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rated" sheetId="1" r:id="rId4"/>
    <sheet state="visible" name="Orthologs" sheetId="2" r:id="rId5"/>
    <sheet state="visible" name="Orthologs_EFhands" sheetId="3" r:id="rId6"/>
    <sheet state="visible" name="Gnomad" sheetId="4" r:id="rId7"/>
    <sheet state="visible" name="cBioPortal_241001" sheetId="5" r:id="rId8"/>
    <sheet state="visible" name="Gnomad_240924" sheetId="6" r:id="rId9"/>
    <sheet state="visible" name="Non_gnomad" sheetId="7" r:id="rId10"/>
    <sheet state="visible" name="gnomad_old" sheetId="8" r:id="rId11"/>
    <sheet state="visible" name="COSMIC_240924" sheetId="9" r:id="rId12"/>
    <sheet state="visible" name="COSMIC_old" sheetId="10" r:id="rId13"/>
  </sheets>
  <definedNames/>
  <calcPr/>
</workbook>
</file>

<file path=xl/sharedStrings.xml><?xml version="1.0" encoding="utf-8"?>
<sst xmlns="http://schemas.openxmlformats.org/spreadsheetml/2006/main" count="39734" uniqueCount="11274">
  <si>
    <t>variant</t>
  </si>
  <si>
    <t>Position</t>
  </si>
  <si>
    <t>Location</t>
  </si>
  <si>
    <t>Interpretation</t>
  </si>
  <si>
    <t>Disease1</t>
  </si>
  <si>
    <t>Disease2</t>
  </si>
  <si>
    <t>GnomAD</t>
  </si>
  <si>
    <t>deCAF</t>
  </si>
  <si>
    <t>RGC_MCPS</t>
  </si>
  <si>
    <t>BRAVO</t>
  </si>
  <si>
    <t>In_vitro</t>
  </si>
  <si>
    <t>Cells</t>
  </si>
  <si>
    <t>Gnomad_AF</t>
  </si>
  <si>
    <t>ClinVar</t>
  </si>
  <si>
    <t>Count_cBioportal</t>
  </si>
  <si>
    <t>PMID</t>
  </si>
  <si>
    <t>nfat_loc</t>
  </si>
  <si>
    <t>Comments</t>
  </si>
  <si>
    <t>L63V</t>
  </si>
  <si>
    <t>cEF</t>
  </si>
  <si>
    <t>WT-like NFAT loc</t>
  </si>
  <si>
    <t>NA</t>
  </si>
  <si>
    <t>E66A</t>
  </si>
  <si>
    <t>yes</t>
  </si>
  <si>
    <t>E66K</t>
  </si>
  <si>
    <t>VUS</t>
  </si>
  <si>
    <t>A67T</t>
  </si>
  <si>
    <t>A67P</t>
  </si>
  <si>
    <t>R69C</t>
  </si>
  <si>
    <t>R69G</t>
  </si>
  <si>
    <t>R69H</t>
  </si>
  <si>
    <t>N70Y</t>
  </si>
  <si>
    <t>H72Q</t>
  </si>
  <si>
    <t>High calcium influx</t>
  </si>
  <si>
    <t>Myopathy</t>
  </si>
  <si>
    <t>Tubular aggregate</t>
  </si>
  <si>
    <t>Nuc NFAT loc</t>
  </si>
  <si>
    <t>Path</t>
  </si>
  <si>
    <t>23332920, 31744929</t>
  </si>
  <si>
    <t>H72R</t>
  </si>
  <si>
    <t>K73R</t>
  </si>
  <si>
    <t>TAM/STRMK</t>
  </si>
  <si>
    <t>L74P</t>
  </si>
  <si>
    <t>Immunodeficiency</t>
  </si>
  <si>
    <t>Combined immunodeficiency</t>
  </si>
  <si>
    <t>D76A</t>
  </si>
  <si>
    <t>Constitutive Puncta</t>
  </si>
  <si>
    <t>16005298; 16906149</t>
  </si>
  <si>
    <t>D76G</t>
  </si>
  <si>
    <t>D76H</t>
  </si>
  <si>
    <t>D76Y</t>
  </si>
  <si>
    <t>D76V</t>
  </si>
  <si>
    <t>D77N</t>
  </si>
  <si>
    <t>D78G</t>
  </si>
  <si>
    <t>A79T</t>
  </si>
  <si>
    <t>N80T</t>
  </si>
  <si>
    <t>Less than WT-like NFAT loc?</t>
  </si>
  <si>
    <t>LP</t>
  </si>
  <si>
    <t>N80D</t>
  </si>
  <si>
    <t>N80S</t>
  </si>
  <si>
    <t>N80K</t>
  </si>
  <si>
    <t>G81C</t>
  </si>
  <si>
    <t>G81D</t>
  </si>
  <si>
    <t>CaseRep</t>
  </si>
  <si>
    <t>D82N</t>
  </si>
  <si>
    <t>D82Y</t>
  </si>
  <si>
    <t>V83A</t>
  </si>
  <si>
    <t>D84N</t>
  </si>
  <si>
    <t>D84A</t>
  </si>
  <si>
    <t>STRMK</t>
  </si>
  <si>
    <t>D84G</t>
  </si>
  <si>
    <t>D84E</t>
  </si>
  <si>
    <t>D84H</t>
  </si>
  <si>
    <t>E86K</t>
  </si>
  <si>
    <t>E87K</t>
  </si>
  <si>
    <t>E87Q</t>
  </si>
  <si>
    <t>E87G</t>
  </si>
  <si>
    <t>S88G</t>
  </si>
  <si>
    <t>D89A</t>
  </si>
  <si>
    <t>E90D</t>
  </si>
  <si>
    <t>All</t>
  </si>
  <si>
    <t>E90G</t>
  </si>
  <si>
    <t>F91Y</t>
  </si>
  <si>
    <t>L92V</t>
  </si>
  <si>
    <t>L92P</t>
  </si>
  <si>
    <t>L96V</t>
  </si>
  <si>
    <t>N97S</t>
  </si>
  <si>
    <t>Y98C</t>
  </si>
  <si>
    <t>H99Y</t>
  </si>
  <si>
    <t>hEF</t>
  </si>
  <si>
    <t>H99D</t>
  </si>
  <si>
    <t>P101A</t>
  </si>
  <si>
    <t>T102A</t>
  </si>
  <si>
    <t>H105D</t>
  </si>
  <si>
    <t>H105N</t>
  </si>
  <si>
    <t>S106N</t>
  </si>
  <si>
    <t>F108I</t>
  </si>
  <si>
    <t>F108L</t>
  </si>
  <si>
    <t>H109N</t>
  </si>
  <si>
    <t>Pathogenic</t>
  </si>
  <si>
    <t>H109R</t>
  </si>
  <si>
    <t>ClinVar lists that this one is "Combined immunodeficiency", although the paper to the left says it's associated with TAM</t>
  </si>
  <si>
    <t>H109Y</t>
  </si>
  <si>
    <t>L114F</t>
  </si>
  <si>
    <t>I115F</t>
  </si>
  <si>
    <t>V117L</t>
  </si>
  <si>
    <t>V117M</t>
  </si>
  <si>
    <t>E128V</t>
  </si>
  <si>
    <t>P165Q</t>
  </si>
  <si>
    <t>SAM</t>
  </si>
  <si>
    <t>Low calcium influx</t>
  </si>
  <si>
    <t>CRAC channelopathy</t>
  </si>
  <si>
    <t>Q188R</t>
  </si>
  <si>
    <t>Likely Pathogenic</t>
  </si>
  <si>
    <t>N291S</t>
  </si>
  <si>
    <t>Likely Benign</t>
  </si>
  <si>
    <t>R304W</t>
  </si>
  <si>
    <t>SOAR</t>
  </si>
  <si>
    <t>R304Q</t>
  </si>
  <si>
    <t>R426C</t>
  </si>
  <si>
    <t>R429C</t>
  </si>
  <si>
    <t>ClinVar lists this one as TAM</t>
  </si>
  <si>
    <t>T509P</t>
  </si>
  <si>
    <t>T535M</t>
  </si>
  <si>
    <t>P636A</t>
  </si>
  <si>
    <t>Num_diff</t>
  </si>
  <si>
    <t>Redundant</t>
  </si>
  <si>
    <t>Example</t>
  </si>
  <si>
    <t>Common</t>
  </si>
  <si>
    <t>Accession</t>
  </si>
  <si>
    <t>cEF_hand_seq</t>
  </si>
  <si>
    <t>Comment</t>
  </si>
  <si>
    <t>hEF_hand_seq</t>
  </si>
  <si>
    <t>WT</t>
  </si>
  <si>
    <t>ortholog</t>
  </si>
  <si>
    <t>no</t>
  </si>
  <si>
    <t>Homo_sapiens</t>
  </si>
  <si>
    <t>Human</t>
  </si>
  <si>
    <t>NP_003147.2</t>
  </si>
  <si>
    <t>LSFEAVRNIHKLMDDDANGDVDVEESDEFLREDLNY</t>
  </si>
  <si>
    <t>HDPTVKHSTFHGEDKLISVEDLWKAWKSSEVY</t>
  </si>
  <si>
    <t>E66D</t>
  </si>
  <si>
    <t>Hipposideros Armiger</t>
  </si>
  <si>
    <t>Great Roundleaf Bat</t>
  </si>
  <si>
    <t>XP_019481187.1</t>
  </si>
  <si>
    <r>
      <rPr>
        <rFont val="Courier"/>
        <color theme="1"/>
      </rPr>
      <t>LSF</t>
    </r>
    <r>
      <rPr>
        <rFont val="Courier"/>
        <b/>
        <color theme="1"/>
        <u/>
      </rPr>
      <t>D</t>
    </r>
    <r>
      <rPr>
        <rFont val="Courier"/>
        <color theme="1"/>
      </rPr>
      <t>AVRNIHKLMDDDANGDVDVEESDEFLREDLNY</t>
    </r>
  </si>
  <si>
    <t>Alpha1 helix pointing to N-term</t>
  </si>
  <si>
    <r>
      <rPr>
        <rFont val="Courier"/>
        <color theme="1"/>
      </rPr>
      <t>HDPTVKHSTFHGEDKLISVEDLWKAWK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</si>
  <si>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N70S</t>
  </si>
  <si>
    <t>Trichechus manatus latirostris</t>
  </si>
  <si>
    <t>Florida Manatee</t>
  </si>
  <si>
    <t>XP_004381980.1</t>
  </si>
  <si>
    <r>
      <rPr>
        <rFont val="Courier"/>
        <color theme="1"/>
      </rPr>
      <t>LSFEAVR</t>
    </r>
    <r>
      <rPr>
        <rFont val="Courier"/>
        <b/>
        <color theme="1"/>
        <u/>
      </rPr>
      <t>S</t>
    </r>
    <r>
      <rPr>
        <rFont val="Courier"/>
        <color theme="1"/>
      </rPr>
      <t>IHKLMDDDANGDVDVEESDEFLREDLNY</t>
    </r>
  </si>
  <si>
    <t>L74Q</t>
  </si>
  <si>
    <t>Ornithorhynchus anatinus</t>
  </si>
  <si>
    <t>Platypus</t>
  </si>
  <si>
    <t>XP_028911687.1</t>
  </si>
  <si>
    <r>
      <rPr>
        <rFont val="Courier"/>
        <color theme="1"/>
      </rPr>
      <t>LSFEAVRNIHK</t>
    </r>
    <r>
      <rPr>
        <rFont val="Courier"/>
        <b/>
        <color theme="1"/>
        <u/>
      </rPr>
      <t>Q</t>
    </r>
    <r>
      <rPr>
        <rFont val="Courier"/>
        <color theme="1"/>
      </rPr>
      <t>MDDDANGDVDVEESDEFLREDLNY</t>
    </r>
  </si>
  <si>
    <r>
      <rPr>
        <rFont val="Courier"/>
        <color theme="1"/>
      </rPr>
      <t>HDPAVKHSTFHGEDKLISVEDLWK</t>
    </r>
    <r>
      <rPr>
        <rFont val="Courier"/>
        <b/>
        <color theme="1"/>
        <u/>
      </rPr>
      <t>S</t>
    </r>
    <r>
      <rPr>
        <rFont val="Courier"/>
        <color theme="1"/>
      </rPr>
      <t>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</si>
  <si>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V68I</t>
  </si>
  <si>
    <t>None</t>
  </si>
  <si>
    <t>LSFEAIRNIHKLMDDDANGDVDVEESDEFLREDLNY</t>
  </si>
  <si>
    <t>LSFEAVCNIHKLMDDDANGDVDVEESDEFLREDLNY</t>
  </si>
  <si>
    <t>R69M</t>
  </si>
  <si>
    <t>LSFEAVMNIHKLMDDDANGDVDVEESDEFLREDLNY</t>
  </si>
  <si>
    <t>LSFEAVRNIHKLMDDDADGDVDVEESDEFLREDLNY</t>
  </si>
  <si>
    <t>LSFEAVRNIHKLMDDDANGNVDVEESDEFLREDLNY</t>
  </si>
  <si>
    <t>V85L</t>
  </si>
  <si>
    <t>LSFEAVRNIHKLMDDDANGDVDLEESDEFLREDLNY</t>
  </si>
  <si>
    <t>L92I</t>
  </si>
  <si>
    <t>LSFEAVRNIHKLMDDDANGDVDVEESDEFIREDLNY</t>
  </si>
  <si>
    <t>E66D, N70S</t>
  </si>
  <si>
    <t>Felis_catus</t>
  </si>
  <si>
    <t>Cat</t>
  </si>
  <si>
    <t>XP_003992832.1</t>
  </si>
  <si>
    <r>
      <rPr>
        <rFont val="Courier"/>
        <color theme="1"/>
      </rPr>
      <t>LSF</t>
    </r>
    <r>
      <rPr>
        <rFont val="Courier"/>
        <b/>
        <color theme="1"/>
        <u/>
      </rPr>
      <t>D</t>
    </r>
    <r>
      <rPr>
        <rFont val="Courier"/>
        <color theme="1"/>
      </rPr>
      <t>AVR</t>
    </r>
    <r>
      <rPr>
        <rFont val="Courier"/>
        <b/>
        <color theme="1"/>
        <u/>
      </rPr>
      <t>S</t>
    </r>
    <r>
      <rPr>
        <rFont val="Courier"/>
        <color theme="1"/>
      </rPr>
      <t>IHKLMDDDANGDVDVEESDEFLREDLNY</t>
    </r>
  </si>
  <si>
    <t>V68I, L74Q</t>
  </si>
  <si>
    <t>Mastomys_coucha</t>
  </si>
  <si>
    <t>Multimammate Mouse</t>
  </si>
  <si>
    <t>XP_031243539.1</t>
  </si>
  <si>
    <r>
      <rPr>
        <rFont val="Courier"/>
        <color theme="1"/>
      </rPr>
      <t>LSFEA</t>
    </r>
    <r>
      <rPr>
        <rFont val="Courier"/>
        <b/>
        <color theme="1"/>
        <u/>
      </rPr>
      <t>I</t>
    </r>
    <r>
      <rPr>
        <rFont val="Courier"/>
        <color theme="1"/>
      </rPr>
      <t>RNIHK</t>
    </r>
    <r>
      <rPr>
        <rFont val="Courier"/>
        <b/>
        <color theme="1"/>
        <u/>
      </rPr>
      <t>Q</t>
    </r>
    <r>
      <rPr>
        <rFont val="Courier"/>
        <color theme="1"/>
      </rPr>
      <t>MDDDANGDVDVEESDEFLREDLNY</t>
    </r>
  </si>
  <si>
    <r>
      <rPr>
        <rFont val="Courier"/>
        <color theme="1"/>
      </rPr>
      <t>HDPTVKHSTFHGEDKLISVEDLWK</t>
    </r>
    <r>
      <rPr>
        <rFont val="Courier"/>
        <b/>
        <color theme="1"/>
        <u/>
      </rPr>
      <t>S</t>
    </r>
    <r>
      <rPr>
        <rFont val="Courier"/>
        <color theme="1"/>
      </rPr>
      <t>WKSSEVY</t>
    </r>
  </si>
  <si>
    <t>V68I, L92I</t>
  </si>
  <si>
    <t>Acomys_russatus</t>
  </si>
  <si>
    <t>Golden Spiny Mouse</t>
  </si>
  <si>
    <t>XP_051005063.1</t>
  </si>
  <si>
    <r>
      <rPr>
        <rFont val="Courier"/>
        <color theme="1"/>
      </rPr>
      <t>LSFEA</t>
    </r>
    <r>
      <rPr>
        <rFont val="Courier"/>
        <b/>
        <color theme="1"/>
        <u/>
      </rPr>
      <t>I</t>
    </r>
    <r>
      <rPr>
        <rFont val="Courier"/>
        <color theme="1"/>
      </rPr>
      <t>RNIHKLMDDDANGDVDVEESDEF</t>
    </r>
    <r>
      <rPr>
        <rFont val="Courier"/>
        <b/>
        <color theme="1"/>
        <u/>
      </rPr>
      <t>I</t>
    </r>
    <r>
      <rPr>
        <rFont val="Courier"/>
        <color theme="1"/>
      </rPr>
      <t>REDLNY</t>
    </r>
  </si>
  <si>
    <r>
      <rPr>
        <rFont val="Courier"/>
        <color theme="1"/>
      </rPr>
      <t>HD</t>
    </r>
    <r>
      <rPr>
        <rFont val="Courier"/>
        <b/>
        <color theme="1"/>
        <u/>
      </rPr>
      <t>S</t>
    </r>
    <r>
      <rPr>
        <rFont val="Courier"/>
        <color theme="1"/>
      </rPr>
      <t>TVKHSTFHGEDKLISVEDLWKAWKSSEVY</t>
    </r>
  </si>
  <si>
    <t>L74Q, D82N</t>
  </si>
  <si>
    <t>Phascolarctos cinereus</t>
  </si>
  <si>
    <t>Koala</t>
  </si>
  <si>
    <t>XP_020823315.1</t>
  </si>
  <si>
    <r>
      <rPr>
        <rFont val="Courier"/>
        <color theme="1"/>
      </rPr>
      <t>LSFEAVRNIHK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</si>
  <si>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HDPTVKHSTFHGEDKLISVEDLWKAWK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</si>
  <si>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R69C, L74Q, D82N</t>
  </si>
  <si>
    <t>Caretta caretta</t>
  </si>
  <si>
    <t>Loggerhead Turtle</t>
  </si>
  <si>
    <t>XP_048693659.1</t>
  </si>
  <si>
    <r>
      <rPr>
        <rFont val="Courier"/>
        <color theme="1"/>
      </rPr>
      <t>LSFEAV</t>
    </r>
    <r>
      <rPr>
        <rFont val="Courier"/>
        <b/>
        <color theme="1"/>
        <u/>
      </rPr>
      <t>C</t>
    </r>
    <r>
      <rPr>
        <rFont val="Courier"/>
        <color theme="1"/>
      </rPr>
      <t>NIHKQMDDDANG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</si>
  <si>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HDPTVKHSTFHGEDKLISVEDLWK</t>
    </r>
    <r>
      <rPr>
        <rFont val="Courier"/>
        <b/>
        <color theme="1"/>
        <u/>
      </rPr>
      <t>S</t>
    </r>
    <r>
      <rPr>
        <rFont val="Courier"/>
        <color theme="1"/>
      </rPr>
      <t>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</si>
  <si>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R69C, L74Q, D82N, V85L</t>
  </si>
  <si>
    <t>Hemicordylus capensis</t>
  </si>
  <si>
    <t>Graceful Crag Lizard</t>
  </si>
  <si>
    <t>XP_053163280.1</t>
  </si>
  <si>
    <r>
      <rPr>
        <rFont val="Courier"/>
        <color theme="1"/>
      </rPr>
      <t>LSFEAV</t>
    </r>
    <r>
      <rPr>
        <rFont val="Courier"/>
        <b/>
        <color theme="1"/>
        <u/>
      </rPr>
      <t>C</t>
    </r>
    <r>
      <rPr>
        <rFont val="Courier"/>
        <color theme="1"/>
      </rPr>
      <t>NIHKQMDDDANG</t>
    </r>
    <r>
      <rPr>
        <rFont val="Courier"/>
        <b/>
        <color theme="1"/>
        <u/>
      </rPr>
      <t>N</t>
    </r>
    <r>
      <rPr>
        <rFont val="Courier"/>
        <color theme="1"/>
      </rPr>
      <t>VDLEESDEFLREDLNY</t>
    </r>
  </si>
  <si>
    <r>
      <rPr>
        <rFont val="Courier"/>
        <b/>
        <color theme="1"/>
        <u/>
      </rPr>
      <t>P</t>
    </r>
    <r>
      <rPr>
        <rFont val="Courier"/>
        <color theme="1"/>
      </rPr>
      <t>DP</t>
    </r>
    <r>
      <rPr>
        <rFont val="Courier"/>
        <b/>
        <color theme="1"/>
        <u/>
      </rPr>
      <t>R</t>
    </r>
    <r>
      <rPr>
        <rFont val="Courier"/>
        <color theme="1"/>
      </rPr>
      <t>V</t>
    </r>
    <r>
      <rPr>
        <rFont val="Courier"/>
        <b/>
        <color theme="1"/>
        <u/>
      </rPr>
      <t>Q</t>
    </r>
    <r>
      <rPr>
        <rFont val="Courier"/>
        <color theme="1"/>
      </rPr>
      <t>HSTFHGED</t>
    </r>
    <r>
      <rPr>
        <rFont val="Courier"/>
        <b/>
        <color theme="1"/>
        <u/>
      </rPr>
      <t>MF</t>
    </r>
    <r>
      <rPr>
        <rFont val="Courier"/>
        <color theme="1"/>
      </rPr>
      <t>ISVEDLWKAWKSSEVY</t>
    </r>
  </si>
  <si>
    <t>N70S, L74Q, N80D</t>
  </si>
  <si>
    <t>Lerista edwardsae</t>
  </si>
  <si>
    <t>Myall slider (Skink)</t>
  </si>
  <si>
    <t>KAJ6664841.1</t>
  </si>
  <si>
    <t>LSFEAVRSIHKQMDDDADGDVDLEESDEFLREDLNY</t>
  </si>
  <si>
    <r>
      <rPr>
        <rFont val="Courier"/>
        <b/>
        <color theme="1"/>
        <u/>
      </rPr>
      <t>P</t>
    </r>
    <r>
      <rPr>
        <rFont val="Courier"/>
        <color theme="1"/>
      </rPr>
      <t>DP</t>
    </r>
    <r>
      <rPr>
        <rFont val="Courier"/>
        <b/>
        <color theme="1"/>
        <u/>
      </rPr>
      <t>R</t>
    </r>
    <r>
      <rPr>
        <rFont val="Courier"/>
        <color theme="1"/>
      </rPr>
      <t>V</t>
    </r>
    <r>
      <rPr>
        <rFont val="Courier"/>
        <b/>
        <color theme="1"/>
        <u/>
      </rPr>
      <t>Q</t>
    </r>
    <r>
      <rPr>
        <rFont val="Courier"/>
        <color theme="1"/>
      </rPr>
      <t>HSTFHGED</t>
    </r>
    <r>
      <rPr>
        <rFont val="Courier"/>
        <b/>
        <color theme="1"/>
        <u/>
      </rPr>
      <t>M</t>
    </r>
    <r>
      <rPr>
        <rFont val="Courier"/>
        <color theme="1"/>
      </rPr>
      <t>LISVEDLWKAWK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</si>
  <si>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N70S, L74Q</t>
  </si>
  <si>
    <t>LSFEAVRSIHKQMDDDANGDVDVEESDEFLREDLNY</t>
  </si>
  <si>
    <t>L74Q, N80D</t>
  </si>
  <si>
    <t>LSFEAVRNIHKQMDDDADGDVDVEESDEFLREDLNY</t>
  </si>
  <si>
    <t>N70S, N80D</t>
  </si>
  <si>
    <t>LSFEAVRSIHKLMDDDADGDVDVEESDEFLREDLNY</t>
  </si>
  <si>
    <t>E66D, R69M, N70S, L74Q, D82N</t>
  </si>
  <si>
    <t>Xenopus Tropicalis</t>
  </si>
  <si>
    <t>Xenopus</t>
  </si>
  <si>
    <t>XP_031751684.1</t>
  </si>
  <si>
    <t>LSFEAVMSIHKQMDDDANGNVDVEESDEFLREDLNY</t>
  </si>
  <si>
    <t>Elephantulus_edwardi</t>
  </si>
  <si>
    <t>Cape Elephant Shrew</t>
  </si>
  <si>
    <t>XP_006885597.1</t>
  </si>
  <si>
    <t>LSFEAVRSIHKLMDDDANGDVDVEESDEFLREDLNY</t>
  </si>
  <si>
    <t>Tiliqua scincoides</t>
  </si>
  <si>
    <t>Common blue-tongued skink</t>
  </si>
  <si>
    <t>XP_066475235.1</t>
  </si>
  <si>
    <r>
      <rPr>
        <rFont val="Courier"/>
        <color theme="1"/>
      </rPr>
      <t>PDPRVQHSNFHGEDMFISVEDLWKAWK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</si>
  <si>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Ovis Aries</t>
  </si>
  <si>
    <t>Sheep</t>
  </si>
  <si>
    <t>XP_004016319.2</t>
  </si>
  <si>
    <t>LSFDAVRSIHKLMDDDANGDVDVEESDEFLREDLNY</t>
  </si>
  <si>
    <t>Pelodiscus sinensis</t>
  </si>
  <si>
    <t>Chinese Softshell Turtle</t>
  </si>
  <si>
    <t>XP_014436105.1</t>
  </si>
  <si>
    <t>LSFEAVCNIHKQMDDDANGNVDVEESDEFLREDLNY</t>
  </si>
  <si>
    <r>
      <rPr>
        <rFont val="Courier"/>
        <color theme="1"/>
      </rPr>
      <t>HDPTVKHSTFHGEDKLISVEDLWK</t>
    </r>
    <r>
      <rPr>
        <rFont val="Courier"/>
        <b/>
        <color theme="1"/>
        <u/>
      </rPr>
      <t>S</t>
    </r>
    <r>
      <rPr>
        <rFont val="Courier"/>
        <color theme="1"/>
      </rPr>
      <t>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</si>
  <si>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Concat</t>
  </si>
  <si>
    <t>LSFEAVRNIHKLMDDDANGDVDVEESDEFLREDLNYHDPTVKHSTFHGEDKLISVEDLWKAWKSSEVY</t>
  </si>
  <si>
    <t>Rhinolophus ferrumequinum</t>
  </si>
  <si>
    <t>Greater Horseshoe bat</t>
  </si>
  <si>
    <t>XP_032975744.1</t>
  </si>
  <si>
    <r>
      <rPr>
        <rFont val="Courier"/>
        <color theme="1"/>
      </rPr>
      <t>LSF</t>
    </r>
    <r>
      <rPr>
        <rFont val="Courier"/>
        <b/>
        <color theme="1"/>
        <u/>
      </rPr>
      <t>D</t>
    </r>
    <r>
      <rPr>
        <rFont val="Courier"/>
        <color theme="1"/>
      </rPr>
      <t>AVRNIHKLMDDDANGDVDVEESDEFLREDLNY</t>
    </r>
  </si>
  <si>
    <t>LSFDAVRNIHKLMDDDANGDVDVEESDEFLREDLNYHDPTVKHSTFHGEDKLISVEDLWKAWKSSEVY</t>
  </si>
  <si>
    <t>Callithrix jacchus</t>
  </si>
  <si>
    <t>Common marmoset</t>
  </si>
  <si>
    <t>XP_035115958.2</t>
  </si>
  <si>
    <r>
      <rPr>
        <rFont val="Courier"/>
        <color theme="1"/>
      </rPr>
      <t>LSFEAV</t>
    </r>
    <r>
      <rPr>
        <rFont val="Courier"/>
        <b/>
        <color theme="1"/>
        <u/>
      </rPr>
      <t>C</t>
    </r>
    <r>
      <rPr>
        <rFont val="Courier"/>
        <color theme="1"/>
      </rPr>
      <t>NIHKLMDDDANGDVDVEESDEFLREDLNY</t>
    </r>
  </si>
  <si>
    <t>LSFEAVCNIHKLMDDDANGDVDVEESDEFLREDLNYHDPTVKHSTFHGEDKLISVEDLWKAWKSSEVY</t>
  </si>
  <si>
    <r>
      <rPr>
        <rFont val="Courier"/>
        <color theme="1"/>
      </rPr>
      <t>LSFEAVR</t>
    </r>
    <r>
      <rPr>
        <rFont val="Courier"/>
        <b/>
        <color theme="1"/>
        <u/>
      </rPr>
      <t>S</t>
    </r>
    <r>
      <rPr>
        <rFont val="Courier"/>
        <color theme="1"/>
      </rPr>
      <t>IHKLMDDDANGDVDVEESDEFLREDLNY</t>
    </r>
  </si>
  <si>
    <t>V103A</t>
  </si>
  <si>
    <t>Propithecus coquereli</t>
  </si>
  <si>
    <t>Coquerel's sifaka</t>
  </si>
  <si>
    <t>XP_012501132.1</t>
  </si>
  <si>
    <r>
      <rPr>
        <rFont val="Courier"/>
        <color theme="1"/>
      </rPr>
      <t>HDPT</t>
    </r>
    <r>
      <rPr>
        <rFont val="Courier"/>
        <b/>
        <color theme="1"/>
        <u/>
      </rPr>
      <t>A</t>
    </r>
    <r>
      <rPr>
        <rFont val="Courier"/>
        <color theme="1"/>
      </rPr>
      <t>KHSTFHGEDKLISVEDLWKAWKSSEVY</t>
    </r>
  </si>
  <si>
    <t>LSFEAVRNIHKLMDDDANGDVDVEESDEFLREDLNYHDPTAKHSTFHGEDKLISVEDLWKAWKSSEVY</t>
  </si>
  <si>
    <t>Perognathus longimembris pacificus</t>
  </si>
  <si>
    <t>Pacific pocket mouse</t>
  </si>
  <si>
    <t>XP_048216501.1</t>
  </si>
  <si>
    <r>
      <rPr>
        <rFont val="Courier"/>
        <color theme="1"/>
      </rPr>
      <t>HDPTVKH</t>
    </r>
    <r>
      <rPr>
        <rFont val="Courier"/>
        <b/>
        <color theme="1"/>
        <u/>
      </rPr>
      <t>N</t>
    </r>
    <r>
      <rPr>
        <rFont val="Courier"/>
        <color theme="1"/>
      </rPr>
      <t>TFHGEDKLISVEDLWKAWKSSEVY</t>
    </r>
  </si>
  <si>
    <t>LSFEAVRNIHKLMDDDANGDVDVEESDEFLREDLNYHDPTVKHNTFHGEDKLISVEDLWKAWKSSEVY</t>
  </si>
  <si>
    <t>E111G</t>
  </si>
  <si>
    <t>Ochotona princeps</t>
  </si>
  <si>
    <t>American Pika</t>
  </si>
  <si>
    <t>XP_004589997.1</t>
  </si>
  <si>
    <r>
      <rPr>
        <rFont val="Courier"/>
        <color theme="1"/>
      </rPr>
      <t>HDPTVKHSTFHG</t>
    </r>
    <r>
      <rPr>
        <rFont val="Courier"/>
        <b/>
        <color theme="1"/>
        <u/>
      </rPr>
      <t>G</t>
    </r>
    <r>
      <rPr>
        <rFont val="Courier"/>
        <color theme="1"/>
      </rPr>
      <t>DKLISVEDLWKAWKSSEVY</t>
    </r>
  </si>
  <si>
    <t>LSFEAVRNIHKLMDDDANGDVDVEESDEFLREDLNYHDPTVKHSTFHGGDKLISVEDLWKAWKSSEVY</t>
  </si>
  <si>
    <t>S126A</t>
  </si>
  <si>
    <t>Rattus_norvegicus</t>
  </si>
  <si>
    <t>Rat</t>
  </si>
  <si>
    <t>XP_063123330.1</t>
  </si>
  <si>
    <r>
      <rPr>
        <rFont val="Courier"/>
        <color theme="1"/>
      </rPr>
      <t>HDPTVKHSTFHGEDKLISVEDLWKAWK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</si>
  <si>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LSFEAVRNIHKLMDDDANGDVDVEESDEFLREDLNYHDPTVKHSTFHGEDKLISVEDLWKAWKASEVY</t>
  </si>
  <si>
    <r>
      <rPr>
        <rFont val="Courier"/>
        <color theme="1"/>
      </rPr>
      <t>LSF</t>
    </r>
    <r>
      <rPr>
        <rFont val="Courier"/>
        <b/>
        <color theme="1"/>
        <u/>
      </rPr>
      <t>D</t>
    </r>
    <r>
      <rPr>
        <rFont val="Courier"/>
        <color theme="1"/>
      </rPr>
      <t>AVR</t>
    </r>
    <r>
      <rPr>
        <rFont val="Courier"/>
        <b/>
        <color theme="1"/>
        <u/>
      </rPr>
      <t>S</t>
    </r>
    <r>
      <rPr>
        <rFont val="Courier"/>
        <color theme="1"/>
      </rPr>
      <t>IHKLMDDDANGDVDVEESDEFLREDLNY</t>
    </r>
  </si>
  <si>
    <t>E66D, S126A</t>
  </si>
  <si>
    <t>Hipposideros_Armiger</t>
  </si>
  <si>
    <r>
      <rPr>
        <rFont val="Courier"/>
        <color theme="1"/>
      </rPr>
      <t>LSF</t>
    </r>
    <r>
      <rPr>
        <rFont val="Courier"/>
        <b/>
        <color theme="1"/>
        <u/>
      </rPr>
      <t>D</t>
    </r>
    <r>
      <rPr>
        <rFont val="Courier"/>
        <color theme="1"/>
      </rPr>
      <t>AVRNIHKLMDDDANGDVDVEESDEFLREDLNY</t>
    </r>
  </si>
  <si>
    <r>
      <rPr>
        <rFont val="Courier"/>
        <color theme="1"/>
      </rPr>
      <t>HDPTVKHSTFHGEDKLISVEDLWKAWK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</si>
  <si>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V68I, L74Q, A123S</t>
  </si>
  <si>
    <r>
      <rPr>
        <rFont val="Courier"/>
        <color theme="1"/>
      </rPr>
      <t>LSFEA</t>
    </r>
    <r>
      <rPr>
        <rFont val="Courier"/>
        <b/>
        <color theme="1"/>
        <u/>
      </rPr>
      <t>I</t>
    </r>
    <r>
      <rPr>
        <rFont val="Courier"/>
        <color theme="1"/>
      </rPr>
      <t>RNIHK</t>
    </r>
    <r>
      <rPr>
        <rFont val="Courier"/>
        <b/>
        <color theme="1"/>
        <u/>
      </rPr>
      <t>Q</t>
    </r>
    <r>
      <rPr>
        <rFont val="Courier"/>
        <color theme="1"/>
      </rPr>
      <t>MDDDANGDVDVEESDEFLREDLNY</t>
    </r>
  </si>
  <si>
    <r>
      <rPr>
        <rFont val="Courier"/>
        <color theme="1"/>
      </rPr>
      <t>HDPTVKHSTFHGEDKLISVEDLWK</t>
    </r>
    <r>
      <rPr>
        <rFont val="Courier"/>
        <b/>
        <color theme="1"/>
        <u/>
      </rPr>
      <t>S</t>
    </r>
    <r>
      <rPr>
        <rFont val="Courier"/>
        <color theme="1"/>
      </rPr>
      <t>WKSSEVY</t>
    </r>
  </si>
  <si>
    <t>V68I, L92I, S100A</t>
  </si>
  <si>
    <r>
      <rPr>
        <rFont val="Courier"/>
        <color theme="1"/>
      </rPr>
      <t>LSFEA</t>
    </r>
    <r>
      <rPr>
        <rFont val="Courier"/>
        <b/>
        <color theme="1"/>
        <u/>
      </rPr>
      <t>I</t>
    </r>
    <r>
      <rPr>
        <rFont val="Courier"/>
        <color theme="1"/>
      </rPr>
      <t>RNIHKLMDDDANGDVDVEESDEF</t>
    </r>
    <r>
      <rPr>
        <rFont val="Courier"/>
        <b/>
        <color theme="1"/>
        <u/>
      </rPr>
      <t>I</t>
    </r>
    <r>
      <rPr>
        <rFont val="Courier"/>
        <color theme="1"/>
      </rPr>
      <t>REDLNY</t>
    </r>
  </si>
  <si>
    <r>
      <rPr>
        <rFont val="Courier"/>
        <color theme="1"/>
      </rPr>
      <t>HD</t>
    </r>
    <r>
      <rPr>
        <rFont val="Courier"/>
        <b/>
        <color theme="1"/>
        <u/>
      </rPr>
      <t>S</t>
    </r>
    <r>
      <rPr>
        <rFont val="Courier"/>
        <color theme="1"/>
      </rPr>
      <t>TVKHSTFHGEDKLISVEDLWKAWKSSEVY</t>
    </r>
  </si>
  <si>
    <t>E66D, L74Q, S106N</t>
  </si>
  <si>
    <t>Myotis_myotis</t>
  </si>
  <si>
    <t>Greater mouse-eared bat</t>
  </si>
  <si>
    <t>KAF6325787.1</t>
  </si>
  <si>
    <r>
      <rPr>
        <rFont val="Courier"/>
        <color theme="1"/>
      </rPr>
      <t>LSF</t>
    </r>
    <r>
      <rPr>
        <rFont val="Courier"/>
        <b/>
        <color theme="1"/>
        <u/>
      </rPr>
      <t>D</t>
    </r>
    <r>
      <rPr>
        <rFont val="Courier"/>
        <color theme="1"/>
      </rPr>
      <t>AVR</t>
    </r>
    <r>
      <rPr>
        <rFont val="Courier"/>
        <b/>
        <color theme="1"/>
        <u/>
      </rPr>
      <t>S</t>
    </r>
    <r>
      <rPr>
        <rFont val="Courier"/>
        <color theme="1"/>
      </rPr>
      <t>IHKLMDDDANGDVDVEESDEFLREDLNY</t>
    </r>
  </si>
  <si>
    <r>
      <rPr>
        <rFont val="Courier"/>
        <color theme="1"/>
      </rPr>
      <t>HDPTVKH</t>
    </r>
    <r>
      <rPr>
        <rFont val="Courier"/>
        <b/>
        <color theme="1"/>
        <u/>
      </rPr>
      <t>N</t>
    </r>
    <r>
      <rPr>
        <rFont val="Courier"/>
        <color theme="1"/>
      </rPr>
      <t>TFHGEDKLISVEDLWKAWKSSEVY</t>
    </r>
  </si>
  <si>
    <t>LSFDAVRSIHKLMDDDANGDVDVEESDEFLREDLNYHDPTVKHNTFHGEDKLISVEDLWKAWKSSEVY</t>
  </si>
  <si>
    <t>L74Q, D82N, S126A</t>
  </si>
  <si>
    <r>
      <rPr>
        <rFont val="Courier"/>
        <color theme="1"/>
      </rPr>
      <t>LSFEAVRNIHK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</si>
  <si>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HDPTVKHSTFHGEDKLISVEDLWKAWK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</si>
  <si>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L74Q, T102A, A123S, S126A</t>
  </si>
  <si>
    <r>
      <rPr>
        <rFont val="Courier"/>
        <color theme="1"/>
      </rPr>
      <t>LSFEAVRNIHK</t>
    </r>
    <r>
      <rPr>
        <rFont val="Courier"/>
        <b/>
        <color theme="1"/>
        <u/>
      </rPr>
      <t>Q</t>
    </r>
    <r>
      <rPr>
        <rFont val="Courier"/>
        <color theme="1"/>
      </rPr>
      <t>MDDDANGDVDVEESDEFLREDLNY</t>
    </r>
  </si>
  <si>
    <r>
      <rPr>
        <rFont val="Courier"/>
        <color theme="1"/>
      </rPr>
      <t>HDP</t>
    </r>
    <r>
      <rPr>
        <rFont val="Courier"/>
        <b/>
        <color theme="1"/>
        <u/>
      </rPr>
      <t>A</t>
    </r>
    <r>
      <rPr>
        <rFont val="Courier"/>
        <color theme="1"/>
      </rPr>
      <t>VKHSTFHGEDKLISVEDLWK</t>
    </r>
    <r>
      <rPr>
        <rFont val="Courier"/>
        <b/>
        <color theme="1"/>
        <u/>
      </rPr>
      <t>S</t>
    </r>
    <r>
      <rPr>
        <rFont val="Courier"/>
        <color theme="1"/>
      </rPr>
      <t>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</si>
  <si>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LSFEAVRNIHKQMDDDANGDVDVEESDEFLREDLNYHDPAVKHSTFHGEDKLISVEDLWKSWKASEVY</t>
  </si>
  <si>
    <t>L74Q, D82N, S126T</t>
  </si>
  <si>
    <t>Callipepla_squamata</t>
  </si>
  <si>
    <t>Scaled quail</t>
  </si>
  <si>
    <t>OXB53344.1</t>
  </si>
  <si>
    <r>
      <rPr>
        <rFont val="Courier"/>
        <color theme="1"/>
      </rPr>
      <t>LSFEAVRNIHK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</si>
  <si>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HDPTVKHSTFHGEDKLISVEDLWKAWK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</si>
  <si>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LSFEAVRNIHKQMDDDANGNVDVEESDEFLREDLNYHDPTVKHSTFHGEDKLISVEDLWKAWKTSEVY</t>
  </si>
  <si>
    <t>R69C, L74Q, D82N, S126T</t>
  </si>
  <si>
    <r>
      <rPr>
        <rFont val="Courier"/>
        <color theme="1"/>
      </rPr>
      <t>LSFEAV</t>
    </r>
    <r>
      <rPr>
        <rFont val="Courier"/>
        <b/>
        <color theme="1"/>
        <u/>
      </rPr>
      <t>C</t>
    </r>
    <r>
      <rPr>
        <rFont val="Courier"/>
        <color theme="1"/>
      </rPr>
      <t>NIHK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</si>
  <si>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HDPTVKHSTFHGEDKLISVEDLWK</t>
    </r>
    <r>
      <rPr>
        <rFont val="Courier"/>
        <b/>
        <color theme="1"/>
        <u/>
      </rPr>
      <t>S</t>
    </r>
    <r>
      <rPr>
        <rFont val="Courier"/>
        <color theme="1"/>
      </rPr>
      <t>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</si>
  <si>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L74Q, D82N, T102A, S126T</t>
  </si>
  <si>
    <t>Hirundo rustica rustica</t>
  </si>
  <si>
    <t>Barn swallow</t>
  </si>
  <si>
    <t>RMB89604.1</t>
  </si>
  <si>
    <r>
      <rPr>
        <rFont val="Courier"/>
        <color theme="1"/>
      </rPr>
      <t>LSFEAVRNIHK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</si>
  <si>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</t>
    </r>
    <r>
      <rPr>
        <rFont val="Courier"/>
        <b/>
        <color theme="1"/>
        <u/>
      </rPr>
      <t>A</t>
    </r>
    <r>
      <rPr>
        <rFont val="Courier"/>
        <color theme="1"/>
      </rPr>
      <t>VKHSTFHGEDKLISVEDLWKAWK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</si>
  <si>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LSFEAVRNIHKQMDDDANGNVDVEESDEFLREDLNYHDPAVKHSTFHGEDKLISVEDLWKAWKTSEVY</t>
  </si>
  <si>
    <t>R69L, L74Q, L114H, S126A</t>
  </si>
  <si>
    <t>Rhineura floridana</t>
  </si>
  <si>
    <t>Florida worm lizard</t>
  </si>
  <si>
    <t>XP_061485217.1</t>
  </si>
  <si>
    <r>
      <rPr>
        <rFont val="Courier"/>
        <color theme="1"/>
      </rPr>
      <t>LSFEAV</t>
    </r>
    <r>
      <rPr>
        <rFont val="Courier"/>
        <b/>
        <color theme="1"/>
        <u/>
      </rPr>
      <t>L</t>
    </r>
    <r>
      <rPr>
        <rFont val="Courier"/>
        <color theme="1"/>
      </rPr>
      <t>NIHK</t>
    </r>
    <r>
      <rPr>
        <rFont val="Courier"/>
        <b/>
        <color theme="1"/>
        <u/>
      </rPr>
      <t>Q</t>
    </r>
    <r>
      <rPr>
        <rFont val="Courier"/>
        <color theme="1"/>
      </rPr>
      <t>MDDDANGDVDVEESDEFLREDLNY</t>
    </r>
  </si>
  <si>
    <r>
      <rPr>
        <rFont val="Courier"/>
        <color theme="1"/>
      </rPr>
      <t>HDPTVKHSTFHGEDK</t>
    </r>
    <r>
      <rPr>
        <rFont val="Courier"/>
        <b/>
        <color theme="1"/>
        <u/>
      </rPr>
      <t>H</t>
    </r>
    <r>
      <rPr>
        <rFont val="Courier"/>
        <color theme="1"/>
      </rPr>
      <t>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</si>
  <si>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LSFEAVLNIHKQMDDDANGDVDVEESDEFLREDLNYHDPTVKHSTFHGEDKHISVEDLWKAWKASEVY</t>
  </si>
  <si>
    <t>Snake</t>
  </si>
  <si>
    <r>
      <rPr>
        <rFont val="Courier"/>
        <color theme="1"/>
      </rPr>
      <t>LSFEAVRNIHK</t>
    </r>
    <r>
      <rPr>
        <rFont val="Courier"/>
        <b/>
        <color theme="1"/>
        <u/>
      </rPr>
      <t>Q</t>
    </r>
    <r>
      <rPr>
        <rFont val="Courier"/>
        <color theme="1"/>
      </rPr>
      <t>MDDDANGDVDVEESDEFLREDLNY</t>
    </r>
  </si>
  <si>
    <r>
      <rPr>
        <rFont val="Courier"/>
        <color theme="1"/>
      </rPr>
      <t>HDP</t>
    </r>
    <r>
      <rPr>
        <rFont val="Courier"/>
        <b/>
        <color theme="1"/>
        <u/>
      </rPr>
      <t>A</t>
    </r>
    <r>
      <rPr>
        <rFont val="Courier"/>
        <color theme="1"/>
      </rPr>
      <t>VKHSTFHGEDKLISVEDLWK</t>
    </r>
    <r>
      <rPr>
        <rFont val="Courier"/>
        <b/>
        <color theme="1"/>
        <u/>
      </rPr>
      <t>S</t>
    </r>
    <r>
      <rPr>
        <rFont val="Courier"/>
        <color theme="1"/>
      </rPr>
      <t>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</si>
  <si>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R69C, L74Q, D82N, A123S, S126T</t>
  </si>
  <si>
    <t>Chrysemys picta bellii</t>
  </si>
  <si>
    <t>Painted turtle</t>
  </si>
  <si>
    <t>XP_008170967.1</t>
  </si>
  <si>
    <r>
      <rPr>
        <rFont val="Courier"/>
        <color theme="1"/>
      </rPr>
      <t>LSFEAV</t>
    </r>
    <r>
      <rPr>
        <rFont val="Courier"/>
        <b/>
        <color theme="1"/>
        <u/>
      </rPr>
      <t>C</t>
    </r>
    <r>
      <rPr>
        <rFont val="Courier"/>
        <color theme="1"/>
      </rPr>
      <t>NIHK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</si>
  <si>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HDPTVKHSTFHGEDKLISVEDLWK</t>
    </r>
    <r>
      <rPr>
        <rFont val="Courier"/>
        <b/>
        <color theme="1"/>
        <u/>
      </rPr>
      <t>S</t>
    </r>
    <r>
      <rPr>
        <rFont val="Courier"/>
        <color theme="1"/>
      </rPr>
      <t>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</si>
  <si>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LSFEAVCNIHKQMDDDANGNVDVEESDEFLREDLNYHDPTVKHSTFHGEDKLISVEDLWKSWKTSEVY</t>
  </si>
  <si>
    <t>N70S, L74Q, D82N, A123S, S126I</t>
  </si>
  <si>
    <t>Alligator mississippiensis</t>
  </si>
  <si>
    <t>American alligator</t>
  </si>
  <si>
    <t>XP_014464911.1</t>
  </si>
  <si>
    <r>
      <rPr>
        <rFont val="Courier"/>
        <color theme="1"/>
      </rPr>
      <t>LSFEAVR</t>
    </r>
    <r>
      <rPr>
        <rFont val="Courier"/>
        <b/>
        <color theme="1"/>
        <u/>
      </rPr>
      <t>S</t>
    </r>
    <r>
      <rPr>
        <rFont val="Courier"/>
        <color theme="1"/>
      </rPr>
      <t>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</si>
  <si>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HDPTVKHSTFHGEDKLISVEDLWK</t>
    </r>
    <r>
      <rPr>
        <rFont val="Courier"/>
        <b/>
        <color theme="1"/>
        <u/>
      </rPr>
      <t>S</t>
    </r>
    <r>
      <rPr>
        <rFont val="Courier"/>
        <color theme="1"/>
      </rPr>
      <t>WK</t>
    </r>
    <r>
      <rPr>
        <rFont val="Courier"/>
        <b/>
        <color theme="1"/>
        <u/>
      </rPr>
      <t>I</t>
    </r>
    <r>
      <rPr>
        <rFont val="Courier"/>
        <color theme="1"/>
      </rPr>
      <t>SEVY</t>
    </r>
  </si>
  <si>
    <t>LSFEAVRSIHKQMDDDANGNVDVEESDEFLREDLNYHDPTVKHSTFHGEDKLISVEDLWKSWKISEVY</t>
  </si>
  <si>
    <t>V68I, N70S, L74Q, D82N, V103A</t>
  </si>
  <si>
    <t>Phrynocephalus forsythii</t>
  </si>
  <si>
    <t>Toad-headed lizard</t>
  </si>
  <si>
    <t>KAJ7320199.1</t>
  </si>
  <si>
    <r>
      <rPr>
        <rFont val="Courier"/>
        <color theme="1"/>
      </rPr>
      <t>LSFEA</t>
    </r>
    <r>
      <rPr>
        <rFont val="Courier"/>
        <b/>
        <color theme="1"/>
        <u/>
      </rPr>
      <t>I</t>
    </r>
    <r>
      <rPr>
        <rFont val="Courier"/>
        <color theme="1"/>
      </rPr>
      <t>R</t>
    </r>
    <r>
      <rPr>
        <rFont val="Courier"/>
        <b/>
        <color theme="1"/>
        <u/>
      </rPr>
      <t>S</t>
    </r>
    <r>
      <rPr>
        <rFont val="Courier"/>
        <color theme="1"/>
      </rPr>
      <t>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</si>
  <si>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</t>
    </r>
    <r>
      <rPr>
        <rFont val="Courier"/>
        <b/>
        <color theme="1"/>
        <u/>
      </rPr>
      <t>A</t>
    </r>
    <r>
      <rPr>
        <rFont val="Courier"/>
        <color theme="1"/>
      </rPr>
      <t>KHSTFHGEDKLISVEDLWKAWKSSEVY</t>
    </r>
  </si>
  <si>
    <t>LSFEAIRSIHKQMDDDANGNVDVEESDEFLREDLNYHDPTAKHSTFHGEDKLISVEDLWKAWKSSEVY</t>
  </si>
  <si>
    <t>N70S, L74Q, D82N, V103I, S126A</t>
  </si>
  <si>
    <t>Python bivittatus</t>
  </si>
  <si>
    <t>Burmese python</t>
  </si>
  <si>
    <t>XP_025028315.1</t>
  </si>
  <si>
    <r>
      <rPr>
        <rFont val="Courier"/>
        <color theme="1"/>
      </rPr>
      <t>LSFEAVR</t>
    </r>
    <r>
      <rPr>
        <rFont val="Courier"/>
        <b/>
        <color theme="1"/>
        <u/>
      </rPr>
      <t>S</t>
    </r>
    <r>
      <rPr>
        <rFont val="Courier"/>
        <color theme="1"/>
      </rPr>
      <t>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</si>
  <si>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</t>
    </r>
    <r>
      <rPr>
        <rFont val="Courier"/>
        <b/>
        <color theme="1"/>
        <u/>
      </rPr>
      <t>I</t>
    </r>
    <r>
      <rPr>
        <rFont val="Courier"/>
        <color theme="1"/>
      </rPr>
      <t>KHSTFHGEDKLISVEDLWKAWK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</si>
  <si>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LSFEAVRSIHKQMDDDANGNVDVEESDEFLREDLNYHDPTIKHSTFHGEDKLISVEDLWKAWKASEVY</t>
  </si>
  <si>
    <t>R69M, L74Q, D82N, K122Q, S126T</t>
  </si>
  <si>
    <t>Ambystoma mexicanum</t>
  </si>
  <si>
    <t>Axolotl</t>
  </si>
  <si>
    <t>XP_069496464.1</t>
  </si>
  <si>
    <r>
      <rPr>
        <rFont val="Courier"/>
        <color theme="1"/>
      </rPr>
      <t>LSFEAV</t>
    </r>
    <r>
      <rPr>
        <rFont val="Courier"/>
        <b/>
        <color theme="1"/>
        <u/>
      </rPr>
      <t>M</t>
    </r>
    <r>
      <rPr>
        <rFont val="Courier"/>
        <color theme="1"/>
      </rPr>
      <t>NIHK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</si>
  <si>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HDPTVKHSTFHGEDKLISVEDLW</t>
    </r>
    <r>
      <rPr>
        <rFont val="Courier"/>
        <b/>
        <color theme="1"/>
        <u/>
      </rPr>
      <t>Q</t>
    </r>
    <r>
      <rPr>
        <rFont val="Courier"/>
        <color theme="1"/>
      </rPr>
      <t>AWK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</si>
  <si>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LSFEAVMNIHKQMDDDANGNVDVEESDEFLREDLNYHDPTVKHSTFHGEDKLISVEDLWQAWKTSEVY</t>
  </si>
  <si>
    <t>N70S, L74Q, D82N, V103I, S126V</t>
  </si>
  <si>
    <t>Ahaetulla prasina</t>
  </si>
  <si>
    <t>Vine snake</t>
  </si>
  <si>
    <t>XP_058041240.1</t>
  </si>
  <si>
    <r>
      <rPr>
        <rFont val="Courier"/>
        <color theme="1"/>
      </rPr>
      <t>LSFEAVR</t>
    </r>
    <r>
      <rPr>
        <rFont val="Courier"/>
        <b/>
        <color theme="1"/>
        <u/>
      </rPr>
      <t>S</t>
    </r>
    <r>
      <rPr>
        <rFont val="Courier"/>
        <color theme="1"/>
      </rPr>
      <t>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</si>
  <si>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</t>
    </r>
    <r>
      <rPr>
        <rFont val="Courier"/>
        <b/>
        <color theme="1"/>
        <u/>
      </rPr>
      <t>I</t>
    </r>
    <r>
      <rPr>
        <rFont val="Courier"/>
        <color theme="1"/>
      </rPr>
      <t>KHSTFHGEDKLISVEDLWKAWK</t>
    </r>
    <r>
      <rPr>
        <rFont val="Courier"/>
        <b/>
        <color theme="1"/>
        <u/>
      </rPr>
      <t>V</t>
    </r>
    <r>
      <rPr>
        <rFont val="Courier"/>
        <color theme="1"/>
      </rPr>
      <t>SEVY</t>
    </r>
  </si>
  <si>
    <t>LSFEAVRSIHKQMDDDANGNVDVEESDEFLREDLNYHDPTIKHSTFHGEDKLISVEDLWKAWKVSEVY</t>
  </si>
  <si>
    <t>YYY, N70S, L74Q, N80D</t>
  </si>
  <si>
    <r>
      <rPr>
        <rFont val="Courier"/>
        <color theme="1"/>
      </rPr>
      <t>LSFEAVRSIHK</t>
    </r>
    <r>
      <rPr>
        <rFont val="Courier"/>
        <b/>
        <color theme="1"/>
        <u/>
      </rPr>
      <t>Q</t>
    </r>
    <r>
      <rPr>
        <rFont val="Courier"/>
        <color theme="1"/>
      </rPr>
      <t>MDDDADGDVDLEESDEFLREDLNY</t>
    </r>
  </si>
  <si>
    <r>
      <rPr>
        <rFont val="Courier"/>
        <b/>
        <color theme="1"/>
        <u/>
      </rPr>
      <t>P</t>
    </r>
    <r>
      <rPr>
        <rFont val="Courier"/>
        <color theme="1"/>
      </rPr>
      <t>DP</t>
    </r>
    <r>
      <rPr>
        <rFont val="Courier"/>
        <b/>
        <color theme="1"/>
        <u/>
      </rPr>
      <t>R</t>
    </r>
    <r>
      <rPr>
        <rFont val="Courier"/>
        <color theme="1"/>
      </rPr>
      <t>V</t>
    </r>
    <r>
      <rPr>
        <rFont val="Courier"/>
        <b/>
        <color theme="1"/>
        <u/>
      </rPr>
      <t>Q</t>
    </r>
    <r>
      <rPr>
        <rFont val="Courier"/>
        <color theme="1"/>
      </rPr>
      <t>HSTFHGED</t>
    </r>
    <r>
      <rPr>
        <rFont val="Courier"/>
        <b/>
        <color theme="1"/>
        <u/>
      </rPr>
      <t>M</t>
    </r>
    <r>
      <rPr>
        <rFont val="Courier"/>
        <color theme="1"/>
      </rPr>
      <t>LISVEDLWKAWK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</si>
  <si>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t>YYY, E66D, R69M, N70S, L74Q, D82N</t>
  </si>
  <si>
    <r>
      <rPr>
        <rFont val="Courier"/>
        <color theme="1"/>
      </rPr>
      <t>LSFEAV</t>
    </r>
    <r>
      <rPr>
        <rFont val="Courier"/>
        <b/>
        <color theme="1"/>
        <u/>
      </rPr>
      <t>M</t>
    </r>
    <r>
      <rPr>
        <rFont val="Courier"/>
        <color theme="1"/>
      </rPr>
      <t>SIHK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</si>
  <si>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</t>
    </r>
    <r>
      <rPr>
        <rFont val="Courier"/>
        <b/>
        <color theme="1"/>
        <u/>
      </rPr>
      <t>A</t>
    </r>
    <r>
      <rPr>
        <rFont val="Courier"/>
        <color theme="1"/>
      </rPr>
      <t>KHSTFHGEDKLISVEDLW</t>
    </r>
    <r>
      <rPr>
        <rFont val="Courier"/>
        <b/>
        <color theme="1"/>
        <u/>
      </rPr>
      <t>NS</t>
    </r>
    <r>
      <rPr>
        <rFont val="Courier"/>
        <color theme="1"/>
      </rPr>
      <t>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</si>
  <si>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LSFEAVMSIHKQMDDDANGNVDVEESDEFLREDLNYHDPTAKHSTFHGEDKLISVEDLWNSWKTSEVY</t>
  </si>
  <si>
    <t>YYY, R69C, L74Q, D82N, V85L</t>
  </si>
  <si>
    <r>
      <rPr>
        <rFont val="Courier"/>
        <color theme="1"/>
      </rPr>
      <t>LSFEAV</t>
    </r>
    <r>
      <rPr>
        <rFont val="Courier"/>
        <b/>
        <color theme="1"/>
        <u/>
      </rPr>
      <t>C</t>
    </r>
    <r>
      <rPr>
        <rFont val="Courier"/>
        <color theme="1"/>
      </rPr>
      <t>NIHK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</t>
    </r>
    <r>
      <rPr>
        <rFont val="Courier"/>
        <b/>
        <color theme="1"/>
        <u/>
      </rPr>
      <t>L</t>
    </r>
    <r>
      <rPr>
        <rFont val="Courier"/>
        <color theme="1"/>
      </rPr>
      <t>EESDEFLREDLNY</t>
    </r>
  </si>
  <si>
    <r>
      <rPr>
        <rFont val="Courier"/>
        <b/>
        <color theme="1"/>
        <u/>
      </rPr>
      <t>P</t>
    </r>
    <r>
      <rPr>
        <rFont val="Courier"/>
        <color theme="1"/>
      </rPr>
      <t>DP</t>
    </r>
    <r>
      <rPr>
        <rFont val="Courier"/>
        <b/>
        <color theme="1"/>
        <u/>
      </rPr>
      <t>R</t>
    </r>
    <r>
      <rPr>
        <rFont val="Courier"/>
        <color theme="1"/>
      </rPr>
      <t>V</t>
    </r>
    <r>
      <rPr>
        <rFont val="Courier"/>
        <b/>
        <color theme="1"/>
        <u/>
      </rPr>
      <t>Q</t>
    </r>
    <r>
      <rPr>
        <rFont val="Courier"/>
        <color theme="1"/>
      </rPr>
      <t>HSTFHGED</t>
    </r>
    <r>
      <rPr>
        <rFont val="Courier"/>
        <b/>
        <color theme="1"/>
        <u/>
      </rPr>
      <t>MF</t>
    </r>
    <r>
      <rPr>
        <rFont val="Courier"/>
        <color theme="1"/>
      </rPr>
      <t>ISVEDLWKAWKSSEVY</t>
    </r>
  </si>
  <si>
    <t>Jaculus jaculus</t>
  </si>
  <si>
    <t>Lesser Egyptian jerboa</t>
  </si>
  <si>
    <t>XP_045001609.1</t>
  </si>
  <si>
    <r>
      <rPr>
        <rFont val="Courier"/>
        <color theme="1"/>
      </rPr>
      <t>HDPTVKHSTFHGEDKLISVEDLWKAWK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</si>
  <si>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r>
      <rPr>
        <rFont val="Courier"/>
        <color theme="1"/>
      </rPr>
      <t>PDPRVQHSNFHGEDMFISVEDLWKAWK</t>
    </r>
    <r>
      <rPr>
        <rFont val="Courier"/>
        <b/>
        <color theme="1"/>
        <u/>
      </rPr>
      <t>A</t>
    </r>
    <r>
      <rPr>
        <rFont val="Courier"/>
        <color theme="1"/>
      </rPr>
      <t>SEVY</t>
    </r>
  </si>
  <si>
    <r>
      <rPr>
        <rFont val="Courier"/>
        <color theme="1"/>
      </rPr>
      <t>HDPTVKHSTFHGEDKLISVEDLWK</t>
    </r>
    <r>
      <rPr>
        <rFont val="Courier"/>
        <b/>
        <color theme="1"/>
        <u/>
      </rPr>
      <t>S</t>
    </r>
    <r>
      <rPr>
        <rFont val="Courier"/>
        <color theme="1"/>
      </rPr>
      <t>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</si>
  <si>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Accipiter_gentilis</t>
  </si>
  <si>
    <t>Eurasian Goshawk</t>
  </si>
  <si>
    <t>XP_049679538.1</t>
  </si>
  <si>
    <r>
      <rPr>
        <rFont val="Courier"/>
        <color theme="1"/>
      </rPr>
      <t>LSFEAVRNIHK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</si>
  <si>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HDPTVKHSTFHGEDKLISVEDLWKAWK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</si>
  <si>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Nothocercus nigrocapillus</t>
  </si>
  <si>
    <t>Hooded tinamou Bird</t>
  </si>
  <si>
    <t>NXD18034.1</t>
  </si>
  <si>
    <r>
      <rPr>
        <rFont val="Courier"/>
        <color theme="1"/>
      </rPr>
      <t>LSFEAVRNIHK</t>
    </r>
    <r>
      <rPr>
        <rFont val="Courier"/>
        <b/>
        <color theme="1"/>
        <u/>
      </rPr>
      <t>Q</t>
    </r>
    <r>
      <rPr>
        <rFont val="Courier"/>
        <color theme="1"/>
      </rPr>
      <t>MDDDANG</t>
    </r>
    <r>
      <rPr>
        <rFont val="Courier"/>
        <b/>
        <color theme="1"/>
        <u/>
      </rPr>
      <t>N</t>
    </r>
    <r>
      <rPr>
        <rFont val="Courier"/>
        <color theme="1"/>
      </rPr>
      <t>VDVEESDEFLREDLNY</t>
    </r>
  </si>
  <si>
    <r>
      <rPr>
        <rFont val="Courier"/>
        <color theme="1"/>
      </rPr>
      <t>HDPTVKHSTFHGEDKLISVEDLWKAWK</t>
    </r>
    <r>
      <rPr>
        <rFont val="Courier"/>
        <b/>
        <color theme="1"/>
        <u/>
      </rPr>
      <t>T</t>
    </r>
    <r>
      <rPr>
        <rFont val="Courier"/>
        <color theme="1"/>
      </rPr>
      <t>SEVY</t>
    </r>
  </si>
  <si>
    <t>rsID</t>
  </si>
  <si>
    <t>Protein Consequence</t>
  </si>
  <si>
    <t>Transcript Consequence</t>
  </si>
  <si>
    <t>VEP Annotation</t>
  </si>
  <si>
    <t>ClinVar Clinical Significance</t>
  </si>
  <si>
    <t>ClinVar Variation ID</t>
  </si>
  <si>
    <t>Flags</t>
  </si>
  <si>
    <t>Allele Count</t>
  </si>
  <si>
    <t>Allele Number</t>
  </si>
  <si>
    <t>Allele Frequency</t>
  </si>
  <si>
    <t>rs199799231</t>
  </si>
  <si>
    <t>p.Glu66Lys</t>
  </si>
  <si>
    <t>c.196G&gt;A</t>
  </si>
  <si>
    <t>missense_variant</t>
  </si>
  <si>
    <t>Uncertain significance</t>
  </si>
  <si>
    <t>p.Glu66Ala</t>
  </si>
  <si>
    <t>c.197A&gt;C</t>
  </si>
  <si>
    <t>rs1317286420</t>
  </si>
  <si>
    <t>p.Ala67Pro</t>
  </si>
  <si>
    <t>c.199G&gt;C</t>
  </si>
  <si>
    <t>rs201061396</t>
  </si>
  <si>
    <t>p.Arg69Cys</t>
  </si>
  <si>
    <t>c.205C&gt;T</t>
  </si>
  <si>
    <t>p.Arg69Gly</t>
  </si>
  <si>
    <t>c.205C&gt;G</t>
  </si>
  <si>
    <t>rs376734394</t>
  </si>
  <si>
    <t>p.Arg69His</t>
  </si>
  <si>
    <t>c.206G&gt;A</t>
  </si>
  <si>
    <t>rs2093351712</t>
  </si>
  <si>
    <t>p.Asn70Tyr</t>
  </si>
  <si>
    <t>c.208A&gt;T</t>
  </si>
  <si>
    <t>rs768950124</t>
  </si>
  <si>
    <t>p.Asp77Asn</t>
  </si>
  <si>
    <t>c.229G&gt;A</t>
  </si>
  <si>
    <t>rs1029278195</t>
  </si>
  <si>
    <t>p.Asn80Asp</t>
  </si>
  <si>
    <t>c.238A&gt;G</t>
  </si>
  <si>
    <t>rs748277951</t>
  </si>
  <si>
    <t>p.Asn80Ser</t>
  </si>
  <si>
    <t>c.239A&gt;G</t>
  </si>
  <si>
    <t>rs1156301676</t>
  </si>
  <si>
    <t>N82H</t>
  </si>
  <si>
    <t>p.Asp82His</t>
  </si>
  <si>
    <t>c.244G&gt;C</t>
  </si>
  <si>
    <t>p.Asp82Tyr</t>
  </si>
  <si>
    <t>c.244G&gt;T</t>
  </si>
  <si>
    <t>p.Glu86Lys</t>
  </si>
  <si>
    <t>c.256G&gt;A</t>
  </si>
  <si>
    <t>rs773255654</t>
  </si>
  <si>
    <t>p.Asp89Ala</t>
  </si>
  <si>
    <t>c.266A&gt;C</t>
  </si>
  <si>
    <t>p.Glu90Gly</t>
  </si>
  <si>
    <t>c.269A&gt;G</t>
  </si>
  <si>
    <t>rs954648171</t>
  </si>
  <si>
    <t>p.Glu90Asp</t>
  </si>
  <si>
    <t>c.270G&gt;C</t>
  </si>
  <si>
    <t>p.Asn97Ser</t>
  </si>
  <si>
    <t>c.290A&gt;G</t>
  </si>
  <si>
    <t>Study of Origin</t>
  </si>
  <si>
    <t>Sample ID</t>
  </si>
  <si>
    <t>Cancer Type</t>
  </si>
  <si>
    <t>Cancer Type Detailed</t>
  </si>
  <si>
    <t>Protein Change</t>
  </si>
  <si>
    <t>Annotation</t>
  </si>
  <si>
    <t>Custom Driver</t>
  </si>
  <si>
    <t>Custom Driver Tiers</t>
  </si>
  <si>
    <t>Functional Impact</t>
  </si>
  <si>
    <t>Mutation Type</t>
  </si>
  <si>
    <t>Variant Type</t>
  </si>
  <si>
    <t>Copy #</t>
  </si>
  <si>
    <t>COSMIC</t>
  </si>
  <si>
    <t>MS</t>
  </si>
  <si>
    <t>VS</t>
  </si>
  <si>
    <t>Center</t>
  </si>
  <si>
    <t>Chromosome</t>
  </si>
  <si>
    <t>Start Pos</t>
  </si>
  <si>
    <t>End Pos</t>
  </si>
  <si>
    <t>Ref</t>
  </si>
  <si>
    <t>Var</t>
  </si>
  <si>
    <t>HGVSg</t>
  </si>
  <si>
    <t>HGVSc</t>
  </si>
  <si>
    <t>Allele Freq (T)</t>
  </si>
  <si>
    <t>Allele Freq (N)</t>
  </si>
  <si>
    <t>Variant Reads</t>
  </si>
  <si>
    <t>Ref Reads</t>
  </si>
  <si>
    <t>Variant Reads (Normal)</t>
  </si>
  <si>
    <t>Ref Reads (Normal)</t>
  </si>
  <si>
    <t># Mut in Sample</t>
  </si>
  <si>
    <t>Exon</t>
  </si>
  <si>
    <t>gnomAD</t>
  </si>
  <si>
    <t>dbSNP</t>
  </si>
  <si>
    <t>SIGNAL</t>
  </si>
  <si>
    <t>Adjuvant Chemotherapy</t>
  </si>
  <si>
    <t>Adjuvant Treatment</t>
  </si>
  <si>
    <t>Diagnosis Age</t>
  </si>
  <si>
    <t>ER Status By IHC</t>
  </si>
  <si>
    <t>Followup (years)</t>
  </si>
  <si>
    <t>Fusion Status</t>
  </si>
  <si>
    <t>Genomic Alterations</t>
  </si>
  <si>
    <t>IHC-HER2</t>
  </si>
  <si>
    <t>Local Regional Recurrence</t>
  </si>
  <si>
    <t>Metastatic Site</t>
  </si>
  <si>
    <t>Metastatic tumor indicator</t>
  </si>
  <si>
    <t>MYB or MYBL1 Fusion</t>
  </si>
  <si>
    <t>MYB-NFIB Fusion Gene Copy Number Alterations</t>
  </si>
  <si>
    <t>MYB-NFIB FISH</t>
  </si>
  <si>
    <t>MYB-NFIB Fusion Gene Non-synonymous Mutations</t>
  </si>
  <si>
    <t>MYB-NFIB Rearrangement</t>
  </si>
  <si>
    <t>Neoadjuvant Chemotherapy</t>
  </si>
  <si>
    <t>Oncotree Code</t>
  </si>
  <si>
    <t>Overall Patient Histology</t>
  </si>
  <si>
    <t>Platform</t>
  </si>
  <si>
    <t>Primary Tumor Site</t>
  </si>
  <si>
    <t>PR status by ihc</t>
  </si>
  <si>
    <t>Radiation Therapy</t>
  </si>
  <si>
    <t>Number of Samples Per Patient</t>
  </si>
  <si>
    <t>Sample Type</t>
  </si>
  <si>
    <t>Sex</t>
  </si>
  <si>
    <t>Somatic Status</t>
  </si>
  <si>
    <t>Study</t>
  </si>
  <si>
    <t>Time to Metastasis (months)</t>
  </si>
  <si>
    <t>TMB (nonsynonymous)</t>
  </si>
  <si>
    <t>Tumor Size</t>
  </si>
  <si>
    <t>Tumor Stage</t>
  </si>
  <si>
    <t>Type of Surgery</t>
  </si>
  <si>
    <t>Patient's Vital Status</t>
  </si>
  <si>
    <t>Data Source</t>
  </si>
  <si>
    <t>Fraction Genome Altered</t>
  </si>
  <si>
    <t>Overall Survival (Months)</t>
  </si>
  <si>
    <t>Overall Survival Status</t>
  </si>
  <si>
    <t>Neoplasm Disease Stage American Joint Committee on Cancer Code</t>
  </si>
  <si>
    <t>American Joint Committee on Cancer Publication Version Type</t>
  </si>
  <si>
    <t>Aneuploidy Score</t>
  </si>
  <si>
    <t>TCGA PanCanAtlas Cancer Type Acronym</t>
  </si>
  <si>
    <t>Last Communication Contact from Initial Pathologic Diagnosis Date</t>
  </si>
  <si>
    <t>Birth from Initial Pathologic Diagnosis Date</t>
  </si>
  <si>
    <t>Last Alive Less Initial Pathologic Diagnosis Date Calculated Day Value</t>
  </si>
  <si>
    <t>Disease Free (Months)</t>
  </si>
  <si>
    <t>Disease Free Status</t>
  </si>
  <si>
    <t>Months of disease-specific survival</t>
  </si>
  <si>
    <t>Disease-specific Survival status</t>
  </si>
  <si>
    <t>Ethnicity Category</t>
  </si>
  <si>
    <t>Form completion date</t>
  </si>
  <si>
    <t>Genetic Ancestry Label</t>
  </si>
  <si>
    <t>Neoplasm Histologic Grade</t>
  </si>
  <si>
    <t>Neoadjuvant Therapy Type Administered Prior To Resection Text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</si>
  <si>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</si>
  <si>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</si>
  <si>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</si>
  <si>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Informed consent verified</t>
  </si>
  <si>
    <t>In PanCan Pathway Analysis</t>
  </si>
  <si>
    <t>MSI MANTIS Score</t>
  </si>
  <si>
    <t>MSIsensor Score</t>
  </si>
  <si>
    <t>New Neoplasm Event Post Initial Therapy Indicator</t>
  </si>
  <si>
    <t>Other Patient ID</t>
  </si>
  <si>
    <t>American Joint Committee on Cancer Metastasis Stage Code</t>
  </si>
  <si>
    <t>Neoplasm Disease Lymph Node Stage American Joint Committee on Cancer Code</t>
  </si>
  <si>
    <t>American Joint Committee on Cancer Tumor Stage Code</t>
  </si>
  <si>
    <t>Person Neoplasm Cancer Status</t>
  </si>
  <si>
    <t>Progress Free Survival (Months)</t>
  </si>
  <si>
    <t>Progression Free Status</t>
  </si>
  <si>
    <t>Primary Lymph Node Presentation Assessment</t>
  </si>
  <si>
    <t>Prior Diagnosis</t>
  </si>
  <si>
    <t>Race Category</t>
  </si>
  <si>
    <t>Subtype</t>
  </si>
  <si>
    <t>Tissue Prospective Collection Indicator</t>
  </si>
  <si>
    <t>Tissue Retrospective Collection Indicator</t>
  </si>
  <si>
    <t>Tissue Source Site</t>
  </si>
  <si>
    <t>Tissue Source Site Code</t>
  </si>
  <si>
    <t>Tumor Disease Anatomic Site</t>
  </si>
  <si>
    <t>Tumor Type</t>
  </si>
  <si>
    <t>Patient Weight</t>
  </si>
  <si>
    <t>Actionable Alterations</t>
  </si>
  <si>
    <t>Patient Tumor Grade</t>
  </si>
  <si>
    <t>Cellularity</t>
  </si>
  <si>
    <t>Other Gene Fusion</t>
  </si>
  <si>
    <t>Histological Type</t>
  </si>
  <si>
    <t>MYB or MYBL1 Fusion Method</t>
  </si>
  <si>
    <t>MYB-NFIB Translocation</t>
  </si>
  <si>
    <t>Other NFIB Fusion</t>
  </si>
  <si>
    <t>Perineural Invasion</t>
  </si>
  <si>
    <t>Angiolymphatic Invasion</t>
  </si>
  <si>
    <t>Disease Status</t>
  </si>
  <si>
    <t>Katabi Path</t>
  </si>
  <si>
    <t>Official Pathology</t>
  </si>
  <si>
    <t>Aberrant Cell Fraction</t>
  </si>
  <si>
    <t>MYB Activation</t>
  </si>
  <si>
    <t>MYB Validation Method</t>
  </si>
  <si>
    <t>Diagnosis Age (days)</t>
  </si>
  <si>
    <t>Alternative Therapy Given</t>
  </si>
  <si>
    <t>Other Alternative Therapy Given</t>
  </si>
  <si>
    <t>Analysis Cohort</t>
  </si>
  <si>
    <t>BCR ABL1 Status</t>
  </si>
  <si>
    <t>Bone Marrow Blasts Day 15</t>
  </si>
  <si>
    <t>Bone Marrow Blasts Day 29</t>
  </si>
  <si>
    <t>Bone Marrow Blasts Day 43</t>
  </si>
  <si>
    <t>Bone Marrow Blasts Day 8</t>
  </si>
  <si>
    <t>Bone Marrow Site of Relapse</t>
  </si>
  <si>
    <t>Cell of tumor origin</t>
  </si>
  <si>
    <t>CNS Site of Relapse</t>
  </si>
  <si>
    <t>CNS Status</t>
  </si>
  <si>
    <t>Congenital Abnormality</t>
  </si>
  <si>
    <t>Death from Initial Pathologic Diagnosis Date</t>
  </si>
  <si>
    <t>Time To Event (days)</t>
  </si>
  <si>
    <t>DNA Index</t>
  </si>
  <si>
    <t>ETV6-RUNX1 Fusion Status</t>
  </si>
  <si>
    <t>First Event</t>
  </si>
  <si>
    <t>Karyotype</t>
  </si>
  <si>
    <t>MLL Status</t>
  </si>
  <si>
    <t>Molecular Subtype</t>
  </si>
  <si>
    <t>MRD Percentage at end of Consolidation</t>
  </si>
  <si>
    <t>MRD Percentage at end of Consolidation Sensitivity</t>
  </si>
  <si>
    <t>MRD Percentage Day 29</t>
  </si>
  <si>
    <t>MRD Percentage Day 29 Sensitivity</t>
  </si>
  <si>
    <t>MRD Percentage Day 43</t>
  </si>
  <si>
    <t>MRD Percentage Day 43 Sensitivity</t>
  </si>
  <si>
    <t>MRD Percentage Day 8</t>
  </si>
  <si>
    <t>MRD Percentage Day 8 Sensitivity</t>
  </si>
  <si>
    <t>Overall Survival Days</t>
  </si>
  <si>
    <t>Other Site of Relapse</t>
  </si>
  <si>
    <t>Protocol</t>
  </si>
  <si>
    <t>TCF3-PBX1 Status</t>
  </si>
  <si>
    <t>Testes Site of Relapse</t>
  </si>
  <si>
    <t>Testicular Involvement</t>
  </si>
  <si>
    <t>Trisomy 4_10</t>
  </si>
  <si>
    <t>WBC</t>
  </si>
  <si>
    <t>Age Class</t>
  </si>
  <si>
    <t>Cytogenetics</t>
  </si>
  <si>
    <t>Institute Source</t>
  </si>
  <si>
    <t>NGS Tested</t>
  </si>
  <si>
    <t>Age at Diagnosis</t>
  </si>
  <si>
    <t>Age At Procurement</t>
  </si>
  <si>
    <t>Bone Marrow Blast Percentage</t>
  </si>
  <si>
    <t>BRAF mutation</t>
  </si>
  <si>
    <t>Cause of death source</t>
  </si>
  <si>
    <t>CEBPA Biallelic Mutation</t>
  </si>
  <si>
    <t>CEBPA Mutation</t>
  </si>
  <si>
    <t>Sample collection center</t>
  </si>
  <si>
    <t>Chemotherapy</t>
  </si>
  <si>
    <t>Hematology serum creatinine laboratory result value in mg dl</t>
  </si>
  <si>
    <t>Cumulative Treatment Regimens</t>
  </si>
  <si>
    <t>Cumulative Treatment Regimen Count</t>
  </si>
  <si>
    <t>Cumulative Treatment Stages</t>
  </si>
  <si>
    <t>Number of Cumulative Treatment Stages</t>
  </si>
  <si>
    <t>Cumulative Treatment Types</t>
  </si>
  <si>
    <t>Cumulative Treatment Type Count</t>
  </si>
  <si>
    <t>Current Regimen</t>
  </si>
  <si>
    <t>Current Stage</t>
  </si>
  <si>
    <t>FISH Results from Cytogenetics Report</t>
  </si>
  <si>
    <t>Diagnosis</t>
  </si>
  <si>
    <t>Diagnosis at Inclusion</t>
  </si>
  <si>
    <t>DNMT3A Mutation</t>
  </si>
  <si>
    <t>Drug Testing data in Analysis</t>
  </si>
  <si>
    <t>Duration of Induction Treatment</t>
  </si>
  <si>
    <t>ELN 2008 Risk Classification</t>
  </si>
  <si>
    <t>ELN 2017 Risk Classification</t>
  </si>
  <si>
    <t>Exome Seq Analysis</t>
  </si>
  <si>
    <t>Ex Vivo Drug Testing</t>
  </si>
  <si>
    <t>FAB</t>
  </si>
  <si>
    <t>FLT3-ITD Consensus Call</t>
  </si>
  <si>
    <t>Negative for FLT3</t>
  </si>
  <si>
    <t>Fusion</t>
  </si>
  <si>
    <t>Group</t>
  </si>
  <si>
    <t>Hematocrit Levels (%)</t>
  </si>
  <si>
    <t>Hemoglobin level</t>
  </si>
  <si>
    <t>IDH1 Mutation</t>
  </si>
  <si>
    <t>IDH2 Negative</t>
  </si>
  <si>
    <t>Response to Induction Treatment</t>
  </si>
  <si>
    <t>JAK2 Negative</t>
  </si>
  <si>
    <t>Karyotype and Sample Acquisition Interval Difference in Days</t>
  </si>
  <si>
    <t>Negative for KIT</t>
  </si>
  <si>
    <t>KRAS Mutation</t>
  </si>
  <si>
    <t>Laboratory Procedure Lactate Dehydrogenase Result</t>
  </si>
  <si>
    <t>MDS/MPN Diagnosis at Acquisition</t>
  </si>
  <si>
    <t>MDS/MPN Two Months Prior to AML Diagnosis</t>
  </si>
  <si>
    <t>MDS Two Months Prior to AML Diagnosis</t>
  </si>
  <si>
    <t>Mean corpuscular volume (fL)</t>
  </si>
  <si>
    <t>Most Recent Treatment Duration</t>
  </si>
  <si>
    <t>Most Recent Treatment Type</t>
  </si>
  <si>
    <t>MPN Two Months Prior to AML Diagnosis</t>
  </si>
  <si>
    <t>Non AML/MPN/MDS Diagnosis at Acquisition</t>
  </si>
  <si>
    <t>NPM1 Consensus Call</t>
  </si>
  <si>
    <t>NRAS Mutation</t>
  </si>
  <si>
    <t>Albumin Levels in PB (g/dL)</t>
  </si>
  <si>
    <t>Alanine Aminotransferase Level in PB per litre</t>
  </si>
  <si>
    <t>Aspartate Aminotransferase Level in PB per litre</t>
  </si>
  <si>
    <t>Basophils Percent in Peripheral Blood</t>
  </si>
  <si>
    <t>PB Blast Percentage</t>
  </si>
  <si>
    <t>Eosinophils Percent in Peripheral Blood</t>
  </si>
  <si>
    <t>Immature Granulocytes Percent in Peripheral Blood</t>
  </si>
  <si>
    <t>Lymphocytes Percent in Peripherial Blood</t>
  </si>
  <si>
    <t>Monocytes Percent in Peripherial Blood</t>
  </si>
  <si>
    <t>Neutrophils Percent in Peripheral Blood</t>
  </si>
  <si>
    <t>Nucleated RBCs Percent in Peripheral Blood</t>
  </si>
  <si>
    <t>Platelet count</t>
  </si>
  <si>
    <t>Prior Malignancy Radiation Therapy</t>
  </si>
  <si>
    <t>Prior Diagnosis of Cancer</t>
  </si>
  <si>
    <t>Prior MDS</t>
  </si>
  <si>
    <t>Prior MDS/MPN</t>
  </si>
  <si>
    <t>Prior MPN</t>
  </si>
  <si>
    <t>RNA Sequenced</t>
  </si>
  <si>
    <t>RNA Seq Analysis</t>
  </si>
  <si>
    <t>Site of Sample</t>
  </si>
  <si>
    <t>Sample Timepoint</t>
  </si>
  <si>
    <t>Specific Diagnosis at Acquisition</t>
  </si>
  <si>
    <t>Specific Diagnosis at Inclusion</t>
  </si>
  <si>
    <t>Surface Antigens</t>
  </si>
  <si>
    <t>Total Protein Levels in the Blood (g/dL)</t>
  </si>
  <si>
    <t>TP53 Mutation</t>
  </si>
  <si>
    <t>Treatment Type</t>
  </si>
  <si>
    <t>Type of Induction Treatment</t>
  </si>
  <si>
    <t>Whole Exome Sequencing</t>
  </si>
  <si>
    <t>Age At Specimen Acquisition</t>
  </si>
  <si>
    <t>FLT3-ITD Allelic Ratio</t>
  </si>
  <si>
    <t>ASXL1</t>
  </si>
  <si>
    <t>Cause Of Death</t>
  </si>
  <si>
    <t>CEBPA bi-allelic</t>
  </si>
  <si>
    <t>Center ID</t>
  </si>
  <si>
    <t>Cohort</t>
  </si>
  <si>
    <t>Cumulative Chemo</t>
  </si>
  <si>
    <t>Disease Stage At Specimen Collection</t>
  </si>
  <si>
    <t>Diagnosis At Inclusion</t>
  </si>
  <si>
    <t>ELN2017</t>
  </si>
  <si>
    <t>FAB BLAST morphology</t>
  </si>
  <si>
    <t>FLT3-ITD</t>
  </si>
  <si>
    <t>De Novo</t>
  </si>
  <si>
    <t>Relapsed</t>
  </si>
  <si>
    <t>Transformed</t>
  </si>
  <si>
    <t>Diagnosis non AML, MDS, MPN</t>
  </si>
  <si>
    <t>NPM1</t>
  </si>
  <si>
    <t>Other Cytogenetics</t>
  </si>
  <si>
    <t>Prior Non-Myeloid</t>
  </si>
  <si>
    <t>Prior Malignancy Radiation</t>
  </si>
  <si>
    <t>Type Non-Myeloid</t>
  </si>
  <si>
    <t>Prior MDS &gt; Two Months</t>
  </si>
  <si>
    <t>Prior MDS/MPN &gt;Two Months</t>
  </si>
  <si>
    <t>Prior MPN &gt; Two Months</t>
  </si>
  <si>
    <t>Response Duration To Induction</t>
  </si>
  <si>
    <t>Response To Induction</t>
  </si>
  <si>
    <t>RUNX1</t>
  </si>
  <si>
    <t>Diagnosis MDS, MPN</t>
  </si>
  <si>
    <t>Specific Diagnosis At Inclusion</t>
  </si>
  <si>
    <t>Specimen Groups</t>
  </si>
  <si>
    <t>Specimen Type</t>
  </si>
  <si>
    <t>Surface Antigens Immunohistochemical Stains</t>
  </si>
  <si>
    <t>Time Of Sample Collection, Relative To Inclusion</t>
  </si>
  <si>
    <t>TP53 Pathway</t>
  </si>
  <si>
    <t>Treatment Type Induction</t>
  </si>
  <si>
    <t>Used In Manuscript</t>
  </si>
  <si>
    <t>Variant Summary</t>
  </si>
  <si>
    <t>Bone Marrow Leukemic Blast Percentage</t>
  </si>
  <si>
    <t>CBFT2A3-GLIS</t>
  </si>
  <si>
    <t>Chloroma</t>
  </si>
  <si>
    <t>Chloroma Site of Relapse</t>
  </si>
  <si>
    <t>C-Kit Mutation Exon 17</t>
  </si>
  <si>
    <t>C-Kit Mutation Exon 8</t>
  </si>
  <si>
    <t>CNS Disease</t>
  </si>
  <si>
    <t>CR Status at End of Course 1</t>
  </si>
  <si>
    <t>CR Status at End of Course 2</t>
  </si>
  <si>
    <t>Cytogenetic Code (Other)</t>
  </si>
  <si>
    <t>Cytogenetic Complexity</t>
  </si>
  <si>
    <t>Cytogenetic Relapse Site</t>
  </si>
  <si>
    <t>5Q Deletion</t>
  </si>
  <si>
    <t>7Q Deletion</t>
  </si>
  <si>
    <t>9Q Deletion</t>
  </si>
  <si>
    <t>FLT3-ITD Allelic Ratio.</t>
  </si>
  <si>
    <t>FLT3-ITD Postive</t>
  </si>
  <si>
    <t>FLT3-PM</t>
  </si>
  <si>
    <t>inv(16)</t>
  </si>
  <si>
    <t>ISCN</t>
  </si>
  <si>
    <t>Minus-X</t>
  </si>
  <si>
    <t>Minus-Y</t>
  </si>
  <si>
    <t>MLL</t>
  </si>
  <si>
    <t>Monosomy 5</t>
  </si>
  <si>
    <t>Monosomy 7</t>
  </si>
  <si>
    <t>MRD at end of Course 1</t>
  </si>
  <si>
    <t>MRD at end of Course 2</t>
  </si>
  <si>
    <t>MRD Percentage at end of Course 1</t>
  </si>
  <si>
    <t>MRD Percentage at end of Course 2</t>
  </si>
  <si>
    <t>NPM Mutation</t>
  </si>
  <si>
    <t>NUP98-NSD1</t>
  </si>
  <si>
    <t>Other MLL</t>
  </si>
  <si>
    <t>Peripheral Blasts Percentage</t>
  </si>
  <si>
    <t>Primary Cytogenetic Code</t>
  </si>
  <si>
    <t>Risk Group</t>
  </si>
  <si>
    <t>SCT in First CR</t>
  </si>
  <si>
    <t>Trisomy 21</t>
  </si>
  <si>
    <t>Trisomy 8</t>
  </si>
  <si>
    <t>t(10;11)(p11.2;q23)</t>
  </si>
  <si>
    <t>t(11:19)(q23:p13.1)</t>
  </si>
  <si>
    <t>t(3;5)(q25;q34)</t>
  </si>
  <si>
    <t>t(6;11)(q27;q23)</t>
  </si>
  <si>
    <t>t(6;9)</t>
  </si>
  <si>
    <t>t(8;21)</t>
  </si>
  <si>
    <t>t(9;11)(p22;q23)</t>
  </si>
  <si>
    <t>WT1 Mutation</t>
  </si>
  <si>
    <t>Cllularity based on allele frequency</t>
  </si>
  <si>
    <t>Associated Adenoma</t>
  </si>
  <si>
    <t>Days to Last Followup</t>
  </si>
  <si>
    <t>Immunohistochemistry Subtype</t>
  </si>
  <si>
    <t>% Intestinal</t>
  </si>
  <si>
    <t>Morphology Other Features</t>
  </si>
  <si>
    <t>Morphology Subtype</t>
  </si>
  <si>
    <t>Note</t>
  </si>
  <si>
    <t>TNM Stage</t>
  </si>
  <si>
    <t>Tumor cellularity dominant pathology review</t>
  </si>
  <si>
    <t>MedR Age at Diagnosis</t>
  </si>
  <si>
    <t>PATH Epithelioid</t>
  </si>
  <si>
    <t>PATH Procedure Location</t>
  </si>
  <si>
    <t>PATH Nuclear Grade</t>
  </si>
  <si>
    <t>PATH Spindle Cell</t>
  </si>
  <si>
    <t>PATH Sample Collection Time</t>
  </si>
  <si>
    <t>PATH Procedure Type</t>
  </si>
  <si>
    <t>PATH Vasoformative</t>
  </si>
  <si>
    <t>MedR Diagnostic Biopsy Location</t>
  </si>
  <si>
    <t>MedR Primary Tumor Site</t>
  </si>
  <si>
    <t>PRD Diagnosis Location</t>
  </si>
  <si>
    <t>PRD Ever Location</t>
  </si>
  <si>
    <t>PRD Hispanic</t>
  </si>
  <si>
    <t>PRD Location of Disease at Time of Enrollment</t>
  </si>
  <si>
    <t>PRD Other Cancer</t>
  </si>
  <si>
    <t>PRD Other Cancer Type</t>
  </si>
  <si>
    <t>PRD Radiation for Other Cancers</t>
  </si>
  <si>
    <t>PRD Race</t>
  </si>
  <si>
    <t>PRD Radiation for Angiosarcoma</t>
  </si>
  <si>
    <t>PRD Time of Radiation</t>
  </si>
  <si>
    <t>PRD Surgical Resection</t>
  </si>
  <si>
    <t>PRD Surgical Margins</t>
  </si>
  <si>
    <t>PRD In Treatment At Time of Enrollment</t>
  </si>
  <si>
    <t>MedR Primary Tumor Site_Notes</t>
  </si>
  <si>
    <t>Tumor Mutation Burdenn</t>
  </si>
  <si>
    <t>Age (tumor resected)</t>
  </si>
  <si>
    <t>Gene Panel</t>
  </si>
  <si>
    <t>Gorlin Sporadic</t>
  </si>
  <si>
    <t>Tumor Other Histologic Subtype</t>
  </si>
  <si>
    <t>Multiple Tumors</t>
  </si>
  <si>
    <t>Population</t>
  </si>
  <si>
    <t>RNA</t>
  </si>
  <si>
    <t>SCNA Analysis</t>
  </si>
  <si>
    <t>Tumor Number</t>
  </si>
  <si>
    <t>Vismo Status</t>
  </si>
  <si>
    <t>Neoplasm Histologic Type Name</t>
  </si>
  <si>
    <t>Mean Coverage (x)</t>
  </si>
  <si>
    <t>Total Number of Somatic Mutations</t>
  </si>
  <si>
    <t>Surgery</t>
  </si>
  <si>
    <t>Patient Current Age</t>
  </si>
  <si>
    <t>Best Overall Response (BOR)</t>
  </si>
  <si>
    <t>Patient Display Name</t>
  </si>
  <si>
    <t>Pediatric Case Indicator</t>
  </si>
  <si>
    <t>Religion</t>
  </si>
  <si>
    <t>Sample Class</t>
  </si>
  <si>
    <t>Sample Display Name</t>
  </si>
  <si>
    <t>Ethinicity</t>
  </si>
  <si>
    <t>Orthotopic Xenograft Information</t>
  </si>
  <si>
    <t>Pathological Classification of Parental Tumor Sample</t>
  </si>
  <si>
    <t>Prior Intravesical Therapy</t>
  </si>
  <si>
    <t>Smoking Status</t>
  </si>
  <si>
    <t>Specimen Preservation Type</t>
  </si>
  <si>
    <t>Tissue Site</t>
  </si>
  <si>
    <t>ADC + Immunotherapy</t>
  </si>
  <si>
    <t>ADC Therapy</t>
  </si>
  <si>
    <t>Adjuvant Radiation Therapy</t>
  </si>
  <si>
    <t>Adjuvant Therapy</t>
  </si>
  <si>
    <t>ECOG</t>
  </si>
  <si>
    <t>ADC Therapy Best Response</t>
  </si>
  <si>
    <t>ADC + Immunotherapy Best Response</t>
  </si>
  <si>
    <t>Chemotherapy Best Response</t>
  </si>
  <si>
    <t>Chemotherapy + Immunotherapy Best Response</t>
  </si>
  <si>
    <t>Immunotherapy Best Response</t>
  </si>
  <si>
    <t>Targeted Therapy Best Response</t>
  </si>
  <si>
    <t>Chemotherapy + Immunotherapy</t>
  </si>
  <si>
    <t>Survival with Chemotherapy</t>
  </si>
  <si>
    <t>Concurrent Chemoradiation</t>
  </si>
  <si>
    <t>Reason for Death</t>
  </si>
  <si>
    <t>First Treatment</t>
  </si>
  <si>
    <t>Immunotherapy</t>
  </si>
  <si>
    <t>Survival with Immunotherapy</t>
  </si>
  <si>
    <t>Metastatic Radiation Therapy</t>
  </si>
  <si>
    <t>Neoadjuvant Therapy</t>
  </si>
  <si>
    <t>Therapy prior to NGS</t>
  </si>
  <si>
    <t>Primary Radiation Therapy</t>
  </si>
  <si>
    <t>Primary Surgery</t>
  </si>
  <si>
    <t>Histology</t>
  </si>
  <si>
    <t>M Stage</t>
  </si>
  <si>
    <t>N Stage</t>
  </si>
  <si>
    <t>T stage</t>
  </si>
  <si>
    <t>Variant Histology</t>
  </si>
  <si>
    <t>Primary Tumor Location</t>
  </si>
  <si>
    <t>Surgery for Advanced Disease</t>
  </si>
  <si>
    <t>Survival Status</t>
  </si>
  <si>
    <t>Survival Time</t>
  </si>
  <si>
    <t>Metastatic Systemic Therapy</t>
  </si>
  <si>
    <t>Targeted Therapy</t>
  </si>
  <si>
    <t>TNM</t>
  </si>
  <si>
    <t>Age At Last Follow-Up</t>
  </si>
  <si>
    <t>Body site</t>
  </si>
  <si>
    <t>Chemotherapy or intravesical therapy received prior to sample acquisition</t>
  </si>
  <si>
    <t>Highest clinical TNM stage</t>
  </si>
  <si>
    <t>Histopathology of the primary tumor</t>
  </si>
  <si>
    <t>Smoking History</t>
  </si>
  <si>
    <t>Specimen Collection Pre or Post Chemo</t>
  </si>
  <si>
    <t>Chemotherapy Details</t>
  </si>
  <si>
    <t>Germline Type</t>
  </si>
  <si>
    <t>Non-synonymous Mutation Rate</t>
  </si>
  <si>
    <t>Silent Mutation Rate</t>
  </si>
  <si>
    <t>Status</t>
  </si>
  <si>
    <t>Total Mutations</t>
  </si>
  <si>
    <t>TOTAL PER Mb</t>
  </si>
  <si>
    <t>Concomitant Carcinoma in situ</t>
  </si>
  <si>
    <t>Death due to disease</t>
  </si>
  <si>
    <t>Lymph Node Status</t>
  </si>
  <si>
    <t>Primary histology</t>
  </si>
  <si>
    <t>Smoker</t>
  </si>
  <si>
    <t>Surgery Procedure</t>
  </si>
  <si>
    <t>Tissue Sequenced</t>
  </si>
  <si>
    <t>Buffa Hypoxia Score</t>
  </si>
  <si>
    <t>Ragnum Hypoxia Score</t>
  </si>
  <si>
    <t>Winter Hypoxia Score</t>
  </si>
  <si>
    <t>Age at Chemotherapy Start</t>
  </si>
  <si>
    <t>Age at Chemotherapy Stop</t>
  </si>
  <si>
    <t>Age at Initial Diagnosis</t>
  </si>
  <si>
    <t>Age at Last Known Clinical Status</t>
  </si>
  <si>
    <t>Age at Radiation Start</t>
  </si>
  <si>
    <t>Age at Radiation Stop</t>
  </si>
  <si>
    <t>Age at Specimen Diagnosis</t>
  </si>
  <si>
    <t>BRAF_RELA Status</t>
  </si>
  <si>
    <t>BRAF Status</t>
  </si>
  <si>
    <t>BRAF Status2</t>
  </si>
  <si>
    <t>Cancer Predispositions</t>
  </si>
  <si>
    <t>Chemotherapy Agents</t>
  </si>
  <si>
    <t>Chemotherapy Type</t>
  </si>
  <si>
    <t>Clinical Status at Collection Event</t>
  </si>
  <si>
    <t>Completed Radiation Dose</t>
  </si>
  <si>
    <t>Completed Total Radiation Dose</t>
  </si>
  <si>
    <t>CTNNB1 Status</t>
  </si>
  <si>
    <t>Ependymoma_RELA Status</t>
  </si>
  <si>
    <t>Extent of Tumor Resection</t>
  </si>
  <si>
    <t>External Patient ID</t>
  </si>
  <si>
    <t>Formulation</t>
  </si>
  <si>
    <t>H3F3A_CTNNB1 Status</t>
  </si>
  <si>
    <t>HGG_H3F3A Status</t>
  </si>
  <si>
    <t>Initial CNS Tumor Diagnosis Related to OS</t>
  </si>
  <si>
    <t>Initial Diagnosis Type</t>
  </si>
  <si>
    <t>LGG_BRAF Status</t>
  </si>
  <si>
    <t>Medical Conditions</t>
  </si>
  <si>
    <t>Multiple Cancer Predispositions</t>
  </si>
  <si>
    <t>Multiple Medical Conditions</t>
  </si>
  <si>
    <t>Multiple Tumor Locations</t>
  </si>
  <si>
    <t>Protocol and Treatment Arm</t>
  </si>
  <si>
    <t>Radiation</t>
  </si>
  <si>
    <t>Radiation Site</t>
  </si>
  <si>
    <t>Radiation Type</t>
  </si>
  <si>
    <t>Sample Annotation</t>
  </si>
  <si>
    <t>Sample Origin</t>
  </si>
  <si>
    <t>Timing Other Notes</t>
  </si>
  <si>
    <t>Treatment</t>
  </si>
  <si>
    <t>Treatment Changed</t>
  </si>
  <si>
    <t>Treatment Status</t>
  </si>
  <si>
    <t>Tumor Location Condensed</t>
  </si>
  <si>
    <t>Updated Grade</t>
  </si>
  <si>
    <t>Neoplasm American Joint Committee on Cancer Clinical Distant Metastasis M Stage</t>
  </si>
  <si>
    <t>Neoplasm American Joint Committee on Cancer Clinical Regional Lymph Node N Stage</t>
  </si>
  <si>
    <t>ER Status</t>
  </si>
  <si>
    <t>Estimated Tumor Cellularity</t>
  </si>
  <si>
    <t>IHC_BASAL</t>
  </si>
  <si>
    <t>IHC_CK5/6</t>
  </si>
  <si>
    <t>IHC_EGFR</t>
  </si>
  <si>
    <t>PAM50 subtype</t>
  </si>
  <si>
    <t>PR Status</t>
  </si>
  <si>
    <t>Country</t>
  </si>
  <si>
    <t>HER2 Amplification Status</t>
  </si>
  <si>
    <t>HER2 Status</t>
  </si>
  <si>
    <t>Menopause Status</t>
  </si>
  <si>
    <t>Nonsilent Mutation Rate</t>
  </si>
  <si>
    <t>Ploidy</t>
  </si>
  <si>
    <t>Purity</t>
  </si>
  <si>
    <t>Stage</t>
  </si>
  <si>
    <t>APOBEC Signature</t>
  </si>
  <si>
    <t>Cancer type</t>
  </si>
  <si>
    <t>CD3 TILS Counts</t>
  </si>
  <si>
    <t>CD3 TILS Status</t>
  </si>
  <si>
    <t>Chromosome INstability index CIN</t>
  </si>
  <si>
    <t>CIBERSORT Absolute Score</t>
  </si>
  <si>
    <t>ERBB2 Gene Amplified</t>
  </si>
  <si>
    <t>ERBB2 Proteogenomic Status</t>
  </si>
  <si>
    <t>ERBB2 Updated Clinical Status</t>
  </si>
  <si>
    <t>ER Updated Clinical Status</t>
  </si>
  <si>
    <t>ESTIMATE Immune Score</t>
  </si>
  <si>
    <t>ESTIMATE Stromal Score</t>
  </si>
  <si>
    <t>ESTIMATE TumorPurity</t>
  </si>
  <si>
    <t>Ischemia Time in Minutes</t>
  </si>
  <si>
    <t>NMF Cluster</t>
  </si>
  <si>
    <t>NMF Cluster Membership Score</t>
  </si>
  <si>
    <t>Number of non synonymous Mutations</t>
  </si>
  <si>
    <t>Oncotree code</t>
  </si>
  <si>
    <t>PAM50</t>
  </si>
  <si>
    <t>PR Clinical Status</t>
  </si>
  <si>
    <t>Stemness Score</t>
  </si>
  <si>
    <t>TMT Channel</t>
  </si>
  <si>
    <t>TMT Plex</t>
  </si>
  <si>
    <t>TNBC Updated Clinical Status</t>
  </si>
  <si>
    <t>TOP2A Gene Amplified</t>
  </si>
  <si>
    <t>TOP2A Proteogenomic Status</t>
  </si>
  <si>
    <t>xCell Immune Score</t>
  </si>
  <si>
    <t>xCell Stromal Score</t>
  </si>
  <si>
    <t>Sample Collection Method</t>
  </si>
  <si>
    <t>Specimen Site</t>
  </si>
  <si>
    <t>Time to Last Followup</t>
  </si>
  <si>
    <t>Study ID</t>
  </si>
  <si>
    <t>MedR Adjuvant Radiation</t>
  </si>
  <si>
    <t>PRD Any Therapy More Than 2 Years</t>
  </si>
  <si>
    <t>PATH CEP17 Copy</t>
  </si>
  <si>
    <t>PATH HER2 Copy</t>
  </si>
  <si>
    <t>PATH HER2 CEP17 Ratio</t>
  </si>
  <si>
    <t>PATH DCIS Reported</t>
  </si>
  <si>
    <t>PATH Estrogen Receptor Status</t>
  </si>
  <si>
    <t>PATH Sample Grade</t>
  </si>
  <si>
    <t>PATH HER2 FISH</t>
  </si>
  <si>
    <t>PATH HER2 IHC</t>
  </si>
  <si>
    <t>PATH HER2 Status</t>
  </si>
  <si>
    <t>PATH Sample Histology</t>
  </si>
  <si>
    <t>PATH Ki67 Percentage</t>
  </si>
  <si>
    <t>PATH LCIS Reported</t>
  </si>
  <si>
    <t>PATH Sample notes</t>
  </si>
  <si>
    <t>PATH Estrogen Receptor Percentage</t>
  </si>
  <si>
    <t>PATH Progesterone Receptor Percentage</t>
  </si>
  <si>
    <t>PATH Progesterone Receptor Status</t>
  </si>
  <si>
    <t>PATH Breast Procedure Laterality</t>
  </si>
  <si>
    <t>PATH Sample In Metastatic Setting</t>
  </si>
  <si>
    <t>MedR Time to Metastatic Diagnosis (Calculated Days)</t>
  </si>
  <si>
    <t>MedR Time to Metastatic Diagnosis (Calculated Months)</t>
  </si>
  <si>
    <t>PATH Sample Treatment Naive</t>
  </si>
  <si>
    <t>MedR Diagnostic CEP17 Copy</t>
  </si>
  <si>
    <t>MedR Diagnostic ER Status</t>
  </si>
  <si>
    <t>MedR Diagnostic Grade</t>
  </si>
  <si>
    <t>MedR Diagnostic HER2 FISH</t>
  </si>
  <si>
    <t>MedR Diagnostic HER2 IHC</t>
  </si>
  <si>
    <t>MedR Diagnostic HER2 Status</t>
  </si>
  <si>
    <t>MedR Diagnostic HER2 Copy</t>
  </si>
  <si>
    <t>MedR Diagnostic HER2 Ratio</t>
  </si>
  <si>
    <t>MedR Diagnostic Histology</t>
  </si>
  <si>
    <t>MedR Diagnosis Location</t>
  </si>
  <si>
    <t>MedR Diagnostic ER %</t>
  </si>
  <si>
    <t>MedR Diagnostic PR %</t>
  </si>
  <si>
    <t>MedR Diagnostic PR Status</t>
  </si>
  <si>
    <t>MedR Diagnosis Laterality</t>
  </si>
  <si>
    <t>MedR Stage at Diagnosis</t>
  </si>
  <si>
    <t>MedR Diagnostic Procedure</t>
  </si>
  <si>
    <t>MedR Ever Metastatic Sites</t>
  </si>
  <si>
    <t>MedR BRCA1 Mutation</t>
  </si>
  <si>
    <t>MedR BRCA2 Mutation</t>
  </si>
  <si>
    <t>MedR PALB2 Mutation</t>
  </si>
  <si>
    <t>PRD Ever HER2 Positive</t>
  </si>
  <si>
    <t>PRD Ever Hormone Receptor Positive</t>
  </si>
  <si>
    <t>PRD Ever Inflammatory</t>
  </si>
  <si>
    <t>MedR Metastatic Sites at Metastatic Diagnosis</t>
  </si>
  <si>
    <t>MedR Ever Adrenal Gland Mets</t>
  </si>
  <si>
    <t>MedR Ever Ascites Mets</t>
  </si>
  <si>
    <t>MedR Ever Bone Mets</t>
  </si>
  <si>
    <t>MedR Ever Brain/CNS Mets</t>
  </si>
  <si>
    <t>MedR Ever Chest Wall Mets</t>
  </si>
  <si>
    <t>MedR Ever Distant Lymph Node Mets</t>
  </si>
  <si>
    <t>MedR Ever Intraabdominal Mets</t>
  </si>
  <si>
    <t>MedR Ever Liver Mets</t>
  </si>
  <si>
    <t>MedR Ever Lung Mets</t>
  </si>
  <si>
    <t>MedR Ever Ovary Mets</t>
  </si>
  <si>
    <t>MedR Ever Pleural Effusion Mets</t>
  </si>
  <si>
    <t>MedR Ever Regional Lymph Node Mets</t>
  </si>
  <si>
    <t>MedR Ever Skin Mets</t>
  </si>
  <si>
    <t>MedR Ever Soft Tissue Mets</t>
  </si>
  <si>
    <t>MedR Ever Unknown Mets</t>
  </si>
  <si>
    <t>MedR Adrenal Gland Mets at Mets Dx</t>
  </si>
  <si>
    <t>MedR Ascites Mets at Mets Dx</t>
  </si>
  <si>
    <t>MedR Bone Mets at Mets Dx</t>
  </si>
  <si>
    <t>MedR Brain/CNS Mets at Mets Dx</t>
  </si>
  <si>
    <t>MedR Chest Wall Mets at Mets Dx</t>
  </si>
  <si>
    <t>MedR Distant Lymph Node Mets at Mets Dx</t>
  </si>
  <si>
    <t>MedR Intraabdominal Mets at Mets Dx</t>
  </si>
  <si>
    <t>MedR Liver Mets at Mets Dx</t>
  </si>
  <si>
    <t>MedR Lung Mets at Mets Dx</t>
  </si>
  <si>
    <t>MedR Ovary Mets at Mets Dx</t>
  </si>
  <si>
    <t>MedR Pleural Effusion Mets at Mets Dx</t>
  </si>
  <si>
    <t>MedR Regional Lymph Node Mets at Mets Dx</t>
  </si>
  <si>
    <t>MedR Skin Mets at Mets Dx</t>
  </si>
  <si>
    <t>MedR Soft Tissue Mets at Mets Dx</t>
  </si>
  <si>
    <t>MedR Unknown Mets at Mets Dx</t>
  </si>
  <si>
    <t>MedR N Stage at Diagnosis</t>
  </si>
  <si>
    <t>MedR Patient Notes</t>
  </si>
  <si>
    <t>MedR Surgery at Diagnosis</t>
  </si>
  <si>
    <t>PRD Ever Triple Negative</t>
  </si>
  <si>
    <t>MedR T Stage at Diagnosis</t>
  </si>
  <si>
    <t>PRD More Than 2 Years Aromatase Inhibitors</t>
  </si>
  <si>
    <t>PRD More Than 2 Years Alkylating Agent</t>
  </si>
  <si>
    <t>PRD More Than 2 Years Anthracycline</t>
  </si>
  <si>
    <t>PRD More Than 2 Years Anti-HER2</t>
  </si>
  <si>
    <t>PRD More Than 2 Years Capecitabine</t>
  </si>
  <si>
    <t>PRD More Than 2 Years CDK4/6 Inhibitor</t>
  </si>
  <si>
    <t>PRD More Than 2 Years Fulvestrant</t>
  </si>
  <si>
    <t>PRD More Than 2 Years Tamoxifen</t>
  </si>
  <si>
    <t>PRD More Than 2 Years Taxane</t>
  </si>
  <si>
    <t>PRD More Than 2 Years VEGF Inhibitor</t>
  </si>
  <si>
    <t>Type of Breast Surgery</t>
  </si>
  <si>
    <t>Pam50 + Claudin-low subtype</t>
  </si>
  <si>
    <t>ER status measured by IHC</t>
  </si>
  <si>
    <t>HER2 status measured by SNP6</t>
  </si>
  <si>
    <t>Hormone Therapy</t>
  </si>
  <si>
    <t>Inferred Menopausal State</t>
  </si>
  <si>
    <t>Integrative Cluster</t>
  </si>
  <si>
    <t>Primary Tumor Laterality</t>
  </si>
  <si>
    <t>Lymph nodes examined positive</t>
  </si>
  <si>
    <t>Nottingham prognostic index</t>
  </si>
  <si>
    <t>Radio Therapy</t>
  </si>
  <si>
    <t>Relapse Free Status (Months)</t>
  </si>
  <si>
    <t>Relapse Free Status</t>
  </si>
  <si>
    <t>3-Gene classifier subtype</t>
  </si>
  <si>
    <t>Best Response to Therapy</t>
  </si>
  <si>
    <t>block accession</t>
  </si>
  <si>
    <t>months on study</t>
  </si>
  <si>
    <t>Months on Treatment</t>
  </si>
  <si>
    <t>patient study id</t>
  </si>
  <si>
    <t>PIK3CA Mutation</t>
  </si>
  <si>
    <t>reason for tx discontinuation</t>
  </si>
  <si>
    <t>snapshot mutations</t>
  </si>
  <si>
    <t>study arm</t>
  </si>
  <si>
    <t>therapy</t>
  </si>
  <si>
    <t>Treatment best response</t>
  </si>
  <si>
    <t>Histopathology</t>
  </si>
  <si>
    <t>Mitotic Count</t>
  </si>
  <si>
    <t>Mitotic Score</t>
  </si>
  <si>
    <t>Pleomorphism Score</t>
  </si>
  <si>
    <t>Tubule Score</t>
  </si>
  <si>
    <t>Tumor Ploidy</t>
  </si>
  <si>
    <t>Cytolytic Activity Score</t>
  </si>
  <si>
    <t>Menopausal Status At Diagnosis</t>
  </si>
  <si>
    <t>Mutation Burden</t>
  </si>
  <si>
    <t>Subtype Consensus</t>
  </si>
  <si>
    <t>Tumor Purity</t>
  </si>
  <si>
    <t>All Mutations</t>
  </si>
  <si>
    <t>All Synonymous Mutations</t>
  </si>
  <si>
    <t>Cell Membrane PDL1 0%</t>
  </si>
  <si>
    <t>Cell Membrane PDL1 1%+</t>
  </si>
  <si>
    <t>Cell Membrane PDL1 2%+</t>
  </si>
  <si>
    <t>Cell Membrane PDL1 3%+</t>
  </si>
  <si>
    <t>Drug</t>
  </si>
  <si>
    <t>First Line Therapy</t>
  </si>
  <si>
    <t>FrameShift Indels</t>
  </si>
  <si>
    <t>Genome Doublings</t>
  </si>
  <si>
    <t>Response to Immunotherapy</t>
  </si>
  <si>
    <t>Max Tumor Change</t>
  </si>
  <si>
    <t>Mutations Clonal</t>
  </si>
  <si>
    <t>Mutations Subclonal</t>
  </si>
  <si>
    <t>Mutations Uneval</t>
  </si>
  <si>
    <t>Nonsynonymous Mutation Count</t>
  </si>
  <si>
    <t>Nonsynonymous Clonal</t>
  </si>
  <si>
    <t>NonSynonymous Subclonal</t>
  </si>
  <si>
    <t>NonSynonymous Uneval</t>
  </si>
  <si>
    <t>Overall Survival Censor</t>
  </si>
  <si>
    <t>PDL1 Positive 1%</t>
  </si>
  <si>
    <t>PDL1 Positive 5%</t>
  </si>
  <si>
    <t>Progression Free Censor</t>
  </si>
  <si>
    <t>RECIST</t>
  </si>
  <si>
    <t>Sequencing Type</t>
  </si>
  <si>
    <t>Treatment Group</t>
  </si>
  <si>
    <t>Fuhrman Grade</t>
  </si>
  <si>
    <t>Follow up time months</t>
  </si>
  <si>
    <t>Gene Expression Cluster</t>
  </si>
  <si>
    <t>Sarcomatoid Component</t>
  </si>
  <si>
    <t>Stage At Diagnosis</t>
  </si>
  <si>
    <t>VHL Mutation (AA)</t>
  </si>
  <si>
    <t>VHL Mutation (Codon)</t>
  </si>
  <si>
    <t>Age At Surgery</t>
  </si>
  <si>
    <t>Anatomical Subtype</t>
  </si>
  <si>
    <t>HBV</t>
  </si>
  <si>
    <t>HCV</t>
  </si>
  <si>
    <t>Liver Fluke Status</t>
  </si>
  <si>
    <t>PSC</t>
  </si>
  <si>
    <t>Targeted Sequencing</t>
  </si>
  <si>
    <t>Whole Genome Sequencing</t>
  </si>
  <si>
    <t>anti_O_viverrini_IgG</t>
  </si>
  <si>
    <t>Capture Bait Set</t>
  </si>
  <si>
    <t>IGHV Gene</t>
  </si>
  <si>
    <t>Prior Treatment</t>
  </si>
  <si>
    <t>Age (Sampling)</t>
  </si>
  <si>
    <t>450K Methylation Array</t>
  </si>
  <si>
    <t>CLL Epitype</t>
  </si>
  <si>
    <t>Death (days)</t>
  </si>
  <si>
    <t>Disease Type</t>
  </si>
  <si>
    <t>Expression Cluster Discovery Set</t>
  </si>
  <si>
    <t>Expression Cluster Extension Set</t>
  </si>
  <si>
    <t>Expression Cluster</t>
  </si>
  <si>
    <t>Failure-Free survival (Months)</t>
  </si>
  <si>
    <t>Failure-Free Survival</t>
  </si>
  <si>
    <t>IGHV Identity (%)</t>
  </si>
  <si>
    <t>IGHV Mutation Status</t>
  </si>
  <si>
    <t>IGLV3-21 R110</t>
  </si>
  <si>
    <t>M-CLL WES</t>
  </si>
  <si>
    <t>Normal Mean Coverage</t>
  </si>
  <si>
    <t>Prior Treatment Category</t>
  </si>
  <si>
    <t>RNA Sequencing</t>
  </si>
  <si>
    <t>RRBS</t>
  </si>
  <si>
    <t>Sequencing Platform</t>
  </si>
  <si>
    <t>First Treatment After Sampling</t>
  </si>
  <si>
    <t>Tumor Mean Coverage</t>
  </si>
  <si>
    <t>Tumor Molecular Subtype</t>
  </si>
  <si>
    <t>U-CLL WES</t>
  </si>
  <si>
    <t>U1 Status</t>
  </si>
  <si>
    <t>Epigenetic</t>
  </si>
  <si>
    <t>Exome Capture</t>
  </si>
  <si>
    <t>IGHV Mutated</t>
  </si>
  <si>
    <t>Tumor Site Detailed</t>
  </si>
  <si>
    <t>CA19-9 Antigen</t>
  </si>
  <si>
    <t>CEA Biomarker</t>
  </si>
  <si>
    <t>Distant Liver Metastatic Tissues</t>
  </si>
  <si>
    <t>Follow Up Time (Days)</t>
  </si>
  <si>
    <t>Intravascular Tumor Thrombus</t>
  </si>
  <si>
    <t>Metastatic Tumor Necrosis (%)</t>
  </si>
  <si>
    <t>Metastatic Tumor Purity (%)</t>
  </si>
  <si>
    <t>Metastatic Status</t>
  </si>
  <si>
    <t>Neurological Invasion</t>
  </si>
  <si>
    <t>Primary Tumor Paired Status</t>
  </si>
  <si>
    <t>Post-Operative Therapy With Targeted Agents</t>
  </si>
  <si>
    <t>Preoperative Treatment Effect</t>
  </si>
  <si>
    <t>Pre-Therapy</t>
  </si>
  <si>
    <t>Pre-Therapy With Targeted Agents</t>
  </si>
  <si>
    <t>Primary Tumor Necrosis (%)</t>
  </si>
  <si>
    <t>Primary Tumor Purity (%)</t>
  </si>
  <si>
    <t>Tumor Progression</t>
  </si>
  <si>
    <t>Progression Site</t>
  </si>
  <si>
    <t>Progression Time (Days)</t>
  </si>
  <si>
    <t>Tumor Site</t>
  </si>
  <si>
    <t>CIMP Category</t>
  </si>
  <si>
    <t>MSI Status</t>
  </si>
  <si>
    <t>Percent Necrosis</t>
  </si>
  <si>
    <t>Tumor Grade</t>
  </si>
  <si>
    <t>tumor content</t>
  </si>
  <si>
    <t>Resection timing</t>
  </si>
  <si>
    <t>Tumor treated</t>
  </si>
  <si>
    <t>Matched Normal ID</t>
  </si>
  <si>
    <t>Source of Sample Site</t>
  </si>
  <si>
    <t>Copy Number</t>
  </si>
  <si>
    <t>Integrated Phenotype</t>
  </si>
  <si>
    <t>Methylation Status</t>
  </si>
  <si>
    <t>MicroRNA Data</t>
  </si>
  <si>
    <t>MRNA Data</t>
  </si>
  <si>
    <t>Mutation Phenotype</t>
  </si>
  <si>
    <t>Mutation Rate</t>
  </si>
  <si>
    <t>Pathology N Stage</t>
  </si>
  <si>
    <t>Pathology Status</t>
  </si>
  <si>
    <t>Pathology T Stage</t>
  </si>
  <si>
    <t>Phosphoprotein</t>
  </si>
  <si>
    <t>History of Polyps</t>
  </si>
  <si>
    <t>Polyps Currently Present.</t>
  </si>
  <si>
    <t>Protein</t>
  </si>
  <si>
    <t>Sequenced</t>
  </si>
  <si>
    <t>Specimen Preservation Method</t>
  </si>
  <si>
    <t>Age At Diagnosis</t>
  </si>
  <si>
    <t>AJCC Path Stage</t>
  </si>
  <si>
    <t>Clinical M Stage</t>
  </si>
  <si>
    <t>Clinical N Stage</t>
  </si>
  <si>
    <t>Clinical Stage</t>
  </si>
  <si>
    <t>Clinical T Stage</t>
  </si>
  <si>
    <t>CMS</t>
  </si>
  <si>
    <t>Distant Recurrence Status</t>
  </si>
  <si>
    <t>History of Cancer</t>
  </si>
  <si>
    <t>ICR Score</t>
  </si>
  <si>
    <t>ICR HML</t>
  </si>
  <si>
    <t>IES</t>
  </si>
  <si>
    <t>Local Recurrence Status</t>
  </si>
  <si>
    <t>Location Metastasis At Dx</t>
  </si>
  <si>
    <t>MBR Group</t>
  </si>
  <si>
    <t>MBR Score</t>
  </si>
  <si>
    <t>Microbiome Cohort</t>
  </si>
  <si>
    <t>mICRo Score</t>
  </si>
  <si>
    <t>Neoadjuvant Treated</t>
  </si>
  <si>
    <t>New Primary Tumor In Followup</t>
  </si>
  <si>
    <t>Path Metastasis Stage</t>
  </si>
  <si>
    <t>Path Nodes Stage</t>
  </si>
  <si>
    <t>Path Tumor Stage</t>
  </si>
  <si>
    <t>Regional Recurrence Status</t>
  </si>
  <si>
    <t>TCR Productive Clonality</t>
  </si>
  <si>
    <t>TCR Productive Rearrangements</t>
  </si>
  <si>
    <t>TCR Productive Templates</t>
  </si>
  <si>
    <t>Therapy Metastasis At Dx</t>
  </si>
  <si>
    <t>Tumor Anatomic Location</t>
  </si>
  <si>
    <t>Tumor Morphology</t>
  </si>
  <si>
    <t>Acquisition Method Type</t>
  </si>
  <si>
    <t>Advanced</t>
  </si>
  <si>
    <t>Atlas Name</t>
  </si>
  <si>
    <t>Atypia</t>
  </si>
  <si>
    <t>Hyperplastic Type</t>
  </si>
  <si>
    <t>Percent Adenoma</t>
  </si>
  <si>
    <t>Percent Normal Cells</t>
  </si>
  <si>
    <t>Percent Villous Component</t>
  </si>
  <si>
    <t>Polyp Dimension</t>
  </si>
  <si>
    <t>Polyps of the Colon or Rectum?</t>
  </si>
  <si>
    <t>Polyp Subtype</t>
  </si>
  <si>
    <t>Polyp Type</t>
  </si>
  <si>
    <t>Preservation Method</t>
  </si>
  <si>
    <t>Polyp Shape</t>
  </si>
  <si>
    <t>Sample Size Invivo (cm)</t>
  </si>
  <si>
    <t>Segment</t>
  </si>
  <si>
    <t>Side</t>
  </si>
  <si>
    <t>Tumor Tissue Type</t>
  </si>
  <si>
    <t>Initial Stage</t>
  </si>
  <si>
    <t>MSI Prediction Score</t>
  </si>
  <si>
    <t>Tumor Differentiation</t>
  </si>
  <si>
    <t>Immune Status</t>
  </si>
  <si>
    <t>Merkel Cell</t>
  </si>
  <si>
    <t>Other Sample ID</t>
  </si>
  <si>
    <t>Second Primary Cancer</t>
  </si>
  <si>
    <t>Absolute cancer dna fraction</t>
  </si>
  <si>
    <t>Absolute Extract Ploidy</t>
  </si>
  <si>
    <t>A&gt;C</t>
  </si>
  <si>
    <t>A&gt;G</t>
  </si>
  <si>
    <t>A&gt;T</t>
  </si>
  <si>
    <t>CC&gt;TT</t>
  </si>
  <si>
    <t>Clark level at diagnosis</t>
  </si>
  <si>
    <t>C&gt;A</t>
  </si>
  <si>
    <t>C&gt;G</t>
  </si>
  <si>
    <t>C&gt;T</t>
  </si>
  <si>
    <t>Detailed Metastatic Site</t>
  </si>
  <si>
    <t>Differentiation</t>
  </si>
  <si>
    <t>Disease Recurrence or Persistence</t>
  </si>
  <si>
    <t>Distant Metastasis</t>
  </si>
  <si>
    <t>Number of Distant Recurrence</t>
  </si>
  <si>
    <t>Event Free Survival (Months)</t>
  </si>
  <si>
    <t>Event Free Status</t>
  </si>
  <si>
    <t>Event Details</t>
  </si>
  <si>
    <t>Other Cancer</t>
  </si>
  <si>
    <t>Immunosuppression</t>
  </si>
  <si>
    <t>Interval From Index Lesion to Present Lesion (months)</t>
  </si>
  <si>
    <t>Interval From Previous Lesion to Tumor Studied (months)</t>
  </si>
  <si>
    <t>Invade Bone</t>
  </si>
  <si>
    <t>Invade &gt; Subcutaneous Tissue</t>
  </si>
  <si>
    <t>Invade Parotid</t>
  </si>
  <si>
    <t>Invade Skull Base</t>
  </si>
  <si>
    <t>Invasion Depth (mm)</t>
  </si>
  <si>
    <t>Number of Local Recurrence</t>
  </si>
  <si>
    <t>Multiple HN cSCC</t>
  </si>
  <si>
    <t>Types of Other Cancers</t>
  </si>
  <si>
    <t>other DNP</t>
  </si>
  <si>
    <t>Other Skin Tumors</t>
  </si>
  <si>
    <t>Parotid LN</t>
  </si>
  <si>
    <t>Persistant Disease Tumor Studied</t>
  </si>
  <si>
    <t>PNI</t>
  </si>
  <si>
    <t>Absolute Purity</t>
  </si>
  <si>
    <t>Patient received Radiation or Chemotherapy</t>
  </si>
  <si>
    <t>Recurrent Disease Tumor Studies</t>
  </si>
  <si>
    <t>Recurrent Free Interval (Months)</t>
  </si>
  <si>
    <t>Subsequent Cancers</t>
  </si>
  <si>
    <t>T Stage</t>
  </si>
  <si>
    <t>Age at SCC</t>
  </si>
  <si>
    <t>Hereditary Disorder</t>
  </si>
  <si>
    <t>Site</t>
  </si>
  <si>
    <t>Tumor Subtype</t>
  </si>
  <si>
    <t>Anatomic Region</t>
  </si>
  <si>
    <t>Detailed Sample Histology Category</t>
  </si>
  <si>
    <t>Secondary Platform</t>
  </si>
  <si>
    <t>Source</t>
  </si>
  <si>
    <t>1p19q Status</t>
  </si>
  <si>
    <t>Aliquot Barcode</t>
  </si>
  <si>
    <t>Alkylating Agent Treatment</t>
  </si>
  <si>
    <t>Aneuploidy Amplification Score</t>
  </si>
  <si>
    <t>Aneuploidy Deletion Score</t>
  </si>
  <si>
    <t>Project Type</t>
  </si>
  <si>
    <t>Chemotherapy Other</t>
  </si>
  <si>
    <t>Chemotherapy Other Cycles</t>
  </si>
  <si>
    <t>Concurrent Chemoradiotherapy</t>
  </si>
  <si>
    <t>Extent of Resection</t>
  </si>
  <si>
    <t>Recurrent Tumor Hypermutation Status</t>
  </si>
  <si>
    <t>IDH-codel Subtype</t>
  </si>
  <si>
    <t>IDH Status</t>
  </si>
  <si>
    <t>Initial Grade</t>
  </si>
  <si>
    <t>Initial Tumor Histology</t>
  </si>
  <si>
    <t>MGMT Methylation Status</t>
  </si>
  <si>
    <t>MGMT Methylation Method</t>
  </si>
  <si>
    <t>MNP Classification</t>
  </si>
  <si>
    <t>Post Recurrence Survival(months)</t>
  </si>
  <si>
    <t>Radiation Dose (Gray units)</t>
  </si>
  <si>
    <t>Radiation Other</t>
  </si>
  <si>
    <t>Radiotherapy</t>
  </si>
  <si>
    <t>Radiotherapy Fractions</t>
  </si>
  <si>
    <t>Surgery Number</t>
  </si>
  <si>
    <t>Surgery Indication</t>
  </si>
  <si>
    <t>Time to first recurrence (months)</t>
  </si>
  <si>
    <t>Tissue Source SIte</t>
  </si>
  <si>
    <t>Temozolomide Cycles</t>
  </si>
  <si>
    <t>Temozolomide Treatment</t>
  </si>
  <si>
    <t>Transcriptional Subtype</t>
  </si>
  <si>
    <t>Tumor Laterality</t>
  </si>
  <si>
    <t>Tumor Location</t>
  </si>
  <si>
    <t>Whole Exome Sequenced</t>
  </si>
  <si>
    <t>Whole Genome Sequenced</t>
  </si>
  <si>
    <t>WHO Classification</t>
  </si>
  <si>
    <t>COO by Any (GEP + Nanostring)</t>
  </si>
  <si>
    <t>Consensus Clustering Category</t>
  </si>
  <si>
    <t>Cluster</t>
  </si>
  <si>
    <t>CNS Involvement</t>
  </si>
  <si>
    <t>COO by GEP</t>
  </si>
  <si>
    <t>COO by Lymph2CX</t>
  </si>
  <si>
    <t>dbSNP Mutation Density</t>
  </si>
  <si>
    <t>Driver Mutations</t>
  </si>
  <si>
    <t>Driver Mutation Density</t>
  </si>
  <si>
    <t>IPI</t>
  </si>
  <si>
    <t>Age IPI Factor</t>
  </si>
  <si>
    <t>ECOG IPI Score</t>
  </si>
  <si>
    <t>Extralymphatic Involvement IPI Factor</t>
  </si>
  <si>
    <t>LDH IPI Factor</t>
  </si>
  <si>
    <t>STAGE IPI Factor</t>
  </si>
  <si>
    <t>mean target coverage tumor</t>
  </si>
  <si>
    <t>Mutation Density</t>
  </si>
  <si>
    <t>Nonsilent Mutation Density</t>
  </si>
  <si>
    <t>Number of dbSNP Mutations</t>
  </si>
  <si>
    <t>Number of Driver SCNAs</t>
  </si>
  <si>
    <t>Number of Driver Structural Variants</t>
  </si>
  <si>
    <t>Total Number of Nonsilent Mutation</t>
  </si>
  <si>
    <t>Total Number of Silent Mutation</t>
  </si>
  <si>
    <t>Absolute Ploidy</t>
  </si>
  <si>
    <t>R-CHOP like chemo</t>
  </si>
  <si>
    <t>Sample Collection Source</t>
  </si>
  <si>
    <t>Silent Mutation Density</t>
  </si>
  <si>
    <t>Total CNA</t>
  </si>
  <si>
    <t>Total Rearrangement</t>
  </si>
  <si>
    <t>Tumor in Normal Estimate</t>
  </si>
  <si>
    <t>BCL2 Fish Status</t>
  </si>
  <si>
    <t>BCL6 Fish Status</t>
  </si>
  <si>
    <t>B Symptoms at Diagnosis</t>
  </si>
  <si>
    <t>Censored</t>
  </si>
  <si>
    <t>CNS Relapse</t>
  </si>
  <si>
    <t>Initial Treatment Response</t>
  </si>
  <si>
    <t>AnnArbor Stage IPI</t>
  </si>
  <si>
    <t>Extranodal IPI Factor</t>
  </si>
  <si>
    <t>MYC Fish Status</t>
  </si>
  <si>
    <t>Prognostic Model</t>
  </si>
  <si>
    <t>ARID1A Mutation</t>
  </si>
  <si>
    <t>CDH1 Status</t>
  </si>
  <si>
    <t>Neoplasm American Joint Committee on Cancer Clinical Primary Tumor T Stage</t>
  </si>
  <si>
    <t>Clonal Label</t>
  </si>
  <si>
    <t>DNA Repair Status</t>
  </si>
  <si>
    <t>EBV Present</t>
  </si>
  <si>
    <t>EBV Status</t>
  </si>
  <si>
    <t>Barretts Esophagus</t>
  </si>
  <si>
    <t>Non Silent per Mb</t>
  </si>
  <si>
    <t>Primary Other Site of Disease Name</t>
  </si>
  <si>
    <t>Person Cigarette Smoking History Pack Year Value</t>
  </si>
  <si>
    <t>Drinker</t>
  </si>
  <si>
    <t>Pathological Diagnosis</t>
  </si>
  <si>
    <t>Primary Tumor Size</t>
  </si>
  <si>
    <t>Regional Lymph Node</t>
  </si>
  <si>
    <t>Chemo First Line</t>
  </si>
  <si>
    <t>Fusion By RNA PCR</t>
  </si>
  <si>
    <t>Metastasis</t>
  </si>
  <si>
    <t>First Pathologic Diagnosis Biospecimen Acquisition Method Type</t>
  </si>
  <si>
    <t>Localized or Metastaic at Diagnosis</t>
  </si>
  <si>
    <t>Primary tissue</t>
  </si>
  <si>
    <t>ErbB Pathway Mutation</t>
  </si>
  <si>
    <t>Gallbladder Stone</t>
  </si>
  <si>
    <t>Jaundice</t>
  </si>
  <si>
    <t>Lymph Nodes Metastasis</t>
  </si>
  <si>
    <t>Margin Status</t>
  </si>
  <si>
    <t>Age at PD-1 Therapy</t>
  </si>
  <si>
    <t>Best Response to PD1 Inhibitor (RANO)</t>
  </si>
  <si>
    <t>Bev Failure Before PD1 Inhibitor</t>
  </si>
  <si>
    <t>Drug Dose (mg/day) (Steroids During PD1 Inhibitor)</t>
  </si>
  <si>
    <t>Drug Dose (mg/day) (Steroids When Started PD1 Inhibitor)</t>
  </si>
  <si>
    <t>Dose Of Pembrolizumab Per Injection (mg/kg)</t>
  </si>
  <si>
    <t>Dose Of Re-irradiation</t>
  </si>
  <si>
    <t>Drug Name (Steroids During PD1 Inhibitor)</t>
  </si>
  <si>
    <t>Endocrine Toxicities</t>
  </si>
  <si>
    <t>First Recurrence</t>
  </si>
  <si>
    <t>KPS</t>
  </si>
  <si>
    <t>KPS at PD1 Inhibitor Start</t>
  </si>
  <si>
    <t>Liver Disfunction</t>
  </si>
  <si>
    <t>Number Of PD1 Inhibitor Injections</t>
  </si>
  <si>
    <t>Number Of Prior Recurrences</t>
  </si>
  <si>
    <t>Overall Survival from PD1i (Months)</t>
  </si>
  <si>
    <t>Overall Survival From PD1i Status</t>
  </si>
  <si>
    <t>PD1 Inhibitor</t>
  </si>
  <si>
    <t>PD1 Inhibitor Concurrently With BCNU/CCNU</t>
  </si>
  <si>
    <t>PD1 Inhibitor Concurrently With Bev</t>
  </si>
  <si>
    <t>PD1 Inhibitor Concurrently With DC Vax</t>
  </si>
  <si>
    <t>PD1 Inhibitor Concurrently With Hydroxyurea</t>
  </si>
  <si>
    <t>PD1 Inhibitor Concurrently With Novo-TTF</t>
  </si>
  <si>
    <t>PD1 Inhibitor Concurrently With Re-irradiation</t>
  </si>
  <si>
    <t>PD1 Inhibitor Concurrently With Temodar</t>
  </si>
  <si>
    <t>PD1 Inhibitor Drug</t>
  </si>
  <si>
    <t>PD1 Inhibitor Started for PD</t>
  </si>
  <si>
    <t>PD1 Inhibitor With Celecoxib</t>
  </si>
  <si>
    <t>PD1 Inhibitor With Imatinib</t>
  </si>
  <si>
    <t>Rash</t>
  </si>
  <si>
    <t>Response</t>
  </si>
  <si>
    <t>Sequenced Center</t>
  </si>
  <si>
    <t>Steroids When Started PD1 Inhibitor</t>
  </si>
  <si>
    <t>Drug Name (Steroids When Started PD1 Inhibitor)</t>
  </si>
  <si>
    <t>Steroids During PD1 Inhibitor</t>
  </si>
  <si>
    <t>Treatment Ongoing</t>
  </si>
  <si>
    <t>Tumor Hemisphere</t>
  </si>
  <si>
    <t>BMI</t>
  </si>
  <si>
    <t>Country Of Origin</t>
  </si>
  <si>
    <t>Ethnicity Self Identify</t>
  </si>
  <si>
    <t>Excluded In Downstream Analysis</t>
  </si>
  <si>
    <t>Expert Path Review</t>
  </si>
  <si>
    <t>Expert Path Review Details</t>
  </si>
  <si>
    <t>Expert Path Review Num Segments</t>
  </si>
  <si>
    <t>Follow Up Period</t>
  </si>
  <si>
    <t>Height</t>
  </si>
  <si>
    <t>Lost To Follow Up</t>
  </si>
  <si>
    <t>Path Diag To Death Days</t>
  </si>
  <si>
    <t>Path Diag To Last Contact Days</t>
  </si>
  <si>
    <t>Path Diag To Tumor Reoccur Days</t>
  </si>
  <si>
    <t>Secondhand Smoke Exposure</t>
  </si>
  <si>
    <t>Tumor Reoccur After Treatment</t>
  </si>
  <si>
    <t>Tumor Site Curated</t>
  </si>
  <si>
    <t>Tumor Site Curation Notes</t>
  </si>
  <si>
    <t>AFP (ug/L)</t>
  </si>
  <si>
    <t>Allen and Lisa Subtype</t>
  </si>
  <si>
    <t>CA19-9 (U/ml)</t>
  </si>
  <si>
    <t>Cirrhosis</t>
  </si>
  <si>
    <t>HBeAg</t>
  </si>
  <si>
    <t>HBsAg</t>
  </si>
  <si>
    <t>HBV DNA (IU/ml)</t>
  </si>
  <si>
    <t>Hepatitis</t>
  </si>
  <si>
    <t>Histology of component</t>
  </si>
  <si>
    <t>Laser Capture Microdissection (LCM)</t>
  </si>
  <si>
    <t>Nestin staining score</t>
  </si>
  <si>
    <t>TERT promoter mutations</t>
  </si>
  <si>
    <t>Tumor sample(s)</t>
  </si>
  <si>
    <t>Tumor Size (cm)</t>
  </si>
  <si>
    <t>BCLC Stage</t>
  </si>
  <si>
    <t>Disease Stage</t>
  </si>
  <si>
    <t>Etiology</t>
  </si>
  <si>
    <t>Liver fibrosis ishak score category</t>
  </si>
  <si>
    <t>Serum Alpha Foeto Protein (ng/ml)</t>
  </si>
  <si>
    <t>Vascular Invasion</t>
  </si>
  <si>
    <t>Age at death</t>
  </si>
  <si>
    <t>BCLC</t>
  </si>
  <si>
    <t>Days to censoring</t>
  </si>
  <si>
    <t>Child-Pugh</t>
  </si>
  <si>
    <t>Edmondson</t>
  </si>
  <si>
    <t>Immunophenotype</t>
  </si>
  <si>
    <t>MELD</t>
  </si>
  <si>
    <t>Macrovascular invasion</t>
  </si>
  <si>
    <t>Days of survival</t>
  </si>
  <si>
    <t>Underlying liver disease</t>
  </si>
  <si>
    <t>Collaboration Id</t>
  </si>
  <si>
    <t>Disease at Diagnosis</t>
  </si>
  <si>
    <t>Duration of Response (Months)</t>
  </si>
  <si>
    <t>Duration of Response Event</t>
  </si>
  <si>
    <t>Any dose reduction</t>
  </si>
  <si>
    <t>Duration of Treatment (Months)</t>
  </si>
  <si>
    <t>ECOG status</t>
  </si>
  <si>
    <t>Evaluable for PET?</t>
  </si>
  <si>
    <t>Evaluable for RECIST?</t>
  </si>
  <si>
    <t>Interferon Alpha Therapy</t>
  </si>
  <si>
    <t>Kinase Inhibitor</t>
  </si>
  <si>
    <t>MAPK Pathway Alteration</t>
  </si>
  <si>
    <t>Nervous System Involvement</t>
  </si>
  <si>
    <t>Reason for patient going off study</t>
  </si>
  <si>
    <t>Patient on study</t>
  </si>
  <si>
    <t>Patient on treatment</t>
  </si>
  <si>
    <t>Summary of Assays</t>
  </si>
  <si>
    <t>Percent change by PET</t>
  </si>
  <si>
    <t>Percent change by RECIST</t>
  </si>
  <si>
    <t>PET Best Response</t>
  </si>
  <si>
    <t>Prior Systemic Therapy</t>
  </si>
  <si>
    <t>RECIST Response</t>
  </si>
  <si>
    <t>Time to best PET response</t>
  </si>
  <si>
    <t>Time to first PET response</t>
  </si>
  <si>
    <t>Tumor HPV ISH</t>
  </si>
  <si>
    <t>Tumor HPV PATHSEQ</t>
  </si>
  <si>
    <t>Tumor HPV PCR</t>
  </si>
  <si>
    <t>Patient Smoking History Category</t>
  </si>
  <si>
    <t>HPV Status</t>
  </si>
  <si>
    <t>Average Ploidy</t>
  </si>
  <si>
    <t>Cell Differentiation</t>
  </si>
  <si>
    <t>Conserved Noncoding Element</t>
  </si>
  <si>
    <t>Daily Alcohol</t>
  </si>
  <si>
    <t>extracapsular spread</t>
  </si>
  <si>
    <t>Methylation Cluster</t>
  </si>
  <si>
    <t>Nodal stage</t>
  </si>
  <si>
    <t>Non Silent Mutations</t>
  </si>
  <si>
    <t>Positive Finding Lymph Node</t>
  </si>
  <si>
    <t>Percent Tumor Purity</t>
  </si>
  <si>
    <t>Previous Treatment</t>
  </si>
  <si>
    <t>AFP At Procurement</t>
  </si>
  <si>
    <t>Alcohol</t>
  </si>
  <si>
    <t>Hepatitis C Antibody Test</t>
  </si>
  <si>
    <t>Capsule Formation</t>
  </si>
  <si>
    <t>Caval Vein Invasion</t>
  </si>
  <si>
    <t>Cholecystolithiasis</t>
  </si>
  <si>
    <t>Choledocholithiasis</t>
  </si>
  <si>
    <t>Chronic viral hepatitis</t>
  </si>
  <si>
    <t>DM at Presentation</t>
  </si>
  <si>
    <t>Extrahepatic Metastasis</t>
  </si>
  <si>
    <t>Fatty Liver Disease</t>
  </si>
  <si>
    <t>Geographic Distribution</t>
  </si>
  <si>
    <t>HBV Seropositive</t>
  </si>
  <si>
    <t>Hepatectomy</t>
  </si>
  <si>
    <t>Hepatic Segments</t>
  </si>
  <si>
    <t>Hepatic Vein Invasion</t>
  </si>
  <si>
    <t>Hepatolithiasis</t>
  </si>
  <si>
    <t>Hypertension diagnosis</t>
  </si>
  <si>
    <t>Liver Schistosomiasis</t>
  </si>
  <si>
    <t>Lymphatic Metastasis</t>
  </si>
  <si>
    <t>Microvascular Invasion</t>
  </si>
  <si>
    <t>Portal Vein Invasion</t>
  </si>
  <si>
    <t>Resection</t>
  </si>
  <si>
    <t>Smoking</t>
  </si>
  <si>
    <t>Splenomegaly</t>
  </si>
  <si>
    <t>Varix</t>
  </si>
  <si>
    <t>Varix Degree</t>
  </si>
  <si>
    <t>MGMT Status</t>
  </si>
  <si>
    <t>Non-silent mutations in TP53, ATRX, CIC, FUBP1</t>
  </si>
  <si>
    <t>1p/19q Status</t>
  </si>
  <si>
    <t>Associated Genetic Metabolic Diseases</t>
  </si>
  <si>
    <t>Known Molecular Classifier</t>
  </si>
  <si>
    <t>Number of Nodules</t>
  </si>
  <si>
    <t>Nodule Size (mm)</t>
  </si>
  <si>
    <t>Oral Contraception</t>
  </si>
  <si>
    <t>Edmondson tumor grading</t>
  </si>
  <si>
    <t>Family History Cancer Type</t>
  </si>
  <si>
    <t>Fibrosis in non-cacerous liver tissue is determined according to the New Inuyama Classification.</t>
  </si>
  <si>
    <t>Multiple Nodules</t>
  </si>
  <si>
    <t>Other Diseases</t>
  </si>
  <si>
    <t>Pre-treatment History</t>
  </si>
  <si>
    <t>Aliquot</t>
  </si>
  <si>
    <t>ALK Fusion</t>
  </si>
  <si>
    <t>ARAF Mutation</t>
  </si>
  <si>
    <t>ARAF Mutation Status</t>
  </si>
  <si>
    <t>BRAF Mutation Status</t>
  </si>
  <si>
    <t>Cigarettes Per Day</t>
  </si>
  <si>
    <t>CIMP Status</t>
  </si>
  <si>
    <t>Dnp Gg-&gt;Tt Or Cc-&gt;Aa Count</t>
  </si>
  <si>
    <t>Dominant Histological Subtype</t>
  </si>
  <si>
    <t>Dominant Signature Fraction WGS notSmoking</t>
  </si>
  <si>
    <t>Dominant Signature WGS notSmoking 50perc</t>
  </si>
  <si>
    <t>EGFR Mutation</t>
  </si>
  <si>
    <t>EGFR Mutation Status</t>
  </si>
  <si>
    <t>ERBB2 Mutation Status</t>
  </si>
  <si>
    <t>ESTIMATE immune score</t>
  </si>
  <si>
    <t>ESTIMATE stromal score</t>
  </si>
  <si>
    <t>Overall ESTIMATE score</t>
  </si>
  <si>
    <t>Experiment</t>
  </si>
  <si>
    <t>KEAP1 Mutation</t>
  </si>
  <si>
    <t>KEAP1 Mutation Status</t>
  </si>
  <si>
    <t>KRAS Mutation Status</t>
  </si>
  <si>
    <t>mRNA Expression Subtype TCGA</t>
  </si>
  <si>
    <t>mRNA Stemness Index</t>
  </si>
  <si>
    <t>Mutation Count (Excluding INDELs)</t>
  </si>
  <si>
    <t>Mutation Signature Activity W1 COSMIC5</t>
  </si>
  <si>
    <t>Mutation Signature Activity W2 COSMIC4</t>
  </si>
  <si>
    <t>Mutation Signature Activity W3 COSMIC2</t>
  </si>
  <si>
    <t>NMF Cluster Membership</t>
  </si>
  <si>
    <t>NMF Consensus</t>
  </si>
  <si>
    <t>Mutation Count (Somatic)</t>
  </si>
  <si>
    <t>Pack Years Smoked</t>
  </si>
  <si>
    <t>Putative Driver Mutation</t>
  </si>
  <si>
    <t>RB1 Mutation</t>
  </si>
  <si>
    <t>RB1 Mutation Status</t>
  </si>
  <si>
    <t>Region Of Origin</t>
  </si>
  <si>
    <t>RET Fusion</t>
  </si>
  <si>
    <t>ROS1 Fusion</t>
  </si>
  <si>
    <t>Secondhand Smoke</t>
  </si>
  <si>
    <t>Smoking Score WGS</t>
  </si>
  <si>
    <t>Smoking Signature Fraction WGS</t>
  </si>
  <si>
    <t>STK11 Mutation</t>
  </si>
  <si>
    <t>STK11 Mutation Status</t>
  </si>
  <si>
    <t>Mutation Count (DNP)</t>
  </si>
  <si>
    <t>Total Mutation Count</t>
  </si>
  <si>
    <t>TP53 Mutation Status</t>
  </si>
  <si>
    <t>TSNet Purity</t>
  </si>
  <si>
    <t>Adenocarcinoma subtype WHO2015</t>
  </si>
  <si>
    <t>Exome Sequencing Status</t>
  </si>
  <si>
    <t>Histological grade</t>
  </si>
  <si>
    <t>IMSIG B-cells</t>
  </si>
  <si>
    <t>IMSIG interferon</t>
  </si>
  <si>
    <t>IMSIG macrophages</t>
  </si>
  <si>
    <t>IMSIG monocytes</t>
  </si>
  <si>
    <t>IMSIG neutrophils</t>
  </si>
  <si>
    <t>IMSIG NK cells</t>
  </si>
  <si>
    <t>IMSIG plasma cells</t>
  </si>
  <si>
    <t>IMSIG proliferation</t>
  </si>
  <si>
    <t>IMSIG translation</t>
  </si>
  <si>
    <t>IMSIG T-cells</t>
  </si>
  <si>
    <t>Sample type id</t>
  </si>
  <si>
    <t>TKI Treatment</t>
  </si>
  <si>
    <t>Loss of Heterozygosity in Human Leukocyte Antigen</t>
  </si>
  <si>
    <t>Mean Target Coverage Normal</t>
  </si>
  <si>
    <t>Subclonal Mutation Ratio</t>
  </si>
  <si>
    <t>Numer of Reads Per Tumor Chromosomal Copy</t>
  </si>
  <si>
    <t>Passive Smoking</t>
  </si>
  <si>
    <t>SCNA Cluster</t>
  </si>
  <si>
    <t>Treatment Response</t>
  </si>
  <si>
    <t>CDKN2A Pathway Alteration Status</t>
  </si>
  <si>
    <t>Channel</t>
  </si>
  <si>
    <t>Cibersort Absolute Score</t>
  </si>
  <si>
    <t>CIMP Status Meth</t>
  </si>
  <si>
    <t>CIN</t>
  </si>
  <si>
    <t>DNP Count</t>
  </si>
  <si>
    <t>DNP Count Gg-&gt;Tt Or Cc-&gt;Aa</t>
  </si>
  <si>
    <t>FGTR3-TACC3 Fusion</t>
  </si>
  <si>
    <t>Immunecluster</t>
  </si>
  <si>
    <t>Mutation Count Excluding INDELs</t>
  </si>
  <si>
    <t>Mutation Count Excluding Silent</t>
  </si>
  <si>
    <t>NMF Subtype</t>
  </si>
  <si>
    <t>NMF Subtype Core</t>
  </si>
  <si>
    <t>NMF Subtype Membership Score</t>
  </si>
  <si>
    <t>Pathology Based Histology Assessment</t>
  </si>
  <si>
    <t>PIK3CA Pathway Alteration Status</t>
  </si>
  <si>
    <t>Smoking Score</t>
  </si>
  <si>
    <t>Smoking Score Category</t>
  </si>
  <si>
    <t>Smoking Signature Count</t>
  </si>
  <si>
    <t>Smoking Signature Fraction</t>
  </si>
  <si>
    <t>TCGA Pan Can Immune Clustering</t>
  </si>
  <si>
    <t>TCGA RNA Cluster</t>
  </si>
  <si>
    <t>Total Mutation Count Per Mb</t>
  </si>
  <si>
    <t>xCell Microenvironment Score</t>
  </si>
  <si>
    <t>xCell Stromascore</t>
  </si>
  <si>
    <t>Coverage Control</t>
  </si>
  <si>
    <t>Tumor Sample Coverage(fold)</t>
  </si>
  <si>
    <t>Guessed Ploidy</t>
  </si>
  <si>
    <t>Sample Source Center</t>
  </si>
  <si>
    <t>Medulloblastoma Subgroup</t>
  </si>
  <si>
    <t>Follow up length (year)</t>
  </si>
  <si>
    <t>Germline Control</t>
  </si>
  <si>
    <t>RNA-SEQ Data</t>
  </si>
  <si>
    <t>Source of Recurrence Tissue</t>
  </si>
  <si>
    <t>Absolute Neutrophil Count (G/L)</t>
  </si>
  <si>
    <t>BM Blast (%)</t>
  </si>
  <si>
    <t>Chromosomal Status at TP53</t>
  </si>
  <si>
    <t>CNACS Called Chr Arm Gain</t>
  </si>
  <si>
    <t>CNACS Called Chr Arm Loss</t>
  </si>
  <si>
    <t>CNACS Called Chr Arm Upd</t>
  </si>
  <si>
    <t>CNACS Called Gene Gain</t>
  </si>
  <si>
    <t>CNACS Called Gene Loss</t>
  </si>
  <si>
    <t>CNACS Called Gene Upd</t>
  </si>
  <si>
    <t>Complex Karyotype</t>
  </si>
  <si>
    <t>IPSS-R Cytogenetic Category</t>
  </si>
  <si>
    <t>Hemoglobin (g/dL)</t>
  </si>
  <si>
    <t>IPSS-M</t>
  </si>
  <si>
    <t>IPSS-M Score</t>
  </si>
  <si>
    <t>IPSS-R</t>
  </si>
  <si>
    <t>IPSS-R Score</t>
  </si>
  <si>
    <t>Leukemia Free Survival (Months)</t>
  </si>
  <si>
    <t>Leukemia Free Survival Status</t>
  </si>
  <si>
    <t>Type of MDS</t>
  </si>
  <si>
    <t>MLL PTD</t>
  </si>
  <si>
    <t>Monocyte Count (G/L)</t>
  </si>
  <si>
    <t>PB Blast (%)</t>
  </si>
  <si>
    <t>Platelet (G/L)</t>
  </si>
  <si>
    <t>Ringed Sideroblast (%)</t>
  </si>
  <si>
    <t>WHO 2016 Classification</t>
  </si>
  <si>
    <t>IPSS Score</t>
  </si>
  <si>
    <t>WHO Class</t>
  </si>
  <si>
    <t>Alkylating Chemotherapy</t>
  </si>
  <si>
    <t>Biopsy Context</t>
  </si>
  <si>
    <t>Biopsy Site</t>
  </si>
  <si>
    <t>Biopsy Site Category</t>
  </si>
  <si>
    <t>Best Radiographic Response (RECIST 1.1)</t>
  </si>
  <si>
    <t>CNA Prop</t>
  </si>
  <si>
    <t>Cosmic 1+5 (Aging_signature)</t>
  </si>
  <si>
    <t>Cutaneous Subcutaneous Metastasis</t>
  </si>
  <si>
    <t>Cycles On Therapy</t>
  </si>
  <si>
    <t>Heterogeneity</t>
  </si>
  <si>
    <t>LDH Elevated</t>
  </si>
  <si>
    <t>Liver Visceral Metastasis</t>
  </si>
  <si>
    <t>LN Metastasis</t>
  </si>
  <si>
    <t>Lung Metastasis</t>
  </si>
  <si>
    <t>Bone Metastasis</t>
  </si>
  <si>
    <t>Brain Metastasis</t>
  </si>
  <si>
    <t>Num Prior Therapies</t>
  </si>
  <si>
    <t>Post Conbined CTLA PD1</t>
  </si>
  <si>
    <t>Post CTLA4</t>
  </si>
  <si>
    <t>Post MAPK Tx</t>
  </si>
  <si>
    <t>Primary Type</t>
  </si>
  <si>
    <t>Prior CTLA4</t>
  </si>
  <si>
    <t>Prior MAPK Tx</t>
  </si>
  <si>
    <t>Steroids &gt; 10mg Daily</t>
  </si>
  <si>
    <t>Time to Best Radiographic Response (BR)</t>
  </si>
  <si>
    <t>Total Neoantigen</t>
  </si>
  <si>
    <t>ECOG (Treatment Start)</t>
  </si>
  <si>
    <t>LDH (treatment Start)</t>
  </si>
  <si>
    <t>UV-Induced Mutations</t>
  </si>
  <si>
    <t>In Transit</t>
  </si>
  <si>
    <t>Kbase Identifier</t>
  </si>
  <si>
    <t>Lymph Node(s) Examined Number</t>
  </si>
  <si>
    <t>OR Date</t>
  </si>
  <si>
    <t>Other Treatment Responses</t>
  </si>
  <si>
    <t>Primary Depth</t>
  </si>
  <si>
    <t>Primary melanoma tumor ulceration</t>
  </si>
  <si>
    <t>Primary Mitoses</t>
  </si>
  <si>
    <t>Did patient start adjuvant postoperative radiotherapy?</t>
  </si>
  <si>
    <t>Site First Recurrence</t>
  </si>
  <si>
    <t>Stage at Presentation</t>
  </si>
  <si>
    <t>Sub-site</t>
  </si>
  <si>
    <t>Time to Recurrence (months)</t>
  </si>
  <si>
    <t>Biopsy Time</t>
  </si>
  <si>
    <t>CBSET B cells memory</t>
  </si>
  <si>
    <t>CBSET B cells naive</t>
  </si>
  <si>
    <t>CBSET Dendritic cells activated</t>
  </si>
  <si>
    <t>CBSET Dendritic cells resting</t>
  </si>
  <si>
    <t>CBSET Eosinophils</t>
  </si>
  <si>
    <t>CBSET Macrophages M0</t>
  </si>
  <si>
    <t>CBSET Macrophages M1</t>
  </si>
  <si>
    <t>CBSET Macrophages M2</t>
  </si>
  <si>
    <t>CBSET Mast cells activated</t>
  </si>
  <si>
    <t>CBSET Mast cells resting</t>
  </si>
  <si>
    <t>CBSET Monocytes</t>
  </si>
  <si>
    <t>CBSET Neutrophils</t>
  </si>
  <si>
    <t>CBSET NK cells activated</t>
  </si>
  <si>
    <t>CBSET NK cells resting</t>
  </si>
  <si>
    <t>CBSET Plasma cells</t>
  </si>
  <si>
    <t>CBSET T cells CD4 memory activated</t>
  </si>
  <si>
    <t>CBSET T cells CD4 memory resting</t>
  </si>
  <si>
    <t>CBSET T cells CD4 naive</t>
  </si>
  <si>
    <t>CBSET T cells CD8</t>
  </si>
  <si>
    <t>CBSET T cells follicular helper</t>
  </si>
  <si>
    <t>CBSET T cells gamma delta</t>
  </si>
  <si>
    <t>CBSET T cells regulatory (Tregs)</t>
  </si>
  <si>
    <t>CIBERSORT Absolute</t>
  </si>
  <si>
    <t>CIBERSORT Correlation</t>
  </si>
  <si>
    <t>CIBERSORT P-value</t>
  </si>
  <si>
    <t>CIBERSORT RMSE</t>
  </si>
  <si>
    <t>Cytolytic Score</t>
  </si>
  <si>
    <t>Durable Clinical Benefit</t>
  </si>
  <si>
    <t>ESTIMATE Score</t>
  </si>
  <si>
    <t>HLA-A</t>
  </si>
  <si>
    <t>HLA-B</t>
  </si>
  <si>
    <t>HLA-C</t>
  </si>
  <si>
    <t>Mutation Load</t>
  </si>
  <si>
    <t>Neo-antigen Load</t>
  </si>
  <si>
    <t>Previous MAPKi</t>
  </si>
  <si>
    <t>APC Cluster</t>
  </si>
  <si>
    <t>Immune Cluster</t>
  </si>
  <si>
    <t>Infiltration Nomination</t>
  </si>
  <si>
    <t>Interval (Months)</t>
  </si>
  <si>
    <t>Mimm Score</t>
  </si>
  <si>
    <t># TCRb clones</t>
  </si>
  <si>
    <t># TCRb templates</t>
  </si>
  <si>
    <t>Other Cancer History</t>
  </si>
  <si>
    <t>Prior Therapy</t>
  </si>
  <si>
    <t>STROMA Score</t>
  </si>
  <si>
    <t>T-cell Cluster</t>
  </si>
  <si>
    <t>Age Start IO</t>
  </si>
  <si>
    <t>Drug Type</t>
  </si>
  <si>
    <t>Other Concurrent Therapy</t>
  </si>
  <si>
    <t>p16 ISH</t>
  </si>
  <si>
    <t>ROH Response</t>
  </si>
  <si>
    <t>VA Response</t>
  </si>
  <si>
    <t>Age at Testing (Years)</t>
  </si>
  <si>
    <t>DIAGNOSTIC_CATEGORY</t>
  </si>
  <si>
    <t>GMED Overall Survival Months</t>
  </si>
  <si>
    <t>Sample Tested Category</t>
  </si>
  <si>
    <t>cfDNA Data</t>
  </si>
  <si>
    <t>cfDNA Serial Data</t>
  </si>
  <si>
    <t>RET Alteration Type</t>
  </si>
  <si>
    <t>Exome Data</t>
  </si>
  <si>
    <t>IMPACT Data</t>
  </si>
  <si>
    <t>MSI</t>
  </si>
  <si>
    <t>Oncotree Patient</t>
  </si>
  <si>
    <t>Ongoing Status</t>
  </si>
  <si>
    <t>Overall Response</t>
  </si>
  <si>
    <t>PFS (Weeks)</t>
  </si>
  <si>
    <t>Tissue Progression Data</t>
  </si>
  <si>
    <t>Prior Lines</t>
  </si>
  <si>
    <t>Prior MKI</t>
  </si>
  <si>
    <t>Baseline RET Allele Frequency</t>
  </si>
  <si>
    <t>RET Alteration</t>
  </si>
  <si>
    <t>Source Type</t>
  </si>
  <si>
    <t>Treatment Duration (Weeks)</t>
  </si>
  <si>
    <t>WGD</t>
  </si>
  <si>
    <t>FISH Translocation</t>
  </si>
  <si>
    <t>HEAVY CHAIN</t>
  </si>
  <si>
    <t>Hyper-diploid</t>
  </si>
  <si>
    <t>Light Chain</t>
  </si>
  <si>
    <t>Patient Death Reason</t>
  </si>
  <si>
    <t>Prior MGUS</t>
  </si>
  <si>
    <t>Molecular Group</t>
  </si>
  <si>
    <t>Tumor Recurrence</t>
  </si>
  <si>
    <t>World Health Organization (WHO) Grade</t>
  </si>
  <si>
    <t>AML FAB</t>
  </si>
  <si>
    <t>Clinical onset (AML cases only)</t>
  </si>
  <si>
    <t>Cycles Completed</t>
  </si>
  <si>
    <t>Cytogenetic Reponse</t>
  </si>
  <si>
    <t>Cytogenetic Risk</t>
  </si>
  <si>
    <t>Disease</t>
  </si>
  <si>
    <t>IPSS (MDS cases only)</t>
  </si>
  <si>
    <t>Morphologic Response</t>
  </si>
  <si>
    <t>Performance Status</t>
  </si>
  <si>
    <t>Peripheral blood WBC</t>
  </si>
  <si>
    <t>Transplant</t>
  </si>
  <si>
    <t>PATH Extraprostatic Extension</t>
  </si>
  <si>
    <t>PATH Combined Gleason Score</t>
  </si>
  <si>
    <t>PATH Primary Gleason Score</t>
  </si>
  <si>
    <t>PATH Secondary Gleason Score</t>
  </si>
  <si>
    <t>PATH Lymphovascular Invasion</t>
  </si>
  <si>
    <t>PATH Margins</t>
  </si>
  <si>
    <t>PATH Perineural Invasion</t>
  </si>
  <si>
    <t>PATH Seminal Vesicle Invasion</t>
  </si>
  <si>
    <t>MedR Time to Prostatectomy (Calculated Days)</t>
  </si>
  <si>
    <t>MedR Diagnostic Biopsy Combined Gleason Score</t>
  </si>
  <si>
    <t>MedR Diagnostic Biopsy Primary Gleason Score</t>
  </si>
  <si>
    <t>MedR Diagnostic Biopsy Secondary Gleason Score</t>
  </si>
  <si>
    <t>MedR M Stage at Diagnosis</t>
  </si>
  <si>
    <t>MedR Number of Cores</t>
  </si>
  <si>
    <t>MedR Percent Cores</t>
  </si>
  <si>
    <t>MedR Total Cores</t>
  </si>
  <si>
    <t>MedR Ever Bladder Mets</t>
  </si>
  <si>
    <t>MedR Ever Lymph Node Mets</t>
  </si>
  <si>
    <t>MedR Ever Other Mets</t>
  </si>
  <si>
    <t>MedR Bladder Mets at Metastatic Diagnosis</t>
  </si>
  <si>
    <t>MedR Lymph Node Mets at Metastatic Diagnosis</t>
  </si>
  <si>
    <t>MedR Other Mets at Metastatic Diagnosis</t>
  </si>
  <si>
    <t>PRD Chemotherapy</t>
  </si>
  <si>
    <t>PRD Current Location</t>
  </si>
  <si>
    <t>PRD Metastatic/Advanced at Diagnosis</t>
  </si>
  <si>
    <t>PRD Experimental/Clinical Trial</t>
  </si>
  <si>
    <t>PRD Family History</t>
  </si>
  <si>
    <t>PRD Hormone Therapy</t>
  </si>
  <si>
    <t>PRD Other Cancer Types</t>
  </si>
  <si>
    <t>PRD Other Therapy</t>
  </si>
  <si>
    <t>PRD Prostatectomy</t>
  </si>
  <si>
    <t>MedR Prostatectomy</t>
  </si>
  <si>
    <t>MedR Extracapsular Extension at Prostatectomy</t>
  </si>
  <si>
    <t>MedR Margin Status at Prostatectomy</t>
  </si>
  <si>
    <t>MedR M Stage at Prostatectomy</t>
  </si>
  <si>
    <t>MedR Number of Involved Lymph Nodes at Prostatectomy</t>
  </si>
  <si>
    <t>MedR N Stage at Prostatectomy</t>
  </si>
  <si>
    <t>MedR Perineural Invasion at Prostatectomy</t>
  </si>
  <si>
    <t>MedR Involved Lymph Nodes at Prostatectomy</t>
  </si>
  <si>
    <t>MedR Seminal Vesicle Invasion at Prostatectomy</t>
  </si>
  <si>
    <t>MedR T Stage at Prostatectomy</t>
  </si>
  <si>
    <t>Tumor Fraction</t>
  </si>
  <si>
    <t>Clinical Assocation</t>
  </si>
  <si>
    <t>Age Group at Diagnosis in Years</t>
  </si>
  <si>
    <t>Normal location</t>
  </si>
  <si>
    <t>DNA Input</t>
  </si>
  <si>
    <t>Matched Status</t>
  </si>
  <si>
    <t>Sample coverage</t>
  </si>
  <si>
    <t>CG_1P</t>
  </si>
  <si>
    <t>CHROMOTRYPSIS V2</t>
  </si>
  <si>
    <t>INSS Stage</t>
  </si>
  <si>
    <t>MYCN</t>
  </si>
  <si>
    <t>Pf months</t>
  </si>
  <si>
    <t>Pf status</t>
  </si>
  <si>
    <t>EFS-CENS</t>
  </si>
  <si>
    <t>EFS Time</t>
  </si>
  <si>
    <t>ICDO</t>
  </si>
  <si>
    <t>ICDO Snomed Description</t>
  </si>
  <si>
    <t>Year of Last Followup</t>
  </si>
  <si>
    <t>MKI</t>
  </si>
  <si>
    <t>Percent Tumor Cells from patient's relapse biopsy</t>
  </si>
  <si>
    <t>Percent Tumor Vs. Stroma</t>
  </si>
  <si>
    <t>Relapse Percent Necrosis</t>
  </si>
  <si>
    <t>Relapse Percent Tumor Vs Stroma</t>
  </si>
  <si>
    <t>SCENS</t>
  </si>
  <si>
    <t>SNOMED</t>
  </si>
  <si>
    <t>STIME</t>
  </si>
  <si>
    <t>Tumor Sample Histology</t>
  </si>
  <si>
    <t>Year of Diagnosis</t>
  </si>
  <si>
    <t>MYCN Amplification</t>
  </si>
  <si>
    <t>CLONET Purity</t>
  </si>
  <si>
    <t>Control Site</t>
  </si>
  <si>
    <t>Disease code</t>
  </si>
  <si>
    <t>Genomic Burden</t>
  </si>
  <si>
    <t>Pathology Classification</t>
  </si>
  <si>
    <t>BCL2 Break Apart</t>
  </si>
  <si>
    <t>BCL6 Break Apart</t>
  </si>
  <si>
    <t>Myc ba</t>
  </si>
  <si>
    <t>Number of Extranodal Sites of Disease</t>
  </si>
  <si>
    <t>Treatment Details</t>
  </si>
  <si>
    <t>Normal Genome Coverage</t>
  </si>
  <si>
    <t>Normal Genome Library</t>
  </si>
  <si>
    <t>Tumor Genome Coverage</t>
  </si>
  <si>
    <t>Tumor Genome Library</t>
  </si>
  <si>
    <t>Tumor cellularity dominant clone vaf</t>
  </si>
  <si>
    <t>Age (yrs)</t>
  </si>
  <si>
    <t>Best Overall Response</t>
  </si>
  <si>
    <t>ECOG performance status</t>
  </si>
  <si>
    <t>HLA_A1 allele</t>
  </si>
  <si>
    <t>HLA_A2 alleles</t>
  </si>
  <si>
    <t>HLA_B1 alleles</t>
  </si>
  <si>
    <t>HLA_B2 alleles</t>
  </si>
  <si>
    <t>HLA_C1 alleles</t>
  </si>
  <si>
    <t>HLA_C2 alleles</t>
  </si>
  <si>
    <t>Nonsynonymous Mutation Burden</t>
  </si>
  <si>
    <t>PD-L1 expression (Percentage)</t>
  </si>
  <si>
    <t>Predicted neoantigen burden</t>
  </si>
  <si>
    <t>cfDNA Input (ng)</t>
  </si>
  <si>
    <t>CT Slice Spacing</t>
  </si>
  <si>
    <t>ECOG Performance Status</t>
  </si>
  <si>
    <t>Genome Doubled</t>
  </si>
  <si>
    <t>Ki67 Percentage</t>
  </si>
  <si>
    <t>Lymph Node Involvement</t>
  </si>
  <si>
    <t>Positron emission tomography, tumor background ratio</t>
  </si>
  <si>
    <t>Pleural Invasion</t>
  </si>
  <si>
    <t>Sample Collection Time</t>
  </si>
  <si>
    <t>Tumor Volume (cm3)</t>
  </si>
  <si>
    <t>Ubiquitous Assay Panel</t>
  </si>
  <si>
    <t>Immunohistochemistry</t>
  </si>
  <si>
    <t>Acinar Fraction</t>
  </si>
  <si>
    <t>Additional Pathologic Findings</t>
  </si>
  <si>
    <t>Alcohol Consumption</t>
  </si>
  <si>
    <t>Clinical Staging Distant Metastasis Cm</t>
  </si>
  <si>
    <t>Fat Fraction</t>
  </si>
  <si>
    <t>Follow Up Days</t>
  </si>
  <si>
    <t>Histology Diagnosis</t>
  </si>
  <si>
    <t>Inflammation Fraction</t>
  </si>
  <si>
    <t>Islet Fraction</t>
  </si>
  <si>
    <t>Patient Follow Up</t>
  </si>
  <si>
    <t>Lymph Vascular Invasion</t>
  </si>
  <si>
    <t>Medical Condition</t>
  </si>
  <si>
    <t>Muscle Fraction</t>
  </si>
  <si>
    <t>Neoplastic Cellularity</t>
  </si>
  <si>
    <t>Non Neoplastic Duct</t>
  </si>
  <si>
    <t>Number Of Lymph Nodes Examined</t>
  </si>
  <si>
    <t>Number Of Lymph Nodes Positive For Tumor</t>
  </si>
  <si>
    <t>Participant Country</t>
  </si>
  <si>
    <t>Pathologic Staging Distant Metastasis Pm</t>
  </si>
  <si>
    <t>Pathologic Staging Primary Tumor Pt</t>
  </si>
  <si>
    <t>Pathologic Staging Regional Lymph Nodes Pn</t>
  </si>
  <si>
    <t>Residual Tumor</t>
  </si>
  <si>
    <t>Stromal Fraction</t>
  </si>
  <si>
    <t>Tobacco Smoking History</t>
  </si>
  <si>
    <t>Tumor Focality</t>
  </si>
  <si>
    <t>Tumor Necrosis</t>
  </si>
  <si>
    <t>Tumor Stage Pathological</t>
  </si>
  <si>
    <t>Nodal Status</t>
  </si>
  <si>
    <t>Cyst Size (cm)</t>
  </si>
  <si>
    <t>Dysplasia</t>
  </si>
  <si>
    <t>Main vs. Branch Duct</t>
  </si>
  <si>
    <t>Relevant Medical History</t>
  </si>
  <si>
    <t>SCA Type</t>
  </si>
  <si>
    <t>Alcohol History Intensity</t>
  </si>
  <si>
    <t>Primary Ancestry</t>
  </si>
  <si>
    <t>First Therapy Response</t>
  </si>
  <si>
    <t>Histology Abbreviation</t>
  </si>
  <si>
    <t>Histology Tier1</t>
  </si>
  <si>
    <t>Histology Tier2</t>
  </si>
  <si>
    <t>Histology Tier3</t>
  </si>
  <si>
    <t>Histology Tier4</t>
  </si>
  <si>
    <t>ICGC Sample ID</t>
  </si>
  <si>
    <t>Organ System</t>
  </si>
  <si>
    <t>Project Code</t>
  </si>
  <si>
    <t>Purity Configuration</t>
  </si>
  <si>
    <t>Tobacco Smoking Intensity</t>
  </si>
  <si>
    <t>Tumor Sample Histology Code</t>
  </si>
  <si>
    <t>ENETS Staging</t>
  </si>
  <si>
    <t>ENETS T-Staging</t>
  </si>
  <si>
    <t>Extra-Panc Spread</t>
  </si>
  <si>
    <t>Familial Syndrome</t>
  </si>
  <si>
    <t>Functional</t>
  </si>
  <si>
    <t>Personal History</t>
  </si>
  <si>
    <t>Surgical Margin</t>
  </si>
  <si>
    <t>Sample Coverage</t>
  </si>
  <si>
    <t>Smoke Status</t>
  </si>
  <si>
    <t>First Presenting Symptom</t>
  </si>
  <si>
    <t>Imaging</t>
  </si>
  <si>
    <t>Initial Rx</t>
  </si>
  <si>
    <t>Subsequent Rx</t>
  </si>
  <si>
    <t>Relapse/Sequenced</t>
  </si>
  <si>
    <t>Subtype Details</t>
  </si>
  <si>
    <t>Tumor Details</t>
  </si>
  <si>
    <t>History Asbestos Exposure</t>
  </si>
  <si>
    <t>Site of Recurrence</t>
  </si>
  <si>
    <t>Treatment prior to surgery</t>
  </si>
  <si>
    <t>Biopsy Cohort</t>
  </si>
  <si>
    <t>Person Gender</t>
  </si>
  <si>
    <t>HRD Score</t>
  </si>
  <si>
    <t>Immune Checkpoint Inhibitor</t>
  </si>
  <si>
    <t>ICI Treatment Best Response</t>
  </si>
  <si>
    <t>ICI Durable Clinical Benefit</t>
  </si>
  <si>
    <t>Mutation Category</t>
  </si>
  <si>
    <t>MSI Score</t>
  </si>
  <si>
    <t>Immune Checkpoint Inhibitor Treated</t>
  </si>
  <si>
    <t>ICI Treatment Catgory</t>
  </si>
  <si>
    <t>T Cells CD4 Memory Activated Score</t>
  </si>
  <si>
    <t>T Cells CD4 Memory Resting Score</t>
  </si>
  <si>
    <t>T Cells CD4 Naive Score</t>
  </si>
  <si>
    <t>T Cells CD8 Score</t>
  </si>
  <si>
    <t>T Cells Follicular Helper Score</t>
  </si>
  <si>
    <t>T Cells Gamma Delta Score</t>
  </si>
  <si>
    <t>T Cells Regulatory Tregs Score</t>
  </si>
  <si>
    <t>Cancer Subtype Curated</t>
  </si>
  <si>
    <t>EXPRESSION</t>
  </si>
  <si>
    <t>Inferred Ethnicity</t>
  </si>
  <si>
    <t>PHASE</t>
  </si>
  <si>
    <t>Reported Ethnicity</t>
  </si>
  <si>
    <t>SPECIMEN_SITE</t>
  </si>
  <si>
    <t>Treatment 17-DMAG</t>
  </si>
  <si>
    <t>Treatment 19D12</t>
  </si>
  <si>
    <t>Treatment ABRAXANE</t>
  </si>
  <si>
    <t>Treatment ABT-199</t>
  </si>
  <si>
    <t>Treatment ABT-263</t>
  </si>
  <si>
    <t>Treatment ACTINOMYCIN D</t>
  </si>
  <si>
    <t>Treatment APLIDIN</t>
  </si>
  <si>
    <t>Treatment AZD-2171</t>
  </si>
  <si>
    <t>Treatment AZD-6244</t>
  </si>
  <si>
    <t>Treatment AZD1480</t>
  </si>
  <si>
    <t>Treatment AZD8055</t>
  </si>
  <si>
    <t>Treatment BAL101553</t>
  </si>
  <si>
    <t>Treatment BI6727 (VOLASERTIB)</t>
  </si>
  <si>
    <t>Treatment BMN-673</t>
  </si>
  <si>
    <t>Treatment BMS-354825</t>
  </si>
  <si>
    <t>Treatment BMS-754807</t>
  </si>
  <si>
    <t>Treatment BORTEZOMIB</t>
  </si>
  <si>
    <t>Treatment CABOZANTINIB (XL-148)</t>
  </si>
  <si>
    <t>Treatment CBL0137</t>
  </si>
  <si>
    <t>Treatment CDX-011 (GLEMBATUMUMAB)</t>
  </si>
  <si>
    <t>Treatment CGC(PG)-11047</t>
  </si>
  <si>
    <t>Treatment CISPLATIN</t>
  </si>
  <si>
    <t>Treatment CLORETAZINE</t>
  </si>
  <si>
    <t>Treatment CPX351</t>
  </si>
  <si>
    <t>Treatment CX-5461 (POL1)</t>
  </si>
  <si>
    <t>Treatment CYCLOPHOSPHAMIDE</t>
  </si>
  <si>
    <t>Treatment CYTARABINE</t>
  </si>
  <si>
    <t>Treatment E7438/EPZ6438</t>
  </si>
  <si>
    <t>Treatment EC1456</t>
  </si>
  <si>
    <t>Treatment ERIBULIN</t>
  </si>
  <si>
    <t>Treatment FENRETINIDE</t>
  </si>
  <si>
    <t>Treatment GENZ-644282</t>
  </si>
  <si>
    <t>Treatment GS-9820</t>
  </si>
  <si>
    <t>Treatment GSK690693</t>
  </si>
  <si>
    <t>Treatment GSK923295A</t>
  </si>
  <si>
    <t>Treatment HGS-ETR1</t>
  </si>
  <si>
    <t>Treatment IMC-A12</t>
  </si>
  <si>
    <t>Treatment INK128-1110-028</t>
  </si>
  <si>
    <t>Treatment JNJ26481585</t>
  </si>
  <si>
    <t>Treatment JNJ26854165</t>
  </si>
  <si>
    <t>Treatment KPT-330</t>
  </si>
  <si>
    <t>Treatment LAPATINIB</t>
  </si>
  <si>
    <t>Treatment LENOLIDAMIDE</t>
  </si>
  <si>
    <t>Treatment LY 2606368</t>
  </si>
  <si>
    <t>Treatment MK-2206</t>
  </si>
  <si>
    <t>Treatment MK-8242</t>
  </si>
  <si>
    <t>Treatment MLN4924</t>
  </si>
  <si>
    <t>Treatment MLN8237</t>
  </si>
  <si>
    <t>Treatment MM-141</t>
  </si>
  <si>
    <t>Treatment NSC060043</t>
  </si>
  <si>
    <t>Treatment NSC750854</t>
  </si>
  <si>
    <t>Treatment PCI-32765</t>
  </si>
  <si>
    <t>Treatment PF-03084014</t>
  </si>
  <si>
    <t>Treatment PIXANTRONE</t>
  </si>
  <si>
    <t>Treatment PR-104</t>
  </si>
  <si>
    <t>Treatment RAPAMYCIN</t>
  </si>
  <si>
    <t>Treatment RG7112</t>
  </si>
  <si>
    <t>Treatment RO4929097</t>
  </si>
  <si>
    <t>Treatment RUXOLITINIB</t>
  </si>
  <si>
    <t>Treatment SAHA</t>
  </si>
  <si>
    <t>Treatment SAR3419</t>
  </si>
  <si>
    <t>Treatment SB-715992</t>
  </si>
  <si>
    <t>Treatment SCH 727965</t>
  </si>
  <si>
    <t>Treatment SGI-1776</t>
  </si>
  <si>
    <t>Treatment SGN-CD19A</t>
  </si>
  <si>
    <t>Treatment SORAFENIB</t>
  </si>
  <si>
    <t>Treatment STA9090 (GANETESPIB)</t>
  </si>
  <si>
    <t>Treatment STF-118804</t>
  </si>
  <si>
    <t>Treatment SU11248</t>
  </si>
  <si>
    <t>Treatment SVV-001</t>
  </si>
  <si>
    <t>Treatment TAK-701</t>
  </si>
  <si>
    <t>Treatment TB-403</t>
  </si>
  <si>
    <t>Treatment TL32711</t>
  </si>
  <si>
    <t>Treatment TOPOTECAN</t>
  </si>
  <si>
    <t>Treatment TRISENOX(ATO)</t>
  </si>
  <si>
    <t>Treatment VINCRISTINE</t>
  </si>
  <si>
    <t>Treatment VS-4718</t>
  </si>
  <si>
    <t>Treatment XL147</t>
  </si>
  <si>
    <t>Treatment XL765</t>
  </si>
  <si>
    <t>Radical Prostatectomy Gleason Score for Prostate Cancer</t>
  </si>
  <si>
    <t>Gleason Score Percent 4 &amp; 5</t>
  </si>
  <si>
    <t>Modified Capra S Score Without Including Surgical Margins</t>
  </si>
  <si>
    <t>Serum PSA</t>
  </si>
  <si>
    <t>TMPRSS2-ERG Fusion Status</t>
  </si>
  <si>
    <t>Bladder Neck Invasion</t>
  </si>
  <si>
    <t>Extraprostatic Extension</t>
  </si>
  <si>
    <t>FPSA/PSA</t>
  </si>
  <si>
    <t>Prostate-specific antigen</t>
  </si>
  <si>
    <t>Seminal Vesicle Invasion</t>
  </si>
  <si>
    <t>Androgen Deprivation Therapy (ADT)</t>
  </si>
  <si>
    <t>BLOCK ID</t>
  </si>
  <si>
    <t>CGH</t>
  </si>
  <si>
    <t>CGH Sample ID</t>
  </si>
  <si>
    <t>Exome</t>
  </si>
  <si>
    <t>EXOME Sample ID</t>
  </si>
  <si>
    <t>EXP</t>
  </si>
  <si>
    <t>EXP Sample ID</t>
  </si>
  <si>
    <t>Number of Tumors</t>
  </si>
  <si>
    <t>NUM SAMPLES CAPTURE MULTIPLEX</t>
  </si>
  <si>
    <t>Sample Type Detail</t>
  </si>
  <si>
    <t>SEQCAP EZ EXOME VERSION</t>
  </si>
  <si>
    <t>Source Lab</t>
  </si>
  <si>
    <t>ETS RAF-SPINK1 Status</t>
  </si>
  <si>
    <t>Matched GE ACGH</t>
  </si>
  <si>
    <t>Survival from First Chemotherapy</t>
  </si>
  <si>
    <t>Survival from First Hormone Therapy</t>
  </si>
  <si>
    <t>Palliative Radiation</t>
  </si>
  <si>
    <t>Prostatectomy</t>
  </si>
  <si>
    <t>Complete Data</t>
  </si>
  <si>
    <t>Copy Number Cluster</t>
  </si>
  <si>
    <t>ERG Fusion ACGH</t>
  </si>
  <si>
    <t>ERG Fusion GEX</t>
  </si>
  <si>
    <t>Sequencing</t>
  </si>
  <si>
    <t>ALB (g/dl)</t>
  </si>
  <si>
    <t>ALP (u/l)</t>
  </si>
  <si>
    <t>Doubling Time (hrs)</t>
  </si>
  <si>
    <t>HGB (g/dl)</t>
  </si>
  <si>
    <t>Karnofsky Performance Score</t>
  </si>
  <si>
    <t>LDH (u/l)</t>
  </si>
  <si>
    <t>Hormone Therapy Status</t>
  </si>
  <si>
    <t>Last Treatment Category</t>
  </si>
  <si>
    <t>Morphology</t>
  </si>
  <si>
    <t>Prior Treatments</t>
  </si>
  <si>
    <t>Tumor Site Group</t>
  </si>
  <si>
    <t>Abiraterone (ABI) and Enzalutamide (ENZA) Exposure Status</t>
  </si>
  <si>
    <t>AR Score (Capture)</t>
  </si>
  <si>
    <t>AR Score (PolyA)</t>
  </si>
  <si>
    <t>AR Score</t>
  </si>
  <si>
    <t>Capture ARV7 SRPM spliced reads per million</t>
  </si>
  <si>
    <t>Chemo Regimen Category</t>
  </si>
  <si>
    <t>ETS Fusion Details</t>
  </si>
  <si>
    <t>ETS Fusion SEQ</t>
  </si>
  <si>
    <t>NEPC Score (Capture)</t>
  </si>
  <si>
    <t>NEPC Score (PolyA)</t>
  </si>
  <si>
    <t>NEPC Score</t>
  </si>
  <si>
    <t>Neuroendocrine Features</t>
  </si>
  <si>
    <t>Off ARSI</t>
  </si>
  <si>
    <t>polyA ARV7 SRPM spliced reads per million</t>
  </si>
  <si>
    <t>RAF1/BRAF Status</t>
  </si>
  <si>
    <t>Taxane Exposure Status</t>
  </si>
  <si>
    <t>Unique Paper Samples</t>
  </si>
  <si>
    <t>BCR Status</t>
  </si>
  <si>
    <t>Clonality</t>
  </si>
  <si>
    <t>ETS Status</t>
  </si>
  <si>
    <t>Initial Treatment</t>
  </si>
  <si>
    <t>Localized Tumor</t>
  </si>
  <si>
    <t>Median Purity</t>
  </si>
  <si>
    <t>Mono or Multifocal Status</t>
  </si>
  <si>
    <t>Preop PSA</t>
  </si>
  <si>
    <t>Time from Surgery to BCR/Last Follow Up</t>
  </si>
  <si>
    <t>Tumor area</t>
  </si>
  <si>
    <t>Chromogranin-A expression</t>
  </si>
  <si>
    <t>ERG expression</t>
  </si>
  <si>
    <t>ERG fusion</t>
  </si>
  <si>
    <t>Primary GS</t>
  </si>
  <si>
    <t>Secondary GS</t>
  </si>
  <si>
    <t>Gleason Score</t>
  </si>
  <si>
    <t>IDC</t>
  </si>
  <si>
    <t>ISUP</t>
  </si>
  <si>
    <t>LST</t>
  </si>
  <si>
    <t>p53 aberrant</t>
  </si>
  <si>
    <t>PTEN cytoplasmic</t>
  </si>
  <si>
    <t>PTEN nuclear</t>
  </si>
  <si>
    <t>Synaptophysin expression</t>
  </si>
  <si>
    <t>Time point</t>
  </si>
  <si>
    <t>WES</t>
  </si>
  <si>
    <t>PAX Fusion</t>
  </si>
  <si>
    <t>ICD-0-3-T</t>
  </si>
  <si>
    <t>Final Diagnosis</t>
  </si>
  <si>
    <t>Genome Loss of Heterozygosity</t>
  </si>
  <si>
    <t>Initial Diagnosis</t>
  </si>
  <si>
    <t>Sample Tissue</t>
  </si>
  <si>
    <t>Sample name</t>
  </si>
  <si>
    <t>UICC Tumor Stage</t>
  </si>
  <si>
    <t>breslow depth</t>
  </si>
  <si>
    <t>Primary Diagosis</t>
  </si>
  <si>
    <t>Primary Tumor Localization Type</t>
  </si>
  <si>
    <t>duration of therapy weeks</t>
  </si>
  <si>
    <t>Early Resistance</t>
  </si>
  <si>
    <t>Matched Normal Tissue</t>
  </si>
  <si>
    <t>medication</t>
  </si>
  <si>
    <t>Dosage</t>
  </si>
  <si>
    <t>Response Duration (Weeks)</t>
  </si>
  <si>
    <t>Serum Lactate Dehydrogenase</t>
  </si>
  <si>
    <t>HLA_DPA1</t>
  </si>
  <si>
    <t>HLA_DPB1</t>
  </si>
  <si>
    <t>HLA_DQA1</t>
  </si>
  <si>
    <t>HLA_DQB1</t>
  </si>
  <si>
    <t>HLA_DRB1</t>
  </si>
  <si>
    <t>RAF_RAS Status</t>
  </si>
  <si>
    <t>AGENT</t>
  </si>
  <si>
    <t>BORR</t>
  </si>
  <si>
    <t>BRAIN METS</t>
  </si>
  <si>
    <t>Greater than 3 sites</t>
  </si>
  <si>
    <t>Liver Involvement</t>
  </si>
  <si>
    <t>Number Of Sites</t>
  </si>
  <si>
    <t>RECIST burden of disease (mm)</t>
  </si>
  <si>
    <t>Response grade</t>
  </si>
  <si>
    <t>Response to Target Therapy</t>
  </si>
  <si>
    <t>Mutation Status</t>
  </si>
  <si>
    <t>Type</t>
  </si>
  <si>
    <t>Laurens classification</t>
  </si>
  <si>
    <t>Stage M</t>
  </si>
  <si>
    <t>Stage N</t>
  </si>
  <si>
    <t>Stage T</t>
  </si>
  <si>
    <t>xcell ADC</t>
  </si>
  <si>
    <t>xcell ADIPOCYTES</t>
  </si>
  <si>
    <t>xcell ASTROCYTES</t>
  </si>
  <si>
    <t>xcell B-CELLS</t>
  </si>
  <si>
    <t>xcell BASOPHILS</t>
  </si>
  <si>
    <t>xcell CD4+ MEMORY T-CELLS</t>
  </si>
  <si>
    <t>xcell CD4+ NAIVE T-CELLS</t>
  </si>
  <si>
    <t>xcell CD4+ T-CELLS</t>
  </si>
  <si>
    <t>xcell CD4+ TCM</t>
  </si>
  <si>
    <t>xcell CD4+ TEM</t>
  </si>
  <si>
    <t>xcell CD8+ NAIVE T-CELLS</t>
  </si>
  <si>
    <t>xcell CD8+ T-CELLS</t>
  </si>
  <si>
    <t>xcell CD8+ TCM</t>
  </si>
  <si>
    <t>xcell CD8+ TEM</t>
  </si>
  <si>
    <t>xcell CDC</t>
  </si>
  <si>
    <t>xcell CHONDROCYTES</t>
  </si>
  <si>
    <t>xcell CLASS-SWITCHED MEMORY B-CELLS</t>
  </si>
  <si>
    <t>xcell CLP</t>
  </si>
  <si>
    <t>xcell CMP</t>
  </si>
  <si>
    <t>xcell DC</t>
  </si>
  <si>
    <t>xcell ENDOTHELIAL CELLS</t>
  </si>
  <si>
    <t>xcell EOSINOPHILS</t>
  </si>
  <si>
    <t>xcell EPITHELIAL CELLS</t>
  </si>
  <si>
    <t>xcell ERYTHROCYTES</t>
  </si>
  <si>
    <t>xcell FIBROBLASTS</t>
  </si>
  <si>
    <t>xcell GMP</t>
  </si>
  <si>
    <t>xcell HEPATOCYTES</t>
  </si>
  <si>
    <t>xcell HSC</t>
  </si>
  <si>
    <t>xcell IDC</t>
  </si>
  <si>
    <t>xcell KERATINOCYTES</t>
  </si>
  <si>
    <t>xcell LY ENDOTHELIAL CELLS</t>
  </si>
  <si>
    <t>xcell MACROPHAGES</t>
  </si>
  <si>
    <t>xcell MACROPHAGES M1</t>
  </si>
  <si>
    <t>xcell MACROPHAGES M2</t>
  </si>
  <si>
    <t>xcell MAST CELLS</t>
  </si>
  <si>
    <t>xcell MEGAKARYOCYTES</t>
  </si>
  <si>
    <t>xcell MELANOCYTES</t>
  </si>
  <si>
    <t>xcell MEMORY B-CELLS</t>
  </si>
  <si>
    <t>xcell MEP</t>
  </si>
  <si>
    <t>xcell MESANGIAL CELLS</t>
  </si>
  <si>
    <t>xcell MONOCYTES</t>
  </si>
  <si>
    <t>xcell MPP</t>
  </si>
  <si>
    <t>xcell MSC</t>
  </si>
  <si>
    <t>xcell MV ENDOTHELIAL CELLS</t>
  </si>
  <si>
    <t>xcell MYOCYTES</t>
  </si>
  <si>
    <t>xcell NAIVE B-CELLS</t>
  </si>
  <si>
    <t>xcell NEURONS</t>
  </si>
  <si>
    <t>xcell NEUTROPHILS</t>
  </si>
  <si>
    <t>xcell NK CELLS</t>
  </si>
  <si>
    <t>xcell NKT</t>
  </si>
  <si>
    <t>xcell OSTEOBLAST</t>
  </si>
  <si>
    <t>xcell PDC</t>
  </si>
  <si>
    <t>xcell PERICYTES</t>
  </si>
  <si>
    <t>xcell PLASMA CELLS</t>
  </si>
  <si>
    <t>xcell PLATELETS</t>
  </si>
  <si>
    <t>xcell PREADIPOCYTES</t>
  </si>
  <si>
    <t>xcell PRO B-CELLS</t>
  </si>
  <si>
    <t>xcell SEBOCYTES</t>
  </si>
  <si>
    <t>xcell SKELETAL MUSCLE</t>
  </si>
  <si>
    <t>xcell SMOOTH MUSCLE</t>
  </si>
  <si>
    <t>xcell TGD CELLS</t>
  </si>
  <si>
    <t>xcell TH1 CELLS</t>
  </si>
  <si>
    <t>xcell TH2 CELLS</t>
  </si>
  <si>
    <t>xcell TREGS</t>
  </si>
  <si>
    <t>H-PYLORI Infection</t>
  </si>
  <si>
    <t>Pathology Lauren</t>
  </si>
  <si>
    <t>Bone Scan Result</t>
  </si>
  <si>
    <t>HER2 ihc score</t>
  </si>
  <si>
    <t>Lauren Class</t>
  </si>
  <si>
    <t>RHOA Mutation</t>
  </si>
  <si>
    <t>Tumor Location Detailed</t>
  </si>
  <si>
    <t>WCMID</t>
  </si>
  <si>
    <t>Amplification Status</t>
  </si>
  <si>
    <t>Best objective response rate</t>
  </si>
  <si>
    <t>Bubble Group</t>
  </si>
  <si>
    <t>Central</t>
  </si>
  <si>
    <t>Coverage</t>
  </si>
  <si>
    <t>Criteria</t>
  </si>
  <si>
    <t>Data</t>
  </si>
  <si>
    <t>Domain</t>
  </si>
  <si>
    <t>Duration of Therapy Days</t>
  </si>
  <si>
    <t>ER_PR</t>
  </si>
  <si>
    <t>Gene</t>
  </si>
  <si>
    <t>IMPACT</t>
  </si>
  <si>
    <t>Local Test</t>
  </si>
  <si>
    <t>Multi ERBB2</t>
  </si>
  <si>
    <t>Oncoprint</t>
  </si>
  <si>
    <t>Ongoing Treatment</t>
  </si>
  <si>
    <t>Qualifying Mutation</t>
  </si>
  <si>
    <t>Tumor Change</t>
  </si>
  <si>
    <t>Waterfall Group</t>
  </si>
  <si>
    <t>ACGH Data</t>
  </si>
  <si>
    <t>GTF2I Mutation Status</t>
  </si>
  <si>
    <t>Normal Sample Coverage(fold)</t>
  </si>
  <si>
    <t>Secondary Pathological Review</t>
  </si>
  <si>
    <t>Histologic Subtype</t>
  </si>
  <si>
    <t>LVSI</t>
  </si>
  <si>
    <t>MMR-D Mechanism</t>
  </si>
  <si>
    <t>CIBERSORT B Cells Memory</t>
  </si>
  <si>
    <t>CIBERSORT B Cells Naive</t>
  </si>
  <si>
    <t>CIBERSORT Dendritic Cells Activated</t>
  </si>
  <si>
    <t>CIBERSORT Dendritic Cells Resting</t>
  </si>
  <si>
    <t>CIBERSORT Eosinophils</t>
  </si>
  <si>
    <t>CIBERSORT Macrophages M0</t>
  </si>
  <si>
    <t>CIBERSORT Macrophages M1</t>
  </si>
  <si>
    <t>CIBERSORT Macrophages M2</t>
  </si>
  <si>
    <t>CIBERSORT Mast Cells Activated</t>
  </si>
  <si>
    <t>CIBERSORT Mast Cells Resting</t>
  </si>
  <si>
    <t>CIBERSORT Monocytes</t>
  </si>
  <si>
    <t>CIBERSORT Neutrophils</t>
  </si>
  <si>
    <t>CIBERSORT NK Cells Activated</t>
  </si>
  <si>
    <t>CIBERSORT NK Cells Resting</t>
  </si>
  <si>
    <t>CIBERSORT Plasma Cells</t>
  </si>
  <si>
    <t>CIBERSORT T Cells CD4 Memory Activated</t>
  </si>
  <si>
    <t>CIBERSORT T Cells CD4 Memory Resting</t>
  </si>
  <si>
    <t>CIBERSORT T Cells CD4 Naive</t>
  </si>
  <si>
    <t>CIBERSORT T Cells CD8</t>
  </si>
  <si>
    <t>CIBERSORT T Cells Follicular Helper</t>
  </si>
  <si>
    <t>CIBERSORT T Cells Gamma Delta</t>
  </si>
  <si>
    <t>CIBERSORT T Cells Regulatory (Tregs)</t>
  </si>
  <si>
    <t>Clin Stage Dist Mets-Cm</t>
  </si>
  <si>
    <t>CNV 1q AMP</t>
  </si>
  <si>
    <t>CNV 1q DEL</t>
  </si>
  <si>
    <t>CNV 3q AMP</t>
  </si>
  <si>
    <t>CNV 3q DEL</t>
  </si>
  <si>
    <t>CNV 4q AMP</t>
  </si>
  <si>
    <t>CNV 4q DEL</t>
  </si>
  <si>
    <t>CNV AMP</t>
  </si>
  <si>
    <t>CNV class</t>
  </si>
  <si>
    <t>CNV DEL</t>
  </si>
  <si>
    <t>CNV idx</t>
  </si>
  <si>
    <t>Diabetes</t>
  </si>
  <si>
    <t>EPIC Bcells</t>
  </si>
  <si>
    <t>EPIC CAFS</t>
  </si>
  <si>
    <t>EPIC CD4 Tcells</t>
  </si>
  <si>
    <t>EPIC CD8 Tcells</t>
  </si>
  <si>
    <t>EPIC Endothelial</t>
  </si>
  <si>
    <t>EPIC Macrophages</t>
  </si>
  <si>
    <t>EPIC NKcells</t>
  </si>
  <si>
    <t>EPIC Other Cells</t>
  </si>
  <si>
    <t>ER ESR1</t>
  </si>
  <si>
    <t>ESTIMATE ESTIMATE Score</t>
  </si>
  <si>
    <t>Estrogen Receptor</t>
  </si>
  <si>
    <t>Estrogen Receptor %</t>
  </si>
  <si>
    <t>FIGO Stage</t>
  </si>
  <si>
    <t>Genomics Subtype</t>
  </si>
  <si>
    <t>Histologic FIGO Grade</t>
  </si>
  <si>
    <t>Histologic Type</t>
  </si>
  <si>
    <t>HRD BRCA1</t>
  </si>
  <si>
    <t>HRD BRCA1 or BRCA2</t>
  </si>
  <si>
    <t>HRD BRCA2</t>
  </si>
  <si>
    <t>JAK1 MS INDEL</t>
  </si>
  <si>
    <t>JAK1 Mutation</t>
  </si>
  <si>
    <t>LOG2 INDEL PER MBP</t>
  </si>
  <si>
    <t>Log2 INDEL Total</t>
  </si>
  <si>
    <t>LOG2 SNP PER MBP</t>
  </si>
  <si>
    <t>Log2 SNP Total</t>
  </si>
  <si>
    <t>LOG2 VARIANT PER MBP</t>
  </si>
  <si>
    <t>Log2 Variant Total</t>
  </si>
  <si>
    <t>Methylation Available</t>
  </si>
  <si>
    <t>Methylation Quality</t>
  </si>
  <si>
    <t>miRNAseq Sample Type</t>
  </si>
  <si>
    <t>MLH1</t>
  </si>
  <si>
    <t>MLH1 Promoter Hypermethylation</t>
  </si>
  <si>
    <t>MLH2</t>
  </si>
  <si>
    <t>MSH6</t>
  </si>
  <si>
    <t>Mutation Signature C&gt;A</t>
  </si>
  <si>
    <t>Mutation Signature C&gt;G</t>
  </si>
  <si>
    <t>Mutation Signature C&gt;T</t>
  </si>
  <si>
    <t>Mutation Signature T&gt;A</t>
  </si>
  <si>
    <t>Mutation Signature T&gt;C</t>
  </si>
  <si>
    <t>Mutation Signature T&gt;G</t>
  </si>
  <si>
    <t>Myometrial Invasion Specify</t>
  </si>
  <si>
    <t>Num Full Term Pregnancies</t>
  </si>
  <si>
    <t>Other IHC Specify</t>
  </si>
  <si>
    <t>Pathway Activity EGFR</t>
  </si>
  <si>
    <t>Pathway Activity Hypoxia</t>
  </si>
  <si>
    <t>Pathway Activity JAK.STAT</t>
  </si>
  <si>
    <t>Pathway Activity MAPK</t>
  </si>
  <si>
    <t>Pathway Activity NFkB</t>
  </si>
  <si>
    <t>Pathway Activity p53</t>
  </si>
  <si>
    <t>Pathway Activity PI3K</t>
  </si>
  <si>
    <t>Pathway Activity TGFb</t>
  </si>
  <si>
    <t>Pathway Activity TNFa</t>
  </si>
  <si>
    <t>Pathway Activity Trail</t>
  </si>
  <si>
    <t>Pathway Activity VEGF</t>
  </si>
  <si>
    <t>Path Stage Dist Mets-Pm</t>
  </si>
  <si>
    <t>Path Stage Primary Tumor-Pt</t>
  </si>
  <si>
    <t>Path Stage Reg Lymph Nodes-Pn</t>
  </si>
  <si>
    <t>PI3K AKT1</t>
  </si>
  <si>
    <t>PI3K AKT2</t>
  </si>
  <si>
    <t>PI3K AKT3</t>
  </si>
  <si>
    <t>PI3K DEPDC5</t>
  </si>
  <si>
    <t>PI3K DEPTOR</t>
  </si>
  <si>
    <t>PI3K INPP4B</t>
  </si>
  <si>
    <t>PI3K MAPKAP1</t>
  </si>
  <si>
    <t>PI3K MLST8</t>
  </si>
  <si>
    <t>PI3K MTOR</t>
  </si>
  <si>
    <t>PI3K NPRL2</t>
  </si>
  <si>
    <t>PI3K NPRL3</t>
  </si>
  <si>
    <t>PI3K Pathway</t>
  </si>
  <si>
    <t>PI3K PDK1</t>
  </si>
  <si>
    <t>PI3K PIK3CA</t>
  </si>
  <si>
    <t>PI3K PIK3CB</t>
  </si>
  <si>
    <t>PI3K PIK3R1</t>
  </si>
  <si>
    <t>PI3K PIK3R2</t>
  </si>
  <si>
    <t>PI3K PPP2R1A</t>
  </si>
  <si>
    <t>PI3K PTEN</t>
  </si>
  <si>
    <t>PI3K RHEB</t>
  </si>
  <si>
    <t>PI3K RICTOR</t>
  </si>
  <si>
    <t>PI3K RPS6</t>
  </si>
  <si>
    <t>PI3K RPS6KB1</t>
  </si>
  <si>
    <t>PI3K RPTOR</t>
  </si>
  <si>
    <t>PI3K STK11</t>
  </si>
  <si>
    <t>PI3K TSC1</t>
  </si>
  <si>
    <t>PI3K TSC2</t>
  </si>
  <si>
    <t>PMS2</t>
  </si>
  <si>
    <t>POLE Subtype</t>
  </si>
  <si>
    <t>Progesterone Receptor</t>
  </si>
  <si>
    <t>Progesterone Receptor %</t>
  </si>
  <si>
    <t>Proteomics Oct</t>
  </si>
  <si>
    <t>Proteomics Tmt Batch</t>
  </si>
  <si>
    <t>Proteomics Tmt Channel</t>
  </si>
  <si>
    <t>Proteomics Tmt Plex</t>
  </si>
  <si>
    <t>Proteomics Tumor Normal</t>
  </si>
  <si>
    <t>PR PGR</t>
  </si>
  <si>
    <t>Purity Cancer</t>
  </si>
  <si>
    <t>Purity Immune</t>
  </si>
  <si>
    <t>Purity Stroma</t>
  </si>
  <si>
    <t>RNASEQ R1 SAMPLE TYPE</t>
  </si>
  <si>
    <t>RNASEQ R2 SAMPLE TYPE</t>
  </si>
  <si>
    <t>TP53 ATM</t>
  </si>
  <si>
    <t>TP53 CHEK2</t>
  </si>
  <si>
    <t>TP53 MDM4</t>
  </si>
  <si>
    <t>TP53 RPS6KA3</t>
  </si>
  <si>
    <t>TP53 TP53</t>
  </si>
  <si>
    <t>Treatment Naive</t>
  </si>
  <si>
    <t>Tumor Site Other</t>
  </si>
  <si>
    <t>Tumor Stage-Pathological</t>
  </si>
  <si>
    <t>WGS Normal Sample Type</t>
  </si>
  <si>
    <t>WGS Tumor Sample Type</t>
  </si>
  <si>
    <t>WXS Normal Sample Type</t>
  </si>
  <si>
    <t>WXS Tumor Sample Type</t>
  </si>
  <si>
    <t>Cell Type</t>
  </si>
  <si>
    <t>Country of Procurement</t>
  </si>
  <si>
    <t>Last Followup Status</t>
  </si>
  <si>
    <t>Number of Protein Altering Mutations</t>
  </si>
  <si>
    <t>Total Exonic Mutation Burden</t>
  </si>
  <si>
    <t>Other Kidney Condition</t>
  </si>
  <si>
    <t>Last Status</t>
  </si>
  <si>
    <t>Local Recurrence</t>
  </si>
  <si>
    <t>Local Recurrence (months)</t>
  </si>
  <si>
    <t>Pathology Cancer Maximum Dimension (cm)</t>
  </si>
  <si>
    <t>Disease Surgical Margin Status</t>
  </si>
  <si>
    <t>CIS</t>
  </si>
  <si>
    <t>Distant Recurrence</t>
  </si>
  <si>
    <t>Time to distant recurrence</t>
  </si>
  <si>
    <t>Time to local recurrence status</t>
  </si>
  <si>
    <t>Urothelial Primary</t>
  </si>
  <si>
    <t>Year of Surgery</t>
  </si>
  <si>
    <t>Event Type</t>
  </si>
  <si>
    <t>Histology Classification in Primary Tumor</t>
  </si>
  <si>
    <t>Breast Invasive Carcinoma (TCGA, PanCancer Atlas)</t>
  </si>
  <si>
    <t>TCGA-A8-A086-01</t>
  </si>
  <si>
    <t>Breast Cancer</t>
  </si>
  <si>
    <t>Breast Invasive Ductal Carcinoma</t>
  </si>
  <si>
    <t>YAP1-STIM1 Fusion</t>
  </si>
  <si>
    <t>OncoKB: Likely Oncogenic, level NA, resistance NA;CIViC: NA;MyCancerGenome: not present;CancerHotspot: no;3DHotspot: no</t>
  </si>
  <si>
    <t>MutationAssessor: NA;SIFT: NA;Polyphen-2: NA</t>
  </si>
  <si>
    <t>fusion</t>
  </si>
  <si>
    <t>Gain</t>
  </si>
  <si>
    <t>SOMATIC</t>
  </si>
  <si>
    <t>N/A</t>
  </si>
  <si>
    <t>Yes</t>
  </si>
  <si>
    <t>Primary</t>
  </si>
  <si>
    <t>Female</t>
  </si>
  <si>
    <t>Matched</t>
  </si>
  <si>
    <t>0:LIVING</t>
  </si>
  <si>
    <t>STAGE IIA</t>
  </si>
  <si>
    <t>6TH</t>
  </si>
  <si>
    <t>BRCA</t>
  </si>
  <si>
    <t>0:DiseaseFree</t>
  </si>
  <si>
    <t>0:ALIVE OR DEAD TUMOR FREE</t>
  </si>
  <si>
    <t>EUR</t>
  </si>
  <si>
    <t>No</t>
  </si>
  <si>
    <t>C50.9</t>
  </si>
  <si>
    <t>f9eb88f7-9293-46bf-ace4-a746e4ff80dc</t>
  </si>
  <si>
    <t>M0</t>
  </si>
  <si>
    <t>N1A</t>
  </si>
  <si>
    <t>T1C</t>
  </si>
  <si>
    <t>Tumor Free</t>
  </si>
  <si>
    <t>0:CENSORED</t>
  </si>
  <si>
    <t>BRCA_LumA</t>
  </si>
  <si>
    <t>Indivumed</t>
  </si>
  <si>
    <t>A8</t>
  </si>
  <si>
    <t>Breast</t>
  </si>
  <si>
    <t>Infiltrating Ductal Carcinoma</t>
  </si>
  <si>
    <t>Metastatic Solid Cancers (UMich, Nature 2017)</t>
  </si>
  <si>
    <t>MO_1525</t>
  </si>
  <si>
    <t>Bone Cancer</t>
  </si>
  <si>
    <t>Osteosarcoma</t>
  </si>
  <si>
    <t>RB1-STIM1 Fusion</t>
  </si>
  <si>
    <t>OS</t>
  </si>
  <si>
    <t>Thigh</t>
  </si>
  <si>
    <t>Male</t>
  </si>
  <si>
    <t>Caucasian</t>
  </si>
  <si>
    <t>SARC</t>
  </si>
  <si>
    <t>Pleural Mass</t>
  </si>
  <si>
    <t>Solitary Fibrous Tumor</t>
  </si>
  <si>
    <t>Lung Squamous Cell Carcinoma (TCGA, PanCancer Atlas)</t>
  </si>
  <si>
    <t>TCGA-66-2766-01</t>
  </si>
  <si>
    <t>Non-Small Cell Lung Cancer</t>
  </si>
  <si>
    <t>Lung Squamous Cell Carcinoma</t>
  </si>
  <si>
    <t>STIM1-VHL Fusion</t>
  </si>
  <si>
    <t>LUSC</t>
  </si>
  <si>
    <t>STAGE IIIA</t>
  </si>
  <si>
    <t>C34.1</t>
  </si>
  <si>
    <t>b913d254-8307-4b8a-8313-d978e32bb38f</t>
  </si>
  <si>
    <t>N2</t>
  </si>
  <si>
    <t>T2</t>
  </si>
  <si>
    <t>Lung</t>
  </si>
  <si>
    <t>Lung Squamous Cell Carcinoma (NOS)</t>
  </si>
  <si>
    <t>Skin Cutaneous Melanoma (Broad, Cell 2012)</t>
  </si>
  <si>
    <t>ME011</t>
  </si>
  <si>
    <t>Melanoma</t>
  </si>
  <si>
    <t>Cutaneous Melanoma</t>
  </si>
  <si>
    <t>OncoKB: NA;CIViC: NA;MyCancerGenome: not present;CancerHotspot: no;3DHotspot: yes</t>
  </si>
  <si>
    <t>MutationAssessor: impact: medium, score: 2.25;SIFT: impact: deleterious, score: 0;Polyphen-2: impact: probably_damaging, score: 0.982</t>
  </si>
  <si>
    <t>Missense_Mutation</t>
  </si>
  <si>
    <t>SNP</t>
  </si>
  <si>
    <t>broad.mit.edu</t>
  </si>
  <si>
    <t>T</t>
  </si>
  <si>
    <t>C</t>
  </si>
  <si>
    <t>11:g.3988890T&gt;C</t>
  </si>
  <si>
    <t>ENST00000300737.4:c.248T&gt;C</t>
  </si>
  <si>
    <t>SKCM</t>
  </si>
  <si>
    <t>Extremities</t>
  </si>
  <si>
    <t>Skin</t>
  </si>
  <si>
    <t>MEL-JWCI-WGS-31</t>
  </si>
  <si>
    <t>MutationAssessor: impact: medium, score: 2.44;SIFT: impact: deleterious, score: 0;Polyphen-2: impact: probably_damaging, score: 0.994</t>
  </si>
  <si>
    <t>A</t>
  </si>
  <si>
    <t>G</t>
  </si>
  <si>
    <t>11:g.3988875A&gt;G</t>
  </si>
  <si>
    <t>ENST00000300737.4:c.233A&gt;G</t>
  </si>
  <si>
    <t>Lung Adenocarcinoma (CPTAC, Cell 2020)</t>
  </si>
  <si>
    <t>C3N-02588</t>
  </si>
  <si>
    <t>Lung Adenocarcinoma</t>
  </si>
  <si>
    <t>K113N</t>
  </si>
  <si>
    <t>MutationAssessor: impact: low, score: 1.485;SIFT: impact: tolerated, score: 0.06;Polyphen-2: impact: benign, score: 0.067</t>
  </si>
  <si>
    <t>ShallowDel</t>
  </si>
  <si>
    <t>11:g.4045171G&gt;C</t>
  </si>
  <si>
    <t>ENST00000300737.4:c.339G&gt;C</t>
  </si>
  <si>
    <t>LUAD</t>
  </si>
  <si>
    <t>Han</t>
  </si>
  <si>
    <t>Tumor</t>
  </si>
  <si>
    <t>Smoking history not available</t>
  </si>
  <si>
    <t>127C</t>
  </si>
  <si>
    <t>China</t>
  </si>
  <si>
    <t>CPT0148180004</t>
  </si>
  <si>
    <t>acinar</t>
  </si>
  <si>
    <t>Signature5: unknown aetiology</t>
  </si>
  <si>
    <t>Proximal-proliferative</t>
  </si>
  <si>
    <t>C4</t>
  </si>
  <si>
    <t>Asian</t>
  </si>
  <si>
    <t>Exposure to secondhand smoke history not available</t>
  </si>
  <si>
    <t>Lung Adenocarcinoma (Broad, Cell 2012)</t>
  </si>
  <si>
    <t>LUAD-S01381</t>
  </si>
  <si>
    <t>MutationAssessor: impact: medium, score: 2.44;SIFT: impact: deleterious, score: 0;Polyphen-2: impact: probably_damaging, score: 0.999</t>
  </si>
  <si>
    <t>Diploid</t>
  </si>
  <si>
    <t>Unknown</t>
  </si>
  <si>
    <t>11:g.3988857A&gt;G</t>
  </si>
  <si>
    <t>ENST00000300737.4:c.215A&gt;G</t>
  </si>
  <si>
    <t>WES+WGS</t>
  </si>
  <si>
    <t>European</t>
  </si>
  <si>
    <t>Lung adenocarcinoma, papillary predomint</t>
  </si>
  <si>
    <t>Heavy Smoker</t>
  </si>
  <si>
    <t>IB</t>
  </si>
  <si>
    <t>CLCGP / MPI</t>
  </si>
  <si>
    <t>Cutaneous Squamous Cell Carcinoma (MD Anderson, Clin Cancer Res 2014)</t>
  </si>
  <si>
    <t>CSCC-6-T</t>
  </si>
  <si>
    <t>Skin Cancer, Non-Melanoma</t>
  </si>
  <si>
    <t>Cutaneous Squamous Cell Carcinoma</t>
  </si>
  <si>
    <t>MutationAssessor: impact: neutral, score: -1.355;SIFT: impact: tolerated, score: 1;Polyphen-2: impact: benign, score: 0</t>
  </si>
  <si>
    <t>Somatic</t>
  </si>
  <si>
    <t>Untested</t>
  </si>
  <si>
    <t>hgsc.bcm.edu</t>
  </si>
  <si>
    <t>11:g.3988886G&gt;A</t>
  </si>
  <si>
    <t>ENST00000300737.4:c.244G&gt;A</t>
  </si>
  <si>
    <t>CSCC</t>
  </si>
  <si>
    <t>Scalp</t>
  </si>
  <si>
    <t>1:DECEASED</t>
  </si>
  <si>
    <t>Recurrent</t>
  </si>
  <si>
    <t>Poor</t>
  </si>
  <si>
    <t>rT4</t>
  </si>
  <si>
    <t>Glioblastoma Multiforme (TCGA, PanCancer Atlas)</t>
  </si>
  <si>
    <t>TCGA-16-1048-01</t>
  </si>
  <si>
    <t>Glioblastoma</t>
  </si>
  <si>
    <t>Glioblastoma Multiforme</t>
  </si>
  <si>
    <t>S116N</t>
  </si>
  <si>
    <t>MutationAssessor: impact: medium, score: 2.265;SIFT: impact: deleterious, score: 0;Polyphen-2: impact: benign, score: 0.166</t>
  </si>
  <si>
    <t>.</t>
  </si>
  <si>
    <t>11:g.4045179G&gt;A</t>
  </si>
  <si>
    <t>ENST00000300737.4:c.347G&gt;A</t>
  </si>
  <si>
    <t>GBM</t>
  </si>
  <si>
    <t>Toronto Western Hospital</t>
  </si>
  <si>
    <t>Glioblastoma Multiforme (GBM)</t>
  </si>
  <si>
    <t>Lung Adenocarcinoma (TCGA, PanCancer Atlas)</t>
  </si>
  <si>
    <t>TCGA-86-8673-01</t>
  </si>
  <si>
    <t>MutationAssessor: impact: medium, score: 2.095;SIFT: impact: tolerated, score: 0.1;Polyphen-2: impact: possibly_damaging, score: 0.515</t>
  </si>
  <si>
    <t>11:g.3988877G&gt;A</t>
  </si>
  <si>
    <t>ENST00000300737.4:c.235G&gt;A</t>
  </si>
  <si>
    <t>STAGE IB</t>
  </si>
  <si>
    <t>7TH</t>
  </si>
  <si>
    <t>1:Recurred/Progressed</t>
  </si>
  <si>
    <t>Not Hispanic Or Latino</t>
  </si>
  <si>
    <t>bc4c4079-b449-485d-84e4-a40496e563e8</t>
  </si>
  <si>
    <t>N0</t>
  </si>
  <si>
    <t>1:PROGRESSION</t>
  </si>
  <si>
    <t>White</t>
  </si>
  <si>
    <t>Asterand</t>
  </si>
  <si>
    <t>Lung Bronchioloalveolar Carcinoma, Non-Mucinous</t>
  </si>
  <si>
    <t>Stomach Adenocarcinoma (TCGA, PanCancer Atlas)</t>
  </si>
  <si>
    <t>TCGA-BR-7707-01</t>
  </si>
  <si>
    <t>Esophagogastric Cancer</t>
  </si>
  <si>
    <t>Stomach Adenocarcinoma</t>
  </si>
  <si>
    <t>MutationAssessor: impact: medium, score: 2.395;SIFT: impact: deleterious, score: 0;Polyphen-2: impact: probably_damaging, score: 0.945</t>
  </si>
  <si>
    <t>11:g.4045107T&gt;C</t>
  </si>
  <si>
    <t>ENST00000300737.4:c.275T&gt;C</t>
  </si>
  <si>
    <t>STAD</t>
  </si>
  <si>
    <t>G3</t>
  </si>
  <si>
    <t>C16.2</t>
  </si>
  <si>
    <t>84d2d341-9e52-49ab-8c51-417208834c5d</t>
  </si>
  <si>
    <t>STAD_MSI</t>
  </si>
  <si>
    <t>BR</t>
  </si>
  <si>
    <t>Stomach</t>
  </si>
  <si>
    <t>Stomach Adenocarcinoma (NOS)</t>
  </si>
  <si>
    <t>Brain Lower Grade Glioma (TCGA, PanCancer Atlas)</t>
  </si>
  <si>
    <t>TCGA-TQ-A7RV-01</t>
  </si>
  <si>
    <t>Glioma</t>
  </si>
  <si>
    <t>Astrocytoma</t>
  </si>
  <si>
    <t>STIM1-ANO9 Fusion</t>
  </si>
  <si>
    <t>OncoKB: Unknown, level NA, resistance NA;CIViC: NA;MyCancerGenome: not present;CancerHotspot: no;3DHotspot: no</t>
  </si>
  <si>
    <t>DeepDel</t>
  </si>
  <si>
    <t>DIFG</t>
  </si>
  <si>
    <t>LGG</t>
  </si>
  <si>
    <t>Hispanic Or Latino</t>
  </si>
  <si>
    <t>G2</t>
  </si>
  <si>
    <t>C71.0</t>
  </si>
  <si>
    <t>5A3EDEB6-133E-4116-9F80-2485BD70754D</t>
  </si>
  <si>
    <t>With Tumor</t>
  </si>
  <si>
    <t>LGG_IDHmut-non-codel</t>
  </si>
  <si>
    <t>University of Sao Paulo</t>
  </si>
  <si>
    <t>TQ</t>
  </si>
  <si>
    <t>CNS</t>
  </si>
  <si>
    <t>Skin Cutaneous Melanoma (TCGA, PanCancer Atlas)</t>
  </si>
  <si>
    <t>TCGA-GN-A8LK-06</t>
  </si>
  <si>
    <t>STIM1-PNPLA2 Fusion</t>
  </si>
  <si>
    <t>1:DEAD WITH TUMOR</t>
  </si>
  <si>
    <t>C34.3</t>
  </si>
  <si>
    <t>962FF090-16C0-438B-8213-86B2BD306E4C</t>
  </si>
  <si>
    <t>NX</t>
  </si>
  <si>
    <t>T1B</t>
  </si>
  <si>
    <t>Roswell</t>
  </si>
  <si>
    <t>GN</t>
  </si>
  <si>
    <t>Distant Metastasis|Head and Neck</t>
  </si>
  <si>
    <t>Skin Cutaneous Melanoma</t>
  </si>
  <si>
    <t>TCGA-41-4097-01</t>
  </si>
  <si>
    <t>STIM1-MEF2D Fusion</t>
  </si>
  <si>
    <t>Amp</t>
  </si>
  <si>
    <t>C71.9</t>
  </si>
  <si>
    <t>66afd908-0c76-469e-abc3-89563de338c6</t>
  </si>
  <si>
    <t>GBM_IDHwt</t>
  </si>
  <si>
    <t>Christiana Healthcare</t>
  </si>
  <si>
    <t>Brain</t>
  </si>
  <si>
    <t>Glioblastoma Multiforme (GBM), Untreated</t>
  </si>
  <si>
    <t>TCGA-EW-A3U0-01</t>
  </si>
  <si>
    <t>RRM1-STIM1 Fusion</t>
  </si>
  <si>
    <t>D9DC3B59-613D-469E-8B4F-6C5A557EB26A</t>
  </si>
  <si>
    <t>T3</t>
  </si>
  <si>
    <t>Black or African American</t>
  </si>
  <si>
    <t>University of Miami</t>
  </si>
  <si>
    <t>EW</t>
  </si>
  <si>
    <t>TCGA-A8-A07W-01</t>
  </si>
  <si>
    <t>STIM1-FITM2 Fusion</t>
  </si>
  <si>
    <t>STAGE IV</t>
  </si>
  <si>
    <t>01263518-5f7c-49dc-8d7e-84b0c03a6a63</t>
  </si>
  <si>
    <t>M1</t>
  </si>
  <si>
    <t>BRCA_LumB</t>
  </si>
  <si>
    <t>Pan-cancer Analysis of Advanced and Metastatic Tumors (BCGSC, Nature Cancer 2020)</t>
  </si>
  <si>
    <t>STIM1-SPOCK3 Fusion</t>
  </si>
  <si>
    <t>INVERTED TRANSLOCATION</t>
  </si>
  <si>
    <t>Metastatic</t>
  </si>
  <si>
    <t>Sternal</t>
  </si>
  <si>
    <t>Chest Wall</t>
  </si>
  <si>
    <t>Pembrolizumab</t>
  </si>
  <si>
    <t>Partial response</t>
  </si>
  <si>
    <t>Durable clinical benefit</t>
  </si>
  <si>
    <t>Mut per Mb &lt; 10</t>
  </si>
  <si>
    <t>PD-1</t>
  </si>
  <si>
    <t>Ovarian Serous Cystadenocarcinoma (TCGA, PanCancer Atlas)</t>
  </si>
  <si>
    <t>TCGA-24-1930-01</t>
  </si>
  <si>
    <t>Ovarian Epithelial Tumor</t>
  </si>
  <si>
    <t>Serous Ovarian Cancer</t>
  </si>
  <si>
    <t>RHOG-STIM1 Fusion</t>
  </si>
  <si>
    <t>SOC</t>
  </si>
  <si>
    <t>OV</t>
  </si>
  <si>
    <t>C56.9</t>
  </si>
  <si>
    <t>62efb5ae-43dc-4a4c-a898-6cd9c6dba027</t>
  </si>
  <si>
    <t>Washington University</t>
  </si>
  <si>
    <t>Ovary</t>
  </si>
  <si>
    <t>Serous Cystadenocarcinoma</t>
  </si>
  <si>
    <t>Uterine Corpus Endometrial Carcinoma (TCGA, PanCancer Atlas)</t>
  </si>
  <si>
    <t>TCGA-D1-A3DG-01</t>
  </si>
  <si>
    <t>Endometrial Cancer</t>
  </si>
  <si>
    <t>Uterine Endometrioid Carcinoma</t>
  </si>
  <si>
    <t>STIM1-CLIP1 Fusion</t>
  </si>
  <si>
    <t>UEC</t>
  </si>
  <si>
    <t>UCEC</t>
  </si>
  <si>
    <t>C54.1</t>
  </si>
  <si>
    <t>7890628D-7120-4DBC-85AE-1F895B6660C2</t>
  </si>
  <si>
    <t>UCEC_CN_HIGH</t>
  </si>
  <si>
    <t>Mayo Clinic</t>
  </si>
  <si>
    <t>D1</t>
  </si>
  <si>
    <t>Uterus</t>
  </si>
  <si>
    <t>Endometrioid Endometrial Adenocarcinoma</t>
  </si>
  <si>
    <t>TCGA-AJ-A3QS-01</t>
  </si>
  <si>
    <t>Uterine Serous Carcinoma/Uterine Papillary Serous Carcinoma</t>
  </si>
  <si>
    <t>STIM1-GPR160 Fusion</t>
  </si>
  <si>
    <t>USC</t>
  </si>
  <si>
    <t>AFR</t>
  </si>
  <si>
    <t>69FC74BC-E961-40E2-9169-D7B51658EB10</t>
  </si>
  <si>
    <t>International Genomics Conosrtium</t>
  </si>
  <si>
    <t>AJ</t>
  </si>
  <si>
    <t>Serous Endometrial Adenocarcinoma</t>
  </si>
  <si>
    <t>TCGA-93-A4JP-01</t>
  </si>
  <si>
    <t>STIM1-NUP98 Fusion</t>
  </si>
  <si>
    <t>EAS</t>
  </si>
  <si>
    <t>30F276A8-3A4B-4DE8-AEA0-7F605D100401</t>
  </si>
  <si>
    <t>M1B</t>
  </si>
  <si>
    <t>TX</t>
  </si>
  <si>
    <t>Washington University - St. Louis</t>
  </si>
  <si>
    <t>Lung Papillary Adenocarcinoma</t>
  </si>
  <si>
    <t>Gastric Adenocarcinoma (TMUCIH, PNAS 2015)</t>
  </si>
  <si>
    <t>PGM62</t>
  </si>
  <si>
    <t>Esophagogastric Adenocarcinoma</t>
  </si>
  <si>
    <t>OncoKB: NA;CIViC: NA;MyCancerGenome: not present;CancerHotspot: no;3DHotspot: no</t>
  </si>
  <si>
    <t>MutationAssessor: impact: medium, score: 2.395;SIFT: impact: deleterious, score: 0;Polyphen-2: impact: probably_damaging, score: 0.992</t>
  </si>
  <si>
    <t>11:g.3988841G&gt;A</t>
  </si>
  <si>
    <t>ENST00000300737.4:c.199G&gt;A</t>
  </si>
  <si>
    <t>EGC</t>
  </si>
  <si>
    <t>WXS</t>
  </si>
  <si>
    <t>D</t>
  </si>
  <si>
    <t>Mut</t>
  </si>
  <si>
    <t>Wt</t>
  </si>
  <si>
    <t>CDH1_wt</t>
  </si>
  <si>
    <t>Non-Ultraclonal</t>
  </si>
  <si>
    <t>Def</t>
  </si>
  <si>
    <t>Positive</t>
  </si>
  <si>
    <t>Antrum</t>
  </si>
  <si>
    <t>TCGA-DU-6392-01</t>
  </si>
  <si>
    <t>MutationAssessor: impact: low, score: 1.5;SIFT: impact: deleterious, score: 0.05;Polyphen-2: impact: possibly_damaging, score: 0.622</t>
  </si>
  <si>
    <t>11:g.3988848G&gt;A</t>
  </si>
  <si>
    <t>ENST00000300737.4:c.206G&gt;A</t>
  </si>
  <si>
    <t>fcd9e1c4-bddb-4856-844c-03df48fba499</t>
  </si>
  <si>
    <t>LGG_IDHwt</t>
  </si>
  <si>
    <t>Henry Ford Hospital</t>
  </si>
  <si>
    <t>DU</t>
  </si>
  <si>
    <t>Upper Tract Urothelial Carcinoma (Cornell/Baylor/MDACC, Nat Commun 2019)</t>
  </si>
  <si>
    <t>WCM-UTUC-21</t>
  </si>
  <si>
    <t>Bladder Cancer</t>
  </si>
  <si>
    <t>Upper Tract Urothelial Carcinoma</t>
  </si>
  <si>
    <t>H186L</t>
  </si>
  <si>
    <t>MutationAssessor: impact: medium, score: 2.635;SIFT: impact: deleterious, score: 0;Polyphen-2: impact: possibly_damaging, score: 0.715</t>
  </si>
  <si>
    <t>WCM</t>
  </si>
  <si>
    <t>11:g.4080570A&gt;T</t>
  </si>
  <si>
    <t>ENST00000300737.4:c.557A&gt;T</t>
  </si>
  <si>
    <t>UTUC</t>
  </si>
  <si>
    <t>&lt;T2</t>
  </si>
  <si>
    <t>High</t>
  </si>
  <si>
    <t>Prostate Cancer Brain Metastases (Bern, Nat Commun. 2022)</t>
  </si>
  <si>
    <t>SCB-PCBM-0031-9-2-48-M-S8</t>
  </si>
  <si>
    <t>Prostate</t>
  </si>
  <si>
    <t>R502C</t>
  </si>
  <si>
    <t>MutationAssessor: impact: medium, score: 2.05;SIFT: impact: deleterious, score: 0;Polyphen-2: impact: possibly_damaging, score: 0.749</t>
  </si>
  <si>
    <t>11:g.4107736C&gt;T</t>
  </si>
  <si>
    <t>ENST00000300737.4:c.1504C&gt;T</t>
  </si>
  <si>
    <t>Uncertain_significance</t>
  </si>
  <si>
    <t>metastasis 2</t>
  </si>
  <si>
    <t>nan</t>
  </si>
  <si>
    <t>Usual prostate adenocarcinoma with NE differentiation</t>
  </si>
  <si>
    <t>Negative</t>
  </si>
  <si>
    <t>SCB-PCBM-0031-10-2-48-M-S9</t>
  </si>
  <si>
    <t>metastasis 3</t>
  </si>
  <si>
    <t>Pediatric Pan-cancer (Columbia U, Genome Med 2016)</t>
  </si>
  <si>
    <t>PIP14-71727-T1</t>
  </si>
  <si>
    <t>S339R</t>
  </si>
  <si>
    <t>MutationAssessor: impact: low, score: 0.895;SIFT: impact: tolerated, score: 0.34;Polyphen-2: impact: possibly_damaging, score: 0.559</t>
  </si>
  <si>
    <t>11:g.4103461C&gt;A</t>
  </si>
  <si>
    <t>ENST00000300737.4:c.1017C&gt;A</t>
  </si>
  <si>
    <t>Rib</t>
  </si>
  <si>
    <t>High grade</t>
  </si>
  <si>
    <t>Diagnostic</t>
  </si>
  <si>
    <t>FFPE</t>
  </si>
  <si>
    <t>Bone-rib</t>
  </si>
  <si>
    <t>Sarcoma</t>
  </si>
  <si>
    <t>Primary disease</t>
  </si>
  <si>
    <t>Pediatric Acute Lymphoid Leukemia - Phase II (TARGET, 2018)</t>
  </si>
  <si>
    <t>TARGET-10-PAPCVZ-09</t>
  </si>
  <si>
    <t>B-Lymphoblastic Leukemia/Lymphoma</t>
  </si>
  <si>
    <t>C49W</t>
  </si>
  <si>
    <t>MutationAssessor: impact: medium, score: 2.38;SIFT: impact: deleterious, score: 0;Polyphen-2: impact: probably_damaging, score: 0.99</t>
  </si>
  <si>
    <t>Valid</t>
  </si>
  <si>
    <t>TARGET</t>
  </si>
  <si>
    <t>11:g.3988789C&gt;G</t>
  </si>
  <si>
    <t>ENST00000300737.4:c.147C&gt;G</t>
  </si>
  <si>
    <t>BLL</t>
  </si>
  <si>
    <t>Hispanic or Latino</t>
  </si>
  <si>
    <t>DISCOVERY</t>
  </si>
  <si>
    <t>B-Precursor</t>
  </si>
  <si>
    <t>CNS 1</t>
  </si>
  <si>
    <t>Relapse</t>
  </si>
  <si>
    <t>Trisomy of both chromosomes 4 and 10</t>
  </si>
  <si>
    <t>AALL0331</t>
  </si>
  <si>
    <t>Esophageal Adenocarcinoma (TCGA, PanCancer Atlas)</t>
  </si>
  <si>
    <t>TCGA-L5-A8NE-01</t>
  </si>
  <si>
    <t>Esophageal Adenocarcinoma</t>
  </si>
  <si>
    <t>E271D</t>
  </si>
  <si>
    <t>MutationAssessor: impact: low, score: 1.7;SIFT: impact: deleterious, score: 0.04;Polyphen-2: impact: probably_damaging, score: 0.978</t>
  </si>
  <si>
    <t>11:g.4095753G&gt;C</t>
  </si>
  <si>
    <t>ENST00000300737.4:c.813G&gt;C</t>
  </si>
  <si>
    <t>ESCA</t>
  </si>
  <si>
    <t>STAGE IIB</t>
  </si>
  <si>
    <t>5TH</t>
  </si>
  <si>
    <t>GX</t>
  </si>
  <si>
    <t>C15.5</t>
  </si>
  <si>
    <t>67FAE19C-3CE9-4F91-B01E-4B130ABF632E</t>
  </si>
  <si>
    <t>N1</t>
  </si>
  <si>
    <t>ESCA_CIN</t>
  </si>
  <si>
    <t>University of Michigan</t>
  </si>
  <si>
    <t>L5</t>
  </si>
  <si>
    <t>Esophagus</t>
  </si>
  <si>
    <t>Esophagus Adenocarcinoma (NOS)</t>
  </si>
  <si>
    <t>Colorectal Adenocarcinoma (Genentech, Nature 2012)</t>
  </si>
  <si>
    <t>Colorectal Cancer</t>
  </si>
  <si>
    <t>Colorectal Adenocarcinoma</t>
  </si>
  <si>
    <t>K384Q</t>
  </si>
  <si>
    <t>MutationAssessor: impact: medium, score: 2.175;SIFT: impact: deleterious, score: 0.02;Polyphen-2: impact: probably_damaging, score: 0.994</t>
  </si>
  <si>
    <t>VALIDATED</t>
  </si>
  <si>
    <t>Genentech</t>
  </si>
  <si>
    <t>11:g.4104124A&gt;C</t>
  </si>
  <si>
    <t>ENST00000300737.4:c.1150A&gt;C</t>
  </si>
  <si>
    <t>COADREAD</t>
  </si>
  <si>
    <t>colon</t>
  </si>
  <si>
    <t>Adenocarcinoma</t>
  </si>
  <si>
    <t>MSS</t>
  </si>
  <si>
    <t>K408T</t>
  </si>
  <si>
    <t>MutationAssessor: impact: medium, score: 2.325;SIFT: impact: deleterious, score: 0;Polyphen-2: impact: probably_damaging, score: 0.922</t>
  </si>
  <si>
    <t>11:g.4104197A&gt;C</t>
  </si>
  <si>
    <t>ENST00000300737.4:c.1223A&gt;C</t>
  </si>
  <si>
    <t>Head and Neck Squamous Cell Carcinoma (Broad, Science 2011)</t>
  </si>
  <si>
    <t>HN_62421</t>
  </si>
  <si>
    <t>Head and Neck Cancer</t>
  </si>
  <si>
    <t>Head and Neck Squamous Cell Carcinoma</t>
  </si>
  <si>
    <t>S667C</t>
  </si>
  <si>
    <t>MutationAssessor: impact: low, score: 1.7;SIFT: impact: deleterious_low_confidence, score: 0;Polyphen-2: impact: probably_damaging, score: 0.99</t>
  </si>
  <si>
    <t>11:g.4112970C&gt;G</t>
  </si>
  <si>
    <t>ENST00000300737.4:c.2000C&gt;G</t>
  </si>
  <si>
    <t>HNSC</t>
  </si>
  <si>
    <t>Hypopharynx</t>
  </si>
  <si>
    <t>Never cigarette smoker</t>
  </si>
  <si>
    <t>Never alcohol</t>
  </si>
  <si>
    <t>Never tobacco</t>
  </si>
  <si>
    <t>Endometrial Carcinoma (CPTAC, Cell 2020)</t>
  </si>
  <si>
    <t>C3N-00151</t>
  </si>
  <si>
    <t>Endometrial Carcinoma</t>
  </si>
  <si>
    <t>MutationAssessor: impact: medium, score: 2.365;SIFT: impact: deleterious, score: 0;Polyphen-2: impact: probably_damaging, score: 0.991</t>
  </si>
  <si>
    <t>11:g.3988838G&gt;A</t>
  </si>
  <si>
    <t>ENST00000300737.4:c.196G&gt;A</t>
  </si>
  <si>
    <t>Ukraine</t>
  </si>
  <si>
    <t>Other, specify</t>
  </si>
  <si>
    <t>Unifocal</t>
  </si>
  <si>
    <t>Cannot be determined</t>
  </si>
  <si>
    <t>cM0</t>
  </si>
  <si>
    <t>CNV_LOW</t>
  </si>
  <si>
    <t>POLE</t>
  </si>
  <si>
    <t>FIGO grade 2</t>
  </si>
  <si>
    <t>Endometrioid</t>
  </si>
  <si>
    <t>YES</t>
  </si>
  <si>
    <t>PASS</t>
  </si>
  <si>
    <t>50 % or more</t>
  </si>
  <si>
    <t>No pathologic evidence of distant metastasis</t>
  </si>
  <si>
    <t>pT1b (FIGO IB)</t>
  </si>
  <si>
    <t>pN0</t>
  </si>
  <si>
    <t>129N</t>
  </si>
  <si>
    <t>Entire uterine cavity</t>
  </si>
  <si>
    <t>Stage I</t>
  </si>
  <si>
    <t>Blood_normal</t>
  </si>
  <si>
    <t>C3L-00586</t>
  </si>
  <si>
    <t>G776V</t>
  </si>
  <si>
    <t>MutationAssessor: impact: low, score: 1.355;SIFT: impact: deleterious_low_confidence, score: 0.01;Polyphen-2: impact: benign, score: 0.351</t>
  </si>
  <si>
    <t>11:g.4112979G&gt;T</t>
  </si>
  <si>
    <t>ENST00000300737.4:c.2009G&gt;T</t>
  </si>
  <si>
    <t>Not-Hispanic or Latino</t>
  </si>
  <si>
    <t>United States</t>
  </si>
  <si>
    <t>IIIC2</t>
  </si>
  <si>
    <t>FIGO grade 1</t>
  </si>
  <si>
    <t>Intact nuclear expression</t>
  </si>
  <si>
    <t>under 50 %</t>
  </si>
  <si>
    <t>Staging Incomplete</t>
  </si>
  <si>
    <t>pT2 (FIGO II)</t>
  </si>
  <si>
    <t>pN2 (FIGO IIIC2)</t>
  </si>
  <si>
    <t>129C</t>
  </si>
  <si>
    <t>Anterior and posterior endometrium</t>
  </si>
  <si>
    <t>Stage III</t>
  </si>
  <si>
    <t>C3L-00946</t>
  </si>
  <si>
    <t>G438D</t>
  </si>
  <si>
    <t>MutationAssessor: impact: medium, score: 2.165;SIFT: impact: deleterious, score: 0;Polyphen-2: impact: probably_damaging, score: 0.936</t>
  </si>
  <si>
    <t>11:g.4104567G&gt;A</t>
  </si>
  <si>
    <t>ENST00000300737.4:c.1313G&gt;A</t>
  </si>
  <si>
    <t>Not reported</t>
  </si>
  <si>
    <t>Other_specify</t>
  </si>
  <si>
    <t>Posterior endometrium</t>
  </si>
  <si>
    <t>MSI-H</t>
  </si>
  <si>
    <t>Multifocal</t>
  </si>
  <si>
    <t>130N</t>
  </si>
  <si>
    <t>R387I</t>
  </si>
  <si>
    <t>MutationAssessor: impact: medium, score: 2.325;SIFT: impact: deleterious, score: 0;Polyphen-2: impact: probably_damaging, score: 0.942</t>
  </si>
  <si>
    <t>11:g.4104134G&gt;T</t>
  </si>
  <si>
    <t>ENST00000300737.4:c.1160G&gt;T</t>
  </si>
  <si>
    <t>K778N</t>
  </si>
  <si>
    <t>MutationAssessor: impact: low, score: 1.83;SIFT: impact: deleterious_low_confidence, score: 0;Polyphen-2: impact: possibly_damaging, score: 0.879</t>
  </si>
  <si>
    <t>11:g.4112986G&gt;T</t>
  </si>
  <si>
    <t>ENST00000300737.4:c.2016G&gt;T</t>
  </si>
  <si>
    <t>C3N-00847</t>
  </si>
  <si>
    <t>Q247*</t>
  </si>
  <si>
    <t>Nonsense_Mutation</t>
  </si>
  <si>
    <t>11:g.4105974C&gt;T</t>
  </si>
  <si>
    <t>ENST00000300737.4:c.1474+1246C&gt;T</t>
  </si>
  <si>
    <t>IIIA</t>
  </si>
  <si>
    <t>CNV_low</t>
  </si>
  <si>
    <t>CK7 - positive; Vimentin - positive;</t>
  </si>
  <si>
    <t>pT3a (FIGO IIIA)</t>
  </si>
  <si>
    <t>130C</t>
  </si>
  <si>
    <t>The Metastatic Breast Cancer Project (Archived, 2020)</t>
  </si>
  <si>
    <t>MBC-MBCProject_AqtYu0IW-Tumor-SM-DL4Y4</t>
  </si>
  <si>
    <t>E663K</t>
  </si>
  <si>
    <t>MutationAssessor: impact: low, score: 1.7;SIFT: impact: deleterious_low_confidence, score: 0;Polyphen-2: impact: benign, score: 0.06</t>
  </si>
  <si>
    <t>11:g.4112957G&gt;A</t>
  </si>
  <si>
    <t>ENST00000300737.4:c.1987G&gt;A</t>
  </si>
  <si>
    <t>MBCProject_AqtYu0IW_T1</t>
  </si>
  <si>
    <t>36-40</t>
  </si>
  <si>
    <t>BREAST</t>
  </si>
  <si>
    <t>LUMPECTOMY</t>
  </si>
  <si>
    <t>NO</t>
  </si>
  <si>
    <t>POSITIVE</t>
  </si>
  <si>
    <t>II-III</t>
  </si>
  <si>
    <t>NEGATIVE</t>
  </si>
  <si>
    <t>1+</t>
  </si>
  <si>
    <t>LEFT</t>
  </si>
  <si>
    <t>NO METASTATIC DISEASE PRESENT</t>
  </si>
  <si>
    <t>UNKNOWN</t>
  </si>
  <si>
    <t>III HIGH GRADE (POORLY DIFFERENTIATED)</t>
  </si>
  <si>
    <t>MASTECTOMY</t>
  </si>
  <si>
    <t>BRAIN/CNS, OVARY, PLEURAL EFFUSION</t>
  </si>
  <si>
    <t>OVARY</t>
  </si>
  <si>
    <t>WHITE</t>
  </si>
  <si>
    <t>MEL-JWCI-WGS-3</t>
  </si>
  <si>
    <t>M181L</t>
  </si>
  <si>
    <t>MutationAssessor: impact: low, score: 1.1;SIFT: impact: deleterious, score: 0.04;Polyphen-2: impact: benign, score: 0</t>
  </si>
  <si>
    <t>11:g.4080554A&gt;T</t>
  </si>
  <si>
    <t>ENST00000300737.4:c.541A&gt;T</t>
  </si>
  <si>
    <t>Chest, Trunk Anterior Upper (Except Nipple &amp; Midline)</t>
  </si>
  <si>
    <t>Non-Small Cell Lung Cancer (TRACERx, NEJM &amp; Nature 2017)</t>
  </si>
  <si>
    <t>CRUK0076-R2</t>
  </si>
  <si>
    <t>K122T</t>
  </si>
  <si>
    <t>MutationAssessor: impact: low, score: 1.04;SIFT: impact: tolerated, score: 0.09;Polyphen-2: impact: benign, score: 0.035</t>
  </si>
  <si>
    <t>11:g.4045197A&gt;C</t>
  </si>
  <si>
    <t>ENST00000300737.4:c.365A&gt;C</t>
  </si>
  <si>
    <t>No Adjuvant Treatment</t>
  </si>
  <si>
    <t>White-British</t>
  </si>
  <si>
    <t>Recent Ex-Smoker</t>
  </si>
  <si>
    <t>0:Deceased</t>
  </si>
  <si>
    <t>Squamous cell carcinoma</t>
  </si>
  <si>
    <t>Pre-treatment</t>
  </si>
  <si>
    <t>CRUK0076-R3</t>
  </si>
  <si>
    <t>CRUK0076-R4</t>
  </si>
  <si>
    <t>Gastric Cancer (OncoSG, 2018)</t>
  </si>
  <si>
    <t>GIS003-HK-pfg108</t>
  </si>
  <si>
    <t>K242N</t>
  </si>
  <si>
    <t>MutationAssessor: impact: low, score: 1.175;SIFT: impact: tolerated, score: 0.08;Polyphen-2: impact: possibly_damaging, score: 0.879</t>
  </si>
  <si>
    <t>11:g.4091368G&gt;T</t>
  </si>
  <si>
    <t>ENST00000300737.4:c.726G&gt;T</t>
  </si>
  <si>
    <t>IIIB</t>
  </si>
  <si>
    <t>Cardia</t>
  </si>
  <si>
    <t>Intestinal</t>
  </si>
  <si>
    <t>GIS003-apollo9</t>
  </si>
  <si>
    <t>G225D</t>
  </si>
  <si>
    <t>MutationAssessor: impact: medium, score: 2.28;SIFT: impact: deleterious, score: 0.01;Polyphen-2: impact: probably_damaging, score: 0.999</t>
  </si>
  <si>
    <t>11:g.4091316G&gt;A</t>
  </si>
  <si>
    <t>ENST00000300737.4:c.674G&gt;A</t>
  </si>
  <si>
    <t>Greater curve</t>
  </si>
  <si>
    <t>Diffuse</t>
  </si>
  <si>
    <t>GIS003-HK-pfg057</t>
  </si>
  <si>
    <t>N39Qfs*3</t>
  </si>
  <si>
    <t>Frame_Shift_Ins</t>
  </si>
  <si>
    <t>INS</t>
  </si>
  <si>
    <t>-</t>
  </si>
  <si>
    <t>11:g.3877614_3877615insC</t>
  </si>
  <si>
    <t>ENST00000300737.4:c.114dup</t>
  </si>
  <si>
    <t>IV</t>
  </si>
  <si>
    <t>T2b</t>
  </si>
  <si>
    <t>Diffuse Large B cell Lymphoma (DFCI, Nat Med 2018)</t>
  </si>
  <si>
    <t>DLBCL-RICOVER_325</t>
  </si>
  <si>
    <t>Mature B-Cell Neoplasms</t>
  </si>
  <si>
    <t>Diffuse Large B-Cell Lymphoma, NOS</t>
  </si>
  <si>
    <t>R615H</t>
  </si>
  <si>
    <t>MutationAssessor: impact: low, score: 0.85;SIFT: impact: tolerated_low_confidence, score: 0.09;Polyphen-2: impact: benign, score: 0.001</t>
  </si>
  <si>
    <t>11:g.4112814G&gt;A</t>
  </si>
  <si>
    <t>ENST00000300737.4:c.1844G&gt;A</t>
  </si>
  <si>
    <t>DLBCLNOS</t>
  </si>
  <si>
    <t>1:Progressed</t>
  </si>
  <si>
    <t>Diffuse large B-cell lymphoma, NOS</t>
  </si>
  <si>
    <t>The Metastatic Prostate Cancer Project (Provisional, June 2021)</t>
  </si>
  <si>
    <t>RP-1532_PCProject_0022_T1_v3_Exome_OnPrem</t>
  </si>
  <si>
    <t>Prostate Cancer</t>
  </si>
  <si>
    <t>Prostate Adenocarcinoma</t>
  </si>
  <si>
    <t>R502H</t>
  </si>
  <si>
    <t>__UNKNOWN__</t>
  </si>
  <si>
    <t>11:g.4107737G&gt;A</t>
  </si>
  <si>
    <t>ENST00000300737.4:c.1505G&gt;A</t>
  </si>
  <si>
    <t>PRAD</t>
  </si>
  <si>
    <t>MALE</t>
  </si>
  <si>
    <t>46-50</t>
  </si>
  <si>
    <t>MPCPROJECT_0022_T1</t>
  </si>
  <si>
    <t>ABSTRACTION_PENDING</t>
  </si>
  <si>
    <t>BLADDER</t>
  </si>
  <si>
    <t>PROSTATIC ADENOCARCINOMA</t>
  </si>
  <si>
    <t>T2B</t>
  </si>
  <si>
    <t>DID NOT REPORT</t>
  </si>
  <si>
    <t>OTHER</t>
  </si>
  <si>
    <t>SKIN CANCER</t>
  </si>
  <si>
    <t>PRESENT</t>
  </si>
  <si>
    <t>T3B</t>
  </si>
  <si>
    <t>Colorectal Cancer (CAS Shanghai, Cancer Cell 2020)</t>
  </si>
  <si>
    <t>CCRC-0235</t>
  </si>
  <si>
    <t>T143I</t>
  </si>
  <si>
    <t>MutationAssessor: impact: low, score: 1.245;SIFT: impact: tolerated, score: 0.11;Polyphen-2: impact: benign, score: 0.005</t>
  </si>
  <si>
    <t>11:g.4076798C&gt;T</t>
  </si>
  <si>
    <t>ENST00000300737.4:c.428C&gt;T</t>
  </si>
  <si>
    <t>III</t>
  </si>
  <si>
    <t>Asending Colon</t>
  </si>
  <si>
    <t>Non-Metastatic</t>
  </si>
  <si>
    <t>Paired primary tumor and remote normal tissues</t>
  </si>
  <si>
    <t>Right Colon</t>
  </si>
  <si>
    <t>TCGA-FW-A3R5-06</t>
  </si>
  <si>
    <t>R500W</t>
  </si>
  <si>
    <t>MutationAssessor: impact: medium, score: 2.14;SIFT: impact: deleterious, score: 0.01;Polyphen-2: impact: probably_damaging, score: 0.985</t>
  </si>
  <si>
    <t>11:g.4107730C&gt;T</t>
  </si>
  <si>
    <t>ENST00000300737.4:c.1498C&gt;T</t>
  </si>
  <si>
    <t>STAGE III</t>
  </si>
  <si>
    <t>C77.0</t>
  </si>
  <si>
    <t>E5BC45CE-8A14-40B5-B9B5-CE45609FEF3A</t>
  </si>
  <si>
    <t>International Genomics Consortium</t>
  </si>
  <si>
    <t>FW</t>
  </si>
  <si>
    <t>Head and Neck|Regional Lymph Node</t>
  </si>
  <si>
    <t>TCGA-EE-A3AA-06</t>
  </si>
  <si>
    <t>E332K</t>
  </si>
  <si>
    <t>MutationAssessor: impact: medium, score: 2.275;SIFT: impact: deleterious, score: 0.02;Polyphen-2: impact: possibly_damaging, score: 0.824</t>
  </si>
  <si>
    <t>11:g.4103438G&gt;A</t>
  </si>
  <si>
    <t>ENST00000300737.4:c.994G&gt;A</t>
  </si>
  <si>
    <t>C77.3</t>
  </si>
  <si>
    <t>AA55097F-4FD6-45E7-A394-F4122CEAFC51</t>
  </si>
  <si>
    <t>N2A</t>
  </si>
  <si>
    <t>T0</t>
  </si>
  <si>
    <t>University of Sydney</t>
  </si>
  <si>
    <t>EE</t>
  </si>
  <si>
    <t>TCGA-D3-A2JL-06</t>
  </si>
  <si>
    <t>P669Q</t>
  </si>
  <si>
    <t>MutationAssessor: impact: neutral, score: 0;SIFT: impact: tolerated_low_confidence, score: 0.82;Polyphen-2: impact: benign, score: 0</t>
  </si>
  <si>
    <t>11:g.4112976C&gt;A</t>
  </si>
  <si>
    <t>ENST00000300737.4:c.2006C&gt;A</t>
  </si>
  <si>
    <t>STAGE I/II (NOS)</t>
  </si>
  <si>
    <t>C77.4</t>
  </si>
  <si>
    <t>28CF244B-77DC-4B31-A65A-9746F15BB07E</t>
  </si>
  <si>
    <t>MD Anderson</t>
  </si>
  <si>
    <t>D3</t>
  </si>
  <si>
    <t>Extremities|Regional Lymph Node</t>
  </si>
  <si>
    <t>TCGA-DA-A3F3-06</t>
  </si>
  <si>
    <t>S521L</t>
  </si>
  <si>
    <t>MutationAssessor: NA;SIFT: impact: deleterious, score: 0.01;Polyphen-2: impact: benign, score: 0.103</t>
  </si>
  <si>
    <t>11:g.4112532C&gt;T</t>
  </si>
  <si>
    <t>ENST00000300737.4:c.1562C&gt;T</t>
  </si>
  <si>
    <t>STAGE IIIB</t>
  </si>
  <si>
    <t>3582FB74-F43D-4FCD-8F22-BB1506FCFF1C</t>
  </si>
  <si>
    <t>N2B</t>
  </si>
  <si>
    <t>Yale</t>
  </si>
  <si>
    <t>DA</t>
  </si>
  <si>
    <t>TCGA-EE-A2GO-06</t>
  </si>
  <si>
    <t>A343V</t>
  </si>
  <si>
    <t>MutationAssessor: impact: neutral, score: -0.425;SIFT: impact: tolerated, score: 0.37;Polyphen-2: impact: possibly_damaging, score: 0.475</t>
  </si>
  <si>
    <t>11:g.4103472C&gt;T</t>
  </si>
  <si>
    <t>ENST00000300737.4:c.1028C&gt;T</t>
  </si>
  <si>
    <t>STAGE II</t>
  </si>
  <si>
    <t>C49.2</t>
  </si>
  <si>
    <t>783EB662-7D7A-4637-8500-E2D86D73EC7B</t>
  </si>
  <si>
    <t>Extremities|Regional Cutaneous or Subcutaneous Tissue</t>
  </si>
  <si>
    <t>TCGA-D3-A5GR-06</t>
  </si>
  <si>
    <t>E278*</t>
  </si>
  <si>
    <t>11:g.4095772G&gt;T</t>
  </si>
  <si>
    <t>ENST00000300737.4:c.832G&gt;T</t>
  </si>
  <si>
    <t>C714C48F-A18C-4110-A82D-3CC95C315AFD</t>
  </si>
  <si>
    <t>TCGA-FS-A1ZC-06</t>
  </si>
  <si>
    <t>T517I</t>
  </si>
  <si>
    <t>MutationAssessor: NA;SIFT: impact: tolerated, score: 0.07;Polyphen-2: impact: benign, score: 0.276</t>
  </si>
  <si>
    <t>11:g.4112520C&gt;T</t>
  </si>
  <si>
    <t>ENST00000300737.4:c.1550C&gt;T</t>
  </si>
  <si>
    <t>1ST</t>
  </si>
  <si>
    <t>C44.9</t>
  </si>
  <si>
    <t>B1739CB5-09BC-414A-8F05-C66D2CB9868D</t>
  </si>
  <si>
    <t>Essen</t>
  </si>
  <si>
    <t>FS</t>
  </si>
  <si>
    <t>Distant Metastasis|Trunk</t>
  </si>
  <si>
    <t>TCGA-D3-A2JF-06</t>
  </si>
  <si>
    <t>K408Q</t>
  </si>
  <si>
    <t>MutationAssessor: impact: medium, score: 1.98;SIFT: impact: deleterious, score: 0.04;Polyphen-2: impact: benign, score: 0.311</t>
  </si>
  <si>
    <t>11:g.4104196A&gt;C</t>
  </si>
  <si>
    <t>ENST00000300737.4:c.1222A&gt;C</t>
  </si>
  <si>
    <t>STAGE IA</t>
  </si>
  <si>
    <t>C49.1</t>
  </si>
  <si>
    <t>C58638ED-A38C-4494-A41E-6EE5283A7A59</t>
  </si>
  <si>
    <t>T1A</t>
  </si>
  <si>
    <t>Distant Metastasis|Extremities|Trunk</t>
  </si>
  <si>
    <t>TCGA-D3-A2JP-06</t>
  </si>
  <si>
    <t>Q539K</t>
  </si>
  <si>
    <t>MutationAssessor: impact: low, score: 1.39;SIFT: impact: tolerated_low_confidence, score: 0.98;Polyphen-2: impact: benign, score: 0.031</t>
  </si>
  <si>
    <t>11:g.4112585C&gt;A</t>
  </si>
  <si>
    <t>ENST00000300737.4:c.1615C&gt;A</t>
  </si>
  <si>
    <t>STAGE IIIC</t>
  </si>
  <si>
    <t>E9A42A85-9513-41B2-A71D-6D62F70B00E4</t>
  </si>
  <si>
    <t>N3</t>
  </si>
  <si>
    <t>TCGA-EE-A20F-06</t>
  </si>
  <si>
    <t>R264S</t>
  </si>
  <si>
    <t>MutationAssessor: impact: low, score: 1.445;SIFT: impact: deleterious, score: 0.02;Polyphen-2: impact: benign, score: 0.257</t>
  </si>
  <si>
    <t>11:g.4095732G&gt;T</t>
  </si>
  <si>
    <t>ENST00000300737.4:c.792G&gt;T</t>
  </si>
  <si>
    <t>STAGE I</t>
  </si>
  <si>
    <t>C77.5</t>
  </si>
  <si>
    <t>70F52403-B4D0-4E77-96C5-68CE7265E312</t>
  </si>
  <si>
    <t>T1</t>
  </si>
  <si>
    <t>TCGA-ER-A19H-06</t>
  </si>
  <si>
    <t>R500L</t>
  </si>
  <si>
    <t>MutationAssessor: impact: medium, score: 2.14;SIFT: impact: deleterious, score: 0;Polyphen-2: impact: probably_damaging, score: 0.972</t>
  </si>
  <si>
    <t>11:g.4107731G&gt;T</t>
  </si>
  <si>
    <t>ENST00000300737.4:c.1499G&gt;T</t>
  </si>
  <si>
    <t>4TH</t>
  </si>
  <si>
    <t>C49.3</t>
  </si>
  <si>
    <t>E11A109D-31CB-40F7-AA17-50797B287A4F</t>
  </si>
  <si>
    <t>University of Pittsburgh</t>
  </si>
  <si>
    <t>ER</t>
  </si>
  <si>
    <t>Regional Cutaneous or Subcutaneous Tissue|Trunk</t>
  </si>
  <si>
    <t>TCGA-ER-A19P-06</t>
  </si>
  <si>
    <t>X204_splice</t>
  </si>
  <si>
    <t>Splice_Region</t>
  </si>
  <si>
    <t>11:g.4080625C&gt;A</t>
  </si>
  <si>
    <t>ENST00000300737.4:c.612C&gt;A</t>
  </si>
  <si>
    <t>C49.5</t>
  </si>
  <si>
    <t>FECFF768-2CF4-487F-8EA4-C24A947330B7</t>
  </si>
  <si>
    <t>TCGA-ER-A2NH-06</t>
  </si>
  <si>
    <t>11:g.4080625C&gt;T</t>
  </si>
  <si>
    <t>ENST00000300737.4:c.612C&gt;T</t>
  </si>
  <si>
    <t>6C353B35-4F6D-4A36-BC8B-8A21DD0BEECB</t>
  </si>
  <si>
    <t>T3A</t>
  </si>
  <si>
    <t>Regional Lymph Node|Trunk</t>
  </si>
  <si>
    <t>Colon Cancer (CPTAC-2 Prospective, Cell 2019)</t>
  </si>
  <si>
    <t>05CO015</t>
  </si>
  <si>
    <t>Colon Adenocarcinoma</t>
  </si>
  <si>
    <t>D476N</t>
  </si>
  <si>
    <t>MutationAssessor: impact: medium, score: 2.165;SIFT: impact: deleterious, score: 0.02;Polyphen-2: impact: probably_damaging, score: 0.985</t>
  </si>
  <si>
    <t>11:g.4104680G&gt;A</t>
  </si>
  <si>
    <t>ENST00000300737.4:c.1426G&gt;A</t>
  </si>
  <si>
    <t>COAD</t>
  </si>
  <si>
    <t>Ascending Colon</t>
  </si>
  <si>
    <t>Stage II</t>
  </si>
  <si>
    <t>Not Mucinous</t>
  </si>
  <si>
    <t>Hypermutated</t>
  </si>
  <si>
    <t>Malignant</t>
  </si>
  <si>
    <t>Frozen Tissue</t>
  </si>
  <si>
    <t>05CO037</t>
  </si>
  <si>
    <t>A168T</t>
  </si>
  <si>
    <t>MutationAssessor: impact: medium, score: 3.105;SIFT: impact: deleterious, score: 0;Polyphen-2: impact: possibly_damaging, score: 0.842</t>
  </si>
  <si>
    <t>11:g.4080515G&gt;A</t>
  </si>
  <si>
    <t>ENST00000300737.4:c.502G&gt;A</t>
  </si>
  <si>
    <t>Sigmoid Colon</t>
  </si>
  <si>
    <t>Mucinous</t>
  </si>
  <si>
    <t>21CO007</t>
  </si>
  <si>
    <t>Stage IV</t>
  </si>
  <si>
    <t>Epithelial</t>
  </si>
  <si>
    <t>N2a</t>
  </si>
  <si>
    <t>T4a</t>
  </si>
  <si>
    <t>Chronic Lymphocytic Leukemia (Broad, Nature Genetics 2022)</t>
  </si>
  <si>
    <t>SCLL-0228</t>
  </si>
  <si>
    <t>Chronic Lymphocytic Leukemia/Small Lymphocytic Lymphoma</t>
  </si>
  <si>
    <t>D2Y</t>
  </si>
  <si>
    <t>MutationAssessor: impact: low, score: 0.895;SIFT: impact: deleterious_low_confidence, score: 0.01;Polyphen-2: impact: benign, score: 0.188</t>
  </si>
  <si>
    <t>Broad</t>
  </si>
  <si>
    <t>11:g.3877504G&gt;T</t>
  </si>
  <si>
    <t>ENST00000300737.4:c.4G&gt;T</t>
  </si>
  <si>
    <t>CLLSLL</t>
  </si>
  <si>
    <t>m-CLL</t>
  </si>
  <si>
    <t>CLL</t>
  </si>
  <si>
    <t>0:FailureFree</t>
  </si>
  <si>
    <t>mutated</t>
  </si>
  <si>
    <t>Chemo + no Ab</t>
  </si>
  <si>
    <t>U-CLL</t>
  </si>
  <si>
    <t>Diffuse Glioma (GLASS Consortium, Nature 2019)</t>
  </si>
  <si>
    <t>GLSS-HF-2869-R3</t>
  </si>
  <si>
    <t>P466S</t>
  </si>
  <si>
    <t>MutationAssessor: impact: low, score: 1.5;SIFT: impact: tolerated, score: 0.2;Polyphen-2: impact: benign, score: 0.009</t>
  </si>
  <si>
    <t>11:g.4104650C&gt;T</t>
  </si>
  <si>
    <t>ENST00000300737.4:c.1396C&gt;T</t>
  </si>
  <si>
    <t>GB</t>
  </si>
  <si>
    <t>Third Recurrence</t>
  </si>
  <si>
    <t>noncodel</t>
  </si>
  <si>
    <t>GLSS-HF-2869-R3-01D-WXS-07LI3A</t>
  </si>
  <si>
    <t>GLSS</t>
  </si>
  <si>
    <t>IDHwt_noncodel</t>
  </si>
  <si>
    <t>IDHwt</t>
  </si>
  <si>
    <t>Proneural</t>
  </si>
  <si>
    <t>Left</t>
  </si>
  <si>
    <t>Frontal lobe</t>
  </si>
  <si>
    <t>Glioblastoma, IDH-wildtype</t>
  </si>
  <si>
    <t>GLSS-DK-0008-R1</t>
  </si>
  <si>
    <t>Diffuse Glioma</t>
  </si>
  <si>
    <t>T107I</t>
  </si>
  <si>
    <t>MutationAssessor: impact: low, score: 1.59;SIFT: impact: tolerated, score: 0.11;Polyphen-2: impact: benign, score: 0.037</t>
  </si>
  <si>
    <t>11:g.4045152C&gt;T</t>
  </si>
  <si>
    <t>ENST00000300737.4:c.320C&gt;T</t>
  </si>
  <si>
    <t>GLSS-DK-0008-R1-01D-WXS-DDD4B8</t>
  </si>
  <si>
    <t>Methylated</t>
  </si>
  <si>
    <t>Array</t>
  </si>
  <si>
    <t>GBM, RTK II</t>
  </si>
  <si>
    <t>German Cancer Research Center</t>
  </si>
  <si>
    <t>11:g.3988884G&gt;A</t>
  </si>
  <si>
    <t>ENST00000300737.4:c.242G&gt;A</t>
  </si>
  <si>
    <t>GLSS-CU-R010-R1</t>
  </si>
  <si>
    <t>P601S</t>
  </si>
  <si>
    <t>MutationAssessor: impact: low, score: 1.1;SIFT: impact: tolerated_low_confidence, score: 0.98;Polyphen-2: impact: benign, score: 0</t>
  </si>
  <si>
    <t>11:g.4112771C&gt;T</t>
  </si>
  <si>
    <t>ENST00000300737.4:c.1801C&gt;T</t>
  </si>
  <si>
    <t>GLSS-CU-R010-R1-01D-WXS-LC99UJ</t>
  </si>
  <si>
    <t>Columbia University</t>
  </si>
  <si>
    <t>P538S</t>
  </si>
  <si>
    <t>MutationAssessor: impact: low, score: 0.895;SIFT: impact: tolerated_low_confidence, score: 0.47;Polyphen-2: impact: benign, score: 0.001</t>
  </si>
  <si>
    <t>11:g.4112582C&gt;T</t>
  </si>
  <si>
    <t>ENST00000300737.4:c.1612C&gt;T</t>
  </si>
  <si>
    <t>Benign</t>
  </si>
  <si>
    <t>GLSS-SF-0001-R1</t>
  </si>
  <si>
    <t>E249K</t>
  </si>
  <si>
    <t>MutationAssessor: impact: low, score: 1.905;SIFT: impact: deleterious, score: 0.02;Polyphen-2: impact: possibly_damaging, score: 0.664</t>
  </si>
  <si>
    <t>11:g.4091387G&gt;A</t>
  </si>
  <si>
    <t>ENST00000300737.4:c.745G&gt;A</t>
  </si>
  <si>
    <t>GLSS-SF-0001-R1-01D-WXS-PUNEIR</t>
  </si>
  <si>
    <t>IDHmut_noncodel</t>
  </si>
  <si>
    <t>IDHmut</t>
  </si>
  <si>
    <t>II</t>
  </si>
  <si>
    <t>A IDH, HG</t>
  </si>
  <si>
    <t>University of California San Francisco</t>
  </si>
  <si>
    <t>Glioblastoma, IDH-mutant</t>
  </si>
  <si>
    <t>GLSS-SF-0018-R1</t>
  </si>
  <si>
    <t>S628F</t>
  </si>
  <si>
    <t>MutationAssessor: impact: low, score: 1.83;SIFT: impact: deleterious_low_confidence, score: 0;Polyphen-2: impact: probably_damaging, score: 0.979</t>
  </si>
  <si>
    <t>11:g.4112853C&gt;T</t>
  </si>
  <si>
    <t>ENST00000300737.4:c.1883C&gt;T</t>
  </si>
  <si>
    <t>GLSS-SF-0018-R1-01D-WXS-CLV5YX</t>
  </si>
  <si>
    <t>Metastatic Melanoma (DFCI, Science 2015)</t>
  </si>
  <si>
    <t>Pat11</t>
  </si>
  <si>
    <t>A346V</t>
  </si>
  <si>
    <t>MutationAssessor: impact: low, score: 1.445;SIFT: impact: deleterious, score: 0.02;Polyphen-2: impact: benign, score: 0.395</t>
  </si>
  <si>
    <t>MSKCC</t>
  </si>
  <si>
    <t>11:g.4103481C&gt;T</t>
  </si>
  <si>
    <t>ENST00000300737.4:c.1037C&gt;T</t>
  </si>
  <si>
    <t>occult</t>
  </si>
  <si>
    <t>M1c</t>
  </si>
  <si>
    <t>PD</t>
  </si>
  <si>
    <t>A0301/A3303</t>
  </si>
  <si>
    <t>B0702/B5801</t>
  </si>
  <si>
    <t>C0302/C0702</t>
  </si>
  <si>
    <t>Pat138</t>
  </si>
  <si>
    <t>G662S</t>
  </si>
  <si>
    <t>MutationAssessor: impact: low, score: 1.83;SIFT: impact: deleterious_low_confidence, score: 0;Polyphen-2: impact: benign, score: 0.065</t>
  </si>
  <si>
    <t>11:g.4112954G&gt;A</t>
  </si>
  <si>
    <t>ENST00000300737.4:c.1984G&gt;A</t>
  </si>
  <si>
    <t>skin</t>
  </si>
  <si>
    <t>SD</t>
  </si>
  <si>
    <t>A3201/A6801</t>
  </si>
  <si>
    <t>B1402/B4402</t>
  </si>
  <si>
    <t>C0501/C0802</t>
  </si>
  <si>
    <t>Pat157</t>
  </si>
  <si>
    <t>MutationAssessor: impact: medium, score: 2.275;SIFT: impact: deleterious, score: 0;Polyphen-2: impact: probably_damaging, score: 0.971</t>
  </si>
  <si>
    <t>11:g.4104530C&gt;T</t>
  </si>
  <si>
    <t>ENST00000300737.4:c.1276C&gt;T</t>
  </si>
  <si>
    <t>X</t>
  </si>
  <si>
    <t>A0101/A0201</t>
  </si>
  <si>
    <t>B0702/B0704</t>
  </si>
  <si>
    <t>C0702/C0702</t>
  </si>
  <si>
    <t>Pat54</t>
  </si>
  <si>
    <t>MutationAssessor: impact: medium, score: 2.44;SIFT: impact: deleterious, score: 0;Polyphen-2: impact: probably_damaging, score: 0.995</t>
  </si>
  <si>
    <t>11:g.3988902A&gt;G</t>
  </si>
  <si>
    <t>ENST00000300737.4:c.260A&gt;G</t>
  </si>
  <si>
    <t>A0201/A0301</t>
  </si>
  <si>
    <t>B3501/B4001</t>
  </si>
  <si>
    <t>C0304/C0401</t>
  </si>
  <si>
    <t>Pat03</t>
  </si>
  <si>
    <t>E278K</t>
  </si>
  <si>
    <t>MutationAssessor: impact: medium, score: 2.275;SIFT: impact: deleterious, score: 0.01;Polyphen-2: impact: probably_damaging, score: 0.985</t>
  </si>
  <si>
    <t>11:g.4095772G&gt;A</t>
  </si>
  <si>
    <t>ENST00000300737.4:c.832G&gt;A</t>
  </si>
  <si>
    <t>A0301/A2901</t>
  </si>
  <si>
    <t>B0705/B3501</t>
  </si>
  <si>
    <t>C0401/C1505</t>
  </si>
  <si>
    <t>Colorectal Adenocarcinoma (TCGA, PanCancer Atlas)</t>
  </si>
  <si>
    <t>TCGA-AA-3947-01</t>
  </si>
  <si>
    <t>Mucinous Adenocarcinoma of the Colon and Rectum</t>
  </si>
  <si>
    <t>S492P</t>
  </si>
  <si>
    <t>MutationAssessor: impact: medium, score: 2.11;SIFT: impact: tolerated, score: 0.05;Polyphen-2: impact: benign, score: 0.007</t>
  </si>
  <si>
    <t>11:g.4104728T&gt;C</t>
  </si>
  <si>
    <t>ENST00000300737.4:c.1474T&gt;C</t>
  </si>
  <si>
    <t>MACR</t>
  </si>
  <si>
    <t>C18.9</t>
  </si>
  <si>
    <t>654c6f5c-3e5c-49f0-b53f-87cd9797d7c9</t>
  </si>
  <si>
    <t>T4</t>
  </si>
  <si>
    <t>COAD_MSI</t>
  </si>
  <si>
    <t>AA</t>
  </si>
  <si>
    <t>Colon</t>
  </si>
  <si>
    <t>Colon Adenocarcinoma, Mucinous Type</t>
  </si>
  <si>
    <t>TCGA-AA-3681-01</t>
  </si>
  <si>
    <t>C18.0</t>
  </si>
  <si>
    <t>abb0d53f-f74e-45dc-8fbb-40863016f3c6</t>
  </si>
  <si>
    <t>COAD_CIN</t>
  </si>
  <si>
    <t>TCGA-AA-A02W-01</t>
  </si>
  <si>
    <t>V630A</t>
  </si>
  <si>
    <t>MutationAssessor: impact: neutral, score: 0.755;SIFT: impact: tolerated_low_confidence, score: 0.65;Polyphen-2: impact: benign, score: 0</t>
  </si>
  <si>
    <t>11:g.4112859T&gt;C</t>
  </si>
  <si>
    <t>ENST00000300737.4:c.1889T&gt;C</t>
  </si>
  <si>
    <t>C18.7</t>
  </si>
  <si>
    <t>73448b56-a6c6-4c98-a153-ab704261e073</t>
  </si>
  <si>
    <t>TCGA-CM-4746-01</t>
  </si>
  <si>
    <t>c0b8c55c-b993-481d-aeea-9ebfa64ee20e</t>
  </si>
  <si>
    <t>Greater Poland Cancer Center</t>
  </si>
  <si>
    <t>CM</t>
  </si>
  <si>
    <t>TCGA-AF-6672-01</t>
  </si>
  <si>
    <t>Rectal Adenocarcinoma</t>
  </si>
  <si>
    <t>R299W</t>
  </si>
  <si>
    <t>MutationAssessor: impact: medium, score: 2.16;SIFT: impact: deleterious, score: 0;Polyphen-2: impact: probably_damaging, score: 0.998</t>
  </si>
  <si>
    <t>11:g.4095835C&gt;T</t>
  </si>
  <si>
    <t>ENST00000300737.4:c.895C&gt;T</t>
  </si>
  <si>
    <t>READ</t>
  </si>
  <si>
    <t>C19</t>
  </si>
  <si>
    <t>C19.9</t>
  </si>
  <si>
    <t>6221496d-40cc-4071-969f-6fbcba4f573c</t>
  </si>
  <si>
    <t>MX</t>
  </si>
  <si>
    <t>T4A</t>
  </si>
  <si>
    <t>READ_CIN</t>
  </si>
  <si>
    <t>AF</t>
  </si>
  <si>
    <t>Rectum</t>
  </si>
  <si>
    <t>TCGA-CA-6718-01</t>
  </si>
  <si>
    <t>E61D</t>
  </si>
  <si>
    <t>MutationAssessor: impact: neutral, score: 0.02;SIFT: impact: tolerated, score: 1;Polyphen-2: impact: benign, score: 0.02</t>
  </si>
  <si>
    <t>11:g.3988825G&gt;T</t>
  </si>
  <si>
    <t>ENST00000300737.4:c.183G&gt;T</t>
  </si>
  <si>
    <t>df5ab6cc-6f68-4b6b-95e2-954c6b57ba9c</t>
  </si>
  <si>
    <t>COAD_POLE</t>
  </si>
  <si>
    <t>CA</t>
  </si>
  <si>
    <t>TCGA-F5-6814-01</t>
  </si>
  <si>
    <t>K385T</t>
  </si>
  <si>
    <t>MutationAssessor: impact: medium, score: 2.395;SIFT: impact: deleterious, score: 0;Polyphen-2: impact: probably_damaging, score: 0.994</t>
  </si>
  <si>
    <t>11:g.4104128A&gt;C</t>
  </si>
  <si>
    <t>ENST00000300737.4:c.1154A&gt;C</t>
  </si>
  <si>
    <t>C20</t>
  </si>
  <si>
    <t>C20.9</t>
  </si>
  <si>
    <t>8feb0e8f-d09b-437d-8651-0cdecfe776bf</t>
  </si>
  <si>
    <t>READ_POLE</t>
  </si>
  <si>
    <t>F5</t>
  </si>
  <si>
    <t>TCGA-AZ-6598-01</t>
  </si>
  <si>
    <t>R643H</t>
  </si>
  <si>
    <t>MutationAssessor: impact: low, score: 1.83;SIFT: impact: deleterious_low_confidence, score: 0;Polyphen-2: impact: probably_damaging, score: 0.98</t>
  </si>
  <si>
    <t>11:g.4112898G&gt;A</t>
  </si>
  <si>
    <t>ENST00000300737.4:c.1928G&gt;A</t>
  </si>
  <si>
    <t>Conflicting_interpretations_of_pathogenicity(Uncertain_significance(1)|Likely_benign(2))</t>
  </si>
  <si>
    <t>C18.2</t>
  </si>
  <si>
    <t>a8b4284d-cbbb-43e3-897b-d04af4bfba74</t>
  </si>
  <si>
    <t>AZ</t>
  </si>
  <si>
    <t>TCGA-G4-6628-01</t>
  </si>
  <si>
    <t>2c0a725a-e829-4d84-89d9-d0d47f6cfa37</t>
  </si>
  <si>
    <t>Roswell Park</t>
  </si>
  <si>
    <t>G4</t>
  </si>
  <si>
    <t>TCGA-AD-6889-01</t>
  </si>
  <si>
    <t>X205_splice</t>
  </si>
  <si>
    <t>11:g.4091253C&gt;A</t>
  </si>
  <si>
    <t>ENST00000300737.4:c.614-3C&gt;A</t>
  </si>
  <si>
    <t>955464c8-9c62-430c-87b8-107db5c980a8</t>
  </si>
  <si>
    <t>Harvard</t>
  </si>
  <si>
    <t>AD</t>
  </si>
  <si>
    <t>R235S</t>
  </si>
  <si>
    <t>MutationAssessor: impact: medium, score: 2.135;SIFT: impact: deleterious, score: 0;Polyphen-2: impact: probably_damaging, score: 0.995</t>
  </si>
  <si>
    <t>11:g.4091345C&gt;A</t>
  </si>
  <si>
    <t>ENST00000300737.4:c.703C&gt;A</t>
  </si>
  <si>
    <t>TCGA-CM-5861-01</t>
  </si>
  <si>
    <t>Y361C</t>
  </si>
  <si>
    <t>MutationAssessor: impact: medium, score: 2.175;SIFT: impact: deleterious, score: 0;Polyphen-2: impact: probably_damaging, score: 0.997</t>
  </si>
  <si>
    <t>11:g.4103526A&gt;G</t>
  </si>
  <si>
    <t>ENST00000300737.4:c.1082A&gt;G</t>
  </si>
  <si>
    <t>9743d31a-ea8f-4847-87d2-ebf77cc5983d</t>
  </si>
  <si>
    <t>TCGA-D5-6930-01</t>
  </si>
  <si>
    <t>V419A</t>
  </si>
  <si>
    <t>MutationAssessor: impact: medium, score: 2.24;SIFT: impact: deleterious, score: 0.02;Polyphen-2: impact: probably_damaging, score: 0.978</t>
  </si>
  <si>
    <t>11:g.4104510T&gt;C</t>
  </si>
  <si>
    <t>ENST00000300737.4:c.1256T&gt;C</t>
  </si>
  <si>
    <t>286cbae3-8324-43b7-9b20-0f40dda1588e</t>
  </si>
  <si>
    <t>Cureline</t>
  </si>
  <si>
    <t>D5</t>
  </si>
  <si>
    <t>Liver Hepatocellular Carcinoma (AMC, Hepatology 2014)</t>
  </si>
  <si>
    <t>H072969</t>
  </si>
  <si>
    <t>Hepatobiliary Cancer</t>
  </si>
  <si>
    <t>Hepatocellular Adenoma</t>
  </si>
  <si>
    <t>R426L</t>
  </si>
  <si>
    <t>MutationAssessor: impact: medium, score: 2.275;SIFT: impact: deleterious, score: 0;Polyphen-2: impact: possibly_damaging, score: 0.846</t>
  </si>
  <si>
    <t>LGGM</t>
  </si>
  <si>
    <t>11:g.4104531G&gt;T</t>
  </si>
  <si>
    <t>ENST00000300737.4:c.1277G&gt;T</t>
  </si>
  <si>
    <t>LIAD</t>
  </si>
  <si>
    <t>IIII</t>
  </si>
  <si>
    <t>Pediatric Pan-Cancer (DKFZ, Nature 2017)</t>
  </si>
  <si>
    <t>NG-6166_5EP29</t>
  </si>
  <si>
    <t>Ependymoma</t>
  </si>
  <si>
    <t>R634Q</t>
  </si>
  <si>
    <t>MutationAssessor: impact: low, score: 1.245;SIFT: impact: tolerated_low_confidence, score: 0.27;Polyphen-2: impact: benign, score: 0.114</t>
  </si>
  <si>
    <t>11:g.4112871G&gt;A</t>
  </si>
  <si>
    <t>ENST00000300737.4:c.1901G&gt;A</t>
  </si>
  <si>
    <t>EPM</t>
  </si>
  <si>
    <t>PFA</t>
  </si>
  <si>
    <t>Ependymoma infratentorial</t>
  </si>
  <si>
    <t>NG-6166_5EP29-R</t>
  </si>
  <si>
    <t>Relapse_of_NG-6166_5EP29</t>
  </si>
  <si>
    <t>OS_STU_001</t>
  </si>
  <si>
    <t>I220N</t>
  </si>
  <si>
    <t>MutationAssessor: impact: medium, score: 2.135;SIFT: impact: deleterious, score: 0;Polyphen-2: impact: probably_damaging, score: 0.996</t>
  </si>
  <si>
    <t>11:g.4091301T&gt;A</t>
  </si>
  <si>
    <t>ENST00000300737.4:c.659T&gt;A</t>
  </si>
  <si>
    <t>Stomach Adenocarcinoma (Pfizer and UHK, Nat Genet 2014)</t>
  </si>
  <si>
    <t>pfg057T</t>
  </si>
  <si>
    <t>N39Kfs*3</t>
  </si>
  <si>
    <t>pfizer_uhongkong</t>
  </si>
  <si>
    <t>11:g.3877614_3877615insA</t>
  </si>
  <si>
    <t>ENST00000300737.4:c.116dup</t>
  </si>
  <si>
    <t>cardia</t>
  </si>
  <si>
    <t>high-level microsatellite instabiliy</t>
  </si>
  <si>
    <t>poor</t>
  </si>
  <si>
    <t>intestinal</t>
  </si>
  <si>
    <t>pfg108T</t>
  </si>
  <si>
    <t>microsatellite stable or low-level microsatellite instability</t>
  </si>
  <si>
    <t>moderate</t>
  </si>
  <si>
    <t>Esophageal Adenocarcinoma (DFCI, Nat Genet 2013)</t>
  </si>
  <si>
    <t>ESO-859</t>
  </si>
  <si>
    <t>A46T</t>
  </si>
  <si>
    <t>MutationAssessor: impact: neutral, score: 0.235;SIFT: impact: tolerated, score: 0.31;Polyphen-2: impact: benign, score: 0.018</t>
  </si>
  <si>
    <t>11:g.3877636G&gt;A</t>
  </si>
  <si>
    <t>ENST00000300737.4:c.136G&gt;A</t>
  </si>
  <si>
    <t>Unmatched</t>
  </si>
  <si>
    <t>Poorly</t>
  </si>
  <si>
    <t>yes- former</t>
  </si>
  <si>
    <t>esophagus</t>
  </si>
  <si>
    <t>MSS Mixed Solid Tumors (Broad/Dana-Farber, Nat Genet 2018)</t>
  </si>
  <si>
    <t>BLCA-002-Tumor-SM-CUCGB</t>
  </si>
  <si>
    <t>Bladder Urothelial Carcinoma</t>
  </si>
  <si>
    <t>P601H</t>
  </si>
  <si>
    <t>MutationAssessor: impact: low, score: 1.1;SIFT: impact: tolerated_low_confidence, score: 0.26;Polyphen-2: impact: benign, score: 0.085</t>
  </si>
  <si>
    <t>11:g.4112772C&gt;A</t>
  </si>
  <si>
    <t>ENST00000300737.4:c.1802C&gt;A</t>
  </si>
  <si>
    <t>BLCA</t>
  </si>
  <si>
    <t>Bladder</t>
  </si>
  <si>
    <t>LIVING</t>
  </si>
  <si>
    <t>stable disease</t>
  </si>
  <si>
    <t>anti-PD-1/anti-PD-L1</t>
  </si>
  <si>
    <t>clinical benefit</t>
  </si>
  <si>
    <t>MEL-IPI_Pat11-Tumor-SM-4DK17</t>
  </si>
  <si>
    <t>Melanoma of Unknown Primary</t>
  </si>
  <si>
    <t>MUP</t>
  </si>
  <si>
    <t>0:Not Progressed</t>
  </si>
  <si>
    <t>no clinical benefit</t>
  </si>
  <si>
    <t>anti-CTLA-4</t>
  </si>
  <si>
    <t>long-term survival</t>
  </si>
  <si>
    <t>MEL-IPI_Pat138-Tumor-SM-7A155</t>
  </si>
  <si>
    <t>cutaneous</t>
  </si>
  <si>
    <t>DECEASED</t>
  </si>
  <si>
    <t>MEL-IPI_Pat157-Tumor-SM-7A15B</t>
  </si>
  <si>
    <t>superficial spreading</t>
  </si>
  <si>
    <t>MEL-IPI_Pat54-Tumor-SM-4DK2F</t>
  </si>
  <si>
    <t>MEL-IPI_Pat85-Tumor-SM-53U2Y</t>
  </si>
  <si>
    <t>Desmoplastic Melanoma</t>
  </si>
  <si>
    <t>R253Q</t>
  </si>
  <si>
    <t>MutationAssessor: impact: low, score: 1.645;SIFT: impact: deleterious, score: 0.03;Polyphen-2: impact: probably_damaging, score: 0.992</t>
  </si>
  <si>
    <t>11:g.4091400G&gt;A</t>
  </si>
  <si>
    <t>ENST00000300737.4:c.758G&gt;A</t>
  </si>
  <si>
    <t>DESM</t>
  </si>
  <si>
    <t>desmoplastic</t>
  </si>
  <si>
    <t>MO_1048</t>
  </si>
  <si>
    <t>L495P</t>
  </si>
  <si>
    <t>MutationAssessor: impact: low, score: 1.18;SIFT: impact: tolerated, score: 0.07;Polyphen-2: impact: possibly_damaging, score: 0.462</t>
  </si>
  <si>
    <t>11:g.4107716T&gt;C</t>
  </si>
  <si>
    <t>ENST00000300737.4:c.1484T&gt;C</t>
  </si>
  <si>
    <t>COLO</t>
  </si>
  <si>
    <t>Lymph Node</t>
  </si>
  <si>
    <t>MO_1068</t>
  </si>
  <si>
    <t>Breast Invasive Lobular Carcinoma</t>
  </si>
  <si>
    <t>ILC</t>
  </si>
  <si>
    <t>MO_1347</t>
  </si>
  <si>
    <t>Extrahepatic Cholangiocarcinoma</t>
  </si>
  <si>
    <t>L636P</t>
  </si>
  <si>
    <t>MutationAssessor: impact: neutral, score: 0.69;SIFT: impact: tolerated_low_confidence, score: 0.24;Polyphen-2: impact: benign, score: 0.022</t>
  </si>
  <si>
    <t>11:g.4112877T&gt;C</t>
  </si>
  <si>
    <t>ENST00000300737.4:c.1907T&gt;C</t>
  </si>
  <si>
    <t>EHCH</t>
  </si>
  <si>
    <t>Bile Duct</t>
  </si>
  <si>
    <t>CHOL</t>
  </si>
  <si>
    <t>Ampullary</t>
  </si>
  <si>
    <t>MO_1363</t>
  </si>
  <si>
    <t>Cancer of Unknown Primary</t>
  </si>
  <si>
    <t>Poorly Differentiated Carcinoma, NOS</t>
  </si>
  <si>
    <t>P609T</t>
  </si>
  <si>
    <t>MutationAssessor: impact: low, score: 1.1;SIFT: impact: tolerated_low_confidence, score: 0.28;Polyphen-2: impact: benign, score: 0</t>
  </si>
  <si>
    <t>11:g.4112795C&gt;A</t>
  </si>
  <si>
    <t>ENST00000300737.4:c.1825C&gt;A</t>
  </si>
  <si>
    <t>PDC</t>
  </si>
  <si>
    <t>MISC</t>
  </si>
  <si>
    <t>MO_1395</t>
  </si>
  <si>
    <t>MutationAssessor: impact: medium, score: 2.44;SIFT: impact: deleterious, score: 0.01;Polyphen-2: impact: probably_damaging, score: 0.997</t>
  </si>
  <si>
    <t>11:g.3988869A&gt;G</t>
  </si>
  <si>
    <t>ENST00000300737.4:c.227A&gt;G</t>
  </si>
  <si>
    <t>Liver</t>
  </si>
  <si>
    <t>MO_1551</t>
  </si>
  <si>
    <t>R387K</t>
  </si>
  <si>
    <t>MutationAssessor: impact: low, score: 1.635;SIFT: impact: deleterious, score: 0.03;Polyphen-2: impact: benign, score: 0.1</t>
  </si>
  <si>
    <t>11:g.4104134G&gt;A</t>
  </si>
  <si>
    <t>ENST00000300737.4:c.1160G&gt;A</t>
  </si>
  <si>
    <t>TP_2102</t>
  </si>
  <si>
    <t>Soft Tissue Sarcoma</t>
  </si>
  <si>
    <t>Undifferentiated Pleomorphic Sarcoma/Malignant Fibrous Histiocytoma/High-Grade Spindle Cell Sarcoma</t>
  </si>
  <si>
    <t>A543V</t>
  </si>
  <si>
    <t>MutationAssessor: impact: low, score: 1.39;SIFT: impact: tolerated_low_confidence, score: 0.17;Polyphen-2: impact: benign, score: 0.014</t>
  </si>
  <si>
    <t>11:g.4112598C&gt;T</t>
  </si>
  <si>
    <t>ENST00000300737.4:c.1628C&gt;T</t>
  </si>
  <si>
    <t>MFH</t>
  </si>
  <si>
    <t>Arm</t>
  </si>
  <si>
    <t>Metastatic Prostate Adenocarcinoma (SU2C/PCF Dream Team, PNAS 2019)</t>
  </si>
  <si>
    <t>SC_9190_T</t>
  </si>
  <si>
    <t>White Non-Hispanic</t>
  </si>
  <si>
    <t>RoyalMarsden</t>
  </si>
  <si>
    <t>Bone</t>
  </si>
  <si>
    <t>97115564-T-A-1</t>
  </si>
  <si>
    <t>UNK</t>
  </si>
  <si>
    <t>Naive</t>
  </si>
  <si>
    <t>Standard of care abiraterone</t>
  </si>
  <si>
    <t>TMPRSS2-ERG</t>
  </si>
  <si>
    <t>Exposed</t>
  </si>
  <si>
    <t>Colon Cancer (Sidra-LUMC AC-ICAM, Nat Med 2023)</t>
  </si>
  <si>
    <t>SER-SILU-CC-P0283-PT-01</t>
  </si>
  <si>
    <t>V221I</t>
  </si>
  <si>
    <t>MutationAssessor: impact: neutral, score: 0.755;SIFT: impact: tolerated, score: 0.11;Polyphen-2: impact: benign, score: 0.106</t>
  </si>
  <si>
    <t>11:g.4091303G&gt;A</t>
  </si>
  <si>
    <t>ENST00000300737.4:c.661G&gt;A</t>
  </si>
  <si>
    <t>Primary Tumor</t>
  </si>
  <si>
    <t>MATCHED</t>
  </si>
  <si>
    <t>Alive</t>
  </si>
  <si>
    <t>0:ALIVE</t>
  </si>
  <si>
    <t>CMS3</t>
  </si>
  <si>
    <t>ICR High</t>
  </si>
  <si>
    <t>IES3</t>
  </si>
  <si>
    <t>Low Risk</t>
  </si>
  <si>
    <t>Microbiome_landmark</t>
  </si>
  <si>
    <t>mICRoScore High</t>
  </si>
  <si>
    <t>Yes (after surgery)</t>
  </si>
  <si>
    <t>Flexura Hepatica</t>
  </si>
  <si>
    <t>SER-SILU-CC-P0260-PT-01</t>
  </si>
  <si>
    <t>X264_splice</t>
  </si>
  <si>
    <t>Splice_Site</t>
  </si>
  <si>
    <t>11:g.4091434G&gt;A</t>
  </si>
  <si>
    <t>ENST00000300737.4:c.791+1G&gt;A</t>
  </si>
  <si>
    <t>Tis</t>
  </si>
  <si>
    <t>CMS1</t>
  </si>
  <si>
    <t>ICR Medium</t>
  </si>
  <si>
    <t>High Risk</t>
  </si>
  <si>
    <t>mICRoScore Low</t>
  </si>
  <si>
    <t>Ceceum</t>
  </si>
  <si>
    <t>Adenocarcinoma With Mixed Subtypes</t>
  </si>
  <si>
    <t>SER-SILU-CC-P0154-PT-01</t>
  </si>
  <si>
    <t>D196N</t>
  </si>
  <si>
    <t>MutationAssessor: impact: medium, score: 3.115;SIFT: impact: deleterious, score: 0;Polyphen-2: impact: probably_damaging, score: 0.941</t>
  </si>
  <si>
    <t>11:g.4080599G&gt;A</t>
  </si>
  <si>
    <t>ENST00000300737.4:c.586G&gt;A</t>
  </si>
  <si>
    <t>Dead</t>
  </si>
  <si>
    <t>Not Cancer-Related</t>
  </si>
  <si>
    <t>Systemic Chemotherapy</t>
  </si>
  <si>
    <t>ICR Low</t>
  </si>
  <si>
    <t>IES1</t>
  </si>
  <si>
    <t>Colon Sigmoideum</t>
  </si>
  <si>
    <t>Mucineus Adenocarcinoma</t>
  </si>
  <si>
    <t>SER-SILU-CC-P0023-PT-01</t>
  </si>
  <si>
    <t>F108V</t>
  </si>
  <si>
    <t>MutationAssessor: impact: medium, score: 2.3;SIFT: impact: deleterious, score: 0;Polyphen-2: impact: possibly_damaging, score: 0.49</t>
  </si>
  <si>
    <t>11:g.4045154T&gt;G</t>
  </si>
  <si>
    <t>ENST00000300737.4:c.322T&gt;G</t>
  </si>
  <si>
    <t>IES4</t>
  </si>
  <si>
    <t>SER-SILU-CC-P0295-PT-01</t>
  </si>
  <si>
    <t>A585V</t>
  </si>
  <si>
    <t>MutationAssessor: impact: neutral, score: -0.345;SIFT: impact: tolerated_low_confidence, score: 1;Polyphen-2: impact: benign, score: 0</t>
  </si>
  <si>
    <t>11:g.4112724C&gt;T</t>
  </si>
  <si>
    <t>ENST00000300737.4:c.1754C&gt;T</t>
  </si>
  <si>
    <t>mixed</t>
  </si>
  <si>
    <t>Adenocarcinoma Intestinal Type</t>
  </si>
  <si>
    <t>SER-SILU-CC-P0326-PT-01</t>
  </si>
  <si>
    <t>S106I</t>
  </si>
  <si>
    <t>MutationAssessor: impact: medium, score: 1.965;SIFT: impact: deleterious, score: 0;Polyphen-2: impact: benign, score: 0.218</t>
  </si>
  <si>
    <t>11:g.4045149G&gt;T</t>
  </si>
  <si>
    <t>ENST00000300737.4:c.317G&gt;T</t>
  </si>
  <si>
    <t>CMS4</t>
  </si>
  <si>
    <t>Flexura Lienalis</t>
  </si>
  <si>
    <t>Signet Ring Cell Carcinoma</t>
  </si>
  <si>
    <t>R426H</t>
  </si>
  <si>
    <t>MutationAssessor: impact: medium, score: 2.275;SIFT: impact: deleterious, score: 0.01;Polyphen-2: impact: probably_damaging, score: 0.939</t>
  </si>
  <si>
    <t>11:g.4104531G&gt;A</t>
  </si>
  <si>
    <t>ENST00000300737.4:c.1277G&gt;A</t>
  </si>
  <si>
    <t>SER-SILU-CC-P0330-PT-01</t>
  </si>
  <si>
    <t>R311W</t>
  </si>
  <si>
    <t>MutationAssessor: impact: low, score: 1.1;SIFT: impact: deleterious, score: 0;Polyphen-2: impact: benign, score: 0.332</t>
  </si>
  <si>
    <t>11:g.4095871C&gt;T</t>
  </si>
  <si>
    <t>ENST00000300737.4:c.931C&gt;T</t>
  </si>
  <si>
    <t>Colon Ascendens</t>
  </si>
  <si>
    <t>SER-SILU-CC-P0349-PT-01</t>
  </si>
  <si>
    <t>P344L</t>
  </si>
  <si>
    <t>MutationAssessor: impact: medium, score: 2.305;SIFT: impact: deleterious, score: 0;Polyphen-2: impact: probably_damaging, score: 0.997</t>
  </si>
  <si>
    <t>11:g.4103475C&gt;T</t>
  </si>
  <si>
    <t>ENST00000300737.4:c.1031C&gt;T</t>
  </si>
  <si>
    <t>SER-SILU-CC-P0355-PT-01</t>
  </si>
  <si>
    <t>D632V</t>
  </si>
  <si>
    <t>MutationAssessor: impact: low, score: 0.895;SIFT: impact: deleterious_low_confidence, score: 0.04;Polyphen-2: impact: benign, score: 0.202</t>
  </si>
  <si>
    <t>11:g.4112865A&gt;T</t>
  </si>
  <si>
    <t>ENST00000300737.4:c.1895A&gt;T</t>
  </si>
  <si>
    <t>SER-SILU-CC-P0389-PT-01</t>
  </si>
  <si>
    <t>R429H</t>
  </si>
  <si>
    <t>MutationAssessor: impact: medium, score: 2.24;SIFT: impact: deleterious, score: 0;Polyphen-2: impact: probably_damaging, score: 0.996</t>
  </si>
  <si>
    <t>11:g.4104540G&gt;A</t>
  </si>
  <si>
    <t>ENST00000300737.4:c.1286G&gt;A</t>
  </si>
  <si>
    <t>Combined Hepatocellular and Intrahepatic Cholangiocarcinoma (Peking University, Cancer Cell 2019)</t>
  </si>
  <si>
    <t>Com_54T</t>
  </si>
  <si>
    <t>Hepatocellular Carcinoma plus Intrahepatic Cholangiocarcinoma</t>
  </si>
  <si>
    <t>MutationAssessor: impact: medium, score: 2.44;SIFT: impact: deleterious, score: 0;Polyphen-2: impact: probably_damaging, score: 0.984</t>
  </si>
  <si>
    <t>11:g.3988901G&gt;A</t>
  </si>
  <si>
    <t>ENST00000300737.4:c.259G&gt;A</t>
  </si>
  <si>
    <t>HCCIHCH</t>
  </si>
  <si>
    <t>Fresh Frozen</t>
  </si>
  <si>
    <t>Combined</t>
  </si>
  <si>
    <t>√Ø¬ºÔøΩ</t>
  </si>
  <si>
    <t>&lt;40</t>
  </si>
  <si>
    <t>Combined component collected as a whole</t>
  </si>
  <si>
    <t>3.5*2.5*2.4</t>
  </si>
  <si>
    <t>Prostate Cancer (DKFZ, Cancer Cell 2018)</t>
  </si>
  <si>
    <t>ICGC_PCA036_T01</t>
  </si>
  <si>
    <t>Prostate Cancer, NOS</t>
  </si>
  <si>
    <t>K243*</t>
  </si>
  <si>
    <t>11:g.4091369A&gt;T</t>
  </si>
  <si>
    <t>ENST00000300737.4:c.727A&gt;T</t>
  </si>
  <si>
    <t>PROSTATE</t>
  </si>
  <si>
    <t>pT3a</t>
  </si>
  <si>
    <t>ICGC</t>
  </si>
  <si>
    <t>LO</t>
  </si>
  <si>
    <t>3+4</t>
  </si>
  <si>
    <t>RadP</t>
  </si>
  <si>
    <t>mono</t>
  </si>
  <si>
    <t>ICGC_PCA036_T05</t>
  </si>
  <si>
    <t>Low-Grade Gliomas (UCSF, Science 2014)</t>
  </si>
  <si>
    <t>P01_Rec</t>
  </si>
  <si>
    <t>UCSF</t>
  </si>
  <si>
    <t>Recurrence</t>
  </si>
  <si>
    <t>R132H</t>
  </si>
  <si>
    <t>TP53, ATRX</t>
  </si>
  <si>
    <t>19q deletion</t>
  </si>
  <si>
    <t>P18_Rec</t>
  </si>
  <si>
    <t>Intact</t>
  </si>
  <si>
    <t>Gallbladder Carcinoma (Shanghai, Nat Genet 2014)</t>
  </si>
  <si>
    <t>XHDG37</t>
  </si>
  <si>
    <t>Gallbladder Cancer</t>
  </si>
  <si>
    <t>G659V</t>
  </si>
  <si>
    <t>MutationAssessor: impact: low, score: 1.7;SIFT: impact: deleterious_low_confidence, score: 0.01;Polyphen-2: impact: benign, score: 0.025</t>
  </si>
  <si>
    <t>Shanghai Jiao Tong University</t>
  </si>
  <si>
    <t>11:g.4112946G&gt;T</t>
  </si>
  <si>
    <t>ENST00000300737.4:c.1976G&gt;T</t>
  </si>
  <si>
    <t>GBC</t>
  </si>
  <si>
    <t>neck</t>
  </si>
  <si>
    <t>WXS, TDS</t>
  </si>
  <si>
    <t>R0</t>
  </si>
  <si>
    <t>Cutaneous Squamous Cell Carcinoma (UCSF, NPJ Genom Med 2021)</t>
  </si>
  <si>
    <t>cscc-ucsf-2021-Sample55</t>
  </si>
  <si>
    <t>R558W</t>
  </si>
  <si>
    <t>MutationAssessor: impact: low, score: 1.935;SIFT: impact: deleterious_low_confidence, score: 0;Polyphen-2: impact: possibly_damaging, score: 0.649</t>
  </si>
  <si>
    <t>11:g.4112642C&gt;T</t>
  </si>
  <si>
    <t>ENST00000300737.4:c.1672C&gt;T</t>
  </si>
  <si>
    <t>Shoulder</t>
  </si>
  <si>
    <t>E128Q</t>
  </si>
  <si>
    <t>MutationAssessor: impact: medium, score: 2.06;SIFT: impact: deleterious, score: 0.04;Polyphen-2: impact: benign, score: 0.009</t>
  </si>
  <si>
    <t>11:g.4045214G&gt;C</t>
  </si>
  <si>
    <t>ENST00000300737.4:c.382G&gt;C</t>
  </si>
  <si>
    <t>Skin Cutaneous Melanoma (Yale, Nat Genet 2012)</t>
  </si>
  <si>
    <t>YUFARCI</t>
  </si>
  <si>
    <t>somatic</t>
  </si>
  <si>
    <t>yale.edu</t>
  </si>
  <si>
    <t>unknown</t>
  </si>
  <si>
    <t>head/neck</t>
  </si>
  <si>
    <t>NRAS-Q61K</t>
  </si>
  <si>
    <t>Lung Adenocarcinoma (OncoSG, Nat Genet 2020)</t>
  </si>
  <si>
    <t>BGI-EX01</t>
  </si>
  <si>
    <t>A422V</t>
  </si>
  <si>
    <t>MutationAssessor: impact: medium, score: 2.305;SIFT: impact: deleterious, score: 0.03;Polyphen-2: impact: probably_damaging, score: 0.994</t>
  </si>
  <si>
    <t>11:g.4104519C&gt;T</t>
  </si>
  <si>
    <t>ENST00000300737.4:c.1265C&gt;T</t>
  </si>
  <si>
    <t>Chinese</t>
  </si>
  <si>
    <t>Paired</t>
  </si>
  <si>
    <t>Desmoplastic Melanoma (Broad Institute, Nat Genet 2015)</t>
  </si>
  <si>
    <t>11M</t>
  </si>
  <si>
    <t>P609L</t>
  </si>
  <si>
    <t>MutationAssessor: impact: low, score: 1.1;SIFT: impact: tolerated_low_confidence, score: 0.53;Polyphen-2: impact: benign, score: 0</t>
  </si>
  <si>
    <t>www.broadinstitute.org</t>
  </si>
  <si>
    <t>11:g.4112796C&gt;T</t>
  </si>
  <si>
    <t>ENST00000300737.4:c.1826C&gt;T</t>
  </si>
  <si>
    <t>Agilent 1Mil</t>
  </si>
  <si>
    <t>Exome, Whole Genome</t>
  </si>
  <si>
    <t>Pure</t>
  </si>
  <si>
    <t>Exome CN Inference</t>
  </si>
  <si>
    <t>TCGA-23-1032-01</t>
  </si>
  <si>
    <t>X380_splice</t>
  </si>
  <si>
    <t>11:g.4104109C&gt;T</t>
  </si>
  <si>
    <t>ENST00000300737.4:c.1138-3C&gt;T</t>
  </si>
  <si>
    <t>AFR_ADMIX</t>
  </si>
  <si>
    <t>d1976840-35f7-4423-8458-12fb32a52b33</t>
  </si>
  <si>
    <t>Cedars Sinai</t>
  </si>
  <si>
    <t>TCGA-23-2084-01</t>
  </si>
  <si>
    <t>X492_splice</t>
  </si>
  <si>
    <t>11:g.4107705A&gt;C</t>
  </si>
  <si>
    <t>ENST00000300737.4:c.1475-2A&gt;C</t>
  </si>
  <si>
    <t>2cb82948-7cbe-4b6c-8414-c02f662de2d0</t>
  </si>
  <si>
    <t>11:g.4107706G&gt;T</t>
  </si>
  <si>
    <t>ENST00000300737.4:c.1475-1G&gt;T</t>
  </si>
  <si>
    <t>Likely_pathogenic</t>
  </si>
  <si>
    <t>TCGA-24-2267-01</t>
  </si>
  <si>
    <t>P622Q</t>
  </si>
  <si>
    <t>MutationAssessor: impact: low, score: 1.1;SIFT: impact: tolerated_low_confidence, score: 0.06;Polyphen-2: impact: benign, score: 0.146</t>
  </si>
  <si>
    <t>11:g.4112835C&gt;A</t>
  </si>
  <si>
    <t>ENST00000300737.4:c.1865C&gt;A</t>
  </si>
  <si>
    <t>99a61986-7b23-46b5-99a4-efba6bad3766</t>
  </si>
  <si>
    <t>TCGA-30-1857-01</t>
  </si>
  <si>
    <t>Q19K</t>
  </si>
  <si>
    <t>MutationAssessor: impact: neutral, score: 0.345;SIFT: impact: tolerated, score: 0.76;Polyphen-2: impact: benign, score: 0.007</t>
  </si>
  <si>
    <t>11:g.3877555C&gt;A</t>
  </si>
  <si>
    <t>ENST00000300737.4:c.55C&gt;A</t>
  </si>
  <si>
    <t>45baebac-32ae-4093-9eba-488b95c1a58d</t>
  </si>
  <si>
    <t>Pediatric Preclinical Testing Consortium (CHOP, Cell Rep 2019)</t>
  </si>
  <si>
    <t>ALL-121</t>
  </si>
  <si>
    <t>T-Lymphoblastic Leukemia/Lymphoma</t>
  </si>
  <si>
    <t>V134M</t>
  </si>
  <si>
    <t>MutationAssessor: impact: medium, score: 2.1;SIFT: impact: tolerated, score: 0.05;Polyphen-2: impact: possibly_damaging, score: 0.703</t>
  </si>
  <si>
    <t>11:g.4076770G&gt;A</t>
  </si>
  <si>
    <t>ENST00000300737.4:c.400G&gt;A</t>
  </si>
  <si>
    <t>TLL</t>
  </si>
  <si>
    <t>Lock</t>
  </si>
  <si>
    <t>T-ALL</t>
  </si>
  <si>
    <t>Bone marrow</t>
  </si>
  <si>
    <t>NB-EBc1</t>
  </si>
  <si>
    <t>Peripheral Nervous System</t>
  </si>
  <si>
    <t>Neuroblastoma</t>
  </si>
  <si>
    <t>G631W</t>
  </si>
  <si>
    <t>MutationAssessor: impact: low, score: 1.65;SIFT: impact: deleterious_low_confidence, score: 0;Polyphen-2: impact: probably_damaging, score: 0.972</t>
  </si>
  <si>
    <t>11:g.4112861G&gt;T</t>
  </si>
  <si>
    <t>ENST00000300737.4:c.1891G&gt;T</t>
  </si>
  <si>
    <t>NBL</t>
  </si>
  <si>
    <t>Adrenal mass</t>
  </si>
  <si>
    <t>Reynolds, Maris</t>
  </si>
  <si>
    <t>Progressing Disease</t>
  </si>
  <si>
    <t>Non-Small Cell Lung Cancer (MSK, Cancer Cell 2018)</t>
  </si>
  <si>
    <t>nsclc_mskcc_2018s29</t>
  </si>
  <si>
    <t>Lung cancer</t>
  </si>
  <si>
    <t>MutationAssessor: impact: medium, score: 2.34;SIFT: impact: deleterious, score: 0;Polyphen-2: impact: probably_damaging, score: 0.996</t>
  </si>
  <si>
    <t>11:g.3988892G&gt;C</t>
  </si>
  <si>
    <t>ENST00000300737.4:c.250G&gt;C</t>
  </si>
  <si>
    <t>1:Event</t>
  </si>
  <si>
    <t>Current</t>
  </si>
  <si>
    <t>Non-Squamous</t>
  </si>
  <si>
    <t>No Durable Benefit</t>
  </si>
  <si>
    <t>A*24:02</t>
  </si>
  <si>
    <t>B*38:01</t>
  </si>
  <si>
    <t>C*12:03</t>
  </si>
  <si>
    <t>P609A</t>
  </si>
  <si>
    <t>MutationAssessor: impact: low, score: 1.1;SIFT: impact: tolerated_low_confidence, score: 0.3;Polyphen-2: impact: benign, score: 0.007</t>
  </si>
  <si>
    <t>11:g.4112795C&gt;G</t>
  </si>
  <si>
    <t>ENST00000300737.4:c.1825C&gt;G</t>
  </si>
  <si>
    <t>LUNG</t>
  </si>
  <si>
    <t>Omentum</t>
  </si>
  <si>
    <t>Reproductive System</t>
  </si>
  <si>
    <t>11:g.4095732G&gt;A</t>
  </si>
  <si>
    <t>ENST00000300737.4:c.792G&gt;A</t>
  </si>
  <si>
    <t>Not evaluable</t>
  </si>
  <si>
    <t>No durable clinical benefit</t>
  </si>
  <si>
    <t>Mut per Mb &gt;= 10</t>
  </si>
  <si>
    <t>Proteogenomic landscape of breast cancer (CPTAC, Cell 2020)</t>
  </si>
  <si>
    <t>X01BR043</t>
  </si>
  <si>
    <t>Invasive Breast Carcinoma</t>
  </si>
  <si>
    <t>P344S</t>
  </si>
  <si>
    <t>MutationAssessor: impact: low, score: 1.41;SIFT: impact: deleterious, score: 0.05;Polyphen-2: impact: probably_damaging, score: 0.996</t>
  </si>
  <si>
    <t>11:g.4103474C&gt;T</t>
  </si>
  <si>
    <t>ENST00000300737.4:c.1030C&gt;T</t>
  </si>
  <si>
    <t>N</t>
  </si>
  <si>
    <t>not performed</t>
  </si>
  <si>
    <t>Basal-I</t>
  </si>
  <si>
    <t>Basal</t>
  </si>
  <si>
    <t>negative</t>
  </si>
  <si>
    <t>Kidney Renal Papillary Cell Carcinoma (TCGA, PanCancer Atlas)</t>
  </si>
  <si>
    <t>TCGA-2Z-A9JR-01</t>
  </si>
  <si>
    <t>Renal Non-Clear Cell Carcinoma</t>
  </si>
  <si>
    <t>Papillary Renal Cell Carcinoma</t>
  </si>
  <si>
    <t>V280Efs*5</t>
  </si>
  <si>
    <t>Frame_Shift_Del</t>
  </si>
  <si>
    <t>DEL</t>
  </si>
  <si>
    <t>AAGGTCCATCTGGA</t>
  </si>
  <si>
    <t>11:g.4095775_4095788del</t>
  </si>
  <si>
    <t>ENST00000300737.4:c.837_850del</t>
  </si>
  <si>
    <t>PRCC</t>
  </si>
  <si>
    <t>KIRP</t>
  </si>
  <si>
    <t>C64.1</t>
  </si>
  <si>
    <t>C64.9</t>
  </si>
  <si>
    <t>8E5A0FEB-B044-49EF-8CEA-80816E4C5635</t>
  </si>
  <si>
    <t>Moffitt Cancer Center</t>
  </si>
  <si>
    <t>2Z</t>
  </si>
  <si>
    <t>Kidney</t>
  </si>
  <si>
    <t>Kidney Papillary Renal Cell Carcinoma</t>
  </si>
  <si>
    <t>TCGA-DW-7963-01</t>
  </si>
  <si>
    <t>L402R</t>
  </si>
  <si>
    <t>MutationAssessor: impact: medium, score: 2.305;SIFT: impact: deleterious, score: 0;Polyphen-2: impact: probably_damaging, score: 0.963</t>
  </si>
  <si>
    <t>11:g.4104179T&gt;G</t>
  </si>
  <si>
    <t>ENST00000300737.4:c.1205T&gt;G</t>
  </si>
  <si>
    <t>60df8616-8189-4d5c-8ebc-a05488cd9083</t>
  </si>
  <si>
    <t>NCI Urologic Oncology Branch</t>
  </si>
  <si>
    <t>DW</t>
  </si>
  <si>
    <t>Pancreatic Cancer (UTSW, Nat Commun 2015)</t>
  </si>
  <si>
    <t>PDA_058</t>
  </si>
  <si>
    <t>Pancreatic Cancer</t>
  </si>
  <si>
    <t>Pancreatic Adenocarcinoma</t>
  </si>
  <si>
    <t>D112Y</t>
  </si>
  <si>
    <t>MutationAssessor: impact: medium, score: 2.485;SIFT: impact: deleterious, score: 0;Polyphen-2: impact: probably_damaging, score: 0.997</t>
  </si>
  <si>
    <t>UT Southwestern</t>
  </si>
  <si>
    <t>11:g.4045166G&gt;T</t>
  </si>
  <si>
    <t>ENST00000300737.4:c.334G&gt;T</t>
  </si>
  <si>
    <t>PAAD</t>
  </si>
  <si>
    <t>Prostate Cancer MDA PCa PDX (MD Anderson, Clin Cancer Res 2024)</t>
  </si>
  <si>
    <t>MDA-PCa-337-A</t>
  </si>
  <si>
    <t>T504M</t>
  </si>
  <si>
    <t>MutationAssessor: impact: low, score: 1.1;SIFT: impact: tolerated, score: 0.08;Polyphen-2: impact: benign, score: 0</t>
  </si>
  <si>
    <t>GM</t>
  </si>
  <si>
    <t>11:g.4107743C&gt;T</t>
  </si>
  <si>
    <t>ENST00000300737.4:c.1511C&gt;T</t>
  </si>
  <si>
    <t>Benign/Likely_benign</t>
  </si>
  <si>
    <t>Black</t>
  </si>
  <si>
    <t>Xenograph</t>
  </si>
  <si>
    <t>WGS</t>
  </si>
  <si>
    <t>CRPC</t>
  </si>
  <si>
    <t>1st Generation ADT</t>
  </si>
  <si>
    <t>Neuroendocrine Carcinoma</t>
  </si>
  <si>
    <t>Other Metastasis</t>
  </si>
  <si>
    <t>MDA-PCa-377-1</t>
  </si>
  <si>
    <t>2nd Generation ADT</t>
  </si>
  <si>
    <t>Metastatic Melanoma (DFCI, Nature Medicine 2019)</t>
  </si>
  <si>
    <t>Sample184</t>
  </si>
  <si>
    <t>MEL</t>
  </si>
  <si>
    <t>Pre-PD1</t>
  </si>
  <si>
    <t>Complete Response</t>
  </si>
  <si>
    <t>Nivolumab</t>
  </si>
  <si>
    <t>Sample32</t>
  </si>
  <si>
    <t>P506S</t>
  </si>
  <si>
    <t>MutationAssessor: impact: low, score: 1.32;SIFT: impact: tolerated, score: 0.09;Polyphen-2: impact: benign, score: 0</t>
  </si>
  <si>
    <t>11:g.4107748C&gt;T</t>
  </si>
  <si>
    <t>ENST00000300737.4:c.1516C&gt;T</t>
  </si>
  <si>
    <t>Progressive Disease</t>
  </si>
  <si>
    <t>MK3475</t>
  </si>
  <si>
    <t>Sample49</t>
  </si>
  <si>
    <t>H428Y</t>
  </si>
  <si>
    <t>MutationAssessor: impact: low, score: 1.495;SIFT: impact: tolerated, score: 0.12;Polyphen-2: impact: possibly_damaging, score: 0.7</t>
  </si>
  <si>
    <t>11:g.4104536C&gt;T</t>
  </si>
  <si>
    <t>ENST00000300737.4:c.1282C&gt;T</t>
  </si>
  <si>
    <t>Partial Response</t>
  </si>
  <si>
    <t>Sample6</t>
  </si>
  <si>
    <t>G509D</t>
  </si>
  <si>
    <t>MutationAssessor: impact: low, score: 1.355;SIFT: impact: deleterious, score: 0.05;Polyphen-2: impact: benign, score: 0.04</t>
  </si>
  <si>
    <t>11:g.4107758G&gt;A</t>
  </si>
  <si>
    <t>ENST00000300737.4:c.1526G&gt;A</t>
  </si>
  <si>
    <t>M1b</t>
  </si>
  <si>
    <t>Stable Disease</t>
  </si>
  <si>
    <t>Sample196</t>
  </si>
  <si>
    <t>R500P</t>
  </si>
  <si>
    <t>MutationAssessor: impact: medium, score: 2.14;SIFT: impact: deleterious, score: 0.02;Polyphen-2: impact: probably_damaging, score: 0.989</t>
  </si>
  <si>
    <t>11:g.4107731G&gt;C</t>
  </si>
  <si>
    <t>ENST00000300737.4:c.1499G&gt;C</t>
  </si>
  <si>
    <t>brain</t>
  </si>
  <si>
    <t>Sample17</t>
  </si>
  <si>
    <t>L16F</t>
  </si>
  <si>
    <t>DNP</t>
  </si>
  <si>
    <t>CC</t>
  </si>
  <si>
    <t>TT</t>
  </si>
  <si>
    <t>11:g.3877545_3877546delinsTT</t>
  </si>
  <si>
    <t>ENST00000300737.4:c.45_46delinsTT</t>
  </si>
  <si>
    <t>lymph node</t>
  </si>
  <si>
    <t>Reexposure PD-Yes</t>
  </si>
  <si>
    <t>Pan-cancer analysis of whole genomes (ICGC/TCGA, Nature 2020)</t>
  </si>
  <si>
    <t>SP124401</t>
  </si>
  <si>
    <t>H407Y</t>
  </si>
  <si>
    <t>MutationAssessor: impact: medium, score: 2.35;SIFT: impact: deleterious, score: 0;Polyphen-2: impact: probably_damaging, score: 0.986</t>
  </si>
  <si>
    <t>11:g.4104193C&gt;T</t>
  </si>
  <si>
    <t>ENST00000300737.4:c.1219C&gt;T</t>
  </si>
  <si>
    <t>Smoking history not documented</t>
  </si>
  <si>
    <t>Don't know/Not sure</t>
  </si>
  <si>
    <t>Not Documented</t>
  </si>
  <si>
    <t>Skin-Melanoma</t>
  </si>
  <si>
    <t>NEURAL_CREST</t>
  </si>
  <si>
    <t>Malignant melanoma</t>
  </si>
  <si>
    <t>SA557476</t>
  </si>
  <si>
    <t>SKIN</t>
  </si>
  <si>
    <t>MELA-AU</t>
  </si>
  <si>
    <t>SP98359</t>
  </si>
  <si>
    <t>Hepatocellular carcinoma</t>
  </si>
  <si>
    <t>F154L</t>
  </si>
  <si>
    <t>MutationAssessor: impact: medium, score: 2.66;SIFT: impact: deleterious, score: 0.01;Polyphen-2: impact: benign, score: 0.075</t>
  </si>
  <si>
    <t>11:g.4076832C&gt;A</t>
  </si>
  <si>
    <t>ENST00000300737.4:c.462C&gt;A</t>
  </si>
  <si>
    <t>HCC</t>
  </si>
  <si>
    <t>Liver-HCC</t>
  </si>
  <si>
    <t>ENDODERM</t>
  </si>
  <si>
    <t>Combined hepatocellular + cholangiocarcinoma</t>
  </si>
  <si>
    <t>SA501060</t>
  </si>
  <si>
    <t>LIVER</t>
  </si>
  <si>
    <t>LIHC-US</t>
  </si>
  <si>
    <t>SP16886</t>
  </si>
  <si>
    <t>ASN</t>
  </si>
  <si>
    <t>ColoRect-AdenoCA</t>
  </si>
  <si>
    <t>Colon/Rectum</t>
  </si>
  <si>
    <t>SA92158</t>
  </si>
  <si>
    <t>LARGE INTESTINE, (EXCL. APPENDIX)</t>
  </si>
  <si>
    <t>COAD-US</t>
  </si>
  <si>
    <t>SP116259</t>
  </si>
  <si>
    <t>No Treatment</t>
  </si>
  <si>
    <t>Prost-AdenoCA</t>
  </si>
  <si>
    <t>SA541741</t>
  </si>
  <si>
    <t>PROSTATE GLAND</t>
  </si>
  <si>
    <t>EOPC-DE</t>
  </si>
  <si>
    <t>SP116262</t>
  </si>
  <si>
    <t>SP80615</t>
  </si>
  <si>
    <t>SA426710</t>
  </si>
  <si>
    <t>RECTUM</t>
  </si>
  <si>
    <t>READ-US</t>
  </si>
  <si>
    <t>SP82796</t>
  </si>
  <si>
    <t>SA438378</t>
  </si>
  <si>
    <t>SKCM-US</t>
  </si>
  <si>
    <t>SP107076</t>
  </si>
  <si>
    <t>Hepatocellular Carcinoma</t>
  </si>
  <si>
    <t>MutationAssessor: impact: medium, score: 2.44;SIFT: impact: deleterious, score: 0;Polyphen-2: impact: probably_damaging, score: 0.998</t>
  </si>
  <si>
    <t>11:g.3988868G&gt;C</t>
  </si>
  <si>
    <t>ENST00000300737.4:c.226G&gt;C</t>
  </si>
  <si>
    <t>SA515327</t>
  </si>
  <si>
    <t>LIRI-JP</t>
  </si>
  <si>
    <t>SP124271</t>
  </si>
  <si>
    <t>11:g.4104539C&gt;T</t>
  </si>
  <si>
    <t>ENST00000300737.4:c.1285C&gt;T</t>
  </si>
  <si>
    <t>SA557318</t>
  </si>
  <si>
    <t>SP81172</t>
  </si>
  <si>
    <t>Q491L</t>
  </si>
  <si>
    <t>MutationAssessor: impact: medium, score: 2.195;SIFT: impact: deleterious, score: 0.02;Polyphen-2: impact: probably_damaging, score: 0.932</t>
  </si>
  <si>
    <t>11:g.4104726A&gt;T</t>
  </si>
  <si>
    <t>ENST00000300737.4:c.1472A&gt;T</t>
  </si>
  <si>
    <t>SA419987</t>
  </si>
  <si>
    <t>LUAD-RT-S01477</t>
  </si>
  <si>
    <t>L55Q</t>
  </si>
  <si>
    <t>MutationAssessor: impact: medium, score: 1.965;SIFT: impact: tolerated, score: 0.29;Polyphen-2: impact: probably_damaging, score: 0.995</t>
  </si>
  <si>
    <t>11:g.3988806T&gt;A</t>
  </si>
  <si>
    <t>ENST00000300737.4:c.164T&gt;A</t>
  </si>
  <si>
    <t>Lung adenocarcinoma, NOS</t>
  </si>
  <si>
    <t>Thyroid Carcinoma (TCGA, PanCancer Atlas)</t>
  </si>
  <si>
    <t>TCGA-ET-A2MX-01</t>
  </si>
  <si>
    <t>Thyroid Cancer</t>
  </si>
  <si>
    <t>Papillary Thyroid Cancer</t>
  </si>
  <si>
    <t>Q496*</t>
  </si>
  <si>
    <t>11:g.4107718C&gt;T</t>
  </si>
  <si>
    <t>ENST00000300737.4:c.1486C&gt;T</t>
  </si>
  <si>
    <t>THPA</t>
  </si>
  <si>
    <t>THCA</t>
  </si>
  <si>
    <t>C73</t>
  </si>
  <si>
    <t>C73.9</t>
  </si>
  <si>
    <t>59681E8F-CF57-47B4-82E1-6BE8EAD9583E</t>
  </si>
  <si>
    <t>Johns Hopkins</t>
  </si>
  <si>
    <t>ET</t>
  </si>
  <si>
    <t>Thyroid</t>
  </si>
  <si>
    <t>Thyroid Papillary Carcinoma, Classical/Usual Type</t>
  </si>
  <si>
    <t>Metastatic Breast Cancer (INSERM, PLoS Med 2016)</t>
  </si>
  <si>
    <t>MBC_139</t>
  </si>
  <si>
    <t>S219C</t>
  </si>
  <si>
    <t>MutationAssessor: impact: medium, score: 2.31;SIFT: impact: deleterious, score: 0;Polyphen-2: impact: probably_damaging, score: 0.996</t>
  </si>
  <si>
    <t>GR</t>
  </si>
  <si>
    <t>11:g.4091298C&gt;G</t>
  </si>
  <si>
    <t>ENST00000300737.4:c.656C&gt;G</t>
  </si>
  <si>
    <t>HER2+</t>
  </si>
  <si>
    <t>SAFIR01</t>
  </si>
  <si>
    <t>Multiple Myeloma (Broad, Cancer Cell 2014)</t>
  </si>
  <si>
    <t>MM-0586</t>
  </si>
  <si>
    <t>Plasma Cell Myeloma</t>
  </si>
  <si>
    <t>G606R</t>
  </si>
  <si>
    <t>MutationAssessor: impact: low, score: 1.1;SIFT: impact: tolerated_low_confidence, score: 0.14;Polyphen-2: impact: benign, score: 0</t>
  </si>
  <si>
    <t>11:g.4112786G&gt;C</t>
  </si>
  <si>
    <t>ENST00000300737.4:c.1816G&gt;C</t>
  </si>
  <si>
    <t>PCM</t>
  </si>
  <si>
    <t>Multiple Myeloma</t>
  </si>
  <si>
    <t>Lambda</t>
  </si>
  <si>
    <t>TCGA-66-2791-01</t>
  </si>
  <si>
    <t>D457E</t>
  </si>
  <si>
    <t>MutationAssessor: impact: medium, score: 2.215;SIFT: impact: deleterious, score: 0.02;Polyphen-2: impact: probably_damaging, score: 0.991</t>
  </si>
  <si>
    <t>11:g.4104625C&gt;G</t>
  </si>
  <si>
    <t>ENST00000300737.4:c.1371C&gt;G</t>
  </si>
  <si>
    <t>a8e79b70-76c4-4d4f-8e1d-37daebf2a921</t>
  </si>
  <si>
    <t>TCGA-22-5472-01</t>
  </si>
  <si>
    <t>E381*</t>
  </si>
  <si>
    <t>11:g.4104115G&gt;T</t>
  </si>
  <si>
    <t>ENST00000300737.4:c.1141G&gt;T</t>
  </si>
  <si>
    <t>bd3bf142-7c14-4538-8a76-3c6e140fa01a</t>
  </si>
  <si>
    <t>T2A</t>
  </si>
  <si>
    <t>Mayo Clinic - Rochester</t>
  </si>
  <si>
    <t>TCGA-18-3412-01</t>
  </si>
  <si>
    <t>G438A</t>
  </si>
  <si>
    <t>MutationAssessor: impact: medium, score: 2.165;SIFT: impact: deleterious, score: 0.01;Polyphen-2: impact: probably_damaging, score: 0.943</t>
  </si>
  <si>
    <t>11:g.4104567G&gt;C</t>
  </si>
  <si>
    <t>ENST00000300737.4:c.1313G&gt;C</t>
  </si>
  <si>
    <t>c8802713-b814-4b55-993f-3ffebf8c3ab8</t>
  </si>
  <si>
    <t>Princess Margaret Hospital (Canada)</t>
  </si>
  <si>
    <t>TCGA-51-4081-01</t>
  </si>
  <si>
    <t>A38T</t>
  </si>
  <si>
    <t>MutationAssessor: impact: low, score: 0.895;SIFT: impact: tolerated, score: 0.39;Polyphen-2: impact: benign, score: 0.007</t>
  </si>
  <si>
    <t>11:g.3877612G&gt;A</t>
  </si>
  <si>
    <t>ENST00000300737.4:c.112G&gt;A</t>
  </si>
  <si>
    <t>3f43c83e-c2a2-4224-9da0-0757b9c7d4ca</t>
  </si>
  <si>
    <t>UNC</t>
  </si>
  <si>
    <t>TCGA-21-1079-01</t>
  </si>
  <si>
    <t>G201_P203del</t>
  </si>
  <si>
    <t>In_Frame_Del</t>
  </si>
  <si>
    <t>TGGGCCTCC</t>
  </si>
  <si>
    <t>11:g.4080613_4080621del</t>
  </si>
  <si>
    <t>ENST00000300737.4:c.601_609del</t>
  </si>
  <si>
    <t>a0b3fab8-7817-429b-aa34-7ef03e813313</t>
  </si>
  <si>
    <t>Fox Chase Cancer Center</t>
  </si>
  <si>
    <t>TCGA-77-8008-01</t>
  </si>
  <si>
    <t>G250V</t>
  </si>
  <si>
    <t>MutationAssessor: impact: low, score: 1.355;SIFT: impact: deleterious, score: 0.03;Polyphen-2: impact: probably_damaging, score: 0.941</t>
  </si>
  <si>
    <t>11:g.4091391G&gt;T</t>
  </si>
  <si>
    <t>ENST00000300737.4:c.749G&gt;T</t>
  </si>
  <si>
    <t>43ea8913-abfe-495d-a909-d57da13d1a27</t>
  </si>
  <si>
    <t>Prince Charles Hospital</t>
  </si>
  <si>
    <t>TCGA-NC-A5HT-01</t>
  </si>
  <si>
    <t>I232M</t>
  </si>
  <si>
    <t>MutationAssessor: impact: low, score: 1.845;SIFT: impact: deleterious, score: 0.01;Polyphen-2: impact: possibly_damaging, score: 0.896</t>
  </si>
  <si>
    <t>11:g.4091338C&gt;G</t>
  </si>
  <si>
    <t>ENST00000300737.4:c.696C&gt;G</t>
  </si>
  <si>
    <t>C34.8</t>
  </si>
  <si>
    <t>8BA2CF7B-E474-4ABA-8C6D-9FD36F5C6759</t>
  </si>
  <si>
    <t>Washington University - CHUV</t>
  </si>
  <si>
    <t>NC</t>
  </si>
  <si>
    <t>TCGA-37-4130-01</t>
  </si>
  <si>
    <t>11:g.3988868G&gt;T</t>
  </si>
  <si>
    <t>ENST00000300737.4:c.226G&gt;T</t>
  </si>
  <si>
    <t>EUR_ADMIX</t>
  </si>
  <si>
    <t>ac89e063-a288-4516-9d9e-92cc0ed2bc24</t>
  </si>
  <si>
    <t>Lung Squamous Cell Carcinoma (CPTAC, Cell 2021)</t>
  </si>
  <si>
    <t>C3L-02625</t>
  </si>
  <si>
    <t>E664G</t>
  </si>
  <si>
    <t>MutationAssessor: impact: low, score: 1.525;SIFT: impact: deleterious_low_confidence, score: 0;Polyphen-2: impact: benign, score: 0.156</t>
  </si>
  <si>
    <t>broadinstitute.org</t>
  </si>
  <si>
    <t>11:g.4112961A&gt;G</t>
  </si>
  <si>
    <t>ENST00000300737.4:c.1991A&gt;G</t>
  </si>
  <si>
    <t>Reformed Smoker</t>
  </si>
  <si>
    <t>Bulgaria</t>
  </si>
  <si>
    <t>126C</t>
  </si>
  <si>
    <t>CIMP-intermediate</t>
  </si>
  <si>
    <t>Hot Tumor</t>
  </si>
  <si>
    <t>Inflamed secretory</t>
  </si>
  <si>
    <t>Mixed subtype</t>
  </si>
  <si>
    <t>SqCC</t>
  </si>
  <si>
    <t>Strong_evidence</t>
  </si>
  <si>
    <t>IFN-gamma dominant</t>
  </si>
  <si>
    <t>Classical</t>
  </si>
  <si>
    <t>Bladder Urothelial Carcinoma (TCGA, PanCancer Atlas)</t>
  </si>
  <si>
    <t>TCGA-UY-A78N-01</t>
  </si>
  <si>
    <t>A230P</t>
  </si>
  <si>
    <t>MutationAssessor: impact: medium, score: 2.365;SIFT: impact: deleterious, score: 0;Polyphen-2: impact: probably_damaging, score: 0.997</t>
  </si>
  <si>
    <t>11:g.4091330G&gt;C</t>
  </si>
  <si>
    <t>ENST00000300737.4:c.688G&gt;C</t>
  </si>
  <si>
    <t>High Grade</t>
  </si>
  <si>
    <t>C67.9</t>
  </si>
  <si>
    <t>573E124F-98CB-4014-B9D2-0499F7FBDB7A</t>
  </si>
  <si>
    <t>UY</t>
  </si>
  <si>
    <t>Muscle Invasive Urothelial Carcinoma (PT2 or Above)</t>
  </si>
  <si>
    <t>TCGA-XF-A8HD-01</t>
  </si>
  <si>
    <t>Q539E</t>
  </si>
  <si>
    <t>MutationAssessor: impact: low, score: 1.39;SIFT: impact: tolerated_low_confidence, score: 1;Polyphen-2: impact: benign, score: 0.031</t>
  </si>
  <si>
    <t>11:g.4112585C&gt;G</t>
  </si>
  <si>
    <t>ENST00000300737.4:c.1615C&gt;G</t>
  </si>
  <si>
    <t>DFC67E7B-3986-4129-AE02-4D8F57E776E3</t>
  </si>
  <si>
    <t>University of Southern California</t>
  </si>
  <si>
    <t>XF</t>
  </si>
  <si>
    <t>Liver Hepatocellular Carcinoma (TCGA, PanCancer Atlas)</t>
  </si>
  <si>
    <t>TCGA-FV-A3I0-01</t>
  </si>
  <si>
    <t>LIHC</t>
  </si>
  <si>
    <t>C22.0</t>
  </si>
  <si>
    <t>A8C2AA08-9156-4845-AD77-5E060858C757</t>
  </si>
  <si>
    <t>FV</t>
  </si>
  <si>
    <t>Hepatocholangiocarcinoma (Mixed)</t>
  </si>
  <si>
    <t>Pre-cancer Colorectal Polyps (HTAN Vanderbilt, Cell 2021)</t>
  </si>
  <si>
    <t>HTA11_6310_2000001011</t>
  </si>
  <si>
    <t>S64R</t>
  </si>
  <si>
    <t>MutationAssessor: impact: medium, score: 2.045;SIFT: impact: deleterious, score: 0.01;Polyphen-2: impact: probably_damaging, score: 0.98</t>
  </si>
  <si>
    <t>Vanderbilt</t>
  </si>
  <si>
    <t>11:g.3988834C&gt;A</t>
  </si>
  <si>
    <t>ENST00000300737.4:c.192C&gt;A</t>
  </si>
  <si>
    <t>Discovery</t>
  </si>
  <si>
    <t>Biopsy</t>
  </si>
  <si>
    <t>Not Stated</t>
  </si>
  <si>
    <t>HTAN Vanderbilt</t>
  </si>
  <si>
    <t>No dysplasia</t>
  </si>
  <si>
    <t>Microvesicular</t>
  </si>
  <si>
    <t>21-30%</t>
  </si>
  <si>
    <t>Microvesicular Hyperplastic Polyp</t>
  </si>
  <si>
    <t>SER</t>
  </si>
  <si>
    <t>Fresh</t>
  </si>
  <si>
    <t>Sessile</t>
  </si>
  <si>
    <t>Descending colon</t>
  </si>
  <si>
    <t>Distal</t>
  </si>
  <si>
    <t>Premalignant</t>
  </si>
  <si>
    <t>HTA11_1391_2000001011</t>
  </si>
  <si>
    <t>K122N</t>
  </si>
  <si>
    <t>MutationAssessor: impact: neutral, score: -0.28;SIFT: impact: tolerated, score: 0.52;Polyphen-2: impact: benign, score: 0</t>
  </si>
  <si>
    <t>11:g.4045198G&gt;T</t>
  </si>
  <si>
    <t>ENST00000300737.4:c.366G&gt;T</t>
  </si>
  <si>
    <t>Low-grade dysplasia</t>
  </si>
  <si>
    <t>Not Hyperplastic</t>
  </si>
  <si>
    <t>76-99%</t>
  </si>
  <si>
    <t>Tubular Adenoma</t>
  </si>
  <si>
    <t>Ascending colon</t>
  </si>
  <si>
    <t>Proximal</t>
  </si>
  <si>
    <t>R532H</t>
  </si>
  <si>
    <t>MutationAssessor: impact: low, score: 1.735;SIFT: impact: deleterious_low_confidence, score: 0.03;Polyphen-2: impact: possibly_damaging, score: 0.511</t>
  </si>
  <si>
    <t>11:g.4112565G&gt;A</t>
  </si>
  <si>
    <t>ENST00000300737.4:c.1595G&gt;A</t>
  </si>
  <si>
    <t>Head and Neck Squamous Cell Carcinoma (TCGA, PanCancer Atlas)</t>
  </si>
  <si>
    <t>TCGA-D6-6516-01</t>
  </si>
  <si>
    <t>H281Y</t>
  </si>
  <si>
    <t>MutationAssessor: impact: neutral, score: 0;SIFT: impact: tolerated, score: 0.07;Polyphen-2: impact: benign, score: 0.129</t>
  </si>
  <si>
    <t>11:g.4095781C&gt;T</t>
  </si>
  <si>
    <t>ENST00000300737.4:c.841C&gt;T</t>
  </si>
  <si>
    <t>C00.9</t>
  </si>
  <si>
    <t>e4733700-ff23-43ff-bfa0-e679ce9352c9</t>
  </si>
  <si>
    <t>HNSC_HPV-</t>
  </si>
  <si>
    <t>D6</t>
  </si>
  <si>
    <t>Head and Neck</t>
  </si>
  <si>
    <t>TCGA-BA-A6DE-01</t>
  </si>
  <si>
    <t>Q539*</t>
  </si>
  <si>
    <t>11:g.4112585C&gt;T</t>
  </si>
  <si>
    <t>ENST00000300737.4:c.1615C&gt;T</t>
  </si>
  <si>
    <t>C02.9</t>
  </si>
  <si>
    <t>116AD004-929D-4C8D-8EEE-883D132E0FE5</t>
  </si>
  <si>
    <t>BA</t>
  </si>
  <si>
    <t>CSCC-52-T</t>
  </si>
  <si>
    <t>X166_splice</t>
  </si>
  <si>
    <t>11:g.4076870C&gt;T</t>
  </si>
  <si>
    <t>ENST00000300737.4:c.497+3C&gt;T</t>
  </si>
  <si>
    <t>Periorbital</t>
  </si>
  <si>
    <t>N.D.</t>
  </si>
  <si>
    <t>XRT</t>
  </si>
  <si>
    <t>rT3</t>
  </si>
  <si>
    <t>CSCC-7-T</t>
  </si>
  <si>
    <t>L292F</t>
  </si>
  <si>
    <t>MutationAssessor: impact: neutral, score: 0.345;SIFT: impact: tolerated, score: 0.66;Polyphen-2: impact: benign, score: 0.035</t>
  </si>
  <si>
    <t>11:g.4095814C&gt;T</t>
  </si>
  <si>
    <t>ENST00000300737.4:c.874C&gt;T</t>
  </si>
  <si>
    <t>Neck</t>
  </si>
  <si>
    <t>Untreated</t>
  </si>
  <si>
    <t>Event</t>
  </si>
  <si>
    <t>Q513*</t>
  </si>
  <si>
    <t>11:g.4107769C&gt;T</t>
  </si>
  <si>
    <t>ENST00000300737.4:c.1537C&gt;T</t>
  </si>
  <si>
    <t>CSCC-30-T</t>
  </si>
  <si>
    <t>X514_splice</t>
  </si>
  <si>
    <t>11:g.4107775T&gt;C</t>
  </si>
  <si>
    <t>ENST00000300737.4:c.1541+2T&gt;C</t>
  </si>
  <si>
    <t>Ear</t>
  </si>
  <si>
    <t>rT2</t>
  </si>
  <si>
    <t>Basal Cell Carcinoma (UNIGE, Nat Genet 2016)</t>
  </si>
  <si>
    <t>5-PT036-T1</t>
  </si>
  <si>
    <t>S489F</t>
  </si>
  <si>
    <t>MutationAssessor: impact: low, score: 1.67;SIFT: impact: deleterious, score: 0;Polyphen-2: impact: benign, score: 0.216</t>
  </si>
  <si>
    <t>11:g.4104720C&gt;T</t>
  </si>
  <si>
    <t>ENST00000300737.4:c.1466C&gt;T</t>
  </si>
  <si>
    <t>BCC</t>
  </si>
  <si>
    <t>sporadic</t>
  </si>
  <si>
    <t>non-reduntant sample</t>
  </si>
  <si>
    <t>Good</t>
  </si>
  <si>
    <t>naive</t>
  </si>
  <si>
    <t>5-PT042-T1</t>
  </si>
  <si>
    <t>H564Y</t>
  </si>
  <si>
    <t>MutationAssessor: impact: neutral, score: 0;SIFT: impact: tolerated_low_confidence, score: 1;Polyphen-2: impact: benign, score: 0.03</t>
  </si>
  <si>
    <t>11:g.4112660C&gt;T</t>
  </si>
  <si>
    <t>ENST00000300737.4:c.1690C&gt;T</t>
  </si>
  <si>
    <t>5-PT046-T1</t>
  </si>
  <si>
    <t>5-PT055-T1</t>
  </si>
  <si>
    <t>MutationAssessor: impact: low, score: 1.295;SIFT: impact: tolerated, score: 0.11;Polyphen-2: impact: benign, score: 0.01</t>
  </si>
  <si>
    <t>11:g.3988847C&gt;T</t>
  </si>
  <si>
    <t>ENST00000300737.4:c.205C&gt;T</t>
  </si>
  <si>
    <t>OK</t>
  </si>
  <si>
    <t>5-VS030-T1</t>
  </si>
  <si>
    <t>D520N</t>
  </si>
  <si>
    <t>MutationAssessor: NA;SIFT: impact: deleterious, score: 0.01;Polyphen-2: impact: possibly_damaging, score: 0.837</t>
  </si>
  <si>
    <t>11:g.4112528G&gt;A</t>
  </si>
  <si>
    <t>ENST00000300737.4:c.1558G&gt;A</t>
  </si>
  <si>
    <t>Metatypical</t>
  </si>
  <si>
    <t>unpaired</t>
  </si>
  <si>
    <t>5-VS036-T1</t>
  </si>
  <si>
    <t>A268T</t>
  </si>
  <si>
    <t>GG</t>
  </si>
  <si>
    <t>11:g.4095741_4095742delinsAA</t>
  </si>
  <si>
    <t>ENST00000300737.4:c.801_802delinsAA</t>
  </si>
  <si>
    <t>Nodular</t>
  </si>
  <si>
    <t>5-VS037-T6</t>
  </si>
  <si>
    <t>X47_splice</t>
  </si>
  <si>
    <t>11:g.3988780A&gt;C</t>
  </si>
  <si>
    <t>ENST00000300737.4:c.140-2A&gt;C</t>
  </si>
  <si>
    <t>Superficial</t>
  </si>
  <si>
    <t>clonal samples</t>
  </si>
  <si>
    <t>Bad</t>
  </si>
  <si>
    <t>T6</t>
  </si>
  <si>
    <t>5-VS037-T7</t>
  </si>
  <si>
    <t>paired</t>
  </si>
  <si>
    <t>T7</t>
  </si>
  <si>
    <t>5-VS042-T1</t>
  </si>
  <si>
    <t>MutationAssessor: impact: medium, score: 2.395;SIFT: impact: deleterious, score: 0;Polyphen-2: impact: possibly_damaging, score: 0.773</t>
  </si>
  <si>
    <t>11:g.3988871G&gt;A</t>
  </si>
  <si>
    <t>ENST00000300737.4:c.229G&gt;A</t>
  </si>
  <si>
    <t>Morphean</t>
  </si>
  <si>
    <t>5-VS046-T1</t>
  </si>
  <si>
    <t>S519F</t>
  </si>
  <si>
    <t>MutationAssessor: NA;SIFT: impact: deleterious, score: 0;Polyphen-2: impact: possibly_damaging, score: 0.797</t>
  </si>
  <si>
    <t>11:g.4112526C&gt;T</t>
  </si>
  <si>
    <t>ENST00000300737.4:c.1556C&gt;T</t>
  </si>
  <si>
    <t>5-VS052-T1</t>
  </si>
  <si>
    <t>P604S</t>
  </si>
  <si>
    <t>MutationAssessor: impact: neutral, score: 0.69;SIFT: impact: tolerated_low_confidence, score: 0.51;Polyphen-2: impact: benign, score: 0.098</t>
  </si>
  <si>
    <t>11:g.4112780C&gt;T</t>
  </si>
  <si>
    <t>ENST00000300737.4:c.1810C&gt;T</t>
  </si>
  <si>
    <t>TCGA-06-5416-01</t>
  </si>
  <si>
    <t>3a3fc890-1985-4353-861b-dc3abfb364b1</t>
  </si>
  <si>
    <t>TCGA-14-1458-01</t>
  </si>
  <si>
    <t>5d2487b9-e0cd-40fc-a158-7b1803c8dc88</t>
  </si>
  <si>
    <t>Emory University</t>
  </si>
  <si>
    <t>R640L</t>
  </si>
  <si>
    <t>MutationAssessor: impact: low, score: 1.1;SIFT: impact: tolerated_low_confidence, score: 0.06;Polyphen-2: impact: probably_damaging, score: 0.931</t>
  </si>
  <si>
    <t>11:g.4112889G&gt;T</t>
  </si>
  <si>
    <t>ENST00000300737.4:c.1919G&gt;T</t>
  </si>
  <si>
    <t>TCGA-12-3644-01</t>
  </si>
  <si>
    <t>D52H</t>
  </si>
  <si>
    <t>MutationAssessor: impact: medium, score: 2.235;SIFT: impact: deleterious, score: 0.01;Polyphen-2: impact: probably_damaging, score: 0.995</t>
  </si>
  <si>
    <t>11:g.3988796G&gt;C</t>
  </si>
  <si>
    <t>ENST00000300737.4:c.154G&gt;C</t>
  </si>
  <si>
    <t>f6c6e2c9-a3d6-4b81-a421-04ffef6b8744</t>
  </si>
  <si>
    <t>Duke</t>
  </si>
  <si>
    <t>TCGA-19-5956-01</t>
  </si>
  <si>
    <t>K382N</t>
  </si>
  <si>
    <t>MutationAssessor: impact: medium, score: 2.395;SIFT: impact: deleterious, score: 0;Polyphen-2: impact: probably_damaging, score: 0.922</t>
  </si>
  <si>
    <t>11:g.4104120G&gt;T</t>
  </si>
  <si>
    <t>ENST00000300737.4:c.1146G&gt;T</t>
  </si>
  <si>
    <t>7e70a318-3acc-42f3-8287-158a2199f0bc</t>
  </si>
  <si>
    <t>Case Western</t>
  </si>
  <si>
    <t>Hepatocellular Carcinoma (MERiC/Basel, Nat Commun. 2022)</t>
  </si>
  <si>
    <t>SCB-MERiC-0110-D096</t>
  </si>
  <si>
    <t>H186N</t>
  </si>
  <si>
    <t>MutationAssessor: impact: medium, score: 2.98;SIFT: impact: deleterious, score: 0.01;Polyphen-2: impact: possibly_damaging, score: 0.71</t>
  </si>
  <si>
    <t>11:g.4080569C&gt;A</t>
  </si>
  <si>
    <t>ENST00000300737.4:c.556C&gt;A</t>
  </si>
  <si>
    <t>Inflamed</t>
  </si>
  <si>
    <t>Alcoholic liver disease (ALD)</t>
  </si>
  <si>
    <t>TCGA-EO-A3B0-01</t>
  </si>
  <si>
    <t>R50Q</t>
  </si>
  <si>
    <t>MutationAssessor: impact: low, score: 1.445;SIFT: impact: tolerated, score: 0.18;Polyphen-2: impact: benign, score: 0.397</t>
  </si>
  <si>
    <t>11:g.3988791G&gt;A</t>
  </si>
  <si>
    <t>ENST00000300737.4:c.149G&gt;A</t>
  </si>
  <si>
    <t>4C2E6ABF-02E1-4EF7-A0BE-6A6D4069581D</t>
  </si>
  <si>
    <t>UCEC_POLE</t>
  </si>
  <si>
    <t>University Health Network</t>
  </si>
  <si>
    <t>EO</t>
  </si>
  <si>
    <t>TCGA-AX-A1CE-01</t>
  </si>
  <si>
    <t>4db38349-28d2-4af5-a12f-3d861937b0e0</t>
  </si>
  <si>
    <t>UCEC_MSI</t>
  </si>
  <si>
    <t>Gynecologic Oncology Group</t>
  </si>
  <si>
    <t>AX</t>
  </si>
  <si>
    <t>TCGA-A5-A1OF-01</t>
  </si>
  <si>
    <t>Uterine Mixed Endometrial Carcinoma</t>
  </si>
  <si>
    <t>UMEC</t>
  </si>
  <si>
    <t>AMR</t>
  </si>
  <si>
    <t>286c112d-7b73-40a1-b23c-99911388fdef</t>
  </si>
  <si>
    <t>A5</t>
  </si>
  <si>
    <t>Mixed Serous and Endometrioid Carcinoma</t>
  </si>
  <si>
    <t>TCGA-AX-A0J1-01</t>
  </si>
  <si>
    <t>V396M</t>
  </si>
  <si>
    <t>MutationAssessor: impact: low, score: 1.83;SIFT: impact: tolerated, score: 0.06;Polyphen-2: impact: probably_damaging, score: 0.997</t>
  </si>
  <si>
    <t>11:g.4104160G&gt;A</t>
  </si>
  <si>
    <t>ENST00000300737.4:c.1186G&gt;A</t>
  </si>
  <si>
    <t>ec7a9d74-8b3f-4747-8926-1739a016ab2b</t>
  </si>
  <si>
    <t>R500Q</t>
  </si>
  <si>
    <t>MutationAssessor: impact: low, score: 1.795;SIFT: impact: deleterious, score: 0;Polyphen-2: impact: probably_damaging, score: 0.953</t>
  </si>
  <si>
    <t>11:g.4107731G&gt;A</t>
  </si>
  <si>
    <t>ENST00000300737.4:c.1499G&gt;A</t>
  </si>
  <si>
    <t>TCGA-AX-A2HD-01</t>
  </si>
  <si>
    <t>A8DEF1A0-A136-47F4-9AD9-60EBCF9B726B</t>
  </si>
  <si>
    <t>TCGA-FI-A2F4-01</t>
  </si>
  <si>
    <t>G555D</t>
  </si>
  <si>
    <t>MutationAssessor: impact: medium, score: 2.015;SIFT: impact: deleterious_low_confidence, score: 0;Polyphen-2: impact: benign, score: 0.234</t>
  </si>
  <si>
    <t>11:g.4112634G&gt;A</t>
  </si>
  <si>
    <t>ENST00000300737.4:c.1664G&gt;A</t>
  </si>
  <si>
    <t>43476C88-86BC-4A65-9327-F0D24A41C971</t>
  </si>
  <si>
    <t>FI</t>
  </si>
  <si>
    <t>TCGA-A5-A0G1-01</t>
  </si>
  <si>
    <t>11:g.4076868G&gt;T</t>
  </si>
  <si>
    <t>ENST00000300737.4:c.497+1G&gt;T</t>
  </si>
  <si>
    <t>53707bb3-426a-43cb-830f-3eeed930295f</t>
  </si>
  <si>
    <t>TCGA-A5-A0G2-01</t>
  </si>
  <si>
    <t>R235H</t>
  </si>
  <si>
    <t>11:g.4091346G&gt;A</t>
  </si>
  <si>
    <t>ENST00000300737.4:c.704G&gt;A</t>
  </si>
  <si>
    <t>4abbd258-0f0c-4428-901d-625d47ad363a</t>
  </si>
  <si>
    <t>R273H</t>
  </si>
  <si>
    <t>MutationAssessor: impact: low, score: 1.195;SIFT: impact: tolerated, score: 0.08;Polyphen-2: impact: benign, score: 0.028</t>
  </si>
  <si>
    <t>11:g.4095758G&gt;A</t>
  </si>
  <si>
    <t>ENST00000300737.4:c.818G&gt;A</t>
  </si>
  <si>
    <t>D478Y</t>
  </si>
  <si>
    <t>MutationAssessor: impact: medium, score: 2.24;SIFT: impact: deleterious, score: 0;Polyphen-2: impact: probably_damaging, score: 0.995</t>
  </si>
  <si>
    <t>11:g.4104686G&gt;T</t>
  </si>
  <si>
    <t>ENST00000300737.4:c.1432G&gt;T</t>
  </si>
  <si>
    <t>TCGA-A5-A2K5-01</t>
  </si>
  <si>
    <t>K680T</t>
  </si>
  <si>
    <t>MutationAssessor: impact: low, score: 1.79;SIFT: impact: deleterious_low_confidence, score: 0;Polyphen-2: impact: possibly_damaging, score: 0.749</t>
  </si>
  <si>
    <t>11:g.4113009A&gt;C</t>
  </si>
  <si>
    <t>ENST00000300737.4:c.2039A&gt;C</t>
  </si>
  <si>
    <t>CF77AFE9-3785-45D4-BA2A-61C9CB706225</t>
  </si>
  <si>
    <t>TCGA-AP-A1DV-01</t>
  </si>
  <si>
    <t>D666Y</t>
  </si>
  <si>
    <t>MutationAssessor: impact: low, score: 1.79;SIFT: impact: deleterious_low_confidence, score: 0;Polyphen-2: impact: probably_damaging, score: 0.995</t>
  </si>
  <si>
    <t>11:g.4112966G&gt;T</t>
  </si>
  <si>
    <t>ENST00000300737.4:c.1996G&gt;T</t>
  </si>
  <si>
    <t>1b685c46-57b3-4052-b5b9-1f704809bf04</t>
  </si>
  <si>
    <t>AP</t>
  </si>
  <si>
    <t>TCGA-AX-A06F-01</t>
  </si>
  <si>
    <t>MutationAssessor: impact: neutral, score: 0.685;SIFT: impact: tolerated, score: 0.35;Polyphen-2: impact: benign, score: 0</t>
  </si>
  <si>
    <t>11:g.4045149G&gt;A</t>
  </si>
  <si>
    <t>ENST00000300737.4:c.317G&gt;A</t>
  </si>
  <si>
    <t>f17e446a-c145-45be-8335-a856acb0b9b8</t>
  </si>
  <si>
    <t>TCGA-BG-A222-01</t>
  </si>
  <si>
    <t>A327T</t>
  </si>
  <si>
    <t>MutationAssessor: impact: medium, score: 2.05;SIFT: impact: deleterious, score: 0.01;Polyphen-2: impact: possibly_damaging, score: 0.837</t>
  </si>
  <si>
    <t>11:g.4103423G&gt;A</t>
  </si>
  <si>
    <t>ENST00000300737.4:c.979G&gt;A</t>
  </si>
  <si>
    <t>397b2672-d014-4b57-88dd-17e66ff8be4d</t>
  </si>
  <si>
    <t>BG</t>
  </si>
  <si>
    <t>A593T</t>
  </si>
  <si>
    <t>MutationAssessor: impact: low, score: 1.5;SIFT: impact: tolerated_low_confidence, score: 0.06;Polyphen-2: impact: benign, score: 0.003</t>
  </si>
  <si>
    <t>11:g.4112747G&gt;A</t>
  </si>
  <si>
    <t>ENST00000300737.4:c.1777G&gt;A</t>
  </si>
  <si>
    <t>TCGA-EO-A22R-01</t>
  </si>
  <si>
    <t>D288N</t>
  </si>
  <si>
    <t>MutationAssessor: impact: neutral, score: 0.65;SIFT: impact: tolerated, score: 0.07;Polyphen-2: impact: benign, score: 0.003</t>
  </si>
  <si>
    <t>11:g.4095802G&gt;A</t>
  </si>
  <si>
    <t>ENST00000300737.4:c.862G&gt;A</t>
  </si>
  <si>
    <t>508BF716-46F9-44DC-8E39-09261DFB073E</t>
  </si>
  <si>
    <t>TCGA-EO-A3AV-01</t>
  </si>
  <si>
    <t>Q637R</t>
  </si>
  <si>
    <t>MutationAssessor: impact: neutral, score: 0.69;SIFT: impact: tolerated_low_confidence, score: 0.53;Polyphen-2: impact: benign, score: 0.007</t>
  </si>
  <si>
    <t>11:g.4112880A&gt;G</t>
  </si>
  <si>
    <t>ENST00000300737.4:c.1910A&gt;G</t>
  </si>
  <si>
    <t>D383008A-A1BF-4689-B243-3C464C79B818</t>
  </si>
  <si>
    <t>K242E</t>
  </si>
  <si>
    <t>MutationAssessor: impact: low, score: 1.175;SIFT: impact: tolerated, score: 0.08;Polyphen-2: impact: possibly_damaging, score: 0.824</t>
  </si>
  <si>
    <t>11:g.4091366A&gt;G</t>
  </si>
  <si>
    <t>ENST00000300737.4:c.724A&gt;G</t>
  </si>
  <si>
    <t>TCGA-EY-A1GI-01</t>
  </si>
  <si>
    <t>*686Qext*27</t>
  </si>
  <si>
    <t>Nonstop_Mutation</t>
  </si>
  <si>
    <t>11:g.4113026T&gt;C</t>
  </si>
  <si>
    <t>ENST00000300737.4:c.2056T&gt;C</t>
  </si>
  <si>
    <t>16bde24f-61b8-458d-aca3-df4806abbd1b</t>
  </si>
  <si>
    <t>University of North Carolina</t>
  </si>
  <si>
    <t>EY</t>
  </si>
  <si>
    <t>TCGA-EY-A1GU-01</t>
  </si>
  <si>
    <t>A534T</t>
  </si>
  <si>
    <t>MutationAssessor: impact: low, score: 1.59;SIFT: impact: tolerated_low_confidence, score: 0.2;Polyphen-2: impact: benign, score: 0.003</t>
  </si>
  <si>
    <t>11:g.4112570G&gt;A</t>
  </si>
  <si>
    <t>ENST00000300737.4:c.1600G&gt;A</t>
  </si>
  <si>
    <t>5dd28537-d24f-4a6d-a454-6f64cf37e16a</t>
  </si>
  <si>
    <t>TCGA-EY-A549-01</t>
  </si>
  <si>
    <t>R465H</t>
  </si>
  <si>
    <t>MutationAssessor: impact: medium, score: 2.14;SIFT: impact: deleterious, score: 0.01;Polyphen-2: impact: probably_damaging, score: 0.925</t>
  </si>
  <si>
    <t>11:g.4104648G&gt;A</t>
  </si>
  <si>
    <t>ENST00000300737.4:c.1394G&gt;A</t>
  </si>
  <si>
    <t>C54.9</t>
  </si>
  <si>
    <t>3D9828AE-EB65-4D0A-8D7A-CC09E98B5E99</t>
  </si>
  <si>
    <t>TCGA-95-7043-01</t>
  </si>
  <si>
    <t>G110Wfs*2</t>
  </si>
  <si>
    <t>11:g.4045158_4045159insT</t>
  </si>
  <si>
    <t>ENST00000300737.4:c.327dup</t>
  </si>
  <si>
    <t>2011-8-00</t>
  </si>
  <si>
    <t>c650b1ff-8a4c-4ee9-b7c1-268c28c83827</t>
  </si>
  <si>
    <t>Washington University - Emory</t>
  </si>
  <si>
    <t>Lung Adenocarcinoma, Mixed Subtype</t>
  </si>
  <si>
    <t>TCGA-78-7167-01</t>
  </si>
  <si>
    <t>MutationAssessor: impact: medium, score: 2.44;SIFT: impact: deleterious, score: 0;Polyphen-2: impact: probably_damaging, score: 0.989</t>
  </si>
  <si>
    <t>11:g.3988901G&gt;C</t>
  </si>
  <si>
    <t>ENST00000300737.4:c.259G&gt;C</t>
  </si>
  <si>
    <t>C34.9</t>
  </si>
  <si>
    <t>fe3eeeb6-0db4-46d7-a020-55604d474c12</t>
  </si>
  <si>
    <t>TCGA-44-2656-01</t>
  </si>
  <si>
    <t>H395Y</t>
  </si>
  <si>
    <t>MutationAssessor: impact: medium, score: 2.175;SIFT: impact: deleterious, score: 0.01;Polyphen-2: impact: probably_damaging, score: 0.986</t>
  </si>
  <si>
    <t>11:g.4104157C&gt;T</t>
  </si>
  <si>
    <t>ENST00000300737.4:c.1183C&gt;T</t>
  </si>
  <si>
    <t>42ca54fc-c1ae-41cd-bca1-7fe9810db460</t>
  </si>
  <si>
    <t>Lung Adenocarcinoma (NOS)</t>
  </si>
  <si>
    <t>TCGA-05-4427-01</t>
  </si>
  <si>
    <t>E336*</t>
  </si>
  <si>
    <t>11:g.4103450G&gt;T</t>
  </si>
  <si>
    <t>ENST00000300737.4:c.1006G&gt;T</t>
  </si>
  <si>
    <t>78a24c56-576c-4245-bb42-6603b3d19897</t>
  </si>
  <si>
    <t>TCGA-35-4123-01</t>
  </si>
  <si>
    <t>W350L</t>
  </si>
  <si>
    <t>MutationAssessor: impact: medium, score: 2.415;SIFT: impact: deleterious, score: 0.01;Polyphen-2: impact: probably_damaging, score: 0.994</t>
  </si>
  <si>
    <t>11:g.4103493G&gt;T</t>
  </si>
  <si>
    <t>ENST00000300737.4:c.1049G&gt;T</t>
  </si>
  <si>
    <t>6cf49cf0-de4c-4c90-8358-eae19c6206b0</t>
  </si>
  <si>
    <t>TCGA-55-8510-01</t>
  </si>
  <si>
    <t>G446V</t>
  </si>
  <si>
    <t>MutationAssessor: impact: medium, score: 2.24;SIFT: impact: deleterious, score: 0;Polyphen-2: impact: probably_damaging, score: 0.999</t>
  </si>
  <si>
    <t>11:g.4104591G&gt;T</t>
  </si>
  <si>
    <t>ENST00000300737.4:c.1337G&gt;T</t>
  </si>
  <si>
    <t>962fd4e7-9199-43d9-abce-e3dfa46da62c</t>
  </si>
  <si>
    <t>TCGA-78-8640-01</t>
  </si>
  <si>
    <t>18478121-f1d1-4bdd-9511-8ab22f4a0660</t>
  </si>
  <si>
    <t>TCGA-69-7979-01</t>
  </si>
  <si>
    <t>Q440*</t>
  </si>
  <si>
    <t>11:g.4104572C&gt;T</t>
  </si>
  <si>
    <t>ENST00000300737.4:c.1318C&gt;T</t>
  </si>
  <si>
    <t>a5bd7d50-9c14-49e6-89cf-6bf440c42309</t>
  </si>
  <si>
    <t>Washington University - Cleveland Clinic</t>
  </si>
  <si>
    <t>Lung Acinar Adenocarcinoma</t>
  </si>
  <si>
    <t>TCGA-NJ-A4YG-01</t>
  </si>
  <si>
    <t>X90_splice</t>
  </si>
  <si>
    <t>11:g.3988913G&gt;T</t>
  </si>
  <si>
    <t>ENST00000300737.4:c.270+1G&gt;T</t>
  </si>
  <si>
    <t>7FD03220-531E-4EF8-BECA-E9703E8C0AE1</t>
  </si>
  <si>
    <t>Washington University - Rush University</t>
  </si>
  <si>
    <t>NJ</t>
  </si>
  <si>
    <t>TCGA-17-Z016-01</t>
  </si>
  <si>
    <t>L248S</t>
  </si>
  <si>
    <t>MutationAssessor: impact: medium, score: 2.215;SIFT: impact: deleterious, score: 0;Polyphen-2: impact: probably_damaging, score: 0.997</t>
  </si>
  <si>
    <t>11:g.4091385T&gt;C</t>
  </si>
  <si>
    <t>ENST00000300737.4:c.743T&gt;C</t>
  </si>
  <si>
    <t>TCGA-17-Z050-01</t>
  </si>
  <si>
    <t>X129_splice</t>
  </si>
  <si>
    <t>11:g.4076753C&gt;T</t>
  </si>
  <si>
    <t>ENST00000300737.4:c.386-3C&gt;T</t>
  </si>
  <si>
    <t>G446C</t>
  </si>
  <si>
    <t>MutationAssessor: impact: medium, score: 2.24;SIFT: impact: deleterious, score: 0.01;Polyphen-2: impact: probably_damaging, score: 1</t>
  </si>
  <si>
    <t>11:g.4104590G&gt;T</t>
  </si>
  <si>
    <t>ENST00000300737.4:c.1336G&gt;T</t>
  </si>
  <si>
    <t>TCGA-CD-5798-01</t>
  </si>
  <si>
    <t>Mucinous Stomach Adenocarcinoma</t>
  </si>
  <si>
    <t>MSTAD</t>
  </si>
  <si>
    <t>C16.3</t>
  </si>
  <si>
    <t>e42f45c6-fd00-44cf-a210-c8803da326a1</t>
  </si>
  <si>
    <t>STAD_GS</t>
  </si>
  <si>
    <t>ILSBio</t>
  </si>
  <si>
    <t>CD</t>
  </si>
  <si>
    <t>Stomach Intestinal Adenocarcinoma, Mucinous Type</t>
  </si>
  <si>
    <t>TCGA-IN-A6RO-01</t>
  </si>
  <si>
    <t>R299L</t>
  </si>
  <si>
    <t>MutationAssessor: impact: medium, score: 2.16;SIFT: impact: deleterious, score: 0.02;Polyphen-2: impact: probably_damaging, score: 0.995</t>
  </si>
  <si>
    <t>11:g.4095836G&gt;T</t>
  </si>
  <si>
    <t>ENST00000300737.4:c.896G&gt;T</t>
  </si>
  <si>
    <t>C16.0</t>
  </si>
  <si>
    <t>2AE1706B-C0F7-40E3-AFE5-CB75D1584B96</t>
  </si>
  <si>
    <t>STAD_CIN</t>
  </si>
  <si>
    <t>IN</t>
  </si>
  <si>
    <t>TCGA-BR-4368-01</t>
  </si>
  <si>
    <t>R424W</t>
  </si>
  <si>
    <t>MutationAssessor: impact: medium, score: 2.215;SIFT: impact: deleterious, score: 0;Polyphen-2: impact: probably_damaging, score: 0.998</t>
  </si>
  <si>
    <t>11:g.4104524C&gt;T</t>
  </si>
  <si>
    <t>ENST00000300737.4:c.1270C&gt;T</t>
  </si>
  <si>
    <t>449bf2be-b20e-4ad0-9ffb-910d83114018</t>
  </si>
  <si>
    <t>TCGA-BR-4362-01</t>
  </si>
  <si>
    <t>K243del</t>
  </si>
  <si>
    <t>GAA</t>
  </si>
  <si>
    <t>11:g.4091365_4091367del</t>
  </si>
  <si>
    <t>ENST00000300737.4:c.728_730del</t>
  </si>
  <si>
    <t>C16.9</t>
  </si>
  <si>
    <t>b1f261e9-c896-46d2-93c7-0290970196f8</t>
  </si>
  <si>
    <t>TCGA-BR-4201-01</t>
  </si>
  <si>
    <t>W350*</t>
  </si>
  <si>
    <t>11:g.4103494G&gt;A</t>
  </si>
  <si>
    <t>ENST00000300737.4:c.1050G&gt;A</t>
  </si>
  <si>
    <t>G1</t>
  </si>
  <si>
    <t>8520654b-2192-46cf-9d72-1ddb885a7c55</t>
  </si>
  <si>
    <t>TCGA-HF-A5NB-01</t>
  </si>
  <si>
    <t>G670D</t>
  </si>
  <si>
    <t>MutationAssessor: impact: low, score: 1.355;SIFT: impact: deleterious_low_confidence, score: 0.01;Polyphen-2: impact: benign, score: 0.188</t>
  </si>
  <si>
    <t>11:g.4112979G&gt;A</t>
  </si>
  <si>
    <t>ENST00000300737.4:c.2009G&gt;A</t>
  </si>
  <si>
    <t>A58B6CD2-48F8-47D0-B97A-02A376F83E5C</t>
  </si>
  <si>
    <t>N3A</t>
  </si>
  <si>
    <t>Ontario Institute for Cancer Research (OICR)</t>
  </si>
  <si>
    <t>HF</t>
  </si>
  <si>
    <t>TCGA-BR-8078-01</t>
  </si>
  <si>
    <t>ea600f9e-cda8-4a56-b8bd-e4c01ab724ba</t>
  </si>
  <si>
    <t>TCGA-BR-8591-01</t>
  </si>
  <si>
    <t>V5I</t>
  </si>
  <si>
    <t>MutationAssessor: impact: neutral, score: 0;SIFT: impact: tolerated_low_confidence, score: 0.42;Polyphen-2: impact: benign, score: 0</t>
  </si>
  <si>
    <t>11:g.3877513G&gt;A</t>
  </si>
  <si>
    <t>ENST00000300737.4:c.13G&gt;A</t>
  </si>
  <si>
    <t>0f3e2f16-1c06-4128-af45-ee73de19ea69</t>
  </si>
  <si>
    <t>TCGA-VQ-A924-01</t>
  </si>
  <si>
    <t>Tubular Stomach Adenocarcinoma</t>
  </si>
  <si>
    <t>TSTAD</t>
  </si>
  <si>
    <t>C656375B-6B63-4728-A126-DBD746A1F437</t>
  </si>
  <si>
    <t>Barretos Cancer Hospital</t>
  </si>
  <si>
    <t>VQ</t>
  </si>
  <si>
    <t>Stomach Intestinal Adenocarcinoma, Tubular Type</t>
  </si>
  <si>
    <t>TCGA-AR-A1AQ-01</t>
  </si>
  <si>
    <t>H259R</t>
  </si>
  <si>
    <t>MutationAssessor: impact: neutral, score: 0.55;SIFT: impact: tolerated, score: 0.5;Polyphen-2: impact: possibly_damaging, score: 0.852</t>
  </si>
  <si>
    <t>11:g.4091418A&gt;G</t>
  </si>
  <si>
    <t>ENST00000300737.4:c.776A&gt;G</t>
  </si>
  <si>
    <t>98e0b4de-52fc-4945-9bf5-11e29368f939</t>
  </si>
  <si>
    <t>BRCA_Basal</t>
  </si>
  <si>
    <t>Mayo</t>
  </si>
  <si>
    <t>AR</t>
  </si>
  <si>
    <t>TCGA-AN-A046-01</t>
  </si>
  <si>
    <t>E434K</t>
  </si>
  <si>
    <t>MutationAssessor: impact: medium, score: 2.375;SIFT: impact: deleterious, score: 0;Polyphen-2: impact: probably_damaging, score: 0.986</t>
  </si>
  <si>
    <t>11:g.4104554G&gt;A</t>
  </si>
  <si>
    <t>ENST00000300737.4:c.1300G&gt;A</t>
  </si>
  <si>
    <t>dcd5860c-7e3a-44f3-a732-fe92fe3fe300</t>
  </si>
  <si>
    <t>AN</t>
  </si>
  <si>
    <t>TCGA-C8-A138-01</t>
  </si>
  <si>
    <t>R542H</t>
  </si>
  <si>
    <t>MutationAssessor: impact: low, score: 1.43;SIFT: impact: tolerated_low_confidence, score: 0.05;Polyphen-2: impact: benign, score: 0.005</t>
  </si>
  <si>
    <t>11:g.4112595G&gt;A</t>
  </si>
  <si>
    <t>ENST00000300737.4:c.1625G&gt;A</t>
  </si>
  <si>
    <t>b6c286c6-2755-419b-87d3-59c7feda9653</t>
  </si>
  <si>
    <t>BRCA_Her2</t>
  </si>
  <si>
    <t>C8</t>
  </si>
  <si>
    <t>TCGA-B6-A0IB-01</t>
  </si>
  <si>
    <t>3RD</t>
  </si>
  <si>
    <t>157ec9e0-ca6e-4da1-9233-f976cf0db433</t>
  </si>
  <si>
    <t>B6</t>
  </si>
  <si>
    <t>Colorectal Adenocarcinoma (DFCI, Cell Reports 2016)</t>
  </si>
  <si>
    <t>coadread_dfci_2016_1196</t>
  </si>
  <si>
    <t>R299Q</t>
  </si>
  <si>
    <t>MutationAssessor: impact: low, score: 1.61;SIFT: impact: tolerated, score: 0.11;Polyphen-2: impact: probably_damaging, score: 0.992</t>
  </si>
  <si>
    <t>11:g.4095836G&gt;A</t>
  </si>
  <si>
    <t>ENST00000300737.4:c.896G&gt;A</t>
  </si>
  <si>
    <t>CIMP-0/low</t>
  </si>
  <si>
    <t>Well-Moderate</t>
  </si>
  <si>
    <t>coadread_dfci_2016_1241</t>
  </si>
  <si>
    <t>G176V</t>
  </si>
  <si>
    <t>MutationAssessor: impact: neutral, score: -0.885;SIFT: impact: tolerated, score: 0.67;Polyphen-2: impact: benign, score: 0.018</t>
  </si>
  <si>
    <t>11:g.4080540G&gt;T</t>
  </si>
  <si>
    <t>ENST00000300737.4:c.527G&gt;T</t>
  </si>
  <si>
    <t>Cecum</t>
  </si>
  <si>
    <t>CIMP-high</t>
  </si>
  <si>
    <t>MSI-high</t>
  </si>
  <si>
    <t>coadread_dfci_2016_1772</t>
  </si>
  <si>
    <t>Q21R</t>
  </si>
  <si>
    <t>MutationAssessor: impact: low, score: 0.895;SIFT: impact: tolerated, score: 0.54;Polyphen-2: impact: possibly_damaging, score: 0.775</t>
  </si>
  <si>
    <t>11:g.3877562A&gt;G</t>
  </si>
  <si>
    <t>ENST00000300737.4:c.62A&gt;G</t>
  </si>
  <si>
    <t>coadread_dfci_2016_214901</t>
  </si>
  <si>
    <t>G562R</t>
  </si>
  <si>
    <t>MutationAssessor: impact: low, score: 1.525;SIFT: impact: deleterious_low_confidence, score: 0.02;Polyphen-2: impact: benign, score: 0.11</t>
  </si>
  <si>
    <t>11:g.4112654G&gt;A</t>
  </si>
  <si>
    <t>ENST00000300737.4:c.1684G&gt;A</t>
  </si>
  <si>
    <t>I</t>
  </si>
  <si>
    <t>Splenic Flexure To Sigmoid Colon</t>
  </si>
  <si>
    <t>coadread_dfci_2016_251808</t>
  </si>
  <si>
    <t>H646P</t>
  </si>
  <si>
    <t>MutationAssessor: impact: low, score: 1.04;SIFT: impact: deleterious_low_confidence, score: 0.02;Polyphen-2: impact: benign, score: 0.047</t>
  </si>
  <si>
    <t>11:g.4112907A&gt;C</t>
  </si>
  <si>
    <t>ENST00000300737.4:c.1937A&gt;C</t>
  </si>
  <si>
    <t>coadread_dfci_2016_3021</t>
  </si>
  <si>
    <t>G226S</t>
  </si>
  <si>
    <t>11:g.4091318G&gt;A</t>
  </si>
  <si>
    <t>ENST00000300737.4:c.676G&gt;A</t>
  </si>
  <si>
    <t>Ascending To Transverse Colon</t>
  </si>
  <si>
    <t>coadread_dfci_2016_3172</t>
  </si>
  <si>
    <t>R640Q</t>
  </si>
  <si>
    <t>MutationAssessor: impact: low, score: 1.1;SIFT: impact: tolerated_low_confidence, score: 0.12;Polyphen-2: impact: possibly_damaging, score: 0.885</t>
  </si>
  <si>
    <t>11:g.4112889G&gt;A</t>
  </si>
  <si>
    <t>ENST00000300737.4:c.1919G&gt;A</t>
  </si>
  <si>
    <t>coadread_dfci_2016_3319</t>
  </si>
  <si>
    <t>F48L</t>
  </si>
  <si>
    <t>MutationAssessor: impact: neutral, score: 0.66;SIFT: impact: tolerated, score: 0.59;Polyphen-2: impact: benign, score: 0.003</t>
  </si>
  <si>
    <t>11:g.3988784T&gt;C</t>
  </si>
  <si>
    <t>ENST00000300737.4:c.142T&gt;C</t>
  </si>
  <si>
    <t>coadread_dfci_2016_3483</t>
  </si>
  <si>
    <t>P682L</t>
  </si>
  <si>
    <t>MutationAssessor: impact: low, score: 1.245;SIFT: impact: deleterious_low_confidence, score: 0;Polyphen-2: impact: probably_damaging, score: 0.927</t>
  </si>
  <si>
    <t>11:g.4113015C&gt;T</t>
  </si>
  <si>
    <t>ENST00000300737.4:c.2045C&gt;T</t>
  </si>
  <si>
    <t>coadread_dfci_2016_3690</t>
  </si>
  <si>
    <t>MutationAssessor: impact: medium, score: 2.44;SIFT: impact: deleterious, score: 0;Polyphen-2: impact: probably_damaging, score: 0.997</t>
  </si>
  <si>
    <t>11:g.3988869A&gt;T</t>
  </si>
  <si>
    <t>ENST00000300737.4:c.227A&gt;T</t>
  </si>
  <si>
    <t>coadread_dfci_2016_3724</t>
  </si>
  <si>
    <t>MutationAssessor: impact: medium, score: 2.175;SIFT: impact: deleterious, score: 0;Polyphen-2: impact: possibly_damaging, score: 0.537</t>
  </si>
  <si>
    <t>11:g.3988882T&gt;A</t>
  </si>
  <si>
    <t>ENST00000300737.4:c.240T&gt;A</t>
  </si>
  <si>
    <t>coadread_dfci_2016_4500</t>
  </si>
  <si>
    <t>R50*</t>
  </si>
  <si>
    <t>11:g.3988790C&gt;T</t>
  </si>
  <si>
    <t>ENST00000300737.4:c.148C&gt;T</t>
  </si>
  <si>
    <t>coadread_dfci_2016_578</t>
  </si>
  <si>
    <t>coadread_dfci_2016_593</t>
  </si>
  <si>
    <t>E381D</t>
  </si>
  <si>
    <t>MutationAssessor: impact: medium, score: 2.07;SIFT: impact: deleterious, score: 0.03;Polyphen-2: impact: probably_damaging, score: 0.978</t>
  </si>
  <si>
    <t>11:g.4104117G&gt;T</t>
  </si>
  <si>
    <t>ENST00000300737.4:c.1143G&gt;T</t>
  </si>
  <si>
    <t>Ampullary Carcinoma (Baylor College of Medicine, Cell Reports 2016)</t>
  </si>
  <si>
    <t>CAC_1601</t>
  </si>
  <si>
    <t>Ampullary Cancer</t>
  </si>
  <si>
    <t>Ampullary Carcinoma</t>
  </si>
  <si>
    <t>L548F</t>
  </si>
  <si>
    <t>MutationAssessor: impact: low, score: 1.525;SIFT: impact: tolerated_low_confidence, score: 0.2;Polyphen-2: impact: benign, score: 0.088</t>
  </si>
  <si>
    <t>Baylor College of Medicine</t>
  </si>
  <si>
    <t>11:g.4112612C&gt;T</t>
  </si>
  <si>
    <t>ENST00000300737.4:c.1642C&gt;T</t>
  </si>
  <si>
    <t>AMPCA</t>
  </si>
  <si>
    <t>DISTAL BD</t>
  </si>
  <si>
    <t>NED</t>
  </si>
  <si>
    <t>Australian Pancreatic Cancer Genome Initiative</t>
  </si>
  <si>
    <t>Mod Diff</t>
  </si>
  <si>
    <t>Pancreatobiliary</t>
  </si>
  <si>
    <t>Mixed</t>
  </si>
  <si>
    <t>IIB</t>
  </si>
  <si>
    <t>CAC_3117</t>
  </si>
  <si>
    <t>G20D</t>
  </si>
  <si>
    <t>MutationAssessor: impact: low, score: 0.895;SIFT: impact: tolerated, score: 0.12;Polyphen-2: impact: probably_damaging, score: 0.992</t>
  </si>
  <si>
    <t>11:g.3877559G&gt;A</t>
  </si>
  <si>
    <t>ENST00000300737.4:c.59G&gt;A</t>
  </si>
  <si>
    <t>MSI tumor</t>
  </si>
  <si>
    <t>IIA</t>
  </si>
  <si>
    <t>AMPAC_716</t>
  </si>
  <si>
    <t>K30*</t>
  </si>
  <si>
    <t>11:g.3877588A&gt;T</t>
  </si>
  <si>
    <t>ENST00000300737.4:c.88A&gt;T</t>
  </si>
  <si>
    <t>INTRA-AMP</t>
  </si>
  <si>
    <t>Technical University of Dresden</t>
  </si>
  <si>
    <t>Present</t>
  </si>
  <si>
    <t>Skin Cutaneous Melanoma(Broad, Cancer Discov 2014)</t>
  </si>
  <si>
    <t>Pat_41_Post</t>
  </si>
  <si>
    <t>A380T</t>
  </si>
  <si>
    <t>MutationAssessor: impact: medium, score: 2.175;SIFT: impact: deleterious, score: 0;Polyphen-2: impact: probably_damaging, score: 0.996</t>
  </si>
  <si>
    <t>11:g.4104112G&gt;A</t>
  </si>
  <si>
    <t>ENST00000300737.4:c.1138G&gt;A</t>
  </si>
  <si>
    <t>PR</t>
  </si>
  <si>
    <t>Paraffin Embedded Tissue</t>
  </si>
  <si>
    <t>Vemurafenib</t>
  </si>
  <si>
    <t>Uterine Carcinosarcoma (Johns Hopkins, Nat Commun 2014)</t>
  </si>
  <si>
    <t>MM04T</t>
  </si>
  <si>
    <t>Uterine Carcinosarcoma/Uterine Malignant Mixed Mullerian Tumor</t>
  </si>
  <si>
    <t>John Hopkins</t>
  </si>
  <si>
    <t>UCS</t>
  </si>
  <si>
    <t>gnomAD ID</t>
  </si>
  <si>
    <t>rsIDs</t>
  </si>
  <si>
    <t>Reference</t>
  </si>
  <si>
    <t>Alternate</t>
  </si>
  <si>
    <t>Filters - exomes</t>
  </si>
  <si>
    <t>Filters - genomes</t>
  </si>
  <si>
    <t>Transcript</t>
  </si>
  <si>
    <t>HGVS Consequence</t>
  </si>
  <si>
    <t>Homozygote Count</t>
  </si>
  <si>
    <t>Hemizygote Count</t>
  </si>
  <si>
    <t>Filters - joint</t>
  </si>
  <si>
    <t>GroupMax FAF group</t>
  </si>
  <si>
    <t>GroupMax FAF frequency</t>
  </si>
  <si>
    <t>cadd</t>
  </si>
  <si>
    <t>revel_max</t>
  </si>
  <si>
    <t>spliceai_ds_max</t>
  </si>
  <si>
    <t>pangolin_largest_ds</t>
  </si>
  <si>
    <t>phylop</t>
  </si>
  <si>
    <t>sift_max</t>
  </si>
  <si>
    <t>polyphen_max</t>
  </si>
  <si>
    <t>Allele Count African/African American</t>
  </si>
  <si>
    <t>Allele Number African/African American</t>
  </si>
  <si>
    <t>Homozygote Count African/African American</t>
  </si>
  <si>
    <t>Hemizygote Count African/African American</t>
  </si>
  <si>
    <t>Allele Count Admixed American</t>
  </si>
  <si>
    <t>Allele Number Admixed American</t>
  </si>
  <si>
    <t>Homozygote Count Admixed American</t>
  </si>
  <si>
    <t>Hemizygote Count Admixed American</t>
  </si>
  <si>
    <t>Allele Count Ashkenazi Jewish</t>
  </si>
  <si>
    <t>Allele Number Ashkenazi Jewish</t>
  </si>
  <si>
    <t>Homozygote Count Ashkenazi Jewish</t>
  </si>
  <si>
    <t>Hemizygote Count Ashkenazi Jewish</t>
  </si>
  <si>
    <t>Allele Count East Asian</t>
  </si>
  <si>
    <t>Allele Number East Asian</t>
  </si>
  <si>
    <t>Homozygote Count East Asian</t>
  </si>
  <si>
    <t>Hemizygote Count East Asian</t>
  </si>
  <si>
    <t>Allele Count European (Finnish)</t>
  </si>
  <si>
    <t>Allele Number European (Finnish)</t>
  </si>
  <si>
    <t>Homozygote Count European (Finnish)</t>
  </si>
  <si>
    <t>Hemizygote Count European (Finnish)</t>
  </si>
  <si>
    <t>Allele Count Middle Eastern</t>
  </si>
  <si>
    <t>Allele Number Middle Eastern</t>
  </si>
  <si>
    <t>Homozygote Count Middle Eastern</t>
  </si>
  <si>
    <t>Hemizygote Count Middle Eastern</t>
  </si>
  <si>
    <t>Allele Count European (non-Finnish)</t>
  </si>
  <si>
    <t>Allele Number European (non-Finnish)</t>
  </si>
  <si>
    <t>Homozygote Count European (non-Finnish)</t>
  </si>
  <si>
    <t>Hemizygote Count European (non-Finnish)</t>
  </si>
  <si>
    <t>Allele Count Amish</t>
  </si>
  <si>
    <t>Allele Number Amish</t>
  </si>
  <si>
    <t>Homozygote Count Amish</t>
  </si>
  <si>
    <t>Hemizygote Count Amish</t>
  </si>
  <si>
    <t>Allele Count South Asian</t>
  </si>
  <si>
    <t>Allele Number South Asian</t>
  </si>
  <si>
    <t>Homozygote Count South Asian</t>
  </si>
  <si>
    <t>Hemizygote Count South Asian</t>
  </si>
  <si>
    <t>Allele Count Remaining</t>
  </si>
  <si>
    <t>Allele Number Remaining</t>
  </si>
  <si>
    <t>Homozygote Count Remaining</t>
  </si>
  <si>
    <t>Hemizygote Count Remaining</t>
  </si>
  <si>
    <t>11-4082294-A-G</t>
  </si>
  <si>
    <t>rs2304891</t>
  </si>
  <si>
    <t>gnomAD Exomes,gnomAD Genomes</t>
  </si>
  <si>
    <t>ENST00000526596.2</t>
  </si>
  <si>
    <t>p.Gln360Gln</t>
  </si>
  <si>
    <t>c.1080A&gt;G</t>
  </si>
  <si>
    <t>synonymous_variant</t>
  </si>
  <si>
    <t>nfe</t>
  </si>
  <si>
    <t>11-4086862-G-A</t>
  </si>
  <si>
    <t>rs118128831</t>
  </si>
  <si>
    <t>ENST00000616714.4</t>
  </si>
  <si>
    <t>c.1859+1G&gt;A</t>
  </si>
  <si>
    <t>splice_donor_variant</t>
  </si>
  <si>
    <t>Conflicting interpretations of pathogenicity</t>
  </si>
  <si>
    <t>11-4091543-C-G</t>
  </si>
  <si>
    <t>rs61743670</t>
  </si>
  <si>
    <t>p.Pro632Pro</t>
  </si>
  <si>
    <t>c.1896C&gt;G</t>
  </si>
  <si>
    <t>sas</t>
  </si>
  <si>
    <t>11-4091352-C-T</t>
  </si>
  <si>
    <t>rs35960304</t>
  </si>
  <si>
    <t>p.Pro569Ser</t>
  </si>
  <si>
    <t>c.1705C&gt;T</t>
  </si>
  <si>
    <t>afr</t>
  </si>
  <si>
    <t>11-4086830-G-A</t>
  </si>
  <si>
    <t>rs562406813</t>
  </si>
  <si>
    <t>p.Ala610Thr</t>
  </si>
  <si>
    <t>c.1828G&gt;A</t>
  </si>
  <si>
    <t>11-4091311-C-T</t>
  </si>
  <si>
    <t>rs141215990</t>
  </si>
  <si>
    <t>p.Ser555Phe</t>
  </si>
  <si>
    <t>c.1664C&gt;T</t>
  </si>
  <si>
    <t>11-4084723-A-C</t>
  </si>
  <si>
    <t>rs553648008</t>
  </si>
  <si>
    <t>p.Thr509Pro</t>
  </si>
  <si>
    <t>c.1525A&gt;C</t>
  </si>
  <si>
    <t>Likely benign</t>
  </si>
  <si>
    <t>11-4091726-C-A</t>
  </si>
  <si>
    <t>rs147912041</t>
  </si>
  <si>
    <t>p.Gly693Gly</t>
  </si>
  <si>
    <t>c.2079C&gt;A</t>
  </si>
  <si>
    <t>11-4074571-C-T</t>
  </si>
  <si>
    <t>rs16929446</t>
  </si>
  <si>
    <t>p.Arg287Arg</t>
  </si>
  <si>
    <t>c.861C&gt;T</t>
  </si>
  <si>
    <t>Benign/Likely benign</t>
  </si>
  <si>
    <t>11-4083326-G-A</t>
  </si>
  <si>
    <t>rs116837894</t>
  </si>
  <si>
    <t>p.Glu434Glu</t>
  </si>
  <si>
    <t>c.1302G&gt;A</t>
  </si>
  <si>
    <t>11-4091668-G-A</t>
  </si>
  <si>
    <t>rs140080199</t>
  </si>
  <si>
    <t>p.Arg674His</t>
  </si>
  <si>
    <t>c.2021G&gt;A</t>
  </si>
  <si>
    <t>11-4091578-C-A</t>
  </si>
  <si>
    <t>rs35637264</t>
  </si>
  <si>
    <t>p.Ser644Tyr</t>
  </si>
  <si>
    <t>c.1931C&gt;A</t>
  </si>
  <si>
    <t>11-4086513-C-T</t>
  </si>
  <si>
    <t>rs146873551</t>
  </si>
  <si>
    <t>p.Thr535Met</t>
  </si>
  <si>
    <t>c.1604C&gt;T</t>
  </si>
  <si>
    <t>11-4086520-A-G</t>
  </si>
  <si>
    <t>rs199512211</t>
  </si>
  <si>
    <t>p.Pro537Pro</t>
  </si>
  <si>
    <t>c.1611A&gt;G</t>
  </si>
  <si>
    <t>11-4086812-C-G</t>
  </si>
  <si>
    <t>rs139558513</t>
  </si>
  <si>
    <t>p.Pro604Ala</t>
  </si>
  <si>
    <t>c.1810C&gt;G</t>
  </si>
  <si>
    <t>11-3856384-C-G</t>
  </si>
  <si>
    <t>rs150033189</t>
  </si>
  <si>
    <t>p.Ala38Ala</t>
  </si>
  <si>
    <t>c.114C&gt;G</t>
  </si>
  <si>
    <t>11-4055598-C-T</t>
  </si>
  <si>
    <t>rs144602692</t>
  </si>
  <si>
    <t>p.Thr153Ile</t>
  </si>
  <si>
    <t>c.458C&gt;T</t>
  </si>
  <si>
    <t>11-4083329-C-T</t>
  </si>
  <si>
    <t>rs199801171</t>
  </si>
  <si>
    <t>p.Ile435Ile</t>
  </si>
  <si>
    <t>c.1305C&gt;T</t>
  </si>
  <si>
    <t>11-4059290-C-T</t>
  </si>
  <si>
    <t>rs140488516</t>
  </si>
  <si>
    <t>p.Val169Val</t>
  </si>
  <si>
    <t>c.507C&gt;T</t>
  </si>
  <si>
    <t>11-3856375-C-T</t>
  </si>
  <si>
    <t>rs139540641</t>
  </si>
  <si>
    <t>p.Ser35Ser</t>
  </si>
  <si>
    <t>c.105C&gt;T</t>
  </si>
  <si>
    <t>11-4091553-C-G</t>
  </si>
  <si>
    <t>rs139432975</t>
  </si>
  <si>
    <t>p.Pro636Ala</t>
  </si>
  <si>
    <t>c.1906C&gt;G</t>
  </si>
  <si>
    <t>11-4086554-G-A</t>
  </si>
  <si>
    <t>rs199732479</t>
  </si>
  <si>
    <t>p.Gly518Ser</t>
  </si>
  <si>
    <t>c.1552G&gt;A</t>
  </si>
  <si>
    <t>amr</t>
  </si>
  <si>
    <t>11-4055628-C-A</t>
  </si>
  <si>
    <t>rs199893056</t>
  </si>
  <si>
    <t>p.Ala163Asp</t>
  </si>
  <si>
    <t>c.488C&gt;A</t>
  </si>
  <si>
    <t>11-4082342-C-T</t>
  </si>
  <si>
    <t>rs200375470</t>
  </si>
  <si>
    <t>p.Ala376Ala</t>
  </si>
  <si>
    <t>c.1128C&gt;T</t>
  </si>
  <si>
    <t>11-4088726-G-C</t>
  </si>
  <si>
    <t>rs528796503</t>
  </si>
  <si>
    <t>ENST00000527651.5</t>
  </si>
  <si>
    <t>p.Arg522Ser</t>
  </si>
  <si>
    <t>c.1566G&gt;C</t>
  </si>
  <si>
    <t>eas</t>
  </si>
  <si>
    <t>11-4082914-C-G</t>
  </si>
  <si>
    <t>rs143609147</t>
  </si>
  <si>
    <t>p.Leu390Leu</t>
  </si>
  <si>
    <t>c.1170C&gt;G</t>
  </si>
  <si>
    <t>11-4086644-G-A</t>
  </si>
  <si>
    <t>rs548943505</t>
  </si>
  <si>
    <t>p.Gly548Arg</t>
  </si>
  <si>
    <t>c.1642G&gt;A</t>
  </si>
  <si>
    <t>mid</t>
  </si>
  <si>
    <t>11-4084694-G-A</t>
  </si>
  <si>
    <t>rs538951401</t>
  </si>
  <si>
    <t>p.Arg499His</t>
  </si>
  <si>
    <t>c.1496G&gt;A</t>
  </si>
  <si>
    <t>11-4059380-C-A</t>
  </si>
  <si>
    <t>rs189905382</t>
  </si>
  <si>
    <t>p.Leu199Leu</t>
  </si>
  <si>
    <t>c.597C&gt;A</t>
  </si>
  <si>
    <t>11-4091700-G-A</t>
  </si>
  <si>
    <t>rs201466902</t>
  </si>
  <si>
    <t>p.Ala685Thr</t>
  </si>
  <si>
    <t>c.2053G&gt;A</t>
  </si>
  <si>
    <t>11-3856381-G-A</t>
  </si>
  <si>
    <t>rs201909794</t>
  </si>
  <si>
    <t>p.Gly37Gly</t>
  </si>
  <si>
    <t>c.111G&gt;A</t>
  </si>
  <si>
    <t>11-3967646-T-C</t>
  </si>
  <si>
    <t>rs146126071</t>
  </si>
  <si>
    <t>p.Asp78Asp</t>
  </si>
  <si>
    <t>c.234T&gt;C</t>
  </si>
  <si>
    <t>11-4084760-A-T</t>
  </si>
  <si>
    <t>rs1028214511</t>
  </si>
  <si>
    <t>p.Tyr521Phe</t>
  </si>
  <si>
    <t>c.1562A&gt;T</t>
  </si>
  <si>
    <t>11-4086815-C-G</t>
  </si>
  <si>
    <t>rs746854219</t>
  </si>
  <si>
    <t>p.Pro605Ala</t>
  </si>
  <si>
    <t>c.1813C&gt;G</t>
  </si>
  <si>
    <t>11-4059353-G-T</t>
  </si>
  <si>
    <t>rs200233698</t>
  </si>
  <si>
    <t>p.Leu190Leu</t>
  </si>
  <si>
    <t>c.570G&gt;T</t>
  </si>
  <si>
    <t>11-4086829-C-T</t>
  </si>
  <si>
    <t>rs376784614</t>
  </si>
  <si>
    <t>p.Thr609Thr</t>
  </si>
  <si>
    <t>c.1827C&gt;T</t>
  </si>
  <si>
    <t>11-4055548-G-C</t>
  </si>
  <si>
    <t>rs200648767</t>
  </si>
  <si>
    <t>p.Glu136Asp</t>
  </si>
  <si>
    <t>c.408G&gt;C</t>
  </si>
  <si>
    <t>11-4091328-C-T</t>
  </si>
  <si>
    <t>rs142239530</t>
  </si>
  <si>
    <t>p.Arg561Cys</t>
  </si>
  <si>
    <t>c.1681C&gt;T</t>
  </si>
  <si>
    <t>11-3967594-A-G</t>
  </si>
  <si>
    <t>rs202160755</t>
  </si>
  <si>
    <t>p.Glu61Gly</t>
  </si>
  <si>
    <t>c.182A&gt;G</t>
  </si>
  <si>
    <t>11-4091347-A-G</t>
  </si>
  <si>
    <t>rs140122024</t>
  </si>
  <si>
    <t>p.Lys567Arg</t>
  </si>
  <si>
    <t>c.1700A&gt;G</t>
  </si>
  <si>
    <t>11-4074629-A-G</t>
  </si>
  <si>
    <t>rs773169744</t>
  </si>
  <si>
    <t>p.Thr307Ala</t>
  </si>
  <si>
    <t>c.919A&gt;G</t>
  </si>
  <si>
    <t>11-4086730-C-T</t>
  </si>
  <si>
    <t>rs751127208</t>
  </si>
  <si>
    <t>p.Thr576Thr</t>
  </si>
  <si>
    <t>c.1728C&gt;T</t>
  </si>
  <si>
    <t>lcr</t>
  </si>
  <si>
    <t>11-4091495-G-A</t>
  </si>
  <si>
    <t>rs201902860</t>
  </si>
  <si>
    <t>p.Ala616Ala</t>
  </si>
  <si>
    <t>c.1848G&gt;A</t>
  </si>
  <si>
    <t>11-4086714-C-T</t>
  </si>
  <si>
    <t>rs763742622</t>
  </si>
  <si>
    <t>p.Thr571Ile</t>
  </si>
  <si>
    <t>c.1712C&gt;T</t>
  </si>
  <si>
    <t>11-4070072-C-T</t>
  </si>
  <si>
    <t>rs200982503</t>
  </si>
  <si>
    <t>p.Ile220Ile</t>
  </si>
  <si>
    <t>c.660C&gt;T</t>
  </si>
  <si>
    <t>11-3967613-A-G</t>
  </si>
  <si>
    <t>rs200194500</t>
  </si>
  <si>
    <t>p.Ala67Ala</t>
  </si>
  <si>
    <t>c.201A&gt;G</t>
  </si>
  <si>
    <t>11-4091584-G-A</t>
  </si>
  <si>
    <t>rs145197758</t>
  </si>
  <si>
    <t>p.Arg646His</t>
  </si>
  <si>
    <t>c.1937G&gt;A</t>
  </si>
  <si>
    <t>11-4086709-TACC-T</t>
  </si>
  <si>
    <t>rs753506968</t>
  </si>
  <si>
    <t>TACC</t>
  </si>
  <si>
    <t>p.Thr576del</t>
  </si>
  <si>
    <t>c.1726_1728del</t>
  </si>
  <si>
    <t>inframe_deletion</t>
  </si>
  <si>
    <t>11-4055532-A-G</t>
  </si>
  <si>
    <t>rs201274425</t>
  </si>
  <si>
    <t>p.Asn131Ser</t>
  </si>
  <si>
    <t>c.392A&gt;G</t>
  </si>
  <si>
    <t>11-4055594-G-A</t>
  </si>
  <si>
    <t>rs143916878</t>
  </si>
  <si>
    <t>p.Glu152Lys</t>
  </si>
  <si>
    <t>c.454G&gt;A</t>
  </si>
  <si>
    <t>11-4091376-G-A</t>
  </si>
  <si>
    <t>rs371443357</t>
  </si>
  <si>
    <t>p.Glu577Lys</t>
  </si>
  <si>
    <t>c.1729G&gt;A</t>
  </si>
  <si>
    <t>11-4086581-C-T</t>
  </si>
  <si>
    <t>rs200884178</t>
  </si>
  <si>
    <t>p.Arg527Trp</t>
  </si>
  <si>
    <t>c.1579C&gt;T</t>
  </si>
  <si>
    <t>11-4091634-G-A</t>
  </si>
  <si>
    <t>rs369549218</t>
  </si>
  <si>
    <t>p.Asp663Asn</t>
  </si>
  <si>
    <t>c.1987G&gt;A</t>
  </si>
  <si>
    <t>11-4091404-G-T</t>
  </si>
  <si>
    <t>rs200525396</t>
  </si>
  <si>
    <t>p.Gly586Val</t>
  </si>
  <si>
    <t>c.1757G&gt;T</t>
  </si>
  <si>
    <t>11-4086594-G-A</t>
  </si>
  <si>
    <t>rs547648831</t>
  </si>
  <si>
    <t>p.Arg531Gln</t>
  </si>
  <si>
    <t>c.1592G&gt;A</t>
  </si>
  <si>
    <t>11-4086709-T-TACC</t>
  </si>
  <si>
    <t>p.Thr576dup</t>
  </si>
  <si>
    <t>c.1726_1728dup</t>
  </si>
  <si>
    <t>inframe_insertion</t>
  </si>
  <si>
    <t>11-4074582-A-G</t>
  </si>
  <si>
    <t>rs138848040</t>
  </si>
  <si>
    <t>p.Asn291Ser</t>
  </si>
  <si>
    <t>c.872A&gt;G</t>
  </si>
  <si>
    <t>11-4091303-G-A</t>
  </si>
  <si>
    <t>rs148209416</t>
  </si>
  <si>
    <t>p.Gly534Arg</t>
  </si>
  <si>
    <t>c.1600G&gt;A</t>
  </si>
  <si>
    <t>11-4082948-C-T</t>
  </si>
  <si>
    <t>rs201091587</t>
  </si>
  <si>
    <t>p.Leu402Leu</t>
  </si>
  <si>
    <t>c.1204C&gt;T</t>
  </si>
  <si>
    <t>11-4083323-C-T</t>
  </si>
  <si>
    <t>rs200738706</t>
  </si>
  <si>
    <t>p.Ile433Ile</t>
  </si>
  <si>
    <t>c.1299C&gt;T</t>
  </si>
  <si>
    <t>11-4059386-G-A</t>
  </si>
  <si>
    <t>rs142843376</t>
  </si>
  <si>
    <t>p.Gly201Gly</t>
  </si>
  <si>
    <t>c.603G&gt;A</t>
  </si>
  <si>
    <t>11-4086727-C-T</t>
  </si>
  <si>
    <t>rs754103800</t>
  </si>
  <si>
    <t>p.Thr575Thr</t>
  </si>
  <si>
    <t>c.1725C&gt;T</t>
  </si>
  <si>
    <t>11-4074664-G-A</t>
  </si>
  <si>
    <t>rs779546625</t>
  </si>
  <si>
    <t>p.Glu318Glu</t>
  </si>
  <si>
    <t>c.954G&gt;A</t>
  </si>
  <si>
    <t>11-4091404-G-A</t>
  </si>
  <si>
    <t>p.Gly586Asp</t>
  </si>
  <si>
    <t>c.1757G&gt;A</t>
  </si>
  <si>
    <t>11-4083434-C-G</t>
  </si>
  <si>
    <t>rs748403696</t>
  </si>
  <si>
    <t>p.His470Gln</t>
  </si>
  <si>
    <t>c.1410C&gt;G</t>
  </si>
  <si>
    <t>11-4091494-C-T</t>
  </si>
  <si>
    <t>rs750326949</t>
  </si>
  <si>
    <t>p.Ala616Val</t>
  </si>
  <si>
    <t>c.1847C&gt;T</t>
  </si>
  <si>
    <t>11-4086602-C-T</t>
  </si>
  <si>
    <t>rs192463697</t>
  </si>
  <si>
    <t>p.Arg534Cys</t>
  </si>
  <si>
    <t>c.1600C&gt;T</t>
  </si>
  <si>
    <t>11-4074520-G-A</t>
  </si>
  <si>
    <t>rs201765594</t>
  </si>
  <si>
    <t>p.Glu270Glu</t>
  </si>
  <si>
    <t>c.810G&gt;A</t>
  </si>
  <si>
    <t>11-4083275-C-T</t>
  </si>
  <si>
    <t>rs199782037</t>
  </si>
  <si>
    <t>p.Ser417Ser</t>
  </si>
  <si>
    <t>c.1251C&gt;T</t>
  </si>
  <si>
    <t>11-4086603-G-A</t>
  </si>
  <si>
    <t>rs748049243</t>
  </si>
  <si>
    <t>p.Arg534His</t>
  </si>
  <si>
    <t>c.1601G&gt;A</t>
  </si>
  <si>
    <t>11-4091298-G-A</t>
  </si>
  <si>
    <t>rs199914458</t>
  </si>
  <si>
    <t>p.Asp551Asn</t>
  </si>
  <si>
    <t>c.1651G&gt;A</t>
  </si>
  <si>
    <t>11-4084723-A-G</t>
  </si>
  <si>
    <t>p.Thr509Ala</t>
  </si>
  <si>
    <t>c.1525A&gt;G</t>
  </si>
  <si>
    <t>11-4091412-C-T</t>
  </si>
  <si>
    <t>rs747547917</t>
  </si>
  <si>
    <t>p.Arg589Trp</t>
  </si>
  <si>
    <t>c.1765C&gt;T</t>
  </si>
  <si>
    <t>11-3967607-C-T</t>
  </si>
  <si>
    <t>rs201177133</t>
  </si>
  <si>
    <t>p.Phe65Phe</t>
  </si>
  <si>
    <t>c.195C&gt;T</t>
  </si>
  <si>
    <t>11-4088702-A-T</t>
  </si>
  <si>
    <t>rs772759124</t>
  </si>
  <si>
    <t>p.Arg514Ser</t>
  </si>
  <si>
    <t>c.1542A&gt;T</t>
  </si>
  <si>
    <t>11-4084708-C-T</t>
  </si>
  <si>
    <t>rs1262669577</t>
  </si>
  <si>
    <t>p.Arg504Cys</t>
  </si>
  <si>
    <t>c.1510C&gt;T</t>
  </si>
  <si>
    <t>11-4082950-G-A</t>
  </si>
  <si>
    <t>rs760051786</t>
  </si>
  <si>
    <t>c.1206G&gt;A</t>
  </si>
  <si>
    <t>11-4086638-G-A</t>
  </si>
  <si>
    <t>rs777341133</t>
  </si>
  <si>
    <t>gnomAD Exomes</t>
  </si>
  <si>
    <t>p.Gly546Ser</t>
  </si>
  <si>
    <t>c.1636G&gt;A</t>
  </si>
  <si>
    <t>11-4083463-T-C</t>
  </si>
  <si>
    <t>rs762820296</t>
  </si>
  <si>
    <t>p.Met480Thr</t>
  </si>
  <si>
    <t>c.1439T&gt;C</t>
  </si>
  <si>
    <t>11-4086506-C-T</t>
  </si>
  <si>
    <t>rs149456514</t>
  </si>
  <si>
    <t>p.Arg533Cys</t>
  </si>
  <si>
    <t>c.1597C&gt;T</t>
  </si>
  <si>
    <t>11-4086533-G-A</t>
  </si>
  <si>
    <t>rs771891852</t>
  </si>
  <si>
    <t>p.Gly542Arg</t>
  </si>
  <si>
    <t>c.1624G&gt;A</t>
  </si>
  <si>
    <t>11-4023902-C-T</t>
  </si>
  <si>
    <t>rs200658405</t>
  </si>
  <si>
    <t>p.Asp100Asp</t>
  </si>
  <si>
    <t>c.300C&gt;T</t>
  </si>
  <si>
    <t>11-4074582-A-C</t>
  </si>
  <si>
    <t>p.Asn291Thr</t>
  </si>
  <si>
    <t>c.872A&gt;C</t>
  </si>
  <si>
    <t>11-4086643-C-T</t>
  </si>
  <si>
    <t>rs759035796</t>
  </si>
  <si>
    <t>p.Tyr547Tyr</t>
  </si>
  <si>
    <t>c.1641C&gt;T</t>
  </si>
  <si>
    <t>11-4088710-C-A</t>
  </si>
  <si>
    <t>rs1009975285</t>
  </si>
  <si>
    <t>p.Ser517Tyr</t>
  </si>
  <si>
    <t>c.1550C&gt;A</t>
  </si>
  <si>
    <t>11-4086597-G-A</t>
  </si>
  <si>
    <t>rs369690734</t>
  </si>
  <si>
    <t>p.Arg532Gln</t>
  </si>
  <si>
    <t>c.1595G&gt;A</t>
  </si>
  <si>
    <t>11-4091641-G-A</t>
  </si>
  <si>
    <t>rs200632934</t>
  </si>
  <si>
    <t>p.Arg665Gln</t>
  </si>
  <si>
    <t>c.1994G&gt;A</t>
  </si>
  <si>
    <t>11-4083449-C-T</t>
  </si>
  <si>
    <t>rs200776986</t>
  </si>
  <si>
    <t>p.Asp475Asp</t>
  </si>
  <si>
    <t>c.1425C&gt;T</t>
  </si>
  <si>
    <t>11-4055603-C-T</t>
  </si>
  <si>
    <t>rs747832260</t>
  </si>
  <si>
    <t>p.Arg155Trp</t>
  </si>
  <si>
    <t>c.463C&gt;T</t>
  </si>
  <si>
    <t>11-4091513-C-G</t>
  </si>
  <si>
    <t>rs776241052</t>
  </si>
  <si>
    <t>p.Asp622Glu</t>
  </si>
  <si>
    <t>c.1866C&gt;G</t>
  </si>
  <si>
    <t>11-4055539-C-T</t>
  </si>
  <si>
    <t>rs199513192</t>
  </si>
  <si>
    <t>p.Thr133Thr</t>
  </si>
  <si>
    <t>c.399C&gt;T</t>
  </si>
  <si>
    <t>11-4086646-G-A</t>
  </si>
  <si>
    <t>rs569668284</t>
  </si>
  <si>
    <t>p.Gly548Gly</t>
  </si>
  <si>
    <t>c.1644G&gt;A</t>
  </si>
  <si>
    <t>11-3967561-G-A</t>
  </si>
  <si>
    <t>rs201245746</t>
  </si>
  <si>
    <t>p.Arg50Gln</t>
  </si>
  <si>
    <t>c.149G&gt;A</t>
  </si>
  <si>
    <t>11-4091329-G-A</t>
  </si>
  <si>
    <t>rs746517083</t>
  </si>
  <si>
    <t>p.Arg561His</t>
  </si>
  <si>
    <t>c.1682G&gt;A</t>
  </si>
  <si>
    <t>11-4091502-C-T</t>
  </si>
  <si>
    <t>rs201297020</t>
  </si>
  <si>
    <t>p.His619Tyr</t>
  </si>
  <si>
    <t>c.1855C&gt;T</t>
  </si>
  <si>
    <t>11-3856361-G-C</t>
  </si>
  <si>
    <t>rs368091975</t>
  </si>
  <si>
    <t>p.Ala31Pro</t>
  </si>
  <si>
    <t>c.91G&gt;C</t>
  </si>
  <si>
    <t>11-4083315-C-A</t>
  </si>
  <si>
    <t>rs199666087</t>
  </si>
  <si>
    <t>p.Gln431Lys</t>
  </si>
  <si>
    <t>c.1291C&gt;A</t>
  </si>
  <si>
    <t>11-4084728-C-T</t>
  </si>
  <si>
    <t>rs752777695</t>
  </si>
  <si>
    <t>p.Ser510Ser</t>
  </si>
  <si>
    <t>c.1530C&gt;T</t>
  </si>
  <si>
    <t>11-4091359-T-C</t>
  </si>
  <si>
    <t>rs1390592487</t>
  </si>
  <si>
    <t>p.Met571Thr</t>
  </si>
  <si>
    <t>c.1712T&gt;C</t>
  </si>
  <si>
    <t>11-4086740-G-A</t>
  </si>
  <si>
    <t>rs758313396</t>
  </si>
  <si>
    <t>p.Val580Ile</t>
  </si>
  <si>
    <t>c.1738G&gt;A</t>
  </si>
  <si>
    <t>11-3856377-C-T</t>
  </si>
  <si>
    <t>rs200907515</t>
  </si>
  <si>
    <t>p.Ser36Leu</t>
  </si>
  <si>
    <t>c.107C&gt;T</t>
  </si>
  <si>
    <t>11-3967608-G-A</t>
  </si>
  <si>
    <t>11-4091365-G-A</t>
  </si>
  <si>
    <t>rs202147687</t>
  </si>
  <si>
    <t>p.Arg573His</t>
  </si>
  <si>
    <t>c.1718G&gt;A</t>
  </si>
  <si>
    <t>11-4091627-A-G</t>
  </si>
  <si>
    <t>rs200331652</t>
  </si>
  <si>
    <t>p.Pro660Pro</t>
  </si>
  <si>
    <t>c.1980A&gt;G</t>
  </si>
  <si>
    <t>11-4091541-C-T</t>
  </si>
  <si>
    <t>rs200960094</t>
  </si>
  <si>
    <t>p.Pro632Ser</t>
  </si>
  <si>
    <t>c.1894C&gt;T</t>
  </si>
  <si>
    <t>11-4059345-C-A</t>
  </si>
  <si>
    <t>rs372235564</t>
  </si>
  <si>
    <t>p.Gln188Lys</t>
  </si>
  <si>
    <t>c.562C&gt;A</t>
  </si>
  <si>
    <t>11-4091559-G-A</t>
  </si>
  <si>
    <t>rs200324378</t>
  </si>
  <si>
    <t>p.Gly638Ser</t>
  </si>
  <si>
    <t>c.1912G&gt;A</t>
  </si>
  <si>
    <t>11-4091364-C-T</t>
  </si>
  <si>
    <t>rs370846246</t>
  </si>
  <si>
    <t>p.Arg573Cys</t>
  </si>
  <si>
    <t>c.1717C&gt;T</t>
  </si>
  <si>
    <t>11-4084737-G-A</t>
  </si>
  <si>
    <t>rs1329953228</t>
  </si>
  <si>
    <t>p.Ser513Ser</t>
  </si>
  <si>
    <t>c.1539G&gt;A</t>
  </si>
  <si>
    <t>11-4086739-C-T</t>
  </si>
  <si>
    <t>rs534741528</t>
  </si>
  <si>
    <t>p.Thr579Thr</t>
  </si>
  <si>
    <t>c.1737C&gt;T</t>
  </si>
  <si>
    <t>11-4086732-TCAC-T</t>
  </si>
  <si>
    <t>rs1224032065</t>
  </si>
  <si>
    <t>TCAC</t>
  </si>
  <si>
    <t>p.Thr579del</t>
  </si>
  <si>
    <t>c.1735_1737del</t>
  </si>
  <si>
    <t>11-4059372-A-G</t>
  </si>
  <si>
    <t>rs367888213</t>
  </si>
  <si>
    <t>p.Thr197Ala</t>
  </si>
  <si>
    <t>c.589A&gt;G</t>
  </si>
  <si>
    <t>11-4083458-T-G</t>
  </si>
  <si>
    <t>rs1308773341</t>
  </si>
  <si>
    <t>p.Asp478Glu</t>
  </si>
  <si>
    <t>c.1434T&gt;G</t>
  </si>
  <si>
    <t>11-4091667-C-T</t>
  </si>
  <si>
    <t>rs779108452</t>
  </si>
  <si>
    <t>p.Arg674Cys</t>
  </si>
  <si>
    <t>c.2020C&gt;T</t>
  </si>
  <si>
    <t>11-4091546-A-G</t>
  </si>
  <si>
    <t>rs201272880</t>
  </si>
  <si>
    <t>p.Ser633Ser</t>
  </si>
  <si>
    <t>c.1899A&gt;G</t>
  </si>
  <si>
    <t>11-4084731-C-T</t>
  </si>
  <si>
    <t>rs777651362</t>
  </si>
  <si>
    <t>p.Ala511Ala</t>
  </si>
  <si>
    <t>c.1533C&gt;T</t>
  </si>
  <si>
    <t>11-4082902-G-A</t>
  </si>
  <si>
    <t>rs201669026</t>
  </si>
  <si>
    <t>p.Lys386Lys</t>
  </si>
  <si>
    <t>c.1158G&gt;A</t>
  </si>
  <si>
    <t>11-4083418-G-A</t>
  </si>
  <si>
    <t>rs375914426</t>
  </si>
  <si>
    <t>p.Arg465His</t>
  </si>
  <si>
    <t>c.1394G&gt;A</t>
  </si>
  <si>
    <t>11-4088731-C-T</t>
  </si>
  <si>
    <t>rs955070868</t>
  </si>
  <si>
    <t>p.Ser524Phe</t>
  </si>
  <si>
    <t>c.1571C&gt;T</t>
  </si>
  <si>
    <t>11-4086741-T-TC</t>
  </si>
  <si>
    <t>rs1299902606</t>
  </si>
  <si>
    <t>TC</t>
  </si>
  <si>
    <t>p.His581ProfsTer22</t>
  </si>
  <si>
    <t>c.1741dup</t>
  </si>
  <si>
    <t>frameshift_variant</t>
  </si>
  <si>
    <t>11-4082898-A-G</t>
  </si>
  <si>
    <t>rs768311695</t>
  </si>
  <si>
    <t>p.Lys385Arg</t>
  </si>
  <si>
    <t>c.1154A&gt;G</t>
  </si>
  <si>
    <t>11-4091582-C-T</t>
  </si>
  <si>
    <t>rs766224297</t>
  </si>
  <si>
    <t>p.Ser645Ser</t>
  </si>
  <si>
    <t>c.1935C&gt;T</t>
  </si>
  <si>
    <t>11-4086596-C-T</t>
  </si>
  <si>
    <t>rs761028602</t>
  </si>
  <si>
    <t>p.Arg532Ter</t>
  </si>
  <si>
    <t>c.1594C&gt;T</t>
  </si>
  <si>
    <t>stop_gained</t>
  </si>
  <si>
    <t>11-4083485-C-T</t>
  </si>
  <si>
    <t>rs751169800</t>
  </si>
  <si>
    <t>p.Pro487Pro</t>
  </si>
  <si>
    <t>c.1461C&gt;T</t>
  </si>
  <si>
    <t>11-4055533-T-C</t>
  </si>
  <si>
    <t>rs764275626</t>
  </si>
  <si>
    <t>p.Asn131Asn</t>
  </si>
  <si>
    <t>c.393T&gt;C</t>
  </si>
  <si>
    <t>11-4086580-C-A</t>
  </si>
  <si>
    <t>rs200097770</t>
  </si>
  <si>
    <t>p.Ser526Arg</t>
  </si>
  <si>
    <t>c.1578C&gt;A</t>
  </si>
  <si>
    <t>11-4070042-C-T</t>
  </si>
  <si>
    <t>rs199743104</t>
  </si>
  <si>
    <t>p.His210His</t>
  </si>
  <si>
    <t>c.630C&gt;T</t>
  </si>
  <si>
    <t>11-4091503-A-G</t>
  </si>
  <si>
    <t>rs1176059435</t>
  </si>
  <si>
    <t>p.His619Arg</t>
  </si>
  <si>
    <t>c.1856A&gt;G</t>
  </si>
  <si>
    <t>11-4070179-A-G</t>
  </si>
  <si>
    <t>rs201576757</t>
  </si>
  <si>
    <t>p.Gln256Arg</t>
  </si>
  <si>
    <t>c.767A&gt;G</t>
  </si>
  <si>
    <t>11-4091621-A-G</t>
  </si>
  <si>
    <t>rs201051821</t>
  </si>
  <si>
    <t>p.Pro658Pro</t>
  </si>
  <si>
    <t>c.1974A&gt;G</t>
  </si>
  <si>
    <t>11-4091297-C-T</t>
  </si>
  <si>
    <t>rs201573756</t>
  </si>
  <si>
    <t>lof_flag</t>
  </si>
  <si>
    <t>11-4091747-A-G</t>
  </si>
  <si>
    <t>rs754273677</t>
  </si>
  <si>
    <t>p.Pro700Pro</t>
  </si>
  <si>
    <t>c.2100A&gt;G</t>
  </si>
  <si>
    <t>11-4070038-A-G</t>
  </si>
  <si>
    <t>rs763916693</t>
  </si>
  <si>
    <t>p.Asn209Ser</t>
  </si>
  <si>
    <t>c.626A&gt;G</t>
  </si>
  <si>
    <t>11-4091375-C-T</t>
  </si>
  <si>
    <t>rs542778043</t>
  </si>
  <si>
    <t>p.Asp576Asp</t>
  </si>
  <si>
    <t>11-4091726-C-T</t>
  </si>
  <si>
    <t>c.2079C&gt;T</t>
  </si>
  <si>
    <t>11-4082189-G-C</t>
  </si>
  <si>
    <t>rs200963440</t>
  </si>
  <si>
    <t>p.Arg325Arg</t>
  </si>
  <si>
    <t>c.975G&gt;C</t>
  </si>
  <si>
    <t>11-4070186-G-T</t>
  </si>
  <si>
    <t>rs140997213</t>
  </si>
  <si>
    <t>p.Leu258Leu</t>
  </si>
  <si>
    <t>c.774G&gt;T</t>
  </si>
  <si>
    <t>11-4091408-C-G</t>
  </si>
  <si>
    <t>rs201543900</t>
  </si>
  <si>
    <t>p.Ser587Arg</t>
  </si>
  <si>
    <t>c.1761C&gt;G</t>
  </si>
  <si>
    <t>11-4091401-A-G</t>
  </si>
  <si>
    <t>rs748820994</t>
  </si>
  <si>
    <t>p.Asn585Ser</t>
  </si>
  <si>
    <t>c.1754A&gt;G</t>
  </si>
  <si>
    <t>11-4055540-G-A</t>
  </si>
  <si>
    <t>rs200351944</t>
  </si>
  <si>
    <t>p.Val134Met</t>
  </si>
  <si>
    <t>c.400G&gt;A</t>
  </si>
  <si>
    <t>11-4091520-C-T</t>
  </si>
  <si>
    <t>rs201838782</t>
  </si>
  <si>
    <t>p.His625Tyr</t>
  </si>
  <si>
    <t>c.1873C&gt;T</t>
  </si>
  <si>
    <t>11-4070154-T-C</t>
  </si>
  <si>
    <t>rs748663206</t>
  </si>
  <si>
    <t>p.Leu248Leu</t>
  </si>
  <si>
    <t>c.742T&gt;C</t>
  </si>
  <si>
    <t>11-3967652-T-C</t>
  </si>
  <si>
    <t>rs772255924</t>
  </si>
  <si>
    <t>p.Asn80Asn</t>
  </si>
  <si>
    <t>c.240T&gt;C</t>
  </si>
  <si>
    <t>11-4084709-G-A</t>
  </si>
  <si>
    <t>rs1034144328</t>
  </si>
  <si>
    <t>p.Arg504His</t>
  </si>
  <si>
    <t>c.1511G&gt;A</t>
  </si>
  <si>
    <t>11-4086593-C-T</t>
  </si>
  <si>
    <t>rs199985119</t>
  </si>
  <si>
    <t>p.Arg531Trp</t>
  </si>
  <si>
    <t>c.1591C&gt;T</t>
  </si>
  <si>
    <t>11-4023942-C-T</t>
  </si>
  <si>
    <t>rs201767533</t>
  </si>
  <si>
    <t>p.Leu114Phe</t>
  </si>
  <si>
    <t>c.340C&gt;T</t>
  </si>
  <si>
    <t>11-4091283-G-T</t>
  </si>
  <si>
    <t>rs534419041</t>
  </si>
  <si>
    <t>p.Asp546Tyr</t>
  </si>
  <si>
    <t>c.1636G&gt;T</t>
  </si>
  <si>
    <t>11-4086514-G-A</t>
  </si>
  <si>
    <t>rs370596083</t>
  </si>
  <si>
    <t>p.Thr535Thr</t>
  </si>
  <si>
    <t>c.1605G&gt;A</t>
  </si>
  <si>
    <t>11-4086503-C-A</t>
  </si>
  <si>
    <t>rs753214223</t>
  </si>
  <si>
    <t>p.Gln532Lys</t>
  </si>
  <si>
    <t>c.1594C&gt;A</t>
  </si>
  <si>
    <t>11-4091583-C-T</t>
  </si>
  <si>
    <t>rs560566339</t>
  </si>
  <si>
    <t>p.Arg646Cys</t>
  </si>
  <si>
    <t>c.1936C&gt;T</t>
  </si>
  <si>
    <t>11-4091751-C-T</t>
  </si>
  <si>
    <t>rs755346239</t>
  </si>
  <si>
    <t>p.Arg702Trp</t>
  </si>
  <si>
    <t>c.2104C&gt;T</t>
  </si>
  <si>
    <t>11-4059313-C-T</t>
  </si>
  <si>
    <t>rs761973338</t>
  </si>
  <si>
    <t>p.Thr177Ile</t>
  </si>
  <si>
    <t>c.530C&gt;T</t>
  </si>
  <si>
    <t>11-3856378-G-A</t>
  </si>
  <si>
    <t>rs551284324</t>
  </si>
  <si>
    <t>p.Ser36Ser</t>
  </si>
  <si>
    <t>c.108G&gt;A</t>
  </si>
  <si>
    <t>11-4091413-G-A</t>
  </si>
  <si>
    <t>rs199503470</t>
  </si>
  <si>
    <t>p.Arg589Gln</t>
  </si>
  <si>
    <t>c.1766G&gt;A</t>
  </si>
  <si>
    <t>11-4091302-C-T</t>
  </si>
  <si>
    <t>rs745539009</t>
  </si>
  <si>
    <t>p.Ser552Leu</t>
  </si>
  <si>
    <t>c.1655C&gt;T</t>
  </si>
  <si>
    <t>11-3967641-G-A</t>
  </si>
  <si>
    <t>11-4074556-G-C</t>
  </si>
  <si>
    <t>rs199510481</t>
  </si>
  <si>
    <t>p.Leu282Leu</t>
  </si>
  <si>
    <t>c.846G&gt;C</t>
  </si>
  <si>
    <t>11-4070073-G-A</t>
  </si>
  <si>
    <t>rs186158674</t>
  </si>
  <si>
    <t>p.Val221Ile</t>
  </si>
  <si>
    <t>c.661G&gt;A</t>
  </si>
  <si>
    <t>11-4084712-C-G</t>
  </si>
  <si>
    <t>rs1042398073</t>
  </si>
  <si>
    <t>p.Ser505Cys</t>
  </si>
  <si>
    <t>c.1514C&gt;G</t>
  </si>
  <si>
    <t>11-4091721-A-G</t>
  </si>
  <si>
    <t>rs759472644</t>
  </si>
  <si>
    <t>p.Ile692Val</t>
  </si>
  <si>
    <t>c.2074A&gt;G</t>
  </si>
  <si>
    <t>11-4023908-A-G</t>
  </si>
  <si>
    <t>rs140167452</t>
  </si>
  <si>
    <t>p.Thr102Thr</t>
  </si>
  <si>
    <t>c.306A&gt;G</t>
  </si>
  <si>
    <t>11-4055537-A-G</t>
  </si>
  <si>
    <t>rs758479123</t>
  </si>
  <si>
    <t>p.Thr133Ala</t>
  </si>
  <si>
    <t>c.397A&gt;G</t>
  </si>
  <si>
    <t>11-4091702-TGAG-T</t>
  </si>
  <si>
    <t>rs747758858</t>
  </si>
  <si>
    <t>TGAG</t>
  </si>
  <si>
    <t>p.Glu687del</t>
  </si>
  <si>
    <t>c.2061_2063del</t>
  </si>
  <si>
    <t>11-4086500-C-T</t>
  </si>
  <si>
    <t>rs772902514</t>
  </si>
  <si>
    <t>11-3967589-G-A</t>
  </si>
  <si>
    <t>rs553909431</t>
  </si>
  <si>
    <t>p.Glu59Glu</t>
  </si>
  <si>
    <t>c.177G&gt;A</t>
  </si>
  <si>
    <t>11-4084730-C-G</t>
  </si>
  <si>
    <t>rs1014092585</t>
  </si>
  <si>
    <t>p.Ala511Gly</t>
  </si>
  <si>
    <t>c.1532C&gt;G</t>
  </si>
  <si>
    <t>11-4084721-C-T</t>
  </si>
  <si>
    <t>p.Ser508Phe</t>
  </si>
  <si>
    <t>c.1523C&gt;T</t>
  </si>
  <si>
    <t>11-4086650-A-G</t>
  </si>
  <si>
    <t>rs536999785</t>
  </si>
  <si>
    <t>p.Ser550Gly</t>
  </si>
  <si>
    <t>c.1648A&gt;G</t>
  </si>
  <si>
    <t>11-4091755-A-G</t>
  </si>
  <si>
    <t>rs1200217912</t>
  </si>
  <si>
    <t>p.Lys703Arg</t>
  </si>
  <si>
    <t>c.2108A&gt;G</t>
  </si>
  <si>
    <t>11-4082333-G-C</t>
  </si>
  <si>
    <t>rs2094469535</t>
  </si>
  <si>
    <t>p.Leu373Leu</t>
  </si>
  <si>
    <t>c.1119G&gt;C</t>
  </si>
  <si>
    <t>11-4070158-A-G</t>
  </si>
  <si>
    <t>rs778141513</t>
  </si>
  <si>
    <t>p.Glu249Gly</t>
  </si>
  <si>
    <t>c.746A&gt;G</t>
  </si>
  <si>
    <t>11-4082184-G-A</t>
  </si>
  <si>
    <t>p.Val324Ile</t>
  </si>
  <si>
    <t>c.970G&gt;A</t>
  </si>
  <si>
    <t>11-3967651-A-G</t>
  </si>
  <si>
    <t>11-4023950-C-T</t>
  </si>
  <si>
    <t>rs200075076</t>
  </si>
  <si>
    <t>p.Ser116Ser</t>
  </si>
  <si>
    <t>c.348C&gt;T</t>
  </si>
  <si>
    <t>11-4086480-C-G</t>
  </si>
  <si>
    <t>rs762929975</t>
  </si>
  <si>
    <t>p.Pro524Arg</t>
  </si>
  <si>
    <t>c.1571C&gt;G</t>
  </si>
  <si>
    <t>11-4082930-G-T</t>
  </si>
  <si>
    <t>p.Val396Leu</t>
  </si>
  <si>
    <t>c.1186G&gt;T</t>
  </si>
  <si>
    <t>11-4083452-C-T</t>
  </si>
  <si>
    <t>rs776633274</t>
  </si>
  <si>
    <t>p.Asp476Asp</t>
  </si>
  <si>
    <t>c.1428C&gt;T</t>
  </si>
  <si>
    <t>11-4091625-C-T</t>
  </si>
  <si>
    <t>rs893886813</t>
  </si>
  <si>
    <t>p.Pro660Ser</t>
  </si>
  <si>
    <t>c.1978C&gt;T</t>
  </si>
  <si>
    <t>11-4086669-C-A</t>
  </si>
  <si>
    <t>rs576833622</t>
  </si>
  <si>
    <t>p.Ala556Asp</t>
  </si>
  <si>
    <t>c.1667C&gt;A</t>
  </si>
  <si>
    <t>11-4084732-G-T</t>
  </si>
  <si>
    <t>rs74352612</t>
  </si>
  <si>
    <t>p.Gly512Cys</t>
  </si>
  <si>
    <t>c.1534G&gt;T</t>
  </si>
  <si>
    <t>11-4084757-A-C</t>
  </si>
  <si>
    <t>p.Lys520Thr</t>
  </si>
  <si>
    <t>c.1559A&gt;C</t>
  </si>
  <si>
    <t>11-4091791-A-G</t>
  </si>
  <si>
    <t>rs202047054</t>
  </si>
  <si>
    <t>p.Lys715Arg</t>
  </si>
  <si>
    <t>c.2144A&gt;G</t>
  </si>
  <si>
    <t>11-4082348-G-A</t>
  </si>
  <si>
    <t>rs920883663</t>
  </si>
  <si>
    <t>p.Glu378Glu</t>
  </si>
  <si>
    <t>c.1134G&gt;A</t>
  </si>
  <si>
    <t>11-4074506-C-T</t>
  </si>
  <si>
    <t>rs2133185569</t>
  </si>
  <si>
    <t>p.His266Tyr</t>
  </si>
  <si>
    <t>c.796C&gt;T</t>
  </si>
  <si>
    <t>11-4091519-C-T</t>
  </si>
  <si>
    <t>rs201227472</t>
  </si>
  <si>
    <t>p.Ala624Ala</t>
  </si>
  <si>
    <t>c.1872C&gt;T</t>
  </si>
  <si>
    <t>11-3856371-C-A</t>
  </si>
  <si>
    <t>rs771348972</t>
  </si>
  <si>
    <t>p.Thr34Asn</t>
  </si>
  <si>
    <t>c.101C&gt;A</t>
  </si>
  <si>
    <t>11-3856279-A-G</t>
  </si>
  <si>
    <t>rs765248656</t>
  </si>
  <si>
    <t>p.Val3Val</t>
  </si>
  <si>
    <t>c.9A&gt;G</t>
  </si>
  <si>
    <t>11-4082347-A-G</t>
  </si>
  <si>
    <t>rs758472622</t>
  </si>
  <si>
    <t>p.Glu378Gly</t>
  </si>
  <si>
    <t>c.1133A&gt;G</t>
  </si>
  <si>
    <t>11-4083485-C-G</t>
  </si>
  <si>
    <t>c.1461C&gt;G</t>
  </si>
  <si>
    <t>11-4023887-C-T</t>
  </si>
  <si>
    <t>rs780488492</t>
  </si>
  <si>
    <t>p.Asp95Asp</t>
  </si>
  <si>
    <t>c.285C&gt;T</t>
  </si>
  <si>
    <t>11-4082188-G-A</t>
  </si>
  <si>
    <t>rs746960459</t>
  </si>
  <si>
    <t>p.Arg325Gln</t>
  </si>
  <si>
    <t>c.974G&gt;A</t>
  </si>
  <si>
    <t>11-4086507-G-A</t>
  </si>
  <si>
    <t>rs555016539</t>
  </si>
  <si>
    <t>p.Arg533His</t>
  </si>
  <si>
    <t>c.1598G&gt;A</t>
  </si>
  <si>
    <t>11-4074570-G-A</t>
  </si>
  <si>
    <t>rs1565168009</t>
  </si>
  <si>
    <t>p.Arg287His</t>
  </si>
  <si>
    <t>c.860G&gt;A</t>
  </si>
  <si>
    <t>11-3967678-A-C</t>
  </si>
  <si>
    <t>11-4091609-C-T</t>
  </si>
  <si>
    <t>rs752394795</t>
  </si>
  <si>
    <t>p.Asp654Asp</t>
  </si>
  <si>
    <t>c.1962C&gt;T</t>
  </si>
  <si>
    <t>11-4086810-C-T</t>
  </si>
  <si>
    <t>rs1355527593</t>
  </si>
  <si>
    <t>p.Thr603Ile</t>
  </si>
  <si>
    <t>c.1808C&gt;T</t>
  </si>
  <si>
    <t>11-4086709-TACCACCACC-T</t>
  </si>
  <si>
    <t>TACCACCACC</t>
  </si>
  <si>
    <t>p.Thr574_Thr576del</t>
  </si>
  <si>
    <t>c.1720_1728del</t>
  </si>
  <si>
    <t>11-4091789-T-C</t>
  </si>
  <si>
    <t>rs199935070</t>
  </si>
  <si>
    <t>p.Leu714Leu</t>
  </si>
  <si>
    <t>c.2142T&gt;C</t>
  </si>
  <si>
    <t>11-4074508-C-T</t>
  </si>
  <si>
    <t>p.His266His</t>
  </si>
  <si>
    <t>c.798C&gt;T</t>
  </si>
  <si>
    <t>11-4074569-C-T</t>
  </si>
  <si>
    <t>rs1034949340</t>
  </si>
  <si>
    <t>p.Arg287Cys</t>
  </si>
  <si>
    <t>c.859C&gt;T</t>
  </si>
  <si>
    <t>11-4091335-G-A</t>
  </si>
  <si>
    <t>rs771442242</t>
  </si>
  <si>
    <t>p.Arg563His</t>
  </si>
  <si>
    <t>c.1688G&gt;A</t>
  </si>
  <si>
    <t>11-4086512-A-G</t>
  </si>
  <si>
    <t>rs200528072</t>
  </si>
  <si>
    <t>p.Thr535Ala</t>
  </si>
  <si>
    <t>c.1603A&gt;G</t>
  </si>
  <si>
    <t>11-4070115-C-T</t>
  </si>
  <si>
    <t>rs770272305</t>
  </si>
  <si>
    <t>p.Arg235Cys</t>
  </si>
  <si>
    <t>c.703C&gt;T</t>
  </si>
  <si>
    <t>11-3967617-C-T</t>
  </si>
  <si>
    <t>11-3856316-C-T</t>
  </si>
  <si>
    <t>rs2090367088</t>
  </si>
  <si>
    <t>p.Leu16Phe</t>
  </si>
  <si>
    <t>c.46C&gt;T</t>
  </si>
  <si>
    <t>11-4070072-C-A</t>
  </si>
  <si>
    <t>c.660C&gt;A</t>
  </si>
  <si>
    <t>11-4084765-G-T</t>
  </si>
  <si>
    <t>rs566784149</t>
  </si>
  <si>
    <t>p.Ala523Ser</t>
  </si>
  <si>
    <t>c.1567G&gt;T</t>
  </si>
  <si>
    <t>11-4084751-T-C</t>
  </si>
  <si>
    <t>rs2094483193</t>
  </si>
  <si>
    <t>p.Leu518Pro</t>
  </si>
  <si>
    <t>c.1553T&gt;C</t>
  </si>
  <si>
    <t>11-4055552-G-A</t>
  </si>
  <si>
    <t>rs199728303</t>
  </si>
  <si>
    <t>p.Val138Ile</t>
  </si>
  <si>
    <t>c.412G&gt;A</t>
  </si>
  <si>
    <t>11-4082349-G-C</t>
  </si>
  <si>
    <t>rs201447973</t>
  </si>
  <si>
    <t>p.Gly379Arg</t>
  </si>
  <si>
    <t>c.1135G&gt;C</t>
  </si>
  <si>
    <t>11-4070087-C-T</t>
  </si>
  <si>
    <t>rs151061361</t>
  </si>
  <si>
    <t>p.Gly225Gly</t>
  </si>
  <si>
    <t>c.675C&gt;T</t>
  </si>
  <si>
    <t>11-4082282-G-A</t>
  </si>
  <si>
    <t>rs761203064</t>
  </si>
  <si>
    <t>p.Glu356Glu</t>
  </si>
  <si>
    <t>c.1068G&gt;A</t>
  </si>
  <si>
    <t>11-4091659-G-A</t>
  </si>
  <si>
    <t>rs769001716</t>
  </si>
  <si>
    <t>p.Arg671Gln</t>
  </si>
  <si>
    <t>c.2012G&gt;A</t>
  </si>
  <si>
    <t>11-4059371-T-C</t>
  </si>
  <si>
    <t>rs201359969</t>
  </si>
  <si>
    <t>p.Asp196Asp</t>
  </si>
  <si>
    <t>c.588T&gt;C</t>
  </si>
  <si>
    <t>11-4086502-G-A</t>
  </si>
  <si>
    <t>rs765806444</t>
  </si>
  <si>
    <t>p.Arg531Arg</t>
  </si>
  <si>
    <t>c.1593G&gt;A</t>
  </si>
  <si>
    <t>11-4083453-G-A</t>
  </si>
  <si>
    <t>rs199963821</t>
  </si>
  <si>
    <t>p.Val477Met</t>
  </si>
  <si>
    <t>c.1429G&gt;A</t>
  </si>
  <si>
    <t>11-4084765-G-C</t>
  </si>
  <si>
    <t>p.Ala523Pro</t>
  </si>
  <si>
    <t>c.1567G&gt;C</t>
  </si>
  <si>
    <t>11-4086607-C-G</t>
  </si>
  <si>
    <t>rs1263146976</t>
  </si>
  <si>
    <t>p.Ser535Arg</t>
  </si>
  <si>
    <t>c.1605C&gt;G</t>
  </si>
  <si>
    <t>11-4059333-C-T</t>
  </si>
  <si>
    <t>rs368391164</t>
  </si>
  <si>
    <t>p.Arg184Trp</t>
  </si>
  <si>
    <t>c.550C&gt;T</t>
  </si>
  <si>
    <t>11-4070170-G-A</t>
  </si>
  <si>
    <t>rs771175797</t>
  </si>
  <si>
    <t>p.Arg253Gln</t>
  </si>
  <si>
    <t>c.758G&gt;A</t>
  </si>
  <si>
    <t>11-4070054-C-G</t>
  </si>
  <si>
    <t>rs1418384472</t>
  </si>
  <si>
    <t>p.Phe214Leu</t>
  </si>
  <si>
    <t>c.642C&gt;G</t>
  </si>
  <si>
    <t>11-4091530-T-C</t>
  </si>
  <si>
    <t>rs370556532</t>
  </si>
  <si>
    <t>p.Met628Thr</t>
  </si>
  <si>
    <t>c.1883T&gt;C</t>
  </si>
  <si>
    <t>11-4023951-G-A</t>
  </si>
  <si>
    <t>rs759378488</t>
  </si>
  <si>
    <t>p.Val117Met</t>
  </si>
  <si>
    <t>c.349G&gt;A</t>
  </si>
  <si>
    <t>11-4091400-A-T</t>
  </si>
  <si>
    <t>p.Asn585Tyr</t>
  </si>
  <si>
    <t>c.1753A&gt;T</t>
  </si>
  <si>
    <t>11-3856382-G-A</t>
  </si>
  <si>
    <t>rs774499633</t>
  </si>
  <si>
    <t>p.Ala38Thr</t>
  </si>
  <si>
    <t>c.112G&gt;A</t>
  </si>
  <si>
    <t>11-4091318-C-T</t>
  </si>
  <si>
    <t>rs1490661362</t>
  </si>
  <si>
    <t>p.His539Tyr</t>
  </si>
  <si>
    <t>c.1615C&gt;T</t>
  </si>
  <si>
    <t>11-4083372-C-T</t>
  </si>
  <si>
    <t>rs2094475261</t>
  </si>
  <si>
    <t>p.Leu450Leu</t>
  </si>
  <si>
    <t>c.1348C&gt;T</t>
  </si>
  <si>
    <t>11-4086677-T-G</t>
  </si>
  <si>
    <t>rs1487200155</t>
  </si>
  <si>
    <t>p.Ser559Ala</t>
  </si>
  <si>
    <t>c.1675T&gt;G</t>
  </si>
  <si>
    <t>11-4084693-C-T</t>
  </si>
  <si>
    <t>rs763916784</t>
  </si>
  <si>
    <t>p.Arg499Cys</t>
  </si>
  <si>
    <t>c.1495C&gt;T</t>
  </si>
  <si>
    <t>11-4084732-G-A</t>
  </si>
  <si>
    <t>p.Gly512Ser</t>
  </si>
  <si>
    <t>c.1534G&gt;A</t>
  </si>
  <si>
    <t>11-4074642-G-A</t>
  </si>
  <si>
    <t>rs866666473</t>
  </si>
  <si>
    <t>p.Arg311Gln</t>
  </si>
  <si>
    <t>c.932G&gt;A</t>
  </si>
  <si>
    <t>11-4074641-C-T</t>
  </si>
  <si>
    <t>rs770698758</t>
  </si>
  <si>
    <t>p.Arg311Trp</t>
  </si>
  <si>
    <t>c.931C&gt;T</t>
  </si>
  <si>
    <t>11-4086625-T-C</t>
  </si>
  <si>
    <t>rs1157289337</t>
  </si>
  <si>
    <t>p.Ser541Ser</t>
  </si>
  <si>
    <t>c.1623T&gt;C</t>
  </si>
  <si>
    <t>11-4086556-C-T</t>
  </si>
  <si>
    <t>rs370452244</t>
  </si>
  <si>
    <t>p.Gly518Gly</t>
  </si>
  <si>
    <t>c.1554C&gt;T</t>
  </si>
  <si>
    <t>11-4070104-A-T</t>
  </si>
  <si>
    <t>rs765230033</t>
  </si>
  <si>
    <t>p.Tyr231Phe</t>
  </si>
  <si>
    <t>c.692A&gt;T</t>
  </si>
  <si>
    <t>11-4091548-C-T</t>
  </si>
  <si>
    <t>rs749622475</t>
  </si>
  <si>
    <t>p.Ala634Val</t>
  </si>
  <si>
    <t>c.1901C&gt;T</t>
  </si>
  <si>
    <t>11-4086508-C-T</t>
  </si>
  <si>
    <t>rs377102721</t>
  </si>
  <si>
    <t>p.Arg533Arg</t>
  </si>
  <si>
    <t>c.1599C&gt;T</t>
  </si>
  <si>
    <t>11-4083371-A-G</t>
  </si>
  <si>
    <t>rs765057580</t>
  </si>
  <si>
    <t>p.Ser449Ser</t>
  </si>
  <si>
    <t>c.1347A&gt;G</t>
  </si>
  <si>
    <t>11-4091421-G-A</t>
  </si>
  <si>
    <t>rs200557274</t>
  </si>
  <si>
    <t>p.Glu592Lys</t>
  </si>
  <si>
    <t>c.1774G&gt;A</t>
  </si>
  <si>
    <t>11-3856332-A-G</t>
  </si>
  <si>
    <t>rs201500852</t>
  </si>
  <si>
    <t>p.Gln21Arg</t>
  </si>
  <si>
    <t>c.62A&gt;G</t>
  </si>
  <si>
    <t>11-4082930-G-A</t>
  </si>
  <si>
    <t>rs1430915758</t>
  </si>
  <si>
    <t>p.Val396Met</t>
  </si>
  <si>
    <t>c.1186G&gt;A</t>
  </si>
  <si>
    <t>11-4091456-G-A</t>
  </si>
  <si>
    <t>rs199763448</t>
  </si>
  <si>
    <t>p.Leu603Leu</t>
  </si>
  <si>
    <t>c.1809G&gt;A</t>
  </si>
  <si>
    <t>11-4091415-C-A</t>
  </si>
  <si>
    <t>rs1468467874</t>
  </si>
  <si>
    <t>p.Leu590Met</t>
  </si>
  <si>
    <t>c.1768C&gt;A</t>
  </si>
  <si>
    <t>11-4083395-C-A</t>
  </si>
  <si>
    <t>rs777537168</t>
  </si>
  <si>
    <t>p.Asp457Glu</t>
  </si>
  <si>
    <t>c.1371C&gt;A</t>
  </si>
  <si>
    <t>11-4070145-A-G</t>
  </si>
  <si>
    <t>rs755714206</t>
  </si>
  <si>
    <t>p.Met245Val</t>
  </si>
  <si>
    <t>c.733A&gt;G</t>
  </si>
  <si>
    <t>11-4086798-C-T</t>
  </si>
  <si>
    <t>rs756969466</t>
  </si>
  <si>
    <t>p.Pro599Leu</t>
  </si>
  <si>
    <t>c.1796C&gt;T</t>
  </si>
  <si>
    <t>11-4055604-G-A</t>
  </si>
  <si>
    <t>rs771484089</t>
  </si>
  <si>
    <t>p.Arg155Gln</t>
  </si>
  <si>
    <t>c.464G&gt;A</t>
  </si>
  <si>
    <t>11-4086602-C-A</t>
  </si>
  <si>
    <t>p.Arg534Ser</t>
  </si>
  <si>
    <t>c.1600C&gt;A</t>
  </si>
  <si>
    <t>11-4084765-G-A</t>
  </si>
  <si>
    <t>p.Ala523Thr</t>
  </si>
  <si>
    <t>c.1567G&gt;A</t>
  </si>
  <si>
    <t>11-4082337-G-C</t>
  </si>
  <si>
    <t>rs755359690</t>
  </si>
  <si>
    <t>p.Val375Leu</t>
  </si>
  <si>
    <t>c.1123G&gt;C</t>
  </si>
  <si>
    <t>11-4091727-G-A</t>
  </si>
  <si>
    <t>rs763770274</t>
  </si>
  <si>
    <t>p.Glu694Lys</t>
  </si>
  <si>
    <t>c.2080G&gt;A</t>
  </si>
  <si>
    <t>11-4082235-T-C</t>
  </si>
  <si>
    <t>rs775189639</t>
  </si>
  <si>
    <t>p.Trp341Arg</t>
  </si>
  <si>
    <t>c.1021T&gt;C</t>
  </si>
  <si>
    <t>11-4082929-C-T</t>
  </si>
  <si>
    <t>rs1027836784</t>
  </si>
  <si>
    <t>p.His395His</t>
  </si>
  <si>
    <t>c.1185C&gt;T</t>
  </si>
  <si>
    <t>11-3967640-C-T</t>
  </si>
  <si>
    <t>rs749540812</t>
  </si>
  <si>
    <t>p.Asp76Asp</t>
  </si>
  <si>
    <t>c.228C&gt;T</t>
  </si>
  <si>
    <t>11-4086529-C-T</t>
  </si>
  <si>
    <t>rs768520523</t>
  </si>
  <si>
    <t>p.Gly540Gly</t>
  </si>
  <si>
    <t>c.1620C&gt;T</t>
  </si>
  <si>
    <t>11-4070150-G-A</t>
  </si>
  <si>
    <t>rs536528954</t>
  </si>
  <si>
    <t>p.Lys246Lys</t>
  </si>
  <si>
    <t>c.738G&gt;A</t>
  </si>
  <si>
    <t>11-4059314-T-A</t>
  </si>
  <si>
    <t>rs767768485</t>
  </si>
  <si>
    <t>p.Thr177Thr</t>
  </si>
  <si>
    <t>c.531T&gt;A</t>
  </si>
  <si>
    <t>11-4091334-C-T</t>
  </si>
  <si>
    <t>rs202166909</t>
  </si>
  <si>
    <t>p.Arg563Cys</t>
  </si>
  <si>
    <t>c.1687C&gt;T</t>
  </si>
  <si>
    <t>11-4091346-A-G</t>
  </si>
  <si>
    <t>p.Lys567Glu</t>
  </si>
  <si>
    <t>c.1699A&gt;G</t>
  </si>
  <si>
    <t>11-3856380-G-C</t>
  </si>
  <si>
    <t>rs201156770</t>
  </si>
  <si>
    <t>p.Gly37Ala</t>
  </si>
  <si>
    <t>c.110G&gt;C</t>
  </si>
  <si>
    <t>11-4074552-A-G</t>
  </si>
  <si>
    <t>p.His281Arg</t>
  </si>
  <si>
    <t>c.842A&gt;G</t>
  </si>
  <si>
    <t>11-4070116-G-A</t>
  </si>
  <si>
    <t>rs764002968</t>
  </si>
  <si>
    <t>p.Arg235His</t>
  </si>
  <si>
    <t>c.704G&gt;A</t>
  </si>
  <si>
    <t>11-4083414-A-G</t>
  </si>
  <si>
    <t>rs201717730</t>
  </si>
  <si>
    <t>p.Thr464Ala</t>
  </si>
  <si>
    <t>c.1390A&gt;G</t>
  </si>
  <si>
    <t>11-4086529-C-G</t>
  </si>
  <si>
    <t>c.1620C&gt;G</t>
  </si>
  <si>
    <t>11-4070077-T-C</t>
  </si>
  <si>
    <t>rs772427441</t>
  </si>
  <si>
    <t>p.Ile222Thr</t>
  </si>
  <si>
    <t>c.665T&gt;C</t>
  </si>
  <si>
    <t>11-4086842-G-A</t>
  </si>
  <si>
    <t>rs948769198</t>
  </si>
  <si>
    <t>p.Gly614Arg</t>
  </si>
  <si>
    <t>c.1840G&gt;A</t>
  </si>
  <si>
    <t>11-4086828-C-A</t>
  </si>
  <si>
    <t>rs1479864940</t>
  </si>
  <si>
    <t>p.Thr609Asn</t>
  </si>
  <si>
    <t>c.1826C&gt;A</t>
  </si>
  <si>
    <t>11-4086780-A-G</t>
  </si>
  <si>
    <t>rs1411884838</t>
  </si>
  <si>
    <t>p.Tyr593Cys</t>
  </si>
  <si>
    <t>c.1778A&gt;G</t>
  </si>
  <si>
    <t>11-4086620-C-T</t>
  </si>
  <si>
    <t>rs2094494985</t>
  </si>
  <si>
    <t>p.Gln540Ter</t>
  </si>
  <si>
    <t>c.1618C&gt;T</t>
  </si>
  <si>
    <t>11-4082349-G-T</t>
  </si>
  <si>
    <t>p.Gly379Trp</t>
  </si>
  <si>
    <t>c.1135G&gt;T</t>
  </si>
  <si>
    <t>11-4082293-A-G</t>
  </si>
  <si>
    <t>rs1211799645</t>
  </si>
  <si>
    <t>p.Gln360Arg</t>
  </si>
  <si>
    <t>c.1079A&gt;G</t>
  </si>
  <si>
    <t>11-4059363-G-T</t>
  </si>
  <si>
    <t>rs1371053190</t>
  </si>
  <si>
    <t>p.Ala194Ser</t>
  </si>
  <si>
    <t>c.580G&gt;T</t>
  </si>
  <si>
    <t>11-3856362-C-T</t>
  </si>
  <si>
    <t>rs778297119</t>
  </si>
  <si>
    <t>p.Ala31Val</t>
  </si>
  <si>
    <t>c.92C&gt;T</t>
  </si>
  <si>
    <t>11-3856334-A-G</t>
  </si>
  <si>
    <t>rs1395814191</t>
  </si>
  <si>
    <t>p.Ser22Gly</t>
  </si>
  <si>
    <t>c.64A&gt;G</t>
  </si>
  <si>
    <t>11-4091652-G-A</t>
  </si>
  <si>
    <t>rs201852473</t>
  </si>
  <si>
    <t>p.Ala669Thr</t>
  </si>
  <si>
    <t>c.2005G&gt;A</t>
  </si>
  <si>
    <t>11-4083306-C-T</t>
  </si>
  <si>
    <t>rs767609050</t>
  </si>
  <si>
    <t>p.His428Tyr</t>
  </si>
  <si>
    <t>c.1282C&gt;T</t>
  </si>
  <si>
    <t>11-4083454-T-G</t>
  </si>
  <si>
    <t>rs1447805570</t>
  </si>
  <si>
    <t>p.Val477Gly</t>
  </si>
  <si>
    <t>c.1430T&gt;G</t>
  </si>
  <si>
    <t>11-4086517-G-A</t>
  </si>
  <si>
    <t>rs756277132</t>
  </si>
  <si>
    <t>p.Glu536Glu</t>
  </si>
  <si>
    <t>c.1608G&gt;A</t>
  </si>
  <si>
    <t>11-4091534-G-C</t>
  </si>
  <si>
    <t>rs199874116</t>
  </si>
  <si>
    <t>p.Glu629Asp</t>
  </si>
  <si>
    <t>c.1887G&gt;C</t>
  </si>
  <si>
    <t>11-4083338-C-A</t>
  </si>
  <si>
    <t>p.Gly438Gly</t>
  </si>
  <si>
    <t>c.1314C&gt;A</t>
  </si>
  <si>
    <t>11-4083416-A-C</t>
  </si>
  <si>
    <t>p.Thr464Thr</t>
  </si>
  <si>
    <t>c.1392A&gt;C</t>
  </si>
  <si>
    <t>11-4083417-C-T</t>
  </si>
  <si>
    <t>rs749694629</t>
  </si>
  <si>
    <t>p.Arg465Cys</t>
  </si>
  <si>
    <t>c.1393C&gt;T</t>
  </si>
  <si>
    <t>11-4084729-G-A</t>
  </si>
  <si>
    <t>rs1158033002</t>
  </si>
  <si>
    <t>p.Ala511Thr</t>
  </si>
  <si>
    <t>c.1531G&gt;A</t>
  </si>
  <si>
    <t>11-4084736-C-T</t>
  </si>
  <si>
    <t>rs995030712</t>
  </si>
  <si>
    <t>p.Ser513Leu</t>
  </si>
  <si>
    <t>c.1538C&gt;T</t>
  </si>
  <si>
    <t>11-4086808-C-A</t>
  </si>
  <si>
    <t>p.Asp602Glu</t>
  </si>
  <si>
    <t>c.1806C&gt;A</t>
  </si>
  <si>
    <t>11-4055590-T-C</t>
  </si>
  <si>
    <t>rs768689027</t>
  </si>
  <si>
    <t>p.Tyr150Tyr</t>
  </si>
  <si>
    <t>c.450T&gt;C</t>
  </si>
  <si>
    <t>11-4074605-C-T</t>
  </si>
  <si>
    <t>rs779075210</t>
  </si>
  <si>
    <t>p.Arg299Trp</t>
  </si>
  <si>
    <t>c.895C&gt;T</t>
  </si>
  <si>
    <t>11-4082339-G-A</t>
  </si>
  <si>
    <t>p.Val375Val</t>
  </si>
  <si>
    <t>c.1125G&gt;A</t>
  </si>
  <si>
    <t>11-4091735-A-G</t>
  </si>
  <si>
    <t>rs756775440</t>
  </si>
  <si>
    <t>p.Thr696Thr</t>
  </si>
  <si>
    <t>c.2088A&gt;G</t>
  </si>
  <si>
    <t>11-4059350-G-A</t>
  </si>
  <si>
    <t>rs202109124</t>
  </si>
  <si>
    <t>p.Lys189Lys</t>
  </si>
  <si>
    <t>c.567G&gt;A</t>
  </si>
  <si>
    <t>11-4070032-G-A</t>
  </si>
  <si>
    <t>rs745319940</t>
  </si>
  <si>
    <t>p.Arg207His</t>
  </si>
  <si>
    <t>c.620G&gt;A</t>
  </si>
  <si>
    <t>11-4070156-G-A</t>
  </si>
  <si>
    <t>rs764311095</t>
  </si>
  <si>
    <t>c.744G&gt;A</t>
  </si>
  <si>
    <t>11-4070111-G-A</t>
  </si>
  <si>
    <t>rs775503036</t>
  </si>
  <si>
    <t>p.Gln233Gln</t>
  </si>
  <si>
    <t>c.699G&gt;A</t>
  </si>
  <si>
    <t>11-3967658-T-C</t>
  </si>
  <si>
    <t>rs1454054588</t>
  </si>
  <si>
    <t>p.Asp82Asp</t>
  </si>
  <si>
    <t>c.246T&gt;C</t>
  </si>
  <si>
    <t>11-4091658-C-T</t>
  </si>
  <si>
    <t>rs930699942</t>
  </si>
  <si>
    <t>p.Arg671Ter</t>
  </si>
  <si>
    <t>c.2011C&gt;T</t>
  </si>
  <si>
    <t>11-4083294-C-T</t>
  </si>
  <si>
    <t>rs200892145</t>
  </si>
  <si>
    <t>p.Arg424Trp</t>
  </si>
  <si>
    <t>c.1270C&gt;T</t>
  </si>
  <si>
    <t>11-4091308-C-CA</t>
  </si>
  <si>
    <t>rs1305679130</t>
  </si>
  <si>
    <t>p.Ser555LeufsTer6</t>
  </si>
  <si>
    <t>c.1661_1662insA</t>
  </si>
  <si>
    <t>11-4091320-T-G</t>
  </si>
  <si>
    <t>rs1313776483</t>
  </si>
  <si>
    <t>p.Met558Arg</t>
  </si>
  <si>
    <t>c.1673T&gt;G</t>
  </si>
  <si>
    <t>11-4091579-T-C</t>
  </si>
  <si>
    <t>rs1367856839</t>
  </si>
  <si>
    <t>p.Ser644Ser</t>
  </si>
  <si>
    <t>c.1932T&gt;C</t>
  </si>
  <si>
    <t>11-3967618-G-A</t>
  </si>
  <si>
    <t>11-4059332-C-T</t>
  </si>
  <si>
    <t>rs1590681707</t>
  </si>
  <si>
    <t>p.Asp183Asp</t>
  </si>
  <si>
    <t>c.549C&gt;T</t>
  </si>
  <si>
    <t>11-4083406-T-C</t>
  </si>
  <si>
    <t>rs1444907403</t>
  </si>
  <si>
    <t>p.Met461Thr</t>
  </si>
  <si>
    <t>c.1382T&gt;C</t>
  </si>
  <si>
    <t>11-4070085-G-T</t>
  </si>
  <si>
    <t>rs747254186</t>
  </si>
  <si>
    <t>p.Gly225Cys</t>
  </si>
  <si>
    <t>c.673G&gt;T</t>
  </si>
  <si>
    <t>11-4091315-CCACA-C</t>
  </si>
  <si>
    <t>rs1210527157</t>
  </si>
  <si>
    <t>CCACA</t>
  </si>
  <si>
    <t>p.His557Ter</t>
  </si>
  <si>
    <t>c.1669_1672del</t>
  </si>
  <si>
    <t>11-4091392-T-C</t>
  </si>
  <si>
    <t>rs1242032425</t>
  </si>
  <si>
    <t>p.Met582Thr</t>
  </si>
  <si>
    <t>c.1745T&gt;C</t>
  </si>
  <si>
    <t>11-4091554-C-CTGG</t>
  </si>
  <si>
    <t>CTGG</t>
  </si>
  <si>
    <t>p.Gly638dup</t>
  </si>
  <si>
    <t>c.1911_1913dup</t>
  </si>
  <si>
    <t>11-4091693-G-T</t>
  </si>
  <si>
    <t>rs1565174316</t>
  </si>
  <si>
    <t>p.Lys682Asn</t>
  </si>
  <si>
    <t>c.2046G&gt;T</t>
  </si>
  <si>
    <t>11-4083379-C-G</t>
  </si>
  <si>
    <t>rs114915823</t>
  </si>
  <si>
    <t>p.Ala452Gly</t>
  </si>
  <si>
    <t>c.1355C&gt;G</t>
  </si>
  <si>
    <t>11-4084673-A-G</t>
  </si>
  <si>
    <t>p.Tyr492Cys</t>
  </si>
  <si>
    <t>c.1475A&gt;G</t>
  </si>
  <si>
    <t>11-4084694-G-T</t>
  </si>
  <si>
    <t>p.Arg499Leu</t>
  </si>
  <si>
    <t>c.1496G&gt;T</t>
  </si>
  <si>
    <t>11-4086803-C-G</t>
  </si>
  <si>
    <t>rs1057220631</t>
  </si>
  <si>
    <t>p.Pro601Ala</t>
  </si>
  <si>
    <t>c.1801C&gt;G</t>
  </si>
  <si>
    <t>11-4086767-C-T</t>
  </si>
  <si>
    <t>rs1480820512</t>
  </si>
  <si>
    <t>p.His589Tyr</t>
  </si>
  <si>
    <t>11-4086689-TCCATCACCACCATCACCACTA-T</t>
  </si>
  <si>
    <t>rs1565172317</t>
  </si>
  <si>
    <t>TCCATCACCACCATCACCACTA</t>
  </si>
  <si>
    <t>p.Ile564_Thr570del</t>
  </si>
  <si>
    <t>c.1691_1711del</t>
  </si>
  <si>
    <t>11-4074647-C-T</t>
  </si>
  <si>
    <t>rs1248955977</t>
  </si>
  <si>
    <t>p.Arg313Cys</t>
  </si>
  <si>
    <t>c.937C&gt;T</t>
  </si>
  <si>
    <t>11-4055626-T-C</t>
  </si>
  <si>
    <t>rs201882860</t>
  </si>
  <si>
    <t>p.His162His</t>
  </si>
  <si>
    <t>c.486T&gt;C</t>
  </si>
  <si>
    <t>11-4074633-A-G</t>
  </si>
  <si>
    <t>rs201651708</t>
  </si>
  <si>
    <t>p.Glu308Gly</t>
  </si>
  <si>
    <t>c.923A&gt;G</t>
  </si>
  <si>
    <t>11-4086579-G-T</t>
  </si>
  <si>
    <t>p.Ser526Ile</t>
  </si>
  <si>
    <t>c.1577G&gt;T</t>
  </si>
  <si>
    <t>11-4074581-A-G</t>
  </si>
  <si>
    <t>rs201523207</t>
  </si>
  <si>
    <t>p.Asn291Asp</t>
  </si>
  <si>
    <t>c.871A&gt;G</t>
  </si>
  <si>
    <t>11-4086557-G-A</t>
  </si>
  <si>
    <t>rs1406481291</t>
  </si>
  <si>
    <t>p.Glu519Lys</t>
  </si>
  <si>
    <t>c.1555G&gt;A</t>
  </si>
  <si>
    <t>11-4091722-T-C</t>
  </si>
  <si>
    <t>rs765059333</t>
  </si>
  <si>
    <t>p.Ile692Thr</t>
  </si>
  <si>
    <t>c.2075T&gt;C</t>
  </si>
  <si>
    <t>11-4023920-C-T</t>
  </si>
  <si>
    <t>rs1172930683</t>
  </si>
  <si>
    <t>p.Ser106Ser</t>
  </si>
  <si>
    <t>c.318C&gt;T</t>
  </si>
  <si>
    <t>11-4082919-G-C</t>
  </si>
  <si>
    <t>rs1464170461</t>
  </si>
  <si>
    <t>p.Gly392Ala</t>
  </si>
  <si>
    <t>c.1175G&gt;C</t>
  </si>
  <si>
    <t>11-4086501-G-A</t>
  </si>
  <si>
    <t>rs760242778</t>
  </si>
  <si>
    <t>11-4059334-G-A</t>
  </si>
  <si>
    <t>rs766441391</t>
  </si>
  <si>
    <t>p.Arg184Gln</t>
  </si>
  <si>
    <t>c.551G&gt;A</t>
  </si>
  <si>
    <t>11-4091709-G-A</t>
  </si>
  <si>
    <t>rs142357642</t>
  </si>
  <si>
    <t>p.Asp688Asn</t>
  </si>
  <si>
    <t>c.2062G&gt;A</t>
  </si>
  <si>
    <t>11-4074553-T-C</t>
  </si>
  <si>
    <t>rs760049621</t>
  </si>
  <si>
    <t>p.His281His</t>
  </si>
  <si>
    <t>c.843T&gt;C</t>
  </si>
  <si>
    <t>11-4091335-G-C</t>
  </si>
  <si>
    <t>p.Arg563Pro</t>
  </si>
  <si>
    <t>c.1688G&gt;C</t>
  </si>
  <si>
    <t>11-3967682-G-C</t>
  </si>
  <si>
    <t>11-4091420-C-T</t>
  </si>
  <si>
    <t>rs1308455316</t>
  </si>
  <si>
    <t>p.Ile591Ile</t>
  </si>
  <si>
    <t>c.1773C&gt;T</t>
  </si>
  <si>
    <t>11-4091388-G-A</t>
  </si>
  <si>
    <t>rs1458830346</t>
  </si>
  <si>
    <t>p.Ala581Thr</t>
  </si>
  <si>
    <t>c.1741G&gt;A</t>
  </si>
  <si>
    <t>11-4091366-T-A</t>
  </si>
  <si>
    <t>rs200164426</t>
  </si>
  <si>
    <t>p.Arg573Arg</t>
  </si>
  <si>
    <t>c.1719T&gt;A</t>
  </si>
  <si>
    <t>11-4082932-G-A</t>
  </si>
  <si>
    <t>rs1175334637</t>
  </si>
  <si>
    <t>p.Val396Val</t>
  </si>
  <si>
    <t>c.1188G&gt;A</t>
  </si>
  <si>
    <t>11-4083395-C-T</t>
  </si>
  <si>
    <t>p.Asp457Asp</t>
  </si>
  <si>
    <t>c.1371C&gt;T</t>
  </si>
  <si>
    <t>11-4083276-G-A</t>
  </si>
  <si>
    <t>rs774565443</t>
  </si>
  <si>
    <t>p.Glu418Lys</t>
  </si>
  <si>
    <t>c.1252G&gt;A</t>
  </si>
  <si>
    <t>11-4091445-G-A</t>
  </si>
  <si>
    <t>rs527880533</t>
  </si>
  <si>
    <t>p.Val600Met</t>
  </si>
  <si>
    <t>c.1798G&gt;A</t>
  </si>
  <si>
    <t>11-4083293-G-C</t>
  </si>
  <si>
    <t>p.Leu423Phe</t>
  </si>
  <si>
    <t>c.1269G&gt;C</t>
  </si>
  <si>
    <t>11-3856324-C-G</t>
  </si>
  <si>
    <t>p.His18Gln</t>
  </si>
  <si>
    <t>c.54C&gt;G</t>
  </si>
  <si>
    <t>11-4086712-C-T</t>
  </si>
  <si>
    <t>rs1161506801</t>
  </si>
  <si>
    <t>p.Thr570Thr</t>
  </si>
  <si>
    <t>c.1710C&gt;T</t>
  </si>
  <si>
    <t>11-4086815-C-T</t>
  </si>
  <si>
    <t>p.Pro605Ser</t>
  </si>
  <si>
    <t>c.1813C&gt;T</t>
  </si>
  <si>
    <t>11-4086782-T-G</t>
  </si>
  <si>
    <t>rs1169351450</t>
  </si>
  <si>
    <t>p.Phe594Val</t>
  </si>
  <si>
    <t>c.1780T&gt;G</t>
  </si>
  <si>
    <t>11-4086788-C-T</t>
  </si>
  <si>
    <t>rs1444162297</t>
  </si>
  <si>
    <t>p.Gln596Ter</t>
  </si>
  <si>
    <t>c.1786C&gt;T</t>
  </si>
  <si>
    <t>11-4086755-G-A</t>
  </si>
  <si>
    <t>rs2094496221</t>
  </si>
  <si>
    <t>p.Val585Ile</t>
  </si>
  <si>
    <t>c.1753G&gt;A</t>
  </si>
  <si>
    <t>11-4086728-A-G</t>
  </si>
  <si>
    <t>p.Thr576Ala</t>
  </si>
  <si>
    <t>c.1726A&gt;G</t>
  </si>
  <si>
    <t>11-4086729-C-A</t>
  </si>
  <si>
    <t>rs2094495964</t>
  </si>
  <si>
    <t>p.Thr576Asn</t>
  </si>
  <si>
    <t>c.1727C&gt;A</t>
  </si>
  <si>
    <t>11-4086687-C-T</t>
  </si>
  <si>
    <t>p.Ser562Phe</t>
  </si>
  <si>
    <t>c.1685C&gt;T</t>
  </si>
  <si>
    <t>11-4086684-C-T</t>
  </si>
  <si>
    <t>rs1160388850</t>
  </si>
  <si>
    <t>p.Ser561Phe</t>
  </si>
  <si>
    <t>c.1682C&gt;T</t>
  </si>
  <si>
    <t>11-4086651-G-A</t>
  </si>
  <si>
    <t>rs558599650</t>
  </si>
  <si>
    <t>p.Ser550Asn</t>
  </si>
  <si>
    <t>c.1649G&gt;A</t>
  </si>
  <si>
    <t>11-4086623-T-A</t>
  </si>
  <si>
    <t>rs776243394</t>
  </si>
  <si>
    <t>p.Ser541Thr</t>
  </si>
  <si>
    <t>c.1621T&gt;A</t>
  </si>
  <si>
    <t>11-4086613-A-T</t>
  </si>
  <si>
    <t>rs772941189</t>
  </si>
  <si>
    <t>p.Ser537Ser</t>
  </si>
  <si>
    <t>c.1611A&gt;T</t>
  </si>
  <si>
    <t>11-4086609-T-C</t>
  </si>
  <si>
    <t>rs771774440</t>
  </si>
  <si>
    <t>p.Leu536Pro</t>
  </si>
  <si>
    <t>c.1607T&gt;C</t>
  </si>
  <si>
    <t>11-4091752-G-A</t>
  </si>
  <si>
    <t>rs779204802</t>
  </si>
  <si>
    <t>p.Arg702Gln</t>
  </si>
  <si>
    <t>c.2105G&gt;A</t>
  </si>
  <si>
    <t>11-4074606-G-A</t>
  </si>
  <si>
    <t>rs748135332</t>
  </si>
  <si>
    <t>p.Arg299Gln</t>
  </si>
  <si>
    <t>c.896G&gt;A</t>
  </si>
  <si>
    <t>11-4082324-G-T</t>
  </si>
  <si>
    <t>p.Glu370Asp</t>
  </si>
  <si>
    <t>c.1110G&gt;T</t>
  </si>
  <si>
    <t>11-4082234-A-G</t>
  </si>
  <si>
    <t>rs769477954</t>
  </si>
  <si>
    <t>p.Ser340Ser</t>
  </si>
  <si>
    <t>c.1020A&gt;G</t>
  </si>
  <si>
    <t>11-4082312-G-A</t>
  </si>
  <si>
    <t>rs754210220</t>
  </si>
  <si>
    <t>p.Lys366Lys</t>
  </si>
  <si>
    <t>c.1098G&gt;A</t>
  </si>
  <si>
    <t>11-4074528-G-A</t>
  </si>
  <si>
    <t>rs765987346</t>
  </si>
  <si>
    <t>p.Arg273His</t>
  </si>
  <si>
    <t>c.818G&gt;A</t>
  </si>
  <si>
    <t>11-4059377-G-T</t>
  </si>
  <si>
    <t>rs758234512</t>
  </si>
  <si>
    <t>p.Val198Val</t>
  </si>
  <si>
    <t>c.594G&gt;T</t>
  </si>
  <si>
    <t>11-4070134-TGAA-T</t>
  </si>
  <si>
    <t>rs1424195254</t>
  </si>
  <si>
    <t>TGAA</t>
  </si>
  <si>
    <t>p.Lys243del</t>
  </si>
  <si>
    <t>c.728_730del</t>
  </si>
  <si>
    <t>11-4091607-G-A</t>
  </si>
  <si>
    <t>rs765041336</t>
  </si>
  <si>
    <t>p.Asp654Asn</t>
  </si>
  <si>
    <t>c.1960G&gt;A</t>
  </si>
  <si>
    <t>11-4074563-A-G</t>
  </si>
  <si>
    <t>rs1474279628</t>
  </si>
  <si>
    <t>p.Lys285Glu</t>
  </si>
  <si>
    <t>c.853A&gt;G</t>
  </si>
  <si>
    <t>11-4091629-T-C</t>
  </si>
  <si>
    <t>rs2094525855</t>
  </si>
  <si>
    <t>p.Val661Ala</t>
  </si>
  <si>
    <t>c.1982T&gt;C</t>
  </si>
  <si>
    <t>11-4091540-C-T</t>
  </si>
  <si>
    <t>rs781756003</t>
  </si>
  <si>
    <t>p.Ser631Ser</t>
  </si>
  <si>
    <t>c.1893C&gt;T</t>
  </si>
  <si>
    <t>11-4086524-C-T</t>
  </si>
  <si>
    <t>rs1343386197</t>
  </si>
  <si>
    <t>11-4091296-C-A</t>
  </si>
  <si>
    <t>rs1590703131</t>
  </si>
  <si>
    <t>p.Ser550Tyr</t>
  </si>
  <si>
    <t>c.1649C&gt;A</t>
  </si>
  <si>
    <t>11-4091636-C-T</t>
  </si>
  <si>
    <t>rs1356617333</t>
  </si>
  <si>
    <t>p.Asp663Asp</t>
  </si>
  <si>
    <t>c.1989C&gt;T</t>
  </si>
  <si>
    <t>11-3856383-C-T</t>
  </si>
  <si>
    <t>p.Ala38Val</t>
  </si>
  <si>
    <t>c.113C&gt;T</t>
  </si>
  <si>
    <t>11-4091450-G-C</t>
  </si>
  <si>
    <t>rs2094524645</t>
  </si>
  <si>
    <t>p.Glu601Asp</t>
  </si>
  <si>
    <t>c.1803G&gt;C</t>
  </si>
  <si>
    <t>11-4083352-A-G</t>
  </si>
  <si>
    <t>rs2094475149</t>
  </si>
  <si>
    <t>p.Asn443Ser</t>
  </si>
  <si>
    <t>c.1328A&gt;G</t>
  </si>
  <si>
    <t>11-4070070-A-G</t>
  </si>
  <si>
    <t>rs2094394322</t>
  </si>
  <si>
    <t>p.Ile220Val</t>
  </si>
  <si>
    <t>c.658A&gt;G</t>
  </si>
  <si>
    <t>11-4082924-T-C</t>
  </si>
  <si>
    <t>rs771694025</t>
  </si>
  <si>
    <t>p.Phe394Leu</t>
  </si>
  <si>
    <t>c.1180T&gt;C</t>
  </si>
  <si>
    <t>11-4091539-G-A</t>
  </si>
  <si>
    <t>rs376050145</t>
  </si>
  <si>
    <t>p.Ser631Asn</t>
  </si>
  <si>
    <t>c.1892G&gt;A</t>
  </si>
  <si>
    <t>11-4091323-G-A</t>
  </si>
  <si>
    <t>rs200078549</t>
  </si>
  <si>
    <t>p.Ser559Asn</t>
  </si>
  <si>
    <t>c.1676G&gt;A</t>
  </si>
  <si>
    <t>11-4083279-G-A</t>
  </si>
  <si>
    <t>p.Val419Met</t>
  </si>
  <si>
    <t>c.1255G&gt;A</t>
  </si>
  <si>
    <t>11-3856357-G-C</t>
  </si>
  <si>
    <t>p.Glu29Asp</t>
  </si>
  <si>
    <t>c.87G&gt;C</t>
  </si>
  <si>
    <t>11-3967604-C-T</t>
  </si>
  <si>
    <t>rs200345567</t>
  </si>
  <si>
    <t>p.Ser64Ser</t>
  </si>
  <si>
    <t>c.192C&gt;T</t>
  </si>
  <si>
    <t>11-3856337-C-A</t>
  </si>
  <si>
    <t>rs1403143326</t>
  </si>
  <si>
    <t>p.Leu23Ile</t>
  </si>
  <si>
    <t>c.67C&gt;A</t>
  </si>
  <si>
    <t>11-4091465-C-A</t>
  </si>
  <si>
    <t>rs761861717</t>
  </si>
  <si>
    <t>p.Ser606Arg</t>
  </si>
  <si>
    <t>c.1818C&gt;A</t>
  </si>
  <si>
    <t>11-4083323-C-A</t>
  </si>
  <si>
    <t>c.1299C&gt;A</t>
  </si>
  <si>
    <t>11-4083386-C-T</t>
  </si>
  <si>
    <t>rs778426340</t>
  </si>
  <si>
    <t>p.Leu454Leu</t>
  </si>
  <si>
    <t>c.1362C&gt;T</t>
  </si>
  <si>
    <t>11-4083309-C-T</t>
  </si>
  <si>
    <t>rs397514671</t>
  </si>
  <si>
    <t>p.Arg429Cys</t>
  </si>
  <si>
    <t>c.1285C&gt;T</t>
  </si>
  <si>
    <t>11-4086844-G-A</t>
  </si>
  <si>
    <t>rs2094496838</t>
  </si>
  <si>
    <t>p.Gly614Gly</t>
  </si>
  <si>
    <t>c.1842G&gt;A</t>
  </si>
  <si>
    <t>11-4088726-G-T</t>
  </si>
  <si>
    <t>c.1566G&gt;T</t>
  </si>
  <si>
    <t>11-4088720-A-G</t>
  </si>
  <si>
    <t>p.Ala520Ala</t>
  </si>
  <si>
    <t>c.1560A&gt;G</t>
  </si>
  <si>
    <t>11-4086815-C-A</t>
  </si>
  <si>
    <t>p.Pro605Thr</t>
  </si>
  <si>
    <t>c.1813C&gt;A</t>
  </si>
  <si>
    <t>11-4086709-TACCACC-T</t>
  </si>
  <si>
    <t>TACCACC</t>
  </si>
  <si>
    <t>p.Thr575_Thr576del</t>
  </si>
  <si>
    <t>c.1723_1728del</t>
  </si>
  <si>
    <t>11-4091789-T-A</t>
  </si>
  <si>
    <t>c.2142T&gt;A</t>
  </si>
  <si>
    <t>11-4086601-G-C</t>
  </si>
  <si>
    <t>rs566291713</t>
  </si>
  <si>
    <t>p.Met533Ile</t>
  </si>
  <si>
    <t>c.1599G&gt;C</t>
  </si>
  <si>
    <t>11-4082348-G-T</t>
  </si>
  <si>
    <t>p.Glu378Asp</t>
  </si>
  <si>
    <t>c.1134G&gt;T</t>
  </si>
  <si>
    <t>11-4084725-A-G</t>
  </si>
  <si>
    <t>rs1202168478</t>
  </si>
  <si>
    <t>p.Thr509Thr</t>
  </si>
  <si>
    <t>c.1527A&gt;G</t>
  </si>
  <si>
    <t>11-4084761-C-T</t>
  </si>
  <si>
    <t>p.Tyr521Tyr</t>
  </si>
  <si>
    <t>c.1563C&gt;T</t>
  </si>
  <si>
    <t>11-4083495-C-A</t>
  </si>
  <si>
    <t>p.Gln491Lys</t>
  </si>
  <si>
    <t>c.1471C&gt;A</t>
  </si>
  <si>
    <t>11-4091740-C-G</t>
  </si>
  <si>
    <t>rs766934652</t>
  </si>
  <si>
    <t>p.Ser698Cys</t>
  </si>
  <si>
    <t>c.2093C&gt;G</t>
  </si>
  <si>
    <t>11-4086582-G-A</t>
  </si>
  <si>
    <t>rs201909433</t>
  </si>
  <si>
    <t>p.Arg527Gln</t>
  </si>
  <si>
    <t>c.1580G&gt;A</t>
  </si>
  <si>
    <t>11-4074512-G-A</t>
  </si>
  <si>
    <t>p.Ala268Thr</t>
  </si>
  <si>
    <t>c.802G&gt;A</t>
  </si>
  <si>
    <t>11-4059387-C-T</t>
  </si>
  <si>
    <t>rs770569856</t>
  </si>
  <si>
    <t>p.Pro202Ser</t>
  </si>
  <si>
    <t>c.604C&gt;T</t>
  </si>
  <si>
    <t>11-4059284-G-A</t>
  </si>
  <si>
    <t>rs1412880672</t>
  </si>
  <si>
    <t>p.Leu167Leu</t>
  </si>
  <si>
    <t>c.501G&gt;A</t>
  </si>
  <si>
    <t>11-4074572-G-A</t>
  </si>
  <si>
    <t>rs11558144</t>
  </si>
  <si>
    <t>p.Asp288Asn</t>
  </si>
  <si>
    <t>c.862G&gt;A</t>
  </si>
  <si>
    <t>11-4023919-G-A</t>
  </si>
  <si>
    <t>rs1334756437</t>
  </si>
  <si>
    <t>p.Ser106Asn</t>
  </si>
  <si>
    <t>c.317G&gt;A</t>
  </si>
  <si>
    <t>11-4086526-T-C</t>
  </si>
  <si>
    <t>rs377754940</t>
  </si>
  <si>
    <t>p.His539His</t>
  </si>
  <si>
    <t>c.1617T&gt;C</t>
  </si>
  <si>
    <t>11-4082229-A-G</t>
  </si>
  <si>
    <t>p.Ser339Gly</t>
  </si>
  <si>
    <t>c.1015A&gt;G</t>
  </si>
  <si>
    <t>11-4091664-A-G</t>
  </si>
  <si>
    <t>rs1018411314</t>
  </si>
  <si>
    <t>p.Thr673Ala</t>
  </si>
  <si>
    <t>c.2017A&gt;G</t>
  </si>
  <si>
    <t>11-3967656-G-T</t>
  </si>
  <si>
    <t>11-4083395-C-G</t>
  </si>
  <si>
    <t>c.1371C&gt;G</t>
  </si>
  <si>
    <t>11-4086503-C-T</t>
  </si>
  <si>
    <t>p.Gln532Ter</t>
  </si>
  <si>
    <t>11-4070088-G-A</t>
  </si>
  <si>
    <t>rs776685559</t>
  </si>
  <si>
    <t>p.Gly226Ser</t>
  </si>
  <si>
    <t>c.676G&gt;A</t>
  </si>
  <si>
    <t>11-4086532-G-A</t>
  </si>
  <si>
    <t>rs747948099</t>
  </si>
  <si>
    <t>p.Leu541Leu</t>
  </si>
  <si>
    <t>c.1623G&gt;A</t>
  </si>
  <si>
    <t>11-4083471-G-A</t>
  </si>
  <si>
    <t>rs1449184284</t>
  </si>
  <si>
    <t>p.Glu483Lys</t>
  </si>
  <si>
    <t>c.1447G&gt;A</t>
  </si>
  <si>
    <t>11-4091427-G-A</t>
  </si>
  <si>
    <t>rs1293438304</t>
  </si>
  <si>
    <t>p.Val594Ile</t>
  </si>
  <si>
    <t>c.1780G&gt;A</t>
  </si>
  <si>
    <t>11-4091362-G-A</t>
  </si>
  <si>
    <t>rs1337761156</t>
  </si>
  <si>
    <t>p.Ser572Asn</t>
  </si>
  <si>
    <t>c.1715G&gt;A</t>
  </si>
  <si>
    <t>11-4091542-C-A</t>
  </si>
  <si>
    <t>rs202057312</t>
  </si>
  <si>
    <t>p.Pro632His</t>
  </si>
  <si>
    <t>c.1895C&gt;A</t>
  </si>
  <si>
    <t>11-4091628-G-C</t>
  </si>
  <si>
    <t>rs1590703566</t>
  </si>
  <si>
    <t>p.Val661Leu</t>
  </si>
  <si>
    <t>c.1981G&gt;C</t>
  </si>
  <si>
    <t>11-3967586-T-C</t>
  </si>
  <si>
    <t>rs960437123</t>
  </si>
  <si>
    <t>p.Ser58Ser</t>
  </si>
  <si>
    <t>c.174T&gt;C</t>
  </si>
  <si>
    <t>11-4070100-G-C</t>
  </si>
  <si>
    <t>p.Ala230Pro</t>
  </si>
  <si>
    <t>c.688G&gt;C</t>
  </si>
  <si>
    <t>11-3856339-C-T</t>
  </si>
  <si>
    <t>rs779453226</t>
  </si>
  <si>
    <t>p.Leu23Leu</t>
  </si>
  <si>
    <t>c.69C&gt;T</t>
  </si>
  <si>
    <t>11-4091334-C-G</t>
  </si>
  <si>
    <t>p.Arg563Gly</t>
  </si>
  <si>
    <t>c.1687C&gt;G</t>
  </si>
  <si>
    <t>11-4091368-C-T</t>
  </si>
  <si>
    <t>rs201273429</t>
  </si>
  <si>
    <t>p.Ala574Val</t>
  </si>
  <si>
    <t>c.1721C&gt;T</t>
  </si>
  <si>
    <t>11-4086853-G-A</t>
  </si>
  <si>
    <t>rs1176719684</t>
  </si>
  <si>
    <t>p.Glu617Glu</t>
  </si>
  <si>
    <t>c.1851G&gt;A</t>
  </si>
  <si>
    <t>11-4088705-A-T</t>
  </si>
  <si>
    <t>p.Gly515Gly</t>
  </si>
  <si>
    <t>c.1545A&gt;T</t>
  </si>
  <si>
    <t>11-4086824-AGCACC-A</t>
  </si>
  <si>
    <t>AGCACC</t>
  </si>
  <si>
    <t>p.Thr609CysfsTer25</t>
  </si>
  <si>
    <t>c.1825_1829del</t>
  </si>
  <si>
    <t>11-4086812-C-T</t>
  </si>
  <si>
    <t>p.Pro604Ser</t>
  </si>
  <si>
    <t>c.1810C&gt;T</t>
  </si>
  <si>
    <t>11-4086784-C-T</t>
  </si>
  <si>
    <t>rs1565172414</t>
  </si>
  <si>
    <t>p.Phe594Phe</t>
  </si>
  <si>
    <t>c.1782C&gt;T</t>
  </si>
  <si>
    <t>11-4086746-G-A</t>
  </si>
  <si>
    <t>rs2094496130</t>
  </si>
  <si>
    <t>p.Val582Ile</t>
  </si>
  <si>
    <t>c.1744G&gt;A</t>
  </si>
  <si>
    <t>11-4086729-C-T</t>
  </si>
  <si>
    <t>p.Thr576Ile</t>
  </si>
  <si>
    <t>c.1727C&gt;T</t>
  </si>
  <si>
    <t>11-4086723-C-T</t>
  </si>
  <si>
    <t>rs2133242113</t>
  </si>
  <si>
    <t>p.Thr574Ile</t>
  </si>
  <si>
    <t>11-4086709-T-TACCACC</t>
  </si>
  <si>
    <t>p.Thr575_Thr576dup</t>
  </si>
  <si>
    <t>c.1723_1728dup</t>
  </si>
  <si>
    <t>11-4086703-C-G</t>
  </si>
  <si>
    <t>rs750861303</t>
  </si>
  <si>
    <t>p.Ile567Met</t>
  </si>
  <si>
    <t>c.1701C&gt;G</t>
  </si>
  <si>
    <t>11-4086703-CACCACT-C</t>
  </si>
  <si>
    <t>rs1434582653</t>
  </si>
  <si>
    <t>CACCACT</t>
  </si>
  <si>
    <t>c.1707_1712del</t>
  </si>
  <si>
    <t>11-4086642-A-G</t>
  </si>
  <si>
    <t>rs2094495114</t>
  </si>
  <si>
    <t>p.Tyr547Cys</t>
  </si>
  <si>
    <t>c.1640A&gt;G</t>
  </si>
  <si>
    <t>11-4055630-A-G</t>
  </si>
  <si>
    <t>rs776121110</t>
  </si>
  <si>
    <t>p.Met164Val</t>
  </si>
  <si>
    <t>c.490A&gt;G</t>
  </si>
  <si>
    <t>11-4086607-C-A</t>
  </si>
  <si>
    <t>c.1605C&gt;A</t>
  </si>
  <si>
    <t>11-4074616-G-A</t>
  </si>
  <si>
    <t>p.Glu302Glu</t>
  </si>
  <si>
    <t>c.906G&gt;A</t>
  </si>
  <si>
    <t>11-4082335-T-C</t>
  </si>
  <si>
    <t>rs1237381523</t>
  </si>
  <si>
    <t>p.Leu374Pro</t>
  </si>
  <si>
    <t>c.1121T&gt;C</t>
  </si>
  <si>
    <t>11-4082306-C-G</t>
  </si>
  <si>
    <t>rs201378028</t>
  </si>
  <si>
    <t>p.Ile364Met</t>
  </si>
  <si>
    <t>c.1092C&gt;G</t>
  </si>
  <si>
    <t>11-4091733-A-G</t>
  </si>
  <si>
    <t>rs751078011</t>
  </si>
  <si>
    <t>p.Thr696Ala</t>
  </si>
  <si>
    <t>c.2086A&gt;G</t>
  </si>
  <si>
    <t>11-4074508-C-A</t>
  </si>
  <si>
    <t>rs199615736</t>
  </si>
  <si>
    <t>p.His266Gln</t>
  </si>
  <si>
    <t>c.798C&gt;A</t>
  </si>
  <si>
    <t>11-4059281-G-T</t>
  </si>
  <si>
    <t>rs776209475</t>
  </si>
  <si>
    <t>p.Arg166Ser</t>
  </si>
  <si>
    <t>c.498G&gt;T</t>
  </si>
  <si>
    <t>11-4074527-C-T</t>
  </si>
  <si>
    <t>rs760406748</t>
  </si>
  <si>
    <t>p.Arg273Cys</t>
  </si>
  <si>
    <t>c.817C&gt;T</t>
  </si>
  <si>
    <t>11-4082265-C-T</t>
  </si>
  <si>
    <t>rs763658017</t>
  </si>
  <si>
    <t>p.Leu351Leu</t>
  </si>
  <si>
    <t>c.1051C&gt;T</t>
  </si>
  <si>
    <t>11-4070114-C-T</t>
  </si>
  <si>
    <t>rs1353120747</t>
  </si>
  <si>
    <t>p.Asn234Asn</t>
  </si>
  <si>
    <t>c.702C&gt;T</t>
  </si>
  <si>
    <t>11-4059378-C-A</t>
  </si>
  <si>
    <t>rs1379785106</t>
  </si>
  <si>
    <t>p.Leu199Ile</t>
  </si>
  <si>
    <t>c.595C&gt;A</t>
  </si>
  <si>
    <t>11-3967560-C-T</t>
  </si>
  <si>
    <t>p.Arg50Ter</t>
  </si>
  <si>
    <t>c.148C&gt;T</t>
  </si>
  <si>
    <t>11-4091321-G-A</t>
  </si>
  <si>
    <t>rs146111967</t>
  </si>
  <si>
    <t>p.Met558Ile</t>
  </si>
  <si>
    <t>c.1674G&gt;A</t>
  </si>
  <si>
    <t>11-4091406-A-G</t>
  </si>
  <si>
    <t>rs1347670591</t>
  </si>
  <si>
    <t>p.Ser587Gly</t>
  </si>
  <si>
    <t>c.1759A&gt;G</t>
  </si>
  <si>
    <t>11-4082890-G-A</t>
  </si>
  <si>
    <t>rs779843723</t>
  </si>
  <si>
    <t>p.Lys382Lys</t>
  </si>
  <si>
    <t>c.1146G&gt;A</t>
  </si>
  <si>
    <t>11-4091483-G-A</t>
  </si>
  <si>
    <t>rs1427875956</t>
  </si>
  <si>
    <t>p.Lys612Lys</t>
  </si>
  <si>
    <t>c.1836G&gt;A</t>
  </si>
  <si>
    <t>11-4023913-AAC-A</t>
  </si>
  <si>
    <t>AAC</t>
  </si>
  <si>
    <t>p.His105GlnfsTer6</t>
  </si>
  <si>
    <t>c.315_316del</t>
  </si>
  <si>
    <t>11-4059298-C-T</t>
  </si>
  <si>
    <t>rs200912784</t>
  </si>
  <si>
    <t>p.Thr172Ile</t>
  </si>
  <si>
    <t>c.515C&gt;T</t>
  </si>
  <si>
    <t>11-4086486-T-A</t>
  </si>
  <si>
    <t>rs1185027471</t>
  </si>
  <si>
    <t>p.Leu526Gln</t>
  </si>
  <si>
    <t>c.1577T&gt;A</t>
  </si>
  <si>
    <t>11-3967650-A-G</t>
  </si>
  <si>
    <t>11-4074551-C-T</t>
  </si>
  <si>
    <t>p.His281Tyr</t>
  </si>
  <si>
    <t>c.841C&gt;T</t>
  </si>
  <si>
    <t>11-4091372-A-G</t>
  </si>
  <si>
    <t>rs146393409</t>
  </si>
  <si>
    <t>p.Ala575Ala</t>
  </si>
  <si>
    <t>c.1725A&gt;G</t>
  </si>
  <si>
    <t>11-4086484-C-A</t>
  </si>
  <si>
    <t>rs541753141</t>
  </si>
  <si>
    <t>p.Ser525Arg</t>
  </si>
  <si>
    <t>c.1575C&gt;A</t>
  </si>
  <si>
    <t>11-4059328-C-T</t>
  </si>
  <si>
    <t>rs750619379</t>
  </si>
  <si>
    <t>p.Thr182Ile</t>
  </si>
  <si>
    <t>c.545C&gt;T</t>
  </si>
  <si>
    <t>11-4091364-C-A</t>
  </si>
  <si>
    <t>p.Arg573Ser</t>
  </si>
  <si>
    <t>c.1717C&gt;A</t>
  </si>
  <si>
    <t>11-4091422-A-G</t>
  </si>
  <si>
    <t>rs2133264174</t>
  </si>
  <si>
    <t>p.Glu592Gly</t>
  </si>
  <si>
    <t>c.1775A&gt;G</t>
  </si>
  <si>
    <t>11-4091711-T-C</t>
  </si>
  <si>
    <t>rs1201998065</t>
  </si>
  <si>
    <t>p.Asp688Asp</t>
  </si>
  <si>
    <t>c.2064T&gt;C</t>
  </si>
  <si>
    <t>11-4082921-A-G</t>
  </si>
  <si>
    <t>p.Thr393Ala</t>
  </si>
  <si>
    <t>c.1177A&gt;G</t>
  </si>
  <si>
    <t>11-3856370-A-T</t>
  </si>
  <si>
    <t>rs1565091023</t>
  </si>
  <si>
    <t>p.Thr34Ser</t>
  </si>
  <si>
    <t>c.100A&gt;T</t>
  </si>
  <si>
    <t>11-4070104-A-G</t>
  </si>
  <si>
    <t>p.Tyr231Cys</t>
  </si>
  <si>
    <t>c.692A&gt;G</t>
  </si>
  <si>
    <t>11-4082912-C-T</t>
  </si>
  <si>
    <t>p.Leu390Phe</t>
  </si>
  <si>
    <t>c.1168C&gt;T</t>
  </si>
  <si>
    <t>11-4070060-G-T</t>
  </si>
  <si>
    <t>p.Leu216Leu</t>
  </si>
  <si>
    <t>c.648G&gt;T</t>
  </si>
  <si>
    <t>11-3856363-G-A</t>
  </si>
  <si>
    <t>p.Ala31Ala</t>
  </si>
  <si>
    <t>c.93G&gt;A</t>
  </si>
  <si>
    <t>11-3967577-G-T</t>
  </si>
  <si>
    <t>p.Leu55Leu</t>
  </si>
  <si>
    <t>c.165G&gt;T</t>
  </si>
  <si>
    <t>11-4091560-G-C</t>
  </si>
  <si>
    <t>rs2094525410</t>
  </si>
  <si>
    <t>p.Gly638Ala</t>
  </si>
  <si>
    <t>c.1913G&gt;C</t>
  </si>
  <si>
    <t>11-4070048-G-A</t>
  </si>
  <si>
    <t>rs201872975</t>
  </si>
  <si>
    <t>p.Lys212Lys</t>
  </si>
  <si>
    <t>c.636G&gt;A</t>
  </si>
  <si>
    <t>11-4070127-G-C</t>
  </si>
  <si>
    <t>p.Glu239Gln</t>
  </si>
  <si>
    <t>c.715G&gt;C</t>
  </si>
  <si>
    <t>11-4083274-G-A</t>
  </si>
  <si>
    <t>rs1025014749</t>
  </si>
  <si>
    <t>p.Ser417Asn</t>
  </si>
  <si>
    <t>c.1250G&gt;A</t>
  </si>
  <si>
    <t>11-4083443-G-T</t>
  </si>
  <si>
    <t>rs1206470512</t>
  </si>
  <si>
    <t>p.Met473Ile</t>
  </si>
  <si>
    <t>c.1419G&gt;T</t>
  </si>
  <si>
    <t>11-4083441-A-G</t>
  </si>
  <si>
    <t>rs773397282</t>
  </si>
  <si>
    <t>p.Met473Val</t>
  </si>
  <si>
    <t>c.1417A&gt;G</t>
  </si>
  <si>
    <t>11-4091440-C-A</t>
  </si>
  <si>
    <t>rs201520428</t>
  </si>
  <si>
    <t>p.Ser598Tyr</t>
  </si>
  <si>
    <t>c.1793C&gt;A</t>
  </si>
  <si>
    <t>11-4070141-G-A</t>
  </si>
  <si>
    <t>p.Lys243Lys</t>
  </si>
  <si>
    <t>c.729G&gt;A</t>
  </si>
  <si>
    <t>11-3967625-C-T</t>
  </si>
  <si>
    <t>p.Ile71Ile</t>
  </si>
  <si>
    <t>c.213C&gt;T</t>
  </si>
  <si>
    <t>11-4083447-G-A</t>
  </si>
  <si>
    <t>rs201022957</t>
  </si>
  <si>
    <t>p.Asp475Asn</t>
  </si>
  <si>
    <t>c.1423G&gt;A</t>
  </si>
  <si>
    <t>11-4091587-C-G</t>
  </si>
  <si>
    <t>rs200385231</t>
  </si>
  <si>
    <t>p.Ser647Cys</t>
  </si>
  <si>
    <t>c.1940C&gt;G</t>
  </si>
  <si>
    <t>11-4084762-C-G</t>
  </si>
  <si>
    <t>rs1285083626</t>
  </si>
  <si>
    <t>p.Pro522Ala</t>
  </si>
  <si>
    <t>c.1564C&gt;G</t>
  </si>
  <si>
    <t>11-4084716-C-T</t>
  </si>
  <si>
    <t>p.Leu506Leu</t>
  </si>
  <si>
    <t>c.1518C&gt;T</t>
  </si>
  <si>
    <t>11-4086835-G-T</t>
  </si>
  <si>
    <t>rs1360927491</t>
  </si>
  <si>
    <t>p.Val611Val</t>
  </si>
  <si>
    <t>c.1833G&gt;T</t>
  </si>
  <si>
    <t>11-4088726-G-GCTC</t>
  </si>
  <si>
    <t>rs1186395376</t>
  </si>
  <si>
    <t>GCTC</t>
  </si>
  <si>
    <t>p.Leu523dup</t>
  </si>
  <si>
    <t>c.1567_1569dup</t>
  </si>
  <si>
    <t>11-4086790-G-C</t>
  </si>
  <si>
    <t>rs2094496409</t>
  </si>
  <si>
    <t>p.Gln596His</t>
  </si>
  <si>
    <t>c.1788G&gt;C</t>
  </si>
  <si>
    <t>11-4086799-C-G</t>
  </si>
  <si>
    <t>rs1428413195</t>
  </si>
  <si>
    <t>p.Pro599Pro</t>
  </si>
  <si>
    <t>c.1797C&gt;G</t>
  </si>
  <si>
    <t>11-4086754-T-C</t>
  </si>
  <si>
    <t>rs1232122880</t>
  </si>
  <si>
    <t>p.Pro584Pro</t>
  </si>
  <si>
    <t>c.1752T&gt;C</t>
  </si>
  <si>
    <t>11-4086742-C-T</t>
  </si>
  <si>
    <t>p.Val580Val</t>
  </si>
  <si>
    <t>c.1740C&gt;T</t>
  </si>
  <si>
    <t>11-4086709-T-TACCACCACC</t>
  </si>
  <si>
    <t>p.Thr574_Thr576dup</t>
  </si>
  <si>
    <t>c.1720_1728dup</t>
  </si>
  <si>
    <t>11-4086703-C-T</t>
  </si>
  <si>
    <t>p.Ile567Ile</t>
  </si>
  <si>
    <t>c.1701C&gt;T</t>
  </si>
  <si>
    <t>11-4086694-CACCACCATCACCACT-C</t>
  </si>
  <si>
    <t>rs1481334375</t>
  </si>
  <si>
    <t>CACCACCATCACCACT</t>
  </si>
  <si>
    <t>p.Ile567_Thr571del</t>
  </si>
  <si>
    <t>c.1700_1714del</t>
  </si>
  <si>
    <t>11-4086683-T-C</t>
  </si>
  <si>
    <t>rs1221722368</t>
  </si>
  <si>
    <t>p.Ser561Pro</t>
  </si>
  <si>
    <t>c.1681T&gt;C</t>
  </si>
  <si>
    <t>11-4086666-C-T</t>
  </si>
  <si>
    <t>11-4086654-C-T</t>
  </si>
  <si>
    <t>rs1288041255</t>
  </si>
  <si>
    <t>p.Ser551Phe</t>
  </si>
  <si>
    <t>c.1652C&gt;T</t>
  </si>
  <si>
    <t>11-4074676-G-A</t>
  </si>
  <si>
    <t>p.Glu322Glu</t>
  </si>
  <si>
    <t>c.966G&gt;A</t>
  </si>
  <si>
    <t>11-4074658-T-C</t>
  </si>
  <si>
    <t>p.Tyr316Tyr</t>
  </si>
  <si>
    <t>c.948T&gt;C</t>
  </si>
  <si>
    <t>11-4074648-G-A</t>
  </si>
  <si>
    <t>rs776331076</t>
  </si>
  <si>
    <t>p.Arg313His</t>
  </si>
  <si>
    <t>c.938G&gt;A</t>
  </si>
  <si>
    <t>11-4055614-G-A</t>
  </si>
  <si>
    <t>rs1199018766</t>
  </si>
  <si>
    <t>p.Gln158Gln</t>
  </si>
  <si>
    <t>c.474G&gt;A</t>
  </si>
  <si>
    <t>11-4055531-A-G</t>
  </si>
  <si>
    <t>p.Asn131Asp</t>
  </si>
  <si>
    <t>c.391A&gt;G</t>
  </si>
  <si>
    <t>11-4055548-G-A</t>
  </si>
  <si>
    <t>p.Glu136Glu</t>
  </si>
  <si>
    <t>c.408G&gt;A</t>
  </si>
  <si>
    <t>11-4055556-A-G</t>
  </si>
  <si>
    <t>rs963476096</t>
  </si>
  <si>
    <t>p.Gln139Arg</t>
  </si>
  <si>
    <t>c.416A&gt;G</t>
  </si>
  <si>
    <t>11-4055568-C-T</t>
  </si>
  <si>
    <t>p.Thr143Ile</t>
  </si>
  <si>
    <t>c.428C&gt;T</t>
  </si>
  <si>
    <t>11-4055569-A-G</t>
  </si>
  <si>
    <t>rs2094282235</t>
  </si>
  <si>
    <t>p.Thr143Thr</t>
  </si>
  <si>
    <t>c.429A&gt;G</t>
  </si>
  <si>
    <t>11-4055572-T-C</t>
  </si>
  <si>
    <t>rs779857263</t>
  </si>
  <si>
    <t>p.Tyr144Tyr</t>
  </si>
  <si>
    <t>c.432T&gt;C</t>
  </si>
  <si>
    <t>11-4091782-A-C</t>
  </si>
  <si>
    <t>rs1486705680</t>
  </si>
  <si>
    <t>gnomAD Genomes</t>
  </si>
  <si>
    <t>p.Lys712Thr</t>
  </si>
  <si>
    <t>c.2135A&gt;C</t>
  </si>
  <si>
    <t>11-4091782-A-G</t>
  </si>
  <si>
    <t>p.Lys712Arg</t>
  </si>
  <si>
    <t>c.2135A&gt;G</t>
  </si>
  <si>
    <t>11-4074622-G-C</t>
  </si>
  <si>
    <t>rs533692595</t>
  </si>
  <si>
    <t>p.Arg304Arg</t>
  </si>
  <si>
    <t>c.912G&gt;C</t>
  </si>
  <si>
    <t>11-4091777-TAAG-T</t>
  </si>
  <si>
    <t>rs2094526893</t>
  </si>
  <si>
    <t>TAAG</t>
  </si>
  <si>
    <t>p.Lys712del</t>
  </si>
  <si>
    <t>c.2134_2136del</t>
  </si>
  <si>
    <t>11-4074619-G-A</t>
  </si>
  <si>
    <t>rs1402539076</t>
  </si>
  <si>
    <t>p.Leu303Leu</t>
  </si>
  <si>
    <t>c.909G&gt;A</t>
  </si>
  <si>
    <t>11-4091772-A-T</t>
  </si>
  <si>
    <t>rs747118337</t>
  </si>
  <si>
    <t>p.Ile709Phe</t>
  </si>
  <si>
    <t>c.2125A&gt;T</t>
  </si>
  <si>
    <t>11-4074614-G-A</t>
  </si>
  <si>
    <t>p.Glu302Lys</t>
  </si>
  <si>
    <t>c.904G&gt;A</t>
  </si>
  <si>
    <t>11-4074615-A-T</t>
  </si>
  <si>
    <t>p.Glu302Val</t>
  </si>
  <si>
    <t>c.905A&gt;T</t>
  </si>
  <si>
    <t>11-4091749-G-A</t>
  </si>
  <si>
    <t>rs1355379737</t>
  </si>
  <si>
    <t>p.Gly701Asp</t>
  </si>
  <si>
    <t>c.2102G&gt;A</t>
  </si>
  <si>
    <t>11-4023987-G-T</t>
  </si>
  <si>
    <t>rs762526578</t>
  </si>
  <si>
    <t>p.Val129Leu</t>
  </si>
  <si>
    <t>c.385G&gt;T</t>
  </si>
  <si>
    <t>11-3856312-A-G</t>
  </si>
  <si>
    <t>rs781131551</t>
  </si>
  <si>
    <t>p.Gly14Gly</t>
  </si>
  <si>
    <t>c.42A&gt;G</t>
  </si>
  <si>
    <t>11-4082295-T-C</t>
  </si>
  <si>
    <t>p.Tyr361His</t>
  </si>
  <si>
    <t>c.1081T&gt;C</t>
  </si>
  <si>
    <t>11-3856397-T-C</t>
  </si>
  <si>
    <t>rs947448351</t>
  </si>
  <si>
    <t>p.Ser43Pro</t>
  </si>
  <si>
    <t>c.127T&gt;C</t>
  </si>
  <si>
    <t>11-4082289-G-C</t>
  </si>
  <si>
    <t>rs1565170474</t>
  </si>
  <si>
    <t>p.Val359Leu</t>
  </si>
  <si>
    <t>c.1075G&gt;C</t>
  </si>
  <si>
    <t>11-4091305-A-G</t>
  </si>
  <si>
    <t>rs915446402</t>
  </si>
  <si>
    <t>p.Glu553Gly</t>
  </si>
  <si>
    <t>c.1658A&gt;G</t>
  </si>
  <si>
    <t>11-4059342-C-T</t>
  </si>
  <si>
    <t>rs1180877917</t>
  </si>
  <si>
    <t>p.Arg187Trp</t>
  </si>
  <si>
    <t>c.559C&gt;T</t>
  </si>
  <si>
    <t>11-4082892-T-C</t>
  </si>
  <si>
    <t>rs748912734</t>
  </si>
  <si>
    <t>p.Ile383Thr</t>
  </si>
  <si>
    <t>c.1148T&gt;C</t>
  </si>
  <si>
    <t>11-4091439-T-C</t>
  </si>
  <si>
    <t>rs1321818228</t>
  </si>
  <si>
    <t>p.Ser598Pro</t>
  </si>
  <si>
    <t>c.1792T&gt;C</t>
  </si>
  <si>
    <t>11-4023897-C-G</t>
  </si>
  <si>
    <t>rs1440304974</t>
  </si>
  <si>
    <t>p.His99Asp</t>
  </si>
  <si>
    <t>c.295C&gt;G</t>
  </si>
  <si>
    <t>11-4023897-C-T</t>
  </si>
  <si>
    <t>p.His99Tyr</t>
  </si>
  <si>
    <t>c.295C&gt;T</t>
  </si>
  <si>
    <t>11-4074541-G-T</t>
  </si>
  <si>
    <t>rs752075574</t>
  </si>
  <si>
    <t>p.Val277Val</t>
  </si>
  <si>
    <t>c.831G&gt;T</t>
  </si>
  <si>
    <t>11-4086507-G-T</t>
  </si>
  <si>
    <t>p.Arg533Leu</t>
  </si>
  <si>
    <t>c.1598G&gt;T</t>
  </si>
  <si>
    <t>11-4091400-A-G</t>
  </si>
  <si>
    <t>rs2094524177</t>
  </si>
  <si>
    <t>p.Asn585Asp</t>
  </si>
  <si>
    <t>c.1753A&gt;G</t>
  </si>
  <si>
    <t>11-4082188-G-T</t>
  </si>
  <si>
    <t>p.Arg325Leu</t>
  </si>
  <si>
    <t>c.974G&gt;T</t>
  </si>
  <si>
    <t>11-4074571-C-A</t>
  </si>
  <si>
    <t>c.861C&gt;A</t>
  </si>
  <si>
    <t>11-4023892-A-G</t>
  </si>
  <si>
    <t>11-4023921-A-G</t>
  </si>
  <si>
    <t>p.Thr107Ala</t>
  </si>
  <si>
    <t>c.319A&gt;G</t>
  </si>
  <si>
    <t>11-4082953-T-C</t>
  </si>
  <si>
    <t>rs202226168</t>
  </si>
  <si>
    <t>p.Asp403Asp</t>
  </si>
  <si>
    <t>c.1209T&gt;C</t>
  </si>
  <si>
    <t>11-4023952-T-A</t>
  </si>
  <si>
    <t>p.Val117Glu</t>
  </si>
  <si>
    <t>c.350T&gt;A</t>
  </si>
  <si>
    <t>11-4070031-C-T</t>
  </si>
  <si>
    <t>p.Arg207Cys</t>
  </si>
  <si>
    <t>c.619C&gt;T</t>
  </si>
  <si>
    <t>11-4070129-G-A</t>
  </si>
  <si>
    <t>rs1255140437</t>
  </si>
  <si>
    <t>p.Glu239Glu</t>
  </si>
  <si>
    <t>c.717G&gt;A</t>
  </si>
  <si>
    <t>11-4091497-T-C</t>
  </si>
  <si>
    <t>rs1219884557</t>
  </si>
  <si>
    <t>p.Leu617Pro</t>
  </si>
  <si>
    <t>c.1850T&gt;C</t>
  </si>
  <si>
    <t>11-4023917-C-T</t>
  </si>
  <si>
    <t>rs941707629</t>
  </si>
  <si>
    <t>p.His105His</t>
  </si>
  <si>
    <t>c.315C&gt;T</t>
  </si>
  <si>
    <t>11-4023935-G-A</t>
  </si>
  <si>
    <t>p.Glu111Glu</t>
  </si>
  <si>
    <t>c.333G&gt;A</t>
  </si>
  <si>
    <t>11-4086518-C-T</t>
  </si>
  <si>
    <t>rs1228842060</t>
  </si>
  <si>
    <t>p.Pro537Ser</t>
  </si>
  <si>
    <t>c.1609C&gt;T</t>
  </si>
  <si>
    <t>11-4086525-A-G</t>
  </si>
  <si>
    <t>rs2094494239</t>
  </si>
  <si>
    <t>p.His539Arg</t>
  </si>
  <si>
    <t>c.1616A&gt;G</t>
  </si>
  <si>
    <t>11-4091448-G-A</t>
  </si>
  <si>
    <t>rs374253450</t>
  </si>
  <si>
    <t>p.Glu601Lys</t>
  </si>
  <si>
    <t>c.1801G&gt;A</t>
  </si>
  <si>
    <t>11-4091595-C-A</t>
  </si>
  <si>
    <t>rs1197018356</t>
  </si>
  <si>
    <t>p.Pro650Thr</t>
  </si>
  <si>
    <t>c.1948C&gt;A</t>
  </si>
  <si>
    <t>11-4070141-G-C</t>
  </si>
  <si>
    <t>rs2094394878</t>
  </si>
  <si>
    <t>p.Lys243Asn</t>
  </si>
  <si>
    <t>c.729G&gt;C</t>
  </si>
  <si>
    <t>11-4086522-A-G</t>
  </si>
  <si>
    <t>rs200567276</t>
  </si>
  <si>
    <t>p.Gln538Arg</t>
  </si>
  <si>
    <t>c.1613A&gt;G</t>
  </si>
  <si>
    <t>11-4091319-A-C</t>
  </si>
  <si>
    <t>p.Met558Leu</t>
  </si>
  <si>
    <t>c.1672A&gt;C</t>
  </si>
  <si>
    <t>11-4074538-G-C</t>
  </si>
  <si>
    <t>rs759102383</t>
  </si>
  <si>
    <t>p.Glu276Asp</t>
  </si>
  <si>
    <t>c.828G&gt;C</t>
  </si>
  <si>
    <t>11-4091623-C-T</t>
  </si>
  <si>
    <t>rs1164354267</t>
  </si>
  <si>
    <t>p.Ser659Phe</t>
  </si>
  <si>
    <t>c.1976C&gt;T</t>
  </si>
  <si>
    <t>11-3967610-G-A</t>
  </si>
  <si>
    <t>rs1216842886</t>
  </si>
  <si>
    <t>p.Glu66Glu</t>
  </si>
  <si>
    <t>c.198G&gt;A</t>
  </si>
  <si>
    <t>11-4091673-C-G</t>
  </si>
  <si>
    <t>rs1164327463</t>
  </si>
  <si>
    <t>p.Pro676Ala</t>
  </si>
  <si>
    <t>c.2026C&gt;G</t>
  </si>
  <si>
    <t>11-3967572-C-A</t>
  </si>
  <si>
    <t>rs764752031</t>
  </si>
  <si>
    <t>p.Pro54Thr</t>
  </si>
  <si>
    <t>c.160C&gt;A</t>
  </si>
  <si>
    <t>11-4083324-G-A</t>
  </si>
  <si>
    <t>rs1367717016</t>
  </si>
  <si>
    <t>p.Glu434Lys</t>
  </si>
  <si>
    <t>c.1300G&gt;A</t>
  </si>
  <si>
    <t>11-4070171-A-G</t>
  </si>
  <si>
    <t>p.Arg253Arg</t>
  </si>
  <si>
    <t>c.759A&gt;G</t>
  </si>
  <si>
    <t>11-3856277-G-A</t>
  </si>
  <si>
    <t>rs1060499904</t>
  </si>
  <si>
    <t>p.Val3Ile</t>
  </si>
  <si>
    <t>c.7G&gt;A</t>
  </si>
  <si>
    <t>11-4091419-T-C</t>
  </si>
  <si>
    <t>rs1036967931</t>
  </si>
  <si>
    <t>p.Ile591Thr</t>
  </si>
  <si>
    <t>c.1772T&gt;C</t>
  </si>
  <si>
    <t>11-4070177-G-A</t>
  </si>
  <si>
    <t>p.Glu255Glu</t>
  </si>
  <si>
    <t>c.765G&gt;A</t>
  </si>
  <si>
    <t>11-4082922-C-T</t>
  </si>
  <si>
    <t>p.Thr393Ile</t>
  </si>
  <si>
    <t>c.1178C&gt;T</t>
  </si>
  <si>
    <t>11-4086510-T-C</t>
  </si>
  <si>
    <t>rs1565172165</t>
  </si>
  <si>
    <t>p.Leu534Pro</t>
  </si>
  <si>
    <t>c.1601T&gt;C</t>
  </si>
  <si>
    <t>11-4083465-G-A</t>
  </si>
  <si>
    <t>rs375031982</t>
  </si>
  <si>
    <t>p.Asp481Asn</t>
  </si>
  <si>
    <t>c.1441G&gt;A</t>
  </si>
  <si>
    <t>11-4083424-A-G</t>
  </si>
  <si>
    <t>rs2094475655</t>
  </si>
  <si>
    <t>p.Asn467Ser</t>
  </si>
  <si>
    <t>c.1400A&gt;G</t>
  </si>
  <si>
    <t>11-4091496-C-T</t>
  </si>
  <si>
    <t>p.Leu617Leu</t>
  </si>
  <si>
    <t>c.1849C&gt;T</t>
  </si>
  <si>
    <t>11-4091523-A-G</t>
  </si>
  <si>
    <t>rs2094525134</t>
  </si>
  <si>
    <t>p.Ser626Gly</t>
  </si>
  <si>
    <t>c.1876A&gt;G</t>
  </si>
  <si>
    <t>11-4091341-C-T</t>
  </si>
  <si>
    <t>rs1382628661</t>
  </si>
  <si>
    <t>p.Ala565Val</t>
  </si>
  <si>
    <t>c.1694C&gt;T</t>
  </si>
  <si>
    <t>11-4091578-C-T</t>
  </si>
  <si>
    <t>p.Ser644Phe</t>
  </si>
  <si>
    <t>c.1931C&gt;T</t>
  </si>
  <si>
    <t>11-4083294-C-A</t>
  </si>
  <si>
    <t>p.Arg424Arg</t>
  </si>
  <si>
    <t>c.1270C&gt;A</t>
  </si>
  <si>
    <t>11-4083310-G-A</t>
  </si>
  <si>
    <t>p.Arg429His</t>
  </si>
  <si>
    <t>c.1286G&gt;A</t>
  </si>
  <si>
    <t>11-4091434-C-G</t>
  </si>
  <si>
    <t>p.Pro596Arg</t>
  </si>
  <si>
    <t>c.1787C&gt;G</t>
  </si>
  <si>
    <t>11-4091356-A-C</t>
  </si>
  <si>
    <t>rs765543495</t>
  </si>
  <si>
    <t>p.Gln570Pro</t>
  </si>
  <si>
    <t>c.1709A&gt;C</t>
  </si>
  <si>
    <t>11-4091336-T-A</t>
  </si>
  <si>
    <t>p.Arg563Arg</t>
  </si>
  <si>
    <t>c.1689T&gt;A</t>
  </si>
  <si>
    <t>11-4083462-A-G</t>
  </si>
  <si>
    <t>rs752580963</t>
  </si>
  <si>
    <t>p.Met480Val</t>
  </si>
  <si>
    <t>c.1438A&gt;G</t>
  </si>
  <si>
    <t>11-4070140-A-T</t>
  </si>
  <si>
    <t>rs1166777308</t>
  </si>
  <si>
    <t>p.Lys243Met</t>
  </si>
  <si>
    <t>c.728A&gt;T</t>
  </si>
  <si>
    <t>11-4091685-G-T</t>
  </si>
  <si>
    <t>rs200666474</t>
  </si>
  <si>
    <t>p.Gly680Cys</t>
  </si>
  <si>
    <t>c.2038G&gt;T</t>
  </si>
  <si>
    <t>11-4083341-C-T</t>
  </si>
  <si>
    <t>rs1179975549</t>
  </si>
  <si>
    <t>p.Phe439Phe</t>
  </si>
  <si>
    <t>c.1317C&gt;T</t>
  </si>
  <si>
    <t>11-4083391-T-C</t>
  </si>
  <si>
    <t>rs371655991</t>
  </si>
  <si>
    <t>p.Ile456Thr</t>
  </si>
  <si>
    <t>c.1367T&gt;C</t>
  </si>
  <si>
    <t>11-4091405-C-T</t>
  </si>
  <si>
    <t>rs202123496</t>
  </si>
  <si>
    <t>p.Gly586Gly</t>
  </si>
  <si>
    <t>c.1758C&gt;T</t>
  </si>
  <si>
    <t>11-3967611-G-C</t>
  </si>
  <si>
    <t>11-3967613-A-T</t>
  </si>
  <si>
    <t>c.201A&gt;T</t>
  </si>
  <si>
    <t>11-4083401-C-G</t>
  </si>
  <si>
    <t>rs1565171050</t>
  </si>
  <si>
    <t>p.Ser459Arg</t>
  </si>
  <si>
    <t>c.1377C&gt;G</t>
  </si>
  <si>
    <t>11-4084691-G-T</t>
  </si>
  <si>
    <t>rs1353996173</t>
  </si>
  <si>
    <t>p.Gly498Val</t>
  </si>
  <si>
    <t>c.1493G&gt;T</t>
  </si>
  <si>
    <t>11-4084758-A-G</t>
  </si>
  <si>
    <t>p.Lys520Lys</t>
  </si>
  <si>
    <t>11-4084709-G-C</t>
  </si>
  <si>
    <t>p.Arg504Pro</t>
  </si>
  <si>
    <t>c.1511G&gt;C</t>
  </si>
  <si>
    <t>11-4084692-G-A</t>
  </si>
  <si>
    <t>p.Gly498Gly</t>
  </si>
  <si>
    <t>c.1494G&gt;A</t>
  </si>
  <si>
    <t>11-4084728-C-G</t>
  </si>
  <si>
    <t>c.1530C&gt;G</t>
  </si>
  <si>
    <t>11-4084727-C-T</t>
  </si>
  <si>
    <t>rs1410262964</t>
  </si>
  <si>
    <t>p.Ser510Phe</t>
  </si>
  <si>
    <t>c.1529C&gt;T</t>
  </si>
  <si>
    <t>11-4084734-C-T</t>
  </si>
  <si>
    <t>p.Gly512Gly</t>
  </si>
  <si>
    <t>c.1536C&gt;T</t>
  </si>
  <si>
    <t>11-4086860-G-A</t>
  </si>
  <si>
    <t>rs1272178500</t>
  </si>
  <si>
    <t>p.Gly620Arg</t>
  </si>
  <si>
    <t>c.1858G&gt;A</t>
  </si>
  <si>
    <t>11-4086854-A-C</t>
  </si>
  <si>
    <t>rs1565172457</t>
  </si>
  <si>
    <t>p.Ser618Arg</t>
  </si>
  <si>
    <t>c.1852A&gt;C</t>
  </si>
  <si>
    <t>11-4086834-T-G</t>
  </si>
  <si>
    <t>p.Val611Gly</t>
  </si>
  <si>
    <t>c.1832T&gt;G</t>
  </si>
  <si>
    <t>11-4088736-A-T</t>
  </si>
  <si>
    <t>rs2094507113</t>
  </si>
  <si>
    <t>p.Lys526Ter</t>
  </si>
  <si>
    <t>c.1576A&gt;T</t>
  </si>
  <si>
    <t>11-4088737-A-T</t>
  </si>
  <si>
    <t>rs2094507134</t>
  </si>
  <si>
    <t>p.Lys526Met</t>
  </si>
  <si>
    <t>c.1577A&gt;T</t>
  </si>
  <si>
    <t>11-4088733-A-G</t>
  </si>
  <si>
    <t>rs2094507083</t>
  </si>
  <si>
    <t>p.Ser525Gly</t>
  </si>
  <si>
    <t>c.1573A&gt;G</t>
  </si>
  <si>
    <t>11-4088701-G-C</t>
  </si>
  <si>
    <t>c.1542-1G&gt;C</t>
  </si>
  <si>
    <t>splice_acceptor_variant</t>
  </si>
  <si>
    <t>11-4088719-C-A</t>
  </si>
  <si>
    <t>p.Ala520Glu</t>
  </si>
  <si>
    <t>c.1559C&gt;A</t>
  </si>
  <si>
    <t>11-4088714-A-G</t>
  </si>
  <si>
    <t>p.Leu518Leu</t>
  </si>
  <si>
    <t>c.1554A&gt;G</t>
  </si>
  <si>
    <t>11-4086828-C-T</t>
  </si>
  <si>
    <t>p.Thr609Ile</t>
  </si>
  <si>
    <t>c.1826C&gt;T</t>
  </si>
  <si>
    <t>11-4088729-C-T</t>
  </si>
  <si>
    <t>p.Leu523Leu</t>
  </si>
  <si>
    <t>c.1569C&gt;T</t>
  </si>
  <si>
    <t>11-4086807-A-T</t>
  </si>
  <si>
    <t>p.Asp602Val</t>
  </si>
  <si>
    <t>c.1805A&gt;T</t>
  </si>
  <si>
    <t>11-4086812-C-A</t>
  </si>
  <si>
    <t>p.Pro604Thr</t>
  </si>
  <si>
    <t>c.1810C&gt;A</t>
  </si>
  <si>
    <t>11-4086819-C-T</t>
  </si>
  <si>
    <t>p.Ser606Phe</t>
  </si>
  <si>
    <t>c.1817C&gt;T</t>
  </si>
  <si>
    <t>11-4086802-C-T</t>
  </si>
  <si>
    <t>p.Tyr600Tyr</t>
  </si>
  <si>
    <t>c.1800C&gt;T</t>
  </si>
  <si>
    <t>11-4086775-T-C</t>
  </si>
  <si>
    <t>rs1352342043</t>
  </si>
  <si>
    <t>p.Thr591Thr</t>
  </si>
  <si>
    <t>c.1773T&gt;C</t>
  </si>
  <si>
    <t>11-4086776-T-A</t>
  </si>
  <si>
    <t>p.Ser592Thr</t>
  </si>
  <si>
    <t>c.1774T&gt;A</t>
  </si>
  <si>
    <t>11-4086784-C-G</t>
  </si>
  <si>
    <t>p.Phe594Leu</t>
  </si>
  <si>
    <t>c.1782C&gt;G</t>
  </si>
  <si>
    <t>11-4086769-C-T</t>
  </si>
  <si>
    <t>rs1467406997</t>
  </si>
  <si>
    <t>p.His589His</t>
  </si>
  <si>
    <t>c.1767C&gt;T</t>
  </si>
  <si>
    <t>11-4086752-C-A</t>
  </si>
  <si>
    <t>p.Pro584Thr</t>
  </si>
  <si>
    <t>c.1750C&gt;A</t>
  </si>
  <si>
    <t>11-4086724-C-G</t>
  </si>
  <si>
    <t>rs766770202</t>
  </si>
  <si>
    <t>p.Thr574Thr</t>
  </si>
  <si>
    <t>c.1722C&gt;G</t>
  </si>
  <si>
    <t>11-4086715-C-T</t>
  </si>
  <si>
    <t>p.Thr571Thr</t>
  </si>
  <si>
    <t>c.1713C&gt;T</t>
  </si>
  <si>
    <t>11-4086718-C-T</t>
  </si>
  <si>
    <t>rs1304345103</t>
  </si>
  <si>
    <t>p.Thr572Thr</t>
  </si>
  <si>
    <t>c.1716C&gt;T</t>
  </si>
  <si>
    <t>11-4086709-T-C</t>
  </si>
  <si>
    <t>rs1565172340</t>
  </si>
  <si>
    <t>p.Thr569Thr</t>
  </si>
  <si>
    <t>c.1707T&gt;C</t>
  </si>
  <si>
    <t>11-4086708-C-A</t>
  </si>
  <si>
    <t>rs1419921812</t>
  </si>
  <si>
    <t>p.Thr569Asn</t>
  </si>
  <si>
    <t>c.1706C&gt;A</t>
  </si>
  <si>
    <t>11-4086702-TCACCACTAC-T</t>
  </si>
  <si>
    <t>rs1179754918</t>
  </si>
  <si>
    <t>TCACCACTAC</t>
  </si>
  <si>
    <t>c.1707_1715del</t>
  </si>
  <si>
    <t>11-4086677-T-A</t>
  </si>
  <si>
    <t>p.Ser559Thr</t>
  </si>
  <si>
    <t>c.1675T&gt;A</t>
  </si>
  <si>
    <t>11-4086678-C-A</t>
  </si>
  <si>
    <t>rs2094495416</t>
  </si>
  <si>
    <t>p.Ser559Tyr</t>
  </si>
  <si>
    <t>c.1676C&gt;A</t>
  </si>
  <si>
    <t>11-4086673-T-G</t>
  </si>
  <si>
    <t>p.Ala557Ala</t>
  </si>
  <si>
    <t>c.1671T&gt;G</t>
  </si>
  <si>
    <t>11-4086658-A-G</t>
  </si>
  <si>
    <t>rs2094495280</t>
  </si>
  <si>
    <t>p.Pro552Pro</t>
  </si>
  <si>
    <t>c.1656A&gt;G</t>
  </si>
  <si>
    <t>11-4074671-T-C</t>
  </si>
  <si>
    <t>rs922265887</t>
  </si>
  <si>
    <t>p.Leu321Leu</t>
  </si>
  <si>
    <t>c.961T&gt;C</t>
  </si>
  <si>
    <t>11-4074654-A-G</t>
  </si>
  <si>
    <t>rs759132787</t>
  </si>
  <si>
    <t>p.Lys315Arg</t>
  </si>
  <si>
    <t>c.944A&gt;G</t>
  </si>
  <si>
    <t>11-4055634-C-T</t>
  </si>
  <si>
    <t>rs1460256142</t>
  </si>
  <si>
    <t>p.Pro165Leu</t>
  </si>
  <si>
    <t>c.494C&gt;T</t>
  </si>
  <si>
    <t>11-4086630-G-T</t>
  </si>
  <si>
    <t>p.Ser543Ile</t>
  </si>
  <si>
    <t>c.1628G&gt;T</t>
  </si>
  <si>
    <t>11-4086630-G-C</t>
  </si>
  <si>
    <t>p.Ser543Thr</t>
  </si>
  <si>
    <t>c.1628G&gt;C</t>
  </si>
  <si>
    <t>11-4055625-A-G</t>
  </si>
  <si>
    <t>rs2094282845</t>
  </si>
  <si>
    <t>p.His162Arg</t>
  </si>
  <si>
    <t>c.485A&gt;G</t>
  </si>
  <si>
    <t>AC0</t>
  </si>
  <si>
    <t>11-4055618-A-G</t>
  </si>
  <si>
    <t>rs1201201885</t>
  </si>
  <si>
    <t>p.Ser160Gly</t>
  </si>
  <si>
    <t>c.478A&gt;G</t>
  </si>
  <si>
    <t>11-4055617-C-T</t>
  </si>
  <si>
    <t>p.Leu159Leu</t>
  </si>
  <si>
    <t>c.477C&gt;T</t>
  </si>
  <si>
    <t>11-4086621-A-G</t>
  </si>
  <si>
    <t>p.Gln540Arg</t>
  </si>
  <si>
    <t>c.1619A&gt;G</t>
  </si>
  <si>
    <t>11-4055611-G-A</t>
  </si>
  <si>
    <t>p.Leu157Leu</t>
  </si>
  <si>
    <t>c.471G&gt;A</t>
  </si>
  <si>
    <t>11-4074632-G-A</t>
  </si>
  <si>
    <t>rs1343604264</t>
  </si>
  <si>
    <t>p.Glu308Lys</t>
  </si>
  <si>
    <t>c.922G&gt;A</t>
  </si>
  <si>
    <t>11-4086616-T-G</t>
  </si>
  <si>
    <t>rs1288804623</t>
  </si>
  <si>
    <t>p.Ser538Ser</t>
  </si>
  <si>
    <t>c.1614T&gt;G</t>
  </si>
  <si>
    <t>11-4086615-C-T</t>
  </si>
  <si>
    <t>rs770609149</t>
  </si>
  <si>
    <t>p.Ser538Phe</t>
  </si>
  <si>
    <t>c.1613C&gt;T</t>
  </si>
  <si>
    <t>11-4055549-G-A</t>
  </si>
  <si>
    <t>p.Val137Met</t>
  </si>
  <si>
    <t>c.409G&gt;A</t>
  </si>
  <si>
    <t>11-4055554-A-G</t>
  </si>
  <si>
    <t>rs1319501573</t>
  </si>
  <si>
    <t>p.Val138Val</t>
  </si>
  <si>
    <t>c.414A&gt;G</t>
  </si>
  <si>
    <t>11-4055567-A-G</t>
  </si>
  <si>
    <t>rs200824556</t>
  </si>
  <si>
    <t>p.Thr143Ala</t>
  </si>
  <si>
    <t>c.427A&gt;G</t>
  </si>
  <si>
    <t>11-4055566-C-T</t>
  </si>
  <si>
    <t>p.Ile142Ile</t>
  </si>
  <si>
    <t>c.426C&gt;T</t>
  </si>
  <si>
    <t>11-4055570-T-C</t>
  </si>
  <si>
    <t>p.Tyr144His</t>
  </si>
  <si>
    <t>c.430T&gt;C</t>
  </si>
  <si>
    <t>11-4091796-T-C</t>
  </si>
  <si>
    <t>p.Ter717GlnextTer27</t>
  </si>
  <si>
    <t>c.2149T&gt;C</t>
  </si>
  <si>
    <t>stop_lost</t>
  </si>
  <si>
    <t>11-4091793-A-T</t>
  </si>
  <si>
    <t>p.Lys716Ter</t>
  </si>
  <si>
    <t>c.2146A&gt;T</t>
  </si>
  <si>
    <t>11-4091789-TAAG-T</t>
  </si>
  <si>
    <t>rs1565174393</t>
  </si>
  <si>
    <t>p.Lys716del</t>
  </si>
  <si>
    <t>c.2146_2148del</t>
  </si>
  <si>
    <t>11-4074621-G-A</t>
  </si>
  <si>
    <t>rs200976596</t>
  </si>
  <si>
    <t>p.Arg304Gln</t>
  </si>
  <si>
    <t>c.911G&gt;A</t>
  </si>
  <si>
    <t>11-4091771-A-T</t>
  </si>
  <si>
    <t>rs1346205421</t>
  </si>
  <si>
    <t>p.Lys708Asn</t>
  </si>
  <si>
    <t>c.2124A&gt;T</t>
  </si>
  <si>
    <t>11-4086601-G-A</t>
  </si>
  <si>
    <t>c.1599G&gt;A</t>
  </si>
  <si>
    <t>11-4091759-G-T</t>
  </si>
  <si>
    <t>rs758590974</t>
  </si>
  <si>
    <t>p.Lys704Asn</t>
  </si>
  <si>
    <t>c.2112G&gt;T</t>
  </si>
  <si>
    <t>11-4082345-G-A</t>
  </si>
  <si>
    <t>p.Lys377Lys</t>
  </si>
  <si>
    <t>c.1131G&gt;A</t>
  </si>
  <si>
    <t>11-4091752-G-C</t>
  </si>
  <si>
    <t>p.Arg702Pro</t>
  </si>
  <si>
    <t>c.2105G&gt;C</t>
  </si>
  <si>
    <t>11-4091747-A-C</t>
  </si>
  <si>
    <t>c.2100A&gt;C</t>
  </si>
  <si>
    <t>11-4086586-A-G</t>
  </si>
  <si>
    <t>rs1329862407</t>
  </si>
  <si>
    <t>p.Val528Val</t>
  </si>
  <si>
    <t>c.1584A&gt;G</t>
  </si>
  <si>
    <t>11-4023983-A-G</t>
  </si>
  <si>
    <t>rs949153774</t>
  </si>
  <si>
    <t>p.Ser127Ser</t>
  </si>
  <si>
    <t>c.381A&gt;G</t>
  </si>
  <si>
    <t>11-4086583-G-A</t>
  </si>
  <si>
    <t>rs752101828</t>
  </si>
  <si>
    <t>p.Arg527Arg</t>
  </si>
  <si>
    <t>c.1581G&gt;A</t>
  </si>
  <si>
    <t>11-4083493-T-C</t>
  </si>
  <si>
    <t>rs780512774</t>
  </si>
  <si>
    <t>p.Met490Thr</t>
  </si>
  <si>
    <t>c.1469T&gt;C</t>
  </si>
  <si>
    <t>11-4074507-A-G</t>
  </si>
  <si>
    <t>rs768846227</t>
  </si>
  <si>
    <t>p.His266Arg</t>
  </si>
  <si>
    <t>c.797A&gt;G</t>
  </si>
  <si>
    <t>11-4091734-C-T</t>
  </si>
  <si>
    <t>p.Thr696Ile</t>
  </si>
  <si>
    <t>c.2087C&gt;T</t>
  </si>
  <si>
    <t>11-4082974-A-G</t>
  </si>
  <si>
    <t>rs200232554</t>
  </si>
  <si>
    <t>p.Leu410Leu</t>
  </si>
  <si>
    <t>c.1230A&gt;G</t>
  </si>
  <si>
    <t>11-4023977-G-A</t>
  </si>
  <si>
    <t>rs1415671081</t>
  </si>
  <si>
    <t>p.Lys125Lys</t>
  </si>
  <si>
    <t>c.375G&gt;A</t>
  </si>
  <si>
    <t>11-4023980-A-T</t>
  </si>
  <si>
    <t>rs1474841835</t>
  </si>
  <si>
    <t>p.Ser126Ser</t>
  </si>
  <si>
    <t>c.378A&gt;T</t>
  </si>
  <si>
    <t>11-4082284-T-G</t>
  </si>
  <si>
    <t>rs1277445333</t>
  </si>
  <si>
    <t>p.Val357Gly</t>
  </si>
  <si>
    <t>c.1070T&gt;G</t>
  </si>
  <si>
    <t>11-4074580-C-T</t>
  </si>
  <si>
    <t>rs1430816294</t>
  </si>
  <si>
    <t>p.Ile290Ile</t>
  </si>
  <si>
    <t>c.870C&gt;T</t>
  </si>
  <si>
    <t>11-3856312-ACTC-A</t>
  </si>
  <si>
    <t>rs1565090966</t>
  </si>
  <si>
    <t>ACTC</t>
  </si>
  <si>
    <t>p.Leu17del</t>
  </si>
  <si>
    <t>c.48_50del</t>
  </si>
  <si>
    <t>11-4059389-T-C</t>
  </si>
  <si>
    <t>rs780791958</t>
  </si>
  <si>
    <t>p.Pro202Pro</t>
  </si>
  <si>
    <t>c.606T&gt;C</t>
  </si>
  <si>
    <t>11-4074518-G-T</t>
  </si>
  <si>
    <t>p.Glu270Ter</t>
  </si>
  <si>
    <t>c.808G&gt;T</t>
  </si>
  <si>
    <t>11-4086483-G-A</t>
  </si>
  <si>
    <t>rs1355510063</t>
  </si>
  <si>
    <t>p.Ser525Asn</t>
  </si>
  <si>
    <t>c.1574G&gt;A</t>
  </si>
  <si>
    <t>11-4059386-G-T</t>
  </si>
  <si>
    <t>c.603G&gt;T</t>
  </si>
  <si>
    <t>11-4082278-A-G</t>
  </si>
  <si>
    <t>rs773600734</t>
  </si>
  <si>
    <t>p.His355Arg</t>
  </si>
  <si>
    <t>c.1064A&gt;G</t>
  </si>
  <si>
    <t>11-4086480-C-T</t>
  </si>
  <si>
    <t>p.Pro524Leu</t>
  </si>
  <si>
    <t>11-4082250-G-A</t>
  </si>
  <si>
    <t>rs1565170455</t>
  </si>
  <si>
    <t>p.Ala346Thr</t>
  </si>
  <si>
    <t>c.1036G&gt;A</t>
  </si>
  <si>
    <t>11-4023903-C-G</t>
  </si>
  <si>
    <t>rs2136018813</t>
  </si>
  <si>
    <t>p.Pro101Ala</t>
  </si>
  <si>
    <t>c.301C&gt;G</t>
  </si>
  <si>
    <t>11-4074523-G-A</t>
  </si>
  <si>
    <t>rs772830176</t>
  </si>
  <si>
    <t>p.Glu271Glu</t>
  </si>
  <si>
    <t>c.813G&gt;A</t>
  </si>
  <si>
    <t>11-4083367-A-C</t>
  </si>
  <si>
    <t>rs200795250</t>
  </si>
  <si>
    <t>p.His448Pro</t>
  </si>
  <si>
    <t>c.1343A&gt;C</t>
  </si>
  <si>
    <t>11-4059327-A-G</t>
  </si>
  <si>
    <t>rs1157495973</t>
  </si>
  <si>
    <t>p.Thr182Ala</t>
  </si>
  <si>
    <t>c.544A&gt;G</t>
  </si>
  <si>
    <t>11-4059375-G-A</t>
  </si>
  <si>
    <t>rs752494097</t>
  </si>
  <si>
    <t>p.Val198Met</t>
  </si>
  <si>
    <t>c.592G&gt;A</t>
  </si>
  <si>
    <t>11-3856404-C-G</t>
  </si>
  <si>
    <t>rs2090371351</t>
  </si>
  <si>
    <t>p.Ala45Gly</t>
  </si>
  <si>
    <t>c.134C&gt;G</t>
  </si>
  <si>
    <t>11-3856382-G-C</t>
  </si>
  <si>
    <t>p.Ala38Pro</t>
  </si>
  <si>
    <t>c.112G&gt;C</t>
  </si>
  <si>
    <t>11-4074578-A-G</t>
  </si>
  <si>
    <t>p.Ile290Val</t>
  </si>
  <si>
    <t>c.868A&gt;G</t>
  </si>
  <si>
    <t>11-4082271-C-T</t>
  </si>
  <si>
    <t>p.Leu353Leu</t>
  </si>
  <si>
    <t>c.1057C&gt;T</t>
  </si>
  <si>
    <t>11-3856354-T-C</t>
  </si>
  <si>
    <t>rs1329367826</t>
  </si>
  <si>
    <t>p.Ser28Ser</t>
  </si>
  <si>
    <t>c.84T&gt;C</t>
  </si>
  <si>
    <t>11-4091647-T-C</t>
  </si>
  <si>
    <t>rs1175789204</t>
  </si>
  <si>
    <t>p.Leu667Pro</t>
  </si>
  <si>
    <t>c.2000T&gt;C</t>
  </si>
  <si>
    <t>11-4023958-A-T</t>
  </si>
  <si>
    <t>p.Asp119Val</t>
  </si>
  <si>
    <t>c.356A&gt;T</t>
  </si>
  <si>
    <t>11-4082217-C-G</t>
  </si>
  <si>
    <t>rs202060449</t>
  </si>
  <si>
    <t>p.Leu335Val</t>
  </si>
  <si>
    <t>c.1003C&gt;G</t>
  </si>
  <si>
    <t>11-4082923-C-G</t>
  </si>
  <si>
    <t>rs2094472972</t>
  </si>
  <si>
    <t>p.Thr393Thr</t>
  </si>
  <si>
    <t>c.1179C&gt;G</t>
  </si>
  <si>
    <t>11-4082206-C-G</t>
  </si>
  <si>
    <t>p.Ala331Gly</t>
  </si>
  <si>
    <t>c.992C&gt;G</t>
  </si>
  <si>
    <t>11-4059343-G-A</t>
  </si>
  <si>
    <t>p.Arg187Gln</t>
  </si>
  <si>
    <t>c.560G&gt;A</t>
  </si>
  <si>
    <t>11-4086549-T-C</t>
  </si>
  <si>
    <t>p.Val516Ala</t>
  </si>
  <si>
    <t>c.1547T&gt;C</t>
  </si>
  <si>
    <t>11-4082244-C-G</t>
  </si>
  <si>
    <t>p.Pro344Ala</t>
  </si>
  <si>
    <t>c.1030C&gt;G</t>
  </si>
  <si>
    <t>11-4083478-T-C</t>
  </si>
  <si>
    <t>p.Val485Ala</t>
  </si>
  <si>
    <t>c.1454T&gt;C</t>
  </si>
  <si>
    <t>11-4091426-G-C</t>
  </si>
  <si>
    <t>rs1161943430</t>
  </si>
  <si>
    <t>p.Gly593Gly</t>
  </si>
  <si>
    <t>c.1779G&gt;C</t>
  </si>
  <si>
    <t>11-4091556-G-T</t>
  </si>
  <si>
    <t>rs771983048</t>
  </si>
  <si>
    <t>p.Gly637Cys</t>
  </si>
  <si>
    <t>c.1909G&gt;T</t>
  </si>
  <si>
    <t>11-3856285-C-A</t>
  </si>
  <si>
    <t>rs2090365346</t>
  </si>
  <si>
    <t>p.Val5Val</t>
  </si>
  <si>
    <t>c.15C&gt;A</t>
  </si>
  <si>
    <t>11-4074576-AGATCAACCTTGCTAAGCAG-A</t>
  </si>
  <si>
    <t>rs751733169</t>
  </si>
  <si>
    <t>AGATCAACCTTGCTAAGCAG</t>
  </si>
  <si>
    <t>p.Ile290LysfsTer5</t>
  </si>
  <si>
    <t>c.869_887del</t>
  </si>
  <si>
    <t>11-4091438-G-C</t>
  </si>
  <si>
    <t>rs1424089707</t>
  </si>
  <si>
    <t>p.Gly597Gly</t>
  </si>
  <si>
    <t>c.1791G&gt;C</t>
  </si>
  <si>
    <t>11-3856342-C-A</t>
  </si>
  <si>
    <t>rs1364406327</t>
  </si>
  <si>
    <t>p.Ser24Arg</t>
  </si>
  <si>
    <t>c.72C&gt;A</t>
  </si>
  <si>
    <t>11-4082959-A-G</t>
  </si>
  <si>
    <t>rs960940124</t>
  </si>
  <si>
    <t>p.Val405Val</t>
  </si>
  <si>
    <t>c.1215A&gt;G</t>
  </si>
  <si>
    <t>11-4091338-T-C</t>
  </si>
  <si>
    <t>rs2094523572</t>
  </si>
  <si>
    <t>p.Val564Ala</t>
  </si>
  <si>
    <t>c.1691T&gt;C</t>
  </si>
  <si>
    <t>11-4059299-C-G</t>
  </si>
  <si>
    <t>rs2133104553</t>
  </si>
  <si>
    <t>p.Thr172Thr</t>
  </si>
  <si>
    <t>c.516C&gt;G</t>
  </si>
  <si>
    <t>11-4083474-A-G</t>
  </si>
  <si>
    <t>p.Ile484Val</t>
  </si>
  <si>
    <t>c.1450A&gt;G</t>
  </si>
  <si>
    <t>11-4091643-G-A</t>
  </si>
  <si>
    <t>rs1363037423</t>
  </si>
  <si>
    <t>p.Ala666Thr</t>
  </si>
  <si>
    <t>c.1996G&gt;A</t>
  </si>
  <si>
    <t>11-3856306-C-T</t>
  </si>
  <si>
    <t>rs2090366505</t>
  </si>
  <si>
    <t>p.Leu12Leu</t>
  </si>
  <si>
    <t>c.36C&gt;T</t>
  </si>
  <si>
    <t>11-4023941-G-A</t>
  </si>
  <si>
    <t>rs777644508</t>
  </si>
  <si>
    <t>p.Lys113Lys</t>
  </si>
  <si>
    <t>c.339G&gt;A</t>
  </si>
  <si>
    <t>11-3967587-G-A</t>
  </si>
  <si>
    <t>rs1233864830</t>
  </si>
  <si>
    <t>p.Glu59Lys</t>
  </si>
  <si>
    <t>c.175G&gt;A</t>
  </si>
  <si>
    <t>11-4091300-T-C</t>
  </si>
  <si>
    <t>rs1304754642</t>
  </si>
  <si>
    <t>p.Phe533Leu</t>
  </si>
  <si>
    <t>c.1597T&gt;C</t>
  </si>
  <si>
    <t>11-4091508-C-T</t>
  </si>
  <si>
    <t>rs1407116817</t>
  </si>
  <si>
    <t>p.Leu621Leu</t>
  </si>
  <si>
    <t>c.1861C&gt;T</t>
  </si>
  <si>
    <t>11-4070082-G-A</t>
  </si>
  <si>
    <t>rs1159817252</t>
  </si>
  <si>
    <t>p.Val224Met</t>
  </si>
  <si>
    <t>c.670G&gt;A</t>
  </si>
  <si>
    <t>11-3856275-A-G</t>
  </si>
  <si>
    <t>p.Asp2Gly</t>
  </si>
  <si>
    <t>c.5A&gt;G</t>
  </si>
  <si>
    <t>11-4091423-G-C</t>
  </si>
  <si>
    <t>rs770049339</t>
  </si>
  <si>
    <t>p.Glu592Asp</t>
  </si>
  <si>
    <t>c.1776G&gt;C</t>
  </si>
  <si>
    <t>11-4070041-A-G</t>
  </si>
  <si>
    <t>rs201579576</t>
  </si>
  <si>
    <t>p.His210Arg</t>
  </si>
  <si>
    <t>c.629A&gt;G</t>
  </si>
  <si>
    <t>11-4083321-A-T</t>
  </si>
  <si>
    <t>rs1449851676</t>
  </si>
  <si>
    <t>p.Ile433Phe</t>
  </si>
  <si>
    <t>c.1297A&gt;T</t>
  </si>
  <si>
    <t>11-3967620-A-T</t>
  </si>
  <si>
    <t>11-4059324-A-G</t>
  </si>
  <si>
    <t>rs2094314118</t>
  </si>
  <si>
    <t>p.Met181Val</t>
  </si>
  <si>
    <t>c.541A&gt;G</t>
  </si>
  <si>
    <t>11-4059320-G-A</t>
  </si>
  <si>
    <t>rs2094314074</t>
  </si>
  <si>
    <t>p.Leu179Leu</t>
  </si>
  <si>
    <t>c.537G&gt;A</t>
  </si>
  <si>
    <t>11-4023936-G-T</t>
  </si>
  <si>
    <t>p.Asp112Tyr</t>
  </si>
  <si>
    <t>c.334G&gt;T</t>
  </si>
  <si>
    <t>11-3856390-T-C</t>
  </si>
  <si>
    <t>p.Ser40Ser</t>
  </si>
  <si>
    <t>c.120T&gt;C</t>
  </si>
  <si>
    <t>11-4082198-G-A</t>
  </si>
  <si>
    <t>rs745550786</t>
  </si>
  <si>
    <t>p.Leu328Leu</t>
  </si>
  <si>
    <t>c.984G&gt;A</t>
  </si>
  <si>
    <t>11-4059319-T-C</t>
  </si>
  <si>
    <t>p.Leu179Pro</t>
  </si>
  <si>
    <t>c.536T&gt;C</t>
  </si>
  <si>
    <t>11-4070055-A-G</t>
  </si>
  <si>
    <t>p.Met215Val</t>
  </si>
  <si>
    <t>c.643A&gt;G</t>
  </si>
  <si>
    <t>11-4091312-C-T</t>
  </si>
  <si>
    <t>rs1255358719</t>
  </si>
  <si>
    <t>11-4083348-G-T</t>
  </si>
  <si>
    <t>rs374484530</t>
  </si>
  <si>
    <t>p.Val442Phe</t>
  </si>
  <si>
    <t>c.1324G&gt;T</t>
  </si>
  <si>
    <t>11-4091591-C-G</t>
  </si>
  <si>
    <t>rs769589075</t>
  </si>
  <si>
    <t>p.His648Gln</t>
  </si>
  <si>
    <t>c.1944C&gt;G</t>
  </si>
  <si>
    <t>11-4074568-G-A</t>
  </si>
  <si>
    <t>rs1390999260</t>
  </si>
  <si>
    <t>p.Leu286Leu</t>
  </si>
  <si>
    <t>c.858G&gt;A</t>
  </si>
  <si>
    <t>11-4091706-G-A</t>
  </si>
  <si>
    <t>p.Glu687Lys</t>
  </si>
  <si>
    <t>c.2059G&gt;A</t>
  </si>
  <si>
    <t>11-3967613-A-C</t>
  </si>
  <si>
    <t>c.201A&gt;C</t>
  </si>
  <si>
    <t>11-4070123-C-T</t>
  </si>
  <si>
    <t>p.Ser237Ser</t>
  </si>
  <si>
    <t>c.711C&gt;T</t>
  </si>
  <si>
    <t>11-4070166-C-T</t>
  </si>
  <si>
    <t>p.His252Tyr</t>
  </si>
  <si>
    <t>c.754C&gt;T</t>
  </si>
  <si>
    <t>11-3856384-C-T</t>
  </si>
  <si>
    <t>c.114C&gt;T</t>
  </si>
  <si>
    <t>11-4083412-G-A</t>
  </si>
  <si>
    <t>rs1345014433</t>
  </si>
  <si>
    <t>p.Ser463Asn</t>
  </si>
  <si>
    <t>c.1388G&gt;A</t>
  </si>
  <si>
    <t>11-3856282-C-G</t>
  </si>
  <si>
    <t>rs752778021</t>
  </si>
  <si>
    <t>p.Cys4Trp</t>
  </si>
  <si>
    <t>c.12C&gt;G</t>
  </si>
  <si>
    <t>11-4091340-G-A</t>
  </si>
  <si>
    <t>rs1161147370</t>
  </si>
  <si>
    <t>p.Ala565Thr</t>
  </si>
  <si>
    <t>c.1693G&gt;A</t>
  </si>
  <si>
    <t>11-4074561-A-G</t>
  </si>
  <si>
    <t>p.Lys284Arg</t>
  </si>
  <si>
    <t>c.851A&gt;G</t>
  </si>
  <si>
    <t>11-4086489-A-G</t>
  </si>
  <si>
    <t>p.Gln527Arg</t>
  </si>
  <si>
    <t>c.1580A&gt;G</t>
  </si>
  <si>
    <t>11-4086490-G-A</t>
  </si>
  <si>
    <t>rs761641457</t>
  </si>
  <si>
    <t>p.Gln527Gln</t>
  </si>
  <si>
    <t>11-3856286-C-T</t>
  </si>
  <si>
    <t>p.Arg6Cys</t>
  </si>
  <si>
    <t>c.16C&gt;T</t>
  </si>
  <si>
    <t>11-4091484-G-A</t>
  </si>
  <si>
    <t>rs2133264567</t>
  </si>
  <si>
    <t>p.Ala613Thr</t>
  </si>
  <si>
    <t>c.1837G&gt;A</t>
  </si>
  <si>
    <t>11-3856300-G-GCTC</t>
  </si>
  <si>
    <t>p.Leu12dup</t>
  </si>
  <si>
    <t>c.34_36dup</t>
  </si>
  <si>
    <t>11-4086495-G-A</t>
  </si>
  <si>
    <t>rs964563960</t>
  </si>
  <si>
    <t>p.Ser529Asn</t>
  </si>
  <si>
    <t>c.1586G&gt;A</t>
  </si>
  <si>
    <t>11-3856292-G-A</t>
  </si>
  <si>
    <t>rs751520286</t>
  </si>
  <si>
    <t>p.Ala8Thr</t>
  </si>
  <si>
    <t>c.22G&gt;A</t>
  </si>
  <si>
    <t>11-4070047-A-T</t>
  </si>
  <si>
    <t>rs756925085</t>
  </si>
  <si>
    <t>p.Lys212Met</t>
  </si>
  <si>
    <t>c.635A&gt;T</t>
  </si>
  <si>
    <t>11-4082926-C-T</t>
  </si>
  <si>
    <t>p.Phe394Phe</t>
  </si>
  <si>
    <t>c.1182C&gt;T</t>
  </si>
  <si>
    <t>11-4091451-A-G</t>
  </si>
  <si>
    <t>p.Lys602Glu</t>
  </si>
  <si>
    <t>c.1804A&gt;G</t>
  </si>
  <si>
    <t>11-4091547-G-A</t>
  </si>
  <si>
    <t>p.Ala634Thr</t>
  </si>
  <si>
    <t>c.1900G&gt;A</t>
  </si>
  <si>
    <t>11-4091632-G-C</t>
  </si>
  <si>
    <t>rs1239678100</t>
  </si>
  <si>
    <t>p.Gly662Ala</t>
  </si>
  <si>
    <t>c.1985G&gt;C</t>
  </si>
  <si>
    <t>11-4070143-T-C</t>
  </si>
  <si>
    <t>rs2094394920</t>
  </si>
  <si>
    <t>p.Met244Thr</t>
  </si>
  <si>
    <t>c.731T&gt;C</t>
  </si>
  <si>
    <t>11-4091532-G-A</t>
  </si>
  <si>
    <t>rs2094525182</t>
  </si>
  <si>
    <t>p.Glu629Lys</t>
  </si>
  <si>
    <t>c.1885G&gt;A</t>
  </si>
  <si>
    <t>11-4091612-A-G</t>
  </si>
  <si>
    <t>p.Pro655Pro</t>
  </si>
  <si>
    <t>c.1965A&gt;G</t>
  </si>
  <si>
    <t>11-3967568-C-G</t>
  </si>
  <si>
    <t>p.Asp52Glu</t>
  </si>
  <si>
    <t>c.156C&gt;G</t>
  </si>
  <si>
    <t>11-3856293-C-A</t>
  </si>
  <si>
    <t>p.Ala8Asp</t>
  </si>
  <si>
    <t>c.23C&gt;A</t>
  </si>
  <si>
    <t>11-4091485-C-T</t>
  </si>
  <si>
    <t>rs1590703419</t>
  </si>
  <si>
    <t>p.Ala613Val</t>
  </si>
  <si>
    <t>c.1838C&gt;T</t>
  </si>
  <si>
    <t>11-4091490-C-T</t>
  </si>
  <si>
    <t>p.Leu615Leu</t>
  </si>
  <si>
    <t>c.1843C&gt;T</t>
  </si>
  <si>
    <t>11-4091614-A-G</t>
  </si>
  <si>
    <t>p.Asp656Gly</t>
  </si>
  <si>
    <t>c.1967A&gt;G</t>
  </si>
  <si>
    <t>11-3856344-A-G</t>
  </si>
  <si>
    <t>rs748791339</t>
  </si>
  <si>
    <t>p.His25Arg</t>
  </si>
  <si>
    <t>c.74A&gt;G</t>
  </si>
  <si>
    <t>11-4070157-G-A</t>
  </si>
  <si>
    <t>p.Glu249Lys</t>
  </si>
  <si>
    <t>c.745G&gt;A</t>
  </si>
  <si>
    <t>11-3856372-C-T</t>
  </si>
  <si>
    <t>rs527487846</t>
  </si>
  <si>
    <t>p.Thr34Thr</t>
  </si>
  <si>
    <t>c.102C&gt;T</t>
  </si>
  <si>
    <t>11-4070109-C-G</t>
  </si>
  <si>
    <t>p.Gln233Glu</t>
  </si>
  <si>
    <t>c.697C&gt;G</t>
  </si>
  <si>
    <t>11-4091640-C-T</t>
  </si>
  <si>
    <t>rs756617504</t>
  </si>
  <si>
    <t>p.Arg665Ter</t>
  </si>
  <si>
    <t>c.1993C&gt;T</t>
  </si>
  <si>
    <t>11-4091470-C-T</t>
  </si>
  <si>
    <t>rs767552538</t>
  </si>
  <si>
    <t>p.Ala608Val</t>
  </si>
  <si>
    <t>c.1823C&gt;T</t>
  </si>
  <si>
    <t>11-4091509-T-C</t>
  </si>
  <si>
    <t>rs753563618</t>
  </si>
  <si>
    <t>p.Leu621Pro</t>
  </si>
  <si>
    <t>c.1862T&gt;C</t>
  </si>
  <si>
    <t>11-4091438-G-T</t>
  </si>
  <si>
    <t>c.1791G&gt;T</t>
  </si>
  <si>
    <t>11-4091472-C-G</t>
  </si>
  <si>
    <t>p.Leu609Val</t>
  </si>
  <si>
    <t>c.1825C&gt;G</t>
  </si>
  <si>
    <t>11-3856315-C-T</t>
  </si>
  <si>
    <t>rs1365622226</t>
  </si>
  <si>
    <t>p.Leu15Leu</t>
  </si>
  <si>
    <t>c.45C&gt;T</t>
  </si>
  <si>
    <t>11-4083464-G-A</t>
  </si>
  <si>
    <t>rs1332729135</t>
  </si>
  <si>
    <t>p.Met480Ile</t>
  </si>
  <si>
    <t>c.1440G&gt;A</t>
  </si>
  <si>
    <t>11-4091502-C-G</t>
  </si>
  <si>
    <t>p.His619Asp</t>
  </si>
  <si>
    <t>c.1855C&gt;G</t>
  </si>
  <si>
    <t>11-4091502-C-CAGTAATTA</t>
  </si>
  <si>
    <t>CAGTAATTA</t>
  </si>
  <si>
    <t>p.His619GlnfsTer2</t>
  </si>
  <si>
    <t>c.1856_1857insGTAATTAA</t>
  </si>
  <si>
    <t>11-4091550-C-T</t>
  </si>
  <si>
    <t>rs774545394</t>
  </si>
  <si>
    <t>p.Pro635Ser</t>
  </si>
  <si>
    <t>c.1903C&gt;T</t>
  </si>
  <si>
    <t>11-4091637-A-C</t>
  </si>
  <si>
    <t>p.Ser664Arg</t>
  </si>
  <si>
    <t>c.1990A&gt;C</t>
  </si>
  <si>
    <t>11-4091462-C-G</t>
  </si>
  <si>
    <t>rs774457630</t>
  </si>
  <si>
    <t>p.Asp605Glu</t>
  </si>
  <si>
    <t>c.1815C&gt;G</t>
  </si>
  <si>
    <t>11-4091462-CA-C</t>
  </si>
  <si>
    <t>p.Ser606AlafsTer12</t>
  </si>
  <si>
    <t>c.1816del</t>
  </si>
  <si>
    <t>11-4091342-C-T</t>
  </si>
  <si>
    <t>p.Ala565Ala</t>
  </si>
  <si>
    <t>c.1695C&gt;T</t>
  </si>
  <si>
    <t>11-4091361-A-G</t>
  </si>
  <si>
    <t>rs1329876132</t>
  </si>
  <si>
    <t>p.Ser572Gly</t>
  </si>
  <si>
    <t>c.1714A&gt;G</t>
  </si>
  <si>
    <t>11-4091430-C-T</t>
  </si>
  <si>
    <t>rs775795048</t>
  </si>
  <si>
    <t>p.His595Tyr</t>
  </si>
  <si>
    <t>c.1783C&gt;T</t>
  </si>
  <si>
    <t>11-4091308-C-G</t>
  </si>
  <si>
    <t>rs1353009850</t>
  </si>
  <si>
    <t>p.Ser554Cys</t>
  </si>
  <si>
    <t>c.1661C&gt;G</t>
  </si>
  <si>
    <t>11-3856351-C-A</t>
  </si>
  <si>
    <t>rs1393963653</t>
  </si>
  <si>
    <t>p.His27Gln</t>
  </si>
  <si>
    <t>c.81C&gt;A</t>
  </si>
  <si>
    <t>11-3967593-G-A</t>
  </si>
  <si>
    <t>p.Glu61Lys</t>
  </si>
  <si>
    <t>c.181G&gt;A</t>
  </si>
  <si>
    <t>11-4083301-G-A</t>
  </si>
  <si>
    <t>rs1565170954</t>
  </si>
  <si>
    <t>p.Arg426His</t>
  </si>
  <si>
    <t>c.1277G&gt;A</t>
  </si>
  <si>
    <t>11-4091414-G-A</t>
  </si>
  <si>
    <t>rs776980519</t>
  </si>
  <si>
    <t>p.Arg589Arg</t>
  </si>
  <si>
    <t>c.1767G&gt;A</t>
  </si>
  <si>
    <t>11-4083300-C-T</t>
  </si>
  <si>
    <t>rs1057519505</t>
  </si>
  <si>
    <t>p.Arg426Cys</t>
  </si>
  <si>
    <t>c.1276C&gt;T</t>
  </si>
  <si>
    <t>11-4091379-G-A</t>
  </si>
  <si>
    <t>rs199644267</t>
  </si>
  <si>
    <t>p.Ala578Thr</t>
  </si>
  <si>
    <t>c.1732G&gt;A</t>
  </si>
  <si>
    <t>11-4083291-T-C</t>
  </si>
  <si>
    <t>rs761967924</t>
  </si>
  <si>
    <t>p.Leu423Leu</t>
  </si>
  <si>
    <t>c.1267T&gt;C</t>
  </si>
  <si>
    <t>11-4091327-C-T</t>
  </si>
  <si>
    <t>rs2094523466</t>
  </si>
  <si>
    <t>p.Asp560Asp</t>
  </si>
  <si>
    <t>c.1680C&gt;T</t>
  </si>
  <si>
    <t>11-4083361-G-A</t>
  </si>
  <si>
    <t>rs1411280995</t>
  </si>
  <si>
    <t>p.Gly446Asp</t>
  </si>
  <si>
    <t>c.1337G&gt;A</t>
  </si>
  <si>
    <t>11-4083359-T-C</t>
  </si>
  <si>
    <t>rs1178727047</t>
  </si>
  <si>
    <t>p.Pro445Pro</t>
  </si>
  <si>
    <t>c.1335T&gt;C</t>
  </si>
  <si>
    <t>11-4083450-G-A</t>
  </si>
  <si>
    <t>rs2094475849</t>
  </si>
  <si>
    <t>p.Asp476Asn</t>
  </si>
  <si>
    <t>c.1426G&gt;A</t>
  </si>
  <si>
    <t>11-4091344-C-T</t>
  </si>
  <si>
    <t>p.Pro566Leu</t>
  </si>
  <si>
    <t>c.1697C&gt;T</t>
  </si>
  <si>
    <t>11-4091363-C-T</t>
  </si>
  <si>
    <t>rs1450652222</t>
  </si>
  <si>
    <t>p.Ser572Ser</t>
  </si>
  <si>
    <t>11-4083399-A-C</t>
  </si>
  <si>
    <t>c.1375A&gt;C</t>
  </si>
  <si>
    <t>11-4083429-G-C</t>
  </si>
  <si>
    <t>p.Ala469Pro</t>
  </si>
  <si>
    <t>c.1405G&gt;C</t>
  </si>
  <si>
    <t>11-4083302-C-T</t>
  </si>
  <si>
    <t>p.Arg426Arg</t>
  </si>
  <si>
    <t>c.1278C&gt;T</t>
  </si>
  <si>
    <t>11-4091359-T-G</t>
  </si>
  <si>
    <t>p.Met571Arg</t>
  </si>
  <si>
    <t>c.1712T&gt;G</t>
  </si>
  <si>
    <t>11-4091380-C-G</t>
  </si>
  <si>
    <t>p.Ala578Gly</t>
  </si>
  <si>
    <t>c.1733C&gt;G</t>
  </si>
  <si>
    <t>11-4091676-C-T</t>
  </si>
  <si>
    <t>rs773130037</t>
  </si>
  <si>
    <t>p.His677Tyr</t>
  </si>
  <si>
    <t>c.2029C&gt;T</t>
  </si>
  <si>
    <t>11-4091349-C-A</t>
  </si>
  <si>
    <t>p.Pro568Thr</t>
  </si>
  <si>
    <t>c.1702C&gt;A</t>
  </si>
  <si>
    <t>11-4083393-G-A</t>
  </si>
  <si>
    <t>p.Asp457Asn</t>
  </si>
  <si>
    <t>c.1369G&gt;A</t>
  </si>
  <si>
    <t>11-4091690-G-C</t>
  </si>
  <si>
    <t>rs1311329283</t>
  </si>
  <si>
    <t>p.Lys681Asn</t>
  </si>
  <si>
    <t>c.2043G&gt;C</t>
  </si>
  <si>
    <t>11-4091675-C-T</t>
  </si>
  <si>
    <t>rs199750412</t>
  </si>
  <si>
    <t>p.Pro676Pro</t>
  </si>
  <si>
    <t>c.2028C&gt;T</t>
  </si>
  <si>
    <t>11-4083311-C-G</t>
  </si>
  <si>
    <t>rs1319556165</t>
  </si>
  <si>
    <t>p.Arg429Arg</t>
  </si>
  <si>
    <t>c.1287C&gt;G</t>
  </si>
  <si>
    <t>11-4083425-C-G</t>
  </si>
  <si>
    <t>p.Asn467Lys</t>
  </si>
  <si>
    <t>c.1401C&gt;G</t>
  </si>
  <si>
    <t>11-4083425-C-A</t>
  </si>
  <si>
    <t>c.1401C&gt;A</t>
  </si>
  <si>
    <t>11-4084673-A-T</t>
  </si>
  <si>
    <t>rs1310802101</t>
  </si>
  <si>
    <t>p.Tyr492Phe</t>
  </si>
  <si>
    <t>c.1475A&gt;T</t>
  </si>
  <si>
    <t>11-4084745-A-G</t>
  </si>
  <si>
    <t>rs1488121877</t>
  </si>
  <si>
    <t>p.Gln516Arg</t>
  </si>
  <si>
    <t>c.1547A&gt;G</t>
  </si>
  <si>
    <t>11-4084762-C-A</t>
  </si>
  <si>
    <t>p.Pro522Thr</t>
  </si>
  <si>
    <t>c.1564C&gt;A</t>
  </si>
  <si>
    <t>11-4084706-A-C</t>
  </si>
  <si>
    <t>rs1590698575</t>
  </si>
  <si>
    <t>p.Asp503Ala</t>
  </si>
  <si>
    <t>c.1508A&gt;C</t>
  </si>
  <si>
    <t>11-4084763-C-A</t>
  </si>
  <si>
    <t>p.Pro522His</t>
  </si>
  <si>
    <t>c.1565C&gt;A</t>
  </si>
  <si>
    <t>11-4084675-G-A</t>
  </si>
  <si>
    <t>p.Ala493Thr</t>
  </si>
  <si>
    <t>c.1477G&gt;A</t>
  </si>
  <si>
    <t>11-4084749-C-A</t>
  </si>
  <si>
    <t>p.Ser517Ser</t>
  </si>
  <si>
    <t>c.1551C&gt;A</t>
  </si>
  <si>
    <t>11-4084708-C-G</t>
  </si>
  <si>
    <t>p.Arg504Gly</t>
  </si>
  <si>
    <t>c.1510C&gt;G</t>
  </si>
  <si>
    <t>11-4084672-GA-G</t>
  </si>
  <si>
    <t>rs1565171553</t>
  </si>
  <si>
    <t>GA</t>
  </si>
  <si>
    <t>p.Tyr492LeufsTer5</t>
  </si>
  <si>
    <t>c.1475del</t>
  </si>
  <si>
    <t>11-4084672-G-T</t>
  </si>
  <si>
    <t>rs1565171548</t>
  </si>
  <si>
    <t>c.1475-1G&gt;T</t>
  </si>
  <si>
    <t>11-4084678-G-C</t>
  </si>
  <si>
    <t>rs1264792916</t>
  </si>
  <si>
    <t>p.Ala494Pro</t>
  </si>
  <si>
    <t>c.1480G&gt;C</t>
  </si>
  <si>
    <t>11-4084691-G-A</t>
  </si>
  <si>
    <t>p.Gly498Glu</t>
  </si>
  <si>
    <t>c.1493G&gt;A</t>
  </si>
  <si>
    <t>11-4084748-C-T</t>
  </si>
  <si>
    <t>p.Ser517Phe</t>
  </si>
  <si>
    <t>c.1550C&gt;T</t>
  </si>
  <si>
    <t>11-4084736-C-G</t>
  </si>
  <si>
    <t>p.Ser513Trp</t>
  </si>
  <si>
    <t>c.1538C&gt;G</t>
  </si>
  <si>
    <t>11-4084741-G-A</t>
  </si>
  <si>
    <t>p.Asp515Asn</t>
  </si>
  <si>
    <t>c.1543G&gt;A</t>
  </si>
  <si>
    <t>11-4084750-CT-C</t>
  </si>
  <si>
    <t>CT</t>
  </si>
  <si>
    <t>p.Leu518ProfsTer17</t>
  </si>
  <si>
    <t>c.1553del</t>
  </si>
  <si>
    <t>11-4084750-C-G</t>
  </si>
  <si>
    <t>p.Leu518Val</t>
  </si>
  <si>
    <t>c.1552C&gt;G</t>
  </si>
  <si>
    <t>11-4084746-G-T</t>
  </si>
  <si>
    <t>p.Gln516His</t>
  </si>
  <si>
    <t>c.1548G&gt;T</t>
  </si>
  <si>
    <t>11-4084730-C-T</t>
  </si>
  <si>
    <t>p.Ala511Val</t>
  </si>
  <si>
    <t>c.1532C&gt;T</t>
  </si>
  <si>
    <t>11-4084744-C-G</t>
  </si>
  <si>
    <t>rs2094483153</t>
  </si>
  <si>
    <t>p.Gln516Glu</t>
  </si>
  <si>
    <t>c.1546C&gt;G</t>
  </si>
  <si>
    <t>11-4084679-C-A</t>
  </si>
  <si>
    <t>p.Ala494Asp</t>
  </si>
  <si>
    <t>c.1481C&gt;A</t>
  </si>
  <si>
    <t>11-4084743-T-C</t>
  </si>
  <si>
    <t>p.Asp515Asp</t>
  </si>
  <si>
    <t>c.1545T&gt;C</t>
  </si>
  <si>
    <t>11-4084724-C-T</t>
  </si>
  <si>
    <t>p.Thr509Ile</t>
  </si>
  <si>
    <t>c.1526C&gt;T</t>
  </si>
  <si>
    <t>11-4084697-G-C</t>
  </si>
  <si>
    <t>p.Arg500Thr</t>
  </si>
  <si>
    <t>c.1499G&gt;C</t>
  </si>
  <si>
    <t>11-4084712-C-T</t>
  </si>
  <si>
    <t>p.Ser505Phe</t>
  </si>
  <si>
    <t>c.1514C&gt;T</t>
  </si>
  <si>
    <t>11-4084676-C-T</t>
  </si>
  <si>
    <t>p.Ala493Val</t>
  </si>
  <si>
    <t>c.1478C&gt;T</t>
  </si>
  <si>
    <t>11-4084676-C-A</t>
  </si>
  <si>
    <t>p.Ala493Asp</t>
  </si>
  <si>
    <t>c.1478C&gt;A</t>
  </si>
  <si>
    <t>11-4084716-C-G</t>
  </si>
  <si>
    <t>c.1518C&gt;G</t>
  </si>
  <si>
    <t>11-4084714-C-T</t>
  </si>
  <si>
    <t>p.Leu506Phe</t>
  </si>
  <si>
    <t>c.1516C&gt;T</t>
  </si>
  <si>
    <t>11-4084721-C-G</t>
  </si>
  <si>
    <t>rs2094482921</t>
  </si>
  <si>
    <t>p.Ser508Cys</t>
  </si>
  <si>
    <t>c.1523C&gt;G</t>
  </si>
  <si>
    <t>11-4086855-G-A</t>
  </si>
  <si>
    <t>p.Ser618Asn</t>
  </si>
  <si>
    <t>c.1853G&gt;A</t>
  </si>
  <si>
    <t>11-4086852-A-G</t>
  </si>
  <si>
    <t>p.Glu617Gly</t>
  </si>
  <si>
    <t>c.1850A&gt;G</t>
  </si>
  <si>
    <t>11-4086843-G-A</t>
  </si>
  <si>
    <t>rs2094496822</t>
  </si>
  <si>
    <t>p.Gly614Glu</t>
  </si>
  <si>
    <t>c.1841G&gt;A</t>
  </si>
  <si>
    <t>11-4086844-G-C</t>
  </si>
  <si>
    <t>c.1842G&gt;C</t>
  </si>
  <si>
    <t>11-4086836-AT-A</t>
  </si>
  <si>
    <t>rs1477532924</t>
  </si>
  <si>
    <t>AT</t>
  </si>
  <si>
    <t>p.Met612SerfsTer11</t>
  </si>
  <si>
    <t>c.1835del</t>
  </si>
  <si>
    <t>11-4086838-G-A</t>
  </si>
  <si>
    <t>rs2094496775</t>
  </si>
  <si>
    <t>p.Met612Ile</t>
  </si>
  <si>
    <t>11-4086831-CTG-C</t>
  </si>
  <si>
    <t>rs1375554918</t>
  </si>
  <si>
    <t>CTG</t>
  </si>
  <si>
    <t>p.Val611AspfsTer24</t>
  </si>
  <si>
    <t>c.1832_1833del</t>
  </si>
  <si>
    <t>11-4086831-C-T</t>
  </si>
  <si>
    <t>p.Ala610Val</t>
  </si>
  <si>
    <t>c.1829C&gt;T</t>
  </si>
  <si>
    <t>11-4088703-G-T</t>
  </si>
  <si>
    <t>p.Gly515Ter</t>
  </si>
  <si>
    <t>c.1543G&gt;T</t>
  </si>
  <si>
    <t>11-4088703-G-A</t>
  </si>
  <si>
    <t>p.Gly515Arg</t>
  </si>
  <si>
    <t>11-4088715-AAGGCAAAC-A</t>
  </si>
  <si>
    <t>AAGGCAAAC</t>
  </si>
  <si>
    <t>p.Asn521LeufsTer2</t>
  </si>
  <si>
    <t>c.1560_1567del</t>
  </si>
  <si>
    <t>11-4088735-T-A</t>
  </si>
  <si>
    <t>rs1242717502</t>
  </si>
  <si>
    <t>c.1575T&gt;A</t>
  </si>
  <si>
    <t>11-4088726-G-GCT</t>
  </si>
  <si>
    <t>GCT</t>
  </si>
  <si>
    <t>p.Ser525LeufsTer175</t>
  </si>
  <si>
    <t>c.1571_1572dup</t>
  </si>
  <si>
    <t>11-4088704-G-C</t>
  </si>
  <si>
    <t>p.Gly515Ala</t>
  </si>
  <si>
    <t>c.1544G&gt;C</t>
  </si>
  <si>
    <t>11-4088716-A-G</t>
  </si>
  <si>
    <t>p.Lys519Arg</t>
  </si>
  <si>
    <t>c.1556A&gt;G</t>
  </si>
  <si>
    <t>11-4086827-A-G</t>
  </si>
  <si>
    <t>p.Thr609Ala</t>
  </si>
  <si>
    <t>c.1825A&gt;G</t>
  </si>
  <si>
    <t>11-4088730-TC-T</t>
  </si>
  <si>
    <t>p.Ser524LeufsTer175</t>
  </si>
  <si>
    <t>c.1571del</t>
  </si>
  <si>
    <t>11-4088738-G-T</t>
  </si>
  <si>
    <t>p.Lys526Asn</t>
  </si>
  <si>
    <t>c.1578G&gt;T</t>
  </si>
  <si>
    <t>11-4088739-G-T</t>
  </si>
  <si>
    <t>c.1578+1G&gt;T</t>
  </si>
  <si>
    <t>11-4088731-C-A</t>
  </si>
  <si>
    <t>p.Ser524Tyr</t>
  </si>
  <si>
    <t>c.1571C&gt;A</t>
  </si>
  <si>
    <t>11-4088727-C-A</t>
  </si>
  <si>
    <t>p.Leu523Ile</t>
  </si>
  <si>
    <t>c.1567C&gt;A</t>
  </si>
  <si>
    <t>11-4088723-C-G</t>
  </si>
  <si>
    <t>rs1590701486</t>
  </si>
  <si>
    <t>p.Asn521Lys</t>
  </si>
  <si>
    <t>c.1563C&gt;G</t>
  </si>
  <si>
    <t>11-4088711-T-G</t>
  </si>
  <si>
    <t>c.1551T&gt;G</t>
  </si>
  <si>
    <t>11-4088712-C-G</t>
  </si>
  <si>
    <t>11-4088710-C-T</t>
  </si>
  <si>
    <t>11-4088724-AG-A</t>
  </si>
  <si>
    <t>AG</t>
  </si>
  <si>
    <t>p.Arg522SerfsTer177</t>
  </si>
  <si>
    <t>c.1566del</t>
  </si>
  <si>
    <t>11-4086825-G-A</t>
  </si>
  <si>
    <t>rs2094496642</t>
  </si>
  <si>
    <t>p.Ser608Asn</t>
  </si>
  <si>
    <t>c.1823G&gt;A</t>
  </si>
  <si>
    <t>11-4086823-C-T</t>
  </si>
  <si>
    <t>rs904810224</t>
  </si>
  <si>
    <t>p.Asp607Asp</t>
  </si>
  <si>
    <t>c.1821C&gt;T</t>
  </si>
  <si>
    <t>11-4086819-C-G</t>
  </si>
  <si>
    <t>rs1238130369</t>
  </si>
  <si>
    <t>p.Ser606Cys</t>
  </si>
  <si>
    <t>c.1817C&gt;G</t>
  </si>
  <si>
    <t>11-4086821-G-C</t>
  </si>
  <si>
    <t>p.Asp607His</t>
  </si>
  <si>
    <t>c.1819G&gt;C</t>
  </si>
  <si>
    <t>11-4086813-C-T</t>
  </si>
  <si>
    <t>rs1299593756</t>
  </si>
  <si>
    <t>p.Pro604Leu</t>
  </si>
  <si>
    <t>c.1811C&gt;T</t>
  </si>
  <si>
    <t>11-4086807-A-G</t>
  </si>
  <si>
    <t>p.Asp602Gly</t>
  </si>
  <si>
    <t>c.1805A&gt;G</t>
  </si>
  <si>
    <t>11-4086817-T-G</t>
  </si>
  <si>
    <t>p.Pro605Pro</t>
  </si>
  <si>
    <t>c.1815T&gt;G</t>
  </si>
  <si>
    <t>11-4086813-C-A</t>
  </si>
  <si>
    <t>p.Pro604His</t>
  </si>
  <si>
    <t>c.1811C&gt;A</t>
  </si>
  <si>
    <t>11-4086796-G-A</t>
  </si>
  <si>
    <t>p.Glu598Glu</t>
  </si>
  <si>
    <t>c.1794G&gt;A</t>
  </si>
  <si>
    <t>11-4086812-CCCCCTTCTGACAGCACCGCTGTGATG-C</t>
  </si>
  <si>
    <t>CCCCCTTCTGACAGCACCGCTGTGATG</t>
  </si>
  <si>
    <t>p.Pro605TrpfsTer22</t>
  </si>
  <si>
    <t>c.1813_1838del</t>
  </si>
  <si>
    <t>11-4086791-A-C</t>
  </si>
  <si>
    <t>p.Met597Leu</t>
  </si>
  <si>
    <t>c.1789A&gt;C</t>
  </si>
  <si>
    <t>11-4086795-A-G</t>
  </si>
  <si>
    <t>p.Glu598Gly</t>
  </si>
  <si>
    <t>c.1793A&gt;G</t>
  </si>
  <si>
    <t>11-4086793-G-A</t>
  </si>
  <si>
    <t>p.Met597Ile</t>
  </si>
  <si>
    <t>c.1791G&gt;A</t>
  </si>
  <si>
    <t>11-4086797-C-T</t>
  </si>
  <si>
    <t>p.Pro599Ser</t>
  </si>
  <si>
    <t>c.1795C&gt;T</t>
  </si>
  <si>
    <t>11-4086787-C-T</t>
  </si>
  <si>
    <t>p.Leu595Leu</t>
  </si>
  <si>
    <t>c.1785C&gt;T</t>
  </si>
  <si>
    <t>11-4086792-T-G</t>
  </si>
  <si>
    <t>rs1164304693</t>
  </si>
  <si>
    <t>p.Met597Arg</t>
  </si>
  <si>
    <t>c.1790T&gt;G</t>
  </si>
  <si>
    <t>11-4086711-C-T</t>
  </si>
  <si>
    <t>rs1444400470</t>
  </si>
  <si>
    <t>p.Thr570Ile</t>
  </si>
  <si>
    <t>c.1709C&gt;T</t>
  </si>
  <si>
    <t>11-4086711-C-G</t>
  </si>
  <si>
    <t>p.Thr570Ser</t>
  </si>
  <si>
    <t>c.1709C&gt;G</t>
  </si>
  <si>
    <t>11-4086768-A-G</t>
  </si>
  <si>
    <t>rs1303274379</t>
  </si>
  <si>
    <t>p.His589Arg</t>
  </si>
  <si>
    <t>c.1766A&gt;G</t>
  </si>
  <si>
    <t>11-4086779-T-A</t>
  </si>
  <si>
    <t>p.Tyr593Asn</t>
  </si>
  <si>
    <t>c.1777T&gt;A</t>
  </si>
  <si>
    <t>11-4086772-C-A</t>
  </si>
  <si>
    <t>rs1179225907</t>
  </si>
  <si>
    <t>p.Ser590Arg</t>
  </si>
  <si>
    <t>c.1770C&gt;A</t>
  </si>
  <si>
    <t>11-4086755-G-C</t>
  </si>
  <si>
    <t>p.Val585Leu</t>
  </si>
  <si>
    <t>c.1753G&gt;C</t>
  </si>
  <si>
    <t>11-4086766-C-A</t>
  </si>
  <si>
    <t>rs1722082918</t>
  </si>
  <si>
    <t>p.His588Gln</t>
  </si>
  <si>
    <t>c.1764C&gt;A</t>
  </si>
  <si>
    <t>11-4086728-A-ACCACCG</t>
  </si>
  <si>
    <t>rs1281459875</t>
  </si>
  <si>
    <t>ACCACCG</t>
  </si>
  <si>
    <t>p.Thr576_Phe577insThrAla</t>
  </si>
  <si>
    <t>c.1728_1729insACCGCC</t>
  </si>
  <si>
    <t>11-4086761-T-C</t>
  </si>
  <si>
    <t>p.Tyr587His</t>
  </si>
  <si>
    <t>c.1759T&gt;C</t>
  </si>
  <si>
    <t>11-4086764-C-G</t>
  </si>
  <si>
    <t>p.His588Asp</t>
  </si>
  <si>
    <t>c.1762C&gt;G</t>
  </si>
  <si>
    <t>11-4086737-A-G</t>
  </si>
  <si>
    <t>p.Thr579Ala</t>
  </si>
  <si>
    <t>c.1735A&gt;G</t>
  </si>
  <si>
    <t>11-4086760-T-G</t>
  </si>
  <si>
    <t>p.Tyr586Ter</t>
  </si>
  <si>
    <t>c.1758T&gt;G</t>
  </si>
  <si>
    <t>11-4086752-C-G</t>
  </si>
  <si>
    <t>p.Pro584Ala</t>
  </si>
  <si>
    <t>c.1750C&gt;G</t>
  </si>
  <si>
    <t>11-4086752-CCT-C</t>
  </si>
  <si>
    <t>CCT</t>
  </si>
  <si>
    <t>p.Pro584ArgfsTer18</t>
  </si>
  <si>
    <t>c.1751_1752del</t>
  </si>
  <si>
    <t>11-4086744-A-G</t>
  </si>
  <si>
    <t>rs2094496115</t>
  </si>
  <si>
    <t>p.His581Arg</t>
  </si>
  <si>
    <t>c.1742A&gt;G</t>
  </si>
  <si>
    <t>11-4086747-TCCACCCTGTTTATTA-T</t>
  </si>
  <si>
    <t>TCCACCCTGTTTATTA</t>
  </si>
  <si>
    <t>p.Pro584_His588del</t>
  </si>
  <si>
    <t>c.1751_1765del</t>
  </si>
  <si>
    <t>11-4086732-T-G</t>
  </si>
  <si>
    <t>rs1306040415</t>
  </si>
  <si>
    <t>p.Phe577Cys</t>
  </si>
  <si>
    <t>c.1730T&gt;G</t>
  </si>
  <si>
    <t>11-4086749-C-T</t>
  </si>
  <si>
    <t>rs2094496167</t>
  </si>
  <si>
    <t>p.His583Tyr</t>
  </si>
  <si>
    <t>c.1747C&gt;T</t>
  </si>
  <si>
    <t>11-4086719-A-C</t>
  </si>
  <si>
    <t>p.Thr573Pro</t>
  </si>
  <si>
    <t>c.1717A&gt;C</t>
  </si>
  <si>
    <t>11-4086742-C-G</t>
  </si>
  <si>
    <t>c.1740C&gt;G</t>
  </si>
  <si>
    <t>11-4086722-A-ACCG</t>
  </si>
  <si>
    <t>ACCG</t>
  </si>
  <si>
    <t>p.Thr574_Thr575insAla</t>
  </si>
  <si>
    <t>c.1722_1723insGCC</t>
  </si>
  <si>
    <t>11-4086739-C-A</t>
  </si>
  <si>
    <t>c.1737C&gt;A</t>
  </si>
  <si>
    <t>11-4086726-C-T</t>
  </si>
  <si>
    <t>rs2094495919</t>
  </si>
  <si>
    <t>p.Thr575Ile</t>
  </si>
  <si>
    <t>c.1724C&gt;T</t>
  </si>
  <si>
    <t>11-4086726-CCACCTT-C</t>
  </si>
  <si>
    <t>rs1376192778</t>
  </si>
  <si>
    <t>CCACCTT</t>
  </si>
  <si>
    <t>p.Phe577_Thr578del</t>
  </si>
  <si>
    <t>c.1729_1734del</t>
  </si>
  <si>
    <t>11-4086736-C-T</t>
  </si>
  <si>
    <t>p.Thr578Thr</t>
  </si>
  <si>
    <t>c.1734C&gt;T</t>
  </si>
  <si>
    <t>11-4086717-C-T</t>
  </si>
  <si>
    <t>p.Thr572Ile</t>
  </si>
  <si>
    <t>c.1715C&gt;T</t>
  </si>
  <si>
    <t>11-4086720-C-T</t>
  </si>
  <si>
    <t>p.Thr573Ile</t>
  </si>
  <si>
    <t>c.1718C&gt;T</t>
  </si>
  <si>
    <t>11-4086721-CA-C</t>
  </si>
  <si>
    <t>p.Thr574ProfsTer38</t>
  </si>
  <si>
    <t>c.1720del</t>
  </si>
  <si>
    <t>11-4086709-TACCACCACCACCACC-T</t>
  </si>
  <si>
    <t>TACCACCACCACCACC</t>
  </si>
  <si>
    <t>p.Thr572_Thr576del</t>
  </si>
  <si>
    <t>c.1714_1728del</t>
  </si>
  <si>
    <t>11-4086704-A-G</t>
  </si>
  <si>
    <t>p.Thr568Ala</t>
  </si>
  <si>
    <t>c.1702A&gt;G</t>
  </si>
  <si>
    <t>11-4086707-A-G</t>
  </si>
  <si>
    <t>p.Thr569Ala</t>
  </si>
  <si>
    <t>c.1705A&gt;G</t>
  </si>
  <si>
    <t>11-4086708-C-T</t>
  </si>
  <si>
    <t>p.Thr569Ile</t>
  </si>
  <si>
    <t>c.1706C&gt;T</t>
  </si>
  <si>
    <t>11-4086706-C-T</t>
  </si>
  <si>
    <t>p.Thr568Thr</t>
  </si>
  <si>
    <t>c.1704C&gt;T</t>
  </si>
  <si>
    <t>11-4086702-TCACCACTACCACCACCACCAC-T</t>
  </si>
  <si>
    <t>rs2094495673</t>
  </si>
  <si>
    <t>TCACCACTACCACCACCACCAC</t>
  </si>
  <si>
    <t>p.Thr570_Thr576del</t>
  </si>
  <si>
    <t>c.1707_1727del</t>
  </si>
  <si>
    <t>11-4086702-T-C</t>
  </si>
  <si>
    <t>rs2094495624</t>
  </si>
  <si>
    <t>p.Ile567Thr</t>
  </si>
  <si>
    <t>c.1700T&gt;C</t>
  </si>
  <si>
    <t>11-4086702-T-G</t>
  </si>
  <si>
    <t>p.Ile567Ser</t>
  </si>
  <si>
    <t>c.1700T&gt;G</t>
  </si>
  <si>
    <t>11-4086701-A-T</t>
  </si>
  <si>
    <t>rs964450130</t>
  </si>
  <si>
    <t>p.Ile567Phe</t>
  </si>
  <si>
    <t>c.1699A&gt;T</t>
  </si>
  <si>
    <t>11-4086698-A-G</t>
  </si>
  <si>
    <t>p.Thr566Ala</t>
  </si>
  <si>
    <t>c.1696A&gt;G</t>
  </si>
  <si>
    <t>11-4086693-T-C</t>
  </si>
  <si>
    <t>rs1565172319</t>
  </si>
  <si>
    <t>p.Ile564Thr</t>
  </si>
  <si>
    <t>11-4086697-CACCATCACCACT-C</t>
  </si>
  <si>
    <t>CACCATCACCACT</t>
  </si>
  <si>
    <t>p.Ile567_Thr570del</t>
  </si>
  <si>
    <t>c.1700_1711del</t>
  </si>
  <si>
    <t>11-4086689-T-G</t>
  </si>
  <si>
    <t>rs1384906296</t>
  </si>
  <si>
    <t>p.Ser563Ala</t>
  </si>
  <si>
    <t>c.1687T&gt;G</t>
  </si>
  <si>
    <t>11-4086689-TCCATCACCA-T</t>
  </si>
  <si>
    <t>TCCATCACCA</t>
  </si>
  <si>
    <t>p.Ile567_Thr569del</t>
  </si>
  <si>
    <t>c.1698_1706del</t>
  </si>
  <si>
    <t>11-4086689-T-TCCATCACCA</t>
  </si>
  <si>
    <t>rs1565172313</t>
  </si>
  <si>
    <t>p.Ile567_Thr569dup</t>
  </si>
  <si>
    <t>c.1698_1706dup</t>
  </si>
  <si>
    <t>11-4086685-C-T</t>
  </si>
  <si>
    <t>rs1269498656</t>
  </si>
  <si>
    <t>p.Ser561Ser</t>
  </si>
  <si>
    <t>c.1683C&gt;T</t>
  </si>
  <si>
    <t>11-4086675-C-A</t>
  </si>
  <si>
    <t>p.Ala558Asp</t>
  </si>
  <si>
    <t>c.1673C&gt;A</t>
  </si>
  <si>
    <t>11-4086675-C-T</t>
  </si>
  <si>
    <t>p.Ala558Val</t>
  </si>
  <si>
    <t>c.1673C&gt;T</t>
  </si>
  <si>
    <t>11-4086671-G-A</t>
  </si>
  <si>
    <t>p.Ala557Thr</t>
  </si>
  <si>
    <t>c.1669G&gt;A</t>
  </si>
  <si>
    <t>11-4086668-G-T</t>
  </si>
  <si>
    <t>p.Ala556Ser</t>
  </si>
  <si>
    <t>c.1666G&gt;T</t>
  </si>
  <si>
    <t>11-4086664-C-G</t>
  </si>
  <si>
    <t>rs1565172303</t>
  </si>
  <si>
    <t>p.Ala554Ala</t>
  </si>
  <si>
    <t>c.1662C&gt;G</t>
  </si>
  <si>
    <t>11-4086658-A-C</t>
  </si>
  <si>
    <t>c.1656A&gt;C</t>
  </si>
  <si>
    <t>11-4086656-C-G</t>
  </si>
  <si>
    <t>p.Pro552Ala</t>
  </si>
  <si>
    <t>c.1654C&gt;G</t>
  </si>
  <si>
    <t>11-4086656-C-A</t>
  </si>
  <si>
    <t>p.Pro552Thr</t>
  </si>
  <si>
    <t>c.1654C&gt;A</t>
  </si>
  <si>
    <t>11-4086656-C-T</t>
  </si>
  <si>
    <t>p.Pro552Ser</t>
  </si>
  <si>
    <t>c.1654C&gt;T</t>
  </si>
  <si>
    <t>11-4086653-T-A</t>
  </si>
  <si>
    <t>p.Ser551Thr</t>
  </si>
  <si>
    <t>c.1651T&gt;A</t>
  </si>
  <si>
    <t>11-4074676-G-C</t>
  </si>
  <si>
    <t>p.Glu322Asp</t>
  </si>
  <si>
    <t>c.966G&gt;C</t>
  </si>
  <si>
    <t>11-4086652-C-T</t>
  </si>
  <si>
    <t>p.Ser550Ser</t>
  </si>
  <si>
    <t>c.1650C&gt;T</t>
  </si>
  <si>
    <t>11-4086649-C-G</t>
  </si>
  <si>
    <t>rs1399659888</t>
  </si>
  <si>
    <t>p.Thr549Thr</t>
  </si>
  <si>
    <t>c.1647C&gt;G</t>
  </si>
  <si>
    <t>11-4086648-C-G</t>
  </si>
  <si>
    <t>p.Thr549Ser</t>
  </si>
  <si>
    <t>c.1646C&gt;G</t>
  </si>
  <si>
    <t>11-4086645-G-T</t>
  </si>
  <si>
    <t>p.Gly548Val</t>
  </si>
  <si>
    <t>c.1643G&gt;T</t>
  </si>
  <si>
    <t>11-4074661-TGAG-T</t>
  </si>
  <si>
    <t>rs2133186642</t>
  </si>
  <si>
    <t>p.Glu320del</t>
  </si>
  <si>
    <t>c.958_960del</t>
  </si>
  <si>
    <t>11-4086639-G-T</t>
  </si>
  <si>
    <t>p.Gly546Val</t>
  </si>
  <si>
    <t>c.1637G&gt;T</t>
  </si>
  <si>
    <t>11-4074655-A-T</t>
  </si>
  <si>
    <t>p.Lys315Asn</t>
  </si>
  <si>
    <t>c.945A&gt;T</t>
  </si>
  <si>
    <t>11-4086638-G-T</t>
  </si>
  <si>
    <t>p.Gly546Cys</t>
  </si>
  <si>
    <t>11-4086637-AGGCTACGG-A</t>
  </si>
  <si>
    <t>AGGCTACGG</t>
  </si>
  <si>
    <t>p.Gly546AspfsTer54</t>
  </si>
  <si>
    <t>c.1637_1644del</t>
  </si>
  <si>
    <t>11-4074650-CA-C</t>
  </si>
  <si>
    <t>p.Lys315AsnfsTer14</t>
  </si>
  <si>
    <t>c.945del</t>
  </si>
  <si>
    <t>11-4086633-C-G</t>
  </si>
  <si>
    <t>rs2094495076</t>
  </si>
  <si>
    <t>p.Ser544Cys</t>
  </si>
  <si>
    <t>c.1631C&gt;G</t>
  </si>
  <si>
    <t>11-4074646-C-T</t>
  </si>
  <si>
    <t>p.Ser312Ser</t>
  </si>
  <si>
    <t>c.936C&gt;T</t>
  </si>
  <si>
    <t>11-4055630-A-T</t>
  </si>
  <si>
    <t>p.Met164Leu</t>
  </si>
  <si>
    <t>c.490A&gt;T</t>
  </si>
  <si>
    <t>11-4055630-A-C</t>
  </si>
  <si>
    <t>c.490A&gt;C</t>
  </si>
  <si>
    <t>11-4086629-A-C</t>
  </si>
  <si>
    <t>rs1344827476</t>
  </si>
  <si>
    <t>p.Ser543Arg</t>
  </si>
  <si>
    <t>c.1627A&gt;C</t>
  </si>
  <si>
    <t>11-4086628-C-T</t>
  </si>
  <si>
    <t>rs1347650872</t>
  </si>
  <si>
    <t>p.Phe542Phe</t>
  </si>
  <si>
    <t>c.1626C&gt;T</t>
  </si>
  <si>
    <t>11-4055624-C-T</t>
  </si>
  <si>
    <t>p.His162Tyr</t>
  </si>
  <si>
    <t>c.484C&gt;T</t>
  </si>
  <si>
    <t>11-4074638-G-T</t>
  </si>
  <si>
    <t>p.Glu310Ter</t>
  </si>
  <si>
    <t>c.928G&gt;T</t>
  </si>
  <si>
    <t>11-4086623-T-C</t>
  </si>
  <si>
    <t>p.Ser541Pro</t>
  </si>
  <si>
    <t>c.1621T&gt;C</t>
  </si>
  <si>
    <t>11-4055619-G-C</t>
  </si>
  <si>
    <t>p.Ser160Thr</t>
  </si>
  <si>
    <t>c.479G&gt;C</t>
  </si>
  <si>
    <t>11-4055618-AG-A</t>
  </si>
  <si>
    <t>p.Ser160MetfsTer15</t>
  </si>
  <si>
    <t>c.479del</t>
  </si>
  <si>
    <t>11-4074637-T-A</t>
  </si>
  <si>
    <t>p.Asn309Lys</t>
  </si>
  <si>
    <t>c.927T&gt;A</t>
  </si>
  <si>
    <t>11-4055613-A-C</t>
  </si>
  <si>
    <t>rs899854132</t>
  </si>
  <si>
    <t>p.Gln158Pro</t>
  </si>
  <si>
    <t>c.473A&gt;C</t>
  </si>
  <si>
    <t>11-4055612-C-T</t>
  </si>
  <si>
    <t>p.Gln158Ter</t>
  </si>
  <si>
    <t>c.472C&gt;T</t>
  </si>
  <si>
    <t>11-4074636-A-G</t>
  </si>
  <si>
    <t>p.Asn309Ser</t>
  </si>
  <si>
    <t>c.926A&gt;G</t>
  </si>
  <si>
    <t>11-4055529-A-T</t>
  </si>
  <si>
    <t>rs2094281677</t>
  </si>
  <si>
    <t>p.Tyr130Phe</t>
  </si>
  <si>
    <t>c.389A&gt;T</t>
  </si>
  <si>
    <t>11-4055529-A-G</t>
  </si>
  <si>
    <t>p.Tyr130Cys</t>
  </si>
  <si>
    <t>c.389A&gt;G</t>
  </si>
  <si>
    <t>11-4055530-C-T</t>
  </si>
  <si>
    <t>rs1192302028</t>
  </si>
  <si>
    <t>p.Tyr130Tyr</t>
  </si>
  <si>
    <t>c.390C&gt;T</t>
  </si>
  <si>
    <t>11-4055609-C-A</t>
  </si>
  <si>
    <t>p.Leu157Met</t>
  </si>
  <si>
    <t>c.469C&gt;A</t>
  </si>
  <si>
    <t>11-4074635-A-C</t>
  </si>
  <si>
    <t>rs555151614</t>
  </si>
  <si>
    <t>p.Asn309His</t>
  </si>
  <si>
    <t>c.925A&gt;C</t>
  </si>
  <si>
    <t>11-4086619-A-T</t>
  </si>
  <si>
    <t>p.Gly539Gly</t>
  </si>
  <si>
    <t>c.1617A&gt;T</t>
  </si>
  <si>
    <t>11-4055604-G-T</t>
  </si>
  <si>
    <t>p.Arg155Leu</t>
  </si>
  <si>
    <t>c.464G&gt;T</t>
  </si>
  <si>
    <t>11-4055535-G-A</t>
  </si>
  <si>
    <t>p.Trp132Ter</t>
  </si>
  <si>
    <t>c.395G&gt;A</t>
  </si>
  <si>
    <t>11-4055536-G-T</t>
  </si>
  <si>
    <t>p.Trp132Cys</t>
  </si>
  <si>
    <t>c.396G&gt;T</t>
  </si>
  <si>
    <t>11-4055538-C-A</t>
  </si>
  <si>
    <t>p.Thr133Asn</t>
  </si>
  <si>
    <t>c.398C&gt;A</t>
  </si>
  <si>
    <t>11-4055601-T-C</t>
  </si>
  <si>
    <t>p.Phe154Ser</t>
  </si>
  <si>
    <t>c.461T&gt;C</t>
  </si>
  <si>
    <t>11-4055539-C-G</t>
  </si>
  <si>
    <t>c.399C&gt;G</t>
  </si>
  <si>
    <t>11-4055539-C-A</t>
  </si>
  <si>
    <t>c.399C&gt;A</t>
  </si>
  <si>
    <t>11-4086615-C-G</t>
  </si>
  <si>
    <t>p.Ser538Cys</t>
  </si>
  <si>
    <t>c.1613C&gt;G</t>
  </si>
  <si>
    <t>11-4055544-A-G</t>
  </si>
  <si>
    <t>rs2094281958</t>
  </si>
  <si>
    <t>p.Asp135Gly</t>
  </si>
  <si>
    <t>c.404A&gt;G</t>
  </si>
  <si>
    <t>11-4055543-G-A</t>
  </si>
  <si>
    <t>rs1174379175</t>
  </si>
  <si>
    <t>p.Asp135Asn</t>
  </si>
  <si>
    <t>c.403G&gt;A</t>
  </si>
  <si>
    <t>11-4086613-A-C</t>
  </si>
  <si>
    <t>c.1611A&gt;C</t>
  </si>
  <si>
    <t>11-4055547-A-T</t>
  </si>
  <si>
    <t>p.Glu136Val</t>
  </si>
  <si>
    <t>c.407A&gt;T</t>
  </si>
  <si>
    <t>11-4055585-C-T</t>
  </si>
  <si>
    <t>p.Gln149Ter</t>
  </si>
  <si>
    <t>c.445C&gt;T</t>
  </si>
  <si>
    <t>11-4086612-C-T</t>
  </si>
  <si>
    <t>p.Ser537Leu</t>
  </si>
  <si>
    <t>c.1610C&gt;T</t>
  </si>
  <si>
    <t>11-4055548-G-T</t>
  </si>
  <si>
    <t>c.408G&gt;T</t>
  </si>
  <si>
    <t>11-4055549-G-C</t>
  </si>
  <si>
    <t>p.Val137Leu</t>
  </si>
  <si>
    <t>c.409G&gt;C</t>
  </si>
  <si>
    <t>11-4055581-G-C</t>
  </si>
  <si>
    <t>rs1347856321</t>
  </si>
  <si>
    <t>p.Leu147Leu</t>
  </si>
  <si>
    <t>c.441G&gt;C</t>
  </si>
  <si>
    <t>11-4055584-T-C</t>
  </si>
  <si>
    <t>p.Pro148Pro</t>
  </si>
  <si>
    <t>c.444T&gt;C</t>
  </si>
  <si>
    <t>11-4055579-C-A</t>
  </si>
  <si>
    <t>p.Leu147Met</t>
  </si>
  <si>
    <t>c.439C&gt;A</t>
  </si>
  <si>
    <t>11-4055555-C-T</t>
  </si>
  <si>
    <t>rs1391325344</t>
  </si>
  <si>
    <t>p.Gln139Ter</t>
  </si>
  <si>
    <t>c.415C&gt;T</t>
  </si>
  <si>
    <t>11-4055578-G-A</t>
  </si>
  <si>
    <t>rs1276113921</t>
  </si>
  <si>
    <t>p.Glu146Glu</t>
  </si>
  <si>
    <t>c.438G&gt;A</t>
  </si>
  <si>
    <t>11-4055563-G-T</t>
  </si>
  <si>
    <t>p.Leu141Leu</t>
  </si>
  <si>
    <t>c.423G&gt;T</t>
  </si>
  <si>
    <t>11-4055553-T-C</t>
  </si>
  <si>
    <t>p.Val138Ala</t>
  </si>
  <si>
    <t>c.413T&gt;C</t>
  </si>
  <si>
    <t>11-4055560-G-A</t>
  </si>
  <si>
    <t>p.Trp140Ter</t>
  </si>
  <si>
    <t>c.420G&gt;A</t>
  </si>
  <si>
    <t>11-4055564-A-C</t>
  </si>
  <si>
    <t>rs74966469</t>
  </si>
  <si>
    <t>p.Ile142Leu</t>
  </si>
  <si>
    <t>c.424A&gt;C</t>
  </si>
  <si>
    <t>11-4055566-C-A</t>
  </si>
  <si>
    <t>c.426C&gt;A</t>
  </si>
  <si>
    <t>11-4055565-T-G</t>
  </si>
  <si>
    <t>p.Ile142Ser</t>
  </si>
  <si>
    <t>c.425T&gt;G</t>
  </si>
  <si>
    <t>11-4055557-G-A</t>
  </si>
  <si>
    <t>rs1439116217</t>
  </si>
  <si>
    <t>p.Gln139Gln</t>
  </si>
  <si>
    <t>c.417G&gt;A</t>
  </si>
  <si>
    <t>11-4055575-G-T</t>
  </si>
  <si>
    <t>rs1233421408</t>
  </si>
  <si>
    <t>p.Val145Val</t>
  </si>
  <si>
    <t>c.435G&gt;T</t>
  </si>
  <si>
    <t>11-4074629-ACTGAGAATGAG-A</t>
  </si>
  <si>
    <t>ACTGAGAATGAG</t>
  </si>
  <si>
    <t>p.Asn309ProfsTer6</t>
  </si>
  <si>
    <t>c.921_931del</t>
  </si>
  <si>
    <t>11-4086610-T-C</t>
  </si>
  <si>
    <t>p.Leu536Leu</t>
  </si>
  <si>
    <t>c.1608T&gt;C</t>
  </si>
  <si>
    <t>11-4074627-G-C</t>
  </si>
  <si>
    <t>rs1182345081</t>
  </si>
  <si>
    <t>p.Gly306Ala</t>
  </si>
  <si>
    <t>c.917G&gt;C</t>
  </si>
  <si>
    <t>11-4086607-C-T</t>
  </si>
  <si>
    <t>p.Ser535Ser</t>
  </si>
  <si>
    <t>c.1605C&gt;T</t>
  </si>
  <si>
    <t>11-4086607-CCTTTCATCTGGACAGT-C</t>
  </si>
  <si>
    <t>CCTTTCATCTGGACAGT</t>
  </si>
  <si>
    <t>p.Ser538ValfsTer69</t>
  </si>
  <si>
    <t>c.1612_1627del</t>
  </si>
  <si>
    <t>11-4091784-C-G</t>
  </si>
  <si>
    <t>rs2094526958</t>
  </si>
  <si>
    <t>p.Pro713Ala</t>
  </si>
  <si>
    <t>c.2137C&gt;G</t>
  </si>
  <si>
    <t>11-4091783-G-A</t>
  </si>
  <si>
    <t>rs2094526945</t>
  </si>
  <si>
    <t>p.Lys712Lys</t>
  </si>
  <si>
    <t>c.2136G&gt;A</t>
  </si>
  <si>
    <t>11-4086605-A-C</t>
  </si>
  <si>
    <t>rs2094494873</t>
  </si>
  <si>
    <t>c.1603A&gt;C</t>
  </si>
  <si>
    <t>11-4086603-G-T</t>
  </si>
  <si>
    <t>p.Arg534Leu</t>
  </si>
  <si>
    <t>c.1601G&gt;T</t>
  </si>
  <si>
    <t>11-4086602-C-G</t>
  </si>
  <si>
    <t>p.Arg534Gly</t>
  </si>
  <si>
    <t>c.1600C&gt;G</t>
  </si>
  <si>
    <t>11-4091776-T-C</t>
  </si>
  <si>
    <t>rs2094526863</t>
  </si>
  <si>
    <t>p.Phe710Ser</t>
  </si>
  <si>
    <t>c.2129T&gt;C</t>
  </si>
  <si>
    <t>11-4074618-T-C</t>
  </si>
  <si>
    <t>p.Leu303Pro</t>
  </si>
  <si>
    <t>c.908T&gt;C</t>
  </si>
  <si>
    <t>11-4086600-T-C</t>
  </si>
  <si>
    <t>p.Met533Thr</t>
  </si>
  <si>
    <t>c.1598T&gt;C</t>
  </si>
  <si>
    <t>11-4091769-A-C</t>
  </si>
  <si>
    <t>p.Lys708Gln</t>
  </si>
  <si>
    <t>c.2122A&gt;C</t>
  </si>
  <si>
    <t>11-4091770-A-G</t>
  </si>
  <si>
    <t>rs2133266402</t>
  </si>
  <si>
    <t>p.Lys708Arg</t>
  </si>
  <si>
    <t>c.2123A&gt;G</t>
  </si>
  <si>
    <t>11-4074615-A-G</t>
  </si>
  <si>
    <t>p.Glu302Gly</t>
  </si>
  <si>
    <t>c.905A&gt;G</t>
  </si>
  <si>
    <t>11-4091765-C-T</t>
  </si>
  <si>
    <t>rs778036504</t>
  </si>
  <si>
    <t>p.Pro706Pro</t>
  </si>
  <si>
    <t>c.2118C&gt;T</t>
  </si>
  <si>
    <t>11-4091764-C-T</t>
  </si>
  <si>
    <t>p.Pro706Leu</t>
  </si>
  <si>
    <t>c.2117C&gt;T</t>
  </si>
  <si>
    <t>11-4082352-G-T</t>
  </si>
  <si>
    <t>c.1137+1G&gt;T</t>
  </si>
  <si>
    <t>11-4091762-T-G</t>
  </si>
  <si>
    <t>rs1451829112</t>
  </si>
  <si>
    <t>p.Phe705Leu</t>
  </si>
  <si>
    <t>c.2115T&gt;G</t>
  </si>
  <si>
    <t>11-4091760-T-A</t>
  </si>
  <si>
    <t>rs2094526771</t>
  </si>
  <si>
    <t>p.Phe705Ile</t>
  </si>
  <si>
    <t>c.2113T&gt;A</t>
  </si>
  <si>
    <t>11-4082349-G-A</t>
  </si>
  <si>
    <t>c.1135G&gt;A</t>
  </si>
  <si>
    <t>11-4074611-A-C</t>
  </si>
  <si>
    <t>p.Lys301Gln</t>
  </si>
  <si>
    <t>c.901A&gt;C</t>
  </si>
  <si>
    <t>11-4086593-C-G</t>
  </si>
  <si>
    <t>p.Arg531Gly</t>
  </si>
  <si>
    <t>c.1591C&gt;G</t>
  </si>
  <si>
    <t>11-4082346-G-T</t>
  </si>
  <si>
    <t>p.Glu378Ter</t>
  </si>
  <si>
    <t>c.1132G&gt;T</t>
  </si>
  <si>
    <t>11-4086591-T-C</t>
  </si>
  <si>
    <t>p.Leu530Pro</t>
  </si>
  <si>
    <t>c.1589T&gt;C</t>
  </si>
  <si>
    <t>11-4023871-A-C</t>
  </si>
  <si>
    <t>c.271-2A&gt;C</t>
  </si>
  <si>
    <t>11-4091756-G-A</t>
  </si>
  <si>
    <t>p.Lys703Lys</t>
  </si>
  <si>
    <t>c.2109G&gt;A</t>
  </si>
  <si>
    <t>11-4091754-A-G</t>
  </si>
  <si>
    <t>rs1003906655</t>
  </si>
  <si>
    <t>p.Lys703Glu</t>
  </si>
  <si>
    <t>c.2107A&gt;G</t>
  </si>
  <si>
    <t>11-4091753-G-A</t>
  </si>
  <si>
    <t>rs2094526692</t>
  </si>
  <si>
    <t>p.Arg702Arg</t>
  </si>
  <si>
    <t>c.2106G&gt;A</t>
  </si>
  <si>
    <t>11-4082339-G-T</t>
  </si>
  <si>
    <t>rs201975335</t>
  </si>
  <si>
    <t>c.1125G&gt;T</t>
  </si>
  <si>
    <t>11-4074603-A-T</t>
  </si>
  <si>
    <t>rs755110480</t>
  </si>
  <si>
    <t>p.Gln298Leu</t>
  </si>
  <si>
    <t>c.893A&gt;T</t>
  </si>
  <si>
    <t>11-4074601-C-T</t>
  </si>
  <si>
    <t>p.Ala297Ala</t>
  </si>
  <si>
    <t>c.891C&gt;T</t>
  </si>
  <si>
    <t>11-4083498-T-C</t>
  </si>
  <si>
    <t>rs1406268204</t>
  </si>
  <si>
    <t>p.Tyr492His</t>
  </si>
  <si>
    <t>c.1474T&gt;C</t>
  </si>
  <si>
    <t>11-4091746-C-G</t>
  </si>
  <si>
    <t>p.Pro700Arg</t>
  </si>
  <si>
    <t>c.2099C&gt;G</t>
  </si>
  <si>
    <t>11-4086586-A-C</t>
  </si>
  <si>
    <t>c.1584A&gt;C</t>
  </si>
  <si>
    <t>11-4091743-G-C</t>
  </si>
  <si>
    <t>p.Ser699Thr</t>
  </si>
  <si>
    <t>c.2096G&gt;C</t>
  </si>
  <si>
    <t>11-4086584-G-C</t>
  </si>
  <si>
    <t>rs1035728023</t>
  </si>
  <si>
    <t>p.Val528Leu</t>
  </si>
  <si>
    <t>c.1582G&gt;C</t>
  </si>
  <si>
    <t>11-4082330-G-C</t>
  </si>
  <si>
    <t>rs2094469491</t>
  </si>
  <si>
    <t>p.Gln372His</t>
  </si>
  <si>
    <t>c.1116G&gt;C</t>
  </si>
  <si>
    <t>11-4091741-C-T</t>
  </si>
  <si>
    <t>p.Ser698Ser</t>
  </si>
  <si>
    <t>c.2094C&gt;T</t>
  </si>
  <si>
    <t>11-4074593-CAGGA-C</t>
  </si>
  <si>
    <t>CAGGA</t>
  </si>
  <si>
    <t>p.Glu296ProfsTer4</t>
  </si>
  <si>
    <t>c.886_889del</t>
  </si>
  <si>
    <t>11-4086581-C-A</t>
  </si>
  <si>
    <t>c.1579C&gt;A</t>
  </si>
  <si>
    <t>11-4082977-A-C</t>
  </si>
  <si>
    <t>rs2094473212</t>
  </si>
  <si>
    <t>p.Thr411Thr</t>
  </si>
  <si>
    <t>c.1233A&gt;C</t>
  </si>
  <si>
    <t>11-4086580-C-T</t>
  </si>
  <si>
    <t>p.Ser526Ser</t>
  </si>
  <si>
    <t>c.1578C&gt;T</t>
  </si>
  <si>
    <t>11-4059399-G-A</t>
  </si>
  <si>
    <t>ENST00000532610.5</t>
  </si>
  <si>
    <t>p.Glu132Lys</t>
  </si>
  <si>
    <t>c.394G&gt;A</t>
  </si>
  <si>
    <t>11-4091738-C-T</t>
  </si>
  <si>
    <t>p.Asp697Asp</t>
  </si>
  <si>
    <t>c.2091C&gt;T</t>
  </si>
  <si>
    <t>11-4083490-C-T</t>
  </si>
  <si>
    <t>rs2094476187</t>
  </si>
  <si>
    <t>p.Ser489Phe</t>
  </si>
  <si>
    <t>c.1466C&gt;T</t>
  </si>
  <si>
    <t>11-4023979-C-T</t>
  </si>
  <si>
    <t>rs2093978779</t>
  </si>
  <si>
    <t>p.Ser126Leu</t>
  </si>
  <si>
    <t>c.377C&gt;T</t>
  </si>
  <si>
    <t>11-4074505-G-A</t>
  </si>
  <si>
    <t>p.Leu265Leu</t>
  </si>
  <si>
    <t>c.795G&gt;A</t>
  </si>
  <si>
    <t>11-4023982-C-A</t>
  </si>
  <si>
    <t>p.Ser127Ter</t>
  </si>
  <si>
    <t>c.380C&gt;A</t>
  </si>
  <si>
    <t>11-4091348-A-G</t>
  </si>
  <si>
    <t>rs1565173966</t>
  </si>
  <si>
    <t>p.Lys567Lys</t>
  </si>
  <si>
    <t>c.1701A&gt;G</t>
  </si>
  <si>
    <t>11-4074504-T-G</t>
  </si>
  <si>
    <t>p.Leu265Arg</t>
  </si>
  <si>
    <t>c.794T&gt;G</t>
  </si>
  <si>
    <t>11-4059392-T-G</t>
  </si>
  <si>
    <t>rs1276994058</t>
  </si>
  <si>
    <t>p.Pro203Pro</t>
  </si>
  <si>
    <t>c.609T&gt;G</t>
  </si>
  <si>
    <t>11-4059392-T-C</t>
  </si>
  <si>
    <t>c.609T&gt;C</t>
  </si>
  <si>
    <t>11-4023981-T-A</t>
  </si>
  <si>
    <t>p.Ser127Thr</t>
  </si>
  <si>
    <t>c.379T&gt;A</t>
  </si>
  <si>
    <t>11-4023981-T-C</t>
  </si>
  <si>
    <t>rs775191009</t>
  </si>
  <si>
    <t>p.Ser127Pro</t>
  </si>
  <si>
    <t>c.379T&gt;C</t>
  </si>
  <si>
    <t>11-4086578-AGCCGGGTATCTCTGCG-A</t>
  </si>
  <si>
    <t>AGCCGGGTATCTCTGCG</t>
  </si>
  <si>
    <t>p.Arg527GlufsTer80</t>
  </si>
  <si>
    <t>c.1579_1594del</t>
  </si>
  <si>
    <t>11-4059393-C-T</t>
  </si>
  <si>
    <t>rs1375399301</t>
  </si>
  <si>
    <t>p.Leu204Phe</t>
  </si>
  <si>
    <t>c.610C&gt;T</t>
  </si>
  <si>
    <t>11-4086577-A-G</t>
  </si>
  <si>
    <t>p.Thr525Thr</t>
  </si>
  <si>
    <t>c.1575A&gt;G</t>
  </si>
  <si>
    <t>11-4023980-A-G</t>
  </si>
  <si>
    <t>c.378A&gt;G</t>
  </si>
  <si>
    <t>11-4083489-T-A</t>
  </si>
  <si>
    <t>p.Ser489Thr</t>
  </si>
  <si>
    <t>c.1465T&gt;A</t>
  </si>
  <si>
    <t>11-4074511-G-A</t>
  </si>
  <si>
    <t>rs200807823</t>
  </si>
  <si>
    <t>p.Lys267Lys</t>
  </si>
  <si>
    <t>c.801G&gt;A</t>
  </si>
  <si>
    <t>11-4023879-A-C</t>
  </si>
  <si>
    <t>p.Arg93Arg</t>
  </si>
  <si>
    <t>c.277A&gt;C</t>
  </si>
  <si>
    <t>11-4023884-A-G</t>
  </si>
  <si>
    <t>rs2093978137</t>
  </si>
  <si>
    <t>p.Glu94Glu</t>
  </si>
  <si>
    <t>c.282A&gt;G</t>
  </si>
  <si>
    <t>11-4074514-C-T</t>
  </si>
  <si>
    <t>p.Ala268Ala</t>
  </si>
  <si>
    <t>c.804C&gt;T</t>
  </si>
  <si>
    <t>11-4091289-A-G</t>
  </si>
  <si>
    <t>rs1406003724</t>
  </si>
  <si>
    <t>p.Thr548Ala</t>
  </si>
  <si>
    <t>c.1642A&gt;G</t>
  </si>
  <si>
    <t>11-4082303-C-T</t>
  </si>
  <si>
    <t>rs376193363</t>
  </si>
  <si>
    <t>p.Asn363Asn</t>
  </si>
  <si>
    <t>c.1089C&gt;T</t>
  </si>
  <si>
    <t>11-4082308-A-G</t>
  </si>
  <si>
    <t>p.Lys365Arg</t>
  </si>
  <si>
    <t>c.1094A&gt;G</t>
  </si>
  <si>
    <t>11-4059388-C-T</t>
  </si>
  <si>
    <t>rs1242032695</t>
  </si>
  <si>
    <t>p.Pro202Leu</t>
  </si>
  <si>
    <t>c.605C&gt;T</t>
  </si>
  <si>
    <t>11-4082893-A-G</t>
  </si>
  <si>
    <t>p.Ile383Met</t>
  </si>
  <si>
    <t>c.1149A&gt;G</t>
  </si>
  <si>
    <t>11-4083487-T-A</t>
  </si>
  <si>
    <t>p.Leu488Ter</t>
  </si>
  <si>
    <t>c.1463T&gt;A</t>
  </si>
  <si>
    <t>11-4074584-C-T</t>
  </si>
  <si>
    <t>p.Leu292Phe</t>
  </si>
  <si>
    <t>c.874C&gt;T</t>
  </si>
  <si>
    <t>11-3856312-A-T</t>
  </si>
  <si>
    <t>c.42A&gt;T</t>
  </si>
  <si>
    <t>11-4074587-G-A</t>
  </si>
  <si>
    <t>p.Ala293Thr</t>
  </si>
  <si>
    <t>c.877G&gt;A</t>
  </si>
  <si>
    <t>11-4086571-C-T</t>
  </si>
  <si>
    <t>rs2094494546</t>
  </si>
  <si>
    <t>p.Phe523Phe</t>
  </si>
  <si>
    <t>11-4083486-T-C</t>
  </si>
  <si>
    <t>p.Leu488Leu</t>
  </si>
  <si>
    <t>c.1462T&gt;C</t>
  </si>
  <si>
    <t>11-4082882-G-A</t>
  </si>
  <si>
    <t>rs755910491</t>
  </si>
  <si>
    <t>p.Ala380Thr</t>
  </si>
  <si>
    <t>c.1138G&gt;A</t>
  </si>
  <si>
    <t>11-4082300-C-T</t>
  </si>
  <si>
    <t>p.Tyr362Tyr</t>
  </si>
  <si>
    <t>c.1086C&gt;T</t>
  </si>
  <si>
    <t>11-4074574-T-C</t>
  </si>
  <si>
    <t>rs933423620</t>
  </si>
  <si>
    <t>p.Asp288Asp</t>
  </si>
  <si>
    <t>c.864T&gt;C</t>
  </si>
  <si>
    <t>11-4082883-C-G</t>
  </si>
  <si>
    <t>p.Ala380Gly</t>
  </si>
  <si>
    <t>c.1139C&gt;G</t>
  </si>
  <si>
    <t>11-4091284-A-T</t>
  </si>
  <si>
    <t>p.Asp546Val</t>
  </si>
  <si>
    <t>c.1637A&gt;T</t>
  </si>
  <si>
    <t>11-4082285-G-A</t>
  </si>
  <si>
    <t>rs1288963987</t>
  </si>
  <si>
    <t>p.Val357Val</t>
  </si>
  <si>
    <t>c.1071G&gt;A</t>
  </si>
  <si>
    <t>11-4059390-C-T</t>
  </si>
  <si>
    <t>p.Pro203Ser</t>
  </si>
  <si>
    <t>c.607C&gt;T</t>
  </si>
  <si>
    <t>11-4082296-A-G</t>
  </si>
  <si>
    <t>rs1482744518</t>
  </si>
  <si>
    <t>p.Tyr361Cys</t>
  </si>
  <si>
    <t>c.1082A&gt;G</t>
  </si>
  <si>
    <t>11-4074569-C-A</t>
  </si>
  <si>
    <t>p.Arg287Ser</t>
  </si>
  <si>
    <t>c.859C&gt;A</t>
  </si>
  <si>
    <t>11-4082290-T-G</t>
  </si>
  <si>
    <t>rs1590696846</t>
  </si>
  <si>
    <t>p.Val359Gly</t>
  </si>
  <si>
    <t>c.1076T&gt;G</t>
  </si>
  <si>
    <t>11-4070199-G-A</t>
  </si>
  <si>
    <t>rs769931387</t>
  </si>
  <si>
    <t>p.Glu263Lys</t>
  </si>
  <si>
    <t>c.787G&gt;A</t>
  </si>
  <si>
    <t>11-4070200-A-G</t>
  </si>
  <si>
    <t>p.Glu263Gly</t>
  </si>
  <si>
    <t>c.788A&gt;G</t>
  </si>
  <si>
    <t>11-4023910-T-G</t>
  </si>
  <si>
    <t>p.Val103Gly</t>
  </si>
  <si>
    <t>c.308T&gt;G</t>
  </si>
  <si>
    <t>11-4023910-T-A</t>
  </si>
  <si>
    <t>p.Val103Glu</t>
  </si>
  <si>
    <t>c.308T&gt;A</t>
  </si>
  <si>
    <t>11-4059388-C-G</t>
  </si>
  <si>
    <t>p.Pro202Arg</t>
  </si>
  <si>
    <t>c.605C&gt;G</t>
  </si>
  <si>
    <t>11-4023963-T-C</t>
  </si>
  <si>
    <t>rs2093978703</t>
  </si>
  <si>
    <t>p.Trp121Arg</t>
  </si>
  <si>
    <t>c.361T&gt;C</t>
  </si>
  <si>
    <t>11-4086475-A-G</t>
  </si>
  <si>
    <t>c.1568-2A&gt;G</t>
  </si>
  <si>
    <t>11-4074534-T-C</t>
  </si>
  <si>
    <t>p.Val275Ala</t>
  </si>
  <si>
    <t>c.824T&gt;C</t>
  </si>
  <si>
    <t>11-4091293-A-G</t>
  </si>
  <si>
    <t>rs751432488</t>
  </si>
  <si>
    <t>p.His549Arg</t>
  </si>
  <si>
    <t>c.1646A&gt;G</t>
  </si>
  <si>
    <t>11-4023893-T-C</t>
  </si>
  <si>
    <t>rs754111176</t>
  </si>
  <si>
    <t>p.Asn97Asn</t>
  </si>
  <si>
    <t>c.291T&gt;C</t>
  </si>
  <si>
    <t>11-4082253-C-T</t>
  </si>
  <si>
    <t>rs762432922</t>
  </si>
  <si>
    <t>p.Leu347Phe</t>
  </si>
  <si>
    <t>c.1039C&gt;T</t>
  </si>
  <si>
    <t>11-4023900-G-T</t>
  </si>
  <si>
    <t>p.Asp100Tyr</t>
  </si>
  <si>
    <t>c.298G&gt;T</t>
  </si>
  <si>
    <t>11-4086476-G-GC</t>
  </si>
  <si>
    <t>GC</t>
  </si>
  <si>
    <t>p.Ser525Ter</t>
  </si>
  <si>
    <t>c.1571dup</t>
  </si>
  <si>
    <t>11-4082892-TAAAAA-T</t>
  </si>
  <si>
    <t>TAAAAA</t>
  </si>
  <si>
    <t>p.Lys384GlufsTer19</t>
  </si>
  <si>
    <t>c.1150_1154del</t>
  </si>
  <si>
    <t>11-4082224-C-G</t>
  </si>
  <si>
    <t>rs1038392859</t>
  </si>
  <si>
    <t>p.Ser337Cys</t>
  </si>
  <si>
    <t>c.1010C&gt;G</t>
  </si>
  <si>
    <t>11-4059286-C-T</t>
  </si>
  <si>
    <t>p.Ala168Val</t>
  </si>
  <si>
    <t>c.503C&gt;T</t>
  </si>
  <si>
    <t>11-4082889-A-G</t>
  </si>
  <si>
    <t>rs2094472790</t>
  </si>
  <si>
    <t>p.Lys382Arg</t>
  </si>
  <si>
    <t>c.1145A&gt;G</t>
  </si>
  <si>
    <t>11-3856406-G-T</t>
  </si>
  <si>
    <t>p.Ala46Ser</t>
  </si>
  <si>
    <t>c.136G&gt;T</t>
  </si>
  <si>
    <t>11-4082239-A-G</t>
  </si>
  <si>
    <t>rs1565170451</t>
  </si>
  <si>
    <t>p.Tyr342Cys</t>
  </si>
  <si>
    <t>c.1025A&gt;G</t>
  </si>
  <si>
    <t>11-4082887-G-A</t>
  </si>
  <si>
    <t>p.Glu381Glu</t>
  </si>
  <si>
    <t>c.1143G&gt;A</t>
  </si>
  <si>
    <t>11-4082212-A-C</t>
  </si>
  <si>
    <t>rs1651350606</t>
  </si>
  <si>
    <t>p.Lys333Thr</t>
  </si>
  <si>
    <t>c.998A&gt;C</t>
  </si>
  <si>
    <t>11-4059333-C-A</t>
  </si>
  <si>
    <t>p.Arg184Arg</t>
  </si>
  <si>
    <t>c.550C&gt;A</t>
  </si>
  <si>
    <t>11-4070030-T-A</t>
  </si>
  <si>
    <t>rs2094394057</t>
  </si>
  <si>
    <t>p.Thr206Thr</t>
  </si>
  <si>
    <t>c.618T&gt;A</t>
  </si>
  <si>
    <t>11-4086554-G-T</t>
  </si>
  <si>
    <t>p.Gly518Cys</t>
  </si>
  <si>
    <t>c.1552G&gt;T</t>
  </si>
  <si>
    <t>11-4091567-A-G</t>
  </si>
  <si>
    <t>rs2094525435</t>
  </si>
  <si>
    <t>p.Pro640Pro</t>
  </si>
  <si>
    <t>c.1920A&gt;G</t>
  </si>
  <si>
    <t>11-4091672-T-A</t>
  </si>
  <si>
    <t>rs200481624</t>
  </si>
  <si>
    <t>p.Ile675Ile</t>
  </si>
  <si>
    <t>c.2025T&gt;A</t>
  </si>
  <si>
    <t>11-4082288-G-GA</t>
  </si>
  <si>
    <t>p.Val359SerfsTer12</t>
  </si>
  <si>
    <t>c.1074_1075insA</t>
  </si>
  <si>
    <t>11-4070191-ACCTTCAGGAAAGGTAAGGCCTGCC-A</t>
  </si>
  <si>
    <t>rs763078838</t>
  </si>
  <si>
    <t>ACCTTCAGGAAAGGTAAGGCCTGCC</t>
  </si>
  <si>
    <t>c.791+3_791+26del</t>
  </si>
  <si>
    <t>11-4070193-C-A</t>
  </si>
  <si>
    <t>p.Leu261Ile</t>
  </si>
  <si>
    <t>c.781C&gt;A</t>
  </si>
  <si>
    <t>11-4082967-A-T</t>
  </si>
  <si>
    <t>p.Lys408Ile</t>
  </si>
  <si>
    <t>c.1223A&gt;T</t>
  </si>
  <si>
    <t>11-4023902-C-A</t>
  </si>
  <si>
    <t>p.Asp100Glu</t>
  </si>
  <si>
    <t>c.300C&gt;A</t>
  </si>
  <si>
    <t>11-4086477-C-T</t>
  </si>
  <si>
    <t>rs2094493765</t>
  </si>
  <si>
    <t>p.Ala523Val</t>
  </si>
  <si>
    <t>c.1568C&gt;T</t>
  </si>
  <si>
    <t>11-4086477-C-A</t>
  </si>
  <si>
    <t>p.Ala523Asp</t>
  </si>
  <si>
    <t>c.1568C&gt;A</t>
  </si>
  <si>
    <t>11-4091402-T-C</t>
  </si>
  <si>
    <t>rs1404443936</t>
  </si>
  <si>
    <t>p.Asn585Asn</t>
  </si>
  <si>
    <t>c.1755T&gt;C</t>
  </si>
  <si>
    <t>11-3967598-A-C</t>
  </si>
  <si>
    <t>rs1254195478</t>
  </si>
  <si>
    <t>p.Lys62Asn</t>
  </si>
  <si>
    <t>c.186A&gt;C</t>
  </si>
  <si>
    <t>11-4091607-G-C</t>
  </si>
  <si>
    <t>p.Asp654His</t>
  </si>
  <si>
    <t>c.1960G&gt;C</t>
  </si>
  <si>
    <t>11-4086499-T-A</t>
  </si>
  <si>
    <t>rs767121715</t>
  </si>
  <si>
    <t>p.Val530Val</t>
  </si>
  <si>
    <t>c.1590T&gt;A</t>
  </si>
  <si>
    <t>11-4070166-C-A</t>
  </si>
  <si>
    <t>rs2094395122</t>
  </si>
  <si>
    <t>p.His252Asn</t>
  </si>
  <si>
    <t>c.754C&gt;A</t>
  </si>
  <si>
    <t>11-4091299-A-G</t>
  </si>
  <si>
    <t>p.Asp551Gly</t>
  </si>
  <si>
    <t>c.1652A&gt;G</t>
  </si>
  <si>
    <t>11-4083265-A-T</t>
  </si>
  <si>
    <t>rs2094474612</t>
  </si>
  <si>
    <t>p.Gln414Leu</t>
  </si>
  <si>
    <t>c.1241A&gt;T</t>
  </si>
  <si>
    <t>11-4059289-T-G</t>
  </si>
  <si>
    <t>p.Val169Gly</t>
  </si>
  <si>
    <t>c.506T&gt;G</t>
  </si>
  <si>
    <t>11-4083480-T-G</t>
  </si>
  <si>
    <t>p.Ser486Ala</t>
  </si>
  <si>
    <t>c.1456T&gt;G</t>
  </si>
  <si>
    <t>11-4086483-G-C</t>
  </si>
  <si>
    <t>p.Ser525Thr</t>
  </si>
  <si>
    <t>c.1574G&gt;C</t>
  </si>
  <si>
    <t>11-4091298-G-T</t>
  </si>
  <si>
    <t>p.Asp551Tyr</t>
  </si>
  <si>
    <t>c.1651G&gt;T</t>
  </si>
  <si>
    <t>11-4091482-A-C</t>
  </si>
  <si>
    <t>rs2094524833</t>
  </si>
  <si>
    <t>p.Lys612Thr</t>
  </si>
  <si>
    <t>c.1835A&gt;C</t>
  </si>
  <si>
    <t>11-4091647-T-G</t>
  </si>
  <si>
    <t>p.Leu667Arg</t>
  </si>
  <si>
    <t>c.2000T&gt;G</t>
  </si>
  <si>
    <t>11-3856386-A-G</t>
  </si>
  <si>
    <t>rs2135171193</t>
  </si>
  <si>
    <t>p.Asn39Ser</t>
  </si>
  <si>
    <t>c.116A&gt;G</t>
  </si>
  <si>
    <t>11-3856386-A-C</t>
  </si>
  <si>
    <t>p.Asn39Thr</t>
  </si>
  <si>
    <t>c.116A&gt;C</t>
  </si>
  <si>
    <t>11-4082256-C-A</t>
  </si>
  <si>
    <t>p.Gln348Lys</t>
  </si>
  <si>
    <t>c.1042C&gt;A</t>
  </si>
  <si>
    <t>11-4082256-C-G</t>
  </si>
  <si>
    <t>p.Gln348Glu</t>
  </si>
  <si>
    <t>c.1042C&gt;G</t>
  </si>
  <si>
    <t>11-4091575-A-G</t>
  </si>
  <si>
    <t>rs2133265134</t>
  </si>
  <si>
    <t>p.Asp643Gly</t>
  </si>
  <si>
    <t>c.1928A&gt;G</t>
  </si>
  <si>
    <t>11-4070032-G-T</t>
  </si>
  <si>
    <t>p.Arg207Leu</t>
  </si>
  <si>
    <t>c.620G&gt;T</t>
  </si>
  <si>
    <t>11-4070032-G-C</t>
  </si>
  <si>
    <t>p.Arg207Pro</t>
  </si>
  <si>
    <t>c.620G&gt;C</t>
  </si>
  <si>
    <t>11-4023899-T-C</t>
  </si>
  <si>
    <t>rs755362018</t>
  </si>
  <si>
    <t>p.His99His</t>
  </si>
  <si>
    <t>c.297T&gt;C</t>
  </si>
  <si>
    <t>11-4023971-A-G</t>
  </si>
  <si>
    <t>rs1249312469</t>
  </si>
  <si>
    <t>p.Ala123Ala</t>
  </si>
  <si>
    <t>c.369A&gt;G</t>
  </si>
  <si>
    <t>11-4074564-A-T</t>
  </si>
  <si>
    <t>rs781644310</t>
  </si>
  <si>
    <t>p.Lys285Met</t>
  </si>
  <si>
    <t>c.854A&gt;T</t>
  </si>
  <si>
    <t>11-3856401-C-T</t>
  </si>
  <si>
    <t>p.Thr44Ile</t>
  </si>
  <si>
    <t>c.131C&gt;T</t>
  </si>
  <si>
    <t>11-3856401-C-G</t>
  </si>
  <si>
    <t>rs750192887</t>
  </si>
  <si>
    <t>p.Thr44Ser</t>
  </si>
  <si>
    <t>c.131C&gt;G</t>
  </si>
  <si>
    <t>11-4082206-C-A</t>
  </si>
  <si>
    <t>p.Ala331Glu</t>
  </si>
  <si>
    <t>c.992C&gt;A</t>
  </si>
  <si>
    <t>11-4059374-A-G</t>
  </si>
  <si>
    <t>rs2094314474</t>
  </si>
  <si>
    <t>p.Thr197Thr</t>
  </si>
  <si>
    <t>c.591A&gt;G</t>
  </si>
  <si>
    <t>11-4086495-G-T</t>
  </si>
  <si>
    <t>p.Ser529Ile</t>
  </si>
  <si>
    <t>c.1586G&gt;T</t>
  </si>
  <si>
    <t>11-4091385-A-C</t>
  </si>
  <si>
    <t>rs755851829</t>
  </si>
  <si>
    <t>p.Asn580His</t>
  </si>
  <si>
    <t>c.1738A&gt;C</t>
  </si>
  <si>
    <t>11-4091475-G-A</t>
  </si>
  <si>
    <t>rs2094524813</t>
  </si>
  <si>
    <t>11-4091629-T-G</t>
  </si>
  <si>
    <t>p.Val661Gly</t>
  </si>
  <si>
    <t>c.1982T&gt;G</t>
  </si>
  <si>
    <t>11-4091629-T-A</t>
  </si>
  <si>
    <t>p.Val661Asp</t>
  </si>
  <si>
    <t>c.1982T&gt;A</t>
  </si>
  <si>
    <t>11-4023947-C-T</t>
  </si>
  <si>
    <t>rs770736310</t>
  </si>
  <si>
    <t>p.Ile115Ile</t>
  </si>
  <si>
    <t>c.345C&gt;T</t>
  </si>
  <si>
    <t>11-4059310-G-A</t>
  </si>
  <si>
    <t>rs1338973695</t>
  </si>
  <si>
    <t>p.Gly176Glu</t>
  </si>
  <si>
    <t>c.527G&gt;A</t>
  </si>
  <si>
    <t>11-4082270-G-A</t>
  </si>
  <si>
    <t>rs1242314029</t>
  </si>
  <si>
    <t>p.Gln352Gln</t>
  </si>
  <si>
    <t>c.1056G&gt;A</t>
  </si>
  <si>
    <t>11-4023968-G-A</t>
  </si>
  <si>
    <t>p.Lys122Lys</t>
  </si>
  <si>
    <t>c.366G&gt;A</t>
  </si>
  <si>
    <t>11-4023898-A-G</t>
  </si>
  <si>
    <t>p.His99Arg</t>
  </si>
  <si>
    <t>c.296A&gt;G</t>
  </si>
  <si>
    <t>11-4023944-C-T</t>
  </si>
  <si>
    <t>rs746976917</t>
  </si>
  <si>
    <t>p.Leu114Leu</t>
  </si>
  <si>
    <t>c.342C&gt;T</t>
  </si>
  <si>
    <t>11-4082222-A-C</t>
  </si>
  <si>
    <t>p.Glu336Asp</t>
  </si>
  <si>
    <t>c.1008A&gt;C</t>
  </si>
  <si>
    <t>11-3856400-A-G</t>
  </si>
  <si>
    <t>p.Thr44Ala</t>
  </si>
  <si>
    <t>c.130A&gt;G</t>
  </si>
  <si>
    <t>11-4059376-T-G</t>
  </si>
  <si>
    <t>p.Val198Gly</t>
  </si>
  <si>
    <t>c.593T&gt;G</t>
  </si>
  <si>
    <t>11-4082962-T-G</t>
  </si>
  <si>
    <t>rs542166361</t>
  </si>
  <si>
    <t>p.Asp406Glu</t>
  </si>
  <si>
    <t>c.1218T&gt;G</t>
  </si>
  <si>
    <t>11-3856303-C-T</t>
  </si>
  <si>
    <t>rs1448992790</t>
  </si>
  <si>
    <t>p.Leu11Leu</t>
  </si>
  <si>
    <t>c.33C&gt;T</t>
  </si>
  <si>
    <t>11-4082960-G-A</t>
  </si>
  <si>
    <t>p.Asp406Asn</t>
  </si>
  <si>
    <t>c.1216G&gt;A</t>
  </si>
  <si>
    <t>11-4086480-CT-C</t>
  </si>
  <si>
    <t>p.Ser525AlafsTer10</t>
  </si>
  <si>
    <t>c.1572del</t>
  </si>
  <si>
    <t>11-4086508-C-A</t>
  </si>
  <si>
    <t>c.1599C&gt;A</t>
  </si>
  <si>
    <t>11-4091715-G-A</t>
  </si>
  <si>
    <t>rs776698533</t>
  </si>
  <si>
    <t>p.Gly690Ser</t>
  </si>
  <si>
    <t>c.2068G&gt;A</t>
  </si>
  <si>
    <t>11-4059308-A-T</t>
  </si>
  <si>
    <t>p.Thr175Thr</t>
  </si>
  <si>
    <t>c.525A&gt;T</t>
  </si>
  <si>
    <t>11-4082228-C-T</t>
  </si>
  <si>
    <t>rs2094469001</t>
  </si>
  <si>
    <t>p.His338His</t>
  </si>
  <si>
    <t>c.1014C&gt;T</t>
  </si>
  <si>
    <t>11-4082915-T-C</t>
  </si>
  <si>
    <t>rs992178341</t>
  </si>
  <si>
    <t>p.Phe391Leu</t>
  </si>
  <si>
    <t>c.1171T&gt;C</t>
  </si>
  <si>
    <t>11-4091469-G-A</t>
  </si>
  <si>
    <t>rs2094524790</t>
  </si>
  <si>
    <t>p.Ala608Thr</t>
  </si>
  <si>
    <t>c.1822G&gt;A</t>
  </si>
  <si>
    <t>11-4059373-C-T</t>
  </si>
  <si>
    <t>rs1371903072</t>
  </si>
  <si>
    <t>p.Thr197Ile</t>
  </si>
  <si>
    <t>c.590C&gt;T</t>
  </si>
  <si>
    <t>11-4082950-G-C</t>
  </si>
  <si>
    <t>c.1206G&gt;C</t>
  </si>
  <si>
    <t>11-4091324-T-G</t>
  </si>
  <si>
    <t>rs2094523437</t>
  </si>
  <si>
    <t>p.Ter541GlyextTer45</t>
  </si>
  <si>
    <t>c.1621T&gt;G</t>
  </si>
  <si>
    <t>11-4082221-A-G</t>
  </si>
  <si>
    <t>p.Glu336Gly</t>
  </si>
  <si>
    <t>c.1007A&gt;G</t>
  </si>
  <si>
    <t>11-4082233-C-T</t>
  </si>
  <si>
    <t>p.Ser340Leu</t>
  </si>
  <si>
    <t>c.1019C&gt;T</t>
  </si>
  <si>
    <t>11-4074532-A-C</t>
  </si>
  <si>
    <t>p.Thr274Thr</t>
  </si>
  <si>
    <t>c.822A&gt;C</t>
  </si>
  <si>
    <t>11-4074532-A-G</t>
  </si>
  <si>
    <t>rs753465765</t>
  </si>
  <si>
    <t>c.822A&gt;G</t>
  </si>
  <si>
    <t>11-4082259-A-G</t>
  </si>
  <si>
    <t>p.Lys349Glu</t>
  </si>
  <si>
    <t>c.1045A&gt;G</t>
  </si>
  <si>
    <t>11-4086501-G-T</t>
  </si>
  <si>
    <t>p.Arg531Leu</t>
  </si>
  <si>
    <t>c.1592G&gt;T</t>
  </si>
  <si>
    <t>11-4091717-C-T</t>
  </si>
  <si>
    <t>p.Gly690Gly</t>
  </si>
  <si>
    <t>c.2070C&gt;T</t>
  </si>
  <si>
    <t>11-4070027-G-T</t>
  </si>
  <si>
    <t>p.Leu205Phe</t>
  </si>
  <si>
    <t>c.615G&gt;T</t>
  </si>
  <si>
    <t>11-4070058-C-T</t>
  </si>
  <si>
    <t>rs1263429812</t>
  </si>
  <si>
    <t>c.646C&gt;T</t>
  </si>
  <si>
    <t>11-4091552-A-G</t>
  </si>
  <si>
    <t>p.Pro635Pro</t>
  </si>
  <si>
    <t>c.1905A&gt;G</t>
  </si>
  <si>
    <t>11-3856396-G-A</t>
  </si>
  <si>
    <t>rs767431804</t>
  </si>
  <si>
    <t>p.Glu42Glu</t>
  </si>
  <si>
    <t>c.126G&gt;A</t>
  </si>
  <si>
    <t>11-4082249-G-A</t>
  </si>
  <si>
    <t>rs1409158034</t>
  </si>
  <si>
    <t>p.Glu345Glu</t>
  </si>
  <si>
    <t>c.1035G&gt;A</t>
  </si>
  <si>
    <t>11-3967655-T-C</t>
  </si>
  <si>
    <t>p.Gly81Gly</t>
  </si>
  <si>
    <t>c.243T&gt;C</t>
  </si>
  <si>
    <t>11-4091322-A-G</t>
  </si>
  <si>
    <t>rs2094523397</t>
  </si>
  <si>
    <t>p.Ser559Gly</t>
  </si>
  <si>
    <t>c.1675A&gt;G</t>
  </si>
  <si>
    <t>11-3967573-C-T</t>
  </si>
  <si>
    <t>p.Pro54Leu</t>
  </si>
  <si>
    <t>c.161C&gt;T</t>
  </si>
  <si>
    <t>11-4070120-C-T</t>
  </si>
  <si>
    <t>rs1008735461</t>
  </si>
  <si>
    <t>p.Tyr236Tyr</t>
  </si>
  <si>
    <t>c.708C&gt;T</t>
  </si>
  <si>
    <t>11-4082192-G-A</t>
  </si>
  <si>
    <t>p.Glu326Glu</t>
  </si>
  <si>
    <t>c.978G&gt;A</t>
  </si>
  <si>
    <t>11-4059369-G-C</t>
  </si>
  <si>
    <t>p.Asp196His</t>
  </si>
  <si>
    <t>c.586G&gt;C</t>
  </si>
  <si>
    <t>11-4059370-A-G</t>
  </si>
  <si>
    <t>p.Asp196Gly</t>
  </si>
  <si>
    <t>c.587A&gt;G</t>
  </si>
  <si>
    <t>11-4086547-G-C</t>
  </si>
  <si>
    <t>rs772854137</t>
  </si>
  <si>
    <t>p.Leu515Phe</t>
  </si>
  <si>
    <t>c.1545G&gt;C</t>
  </si>
  <si>
    <t>11-4091345-C-T</t>
  </si>
  <si>
    <t>rs2094523624</t>
  </si>
  <si>
    <t>p.Pro566Pro</t>
  </si>
  <si>
    <t>c.1698C&gt;T</t>
  </si>
  <si>
    <t>11-4091350-C-A</t>
  </si>
  <si>
    <t>rs1169759545</t>
  </si>
  <si>
    <t>p.Pro568His</t>
  </si>
  <si>
    <t>c.1703C&gt;A</t>
  </si>
  <si>
    <t>11-4091613-G-C</t>
  </si>
  <si>
    <t>rs1303957101</t>
  </si>
  <si>
    <t>p.Asp656His</t>
  </si>
  <si>
    <t>c.1966G&gt;C</t>
  </si>
  <si>
    <t>11-4059332-C-A</t>
  </si>
  <si>
    <t>p.Asp183Glu</t>
  </si>
  <si>
    <t>c.549C&gt;A</t>
  </si>
  <si>
    <t>11-4082193-G-C</t>
  </si>
  <si>
    <t>p.Ala327Pro</t>
  </si>
  <si>
    <t>c.979G&gt;C</t>
  </si>
  <si>
    <t>11-3856284-T-A</t>
  </si>
  <si>
    <t>p.Val5Asp</t>
  </si>
  <si>
    <t>c.14T&gt;A</t>
  </si>
  <si>
    <t>11-4059351-C-G</t>
  </si>
  <si>
    <t>p.Leu190Val</t>
  </si>
  <si>
    <t>c.568C&gt;G</t>
  </si>
  <si>
    <t>11-4086500-C-G</t>
  </si>
  <si>
    <t>11-4091447-G-A</t>
  </si>
  <si>
    <t>rs2094524609</t>
  </si>
  <si>
    <t>p.Val600Val</t>
  </si>
  <si>
    <t>c.1800G&gt;A</t>
  </si>
  <si>
    <t>11-4070150-G-C</t>
  </si>
  <si>
    <t>p.Lys246Asn</t>
  </si>
  <si>
    <t>c.738G&gt;C</t>
  </si>
  <si>
    <t>11-4091455-T-A</t>
  </si>
  <si>
    <t>rs1230192111</t>
  </si>
  <si>
    <t>p.Leu603Gln</t>
  </si>
  <si>
    <t>c.1808T&gt;A</t>
  </si>
  <si>
    <t>11-4091611-C-G</t>
  </si>
  <si>
    <t>rs2094525686</t>
  </si>
  <si>
    <t>p.Pro655Arg</t>
  </si>
  <si>
    <t>c.1964C&gt;G</t>
  </si>
  <si>
    <t>11-4091660-A-C</t>
  </si>
  <si>
    <t>rs2094526100</t>
  </si>
  <si>
    <t>p.Arg671Arg</t>
  </si>
  <si>
    <t>c.2013A&gt;C</t>
  </si>
  <si>
    <t>11-4091382-C-G</t>
  </si>
  <si>
    <t>rs2094524042</t>
  </si>
  <si>
    <t>p.Leu579Val</t>
  </si>
  <si>
    <t>c.1735C&gt;G</t>
  </si>
  <si>
    <t>11-4070186-G-GC</t>
  </si>
  <si>
    <t>p.His259ProfsTer2</t>
  </si>
  <si>
    <t>c.775dup</t>
  </si>
  <si>
    <t>11-4082205-G-A</t>
  </si>
  <si>
    <t>p.Ala331Thr</t>
  </si>
  <si>
    <t>c.991G&gt;A</t>
  </si>
  <si>
    <t>11-4082205-G-C</t>
  </si>
  <si>
    <t>p.Ala331Pro</t>
  </si>
  <si>
    <t>c.991G&gt;C</t>
  </si>
  <si>
    <t>11-4091526-C-T</t>
  </si>
  <si>
    <t>rs1487138224</t>
  </si>
  <si>
    <t>p.Leu627Leu</t>
  </si>
  <si>
    <t>c.1879C&gt;T</t>
  </si>
  <si>
    <t>11-4059301-C-T</t>
  </si>
  <si>
    <t>p.Thr173Ile</t>
  </si>
  <si>
    <t>c.518C&gt;T</t>
  </si>
  <si>
    <t>11-4059301-C-G</t>
  </si>
  <si>
    <t>p.Thr173Ser</t>
  </si>
  <si>
    <t>c.518C&gt;G</t>
  </si>
  <si>
    <t>11-4070170-G-T</t>
  </si>
  <si>
    <t>p.Arg253Leu</t>
  </si>
  <si>
    <t>c.758G&gt;T</t>
  </si>
  <si>
    <t>11-4074538-G-A</t>
  </si>
  <si>
    <t>p.Glu276Glu</t>
  </si>
  <si>
    <t>c.828G&gt;A</t>
  </si>
  <si>
    <t>11-4023927-C-T</t>
  </si>
  <si>
    <t>rs397514676</t>
  </si>
  <si>
    <t>p.His109Tyr</t>
  </si>
  <si>
    <t>c.325C&gt;T</t>
  </si>
  <si>
    <t>11-4059306-A-G</t>
  </si>
  <si>
    <t>rs774729638</t>
  </si>
  <si>
    <t>p.Thr175Ala</t>
  </si>
  <si>
    <t>c.523A&gt;G</t>
  </si>
  <si>
    <t>11-4059311-G-A</t>
  </si>
  <si>
    <t>rs1590681695</t>
  </si>
  <si>
    <t>p.Gly176Gly</t>
  </si>
  <si>
    <t>c.528G&gt;A</t>
  </si>
  <si>
    <t>11-4082246-A-G</t>
  </si>
  <si>
    <t>p.Pro344Pro</t>
  </si>
  <si>
    <t>c.1032A&gt;G</t>
  </si>
  <si>
    <t>11-4083367-A-G</t>
  </si>
  <si>
    <t>p.His448Arg</t>
  </si>
  <si>
    <t>c.1343A&gt;G</t>
  </si>
  <si>
    <t>11-3856393-G-T</t>
  </si>
  <si>
    <t>p.Glu41Asp</t>
  </si>
  <si>
    <t>c.123G&gt;T</t>
  </si>
  <si>
    <t>11-4023916-A-G</t>
  </si>
  <si>
    <t>p.His105Arg</t>
  </si>
  <si>
    <t>c.314A&gt;G</t>
  </si>
  <si>
    <t>11-4059337-G-C</t>
  </si>
  <si>
    <t>p.Ser185Thr</t>
  </si>
  <si>
    <t>c.554G&gt;C</t>
  </si>
  <si>
    <t>11-4059337-G-A</t>
  </si>
  <si>
    <t>p.Ser185Asn</t>
  </si>
  <si>
    <t>c.554G&gt;A</t>
  </si>
  <si>
    <t>11-4059341-T-C</t>
  </si>
  <si>
    <t>p.His186His</t>
  </si>
  <si>
    <t>c.558T&gt;C</t>
  </si>
  <si>
    <t>11-4059371-T-G</t>
  </si>
  <si>
    <t>p.Asp196Glu</t>
  </si>
  <si>
    <t>c.588T&gt;G</t>
  </si>
  <si>
    <t>11-4070034-C-T</t>
  </si>
  <si>
    <t>rs2133161238</t>
  </si>
  <si>
    <t>p.His208Tyr</t>
  </si>
  <si>
    <t>c.622C&gt;T</t>
  </si>
  <si>
    <t>11-4070055-A-C</t>
  </si>
  <si>
    <t>p.Met215Leu</t>
  </si>
  <si>
    <t>c.643A&gt;C</t>
  </si>
  <si>
    <t>11-4082894-A-G</t>
  </si>
  <si>
    <t>p.Lys384Glu</t>
  </si>
  <si>
    <t>c.1150A&gt;G</t>
  </si>
  <si>
    <t>11-4023951-G-C</t>
  </si>
  <si>
    <t>p.Val117Leu</t>
  </si>
  <si>
    <t>c.349G&gt;C</t>
  </si>
  <si>
    <t>11-4074541-G-A</t>
  </si>
  <si>
    <t>c.831G&gt;A</t>
  </si>
  <si>
    <t>11-4074554-C-T</t>
  </si>
  <si>
    <t>c.844C&gt;T</t>
  </si>
  <si>
    <t>11-4074566-C-T</t>
  </si>
  <si>
    <t>c.856C&gt;T</t>
  </si>
  <si>
    <t>11-4074566-C-A</t>
  </si>
  <si>
    <t>p.Leu286Met</t>
  </si>
  <si>
    <t>c.856C&gt;A</t>
  </si>
  <si>
    <t>11-4082913-T-C</t>
  </si>
  <si>
    <t>p.Leu390Pro</t>
  </si>
  <si>
    <t>c.1169T&gt;C</t>
  </si>
  <si>
    <t>11-4086546-T-C</t>
  </si>
  <si>
    <t>p.Leu515Ser</t>
  </si>
  <si>
    <t>c.1544T&gt;C</t>
  </si>
  <si>
    <t>11-4059362-G-A</t>
  </si>
  <si>
    <t>p.Lys193Lys</t>
  </si>
  <si>
    <t>c.579G&gt;A</t>
  </si>
  <si>
    <t>11-4059375-G-C</t>
  </si>
  <si>
    <t>p.Val198Leu</t>
  </si>
  <si>
    <t>c.592G&gt;C</t>
  </si>
  <si>
    <t>11-4070122-C-T</t>
  </si>
  <si>
    <t>rs751364519</t>
  </si>
  <si>
    <t>p.Ser237Phe</t>
  </si>
  <si>
    <t>c.710C&gt;T</t>
  </si>
  <si>
    <t>11-4083267-G-A</t>
  </si>
  <si>
    <t>p.Ala415Thr</t>
  </si>
  <si>
    <t>c.1243G&gt;A</t>
  </si>
  <si>
    <t>11-4091391-A-G</t>
  </si>
  <si>
    <t>p.Met582Val</t>
  </si>
  <si>
    <t>c.1744A&gt;G</t>
  </si>
  <si>
    <t>11-4091617-C-G</t>
  </si>
  <si>
    <t>rs2094525747</t>
  </si>
  <si>
    <t>p.Thr657Arg</t>
  </si>
  <si>
    <t>c.1970C&gt;G</t>
  </si>
  <si>
    <t>11-4023928-A-G</t>
  </si>
  <si>
    <t>rs397514677</t>
  </si>
  <si>
    <t>p.His109Arg</t>
  </si>
  <si>
    <t>c.326A&gt;G</t>
  </si>
  <si>
    <t>11-3967664-T-C</t>
  </si>
  <si>
    <t>rs2093352256</t>
  </si>
  <si>
    <t>p.Asp84Asp</t>
  </si>
  <si>
    <t>c.252T&gt;C</t>
  </si>
  <si>
    <t>11-4059317-G-A</t>
  </si>
  <si>
    <t>p.Val178Val</t>
  </si>
  <si>
    <t>c.534G&gt;A</t>
  </si>
  <si>
    <t>11-3856274-G-A</t>
  </si>
  <si>
    <t>rs2090364498</t>
  </si>
  <si>
    <t>p.Asp2Asn</t>
  </si>
  <si>
    <t>c.4G&gt;A</t>
  </si>
  <si>
    <t>11-3856391-G-A</t>
  </si>
  <si>
    <t>rs1187280735</t>
  </si>
  <si>
    <t>p.Glu41Lys</t>
  </si>
  <si>
    <t>c.121G&gt;A</t>
  </si>
  <si>
    <t>11-4070115-C-G</t>
  </si>
  <si>
    <t>p.Arg235Gly</t>
  </si>
  <si>
    <t>c.703C&gt;G</t>
  </si>
  <si>
    <t>11-4074568-G-T</t>
  </si>
  <si>
    <t>c.858G&gt;T</t>
  </si>
  <si>
    <t>11-4091562-T-C</t>
  </si>
  <si>
    <t>rs1435248579</t>
  </si>
  <si>
    <t>p.Ser639Pro</t>
  </si>
  <si>
    <t>c.1915T&gt;C</t>
  </si>
  <si>
    <t>11-4091705-G-A</t>
  </si>
  <si>
    <t>p.Glu686Glu</t>
  </si>
  <si>
    <t>c.2058G&gt;A</t>
  </si>
  <si>
    <t>11-3856276-T-C</t>
  </si>
  <si>
    <t>rs1211756002</t>
  </si>
  <si>
    <t>p.Asp2Asp</t>
  </si>
  <si>
    <t>c.6T&gt;C</t>
  </si>
  <si>
    <t>11-3967561-G-T</t>
  </si>
  <si>
    <t>p.Arg50Leu</t>
  </si>
  <si>
    <t>c.149G&gt;T</t>
  </si>
  <si>
    <t>11-4023939-A-C</t>
  </si>
  <si>
    <t>p.Lys113Gln</t>
  </si>
  <si>
    <t>c.337A&gt;C</t>
  </si>
  <si>
    <t>11-4070035-A-G</t>
  </si>
  <si>
    <t>rs2094394104</t>
  </si>
  <si>
    <t>p.His208Arg</t>
  </si>
  <si>
    <t>c.623A&gt;G</t>
  </si>
  <si>
    <t>11-4082891-A-AT</t>
  </si>
  <si>
    <t>p.Lys386GlufsTer19</t>
  </si>
  <si>
    <t>c.1148dup</t>
  </si>
  <si>
    <t>11-4091678-C-T</t>
  </si>
  <si>
    <t>rs1380576297</t>
  </si>
  <si>
    <t>p.His677His</t>
  </si>
  <si>
    <t>c.2031C&gt;T</t>
  </si>
  <si>
    <t>11-4091711-T-A</t>
  </si>
  <si>
    <t>p.Asp688Glu</t>
  </si>
  <si>
    <t>c.2064T&gt;A</t>
  </si>
  <si>
    <t>11-4083377-G-T</t>
  </si>
  <si>
    <t>rs1488854932</t>
  </si>
  <si>
    <t>p.Val451Val</t>
  </si>
  <si>
    <t>c.1353G&gt;T</t>
  </si>
  <si>
    <t>11-4086544-G-A</t>
  </si>
  <si>
    <t>rs1427379864</t>
  </si>
  <si>
    <t>c.1634+1G&gt;A</t>
  </si>
  <si>
    <t>11-4086544-G-T</t>
  </si>
  <si>
    <t>c.1634+1G&gt;T</t>
  </si>
  <si>
    <t>11-3856380-G-T</t>
  </si>
  <si>
    <t>p.Gly37Val</t>
  </si>
  <si>
    <t>c.110G&gt;T</t>
  </si>
  <si>
    <t>11-4091512-A-T</t>
  </si>
  <si>
    <t>p.Asp622Val</t>
  </si>
  <si>
    <t>c.1865A&gt;T</t>
  </si>
  <si>
    <t>11-4091710-A-C</t>
  </si>
  <si>
    <t>rs201231955</t>
  </si>
  <si>
    <t>p.Asp688Ala</t>
  </si>
  <si>
    <t>c.2063A&gt;C</t>
  </si>
  <si>
    <t>11-4074547-G-A</t>
  </si>
  <si>
    <t>p.Lys279Lys</t>
  </si>
  <si>
    <t>c.837G&gt;A</t>
  </si>
  <si>
    <t>11-4082946-C-A</t>
  </si>
  <si>
    <t>p.Ser401Tyr</t>
  </si>
  <si>
    <t>c.1202C&gt;A</t>
  </si>
  <si>
    <t>11-3856279-A-T</t>
  </si>
  <si>
    <t>c.9A&gt;T</t>
  </si>
  <si>
    <t>11-3856283-G-C</t>
  </si>
  <si>
    <t>p.Val5Leu</t>
  </si>
  <si>
    <t>c.13G&gt;C</t>
  </si>
  <si>
    <t>11-3967558-G-A</t>
  </si>
  <si>
    <t>rs1590608659</t>
  </si>
  <si>
    <t>p.Cys49Tyr</t>
  </si>
  <si>
    <t>c.146G&gt;A</t>
  </si>
  <si>
    <t>11-4083422-C-T</t>
  </si>
  <si>
    <t>rs774653551</t>
  </si>
  <si>
    <t>p.Pro466Pro</t>
  </si>
  <si>
    <t>c.1398C&gt;T</t>
  </si>
  <si>
    <t>11-4086537-C-T</t>
  </si>
  <si>
    <t>rs565192496</t>
  </si>
  <si>
    <t>p.Ser543Phe</t>
  </si>
  <si>
    <t>c.1628C&gt;T</t>
  </si>
  <si>
    <t>11-3856282-C-T</t>
  </si>
  <si>
    <t>p.Cys4Cys</t>
  </si>
  <si>
    <t>c.12C&gt;T</t>
  </si>
  <si>
    <t>11-4091606-A-T</t>
  </si>
  <si>
    <t>p.Pro653Pro</t>
  </si>
  <si>
    <t>c.1959A&gt;T</t>
  </si>
  <si>
    <t>11-4074556-G-A</t>
  </si>
  <si>
    <t>c.846G&gt;A</t>
  </si>
  <si>
    <t>11-4074556-G-T</t>
  </si>
  <si>
    <t>c.846G&gt;T</t>
  </si>
  <si>
    <t>11-4086488-C-T</t>
  </si>
  <si>
    <t>rs1565172113</t>
  </si>
  <si>
    <t>p.Gln527Ter</t>
  </si>
  <si>
    <t>11-4082909-A-G</t>
  </si>
  <si>
    <t>p.Thr389Ala</t>
  </si>
  <si>
    <t>c.1165A&gt;G</t>
  </si>
  <si>
    <t>11-4091482-A-G</t>
  </si>
  <si>
    <t>p.Lys612Arg</t>
  </si>
  <si>
    <t>c.1835A&gt;G</t>
  </si>
  <si>
    <t>11-4091709-G-C</t>
  </si>
  <si>
    <t>p.Asp688His</t>
  </si>
  <si>
    <t>c.2062G&gt;C</t>
  </si>
  <si>
    <t>11-3856278-T-C</t>
  </si>
  <si>
    <t>p.Val3Ala</t>
  </si>
  <si>
    <t>c.8T&gt;C</t>
  </si>
  <si>
    <t>11-4070084-G-A</t>
  </si>
  <si>
    <t>rs773503681</t>
  </si>
  <si>
    <t>p.Val224Val</t>
  </si>
  <si>
    <t>c.672G&gt;A</t>
  </si>
  <si>
    <t>11-4070117-T-G</t>
  </si>
  <si>
    <t>p.Arg235Arg</t>
  </si>
  <si>
    <t>c.705T&gt;G</t>
  </si>
  <si>
    <t>11-4083394-A-T</t>
  </si>
  <si>
    <t>p.Asp457Val</t>
  </si>
  <si>
    <t>c.1370A&gt;T</t>
  </si>
  <si>
    <t>11-4083398-C-T</t>
  </si>
  <si>
    <t>rs756710773</t>
  </si>
  <si>
    <t>p.Pro458Pro</t>
  </si>
  <si>
    <t>c.1374C&gt;T</t>
  </si>
  <si>
    <t>11-4070130-C-A</t>
  </si>
  <si>
    <t>p.His240Asn</t>
  </si>
  <si>
    <t>c.718C&gt;A</t>
  </si>
  <si>
    <t>11-4070130-C-T</t>
  </si>
  <si>
    <t>rs757090235</t>
  </si>
  <si>
    <t>p.His240Tyr</t>
  </si>
  <si>
    <t>c.718C&gt;T</t>
  </si>
  <si>
    <t>11-4074560-A-G</t>
  </si>
  <si>
    <t>p.Lys284Glu</t>
  </si>
  <si>
    <t>c.850A&gt;G</t>
  </si>
  <si>
    <t>11-4086490-G-C</t>
  </si>
  <si>
    <t>p.Gln527His</t>
  </si>
  <si>
    <t>c.1581G&gt;C</t>
  </si>
  <si>
    <t>11-4086493-C-G</t>
  </si>
  <si>
    <t>p.Ser528Arg</t>
  </si>
  <si>
    <t>c.1584C&gt;G</t>
  </si>
  <si>
    <t>11-3856314-T-G</t>
  </si>
  <si>
    <t>p.Leu15Arg</t>
  </si>
  <si>
    <t>c.44T&gt;G</t>
  </si>
  <si>
    <t>11-4070036-T-C</t>
  </si>
  <si>
    <t>rs549604241</t>
  </si>
  <si>
    <t>p.His208His</t>
  </si>
  <si>
    <t>c.624T&gt;C</t>
  </si>
  <si>
    <t>11-4070095-G-C</t>
  </si>
  <si>
    <t>p.Trp228Ser</t>
  </si>
  <si>
    <t>c.683G&gt;C</t>
  </si>
  <si>
    <t>11-4083330-C-T</t>
  </si>
  <si>
    <t>rs2094475020</t>
  </si>
  <si>
    <t>p.Leu436Phe</t>
  </si>
  <si>
    <t>c.1306C&gt;T</t>
  </si>
  <si>
    <t>11-4091306-G-T</t>
  </si>
  <si>
    <t>p.Glu553Asp</t>
  </si>
  <si>
    <t>c.1659G&gt;T</t>
  </si>
  <si>
    <t>11-4091507-G-A</t>
  </si>
  <si>
    <t>p.Gly620Gly</t>
  </si>
  <si>
    <t>c.1860G&gt;A</t>
  </si>
  <si>
    <t>11-4070176-A-G</t>
  </si>
  <si>
    <t>rs200631910</t>
  </si>
  <si>
    <t>p.Glu255Gly</t>
  </si>
  <si>
    <t>c.764A&gt;G</t>
  </si>
  <si>
    <t>11-4091453-AC-A</t>
  </si>
  <si>
    <t>AC</t>
  </si>
  <si>
    <t>p.Leu603CysfsTer15</t>
  </si>
  <si>
    <t>c.1807del</t>
  </si>
  <si>
    <t>11-4091498-G-A</t>
  </si>
  <si>
    <t>rs199979334</t>
  </si>
  <si>
    <t>11-3856309-G-A</t>
  </si>
  <si>
    <t>p.Trp13Ter</t>
  </si>
  <si>
    <t>c.39G&gt;A</t>
  </si>
  <si>
    <t>11-3856362-C-A</t>
  </si>
  <si>
    <t>p.Ala31Glu</t>
  </si>
  <si>
    <t>c.92C&gt;A</t>
  </si>
  <si>
    <t>11-4070039-T-G</t>
  </si>
  <si>
    <t>p.Asn209Lys</t>
  </si>
  <si>
    <t>c.627T&gt;G</t>
  </si>
  <si>
    <t>11-4074564-A-G</t>
  </si>
  <si>
    <t>p.Lys285Arg</t>
  </si>
  <si>
    <t>c.854A&gt;G</t>
  </si>
  <si>
    <t>11-4082923-C-T</t>
  </si>
  <si>
    <t>c.1179C&gt;T</t>
  </si>
  <si>
    <t>11-4091712-A-G</t>
  </si>
  <si>
    <t>rs2094526491</t>
  </si>
  <si>
    <t>p.Asn689Asp</t>
  </si>
  <si>
    <t>c.2065A&gt;G</t>
  </si>
  <si>
    <t>11-3856281-G-A</t>
  </si>
  <si>
    <t>p.Cys4Tyr</t>
  </si>
  <si>
    <t>c.11G&gt;A</t>
  </si>
  <si>
    <t>11-4070042-C-G</t>
  </si>
  <si>
    <t>p.His210Gln</t>
  </si>
  <si>
    <t>c.630C&gt;G</t>
  </si>
  <si>
    <t>11-4070076-A-C</t>
  </si>
  <si>
    <t>p.Ile222Leu</t>
  </si>
  <si>
    <t>c.664A&gt;C</t>
  </si>
  <si>
    <t>11-4070113-A-C</t>
  </si>
  <si>
    <t>rs565898232</t>
  </si>
  <si>
    <t>p.Asn234Thr</t>
  </si>
  <si>
    <t>c.701A&gt;C</t>
  </si>
  <si>
    <t>11-4082910-C-T</t>
  </si>
  <si>
    <t>rs1207204211</t>
  </si>
  <si>
    <t>p.Thr389Ile</t>
  </si>
  <si>
    <t>c.1166C&gt;T</t>
  </si>
  <si>
    <t>11-4091703-G-A</t>
  </si>
  <si>
    <t>p.Glu686Lys</t>
  </si>
  <si>
    <t>c.2056G&gt;A</t>
  </si>
  <si>
    <t>11-3856323-A-C</t>
  </si>
  <si>
    <t>p.His18Pro</t>
  </si>
  <si>
    <t>c.53A&gt;C</t>
  </si>
  <si>
    <t>11-4070064-G-A</t>
  </si>
  <si>
    <t>p.Val218Met</t>
  </si>
  <si>
    <t>c.652G&gt;A</t>
  </si>
  <si>
    <t>11-4070158-A-C</t>
  </si>
  <si>
    <t>p.Glu249Ala</t>
  </si>
  <si>
    <t>c.746A&gt;C</t>
  </si>
  <si>
    <t>11-4082922-C-A</t>
  </si>
  <si>
    <t>p.Thr393Asn</t>
  </si>
  <si>
    <t>c.1178C&gt;A</t>
  </si>
  <si>
    <t>11-4086492-G-A</t>
  </si>
  <si>
    <t>p.Ser528Asn</t>
  </si>
  <si>
    <t>c.1583G&gt;A</t>
  </si>
  <si>
    <t>11-4091396-T-A</t>
  </si>
  <si>
    <t>p.Thr583Thr</t>
  </si>
  <si>
    <t>c.1749T&gt;A</t>
  </si>
  <si>
    <t>11-3856369-A-G</t>
  </si>
  <si>
    <t>rs190920112</t>
  </si>
  <si>
    <t>p.Gly33Gly</t>
  </si>
  <si>
    <t>c.99A&gt;G</t>
  </si>
  <si>
    <t>11-4091557-G-T</t>
  </si>
  <si>
    <t>p.Gly637Val</t>
  </si>
  <si>
    <t>c.1910G&gt;T</t>
  </si>
  <si>
    <t>11-3967676-T-C</t>
  </si>
  <si>
    <t>p.Ser88Ser</t>
  </si>
  <si>
    <t>c.264T&gt;C</t>
  </si>
  <si>
    <t>11-4070090-C-A</t>
  </si>
  <si>
    <t>rs759708372</t>
  </si>
  <si>
    <t>p.Gly226Gly</t>
  </si>
  <si>
    <t>c.678C&gt;A</t>
  </si>
  <si>
    <t>11-4091310-TC-T</t>
  </si>
  <si>
    <t>p.Leu556SerfsTer3</t>
  </si>
  <si>
    <t>c.1666del</t>
  </si>
  <si>
    <t>11-4070162-G-T</t>
  </si>
  <si>
    <t>p.Gly250Gly</t>
  </si>
  <si>
    <t>c.750G&gt;T</t>
  </si>
  <si>
    <t>11-3856287-G-A</t>
  </si>
  <si>
    <t>p.Arg6His</t>
  </si>
  <si>
    <t>c.17G&gt;A</t>
  </si>
  <si>
    <t>11-4091332-A-G</t>
  </si>
  <si>
    <t>p.Gln562Arg</t>
  </si>
  <si>
    <t>c.1685A&gt;G</t>
  </si>
  <si>
    <t>11-4091477-C-G</t>
  </si>
  <si>
    <t>p.Ala610Ala</t>
  </si>
  <si>
    <t>c.1830C&gt;G</t>
  </si>
  <si>
    <t>11-3856320-T-C</t>
  </si>
  <si>
    <t>p.Leu17Pro</t>
  </si>
  <si>
    <t>c.50T&gt;C</t>
  </si>
  <si>
    <t>11-4070080-G-C</t>
  </si>
  <si>
    <t>p.Gly223Ala</t>
  </si>
  <si>
    <t>c.668G&gt;C</t>
  </si>
  <si>
    <t>11-4086538-T-A</t>
  </si>
  <si>
    <t>p.Ser543Ser</t>
  </si>
  <si>
    <t>c.1629T&gt;A</t>
  </si>
  <si>
    <t>11-3856313-C-G</t>
  </si>
  <si>
    <t>p.Leu15Val</t>
  </si>
  <si>
    <t>c.43C&gt;G</t>
  </si>
  <si>
    <t>11-4082943-C-G</t>
  </si>
  <si>
    <t>p.Ser400Cys</t>
  </si>
  <si>
    <t>c.1199C&gt;G</t>
  </si>
  <si>
    <t>11-4083467-TGAG-T</t>
  </si>
  <si>
    <t>p.Glu483del</t>
  </si>
  <si>
    <t>c.1447_1449del</t>
  </si>
  <si>
    <t>11-4070053-T-C</t>
  </si>
  <si>
    <t>p.Phe214Ser</t>
  </si>
  <si>
    <t>c.641T&gt;C</t>
  </si>
  <si>
    <t>11-4070101-C-T</t>
  </si>
  <si>
    <t>p.Ala230Val</t>
  </si>
  <si>
    <t>c.689C&gt;T</t>
  </si>
  <si>
    <t>11-4083269-A-G</t>
  </si>
  <si>
    <t>p.Ala415Ala</t>
  </si>
  <si>
    <t>c.1245A&gt;G</t>
  </si>
  <si>
    <t>11-3856310-G-C</t>
  </si>
  <si>
    <t>p.Gly14Arg</t>
  </si>
  <si>
    <t>c.40G&gt;C</t>
  </si>
  <si>
    <t>11-3856310-G-A</t>
  </si>
  <si>
    <t>c.40G&gt;A</t>
  </si>
  <si>
    <t>11-4091533-A-G</t>
  </si>
  <si>
    <t>p.Glu629Gly</t>
  </si>
  <si>
    <t>c.1886A&gt;G</t>
  </si>
  <si>
    <t>11-4091585-T-C</t>
  </si>
  <si>
    <t>p.Arg646Arg</t>
  </si>
  <si>
    <t>c.1938T&gt;C</t>
  </si>
  <si>
    <t>11-3856377-CG-C</t>
  </si>
  <si>
    <t>CG</t>
  </si>
  <si>
    <t>p.Ala38ProfsTer37</t>
  </si>
  <si>
    <t>c.112del</t>
  </si>
  <si>
    <t>11-4070043-C-T</t>
  </si>
  <si>
    <t>p.Leu211Phe</t>
  </si>
  <si>
    <t>c.631C&gt;T</t>
  </si>
  <si>
    <t>11-4070063-G-GGT</t>
  </si>
  <si>
    <t>rs775887935</t>
  </si>
  <si>
    <t>GGT</t>
  </si>
  <si>
    <t>p.Ser219CysfsTer24</t>
  </si>
  <si>
    <t>c.654_655dup</t>
  </si>
  <si>
    <t>11-4086523-G-C</t>
  </si>
  <si>
    <t>p.Gln538His</t>
  </si>
  <si>
    <t>c.1614G&gt;C</t>
  </si>
  <si>
    <t>11-4091696-T-A</t>
  </si>
  <si>
    <t>p.Ala683Ala</t>
  </si>
  <si>
    <t>c.2049T&gt;A</t>
  </si>
  <si>
    <t>11-3856375-C-G</t>
  </si>
  <si>
    <t>p.Ser35Arg</t>
  </si>
  <si>
    <t>c.105C&gt;G</t>
  </si>
  <si>
    <t>11-4091426-G-T</t>
  </si>
  <si>
    <t>c.1779G&gt;T</t>
  </si>
  <si>
    <t>11-4091452-A-C</t>
  </si>
  <si>
    <t>p.Lys602Thr</t>
  </si>
  <si>
    <t>c.1805A&gt;C</t>
  </si>
  <si>
    <t>11-3856289-C-T</t>
  </si>
  <si>
    <t>rs2090365589</t>
  </si>
  <si>
    <t>p.Leu7Phe</t>
  </si>
  <si>
    <t>c.19C&gt;T</t>
  </si>
  <si>
    <t>11-4070060-G-A</t>
  </si>
  <si>
    <t>c.648G&gt;A</t>
  </si>
  <si>
    <t>11-4070105-T-C</t>
  </si>
  <si>
    <t>rs1230700060</t>
  </si>
  <si>
    <t>p.Tyr231Tyr</t>
  </si>
  <si>
    <t>c.693T&gt;C</t>
  </si>
  <si>
    <t>11-4070118-T-C</t>
  </si>
  <si>
    <t>p.Tyr236His</t>
  </si>
  <si>
    <t>c.706T&gt;C</t>
  </si>
  <si>
    <t>11-4070157-G-C</t>
  </si>
  <si>
    <t>p.Glu249Gln</t>
  </si>
  <si>
    <t>c.745G&gt;C</t>
  </si>
  <si>
    <t>11-4070159-G-T</t>
  </si>
  <si>
    <t>p.Glu249Asp</t>
  </si>
  <si>
    <t>c.747G&gt;T</t>
  </si>
  <si>
    <t>11-4091393-G-A</t>
  </si>
  <si>
    <t>p.Met582Ile</t>
  </si>
  <si>
    <t>c.1746G&gt;A</t>
  </si>
  <si>
    <t>11-4091469-G-T</t>
  </si>
  <si>
    <t>p.Ala608Ser</t>
  </si>
  <si>
    <t>c.1822G&gt;T</t>
  </si>
  <si>
    <t>11-3856285-C-G</t>
  </si>
  <si>
    <t>c.15C&gt;G</t>
  </si>
  <si>
    <t>11-3856363-G-C</t>
  </si>
  <si>
    <t>c.93G&gt;C</t>
  </si>
  <si>
    <t>11-4070061-G-A</t>
  </si>
  <si>
    <t>p.Val217Met</t>
  </si>
  <si>
    <t>c.649G&gt;A</t>
  </si>
  <si>
    <t>11-4074548-G-C</t>
  </si>
  <si>
    <t>rs200324686</t>
  </si>
  <si>
    <t>p.Val280Leu</t>
  </si>
  <si>
    <t>c.838G&gt;C</t>
  </si>
  <si>
    <t>11-4082917-T-G</t>
  </si>
  <si>
    <t>c.1173T&gt;G</t>
  </si>
  <si>
    <t>11-4083272-G-T</t>
  </si>
  <si>
    <t>p.Leu416Leu</t>
  </si>
  <si>
    <t>c.1248G&gt;T</t>
  </si>
  <si>
    <t>11-4091459-T-A</t>
  </si>
  <si>
    <t>p.Pro604Pro</t>
  </si>
  <si>
    <t>c.1812T&gt;A</t>
  </si>
  <si>
    <t>11-4091459-T-C</t>
  </si>
  <si>
    <t>rs200693717</t>
  </si>
  <si>
    <t>c.1812T&gt;C</t>
  </si>
  <si>
    <t>11-3856328-GGCCAGA-G</t>
  </si>
  <si>
    <t>GGCCAGA</t>
  </si>
  <si>
    <t>p.Gln21_Ser22del</t>
  </si>
  <si>
    <t>c.62_67del</t>
  </si>
  <si>
    <t>11-3967575-C-G</t>
  </si>
  <si>
    <t>p.Leu55Val</t>
  </si>
  <si>
    <t>c.163C&gt;G</t>
  </si>
  <si>
    <t>11-4070051-C-T</t>
  </si>
  <si>
    <t>p.Asp213Asp</t>
  </si>
  <si>
    <t>c.639C&gt;T</t>
  </si>
  <si>
    <t>11-4083270-C-T</t>
  </si>
  <si>
    <t>rs1198313077</t>
  </si>
  <si>
    <t>c.1246C&gt;T</t>
  </si>
  <si>
    <t>11-4091324-T-C</t>
  </si>
  <si>
    <t>p.Ter541ArgextTer45</t>
  </si>
  <si>
    <t>11-4091640-C-G</t>
  </si>
  <si>
    <t>p.Arg665Gly</t>
  </si>
  <si>
    <t>c.1993C&gt;G</t>
  </si>
  <si>
    <t>11-3856340-A-T</t>
  </si>
  <si>
    <t>p.Ser24Cys</t>
  </si>
  <si>
    <t>c.70A&gt;T</t>
  </si>
  <si>
    <t>11-3967617-C-G</t>
  </si>
  <si>
    <t>11-4083281-G-A</t>
  </si>
  <si>
    <t>p.Val419Val</t>
  </si>
  <si>
    <t>c.1257G&gt;A</t>
  </si>
  <si>
    <t>11-4083295-G-T</t>
  </si>
  <si>
    <t>p.Arg424Leu</t>
  </si>
  <si>
    <t>c.1271G&gt;T</t>
  </si>
  <si>
    <t>11-4083371-A-C</t>
  </si>
  <si>
    <t>c.1347A&gt;C</t>
  </si>
  <si>
    <t>11-4086530-C-T</t>
  </si>
  <si>
    <t>rs774327454</t>
  </si>
  <si>
    <t>c.1621C&gt;T</t>
  </si>
  <si>
    <t>11-4091470-C-A</t>
  </si>
  <si>
    <t>p.Ala608Asp</t>
  </si>
  <si>
    <t>c.1823C&gt;A</t>
  </si>
  <si>
    <t>11-4091470-CCCTGG-C</t>
  </si>
  <si>
    <t>CCCTGG</t>
  </si>
  <si>
    <t>p.Leu609GlnfsTer76</t>
  </si>
  <si>
    <t>c.1826_1830del</t>
  </si>
  <si>
    <t>11-3856295-C-A</t>
  </si>
  <si>
    <t>p.Leu9Met</t>
  </si>
  <si>
    <t>c.25C&gt;A</t>
  </si>
  <si>
    <t>11-3856358-A-T</t>
  </si>
  <si>
    <t>p.Lys30Ter</t>
  </si>
  <si>
    <t>c.88A&gt;T</t>
  </si>
  <si>
    <t>11-4070125-A-G</t>
  </si>
  <si>
    <t>p.Lys238Arg</t>
  </si>
  <si>
    <t>c.713A&gt;G</t>
  </si>
  <si>
    <t>11-4083295-G-A</t>
  </si>
  <si>
    <t>rs1408566143</t>
  </si>
  <si>
    <t>p.Arg424Gln</t>
  </si>
  <si>
    <t>c.1271G&gt;A</t>
  </si>
  <si>
    <t>11-4086517-G-T</t>
  </si>
  <si>
    <t>p.Glu536Asp</t>
  </si>
  <si>
    <t>c.1608G&gt;T</t>
  </si>
  <si>
    <t>11-4091680-T-A</t>
  </si>
  <si>
    <t>rs1372331507</t>
  </si>
  <si>
    <t>p.Leu678Gln</t>
  </si>
  <si>
    <t>c.2033T&gt;A</t>
  </si>
  <si>
    <t>11-3856315-C-A</t>
  </si>
  <si>
    <t>c.45C&gt;A</t>
  </si>
  <si>
    <t>11-3856343-C-T</t>
  </si>
  <si>
    <t>p.His25Tyr</t>
  </si>
  <si>
    <t>c.73C&gt;T</t>
  </si>
  <si>
    <t>11-4070098-T-C</t>
  </si>
  <si>
    <t>p.Phe229Ser</t>
  </si>
  <si>
    <t>c.686T&gt;C</t>
  </si>
  <si>
    <t>11-4070144-G-A</t>
  </si>
  <si>
    <t>rs750028815</t>
  </si>
  <si>
    <t>p.Met244Ile</t>
  </si>
  <si>
    <t>c.732G&gt;A</t>
  </si>
  <si>
    <t>11-4091294-T-TC</t>
  </si>
  <si>
    <t>p.Ser550LeufsTer11</t>
  </si>
  <si>
    <t>c.1647_1648insC</t>
  </si>
  <si>
    <t>11-4091383-T-C</t>
  </si>
  <si>
    <t>p.Leu579Pro</t>
  </si>
  <si>
    <t>c.1736T&gt;C</t>
  </si>
  <si>
    <t>11-4091441-T-C</t>
  </si>
  <si>
    <t>p.Ser598Ser</t>
  </si>
  <si>
    <t>c.1794T&gt;C</t>
  </si>
  <si>
    <t>11-4091441-TCTGGTGGAGAAACTGCCTGACAGCC-T</t>
  </si>
  <si>
    <t>TCTGGTGGAGAAACTGCCTGACAGCC</t>
  </si>
  <si>
    <t>p.Val600ProfsTer10</t>
  </si>
  <si>
    <t>c.1798_1822del</t>
  </si>
  <si>
    <t>11-4091502-C-A</t>
  </si>
  <si>
    <t>p.His619Asn</t>
  </si>
  <si>
    <t>c.1855C&gt;A</t>
  </si>
  <si>
    <t>11-4091641-GA-G</t>
  </si>
  <si>
    <t>p.Ala666ProfsTer113</t>
  </si>
  <si>
    <t>c.1995del</t>
  </si>
  <si>
    <t>11-3856329-G-T</t>
  </si>
  <si>
    <t>rs2135170483</t>
  </si>
  <si>
    <t>p.Gly20Val</t>
  </si>
  <si>
    <t>c.59G&gt;T</t>
  </si>
  <si>
    <t>11-3856368-G-T</t>
  </si>
  <si>
    <t>p.Gly33Val</t>
  </si>
  <si>
    <t>c.98G&gt;T</t>
  </si>
  <si>
    <t>11-3856368-G-A</t>
  </si>
  <si>
    <t>p.Gly33Glu</t>
  </si>
  <si>
    <t>c.98G&gt;A</t>
  </si>
  <si>
    <t>11-3967681-A-G</t>
  </si>
  <si>
    <t>11-4070058-C-G</t>
  </si>
  <si>
    <t>p.Leu216Val</t>
  </si>
  <si>
    <t>c.646C&gt;G</t>
  </si>
  <si>
    <t>11-4070058-C-A</t>
  </si>
  <si>
    <t>p.Leu216Met</t>
  </si>
  <si>
    <t>c.646C&gt;A</t>
  </si>
  <si>
    <t>11-4091425-G-T</t>
  </si>
  <si>
    <t>p.Gly593Val</t>
  </si>
  <si>
    <t>c.1778G&gt;T</t>
  </si>
  <si>
    <t>11-4091518-C-T</t>
  </si>
  <si>
    <t>rs2094525080</t>
  </si>
  <si>
    <t>p.Ala624Val</t>
  </si>
  <si>
    <t>c.1871C&gt;T</t>
  </si>
  <si>
    <t>11-4091566-C-T</t>
  </si>
  <si>
    <t>p.Pro640Leu</t>
  </si>
  <si>
    <t>c.1919C&gt;T</t>
  </si>
  <si>
    <t>11-3856331-C-A</t>
  </si>
  <si>
    <t>rs750103201</t>
  </si>
  <si>
    <t>p.Gln21Lys</t>
  </si>
  <si>
    <t>c.61C&gt;A</t>
  </si>
  <si>
    <t>11-3856352-A-G</t>
  </si>
  <si>
    <t>p.Ser28Gly</t>
  </si>
  <si>
    <t>c.82A&gt;G</t>
  </si>
  <si>
    <t>11-4091328-C-A</t>
  </si>
  <si>
    <t>p.Arg561Ser</t>
  </si>
  <si>
    <t>c.1681C&gt;A</t>
  </si>
  <si>
    <t>11-4091341-C-A</t>
  </si>
  <si>
    <t>p.Ala565Asp</t>
  </si>
  <si>
    <t>c.1694C&gt;A</t>
  </si>
  <si>
    <t>11-4091437-G-A</t>
  </si>
  <si>
    <t>rs763113323</t>
  </si>
  <si>
    <t>p.Gly597Glu</t>
  </si>
  <si>
    <t>c.1790G&gt;A</t>
  </si>
  <si>
    <t>11-4091437-G-T</t>
  </si>
  <si>
    <t>p.Gly597Val</t>
  </si>
  <si>
    <t>c.1790G&gt;T</t>
  </si>
  <si>
    <t>11-4091462-C-A</t>
  </si>
  <si>
    <t>c.1815C&gt;A</t>
  </si>
  <si>
    <t>11-4091620-C-T</t>
  </si>
  <si>
    <t>p.Pro658Leu</t>
  </si>
  <si>
    <t>c.1973C&gt;T</t>
  </si>
  <si>
    <t>11-3856304-C-T</t>
  </si>
  <si>
    <t>p.Leu12Phe</t>
  </si>
  <si>
    <t>c.34C&gt;T</t>
  </si>
  <si>
    <t>11-3967584-A-G</t>
  </si>
  <si>
    <t>p.Ser58Gly</t>
  </si>
  <si>
    <t>c.172A&gt;G</t>
  </si>
  <si>
    <t>11-4091292-C-T</t>
  </si>
  <si>
    <t>p.His549Tyr</t>
  </si>
  <si>
    <t>c.1645C&gt;T</t>
  </si>
  <si>
    <t>11-4091433-C-T</t>
  </si>
  <si>
    <t>p.Pro596Ser</t>
  </si>
  <si>
    <t>11-4091433-C-CCAG</t>
  </si>
  <si>
    <t>rs778362500</t>
  </si>
  <si>
    <t>CCAG</t>
  </si>
  <si>
    <t>p.Pro596_Gly597insAla</t>
  </si>
  <si>
    <t>c.1787_1789dup</t>
  </si>
  <si>
    <t>11-4091628-G-A</t>
  </si>
  <si>
    <t>p.Val661Ile</t>
  </si>
  <si>
    <t>c.1981G&gt;A</t>
  </si>
  <si>
    <t>11-3856318-C-G</t>
  </si>
  <si>
    <t>rs2090367202</t>
  </si>
  <si>
    <t>p.Leu16Leu</t>
  </si>
  <si>
    <t>c.48C&gt;G</t>
  </si>
  <si>
    <t>11-4091360-G-A</t>
  </si>
  <si>
    <t>p.Met571Ile</t>
  </si>
  <si>
    <t>c.1713G&gt;A</t>
  </si>
  <si>
    <t>11-4091424-G-A</t>
  </si>
  <si>
    <t>p.Gly593Arg</t>
  </si>
  <si>
    <t>c.1777G&gt;A</t>
  </si>
  <si>
    <t>11-3856371-C-G</t>
  </si>
  <si>
    <t>c.101C&gt;G</t>
  </si>
  <si>
    <t>11-3967590-G-A</t>
  </si>
  <si>
    <t>rs2093351308</t>
  </si>
  <si>
    <t>p.Asp60Asn</t>
  </si>
  <si>
    <t>c.178G&gt;A</t>
  </si>
  <si>
    <t>11-4086515-G-A</t>
  </si>
  <si>
    <t>p.Glu536Lys</t>
  </si>
  <si>
    <t>c.1606G&gt;A</t>
  </si>
  <si>
    <t>11-4091395-C-T</t>
  </si>
  <si>
    <t>rs779827395</t>
  </si>
  <si>
    <t>p.Thr583Ile</t>
  </si>
  <si>
    <t>c.1748C&gt;T</t>
  </si>
  <si>
    <t>11-3856319-C-G</t>
  </si>
  <si>
    <t>p.Leu17Val</t>
  </si>
  <si>
    <t>c.49C&gt;G</t>
  </si>
  <si>
    <t>11-4083461-C-T</t>
  </si>
  <si>
    <t>rs765145441</t>
  </si>
  <si>
    <t>p.Asp479Asp</t>
  </si>
  <si>
    <t>c.1437C&gt;T</t>
  </si>
  <si>
    <t>11-4083345-A-G</t>
  </si>
  <si>
    <t>rs754868552</t>
  </si>
  <si>
    <t>p.Ile441Val</t>
  </si>
  <si>
    <t>c.1321A&gt;G</t>
  </si>
  <si>
    <t>11-4083385-T-A</t>
  </si>
  <si>
    <t>p.Leu454His</t>
  </si>
  <si>
    <t>c.1361T&gt;A</t>
  </si>
  <si>
    <t>11-4083418-G-T</t>
  </si>
  <si>
    <t>p.Arg465Leu</t>
  </si>
  <si>
    <t>c.1394G&gt;T</t>
  </si>
  <si>
    <t>11-4091295-T-C</t>
  </si>
  <si>
    <t>p.Ser550Pro</t>
  </si>
  <si>
    <t>c.1648T&gt;C</t>
  </si>
  <si>
    <t>11-4091350-C-T</t>
  </si>
  <si>
    <t>p.Pro568Leu</t>
  </si>
  <si>
    <t>c.1703C&gt;T</t>
  </si>
  <si>
    <t>11-4091613-G-T</t>
  </si>
  <si>
    <t>p.Asp656Tyr</t>
  </si>
  <si>
    <t>c.1966G&gt;T</t>
  </si>
  <si>
    <t>11-4083460-A-T</t>
  </si>
  <si>
    <t>p.Asp479Val</t>
  </si>
  <si>
    <t>c.1436A&gt;T</t>
  </si>
  <si>
    <t>11-4091308-C-T</t>
  </si>
  <si>
    <t>p.Ser554Phe</t>
  </si>
  <si>
    <t>c.1661C&gt;T</t>
  </si>
  <si>
    <t>11-4091390-C-T</t>
  </si>
  <si>
    <t>rs1181328080</t>
  </si>
  <si>
    <t>p.Ala581Ala</t>
  </si>
  <si>
    <t>c.1743C&gt;T</t>
  </si>
  <si>
    <t>11-4091356-AGAT-A</t>
  </si>
  <si>
    <t>AGAT</t>
  </si>
  <si>
    <t>p.Met571del</t>
  </si>
  <si>
    <t>c.1712_1714del</t>
  </si>
  <si>
    <t>11-4091480-G-T</t>
  </si>
  <si>
    <t>p.Lys611Asn</t>
  </si>
  <si>
    <t>11-4091626-C-T</t>
  </si>
  <si>
    <t>p.Pro660Leu</t>
  </si>
  <si>
    <t>c.1979C&gt;T</t>
  </si>
  <si>
    <t>11-4091645-C-CCT</t>
  </si>
  <si>
    <t>p.Gln668CysfsTer112</t>
  </si>
  <si>
    <t>c.1999_2000dup</t>
  </si>
  <si>
    <t>11-4091302-C-A</t>
  </si>
  <si>
    <t>p.Ser552Ter</t>
  </si>
  <si>
    <t>c.1655C&gt;A</t>
  </si>
  <si>
    <t>11-4091373-G-C</t>
  </si>
  <si>
    <t>rs1018980327</t>
  </si>
  <si>
    <t>p.Asp576His</t>
  </si>
  <si>
    <t>c.1726G&gt;C</t>
  </si>
  <si>
    <t>11-4091583-C-G</t>
  </si>
  <si>
    <t>p.Arg646Gly</t>
  </si>
  <si>
    <t>c.1936C&gt;G</t>
  </si>
  <si>
    <t>11-4091286-T-G</t>
  </si>
  <si>
    <t>rs2094522992</t>
  </si>
  <si>
    <t>p.Leu547Val</t>
  </si>
  <si>
    <t>c.1639T&gt;G</t>
  </si>
  <si>
    <t>11-4091313-C-G</t>
  </si>
  <si>
    <t>rs1291051290</t>
  </si>
  <si>
    <t>p.Leu556Val</t>
  </si>
  <si>
    <t>c.1666C&gt;G</t>
  </si>
  <si>
    <t>11-4091409-C-T</t>
  </si>
  <si>
    <t>p.His588Tyr</t>
  </si>
  <si>
    <t>c.1762C&gt;T</t>
  </si>
  <si>
    <t>11-4091646-C-T</t>
  </si>
  <si>
    <t>rs2094526007</t>
  </si>
  <si>
    <t>p.Leu667Leu</t>
  </si>
  <si>
    <t>c.1999C&gt;T</t>
  </si>
  <si>
    <t>11-4091692-A-G</t>
  </si>
  <si>
    <t>p.Lys682Arg</t>
  </si>
  <si>
    <t>c.2045A&gt;G</t>
  </si>
  <si>
    <t>11-3856337-C-T</t>
  </si>
  <si>
    <t>p.Leu23Phe</t>
  </si>
  <si>
    <t>c.67C&gt;T</t>
  </si>
  <si>
    <t>11-4083346-T-C</t>
  </si>
  <si>
    <t>rs1472831509</t>
  </si>
  <si>
    <t>p.Ile441Thr</t>
  </si>
  <si>
    <t>c.1322T&gt;C</t>
  </si>
  <si>
    <t>11-4091545-C-T</t>
  </si>
  <si>
    <t>p.Ser633Leu</t>
  </si>
  <si>
    <t>c.1898C&gt;T</t>
  </si>
  <si>
    <t>11-4091694-G-T</t>
  </si>
  <si>
    <t>rs201992816</t>
  </si>
  <si>
    <t>p.Ala683Ser</t>
  </si>
  <si>
    <t>c.2047G&gt;T</t>
  </si>
  <si>
    <t>11-4091318-CAT-C</t>
  </si>
  <si>
    <t>CAT</t>
  </si>
  <si>
    <t>p.Met558GlufsTer2</t>
  </si>
  <si>
    <t>c.1672_1673del</t>
  </si>
  <si>
    <t>11-4091382-C-T</t>
  </si>
  <si>
    <t>p.Leu579Phe</t>
  </si>
  <si>
    <t>c.1735C&gt;T</t>
  </si>
  <si>
    <t>11-4091432-C-T</t>
  </si>
  <si>
    <t>rs1590703370</t>
  </si>
  <si>
    <t>p.His595His</t>
  </si>
  <si>
    <t>11-4083282-A-T</t>
  </si>
  <si>
    <t>p.Thr420Ser</t>
  </si>
  <si>
    <t>c.1258A&gt;T</t>
  </si>
  <si>
    <t>11-4091415-CTGATCGAG-C</t>
  </si>
  <si>
    <t>CTGATCGAG</t>
  </si>
  <si>
    <t>p.Leu590ArgfsTer13</t>
  </si>
  <si>
    <t>c.1769_1776del</t>
  </si>
  <si>
    <t>11-4091415-C-G</t>
  </si>
  <si>
    <t>p.Leu590Val</t>
  </si>
  <si>
    <t>c.1768C&gt;G</t>
  </si>
  <si>
    <t>11-4091458-C-T</t>
  </si>
  <si>
    <t>11-4091681-G-T</t>
  </si>
  <si>
    <t>p.Leu678Leu</t>
  </si>
  <si>
    <t>c.2034G&gt;T</t>
  </si>
  <si>
    <t>11-4091681-G-A</t>
  </si>
  <si>
    <t>rs1388089736</t>
  </si>
  <si>
    <t>c.2034G&gt;A</t>
  </si>
  <si>
    <t>11-3967668-G-A</t>
  </si>
  <si>
    <t>11-4083322-T-A</t>
  </si>
  <si>
    <t>p.Ile433Asn</t>
  </si>
  <si>
    <t>c.1298T&gt;A</t>
  </si>
  <si>
    <t>11-3967597-A-T</t>
  </si>
  <si>
    <t>p.Lys62Ile</t>
  </si>
  <si>
    <t>c.185A&gt;T</t>
  </si>
  <si>
    <t>11-4083290-ATTGCGGGAGCG-A</t>
  </si>
  <si>
    <t>ATTGCGGGAGCG</t>
  </si>
  <si>
    <t>p.Leu423ProfsTer49</t>
  </si>
  <si>
    <t>c.1267_1277del</t>
  </si>
  <si>
    <t>11-4083290-A-T</t>
  </si>
  <si>
    <t>p.Ala422Ala</t>
  </si>
  <si>
    <t>c.1266A&gt;T</t>
  </si>
  <si>
    <t>11-4091378-G-A</t>
  </si>
  <si>
    <t>p.Glu577Glu</t>
  </si>
  <si>
    <t>c.1731G&gt;A</t>
  </si>
  <si>
    <t>11-4091597-C-T</t>
  </si>
  <si>
    <t>p.Pro650Pro</t>
  </si>
  <si>
    <t>c.1950C&gt;T</t>
  </si>
  <si>
    <t>11-4091636-C-A</t>
  </si>
  <si>
    <t>p.Asp663Glu</t>
  </si>
  <si>
    <t>c.1989C&gt;A</t>
  </si>
  <si>
    <t>11-3967609-A-C</t>
  </si>
  <si>
    <t>11-4091615-C-T</t>
  </si>
  <si>
    <t>rs1347659816</t>
  </si>
  <si>
    <t>p.Asp656Asp</t>
  </si>
  <si>
    <t>c.1968C&gt;T</t>
  </si>
  <si>
    <t>11-4091657-C-G</t>
  </si>
  <si>
    <t>p.Ser670Arg</t>
  </si>
  <si>
    <t>c.2010C&gt;G</t>
  </si>
  <si>
    <t>11-4091686-G-T</t>
  </si>
  <si>
    <t>p.Gly680Val</t>
  </si>
  <si>
    <t>c.2039G&gt;T</t>
  </si>
  <si>
    <t>11-4083348-G-A</t>
  </si>
  <si>
    <t>p.Val442Ile</t>
  </si>
  <si>
    <t>c.1324G&gt;A</t>
  </si>
  <si>
    <t>11-4083459-G-A</t>
  </si>
  <si>
    <t>p.Asp479Asn</t>
  </si>
  <si>
    <t>c.1435G&gt;A</t>
  </si>
  <si>
    <t>11-4083459-G-T</t>
  </si>
  <si>
    <t>p.Asp479Tyr</t>
  </si>
  <si>
    <t>c.1435G&gt;T</t>
  </si>
  <si>
    <t>11-4091436-G-A</t>
  </si>
  <si>
    <t>p.Gly597Arg</t>
  </si>
  <si>
    <t>c.1789G&gt;A</t>
  </si>
  <si>
    <t>11-4091591-C-A</t>
  </si>
  <si>
    <t>c.1944C&gt;A</t>
  </si>
  <si>
    <t>11-4091617-C-T</t>
  </si>
  <si>
    <t>p.Thr657Ile</t>
  </si>
  <si>
    <t>c.1970C&gt;T</t>
  </si>
  <si>
    <t>11-4091685-G-A</t>
  </si>
  <si>
    <t>p.Gly680Ser</t>
  </si>
  <si>
    <t>c.2038G&gt;A</t>
  </si>
  <si>
    <t>11-4083381-G-T</t>
  </si>
  <si>
    <t>rs1590697726</t>
  </si>
  <si>
    <t>p.Ala453Ser</t>
  </si>
  <si>
    <t>c.1357G&gt;T</t>
  </si>
  <si>
    <t>11-4091673-C-T</t>
  </si>
  <si>
    <t>p.Pro676Ser</t>
  </si>
  <si>
    <t>c.2026C&gt;T</t>
  </si>
  <si>
    <t>11-4091679-C-T</t>
  </si>
  <si>
    <t>rs1297891038</t>
  </si>
  <si>
    <t>c.2032C&gt;T</t>
  </si>
  <si>
    <t>11-3967595-G-C</t>
  </si>
  <si>
    <t>rs2093351376</t>
  </si>
  <si>
    <t>p.Glu61Asp</t>
  </si>
  <si>
    <t>c.183G&gt;C</t>
  </si>
  <si>
    <t>11-4083344-G-T</t>
  </si>
  <si>
    <t>p.Gln440His</t>
  </si>
  <si>
    <t>c.1320G&gt;T</t>
  </si>
  <si>
    <t>11-4083349-TCAA-T</t>
  </si>
  <si>
    <t>TCAA</t>
  </si>
  <si>
    <t>p.Asn444del</t>
  </si>
  <si>
    <t>c.1330_1332del</t>
  </si>
  <si>
    <t>11-4083402-T-C</t>
  </si>
  <si>
    <t>p.Trp460Arg</t>
  </si>
  <si>
    <t>c.1378T&gt;C</t>
  </si>
  <si>
    <t>11-4083357-C-G</t>
  </si>
  <si>
    <t>p.Pro445Ala</t>
  </si>
  <si>
    <t>c.1333C&gt;G</t>
  </si>
  <si>
    <t>11-4091384-C-A</t>
  </si>
  <si>
    <t>rs2133263867</t>
  </si>
  <si>
    <t>p.Leu579Leu</t>
  </si>
  <si>
    <t>11-4091384-C-T</t>
  </si>
  <si>
    <t>11-3967656-G-C</t>
  </si>
  <si>
    <t>11-4083384-C-T</t>
  </si>
  <si>
    <t>p.Leu454Phe</t>
  </si>
  <si>
    <t>c.1360C&gt;T</t>
  </si>
  <si>
    <t>11-4083449-C-A</t>
  </si>
  <si>
    <t>p.Asp475Glu</t>
  </si>
  <si>
    <t>c.1425C&gt;A</t>
  </si>
  <si>
    <t>11-3967634-G-T</t>
  </si>
  <si>
    <t>p.Leu74Leu</t>
  </si>
  <si>
    <t>c.222G&gt;T</t>
  </si>
  <si>
    <t>11-4083392-A-G</t>
  </si>
  <si>
    <t>p.Ile456Met</t>
  </si>
  <si>
    <t>c.1368A&gt;G</t>
  </si>
  <si>
    <t>11-4083408-G-A</t>
  </si>
  <si>
    <t>rs2094475533</t>
  </si>
  <si>
    <t>p.Gly462Ser</t>
  </si>
  <si>
    <t>c.1384G&gt;A</t>
  </si>
  <si>
    <t>11-4091661-AAC-A</t>
  </si>
  <si>
    <t>rs1160957295</t>
  </si>
  <si>
    <t>p.Arg674HisfsTer12</t>
  </si>
  <si>
    <t>c.2019_2020del</t>
  </si>
  <si>
    <t>11-4091667-C-G</t>
  </si>
  <si>
    <t>p.Arg674Gly</t>
  </si>
  <si>
    <t>c.2020C&gt;G</t>
  </si>
  <si>
    <t>11-4083353-C-T</t>
  </si>
  <si>
    <t>p.Asn443Asn</t>
  </si>
  <si>
    <t>c.1329C&gt;T</t>
  </si>
  <si>
    <t>11-4083375-G-T</t>
  </si>
  <si>
    <t>p.Val451Leu</t>
  </si>
  <si>
    <t>c.1351G&gt;T</t>
  </si>
  <si>
    <t>11-4091665-C-A</t>
  </si>
  <si>
    <t>p.Thr673Lys</t>
  </si>
  <si>
    <t>c.2018C&gt;A</t>
  </si>
  <si>
    <t>11-4083303-C-T</t>
  </si>
  <si>
    <t>rs1351535930</t>
  </si>
  <si>
    <t>p.Leu427Leu</t>
  </si>
  <si>
    <t>c.1279C&gt;T</t>
  </si>
  <si>
    <t>11-4091315-C-T</t>
  </si>
  <si>
    <t>rs2094523316</t>
  </si>
  <si>
    <t>p.Pro538Ser</t>
  </si>
  <si>
    <t>c.1612C&gt;T</t>
  </si>
  <si>
    <t>11-4083362-C-T</t>
  </si>
  <si>
    <t>p.Gly446Gly</t>
  </si>
  <si>
    <t>c.1338C&gt;T</t>
  </si>
  <si>
    <t>11-4083363-A-G</t>
  </si>
  <si>
    <t>p.Ile447Val</t>
  </si>
  <si>
    <t>c.1339A&gt;G</t>
  </si>
  <si>
    <t>11-4091331-C-A</t>
  </si>
  <si>
    <t>p.Gln562Lys</t>
  </si>
  <si>
    <t>c.1684C&gt;A</t>
  </si>
  <si>
    <t>11-4083382-C-T</t>
  </si>
  <si>
    <t>rs1367567586</t>
  </si>
  <si>
    <t>p.Ala453Val</t>
  </si>
  <si>
    <t>c.1358C&gt;T</t>
  </si>
  <si>
    <t>11-4083401-C-T</t>
  </si>
  <si>
    <t>p.Ser459Ser</t>
  </si>
  <si>
    <t>c.1377C&gt;T</t>
  </si>
  <si>
    <t>11-4083332-C-T</t>
  </si>
  <si>
    <t>p.Leu436Leu</t>
  </si>
  <si>
    <t>c.1308C&gt;T</t>
  </si>
  <si>
    <t>11-4083366-C-T</t>
  </si>
  <si>
    <t>p.His448Tyr</t>
  </si>
  <si>
    <t>c.1342C&gt;T</t>
  </si>
  <si>
    <t>11-4083380-T-C</t>
  </si>
  <si>
    <t>p.Ala452Ala</t>
  </si>
  <si>
    <t>c.1356T&gt;C</t>
  </si>
  <si>
    <t>11-4083398-C-A</t>
  </si>
  <si>
    <t>c.1374C&gt;A</t>
  </si>
  <si>
    <t>11-4083319-A-G</t>
  </si>
  <si>
    <t>p.Gln432Arg</t>
  </si>
  <si>
    <t>c.1295A&gt;G</t>
  </si>
  <si>
    <t>https://rgc-mcps.regeneron.com/gene/STIM1</t>
  </si>
  <si>
    <t>11:3967630:A:G</t>
  </si>
  <si>
    <t>p.Lys73Arg (2)</t>
  </si>
  <si>
    <t>missense (2)</t>
  </si>
  <si>
    <t>Protein.Consequence</t>
  </si>
  <si>
    <t>VEP.Annotation</t>
  </si>
  <si>
    <t>ClinVar.Clinical.Significance</t>
  </si>
  <si>
    <t>ClinVar.Variation.ID</t>
  </si>
  <si>
    <t>Allele.Count</t>
  </si>
  <si>
    <t>Allele.Number</t>
  </si>
  <si>
    <t>Allele.Frequency</t>
  </si>
  <si>
    <t>Homozygote.Count</t>
  </si>
  <si>
    <t>Hemizygote.Count</t>
  </si>
  <si>
    <t>Allele.Count.Remaining</t>
  </si>
  <si>
    <t>Allele.Number.Remaining</t>
  </si>
  <si>
    <t>Homozygote.Count.Remaining</t>
  </si>
  <si>
    <t>Hemizygote.Count.Remaining</t>
  </si>
  <si>
    <t>Allele.Count.Admixed.American</t>
  </si>
  <si>
    <t>Allele.Number.Admixed.American</t>
  </si>
  <si>
    <t>Homozygote.Count.Admixed.American</t>
  </si>
  <si>
    <t>Hemizygote.Count.Admixed.American</t>
  </si>
  <si>
    <t>Allele.Count.European..Finnish.</t>
  </si>
  <si>
    <t>Allele.Number.European..Finnish.</t>
  </si>
  <si>
    <t>Homozygote.Count.European..Finnish.</t>
  </si>
  <si>
    <t>Hemizygote.Count.European..Finnish.</t>
  </si>
  <si>
    <t>Allele.Count.Middle.Eastern</t>
  </si>
  <si>
    <t>Allele.Number.Middle.Eastern</t>
  </si>
  <si>
    <t>Homozygote.Count.Middle.Eastern</t>
  </si>
  <si>
    <t>Hemizygote.Count.Middle.Eastern</t>
  </si>
  <si>
    <t>Allele.Count.European..non.Finnish.</t>
  </si>
  <si>
    <t>Allele.Number.European..non.Finnish.</t>
  </si>
  <si>
    <t>Homozygote.Count.European..non.Finnish.</t>
  </si>
  <si>
    <t>Hemizygote.Count.European..non.Finnish.</t>
  </si>
  <si>
    <t>Allele.Count.South.Asian</t>
  </si>
  <si>
    <t>Allele.Number.South.Asian</t>
  </si>
  <si>
    <t>Homozygote.Count.South.Asian</t>
  </si>
  <si>
    <t>Hemizygote.Count.South.Asian</t>
  </si>
  <si>
    <t>Allele.Count.Ashkenazi.Jewish</t>
  </si>
  <si>
    <t>Allele.Number.Ashkenazi.Jewish</t>
  </si>
  <si>
    <t>Homozygote.Count.Ashkenazi.Jewish</t>
  </si>
  <si>
    <t>Hemizygote.Count.Ashkenazi.Jewish</t>
  </si>
  <si>
    <t>Allele.Count.East.Asian</t>
  </si>
  <si>
    <t>Allele.Number.East.Asian</t>
  </si>
  <si>
    <t>Homozygote.Count.East.Asian</t>
  </si>
  <si>
    <t>Hemizygote.Count.East.Asian</t>
  </si>
  <si>
    <t>Allele.Count.African.African.American</t>
  </si>
  <si>
    <t>Allele.Number.African.African.American</t>
  </si>
  <si>
    <t>Homozygote.Count.African.African.American</t>
  </si>
  <si>
    <t>Hemizygote.Count.African.African.American</t>
  </si>
  <si>
    <t>residue_position</t>
  </si>
  <si>
    <t>CDS Mutation</t>
  </si>
  <si>
    <t>AA Mutation</t>
  </si>
  <si>
    <t>Legacy Mutation ID</t>
  </si>
  <si>
    <t>Count</t>
  </si>
  <si>
    <t>c.48C&gt;T</t>
  </si>
  <si>
    <t>p.L16=</t>
  </si>
  <si>
    <t>COSM10376149</t>
  </si>
  <si>
    <t>Substitution - coding silent</t>
  </si>
  <si>
    <t>c.51G&gt;T</t>
  </si>
  <si>
    <t>p.L17=</t>
  </si>
  <si>
    <t>COSM6346178</t>
  </si>
  <si>
    <t>c.57G&gt;A</t>
  </si>
  <si>
    <t>p.Q19=</t>
  </si>
  <si>
    <t>COSM6215896</t>
  </si>
  <si>
    <t>p.L23=</t>
  </si>
  <si>
    <t>COSM7680575</t>
  </si>
  <si>
    <t>c.78T&gt;C</t>
  </si>
  <si>
    <t>p.S26=</t>
  </si>
  <si>
    <t>COSM7560571</t>
  </si>
  <si>
    <t>p.A31=</t>
  </si>
  <si>
    <t>COSM926828</t>
  </si>
  <si>
    <t>p.A38=</t>
  </si>
  <si>
    <t>COSM4574358</t>
  </si>
  <si>
    <t>c.132T&gt;C</t>
  </si>
  <si>
    <t>p.T44=</t>
  </si>
  <si>
    <t>COSM6791827</t>
  </si>
  <si>
    <t>c.189C&gt;G</t>
  </si>
  <si>
    <t>p.L63=</t>
  </si>
  <si>
    <t>COSM8390195</t>
  </si>
  <si>
    <t>p.F65=</t>
  </si>
  <si>
    <t>COSM8827068</t>
  </si>
  <si>
    <t>p.A67=</t>
  </si>
  <si>
    <t>COSM5970159</t>
  </si>
  <si>
    <t>c.210C&gt;T</t>
  </si>
  <si>
    <t>p.N70=</t>
  </si>
  <si>
    <t>COSM4977157</t>
  </si>
  <si>
    <t>p.D82=</t>
  </si>
  <si>
    <t>COSM238250</t>
  </si>
  <si>
    <t>c.288C&gt;G</t>
  </si>
  <si>
    <t>p.L96=</t>
  </si>
  <si>
    <t>COSM7143956</t>
  </si>
  <si>
    <t>c.324C&gt;T</t>
  </si>
  <si>
    <t>p.F108=</t>
  </si>
  <si>
    <t>COSM7712283</t>
  </si>
  <si>
    <t>c.345C&gt;A</t>
  </si>
  <si>
    <t>p.I115=</t>
  </si>
  <si>
    <t>COSM7482169</t>
  </si>
  <si>
    <t>COSM6791840</t>
  </si>
  <si>
    <t>p.S116=</t>
  </si>
  <si>
    <t>COSM7277174</t>
  </si>
  <si>
    <t>c.387A&gt;G</t>
  </si>
  <si>
    <t>p.V129=</t>
  </si>
  <si>
    <t>COSM5453081</t>
  </si>
  <si>
    <t>p.T133=</t>
  </si>
  <si>
    <t>COSM8141266</t>
  </si>
  <si>
    <t>c.414A&gt;T</t>
  </si>
  <si>
    <t>p.V138=</t>
  </si>
  <si>
    <t>COSM7803627</t>
  </si>
  <si>
    <t>p.V145=</t>
  </si>
  <si>
    <t>COSM8374464</t>
  </si>
  <si>
    <t>c.462C&gt;T</t>
  </si>
  <si>
    <t>p.F154=</t>
  </si>
  <si>
    <t>COSM5372459</t>
  </si>
  <si>
    <t>p.D183=</t>
  </si>
  <si>
    <t>COSM9460389</t>
  </si>
  <si>
    <t>c.552G&gt;A</t>
  </si>
  <si>
    <t>p.R184=</t>
  </si>
  <si>
    <t>COSM10619357</t>
  </si>
  <si>
    <t>c.574C&gt;T</t>
  </si>
  <si>
    <t>p.L192=</t>
  </si>
  <si>
    <t>COSM4032722</t>
  </si>
  <si>
    <t>c.594G&gt;C</t>
  </si>
  <si>
    <t>p.V198=</t>
  </si>
  <si>
    <t>COSM8965287</t>
  </si>
  <si>
    <t>c.597C&gt;T</t>
  </si>
  <si>
    <t>p.L199=</t>
  </si>
  <si>
    <t>COSM7862452</t>
  </si>
  <si>
    <t>c.612C&gt;A</t>
  </si>
  <si>
    <t>p.L204=</t>
  </si>
  <si>
    <t>COSM7975150</t>
  </si>
  <si>
    <t>c.612C&gt;T</t>
  </si>
  <si>
    <t>COSM3447240</t>
  </si>
  <si>
    <t>c.633C&gt;G</t>
  </si>
  <si>
    <t>p.L211=</t>
  </si>
  <si>
    <t>COSM9525841</t>
  </si>
  <si>
    <t>p.K212=</t>
  </si>
  <si>
    <t>COSM7529321</t>
  </si>
  <si>
    <t>c.651G&gt;T</t>
  </si>
  <si>
    <t>p.V217=</t>
  </si>
  <si>
    <t>COSM247629</t>
  </si>
  <si>
    <t>c.657T&gt;C</t>
  </si>
  <si>
    <t>p.S219=</t>
  </si>
  <si>
    <t>COSM7575222</t>
  </si>
  <si>
    <t>p.I220=</t>
  </si>
  <si>
    <t>COSM5557029</t>
  </si>
  <si>
    <t>p.Y236=</t>
  </si>
  <si>
    <t>COSM6791831</t>
  </si>
  <si>
    <t>p.S237=</t>
  </si>
  <si>
    <t>COSM688196</t>
  </si>
  <si>
    <t>c.807G&gt;A</t>
  </si>
  <si>
    <t>p.Q269=</t>
  </si>
  <si>
    <t>COSM5372460</t>
  </si>
  <si>
    <t>p.E270=</t>
  </si>
  <si>
    <t>COSM1978821</t>
  </si>
  <si>
    <t>c.834G&gt;A</t>
  </si>
  <si>
    <t>p.E278=</t>
  </si>
  <si>
    <t>COSM3447244</t>
  </si>
  <si>
    <t>p.L282=</t>
  </si>
  <si>
    <t>COSM7971963</t>
  </si>
  <si>
    <t>c.849A&gt;G</t>
  </si>
  <si>
    <t>p.E283=</t>
  </si>
  <si>
    <t>COSM1266924</t>
  </si>
  <si>
    <t>c.882G&gt;A</t>
  </si>
  <si>
    <t>p.K294=</t>
  </si>
  <si>
    <t>COSM4795144</t>
  </si>
  <si>
    <t>c.957G&gt;A</t>
  </si>
  <si>
    <t>p.E319=</t>
  </si>
  <si>
    <t>COSM6132339</t>
  </si>
  <si>
    <t>p.Q360=</t>
  </si>
  <si>
    <t>COSM428967</t>
  </si>
  <si>
    <t>c.1107T&gt;C</t>
  </si>
  <si>
    <t>p.A369=</t>
  </si>
  <si>
    <t>COSM9634618</t>
  </si>
  <si>
    <t>c.1212T&gt;C</t>
  </si>
  <si>
    <t>p.D404=</t>
  </si>
  <si>
    <t>COSM8166306</t>
  </si>
  <si>
    <t>c.1254G&gt;A</t>
  </si>
  <si>
    <t>p.E418=</t>
  </si>
  <si>
    <t>COSM926856</t>
  </si>
  <si>
    <t>p.L423=</t>
  </si>
  <si>
    <t>COSM1627964</t>
  </si>
  <si>
    <t>c.1269G&gt;A</t>
  </si>
  <si>
    <t>COSM6791829</t>
  </si>
  <si>
    <t>p.I435=</t>
  </si>
  <si>
    <t>COSM4574359</t>
  </si>
  <si>
    <t>c.1308C&gt;G</t>
  </si>
  <si>
    <t>p.L436=</t>
  </si>
  <si>
    <t>COSM7242263</t>
  </si>
  <si>
    <t>p.G438=</t>
  </si>
  <si>
    <t>COSM7515638</t>
  </si>
  <si>
    <t>p.F439=</t>
  </si>
  <si>
    <t>COSM3869143</t>
  </si>
  <si>
    <t>c.1347A&gt;T</t>
  </si>
  <si>
    <t>p.S449=</t>
  </si>
  <si>
    <t>COSM333524</t>
  </si>
  <si>
    <t>p.P458=</t>
  </si>
  <si>
    <t>COSM8131259</t>
  </si>
  <si>
    <t>p.D475=</t>
  </si>
  <si>
    <t>COSM5452676</t>
  </si>
  <si>
    <t>c.1500G&gt;A</t>
  </si>
  <si>
    <t>p.R500=</t>
  </si>
  <si>
    <t>COSM5970160</t>
  </si>
  <si>
    <t>c.1507C&gt;T</t>
  </si>
  <si>
    <t>p.L503=</t>
  </si>
  <si>
    <t>COSM3447248</t>
  </si>
  <si>
    <t>c.1512G&gt;T</t>
  </si>
  <si>
    <t>p.T504=</t>
  </si>
  <si>
    <t>COSM8242840</t>
  </si>
  <si>
    <t>c.1543T&gt;C</t>
  </si>
  <si>
    <t>p.L515=</t>
  </si>
  <si>
    <t>COSM4448985</t>
  </si>
  <si>
    <t>p.G518=</t>
  </si>
  <si>
    <t>COSN13322928</t>
  </si>
  <si>
    <t>p.T569=</t>
  </si>
  <si>
    <t>COSN24303815</t>
  </si>
  <si>
    <t>c.1875C&gt;T</t>
  </si>
  <si>
    <t>p.S625=</t>
  </si>
  <si>
    <t>COSM5050806</t>
  </si>
  <si>
    <t>c.1881G&gt;A</t>
  </si>
  <si>
    <t>p.S627=</t>
  </si>
  <si>
    <t>COSM4032728</t>
  </si>
  <si>
    <t>c.1953C&gt;T</t>
  </si>
  <si>
    <t>p.D651=</t>
  </si>
  <si>
    <t>COSM121963</t>
  </si>
  <si>
    <t>p.L674=</t>
  </si>
  <si>
    <t>COSM3447250</t>
  </si>
  <si>
    <t>c.2073G&gt;A</t>
  </si>
  <si>
    <t>p.A691=</t>
  </si>
  <si>
    <t>COSM926858</t>
  </si>
  <si>
    <t>c.2097C&gt;A</t>
  </si>
  <si>
    <t>p.A699=</t>
  </si>
  <si>
    <t>COSM5456115</t>
  </si>
  <si>
    <t>p.L702=</t>
  </si>
  <si>
    <t>COSM3447251</t>
  </si>
  <si>
    <t>c.2121C&gt;A</t>
  </si>
  <si>
    <t>p.P707=</t>
  </si>
  <si>
    <t>COSM7161099</t>
  </si>
  <si>
    <t>c.2181C&gt;T</t>
  </si>
  <si>
    <t>p.S727=</t>
  </si>
  <si>
    <t>COSM9209249</t>
  </si>
  <si>
    <t>c.2226G&gt;A</t>
  </si>
  <si>
    <t>p.L742=</t>
  </si>
  <si>
    <t>COSM8847780</t>
  </si>
  <si>
    <t>c.2257C&gt;T</t>
  </si>
  <si>
    <t>p.L753=</t>
  </si>
  <si>
    <t>COSM3809203</t>
  </si>
  <si>
    <t>c.2280T&gt;A</t>
  </si>
  <si>
    <t>p.A760=</t>
  </si>
  <si>
    <t>COSM4032729</t>
  </si>
  <si>
    <t>c.2301T&gt;C</t>
  </si>
  <si>
    <t>p.I767=</t>
  </si>
  <si>
    <t>COSM5469592</t>
  </si>
  <si>
    <t>c.2304C&gt;G</t>
  </si>
  <si>
    <t>p.G768=</t>
  </si>
  <si>
    <t>COSM8747183</t>
  </si>
  <si>
    <t>c.2313A&gt;G</t>
  </si>
  <si>
    <t>p.T771=</t>
  </si>
  <si>
    <t>COSM9980950</t>
  </si>
  <si>
    <t>c.2331G&gt;A</t>
  </si>
  <si>
    <t>p.R777=</t>
  </si>
  <si>
    <t>COSM9200340</t>
  </si>
  <si>
    <t>c.2334G&gt;A</t>
  </si>
  <si>
    <t>p.K778=</t>
  </si>
  <si>
    <t>COSM6574883</t>
  </si>
  <si>
    <t>c.2343C&gt;A</t>
  </si>
  <si>
    <t>p.P781=</t>
  </si>
  <si>
    <t>COSM8158122</t>
  </si>
  <si>
    <t>c.13G&gt;A</t>
  </si>
  <si>
    <t>p.V5I</t>
  </si>
  <si>
    <t>COSM4032709</t>
  </si>
  <si>
    <t>Substitution - Missense</t>
  </si>
  <si>
    <t>c.16C&gt;A</t>
  </si>
  <si>
    <t>p.R6S</t>
  </si>
  <si>
    <t>COSM9955499</t>
  </si>
  <si>
    <t>c.40_41delinsAA</t>
  </si>
  <si>
    <t>p.G14K</t>
  </si>
  <si>
    <t>COSM10575301</t>
  </si>
  <si>
    <t>c.55C&gt;A</t>
  </si>
  <si>
    <t>p.Q19K</t>
  </si>
  <si>
    <t>COSM7512544</t>
  </si>
  <si>
    <t>c.59G&gt;A</t>
  </si>
  <si>
    <t>p.G20D</t>
  </si>
  <si>
    <t>COSM9634619</t>
  </si>
  <si>
    <t>p.Q21R</t>
  </si>
  <si>
    <t>COSM4730514</t>
  </si>
  <si>
    <t>c.83G&gt;A</t>
  </si>
  <si>
    <t>p.S28N</t>
  </si>
  <si>
    <t>COSM1978645</t>
  </si>
  <si>
    <t>p.G33V</t>
  </si>
  <si>
    <t>COSM10671095</t>
  </si>
  <si>
    <t>p.A38T</t>
  </si>
  <si>
    <t>COSM687385</t>
  </si>
  <si>
    <t>c.119C&gt;A</t>
  </si>
  <si>
    <t>p.S40Y</t>
  </si>
  <si>
    <t>COSM6407777</t>
  </si>
  <si>
    <t>c.136G&gt;A</t>
  </si>
  <si>
    <t>p.A46T</t>
  </si>
  <si>
    <t>COSM1240331</t>
  </si>
  <si>
    <t>c.142T&gt;C</t>
  </si>
  <si>
    <t>p.F48L</t>
  </si>
  <si>
    <t>COSM6791834</t>
  </si>
  <si>
    <t>c.147C&gt;G</t>
  </si>
  <si>
    <t>p.C49W</t>
  </si>
  <si>
    <t>COSM7212774</t>
  </si>
  <si>
    <t>c.154G&gt;A</t>
  </si>
  <si>
    <t>p.D52N</t>
  </si>
  <si>
    <t>COSM1978660</t>
  </si>
  <si>
    <t>c.154G&gt;C</t>
  </si>
  <si>
    <t>p.D52H</t>
  </si>
  <si>
    <t>COSM7467357</t>
  </si>
  <si>
    <t>p.P54L</t>
  </si>
  <si>
    <t>COSM9918830</t>
  </si>
  <si>
    <t>c.164T&gt;A</t>
  </si>
  <si>
    <t>p.L55Q</t>
  </si>
  <si>
    <t>COSM377406</t>
  </si>
  <si>
    <t>c.169C&gt;T</t>
  </si>
  <si>
    <t>p.H57Y</t>
  </si>
  <si>
    <t>COSM5517420</t>
  </si>
  <si>
    <t>c.187C&gt;G</t>
  </si>
  <si>
    <t>p.L63V</t>
  </si>
  <si>
    <t>COSM3359182</t>
  </si>
  <si>
    <t>p.E66K</t>
  </si>
  <si>
    <t>COSM4730515</t>
  </si>
  <si>
    <t>c.199G&gt;A</t>
  </si>
  <si>
    <t>p.A67T</t>
  </si>
  <si>
    <t>COSM10117815</t>
  </si>
  <si>
    <t>p.R69C</t>
  </si>
  <si>
    <t>COSM1978661</t>
  </si>
  <si>
    <t>c.215A&gt;G</t>
  </si>
  <si>
    <t>p.H72R</t>
  </si>
  <si>
    <t>COSM398425</t>
  </si>
  <si>
    <t>c.226G&gt;A</t>
  </si>
  <si>
    <t>p.D76N</t>
  </si>
  <si>
    <t>COSM9110371</t>
  </si>
  <si>
    <t>c.226G&gt;C</t>
  </si>
  <si>
    <t>p.D76H</t>
  </si>
  <si>
    <t>COSM3739042</t>
  </si>
  <si>
    <t>c.226G&gt;T</t>
  </si>
  <si>
    <t>p.D76Y</t>
  </si>
  <si>
    <t>COSM8783701</t>
  </si>
  <si>
    <t>c.227A&gt;G</t>
  </si>
  <si>
    <t>p.D76G</t>
  </si>
  <si>
    <t>COSM131102</t>
  </si>
  <si>
    <t>c.227A&gt;T</t>
  </si>
  <si>
    <t>p.D76V</t>
  </si>
  <si>
    <t>COSM6791836</t>
  </si>
  <si>
    <t>p.D77N</t>
  </si>
  <si>
    <t>COSM9777930</t>
  </si>
  <si>
    <t>c.235G&gt;A</t>
  </si>
  <si>
    <t>p.A79T</t>
  </si>
  <si>
    <t>COSM7781658</t>
  </si>
  <si>
    <t>c.240T&gt;A</t>
  </si>
  <si>
    <t>p.N80K</t>
  </si>
  <si>
    <t>COSM4730516</t>
  </si>
  <si>
    <t>c.242G&gt;A</t>
  </si>
  <si>
    <t>p.G81D</t>
  </si>
  <si>
    <t>COSM10190423</t>
  </si>
  <si>
    <t>c.242G&gt;T</t>
  </si>
  <si>
    <t>p.G81V</t>
  </si>
  <si>
    <t>COSM5648863</t>
  </si>
  <si>
    <t>c.244G&gt;A</t>
  </si>
  <si>
    <t>p.D82N</t>
  </si>
  <si>
    <t>COSM4537707</t>
  </si>
  <si>
    <t>c.248T&gt;C</t>
  </si>
  <si>
    <t>p.V83A</t>
  </si>
  <si>
    <t>COSM224387</t>
  </si>
  <si>
    <t>c.250G&gt;A</t>
  </si>
  <si>
    <t>p.D84N</t>
  </si>
  <si>
    <t>COSM4444342</t>
  </si>
  <si>
    <t>c.250G&gt;C</t>
  </si>
  <si>
    <t>p.D84H</t>
  </si>
  <si>
    <t>COSM10323588</t>
  </si>
  <si>
    <t>c.250G&gt;T</t>
  </si>
  <si>
    <t>p.D84Y</t>
  </si>
  <si>
    <t>COSM5372448</t>
  </si>
  <si>
    <t>c.252T&gt;A</t>
  </si>
  <si>
    <t>p.D84E</t>
  </si>
  <si>
    <t>COSM5050804</t>
  </si>
  <si>
    <t>c.259G&gt;C</t>
  </si>
  <si>
    <t>p.E87Q</t>
  </si>
  <si>
    <t>COSM6132359</t>
  </si>
  <si>
    <t>c.260A&gt;G</t>
  </si>
  <si>
    <t>p.E87G</t>
  </si>
  <si>
    <t>COSM10413571</t>
  </si>
  <si>
    <t>c.270G&gt;T</t>
  </si>
  <si>
    <t>p.E90D</t>
  </si>
  <si>
    <t>COSM6306040</t>
  </si>
  <si>
    <t>c.275T&gt;C</t>
  </si>
  <si>
    <t>p.L92P</t>
  </si>
  <si>
    <t>COSM4032720</t>
  </si>
  <si>
    <t>c.289A&gt;T</t>
  </si>
  <si>
    <t>p.N97Y</t>
  </si>
  <si>
    <t>COSM4976520</t>
  </si>
  <si>
    <t>p.S106N</t>
  </si>
  <si>
    <t>COSM8936453</t>
  </si>
  <si>
    <t>p.D112Y</t>
  </si>
  <si>
    <t>COSM5001014</t>
  </si>
  <si>
    <t>p.E152K</t>
  </si>
  <si>
    <t>COSM10172272</t>
  </si>
  <si>
    <t>c.462C&gt;A</t>
  </si>
  <si>
    <t>p.F154L</t>
  </si>
  <si>
    <t>COSM4921703</t>
  </si>
  <si>
    <t>c.482G&gt;T</t>
  </si>
  <si>
    <t>p.G161V</t>
  </si>
  <si>
    <t>COSM6331154</t>
  </si>
  <si>
    <t>c.527G&gt;T</t>
  </si>
  <si>
    <t>p.G176V</t>
  </si>
  <si>
    <t>COSM6791826</t>
  </si>
  <si>
    <t>p.M181V</t>
  </si>
  <si>
    <t>COSM9895310</t>
  </si>
  <si>
    <t>c.656C&gt;G</t>
  </si>
  <si>
    <t>p.S219C</t>
  </si>
  <si>
    <t>COSM6579011</t>
  </si>
  <si>
    <t>c.668G&gt;T</t>
  </si>
  <si>
    <t>p.G223V</t>
  </si>
  <si>
    <t>COSM6260512</t>
  </si>
  <si>
    <t>p.G226S</t>
  </si>
  <si>
    <t>COSM6791832</t>
  </si>
  <si>
    <t>p.A230P</t>
  </si>
  <si>
    <t>COSM7152070</t>
  </si>
  <si>
    <t>c.696C&gt;G</t>
  </si>
  <si>
    <t>p.I232M</t>
  </si>
  <si>
    <t>COSM8678634</t>
  </si>
  <si>
    <t>c.703C&gt;A</t>
  </si>
  <si>
    <t>p.R235S</t>
  </si>
  <si>
    <t>COSM7585818</t>
  </si>
  <si>
    <t>p.R235C</t>
  </si>
  <si>
    <t>COSM4746309</t>
  </si>
  <si>
    <t>c.709T&gt;C</t>
  </si>
  <si>
    <t>p.S237P</t>
  </si>
  <si>
    <t>COSM10280350</t>
  </si>
  <si>
    <t>c.726G&gt;T</t>
  </si>
  <si>
    <t>p.K242N</t>
  </si>
  <si>
    <t>COSM4748982</t>
  </si>
  <si>
    <t>c.730A&gt;G</t>
  </si>
  <si>
    <t>p.M244V</t>
  </si>
  <si>
    <t>COSM4938333</t>
  </si>
  <si>
    <t>p.M244I</t>
  </si>
  <si>
    <t>COSM9331180</t>
  </si>
  <si>
    <t>c.732G&gt;T</t>
  </si>
  <si>
    <t>COSM688195</t>
  </si>
  <si>
    <t>c.749G&gt;T</t>
  </si>
  <si>
    <t>p.G250V</t>
  </si>
  <si>
    <t>COSM8759639</t>
  </si>
  <si>
    <t>c.755A&gt;G</t>
  </si>
  <si>
    <t>p.H252R</t>
  </si>
  <si>
    <t>COSM6537191</t>
  </si>
  <si>
    <t>p.R253Q</t>
  </si>
  <si>
    <t>COSM7480082</t>
  </si>
  <si>
    <t>c.763G&gt;A</t>
  </si>
  <si>
    <t>p.E255K</t>
  </si>
  <si>
    <t>COSM6292585</t>
  </si>
  <si>
    <t>c.775C&gt;T</t>
  </si>
  <si>
    <t>p.H259Y</t>
  </si>
  <si>
    <t>COSM7412210</t>
  </si>
  <si>
    <t>c.776A&gt;G</t>
  </si>
  <si>
    <t>p.H259R</t>
  </si>
  <si>
    <t>COSM428966</t>
  </si>
  <si>
    <t>p.L261I</t>
  </si>
  <si>
    <t>COSM6518539</t>
  </si>
  <si>
    <t>p.E263K</t>
  </si>
  <si>
    <t>COSM10159858</t>
  </si>
  <si>
    <t>c.792G&gt;T</t>
  </si>
  <si>
    <t>p.R264S</t>
  </si>
  <si>
    <t>COSM7952675</t>
  </si>
  <si>
    <t>c.801_802delinsAA</t>
  </si>
  <si>
    <t>p.A268T</t>
  </si>
  <si>
    <t>COSM9652744</t>
  </si>
  <si>
    <t>p.R273C</t>
  </si>
  <si>
    <t>COSM7283350</t>
  </si>
  <si>
    <t>p.R273H</t>
  </si>
  <si>
    <t>COSM10671107</t>
  </si>
  <si>
    <t>c.834G&gt;T</t>
  </si>
  <si>
    <t>p.E278D</t>
  </si>
  <si>
    <t>COSM6415268</t>
  </si>
  <si>
    <t>p.H281Y</t>
  </si>
  <si>
    <t>COSM8385833</t>
  </si>
  <si>
    <t>p.R287C</t>
  </si>
  <si>
    <t>COSM8473166</t>
  </si>
  <si>
    <t>p.L292F</t>
  </si>
  <si>
    <t>COSM4511617</t>
  </si>
  <si>
    <t>c.892C&gt;G</t>
  </si>
  <si>
    <t>p.Q298E</t>
  </si>
  <si>
    <t>COSM10016956</t>
  </si>
  <si>
    <t>p.R299W</t>
  </si>
  <si>
    <t>COSM1561411</t>
  </si>
  <si>
    <t>p.R299Q</t>
  </si>
  <si>
    <t>COSM6791825</t>
  </si>
  <si>
    <t>c.896G&gt;T</t>
  </si>
  <si>
    <t>p.R299L</t>
  </si>
  <si>
    <t>COSM1978824</t>
  </si>
  <si>
    <t>c.903G&gt;T</t>
  </si>
  <si>
    <t>p.K301N</t>
  </si>
  <si>
    <t>COSM6859364</t>
  </si>
  <si>
    <t>c.910C&gt;T</t>
  </si>
  <si>
    <t>p.R304W</t>
  </si>
  <si>
    <t>COSM6998007</t>
  </si>
  <si>
    <t>p.R304Q</t>
  </si>
  <si>
    <t>COSM6852680</t>
  </si>
  <si>
    <t>p.R313H</t>
  </si>
  <si>
    <t>COSM4441924</t>
  </si>
  <si>
    <t>c.943A&gt;C</t>
  </si>
  <si>
    <t>p.K315Q</t>
  </si>
  <si>
    <t>COSM4631986</t>
  </si>
  <si>
    <t>c.979G&gt;A</t>
  </si>
  <si>
    <t>p.A327T</t>
  </si>
  <si>
    <t>COSM8877779</t>
  </si>
  <si>
    <t>c.994G&gt;A</t>
  </si>
  <si>
    <t>p.E332K</t>
  </si>
  <si>
    <t>COSM3447245</t>
  </si>
  <si>
    <t>c.1006G&gt;C</t>
  </si>
  <si>
    <t>p.E336Q</t>
  </si>
  <si>
    <t>COSM7330837</t>
  </si>
  <si>
    <t>c.1028C&gt;T</t>
  </si>
  <si>
    <t>p.A343V</t>
  </si>
  <si>
    <t>COSM3447246</t>
  </si>
  <si>
    <t>c.1037C&gt;T</t>
  </si>
  <si>
    <t>p.A346V</t>
  </si>
  <si>
    <t>COSM10359614</t>
  </si>
  <si>
    <t>c.1049G&gt;T</t>
  </si>
  <si>
    <t>p.W350L</t>
  </si>
  <si>
    <t>COSM6068431</t>
  </si>
  <si>
    <t>c.1054C&gt;A</t>
  </si>
  <si>
    <t>p.Q352K</t>
  </si>
  <si>
    <t>COSM327526</t>
  </si>
  <si>
    <t>p.Y361C</t>
  </si>
  <si>
    <t>COSM1353759</t>
  </si>
  <si>
    <t>c.1088A&gt;G</t>
  </si>
  <si>
    <t>p.N363S</t>
  </si>
  <si>
    <t>COSM6371724</t>
  </si>
  <si>
    <t>c.1124T&gt;C</t>
  </si>
  <si>
    <t>p.V375A</t>
  </si>
  <si>
    <t>COSM10671108</t>
  </si>
  <si>
    <t>c.1136G&gt;A</t>
  </si>
  <si>
    <t>p.G379E</t>
  </si>
  <si>
    <t>COSM5753678</t>
  </si>
  <si>
    <t>p.A380T</t>
  </si>
  <si>
    <t>COSM5838518</t>
  </si>
  <si>
    <t>c.1143G&gt;T</t>
  </si>
  <si>
    <t>p.E381D</t>
  </si>
  <si>
    <t>COSM6791839</t>
  </si>
  <si>
    <t>c.1146G&gt;T</t>
  </si>
  <si>
    <t>p.K382N</t>
  </si>
  <si>
    <t>COSM7474148</t>
  </si>
  <si>
    <t>c.1150A&gt;C</t>
  </si>
  <si>
    <t>p.K384Q</t>
  </si>
  <si>
    <t>COSM1227850</t>
  </si>
  <si>
    <t>c.1154A&gt;C</t>
  </si>
  <si>
    <t>p.K385T</t>
  </si>
  <si>
    <t>COSM3415855</t>
  </si>
  <si>
    <t>c.1183C&gt;T</t>
  </si>
  <si>
    <t>p.H395Y</t>
  </si>
  <si>
    <t>COSM6068430</t>
  </si>
  <si>
    <t>c.1185C&gt;G</t>
  </si>
  <si>
    <t>p.H395Q</t>
  </si>
  <si>
    <t>COSM1604535</t>
  </si>
  <si>
    <t>p.V396M</t>
  </si>
  <si>
    <t>COSM926855</t>
  </si>
  <si>
    <t>c.1205T&gt;G</t>
  </si>
  <si>
    <t>p.L402R</t>
  </si>
  <si>
    <t>COSM3986151</t>
  </si>
  <si>
    <t>c.1219C&gt;T</t>
  </si>
  <si>
    <t>p.H407Y</t>
  </si>
  <si>
    <t>COSM5929345</t>
  </si>
  <si>
    <t>c.1222A&gt;C</t>
  </si>
  <si>
    <t>p.K408Q</t>
  </si>
  <si>
    <t>COSM3447247</t>
  </si>
  <si>
    <t>c.1223A&gt;C</t>
  </si>
  <si>
    <t>p.K408T</t>
  </si>
  <si>
    <t>COSM1227851</t>
  </si>
  <si>
    <t>c.1229T&gt;C</t>
  </si>
  <si>
    <t>p.L410P</t>
  </si>
  <si>
    <t>COSM6444229</t>
  </si>
  <si>
    <t>c.1240C&gt;A</t>
  </si>
  <si>
    <t>p.Q414K</t>
  </si>
  <si>
    <t>COSM4884585</t>
  </si>
  <si>
    <t>c.1242A&gt;T</t>
  </si>
  <si>
    <t>p.Q414H</t>
  </si>
  <si>
    <t>COSM5818122</t>
  </si>
  <si>
    <t>p.E418K</t>
  </si>
  <si>
    <t>COSM5494453</t>
  </si>
  <si>
    <t>c.1255G&gt;T</t>
  </si>
  <si>
    <t>p.V419L</t>
  </si>
  <si>
    <t>COSM9959828</t>
  </si>
  <si>
    <t>c.1256T&gt;C</t>
  </si>
  <si>
    <t>p.V419A</t>
  </si>
  <si>
    <t>COSM7569056</t>
  </si>
  <si>
    <t>p.R424W</t>
  </si>
  <si>
    <t>COSM4032726</t>
  </si>
  <si>
    <t>p.R426C</t>
  </si>
  <si>
    <t>COSM10393591</t>
  </si>
  <si>
    <t>c.1283A&gt;G</t>
  </si>
  <si>
    <t>p.H428R</t>
  </si>
  <si>
    <t>COSM9136716</t>
  </si>
  <si>
    <t>p.R429H</t>
  </si>
  <si>
    <t>COSM5483567</t>
  </si>
  <si>
    <t>p.E434K</t>
  </si>
  <si>
    <t>COSM3809201</t>
  </si>
  <si>
    <t>c.1313G&gt;C</t>
  </si>
  <si>
    <t>p.G438A</t>
  </si>
  <si>
    <t>COSM688192</t>
  </si>
  <si>
    <t>c.1325T&gt;A</t>
  </si>
  <si>
    <t>p.V442D</t>
  </si>
  <si>
    <t>COSM10152378</t>
  </si>
  <si>
    <t>c.1336G&gt;T</t>
  </si>
  <si>
    <t>p.G446C</t>
  </si>
  <si>
    <t>COSM7789058</t>
  </si>
  <si>
    <t>c.1337G&gt;T</t>
  </si>
  <si>
    <t>p.G446V</t>
  </si>
  <si>
    <t>COSM7760307</t>
  </si>
  <si>
    <t>c.1358C&gt;A</t>
  </si>
  <si>
    <t>p.A453D</t>
  </si>
  <si>
    <t>COSM9312983</t>
  </si>
  <si>
    <t>p.A453V</t>
  </si>
  <si>
    <t>COSM9175632</t>
  </si>
  <si>
    <t>c.1361T&gt;G</t>
  </si>
  <si>
    <t>p.L454R</t>
  </si>
  <si>
    <t>COSM9314074</t>
  </si>
  <si>
    <t>p.D457E</t>
  </si>
  <si>
    <t>COSM688191</t>
  </si>
  <si>
    <t>p.R465C</t>
  </si>
  <si>
    <t>COSM7451693</t>
  </si>
  <si>
    <t>p.R465H</t>
  </si>
  <si>
    <t>COSM9052605</t>
  </si>
  <si>
    <t>p.M473I</t>
  </si>
  <si>
    <t>COSM9281382</t>
  </si>
  <si>
    <t>p.V477M</t>
  </si>
  <si>
    <t>COSM10671109</t>
  </si>
  <si>
    <t>c.1440G&gt;C</t>
  </si>
  <si>
    <t>p.M480I</t>
  </si>
  <si>
    <t>COSM4607279</t>
  </si>
  <si>
    <t>c.1460C&gt;T</t>
  </si>
  <si>
    <t>p.P487L</t>
  </si>
  <si>
    <t>COSM9462790</t>
  </si>
  <si>
    <t>p.S492P</t>
  </si>
  <si>
    <t>COSM7545179</t>
  </si>
  <si>
    <t>c.1488G&gt;C</t>
  </si>
  <si>
    <t>p.Q496H</t>
  </si>
  <si>
    <t>COSM6844510</t>
  </si>
  <si>
    <t>c.1498C&gt;T</t>
  </si>
  <si>
    <t>p.R500W</t>
  </si>
  <si>
    <t>COSM1978832</t>
  </si>
  <si>
    <t>c.1499G&gt;A</t>
  </si>
  <si>
    <t>p.R500Q</t>
  </si>
  <si>
    <t>COSM926857</t>
  </si>
  <si>
    <t>c.1499G&gt;T</t>
  </si>
  <si>
    <t>p.R500L</t>
  </si>
  <si>
    <t>COSM8026157</t>
  </si>
  <si>
    <t>c.1505G&gt;A</t>
  </si>
  <si>
    <t>p.R502H</t>
  </si>
  <si>
    <t>COSM1353760</t>
  </si>
  <si>
    <t>c.1526G&gt;A</t>
  </si>
  <si>
    <t>p.G509D</t>
  </si>
  <si>
    <t>COSM10671110</t>
  </si>
  <si>
    <t>c.1529T&gt;G</t>
  </si>
  <si>
    <t>p.L510R</t>
  </si>
  <si>
    <t>COSM4441598</t>
  </si>
  <si>
    <t>c.1664C&gt;G</t>
  </si>
  <si>
    <t>p.S555C</t>
  </si>
  <si>
    <t>COSN22055028</t>
  </si>
  <si>
    <t>c.1757A&gt;T</t>
  </si>
  <si>
    <t>p.Y586F</t>
  </si>
  <si>
    <t>COSN5305277</t>
  </si>
  <si>
    <t>p.S616L</t>
  </si>
  <si>
    <t>COSN29513623</t>
  </si>
  <si>
    <t>c.1868C&gt;T</t>
  </si>
  <si>
    <t>p.T623I</t>
  </si>
  <si>
    <t>COSM3447249</t>
  </si>
  <si>
    <t>c.1871A&gt;G</t>
  </si>
  <si>
    <t>p.H624R</t>
  </si>
  <si>
    <t>COSM7324593</t>
  </si>
  <si>
    <t>c.1874C&gt;T</t>
  </si>
  <si>
    <t>p.S625F</t>
  </si>
  <si>
    <t>COSM9782367</t>
  </si>
  <si>
    <t>c.1876G&gt;A</t>
  </si>
  <si>
    <t>p.D626N</t>
  </si>
  <si>
    <t>COSM4032727</t>
  </si>
  <si>
    <t>c.1877A&gt;G</t>
  </si>
  <si>
    <t>p.D626G</t>
  </si>
  <si>
    <t>COSM9115162</t>
  </si>
  <si>
    <t>c.1880C&gt;T</t>
  </si>
  <si>
    <t>p.S627L</t>
  </si>
  <si>
    <t>COSM1703359</t>
  </si>
  <si>
    <t>c.1889C&gt;T</t>
  </si>
  <si>
    <t>p.S630F</t>
  </si>
  <si>
    <t>COSM9344634</t>
  </si>
  <si>
    <t>c.1907G&gt;A</t>
  </si>
  <si>
    <t>p.R636H</t>
  </si>
  <si>
    <t>COSM1978835</t>
  </si>
  <si>
    <t>c.1915G&gt;T</t>
  </si>
  <si>
    <t>p.V639L</t>
  </si>
  <si>
    <t>COSM1600050</t>
  </si>
  <si>
    <t>c.1918G&gt;A</t>
  </si>
  <si>
    <t>p.A640T</t>
  </si>
  <si>
    <t>COSM8963330</t>
  </si>
  <si>
    <t>c.1925A&gt;G</t>
  </si>
  <si>
    <t>p.K642R</t>
  </si>
  <si>
    <t>COSM1978836</t>
  </si>
  <si>
    <t>c.1933C&gt;A</t>
  </si>
  <si>
    <t>p.Q645K</t>
  </si>
  <si>
    <t>COSM8148696</t>
  </si>
  <si>
    <t>c.1933C&gt;G</t>
  </si>
  <si>
    <t>p.Q645E</t>
  </si>
  <si>
    <t>COSM7155719</t>
  </si>
  <si>
    <t>c.1942C&gt;T</t>
  </si>
  <si>
    <t>p.R648C</t>
  </si>
  <si>
    <t>COSM9104834</t>
  </si>
  <si>
    <t>c.1943G&gt;A</t>
  </si>
  <si>
    <t>p.R648H</t>
  </si>
  <si>
    <t>COSM428968</t>
  </si>
  <si>
    <t>c.1952A&gt;G</t>
  </si>
  <si>
    <t>p.D651G</t>
  </si>
  <si>
    <t>COSM1978837</t>
  </si>
  <si>
    <t>c.1960C&gt;T</t>
  </si>
  <si>
    <t>p.L654F</t>
  </si>
  <si>
    <t>COSM9634617</t>
  </si>
  <si>
    <t>c.1973C&gt;G</t>
  </si>
  <si>
    <t>p.T658S</t>
  </si>
  <si>
    <t>COSM5647802</t>
  </si>
  <si>
    <t>c.1976C&gt;G</t>
  </si>
  <si>
    <t>p.S659C</t>
  </si>
  <si>
    <t>COSM8574270</t>
  </si>
  <si>
    <t>c.1982G&gt;A</t>
  </si>
  <si>
    <t>p.G661D</t>
  </si>
  <si>
    <t>COSM8201297</t>
  </si>
  <si>
    <t>c.1985G&gt;A</t>
  </si>
  <si>
    <t>p.S662N</t>
  </si>
  <si>
    <t>COSM9261566</t>
  </si>
  <si>
    <t>c.2002G&gt;A</t>
  </si>
  <si>
    <t>p.G668R</t>
  </si>
  <si>
    <t>COSM6791828</t>
  </si>
  <si>
    <t>c.2008C&gt;T</t>
  </si>
  <si>
    <t>p.H670Y</t>
  </si>
  <si>
    <t>COSM5925642</t>
  </si>
  <si>
    <t>c.2009A&gt;C</t>
  </si>
  <si>
    <t>p.H670P</t>
  </si>
  <si>
    <t>COSM3809202</t>
  </si>
  <si>
    <t>c.2058G&gt;T</t>
  </si>
  <si>
    <t>p.K686N</t>
  </si>
  <si>
    <t>COSM9252862</t>
  </si>
  <si>
    <t>c.2094G&gt;C</t>
  </si>
  <si>
    <t>p.K698N</t>
  </si>
  <si>
    <t>COSM6194211</t>
  </si>
  <si>
    <t>c.2095G&gt;A</t>
  </si>
  <si>
    <t>p.A699T</t>
  </si>
  <si>
    <t>COSM8879509</t>
  </si>
  <si>
    <t>c.2095G&gt;T</t>
  </si>
  <si>
    <t>p.A699S</t>
  </si>
  <si>
    <t>COSM6194212</t>
  </si>
  <si>
    <t>c.2113C&gt;A</t>
  </si>
  <si>
    <t>p.L705M</t>
  </si>
  <si>
    <t>COSM6518540</t>
  </si>
  <si>
    <t>c.2120C&gt;A</t>
  </si>
  <si>
    <t>p.P707H</t>
  </si>
  <si>
    <t>COSM10431334</t>
  </si>
  <si>
    <t>c.2128C&gt;T</t>
  </si>
  <si>
    <t>p.P710S</t>
  </si>
  <si>
    <t>COSM9787180</t>
  </si>
  <si>
    <t>c.2134G&gt;C</t>
  </si>
  <si>
    <t>p.G712R</t>
  </si>
  <si>
    <t>COSM10638939</t>
  </si>
  <si>
    <t>c.2138G&gt;A</t>
  </si>
  <si>
    <t>p.G713D</t>
  </si>
  <si>
    <t>COSM10671111</t>
  </si>
  <si>
    <t>c.2144C&gt;T</t>
  </si>
  <si>
    <t>p.P715L</t>
  </si>
  <si>
    <t>COSM5577091</t>
  </si>
  <si>
    <t>c.2162G&gt;A</t>
  </si>
  <si>
    <t>p.R721H</t>
  </si>
  <si>
    <t>COSM268094</t>
  </si>
  <si>
    <t>c.2174C&gt;T</t>
  </si>
  <si>
    <t>p.P725L</t>
  </si>
  <si>
    <t>COSM1978841</t>
  </si>
  <si>
    <t>c.2177G&gt;A</t>
  </si>
  <si>
    <t>p.S726N</t>
  </si>
  <si>
    <t>COSM10560503</t>
  </si>
  <si>
    <t>c.2183C&gt;A</t>
  </si>
  <si>
    <t>p.P728Q</t>
  </si>
  <si>
    <t>COSM7494675</t>
  </si>
  <si>
    <t>c.2207T&gt;C</t>
  </si>
  <si>
    <t>p.V736A</t>
  </si>
  <si>
    <t>COSM301003</t>
  </si>
  <si>
    <t>c.2228A&gt;G</t>
  </si>
  <si>
    <t>p.Q743R</t>
  </si>
  <si>
    <t>COSM8835274</t>
  </si>
  <si>
    <t>c.2237G&gt;A</t>
  </si>
  <si>
    <t>p.R746Q</t>
  </si>
  <si>
    <t>COSM6791833</t>
  </si>
  <si>
    <t>c.2245C&gt;T</t>
  </si>
  <si>
    <t>p.R749C</t>
  </si>
  <si>
    <t>COSM4188955</t>
  </si>
  <si>
    <t>c.2246G&gt;A</t>
  </si>
  <si>
    <t>p.R749H</t>
  </si>
  <si>
    <t>COSM1353761</t>
  </si>
  <si>
    <t>c.2252C&gt;T</t>
  </si>
  <si>
    <t>p.P751L</t>
  </si>
  <si>
    <t>COSM5544265</t>
  </si>
  <si>
    <t>c.2255A&gt;C</t>
  </si>
  <si>
    <t>p.H752P</t>
  </si>
  <si>
    <t>COSM6791830</t>
  </si>
  <si>
    <t>c.2267A&gt;G</t>
  </si>
  <si>
    <t>p.K756R</t>
  </si>
  <si>
    <t>COSM10059261</t>
  </si>
  <si>
    <t>c.2273C&gt;A</t>
  </si>
  <si>
    <t>p.A758D</t>
  </si>
  <si>
    <t>COSM10493623</t>
  </si>
  <si>
    <t>c.2294G&gt;T</t>
  </si>
  <si>
    <t>p.G765V</t>
  </si>
  <si>
    <t>COSM4769635</t>
  </si>
  <si>
    <t>c.2302G&gt;A</t>
  </si>
  <si>
    <t>p.G768S</t>
  </si>
  <si>
    <t>COSM10384553</t>
  </si>
  <si>
    <t>c.2318C&gt;G</t>
  </si>
  <si>
    <t>p.S773C</t>
  </si>
  <si>
    <t>COSM129469</t>
  </si>
  <si>
    <t>c.2318C&gt;T</t>
  </si>
  <si>
    <t>p.S773F</t>
  </si>
  <si>
    <t>COSM10204277</t>
  </si>
  <si>
    <t>c.2324C&gt;A</t>
  </si>
  <si>
    <t>p.P775Q</t>
  </si>
  <si>
    <t>COSM8154774</t>
  </si>
  <si>
    <t>c.2327G&gt;A</t>
  </si>
  <si>
    <t>p.G776D</t>
  </si>
  <si>
    <t>COSM8225314</t>
  </si>
  <si>
    <t>c.2330G&gt;A</t>
  </si>
  <si>
    <t>p.R777Q</t>
  </si>
  <si>
    <t>COSM5628397</t>
  </si>
  <si>
    <t>c.2348A&gt;G</t>
  </si>
  <si>
    <t>p.K783R</t>
  </si>
  <si>
    <t>COSM84033</t>
  </si>
  <si>
    <t>c.2357A&gt;G</t>
  </si>
  <si>
    <t>p.K786R</t>
  </si>
  <si>
    <t>COSM10165670</t>
  </si>
  <si>
    <t>c.2363C&gt;T</t>
  </si>
  <si>
    <t>p.P788L</t>
  </si>
  <si>
    <t>COSM6791835</t>
  </si>
  <si>
    <t>p.K30*</t>
  </si>
  <si>
    <t>COSM9634620</t>
  </si>
  <si>
    <t>Substitution - Nonsense</t>
  </si>
  <si>
    <t>p.R50*</t>
  </si>
  <si>
    <t>COSM6791838</t>
  </si>
  <si>
    <t>c.697C&gt;T</t>
  </si>
  <si>
    <t>p.Q233*</t>
  </si>
  <si>
    <t>COSM9375171</t>
  </si>
  <si>
    <t>c.727A&gt;T</t>
  </si>
  <si>
    <t>p.K243*</t>
  </si>
  <si>
    <t>COSM5950903</t>
  </si>
  <si>
    <t>c.799A&gt;T</t>
  </si>
  <si>
    <t>p.K267*</t>
  </si>
  <si>
    <t>COSM6384804</t>
  </si>
  <si>
    <t>c.832G&gt;T</t>
  </si>
  <si>
    <t>p.E278*</t>
  </si>
  <si>
    <t>COSM3447243</t>
  </si>
  <si>
    <t>c.1006G&gt;T</t>
  </si>
  <si>
    <t>p.E336*</t>
  </si>
  <si>
    <t>COSM6068432</t>
  </si>
  <si>
    <t>c.1050G&gt;A</t>
  </si>
  <si>
    <t>p.W350*</t>
  </si>
  <si>
    <t>COSM4032725</t>
  </si>
  <si>
    <t>c.1141G&gt;T</t>
  </si>
  <si>
    <t>p.E381*</t>
  </si>
  <si>
    <t>COSM688194</t>
  </si>
  <si>
    <t>c.1252G&gt;T</t>
  </si>
  <si>
    <t>p.E418*</t>
  </si>
  <si>
    <t>COSM688193</t>
  </si>
  <si>
    <t>c.1318C&gt;T</t>
  </si>
  <si>
    <t>p.Q440*</t>
  </si>
  <si>
    <t>COSM6132338</t>
  </si>
  <si>
    <t>c.1486C&gt;T</t>
  </si>
  <si>
    <t>p.Q496*</t>
  </si>
  <si>
    <t>COSM8229049</t>
  </si>
  <si>
    <t>c.1537C&gt;T</t>
  </si>
  <si>
    <t>p.Q513*</t>
  </si>
  <si>
    <t>COSM4468298</t>
  </si>
  <si>
    <t>p.R532*</t>
  </si>
  <si>
    <t>COSN30645777</t>
  </si>
  <si>
    <t>c.1933C&gt;T</t>
  </si>
  <si>
    <t>p.Q645*</t>
  </si>
  <si>
    <t>COSM8287936</t>
  </si>
  <si>
    <t>c.2218C&gt;T</t>
  </si>
  <si>
    <t>p.R740*</t>
  </si>
  <si>
    <t>COSM9173014</t>
  </si>
  <si>
    <t>Gene Name</t>
  </si>
  <si>
    <t>Census Tier 1</t>
  </si>
  <si>
    <t>Sample Name</t>
  </si>
  <si>
    <t>Primary Tissue</t>
  </si>
  <si>
    <t>Tissue Subtype 1</t>
  </si>
  <si>
    <t>Tissue Subtype 2</t>
  </si>
  <si>
    <t>Histology Subtype 1</t>
  </si>
  <si>
    <t>Histology Subtype 2</t>
  </si>
  <si>
    <t>Pubmed Id</t>
  </si>
  <si>
    <t>CGP Study</t>
  </si>
  <si>
    <t>Zygosity</t>
  </si>
  <si>
    <t>Genomic Co-ordinates</t>
  </si>
  <si>
    <t>STIM1</t>
  </si>
  <si>
    <t>Mucosal</t>
  </si>
  <si>
    <t>Female genital tract (site indeterminate)</t>
  </si>
  <si>
    <t>NS</t>
  </si>
  <si>
    <t>Variant of unknown origin</t>
  </si>
  <si>
    <t>Tumour Sample</t>
  </si>
  <si>
    <t>11:4091311..4091311</t>
  </si>
  <si>
    <t>Anorectal</t>
  </si>
  <si>
    <t>11:4083382..4083382</t>
  </si>
  <si>
    <t>11:4083385..4083385</t>
  </si>
  <si>
    <t>Nasopharynx</t>
  </si>
  <si>
    <t>11:4070144..4070144</t>
  </si>
  <si>
    <t>Biliary tract</t>
  </si>
  <si>
    <t>Bile duct</t>
  </si>
  <si>
    <t>Carcinoma</t>
  </si>
  <si>
    <t>Confirmed Somatic</t>
  </si>
  <si>
    <t>11:4086849..4086849</t>
  </si>
  <si>
    <t>11:4091293..4091293</t>
  </si>
  <si>
    <t>APGI-CC-1601</t>
  </si>
  <si>
    <t>11:4091382..4091382</t>
  </si>
  <si>
    <t>APGI-CC-3117</t>
  </si>
  <si>
    <t>11:3856329..3856329</t>
  </si>
  <si>
    <t>BD134T</t>
  </si>
  <si>
    <t>11:4083276..4083276</t>
  </si>
  <si>
    <t>BD177T</t>
  </si>
  <si>
    <t>11:3967581..3967581</t>
  </si>
  <si>
    <t>CHCLO004</t>
  </si>
  <si>
    <t>11:3967638..3967638</t>
  </si>
  <si>
    <t>CHCOSK001</t>
  </si>
  <si>
    <t>11:4091364..4091364</t>
  </si>
  <si>
    <t>T_CCA_JP_7</t>
  </si>
  <si>
    <t>11:4074613..4074613</t>
  </si>
  <si>
    <t>T_CCA_JP_9</t>
  </si>
  <si>
    <t>SM-CUCGB</t>
  </si>
  <si>
    <t>Urinary tract</t>
  </si>
  <si>
    <t>Heterozygous</t>
  </si>
  <si>
    <t>11:4091542..4091542</t>
  </si>
  <si>
    <t>11:4070100..4070100</t>
  </si>
  <si>
    <t>11:4091355..4091355</t>
  </si>
  <si>
    <t>SJBALL022190</t>
  </si>
  <si>
    <t>Haematopoietic and lymphoid</t>
  </si>
  <si>
    <t>Lymphoid neoplasm</t>
  </si>
  <si>
    <t>Acute lymphoblastic B cell leukaemia</t>
  </si>
  <si>
    <t>Ph positive</t>
  </si>
  <si>
    <t>11:3967654..3967654</t>
  </si>
  <si>
    <t>PATYJK</t>
  </si>
  <si>
    <t>Acute lymphoblastic T cell leukaemia</t>
  </si>
  <si>
    <t>11:4074620..4074620</t>
  </si>
  <si>
    <t>SJALL018385-R</t>
  </si>
  <si>
    <t>11:4083443..4083443</t>
  </si>
  <si>
    <t>TARGET-10-PAPCVZ-09A-01D</t>
  </si>
  <si>
    <t>Haematopoietic neoplasm</t>
  </si>
  <si>
    <t>Acute lymphoblastic leukaemia</t>
  </si>
  <si>
    <t>11:3967559..3967559</t>
  </si>
  <si>
    <t>NK-T cell lymphoma</t>
  </si>
  <si>
    <t>Previously Reported</t>
  </si>
  <si>
    <t>11:4082268..4082268</t>
  </si>
  <si>
    <t>TNKTL4</t>
  </si>
  <si>
    <t>JEKO-1</t>
  </si>
  <si>
    <t>Mantle cell lymphoma</t>
  </si>
  <si>
    <t>Cultured</t>
  </si>
  <si>
    <t>11:4091365..4091365</t>
  </si>
  <si>
    <t>SK00102_M</t>
  </si>
  <si>
    <t>Central nervous system</t>
  </si>
  <si>
    <t>Astrocytoma Grade IV</t>
  </si>
  <si>
    <t>Glioblastoma multiforme</t>
  </si>
  <si>
    <t>11:4091337..4091337</t>
  </si>
  <si>
    <t>11:3967566..3967566</t>
  </si>
  <si>
    <t>11:4070170..4070170</t>
  </si>
  <si>
    <t>11:4082890..4082890</t>
  </si>
  <si>
    <t>GBM16-R1</t>
  </si>
  <si>
    <t>Oligodendroglioma Grade III</t>
  </si>
  <si>
    <t>Anaplastic</t>
  </si>
  <si>
    <t>11:4091674..4091674</t>
  </si>
  <si>
    <t>GBM16-R2</t>
  </si>
  <si>
    <t>HSJD_DIPG004</t>
  </si>
  <si>
    <t>Brainstem</t>
  </si>
  <si>
    <t>Astrocytoma Grade II</t>
  </si>
  <si>
    <t>Fibrillary</t>
  </si>
  <si>
    <t>11:4070115..4070115</t>
  </si>
  <si>
    <t>MTC14</t>
  </si>
  <si>
    <t>Metaplastic carcinoma</t>
  </si>
  <si>
    <t>11:4091516..4091516</t>
  </si>
  <si>
    <t>11:4091517..4091517</t>
  </si>
  <si>
    <t>DN11116</t>
  </si>
  <si>
    <t>HER-positive carcinoma</t>
  </si>
  <si>
    <t>11:4086666..4086666</t>
  </si>
  <si>
    <t>DN120A6</t>
  </si>
  <si>
    <t>11:4070068..4070068</t>
  </si>
  <si>
    <t>BC44-tumour</t>
  </si>
  <si>
    <t>BC67-tumour</t>
  </si>
  <si>
    <t>11:4086490..4086490</t>
  </si>
  <si>
    <t>TCGA-A8-A0A6-01</t>
  </si>
  <si>
    <t>11:4091431..4091431</t>
  </si>
  <si>
    <t>11:4083324..4083324</t>
  </si>
  <si>
    <t>11:4070188..4070188</t>
  </si>
  <si>
    <t>11:4083294..4083294</t>
  </si>
  <si>
    <t>PD11345a</t>
  </si>
  <si>
    <t>Ductal carcinoma</t>
  </si>
  <si>
    <t>T578</t>
  </si>
  <si>
    <t>Large intestine</t>
  </si>
  <si>
    <t>Caecum</t>
  </si>
  <si>
    <t>11:3967608..3967608</t>
  </si>
  <si>
    <t>11:4091584..4091584</t>
  </si>
  <si>
    <t>11:4091668..4091668</t>
  </si>
  <si>
    <t>11:4082296..4082296</t>
  </si>
  <si>
    <t>PCNSL-4</t>
  </si>
  <si>
    <t>Primary central nervous system lymphoma</t>
  </si>
  <si>
    <t>11:4074602..4074602</t>
  </si>
  <si>
    <t>ILMN13</t>
  </si>
  <si>
    <t>Ascending</t>
  </si>
  <si>
    <t>11:4091480..4091480</t>
  </si>
  <si>
    <t>11:4083498..4083498</t>
  </si>
  <si>
    <t>11:4083280..4083280</t>
  </si>
  <si>
    <t>11:4082894..4082894</t>
  </si>
  <si>
    <t>11:4082967..4082967</t>
  </si>
  <si>
    <t>CRC124</t>
  </si>
  <si>
    <t>11:4091689..4091689</t>
  </si>
  <si>
    <t>MSU3-c</t>
  </si>
  <si>
    <t>Transverse</t>
  </si>
  <si>
    <t>T3724</t>
  </si>
  <si>
    <t>11:3967652..3967652</t>
  </si>
  <si>
    <t>MSU3-a</t>
  </si>
  <si>
    <t>Adenoma</t>
  </si>
  <si>
    <t>Tubulovillous</t>
  </si>
  <si>
    <t>8665_CLM</t>
  </si>
  <si>
    <t>11:4082350..4082350</t>
  </si>
  <si>
    <t>CRC537</t>
  </si>
  <si>
    <t>T1772</t>
  </si>
  <si>
    <t>11:3856332..3856332</t>
  </si>
  <si>
    <t>11:4074605..4074605</t>
  </si>
  <si>
    <t>11:4082898..4082898</t>
  </si>
  <si>
    <t>CG50</t>
  </si>
  <si>
    <t>Sigmoid</t>
  </si>
  <si>
    <t>11:4091407..4091407</t>
  </si>
  <si>
    <t>11:4091629..4091629</t>
  </si>
  <si>
    <t>11:4086507..4086507</t>
  </si>
  <si>
    <t>5-2A</t>
  </si>
  <si>
    <t>11:4074527..4074527</t>
  </si>
  <si>
    <t>C391</t>
  </si>
  <si>
    <t>11:4086531..4086531</t>
  </si>
  <si>
    <t>C467</t>
  </si>
  <si>
    <t>11:4074648..4074648</t>
  </si>
  <si>
    <t>C91</t>
  </si>
  <si>
    <t>11:3967662..3967662</t>
  </si>
  <si>
    <t>DLD1</t>
  </si>
  <si>
    <t>HCC2998</t>
  </si>
  <si>
    <t>11:4091374..4091374</t>
  </si>
  <si>
    <t>HCT116</t>
  </si>
  <si>
    <t>11:4074653..4074653</t>
  </si>
  <si>
    <t>HCT15</t>
  </si>
  <si>
    <t>11:4091596..4091596</t>
  </si>
  <si>
    <t>SNU-175</t>
  </si>
  <si>
    <t>11:4091329..4091329</t>
  </si>
  <si>
    <t>T1196</t>
  </si>
  <si>
    <t>11:4074606..4074606</t>
  </si>
  <si>
    <t>T1241</t>
  </si>
  <si>
    <t>11:4059310..4059310</t>
  </si>
  <si>
    <t>T214901</t>
  </si>
  <si>
    <t>11:4091424..4091424</t>
  </si>
  <si>
    <t>T251808</t>
  </si>
  <si>
    <t>11:4091677..4091677</t>
  </si>
  <si>
    <t>T3021</t>
  </si>
  <si>
    <t>11:4070088..4070088</t>
  </si>
  <si>
    <t>T3172</t>
  </si>
  <si>
    <t>11:4091659..4091659</t>
  </si>
  <si>
    <t>T3319</t>
  </si>
  <si>
    <t>11:3967554..3967554</t>
  </si>
  <si>
    <t>T3483</t>
  </si>
  <si>
    <t>11:4091785..4091785</t>
  </si>
  <si>
    <t>T3690</t>
  </si>
  <si>
    <t>11:3967639..3967639</t>
  </si>
  <si>
    <t>T593</t>
  </si>
  <si>
    <t>11:4082887..4082887</t>
  </si>
  <si>
    <t>sysucc-1397T</t>
  </si>
  <si>
    <t>sysucc-783T</t>
  </si>
  <si>
    <t>11:4083310..4083310</t>
  </si>
  <si>
    <t>5-148</t>
  </si>
  <si>
    <t>Small intestine</t>
  </si>
  <si>
    <t>Duodenum</t>
  </si>
  <si>
    <t>11:4091695..4091695</t>
  </si>
  <si>
    <t>Diffuse large B cell lymphoma</t>
  </si>
  <si>
    <t>11:4070121..4070121</t>
  </si>
  <si>
    <t>PBL001_M4</t>
  </si>
  <si>
    <t>Pancreas</t>
  </si>
  <si>
    <t>Other</t>
  </si>
  <si>
    <t>Pancreatoblastoma</t>
  </si>
  <si>
    <t>11:4091299..4091299</t>
  </si>
  <si>
    <t>Pa01C</t>
  </si>
  <si>
    <t>11:4091770..4091770</t>
  </si>
  <si>
    <t>11:4023936..4023936</t>
  </si>
  <si>
    <t>Endometrium</t>
  </si>
  <si>
    <t>Endometrioid carcinoma</t>
  </si>
  <si>
    <t>11:4023919..4023919</t>
  </si>
  <si>
    <t>11:4082930..4082930</t>
  </si>
  <si>
    <t>11:4086501..4086501</t>
  </si>
  <si>
    <t>11:4082193..4082193</t>
  </si>
  <si>
    <t>11:4091650..4091650</t>
  </si>
  <si>
    <t>11:4091340..4091340</t>
  </si>
  <si>
    <t>11:4083418..4083418</t>
  </si>
  <si>
    <t>11:4091404..4091404</t>
  </si>
  <si>
    <t>Gallbladder</t>
  </si>
  <si>
    <t>11:4091716..4091716</t>
  </si>
  <si>
    <t>Upper aerodigestive tract</t>
  </si>
  <si>
    <t>Head neck</t>
  </si>
  <si>
    <t>11:4074551..4074551</t>
  </si>
  <si>
    <t>Pharynx</t>
  </si>
  <si>
    <t>11:4091740..4091740</t>
  </si>
  <si>
    <t>BK0097</t>
  </si>
  <si>
    <t>Clear cell renal cell carcinoma</t>
  </si>
  <si>
    <t>11:4091667..4091667</t>
  </si>
  <si>
    <t>TCGA-AK-3425-01</t>
  </si>
  <si>
    <t>11:3967599..3967599</t>
  </si>
  <si>
    <t>Papillary renal cell carcinoma</t>
  </si>
  <si>
    <t>11:4082949..4082949</t>
  </si>
  <si>
    <t>HCC63</t>
  </si>
  <si>
    <t>11:4082929..4082929</t>
  </si>
  <si>
    <t>HCC63T</t>
  </si>
  <si>
    <t>RK038_C01</t>
  </si>
  <si>
    <t>11:4086759..4086759</t>
  </si>
  <si>
    <t>RK190_C01</t>
  </si>
  <si>
    <t>CHG-10-51040T</t>
  </si>
  <si>
    <t>Neoplasm</t>
  </si>
  <si>
    <t>11:4070175..4070175</t>
  </si>
  <si>
    <t>CHG-13-09220T</t>
  </si>
  <si>
    <t>11:4070080..4070080</t>
  </si>
  <si>
    <t>CHG-2010-22780T</t>
  </si>
  <si>
    <t>11:4055622..4055622</t>
  </si>
  <si>
    <t>CHG-88T</t>
  </si>
  <si>
    <t>11:3967682..3967682</t>
  </si>
  <si>
    <t>LICA-CN-HCC060T</t>
  </si>
  <si>
    <t>11:4083266..4083266</t>
  </si>
  <si>
    <t>HCC08T</t>
  </si>
  <si>
    <t>TCGA-DD-A3A5-01</t>
  </si>
  <si>
    <t>11:4070142..4070142</t>
  </si>
  <si>
    <t>11:4055602..4055602</t>
  </si>
  <si>
    <t>A017-T-S10</t>
  </si>
  <si>
    <t>11:4070187..4070187</t>
  </si>
  <si>
    <t>IGC-08-1128</t>
  </si>
  <si>
    <t>11:4070167..4070167</t>
  </si>
  <si>
    <t>IGC-10-1053</t>
  </si>
  <si>
    <t>11:4070193..4070193</t>
  </si>
  <si>
    <t>IGC-10-1182</t>
  </si>
  <si>
    <t>11:4091535..4091535</t>
  </si>
  <si>
    <t>11:3967576..3967576</t>
  </si>
  <si>
    <t>11:3967627..3967627</t>
  </si>
  <si>
    <t>11:4082263..4082263</t>
  </si>
  <si>
    <t>11:4082927..4082927</t>
  </si>
  <si>
    <t>11:4083361..4083361</t>
  </si>
  <si>
    <t>11:3967671..3967671</t>
  </si>
  <si>
    <t>11:4083360..4083360</t>
  </si>
  <si>
    <t>11:3967647..3967647</t>
  </si>
  <si>
    <t>AD2320</t>
  </si>
  <si>
    <t>11:4083337..4083337</t>
  </si>
  <si>
    <t>TCGA-22-4599-01</t>
  </si>
  <si>
    <t>11:3856382..3856382</t>
  </si>
  <si>
    <t>11:4083395..4083395</t>
  </si>
  <si>
    <t>11:4070161..4070161</t>
  </si>
  <si>
    <t>11:4070108..4070108</t>
  </si>
  <si>
    <t>H647</t>
  </si>
  <si>
    <t>Mixed adenosquamous carcinoma</t>
  </si>
  <si>
    <t>11:4091347..4091347</t>
  </si>
  <si>
    <t>H1155</t>
  </si>
  <si>
    <t>Large cell carcinoma</t>
  </si>
  <si>
    <t>11:3856353..3856353</t>
  </si>
  <si>
    <t>Non small cell carcinoma</t>
  </si>
  <si>
    <t>Serous carcinoma</t>
  </si>
  <si>
    <t>11:4091605..4091605</t>
  </si>
  <si>
    <t>11:3856325..3856325</t>
  </si>
  <si>
    <t>IC050</t>
  </si>
  <si>
    <t>Mucinous carcinoma</t>
  </si>
  <si>
    <t>11:4074621..4074621</t>
  </si>
  <si>
    <t>OSCC-GB_01110111</t>
  </si>
  <si>
    <t>Mouth</t>
  </si>
  <si>
    <t>11:4083264..4083264</t>
  </si>
  <si>
    <t>OSCC-GB_01570111</t>
  </si>
  <si>
    <t>11:4082220..4082220</t>
  </si>
  <si>
    <t>IOB_17</t>
  </si>
  <si>
    <t>Maxilla</t>
  </si>
  <si>
    <t>11:4082251..4082251</t>
  </si>
  <si>
    <t>D01</t>
  </si>
  <si>
    <t>Pat_41_B</t>
  </si>
  <si>
    <t>11:4082882..4082882</t>
  </si>
  <si>
    <t>Oesophagus</t>
  </si>
  <si>
    <t>11:3856406..3856406</t>
  </si>
  <si>
    <t>1N50-VS-1T50</t>
  </si>
  <si>
    <t>11:4023891..4023891</t>
  </si>
  <si>
    <t>ESCC_162</t>
  </si>
  <si>
    <t>11:4091395..4091395</t>
  </si>
  <si>
    <t>ESCC_169</t>
  </si>
  <si>
    <t>ESCC_34</t>
  </si>
  <si>
    <t>11:4091752..4091752</t>
  </si>
  <si>
    <t>1T50</t>
  </si>
  <si>
    <t>GC13</t>
  </si>
  <si>
    <t>Placenta</t>
  </si>
  <si>
    <t>Choriocarcinoma</t>
  </si>
  <si>
    <t>11:3856286..3856286</t>
  </si>
  <si>
    <t>GC18</t>
  </si>
  <si>
    <t>11:4083279..4083279</t>
  </si>
  <si>
    <t>CPCG0097-F1</t>
  </si>
  <si>
    <t>C000-6KNGDL</t>
  </si>
  <si>
    <t>Adnexal tumour</t>
  </si>
  <si>
    <t>Malignant adnexal tumour</t>
  </si>
  <si>
    <t>Eccrine porocarcinoma</t>
  </si>
  <si>
    <t>11:4091779..4091779</t>
  </si>
  <si>
    <t>C000-RCWM1J</t>
  </si>
  <si>
    <t>11:4055594..4055594</t>
  </si>
  <si>
    <t>PF2_10</t>
  </si>
  <si>
    <t>Extramammary Pagets disease</t>
  </si>
  <si>
    <t>Basal cell carcinoma</t>
  </si>
  <si>
    <t>11:4091298..4091298</t>
  </si>
  <si>
    <t>11:4074511..4074512</t>
  </si>
  <si>
    <t>11:3967641..3967641</t>
  </si>
  <si>
    <t>11:4091296..4091296</t>
  </si>
  <si>
    <t>11:4091550..4091550</t>
  </si>
  <si>
    <t>PT42</t>
  </si>
  <si>
    <t>11:4091430..4091430</t>
  </si>
  <si>
    <t>PT46</t>
  </si>
  <si>
    <t>11:4082963..4082963</t>
  </si>
  <si>
    <t>PT55</t>
  </si>
  <si>
    <t>11:3967617..3967617</t>
  </si>
  <si>
    <t>Superficial spreading</t>
  </si>
  <si>
    <t>11:4083300..4083300</t>
  </si>
  <si>
    <t>11:4091724..4091724</t>
  </si>
  <si>
    <t>11:3967672..3967672</t>
  </si>
  <si>
    <t>EXTERN_MELA_20140526_035</t>
  </si>
  <si>
    <t>11:4082208..4082208</t>
  </si>
  <si>
    <t>11:4082966..4082966</t>
  </si>
  <si>
    <t>11:4091746..4091746</t>
  </si>
  <si>
    <t>11:4091302..4091302</t>
  </si>
  <si>
    <t>11:4074502..4074502</t>
  </si>
  <si>
    <t>11:4082242..4082242</t>
  </si>
  <si>
    <t>11:4091290..4091290</t>
  </si>
  <si>
    <t>11:4086500..4086500</t>
  </si>
  <si>
    <t>YUMUL</t>
  </si>
  <si>
    <t>EXTERN_MELA_20140505_012</t>
  </si>
  <si>
    <t>Face</t>
  </si>
  <si>
    <t>EXTERN_MELA_20140924_076</t>
  </si>
  <si>
    <t>11:4083484..4083484</t>
  </si>
  <si>
    <t>Desmoplastic</t>
  </si>
  <si>
    <t>11:4091566..4091566</t>
  </si>
  <si>
    <t>MCC_274</t>
  </si>
  <si>
    <t>Upper extremity</t>
  </si>
  <si>
    <t>Merkel cell carcinoma</t>
  </si>
  <si>
    <t>11:4082973..4082973</t>
  </si>
  <si>
    <t>PD26871a</t>
  </si>
  <si>
    <t>Soft tissue</t>
  </si>
  <si>
    <t>Fibrous tissue and uncertain origin</t>
  </si>
  <si>
    <t>Undifferentiated-unclassified sarcoma</t>
  </si>
  <si>
    <t>Pleomorphic</t>
  </si>
  <si>
    <t>11:4070199..4070199</t>
  </si>
  <si>
    <t>11:3967611..3967611</t>
  </si>
  <si>
    <t>11:4023877..4023877</t>
  </si>
  <si>
    <t>11:3856283..3856283</t>
  </si>
  <si>
    <t>11:4091749..4091749</t>
  </si>
  <si>
    <t>11:4083417..4083417</t>
  </si>
  <si>
    <t>STC13GA</t>
  </si>
  <si>
    <t>11:4083349..4083349</t>
  </si>
  <si>
    <t>11:4091398..4091398</t>
  </si>
  <si>
    <t>11:4074569..4074569</t>
  </si>
  <si>
    <t>GCYC_170_T</t>
  </si>
  <si>
    <t>Intestinal adenocarcinoma</t>
  </si>
  <si>
    <t>11:4083307..4083307</t>
  </si>
  <si>
    <t>STC252</t>
  </si>
  <si>
    <t>11:3967664..3967664</t>
  </si>
  <si>
    <t>11:4070138..4070138</t>
  </si>
  <si>
    <t>Thyroid-CN-WZ038T</t>
  </si>
  <si>
    <t>11:4074544..4074544</t>
  </si>
  <si>
    <t>Thyroid-CN-WZ044T</t>
  </si>
  <si>
    <t>11:3856389..3856389</t>
  </si>
  <si>
    <t>Thyroid-CN-WZ047T</t>
  </si>
  <si>
    <t>11:4082302..4082302</t>
  </si>
  <si>
    <t>W18T</t>
  </si>
  <si>
    <t>W30T</t>
  </si>
  <si>
    <t>W34T</t>
  </si>
  <si>
    <t>Adrenal gland</t>
  </si>
  <si>
    <t>Adrenal cortical carcinoma</t>
  </si>
  <si>
    <t>Functioning</t>
  </si>
  <si>
    <t>11:4083464..4083464</t>
  </si>
  <si>
    <t>ME011T</t>
  </si>
  <si>
    <t>Extremity</t>
  </si>
  <si>
    <t>11:3967660..3967660</t>
  </si>
  <si>
    <t>11:3967656..3967656</t>
  </si>
  <si>
    <t>11:4074584..4074584</t>
  </si>
  <si>
    <t>PD42117a</t>
  </si>
  <si>
    <t>11:3967573..3967573</t>
  </si>
  <si>
    <t>PD42099a</t>
  </si>
  <si>
    <t>Lentigo maligna</t>
  </si>
  <si>
    <t>11:4059324..4059324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</si>
</sst>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"/>
    <numFmt numFmtId="165" formatCode="yyyy/m"/>
    <numFmt numFmtId="166" formatCode="d-mmm"/>
    <numFmt numFmtId="167" formatCode="d-mmmm"/>
  </numFmts>
  <fonts count="12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color theme="1"/>
      <name val="Courier"/>
    </font>
    <font>
      <color rgb="FF222222"/>
      <name val="Arial"/>
    </font>
    <font>
      <sz val="12.0"/>
      <color rgb="FF000000"/>
      <name val="&quot;Aptos Narrow&quot;"/>
    </font>
    <font>
      <sz val="12.0"/>
      <color rgb="FF000000"/>
      <name val="Arial"/>
    </font>
    <font>
      <u/>
      <sz val="12.0"/>
      <color rgb="FF000000"/>
      <name val="&quot;Aptos Narrow&quot;"/>
    </font>
    <font>
      <u/>
      <color rgb="FF0000FF"/>
    </font>
    <font>
      <sz val="12.0"/>
      <color rgb="FF000000"/>
      <name val="Calibri"/>
    </font>
    <font>
      <u/>
      <sz val="12.0"/>
      <color rgb="FF000000"/>
      <name val="Calibri"/>
    </font>
    <font>
      <b/>
      <sz val="12.0"/>
      <color rgb="FF00000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right" readingOrder="0"/>
    </xf>
    <xf borderId="0" fillId="3" fontId="1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2" fontId="2" numFmtId="0" xfId="0" applyAlignment="1" applyFont="1">
      <alignment horizontal="left" readingOrder="0"/>
    </xf>
    <xf borderId="1" fillId="0" fontId="1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1" fillId="0" fontId="1" numFmtId="0" xfId="0" applyBorder="1" applyFont="1"/>
    <xf borderId="0" fillId="2" fontId="4" numFmtId="0" xfId="0" applyAlignment="1" applyFont="1">
      <alignment horizontal="left" readingOrder="0"/>
    </xf>
    <xf borderId="0" fillId="0" fontId="3" numFmtId="0" xfId="0" applyFont="1"/>
    <xf borderId="0" fillId="4" fontId="1" numFmtId="0" xfId="0" applyAlignment="1" applyFill="1" applyFont="1">
      <alignment readingOrder="0"/>
    </xf>
    <xf borderId="0" fillId="0" fontId="1" numFmtId="0" xfId="0" applyFont="1"/>
    <xf borderId="1" fillId="4" fontId="1" numFmtId="0" xfId="0" applyAlignment="1" applyBorder="1" applyFont="1">
      <alignment readingOrder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11" xfId="0" applyAlignment="1" applyFont="1" applyNumberFormat="1">
      <alignment horizontal="right" readingOrder="0" shrinkToFit="0" vertical="bottom" wrapText="0"/>
    </xf>
    <xf borderId="0" fillId="0" fontId="5" numFmtId="164" xfId="0" applyAlignment="1" applyFont="1" applyNumberFormat="1">
      <alignment horizontal="right" readingOrder="0" shrinkToFit="0" vertical="bottom" wrapText="0"/>
    </xf>
    <xf borderId="0" fillId="0" fontId="5" numFmtId="165" xfId="0" applyAlignment="1" applyFont="1" applyNumberForma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5" numFmtId="166" xfId="0" applyAlignment="1" applyFont="1" applyNumberFormat="1">
      <alignment horizontal="right" readingOrder="0" shrinkToFit="0" vertical="bottom" wrapText="0"/>
    </xf>
    <xf borderId="0" fillId="0" fontId="5" numFmtId="0" xfId="0" applyAlignment="1" applyFont="1">
      <alignment horizontal="center" readingOrder="0" shrinkToFit="0" vertical="bottom" wrapText="0"/>
    </xf>
    <xf borderId="0" fillId="0" fontId="5" numFmtId="9" xfId="0" applyAlignment="1" applyFont="1" applyNumberFormat="1">
      <alignment horizontal="right" readingOrder="0" shrinkToFit="0" vertical="bottom" wrapText="0"/>
    </xf>
    <xf borderId="0" fillId="0" fontId="5" numFmtId="10" xfId="0" applyAlignment="1" applyFont="1" applyNumberFormat="1">
      <alignment horizontal="right" readingOrder="0" shrinkToFit="0" vertical="bottom" wrapText="0"/>
    </xf>
    <xf borderId="0" fillId="0" fontId="5" numFmtId="167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9" numFmtId="0" xfId="0" applyAlignment="1" applyFont="1">
      <alignment horizontal="right" readingOrder="0" shrinkToFit="0" vertical="bottom" wrapText="0"/>
    </xf>
    <xf borderId="0" fillId="0" fontId="9" numFmtId="0" xfId="0" applyAlignment="1" applyFont="1">
      <alignment shrinkToFit="0" vertical="bottom" wrapText="0"/>
    </xf>
    <xf borderId="0" fillId="0" fontId="9" numFmtId="11" xfId="0" applyAlignment="1" applyFont="1" applyNumberFormat="1">
      <alignment horizontal="righ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shrinkToFit="0" vertical="bottom" wrapText="0"/>
    </xf>
    <xf borderId="0" fillId="0" fontId="11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://hgsc.bcm.edu" TargetMode="External"/><Relationship Id="rId11" Type="http://schemas.openxmlformats.org/officeDocument/2006/relationships/hyperlink" Target="http://yale.edu" TargetMode="External"/><Relationship Id="rId22" Type="http://schemas.openxmlformats.org/officeDocument/2006/relationships/hyperlink" Target="http://broad.mit.edu" TargetMode="External"/><Relationship Id="rId10" Type="http://schemas.openxmlformats.org/officeDocument/2006/relationships/hyperlink" Target="http://broad.mit.edu" TargetMode="External"/><Relationship Id="rId21" Type="http://schemas.openxmlformats.org/officeDocument/2006/relationships/hyperlink" Target="http://hgsc.bcm.edu" TargetMode="External"/><Relationship Id="rId13" Type="http://schemas.openxmlformats.org/officeDocument/2006/relationships/hyperlink" Target="http://hgsc.bcm.edu" TargetMode="External"/><Relationship Id="rId12" Type="http://schemas.openxmlformats.org/officeDocument/2006/relationships/hyperlink" Target="http://www.broadinstitute.org" TargetMode="External"/><Relationship Id="rId23" Type="http://schemas.openxmlformats.org/officeDocument/2006/relationships/drawing" Target="../drawings/drawing5.xml"/><Relationship Id="rId1" Type="http://schemas.openxmlformats.org/officeDocument/2006/relationships/hyperlink" Target="http://broad.mit.edu" TargetMode="External"/><Relationship Id="rId2" Type="http://schemas.openxmlformats.org/officeDocument/2006/relationships/hyperlink" Target="http://broad.mit.edu" TargetMode="External"/><Relationship Id="rId3" Type="http://schemas.openxmlformats.org/officeDocument/2006/relationships/hyperlink" Target="http://broad.mit.edu" TargetMode="External"/><Relationship Id="rId4" Type="http://schemas.openxmlformats.org/officeDocument/2006/relationships/hyperlink" Target="http://hgsc.bcm.edu" TargetMode="External"/><Relationship Id="rId9" Type="http://schemas.openxmlformats.org/officeDocument/2006/relationships/hyperlink" Target="http://broad.mit.edu" TargetMode="External"/><Relationship Id="rId15" Type="http://schemas.openxmlformats.org/officeDocument/2006/relationships/hyperlink" Target="http://broad.mit.edu" TargetMode="External"/><Relationship Id="rId14" Type="http://schemas.openxmlformats.org/officeDocument/2006/relationships/hyperlink" Target="http://hgsc.bcm.edu" TargetMode="External"/><Relationship Id="rId17" Type="http://schemas.openxmlformats.org/officeDocument/2006/relationships/hyperlink" Target="http://broadinstitute.org" TargetMode="External"/><Relationship Id="rId16" Type="http://schemas.openxmlformats.org/officeDocument/2006/relationships/hyperlink" Target="http://broad.mit.edu" TargetMode="External"/><Relationship Id="rId5" Type="http://schemas.openxmlformats.org/officeDocument/2006/relationships/hyperlink" Target="http://broad.mit.edu" TargetMode="External"/><Relationship Id="rId19" Type="http://schemas.openxmlformats.org/officeDocument/2006/relationships/hyperlink" Target="http://hgsc.bcm.edu" TargetMode="External"/><Relationship Id="rId6" Type="http://schemas.openxmlformats.org/officeDocument/2006/relationships/hyperlink" Target="http://broad.mit.edu" TargetMode="External"/><Relationship Id="rId18" Type="http://schemas.openxmlformats.org/officeDocument/2006/relationships/hyperlink" Target="http://hgsc.bcm.edu" TargetMode="External"/><Relationship Id="rId7" Type="http://schemas.openxmlformats.org/officeDocument/2006/relationships/hyperlink" Target="http://broad.mit.edu" TargetMode="External"/><Relationship Id="rId8" Type="http://schemas.openxmlformats.org/officeDocument/2006/relationships/hyperlink" Target="http://broad.mit.edu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rgc-mcps.regeneron.com/gene/STIM1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clinvar.variation.id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6.88"/>
    <col customWidth="1" min="2" max="2" width="7.5"/>
    <col customWidth="1" min="3" max="3" width="7.88"/>
    <col customWidth="1" min="4" max="4" width="14.75"/>
    <col customWidth="1" min="5" max="5" width="16.38"/>
    <col customWidth="1" min="6" max="6" width="23.0"/>
    <col customWidth="1" min="7" max="7" width="10.88"/>
    <col customWidth="1" min="8" max="8" width="7.75"/>
    <col customWidth="1" min="9" max="9" width="11.75"/>
    <col customWidth="1" min="10" max="10" width="8.13"/>
    <col customWidth="1" min="14" max="14" width="15.38"/>
    <col customWidth="1" min="15" max="15" width="14.25"/>
    <col customWidth="1" min="17" max="17" width="9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 t="s">
        <v>18</v>
      </c>
      <c r="B2" s="1">
        <v>63.0</v>
      </c>
      <c r="C2" s="1" t="s">
        <v>19</v>
      </c>
      <c r="G2" s="1"/>
      <c r="H2" s="1"/>
      <c r="I2" s="1"/>
      <c r="J2" s="1"/>
      <c r="K2" s="1" t="s">
        <v>20</v>
      </c>
      <c r="N2" s="1" t="s">
        <v>21</v>
      </c>
      <c r="O2" s="1"/>
      <c r="P2" s="1">
        <v>3.1744929E7</v>
      </c>
      <c r="Q2" s="1">
        <v>10.0</v>
      </c>
    </row>
    <row r="3">
      <c r="A3" s="1" t="s">
        <v>22</v>
      </c>
      <c r="B3" s="1">
        <v>66.0</v>
      </c>
      <c r="C3" s="1" t="s">
        <v>19</v>
      </c>
      <c r="G3" s="1" t="s">
        <v>23</v>
      </c>
      <c r="H3" s="1"/>
      <c r="I3" s="1"/>
      <c r="J3" s="1"/>
      <c r="K3" s="1"/>
      <c r="N3" s="1" t="s">
        <v>21</v>
      </c>
      <c r="O3" s="1"/>
      <c r="P3" s="1"/>
      <c r="Q3" s="1"/>
    </row>
    <row r="4">
      <c r="A4" s="1" t="s">
        <v>24</v>
      </c>
      <c r="B4" s="1">
        <f>IFERROR(__xludf.DUMMYFUNCTION("int(REGEXEXTRACT(A4,""\d+""))"),66.0)</f>
        <v>66</v>
      </c>
      <c r="C4" s="1" t="s">
        <v>19</v>
      </c>
      <c r="G4" s="1" t="s">
        <v>23</v>
      </c>
      <c r="H4" s="1" t="s">
        <v>23</v>
      </c>
      <c r="I4" s="1" t="s">
        <v>23</v>
      </c>
      <c r="J4" s="1" t="s">
        <v>23</v>
      </c>
      <c r="K4" s="1" t="s">
        <v>20</v>
      </c>
      <c r="N4" s="1" t="s">
        <v>25</v>
      </c>
      <c r="O4" s="1">
        <v>2.0</v>
      </c>
      <c r="P4" s="1">
        <v>3.1744929E7</v>
      </c>
      <c r="Q4" s="1">
        <v>12.0</v>
      </c>
    </row>
    <row r="5">
      <c r="A5" s="1" t="s">
        <v>26</v>
      </c>
      <c r="B5" s="1">
        <f>IFERROR(__xludf.DUMMYFUNCTION("int(REGEXEXTRACT(A5,""\d+""))"),67.0)</f>
        <v>67</v>
      </c>
      <c r="C5" s="1" t="s">
        <v>19</v>
      </c>
      <c r="G5" s="1"/>
      <c r="H5" s="1"/>
      <c r="I5" s="1"/>
      <c r="J5" s="1"/>
      <c r="K5" s="1" t="s">
        <v>20</v>
      </c>
      <c r="N5" s="1" t="s">
        <v>25</v>
      </c>
      <c r="O5" s="1">
        <v>1.0</v>
      </c>
      <c r="P5" s="1">
        <v>3.1744929E7</v>
      </c>
      <c r="Q5" s="1">
        <v>10.0</v>
      </c>
    </row>
    <row r="6">
      <c r="A6" s="1" t="s">
        <v>27</v>
      </c>
      <c r="B6" s="1">
        <v>67.0</v>
      </c>
      <c r="C6" s="1" t="s">
        <v>19</v>
      </c>
      <c r="G6" s="1" t="s">
        <v>23</v>
      </c>
      <c r="H6" s="1"/>
      <c r="I6" s="1"/>
      <c r="J6" s="1" t="s">
        <v>23</v>
      </c>
      <c r="N6" s="1" t="s">
        <v>21</v>
      </c>
      <c r="O6" s="1"/>
    </row>
    <row r="7">
      <c r="A7" s="1" t="s">
        <v>28</v>
      </c>
      <c r="B7" s="1">
        <f>IFERROR(__xludf.DUMMYFUNCTION("int(REGEXEXTRACT(A7,""\d+""))"),69.0)</f>
        <v>69</v>
      </c>
      <c r="C7" s="1" t="s">
        <v>19</v>
      </c>
      <c r="G7" s="1" t="s">
        <v>23</v>
      </c>
      <c r="H7" s="1" t="s">
        <v>23</v>
      </c>
      <c r="I7" s="1" t="s">
        <v>23</v>
      </c>
      <c r="J7" s="1" t="s">
        <v>23</v>
      </c>
      <c r="N7" s="1" t="s">
        <v>25</v>
      </c>
      <c r="O7" s="1">
        <v>1.0</v>
      </c>
    </row>
    <row r="8">
      <c r="A8" s="1" t="s">
        <v>29</v>
      </c>
      <c r="B8" s="1">
        <v>69.0</v>
      </c>
      <c r="C8" s="1" t="s">
        <v>19</v>
      </c>
      <c r="G8" s="1" t="s">
        <v>23</v>
      </c>
      <c r="J8" s="1"/>
      <c r="N8" s="1" t="s">
        <v>21</v>
      </c>
      <c r="O8" s="1"/>
    </row>
    <row r="9">
      <c r="A9" s="1" t="s">
        <v>30</v>
      </c>
      <c r="B9" s="1">
        <f>IFERROR(__xludf.DUMMYFUNCTION("int(REGEXEXTRACT(A9,""\d+""))"),69.0)</f>
        <v>69</v>
      </c>
      <c r="C9" s="1" t="s">
        <v>19</v>
      </c>
      <c r="G9" s="1" t="s">
        <v>23</v>
      </c>
      <c r="H9" s="1" t="s">
        <v>23</v>
      </c>
      <c r="J9" s="1" t="s">
        <v>23</v>
      </c>
      <c r="N9" s="1" t="s">
        <v>25</v>
      </c>
      <c r="O9" s="1">
        <v>1.0</v>
      </c>
    </row>
    <row r="10">
      <c r="A10" s="1" t="s">
        <v>31</v>
      </c>
      <c r="B10" s="1">
        <v>70.0</v>
      </c>
      <c r="C10" s="1" t="s">
        <v>19</v>
      </c>
      <c r="D10" s="1"/>
      <c r="E10" s="1"/>
      <c r="F10" s="1"/>
      <c r="G10" s="1" t="s">
        <v>23</v>
      </c>
      <c r="H10" s="1"/>
      <c r="I10" s="1"/>
      <c r="J10" s="1" t="s">
        <v>23</v>
      </c>
      <c r="K10" s="1"/>
      <c r="N10" s="1" t="s">
        <v>21</v>
      </c>
      <c r="O10" s="1"/>
      <c r="P10" s="1"/>
      <c r="Q10" s="1"/>
    </row>
    <row r="11">
      <c r="A11" s="1" t="s">
        <v>32</v>
      </c>
      <c r="B11" s="1">
        <f>IFERROR(__xludf.DUMMYFUNCTION("int(REGEXEXTRACT(A11,""\d+""))"),72.0)</f>
        <v>72</v>
      </c>
      <c r="C11" s="1" t="s">
        <v>19</v>
      </c>
      <c r="D11" s="1" t="s">
        <v>33</v>
      </c>
      <c r="E11" s="1" t="s">
        <v>34</v>
      </c>
      <c r="F11" s="1" t="s">
        <v>35</v>
      </c>
      <c r="G11" s="1"/>
      <c r="H11" s="1"/>
      <c r="I11" s="1"/>
      <c r="J11" s="1"/>
      <c r="K11" s="1" t="s">
        <v>36</v>
      </c>
      <c r="N11" s="1" t="s">
        <v>37</v>
      </c>
      <c r="O11" s="1">
        <v>0.0</v>
      </c>
      <c r="P11" s="1" t="s">
        <v>38</v>
      </c>
      <c r="Q11" s="1">
        <v>65.0</v>
      </c>
    </row>
    <row r="12">
      <c r="A12" s="1" t="s">
        <v>39</v>
      </c>
      <c r="B12" s="1">
        <f>IFERROR(__xludf.DUMMYFUNCTION("int(REGEXEXTRACT(A12,""\d+""))"),72.0)</f>
        <v>72</v>
      </c>
      <c r="C12" s="1" t="s">
        <v>19</v>
      </c>
      <c r="G12" s="1"/>
      <c r="H12" s="1"/>
      <c r="I12" s="1"/>
      <c r="J12" s="1"/>
      <c r="K12" s="1" t="s">
        <v>36</v>
      </c>
      <c r="N12" s="1" t="s">
        <v>21</v>
      </c>
      <c r="O12" s="1">
        <v>1.0</v>
      </c>
      <c r="P12" s="1">
        <v>3.1744929E7</v>
      </c>
      <c r="Q12" s="1">
        <v>55.0</v>
      </c>
    </row>
    <row r="13">
      <c r="A13" s="1" t="s">
        <v>40</v>
      </c>
      <c r="B13" s="1">
        <v>73.0</v>
      </c>
      <c r="C13" s="1" t="s">
        <v>19</v>
      </c>
      <c r="D13" s="1"/>
      <c r="E13" s="1"/>
      <c r="F13" s="1" t="s">
        <v>41</v>
      </c>
      <c r="H13" s="1"/>
      <c r="I13" s="1" t="s">
        <v>23</v>
      </c>
      <c r="N13" s="1" t="s">
        <v>25</v>
      </c>
      <c r="O13" s="1">
        <v>0.0</v>
      </c>
    </row>
    <row r="14">
      <c r="A14" s="1" t="s">
        <v>42</v>
      </c>
      <c r="B14" s="1">
        <f>IFERROR(__xludf.DUMMYFUNCTION("int(REGEXEXTRACT(A14,""\d+""))"),74.0)</f>
        <v>74</v>
      </c>
      <c r="C14" s="1" t="s">
        <v>19</v>
      </c>
      <c r="D14" s="1"/>
      <c r="E14" s="1" t="s">
        <v>43</v>
      </c>
      <c r="F14" s="1" t="s">
        <v>44</v>
      </c>
      <c r="N14" s="1" t="s">
        <v>37</v>
      </c>
      <c r="O14" s="1">
        <v>0.0</v>
      </c>
    </row>
    <row r="15">
      <c r="A15" s="1" t="s">
        <v>45</v>
      </c>
      <c r="B15" s="1">
        <f>IFERROR(__xludf.DUMMYFUNCTION("int(REGEXEXTRACT(A15,""\d+""))"),76.0)</f>
        <v>76</v>
      </c>
      <c r="C15" s="1" t="s">
        <v>19</v>
      </c>
      <c r="L15" s="1" t="s">
        <v>46</v>
      </c>
      <c r="N15" s="1" t="s">
        <v>21</v>
      </c>
      <c r="O15" s="1">
        <v>0.0</v>
      </c>
      <c r="P15" s="1" t="s">
        <v>47</v>
      </c>
      <c r="Q15" s="1">
        <v>55.0</v>
      </c>
    </row>
    <row r="16">
      <c r="A16" s="1" t="s">
        <v>48</v>
      </c>
      <c r="B16" s="1">
        <f>IFERROR(__xludf.DUMMYFUNCTION("int(REGEXEXTRACT(A16,""\d+""))"),76.0)</f>
        <v>76</v>
      </c>
      <c r="C16" s="1" t="s">
        <v>19</v>
      </c>
      <c r="N16" s="1" t="s">
        <v>25</v>
      </c>
      <c r="O16" s="1">
        <v>1.0</v>
      </c>
    </row>
    <row r="17">
      <c r="A17" s="1" t="s">
        <v>49</v>
      </c>
      <c r="B17" s="1">
        <f>IFERROR(__xludf.DUMMYFUNCTION("int(REGEXEXTRACT(A17,""\d+""))"),76.0)</f>
        <v>76</v>
      </c>
      <c r="C17" s="1" t="s">
        <v>19</v>
      </c>
      <c r="N17" s="1" t="s">
        <v>21</v>
      </c>
      <c r="O17" s="1">
        <v>1.0</v>
      </c>
    </row>
    <row r="18">
      <c r="A18" s="1" t="s">
        <v>50</v>
      </c>
      <c r="B18" s="1">
        <f>IFERROR(__xludf.DUMMYFUNCTION("int(REGEXEXTRACT(A18,""\d+""))"),76.0)</f>
        <v>76</v>
      </c>
      <c r="C18" s="1" t="s">
        <v>19</v>
      </c>
      <c r="N18" s="1" t="s">
        <v>21</v>
      </c>
      <c r="O18" s="1">
        <v>1.0</v>
      </c>
    </row>
    <row r="19">
      <c r="A19" s="1" t="s">
        <v>51</v>
      </c>
      <c r="B19" s="1">
        <f>IFERROR(__xludf.DUMMYFUNCTION("int(REGEXEXTRACT(A19,""\d+""))"),76.0)</f>
        <v>76</v>
      </c>
      <c r="C19" s="1" t="s">
        <v>19</v>
      </c>
      <c r="G19" s="1"/>
      <c r="H19" s="1"/>
      <c r="I19" s="1"/>
      <c r="J19" s="1"/>
      <c r="K19" s="1" t="s">
        <v>36</v>
      </c>
      <c r="N19" s="1" t="s">
        <v>21</v>
      </c>
      <c r="O19" s="1">
        <v>1.0</v>
      </c>
      <c r="P19" s="1">
        <v>3.1744929E7</v>
      </c>
      <c r="Q19" s="1">
        <v>38.0</v>
      </c>
    </row>
    <row r="20">
      <c r="A20" s="1" t="s">
        <v>52</v>
      </c>
      <c r="B20" s="1">
        <f>IFERROR(__xludf.DUMMYFUNCTION("int(REGEXEXTRACT(A20,""\d+""))"),77.0)</f>
        <v>77</v>
      </c>
      <c r="C20" s="1" t="s">
        <v>19</v>
      </c>
      <c r="G20" s="1" t="s">
        <v>23</v>
      </c>
      <c r="H20" s="1" t="s">
        <v>23</v>
      </c>
      <c r="I20" s="1"/>
      <c r="J20" s="1" t="s">
        <v>23</v>
      </c>
      <c r="K20" s="1" t="s">
        <v>36</v>
      </c>
      <c r="N20" s="1" t="s">
        <v>21</v>
      </c>
      <c r="O20" s="1">
        <v>1.0</v>
      </c>
      <c r="P20" s="1">
        <v>3.1744929E7</v>
      </c>
      <c r="Q20" s="1">
        <v>35.0</v>
      </c>
    </row>
    <row r="21">
      <c r="A21" s="1" t="s">
        <v>53</v>
      </c>
      <c r="B21" s="1">
        <f>IFERROR(__xludf.DUMMYFUNCTION("int(REGEXEXTRACT(A21,""\d+""))"),78.0)</f>
        <v>78</v>
      </c>
      <c r="C21" s="1" t="s">
        <v>19</v>
      </c>
      <c r="G21" s="1"/>
      <c r="H21" s="1"/>
      <c r="I21" s="1"/>
      <c r="J21" s="1"/>
      <c r="K21" s="1" t="s">
        <v>36</v>
      </c>
      <c r="N21" s="1" t="s">
        <v>21</v>
      </c>
      <c r="O21" s="1">
        <v>1.0</v>
      </c>
      <c r="P21" s="1">
        <v>3.1744929E7</v>
      </c>
      <c r="Q21" s="1">
        <v>38.0</v>
      </c>
    </row>
    <row r="22">
      <c r="A22" s="1" t="s">
        <v>54</v>
      </c>
      <c r="B22" s="1">
        <f>IFERROR(__xludf.DUMMYFUNCTION("int(REGEXEXTRACT(A22,""\d+""))"),79.0)</f>
        <v>79</v>
      </c>
      <c r="C22" s="1" t="s">
        <v>19</v>
      </c>
      <c r="G22" s="1"/>
      <c r="H22" s="1"/>
      <c r="I22" s="1"/>
      <c r="J22" s="1"/>
      <c r="K22" s="1" t="s">
        <v>36</v>
      </c>
      <c r="N22" s="1" t="s">
        <v>21</v>
      </c>
      <c r="O22" s="1">
        <v>1.0</v>
      </c>
      <c r="P22" s="1">
        <v>3.1744929E7</v>
      </c>
      <c r="Q22" s="1">
        <v>40.0</v>
      </c>
    </row>
    <row r="23">
      <c r="A23" s="1" t="s">
        <v>55</v>
      </c>
      <c r="B23" s="1">
        <f>IFERROR(__xludf.DUMMYFUNCTION("int(REGEXEXTRACT(A23,""\d+""))"),80.0)</f>
        <v>80</v>
      </c>
      <c r="C23" s="1" t="s">
        <v>19</v>
      </c>
      <c r="D23" s="1" t="s">
        <v>33</v>
      </c>
      <c r="E23" s="1" t="s">
        <v>34</v>
      </c>
      <c r="F23" s="1" t="s">
        <v>35</v>
      </c>
      <c r="G23" s="1"/>
      <c r="H23" s="1"/>
      <c r="I23" s="1"/>
      <c r="J23" s="1"/>
      <c r="K23" s="1" t="s">
        <v>56</v>
      </c>
      <c r="N23" s="1" t="s">
        <v>57</v>
      </c>
      <c r="O23" s="1">
        <v>0.0</v>
      </c>
      <c r="P23" s="1">
        <v>3.1744929E7</v>
      </c>
      <c r="Q23" s="1">
        <v>5.0</v>
      </c>
    </row>
    <row r="24">
      <c r="A24" s="1" t="s">
        <v>58</v>
      </c>
      <c r="B24" s="1">
        <f>IFERROR(__xludf.DUMMYFUNCTION("int(REGEXEXTRACT(A24,""\d+""))"),80.0)</f>
        <v>80</v>
      </c>
      <c r="C24" s="1" t="s">
        <v>19</v>
      </c>
      <c r="G24" s="1" t="s">
        <v>23</v>
      </c>
      <c r="H24" s="1" t="s">
        <v>23</v>
      </c>
      <c r="J24" s="1" t="s">
        <v>23</v>
      </c>
      <c r="N24" s="1" t="s">
        <v>25</v>
      </c>
      <c r="O24" s="1">
        <v>0.0</v>
      </c>
    </row>
    <row r="25">
      <c r="A25" s="1" t="s">
        <v>59</v>
      </c>
      <c r="B25" s="1">
        <f>IFERROR(__xludf.DUMMYFUNCTION("int(REGEXEXTRACT(A25,""\d+""))"),80.0)</f>
        <v>80</v>
      </c>
      <c r="C25" s="1" t="s">
        <v>19</v>
      </c>
      <c r="G25" s="1" t="s">
        <v>23</v>
      </c>
      <c r="H25" s="1" t="s">
        <v>23</v>
      </c>
      <c r="I25" s="1"/>
      <c r="J25" s="1" t="s">
        <v>23</v>
      </c>
      <c r="K25" s="1" t="s">
        <v>20</v>
      </c>
      <c r="N25" s="1" t="s">
        <v>25</v>
      </c>
      <c r="O25" s="1">
        <v>0.0</v>
      </c>
      <c r="P25" s="1">
        <v>3.1744929E7</v>
      </c>
      <c r="Q25" s="1">
        <v>20.0</v>
      </c>
    </row>
    <row r="26">
      <c r="A26" s="1" t="s">
        <v>60</v>
      </c>
      <c r="B26" s="1">
        <f>IFERROR(__xludf.DUMMYFUNCTION("int(REGEXEXTRACT(A26,""\d+""))"),80.0)</f>
        <v>80</v>
      </c>
      <c r="C26" s="1" t="s">
        <v>19</v>
      </c>
      <c r="G26" s="1"/>
      <c r="H26" s="1"/>
      <c r="I26" s="1"/>
      <c r="J26" s="1"/>
      <c r="K26" s="1" t="s">
        <v>36</v>
      </c>
      <c r="N26" s="1" t="s">
        <v>21</v>
      </c>
      <c r="O26" s="1">
        <v>1.0</v>
      </c>
      <c r="P26" s="1">
        <v>3.1744929E7</v>
      </c>
      <c r="Q26" s="1">
        <v>57.0</v>
      </c>
    </row>
    <row r="27">
      <c r="A27" s="1" t="s">
        <v>61</v>
      </c>
      <c r="B27" s="1">
        <v>81.0</v>
      </c>
      <c r="C27" s="1" t="s">
        <v>19</v>
      </c>
      <c r="D27" s="1"/>
      <c r="E27" s="1"/>
      <c r="F27" s="1" t="s">
        <v>44</v>
      </c>
      <c r="G27" s="1"/>
      <c r="H27" s="1"/>
      <c r="I27" s="1"/>
      <c r="J27" s="1"/>
      <c r="K27" s="1"/>
      <c r="N27" s="1" t="s">
        <v>25</v>
      </c>
      <c r="O27" s="1">
        <v>0.0</v>
      </c>
      <c r="P27" s="1"/>
      <c r="Q27" s="1"/>
    </row>
    <row r="28">
      <c r="A28" s="1" t="s">
        <v>62</v>
      </c>
      <c r="B28" s="1">
        <f>IFERROR(__xludf.DUMMYFUNCTION("int(REGEXEXTRACT(A28,""\d+""))"),81.0)</f>
        <v>81</v>
      </c>
      <c r="C28" s="1" t="s">
        <v>19</v>
      </c>
      <c r="D28" s="1" t="s">
        <v>33</v>
      </c>
      <c r="E28" s="1" t="s">
        <v>34</v>
      </c>
      <c r="F28" s="1" t="s">
        <v>41</v>
      </c>
      <c r="G28" s="1"/>
      <c r="H28" s="1"/>
      <c r="I28" s="1"/>
      <c r="J28" s="1"/>
      <c r="K28" s="1" t="s">
        <v>36</v>
      </c>
      <c r="N28" s="1" t="s">
        <v>63</v>
      </c>
      <c r="O28" s="1">
        <v>1.0</v>
      </c>
      <c r="P28" s="1">
        <v>3.1744929E7</v>
      </c>
      <c r="Q28" s="1">
        <v>55.0</v>
      </c>
    </row>
    <row r="29">
      <c r="A29" s="1" t="s">
        <v>64</v>
      </c>
      <c r="B29" s="1">
        <f>IFERROR(__xludf.DUMMYFUNCTION("int(REGEXEXTRACT(A29,""\d+""))"),82.0)</f>
        <v>82</v>
      </c>
      <c r="C29" s="1" t="s">
        <v>19</v>
      </c>
      <c r="N29" s="1" t="s">
        <v>21</v>
      </c>
      <c r="O29" s="1">
        <v>1.0</v>
      </c>
    </row>
    <row r="30">
      <c r="A30" s="1" t="s">
        <v>65</v>
      </c>
      <c r="B30" s="1">
        <v>82.0</v>
      </c>
      <c r="C30" s="1" t="s">
        <v>19</v>
      </c>
      <c r="G30" s="1" t="s">
        <v>23</v>
      </c>
      <c r="H30" s="1"/>
      <c r="I30" s="1"/>
      <c r="J30" s="1"/>
      <c r="K30" s="1"/>
      <c r="N30" s="1" t="s">
        <v>21</v>
      </c>
      <c r="O30" s="1"/>
      <c r="P30" s="1"/>
      <c r="Q30" s="1"/>
    </row>
    <row r="31">
      <c r="A31" s="1" t="s">
        <v>66</v>
      </c>
      <c r="B31" s="1">
        <f>IFERROR(__xludf.DUMMYFUNCTION("int(REGEXEXTRACT(A31,""\d+""))"),83.0)</f>
        <v>83</v>
      </c>
      <c r="C31" s="1" t="s">
        <v>19</v>
      </c>
      <c r="G31" s="1"/>
      <c r="H31" s="1"/>
      <c r="I31" s="1"/>
      <c r="J31" s="1"/>
      <c r="K31" s="1" t="s">
        <v>20</v>
      </c>
      <c r="N31" s="1" t="s">
        <v>21</v>
      </c>
      <c r="O31" s="1">
        <v>1.0</v>
      </c>
      <c r="P31" s="1">
        <v>3.1744929E7</v>
      </c>
      <c r="Q31" s="1">
        <v>20.0</v>
      </c>
    </row>
    <row r="32">
      <c r="A32" s="1" t="s">
        <v>67</v>
      </c>
      <c r="B32" s="1">
        <v>84.0</v>
      </c>
      <c r="C32" s="1" t="s">
        <v>19</v>
      </c>
      <c r="D32" s="1"/>
      <c r="E32" s="1" t="s">
        <v>34</v>
      </c>
      <c r="F32" s="1"/>
      <c r="N32" s="1" t="s">
        <v>25</v>
      </c>
      <c r="O32" s="1"/>
    </row>
    <row r="33">
      <c r="A33" s="1" t="s">
        <v>68</v>
      </c>
      <c r="B33" s="1">
        <f>IFERROR(__xludf.DUMMYFUNCTION("int(REGEXEXTRACT(A33,""\d+""))"),84.0)</f>
        <v>84</v>
      </c>
      <c r="C33" s="1" t="s">
        <v>19</v>
      </c>
      <c r="D33" s="1"/>
      <c r="E33" s="1" t="s">
        <v>34</v>
      </c>
      <c r="F33" s="1" t="s">
        <v>69</v>
      </c>
      <c r="N33" s="1" t="s">
        <v>57</v>
      </c>
      <c r="O33" s="1">
        <v>0.0</v>
      </c>
    </row>
    <row r="34">
      <c r="A34" s="1" t="s">
        <v>70</v>
      </c>
      <c r="B34" s="1">
        <f>IFERROR(__xludf.DUMMYFUNCTION("int(REGEXEXTRACT(A34,""\d+""))"),84.0)</f>
        <v>84</v>
      </c>
      <c r="C34" s="1" t="s">
        <v>19</v>
      </c>
      <c r="D34" s="1" t="s">
        <v>33</v>
      </c>
      <c r="E34" s="1" t="s">
        <v>34</v>
      </c>
      <c r="F34" s="1" t="s">
        <v>35</v>
      </c>
      <c r="G34" s="1"/>
      <c r="H34" s="1"/>
      <c r="I34" s="1"/>
      <c r="J34" s="1"/>
      <c r="K34" s="1" t="s">
        <v>20</v>
      </c>
      <c r="N34" s="1" t="s">
        <v>37</v>
      </c>
      <c r="O34" s="1">
        <v>0.0</v>
      </c>
      <c r="P34" s="1" t="s">
        <v>38</v>
      </c>
      <c r="Q34" s="1">
        <v>5.0</v>
      </c>
      <c r="R34" s="1" t="s">
        <v>56</v>
      </c>
    </row>
    <row r="35">
      <c r="A35" s="1" t="s">
        <v>71</v>
      </c>
      <c r="B35" s="1">
        <f>IFERROR(__xludf.DUMMYFUNCTION("int(REGEXEXTRACT(A35,""\d+""))"),84.0)</f>
        <v>84</v>
      </c>
      <c r="C35" s="1" t="s">
        <v>19</v>
      </c>
      <c r="D35" s="1" t="s">
        <v>33</v>
      </c>
      <c r="E35" s="1" t="s">
        <v>34</v>
      </c>
      <c r="F35" s="1" t="s">
        <v>35</v>
      </c>
      <c r="N35" s="1" t="s">
        <v>57</v>
      </c>
      <c r="O35" s="1">
        <v>0.0</v>
      </c>
    </row>
    <row r="36">
      <c r="A36" s="1" t="s">
        <v>72</v>
      </c>
      <c r="B36" s="1">
        <f>IFERROR(__xludf.DUMMYFUNCTION("int(REGEXEXTRACT(A36,""\d+""))"),84.0)</f>
        <v>84</v>
      </c>
      <c r="C36" s="1" t="s">
        <v>19</v>
      </c>
      <c r="N36" s="1" t="s">
        <v>21</v>
      </c>
      <c r="O36" s="1">
        <v>1.0</v>
      </c>
    </row>
    <row r="37">
      <c r="A37" s="1" t="s">
        <v>73</v>
      </c>
      <c r="B37" s="1">
        <v>86.0</v>
      </c>
      <c r="C37" s="1" t="s">
        <v>19</v>
      </c>
      <c r="G37" s="1" t="s">
        <v>23</v>
      </c>
      <c r="N37" s="1" t="s">
        <v>21</v>
      </c>
      <c r="O37" s="1"/>
    </row>
    <row r="38">
      <c r="A38" s="1" t="s">
        <v>74</v>
      </c>
      <c r="B38" s="1">
        <f>IFERROR(__xludf.DUMMYFUNCTION("int(REGEXEXTRACT(A38,""\d+""))"),87.0)</f>
        <v>87</v>
      </c>
      <c r="C38" s="1" t="s">
        <v>19</v>
      </c>
      <c r="N38" s="1" t="s">
        <v>21</v>
      </c>
      <c r="O38" s="1">
        <v>1.0</v>
      </c>
    </row>
    <row r="39">
      <c r="A39" s="1" t="s">
        <v>75</v>
      </c>
      <c r="B39" s="1">
        <f>IFERROR(__xludf.DUMMYFUNCTION("int(REGEXEXTRACT(A39,""\d+""))"),87.0)</f>
        <v>87</v>
      </c>
      <c r="C39" s="1" t="s">
        <v>19</v>
      </c>
      <c r="G39" s="1"/>
      <c r="H39" s="1"/>
      <c r="I39" s="1"/>
      <c r="J39" s="1"/>
      <c r="K39" s="1" t="s">
        <v>36</v>
      </c>
      <c r="N39" s="1" t="s">
        <v>21</v>
      </c>
      <c r="O39" s="1">
        <v>1.0</v>
      </c>
      <c r="P39" s="1">
        <v>3.1744929E7</v>
      </c>
      <c r="Q39" s="1">
        <v>60.0</v>
      </c>
    </row>
    <row r="40">
      <c r="A40" s="1" t="s">
        <v>76</v>
      </c>
      <c r="B40" s="1">
        <f>IFERROR(__xludf.DUMMYFUNCTION("int(REGEXEXTRACT(A40,""\d+""))"),87.0)</f>
        <v>87</v>
      </c>
      <c r="C40" s="1" t="s">
        <v>19</v>
      </c>
      <c r="N40" s="1" t="s">
        <v>21</v>
      </c>
      <c r="O40" s="1">
        <v>2.0</v>
      </c>
    </row>
    <row r="41">
      <c r="A41" s="1" t="s">
        <v>77</v>
      </c>
      <c r="B41" s="1">
        <f>IFERROR(__xludf.DUMMYFUNCTION("int(REGEXEXTRACT(A41,""\d+""))"),88.0)</f>
        <v>88</v>
      </c>
      <c r="C41" s="1" t="s">
        <v>19</v>
      </c>
      <c r="D41" s="1" t="s">
        <v>33</v>
      </c>
      <c r="E41" s="1" t="s">
        <v>34</v>
      </c>
      <c r="F41" s="1" t="s">
        <v>69</v>
      </c>
      <c r="N41" s="1" t="s">
        <v>57</v>
      </c>
      <c r="O41" s="1">
        <v>0.0</v>
      </c>
    </row>
    <row r="42">
      <c r="A42" s="1" t="s">
        <v>78</v>
      </c>
      <c r="B42" s="1">
        <f>IFERROR(__xludf.DUMMYFUNCTION("int(REGEXEXTRACT(A42,""\d+""))"),89.0)</f>
        <v>89</v>
      </c>
      <c r="C42" s="1" t="s">
        <v>19</v>
      </c>
      <c r="G42" s="1" t="s">
        <v>23</v>
      </c>
      <c r="H42" s="1" t="s">
        <v>23</v>
      </c>
      <c r="I42" s="1"/>
      <c r="J42" s="1"/>
      <c r="K42" s="1" t="s">
        <v>20</v>
      </c>
      <c r="N42" s="1" t="s">
        <v>21</v>
      </c>
      <c r="O42" s="1"/>
      <c r="P42" s="1">
        <v>3.1744929E7</v>
      </c>
      <c r="Q42" s="1">
        <v>5.0</v>
      </c>
    </row>
    <row r="43">
      <c r="A43" s="1" t="s">
        <v>79</v>
      </c>
      <c r="B43" s="1">
        <v>90.0</v>
      </c>
      <c r="C43" s="1" t="s">
        <v>19</v>
      </c>
      <c r="E43" s="1"/>
      <c r="F43" s="1" t="s">
        <v>80</v>
      </c>
      <c r="G43" s="1" t="s">
        <v>23</v>
      </c>
      <c r="J43" s="1" t="s">
        <v>23</v>
      </c>
      <c r="N43" s="1" t="s">
        <v>25</v>
      </c>
      <c r="O43" s="1"/>
    </row>
    <row r="44">
      <c r="A44" s="1" t="s">
        <v>81</v>
      </c>
      <c r="B44" s="1">
        <v>90.0</v>
      </c>
      <c r="C44" s="1" t="s">
        <v>19</v>
      </c>
      <c r="E44" s="1"/>
      <c r="F44" s="1"/>
      <c r="G44" s="1" t="s">
        <v>23</v>
      </c>
      <c r="N44" s="1" t="s">
        <v>21</v>
      </c>
      <c r="O44" s="1"/>
    </row>
    <row r="45">
      <c r="A45" s="1" t="s">
        <v>82</v>
      </c>
      <c r="B45" s="1">
        <f>IFERROR(__xludf.DUMMYFUNCTION("int(REGEXEXTRACT(A45,""\d+""))"),91.0)</f>
        <v>91</v>
      </c>
      <c r="C45" s="1" t="s">
        <v>19</v>
      </c>
      <c r="E45" s="1"/>
      <c r="F45" s="1" t="s">
        <v>80</v>
      </c>
      <c r="N45" s="1" t="s">
        <v>25</v>
      </c>
      <c r="O45" s="1">
        <v>0.0</v>
      </c>
    </row>
    <row r="46">
      <c r="A46" s="1" t="s">
        <v>83</v>
      </c>
      <c r="B46" s="1">
        <f>IFERROR(__xludf.DUMMYFUNCTION("int(REGEXEXTRACT(A46,""\d+""))"),92.0)</f>
        <v>92</v>
      </c>
      <c r="C46" s="1" t="s">
        <v>19</v>
      </c>
      <c r="D46" s="1" t="s">
        <v>33</v>
      </c>
      <c r="E46" s="1" t="s">
        <v>34</v>
      </c>
      <c r="F46" s="1" t="s">
        <v>41</v>
      </c>
      <c r="N46" s="1" t="s">
        <v>63</v>
      </c>
      <c r="O46" s="1">
        <v>0.0</v>
      </c>
    </row>
    <row r="47">
      <c r="A47" s="1" t="s">
        <v>84</v>
      </c>
      <c r="B47" s="1">
        <f>IFERROR(__xludf.DUMMYFUNCTION("int(REGEXEXTRACT(A47,""\d+""))"),92.0)</f>
        <v>92</v>
      </c>
      <c r="C47" s="1" t="s">
        <v>19</v>
      </c>
      <c r="G47" s="1"/>
      <c r="H47" s="1"/>
      <c r="I47" s="1"/>
      <c r="J47" s="1"/>
      <c r="K47" s="1" t="s">
        <v>36</v>
      </c>
      <c r="N47" s="1" t="s">
        <v>21</v>
      </c>
      <c r="O47" s="1">
        <v>1.0</v>
      </c>
      <c r="P47" s="1">
        <v>3.1744929E7</v>
      </c>
      <c r="Q47" s="1">
        <v>45.0</v>
      </c>
    </row>
    <row r="48">
      <c r="A48" s="1" t="s">
        <v>85</v>
      </c>
      <c r="B48" s="1">
        <f>IFERROR(__xludf.DUMMYFUNCTION("int(REGEXEXTRACT(A48,""\d+""))"),96.0)</f>
        <v>96</v>
      </c>
      <c r="C48" s="1" t="s">
        <v>19</v>
      </c>
      <c r="D48" s="1" t="s">
        <v>33</v>
      </c>
      <c r="E48" s="1" t="s">
        <v>34</v>
      </c>
      <c r="F48" s="1" t="s">
        <v>41</v>
      </c>
      <c r="G48" s="1"/>
      <c r="H48" s="1"/>
      <c r="I48" s="1"/>
      <c r="J48" s="1"/>
      <c r="K48" s="1" t="s">
        <v>36</v>
      </c>
      <c r="N48" s="1" t="s">
        <v>25</v>
      </c>
      <c r="O48" s="1">
        <v>0.0</v>
      </c>
      <c r="P48" s="1">
        <v>3.1744929E7</v>
      </c>
      <c r="Q48" s="1">
        <v>65.0</v>
      </c>
    </row>
    <row r="49">
      <c r="A49" s="1" t="s">
        <v>86</v>
      </c>
      <c r="B49" s="1">
        <v>97.0</v>
      </c>
      <c r="C49" s="1" t="s">
        <v>19</v>
      </c>
      <c r="D49" s="1"/>
      <c r="E49" s="1"/>
      <c r="F49" s="1"/>
      <c r="G49" s="1" t="s">
        <v>23</v>
      </c>
      <c r="H49" s="1" t="s">
        <v>23</v>
      </c>
      <c r="N49" s="1" t="s">
        <v>21</v>
      </c>
    </row>
    <row r="50">
      <c r="A50" s="1" t="s">
        <v>87</v>
      </c>
      <c r="B50" s="1">
        <f>IFERROR(__xludf.DUMMYFUNCTION("int(REGEXEXTRACT(A50,""\d+""))"),98.0)</f>
        <v>98</v>
      </c>
      <c r="C50" s="1" t="s">
        <v>19</v>
      </c>
      <c r="D50" s="1" t="s">
        <v>33</v>
      </c>
      <c r="E50" s="1" t="s">
        <v>34</v>
      </c>
      <c r="F50" s="1" t="s">
        <v>35</v>
      </c>
      <c r="N50" s="1" t="s">
        <v>57</v>
      </c>
    </row>
    <row r="51">
      <c r="A51" s="1" t="s">
        <v>88</v>
      </c>
      <c r="B51" s="1">
        <f>IFERROR(__xludf.DUMMYFUNCTION("int(REGEXEXTRACT(A51,""\d+""))"),99.0)</f>
        <v>99</v>
      </c>
      <c r="C51" s="1" t="s">
        <v>89</v>
      </c>
      <c r="N51" s="1" t="s">
        <v>25</v>
      </c>
    </row>
    <row r="52">
      <c r="A52" s="1" t="s">
        <v>90</v>
      </c>
      <c r="B52" s="1">
        <f>IFERROR(__xludf.DUMMYFUNCTION("int(REGEXEXTRACT(A52,""\d+""))"),99.0)</f>
        <v>99</v>
      </c>
      <c r="C52" s="1" t="s">
        <v>89</v>
      </c>
      <c r="N52" s="1" t="s">
        <v>25</v>
      </c>
    </row>
    <row r="53">
      <c r="A53" s="1" t="s">
        <v>91</v>
      </c>
      <c r="B53" s="1">
        <f>IFERROR(__xludf.DUMMYFUNCTION("int(REGEXEXTRACT(A53,""\d+""))"),101.0)</f>
        <v>101</v>
      </c>
      <c r="C53" s="1" t="s">
        <v>89</v>
      </c>
      <c r="N53" s="1" t="s">
        <v>25</v>
      </c>
    </row>
    <row r="54">
      <c r="A54" s="1" t="s">
        <v>92</v>
      </c>
      <c r="B54" s="1">
        <f>IFERROR(__xludf.DUMMYFUNCTION("int(REGEXEXTRACT(A54,""\d+""))"),102.0)</f>
        <v>102</v>
      </c>
      <c r="C54" s="1" t="s">
        <v>89</v>
      </c>
      <c r="N54" s="1" t="s">
        <v>25</v>
      </c>
    </row>
    <row r="55">
      <c r="A55" s="1" t="s">
        <v>93</v>
      </c>
      <c r="B55" s="1">
        <f>IFERROR(__xludf.DUMMYFUNCTION("int(REGEXEXTRACT(A55,""\d+""))"),105.0)</f>
        <v>105</v>
      </c>
      <c r="C55" s="1" t="s">
        <v>89</v>
      </c>
      <c r="N55" s="1" t="s">
        <v>25</v>
      </c>
    </row>
    <row r="56">
      <c r="A56" s="1" t="s">
        <v>94</v>
      </c>
      <c r="B56" s="1">
        <f>IFERROR(__xludf.DUMMYFUNCTION("int(REGEXEXTRACT(A56,""\d+""))"),105.0)</f>
        <v>105</v>
      </c>
      <c r="C56" s="1" t="s">
        <v>89</v>
      </c>
      <c r="N56" s="1" t="s">
        <v>25</v>
      </c>
    </row>
    <row r="57">
      <c r="A57" s="1" t="s">
        <v>95</v>
      </c>
      <c r="B57" s="1">
        <f>IFERROR(__xludf.DUMMYFUNCTION("int(REGEXEXTRACT(A57,""\d+""))"),106.0)</f>
        <v>106</v>
      </c>
      <c r="C57" s="1" t="s">
        <v>89</v>
      </c>
      <c r="N57" s="1" t="s">
        <v>25</v>
      </c>
    </row>
    <row r="58">
      <c r="A58" s="1" t="s">
        <v>96</v>
      </c>
      <c r="B58" s="1">
        <f>IFERROR(__xludf.DUMMYFUNCTION("int(REGEXEXTRACT(A58,""\d+""))"),108.0)</f>
        <v>108</v>
      </c>
      <c r="C58" s="1" t="s">
        <v>89</v>
      </c>
      <c r="D58" s="1" t="s">
        <v>33</v>
      </c>
      <c r="E58" s="1" t="s">
        <v>34</v>
      </c>
      <c r="F58" s="1" t="s">
        <v>41</v>
      </c>
    </row>
    <row r="59">
      <c r="A59" s="1" t="s">
        <v>97</v>
      </c>
      <c r="B59" s="1">
        <f>IFERROR(__xludf.DUMMYFUNCTION("int(REGEXEXTRACT(A59,""\d+""))"),108.0)</f>
        <v>108</v>
      </c>
      <c r="C59" s="1" t="s">
        <v>89</v>
      </c>
      <c r="D59" s="1" t="s">
        <v>33</v>
      </c>
      <c r="E59" s="1"/>
      <c r="F59" s="1" t="s">
        <v>41</v>
      </c>
    </row>
    <row r="60">
      <c r="A60" s="1" t="s">
        <v>98</v>
      </c>
      <c r="B60" s="1">
        <f>IFERROR(__xludf.DUMMYFUNCTION("int(REGEXEXTRACT(A60,""\d+""))"),109.0)</f>
        <v>109</v>
      </c>
      <c r="C60" s="1" t="s">
        <v>89</v>
      </c>
      <c r="D60" s="1" t="s">
        <v>33</v>
      </c>
      <c r="E60" s="1"/>
      <c r="F60" s="1" t="s">
        <v>41</v>
      </c>
      <c r="N60" s="1" t="s">
        <v>99</v>
      </c>
      <c r="P60" s="2">
        <v>2.333292E7</v>
      </c>
    </row>
    <row r="61">
      <c r="A61" s="1" t="s">
        <v>100</v>
      </c>
      <c r="B61" s="1">
        <f>IFERROR(__xludf.DUMMYFUNCTION("int(REGEXEXTRACT(A61,""\d+""))"),109.0)</f>
        <v>109</v>
      </c>
      <c r="C61" s="1" t="s">
        <v>89</v>
      </c>
      <c r="D61" s="3" t="s">
        <v>33</v>
      </c>
      <c r="E61" s="1" t="s">
        <v>34</v>
      </c>
      <c r="F61" s="3" t="s">
        <v>41</v>
      </c>
      <c r="N61" s="1" t="s">
        <v>99</v>
      </c>
      <c r="P61" s="2">
        <v>2.333292E7</v>
      </c>
      <c r="R61" s="1" t="s">
        <v>101</v>
      </c>
    </row>
    <row r="62">
      <c r="A62" s="1" t="s">
        <v>102</v>
      </c>
      <c r="B62" s="1">
        <f>IFERROR(__xludf.DUMMYFUNCTION("int(REGEXEXTRACT(A62,""\d+""))"),109.0)</f>
        <v>109</v>
      </c>
      <c r="C62" s="1" t="s">
        <v>89</v>
      </c>
      <c r="D62" s="1" t="s">
        <v>33</v>
      </c>
      <c r="E62" s="1"/>
      <c r="F62" s="1" t="s">
        <v>41</v>
      </c>
    </row>
    <row r="63">
      <c r="A63" s="1" t="s">
        <v>103</v>
      </c>
      <c r="B63" s="1">
        <f>IFERROR(__xludf.DUMMYFUNCTION("int(REGEXEXTRACT(A63,""\d+""))"),114.0)</f>
        <v>114</v>
      </c>
      <c r="C63" s="1" t="s">
        <v>89</v>
      </c>
      <c r="N63" s="1" t="s">
        <v>25</v>
      </c>
    </row>
    <row r="64">
      <c r="A64" s="1" t="s">
        <v>104</v>
      </c>
      <c r="B64" s="1">
        <f>IFERROR(__xludf.DUMMYFUNCTION("int(REGEXEXTRACT(A64,""\d+""))"),115.0)</f>
        <v>115</v>
      </c>
      <c r="C64" s="1" t="s">
        <v>89</v>
      </c>
      <c r="D64" s="1" t="s">
        <v>33</v>
      </c>
      <c r="E64" s="1" t="s">
        <v>34</v>
      </c>
      <c r="F64" s="1" t="s">
        <v>41</v>
      </c>
      <c r="N64" s="1" t="s">
        <v>99</v>
      </c>
    </row>
    <row r="65">
      <c r="A65" s="1" t="s">
        <v>105</v>
      </c>
      <c r="B65" s="1">
        <f>IFERROR(__xludf.DUMMYFUNCTION("int(REGEXEXTRACT(A65,""\d+""))"),117.0)</f>
        <v>117</v>
      </c>
      <c r="C65" s="1" t="s">
        <v>89</v>
      </c>
      <c r="N65" s="1" t="s">
        <v>25</v>
      </c>
    </row>
    <row r="66">
      <c r="A66" s="1" t="s">
        <v>106</v>
      </c>
      <c r="B66" s="1">
        <f>IFERROR(__xludf.DUMMYFUNCTION("int(REGEXEXTRACT(A66,""\d+""))"),117.0)</f>
        <v>117</v>
      </c>
      <c r="C66" s="1" t="s">
        <v>89</v>
      </c>
      <c r="N66" s="1" t="s">
        <v>25</v>
      </c>
    </row>
    <row r="67">
      <c r="A67" s="1" t="s">
        <v>107</v>
      </c>
      <c r="B67" s="1">
        <f>IFERROR(__xludf.DUMMYFUNCTION("int(REGEXEXTRACT(A67,""\d+""))"),128.0)</f>
        <v>128</v>
      </c>
      <c r="C67" s="1" t="s">
        <v>89</v>
      </c>
      <c r="N67" s="1" t="s">
        <v>25</v>
      </c>
    </row>
    <row r="68">
      <c r="A68" s="1" t="s">
        <v>108</v>
      </c>
      <c r="B68" s="1">
        <f>IFERROR(__xludf.DUMMYFUNCTION("int(REGEXEXTRACT(A68,""\d+""))"),165.0)</f>
        <v>165</v>
      </c>
      <c r="C68" s="1" t="s">
        <v>109</v>
      </c>
      <c r="D68" s="1" t="s">
        <v>110</v>
      </c>
      <c r="E68" s="1"/>
      <c r="F68" s="1" t="s">
        <v>111</v>
      </c>
    </row>
    <row r="69">
      <c r="A69" s="1" t="s">
        <v>112</v>
      </c>
      <c r="B69" s="1">
        <f>IFERROR(__xludf.DUMMYFUNCTION("int(REGEXEXTRACT(A69,""\d+""))"),188.0)</f>
        <v>188</v>
      </c>
      <c r="C69" s="1"/>
      <c r="D69" s="1"/>
      <c r="E69" s="1"/>
      <c r="F69" s="1" t="s">
        <v>69</v>
      </c>
      <c r="N69" s="1" t="s">
        <v>113</v>
      </c>
    </row>
    <row r="70">
      <c r="A70" s="1" t="s">
        <v>114</v>
      </c>
      <c r="B70" s="1">
        <f>IFERROR(__xludf.DUMMYFUNCTION("int(REGEXEXTRACT(A70,""\d+""))"),291.0)</f>
        <v>291</v>
      </c>
      <c r="C70" s="1"/>
      <c r="D70" s="1"/>
      <c r="E70" s="1"/>
      <c r="F70" s="1"/>
      <c r="N70" s="1" t="s">
        <v>115</v>
      </c>
    </row>
    <row r="71">
      <c r="A71" s="1" t="s">
        <v>116</v>
      </c>
      <c r="B71" s="1">
        <f>IFERROR(__xludf.DUMMYFUNCTION("int(REGEXEXTRACT(A71,""\d+""))"),304.0)</f>
        <v>304</v>
      </c>
      <c r="C71" s="1" t="s">
        <v>117</v>
      </c>
      <c r="D71" s="1" t="s">
        <v>33</v>
      </c>
      <c r="E71" s="1"/>
      <c r="F71" s="1" t="s">
        <v>41</v>
      </c>
      <c r="N71" s="1" t="s">
        <v>99</v>
      </c>
    </row>
    <row r="72">
      <c r="A72" s="1" t="s">
        <v>118</v>
      </c>
      <c r="B72" s="1">
        <f>IFERROR(__xludf.DUMMYFUNCTION("int(REGEXEXTRACT(A72,""\d+""))"),304.0)</f>
        <v>304</v>
      </c>
      <c r="C72" s="1" t="s">
        <v>117</v>
      </c>
      <c r="D72" s="1" t="s">
        <v>33</v>
      </c>
      <c r="E72" s="1"/>
      <c r="F72" s="1" t="s">
        <v>41</v>
      </c>
    </row>
    <row r="73">
      <c r="A73" s="1" t="s">
        <v>119</v>
      </c>
      <c r="B73" s="1">
        <f>IFERROR(__xludf.DUMMYFUNCTION("int(REGEXEXTRACT(A73,""\d+""))"),426.0)</f>
        <v>426</v>
      </c>
      <c r="C73" s="1" t="s">
        <v>117</v>
      </c>
      <c r="D73" s="1" t="s">
        <v>110</v>
      </c>
      <c r="E73" s="1"/>
      <c r="F73" s="1" t="s">
        <v>111</v>
      </c>
      <c r="N73" s="1" t="s">
        <v>99</v>
      </c>
    </row>
    <row r="74">
      <c r="A74" s="1" t="s">
        <v>120</v>
      </c>
      <c r="B74" s="1">
        <f>IFERROR(__xludf.DUMMYFUNCTION("int(REGEXEXTRACT(A74,""\d+""))"),429.0)</f>
        <v>429</v>
      </c>
      <c r="C74" s="1" t="s">
        <v>117</v>
      </c>
      <c r="D74" s="3" t="s">
        <v>110</v>
      </c>
      <c r="E74" s="3"/>
      <c r="F74" s="3" t="s">
        <v>111</v>
      </c>
      <c r="N74" s="1" t="s">
        <v>99</v>
      </c>
      <c r="R74" s="1" t="s">
        <v>121</v>
      </c>
    </row>
    <row r="75">
      <c r="A75" s="1" t="s">
        <v>122</v>
      </c>
      <c r="B75" s="1">
        <f>IFERROR(__xludf.DUMMYFUNCTION("int(REGEXEXTRACT(A75,""\d+""))"),509.0)</f>
        <v>509</v>
      </c>
      <c r="N75" s="1" t="s">
        <v>115</v>
      </c>
    </row>
    <row r="76">
      <c r="A76" s="1" t="s">
        <v>123</v>
      </c>
      <c r="B76" s="1">
        <f>IFERROR(__xludf.DUMMYFUNCTION("int(REGEXEXTRACT(A76,""\d+""))"),535.0)</f>
        <v>535</v>
      </c>
      <c r="N76" s="1" t="s">
        <v>115</v>
      </c>
    </row>
    <row r="77">
      <c r="A77" s="1" t="s">
        <v>124</v>
      </c>
      <c r="B77" s="1">
        <f>IFERROR(__xludf.DUMMYFUNCTION("int(REGEXEXTRACT(A77,""\d+""))"),636.0)</f>
        <v>636</v>
      </c>
      <c r="N77" s="1" t="s">
        <v>115</v>
      </c>
    </row>
  </sheetData>
  <conditionalFormatting sqref="B1:C1033">
    <cfRule type="cellIs" dxfId="0" priority="1" operator="equal">
      <formula>"cEF"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88"/>
    <col customWidth="1" min="2" max="2" width="4.13"/>
    <col customWidth="1" min="3" max="3" width="4.25"/>
    <col customWidth="1" min="4" max="4" width="11.13"/>
    <col customWidth="1" min="5" max="5" width="4.75"/>
    <col customWidth="1" min="9" max="9" width="37.38"/>
    <col customWidth="1" min="11" max="11" width="37.25"/>
  </cols>
  <sheetData>
    <row r="1">
      <c r="A1" s="1" t="s">
        <v>0</v>
      </c>
      <c r="B1" s="4" t="s">
        <v>125</v>
      </c>
      <c r="C1" s="1" t="s">
        <v>1</v>
      </c>
      <c r="D1" s="1" t="s">
        <v>3</v>
      </c>
      <c r="E1" s="1" t="s">
        <v>126</v>
      </c>
      <c r="F1" s="1" t="s">
        <v>127</v>
      </c>
      <c r="G1" s="1" t="s">
        <v>128</v>
      </c>
      <c r="H1" s="1" t="s">
        <v>129</v>
      </c>
      <c r="I1" s="4" t="s">
        <v>130</v>
      </c>
      <c r="J1" s="1" t="s">
        <v>131</v>
      </c>
      <c r="K1" s="1" t="s">
        <v>132</v>
      </c>
    </row>
    <row r="2">
      <c r="A2" s="1" t="s">
        <v>133</v>
      </c>
      <c r="B2" s="4">
        <v>0.0</v>
      </c>
      <c r="C2" s="1" t="s">
        <v>21</v>
      </c>
      <c r="D2" s="1" t="s">
        <v>134</v>
      </c>
      <c r="E2" s="1" t="s">
        <v>135</v>
      </c>
      <c r="F2" s="1" t="s">
        <v>136</v>
      </c>
      <c r="G2" s="1" t="s">
        <v>137</v>
      </c>
      <c r="H2" s="1" t="s">
        <v>138</v>
      </c>
      <c r="I2" s="4" t="s">
        <v>139</v>
      </c>
      <c r="K2" s="4" t="s">
        <v>140</v>
      </c>
    </row>
    <row r="3">
      <c r="A3" s="5" t="s">
        <v>141</v>
      </c>
      <c r="B3" s="4">
        <v>1.0</v>
      </c>
      <c r="C3" s="1">
        <v>66.0</v>
      </c>
      <c r="D3" s="1" t="s">
        <v>134</v>
      </c>
      <c r="E3" s="1" t="s">
        <v>135</v>
      </c>
      <c r="F3" s="1" t="s">
        <v>142</v>
      </c>
      <c r="G3" s="1" t="s">
        <v>143</v>
      </c>
      <c r="H3" s="1" t="s">
        <v>144</v>
      </c>
      <c r="I3" s="4" t="s">
        <v>145</v>
      </c>
      <c r="J3" s="1" t="s">
        <v>146</v>
      </c>
      <c r="K3" s="4" t="s">
        <v>147</v>
      </c>
    </row>
    <row r="4">
      <c r="A4" s="1" t="s">
        <v>148</v>
      </c>
      <c r="B4" s="4">
        <v>1.0</v>
      </c>
      <c r="C4" s="1">
        <v>70.0</v>
      </c>
      <c r="D4" s="1" t="s">
        <v>134</v>
      </c>
      <c r="E4" s="1" t="s">
        <v>135</v>
      </c>
      <c r="F4" s="1" t="s">
        <v>149</v>
      </c>
      <c r="G4" s="1" t="s">
        <v>150</v>
      </c>
      <c r="H4" s="1" t="s">
        <v>151</v>
      </c>
      <c r="I4" s="4" t="s">
        <v>152</v>
      </c>
      <c r="J4" s="1" t="s">
        <v>146</v>
      </c>
      <c r="K4" s="4" t="s">
        <v>140</v>
      </c>
    </row>
    <row r="5">
      <c r="A5" s="6" t="s">
        <v>153</v>
      </c>
      <c r="B5" s="7">
        <v>1.0</v>
      </c>
      <c r="C5" s="6">
        <v>74.0</v>
      </c>
      <c r="D5" s="6" t="s">
        <v>134</v>
      </c>
      <c r="E5" s="6" t="s">
        <v>135</v>
      </c>
      <c r="F5" s="6" t="s">
        <v>154</v>
      </c>
      <c r="G5" s="6" t="s">
        <v>155</v>
      </c>
      <c r="H5" s="6" t="s">
        <v>156</v>
      </c>
      <c r="I5" s="7" t="s">
        <v>157</v>
      </c>
      <c r="J5" s="6" t="s">
        <v>146</v>
      </c>
      <c r="K5" s="7" t="s">
        <v>158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>
      <c r="A6" s="5" t="s">
        <v>159</v>
      </c>
      <c r="B6" s="4">
        <v>1.0</v>
      </c>
      <c r="C6" s="1">
        <v>68.0</v>
      </c>
      <c r="D6" s="1" t="s">
        <v>160</v>
      </c>
      <c r="E6" s="1" t="s">
        <v>21</v>
      </c>
      <c r="F6" s="1" t="s">
        <v>21</v>
      </c>
      <c r="G6" s="1" t="s">
        <v>21</v>
      </c>
      <c r="H6" s="1" t="s">
        <v>21</v>
      </c>
      <c r="I6" s="4" t="s">
        <v>161</v>
      </c>
    </row>
    <row r="7">
      <c r="A7" s="5" t="s">
        <v>28</v>
      </c>
      <c r="B7" s="4">
        <v>1.0</v>
      </c>
      <c r="C7" s="1">
        <v>69.0</v>
      </c>
      <c r="D7" s="1" t="s">
        <v>160</v>
      </c>
      <c r="E7" s="1" t="s">
        <v>21</v>
      </c>
      <c r="F7" s="1" t="s">
        <v>21</v>
      </c>
      <c r="G7" s="1" t="s">
        <v>21</v>
      </c>
      <c r="H7" s="1" t="s">
        <v>21</v>
      </c>
      <c r="I7" s="4" t="s">
        <v>162</v>
      </c>
    </row>
    <row r="8">
      <c r="A8" s="5" t="s">
        <v>163</v>
      </c>
      <c r="B8" s="4">
        <v>1.0</v>
      </c>
      <c r="C8" s="1">
        <v>69.0</v>
      </c>
      <c r="D8" s="1" t="s">
        <v>160</v>
      </c>
      <c r="E8" s="1" t="s">
        <v>21</v>
      </c>
      <c r="F8" s="1" t="s">
        <v>21</v>
      </c>
      <c r="G8" s="1" t="s">
        <v>21</v>
      </c>
      <c r="H8" s="1" t="s">
        <v>21</v>
      </c>
      <c r="I8" s="4" t="s">
        <v>164</v>
      </c>
    </row>
    <row r="9">
      <c r="A9" s="5" t="s">
        <v>58</v>
      </c>
      <c r="B9" s="4">
        <v>1.0</v>
      </c>
      <c r="C9" s="1">
        <v>80.0</v>
      </c>
      <c r="D9" s="1" t="s">
        <v>160</v>
      </c>
      <c r="E9" s="1" t="s">
        <v>21</v>
      </c>
      <c r="F9" s="1" t="s">
        <v>21</v>
      </c>
      <c r="G9" s="1" t="s">
        <v>21</v>
      </c>
      <c r="H9" s="1" t="s">
        <v>21</v>
      </c>
      <c r="I9" s="4" t="s">
        <v>165</v>
      </c>
    </row>
    <row r="10">
      <c r="A10" s="1" t="s">
        <v>64</v>
      </c>
      <c r="B10" s="4">
        <v>1.0</v>
      </c>
      <c r="C10" s="1">
        <v>82.0</v>
      </c>
      <c r="D10" s="1" t="s">
        <v>160</v>
      </c>
      <c r="E10" s="1" t="s">
        <v>21</v>
      </c>
      <c r="F10" s="1" t="s">
        <v>21</v>
      </c>
      <c r="G10" s="1" t="s">
        <v>21</v>
      </c>
      <c r="H10" s="1" t="s">
        <v>21</v>
      </c>
      <c r="I10" s="4" t="s">
        <v>166</v>
      </c>
    </row>
    <row r="11">
      <c r="A11" s="1" t="s">
        <v>167</v>
      </c>
      <c r="B11" s="4">
        <v>1.0</v>
      </c>
      <c r="C11" s="1">
        <v>85.0</v>
      </c>
      <c r="D11" s="1" t="s">
        <v>160</v>
      </c>
      <c r="E11" s="1" t="s">
        <v>21</v>
      </c>
      <c r="F11" s="1" t="s">
        <v>21</v>
      </c>
      <c r="G11" s="1" t="s">
        <v>21</v>
      </c>
      <c r="H11" s="1" t="s">
        <v>21</v>
      </c>
      <c r="I11" s="4" t="s">
        <v>168</v>
      </c>
    </row>
    <row r="12">
      <c r="A12" s="6" t="s">
        <v>169</v>
      </c>
      <c r="B12" s="7">
        <v>1.0</v>
      </c>
      <c r="C12" s="6">
        <v>92.0</v>
      </c>
      <c r="D12" s="6" t="s">
        <v>160</v>
      </c>
      <c r="E12" s="6" t="s">
        <v>21</v>
      </c>
      <c r="F12" s="6" t="s">
        <v>21</v>
      </c>
      <c r="G12" s="6" t="s">
        <v>21</v>
      </c>
      <c r="H12" s="6" t="s">
        <v>21</v>
      </c>
      <c r="I12" s="7" t="s">
        <v>170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>
      <c r="A13" s="6" t="s">
        <v>171</v>
      </c>
      <c r="B13" s="7">
        <v>2.0</v>
      </c>
      <c r="C13" s="6" t="s">
        <v>21</v>
      </c>
      <c r="D13" s="6" t="s">
        <v>134</v>
      </c>
      <c r="E13" s="6" t="s">
        <v>135</v>
      </c>
      <c r="F13" s="6" t="s">
        <v>172</v>
      </c>
      <c r="G13" s="6" t="s">
        <v>173</v>
      </c>
      <c r="H13" s="6" t="s">
        <v>174</v>
      </c>
      <c r="I13" s="7" t="s">
        <v>175</v>
      </c>
      <c r="J13" s="6" t="s">
        <v>146</v>
      </c>
      <c r="K13" s="7" t="s">
        <v>140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>
      <c r="A14" s="1" t="s">
        <v>176</v>
      </c>
      <c r="B14" s="4">
        <v>2.0</v>
      </c>
      <c r="C14" s="1" t="s">
        <v>21</v>
      </c>
      <c r="D14" s="1" t="s">
        <v>134</v>
      </c>
      <c r="E14" s="1" t="s">
        <v>135</v>
      </c>
      <c r="F14" s="1" t="s">
        <v>177</v>
      </c>
      <c r="G14" s="1" t="s">
        <v>178</v>
      </c>
      <c r="H14" s="1" t="s">
        <v>179</v>
      </c>
      <c r="I14" s="4" t="s">
        <v>180</v>
      </c>
      <c r="K14" s="4" t="s">
        <v>181</v>
      </c>
    </row>
    <row r="15">
      <c r="A15" s="6" t="s">
        <v>182</v>
      </c>
      <c r="B15" s="7">
        <v>2.0</v>
      </c>
      <c r="C15" s="6" t="s">
        <v>21</v>
      </c>
      <c r="D15" s="6" t="s">
        <v>134</v>
      </c>
      <c r="E15" s="6" t="s">
        <v>135</v>
      </c>
      <c r="F15" s="6" t="s">
        <v>183</v>
      </c>
      <c r="G15" s="6" t="s">
        <v>184</v>
      </c>
      <c r="H15" s="6" t="s">
        <v>185</v>
      </c>
      <c r="I15" s="7" t="s">
        <v>186</v>
      </c>
      <c r="J15" s="8"/>
      <c r="K15" s="7" t="s">
        <v>187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>
      <c r="A16" s="1" t="s">
        <v>188</v>
      </c>
      <c r="B16" s="1">
        <v>2.0</v>
      </c>
      <c r="C16" s="1" t="s">
        <v>21</v>
      </c>
      <c r="D16" s="1" t="s">
        <v>134</v>
      </c>
      <c r="E16" s="1" t="s">
        <v>135</v>
      </c>
      <c r="F16" s="1" t="s">
        <v>189</v>
      </c>
      <c r="G16" s="1" t="s">
        <v>190</v>
      </c>
      <c r="H16" s="1" t="s">
        <v>191</v>
      </c>
      <c r="I16" s="4" t="s">
        <v>192</v>
      </c>
      <c r="K16" s="4" t="s">
        <v>193</v>
      </c>
    </row>
    <row r="17" ht="16.5" customHeight="1">
      <c r="A17" s="1" t="s">
        <v>194</v>
      </c>
      <c r="B17" s="4">
        <v>3.0</v>
      </c>
      <c r="C17" s="1" t="s">
        <v>21</v>
      </c>
      <c r="D17" s="1" t="s">
        <v>134</v>
      </c>
      <c r="E17" s="1" t="s">
        <v>135</v>
      </c>
      <c r="F17" s="1" t="s">
        <v>195</v>
      </c>
      <c r="G17" s="1" t="s">
        <v>196</v>
      </c>
      <c r="H17" s="1" t="s">
        <v>197</v>
      </c>
      <c r="I17" s="4" t="s">
        <v>198</v>
      </c>
      <c r="K17" s="4" t="s">
        <v>199</v>
      </c>
    </row>
    <row r="18">
      <c r="A18" s="6" t="s">
        <v>200</v>
      </c>
      <c r="B18" s="7">
        <v>4.0</v>
      </c>
      <c r="C18" s="6" t="s">
        <v>21</v>
      </c>
      <c r="D18" s="6" t="s">
        <v>134</v>
      </c>
      <c r="E18" s="6" t="s">
        <v>135</v>
      </c>
      <c r="F18" s="6" t="s">
        <v>201</v>
      </c>
      <c r="G18" s="6" t="s">
        <v>202</v>
      </c>
      <c r="H18" s="6" t="s">
        <v>203</v>
      </c>
      <c r="I18" s="7" t="s">
        <v>204</v>
      </c>
      <c r="J18" s="8"/>
      <c r="K18" s="7" t="s">
        <v>205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>
      <c r="A19" s="1" t="s">
        <v>206</v>
      </c>
      <c r="B19" s="4">
        <v>3.0</v>
      </c>
      <c r="C19" s="1" t="s">
        <v>21</v>
      </c>
      <c r="D19" s="1" t="s">
        <v>134</v>
      </c>
      <c r="E19" s="1" t="s">
        <v>135</v>
      </c>
      <c r="F19" s="1" t="s">
        <v>207</v>
      </c>
      <c r="G19" s="1" t="s">
        <v>208</v>
      </c>
      <c r="H19" s="1" t="s">
        <v>209</v>
      </c>
      <c r="I19" s="4" t="s">
        <v>210</v>
      </c>
      <c r="K19" s="4" t="s">
        <v>211</v>
      </c>
    </row>
    <row r="20">
      <c r="A20" s="1" t="s">
        <v>212</v>
      </c>
      <c r="B20" s="4">
        <v>2.0</v>
      </c>
      <c r="C20" s="1" t="s">
        <v>21</v>
      </c>
      <c r="D20" s="1" t="s">
        <v>160</v>
      </c>
      <c r="E20" s="1" t="s">
        <v>21</v>
      </c>
      <c r="F20" s="1" t="s">
        <v>21</v>
      </c>
      <c r="G20" s="1" t="s">
        <v>21</v>
      </c>
      <c r="H20" s="1" t="s">
        <v>21</v>
      </c>
      <c r="I20" s="4" t="s">
        <v>213</v>
      </c>
    </row>
    <row r="21">
      <c r="A21" s="1" t="s">
        <v>214</v>
      </c>
      <c r="B21" s="4">
        <v>2.0</v>
      </c>
      <c r="C21" s="1" t="s">
        <v>21</v>
      </c>
      <c r="D21" s="1" t="s">
        <v>160</v>
      </c>
      <c r="E21" s="1" t="s">
        <v>21</v>
      </c>
      <c r="F21" s="1" t="s">
        <v>21</v>
      </c>
      <c r="G21" s="1" t="s">
        <v>21</v>
      </c>
      <c r="H21" s="1" t="s">
        <v>21</v>
      </c>
      <c r="I21" s="4" t="s">
        <v>215</v>
      </c>
    </row>
    <row r="22">
      <c r="A22" s="6" t="s">
        <v>216</v>
      </c>
      <c r="B22" s="7">
        <v>2.0</v>
      </c>
      <c r="C22" s="6" t="s">
        <v>21</v>
      </c>
      <c r="D22" s="6" t="s">
        <v>160</v>
      </c>
      <c r="E22" s="6" t="s">
        <v>21</v>
      </c>
      <c r="F22" s="6" t="s">
        <v>21</v>
      </c>
      <c r="G22" s="6" t="s">
        <v>21</v>
      </c>
      <c r="H22" s="6" t="s">
        <v>21</v>
      </c>
      <c r="I22" s="7" t="s">
        <v>217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>
      <c r="A23" s="6" t="s">
        <v>218</v>
      </c>
      <c r="B23" s="7">
        <v>5.0</v>
      </c>
      <c r="C23" s="6" t="s">
        <v>21</v>
      </c>
      <c r="D23" s="6" t="s">
        <v>134</v>
      </c>
      <c r="E23" s="6" t="s">
        <v>135</v>
      </c>
      <c r="F23" s="6" t="s">
        <v>219</v>
      </c>
      <c r="G23" s="6" t="s">
        <v>220</v>
      </c>
      <c r="H23" s="6" t="s">
        <v>221</v>
      </c>
      <c r="I23" s="7" t="s">
        <v>222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>
      <c r="A24" s="1" t="s">
        <v>148</v>
      </c>
      <c r="B24" s="4">
        <v>1.0</v>
      </c>
      <c r="C24" s="1">
        <v>70.0</v>
      </c>
      <c r="D24" s="1" t="s">
        <v>134</v>
      </c>
      <c r="E24" s="1" t="s">
        <v>23</v>
      </c>
      <c r="F24" s="1" t="s">
        <v>223</v>
      </c>
      <c r="G24" s="1" t="s">
        <v>224</v>
      </c>
      <c r="H24" s="1" t="s">
        <v>225</v>
      </c>
      <c r="I24" s="4" t="s">
        <v>226</v>
      </c>
      <c r="K24" s="4" t="s">
        <v>140</v>
      </c>
    </row>
    <row r="25">
      <c r="A25" s="1" t="s">
        <v>206</v>
      </c>
      <c r="B25" s="4">
        <v>3.0</v>
      </c>
      <c r="C25" s="1" t="s">
        <v>21</v>
      </c>
      <c r="D25" s="1" t="s">
        <v>134</v>
      </c>
      <c r="E25" s="1" t="s">
        <v>23</v>
      </c>
      <c r="F25" s="1" t="s">
        <v>227</v>
      </c>
      <c r="G25" s="1" t="s">
        <v>228</v>
      </c>
      <c r="H25" s="1" t="s">
        <v>229</v>
      </c>
      <c r="I25" s="4" t="s">
        <v>210</v>
      </c>
      <c r="K25" s="4" t="s">
        <v>230</v>
      </c>
    </row>
    <row r="26">
      <c r="A26" s="1" t="s">
        <v>171</v>
      </c>
      <c r="B26" s="4">
        <v>2.0</v>
      </c>
      <c r="C26" s="1" t="s">
        <v>21</v>
      </c>
      <c r="D26" s="1" t="s">
        <v>134</v>
      </c>
      <c r="E26" s="1" t="s">
        <v>23</v>
      </c>
      <c r="F26" s="1" t="s">
        <v>231</v>
      </c>
      <c r="G26" s="1" t="s">
        <v>232</v>
      </c>
      <c r="H26" s="1" t="s">
        <v>233</v>
      </c>
      <c r="I26" s="4" t="s">
        <v>234</v>
      </c>
      <c r="K26" s="4" t="s">
        <v>140</v>
      </c>
    </row>
    <row r="27">
      <c r="A27" s="1" t="s">
        <v>194</v>
      </c>
      <c r="B27" s="4">
        <v>3.0</v>
      </c>
      <c r="C27" s="1" t="s">
        <v>21</v>
      </c>
      <c r="D27" s="1" t="s">
        <v>134</v>
      </c>
      <c r="E27" s="1" t="s">
        <v>23</v>
      </c>
      <c r="F27" s="9" t="s">
        <v>235</v>
      </c>
      <c r="G27" s="1" t="s">
        <v>236</v>
      </c>
      <c r="H27" s="1" t="s">
        <v>237</v>
      </c>
      <c r="I27" s="4" t="s">
        <v>238</v>
      </c>
      <c r="K27" s="4" t="s">
        <v>239</v>
      </c>
    </row>
    <row r="28">
      <c r="B28" s="10"/>
      <c r="I28" s="4"/>
    </row>
    <row r="29">
      <c r="B29" s="10"/>
      <c r="I29" s="10"/>
    </row>
    <row r="30">
      <c r="B30" s="10"/>
      <c r="I30" s="10"/>
    </row>
    <row r="31">
      <c r="B31" s="10"/>
      <c r="I31" s="10"/>
    </row>
    <row r="32">
      <c r="B32" s="10"/>
      <c r="I32" s="10"/>
    </row>
    <row r="33">
      <c r="B33" s="10"/>
      <c r="I33" s="10"/>
    </row>
    <row r="34">
      <c r="B34" s="10"/>
      <c r="I34" s="10"/>
    </row>
    <row r="35">
      <c r="B35" s="10"/>
      <c r="I35" s="10"/>
    </row>
    <row r="36">
      <c r="B36" s="10"/>
      <c r="I36" s="10"/>
    </row>
    <row r="37">
      <c r="B37" s="10"/>
      <c r="I37" s="10"/>
    </row>
    <row r="38">
      <c r="B38" s="10"/>
      <c r="I38" s="10"/>
    </row>
    <row r="39">
      <c r="B39" s="10"/>
      <c r="I39" s="10"/>
    </row>
    <row r="40">
      <c r="B40" s="10"/>
      <c r="I40" s="10"/>
    </row>
    <row r="41">
      <c r="B41" s="10"/>
      <c r="I41" s="10"/>
    </row>
    <row r="42">
      <c r="B42" s="10"/>
      <c r="I42" s="10"/>
    </row>
    <row r="43">
      <c r="B43" s="10"/>
      <c r="I43" s="10"/>
    </row>
    <row r="44">
      <c r="B44" s="10"/>
      <c r="I44" s="10"/>
    </row>
    <row r="45">
      <c r="B45" s="10"/>
      <c r="I45" s="10"/>
    </row>
    <row r="46">
      <c r="B46" s="10"/>
      <c r="I46" s="10"/>
    </row>
    <row r="47">
      <c r="B47" s="10"/>
      <c r="I47" s="10"/>
    </row>
    <row r="48">
      <c r="B48" s="10"/>
      <c r="I48" s="10"/>
    </row>
    <row r="49">
      <c r="B49" s="10"/>
      <c r="I49" s="10"/>
    </row>
    <row r="50">
      <c r="B50" s="10"/>
      <c r="I50" s="10"/>
    </row>
    <row r="51">
      <c r="B51" s="10"/>
      <c r="I51" s="10"/>
    </row>
    <row r="52">
      <c r="B52" s="10"/>
      <c r="I52" s="10"/>
    </row>
    <row r="53">
      <c r="B53" s="10"/>
      <c r="I53" s="10"/>
    </row>
    <row r="54">
      <c r="B54" s="10"/>
      <c r="I54" s="10"/>
    </row>
    <row r="55">
      <c r="B55" s="10"/>
      <c r="I55" s="10"/>
    </row>
    <row r="56">
      <c r="B56" s="10"/>
      <c r="I56" s="10"/>
    </row>
    <row r="57">
      <c r="B57" s="10"/>
      <c r="I57" s="10"/>
    </row>
    <row r="58">
      <c r="B58" s="10"/>
      <c r="I58" s="10"/>
    </row>
    <row r="59">
      <c r="B59" s="10"/>
      <c r="I59" s="10"/>
    </row>
    <row r="60">
      <c r="B60" s="10"/>
      <c r="I60" s="10"/>
    </row>
    <row r="61">
      <c r="B61" s="10"/>
      <c r="I61" s="10"/>
    </row>
    <row r="62">
      <c r="B62" s="10"/>
      <c r="I62" s="10"/>
    </row>
    <row r="63">
      <c r="B63" s="10"/>
      <c r="I63" s="10"/>
    </row>
    <row r="64">
      <c r="B64" s="10"/>
      <c r="I64" s="10"/>
    </row>
    <row r="65">
      <c r="B65" s="10"/>
      <c r="I65" s="10"/>
    </row>
    <row r="66">
      <c r="B66" s="10"/>
      <c r="I66" s="10"/>
    </row>
    <row r="67">
      <c r="B67" s="10"/>
      <c r="I67" s="10"/>
    </row>
    <row r="68">
      <c r="B68" s="10"/>
      <c r="I68" s="10"/>
    </row>
    <row r="69">
      <c r="B69" s="10"/>
      <c r="I69" s="10"/>
    </row>
    <row r="70">
      <c r="B70" s="10"/>
      <c r="I70" s="10"/>
    </row>
    <row r="71">
      <c r="B71" s="10"/>
      <c r="I71" s="10"/>
    </row>
    <row r="72">
      <c r="B72" s="10"/>
      <c r="I72" s="10"/>
    </row>
    <row r="73">
      <c r="B73" s="10"/>
      <c r="I73" s="10"/>
    </row>
    <row r="74">
      <c r="B74" s="10"/>
      <c r="I74" s="10"/>
    </row>
    <row r="75">
      <c r="B75" s="10"/>
      <c r="I75" s="10"/>
    </row>
    <row r="76">
      <c r="B76" s="10"/>
      <c r="I76" s="10"/>
    </row>
    <row r="77">
      <c r="B77" s="10"/>
      <c r="I77" s="10"/>
    </row>
    <row r="78">
      <c r="B78" s="10"/>
      <c r="I78" s="10"/>
    </row>
    <row r="79">
      <c r="B79" s="10"/>
      <c r="I79" s="10"/>
    </row>
    <row r="80">
      <c r="B80" s="10"/>
      <c r="I80" s="10"/>
    </row>
    <row r="81">
      <c r="B81" s="10"/>
      <c r="I81" s="10"/>
    </row>
    <row r="82">
      <c r="B82" s="10"/>
      <c r="I82" s="10"/>
    </row>
    <row r="83">
      <c r="B83" s="10"/>
      <c r="I83" s="10"/>
    </row>
    <row r="84">
      <c r="B84" s="10"/>
      <c r="I84" s="10"/>
    </row>
    <row r="85">
      <c r="B85" s="10"/>
      <c r="I85" s="10"/>
    </row>
    <row r="86">
      <c r="B86" s="10"/>
      <c r="I86" s="10"/>
    </row>
    <row r="87">
      <c r="B87" s="10"/>
      <c r="I87" s="10"/>
    </row>
    <row r="88">
      <c r="B88" s="10"/>
      <c r="I88" s="10"/>
    </row>
    <row r="89">
      <c r="B89" s="10"/>
      <c r="I89" s="10"/>
    </row>
    <row r="90">
      <c r="B90" s="10"/>
      <c r="I90" s="10"/>
    </row>
    <row r="91">
      <c r="B91" s="10"/>
      <c r="I91" s="10"/>
    </row>
    <row r="92">
      <c r="B92" s="10"/>
      <c r="I92" s="10"/>
    </row>
    <row r="93">
      <c r="B93" s="10"/>
      <c r="I93" s="10"/>
    </row>
    <row r="94">
      <c r="B94" s="10"/>
      <c r="I94" s="10"/>
    </row>
    <row r="95">
      <c r="B95" s="10"/>
      <c r="I95" s="10"/>
    </row>
    <row r="96">
      <c r="B96" s="10"/>
      <c r="I96" s="10"/>
    </row>
    <row r="97">
      <c r="B97" s="10"/>
      <c r="I97" s="10"/>
    </row>
    <row r="98">
      <c r="B98" s="10"/>
      <c r="I98" s="10"/>
    </row>
    <row r="99">
      <c r="B99" s="10"/>
      <c r="I99" s="10"/>
    </row>
    <row r="100">
      <c r="B100" s="10"/>
      <c r="I100" s="10"/>
    </row>
    <row r="101">
      <c r="B101" s="10"/>
      <c r="I101" s="10"/>
    </row>
    <row r="102">
      <c r="B102" s="10"/>
      <c r="I102" s="10"/>
    </row>
    <row r="103">
      <c r="B103" s="10"/>
      <c r="I103" s="10"/>
    </row>
    <row r="104">
      <c r="B104" s="10"/>
      <c r="I104" s="10"/>
    </row>
    <row r="105">
      <c r="B105" s="10"/>
      <c r="I105" s="10"/>
    </row>
    <row r="106">
      <c r="B106" s="10"/>
      <c r="I106" s="10"/>
    </row>
    <row r="107">
      <c r="B107" s="10"/>
      <c r="I107" s="10"/>
    </row>
    <row r="108">
      <c r="B108" s="10"/>
      <c r="I108" s="10"/>
    </row>
    <row r="109">
      <c r="B109" s="10"/>
      <c r="I109" s="10"/>
    </row>
    <row r="110">
      <c r="B110" s="10"/>
      <c r="I110" s="10"/>
    </row>
    <row r="111">
      <c r="B111" s="10"/>
      <c r="I111" s="10"/>
    </row>
    <row r="112">
      <c r="B112" s="10"/>
      <c r="I112" s="10"/>
    </row>
    <row r="113">
      <c r="B113" s="10"/>
      <c r="I113" s="10"/>
    </row>
    <row r="114">
      <c r="B114" s="10"/>
      <c r="I114" s="10"/>
    </row>
    <row r="115">
      <c r="B115" s="10"/>
      <c r="I115" s="10"/>
    </row>
    <row r="116">
      <c r="B116" s="10"/>
      <c r="I116" s="10"/>
    </row>
    <row r="117">
      <c r="B117" s="10"/>
      <c r="I117" s="10"/>
    </row>
    <row r="118">
      <c r="B118" s="10"/>
      <c r="I118" s="10"/>
    </row>
    <row r="119">
      <c r="B119" s="10"/>
      <c r="I119" s="10"/>
    </row>
    <row r="120">
      <c r="B120" s="10"/>
      <c r="I120" s="10"/>
    </row>
    <row r="121">
      <c r="B121" s="10"/>
      <c r="I121" s="10"/>
    </row>
    <row r="122">
      <c r="B122" s="10"/>
      <c r="I122" s="10"/>
    </row>
    <row r="123">
      <c r="B123" s="10"/>
      <c r="I123" s="10"/>
    </row>
    <row r="124">
      <c r="B124" s="10"/>
      <c r="I124" s="10"/>
    </row>
    <row r="125">
      <c r="B125" s="10"/>
      <c r="I125" s="10"/>
    </row>
    <row r="126">
      <c r="B126" s="10"/>
      <c r="I126" s="10"/>
    </row>
    <row r="127">
      <c r="B127" s="10"/>
      <c r="I127" s="10"/>
    </row>
    <row r="128">
      <c r="B128" s="10"/>
      <c r="I128" s="10"/>
    </row>
    <row r="129">
      <c r="B129" s="10"/>
      <c r="I129" s="10"/>
    </row>
    <row r="130">
      <c r="B130" s="10"/>
      <c r="I130" s="10"/>
    </row>
    <row r="131">
      <c r="B131" s="10"/>
      <c r="I131" s="10"/>
    </row>
    <row r="132">
      <c r="B132" s="10"/>
      <c r="I132" s="10"/>
    </row>
    <row r="133">
      <c r="B133" s="10"/>
      <c r="I133" s="10"/>
    </row>
    <row r="134">
      <c r="B134" s="10"/>
      <c r="I134" s="10"/>
    </row>
    <row r="135">
      <c r="B135" s="10"/>
      <c r="I135" s="10"/>
    </row>
    <row r="136">
      <c r="B136" s="10"/>
      <c r="I136" s="10"/>
    </row>
    <row r="137">
      <c r="B137" s="10"/>
      <c r="I137" s="10"/>
    </row>
    <row r="138">
      <c r="B138" s="10"/>
      <c r="I138" s="10"/>
    </row>
    <row r="139">
      <c r="B139" s="10"/>
      <c r="I139" s="10"/>
    </row>
    <row r="140">
      <c r="B140" s="10"/>
      <c r="I140" s="10"/>
    </row>
    <row r="141">
      <c r="B141" s="10"/>
      <c r="I141" s="10"/>
    </row>
    <row r="142">
      <c r="B142" s="10"/>
      <c r="I142" s="10"/>
    </row>
    <row r="143">
      <c r="B143" s="10"/>
      <c r="I143" s="10"/>
    </row>
    <row r="144">
      <c r="B144" s="10"/>
      <c r="I144" s="10"/>
    </row>
    <row r="145">
      <c r="B145" s="10"/>
      <c r="I145" s="10"/>
    </row>
    <row r="146">
      <c r="B146" s="10"/>
      <c r="I146" s="10"/>
    </row>
    <row r="147">
      <c r="B147" s="10"/>
      <c r="I147" s="10"/>
    </row>
    <row r="148">
      <c r="B148" s="10"/>
      <c r="I148" s="10"/>
    </row>
    <row r="149">
      <c r="B149" s="10"/>
      <c r="I149" s="10"/>
    </row>
    <row r="150">
      <c r="B150" s="10"/>
      <c r="I150" s="10"/>
    </row>
    <row r="151">
      <c r="B151" s="10"/>
      <c r="I151" s="10"/>
    </row>
    <row r="152">
      <c r="B152" s="10"/>
      <c r="I152" s="10"/>
    </row>
    <row r="153">
      <c r="B153" s="10"/>
      <c r="I153" s="10"/>
    </row>
    <row r="154">
      <c r="B154" s="10"/>
      <c r="I154" s="10"/>
    </row>
    <row r="155">
      <c r="B155" s="10"/>
      <c r="I155" s="10"/>
    </row>
    <row r="156">
      <c r="B156" s="10"/>
      <c r="I156" s="10"/>
    </row>
    <row r="157">
      <c r="B157" s="10"/>
      <c r="I157" s="10"/>
    </row>
    <row r="158">
      <c r="B158" s="10"/>
      <c r="I158" s="10"/>
    </row>
    <row r="159">
      <c r="B159" s="10"/>
      <c r="I159" s="10"/>
    </row>
    <row r="160">
      <c r="B160" s="10"/>
      <c r="I160" s="10"/>
    </row>
    <row r="161">
      <c r="B161" s="10"/>
      <c r="I161" s="10"/>
    </row>
    <row r="162">
      <c r="B162" s="10"/>
      <c r="I162" s="10"/>
    </row>
    <row r="163">
      <c r="B163" s="10"/>
      <c r="I163" s="10"/>
    </row>
    <row r="164">
      <c r="B164" s="10"/>
      <c r="I164" s="10"/>
    </row>
    <row r="165">
      <c r="B165" s="10"/>
      <c r="I165" s="10"/>
    </row>
    <row r="166">
      <c r="B166" s="10"/>
      <c r="I166" s="10"/>
    </row>
    <row r="167">
      <c r="B167" s="10"/>
      <c r="I167" s="10"/>
    </row>
    <row r="168">
      <c r="B168" s="10"/>
      <c r="I168" s="10"/>
    </row>
    <row r="169">
      <c r="B169" s="10"/>
      <c r="I169" s="10"/>
    </row>
    <row r="170">
      <c r="B170" s="10"/>
      <c r="I170" s="10"/>
    </row>
    <row r="171">
      <c r="B171" s="10"/>
      <c r="I171" s="10"/>
    </row>
    <row r="172">
      <c r="B172" s="10"/>
      <c r="I172" s="10"/>
    </row>
    <row r="173">
      <c r="B173" s="10"/>
      <c r="I173" s="10"/>
    </row>
    <row r="174">
      <c r="B174" s="10"/>
      <c r="I174" s="10"/>
    </row>
    <row r="175">
      <c r="B175" s="10"/>
      <c r="I175" s="10"/>
    </row>
    <row r="176">
      <c r="B176" s="10"/>
      <c r="I176" s="10"/>
    </row>
    <row r="177">
      <c r="B177" s="10"/>
      <c r="I177" s="10"/>
    </row>
    <row r="178">
      <c r="B178" s="10"/>
      <c r="I178" s="10"/>
    </row>
    <row r="179">
      <c r="B179" s="10"/>
      <c r="I179" s="10"/>
    </row>
    <row r="180">
      <c r="B180" s="10"/>
      <c r="I180" s="10"/>
    </row>
    <row r="181">
      <c r="B181" s="10"/>
      <c r="I181" s="10"/>
    </row>
    <row r="182">
      <c r="B182" s="10"/>
      <c r="I182" s="10"/>
    </row>
    <row r="183">
      <c r="B183" s="10"/>
      <c r="I183" s="10"/>
    </row>
    <row r="184">
      <c r="B184" s="10"/>
      <c r="I184" s="10"/>
    </row>
    <row r="185">
      <c r="B185" s="10"/>
      <c r="I185" s="10"/>
    </row>
    <row r="186">
      <c r="B186" s="10"/>
      <c r="I186" s="10"/>
    </row>
    <row r="187">
      <c r="B187" s="10"/>
      <c r="I187" s="10"/>
    </row>
    <row r="188">
      <c r="B188" s="10"/>
      <c r="I188" s="10"/>
    </row>
    <row r="189">
      <c r="B189" s="10"/>
      <c r="I189" s="10"/>
    </row>
    <row r="190">
      <c r="B190" s="10"/>
      <c r="I190" s="10"/>
    </row>
    <row r="191">
      <c r="B191" s="10"/>
      <c r="I191" s="10"/>
    </row>
    <row r="192">
      <c r="B192" s="10"/>
      <c r="I192" s="10"/>
    </row>
    <row r="193">
      <c r="B193" s="10"/>
      <c r="I193" s="10"/>
    </row>
    <row r="194">
      <c r="B194" s="10"/>
      <c r="I194" s="10"/>
    </row>
    <row r="195">
      <c r="B195" s="10"/>
      <c r="I195" s="10"/>
    </row>
    <row r="196">
      <c r="B196" s="10"/>
      <c r="I196" s="10"/>
    </row>
    <row r="197">
      <c r="B197" s="10"/>
      <c r="I197" s="10"/>
    </row>
    <row r="198">
      <c r="B198" s="10"/>
      <c r="I198" s="10"/>
    </row>
    <row r="199">
      <c r="B199" s="10"/>
      <c r="I199" s="10"/>
    </row>
    <row r="200">
      <c r="B200" s="10"/>
      <c r="I200" s="10"/>
    </row>
    <row r="201">
      <c r="B201" s="10"/>
      <c r="I201" s="10"/>
    </row>
    <row r="202">
      <c r="B202" s="10"/>
      <c r="I202" s="10"/>
    </row>
    <row r="203">
      <c r="B203" s="10"/>
      <c r="I203" s="10"/>
    </row>
    <row r="204">
      <c r="B204" s="10"/>
      <c r="I204" s="10"/>
    </row>
    <row r="205">
      <c r="B205" s="10"/>
      <c r="I205" s="10"/>
    </row>
    <row r="206">
      <c r="B206" s="10"/>
      <c r="I206" s="10"/>
    </row>
    <row r="207">
      <c r="B207" s="10"/>
      <c r="I207" s="10"/>
    </row>
    <row r="208">
      <c r="B208" s="10"/>
      <c r="I208" s="10"/>
    </row>
    <row r="209">
      <c r="B209" s="10"/>
      <c r="I209" s="10"/>
    </row>
    <row r="210">
      <c r="B210" s="10"/>
      <c r="I210" s="10"/>
    </row>
    <row r="211">
      <c r="B211" s="10"/>
      <c r="I211" s="10"/>
    </row>
    <row r="212">
      <c r="B212" s="10"/>
      <c r="I212" s="10"/>
    </row>
    <row r="213">
      <c r="B213" s="10"/>
      <c r="I213" s="10"/>
    </row>
    <row r="214">
      <c r="B214" s="10"/>
      <c r="I214" s="10"/>
    </row>
    <row r="215">
      <c r="B215" s="10"/>
      <c r="I215" s="10"/>
    </row>
    <row r="216">
      <c r="B216" s="10"/>
      <c r="I216" s="10"/>
    </row>
    <row r="217">
      <c r="B217" s="10"/>
      <c r="I217" s="10"/>
    </row>
    <row r="218">
      <c r="B218" s="10"/>
      <c r="I218" s="10"/>
    </row>
    <row r="219">
      <c r="B219" s="10"/>
      <c r="I219" s="10"/>
    </row>
    <row r="220">
      <c r="B220" s="10"/>
      <c r="I220" s="10"/>
    </row>
    <row r="221">
      <c r="B221" s="10"/>
      <c r="I221" s="10"/>
    </row>
    <row r="222">
      <c r="B222" s="10"/>
      <c r="I222" s="10"/>
    </row>
    <row r="223">
      <c r="B223" s="10"/>
      <c r="I223" s="10"/>
    </row>
    <row r="224">
      <c r="B224" s="10"/>
      <c r="I224" s="10"/>
    </row>
    <row r="225">
      <c r="B225" s="10"/>
      <c r="I225" s="10"/>
    </row>
    <row r="226">
      <c r="B226" s="10"/>
      <c r="I226" s="10"/>
    </row>
    <row r="227">
      <c r="B227" s="10"/>
      <c r="I227" s="10"/>
    </row>
    <row r="228">
      <c r="B228" s="10"/>
      <c r="I228" s="10"/>
    </row>
    <row r="229">
      <c r="B229" s="10"/>
      <c r="I229" s="10"/>
    </row>
    <row r="230">
      <c r="B230" s="10"/>
      <c r="I230" s="10"/>
    </row>
    <row r="231">
      <c r="B231" s="10"/>
      <c r="I231" s="10"/>
    </row>
    <row r="232">
      <c r="B232" s="10"/>
      <c r="I232" s="10"/>
    </row>
    <row r="233">
      <c r="B233" s="10"/>
      <c r="I233" s="10"/>
    </row>
    <row r="234">
      <c r="B234" s="10"/>
      <c r="I234" s="10"/>
    </row>
    <row r="235">
      <c r="B235" s="10"/>
      <c r="I235" s="10"/>
    </row>
    <row r="236">
      <c r="B236" s="10"/>
      <c r="I236" s="10"/>
    </row>
    <row r="237">
      <c r="B237" s="10"/>
      <c r="I237" s="10"/>
    </row>
    <row r="238">
      <c r="B238" s="10"/>
      <c r="I238" s="10"/>
    </row>
    <row r="239">
      <c r="B239" s="10"/>
      <c r="I239" s="10"/>
    </row>
    <row r="240">
      <c r="B240" s="10"/>
      <c r="I240" s="10"/>
    </row>
    <row r="241">
      <c r="B241" s="10"/>
      <c r="I241" s="10"/>
    </row>
    <row r="242">
      <c r="B242" s="10"/>
      <c r="I242" s="10"/>
    </row>
    <row r="243">
      <c r="B243" s="10"/>
      <c r="I243" s="10"/>
    </row>
    <row r="244">
      <c r="B244" s="10"/>
      <c r="I244" s="10"/>
    </row>
    <row r="245">
      <c r="B245" s="10"/>
      <c r="I245" s="10"/>
    </row>
    <row r="246">
      <c r="B246" s="10"/>
      <c r="I246" s="10"/>
    </row>
    <row r="247">
      <c r="B247" s="10"/>
      <c r="I247" s="10"/>
    </row>
    <row r="248">
      <c r="B248" s="10"/>
      <c r="I248" s="10"/>
    </row>
    <row r="249">
      <c r="B249" s="10"/>
      <c r="I249" s="10"/>
    </row>
    <row r="250">
      <c r="B250" s="10"/>
      <c r="I250" s="10"/>
    </row>
    <row r="251">
      <c r="B251" s="10"/>
      <c r="I251" s="10"/>
    </row>
    <row r="252">
      <c r="B252" s="10"/>
      <c r="I252" s="10"/>
    </row>
    <row r="253">
      <c r="B253" s="10"/>
      <c r="I253" s="10"/>
    </row>
    <row r="254">
      <c r="B254" s="10"/>
      <c r="I254" s="10"/>
    </row>
    <row r="255">
      <c r="B255" s="10"/>
      <c r="I255" s="10"/>
    </row>
    <row r="256">
      <c r="B256" s="10"/>
      <c r="I256" s="10"/>
    </row>
    <row r="257">
      <c r="B257" s="10"/>
      <c r="I257" s="10"/>
    </row>
    <row r="258">
      <c r="B258" s="10"/>
      <c r="I258" s="10"/>
    </row>
    <row r="259">
      <c r="B259" s="10"/>
      <c r="I259" s="10"/>
    </row>
    <row r="260">
      <c r="B260" s="10"/>
      <c r="I260" s="10"/>
    </row>
    <row r="261">
      <c r="B261" s="10"/>
      <c r="I261" s="10"/>
    </row>
    <row r="262">
      <c r="B262" s="10"/>
      <c r="I262" s="10"/>
    </row>
    <row r="263">
      <c r="B263" s="10"/>
      <c r="I263" s="10"/>
    </row>
    <row r="264">
      <c r="B264" s="10"/>
      <c r="I264" s="10"/>
    </row>
    <row r="265">
      <c r="B265" s="10"/>
      <c r="I265" s="10"/>
    </row>
    <row r="266">
      <c r="B266" s="10"/>
      <c r="I266" s="10"/>
    </row>
    <row r="267">
      <c r="B267" s="10"/>
      <c r="I267" s="10"/>
    </row>
    <row r="268">
      <c r="B268" s="10"/>
      <c r="I268" s="10"/>
    </row>
    <row r="269">
      <c r="B269" s="10"/>
      <c r="I269" s="10"/>
    </row>
    <row r="270">
      <c r="B270" s="10"/>
      <c r="I270" s="10"/>
    </row>
    <row r="271">
      <c r="B271" s="10"/>
      <c r="I271" s="10"/>
    </row>
    <row r="272">
      <c r="B272" s="10"/>
      <c r="I272" s="10"/>
    </row>
    <row r="273">
      <c r="B273" s="10"/>
      <c r="I273" s="10"/>
    </row>
    <row r="274">
      <c r="B274" s="10"/>
      <c r="I274" s="10"/>
    </row>
    <row r="275">
      <c r="B275" s="10"/>
      <c r="I275" s="10"/>
    </row>
    <row r="276">
      <c r="B276" s="10"/>
      <c r="I276" s="10"/>
    </row>
    <row r="277">
      <c r="B277" s="10"/>
      <c r="I277" s="10"/>
    </row>
    <row r="278">
      <c r="B278" s="10"/>
      <c r="I278" s="10"/>
    </row>
    <row r="279">
      <c r="B279" s="10"/>
      <c r="I279" s="10"/>
    </row>
    <row r="280">
      <c r="B280" s="10"/>
      <c r="I280" s="10"/>
    </row>
    <row r="281">
      <c r="B281" s="10"/>
      <c r="I281" s="10"/>
    </row>
    <row r="282">
      <c r="B282" s="10"/>
      <c r="I282" s="10"/>
    </row>
    <row r="283">
      <c r="B283" s="10"/>
      <c r="I283" s="10"/>
    </row>
    <row r="284">
      <c r="B284" s="10"/>
      <c r="I284" s="10"/>
    </row>
    <row r="285">
      <c r="B285" s="10"/>
      <c r="I285" s="10"/>
    </row>
    <row r="286">
      <c r="B286" s="10"/>
      <c r="I286" s="10"/>
    </row>
    <row r="287">
      <c r="B287" s="10"/>
      <c r="I287" s="10"/>
    </row>
    <row r="288">
      <c r="B288" s="10"/>
      <c r="I288" s="10"/>
    </row>
    <row r="289">
      <c r="B289" s="10"/>
      <c r="I289" s="10"/>
    </row>
    <row r="290">
      <c r="B290" s="10"/>
      <c r="I290" s="10"/>
    </row>
    <row r="291">
      <c r="B291" s="10"/>
      <c r="I291" s="10"/>
    </row>
    <row r="292">
      <c r="B292" s="10"/>
      <c r="I292" s="10"/>
    </row>
    <row r="293">
      <c r="B293" s="10"/>
      <c r="I293" s="10"/>
    </row>
    <row r="294">
      <c r="B294" s="10"/>
      <c r="I294" s="10"/>
    </row>
    <row r="295">
      <c r="B295" s="10"/>
      <c r="I295" s="10"/>
    </row>
    <row r="296">
      <c r="B296" s="10"/>
      <c r="I296" s="10"/>
    </row>
    <row r="297">
      <c r="B297" s="10"/>
      <c r="I297" s="10"/>
    </row>
    <row r="298">
      <c r="B298" s="10"/>
      <c r="I298" s="10"/>
    </row>
    <row r="299">
      <c r="B299" s="10"/>
      <c r="I299" s="10"/>
    </row>
    <row r="300">
      <c r="B300" s="10"/>
      <c r="I300" s="10"/>
    </row>
    <row r="301">
      <c r="B301" s="10"/>
      <c r="I301" s="10"/>
    </row>
    <row r="302">
      <c r="B302" s="10"/>
      <c r="I302" s="10"/>
    </row>
    <row r="303">
      <c r="B303" s="10"/>
      <c r="I303" s="10"/>
    </row>
    <row r="304">
      <c r="B304" s="10"/>
      <c r="I304" s="10"/>
    </row>
    <row r="305">
      <c r="B305" s="10"/>
      <c r="I305" s="10"/>
    </row>
    <row r="306">
      <c r="B306" s="10"/>
      <c r="I306" s="10"/>
    </row>
    <row r="307">
      <c r="B307" s="10"/>
      <c r="I307" s="10"/>
    </row>
    <row r="308">
      <c r="B308" s="10"/>
      <c r="I308" s="10"/>
    </row>
    <row r="309">
      <c r="B309" s="10"/>
      <c r="I309" s="10"/>
    </row>
    <row r="310">
      <c r="B310" s="10"/>
      <c r="I310" s="10"/>
    </row>
    <row r="311">
      <c r="B311" s="10"/>
      <c r="I311" s="10"/>
    </row>
    <row r="312">
      <c r="B312" s="10"/>
      <c r="I312" s="10"/>
    </row>
    <row r="313">
      <c r="B313" s="10"/>
      <c r="I313" s="10"/>
    </row>
    <row r="314">
      <c r="B314" s="10"/>
      <c r="I314" s="10"/>
    </row>
    <row r="315">
      <c r="B315" s="10"/>
      <c r="I315" s="10"/>
    </row>
    <row r="316">
      <c r="B316" s="10"/>
      <c r="I316" s="10"/>
    </row>
    <row r="317">
      <c r="B317" s="10"/>
      <c r="I317" s="10"/>
    </row>
    <row r="318">
      <c r="B318" s="10"/>
      <c r="I318" s="10"/>
    </row>
    <row r="319">
      <c r="B319" s="10"/>
      <c r="I319" s="10"/>
    </row>
    <row r="320">
      <c r="B320" s="10"/>
      <c r="I320" s="10"/>
    </row>
    <row r="321">
      <c r="B321" s="10"/>
      <c r="I321" s="10"/>
    </row>
    <row r="322">
      <c r="B322" s="10"/>
      <c r="I322" s="10"/>
    </row>
    <row r="323">
      <c r="B323" s="10"/>
      <c r="I323" s="10"/>
    </row>
    <row r="324">
      <c r="B324" s="10"/>
      <c r="I324" s="10"/>
    </row>
    <row r="325">
      <c r="B325" s="10"/>
      <c r="I325" s="10"/>
    </row>
    <row r="326">
      <c r="B326" s="10"/>
      <c r="I326" s="10"/>
    </row>
    <row r="327">
      <c r="B327" s="10"/>
      <c r="I327" s="10"/>
    </row>
    <row r="328">
      <c r="B328" s="10"/>
      <c r="I328" s="10"/>
    </row>
    <row r="329">
      <c r="B329" s="10"/>
      <c r="I329" s="10"/>
    </row>
    <row r="330">
      <c r="B330" s="10"/>
      <c r="I330" s="10"/>
    </row>
    <row r="331">
      <c r="B331" s="10"/>
      <c r="I331" s="10"/>
    </row>
    <row r="332">
      <c r="B332" s="10"/>
      <c r="I332" s="10"/>
    </row>
    <row r="333">
      <c r="B333" s="10"/>
      <c r="I333" s="10"/>
    </row>
    <row r="334">
      <c r="B334" s="10"/>
      <c r="I334" s="10"/>
    </row>
    <row r="335">
      <c r="B335" s="10"/>
      <c r="I335" s="10"/>
    </row>
    <row r="336">
      <c r="B336" s="10"/>
      <c r="I336" s="10"/>
    </row>
    <row r="337">
      <c r="B337" s="10"/>
      <c r="I337" s="10"/>
    </row>
    <row r="338">
      <c r="B338" s="10"/>
      <c r="I338" s="10"/>
    </row>
    <row r="339">
      <c r="B339" s="10"/>
      <c r="I339" s="10"/>
    </row>
    <row r="340">
      <c r="B340" s="10"/>
      <c r="I340" s="10"/>
    </row>
    <row r="341">
      <c r="B341" s="10"/>
      <c r="I341" s="10"/>
    </row>
    <row r="342">
      <c r="B342" s="10"/>
      <c r="I342" s="10"/>
    </row>
    <row r="343">
      <c r="B343" s="10"/>
      <c r="I343" s="10"/>
    </row>
    <row r="344">
      <c r="B344" s="10"/>
      <c r="I344" s="10"/>
    </row>
    <row r="345">
      <c r="B345" s="10"/>
      <c r="I345" s="10"/>
    </row>
    <row r="346">
      <c r="B346" s="10"/>
      <c r="I346" s="10"/>
    </row>
    <row r="347">
      <c r="B347" s="10"/>
      <c r="I347" s="10"/>
    </row>
    <row r="348">
      <c r="B348" s="10"/>
      <c r="I348" s="10"/>
    </row>
    <row r="349">
      <c r="B349" s="10"/>
      <c r="I349" s="10"/>
    </row>
    <row r="350">
      <c r="B350" s="10"/>
      <c r="I350" s="10"/>
    </row>
    <row r="351">
      <c r="B351" s="10"/>
      <c r="I351" s="10"/>
    </row>
    <row r="352">
      <c r="B352" s="10"/>
      <c r="I352" s="10"/>
    </row>
    <row r="353">
      <c r="B353" s="10"/>
      <c r="I353" s="10"/>
    </row>
    <row r="354">
      <c r="B354" s="10"/>
      <c r="I354" s="10"/>
    </row>
    <row r="355">
      <c r="B355" s="10"/>
      <c r="I355" s="10"/>
    </row>
    <row r="356">
      <c r="B356" s="10"/>
      <c r="I356" s="10"/>
    </row>
    <row r="357">
      <c r="B357" s="10"/>
      <c r="I357" s="10"/>
    </row>
    <row r="358">
      <c r="B358" s="10"/>
      <c r="I358" s="10"/>
    </row>
    <row r="359">
      <c r="B359" s="10"/>
      <c r="I359" s="10"/>
    </row>
    <row r="360">
      <c r="B360" s="10"/>
      <c r="I360" s="10"/>
    </row>
    <row r="361">
      <c r="B361" s="10"/>
      <c r="I361" s="10"/>
    </row>
    <row r="362">
      <c r="B362" s="10"/>
      <c r="I362" s="10"/>
    </row>
    <row r="363">
      <c r="B363" s="10"/>
      <c r="I363" s="10"/>
    </row>
    <row r="364">
      <c r="B364" s="10"/>
      <c r="I364" s="10"/>
    </row>
    <row r="365">
      <c r="B365" s="10"/>
      <c r="I365" s="10"/>
    </row>
    <row r="366">
      <c r="B366" s="10"/>
      <c r="I366" s="10"/>
    </row>
    <row r="367">
      <c r="B367" s="10"/>
      <c r="I367" s="10"/>
    </row>
    <row r="368">
      <c r="B368" s="10"/>
      <c r="I368" s="10"/>
    </row>
    <row r="369">
      <c r="B369" s="10"/>
      <c r="I369" s="10"/>
    </row>
    <row r="370">
      <c r="B370" s="10"/>
      <c r="I370" s="10"/>
    </row>
    <row r="371">
      <c r="B371" s="10"/>
      <c r="I371" s="10"/>
    </row>
    <row r="372">
      <c r="B372" s="10"/>
      <c r="I372" s="10"/>
    </row>
    <row r="373">
      <c r="B373" s="10"/>
      <c r="I373" s="10"/>
    </row>
    <row r="374">
      <c r="B374" s="10"/>
      <c r="I374" s="10"/>
    </row>
    <row r="375">
      <c r="B375" s="10"/>
      <c r="I375" s="10"/>
    </row>
    <row r="376">
      <c r="B376" s="10"/>
      <c r="I376" s="10"/>
    </row>
    <row r="377">
      <c r="B377" s="10"/>
      <c r="I377" s="10"/>
    </row>
    <row r="378">
      <c r="B378" s="10"/>
      <c r="I378" s="10"/>
    </row>
    <row r="379">
      <c r="B379" s="10"/>
      <c r="I379" s="10"/>
    </row>
    <row r="380">
      <c r="B380" s="10"/>
      <c r="I380" s="10"/>
    </row>
    <row r="381">
      <c r="B381" s="10"/>
      <c r="I381" s="10"/>
    </row>
    <row r="382">
      <c r="B382" s="10"/>
      <c r="I382" s="10"/>
    </row>
    <row r="383">
      <c r="B383" s="10"/>
      <c r="I383" s="10"/>
    </row>
    <row r="384">
      <c r="B384" s="10"/>
      <c r="I384" s="10"/>
    </row>
    <row r="385">
      <c r="B385" s="10"/>
      <c r="I385" s="10"/>
    </row>
    <row r="386">
      <c r="B386" s="10"/>
      <c r="I386" s="10"/>
    </row>
    <row r="387">
      <c r="B387" s="10"/>
      <c r="I387" s="10"/>
    </row>
    <row r="388">
      <c r="B388" s="10"/>
      <c r="I388" s="10"/>
    </row>
    <row r="389">
      <c r="B389" s="10"/>
      <c r="I389" s="10"/>
    </row>
    <row r="390">
      <c r="B390" s="10"/>
      <c r="I390" s="10"/>
    </row>
    <row r="391">
      <c r="B391" s="10"/>
      <c r="I391" s="10"/>
    </row>
    <row r="392">
      <c r="B392" s="10"/>
      <c r="I392" s="10"/>
    </row>
    <row r="393">
      <c r="B393" s="10"/>
      <c r="I393" s="10"/>
    </row>
    <row r="394">
      <c r="B394" s="10"/>
      <c r="I394" s="10"/>
    </row>
    <row r="395">
      <c r="B395" s="10"/>
      <c r="I395" s="10"/>
    </row>
    <row r="396">
      <c r="B396" s="10"/>
      <c r="I396" s="10"/>
    </row>
    <row r="397">
      <c r="B397" s="10"/>
      <c r="I397" s="10"/>
    </row>
    <row r="398">
      <c r="B398" s="10"/>
      <c r="I398" s="10"/>
    </row>
    <row r="399">
      <c r="B399" s="10"/>
      <c r="I399" s="10"/>
    </row>
    <row r="400">
      <c r="B400" s="10"/>
      <c r="I400" s="10"/>
    </row>
    <row r="401">
      <c r="B401" s="10"/>
      <c r="I401" s="10"/>
    </row>
    <row r="402">
      <c r="B402" s="10"/>
      <c r="I402" s="10"/>
    </row>
    <row r="403">
      <c r="B403" s="10"/>
      <c r="I403" s="10"/>
    </row>
    <row r="404">
      <c r="B404" s="10"/>
      <c r="I404" s="10"/>
    </row>
    <row r="405">
      <c r="B405" s="10"/>
      <c r="I405" s="10"/>
    </row>
    <row r="406">
      <c r="B406" s="10"/>
      <c r="I406" s="10"/>
    </row>
    <row r="407">
      <c r="B407" s="10"/>
      <c r="I407" s="10"/>
    </row>
    <row r="408">
      <c r="B408" s="10"/>
      <c r="I408" s="10"/>
    </row>
    <row r="409">
      <c r="B409" s="10"/>
      <c r="I409" s="10"/>
    </row>
    <row r="410">
      <c r="B410" s="10"/>
      <c r="I410" s="10"/>
    </row>
    <row r="411">
      <c r="B411" s="10"/>
      <c r="I411" s="10"/>
    </row>
    <row r="412">
      <c r="B412" s="10"/>
      <c r="I412" s="10"/>
    </row>
    <row r="413">
      <c r="B413" s="10"/>
      <c r="I413" s="10"/>
    </row>
    <row r="414">
      <c r="B414" s="10"/>
      <c r="I414" s="10"/>
    </row>
    <row r="415">
      <c r="B415" s="10"/>
      <c r="I415" s="10"/>
    </row>
    <row r="416">
      <c r="B416" s="10"/>
      <c r="I416" s="10"/>
    </row>
    <row r="417">
      <c r="B417" s="10"/>
      <c r="I417" s="10"/>
    </row>
    <row r="418">
      <c r="B418" s="10"/>
      <c r="I418" s="10"/>
    </row>
    <row r="419">
      <c r="B419" s="10"/>
      <c r="I419" s="10"/>
    </row>
    <row r="420">
      <c r="B420" s="10"/>
      <c r="I420" s="10"/>
    </row>
    <row r="421">
      <c r="B421" s="10"/>
      <c r="I421" s="10"/>
    </row>
    <row r="422">
      <c r="B422" s="10"/>
      <c r="I422" s="10"/>
    </row>
    <row r="423">
      <c r="B423" s="10"/>
      <c r="I423" s="10"/>
    </row>
    <row r="424">
      <c r="B424" s="10"/>
      <c r="I424" s="10"/>
    </row>
    <row r="425">
      <c r="B425" s="10"/>
      <c r="I425" s="10"/>
    </row>
    <row r="426">
      <c r="B426" s="10"/>
      <c r="I426" s="10"/>
    </row>
    <row r="427">
      <c r="B427" s="10"/>
      <c r="I427" s="10"/>
    </row>
    <row r="428">
      <c r="B428" s="10"/>
      <c r="I428" s="10"/>
    </row>
    <row r="429">
      <c r="B429" s="10"/>
      <c r="I429" s="10"/>
    </row>
    <row r="430">
      <c r="B430" s="10"/>
      <c r="I430" s="10"/>
    </row>
    <row r="431">
      <c r="B431" s="10"/>
      <c r="I431" s="10"/>
    </row>
    <row r="432">
      <c r="B432" s="10"/>
      <c r="I432" s="10"/>
    </row>
    <row r="433">
      <c r="B433" s="10"/>
      <c r="I433" s="10"/>
    </row>
    <row r="434">
      <c r="B434" s="10"/>
      <c r="I434" s="10"/>
    </row>
    <row r="435">
      <c r="B435" s="10"/>
      <c r="I435" s="10"/>
    </row>
    <row r="436">
      <c r="B436" s="10"/>
      <c r="I436" s="10"/>
    </row>
    <row r="437">
      <c r="B437" s="10"/>
      <c r="I437" s="10"/>
    </row>
    <row r="438">
      <c r="B438" s="10"/>
      <c r="I438" s="10"/>
    </row>
    <row r="439">
      <c r="B439" s="10"/>
      <c r="I439" s="10"/>
    </row>
    <row r="440">
      <c r="B440" s="10"/>
      <c r="I440" s="10"/>
    </row>
    <row r="441">
      <c r="B441" s="10"/>
      <c r="I441" s="10"/>
    </row>
    <row r="442">
      <c r="B442" s="10"/>
      <c r="I442" s="10"/>
    </row>
    <row r="443">
      <c r="B443" s="10"/>
      <c r="I443" s="10"/>
    </row>
    <row r="444">
      <c r="B444" s="10"/>
      <c r="I444" s="10"/>
    </row>
    <row r="445">
      <c r="B445" s="10"/>
      <c r="I445" s="10"/>
    </row>
    <row r="446">
      <c r="B446" s="10"/>
      <c r="I446" s="10"/>
    </row>
    <row r="447">
      <c r="B447" s="10"/>
      <c r="I447" s="10"/>
    </row>
    <row r="448">
      <c r="B448" s="10"/>
      <c r="I448" s="10"/>
    </row>
    <row r="449">
      <c r="B449" s="10"/>
      <c r="I449" s="10"/>
    </row>
    <row r="450">
      <c r="B450" s="10"/>
      <c r="I450" s="10"/>
    </row>
    <row r="451">
      <c r="B451" s="10"/>
      <c r="I451" s="10"/>
    </row>
    <row r="452">
      <c r="B452" s="10"/>
      <c r="I452" s="10"/>
    </row>
    <row r="453">
      <c r="B453" s="10"/>
      <c r="I453" s="10"/>
    </row>
    <row r="454">
      <c r="B454" s="10"/>
      <c r="I454" s="10"/>
    </row>
    <row r="455">
      <c r="B455" s="10"/>
      <c r="I455" s="10"/>
    </row>
    <row r="456">
      <c r="B456" s="10"/>
      <c r="I456" s="10"/>
    </row>
    <row r="457">
      <c r="B457" s="10"/>
      <c r="I457" s="10"/>
    </row>
    <row r="458">
      <c r="B458" s="10"/>
      <c r="I458" s="10"/>
    </row>
    <row r="459">
      <c r="B459" s="10"/>
      <c r="I459" s="10"/>
    </row>
    <row r="460">
      <c r="B460" s="10"/>
      <c r="I460" s="10"/>
    </row>
    <row r="461">
      <c r="B461" s="10"/>
      <c r="I461" s="10"/>
    </row>
    <row r="462">
      <c r="B462" s="10"/>
      <c r="I462" s="10"/>
    </row>
    <row r="463">
      <c r="B463" s="10"/>
      <c r="I463" s="10"/>
    </row>
    <row r="464">
      <c r="B464" s="10"/>
      <c r="I464" s="10"/>
    </row>
    <row r="465">
      <c r="B465" s="10"/>
      <c r="I465" s="10"/>
    </row>
    <row r="466">
      <c r="B466" s="10"/>
      <c r="I466" s="10"/>
    </row>
    <row r="467">
      <c r="B467" s="10"/>
      <c r="I467" s="10"/>
    </row>
    <row r="468">
      <c r="B468" s="10"/>
      <c r="I468" s="10"/>
    </row>
    <row r="469">
      <c r="B469" s="10"/>
      <c r="I469" s="10"/>
    </row>
    <row r="470">
      <c r="B470" s="10"/>
      <c r="I470" s="10"/>
    </row>
    <row r="471">
      <c r="B471" s="10"/>
      <c r="I471" s="10"/>
    </row>
    <row r="472">
      <c r="B472" s="10"/>
      <c r="I472" s="10"/>
    </row>
    <row r="473">
      <c r="B473" s="10"/>
      <c r="I473" s="10"/>
    </row>
    <row r="474">
      <c r="B474" s="10"/>
      <c r="I474" s="10"/>
    </row>
    <row r="475">
      <c r="B475" s="10"/>
      <c r="I475" s="10"/>
    </row>
    <row r="476">
      <c r="B476" s="10"/>
      <c r="I476" s="10"/>
    </row>
    <row r="477">
      <c r="B477" s="10"/>
      <c r="I477" s="10"/>
    </row>
    <row r="478">
      <c r="B478" s="10"/>
      <c r="I478" s="10"/>
    </row>
    <row r="479">
      <c r="B479" s="10"/>
      <c r="I479" s="10"/>
    </row>
    <row r="480">
      <c r="B480" s="10"/>
      <c r="I480" s="10"/>
    </row>
    <row r="481">
      <c r="B481" s="10"/>
      <c r="I481" s="10"/>
    </row>
    <row r="482">
      <c r="B482" s="10"/>
      <c r="I482" s="10"/>
    </row>
    <row r="483">
      <c r="B483" s="10"/>
      <c r="I483" s="10"/>
    </row>
    <row r="484">
      <c r="B484" s="10"/>
      <c r="I484" s="10"/>
    </row>
    <row r="485">
      <c r="B485" s="10"/>
      <c r="I485" s="10"/>
    </row>
    <row r="486">
      <c r="B486" s="10"/>
      <c r="I486" s="10"/>
    </row>
    <row r="487">
      <c r="B487" s="10"/>
      <c r="I487" s="10"/>
    </row>
    <row r="488">
      <c r="B488" s="10"/>
      <c r="I488" s="10"/>
    </row>
    <row r="489">
      <c r="B489" s="10"/>
      <c r="I489" s="10"/>
    </row>
    <row r="490">
      <c r="B490" s="10"/>
      <c r="I490" s="10"/>
    </row>
    <row r="491">
      <c r="B491" s="10"/>
      <c r="I491" s="10"/>
    </row>
    <row r="492">
      <c r="B492" s="10"/>
      <c r="I492" s="10"/>
    </row>
    <row r="493">
      <c r="B493" s="10"/>
      <c r="I493" s="10"/>
    </row>
    <row r="494">
      <c r="B494" s="10"/>
      <c r="I494" s="10"/>
    </row>
    <row r="495">
      <c r="B495" s="10"/>
      <c r="I495" s="10"/>
    </row>
    <row r="496">
      <c r="B496" s="10"/>
      <c r="I496" s="10"/>
    </row>
    <row r="497">
      <c r="B497" s="10"/>
      <c r="I497" s="10"/>
    </row>
    <row r="498">
      <c r="B498" s="10"/>
      <c r="I498" s="10"/>
    </row>
    <row r="499">
      <c r="B499" s="10"/>
      <c r="I499" s="10"/>
    </row>
    <row r="500">
      <c r="B500" s="10"/>
      <c r="I500" s="10"/>
    </row>
    <row r="501">
      <c r="B501" s="10"/>
      <c r="I501" s="10"/>
    </row>
    <row r="502">
      <c r="B502" s="10"/>
      <c r="I502" s="10"/>
    </row>
    <row r="503">
      <c r="B503" s="10"/>
      <c r="I503" s="10"/>
    </row>
    <row r="504">
      <c r="B504" s="10"/>
      <c r="I504" s="10"/>
    </row>
    <row r="505">
      <c r="B505" s="10"/>
      <c r="I505" s="10"/>
    </row>
    <row r="506">
      <c r="B506" s="10"/>
      <c r="I506" s="10"/>
    </row>
    <row r="507">
      <c r="B507" s="10"/>
      <c r="I507" s="10"/>
    </row>
    <row r="508">
      <c r="B508" s="10"/>
      <c r="I508" s="10"/>
    </row>
    <row r="509">
      <c r="B509" s="10"/>
      <c r="I509" s="10"/>
    </row>
    <row r="510">
      <c r="B510" s="10"/>
      <c r="I510" s="10"/>
    </row>
    <row r="511">
      <c r="B511" s="10"/>
      <c r="I511" s="10"/>
    </row>
    <row r="512">
      <c r="B512" s="10"/>
      <c r="I512" s="10"/>
    </row>
    <row r="513">
      <c r="B513" s="10"/>
      <c r="I513" s="10"/>
    </row>
    <row r="514">
      <c r="B514" s="10"/>
      <c r="I514" s="10"/>
    </row>
    <row r="515">
      <c r="B515" s="10"/>
      <c r="I515" s="10"/>
    </row>
    <row r="516">
      <c r="B516" s="10"/>
      <c r="I516" s="10"/>
    </row>
    <row r="517">
      <c r="B517" s="10"/>
      <c r="I517" s="10"/>
    </row>
    <row r="518">
      <c r="B518" s="10"/>
      <c r="I518" s="10"/>
    </row>
    <row r="519">
      <c r="B519" s="10"/>
      <c r="I519" s="10"/>
    </row>
    <row r="520">
      <c r="B520" s="10"/>
      <c r="I520" s="10"/>
    </row>
    <row r="521">
      <c r="B521" s="10"/>
      <c r="I521" s="10"/>
    </row>
    <row r="522">
      <c r="B522" s="10"/>
      <c r="I522" s="10"/>
    </row>
    <row r="523">
      <c r="B523" s="10"/>
      <c r="I523" s="10"/>
    </row>
    <row r="524">
      <c r="B524" s="10"/>
      <c r="I524" s="10"/>
    </row>
    <row r="525">
      <c r="B525" s="10"/>
      <c r="I525" s="10"/>
    </row>
    <row r="526">
      <c r="B526" s="10"/>
      <c r="I526" s="10"/>
    </row>
    <row r="527">
      <c r="B527" s="10"/>
      <c r="I527" s="10"/>
    </row>
    <row r="528">
      <c r="B528" s="10"/>
      <c r="I528" s="10"/>
    </row>
    <row r="529">
      <c r="B529" s="10"/>
      <c r="I529" s="10"/>
    </row>
    <row r="530">
      <c r="B530" s="10"/>
      <c r="I530" s="10"/>
    </row>
    <row r="531">
      <c r="B531" s="10"/>
      <c r="I531" s="10"/>
    </row>
    <row r="532">
      <c r="B532" s="10"/>
      <c r="I532" s="10"/>
    </row>
    <row r="533">
      <c r="B533" s="10"/>
      <c r="I533" s="10"/>
    </row>
    <row r="534">
      <c r="B534" s="10"/>
      <c r="I534" s="10"/>
    </row>
    <row r="535">
      <c r="B535" s="10"/>
      <c r="I535" s="10"/>
    </row>
    <row r="536">
      <c r="B536" s="10"/>
      <c r="I536" s="10"/>
    </row>
    <row r="537">
      <c r="B537" s="10"/>
      <c r="I537" s="10"/>
    </row>
    <row r="538">
      <c r="B538" s="10"/>
      <c r="I538" s="10"/>
    </row>
    <row r="539">
      <c r="B539" s="10"/>
      <c r="I539" s="10"/>
    </row>
    <row r="540">
      <c r="B540" s="10"/>
      <c r="I540" s="10"/>
    </row>
    <row r="541">
      <c r="B541" s="10"/>
      <c r="I541" s="10"/>
    </row>
    <row r="542">
      <c r="B542" s="10"/>
      <c r="I542" s="10"/>
    </row>
    <row r="543">
      <c r="B543" s="10"/>
      <c r="I543" s="10"/>
    </row>
    <row r="544">
      <c r="B544" s="10"/>
      <c r="I544" s="10"/>
    </row>
    <row r="545">
      <c r="B545" s="10"/>
      <c r="I545" s="10"/>
    </row>
    <row r="546">
      <c r="B546" s="10"/>
      <c r="I546" s="10"/>
    </row>
    <row r="547">
      <c r="B547" s="10"/>
      <c r="I547" s="10"/>
    </row>
    <row r="548">
      <c r="B548" s="10"/>
      <c r="I548" s="10"/>
    </row>
    <row r="549">
      <c r="B549" s="10"/>
      <c r="I549" s="10"/>
    </row>
    <row r="550">
      <c r="B550" s="10"/>
      <c r="I550" s="10"/>
    </row>
    <row r="551">
      <c r="B551" s="10"/>
      <c r="I551" s="10"/>
    </row>
    <row r="552">
      <c r="B552" s="10"/>
      <c r="I552" s="10"/>
    </row>
    <row r="553">
      <c r="B553" s="10"/>
      <c r="I553" s="10"/>
    </row>
    <row r="554">
      <c r="B554" s="10"/>
      <c r="I554" s="10"/>
    </row>
    <row r="555">
      <c r="B555" s="10"/>
      <c r="I555" s="10"/>
    </row>
    <row r="556">
      <c r="B556" s="10"/>
      <c r="I556" s="10"/>
    </row>
    <row r="557">
      <c r="B557" s="10"/>
      <c r="I557" s="10"/>
    </row>
    <row r="558">
      <c r="B558" s="10"/>
      <c r="I558" s="10"/>
    </row>
    <row r="559">
      <c r="B559" s="10"/>
      <c r="I559" s="10"/>
    </row>
    <row r="560">
      <c r="B560" s="10"/>
      <c r="I560" s="10"/>
    </row>
    <row r="561">
      <c r="B561" s="10"/>
      <c r="I561" s="10"/>
    </row>
    <row r="562">
      <c r="B562" s="10"/>
      <c r="I562" s="10"/>
    </row>
    <row r="563">
      <c r="B563" s="10"/>
      <c r="I563" s="10"/>
    </row>
    <row r="564">
      <c r="B564" s="10"/>
      <c r="I564" s="10"/>
    </row>
    <row r="565">
      <c r="B565" s="10"/>
      <c r="I565" s="10"/>
    </row>
    <row r="566">
      <c r="B566" s="10"/>
      <c r="I566" s="10"/>
    </row>
    <row r="567">
      <c r="B567" s="10"/>
      <c r="I567" s="10"/>
    </row>
    <row r="568">
      <c r="B568" s="10"/>
      <c r="I568" s="10"/>
    </row>
    <row r="569">
      <c r="B569" s="10"/>
      <c r="I569" s="10"/>
    </row>
    <row r="570">
      <c r="B570" s="10"/>
      <c r="I570" s="10"/>
    </row>
    <row r="571">
      <c r="B571" s="10"/>
      <c r="I571" s="10"/>
    </row>
    <row r="572">
      <c r="B572" s="10"/>
      <c r="I572" s="10"/>
    </row>
    <row r="573">
      <c r="B573" s="10"/>
      <c r="I573" s="10"/>
    </row>
    <row r="574">
      <c r="B574" s="10"/>
      <c r="I574" s="10"/>
    </row>
    <row r="575">
      <c r="B575" s="10"/>
      <c r="I575" s="10"/>
    </row>
    <row r="576">
      <c r="B576" s="10"/>
      <c r="I576" s="10"/>
    </row>
    <row r="577">
      <c r="B577" s="10"/>
      <c r="I577" s="10"/>
    </row>
    <row r="578">
      <c r="B578" s="10"/>
      <c r="I578" s="10"/>
    </row>
    <row r="579">
      <c r="B579" s="10"/>
      <c r="I579" s="10"/>
    </row>
    <row r="580">
      <c r="B580" s="10"/>
      <c r="I580" s="10"/>
    </row>
    <row r="581">
      <c r="B581" s="10"/>
      <c r="I581" s="10"/>
    </row>
    <row r="582">
      <c r="B582" s="10"/>
      <c r="I582" s="10"/>
    </row>
    <row r="583">
      <c r="B583" s="10"/>
      <c r="I583" s="10"/>
    </row>
    <row r="584">
      <c r="B584" s="10"/>
      <c r="I584" s="10"/>
    </row>
    <row r="585">
      <c r="B585" s="10"/>
      <c r="I585" s="10"/>
    </row>
    <row r="586">
      <c r="B586" s="10"/>
      <c r="I586" s="10"/>
    </row>
    <row r="587">
      <c r="B587" s="10"/>
      <c r="I587" s="10"/>
    </row>
    <row r="588">
      <c r="B588" s="10"/>
      <c r="I588" s="10"/>
    </row>
    <row r="589">
      <c r="B589" s="10"/>
      <c r="I589" s="10"/>
    </row>
    <row r="590">
      <c r="B590" s="10"/>
      <c r="I590" s="10"/>
    </row>
    <row r="591">
      <c r="B591" s="10"/>
      <c r="I591" s="10"/>
    </row>
    <row r="592">
      <c r="B592" s="10"/>
      <c r="I592" s="10"/>
    </row>
    <row r="593">
      <c r="B593" s="10"/>
      <c r="I593" s="10"/>
    </row>
    <row r="594">
      <c r="B594" s="10"/>
      <c r="I594" s="10"/>
    </row>
    <row r="595">
      <c r="B595" s="10"/>
      <c r="I595" s="10"/>
    </row>
    <row r="596">
      <c r="B596" s="10"/>
      <c r="I596" s="10"/>
    </row>
    <row r="597">
      <c r="B597" s="10"/>
      <c r="I597" s="10"/>
    </row>
    <row r="598">
      <c r="B598" s="10"/>
      <c r="I598" s="10"/>
    </row>
    <row r="599">
      <c r="B599" s="10"/>
      <c r="I599" s="10"/>
    </row>
    <row r="600">
      <c r="B600" s="10"/>
      <c r="I600" s="10"/>
    </row>
    <row r="601">
      <c r="B601" s="10"/>
      <c r="I601" s="10"/>
    </row>
    <row r="602">
      <c r="B602" s="10"/>
      <c r="I602" s="10"/>
    </row>
    <row r="603">
      <c r="B603" s="10"/>
      <c r="I603" s="10"/>
    </row>
    <row r="604">
      <c r="B604" s="10"/>
      <c r="I604" s="10"/>
    </row>
    <row r="605">
      <c r="B605" s="10"/>
      <c r="I605" s="10"/>
    </row>
    <row r="606">
      <c r="B606" s="10"/>
      <c r="I606" s="10"/>
    </row>
    <row r="607">
      <c r="B607" s="10"/>
      <c r="I607" s="10"/>
    </row>
    <row r="608">
      <c r="B608" s="10"/>
      <c r="I608" s="10"/>
    </row>
    <row r="609">
      <c r="B609" s="10"/>
      <c r="I609" s="10"/>
    </row>
    <row r="610">
      <c r="B610" s="10"/>
      <c r="I610" s="10"/>
    </row>
    <row r="611">
      <c r="B611" s="10"/>
      <c r="I611" s="10"/>
    </row>
    <row r="612">
      <c r="B612" s="10"/>
      <c r="I612" s="10"/>
    </row>
    <row r="613">
      <c r="B613" s="10"/>
      <c r="I613" s="10"/>
    </row>
    <row r="614">
      <c r="B614" s="10"/>
      <c r="I614" s="10"/>
    </row>
    <row r="615">
      <c r="B615" s="10"/>
      <c r="I615" s="10"/>
    </row>
    <row r="616">
      <c r="B616" s="10"/>
      <c r="I616" s="10"/>
    </row>
    <row r="617">
      <c r="B617" s="10"/>
      <c r="I617" s="10"/>
    </row>
    <row r="618">
      <c r="B618" s="10"/>
      <c r="I618" s="10"/>
    </row>
    <row r="619">
      <c r="B619" s="10"/>
      <c r="I619" s="10"/>
    </row>
    <row r="620">
      <c r="B620" s="10"/>
      <c r="I620" s="10"/>
    </row>
    <row r="621">
      <c r="B621" s="10"/>
      <c r="I621" s="10"/>
    </row>
    <row r="622">
      <c r="B622" s="10"/>
      <c r="I622" s="10"/>
    </row>
    <row r="623">
      <c r="B623" s="10"/>
      <c r="I623" s="10"/>
    </row>
    <row r="624">
      <c r="B624" s="10"/>
      <c r="I624" s="10"/>
    </row>
    <row r="625">
      <c r="B625" s="10"/>
      <c r="I625" s="10"/>
    </row>
    <row r="626">
      <c r="B626" s="10"/>
      <c r="I626" s="10"/>
    </row>
    <row r="627">
      <c r="B627" s="10"/>
      <c r="I627" s="10"/>
    </row>
    <row r="628">
      <c r="B628" s="10"/>
      <c r="I628" s="10"/>
    </row>
    <row r="629">
      <c r="B629" s="10"/>
      <c r="I629" s="10"/>
    </row>
    <row r="630">
      <c r="B630" s="10"/>
      <c r="I630" s="10"/>
    </row>
    <row r="631">
      <c r="B631" s="10"/>
      <c r="I631" s="10"/>
    </row>
    <row r="632">
      <c r="B632" s="10"/>
      <c r="I632" s="10"/>
    </row>
    <row r="633">
      <c r="B633" s="10"/>
      <c r="I633" s="10"/>
    </row>
    <row r="634">
      <c r="B634" s="10"/>
      <c r="I634" s="10"/>
    </row>
    <row r="635">
      <c r="B635" s="10"/>
      <c r="I635" s="10"/>
    </row>
    <row r="636">
      <c r="B636" s="10"/>
      <c r="I636" s="10"/>
    </row>
    <row r="637">
      <c r="B637" s="10"/>
      <c r="I637" s="10"/>
    </row>
    <row r="638">
      <c r="B638" s="10"/>
      <c r="I638" s="10"/>
    </row>
    <row r="639">
      <c r="B639" s="10"/>
      <c r="I639" s="10"/>
    </row>
    <row r="640">
      <c r="B640" s="10"/>
      <c r="I640" s="10"/>
    </row>
    <row r="641">
      <c r="B641" s="10"/>
      <c r="I641" s="10"/>
    </row>
    <row r="642">
      <c r="B642" s="10"/>
      <c r="I642" s="10"/>
    </row>
    <row r="643">
      <c r="B643" s="10"/>
      <c r="I643" s="10"/>
    </row>
    <row r="644">
      <c r="B644" s="10"/>
      <c r="I644" s="10"/>
    </row>
    <row r="645">
      <c r="B645" s="10"/>
      <c r="I645" s="10"/>
    </row>
    <row r="646">
      <c r="B646" s="10"/>
      <c r="I646" s="10"/>
    </row>
    <row r="647">
      <c r="B647" s="10"/>
      <c r="I647" s="10"/>
    </row>
    <row r="648">
      <c r="B648" s="10"/>
      <c r="I648" s="10"/>
    </row>
    <row r="649">
      <c r="B649" s="10"/>
      <c r="I649" s="10"/>
    </row>
    <row r="650">
      <c r="B650" s="10"/>
      <c r="I650" s="10"/>
    </row>
    <row r="651">
      <c r="B651" s="10"/>
      <c r="I651" s="10"/>
    </row>
    <row r="652">
      <c r="B652" s="10"/>
      <c r="I652" s="10"/>
    </row>
    <row r="653">
      <c r="B653" s="10"/>
      <c r="I653" s="10"/>
    </row>
    <row r="654">
      <c r="B654" s="10"/>
      <c r="I654" s="10"/>
    </row>
    <row r="655">
      <c r="B655" s="10"/>
      <c r="I655" s="10"/>
    </row>
    <row r="656">
      <c r="B656" s="10"/>
      <c r="I656" s="10"/>
    </row>
    <row r="657">
      <c r="B657" s="10"/>
      <c r="I657" s="10"/>
    </row>
    <row r="658">
      <c r="B658" s="10"/>
      <c r="I658" s="10"/>
    </row>
    <row r="659">
      <c r="B659" s="10"/>
      <c r="I659" s="10"/>
    </row>
    <row r="660">
      <c r="B660" s="10"/>
      <c r="I660" s="10"/>
    </row>
    <row r="661">
      <c r="B661" s="10"/>
      <c r="I661" s="10"/>
    </row>
    <row r="662">
      <c r="B662" s="10"/>
      <c r="I662" s="10"/>
    </row>
    <row r="663">
      <c r="B663" s="10"/>
      <c r="I663" s="10"/>
    </row>
    <row r="664">
      <c r="B664" s="10"/>
      <c r="I664" s="10"/>
    </row>
    <row r="665">
      <c r="B665" s="10"/>
      <c r="I665" s="10"/>
    </row>
    <row r="666">
      <c r="B666" s="10"/>
      <c r="I666" s="10"/>
    </row>
    <row r="667">
      <c r="B667" s="10"/>
      <c r="I667" s="10"/>
    </row>
    <row r="668">
      <c r="B668" s="10"/>
      <c r="I668" s="10"/>
    </row>
    <row r="669">
      <c r="B669" s="10"/>
      <c r="I669" s="10"/>
    </row>
    <row r="670">
      <c r="B670" s="10"/>
      <c r="I670" s="10"/>
    </row>
    <row r="671">
      <c r="B671" s="10"/>
      <c r="I671" s="10"/>
    </row>
    <row r="672">
      <c r="B672" s="10"/>
      <c r="I672" s="10"/>
    </row>
    <row r="673">
      <c r="B673" s="10"/>
      <c r="I673" s="10"/>
    </row>
    <row r="674">
      <c r="B674" s="10"/>
      <c r="I674" s="10"/>
    </row>
    <row r="675">
      <c r="B675" s="10"/>
      <c r="I675" s="10"/>
    </row>
    <row r="676">
      <c r="B676" s="10"/>
      <c r="I676" s="10"/>
    </row>
    <row r="677">
      <c r="B677" s="10"/>
      <c r="I677" s="10"/>
    </row>
    <row r="678">
      <c r="B678" s="10"/>
      <c r="I678" s="10"/>
    </row>
    <row r="679">
      <c r="B679" s="10"/>
      <c r="I679" s="10"/>
    </row>
    <row r="680">
      <c r="B680" s="10"/>
      <c r="I680" s="10"/>
    </row>
    <row r="681">
      <c r="B681" s="10"/>
      <c r="I681" s="10"/>
    </row>
    <row r="682">
      <c r="B682" s="10"/>
      <c r="I682" s="10"/>
    </row>
    <row r="683">
      <c r="B683" s="10"/>
      <c r="I683" s="10"/>
    </row>
    <row r="684">
      <c r="B684" s="10"/>
      <c r="I684" s="10"/>
    </row>
    <row r="685">
      <c r="B685" s="10"/>
      <c r="I685" s="10"/>
    </row>
    <row r="686">
      <c r="B686" s="10"/>
      <c r="I686" s="10"/>
    </row>
    <row r="687">
      <c r="B687" s="10"/>
      <c r="I687" s="10"/>
    </row>
    <row r="688">
      <c r="B688" s="10"/>
      <c r="I688" s="10"/>
    </row>
    <row r="689">
      <c r="B689" s="10"/>
      <c r="I689" s="10"/>
    </row>
    <row r="690">
      <c r="B690" s="10"/>
      <c r="I690" s="10"/>
    </row>
    <row r="691">
      <c r="B691" s="10"/>
      <c r="I691" s="10"/>
    </row>
    <row r="692">
      <c r="B692" s="10"/>
      <c r="I692" s="10"/>
    </row>
    <row r="693">
      <c r="B693" s="10"/>
      <c r="I693" s="10"/>
    </row>
    <row r="694">
      <c r="B694" s="10"/>
      <c r="I694" s="10"/>
    </row>
    <row r="695">
      <c r="B695" s="10"/>
      <c r="I695" s="10"/>
    </row>
    <row r="696">
      <c r="B696" s="10"/>
      <c r="I696" s="10"/>
    </row>
    <row r="697">
      <c r="B697" s="10"/>
      <c r="I697" s="10"/>
    </row>
    <row r="698">
      <c r="B698" s="10"/>
      <c r="I698" s="10"/>
    </row>
    <row r="699">
      <c r="B699" s="10"/>
      <c r="I699" s="10"/>
    </row>
    <row r="700">
      <c r="B700" s="10"/>
      <c r="I700" s="10"/>
    </row>
    <row r="701">
      <c r="B701" s="10"/>
      <c r="I701" s="10"/>
    </row>
    <row r="702">
      <c r="B702" s="10"/>
      <c r="I702" s="10"/>
    </row>
    <row r="703">
      <c r="B703" s="10"/>
      <c r="I703" s="10"/>
    </row>
    <row r="704">
      <c r="B704" s="10"/>
      <c r="I704" s="10"/>
    </row>
    <row r="705">
      <c r="B705" s="10"/>
      <c r="I705" s="10"/>
    </row>
    <row r="706">
      <c r="B706" s="10"/>
      <c r="I706" s="10"/>
    </row>
    <row r="707">
      <c r="B707" s="10"/>
      <c r="I707" s="10"/>
    </row>
    <row r="708">
      <c r="B708" s="10"/>
      <c r="I708" s="10"/>
    </row>
    <row r="709">
      <c r="B709" s="10"/>
      <c r="I709" s="10"/>
    </row>
    <row r="710">
      <c r="B710" s="10"/>
      <c r="I710" s="10"/>
    </row>
    <row r="711">
      <c r="B711" s="10"/>
      <c r="I711" s="10"/>
    </row>
    <row r="712">
      <c r="B712" s="10"/>
      <c r="I712" s="10"/>
    </row>
    <row r="713">
      <c r="B713" s="10"/>
      <c r="I713" s="10"/>
    </row>
    <row r="714">
      <c r="B714" s="10"/>
      <c r="I714" s="10"/>
    </row>
    <row r="715">
      <c r="B715" s="10"/>
      <c r="I715" s="10"/>
    </row>
    <row r="716">
      <c r="B716" s="10"/>
      <c r="I716" s="10"/>
    </row>
    <row r="717">
      <c r="B717" s="10"/>
      <c r="I717" s="10"/>
    </row>
    <row r="718">
      <c r="B718" s="10"/>
      <c r="I718" s="10"/>
    </row>
    <row r="719">
      <c r="B719" s="10"/>
      <c r="I719" s="10"/>
    </row>
    <row r="720">
      <c r="B720" s="10"/>
      <c r="I720" s="10"/>
    </row>
    <row r="721">
      <c r="B721" s="10"/>
      <c r="I721" s="10"/>
    </row>
    <row r="722">
      <c r="B722" s="10"/>
      <c r="I722" s="10"/>
    </row>
    <row r="723">
      <c r="B723" s="10"/>
      <c r="I723" s="10"/>
    </row>
    <row r="724">
      <c r="B724" s="10"/>
      <c r="I724" s="10"/>
    </row>
    <row r="725">
      <c r="B725" s="10"/>
      <c r="I725" s="10"/>
    </row>
    <row r="726">
      <c r="B726" s="10"/>
      <c r="I726" s="10"/>
    </row>
    <row r="727">
      <c r="B727" s="10"/>
      <c r="I727" s="10"/>
    </row>
    <row r="728">
      <c r="B728" s="10"/>
      <c r="I728" s="10"/>
    </row>
    <row r="729">
      <c r="B729" s="10"/>
      <c r="I729" s="10"/>
    </row>
    <row r="730">
      <c r="B730" s="10"/>
      <c r="I730" s="10"/>
    </row>
    <row r="731">
      <c r="B731" s="10"/>
      <c r="I731" s="10"/>
    </row>
    <row r="732">
      <c r="B732" s="10"/>
      <c r="I732" s="10"/>
    </row>
    <row r="733">
      <c r="B733" s="10"/>
      <c r="I733" s="10"/>
    </row>
    <row r="734">
      <c r="B734" s="10"/>
      <c r="I734" s="10"/>
    </row>
    <row r="735">
      <c r="B735" s="10"/>
      <c r="I735" s="10"/>
    </row>
    <row r="736">
      <c r="B736" s="10"/>
      <c r="I736" s="10"/>
    </row>
    <row r="737">
      <c r="B737" s="10"/>
      <c r="I737" s="10"/>
    </row>
    <row r="738">
      <c r="B738" s="10"/>
      <c r="I738" s="10"/>
    </row>
    <row r="739">
      <c r="B739" s="10"/>
      <c r="I739" s="10"/>
    </row>
    <row r="740">
      <c r="B740" s="10"/>
      <c r="I740" s="10"/>
    </row>
    <row r="741">
      <c r="B741" s="10"/>
      <c r="I741" s="10"/>
    </row>
    <row r="742">
      <c r="B742" s="10"/>
      <c r="I742" s="10"/>
    </row>
    <row r="743">
      <c r="B743" s="10"/>
      <c r="I743" s="10"/>
    </row>
    <row r="744">
      <c r="B744" s="10"/>
      <c r="I744" s="10"/>
    </row>
    <row r="745">
      <c r="B745" s="10"/>
      <c r="I745" s="10"/>
    </row>
    <row r="746">
      <c r="B746" s="10"/>
      <c r="I746" s="10"/>
    </row>
    <row r="747">
      <c r="B747" s="10"/>
      <c r="I747" s="10"/>
    </row>
    <row r="748">
      <c r="B748" s="10"/>
      <c r="I748" s="10"/>
    </row>
    <row r="749">
      <c r="B749" s="10"/>
      <c r="I749" s="10"/>
    </row>
    <row r="750">
      <c r="B750" s="10"/>
      <c r="I750" s="10"/>
    </row>
    <row r="751">
      <c r="B751" s="10"/>
      <c r="I751" s="10"/>
    </row>
    <row r="752">
      <c r="B752" s="10"/>
      <c r="I752" s="10"/>
    </row>
    <row r="753">
      <c r="B753" s="10"/>
      <c r="I753" s="10"/>
    </row>
    <row r="754">
      <c r="B754" s="10"/>
      <c r="I754" s="10"/>
    </row>
    <row r="755">
      <c r="B755" s="10"/>
      <c r="I755" s="10"/>
    </row>
    <row r="756">
      <c r="B756" s="10"/>
      <c r="I756" s="10"/>
    </row>
    <row r="757">
      <c r="B757" s="10"/>
      <c r="I757" s="10"/>
    </row>
    <row r="758">
      <c r="B758" s="10"/>
      <c r="I758" s="10"/>
    </row>
    <row r="759">
      <c r="B759" s="10"/>
      <c r="I759" s="10"/>
    </row>
    <row r="760">
      <c r="B760" s="10"/>
      <c r="I760" s="10"/>
    </row>
    <row r="761">
      <c r="B761" s="10"/>
      <c r="I761" s="10"/>
    </row>
    <row r="762">
      <c r="B762" s="10"/>
      <c r="I762" s="10"/>
    </row>
    <row r="763">
      <c r="B763" s="10"/>
      <c r="I763" s="10"/>
    </row>
    <row r="764">
      <c r="B764" s="10"/>
      <c r="I764" s="10"/>
    </row>
    <row r="765">
      <c r="B765" s="10"/>
      <c r="I765" s="10"/>
    </row>
    <row r="766">
      <c r="B766" s="10"/>
      <c r="I766" s="10"/>
    </row>
    <row r="767">
      <c r="B767" s="10"/>
      <c r="I767" s="10"/>
    </row>
    <row r="768">
      <c r="B768" s="10"/>
      <c r="I768" s="10"/>
    </row>
    <row r="769">
      <c r="B769" s="10"/>
      <c r="I769" s="10"/>
    </row>
    <row r="770">
      <c r="B770" s="10"/>
      <c r="I770" s="10"/>
    </row>
    <row r="771">
      <c r="B771" s="10"/>
      <c r="I771" s="10"/>
    </row>
    <row r="772">
      <c r="B772" s="10"/>
      <c r="I772" s="10"/>
    </row>
    <row r="773">
      <c r="B773" s="10"/>
      <c r="I773" s="10"/>
    </row>
    <row r="774">
      <c r="B774" s="10"/>
      <c r="I774" s="10"/>
    </row>
    <row r="775">
      <c r="B775" s="10"/>
      <c r="I775" s="10"/>
    </row>
    <row r="776">
      <c r="B776" s="10"/>
      <c r="I776" s="10"/>
    </row>
    <row r="777">
      <c r="B777" s="10"/>
      <c r="I777" s="10"/>
    </row>
    <row r="778">
      <c r="B778" s="10"/>
      <c r="I778" s="10"/>
    </row>
    <row r="779">
      <c r="B779" s="10"/>
      <c r="I779" s="10"/>
    </row>
    <row r="780">
      <c r="B780" s="10"/>
      <c r="I780" s="10"/>
    </row>
    <row r="781">
      <c r="B781" s="10"/>
      <c r="I781" s="10"/>
    </row>
    <row r="782">
      <c r="B782" s="10"/>
      <c r="I782" s="10"/>
    </row>
    <row r="783">
      <c r="B783" s="10"/>
      <c r="I783" s="10"/>
    </row>
    <row r="784">
      <c r="B784" s="10"/>
      <c r="I784" s="10"/>
    </row>
    <row r="785">
      <c r="B785" s="10"/>
      <c r="I785" s="10"/>
    </row>
    <row r="786">
      <c r="B786" s="10"/>
      <c r="I786" s="10"/>
    </row>
    <row r="787">
      <c r="B787" s="10"/>
      <c r="I787" s="10"/>
    </row>
    <row r="788">
      <c r="B788" s="10"/>
      <c r="I788" s="10"/>
    </row>
    <row r="789">
      <c r="B789" s="10"/>
      <c r="I789" s="10"/>
    </row>
    <row r="790">
      <c r="B790" s="10"/>
      <c r="I790" s="10"/>
    </row>
    <row r="791">
      <c r="B791" s="10"/>
      <c r="I791" s="10"/>
    </row>
    <row r="792">
      <c r="B792" s="10"/>
      <c r="I792" s="10"/>
    </row>
    <row r="793">
      <c r="B793" s="10"/>
      <c r="I793" s="10"/>
    </row>
    <row r="794">
      <c r="B794" s="10"/>
      <c r="I794" s="10"/>
    </row>
    <row r="795">
      <c r="B795" s="10"/>
      <c r="I795" s="10"/>
    </row>
    <row r="796">
      <c r="B796" s="10"/>
      <c r="I796" s="10"/>
    </row>
    <row r="797">
      <c r="B797" s="10"/>
      <c r="I797" s="10"/>
    </row>
    <row r="798">
      <c r="B798" s="10"/>
      <c r="I798" s="10"/>
    </row>
    <row r="799">
      <c r="B799" s="10"/>
      <c r="I799" s="10"/>
    </row>
    <row r="800">
      <c r="B800" s="10"/>
      <c r="I800" s="10"/>
    </row>
    <row r="801">
      <c r="B801" s="10"/>
      <c r="I801" s="10"/>
    </row>
    <row r="802">
      <c r="B802" s="10"/>
      <c r="I802" s="10"/>
    </row>
    <row r="803">
      <c r="B803" s="10"/>
      <c r="I803" s="10"/>
    </row>
    <row r="804">
      <c r="B804" s="10"/>
      <c r="I804" s="10"/>
    </row>
    <row r="805">
      <c r="B805" s="10"/>
      <c r="I805" s="10"/>
    </row>
    <row r="806">
      <c r="B806" s="10"/>
      <c r="I806" s="10"/>
    </row>
    <row r="807">
      <c r="B807" s="10"/>
      <c r="I807" s="10"/>
    </row>
    <row r="808">
      <c r="B808" s="10"/>
      <c r="I808" s="10"/>
    </row>
    <row r="809">
      <c r="B809" s="10"/>
      <c r="I809" s="10"/>
    </row>
    <row r="810">
      <c r="B810" s="10"/>
      <c r="I810" s="10"/>
    </row>
    <row r="811">
      <c r="B811" s="10"/>
      <c r="I811" s="10"/>
    </row>
    <row r="812">
      <c r="B812" s="10"/>
      <c r="I812" s="10"/>
    </row>
    <row r="813">
      <c r="B813" s="10"/>
      <c r="I813" s="10"/>
    </row>
    <row r="814">
      <c r="B814" s="10"/>
      <c r="I814" s="10"/>
    </row>
    <row r="815">
      <c r="B815" s="10"/>
      <c r="I815" s="10"/>
    </row>
    <row r="816">
      <c r="B816" s="10"/>
      <c r="I816" s="10"/>
    </row>
    <row r="817">
      <c r="B817" s="10"/>
      <c r="I817" s="10"/>
    </row>
    <row r="818">
      <c r="B818" s="10"/>
      <c r="I818" s="10"/>
    </row>
    <row r="819">
      <c r="B819" s="10"/>
      <c r="I819" s="10"/>
    </row>
    <row r="820">
      <c r="B820" s="10"/>
      <c r="I820" s="10"/>
    </row>
    <row r="821">
      <c r="B821" s="10"/>
      <c r="I821" s="10"/>
    </row>
    <row r="822">
      <c r="B822" s="10"/>
      <c r="I822" s="10"/>
    </row>
    <row r="823">
      <c r="B823" s="10"/>
      <c r="I823" s="10"/>
    </row>
    <row r="824">
      <c r="B824" s="10"/>
      <c r="I824" s="10"/>
    </row>
    <row r="825">
      <c r="B825" s="10"/>
      <c r="I825" s="10"/>
    </row>
    <row r="826">
      <c r="B826" s="10"/>
      <c r="I826" s="10"/>
    </row>
    <row r="827">
      <c r="B827" s="10"/>
      <c r="I827" s="10"/>
    </row>
    <row r="828">
      <c r="B828" s="10"/>
      <c r="I828" s="10"/>
    </row>
    <row r="829">
      <c r="B829" s="10"/>
      <c r="I829" s="10"/>
    </row>
    <row r="830">
      <c r="B830" s="10"/>
      <c r="I830" s="10"/>
    </row>
    <row r="831">
      <c r="B831" s="10"/>
      <c r="I831" s="10"/>
    </row>
    <row r="832">
      <c r="B832" s="10"/>
      <c r="I832" s="10"/>
    </row>
    <row r="833">
      <c r="B833" s="10"/>
      <c r="I833" s="10"/>
    </row>
    <row r="834">
      <c r="B834" s="10"/>
      <c r="I834" s="10"/>
    </row>
    <row r="835">
      <c r="B835" s="10"/>
      <c r="I835" s="10"/>
    </row>
    <row r="836">
      <c r="B836" s="10"/>
      <c r="I836" s="10"/>
    </row>
    <row r="837">
      <c r="B837" s="10"/>
      <c r="I837" s="10"/>
    </row>
    <row r="838">
      <c r="B838" s="10"/>
      <c r="I838" s="10"/>
    </row>
    <row r="839">
      <c r="B839" s="10"/>
      <c r="I839" s="10"/>
    </row>
    <row r="840">
      <c r="B840" s="10"/>
      <c r="I840" s="10"/>
    </row>
    <row r="841">
      <c r="B841" s="10"/>
      <c r="I841" s="10"/>
    </row>
    <row r="842">
      <c r="B842" s="10"/>
      <c r="I842" s="10"/>
    </row>
    <row r="843">
      <c r="B843" s="10"/>
      <c r="I843" s="10"/>
    </row>
    <row r="844">
      <c r="B844" s="10"/>
      <c r="I844" s="10"/>
    </row>
    <row r="845">
      <c r="B845" s="10"/>
      <c r="I845" s="10"/>
    </row>
    <row r="846">
      <c r="B846" s="10"/>
      <c r="I846" s="10"/>
    </row>
    <row r="847">
      <c r="B847" s="10"/>
      <c r="I847" s="10"/>
    </row>
    <row r="848">
      <c r="B848" s="10"/>
      <c r="I848" s="10"/>
    </row>
    <row r="849">
      <c r="B849" s="10"/>
      <c r="I849" s="10"/>
    </row>
    <row r="850">
      <c r="B850" s="10"/>
      <c r="I850" s="10"/>
    </row>
    <row r="851">
      <c r="B851" s="10"/>
      <c r="I851" s="10"/>
    </row>
    <row r="852">
      <c r="B852" s="10"/>
      <c r="I852" s="10"/>
    </row>
    <row r="853">
      <c r="B853" s="10"/>
      <c r="I853" s="10"/>
    </row>
    <row r="854">
      <c r="B854" s="10"/>
      <c r="I854" s="10"/>
    </row>
    <row r="855">
      <c r="B855" s="10"/>
      <c r="I855" s="10"/>
    </row>
    <row r="856">
      <c r="B856" s="10"/>
      <c r="I856" s="10"/>
    </row>
    <row r="857">
      <c r="B857" s="10"/>
      <c r="I857" s="10"/>
    </row>
    <row r="858">
      <c r="B858" s="10"/>
      <c r="I858" s="10"/>
    </row>
    <row r="859">
      <c r="B859" s="10"/>
      <c r="I859" s="10"/>
    </row>
    <row r="860">
      <c r="B860" s="10"/>
      <c r="I860" s="10"/>
    </row>
    <row r="861">
      <c r="B861" s="10"/>
      <c r="I861" s="10"/>
    </row>
    <row r="862">
      <c r="B862" s="10"/>
      <c r="I862" s="10"/>
    </row>
    <row r="863">
      <c r="B863" s="10"/>
      <c r="I863" s="10"/>
    </row>
    <row r="864">
      <c r="B864" s="10"/>
      <c r="I864" s="10"/>
    </row>
    <row r="865">
      <c r="B865" s="10"/>
      <c r="I865" s="10"/>
    </row>
    <row r="866">
      <c r="B866" s="10"/>
      <c r="I866" s="10"/>
    </row>
    <row r="867">
      <c r="B867" s="10"/>
      <c r="I867" s="10"/>
    </row>
    <row r="868">
      <c r="B868" s="10"/>
      <c r="I868" s="10"/>
    </row>
    <row r="869">
      <c r="B869" s="10"/>
      <c r="I869" s="10"/>
    </row>
    <row r="870">
      <c r="B870" s="10"/>
      <c r="I870" s="10"/>
    </row>
    <row r="871">
      <c r="B871" s="10"/>
      <c r="I871" s="10"/>
    </row>
    <row r="872">
      <c r="B872" s="10"/>
      <c r="I872" s="10"/>
    </row>
    <row r="873">
      <c r="B873" s="10"/>
      <c r="I873" s="10"/>
    </row>
    <row r="874">
      <c r="B874" s="10"/>
      <c r="I874" s="10"/>
    </row>
    <row r="875">
      <c r="B875" s="10"/>
      <c r="I875" s="10"/>
    </row>
    <row r="876">
      <c r="B876" s="10"/>
      <c r="I876" s="10"/>
    </row>
    <row r="877">
      <c r="B877" s="10"/>
      <c r="I877" s="10"/>
    </row>
    <row r="878">
      <c r="B878" s="10"/>
      <c r="I878" s="10"/>
    </row>
    <row r="879">
      <c r="B879" s="10"/>
      <c r="I879" s="10"/>
    </row>
    <row r="880">
      <c r="B880" s="10"/>
      <c r="I880" s="10"/>
    </row>
    <row r="881">
      <c r="B881" s="10"/>
      <c r="I881" s="10"/>
    </row>
    <row r="882">
      <c r="B882" s="10"/>
      <c r="I882" s="10"/>
    </row>
    <row r="883">
      <c r="B883" s="10"/>
      <c r="I883" s="10"/>
    </row>
    <row r="884">
      <c r="B884" s="10"/>
      <c r="I884" s="10"/>
    </row>
    <row r="885">
      <c r="B885" s="10"/>
      <c r="I885" s="10"/>
    </row>
    <row r="886">
      <c r="B886" s="10"/>
      <c r="I886" s="10"/>
    </row>
    <row r="887">
      <c r="B887" s="10"/>
      <c r="I887" s="10"/>
    </row>
    <row r="888">
      <c r="B888" s="10"/>
      <c r="I888" s="10"/>
    </row>
    <row r="889">
      <c r="B889" s="10"/>
      <c r="I889" s="10"/>
    </row>
    <row r="890">
      <c r="B890" s="10"/>
      <c r="I890" s="10"/>
    </row>
    <row r="891">
      <c r="B891" s="10"/>
      <c r="I891" s="10"/>
    </row>
    <row r="892">
      <c r="B892" s="10"/>
      <c r="I892" s="10"/>
    </row>
    <row r="893">
      <c r="B893" s="10"/>
      <c r="I893" s="10"/>
    </row>
    <row r="894">
      <c r="B894" s="10"/>
      <c r="I894" s="10"/>
    </row>
    <row r="895">
      <c r="B895" s="10"/>
      <c r="I895" s="10"/>
    </row>
    <row r="896">
      <c r="B896" s="10"/>
      <c r="I896" s="10"/>
    </row>
    <row r="897">
      <c r="B897" s="10"/>
      <c r="I897" s="10"/>
    </row>
    <row r="898">
      <c r="B898" s="10"/>
      <c r="I898" s="10"/>
    </row>
    <row r="899">
      <c r="B899" s="10"/>
      <c r="I899" s="10"/>
    </row>
    <row r="900">
      <c r="B900" s="10"/>
      <c r="I900" s="10"/>
    </row>
    <row r="901">
      <c r="B901" s="10"/>
      <c r="I901" s="10"/>
    </row>
    <row r="902">
      <c r="B902" s="10"/>
      <c r="I902" s="10"/>
    </row>
    <row r="903">
      <c r="B903" s="10"/>
      <c r="I903" s="10"/>
    </row>
    <row r="904">
      <c r="B904" s="10"/>
      <c r="I904" s="10"/>
    </row>
    <row r="905">
      <c r="B905" s="10"/>
      <c r="I905" s="10"/>
    </row>
    <row r="906">
      <c r="B906" s="10"/>
      <c r="I906" s="10"/>
    </row>
    <row r="907">
      <c r="B907" s="10"/>
      <c r="I907" s="10"/>
    </row>
    <row r="908">
      <c r="B908" s="10"/>
      <c r="I908" s="10"/>
    </row>
    <row r="909">
      <c r="B909" s="10"/>
      <c r="I909" s="10"/>
    </row>
    <row r="910">
      <c r="B910" s="10"/>
      <c r="I910" s="10"/>
    </row>
    <row r="911">
      <c r="B911" s="10"/>
      <c r="I911" s="10"/>
    </row>
    <row r="912">
      <c r="B912" s="10"/>
      <c r="I912" s="10"/>
    </row>
    <row r="913">
      <c r="B913" s="10"/>
      <c r="I913" s="10"/>
    </row>
    <row r="914">
      <c r="B914" s="10"/>
      <c r="I914" s="10"/>
    </row>
    <row r="915">
      <c r="B915" s="10"/>
      <c r="I915" s="10"/>
    </row>
    <row r="916">
      <c r="B916" s="10"/>
      <c r="I916" s="10"/>
    </row>
    <row r="917">
      <c r="B917" s="10"/>
      <c r="I917" s="10"/>
    </row>
    <row r="918">
      <c r="B918" s="10"/>
      <c r="I918" s="10"/>
    </row>
    <row r="919">
      <c r="B919" s="10"/>
      <c r="I919" s="10"/>
    </row>
    <row r="920">
      <c r="B920" s="10"/>
      <c r="I920" s="10"/>
    </row>
    <row r="921">
      <c r="B921" s="10"/>
      <c r="I921" s="10"/>
    </row>
    <row r="922">
      <c r="B922" s="10"/>
      <c r="I922" s="10"/>
    </row>
    <row r="923">
      <c r="B923" s="10"/>
      <c r="I923" s="10"/>
    </row>
    <row r="924">
      <c r="B924" s="10"/>
      <c r="I924" s="10"/>
    </row>
    <row r="925">
      <c r="B925" s="10"/>
      <c r="I925" s="10"/>
    </row>
    <row r="926">
      <c r="B926" s="10"/>
      <c r="I926" s="10"/>
    </row>
    <row r="927">
      <c r="B927" s="10"/>
      <c r="I927" s="10"/>
    </row>
    <row r="928">
      <c r="B928" s="10"/>
      <c r="I928" s="10"/>
    </row>
    <row r="929">
      <c r="B929" s="10"/>
      <c r="I929" s="10"/>
    </row>
    <row r="930">
      <c r="B930" s="10"/>
      <c r="I930" s="10"/>
    </row>
    <row r="931">
      <c r="B931" s="10"/>
      <c r="I931" s="10"/>
    </row>
    <row r="932">
      <c r="B932" s="10"/>
      <c r="I932" s="10"/>
    </row>
    <row r="933">
      <c r="B933" s="10"/>
      <c r="I933" s="10"/>
    </row>
    <row r="934">
      <c r="B934" s="10"/>
      <c r="I934" s="10"/>
    </row>
    <row r="935">
      <c r="B935" s="10"/>
      <c r="I935" s="10"/>
    </row>
    <row r="936">
      <c r="B936" s="10"/>
      <c r="I936" s="10"/>
    </row>
    <row r="937">
      <c r="B937" s="10"/>
      <c r="I937" s="10"/>
    </row>
    <row r="938">
      <c r="B938" s="10"/>
      <c r="I938" s="10"/>
    </row>
    <row r="939">
      <c r="B939" s="10"/>
      <c r="I939" s="10"/>
    </row>
    <row r="940">
      <c r="B940" s="10"/>
      <c r="I940" s="10"/>
    </row>
    <row r="941">
      <c r="B941" s="10"/>
      <c r="I941" s="10"/>
    </row>
    <row r="942">
      <c r="B942" s="10"/>
      <c r="I942" s="10"/>
    </row>
    <row r="943">
      <c r="B943" s="10"/>
      <c r="I943" s="10"/>
    </row>
    <row r="944">
      <c r="B944" s="10"/>
      <c r="I944" s="10"/>
    </row>
    <row r="945">
      <c r="B945" s="10"/>
      <c r="I945" s="10"/>
    </row>
    <row r="946">
      <c r="B946" s="10"/>
      <c r="I946" s="10"/>
    </row>
    <row r="947">
      <c r="B947" s="10"/>
      <c r="I947" s="10"/>
    </row>
    <row r="948">
      <c r="B948" s="10"/>
      <c r="I948" s="10"/>
    </row>
    <row r="949">
      <c r="B949" s="10"/>
      <c r="I949" s="10"/>
    </row>
    <row r="950">
      <c r="B950" s="10"/>
      <c r="I950" s="10"/>
    </row>
    <row r="951">
      <c r="B951" s="10"/>
      <c r="I951" s="10"/>
    </row>
    <row r="952">
      <c r="B952" s="10"/>
      <c r="I952" s="10"/>
    </row>
    <row r="953">
      <c r="B953" s="10"/>
      <c r="I953" s="10"/>
    </row>
    <row r="954">
      <c r="B954" s="10"/>
      <c r="I954" s="10"/>
    </row>
    <row r="955">
      <c r="B955" s="10"/>
      <c r="I955" s="10"/>
    </row>
    <row r="956">
      <c r="B956" s="10"/>
      <c r="I956" s="10"/>
    </row>
    <row r="957">
      <c r="B957" s="10"/>
      <c r="I957" s="10"/>
    </row>
    <row r="958">
      <c r="B958" s="10"/>
      <c r="I958" s="10"/>
    </row>
    <row r="959">
      <c r="B959" s="10"/>
      <c r="I959" s="10"/>
    </row>
    <row r="960">
      <c r="B960" s="10"/>
      <c r="I960" s="10"/>
    </row>
    <row r="961">
      <c r="B961" s="10"/>
      <c r="I961" s="10"/>
    </row>
    <row r="962">
      <c r="B962" s="10"/>
      <c r="I962" s="10"/>
    </row>
    <row r="963">
      <c r="B963" s="10"/>
      <c r="I963" s="10"/>
    </row>
    <row r="964">
      <c r="B964" s="10"/>
      <c r="I964" s="10"/>
    </row>
    <row r="965">
      <c r="B965" s="10"/>
      <c r="I965" s="10"/>
    </row>
    <row r="966">
      <c r="B966" s="10"/>
      <c r="I966" s="10"/>
    </row>
    <row r="967">
      <c r="B967" s="10"/>
      <c r="I967" s="10"/>
    </row>
    <row r="968">
      <c r="B968" s="10"/>
      <c r="I968" s="10"/>
    </row>
    <row r="969">
      <c r="B969" s="10"/>
      <c r="I969" s="10"/>
    </row>
    <row r="970">
      <c r="B970" s="10"/>
      <c r="I970" s="10"/>
    </row>
    <row r="971">
      <c r="B971" s="10"/>
      <c r="I971" s="10"/>
    </row>
    <row r="972">
      <c r="B972" s="10"/>
      <c r="I972" s="10"/>
    </row>
    <row r="973">
      <c r="B973" s="10"/>
      <c r="I973" s="10"/>
    </row>
    <row r="974">
      <c r="B974" s="10"/>
      <c r="I974" s="10"/>
    </row>
    <row r="975">
      <c r="B975" s="10"/>
      <c r="I975" s="10"/>
    </row>
    <row r="976">
      <c r="B976" s="10"/>
      <c r="I976" s="10"/>
    </row>
    <row r="977">
      <c r="B977" s="10"/>
      <c r="I977" s="10"/>
    </row>
    <row r="978">
      <c r="B978" s="10"/>
      <c r="I978" s="10"/>
    </row>
    <row r="979">
      <c r="B979" s="10"/>
      <c r="I979" s="10"/>
    </row>
    <row r="980">
      <c r="B980" s="10"/>
      <c r="I980" s="10"/>
    </row>
    <row r="981">
      <c r="B981" s="10"/>
      <c r="I981" s="10"/>
    </row>
    <row r="982">
      <c r="B982" s="10"/>
      <c r="I982" s="10"/>
    </row>
    <row r="983">
      <c r="B983" s="10"/>
      <c r="I983" s="10"/>
    </row>
    <row r="984">
      <c r="B984" s="10"/>
      <c r="I984" s="10"/>
    </row>
    <row r="985">
      <c r="B985" s="10"/>
      <c r="I985" s="10"/>
    </row>
    <row r="986">
      <c r="B986" s="10"/>
      <c r="I986" s="10"/>
    </row>
    <row r="987">
      <c r="B987" s="10"/>
      <c r="I987" s="10"/>
    </row>
    <row r="988">
      <c r="B988" s="10"/>
      <c r="I988" s="10"/>
    </row>
    <row r="989">
      <c r="B989" s="10"/>
      <c r="I989" s="10"/>
    </row>
    <row r="990">
      <c r="B990" s="10"/>
      <c r="I990" s="10"/>
    </row>
    <row r="991">
      <c r="B991" s="10"/>
      <c r="I991" s="10"/>
    </row>
    <row r="992">
      <c r="B992" s="10"/>
      <c r="I992" s="10"/>
    </row>
    <row r="993">
      <c r="B993" s="10"/>
      <c r="I993" s="10"/>
    </row>
    <row r="994">
      <c r="B994" s="10"/>
      <c r="I994" s="10"/>
    </row>
    <row r="995">
      <c r="B995" s="10"/>
      <c r="I995" s="10"/>
    </row>
    <row r="996">
      <c r="B996" s="10"/>
      <c r="I996" s="10"/>
    </row>
    <row r="997">
      <c r="B997" s="10"/>
      <c r="I997" s="10"/>
    </row>
    <row r="998">
      <c r="B998" s="10"/>
      <c r="I998" s="10"/>
    </row>
    <row r="999">
      <c r="B999" s="10"/>
      <c r="I999" s="10"/>
    </row>
    <row r="1000">
      <c r="B1000" s="10"/>
      <c r="I1000" s="10"/>
    </row>
    <row r="1001">
      <c r="B1001" s="10"/>
      <c r="I1001" s="10"/>
    </row>
    <row r="1002">
      <c r="B1002" s="10"/>
      <c r="I1002" s="10"/>
    </row>
    <row r="1003">
      <c r="B1003" s="10"/>
      <c r="I1003" s="10"/>
    </row>
    <row r="1004">
      <c r="B1004" s="10"/>
      <c r="I1004" s="10"/>
    </row>
  </sheetData>
  <conditionalFormatting sqref="C1:C18 C23:C24 C26:C27">
    <cfRule type="cellIs" dxfId="0" priority="1" operator="equal">
      <formula>"cEF"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5"/>
    <col customWidth="1" min="2" max="2" width="4.13"/>
    <col customWidth="1" min="3" max="3" width="4.25"/>
    <col customWidth="1" min="4" max="4" width="11.13"/>
    <col customWidth="1" min="5" max="5" width="4.75"/>
    <col customWidth="1" min="7" max="7" width="21.13"/>
    <col customWidth="1" min="9" max="9" width="37.38"/>
    <col customWidth="1" min="10" max="10" width="37.25"/>
    <col customWidth="1" min="11" max="11" width="8.0"/>
  </cols>
  <sheetData>
    <row r="1">
      <c r="A1" s="1" t="s">
        <v>0</v>
      </c>
      <c r="B1" s="4" t="s">
        <v>125</v>
      </c>
      <c r="C1" s="1" t="s">
        <v>1</v>
      </c>
      <c r="D1" s="1" t="s">
        <v>3</v>
      </c>
      <c r="E1" s="1" t="s">
        <v>126</v>
      </c>
      <c r="F1" s="1" t="s">
        <v>127</v>
      </c>
      <c r="G1" s="1" t="s">
        <v>128</v>
      </c>
      <c r="H1" s="1" t="s">
        <v>129</v>
      </c>
      <c r="I1" s="4" t="s">
        <v>130</v>
      </c>
      <c r="J1" s="1" t="s">
        <v>132</v>
      </c>
      <c r="K1" s="1" t="s">
        <v>240</v>
      </c>
      <c r="L1" s="1" t="s">
        <v>131</v>
      </c>
    </row>
    <row r="2">
      <c r="A2" s="1" t="s">
        <v>133</v>
      </c>
      <c r="B2" s="4">
        <v>0.0</v>
      </c>
      <c r="C2" s="1" t="s">
        <v>21</v>
      </c>
      <c r="D2" s="1" t="s">
        <v>134</v>
      </c>
      <c r="E2" s="1" t="s">
        <v>135</v>
      </c>
      <c r="F2" s="1" t="s">
        <v>136</v>
      </c>
      <c r="G2" s="11" t="s">
        <v>137</v>
      </c>
      <c r="H2" s="1" t="s">
        <v>138</v>
      </c>
      <c r="I2" s="4" t="str">
        <f>left(K2,36)</f>
        <v>LSFEAVRNIHKLMDDDANGDVDVEESDEFLREDLNY</v>
      </c>
      <c r="J2" s="4" t="str">
        <f>right(K2,32)</f>
        <v>HDPTVKHSTFHGEDKLISVEDLWKAWKSSEVY</v>
      </c>
      <c r="K2" s="12" t="s">
        <v>241</v>
      </c>
    </row>
    <row r="3">
      <c r="A3" s="5" t="s">
        <v>141</v>
      </c>
      <c r="B3" s="4">
        <v>1.0</v>
      </c>
      <c r="C3" s="1">
        <v>66.0</v>
      </c>
      <c r="D3" s="1" t="s">
        <v>134</v>
      </c>
      <c r="E3" s="1" t="s">
        <v>135</v>
      </c>
      <c r="F3" s="1" t="s">
        <v>242</v>
      </c>
      <c r="G3" s="11" t="s">
        <v>243</v>
      </c>
      <c r="H3" s="1" t="s">
        <v>244</v>
      </c>
      <c r="I3" s="4" t="s">
        <v>245</v>
      </c>
      <c r="J3" s="4" t="s">
        <v>140</v>
      </c>
      <c r="K3" s="1" t="s">
        <v>246</v>
      </c>
    </row>
    <row r="4">
      <c r="A4" s="5" t="s">
        <v>28</v>
      </c>
      <c r="B4" s="4">
        <v>1.0</v>
      </c>
      <c r="C4" s="1">
        <v>69.0</v>
      </c>
      <c r="D4" s="1" t="s">
        <v>134</v>
      </c>
      <c r="E4" s="1" t="s">
        <v>135</v>
      </c>
      <c r="F4" s="1" t="s">
        <v>247</v>
      </c>
      <c r="G4" s="11" t="s">
        <v>248</v>
      </c>
      <c r="H4" s="1" t="s">
        <v>249</v>
      </c>
      <c r="I4" s="4" t="s">
        <v>250</v>
      </c>
      <c r="J4" s="4" t="s">
        <v>140</v>
      </c>
      <c r="K4" s="1" t="s">
        <v>251</v>
      </c>
    </row>
    <row r="5">
      <c r="A5" s="1" t="s">
        <v>148</v>
      </c>
      <c r="B5" s="4">
        <v>1.0</v>
      </c>
      <c r="C5" s="1">
        <v>70.0</v>
      </c>
      <c r="D5" s="1" t="s">
        <v>134</v>
      </c>
      <c r="E5" s="1" t="s">
        <v>135</v>
      </c>
      <c r="F5" s="1" t="s">
        <v>149</v>
      </c>
      <c r="G5" s="11" t="s">
        <v>150</v>
      </c>
      <c r="H5" s="1" t="s">
        <v>151</v>
      </c>
      <c r="I5" s="4" t="s">
        <v>252</v>
      </c>
      <c r="J5" s="4" t="s">
        <v>140</v>
      </c>
      <c r="K5" s="12" t="str">
        <f>CONCATENATE(I5,J5)</f>
        <v>LSFEAVRSIHKLMDDDANGDVDVEESDEFLREDLNYHDPTVKHSTFHGEDKLISVEDLWKAWKSSEVY</v>
      </c>
    </row>
    <row r="6">
      <c r="A6" s="1" t="s">
        <v>253</v>
      </c>
      <c r="B6" s="4">
        <v>1.0</v>
      </c>
      <c r="C6" s="1">
        <v>103.0</v>
      </c>
      <c r="D6" s="1" t="s">
        <v>134</v>
      </c>
      <c r="E6" s="1" t="s">
        <v>135</v>
      </c>
      <c r="F6" s="1" t="s">
        <v>254</v>
      </c>
      <c r="G6" s="11" t="s">
        <v>255</v>
      </c>
      <c r="H6" s="1" t="s">
        <v>256</v>
      </c>
      <c r="I6" s="4" t="s">
        <v>139</v>
      </c>
      <c r="J6" s="4" t="s">
        <v>257</v>
      </c>
      <c r="K6" s="1" t="s">
        <v>258</v>
      </c>
      <c r="L6" s="1"/>
    </row>
    <row r="7">
      <c r="A7" s="1" t="s">
        <v>95</v>
      </c>
      <c r="B7" s="4">
        <v>1.0</v>
      </c>
      <c r="C7" s="1">
        <v>106.0</v>
      </c>
      <c r="D7" s="1" t="s">
        <v>134</v>
      </c>
      <c r="E7" s="1" t="s">
        <v>135</v>
      </c>
      <c r="F7" s="1" t="s">
        <v>259</v>
      </c>
      <c r="G7" s="11" t="s">
        <v>260</v>
      </c>
      <c r="H7" s="1" t="s">
        <v>261</v>
      </c>
      <c r="I7" s="4" t="s">
        <v>139</v>
      </c>
      <c r="J7" s="4" t="s">
        <v>262</v>
      </c>
      <c r="K7" s="1" t="s">
        <v>263</v>
      </c>
      <c r="L7" s="1"/>
    </row>
    <row r="8">
      <c r="A8" s="1" t="s">
        <v>264</v>
      </c>
      <c r="B8" s="4">
        <v>1.0</v>
      </c>
      <c r="C8" s="1">
        <v>111.0</v>
      </c>
      <c r="D8" s="1" t="s">
        <v>134</v>
      </c>
      <c r="E8" s="1" t="s">
        <v>135</v>
      </c>
      <c r="F8" s="1" t="s">
        <v>265</v>
      </c>
      <c r="G8" s="11" t="s">
        <v>266</v>
      </c>
      <c r="H8" s="1" t="s">
        <v>267</v>
      </c>
      <c r="I8" s="4" t="s">
        <v>139</v>
      </c>
      <c r="J8" s="4" t="s">
        <v>268</v>
      </c>
      <c r="K8" s="1" t="s">
        <v>269</v>
      </c>
    </row>
    <row r="9">
      <c r="A9" s="5" t="s">
        <v>270</v>
      </c>
      <c r="B9" s="4">
        <v>1.0</v>
      </c>
      <c r="C9" s="1">
        <v>126.0</v>
      </c>
      <c r="D9" s="1" t="s">
        <v>134</v>
      </c>
      <c r="E9" s="1" t="s">
        <v>135</v>
      </c>
      <c r="F9" s="1" t="s">
        <v>271</v>
      </c>
      <c r="G9" s="11" t="s">
        <v>272</v>
      </c>
      <c r="H9" s="1" t="s">
        <v>273</v>
      </c>
      <c r="I9" s="4" t="s">
        <v>139</v>
      </c>
      <c r="J9" s="4" t="s">
        <v>274</v>
      </c>
      <c r="K9" s="1" t="s">
        <v>275</v>
      </c>
      <c r="L9" s="1"/>
    </row>
    <row r="10">
      <c r="A10" s="1" t="s">
        <v>171</v>
      </c>
      <c r="B10" s="4">
        <v>2.0</v>
      </c>
      <c r="C10" s="1" t="s">
        <v>21</v>
      </c>
      <c r="D10" s="1" t="s">
        <v>134</v>
      </c>
      <c r="E10" s="1" t="s">
        <v>135</v>
      </c>
      <c r="F10" s="1" t="s">
        <v>172</v>
      </c>
      <c r="G10" s="11" t="s">
        <v>173</v>
      </c>
      <c r="H10" s="1" t="s">
        <v>174</v>
      </c>
      <c r="I10" s="4" t="s">
        <v>276</v>
      </c>
      <c r="J10" s="4" t="s">
        <v>140</v>
      </c>
      <c r="K10" s="12" t="str">
        <f t="shared" ref="K10:K13" si="1">CONCATENATE(I10,J10)</f>
        <v>LSFDAVRSIHKLMDDDANGDVDVEESDEFLREDLNYHDPTVKHSTFHGEDKLISVEDLWKAWKSSEVY</v>
      </c>
      <c r="L10" s="1"/>
    </row>
    <row r="11">
      <c r="A11" s="5" t="s">
        <v>277</v>
      </c>
      <c r="B11" s="4">
        <v>2.0</v>
      </c>
      <c r="C11" s="1" t="s">
        <v>21</v>
      </c>
      <c r="D11" s="1" t="s">
        <v>134</v>
      </c>
      <c r="E11" s="1" t="s">
        <v>135</v>
      </c>
      <c r="F11" s="1" t="s">
        <v>278</v>
      </c>
      <c r="G11" s="11" t="s">
        <v>143</v>
      </c>
      <c r="H11" s="1" t="s">
        <v>144</v>
      </c>
      <c r="I11" s="4" t="s">
        <v>279</v>
      </c>
      <c r="J11" s="4" t="s">
        <v>280</v>
      </c>
      <c r="K11" s="12" t="str">
        <f t="shared" si="1"/>
        <v>LSFDAVRNIHKLMDDDANGDVDVEESDEFLREDLNYHDPTVKHSTFHGEDKLISVEDLWKAWKASEVY</v>
      </c>
    </row>
    <row r="12">
      <c r="A12" s="1" t="s">
        <v>281</v>
      </c>
      <c r="B12" s="4">
        <v>3.0</v>
      </c>
      <c r="C12" s="1" t="s">
        <v>21</v>
      </c>
      <c r="D12" s="1" t="s">
        <v>134</v>
      </c>
      <c r="E12" s="1" t="s">
        <v>135</v>
      </c>
      <c r="F12" s="1" t="s">
        <v>177</v>
      </c>
      <c r="G12" s="11" t="s">
        <v>178</v>
      </c>
      <c r="H12" s="1" t="s">
        <v>179</v>
      </c>
      <c r="I12" s="4" t="s">
        <v>282</v>
      </c>
      <c r="J12" s="4" t="s">
        <v>283</v>
      </c>
      <c r="K12" s="12" t="str">
        <f t="shared" si="1"/>
        <v>LSFEAIRNIHKQMDDDANGDVDVEESDEFLREDLNYHDPTVKHSTFHGEDKLISVEDLWKSWKSSEVY</v>
      </c>
    </row>
    <row r="13">
      <c r="A13" s="1" t="s">
        <v>284</v>
      </c>
      <c r="B13" s="4">
        <v>3.0</v>
      </c>
      <c r="C13" s="1" t="s">
        <v>21</v>
      </c>
      <c r="D13" s="1" t="s">
        <v>134</v>
      </c>
      <c r="E13" s="1" t="s">
        <v>135</v>
      </c>
      <c r="F13" s="1" t="s">
        <v>183</v>
      </c>
      <c r="G13" s="11" t="s">
        <v>184</v>
      </c>
      <c r="H13" s="1" t="s">
        <v>185</v>
      </c>
      <c r="I13" s="4" t="s">
        <v>285</v>
      </c>
      <c r="J13" s="4" t="s">
        <v>286</v>
      </c>
      <c r="K13" s="12" t="str">
        <f t="shared" si="1"/>
        <v>LSFEAIRNIHKLMDDDANGDVDVEESDEFIREDLNYHDSTVKHSTFHGEDKLISVEDLWKAWKSSEVY</v>
      </c>
    </row>
    <row r="14" ht="16.5" customHeight="1">
      <c r="A14" s="1" t="s">
        <v>287</v>
      </c>
      <c r="B14" s="4">
        <v>3.0</v>
      </c>
      <c r="C14" s="1" t="s">
        <v>21</v>
      </c>
      <c r="D14" s="1" t="s">
        <v>134</v>
      </c>
      <c r="E14" s="1" t="s">
        <v>135</v>
      </c>
      <c r="F14" s="1" t="s">
        <v>288</v>
      </c>
      <c r="G14" s="11" t="s">
        <v>289</v>
      </c>
      <c r="H14" s="1" t="s">
        <v>290</v>
      </c>
      <c r="I14" s="4" t="s">
        <v>291</v>
      </c>
      <c r="J14" s="4" t="s">
        <v>292</v>
      </c>
      <c r="K14" s="1" t="s">
        <v>293</v>
      </c>
      <c r="L14" s="1"/>
    </row>
    <row r="15">
      <c r="A15" s="1" t="s">
        <v>294</v>
      </c>
      <c r="B15" s="1">
        <v>3.0</v>
      </c>
      <c r="C15" s="1" t="s">
        <v>21</v>
      </c>
      <c r="D15" s="1" t="s">
        <v>134</v>
      </c>
      <c r="E15" s="1" t="s">
        <v>135</v>
      </c>
      <c r="F15" s="1" t="s">
        <v>189</v>
      </c>
      <c r="G15" s="11" t="s">
        <v>190</v>
      </c>
      <c r="H15" s="1" t="s">
        <v>191</v>
      </c>
      <c r="I15" s="4" t="s">
        <v>295</v>
      </c>
      <c r="J15" s="4" t="s">
        <v>296</v>
      </c>
      <c r="K15" s="12" t="str">
        <f>CONCATENATE(I15,J15)</f>
        <v>LSFEAVRNIHKQMDDDANGNVDVEESDEFLREDLNYHDPTVKHSTFHGEDKLISVEDLWKAWKASEVY</v>
      </c>
    </row>
    <row r="16">
      <c r="A16" s="6" t="s">
        <v>297</v>
      </c>
      <c r="B16" s="6">
        <v>4.0</v>
      </c>
      <c r="C16" s="6" t="s">
        <v>21</v>
      </c>
      <c r="D16" s="6" t="s">
        <v>134</v>
      </c>
      <c r="E16" s="6" t="s">
        <v>135</v>
      </c>
      <c r="F16" s="6" t="s">
        <v>154</v>
      </c>
      <c r="G16" s="13" t="s">
        <v>155</v>
      </c>
      <c r="H16" s="6" t="s">
        <v>156</v>
      </c>
      <c r="I16" s="7" t="s">
        <v>298</v>
      </c>
      <c r="J16" s="7" t="s">
        <v>299</v>
      </c>
      <c r="K16" s="6" t="s">
        <v>300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>
      <c r="A17" s="1" t="s">
        <v>301</v>
      </c>
      <c r="B17" s="4">
        <v>3.0</v>
      </c>
      <c r="C17" s="1" t="s">
        <v>21</v>
      </c>
      <c r="D17" s="1" t="s">
        <v>134</v>
      </c>
      <c r="E17" s="1" t="s">
        <v>135</v>
      </c>
      <c r="F17" s="1" t="s">
        <v>302</v>
      </c>
      <c r="G17" s="1" t="s">
        <v>303</v>
      </c>
      <c r="H17" s="1" t="s">
        <v>304</v>
      </c>
      <c r="I17" s="4" t="s">
        <v>305</v>
      </c>
      <c r="J17" s="4" t="s">
        <v>306</v>
      </c>
      <c r="K17" s="1" t="s">
        <v>307</v>
      </c>
      <c r="L17" s="1"/>
    </row>
    <row r="18" ht="16.5" customHeight="1">
      <c r="A18" s="1" t="s">
        <v>308</v>
      </c>
      <c r="B18" s="4">
        <v>4.0</v>
      </c>
      <c r="C18" s="1" t="s">
        <v>21</v>
      </c>
      <c r="D18" s="1" t="s">
        <v>134</v>
      </c>
      <c r="E18" s="1" t="s">
        <v>135</v>
      </c>
      <c r="F18" s="1" t="s">
        <v>195</v>
      </c>
      <c r="G18" s="1" t="s">
        <v>196</v>
      </c>
      <c r="H18" s="1" t="s">
        <v>197</v>
      </c>
      <c r="I18" s="4" t="s">
        <v>309</v>
      </c>
      <c r="J18" s="4" t="s">
        <v>310</v>
      </c>
      <c r="K18" s="12" t="str">
        <f>CONCATENATE(I18,J18)</f>
        <v>LSFEAVCNIHKQMDDDANGNVDVEESDEFLREDLNYHDPTVKHSTFHGEDKLISVEDLWKSWKTSEVY</v>
      </c>
    </row>
    <row r="19">
      <c r="A19" s="1" t="s">
        <v>311</v>
      </c>
      <c r="B19" s="4">
        <v>4.0</v>
      </c>
      <c r="C19" s="1" t="s">
        <v>21</v>
      </c>
      <c r="D19" s="1" t="s">
        <v>134</v>
      </c>
      <c r="E19" s="1" t="s">
        <v>135</v>
      </c>
      <c r="F19" s="1" t="s">
        <v>312</v>
      </c>
      <c r="G19" s="1" t="s">
        <v>313</v>
      </c>
      <c r="H19" s="1" t="s">
        <v>314</v>
      </c>
      <c r="I19" s="4" t="s">
        <v>315</v>
      </c>
      <c r="J19" s="4" t="s">
        <v>316</v>
      </c>
      <c r="K19" s="1" t="s">
        <v>317</v>
      </c>
    </row>
    <row r="20">
      <c r="A20" s="1" t="s">
        <v>318</v>
      </c>
      <c r="B20" s="4">
        <v>4.0</v>
      </c>
      <c r="C20" s="1" t="s">
        <v>21</v>
      </c>
      <c r="D20" s="1" t="s">
        <v>134</v>
      </c>
      <c r="E20" s="1" t="s">
        <v>135</v>
      </c>
      <c r="F20" s="1" t="s">
        <v>319</v>
      </c>
      <c r="G20" s="1" t="s">
        <v>320</v>
      </c>
      <c r="H20" s="1" t="s">
        <v>321</v>
      </c>
      <c r="I20" s="4" t="s">
        <v>322</v>
      </c>
      <c r="J20" s="4" t="s">
        <v>323</v>
      </c>
      <c r="K20" s="1" t="s">
        <v>324</v>
      </c>
      <c r="L20" s="1"/>
    </row>
    <row r="21">
      <c r="A21" s="6" t="s">
        <v>297</v>
      </c>
      <c r="B21" s="7">
        <v>4.0</v>
      </c>
      <c r="C21" s="6" t="s">
        <v>21</v>
      </c>
      <c r="D21" s="6" t="s">
        <v>134</v>
      </c>
      <c r="E21" s="6" t="s">
        <v>135</v>
      </c>
      <c r="F21" s="6" t="s">
        <v>154</v>
      </c>
      <c r="G21" s="6" t="s">
        <v>325</v>
      </c>
      <c r="H21" s="6" t="s">
        <v>156</v>
      </c>
      <c r="I21" s="7" t="s">
        <v>326</v>
      </c>
      <c r="J21" s="7" t="s">
        <v>327</v>
      </c>
      <c r="K21" s="12" t="str">
        <f>CONCATENATE(I21,J21)</f>
        <v>LSFEAVRNIHKQMDDDANGDVDVEESDEFLREDLNYHDPAVKHSTFHGEDKLISVEDLWKSWKASEVY</v>
      </c>
      <c r="L21" s="6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>
      <c r="A22" s="1" t="s">
        <v>328</v>
      </c>
      <c r="B22" s="4">
        <v>5.0</v>
      </c>
      <c r="C22" s="1" t="s">
        <v>21</v>
      </c>
      <c r="D22" s="1" t="s">
        <v>134</v>
      </c>
      <c r="E22" s="1" t="s">
        <v>135</v>
      </c>
      <c r="F22" s="1" t="s">
        <v>329</v>
      </c>
      <c r="G22" s="1" t="s">
        <v>330</v>
      </c>
      <c r="H22" s="1" t="s">
        <v>331</v>
      </c>
      <c r="I22" s="4" t="s">
        <v>332</v>
      </c>
      <c r="J22" s="4" t="s">
        <v>333</v>
      </c>
      <c r="K22" s="1" t="s">
        <v>334</v>
      </c>
      <c r="L22" s="1"/>
    </row>
    <row r="23">
      <c r="A23" s="1" t="s">
        <v>335</v>
      </c>
      <c r="B23" s="4">
        <v>5.0</v>
      </c>
      <c r="C23" s="1" t="s">
        <v>21</v>
      </c>
      <c r="D23" s="1" t="s">
        <v>134</v>
      </c>
      <c r="E23" s="1" t="s">
        <v>135</v>
      </c>
      <c r="F23" s="1" t="s">
        <v>336</v>
      </c>
      <c r="G23" s="1" t="s">
        <v>337</v>
      </c>
      <c r="H23" s="1" t="s">
        <v>338</v>
      </c>
      <c r="I23" s="4" t="s">
        <v>339</v>
      </c>
      <c r="J23" s="4" t="s">
        <v>340</v>
      </c>
      <c r="K23" s="1" t="s">
        <v>341</v>
      </c>
      <c r="L23" s="1"/>
    </row>
    <row r="24">
      <c r="A24" s="1" t="s">
        <v>342</v>
      </c>
      <c r="B24" s="4">
        <v>5.0</v>
      </c>
      <c r="C24" s="1" t="s">
        <v>21</v>
      </c>
      <c r="D24" s="1" t="s">
        <v>134</v>
      </c>
      <c r="E24" s="1" t="s">
        <v>135</v>
      </c>
      <c r="F24" s="1" t="s">
        <v>343</v>
      </c>
      <c r="G24" s="1" t="s">
        <v>344</v>
      </c>
      <c r="H24" s="1" t="s">
        <v>345</v>
      </c>
      <c r="I24" s="4" t="s">
        <v>346</v>
      </c>
      <c r="J24" s="4" t="s">
        <v>347</v>
      </c>
      <c r="K24" s="1" t="s">
        <v>348</v>
      </c>
      <c r="L24" s="1"/>
    </row>
    <row r="25">
      <c r="A25" s="1" t="s">
        <v>349</v>
      </c>
      <c r="B25" s="4">
        <v>5.0</v>
      </c>
      <c r="C25" s="1" t="s">
        <v>21</v>
      </c>
      <c r="D25" s="1" t="s">
        <v>134</v>
      </c>
      <c r="E25" s="1" t="s">
        <v>135</v>
      </c>
      <c r="F25" s="1" t="s">
        <v>350</v>
      </c>
      <c r="G25" s="1" t="s">
        <v>351</v>
      </c>
      <c r="H25" s="1" t="s">
        <v>352</v>
      </c>
      <c r="I25" s="4" t="s">
        <v>353</v>
      </c>
      <c r="J25" s="4" t="s">
        <v>354</v>
      </c>
      <c r="K25" s="1" t="s">
        <v>355</v>
      </c>
      <c r="L25" s="1"/>
    </row>
    <row r="26">
      <c r="A26" s="1" t="s">
        <v>356</v>
      </c>
      <c r="B26" s="4">
        <v>5.0</v>
      </c>
      <c r="C26" s="1" t="s">
        <v>21</v>
      </c>
      <c r="D26" s="1" t="s">
        <v>134</v>
      </c>
      <c r="E26" s="1" t="s">
        <v>135</v>
      </c>
      <c r="F26" s="1" t="s">
        <v>357</v>
      </c>
      <c r="G26" s="1" t="s">
        <v>358</v>
      </c>
      <c r="H26" s="1" t="s">
        <v>359</v>
      </c>
      <c r="I26" s="4" t="s">
        <v>360</v>
      </c>
      <c r="J26" s="4" t="s">
        <v>361</v>
      </c>
      <c r="K26" s="1" t="s">
        <v>362</v>
      </c>
      <c r="L26" s="1"/>
    </row>
    <row r="27">
      <c r="A27" s="1" t="s">
        <v>363</v>
      </c>
      <c r="B27" s="4">
        <v>5.0</v>
      </c>
      <c r="C27" s="1" t="s">
        <v>21</v>
      </c>
      <c r="D27" s="1" t="s">
        <v>134</v>
      </c>
      <c r="E27" s="1" t="s">
        <v>135</v>
      </c>
      <c r="F27" s="1" t="s">
        <v>364</v>
      </c>
      <c r="G27" s="1" t="s">
        <v>365</v>
      </c>
      <c r="H27" s="1" t="s">
        <v>366</v>
      </c>
      <c r="I27" s="4" t="s">
        <v>367</v>
      </c>
      <c r="J27" s="4" t="s">
        <v>368</v>
      </c>
      <c r="K27" s="1" t="s">
        <v>369</v>
      </c>
      <c r="L27" s="1"/>
    </row>
    <row r="28">
      <c r="A28" s="1" t="s">
        <v>370</v>
      </c>
      <c r="B28" s="4">
        <v>6.0</v>
      </c>
      <c r="C28" s="1" t="s">
        <v>21</v>
      </c>
      <c r="D28" s="1" t="s">
        <v>134</v>
      </c>
      <c r="E28" s="1" t="s">
        <v>135</v>
      </c>
      <c r="F28" s="1" t="s">
        <v>207</v>
      </c>
      <c r="G28" s="1" t="s">
        <v>208</v>
      </c>
      <c r="H28" s="1" t="s">
        <v>209</v>
      </c>
      <c r="I28" s="4" t="s">
        <v>371</v>
      </c>
      <c r="J28" s="4" t="s">
        <v>372</v>
      </c>
      <c r="K28" s="12" t="str">
        <f>CONCATENATE(I28,J28)</f>
        <v>LSFEAVRSIHKQMDDDADGDVDLEESDEFLREDLNYPDPRVQHSTFHGEDMLISVEDLWKAWKASEVY</v>
      </c>
    </row>
    <row r="29">
      <c r="A29" s="6" t="s">
        <v>373</v>
      </c>
      <c r="B29" s="7">
        <v>7.0</v>
      </c>
      <c r="C29" s="6" t="s">
        <v>21</v>
      </c>
      <c r="D29" s="6" t="s">
        <v>134</v>
      </c>
      <c r="E29" s="6" t="s">
        <v>135</v>
      </c>
      <c r="F29" s="6" t="s">
        <v>219</v>
      </c>
      <c r="G29" s="6" t="s">
        <v>220</v>
      </c>
      <c r="H29" s="6" t="s">
        <v>221</v>
      </c>
      <c r="I29" s="4" t="s">
        <v>374</v>
      </c>
      <c r="J29" s="4" t="s">
        <v>375</v>
      </c>
      <c r="K29" s="1" t="s">
        <v>376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>
      <c r="A30" s="6" t="s">
        <v>377</v>
      </c>
      <c r="B30" s="7">
        <v>8.0</v>
      </c>
      <c r="C30" s="6" t="s">
        <v>21</v>
      </c>
      <c r="D30" s="6" t="s">
        <v>134</v>
      </c>
      <c r="E30" s="6" t="s">
        <v>135</v>
      </c>
      <c r="F30" s="6" t="s">
        <v>201</v>
      </c>
      <c r="G30" s="6" t="s">
        <v>202</v>
      </c>
      <c r="H30" s="6" t="s">
        <v>203</v>
      </c>
      <c r="I30" s="7" t="s">
        <v>378</v>
      </c>
      <c r="J30" s="7" t="s">
        <v>379</v>
      </c>
      <c r="K30" s="12" t="str">
        <f t="shared" ref="K30:K31" si="2">CONCATENATE(I30,J30)</f>
        <v>LSFEAVCNIHKQMDDDANGNVDLEESDEFLREDLNYPDPRVQHSTFHGEDMFISVEDLWKAWKSSEVY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>
      <c r="A31" s="1" t="s">
        <v>148</v>
      </c>
      <c r="B31" s="4"/>
      <c r="C31" s="1">
        <v>70.0</v>
      </c>
      <c r="D31" s="1" t="s">
        <v>134</v>
      </c>
      <c r="E31" s="1" t="s">
        <v>23</v>
      </c>
      <c r="F31" s="1" t="s">
        <v>223</v>
      </c>
      <c r="G31" s="1" t="s">
        <v>224</v>
      </c>
      <c r="H31" s="1" t="s">
        <v>225</v>
      </c>
      <c r="I31" s="4" t="s">
        <v>226</v>
      </c>
      <c r="J31" s="4" t="s">
        <v>140</v>
      </c>
      <c r="K31" s="12" t="str">
        <f t="shared" si="2"/>
        <v>LSFEAVRSIHKLMDDDANGDVDVEESDEFLREDLNYHDPTVKHSTFHGEDKLISVEDLWKAWKSSEVY</v>
      </c>
    </row>
    <row r="32">
      <c r="A32" s="1" t="s">
        <v>270</v>
      </c>
      <c r="B32" s="4">
        <v>1.0</v>
      </c>
      <c r="C32" s="1">
        <v>126.0</v>
      </c>
      <c r="D32" s="1" t="s">
        <v>134</v>
      </c>
      <c r="E32" s="1" t="s">
        <v>23</v>
      </c>
      <c r="F32" s="1" t="s">
        <v>380</v>
      </c>
      <c r="G32" s="1" t="s">
        <v>381</v>
      </c>
      <c r="H32" s="1" t="s">
        <v>382</v>
      </c>
      <c r="I32" s="4" t="s">
        <v>139</v>
      </c>
      <c r="J32" s="4" t="s">
        <v>383</v>
      </c>
      <c r="K32" s="1" t="s">
        <v>275</v>
      </c>
    </row>
    <row r="33">
      <c r="A33" s="1" t="s">
        <v>206</v>
      </c>
      <c r="B33" s="4"/>
      <c r="C33" s="1" t="s">
        <v>21</v>
      </c>
      <c r="D33" s="1" t="s">
        <v>134</v>
      </c>
      <c r="E33" s="1" t="s">
        <v>23</v>
      </c>
      <c r="F33" s="1" t="s">
        <v>227</v>
      </c>
      <c r="G33" s="1" t="s">
        <v>228</v>
      </c>
      <c r="H33" s="1" t="s">
        <v>229</v>
      </c>
      <c r="I33" s="4" t="s">
        <v>210</v>
      </c>
      <c r="J33" s="4" t="s">
        <v>384</v>
      </c>
      <c r="K33" s="12" t="str">
        <f t="shared" ref="K33:K35" si="3">CONCATENATE(I33,J33)</f>
        <v>LSFEAVRSIHKQMDDDADGDVDLEESDEFLREDLNYPDPRVQHSNFHGEDMFISVEDLWKAWKASEVY</v>
      </c>
    </row>
    <row r="34">
      <c r="A34" s="1" t="s">
        <v>171</v>
      </c>
      <c r="B34" s="4"/>
      <c r="C34" s="1" t="s">
        <v>21</v>
      </c>
      <c r="D34" s="1" t="s">
        <v>134</v>
      </c>
      <c r="E34" s="1" t="s">
        <v>23</v>
      </c>
      <c r="F34" s="1" t="s">
        <v>231</v>
      </c>
      <c r="G34" s="1" t="s">
        <v>232</v>
      </c>
      <c r="H34" s="1" t="s">
        <v>233</v>
      </c>
      <c r="I34" s="4" t="s">
        <v>234</v>
      </c>
      <c r="J34" s="4" t="s">
        <v>140</v>
      </c>
      <c r="K34" s="12" t="str">
        <f t="shared" si="3"/>
        <v>LSFDAVRSIHKLMDDDANGDVDVEESDEFLREDLNYHDPTVKHSTFHGEDKLISVEDLWKAWKSSEVY</v>
      </c>
    </row>
    <row r="35">
      <c r="A35" s="1" t="s">
        <v>194</v>
      </c>
      <c r="B35" s="4"/>
      <c r="C35" s="1" t="s">
        <v>21</v>
      </c>
      <c r="D35" s="1" t="s">
        <v>134</v>
      </c>
      <c r="E35" s="1" t="s">
        <v>23</v>
      </c>
      <c r="F35" s="9" t="s">
        <v>235</v>
      </c>
      <c r="G35" s="1" t="s">
        <v>236</v>
      </c>
      <c r="H35" s="1" t="s">
        <v>237</v>
      </c>
      <c r="I35" s="4" t="s">
        <v>238</v>
      </c>
      <c r="J35" s="4" t="s">
        <v>385</v>
      </c>
      <c r="K35" s="12" t="str">
        <f t="shared" si="3"/>
        <v>LSFEAVCNIHKQMDDDANGNVDVEESDEFLREDLNYHDPTVKHSTFHGEDKLISVEDLWKSWKTSEVY</v>
      </c>
    </row>
    <row r="36">
      <c r="A36" s="6" t="s">
        <v>301</v>
      </c>
      <c r="B36" s="7">
        <v>3.0</v>
      </c>
      <c r="C36" s="6" t="s">
        <v>21</v>
      </c>
      <c r="D36" s="6" t="s">
        <v>134</v>
      </c>
      <c r="E36" s="6" t="s">
        <v>23</v>
      </c>
      <c r="F36" s="6" t="s">
        <v>386</v>
      </c>
      <c r="G36" s="6" t="s">
        <v>387</v>
      </c>
      <c r="H36" s="6" t="s">
        <v>388</v>
      </c>
      <c r="I36" s="4" t="s">
        <v>389</v>
      </c>
      <c r="J36" s="4" t="s">
        <v>390</v>
      </c>
      <c r="K36" s="1" t="s">
        <v>307</v>
      </c>
      <c r="L36" s="6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>
      <c r="A37" s="6" t="s">
        <v>301</v>
      </c>
      <c r="B37" s="7">
        <v>3.0</v>
      </c>
      <c r="C37" s="6" t="s">
        <v>21</v>
      </c>
      <c r="D37" s="6" t="s">
        <v>134</v>
      </c>
      <c r="E37" s="6" t="s">
        <v>23</v>
      </c>
      <c r="F37" s="6" t="s">
        <v>391</v>
      </c>
      <c r="G37" s="6" t="s">
        <v>392</v>
      </c>
      <c r="H37" s="6" t="s">
        <v>393</v>
      </c>
      <c r="I37" s="4" t="s">
        <v>394</v>
      </c>
      <c r="J37" s="4" t="s">
        <v>395</v>
      </c>
      <c r="K37" s="1" t="s">
        <v>307</v>
      </c>
      <c r="L37" s="6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>
      <c r="A38" s="5" t="s">
        <v>159</v>
      </c>
      <c r="B38" s="4">
        <v>1.0</v>
      </c>
      <c r="C38" s="1">
        <v>68.0</v>
      </c>
      <c r="D38" s="1" t="s">
        <v>160</v>
      </c>
      <c r="E38" s="1" t="s">
        <v>21</v>
      </c>
      <c r="F38" s="1" t="s">
        <v>21</v>
      </c>
      <c r="G38" s="1" t="s">
        <v>21</v>
      </c>
      <c r="H38" s="1" t="s">
        <v>21</v>
      </c>
      <c r="I38" s="4" t="s">
        <v>161</v>
      </c>
      <c r="K38" s="12" t="str">
        <f t="shared" ref="K38:K46" si="4">CONCATENATE(I38,J38)</f>
        <v>LSFEAIRNIHKLMDDDANGDVDVEESDEFLREDLNY</v>
      </c>
    </row>
    <row r="39">
      <c r="A39" s="5" t="s">
        <v>163</v>
      </c>
      <c r="B39" s="4">
        <v>1.0</v>
      </c>
      <c r="C39" s="1">
        <v>69.0</v>
      </c>
      <c r="D39" s="1" t="s">
        <v>160</v>
      </c>
      <c r="E39" s="1" t="s">
        <v>21</v>
      </c>
      <c r="F39" s="1" t="s">
        <v>21</v>
      </c>
      <c r="G39" s="1" t="s">
        <v>21</v>
      </c>
      <c r="H39" s="1" t="s">
        <v>21</v>
      </c>
      <c r="I39" s="4" t="s">
        <v>164</v>
      </c>
      <c r="K39" s="12" t="str">
        <f t="shared" si="4"/>
        <v>LSFEAVMNIHKLMDDDANGDVDVEESDEFLREDLNY</v>
      </c>
    </row>
    <row r="40">
      <c r="A40" s="5" t="s">
        <v>58</v>
      </c>
      <c r="B40" s="4">
        <v>1.0</v>
      </c>
      <c r="C40" s="1">
        <v>80.0</v>
      </c>
      <c r="D40" s="1" t="s">
        <v>160</v>
      </c>
      <c r="E40" s="1" t="s">
        <v>21</v>
      </c>
      <c r="F40" s="1" t="s">
        <v>21</v>
      </c>
      <c r="G40" s="1" t="s">
        <v>21</v>
      </c>
      <c r="H40" s="1" t="s">
        <v>21</v>
      </c>
      <c r="I40" s="4" t="s">
        <v>165</v>
      </c>
      <c r="K40" s="12" t="str">
        <f t="shared" si="4"/>
        <v>LSFEAVRNIHKLMDDDADGDVDVEESDEFLREDLNY</v>
      </c>
    </row>
    <row r="41">
      <c r="A41" s="1" t="s">
        <v>64</v>
      </c>
      <c r="B41" s="4">
        <v>1.0</v>
      </c>
      <c r="C41" s="1">
        <v>82.0</v>
      </c>
      <c r="D41" s="1" t="s">
        <v>160</v>
      </c>
      <c r="E41" s="1" t="s">
        <v>21</v>
      </c>
      <c r="F41" s="1" t="s">
        <v>21</v>
      </c>
      <c r="G41" s="1" t="s">
        <v>21</v>
      </c>
      <c r="H41" s="1" t="s">
        <v>21</v>
      </c>
      <c r="I41" s="4" t="s">
        <v>166</v>
      </c>
      <c r="K41" s="12" t="str">
        <f t="shared" si="4"/>
        <v>LSFEAVRNIHKLMDDDANGNVDVEESDEFLREDLNY</v>
      </c>
    </row>
    <row r="42">
      <c r="A42" s="1" t="s">
        <v>167</v>
      </c>
      <c r="B42" s="4">
        <v>1.0</v>
      </c>
      <c r="C42" s="1">
        <v>85.0</v>
      </c>
      <c r="D42" s="1" t="s">
        <v>160</v>
      </c>
      <c r="E42" s="1" t="s">
        <v>21</v>
      </c>
      <c r="F42" s="1" t="s">
        <v>21</v>
      </c>
      <c r="G42" s="1" t="s">
        <v>21</v>
      </c>
      <c r="H42" s="1" t="s">
        <v>21</v>
      </c>
      <c r="I42" s="4" t="s">
        <v>168</v>
      </c>
      <c r="K42" s="12" t="str">
        <f t="shared" si="4"/>
        <v>LSFEAVRNIHKLMDDDANGDVDLEESDEFLREDLNY</v>
      </c>
    </row>
    <row r="43">
      <c r="A43" s="6" t="s">
        <v>169</v>
      </c>
      <c r="B43" s="7">
        <v>1.0</v>
      </c>
      <c r="C43" s="6">
        <v>92.0</v>
      </c>
      <c r="D43" s="6" t="s">
        <v>160</v>
      </c>
      <c r="E43" s="6" t="s">
        <v>21</v>
      </c>
      <c r="F43" s="6" t="s">
        <v>21</v>
      </c>
      <c r="G43" s="6" t="s">
        <v>21</v>
      </c>
      <c r="H43" s="6" t="s">
        <v>21</v>
      </c>
      <c r="I43" s="7" t="s">
        <v>170</v>
      </c>
      <c r="J43" s="8"/>
      <c r="K43" s="12" t="str">
        <f t="shared" si="4"/>
        <v>LSFEAVRNIHKLMDDDANGDVDVEESDEFIREDLNY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>
      <c r="A44" s="1" t="s">
        <v>212</v>
      </c>
      <c r="B44" s="4"/>
      <c r="C44" s="1" t="s">
        <v>21</v>
      </c>
      <c r="D44" s="1" t="s">
        <v>160</v>
      </c>
      <c r="E44" s="1" t="s">
        <v>21</v>
      </c>
      <c r="F44" s="1" t="s">
        <v>21</v>
      </c>
      <c r="G44" s="1" t="s">
        <v>21</v>
      </c>
      <c r="H44" s="1" t="s">
        <v>21</v>
      </c>
      <c r="I44" s="4" t="s">
        <v>213</v>
      </c>
      <c r="K44" s="12" t="str">
        <f t="shared" si="4"/>
        <v>LSFEAVRSIHKQMDDDANGDVDVEESDEFLREDLNY</v>
      </c>
    </row>
    <row r="45">
      <c r="A45" s="1" t="s">
        <v>214</v>
      </c>
      <c r="B45" s="4"/>
      <c r="C45" s="1" t="s">
        <v>21</v>
      </c>
      <c r="D45" s="1" t="s">
        <v>160</v>
      </c>
      <c r="E45" s="1" t="s">
        <v>21</v>
      </c>
      <c r="F45" s="1" t="s">
        <v>21</v>
      </c>
      <c r="G45" s="1" t="s">
        <v>21</v>
      </c>
      <c r="H45" s="1" t="s">
        <v>21</v>
      </c>
      <c r="I45" s="4" t="s">
        <v>215</v>
      </c>
      <c r="K45" s="12" t="str">
        <f t="shared" si="4"/>
        <v>LSFEAVRNIHKQMDDDADGDVDVEESDEFLREDLNY</v>
      </c>
    </row>
    <row r="46">
      <c r="A46" s="6" t="s">
        <v>216</v>
      </c>
      <c r="B46" s="7"/>
      <c r="C46" s="6" t="s">
        <v>21</v>
      </c>
      <c r="D46" s="6" t="s">
        <v>160</v>
      </c>
      <c r="E46" s="6" t="s">
        <v>21</v>
      </c>
      <c r="F46" s="6" t="s">
        <v>21</v>
      </c>
      <c r="G46" s="6" t="s">
        <v>21</v>
      </c>
      <c r="H46" s="6" t="s">
        <v>21</v>
      </c>
      <c r="I46" s="7" t="s">
        <v>217</v>
      </c>
      <c r="J46" s="8"/>
      <c r="K46" s="12" t="str">
        <f t="shared" si="4"/>
        <v>LSFEAVRSIHKLMDDDADGDVDVEESDEFLREDLNY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>
      <c r="B47" s="10"/>
      <c r="I47" s="4"/>
    </row>
    <row r="48">
      <c r="B48" s="10"/>
      <c r="I48" s="10"/>
    </row>
    <row r="49">
      <c r="B49" s="10"/>
      <c r="I49" s="10"/>
    </row>
    <row r="50">
      <c r="B50" s="10"/>
      <c r="I50" s="10"/>
    </row>
    <row r="51">
      <c r="B51" s="10"/>
      <c r="I51" s="10"/>
    </row>
    <row r="52">
      <c r="B52" s="10"/>
      <c r="I52" s="10"/>
    </row>
    <row r="53">
      <c r="B53" s="10"/>
      <c r="I53" s="10"/>
    </row>
    <row r="54">
      <c r="B54" s="10"/>
      <c r="I54" s="10"/>
    </row>
    <row r="55">
      <c r="B55" s="10"/>
      <c r="I55" s="10"/>
    </row>
    <row r="56">
      <c r="B56" s="10"/>
      <c r="I56" s="10"/>
    </row>
    <row r="57">
      <c r="B57" s="10"/>
      <c r="I57" s="10"/>
    </row>
    <row r="58">
      <c r="B58" s="10"/>
      <c r="I58" s="10"/>
    </row>
    <row r="59">
      <c r="B59" s="10"/>
      <c r="I59" s="10"/>
    </row>
    <row r="60">
      <c r="B60" s="10"/>
      <c r="I60" s="10"/>
    </row>
    <row r="61">
      <c r="B61" s="10"/>
      <c r="I61" s="10"/>
    </row>
    <row r="62">
      <c r="B62" s="10"/>
      <c r="I62" s="10"/>
    </row>
    <row r="63">
      <c r="B63" s="10"/>
      <c r="I63" s="10"/>
    </row>
    <row r="64">
      <c r="B64" s="10"/>
      <c r="I64" s="10"/>
    </row>
    <row r="65">
      <c r="B65" s="10"/>
      <c r="I65" s="10"/>
    </row>
    <row r="66">
      <c r="B66" s="10"/>
      <c r="I66" s="10"/>
    </row>
    <row r="67">
      <c r="B67" s="10"/>
      <c r="I67" s="10"/>
    </row>
    <row r="68">
      <c r="B68" s="10"/>
      <c r="I68" s="10"/>
    </row>
    <row r="69">
      <c r="B69" s="10"/>
      <c r="I69" s="10"/>
    </row>
    <row r="70">
      <c r="B70" s="10"/>
      <c r="I70" s="10"/>
    </row>
    <row r="71">
      <c r="B71" s="10"/>
      <c r="I71" s="10"/>
    </row>
    <row r="72">
      <c r="B72" s="10"/>
      <c r="I72" s="10"/>
    </row>
    <row r="73">
      <c r="B73" s="10"/>
      <c r="I73" s="10"/>
    </row>
    <row r="74">
      <c r="B74" s="10"/>
      <c r="I74" s="10"/>
    </row>
    <row r="75">
      <c r="B75" s="10"/>
      <c r="I75" s="10"/>
    </row>
    <row r="76">
      <c r="B76" s="10"/>
      <c r="I76" s="10"/>
    </row>
    <row r="77">
      <c r="B77" s="10"/>
      <c r="I77" s="10"/>
    </row>
    <row r="78">
      <c r="B78" s="10"/>
      <c r="I78" s="10"/>
    </row>
    <row r="79">
      <c r="B79" s="10"/>
      <c r="I79" s="10"/>
    </row>
    <row r="80">
      <c r="B80" s="10"/>
      <c r="I80" s="10"/>
    </row>
    <row r="81">
      <c r="B81" s="10"/>
      <c r="I81" s="10"/>
    </row>
    <row r="82">
      <c r="B82" s="10"/>
      <c r="I82" s="10"/>
    </row>
    <row r="83">
      <c r="B83" s="10"/>
      <c r="I83" s="10"/>
    </row>
    <row r="84">
      <c r="B84" s="10"/>
      <c r="I84" s="10"/>
    </row>
    <row r="85">
      <c r="B85" s="10"/>
      <c r="I85" s="10"/>
    </row>
    <row r="86">
      <c r="B86" s="10"/>
      <c r="I86" s="10"/>
    </row>
    <row r="87">
      <c r="B87" s="10"/>
      <c r="I87" s="10"/>
    </row>
    <row r="88">
      <c r="B88" s="10"/>
      <c r="I88" s="10"/>
    </row>
    <row r="89">
      <c r="B89" s="10"/>
      <c r="I89" s="10"/>
    </row>
    <row r="90">
      <c r="B90" s="10"/>
      <c r="I90" s="10"/>
    </row>
    <row r="91">
      <c r="B91" s="10"/>
      <c r="I91" s="10"/>
    </row>
    <row r="92">
      <c r="B92" s="10"/>
      <c r="I92" s="10"/>
    </row>
    <row r="93">
      <c r="B93" s="10"/>
      <c r="I93" s="10"/>
    </row>
    <row r="94">
      <c r="B94" s="10"/>
      <c r="I94" s="10"/>
    </row>
    <row r="95">
      <c r="B95" s="10"/>
      <c r="I95" s="10"/>
    </row>
    <row r="96">
      <c r="B96" s="10"/>
      <c r="I96" s="10"/>
    </row>
    <row r="97">
      <c r="B97" s="10"/>
      <c r="I97" s="10"/>
    </row>
    <row r="98">
      <c r="B98" s="10"/>
      <c r="I98" s="10"/>
    </row>
    <row r="99">
      <c r="B99" s="10"/>
      <c r="I99" s="10"/>
    </row>
    <row r="100">
      <c r="B100" s="10"/>
      <c r="I100" s="10"/>
    </row>
    <row r="101">
      <c r="B101" s="10"/>
      <c r="I101" s="10"/>
    </row>
    <row r="102">
      <c r="B102" s="10"/>
      <c r="I102" s="10"/>
    </row>
    <row r="103">
      <c r="B103" s="10"/>
      <c r="I103" s="10"/>
    </row>
    <row r="104">
      <c r="B104" s="10"/>
      <c r="I104" s="10"/>
    </row>
    <row r="105">
      <c r="B105" s="10"/>
      <c r="I105" s="10"/>
    </row>
    <row r="106">
      <c r="B106" s="10"/>
      <c r="I106" s="10"/>
    </row>
    <row r="107">
      <c r="B107" s="10"/>
      <c r="I107" s="10"/>
    </row>
    <row r="108">
      <c r="B108" s="10"/>
      <c r="I108" s="10"/>
    </row>
    <row r="109">
      <c r="B109" s="10"/>
      <c r="I109" s="10"/>
    </row>
    <row r="110">
      <c r="B110" s="10"/>
      <c r="I110" s="10"/>
    </row>
    <row r="111">
      <c r="B111" s="10"/>
      <c r="I111" s="10"/>
    </row>
    <row r="112">
      <c r="B112" s="10"/>
      <c r="I112" s="10"/>
    </row>
    <row r="113">
      <c r="B113" s="10"/>
      <c r="I113" s="10"/>
    </row>
    <row r="114">
      <c r="B114" s="10"/>
      <c r="I114" s="10"/>
    </row>
    <row r="115">
      <c r="B115" s="10"/>
      <c r="I115" s="10"/>
    </row>
    <row r="116">
      <c r="B116" s="10"/>
      <c r="I116" s="10"/>
    </row>
    <row r="117">
      <c r="B117" s="10"/>
      <c r="I117" s="10"/>
    </row>
    <row r="118">
      <c r="B118" s="10"/>
      <c r="I118" s="10"/>
    </row>
    <row r="119">
      <c r="B119" s="10"/>
      <c r="I119" s="10"/>
    </row>
    <row r="120">
      <c r="B120" s="10"/>
      <c r="I120" s="10"/>
    </row>
    <row r="121">
      <c r="B121" s="10"/>
      <c r="I121" s="10"/>
    </row>
    <row r="122">
      <c r="B122" s="10"/>
      <c r="I122" s="10"/>
    </row>
    <row r="123">
      <c r="B123" s="10"/>
      <c r="I123" s="10"/>
    </row>
    <row r="124">
      <c r="B124" s="10"/>
      <c r="I124" s="10"/>
    </row>
    <row r="125">
      <c r="B125" s="10"/>
      <c r="I125" s="10"/>
    </row>
    <row r="126">
      <c r="B126" s="10"/>
      <c r="I126" s="10"/>
    </row>
    <row r="127">
      <c r="B127" s="10"/>
      <c r="I127" s="10"/>
    </row>
    <row r="128">
      <c r="B128" s="10"/>
      <c r="I128" s="10"/>
    </row>
    <row r="129">
      <c r="B129" s="10"/>
      <c r="I129" s="10"/>
    </row>
    <row r="130">
      <c r="B130" s="10"/>
      <c r="I130" s="10"/>
    </row>
    <row r="131">
      <c r="B131" s="10"/>
      <c r="I131" s="10"/>
    </row>
    <row r="132">
      <c r="B132" s="10"/>
      <c r="I132" s="10"/>
    </row>
    <row r="133">
      <c r="B133" s="10"/>
      <c r="I133" s="10"/>
    </row>
    <row r="134">
      <c r="B134" s="10"/>
      <c r="I134" s="10"/>
    </row>
    <row r="135">
      <c r="B135" s="10"/>
      <c r="I135" s="10"/>
    </row>
    <row r="136">
      <c r="B136" s="10"/>
      <c r="I136" s="10"/>
    </row>
    <row r="137">
      <c r="B137" s="10"/>
      <c r="I137" s="10"/>
    </row>
    <row r="138">
      <c r="B138" s="10"/>
      <c r="I138" s="10"/>
    </row>
    <row r="139">
      <c r="B139" s="10"/>
      <c r="I139" s="10"/>
    </row>
    <row r="140">
      <c r="B140" s="10"/>
      <c r="I140" s="10"/>
    </row>
    <row r="141">
      <c r="B141" s="10"/>
      <c r="I141" s="10"/>
    </row>
    <row r="142">
      <c r="B142" s="10"/>
      <c r="I142" s="10"/>
    </row>
    <row r="143">
      <c r="B143" s="10"/>
      <c r="I143" s="10"/>
    </row>
    <row r="144">
      <c r="B144" s="10"/>
      <c r="I144" s="10"/>
    </row>
    <row r="145">
      <c r="B145" s="10"/>
      <c r="I145" s="10"/>
    </row>
    <row r="146">
      <c r="B146" s="10"/>
      <c r="I146" s="10"/>
    </row>
    <row r="147">
      <c r="B147" s="10"/>
      <c r="I147" s="10"/>
    </row>
    <row r="148">
      <c r="B148" s="10"/>
      <c r="I148" s="10"/>
    </row>
    <row r="149">
      <c r="B149" s="10"/>
      <c r="I149" s="10"/>
    </row>
    <row r="150">
      <c r="B150" s="10"/>
      <c r="I150" s="10"/>
    </row>
    <row r="151">
      <c r="B151" s="10"/>
      <c r="I151" s="10"/>
    </row>
    <row r="152">
      <c r="B152" s="10"/>
      <c r="I152" s="10"/>
    </row>
    <row r="153">
      <c r="B153" s="10"/>
      <c r="I153" s="10"/>
    </row>
    <row r="154">
      <c r="B154" s="10"/>
      <c r="I154" s="10"/>
    </row>
    <row r="155">
      <c r="B155" s="10"/>
      <c r="I155" s="10"/>
    </row>
    <row r="156">
      <c r="B156" s="10"/>
      <c r="I156" s="10"/>
    </row>
    <row r="157">
      <c r="B157" s="10"/>
      <c r="I157" s="10"/>
    </row>
    <row r="158">
      <c r="B158" s="10"/>
      <c r="I158" s="10"/>
    </row>
    <row r="159">
      <c r="B159" s="10"/>
      <c r="I159" s="10"/>
    </row>
    <row r="160">
      <c r="B160" s="10"/>
      <c r="I160" s="10"/>
    </row>
    <row r="161">
      <c r="B161" s="10"/>
      <c r="I161" s="10"/>
    </row>
    <row r="162">
      <c r="B162" s="10"/>
      <c r="I162" s="10"/>
    </row>
    <row r="163">
      <c r="B163" s="10"/>
      <c r="I163" s="10"/>
    </row>
    <row r="164">
      <c r="B164" s="10"/>
      <c r="I164" s="10"/>
    </row>
    <row r="165">
      <c r="B165" s="10"/>
      <c r="I165" s="10"/>
    </row>
    <row r="166">
      <c r="B166" s="10"/>
      <c r="I166" s="10"/>
    </row>
    <row r="167">
      <c r="B167" s="10"/>
      <c r="I167" s="10"/>
    </row>
    <row r="168">
      <c r="B168" s="10"/>
      <c r="I168" s="10"/>
    </row>
    <row r="169">
      <c r="B169" s="10"/>
      <c r="I169" s="10"/>
    </row>
    <row r="170">
      <c r="B170" s="10"/>
      <c r="I170" s="10"/>
    </row>
    <row r="171">
      <c r="B171" s="10"/>
      <c r="I171" s="10"/>
    </row>
    <row r="172">
      <c r="B172" s="10"/>
      <c r="I172" s="10"/>
    </row>
    <row r="173">
      <c r="B173" s="10"/>
      <c r="I173" s="10"/>
    </row>
    <row r="174">
      <c r="B174" s="10"/>
      <c r="I174" s="10"/>
    </row>
    <row r="175">
      <c r="B175" s="10"/>
      <c r="I175" s="10"/>
    </row>
    <row r="176">
      <c r="B176" s="10"/>
      <c r="I176" s="10"/>
    </row>
    <row r="177">
      <c r="B177" s="10"/>
      <c r="I177" s="10"/>
    </row>
    <row r="178">
      <c r="B178" s="10"/>
      <c r="I178" s="10"/>
    </row>
    <row r="179">
      <c r="B179" s="10"/>
      <c r="I179" s="10"/>
    </row>
    <row r="180">
      <c r="B180" s="10"/>
      <c r="I180" s="10"/>
    </row>
    <row r="181">
      <c r="B181" s="10"/>
      <c r="I181" s="10"/>
    </row>
    <row r="182">
      <c r="B182" s="10"/>
      <c r="I182" s="10"/>
    </row>
    <row r="183">
      <c r="B183" s="10"/>
      <c r="I183" s="10"/>
    </row>
    <row r="184">
      <c r="B184" s="10"/>
      <c r="I184" s="10"/>
    </row>
    <row r="185">
      <c r="B185" s="10"/>
      <c r="I185" s="10"/>
    </row>
    <row r="186">
      <c r="B186" s="10"/>
      <c r="I186" s="10"/>
    </row>
    <row r="187">
      <c r="B187" s="10"/>
      <c r="I187" s="10"/>
    </row>
    <row r="188">
      <c r="B188" s="10"/>
      <c r="I188" s="10"/>
    </row>
    <row r="189">
      <c r="B189" s="10"/>
      <c r="I189" s="10"/>
    </row>
    <row r="190">
      <c r="B190" s="10"/>
      <c r="I190" s="10"/>
    </row>
    <row r="191">
      <c r="B191" s="10"/>
      <c r="I191" s="10"/>
    </row>
    <row r="192">
      <c r="B192" s="10"/>
      <c r="I192" s="10"/>
    </row>
    <row r="193">
      <c r="B193" s="10"/>
      <c r="I193" s="10"/>
    </row>
    <row r="194">
      <c r="B194" s="10"/>
      <c r="I194" s="10"/>
    </row>
    <row r="195">
      <c r="B195" s="10"/>
      <c r="I195" s="10"/>
    </row>
    <row r="196">
      <c r="B196" s="10"/>
      <c r="I196" s="10"/>
    </row>
    <row r="197">
      <c r="B197" s="10"/>
      <c r="I197" s="10"/>
    </row>
    <row r="198">
      <c r="B198" s="10"/>
      <c r="I198" s="10"/>
    </row>
    <row r="199">
      <c r="B199" s="10"/>
      <c r="I199" s="10"/>
    </row>
    <row r="200">
      <c r="B200" s="10"/>
      <c r="I200" s="10"/>
    </row>
    <row r="201">
      <c r="B201" s="10"/>
      <c r="I201" s="10"/>
    </row>
    <row r="202">
      <c r="B202" s="10"/>
      <c r="I202" s="10"/>
    </row>
    <row r="203">
      <c r="B203" s="10"/>
      <c r="I203" s="10"/>
    </row>
    <row r="204">
      <c r="B204" s="10"/>
      <c r="I204" s="10"/>
    </row>
    <row r="205">
      <c r="B205" s="10"/>
      <c r="I205" s="10"/>
    </row>
    <row r="206">
      <c r="B206" s="10"/>
      <c r="I206" s="10"/>
    </row>
    <row r="207">
      <c r="B207" s="10"/>
      <c r="I207" s="10"/>
    </row>
    <row r="208">
      <c r="B208" s="10"/>
      <c r="I208" s="10"/>
    </row>
    <row r="209">
      <c r="B209" s="10"/>
      <c r="I209" s="10"/>
    </row>
    <row r="210">
      <c r="B210" s="10"/>
      <c r="I210" s="10"/>
    </row>
    <row r="211">
      <c r="B211" s="10"/>
      <c r="I211" s="10"/>
    </row>
    <row r="212">
      <c r="B212" s="10"/>
      <c r="I212" s="10"/>
    </row>
    <row r="213">
      <c r="B213" s="10"/>
      <c r="I213" s="10"/>
    </row>
    <row r="214">
      <c r="B214" s="10"/>
      <c r="I214" s="10"/>
    </row>
    <row r="215">
      <c r="B215" s="10"/>
      <c r="I215" s="10"/>
    </row>
    <row r="216">
      <c r="B216" s="10"/>
      <c r="I216" s="10"/>
    </row>
    <row r="217">
      <c r="B217" s="10"/>
      <c r="I217" s="10"/>
    </row>
    <row r="218">
      <c r="B218" s="10"/>
      <c r="I218" s="10"/>
    </row>
    <row r="219">
      <c r="B219" s="10"/>
      <c r="I219" s="10"/>
    </row>
    <row r="220">
      <c r="B220" s="10"/>
      <c r="I220" s="10"/>
    </row>
    <row r="221">
      <c r="B221" s="10"/>
      <c r="I221" s="10"/>
    </row>
    <row r="222">
      <c r="B222" s="10"/>
      <c r="I222" s="10"/>
    </row>
    <row r="223">
      <c r="B223" s="10"/>
      <c r="I223" s="10"/>
    </row>
    <row r="224">
      <c r="B224" s="10"/>
      <c r="I224" s="10"/>
    </row>
    <row r="225">
      <c r="B225" s="10"/>
      <c r="I225" s="10"/>
    </row>
    <row r="226">
      <c r="B226" s="10"/>
      <c r="I226" s="10"/>
    </row>
    <row r="227">
      <c r="B227" s="10"/>
      <c r="I227" s="10"/>
    </row>
    <row r="228">
      <c r="B228" s="10"/>
      <c r="I228" s="10"/>
    </row>
    <row r="229">
      <c r="B229" s="10"/>
      <c r="I229" s="10"/>
    </row>
    <row r="230">
      <c r="B230" s="10"/>
      <c r="I230" s="10"/>
    </row>
    <row r="231">
      <c r="B231" s="10"/>
      <c r="I231" s="10"/>
    </row>
    <row r="232">
      <c r="B232" s="10"/>
      <c r="I232" s="10"/>
    </row>
    <row r="233">
      <c r="B233" s="10"/>
      <c r="I233" s="10"/>
    </row>
    <row r="234">
      <c r="B234" s="10"/>
      <c r="I234" s="10"/>
    </row>
    <row r="235">
      <c r="B235" s="10"/>
      <c r="I235" s="10"/>
    </row>
    <row r="236">
      <c r="B236" s="10"/>
      <c r="I236" s="10"/>
    </row>
    <row r="237">
      <c r="B237" s="10"/>
      <c r="I237" s="10"/>
    </row>
    <row r="238">
      <c r="B238" s="10"/>
      <c r="I238" s="10"/>
    </row>
    <row r="239">
      <c r="B239" s="10"/>
      <c r="I239" s="10"/>
    </row>
    <row r="240">
      <c r="B240" s="10"/>
      <c r="I240" s="10"/>
    </row>
    <row r="241">
      <c r="B241" s="10"/>
      <c r="I241" s="10"/>
    </row>
    <row r="242">
      <c r="B242" s="10"/>
      <c r="I242" s="10"/>
    </row>
    <row r="243">
      <c r="B243" s="10"/>
      <c r="I243" s="10"/>
    </row>
    <row r="244">
      <c r="B244" s="10"/>
      <c r="I244" s="10"/>
    </row>
    <row r="245">
      <c r="B245" s="10"/>
      <c r="I245" s="10"/>
    </row>
    <row r="246">
      <c r="B246" s="10"/>
      <c r="I246" s="10"/>
    </row>
    <row r="247">
      <c r="B247" s="10"/>
      <c r="I247" s="10"/>
    </row>
    <row r="248">
      <c r="B248" s="10"/>
      <c r="I248" s="10"/>
    </row>
    <row r="249">
      <c r="B249" s="10"/>
      <c r="I249" s="10"/>
    </row>
    <row r="250">
      <c r="B250" s="10"/>
      <c r="I250" s="10"/>
    </row>
    <row r="251">
      <c r="B251" s="10"/>
      <c r="I251" s="10"/>
    </row>
    <row r="252">
      <c r="B252" s="10"/>
      <c r="I252" s="10"/>
    </row>
    <row r="253">
      <c r="B253" s="10"/>
      <c r="I253" s="10"/>
    </row>
    <row r="254">
      <c r="B254" s="10"/>
      <c r="I254" s="10"/>
    </row>
    <row r="255">
      <c r="B255" s="10"/>
      <c r="I255" s="10"/>
    </row>
    <row r="256">
      <c r="B256" s="10"/>
      <c r="I256" s="10"/>
    </row>
    <row r="257">
      <c r="B257" s="10"/>
      <c r="I257" s="10"/>
    </row>
    <row r="258">
      <c r="B258" s="10"/>
      <c r="I258" s="10"/>
    </row>
    <row r="259">
      <c r="B259" s="10"/>
      <c r="I259" s="10"/>
    </row>
    <row r="260">
      <c r="B260" s="10"/>
      <c r="I260" s="10"/>
    </row>
    <row r="261">
      <c r="B261" s="10"/>
      <c r="I261" s="10"/>
    </row>
    <row r="262">
      <c r="B262" s="10"/>
      <c r="I262" s="10"/>
    </row>
    <row r="263">
      <c r="B263" s="10"/>
      <c r="I263" s="10"/>
    </row>
    <row r="264">
      <c r="B264" s="10"/>
      <c r="I264" s="10"/>
    </row>
    <row r="265">
      <c r="B265" s="10"/>
      <c r="I265" s="10"/>
    </row>
    <row r="266">
      <c r="B266" s="10"/>
      <c r="I266" s="10"/>
    </row>
    <row r="267">
      <c r="B267" s="10"/>
      <c r="I267" s="10"/>
    </row>
    <row r="268">
      <c r="B268" s="10"/>
      <c r="I268" s="10"/>
    </row>
    <row r="269">
      <c r="B269" s="10"/>
      <c r="I269" s="10"/>
    </row>
    <row r="270">
      <c r="B270" s="10"/>
      <c r="I270" s="10"/>
    </row>
    <row r="271">
      <c r="B271" s="10"/>
      <c r="I271" s="10"/>
    </row>
    <row r="272">
      <c r="B272" s="10"/>
      <c r="I272" s="10"/>
    </row>
    <row r="273">
      <c r="B273" s="10"/>
      <c r="I273" s="10"/>
    </row>
    <row r="274">
      <c r="B274" s="10"/>
      <c r="I274" s="10"/>
    </row>
    <row r="275">
      <c r="B275" s="10"/>
      <c r="I275" s="10"/>
    </row>
    <row r="276">
      <c r="B276" s="10"/>
      <c r="I276" s="10"/>
    </row>
    <row r="277">
      <c r="B277" s="10"/>
      <c r="I277" s="10"/>
    </row>
    <row r="278">
      <c r="B278" s="10"/>
      <c r="I278" s="10"/>
    </row>
    <row r="279">
      <c r="B279" s="10"/>
      <c r="I279" s="10"/>
    </row>
    <row r="280">
      <c r="B280" s="10"/>
      <c r="I280" s="10"/>
    </row>
    <row r="281">
      <c r="B281" s="10"/>
      <c r="I281" s="10"/>
    </row>
    <row r="282">
      <c r="B282" s="10"/>
      <c r="I282" s="10"/>
    </row>
    <row r="283">
      <c r="B283" s="10"/>
      <c r="I283" s="10"/>
    </row>
    <row r="284">
      <c r="B284" s="10"/>
      <c r="I284" s="10"/>
    </row>
    <row r="285">
      <c r="B285" s="10"/>
      <c r="I285" s="10"/>
    </row>
    <row r="286">
      <c r="B286" s="10"/>
      <c r="I286" s="10"/>
    </row>
    <row r="287">
      <c r="B287" s="10"/>
      <c r="I287" s="10"/>
    </row>
    <row r="288">
      <c r="B288" s="10"/>
      <c r="I288" s="10"/>
    </row>
    <row r="289">
      <c r="B289" s="10"/>
      <c r="I289" s="10"/>
    </row>
    <row r="290">
      <c r="B290" s="10"/>
      <c r="I290" s="10"/>
    </row>
    <row r="291">
      <c r="B291" s="10"/>
      <c r="I291" s="10"/>
    </row>
    <row r="292">
      <c r="B292" s="10"/>
      <c r="I292" s="10"/>
    </row>
    <row r="293">
      <c r="B293" s="10"/>
      <c r="I293" s="10"/>
    </row>
    <row r="294">
      <c r="B294" s="10"/>
      <c r="I294" s="10"/>
    </row>
    <row r="295">
      <c r="B295" s="10"/>
      <c r="I295" s="10"/>
    </row>
    <row r="296">
      <c r="B296" s="10"/>
      <c r="I296" s="10"/>
    </row>
    <row r="297">
      <c r="B297" s="10"/>
      <c r="I297" s="10"/>
    </row>
    <row r="298">
      <c r="B298" s="10"/>
      <c r="I298" s="10"/>
    </row>
    <row r="299">
      <c r="B299" s="10"/>
      <c r="I299" s="10"/>
    </row>
    <row r="300">
      <c r="B300" s="10"/>
      <c r="I300" s="10"/>
    </row>
    <row r="301">
      <c r="B301" s="10"/>
      <c r="I301" s="10"/>
    </row>
    <row r="302">
      <c r="B302" s="10"/>
      <c r="I302" s="10"/>
    </row>
    <row r="303">
      <c r="B303" s="10"/>
      <c r="I303" s="10"/>
    </row>
    <row r="304">
      <c r="B304" s="10"/>
      <c r="I304" s="10"/>
    </row>
    <row r="305">
      <c r="B305" s="10"/>
      <c r="I305" s="10"/>
    </row>
    <row r="306">
      <c r="B306" s="10"/>
      <c r="I306" s="10"/>
    </row>
    <row r="307">
      <c r="B307" s="10"/>
      <c r="I307" s="10"/>
    </row>
    <row r="308">
      <c r="B308" s="10"/>
      <c r="I308" s="10"/>
    </row>
    <row r="309">
      <c r="B309" s="10"/>
      <c r="I309" s="10"/>
    </row>
    <row r="310">
      <c r="B310" s="10"/>
      <c r="I310" s="10"/>
    </row>
    <row r="311">
      <c r="B311" s="10"/>
      <c r="I311" s="10"/>
    </row>
    <row r="312">
      <c r="B312" s="10"/>
      <c r="I312" s="10"/>
    </row>
    <row r="313">
      <c r="B313" s="10"/>
      <c r="I313" s="10"/>
    </row>
    <row r="314">
      <c r="B314" s="10"/>
      <c r="I314" s="10"/>
    </row>
    <row r="315">
      <c r="B315" s="10"/>
      <c r="I315" s="10"/>
    </row>
    <row r="316">
      <c r="B316" s="10"/>
      <c r="I316" s="10"/>
    </row>
    <row r="317">
      <c r="B317" s="10"/>
      <c r="I317" s="10"/>
    </row>
    <row r="318">
      <c r="B318" s="10"/>
      <c r="I318" s="10"/>
    </row>
    <row r="319">
      <c r="B319" s="10"/>
      <c r="I319" s="10"/>
    </row>
    <row r="320">
      <c r="B320" s="10"/>
      <c r="I320" s="10"/>
    </row>
    <row r="321">
      <c r="B321" s="10"/>
      <c r="I321" s="10"/>
    </row>
    <row r="322">
      <c r="B322" s="10"/>
      <c r="I322" s="10"/>
    </row>
    <row r="323">
      <c r="B323" s="10"/>
      <c r="I323" s="10"/>
    </row>
    <row r="324">
      <c r="B324" s="10"/>
      <c r="I324" s="10"/>
    </row>
    <row r="325">
      <c r="B325" s="10"/>
      <c r="I325" s="10"/>
    </row>
    <row r="326">
      <c r="B326" s="10"/>
      <c r="I326" s="10"/>
    </row>
    <row r="327">
      <c r="B327" s="10"/>
      <c r="I327" s="10"/>
    </row>
    <row r="328">
      <c r="B328" s="10"/>
      <c r="I328" s="10"/>
    </row>
    <row r="329">
      <c r="B329" s="10"/>
      <c r="I329" s="10"/>
    </row>
    <row r="330">
      <c r="B330" s="10"/>
      <c r="I330" s="10"/>
    </row>
    <row r="331">
      <c r="B331" s="10"/>
      <c r="I331" s="10"/>
    </row>
    <row r="332">
      <c r="B332" s="10"/>
      <c r="I332" s="10"/>
    </row>
    <row r="333">
      <c r="B333" s="10"/>
      <c r="I333" s="10"/>
    </row>
    <row r="334">
      <c r="B334" s="10"/>
      <c r="I334" s="10"/>
    </row>
    <row r="335">
      <c r="B335" s="10"/>
      <c r="I335" s="10"/>
    </row>
    <row r="336">
      <c r="B336" s="10"/>
      <c r="I336" s="10"/>
    </row>
    <row r="337">
      <c r="B337" s="10"/>
      <c r="I337" s="10"/>
    </row>
    <row r="338">
      <c r="B338" s="10"/>
      <c r="I338" s="10"/>
    </row>
    <row r="339">
      <c r="B339" s="10"/>
      <c r="I339" s="10"/>
    </row>
    <row r="340">
      <c r="B340" s="10"/>
      <c r="I340" s="10"/>
    </row>
    <row r="341">
      <c r="B341" s="10"/>
      <c r="I341" s="10"/>
    </row>
    <row r="342">
      <c r="B342" s="10"/>
      <c r="I342" s="10"/>
    </row>
    <row r="343">
      <c r="B343" s="10"/>
      <c r="I343" s="10"/>
    </row>
    <row r="344">
      <c r="B344" s="10"/>
      <c r="I344" s="10"/>
    </row>
    <row r="345">
      <c r="B345" s="10"/>
      <c r="I345" s="10"/>
    </row>
    <row r="346">
      <c r="B346" s="10"/>
      <c r="I346" s="10"/>
    </row>
    <row r="347">
      <c r="B347" s="10"/>
      <c r="I347" s="10"/>
    </row>
    <row r="348">
      <c r="B348" s="10"/>
      <c r="I348" s="10"/>
    </row>
    <row r="349">
      <c r="B349" s="10"/>
      <c r="I349" s="10"/>
    </row>
    <row r="350">
      <c r="B350" s="10"/>
      <c r="I350" s="10"/>
    </row>
    <row r="351">
      <c r="B351" s="10"/>
      <c r="I351" s="10"/>
    </row>
    <row r="352">
      <c r="B352" s="10"/>
      <c r="I352" s="10"/>
    </row>
    <row r="353">
      <c r="B353" s="10"/>
      <c r="I353" s="10"/>
    </row>
    <row r="354">
      <c r="B354" s="10"/>
      <c r="I354" s="10"/>
    </row>
    <row r="355">
      <c r="B355" s="10"/>
      <c r="I355" s="10"/>
    </row>
    <row r="356">
      <c r="B356" s="10"/>
      <c r="I356" s="10"/>
    </row>
    <row r="357">
      <c r="B357" s="10"/>
      <c r="I357" s="10"/>
    </row>
    <row r="358">
      <c r="B358" s="10"/>
      <c r="I358" s="10"/>
    </row>
    <row r="359">
      <c r="B359" s="10"/>
      <c r="I359" s="10"/>
    </row>
    <row r="360">
      <c r="B360" s="10"/>
      <c r="I360" s="10"/>
    </row>
    <row r="361">
      <c r="B361" s="10"/>
      <c r="I361" s="10"/>
    </row>
    <row r="362">
      <c r="B362" s="10"/>
      <c r="I362" s="10"/>
    </row>
    <row r="363">
      <c r="B363" s="10"/>
      <c r="I363" s="10"/>
    </row>
    <row r="364">
      <c r="B364" s="10"/>
      <c r="I364" s="10"/>
    </row>
    <row r="365">
      <c r="B365" s="10"/>
      <c r="I365" s="10"/>
    </row>
    <row r="366">
      <c r="B366" s="10"/>
      <c r="I366" s="10"/>
    </row>
    <row r="367">
      <c r="B367" s="10"/>
      <c r="I367" s="10"/>
    </row>
    <row r="368">
      <c r="B368" s="10"/>
      <c r="I368" s="10"/>
    </row>
    <row r="369">
      <c r="B369" s="10"/>
      <c r="I369" s="10"/>
    </row>
    <row r="370">
      <c r="B370" s="10"/>
      <c r="I370" s="10"/>
    </row>
    <row r="371">
      <c r="B371" s="10"/>
      <c r="I371" s="10"/>
    </row>
    <row r="372">
      <c r="B372" s="10"/>
      <c r="I372" s="10"/>
    </row>
    <row r="373">
      <c r="B373" s="10"/>
      <c r="I373" s="10"/>
    </row>
    <row r="374">
      <c r="B374" s="10"/>
      <c r="I374" s="10"/>
    </row>
    <row r="375">
      <c r="B375" s="10"/>
      <c r="I375" s="10"/>
    </row>
    <row r="376">
      <c r="B376" s="10"/>
      <c r="I376" s="10"/>
    </row>
    <row r="377">
      <c r="B377" s="10"/>
      <c r="I377" s="10"/>
    </row>
    <row r="378">
      <c r="B378" s="10"/>
      <c r="I378" s="10"/>
    </row>
    <row r="379">
      <c r="B379" s="10"/>
      <c r="I379" s="10"/>
    </row>
    <row r="380">
      <c r="B380" s="10"/>
      <c r="I380" s="10"/>
    </row>
    <row r="381">
      <c r="B381" s="10"/>
      <c r="I381" s="10"/>
    </row>
    <row r="382">
      <c r="B382" s="10"/>
      <c r="I382" s="10"/>
    </row>
    <row r="383">
      <c r="B383" s="10"/>
      <c r="I383" s="10"/>
    </row>
    <row r="384">
      <c r="B384" s="10"/>
      <c r="I384" s="10"/>
    </row>
    <row r="385">
      <c r="B385" s="10"/>
      <c r="I385" s="10"/>
    </row>
    <row r="386">
      <c r="B386" s="10"/>
      <c r="I386" s="10"/>
    </row>
    <row r="387">
      <c r="B387" s="10"/>
      <c r="I387" s="10"/>
    </row>
    <row r="388">
      <c r="B388" s="10"/>
      <c r="I388" s="10"/>
    </row>
    <row r="389">
      <c r="B389" s="10"/>
      <c r="I389" s="10"/>
    </row>
    <row r="390">
      <c r="B390" s="10"/>
      <c r="I390" s="10"/>
    </row>
    <row r="391">
      <c r="B391" s="10"/>
      <c r="I391" s="10"/>
    </row>
    <row r="392">
      <c r="B392" s="10"/>
      <c r="I392" s="10"/>
    </row>
    <row r="393">
      <c r="B393" s="10"/>
      <c r="I393" s="10"/>
    </row>
    <row r="394">
      <c r="B394" s="10"/>
      <c r="I394" s="10"/>
    </row>
    <row r="395">
      <c r="B395" s="10"/>
      <c r="I395" s="10"/>
    </row>
    <row r="396">
      <c r="B396" s="10"/>
      <c r="I396" s="10"/>
    </row>
    <row r="397">
      <c r="B397" s="10"/>
      <c r="I397" s="10"/>
    </row>
    <row r="398">
      <c r="B398" s="10"/>
      <c r="I398" s="10"/>
    </row>
    <row r="399">
      <c r="B399" s="10"/>
      <c r="I399" s="10"/>
    </row>
    <row r="400">
      <c r="B400" s="10"/>
      <c r="I400" s="10"/>
    </row>
    <row r="401">
      <c r="B401" s="10"/>
      <c r="I401" s="10"/>
    </row>
    <row r="402">
      <c r="B402" s="10"/>
      <c r="I402" s="10"/>
    </row>
    <row r="403">
      <c r="B403" s="10"/>
      <c r="I403" s="10"/>
    </row>
    <row r="404">
      <c r="B404" s="10"/>
      <c r="I404" s="10"/>
    </row>
    <row r="405">
      <c r="B405" s="10"/>
      <c r="I405" s="10"/>
    </row>
    <row r="406">
      <c r="B406" s="10"/>
      <c r="I406" s="10"/>
    </row>
    <row r="407">
      <c r="B407" s="10"/>
      <c r="I407" s="10"/>
    </row>
    <row r="408">
      <c r="B408" s="10"/>
      <c r="I408" s="10"/>
    </row>
    <row r="409">
      <c r="B409" s="10"/>
      <c r="I409" s="10"/>
    </row>
    <row r="410">
      <c r="B410" s="10"/>
      <c r="I410" s="10"/>
    </row>
    <row r="411">
      <c r="B411" s="10"/>
      <c r="I411" s="10"/>
    </row>
    <row r="412">
      <c r="B412" s="10"/>
      <c r="I412" s="10"/>
    </row>
    <row r="413">
      <c r="B413" s="10"/>
      <c r="I413" s="10"/>
    </row>
    <row r="414">
      <c r="B414" s="10"/>
      <c r="I414" s="10"/>
    </row>
    <row r="415">
      <c r="B415" s="10"/>
      <c r="I415" s="10"/>
    </row>
    <row r="416">
      <c r="B416" s="10"/>
      <c r="I416" s="10"/>
    </row>
    <row r="417">
      <c r="B417" s="10"/>
      <c r="I417" s="10"/>
    </row>
    <row r="418">
      <c r="B418" s="10"/>
      <c r="I418" s="10"/>
    </row>
    <row r="419">
      <c r="B419" s="10"/>
      <c r="I419" s="10"/>
    </row>
    <row r="420">
      <c r="B420" s="10"/>
      <c r="I420" s="10"/>
    </row>
    <row r="421">
      <c r="B421" s="10"/>
      <c r="I421" s="10"/>
    </row>
    <row r="422">
      <c r="B422" s="10"/>
      <c r="I422" s="10"/>
    </row>
    <row r="423">
      <c r="B423" s="10"/>
      <c r="I423" s="10"/>
    </row>
    <row r="424">
      <c r="B424" s="10"/>
      <c r="I424" s="10"/>
    </row>
    <row r="425">
      <c r="B425" s="10"/>
      <c r="I425" s="10"/>
    </row>
    <row r="426">
      <c r="B426" s="10"/>
      <c r="I426" s="10"/>
    </row>
    <row r="427">
      <c r="B427" s="10"/>
      <c r="I427" s="10"/>
    </row>
    <row r="428">
      <c r="B428" s="10"/>
      <c r="I428" s="10"/>
    </row>
    <row r="429">
      <c r="B429" s="10"/>
      <c r="I429" s="10"/>
    </row>
    <row r="430">
      <c r="B430" s="10"/>
      <c r="I430" s="10"/>
    </row>
    <row r="431">
      <c r="B431" s="10"/>
      <c r="I431" s="10"/>
    </row>
    <row r="432">
      <c r="B432" s="10"/>
      <c r="I432" s="10"/>
    </row>
    <row r="433">
      <c r="B433" s="10"/>
      <c r="I433" s="10"/>
    </row>
    <row r="434">
      <c r="B434" s="10"/>
      <c r="I434" s="10"/>
    </row>
    <row r="435">
      <c r="B435" s="10"/>
      <c r="I435" s="10"/>
    </row>
    <row r="436">
      <c r="B436" s="10"/>
      <c r="I436" s="10"/>
    </row>
    <row r="437">
      <c r="B437" s="10"/>
      <c r="I437" s="10"/>
    </row>
    <row r="438">
      <c r="B438" s="10"/>
      <c r="I438" s="10"/>
    </row>
    <row r="439">
      <c r="B439" s="10"/>
      <c r="I439" s="10"/>
    </row>
    <row r="440">
      <c r="B440" s="10"/>
      <c r="I440" s="10"/>
    </row>
    <row r="441">
      <c r="B441" s="10"/>
      <c r="I441" s="10"/>
    </row>
    <row r="442">
      <c r="B442" s="10"/>
      <c r="I442" s="10"/>
    </row>
    <row r="443">
      <c r="B443" s="10"/>
      <c r="I443" s="10"/>
    </row>
    <row r="444">
      <c r="B444" s="10"/>
      <c r="I444" s="10"/>
    </row>
    <row r="445">
      <c r="B445" s="10"/>
      <c r="I445" s="10"/>
    </row>
    <row r="446">
      <c r="B446" s="10"/>
      <c r="I446" s="10"/>
    </row>
    <row r="447">
      <c r="B447" s="10"/>
      <c r="I447" s="10"/>
    </row>
    <row r="448">
      <c r="B448" s="10"/>
      <c r="I448" s="10"/>
    </row>
    <row r="449">
      <c r="B449" s="10"/>
      <c r="I449" s="10"/>
    </row>
    <row r="450">
      <c r="B450" s="10"/>
      <c r="I450" s="10"/>
    </row>
    <row r="451">
      <c r="B451" s="10"/>
      <c r="I451" s="10"/>
    </row>
    <row r="452">
      <c r="B452" s="10"/>
      <c r="I452" s="10"/>
    </row>
    <row r="453">
      <c r="B453" s="10"/>
      <c r="I453" s="10"/>
    </row>
    <row r="454">
      <c r="B454" s="10"/>
      <c r="I454" s="10"/>
    </row>
    <row r="455">
      <c r="B455" s="10"/>
      <c r="I455" s="10"/>
    </row>
    <row r="456">
      <c r="B456" s="10"/>
      <c r="I456" s="10"/>
    </row>
    <row r="457">
      <c r="B457" s="10"/>
      <c r="I457" s="10"/>
    </row>
    <row r="458">
      <c r="B458" s="10"/>
      <c r="I458" s="10"/>
    </row>
    <row r="459">
      <c r="B459" s="10"/>
      <c r="I459" s="10"/>
    </row>
    <row r="460">
      <c r="B460" s="10"/>
      <c r="I460" s="10"/>
    </row>
    <row r="461">
      <c r="B461" s="10"/>
      <c r="I461" s="10"/>
    </row>
    <row r="462">
      <c r="B462" s="10"/>
      <c r="I462" s="10"/>
    </row>
    <row r="463">
      <c r="B463" s="10"/>
      <c r="I463" s="10"/>
    </row>
    <row r="464">
      <c r="B464" s="10"/>
      <c r="I464" s="10"/>
    </row>
    <row r="465">
      <c r="B465" s="10"/>
      <c r="I465" s="10"/>
    </row>
    <row r="466">
      <c r="B466" s="10"/>
      <c r="I466" s="10"/>
    </row>
    <row r="467">
      <c r="B467" s="10"/>
      <c r="I467" s="10"/>
    </row>
    <row r="468">
      <c r="B468" s="10"/>
      <c r="I468" s="10"/>
    </row>
    <row r="469">
      <c r="B469" s="10"/>
      <c r="I469" s="10"/>
    </row>
    <row r="470">
      <c r="B470" s="10"/>
      <c r="I470" s="10"/>
    </row>
    <row r="471">
      <c r="B471" s="10"/>
      <c r="I471" s="10"/>
    </row>
    <row r="472">
      <c r="B472" s="10"/>
      <c r="I472" s="10"/>
    </row>
    <row r="473">
      <c r="B473" s="10"/>
      <c r="I473" s="10"/>
    </row>
    <row r="474">
      <c r="B474" s="10"/>
      <c r="I474" s="10"/>
    </row>
    <row r="475">
      <c r="B475" s="10"/>
      <c r="I475" s="10"/>
    </row>
    <row r="476">
      <c r="B476" s="10"/>
      <c r="I476" s="10"/>
    </row>
    <row r="477">
      <c r="B477" s="10"/>
      <c r="I477" s="10"/>
    </row>
    <row r="478">
      <c r="B478" s="10"/>
      <c r="I478" s="10"/>
    </row>
    <row r="479">
      <c r="B479" s="10"/>
      <c r="I479" s="10"/>
    </row>
    <row r="480">
      <c r="B480" s="10"/>
      <c r="I480" s="10"/>
    </row>
    <row r="481">
      <c r="B481" s="10"/>
      <c r="I481" s="10"/>
    </row>
    <row r="482">
      <c r="B482" s="10"/>
      <c r="I482" s="10"/>
    </row>
    <row r="483">
      <c r="B483" s="10"/>
      <c r="I483" s="10"/>
    </row>
    <row r="484">
      <c r="B484" s="10"/>
      <c r="I484" s="10"/>
    </row>
    <row r="485">
      <c r="B485" s="10"/>
      <c r="I485" s="10"/>
    </row>
    <row r="486">
      <c r="B486" s="10"/>
      <c r="I486" s="10"/>
    </row>
    <row r="487">
      <c r="B487" s="10"/>
      <c r="I487" s="10"/>
    </row>
    <row r="488">
      <c r="B488" s="10"/>
      <c r="I488" s="10"/>
    </row>
    <row r="489">
      <c r="B489" s="10"/>
      <c r="I489" s="10"/>
    </row>
    <row r="490">
      <c r="B490" s="10"/>
      <c r="I490" s="10"/>
    </row>
    <row r="491">
      <c r="B491" s="10"/>
      <c r="I491" s="10"/>
    </row>
    <row r="492">
      <c r="B492" s="10"/>
      <c r="I492" s="10"/>
    </row>
    <row r="493">
      <c r="B493" s="10"/>
      <c r="I493" s="10"/>
    </row>
    <row r="494">
      <c r="B494" s="10"/>
      <c r="I494" s="10"/>
    </row>
    <row r="495">
      <c r="B495" s="10"/>
      <c r="I495" s="10"/>
    </row>
    <row r="496">
      <c r="B496" s="10"/>
      <c r="I496" s="10"/>
    </row>
    <row r="497">
      <c r="B497" s="10"/>
      <c r="I497" s="10"/>
    </row>
    <row r="498">
      <c r="B498" s="10"/>
      <c r="I498" s="10"/>
    </row>
    <row r="499">
      <c r="B499" s="10"/>
      <c r="I499" s="10"/>
    </row>
    <row r="500">
      <c r="B500" s="10"/>
      <c r="I500" s="10"/>
    </row>
    <row r="501">
      <c r="B501" s="10"/>
      <c r="I501" s="10"/>
    </row>
    <row r="502">
      <c r="B502" s="10"/>
      <c r="I502" s="10"/>
    </row>
    <row r="503">
      <c r="B503" s="10"/>
      <c r="I503" s="10"/>
    </row>
    <row r="504">
      <c r="B504" s="10"/>
      <c r="I504" s="10"/>
    </row>
    <row r="505">
      <c r="B505" s="10"/>
      <c r="I505" s="10"/>
    </row>
    <row r="506">
      <c r="B506" s="10"/>
      <c r="I506" s="10"/>
    </row>
    <row r="507">
      <c r="B507" s="10"/>
      <c r="I507" s="10"/>
    </row>
    <row r="508">
      <c r="B508" s="10"/>
      <c r="I508" s="10"/>
    </row>
    <row r="509">
      <c r="B509" s="10"/>
      <c r="I509" s="10"/>
    </row>
    <row r="510">
      <c r="B510" s="10"/>
      <c r="I510" s="10"/>
    </row>
    <row r="511">
      <c r="B511" s="10"/>
      <c r="I511" s="10"/>
    </row>
    <row r="512">
      <c r="B512" s="10"/>
      <c r="I512" s="10"/>
    </row>
    <row r="513">
      <c r="B513" s="10"/>
      <c r="I513" s="10"/>
    </row>
    <row r="514">
      <c r="B514" s="10"/>
      <c r="I514" s="10"/>
    </row>
    <row r="515">
      <c r="B515" s="10"/>
      <c r="I515" s="10"/>
    </row>
    <row r="516">
      <c r="B516" s="10"/>
      <c r="I516" s="10"/>
    </row>
    <row r="517">
      <c r="B517" s="10"/>
      <c r="I517" s="10"/>
    </row>
    <row r="518">
      <c r="B518" s="10"/>
      <c r="I518" s="10"/>
    </row>
    <row r="519">
      <c r="B519" s="10"/>
      <c r="I519" s="10"/>
    </row>
    <row r="520">
      <c r="B520" s="10"/>
      <c r="I520" s="10"/>
    </row>
    <row r="521">
      <c r="B521" s="10"/>
      <c r="I521" s="10"/>
    </row>
    <row r="522">
      <c r="B522" s="10"/>
      <c r="I522" s="10"/>
    </row>
    <row r="523">
      <c r="B523" s="10"/>
      <c r="I523" s="10"/>
    </row>
    <row r="524">
      <c r="B524" s="10"/>
      <c r="I524" s="10"/>
    </row>
    <row r="525">
      <c r="B525" s="10"/>
      <c r="I525" s="10"/>
    </row>
    <row r="526">
      <c r="B526" s="10"/>
      <c r="I526" s="10"/>
    </row>
    <row r="527">
      <c r="B527" s="10"/>
      <c r="I527" s="10"/>
    </row>
    <row r="528">
      <c r="B528" s="10"/>
      <c r="I528" s="10"/>
    </row>
    <row r="529">
      <c r="B529" s="10"/>
      <c r="I529" s="10"/>
    </row>
    <row r="530">
      <c r="B530" s="10"/>
      <c r="I530" s="10"/>
    </row>
    <row r="531">
      <c r="B531" s="10"/>
      <c r="I531" s="10"/>
    </row>
    <row r="532">
      <c r="B532" s="10"/>
      <c r="I532" s="10"/>
    </row>
    <row r="533">
      <c r="B533" s="10"/>
      <c r="I533" s="10"/>
    </row>
    <row r="534">
      <c r="B534" s="10"/>
      <c r="I534" s="10"/>
    </row>
    <row r="535">
      <c r="B535" s="10"/>
      <c r="I535" s="10"/>
    </row>
    <row r="536">
      <c r="B536" s="10"/>
      <c r="I536" s="10"/>
    </row>
    <row r="537">
      <c r="B537" s="10"/>
      <c r="I537" s="10"/>
    </row>
    <row r="538">
      <c r="B538" s="10"/>
      <c r="I538" s="10"/>
    </row>
    <row r="539">
      <c r="B539" s="10"/>
      <c r="I539" s="10"/>
    </row>
    <row r="540">
      <c r="B540" s="10"/>
      <c r="I540" s="10"/>
    </row>
    <row r="541">
      <c r="B541" s="10"/>
      <c r="I541" s="10"/>
    </row>
    <row r="542">
      <c r="B542" s="10"/>
      <c r="I542" s="10"/>
    </row>
    <row r="543">
      <c r="B543" s="10"/>
      <c r="I543" s="10"/>
    </row>
    <row r="544">
      <c r="B544" s="10"/>
      <c r="I544" s="10"/>
    </row>
    <row r="545">
      <c r="B545" s="10"/>
      <c r="I545" s="10"/>
    </row>
    <row r="546">
      <c r="B546" s="10"/>
      <c r="I546" s="10"/>
    </row>
    <row r="547">
      <c r="B547" s="10"/>
      <c r="I547" s="10"/>
    </row>
    <row r="548">
      <c r="B548" s="10"/>
      <c r="I548" s="10"/>
    </row>
    <row r="549">
      <c r="B549" s="10"/>
      <c r="I549" s="10"/>
    </row>
    <row r="550">
      <c r="B550" s="10"/>
      <c r="I550" s="10"/>
    </row>
    <row r="551">
      <c r="B551" s="10"/>
      <c r="I551" s="10"/>
    </row>
    <row r="552">
      <c r="B552" s="10"/>
      <c r="I552" s="10"/>
    </row>
    <row r="553">
      <c r="B553" s="10"/>
      <c r="I553" s="10"/>
    </row>
    <row r="554">
      <c r="B554" s="10"/>
      <c r="I554" s="10"/>
    </row>
    <row r="555">
      <c r="B555" s="10"/>
      <c r="I555" s="10"/>
    </row>
    <row r="556">
      <c r="B556" s="10"/>
      <c r="I556" s="10"/>
    </row>
    <row r="557">
      <c r="B557" s="10"/>
      <c r="I557" s="10"/>
    </row>
    <row r="558">
      <c r="B558" s="10"/>
      <c r="I558" s="10"/>
    </row>
    <row r="559">
      <c r="B559" s="10"/>
      <c r="I559" s="10"/>
    </row>
    <row r="560">
      <c r="B560" s="10"/>
      <c r="I560" s="10"/>
    </row>
    <row r="561">
      <c r="B561" s="10"/>
      <c r="I561" s="10"/>
    </row>
    <row r="562">
      <c r="B562" s="10"/>
      <c r="I562" s="10"/>
    </row>
    <row r="563">
      <c r="B563" s="10"/>
      <c r="I563" s="10"/>
    </row>
    <row r="564">
      <c r="B564" s="10"/>
      <c r="I564" s="10"/>
    </row>
    <row r="565">
      <c r="B565" s="10"/>
      <c r="I565" s="10"/>
    </row>
    <row r="566">
      <c r="B566" s="10"/>
      <c r="I566" s="10"/>
    </row>
    <row r="567">
      <c r="B567" s="10"/>
      <c r="I567" s="10"/>
    </row>
    <row r="568">
      <c r="B568" s="10"/>
      <c r="I568" s="10"/>
    </row>
    <row r="569">
      <c r="B569" s="10"/>
      <c r="I569" s="10"/>
    </row>
    <row r="570">
      <c r="B570" s="10"/>
      <c r="I570" s="10"/>
    </row>
    <row r="571">
      <c r="B571" s="10"/>
      <c r="I571" s="10"/>
    </row>
    <row r="572">
      <c r="B572" s="10"/>
      <c r="I572" s="10"/>
    </row>
    <row r="573">
      <c r="B573" s="10"/>
      <c r="I573" s="10"/>
    </row>
    <row r="574">
      <c r="B574" s="10"/>
      <c r="I574" s="10"/>
    </row>
    <row r="575">
      <c r="B575" s="10"/>
      <c r="I575" s="10"/>
    </row>
    <row r="576">
      <c r="B576" s="10"/>
      <c r="I576" s="10"/>
    </row>
    <row r="577">
      <c r="B577" s="10"/>
      <c r="I577" s="10"/>
    </row>
    <row r="578">
      <c r="B578" s="10"/>
      <c r="I578" s="10"/>
    </row>
    <row r="579">
      <c r="B579" s="10"/>
      <c r="I579" s="10"/>
    </row>
    <row r="580">
      <c r="B580" s="10"/>
      <c r="I580" s="10"/>
    </row>
    <row r="581">
      <c r="B581" s="10"/>
      <c r="I581" s="10"/>
    </row>
    <row r="582">
      <c r="B582" s="10"/>
      <c r="I582" s="10"/>
    </row>
    <row r="583">
      <c r="B583" s="10"/>
      <c r="I583" s="10"/>
    </row>
    <row r="584">
      <c r="B584" s="10"/>
      <c r="I584" s="10"/>
    </row>
    <row r="585">
      <c r="B585" s="10"/>
      <c r="I585" s="10"/>
    </row>
    <row r="586">
      <c r="B586" s="10"/>
      <c r="I586" s="10"/>
    </row>
    <row r="587">
      <c r="B587" s="10"/>
      <c r="I587" s="10"/>
    </row>
    <row r="588">
      <c r="B588" s="10"/>
      <c r="I588" s="10"/>
    </row>
    <row r="589">
      <c r="B589" s="10"/>
      <c r="I589" s="10"/>
    </row>
    <row r="590">
      <c r="B590" s="10"/>
      <c r="I590" s="10"/>
    </row>
    <row r="591">
      <c r="B591" s="10"/>
      <c r="I591" s="10"/>
    </row>
    <row r="592">
      <c r="B592" s="10"/>
      <c r="I592" s="10"/>
    </row>
    <row r="593">
      <c r="B593" s="10"/>
      <c r="I593" s="10"/>
    </row>
    <row r="594">
      <c r="B594" s="10"/>
      <c r="I594" s="10"/>
    </row>
    <row r="595">
      <c r="B595" s="10"/>
      <c r="I595" s="10"/>
    </row>
    <row r="596">
      <c r="B596" s="10"/>
      <c r="I596" s="10"/>
    </row>
    <row r="597">
      <c r="B597" s="10"/>
      <c r="I597" s="10"/>
    </row>
    <row r="598">
      <c r="B598" s="10"/>
      <c r="I598" s="10"/>
    </row>
    <row r="599">
      <c r="B599" s="10"/>
      <c r="I599" s="10"/>
    </row>
    <row r="600">
      <c r="B600" s="10"/>
      <c r="I600" s="10"/>
    </row>
    <row r="601">
      <c r="B601" s="10"/>
      <c r="I601" s="10"/>
    </row>
    <row r="602">
      <c r="B602" s="10"/>
      <c r="I602" s="10"/>
    </row>
    <row r="603">
      <c r="B603" s="10"/>
      <c r="I603" s="10"/>
    </row>
    <row r="604">
      <c r="B604" s="10"/>
      <c r="I604" s="10"/>
    </row>
    <row r="605">
      <c r="B605" s="10"/>
      <c r="I605" s="10"/>
    </row>
    <row r="606">
      <c r="B606" s="10"/>
      <c r="I606" s="10"/>
    </row>
    <row r="607">
      <c r="B607" s="10"/>
      <c r="I607" s="10"/>
    </row>
    <row r="608">
      <c r="B608" s="10"/>
      <c r="I608" s="10"/>
    </row>
    <row r="609">
      <c r="B609" s="10"/>
      <c r="I609" s="10"/>
    </row>
    <row r="610">
      <c r="B610" s="10"/>
      <c r="I610" s="10"/>
    </row>
    <row r="611">
      <c r="B611" s="10"/>
      <c r="I611" s="10"/>
    </row>
    <row r="612">
      <c r="B612" s="10"/>
      <c r="I612" s="10"/>
    </row>
    <row r="613">
      <c r="B613" s="10"/>
      <c r="I613" s="10"/>
    </row>
    <row r="614">
      <c r="B614" s="10"/>
      <c r="I614" s="10"/>
    </row>
    <row r="615">
      <c r="B615" s="10"/>
      <c r="I615" s="10"/>
    </row>
    <row r="616">
      <c r="B616" s="10"/>
      <c r="I616" s="10"/>
    </row>
    <row r="617">
      <c r="B617" s="10"/>
      <c r="I617" s="10"/>
    </row>
    <row r="618">
      <c r="B618" s="10"/>
      <c r="I618" s="10"/>
    </row>
    <row r="619">
      <c r="B619" s="10"/>
      <c r="I619" s="10"/>
    </row>
    <row r="620">
      <c r="B620" s="10"/>
      <c r="I620" s="10"/>
    </row>
    <row r="621">
      <c r="B621" s="10"/>
      <c r="I621" s="10"/>
    </row>
    <row r="622">
      <c r="B622" s="10"/>
      <c r="I622" s="10"/>
    </row>
    <row r="623">
      <c r="B623" s="10"/>
      <c r="I623" s="10"/>
    </row>
    <row r="624">
      <c r="B624" s="10"/>
      <c r="I624" s="10"/>
    </row>
    <row r="625">
      <c r="B625" s="10"/>
      <c r="I625" s="10"/>
    </row>
    <row r="626">
      <c r="B626" s="10"/>
      <c r="I626" s="10"/>
    </row>
    <row r="627">
      <c r="B627" s="10"/>
      <c r="I627" s="10"/>
    </row>
    <row r="628">
      <c r="B628" s="10"/>
      <c r="I628" s="10"/>
    </row>
    <row r="629">
      <c r="B629" s="10"/>
      <c r="I629" s="10"/>
    </row>
    <row r="630">
      <c r="B630" s="10"/>
      <c r="I630" s="10"/>
    </row>
    <row r="631">
      <c r="B631" s="10"/>
      <c r="I631" s="10"/>
    </row>
    <row r="632">
      <c r="B632" s="10"/>
      <c r="I632" s="10"/>
    </row>
    <row r="633">
      <c r="B633" s="10"/>
      <c r="I633" s="10"/>
    </row>
    <row r="634">
      <c r="B634" s="10"/>
      <c r="I634" s="10"/>
    </row>
    <row r="635">
      <c r="B635" s="10"/>
      <c r="I635" s="10"/>
    </row>
    <row r="636">
      <c r="B636" s="10"/>
      <c r="I636" s="10"/>
    </row>
    <row r="637">
      <c r="B637" s="10"/>
      <c r="I637" s="10"/>
    </row>
    <row r="638">
      <c r="B638" s="10"/>
      <c r="I638" s="10"/>
    </row>
    <row r="639">
      <c r="B639" s="10"/>
      <c r="I639" s="10"/>
    </row>
    <row r="640">
      <c r="B640" s="10"/>
      <c r="I640" s="10"/>
    </row>
    <row r="641">
      <c r="B641" s="10"/>
      <c r="I641" s="10"/>
    </row>
    <row r="642">
      <c r="B642" s="10"/>
      <c r="I642" s="10"/>
    </row>
    <row r="643">
      <c r="B643" s="10"/>
      <c r="I643" s="10"/>
    </row>
    <row r="644">
      <c r="B644" s="10"/>
      <c r="I644" s="10"/>
    </row>
    <row r="645">
      <c r="B645" s="10"/>
      <c r="I645" s="10"/>
    </row>
    <row r="646">
      <c r="B646" s="10"/>
      <c r="I646" s="10"/>
    </row>
    <row r="647">
      <c r="B647" s="10"/>
      <c r="I647" s="10"/>
    </row>
    <row r="648">
      <c r="B648" s="10"/>
      <c r="I648" s="10"/>
    </row>
    <row r="649">
      <c r="B649" s="10"/>
      <c r="I649" s="10"/>
    </row>
    <row r="650">
      <c r="B650" s="10"/>
      <c r="I650" s="10"/>
    </row>
    <row r="651">
      <c r="B651" s="10"/>
      <c r="I651" s="10"/>
    </row>
    <row r="652">
      <c r="B652" s="10"/>
      <c r="I652" s="10"/>
    </row>
    <row r="653">
      <c r="B653" s="10"/>
      <c r="I653" s="10"/>
    </row>
    <row r="654">
      <c r="B654" s="10"/>
      <c r="I654" s="10"/>
    </row>
    <row r="655">
      <c r="B655" s="10"/>
      <c r="I655" s="10"/>
    </row>
    <row r="656">
      <c r="B656" s="10"/>
      <c r="I656" s="10"/>
    </row>
    <row r="657">
      <c r="B657" s="10"/>
      <c r="I657" s="10"/>
    </row>
    <row r="658">
      <c r="B658" s="10"/>
      <c r="I658" s="10"/>
    </row>
    <row r="659">
      <c r="B659" s="10"/>
      <c r="I659" s="10"/>
    </row>
    <row r="660">
      <c r="B660" s="10"/>
      <c r="I660" s="10"/>
    </row>
    <row r="661">
      <c r="B661" s="10"/>
      <c r="I661" s="10"/>
    </row>
    <row r="662">
      <c r="B662" s="10"/>
      <c r="I662" s="10"/>
    </row>
    <row r="663">
      <c r="B663" s="10"/>
      <c r="I663" s="10"/>
    </row>
    <row r="664">
      <c r="B664" s="10"/>
      <c r="I664" s="10"/>
    </row>
    <row r="665">
      <c r="B665" s="10"/>
      <c r="I665" s="10"/>
    </row>
    <row r="666">
      <c r="B666" s="10"/>
      <c r="I666" s="10"/>
    </row>
    <row r="667">
      <c r="B667" s="10"/>
      <c r="I667" s="10"/>
    </row>
    <row r="668">
      <c r="B668" s="10"/>
      <c r="I668" s="10"/>
    </row>
    <row r="669">
      <c r="B669" s="10"/>
      <c r="I669" s="10"/>
    </row>
    <row r="670">
      <c r="B670" s="10"/>
      <c r="I670" s="10"/>
    </row>
    <row r="671">
      <c r="B671" s="10"/>
      <c r="I671" s="10"/>
    </row>
    <row r="672">
      <c r="B672" s="10"/>
      <c r="I672" s="10"/>
    </row>
    <row r="673">
      <c r="B673" s="10"/>
      <c r="I673" s="10"/>
    </row>
    <row r="674">
      <c r="B674" s="10"/>
      <c r="I674" s="10"/>
    </row>
    <row r="675">
      <c r="B675" s="10"/>
      <c r="I675" s="10"/>
    </row>
    <row r="676">
      <c r="B676" s="10"/>
      <c r="I676" s="10"/>
    </row>
    <row r="677">
      <c r="B677" s="10"/>
      <c r="I677" s="10"/>
    </row>
    <row r="678">
      <c r="B678" s="10"/>
      <c r="I678" s="10"/>
    </row>
    <row r="679">
      <c r="B679" s="10"/>
      <c r="I679" s="10"/>
    </row>
    <row r="680">
      <c r="B680" s="10"/>
      <c r="I680" s="10"/>
    </row>
    <row r="681">
      <c r="B681" s="10"/>
      <c r="I681" s="10"/>
    </row>
    <row r="682">
      <c r="B682" s="10"/>
      <c r="I682" s="10"/>
    </row>
    <row r="683">
      <c r="B683" s="10"/>
      <c r="I683" s="10"/>
    </row>
    <row r="684">
      <c r="B684" s="10"/>
      <c r="I684" s="10"/>
    </row>
    <row r="685">
      <c r="B685" s="10"/>
      <c r="I685" s="10"/>
    </row>
    <row r="686">
      <c r="B686" s="10"/>
      <c r="I686" s="10"/>
    </row>
    <row r="687">
      <c r="B687" s="10"/>
      <c r="I687" s="10"/>
    </row>
    <row r="688">
      <c r="B688" s="10"/>
      <c r="I688" s="10"/>
    </row>
    <row r="689">
      <c r="B689" s="10"/>
      <c r="I689" s="10"/>
    </row>
    <row r="690">
      <c r="B690" s="10"/>
      <c r="I690" s="10"/>
    </row>
    <row r="691">
      <c r="B691" s="10"/>
      <c r="I691" s="10"/>
    </row>
    <row r="692">
      <c r="B692" s="10"/>
      <c r="I692" s="10"/>
    </row>
    <row r="693">
      <c r="B693" s="10"/>
      <c r="I693" s="10"/>
    </row>
    <row r="694">
      <c r="B694" s="10"/>
      <c r="I694" s="10"/>
    </row>
    <row r="695">
      <c r="B695" s="10"/>
      <c r="I695" s="10"/>
    </row>
    <row r="696">
      <c r="B696" s="10"/>
      <c r="I696" s="10"/>
    </row>
    <row r="697">
      <c r="B697" s="10"/>
      <c r="I697" s="10"/>
    </row>
    <row r="698">
      <c r="B698" s="10"/>
      <c r="I698" s="10"/>
    </row>
    <row r="699">
      <c r="B699" s="10"/>
      <c r="I699" s="10"/>
    </row>
    <row r="700">
      <c r="B700" s="10"/>
      <c r="I700" s="10"/>
    </row>
    <row r="701">
      <c r="B701" s="10"/>
      <c r="I701" s="10"/>
    </row>
    <row r="702">
      <c r="B702" s="10"/>
      <c r="I702" s="10"/>
    </row>
    <row r="703">
      <c r="B703" s="10"/>
      <c r="I703" s="10"/>
    </row>
    <row r="704">
      <c r="B704" s="10"/>
      <c r="I704" s="10"/>
    </row>
    <row r="705">
      <c r="B705" s="10"/>
      <c r="I705" s="10"/>
    </row>
    <row r="706">
      <c r="B706" s="10"/>
      <c r="I706" s="10"/>
    </row>
    <row r="707">
      <c r="B707" s="10"/>
      <c r="I707" s="10"/>
    </row>
    <row r="708">
      <c r="B708" s="10"/>
      <c r="I708" s="10"/>
    </row>
    <row r="709">
      <c r="B709" s="10"/>
      <c r="I709" s="10"/>
    </row>
    <row r="710">
      <c r="B710" s="10"/>
      <c r="I710" s="10"/>
    </row>
    <row r="711">
      <c r="B711" s="10"/>
      <c r="I711" s="10"/>
    </row>
    <row r="712">
      <c r="B712" s="10"/>
      <c r="I712" s="10"/>
    </row>
    <row r="713">
      <c r="B713" s="10"/>
      <c r="I713" s="10"/>
    </row>
    <row r="714">
      <c r="B714" s="10"/>
      <c r="I714" s="10"/>
    </row>
    <row r="715">
      <c r="B715" s="10"/>
      <c r="I715" s="10"/>
    </row>
    <row r="716">
      <c r="B716" s="10"/>
      <c r="I716" s="10"/>
    </row>
    <row r="717">
      <c r="B717" s="10"/>
      <c r="I717" s="10"/>
    </row>
    <row r="718">
      <c r="B718" s="10"/>
      <c r="I718" s="10"/>
    </row>
    <row r="719">
      <c r="B719" s="10"/>
      <c r="I719" s="10"/>
    </row>
    <row r="720">
      <c r="B720" s="10"/>
      <c r="I720" s="10"/>
    </row>
    <row r="721">
      <c r="B721" s="10"/>
      <c r="I721" s="10"/>
    </row>
    <row r="722">
      <c r="B722" s="10"/>
      <c r="I722" s="10"/>
    </row>
    <row r="723">
      <c r="B723" s="10"/>
      <c r="I723" s="10"/>
    </row>
    <row r="724">
      <c r="B724" s="10"/>
      <c r="I724" s="10"/>
    </row>
    <row r="725">
      <c r="B725" s="10"/>
      <c r="I725" s="10"/>
    </row>
    <row r="726">
      <c r="B726" s="10"/>
      <c r="I726" s="10"/>
    </row>
    <row r="727">
      <c r="B727" s="10"/>
      <c r="I727" s="10"/>
    </row>
    <row r="728">
      <c r="B728" s="10"/>
      <c r="I728" s="10"/>
    </row>
    <row r="729">
      <c r="B729" s="10"/>
      <c r="I729" s="10"/>
    </row>
    <row r="730">
      <c r="B730" s="10"/>
      <c r="I730" s="10"/>
    </row>
    <row r="731">
      <c r="B731" s="10"/>
      <c r="I731" s="10"/>
    </row>
    <row r="732">
      <c r="B732" s="10"/>
      <c r="I732" s="10"/>
    </row>
    <row r="733">
      <c r="B733" s="10"/>
      <c r="I733" s="10"/>
    </row>
    <row r="734">
      <c r="B734" s="10"/>
      <c r="I734" s="10"/>
    </row>
    <row r="735">
      <c r="B735" s="10"/>
      <c r="I735" s="10"/>
    </row>
    <row r="736">
      <c r="B736" s="10"/>
      <c r="I736" s="10"/>
    </row>
    <row r="737">
      <c r="B737" s="10"/>
      <c r="I737" s="10"/>
    </row>
    <row r="738">
      <c r="B738" s="10"/>
      <c r="I738" s="10"/>
    </row>
    <row r="739">
      <c r="B739" s="10"/>
      <c r="I739" s="10"/>
    </row>
    <row r="740">
      <c r="B740" s="10"/>
      <c r="I740" s="10"/>
    </row>
    <row r="741">
      <c r="B741" s="10"/>
      <c r="I741" s="10"/>
    </row>
    <row r="742">
      <c r="B742" s="10"/>
      <c r="I742" s="10"/>
    </row>
    <row r="743">
      <c r="B743" s="10"/>
      <c r="I743" s="10"/>
    </row>
    <row r="744">
      <c r="B744" s="10"/>
      <c r="I744" s="10"/>
    </row>
    <row r="745">
      <c r="B745" s="10"/>
      <c r="I745" s="10"/>
    </row>
    <row r="746">
      <c r="B746" s="10"/>
      <c r="I746" s="10"/>
    </row>
    <row r="747">
      <c r="B747" s="10"/>
      <c r="I747" s="10"/>
    </row>
    <row r="748">
      <c r="B748" s="10"/>
      <c r="I748" s="10"/>
    </row>
    <row r="749">
      <c r="B749" s="10"/>
      <c r="I749" s="10"/>
    </row>
    <row r="750">
      <c r="B750" s="10"/>
      <c r="I750" s="10"/>
    </row>
    <row r="751">
      <c r="B751" s="10"/>
      <c r="I751" s="10"/>
    </row>
    <row r="752">
      <c r="B752" s="10"/>
      <c r="I752" s="10"/>
    </row>
    <row r="753">
      <c r="B753" s="10"/>
      <c r="I753" s="10"/>
    </row>
    <row r="754">
      <c r="B754" s="10"/>
      <c r="I754" s="10"/>
    </row>
    <row r="755">
      <c r="B755" s="10"/>
      <c r="I755" s="10"/>
    </row>
    <row r="756">
      <c r="B756" s="10"/>
      <c r="I756" s="10"/>
    </row>
    <row r="757">
      <c r="B757" s="10"/>
      <c r="I757" s="10"/>
    </row>
    <row r="758">
      <c r="B758" s="10"/>
      <c r="I758" s="10"/>
    </row>
    <row r="759">
      <c r="B759" s="10"/>
      <c r="I759" s="10"/>
    </row>
    <row r="760">
      <c r="B760" s="10"/>
      <c r="I760" s="10"/>
    </row>
    <row r="761">
      <c r="B761" s="10"/>
      <c r="I761" s="10"/>
    </row>
    <row r="762">
      <c r="B762" s="10"/>
      <c r="I762" s="10"/>
    </row>
    <row r="763">
      <c r="B763" s="10"/>
      <c r="I763" s="10"/>
    </row>
    <row r="764">
      <c r="B764" s="10"/>
      <c r="I764" s="10"/>
    </row>
    <row r="765">
      <c r="B765" s="10"/>
      <c r="I765" s="10"/>
    </row>
    <row r="766">
      <c r="B766" s="10"/>
      <c r="I766" s="10"/>
    </row>
    <row r="767">
      <c r="B767" s="10"/>
      <c r="I767" s="10"/>
    </row>
    <row r="768">
      <c r="B768" s="10"/>
      <c r="I768" s="10"/>
    </row>
    <row r="769">
      <c r="B769" s="10"/>
      <c r="I769" s="10"/>
    </row>
    <row r="770">
      <c r="B770" s="10"/>
      <c r="I770" s="10"/>
    </row>
    <row r="771">
      <c r="B771" s="10"/>
      <c r="I771" s="10"/>
    </row>
    <row r="772">
      <c r="B772" s="10"/>
      <c r="I772" s="10"/>
    </row>
    <row r="773">
      <c r="B773" s="10"/>
      <c r="I773" s="10"/>
    </row>
    <row r="774">
      <c r="B774" s="10"/>
      <c r="I774" s="10"/>
    </row>
    <row r="775">
      <c r="B775" s="10"/>
      <c r="I775" s="10"/>
    </row>
    <row r="776">
      <c r="B776" s="10"/>
      <c r="I776" s="10"/>
    </row>
    <row r="777">
      <c r="B777" s="10"/>
      <c r="I777" s="10"/>
    </row>
    <row r="778">
      <c r="B778" s="10"/>
      <c r="I778" s="10"/>
    </row>
    <row r="779">
      <c r="B779" s="10"/>
      <c r="I779" s="10"/>
    </row>
    <row r="780">
      <c r="B780" s="10"/>
      <c r="I780" s="10"/>
    </row>
    <row r="781">
      <c r="B781" s="10"/>
      <c r="I781" s="10"/>
    </row>
    <row r="782">
      <c r="B782" s="10"/>
      <c r="I782" s="10"/>
    </row>
    <row r="783">
      <c r="B783" s="10"/>
      <c r="I783" s="10"/>
    </row>
    <row r="784">
      <c r="B784" s="10"/>
      <c r="I784" s="10"/>
    </row>
    <row r="785">
      <c r="B785" s="10"/>
      <c r="I785" s="10"/>
    </row>
    <row r="786">
      <c r="B786" s="10"/>
      <c r="I786" s="10"/>
    </row>
    <row r="787">
      <c r="B787" s="10"/>
      <c r="I787" s="10"/>
    </row>
    <row r="788">
      <c r="B788" s="10"/>
      <c r="I788" s="10"/>
    </row>
    <row r="789">
      <c r="B789" s="10"/>
      <c r="I789" s="10"/>
    </row>
    <row r="790">
      <c r="B790" s="10"/>
      <c r="I790" s="10"/>
    </row>
    <row r="791">
      <c r="B791" s="10"/>
      <c r="I791" s="10"/>
    </row>
    <row r="792">
      <c r="B792" s="10"/>
      <c r="I792" s="10"/>
    </row>
    <row r="793">
      <c r="B793" s="10"/>
      <c r="I793" s="10"/>
    </row>
    <row r="794">
      <c r="B794" s="10"/>
      <c r="I794" s="10"/>
    </row>
    <row r="795">
      <c r="B795" s="10"/>
      <c r="I795" s="10"/>
    </row>
    <row r="796">
      <c r="B796" s="10"/>
      <c r="I796" s="10"/>
    </row>
    <row r="797">
      <c r="B797" s="10"/>
      <c r="I797" s="10"/>
    </row>
    <row r="798">
      <c r="B798" s="10"/>
      <c r="I798" s="10"/>
    </row>
    <row r="799">
      <c r="B799" s="10"/>
      <c r="I799" s="10"/>
    </row>
    <row r="800">
      <c r="B800" s="10"/>
      <c r="I800" s="10"/>
    </row>
    <row r="801">
      <c r="B801" s="10"/>
      <c r="I801" s="10"/>
    </row>
    <row r="802">
      <c r="B802" s="10"/>
      <c r="I802" s="10"/>
    </row>
    <row r="803">
      <c r="B803" s="10"/>
      <c r="I803" s="10"/>
    </row>
    <row r="804">
      <c r="B804" s="10"/>
      <c r="I804" s="10"/>
    </row>
    <row r="805">
      <c r="B805" s="10"/>
      <c r="I805" s="10"/>
    </row>
    <row r="806">
      <c r="B806" s="10"/>
      <c r="I806" s="10"/>
    </row>
    <row r="807">
      <c r="B807" s="10"/>
      <c r="I807" s="10"/>
    </row>
    <row r="808">
      <c r="B808" s="10"/>
      <c r="I808" s="10"/>
    </row>
    <row r="809">
      <c r="B809" s="10"/>
      <c r="I809" s="10"/>
    </row>
    <row r="810">
      <c r="B810" s="10"/>
      <c r="I810" s="10"/>
    </row>
    <row r="811">
      <c r="B811" s="10"/>
      <c r="I811" s="10"/>
    </row>
    <row r="812">
      <c r="B812" s="10"/>
      <c r="I812" s="10"/>
    </row>
    <row r="813">
      <c r="B813" s="10"/>
      <c r="I813" s="10"/>
    </row>
    <row r="814">
      <c r="B814" s="10"/>
      <c r="I814" s="10"/>
    </row>
    <row r="815">
      <c r="B815" s="10"/>
      <c r="I815" s="10"/>
    </row>
    <row r="816">
      <c r="B816" s="10"/>
      <c r="I816" s="10"/>
    </row>
    <row r="817">
      <c r="B817" s="10"/>
      <c r="I817" s="10"/>
    </row>
    <row r="818">
      <c r="B818" s="10"/>
      <c r="I818" s="10"/>
    </row>
    <row r="819">
      <c r="B819" s="10"/>
      <c r="I819" s="10"/>
    </row>
    <row r="820">
      <c r="B820" s="10"/>
      <c r="I820" s="10"/>
    </row>
    <row r="821">
      <c r="B821" s="10"/>
      <c r="I821" s="10"/>
    </row>
    <row r="822">
      <c r="B822" s="10"/>
      <c r="I822" s="10"/>
    </row>
    <row r="823">
      <c r="B823" s="10"/>
      <c r="I823" s="10"/>
    </row>
    <row r="824">
      <c r="B824" s="10"/>
      <c r="I824" s="10"/>
    </row>
    <row r="825">
      <c r="B825" s="10"/>
      <c r="I825" s="10"/>
    </row>
    <row r="826">
      <c r="B826" s="10"/>
      <c r="I826" s="10"/>
    </row>
    <row r="827">
      <c r="B827" s="10"/>
      <c r="I827" s="10"/>
    </row>
    <row r="828">
      <c r="B828" s="10"/>
      <c r="I828" s="10"/>
    </row>
    <row r="829">
      <c r="B829" s="10"/>
      <c r="I829" s="10"/>
    </row>
    <row r="830">
      <c r="B830" s="10"/>
      <c r="I830" s="10"/>
    </row>
    <row r="831">
      <c r="B831" s="10"/>
      <c r="I831" s="10"/>
    </row>
    <row r="832">
      <c r="B832" s="10"/>
      <c r="I832" s="10"/>
    </row>
    <row r="833">
      <c r="B833" s="10"/>
      <c r="I833" s="10"/>
    </row>
    <row r="834">
      <c r="B834" s="10"/>
      <c r="I834" s="10"/>
    </row>
    <row r="835">
      <c r="B835" s="10"/>
      <c r="I835" s="10"/>
    </row>
    <row r="836">
      <c r="B836" s="10"/>
      <c r="I836" s="10"/>
    </row>
    <row r="837">
      <c r="B837" s="10"/>
      <c r="I837" s="10"/>
    </row>
    <row r="838">
      <c r="B838" s="10"/>
      <c r="I838" s="10"/>
    </row>
    <row r="839">
      <c r="B839" s="10"/>
      <c r="I839" s="10"/>
    </row>
    <row r="840">
      <c r="B840" s="10"/>
      <c r="I840" s="10"/>
    </row>
    <row r="841">
      <c r="B841" s="10"/>
      <c r="I841" s="10"/>
    </row>
    <row r="842">
      <c r="B842" s="10"/>
      <c r="I842" s="10"/>
    </row>
    <row r="843">
      <c r="B843" s="10"/>
      <c r="I843" s="10"/>
    </row>
    <row r="844">
      <c r="B844" s="10"/>
      <c r="I844" s="10"/>
    </row>
    <row r="845">
      <c r="B845" s="10"/>
      <c r="I845" s="10"/>
    </row>
    <row r="846">
      <c r="B846" s="10"/>
      <c r="I846" s="10"/>
    </row>
    <row r="847">
      <c r="B847" s="10"/>
      <c r="I847" s="10"/>
    </row>
    <row r="848">
      <c r="B848" s="10"/>
      <c r="I848" s="10"/>
    </row>
    <row r="849">
      <c r="B849" s="10"/>
      <c r="I849" s="10"/>
    </row>
    <row r="850">
      <c r="B850" s="10"/>
      <c r="I850" s="10"/>
    </row>
    <row r="851">
      <c r="B851" s="10"/>
      <c r="I851" s="10"/>
    </row>
    <row r="852">
      <c r="B852" s="10"/>
      <c r="I852" s="10"/>
    </row>
    <row r="853">
      <c r="B853" s="10"/>
      <c r="I853" s="10"/>
    </row>
    <row r="854">
      <c r="B854" s="10"/>
      <c r="I854" s="10"/>
    </row>
    <row r="855">
      <c r="B855" s="10"/>
      <c r="I855" s="10"/>
    </row>
    <row r="856">
      <c r="B856" s="10"/>
      <c r="I856" s="10"/>
    </row>
    <row r="857">
      <c r="B857" s="10"/>
      <c r="I857" s="10"/>
    </row>
    <row r="858">
      <c r="B858" s="10"/>
      <c r="I858" s="10"/>
    </row>
    <row r="859">
      <c r="B859" s="10"/>
      <c r="I859" s="10"/>
    </row>
    <row r="860">
      <c r="B860" s="10"/>
      <c r="I860" s="10"/>
    </row>
    <row r="861">
      <c r="B861" s="10"/>
      <c r="I861" s="10"/>
    </row>
    <row r="862">
      <c r="B862" s="10"/>
      <c r="I862" s="10"/>
    </row>
    <row r="863">
      <c r="B863" s="10"/>
      <c r="I863" s="10"/>
    </row>
    <row r="864">
      <c r="B864" s="10"/>
      <c r="I864" s="10"/>
    </row>
    <row r="865">
      <c r="B865" s="10"/>
      <c r="I865" s="10"/>
    </row>
    <row r="866">
      <c r="B866" s="10"/>
      <c r="I866" s="10"/>
    </row>
    <row r="867">
      <c r="B867" s="10"/>
      <c r="I867" s="10"/>
    </row>
    <row r="868">
      <c r="B868" s="10"/>
      <c r="I868" s="10"/>
    </row>
    <row r="869">
      <c r="B869" s="10"/>
      <c r="I869" s="10"/>
    </row>
    <row r="870">
      <c r="B870" s="10"/>
      <c r="I870" s="10"/>
    </row>
    <row r="871">
      <c r="B871" s="10"/>
      <c r="I871" s="10"/>
    </row>
    <row r="872">
      <c r="B872" s="10"/>
      <c r="I872" s="10"/>
    </row>
    <row r="873">
      <c r="B873" s="10"/>
      <c r="I873" s="10"/>
    </row>
    <row r="874">
      <c r="B874" s="10"/>
      <c r="I874" s="10"/>
    </row>
    <row r="875">
      <c r="B875" s="10"/>
      <c r="I875" s="10"/>
    </row>
    <row r="876">
      <c r="B876" s="10"/>
      <c r="I876" s="10"/>
    </row>
    <row r="877">
      <c r="B877" s="10"/>
      <c r="I877" s="10"/>
    </row>
    <row r="878">
      <c r="B878" s="10"/>
      <c r="I878" s="10"/>
    </row>
    <row r="879">
      <c r="B879" s="10"/>
      <c r="I879" s="10"/>
    </row>
    <row r="880">
      <c r="B880" s="10"/>
      <c r="I880" s="10"/>
    </row>
    <row r="881">
      <c r="B881" s="10"/>
      <c r="I881" s="10"/>
    </row>
    <row r="882">
      <c r="B882" s="10"/>
      <c r="I882" s="10"/>
    </row>
    <row r="883">
      <c r="B883" s="10"/>
      <c r="I883" s="10"/>
    </row>
    <row r="884">
      <c r="B884" s="10"/>
      <c r="I884" s="10"/>
    </row>
    <row r="885">
      <c r="B885" s="10"/>
      <c r="I885" s="10"/>
    </row>
    <row r="886">
      <c r="B886" s="10"/>
      <c r="I886" s="10"/>
    </row>
    <row r="887">
      <c r="B887" s="10"/>
      <c r="I887" s="10"/>
    </row>
    <row r="888">
      <c r="B888" s="10"/>
      <c r="I888" s="10"/>
    </row>
    <row r="889">
      <c r="B889" s="10"/>
      <c r="I889" s="10"/>
    </row>
    <row r="890">
      <c r="B890" s="10"/>
      <c r="I890" s="10"/>
    </row>
    <row r="891">
      <c r="B891" s="10"/>
      <c r="I891" s="10"/>
    </row>
    <row r="892">
      <c r="B892" s="10"/>
      <c r="I892" s="10"/>
    </row>
    <row r="893">
      <c r="B893" s="10"/>
      <c r="I893" s="10"/>
    </row>
    <row r="894">
      <c r="B894" s="10"/>
      <c r="I894" s="10"/>
    </row>
    <row r="895">
      <c r="B895" s="10"/>
      <c r="I895" s="10"/>
    </row>
    <row r="896">
      <c r="B896" s="10"/>
      <c r="I896" s="10"/>
    </row>
    <row r="897">
      <c r="B897" s="10"/>
      <c r="I897" s="10"/>
    </row>
    <row r="898">
      <c r="B898" s="10"/>
      <c r="I898" s="10"/>
    </row>
    <row r="899">
      <c r="B899" s="10"/>
      <c r="I899" s="10"/>
    </row>
    <row r="900">
      <c r="B900" s="10"/>
      <c r="I900" s="10"/>
    </row>
    <row r="901">
      <c r="B901" s="10"/>
      <c r="I901" s="10"/>
    </row>
    <row r="902">
      <c r="B902" s="10"/>
      <c r="I902" s="10"/>
    </row>
    <row r="903">
      <c r="B903" s="10"/>
      <c r="I903" s="10"/>
    </row>
    <row r="904">
      <c r="B904" s="10"/>
      <c r="I904" s="10"/>
    </row>
    <row r="905">
      <c r="B905" s="10"/>
      <c r="I905" s="10"/>
    </row>
    <row r="906">
      <c r="B906" s="10"/>
      <c r="I906" s="10"/>
    </row>
    <row r="907">
      <c r="B907" s="10"/>
      <c r="I907" s="10"/>
    </row>
    <row r="908">
      <c r="B908" s="10"/>
      <c r="I908" s="10"/>
    </row>
    <row r="909">
      <c r="B909" s="10"/>
      <c r="I909" s="10"/>
    </row>
    <row r="910">
      <c r="B910" s="10"/>
      <c r="I910" s="10"/>
    </row>
    <row r="911">
      <c r="B911" s="10"/>
      <c r="I911" s="10"/>
    </row>
    <row r="912">
      <c r="B912" s="10"/>
      <c r="I912" s="10"/>
    </row>
    <row r="913">
      <c r="B913" s="10"/>
      <c r="I913" s="10"/>
    </row>
    <row r="914">
      <c r="B914" s="10"/>
      <c r="I914" s="10"/>
    </row>
    <row r="915">
      <c r="B915" s="10"/>
      <c r="I915" s="10"/>
    </row>
    <row r="916">
      <c r="B916" s="10"/>
      <c r="I916" s="10"/>
    </row>
    <row r="917">
      <c r="B917" s="10"/>
      <c r="I917" s="10"/>
    </row>
    <row r="918">
      <c r="B918" s="10"/>
      <c r="I918" s="10"/>
    </row>
    <row r="919">
      <c r="B919" s="10"/>
      <c r="I919" s="10"/>
    </row>
    <row r="920">
      <c r="B920" s="10"/>
      <c r="I920" s="10"/>
    </row>
    <row r="921">
      <c r="B921" s="10"/>
      <c r="I921" s="10"/>
    </row>
    <row r="922">
      <c r="B922" s="10"/>
      <c r="I922" s="10"/>
    </row>
    <row r="923">
      <c r="B923" s="10"/>
      <c r="I923" s="10"/>
    </row>
    <row r="924">
      <c r="B924" s="10"/>
      <c r="I924" s="10"/>
    </row>
    <row r="925">
      <c r="B925" s="10"/>
      <c r="I925" s="10"/>
    </row>
    <row r="926">
      <c r="B926" s="10"/>
      <c r="I926" s="10"/>
    </row>
    <row r="927">
      <c r="B927" s="10"/>
      <c r="I927" s="10"/>
    </row>
    <row r="928">
      <c r="B928" s="10"/>
      <c r="I928" s="10"/>
    </row>
    <row r="929">
      <c r="B929" s="10"/>
      <c r="I929" s="10"/>
    </row>
    <row r="930">
      <c r="B930" s="10"/>
      <c r="I930" s="10"/>
    </row>
    <row r="931">
      <c r="B931" s="10"/>
      <c r="I931" s="10"/>
    </row>
    <row r="932">
      <c r="B932" s="10"/>
      <c r="I932" s="10"/>
    </row>
    <row r="933">
      <c r="B933" s="10"/>
      <c r="I933" s="10"/>
    </row>
    <row r="934">
      <c r="B934" s="10"/>
      <c r="I934" s="10"/>
    </row>
    <row r="935">
      <c r="B935" s="10"/>
      <c r="I935" s="10"/>
    </row>
    <row r="936">
      <c r="B936" s="10"/>
      <c r="I936" s="10"/>
    </row>
    <row r="937">
      <c r="B937" s="10"/>
      <c r="I937" s="10"/>
    </row>
    <row r="938">
      <c r="B938" s="10"/>
      <c r="I938" s="10"/>
    </row>
    <row r="939">
      <c r="B939" s="10"/>
      <c r="I939" s="10"/>
    </row>
    <row r="940">
      <c r="B940" s="10"/>
      <c r="I940" s="10"/>
    </row>
    <row r="941">
      <c r="B941" s="10"/>
      <c r="I941" s="10"/>
    </row>
    <row r="942">
      <c r="B942" s="10"/>
      <c r="I942" s="10"/>
    </row>
    <row r="943">
      <c r="B943" s="10"/>
      <c r="I943" s="10"/>
    </row>
    <row r="944">
      <c r="B944" s="10"/>
      <c r="I944" s="10"/>
    </row>
    <row r="945">
      <c r="B945" s="10"/>
      <c r="I945" s="10"/>
    </row>
    <row r="946">
      <c r="B946" s="10"/>
      <c r="I946" s="10"/>
    </row>
    <row r="947">
      <c r="B947" s="10"/>
      <c r="I947" s="10"/>
    </row>
    <row r="948">
      <c r="B948" s="10"/>
      <c r="I948" s="10"/>
    </row>
    <row r="949">
      <c r="B949" s="10"/>
      <c r="I949" s="10"/>
    </row>
    <row r="950">
      <c r="B950" s="10"/>
      <c r="I950" s="10"/>
    </row>
    <row r="951">
      <c r="B951" s="10"/>
      <c r="I951" s="10"/>
    </row>
    <row r="952">
      <c r="B952" s="10"/>
      <c r="I952" s="10"/>
    </row>
    <row r="953">
      <c r="B953" s="10"/>
      <c r="I953" s="10"/>
    </row>
    <row r="954">
      <c r="B954" s="10"/>
      <c r="I954" s="10"/>
    </row>
    <row r="955">
      <c r="B955" s="10"/>
      <c r="I955" s="10"/>
    </row>
    <row r="956">
      <c r="B956" s="10"/>
      <c r="I956" s="10"/>
    </row>
    <row r="957">
      <c r="B957" s="10"/>
      <c r="I957" s="10"/>
    </row>
    <row r="958">
      <c r="B958" s="10"/>
      <c r="I958" s="10"/>
    </row>
    <row r="959">
      <c r="B959" s="10"/>
      <c r="I959" s="10"/>
    </row>
    <row r="960">
      <c r="B960" s="10"/>
      <c r="I960" s="10"/>
    </row>
    <row r="961">
      <c r="B961" s="10"/>
      <c r="I961" s="10"/>
    </row>
    <row r="962">
      <c r="B962" s="10"/>
      <c r="I962" s="10"/>
    </row>
    <row r="963">
      <c r="B963" s="10"/>
      <c r="I963" s="10"/>
    </row>
    <row r="964">
      <c r="B964" s="10"/>
      <c r="I964" s="10"/>
    </row>
    <row r="965">
      <c r="B965" s="10"/>
      <c r="I965" s="10"/>
    </row>
    <row r="966">
      <c r="B966" s="10"/>
      <c r="I966" s="10"/>
    </row>
    <row r="967">
      <c r="B967" s="10"/>
      <c r="I967" s="10"/>
    </row>
    <row r="968">
      <c r="B968" s="10"/>
      <c r="I968" s="10"/>
    </row>
    <row r="969">
      <c r="B969" s="10"/>
      <c r="I969" s="10"/>
    </row>
    <row r="970">
      <c r="B970" s="10"/>
      <c r="I970" s="10"/>
    </row>
    <row r="971">
      <c r="B971" s="10"/>
      <c r="I971" s="10"/>
    </row>
    <row r="972">
      <c r="B972" s="10"/>
      <c r="I972" s="10"/>
    </row>
    <row r="973">
      <c r="B973" s="10"/>
      <c r="I973" s="10"/>
    </row>
    <row r="974">
      <c r="B974" s="10"/>
      <c r="I974" s="10"/>
    </row>
    <row r="975">
      <c r="B975" s="10"/>
      <c r="I975" s="10"/>
    </row>
    <row r="976">
      <c r="B976" s="10"/>
      <c r="I976" s="10"/>
    </row>
    <row r="977">
      <c r="B977" s="10"/>
      <c r="I977" s="10"/>
    </row>
    <row r="978">
      <c r="B978" s="10"/>
      <c r="I978" s="10"/>
    </row>
    <row r="979">
      <c r="B979" s="10"/>
      <c r="I979" s="10"/>
    </row>
    <row r="980">
      <c r="B980" s="10"/>
      <c r="I980" s="10"/>
    </row>
    <row r="981">
      <c r="B981" s="10"/>
      <c r="I981" s="10"/>
    </row>
    <row r="982">
      <c r="B982" s="10"/>
      <c r="I982" s="10"/>
    </row>
    <row r="983">
      <c r="B983" s="10"/>
      <c r="I983" s="10"/>
    </row>
    <row r="984">
      <c r="B984" s="10"/>
      <c r="I984" s="10"/>
    </row>
    <row r="985">
      <c r="B985" s="10"/>
      <c r="I985" s="10"/>
    </row>
    <row r="986">
      <c r="B986" s="10"/>
      <c r="I986" s="10"/>
    </row>
    <row r="987">
      <c r="B987" s="10"/>
      <c r="I987" s="10"/>
    </row>
    <row r="988">
      <c r="B988" s="10"/>
      <c r="I988" s="10"/>
    </row>
    <row r="989">
      <c r="B989" s="10"/>
      <c r="I989" s="10"/>
    </row>
    <row r="990">
      <c r="B990" s="10"/>
      <c r="I990" s="10"/>
    </row>
    <row r="991">
      <c r="B991" s="10"/>
      <c r="I991" s="10"/>
    </row>
    <row r="992">
      <c r="B992" s="10"/>
      <c r="I992" s="10"/>
    </row>
    <row r="993">
      <c r="B993" s="10"/>
      <c r="I993" s="10"/>
    </row>
    <row r="994">
      <c r="B994" s="10"/>
      <c r="I994" s="10"/>
    </row>
    <row r="995">
      <c r="B995" s="10"/>
      <c r="I995" s="10"/>
    </row>
    <row r="996">
      <c r="B996" s="10"/>
      <c r="I996" s="10"/>
    </row>
    <row r="997">
      <c r="B997" s="10"/>
      <c r="I997" s="10"/>
    </row>
    <row r="998">
      <c r="B998" s="10"/>
      <c r="I998" s="10"/>
    </row>
    <row r="999">
      <c r="B999" s="10"/>
      <c r="I999" s="10"/>
    </row>
    <row r="1000">
      <c r="B1000" s="10"/>
      <c r="I1000" s="10"/>
    </row>
    <row r="1001">
      <c r="B1001" s="10"/>
      <c r="I1001" s="10"/>
    </row>
    <row r="1002">
      <c r="B1002" s="10"/>
      <c r="I1002" s="10"/>
    </row>
    <row r="1003">
      <c r="B1003" s="10"/>
      <c r="I1003" s="10"/>
    </row>
    <row r="1004">
      <c r="B1004" s="10"/>
      <c r="I1004" s="10"/>
    </row>
    <row r="1005">
      <c r="B1005" s="10"/>
      <c r="I1005" s="10"/>
    </row>
    <row r="1006">
      <c r="B1006" s="10"/>
      <c r="I1006" s="10"/>
    </row>
    <row r="1007">
      <c r="B1007" s="10"/>
      <c r="I1007" s="10"/>
    </row>
    <row r="1008">
      <c r="B1008" s="10"/>
      <c r="I1008" s="10"/>
    </row>
    <row r="1009">
      <c r="B1009" s="10"/>
      <c r="I1009" s="10"/>
    </row>
    <row r="1010">
      <c r="B1010" s="10"/>
      <c r="I1010" s="10"/>
    </row>
    <row r="1011">
      <c r="B1011" s="10"/>
      <c r="I1011" s="10"/>
    </row>
    <row r="1012">
      <c r="B1012" s="10"/>
      <c r="I1012" s="10"/>
    </row>
    <row r="1013">
      <c r="B1013" s="10"/>
      <c r="I1013" s="10"/>
    </row>
    <row r="1014">
      <c r="B1014" s="10"/>
      <c r="I1014" s="10"/>
    </row>
    <row r="1015">
      <c r="B1015" s="10"/>
      <c r="I1015" s="10"/>
    </row>
    <row r="1016">
      <c r="B1016" s="10"/>
      <c r="I1016" s="10"/>
    </row>
    <row r="1017">
      <c r="B1017" s="10"/>
      <c r="I1017" s="10"/>
    </row>
    <row r="1018">
      <c r="B1018" s="10"/>
      <c r="I1018" s="10"/>
    </row>
    <row r="1019">
      <c r="B1019" s="10"/>
      <c r="I1019" s="10"/>
    </row>
    <row r="1020">
      <c r="B1020" s="10"/>
      <c r="I1020" s="10"/>
    </row>
    <row r="1021">
      <c r="B1021" s="10"/>
      <c r="I1021" s="10"/>
    </row>
    <row r="1022">
      <c r="B1022" s="10"/>
      <c r="I1022" s="10"/>
    </row>
    <row r="1023">
      <c r="B1023" s="10"/>
      <c r="I1023" s="10"/>
    </row>
  </sheetData>
  <conditionalFormatting sqref="C1:C27 C29:C32 C34:C43">
    <cfRule type="cellIs" dxfId="0" priority="1" operator="equal">
      <formula>"cEF"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396</v>
      </c>
      <c r="B1" s="1" t="s">
        <v>0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</row>
    <row r="2">
      <c r="A2" s="14" t="s">
        <v>406</v>
      </c>
      <c r="B2" s="15" t="s">
        <v>24</v>
      </c>
      <c r="C2" s="14" t="s">
        <v>407</v>
      </c>
      <c r="D2" s="14" t="s">
        <v>408</v>
      </c>
      <c r="E2" s="14" t="s">
        <v>409</v>
      </c>
      <c r="F2" s="14" t="s">
        <v>410</v>
      </c>
      <c r="G2" s="16">
        <v>666040.0</v>
      </c>
      <c r="H2" s="17"/>
      <c r="I2" s="16">
        <v>37.0</v>
      </c>
      <c r="J2" s="16">
        <v>1614070.0</v>
      </c>
      <c r="K2" s="18">
        <v>2.2923E-5</v>
      </c>
    </row>
    <row r="3">
      <c r="A3" s="17"/>
      <c r="B3" s="15" t="s">
        <v>22</v>
      </c>
      <c r="C3" s="14" t="s">
        <v>411</v>
      </c>
      <c r="D3" s="14" t="s">
        <v>412</v>
      </c>
      <c r="E3" s="14" t="s">
        <v>409</v>
      </c>
      <c r="G3" s="17"/>
      <c r="H3" s="17"/>
      <c r="I3" s="16">
        <v>1.0</v>
      </c>
      <c r="J3" s="16">
        <v>1614232.0</v>
      </c>
      <c r="K3" s="18">
        <v>6.19E-7</v>
      </c>
    </row>
    <row r="4">
      <c r="A4" s="14" t="s">
        <v>413</v>
      </c>
      <c r="B4" s="15" t="s">
        <v>27</v>
      </c>
      <c r="C4" s="14" t="s">
        <v>414</v>
      </c>
      <c r="D4" s="14" t="s">
        <v>415</v>
      </c>
      <c r="E4" s="14" t="s">
        <v>409</v>
      </c>
      <c r="G4" s="17"/>
      <c r="H4" s="17"/>
      <c r="I4" s="16">
        <v>3.0</v>
      </c>
      <c r="J4" s="16">
        <v>1614252.0</v>
      </c>
      <c r="K4" s="18">
        <v>1.8584E-6</v>
      </c>
    </row>
    <row r="5">
      <c r="A5" s="14" t="s">
        <v>416</v>
      </c>
      <c r="B5" s="15" t="s">
        <v>28</v>
      </c>
      <c r="C5" s="14" t="s">
        <v>417</v>
      </c>
      <c r="D5" s="14" t="s">
        <v>418</v>
      </c>
      <c r="E5" s="14" t="s">
        <v>409</v>
      </c>
      <c r="F5" s="14" t="s">
        <v>410</v>
      </c>
      <c r="G5" s="16">
        <v>952024.0</v>
      </c>
      <c r="H5" s="17"/>
      <c r="I5" s="16">
        <v>14.0</v>
      </c>
      <c r="J5" s="16">
        <v>1614070.0</v>
      </c>
      <c r="K5" s="18">
        <v>8.6737E-6</v>
      </c>
    </row>
    <row r="6">
      <c r="A6" s="17"/>
      <c r="B6" s="15" t="s">
        <v>29</v>
      </c>
      <c r="C6" s="14" t="s">
        <v>419</v>
      </c>
      <c r="D6" s="14" t="s">
        <v>420</v>
      </c>
      <c r="E6" s="14" t="s">
        <v>409</v>
      </c>
      <c r="G6" s="17"/>
      <c r="H6" s="17"/>
      <c r="I6" s="16">
        <v>1.0</v>
      </c>
      <c r="J6" s="16">
        <v>1614188.0</v>
      </c>
      <c r="K6" s="18">
        <v>6.2E-7</v>
      </c>
    </row>
    <row r="7">
      <c r="A7" s="14" t="s">
        <v>421</v>
      </c>
      <c r="B7" s="15" t="s">
        <v>30</v>
      </c>
      <c r="C7" s="14" t="s">
        <v>422</v>
      </c>
      <c r="D7" s="14" t="s">
        <v>423</v>
      </c>
      <c r="E7" s="14" t="s">
        <v>409</v>
      </c>
      <c r="F7" s="14" t="s">
        <v>410</v>
      </c>
      <c r="G7" s="16">
        <v>2950825.0</v>
      </c>
      <c r="H7" s="17"/>
      <c r="I7" s="16">
        <v>8.0</v>
      </c>
      <c r="J7" s="16">
        <v>1614096.0</v>
      </c>
      <c r="K7" s="18">
        <v>4.9563E-6</v>
      </c>
    </row>
    <row r="8">
      <c r="A8" s="14" t="s">
        <v>424</v>
      </c>
      <c r="B8" s="15" t="s">
        <v>31</v>
      </c>
      <c r="C8" s="14" t="s">
        <v>425</v>
      </c>
      <c r="D8" s="14" t="s">
        <v>426</v>
      </c>
      <c r="E8" s="14" t="s">
        <v>409</v>
      </c>
      <c r="G8" s="17"/>
      <c r="H8" s="17"/>
      <c r="I8" s="16">
        <v>2.0</v>
      </c>
      <c r="J8" s="16">
        <v>1614096.0</v>
      </c>
      <c r="K8" s="18">
        <v>1.2391E-6</v>
      </c>
    </row>
    <row r="9">
      <c r="A9" s="14" t="s">
        <v>427</v>
      </c>
      <c r="B9" s="15" t="s">
        <v>52</v>
      </c>
      <c r="C9" s="14" t="s">
        <v>428</v>
      </c>
      <c r="D9" s="14" t="s">
        <v>429</v>
      </c>
      <c r="E9" s="14" t="s">
        <v>409</v>
      </c>
      <c r="G9" s="17"/>
      <c r="H9" s="17"/>
      <c r="I9" s="16">
        <v>21.0</v>
      </c>
      <c r="J9" s="16">
        <v>1614112.0</v>
      </c>
      <c r="K9" s="18">
        <v>1.301E-5</v>
      </c>
    </row>
    <row r="10">
      <c r="A10" s="14" t="s">
        <v>430</v>
      </c>
      <c r="B10" s="15" t="s">
        <v>58</v>
      </c>
      <c r="C10" s="14" t="s">
        <v>431</v>
      </c>
      <c r="D10" s="14" t="s">
        <v>432</v>
      </c>
      <c r="E10" s="14" t="s">
        <v>409</v>
      </c>
      <c r="F10" s="14" t="s">
        <v>410</v>
      </c>
      <c r="G10" s="16">
        <v>1499307.0</v>
      </c>
      <c r="H10" s="17"/>
      <c r="I10" s="16">
        <v>4.0</v>
      </c>
      <c r="J10" s="16">
        <v>1614090.0</v>
      </c>
      <c r="K10" s="18">
        <v>2.4782E-6</v>
      </c>
    </row>
    <row r="11">
      <c r="A11" s="14" t="s">
        <v>433</v>
      </c>
      <c r="B11" s="15" t="s">
        <v>59</v>
      </c>
      <c r="C11" s="14" t="s">
        <v>434</v>
      </c>
      <c r="D11" s="14" t="s">
        <v>435</v>
      </c>
      <c r="E11" s="14" t="s">
        <v>409</v>
      </c>
      <c r="F11" s="14" t="s">
        <v>410</v>
      </c>
      <c r="G11" s="16">
        <v>849947.0</v>
      </c>
      <c r="H11" s="17"/>
      <c r="I11" s="16">
        <v>18.0</v>
      </c>
      <c r="J11" s="16">
        <v>1614120.0</v>
      </c>
      <c r="K11" s="18">
        <v>1.1152E-5</v>
      </c>
    </row>
    <row r="12">
      <c r="A12" s="14" t="s">
        <v>436</v>
      </c>
      <c r="B12" s="15" t="s">
        <v>437</v>
      </c>
      <c r="C12" s="14" t="s">
        <v>438</v>
      </c>
      <c r="D12" s="14" t="s">
        <v>439</v>
      </c>
      <c r="E12" s="14" t="s">
        <v>409</v>
      </c>
      <c r="G12" s="17"/>
      <c r="H12" s="17"/>
      <c r="I12" s="16">
        <v>1.0</v>
      </c>
      <c r="J12" s="16">
        <v>1614244.0</v>
      </c>
      <c r="K12" s="18">
        <v>6.19E-7</v>
      </c>
    </row>
    <row r="13">
      <c r="A13" s="14" t="s">
        <v>436</v>
      </c>
      <c r="B13" s="15" t="s">
        <v>65</v>
      </c>
      <c r="C13" s="14" t="s">
        <v>440</v>
      </c>
      <c r="D13" s="14" t="s">
        <v>441</v>
      </c>
      <c r="E13" s="14" t="s">
        <v>409</v>
      </c>
      <c r="G13" s="17"/>
      <c r="H13" s="17"/>
      <c r="I13" s="16">
        <v>5.0</v>
      </c>
      <c r="J13" s="16">
        <v>1614124.0</v>
      </c>
      <c r="K13" s="18">
        <v>3.0977E-6</v>
      </c>
    </row>
    <row r="14">
      <c r="A14" s="17"/>
      <c r="B14" s="15" t="s">
        <v>73</v>
      </c>
      <c r="C14" s="14" t="s">
        <v>442</v>
      </c>
      <c r="D14" s="14" t="s">
        <v>443</v>
      </c>
      <c r="E14" s="14" t="s">
        <v>409</v>
      </c>
      <c r="G14" s="17"/>
      <c r="H14" s="17"/>
      <c r="I14" s="16">
        <v>1.0</v>
      </c>
      <c r="J14" s="16">
        <v>1614228.0</v>
      </c>
      <c r="K14" s="18">
        <v>6.19E-7</v>
      </c>
    </row>
    <row r="15">
      <c r="A15" s="14" t="s">
        <v>444</v>
      </c>
      <c r="B15" s="15" t="s">
        <v>78</v>
      </c>
      <c r="C15" s="14" t="s">
        <v>445</v>
      </c>
      <c r="D15" s="14" t="s">
        <v>446</v>
      </c>
      <c r="E15" s="14" t="s">
        <v>409</v>
      </c>
      <c r="G15" s="17"/>
      <c r="H15" s="17"/>
      <c r="I15" s="16">
        <v>15.0</v>
      </c>
      <c r="J15" s="16">
        <v>1614204.0</v>
      </c>
      <c r="K15" s="18">
        <v>9.2925E-6</v>
      </c>
    </row>
    <row r="16">
      <c r="A16" s="17"/>
      <c r="B16" s="15" t="s">
        <v>81</v>
      </c>
      <c r="C16" s="14" t="s">
        <v>447</v>
      </c>
      <c r="D16" s="14" t="s">
        <v>448</v>
      </c>
      <c r="E16" s="14" t="s">
        <v>409</v>
      </c>
      <c r="G16" s="17"/>
      <c r="H16" s="17"/>
      <c r="I16" s="16">
        <v>1.0</v>
      </c>
      <c r="J16" s="16">
        <v>1614196.0</v>
      </c>
      <c r="K16" s="18">
        <v>6.2E-7</v>
      </c>
    </row>
    <row r="17">
      <c r="A17" s="14" t="s">
        <v>449</v>
      </c>
      <c r="B17" s="15" t="s">
        <v>79</v>
      </c>
      <c r="C17" s="14" t="s">
        <v>450</v>
      </c>
      <c r="D17" s="14" t="s">
        <v>451</v>
      </c>
      <c r="E17" s="14" t="s">
        <v>409</v>
      </c>
      <c r="F17" s="14" t="s">
        <v>410</v>
      </c>
      <c r="G17" s="16">
        <v>2927489.0</v>
      </c>
      <c r="H17" s="17"/>
      <c r="I17" s="16">
        <v>7.0</v>
      </c>
      <c r="J17" s="16">
        <v>1614068.0</v>
      </c>
      <c r="K17" s="18">
        <v>4.3369E-6</v>
      </c>
    </row>
    <row r="18">
      <c r="B18" s="15" t="s">
        <v>86</v>
      </c>
      <c r="C18" s="14" t="s">
        <v>452</v>
      </c>
      <c r="D18" s="14" t="s">
        <v>453</v>
      </c>
      <c r="E18" s="14" t="s">
        <v>409</v>
      </c>
      <c r="G18" s="17"/>
      <c r="H18" s="17"/>
      <c r="I18" s="16">
        <v>3.0</v>
      </c>
      <c r="J18" s="16">
        <v>1614026.0</v>
      </c>
      <c r="K18" s="18">
        <v>1.8587E-6</v>
      </c>
    </row>
  </sheetData>
  <mergeCells count="11">
    <mergeCell ref="E14:F14"/>
    <mergeCell ref="E15:F15"/>
    <mergeCell ref="E16:F16"/>
    <mergeCell ref="E18:F18"/>
    <mergeCell ref="E3:F3"/>
    <mergeCell ref="E4:F4"/>
    <mergeCell ref="E6:F6"/>
    <mergeCell ref="E8:F8"/>
    <mergeCell ref="E9:F9"/>
    <mergeCell ref="E12:F12"/>
    <mergeCell ref="E13:F1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454</v>
      </c>
      <c r="B1" s="14" t="s">
        <v>455</v>
      </c>
      <c r="C1" s="14" t="s">
        <v>456</v>
      </c>
      <c r="D1" s="14" t="s">
        <v>457</v>
      </c>
      <c r="E1" s="14" t="s">
        <v>458</v>
      </c>
      <c r="F1" s="14" t="s">
        <v>459</v>
      </c>
      <c r="G1" s="14" t="s">
        <v>460</v>
      </c>
      <c r="H1" s="14" t="s">
        <v>461</v>
      </c>
      <c r="I1" s="14" t="s">
        <v>462</v>
      </c>
      <c r="J1" s="14" t="s">
        <v>463</v>
      </c>
      <c r="K1" s="14" t="s">
        <v>464</v>
      </c>
      <c r="L1" s="14" t="s">
        <v>465</v>
      </c>
      <c r="M1" s="14" t="s">
        <v>466</v>
      </c>
      <c r="N1" s="14" t="s">
        <v>467</v>
      </c>
      <c r="O1" s="14" t="s">
        <v>468</v>
      </c>
      <c r="P1" s="14" t="s">
        <v>469</v>
      </c>
      <c r="Q1" s="14" t="s">
        <v>470</v>
      </c>
      <c r="R1" s="14" t="s">
        <v>471</v>
      </c>
      <c r="S1" s="14" t="s">
        <v>472</v>
      </c>
      <c r="T1" s="14" t="s">
        <v>473</v>
      </c>
      <c r="U1" s="14" t="s">
        <v>474</v>
      </c>
      <c r="V1" s="14" t="s">
        <v>475</v>
      </c>
      <c r="W1" s="14" t="s">
        <v>476</v>
      </c>
      <c r="X1" s="14" t="s">
        <v>477</v>
      </c>
      <c r="Y1" s="14" t="s">
        <v>478</v>
      </c>
      <c r="Z1" s="14" t="s">
        <v>479</v>
      </c>
      <c r="AA1" s="14" t="s">
        <v>480</v>
      </c>
      <c r="AB1" s="14" t="s">
        <v>481</v>
      </c>
      <c r="AC1" s="14" t="s">
        <v>482</v>
      </c>
      <c r="AD1" s="14" t="s">
        <v>483</v>
      </c>
      <c r="AE1" s="14" t="s">
        <v>484</v>
      </c>
      <c r="AF1" s="14" t="s">
        <v>485</v>
      </c>
      <c r="AG1" s="14" t="s">
        <v>13</v>
      </c>
      <c r="AH1" s="14" t="s">
        <v>486</v>
      </c>
      <c r="AI1" s="14" t="s">
        <v>487</v>
      </c>
      <c r="AJ1" s="14" t="s">
        <v>488</v>
      </c>
      <c r="AK1" s="14" t="s">
        <v>489</v>
      </c>
      <c r="AL1" s="14" t="s">
        <v>490</v>
      </c>
      <c r="AM1" s="14" t="s">
        <v>491</v>
      </c>
      <c r="AN1" s="14" t="s">
        <v>492</v>
      </c>
      <c r="AO1" s="14" t="s">
        <v>493</v>
      </c>
      <c r="AP1" s="14" t="s">
        <v>494</v>
      </c>
      <c r="AQ1" s="14" t="s">
        <v>495</v>
      </c>
      <c r="AR1" s="14" t="s">
        <v>496</v>
      </c>
      <c r="AS1" s="14" t="s">
        <v>497</v>
      </c>
      <c r="AT1" s="14" t="s">
        <v>498</v>
      </c>
      <c r="AU1" s="14" t="s">
        <v>499</v>
      </c>
      <c r="AV1" s="14" t="s">
        <v>500</v>
      </c>
      <c r="AW1" s="14" t="s">
        <v>501</v>
      </c>
      <c r="AX1" s="14" t="s">
        <v>502</v>
      </c>
      <c r="AY1" s="14" t="s">
        <v>503</v>
      </c>
      <c r="AZ1" s="14" t="s">
        <v>504</v>
      </c>
      <c r="BA1" s="14" t="s">
        <v>505</v>
      </c>
      <c r="BB1" s="14" t="s">
        <v>506</v>
      </c>
      <c r="BC1" s="14" t="s">
        <v>507</v>
      </c>
      <c r="BD1" s="14" t="s">
        <v>508</v>
      </c>
      <c r="BE1" s="14" t="s">
        <v>509</v>
      </c>
      <c r="BF1" s="14" t="s">
        <v>510</v>
      </c>
      <c r="BG1" s="14" t="s">
        <v>511</v>
      </c>
      <c r="BH1" s="14" t="s">
        <v>512</v>
      </c>
      <c r="BI1" s="14" t="s">
        <v>513</v>
      </c>
      <c r="BJ1" s="14" t="s">
        <v>514</v>
      </c>
      <c r="BK1" s="14" t="s">
        <v>515</v>
      </c>
      <c r="BL1" s="14" t="s">
        <v>516</v>
      </c>
      <c r="BM1" s="14" t="s">
        <v>517</v>
      </c>
      <c r="BN1" s="14" t="s">
        <v>518</v>
      </c>
      <c r="BO1" s="14" t="s">
        <v>519</v>
      </c>
      <c r="BP1" s="14" t="s">
        <v>520</v>
      </c>
      <c r="BQ1" s="14" t="s">
        <v>521</v>
      </c>
      <c r="BR1" s="14" t="s">
        <v>522</v>
      </c>
      <c r="BS1" s="14" t="s">
        <v>523</v>
      </c>
      <c r="BT1" s="14" t="s">
        <v>524</v>
      </c>
      <c r="BU1" s="14" t="s">
        <v>525</v>
      </c>
      <c r="BV1" s="14" t="s">
        <v>526</v>
      </c>
      <c r="BW1" s="14" t="s">
        <v>527</v>
      </c>
      <c r="BX1" s="14" t="s">
        <v>528</v>
      </c>
      <c r="BY1" s="14" t="s">
        <v>529</v>
      </c>
      <c r="BZ1" s="14" t="s">
        <v>530</v>
      </c>
      <c r="CA1" s="14" t="s">
        <v>531</v>
      </c>
      <c r="CB1" s="14" t="s">
        <v>532</v>
      </c>
      <c r="CC1" s="14" t="s">
        <v>533</v>
      </c>
      <c r="CD1" s="14" t="s">
        <v>534</v>
      </c>
      <c r="CE1" s="14" t="s">
        <v>535</v>
      </c>
      <c r="CF1" s="14" t="s">
        <v>536</v>
      </c>
      <c r="CG1" s="14" t="s">
        <v>537</v>
      </c>
      <c r="CH1" s="14" t="s">
        <v>538</v>
      </c>
      <c r="CI1" s="14" t="s">
        <v>539</v>
      </c>
      <c r="CJ1" s="14" t="s">
        <v>540</v>
      </c>
      <c r="CK1" s="14" t="s">
        <v>541</v>
      </c>
      <c r="CL1" s="14" t="s">
        <v>542</v>
      </c>
      <c r="CM1" s="14" t="s">
        <v>543</v>
      </c>
      <c r="CN1" s="14" t="s">
        <v>544</v>
      </c>
      <c r="CO1" s="14" t="s">
        <v>545</v>
      </c>
      <c r="CP1" s="14" t="s">
        <v>546</v>
      </c>
      <c r="CQ1" s="14" t="s">
        <v>547</v>
      </c>
      <c r="CR1" s="14" t="s">
        <v>548</v>
      </c>
      <c r="CS1" s="14" t="s">
        <v>549</v>
      </c>
      <c r="CT1" s="14" t="s">
        <v>550</v>
      </c>
      <c r="CU1" s="14" t="s">
        <v>551</v>
      </c>
      <c r="CV1" s="14" t="s">
        <v>552</v>
      </c>
      <c r="CW1" s="14" t="s">
        <v>553</v>
      </c>
      <c r="CX1" s="14" t="s">
        <v>554</v>
      </c>
      <c r="CY1" s="14" t="s">
        <v>555</v>
      </c>
      <c r="CZ1" s="14" t="s">
        <v>556</v>
      </c>
      <c r="DA1" s="14" t="s">
        <v>557</v>
      </c>
      <c r="DB1" s="14" t="s">
        <v>558</v>
      </c>
      <c r="DC1" s="14" t="s">
        <v>559</v>
      </c>
      <c r="DD1" s="14" t="s">
        <v>560</v>
      </c>
      <c r="DE1" s="14" t="s">
        <v>561</v>
      </c>
      <c r="DF1" s="14" t="s">
        <v>562</v>
      </c>
      <c r="DG1" s="14" t="s">
        <v>563</v>
      </c>
      <c r="DH1" s="14" t="s">
        <v>564</v>
      </c>
      <c r="DI1" s="14" t="s">
        <v>565</v>
      </c>
      <c r="DJ1" s="14" t="s">
        <v>566</v>
      </c>
      <c r="DK1" s="14" t="s">
        <v>567</v>
      </c>
      <c r="DL1" s="14" t="s">
        <v>568</v>
      </c>
      <c r="DM1" s="14" t="s">
        <v>569</v>
      </c>
      <c r="DN1" s="14" t="s">
        <v>570</v>
      </c>
      <c r="DO1" s="14" t="s">
        <v>571</v>
      </c>
      <c r="DP1" s="14" t="s">
        <v>572</v>
      </c>
      <c r="DQ1" s="14" t="s">
        <v>573</v>
      </c>
      <c r="DR1" s="14" t="s">
        <v>574</v>
      </c>
      <c r="DS1" s="14" t="s">
        <v>575</v>
      </c>
      <c r="DT1" s="14" t="s">
        <v>576</v>
      </c>
      <c r="DU1" s="14" t="s">
        <v>577</v>
      </c>
      <c r="DV1" s="14" t="s">
        <v>578</v>
      </c>
      <c r="DW1" s="14" t="s">
        <v>579</v>
      </c>
      <c r="DX1" s="14" t="s">
        <v>580</v>
      </c>
      <c r="DY1" s="14" t="s">
        <v>581</v>
      </c>
      <c r="DZ1" s="14" t="s">
        <v>582</v>
      </c>
      <c r="EA1" s="14" t="s">
        <v>583</v>
      </c>
      <c r="EB1" s="14" t="s">
        <v>584</v>
      </c>
      <c r="EC1" s="14" t="s">
        <v>585</v>
      </c>
      <c r="ED1" s="14" t="s">
        <v>586</v>
      </c>
      <c r="EE1" s="14" t="s">
        <v>587</v>
      </c>
      <c r="EF1" s="14" t="s">
        <v>588</v>
      </c>
      <c r="EG1" s="14" t="s">
        <v>589</v>
      </c>
      <c r="EH1" s="14" t="s">
        <v>590</v>
      </c>
      <c r="EI1" s="14" t="s">
        <v>591</v>
      </c>
      <c r="EJ1" s="14" t="s">
        <v>592</v>
      </c>
      <c r="EK1" s="14" t="s">
        <v>593</v>
      </c>
      <c r="EL1" s="14" t="s">
        <v>594</v>
      </c>
      <c r="EM1" s="14" t="s">
        <v>595</v>
      </c>
      <c r="EN1" s="14" t="s">
        <v>596</v>
      </c>
      <c r="EO1" s="14" t="s">
        <v>597</v>
      </c>
      <c r="EP1" s="14" t="s">
        <v>598</v>
      </c>
      <c r="EQ1" s="14" t="s">
        <v>599</v>
      </c>
      <c r="ER1" s="14" t="s">
        <v>600</v>
      </c>
      <c r="ES1" s="14" t="s">
        <v>601</v>
      </c>
      <c r="ET1" s="14" t="s">
        <v>602</v>
      </c>
      <c r="EU1" s="14" t="s">
        <v>603</v>
      </c>
      <c r="EV1" s="14" t="s">
        <v>604</v>
      </c>
      <c r="EW1" s="14" t="s">
        <v>605</v>
      </c>
      <c r="EX1" s="14" t="s">
        <v>606</v>
      </c>
      <c r="EY1" s="14" t="s">
        <v>607</v>
      </c>
      <c r="EZ1" s="14" t="s">
        <v>608</v>
      </c>
      <c r="FA1" s="14" t="s">
        <v>609</v>
      </c>
      <c r="FB1" s="14" t="s">
        <v>610</v>
      </c>
      <c r="FC1" s="14" t="s">
        <v>611</v>
      </c>
      <c r="FD1" s="14" t="s">
        <v>612</v>
      </c>
      <c r="FE1" s="14" t="s">
        <v>613</v>
      </c>
      <c r="FF1" s="14" t="s">
        <v>614</v>
      </c>
      <c r="FG1" s="14" t="s">
        <v>615</v>
      </c>
      <c r="FH1" s="14" t="s">
        <v>616</v>
      </c>
      <c r="FI1" s="14" t="s">
        <v>617</v>
      </c>
      <c r="FJ1" s="14" t="s">
        <v>618</v>
      </c>
      <c r="FK1" s="14" t="s">
        <v>619</v>
      </c>
      <c r="FL1" s="14" t="s">
        <v>620</v>
      </c>
      <c r="FM1" s="14" t="s">
        <v>621</v>
      </c>
      <c r="FN1" s="14" t="s">
        <v>622</v>
      </c>
      <c r="FO1" s="14" t="s">
        <v>623</v>
      </c>
      <c r="FP1" s="14" t="s">
        <v>624</v>
      </c>
      <c r="FQ1" s="14" t="s">
        <v>625</v>
      </c>
      <c r="FR1" s="14" t="s">
        <v>626</v>
      </c>
      <c r="FS1" s="14" t="s">
        <v>627</v>
      </c>
      <c r="FT1" s="14" t="s">
        <v>628</v>
      </c>
      <c r="FU1" s="14" t="s">
        <v>629</v>
      </c>
      <c r="FV1" s="14" t="s">
        <v>630</v>
      </c>
      <c r="FW1" s="14" t="s">
        <v>631</v>
      </c>
      <c r="FX1" s="14" t="s">
        <v>632</v>
      </c>
      <c r="FY1" s="14" t="s">
        <v>633</v>
      </c>
      <c r="FZ1" s="14" t="s">
        <v>634</v>
      </c>
      <c r="GA1" s="14" t="s">
        <v>635</v>
      </c>
      <c r="GB1" s="14" t="s">
        <v>636</v>
      </c>
      <c r="GC1" s="14" t="s">
        <v>637</v>
      </c>
      <c r="GD1" s="14" t="s">
        <v>638</v>
      </c>
      <c r="GE1" s="14" t="s">
        <v>639</v>
      </c>
      <c r="GF1" s="14" t="s">
        <v>640</v>
      </c>
      <c r="GG1" s="14" t="s">
        <v>641</v>
      </c>
      <c r="GH1" s="14" t="s">
        <v>642</v>
      </c>
      <c r="GI1" s="14" t="s">
        <v>643</v>
      </c>
      <c r="GJ1" s="14" t="s">
        <v>644</v>
      </c>
      <c r="GK1" s="14" t="s">
        <v>645</v>
      </c>
      <c r="GL1" s="14" t="s">
        <v>646</v>
      </c>
      <c r="GM1" s="14" t="s">
        <v>647</v>
      </c>
      <c r="GN1" s="14" t="s">
        <v>648</v>
      </c>
      <c r="GO1" s="14" t="s">
        <v>649</v>
      </c>
      <c r="GP1" s="14" t="s">
        <v>650</v>
      </c>
      <c r="GQ1" s="14" t="s">
        <v>651</v>
      </c>
      <c r="GR1" s="14" t="s">
        <v>652</v>
      </c>
      <c r="GS1" s="14" t="s">
        <v>653</v>
      </c>
      <c r="GT1" s="14" t="s">
        <v>654</v>
      </c>
      <c r="GU1" s="14" t="s">
        <v>655</v>
      </c>
      <c r="GV1" s="14" t="s">
        <v>656</v>
      </c>
      <c r="GW1" s="14" t="s">
        <v>657</v>
      </c>
      <c r="GX1" s="14" t="s">
        <v>658</v>
      </c>
      <c r="GY1" s="14" t="s">
        <v>659</v>
      </c>
      <c r="GZ1" s="14" t="s">
        <v>660</v>
      </c>
      <c r="HA1" s="14" t="s">
        <v>661</v>
      </c>
      <c r="HB1" s="14" t="s">
        <v>662</v>
      </c>
      <c r="HC1" s="14" t="s">
        <v>663</v>
      </c>
      <c r="HD1" s="14" t="s">
        <v>664</v>
      </c>
      <c r="HE1" s="14" t="s">
        <v>665</v>
      </c>
      <c r="HF1" s="14" t="s">
        <v>666</v>
      </c>
      <c r="HG1" s="14" t="s">
        <v>667</v>
      </c>
      <c r="HH1" s="14" t="s">
        <v>668</v>
      </c>
      <c r="HI1" s="14" t="s">
        <v>669</v>
      </c>
      <c r="HJ1" s="14" t="s">
        <v>670</v>
      </c>
      <c r="HK1" s="14" t="s">
        <v>671</v>
      </c>
      <c r="HL1" s="14" t="s">
        <v>672</v>
      </c>
      <c r="HM1" s="14" t="s">
        <v>673</v>
      </c>
      <c r="HN1" s="14" t="s">
        <v>674</v>
      </c>
      <c r="HO1" s="14" t="s">
        <v>675</v>
      </c>
      <c r="HP1" s="14" t="s">
        <v>676</v>
      </c>
      <c r="HQ1" s="14" t="s">
        <v>677</v>
      </c>
      <c r="HR1" s="14" t="s">
        <v>678</v>
      </c>
      <c r="HS1" s="14" t="s">
        <v>679</v>
      </c>
      <c r="HT1" s="14" t="s">
        <v>680</v>
      </c>
      <c r="HU1" s="14" t="s">
        <v>681</v>
      </c>
      <c r="HV1" s="14" t="s">
        <v>682</v>
      </c>
      <c r="HW1" s="14" t="s">
        <v>683</v>
      </c>
      <c r="HX1" s="14" t="s">
        <v>684</v>
      </c>
      <c r="HY1" s="14" t="s">
        <v>685</v>
      </c>
      <c r="HZ1" s="14" t="s">
        <v>686</v>
      </c>
      <c r="IA1" s="14" t="s">
        <v>687</v>
      </c>
      <c r="IB1" s="14" t="s">
        <v>688</v>
      </c>
      <c r="IC1" s="14" t="s">
        <v>689</v>
      </c>
      <c r="ID1" s="14" t="s">
        <v>690</v>
      </c>
      <c r="IE1" s="14" t="s">
        <v>691</v>
      </c>
      <c r="IF1" s="14" t="s">
        <v>692</v>
      </c>
      <c r="IG1" s="14" t="s">
        <v>693</v>
      </c>
      <c r="IH1" s="14" t="s">
        <v>694</v>
      </c>
      <c r="II1" s="14" t="s">
        <v>695</v>
      </c>
      <c r="IJ1" s="14" t="s">
        <v>696</v>
      </c>
      <c r="IK1" s="14" t="s">
        <v>697</v>
      </c>
      <c r="IL1" s="14" t="s">
        <v>698</v>
      </c>
      <c r="IM1" s="14" t="s">
        <v>699</v>
      </c>
      <c r="IN1" s="14" t="s">
        <v>700</v>
      </c>
      <c r="IO1" s="14" t="s">
        <v>701</v>
      </c>
      <c r="IP1" s="14" t="s">
        <v>702</v>
      </c>
      <c r="IQ1" s="14" t="s">
        <v>703</v>
      </c>
      <c r="IR1" s="14" t="s">
        <v>704</v>
      </c>
      <c r="IS1" s="14" t="s">
        <v>705</v>
      </c>
      <c r="IT1" s="14" t="s">
        <v>706</v>
      </c>
      <c r="IU1" s="14" t="s">
        <v>707</v>
      </c>
      <c r="IV1" s="14" t="s">
        <v>708</v>
      </c>
      <c r="IW1" s="14" t="s">
        <v>709</v>
      </c>
      <c r="IX1" s="14" t="s">
        <v>710</v>
      </c>
      <c r="IY1" s="14" t="s">
        <v>711</v>
      </c>
      <c r="IZ1" s="14" t="s">
        <v>712</v>
      </c>
      <c r="JA1" s="14" t="s">
        <v>713</v>
      </c>
      <c r="JB1" s="14" t="s">
        <v>714</v>
      </c>
      <c r="JC1" s="14" t="s">
        <v>715</v>
      </c>
      <c r="JD1" s="14" t="s">
        <v>716</v>
      </c>
      <c r="JE1" s="14" t="s">
        <v>717</v>
      </c>
      <c r="JF1" s="14" t="s">
        <v>718</v>
      </c>
      <c r="JG1" s="14" t="s">
        <v>719</v>
      </c>
      <c r="JH1" s="14" t="s">
        <v>720</v>
      </c>
      <c r="JI1" s="14" t="s">
        <v>721</v>
      </c>
      <c r="JJ1" s="14" t="s">
        <v>722</v>
      </c>
      <c r="JK1" s="14" t="s">
        <v>723</v>
      </c>
      <c r="JL1" s="14" t="s">
        <v>724</v>
      </c>
      <c r="JM1" s="14" t="s">
        <v>725</v>
      </c>
      <c r="JN1" s="14" t="s">
        <v>726</v>
      </c>
      <c r="JO1" s="14" t="s">
        <v>727</v>
      </c>
      <c r="JP1" s="14" t="s">
        <v>728</v>
      </c>
      <c r="JQ1" s="14" t="s">
        <v>729</v>
      </c>
      <c r="JR1" s="14" t="s">
        <v>730</v>
      </c>
      <c r="JS1" s="14" t="s">
        <v>694</v>
      </c>
      <c r="JT1" s="14" t="s">
        <v>731</v>
      </c>
      <c r="JU1" s="14" t="s">
        <v>732</v>
      </c>
      <c r="JV1" s="14" t="s">
        <v>733</v>
      </c>
      <c r="JW1" s="14" t="s">
        <v>734</v>
      </c>
      <c r="JX1" s="14" t="s">
        <v>735</v>
      </c>
      <c r="JY1" s="14" t="s">
        <v>736</v>
      </c>
      <c r="JZ1" s="14" t="s">
        <v>737</v>
      </c>
      <c r="KA1" s="14" t="s">
        <v>738</v>
      </c>
      <c r="KB1" s="14" t="s">
        <v>739</v>
      </c>
      <c r="KC1" s="14" t="s">
        <v>740</v>
      </c>
      <c r="KD1" s="14" t="s">
        <v>741</v>
      </c>
      <c r="KE1" s="14" t="s">
        <v>742</v>
      </c>
      <c r="KF1" s="14" t="s">
        <v>743</v>
      </c>
      <c r="KG1" s="14" t="s">
        <v>744</v>
      </c>
      <c r="KH1" s="14" t="s">
        <v>745</v>
      </c>
      <c r="KI1" s="14" t="s">
        <v>746</v>
      </c>
      <c r="KJ1" s="14" t="s">
        <v>747</v>
      </c>
      <c r="KK1" s="14" t="s">
        <v>748</v>
      </c>
      <c r="KL1" s="14" t="s">
        <v>749</v>
      </c>
      <c r="KM1" s="14" t="s">
        <v>750</v>
      </c>
      <c r="KN1" s="14" t="s">
        <v>751</v>
      </c>
      <c r="KO1" s="14" t="s">
        <v>752</v>
      </c>
      <c r="KP1" s="14" t="s">
        <v>753</v>
      </c>
      <c r="KQ1" s="14" t="s">
        <v>754</v>
      </c>
      <c r="KR1" s="14" t="s">
        <v>755</v>
      </c>
      <c r="KS1" s="14" t="s">
        <v>756</v>
      </c>
      <c r="KT1" s="14" t="s">
        <v>757</v>
      </c>
      <c r="KU1" s="14" t="s">
        <v>758</v>
      </c>
      <c r="KV1" s="14" t="s">
        <v>759</v>
      </c>
      <c r="KW1" s="14" t="s">
        <v>760</v>
      </c>
      <c r="KX1" s="14" t="s">
        <v>761</v>
      </c>
      <c r="KY1" s="14" t="s">
        <v>762</v>
      </c>
      <c r="KZ1" s="14" t="s">
        <v>763</v>
      </c>
      <c r="LA1" s="14" t="s">
        <v>764</v>
      </c>
      <c r="LB1" s="14" t="s">
        <v>765</v>
      </c>
      <c r="LC1" s="14" t="s">
        <v>766</v>
      </c>
      <c r="LD1" s="14" t="s">
        <v>767</v>
      </c>
      <c r="LE1" s="14" t="s">
        <v>768</v>
      </c>
      <c r="LF1" s="14" t="s">
        <v>769</v>
      </c>
      <c r="LG1" s="14" t="s">
        <v>770</v>
      </c>
      <c r="LH1" s="14" t="s">
        <v>771</v>
      </c>
      <c r="LI1" s="14" t="s">
        <v>772</v>
      </c>
      <c r="LJ1" s="14" t="s">
        <v>773</v>
      </c>
      <c r="LK1" s="14" t="s">
        <v>774</v>
      </c>
      <c r="LL1" s="14" t="s">
        <v>775</v>
      </c>
      <c r="LM1" s="14" t="s">
        <v>776</v>
      </c>
      <c r="LN1" s="14" t="s">
        <v>777</v>
      </c>
      <c r="LO1" s="14" t="s">
        <v>778</v>
      </c>
      <c r="LP1" s="14" t="s">
        <v>779</v>
      </c>
      <c r="LQ1" s="14" t="s">
        <v>780</v>
      </c>
      <c r="LR1" s="14" t="s">
        <v>781</v>
      </c>
      <c r="LS1" s="14" t="s">
        <v>782</v>
      </c>
      <c r="LT1" s="14" t="s">
        <v>783</v>
      </c>
      <c r="LU1" s="14" t="s">
        <v>784</v>
      </c>
      <c r="LV1" s="14" t="s">
        <v>785</v>
      </c>
      <c r="LW1" s="14" t="s">
        <v>786</v>
      </c>
      <c r="LX1" s="14" t="s">
        <v>787</v>
      </c>
      <c r="LY1" s="14" t="s">
        <v>788</v>
      </c>
      <c r="LZ1" s="14" t="s">
        <v>789</v>
      </c>
      <c r="MA1" s="14" t="s">
        <v>790</v>
      </c>
      <c r="MB1" s="14" t="s">
        <v>791</v>
      </c>
      <c r="MC1" s="14" t="s">
        <v>792</v>
      </c>
      <c r="MD1" s="14" t="s">
        <v>793</v>
      </c>
      <c r="ME1" s="14" t="s">
        <v>794</v>
      </c>
      <c r="MF1" s="14" t="s">
        <v>795</v>
      </c>
      <c r="MG1" s="14" t="s">
        <v>796</v>
      </c>
      <c r="MH1" s="14" t="s">
        <v>797</v>
      </c>
      <c r="MI1" s="14" t="s">
        <v>798</v>
      </c>
      <c r="MJ1" s="14" t="s">
        <v>799</v>
      </c>
      <c r="MK1" s="14" t="s">
        <v>800</v>
      </c>
      <c r="ML1" s="14" t="s">
        <v>801</v>
      </c>
      <c r="MM1" s="14" t="s">
        <v>802</v>
      </c>
      <c r="MN1" s="14" t="s">
        <v>803</v>
      </c>
      <c r="MO1" s="14" t="s">
        <v>804</v>
      </c>
      <c r="MP1" s="14" t="s">
        <v>805</v>
      </c>
      <c r="MQ1" s="14" t="s">
        <v>806</v>
      </c>
      <c r="MR1" s="14" t="s">
        <v>807</v>
      </c>
      <c r="MS1" s="14" t="s">
        <v>808</v>
      </c>
      <c r="MT1" s="14" t="s">
        <v>809</v>
      </c>
      <c r="MU1" s="14" t="s">
        <v>810</v>
      </c>
      <c r="MV1" s="14" t="s">
        <v>811</v>
      </c>
      <c r="MW1" s="14" t="s">
        <v>812</v>
      </c>
      <c r="MX1" s="14" t="s">
        <v>813</v>
      </c>
      <c r="MY1" s="14" t="s">
        <v>814</v>
      </c>
      <c r="MZ1" s="14" t="s">
        <v>815</v>
      </c>
      <c r="NA1" s="14" t="s">
        <v>816</v>
      </c>
      <c r="NB1" s="14" t="s">
        <v>817</v>
      </c>
      <c r="NC1" s="14" t="s">
        <v>818</v>
      </c>
      <c r="ND1" s="14" t="s">
        <v>819</v>
      </c>
      <c r="NE1" s="14" t="s">
        <v>820</v>
      </c>
      <c r="NF1" s="14" t="s">
        <v>821</v>
      </c>
      <c r="NG1" s="14" t="s">
        <v>822</v>
      </c>
      <c r="NH1" s="14" t="s">
        <v>823</v>
      </c>
      <c r="NI1" s="14" t="s">
        <v>824</v>
      </c>
      <c r="NJ1" s="14" t="s">
        <v>825</v>
      </c>
      <c r="NK1" s="14" t="s">
        <v>811</v>
      </c>
      <c r="NL1" s="14" t="s">
        <v>826</v>
      </c>
      <c r="NM1" s="14" t="s">
        <v>827</v>
      </c>
      <c r="NN1" s="14" t="s">
        <v>828</v>
      </c>
      <c r="NO1" s="14" t="s">
        <v>829</v>
      </c>
      <c r="NP1" s="14" t="s">
        <v>830</v>
      </c>
      <c r="NQ1" s="14" t="s">
        <v>831</v>
      </c>
      <c r="NR1" s="14" t="s">
        <v>832</v>
      </c>
      <c r="NS1" s="14" t="s">
        <v>833</v>
      </c>
      <c r="NT1" s="14" t="s">
        <v>834</v>
      </c>
      <c r="NU1" s="14" t="s">
        <v>835</v>
      </c>
      <c r="NV1" s="14" t="s">
        <v>836</v>
      </c>
      <c r="NW1" s="14" t="s">
        <v>837</v>
      </c>
      <c r="NX1" s="14" t="s">
        <v>838</v>
      </c>
      <c r="NY1" s="14" t="s">
        <v>839</v>
      </c>
      <c r="NZ1" s="14" t="s">
        <v>840</v>
      </c>
      <c r="OA1" s="14" t="s">
        <v>841</v>
      </c>
      <c r="OB1" s="14" t="s">
        <v>842</v>
      </c>
      <c r="OC1" s="14" t="s">
        <v>843</v>
      </c>
      <c r="OD1" s="14" t="s">
        <v>844</v>
      </c>
      <c r="OE1" s="14" t="s">
        <v>845</v>
      </c>
      <c r="OF1" s="14" t="s">
        <v>846</v>
      </c>
      <c r="OG1" s="14" t="s">
        <v>847</v>
      </c>
      <c r="OH1" s="14" t="s">
        <v>848</v>
      </c>
      <c r="OI1" s="14" t="s">
        <v>849</v>
      </c>
      <c r="OJ1" s="14" t="s">
        <v>850</v>
      </c>
      <c r="OK1" s="14" t="s">
        <v>851</v>
      </c>
      <c r="OL1" s="14" t="s">
        <v>852</v>
      </c>
      <c r="OM1" s="14" t="s">
        <v>853</v>
      </c>
      <c r="ON1" s="14" t="s">
        <v>854</v>
      </c>
      <c r="OO1" s="14" t="s">
        <v>855</v>
      </c>
      <c r="OP1" s="14" t="s">
        <v>856</v>
      </c>
      <c r="OQ1" s="14" t="s">
        <v>857</v>
      </c>
      <c r="OR1" s="14" t="s">
        <v>858</v>
      </c>
      <c r="OS1" s="14" t="s">
        <v>859</v>
      </c>
      <c r="OT1" s="14" t="s">
        <v>860</v>
      </c>
      <c r="OU1" s="14" t="s">
        <v>861</v>
      </c>
      <c r="OV1" s="14" t="s">
        <v>862</v>
      </c>
      <c r="OW1" s="14" t="s">
        <v>863</v>
      </c>
      <c r="OX1" s="14" t="s">
        <v>864</v>
      </c>
      <c r="OY1" s="14" t="s">
        <v>865</v>
      </c>
      <c r="OZ1" s="14" t="s">
        <v>866</v>
      </c>
      <c r="PA1" s="14" t="s">
        <v>867</v>
      </c>
      <c r="PB1" s="14" t="s">
        <v>868</v>
      </c>
      <c r="PC1" s="14" t="s">
        <v>869</v>
      </c>
      <c r="PD1" s="14" t="s">
        <v>870</v>
      </c>
      <c r="PE1" s="14" t="s">
        <v>871</v>
      </c>
      <c r="PF1" s="14" t="s">
        <v>872</v>
      </c>
      <c r="PG1" s="14" t="s">
        <v>873</v>
      </c>
      <c r="PH1" s="14" t="s">
        <v>874</v>
      </c>
      <c r="PI1" s="14" t="s">
        <v>875</v>
      </c>
      <c r="PJ1" s="14" t="s">
        <v>512</v>
      </c>
      <c r="PK1" s="14" t="s">
        <v>876</v>
      </c>
      <c r="PL1" s="14" t="s">
        <v>877</v>
      </c>
      <c r="PM1" s="14" t="s">
        <v>878</v>
      </c>
      <c r="PN1" s="14" t="s">
        <v>879</v>
      </c>
      <c r="PO1" s="14" t="s">
        <v>880</v>
      </c>
      <c r="PP1" s="14" t="s">
        <v>881</v>
      </c>
      <c r="PQ1" s="14" t="s">
        <v>882</v>
      </c>
      <c r="PR1" s="14" t="s">
        <v>883</v>
      </c>
      <c r="PS1" s="14" t="s">
        <v>884</v>
      </c>
      <c r="PT1" s="14" t="s">
        <v>885</v>
      </c>
      <c r="PU1" s="14" t="s">
        <v>886</v>
      </c>
      <c r="PV1" s="14" t="s">
        <v>887</v>
      </c>
      <c r="PW1" s="14" t="s">
        <v>888</v>
      </c>
      <c r="PX1" s="14" t="s">
        <v>889</v>
      </c>
      <c r="PY1" s="14" t="s">
        <v>890</v>
      </c>
      <c r="PZ1" s="14" t="s">
        <v>891</v>
      </c>
      <c r="QA1" s="14" t="s">
        <v>892</v>
      </c>
      <c r="QB1" s="14" t="s">
        <v>893</v>
      </c>
      <c r="QC1" s="14" t="s">
        <v>894</v>
      </c>
      <c r="QD1" s="14" t="s">
        <v>895</v>
      </c>
      <c r="QE1" s="14" t="s">
        <v>896</v>
      </c>
      <c r="QF1" s="14" t="s">
        <v>897</v>
      </c>
      <c r="QG1" s="14" t="s">
        <v>898</v>
      </c>
      <c r="QH1" s="14" t="s">
        <v>899</v>
      </c>
      <c r="QI1" s="14" t="s">
        <v>900</v>
      </c>
      <c r="QJ1" s="14" t="s">
        <v>901</v>
      </c>
      <c r="QK1" s="14" t="s">
        <v>902</v>
      </c>
      <c r="QL1" s="14" t="s">
        <v>903</v>
      </c>
      <c r="QM1" s="14" t="s">
        <v>904</v>
      </c>
      <c r="QN1" s="14" t="s">
        <v>905</v>
      </c>
      <c r="QO1" s="14" t="s">
        <v>906</v>
      </c>
      <c r="QP1" s="14" t="s">
        <v>907</v>
      </c>
      <c r="QQ1" s="14" t="s">
        <v>908</v>
      </c>
      <c r="QR1" s="14" t="s">
        <v>909</v>
      </c>
      <c r="QS1" s="14" t="s">
        <v>910</v>
      </c>
      <c r="QT1" s="14" t="s">
        <v>882</v>
      </c>
      <c r="QU1" s="14" t="s">
        <v>911</v>
      </c>
      <c r="QV1" s="14" t="s">
        <v>912</v>
      </c>
      <c r="QW1" s="14" t="s">
        <v>913</v>
      </c>
      <c r="QX1" s="14" t="s">
        <v>914</v>
      </c>
      <c r="QY1" s="14" t="s">
        <v>915</v>
      </c>
      <c r="QZ1" s="14" t="s">
        <v>916</v>
      </c>
      <c r="RA1" s="14" t="s">
        <v>917</v>
      </c>
      <c r="RB1" s="14" t="s">
        <v>918</v>
      </c>
      <c r="RC1" s="14" t="s">
        <v>919</v>
      </c>
      <c r="RD1" s="14" t="s">
        <v>920</v>
      </c>
      <c r="RE1" s="14" t="s">
        <v>921</v>
      </c>
      <c r="RF1" s="14" t="s">
        <v>922</v>
      </c>
      <c r="RG1" s="14" t="s">
        <v>923</v>
      </c>
      <c r="RH1" s="14" t="s">
        <v>924</v>
      </c>
      <c r="RI1" s="14" t="s">
        <v>925</v>
      </c>
      <c r="RJ1" s="14" t="s">
        <v>926</v>
      </c>
      <c r="RK1" s="14" t="s">
        <v>927</v>
      </c>
      <c r="RL1" s="14" t="s">
        <v>928</v>
      </c>
      <c r="RM1" s="14" t="s">
        <v>929</v>
      </c>
      <c r="RN1" s="14" t="s">
        <v>930</v>
      </c>
      <c r="RO1" s="14" t="s">
        <v>931</v>
      </c>
      <c r="RP1" s="14" t="s">
        <v>932</v>
      </c>
      <c r="RQ1" s="14" t="s">
        <v>933</v>
      </c>
      <c r="RR1" s="14" t="s">
        <v>934</v>
      </c>
      <c r="RS1" s="14" t="s">
        <v>935</v>
      </c>
      <c r="RT1" s="14" t="s">
        <v>936</v>
      </c>
      <c r="RU1" s="14" t="s">
        <v>937</v>
      </c>
      <c r="RV1" s="14" t="s">
        <v>938</v>
      </c>
      <c r="RW1" s="14" t="s">
        <v>939</v>
      </c>
      <c r="RX1" s="14" t="s">
        <v>940</v>
      </c>
      <c r="RY1" s="14" t="s">
        <v>941</v>
      </c>
      <c r="RZ1" s="14" t="s">
        <v>942</v>
      </c>
      <c r="SA1" s="14" t="s">
        <v>943</v>
      </c>
      <c r="SB1" s="14" t="s">
        <v>944</v>
      </c>
      <c r="SC1" s="14" t="s">
        <v>945</v>
      </c>
      <c r="SD1" s="14" t="s">
        <v>946</v>
      </c>
      <c r="SE1" s="14" t="s">
        <v>947</v>
      </c>
      <c r="SF1" s="14" t="s">
        <v>948</v>
      </c>
      <c r="SG1" s="14" t="s">
        <v>949</v>
      </c>
      <c r="SH1" s="14" t="s">
        <v>950</v>
      </c>
      <c r="SI1" s="14" t="s">
        <v>951</v>
      </c>
      <c r="SJ1" s="14" t="s">
        <v>952</v>
      </c>
      <c r="SK1" s="14" t="s">
        <v>953</v>
      </c>
      <c r="SL1" s="14" t="s">
        <v>954</v>
      </c>
      <c r="SM1" s="14" t="s">
        <v>955</v>
      </c>
      <c r="SN1" s="14" t="s">
        <v>956</v>
      </c>
      <c r="SO1" s="14" t="s">
        <v>957</v>
      </c>
      <c r="SP1" s="14" t="s">
        <v>958</v>
      </c>
      <c r="SQ1" s="14" t="s">
        <v>959</v>
      </c>
      <c r="SR1" s="14" t="s">
        <v>960</v>
      </c>
      <c r="SS1" s="14" t="s">
        <v>961</v>
      </c>
      <c r="ST1" s="14" t="s">
        <v>962</v>
      </c>
      <c r="SU1" s="14" t="s">
        <v>963</v>
      </c>
      <c r="SV1" s="14" t="s">
        <v>964</v>
      </c>
      <c r="SW1" s="14" t="s">
        <v>965</v>
      </c>
      <c r="SX1" s="14" t="s">
        <v>966</v>
      </c>
      <c r="SY1" s="14" t="s">
        <v>967</v>
      </c>
      <c r="SZ1" s="14" t="s">
        <v>968</v>
      </c>
      <c r="TA1" s="14" t="s">
        <v>969</v>
      </c>
      <c r="TB1" s="14" t="s">
        <v>970</v>
      </c>
      <c r="TC1" s="14" t="s">
        <v>971</v>
      </c>
      <c r="TD1" s="14" t="s">
        <v>972</v>
      </c>
      <c r="TE1" s="14" t="s">
        <v>973</v>
      </c>
      <c r="TF1" s="14" t="s">
        <v>974</v>
      </c>
      <c r="TG1" s="14" t="s">
        <v>975</v>
      </c>
      <c r="TH1" s="14" t="s">
        <v>976</v>
      </c>
      <c r="TI1" s="14" t="s">
        <v>977</v>
      </c>
      <c r="TJ1" s="14" t="s">
        <v>978</v>
      </c>
      <c r="TK1" s="14" t="s">
        <v>979</v>
      </c>
      <c r="TL1" s="14" t="s">
        <v>980</v>
      </c>
      <c r="TM1" s="14" t="s">
        <v>981</v>
      </c>
      <c r="TN1" s="14" t="s">
        <v>982</v>
      </c>
      <c r="TO1" s="14" t="s">
        <v>983</v>
      </c>
      <c r="TP1" s="14" t="s">
        <v>984</v>
      </c>
      <c r="TQ1" s="14" t="s">
        <v>985</v>
      </c>
      <c r="TR1" s="14" t="s">
        <v>986</v>
      </c>
      <c r="TS1" s="14" t="s">
        <v>987</v>
      </c>
      <c r="TT1" s="14" t="s">
        <v>988</v>
      </c>
      <c r="TU1" s="14" t="s">
        <v>989</v>
      </c>
      <c r="TV1" s="14" t="s">
        <v>990</v>
      </c>
      <c r="TW1" s="14" t="s">
        <v>991</v>
      </c>
      <c r="TX1" s="14" t="s">
        <v>992</v>
      </c>
      <c r="TY1" s="14" t="s">
        <v>993</v>
      </c>
      <c r="TZ1" s="14" t="s">
        <v>994</v>
      </c>
      <c r="UA1" s="14" t="s">
        <v>995</v>
      </c>
      <c r="UB1" s="14" t="s">
        <v>996</v>
      </c>
      <c r="UC1" s="14" t="s">
        <v>997</v>
      </c>
      <c r="UD1" s="14" t="s">
        <v>998</v>
      </c>
      <c r="UE1" s="14" t="s">
        <v>999</v>
      </c>
      <c r="UF1" s="14" t="s">
        <v>1000</v>
      </c>
      <c r="UG1" s="14" t="s">
        <v>1001</v>
      </c>
      <c r="UH1" s="14" t="s">
        <v>1002</v>
      </c>
      <c r="UI1" s="14" t="s">
        <v>1003</v>
      </c>
      <c r="UJ1" s="14" t="s">
        <v>1004</v>
      </c>
      <c r="UK1" s="14" t="s">
        <v>1005</v>
      </c>
      <c r="UL1" s="14" t="s">
        <v>1006</v>
      </c>
      <c r="UM1" s="14" t="s">
        <v>1007</v>
      </c>
      <c r="UN1" s="14" t="s">
        <v>1008</v>
      </c>
      <c r="UO1" s="14" t="s">
        <v>1009</v>
      </c>
      <c r="UP1" s="14" t="s">
        <v>1010</v>
      </c>
      <c r="UQ1" s="14" t="s">
        <v>1011</v>
      </c>
      <c r="UR1" s="14" t="s">
        <v>1012</v>
      </c>
      <c r="US1" s="14" t="s">
        <v>1013</v>
      </c>
      <c r="UT1" s="14" t="s">
        <v>1014</v>
      </c>
      <c r="UU1" s="14" t="s">
        <v>1015</v>
      </c>
      <c r="UV1" s="14" t="s">
        <v>1016</v>
      </c>
      <c r="UW1" s="14" t="s">
        <v>1017</v>
      </c>
      <c r="UX1" s="14" t="s">
        <v>1018</v>
      </c>
      <c r="UY1" s="14" t="s">
        <v>1019</v>
      </c>
      <c r="UZ1" s="14" t="s">
        <v>1020</v>
      </c>
      <c r="VA1" s="14" t="s">
        <v>1021</v>
      </c>
      <c r="VB1" s="14" t="s">
        <v>1022</v>
      </c>
      <c r="VC1" s="14" t="s">
        <v>1023</v>
      </c>
      <c r="VD1" s="14" t="s">
        <v>1024</v>
      </c>
      <c r="VE1" s="14" t="s">
        <v>1025</v>
      </c>
      <c r="VF1" s="14" t="s">
        <v>1026</v>
      </c>
      <c r="VG1" s="14" t="s">
        <v>1027</v>
      </c>
      <c r="VH1" s="14" t="s">
        <v>1028</v>
      </c>
      <c r="VI1" s="14" t="s">
        <v>1029</v>
      </c>
      <c r="VJ1" s="14" t="s">
        <v>1030</v>
      </c>
      <c r="VK1" s="14" t="s">
        <v>1031</v>
      </c>
      <c r="VL1" s="14" t="s">
        <v>1032</v>
      </c>
      <c r="VM1" s="14" t="s">
        <v>1033</v>
      </c>
      <c r="VN1" s="14" t="s">
        <v>1034</v>
      </c>
      <c r="VO1" s="14" t="s">
        <v>1035</v>
      </c>
      <c r="VP1" s="14" t="s">
        <v>1036</v>
      </c>
      <c r="VQ1" s="14" t="s">
        <v>1037</v>
      </c>
      <c r="VR1" s="14" t="s">
        <v>1038</v>
      </c>
      <c r="VS1" s="14" t="s">
        <v>1039</v>
      </c>
      <c r="VT1" s="14" t="s">
        <v>1040</v>
      </c>
      <c r="VU1" s="14" t="s">
        <v>1041</v>
      </c>
      <c r="VV1" s="14" t="s">
        <v>1042</v>
      </c>
      <c r="VW1" s="14" t="s">
        <v>1043</v>
      </c>
      <c r="VX1" s="14" t="s">
        <v>1044</v>
      </c>
      <c r="VY1" s="14" t="s">
        <v>1045</v>
      </c>
      <c r="VZ1" s="14" t="s">
        <v>1046</v>
      </c>
      <c r="WA1" s="14" t="s">
        <v>1047</v>
      </c>
      <c r="WB1" s="14" t="s">
        <v>1048</v>
      </c>
      <c r="WC1" s="14" t="s">
        <v>814</v>
      </c>
      <c r="WD1" s="14" t="s">
        <v>1049</v>
      </c>
      <c r="WE1" s="14" t="s">
        <v>1050</v>
      </c>
      <c r="WF1" s="14" t="s">
        <v>1051</v>
      </c>
      <c r="WG1" s="14" t="s">
        <v>1052</v>
      </c>
      <c r="WH1" s="14" t="s">
        <v>1053</v>
      </c>
      <c r="WI1" s="14" t="s">
        <v>1054</v>
      </c>
      <c r="WJ1" s="14" t="s">
        <v>1055</v>
      </c>
      <c r="WK1" s="14" t="s">
        <v>1056</v>
      </c>
      <c r="WL1" s="14" t="s">
        <v>1057</v>
      </c>
      <c r="WM1" s="14" t="s">
        <v>1058</v>
      </c>
      <c r="WN1" s="14" t="s">
        <v>1059</v>
      </c>
      <c r="WO1" s="14" t="s">
        <v>1060</v>
      </c>
      <c r="WP1" s="14" t="s">
        <v>1061</v>
      </c>
      <c r="WQ1" s="14" t="s">
        <v>1062</v>
      </c>
      <c r="WR1" s="14" t="s">
        <v>1063</v>
      </c>
      <c r="WS1" s="14" t="s">
        <v>1064</v>
      </c>
      <c r="WT1" s="14" t="s">
        <v>1065</v>
      </c>
      <c r="WU1" s="14" t="s">
        <v>1066</v>
      </c>
      <c r="WV1" s="14" t="s">
        <v>1067</v>
      </c>
      <c r="WW1" s="14" t="s">
        <v>1068</v>
      </c>
      <c r="WX1" s="14" t="s">
        <v>1069</v>
      </c>
      <c r="WY1" s="14" t="s">
        <v>1070</v>
      </c>
      <c r="WZ1" s="14" t="s">
        <v>1071</v>
      </c>
      <c r="XA1" s="14" t="s">
        <v>1072</v>
      </c>
      <c r="XB1" s="14" t="s">
        <v>1073</v>
      </c>
      <c r="XC1" s="14" t="s">
        <v>1074</v>
      </c>
      <c r="XD1" s="14" t="s">
        <v>1075</v>
      </c>
      <c r="XE1" s="14" t="s">
        <v>1076</v>
      </c>
      <c r="XF1" s="14" t="s">
        <v>1077</v>
      </c>
      <c r="XG1" s="14" t="s">
        <v>1078</v>
      </c>
      <c r="XH1" s="14" t="s">
        <v>1079</v>
      </c>
      <c r="XI1" s="14" t="s">
        <v>1080</v>
      </c>
      <c r="XJ1" s="14" t="s">
        <v>1081</v>
      </c>
      <c r="XK1" s="14" t="s">
        <v>1082</v>
      </c>
      <c r="XL1" s="14" t="s">
        <v>1083</v>
      </c>
      <c r="XM1" s="14" t="s">
        <v>819</v>
      </c>
      <c r="XN1" s="14" t="s">
        <v>1084</v>
      </c>
      <c r="XO1" s="14" t="s">
        <v>1085</v>
      </c>
      <c r="XP1" s="14" t="s">
        <v>1086</v>
      </c>
      <c r="XQ1" s="14" t="s">
        <v>1087</v>
      </c>
      <c r="XR1" s="14" t="s">
        <v>1088</v>
      </c>
      <c r="XS1" s="14" t="s">
        <v>1089</v>
      </c>
      <c r="XT1" s="14" t="s">
        <v>1090</v>
      </c>
      <c r="XU1" s="14" t="s">
        <v>1091</v>
      </c>
      <c r="XV1" s="14" t="s">
        <v>1092</v>
      </c>
      <c r="XW1" s="14" t="s">
        <v>1093</v>
      </c>
      <c r="XX1" s="14" t="s">
        <v>1094</v>
      </c>
      <c r="XY1" s="14" t="s">
        <v>1095</v>
      </c>
      <c r="XZ1" s="14" t="s">
        <v>1096</v>
      </c>
      <c r="YA1" s="14" t="s">
        <v>1097</v>
      </c>
      <c r="YB1" s="14" t="s">
        <v>1098</v>
      </c>
      <c r="YC1" s="14" t="s">
        <v>1099</v>
      </c>
      <c r="YD1" s="14" t="s">
        <v>1100</v>
      </c>
      <c r="YE1" s="14" t="s">
        <v>1101</v>
      </c>
      <c r="YF1" s="14" t="s">
        <v>1102</v>
      </c>
      <c r="YG1" s="14" t="s">
        <v>1103</v>
      </c>
      <c r="YH1" s="14" t="s">
        <v>1104</v>
      </c>
      <c r="YI1" s="14" t="s">
        <v>1105</v>
      </c>
      <c r="YJ1" s="14" t="s">
        <v>1106</v>
      </c>
      <c r="YK1" s="14" t="s">
        <v>1107</v>
      </c>
      <c r="YL1" s="14" t="s">
        <v>1108</v>
      </c>
      <c r="YM1" s="14" t="s">
        <v>1109</v>
      </c>
      <c r="YN1" s="14" t="s">
        <v>1110</v>
      </c>
      <c r="YO1" s="14" t="s">
        <v>1111</v>
      </c>
      <c r="YP1" s="14" t="s">
        <v>1112</v>
      </c>
      <c r="YQ1" s="14" t="s">
        <v>17</v>
      </c>
      <c r="YR1" s="14" t="s">
        <v>1113</v>
      </c>
      <c r="YS1" s="14" t="s">
        <v>1114</v>
      </c>
      <c r="YT1" s="14" t="s">
        <v>1115</v>
      </c>
      <c r="YU1" s="14" t="s">
        <v>1116</v>
      </c>
      <c r="YV1" s="14" t="s">
        <v>1117</v>
      </c>
      <c r="YW1" s="14" t="s">
        <v>1118</v>
      </c>
      <c r="YX1" s="14" t="s">
        <v>1119</v>
      </c>
      <c r="YY1" s="14" t="s">
        <v>1120</v>
      </c>
      <c r="YZ1" s="14" t="s">
        <v>1121</v>
      </c>
      <c r="ZA1" s="14" t="s">
        <v>1122</v>
      </c>
      <c r="ZB1" s="14" t="s">
        <v>1123</v>
      </c>
      <c r="ZC1" s="14" t="s">
        <v>1124</v>
      </c>
      <c r="ZD1" s="14" t="s">
        <v>1125</v>
      </c>
      <c r="ZE1" s="14" t="s">
        <v>1126</v>
      </c>
      <c r="ZF1" s="14" t="s">
        <v>1127</v>
      </c>
      <c r="ZG1" s="14" t="s">
        <v>1128</v>
      </c>
      <c r="ZH1" s="14" t="s">
        <v>878</v>
      </c>
      <c r="ZI1" s="14" t="s">
        <v>800</v>
      </c>
      <c r="ZJ1" s="14" t="s">
        <v>1129</v>
      </c>
      <c r="ZK1" s="14" t="s">
        <v>1130</v>
      </c>
      <c r="ZL1" s="14" t="s">
        <v>1131</v>
      </c>
      <c r="ZM1" s="14" t="s">
        <v>634</v>
      </c>
      <c r="ZN1" s="14" t="s">
        <v>1132</v>
      </c>
      <c r="ZO1" s="14" t="s">
        <v>1133</v>
      </c>
      <c r="ZP1" s="14" t="s">
        <v>1134</v>
      </c>
      <c r="ZQ1" s="14" t="s">
        <v>1135</v>
      </c>
      <c r="ZR1" s="14" t="s">
        <v>1136</v>
      </c>
      <c r="ZS1" s="14" t="s">
        <v>1137</v>
      </c>
      <c r="ZT1" s="14" t="s">
        <v>1138</v>
      </c>
      <c r="ZU1" s="14" t="s">
        <v>1139</v>
      </c>
      <c r="ZV1" s="14" t="s">
        <v>1140</v>
      </c>
      <c r="ZW1" s="14" t="s">
        <v>1141</v>
      </c>
      <c r="ZX1" s="14" t="s">
        <v>1142</v>
      </c>
      <c r="ZY1" s="14" t="s">
        <v>878</v>
      </c>
      <c r="ZZ1" s="14" t="s">
        <v>1143</v>
      </c>
      <c r="AAA1" s="14" t="s">
        <v>1144</v>
      </c>
      <c r="AAB1" s="14" t="s">
        <v>1145</v>
      </c>
      <c r="AAC1" s="14" t="s">
        <v>1146</v>
      </c>
      <c r="AAD1" s="14" t="s">
        <v>1147</v>
      </c>
      <c r="AAE1" s="14" t="s">
        <v>1148</v>
      </c>
      <c r="AAF1" s="14" t="s">
        <v>1149</v>
      </c>
      <c r="AAG1" s="14" t="s">
        <v>1150</v>
      </c>
      <c r="AAH1" s="14" t="s">
        <v>1151</v>
      </c>
      <c r="AAI1" s="14" t="s">
        <v>1152</v>
      </c>
      <c r="AAJ1" s="14" t="s">
        <v>1153</v>
      </c>
      <c r="AAK1" s="14" t="s">
        <v>1154</v>
      </c>
      <c r="AAL1" s="14" t="s">
        <v>1155</v>
      </c>
      <c r="AAM1" s="14" t="s">
        <v>1156</v>
      </c>
      <c r="AAN1" s="14" t="s">
        <v>1157</v>
      </c>
      <c r="AAO1" s="14" t="s">
        <v>1158</v>
      </c>
      <c r="AAP1" s="14" t="s">
        <v>457</v>
      </c>
      <c r="AAQ1" s="14" t="s">
        <v>1159</v>
      </c>
      <c r="AAR1" s="14" t="s">
        <v>1160</v>
      </c>
      <c r="AAS1" s="14" t="s">
        <v>1161</v>
      </c>
      <c r="AAT1" s="14" t="s">
        <v>1162</v>
      </c>
      <c r="AAU1" s="14" t="s">
        <v>1163</v>
      </c>
      <c r="AAV1" s="14" t="s">
        <v>1164</v>
      </c>
      <c r="AAW1" s="14" t="s">
        <v>1165</v>
      </c>
      <c r="AAX1" s="14" t="s">
        <v>1166</v>
      </c>
      <c r="AAY1" s="14" t="s">
        <v>1167</v>
      </c>
      <c r="AAZ1" s="14" t="s">
        <v>1168</v>
      </c>
      <c r="ABA1" s="14" t="s">
        <v>1169</v>
      </c>
      <c r="ABB1" s="14" t="s">
        <v>1170</v>
      </c>
      <c r="ABC1" s="14" t="s">
        <v>1171</v>
      </c>
      <c r="ABD1" s="14" t="s">
        <v>1172</v>
      </c>
      <c r="ABE1" s="14" t="s">
        <v>800</v>
      </c>
      <c r="ABF1" s="14" t="s">
        <v>1173</v>
      </c>
      <c r="ABG1" s="14" t="s">
        <v>1174</v>
      </c>
      <c r="ABH1" s="14" t="s">
        <v>1175</v>
      </c>
      <c r="ABI1" s="14" t="s">
        <v>1176</v>
      </c>
      <c r="ABJ1" s="14" t="s">
        <v>1177</v>
      </c>
      <c r="ABK1" s="14" t="s">
        <v>1178</v>
      </c>
      <c r="ABL1" s="14" t="s">
        <v>1179</v>
      </c>
      <c r="ABM1" s="14" t="s">
        <v>1180</v>
      </c>
      <c r="ABN1" s="14" t="s">
        <v>1181</v>
      </c>
      <c r="ABO1" s="14" t="s">
        <v>1182</v>
      </c>
      <c r="ABP1" s="14" t="s">
        <v>1183</v>
      </c>
      <c r="ABQ1" s="14" t="s">
        <v>1184</v>
      </c>
      <c r="ABR1" s="14" t="s">
        <v>1185</v>
      </c>
      <c r="ABS1" s="14" t="s">
        <v>1186</v>
      </c>
      <c r="ABT1" s="14" t="s">
        <v>1187</v>
      </c>
      <c r="ABU1" s="14" t="s">
        <v>1188</v>
      </c>
      <c r="ABV1" s="14" t="s">
        <v>1189</v>
      </c>
      <c r="ABW1" s="14" t="s">
        <v>1190</v>
      </c>
      <c r="ABX1" s="14" t="s">
        <v>1191</v>
      </c>
      <c r="ABY1" s="14" t="s">
        <v>1192</v>
      </c>
      <c r="ABZ1" s="14" t="s">
        <v>1193</v>
      </c>
      <c r="ACA1" s="14" t="s">
        <v>1194</v>
      </c>
      <c r="ACB1" s="14" t="s">
        <v>1195</v>
      </c>
      <c r="ACC1" s="14" t="s">
        <v>1196</v>
      </c>
      <c r="ACD1" s="14" t="s">
        <v>1197</v>
      </c>
      <c r="ACE1" s="14" t="s">
        <v>1198</v>
      </c>
      <c r="ACF1" s="14" t="s">
        <v>1199</v>
      </c>
      <c r="ACG1" s="14" t="s">
        <v>1127</v>
      </c>
      <c r="ACH1" s="14" t="s">
        <v>1132</v>
      </c>
      <c r="ACI1" s="14" t="s">
        <v>1200</v>
      </c>
      <c r="ACJ1" s="14" t="s">
        <v>1201</v>
      </c>
      <c r="ACK1" s="14" t="s">
        <v>1202</v>
      </c>
      <c r="ACL1" s="14" t="s">
        <v>1203</v>
      </c>
      <c r="ACM1" s="14" t="s">
        <v>1188</v>
      </c>
      <c r="ACN1" s="14" t="s">
        <v>1204</v>
      </c>
      <c r="ACO1" s="14" t="s">
        <v>1205</v>
      </c>
      <c r="ACP1" s="14" t="s">
        <v>1206</v>
      </c>
      <c r="ACQ1" s="14" t="s">
        <v>1207</v>
      </c>
      <c r="ACR1" s="14" t="s">
        <v>1208</v>
      </c>
      <c r="ACS1" s="14" t="s">
        <v>1209</v>
      </c>
      <c r="ACT1" s="14" t="s">
        <v>1210</v>
      </c>
      <c r="ACU1" s="14" t="s">
        <v>1211</v>
      </c>
      <c r="ACV1" s="14" t="s">
        <v>1212</v>
      </c>
      <c r="ACW1" s="14" t="s">
        <v>1213</v>
      </c>
      <c r="ACX1" s="14" t="s">
        <v>1214</v>
      </c>
      <c r="ACY1" s="14" t="s">
        <v>1215</v>
      </c>
      <c r="ACZ1" s="14" t="s">
        <v>1216</v>
      </c>
      <c r="ADA1" s="14" t="s">
        <v>1217</v>
      </c>
      <c r="ADB1" s="14" t="s">
        <v>1218</v>
      </c>
      <c r="ADC1" s="14" t="s">
        <v>1219</v>
      </c>
      <c r="ADD1" s="14" t="s">
        <v>1220</v>
      </c>
      <c r="ADE1" s="14" t="s">
        <v>1221</v>
      </c>
      <c r="ADF1" s="14" t="s">
        <v>1222</v>
      </c>
      <c r="ADG1" s="14" t="s">
        <v>1223</v>
      </c>
      <c r="ADH1" s="14" t="s">
        <v>1224</v>
      </c>
      <c r="ADI1" s="14" t="s">
        <v>1225</v>
      </c>
      <c r="ADJ1" s="14" t="s">
        <v>1226</v>
      </c>
      <c r="ADK1" s="14" t="s">
        <v>1227</v>
      </c>
      <c r="ADL1" s="14" t="s">
        <v>1228</v>
      </c>
      <c r="ADM1" s="14" t="s">
        <v>1229</v>
      </c>
      <c r="ADN1" s="14" t="s">
        <v>1230</v>
      </c>
      <c r="ADO1" s="14" t="s">
        <v>1231</v>
      </c>
      <c r="ADP1" s="14" t="s">
        <v>1232</v>
      </c>
      <c r="ADQ1" s="14" t="s">
        <v>1233</v>
      </c>
      <c r="ADR1" s="14" t="s">
        <v>1234</v>
      </c>
      <c r="ADS1" s="14" t="s">
        <v>1235</v>
      </c>
      <c r="ADT1" s="14" t="s">
        <v>1236</v>
      </c>
      <c r="ADU1" s="14" t="s">
        <v>1237</v>
      </c>
      <c r="ADV1" s="14" t="s">
        <v>1238</v>
      </c>
      <c r="ADW1" s="14" t="s">
        <v>1239</v>
      </c>
      <c r="ADX1" s="14" t="s">
        <v>1240</v>
      </c>
      <c r="ADY1" s="14" t="s">
        <v>1241</v>
      </c>
      <c r="ADZ1" s="14" t="s">
        <v>1242</v>
      </c>
      <c r="AEA1" s="14" t="s">
        <v>1243</v>
      </c>
      <c r="AEB1" s="14" t="s">
        <v>1244</v>
      </c>
      <c r="AEC1" s="14" t="s">
        <v>1245</v>
      </c>
      <c r="AED1" s="14" t="s">
        <v>1246</v>
      </c>
      <c r="AEE1" s="14" t="s">
        <v>1247</v>
      </c>
      <c r="AEF1" s="14" t="s">
        <v>1248</v>
      </c>
      <c r="AEG1" s="14" t="s">
        <v>1249</v>
      </c>
      <c r="AEH1" s="14" t="s">
        <v>1250</v>
      </c>
      <c r="AEI1" s="14" t="s">
        <v>489</v>
      </c>
      <c r="AEJ1" s="14" t="s">
        <v>1251</v>
      </c>
      <c r="AEK1" s="14" t="s">
        <v>1252</v>
      </c>
      <c r="AEL1" s="14" t="s">
        <v>1253</v>
      </c>
      <c r="AEM1" s="14" t="s">
        <v>1254</v>
      </c>
      <c r="AEN1" s="14" t="s">
        <v>1255</v>
      </c>
      <c r="AEO1" s="14" t="s">
        <v>1256</v>
      </c>
      <c r="AEP1" s="14" t="s">
        <v>1257</v>
      </c>
      <c r="AEQ1" s="14" t="s">
        <v>1258</v>
      </c>
      <c r="AER1" s="14" t="s">
        <v>1259</v>
      </c>
      <c r="AES1" s="14" t="s">
        <v>1260</v>
      </c>
      <c r="AET1" s="14" t="s">
        <v>1261</v>
      </c>
      <c r="AEU1" s="14" t="s">
        <v>1262</v>
      </c>
      <c r="AEV1" s="14" t="s">
        <v>1263</v>
      </c>
      <c r="AEW1" s="14" t="s">
        <v>1264</v>
      </c>
      <c r="AEX1" s="14" t="s">
        <v>1265</v>
      </c>
      <c r="AEY1" s="14" t="s">
        <v>1266</v>
      </c>
      <c r="AEZ1" s="14" t="s">
        <v>1267</v>
      </c>
      <c r="AFA1" s="14" t="s">
        <v>1268</v>
      </c>
      <c r="AFB1" s="14" t="s">
        <v>1269</v>
      </c>
      <c r="AFC1" s="14" t="s">
        <v>1270</v>
      </c>
      <c r="AFD1" s="14" t="s">
        <v>1271</v>
      </c>
      <c r="AFE1" s="14" t="s">
        <v>1272</v>
      </c>
      <c r="AFF1" s="14" t="s">
        <v>1273</v>
      </c>
      <c r="AFG1" s="14" t="s">
        <v>1274</v>
      </c>
      <c r="AFH1" s="14" t="s">
        <v>1275</v>
      </c>
      <c r="AFI1" s="14" t="s">
        <v>1276</v>
      </c>
      <c r="AFJ1" s="14" t="s">
        <v>1277</v>
      </c>
      <c r="AFK1" s="14" t="s">
        <v>1278</v>
      </c>
      <c r="AFL1" s="14" t="s">
        <v>1279</v>
      </c>
      <c r="AFM1" s="14" t="s">
        <v>1280</v>
      </c>
      <c r="AFN1" s="14" t="s">
        <v>1281</v>
      </c>
      <c r="AFO1" s="14" t="s">
        <v>1282</v>
      </c>
      <c r="AFP1" s="14" t="s">
        <v>1283</v>
      </c>
      <c r="AFQ1" s="14" t="s">
        <v>1284</v>
      </c>
      <c r="AFR1" s="14" t="s">
        <v>1285</v>
      </c>
      <c r="AFS1" s="14" t="s">
        <v>1286</v>
      </c>
      <c r="AFT1" s="14" t="s">
        <v>1287</v>
      </c>
      <c r="AFU1" s="14" t="s">
        <v>1288</v>
      </c>
      <c r="AFV1" s="14" t="s">
        <v>1289</v>
      </c>
      <c r="AFW1" s="14" t="s">
        <v>1290</v>
      </c>
      <c r="AFX1" s="14" t="s">
        <v>1291</v>
      </c>
      <c r="AFY1" s="14" t="s">
        <v>1292</v>
      </c>
      <c r="AFZ1" s="14" t="s">
        <v>1293</v>
      </c>
      <c r="AGA1" s="14" t="s">
        <v>1294</v>
      </c>
      <c r="AGB1" s="14" t="s">
        <v>1295</v>
      </c>
      <c r="AGC1" s="14" t="s">
        <v>1296</v>
      </c>
      <c r="AGD1" s="14" t="s">
        <v>1297</v>
      </c>
      <c r="AGE1" s="14" t="s">
        <v>1298</v>
      </c>
      <c r="AGF1" s="14" t="s">
        <v>1299</v>
      </c>
      <c r="AGG1" s="14" t="s">
        <v>1300</v>
      </c>
      <c r="AGH1" s="14" t="s">
        <v>1301</v>
      </c>
      <c r="AGI1" s="14" t="s">
        <v>1302</v>
      </c>
      <c r="AGJ1" s="14" t="s">
        <v>1303</v>
      </c>
      <c r="AGK1" s="14" t="s">
        <v>1304</v>
      </c>
      <c r="AGL1" s="14" t="s">
        <v>1305</v>
      </c>
      <c r="AGM1" s="14" t="s">
        <v>1306</v>
      </c>
      <c r="AGN1" s="14" t="s">
        <v>1307</v>
      </c>
      <c r="AGO1" s="14" t="s">
        <v>1308</v>
      </c>
      <c r="AGP1" s="14" t="s">
        <v>1309</v>
      </c>
      <c r="AGQ1" s="14" t="s">
        <v>1310</v>
      </c>
      <c r="AGR1" s="14" t="s">
        <v>1311</v>
      </c>
      <c r="AGS1" s="14" t="s">
        <v>1312</v>
      </c>
      <c r="AGT1" s="14" t="s">
        <v>1313</v>
      </c>
      <c r="AGU1" s="14" t="s">
        <v>1314</v>
      </c>
      <c r="AGV1" s="14" t="s">
        <v>1315</v>
      </c>
      <c r="AGW1" s="14" t="s">
        <v>1316</v>
      </c>
      <c r="AGX1" s="14" t="s">
        <v>1317</v>
      </c>
      <c r="AGY1" s="14" t="s">
        <v>1318</v>
      </c>
      <c r="AGZ1" s="14" t="s">
        <v>1319</v>
      </c>
      <c r="AHA1" s="14" t="s">
        <v>1320</v>
      </c>
      <c r="AHB1" s="14" t="s">
        <v>1321</v>
      </c>
      <c r="AHC1" s="14" t="s">
        <v>1322</v>
      </c>
      <c r="AHD1" s="14" t="s">
        <v>1323</v>
      </c>
      <c r="AHE1" s="14" t="s">
        <v>1324</v>
      </c>
      <c r="AHF1" s="14" t="s">
        <v>1325</v>
      </c>
      <c r="AHG1" s="14" t="s">
        <v>1326</v>
      </c>
      <c r="AHH1" s="14" t="s">
        <v>1327</v>
      </c>
      <c r="AHI1" s="14" t="s">
        <v>1328</v>
      </c>
      <c r="AHJ1" s="14" t="s">
        <v>1329</v>
      </c>
      <c r="AHK1" s="14" t="s">
        <v>1330</v>
      </c>
      <c r="AHL1" s="14" t="s">
        <v>1331</v>
      </c>
      <c r="AHM1" s="14" t="s">
        <v>1332</v>
      </c>
      <c r="AHN1" s="14" t="s">
        <v>1333</v>
      </c>
      <c r="AHO1" s="14" t="s">
        <v>1334</v>
      </c>
      <c r="AHP1" s="14" t="s">
        <v>879</v>
      </c>
      <c r="AHQ1" s="14" t="s">
        <v>880</v>
      </c>
      <c r="AHR1" s="14" t="s">
        <v>1335</v>
      </c>
      <c r="AHS1" s="14" t="s">
        <v>1336</v>
      </c>
      <c r="AHT1" s="14" t="s">
        <v>1337</v>
      </c>
      <c r="AHU1" s="14" t="s">
        <v>1338</v>
      </c>
      <c r="AHV1" s="14" t="s">
        <v>1339</v>
      </c>
      <c r="AHW1" s="14" t="s">
        <v>1340</v>
      </c>
      <c r="AHX1" s="14" t="s">
        <v>1341</v>
      </c>
      <c r="AHY1" s="14" t="s">
        <v>1342</v>
      </c>
      <c r="AHZ1" s="14" t="s">
        <v>1343</v>
      </c>
      <c r="AIA1" s="14" t="s">
        <v>1344</v>
      </c>
      <c r="AIB1" s="14" t="s">
        <v>1345</v>
      </c>
      <c r="AIC1" s="14" t="s">
        <v>1346</v>
      </c>
      <c r="AID1" s="14" t="s">
        <v>1347</v>
      </c>
      <c r="AIE1" s="14" t="s">
        <v>1348</v>
      </c>
      <c r="AIF1" s="14" t="s">
        <v>1349</v>
      </c>
      <c r="AIG1" s="14" t="s">
        <v>1350</v>
      </c>
      <c r="AIH1" s="14" t="s">
        <v>1351</v>
      </c>
      <c r="AII1" s="14" t="s">
        <v>1352</v>
      </c>
      <c r="AIJ1" s="14" t="s">
        <v>1353</v>
      </c>
      <c r="AIK1" s="14" t="s">
        <v>1354</v>
      </c>
      <c r="AIL1" s="14" t="s">
        <v>1355</v>
      </c>
      <c r="AIM1" s="14" t="s">
        <v>1356</v>
      </c>
      <c r="AIN1" s="14" t="s">
        <v>1357</v>
      </c>
      <c r="AIO1" s="14" t="s">
        <v>1358</v>
      </c>
      <c r="AIP1" s="14" t="s">
        <v>1359</v>
      </c>
      <c r="AIQ1" s="14" t="s">
        <v>1360</v>
      </c>
      <c r="AIR1" s="14" t="s">
        <v>1361</v>
      </c>
      <c r="AIS1" s="14" t="s">
        <v>1362</v>
      </c>
      <c r="AIT1" s="14" t="s">
        <v>1363</v>
      </c>
      <c r="AIU1" s="14" t="s">
        <v>1364</v>
      </c>
      <c r="AIV1" s="14" t="s">
        <v>1365</v>
      </c>
      <c r="AIW1" s="14" t="s">
        <v>1366</v>
      </c>
      <c r="AIX1" s="14" t="s">
        <v>1367</v>
      </c>
      <c r="AIY1" s="14" t="s">
        <v>1368</v>
      </c>
      <c r="AIZ1" s="14" t="s">
        <v>1369</v>
      </c>
      <c r="AJA1" s="14" t="s">
        <v>1370</v>
      </c>
      <c r="AJB1" s="14" t="s">
        <v>1371</v>
      </c>
      <c r="AJC1" s="14" t="s">
        <v>1372</v>
      </c>
      <c r="AJD1" s="14" t="s">
        <v>1373</v>
      </c>
      <c r="AJE1" s="14" t="s">
        <v>1374</v>
      </c>
      <c r="AJF1" s="14" t="s">
        <v>1375</v>
      </c>
      <c r="AJG1" s="14" t="s">
        <v>1376</v>
      </c>
      <c r="AJH1" s="14" t="s">
        <v>1377</v>
      </c>
      <c r="AJI1" s="14" t="s">
        <v>1378</v>
      </c>
      <c r="AJJ1" s="14" t="s">
        <v>1379</v>
      </c>
      <c r="AJK1" s="14" t="s">
        <v>1380</v>
      </c>
      <c r="AJL1" s="14" t="s">
        <v>1381</v>
      </c>
      <c r="AJM1" s="14" t="s">
        <v>1382</v>
      </c>
      <c r="AJN1" s="14" t="s">
        <v>1383</v>
      </c>
      <c r="AJO1" s="14" t="s">
        <v>1384</v>
      </c>
      <c r="AJP1" s="14" t="s">
        <v>1385</v>
      </c>
      <c r="AJQ1" s="14" t="s">
        <v>1386</v>
      </c>
      <c r="AJR1" s="14" t="s">
        <v>1387</v>
      </c>
      <c r="AJS1" s="14" t="s">
        <v>1388</v>
      </c>
      <c r="AJT1" s="14" t="s">
        <v>1389</v>
      </c>
      <c r="AJU1" s="14" t="s">
        <v>1390</v>
      </c>
      <c r="AJV1" s="14" t="s">
        <v>1391</v>
      </c>
      <c r="AJW1" s="14" t="s">
        <v>1392</v>
      </c>
      <c r="AJX1" s="14" t="s">
        <v>1393</v>
      </c>
      <c r="AJY1" s="14" t="s">
        <v>1394</v>
      </c>
      <c r="AJZ1" s="14" t="s">
        <v>1395</v>
      </c>
      <c r="AKA1" s="14" t="s">
        <v>1396</v>
      </c>
      <c r="AKB1" s="14" t="s">
        <v>1397</v>
      </c>
      <c r="AKC1" s="14" t="s">
        <v>1398</v>
      </c>
      <c r="AKD1" s="14" t="s">
        <v>1399</v>
      </c>
      <c r="AKE1" s="14" t="s">
        <v>1400</v>
      </c>
      <c r="AKF1" s="14" t="s">
        <v>1401</v>
      </c>
      <c r="AKG1" s="14" t="s">
        <v>1402</v>
      </c>
      <c r="AKH1" s="14" t="s">
        <v>1403</v>
      </c>
      <c r="AKI1" s="14" t="s">
        <v>1404</v>
      </c>
      <c r="AKJ1" s="14" t="s">
        <v>1405</v>
      </c>
      <c r="AKK1" s="14" t="s">
        <v>1406</v>
      </c>
      <c r="AKL1" s="14" t="s">
        <v>1407</v>
      </c>
      <c r="AKM1" s="14" t="s">
        <v>1408</v>
      </c>
      <c r="AKN1" s="14" t="s">
        <v>1409</v>
      </c>
      <c r="AKO1" s="14" t="s">
        <v>1410</v>
      </c>
      <c r="AKP1" s="14" t="s">
        <v>1411</v>
      </c>
      <c r="AKQ1" s="14" t="s">
        <v>1412</v>
      </c>
      <c r="AKR1" s="14" t="s">
        <v>1413</v>
      </c>
      <c r="AKS1" s="14" t="s">
        <v>1414</v>
      </c>
      <c r="AKT1" s="14" t="s">
        <v>1415</v>
      </c>
      <c r="AKU1" s="14" t="s">
        <v>1416</v>
      </c>
      <c r="AKV1" s="14" t="s">
        <v>1417</v>
      </c>
      <c r="AKW1" s="14" t="s">
        <v>1418</v>
      </c>
      <c r="AKX1" s="14" t="s">
        <v>1419</v>
      </c>
      <c r="AKY1" s="14" t="s">
        <v>1420</v>
      </c>
      <c r="AKZ1" s="14" t="s">
        <v>1421</v>
      </c>
      <c r="ALA1" s="14" t="s">
        <v>1422</v>
      </c>
      <c r="ALB1" s="14" t="s">
        <v>1423</v>
      </c>
      <c r="ALC1" s="14" t="s">
        <v>1424</v>
      </c>
      <c r="ALD1" s="14" t="s">
        <v>1425</v>
      </c>
      <c r="ALE1" s="14" t="s">
        <v>1426</v>
      </c>
      <c r="ALF1" s="14" t="s">
        <v>1427</v>
      </c>
      <c r="ALG1" s="14" t="s">
        <v>1428</v>
      </c>
      <c r="ALH1" s="14" t="s">
        <v>1429</v>
      </c>
      <c r="ALI1" s="14" t="s">
        <v>1430</v>
      </c>
      <c r="ALJ1" s="14" t="s">
        <v>1431</v>
      </c>
      <c r="ALK1" s="14" t="s">
        <v>1432</v>
      </c>
      <c r="ALL1" s="14" t="s">
        <v>1433</v>
      </c>
      <c r="ALM1" s="14" t="s">
        <v>1434</v>
      </c>
      <c r="ALN1" s="14" t="s">
        <v>1435</v>
      </c>
      <c r="ALO1" s="14" t="s">
        <v>1436</v>
      </c>
      <c r="ALP1" s="14" t="s">
        <v>2</v>
      </c>
      <c r="ALQ1" s="14" t="s">
        <v>1437</v>
      </c>
      <c r="ALR1" s="14" t="s">
        <v>1438</v>
      </c>
      <c r="ALS1" s="14" t="s">
        <v>1439</v>
      </c>
      <c r="ALT1" s="14" t="s">
        <v>1440</v>
      </c>
      <c r="ALU1" s="14" t="s">
        <v>1441</v>
      </c>
      <c r="ALV1" s="14" t="s">
        <v>1442</v>
      </c>
      <c r="ALW1" s="14" t="s">
        <v>1443</v>
      </c>
      <c r="ALX1" s="14" t="s">
        <v>1444</v>
      </c>
      <c r="ALY1" s="14" t="s">
        <v>1445</v>
      </c>
      <c r="ALZ1" s="14" t="s">
        <v>1446</v>
      </c>
      <c r="AMA1" s="14" t="s">
        <v>1447</v>
      </c>
      <c r="AMB1" s="14" t="s">
        <v>1448</v>
      </c>
      <c r="AMC1" s="14" t="s">
        <v>1449</v>
      </c>
      <c r="AMD1" s="14" t="s">
        <v>1450</v>
      </c>
      <c r="AME1" s="14" t="s">
        <v>1451</v>
      </c>
      <c r="AMF1" s="14" t="s">
        <v>1452</v>
      </c>
      <c r="AMG1" s="14" t="s">
        <v>1453</v>
      </c>
      <c r="AMH1" s="14" t="s">
        <v>1454</v>
      </c>
      <c r="AMI1" s="14" t="s">
        <v>1455</v>
      </c>
      <c r="AMJ1" s="14" t="s">
        <v>1456</v>
      </c>
      <c r="AMK1" s="14" t="s">
        <v>1457</v>
      </c>
      <c r="AML1" s="14" t="s">
        <v>1458</v>
      </c>
      <c r="AMM1" s="14" t="s">
        <v>1459</v>
      </c>
      <c r="AMN1" s="14" t="s">
        <v>1460</v>
      </c>
      <c r="AMO1" s="14" t="s">
        <v>1461</v>
      </c>
      <c r="AMP1" s="14" t="s">
        <v>1462</v>
      </c>
      <c r="AMQ1" s="14" t="s">
        <v>1463</v>
      </c>
      <c r="AMR1" s="14" t="s">
        <v>1464</v>
      </c>
      <c r="AMS1" s="14" t="s">
        <v>1465</v>
      </c>
      <c r="AMT1" s="14" t="s">
        <v>1466</v>
      </c>
      <c r="AMU1" s="14" t="s">
        <v>1467</v>
      </c>
      <c r="AMV1" s="14" t="s">
        <v>1468</v>
      </c>
      <c r="AMW1" s="14" t="s">
        <v>1469</v>
      </c>
      <c r="AMX1" s="14" t="s">
        <v>1470</v>
      </c>
      <c r="AMY1" s="14" t="s">
        <v>1471</v>
      </c>
      <c r="AMZ1" s="14" t="s">
        <v>1472</v>
      </c>
      <c r="ANA1" s="14" t="s">
        <v>1473</v>
      </c>
      <c r="ANB1" s="14" t="s">
        <v>1474</v>
      </c>
      <c r="ANC1" s="14" t="s">
        <v>1475</v>
      </c>
      <c r="AND1" s="14" t="s">
        <v>1476</v>
      </c>
      <c r="ANE1" s="14" t="s">
        <v>1477</v>
      </c>
      <c r="ANF1" s="14" t="s">
        <v>1478</v>
      </c>
      <c r="ANG1" s="14" t="s">
        <v>1479</v>
      </c>
      <c r="ANH1" s="14" t="s">
        <v>1480</v>
      </c>
      <c r="ANI1" s="14" t="s">
        <v>1481</v>
      </c>
      <c r="ANJ1" s="14" t="s">
        <v>1482</v>
      </c>
      <c r="ANK1" s="14" t="s">
        <v>1483</v>
      </c>
      <c r="ANL1" s="14" t="s">
        <v>1484</v>
      </c>
      <c r="ANM1" s="14" t="s">
        <v>1485</v>
      </c>
      <c r="ANN1" s="14" t="s">
        <v>1486</v>
      </c>
      <c r="ANO1" s="14" t="s">
        <v>1487</v>
      </c>
      <c r="ANP1" s="14" t="s">
        <v>1488</v>
      </c>
      <c r="ANQ1" s="14" t="s">
        <v>1489</v>
      </c>
      <c r="ANR1" s="14" t="s">
        <v>1490</v>
      </c>
      <c r="ANS1" s="14" t="s">
        <v>1491</v>
      </c>
      <c r="ANT1" s="14" t="s">
        <v>1492</v>
      </c>
      <c r="ANU1" s="14" t="s">
        <v>1493</v>
      </c>
      <c r="ANV1" s="14" t="s">
        <v>1494</v>
      </c>
      <c r="ANW1" s="14" t="s">
        <v>1495</v>
      </c>
      <c r="ANX1" s="14" t="s">
        <v>1496</v>
      </c>
      <c r="ANY1" s="14" t="s">
        <v>1497</v>
      </c>
      <c r="ANZ1" s="14" t="s">
        <v>1498</v>
      </c>
      <c r="AOA1" s="14" t="s">
        <v>1499</v>
      </c>
      <c r="AOB1" s="14" t="s">
        <v>1500</v>
      </c>
      <c r="AOC1" s="14" t="s">
        <v>1501</v>
      </c>
      <c r="AOD1" s="14" t="s">
        <v>1502</v>
      </c>
      <c r="AOE1" s="14" t="s">
        <v>1503</v>
      </c>
      <c r="AOF1" s="14" t="s">
        <v>1504</v>
      </c>
      <c r="AOG1" s="14" t="s">
        <v>1505</v>
      </c>
      <c r="AOH1" s="14" t="s">
        <v>1506</v>
      </c>
      <c r="AOI1" s="14" t="s">
        <v>1507</v>
      </c>
      <c r="AOJ1" s="14" t="s">
        <v>1508</v>
      </c>
      <c r="AOK1" s="14" t="s">
        <v>1509</v>
      </c>
      <c r="AOL1" s="14" t="s">
        <v>1510</v>
      </c>
      <c r="AOM1" s="14" t="s">
        <v>1511</v>
      </c>
      <c r="AON1" s="14" t="s">
        <v>1512</v>
      </c>
      <c r="AOO1" s="14" t="s">
        <v>1513</v>
      </c>
      <c r="AOP1" s="14" t="s">
        <v>1514</v>
      </c>
      <c r="AOQ1" s="14" t="s">
        <v>1515</v>
      </c>
      <c r="AOR1" s="14" t="s">
        <v>1516</v>
      </c>
      <c r="AOS1" s="14" t="s">
        <v>1517</v>
      </c>
      <c r="AOT1" s="14" t="s">
        <v>1518</v>
      </c>
      <c r="AOU1" s="14" t="s">
        <v>1519</v>
      </c>
      <c r="AOV1" s="14" t="s">
        <v>1520</v>
      </c>
      <c r="AOW1" s="14" t="s">
        <v>1521</v>
      </c>
      <c r="AOX1" s="14" t="s">
        <v>1522</v>
      </c>
      <c r="AOY1" s="14" t="s">
        <v>1523</v>
      </c>
      <c r="AOZ1" s="14" t="s">
        <v>1524</v>
      </c>
      <c r="APA1" s="14" t="s">
        <v>1525</v>
      </c>
      <c r="APB1" s="14" t="s">
        <v>1526</v>
      </c>
      <c r="APC1" s="14" t="s">
        <v>1527</v>
      </c>
      <c r="APD1" s="14" t="s">
        <v>1528</v>
      </c>
      <c r="APE1" s="14" t="s">
        <v>1529</v>
      </c>
      <c r="APF1" s="14" t="s">
        <v>1530</v>
      </c>
      <c r="APG1" s="14" t="s">
        <v>1531</v>
      </c>
      <c r="APH1" s="14" t="s">
        <v>1532</v>
      </c>
      <c r="API1" s="14" t="s">
        <v>1533</v>
      </c>
      <c r="APJ1" s="14" t="s">
        <v>1534</v>
      </c>
      <c r="APK1" s="14" t="s">
        <v>1535</v>
      </c>
      <c r="APL1" s="14" t="s">
        <v>1536</v>
      </c>
      <c r="APM1" s="14" t="s">
        <v>1537</v>
      </c>
      <c r="APN1" s="14" t="s">
        <v>1538</v>
      </c>
      <c r="APO1" s="14" t="s">
        <v>1539</v>
      </c>
      <c r="APP1" s="14" t="s">
        <v>1540</v>
      </c>
      <c r="APQ1" s="14" t="s">
        <v>1541</v>
      </c>
      <c r="APR1" s="14" t="s">
        <v>1542</v>
      </c>
      <c r="APS1" s="14" t="s">
        <v>1543</v>
      </c>
      <c r="APT1" s="14" t="s">
        <v>1544</v>
      </c>
      <c r="APU1" s="14" t="s">
        <v>1545</v>
      </c>
      <c r="APV1" s="14" t="s">
        <v>1546</v>
      </c>
      <c r="APW1" s="14" t="s">
        <v>1547</v>
      </c>
      <c r="APX1" s="14" t="s">
        <v>1548</v>
      </c>
      <c r="APY1" s="14" t="s">
        <v>1549</v>
      </c>
      <c r="APZ1" s="14" t="s">
        <v>1550</v>
      </c>
      <c r="AQA1" s="14" t="s">
        <v>1551</v>
      </c>
      <c r="AQB1" s="14" t="s">
        <v>1552</v>
      </c>
      <c r="AQC1" s="14" t="s">
        <v>1553</v>
      </c>
      <c r="AQD1" s="14" t="s">
        <v>1554</v>
      </c>
      <c r="AQE1" s="14" t="s">
        <v>1555</v>
      </c>
      <c r="AQF1" s="14" t="s">
        <v>1556</v>
      </c>
      <c r="AQG1" s="14" t="s">
        <v>1557</v>
      </c>
      <c r="AQH1" s="14" t="s">
        <v>1558</v>
      </c>
      <c r="AQI1" s="14" t="s">
        <v>1559</v>
      </c>
      <c r="AQJ1" s="14" t="s">
        <v>1560</v>
      </c>
      <c r="AQK1" s="14" t="s">
        <v>1561</v>
      </c>
      <c r="AQL1" s="14" t="s">
        <v>1562</v>
      </c>
      <c r="AQM1" s="14" t="s">
        <v>1563</v>
      </c>
      <c r="AQN1" s="14" t="s">
        <v>1564</v>
      </c>
      <c r="AQO1" s="14" t="s">
        <v>1565</v>
      </c>
      <c r="AQP1" s="14" t="s">
        <v>1566</v>
      </c>
      <c r="AQQ1" s="14" t="s">
        <v>1567</v>
      </c>
      <c r="AQR1" s="14" t="s">
        <v>1568</v>
      </c>
      <c r="AQS1" s="14" t="s">
        <v>1569</v>
      </c>
      <c r="AQT1" s="14" t="s">
        <v>1570</v>
      </c>
      <c r="AQU1" s="14" t="s">
        <v>1571</v>
      </c>
      <c r="AQV1" s="14" t="s">
        <v>1572</v>
      </c>
      <c r="AQW1" s="14" t="s">
        <v>1573</v>
      </c>
      <c r="AQX1" s="14" t="s">
        <v>1574</v>
      </c>
      <c r="AQY1" s="14" t="s">
        <v>1575</v>
      </c>
      <c r="AQZ1" s="14" t="s">
        <v>1576</v>
      </c>
      <c r="ARA1" s="14" t="s">
        <v>1577</v>
      </c>
      <c r="ARB1" s="14" t="s">
        <v>1578</v>
      </c>
      <c r="ARC1" s="14" t="s">
        <v>1579</v>
      </c>
      <c r="ARD1" s="14" t="s">
        <v>1580</v>
      </c>
      <c r="ARE1" s="14" t="s">
        <v>1581</v>
      </c>
      <c r="ARF1" s="14" t="s">
        <v>1582</v>
      </c>
      <c r="ARG1" s="14" t="s">
        <v>1583</v>
      </c>
      <c r="ARH1" s="14" t="s">
        <v>1584</v>
      </c>
      <c r="ARI1" s="14" t="s">
        <v>1585</v>
      </c>
      <c r="ARJ1" s="14" t="s">
        <v>1586</v>
      </c>
      <c r="ARK1" s="14" t="s">
        <v>1587</v>
      </c>
      <c r="ARL1" s="14" t="s">
        <v>1588</v>
      </c>
      <c r="ARM1" s="14" t="s">
        <v>1589</v>
      </c>
      <c r="ARN1" s="14" t="s">
        <v>1590</v>
      </c>
      <c r="ARO1" s="14" t="s">
        <v>1591</v>
      </c>
      <c r="ARP1" s="14" t="s">
        <v>1592</v>
      </c>
      <c r="ARQ1" s="14" t="s">
        <v>1593</v>
      </c>
      <c r="ARR1" s="14" t="s">
        <v>1594</v>
      </c>
      <c r="ARS1" s="14" t="s">
        <v>1595</v>
      </c>
      <c r="ART1" s="14" t="s">
        <v>1596</v>
      </c>
      <c r="ARU1" s="14" t="s">
        <v>1597</v>
      </c>
      <c r="ARV1" s="14" t="s">
        <v>1598</v>
      </c>
      <c r="ARW1" s="14" t="s">
        <v>1599</v>
      </c>
      <c r="ARX1" s="14" t="s">
        <v>1600</v>
      </c>
      <c r="ARY1" s="14" t="s">
        <v>1601</v>
      </c>
      <c r="ARZ1" s="14" t="s">
        <v>1602</v>
      </c>
      <c r="ASA1" s="14" t="s">
        <v>1603</v>
      </c>
      <c r="ASB1" s="14" t="s">
        <v>1604</v>
      </c>
      <c r="ASC1" s="14" t="s">
        <v>1605</v>
      </c>
      <c r="ASD1" s="14" t="s">
        <v>1606</v>
      </c>
      <c r="ASE1" s="14" t="s">
        <v>1607</v>
      </c>
      <c r="ASF1" s="14" t="s">
        <v>1608</v>
      </c>
      <c r="ASG1" s="14" t="s">
        <v>1609</v>
      </c>
      <c r="ASH1" s="14" t="s">
        <v>1610</v>
      </c>
      <c r="ASI1" s="14" t="s">
        <v>1611</v>
      </c>
      <c r="ASJ1" s="14" t="s">
        <v>1612</v>
      </c>
      <c r="ASK1" s="14" t="s">
        <v>1613</v>
      </c>
      <c r="ASL1" s="14" t="s">
        <v>1614</v>
      </c>
      <c r="ASM1" s="14" t="s">
        <v>1580</v>
      </c>
      <c r="ASN1" s="14" t="s">
        <v>1615</v>
      </c>
      <c r="ASO1" s="14" t="s">
        <v>1616</v>
      </c>
      <c r="ASP1" s="14" t="s">
        <v>1617</v>
      </c>
      <c r="ASQ1" s="14" t="s">
        <v>1618</v>
      </c>
      <c r="ASR1" s="14" t="s">
        <v>1619</v>
      </c>
      <c r="ASS1" s="14" t="s">
        <v>1620</v>
      </c>
      <c r="AST1" s="14" t="s">
        <v>1621</v>
      </c>
      <c r="ASU1" s="14" t="s">
        <v>1622</v>
      </c>
      <c r="ASV1" s="14" t="s">
        <v>1623</v>
      </c>
      <c r="ASW1" s="14" t="s">
        <v>1624</v>
      </c>
      <c r="ASX1" s="14" t="s">
        <v>1625</v>
      </c>
      <c r="ASY1" s="14" t="s">
        <v>1626</v>
      </c>
      <c r="ASZ1" s="14" t="s">
        <v>1627</v>
      </c>
      <c r="ATA1" s="14" t="s">
        <v>1628</v>
      </c>
      <c r="ATB1" s="14" t="s">
        <v>1629</v>
      </c>
      <c r="ATC1" s="14" t="s">
        <v>1630</v>
      </c>
      <c r="ATD1" s="14" t="s">
        <v>1631</v>
      </c>
      <c r="ATE1" s="14" t="s">
        <v>1632</v>
      </c>
      <c r="ATF1" s="14" t="s">
        <v>1633</v>
      </c>
      <c r="ATG1" s="14" t="s">
        <v>1634</v>
      </c>
      <c r="ATH1" s="14" t="s">
        <v>1634</v>
      </c>
      <c r="ATI1" s="14" t="s">
        <v>1635</v>
      </c>
      <c r="ATJ1" s="14" t="s">
        <v>1636</v>
      </c>
      <c r="ATK1" s="14" t="s">
        <v>1637</v>
      </c>
      <c r="ATL1" s="14" t="s">
        <v>1638</v>
      </c>
      <c r="ATM1" s="14" t="s">
        <v>1639</v>
      </c>
      <c r="ATN1" s="14" t="s">
        <v>1640</v>
      </c>
      <c r="ATO1" s="14" t="s">
        <v>1641</v>
      </c>
      <c r="ATP1" s="14" t="s">
        <v>1642</v>
      </c>
      <c r="ATQ1" s="14" t="s">
        <v>1643</v>
      </c>
      <c r="ATR1" s="14" t="s">
        <v>1644</v>
      </c>
      <c r="ATS1" s="14" t="s">
        <v>1645</v>
      </c>
      <c r="ATT1" s="14" t="s">
        <v>1646</v>
      </c>
      <c r="ATU1" s="14" t="s">
        <v>1647</v>
      </c>
      <c r="ATV1" s="14" t="s">
        <v>1648</v>
      </c>
      <c r="ATW1" s="14" t="s">
        <v>1649</v>
      </c>
      <c r="ATX1" s="14" t="s">
        <v>1650</v>
      </c>
      <c r="ATY1" s="14" t="s">
        <v>1651</v>
      </c>
      <c r="ATZ1" s="14" t="s">
        <v>1652</v>
      </c>
      <c r="AUA1" s="14" t="s">
        <v>1653</v>
      </c>
      <c r="AUB1" s="14" t="s">
        <v>1654</v>
      </c>
      <c r="AUC1" s="14" t="s">
        <v>1655</v>
      </c>
      <c r="AUD1" s="14" t="s">
        <v>1656</v>
      </c>
      <c r="AUE1" s="14" t="s">
        <v>1657</v>
      </c>
      <c r="AUF1" s="14" t="s">
        <v>1658</v>
      </c>
      <c r="AUG1" s="14" t="s">
        <v>1659</v>
      </c>
      <c r="AUH1" s="14" t="s">
        <v>1660</v>
      </c>
      <c r="AUI1" s="14" t="s">
        <v>1661</v>
      </c>
      <c r="AUJ1" s="14" t="s">
        <v>1662</v>
      </c>
      <c r="AUK1" s="14" t="s">
        <v>1663</v>
      </c>
      <c r="AUL1" s="14" t="s">
        <v>1664</v>
      </c>
      <c r="AUM1" s="14" t="s">
        <v>1665</v>
      </c>
      <c r="AUN1" s="14" t="s">
        <v>1666</v>
      </c>
      <c r="AUO1" s="14" t="s">
        <v>1132</v>
      </c>
      <c r="AUP1" s="14" t="s">
        <v>1667</v>
      </c>
      <c r="AUQ1" s="14" t="s">
        <v>1668</v>
      </c>
      <c r="AUR1" s="14" t="s">
        <v>1669</v>
      </c>
      <c r="AUS1" s="14" t="s">
        <v>1670</v>
      </c>
      <c r="AUT1" s="14" t="s">
        <v>1671</v>
      </c>
      <c r="AUU1" s="14" t="s">
        <v>1672</v>
      </c>
      <c r="AUV1" s="14" t="s">
        <v>1673</v>
      </c>
      <c r="AUW1" s="14" t="s">
        <v>1674</v>
      </c>
      <c r="AUX1" s="14" t="s">
        <v>1675</v>
      </c>
      <c r="AUY1" s="14" t="s">
        <v>1676</v>
      </c>
      <c r="AUZ1" s="14" t="s">
        <v>1677</v>
      </c>
      <c r="AVA1" s="14" t="s">
        <v>1678</v>
      </c>
      <c r="AVB1" s="14" t="s">
        <v>1679</v>
      </c>
      <c r="AVC1" s="14" t="s">
        <v>1680</v>
      </c>
      <c r="AVD1" s="14" t="s">
        <v>1681</v>
      </c>
      <c r="AVE1" s="14" t="s">
        <v>1682</v>
      </c>
      <c r="AVF1" s="14" t="s">
        <v>1683</v>
      </c>
      <c r="AVG1" s="14" t="s">
        <v>1684</v>
      </c>
      <c r="AVH1" s="14" t="s">
        <v>1685</v>
      </c>
      <c r="AVI1" s="14" t="s">
        <v>1686</v>
      </c>
      <c r="AVJ1" s="14" t="s">
        <v>1687</v>
      </c>
      <c r="AVK1" s="14" t="s">
        <v>1229</v>
      </c>
      <c r="AVL1" s="14" t="s">
        <v>1688</v>
      </c>
      <c r="AVM1" s="14" t="s">
        <v>1689</v>
      </c>
      <c r="AVN1" s="14" t="s">
        <v>1690</v>
      </c>
      <c r="AVO1" s="14" t="s">
        <v>1691</v>
      </c>
      <c r="AVP1" s="14" t="s">
        <v>1692</v>
      </c>
      <c r="AVQ1" s="14" t="s">
        <v>1693</v>
      </c>
      <c r="AVR1" s="14" t="s">
        <v>1694</v>
      </c>
      <c r="AVS1" s="14" t="s">
        <v>1695</v>
      </c>
      <c r="AVT1" s="14" t="s">
        <v>1635</v>
      </c>
      <c r="AVU1" s="14" t="s">
        <v>1636</v>
      </c>
      <c r="AVV1" s="14" t="s">
        <v>1696</v>
      </c>
      <c r="AVW1" s="14" t="s">
        <v>1697</v>
      </c>
      <c r="AVX1" s="14" t="s">
        <v>1698</v>
      </c>
      <c r="AVY1" s="14" t="s">
        <v>1699</v>
      </c>
      <c r="AVZ1" s="14" t="s">
        <v>1700</v>
      </c>
      <c r="AWA1" s="14" t="s">
        <v>1701</v>
      </c>
      <c r="AWB1" s="14" t="s">
        <v>1702</v>
      </c>
      <c r="AWC1" s="14" t="s">
        <v>1703</v>
      </c>
      <c r="AWD1" s="14" t="s">
        <v>1704</v>
      </c>
      <c r="AWE1" s="14" t="s">
        <v>1705</v>
      </c>
      <c r="AWF1" s="14" t="s">
        <v>1706</v>
      </c>
      <c r="AWG1" s="14" t="s">
        <v>1707</v>
      </c>
      <c r="AWH1" s="14" t="s">
        <v>1708</v>
      </c>
      <c r="AWI1" s="14" t="s">
        <v>1709</v>
      </c>
      <c r="AWJ1" s="14" t="s">
        <v>1710</v>
      </c>
      <c r="AWK1" s="14" t="s">
        <v>1664</v>
      </c>
      <c r="AWL1" s="14" t="s">
        <v>1711</v>
      </c>
      <c r="AWM1" s="14" t="s">
        <v>1666</v>
      </c>
      <c r="AWN1" s="14" t="s">
        <v>999</v>
      </c>
      <c r="AWO1" s="14" t="s">
        <v>1712</v>
      </c>
      <c r="AWP1" s="14" t="s">
        <v>1713</v>
      </c>
      <c r="AWQ1" s="14" t="s">
        <v>1714</v>
      </c>
      <c r="AWR1" s="14" t="s">
        <v>1715</v>
      </c>
      <c r="AWS1" s="14" t="s">
        <v>1716</v>
      </c>
      <c r="AWT1" s="14" t="s">
        <v>1196</v>
      </c>
      <c r="AWU1" s="14" t="s">
        <v>1717</v>
      </c>
      <c r="AWV1" s="14" t="s">
        <v>1718</v>
      </c>
      <c r="AWW1" s="14" t="s">
        <v>1719</v>
      </c>
      <c r="AWX1" s="14" t="s">
        <v>1720</v>
      </c>
      <c r="AWY1" s="14" t="s">
        <v>1721</v>
      </c>
      <c r="AWZ1" s="14" t="s">
        <v>1722</v>
      </c>
      <c r="AXA1" s="14" t="s">
        <v>1723</v>
      </c>
      <c r="AXB1" s="14" t="s">
        <v>1724</v>
      </c>
      <c r="AXC1" s="14" t="s">
        <v>1725</v>
      </c>
      <c r="AXD1" s="14" t="s">
        <v>1726</v>
      </c>
      <c r="AXE1" s="14" t="s">
        <v>1727</v>
      </c>
      <c r="AXF1" s="14" t="s">
        <v>1728</v>
      </c>
      <c r="AXG1" s="14" t="s">
        <v>1729</v>
      </c>
      <c r="AXH1" s="14" t="s">
        <v>1730</v>
      </c>
      <c r="AXI1" s="14" t="s">
        <v>1731</v>
      </c>
      <c r="AXJ1" s="14" t="s">
        <v>1732</v>
      </c>
      <c r="AXK1" s="14" t="s">
        <v>1733</v>
      </c>
      <c r="AXL1" s="14" t="s">
        <v>1734</v>
      </c>
      <c r="AXM1" s="14" t="s">
        <v>1735</v>
      </c>
      <c r="AXN1" s="14" t="s">
        <v>1736</v>
      </c>
      <c r="AXO1" s="14" t="s">
        <v>1737</v>
      </c>
      <c r="AXP1" s="14" t="s">
        <v>1738</v>
      </c>
      <c r="AXQ1" s="14" t="s">
        <v>1739</v>
      </c>
      <c r="AXR1" s="14" t="s">
        <v>1740</v>
      </c>
      <c r="AXS1" s="14" t="s">
        <v>1741</v>
      </c>
      <c r="AXT1" s="14" t="s">
        <v>1742</v>
      </c>
      <c r="AXU1" s="14" t="s">
        <v>1743</v>
      </c>
      <c r="AXV1" s="14" t="s">
        <v>1744</v>
      </c>
      <c r="AXW1" s="14" t="s">
        <v>1745</v>
      </c>
      <c r="AXX1" s="14" t="s">
        <v>1746</v>
      </c>
      <c r="AXY1" s="14" t="s">
        <v>1747</v>
      </c>
      <c r="AXZ1" s="14" t="s">
        <v>1748</v>
      </c>
      <c r="AYA1" s="14" t="s">
        <v>1749</v>
      </c>
      <c r="AYB1" s="14" t="s">
        <v>1750</v>
      </c>
      <c r="AYC1" s="14" t="s">
        <v>1751</v>
      </c>
      <c r="AYD1" s="14" t="s">
        <v>1752</v>
      </c>
      <c r="AYE1" s="14" t="s">
        <v>1753</v>
      </c>
      <c r="AYF1" s="14" t="s">
        <v>1754</v>
      </c>
      <c r="AYG1" s="14" t="s">
        <v>1755</v>
      </c>
      <c r="AYH1" s="14" t="s">
        <v>1756</v>
      </c>
      <c r="AYI1" s="14" t="s">
        <v>1757</v>
      </c>
      <c r="AYJ1" s="14" t="s">
        <v>1758</v>
      </c>
      <c r="AYK1" s="14" t="s">
        <v>1759</v>
      </c>
      <c r="AYL1" s="14" t="s">
        <v>871</v>
      </c>
      <c r="AYM1" s="14" t="s">
        <v>1760</v>
      </c>
      <c r="AYN1" s="14" t="s">
        <v>1761</v>
      </c>
      <c r="AYO1" s="14" t="s">
        <v>1762</v>
      </c>
      <c r="AYP1" s="14" t="s">
        <v>1763</v>
      </c>
      <c r="AYQ1" s="14" t="s">
        <v>1764</v>
      </c>
      <c r="AYR1" s="14" t="s">
        <v>1765</v>
      </c>
      <c r="AYS1" s="14" t="s">
        <v>1766</v>
      </c>
      <c r="AYT1" s="14" t="s">
        <v>1767</v>
      </c>
      <c r="AYU1" s="14" t="s">
        <v>1768</v>
      </c>
      <c r="AYV1" s="14" t="s">
        <v>1769</v>
      </c>
      <c r="AYW1" s="14" t="s">
        <v>1770</v>
      </c>
      <c r="AYX1" s="14" t="s">
        <v>1771</v>
      </c>
      <c r="AYY1" s="14" t="s">
        <v>1772</v>
      </c>
      <c r="AYZ1" s="14" t="s">
        <v>1773</v>
      </c>
      <c r="AZA1" s="14" t="s">
        <v>1774</v>
      </c>
      <c r="AZB1" s="14" t="s">
        <v>1775</v>
      </c>
      <c r="AZC1" s="14" t="s">
        <v>1776</v>
      </c>
      <c r="AZD1" s="14" t="s">
        <v>1777</v>
      </c>
      <c r="AZE1" s="14" t="s">
        <v>1778</v>
      </c>
      <c r="AZF1" s="14" t="s">
        <v>1779</v>
      </c>
      <c r="AZG1" s="14" t="s">
        <v>1780</v>
      </c>
      <c r="AZH1" s="14" t="s">
        <v>1781</v>
      </c>
      <c r="AZI1" s="14" t="s">
        <v>1782</v>
      </c>
      <c r="AZJ1" s="14" t="s">
        <v>1783</v>
      </c>
      <c r="AZK1" s="14" t="s">
        <v>1784</v>
      </c>
      <c r="AZL1" s="14" t="s">
        <v>1785</v>
      </c>
      <c r="AZM1" s="14" t="s">
        <v>1786</v>
      </c>
      <c r="AZN1" s="14" t="s">
        <v>1787</v>
      </c>
      <c r="AZO1" s="14" t="s">
        <v>1788</v>
      </c>
      <c r="AZP1" s="14" t="s">
        <v>1789</v>
      </c>
      <c r="AZQ1" s="14" t="s">
        <v>1790</v>
      </c>
      <c r="AZR1" s="14" t="s">
        <v>1791</v>
      </c>
      <c r="AZS1" s="14" t="s">
        <v>1792</v>
      </c>
      <c r="AZT1" s="14" t="s">
        <v>1793</v>
      </c>
      <c r="AZU1" s="14" t="s">
        <v>1794</v>
      </c>
      <c r="AZV1" s="14" t="s">
        <v>1795</v>
      </c>
      <c r="AZW1" s="14" t="s">
        <v>1796</v>
      </c>
      <c r="AZX1" s="14" t="s">
        <v>1797</v>
      </c>
      <c r="AZY1" s="14" t="s">
        <v>1798</v>
      </c>
      <c r="AZZ1" s="14" t="s">
        <v>1799</v>
      </c>
      <c r="BAA1" s="14" t="s">
        <v>1800</v>
      </c>
      <c r="BAB1" s="14" t="s">
        <v>1801</v>
      </c>
      <c r="BAC1" s="14" t="s">
        <v>1802</v>
      </c>
      <c r="BAD1" s="14" t="s">
        <v>1803</v>
      </c>
      <c r="BAE1" s="14" t="s">
        <v>1804</v>
      </c>
      <c r="BAF1" s="14" t="s">
        <v>1805</v>
      </c>
      <c r="BAG1" s="14" t="s">
        <v>1806</v>
      </c>
      <c r="BAH1" s="14" t="s">
        <v>1807</v>
      </c>
      <c r="BAI1" s="14" t="s">
        <v>1808</v>
      </c>
      <c r="BAJ1" s="14" t="s">
        <v>1809</v>
      </c>
      <c r="BAK1" s="14" t="s">
        <v>1810</v>
      </c>
      <c r="BAL1" s="14" t="s">
        <v>1811</v>
      </c>
      <c r="BAM1" s="14" t="s">
        <v>1812</v>
      </c>
      <c r="BAN1" s="14" t="s">
        <v>1813</v>
      </c>
      <c r="BAO1" s="14" t="s">
        <v>1814</v>
      </c>
      <c r="BAP1" s="14" t="s">
        <v>1815</v>
      </c>
      <c r="BAQ1" s="14" t="s">
        <v>1816</v>
      </c>
      <c r="BAR1" s="14" t="s">
        <v>1817</v>
      </c>
      <c r="BAS1" s="14" t="s">
        <v>1818</v>
      </c>
      <c r="BAT1" s="14" t="s">
        <v>1819</v>
      </c>
      <c r="BAU1" s="14" t="s">
        <v>1820</v>
      </c>
      <c r="BAV1" s="14" t="s">
        <v>1821</v>
      </c>
      <c r="BAW1" s="14" t="s">
        <v>1822</v>
      </c>
      <c r="BAX1" s="14" t="s">
        <v>1823</v>
      </c>
      <c r="BAY1" s="14" t="s">
        <v>1824</v>
      </c>
      <c r="BAZ1" s="14" t="s">
        <v>983</v>
      </c>
      <c r="BBA1" s="14" t="s">
        <v>1825</v>
      </c>
      <c r="BBB1" s="14" t="s">
        <v>1826</v>
      </c>
      <c r="BBC1" s="14" t="s">
        <v>1827</v>
      </c>
      <c r="BBD1" s="14" t="s">
        <v>984</v>
      </c>
      <c r="BBE1" s="14" t="s">
        <v>1828</v>
      </c>
      <c r="BBF1" s="14" t="s">
        <v>1829</v>
      </c>
      <c r="BBG1" s="14" t="s">
        <v>1830</v>
      </c>
      <c r="BBH1" s="14" t="s">
        <v>1831</v>
      </c>
      <c r="BBI1" s="14" t="s">
        <v>1832</v>
      </c>
      <c r="BBJ1" s="14" t="s">
        <v>1833</v>
      </c>
      <c r="BBK1" s="14" t="s">
        <v>1834</v>
      </c>
      <c r="BBL1" s="14" t="s">
        <v>1835</v>
      </c>
      <c r="BBM1" s="14" t="s">
        <v>1836</v>
      </c>
      <c r="BBN1" s="14" t="s">
        <v>1837</v>
      </c>
      <c r="BBO1" s="14" t="s">
        <v>1838</v>
      </c>
      <c r="BBP1" s="14" t="s">
        <v>1839</v>
      </c>
      <c r="BBQ1" s="14" t="s">
        <v>1840</v>
      </c>
      <c r="BBR1" s="14" t="s">
        <v>1841</v>
      </c>
      <c r="BBS1" s="14" t="s">
        <v>1842</v>
      </c>
      <c r="BBT1" s="14" t="s">
        <v>1843</v>
      </c>
      <c r="BBU1" s="14" t="s">
        <v>1844</v>
      </c>
      <c r="BBV1" s="14" t="s">
        <v>1845</v>
      </c>
      <c r="BBW1" s="14" t="s">
        <v>1846</v>
      </c>
      <c r="BBX1" s="14" t="s">
        <v>1847</v>
      </c>
      <c r="BBY1" s="14" t="s">
        <v>1848</v>
      </c>
      <c r="BBZ1" s="14" t="s">
        <v>1849</v>
      </c>
      <c r="BCA1" s="14" t="s">
        <v>1850</v>
      </c>
      <c r="BCB1" s="14" t="s">
        <v>1851</v>
      </c>
      <c r="BCC1" s="14" t="s">
        <v>1852</v>
      </c>
      <c r="BCD1" s="14" t="s">
        <v>1853</v>
      </c>
      <c r="BCE1" s="14" t="s">
        <v>1854</v>
      </c>
      <c r="BCF1" s="14" t="s">
        <v>1855</v>
      </c>
      <c r="BCG1" s="14" t="s">
        <v>1856</v>
      </c>
      <c r="BCH1" s="14" t="s">
        <v>1857</v>
      </c>
      <c r="BCI1" s="14" t="s">
        <v>1858</v>
      </c>
      <c r="BCJ1" s="14" t="s">
        <v>1859</v>
      </c>
      <c r="BCK1" s="14" t="s">
        <v>1860</v>
      </c>
      <c r="BCL1" s="14" t="s">
        <v>1861</v>
      </c>
      <c r="BCM1" s="14" t="s">
        <v>1862</v>
      </c>
      <c r="BCN1" s="14" t="s">
        <v>1863</v>
      </c>
      <c r="BCO1" s="14" t="s">
        <v>1864</v>
      </c>
      <c r="BCP1" s="14" t="s">
        <v>699</v>
      </c>
      <c r="BCQ1" s="14" t="s">
        <v>1865</v>
      </c>
      <c r="BCR1" s="14" t="s">
        <v>1866</v>
      </c>
      <c r="BCS1" s="14" t="s">
        <v>1867</v>
      </c>
      <c r="BCT1" s="14" t="s">
        <v>1868</v>
      </c>
      <c r="BCU1" s="14" t="s">
        <v>1869</v>
      </c>
      <c r="BCV1" s="14" t="s">
        <v>1870</v>
      </c>
      <c r="BCW1" s="14" t="s">
        <v>1871</v>
      </c>
      <c r="BCX1" s="14" t="s">
        <v>1872</v>
      </c>
      <c r="BCY1" s="14" t="s">
        <v>1873</v>
      </c>
      <c r="BCZ1" s="14" t="s">
        <v>1874</v>
      </c>
      <c r="BDA1" s="14" t="s">
        <v>1875</v>
      </c>
      <c r="BDB1" s="14" t="s">
        <v>1876</v>
      </c>
      <c r="BDC1" s="14" t="s">
        <v>1877</v>
      </c>
      <c r="BDD1" s="14" t="s">
        <v>1878</v>
      </c>
      <c r="BDE1" s="14" t="s">
        <v>1879</v>
      </c>
      <c r="BDF1" s="14" t="s">
        <v>1880</v>
      </c>
      <c r="BDG1" s="14" t="s">
        <v>1881</v>
      </c>
      <c r="BDH1" s="14" t="s">
        <v>1882</v>
      </c>
      <c r="BDI1" s="14" t="s">
        <v>603</v>
      </c>
      <c r="BDJ1" s="14" t="s">
        <v>1883</v>
      </c>
      <c r="BDK1" s="14" t="s">
        <v>1884</v>
      </c>
      <c r="BDL1" s="14" t="s">
        <v>1885</v>
      </c>
      <c r="BDM1" s="14" t="s">
        <v>1886</v>
      </c>
      <c r="BDN1" s="14" t="s">
        <v>1887</v>
      </c>
      <c r="BDO1" s="14" t="s">
        <v>1888</v>
      </c>
      <c r="BDP1" s="14" t="s">
        <v>1889</v>
      </c>
      <c r="BDQ1" s="14" t="s">
        <v>1890</v>
      </c>
      <c r="BDR1" s="14" t="s">
        <v>1891</v>
      </c>
      <c r="BDS1" s="14" t="s">
        <v>1892</v>
      </c>
      <c r="BDT1" s="14" t="s">
        <v>1893</v>
      </c>
      <c r="BDU1" s="14" t="s">
        <v>1894</v>
      </c>
      <c r="BDV1" s="14" t="s">
        <v>1895</v>
      </c>
      <c r="BDW1" s="14" t="s">
        <v>1896</v>
      </c>
      <c r="BDX1" s="14" t="s">
        <v>1897</v>
      </c>
      <c r="BDY1" s="14" t="s">
        <v>1898</v>
      </c>
      <c r="BDZ1" s="14" t="s">
        <v>1036</v>
      </c>
      <c r="BEA1" s="14" t="s">
        <v>1899</v>
      </c>
      <c r="BEB1" s="14" t="s">
        <v>1900</v>
      </c>
      <c r="BEC1" s="14" t="s">
        <v>1082</v>
      </c>
      <c r="BED1" s="14" t="s">
        <v>1901</v>
      </c>
      <c r="BEE1" s="14" t="s">
        <v>1902</v>
      </c>
      <c r="BEF1" s="14" t="s">
        <v>1086</v>
      </c>
      <c r="BEG1" s="14" t="s">
        <v>1903</v>
      </c>
      <c r="BEH1" s="14" t="s">
        <v>1904</v>
      </c>
      <c r="BEI1" s="14" t="s">
        <v>1905</v>
      </c>
      <c r="BEJ1" s="14" t="s">
        <v>1051</v>
      </c>
      <c r="BEK1" s="14" t="s">
        <v>1906</v>
      </c>
      <c r="BEL1" s="14" t="s">
        <v>1907</v>
      </c>
      <c r="BEM1" s="14" t="s">
        <v>1908</v>
      </c>
      <c r="BEN1" s="14" t="s">
        <v>1909</v>
      </c>
      <c r="BEO1" s="14" t="s">
        <v>1910</v>
      </c>
      <c r="BEP1" s="14" t="s">
        <v>1911</v>
      </c>
      <c r="BEQ1" s="14" t="s">
        <v>1912</v>
      </c>
      <c r="BER1" s="14" t="s">
        <v>1913</v>
      </c>
      <c r="BES1" s="14" t="s">
        <v>1914</v>
      </c>
      <c r="BET1" s="14" t="s">
        <v>1915</v>
      </c>
      <c r="BEU1" s="14" t="s">
        <v>1916</v>
      </c>
      <c r="BEV1" s="14" t="s">
        <v>1917</v>
      </c>
      <c r="BEW1" s="14" t="s">
        <v>1918</v>
      </c>
      <c r="BEX1" s="14" t="s">
        <v>1919</v>
      </c>
      <c r="BEY1" s="14" t="s">
        <v>1920</v>
      </c>
      <c r="BEZ1" s="14" t="s">
        <v>1921</v>
      </c>
      <c r="BFA1" s="14" t="s">
        <v>1922</v>
      </c>
      <c r="BFB1" s="14" t="s">
        <v>1923</v>
      </c>
      <c r="BFC1" s="14" t="s">
        <v>1924</v>
      </c>
      <c r="BFD1" s="14" t="s">
        <v>1925</v>
      </c>
      <c r="BFE1" s="14" t="s">
        <v>1926</v>
      </c>
      <c r="BFF1" s="14" t="s">
        <v>1927</v>
      </c>
      <c r="BFG1" s="14" t="s">
        <v>1928</v>
      </c>
      <c r="BFH1" s="14" t="s">
        <v>1929</v>
      </c>
      <c r="BFI1" s="14" t="s">
        <v>1930</v>
      </c>
      <c r="BFJ1" s="14" t="s">
        <v>1931</v>
      </c>
      <c r="BFK1" s="14" t="s">
        <v>1932</v>
      </c>
      <c r="BFL1" s="14" t="s">
        <v>1933</v>
      </c>
      <c r="BFM1" s="14" t="s">
        <v>1934</v>
      </c>
      <c r="BFN1" s="14" t="s">
        <v>1935</v>
      </c>
      <c r="BFO1" s="14" t="s">
        <v>1936</v>
      </c>
      <c r="BFP1" s="14" t="s">
        <v>1937</v>
      </c>
      <c r="BFQ1" s="14" t="s">
        <v>1938</v>
      </c>
      <c r="BFR1" s="14" t="s">
        <v>1939</v>
      </c>
      <c r="BFS1" s="14" t="s">
        <v>1940</v>
      </c>
      <c r="BFT1" s="14" t="s">
        <v>1941</v>
      </c>
      <c r="BFU1" s="14" t="s">
        <v>1942</v>
      </c>
      <c r="BFV1" s="14" t="s">
        <v>1943</v>
      </c>
      <c r="BFW1" s="14" t="s">
        <v>1944</v>
      </c>
      <c r="BFX1" s="14" t="s">
        <v>1945</v>
      </c>
      <c r="BFY1" s="14" t="s">
        <v>1946</v>
      </c>
      <c r="BFZ1" s="14" t="s">
        <v>1947</v>
      </c>
      <c r="BGA1" s="14" t="s">
        <v>1948</v>
      </c>
      <c r="BGB1" s="14" t="s">
        <v>1949</v>
      </c>
      <c r="BGC1" s="14" t="s">
        <v>1950</v>
      </c>
      <c r="BGD1" s="14" t="s">
        <v>1951</v>
      </c>
      <c r="BGE1" s="14" t="s">
        <v>1952</v>
      </c>
      <c r="BGF1" s="14" t="s">
        <v>1953</v>
      </c>
      <c r="BGG1" s="14" t="s">
        <v>1954</v>
      </c>
      <c r="BGH1" s="14" t="s">
        <v>1955</v>
      </c>
      <c r="BGI1" s="14" t="s">
        <v>1956</v>
      </c>
      <c r="BGJ1" s="14" t="s">
        <v>1957</v>
      </c>
      <c r="BGK1" s="14" t="s">
        <v>1958</v>
      </c>
      <c r="BGL1" s="14" t="s">
        <v>1959</v>
      </c>
      <c r="BGM1" s="14" t="s">
        <v>1960</v>
      </c>
      <c r="BGN1" s="14" t="s">
        <v>1961</v>
      </c>
      <c r="BGO1" s="14" t="s">
        <v>1962</v>
      </c>
      <c r="BGP1" s="14" t="s">
        <v>1963</v>
      </c>
      <c r="BGQ1" s="14" t="s">
        <v>1964</v>
      </c>
      <c r="BGR1" s="14" t="s">
        <v>1965</v>
      </c>
      <c r="BGS1" s="14" t="s">
        <v>1966</v>
      </c>
      <c r="BGT1" s="14" t="s">
        <v>1967</v>
      </c>
      <c r="BGU1" s="14" t="s">
        <v>1968</v>
      </c>
      <c r="BGV1" s="14" t="s">
        <v>1969</v>
      </c>
      <c r="BGW1" s="14" t="s">
        <v>1970</v>
      </c>
      <c r="BGX1" s="14" t="s">
        <v>1971</v>
      </c>
      <c r="BGY1" s="14" t="s">
        <v>1972</v>
      </c>
      <c r="BGZ1" s="14" t="s">
        <v>1973</v>
      </c>
      <c r="BHA1" s="14" t="s">
        <v>1974</v>
      </c>
      <c r="BHB1" s="14" t="s">
        <v>1975</v>
      </c>
      <c r="BHC1" s="14" t="s">
        <v>1976</v>
      </c>
      <c r="BHD1" s="14" t="s">
        <v>1977</v>
      </c>
      <c r="BHE1" s="14" t="s">
        <v>1978</v>
      </c>
      <c r="BHF1" s="14" t="s">
        <v>1979</v>
      </c>
      <c r="BHG1" s="14" t="s">
        <v>1980</v>
      </c>
      <c r="BHH1" s="14" t="s">
        <v>1981</v>
      </c>
      <c r="BHI1" s="14" t="s">
        <v>1982</v>
      </c>
      <c r="BHJ1" s="14" t="s">
        <v>1983</v>
      </c>
      <c r="BHK1" s="14" t="s">
        <v>1984</v>
      </c>
      <c r="BHL1" s="14" t="s">
        <v>1985</v>
      </c>
      <c r="BHM1" s="14" t="s">
        <v>1986</v>
      </c>
      <c r="BHN1" s="14" t="s">
        <v>1987</v>
      </c>
      <c r="BHO1" s="14" t="s">
        <v>1988</v>
      </c>
      <c r="BHP1" s="14" t="s">
        <v>1989</v>
      </c>
      <c r="BHQ1" s="14" t="s">
        <v>1990</v>
      </c>
      <c r="BHR1" s="14" t="s">
        <v>1991</v>
      </c>
      <c r="BHS1" s="14" t="s">
        <v>1992</v>
      </c>
      <c r="BHT1" s="14" t="s">
        <v>1993</v>
      </c>
      <c r="BHU1" s="14" t="s">
        <v>1994</v>
      </c>
      <c r="BHV1" s="14" t="s">
        <v>1995</v>
      </c>
      <c r="BHW1" s="14" t="s">
        <v>1996</v>
      </c>
      <c r="BHX1" s="14" t="s">
        <v>1997</v>
      </c>
      <c r="BHY1" s="14" t="s">
        <v>1998</v>
      </c>
      <c r="BHZ1" s="14" t="s">
        <v>1999</v>
      </c>
      <c r="BIA1" s="14" t="s">
        <v>2000</v>
      </c>
      <c r="BIB1" s="14" t="s">
        <v>2001</v>
      </c>
      <c r="BIC1" s="14" t="s">
        <v>2002</v>
      </c>
      <c r="BID1" s="14" t="s">
        <v>2003</v>
      </c>
      <c r="BIE1" s="14" t="s">
        <v>2004</v>
      </c>
      <c r="BIF1" s="14" t="s">
        <v>2005</v>
      </c>
      <c r="BIG1" s="14" t="s">
        <v>2006</v>
      </c>
      <c r="BIH1" s="14" t="s">
        <v>2007</v>
      </c>
      <c r="BII1" s="14" t="s">
        <v>2008</v>
      </c>
      <c r="BIJ1" s="14" t="s">
        <v>2009</v>
      </c>
      <c r="BIK1" s="14" t="s">
        <v>2010</v>
      </c>
      <c r="BIL1" s="14" t="s">
        <v>2011</v>
      </c>
      <c r="BIM1" s="14" t="s">
        <v>2012</v>
      </c>
      <c r="BIN1" s="14" t="s">
        <v>2013</v>
      </c>
      <c r="BIO1" s="14" t="s">
        <v>2014</v>
      </c>
      <c r="BIP1" s="14" t="s">
        <v>2015</v>
      </c>
      <c r="BIQ1" s="14" t="s">
        <v>2016</v>
      </c>
      <c r="BIR1" s="14" t="s">
        <v>2017</v>
      </c>
      <c r="BIS1" s="14" t="s">
        <v>2018</v>
      </c>
      <c r="BIT1" s="14" t="s">
        <v>2019</v>
      </c>
      <c r="BIU1" s="14" t="s">
        <v>2020</v>
      </c>
      <c r="BIV1" s="14" t="s">
        <v>2021</v>
      </c>
      <c r="BIW1" s="14" t="s">
        <v>2022</v>
      </c>
      <c r="BIX1" s="14" t="s">
        <v>2023</v>
      </c>
      <c r="BIY1" s="14" t="s">
        <v>2024</v>
      </c>
      <c r="BIZ1" s="14" t="s">
        <v>2025</v>
      </c>
      <c r="BJA1" s="14" t="s">
        <v>2026</v>
      </c>
      <c r="BJB1" s="14" t="s">
        <v>2027</v>
      </c>
      <c r="BJC1" s="14" t="s">
        <v>2028</v>
      </c>
      <c r="BJD1" s="14" t="s">
        <v>2029</v>
      </c>
      <c r="BJE1" s="14" t="s">
        <v>2030</v>
      </c>
      <c r="BJF1" s="14" t="s">
        <v>2031</v>
      </c>
      <c r="BJG1" s="14" t="s">
        <v>2032</v>
      </c>
      <c r="BJH1" s="14" t="s">
        <v>2033</v>
      </c>
      <c r="BJI1" s="14" t="s">
        <v>2034</v>
      </c>
      <c r="BJJ1" s="14" t="s">
        <v>2035</v>
      </c>
      <c r="BJK1" s="14" t="s">
        <v>2036</v>
      </c>
      <c r="BJL1" s="14" t="s">
        <v>2037</v>
      </c>
      <c r="BJM1" s="14" t="s">
        <v>2038</v>
      </c>
      <c r="BJN1" s="14" t="s">
        <v>2039</v>
      </c>
      <c r="BJO1" s="14" t="s">
        <v>2040</v>
      </c>
      <c r="BJP1" s="14" t="s">
        <v>2041</v>
      </c>
      <c r="BJQ1" s="14" t="s">
        <v>2042</v>
      </c>
      <c r="BJR1" s="14" t="s">
        <v>2043</v>
      </c>
      <c r="BJS1" s="14" t="s">
        <v>2044</v>
      </c>
      <c r="BJT1" s="14" t="s">
        <v>2045</v>
      </c>
      <c r="BJU1" s="14" t="s">
        <v>2046</v>
      </c>
      <c r="BJV1" s="14" t="s">
        <v>2047</v>
      </c>
      <c r="BJW1" s="14" t="s">
        <v>2048</v>
      </c>
      <c r="BJX1" s="14" t="s">
        <v>2049</v>
      </c>
      <c r="BJY1" s="14" t="s">
        <v>2050</v>
      </c>
      <c r="BJZ1" s="14" t="s">
        <v>490</v>
      </c>
      <c r="BKA1" s="14" t="s">
        <v>1932</v>
      </c>
      <c r="BKB1" s="14" t="s">
        <v>2051</v>
      </c>
      <c r="BKC1" s="14" t="s">
        <v>1132</v>
      </c>
      <c r="BKD1" s="14" t="s">
        <v>2052</v>
      </c>
      <c r="BKE1" s="14" t="s">
        <v>2053</v>
      </c>
      <c r="BKF1" s="14" t="s">
        <v>2054</v>
      </c>
      <c r="BKG1" s="14" t="s">
        <v>2055</v>
      </c>
      <c r="BKH1" s="14" t="s">
        <v>505</v>
      </c>
      <c r="BKI1" s="14" t="s">
        <v>2056</v>
      </c>
      <c r="BKJ1" s="14" t="s">
        <v>2057</v>
      </c>
      <c r="BKK1" s="14" t="s">
        <v>2058</v>
      </c>
      <c r="BKL1" s="14" t="s">
        <v>2059</v>
      </c>
      <c r="BKM1" s="14" t="s">
        <v>2060</v>
      </c>
      <c r="BKN1" s="14" t="s">
        <v>2061</v>
      </c>
      <c r="BKO1" s="14" t="s">
        <v>2062</v>
      </c>
      <c r="BKP1" s="14" t="s">
        <v>2063</v>
      </c>
      <c r="BKQ1" s="14" t="s">
        <v>2064</v>
      </c>
      <c r="BKR1" s="14" t="s">
        <v>2065</v>
      </c>
      <c r="BKS1" s="14" t="s">
        <v>2066</v>
      </c>
      <c r="BKT1" s="14" t="s">
        <v>2067</v>
      </c>
      <c r="BKU1" s="14" t="s">
        <v>2068</v>
      </c>
      <c r="BKV1" s="14" t="s">
        <v>2069</v>
      </c>
      <c r="BKW1" s="14" t="s">
        <v>2070</v>
      </c>
      <c r="BKX1" s="14" t="s">
        <v>2071</v>
      </c>
      <c r="BKY1" s="14" t="s">
        <v>2072</v>
      </c>
      <c r="BKZ1" s="14" t="s">
        <v>2073</v>
      </c>
      <c r="BLA1" s="14" t="s">
        <v>2074</v>
      </c>
      <c r="BLB1" s="14" t="s">
        <v>2075</v>
      </c>
      <c r="BLC1" s="14" t="s">
        <v>2076</v>
      </c>
      <c r="BLD1" s="14" t="s">
        <v>2077</v>
      </c>
      <c r="BLE1" s="14" t="s">
        <v>2078</v>
      </c>
      <c r="BLF1" s="14" t="s">
        <v>2079</v>
      </c>
      <c r="BLG1" s="14" t="s">
        <v>2080</v>
      </c>
      <c r="BLH1" s="14" t="s">
        <v>2081</v>
      </c>
      <c r="BLI1" s="14" t="s">
        <v>2082</v>
      </c>
      <c r="BLJ1" s="14" t="s">
        <v>2083</v>
      </c>
      <c r="BLK1" s="14" t="s">
        <v>2084</v>
      </c>
      <c r="BLL1" s="14" t="s">
        <v>2085</v>
      </c>
      <c r="BLM1" s="14" t="s">
        <v>2086</v>
      </c>
      <c r="BLN1" s="14" t="s">
        <v>2087</v>
      </c>
      <c r="BLO1" s="14" t="s">
        <v>2088</v>
      </c>
      <c r="BLP1" s="14" t="s">
        <v>2089</v>
      </c>
      <c r="BLQ1" s="14" t="s">
        <v>2090</v>
      </c>
      <c r="BLR1" s="14" t="s">
        <v>2091</v>
      </c>
      <c r="BLS1" s="14" t="s">
        <v>2092</v>
      </c>
      <c r="BLT1" s="14" t="s">
        <v>2093</v>
      </c>
      <c r="BLU1" s="14" t="s">
        <v>2094</v>
      </c>
      <c r="BLV1" s="14" t="s">
        <v>2095</v>
      </c>
      <c r="BLW1" s="14" t="s">
        <v>2096</v>
      </c>
      <c r="BLX1" s="14" t="s">
        <v>2097</v>
      </c>
      <c r="BLY1" s="14" t="s">
        <v>2098</v>
      </c>
      <c r="BLZ1" s="14" t="s">
        <v>2099</v>
      </c>
      <c r="BMA1" s="14" t="s">
        <v>2100</v>
      </c>
      <c r="BMB1" s="14" t="s">
        <v>2101</v>
      </c>
      <c r="BMC1" s="14" t="s">
        <v>2102</v>
      </c>
      <c r="BMD1" s="14" t="s">
        <v>2103</v>
      </c>
      <c r="BME1" s="14" t="s">
        <v>2104</v>
      </c>
      <c r="BMF1" s="14" t="s">
        <v>2105</v>
      </c>
      <c r="BMG1" s="14" t="s">
        <v>2106</v>
      </c>
      <c r="BMH1" s="14" t="s">
        <v>2107</v>
      </c>
      <c r="BMI1" s="14" t="s">
        <v>2108</v>
      </c>
      <c r="BMJ1" s="14" t="s">
        <v>2109</v>
      </c>
      <c r="BMK1" s="14" t="s">
        <v>2110</v>
      </c>
      <c r="BML1" s="14" t="s">
        <v>2111</v>
      </c>
      <c r="BMM1" s="14" t="s">
        <v>2112</v>
      </c>
      <c r="BMN1" s="14" t="s">
        <v>2113</v>
      </c>
      <c r="BMO1" s="14" t="s">
        <v>2114</v>
      </c>
      <c r="BMP1" s="14" t="s">
        <v>2115</v>
      </c>
      <c r="BMQ1" s="14" t="s">
        <v>2116</v>
      </c>
      <c r="BMR1" s="14" t="s">
        <v>2117</v>
      </c>
      <c r="BMS1" s="14" t="s">
        <v>2118</v>
      </c>
      <c r="BMT1" s="14" t="s">
        <v>2119</v>
      </c>
      <c r="BMU1" s="14" t="s">
        <v>2120</v>
      </c>
      <c r="BMV1" s="14" t="s">
        <v>2121</v>
      </c>
      <c r="BMW1" s="14" t="s">
        <v>2122</v>
      </c>
      <c r="BMX1" s="14" t="s">
        <v>2123</v>
      </c>
      <c r="BMY1" s="14" t="s">
        <v>2124</v>
      </c>
      <c r="BMZ1" s="14" t="s">
        <v>2125</v>
      </c>
      <c r="BNA1" s="14" t="s">
        <v>2126</v>
      </c>
      <c r="BNB1" s="14" t="s">
        <v>2127</v>
      </c>
      <c r="BNC1" s="14" t="s">
        <v>2128</v>
      </c>
      <c r="BND1" s="14" t="s">
        <v>2129</v>
      </c>
      <c r="BNE1" s="14" t="s">
        <v>2130</v>
      </c>
      <c r="BNF1" s="14" t="s">
        <v>2131</v>
      </c>
      <c r="BNG1" s="14" t="s">
        <v>2132</v>
      </c>
      <c r="BNH1" s="14" t="s">
        <v>2133</v>
      </c>
      <c r="BNI1" s="14" t="s">
        <v>2134</v>
      </c>
      <c r="BNJ1" s="14" t="s">
        <v>2135</v>
      </c>
      <c r="BNK1" s="14" t="s">
        <v>2136</v>
      </c>
      <c r="BNL1" s="14" t="s">
        <v>2137</v>
      </c>
      <c r="BNM1" s="14" t="s">
        <v>2138</v>
      </c>
      <c r="BNN1" s="14" t="s">
        <v>2139</v>
      </c>
      <c r="BNO1" s="14" t="s">
        <v>2140</v>
      </c>
      <c r="BNP1" s="14" t="s">
        <v>2141</v>
      </c>
      <c r="BNQ1" s="14" t="s">
        <v>2142</v>
      </c>
      <c r="BNR1" s="14" t="s">
        <v>2143</v>
      </c>
      <c r="BNS1" s="14" t="s">
        <v>2144</v>
      </c>
      <c r="BNT1" s="14" t="s">
        <v>2145</v>
      </c>
      <c r="BNU1" s="14" t="s">
        <v>2146</v>
      </c>
      <c r="BNV1" s="14" t="s">
        <v>2147</v>
      </c>
      <c r="BNW1" s="14" t="s">
        <v>2148</v>
      </c>
      <c r="BNX1" s="14" t="s">
        <v>2149</v>
      </c>
      <c r="BNY1" s="14" t="s">
        <v>2150</v>
      </c>
      <c r="BNZ1" s="14" t="s">
        <v>2151</v>
      </c>
      <c r="BOA1" s="14" t="s">
        <v>2152</v>
      </c>
      <c r="BOB1" s="14" t="s">
        <v>2153</v>
      </c>
      <c r="BOC1" s="14" t="s">
        <v>2154</v>
      </c>
      <c r="BOD1" s="14" t="s">
        <v>2155</v>
      </c>
      <c r="BOE1" s="14" t="s">
        <v>2156</v>
      </c>
      <c r="BOF1" s="14" t="s">
        <v>2157</v>
      </c>
      <c r="BOG1" s="14" t="s">
        <v>2158</v>
      </c>
      <c r="BOH1" s="14" t="s">
        <v>2159</v>
      </c>
      <c r="BOI1" s="14" t="s">
        <v>2160</v>
      </c>
      <c r="BOJ1" s="14" t="s">
        <v>2161</v>
      </c>
      <c r="BOK1" s="14" t="s">
        <v>2162</v>
      </c>
      <c r="BOL1" s="14" t="s">
        <v>2163</v>
      </c>
      <c r="BOM1" s="14" t="s">
        <v>2164</v>
      </c>
      <c r="BON1" s="14" t="s">
        <v>2165</v>
      </c>
      <c r="BOO1" s="14" t="s">
        <v>2166</v>
      </c>
      <c r="BOP1" s="14" t="s">
        <v>2167</v>
      </c>
      <c r="BOQ1" s="14" t="s">
        <v>2168</v>
      </c>
      <c r="BOR1" s="14" t="s">
        <v>2169</v>
      </c>
      <c r="BOS1" s="14" t="s">
        <v>2170</v>
      </c>
      <c r="BOT1" s="14" t="s">
        <v>2171</v>
      </c>
      <c r="BOU1" s="14" t="s">
        <v>2172</v>
      </c>
      <c r="BOV1" s="14" t="s">
        <v>2173</v>
      </c>
      <c r="BOW1" s="14" t="s">
        <v>2174</v>
      </c>
      <c r="BOX1" s="14" t="s">
        <v>2175</v>
      </c>
      <c r="BOY1" s="14" t="s">
        <v>2176</v>
      </c>
      <c r="BOZ1" s="14" t="s">
        <v>2177</v>
      </c>
      <c r="BPA1" s="14" t="s">
        <v>2178</v>
      </c>
      <c r="BPB1" s="14" t="s">
        <v>2179</v>
      </c>
      <c r="BPC1" s="14" t="s">
        <v>2180</v>
      </c>
      <c r="BPD1" s="14" t="s">
        <v>2181</v>
      </c>
      <c r="BPE1" s="14" t="s">
        <v>2182</v>
      </c>
      <c r="BPF1" s="14" t="s">
        <v>2183</v>
      </c>
      <c r="BPG1" s="14" t="s">
        <v>2184</v>
      </c>
      <c r="BPH1" s="14" t="s">
        <v>2185</v>
      </c>
      <c r="BPI1" s="14" t="s">
        <v>2186</v>
      </c>
      <c r="BPJ1" s="14" t="s">
        <v>2187</v>
      </c>
      <c r="BPK1" s="14" t="s">
        <v>2188</v>
      </c>
      <c r="BPL1" s="14" t="s">
        <v>2189</v>
      </c>
      <c r="BPM1" s="14" t="s">
        <v>2190</v>
      </c>
      <c r="BPN1" s="14" t="s">
        <v>1101</v>
      </c>
      <c r="BPO1" s="14" t="s">
        <v>2191</v>
      </c>
      <c r="BPP1" s="14" t="s">
        <v>2192</v>
      </c>
      <c r="BPQ1" s="14" t="s">
        <v>945</v>
      </c>
      <c r="BPR1" s="14" t="s">
        <v>2193</v>
      </c>
      <c r="BPS1" s="14" t="s">
        <v>2194</v>
      </c>
      <c r="BPT1" s="14" t="s">
        <v>2195</v>
      </c>
      <c r="BPU1" s="14" t="s">
        <v>2196</v>
      </c>
      <c r="BPV1" s="14" t="s">
        <v>2164</v>
      </c>
      <c r="BPW1" s="14" t="s">
        <v>2164</v>
      </c>
      <c r="BPX1" s="14" t="s">
        <v>2197</v>
      </c>
      <c r="BPY1" s="14" t="s">
        <v>2198</v>
      </c>
      <c r="BPZ1" s="14" t="s">
        <v>2199</v>
      </c>
      <c r="BQA1" s="14" t="s">
        <v>2200</v>
      </c>
      <c r="BQB1" s="14" t="s">
        <v>2201</v>
      </c>
      <c r="BQC1" s="14" t="s">
        <v>2202</v>
      </c>
      <c r="BQD1" s="14" t="s">
        <v>2203</v>
      </c>
      <c r="BQE1" s="14" t="s">
        <v>2204</v>
      </c>
      <c r="BQF1" s="14" t="s">
        <v>2205</v>
      </c>
      <c r="BQG1" s="14" t="s">
        <v>2206</v>
      </c>
      <c r="BQH1" s="14" t="s">
        <v>2207</v>
      </c>
      <c r="BQI1" s="14" t="s">
        <v>2208</v>
      </c>
      <c r="BQJ1" s="14" t="s">
        <v>2209</v>
      </c>
      <c r="BQK1" s="14" t="s">
        <v>2210</v>
      </c>
      <c r="BQL1" s="14" t="s">
        <v>2211</v>
      </c>
      <c r="BQM1" s="14" t="s">
        <v>2212</v>
      </c>
      <c r="BQN1" s="14" t="s">
        <v>2213</v>
      </c>
      <c r="BQO1" s="14" t="s">
        <v>2214</v>
      </c>
      <c r="BQP1" s="14" t="s">
        <v>2215</v>
      </c>
      <c r="BQQ1" s="14" t="s">
        <v>2216</v>
      </c>
      <c r="BQR1" s="14" t="s">
        <v>2217</v>
      </c>
      <c r="BQS1" s="14" t="s">
        <v>2218</v>
      </c>
      <c r="BQT1" s="14" t="s">
        <v>2219</v>
      </c>
      <c r="BQU1" s="14" t="s">
        <v>2220</v>
      </c>
      <c r="BQV1" s="14" t="s">
        <v>2221</v>
      </c>
      <c r="BQW1" s="14" t="s">
        <v>2222</v>
      </c>
      <c r="BQX1" s="14" t="s">
        <v>2223</v>
      </c>
      <c r="BQY1" s="14" t="s">
        <v>2224</v>
      </c>
      <c r="BQZ1" s="14" t="s">
        <v>2225</v>
      </c>
      <c r="BRA1" s="14" t="s">
        <v>2226</v>
      </c>
      <c r="BRB1" s="14" t="s">
        <v>2227</v>
      </c>
      <c r="BRC1" s="14" t="s">
        <v>2228</v>
      </c>
      <c r="BRD1" s="14" t="s">
        <v>2229</v>
      </c>
      <c r="BRE1" s="14" t="s">
        <v>2230</v>
      </c>
      <c r="BRF1" s="14" t="s">
        <v>2231</v>
      </c>
      <c r="BRG1" s="14" t="s">
        <v>2232</v>
      </c>
      <c r="BRH1" s="14" t="s">
        <v>2233</v>
      </c>
      <c r="BRI1" s="14" t="s">
        <v>2234</v>
      </c>
      <c r="BRJ1" s="14" t="s">
        <v>2235</v>
      </c>
      <c r="BRK1" s="14" t="s">
        <v>2236</v>
      </c>
      <c r="BRL1" s="14" t="s">
        <v>2237</v>
      </c>
      <c r="BRM1" s="14" t="s">
        <v>2238</v>
      </c>
      <c r="BRN1" s="14" t="s">
        <v>2239</v>
      </c>
      <c r="BRO1" s="14" t="s">
        <v>2240</v>
      </c>
      <c r="BRP1" s="14" t="s">
        <v>2241</v>
      </c>
      <c r="BRQ1" s="14" t="s">
        <v>878</v>
      </c>
      <c r="BRR1" s="14" t="s">
        <v>2242</v>
      </c>
      <c r="BRS1" s="14" t="s">
        <v>2243</v>
      </c>
      <c r="BRT1" s="14" t="s">
        <v>2244</v>
      </c>
      <c r="BRU1" s="14" t="s">
        <v>2245</v>
      </c>
      <c r="BRV1" s="14" t="s">
        <v>2246</v>
      </c>
      <c r="BRW1" s="14" t="s">
        <v>2247</v>
      </c>
      <c r="BRX1" s="14" t="s">
        <v>2248</v>
      </c>
      <c r="BRY1" s="14" t="s">
        <v>2249</v>
      </c>
      <c r="BRZ1" s="14" t="s">
        <v>2250</v>
      </c>
      <c r="BSA1" s="14" t="s">
        <v>2251</v>
      </c>
      <c r="BSB1" s="14" t="s">
        <v>2252</v>
      </c>
      <c r="BSC1" s="14" t="s">
        <v>2253</v>
      </c>
      <c r="BSD1" s="14" t="s">
        <v>2254</v>
      </c>
      <c r="BSE1" s="14" t="s">
        <v>2255</v>
      </c>
      <c r="BSF1" s="14" t="s">
        <v>2256</v>
      </c>
      <c r="BSG1" s="14" t="s">
        <v>2257</v>
      </c>
      <c r="BSH1" s="14" t="s">
        <v>504</v>
      </c>
      <c r="BSI1" s="14" t="s">
        <v>2258</v>
      </c>
      <c r="BSJ1" s="14" t="s">
        <v>2259</v>
      </c>
      <c r="BSK1" s="14" t="s">
        <v>2260</v>
      </c>
      <c r="BSL1" s="14" t="s">
        <v>2261</v>
      </c>
      <c r="BSM1" s="14" t="s">
        <v>2262</v>
      </c>
      <c r="BSN1" s="14" t="s">
        <v>2263</v>
      </c>
      <c r="BSO1" s="14" t="s">
        <v>2264</v>
      </c>
      <c r="BSP1" s="14" t="s">
        <v>2265</v>
      </c>
      <c r="BSQ1" s="14" t="s">
        <v>2266</v>
      </c>
      <c r="BSR1" s="14" t="s">
        <v>2267</v>
      </c>
      <c r="BSS1" s="14" t="s">
        <v>2268</v>
      </c>
      <c r="BST1" s="14" t="s">
        <v>2269</v>
      </c>
      <c r="BSU1" s="14" t="s">
        <v>2270</v>
      </c>
      <c r="BSV1" s="14" t="s">
        <v>2271</v>
      </c>
      <c r="BSW1" s="14" t="s">
        <v>2272</v>
      </c>
      <c r="BSX1" s="14" t="s">
        <v>2273</v>
      </c>
      <c r="BSY1" s="14" t="s">
        <v>2274</v>
      </c>
      <c r="BSZ1" s="14" t="s">
        <v>1225</v>
      </c>
      <c r="BTA1" s="14" t="s">
        <v>2275</v>
      </c>
      <c r="BTB1" s="14" t="s">
        <v>2276</v>
      </c>
      <c r="BTC1" s="14" t="s">
        <v>2277</v>
      </c>
      <c r="BTD1" s="14" t="s">
        <v>2278</v>
      </c>
      <c r="BTE1" s="14" t="s">
        <v>871</v>
      </c>
      <c r="BTF1" s="14" t="s">
        <v>2279</v>
      </c>
      <c r="BTG1" s="14" t="s">
        <v>2280</v>
      </c>
      <c r="BTH1" s="14" t="s">
        <v>2281</v>
      </c>
      <c r="BTI1" s="14" t="s">
        <v>2282</v>
      </c>
      <c r="BTJ1" s="14" t="s">
        <v>2283</v>
      </c>
      <c r="BTK1" s="14" t="s">
        <v>2284</v>
      </c>
      <c r="BTL1" s="14" t="s">
        <v>2285</v>
      </c>
      <c r="BTM1" s="14" t="s">
        <v>2286</v>
      </c>
      <c r="BTN1" s="14" t="s">
        <v>2287</v>
      </c>
      <c r="BTO1" s="14" t="s">
        <v>2288</v>
      </c>
      <c r="BTP1" s="14" t="s">
        <v>2289</v>
      </c>
      <c r="BTQ1" s="14" t="s">
        <v>2290</v>
      </c>
      <c r="BTR1" s="14" t="s">
        <v>2291</v>
      </c>
      <c r="BTS1" s="14" t="s">
        <v>2292</v>
      </c>
      <c r="BTT1" s="14" t="s">
        <v>2293</v>
      </c>
      <c r="BTU1" s="14" t="s">
        <v>2294</v>
      </c>
      <c r="BTV1" s="14" t="s">
        <v>2295</v>
      </c>
      <c r="BTW1" s="14" t="s">
        <v>2296</v>
      </c>
      <c r="BTX1" s="14" t="s">
        <v>2297</v>
      </c>
      <c r="BTY1" s="14" t="s">
        <v>2298</v>
      </c>
      <c r="BTZ1" s="14" t="s">
        <v>2299</v>
      </c>
      <c r="BUA1" s="14" t="s">
        <v>2300</v>
      </c>
      <c r="BUB1" s="14" t="s">
        <v>2301</v>
      </c>
      <c r="BUC1" s="14" t="s">
        <v>2302</v>
      </c>
      <c r="BUD1" s="14" t="s">
        <v>2303</v>
      </c>
      <c r="BUE1" s="14" t="s">
        <v>2304</v>
      </c>
      <c r="BUF1" s="14" t="s">
        <v>2305</v>
      </c>
      <c r="BUG1" s="14" t="s">
        <v>2306</v>
      </c>
      <c r="BUH1" s="14" t="s">
        <v>2307</v>
      </c>
      <c r="BUI1" s="14" t="s">
        <v>2308</v>
      </c>
      <c r="BUJ1" s="14" t="s">
        <v>2309</v>
      </c>
      <c r="BUK1" s="14" t="s">
        <v>2310</v>
      </c>
      <c r="BUL1" s="14" t="s">
        <v>2311</v>
      </c>
      <c r="BUM1" s="14" t="s">
        <v>2312</v>
      </c>
      <c r="BUN1" s="14" t="s">
        <v>2313</v>
      </c>
      <c r="BUO1" s="14" t="s">
        <v>2314</v>
      </c>
      <c r="BUP1" s="14" t="s">
        <v>2315</v>
      </c>
      <c r="BUQ1" s="14" t="s">
        <v>2316</v>
      </c>
      <c r="BUR1" s="14" t="s">
        <v>2317</v>
      </c>
      <c r="BUS1" s="14" t="s">
        <v>2318</v>
      </c>
      <c r="BUT1" s="14" t="s">
        <v>2319</v>
      </c>
      <c r="BUU1" s="14" t="s">
        <v>2320</v>
      </c>
      <c r="BUV1" s="14" t="s">
        <v>2321</v>
      </c>
      <c r="BUW1" s="14" t="s">
        <v>2322</v>
      </c>
      <c r="BUX1" s="14" t="s">
        <v>2323</v>
      </c>
      <c r="BUY1" s="14" t="s">
        <v>2324</v>
      </c>
      <c r="BUZ1" s="14" t="s">
        <v>2325</v>
      </c>
      <c r="BVA1" s="14" t="s">
        <v>2326</v>
      </c>
      <c r="BVB1" s="14" t="s">
        <v>2327</v>
      </c>
      <c r="BVC1" s="14" t="s">
        <v>2328</v>
      </c>
      <c r="BVD1" s="14" t="s">
        <v>2329</v>
      </c>
      <c r="BVE1" s="14" t="s">
        <v>2330</v>
      </c>
      <c r="BVF1" s="14" t="s">
        <v>2331</v>
      </c>
      <c r="BVG1" s="14" t="s">
        <v>2332</v>
      </c>
      <c r="BVH1" s="14" t="s">
        <v>2333</v>
      </c>
      <c r="BVI1" s="14" t="s">
        <v>2334</v>
      </c>
      <c r="BVJ1" s="14" t="s">
        <v>2335</v>
      </c>
      <c r="BVK1" s="14" t="s">
        <v>2336</v>
      </c>
      <c r="BVL1" s="14" t="s">
        <v>2337</v>
      </c>
      <c r="BVM1" s="14" t="s">
        <v>2338</v>
      </c>
      <c r="BVN1" s="14" t="s">
        <v>2339</v>
      </c>
      <c r="BVO1" s="14" t="s">
        <v>2340</v>
      </c>
      <c r="BVP1" s="14" t="s">
        <v>2341</v>
      </c>
      <c r="BVQ1" s="14" t="s">
        <v>2342</v>
      </c>
      <c r="BVR1" s="14" t="s">
        <v>2343</v>
      </c>
      <c r="BVS1" s="14" t="s">
        <v>2344</v>
      </c>
      <c r="BVT1" s="14" t="s">
        <v>2345</v>
      </c>
      <c r="BVU1" s="14" t="s">
        <v>2346</v>
      </c>
      <c r="BVV1" s="14" t="s">
        <v>2347</v>
      </c>
      <c r="BVW1" s="14" t="s">
        <v>2348</v>
      </c>
      <c r="BVX1" s="14" t="s">
        <v>2349</v>
      </c>
      <c r="BVY1" s="14" t="s">
        <v>2350</v>
      </c>
      <c r="BVZ1" s="14" t="s">
        <v>2351</v>
      </c>
      <c r="BWA1" s="14" t="s">
        <v>2352</v>
      </c>
      <c r="BWB1" s="14" t="s">
        <v>2353</v>
      </c>
      <c r="BWC1" s="14" t="s">
        <v>2354</v>
      </c>
      <c r="BWD1" s="14" t="s">
        <v>2355</v>
      </c>
      <c r="BWE1" s="14" t="s">
        <v>2356</v>
      </c>
      <c r="BWF1" s="14" t="s">
        <v>2357</v>
      </c>
      <c r="BWG1" s="14" t="s">
        <v>2358</v>
      </c>
      <c r="BWH1" s="14" t="s">
        <v>2359</v>
      </c>
      <c r="BWI1" s="14" t="s">
        <v>2360</v>
      </c>
      <c r="BWJ1" s="14" t="s">
        <v>2361</v>
      </c>
      <c r="BWK1" s="14" t="s">
        <v>2362</v>
      </c>
      <c r="BWL1" s="14" t="s">
        <v>2363</v>
      </c>
      <c r="BWM1" s="14" t="s">
        <v>2364</v>
      </c>
      <c r="BWN1" s="14" t="s">
        <v>2365</v>
      </c>
      <c r="BWO1" s="14" t="s">
        <v>2366</v>
      </c>
      <c r="BWP1" s="14" t="s">
        <v>2367</v>
      </c>
      <c r="BWQ1" s="14" t="s">
        <v>2368</v>
      </c>
      <c r="BWR1" s="14" t="s">
        <v>2369</v>
      </c>
      <c r="BWS1" s="14" t="s">
        <v>2370</v>
      </c>
      <c r="BWT1" s="14" t="s">
        <v>2371</v>
      </c>
      <c r="BWU1" s="14" t="s">
        <v>2372</v>
      </c>
      <c r="BWV1" s="14" t="s">
        <v>2373</v>
      </c>
      <c r="BWW1" s="14" t="s">
        <v>2374</v>
      </c>
      <c r="BWX1" s="14" t="s">
        <v>2375</v>
      </c>
      <c r="BWY1" s="14" t="s">
        <v>2376</v>
      </c>
      <c r="BWZ1" s="14" t="s">
        <v>2377</v>
      </c>
      <c r="BXA1" s="14" t="s">
        <v>2378</v>
      </c>
      <c r="BXB1" s="14" t="s">
        <v>2379</v>
      </c>
      <c r="BXC1" s="14" t="s">
        <v>2380</v>
      </c>
      <c r="BXD1" s="14" t="s">
        <v>2381</v>
      </c>
      <c r="BXE1" s="14" t="s">
        <v>2382</v>
      </c>
      <c r="BXF1" s="14" t="s">
        <v>2383</v>
      </c>
      <c r="BXG1" s="14" t="s">
        <v>2384</v>
      </c>
      <c r="BXH1" s="14" t="s">
        <v>2385</v>
      </c>
      <c r="BXI1" s="14" t="s">
        <v>2386</v>
      </c>
      <c r="BXJ1" s="14" t="s">
        <v>972</v>
      </c>
      <c r="BXK1" s="14" t="s">
        <v>2387</v>
      </c>
      <c r="BXL1" s="14" t="s">
        <v>978</v>
      </c>
      <c r="BXM1" s="14" t="s">
        <v>2388</v>
      </c>
      <c r="BXN1" s="14" t="s">
        <v>2389</v>
      </c>
      <c r="BXO1" s="14" t="s">
        <v>2390</v>
      </c>
      <c r="BXP1" s="14" t="s">
        <v>2391</v>
      </c>
      <c r="BXQ1" s="14" t="s">
        <v>2392</v>
      </c>
      <c r="BXR1" s="14" t="s">
        <v>2393</v>
      </c>
      <c r="BXS1" s="14" t="s">
        <v>2394</v>
      </c>
      <c r="BXT1" s="14" t="s">
        <v>2395</v>
      </c>
      <c r="BXU1" s="14" t="s">
        <v>2396</v>
      </c>
      <c r="BXV1" s="14" t="s">
        <v>2397</v>
      </c>
      <c r="BXW1" s="14" t="s">
        <v>2398</v>
      </c>
      <c r="BXX1" s="14" t="s">
        <v>2399</v>
      </c>
      <c r="BXY1" s="14" t="s">
        <v>2400</v>
      </c>
      <c r="BXZ1" s="14" t="s">
        <v>2401</v>
      </c>
      <c r="BYA1" s="14" t="s">
        <v>2402</v>
      </c>
      <c r="BYB1" s="14" t="s">
        <v>2403</v>
      </c>
      <c r="BYC1" s="14" t="s">
        <v>2404</v>
      </c>
      <c r="BYD1" s="14" t="s">
        <v>2405</v>
      </c>
      <c r="BYE1" s="14" t="s">
        <v>2406</v>
      </c>
      <c r="BYF1" s="14" t="s">
        <v>2407</v>
      </c>
      <c r="BYG1" s="14" t="s">
        <v>2408</v>
      </c>
      <c r="BYH1" s="14" t="s">
        <v>2409</v>
      </c>
      <c r="BYI1" s="14" t="s">
        <v>2410</v>
      </c>
      <c r="BYJ1" s="14" t="s">
        <v>2411</v>
      </c>
      <c r="BYK1" s="14" t="s">
        <v>2412</v>
      </c>
      <c r="BYL1" s="14" t="s">
        <v>2413</v>
      </c>
      <c r="BYM1" s="14" t="s">
        <v>2414</v>
      </c>
      <c r="BYN1" s="14" t="s">
        <v>2415</v>
      </c>
      <c r="BYO1" s="14" t="s">
        <v>2416</v>
      </c>
      <c r="BYP1" s="14" t="s">
        <v>2417</v>
      </c>
      <c r="BYQ1" s="14" t="s">
        <v>2418</v>
      </c>
      <c r="BYR1" s="14" t="s">
        <v>2419</v>
      </c>
      <c r="BYS1" s="14" t="s">
        <v>2420</v>
      </c>
      <c r="BYT1" s="14" t="s">
        <v>2421</v>
      </c>
      <c r="BYU1" s="14" t="s">
        <v>2422</v>
      </c>
      <c r="BYV1" s="14" t="s">
        <v>2423</v>
      </c>
      <c r="BYW1" s="14" t="s">
        <v>2424</v>
      </c>
      <c r="BYX1" s="14" t="s">
        <v>2425</v>
      </c>
      <c r="BYY1" s="14" t="s">
        <v>2426</v>
      </c>
      <c r="BYZ1" s="14" t="s">
        <v>2427</v>
      </c>
      <c r="BZA1" s="14" t="s">
        <v>2428</v>
      </c>
      <c r="BZB1" s="14" t="s">
        <v>2429</v>
      </c>
      <c r="BZC1" s="14" t="s">
        <v>2430</v>
      </c>
      <c r="BZD1" s="14" t="s">
        <v>2431</v>
      </c>
      <c r="BZE1" s="14" t="s">
        <v>2432</v>
      </c>
      <c r="BZF1" s="14" t="s">
        <v>2433</v>
      </c>
      <c r="BZG1" s="14" t="s">
        <v>2434</v>
      </c>
      <c r="BZH1" s="14" t="s">
        <v>2435</v>
      </c>
      <c r="BZI1" s="14" t="s">
        <v>2436</v>
      </c>
      <c r="BZJ1" s="14" t="s">
        <v>2437</v>
      </c>
      <c r="BZK1" s="14" t="s">
        <v>2438</v>
      </c>
      <c r="BZL1" s="14" t="s">
        <v>2439</v>
      </c>
      <c r="BZM1" s="14" t="s">
        <v>2440</v>
      </c>
      <c r="BZN1" s="14" t="s">
        <v>2441</v>
      </c>
      <c r="BZO1" s="14" t="s">
        <v>2442</v>
      </c>
      <c r="BZP1" s="14" t="s">
        <v>2443</v>
      </c>
      <c r="BZQ1" s="14" t="s">
        <v>2444</v>
      </c>
      <c r="BZR1" s="14" t="s">
        <v>2445</v>
      </c>
      <c r="BZS1" s="14" t="s">
        <v>2446</v>
      </c>
      <c r="BZT1" s="14" t="s">
        <v>2447</v>
      </c>
      <c r="BZU1" s="14" t="s">
        <v>2448</v>
      </c>
      <c r="BZV1" s="14" t="s">
        <v>2449</v>
      </c>
      <c r="BZW1" s="14" t="s">
        <v>2450</v>
      </c>
      <c r="BZX1" s="14" t="s">
        <v>2451</v>
      </c>
      <c r="BZY1" s="14" t="s">
        <v>2452</v>
      </c>
      <c r="BZZ1" s="14" t="s">
        <v>2453</v>
      </c>
      <c r="CAA1" s="14" t="s">
        <v>2454</v>
      </c>
      <c r="CAB1" s="14" t="s">
        <v>2455</v>
      </c>
      <c r="CAC1" s="14" t="s">
        <v>2456</v>
      </c>
      <c r="CAD1" s="14" t="s">
        <v>2457</v>
      </c>
      <c r="CAE1" s="14" t="s">
        <v>2458</v>
      </c>
      <c r="CAF1" s="14" t="s">
        <v>2459</v>
      </c>
      <c r="CAG1" s="14" t="s">
        <v>2460</v>
      </c>
      <c r="CAH1" s="14" t="s">
        <v>2461</v>
      </c>
      <c r="CAI1" s="14" t="s">
        <v>2462</v>
      </c>
      <c r="CAJ1" s="14" t="s">
        <v>2463</v>
      </c>
      <c r="CAK1" s="14" t="s">
        <v>2464</v>
      </c>
      <c r="CAL1" s="14" t="s">
        <v>2465</v>
      </c>
      <c r="CAM1" s="14" t="s">
        <v>2466</v>
      </c>
      <c r="CAN1" s="14" t="s">
        <v>2467</v>
      </c>
      <c r="CAO1" s="14" t="s">
        <v>2468</v>
      </c>
      <c r="CAP1" s="14" t="s">
        <v>2469</v>
      </c>
      <c r="CAQ1" s="14" t="s">
        <v>2470</v>
      </c>
      <c r="CAR1" s="14" t="s">
        <v>2471</v>
      </c>
      <c r="CAS1" s="14" t="s">
        <v>2472</v>
      </c>
      <c r="CAT1" s="14" t="s">
        <v>2473</v>
      </c>
      <c r="CAU1" s="14" t="s">
        <v>2474</v>
      </c>
      <c r="CAV1" s="14" t="s">
        <v>2475</v>
      </c>
      <c r="CAW1" s="14" t="s">
        <v>2476</v>
      </c>
      <c r="CAX1" s="14" t="s">
        <v>2477</v>
      </c>
      <c r="CAY1" s="14" t="s">
        <v>2478</v>
      </c>
      <c r="CAZ1" s="14" t="s">
        <v>2479</v>
      </c>
      <c r="CBA1" s="14" t="s">
        <v>2480</v>
      </c>
      <c r="CBB1" s="14" t="s">
        <v>2481</v>
      </c>
      <c r="CBC1" s="14" t="s">
        <v>2482</v>
      </c>
      <c r="CBD1" s="14" t="s">
        <v>2483</v>
      </c>
      <c r="CBE1" s="14" t="s">
        <v>2484</v>
      </c>
      <c r="CBF1" s="14" t="s">
        <v>2485</v>
      </c>
      <c r="CBG1" s="14" t="s">
        <v>2486</v>
      </c>
      <c r="CBH1" s="14" t="s">
        <v>2487</v>
      </c>
      <c r="CBI1" s="14" t="s">
        <v>2488</v>
      </c>
      <c r="CBJ1" s="14" t="s">
        <v>2489</v>
      </c>
      <c r="CBK1" s="14" t="s">
        <v>2490</v>
      </c>
      <c r="CBL1" s="14" t="s">
        <v>2491</v>
      </c>
      <c r="CBM1" s="14" t="s">
        <v>2492</v>
      </c>
      <c r="CBN1" s="14" t="s">
        <v>2493</v>
      </c>
      <c r="CBO1" s="14" t="s">
        <v>2494</v>
      </c>
      <c r="CBP1" s="14" t="s">
        <v>2495</v>
      </c>
      <c r="CBQ1" s="14" t="s">
        <v>2496</v>
      </c>
      <c r="CBR1" s="14" t="s">
        <v>2497</v>
      </c>
      <c r="CBS1" s="14" t="s">
        <v>2498</v>
      </c>
      <c r="CBT1" s="14" t="s">
        <v>2499</v>
      </c>
      <c r="CBU1" s="14" t="s">
        <v>2500</v>
      </c>
      <c r="CBV1" s="14" t="s">
        <v>2501</v>
      </c>
      <c r="CBW1" s="14" t="s">
        <v>2502</v>
      </c>
      <c r="CBX1" s="14" t="s">
        <v>2503</v>
      </c>
      <c r="CBY1" s="14" t="s">
        <v>2504</v>
      </c>
      <c r="CBZ1" s="14" t="s">
        <v>2505</v>
      </c>
      <c r="CCA1" s="14" t="s">
        <v>2506</v>
      </c>
      <c r="CCB1" s="14" t="s">
        <v>2507</v>
      </c>
      <c r="CCC1" s="14" t="s">
        <v>2508</v>
      </c>
      <c r="CCD1" s="14" t="s">
        <v>2509</v>
      </c>
      <c r="CCE1" s="14" t="s">
        <v>2510</v>
      </c>
      <c r="CCF1" s="14" t="s">
        <v>2511</v>
      </c>
      <c r="CCG1" s="14" t="s">
        <v>2512</v>
      </c>
      <c r="CCH1" s="14" t="s">
        <v>2513</v>
      </c>
      <c r="CCI1" s="14" t="s">
        <v>2514</v>
      </c>
      <c r="CCJ1" s="14" t="s">
        <v>2515</v>
      </c>
      <c r="CCK1" s="14" t="s">
        <v>2516</v>
      </c>
      <c r="CCL1" s="14" t="s">
        <v>2517</v>
      </c>
      <c r="CCM1" s="14" t="s">
        <v>2518</v>
      </c>
      <c r="CCN1" s="14" t="s">
        <v>2519</v>
      </c>
      <c r="CCO1" s="14" t="s">
        <v>2520</v>
      </c>
      <c r="CCP1" s="14" t="s">
        <v>2521</v>
      </c>
      <c r="CCQ1" s="14" t="s">
        <v>2522</v>
      </c>
      <c r="CCR1" s="14" t="s">
        <v>2523</v>
      </c>
      <c r="CCS1" s="14" t="s">
        <v>742</v>
      </c>
      <c r="CCT1" s="14" t="s">
        <v>2524</v>
      </c>
      <c r="CCU1" s="14" t="s">
        <v>2525</v>
      </c>
      <c r="CCV1" s="14" t="s">
        <v>2526</v>
      </c>
      <c r="CCW1" s="14" t="s">
        <v>2527</v>
      </c>
      <c r="CCX1" s="14" t="s">
        <v>2528</v>
      </c>
      <c r="CCY1" s="14" t="s">
        <v>2529</v>
      </c>
      <c r="CCZ1" s="14" t="s">
        <v>2530</v>
      </c>
      <c r="CDA1" s="14" t="s">
        <v>2531</v>
      </c>
      <c r="CDB1" s="14" t="s">
        <v>2532</v>
      </c>
      <c r="CDC1" s="14" t="s">
        <v>2533</v>
      </c>
      <c r="CDD1" s="14" t="s">
        <v>2534</v>
      </c>
      <c r="CDE1" s="14" t="s">
        <v>2535</v>
      </c>
      <c r="CDF1" s="14" t="s">
        <v>2536</v>
      </c>
      <c r="CDG1" s="14" t="s">
        <v>2537</v>
      </c>
      <c r="CDH1" s="14" t="s">
        <v>2538</v>
      </c>
      <c r="CDI1" s="14" t="s">
        <v>2539</v>
      </c>
      <c r="CDJ1" s="14" t="s">
        <v>2540</v>
      </c>
      <c r="CDK1" s="14" t="s">
        <v>2541</v>
      </c>
      <c r="CDL1" s="14" t="s">
        <v>2542</v>
      </c>
      <c r="CDM1" s="14" t="s">
        <v>2543</v>
      </c>
      <c r="CDN1" s="14" t="s">
        <v>2544</v>
      </c>
      <c r="CDO1" s="14" t="s">
        <v>2545</v>
      </c>
      <c r="CDP1" s="14" t="s">
        <v>2546</v>
      </c>
      <c r="CDQ1" s="14" t="s">
        <v>2547</v>
      </c>
      <c r="CDR1" s="14" t="s">
        <v>2548</v>
      </c>
      <c r="CDS1" s="14" t="s">
        <v>2549</v>
      </c>
      <c r="CDT1" s="14" t="s">
        <v>2550</v>
      </c>
      <c r="CDU1" s="14" t="s">
        <v>2551</v>
      </c>
    </row>
    <row r="2">
      <c r="A2" s="14" t="s">
        <v>2552</v>
      </c>
      <c r="B2" s="14" t="s">
        <v>2553</v>
      </c>
      <c r="C2" s="14" t="s">
        <v>2554</v>
      </c>
      <c r="D2" s="14" t="s">
        <v>2555</v>
      </c>
      <c r="E2" s="14" t="s">
        <v>2556</v>
      </c>
      <c r="F2" s="14" t="s">
        <v>2557</v>
      </c>
      <c r="I2" s="14" t="s">
        <v>2558</v>
      </c>
      <c r="J2" s="14" t="s">
        <v>2559</v>
      </c>
      <c r="K2" s="14" t="s">
        <v>21</v>
      </c>
      <c r="L2" s="14" t="s">
        <v>2560</v>
      </c>
      <c r="M2" s="17"/>
      <c r="N2" s="14" t="s">
        <v>2561</v>
      </c>
      <c r="O2" s="17"/>
      <c r="P2" s="14" t="s">
        <v>2562</v>
      </c>
      <c r="Q2" s="16">
        <v>11.0</v>
      </c>
      <c r="R2" s="16">
        <v>1.02209564E8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6">
        <v>18.0</v>
      </c>
      <c r="AE2" s="17"/>
      <c r="AF2" s="17"/>
      <c r="AG2" s="17"/>
      <c r="AH2" s="17"/>
      <c r="AI2" s="17"/>
      <c r="AJ2" s="17"/>
      <c r="AK2" s="17"/>
      <c r="AL2" s="16">
        <v>59.0</v>
      </c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4" t="s">
        <v>2242</v>
      </c>
      <c r="BB2" s="17"/>
      <c r="BC2" s="17"/>
      <c r="BD2" s="17"/>
      <c r="BE2" s="17"/>
      <c r="BF2" s="14" t="s">
        <v>2563</v>
      </c>
      <c r="BG2" s="16">
        <v>1.0</v>
      </c>
      <c r="BH2" s="14" t="s">
        <v>2564</v>
      </c>
      <c r="BI2" s="14" t="s">
        <v>2565</v>
      </c>
      <c r="BJ2" s="14" t="s">
        <v>2566</v>
      </c>
      <c r="BK2" s="17"/>
      <c r="BL2" s="17"/>
      <c r="BM2" s="16">
        <v>0.6</v>
      </c>
      <c r="BN2" s="17"/>
      <c r="BO2" s="17"/>
      <c r="BP2" s="17"/>
      <c r="BQ2" s="17"/>
      <c r="BR2" s="17"/>
      <c r="BS2" s="16">
        <v>0.2758</v>
      </c>
      <c r="BT2" s="16">
        <v>13.0190354</v>
      </c>
      <c r="BU2" s="14" t="s">
        <v>2567</v>
      </c>
      <c r="BV2" s="14" t="s">
        <v>2568</v>
      </c>
      <c r="BW2" s="14" t="s">
        <v>2569</v>
      </c>
      <c r="BX2" s="16">
        <v>13.0</v>
      </c>
      <c r="BY2" s="14" t="s">
        <v>2570</v>
      </c>
      <c r="BZ2" s="16">
        <v>396.0</v>
      </c>
      <c r="CA2" s="16">
        <v>-21731.0</v>
      </c>
      <c r="CB2" s="16">
        <v>0.0</v>
      </c>
      <c r="CC2" s="16">
        <v>13.0190354</v>
      </c>
      <c r="CD2" s="14" t="s">
        <v>2571</v>
      </c>
      <c r="CE2" s="16">
        <v>13.0190354</v>
      </c>
      <c r="CF2" s="14" t="s">
        <v>2572</v>
      </c>
      <c r="CH2" s="19">
        <v>40690.0</v>
      </c>
      <c r="CI2" s="14" t="s">
        <v>2573</v>
      </c>
      <c r="CJ2" s="17"/>
      <c r="CK2" s="14" t="s">
        <v>2574</v>
      </c>
      <c r="CL2" s="14" t="s">
        <v>2575</v>
      </c>
      <c r="CM2" s="20">
        <v>2410662.0</v>
      </c>
      <c r="CN2" s="14" t="s">
        <v>2575</v>
      </c>
      <c r="CO2" s="14" t="s">
        <v>2563</v>
      </c>
      <c r="CP2" s="14" t="s">
        <v>2563</v>
      </c>
      <c r="CQ2" s="17"/>
      <c r="CR2" s="16">
        <v>0.31</v>
      </c>
      <c r="CS2" s="14" t="s">
        <v>2574</v>
      </c>
      <c r="CT2" s="14" t="s">
        <v>2576</v>
      </c>
      <c r="CU2" s="14" t="s">
        <v>2577</v>
      </c>
      <c r="CV2" s="14" t="s">
        <v>2578</v>
      </c>
      <c r="CW2" s="14" t="s">
        <v>2579</v>
      </c>
      <c r="CX2" s="14" t="s">
        <v>2580</v>
      </c>
      <c r="CY2" s="16">
        <v>13.0190354</v>
      </c>
      <c r="CZ2" s="14" t="s">
        <v>2581</v>
      </c>
      <c r="DB2" s="14" t="s">
        <v>2574</v>
      </c>
      <c r="DC2" s="17"/>
      <c r="DD2" s="14" t="s">
        <v>2582</v>
      </c>
      <c r="DE2" s="14" t="s">
        <v>2574</v>
      </c>
      <c r="DF2" s="14" t="s">
        <v>2563</v>
      </c>
      <c r="DG2" s="14" t="s">
        <v>2583</v>
      </c>
      <c r="DH2" s="14" t="s">
        <v>2584</v>
      </c>
      <c r="DI2" s="14" t="s">
        <v>2585</v>
      </c>
      <c r="DJ2" s="14" t="s">
        <v>2586</v>
      </c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/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/>
      <c r="MM2" s="17"/>
      <c r="MN2" s="17"/>
      <c r="MO2" s="17"/>
      <c r="MP2" s="17"/>
      <c r="MQ2" s="17"/>
      <c r="MR2" s="17"/>
      <c r="MS2" s="17"/>
      <c r="MT2" s="17"/>
      <c r="MU2" s="17"/>
      <c r="MV2" s="17"/>
      <c r="MW2" s="17"/>
      <c r="MX2" s="17"/>
      <c r="MY2" s="17"/>
      <c r="MZ2" s="17"/>
      <c r="NA2" s="17"/>
      <c r="NB2" s="17"/>
      <c r="NC2" s="17"/>
      <c r="ND2" s="17"/>
      <c r="NE2" s="17"/>
      <c r="NF2" s="17"/>
      <c r="NG2" s="17"/>
      <c r="NH2" s="17"/>
      <c r="NI2" s="17"/>
      <c r="NJ2" s="17"/>
      <c r="NK2" s="17"/>
      <c r="NL2" s="17"/>
      <c r="NM2" s="17"/>
      <c r="NN2" s="17"/>
      <c r="NO2" s="17"/>
      <c r="NP2" s="17"/>
      <c r="NQ2" s="17"/>
      <c r="NR2" s="17"/>
      <c r="NS2" s="17"/>
      <c r="NT2" s="17"/>
      <c r="NU2" s="17"/>
      <c r="NV2" s="17"/>
      <c r="NW2" s="17"/>
      <c r="NX2" s="17"/>
      <c r="NY2" s="17"/>
      <c r="NZ2" s="17"/>
      <c r="OA2" s="17"/>
      <c r="OB2" s="17"/>
      <c r="OC2" s="17"/>
      <c r="OD2" s="17"/>
      <c r="OE2" s="17"/>
      <c r="OF2" s="17"/>
      <c r="OG2" s="17"/>
      <c r="OH2" s="17"/>
      <c r="OI2" s="17"/>
      <c r="OJ2" s="17"/>
      <c r="OK2" s="17"/>
      <c r="OL2" s="17"/>
      <c r="OM2" s="17"/>
      <c r="ON2" s="17"/>
      <c r="OO2" s="17"/>
      <c r="OP2" s="17"/>
      <c r="OQ2" s="17"/>
      <c r="OR2" s="17"/>
      <c r="OS2" s="17"/>
      <c r="OT2" s="17"/>
      <c r="OU2" s="17"/>
      <c r="OV2" s="17"/>
      <c r="OW2" s="17"/>
      <c r="OX2" s="17"/>
      <c r="OY2" s="17"/>
      <c r="OZ2" s="17"/>
      <c r="PA2" s="17"/>
      <c r="PB2" s="17"/>
      <c r="PC2" s="17"/>
      <c r="PD2" s="17"/>
      <c r="PE2" s="17"/>
      <c r="PF2" s="17"/>
      <c r="PG2" s="17"/>
      <c r="PH2" s="17"/>
      <c r="PI2" s="17"/>
      <c r="PJ2" s="17"/>
      <c r="PK2" s="17"/>
      <c r="PL2" s="17"/>
      <c r="PM2" s="17"/>
      <c r="PN2" s="17"/>
      <c r="PO2" s="17"/>
      <c r="PP2" s="17"/>
      <c r="PQ2" s="17"/>
      <c r="PR2" s="17"/>
      <c r="PS2" s="17"/>
      <c r="PT2" s="17"/>
      <c r="PU2" s="17"/>
      <c r="PV2" s="17"/>
      <c r="PW2" s="17"/>
      <c r="PX2" s="17"/>
      <c r="PY2" s="17"/>
      <c r="PZ2" s="17"/>
      <c r="QA2" s="17"/>
      <c r="QB2" s="17"/>
      <c r="QC2" s="17"/>
      <c r="QD2" s="17"/>
      <c r="QE2" s="17"/>
      <c r="QF2" s="17"/>
      <c r="QG2" s="17"/>
      <c r="QH2" s="17"/>
      <c r="QI2" s="17"/>
      <c r="QJ2" s="17"/>
      <c r="QK2" s="17"/>
      <c r="QL2" s="17"/>
      <c r="QM2" s="17"/>
      <c r="QN2" s="17"/>
      <c r="QO2" s="17"/>
      <c r="QP2" s="17"/>
      <c r="QQ2" s="17"/>
      <c r="QR2" s="17"/>
      <c r="QS2" s="17"/>
      <c r="QT2" s="17"/>
      <c r="QU2" s="16">
        <v>-9.0</v>
      </c>
      <c r="QV2" s="16">
        <v>6.0</v>
      </c>
      <c r="QW2" s="16">
        <v>2.0</v>
      </c>
      <c r="QX2" s="17"/>
      <c r="QY2" s="17"/>
      <c r="QZ2" s="17"/>
      <c r="RA2" s="17"/>
      <c r="RB2" s="17"/>
      <c r="RC2" s="17"/>
      <c r="RD2" s="17"/>
      <c r="RE2" s="17"/>
      <c r="RF2" s="17"/>
      <c r="RG2" s="17"/>
      <c r="RH2" s="17"/>
      <c r="RI2" s="17"/>
      <c r="RJ2" s="17"/>
      <c r="RK2" s="17"/>
      <c r="RL2" s="17"/>
      <c r="RM2" s="17"/>
      <c r="RN2" s="17"/>
      <c r="RO2" s="17"/>
      <c r="RP2" s="17"/>
      <c r="RQ2" s="17"/>
      <c r="RR2" s="17"/>
      <c r="RS2" s="17"/>
      <c r="RT2" s="17"/>
      <c r="RU2" s="17"/>
      <c r="RV2" s="17"/>
      <c r="RW2" s="17"/>
      <c r="RX2" s="17"/>
      <c r="RY2" s="17"/>
      <c r="RZ2" s="17"/>
      <c r="SA2" s="17"/>
      <c r="SB2" s="17"/>
      <c r="SC2" s="17"/>
      <c r="SD2" s="17"/>
      <c r="SE2" s="17"/>
      <c r="SF2" s="17"/>
      <c r="SG2" s="17"/>
      <c r="SH2" s="17"/>
      <c r="SI2" s="17"/>
      <c r="SJ2" s="17"/>
      <c r="SK2" s="17"/>
      <c r="SL2" s="17"/>
      <c r="SM2" s="17"/>
      <c r="SN2" s="17"/>
      <c r="SO2" s="17"/>
      <c r="SP2" s="17"/>
      <c r="SQ2" s="17"/>
      <c r="SR2" s="17"/>
      <c r="SS2" s="17"/>
      <c r="ST2" s="17"/>
      <c r="SU2" s="17"/>
      <c r="SV2" s="17"/>
      <c r="SW2" s="17"/>
      <c r="SX2" s="17"/>
      <c r="SY2" s="17"/>
      <c r="SZ2" s="17"/>
      <c r="TA2" s="17"/>
      <c r="TB2" s="17"/>
      <c r="TC2" s="17"/>
      <c r="TD2" s="17"/>
      <c r="TE2" s="17"/>
      <c r="TF2" s="17"/>
      <c r="TG2" s="17"/>
      <c r="TH2" s="17"/>
      <c r="TI2" s="17"/>
      <c r="TJ2" s="17"/>
      <c r="TK2" s="17"/>
      <c r="TL2" s="17"/>
      <c r="TM2" s="17"/>
      <c r="TN2" s="17"/>
      <c r="TO2" s="17"/>
      <c r="TP2" s="17"/>
      <c r="TQ2" s="17"/>
      <c r="TR2" s="17"/>
      <c r="TS2" s="17"/>
      <c r="TT2" s="17"/>
      <c r="TU2" s="17"/>
      <c r="TV2" s="17"/>
      <c r="TW2" s="17"/>
      <c r="TX2" s="17"/>
      <c r="TY2" s="17"/>
      <c r="TZ2" s="17"/>
      <c r="UA2" s="17"/>
      <c r="UB2" s="17"/>
      <c r="UC2" s="17"/>
      <c r="UD2" s="17"/>
      <c r="UE2" s="17"/>
      <c r="UF2" s="17"/>
      <c r="UG2" s="17"/>
      <c r="UH2" s="17"/>
      <c r="UI2" s="17"/>
      <c r="UJ2" s="17"/>
      <c r="UK2" s="17"/>
      <c r="UL2" s="17"/>
      <c r="UM2" s="17"/>
      <c r="UN2" s="17"/>
      <c r="UO2" s="17"/>
      <c r="UP2" s="17"/>
      <c r="UQ2" s="17"/>
      <c r="UR2" s="17"/>
      <c r="US2" s="17"/>
      <c r="UT2" s="17"/>
      <c r="UU2" s="17"/>
      <c r="UV2" s="17"/>
      <c r="UW2" s="17"/>
      <c r="UX2" s="17"/>
      <c r="UY2" s="17"/>
      <c r="UZ2" s="17"/>
      <c r="VA2" s="17"/>
      <c r="VB2" s="17"/>
      <c r="VC2" s="17"/>
      <c r="VD2" s="17"/>
      <c r="VE2" s="17"/>
      <c r="VF2" s="17"/>
      <c r="VG2" s="17"/>
      <c r="VH2" s="17"/>
      <c r="VI2" s="17"/>
      <c r="VJ2" s="17"/>
      <c r="VK2" s="17"/>
      <c r="VL2" s="17"/>
      <c r="VM2" s="17"/>
      <c r="VN2" s="17"/>
      <c r="VO2" s="17"/>
      <c r="VP2" s="17"/>
      <c r="VQ2" s="17"/>
      <c r="VR2" s="17"/>
      <c r="VS2" s="17"/>
      <c r="VT2" s="17"/>
      <c r="VU2" s="17"/>
      <c r="VV2" s="17"/>
      <c r="VW2" s="17"/>
      <c r="VX2" s="17"/>
      <c r="VY2" s="17"/>
      <c r="VZ2" s="17"/>
      <c r="WA2" s="17"/>
      <c r="WB2" s="17"/>
      <c r="WC2" s="17"/>
      <c r="WD2" s="17"/>
      <c r="WE2" s="17"/>
      <c r="WF2" s="17"/>
      <c r="WG2" s="17"/>
      <c r="WH2" s="17"/>
      <c r="WI2" s="17"/>
      <c r="WJ2" s="17"/>
      <c r="WK2" s="17"/>
      <c r="WL2" s="17"/>
      <c r="WM2" s="17"/>
      <c r="WN2" s="17"/>
      <c r="WO2" s="17"/>
      <c r="WP2" s="17"/>
      <c r="WQ2" s="17"/>
      <c r="WR2" s="17"/>
      <c r="WS2" s="17"/>
      <c r="WT2" s="17"/>
      <c r="WU2" s="17"/>
      <c r="WV2" s="17"/>
      <c r="WW2" s="17"/>
      <c r="WX2" s="17"/>
      <c r="WY2" s="17"/>
      <c r="WZ2" s="17"/>
      <c r="XA2" s="17"/>
      <c r="XB2" s="17"/>
      <c r="XC2" s="17"/>
      <c r="XD2" s="17"/>
      <c r="XE2" s="17"/>
      <c r="XF2" s="17"/>
      <c r="XG2" s="17"/>
      <c r="XH2" s="17"/>
      <c r="XI2" s="17"/>
      <c r="XJ2" s="17"/>
      <c r="XK2" s="17"/>
      <c r="XL2" s="17"/>
      <c r="XM2" s="17"/>
      <c r="XN2" s="17"/>
      <c r="XO2" s="17"/>
      <c r="XP2" s="17"/>
      <c r="XQ2" s="17"/>
      <c r="XR2" s="17"/>
      <c r="XS2" s="17"/>
      <c r="XT2" s="17"/>
      <c r="XU2" s="17"/>
      <c r="XV2" s="17"/>
      <c r="XW2" s="17"/>
      <c r="XX2" s="17"/>
      <c r="XY2" s="17"/>
      <c r="XZ2" s="17"/>
      <c r="YA2" s="17"/>
      <c r="YB2" s="17"/>
      <c r="YC2" s="17"/>
      <c r="YD2" s="17"/>
      <c r="YE2" s="17"/>
      <c r="YF2" s="17"/>
      <c r="YG2" s="17"/>
      <c r="YH2" s="17"/>
      <c r="YI2" s="17"/>
      <c r="YJ2" s="17"/>
      <c r="YK2" s="17"/>
      <c r="YL2" s="17"/>
      <c r="YM2" s="17"/>
      <c r="YN2" s="17"/>
      <c r="YO2" s="17"/>
      <c r="YP2" s="17"/>
      <c r="YQ2" s="17"/>
      <c r="YR2" s="17"/>
      <c r="YS2" s="17"/>
      <c r="YT2" s="17"/>
      <c r="YU2" s="17"/>
      <c r="YV2" s="17"/>
      <c r="YW2" s="17"/>
      <c r="YX2" s="17"/>
      <c r="YY2" s="17"/>
      <c r="YZ2" s="17"/>
      <c r="ZA2" s="17"/>
      <c r="ZB2" s="17"/>
      <c r="ZC2" s="17"/>
      <c r="ZD2" s="17"/>
      <c r="ZE2" s="17"/>
      <c r="ZF2" s="17"/>
      <c r="ZG2" s="17"/>
      <c r="ZH2" s="17"/>
      <c r="ZI2" s="17"/>
      <c r="ZJ2" s="17"/>
      <c r="ZK2" s="17"/>
      <c r="ZL2" s="17"/>
      <c r="ZM2" s="17"/>
      <c r="ZN2" s="17"/>
      <c r="ZO2" s="17"/>
      <c r="ZP2" s="17"/>
      <c r="ZQ2" s="17"/>
      <c r="ZR2" s="17"/>
      <c r="ZS2" s="17"/>
      <c r="ZT2" s="17"/>
      <c r="ZU2" s="17"/>
      <c r="ZV2" s="17"/>
      <c r="ZW2" s="17"/>
      <c r="ZX2" s="17"/>
      <c r="ZY2" s="17"/>
      <c r="ZZ2" s="17"/>
      <c r="AAA2" s="17"/>
      <c r="AAB2" s="17"/>
      <c r="AAC2" s="17"/>
      <c r="AAD2" s="17"/>
      <c r="AAE2" s="17"/>
      <c r="AAF2" s="17"/>
      <c r="AAG2" s="17"/>
      <c r="AAH2" s="17"/>
      <c r="AAI2" s="17"/>
      <c r="AAJ2" s="17"/>
      <c r="AAK2" s="17"/>
      <c r="AAL2" s="17"/>
      <c r="AAM2" s="17"/>
      <c r="AAN2" s="17"/>
      <c r="AAO2" s="17"/>
      <c r="AAP2" s="17"/>
      <c r="AAQ2" s="17"/>
      <c r="AAR2" s="17"/>
      <c r="AAS2" s="17"/>
      <c r="AAT2" s="17"/>
      <c r="AAU2" s="17"/>
      <c r="AAV2" s="17"/>
      <c r="AAW2" s="17"/>
      <c r="AAX2" s="17"/>
      <c r="AAY2" s="17"/>
      <c r="AAZ2" s="17"/>
      <c r="ABA2" s="17"/>
      <c r="ABB2" s="17"/>
      <c r="ABC2" s="17"/>
      <c r="ABD2" s="17"/>
      <c r="ABE2" s="17"/>
      <c r="ABF2" s="17"/>
      <c r="ABG2" s="17"/>
      <c r="ABH2" s="17"/>
      <c r="ABI2" s="17"/>
      <c r="ABJ2" s="17"/>
      <c r="ABK2" s="17"/>
      <c r="ABL2" s="17"/>
      <c r="ABM2" s="17"/>
      <c r="ABN2" s="17"/>
      <c r="ABO2" s="17"/>
      <c r="ABP2" s="17"/>
      <c r="ABQ2" s="17"/>
      <c r="ABR2" s="17"/>
      <c r="ABS2" s="17"/>
      <c r="ABT2" s="17"/>
      <c r="ABU2" s="17"/>
      <c r="ABV2" s="17"/>
      <c r="ABW2" s="17"/>
      <c r="ABX2" s="17"/>
      <c r="ABY2" s="17"/>
      <c r="ABZ2" s="17"/>
      <c r="ACA2" s="17"/>
      <c r="ACB2" s="17"/>
      <c r="ACC2" s="17"/>
      <c r="ACD2" s="17"/>
      <c r="ACE2" s="17"/>
      <c r="ACF2" s="17"/>
      <c r="ACG2" s="17"/>
      <c r="ACH2" s="17"/>
      <c r="ACI2" s="17"/>
      <c r="ACJ2" s="17"/>
      <c r="ACK2" s="17"/>
      <c r="ACL2" s="17"/>
      <c r="ACM2" s="17"/>
      <c r="ACN2" s="17"/>
      <c r="ACO2" s="17"/>
      <c r="ACP2" s="17"/>
      <c r="ACQ2" s="17"/>
      <c r="ACR2" s="17"/>
      <c r="ACS2" s="17"/>
      <c r="ACT2" s="17"/>
      <c r="ACU2" s="17"/>
      <c r="ACV2" s="17"/>
      <c r="ACW2" s="17"/>
      <c r="ACX2" s="17"/>
      <c r="ACY2" s="17"/>
      <c r="ACZ2" s="17"/>
      <c r="ADA2" s="17"/>
      <c r="ADB2" s="17"/>
      <c r="ADC2" s="17"/>
      <c r="ADD2" s="17"/>
      <c r="ADE2" s="17"/>
      <c r="ADF2" s="17"/>
      <c r="ADG2" s="17"/>
      <c r="ADH2" s="17"/>
      <c r="ADI2" s="17"/>
      <c r="ADJ2" s="17"/>
      <c r="ADK2" s="17"/>
      <c r="ADL2" s="17"/>
      <c r="ADM2" s="17"/>
      <c r="ADN2" s="17"/>
      <c r="ADO2" s="17"/>
      <c r="ADP2" s="17"/>
      <c r="ADQ2" s="17"/>
      <c r="ADR2" s="17"/>
      <c r="ADS2" s="17"/>
      <c r="ADT2" s="17"/>
      <c r="ADU2" s="17"/>
      <c r="ADV2" s="17"/>
      <c r="ADW2" s="17"/>
      <c r="ADX2" s="17"/>
      <c r="ADY2" s="17"/>
      <c r="ADZ2" s="17"/>
      <c r="AEA2" s="17"/>
      <c r="AEB2" s="17"/>
      <c r="AEC2" s="17"/>
      <c r="AED2" s="17"/>
      <c r="AEE2" s="17"/>
      <c r="AEF2" s="17"/>
      <c r="AEG2" s="17"/>
      <c r="AEH2" s="17"/>
      <c r="AEI2" s="17"/>
      <c r="AEJ2" s="17"/>
      <c r="AEK2" s="17"/>
      <c r="AEL2" s="17"/>
      <c r="AEM2" s="17"/>
      <c r="AEN2" s="17"/>
      <c r="AEO2" s="17"/>
      <c r="AEP2" s="17"/>
      <c r="AEQ2" s="17"/>
      <c r="AER2" s="17"/>
      <c r="AES2" s="17"/>
      <c r="AET2" s="17"/>
      <c r="AEU2" s="17"/>
      <c r="AEV2" s="17"/>
      <c r="AEW2" s="17"/>
      <c r="AEX2" s="17"/>
      <c r="AEY2" s="17"/>
      <c r="AEZ2" s="17"/>
      <c r="AFA2" s="17"/>
      <c r="AFB2" s="17"/>
      <c r="AFC2" s="17"/>
      <c r="AFD2" s="17"/>
      <c r="AFE2" s="17"/>
      <c r="AFF2" s="17"/>
      <c r="AFG2" s="17"/>
      <c r="AFH2" s="17"/>
      <c r="AFI2" s="17"/>
      <c r="AFJ2" s="17"/>
      <c r="AFK2" s="17"/>
      <c r="AFL2" s="17"/>
      <c r="AFM2" s="17"/>
      <c r="AFN2" s="17"/>
      <c r="AFO2" s="17"/>
      <c r="AFP2" s="17"/>
      <c r="AFQ2" s="17"/>
      <c r="AFR2" s="17"/>
      <c r="AFS2" s="17"/>
      <c r="AFT2" s="17"/>
      <c r="AFU2" s="17"/>
      <c r="AFV2" s="17"/>
      <c r="AFW2" s="17"/>
      <c r="AFX2" s="17"/>
      <c r="AFY2" s="17"/>
      <c r="AFZ2" s="17"/>
      <c r="AGA2" s="17"/>
      <c r="AGB2" s="17"/>
      <c r="AGC2" s="17"/>
      <c r="AGD2" s="17"/>
      <c r="AGE2" s="17"/>
      <c r="AGF2" s="17"/>
      <c r="AGG2" s="17"/>
      <c r="AGH2" s="17"/>
      <c r="AGI2" s="17"/>
      <c r="AGJ2" s="17"/>
      <c r="AGK2" s="17"/>
      <c r="AGL2" s="17"/>
      <c r="AGM2" s="17"/>
      <c r="AGN2" s="17"/>
      <c r="AGO2" s="17"/>
      <c r="AGP2" s="17"/>
      <c r="AGQ2" s="17"/>
      <c r="AGR2" s="17"/>
      <c r="AGS2" s="17"/>
      <c r="AGT2" s="17"/>
      <c r="AGU2" s="17"/>
      <c r="AGV2" s="17"/>
      <c r="AGW2" s="17"/>
      <c r="AGX2" s="17"/>
      <c r="AGY2" s="17"/>
      <c r="AGZ2" s="17"/>
      <c r="AHA2" s="17"/>
      <c r="AHB2" s="17"/>
      <c r="AHC2" s="17"/>
      <c r="AHD2" s="17"/>
      <c r="AHE2" s="17"/>
      <c r="AHF2" s="17"/>
      <c r="AHG2" s="17"/>
      <c r="AHH2" s="17"/>
      <c r="AHI2" s="17"/>
      <c r="AHJ2" s="17"/>
      <c r="AHK2" s="17"/>
      <c r="AHL2" s="17"/>
      <c r="AHM2" s="17"/>
      <c r="AHN2" s="17"/>
      <c r="AHO2" s="17"/>
      <c r="AHP2" s="17"/>
      <c r="AHQ2" s="17"/>
      <c r="AHR2" s="17"/>
      <c r="AHS2" s="17"/>
      <c r="AHT2" s="17"/>
      <c r="AHU2" s="17"/>
      <c r="AHV2" s="17"/>
      <c r="AHW2" s="17"/>
      <c r="AHX2" s="17"/>
      <c r="AHY2" s="17"/>
      <c r="AHZ2" s="17"/>
      <c r="AIA2" s="17"/>
      <c r="AIB2" s="17"/>
      <c r="AIC2" s="17"/>
      <c r="AID2" s="17"/>
      <c r="AIE2" s="17"/>
      <c r="AIF2" s="17"/>
      <c r="AIG2" s="17"/>
      <c r="AIH2" s="17"/>
      <c r="AII2" s="17"/>
      <c r="AIJ2" s="17"/>
      <c r="AIK2" s="17"/>
      <c r="AIL2" s="17"/>
      <c r="AIM2" s="17"/>
      <c r="AIN2" s="17"/>
      <c r="AIO2" s="17"/>
      <c r="AIP2" s="17"/>
      <c r="AIQ2" s="17"/>
      <c r="AIR2" s="17"/>
      <c r="AIS2" s="17"/>
      <c r="AIT2" s="17"/>
      <c r="AIU2" s="17"/>
      <c r="AIV2" s="17"/>
      <c r="AIW2" s="17"/>
      <c r="AIX2" s="17"/>
      <c r="AIY2" s="17"/>
      <c r="AIZ2" s="17"/>
      <c r="AJA2" s="17"/>
      <c r="AJB2" s="17"/>
      <c r="AJC2" s="17"/>
      <c r="AJD2" s="17"/>
      <c r="AJE2" s="17"/>
      <c r="AJF2" s="17"/>
      <c r="AJG2" s="17"/>
      <c r="AJH2" s="17"/>
      <c r="AJI2" s="17"/>
      <c r="AJJ2" s="17"/>
      <c r="AJK2" s="17"/>
      <c r="AJL2" s="17"/>
      <c r="AJM2" s="17"/>
      <c r="AJN2" s="17"/>
      <c r="AJO2" s="17"/>
      <c r="AJP2" s="17"/>
      <c r="AJQ2" s="17"/>
      <c r="AJR2" s="17"/>
      <c r="AJS2" s="17"/>
      <c r="AJT2" s="17"/>
      <c r="AJU2" s="17"/>
      <c r="AJV2" s="17"/>
      <c r="AJW2" s="17"/>
      <c r="AJX2" s="17"/>
      <c r="AJY2" s="17"/>
      <c r="AJZ2" s="17"/>
      <c r="AKA2" s="17"/>
      <c r="AKB2" s="17"/>
      <c r="AKC2" s="17"/>
      <c r="AKD2" s="17"/>
      <c r="AKE2" s="17"/>
      <c r="AKF2" s="17"/>
      <c r="AKG2" s="17"/>
      <c r="AKH2" s="17"/>
      <c r="AKI2" s="17"/>
      <c r="AKJ2" s="17"/>
      <c r="AKK2" s="17"/>
      <c r="AKL2" s="17"/>
      <c r="AKM2" s="17"/>
      <c r="AKN2" s="17"/>
      <c r="AKO2" s="17"/>
      <c r="AKP2" s="17"/>
      <c r="AKQ2" s="17"/>
      <c r="AKR2" s="17"/>
      <c r="AKS2" s="17"/>
      <c r="AKT2" s="17"/>
      <c r="AKU2" s="17"/>
      <c r="AKV2" s="17"/>
      <c r="AKW2" s="17"/>
      <c r="AKX2" s="17"/>
      <c r="AKY2" s="17"/>
      <c r="AKZ2" s="17"/>
      <c r="ALA2" s="17"/>
      <c r="ALB2" s="17"/>
      <c r="ALC2" s="17"/>
      <c r="ALD2" s="17"/>
      <c r="ALE2" s="17"/>
      <c r="ALF2" s="17"/>
      <c r="ALG2" s="17"/>
      <c r="ALH2" s="17"/>
      <c r="ALI2" s="17"/>
      <c r="ALJ2" s="17"/>
      <c r="ALK2" s="17"/>
      <c r="ALL2" s="17"/>
      <c r="ALM2" s="17"/>
      <c r="ALN2" s="17"/>
      <c r="ALO2" s="17"/>
      <c r="ALP2" s="17"/>
      <c r="ALQ2" s="17"/>
      <c r="ALR2" s="17"/>
      <c r="ALS2" s="17"/>
      <c r="ALT2" s="17"/>
      <c r="ALU2" s="17"/>
      <c r="ALV2" s="17"/>
      <c r="ALW2" s="17"/>
      <c r="ALX2" s="17"/>
      <c r="ALY2" s="17"/>
      <c r="ALZ2" s="17"/>
      <c r="AMA2" s="17"/>
      <c r="AMB2" s="17"/>
      <c r="AMC2" s="17"/>
      <c r="AMD2" s="17"/>
      <c r="AME2" s="17"/>
      <c r="AMF2" s="17"/>
      <c r="AMG2" s="17"/>
      <c r="AMH2" s="17"/>
      <c r="AMI2" s="17"/>
      <c r="AMJ2" s="17"/>
      <c r="AMK2" s="17"/>
      <c r="AML2" s="17"/>
      <c r="AMM2" s="17"/>
      <c r="AMN2" s="17"/>
      <c r="AMO2" s="17"/>
      <c r="AMP2" s="17"/>
      <c r="AMQ2" s="17"/>
      <c r="AMR2" s="17"/>
      <c r="AMS2" s="17"/>
      <c r="AMT2" s="17"/>
      <c r="AMU2" s="17"/>
      <c r="AMV2" s="17"/>
      <c r="AMW2" s="17"/>
      <c r="AMX2" s="17"/>
      <c r="AMY2" s="17"/>
      <c r="AMZ2" s="17"/>
      <c r="ANA2" s="17"/>
      <c r="ANB2" s="17"/>
      <c r="ANC2" s="17"/>
      <c r="AND2" s="17"/>
      <c r="ANE2" s="17"/>
      <c r="ANF2" s="17"/>
      <c r="ANG2" s="17"/>
      <c r="ANH2" s="17"/>
      <c r="ANI2" s="17"/>
      <c r="ANJ2" s="17"/>
      <c r="ANK2" s="17"/>
      <c r="ANL2" s="17"/>
      <c r="ANM2" s="17"/>
      <c r="ANN2" s="17"/>
      <c r="ANO2" s="17"/>
      <c r="ANP2" s="17"/>
      <c r="ANQ2" s="17"/>
      <c r="ANR2" s="17"/>
      <c r="ANS2" s="17"/>
      <c r="ANT2" s="17"/>
      <c r="ANU2" s="17"/>
      <c r="ANV2" s="17"/>
      <c r="ANW2" s="17"/>
      <c r="ANX2" s="17"/>
      <c r="ANY2" s="17"/>
      <c r="ANZ2" s="17"/>
      <c r="AOA2" s="17"/>
      <c r="AOB2" s="17"/>
      <c r="AOC2" s="17"/>
      <c r="AOD2" s="17"/>
      <c r="AOE2" s="17"/>
      <c r="AOF2" s="17"/>
      <c r="AOG2" s="17"/>
      <c r="AOH2" s="17"/>
      <c r="AOI2" s="17"/>
      <c r="AOJ2" s="17"/>
      <c r="AOK2" s="17"/>
      <c r="AOL2" s="17"/>
      <c r="AOM2" s="17"/>
      <c r="AON2" s="17"/>
      <c r="AOO2" s="17"/>
      <c r="AOP2" s="17"/>
      <c r="AOQ2" s="17"/>
      <c r="AOR2" s="17"/>
      <c r="AOS2" s="17"/>
      <c r="AOT2" s="17"/>
      <c r="AOU2" s="17"/>
      <c r="AOV2" s="17"/>
      <c r="AOW2" s="17"/>
      <c r="AOX2" s="17"/>
      <c r="AOY2" s="17"/>
      <c r="AOZ2" s="17"/>
      <c r="APA2" s="17"/>
      <c r="APB2" s="17"/>
      <c r="APC2" s="17"/>
      <c r="APD2" s="17"/>
      <c r="APE2" s="17"/>
      <c r="APF2" s="17"/>
      <c r="APG2" s="17"/>
      <c r="APH2" s="17"/>
      <c r="API2" s="17"/>
      <c r="APJ2" s="17"/>
      <c r="APK2" s="17"/>
      <c r="APL2" s="17"/>
      <c r="APM2" s="17"/>
      <c r="APN2" s="17"/>
      <c r="APO2" s="17"/>
      <c r="APP2" s="17"/>
      <c r="APQ2" s="17"/>
      <c r="APR2" s="17"/>
      <c r="APS2" s="17"/>
      <c r="APT2" s="17"/>
      <c r="APU2" s="17"/>
      <c r="APV2" s="17"/>
      <c r="APW2" s="17"/>
      <c r="APX2" s="17"/>
      <c r="APY2" s="17"/>
      <c r="APZ2" s="17"/>
      <c r="AQA2" s="17"/>
      <c r="AQB2" s="17"/>
      <c r="AQC2" s="17"/>
      <c r="AQD2" s="17"/>
      <c r="AQE2" s="17"/>
      <c r="AQF2" s="17"/>
      <c r="AQG2" s="17"/>
      <c r="AQH2" s="17"/>
      <c r="AQI2" s="17"/>
      <c r="AQJ2" s="17"/>
      <c r="AQK2" s="17"/>
      <c r="AQL2" s="17"/>
      <c r="AQM2" s="17"/>
      <c r="AQN2" s="17"/>
      <c r="AQO2" s="17"/>
      <c r="AQP2" s="17"/>
      <c r="AQQ2" s="17"/>
      <c r="AQR2" s="17"/>
      <c r="AQS2" s="17"/>
      <c r="AQT2" s="17"/>
      <c r="AQU2" s="17"/>
      <c r="AQV2" s="17"/>
      <c r="AQW2" s="17"/>
      <c r="AQX2" s="17"/>
      <c r="AQY2" s="17"/>
      <c r="AQZ2" s="17"/>
      <c r="ARA2" s="17"/>
      <c r="ARB2" s="17"/>
      <c r="ARC2" s="17"/>
      <c r="ARD2" s="17"/>
      <c r="ARE2" s="17"/>
      <c r="ARF2" s="17"/>
      <c r="ARG2" s="17"/>
      <c r="ARH2" s="17"/>
      <c r="ARI2" s="17"/>
      <c r="ARJ2" s="17"/>
      <c r="ARK2" s="17"/>
      <c r="ARL2" s="17"/>
      <c r="ARM2" s="17"/>
      <c r="ARN2" s="17"/>
      <c r="ARO2" s="17"/>
      <c r="ARP2" s="17"/>
      <c r="ARQ2" s="17"/>
      <c r="ARR2" s="17"/>
      <c r="ARS2" s="17"/>
      <c r="ART2" s="17"/>
      <c r="ARU2" s="17"/>
      <c r="ARV2" s="17"/>
      <c r="ARW2" s="17"/>
      <c r="ARX2" s="17"/>
      <c r="ARY2" s="17"/>
      <c r="ARZ2" s="17"/>
      <c r="ASA2" s="17"/>
      <c r="ASB2" s="17"/>
      <c r="ASC2" s="17"/>
      <c r="ASD2" s="17"/>
      <c r="ASE2" s="17"/>
      <c r="ASF2" s="17"/>
      <c r="ASG2" s="17"/>
      <c r="ASH2" s="17"/>
      <c r="ASI2" s="17"/>
      <c r="ASJ2" s="17"/>
      <c r="ASK2" s="17"/>
      <c r="ASL2" s="17"/>
      <c r="ASM2" s="17"/>
      <c r="ASN2" s="17"/>
      <c r="ASO2" s="17"/>
      <c r="ASP2" s="17"/>
      <c r="ASQ2" s="17"/>
      <c r="ASR2" s="17"/>
      <c r="ASS2" s="17"/>
      <c r="AST2" s="17"/>
      <c r="ASU2" s="17"/>
      <c r="ASV2" s="17"/>
      <c r="ASW2" s="17"/>
      <c r="ASX2" s="17"/>
      <c r="ASY2" s="17"/>
      <c r="ASZ2" s="17"/>
      <c r="ATA2" s="17"/>
      <c r="ATB2" s="17"/>
      <c r="ATC2" s="17"/>
      <c r="ATD2" s="17"/>
      <c r="ATE2" s="17"/>
      <c r="ATF2" s="17"/>
      <c r="ATG2" s="17"/>
      <c r="ATH2" s="17"/>
      <c r="ATI2" s="17"/>
      <c r="ATJ2" s="17"/>
      <c r="ATK2" s="17"/>
      <c r="ATL2" s="17"/>
      <c r="ATM2" s="17"/>
      <c r="ATN2" s="17"/>
      <c r="ATO2" s="17"/>
      <c r="ATP2" s="17"/>
      <c r="ATQ2" s="17"/>
      <c r="ATR2" s="17"/>
      <c r="ATS2" s="17"/>
      <c r="ATT2" s="17"/>
      <c r="ATU2" s="17"/>
      <c r="ATV2" s="17"/>
      <c r="ATW2" s="17"/>
      <c r="ATX2" s="17"/>
      <c r="ATY2" s="17"/>
      <c r="ATZ2" s="17"/>
      <c r="AUA2" s="17"/>
      <c r="AUB2" s="17"/>
      <c r="AUC2" s="17"/>
      <c r="AUD2" s="17"/>
      <c r="AUE2" s="17"/>
      <c r="AUF2" s="17"/>
      <c r="AUG2" s="17"/>
      <c r="AUH2" s="17"/>
      <c r="AUI2" s="17"/>
      <c r="AUJ2" s="17"/>
      <c r="AUK2" s="17"/>
      <c r="AUL2" s="17"/>
      <c r="AUM2" s="17"/>
      <c r="AUN2" s="17"/>
      <c r="AUO2" s="17"/>
      <c r="AUP2" s="17"/>
      <c r="AUQ2" s="17"/>
      <c r="AUR2" s="17"/>
      <c r="AUS2" s="17"/>
      <c r="AUT2" s="17"/>
      <c r="AUU2" s="17"/>
      <c r="AUV2" s="17"/>
      <c r="AUW2" s="17"/>
      <c r="AUX2" s="17"/>
      <c r="AUY2" s="17"/>
      <c r="AUZ2" s="17"/>
      <c r="AVA2" s="17"/>
      <c r="AVB2" s="17"/>
      <c r="AVC2" s="17"/>
      <c r="AVD2" s="17"/>
      <c r="AVE2" s="17"/>
      <c r="AVF2" s="17"/>
      <c r="AVG2" s="17"/>
      <c r="AVH2" s="17"/>
      <c r="AVI2" s="17"/>
      <c r="AVJ2" s="17"/>
      <c r="AVK2" s="17"/>
      <c r="AVL2" s="17"/>
      <c r="AVM2" s="17"/>
      <c r="AVN2" s="17"/>
      <c r="AVO2" s="17"/>
      <c r="AVP2" s="17"/>
      <c r="AVQ2" s="17"/>
      <c r="AVR2" s="17"/>
      <c r="AVS2" s="17"/>
      <c r="AVT2" s="17"/>
      <c r="AVU2" s="17"/>
      <c r="AVV2" s="17"/>
      <c r="AVW2" s="17"/>
      <c r="AVX2" s="17"/>
      <c r="AVY2" s="17"/>
      <c r="AVZ2" s="17"/>
      <c r="AWA2" s="17"/>
      <c r="AWB2" s="17"/>
      <c r="AWC2" s="17"/>
      <c r="AWD2" s="17"/>
      <c r="AWE2" s="17"/>
      <c r="AWF2" s="17"/>
      <c r="AWG2" s="17"/>
      <c r="AWH2" s="17"/>
      <c r="AWI2" s="17"/>
      <c r="AWJ2" s="17"/>
      <c r="AWK2" s="17"/>
      <c r="AWL2" s="17"/>
      <c r="AWM2" s="17"/>
      <c r="AWN2" s="17"/>
      <c r="AWO2" s="17"/>
      <c r="AWP2" s="17"/>
      <c r="AWQ2" s="17"/>
      <c r="AWR2" s="17"/>
      <c r="AWS2" s="17"/>
      <c r="AWT2" s="17"/>
      <c r="AWU2" s="17"/>
      <c r="AWV2" s="17"/>
      <c r="AWW2" s="17"/>
      <c r="AWX2" s="17"/>
      <c r="AWY2" s="17"/>
      <c r="AWZ2" s="17"/>
      <c r="AXA2" s="17"/>
      <c r="AXB2" s="17"/>
      <c r="AXC2" s="17"/>
      <c r="AXD2" s="17"/>
      <c r="AXE2" s="17"/>
      <c r="AXF2" s="17"/>
      <c r="AXG2" s="17"/>
      <c r="AXH2" s="17"/>
      <c r="AXI2" s="17"/>
      <c r="AXJ2" s="17"/>
      <c r="AXK2" s="17"/>
      <c r="AXL2" s="17"/>
      <c r="AXM2" s="17"/>
      <c r="AXN2" s="17"/>
      <c r="AXO2" s="17"/>
      <c r="AXP2" s="17"/>
      <c r="AXQ2" s="17"/>
      <c r="AXR2" s="17"/>
      <c r="AXS2" s="17"/>
      <c r="AXT2" s="17"/>
      <c r="AXU2" s="17"/>
      <c r="AXV2" s="17"/>
      <c r="AXW2" s="17"/>
      <c r="AXX2" s="17"/>
      <c r="AXY2" s="17"/>
      <c r="AXZ2" s="17"/>
      <c r="AYA2" s="17"/>
      <c r="AYB2" s="17"/>
      <c r="AYC2" s="17"/>
      <c r="AYD2" s="17"/>
      <c r="AYE2" s="17"/>
      <c r="AYF2" s="17"/>
      <c r="AYG2" s="17"/>
      <c r="AYH2" s="17"/>
      <c r="AYI2" s="17"/>
      <c r="AYJ2" s="17"/>
      <c r="AYK2" s="17"/>
      <c r="AYL2" s="17"/>
      <c r="AYM2" s="17"/>
      <c r="AYN2" s="17"/>
      <c r="AYO2" s="17"/>
      <c r="AYP2" s="17"/>
      <c r="AYQ2" s="17"/>
      <c r="AYR2" s="17"/>
      <c r="AYS2" s="17"/>
      <c r="AYT2" s="17"/>
      <c r="AYU2" s="17"/>
      <c r="AYV2" s="17"/>
      <c r="AYW2" s="17"/>
      <c r="AYX2" s="17"/>
      <c r="AYY2" s="17"/>
      <c r="AYZ2" s="17"/>
      <c r="AZA2" s="17"/>
      <c r="AZB2" s="17"/>
      <c r="AZC2" s="17"/>
      <c r="AZD2" s="17"/>
      <c r="AZE2" s="17"/>
      <c r="AZF2" s="17"/>
      <c r="AZG2" s="17"/>
      <c r="AZH2" s="17"/>
      <c r="AZI2" s="17"/>
      <c r="AZJ2" s="17"/>
      <c r="AZK2" s="17"/>
      <c r="AZL2" s="17"/>
      <c r="AZM2" s="17"/>
      <c r="AZN2" s="17"/>
      <c r="AZO2" s="17"/>
      <c r="AZP2" s="17"/>
      <c r="AZQ2" s="17"/>
      <c r="AZR2" s="17"/>
      <c r="AZS2" s="17"/>
      <c r="AZT2" s="17"/>
      <c r="AZU2" s="17"/>
      <c r="AZV2" s="17"/>
      <c r="AZW2" s="17"/>
      <c r="AZX2" s="17"/>
      <c r="AZY2" s="17"/>
      <c r="AZZ2" s="17"/>
      <c r="BAA2" s="17"/>
      <c r="BAB2" s="17"/>
      <c r="BAC2" s="17"/>
      <c r="BAD2" s="17"/>
      <c r="BAE2" s="17"/>
      <c r="BAF2" s="17"/>
      <c r="BAG2" s="17"/>
      <c r="BAH2" s="17"/>
      <c r="BAI2" s="17"/>
      <c r="BAJ2" s="17"/>
      <c r="BAK2" s="17"/>
      <c r="BAL2" s="17"/>
      <c r="BAM2" s="17"/>
      <c r="BAN2" s="17"/>
      <c r="BAO2" s="17"/>
      <c r="BAP2" s="17"/>
      <c r="BAQ2" s="17"/>
      <c r="BAR2" s="17"/>
      <c r="BAS2" s="17"/>
      <c r="BAT2" s="17"/>
      <c r="BAU2" s="17"/>
      <c r="BAV2" s="17"/>
      <c r="BAW2" s="17"/>
      <c r="BAX2" s="17"/>
      <c r="BAY2" s="17"/>
      <c r="BAZ2" s="17"/>
      <c r="BBA2" s="17"/>
      <c r="BBB2" s="17"/>
      <c r="BBC2" s="17"/>
      <c r="BBD2" s="17"/>
      <c r="BBE2" s="17"/>
      <c r="BBF2" s="17"/>
      <c r="BBG2" s="17"/>
      <c r="BBH2" s="17"/>
      <c r="BBI2" s="17"/>
      <c r="BBJ2" s="17"/>
      <c r="BBK2" s="17"/>
      <c r="BBL2" s="17"/>
      <c r="BBM2" s="17"/>
      <c r="BBN2" s="17"/>
      <c r="BBO2" s="17"/>
      <c r="BBP2" s="17"/>
      <c r="BBQ2" s="17"/>
      <c r="BBR2" s="17"/>
      <c r="BBS2" s="17"/>
      <c r="BBT2" s="17"/>
      <c r="BBU2" s="17"/>
      <c r="BBV2" s="17"/>
      <c r="BBW2" s="17"/>
      <c r="BBX2" s="17"/>
      <c r="BBY2" s="17"/>
      <c r="BBZ2" s="17"/>
      <c r="BCA2" s="17"/>
      <c r="BCB2" s="17"/>
      <c r="BCC2" s="17"/>
      <c r="BCD2" s="17"/>
      <c r="BCE2" s="17"/>
      <c r="BCF2" s="17"/>
      <c r="BCG2" s="17"/>
      <c r="BCH2" s="17"/>
      <c r="BCI2" s="17"/>
      <c r="BCJ2" s="17"/>
      <c r="BCK2" s="17"/>
      <c r="BCL2" s="17"/>
      <c r="BCM2" s="17"/>
      <c r="BCN2" s="17"/>
      <c r="BCO2" s="17"/>
      <c r="BCP2" s="17"/>
      <c r="BCQ2" s="17"/>
      <c r="BCR2" s="17"/>
      <c r="BCS2" s="17"/>
      <c r="BCT2" s="17"/>
      <c r="BCU2" s="17"/>
      <c r="BCV2" s="17"/>
      <c r="BCW2" s="17"/>
      <c r="BCX2" s="17"/>
      <c r="BCY2" s="17"/>
      <c r="BCZ2" s="17"/>
      <c r="BDA2" s="17"/>
      <c r="BDB2" s="17"/>
      <c r="BDC2" s="17"/>
      <c r="BDD2" s="17"/>
      <c r="BDE2" s="17"/>
      <c r="BDF2" s="17"/>
      <c r="BDG2" s="17"/>
      <c r="BDH2" s="17"/>
      <c r="BDI2" s="17"/>
      <c r="BDJ2" s="17"/>
      <c r="BDK2" s="17"/>
      <c r="BDL2" s="17"/>
      <c r="BDM2" s="17"/>
      <c r="BDN2" s="17"/>
      <c r="BDO2" s="17"/>
      <c r="BDP2" s="17"/>
      <c r="BDQ2" s="17"/>
      <c r="BDR2" s="17"/>
      <c r="BDS2" s="17"/>
      <c r="BDT2" s="17"/>
      <c r="BDU2" s="17"/>
      <c r="BDV2" s="17"/>
      <c r="BDW2" s="17"/>
      <c r="BDX2" s="17"/>
      <c r="BDY2" s="17"/>
      <c r="BDZ2" s="17"/>
      <c r="BEA2" s="17"/>
      <c r="BEB2" s="17"/>
      <c r="BEC2" s="17"/>
      <c r="BED2" s="17"/>
      <c r="BEE2" s="17"/>
      <c r="BEF2" s="17"/>
      <c r="BEG2" s="17"/>
      <c r="BEH2" s="17"/>
      <c r="BEI2" s="17"/>
      <c r="BEJ2" s="17"/>
      <c r="BEK2" s="17"/>
      <c r="BEL2" s="17"/>
      <c r="BEM2" s="17"/>
      <c r="BEN2" s="17"/>
      <c r="BEO2" s="17"/>
      <c r="BEP2" s="17"/>
      <c r="BEQ2" s="17"/>
      <c r="BER2" s="17"/>
      <c r="BES2" s="17"/>
      <c r="BET2" s="17"/>
      <c r="BEU2" s="17"/>
      <c r="BEV2" s="17"/>
      <c r="BEW2" s="17"/>
      <c r="BEX2" s="17"/>
      <c r="BEY2" s="17"/>
      <c r="BEZ2" s="17"/>
      <c r="BFA2" s="17"/>
      <c r="BFB2" s="17"/>
      <c r="BFC2" s="17"/>
      <c r="BFD2" s="17"/>
      <c r="BFE2" s="17"/>
      <c r="BFF2" s="17"/>
      <c r="BFG2" s="17"/>
      <c r="BFH2" s="17"/>
      <c r="BFI2" s="17"/>
      <c r="BFJ2" s="17"/>
      <c r="BFK2" s="17"/>
      <c r="BFL2" s="17"/>
      <c r="BFM2" s="17"/>
      <c r="BFN2" s="17"/>
      <c r="BFO2" s="17"/>
      <c r="BFP2" s="17"/>
      <c r="BFQ2" s="17"/>
      <c r="BFR2" s="17"/>
      <c r="BFS2" s="17"/>
      <c r="BFT2" s="17"/>
      <c r="BFU2" s="17"/>
      <c r="BFV2" s="17"/>
      <c r="BFW2" s="17"/>
      <c r="BFX2" s="17"/>
      <c r="BFY2" s="17"/>
      <c r="BFZ2" s="17"/>
      <c r="BGA2" s="17"/>
      <c r="BGB2" s="17"/>
      <c r="BGC2" s="17"/>
      <c r="BGD2" s="17"/>
      <c r="BGE2" s="17"/>
      <c r="BGF2" s="17"/>
      <c r="BGG2" s="17"/>
      <c r="BGH2" s="17"/>
      <c r="BGI2" s="17"/>
      <c r="BGJ2" s="17"/>
      <c r="BGK2" s="17"/>
      <c r="BGL2" s="17"/>
      <c r="BGM2" s="17"/>
      <c r="BGN2" s="17"/>
      <c r="BGO2" s="17"/>
      <c r="BGP2" s="17"/>
      <c r="BGQ2" s="17"/>
      <c r="BGR2" s="17"/>
      <c r="BGS2" s="17"/>
      <c r="BGT2" s="17"/>
      <c r="BGU2" s="17"/>
      <c r="BGV2" s="17"/>
      <c r="BGW2" s="17"/>
      <c r="BGX2" s="17"/>
      <c r="BGY2" s="17"/>
      <c r="BGZ2" s="17"/>
      <c r="BHA2" s="17"/>
      <c r="BHB2" s="17"/>
      <c r="BHC2" s="17"/>
      <c r="BHD2" s="17"/>
      <c r="BHE2" s="17"/>
      <c r="BHF2" s="17"/>
      <c r="BHG2" s="17"/>
      <c r="BHH2" s="17"/>
      <c r="BHI2" s="17"/>
      <c r="BHJ2" s="17"/>
      <c r="BHK2" s="17"/>
      <c r="BHL2" s="17"/>
      <c r="BHM2" s="17"/>
      <c r="BHN2" s="17"/>
      <c r="BHO2" s="17"/>
      <c r="BHP2" s="17"/>
      <c r="BHQ2" s="17"/>
      <c r="BHR2" s="17"/>
      <c r="BHS2" s="17"/>
      <c r="BHT2" s="17"/>
      <c r="BHU2" s="17"/>
      <c r="BHV2" s="17"/>
      <c r="BHW2" s="17"/>
      <c r="BHX2" s="17"/>
      <c r="BHY2" s="17"/>
      <c r="BHZ2" s="17"/>
      <c r="BIA2" s="17"/>
      <c r="BIB2" s="17"/>
      <c r="BIC2" s="17"/>
      <c r="BID2" s="17"/>
      <c r="BIE2" s="17"/>
      <c r="BIF2" s="17"/>
      <c r="BIG2" s="17"/>
      <c r="BIH2" s="17"/>
      <c r="BII2" s="17"/>
      <c r="BIJ2" s="17"/>
      <c r="BIK2" s="17"/>
      <c r="BIL2" s="17"/>
      <c r="BIM2" s="17"/>
      <c r="BIN2" s="17"/>
      <c r="BIO2" s="17"/>
      <c r="BIP2" s="17"/>
      <c r="BIQ2" s="17"/>
      <c r="BIR2" s="17"/>
      <c r="BIS2" s="17"/>
      <c r="BIT2" s="17"/>
      <c r="BIU2" s="17"/>
      <c r="BIV2" s="17"/>
      <c r="BIW2" s="17"/>
      <c r="BIX2" s="17"/>
      <c r="BIY2" s="17"/>
      <c r="BIZ2" s="17"/>
      <c r="BJA2" s="17"/>
      <c r="BJB2" s="17"/>
      <c r="BJC2" s="17"/>
      <c r="BJD2" s="17"/>
      <c r="BJE2" s="17"/>
      <c r="BJF2" s="17"/>
      <c r="BJG2" s="17"/>
      <c r="BJH2" s="17"/>
      <c r="BJI2" s="17"/>
      <c r="BJJ2" s="17"/>
      <c r="BJK2" s="17"/>
      <c r="BJL2" s="17"/>
      <c r="BJM2" s="17"/>
      <c r="BJN2" s="17"/>
      <c r="BJO2" s="17"/>
      <c r="BJP2" s="17"/>
      <c r="BJQ2" s="17"/>
      <c r="BJR2" s="17"/>
      <c r="BJS2" s="17"/>
      <c r="BJT2" s="17"/>
      <c r="BJU2" s="17"/>
      <c r="BJV2" s="17"/>
      <c r="BJW2" s="17"/>
      <c r="BJX2" s="17"/>
      <c r="BJY2" s="17"/>
      <c r="BJZ2" s="17"/>
      <c r="BKA2" s="17"/>
      <c r="BKB2" s="17"/>
      <c r="BKC2" s="17"/>
      <c r="BKD2" s="17"/>
      <c r="BKE2" s="17"/>
      <c r="BKF2" s="17"/>
      <c r="BKG2" s="17"/>
      <c r="BKH2" s="17"/>
      <c r="BKI2" s="17"/>
      <c r="BKJ2" s="17"/>
      <c r="BKK2" s="17"/>
      <c r="BKL2" s="17"/>
      <c r="BKM2" s="17"/>
      <c r="BKN2" s="17"/>
      <c r="BKO2" s="17"/>
      <c r="BKP2" s="17"/>
      <c r="BKQ2" s="17"/>
      <c r="BKR2" s="17"/>
      <c r="BKS2" s="17"/>
      <c r="BKT2" s="17"/>
      <c r="BKU2" s="17"/>
      <c r="BKV2" s="17"/>
      <c r="BKW2" s="17"/>
      <c r="BKX2" s="17"/>
      <c r="BKY2" s="17"/>
      <c r="BKZ2" s="17"/>
      <c r="BLA2" s="17"/>
      <c r="BLB2" s="17"/>
      <c r="BLC2" s="17"/>
      <c r="BLD2" s="17"/>
      <c r="BLE2" s="17"/>
      <c r="BLF2" s="17"/>
      <c r="BLG2" s="17"/>
      <c r="BLH2" s="17"/>
      <c r="BLI2" s="17"/>
      <c r="BLJ2" s="17"/>
      <c r="BLK2" s="17"/>
      <c r="BLL2" s="17"/>
      <c r="BLM2" s="17"/>
      <c r="BLN2" s="17"/>
      <c r="BLO2" s="17"/>
      <c r="BLP2" s="17"/>
      <c r="BLQ2" s="17"/>
      <c r="BLR2" s="17"/>
      <c r="BLS2" s="17"/>
      <c r="BLT2" s="17"/>
      <c r="BLU2" s="17"/>
      <c r="BLV2" s="17"/>
      <c r="BLW2" s="17"/>
      <c r="BLX2" s="17"/>
      <c r="BLY2" s="17"/>
      <c r="BLZ2" s="17"/>
      <c r="BMA2" s="17"/>
      <c r="BMB2" s="17"/>
      <c r="BMC2" s="17"/>
      <c r="BMD2" s="17"/>
      <c r="BME2" s="17"/>
      <c r="BMF2" s="17"/>
      <c r="BMG2" s="17"/>
      <c r="BMH2" s="17"/>
      <c r="BMI2" s="17"/>
      <c r="BMJ2" s="17"/>
      <c r="BMK2" s="17"/>
      <c r="BML2" s="17"/>
      <c r="BMM2" s="17"/>
      <c r="BMN2" s="17"/>
      <c r="BMO2" s="17"/>
      <c r="BMP2" s="17"/>
      <c r="BMQ2" s="17"/>
      <c r="BMR2" s="17"/>
      <c r="BMS2" s="17"/>
      <c r="BMT2" s="17"/>
      <c r="BMU2" s="17"/>
      <c r="BMV2" s="17"/>
      <c r="BMW2" s="17"/>
      <c r="BMX2" s="17"/>
      <c r="BMY2" s="17"/>
      <c r="BMZ2" s="17"/>
      <c r="BNA2" s="17"/>
      <c r="BNB2" s="17"/>
      <c r="BNC2" s="17"/>
      <c r="BND2" s="17"/>
      <c r="BNE2" s="17"/>
      <c r="BNF2" s="17"/>
      <c r="BNG2" s="17"/>
      <c r="BNH2" s="17"/>
      <c r="BNI2" s="17"/>
      <c r="BNJ2" s="17"/>
      <c r="BNK2" s="17"/>
      <c r="BNL2" s="17"/>
      <c r="BNM2" s="17"/>
      <c r="BNN2" s="17"/>
      <c r="BNO2" s="17"/>
      <c r="BNP2" s="17"/>
      <c r="BNQ2" s="17"/>
      <c r="BNR2" s="17"/>
      <c r="BNS2" s="17"/>
      <c r="BNT2" s="17"/>
      <c r="BNU2" s="17"/>
      <c r="BNV2" s="17"/>
      <c r="BNW2" s="17"/>
      <c r="BNX2" s="17"/>
      <c r="BNY2" s="17"/>
      <c r="BNZ2" s="17"/>
      <c r="BOA2" s="17"/>
      <c r="BOB2" s="17"/>
      <c r="BOC2" s="17"/>
      <c r="BOD2" s="17"/>
      <c r="BOE2" s="17"/>
      <c r="BOF2" s="17"/>
      <c r="BOG2" s="17"/>
      <c r="BOH2" s="17"/>
      <c r="BOI2" s="17"/>
      <c r="BOJ2" s="17"/>
      <c r="BOK2" s="17"/>
      <c r="BOL2" s="17"/>
      <c r="BOM2" s="17"/>
      <c r="BON2" s="17"/>
      <c r="BOO2" s="17"/>
      <c r="BOP2" s="17"/>
      <c r="BOQ2" s="17"/>
      <c r="BOR2" s="17"/>
      <c r="BOS2" s="17"/>
      <c r="BOT2" s="17"/>
      <c r="BOU2" s="17"/>
      <c r="BOV2" s="17"/>
      <c r="BOW2" s="17"/>
      <c r="BOX2" s="17"/>
      <c r="BOY2" s="17"/>
      <c r="BOZ2" s="17"/>
      <c r="BPA2" s="17"/>
      <c r="BPB2" s="17"/>
      <c r="BPC2" s="17"/>
      <c r="BPD2" s="17"/>
      <c r="BPE2" s="17"/>
      <c r="BPF2" s="17"/>
      <c r="BPG2" s="17"/>
      <c r="BPH2" s="17"/>
      <c r="BPI2" s="17"/>
      <c r="BPJ2" s="17"/>
      <c r="BPK2" s="17"/>
      <c r="BPL2" s="17"/>
      <c r="BPM2" s="17"/>
      <c r="BPN2" s="17"/>
      <c r="BPO2" s="17"/>
      <c r="BPP2" s="17"/>
      <c r="BPQ2" s="17"/>
      <c r="BPR2" s="17"/>
      <c r="BPS2" s="17"/>
      <c r="BPT2" s="17"/>
      <c r="BPU2" s="17"/>
      <c r="BPV2" s="17"/>
      <c r="BPW2" s="17"/>
      <c r="BPX2" s="17"/>
      <c r="BPY2" s="17"/>
      <c r="BPZ2" s="17"/>
      <c r="BQA2" s="17"/>
      <c r="BQB2" s="17"/>
      <c r="BQC2" s="17"/>
      <c r="BQD2" s="17"/>
      <c r="BQE2" s="17"/>
      <c r="BQF2" s="17"/>
      <c r="BQG2" s="17"/>
      <c r="BQH2" s="17"/>
      <c r="BQI2" s="17"/>
      <c r="BQJ2" s="17"/>
      <c r="BQK2" s="17"/>
      <c r="BQL2" s="17"/>
      <c r="BQM2" s="17"/>
      <c r="BQN2" s="17"/>
      <c r="BQO2" s="17"/>
      <c r="BQP2" s="17"/>
      <c r="BQQ2" s="17"/>
      <c r="BQR2" s="17"/>
      <c r="BQS2" s="17"/>
      <c r="BQT2" s="17"/>
      <c r="BQU2" s="17"/>
      <c r="BQV2" s="17"/>
      <c r="BQW2" s="17"/>
      <c r="BQX2" s="17"/>
      <c r="BQY2" s="17"/>
      <c r="BQZ2" s="17"/>
      <c r="BRA2" s="17"/>
      <c r="BRB2" s="17"/>
      <c r="BRC2" s="17"/>
      <c r="BRD2" s="17"/>
      <c r="BRE2" s="17"/>
      <c r="BRF2" s="17"/>
      <c r="BRG2" s="17"/>
      <c r="BRH2" s="17"/>
      <c r="BRI2" s="17"/>
      <c r="BRJ2" s="17"/>
      <c r="BRK2" s="17"/>
      <c r="BRL2" s="17"/>
      <c r="BRM2" s="17"/>
      <c r="BRN2" s="17"/>
      <c r="BRO2" s="17"/>
      <c r="BRP2" s="17"/>
      <c r="BRQ2" s="17"/>
      <c r="BRR2" s="17"/>
      <c r="BRS2" s="17"/>
      <c r="BRT2" s="17"/>
      <c r="BRU2" s="17"/>
      <c r="BRV2" s="17"/>
      <c r="BRW2" s="17"/>
      <c r="BRX2" s="17"/>
      <c r="BRY2" s="17"/>
      <c r="BRZ2" s="17"/>
      <c r="BSA2" s="17"/>
      <c r="BSB2" s="17"/>
      <c r="BSC2" s="17"/>
      <c r="BSD2" s="17"/>
      <c r="BSE2" s="17"/>
      <c r="BSF2" s="17"/>
      <c r="BSG2" s="17"/>
      <c r="BSH2" s="17"/>
      <c r="BSI2" s="17"/>
      <c r="BSJ2" s="17"/>
      <c r="BSK2" s="17"/>
      <c r="BSL2" s="17"/>
      <c r="BSM2" s="17"/>
      <c r="BSN2" s="17"/>
      <c r="BSO2" s="17"/>
      <c r="BSP2" s="17"/>
      <c r="BSQ2" s="17"/>
      <c r="BSR2" s="17"/>
      <c r="BSS2" s="17"/>
      <c r="BST2" s="17"/>
      <c r="BSU2" s="17"/>
      <c r="BSV2" s="17"/>
      <c r="BSW2" s="17"/>
      <c r="BSX2" s="17"/>
      <c r="BSY2" s="17"/>
      <c r="BSZ2" s="17"/>
      <c r="BTA2" s="17"/>
      <c r="BTB2" s="17"/>
      <c r="BTC2" s="17"/>
      <c r="BTD2" s="17"/>
      <c r="BTE2" s="17"/>
      <c r="BTF2" s="17"/>
      <c r="BTG2" s="17"/>
      <c r="BTH2" s="17"/>
      <c r="BTI2" s="17"/>
      <c r="BTJ2" s="17"/>
      <c r="BTK2" s="17"/>
      <c r="BTL2" s="17"/>
      <c r="BTM2" s="17"/>
      <c r="BTN2" s="17"/>
      <c r="BTO2" s="17"/>
      <c r="BTP2" s="17"/>
      <c r="BTQ2" s="17"/>
      <c r="BTR2" s="17"/>
      <c r="BTS2" s="17"/>
      <c r="BTT2" s="17"/>
      <c r="BTU2" s="17"/>
      <c r="BTV2" s="17"/>
      <c r="BTW2" s="17"/>
      <c r="BTX2" s="17"/>
      <c r="BTY2" s="17"/>
      <c r="BTZ2" s="17"/>
      <c r="BUA2" s="17"/>
      <c r="BUB2" s="17"/>
      <c r="BUC2" s="17"/>
      <c r="BUD2" s="17"/>
      <c r="BUE2" s="17"/>
      <c r="BUF2" s="17"/>
      <c r="BUG2" s="17"/>
      <c r="BUH2" s="17"/>
      <c r="BUI2" s="17"/>
      <c r="BUJ2" s="17"/>
      <c r="BUK2" s="17"/>
      <c r="BUL2" s="17"/>
      <c r="BUM2" s="17"/>
      <c r="BUN2" s="17"/>
      <c r="BUO2" s="17"/>
      <c r="BUP2" s="17"/>
      <c r="BUQ2" s="17"/>
      <c r="BUR2" s="17"/>
      <c r="BUS2" s="17"/>
      <c r="BUT2" s="17"/>
      <c r="BUU2" s="17"/>
      <c r="BUV2" s="17"/>
      <c r="BUW2" s="17"/>
      <c r="BUX2" s="17"/>
      <c r="BUY2" s="17"/>
      <c r="BUZ2" s="17"/>
      <c r="BVA2" s="17"/>
      <c r="BVB2" s="17"/>
      <c r="BVC2" s="17"/>
      <c r="BVD2" s="17"/>
      <c r="BVE2" s="17"/>
      <c r="BVF2" s="17"/>
      <c r="BVG2" s="17"/>
      <c r="BVH2" s="17"/>
      <c r="BVI2" s="17"/>
      <c r="BVJ2" s="17"/>
      <c r="BVK2" s="17"/>
      <c r="BVL2" s="17"/>
      <c r="BVM2" s="17"/>
      <c r="BVN2" s="17"/>
      <c r="BVO2" s="17"/>
      <c r="BVP2" s="17"/>
      <c r="BVQ2" s="17"/>
      <c r="BVR2" s="17"/>
      <c r="BVS2" s="17"/>
      <c r="BVT2" s="17"/>
      <c r="BVU2" s="17"/>
      <c r="BVV2" s="17"/>
      <c r="BVW2" s="17"/>
      <c r="BVX2" s="17"/>
      <c r="BVY2" s="17"/>
      <c r="BVZ2" s="17"/>
      <c r="BWA2" s="17"/>
      <c r="BWB2" s="17"/>
      <c r="BWC2" s="17"/>
      <c r="BWD2" s="17"/>
      <c r="BWE2" s="17"/>
      <c r="BWF2" s="17"/>
      <c r="BWG2" s="17"/>
      <c r="BWH2" s="17"/>
      <c r="BWI2" s="17"/>
      <c r="BWJ2" s="17"/>
      <c r="BWK2" s="17"/>
      <c r="BWL2" s="17"/>
      <c r="BWM2" s="17"/>
      <c r="BWN2" s="17"/>
      <c r="BWO2" s="17"/>
      <c r="BWP2" s="17"/>
      <c r="BWQ2" s="17"/>
      <c r="BWR2" s="17"/>
      <c r="BWS2" s="17"/>
      <c r="BWT2" s="17"/>
      <c r="BWU2" s="17"/>
      <c r="BWV2" s="17"/>
      <c r="BWW2" s="17"/>
      <c r="BWX2" s="17"/>
      <c r="BWY2" s="17"/>
      <c r="BWZ2" s="17"/>
      <c r="BXA2" s="17"/>
      <c r="BXB2" s="17"/>
      <c r="BXC2" s="17"/>
      <c r="BXD2" s="17"/>
      <c r="BXE2" s="17"/>
      <c r="BXF2" s="17"/>
      <c r="BXG2" s="17"/>
      <c r="BXH2" s="17"/>
      <c r="BXI2" s="17"/>
      <c r="BXJ2" s="17"/>
      <c r="BXK2" s="17"/>
      <c r="BXL2" s="17"/>
      <c r="BXM2" s="17"/>
      <c r="BXN2" s="17"/>
      <c r="BXO2" s="17"/>
      <c r="BXP2" s="17"/>
      <c r="BXQ2" s="17"/>
      <c r="BXR2" s="17"/>
      <c r="BXS2" s="17"/>
      <c r="BXT2" s="17"/>
      <c r="BXU2" s="17"/>
      <c r="BXV2" s="17"/>
      <c r="BXW2" s="17"/>
      <c r="BXX2" s="17"/>
      <c r="BXY2" s="17"/>
      <c r="BXZ2" s="17"/>
      <c r="BYA2" s="17"/>
      <c r="BYB2" s="17"/>
      <c r="BYC2" s="17"/>
      <c r="BYD2" s="17"/>
      <c r="BYE2" s="17"/>
      <c r="BYF2" s="17"/>
      <c r="BYG2" s="17"/>
      <c r="BYH2" s="17"/>
      <c r="BYI2" s="17"/>
      <c r="BYJ2" s="17"/>
      <c r="BYK2" s="17"/>
      <c r="BYL2" s="17"/>
      <c r="BYM2" s="17"/>
      <c r="BYN2" s="17"/>
      <c r="BYO2" s="17"/>
      <c r="BYP2" s="17"/>
      <c r="BYQ2" s="17"/>
      <c r="BYR2" s="17"/>
      <c r="BYS2" s="17"/>
      <c r="BYT2" s="17"/>
      <c r="BYU2" s="17"/>
      <c r="BYV2" s="17"/>
      <c r="BYW2" s="17"/>
      <c r="BYX2" s="17"/>
      <c r="BYY2" s="17"/>
      <c r="BYZ2" s="17"/>
      <c r="BZA2" s="17"/>
      <c r="BZB2" s="17"/>
      <c r="BZC2" s="17"/>
      <c r="BZD2" s="17"/>
      <c r="BZE2" s="17"/>
      <c r="BZF2" s="17"/>
      <c r="BZG2" s="17"/>
      <c r="BZH2" s="17"/>
      <c r="BZI2" s="17"/>
      <c r="BZJ2" s="17"/>
      <c r="BZK2" s="17"/>
      <c r="BZL2" s="17"/>
      <c r="BZM2" s="17"/>
      <c r="BZN2" s="17"/>
      <c r="BZO2" s="17"/>
      <c r="BZP2" s="17"/>
      <c r="BZQ2" s="17"/>
      <c r="BZR2" s="17"/>
      <c r="BZS2" s="17"/>
      <c r="BZT2" s="17"/>
      <c r="BZU2" s="17"/>
      <c r="BZV2" s="17"/>
      <c r="BZW2" s="17"/>
      <c r="BZX2" s="17"/>
      <c r="BZY2" s="17"/>
      <c r="BZZ2" s="17"/>
      <c r="CAA2" s="17"/>
      <c r="CAB2" s="17"/>
      <c r="CAC2" s="17"/>
      <c r="CAD2" s="17"/>
      <c r="CAE2" s="17"/>
      <c r="CAF2" s="17"/>
      <c r="CAG2" s="17"/>
      <c r="CAH2" s="17"/>
      <c r="CAI2" s="17"/>
      <c r="CAJ2" s="17"/>
      <c r="CAK2" s="17"/>
      <c r="CAL2" s="17"/>
      <c r="CAM2" s="17"/>
      <c r="CAN2" s="17"/>
      <c r="CAO2" s="17"/>
      <c r="CAP2" s="17"/>
      <c r="CAQ2" s="17"/>
      <c r="CAR2" s="17"/>
      <c r="CAS2" s="17"/>
      <c r="CAT2" s="17"/>
      <c r="CAU2" s="17"/>
      <c r="CAV2" s="17"/>
      <c r="CAW2" s="17"/>
      <c r="CAX2" s="17"/>
      <c r="CAY2" s="17"/>
      <c r="CAZ2" s="17"/>
      <c r="CBA2" s="17"/>
      <c r="CBB2" s="17"/>
      <c r="CBC2" s="17"/>
      <c r="CBD2" s="17"/>
      <c r="CBE2" s="17"/>
      <c r="CBF2" s="17"/>
      <c r="CBG2" s="17"/>
      <c r="CBH2" s="17"/>
      <c r="CBI2" s="17"/>
      <c r="CBJ2" s="17"/>
      <c r="CBK2" s="17"/>
      <c r="CBL2" s="17"/>
      <c r="CBM2" s="17"/>
      <c r="CBN2" s="17"/>
      <c r="CBO2" s="17"/>
      <c r="CBP2" s="17"/>
      <c r="CBQ2" s="17"/>
      <c r="CBR2" s="17"/>
      <c r="CBS2" s="17"/>
      <c r="CBT2" s="17"/>
      <c r="CBU2" s="17"/>
      <c r="CBV2" s="17"/>
      <c r="CBW2" s="17"/>
      <c r="CBX2" s="17"/>
      <c r="CBY2" s="17"/>
      <c r="CBZ2" s="17"/>
      <c r="CCA2" s="17"/>
      <c r="CCB2" s="17"/>
      <c r="CCC2" s="17"/>
      <c r="CCD2" s="17"/>
      <c r="CCE2" s="17"/>
      <c r="CCF2" s="17"/>
      <c r="CCG2" s="17"/>
      <c r="CCH2" s="17"/>
      <c r="CCI2" s="17"/>
      <c r="CCJ2" s="17"/>
      <c r="CCK2" s="17"/>
      <c r="CCL2" s="17"/>
      <c r="CCM2" s="17"/>
      <c r="CCN2" s="17"/>
      <c r="CCO2" s="17"/>
      <c r="CCP2" s="17"/>
      <c r="CCQ2" s="17"/>
      <c r="CCR2" s="17"/>
      <c r="CCS2" s="17"/>
      <c r="CCT2" s="17"/>
      <c r="CCU2" s="17"/>
      <c r="CCV2" s="17"/>
      <c r="CCW2" s="17"/>
      <c r="CCX2" s="17"/>
      <c r="CCY2" s="17"/>
      <c r="CCZ2" s="17"/>
      <c r="CDA2" s="17"/>
      <c r="CDB2" s="17"/>
      <c r="CDC2" s="17"/>
      <c r="CDD2" s="17"/>
      <c r="CDE2" s="17"/>
      <c r="CDF2" s="17"/>
      <c r="CDG2" s="17"/>
      <c r="CDH2" s="17"/>
      <c r="CDI2" s="17"/>
      <c r="CDJ2" s="17"/>
      <c r="CDK2" s="17"/>
      <c r="CDL2" s="17"/>
      <c r="CDM2" s="17"/>
      <c r="CDN2" s="17"/>
      <c r="CDO2" s="17"/>
      <c r="CDP2" s="17"/>
      <c r="CDQ2" s="17"/>
      <c r="CDR2" s="17"/>
      <c r="CDS2" s="17"/>
      <c r="CDT2" s="17"/>
      <c r="CDU2" s="17"/>
    </row>
    <row r="3">
      <c r="A3" s="14" t="s">
        <v>2587</v>
      </c>
      <c r="B3" s="14" t="s">
        <v>2588</v>
      </c>
      <c r="C3" s="14" t="s">
        <v>2589</v>
      </c>
      <c r="D3" s="14" t="s">
        <v>2590</v>
      </c>
      <c r="E3" s="14" t="s">
        <v>2591</v>
      </c>
      <c r="F3" s="14" t="s">
        <v>2557</v>
      </c>
      <c r="I3" s="14" t="s">
        <v>2558</v>
      </c>
      <c r="J3" s="14" t="s">
        <v>2559</v>
      </c>
      <c r="K3" s="14" t="s">
        <v>21</v>
      </c>
      <c r="L3" s="17"/>
      <c r="M3" s="17"/>
      <c r="N3" s="14" t="s">
        <v>2561</v>
      </c>
      <c r="O3" s="17"/>
      <c r="P3" s="14" t="s">
        <v>2562</v>
      </c>
      <c r="Q3" s="14" t="s">
        <v>21</v>
      </c>
      <c r="R3" s="16">
        <v>-1.0</v>
      </c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6">
        <v>42.0</v>
      </c>
      <c r="AE3" s="17"/>
      <c r="AF3" s="17"/>
      <c r="AG3" s="17"/>
      <c r="AH3" s="17"/>
      <c r="AI3" s="17"/>
      <c r="AJ3" s="17"/>
      <c r="AK3" s="17"/>
      <c r="AL3" s="16">
        <v>63.0</v>
      </c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4" t="s">
        <v>2592</v>
      </c>
      <c r="BB3" s="17"/>
      <c r="BC3" s="17"/>
      <c r="BD3" s="14" t="s">
        <v>2593</v>
      </c>
      <c r="BE3" s="17"/>
      <c r="BF3" s="17"/>
      <c r="BG3" s="16">
        <v>1.0</v>
      </c>
      <c r="BH3" s="14" t="s">
        <v>1447</v>
      </c>
      <c r="BI3" s="14" t="s">
        <v>2594</v>
      </c>
      <c r="BJ3" s="14" t="s">
        <v>2566</v>
      </c>
      <c r="BK3" s="17"/>
      <c r="BL3" s="17"/>
      <c r="BM3" s="16">
        <v>1.43333333</v>
      </c>
      <c r="BN3" s="17"/>
      <c r="BO3" s="17"/>
      <c r="BP3" s="17"/>
      <c r="BQ3" s="17"/>
      <c r="BR3" s="17"/>
      <c r="BS3" s="16">
        <v>0.0422</v>
      </c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4" t="s">
        <v>2595</v>
      </c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4" t="s">
        <v>2596</v>
      </c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  <c r="ACO3" s="17"/>
      <c r="ACP3" s="17"/>
      <c r="ACQ3" s="17"/>
      <c r="ACR3" s="17"/>
      <c r="ACS3" s="17"/>
      <c r="ACT3" s="17"/>
      <c r="ACU3" s="17"/>
      <c r="ACV3" s="17"/>
      <c r="ACW3" s="17"/>
      <c r="ACX3" s="17"/>
      <c r="ACY3" s="17"/>
      <c r="ACZ3" s="17"/>
      <c r="ADA3" s="17"/>
      <c r="ADB3" s="17"/>
      <c r="ADC3" s="17"/>
      <c r="ADD3" s="17"/>
      <c r="ADE3" s="17"/>
      <c r="ADF3" s="17"/>
      <c r="ADG3" s="17"/>
      <c r="ADH3" s="17"/>
      <c r="ADI3" s="17"/>
      <c r="ADJ3" s="17"/>
      <c r="ADK3" s="17"/>
      <c r="ADL3" s="17"/>
      <c r="ADM3" s="17"/>
      <c r="ADN3" s="17"/>
      <c r="ADO3" s="17"/>
      <c r="ADP3" s="17"/>
      <c r="ADQ3" s="17"/>
      <c r="ADR3" s="17"/>
      <c r="ADS3" s="17"/>
      <c r="ADT3" s="17"/>
      <c r="ADU3" s="17"/>
      <c r="ADV3" s="17"/>
      <c r="ADW3" s="17"/>
      <c r="ADX3" s="17"/>
      <c r="ADY3" s="17"/>
      <c r="ADZ3" s="17"/>
      <c r="AEA3" s="17"/>
      <c r="AEB3" s="17"/>
      <c r="AEC3" s="17"/>
      <c r="AED3" s="17"/>
      <c r="AEE3" s="17"/>
      <c r="AEF3" s="17"/>
      <c r="AEG3" s="17"/>
      <c r="AEH3" s="17"/>
      <c r="AEI3" s="17"/>
      <c r="AEJ3" s="17"/>
      <c r="AEK3" s="17"/>
      <c r="AEL3" s="17"/>
      <c r="AEM3" s="17"/>
      <c r="AEN3" s="17"/>
      <c r="AEO3" s="17"/>
      <c r="AEP3" s="17"/>
      <c r="AEQ3" s="17"/>
      <c r="AER3" s="17"/>
      <c r="AES3" s="17"/>
      <c r="AET3" s="17"/>
      <c r="AEU3" s="17"/>
      <c r="AEV3" s="17"/>
      <c r="AEW3" s="17"/>
      <c r="AEX3" s="17"/>
      <c r="AEY3" s="17"/>
      <c r="AEZ3" s="17"/>
      <c r="AFA3" s="17"/>
      <c r="AFB3" s="17"/>
      <c r="AFC3" s="17"/>
      <c r="AFD3" s="17"/>
      <c r="AFE3" s="17"/>
      <c r="AFF3" s="17"/>
      <c r="AFG3" s="17"/>
      <c r="AFH3" s="17"/>
      <c r="AFI3" s="17"/>
      <c r="AFJ3" s="17"/>
      <c r="AFK3" s="17"/>
      <c r="AFL3" s="17"/>
      <c r="AFM3" s="17"/>
      <c r="AFN3" s="17"/>
      <c r="AFO3" s="17"/>
      <c r="AFP3" s="17"/>
      <c r="AFQ3" s="17"/>
      <c r="AFR3" s="17"/>
      <c r="AFS3" s="17"/>
      <c r="AFT3" s="17"/>
      <c r="AFU3" s="17"/>
      <c r="AFV3" s="17"/>
      <c r="AFW3" s="17"/>
      <c r="AFX3" s="17"/>
      <c r="AFY3" s="17"/>
      <c r="AFZ3" s="17"/>
      <c r="AGA3" s="17"/>
      <c r="AGB3" s="17"/>
      <c r="AGC3" s="17"/>
      <c r="AGD3" s="17"/>
      <c r="AGE3" s="17"/>
      <c r="AGF3" s="17"/>
      <c r="AGG3" s="17"/>
      <c r="AGH3" s="17"/>
      <c r="AGI3" s="17"/>
      <c r="AGJ3" s="17"/>
      <c r="AGK3" s="17"/>
      <c r="AGL3" s="17"/>
      <c r="AGM3" s="17"/>
      <c r="AGN3" s="17"/>
      <c r="AGO3" s="17"/>
      <c r="AGP3" s="17"/>
      <c r="AGQ3" s="17"/>
      <c r="AGR3" s="17"/>
      <c r="AGS3" s="17"/>
      <c r="AGT3" s="17"/>
      <c r="AGU3" s="17"/>
      <c r="AGV3" s="17"/>
      <c r="AGW3" s="17"/>
      <c r="AGX3" s="17"/>
      <c r="AGY3" s="17"/>
      <c r="AGZ3" s="17"/>
      <c r="AHA3" s="17"/>
      <c r="AHB3" s="17"/>
      <c r="AHC3" s="17"/>
      <c r="AHD3" s="17"/>
      <c r="AHE3" s="17"/>
      <c r="AHF3" s="17"/>
      <c r="AHG3" s="17"/>
      <c r="AHH3" s="17"/>
      <c r="AHI3" s="17"/>
      <c r="AHJ3" s="17"/>
      <c r="AHK3" s="17"/>
      <c r="AHL3" s="17"/>
      <c r="AHM3" s="17"/>
      <c r="AHN3" s="17"/>
      <c r="AHO3" s="17"/>
      <c r="AHP3" s="17"/>
      <c r="AHQ3" s="17"/>
      <c r="AHR3" s="17"/>
      <c r="AHS3" s="17"/>
      <c r="AHT3" s="17"/>
      <c r="AHU3" s="17"/>
      <c r="AHV3" s="17"/>
      <c r="AHW3" s="17"/>
      <c r="AHX3" s="17"/>
      <c r="AHY3" s="17"/>
      <c r="AHZ3" s="17"/>
      <c r="AIA3" s="17"/>
      <c r="AIB3" s="17"/>
      <c r="AIC3" s="17"/>
      <c r="AID3" s="17"/>
      <c r="AIE3" s="17"/>
      <c r="AIF3" s="17"/>
      <c r="AIG3" s="17"/>
      <c r="AIH3" s="17"/>
      <c r="AII3" s="17"/>
      <c r="AIJ3" s="17"/>
      <c r="AIK3" s="17"/>
      <c r="AIL3" s="17"/>
      <c r="AIM3" s="17"/>
      <c r="AIN3" s="17"/>
      <c r="AIO3" s="17"/>
      <c r="AIP3" s="17"/>
      <c r="AIQ3" s="17"/>
      <c r="AIR3" s="17"/>
      <c r="AIS3" s="17"/>
      <c r="AIT3" s="17"/>
      <c r="AIU3" s="17"/>
      <c r="AIV3" s="17"/>
      <c r="AIW3" s="17"/>
      <c r="AIX3" s="17"/>
      <c r="AIY3" s="17"/>
      <c r="AIZ3" s="17"/>
      <c r="AJA3" s="17"/>
      <c r="AJB3" s="17"/>
      <c r="AJC3" s="17"/>
      <c r="AJD3" s="17"/>
      <c r="AJE3" s="17"/>
      <c r="AJF3" s="17"/>
      <c r="AJG3" s="17"/>
      <c r="AJH3" s="17"/>
      <c r="AJI3" s="17"/>
      <c r="AJJ3" s="17"/>
      <c r="AJK3" s="17"/>
      <c r="AJL3" s="17"/>
      <c r="AJM3" s="17"/>
      <c r="AJN3" s="17"/>
      <c r="AJO3" s="17"/>
      <c r="AJP3" s="17"/>
      <c r="AJQ3" s="17"/>
      <c r="AJR3" s="17"/>
      <c r="AJS3" s="17"/>
      <c r="AJT3" s="17"/>
      <c r="AJU3" s="17"/>
      <c r="AJV3" s="17"/>
      <c r="AJW3" s="17"/>
      <c r="AJX3" s="17"/>
      <c r="AJY3" s="17"/>
      <c r="AJZ3" s="17"/>
      <c r="AKA3" s="17"/>
      <c r="AKB3" s="17"/>
      <c r="AKC3" s="17"/>
      <c r="AKD3" s="17"/>
      <c r="AKE3" s="17"/>
      <c r="AKF3" s="17"/>
      <c r="AKG3" s="17"/>
      <c r="AKH3" s="17"/>
      <c r="AKI3" s="17"/>
      <c r="AKJ3" s="17"/>
      <c r="AKK3" s="17"/>
      <c r="AKL3" s="17"/>
      <c r="AKM3" s="17"/>
      <c r="AKN3" s="17"/>
      <c r="AKO3" s="17"/>
      <c r="AKP3" s="17"/>
      <c r="AKQ3" s="17"/>
      <c r="AKR3" s="17"/>
      <c r="AKS3" s="17"/>
      <c r="AKT3" s="17"/>
      <c r="AKU3" s="17"/>
      <c r="AKV3" s="17"/>
      <c r="AKW3" s="17"/>
      <c r="AKX3" s="17"/>
      <c r="AKY3" s="17"/>
      <c r="AKZ3" s="17"/>
      <c r="ALA3" s="17"/>
      <c r="ALB3" s="17"/>
      <c r="ALC3" s="17"/>
      <c r="ALD3" s="17"/>
      <c r="ALE3" s="17"/>
      <c r="ALF3" s="17"/>
      <c r="ALG3" s="17"/>
      <c r="ALH3" s="17"/>
      <c r="ALI3" s="17"/>
      <c r="ALJ3" s="17"/>
      <c r="ALK3" s="17"/>
      <c r="ALL3" s="17"/>
      <c r="ALM3" s="17"/>
      <c r="ALN3" s="17"/>
      <c r="ALO3" s="17"/>
      <c r="ALP3" s="17"/>
      <c r="ALQ3" s="17"/>
      <c r="ALR3" s="17"/>
      <c r="ALS3" s="17"/>
      <c r="ALT3" s="17"/>
      <c r="ALU3" s="17"/>
      <c r="ALV3" s="17"/>
      <c r="ALW3" s="17"/>
      <c r="ALX3" s="17"/>
      <c r="ALY3" s="17"/>
      <c r="ALZ3" s="17"/>
      <c r="AMA3" s="17"/>
      <c r="AMB3" s="17"/>
      <c r="AMC3" s="17"/>
      <c r="AMD3" s="17"/>
      <c r="AME3" s="17"/>
      <c r="AMF3" s="17"/>
      <c r="AMG3" s="17"/>
      <c r="AMH3" s="17"/>
      <c r="AMI3" s="17"/>
      <c r="AMJ3" s="17"/>
      <c r="AMK3" s="17"/>
      <c r="AML3" s="17"/>
      <c r="AMM3" s="17"/>
      <c r="AMN3" s="17"/>
      <c r="AMO3" s="17"/>
      <c r="AMP3" s="17"/>
      <c r="AMQ3" s="17"/>
      <c r="AMR3" s="17"/>
      <c r="AMS3" s="17"/>
      <c r="AMT3" s="17"/>
      <c r="AMU3" s="17"/>
      <c r="AMV3" s="17"/>
      <c r="AMW3" s="17"/>
      <c r="AMX3" s="17"/>
      <c r="AMY3" s="17"/>
      <c r="AMZ3" s="17"/>
      <c r="ANA3" s="17"/>
      <c r="ANB3" s="17"/>
      <c r="ANC3" s="17"/>
      <c r="AND3" s="17"/>
      <c r="ANE3" s="17"/>
      <c r="ANF3" s="17"/>
      <c r="ANG3" s="17"/>
      <c r="ANH3" s="17"/>
      <c r="ANI3" s="17"/>
      <c r="ANJ3" s="17"/>
      <c r="ANK3" s="17"/>
      <c r="ANL3" s="17"/>
      <c r="ANM3" s="17"/>
      <c r="ANN3" s="17"/>
      <c r="ANO3" s="17"/>
      <c r="ANP3" s="17"/>
      <c r="ANQ3" s="17"/>
      <c r="ANR3" s="17"/>
      <c r="ANS3" s="17"/>
      <c r="ANT3" s="17"/>
      <c r="ANU3" s="17"/>
      <c r="ANV3" s="17"/>
      <c r="ANW3" s="17"/>
      <c r="ANX3" s="17"/>
      <c r="ANY3" s="17"/>
      <c r="ANZ3" s="17"/>
      <c r="AOA3" s="17"/>
      <c r="AOB3" s="17"/>
      <c r="AOC3" s="17"/>
      <c r="AOD3" s="17"/>
      <c r="AOE3" s="17"/>
      <c r="AOF3" s="17"/>
      <c r="AOG3" s="17"/>
      <c r="AOH3" s="17"/>
      <c r="AOI3" s="17"/>
      <c r="AOJ3" s="17"/>
      <c r="AOK3" s="17"/>
      <c r="AOL3" s="17"/>
      <c r="AOM3" s="17"/>
      <c r="AON3" s="17"/>
      <c r="AOO3" s="17"/>
      <c r="AOP3" s="17"/>
      <c r="AOQ3" s="17"/>
      <c r="AOR3" s="17"/>
      <c r="AOS3" s="17"/>
      <c r="AOT3" s="17"/>
      <c r="AOU3" s="17"/>
      <c r="AOV3" s="17"/>
      <c r="AOW3" s="17"/>
      <c r="AOX3" s="17"/>
      <c r="AOY3" s="17"/>
      <c r="AOZ3" s="17"/>
      <c r="APA3" s="17"/>
      <c r="APB3" s="17"/>
      <c r="APC3" s="17"/>
      <c r="APD3" s="17"/>
      <c r="APE3" s="17"/>
      <c r="APF3" s="17"/>
      <c r="APG3" s="17"/>
      <c r="APH3" s="17"/>
      <c r="API3" s="17"/>
      <c r="APJ3" s="17"/>
      <c r="APK3" s="17"/>
      <c r="APL3" s="17"/>
      <c r="APM3" s="17"/>
      <c r="APN3" s="17"/>
      <c r="APO3" s="17"/>
      <c r="APP3" s="17"/>
      <c r="APQ3" s="17"/>
      <c r="APR3" s="17"/>
      <c r="APS3" s="17"/>
      <c r="APT3" s="17"/>
      <c r="APU3" s="17"/>
      <c r="APV3" s="17"/>
      <c r="APW3" s="17"/>
      <c r="APX3" s="17"/>
      <c r="APY3" s="17"/>
      <c r="APZ3" s="17"/>
      <c r="AQA3" s="17"/>
      <c r="AQB3" s="17"/>
      <c r="AQC3" s="17"/>
      <c r="AQD3" s="17"/>
      <c r="AQE3" s="17"/>
      <c r="AQF3" s="17"/>
      <c r="AQG3" s="17"/>
      <c r="AQH3" s="17"/>
      <c r="AQI3" s="17"/>
      <c r="AQJ3" s="17"/>
      <c r="AQK3" s="17"/>
      <c r="AQL3" s="17"/>
      <c r="AQM3" s="17"/>
      <c r="AQN3" s="17"/>
      <c r="AQO3" s="17"/>
      <c r="AQP3" s="17"/>
      <c r="AQQ3" s="17"/>
      <c r="AQR3" s="17"/>
      <c r="AQS3" s="17"/>
      <c r="AQT3" s="17"/>
      <c r="AQU3" s="17"/>
      <c r="AQV3" s="17"/>
      <c r="AQW3" s="17"/>
      <c r="AQX3" s="17"/>
      <c r="AQY3" s="17"/>
      <c r="AQZ3" s="17"/>
      <c r="ARA3" s="17"/>
      <c r="ARB3" s="17"/>
      <c r="ARC3" s="17"/>
      <c r="ARD3" s="17"/>
      <c r="ARE3" s="17"/>
      <c r="ARF3" s="17"/>
      <c r="ARG3" s="17"/>
      <c r="ARH3" s="17"/>
      <c r="ARI3" s="17"/>
      <c r="ARJ3" s="17"/>
      <c r="ARK3" s="17"/>
      <c r="ARL3" s="17"/>
      <c r="ARM3" s="17"/>
      <c r="ARN3" s="17"/>
      <c r="ARO3" s="17"/>
      <c r="ARP3" s="17"/>
      <c r="ARQ3" s="17"/>
      <c r="ARR3" s="17"/>
      <c r="ARS3" s="17"/>
      <c r="ART3" s="17"/>
      <c r="ARU3" s="17"/>
      <c r="ARV3" s="17"/>
      <c r="ARW3" s="17"/>
      <c r="ARX3" s="17"/>
      <c r="ARY3" s="17"/>
      <c r="ARZ3" s="17"/>
      <c r="ASA3" s="17"/>
      <c r="ASB3" s="17"/>
      <c r="ASC3" s="17"/>
      <c r="ASD3" s="17"/>
      <c r="ASE3" s="17"/>
      <c r="ASF3" s="17"/>
      <c r="ASG3" s="17"/>
      <c r="ASH3" s="17"/>
      <c r="ASI3" s="17"/>
      <c r="ASJ3" s="17"/>
      <c r="ASK3" s="17"/>
      <c r="ASL3" s="17"/>
      <c r="ASM3" s="17"/>
      <c r="ASN3" s="17"/>
      <c r="ASO3" s="17"/>
      <c r="ASP3" s="17"/>
      <c r="ASQ3" s="17"/>
      <c r="ASR3" s="17"/>
      <c r="ASS3" s="17"/>
      <c r="AST3" s="17"/>
      <c r="ASU3" s="17"/>
      <c r="ASV3" s="17"/>
      <c r="ASW3" s="17"/>
      <c r="ASX3" s="17"/>
      <c r="ASY3" s="17"/>
      <c r="ASZ3" s="17"/>
      <c r="ATA3" s="17"/>
      <c r="ATB3" s="17"/>
      <c r="ATC3" s="17"/>
      <c r="ATD3" s="17"/>
      <c r="ATE3" s="17"/>
      <c r="ATF3" s="17"/>
      <c r="ATG3" s="17"/>
      <c r="ATH3" s="17"/>
      <c r="ATI3" s="17"/>
      <c r="ATJ3" s="17"/>
      <c r="ATK3" s="17"/>
      <c r="ATL3" s="17"/>
      <c r="ATM3" s="17"/>
      <c r="ATN3" s="17"/>
      <c r="ATO3" s="17"/>
      <c r="ATP3" s="17"/>
      <c r="ATQ3" s="17"/>
      <c r="ATR3" s="17"/>
      <c r="ATS3" s="17"/>
      <c r="ATT3" s="17"/>
      <c r="ATU3" s="17"/>
      <c r="ATV3" s="17"/>
      <c r="ATW3" s="17"/>
      <c r="ATX3" s="17"/>
      <c r="ATY3" s="17"/>
      <c r="ATZ3" s="17"/>
      <c r="AUA3" s="17"/>
      <c r="AUB3" s="17"/>
      <c r="AUC3" s="17"/>
      <c r="AUD3" s="17"/>
      <c r="AUE3" s="17"/>
      <c r="AUF3" s="17"/>
      <c r="AUG3" s="17"/>
      <c r="AUH3" s="17"/>
      <c r="AUI3" s="17"/>
      <c r="AUJ3" s="17"/>
      <c r="AUK3" s="17"/>
      <c r="AUL3" s="17"/>
      <c r="AUM3" s="17"/>
      <c r="AUN3" s="17"/>
      <c r="AUO3" s="17"/>
      <c r="AUP3" s="17"/>
      <c r="AUQ3" s="17"/>
      <c r="AUR3" s="17"/>
      <c r="AUS3" s="17"/>
      <c r="AUT3" s="17"/>
      <c r="AUU3" s="17"/>
      <c r="AUV3" s="17"/>
      <c r="AUW3" s="17"/>
      <c r="AUX3" s="17"/>
      <c r="AUY3" s="17"/>
      <c r="AUZ3" s="17"/>
      <c r="AVA3" s="17"/>
      <c r="AVB3" s="17"/>
      <c r="AVC3" s="17"/>
      <c r="AVD3" s="17"/>
      <c r="AVE3" s="17"/>
      <c r="AVF3" s="17"/>
      <c r="AVG3" s="17"/>
      <c r="AVH3" s="17"/>
      <c r="AVI3" s="17"/>
      <c r="AVJ3" s="17"/>
      <c r="AVK3" s="17"/>
      <c r="AVL3" s="17"/>
      <c r="AVM3" s="17"/>
      <c r="AVN3" s="17"/>
      <c r="AVO3" s="17"/>
      <c r="AVP3" s="17"/>
      <c r="AVQ3" s="17"/>
      <c r="AVR3" s="17"/>
      <c r="AVS3" s="17"/>
      <c r="AVT3" s="17"/>
      <c r="AVU3" s="17"/>
      <c r="AVV3" s="17"/>
      <c r="AVW3" s="17"/>
      <c r="AVX3" s="17"/>
      <c r="AVY3" s="17"/>
      <c r="AVZ3" s="17"/>
      <c r="AWA3" s="17"/>
      <c r="AWB3" s="17"/>
      <c r="AWC3" s="17"/>
      <c r="AWD3" s="17"/>
      <c r="AWE3" s="17"/>
      <c r="AWF3" s="17"/>
      <c r="AWG3" s="17"/>
      <c r="AWH3" s="17"/>
      <c r="AWI3" s="17"/>
      <c r="AWJ3" s="17"/>
      <c r="AWK3" s="17"/>
      <c r="AWL3" s="17"/>
      <c r="AWM3" s="17"/>
      <c r="AWN3" s="17"/>
      <c r="AWO3" s="17"/>
      <c r="AWP3" s="17"/>
      <c r="AWQ3" s="17"/>
      <c r="AWR3" s="17"/>
      <c r="AWS3" s="17"/>
      <c r="AWT3" s="17"/>
      <c r="AWU3" s="17"/>
      <c r="AWV3" s="17"/>
      <c r="AWW3" s="17"/>
      <c r="AWX3" s="17"/>
      <c r="AWY3" s="17"/>
      <c r="AWZ3" s="17"/>
      <c r="AXA3" s="17"/>
      <c r="AXB3" s="17"/>
      <c r="AXC3" s="17"/>
      <c r="AXD3" s="17"/>
      <c r="AXE3" s="17"/>
      <c r="AXF3" s="17"/>
      <c r="AXG3" s="17"/>
      <c r="AXH3" s="17"/>
      <c r="AXI3" s="17"/>
      <c r="AXJ3" s="17"/>
      <c r="AXK3" s="17"/>
      <c r="AXL3" s="17"/>
      <c r="AXM3" s="17"/>
      <c r="AXN3" s="17"/>
      <c r="AXO3" s="17"/>
      <c r="AXP3" s="17"/>
      <c r="AXQ3" s="17"/>
      <c r="AXR3" s="17"/>
      <c r="AXS3" s="17"/>
      <c r="AXT3" s="17"/>
      <c r="AXU3" s="17"/>
      <c r="AXV3" s="17"/>
      <c r="AXW3" s="17"/>
      <c r="AXX3" s="17"/>
      <c r="AXY3" s="17"/>
      <c r="AXZ3" s="17"/>
      <c r="AYA3" s="17"/>
      <c r="AYB3" s="17"/>
      <c r="AYC3" s="17"/>
      <c r="AYD3" s="14" t="s">
        <v>2597</v>
      </c>
      <c r="AYF3" s="17"/>
      <c r="AYG3" s="17"/>
      <c r="AYH3" s="17"/>
      <c r="AYI3" s="17"/>
      <c r="AYJ3" s="17"/>
      <c r="AYK3" s="17"/>
      <c r="AYL3" s="17"/>
      <c r="AYM3" s="17"/>
      <c r="AYN3" s="17"/>
      <c r="AYO3" s="17"/>
      <c r="AYP3" s="17"/>
      <c r="AYQ3" s="17"/>
      <c r="AYR3" s="17"/>
      <c r="AYS3" s="17"/>
      <c r="AYT3" s="17"/>
      <c r="AYU3" s="17"/>
      <c r="AYV3" s="17"/>
      <c r="AYW3" s="17"/>
      <c r="AYX3" s="17"/>
      <c r="AYY3" s="17"/>
      <c r="AYZ3" s="17"/>
      <c r="AZA3" s="17"/>
      <c r="AZB3" s="17"/>
      <c r="AZC3" s="17"/>
      <c r="AZD3" s="17"/>
      <c r="AZE3" s="17"/>
      <c r="AZF3" s="17"/>
      <c r="AZG3" s="17"/>
      <c r="AZH3" s="17"/>
      <c r="AZI3" s="17"/>
      <c r="AZJ3" s="17"/>
      <c r="AZK3" s="17"/>
      <c r="AZL3" s="17"/>
      <c r="AZM3" s="17"/>
      <c r="AZN3" s="17"/>
      <c r="AZO3" s="17"/>
      <c r="AZP3" s="17"/>
      <c r="AZQ3" s="17"/>
      <c r="AZR3" s="17"/>
      <c r="AZS3" s="17"/>
      <c r="AZT3" s="17"/>
      <c r="AZU3" s="17"/>
      <c r="AZV3" s="17"/>
      <c r="AZW3" s="17"/>
      <c r="AZX3" s="17"/>
      <c r="AZY3" s="17"/>
      <c r="AZZ3" s="17"/>
      <c r="BAA3" s="17"/>
      <c r="BAB3" s="17"/>
      <c r="BAC3" s="17"/>
      <c r="BAD3" s="17"/>
      <c r="BAE3" s="17"/>
      <c r="BAF3" s="17"/>
      <c r="BAG3" s="17"/>
      <c r="BAH3" s="17"/>
      <c r="BAI3" s="17"/>
      <c r="BAJ3" s="17"/>
      <c r="BAK3" s="17"/>
      <c r="BAL3" s="17"/>
      <c r="BAM3" s="17"/>
      <c r="BAN3" s="17"/>
      <c r="BAO3" s="17"/>
      <c r="BAP3" s="17"/>
      <c r="BAQ3" s="17"/>
      <c r="BAR3" s="17"/>
      <c r="BAS3" s="17"/>
      <c r="BAT3" s="17"/>
      <c r="BAU3" s="17"/>
      <c r="BAV3" s="17"/>
      <c r="BAW3" s="17"/>
      <c r="BAX3" s="17"/>
      <c r="BAY3" s="17"/>
      <c r="BAZ3" s="17"/>
      <c r="BBA3" s="17"/>
      <c r="BBB3" s="17"/>
      <c r="BBC3" s="17"/>
      <c r="BBD3" s="17"/>
      <c r="BBE3" s="17"/>
      <c r="BBF3" s="17"/>
      <c r="BBG3" s="17"/>
      <c r="BBH3" s="16">
        <v>120.0</v>
      </c>
      <c r="BBI3" s="17"/>
      <c r="BBJ3" s="17"/>
      <c r="BBK3" s="17"/>
      <c r="BBL3" s="14" t="s">
        <v>2598</v>
      </c>
      <c r="BBM3" s="14" t="s">
        <v>2563</v>
      </c>
      <c r="BBN3" s="17"/>
      <c r="BBO3" s="17"/>
      <c r="BBP3" s="17"/>
      <c r="BBQ3" s="17"/>
      <c r="BBR3" s="17"/>
      <c r="BBS3" s="17"/>
      <c r="BBT3" s="17"/>
      <c r="BBU3" s="17"/>
      <c r="BBV3" s="17"/>
      <c r="BBW3" s="17"/>
      <c r="BBX3" s="17"/>
      <c r="BBY3" s="17"/>
      <c r="BBZ3" s="17"/>
      <c r="BCA3" s="17"/>
      <c r="BCB3" s="17"/>
      <c r="BCC3" s="17"/>
      <c r="BCD3" s="17"/>
      <c r="BCE3" s="17"/>
      <c r="BCF3" s="17"/>
      <c r="BCG3" s="17"/>
      <c r="BCH3" s="17"/>
      <c r="BCI3" s="17"/>
      <c r="BCJ3" s="17"/>
      <c r="BCK3" s="17"/>
      <c r="BCL3" s="17"/>
      <c r="BCM3" s="17"/>
      <c r="BCN3" s="17"/>
      <c r="BCO3" s="17"/>
      <c r="BCP3" s="17"/>
      <c r="BCQ3" s="17"/>
      <c r="BCR3" s="17"/>
      <c r="BCS3" s="17"/>
      <c r="BCT3" s="17"/>
      <c r="BCU3" s="17"/>
      <c r="BCV3" s="17"/>
      <c r="BCW3" s="17"/>
      <c r="BCX3" s="17"/>
      <c r="BCY3" s="17"/>
      <c r="BCZ3" s="17"/>
      <c r="BDA3" s="17"/>
      <c r="BDB3" s="17"/>
      <c r="BDC3" s="17"/>
      <c r="BDD3" s="17"/>
      <c r="BDE3" s="17"/>
      <c r="BDF3" s="17"/>
      <c r="BDG3" s="17"/>
      <c r="BDH3" s="17"/>
      <c r="BDI3" s="17"/>
      <c r="BDJ3" s="17"/>
      <c r="BDK3" s="17"/>
      <c r="BDL3" s="17"/>
      <c r="BDM3" s="17"/>
      <c r="BDN3" s="17"/>
      <c r="BDO3" s="17"/>
      <c r="BDP3" s="17"/>
      <c r="BDQ3" s="17"/>
      <c r="BDR3" s="17"/>
      <c r="BDS3" s="17"/>
      <c r="BDT3" s="17"/>
      <c r="BDU3" s="17"/>
      <c r="BDV3" s="17"/>
      <c r="BDW3" s="17"/>
      <c r="BDX3" s="17"/>
      <c r="BDY3" s="17"/>
      <c r="BDZ3" s="17"/>
      <c r="BEA3" s="17"/>
      <c r="BEB3" s="17"/>
      <c r="BEC3" s="17"/>
      <c r="BED3" s="17"/>
      <c r="BEE3" s="17"/>
      <c r="BEF3" s="17"/>
      <c r="BEG3" s="17"/>
      <c r="BEH3" s="17"/>
      <c r="BEI3" s="17"/>
      <c r="BEJ3" s="17"/>
      <c r="BEK3" s="17"/>
      <c r="BEL3" s="17"/>
      <c r="BEM3" s="17"/>
      <c r="BEN3" s="17"/>
      <c r="BEO3" s="17"/>
      <c r="BEP3" s="17"/>
      <c r="BEQ3" s="17"/>
      <c r="BER3" s="17"/>
      <c r="BES3" s="17"/>
      <c r="BET3" s="17"/>
      <c r="BEU3" s="17"/>
      <c r="BEV3" s="17"/>
      <c r="BEW3" s="17"/>
      <c r="BEX3" s="17"/>
      <c r="BEY3" s="17"/>
      <c r="BEZ3" s="17"/>
      <c r="BFA3" s="17"/>
      <c r="BFB3" s="17"/>
      <c r="BFC3" s="17"/>
      <c r="BFD3" s="17"/>
      <c r="BFE3" s="17"/>
      <c r="BFF3" s="17"/>
      <c r="BFG3" s="17"/>
      <c r="BFH3" s="17"/>
      <c r="BFI3" s="17"/>
      <c r="BFJ3" s="17"/>
      <c r="BFK3" s="17"/>
      <c r="BFL3" s="17"/>
      <c r="BFM3" s="17"/>
      <c r="BFN3" s="17"/>
      <c r="BFO3" s="17"/>
      <c r="BFP3" s="17"/>
      <c r="BFQ3" s="17"/>
      <c r="BFR3" s="17"/>
      <c r="BFS3" s="17"/>
      <c r="BFT3" s="17"/>
      <c r="BFU3" s="17"/>
      <c r="BFV3" s="17"/>
      <c r="BFW3" s="17"/>
      <c r="BFX3" s="17"/>
      <c r="BFY3" s="17"/>
      <c r="BFZ3" s="17"/>
      <c r="BGA3" s="17"/>
      <c r="BGB3" s="17"/>
      <c r="BGC3" s="17"/>
      <c r="BGD3" s="17"/>
      <c r="BGE3" s="17"/>
      <c r="BGF3" s="17"/>
      <c r="BGG3" s="17"/>
      <c r="BGH3" s="17"/>
      <c r="BGI3" s="17"/>
      <c r="BGJ3" s="17"/>
      <c r="BGK3" s="17"/>
      <c r="BGL3" s="17"/>
      <c r="BGM3" s="17"/>
      <c r="BGN3" s="17"/>
      <c r="BGO3" s="17"/>
      <c r="BGP3" s="17"/>
      <c r="BGQ3" s="17"/>
      <c r="BGR3" s="17"/>
      <c r="BGS3" s="17"/>
      <c r="BGT3" s="17"/>
      <c r="BGU3" s="17"/>
      <c r="BGV3" s="17"/>
      <c r="BGW3" s="17"/>
      <c r="BGX3" s="17"/>
      <c r="BGY3" s="17"/>
      <c r="BGZ3" s="17"/>
      <c r="BHA3" s="17"/>
      <c r="BHB3" s="17"/>
      <c r="BHC3" s="17"/>
      <c r="BHD3" s="17"/>
      <c r="BHE3" s="17"/>
      <c r="BHF3" s="17"/>
      <c r="BHG3" s="17"/>
      <c r="BHH3" s="17"/>
      <c r="BHI3" s="17"/>
      <c r="BHJ3" s="17"/>
      <c r="BHK3" s="17"/>
      <c r="BHL3" s="17"/>
      <c r="BHM3" s="17"/>
      <c r="BHN3" s="17"/>
      <c r="BHO3" s="17"/>
      <c r="BHP3" s="17"/>
      <c r="BHQ3" s="17"/>
      <c r="BHR3" s="17"/>
      <c r="BHS3" s="17"/>
      <c r="BHT3" s="17"/>
      <c r="BHU3" s="17"/>
      <c r="BHV3" s="17"/>
      <c r="BHW3" s="17"/>
      <c r="BHX3" s="17"/>
      <c r="BHY3" s="17"/>
      <c r="BHZ3" s="17"/>
      <c r="BIA3" s="17"/>
      <c r="BIB3" s="17"/>
      <c r="BIC3" s="17"/>
      <c r="BID3" s="17"/>
      <c r="BIE3" s="17"/>
      <c r="BIF3" s="17"/>
      <c r="BIG3" s="17"/>
      <c r="BIH3" s="17"/>
      <c r="BII3" s="17"/>
      <c r="BIJ3" s="17"/>
      <c r="BIK3" s="17"/>
      <c r="BIL3" s="17"/>
      <c r="BIM3" s="17"/>
      <c r="BIN3" s="17"/>
      <c r="BIO3" s="17"/>
      <c r="BIP3" s="17"/>
      <c r="BIQ3" s="17"/>
      <c r="BIR3" s="17"/>
      <c r="BIS3" s="17"/>
      <c r="BIT3" s="17"/>
      <c r="BIU3" s="17"/>
      <c r="BIV3" s="17"/>
      <c r="BIW3" s="17"/>
      <c r="BIX3" s="17"/>
      <c r="BIY3" s="17"/>
      <c r="BIZ3" s="17"/>
      <c r="BJA3" s="17"/>
      <c r="BJB3" s="17"/>
      <c r="BJC3" s="17"/>
      <c r="BJD3" s="17"/>
      <c r="BJE3" s="17"/>
      <c r="BJF3" s="17"/>
      <c r="BJG3" s="17"/>
      <c r="BJH3" s="17"/>
      <c r="BJI3" s="17"/>
      <c r="BJJ3" s="17"/>
      <c r="BJK3" s="17"/>
      <c r="BJL3" s="17"/>
      <c r="BJM3" s="17"/>
      <c r="BJN3" s="17"/>
      <c r="BJO3" s="17"/>
      <c r="BJP3" s="17"/>
      <c r="BJQ3" s="17"/>
      <c r="BJR3" s="17"/>
      <c r="BJS3" s="17"/>
      <c r="BJT3" s="17"/>
      <c r="BJU3" s="17"/>
      <c r="BJV3" s="17"/>
      <c r="BJW3" s="17"/>
      <c r="BJX3" s="17"/>
      <c r="BJY3" s="17"/>
      <c r="BJZ3" s="17"/>
      <c r="BKA3" s="17"/>
      <c r="BKB3" s="17"/>
      <c r="BKC3" s="17"/>
      <c r="BKD3" s="17"/>
      <c r="BKE3" s="17"/>
      <c r="BKF3" s="17"/>
      <c r="BKG3" s="17"/>
      <c r="BKH3" s="17"/>
      <c r="BKI3" s="17"/>
      <c r="BKJ3" s="17"/>
      <c r="BKK3" s="17"/>
      <c r="BKL3" s="17"/>
      <c r="BKM3" s="17"/>
      <c r="BKN3" s="17"/>
      <c r="BKO3" s="17"/>
      <c r="BKP3" s="17"/>
      <c r="BKQ3" s="17"/>
      <c r="BKR3" s="17"/>
      <c r="BKS3" s="17"/>
      <c r="BKT3" s="17"/>
      <c r="BKU3" s="17"/>
      <c r="BKV3" s="17"/>
      <c r="BKW3" s="17"/>
      <c r="BKX3" s="17"/>
      <c r="BKY3" s="17"/>
      <c r="BKZ3" s="17"/>
      <c r="BLA3" s="17"/>
      <c r="BLB3" s="17"/>
      <c r="BLC3" s="17"/>
      <c r="BLD3" s="17"/>
      <c r="BLE3" s="17"/>
      <c r="BLF3" s="17"/>
      <c r="BLG3" s="17"/>
      <c r="BLH3" s="17"/>
      <c r="BLI3" s="17"/>
      <c r="BLJ3" s="17"/>
      <c r="BLK3" s="17"/>
      <c r="BLL3" s="17"/>
      <c r="BLM3" s="17"/>
      <c r="BLN3" s="17"/>
      <c r="BLO3" s="17"/>
      <c r="BLP3" s="17"/>
      <c r="BLQ3" s="17"/>
      <c r="BLR3" s="17"/>
      <c r="BLS3" s="17"/>
      <c r="BLT3" s="17"/>
      <c r="BLU3" s="17"/>
      <c r="BLV3" s="17"/>
      <c r="BLW3" s="17"/>
      <c r="BLX3" s="17"/>
      <c r="BLY3" s="17"/>
      <c r="BLZ3" s="17"/>
      <c r="BMA3" s="17"/>
      <c r="BMB3" s="17"/>
      <c r="BMC3" s="17"/>
      <c r="BMD3" s="17"/>
      <c r="BME3" s="17"/>
      <c r="BMF3" s="17"/>
      <c r="BMG3" s="17"/>
      <c r="BMH3" s="17"/>
      <c r="BMI3" s="17"/>
      <c r="BMJ3" s="17"/>
      <c r="BMK3" s="17"/>
      <c r="BML3" s="17"/>
      <c r="BMM3" s="17"/>
      <c r="BMN3" s="17"/>
      <c r="BMO3" s="17"/>
      <c r="BMP3" s="17"/>
      <c r="BMQ3" s="17"/>
      <c r="BMR3" s="17"/>
      <c r="BMS3" s="17"/>
      <c r="BMT3" s="17"/>
      <c r="BMU3" s="17"/>
      <c r="BMV3" s="17"/>
      <c r="BMW3" s="17"/>
      <c r="BMX3" s="17"/>
      <c r="BMY3" s="17"/>
      <c r="BMZ3" s="17"/>
      <c r="BNA3" s="17"/>
      <c r="BNB3" s="17"/>
      <c r="BNC3" s="17"/>
      <c r="BND3" s="17"/>
      <c r="BNE3" s="17"/>
      <c r="BNF3" s="17"/>
      <c r="BNG3" s="17"/>
      <c r="BNH3" s="17"/>
      <c r="BNI3" s="17"/>
      <c r="BNJ3" s="17"/>
      <c r="BNK3" s="17"/>
      <c r="BNL3" s="17"/>
      <c r="BNM3" s="17"/>
      <c r="BNN3" s="17"/>
      <c r="BNO3" s="17"/>
      <c r="BNP3" s="17"/>
      <c r="BNQ3" s="17"/>
      <c r="BNR3" s="17"/>
      <c r="BNS3" s="17"/>
      <c r="BNT3" s="17"/>
      <c r="BNU3" s="17"/>
      <c r="BNV3" s="17"/>
      <c r="BNW3" s="17"/>
      <c r="BNX3" s="17"/>
      <c r="BNY3" s="17"/>
      <c r="BNZ3" s="17"/>
      <c r="BOA3" s="17"/>
      <c r="BOB3" s="17"/>
      <c r="BOC3" s="17"/>
      <c r="BOD3" s="17"/>
      <c r="BOE3" s="17"/>
      <c r="BOF3" s="17"/>
      <c r="BOG3" s="17"/>
      <c r="BOH3" s="17"/>
      <c r="BOI3" s="17"/>
      <c r="BOJ3" s="17"/>
      <c r="BOK3" s="17"/>
      <c r="BOL3" s="17"/>
      <c r="BOM3" s="17"/>
      <c r="BON3" s="17"/>
      <c r="BOO3" s="17"/>
      <c r="BOP3" s="17"/>
      <c r="BOQ3" s="17"/>
      <c r="BOR3" s="17"/>
      <c r="BOS3" s="17"/>
      <c r="BOT3" s="17"/>
      <c r="BOU3" s="17"/>
      <c r="BOV3" s="17"/>
      <c r="BOW3" s="17"/>
      <c r="BOX3" s="17"/>
      <c r="BOY3" s="17"/>
      <c r="BOZ3" s="17"/>
      <c r="BPA3" s="17"/>
      <c r="BPB3" s="17"/>
      <c r="BPC3" s="17"/>
      <c r="BPD3" s="17"/>
      <c r="BPE3" s="17"/>
      <c r="BPF3" s="17"/>
      <c r="BPG3" s="17"/>
      <c r="BPH3" s="17"/>
      <c r="BPI3" s="17"/>
      <c r="BPJ3" s="17"/>
      <c r="BPK3" s="17"/>
      <c r="BPL3" s="17"/>
      <c r="BPM3" s="17"/>
      <c r="BPN3" s="17"/>
      <c r="BPO3" s="17"/>
      <c r="BPP3" s="17"/>
      <c r="BPQ3" s="17"/>
      <c r="BPR3" s="17"/>
      <c r="BPS3" s="17"/>
      <c r="BPT3" s="17"/>
      <c r="BPU3" s="17"/>
      <c r="BPV3" s="17"/>
      <c r="BPW3" s="17"/>
      <c r="BPX3" s="17"/>
      <c r="BPY3" s="17"/>
      <c r="BPZ3" s="17"/>
      <c r="BQA3" s="17"/>
      <c r="BQB3" s="17"/>
      <c r="BQC3" s="17"/>
      <c r="BQD3" s="17"/>
      <c r="BQE3" s="17"/>
      <c r="BQF3" s="17"/>
      <c r="BQG3" s="17"/>
      <c r="BQH3" s="17"/>
      <c r="BQI3" s="17"/>
      <c r="BQJ3" s="17"/>
      <c r="BQK3" s="17"/>
      <c r="BQL3" s="17"/>
      <c r="BQM3" s="17"/>
      <c r="BQN3" s="17"/>
      <c r="BQO3" s="17"/>
      <c r="BQP3" s="17"/>
      <c r="BQQ3" s="17"/>
      <c r="BQR3" s="17"/>
      <c r="BQS3" s="17"/>
      <c r="BQT3" s="17"/>
      <c r="BQU3" s="17"/>
      <c r="BQV3" s="17"/>
      <c r="BQW3" s="17"/>
      <c r="BQX3" s="17"/>
      <c r="BQY3" s="17"/>
      <c r="BQZ3" s="17"/>
      <c r="BRA3" s="17"/>
      <c r="BRB3" s="17"/>
      <c r="BRC3" s="17"/>
      <c r="BRD3" s="17"/>
      <c r="BRE3" s="17"/>
      <c r="BRF3" s="17"/>
      <c r="BRG3" s="17"/>
      <c r="BRH3" s="17"/>
      <c r="BRI3" s="17"/>
      <c r="BRJ3" s="17"/>
      <c r="BRK3" s="17"/>
      <c r="BRL3" s="17"/>
      <c r="BRM3" s="17"/>
      <c r="BRN3" s="17"/>
      <c r="BRO3" s="17"/>
      <c r="BRP3" s="17"/>
      <c r="BRQ3" s="17"/>
      <c r="BRR3" s="17"/>
      <c r="BRS3" s="17"/>
      <c r="BRT3" s="17"/>
      <c r="BRU3" s="17"/>
      <c r="BRV3" s="17"/>
      <c r="BRW3" s="17"/>
      <c r="BRX3" s="17"/>
      <c r="BRY3" s="17"/>
      <c r="BRZ3" s="17"/>
      <c r="BSA3" s="17"/>
      <c r="BSB3" s="17"/>
      <c r="BSC3" s="17"/>
      <c r="BSD3" s="17"/>
      <c r="BSE3" s="17"/>
      <c r="BSF3" s="17"/>
      <c r="BSG3" s="17"/>
      <c r="BSH3" s="17"/>
      <c r="BSI3" s="17"/>
      <c r="BSJ3" s="17"/>
      <c r="BSK3" s="17"/>
      <c r="BSL3" s="17"/>
      <c r="BSM3" s="17"/>
      <c r="BSN3" s="17"/>
      <c r="BSO3" s="17"/>
      <c r="BSP3" s="17"/>
      <c r="BSQ3" s="17"/>
      <c r="BSR3" s="17"/>
      <c r="BSS3" s="17"/>
      <c r="BST3" s="17"/>
      <c r="BSU3" s="17"/>
      <c r="BSV3" s="17"/>
      <c r="BSW3" s="17"/>
      <c r="BSX3" s="17"/>
      <c r="BSY3" s="17"/>
      <c r="BSZ3" s="17"/>
      <c r="BTA3" s="17"/>
      <c r="BTB3" s="17"/>
      <c r="BTC3" s="17"/>
      <c r="BTD3" s="17"/>
      <c r="BTE3" s="17"/>
      <c r="BTF3" s="17"/>
      <c r="BTG3" s="17"/>
      <c r="BTH3" s="17"/>
      <c r="BTI3" s="17"/>
      <c r="BTJ3" s="17"/>
      <c r="BTK3" s="17"/>
      <c r="BTL3" s="17"/>
      <c r="BTM3" s="17"/>
      <c r="BTN3" s="17"/>
      <c r="BTO3" s="17"/>
      <c r="BTP3" s="17"/>
      <c r="BTQ3" s="17"/>
      <c r="BTR3" s="17"/>
      <c r="BTS3" s="17"/>
      <c r="BTT3" s="17"/>
      <c r="BTU3" s="17"/>
      <c r="BTV3" s="17"/>
      <c r="BTW3" s="17"/>
      <c r="BTX3" s="17"/>
      <c r="BTY3" s="17"/>
      <c r="BTZ3" s="17"/>
      <c r="BUA3" s="17"/>
      <c r="BUB3" s="17"/>
      <c r="BUC3" s="17"/>
      <c r="BUD3" s="17"/>
      <c r="BUE3" s="17"/>
      <c r="BUF3" s="17"/>
      <c r="BUG3" s="17"/>
      <c r="BUH3" s="17"/>
      <c r="BUI3" s="17"/>
      <c r="BUJ3" s="17"/>
      <c r="BUK3" s="17"/>
      <c r="BUL3" s="17"/>
      <c r="BUM3" s="17"/>
      <c r="BUN3" s="17"/>
      <c r="BUO3" s="17"/>
      <c r="BUP3" s="17"/>
      <c r="BUQ3" s="17"/>
      <c r="BUR3" s="17"/>
      <c r="BUS3" s="17"/>
      <c r="BUT3" s="17"/>
      <c r="BUU3" s="17"/>
      <c r="BUV3" s="17"/>
      <c r="BUW3" s="17"/>
      <c r="BUX3" s="17"/>
      <c r="BUY3" s="17"/>
      <c r="BUZ3" s="17"/>
      <c r="BVA3" s="17"/>
      <c r="BVB3" s="17"/>
      <c r="BVC3" s="17"/>
      <c r="BVD3" s="17"/>
      <c r="BVE3" s="17"/>
      <c r="BVF3" s="17"/>
      <c r="BVG3" s="17"/>
      <c r="BVH3" s="17"/>
      <c r="BVI3" s="17"/>
      <c r="BVJ3" s="17"/>
      <c r="BVK3" s="17"/>
      <c r="BVL3" s="17"/>
      <c r="BVM3" s="17"/>
      <c r="BVN3" s="17"/>
      <c r="BVO3" s="17"/>
      <c r="BVP3" s="17"/>
      <c r="BVQ3" s="17"/>
      <c r="BVR3" s="17"/>
      <c r="BVS3" s="17"/>
      <c r="BVT3" s="17"/>
      <c r="BVU3" s="17"/>
      <c r="BVV3" s="17"/>
      <c r="BVW3" s="17"/>
      <c r="BVX3" s="17"/>
      <c r="BVY3" s="17"/>
      <c r="BVZ3" s="17"/>
      <c r="BWA3" s="17"/>
      <c r="BWB3" s="17"/>
      <c r="BWC3" s="17"/>
      <c r="BWD3" s="17"/>
      <c r="BWE3" s="17"/>
      <c r="BWF3" s="17"/>
      <c r="BWG3" s="17"/>
      <c r="BWH3" s="17"/>
      <c r="BWI3" s="17"/>
      <c r="BWJ3" s="17"/>
      <c r="BWK3" s="17"/>
      <c r="BWL3" s="17"/>
      <c r="BWM3" s="17"/>
      <c r="BWN3" s="17"/>
      <c r="BWO3" s="17"/>
      <c r="BWP3" s="17"/>
      <c r="BWQ3" s="17"/>
      <c r="BWR3" s="17"/>
      <c r="BWS3" s="17"/>
      <c r="BWT3" s="17"/>
      <c r="BWU3" s="17"/>
      <c r="BWV3" s="17"/>
      <c r="BWW3" s="17"/>
      <c r="BWX3" s="17"/>
      <c r="BWY3" s="17"/>
      <c r="BWZ3" s="17"/>
      <c r="BXA3" s="17"/>
      <c r="BXB3" s="17"/>
      <c r="BXC3" s="17"/>
      <c r="BXD3" s="17"/>
      <c r="BXE3" s="17"/>
      <c r="BXF3" s="17"/>
      <c r="BXG3" s="17"/>
      <c r="BXH3" s="17"/>
      <c r="BXI3" s="17"/>
      <c r="BXJ3" s="17"/>
      <c r="BXK3" s="17"/>
      <c r="BXL3" s="17"/>
      <c r="BXM3" s="17"/>
      <c r="BXN3" s="17"/>
      <c r="BXO3" s="17"/>
      <c r="BXP3" s="17"/>
      <c r="BXQ3" s="17"/>
      <c r="BXR3" s="17"/>
      <c r="BXS3" s="17"/>
      <c r="BXT3" s="17"/>
      <c r="BXU3" s="17"/>
      <c r="BXV3" s="17"/>
      <c r="BXW3" s="17"/>
      <c r="BXX3" s="17"/>
      <c r="BXY3" s="17"/>
      <c r="BXZ3" s="17"/>
      <c r="BYA3" s="17"/>
      <c r="BYB3" s="17"/>
      <c r="BYC3" s="17"/>
      <c r="BYD3" s="17"/>
      <c r="BYE3" s="17"/>
      <c r="BYF3" s="17"/>
      <c r="BYG3" s="17"/>
      <c r="BYH3" s="17"/>
      <c r="BYI3" s="17"/>
      <c r="BYJ3" s="17"/>
      <c r="BYK3" s="17"/>
      <c r="BYL3" s="17"/>
      <c r="BYM3" s="17"/>
      <c r="BYN3" s="17"/>
      <c r="BYO3" s="17"/>
      <c r="BYP3" s="17"/>
      <c r="BYQ3" s="17"/>
      <c r="BYR3" s="17"/>
      <c r="BYS3" s="17"/>
      <c r="BYT3" s="17"/>
      <c r="BYU3" s="17"/>
      <c r="BYV3" s="17"/>
      <c r="BYW3" s="17"/>
      <c r="BYX3" s="17"/>
      <c r="BYY3" s="17"/>
      <c r="BYZ3" s="17"/>
      <c r="BZA3" s="17"/>
      <c r="BZB3" s="17"/>
      <c r="BZC3" s="17"/>
      <c r="BZD3" s="17"/>
      <c r="BZE3" s="17"/>
      <c r="BZF3" s="17"/>
      <c r="BZG3" s="17"/>
      <c r="BZH3" s="17"/>
      <c r="BZI3" s="17"/>
      <c r="BZJ3" s="17"/>
      <c r="BZK3" s="17"/>
      <c r="BZL3" s="17"/>
      <c r="BZM3" s="17"/>
      <c r="BZN3" s="17"/>
      <c r="BZO3" s="17"/>
      <c r="BZP3" s="17"/>
      <c r="BZQ3" s="17"/>
      <c r="BZR3" s="17"/>
      <c r="BZS3" s="17"/>
      <c r="BZT3" s="17"/>
      <c r="BZU3" s="17"/>
      <c r="BZV3" s="17"/>
      <c r="BZW3" s="17"/>
      <c r="BZX3" s="17"/>
      <c r="BZY3" s="17"/>
      <c r="BZZ3" s="17"/>
      <c r="CAA3" s="17"/>
      <c r="CAB3" s="17"/>
      <c r="CAC3" s="17"/>
      <c r="CAD3" s="17"/>
      <c r="CAE3" s="17"/>
      <c r="CAF3" s="17"/>
      <c r="CAG3" s="17"/>
      <c r="CAH3" s="17"/>
      <c r="CAI3" s="17"/>
      <c r="CAJ3" s="17"/>
      <c r="CAK3" s="17"/>
      <c r="CAL3" s="17"/>
      <c r="CAM3" s="17"/>
      <c r="CAN3" s="17"/>
      <c r="CAO3" s="17"/>
      <c r="CAP3" s="17"/>
      <c r="CAQ3" s="17"/>
      <c r="CAR3" s="17"/>
      <c r="CAS3" s="17"/>
      <c r="CAT3" s="17"/>
      <c r="CAU3" s="17"/>
      <c r="CAV3" s="17"/>
      <c r="CAW3" s="17"/>
      <c r="CAX3" s="17"/>
      <c r="CAY3" s="17"/>
      <c r="CAZ3" s="17"/>
      <c r="CBA3" s="17"/>
      <c r="CBB3" s="17"/>
      <c r="CBC3" s="17"/>
      <c r="CBD3" s="17"/>
      <c r="CBE3" s="17"/>
      <c r="CBF3" s="17"/>
      <c r="CBG3" s="17"/>
      <c r="CBH3" s="17"/>
      <c r="CBI3" s="17"/>
      <c r="CBJ3" s="17"/>
      <c r="CBK3" s="17"/>
      <c r="CBL3" s="17"/>
      <c r="CBM3" s="17"/>
      <c r="CBN3" s="17"/>
      <c r="CBO3" s="17"/>
      <c r="CBP3" s="17"/>
      <c r="CBQ3" s="17"/>
      <c r="CBR3" s="17"/>
      <c r="CBS3" s="17"/>
      <c r="CBT3" s="17"/>
      <c r="CBU3" s="17"/>
      <c r="CBV3" s="17"/>
      <c r="CBW3" s="17"/>
      <c r="CBX3" s="17"/>
      <c r="CBY3" s="17"/>
      <c r="CBZ3" s="17"/>
      <c r="CCA3" s="17"/>
      <c r="CCB3" s="17"/>
      <c r="CCC3" s="17"/>
      <c r="CCD3" s="17"/>
      <c r="CCE3" s="17"/>
      <c r="CCF3" s="17"/>
      <c r="CCG3" s="17"/>
      <c r="CCH3" s="17"/>
      <c r="CCI3" s="17"/>
      <c r="CCJ3" s="17"/>
      <c r="CCK3" s="17"/>
      <c r="CCL3" s="17"/>
      <c r="CCM3" s="17"/>
      <c r="CCN3" s="17"/>
      <c r="CCO3" s="17"/>
      <c r="CCP3" s="17"/>
      <c r="CCQ3" s="17"/>
      <c r="CCR3" s="17"/>
      <c r="CCS3" s="17"/>
      <c r="CCT3" s="17"/>
      <c r="CCU3" s="17"/>
      <c r="CCV3" s="17"/>
      <c r="CCW3" s="17"/>
      <c r="CCX3" s="17"/>
      <c r="CCY3" s="17"/>
      <c r="CCZ3" s="17"/>
      <c r="CDA3" s="17"/>
      <c r="CDB3" s="17"/>
      <c r="CDC3" s="17"/>
      <c r="CDD3" s="17"/>
      <c r="CDE3" s="17"/>
      <c r="CDF3" s="17"/>
      <c r="CDG3" s="17"/>
      <c r="CDH3" s="17"/>
      <c r="CDI3" s="17"/>
      <c r="CDJ3" s="17"/>
      <c r="CDK3" s="17"/>
      <c r="CDL3" s="17"/>
      <c r="CDM3" s="17"/>
      <c r="CDN3" s="17"/>
      <c r="CDO3" s="17"/>
      <c r="CDP3" s="17"/>
      <c r="CDQ3" s="17"/>
      <c r="CDR3" s="17"/>
      <c r="CDS3" s="17"/>
      <c r="CDT3" s="17"/>
      <c r="CDU3" s="17"/>
    </row>
    <row r="4">
      <c r="A4" s="14" t="s">
        <v>2599</v>
      </c>
      <c r="B4" s="14" t="s">
        <v>2600</v>
      </c>
      <c r="C4" s="14" t="s">
        <v>2601</v>
      </c>
      <c r="D4" s="14" t="s">
        <v>2602</v>
      </c>
      <c r="E4" s="14" t="s">
        <v>2603</v>
      </c>
      <c r="F4" s="14" t="s">
        <v>2557</v>
      </c>
      <c r="I4" s="14" t="s">
        <v>2558</v>
      </c>
      <c r="J4" s="14" t="s">
        <v>2559</v>
      </c>
      <c r="K4" s="14" t="s">
        <v>21</v>
      </c>
      <c r="L4" s="14" t="s">
        <v>2560</v>
      </c>
      <c r="M4" s="17"/>
      <c r="N4" s="14" t="s">
        <v>2561</v>
      </c>
      <c r="O4" s="17"/>
      <c r="P4" s="14" t="s">
        <v>2562</v>
      </c>
      <c r="Q4" s="16">
        <v>11.0</v>
      </c>
      <c r="R4" s="16">
        <v>3856409.0</v>
      </c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6">
        <v>331.0</v>
      </c>
      <c r="AE4" s="17"/>
      <c r="AF4" s="17"/>
      <c r="AG4" s="17"/>
      <c r="AH4" s="17"/>
      <c r="AI4" s="17"/>
      <c r="AJ4" s="17"/>
      <c r="AK4" s="17"/>
      <c r="AL4" s="16">
        <v>54.0</v>
      </c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4" t="s">
        <v>2604</v>
      </c>
      <c r="BB4" s="17"/>
      <c r="BC4" s="17"/>
      <c r="BD4" s="17"/>
      <c r="BE4" s="17"/>
      <c r="BF4" s="17"/>
      <c r="BG4" s="16">
        <v>1.0</v>
      </c>
      <c r="BH4" s="14" t="s">
        <v>2564</v>
      </c>
      <c r="BI4" s="14" t="s">
        <v>2594</v>
      </c>
      <c r="BJ4" s="14" t="s">
        <v>2566</v>
      </c>
      <c r="BK4" s="17"/>
      <c r="BL4" s="17"/>
      <c r="BM4" s="16">
        <v>11.0666667</v>
      </c>
      <c r="BN4" s="17"/>
      <c r="BO4" s="17"/>
      <c r="BP4" s="17"/>
      <c r="BQ4" s="17"/>
      <c r="BR4" s="17"/>
      <c r="BS4" s="16">
        <v>0.6367</v>
      </c>
      <c r="BT4" s="16">
        <v>1.01916691</v>
      </c>
      <c r="BU4" s="14" t="s">
        <v>2567</v>
      </c>
      <c r="BV4" s="14" t="s">
        <v>2605</v>
      </c>
      <c r="BW4" s="14" t="s">
        <v>2569</v>
      </c>
      <c r="BX4" s="16">
        <v>13.0</v>
      </c>
      <c r="BY4" s="14" t="s">
        <v>2604</v>
      </c>
      <c r="BZ4" s="16">
        <v>31.0</v>
      </c>
      <c r="CA4" s="16">
        <v>-19814.0</v>
      </c>
      <c r="CB4" s="16">
        <v>0.0</v>
      </c>
      <c r="CC4" s="17"/>
      <c r="CD4" s="17"/>
      <c r="CE4" s="16">
        <v>1.01916691</v>
      </c>
      <c r="CF4" s="14" t="s">
        <v>2572</v>
      </c>
      <c r="CH4" s="19">
        <v>40609.0</v>
      </c>
      <c r="CI4" s="14" t="s">
        <v>2573</v>
      </c>
      <c r="CJ4" s="17"/>
      <c r="CK4" s="14" t="s">
        <v>2574</v>
      </c>
      <c r="CL4" s="14" t="s">
        <v>2606</v>
      </c>
      <c r="CM4" s="20">
        <v>2253608.0</v>
      </c>
      <c r="CN4" s="14" t="s">
        <v>2606</v>
      </c>
      <c r="CO4" s="14" t="s">
        <v>2563</v>
      </c>
      <c r="CP4" s="14" t="s">
        <v>2563</v>
      </c>
      <c r="CQ4" s="16">
        <v>0.2951</v>
      </c>
      <c r="CR4" s="16">
        <v>1.59</v>
      </c>
      <c r="CS4" s="17"/>
      <c r="CT4" s="14" t="s">
        <v>2607</v>
      </c>
      <c r="CU4" s="14" t="s">
        <v>2577</v>
      </c>
      <c r="CV4" s="14" t="s">
        <v>2608</v>
      </c>
      <c r="CW4" s="14" t="s">
        <v>2609</v>
      </c>
      <c r="CX4" s="14" t="s">
        <v>2580</v>
      </c>
      <c r="CY4" s="16">
        <v>1.01916691</v>
      </c>
      <c r="CZ4" s="14" t="s">
        <v>2581</v>
      </c>
      <c r="DB4" s="14" t="s">
        <v>2574</v>
      </c>
      <c r="DC4" s="17"/>
      <c r="DD4" s="14" t="s">
        <v>2604</v>
      </c>
      <c r="DE4" s="14" t="s">
        <v>2574</v>
      </c>
      <c r="DF4" s="14" t="s">
        <v>2563</v>
      </c>
      <c r="DG4" s="14" t="s">
        <v>2583</v>
      </c>
      <c r="DH4" s="16">
        <v>66.0</v>
      </c>
      <c r="DI4" s="14" t="s">
        <v>2610</v>
      </c>
      <c r="DJ4" s="14" t="s">
        <v>2611</v>
      </c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6">
        <v>39.0</v>
      </c>
      <c r="QV4" s="16">
        <v>26.0</v>
      </c>
      <c r="QW4" s="16">
        <v>60.0</v>
      </c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Q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E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O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  <c r="ACO4" s="17"/>
      <c r="ACP4" s="17"/>
      <c r="ACQ4" s="17"/>
      <c r="ACR4" s="17"/>
      <c r="ACS4" s="17"/>
      <c r="ACT4" s="17"/>
      <c r="ACU4" s="17"/>
      <c r="ACV4" s="17"/>
      <c r="ACW4" s="17"/>
      <c r="ACX4" s="17"/>
      <c r="ACY4" s="17"/>
      <c r="ACZ4" s="17"/>
      <c r="ADA4" s="17"/>
      <c r="ADB4" s="17"/>
      <c r="ADC4" s="17"/>
      <c r="ADD4" s="17"/>
      <c r="ADE4" s="17"/>
      <c r="ADF4" s="17"/>
      <c r="ADG4" s="17"/>
      <c r="ADH4" s="17"/>
      <c r="ADI4" s="17"/>
      <c r="ADJ4" s="17"/>
      <c r="ADK4" s="17"/>
      <c r="ADL4" s="17"/>
      <c r="ADM4" s="17"/>
      <c r="ADN4" s="17"/>
      <c r="ADO4" s="17"/>
      <c r="ADP4" s="17"/>
      <c r="ADQ4" s="17"/>
      <c r="ADR4" s="17"/>
      <c r="ADS4" s="17"/>
      <c r="ADT4" s="17"/>
      <c r="ADU4" s="17"/>
      <c r="ADV4" s="17"/>
      <c r="ADW4" s="17"/>
      <c r="ADX4" s="17"/>
      <c r="ADY4" s="17"/>
      <c r="ADZ4" s="17"/>
      <c r="AEA4" s="17"/>
      <c r="AEB4" s="17"/>
      <c r="AEC4" s="17"/>
      <c r="AED4" s="17"/>
      <c r="AEE4" s="17"/>
      <c r="AEF4" s="17"/>
      <c r="AEG4" s="17"/>
      <c r="AEH4" s="17"/>
      <c r="AEI4" s="17"/>
      <c r="AEJ4" s="17"/>
      <c r="AEK4" s="17"/>
      <c r="AEL4" s="17"/>
      <c r="AEM4" s="17"/>
      <c r="AEN4" s="17"/>
      <c r="AEO4" s="17"/>
      <c r="AEP4" s="17"/>
      <c r="AEQ4" s="17"/>
      <c r="AER4" s="17"/>
      <c r="AES4" s="17"/>
      <c r="AET4" s="17"/>
      <c r="AEU4" s="17"/>
      <c r="AEV4" s="17"/>
      <c r="AEW4" s="17"/>
      <c r="AEX4" s="17"/>
      <c r="AEY4" s="17"/>
      <c r="AEZ4" s="17"/>
      <c r="AFA4" s="17"/>
      <c r="AFB4" s="17"/>
      <c r="AFC4" s="17"/>
      <c r="AFD4" s="17"/>
      <c r="AFE4" s="17"/>
      <c r="AFF4" s="17"/>
      <c r="AFG4" s="17"/>
      <c r="AFH4" s="17"/>
      <c r="AFI4" s="17"/>
      <c r="AFJ4" s="17"/>
      <c r="AFK4" s="17"/>
      <c r="AFL4" s="17"/>
      <c r="AFM4" s="17"/>
      <c r="AFN4" s="17"/>
      <c r="AFO4" s="17"/>
      <c r="AFP4" s="17"/>
      <c r="AFQ4" s="17"/>
      <c r="AFR4" s="17"/>
      <c r="AFS4" s="17"/>
      <c r="AFT4" s="17"/>
      <c r="AFU4" s="17"/>
      <c r="AFV4" s="17"/>
      <c r="AFW4" s="17"/>
      <c r="AFX4" s="17"/>
      <c r="AFY4" s="17"/>
      <c r="AFZ4" s="17"/>
      <c r="AGA4" s="17"/>
      <c r="AGB4" s="17"/>
      <c r="AGC4" s="17"/>
      <c r="AGD4" s="17"/>
      <c r="AGE4" s="17"/>
      <c r="AGF4" s="17"/>
      <c r="AGG4" s="17"/>
      <c r="AGH4" s="17"/>
      <c r="AGI4" s="17"/>
      <c r="AGJ4" s="17"/>
      <c r="AGK4" s="17"/>
      <c r="AGL4" s="17"/>
      <c r="AGM4" s="17"/>
      <c r="AGN4" s="17"/>
      <c r="AGO4" s="17"/>
      <c r="AGP4" s="17"/>
      <c r="AGQ4" s="17"/>
      <c r="AGR4" s="17"/>
      <c r="AGS4" s="17"/>
      <c r="AGT4" s="17"/>
      <c r="AGU4" s="17"/>
      <c r="AGV4" s="17"/>
      <c r="AGW4" s="17"/>
      <c r="AGX4" s="17"/>
      <c r="AGY4" s="17"/>
      <c r="AGZ4" s="17"/>
      <c r="AHA4" s="17"/>
      <c r="AHB4" s="17"/>
      <c r="AHC4" s="17"/>
      <c r="AHD4" s="17"/>
      <c r="AHE4" s="17"/>
      <c r="AHF4" s="17"/>
      <c r="AHG4" s="17"/>
      <c r="AHH4" s="17"/>
      <c r="AHI4" s="17"/>
      <c r="AHJ4" s="17"/>
      <c r="AHK4" s="17"/>
      <c r="AHL4" s="17"/>
      <c r="AHM4" s="17"/>
      <c r="AHN4" s="17"/>
      <c r="AHO4" s="17"/>
      <c r="AHP4" s="17"/>
      <c r="AHQ4" s="17"/>
      <c r="AHR4" s="17"/>
      <c r="AHS4" s="17"/>
      <c r="AHT4" s="17"/>
      <c r="AHU4" s="17"/>
      <c r="AHV4" s="17"/>
      <c r="AHW4" s="17"/>
      <c r="AHX4" s="17"/>
      <c r="AHY4" s="17"/>
      <c r="AHZ4" s="17"/>
      <c r="AIA4" s="17"/>
      <c r="AIB4" s="17"/>
      <c r="AIC4" s="17"/>
      <c r="AID4" s="17"/>
      <c r="AIE4" s="17"/>
      <c r="AIF4" s="17"/>
      <c r="AIG4" s="17"/>
      <c r="AIH4" s="17"/>
      <c r="AII4" s="17"/>
      <c r="AIJ4" s="17"/>
      <c r="AIK4" s="17"/>
      <c r="AIL4" s="17"/>
      <c r="AIM4" s="17"/>
      <c r="AIN4" s="17"/>
      <c r="AIO4" s="17"/>
      <c r="AIP4" s="17"/>
      <c r="AIQ4" s="17"/>
      <c r="AIR4" s="17"/>
      <c r="AIS4" s="17"/>
      <c r="AIT4" s="17"/>
      <c r="AIU4" s="17"/>
      <c r="AIV4" s="17"/>
      <c r="AIW4" s="17"/>
      <c r="AIX4" s="17"/>
      <c r="AIY4" s="17"/>
      <c r="AIZ4" s="17"/>
      <c r="AJA4" s="17"/>
      <c r="AJB4" s="17"/>
      <c r="AJC4" s="17"/>
      <c r="AJD4" s="17"/>
      <c r="AJE4" s="17"/>
      <c r="AJF4" s="17"/>
      <c r="AJG4" s="17"/>
      <c r="AJH4" s="17"/>
      <c r="AJI4" s="17"/>
      <c r="AJJ4" s="17"/>
      <c r="AJK4" s="17"/>
      <c r="AJL4" s="17"/>
      <c r="AJM4" s="17"/>
      <c r="AJN4" s="17"/>
      <c r="AJO4" s="17"/>
      <c r="AJP4" s="17"/>
      <c r="AJQ4" s="17"/>
      <c r="AJR4" s="17"/>
      <c r="AJS4" s="17"/>
      <c r="AJT4" s="17"/>
      <c r="AJU4" s="17"/>
      <c r="AJV4" s="17"/>
      <c r="AJW4" s="17"/>
      <c r="AJX4" s="17"/>
      <c r="AJY4" s="17"/>
      <c r="AJZ4" s="17"/>
      <c r="AKA4" s="17"/>
      <c r="AKB4" s="17"/>
      <c r="AKC4" s="17"/>
      <c r="AKD4" s="17"/>
      <c r="AKE4" s="17"/>
      <c r="AKF4" s="17"/>
      <c r="AKG4" s="17"/>
      <c r="AKH4" s="17"/>
      <c r="AKI4" s="17"/>
      <c r="AKJ4" s="17"/>
      <c r="AKK4" s="17"/>
      <c r="AKL4" s="17"/>
      <c r="AKM4" s="17"/>
      <c r="AKN4" s="17"/>
      <c r="AKO4" s="17"/>
      <c r="AKP4" s="17"/>
      <c r="AKQ4" s="17"/>
      <c r="AKR4" s="17"/>
      <c r="AKS4" s="17"/>
      <c r="AKT4" s="17"/>
      <c r="AKU4" s="17"/>
      <c r="AKV4" s="17"/>
      <c r="AKW4" s="17"/>
      <c r="AKX4" s="17"/>
      <c r="AKY4" s="17"/>
      <c r="AKZ4" s="17"/>
      <c r="ALA4" s="17"/>
      <c r="ALB4" s="17"/>
      <c r="ALC4" s="17"/>
      <c r="ALD4" s="17"/>
      <c r="ALE4" s="17"/>
      <c r="ALF4" s="17"/>
      <c r="ALG4" s="17"/>
      <c r="ALH4" s="17"/>
      <c r="ALI4" s="17"/>
      <c r="ALJ4" s="17"/>
      <c r="ALK4" s="17"/>
      <c r="ALL4" s="17"/>
      <c r="ALM4" s="17"/>
      <c r="ALN4" s="17"/>
      <c r="ALO4" s="17"/>
      <c r="ALP4" s="17"/>
      <c r="ALQ4" s="17"/>
      <c r="ALR4" s="17"/>
      <c r="ALS4" s="17"/>
      <c r="ALT4" s="17"/>
      <c r="ALU4" s="17"/>
      <c r="ALV4" s="17"/>
      <c r="ALW4" s="17"/>
      <c r="ALX4" s="17"/>
      <c r="ALY4" s="17"/>
      <c r="ALZ4" s="17"/>
      <c r="AMA4" s="17"/>
      <c r="AMB4" s="17"/>
      <c r="AMC4" s="17"/>
      <c r="AMD4" s="17"/>
      <c r="AME4" s="17"/>
      <c r="AMF4" s="17"/>
      <c r="AMG4" s="17"/>
      <c r="AMH4" s="17"/>
      <c r="AMI4" s="17"/>
      <c r="AMJ4" s="17"/>
      <c r="AMK4" s="17"/>
      <c r="AML4" s="17"/>
      <c r="AMM4" s="17"/>
      <c r="AMN4" s="17"/>
      <c r="AMO4" s="17"/>
      <c r="AMP4" s="17"/>
      <c r="AMQ4" s="17"/>
      <c r="AMR4" s="17"/>
      <c r="AMS4" s="17"/>
      <c r="AMT4" s="17"/>
      <c r="AMU4" s="17"/>
      <c r="AMV4" s="17"/>
      <c r="AMW4" s="17"/>
      <c r="AMX4" s="17"/>
      <c r="AMY4" s="17"/>
      <c r="AMZ4" s="17"/>
      <c r="ANA4" s="17"/>
      <c r="ANB4" s="17"/>
      <c r="ANC4" s="17"/>
      <c r="AND4" s="17"/>
      <c r="ANE4" s="17"/>
      <c r="ANF4" s="17"/>
      <c r="ANG4" s="17"/>
      <c r="ANH4" s="17"/>
      <c r="ANI4" s="17"/>
      <c r="ANJ4" s="17"/>
      <c r="ANK4" s="17"/>
      <c r="ANL4" s="17"/>
      <c r="ANM4" s="17"/>
      <c r="ANN4" s="17"/>
      <c r="ANO4" s="17"/>
      <c r="ANP4" s="17"/>
      <c r="ANQ4" s="17"/>
      <c r="ANR4" s="17"/>
      <c r="ANS4" s="17"/>
      <c r="ANT4" s="17"/>
      <c r="ANU4" s="17"/>
      <c r="ANV4" s="17"/>
      <c r="ANW4" s="17"/>
      <c r="ANX4" s="17"/>
      <c r="ANY4" s="17"/>
      <c r="ANZ4" s="17"/>
      <c r="AOA4" s="17"/>
      <c r="AOB4" s="17"/>
      <c r="AOC4" s="17"/>
      <c r="AOD4" s="17"/>
      <c r="AOE4" s="17"/>
      <c r="AOF4" s="17"/>
      <c r="AOG4" s="17"/>
      <c r="AOH4" s="17"/>
      <c r="AOI4" s="17"/>
      <c r="AOJ4" s="17"/>
      <c r="AOK4" s="17"/>
      <c r="AOL4" s="17"/>
      <c r="AOM4" s="17"/>
      <c r="AON4" s="17"/>
      <c r="AOO4" s="17"/>
      <c r="AOP4" s="17"/>
      <c r="AOQ4" s="17"/>
      <c r="AOR4" s="17"/>
      <c r="AOS4" s="17"/>
      <c r="AOT4" s="17"/>
      <c r="AOU4" s="17"/>
      <c r="AOV4" s="17"/>
      <c r="AOW4" s="17"/>
      <c r="AOX4" s="17"/>
      <c r="AOY4" s="17"/>
      <c r="AOZ4" s="17"/>
      <c r="APA4" s="17"/>
      <c r="APB4" s="17"/>
      <c r="APC4" s="17"/>
      <c r="APD4" s="17"/>
      <c r="APE4" s="17"/>
      <c r="APF4" s="17"/>
      <c r="APG4" s="17"/>
      <c r="APH4" s="17"/>
      <c r="API4" s="17"/>
      <c r="APJ4" s="17"/>
      <c r="APK4" s="17"/>
      <c r="APL4" s="17"/>
      <c r="APM4" s="17"/>
      <c r="APN4" s="17"/>
      <c r="APO4" s="17"/>
      <c r="APP4" s="17"/>
      <c r="APQ4" s="17"/>
      <c r="APR4" s="17"/>
      <c r="APS4" s="17"/>
      <c r="APT4" s="17"/>
      <c r="APU4" s="17"/>
      <c r="APV4" s="17"/>
      <c r="APW4" s="17"/>
      <c r="APX4" s="17"/>
      <c r="APY4" s="17"/>
      <c r="APZ4" s="17"/>
      <c r="AQA4" s="17"/>
      <c r="AQB4" s="17"/>
      <c r="AQC4" s="17"/>
      <c r="AQD4" s="17"/>
      <c r="AQE4" s="17"/>
      <c r="AQF4" s="17"/>
      <c r="AQG4" s="17"/>
      <c r="AQH4" s="17"/>
      <c r="AQI4" s="17"/>
      <c r="AQJ4" s="17"/>
      <c r="AQK4" s="17"/>
      <c r="AQL4" s="17"/>
      <c r="AQM4" s="17"/>
      <c r="AQN4" s="17"/>
      <c r="AQO4" s="17"/>
      <c r="AQP4" s="17"/>
      <c r="AQQ4" s="17"/>
      <c r="AQR4" s="17"/>
      <c r="AQS4" s="17"/>
      <c r="AQT4" s="17"/>
      <c r="AQU4" s="17"/>
      <c r="AQV4" s="17"/>
      <c r="AQW4" s="17"/>
      <c r="AQX4" s="17"/>
      <c r="AQY4" s="17"/>
      <c r="AQZ4" s="17"/>
      <c r="ARA4" s="17"/>
      <c r="ARB4" s="17"/>
      <c r="ARC4" s="17"/>
      <c r="ARD4" s="17"/>
      <c r="ARE4" s="17"/>
      <c r="ARF4" s="17"/>
      <c r="ARG4" s="17"/>
      <c r="ARH4" s="17"/>
      <c r="ARI4" s="17"/>
      <c r="ARJ4" s="17"/>
      <c r="ARK4" s="17"/>
      <c r="ARL4" s="17"/>
      <c r="ARM4" s="17"/>
      <c r="ARN4" s="17"/>
      <c r="ARO4" s="17"/>
      <c r="ARP4" s="17"/>
      <c r="ARQ4" s="17"/>
      <c r="ARR4" s="17"/>
      <c r="ARS4" s="17"/>
      <c r="ART4" s="17"/>
      <c r="ARU4" s="17"/>
      <c r="ARV4" s="17"/>
      <c r="ARW4" s="17"/>
      <c r="ARX4" s="17"/>
      <c r="ARY4" s="17"/>
      <c r="ARZ4" s="17"/>
      <c r="ASA4" s="17"/>
      <c r="ASB4" s="17"/>
      <c r="ASC4" s="17"/>
      <c r="ASD4" s="17"/>
      <c r="ASE4" s="17"/>
      <c r="ASF4" s="17"/>
      <c r="ASG4" s="17"/>
      <c r="ASH4" s="17"/>
      <c r="ASI4" s="17"/>
      <c r="ASJ4" s="17"/>
      <c r="ASK4" s="17"/>
      <c r="ASL4" s="17"/>
      <c r="ASM4" s="17"/>
      <c r="ASN4" s="17"/>
      <c r="ASO4" s="17"/>
      <c r="ASP4" s="17"/>
      <c r="ASQ4" s="17"/>
      <c r="ASR4" s="17"/>
      <c r="ASS4" s="17"/>
      <c r="AST4" s="17"/>
      <c r="ASU4" s="17"/>
      <c r="ASV4" s="17"/>
      <c r="ASW4" s="17"/>
      <c r="ASX4" s="17"/>
      <c r="ASY4" s="17"/>
      <c r="ASZ4" s="17"/>
      <c r="ATA4" s="17"/>
      <c r="ATB4" s="17"/>
      <c r="ATC4" s="17"/>
      <c r="ATD4" s="17"/>
      <c r="ATE4" s="17"/>
      <c r="ATF4" s="17"/>
      <c r="ATG4" s="17"/>
      <c r="ATH4" s="17"/>
      <c r="ATI4" s="17"/>
      <c r="ATJ4" s="17"/>
      <c r="ATK4" s="17"/>
      <c r="ATL4" s="17"/>
      <c r="ATM4" s="17"/>
      <c r="ATN4" s="17"/>
      <c r="ATO4" s="17"/>
      <c r="ATP4" s="17"/>
      <c r="ATQ4" s="17"/>
      <c r="ATR4" s="17"/>
      <c r="ATS4" s="17"/>
      <c r="ATT4" s="17"/>
      <c r="ATU4" s="17"/>
      <c r="ATV4" s="17"/>
      <c r="ATW4" s="17"/>
      <c r="ATX4" s="17"/>
      <c r="ATY4" s="17"/>
      <c r="ATZ4" s="17"/>
      <c r="AUA4" s="17"/>
      <c r="AUB4" s="17"/>
      <c r="AUC4" s="17"/>
      <c r="AUD4" s="17"/>
      <c r="AUE4" s="17"/>
      <c r="AUF4" s="17"/>
      <c r="AUG4" s="17"/>
      <c r="AUH4" s="17"/>
      <c r="AUI4" s="17"/>
      <c r="AUJ4" s="17"/>
      <c r="AUK4" s="17"/>
      <c r="AUL4" s="17"/>
      <c r="AUM4" s="17"/>
      <c r="AUN4" s="17"/>
      <c r="AUO4" s="17"/>
      <c r="AUP4" s="17"/>
      <c r="AUQ4" s="17"/>
      <c r="AUR4" s="17"/>
      <c r="AUS4" s="17"/>
      <c r="AUT4" s="17"/>
      <c r="AUU4" s="17"/>
      <c r="AUV4" s="17"/>
      <c r="AUW4" s="17"/>
      <c r="AUX4" s="17"/>
      <c r="AUY4" s="17"/>
      <c r="AUZ4" s="17"/>
      <c r="AVA4" s="17"/>
      <c r="AVB4" s="17"/>
      <c r="AVC4" s="17"/>
      <c r="AVD4" s="17"/>
      <c r="AVE4" s="17"/>
      <c r="AVF4" s="17"/>
      <c r="AVG4" s="17"/>
      <c r="AVH4" s="17"/>
      <c r="AVI4" s="17"/>
      <c r="AVJ4" s="17"/>
      <c r="AVK4" s="17"/>
      <c r="AVL4" s="17"/>
      <c r="AVM4" s="17"/>
      <c r="AVN4" s="17"/>
      <c r="AVO4" s="17"/>
      <c r="AVP4" s="17"/>
      <c r="AVQ4" s="17"/>
      <c r="AVR4" s="17"/>
      <c r="AVS4" s="17"/>
      <c r="AVT4" s="17"/>
      <c r="AVU4" s="17"/>
      <c r="AVV4" s="17"/>
      <c r="AVW4" s="17"/>
      <c r="AVX4" s="17"/>
      <c r="AVY4" s="17"/>
      <c r="AVZ4" s="17"/>
      <c r="AWA4" s="17"/>
      <c r="AWB4" s="17"/>
      <c r="AWC4" s="17"/>
      <c r="AWD4" s="17"/>
      <c r="AWE4" s="17"/>
      <c r="AWF4" s="17"/>
      <c r="AWG4" s="17"/>
      <c r="AWH4" s="17"/>
      <c r="AWI4" s="17"/>
      <c r="AWJ4" s="17"/>
      <c r="AWK4" s="17"/>
      <c r="AWL4" s="17"/>
      <c r="AWM4" s="17"/>
      <c r="AWN4" s="17"/>
      <c r="AWO4" s="17"/>
      <c r="AWP4" s="17"/>
      <c r="AWQ4" s="17"/>
      <c r="AWR4" s="17"/>
      <c r="AWS4" s="17"/>
      <c r="AWT4" s="17"/>
      <c r="AWU4" s="17"/>
      <c r="AWV4" s="17"/>
      <c r="AWW4" s="17"/>
      <c r="AWX4" s="17"/>
      <c r="AWY4" s="17"/>
      <c r="AWZ4" s="17"/>
      <c r="AXA4" s="17"/>
      <c r="AXB4" s="17"/>
      <c r="AXC4" s="17"/>
      <c r="AXD4" s="17"/>
      <c r="AXE4" s="17"/>
      <c r="AXF4" s="17"/>
      <c r="AXG4" s="17"/>
      <c r="AXH4" s="17"/>
      <c r="AXI4" s="17"/>
      <c r="AXJ4" s="17"/>
      <c r="AXK4" s="17"/>
      <c r="AXL4" s="17"/>
      <c r="AXM4" s="17"/>
      <c r="AXN4" s="17"/>
      <c r="AXO4" s="17"/>
      <c r="AXP4" s="17"/>
      <c r="AXQ4" s="17"/>
      <c r="AXR4" s="17"/>
      <c r="AXS4" s="17"/>
      <c r="AXT4" s="17"/>
      <c r="AXU4" s="17"/>
      <c r="AXV4" s="17"/>
      <c r="AXW4" s="17"/>
      <c r="AXX4" s="17"/>
      <c r="AXY4" s="17"/>
      <c r="AXZ4" s="17"/>
      <c r="AYA4" s="17"/>
      <c r="AYB4" s="17"/>
      <c r="AYC4" s="17"/>
      <c r="AYD4" s="17"/>
      <c r="AYE4" s="17"/>
      <c r="AYF4" s="17"/>
      <c r="AYG4" s="17"/>
      <c r="AYH4" s="17"/>
      <c r="AYI4" s="17"/>
      <c r="AYJ4" s="17"/>
      <c r="AYK4" s="17"/>
      <c r="AYL4" s="17"/>
      <c r="AYM4" s="17"/>
      <c r="AYN4" s="17"/>
      <c r="AYO4" s="17"/>
      <c r="AYP4" s="17"/>
      <c r="AYQ4" s="17"/>
      <c r="AYR4" s="17"/>
      <c r="AYS4" s="17"/>
      <c r="AYT4" s="17"/>
      <c r="AYU4" s="17"/>
      <c r="AYV4" s="17"/>
      <c r="AYW4" s="17"/>
      <c r="AYX4" s="17"/>
      <c r="AYY4" s="17"/>
      <c r="AYZ4" s="17"/>
      <c r="AZA4" s="17"/>
      <c r="AZB4" s="17"/>
      <c r="AZC4" s="17"/>
      <c r="AZD4" s="17"/>
      <c r="AZE4" s="17"/>
      <c r="AZF4" s="17"/>
      <c r="AZG4" s="17"/>
      <c r="AZH4" s="17"/>
      <c r="AZI4" s="17"/>
      <c r="AZJ4" s="17"/>
      <c r="AZK4" s="17"/>
      <c r="AZL4" s="17"/>
      <c r="AZM4" s="17"/>
      <c r="AZN4" s="17"/>
      <c r="AZO4" s="17"/>
      <c r="AZP4" s="17"/>
      <c r="AZQ4" s="17"/>
      <c r="AZR4" s="17"/>
      <c r="AZS4" s="17"/>
      <c r="AZT4" s="17"/>
      <c r="AZU4" s="17"/>
      <c r="AZV4" s="17"/>
      <c r="AZW4" s="17"/>
      <c r="AZX4" s="17"/>
      <c r="AZY4" s="17"/>
      <c r="AZZ4" s="17"/>
      <c r="BAA4" s="17"/>
      <c r="BAB4" s="17"/>
      <c r="BAC4" s="17"/>
      <c r="BAD4" s="17"/>
      <c r="BAE4" s="17"/>
      <c r="BAF4" s="17"/>
      <c r="BAG4" s="17"/>
      <c r="BAH4" s="17"/>
      <c r="BAI4" s="17"/>
      <c r="BAJ4" s="17"/>
      <c r="BAK4" s="17"/>
      <c r="BAL4" s="17"/>
      <c r="BAM4" s="17"/>
      <c r="BAN4" s="17"/>
      <c r="BAO4" s="17"/>
      <c r="BAP4" s="17"/>
      <c r="BAQ4" s="17"/>
      <c r="BAR4" s="17"/>
      <c r="BAS4" s="17"/>
      <c r="BAT4" s="17"/>
      <c r="BAU4" s="17"/>
      <c r="BAV4" s="17"/>
      <c r="BAW4" s="17"/>
      <c r="BAX4" s="17"/>
      <c r="BAY4" s="17"/>
      <c r="BAZ4" s="17"/>
      <c r="BBA4" s="17"/>
      <c r="BBB4" s="17"/>
      <c r="BBC4" s="17"/>
      <c r="BBD4" s="17"/>
      <c r="BBE4" s="17"/>
      <c r="BBF4" s="17"/>
      <c r="BBG4" s="17"/>
      <c r="BBH4" s="17"/>
      <c r="BBI4" s="17"/>
      <c r="BBJ4" s="17"/>
      <c r="BBK4" s="17"/>
      <c r="BBL4" s="17"/>
      <c r="BBM4" s="17"/>
      <c r="BBN4" s="17"/>
      <c r="BBO4" s="17"/>
      <c r="BBP4" s="17"/>
      <c r="BBQ4" s="17"/>
      <c r="BBR4" s="17"/>
      <c r="BBS4" s="17"/>
      <c r="BBT4" s="17"/>
      <c r="BBU4" s="17"/>
      <c r="BBV4" s="17"/>
      <c r="BBW4" s="17"/>
      <c r="BBX4" s="17"/>
      <c r="BBY4" s="17"/>
      <c r="BBZ4" s="17"/>
      <c r="BCA4" s="17"/>
      <c r="BCB4" s="17"/>
      <c r="BCC4" s="17"/>
      <c r="BCD4" s="17"/>
      <c r="BCE4" s="17"/>
      <c r="BCF4" s="17"/>
      <c r="BCG4" s="17"/>
      <c r="BCH4" s="17"/>
      <c r="BCI4" s="17"/>
      <c r="BCJ4" s="17"/>
      <c r="BCK4" s="17"/>
      <c r="BCL4" s="17"/>
      <c r="BCM4" s="17"/>
      <c r="BCN4" s="17"/>
      <c r="BCO4" s="17"/>
      <c r="BCP4" s="17"/>
      <c r="BCQ4" s="17"/>
      <c r="BCR4" s="17"/>
      <c r="BCS4" s="17"/>
      <c r="BCT4" s="17"/>
      <c r="BCU4" s="17"/>
      <c r="BCV4" s="17"/>
      <c r="BCW4" s="17"/>
      <c r="BCX4" s="17"/>
      <c r="BCY4" s="17"/>
      <c r="BCZ4" s="17"/>
      <c r="BDA4" s="17"/>
      <c r="BDB4" s="17"/>
      <c r="BDC4" s="17"/>
      <c r="BDD4" s="17"/>
      <c r="BDE4" s="17"/>
      <c r="BDF4" s="17"/>
      <c r="BDG4" s="17"/>
      <c r="BDH4" s="17"/>
      <c r="BDI4" s="17"/>
      <c r="BDJ4" s="17"/>
      <c r="BDK4" s="17"/>
      <c r="BDL4" s="17"/>
      <c r="BDM4" s="17"/>
      <c r="BDN4" s="17"/>
      <c r="BDO4" s="17"/>
      <c r="BDP4" s="17"/>
      <c r="BDQ4" s="17"/>
      <c r="BDR4" s="17"/>
      <c r="BDS4" s="17"/>
      <c r="BDT4" s="17"/>
      <c r="BDU4" s="17"/>
      <c r="BDV4" s="17"/>
      <c r="BDW4" s="17"/>
      <c r="BDX4" s="17"/>
      <c r="BDY4" s="17"/>
      <c r="BDZ4" s="17"/>
      <c r="BEA4" s="17"/>
      <c r="BEB4" s="17"/>
      <c r="BEC4" s="17"/>
      <c r="BED4" s="17"/>
      <c r="BEE4" s="17"/>
      <c r="BEF4" s="17"/>
      <c r="BEG4" s="17"/>
      <c r="BEH4" s="17"/>
      <c r="BEI4" s="17"/>
      <c r="BEJ4" s="17"/>
      <c r="BEK4" s="17"/>
      <c r="BEL4" s="17"/>
      <c r="BEM4" s="17"/>
      <c r="BEN4" s="17"/>
      <c r="BEO4" s="17"/>
      <c r="BEP4" s="17"/>
      <c r="BEQ4" s="17"/>
      <c r="BER4" s="17"/>
      <c r="BES4" s="17"/>
      <c r="BET4" s="17"/>
      <c r="BEU4" s="17"/>
      <c r="BEV4" s="17"/>
      <c r="BEW4" s="17"/>
      <c r="BEX4" s="17"/>
      <c r="BEY4" s="17"/>
      <c r="BEZ4" s="17"/>
      <c r="BFA4" s="17"/>
      <c r="BFB4" s="17"/>
      <c r="BFC4" s="17"/>
      <c r="BFD4" s="17"/>
      <c r="BFE4" s="17"/>
      <c r="BFF4" s="17"/>
      <c r="BFG4" s="17"/>
      <c r="BFH4" s="17"/>
      <c r="BFI4" s="17"/>
      <c r="BFJ4" s="17"/>
      <c r="BFK4" s="17"/>
      <c r="BFL4" s="17"/>
      <c r="BFM4" s="17"/>
      <c r="BFN4" s="17"/>
      <c r="BFO4" s="17"/>
      <c r="BFP4" s="17"/>
      <c r="BFQ4" s="17"/>
      <c r="BFR4" s="17"/>
      <c r="BFS4" s="17"/>
      <c r="BFT4" s="17"/>
      <c r="BFU4" s="17"/>
      <c r="BFV4" s="17"/>
      <c r="BFW4" s="17"/>
      <c r="BFX4" s="17"/>
      <c r="BFY4" s="17"/>
      <c r="BFZ4" s="17"/>
      <c r="BGA4" s="17"/>
      <c r="BGB4" s="17"/>
      <c r="BGC4" s="17"/>
      <c r="BGD4" s="17"/>
      <c r="BGE4" s="17"/>
      <c r="BGF4" s="17"/>
      <c r="BGG4" s="17"/>
      <c r="BGH4" s="17"/>
      <c r="BGI4" s="17"/>
      <c r="BGJ4" s="17"/>
      <c r="BGK4" s="17"/>
      <c r="BGL4" s="17"/>
      <c r="BGM4" s="17"/>
      <c r="BGN4" s="17"/>
      <c r="BGO4" s="17"/>
      <c r="BGP4" s="17"/>
      <c r="BGQ4" s="17"/>
      <c r="BGR4" s="17"/>
      <c r="BGS4" s="17"/>
      <c r="BGT4" s="17"/>
      <c r="BGU4" s="17"/>
      <c r="BGV4" s="17"/>
      <c r="BGW4" s="17"/>
      <c r="BGX4" s="17"/>
      <c r="BGY4" s="17"/>
      <c r="BGZ4" s="17"/>
      <c r="BHA4" s="17"/>
      <c r="BHB4" s="17"/>
      <c r="BHC4" s="17"/>
      <c r="BHD4" s="17"/>
      <c r="BHE4" s="17"/>
      <c r="BHF4" s="17"/>
      <c r="BHG4" s="17"/>
      <c r="BHH4" s="17"/>
      <c r="BHI4" s="17"/>
      <c r="BHJ4" s="17"/>
      <c r="BHK4" s="17"/>
      <c r="BHL4" s="17"/>
      <c r="BHM4" s="17"/>
      <c r="BHN4" s="17"/>
      <c r="BHO4" s="17"/>
      <c r="BHP4" s="17"/>
      <c r="BHQ4" s="17"/>
      <c r="BHR4" s="17"/>
      <c r="BHS4" s="17"/>
      <c r="BHT4" s="17"/>
      <c r="BHU4" s="17"/>
      <c r="BHV4" s="17"/>
      <c r="BHW4" s="17"/>
      <c r="BHX4" s="17"/>
      <c r="BHY4" s="17"/>
      <c r="BHZ4" s="17"/>
      <c r="BIA4" s="17"/>
      <c r="BIB4" s="17"/>
      <c r="BIC4" s="17"/>
      <c r="BID4" s="17"/>
      <c r="BIE4" s="17"/>
      <c r="BIF4" s="17"/>
      <c r="BIG4" s="17"/>
      <c r="BIH4" s="17"/>
      <c r="BII4" s="17"/>
      <c r="BIJ4" s="17"/>
      <c r="BIK4" s="17"/>
      <c r="BIL4" s="17"/>
      <c r="BIM4" s="17"/>
      <c r="BIN4" s="17"/>
      <c r="BIO4" s="17"/>
      <c r="BIP4" s="17"/>
      <c r="BIQ4" s="17"/>
      <c r="BIR4" s="17"/>
      <c r="BIS4" s="17"/>
      <c r="BIT4" s="17"/>
      <c r="BIU4" s="17"/>
      <c r="BIV4" s="17"/>
      <c r="BIW4" s="17"/>
      <c r="BIX4" s="17"/>
      <c r="BIY4" s="17"/>
      <c r="BIZ4" s="17"/>
      <c r="BJA4" s="17"/>
      <c r="BJB4" s="17"/>
      <c r="BJC4" s="17"/>
      <c r="BJD4" s="17"/>
      <c r="BJE4" s="17"/>
      <c r="BJF4" s="17"/>
      <c r="BJG4" s="17"/>
      <c r="BJH4" s="17"/>
      <c r="BJI4" s="17"/>
      <c r="BJJ4" s="17"/>
      <c r="BJK4" s="17"/>
      <c r="BJL4" s="17"/>
      <c r="BJM4" s="17"/>
      <c r="BJN4" s="17"/>
      <c r="BJO4" s="17"/>
      <c r="BJP4" s="17"/>
      <c r="BJQ4" s="17"/>
      <c r="BJR4" s="17"/>
      <c r="BJS4" s="17"/>
      <c r="BJT4" s="17"/>
      <c r="BJU4" s="17"/>
      <c r="BJV4" s="17"/>
      <c r="BJW4" s="17"/>
      <c r="BJX4" s="17"/>
      <c r="BJY4" s="17"/>
      <c r="BJZ4" s="17"/>
      <c r="BKA4" s="17"/>
      <c r="BKB4" s="17"/>
      <c r="BKC4" s="17"/>
      <c r="BKD4" s="17"/>
      <c r="BKE4" s="17"/>
      <c r="BKF4" s="17"/>
      <c r="BKG4" s="17"/>
      <c r="BKH4" s="17"/>
      <c r="BKI4" s="17"/>
      <c r="BKJ4" s="17"/>
      <c r="BKK4" s="17"/>
      <c r="BKL4" s="17"/>
      <c r="BKM4" s="17"/>
      <c r="BKN4" s="17"/>
      <c r="BKO4" s="17"/>
      <c r="BKP4" s="17"/>
      <c r="BKQ4" s="17"/>
      <c r="BKR4" s="17"/>
      <c r="BKS4" s="17"/>
      <c r="BKT4" s="17"/>
      <c r="BKU4" s="17"/>
      <c r="BKV4" s="17"/>
      <c r="BKW4" s="17"/>
      <c r="BKX4" s="17"/>
      <c r="BKY4" s="17"/>
      <c r="BKZ4" s="17"/>
      <c r="BLA4" s="17"/>
      <c r="BLB4" s="17"/>
      <c r="BLC4" s="17"/>
      <c r="BLD4" s="17"/>
      <c r="BLE4" s="17"/>
      <c r="BLF4" s="17"/>
      <c r="BLG4" s="17"/>
      <c r="BLH4" s="17"/>
      <c r="BLI4" s="17"/>
      <c r="BLJ4" s="17"/>
      <c r="BLK4" s="17"/>
      <c r="BLL4" s="17"/>
      <c r="BLM4" s="17"/>
      <c r="BLN4" s="17"/>
      <c r="BLO4" s="17"/>
      <c r="BLP4" s="17"/>
      <c r="BLQ4" s="17"/>
      <c r="BLR4" s="17"/>
      <c r="BLS4" s="17"/>
      <c r="BLT4" s="17"/>
      <c r="BLU4" s="17"/>
      <c r="BLV4" s="17"/>
      <c r="BLW4" s="17"/>
      <c r="BLX4" s="17"/>
      <c r="BLY4" s="17"/>
      <c r="BLZ4" s="17"/>
      <c r="BMA4" s="17"/>
      <c r="BMB4" s="17"/>
      <c r="BMC4" s="17"/>
      <c r="BMD4" s="17"/>
      <c r="BME4" s="17"/>
      <c r="BMF4" s="17"/>
      <c r="BMG4" s="17"/>
      <c r="BMH4" s="17"/>
      <c r="BMI4" s="17"/>
      <c r="BMJ4" s="17"/>
      <c r="BMK4" s="17"/>
      <c r="BML4" s="17"/>
      <c r="BMM4" s="17"/>
      <c r="BMN4" s="17"/>
      <c r="BMO4" s="17"/>
      <c r="BMP4" s="17"/>
      <c r="BMQ4" s="17"/>
      <c r="BMR4" s="17"/>
      <c r="BMS4" s="17"/>
      <c r="BMT4" s="17"/>
      <c r="BMU4" s="17"/>
      <c r="BMV4" s="17"/>
      <c r="BMW4" s="17"/>
      <c r="BMX4" s="17"/>
      <c r="BMY4" s="17"/>
      <c r="BMZ4" s="17"/>
      <c r="BNA4" s="17"/>
      <c r="BNB4" s="17"/>
      <c r="BNC4" s="17"/>
      <c r="BND4" s="17"/>
      <c r="BNE4" s="17"/>
      <c r="BNF4" s="17"/>
      <c r="BNG4" s="17"/>
      <c r="BNH4" s="17"/>
      <c r="BNI4" s="17"/>
      <c r="BNJ4" s="17"/>
      <c r="BNK4" s="17"/>
      <c r="BNL4" s="17"/>
      <c r="BNM4" s="17"/>
      <c r="BNN4" s="17"/>
      <c r="BNO4" s="17"/>
      <c r="BNP4" s="17"/>
      <c r="BNQ4" s="17"/>
      <c r="BNR4" s="17"/>
      <c r="BNS4" s="17"/>
      <c r="BNT4" s="17"/>
      <c r="BNU4" s="17"/>
      <c r="BNV4" s="17"/>
      <c r="BNW4" s="17"/>
      <c r="BNX4" s="17"/>
      <c r="BNY4" s="17"/>
      <c r="BNZ4" s="17"/>
      <c r="BOA4" s="17"/>
      <c r="BOB4" s="17"/>
      <c r="BOC4" s="17"/>
      <c r="BOD4" s="17"/>
      <c r="BOE4" s="17"/>
      <c r="BOF4" s="17"/>
      <c r="BOG4" s="17"/>
      <c r="BOH4" s="17"/>
      <c r="BOI4" s="17"/>
      <c r="BOJ4" s="17"/>
      <c r="BOK4" s="17"/>
      <c r="BOL4" s="17"/>
      <c r="BOM4" s="17"/>
      <c r="BON4" s="17"/>
      <c r="BOO4" s="17"/>
      <c r="BOP4" s="17"/>
      <c r="BOQ4" s="17"/>
      <c r="BOR4" s="17"/>
      <c r="BOS4" s="17"/>
      <c r="BOT4" s="17"/>
      <c r="BOU4" s="17"/>
      <c r="BOV4" s="17"/>
      <c r="BOW4" s="17"/>
      <c r="BOX4" s="17"/>
      <c r="BOY4" s="17"/>
      <c r="BOZ4" s="17"/>
      <c r="BPA4" s="17"/>
      <c r="BPB4" s="17"/>
      <c r="BPC4" s="17"/>
      <c r="BPD4" s="17"/>
      <c r="BPE4" s="17"/>
      <c r="BPF4" s="17"/>
      <c r="BPG4" s="17"/>
      <c r="BPH4" s="17"/>
      <c r="BPI4" s="17"/>
      <c r="BPJ4" s="17"/>
      <c r="BPK4" s="17"/>
      <c r="BPL4" s="17"/>
      <c r="BPM4" s="17"/>
      <c r="BPN4" s="17"/>
      <c r="BPO4" s="17"/>
      <c r="BPP4" s="17"/>
      <c r="BPQ4" s="17"/>
      <c r="BPR4" s="17"/>
      <c r="BPS4" s="17"/>
      <c r="BPT4" s="17"/>
      <c r="BPU4" s="17"/>
      <c r="BPV4" s="17"/>
      <c r="BPW4" s="17"/>
      <c r="BPX4" s="17"/>
      <c r="BPY4" s="17"/>
      <c r="BPZ4" s="17"/>
      <c r="BQA4" s="17"/>
      <c r="BQB4" s="17"/>
      <c r="BQC4" s="17"/>
      <c r="BQD4" s="17"/>
      <c r="BQE4" s="17"/>
      <c r="BQF4" s="17"/>
      <c r="BQG4" s="17"/>
      <c r="BQH4" s="17"/>
      <c r="BQI4" s="17"/>
      <c r="BQJ4" s="17"/>
      <c r="BQK4" s="17"/>
      <c r="BQL4" s="17"/>
      <c r="BQM4" s="17"/>
      <c r="BQN4" s="17"/>
      <c r="BQO4" s="17"/>
      <c r="BQP4" s="17"/>
      <c r="BQQ4" s="17"/>
      <c r="BQR4" s="17"/>
      <c r="BQS4" s="17"/>
      <c r="BQT4" s="17"/>
      <c r="BQU4" s="17"/>
      <c r="BQV4" s="17"/>
      <c r="BQW4" s="17"/>
      <c r="BQX4" s="17"/>
      <c r="BQY4" s="17"/>
      <c r="BQZ4" s="17"/>
      <c r="BRA4" s="17"/>
      <c r="BRB4" s="17"/>
      <c r="BRC4" s="17"/>
      <c r="BRD4" s="17"/>
      <c r="BRE4" s="17"/>
      <c r="BRF4" s="17"/>
      <c r="BRG4" s="17"/>
      <c r="BRH4" s="17"/>
      <c r="BRI4" s="17"/>
      <c r="BRJ4" s="17"/>
      <c r="BRK4" s="17"/>
      <c r="BRL4" s="17"/>
      <c r="BRM4" s="17"/>
      <c r="BRN4" s="17"/>
      <c r="BRO4" s="17"/>
      <c r="BRP4" s="17"/>
      <c r="BRQ4" s="17"/>
      <c r="BRR4" s="17"/>
      <c r="BRS4" s="17"/>
      <c r="BRT4" s="17"/>
      <c r="BRU4" s="17"/>
      <c r="BRV4" s="17"/>
      <c r="BRW4" s="17"/>
      <c r="BRX4" s="17"/>
      <c r="BRY4" s="17"/>
      <c r="BRZ4" s="17"/>
      <c r="BSA4" s="17"/>
      <c r="BSB4" s="17"/>
      <c r="BSC4" s="17"/>
      <c r="BSD4" s="17"/>
      <c r="BSE4" s="17"/>
      <c r="BSF4" s="17"/>
      <c r="BSG4" s="17"/>
      <c r="BSH4" s="17"/>
      <c r="BSI4" s="17"/>
      <c r="BSJ4" s="17"/>
      <c r="BSK4" s="17"/>
      <c r="BSL4" s="17"/>
      <c r="BSM4" s="17"/>
      <c r="BSN4" s="17"/>
      <c r="BSO4" s="17"/>
      <c r="BSP4" s="17"/>
      <c r="BSQ4" s="17"/>
      <c r="BSR4" s="17"/>
      <c r="BSS4" s="17"/>
      <c r="BST4" s="17"/>
      <c r="BSU4" s="17"/>
      <c r="BSV4" s="17"/>
      <c r="BSW4" s="17"/>
      <c r="BSX4" s="17"/>
      <c r="BSY4" s="17"/>
      <c r="BSZ4" s="17"/>
      <c r="BTA4" s="17"/>
      <c r="BTB4" s="17"/>
      <c r="BTC4" s="17"/>
      <c r="BTD4" s="17"/>
      <c r="BTE4" s="17"/>
      <c r="BTF4" s="17"/>
      <c r="BTG4" s="17"/>
      <c r="BTH4" s="17"/>
      <c r="BTI4" s="17"/>
      <c r="BTJ4" s="17"/>
      <c r="BTK4" s="17"/>
      <c r="BTL4" s="17"/>
      <c r="BTM4" s="17"/>
      <c r="BTN4" s="17"/>
      <c r="BTO4" s="17"/>
      <c r="BTP4" s="17"/>
      <c r="BTQ4" s="17"/>
      <c r="BTR4" s="17"/>
      <c r="BTS4" s="17"/>
      <c r="BTT4" s="17"/>
      <c r="BTU4" s="17"/>
      <c r="BTV4" s="17"/>
      <c r="BTW4" s="17"/>
      <c r="BTX4" s="17"/>
      <c r="BTY4" s="17"/>
      <c r="BTZ4" s="17"/>
      <c r="BUA4" s="17"/>
      <c r="BUB4" s="17"/>
      <c r="BUC4" s="17"/>
      <c r="BUD4" s="17"/>
      <c r="BUE4" s="17"/>
      <c r="BUF4" s="17"/>
      <c r="BUG4" s="17"/>
      <c r="BUH4" s="17"/>
      <c r="BUI4" s="17"/>
      <c r="BUJ4" s="17"/>
      <c r="BUK4" s="17"/>
      <c r="BUL4" s="17"/>
      <c r="BUM4" s="17"/>
      <c r="BUN4" s="17"/>
      <c r="BUO4" s="17"/>
      <c r="BUP4" s="17"/>
      <c r="BUQ4" s="17"/>
      <c r="BUR4" s="17"/>
      <c r="BUS4" s="17"/>
      <c r="BUT4" s="17"/>
      <c r="BUU4" s="17"/>
      <c r="BUV4" s="17"/>
      <c r="BUW4" s="17"/>
      <c r="BUX4" s="17"/>
      <c r="BUY4" s="17"/>
      <c r="BUZ4" s="17"/>
      <c r="BVA4" s="17"/>
      <c r="BVB4" s="17"/>
      <c r="BVC4" s="17"/>
      <c r="BVD4" s="17"/>
      <c r="BVE4" s="17"/>
      <c r="BVF4" s="17"/>
      <c r="BVG4" s="17"/>
      <c r="BVH4" s="17"/>
      <c r="BVI4" s="17"/>
      <c r="BVJ4" s="17"/>
      <c r="BVK4" s="17"/>
      <c r="BVL4" s="17"/>
      <c r="BVM4" s="17"/>
      <c r="BVN4" s="17"/>
      <c r="BVO4" s="17"/>
      <c r="BVP4" s="17"/>
      <c r="BVQ4" s="17"/>
      <c r="BVR4" s="17"/>
      <c r="BVS4" s="17"/>
      <c r="BVT4" s="17"/>
      <c r="BVU4" s="17"/>
      <c r="BVV4" s="17"/>
      <c r="BVW4" s="17"/>
      <c r="BVX4" s="17"/>
      <c r="BVY4" s="17"/>
      <c r="BVZ4" s="17"/>
      <c r="BWA4" s="17"/>
      <c r="BWB4" s="17"/>
      <c r="BWC4" s="17"/>
      <c r="BWD4" s="17"/>
      <c r="BWE4" s="17"/>
      <c r="BWF4" s="17"/>
      <c r="BWG4" s="17"/>
      <c r="BWH4" s="17"/>
      <c r="BWI4" s="17"/>
      <c r="BWJ4" s="17"/>
      <c r="BWK4" s="17"/>
      <c r="BWL4" s="17"/>
      <c r="BWM4" s="17"/>
      <c r="BWN4" s="17"/>
      <c r="BWO4" s="17"/>
      <c r="BWP4" s="17"/>
      <c r="BWQ4" s="17"/>
      <c r="BWR4" s="17"/>
      <c r="BWS4" s="17"/>
      <c r="BWT4" s="17"/>
      <c r="BWU4" s="17"/>
      <c r="BWV4" s="17"/>
      <c r="BWW4" s="17"/>
      <c r="BWX4" s="17"/>
      <c r="BWY4" s="17"/>
      <c r="BWZ4" s="17"/>
      <c r="BXA4" s="17"/>
      <c r="BXB4" s="17"/>
      <c r="BXC4" s="17"/>
      <c r="BXD4" s="17"/>
      <c r="BXE4" s="17"/>
      <c r="BXF4" s="17"/>
      <c r="BXG4" s="17"/>
      <c r="BXH4" s="17"/>
      <c r="BXI4" s="17"/>
      <c r="BXJ4" s="17"/>
      <c r="BXK4" s="17"/>
      <c r="BXL4" s="17"/>
      <c r="BXM4" s="17"/>
      <c r="BXN4" s="17"/>
      <c r="BXO4" s="17"/>
      <c r="BXP4" s="17"/>
      <c r="BXQ4" s="17"/>
      <c r="BXR4" s="17"/>
      <c r="BXS4" s="17"/>
      <c r="BXT4" s="17"/>
      <c r="BXU4" s="17"/>
      <c r="BXV4" s="17"/>
      <c r="BXW4" s="17"/>
      <c r="BXX4" s="17"/>
      <c r="BXY4" s="17"/>
      <c r="BXZ4" s="17"/>
      <c r="BYA4" s="17"/>
      <c r="BYB4" s="17"/>
      <c r="BYC4" s="17"/>
      <c r="BYD4" s="17"/>
      <c r="BYE4" s="17"/>
      <c r="BYF4" s="17"/>
      <c r="BYG4" s="17"/>
      <c r="BYH4" s="17"/>
      <c r="BYI4" s="17"/>
      <c r="BYJ4" s="17"/>
      <c r="BYK4" s="17"/>
      <c r="BYL4" s="17"/>
      <c r="BYM4" s="17"/>
      <c r="BYN4" s="17"/>
      <c r="BYO4" s="17"/>
      <c r="BYP4" s="17"/>
      <c r="BYQ4" s="17"/>
      <c r="BYR4" s="17"/>
      <c r="BYS4" s="17"/>
      <c r="BYT4" s="17"/>
      <c r="BYU4" s="17"/>
      <c r="BYV4" s="17"/>
      <c r="BYW4" s="17"/>
      <c r="BYX4" s="17"/>
      <c r="BYY4" s="17"/>
      <c r="BYZ4" s="17"/>
      <c r="BZA4" s="17"/>
      <c r="BZB4" s="17"/>
      <c r="BZC4" s="17"/>
      <c r="BZD4" s="17"/>
      <c r="BZE4" s="17"/>
      <c r="BZF4" s="17"/>
      <c r="BZG4" s="17"/>
      <c r="BZH4" s="17"/>
      <c r="BZI4" s="17"/>
      <c r="BZJ4" s="17"/>
      <c r="BZK4" s="17"/>
      <c r="BZL4" s="17"/>
      <c r="BZM4" s="17"/>
      <c r="BZN4" s="17"/>
      <c r="BZO4" s="17"/>
      <c r="BZP4" s="17"/>
      <c r="BZQ4" s="17"/>
      <c r="BZR4" s="17"/>
      <c r="BZS4" s="17"/>
      <c r="BZT4" s="17"/>
      <c r="BZU4" s="17"/>
      <c r="BZV4" s="17"/>
      <c r="BZW4" s="17"/>
      <c r="BZX4" s="17"/>
      <c r="BZY4" s="17"/>
      <c r="BZZ4" s="17"/>
      <c r="CAA4" s="17"/>
      <c r="CAB4" s="17"/>
      <c r="CAC4" s="17"/>
      <c r="CAD4" s="17"/>
      <c r="CAE4" s="17"/>
      <c r="CAF4" s="17"/>
      <c r="CAG4" s="17"/>
      <c r="CAH4" s="17"/>
      <c r="CAI4" s="17"/>
      <c r="CAJ4" s="17"/>
      <c r="CAK4" s="17"/>
      <c r="CAL4" s="17"/>
      <c r="CAM4" s="17"/>
      <c r="CAN4" s="17"/>
      <c r="CAO4" s="17"/>
      <c r="CAP4" s="17"/>
      <c r="CAQ4" s="17"/>
      <c r="CAR4" s="17"/>
      <c r="CAS4" s="17"/>
      <c r="CAT4" s="17"/>
      <c r="CAU4" s="17"/>
      <c r="CAV4" s="17"/>
      <c r="CAW4" s="17"/>
      <c r="CAX4" s="17"/>
      <c r="CAY4" s="17"/>
      <c r="CAZ4" s="17"/>
      <c r="CBA4" s="17"/>
      <c r="CBB4" s="17"/>
      <c r="CBC4" s="17"/>
      <c r="CBD4" s="17"/>
      <c r="CBE4" s="17"/>
      <c r="CBF4" s="17"/>
      <c r="CBG4" s="17"/>
      <c r="CBH4" s="17"/>
      <c r="CBI4" s="17"/>
      <c r="CBJ4" s="17"/>
      <c r="CBK4" s="17"/>
      <c r="CBL4" s="17"/>
      <c r="CBM4" s="17"/>
      <c r="CBN4" s="17"/>
      <c r="CBO4" s="17"/>
      <c r="CBP4" s="17"/>
      <c r="CBQ4" s="17"/>
      <c r="CBR4" s="17"/>
      <c r="CBS4" s="17"/>
      <c r="CBT4" s="17"/>
      <c r="CBU4" s="17"/>
      <c r="CBV4" s="17"/>
      <c r="CBW4" s="17"/>
      <c r="CBX4" s="17"/>
      <c r="CBY4" s="17"/>
      <c r="CBZ4" s="17"/>
      <c r="CCA4" s="17"/>
      <c r="CCB4" s="17"/>
      <c r="CCC4" s="17"/>
      <c r="CCD4" s="17"/>
      <c r="CCE4" s="17"/>
      <c r="CCF4" s="17"/>
      <c r="CCG4" s="17"/>
      <c r="CCH4" s="17"/>
      <c r="CCI4" s="17"/>
      <c r="CCJ4" s="17"/>
      <c r="CCK4" s="17"/>
      <c r="CCL4" s="17"/>
      <c r="CCM4" s="17"/>
      <c r="CCN4" s="17"/>
      <c r="CCO4" s="17"/>
      <c r="CCP4" s="17"/>
      <c r="CCQ4" s="17"/>
      <c r="CCR4" s="17"/>
      <c r="CCS4" s="17"/>
      <c r="CCT4" s="17"/>
      <c r="CCU4" s="17"/>
      <c r="CCV4" s="17"/>
      <c r="CCW4" s="17"/>
      <c r="CCX4" s="17"/>
      <c r="CCY4" s="17"/>
      <c r="CCZ4" s="17"/>
      <c r="CDA4" s="17"/>
      <c r="CDB4" s="17"/>
      <c r="CDC4" s="17"/>
      <c r="CDD4" s="17"/>
      <c r="CDE4" s="17"/>
      <c r="CDF4" s="17"/>
      <c r="CDG4" s="17"/>
      <c r="CDH4" s="17"/>
      <c r="CDI4" s="17"/>
      <c r="CDJ4" s="17"/>
      <c r="CDK4" s="17"/>
      <c r="CDL4" s="17"/>
      <c r="CDM4" s="17"/>
      <c r="CDN4" s="17"/>
      <c r="CDO4" s="17"/>
      <c r="CDP4" s="17"/>
      <c r="CDQ4" s="17"/>
      <c r="CDR4" s="17"/>
      <c r="CDS4" s="17"/>
      <c r="CDT4" s="17"/>
      <c r="CDU4" s="17"/>
    </row>
    <row r="5">
      <c r="A5" s="14" t="s">
        <v>2612</v>
      </c>
      <c r="B5" s="14" t="s">
        <v>2613</v>
      </c>
      <c r="C5" s="14" t="s">
        <v>2614</v>
      </c>
      <c r="D5" s="14" t="s">
        <v>2615</v>
      </c>
      <c r="E5" s="14" t="s">
        <v>66</v>
      </c>
      <c r="F5" s="14" t="s">
        <v>2616</v>
      </c>
      <c r="I5" s="14" t="s">
        <v>2617</v>
      </c>
      <c r="J5" s="14" t="s">
        <v>2618</v>
      </c>
      <c r="K5" s="14" t="s">
        <v>2619</v>
      </c>
      <c r="L5" s="17"/>
      <c r="M5" s="16">
        <v>1.0</v>
      </c>
      <c r="N5" s="14" t="s">
        <v>21</v>
      </c>
      <c r="O5" s="14" t="s">
        <v>21</v>
      </c>
      <c r="P5" s="21" t="s">
        <v>2620</v>
      </c>
      <c r="Q5" s="16">
        <v>11.0</v>
      </c>
      <c r="R5" s="16">
        <v>3988890.0</v>
      </c>
      <c r="S5" s="16">
        <v>3988890.0</v>
      </c>
      <c r="T5" s="14" t="s">
        <v>2621</v>
      </c>
      <c r="U5" s="14" t="s">
        <v>2622</v>
      </c>
      <c r="V5" s="14" t="s">
        <v>2623</v>
      </c>
      <c r="W5" s="14" t="s">
        <v>2624</v>
      </c>
      <c r="Z5" s="17"/>
      <c r="AA5" s="17"/>
      <c r="AB5" s="17"/>
      <c r="AC5" s="17"/>
      <c r="AD5" s="16">
        <v>422.0</v>
      </c>
      <c r="AE5" s="22">
        <v>45334.0</v>
      </c>
      <c r="AF5" s="17"/>
      <c r="AG5" s="17"/>
      <c r="AH5" s="17"/>
      <c r="AI5" s="17"/>
      <c r="AJ5" s="17"/>
      <c r="AK5" s="17"/>
      <c r="AL5" s="16">
        <v>62.0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4" t="s">
        <v>2625</v>
      </c>
      <c r="BB5" s="17"/>
      <c r="BC5" s="17"/>
      <c r="BD5" s="14" t="s">
        <v>2626</v>
      </c>
      <c r="BE5" s="17"/>
      <c r="BF5" s="17"/>
      <c r="BG5" s="16">
        <v>1.0</v>
      </c>
      <c r="BH5" s="17"/>
      <c r="BI5" s="14" t="s">
        <v>2594</v>
      </c>
      <c r="BJ5" s="14" t="s">
        <v>2566</v>
      </c>
      <c r="BK5" s="17"/>
      <c r="BL5" s="17"/>
      <c r="BM5" s="16">
        <v>14.1333333</v>
      </c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/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/>
      <c r="MM5" s="17"/>
      <c r="MN5" s="17"/>
      <c r="MO5" s="17"/>
      <c r="MP5" s="17"/>
      <c r="MQ5" s="17"/>
      <c r="MR5" s="17"/>
      <c r="MS5" s="17"/>
      <c r="MT5" s="17"/>
      <c r="MU5" s="17"/>
      <c r="MV5" s="17"/>
      <c r="MW5" s="17"/>
      <c r="MX5" s="17"/>
      <c r="MY5" s="17"/>
      <c r="MZ5" s="17"/>
      <c r="NA5" s="17"/>
      <c r="NB5" s="17"/>
      <c r="NC5" s="17"/>
      <c r="ND5" s="17"/>
      <c r="NE5" s="17"/>
      <c r="NF5" s="17"/>
      <c r="NG5" s="17"/>
      <c r="NH5" s="17"/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17"/>
      <c r="NU5" s="17"/>
      <c r="NV5" s="17"/>
      <c r="NW5" s="17"/>
      <c r="NX5" s="17"/>
      <c r="NY5" s="17"/>
      <c r="NZ5" s="17"/>
      <c r="OA5" s="17"/>
      <c r="OB5" s="17"/>
      <c r="OC5" s="17"/>
      <c r="OD5" s="17"/>
      <c r="OE5" s="17"/>
      <c r="OF5" s="17"/>
      <c r="OG5" s="17"/>
      <c r="OH5" s="17"/>
      <c r="OI5" s="17"/>
      <c r="OJ5" s="17"/>
      <c r="OK5" s="17"/>
      <c r="OL5" s="17"/>
      <c r="OM5" s="17"/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7"/>
      <c r="PS5" s="17"/>
      <c r="PT5" s="17"/>
      <c r="PU5" s="17"/>
      <c r="PV5" s="17"/>
      <c r="PW5" s="17"/>
      <c r="PX5" s="17"/>
      <c r="PY5" s="17"/>
      <c r="PZ5" s="17"/>
      <c r="QA5" s="17"/>
      <c r="QB5" s="17"/>
      <c r="QC5" s="17"/>
      <c r="QD5" s="17"/>
      <c r="QE5" s="17"/>
      <c r="QF5" s="17"/>
      <c r="QG5" s="17"/>
      <c r="QH5" s="17"/>
      <c r="QI5" s="17"/>
      <c r="QJ5" s="17"/>
      <c r="QK5" s="17"/>
      <c r="QL5" s="17"/>
      <c r="QM5" s="17"/>
      <c r="QN5" s="17"/>
      <c r="QO5" s="17"/>
      <c r="QP5" s="17"/>
      <c r="QQ5" s="17"/>
      <c r="QR5" s="17"/>
      <c r="QS5" s="17"/>
      <c r="QT5" s="17"/>
      <c r="QU5" s="17"/>
      <c r="QV5" s="17"/>
      <c r="QW5" s="17"/>
      <c r="QX5" s="17"/>
      <c r="QY5" s="17"/>
      <c r="QZ5" s="17"/>
      <c r="RA5" s="17"/>
      <c r="RB5" s="17"/>
      <c r="RC5" s="17"/>
      <c r="RD5" s="17"/>
      <c r="RE5" s="17"/>
      <c r="RF5" s="17"/>
      <c r="RG5" s="17"/>
      <c r="RH5" s="17"/>
      <c r="RI5" s="17"/>
      <c r="RJ5" s="17"/>
      <c r="RK5" s="17"/>
      <c r="RL5" s="17"/>
      <c r="RM5" s="17"/>
      <c r="RN5" s="17"/>
      <c r="RO5" s="17"/>
      <c r="RP5" s="17"/>
      <c r="RQ5" s="17"/>
      <c r="RR5" s="17"/>
      <c r="RS5" s="17"/>
      <c r="RT5" s="17"/>
      <c r="RU5" s="17"/>
      <c r="RV5" s="17"/>
      <c r="RW5" s="17"/>
      <c r="RX5" s="17"/>
      <c r="RY5" s="17"/>
      <c r="RZ5" s="17"/>
      <c r="SA5" s="17"/>
      <c r="SB5" s="17"/>
      <c r="SC5" s="17"/>
      <c r="SD5" s="17"/>
      <c r="SE5" s="17"/>
      <c r="SF5" s="17"/>
      <c r="SG5" s="17"/>
      <c r="SH5" s="17"/>
      <c r="SI5" s="17"/>
      <c r="SJ5" s="17"/>
      <c r="SK5" s="17"/>
      <c r="SL5" s="17"/>
      <c r="SM5" s="17"/>
      <c r="SN5" s="17"/>
      <c r="SO5" s="17"/>
      <c r="SP5" s="17"/>
      <c r="SQ5" s="17"/>
      <c r="SR5" s="17"/>
      <c r="SS5" s="17"/>
      <c r="ST5" s="17"/>
      <c r="SU5" s="17"/>
      <c r="SV5" s="17"/>
      <c r="SW5" s="17"/>
      <c r="SX5" s="17"/>
      <c r="SY5" s="17"/>
      <c r="SZ5" s="17"/>
      <c r="TA5" s="17"/>
      <c r="TB5" s="17"/>
      <c r="TC5" s="17"/>
      <c r="TD5" s="17"/>
      <c r="TE5" s="17"/>
      <c r="TF5" s="17"/>
      <c r="TG5" s="17"/>
      <c r="TH5" s="17"/>
      <c r="TI5" s="17"/>
      <c r="TJ5" s="17"/>
      <c r="TK5" s="17"/>
      <c r="TL5" s="17"/>
      <c r="TM5" s="17"/>
      <c r="TN5" s="17"/>
      <c r="TO5" s="17"/>
      <c r="TP5" s="17"/>
      <c r="TQ5" s="17"/>
      <c r="TR5" s="17"/>
      <c r="TS5" s="17"/>
      <c r="TT5" s="17"/>
      <c r="TU5" s="17"/>
      <c r="TV5" s="17"/>
      <c r="TW5" s="17"/>
      <c r="TX5" s="17"/>
      <c r="TY5" s="17"/>
      <c r="TZ5" s="17"/>
      <c r="UA5" s="17"/>
      <c r="UB5" s="17"/>
      <c r="UC5" s="17"/>
      <c r="UD5" s="17"/>
      <c r="UE5" s="17"/>
      <c r="UF5" s="17"/>
      <c r="UG5" s="17"/>
      <c r="UH5" s="17"/>
      <c r="UI5" s="17"/>
      <c r="UJ5" s="17"/>
      <c r="UK5" s="17"/>
      <c r="UL5" s="17"/>
      <c r="UM5" s="17"/>
      <c r="UN5" s="17"/>
      <c r="UO5" s="17"/>
      <c r="UP5" s="17"/>
      <c r="UQ5" s="17"/>
      <c r="UR5" s="17"/>
      <c r="US5" s="17"/>
      <c r="UT5" s="17"/>
      <c r="UU5" s="17"/>
      <c r="UV5" s="17"/>
      <c r="UW5" s="17"/>
      <c r="UX5" s="17"/>
      <c r="UY5" s="17"/>
      <c r="UZ5" s="17"/>
      <c r="VA5" s="17"/>
      <c r="VB5" s="17"/>
      <c r="VC5" s="17"/>
      <c r="VD5" s="17"/>
      <c r="VE5" s="17"/>
      <c r="VF5" s="17"/>
      <c r="VG5" s="17"/>
      <c r="VH5" s="17"/>
      <c r="VI5" s="17"/>
      <c r="VJ5" s="17"/>
      <c r="VK5" s="17"/>
      <c r="VL5" s="17"/>
      <c r="VM5" s="17"/>
      <c r="VN5" s="17"/>
      <c r="VO5" s="17"/>
      <c r="VP5" s="17"/>
      <c r="VQ5" s="17"/>
      <c r="VR5" s="17"/>
      <c r="VS5" s="17"/>
      <c r="VT5" s="17"/>
      <c r="VU5" s="17"/>
      <c r="VV5" s="17"/>
      <c r="VW5" s="17"/>
      <c r="VX5" s="17"/>
      <c r="VY5" s="17"/>
      <c r="VZ5" s="17"/>
      <c r="WA5" s="17"/>
      <c r="WB5" s="17"/>
      <c r="WC5" s="17"/>
      <c r="WD5" s="17"/>
      <c r="WE5" s="17"/>
      <c r="WF5" s="17"/>
      <c r="WG5" s="17"/>
      <c r="WH5" s="17"/>
      <c r="WI5" s="17"/>
      <c r="WJ5" s="17"/>
      <c r="WK5" s="17"/>
      <c r="WL5" s="17"/>
      <c r="WM5" s="17"/>
      <c r="WN5" s="17"/>
      <c r="WO5" s="17"/>
      <c r="WP5" s="17"/>
      <c r="WQ5" s="17"/>
      <c r="WR5" s="17"/>
      <c r="WS5" s="17"/>
      <c r="WT5" s="17"/>
      <c r="WU5" s="17"/>
      <c r="WV5" s="17"/>
      <c r="WW5" s="17"/>
      <c r="WX5" s="17"/>
      <c r="WY5" s="17"/>
      <c r="WZ5" s="17"/>
      <c r="XA5" s="17"/>
      <c r="XB5" s="17"/>
      <c r="XC5" s="17"/>
      <c r="XD5" s="17"/>
      <c r="XE5" s="17"/>
      <c r="XF5" s="17"/>
      <c r="XG5" s="17"/>
      <c r="XH5" s="17"/>
      <c r="XI5" s="17"/>
      <c r="XJ5" s="17"/>
      <c r="XK5" s="17"/>
      <c r="XL5" s="17"/>
      <c r="XM5" s="17"/>
      <c r="XN5" s="17"/>
      <c r="XO5" s="17"/>
      <c r="XP5" s="17"/>
      <c r="XQ5" s="17"/>
      <c r="XR5" s="17"/>
      <c r="XS5" s="17"/>
      <c r="XT5" s="17"/>
      <c r="XU5" s="17"/>
      <c r="XV5" s="17"/>
      <c r="XW5" s="17"/>
      <c r="XX5" s="17"/>
      <c r="XY5" s="17"/>
      <c r="XZ5" s="17"/>
      <c r="YA5" s="17"/>
      <c r="YB5" s="17"/>
      <c r="YC5" s="17"/>
      <c r="YD5" s="17"/>
      <c r="YE5" s="17"/>
      <c r="YF5" s="17"/>
      <c r="YG5" s="17"/>
      <c r="YH5" s="17"/>
      <c r="YI5" s="17"/>
      <c r="YJ5" s="17"/>
      <c r="YK5" s="17"/>
      <c r="YL5" s="17"/>
      <c r="YM5" s="17"/>
      <c r="YN5" s="17"/>
      <c r="YO5" s="17"/>
      <c r="YP5" s="17"/>
      <c r="YQ5" s="17"/>
      <c r="YR5" s="17"/>
      <c r="YS5" s="17"/>
      <c r="YT5" s="17"/>
      <c r="YU5" s="17"/>
      <c r="YV5" s="17"/>
      <c r="YW5" s="17"/>
      <c r="YX5" s="17"/>
      <c r="YY5" s="17"/>
      <c r="YZ5" s="17"/>
      <c r="ZA5" s="17"/>
      <c r="ZB5" s="17"/>
      <c r="ZC5" s="17"/>
      <c r="ZD5" s="17"/>
      <c r="ZE5" s="17"/>
      <c r="ZF5" s="17"/>
      <c r="ZG5" s="17"/>
      <c r="ZH5" s="17"/>
      <c r="ZI5" s="17"/>
      <c r="ZJ5" s="17"/>
      <c r="ZK5" s="17"/>
      <c r="ZL5" s="17"/>
      <c r="ZM5" s="17"/>
      <c r="ZN5" s="17"/>
      <c r="ZO5" s="17"/>
      <c r="ZP5" s="17"/>
      <c r="ZQ5" s="17"/>
      <c r="ZR5" s="17"/>
      <c r="ZS5" s="17"/>
      <c r="ZT5" s="17"/>
      <c r="ZU5" s="17"/>
      <c r="ZV5" s="17"/>
      <c r="ZW5" s="17"/>
      <c r="ZX5" s="17"/>
      <c r="ZY5" s="17"/>
      <c r="ZZ5" s="17"/>
      <c r="AAA5" s="17"/>
      <c r="AAB5" s="17"/>
      <c r="AAC5" s="17"/>
      <c r="AAD5" s="17"/>
      <c r="AAE5" s="17"/>
      <c r="AAF5" s="17"/>
      <c r="AAG5" s="17"/>
      <c r="AAH5" s="17"/>
      <c r="AAI5" s="17"/>
      <c r="AAJ5" s="17"/>
      <c r="AAK5" s="17"/>
      <c r="AAL5" s="17"/>
      <c r="AAM5" s="17"/>
      <c r="AAN5" s="17"/>
      <c r="AAO5" s="17"/>
      <c r="AAP5" s="17"/>
      <c r="AAQ5" s="17"/>
      <c r="AAR5" s="17"/>
      <c r="AAS5" s="17"/>
      <c r="AAT5" s="17"/>
      <c r="AAU5" s="17"/>
      <c r="AAV5" s="17"/>
      <c r="AAW5" s="17"/>
      <c r="AAX5" s="17"/>
      <c r="AAY5" s="17"/>
      <c r="AAZ5" s="17"/>
      <c r="ABA5" s="17"/>
      <c r="ABB5" s="17"/>
      <c r="ABC5" s="17"/>
      <c r="ABD5" s="17"/>
      <c r="ABE5" s="17"/>
      <c r="ABF5" s="17"/>
      <c r="ABG5" s="17"/>
      <c r="ABH5" s="17"/>
      <c r="ABI5" s="17"/>
      <c r="ABJ5" s="17"/>
      <c r="ABK5" s="17"/>
      <c r="ABL5" s="17"/>
      <c r="ABM5" s="17"/>
      <c r="ABN5" s="17"/>
      <c r="ABO5" s="17"/>
      <c r="ABP5" s="17"/>
      <c r="ABQ5" s="17"/>
      <c r="ABR5" s="17"/>
      <c r="ABS5" s="17"/>
      <c r="ABT5" s="17"/>
      <c r="ABU5" s="17"/>
      <c r="ABV5" s="17"/>
      <c r="ABW5" s="17"/>
      <c r="ABX5" s="17"/>
      <c r="ABY5" s="17"/>
      <c r="ABZ5" s="17"/>
      <c r="ACA5" s="17"/>
      <c r="ACB5" s="17"/>
      <c r="ACC5" s="17"/>
      <c r="ACD5" s="17"/>
      <c r="ACE5" s="17"/>
      <c r="ACF5" s="17"/>
      <c r="ACG5" s="17"/>
      <c r="ACH5" s="17"/>
      <c r="ACI5" s="17"/>
      <c r="ACJ5" s="17"/>
      <c r="ACK5" s="17"/>
      <c r="ACL5" s="17"/>
      <c r="ACM5" s="17"/>
      <c r="ACN5" s="17"/>
      <c r="ACO5" s="17"/>
      <c r="ACP5" s="17"/>
      <c r="ACQ5" s="17"/>
      <c r="ACR5" s="17"/>
      <c r="ACS5" s="17"/>
      <c r="ACT5" s="17"/>
      <c r="ACU5" s="17"/>
      <c r="ACV5" s="17"/>
      <c r="ACW5" s="17"/>
      <c r="ACX5" s="17"/>
      <c r="ACY5" s="17"/>
      <c r="ACZ5" s="17"/>
      <c r="ADA5" s="17"/>
      <c r="ADB5" s="17"/>
      <c r="ADC5" s="17"/>
      <c r="ADD5" s="17"/>
      <c r="ADE5" s="17"/>
      <c r="ADF5" s="17"/>
      <c r="ADG5" s="17"/>
      <c r="ADH5" s="17"/>
      <c r="ADI5" s="17"/>
      <c r="ADJ5" s="17"/>
      <c r="ADK5" s="17"/>
      <c r="ADL5" s="17"/>
      <c r="ADM5" s="17"/>
      <c r="ADN5" s="17"/>
      <c r="ADO5" s="17"/>
      <c r="ADP5" s="17"/>
      <c r="ADQ5" s="17"/>
      <c r="ADR5" s="17"/>
      <c r="ADS5" s="17"/>
      <c r="ADT5" s="17"/>
      <c r="ADU5" s="17"/>
      <c r="ADV5" s="17"/>
      <c r="ADW5" s="17"/>
      <c r="ADX5" s="17"/>
      <c r="ADY5" s="17"/>
      <c r="ADZ5" s="17"/>
      <c r="AEA5" s="17"/>
      <c r="AEB5" s="17"/>
      <c r="AEC5" s="17"/>
      <c r="AED5" s="17"/>
      <c r="AEE5" s="17"/>
      <c r="AEF5" s="17"/>
      <c r="AEG5" s="17"/>
      <c r="AEH5" s="17"/>
      <c r="AEI5" s="17"/>
      <c r="AEJ5" s="17"/>
      <c r="AEK5" s="17"/>
      <c r="AEL5" s="17"/>
      <c r="AEM5" s="17"/>
      <c r="AEN5" s="17"/>
      <c r="AEO5" s="17"/>
      <c r="AEP5" s="17"/>
      <c r="AEQ5" s="17"/>
      <c r="AER5" s="17"/>
      <c r="AES5" s="17"/>
      <c r="AET5" s="17"/>
      <c r="AEU5" s="17"/>
      <c r="AEV5" s="17"/>
      <c r="AEW5" s="17"/>
      <c r="AEX5" s="17"/>
      <c r="AEY5" s="17"/>
      <c r="AEZ5" s="17"/>
      <c r="AFA5" s="17"/>
      <c r="AFB5" s="17"/>
      <c r="AFC5" s="17"/>
      <c r="AFD5" s="17"/>
      <c r="AFE5" s="17"/>
      <c r="AFF5" s="17"/>
      <c r="AFG5" s="17"/>
      <c r="AFH5" s="17"/>
      <c r="AFI5" s="17"/>
      <c r="AFJ5" s="17"/>
      <c r="AFK5" s="17"/>
      <c r="AFL5" s="17"/>
      <c r="AFM5" s="17"/>
      <c r="AFN5" s="17"/>
      <c r="AFO5" s="17"/>
      <c r="AFP5" s="17"/>
      <c r="AFQ5" s="17"/>
      <c r="AFR5" s="17"/>
      <c r="AFS5" s="17"/>
      <c r="AFT5" s="17"/>
      <c r="AFU5" s="17"/>
      <c r="AFV5" s="17"/>
      <c r="AFW5" s="17"/>
      <c r="AFX5" s="17"/>
      <c r="AFY5" s="17"/>
      <c r="AFZ5" s="17"/>
      <c r="AGA5" s="17"/>
      <c r="AGB5" s="17"/>
      <c r="AGC5" s="17"/>
      <c r="AGD5" s="17"/>
      <c r="AGE5" s="17"/>
      <c r="AGF5" s="17"/>
      <c r="AGG5" s="17"/>
      <c r="AGH5" s="17"/>
      <c r="AGI5" s="17"/>
      <c r="AGJ5" s="17"/>
      <c r="AGK5" s="17"/>
      <c r="AGL5" s="17"/>
      <c r="AGM5" s="17"/>
      <c r="AGN5" s="17"/>
      <c r="AGO5" s="17"/>
      <c r="AGP5" s="17"/>
      <c r="AGQ5" s="17"/>
      <c r="AGR5" s="17"/>
      <c r="AGS5" s="17"/>
      <c r="AGT5" s="17"/>
      <c r="AGU5" s="17"/>
      <c r="AGV5" s="17"/>
      <c r="AGW5" s="17"/>
      <c r="AGX5" s="17"/>
      <c r="AGY5" s="17"/>
      <c r="AGZ5" s="17"/>
      <c r="AHA5" s="17"/>
      <c r="AHB5" s="17"/>
      <c r="AHC5" s="17"/>
      <c r="AHD5" s="17"/>
      <c r="AHE5" s="17"/>
      <c r="AHF5" s="17"/>
      <c r="AHG5" s="17"/>
      <c r="AHH5" s="17"/>
      <c r="AHI5" s="17"/>
      <c r="AHJ5" s="17"/>
      <c r="AHK5" s="17"/>
      <c r="AHL5" s="17"/>
      <c r="AHM5" s="17"/>
      <c r="AHN5" s="17"/>
      <c r="AHO5" s="17"/>
      <c r="AHP5" s="17"/>
      <c r="AHQ5" s="17"/>
      <c r="AHR5" s="17"/>
      <c r="AHS5" s="17"/>
      <c r="AHT5" s="17"/>
      <c r="AHU5" s="17"/>
      <c r="AHV5" s="17"/>
      <c r="AHW5" s="17"/>
      <c r="AHX5" s="17"/>
      <c r="AHY5" s="17"/>
      <c r="AHZ5" s="17"/>
      <c r="AIA5" s="17"/>
      <c r="AIB5" s="17"/>
      <c r="AIC5" s="17"/>
      <c r="AID5" s="17"/>
      <c r="AIE5" s="17"/>
      <c r="AIF5" s="17"/>
      <c r="AIG5" s="17"/>
      <c r="AIH5" s="17"/>
      <c r="AII5" s="17"/>
      <c r="AIJ5" s="17"/>
      <c r="AIK5" s="17"/>
      <c r="AIL5" s="17"/>
      <c r="AIM5" s="17"/>
      <c r="AIN5" s="17"/>
      <c r="AIO5" s="17"/>
      <c r="AIP5" s="17"/>
      <c r="AIQ5" s="17"/>
      <c r="AIR5" s="17"/>
      <c r="AIS5" s="17"/>
      <c r="AIT5" s="17"/>
      <c r="AIU5" s="17"/>
      <c r="AIV5" s="17"/>
      <c r="AIW5" s="17"/>
      <c r="AIX5" s="17"/>
      <c r="AIY5" s="17"/>
      <c r="AIZ5" s="17"/>
      <c r="AJA5" s="17"/>
      <c r="AJB5" s="17"/>
      <c r="AJC5" s="17"/>
      <c r="AJD5" s="17"/>
      <c r="AJE5" s="17"/>
      <c r="AJF5" s="17"/>
      <c r="AJG5" s="17"/>
      <c r="AJH5" s="17"/>
      <c r="AJI5" s="17"/>
      <c r="AJJ5" s="17"/>
      <c r="AJK5" s="17"/>
      <c r="AJL5" s="17"/>
      <c r="AJM5" s="17"/>
      <c r="AJN5" s="17"/>
      <c r="AJO5" s="17"/>
      <c r="AJP5" s="17"/>
      <c r="AJQ5" s="17"/>
      <c r="AJR5" s="17"/>
      <c r="AJS5" s="17"/>
      <c r="AJT5" s="17"/>
      <c r="AJU5" s="17"/>
      <c r="AJV5" s="17"/>
      <c r="AJW5" s="17"/>
      <c r="AJX5" s="17"/>
      <c r="AJY5" s="17"/>
      <c r="AJZ5" s="17"/>
      <c r="AKA5" s="17"/>
      <c r="AKB5" s="17"/>
      <c r="AKC5" s="17"/>
      <c r="AKD5" s="17"/>
      <c r="AKE5" s="17"/>
      <c r="AKF5" s="17"/>
      <c r="AKG5" s="17"/>
      <c r="AKH5" s="17"/>
      <c r="AKI5" s="17"/>
      <c r="AKJ5" s="17"/>
      <c r="AKK5" s="17"/>
      <c r="AKL5" s="17"/>
      <c r="AKM5" s="17"/>
      <c r="AKN5" s="17"/>
      <c r="AKO5" s="17"/>
      <c r="AKP5" s="17"/>
      <c r="AKQ5" s="17"/>
      <c r="AKR5" s="17"/>
      <c r="AKS5" s="17"/>
      <c r="AKT5" s="17"/>
      <c r="AKU5" s="17"/>
      <c r="AKV5" s="17"/>
      <c r="AKW5" s="17"/>
      <c r="AKX5" s="17"/>
      <c r="AKY5" s="17"/>
      <c r="AKZ5" s="17"/>
      <c r="ALA5" s="17"/>
      <c r="ALB5" s="17"/>
      <c r="ALC5" s="17"/>
      <c r="ALD5" s="17"/>
      <c r="ALE5" s="17"/>
      <c r="ALF5" s="17"/>
      <c r="ALG5" s="17"/>
      <c r="ALH5" s="17"/>
      <c r="ALI5" s="17"/>
      <c r="ALJ5" s="17"/>
      <c r="ALK5" s="17"/>
      <c r="ALL5" s="17"/>
      <c r="ALM5" s="17"/>
      <c r="ALN5" s="17"/>
      <c r="ALO5" s="17"/>
      <c r="ALP5" s="17"/>
      <c r="ALQ5" s="17"/>
      <c r="ALR5" s="17"/>
      <c r="ALS5" s="17"/>
      <c r="ALT5" s="17"/>
      <c r="ALU5" s="17"/>
      <c r="ALV5" s="17"/>
      <c r="ALW5" s="17"/>
      <c r="ALX5" s="17"/>
      <c r="ALY5" s="17"/>
      <c r="ALZ5" s="17"/>
      <c r="AMA5" s="17"/>
      <c r="AMB5" s="17"/>
      <c r="AMC5" s="17"/>
      <c r="AMD5" s="17"/>
      <c r="AME5" s="17"/>
      <c r="AMF5" s="17"/>
      <c r="AMG5" s="17"/>
      <c r="AMH5" s="17"/>
      <c r="AMI5" s="17"/>
      <c r="AMJ5" s="17"/>
      <c r="AMK5" s="17"/>
      <c r="AML5" s="17"/>
      <c r="AMM5" s="17"/>
      <c r="AMN5" s="17"/>
      <c r="AMO5" s="17"/>
      <c r="AMP5" s="17"/>
      <c r="AMQ5" s="17"/>
      <c r="AMR5" s="17"/>
      <c r="AMS5" s="17"/>
      <c r="AMT5" s="17"/>
      <c r="AMU5" s="17"/>
      <c r="AMV5" s="17"/>
      <c r="AMW5" s="17"/>
      <c r="AMX5" s="17"/>
      <c r="AMY5" s="17"/>
      <c r="AMZ5" s="17"/>
      <c r="ANA5" s="17"/>
      <c r="ANB5" s="17"/>
      <c r="ANC5" s="17"/>
      <c r="AND5" s="17"/>
      <c r="ANE5" s="17"/>
      <c r="ANF5" s="17"/>
      <c r="ANG5" s="17"/>
      <c r="ANH5" s="17"/>
      <c r="ANI5" s="17"/>
      <c r="ANJ5" s="17"/>
      <c r="ANK5" s="17"/>
      <c r="ANL5" s="17"/>
      <c r="ANM5" s="17"/>
      <c r="ANN5" s="17"/>
      <c r="ANO5" s="17"/>
      <c r="ANP5" s="17"/>
      <c r="ANQ5" s="17"/>
      <c r="ANR5" s="17"/>
      <c r="ANS5" s="17"/>
      <c r="ANT5" s="17"/>
      <c r="ANU5" s="17"/>
      <c r="ANV5" s="17"/>
      <c r="ANW5" s="17"/>
      <c r="ANX5" s="17"/>
      <c r="ANY5" s="17"/>
      <c r="ANZ5" s="17"/>
      <c r="AOA5" s="17"/>
      <c r="AOB5" s="17"/>
      <c r="AOC5" s="17"/>
      <c r="AOD5" s="17"/>
      <c r="AOE5" s="17"/>
      <c r="AOF5" s="17"/>
      <c r="AOG5" s="17"/>
      <c r="AOH5" s="17"/>
      <c r="AOI5" s="17"/>
      <c r="AOJ5" s="17"/>
      <c r="AOK5" s="17"/>
      <c r="AOL5" s="17"/>
      <c r="AOM5" s="17"/>
      <c r="AON5" s="17"/>
      <c r="AOO5" s="17"/>
      <c r="AOP5" s="17"/>
      <c r="AOQ5" s="17"/>
      <c r="AOR5" s="17"/>
      <c r="AOS5" s="17"/>
      <c r="AOT5" s="17"/>
      <c r="AOU5" s="17"/>
      <c r="AOV5" s="17"/>
      <c r="AOW5" s="17"/>
      <c r="AOX5" s="17"/>
      <c r="AOY5" s="17"/>
      <c r="AOZ5" s="17"/>
      <c r="APA5" s="17"/>
      <c r="APB5" s="17"/>
      <c r="APC5" s="17"/>
      <c r="APD5" s="17"/>
      <c r="APE5" s="17"/>
      <c r="APF5" s="17"/>
      <c r="APG5" s="17"/>
      <c r="APH5" s="17"/>
      <c r="API5" s="17"/>
      <c r="APJ5" s="17"/>
      <c r="APK5" s="17"/>
      <c r="APL5" s="17"/>
      <c r="APM5" s="17"/>
      <c r="APN5" s="17"/>
      <c r="APO5" s="17"/>
      <c r="APP5" s="17"/>
      <c r="APQ5" s="17"/>
      <c r="APR5" s="17"/>
      <c r="APS5" s="17"/>
      <c r="APT5" s="17"/>
      <c r="APU5" s="17"/>
      <c r="APV5" s="17"/>
      <c r="APW5" s="17"/>
      <c r="APX5" s="17"/>
      <c r="APY5" s="17"/>
      <c r="APZ5" s="17"/>
      <c r="AQA5" s="17"/>
      <c r="AQB5" s="17"/>
      <c r="AQC5" s="17"/>
      <c r="AQD5" s="17"/>
      <c r="AQE5" s="17"/>
      <c r="AQF5" s="17"/>
      <c r="AQG5" s="17"/>
      <c r="AQH5" s="17"/>
      <c r="AQI5" s="17"/>
      <c r="AQJ5" s="17"/>
      <c r="AQK5" s="17"/>
      <c r="AQL5" s="17"/>
      <c r="AQM5" s="17"/>
      <c r="AQN5" s="17"/>
      <c r="AQO5" s="17"/>
      <c r="AQP5" s="17"/>
      <c r="AQQ5" s="17"/>
      <c r="AQR5" s="17"/>
      <c r="AQS5" s="17"/>
      <c r="AQT5" s="17"/>
      <c r="AQU5" s="17"/>
      <c r="AQV5" s="17"/>
      <c r="AQW5" s="17"/>
      <c r="AQX5" s="17"/>
      <c r="AQY5" s="17"/>
      <c r="AQZ5" s="17"/>
      <c r="ARA5" s="17"/>
      <c r="ARB5" s="17"/>
      <c r="ARC5" s="17"/>
      <c r="ARD5" s="17"/>
      <c r="ARE5" s="17"/>
      <c r="ARF5" s="17"/>
      <c r="ARG5" s="17"/>
      <c r="ARH5" s="17"/>
      <c r="ARI5" s="17"/>
      <c r="ARJ5" s="17"/>
      <c r="ARK5" s="17"/>
      <c r="ARL5" s="17"/>
      <c r="ARM5" s="17"/>
      <c r="ARN5" s="17"/>
      <c r="ARO5" s="17"/>
      <c r="ARP5" s="17"/>
      <c r="ARQ5" s="17"/>
      <c r="ARR5" s="17"/>
      <c r="ARS5" s="17"/>
      <c r="ART5" s="17"/>
      <c r="ARU5" s="17"/>
      <c r="ARV5" s="17"/>
      <c r="ARW5" s="17"/>
      <c r="ARX5" s="17"/>
      <c r="ARY5" s="17"/>
      <c r="ARZ5" s="17"/>
      <c r="ASA5" s="17"/>
      <c r="ASB5" s="17"/>
      <c r="ASC5" s="17"/>
      <c r="ASD5" s="17"/>
      <c r="ASE5" s="17"/>
      <c r="ASF5" s="17"/>
      <c r="ASG5" s="17"/>
      <c r="ASH5" s="17"/>
      <c r="ASI5" s="17"/>
      <c r="ASJ5" s="17"/>
      <c r="ASK5" s="17"/>
      <c r="ASL5" s="17"/>
      <c r="ASM5" s="17"/>
      <c r="ASN5" s="17"/>
      <c r="ASO5" s="17"/>
      <c r="ASP5" s="17"/>
      <c r="ASQ5" s="17"/>
      <c r="ASR5" s="17"/>
      <c r="ASS5" s="17"/>
      <c r="AST5" s="17"/>
      <c r="ASU5" s="17"/>
      <c r="ASV5" s="17"/>
      <c r="ASW5" s="17"/>
      <c r="ASX5" s="17"/>
      <c r="ASY5" s="17"/>
      <c r="ASZ5" s="17"/>
      <c r="ATA5" s="17"/>
      <c r="ATB5" s="17"/>
      <c r="ATC5" s="17"/>
      <c r="ATD5" s="17"/>
      <c r="ATE5" s="17"/>
      <c r="ATF5" s="17"/>
      <c r="ATG5" s="17"/>
      <c r="ATH5" s="17"/>
      <c r="ATI5" s="17"/>
      <c r="ATJ5" s="17"/>
      <c r="ATK5" s="17"/>
      <c r="ATL5" s="17"/>
      <c r="ATM5" s="17"/>
      <c r="ATN5" s="17"/>
      <c r="ATO5" s="17"/>
      <c r="ATP5" s="17"/>
      <c r="ATQ5" s="17"/>
      <c r="ATR5" s="17"/>
      <c r="ATS5" s="17"/>
      <c r="ATT5" s="17"/>
      <c r="ATU5" s="17"/>
      <c r="ATV5" s="17"/>
      <c r="ATW5" s="17"/>
      <c r="ATX5" s="17"/>
      <c r="ATY5" s="17"/>
      <c r="ATZ5" s="17"/>
      <c r="AUA5" s="17"/>
      <c r="AUB5" s="17"/>
      <c r="AUC5" s="17"/>
      <c r="AUD5" s="17"/>
      <c r="AUE5" s="17"/>
      <c r="AUF5" s="17"/>
      <c r="AUG5" s="17"/>
      <c r="AUH5" s="17"/>
      <c r="AUI5" s="17"/>
      <c r="AUJ5" s="17"/>
      <c r="AUK5" s="17"/>
      <c r="AUL5" s="17"/>
      <c r="AUM5" s="17"/>
      <c r="AUN5" s="17"/>
      <c r="AUO5" s="17"/>
      <c r="AUP5" s="17"/>
      <c r="AUQ5" s="17"/>
      <c r="AUR5" s="17"/>
      <c r="AUS5" s="17"/>
      <c r="AUT5" s="17"/>
      <c r="AUU5" s="17"/>
      <c r="AUV5" s="17"/>
      <c r="AUW5" s="17"/>
      <c r="AUX5" s="17"/>
      <c r="AUY5" s="17"/>
      <c r="AUZ5" s="17"/>
      <c r="AVA5" s="17"/>
      <c r="AVB5" s="17"/>
      <c r="AVC5" s="17"/>
      <c r="AVD5" s="17"/>
      <c r="AVE5" s="17"/>
      <c r="AVF5" s="17"/>
      <c r="AVG5" s="17"/>
      <c r="AVH5" s="17"/>
      <c r="AVI5" s="17"/>
      <c r="AVJ5" s="17"/>
      <c r="AVK5" s="17"/>
      <c r="AVL5" s="17"/>
      <c r="AVM5" s="17"/>
      <c r="AVN5" s="17"/>
      <c r="AVO5" s="17"/>
      <c r="AVP5" s="17"/>
      <c r="AVQ5" s="17"/>
      <c r="AVR5" s="17"/>
      <c r="AVS5" s="17"/>
      <c r="AVT5" s="17"/>
      <c r="AVU5" s="17"/>
      <c r="AVV5" s="17"/>
      <c r="AVW5" s="17"/>
      <c r="AVX5" s="17"/>
      <c r="AVY5" s="17"/>
      <c r="AVZ5" s="17"/>
      <c r="AWA5" s="17"/>
      <c r="AWB5" s="17"/>
      <c r="AWC5" s="17"/>
      <c r="AWD5" s="17"/>
      <c r="AWE5" s="17"/>
      <c r="AWF5" s="17"/>
      <c r="AWG5" s="17"/>
      <c r="AWH5" s="17"/>
      <c r="AWI5" s="17"/>
      <c r="AWJ5" s="17"/>
      <c r="AWK5" s="17"/>
      <c r="AWL5" s="17"/>
      <c r="AWM5" s="17"/>
      <c r="AWN5" s="17"/>
      <c r="AWO5" s="17"/>
      <c r="AWP5" s="17"/>
      <c r="AWQ5" s="17"/>
      <c r="AWR5" s="17"/>
      <c r="AWS5" s="17"/>
      <c r="AWT5" s="17"/>
      <c r="AWU5" s="17"/>
      <c r="AWV5" s="17"/>
      <c r="AWW5" s="17"/>
      <c r="AWX5" s="17"/>
      <c r="AWY5" s="17"/>
      <c r="AWZ5" s="17"/>
      <c r="AXA5" s="17"/>
      <c r="AXB5" s="17"/>
      <c r="AXC5" s="17"/>
      <c r="AXD5" s="17"/>
      <c r="AXE5" s="17"/>
      <c r="AXF5" s="17"/>
      <c r="AXG5" s="17"/>
      <c r="AXH5" s="17"/>
      <c r="AXI5" s="17"/>
      <c r="AXJ5" s="17"/>
      <c r="AXK5" s="17"/>
      <c r="AXL5" s="17"/>
      <c r="AXM5" s="17"/>
      <c r="AXN5" s="17"/>
      <c r="AXO5" s="17"/>
      <c r="AXP5" s="17"/>
      <c r="AXQ5" s="17"/>
      <c r="AXR5" s="17"/>
      <c r="AXS5" s="17"/>
      <c r="AXT5" s="17"/>
      <c r="AXU5" s="17"/>
      <c r="AXV5" s="17"/>
      <c r="AXW5" s="17"/>
      <c r="AXX5" s="17"/>
      <c r="AXY5" s="17"/>
      <c r="AXZ5" s="17"/>
      <c r="AYA5" s="17"/>
      <c r="AYB5" s="17"/>
      <c r="AYC5" s="17"/>
      <c r="AYD5" s="17"/>
      <c r="AYE5" s="17"/>
      <c r="AYF5" s="17"/>
      <c r="AYG5" s="17"/>
      <c r="AYH5" s="17"/>
      <c r="AYI5" s="17"/>
      <c r="AYJ5" s="17"/>
      <c r="AYK5" s="17"/>
      <c r="AYL5" s="17"/>
      <c r="AYM5" s="17"/>
      <c r="AYN5" s="17"/>
      <c r="AYO5" s="17"/>
      <c r="AYP5" s="17"/>
      <c r="AYQ5" s="17"/>
      <c r="AYR5" s="17"/>
      <c r="AYS5" s="17"/>
      <c r="AYT5" s="17"/>
      <c r="AYU5" s="17"/>
      <c r="AYV5" s="17"/>
      <c r="AYW5" s="17"/>
      <c r="AYX5" s="17"/>
      <c r="AYY5" s="17"/>
      <c r="AYZ5" s="17"/>
      <c r="AZA5" s="17"/>
      <c r="AZB5" s="17"/>
      <c r="AZC5" s="17"/>
      <c r="AZD5" s="17"/>
      <c r="AZE5" s="17"/>
      <c r="AZF5" s="17"/>
      <c r="AZG5" s="17"/>
      <c r="AZH5" s="17"/>
      <c r="AZI5" s="17"/>
      <c r="AZJ5" s="17"/>
      <c r="AZK5" s="17"/>
      <c r="AZL5" s="17"/>
      <c r="AZM5" s="17"/>
      <c r="AZN5" s="17"/>
      <c r="AZO5" s="17"/>
      <c r="AZP5" s="17"/>
      <c r="AZQ5" s="17"/>
      <c r="AZR5" s="17"/>
      <c r="AZS5" s="17"/>
      <c r="AZT5" s="17"/>
      <c r="AZU5" s="17"/>
      <c r="AZV5" s="17"/>
      <c r="AZW5" s="17"/>
      <c r="AZX5" s="17"/>
      <c r="AZY5" s="17"/>
      <c r="AZZ5" s="17"/>
      <c r="BAA5" s="17"/>
      <c r="BAB5" s="17"/>
      <c r="BAC5" s="17"/>
      <c r="BAD5" s="17"/>
      <c r="BAE5" s="17"/>
      <c r="BAF5" s="17"/>
      <c r="BAG5" s="17"/>
      <c r="BAH5" s="17"/>
      <c r="BAI5" s="17"/>
      <c r="BAJ5" s="17"/>
      <c r="BAK5" s="17"/>
      <c r="BAL5" s="17"/>
      <c r="BAM5" s="17"/>
      <c r="BAN5" s="17"/>
      <c r="BAO5" s="17"/>
      <c r="BAP5" s="17"/>
      <c r="BAQ5" s="17"/>
      <c r="BAR5" s="17"/>
      <c r="BAS5" s="17"/>
      <c r="BAT5" s="17"/>
      <c r="BAU5" s="17"/>
      <c r="BAV5" s="17"/>
      <c r="BAW5" s="17"/>
      <c r="BAX5" s="17"/>
      <c r="BAY5" s="17"/>
      <c r="BAZ5" s="17"/>
      <c r="BBA5" s="17"/>
      <c r="BBB5" s="17"/>
      <c r="BBC5" s="17"/>
      <c r="BBD5" s="17"/>
      <c r="BBE5" s="17"/>
      <c r="BBF5" s="17"/>
      <c r="BBG5" s="17"/>
      <c r="BBH5" s="17"/>
      <c r="BBI5" s="17"/>
      <c r="BBJ5" s="17"/>
      <c r="BBK5" s="17"/>
      <c r="BBL5" s="17"/>
      <c r="BBM5" s="17"/>
      <c r="BBN5" s="17"/>
      <c r="BBO5" s="17"/>
      <c r="BBP5" s="17"/>
      <c r="BBQ5" s="17"/>
      <c r="BBR5" s="17"/>
      <c r="BBS5" s="17"/>
      <c r="BBT5" s="17"/>
      <c r="BBU5" s="17"/>
      <c r="BBV5" s="17"/>
      <c r="BBW5" s="17"/>
      <c r="BBX5" s="17"/>
      <c r="BBY5" s="17"/>
      <c r="BBZ5" s="17"/>
      <c r="BCA5" s="17"/>
      <c r="BCB5" s="17"/>
      <c r="BCC5" s="17"/>
      <c r="BCD5" s="17"/>
      <c r="BCE5" s="17"/>
      <c r="BCF5" s="17"/>
      <c r="BCG5" s="17"/>
      <c r="BCH5" s="17"/>
      <c r="BCI5" s="17"/>
      <c r="BCJ5" s="17"/>
      <c r="BCK5" s="17"/>
      <c r="BCL5" s="17"/>
      <c r="BCM5" s="17"/>
      <c r="BCN5" s="17"/>
      <c r="BCO5" s="17"/>
      <c r="BCP5" s="17"/>
      <c r="BCQ5" s="17"/>
      <c r="BCR5" s="17"/>
      <c r="BCS5" s="17"/>
      <c r="BCT5" s="17"/>
      <c r="BCU5" s="17"/>
      <c r="BCV5" s="17"/>
      <c r="BCW5" s="17"/>
      <c r="BCX5" s="17"/>
      <c r="BCY5" s="17"/>
      <c r="BCZ5" s="17"/>
      <c r="BDA5" s="17"/>
      <c r="BDB5" s="17"/>
      <c r="BDC5" s="17"/>
      <c r="BDD5" s="17"/>
      <c r="BDE5" s="17"/>
      <c r="BDF5" s="17"/>
      <c r="BDG5" s="17"/>
      <c r="BDH5" s="17"/>
      <c r="BDI5" s="17"/>
      <c r="BDJ5" s="17"/>
      <c r="BDK5" s="17"/>
      <c r="BDL5" s="17"/>
      <c r="BDM5" s="17"/>
      <c r="BDN5" s="17"/>
      <c r="BDO5" s="17"/>
      <c r="BDP5" s="17"/>
      <c r="BDQ5" s="17"/>
      <c r="BDR5" s="17"/>
      <c r="BDS5" s="17"/>
      <c r="BDT5" s="17"/>
      <c r="BDU5" s="17"/>
      <c r="BDV5" s="17"/>
      <c r="BDW5" s="17"/>
      <c r="BDX5" s="17"/>
      <c r="BDY5" s="17"/>
      <c r="BDZ5" s="17"/>
      <c r="BEA5" s="17"/>
      <c r="BEB5" s="17"/>
      <c r="BEC5" s="17"/>
      <c r="BED5" s="17"/>
      <c r="BEE5" s="17"/>
      <c r="BEF5" s="17"/>
      <c r="BEG5" s="17"/>
      <c r="BEH5" s="17"/>
      <c r="BEI5" s="17"/>
      <c r="BEJ5" s="17"/>
      <c r="BEK5" s="17"/>
      <c r="BEL5" s="17"/>
      <c r="BEM5" s="17"/>
      <c r="BEN5" s="17"/>
      <c r="BEO5" s="17"/>
      <c r="BEP5" s="17"/>
      <c r="BEQ5" s="17"/>
      <c r="BER5" s="17"/>
      <c r="BES5" s="17"/>
      <c r="BET5" s="17"/>
      <c r="BEU5" s="17"/>
      <c r="BEV5" s="17"/>
      <c r="BEW5" s="17"/>
      <c r="BEX5" s="17"/>
      <c r="BEY5" s="17"/>
      <c r="BEZ5" s="17"/>
      <c r="BFA5" s="17"/>
      <c r="BFB5" s="17"/>
      <c r="BFC5" s="17"/>
      <c r="BFD5" s="17"/>
      <c r="BFE5" s="17"/>
      <c r="BFF5" s="17"/>
      <c r="BFG5" s="17"/>
      <c r="BFH5" s="17"/>
      <c r="BFI5" s="17"/>
      <c r="BFJ5" s="17"/>
      <c r="BFK5" s="17"/>
      <c r="BFL5" s="17"/>
      <c r="BFM5" s="17"/>
      <c r="BFN5" s="17"/>
      <c r="BFO5" s="17"/>
      <c r="BFP5" s="17"/>
      <c r="BFQ5" s="17"/>
      <c r="BFR5" s="17"/>
      <c r="BFS5" s="17"/>
      <c r="BFT5" s="17"/>
      <c r="BFU5" s="17"/>
      <c r="BFV5" s="17"/>
      <c r="BFW5" s="17"/>
      <c r="BFX5" s="17"/>
      <c r="BFY5" s="17"/>
      <c r="BFZ5" s="17"/>
      <c r="BGA5" s="17"/>
      <c r="BGB5" s="17"/>
      <c r="BGC5" s="17"/>
      <c r="BGD5" s="17"/>
      <c r="BGE5" s="17"/>
      <c r="BGF5" s="17"/>
      <c r="BGG5" s="17"/>
      <c r="BGH5" s="17"/>
      <c r="BGI5" s="17"/>
      <c r="BGJ5" s="17"/>
      <c r="BGK5" s="17"/>
      <c r="BGL5" s="17"/>
      <c r="BGM5" s="17"/>
      <c r="BGN5" s="17"/>
      <c r="BGO5" s="17"/>
      <c r="BGP5" s="17"/>
      <c r="BGQ5" s="17"/>
      <c r="BGR5" s="17"/>
      <c r="BGS5" s="17"/>
      <c r="BGT5" s="17"/>
      <c r="BGU5" s="17"/>
      <c r="BGV5" s="17"/>
      <c r="BGW5" s="17"/>
      <c r="BGX5" s="17"/>
      <c r="BGY5" s="17"/>
      <c r="BGZ5" s="17"/>
      <c r="BHA5" s="17"/>
      <c r="BHB5" s="17"/>
      <c r="BHC5" s="17"/>
      <c r="BHD5" s="17"/>
      <c r="BHE5" s="17"/>
      <c r="BHF5" s="17"/>
      <c r="BHG5" s="17"/>
      <c r="BHH5" s="17"/>
      <c r="BHI5" s="17"/>
      <c r="BHJ5" s="17"/>
      <c r="BHK5" s="17"/>
      <c r="BHL5" s="17"/>
      <c r="BHM5" s="17"/>
      <c r="BHN5" s="17"/>
      <c r="BHO5" s="17"/>
      <c r="BHP5" s="17"/>
      <c r="BHQ5" s="17"/>
      <c r="BHR5" s="17"/>
      <c r="BHS5" s="17"/>
      <c r="BHT5" s="17"/>
      <c r="BHU5" s="17"/>
      <c r="BHV5" s="17"/>
      <c r="BHW5" s="17"/>
      <c r="BHX5" s="17"/>
      <c r="BHY5" s="17"/>
      <c r="BHZ5" s="17"/>
      <c r="BIA5" s="17"/>
      <c r="BIB5" s="17"/>
      <c r="BIC5" s="17"/>
      <c r="BID5" s="17"/>
      <c r="BIE5" s="17"/>
      <c r="BIF5" s="17"/>
      <c r="BIG5" s="17"/>
      <c r="BIH5" s="17"/>
      <c r="BII5" s="17"/>
      <c r="BIJ5" s="17"/>
      <c r="BIK5" s="17"/>
      <c r="BIL5" s="17"/>
      <c r="BIM5" s="17"/>
      <c r="BIN5" s="17"/>
      <c r="BIO5" s="17"/>
      <c r="BIP5" s="17"/>
      <c r="BIQ5" s="17"/>
      <c r="BIR5" s="17"/>
      <c r="BIS5" s="17"/>
      <c r="BIT5" s="17"/>
      <c r="BIU5" s="17"/>
      <c r="BIV5" s="17"/>
      <c r="BIW5" s="17"/>
      <c r="BIX5" s="17"/>
      <c r="BIY5" s="17"/>
      <c r="BIZ5" s="17"/>
      <c r="BJA5" s="17"/>
      <c r="BJB5" s="17"/>
      <c r="BJC5" s="17"/>
      <c r="BJD5" s="17"/>
      <c r="BJE5" s="17"/>
      <c r="BJF5" s="17"/>
      <c r="BJG5" s="17"/>
      <c r="BJH5" s="17"/>
      <c r="BJI5" s="17"/>
      <c r="BJJ5" s="17"/>
      <c r="BJK5" s="17"/>
      <c r="BJL5" s="17"/>
      <c r="BJM5" s="17"/>
      <c r="BJN5" s="17"/>
      <c r="BJO5" s="17"/>
      <c r="BJP5" s="17"/>
      <c r="BJQ5" s="17"/>
      <c r="BJR5" s="17"/>
      <c r="BJS5" s="17"/>
      <c r="BJT5" s="17"/>
      <c r="BJU5" s="17"/>
      <c r="BJV5" s="17"/>
      <c r="BJW5" s="17"/>
      <c r="BJX5" s="17"/>
      <c r="BJY5" s="17"/>
      <c r="BJZ5" s="17"/>
      <c r="BKA5" s="17"/>
      <c r="BKB5" s="17"/>
      <c r="BKC5" s="17"/>
      <c r="BKD5" s="17"/>
      <c r="BKE5" s="17"/>
      <c r="BKF5" s="17"/>
      <c r="BKG5" s="17"/>
      <c r="BKH5" s="17"/>
      <c r="BKI5" s="17"/>
      <c r="BKJ5" s="17"/>
      <c r="BKK5" s="17"/>
      <c r="BKL5" s="17"/>
      <c r="BKM5" s="17"/>
      <c r="BKN5" s="17"/>
      <c r="BKO5" s="17"/>
      <c r="BKP5" s="17"/>
      <c r="BKQ5" s="17"/>
      <c r="BKR5" s="17"/>
      <c r="BKS5" s="17"/>
      <c r="BKT5" s="17"/>
      <c r="BKU5" s="17"/>
      <c r="BKV5" s="17"/>
      <c r="BKW5" s="17"/>
      <c r="BKX5" s="17"/>
      <c r="BKY5" s="17"/>
      <c r="BKZ5" s="17"/>
      <c r="BLA5" s="17"/>
      <c r="BLB5" s="17"/>
      <c r="BLC5" s="17"/>
      <c r="BLD5" s="17"/>
      <c r="BLE5" s="17"/>
      <c r="BLF5" s="17"/>
      <c r="BLG5" s="17"/>
      <c r="BLH5" s="17"/>
      <c r="BLI5" s="17"/>
      <c r="BLJ5" s="17"/>
      <c r="BLK5" s="17"/>
      <c r="BLL5" s="17"/>
      <c r="BLM5" s="17"/>
      <c r="BLN5" s="17"/>
      <c r="BLO5" s="17"/>
      <c r="BLP5" s="17"/>
      <c r="BLQ5" s="17"/>
      <c r="BLR5" s="17"/>
      <c r="BLS5" s="17"/>
      <c r="BLT5" s="17"/>
      <c r="BLU5" s="17"/>
      <c r="BLV5" s="17"/>
      <c r="BLW5" s="17"/>
      <c r="BLX5" s="17"/>
      <c r="BLY5" s="17"/>
      <c r="BLZ5" s="17"/>
      <c r="BMA5" s="17"/>
      <c r="BMB5" s="17"/>
      <c r="BMC5" s="17"/>
      <c r="BMD5" s="17"/>
      <c r="BME5" s="17"/>
      <c r="BMF5" s="17"/>
      <c r="BMG5" s="17"/>
      <c r="BMH5" s="17"/>
      <c r="BMI5" s="17"/>
      <c r="BMJ5" s="17"/>
      <c r="BMK5" s="17"/>
      <c r="BML5" s="17"/>
      <c r="BMM5" s="17"/>
      <c r="BMN5" s="17"/>
      <c r="BMO5" s="17"/>
      <c r="BMP5" s="17"/>
      <c r="BMQ5" s="17"/>
      <c r="BMR5" s="17"/>
      <c r="BMS5" s="17"/>
      <c r="BMT5" s="17"/>
      <c r="BMU5" s="17"/>
      <c r="BMV5" s="17"/>
      <c r="BMW5" s="17"/>
      <c r="BMX5" s="17"/>
      <c r="BMY5" s="17"/>
      <c r="BMZ5" s="17"/>
      <c r="BNA5" s="17"/>
      <c r="BNB5" s="17"/>
      <c r="BNC5" s="17"/>
      <c r="BND5" s="17"/>
      <c r="BNE5" s="17"/>
      <c r="BNF5" s="17"/>
      <c r="BNG5" s="17"/>
      <c r="BNH5" s="17"/>
      <c r="BNI5" s="17"/>
      <c r="BNJ5" s="17"/>
      <c r="BNK5" s="17"/>
      <c r="BNL5" s="17"/>
      <c r="BNM5" s="17"/>
      <c r="BNN5" s="17"/>
      <c r="BNO5" s="17"/>
      <c r="BNP5" s="17"/>
      <c r="BNQ5" s="17"/>
      <c r="BNR5" s="17"/>
      <c r="BNS5" s="17"/>
      <c r="BNT5" s="17"/>
      <c r="BNU5" s="17"/>
      <c r="BNV5" s="17"/>
      <c r="BNW5" s="17"/>
      <c r="BNX5" s="17"/>
      <c r="BNY5" s="17"/>
      <c r="BNZ5" s="17"/>
      <c r="BOA5" s="17"/>
      <c r="BOB5" s="17"/>
      <c r="BOC5" s="17"/>
      <c r="BOD5" s="17"/>
      <c r="BOE5" s="17"/>
      <c r="BOF5" s="17"/>
      <c r="BOG5" s="17"/>
      <c r="BOH5" s="17"/>
      <c r="BOI5" s="17"/>
      <c r="BOJ5" s="17"/>
      <c r="BOK5" s="17"/>
      <c r="BOL5" s="17"/>
      <c r="BOM5" s="17"/>
      <c r="BON5" s="17"/>
      <c r="BOO5" s="17"/>
      <c r="BOP5" s="17"/>
      <c r="BOQ5" s="17"/>
      <c r="BOR5" s="17"/>
      <c r="BOS5" s="17"/>
      <c r="BOT5" s="17"/>
      <c r="BOU5" s="17"/>
      <c r="BOV5" s="17"/>
      <c r="BOW5" s="17"/>
      <c r="BOX5" s="17"/>
      <c r="BOY5" s="17"/>
      <c r="BOZ5" s="17"/>
      <c r="BPA5" s="17"/>
      <c r="BPB5" s="17"/>
      <c r="BPC5" s="17"/>
      <c r="BPD5" s="17"/>
      <c r="BPE5" s="17"/>
      <c r="BPF5" s="17"/>
      <c r="BPG5" s="17"/>
      <c r="BPH5" s="17"/>
      <c r="BPI5" s="17"/>
      <c r="BPJ5" s="17"/>
      <c r="BPK5" s="17"/>
      <c r="BPL5" s="17"/>
      <c r="BPM5" s="17"/>
      <c r="BPN5" s="17"/>
      <c r="BPO5" s="17"/>
      <c r="BPP5" s="17"/>
      <c r="BPQ5" s="17"/>
      <c r="BPR5" s="17"/>
      <c r="BPS5" s="17"/>
      <c r="BPT5" s="17"/>
      <c r="BPU5" s="17"/>
      <c r="BPV5" s="17"/>
      <c r="BPW5" s="17"/>
      <c r="BPX5" s="17"/>
      <c r="BPY5" s="17"/>
      <c r="BPZ5" s="17"/>
      <c r="BQA5" s="17"/>
      <c r="BQB5" s="17"/>
      <c r="BQC5" s="17"/>
      <c r="BQD5" s="17"/>
      <c r="BQE5" s="17"/>
      <c r="BQF5" s="17"/>
      <c r="BQG5" s="17"/>
      <c r="BQH5" s="17"/>
      <c r="BQI5" s="17"/>
      <c r="BQJ5" s="17"/>
      <c r="BQK5" s="17"/>
      <c r="BQL5" s="17"/>
      <c r="BQM5" s="17"/>
      <c r="BQN5" s="17"/>
      <c r="BQO5" s="17"/>
      <c r="BQP5" s="17"/>
      <c r="BQQ5" s="17"/>
      <c r="BQR5" s="17"/>
      <c r="BQS5" s="17"/>
      <c r="BQT5" s="17"/>
      <c r="BQU5" s="17"/>
      <c r="BQV5" s="17"/>
      <c r="BQW5" s="17"/>
      <c r="BQX5" s="17"/>
      <c r="BQY5" s="17"/>
      <c r="BQZ5" s="17"/>
      <c r="BRA5" s="17"/>
      <c r="BRB5" s="17"/>
      <c r="BRC5" s="17"/>
      <c r="BRD5" s="17"/>
      <c r="BRE5" s="17"/>
      <c r="BRF5" s="17"/>
      <c r="BRG5" s="17"/>
      <c r="BRH5" s="17"/>
      <c r="BRI5" s="17"/>
      <c r="BRJ5" s="17"/>
      <c r="BRK5" s="17"/>
      <c r="BRL5" s="17"/>
      <c r="BRM5" s="17"/>
      <c r="BRN5" s="17"/>
      <c r="BRO5" s="17"/>
      <c r="BRP5" s="17"/>
      <c r="BRQ5" s="17"/>
      <c r="BRR5" s="17"/>
      <c r="BRS5" s="17"/>
      <c r="BRT5" s="17"/>
      <c r="BRU5" s="17"/>
      <c r="BRV5" s="17"/>
      <c r="BRW5" s="17"/>
      <c r="BRX5" s="17"/>
      <c r="BRY5" s="17"/>
      <c r="BRZ5" s="17"/>
      <c r="BSA5" s="17"/>
      <c r="BSB5" s="17"/>
      <c r="BSC5" s="17"/>
      <c r="BSD5" s="17"/>
      <c r="BSE5" s="17"/>
      <c r="BSF5" s="17"/>
      <c r="BSG5" s="17"/>
      <c r="BSH5" s="17"/>
      <c r="BSI5" s="17"/>
      <c r="BSJ5" s="16">
        <v>2.4</v>
      </c>
      <c r="BSK5" s="14" t="s">
        <v>2614</v>
      </c>
      <c r="BSL5" s="14" t="s">
        <v>2627</v>
      </c>
      <c r="BSM5" s="17"/>
      <c r="BSN5" s="17"/>
      <c r="BSO5" s="17"/>
      <c r="BSP5" s="17"/>
      <c r="BSQ5" s="17"/>
      <c r="BSR5" s="17"/>
      <c r="BSS5" s="17"/>
      <c r="BST5" s="17"/>
      <c r="BSU5" s="17"/>
      <c r="BSV5" s="17"/>
      <c r="BSW5" s="17"/>
      <c r="BSX5" s="17"/>
      <c r="BSY5" s="17"/>
      <c r="BSZ5" s="17"/>
      <c r="BTA5" s="17"/>
      <c r="BTB5" s="17"/>
      <c r="BTC5" s="17"/>
      <c r="BTD5" s="17"/>
      <c r="BTE5" s="17"/>
      <c r="BTF5" s="17"/>
      <c r="BTG5" s="17"/>
      <c r="BTH5" s="17"/>
      <c r="BTI5" s="17"/>
      <c r="BTJ5" s="17"/>
      <c r="BTK5" s="17"/>
      <c r="BTL5" s="17"/>
      <c r="BTM5" s="17"/>
      <c r="BTN5" s="17"/>
      <c r="BTO5" s="17"/>
      <c r="BTP5" s="17"/>
      <c r="BTQ5" s="17"/>
      <c r="BTR5" s="17"/>
      <c r="BTS5" s="17"/>
      <c r="BTT5" s="17"/>
      <c r="BTU5" s="17"/>
      <c r="BTV5" s="17"/>
      <c r="BTW5" s="17"/>
      <c r="BTX5" s="17"/>
      <c r="BTY5" s="17"/>
      <c r="BTZ5" s="17"/>
      <c r="BUA5" s="17"/>
      <c r="BUB5" s="17"/>
      <c r="BUC5" s="17"/>
      <c r="BUD5" s="17"/>
      <c r="BUE5" s="17"/>
      <c r="BUF5" s="17"/>
      <c r="BUG5" s="17"/>
      <c r="BUH5" s="17"/>
      <c r="BUI5" s="17"/>
      <c r="BUJ5" s="17"/>
      <c r="BUK5" s="17"/>
      <c r="BUL5" s="17"/>
      <c r="BUM5" s="17"/>
      <c r="BUN5" s="17"/>
      <c r="BUO5" s="17"/>
      <c r="BUP5" s="17"/>
      <c r="BUQ5" s="17"/>
      <c r="BUR5" s="17"/>
      <c r="BUS5" s="17"/>
      <c r="BUT5" s="17"/>
      <c r="BUU5" s="17"/>
      <c r="BUV5" s="17"/>
      <c r="BUW5" s="17"/>
      <c r="BUX5" s="17"/>
      <c r="BUY5" s="17"/>
      <c r="BUZ5" s="17"/>
      <c r="BVA5" s="17"/>
      <c r="BVB5" s="17"/>
      <c r="BVC5" s="17"/>
      <c r="BVD5" s="17"/>
      <c r="BVE5" s="17"/>
      <c r="BVF5" s="17"/>
      <c r="BVG5" s="17"/>
      <c r="BVH5" s="17"/>
      <c r="BVI5" s="17"/>
      <c r="BVJ5" s="17"/>
      <c r="BVK5" s="17"/>
      <c r="BVL5" s="17"/>
      <c r="BVM5" s="17"/>
      <c r="BVN5" s="17"/>
      <c r="BVO5" s="17"/>
      <c r="BVP5" s="17"/>
      <c r="BVQ5" s="17"/>
      <c r="BVR5" s="17"/>
      <c r="BVS5" s="17"/>
      <c r="BVT5" s="17"/>
      <c r="BVU5" s="17"/>
      <c r="BVV5" s="17"/>
      <c r="BVW5" s="17"/>
      <c r="BVX5" s="17"/>
      <c r="BVY5" s="17"/>
      <c r="BVZ5" s="17"/>
      <c r="BWA5" s="17"/>
      <c r="BWB5" s="17"/>
      <c r="BWC5" s="17"/>
      <c r="BWD5" s="17"/>
      <c r="BWE5" s="17"/>
      <c r="BWF5" s="17"/>
      <c r="BWG5" s="17"/>
      <c r="BWH5" s="17"/>
      <c r="BWI5" s="17"/>
      <c r="BWJ5" s="17"/>
      <c r="BWK5" s="17"/>
      <c r="BWL5" s="17"/>
      <c r="BWM5" s="17"/>
      <c r="BWN5" s="17"/>
      <c r="BWO5" s="17"/>
      <c r="BWP5" s="17"/>
      <c r="BWQ5" s="17"/>
      <c r="BWR5" s="17"/>
      <c r="BWS5" s="17"/>
      <c r="BWT5" s="17"/>
      <c r="BWU5" s="17"/>
      <c r="BWV5" s="17"/>
      <c r="BWW5" s="17"/>
      <c r="BWX5" s="17"/>
      <c r="BWY5" s="17"/>
      <c r="BWZ5" s="17"/>
      <c r="BXA5" s="17"/>
      <c r="BXB5" s="17"/>
      <c r="BXC5" s="17"/>
      <c r="BXD5" s="17"/>
      <c r="BXE5" s="17"/>
      <c r="BXF5" s="17"/>
      <c r="BXG5" s="17"/>
      <c r="BXH5" s="17"/>
      <c r="BXI5" s="17"/>
      <c r="BXJ5" s="17"/>
      <c r="BXK5" s="17"/>
      <c r="BXL5" s="17"/>
      <c r="BXM5" s="17"/>
      <c r="BXN5" s="17"/>
      <c r="BXO5" s="17"/>
      <c r="BXP5" s="17"/>
      <c r="BXQ5" s="17"/>
      <c r="BXR5" s="17"/>
      <c r="BXS5" s="17"/>
      <c r="BXT5" s="17"/>
      <c r="BXU5" s="17"/>
      <c r="BXV5" s="17"/>
      <c r="BXW5" s="17"/>
      <c r="BXX5" s="17"/>
      <c r="BXY5" s="17"/>
      <c r="BXZ5" s="17"/>
      <c r="BYA5" s="17"/>
      <c r="BYB5" s="17"/>
      <c r="BYC5" s="17"/>
      <c r="BYD5" s="17"/>
      <c r="BYE5" s="17"/>
      <c r="BYF5" s="17"/>
      <c r="BYG5" s="17"/>
      <c r="BYH5" s="17"/>
      <c r="BYI5" s="17"/>
      <c r="BYJ5" s="17"/>
      <c r="BYK5" s="17"/>
      <c r="BYL5" s="17"/>
      <c r="BYM5" s="17"/>
      <c r="BYN5" s="17"/>
      <c r="BYO5" s="17"/>
      <c r="BYP5" s="17"/>
      <c r="BYQ5" s="17"/>
      <c r="BYR5" s="17"/>
      <c r="BYS5" s="17"/>
      <c r="BYT5" s="17"/>
      <c r="BYU5" s="17"/>
      <c r="BYV5" s="17"/>
      <c r="BYW5" s="17"/>
      <c r="BYX5" s="17"/>
      <c r="BYY5" s="17"/>
      <c r="BYZ5" s="17"/>
      <c r="BZA5" s="17"/>
      <c r="BZB5" s="17"/>
      <c r="BZC5" s="17"/>
      <c r="BZD5" s="17"/>
      <c r="BZE5" s="17"/>
      <c r="BZF5" s="17"/>
      <c r="BZG5" s="17"/>
      <c r="BZH5" s="17"/>
      <c r="BZI5" s="17"/>
      <c r="BZJ5" s="17"/>
      <c r="BZK5" s="17"/>
      <c r="BZL5" s="17"/>
      <c r="BZM5" s="17"/>
      <c r="BZN5" s="17"/>
      <c r="BZO5" s="17"/>
      <c r="BZP5" s="17"/>
      <c r="BZQ5" s="17"/>
      <c r="BZR5" s="17"/>
      <c r="BZS5" s="17"/>
      <c r="BZT5" s="17"/>
      <c r="BZU5" s="17"/>
      <c r="BZV5" s="17"/>
      <c r="BZW5" s="17"/>
      <c r="BZX5" s="17"/>
      <c r="BZY5" s="17"/>
      <c r="BZZ5" s="17"/>
      <c r="CAA5" s="17"/>
      <c r="CAB5" s="17"/>
      <c r="CAC5" s="17"/>
      <c r="CAD5" s="17"/>
      <c r="CAE5" s="17"/>
      <c r="CAF5" s="17"/>
      <c r="CAG5" s="17"/>
      <c r="CAH5" s="17"/>
      <c r="CAI5" s="17"/>
      <c r="CAJ5" s="17"/>
      <c r="CAK5" s="17"/>
      <c r="CAL5" s="17"/>
      <c r="CAM5" s="17"/>
      <c r="CAN5" s="17"/>
      <c r="CAO5" s="17"/>
      <c r="CAP5" s="17"/>
      <c r="CAQ5" s="17"/>
      <c r="CAR5" s="17"/>
      <c r="CAS5" s="17"/>
      <c r="CAT5" s="17"/>
      <c r="CAU5" s="17"/>
      <c r="CAV5" s="17"/>
      <c r="CAW5" s="17"/>
      <c r="CAX5" s="17"/>
      <c r="CAY5" s="17"/>
      <c r="CAZ5" s="17"/>
      <c r="CBA5" s="17"/>
      <c r="CBB5" s="17"/>
      <c r="CBC5" s="17"/>
      <c r="CBD5" s="17"/>
      <c r="CBE5" s="17"/>
      <c r="CBF5" s="17"/>
      <c r="CBG5" s="17"/>
      <c r="CBH5" s="17"/>
      <c r="CBI5" s="17"/>
      <c r="CBJ5" s="17"/>
      <c r="CBK5" s="17"/>
      <c r="CBL5" s="17"/>
      <c r="CBM5" s="17"/>
      <c r="CBN5" s="17"/>
      <c r="CBO5" s="17"/>
      <c r="CBP5" s="17"/>
      <c r="CBQ5" s="17"/>
      <c r="CBR5" s="17"/>
      <c r="CBS5" s="17"/>
      <c r="CBT5" s="17"/>
      <c r="CBU5" s="17"/>
      <c r="CBV5" s="17"/>
      <c r="CBW5" s="17"/>
      <c r="CBX5" s="17"/>
      <c r="CBY5" s="17"/>
      <c r="CBZ5" s="17"/>
      <c r="CCA5" s="17"/>
      <c r="CCB5" s="17"/>
      <c r="CCC5" s="17"/>
      <c r="CCD5" s="17"/>
      <c r="CCE5" s="17"/>
      <c r="CCF5" s="17"/>
      <c r="CCG5" s="17"/>
      <c r="CCH5" s="17"/>
      <c r="CCI5" s="17"/>
      <c r="CCJ5" s="17"/>
      <c r="CCK5" s="17"/>
      <c r="CCL5" s="17"/>
      <c r="CCM5" s="17"/>
      <c r="CCN5" s="17"/>
      <c r="CCO5" s="17"/>
      <c r="CCP5" s="17"/>
      <c r="CCQ5" s="17"/>
      <c r="CCR5" s="17"/>
      <c r="CCS5" s="17"/>
      <c r="CCT5" s="17"/>
      <c r="CCU5" s="17"/>
      <c r="CCV5" s="17"/>
      <c r="CCW5" s="17"/>
      <c r="CCX5" s="17"/>
      <c r="CCY5" s="17"/>
      <c r="CCZ5" s="17"/>
      <c r="CDA5" s="17"/>
      <c r="CDB5" s="17"/>
      <c r="CDC5" s="17"/>
      <c r="CDD5" s="17"/>
      <c r="CDE5" s="17"/>
      <c r="CDF5" s="17"/>
      <c r="CDG5" s="17"/>
      <c r="CDH5" s="17"/>
      <c r="CDI5" s="17"/>
      <c r="CDJ5" s="17"/>
      <c r="CDK5" s="17"/>
      <c r="CDL5" s="17"/>
      <c r="CDM5" s="17"/>
      <c r="CDN5" s="17"/>
      <c r="CDO5" s="17"/>
      <c r="CDP5" s="17"/>
      <c r="CDQ5" s="17"/>
      <c r="CDR5" s="17"/>
      <c r="CDS5" s="17"/>
      <c r="CDT5" s="17"/>
      <c r="CDU5" s="17"/>
    </row>
    <row r="6">
      <c r="A6" s="14" t="s">
        <v>2612</v>
      </c>
      <c r="B6" s="14" t="s">
        <v>2628</v>
      </c>
      <c r="C6" s="14" t="s">
        <v>2614</v>
      </c>
      <c r="D6" s="14" t="s">
        <v>2615</v>
      </c>
      <c r="E6" s="14" t="s">
        <v>53</v>
      </c>
      <c r="F6" s="14" t="s">
        <v>2616</v>
      </c>
      <c r="I6" s="14" t="s">
        <v>2629</v>
      </c>
      <c r="J6" s="14" t="s">
        <v>2618</v>
      </c>
      <c r="K6" s="14" t="s">
        <v>2619</v>
      </c>
      <c r="L6" s="17"/>
      <c r="M6" s="17"/>
      <c r="N6" s="14" t="s">
        <v>21</v>
      </c>
      <c r="O6" s="14" t="s">
        <v>21</v>
      </c>
      <c r="P6" s="21" t="s">
        <v>2620</v>
      </c>
      <c r="Q6" s="16">
        <v>11.0</v>
      </c>
      <c r="R6" s="16">
        <v>3988875.0</v>
      </c>
      <c r="S6" s="16">
        <v>3988875.0</v>
      </c>
      <c r="T6" s="14" t="s">
        <v>2630</v>
      </c>
      <c r="U6" s="14" t="s">
        <v>2631</v>
      </c>
      <c r="V6" s="14" t="s">
        <v>2632</v>
      </c>
      <c r="W6" s="14" t="s">
        <v>2633</v>
      </c>
      <c r="Z6" s="17"/>
      <c r="AA6" s="17"/>
      <c r="AB6" s="17"/>
      <c r="AC6" s="17"/>
      <c r="AD6" s="16">
        <v>248.0</v>
      </c>
      <c r="AE6" s="22">
        <v>45334.0</v>
      </c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4" t="s">
        <v>2625</v>
      </c>
      <c r="BB6" s="17"/>
      <c r="BC6" s="17"/>
      <c r="BD6" s="17"/>
      <c r="BE6" s="17"/>
      <c r="BF6" s="17"/>
      <c r="BG6" s="16">
        <v>1.0</v>
      </c>
      <c r="BH6" s="17"/>
      <c r="BI6" s="14" t="s">
        <v>2594</v>
      </c>
      <c r="BJ6" s="14" t="s">
        <v>2566</v>
      </c>
      <c r="BK6" s="17"/>
      <c r="BL6" s="17"/>
      <c r="BM6" s="16">
        <v>8.3</v>
      </c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7"/>
      <c r="PP6" s="17"/>
      <c r="PQ6" s="17"/>
      <c r="PR6" s="17"/>
      <c r="PS6" s="17"/>
      <c r="PT6" s="17"/>
      <c r="PU6" s="17"/>
      <c r="PV6" s="17"/>
      <c r="PW6" s="17"/>
      <c r="PX6" s="17"/>
      <c r="PY6" s="17"/>
      <c r="PZ6" s="17"/>
      <c r="QA6" s="17"/>
      <c r="QB6" s="17"/>
      <c r="QC6" s="17"/>
      <c r="QD6" s="17"/>
      <c r="QE6" s="17"/>
      <c r="QF6" s="17"/>
      <c r="QG6" s="17"/>
      <c r="QH6" s="17"/>
      <c r="QI6" s="17"/>
      <c r="QJ6" s="17"/>
      <c r="QK6" s="17"/>
      <c r="QL6" s="17"/>
      <c r="QM6" s="17"/>
      <c r="QN6" s="17"/>
      <c r="QO6" s="17"/>
      <c r="QP6" s="17"/>
      <c r="QQ6" s="17"/>
      <c r="QR6" s="17"/>
      <c r="QS6" s="17"/>
      <c r="QT6" s="17"/>
      <c r="QU6" s="17"/>
      <c r="QV6" s="17"/>
      <c r="QW6" s="17"/>
      <c r="QX6" s="17"/>
      <c r="QY6" s="17"/>
      <c r="QZ6" s="17"/>
      <c r="RA6" s="17"/>
      <c r="RB6" s="17"/>
      <c r="RC6" s="17"/>
      <c r="RD6" s="17"/>
      <c r="RE6" s="17"/>
      <c r="RF6" s="17"/>
      <c r="RG6" s="17"/>
      <c r="RH6" s="17"/>
      <c r="RI6" s="17"/>
      <c r="RJ6" s="17"/>
      <c r="RK6" s="17"/>
      <c r="RL6" s="17"/>
      <c r="RM6" s="17"/>
      <c r="RN6" s="17"/>
      <c r="RO6" s="17"/>
      <c r="RP6" s="17"/>
      <c r="RQ6" s="17"/>
      <c r="RR6" s="17"/>
      <c r="RS6" s="17"/>
      <c r="RT6" s="17"/>
      <c r="RU6" s="17"/>
      <c r="RV6" s="17"/>
      <c r="RW6" s="17"/>
      <c r="RX6" s="17"/>
      <c r="RY6" s="17"/>
      <c r="RZ6" s="17"/>
      <c r="SA6" s="17"/>
      <c r="SB6" s="17"/>
      <c r="SC6" s="17"/>
      <c r="SD6" s="17"/>
      <c r="SE6" s="17"/>
      <c r="SF6" s="17"/>
      <c r="SG6" s="17"/>
      <c r="SH6" s="17"/>
      <c r="SI6" s="17"/>
      <c r="SJ6" s="17"/>
      <c r="SK6" s="17"/>
      <c r="SL6" s="17"/>
      <c r="SM6" s="17"/>
      <c r="SN6" s="17"/>
      <c r="SO6" s="17"/>
      <c r="SP6" s="17"/>
      <c r="SQ6" s="17"/>
      <c r="SR6" s="17"/>
      <c r="SS6" s="17"/>
      <c r="ST6" s="17"/>
      <c r="SU6" s="17"/>
      <c r="SV6" s="17"/>
      <c r="SW6" s="17"/>
      <c r="SX6" s="17"/>
      <c r="SY6" s="17"/>
      <c r="SZ6" s="17"/>
      <c r="TA6" s="17"/>
      <c r="TB6" s="17"/>
      <c r="TC6" s="17"/>
      <c r="TD6" s="17"/>
      <c r="TE6" s="17"/>
      <c r="TF6" s="17"/>
      <c r="TG6" s="17"/>
      <c r="TH6" s="17"/>
      <c r="TI6" s="17"/>
      <c r="TJ6" s="17"/>
      <c r="TK6" s="17"/>
      <c r="TL6" s="17"/>
      <c r="TM6" s="17"/>
      <c r="TN6" s="17"/>
      <c r="TO6" s="17"/>
      <c r="TP6" s="17"/>
      <c r="TQ6" s="17"/>
      <c r="TR6" s="17"/>
      <c r="TS6" s="17"/>
      <c r="TT6" s="17"/>
      <c r="TU6" s="17"/>
      <c r="TV6" s="17"/>
      <c r="TW6" s="17"/>
      <c r="TX6" s="17"/>
      <c r="TY6" s="17"/>
      <c r="TZ6" s="17"/>
      <c r="UA6" s="17"/>
      <c r="UB6" s="17"/>
      <c r="UC6" s="17"/>
      <c r="UD6" s="17"/>
      <c r="UE6" s="17"/>
      <c r="UF6" s="17"/>
      <c r="UG6" s="17"/>
      <c r="UH6" s="17"/>
      <c r="UI6" s="17"/>
      <c r="UJ6" s="17"/>
      <c r="UK6" s="17"/>
      <c r="UL6" s="17"/>
      <c r="UM6" s="17"/>
      <c r="UN6" s="17"/>
      <c r="UO6" s="17"/>
      <c r="UP6" s="17"/>
      <c r="UQ6" s="17"/>
      <c r="UR6" s="17"/>
      <c r="US6" s="17"/>
      <c r="UT6" s="17"/>
      <c r="UU6" s="17"/>
      <c r="UV6" s="17"/>
      <c r="UW6" s="17"/>
      <c r="UX6" s="17"/>
      <c r="UY6" s="17"/>
      <c r="UZ6" s="17"/>
      <c r="VA6" s="17"/>
      <c r="VB6" s="17"/>
      <c r="VC6" s="17"/>
      <c r="VD6" s="17"/>
      <c r="VE6" s="17"/>
      <c r="VF6" s="17"/>
      <c r="VG6" s="17"/>
      <c r="VH6" s="17"/>
      <c r="VI6" s="17"/>
      <c r="VJ6" s="17"/>
      <c r="VK6" s="17"/>
      <c r="VL6" s="17"/>
      <c r="VM6" s="17"/>
      <c r="VN6" s="17"/>
      <c r="VO6" s="17"/>
      <c r="VP6" s="17"/>
      <c r="VQ6" s="17"/>
      <c r="VR6" s="17"/>
      <c r="VS6" s="17"/>
      <c r="VT6" s="17"/>
      <c r="VU6" s="17"/>
      <c r="VV6" s="17"/>
      <c r="VW6" s="17"/>
      <c r="VX6" s="17"/>
      <c r="VY6" s="17"/>
      <c r="VZ6" s="17"/>
      <c r="WA6" s="17"/>
      <c r="WB6" s="17"/>
      <c r="WC6" s="17"/>
      <c r="WD6" s="17"/>
      <c r="WE6" s="17"/>
      <c r="WF6" s="17"/>
      <c r="WG6" s="17"/>
      <c r="WH6" s="17"/>
      <c r="WI6" s="17"/>
      <c r="WJ6" s="17"/>
      <c r="WK6" s="17"/>
      <c r="WL6" s="17"/>
      <c r="WM6" s="17"/>
      <c r="WN6" s="17"/>
      <c r="WO6" s="17"/>
      <c r="WP6" s="17"/>
      <c r="WQ6" s="17"/>
      <c r="WR6" s="17"/>
      <c r="WS6" s="17"/>
      <c r="WT6" s="17"/>
      <c r="WU6" s="17"/>
      <c r="WV6" s="17"/>
      <c r="WW6" s="17"/>
      <c r="WX6" s="17"/>
      <c r="WY6" s="17"/>
      <c r="WZ6" s="17"/>
      <c r="XA6" s="17"/>
      <c r="XB6" s="17"/>
      <c r="XC6" s="17"/>
      <c r="XD6" s="17"/>
      <c r="XE6" s="17"/>
      <c r="XF6" s="17"/>
      <c r="XG6" s="17"/>
      <c r="XH6" s="17"/>
      <c r="XI6" s="17"/>
      <c r="XJ6" s="17"/>
      <c r="XK6" s="17"/>
      <c r="XL6" s="17"/>
      <c r="XM6" s="17"/>
      <c r="XN6" s="17"/>
      <c r="XO6" s="17"/>
      <c r="XP6" s="17"/>
      <c r="XQ6" s="17"/>
      <c r="XR6" s="17"/>
      <c r="XS6" s="17"/>
      <c r="XT6" s="17"/>
      <c r="XU6" s="17"/>
      <c r="XV6" s="17"/>
      <c r="XW6" s="17"/>
      <c r="XX6" s="17"/>
      <c r="XY6" s="17"/>
      <c r="XZ6" s="17"/>
      <c r="YA6" s="17"/>
      <c r="YB6" s="17"/>
      <c r="YC6" s="17"/>
      <c r="YD6" s="17"/>
      <c r="YE6" s="17"/>
      <c r="YF6" s="17"/>
      <c r="YG6" s="17"/>
      <c r="YH6" s="17"/>
      <c r="YI6" s="17"/>
      <c r="YJ6" s="17"/>
      <c r="YK6" s="17"/>
      <c r="YL6" s="17"/>
      <c r="YM6" s="17"/>
      <c r="YN6" s="17"/>
      <c r="YO6" s="17"/>
      <c r="YP6" s="17"/>
      <c r="YQ6" s="17"/>
      <c r="YR6" s="17"/>
      <c r="YS6" s="17"/>
      <c r="YT6" s="17"/>
      <c r="YU6" s="17"/>
      <c r="YV6" s="17"/>
      <c r="YW6" s="17"/>
      <c r="YX6" s="17"/>
      <c r="YY6" s="17"/>
      <c r="YZ6" s="17"/>
      <c r="ZA6" s="17"/>
      <c r="ZB6" s="17"/>
      <c r="ZC6" s="17"/>
      <c r="ZD6" s="17"/>
      <c r="ZE6" s="17"/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7"/>
      <c r="ZQ6" s="17"/>
      <c r="ZR6" s="17"/>
      <c r="ZS6" s="17"/>
      <c r="ZT6" s="17"/>
      <c r="ZU6" s="17"/>
      <c r="ZV6" s="17"/>
      <c r="ZW6" s="17"/>
      <c r="ZX6" s="17"/>
      <c r="ZY6" s="17"/>
      <c r="ZZ6" s="17"/>
      <c r="AAA6" s="17"/>
      <c r="AAB6" s="17"/>
      <c r="AAC6" s="17"/>
      <c r="AAD6" s="17"/>
      <c r="AAE6" s="17"/>
      <c r="AAF6" s="17"/>
      <c r="AAG6" s="17"/>
      <c r="AAH6" s="17"/>
      <c r="AAI6" s="17"/>
      <c r="AAJ6" s="17"/>
      <c r="AAK6" s="17"/>
      <c r="AAL6" s="17"/>
      <c r="AAM6" s="17"/>
      <c r="AAN6" s="17"/>
      <c r="AAO6" s="17"/>
      <c r="AAP6" s="17"/>
      <c r="AAQ6" s="17"/>
      <c r="AAR6" s="17"/>
      <c r="AAS6" s="17"/>
      <c r="AAT6" s="17"/>
      <c r="AAU6" s="17"/>
      <c r="AAV6" s="17"/>
      <c r="AAW6" s="17"/>
      <c r="AAX6" s="17"/>
      <c r="AAY6" s="17"/>
      <c r="AAZ6" s="17"/>
      <c r="ABA6" s="17"/>
      <c r="ABB6" s="17"/>
      <c r="ABC6" s="17"/>
      <c r="ABD6" s="17"/>
      <c r="ABE6" s="17"/>
      <c r="ABF6" s="17"/>
      <c r="ABG6" s="17"/>
      <c r="ABH6" s="17"/>
      <c r="ABI6" s="17"/>
      <c r="ABJ6" s="17"/>
      <c r="ABK6" s="17"/>
      <c r="ABL6" s="17"/>
      <c r="ABM6" s="17"/>
      <c r="ABN6" s="17"/>
      <c r="ABO6" s="17"/>
      <c r="ABP6" s="17"/>
      <c r="ABQ6" s="17"/>
      <c r="ABR6" s="17"/>
      <c r="ABS6" s="17"/>
      <c r="ABT6" s="17"/>
      <c r="ABU6" s="17"/>
      <c r="ABV6" s="17"/>
      <c r="ABW6" s="17"/>
      <c r="ABX6" s="17"/>
      <c r="ABY6" s="17"/>
      <c r="ABZ6" s="17"/>
      <c r="ACA6" s="17"/>
      <c r="ACB6" s="17"/>
      <c r="ACC6" s="17"/>
      <c r="ACD6" s="17"/>
      <c r="ACE6" s="17"/>
      <c r="ACF6" s="17"/>
      <c r="ACG6" s="17"/>
      <c r="ACH6" s="17"/>
      <c r="ACI6" s="17"/>
      <c r="ACJ6" s="17"/>
      <c r="ACK6" s="17"/>
      <c r="ACL6" s="17"/>
      <c r="ACM6" s="17"/>
      <c r="ACN6" s="17"/>
      <c r="ACO6" s="17"/>
      <c r="ACP6" s="17"/>
      <c r="ACQ6" s="17"/>
      <c r="ACR6" s="17"/>
      <c r="ACS6" s="17"/>
      <c r="ACT6" s="17"/>
      <c r="ACU6" s="17"/>
      <c r="ACV6" s="17"/>
      <c r="ACW6" s="17"/>
      <c r="ACX6" s="17"/>
      <c r="ACY6" s="17"/>
      <c r="ACZ6" s="17"/>
      <c r="ADA6" s="17"/>
      <c r="ADB6" s="17"/>
      <c r="ADC6" s="17"/>
      <c r="ADD6" s="17"/>
      <c r="ADE6" s="17"/>
      <c r="ADF6" s="17"/>
      <c r="ADG6" s="17"/>
      <c r="ADH6" s="17"/>
      <c r="ADI6" s="17"/>
      <c r="ADJ6" s="17"/>
      <c r="ADK6" s="17"/>
      <c r="ADL6" s="17"/>
      <c r="ADM6" s="17"/>
      <c r="ADN6" s="17"/>
      <c r="ADO6" s="17"/>
      <c r="ADP6" s="17"/>
      <c r="ADQ6" s="17"/>
      <c r="ADR6" s="17"/>
      <c r="ADS6" s="17"/>
      <c r="ADT6" s="17"/>
      <c r="ADU6" s="17"/>
      <c r="ADV6" s="17"/>
      <c r="ADW6" s="17"/>
      <c r="ADX6" s="17"/>
      <c r="ADY6" s="17"/>
      <c r="ADZ6" s="17"/>
      <c r="AEA6" s="17"/>
      <c r="AEB6" s="17"/>
      <c r="AEC6" s="17"/>
      <c r="AED6" s="17"/>
      <c r="AEE6" s="17"/>
      <c r="AEF6" s="17"/>
      <c r="AEG6" s="17"/>
      <c r="AEH6" s="17"/>
      <c r="AEI6" s="17"/>
      <c r="AEJ6" s="17"/>
      <c r="AEK6" s="17"/>
      <c r="AEL6" s="17"/>
      <c r="AEM6" s="17"/>
      <c r="AEN6" s="17"/>
      <c r="AEO6" s="17"/>
      <c r="AEP6" s="17"/>
      <c r="AEQ6" s="17"/>
      <c r="AER6" s="17"/>
      <c r="AES6" s="17"/>
      <c r="AET6" s="17"/>
      <c r="AEU6" s="17"/>
      <c r="AEV6" s="17"/>
      <c r="AEW6" s="17"/>
      <c r="AEX6" s="17"/>
      <c r="AEY6" s="17"/>
      <c r="AEZ6" s="17"/>
      <c r="AFA6" s="17"/>
      <c r="AFB6" s="17"/>
      <c r="AFC6" s="17"/>
      <c r="AFD6" s="17"/>
      <c r="AFE6" s="17"/>
      <c r="AFF6" s="17"/>
      <c r="AFG6" s="17"/>
      <c r="AFH6" s="17"/>
      <c r="AFI6" s="17"/>
      <c r="AFJ6" s="17"/>
      <c r="AFK6" s="17"/>
      <c r="AFL6" s="17"/>
      <c r="AFM6" s="17"/>
      <c r="AFN6" s="17"/>
      <c r="AFO6" s="17"/>
      <c r="AFP6" s="17"/>
      <c r="AFQ6" s="17"/>
      <c r="AFR6" s="17"/>
      <c r="AFS6" s="17"/>
      <c r="AFT6" s="17"/>
      <c r="AFU6" s="17"/>
      <c r="AFV6" s="17"/>
      <c r="AFW6" s="17"/>
      <c r="AFX6" s="17"/>
      <c r="AFY6" s="17"/>
      <c r="AFZ6" s="17"/>
      <c r="AGA6" s="17"/>
      <c r="AGB6" s="17"/>
      <c r="AGC6" s="17"/>
      <c r="AGD6" s="17"/>
      <c r="AGE6" s="17"/>
      <c r="AGF6" s="17"/>
      <c r="AGG6" s="17"/>
      <c r="AGH6" s="17"/>
      <c r="AGI6" s="17"/>
      <c r="AGJ6" s="17"/>
      <c r="AGK6" s="17"/>
      <c r="AGL6" s="17"/>
      <c r="AGM6" s="17"/>
      <c r="AGN6" s="17"/>
      <c r="AGO6" s="17"/>
      <c r="AGP6" s="17"/>
      <c r="AGQ6" s="17"/>
      <c r="AGR6" s="17"/>
      <c r="AGS6" s="17"/>
      <c r="AGT6" s="17"/>
      <c r="AGU6" s="17"/>
      <c r="AGV6" s="17"/>
      <c r="AGW6" s="17"/>
      <c r="AGX6" s="17"/>
      <c r="AGY6" s="17"/>
      <c r="AGZ6" s="17"/>
      <c r="AHA6" s="17"/>
      <c r="AHB6" s="17"/>
      <c r="AHC6" s="17"/>
      <c r="AHD6" s="17"/>
      <c r="AHE6" s="17"/>
      <c r="AHF6" s="17"/>
      <c r="AHG6" s="17"/>
      <c r="AHH6" s="17"/>
      <c r="AHI6" s="17"/>
      <c r="AHJ6" s="17"/>
      <c r="AHK6" s="17"/>
      <c r="AHL6" s="17"/>
      <c r="AHM6" s="17"/>
      <c r="AHN6" s="17"/>
      <c r="AHO6" s="17"/>
      <c r="AHP6" s="17"/>
      <c r="AHQ6" s="17"/>
      <c r="AHR6" s="17"/>
      <c r="AHS6" s="17"/>
      <c r="AHT6" s="17"/>
      <c r="AHU6" s="17"/>
      <c r="AHV6" s="17"/>
      <c r="AHW6" s="17"/>
      <c r="AHX6" s="17"/>
      <c r="AHY6" s="17"/>
      <c r="AHZ6" s="17"/>
      <c r="AIA6" s="17"/>
      <c r="AIB6" s="17"/>
      <c r="AIC6" s="17"/>
      <c r="AID6" s="17"/>
      <c r="AIE6" s="17"/>
      <c r="AIF6" s="17"/>
      <c r="AIG6" s="17"/>
      <c r="AIH6" s="17"/>
      <c r="AII6" s="17"/>
      <c r="AIJ6" s="17"/>
      <c r="AIK6" s="17"/>
      <c r="AIL6" s="17"/>
      <c r="AIM6" s="17"/>
      <c r="AIN6" s="17"/>
      <c r="AIO6" s="17"/>
      <c r="AIP6" s="17"/>
      <c r="AIQ6" s="17"/>
      <c r="AIR6" s="17"/>
      <c r="AIS6" s="17"/>
      <c r="AIT6" s="17"/>
      <c r="AIU6" s="17"/>
      <c r="AIV6" s="17"/>
      <c r="AIW6" s="17"/>
      <c r="AIX6" s="17"/>
      <c r="AIY6" s="17"/>
      <c r="AIZ6" s="17"/>
      <c r="AJA6" s="17"/>
      <c r="AJB6" s="17"/>
      <c r="AJC6" s="17"/>
      <c r="AJD6" s="17"/>
      <c r="AJE6" s="17"/>
      <c r="AJF6" s="17"/>
      <c r="AJG6" s="17"/>
      <c r="AJH6" s="17"/>
      <c r="AJI6" s="17"/>
      <c r="AJJ6" s="17"/>
      <c r="AJK6" s="17"/>
      <c r="AJL6" s="17"/>
      <c r="AJM6" s="17"/>
      <c r="AJN6" s="17"/>
      <c r="AJO6" s="17"/>
      <c r="AJP6" s="17"/>
      <c r="AJQ6" s="17"/>
      <c r="AJR6" s="17"/>
      <c r="AJS6" s="17"/>
      <c r="AJT6" s="17"/>
      <c r="AJU6" s="17"/>
      <c r="AJV6" s="17"/>
      <c r="AJW6" s="17"/>
      <c r="AJX6" s="17"/>
      <c r="AJY6" s="17"/>
      <c r="AJZ6" s="17"/>
      <c r="AKA6" s="17"/>
      <c r="AKB6" s="17"/>
      <c r="AKC6" s="17"/>
      <c r="AKD6" s="17"/>
      <c r="AKE6" s="17"/>
      <c r="AKF6" s="17"/>
      <c r="AKG6" s="17"/>
      <c r="AKH6" s="17"/>
      <c r="AKI6" s="17"/>
      <c r="AKJ6" s="17"/>
      <c r="AKK6" s="17"/>
      <c r="AKL6" s="17"/>
      <c r="AKM6" s="17"/>
      <c r="AKN6" s="17"/>
      <c r="AKO6" s="17"/>
      <c r="AKP6" s="17"/>
      <c r="AKQ6" s="17"/>
      <c r="AKR6" s="17"/>
      <c r="AKS6" s="17"/>
      <c r="AKT6" s="17"/>
      <c r="AKU6" s="17"/>
      <c r="AKV6" s="17"/>
      <c r="AKW6" s="17"/>
      <c r="AKX6" s="17"/>
      <c r="AKY6" s="17"/>
      <c r="AKZ6" s="17"/>
      <c r="ALA6" s="17"/>
      <c r="ALB6" s="17"/>
      <c r="ALC6" s="17"/>
      <c r="ALD6" s="17"/>
      <c r="ALE6" s="17"/>
      <c r="ALF6" s="17"/>
      <c r="ALG6" s="17"/>
      <c r="ALH6" s="17"/>
      <c r="ALI6" s="17"/>
      <c r="ALJ6" s="17"/>
      <c r="ALK6" s="17"/>
      <c r="ALL6" s="17"/>
      <c r="ALM6" s="17"/>
      <c r="ALN6" s="17"/>
      <c r="ALO6" s="17"/>
      <c r="ALP6" s="17"/>
      <c r="ALQ6" s="17"/>
      <c r="ALR6" s="17"/>
      <c r="ALS6" s="17"/>
      <c r="ALT6" s="17"/>
      <c r="ALU6" s="17"/>
      <c r="ALV6" s="17"/>
      <c r="ALW6" s="17"/>
      <c r="ALX6" s="17"/>
      <c r="ALY6" s="17"/>
      <c r="ALZ6" s="17"/>
      <c r="AMA6" s="17"/>
      <c r="AMB6" s="17"/>
      <c r="AMC6" s="17"/>
      <c r="AMD6" s="17"/>
      <c r="AME6" s="17"/>
      <c r="AMF6" s="17"/>
      <c r="AMG6" s="17"/>
      <c r="AMH6" s="17"/>
      <c r="AMI6" s="17"/>
      <c r="AMJ6" s="17"/>
      <c r="AMK6" s="17"/>
      <c r="AML6" s="17"/>
      <c r="AMM6" s="17"/>
      <c r="AMN6" s="17"/>
      <c r="AMO6" s="17"/>
      <c r="AMP6" s="17"/>
      <c r="AMQ6" s="17"/>
      <c r="AMR6" s="17"/>
      <c r="AMS6" s="17"/>
      <c r="AMT6" s="17"/>
      <c r="AMU6" s="17"/>
      <c r="AMV6" s="17"/>
      <c r="AMW6" s="17"/>
      <c r="AMX6" s="17"/>
      <c r="AMY6" s="17"/>
      <c r="AMZ6" s="17"/>
      <c r="ANA6" s="17"/>
      <c r="ANB6" s="17"/>
      <c r="ANC6" s="17"/>
      <c r="AND6" s="17"/>
      <c r="ANE6" s="17"/>
      <c r="ANF6" s="17"/>
      <c r="ANG6" s="17"/>
      <c r="ANH6" s="17"/>
      <c r="ANI6" s="17"/>
      <c r="ANJ6" s="17"/>
      <c r="ANK6" s="17"/>
      <c r="ANL6" s="17"/>
      <c r="ANM6" s="17"/>
      <c r="ANN6" s="17"/>
      <c r="ANO6" s="17"/>
      <c r="ANP6" s="17"/>
      <c r="ANQ6" s="17"/>
      <c r="ANR6" s="17"/>
      <c r="ANS6" s="17"/>
      <c r="ANT6" s="17"/>
      <c r="ANU6" s="17"/>
      <c r="ANV6" s="17"/>
      <c r="ANW6" s="17"/>
      <c r="ANX6" s="17"/>
      <c r="ANY6" s="17"/>
      <c r="ANZ6" s="17"/>
      <c r="AOA6" s="17"/>
      <c r="AOB6" s="17"/>
      <c r="AOC6" s="17"/>
      <c r="AOD6" s="17"/>
      <c r="AOE6" s="17"/>
      <c r="AOF6" s="17"/>
      <c r="AOG6" s="17"/>
      <c r="AOH6" s="17"/>
      <c r="AOI6" s="17"/>
      <c r="AOJ6" s="17"/>
      <c r="AOK6" s="17"/>
      <c r="AOL6" s="17"/>
      <c r="AOM6" s="17"/>
      <c r="AON6" s="17"/>
      <c r="AOO6" s="17"/>
      <c r="AOP6" s="17"/>
      <c r="AOQ6" s="17"/>
      <c r="AOR6" s="17"/>
      <c r="AOS6" s="17"/>
      <c r="AOT6" s="17"/>
      <c r="AOU6" s="17"/>
      <c r="AOV6" s="17"/>
      <c r="AOW6" s="17"/>
      <c r="AOX6" s="17"/>
      <c r="AOY6" s="17"/>
      <c r="AOZ6" s="17"/>
      <c r="APA6" s="17"/>
      <c r="APB6" s="17"/>
      <c r="APC6" s="17"/>
      <c r="APD6" s="17"/>
      <c r="APE6" s="17"/>
      <c r="APF6" s="17"/>
      <c r="APG6" s="17"/>
      <c r="APH6" s="17"/>
      <c r="API6" s="17"/>
      <c r="APJ6" s="17"/>
      <c r="APK6" s="17"/>
      <c r="APL6" s="17"/>
      <c r="APM6" s="17"/>
      <c r="APN6" s="17"/>
      <c r="APO6" s="17"/>
      <c r="APP6" s="17"/>
      <c r="APQ6" s="17"/>
      <c r="APR6" s="17"/>
      <c r="APS6" s="17"/>
      <c r="APT6" s="17"/>
      <c r="APU6" s="17"/>
      <c r="APV6" s="17"/>
      <c r="APW6" s="17"/>
      <c r="APX6" s="17"/>
      <c r="APY6" s="17"/>
      <c r="APZ6" s="17"/>
      <c r="AQA6" s="17"/>
      <c r="AQB6" s="17"/>
      <c r="AQC6" s="17"/>
      <c r="AQD6" s="17"/>
      <c r="AQE6" s="17"/>
      <c r="AQF6" s="17"/>
      <c r="AQG6" s="17"/>
      <c r="AQH6" s="17"/>
      <c r="AQI6" s="17"/>
      <c r="AQJ6" s="17"/>
      <c r="AQK6" s="17"/>
      <c r="AQL6" s="17"/>
      <c r="AQM6" s="17"/>
      <c r="AQN6" s="17"/>
      <c r="AQO6" s="17"/>
      <c r="AQP6" s="17"/>
      <c r="AQQ6" s="17"/>
      <c r="AQR6" s="17"/>
      <c r="AQS6" s="17"/>
      <c r="AQT6" s="17"/>
      <c r="AQU6" s="17"/>
      <c r="AQV6" s="17"/>
      <c r="AQW6" s="17"/>
      <c r="AQX6" s="17"/>
      <c r="AQY6" s="17"/>
      <c r="AQZ6" s="17"/>
      <c r="ARA6" s="17"/>
      <c r="ARB6" s="17"/>
      <c r="ARC6" s="17"/>
      <c r="ARD6" s="17"/>
      <c r="ARE6" s="17"/>
      <c r="ARF6" s="17"/>
      <c r="ARG6" s="17"/>
      <c r="ARH6" s="17"/>
      <c r="ARI6" s="17"/>
      <c r="ARJ6" s="17"/>
      <c r="ARK6" s="17"/>
      <c r="ARL6" s="17"/>
      <c r="ARM6" s="17"/>
      <c r="ARN6" s="17"/>
      <c r="ARO6" s="17"/>
      <c r="ARP6" s="17"/>
      <c r="ARQ6" s="17"/>
      <c r="ARR6" s="17"/>
      <c r="ARS6" s="17"/>
      <c r="ART6" s="17"/>
      <c r="ARU6" s="17"/>
      <c r="ARV6" s="17"/>
      <c r="ARW6" s="17"/>
      <c r="ARX6" s="17"/>
      <c r="ARY6" s="17"/>
      <c r="ARZ6" s="17"/>
      <c r="ASA6" s="17"/>
      <c r="ASB6" s="17"/>
      <c r="ASC6" s="17"/>
      <c r="ASD6" s="17"/>
      <c r="ASE6" s="17"/>
      <c r="ASF6" s="17"/>
      <c r="ASG6" s="17"/>
      <c r="ASH6" s="17"/>
      <c r="ASI6" s="17"/>
      <c r="ASJ6" s="17"/>
      <c r="ASK6" s="17"/>
      <c r="ASL6" s="17"/>
      <c r="ASM6" s="17"/>
      <c r="ASN6" s="17"/>
      <c r="ASO6" s="17"/>
      <c r="ASP6" s="17"/>
      <c r="ASQ6" s="17"/>
      <c r="ASR6" s="17"/>
      <c r="ASS6" s="17"/>
      <c r="AST6" s="17"/>
      <c r="ASU6" s="17"/>
      <c r="ASV6" s="17"/>
      <c r="ASW6" s="17"/>
      <c r="ASX6" s="17"/>
      <c r="ASY6" s="17"/>
      <c r="ASZ6" s="17"/>
      <c r="ATA6" s="17"/>
      <c r="ATB6" s="17"/>
      <c r="ATC6" s="17"/>
      <c r="ATD6" s="17"/>
      <c r="ATE6" s="17"/>
      <c r="ATF6" s="17"/>
      <c r="ATG6" s="17"/>
      <c r="ATH6" s="17"/>
      <c r="ATI6" s="17"/>
      <c r="ATJ6" s="17"/>
      <c r="ATK6" s="17"/>
      <c r="ATL6" s="17"/>
      <c r="ATM6" s="17"/>
      <c r="ATN6" s="17"/>
      <c r="ATO6" s="17"/>
      <c r="ATP6" s="17"/>
      <c r="ATQ6" s="17"/>
      <c r="ATR6" s="17"/>
      <c r="ATS6" s="17"/>
      <c r="ATT6" s="17"/>
      <c r="ATU6" s="17"/>
      <c r="ATV6" s="17"/>
      <c r="ATW6" s="17"/>
      <c r="ATX6" s="17"/>
      <c r="ATY6" s="17"/>
      <c r="ATZ6" s="17"/>
      <c r="AUA6" s="17"/>
      <c r="AUB6" s="17"/>
      <c r="AUC6" s="17"/>
      <c r="AUD6" s="17"/>
      <c r="AUE6" s="17"/>
      <c r="AUF6" s="17"/>
      <c r="AUG6" s="17"/>
      <c r="AUH6" s="17"/>
      <c r="AUI6" s="17"/>
      <c r="AUJ6" s="17"/>
      <c r="AUK6" s="17"/>
      <c r="AUL6" s="17"/>
      <c r="AUM6" s="17"/>
      <c r="AUN6" s="17"/>
      <c r="AUO6" s="17"/>
      <c r="AUP6" s="17"/>
      <c r="AUQ6" s="17"/>
      <c r="AUR6" s="17"/>
      <c r="AUS6" s="17"/>
      <c r="AUT6" s="17"/>
      <c r="AUU6" s="17"/>
      <c r="AUV6" s="17"/>
      <c r="AUW6" s="17"/>
      <c r="AUX6" s="17"/>
      <c r="AUY6" s="17"/>
      <c r="AUZ6" s="17"/>
      <c r="AVA6" s="17"/>
      <c r="AVB6" s="17"/>
      <c r="AVC6" s="17"/>
      <c r="AVD6" s="17"/>
      <c r="AVE6" s="17"/>
      <c r="AVF6" s="17"/>
      <c r="AVG6" s="17"/>
      <c r="AVH6" s="17"/>
      <c r="AVI6" s="17"/>
      <c r="AVJ6" s="17"/>
      <c r="AVK6" s="17"/>
      <c r="AVL6" s="17"/>
      <c r="AVM6" s="17"/>
      <c r="AVN6" s="17"/>
      <c r="AVO6" s="17"/>
      <c r="AVP6" s="17"/>
      <c r="AVQ6" s="17"/>
      <c r="AVR6" s="17"/>
      <c r="AVS6" s="17"/>
      <c r="AVT6" s="17"/>
      <c r="AVU6" s="17"/>
      <c r="AVV6" s="17"/>
      <c r="AVW6" s="17"/>
      <c r="AVX6" s="17"/>
      <c r="AVY6" s="17"/>
      <c r="AVZ6" s="17"/>
      <c r="AWA6" s="17"/>
      <c r="AWB6" s="17"/>
      <c r="AWC6" s="17"/>
      <c r="AWD6" s="17"/>
      <c r="AWE6" s="17"/>
      <c r="AWF6" s="17"/>
      <c r="AWG6" s="17"/>
      <c r="AWH6" s="17"/>
      <c r="AWI6" s="17"/>
      <c r="AWJ6" s="17"/>
      <c r="AWK6" s="17"/>
      <c r="AWL6" s="17"/>
      <c r="AWM6" s="17"/>
      <c r="AWN6" s="17"/>
      <c r="AWO6" s="17"/>
      <c r="AWP6" s="17"/>
      <c r="AWQ6" s="17"/>
      <c r="AWR6" s="17"/>
      <c r="AWS6" s="17"/>
      <c r="AWT6" s="17"/>
      <c r="AWU6" s="17"/>
      <c r="AWV6" s="17"/>
      <c r="AWW6" s="17"/>
      <c r="AWX6" s="17"/>
      <c r="AWY6" s="17"/>
      <c r="AWZ6" s="17"/>
      <c r="AXA6" s="17"/>
      <c r="AXB6" s="17"/>
      <c r="AXC6" s="17"/>
      <c r="AXD6" s="17"/>
      <c r="AXE6" s="17"/>
      <c r="AXF6" s="17"/>
      <c r="AXG6" s="17"/>
      <c r="AXH6" s="17"/>
      <c r="AXI6" s="17"/>
      <c r="AXJ6" s="17"/>
      <c r="AXK6" s="17"/>
      <c r="AXL6" s="17"/>
      <c r="AXM6" s="17"/>
      <c r="AXN6" s="17"/>
      <c r="AXO6" s="17"/>
      <c r="AXP6" s="17"/>
      <c r="AXQ6" s="17"/>
      <c r="AXR6" s="17"/>
      <c r="AXS6" s="17"/>
      <c r="AXT6" s="17"/>
      <c r="AXU6" s="17"/>
      <c r="AXV6" s="17"/>
      <c r="AXW6" s="17"/>
      <c r="AXX6" s="17"/>
      <c r="AXY6" s="17"/>
      <c r="AXZ6" s="17"/>
      <c r="AYA6" s="17"/>
      <c r="AYB6" s="17"/>
      <c r="AYC6" s="17"/>
      <c r="AYD6" s="17"/>
      <c r="AYE6" s="17"/>
      <c r="AYF6" s="17"/>
      <c r="AYG6" s="17"/>
      <c r="AYH6" s="17"/>
      <c r="AYI6" s="17"/>
      <c r="AYJ6" s="17"/>
      <c r="AYK6" s="17"/>
      <c r="AYL6" s="17"/>
      <c r="AYM6" s="17"/>
      <c r="AYN6" s="17"/>
      <c r="AYO6" s="17"/>
      <c r="AYP6" s="17"/>
      <c r="AYQ6" s="17"/>
      <c r="AYR6" s="17"/>
      <c r="AYS6" s="17"/>
      <c r="AYT6" s="17"/>
      <c r="AYU6" s="17"/>
      <c r="AYV6" s="17"/>
      <c r="AYW6" s="17"/>
      <c r="AYX6" s="17"/>
      <c r="AYY6" s="17"/>
      <c r="AYZ6" s="17"/>
      <c r="AZA6" s="17"/>
      <c r="AZB6" s="17"/>
      <c r="AZC6" s="17"/>
      <c r="AZD6" s="17"/>
      <c r="AZE6" s="17"/>
      <c r="AZF6" s="17"/>
      <c r="AZG6" s="17"/>
      <c r="AZH6" s="17"/>
      <c r="AZI6" s="17"/>
      <c r="AZJ6" s="17"/>
      <c r="AZK6" s="17"/>
      <c r="AZL6" s="17"/>
      <c r="AZM6" s="17"/>
      <c r="AZN6" s="17"/>
      <c r="AZO6" s="17"/>
      <c r="AZP6" s="17"/>
      <c r="AZQ6" s="17"/>
      <c r="AZR6" s="17"/>
      <c r="AZS6" s="17"/>
      <c r="AZT6" s="17"/>
      <c r="AZU6" s="17"/>
      <c r="AZV6" s="17"/>
      <c r="AZW6" s="17"/>
      <c r="AZX6" s="17"/>
      <c r="AZY6" s="17"/>
      <c r="AZZ6" s="17"/>
      <c r="BAA6" s="17"/>
      <c r="BAB6" s="17"/>
      <c r="BAC6" s="17"/>
      <c r="BAD6" s="17"/>
      <c r="BAE6" s="17"/>
      <c r="BAF6" s="17"/>
      <c r="BAG6" s="17"/>
      <c r="BAH6" s="17"/>
      <c r="BAI6" s="17"/>
      <c r="BAJ6" s="17"/>
      <c r="BAK6" s="17"/>
      <c r="BAL6" s="17"/>
      <c r="BAM6" s="17"/>
      <c r="BAN6" s="17"/>
      <c r="BAO6" s="17"/>
      <c r="BAP6" s="17"/>
      <c r="BAQ6" s="17"/>
      <c r="BAR6" s="17"/>
      <c r="BAS6" s="17"/>
      <c r="BAT6" s="17"/>
      <c r="BAU6" s="17"/>
      <c r="BAV6" s="17"/>
      <c r="BAW6" s="17"/>
      <c r="BAX6" s="17"/>
      <c r="BAY6" s="17"/>
      <c r="BAZ6" s="17"/>
      <c r="BBA6" s="17"/>
      <c r="BBB6" s="17"/>
      <c r="BBC6" s="17"/>
      <c r="BBD6" s="17"/>
      <c r="BBE6" s="17"/>
      <c r="BBF6" s="17"/>
      <c r="BBG6" s="17"/>
      <c r="BBH6" s="17"/>
      <c r="BBI6" s="17"/>
      <c r="BBJ6" s="17"/>
      <c r="BBK6" s="17"/>
      <c r="BBL6" s="17"/>
      <c r="BBM6" s="17"/>
      <c r="BBN6" s="17"/>
      <c r="BBO6" s="17"/>
      <c r="BBP6" s="17"/>
      <c r="BBQ6" s="17"/>
      <c r="BBR6" s="17"/>
      <c r="BBS6" s="17"/>
      <c r="BBT6" s="17"/>
      <c r="BBU6" s="17"/>
      <c r="BBV6" s="17"/>
      <c r="BBW6" s="17"/>
      <c r="BBX6" s="17"/>
      <c r="BBY6" s="17"/>
      <c r="BBZ6" s="17"/>
      <c r="BCA6" s="17"/>
      <c r="BCB6" s="17"/>
      <c r="BCC6" s="17"/>
      <c r="BCD6" s="17"/>
      <c r="BCE6" s="17"/>
      <c r="BCF6" s="17"/>
      <c r="BCG6" s="17"/>
      <c r="BCH6" s="17"/>
      <c r="BCI6" s="17"/>
      <c r="BCJ6" s="17"/>
      <c r="BCK6" s="17"/>
      <c r="BCL6" s="17"/>
      <c r="BCM6" s="17"/>
      <c r="BCN6" s="17"/>
      <c r="BCO6" s="17"/>
      <c r="BCP6" s="17"/>
      <c r="BCQ6" s="17"/>
      <c r="BCR6" s="17"/>
      <c r="BCS6" s="17"/>
      <c r="BCT6" s="17"/>
      <c r="BCU6" s="17"/>
      <c r="BCV6" s="17"/>
      <c r="BCW6" s="17"/>
      <c r="BCX6" s="17"/>
      <c r="BCY6" s="17"/>
      <c r="BCZ6" s="17"/>
      <c r="BDA6" s="17"/>
      <c r="BDB6" s="17"/>
      <c r="BDC6" s="17"/>
      <c r="BDD6" s="17"/>
      <c r="BDE6" s="17"/>
      <c r="BDF6" s="17"/>
      <c r="BDG6" s="17"/>
      <c r="BDH6" s="17"/>
      <c r="BDI6" s="17"/>
      <c r="BDJ6" s="17"/>
      <c r="BDK6" s="17"/>
      <c r="BDL6" s="17"/>
      <c r="BDM6" s="17"/>
      <c r="BDN6" s="17"/>
      <c r="BDO6" s="17"/>
      <c r="BDP6" s="17"/>
      <c r="BDQ6" s="17"/>
      <c r="BDR6" s="17"/>
      <c r="BDS6" s="17"/>
      <c r="BDT6" s="17"/>
      <c r="BDU6" s="17"/>
      <c r="BDV6" s="17"/>
      <c r="BDW6" s="17"/>
      <c r="BDX6" s="17"/>
      <c r="BDY6" s="17"/>
      <c r="BDZ6" s="17"/>
      <c r="BEA6" s="17"/>
      <c r="BEB6" s="17"/>
      <c r="BEC6" s="17"/>
      <c r="BED6" s="17"/>
      <c r="BEE6" s="17"/>
      <c r="BEF6" s="17"/>
      <c r="BEG6" s="17"/>
      <c r="BEH6" s="17"/>
      <c r="BEI6" s="17"/>
      <c r="BEJ6" s="17"/>
      <c r="BEK6" s="17"/>
      <c r="BEL6" s="17"/>
      <c r="BEM6" s="17"/>
      <c r="BEN6" s="17"/>
      <c r="BEO6" s="17"/>
      <c r="BEP6" s="17"/>
      <c r="BEQ6" s="17"/>
      <c r="BER6" s="17"/>
      <c r="BES6" s="17"/>
      <c r="BET6" s="17"/>
      <c r="BEU6" s="17"/>
      <c r="BEV6" s="17"/>
      <c r="BEW6" s="17"/>
      <c r="BEX6" s="17"/>
      <c r="BEY6" s="17"/>
      <c r="BEZ6" s="17"/>
      <c r="BFA6" s="17"/>
      <c r="BFB6" s="17"/>
      <c r="BFC6" s="17"/>
      <c r="BFD6" s="17"/>
      <c r="BFE6" s="17"/>
      <c r="BFF6" s="17"/>
      <c r="BFG6" s="17"/>
      <c r="BFH6" s="17"/>
      <c r="BFI6" s="17"/>
      <c r="BFJ6" s="17"/>
      <c r="BFK6" s="17"/>
      <c r="BFL6" s="17"/>
      <c r="BFM6" s="17"/>
      <c r="BFN6" s="17"/>
      <c r="BFO6" s="17"/>
      <c r="BFP6" s="17"/>
      <c r="BFQ6" s="17"/>
      <c r="BFR6" s="17"/>
      <c r="BFS6" s="17"/>
      <c r="BFT6" s="17"/>
      <c r="BFU6" s="17"/>
      <c r="BFV6" s="17"/>
      <c r="BFW6" s="17"/>
      <c r="BFX6" s="17"/>
      <c r="BFY6" s="17"/>
      <c r="BFZ6" s="17"/>
      <c r="BGA6" s="17"/>
      <c r="BGB6" s="17"/>
      <c r="BGC6" s="17"/>
      <c r="BGD6" s="17"/>
      <c r="BGE6" s="17"/>
      <c r="BGF6" s="17"/>
      <c r="BGG6" s="17"/>
      <c r="BGH6" s="17"/>
      <c r="BGI6" s="17"/>
      <c r="BGJ6" s="17"/>
      <c r="BGK6" s="17"/>
      <c r="BGL6" s="17"/>
      <c r="BGM6" s="17"/>
      <c r="BGN6" s="17"/>
      <c r="BGO6" s="17"/>
      <c r="BGP6" s="17"/>
      <c r="BGQ6" s="17"/>
      <c r="BGR6" s="17"/>
      <c r="BGS6" s="17"/>
      <c r="BGT6" s="17"/>
      <c r="BGU6" s="17"/>
      <c r="BGV6" s="17"/>
      <c r="BGW6" s="17"/>
      <c r="BGX6" s="17"/>
      <c r="BGY6" s="17"/>
      <c r="BGZ6" s="17"/>
      <c r="BHA6" s="17"/>
      <c r="BHB6" s="17"/>
      <c r="BHC6" s="17"/>
      <c r="BHD6" s="17"/>
      <c r="BHE6" s="17"/>
      <c r="BHF6" s="17"/>
      <c r="BHG6" s="17"/>
      <c r="BHH6" s="17"/>
      <c r="BHI6" s="17"/>
      <c r="BHJ6" s="17"/>
      <c r="BHK6" s="17"/>
      <c r="BHL6" s="17"/>
      <c r="BHM6" s="17"/>
      <c r="BHN6" s="17"/>
      <c r="BHO6" s="17"/>
      <c r="BHP6" s="17"/>
      <c r="BHQ6" s="17"/>
      <c r="BHR6" s="17"/>
      <c r="BHS6" s="17"/>
      <c r="BHT6" s="17"/>
      <c r="BHU6" s="17"/>
      <c r="BHV6" s="17"/>
      <c r="BHW6" s="17"/>
      <c r="BHX6" s="17"/>
      <c r="BHY6" s="17"/>
      <c r="BHZ6" s="17"/>
      <c r="BIA6" s="17"/>
      <c r="BIB6" s="17"/>
      <c r="BIC6" s="17"/>
      <c r="BID6" s="17"/>
      <c r="BIE6" s="17"/>
      <c r="BIF6" s="17"/>
      <c r="BIG6" s="17"/>
      <c r="BIH6" s="17"/>
      <c r="BII6" s="17"/>
      <c r="BIJ6" s="17"/>
      <c r="BIK6" s="17"/>
      <c r="BIL6" s="17"/>
      <c r="BIM6" s="17"/>
      <c r="BIN6" s="17"/>
      <c r="BIO6" s="17"/>
      <c r="BIP6" s="17"/>
      <c r="BIQ6" s="17"/>
      <c r="BIR6" s="17"/>
      <c r="BIS6" s="17"/>
      <c r="BIT6" s="17"/>
      <c r="BIU6" s="17"/>
      <c r="BIV6" s="17"/>
      <c r="BIW6" s="17"/>
      <c r="BIX6" s="17"/>
      <c r="BIY6" s="17"/>
      <c r="BIZ6" s="17"/>
      <c r="BJA6" s="17"/>
      <c r="BJB6" s="17"/>
      <c r="BJC6" s="17"/>
      <c r="BJD6" s="17"/>
      <c r="BJE6" s="17"/>
      <c r="BJF6" s="17"/>
      <c r="BJG6" s="17"/>
      <c r="BJH6" s="17"/>
      <c r="BJI6" s="17"/>
      <c r="BJJ6" s="17"/>
      <c r="BJK6" s="17"/>
      <c r="BJL6" s="17"/>
      <c r="BJM6" s="17"/>
      <c r="BJN6" s="17"/>
      <c r="BJO6" s="17"/>
      <c r="BJP6" s="17"/>
      <c r="BJQ6" s="17"/>
      <c r="BJR6" s="17"/>
      <c r="BJS6" s="17"/>
      <c r="BJT6" s="17"/>
      <c r="BJU6" s="17"/>
      <c r="BJV6" s="17"/>
      <c r="BJW6" s="17"/>
      <c r="BJX6" s="17"/>
      <c r="BJY6" s="17"/>
      <c r="BJZ6" s="17"/>
      <c r="BKA6" s="17"/>
      <c r="BKB6" s="17"/>
      <c r="BKC6" s="17"/>
      <c r="BKD6" s="17"/>
      <c r="BKE6" s="17"/>
      <c r="BKF6" s="17"/>
      <c r="BKG6" s="17"/>
      <c r="BKH6" s="17"/>
      <c r="BKI6" s="17"/>
      <c r="BKJ6" s="17"/>
      <c r="BKK6" s="17"/>
      <c r="BKL6" s="17"/>
      <c r="BKM6" s="17"/>
      <c r="BKN6" s="17"/>
      <c r="BKO6" s="17"/>
      <c r="BKP6" s="17"/>
      <c r="BKQ6" s="17"/>
      <c r="BKR6" s="17"/>
      <c r="BKS6" s="17"/>
      <c r="BKT6" s="17"/>
      <c r="BKU6" s="17"/>
      <c r="BKV6" s="17"/>
      <c r="BKW6" s="17"/>
      <c r="BKX6" s="17"/>
      <c r="BKY6" s="17"/>
      <c r="BKZ6" s="17"/>
      <c r="BLA6" s="17"/>
      <c r="BLB6" s="17"/>
      <c r="BLC6" s="17"/>
      <c r="BLD6" s="17"/>
      <c r="BLE6" s="17"/>
      <c r="BLF6" s="17"/>
      <c r="BLG6" s="17"/>
      <c r="BLH6" s="17"/>
      <c r="BLI6" s="17"/>
      <c r="BLJ6" s="17"/>
      <c r="BLK6" s="17"/>
      <c r="BLL6" s="17"/>
      <c r="BLM6" s="17"/>
      <c r="BLN6" s="17"/>
      <c r="BLO6" s="17"/>
      <c r="BLP6" s="17"/>
      <c r="BLQ6" s="17"/>
      <c r="BLR6" s="17"/>
      <c r="BLS6" s="17"/>
      <c r="BLT6" s="17"/>
      <c r="BLU6" s="17"/>
      <c r="BLV6" s="17"/>
      <c r="BLW6" s="17"/>
      <c r="BLX6" s="17"/>
      <c r="BLY6" s="17"/>
      <c r="BLZ6" s="17"/>
      <c r="BMA6" s="17"/>
      <c r="BMB6" s="17"/>
      <c r="BMC6" s="17"/>
      <c r="BMD6" s="17"/>
      <c r="BME6" s="17"/>
      <c r="BMF6" s="17"/>
      <c r="BMG6" s="17"/>
      <c r="BMH6" s="17"/>
      <c r="BMI6" s="17"/>
      <c r="BMJ6" s="17"/>
      <c r="BMK6" s="17"/>
      <c r="BML6" s="17"/>
      <c r="BMM6" s="17"/>
      <c r="BMN6" s="17"/>
      <c r="BMO6" s="17"/>
      <c r="BMP6" s="17"/>
      <c r="BMQ6" s="17"/>
      <c r="BMR6" s="17"/>
      <c r="BMS6" s="17"/>
      <c r="BMT6" s="17"/>
      <c r="BMU6" s="17"/>
      <c r="BMV6" s="17"/>
      <c r="BMW6" s="17"/>
      <c r="BMX6" s="17"/>
      <c r="BMY6" s="17"/>
      <c r="BMZ6" s="17"/>
      <c r="BNA6" s="17"/>
      <c r="BNB6" s="17"/>
      <c r="BNC6" s="17"/>
      <c r="BND6" s="17"/>
      <c r="BNE6" s="17"/>
      <c r="BNF6" s="17"/>
      <c r="BNG6" s="17"/>
      <c r="BNH6" s="17"/>
      <c r="BNI6" s="17"/>
      <c r="BNJ6" s="17"/>
      <c r="BNK6" s="17"/>
      <c r="BNL6" s="17"/>
      <c r="BNM6" s="17"/>
      <c r="BNN6" s="17"/>
      <c r="BNO6" s="17"/>
      <c r="BNP6" s="17"/>
      <c r="BNQ6" s="17"/>
      <c r="BNR6" s="17"/>
      <c r="BNS6" s="17"/>
      <c r="BNT6" s="17"/>
      <c r="BNU6" s="17"/>
      <c r="BNV6" s="17"/>
      <c r="BNW6" s="17"/>
      <c r="BNX6" s="17"/>
      <c r="BNY6" s="17"/>
      <c r="BNZ6" s="17"/>
      <c r="BOA6" s="17"/>
      <c r="BOB6" s="17"/>
      <c r="BOC6" s="17"/>
      <c r="BOD6" s="17"/>
      <c r="BOE6" s="17"/>
      <c r="BOF6" s="17"/>
      <c r="BOG6" s="17"/>
      <c r="BOH6" s="17"/>
      <c r="BOI6" s="17"/>
      <c r="BOJ6" s="17"/>
      <c r="BOK6" s="17"/>
      <c r="BOL6" s="17"/>
      <c r="BOM6" s="17"/>
      <c r="BON6" s="17"/>
      <c r="BOO6" s="17"/>
      <c r="BOP6" s="17"/>
      <c r="BOQ6" s="17"/>
      <c r="BOR6" s="17"/>
      <c r="BOS6" s="17"/>
      <c r="BOT6" s="17"/>
      <c r="BOU6" s="17"/>
      <c r="BOV6" s="17"/>
      <c r="BOW6" s="17"/>
      <c r="BOX6" s="17"/>
      <c r="BOY6" s="17"/>
      <c r="BOZ6" s="17"/>
      <c r="BPA6" s="17"/>
      <c r="BPB6" s="17"/>
      <c r="BPC6" s="17"/>
      <c r="BPD6" s="17"/>
      <c r="BPE6" s="17"/>
      <c r="BPF6" s="17"/>
      <c r="BPG6" s="17"/>
      <c r="BPH6" s="17"/>
      <c r="BPI6" s="17"/>
      <c r="BPJ6" s="17"/>
      <c r="BPK6" s="17"/>
      <c r="BPL6" s="17"/>
      <c r="BPM6" s="17"/>
      <c r="BPN6" s="17"/>
      <c r="BPO6" s="17"/>
      <c r="BPP6" s="17"/>
      <c r="BPQ6" s="17"/>
      <c r="BPR6" s="17"/>
      <c r="BPS6" s="17"/>
      <c r="BPT6" s="17"/>
      <c r="BPU6" s="17"/>
      <c r="BPV6" s="17"/>
      <c r="BPW6" s="17"/>
      <c r="BPX6" s="17"/>
      <c r="BPY6" s="17"/>
      <c r="BPZ6" s="17"/>
      <c r="BQA6" s="17"/>
      <c r="BQB6" s="17"/>
      <c r="BQC6" s="17"/>
      <c r="BQD6" s="17"/>
      <c r="BQE6" s="17"/>
      <c r="BQF6" s="17"/>
      <c r="BQG6" s="17"/>
      <c r="BQH6" s="17"/>
      <c r="BQI6" s="17"/>
      <c r="BQJ6" s="17"/>
      <c r="BQK6" s="17"/>
      <c r="BQL6" s="17"/>
      <c r="BQM6" s="17"/>
      <c r="BQN6" s="17"/>
      <c r="BQO6" s="17"/>
      <c r="BQP6" s="17"/>
      <c r="BQQ6" s="17"/>
      <c r="BQR6" s="17"/>
      <c r="BQS6" s="17"/>
      <c r="BQT6" s="17"/>
      <c r="BQU6" s="17"/>
      <c r="BQV6" s="17"/>
      <c r="BQW6" s="17"/>
      <c r="BQX6" s="17"/>
      <c r="BQY6" s="17"/>
      <c r="BQZ6" s="17"/>
      <c r="BRA6" s="17"/>
      <c r="BRB6" s="17"/>
      <c r="BRC6" s="17"/>
      <c r="BRD6" s="17"/>
      <c r="BRE6" s="17"/>
      <c r="BRF6" s="17"/>
      <c r="BRG6" s="17"/>
      <c r="BRH6" s="17"/>
      <c r="BRI6" s="17"/>
      <c r="BRJ6" s="17"/>
      <c r="BRK6" s="17"/>
      <c r="BRL6" s="17"/>
      <c r="BRM6" s="17"/>
      <c r="BRN6" s="17"/>
      <c r="BRO6" s="17"/>
      <c r="BRP6" s="17"/>
      <c r="BRQ6" s="17"/>
      <c r="BRR6" s="17"/>
      <c r="BRS6" s="17"/>
      <c r="BRT6" s="17"/>
      <c r="BRU6" s="17"/>
      <c r="BRV6" s="17"/>
      <c r="BRW6" s="17"/>
      <c r="BRX6" s="17"/>
      <c r="BRY6" s="17"/>
      <c r="BRZ6" s="17"/>
      <c r="BSA6" s="17"/>
      <c r="BSB6" s="17"/>
      <c r="BSC6" s="17"/>
      <c r="BSD6" s="17"/>
      <c r="BSE6" s="17"/>
      <c r="BSF6" s="17"/>
      <c r="BSG6" s="17"/>
      <c r="BSH6" s="17"/>
      <c r="BSI6" s="17"/>
      <c r="BSJ6" s="17"/>
      <c r="BSK6" s="17"/>
      <c r="BSL6" s="17"/>
      <c r="BSM6" s="17"/>
      <c r="BSN6" s="17"/>
      <c r="BSO6" s="17"/>
      <c r="BSP6" s="17"/>
      <c r="BSQ6" s="17"/>
      <c r="BSR6" s="17"/>
      <c r="BSS6" s="17"/>
      <c r="BST6" s="17"/>
      <c r="BSU6" s="17"/>
      <c r="BSV6" s="17"/>
      <c r="BSW6" s="17"/>
      <c r="BSX6" s="17"/>
      <c r="BSY6" s="17"/>
      <c r="BSZ6" s="17"/>
      <c r="BTA6" s="17"/>
      <c r="BTB6" s="17"/>
      <c r="BTC6" s="17"/>
      <c r="BTD6" s="17"/>
      <c r="BTE6" s="17"/>
      <c r="BTF6" s="17"/>
      <c r="BTG6" s="17"/>
      <c r="BTH6" s="17"/>
      <c r="BTI6" s="17"/>
      <c r="BTJ6" s="17"/>
      <c r="BTK6" s="17"/>
      <c r="BTL6" s="17"/>
      <c r="BTM6" s="17"/>
      <c r="BTN6" s="17"/>
      <c r="BTO6" s="17"/>
      <c r="BTP6" s="17"/>
      <c r="BTQ6" s="17"/>
      <c r="BTR6" s="17"/>
      <c r="BTS6" s="17"/>
      <c r="BTT6" s="17"/>
      <c r="BTU6" s="17"/>
      <c r="BTV6" s="17"/>
      <c r="BTW6" s="17"/>
      <c r="BTX6" s="17"/>
      <c r="BTY6" s="17"/>
      <c r="BTZ6" s="17"/>
      <c r="BUA6" s="17"/>
      <c r="BUB6" s="17"/>
      <c r="BUC6" s="17"/>
      <c r="BUD6" s="17"/>
      <c r="BUE6" s="17"/>
      <c r="BUF6" s="17"/>
      <c r="BUG6" s="17"/>
      <c r="BUH6" s="17"/>
      <c r="BUI6" s="17"/>
      <c r="BUJ6" s="17"/>
      <c r="BUK6" s="17"/>
      <c r="BUL6" s="17"/>
      <c r="BUM6" s="17"/>
      <c r="BUN6" s="17"/>
      <c r="BUO6" s="17"/>
      <c r="BUP6" s="17"/>
      <c r="BUQ6" s="17"/>
      <c r="BUR6" s="17"/>
      <c r="BUS6" s="17"/>
      <c r="BUT6" s="17"/>
      <c r="BUU6" s="17"/>
      <c r="BUV6" s="17"/>
      <c r="BUW6" s="17"/>
      <c r="BUX6" s="17"/>
      <c r="BUY6" s="17"/>
      <c r="BUZ6" s="17"/>
      <c r="BVA6" s="17"/>
      <c r="BVB6" s="17"/>
      <c r="BVC6" s="17"/>
      <c r="BVD6" s="17"/>
      <c r="BVE6" s="17"/>
      <c r="BVF6" s="17"/>
      <c r="BVG6" s="17"/>
      <c r="BVH6" s="17"/>
      <c r="BVI6" s="17"/>
      <c r="BVJ6" s="17"/>
      <c r="BVK6" s="17"/>
      <c r="BVL6" s="17"/>
      <c r="BVM6" s="17"/>
      <c r="BVN6" s="17"/>
      <c r="BVO6" s="17"/>
      <c r="BVP6" s="17"/>
      <c r="BVQ6" s="17"/>
      <c r="BVR6" s="17"/>
      <c r="BVS6" s="17"/>
      <c r="BVT6" s="17"/>
      <c r="BVU6" s="17"/>
      <c r="BVV6" s="17"/>
      <c r="BVW6" s="17"/>
      <c r="BVX6" s="17"/>
      <c r="BVY6" s="17"/>
      <c r="BVZ6" s="17"/>
      <c r="BWA6" s="17"/>
      <c r="BWB6" s="17"/>
      <c r="BWC6" s="17"/>
      <c r="BWD6" s="17"/>
      <c r="BWE6" s="17"/>
      <c r="BWF6" s="17"/>
      <c r="BWG6" s="17"/>
      <c r="BWH6" s="17"/>
      <c r="BWI6" s="17"/>
      <c r="BWJ6" s="17"/>
      <c r="BWK6" s="17"/>
      <c r="BWL6" s="17"/>
      <c r="BWM6" s="17"/>
      <c r="BWN6" s="17"/>
      <c r="BWO6" s="17"/>
      <c r="BWP6" s="17"/>
      <c r="BWQ6" s="17"/>
      <c r="BWR6" s="17"/>
      <c r="BWS6" s="17"/>
      <c r="BWT6" s="17"/>
      <c r="BWU6" s="17"/>
      <c r="BWV6" s="17"/>
      <c r="BWW6" s="17"/>
      <c r="BWX6" s="17"/>
      <c r="BWY6" s="17"/>
      <c r="BWZ6" s="17"/>
      <c r="BXA6" s="17"/>
      <c r="BXB6" s="17"/>
      <c r="BXC6" s="17"/>
      <c r="BXD6" s="17"/>
      <c r="BXE6" s="17"/>
      <c r="BXF6" s="17"/>
      <c r="BXG6" s="17"/>
      <c r="BXH6" s="17"/>
      <c r="BXI6" s="17"/>
      <c r="BXJ6" s="17"/>
      <c r="BXK6" s="17"/>
      <c r="BXL6" s="17"/>
      <c r="BXM6" s="17"/>
      <c r="BXN6" s="17"/>
      <c r="BXO6" s="17"/>
      <c r="BXP6" s="17"/>
      <c r="BXQ6" s="17"/>
      <c r="BXR6" s="17"/>
      <c r="BXS6" s="17"/>
      <c r="BXT6" s="17"/>
      <c r="BXU6" s="17"/>
      <c r="BXV6" s="17"/>
      <c r="BXW6" s="17"/>
      <c r="BXX6" s="17"/>
      <c r="BXY6" s="17"/>
      <c r="BXZ6" s="17"/>
      <c r="BYA6" s="17"/>
      <c r="BYB6" s="17"/>
      <c r="BYC6" s="17"/>
      <c r="BYD6" s="17"/>
      <c r="BYE6" s="17"/>
      <c r="BYF6" s="17"/>
      <c r="BYG6" s="17"/>
      <c r="BYH6" s="17"/>
      <c r="BYI6" s="17"/>
      <c r="BYJ6" s="17"/>
      <c r="BYK6" s="17"/>
      <c r="BYL6" s="17"/>
      <c r="BYM6" s="17"/>
      <c r="BYN6" s="17"/>
      <c r="BYO6" s="17"/>
      <c r="BYP6" s="17"/>
      <c r="BYQ6" s="17"/>
      <c r="BYR6" s="17"/>
      <c r="BYS6" s="17"/>
      <c r="BYT6" s="17"/>
      <c r="BYU6" s="17"/>
      <c r="BYV6" s="17"/>
      <c r="BYW6" s="17"/>
      <c r="BYX6" s="17"/>
      <c r="BYY6" s="17"/>
      <c r="BYZ6" s="17"/>
      <c r="BZA6" s="17"/>
      <c r="BZB6" s="17"/>
      <c r="BZC6" s="17"/>
      <c r="BZD6" s="17"/>
      <c r="BZE6" s="17"/>
      <c r="BZF6" s="17"/>
      <c r="BZG6" s="17"/>
      <c r="BZH6" s="17"/>
      <c r="BZI6" s="17"/>
      <c r="BZJ6" s="17"/>
      <c r="BZK6" s="17"/>
      <c r="BZL6" s="17"/>
      <c r="BZM6" s="17"/>
      <c r="BZN6" s="17"/>
      <c r="BZO6" s="17"/>
      <c r="BZP6" s="17"/>
      <c r="BZQ6" s="17"/>
      <c r="BZR6" s="17"/>
      <c r="BZS6" s="17"/>
      <c r="BZT6" s="17"/>
      <c r="BZU6" s="17"/>
      <c r="BZV6" s="17"/>
      <c r="BZW6" s="17"/>
      <c r="BZX6" s="17"/>
      <c r="BZY6" s="17"/>
      <c r="BZZ6" s="17"/>
      <c r="CAA6" s="17"/>
      <c r="CAB6" s="17"/>
      <c r="CAC6" s="17"/>
      <c r="CAD6" s="17"/>
      <c r="CAE6" s="17"/>
      <c r="CAF6" s="17"/>
      <c r="CAG6" s="17"/>
      <c r="CAH6" s="17"/>
      <c r="CAI6" s="17"/>
      <c r="CAJ6" s="17"/>
      <c r="CAK6" s="17"/>
      <c r="CAL6" s="17"/>
      <c r="CAM6" s="17"/>
      <c r="CAN6" s="17"/>
      <c r="CAO6" s="17"/>
      <c r="CAP6" s="17"/>
      <c r="CAQ6" s="17"/>
      <c r="CAR6" s="17"/>
      <c r="CAS6" s="17"/>
      <c r="CAT6" s="17"/>
      <c r="CAU6" s="17"/>
      <c r="CAV6" s="17"/>
      <c r="CAW6" s="17"/>
      <c r="CAX6" s="17"/>
      <c r="CAY6" s="17"/>
      <c r="CAZ6" s="17"/>
      <c r="CBA6" s="17"/>
      <c r="CBB6" s="17"/>
      <c r="CBC6" s="17"/>
      <c r="CBD6" s="17"/>
      <c r="CBE6" s="17"/>
      <c r="CBF6" s="17"/>
      <c r="CBG6" s="17"/>
      <c r="CBH6" s="17"/>
      <c r="CBI6" s="17"/>
      <c r="CBJ6" s="17"/>
      <c r="CBK6" s="17"/>
      <c r="CBL6" s="17"/>
      <c r="CBM6" s="17"/>
      <c r="CBN6" s="17"/>
      <c r="CBO6" s="17"/>
      <c r="CBP6" s="17"/>
      <c r="CBQ6" s="17"/>
      <c r="CBR6" s="17"/>
      <c r="CBS6" s="17"/>
      <c r="CBT6" s="17"/>
      <c r="CBU6" s="17"/>
      <c r="CBV6" s="17"/>
      <c r="CBW6" s="17"/>
      <c r="CBX6" s="17"/>
      <c r="CBY6" s="17"/>
      <c r="CBZ6" s="17"/>
      <c r="CCA6" s="17"/>
      <c r="CCB6" s="17"/>
      <c r="CCC6" s="17"/>
      <c r="CCD6" s="17"/>
      <c r="CCE6" s="17"/>
      <c r="CCF6" s="17"/>
      <c r="CCG6" s="17"/>
      <c r="CCH6" s="17"/>
      <c r="CCI6" s="17"/>
      <c r="CCJ6" s="17"/>
      <c r="CCK6" s="17"/>
      <c r="CCL6" s="17"/>
      <c r="CCM6" s="17"/>
      <c r="CCN6" s="17"/>
      <c r="CCO6" s="17"/>
      <c r="CCP6" s="17"/>
      <c r="CCQ6" s="17"/>
      <c r="CCR6" s="17"/>
      <c r="CCS6" s="17"/>
      <c r="CCT6" s="17"/>
      <c r="CCU6" s="17"/>
      <c r="CCV6" s="17"/>
      <c r="CCW6" s="17"/>
      <c r="CCX6" s="17"/>
      <c r="CCY6" s="17"/>
      <c r="CCZ6" s="17"/>
      <c r="CDA6" s="17"/>
      <c r="CDB6" s="17"/>
      <c r="CDC6" s="17"/>
      <c r="CDD6" s="17"/>
      <c r="CDE6" s="17"/>
      <c r="CDF6" s="17"/>
      <c r="CDG6" s="17"/>
      <c r="CDH6" s="17"/>
      <c r="CDI6" s="17"/>
      <c r="CDJ6" s="17"/>
      <c r="CDK6" s="17"/>
      <c r="CDL6" s="17"/>
      <c r="CDM6" s="17"/>
      <c r="CDN6" s="17"/>
      <c r="CDO6" s="17"/>
      <c r="CDP6" s="17"/>
      <c r="CDQ6" s="17"/>
      <c r="CDR6" s="17"/>
      <c r="CDS6" s="17"/>
      <c r="CDT6" s="17"/>
      <c r="CDU6" s="17"/>
    </row>
    <row r="7">
      <c r="A7" s="14" t="s">
        <v>2634</v>
      </c>
      <c r="B7" s="14" t="s">
        <v>2635</v>
      </c>
      <c r="C7" s="14" t="s">
        <v>2601</v>
      </c>
      <c r="D7" s="14" t="s">
        <v>2636</v>
      </c>
      <c r="E7" s="14" t="s">
        <v>2637</v>
      </c>
      <c r="F7" s="14" t="s">
        <v>2616</v>
      </c>
      <c r="I7" s="14" t="s">
        <v>2638</v>
      </c>
      <c r="J7" s="14" t="s">
        <v>2618</v>
      </c>
      <c r="K7" s="14" t="s">
        <v>2619</v>
      </c>
      <c r="L7" s="14" t="s">
        <v>2639</v>
      </c>
      <c r="M7" s="17"/>
      <c r="N7" s="14" t="s">
        <v>21</v>
      </c>
      <c r="O7" s="14" t="s">
        <v>21</v>
      </c>
      <c r="P7" s="14" t="s">
        <v>21</v>
      </c>
      <c r="Q7" s="16">
        <v>11.0</v>
      </c>
      <c r="R7" s="16">
        <v>4045171.0</v>
      </c>
      <c r="S7" s="16">
        <v>4045171.0</v>
      </c>
      <c r="T7" s="14" t="s">
        <v>2631</v>
      </c>
      <c r="U7" s="14" t="s">
        <v>2622</v>
      </c>
      <c r="V7" s="14" t="s">
        <v>2640</v>
      </c>
      <c r="W7" s="14" t="s">
        <v>2641</v>
      </c>
      <c r="X7" s="16">
        <v>0.21</v>
      </c>
      <c r="Y7" s="16">
        <v>0.0023</v>
      </c>
      <c r="Z7" s="16">
        <v>138.0</v>
      </c>
      <c r="AA7" s="16">
        <v>523.0</v>
      </c>
      <c r="AB7" s="16">
        <v>1.0</v>
      </c>
      <c r="AC7" s="16">
        <v>429.0</v>
      </c>
      <c r="AD7" s="16">
        <v>54.0</v>
      </c>
      <c r="AE7" s="22">
        <v>45363.0</v>
      </c>
      <c r="AF7" s="17"/>
      <c r="AG7" s="17"/>
      <c r="AH7" s="17"/>
      <c r="AI7" s="17"/>
      <c r="AJ7" s="17"/>
      <c r="AK7" s="17"/>
      <c r="AL7" s="16">
        <v>69.0</v>
      </c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4" t="s">
        <v>2642</v>
      </c>
      <c r="BB7" s="17"/>
      <c r="BC7" s="17"/>
      <c r="BD7" s="17"/>
      <c r="BE7" s="17"/>
      <c r="BF7" s="17"/>
      <c r="BG7" s="16">
        <v>1.0</v>
      </c>
      <c r="BH7" s="17"/>
      <c r="BI7" s="14" t="s">
        <v>2594</v>
      </c>
      <c r="BJ7" s="14" t="s">
        <v>2566</v>
      </c>
      <c r="BK7" s="17"/>
      <c r="BL7" s="17"/>
      <c r="BM7" s="16">
        <v>1.8</v>
      </c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4" t="s">
        <v>2643</v>
      </c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6">
        <v>80.0</v>
      </c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4" t="s">
        <v>2618</v>
      </c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4" t="s">
        <v>2644</v>
      </c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4" t="s">
        <v>2645</v>
      </c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4" t="s">
        <v>2646</v>
      </c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  <c r="ACO7" s="17"/>
      <c r="ACP7" s="17"/>
      <c r="ACQ7" s="17"/>
      <c r="ACR7" s="17"/>
      <c r="ACS7" s="17"/>
      <c r="ACT7" s="17"/>
      <c r="ACU7" s="17"/>
      <c r="ACV7" s="17"/>
      <c r="ACW7" s="17"/>
      <c r="ACX7" s="17"/>
      <c r="ACY7" s="17"/>
      <c r="ACZ7" s="17"/>
      <c r="ADA7" s="17"/>
      <c r="ADB7" s="17"/>
      <c r="ADC7" s="17"/>
      <c r="ADD7" s="17"/>
      <c r="ADE7" s="17"/>
      <c r="ADF7" s="17"/>
      <c r="ADG7" s="17"/>
      <c r="ADH7" s="17"/>
      <c r="ADI7" s="17"/>
      <c r="ADJ7" s="17"/>
      <c r="ADK7" s="17"/>
      <c r="ADL7" s="17"/>
      <c r="ADM7" s="17"/>
      <c r="ADN7" s="17"/>
      <c r="ADO7" s="17"/>
      <c r="ADP7" s="17"/>
      <c r="ADQ7" s="17"/>
      <c r="ADR7" s="17"/>
      <c r="ADS7" s="17"/>
      <c r="ADT7" s="17"/>
      <c r="ADU7" s="17"/>
      <c r="ADV7" s="17"/>
      <c r="ADW7" s="17"/>
      <c r="ADX7" s="17"/>
      <c r="ADY7" s="17"/>
      <c r="ADZ7" s="17"/>
      <c r="AEA7" s="17"/>
      <c r="AEB7" s="17"/>
      <c r="AEC7" s="17"/>
      <c r="AED7" s="17"/>
      <c r="AEE7" s="17"/>
      <c r="AEF7" s="17"/>
      <c r="AEG7" s="17"/>
      <c r="AEH7" s="17"/>
      <c r="AEI7" s="17"/>
      <c r="AEJ7" s="17"/>
      <c r="AEK7" s="17"/>
      <c r="AEL7" s="17"/>
      <c r="AEM7" s="17"/>
      <c r="AEN7" s="17"/>
      <c r="AEO7" s="17"/>
      <c r="AEP7" s="17"/>
      <c r="AEQ7" s="17"/>
      <c r="AER7" s="17"/>
      <c r="AES7" s="17"/>
      <c r="AET7" s="17"/>
      <c r="AEU7" s="17"/>
      <c r="AEV7" s="17"/>
      <c r="AEW7" s="17"/>
      <c r="AEX7" s="17"/>
      <c r="AEY7" s="17"/>
      <c r="AEZ7" s="17"/>
      <c r="AFA7" s="17"/>
      <c r="AFB7" s="17"/>
      <c r="AFC7" s="17"/>
      <c r="AFD7" s="17"/>
      <c r="AFE7" s="17"/>
      <c r="AFF7" s="17"/>
      <c r="AFG7" s="17"/>
      <c r="AFH7" s="17"/>
      <c r="AFI7" s="17"/>
      <c r="AFJ7" s="17"/>
      <c r="AFK7" s="17"/>
      <c r="AFL7" s="17"/>
      <c r="AFM7" s="17"/>
      <c r="AFN7" s="17"/>
      <c r="AFO7" s="17"/>
      <c r="AFP7" s="17"/>
      <c r="AFQ7" s="17"/>
      <c r="AFR7" s="17"/>
      <c r="AFS7" s="17"/>
      <c r="AFT7" s="17"/>
      <c r="AFU7" s="17"/>
      <c r="AFV7" s="17"/>
      <c r="AFW7" s="17"/>
      <c r="AFX7" s="17"/>
      <c r="AFY7" s="17"/>
      <c r="AFZ7" s="17"/>
      <c r="AGA7" s="17"/>
      <c r="AGB7" s="17"/>
      <c r="AGC7" s="17"/>
      <c r="AGD7" s="17"/>
      <c r="AGE7" s="17"/>
      <c r="AGF7" s="17"/>
      <c r="AGG7" s="17"/>
      <c r="AGH7" s="17"/>
      <c r="AGI7" s="17"/>
      <c r="AGJ7" s="17"/>
      <c r="AGK7" s="17"/>
      <c r="AGL7" s="17"/>
      <c r="AGM7" s="17"/>
      <c r="AGN7" s="17"/>
      <c r="AGO7" s="17"/>
      <c r="AGP7" s="17"/>
      <c r="AGQ7" s="17"/>
      <c r="AGR7" s="17"/>
      <c r="AGS7" s="17"/>
      <c r="AGT7" s="17"/>
      <c r="AGU7" s="17"/>
      <c r="AGV7" s="17"/>
      <c r="AGW7" s="17"/>
      <c r="AGX7" s="17"/>
      <c r="AGY7" s="17"/>
      <c r="AGZ7" s="17"/>
      <c r="AHA7" s="17"/>
      <c r="AHB7" s="17"/>
      <c r="AHC7" s="17"/>
      <c r="AHD7" s="17"/>
      <c r="AHE7" s="17"/>
      <c r="AHF7" s="17"/>
      <c r="AHG7" s="17"/>
      <c r="AHH7" s="17"/>
      <c r="AHI7" s="17"/>
      <c r="AHJ7" s="17"/>
      <c r="AHK7" s="17"/>
      <c r="AHL7" s="17"/>
      <c r="AHM7" s="17"/>
      <c r="AHN7" s="17"/>
      <c r="AHO7" s="17"/>
      <c r="AHP7" s="17"/>
      <c r="AHQ7" s="17"/>
      <c r="AHR7" s="17"/>
      <c r="AHS7" s="17"/>
      <c r="AHT7" s="17"/>
      <c r="AHU7" s="17"/>
      <c r="AHV7" s="17"/>
      <c r="AHW7" s="17"/>
      <c r="AHX7" s="17"/>
      <c r="AHY7" s="17"/>
      <c r="AHZ7" s="17"/>
      <c r="AIA7" s="17"/>
      <c r="AIB7" s="17"/>
      <c r="AIC7" s="17"/>
      <c r="AID7" s="17"/>
      <c r="AIE7" s="17"/>
      <c r="AIF7" s="17"/>
      <c r="AIG7" s="17"/>
      <c r="AIH7" s="17"/>
      <c r="AII7" s="17"/>
      <c r="AIJ7" s="17"/>
      <c r="AIK7" s="17"/>
      <c r="AIL7" s="17"/>
      <c r="AIM7" s="17"/>
      <c r="AIN7" s="17"/>
      <c r="AIO7" s="17"/>
      <c r="AIP7" s="17"/>
      <c r="AIQ7" s="17"/>
      <c r="AIR7" s="17"/>
      <c r="AIS7" s="17"/>
      <c r="AIT7" s="17"/>
      <c r="AIU7" s="17"/>
      <c r="AIV7" s="17"/>
      <c r="AIW7" s="17"/>
      <c r="AIX7" s="17"/>
      <c r="AIY7" s="17"/>
      <c r="AIZ7" s="17"/>
      <c r="AJA7" s="17"/>
      <c r="AJB7" s="17"/>
      <c r="AJC7" s="17"/>
      <c r="AJD7" s="17"/>
      <c r="AJE7" s="17"/>
      <c r="AJF7" s="17"/>
      <c r="AJG7" s="17"/>
      <c r="AJH7" s="17"/>
      <c r="AJI7" s="17"/>
      <c r="AJJ7" s="17"/>
      <c r="AJK7" s="17"/>
      <c r="AJL7" s="17"/>
      <c r="AJM7" s="17"/>
      <c r="AJN7" s="17"/>
      <c r="AJO7" s="17"/>
      <c r="AJP7" s="17"/>
      <c r="AJQ7" s="17"/>
      <c r="AJR7" s="17"/>
      <c r="AJS7" s="17"/>
      <c r="AJT7" s="17"/>
      <c r="AJU7" s="17"/>
      <c r="AJV7" s="17"/>
      <c r="AJW7" s="17"/>
      <c r="AJX7" s="17"/>
      <c r="AJY7" s="17"/>
      <c r="AJZ7" s="17"/>
      <c r="AKA7" s="17"/>
      <c r="AKB7" s="17"/>
      <c r="AKC7" s="17"/>
      <c r="AKD7" s="17"/>
      <c r="AKE7" s="17"/>
      <c r="AKF7" s="17"/>
      <c r="AKG7" s="17"/>
      <c r="AKH7" s="17"/>
      <c r="AKI7" s="17"/>
      <c r="AKJ7" s="17"/>
      <c r="AKK7" s="17"/>
      <c r="AKL7" s="17"/>
      <c r="AKM7" s="17"/>
      <c r="AKN7" s="17"/>
      <c r="AKO7" s="17"/>
      <c r="AKP7" s="17"/>
      <c r="AKQ7" s="17"/>
      <c r="AKR7" s="17"/>
      <c r="AKS7" s="17"/>
      <c r="AKT7" s="17"/>
      <c r="AKU7" s="17"/>
      <c r="AKV7" s="17"/>
      <c r="AKW7" s="17"/>
      <c r="AKX7" s="17"/>
      <c r="AKY7" s="17"/>
      <c r="AKZ7" s="17"/>
      <c r="ALA7" s="17"/>
      <c r="ALB7" s="17"/>
      <c r="ALC7" s="17"/>
      <c r="ALD7" s="17"/>
      <c r="ALE7" s="17"/>
      <c r="ALF7" s="17"/>
      <c r="ALG7" s="17"/>
      <c r="ALH7" s="17"/>
      <c r="ALI7" s="17"/>
      <c r="ALJ7" s="17"/>
      <c r="ALK7" s="17"/>
      <c r="ALL7" s="17"/>
      <c r="ALM7" s="17"/>
      <c r="ALN7" s="17"/>
      <c r="ALO7" s="17"/>
      <c r="ALP7" s="17"/>
      <c r="ALQ7" s="17"/>
      <c r="ALR7" s="17"/>
      <c r="ALS7" s="17"/>
      <c r="ALT7" s="17"/>
      <c r="ALU7" s="17"/>
      <c r="ALV7" s="17"/>
      <c r="ALW7" s="17"/>
      <c r="ALX7" s="17"/>
      <c r="ALY7" s="17"/>
      <c r="ALZ7" s="17"/>
      <c r="AMA7" s="17"/>
      <c r="AMB7" s="17"/>
      <c r="AMC7" s="17"/>
      <c r="AMD7" s="17"/>
      <c r="AME7" s="17"/>
      <c r="AMF7" s="17"/>
      <c r="AMG7" s="17"/>
      <c r="AMH7" s="17"/>
      <c r="AMI7" s="17"/>
      <c r="AMJ7" s="17"/>
      <c r="AMK7" s="17"/>
      <c r="AML7" s="17"/>
      <c r="AMM7" s="17"/>
      <c r="AMN7" s="17"/>
      <c r="AMO7" s="17"/>
      <c r="AMP7" s="17"/>
      <c r="AMQ7" s="17"/>
      <c r="AMR7" s="17"/>
      <c r="AMS7" s="17"/>
      <c r="AMT7" s="17"/>
      <c r="AMU7" s="17"/>
      <c r="AMV7" s="17"/>
      <c r="AMW7" s="17"/>
      <c r="AMX7" s="17"/>
      <c r="AMY7" s="17"/>
      <c r="AMZ7" s="17"/>
      <c r="ANA7" s="17"/>
      <c r="ANB7" s="17"/>
      <c r="ANC7" s="17"/>
      <c r="AND7" s="17"/>
      <c r="ANE7" s="17"/>
      <c r="ANF7" s="17"/>
      <c r="ANG7" s="17"/>
      <c r="ANH7" s="17"/>
      <c r="ANI7" s="17"/>
      <c r="ANJ7" s="17"/>
      <c r="ANK7" s="17"/>
      <c r="ANL7" s="17"/>
      <c r="ANM7" s="17"/>
      <c r="ANN7" s="17"/>
      <c r="ANO7" s="17"/>
      <c r="ANP7" s="17"/>
      <c r="ANQ7" s="17"/>
      <c r="ANR7" s="17"/>
      <c r="ANS7" s="17"/>
      <c r="ANT7" s="17"/>
      <c r="ANU7" s="16">
        <v>24.69</v>
      </c>
      <c r="ANV7" s="14" t="s">
        <v>2647</v>
      </c>
      <c r="ANW7" s="17"/>
      <c r="ANX7" s="17"/>
      <c r="ANY7" s="17"/>
      <c r="ANZ7" s="17"/>
      <c r="AOA7" s="17"/>
      <c r="AOB7" s="17"/>
      <c r="AOC7" s="16">
        <v>180.0</v>
      </c>
      <c r="AOD7" s="17"/>
      <c r="AOE7" s="17"/>
      <c r="AOF7" s="17"/>
      <c r="AOG7" s="17"/>
      <c r="AOH7" s="17"/>
      <c r="AOI7" s="17"/>
      <c r="AOJ7" s="17"/>
      <c r="AOK7" s="17"/>
      <c r="AOL7" s="17"/>
      <c r="AOM7" s="17"/>
      <c r="AON7" s="17"/>
      <c r="AOO7" s="17"/>
      <c r="AOP7" s="17"/>
      <c r="AOQ7" s="17"/>
      <c r="AOR7" s="17"/>
      <c r="AOS7" s="17"/>
      <c r="AOT7" s="17"/>
      <c r="AOU7" s="17"/>
      <c r="AOV7" s="17"/>
      <c r="AOW7" s="17"/>
      <c r="AOX7" s="17"/>
      <c r="AOY7" s="17"/>
      <c r="AOZ7" s="17"/>
      <c r="APA7" s="17"/>
      <c r="APB7" s="17"/>
      <c r="APC7" s="17"/>
      <c r="APD7" s="17"/>
      <c r="APE7" s="17"/>
      <c r="APF7" s="17"/>
      <c r="APG7" s="17"/>
      <c r="APH7" s="17"/>
      <c r="API7" s="17"/>
      <c r="APJ7" s="17"/>
      <c r="APK7" s="17"/>
      <c r="APL7" s="17"/>
      <c r="APM7" s="17"/>
      <c r="APN7" s="17"/>
      <c r="APO7" s="17"/>
      <c r="APP7" s="17"/>
      <c r="APQ7" s="17"/>
      <c r="APR7" s="17"/>
      <c r="APS7" s="17"/>
      <c r="APT7" s="17"/>
      <c r="APU7" s="17"/>
      <c r="APV7" s="17"/>
      <c r="APW7" s="17"/>
      <c r="APX7" s="17"/>
      <c r="APY7" s="17"/>
      <c r="APZ7" s="17"/>
      <c r="AQA7" s="17"/>
      <c r="AQB7" s="17"/>
      <c r="AQC7" s="17"/>
      <c r="AQD7" s="17"/>
      <c r="AQE7" s="17"/>
      <c r="AQF7" s="17"/>
      <c r="AQG7" s="17"/>
      <c r="AQH7" s="17"/>
      <c r="AQI7" s="17"/>
      <c r="AQJ7" s="17"/>
      <c r="AQK7" s="17"/>
      <c r="AQL7" s="17"/>
      <c r="AQM7" s="17"/>
      <c r="AQN7" s="17"/>
      <c r="AQO7" s="17"/>
      <c r="AQP7" s="17"/>
      <c r="AQQ7" s="17"/>
      <c r="AQR7" s="17"/>
      <c r="AQS7" s="17"/>
      <c r="AQT7" s="17"/>
      <c r="AQU7" s="17"/>
      <c r="AQV7" s="17"/>
      <c r="AQW7" s="17"/>
      <c r="AQX7" s="17"/>
      <c r="AQY7" s="17"/>
      <c r="AQZ7" s="17"/>
      <c r="ARA7" s="17"/>
      <c r="ARB7" s="17"/>
      <c r="ARC7" s="17"/>
      <c r="ARD7" s="17"/>
      <c r="ARE7" s="17"/>
      <c r="ARF7" s="17"/>
      <c r="ARG7" s="17"/>
      <c r="ARH7" s="17"/>
      <c r="ARI7" s="17"/>
      <c r="ARJ7" s="17"/>
      <c r="ARK7" s="17"/>
      <c r="ARL7" s="17"/>
      <c r="ARM7" s="17"/>
      <c r="ARN7" s="17"/>
      <c r="ARO7" s="17"/>
      <c r="ARP7" s="17"/>
      <c r="ARQ7" s="17"/>
      <c r="ARR7" s="17"/>
      <c r="ARS7" s="17"/>
      <c r="ART7" s="17"/>
      <c r="ARU7" s="17"/>
      <c r="ARV7" s="17"/>
      <c r="ARW7" s="17"/>
      <c r="ARX7" s="17"/>
      <c r="ARY7" s="17"/>
      <c r="ARZ7" s="17"/>
      <c r="ASA7" s="17"/>
      <c r="ASB7" s="17"/>
      <c r="ASC7" s="17"/>
      <c r="ASD7" s="17"/>
      <c r="ASE7" s="17"/>
      <c r="ASF7" s="17"/>
      <c r="ASG7" s="17"/>
      <c r="ASH7" s="17"/>
      <c r="ASI7" s="17"/>
      <c r="ASJ7" s="17"/>
      <c r="ASK7" s="17"/>
      <c r="ASL7" s="17"/>
      <c r="ASM7" s="17"/>
      <c r="ASN7" s="17"/>
      <c r="ASO7" s="17"/>
      <c r="ASP7" s="17"/>
      <c r="ASQ7" s="17"/>
      <c r="ASR7" s="17"/>
      <c r="ASS7" s="17"/>
      <c r="AST7" s="14" t="s">
        <v>2648</v>
      </c>
      <c r="ASU7" s="16">
        <v>0.0</v>
      </c>
      <c r="ASV7" s="17"/>
      <c r="ASW7" s="16">
        <v>0.0</v>
      </c>
      <c r="ASX7" s="16">
        <v>0.0</v>
      </c>
      <c r="ASY7" s="17"/>
      <c r="ASZ7" s="17"/>
      <c r="ATA7" s="16">
        <v>0.0</v>
      </c>
      <c r="ATB7" s="14" t="s">
        <v>2649</v>
      </c>
      <c r="ATC7" s="16">
        <v>0.54</v>
      </c>
      <c r="ATD7" s="14" t="s">
        <v>2650</v>
      </c>
      <c r="ATF7" s="16">
        <v>0.0</v>
      </c>
      <c r="ATG7" s="17"/>
      <c r="ATH7" s="16">
        <v>0.0</v>
      </c>
      <c r="ATI7" s="16">
        <v>3012.07198</v>
      </c>
      <c r="ATJ7" s="16">
        <v>1340.20074</v>
      </c>
      <c r="ATK7" s="16">
        <v>4352.27272</v>
      </c>
      <c r="ATL7" s="16">
        <v>4.0</v>
      </c>
      <c r="ATM7" s="17"/>
      <c r="ATN7" s="16">
        <v>0.0</v>
      </c>
      <c r="ATO7" s="16">
        <v>0.0</v>
      </c>
      <c r="ATP7" s="14" t="s">
        <v>2651</v>
      </c>
      <c r="ATQ7" s="16">
        <v>0.70312064</v>
      </c>
      <c r="ATR7" s="16">
        <v>1223.0</v>
      </c>
      <c r="ATS7" s="16">
        <v>37.6526862</v>
      </c>
      <c r="ATT7" s="16">
        <v>7.81519967</v>
      </c>
      <c r="ATU7" s="16">
        <v>6.82902309</v>
      </c>
      <c r="ATV7" s="16">
        <v>0.363</v>
      </c>
      <c r="ATW7" s="14" t="s">
        <v>2652</v>
      </c>
      <c r="ATX7" s="16">
        <v>54.0</v>
      </c>
      <c r="ATY7" s="17"/>
      <c r="ATZ7" s="17"/>
      <c r="AUA7" s="17"/>
      <c r="AUB7" s="16">
        <v>0.0</v>
      </c>
      <c r="AUC7" s="14" t="s">
        <v>2653</v>
      </c>
      <c r="AUD7" s="16">
        <v>0.0</v>
      </c>
      <c r="AUE7" s="16">
        <v>0.0</v>
      </c>
      <c r="AUF7" s="14" t="s">
        <v>2654</v>
      </c>
      <c r="AUG7" s="16">
        <v>0.001757</v>
      </c>
      <c r="AUH7" s="16">
        <v>0.10889246</v>
      </c>
      <c r="AUI7" s="17"/>
      <c r="AUJ7" s="16">
        <v>0.0</v>
      </c>
      <c r="AUK7" s="16">
        <v>4.0</v>
      </c>
      <c r="AUL7" s="16">
        <v>1303.0</v>
      </c>
      <c r="AUM7" s="16">
        <v>1.0</v>
      </c>
      <c r="AUN7" s="16">
        <v>0.89243574</v>
      </c>
      <c r="AUO7" s="16">
        <v>0.72890754</v>
      </c>
      <c r="AUP7" s="17"/>
      <c r="AUQ7" s="17"/>
      <c r="AUR7" s="17"/>
      <c r="AUS7" s="17"/>
      <c r="AUT7" s="17"/>
      <c r="AUU7" s="17"/>
      <c r="AUV7" s="17"/>
      <c r="AUW7" s="17"/>
      <c r="AUX7" s="17"/>
      <c r="AUY7" s="17"/>
      <c r="AUZ7" s="17"/>
      <c r="AVA7" s="17"/>
      <c r="AVB7" s="17"/>
      <c r="AVC7" s="17"/>
      <c r="AVD7" s="17"/>
      <c r="AVE7" s="17"/>
      <c r="AVF7" s="17"/>
      <c r="AVG7" s="17"/>
      <c r="AVH7" s="17"/>
      <c r="AVI7" s="17"/>
      <c r="AVJ7" s="17"/>
      <c r="AVK7" s="17"/>
      <c r="AVL7" s="17"/>
      <c r="AVM7" s="17"/>
      <c r="AVN7" s="17"/>
      <c r="AVO7" s="17"/>
      <c r="AVP7" s="17"/>
      <c r="AVQ7" s="17"/>
      <c r="AVR7" s="17"/>
      <c r="AVS7" s="17"/>
      <c r="AVT7" s="17"/>
      <c r="AVU7" s="17"/>
      <c r="AVV7" s="17"/>
      <c r="AVW7" s="17"/>
      <c r="AVX7" s="17"/>
      <c r="AVY7" s="17"/>
      <c r="AVZ7" s="17"/>
      <c r="AWA7" s="17"/>
      <c r="AWB7" s="17"/>
      <c r="AWC7" s="17"/>
      <c r="AWD7" s="17"/>
      <c r="AWE7" s="17"/>
      <c r="AWF7" s="17"/>
      <c r="AWG7" s="17"/>
      <c r="AWH7" s="17"/>
      <c r="AWI7" s="17"/>
      <c r="AWJ7" s="17"/>
      <c r="AWK7" s="17"/>
      <c r="AWL7" s="17"/>
      <c r="AWM7" s="17"/>
      <c r="AWN7" s="17"/>
      <c r="AWO7" s="17"/>
      <c r="AWP7" s="17"/>
      <c r="AWQ7" s="17"/>
      <c r="AWR7" s="17"/>
      <c r="AWS7" s="17"/>
      <c r="AWT7" s="17"/>
      <c r="AWU7" s="17"/>
      <c r="AWV7" s="17"/>
      <c r="AWW7" s="17"/>
      <c r="AWX7" s="17"/>
      <c r="AWY7" s="17"/>
      <c r="AWZ7" s="17"/>
      <c r="AXA7" s="17"/>
      <c r="AXB7" s="17"/>
      <c r="AXC7" s="17"/>
      <c r="AXD7" s="17"/>
      <c r="AXE7" s="17"/>
      <c r="AXF7" s="17"/>
      <c r="AXG7" s="17"/>
      <c r="AXH7" s="17"/>
      <c r="AXI7" s="17"/>
      <c r="AXJ7" s="17"/>
      <c r="AXK7" s="17"/>
      <c r="AXL7" s="17"/>
      <c r="AXM7" s="17"/>
      <c r="AXN7" s="17"/>
      <c r="AXO7" s="17"/>
      <c r="AXP7" s="17"/>
      <c r="AXQ7" s="17"/>
      <c r="AXR7" s="17"/>
      <c r="AXS7" s="17"/>
      <c r="AXT7" s="17"/>
      <c r="AXU7" s="17"/>
      <c r="AXV7" s="17"/>
      <c r="AXW7" s="17"/>
      <c r="AXX7" s="17"/>
      <c r="AXY7" s="17"/>
      <c r="AXZ7" s="17"/>
      <c r="AYA7" s="17"/>
      <c r="AYB7" s="17"/>
      <c r="AYC7" s="17"/>
      <c r="AYD7" s="17"/>
      <c r="AYE7" s="17"/>
      <c r="AYF7" s="17"/>
      <c r="AYG7" s="17"/>
      <c r="AYH7" s="17"/>
      <c r="AYI7" s="17"/>
      <c r="AYJ7" s="17"/>
      <c r="AYK7" s="17"/>
      <c r="AYL7" s="17"/>
      <c r="AYM7" s="17"/>
      <c r="AYN7" s="17"/>
      <c r="AYO7" s="17"/>
      <c r="AYP7" s="17"/>
      <c r="AYQ7" s="17"/>
      <c r="AYR7" s="17"/>
      <c r="AYS7" s="17"/>
      <c r="AYT7" s="17"/>
      <c r="AYU7" s="17"/>
      <c r="AYV7" s="17"/>
      <c r="AYW7" s="17"/>
      <c r="AYX7" s="17"/>
      <c r="AYY7" s="17"/>
      <c r="AYZ7" s="17"/>
      <c r="AZA7" s="17"/>
      <c r="AZB7" s="17"/>
      <c r="AZC7" s="17"/>
      <c r="AZD7" s="17"/>
      <c r="AZE7" s="17"/>
      <c r="AZF7" s="17"/>
      <c r="AZG7" s="17"/>
      <c r="AZH7" s="17"/>
      <c r="AZI7" s="17"/>
      <c r="AZJ7" s="17"/>
      <c r="AZK7" s="17"/>
      <c r="AZL7" s="17"/>
      <c r="AZM7" s="17"/>
      <c r="AZN7" s="17"/>
      <c r="AZO7" s="17"/>
      <c r="AZP7" s="17"/>
      <c r="AZQ7" s="17"/>
      <c r="AZR7" s="17"/>
      <c r="AZS7" s="17"/>
      <c r="AZT7" s="17"/>
      <c r="AZU7" s="17"/>
      <c r="AZV7" s="17"/>
      <c r="AZW7" s="17"/>
      <c r="AZX7" s="17"/>
      <c r="AZY7" s="17"/>
      <c r="AZZ7" s="17"/>
      <c r="BAA7" s="17"/>
      <c r="BAB7" s="17"/>
      <c r="BAC7" s="17"/>
      <c r="BAD7" s="17"/>
      <c r="BAE7" s="17"/>
      <c r="BAF7" s="17"/>
      <c r="BAG7" s="17"/>
      <c r="BAH7" s="17"/>
      <c r="BAI7" s="17"/>
      <c r="BAJ7" s="17"/>
      <c r="BAK7" s="17"/>
      <c r="BAL7" s="17"/>
      <c r="BAM7" s="17"/>
      <c r="BAN7" s="17"/>
      <c r="BAO7" s="17"/>
      <c r="BAP7" s="17"/>
      <c r="BAQ7" s="17"/>
      <c r="BAR7" s="17"/>
      <c r="BAS7" s="17"/>
      <c r="BAT7" s="17"/>
      <c r="BAU7" s="17"/>
      <c r="BAV7" s="17"/>
      <c r="BAW7" s="17"/>
      <c r="BAX7" s="17"/>
      <c r="BAY7" s="17"/>
      <c r="BAZ7" s="17"/>
      <c r="BBA7" s="17"/>
      <c r="BBB7" s="17"/>
      <c r="BBC7" s="17"/>
      <c r="BBD7" s="17"/>
      <c r="BBE7" s="17"/>
      <c r="BBF7" s="17"/>
      <c r="BBG7" s="17"/>
      <c r="BBH7" s="17"/>
      <c r="BBI7" s="17"/>
      <c r="BBJ7" s="17"/>
      <c r="BBK7" s="17"/>
      <c r="BBL7" s="17"/>
      <c r="BBM7" s="17"/>
      <c r="BBN7" s="17"/>
      <c r="BBO7" s="17"/>
      <c r="BBP7" s="17"/>
      <c r="BBQ7" s="17"/>
      <c r="BBR7" s="17"/>
      <c r="BBS7" s="17"/>
      <c r="BBT7" s="17"/>
      <c r="BBU7" s="17"/>
      <c r="BBV7" s="17"/>
      <c r="BBW7" s="17"/>
      <c r="BBX7" s="17"/>
      <c r="BBY7" s="17"/>
      <c r="BBZ7" s="17"/>
      <c r="BCA7" s="17"/>
      <c r="BCB7" s="17"/>
      <c r="BCC7" s="17"/>
      <c r="BCD7" s="17"/>
      <c r="BCE7" s="17"/>
      <c r="BCF7" s="17"/>
      <c r="BCG7" s="17"/>
      <c r="BCH7" s="17"/>
      <c r="BCI7" s="17"/>
      <c r="BCJ7" s="17"/>
      <c r="BCK7" s="17"/>
      <c r="BCL7" s="17"/>
      <c r="BCM7" s="17"/>
      <c r="BCN7" s="17"/>
      <c r="BCO7" s="17"/>
      <c r="BCP7" s="17"/>
      <c r="BCQ7" s="17"/>
      <c r="BCR7" s="17"/>
      <c r="BCS7" s="17"/>
      <c r="BCT7" s="17"/>
      <c r="BCU7" s="17"/>
      <c r="BCV7" s="17"/>
      <c r="BCW7" s="17"/>
      <c r="BCX7" s="17"/>
      <c r="BCY7" s="17"/>
      <c r="BCZ7" s="17"/>
      <c r="BDA7" s="17"/>
      <c r="BDB7" s="17"/>
      <c r="BDC7" s="17"/>
      <c r="BDD7" s="17"/>
      <c r="BDE7" s="17"/>
      <c r="BDF7" s="17"/>
      <c r="BDG7" s="17"/>
      <c r="BDH7" s="17"/>
      <c r="BDI7" s="17"/>
      <c r="BDJ7" s="17"/>
      <c r="BDK7" s="17"/>
      <c r="BDL7" s="17"/>
      <c r="BDM7" s="17"/>
      <c r="BDN7" s="17"/>
      <c r="BDO7" s="17"/>
      <c r="BDP7" s="17"/>
      <c r="BDQ7" s="17"/>
      <c r="BDR7" s="17"/>
      <c r="BDS7" s="17"/>
      <c r="BDT7" s="17"/>
      <c r="BDU7" s="17"/>
      <c r="BDV7" s="17"/>
      <c r="BDW7" s="17"/>
      <c r="BDX7" s="17"/>
      <c r="BDY7" s="17"/>
      <c r="BDZ7" s="17"/>
      <c r="BEA7" s="17"/>
      <c r="BEB7" s="17"/>
      <c r="BEC7" s="17"/>
      <c r="BED7" s="17"/>
      <c r="BEE7" s="17"/>
      <c r="BEF7" s="17"/>
      <c r="BEG7" s="17"/>
      <c r="BEH7" s="17"/>
      <c r="BEI7" s="17"/>
      <c r="BEJ7" s="17"/>
      <c r="BEK7" s="17"/>
      <c r="BEL7" s="17"/>
      <c r="BEM7" s="17"/>
      <c r="BEN7" s="17"/>
      <c r="BEO7" s="17"/>
      <c r="BEP7" s="17"/>
      <c r="BEQ7" s="17"/>
      <c r="BER7" s="17"/>
      <c r="BES7" s="17"/>
      <c r="BET7" s="17"/>
      <c r="BEU7" s="17"/>
      <c r="BEV7" s="17"/>
      <c r="BEW7" s="17"/>
      <c r="BEX7" s="17"/>
      <c r="BEY7" s="17"/>
      <c r="BEZ7" s="17"/>
      <c r="BFA7" s="17"/>
      <c r="BFB7" s="17"/>
      <c r="BFC7" s="17"/>
      <c r="BFD7" s="17"/>
      <c r="BFE7" s="17"/>
      <c r="BFF7" s="17"/>
      <c r="BFG7" s="17"/>
      <c r="BFH7" s="17"/>
      <c r="BFI7" s="17"/>
      <c r="BFJ7" s="17"/>
      <c r="BFK7" s="17"/>
      <c r="BFL7" s="17"/>
      <c r="BFM7" s="17"/>
      <c r="BFN7" s="17"/>
      <c r="BFO7" s="17"/>
      <c r="BFP7" s="17"/>
      <c r="BFQ7" s="17"/>
      <c r="BFR7" s="17"/>
      <c r="BFS7" s="17"/>
      <c r="BFT7" s="17"/>
      <c r="BFU7" s="17"/>
      <c r="BFV7" s="17"/>
      <c r="BFW7" s="17"/>
      <c r="BFX7" s="17"/>
      <c r="BFY7" s="17"/>
      <c r="BFZ7" s="17"/>
      <c r="BGA7" s="17"/>
      <c r="BGB7" s="17"/>
      <c r="BGC7" s="17"/>
      <c r="BGD7" s="17"/>
      <c r="BGE7" s="17"/>
      <c r="BGF7" s="17"/>
      <c r="BGG7" s="17"/>
      <c r="BGH7" s="17"/>
      <c r="BGI7" s="17"/>
      <c r="BGJ7" s="17"/>
      <c r="BGK7" s="17"/>
      <c r="BGL7" s="17"/>
      <c r="BGM7" s="17"/>
      <c r="BGN7" s="17"/>
      <c r="BGO7" s="17"/>
      <c r="BGP7" s="17"/>
      <c r="BGQ7" s="17"/>
      <c r="BGR7" s="17"/>
      <c r="BGS7" s="17"/>
      <c r="BGT7" s="17"/>
      <c r="BGU7" s="17"/>
      <c r="BGV7" s="17"/>
      <c r="BGW7" s="17"/>
      <c r="BGX7" s="17"/>
      <c r="BGY7" s="17"/>
      <c r="BGZ7" s="17"/>
      <c r="BHA7" s="17"/>
      <c r="BHB7" s="17"/>
      <c r="BHC7" s="17"/>
      <c r="BHD7" s="17"/>
      <c r="BHE7" s="17"/>
      <c r="BHF7" s="17"/>
      <c r="BHG7" s="17"/>
      <c r="BHH7" s="17"/>
      <c r="BHI7" s="17"/>
      <c r="BHJ7" s="17"/>
      <c r="BHK7" s="17"/>
      <c r="BHL7" s="17"/>
      <c r="BHM7" s="17"/>
      <c r="BHN7" s="17"/>
      <c r="BHO7" s="17"/>
      <c r="BHP7" s="17"/>
      <c r="BHQ7" s="17"/>
      <c r="BHR7" s="17"/>
      <c r="BHS7" s="17"/>
      <c r="BHT7" s="17"/>
      <c r="BHU7" s="17"/>
      <c r="BHV7" s="17"/>
      <c r="BHW7" s="17"/>
      <c r="BHX7" s="17"/>
      <c r="BHY7" s="17"/>
      <c r="BHZ7" s="17"/>
      <c r="BIA7" s="17"/>
      <c r="BIB7" s="17"/>
      <c r="BIC7" s="17"/>
      <c r="BID7" s="17"/>
      <c r="BIE7" s="17"/>
      <c r="BIF7" s="17"/>
      <c r="BIG7" s="17"/>
      <c r="BIH7" s="17"/>
      <c r="BII7" s="17"/>
      <c r="BIJ7" s="17"/>
      <c r="BIK7" s="17"/>
      <c r="BIL7" s="17"/>
      <c r="BIM7" s="17"/>
      <c r="BIN7" s="17"/>
      <c r="BIO7" s="17"/>
      <c r="BIP7" s="17"/>
      <c r="BIQ7" s="17"/>
      <c r="BIR7" s="17"/>
      <c r="BIS7" s="17"/>
      <c r="BIT7" s="17"/>
      <c r="BIU7" s="17"/>
      <c r="BIV7" s="17"/>
      <c r="BIW7" s="17"/>
      <c r="BIX7" s="17"/>
      <c r="BIY7" s="17"/>
      <c r="BIZ7" s="17"/>
      <c r="BJA7" s="17"/>
      <c r="BJB7" s="17"/>
      <c r="BJC7" s="17"/>
      <c r="BJD7" s="17"/>
      <c r="BJE7" s="17"/>
      <c r="BJF7" s="17"/>
      <c r="BJG7" s="17"/>
      <c r="BJH7" s="17"/>
      <c r="BJI7" s="17"/>
      <c r="BJJ7" s="17"/>
      <c r="BJK7" s="17"/>
      <c r="BJL7" s="17"/>
      <c r="BJM7" s="17"/>
      <c r="BJN7" s="17"/>
      <c r="BJO7" s="17"/>
      <c r="BJP7" s="17"/>
      <c r="BJQ7" s="17"/>
      <c r="BJR7" s="17"/>
      <c r="BJS7" s="17"/>
      <c r="BJT7" s="17"/>
      <c r="BJU7" s="17"/>
      <c r="BJV7" s="17"/>
      <c r="BJW7" s="17"/>
      <c r="BJX7" s="17"/>
      <c r="BJY7" s="17"/>
      <c r="BJZ7" s="17"/>
      <c r="BKA7" s="17"/>
      <c r="BKB7" s="17"/>
      <c r="BKC7" s="17"/>
      <c r="BKD7" s="17"/>
      <c r="BKE7" s="17"/>
      <c r="BKF7" s="17"/>
      <c r="BKG7" s="17"/>
      <c r="BKH7" s="17"/>
      <c r="BKI7" s="17"/>
      <c r="BKJ7" s="17"/>
      <c r="BKK7" s="17"/>
      <c r="BKL7" s="17"/>
      <c r="BKM7" s="17"/>
      <c r="BKN7" s="17"/>
      <c r="BKO7" s="17"/>
      <c r="BKP7" s="17"/>
      <c r="BKQ7" s="17"/>
      <c r="BKR7" s="17"/>
      <c r="BKS7" s="17"/>
      <c r="BKT7" s="17"/>
      <c r="BKU7" s="17"/>
      <c r="BKV7" s="17"/>
      <c r="BKW7" s="17"/>
      <c r="BKX7" s="17"/>
      <c r="BKY7" s="17"/>
      <c r="BKZ7" s="17"/>
      <c r="BLA7" s="17"/>
      <c r="BLB7" s="17"/>
      <c r="BLC7" s="17"/>
      <c r="BLD7" s="17"/>
      <c r="BLE7" s="17"/>
      <c r="BLF7" s="17"/>
      <c r="BLG7" s="17"/>
      <c r="BLH7" s="17"/>
      <c r="BLI7" s="17"/>
      <c r="BLJ7" s="17"/>
      <c r="BLK7" s="17"/>
      <c r="BLL7" s="17"/>
      <c r="BLM7" s="17"/>
      <c r="BLN7" s="17"/>
      <c r="BLO7" s="17"/>
      <c r="BLP7" s="17"/>
      <c r="BLQ7" s="17"/>
      <c r="BLR7" s="17"/>
      <c r="BLS7" s="17"/>
      <c r="BLT7" s="17"/>
      <c r="BLU7" s="17"/>
      <c r="BLV7" s="17"/>
      <c r="BLW7" s="17"/>
      <c r="BLX7" s="17"/>
      <c r="BLY7" s="17"/>
      <c r="BLZ7" s="17"/>
      <c r="BMA7" s="17"/>
      <c r="BMB7" s="17"/>
      <c r="BMC7" s="17"/>
      <c r="BMD7" s="17"/>
      <c r="BME7" s="17"/>
      <c r="BMF7" s="17"/>
      <c r="BMG7" s="17"/>
      <c r="BMH7" s="17"/>
      <c r="BMI7" s="17"/>
      <c r="BMJ7" s="17"/>
      <c r="BMK7" s="17"/>
      <c r="BML7" s="17"/>
      <c r="BMM7" s="17"/>
      <c r="BMN7" s="17"/>
      <c r="BMO7" s="17"/>
      <c r="BMP7" s="17"/>
      <c r="BMQ7" s="17"/>
      <c r="BMR7" s="17"/>
      <c r="BMS7" s="17"/>
      <c r="BMT7" s="17"/>
      <c r="BMU7" s="17"/>
      <c r="BMV7" s="17"/>
      <c r="BMW7" s="17"/>
      <c r="BMX7" s="17"/>
      <c r="BMY7" s="17"/>
      <c r="BMZ7" s="17"/>
      <c r="BNA7" s="17"/>
      <c r="BNB7" s="17"/>
      <c r="BNC7" s="17"/>
      <c r="BND7" s="17"/>
      <c r="BNE7" s="17"/>
      <c r="BNF7" s="17"/>
      <c r="BNG7" s="17"/>
      <c r="BNH7" s="17"/>
      <c r="BNI7" s="17"/>
      <c r="BNJ7" s="17"/>
      <c r="BNK7" s="17"/>
      <c r="BNL7" s="17"/>
      <c r="BNM7" s="17"/>
      <c r="BNN7" s="17"/>
      <c r="BNO7" s="17"/>
      <c r="BNP7" s="17"/>
      <c r="BNQ7" s="17"/>
      <c r="BNR7" s="17"/>
      <c r="BNS7" s="17"/>
      <c r="BNT7" s="17"/>
      <c r="BNU7" s="17"/>
      <c r="BNV7" s="17"/>
      <c r="BNW7" s="17"/>
      <c r="BNX7" s="17"/>
      <c r="BNY7" s="17"/>
      <c r="BNZ7" s="17"/>
      <c r="BOA7" s="17"/>
      <c r="BOB7" s="17"/>
      <c r="BOC7" s="17"/>
      <c r="BOD7" s="17"/>
      <c r="BOE7" s="17"/>
      <c r="BOF7" s="17"/>
      <c r="BOG7" s="17"/>
      <c r="BOH7" s="17"/>
      <c r="BOI7" s="17"/>
      <c r="BOJ7" s="17"/>
      <c r="BOK7" s="17"/>
      <c r="BOL7" s="17"/>
      <c r="BOM7" s="17"/>
      <c r="BON7" s="17"/>
      <c r="BOO7" s="17"/>
      <c r="BOP7" s="17"/>
      <c r="BOQ7" s="17"/>
      <c r="BOR7" s="17"/>
      <c r="BOS7" s="17"/>
      <c r="BOT7" s="17"/>
      <c r="BOU7" s="17"/>
      <c r="BOV7" s="17"/>
      <c r="BOW7" s="17"/>
      <c r="BOX7" s="17"/>
      <c r="BOY7" s="17"/>
      <c r="BOZ7" s="17"/>
      <c r="BPA7" s="17"/>
      <c r="BPB7" s="17"/>
      <c r="BPC7" s="17"/>
      <c r="BPD7" s="17"/>
      <c r="BPE7" s="17"/>
      <c r="BPF7" s="17"/>
      <c r="BPG7" s="17"/>
      <c r="BPH7" s="17"/>
      <c r="BPI7" s="17"/>
      <c r="BPJ7" s="17"/>
      <c r="BPK7" s="17"/>
      <c r="BPL7" s="17"/>
      <c r="BPM7" s="17"/>
      <c r="BPN7" s="17"/>
      <c r="BPO7" s="17"/>
      <c r="BPP7" s="17"/>
      <c r="BPQ7" s="17"/>
      <c r="BPR7" s="17"/>
      <c r="BPS7" s="17"/>
      <c r="BPT7" s="17"/>
      <c r="BPU7" s="17"/>
      <c r="BPV7" s="17"/>
      <c r="BPW7" s="17"/>
      <c r="BPX7" s="17"/>
      <c r="BPY7" s="17"/>
      <c r="BPZ7" s="17"/>
      <c r="BQA7" s="17"/>
      <c r="BQB7" s="17"/>
      <c r="BQC7" s="17"/>
      <c r="BQD7" s="17"/>
      <c r="BQE7" s="17"/>
      <c r="BQF7" s="17"/>
      <c r="BQG7" s="17"/>
      <c r="BQH7" s="17"/>
      <c r="BQI7" s="17"/>
      <c r="BQJ7" s="17"/>
      <c r="BQK7" s="17"/>
      <c r="BQL7" s="17"/>
      <c r="BQM7" s="17"/>
      <c r="BQN7" s="17"/>
      <c r="BQO7" s="17"/>
      <c r="BQP7" s="17"/>
      <c r="BQQ7" s="17"/>
      <c r="BQR7" s="17"/>
      <c r="BQS7" s="17"/>
      <c r="BQT7" s="17"/>
      <c r="BQU7" s="17"/>
      <c r="BQV7" s="17"/>
      <c r="BQW7" s="17"/>
      <c r="BQX7" s="17"/>
      <c r="BQY7" s="17"/>
      <c r="BQZ7" s="17"/>
      <c r="BRA7" s="17"/>
      <c r="BRB7" s="17"/>
      <c r="BRC7" s="17"/>
      <c r="BRD7" s="17"/>
      <c r="BRE7" s="17"/>
      <c r="BRF7" s="17"/>
      <c r="BRG7" s="17"/>
      <c r="BRH7" s="17"/>
      <c r="BRI7" s="17"/>
      <c r="BRJ7" s="17"/>
      <c r="BRK7" s="17"/>
      <c r="BRL7" s="17"/>
      <c r="BRM7" s="17"/>
      <c r="BRN7" s="17"/>
      <c r="BRO7" s="17"/>
      <c r="BRP7" s="17"/>
      <c r="BRQ7" s="17"/>
      <c r="BRR7" s="17"/>
      <c r="BRS7" s="17"/>
      <c r="BRT7" s="17"/>
      <c r="BRU7" s="17"/>
      <c r="BRV7" s="17"/>
      <c r="BRW7" s="17"/>
      <c r="BRX7" s="17"/>
      <c r="BRY7" s="17"/>
      <c r="BRZ7" s="17"/>
      <c r="BSA7" s="17"/>
      <c r="BSB7" s="17"/>
      <c r="BSC7" s="17"/>
      <c r="BSD7" s="17"/>
      <c r="BSE7" s="17"/>
      <c r="BSF7" s="17"/>
      <c r="BSG7" s="17"/>
      <c r="BSH7" s="17"/>
      <c r="BSI7" s="17"/>
      <c r="BSJ7" s="17"/>
      <c r="BSK7" s="17"/>
      <c r="BSL7" s="17"/>
      <c r="BSM7" s="17"/>
      <c r="BSN7" s="17"/>
      <c r="BSO7" s="17"/>
      <c r="BSP7" s="17"/>
      <c r="BSQ7" s="17"/>
      <c r="BSR7" s="17"/>
      <c r="BSS7" s="17"/>
      <c r="BST7" s="17"/>
      <c r="BSU7" s="17"/>
      <c r="BSV7" s="17"/>
      <c r="BSW7" s="17"/>
      <c r="BSX7" s="17"/>
      <c r="BSY7" s="17"/>
      <c r="BSZ7" s="17"/>
      <c r="BTA7" s="17"/>
      <c r="BTB7" s="17"/>
      <c r="BTC7" s="17"/>
      <c r="BTD7" s="17"/>
      <c r="BTE7" s="17"/>
      <c r="BTF7" s="17"/>
      <c r="BTG7" s="17"/>
      <c r="BTH7" s="17"/>
      <c r="BTI7" s="17"/>
      <c r="BTJ7" s="17"/>
      <c r="BTK7" s="17"/>
      <c r="BTL7" s="17"/>
      <c r="BTM7" s="17"/>
      <c r="BTN7" s="17"/>
      <c r="BTO7" s="17"/>
      <c r="BTP7" s="17"/>
      <c r="BTQ7" s="17"/>
      <c r="BTR7" s="17"/>
      <c r="BTS7" s="17"/>
      <c r="BTT7" s="17"/>
      <c r="BTU7" s="17"/>
      <c r="BTV7" s="17"/>
      <c r="BTW7" s="17"/>
      <c r="BTX7" s="17"/>
      <c r="BTY7" s="17"/>
      <c r="BTZ7" s="17"/>
      <c r="BUA7" s="17"/>
      <c r="BUB7" s="17"/>
      <c r="BUC7" s="17"/>
      <c r="BUD7" s="17"/>
      <c r="BUE7" s="17"/>
      <c r="BUF7" s="17"/>
      <c r="BUG7" s="17"/>
      <c r="BUH7" s="17"/>
      <c r="BUI7" s="17"/>
      <c r="BUJ7" s="17"/>
      <c r="BUK7" s="17"/>
      <c r="BUL7" s="17"/>
      <c r="BUM7" s="17"/>
      <c r="BUN7" s="17"/>
      <c r="BUO7" s="17"/>
      <c r="BUP7" s="17"/>
      <c r="BUQ7" s="17"/>
      <c r="BUR7" s="17"/>
      <c r="BUS7" s="17"/>
      <c r="BUT7" s="17"/>
      <c r="BUU7" s="17"/>
      <c r="BUV7" s="17"/>
      <c r="BUW7" s="17"/>
      <c r="BUX7" s="17"/>
      <c r="BUY7" s="17"/>
      <c r="BUZ7" s="17"/>
      <c r="BVA7" s="17"/>
      <c r="BVB7" s="17"/>
      <c r="BVC7" s="17"/>
      <c r="BVD7" s="17"/>
      <c r="BVE7" s="17"/>
      <c r="BVF7" s="17"/>
      <c r="BVG7" s="17"/>
      <c r="BVH7" s="17"/>
      <c r="BVI7" s="17"/>
      <c r="BVJ7" s="17"/>
      <c r="BVK7" s="17"/>
      <c r="BVL7" s="17"/>
      <c r="BVM7" s="17"/>
      <c r="BVN7" s="17"/>
      <c r="BVO7" s="17"/>
      <c r="BVP7" s="17"/>
      <c r="BVQ7" s="17"/>
      <c r="BVR7" s="17"/>
      <c r="BVS7" s="17"/>
      <c r="BVT7" s="17"/>
      <c r="BVU7" s="17"/>
      <c r="BVV7" s="17"/>
      <c r="BVW7" s="17"/>
      <c r="BVX7" s="17"/>
      <c r="BVY7" s="17"/>
      <c r="BVZ7" s="17"/>
      <c r="BWA7" s="17"/>
      <c r="BWB7" s="17"/>
      <c r="BWC7" s="17"/>
      <c r="BWD7" s="17"/>
      <c r="BWE7" s="17"/>
      <c r="BWF7" s="17"/>
      <c r="BWG7" s="17"/>
      <c r="BWH7" s="17"/>
      <c r="BWI7" s="17"/>
      <c r="BWJ7" s="17"/>
      <c r="BWK7" s="17"/>
      <c r="BWL7" s="17"/>
      <c r="BWM7" s="17"/>
      <c r="BWN7" s="17"/>
      <c r="BWO7" s="17"/>
      <c r="BWP7" s="17"/>
      <c r="BWQ7" s="17"/>
      <c r="BWR7" s="17"/>
      <c r="BWS7" s="17"/>
      <c r="BWT7" s="17"/>
      <c r="BWU7" s="17"/>
      <c r="BWV7" s="17"/>
      <c r="BWW7" s="17"/>
      <c r="BWX7" s="17"/>
      <c r="BWY7" s="17"/>
      <c r="BWZ7" s="17"/>
      <c r="BXA7" s="17"/>
      <c r="BXB7" s="17"/>
      <c r="BXC7" s="17"/>
      <c r="BXD7" s="17"/>
      <c r="BXE7" s="17"/>
      <c r="BXF7" s="17"/>
      <c r="BXG7" s="17"/>
      <c r="BXH7" s="17"/>
      <c r="BXI7" s="17"/>
      <c r="BXJ7" s="17"/>
      <c r="BXK7" s="17"/>
      <c r="BXL7" s="17"/>
      <c r="BXM7" s="17"/>
      <c r="BXN7" s="17"/>
      <c r="BXO7" s="17"/>
      <c r="BXP7" s="17"/>
      <c r="BXQ7" s="17"/>
      <c r="BXR7" s="17"/>
      <c r="BXS7" s="17"/>
      <c r="BXT7" s="17"/>
      <c r="BXU7" s="17"/>
      <c r="BXV7" s="17"/>
      <c r="BXW7" s="17"/>
      <c r="BXX7" s="17"/>
      <c r="BXY7" s="17"/>
      <c r="BXZ7" s="17"/>
      <c r="BYA7" s="17"/>
      <c r="BYB7" s="17"/>
      <c r="BYC7" s="17"/>
      <c r="BYD7" s="17"/>
      <c r="BYE7" s="17"/>
      <c r="BYF7" s="17"/>
      <c r="BYG7" s="17"/>
      <c r="BYH7" s="17"/>
      <c r="BYI7" s="17"/>
      <c r="BYJ7" s="17"/>
      <c r="BYK7" s="17"/>
      <c r="BYL7" s="17"/>
      <c r="BYM7" s="17"/>
      <c r="BYN7" s="17"/>
      <c r="BYO7" s="17"/>
      <c r="BYP7" s="17"/>
      <c r="BYQ7" s="17"/>
      <c r="BYR7" s="17"/>
      <c r="BYS7" s="17"/>
      <c r="BYT7" s="17"/>
      <c r="BYU7" s="17"/>
      <c r="BYV7" s="17"/>
      <c r="BYW7" s="17"/>
      <c r="BYX7" s="17"/>
      <c r="BYY7" s="17"/>
      <c r="BYZ7" s="17"/>
      <c r="BZA7" s="17"/>
      <c r="BZB7" s="17"/>
      <c r="BZC7" s="17"/>
      <c r="BZD7" s="17"/>
      <c r="BZE7" s="17"/>
      <c r="BZF7" s="17"/>
      <c r="BZG7" s="17"/>
      <c r="BZH7" s="17"/>
      <c r="BZI7" s="17"/>
      <c r="BZJ7" s="17"/>
      <c r="BZK7" s="17"/>
      <c r="BZL7" s="17"/>
      <c r="BZM7" s="17"/>
      <c r="BZN7" s="17"/>
      <c r="BZO7" s="17"/>
      <c r="BZP7" s="17"/>
      <c r="BZQ7" s="17"/>
      <c r="BZR7" s="17"/>
      <c r="BZS7" s="17"/>
      <c r="BZT7" s="17"/>
      <c r="BZU7" s="17"/>
      <c r="BZV7" s="17"/>
      <c r="BZW7" s="17"/>
      <c r="BZX7" s="17"/>
      <c r="BZY7" s="17"/>
      <c r="BZZ7" s="17"/>
      <c r="CAA7" s="17"/>
      <c r="CAB7" s="17"/>
      <c r="CAC7" s="17"/>
      <c r="CAD7" s="17"/>
      <c r="CAE7" s="17"/>
      <c r="CAF7" s="17"/>
      <c r="CAG7" s="17"/>
      <c r="CAH7" s="17"/>
      <c r="CAI7" s="17"/>
      <c r="CAJ7" s="17"/>
      <c r="CAK7" s="17"/>
      <c r="CAL7" s="17"/>
      <c r="CAM7" s="17"/>
      <c r="CAN7" s="17"/>
      <c r="CAO7" s="17"/>
      <c r="CAP7" s="17"/>
      <c r="CAQ7" s="17"/>
      <c r="CAR7" s="17"/>
      <c r="CAS7" s="17"/>
      <c r="CAT7" s="17"/>
      <c r="CAU7" s="17"/>
      <c r="CAV7" s="17"/>
      <c r="CAW7" s="17"/>
      <c r="CAX7" s="17"/>
      <c r="CAY7" s="17"/>
      <c r="CAZ7" s="17"/>
      <c r="CBA7" s="17"/>
      <c r="CBB7" s="17"/>
      <c r="CBC7" s="17"/>
      <c r="CBD7" s="17"/>
      <c r="CBE7" s="17"/>
      <c r="CBF7" s="17"/>
      <c r="CBG7" s="17"/>
      <c r="CBH7" s="17"/>
      <c r="CBI7" s="17"/>
      <c r="CBJ7" s="17"/>
      <c r="CBK7" s="17"/>
      <c r="CBL7" s="17"/>
      <c r="CBM7" s="17"/>
      <c r="CBN7" s="17"/>
      <c r="CBO7" s="17"/>
      <c r="CBP7" s="17"/>
      <c r="CBQ7" s="17"/>
      <c r="CBR7" s="17"/>
      <c r="CBS7" s="17"/>
      <c r="CBT7" s="17"/>
      <c r="CBU7" s="17"/>
      <c r="CBV7" s="17"/>
      <c r="CBW7" s="17"/>
      <c r="CBX7" s="17"/>
      <c r="CBY7" s="17"/>
      <c r="CBZ7" s="17"/>
      <c r="CCA7" s="17"/>
      <c r="CCB7" s="17"/>
      <c r="CCC7" s="17"/>
      <c r="CCD7" s="17"/>
      <c r="CCE7" s="17"/>
      <c r="CCF7" s="17"/>
      <c r="CCG7" s="17"/>
      <c r="CCH7" s="17"/>
      <c r="CCI7" s="17"/>
      <c r="CCJ7" s="17"/>
      <c r="CCK7" s="17"/>
      <c r="CCL7" s="17"/>
      <c r="CCM7" s="17"/>
      <c r="CCN7" s="17"/>
      <c r="CCO7" s="17"/>
      <c r="CCP7" s="17"/>
      <c r="CCQ7" s="17"/>
      <c r="CCR7" s="17"/>
      <c r="CCS7" s="17"/>
      <c r="CCT7" s="17"/>
      <c r="CCU7" s="17"/>
      <c r="CCV7" s="17"/>
      <c r="CCW7" s="17"/>
      <c r="CCX7" s="17"/>
      <c r="CCY7" s="17"/>
      <c r="CCZ7" s="17"/>
      <c r="CDA7" s="17"/>
      <c r="CDB7" s="17"/>
      <c r="CDC7" s="17"/>
      <c r="CDD7" s="17"/>
      <c r="CDE7" s="17"/>
      <c r="CDF7" s="17"/>
      <c r="CDG7" s="17"/>
      <c r="CDH7" s="17"/>
      <c r="CDI7" s="17"/>
      <c r="CDJ7" s="17"/>
      <c r="CDK7" s="17"/>
      <c r="CDL7" s="17"/>
      <c r="CDM7" s="17"/>
      <c r="CDN7" s="17"/>
      <c r="CDO7" s="17"/>
      <c r="CDP7" s="17"/>
      <c r="CDQ7" s="17"/>
      <c r="CDR7" s="17"/>
      <c r="CDS7" s="17"/>
      <c r="CDT7" s="17"/>
      <c r="CDU7" s="17"/>
    </row>
    <row r="8">
      <c r="A8" s="14" t="s">
        <v>2655</v>
      </c>
      <c r="B8" s="14" t="s">
        <v>2656</v>
      </c>
      <c r="C8" s="14" t="s">
        <v>2601</v>
      </c>
      <c r="D8" s="14" t="s">
        <v>2636</v>
      </c>
      <c r="E8" s="14" t="s">
        <v>39</v>
      </c>
      <c r="F8" s="14" t="s">
        <v>2616</v>
      </c>
      <c r="I8" s="14" t="s">
        <v>2657</v>
      </c>
      <c r="J8" s="14" t="s">
        <v>2618</v>
      </c>
      <c r="K8" s="14" t="s">
        <v>2619</v>
      </c>
      <c r="L8" s="14" t="s">
        <v>2658</v>
      </c>
      <c r="M8" s="16">
        <v>1.0</v>
      </c>
      <c r="N8" s="14" t="s">
        <v>2659</v>
      </c>
      <c r="O8" s="14" t="s">
        <v>21</v>
      </c>
      <c r="P8" s="21" t="s">
        <v>2620</v>
      </c>
      <c r="Q8" s="16">
        <v>11.0</v>
      </c>
      <c r="R8" s="16">
        <v>3988857.0</v>
      </c>
      <c r="S8" s="16">
        <v>3988857.0</v>
      </c>
      <c r="T8" s="14" t="s">
        <v>2630</v>
      </c>
      <c r="U8" s="14" t="s">
        <v>2631</v>
      </c>
      <c r="V8" s="14" t="s">
        <v>2660</v>
      </c>
      <c r="W8" s="14" t="s">
        <v>2661</v>
      </c>
      <c r="Z8" s="17"/>
      <c r="AA8" s="17"/>
      <c r="AB8" s="17"/>
      <c r="AC8" s="17"/>
      <c r="AD8" s="16">
        <v>209.0</v>
      </c>
      <c r="AE8" s="22">
        <v>45334.0</v>
      </c>
      <c r="AF8" s="17"/>
      <c r="AG8" s="17"/>
      <c r="AH8" s="17"/>
      <c r="AI8" s="17"/>
      <c r="AJ8" s="17"/>
      <c r="AK8" s="17"/>
      <c r="AL8" s="16">
        <v>61.0</v>
      </c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4" t="s">
        <v>2642</v>
      </c>
      <c r="BB8" s="17"/>
      <c r="BC8" s="14" t="s">
        <v>2662</v>
      </c>
      <c r="BD8" s="17"/>
      <c r="BE8" s="17"/>
      <c r="BF8" s="17"/>
      <c r="BG8" s="16">
        <v>1.0</v>
      </c>
      <c r="BH8" s="17"/>
      <c r="BI8" s="14" t="s">
        <v>2594</v>
      </c>
      <c r="BJ8" s="14" t="s">
        <v>2566</v>
      </c>
      <c r="BK8" s="17"/>
      <c r="BL8" s="17"/>
      <c r="BM8" s="16">
        <v>6.8</v>
      </c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4" t="s">
        <v>2663</v>
      </c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6">
        <v>0.0</v>
      </c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4" t="s">
        <v>2664</v>
      </c>
      <c r="MP8" s="17"/>
      <c r="MQ8" s="17"/>
      <c r="MR8" s="17"/>
      <c r="MS8" s="17"/>
      <c r="MT8" s="17"/>
      <c r="MU8" s="17"/>
      <c r="MV8" s="17"/>
      <c r="MW8" s="17"/>
      <c r="MX8" s="17"/>
      <c r="MY8" s="17"/>
      <c r="MZ8" s="17"/>
      <c r="NA8" s="17"/>
      <c r="NB8" s="17"/>
      <c r="NC8" s="17"/>
      <c r="ND8" s="17"/>
      <c r="NE8" s="17"/>
      <c r="NF8" s="17"/>
      <c r="NG8" s="17"/>
      <c r="NH8" s="17"/>
      <c r="NI8" s="17"/>
      <c r="NJ8" s="17"/>
      <c r="NK8" s="17"/>
      <c r="NL8" s="17"/>
      <c r="NM8" s="17"/>
      <c r="NN8" s="17"/>
      <c r="NO8" s="17"/>
      <c r="NP8" s="17"/>
      <c r="NQ8" s="17"/>
      <c r="NR8" s="17"/>
      <c r="NS8" s="17"/>
      <c r="NT8" s="17"/>
      <c r="NU8" s="17"/>
      <c r="NV8" s="17"/>
      <c r="NW8" s="17"/>
      <c r="NX8" s="17"/>
      <c r="NY8" s="17"/>
      <c r="NZ8" s="17"/>
      <c r="OA8" s="17"/>
      <c r="OB8" s="17"/>
      <c r="OC8" s="17"/>
      <c r="OD8" s="17"/>
      <c r="OE8" s="17"/>
      <c r="OF8" s="17"/>
      <c r="OG8" s="17"/>
      <c r="OH8" s="17"/>
      <c r="OI8" s="17"/>
      <c r="OJ8" s="17"/>
      <c r="OK8" s="17"/>
      <c r="OL8" s="17"/>
      <c r="OM8" s="17"/>
      <c r="ON8" s="17"/>
      <c r="OO8" s="17"/>
      <c r="OP8" s="17"/>
      <c r="OQ8" s="17"/>
      <c r="OR8" s="17"/>
      <c r="OS8" s="17"/>
      <c r="OT8" s="17"/>
      <c r="OU8" s="17"/>
      <c r="OV8" s="17"/>
      <c r="OW8" s="17"/>
      <c r="OX8" s="17"/>
      <c r="OY8" s="17"/>
      <c r="OZ8" s="17"/>
      <c r="PA8" s="17"/>
      <c r="PB8" s="17"/>
      <c r="PC8" s="17"/>
      <c r="PD8" s="17"/>
      <c r="PE8" s="17"/>
      <c r="PF8" s="17"/>
      <c r="PG8" s="17"/>
      <c r="PH8" s="17"/>
      <c r="PI8" s="17"/>
      <c r="PJ8" s="17"/>
      <c r="PK8" s="17"/>
      <c r="PL8" s="17"/>
      <c r="PM8" s="17"/>
      <c r="PN8" s="17"/>
      <c r="PO8" s="17"/>
      <c r="PP8" s="17"/>
      <c r="PQ8" s="17"/>
      <c r="PR8" s="17"/>
      <c r="PS8" s="17"/>
      <c r="PT8" s="17"/>
      <c r="PU8" s="17"/>
      <c r="PV8" s="17"/>
      <c r="PW8" s="17"/>
      <c r="PX8" s="17"/>
      <c r="PY8" s="17"/>
      <c r="PZ8" s="17"/>
      <c r="QA8" s="17"/>
      <c r="QB8" s="17"/>
      <c r="QC8" s="17"/>
      <c r="QD8" s="17"/>
      <c r="QE8" s="17"/>
      <c r="QF8" s="17"/>
      <c r="QG8" s="17"/>
      <c r="QH8" s="17"/>
      <c r="QI8" s="17"/>
      <c r="QJ8" s="17"/>
      <c r="QK8" s="17"/>
      <c r="QL8" s="17"/>
      <c r="QM8" s="17"/>
      <c r="QN8" s="17"/>
      <c r="QO8" s="17"/>
      <c r="QP8" s="17"/>
      <c r="QQ8" s="14" t="s">
        <v>2665</v>
      </c>
      <c r="QS8" s="17"/>
      <c r="QT8" s="17"/>
      <c r="QU8" s="17"/>
      <c r="QV8" s="17"/>
      <c r="QW8" s="17"/>
      <c r="QX8" s="17"/>
      <c r="QY8" s="17"/>
      <c r="QZ8" s="17"/>
      <c r="RA8" s="17"/>
      <c r="RB8" s="17"/>
      <c r="RC8" s="17"/>
      <c r="RD8" s="17"/>
      <c r="RE8" s="17"/>
      <c r="RF8" s="17"/>
      <c r="RG8" s="17"/>
      <c r="RH8" s="17"/>
      <c r="RI8" s="17"/>
      <c r="RJ8" s="17"/>
      <c r="RK8" s="17"/>
      <c r="RL8" s="17"/>
      <c r="RM8" s="17"/>
      <c r="RN8" s="17"/>
      <c r="RO8" s="17"/>
      <c r="RP8" s="17"/>
      <c r="RQ8" s="17"/>
      <c r="RR8" s="17"/>
      <c r="RS8" s="17"/>
      <c r="RT8" s="17"/>
      <c r="RU8" s="17"/>
      <c r="RV8" s="17"/>
      <c r="RW8" s="17"/>
      <c r="RX8" s="17"/>
      <c r="RY8" s="17"/>
      <c r="RZ8" s="17"/>
      <c r="SA8" s="17"/>
      <c r="SB8" s="17"/>
      <c r="SC8" s="17"/>
      <c r="SD8" s="17"/>
      <c r="SE8" s="17"/>
      <c r="SF8" s="17"/>
      <c r="SG8" s="17"/>
      <c r="SH8" s="17"/>
      <c r="SI8" s="17"/>
      <c r="SJ8" s="17"/>
      <c r="SK8" s="17"/>
      <c r="SL8" s="17"/>
      <c r="SM8" s="17"/>
      <c r="SN8" s="17"/>
      <c r="SO8" s="17"/>
      <c r="SP8" s="17"/>
      <c r="SQ8" s="17"/>
      <c r="SR8" s="17"/>
      <c r="SS8" s="17"/>
      <c r="ST8" s="17"/>
      <c r="SU8" s="17"/>
      <c r="SV8" s="17"/>
      <c r="SW8" s="17"/>
      <c r="SX8" s="17"/>
      <c r="SY8" s="17"/>
      <c r="SZ8" s="17"/>
      <c r="TA8" s="17"/>
      <c r="TB8" s="17"/>
      <c r="TC8" s="17"/>
      <c r="TD8" s="14" t="s">
        <v>2666</v>
      </c>
      <c r="TE8" s="17"/>
      <c r="TF8" s="17"/>
      <c r="TG8" s="17"/>
      <c r="TH8" s="17"/>
      <c r="TI8" s="17"/>
      <c r="TJ8" s="17"/>
      <c r="TK8" s="17"/>
      <c r="TL8" s="17"/>
      <c r="TM8" s="17"/>
      <c r="TN8" s="17"/>
      <c r="TO8" s="17"/>
      <c r="TP8" s="17"/>
      <c r="TQ8" s="17"/>
      <c r="TR8" s="17"/>
      <c r="TS8" s="17"/>
      <c r="TT8" s="17"/>
      <c r="TU8" s="17"/>
      <c r="TV8" s="17"/>
      <c r="TW8" s="17"/>
      <c r="TX8" s="17"/>
      <c r="TY8" s="17"/>
      <c r="TZ8" s="17"/>
      <c r="UA8" s="17"/>
      <c r="UB8" s="17"/>
      <c r="UC8" s="17"/>
      <c r="UD8" s="17"/>
      <c r="UE8" s="17"/>
      <c r="UF8" s="17"/>
      <c r="UG8" s="17"/>
      <c r="UH8" s="17"/>
      <c r="UI8" s="17"/>
      <c r="UJ8" s="17"/>
      <c r="UK8" s="17"/>
      <c r="UL8" s="17"/>
      <c r="UM8" s="17"/>
      <c r="UN8" s="17"/>
      <c r="UO8" s="17"/>
      <c r="UP8" s="17"/>
      <c r="UQ8" s="17"/>
      <c r="UR8" s="17"/>
      <c r="US8" s="17"/>
      <c r="UT8" s="17"/>
      <c r="UU8" s="17"/>
      <c r="UV8" s="17"/>
      <c r="UW8" s="17"/>
      <c r="UX8" s="17"/>
      <c r="UY8" s="17"/>
      <c r="UZ8" s="17"/>
      <c r="VA8" s="17"/>
      <c r="VB8" s="17"/>
      <c r="VC8" s="17"/>
      <c r="VD8" s="17"/>
      <c r="VE8" s="17"/>
      <c r="VF8" s="17"/>
      <c r="VG8" s="17"/>
      <c r="VH8" s="17"/>
      <c r="VI8" s="17"/>
      <c r="VJ8" s="17"/>
      <c r="VK8" s="17"/>
      <c r="VL8" s="17"/>
      <c r="VM8" s="17"/>
      <c r="VN8" s="17"/>
      <c r="VO8" s="17"/>
      <c r="VP8" s="17"/>
      <c r="VQ8" s="17"/>
      <c r="VR8" s="17"/>
      <c r="VS8" s="17"/>
      <c r="VT8" s="17"/>
      <c r="VU8" s="17"/>
      <c r="VV8" s="17"/>
      <c r="VW8" s="17"/>
      <c r="VX8" s="17"/>
      <c r="VY8" s="17"/>
      <c r="VZ8" s="17"/>
      <c r="WA8" s="17"/>
      <c r="WB8" s="17"/>
      <c r="WC8" s="17"/>
      <c r="WD8" s="17"/>
      <c r="WE8" s="17"/>
      <c r="WF8" s="17"/>
      <c r="WG8" s="17"/>
      <c r="WH8" s="17"/>
      <c r="WI8" s="17"/>
      <c r="WJ8" s="17"/>
      <c r="WK8" s="17"/>
      <c r="WL8" s="17"/>
      <c r="WM8" s="17"/>
      <c r="WN8" s="17"/>
      <c r="WO8" s="17"/>
      <c r="WP8" s="17"/>
      <c r="WQ8" s="17"/>
      <c r="WR8" s="17"/>
      <c r="WS8" s="17"/>
      <c r="WT8" s="17"/>
      <c r="WU8" s="17"/>
      <c r="WV8" s="17"/>
      <c r="WW8" s="17"/>
      <c r="WX8" s="17"/>
      <c r="WY8" s="17"/>
      <c r="WZ8" s="17"/>
      <c r="XA8" s="17"/>
      <c r="XB8" s="17"/>
      <c r="XC8" s="17"/>
      <c r="XD8" s="17"/>
      <c r="XE8" s="17"/>
      <c r="XF8" s="17"/>
      <c r="XG8" s="17"/>
      <c r="XH8" s="17"/>
      <c r="XI8" s="17"/>
      <c r="XJ8" s="17"/>
      <c r="XK8" s="17"/>
      <c r="XL8" s="17"/>
      <c r="XM8" s="17"/>
      <c r="XN8" s="17"/>
      <c r="XO8" s="17"/>
      <c r="XP8" s="17"/>
      <c r="XQ8" s="17"/>
      <c r="XR8" s="17"/>
      <c r="XS8" s="17"/>
      <c r="XT8" s="17"/>
      <c r="XU8" s="17"/>
      <c r="XV8" s="17"/>
      <c r="XW8" s="17"/>
      <c r="XX8" s="17"/>
      <c r="XY8" s="17"/>
      <c r="XZ8" s="17"/>
      <c r="YA8" s="17"/>
      <c r="YB8" s="17"/>
      <c r="YC8" s="17"/>
      <c r="YD8" s="17"/>
      <c r="YE8" s="17"/>
      <c r="YF8" s="17"/>
      <c r="YG8" s="17"/>
      <c r="YH8" s="17"/>
      <c r="YI8" s="17"/>
      <c r="YJ8" s="17"/>
      <c r="YK8" s="17"/>
      <c r="YL8" s="17"/>
      <c r="YM8" s="17"/>
      <c r="YN8" s="17"/>
      <c r="YO8" s="17"/>
      <c r="YP8" s="17"/>
      <c r="YQ8" s="17"/>
      <c r="YR8" s="17"/>
      <c r="YS8" s="17"/>
      <c r="YT8" s="17"/>
      <c r="YU8" s="17"/>
      <c r="YV8" s="17"/>
      <c r="YW8" s="17"/>
      <c r="YX8" s="17"/>
      <c r="YY8" s="17"/>
      <c r="YZ8" s="17"/>
      <c r="ZA8" s="17"/>
      <c r="ZB8" s="17"/>
      <c r="ZC8" s="17"/>
      <c r="ZD8" s="17"/>
      <c r="ZE8" s="17"/>
      <c r="ZF8" s="17"/>
      <c r="ZG8" s="17"/>
      <c r="ZH8" s="17"/>
      <c r="ZI8" s="17"/>
      <c r="ZJ8" s="17"/>
      <c r="ZK8" s="17"/>
      <c r="ZL8" s="17"/>
      <c r="ZM8" s="17"/>
      <c r="ZN8" s="17"/>
      <c r="ZO8" s="17"/>
      <c r="ZP8" s="17"/>
      <c r="ZQ8" s="17"/>
      <c r="ZR8" s="17"/>
      <c r="ZS8" s="17"/>
      <c r="ZT8" s="17"/>
      <c r="ZU8" s="17"/>
      <c r="ZV8" s="17"/>
      <c r="ZW8" s="17"/>
      <c r="ZX8" s="17"/>
      <c r="ZY8" s="17"/>
      <c r="ZZ8" s="17"/>
      <c r="AAA8" s="17"/>
      <c r="AAB8" s="17"/>
      <c r="AAC8" s="17"/>
      <c r="AAD8" s="17"/>
      <c r="AAE8" s="17"/>
      <c r="AAF8" s="17"/>
      <c r="AAG8" s="17"/>
      <c r="AAH8" s="17"/>
      <c r="AAI8" s="17"/>
      <c r="AAJ8" s="17"/>
      <c r="AAK8" s="17"/>
      <c r="AAL8" s="17"/>
      <c r="AAM8" s="17"/>
      <c r="AAN8" s="17"/>
      <c r="AAO8" s="17"/>
      <c r="AAP8" s="17"/>
      <c r="AAQ8" s="17"/>
      <c r="AAR8" s="17"/>
      <c r="AAS8" s="17"/>
      <c r="AAT8" s="17"/>
      <c r="AAU8" s="17"/>
      <c r="AAV8" s="17"/>
      <c r="AAW8" s="17"/>
      <c r="AAX8" s="17"/>
      <c r="AAY8" s="17"/>
      <c r="AAZ8" s="17"/>
      <c r="ABA8" s="17"/>
      <c r="ABB8" s="17"/>
      <c r="ABC8" s="17"/>
      <c r="ABD8" s="17"/>
      <c r="ABE8" s="17"/>
      <c r="ABF8" s="17"/>
      <c r="ABG8" s="17"/>
      <c r="ABH8" s="17"/>
      <c r="ABI8" s="17"/>
      <c r="ABJ8" s="17"/>
      <c r="ABK8" s="17"/>
      <c r="ABL8" s="17"/>
      <c r="ABM8" s="17"/>
      <c r="ABN8" s="17"/>
      <c r="ABO8" s="17"/>
      <c r="ABP8" s="17"/>
      <c r="ABQ8" s="17"/>
      <c r="ABR8" s="17"/>
      <c r="ABS8" s="17"/>
      <c r="ABT8" s="17"/>
      <c r="ABU8" s="17"/>
      <c r="ABV8" s="17"/>
      <c r="ABW8" s="17"/>
      <c r="ABX8" s="17"/>
      <c r="ABY8" s="17"/>
      <c r="ABZ8" s="17"/>
      <c r="ACA8" s="17"/>
      <c r="ACB8" s="17"/>
      <c r="ACC8" s="17"/>
      <c r="ACD8" s="17"/>
      <c r="ACE8" s="17"/>
      <c r="ACF8" s="17"/>
      <c r="ACG8" s="17"/>
      <c r="ACH8" s="17"/>
      <c r="ACI8" s="17"/>
      <c r="ACJ8" s="17"/>
      <c r="ACK8" s="17"/>
      <c r="ACL8" s="17"/>
      <c r="ACM8" s="17"/>
      <c r="ACN8" s="17"/>
      <c r="ACO8" s="17"/>
      <c r="ACP8" s="17"/>
      <c r="ACQ8" s="17"/>
      <c r="ACR8" s="17"/>
      <c r="ACS8" s="17"/>
      <c r="ACT8" s="17"/>
      <c r="ACU8" s="17"/>
      <c r="ACV8" s="17"/>
      <c r="ACW8" s="17"/>
      <c r="ACX8" s="17"/>
      <c r="ACY8" s="17"/>
      <c r="ACZ8" s="17"/>
      <c r="ADA8" s="17"/>
      <c r="ADB8" s="17"/>
      <c r="ADC8" s="17"/>
      <c r="ADD8" s="17"/>
      <c r="ADE8" s="17"/>
      <c r="ADF8" s="17"/>
      <c r="ADG8" s="17"/>
      <c r="ADH8" s="17"/>
      <c r="ADI8" s="17"/>
      <c r="ADJ8" s="17"/>
      <c r="ADK8" s="17"/>
      <c r="ADL8" s="17"/>
      <c r="ADM8" s="17"/>
      <c r="ADN8" s="17"/>
      <c r="ADO8" s="17"/>
      <c r="ADP8" s="17"/>
      <c r="ADQ8" s="17"/>
      <c r="ADR8" s="17"/>
      <c r="ADS8" s="17"/>
      <c r="ADT8" s="17"/>
      <c r="ADU8" s="17"/>
      <c r="ADV8" s="17"/>
      <c r="ADW8" s="17"/>
      <c r="ADX8" s="17"/>
      <c r="ADY8" s="17"/>
      <c r="ADZ8" s="17"/>
      <c r="AEA8" s="17"/>
      <c r="AEB8" s="17"/>
      <c r="AEC8" s="17"/>
      <c r="AED8" s="17"/>
      <c r="AEE8" s="17"/>
      <c r="AEF8" s="17"/>
      <c r="AEG8" s="17"/>
      <c r="AEH8" s="17"/>
      <c r="AEI8" s="17"/>
      <c r="AEJ8" s="17"/>
      <c r="AEK8" s="17"/>
      <c r="AEL8" s="17"/>
      <c r="AEM8" s="17"/>
      <c r="AEN8" s="17"/>
      <c r="AEO8" s="17"/>
      <c r="AEP8" s="17"/>
      <c r="AEQ8" s="17"/>
      <c r="AER8" s="17"/>
      <c r="AES8" s="17"/>
      <c r="AET8" s="17"/>
      <c r="AEU8" s="17"/>
      <c r="AEV8" s="17"/>
      <c r="AEW8" s="17"/>
      <c r="AEX8" s="17"/>
      <c r="AEY8" s="17"/>
      <c r="AEZ8" s="17"/>
      <c r="AFA8" s="17"/>
      <c r="AFB8" s="17"/>
      <c r="AFC8" s="17"/>
      <c r="AFD8" s="17"/>
      <c r="AFE8" s="17"/>
      <c r="AFF8" s="17"/>
      <c r="AFG8" s="17"/>
      <c r="AFH8" s="17"/>
      <c r="AFI8" s="17"/>
      <c r="AFJ8" s="17"/>
      <c r="AFK8" s="17"/>
      <c r="AFL8" s="17"/>
      <c r="AFM8" s="17"/>
      <c r="AFN8" s="17"/>
      <c r="AFO8" s="17"/>
      <c r="AFP8" s="17"/>
      <c r="AFQ8" s="17"/>
      <c r="AFR8" s="17"/>
      <c r="AFS8" s="17"/>
      <c r="AFT8" s="17"/>
      <c r="AFU8" s="17"/>
      <c r="AFV8" s="17"/>
      <c r="AFW8" s="17"/>
      <c r="AFX8" s="17"/>
      <c r="AFY8" s="17"/>
      <c r="AFZ8" s="17"/>
      <c r="AGA8" s="17"/>
      <c r="AGB8" s="17"/>
      <c r="AGC8" s="17"/>
      <c r="AGD8" s="17"/>
      <c r="AGE8" s="17"/>
      <c r="AGF8" s="17"/>
      <c r="AGG8" s="17"/>
      <c r="AGH8" s="17"/>
      <c r="AGI8" s="17"/>
      <c r="AGJ8" s="17"/>
      <c r="AGK8" s="17"/>
      <c r="AGL8" s="17"/>
      <c r="AGM8" s="17"/>
      <c r="AGN8" s="17"/>
      <c r="AGO8" s="17"/>
      <c r="AGP8" s="17"/>
      <c r="AGQ8" s="17"/>
      <c r="AGR8" s="17"/>
      <c r="AGS8" s="17"/>
      <c r="AGT8" s="17"/>
      <c r="AGU8" s="17"/>
      <c r="AGV8" s="17"/>
      <c r="AGW8" s="17"/>
      <c r="AGX8" s="17"/>
      <c r="AGY8" s="17"/>
      <c r="AGZ8" s="17"/>
      <c r="AHA8" s="17"/>
      <c r="AHB8" s="17"/>
      <c r="AHC8" s="17"/>
      <c r="AHD8" s="17"/>
      <c r="AHE8" s="17"/>
      <c r="AHF8" s="17"/>
      <c r="AHG8" s="17"/>
      <c r="AHH8" s="17"/>
      <c r="AHI8" s="17"/>
      <c r="AHJ8" s="17"/>
      <c r="AHK8" s="17"/>
      <c r="AHL8" s="17"/>
      <c r="AHM8" s="17"/>
      <c r="AHN8" s="17"/>
      <c r="AHO8" s="17"/>
      <c r="AHP8" s="17"/>
      <c r="AHQ8" s="17"/>
      <c r="AHR8" s="17"/>
      <c r="AHS8" s="17"/>
      <c r="AHT8" s="17"/>
      <c r="AHU8" s="17"/>
      <c r="AHV8" s="17"/>
      <c r="AHW8" s="17"/>
      <c r="AHX8" s="17"/>
      <c r="AHY8" s="17"/>
      <c r="AHZ8" s="17"/>
      <c r="AIA8" s="17"/>
      <c r="AIB8" s="17"/>
      <c r="AIC8" s="17"/>
      <c r="AID8" s="17"/>
      <c r="AIE8" s="17"/>
      <c r="AIF8" s="17"/>
      <c r="AIG8" s="17"/>
      <c r="AIH8" s="17"/>
      <c r="AII8" s="17"/>
      <c r="AIJ8" s="17"/>
      <c r="AIK8" s="17"/>
      <c r="AIL8" s="17"/>
      <c r="AIM8" s="17"/>
      <c r="AIN8" s="17"/>
      <c r="AIO8" s="17"/>
      <c r="AIP8" s="17"/>
      <c r="AIQ8" s="17"/>
      <c r="AIR8" s="17"/>
      <c r="AIS8" s="17"/>
      <c r="AIT8" s="17"/>
      <c r="AIU8" s="17"/>
      <c r="AIV8" s="17"/>
      <c r="AIW8" s="17"/>
      <c r="AIX8" s="17"/>
      <c r="AIY8" s="17"/>
      <c r="AIZ8" s="17"/>
      <c r="AJA8" s="17"/>
      <c r="AJB8" s="17"/>
      <c r="AJC8" s="17"/>
      <c r="AJD8" s="17"/>
      <c r="AJE8" s="17"/>
      <c r="AJF8" s="17"/>
      <c r="AJG8" s="17"/>
      <c r="AJH8" s="17"/>
      <c r="AJI8" s="17"/>
      <c r="AJJ8" s="17"/>
      <c r="AJK8" s="17"/>
      <c r="AJL8" s="17"/>
      <c r="AJM8" s="17"/>
      <c r="AJN8" s="17"/>
      <c r="AJO8" s="17"/>
      <c r="AJP8" s="17"/>
      <c r="AJQ8" s="17"/>
      <c r="AJR8" s="17"/>
      <c r="AJS8" s="17"/>
      <c r="AJT8" s="17"/>
      <c r="AJU8" s="17"/>
      <c r="AJV8" s="17"/>
      <c r="AJW8" s="17"/>
      <c r="AJX8" s="17"/>
      <c r="AJY8" s="17"/>
      <c r="AJZ8" s="17"/>
      <c r="AKA8" s="17"/>
      <c r="AKB8" s="17"/>
      <c r="AKC8" s="17"/>
      <c r="AKD8" s="17"/>
      <c r="AKE8" s="17"/>
      <c r="AKF8" s="17"/>
      <c r="AKG8" s="17"/>
      <c r="AKH8" s="17"/>
      <c r="AKI8" s="17"/>
      <c r="AKJ8" s="17"/>
      <c r="AKK8" s="17"/>
      <c r="AKL8" s="17"/>
      <c r="AKM8" s="17"/>
      <c r="AKN8" s="17"/>
      <c r="AKO8" s="17"/>
      <c r="AKP8" s="17"/>
      <c r="AKQ8" s="17"/>
      <c r="AKR8" s="17"/>
      <c r="AKS8" s="17"/>
      <c r="AKT8" s="14" t="s">
        <v>2667</v>
      </c>
      <c r="AKV8" s="17"/>
      <c r="AKW8" s="17"/>
      <c r="AKX8" s="17"/>
      <c r="AKY8" s="17"/>
      <c r="AKZ8" s="17"/>
      <c r="ALA8" s="17"/>
      <c r="ALB8" s="23" t="b">
        <v>0</v>
      </c>
      <c r="ALC8" s="17"/>
      <c r="ALD8" s="17"/>
      <c r="ALE8" s="17"/>
      <c r="ALF8" s="17"/>
      <c r="ALG8" s="17"/>
      <c r="ALH8" s="17"/>
      <c r="ALI8" s="17"/>
      <c r="ALJ8" s="17"/>
      <c r="ALK8" s="17"/>
      <c r="ALL8" s="17"/>
      <c r="ALM8" s="17"/>
      <c r="ALN8" s="17"/>
      <c r="ALO8" s="17"/>
      <c r="ALP8" s="17"/>
      <c r="ALQ8" s="17"/>
      <c r="ALR8" s="17"/>
      <c r="ALS8" s="17"/>
      <c r="ALT8" s="16">
        <v>60.0</v>
      </c>
      <c r="ALU8" s="17"/>
      <c r="ALV8" s="17"/>
      <c r="ALW8" s="17"/>
      <c r="ALX8" s="17"/>
      <c r="ALY8" s="17"/>
      <c r="ALZ8" s="17"/>
      <c r="AMA8" s="17"/>
      <c r="AMB8" s="17"/>
      <c r="AMC8" s="17"/>
      <c r="AMD8" s="17"/>
      <c r="AME8" s="17"/>
      <c r="AMF8" s="17"/>
      <c r="AMG8" s="17"/>
      <c r="AMH8" s="17"/>
      <c r="AMI8" s="17"/>
      <c r="AMJ8" s="17"/>
      <c r="AMK8" s="17"/>
      <c r="AML8" s="17"/>
      <c r="AMM8" s="17"/>
      <c r="AMN8" s="17"/>
      <c r="AMO8" s="17"/>
      <c r="AMP8" s="17"/>
      <c r="AMQ8" s="17"/>
      <c r="AMR8" s="17"/>
      <c r="AMS8" s="17"/>
      <c r="AMT8" s="17"/>
      <c r="AMU8" s="17"/>
      <c r="AMV8" s="17"/>
      <c r="AMW8" s="17"/>
      <c r="AMX8" s="17"/>
      <c r="AMY8" s="17"/>
      <c r="AMZ8" s="17"/>
      <c r="ANA8" s="17"/>
      <c r="ANB8" s="17"/>
      <c r="ANC8" s="17"/>
      <c r="AND8" s="17"/>
      <c r="ANE8" s="17"/>
      <c r="ANF8" s="17"/>
      <c r="ANG8" s="17"/>
      <c r="ANH8" s="17"/>
      <c r="ANI8" s="17"/>
      <c r="ANJ8" s="17"/>
      <c r="ANK8" s="17"/>
      <c r="ANL8" s="17"/>
      <c r="ANM8" s="17"/>
      <c r="ANN8" s="17"/>
      <c r="ANO8" s="17"/>
      <c r="ANP8" s="17"/>
      <c r="ANQ8" s="17"/>
      <c r="ANR8" s="17"/>
      <c r="ANS8" s="17"/>
      <c r="ANT8" s="17"/>
      <c r="ANU8" s="17"/>
      <c r="ANV8" s="17"/>
      <c r="ANW8" s="17"/>
      <c r="ANX8" s="17"/>
      <c r="ANY8" s="17"/>
      <c r="ANZ8" s="17"/>
      <c r="AOA8" s="17"/>
      <c r="AOB8" s="17"/>
      <c r="AOC8" s="17"/>
      <c r="AOD8" s="17"/>
      <c r="AOE8" s="17"/>
      <c r="AOF8" s="17"/>
      <c r="AOG8" s="17"/>
      <c r="AOH8" s="17"/>
      <c r="AOI8" s="17"/>
      <c r="AOJ8" s="17"/>
      <c r="AOK8" s="17"/>
      <c r="AOL8" s="17"/>
      <c r="AOM8" s="17"/>
      <c r="AON8" s="17"/>
      <c r="AOO8" s="17"/>
      <c r="AOP8" s="17"/>
      <c r="AOQ8" s="17"/>
      <c r="AOR8" s="17"/>
      <c r="AOS8" s="17"/>
      <c r="AOT8" s="17"/>
      <c r="AOU8" s="17"/>
      <c r="AOV8" s="17"/>
      <c r="AOW8" s="17"/>
      <c r="AOX8" s="17"/>
      <c r="AOY8" s="17"/>
      <c r="AOZ8" s="17"/>
      <c r="APA8" s="17"/>
      <c r="APB8" s="17"/>
      <c r="APC8" s="17"/>
      <c r="APD8" s="17"/>
      <c r="APE8" s="17"/>
      <c r="APF8" s="17"/>
      <c r="APG8" s="17"/>
      <c r="APH8" s="17"/>
      <c r="API8" s="17"/>
      <c r="APJ8" s="17"/>
      <c r="APK8" s="17"/>
      <c r="APL8" s="17"/>
      <c r="APM8" s="17"/>
      <c r="APN8" s="17"/>
      <c r="APO8" s="17"/>
      <c r="APP8" s="17"/>
      <c r="APQ8" s="17"/>
      <c r="APR8" s="17"/>
      <c r="APS8" s="17"/>
      <c r="APT8" s="17"/>
      <c r="APU8" s="17"/>
      <c r="APV8" s="17"/>
      <c r="APW8" s="17"/>
      <c r="APX8" s="17"/>
      <c r="APY8" s="17"/>
      <c r="APZ8" s="17"/>
      <c r="AQA8" s="17"/>
      <c r="AQB8" s="17"/>
      <c r="AQC8" s="17"/>
      <c r="AQD8" s="17"/>
      <c r="AQE8" s="17"/>
      <c r="AQF8" s="17"/>
      <c r="AQG8" s="17"/>
      <c r="AQH8" s="17"/>
      <c r="AQI8" s="17"/>
      <c r="AQJ8" s="17"/>
      <c r="AQK8" s="17"/>
      <c r="AQL8" s="17"/>
      <c r="AQM8" s="17"/>
      <c r="AQN8" s="17"/>
      <c r="AQO8" s="17"/>
      <c r="AQP8" s="17"/>
      <c r="AQQ8" s="17"/>
      <c r="AQR8" s="17"/>
      <c r="AQS8" s="17"/>
      <c r="AQT8" s="17"/>
      <c r="AQU8" s="17"/>
      <c r="AQV8" s="17"/>
      <c r="AQW8" s="17"/>
      <c r="AQX8" s="17"/>
      <c r="AQY8" s="17"/>
      <c r="AQZ8" s="17"/>
      <c r="ARA8" s="17"/>
      <c r="ARB8" s="17"/>
      <c r="ARC8" s="17"/>
      <c r="ARD8" s="17"/>
      <c r="ARE8" s="17"/>
      <c r="ARF8" s="17"/>
      <c r="ARG8" s="17"/>
      <c r="ARH8" s="17"/>
      <c r="ARI8" s="17"/>
      <c r="ARJ8" s="17"/>
      <c r="ARK8" s="17"/>
      <c r="ARL8" s="17"/>
      <c r="ARM8" s="17"/>
      <c r="ARN8" s="17"/>
      <c r="ARO8" s="17"/>
      <c r="ARP8" s="17"/>
      <c r="ARQ8" s="17"/>
      <c r="ARR8" s="17"/>
      <c r="ARS8" s="17"/>
      <c r="ART8" s="17"/>
      <c r="ARU8" s="17"/>
      <c r="ARV8" s="17"/>
      <c r="ARW8" s="17"/>
      <c r="ARX8" s="17"/>
      <c r="ARY8" s="17"/>
      <c r="ARZ8" s="17"/>
      <c r="ASA8" s="17"/>
      <c r="ASB8" s="17"/>
      <c r="ASC8" s="17"/>
      <c r="ASD8" s="17"/>
      <c r="ASE8" s="17"/>
      <c r="ASF8" s="17"/>
      <c r="ASG8" s="17"/>
      <c r="ASH8" s="17"/>
      <c r="ASI8" s="17"/>
      <c r="ASJ8" s="17"/>
      <c r="ASK8" s="17"/>
      <c r="ASL8" s="17"/>
      <c r="ASM8" s="17"/>
      <c r="ASN8" s="17"/>
      <c r="ASO8" s="17"/>
      <c r="ASP8" s="17"/>
      <c r="ASQ8" s="17"/>
      <c r="ASR8" s="17"/>
      <c r="ASS8" s="17"/>
      <c r="AST8" s="17"/>
      <c r="ASU8" s="17"/>
      <c r="ASV8" s="17"/>
      <c r="ASW8" s="17"/>
      <c r="ASX8" s="17"/>
      <c r="ASY8" s="17"/>
      <c r="ASZ8" s="17"/>
      <c r="ATA8" s="17"/>
      <c r="ATB8" s="17"/>
      <c r="ATC8" s="17"/>
      <c r="ATD8" s="17"/>
      <c r="ATE8" s="17"/>
      <c r="ATF8" s="17"/>
      <c r="ATG8" s="17"/>
      <c r="ATH8" s="17"/>
      <c r="ATI8" s="17"/>
      <c r="ATJ8" s="17"/>
      <c r="ATK8" s="17"/>
      <c r="ATL8" s="17"/>
      <c r="ATM8" s="17"/>
      <c r="ATN8" s="17"/>
      <c r="ATO8" s="17"/>
      <c r="ATP8" s="17"/>
      <c r="ATQ8" s="17"/>
      <c r="ATR8" s="17"/>
      <c r="ATS8" s="17"/>
      <c r="ATT8" s="17"/>
      <c r="ATU8" s="17"/>
      <c r="ATV8" s="17"/>
      <c r="ATW8" s="17"/>
      <c r="ATX8" s="17"/>
      <c r="ATY8" s="17"/>
      <c r="ATZ8" s="17"/>
      <c r="AUA8" s="17"/>
      <c r="AUB8" s="17"/>
      <c r="AUC8" s="17"/>
      <c r="AUD8" s="17"/>
      <c r="AUE8" s="17"/>
      <c r="AUF8" s="17"/>
      <c r="AUG8" s="17"/>
      <c r="AUH8" s="17"/>
      <c r="AUI8" s="17"/>
      <c r="AUJ8" s="17"/>
      <c r="AUK8" s="17"/>
      <c r="AUL8" s="17"/>
      <c r="AUM8" s="17"/>
      <c r="AUN8" s="17"/>
      <c r="AUO8" s="17"/>
      <c r="AUP8" s="17"/>
      <c r="AUQ8" s="17"/>
      <c r="AUR8" s="17"/>
      <c r="AUS8" s="17"/>
      <c r="AUT8" s="17"/>
      <c r="AUU8" s="17"/>
      <c r="AUV8" s="17"/>
      <c r="AUW8" s="17"/>
      <c r="AUX8" s="17"/>
      <c r="AUY8" s="17"/>
      <c r="AUZ8" s="17"/>
      <c r="AVA8" s="17"/>
      <c r="AVB8" s="17"/>
      <c r="AVC8" s="17"/>
      <c r="AVD8" s="17"/>
      <c r="AVE8" s="17"/>
      <c r="AVF8" s="17"/>
      <c r="AVG8" s="17"/>
      <c r="AVH8" s="17"/>
      <c r="AVI8" s="17"/>
      <c r="AVJ8" s="17"/>
      <c r="AVK8" s="17"/>
      <c r="AVL8" s="17"/>
      <c r="AVM8" s="17"/>
      <c r="AVN8" s="17"/>
      <c r="AVO8" s="17"/>
      <c r="AVP8" s="17"/>
      <c r="AVQ8" s="17"/>
      <c r="AVR8" s="17"/>
      <c r="AVS8" s="17"/>
      <c r="AVT8" s="17"/>
      <c r="AVU8" s="17"/>
      <c r="AVV8" s="17"/>
      <c r="AVW8" s="17"/>
      <c r="AVX8" s="17"/>
      <c r="AVY8" s="17"/>
      <c r="AVZ8" s="17"/>
      <c r="AWA8" s="17"/>
      <c r="AWB8" s="17"/>
      <c r="AWC8" s="17"/>
      <c r="AWD8" s="17"/>
      <c r="AWE8" s="17"/>
      <c r="AWF8" s="17"/>
      <c r="AWG8" s="17"/>
      <c r="AWH8" s="17"/>
      <c r="AWI8" s="17"/>
      <c r="AWJ8" s="17"/>
      <c r="AWK8" s="17"/>
      <c r="AWL8" s="17"/>
      <c r="AWM8" s="17"/>
      <c r="AWN8" s="17"/>
      <c r="AWO8" s="17"/>
      <c r="AWP8" s="17"/>
      <c r="AWQ8" s="17"/>
      <c r="AWR8" s="17"/>
      <c r="AWS8" s="17"/>
      <c r="AWT8" s="17"/>
      <c r="AWU8" s="17"/>
      <c r="AWV8" s="17"/>
      <c r="AWW8" s="17"/>
      <c r="AWX8" s="17"/>
      <c r="AWY8" s="17"/>
      <c r="AWZ8" s="17"/>
      <c r="AXA8" s="17"/>
      <c r="AXB8" s="17"/>
      <c r="AXC8" s="17"/>
      <c r="AXD8" s="17"/>
      <c r="AXE8" s="17"/>
      <c r="AXF8" s="17"/>
      <c r="AXG8" s="17"/>
      <c r="AXH8" s="17"/>
      <c r="AXI8" s="17"/>
      <c r="AXJ8" s="17"/>
      <c r="AXK8" s="17"/>
      <c r="AXL8" s="17"/>
      <c r="AXM8" s="17"/>
      <c r="AXN8" s="17"/>
      <c r="AXO8" s="17"/>
      <c r="AXP8" s="17"/>
      <c r="AXQ8" s="17"/>
      <c r="AXR8" s="17"/>
      <c r="AXS8" s="17"/>
      <c r="AXT8" s="17"/>
      <c r="AXU8" s="17"/>
      <c r="AXV8" s="17"/>
      <c r="AXW8" s="17"/>
      <c r="AXX8" s="17"/>
      <c r="AXY8" s="17"/>
      <c r="AXZ8" s="17"/>
      <c r="AYA8" s="17"/>
      <c r="AYB8" s="17"/>
      <c r="AYC8" s="17"/>
      <c r="AYD8" s="17"/>
      <c r="AYE8" s="17"/>
      <c r="AYF8" s="17"/>
      <c r="AYG8" s="17"/>
      <c r="AYH8" s="17"/>
      <c r="AYI8" s="17"/>
      <c r="AYJ8" s="17"/>
      <c r="AYK8" s="17"/>
      <c r="AYL8" s="17"/>
      <c r="AYM8" s="17"/>
      <c r="AYN8" s="17"/>
      <c r="AYO8" s="17"/>
      <c r="AYP8" s="17"/>
      <c r="AYQ8" s="17"/>
      <c r="AYR8" s="17"/>
      <c r="AYS8" s="17"/>
      <c r="AYT8" s="17"/>
      <c r="AYU8" s="17"/>
      <c r="AYV8" s="17"/>
      <c r="AYW8" s="17"/>
      <c r="AYX8" s="17"/>
      <c r="AYY8" s="17"/>
      <c r="AYZ8" s="17"/>
      <c r="AZA8" s="17"/>
      <c r="AZB8" s="17"/>
      <c r="AZC8" s="17"/>
      <c r="AZD8" s="17"/>
      <c r="AZE8" s="17"/>
      <c r="AZF8" s="17"/>
      <c r="AZG8" s="17"/>
      <c r="AZH8" s="17"/>
      <c r="AZI8" s="17"/>
      <c r="AZJ8" s="17"/>
      <c r="AZK8" s="17"/>
      <c r="AZL8" s="17"/>
      <c r="AZM8" s="17"/>
      <c r="AZN8" s="17"/>
      <c r="AZO8" s="17"/>
      <c r="AZP8" s="17"/>
      <c r="AZQ8" s="17"/>
      <c r="AZR8" s="17"/>
      <c r="AZS8" s="17"/>
      <c r="AZT8" s="17"/>
      <c r="AZU8" s="17"/>
      <c r="AZV8" s="17"/>
      <c r="AZW8" s="17"/>
      <c r="AZX8" s="17"/>
      <c r="AZY8" s="17"/>
      <c r="AZZ8" s="17"/>
      <c r="BAA8" s="17"/>
      <c r="BAB8" s="17"/>
      <c r="BAC8" s="17"/>
      <c r="BAD8" s="17"/>
      <c r="BAE8" s="17"/>
      <c r="BAF8" s="17"/>
      <c r="BAG8" s="17"/>
      <c r="BAH8" s="17"/>
      <c r="BAI8" s="17"/>
      <c r="BAJ8" s="17"/>
      <c r="BAK8" s="17"/>
      <c r="BAL8" s="17"/>
      <c r="BAM8" s="17"/>
      <c r="BAN8" s="17"/>
      <c r="BAO8" s="17"/>
      <c r="BAP8" s="17"/>
      <c r="BAQ8" s="17"/>
      <c r="BAR8" s="17"/>
      <c r="BAS8" s="17"/>
      <c r="BAT8" s="17"/>
      <c r="BAU8" s="17"/>
      <c r="BAV8" s="17"/>
      <c r="BAW8" s="17"/>
      <c r="BAX8" s="17"/>
      <c r="BAY8" s="17"/>
      <c r="BAZ8" s="17"/>
      <c r="BBA8" s="17"/>
      <c r="BBB8" s="17"/>
      <c r="BBC8" s="17"/>
      <c r="BBD8" s="17"/>
      <c r="BBE8" s="17"/>
      <c r="BBF8" s="17"/>
      <c r="BBG8" s="17"/>
      <c r="BBH8" s="17"/>
      <c r="BBI8" s="17"/>
      <c r="BBJ8" s="17"/>
      <c r="BBK8" s="17"/>
      <c r="BBL8" s="17"/>
      <c r="BBM8" s="17"/>
      <c r="BBN8" s="17"/>
      <c r="BBO8" s="17"/>
      <c r="BBP8" s="17"/>
      <c r="BBQ8" s="17"/>
      <c r="BBR8" s="17"/>
      <c r="BBS8" s="17"/>
      <c r="BBT8" s="17"/>
      <c r="BBU8" s="17"/>
      <c r="BBV8" s="17"/>
      <c r="BBW8" s="17"/>
      <c r="BBX8" s="17"/>
      <c r="BBY8" s="17"/>
      <c r="BBZ8" s="17"/>
      <c r="BCA8" s="17"/>
      <c r="BCB8" s="17"/>
      <c r="BCC8" s="17"/>
      <c r="BCD8" s="17"/>
      <c r="BCE8" s="17"/>
      <c r="BCF8" s="17"/>
      <c r="BCG8" s="17"/>
      <c r="BCH8" s="17"/>
      <c r="BCI8" s="17"/>
      <c r="BCJ8" s="17"/>
      <c r="BCK8" s="17"/>
      <c r="BCL8" s="17"/>
      <c r="BCM8" s="17"/>
      <c r="BCN8" s="17"/>
      <c r="BCO8" s="17"/>
      <c r="BCP8" s="17"/>
      <c r="BCQ8" s="17"/>
      <c r="BCR8" s="17"/>
      <c r="BCS8" s="17"/>
      <c r="BCT8" s="17"/>
      <c r="BCU8" s="17"/>
      <c r="BCV8" s="17"/>
      <c r="BCW8" s="17"/>
      <c r="BCX8" s="17"/>
      <c r="BCY8" s="17"/>
      <c r="BCZ8" s="17"/>
      <c r="BDA8" s="17"/>
      <c r="BDB8" s="17"/>
      <c r="BDC8" s="17"/>
      <c r="BDD8" s="17"/>
      <c r="BDE8" s="17"/>
      <c r="BDF8" s="17"/>
      <c r="BDG8" s="17"/>
      <c r="BDH8" s="17"/>
      <c r="BDI8" s="17"/>
      <c r="BDJ8" s="17"/>
      <c r="BDK8" s="17"/>
      <c r="BDL8" s="17"/>
      <c r="BDM8" s="17"/>
      <c r="BDN8" s="17"/>
      <c r="BDO8" s="17"/>
      <c r="BDP8" s="17"/>
      <c r="BDQ8" s="17"/>
      <c r="BDR8" s="17"/>
      <c r="BDS8" s="17"/>
      <c r="BDT8" s="17"/>
      <c r="BDU8" s="17"/>
      <c r="BDV8" s="17"/>
      <c r="BDW8" s="17"/>
      <c r="BDX8" s="17"/>
      <c r="BDY8" s="17"/>
      <c r="BDZ8" s="17"/>
      <c r="BEA8" s="17"/>
      <c r="BEB8" s="17"/>
      <c r="BEC8" s="17"/>
      <c r="BED8" s="17"/>
      <c r="BEE8" s="17"/>
      <c r="BEF8" s="17"/>
      <c r="BEG8" s="17"/>
      <c r="BEH8" s="17"/>
      <c r="BEI8" s="17"/>
      <c r="BEJ8" s="17"/>
      <c r="BEK8" s="17"/>
      <c r="BEL8" s="17"/>
      <c r="BEM8" s="17"/>
      <c r="BEN8" s="17"/>
      <c r="BEO8" s="17"/>
      <c r="BEP8" s="17"/>
      <c r="BEQ8" s="17"/>
      <c r="BER8" s="17"/>
      <c r="BES8" s="17"/>
      <c r="BET8" s="17"/>
      <c r="BEU8" s="17"/>
      <c r="BEV8" s="17"/>
      <c r="BEW8" s="17"/>
      <c r="BEX8" s="17"/>
      <c r="BEY8" s="17"/>
      <c r="BEZ8" s="17"/>
      <c r="BFA8" s="17"/>
      <c r="BFB8" s="17"/>
      <c r="BFC8" s="17"/>
      <c r="BFD8" s="17"/>
      <c r="BFE8" s="17"/>
      <c r="BFF8" s="17"/>
      <c r="BFG8" s="17"/>
      <c r="BFH8" s="17"/>
      <c r="BFI8" s="17"/>
      <c r="BFJ8" s="17"/>
      <c r="BFK8" s="17"/>
      <c r="BFL8" s="17"/>
      <c r="BFM8" s="17"/>
      <c r="BFN8" s="17"/>
      <c r="BFO8" s="17"/>
      <c r="BFP8" s="17"/>
      <c r="BFQ8" s="17"/>
      <c r="BFR8" s="17"/>
      <c r="BFS8" s="17"/>
      <c r="BFT8" s="17"/>
      <c r="BFU8" s="17"/>
      <c r="BFV8" s="17"/>
      <c r="BFW8" s="17"/>
      <c r="BFX8" s="17"/>
      <c r="BFY8" s="17"/>
      <c r="BFZ8" s="17"/>
      <c r="BGA8" s="17"/>
      <c r="BGB8" s="17"/>
      <c r="BGC8" s="17"/>
      <c r="BGD8" s="17"/>
      <c r="BGE8" s="17"/>
      <c r="BGF8" s="17"/>
      <c r="BGG8" s="17"/>
      <c r="BGH8" s="17"/>
      <c r="BGI8" s="17"/>
      <c r="BGJ8" s="17"/>
      <c r="BGK8" s="17"/>
      <c r="BGL8" s="17"/>
      <c r="BGM8" s="17"/>
      <c r="BGN8" s="17"/>
      <c r="BGO8" s="17"/>
      <c r="BGP8" s="17"/>
      <c r="BGQ8" s="17"/>
      <c r="BGR8" s="17"/>
      <c r="BGS8" s="17"/>
      <c r="BGT8" s="17"/>
      <c r="BGU8" s="17"/>
      <c r="BGV8" s="17"/>
      <c r="BGW8" s="17"/>
      <c r="BGX8" s="17"/>
      <c r="BGY8" s="17"/>
      <c r="BGZ8" s="17"/>
      <c r="BHA8" s="17"/>
      <c r="BHB8" s="17"/>
      <c r="BHC8" s="17"/>
      <c r="BHD8" s="17"/>
      <c r="BHE8" s="17"/>
      <c r="BHF8" s="17"/>
      <c r="BHG8" s="17"/>
      <c r="BHH8" s="17"/>
      <c r="BHI8" s="17"/>
      <c r="BHJ8" s="17"/>
      <c r="BHK8" s="17"/>
      <c r="BHL8" s="17"/>
      <c r="BHM8" s="17"/>
      <c r="BHN8" s="17"/>
      <c r="BHO8" s="17"/>
      <c r="BHP8" s="17"/>
      <c r="BHQ8" s="17"/>
      <c r="BHR8" s="17"/>
      <c r="BHS8" s="17"/>
      <c r="BHT8" s="17"/>
      <c r="BHU8" s="17"/>
      <c r="BHV8" s="17"/>
      <c r="BHW8" s="17"/>
      <c r="BHX8" s="17"/>
      <c r="BHY8" s="17"/>
      <c r="BHZ8" s="17"/>
      <c r="BIA8" s="17"/>
      <c r="BIB8" s="17"/>
      <c r="BIC8" s="17"/>
      <c r="BID8" s="17"/>
      <c r="BIE8" s="17"/>
      <c r="BIF8" s="17"/>
      <c r="BIG8" s="17"/>
      <c r="BIH8" s="17"/>
      <c r="BII8" s="17"/>
      <c r="BIJ8" s="17"/>
      <c r="BIK8" s="17"/>
      <c r="BIL8" s="17"/>
      <c r="BIM8" s="17"/>
      <c r="BIN8" s="17"/>
      <c r="BIO8" s="17"/>
      <c r="BIP8" s="17"/>
      <c r="BIQ8" s="17"/>
      <c r="BIR8" s="17"/>
      <c r="BIS8" s="17"/>
      <c r="BIT8" s="17"/>
      <c r="BIU8" s="17"/>
      <c r="BIV8" s="17"/>
      <c r="BIW8" s="17"/>
      <c r="BIX8" s="17"/>
      <c r="BIY8" s="17"/>
      <c r="BIZ8" s="17"/>
      <c r="BJA8" s="17"/>
      <c r="BJB8" s="17"/>
      <c r="BJC8" s="17"/>
      <c r="BJD8" s="17"/>
      <c r="BJE8" s="17"/>
      <c r="BJF8" s="17"/>
      <c r="BJG8" s="17"/>
      <c r="BJH8" s="17"/>
      <c r="BJI8" s="17"/>
      <c r="BJJ8" s="17"/>
      <c r="BJK8" s="17"/>
      <c r="BJL8" s="17"/>
      <c r="BJM8" s="17"/>
      <c r="BJN8" s="17"/>
      <c r="BJO8" s="17"/>
      <c r="BJP8" s="17"/>
      <c r="BJQ8" s="17"/>
      <c r="BJR8" s="17"/>
      <c r="BJS8" s="17"/>
      <c r="BJT8" s="17"/>
      <c r="BJU8" s="17"/>
      <c r="BJV8" s="17"/>
      <c r="BJW8" s="17"/>
      <c r="BJX8" s="17"/>
      <c r="BJY8" s="17"/>
      <c r="BJZ8" s="17"/>
      <c r="BKA8" s="17"/>
      <c r="BKB8" s="17"/>
      <c r="BKC8" s="17"/>
      <c r="BKD8" s="17"/>
      <c r="BKE8" s="17"/>
      <c r="BKF8" s="17"/>
      <c r="BKG8" s="17"/>
      <c r="BKH8" s="17"/>
      <c r="BKI8" s="17"/>
      <c r="BKJ8" s="17"/>
      <c r="BKK8" s="17"/>
      <c r="BKL8" s="17"/>
      <c r="BKM8" s="17"/>
      <c r="BKN8" s="17"/>
      <c r="BKO8" s="17"/>
      <c r="BKP8" s="17"/>
      <c r="BKQ8" s="17"/>
      <c r="BKR8" s="17"/>
      <c r="BKS8" s="17"/>
      <c r="BKT8" s="17"/>
      <c r="BKU8" s="17"/>
      <c r="BKV8" s="17"/>
      <c r="BKW8" s="17"/>
      <c r="BKX8" s="17"/>
      <c r="BKY8" s="17"/>
      <c r="BKZ8" s="17"/>
      <c r="BLA8" s="17"/>
      <c r="BLB8" s="17"/>
      <c r="BLC8" s="17"/>
      <c r="BLD8" s="17"/>
      <c r="BLE8" s="17"/>
      <c r="BLF8" s="17"/>
      <c r="BLG8" s="17"/>
      <c r="BLH8" s="17"/>
      <c r="BLI8" s="17"/>
      <c r="BLJ8" s="17"/>
      <c r="BLK8" s="17"/>
      <c r="BLL8" s="17"/>
      <c r="BLM8" s="17"/>
      <c r="BLN8" s="17"/>
      <c r="BLO8" s="17"/>
      <c r="BLP8" s="17"/>
      <c r="BLQ8" s="17"/>
      <c r="BLR8" s="17"/>
      <c r="BLS8" s="17"/>
      <c r="BLT8" s="17"/>
      <c r="BLU8" s="17"/>
      <c r="BLV8" s="17"/>
      <c r="BLW8" s="17"/>
      <c r="BLX8" s="17"/>
      <c r="BLY8" s="17"/>
      <c r="BLZ8" s="17"/>
      <c r="BMA8" s="17"/>
      <c r="BMB8" s="17"/>
      <c r="BMC8" s="17"/>
      <c r="BMD8" s="17"/>
      <c r="BME8" s="17"/>
      <c r="BMF8" s="17"/>
      <c r="BMG8" s="17"/>
      <c r="BMH8" s="17"/>
      <c r="BMI8" s="17"/>
      <c r="BMJ8" s="17"/>
      <c r="BMK8" s="17"/>
      <c r="BML8" s="17"/>
      <c r="BMM8" s="17"/>
      <c r="BMN8" s="17"/>
      <c r="BMO8" s="17"/>
      <c r="BMP8" s="17"/>
      <c r="BMQ8" s="17"/>
      <c r="BMR8" s="17"/>
      <c r="BMS8" s="17"/>
      <c r="BMT8" s="17"/>
      <c r="BMU8" s="17"/>
      <c r="BMV8" s="17"/>
      <c r="BMW8" s="17"/>
      <c r="BMX8" s="17"/>
      <c r="BMY8" s="17"/>
      <c r="BMZ8" s="17"/>
      <c r="BNA8" s="17"/>
      <c r="BNB8" s="17"/>
      <c r="BNC8" s="17"/>
      <c r="BND8" s="17"/>
      <c r="BNE8" s="17"/>
      <c r="BNF8" s="17"/>
      <c r="BNG8" s="17"/>
      <c r="BNH8" s="17"/>
      <c r="BNI8" s="17"/>
      <c r="BNJ8" s="17"/>
      <c r="BNK8" s="17"/>
      <c r="BNL8" s="17"/>
      <c r="BNM8" s="17"/>
      <c r="BNN8" s="17"/>
      <c r="BNO8" s="17"/>
      <c r="BNP8" s="17"/>
      <c r="BNQ8" s="17"/>
      <c r="BNR8" s="17"/>
      <c r="BNS8" s="17"/>
      <c r="BNT8" s="17"/>
      <c r="BNU8" s="17"/>
      <c r="BNV8" s="17"/>
      <c r="BNW8" s="17"/>
      <c r="BNX8" s="17"/>
      <c r="BNY8" s="17"/>
      <c r="BNZ8" s="17"/>
      <c r="BOA8" s="17"/>
      <c r="BOB8" s="17"/>
      <c r="BOC8" s="17"/>
      <c r="BOD8" s="17"/>
      <c r="BOE8" s="17"/>
      <c r="BOF8" s="17"/>
      <c r="BOG8" s="17"/>
      <c r="BOH8" s="17"/>
      <c r="BOI8" s="17"/>
      <c r="BOJ8" s="17"/>
      <c r="BOK8" s="17"/>
      <c r="BOL8" s="17"/>
      <c r="BOM8" s="17"/>
      <c r="BON8" s="17"/>
      <c r="BOO8" s="17"/>
      <c r="BOP8" s="17"/>
      <c r="BOQ8" s="17"/>
      <c r="BOR8" s="17"/>
      <c r="BOS8" s="17"/>
      <c r="BOT8" s="17"/>
      <c r="BOU8" s="17"/>
      <c r="BOV8" s="17"/>
      <c r="BOW8" s="17"/>
      <c r="BOX8" s="17"/>
      <c r="BOY8" s="17"/>
      <c r="BOZ8" s="17"/>
      <c r="BPA8" s="17"/>
      <c r="BPB8" s="17"/>
      <c r="BPC8" s="17"/>
      <c r="BPD8" s="17"/>
      <c r="BPE8" s="17"/>
      <c r="BPF8" s="17"/>
      <c r="BPG8" s="17"/>
      <c r="BPH8" s="17"/>
      <c r="BPI8" s="17"/>
      <c r="BPJ8" s="17"/>
      <c r="BPK8" s="17"/>
      <c r="BPL8" s="17"/>
      <c r="BPM8" s="17"/>
      <c r="BPN8" s="17"/>
      <c r="BPO8" s="17"/>
      <c r="BPP8" s="17"/>
      <c r="BPQ8" s="17"/>
      <c r="BPR8" s="17"/>
      <c r="BPS8" s="17"/>
      <c r="BPT8" s="17"/>
      <c r="BPU8" s="17"/>
      <c r="BPV8" s="17"/>
      <c r="BPW8" s="17"/>
      <c r="BPX8" s="17"/>
      <c r="BPY8" s="17"/>
      <c r="BPZ8" s="17"/>
      <c r="BQA8" s="17"/>
      <c r="BQB8" s="17"/>
      <c r="BQC8" s="17"/>
      <c r="BQD8" s="17"/>
      <c r="BQE8" s="17"/>
      <c r="BQF8" s="17"/>
      <c r="BQG8" s="17"/>
      <c r="BQH8" s="17"/>
      <c r="BQI8" s="17"/>
      <c r="BQJ8" s="17"/>
      <c r="BQK8" s="17"/>
      <c r="BQL8" s="17"/>
      <c r="BQM8" s="17"/>
      <c r="BQN8" s="17"/>
      <c r="BQO8" s="17"/>
      <c r="BQP8" s="17"/>
      <c r="BQQ8" s="17"/>
      <c r="BQR8" s="17"/>
      <c r="BQS8" s="17"/>
      <c r="BQT8" s="17"/>
      <c r="BQU8" s="17"/>
      <c r="BQV8" s="17"/>
      <c r="BQW8" s="17"/>
      <c r="BQX8" s="17"/>
      <c r="BQY8" s="17"/>
      <c r="BQZ8" s="17"/>
      <c r="BRA8" s="17"/>
      <c r="BRB8" s="17"/>
      <c r="BRC8" s="17"/>
      <c r="BRD8" s="17"/>
      <c r="BRE8" s="17"/>
      <c r="BRF8" s="17"/>
      <c r="BRG8" s="17"/>
      <c r="BRH8" s="17"/>
      <c r="BRI8" s="17"/>
      <c r="BRJ8" s="17"/>
      <c r="BRK8" s="17"/>
      <c r="BRL8" s="17"/>
      <c r="BRM8" s="17"/>
      <c r="BRN8" s="17"/>
      <c r="BRO8" s="17"/>
      <c r="BRP8" s="17"/>
      <c r="BRQ8" s="17"/>
      <c r="BRR8" s="17"/>
      <c r="BRS8" s="17"/>
      <c r="BRT8" s="17"/>
      <c r="BRU8" s="17"/>
      <c r="BRV8" s="17"/>
      <c r="BRW8" s="17"/>
      <c r="BRX8" s="17"/>
      <c r="BRY8" s="17"/>
      <c r="BRZ8" s="17"/>
      <c r="BSA8" s="17"/>
      <c r="BSB8" s="17"/>
      <c r="BSC8" s="17"/>
      <c r="BSD8" s="17"/>
      <c r="BSE8" s="17"/>
      <c r="BSF8" s="17"/>
      <c r="BSG8" s="17"/>
      <c r="BSH8" s="17"/>
      <c r="BSI8" s="17"/>
      <c r="BSJ8" s="17"/>
      <c r="BSK8" s="17"/>
      <c r="BSL8" s="17"/>
      <c r="BSM8" s="17"/>
      <c r="BSN8" s="17"/>
      <c r="BSO8" s="17"/>
      <c r="BSP8" s="17"/>
      <c r="BSQ8" s="17"/>
      <c r="BSR8" s="17"/>
      <c r="BSS8" s="17"/>
      <c r="BST8" s="17"/>
      <c r="BSU8" s="17"/>
      <c r="BSV8" s="17"/>
      <c r="BSW8" s="17"/>
      <c r="BSX8" s="17"/>
      <c r="BSY8" s="17"/>
      <c r="BSZ8" s="17"/>
      <c r="BTA8" s="17"/>
      <c r="BTB8" s="17"/>
      <c r="BTC8" s="17"/>
      <c r="BTD8" s="17"/>
      <c r="BTE8" s="17"/>
      <c r="BTF8" s="17"/>
      <c r="BTG8" s="17"/>
      <c r="BTH8" s="17"/>
      <c r="BTI8" s="17"/>
      <c r="BTJ8" s="17"/>
      <c r="BTK8" s="17"/>
      <c r="BTL8" s="17"/>
      <c r="BTM8" s="17"/>
      <c r="BTN8" s="17"/>
      <c r="BTO8" s="17"/>
      <c r="BTP8" s="17"/>
      <c r="BTQ8" s="17"/>
      <c r="BTR8" s="17"/>
      <c r="BTS8" s="17"/>
      <c r="BTT8" s="17"/>
      <c r="BTU8" s="17"/>
      <c r="BTV8" s="17"/>
      <c r="BTW8" s="17"/>
      <c r="BTX8" s="17"/>
      <c r="BTY8" s="17"/>
      <c r="BTZ8" s="17"/>
      <c r="BUA8" s="17"/>
      <c r="BUB8" s="17"/>
      <c r="BUC8" s="17"/>
      <c r="BUD8" s="17"/>
      <c r="BUE8" s="17"/>
      <c r="BUF8" s="17"/>
      <c r="BUG8" s="17"/>
      <c r="BUH8" s="17"/>
      <c r="BUI8" s="17"/>
      <c r="BUJ8" s="17"/>
      <c r="BUK8" s="17"/>
      <c r="BUL8" s="17"/>
      <c r="BUM8" s="17"/>
      <c r="BUN8" s="17"/>
      <c r="BUO8" s="17"/>
      <c r="BUP8" s="17"/>
      <c r="BUQ8" s="17"/>
      <c r="BUR8" s="17"/>
      <c r="BUS8" s="17"/>
      <c r="BUT8" s="17"/>
      <c r="BUU8" s="17"/>
      <c r="BUV8" s="17"/>
      <c r="BUW8" s="17"/>
      <c r="BUX8" s="17"/>
      <c r="BUY8" s="17"/>
      <c r="BUZ8" s="17"/>
      <c r="BVA8" s="17"/>
      <c r="BVB8" s="17"/>
      <c r="BVC8" s="17"/>
      <c r="BVD8" s="17"/>
      <c r="BVE8" s="17"/>
      <c r="BVF8" s="17"/>
      <c r="BVG8" s="17"/>
      <c r="BVH8" s="17"/>
      <c r="BVI8" s="17"/>
      <c r="BVJ8" s="17"/>
      <c r="BVK8" s="17"/>
      <c r="BVL8" s="17"/>
      <c r="BVM8" s="17"/>
      <c r="BVN8" s="17"/>
      <c r="BVO8" s="17"/>
      <c r="BVP8" s="17"/>
      <c r="BVQ8" s="17"/>
      <c r="BVR8" s="17"/>
      <c r="BVS8" s="17"/>
      <c r="BVT8" s="17"/>
      <c r="BVU8" s="17"/>
      <c r="BVV8" s="17"/>
      <c r="BVW8" s="17"/>
      <c r="BVX8" s="17"/>
      <c r="BVY8" s="17"/>
      <c r="BVZ8" s="17"/>
      <c r="BWA8" s="17"/>
      <c r="BWB8" s="17"/>
      <c r="BWC8" s="17"/>
      <c r="BWD8" s="17"/>
      <c r="BWE8" s="17"/>
      <c r="BWF8" s="17"/>
      <c r="BWG8" s="17"/>
      <c r="BWH8" s="17"/>
      <c r="BWI8" s="17"/>
      <c r="BWJ8" s="17"/>
      <c r="BWK8" s="17"/>
      <c r="BWL8" s="17"/>
      <c r="BWM8" s="17"/>
      <c r="BWN8" s="17"/>
      <c r="BWO8" s="17"/>
      <c r="BWP8" s="17"/>
      <c r="BWQ8" s="17"/>
      <c r="BWR8" s="17"/>
      <c r="BWS8" s="17"/>
      <c r="BWT8" s="17"/>
      <c r="BWU8" s="17"/>
      <c r="BWV8" s="17"/>
      <c r="BWW8" s="17"/>
      <c r="BWX8" s="17"/>
      <c r="BWY8" s="17"/>
      <c r="BWZ8" s="17"/>
      <c r="BXA8" s="17"/>
      <c r="BXB8" s="17"/>
      <c r="BXC8" s="17"/>
      <c r="BXD8" s="17"/>
      <c r="BXE8" s="17"/>
      <c r="BXF8" s="17"/>
      <c r="BXG8" s="17"/>
      <c r="BXH8" s="17"/>
      <c r="BXI8" s="17"/>
      <c r="BXJ8" s="17"/>
      <c r="BXK8" s="17"/>
      <c r="BXL8" s="17"/>
      <c r="BXM8" s="17"/>
      <c r="BXN8" s="17"/>
      <c r="BXO8" s="17"/>
      <c r="BXP8" s="17"/>
      <c r="BXQ8" s="17"/>
      <c r="BXR8" s="17"/>
      <c r="BXS8" s="17"/>
      <c r="BXT8" s="17"/>
      <c r="BXU8" s="17"/>
      <c r="BXV8" s="17"/>
      <c r="BXW8" s="17"/>
      <c r="BXX8" s="17"/>
      <c r="BXY8" s="17"/>
      <c r="BXZ8" s="17"/>
      <c r="BYA8" s="17"/>
      <c r="BYB8" s="17"/>
      <c r="BYC8" s="17"/>
      <c r="BYD8" s="17"/>
      <c r="BYE8" s="17"/>
      <c r="BYF8" s="17"/>
      <c r="BYG8" s="17"/>
      <c r="BYH8" s="17"/>
      <c r="BYI8" s="17"/>
      <c r="BYJ8" s="17"/>
      <c r="BYK8" s="17"/>
      <c r="BYL8" s="17"/>
      <c r="BYM8" s="17"/>
      <c r="BYN8" s="17"/>
      <c r="BYO8" s="17"/>
      <c r="BYP8" s="17"/>
      <c r="BYQ8" s="17"/>
      <c r="BYR8" s="17"/>
      <c r="BYS8" s="17"/>
      <c r="BYT8" s="17"/>
      <c r="BYU8" s="17"/>
      <c r="BYV8" s="17"/>
      <c r="BYW8" s="17"/>
      <c r="BYX8" s="17"/>
      <c r="BYY8" s="17"/>
      <c r="BYZ8" s="17"/>
      <c r="BZA8" s="17"/>
      <c r="BZB8" s="17"/>
      <c r="BZC8" s="17"/>
      <c r="BZD8" s="17"/>
      <c r="BZE8" s="17"/>
      <c r="BZF8" s="17"/>
      <c r="BZG8" s="17"/>
      <c r="BZH8" s="17"/>
      <c r="BZI8" s="17"/>
      <c r="BZJ8" s="17"/>
      <c r="BZK8" s="17"/>
      <c r="BZL8" s="17"/>
      <c r="BZM8" s="17"/>
      <c r="BZN8" s="17"/>
      <c r="BZO8" s="17"/>
      <c r="BZP8" s="17"/>
      <c r="BZQ8" s="17"/>
      <c r="BZR8" s="17"/>
      <c r="BZS8" s="17"/>
      <c r="BZT8" s="17"/>
      <c r="BZU8" s="17"/>
      <c r="BZV8" s="17"/>
      <c r="BZW8" s="17"/>
      <c r="BZX8" s="17"/>
      <c r="BZY8" s="17"/>
      <c r="BZZ8" s="17"/>
      <c r="CAA8" s="17"/>
      <c r="CAB8" s="17"/>
      <c r="CAC8" s="17"/>
      <c r="CAD8" s="17"/>
      <c r="CAE8" s="17"/>
      <c r="CAF8" s="17"/>
      <c r="CAG8" s="17"/>
      <c r="CAH8" s="17"/>
      <c r="CAI8" s="17"/>
      <c r="CAJ8" s="17"/>
      <c r="CAK8" s="17"/>
      <c r="CAL8" s="17"/>
      <c r="CAM8" s="17"/>
      <c r="CAN8" s="17"/>
      <c r="CAO8" s="17"/>
      <c r="CAP8" s="17"/>
      <c r="CAQ8" s="17"/>
      <c r="CAR8" s="17"/>
      <c r="CAS8" s="17"/>
      <c r="CAT8" s="17"/>
      <c r="CAU8" s="17"/>
      <c r="CAV8" s="17"/>
      <c r="CAW8" s="17"/>
      <c r="CAX8" s="17"/>
      <c r="CAY8" s="17"/>
      <c r="CAZ8" s="17"/>
      <c r="CBA8" s="17"/>
      <c r="CBB8" s="17"/>
      <c r="CBC8" s="17"/>
      <c r="CBD8" s="17"/>
      <c r="CBE8" s="17"/>
      <c r="CBF8" s="17"/>
      <c r="CBG8" s="17"/>
      <c r="CBH8" s="17"/>
      <c r="CBI8" s="17"/>
      <c r="CBJ8" s="17"/>
      <c r="CBK8" s="17"/>
      <c r="CBL8" s="17"/>
      <c r="CBM8" s="17"/>
      <c r="CBN8" s="17"/>
      <c r="CBO8" s="17"/>
      <c r="CBP8" s="17"/>
      <c r="CBQ8" s="17"/>
      <c r="CBR8" s="17"/>
      <c r="CBS8" s="17"/>
      <c r="CBT8" s="17"/>
      <c r="CBU8" s="17"/>
      <c r="CBV8" s="17"/>
      <c r="CBW8" s="17"/>
      <c r="CBX8" s="17"/>
      <c r="CBY8" s="17"/>
      <c r="CBZ8" s="17"/>
      <c r="CCA8" s="17"/>
      <c r="CCB8" s="17"/>
      <c r="CCC8" s="17"/>
      <c r="CCD8" s="17"/>
      <c r="CCE8" s="17"/>
      <c r="CCF8" s="17"/>
      <c r="CCG8" s="17"/>
      <c r="CCH8" s="17"/>
      <c r="CCI8" s="17"/>
      <c r="CCJ8" s="17"/>
      <c r="CCK8" s="17"/>
      <c r="CCL8" s="17"/>
      <c r="CCM8" s="17"/>
      <c r="CCN8" s="17"/>
      <c r="CCO8" s="17"/>
      <c r="CCP8" s="17"/>
      <c r="CCQ8" s="17"/>
      <c r="CCR8" s="17"/>
      <c r="CCS8" s="17"/>
      <c r="CCT8" s="17"/>
      <c r="CCU8" s="17"/>
      <c r="CCV8" s="17"/>
      <c r="CCW8" s="17"/>
      <c r="CCX8" s="17"/>
      <c r="CCY8" s="17"/>
      <c r="CCZ8" s="17"/>
      <c r="CDA8" s="17"/>
      <c r="CDB8" s="17"/>
      <c r="CDC8" s="17"/>
      <c r="CDD8" s="17"/>
      <c r="CDE8" s="17"/>
      <c r="CDF8" s="17"/>
      <c r="CDG8" s="17"/>
      <c r="CDH8" s="17"/>
      <c r="CDI8" s="17"/>
      <c r="CDJ8" s="17"/>
      <c r="CDK8" s="17"/>
      <c r="CDL8" s="17"/>
      <c r="CDM8" s="17"/>
      <c r="CDN8" s="17"/>
      <c r="CDO8" s="17"/>
      <c r="CDP8" s="17"/>
      <c r="CDQ8" s="17"/>
      <c r="CDR8" s="17"/>
      <c r="CDS8" s="17"/>
      <c r="CDT8" s="17"/>
      <c r="CDU8" s="17"/>
    </row>
    <row r="9">
      <c r="A9" s="14" t="s">
        <v>2668</v>
      </c>
      <c r="B9" s="14" t="s">
        <v>2669</v>
      </c>
      <c r="C9" s="14" t="s">
        <v>2670</v>
      </c>
      <c r="D9" s="14" t="s">
        <v>2671</v>
      </c>
      <c r="E9" s="14" t="s">
        <v>64</v>
      </c>
      <c r="F9" s="14" t="s">
        <v>2616</v>
      </c>
      <c r="I9" s="14" t="s">
        <v>2672</v>
      </c>
      <c r="J9" s="14" t="s">
        <v>2618</v>
      </c>
      <c r="K9" s="14" t="s">
        <v>2619</v>
      </c>
      <c r="L9" s="17"/>
      <c r="M9" s="17"/>
      <c r="N9" s="14" t="s">
        <v>2673</v>
      </c>
      <c r="O9" s="14" t="s">
        <v>2674</v>
      </c>
      <c r="P9" s="21" t="s">
        <v>2675</v>
      </c>
      <c r="Q9" s="16">
        <v>11.0</v>
      </c>
      <c r="R9" s="16">
        <v>3988886.0</v>
      </c>
      <c r="S9" s="16">
        <v>3988886.0</v>
      </c>
      <c r="T9" s="14" t="s">
        <v>2631</v>
      </c>
      <c r="U9" s="14" t="s">
        <v>2630</v>
      </c>
      <c r="V9" s="14" t="s">
        <v>2676</v>
      </c>
      <c r="W9" s="14" t="s">
        <v>2677</v>
      </c>
      <c r="X9" s="16">
        <v>0.06</v>
      </c>
      <c r="Y9" s="17"/>
      <c r="Z9" s="16">
        <v>8.0</v>
      </c>
      <c r="AA9" s="16">
        <v>117.0</v>
      </c>
      <c r="AB9" s="17"/>
      <c r="AC9" s="16">
        <v>92.0</v>
      </c>
      <c r="AD9" s="16">
        <v>1136.0</v>
      </c>
      <c r="AE9" s="22">
        <v>45334.0</v>
      </c>
      <c r="AF9" s="17"/>
      <c r="AG9" s="17"/>
      <c r="AH9" s="17"/>
      <c r="AI9" s="17"/>
      <c r="AJ9" s="17"/>
      <c r="AK9" s="17"/>
      <c r="AL9" s="16">
        <v>64.0</v>
      </c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4" t="s">
        <v>2678</v>
      </c>
      <c r="BB9" s="17"/>
      <c r="BC9" s="17"/>
      <c r="BD9" s="14" t="s">
        <v>2679</v>
      </c>
      <c r="BE9" s="17"/>
      <c r="BF9" s="17"/>
      <c r="BG9" s="16">
        <v>1.0</v>
      </c>
      <c r="BH9" s="14" t="s">
        <v>2564</v>
      </c>
      <c r="BI9" s="14" t="s">
        <v>2594</v>
      </c>
      <c r="BJ9" s="14" t="s">
        <v>2566</v>
      </c>
      <c r="BK9" s="17"/>
      <c r="BL9" s="17"/>
      <c r="BM9" s="16">
        <v>37.8</v>
      </c>
      <c r="BN9" s="16">
        <v>3.0</v>
      </c>
      <c r="BO9" s="17"/>
      <c r="BP9" s="17"/>
      <c r="BQ9" s="17"/>
      <c r="BR9" s="17"/>
      <c r="BS9" s="17"/>
      <c r="BT9" s="16">
        <v>21.0</v>
      </c>
      <c r="BU9" s="14" t="s">
        <v>2680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4" t="s">
        <v>2681</v>
      </c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4" t="s">
        <v>840</v>
      </c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  <c r="NF9" s="17"/>
      <c r="NG9" s="17"/>
      <c r="NH9" s="17"/>
      <c r="NI9" s="17"/>
      <c r="NJ9" s="17"/>
      <c r="NK9" s="17"/>
      <c r="NL9" s="17"/>
      <c r="NM9" s="17"/>
      <c r="NN9" s="17"/>
      <c r="NO9" s="17"/>
      <c r="NP9" s="17"/>
      <c r="NQ9" s="17"/>
      <c r="NR9" s="17"/>
      <c r="NS9" s="17"/>
      <c r="NT9" s="17"/>
      <c r="NU9" s="17"/>
      <c r="NV9" s="17"/>
      <c r="NW9" s="17"/>
      <c r="NX9" s="17"/>
      <c r="NY9" s="17"/>
      <c r="NZ9" s="17"/>
      <c r="OA9" s="17"/>
      <c r="OB9" s="17"/>
      <c r="OC9" s="17"/>
      <c r="OD9" s="17"/>
      <c r="OE9" s="17"/>
      <c r="OF9" s="17"/>
      <c r="OG9" s="17"/>
      <c r="OH9" s="17"/>
      <c r="OI9" s="17"/>
      <c r="OJ9" s="17"/>
      <c r="OK9" s="17"/>
      <c r="OL9" s="17"/>
      <c r="OM9" s="17"/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17"/>
      <c r="PM9" s="17"/>
      <c r="PN9" s="17"/>
      <c r="PO9" s="17"/>
      <c r="PP9" s="17"/>
      <c r="PQ9" s="17"/>
      <c r="PR9" s="17"/>
      <c r="PS9" s="17"/>
      <c r="PT9" s="17"/>
      <c r="PU9" s="17"/>
      <c r="PV9" s="17"/>
      <c r="PW9" s="17"/>
      <c r="PX9" s="17"/>
      <c r="PY9" s="17"/>
      <c r="PZ9" s="17"/>
      <c r="QA9" s="17"/>
      <c r="QB9" s="17"/>
      <c r="QC9" s="17"/>
      <c r="QD9" s="17"/>
      <c r="QE9" s="17"/>
      <c r="QF9" s="17"/>
      <c r="QG9" s="17"/>
      <c r="QH9" s="17"/>
      <c r="QI9" s="17"/>
      <c r="QJ9" s="17"/>
      <c r="QK9" s="17"/>
      <c r="QL9" s="17"/>
      <c r="QM9" s="17"/>
      <c r="QN9" s="17"/>
      <c r="QO9" s="17"/>
      <c r="QP9" s="17"/>
      <c r="QQ9" s="17"/>
      <c r="QR9" s="17"/>
      <c r="QS9" s="17"/>
      <c r="QT9" s="17"/>
      <c r="QU9" s="17"/>
      <c r="QV9" s="17"/>
      <c r="QW9" s="17"/>
      <c r="QX9" s="17"/>
      <c r="QY9" s="17"/>
      <c r="QZ9" s="17"/>
      <c r="RA9" s="17"/>
      <c r="RB9" s="17"/>
      <c r="RC9" s="17"/>
      <c r="RD9" s="17"/>
      <c r="RE9" s="17"/>
      <c r="RF9" s="17"/>
      <c r="RG9" s="17"/>
      <c r="RH9" s="17"/>
      <c r="RI9" s="17"/>
      <c r="RJ9" s="17"/>
      <c r="RK9" s="17"/>
      <c r="RL9" s="17"/>
      <c r="RM9" s="17"/>
      <c r="RN9" s="17"/>
      <c r="RO9" s="17"/>
      <c r="RP9" s="17"/>
      <c r="RQ9" s="17"/>
      <c r="RR9" s="17"/>
      <c r="RS9" s="17"/>
      <c r="RT9" s="17"/>
      <c r="RU9" s="17"/>
      <c r="RV9" s="17"/>
      <c r="RW9" s="17"/>
      <c r="RX9" s="17"/>
      <c r="RY9" s="17"/>
      <c r="RZ9" s="17"/>
      <c r="SA9" s="17"/>
      <c r="SB9" s="17"/>
      <c r="SC9" s="17"/>
      <c r="SD9" s="17"/>
      <c r="SE9" s="17"/>
      <c r="SF9" s="17"/>
      <c r="SG9" s="17"/>
      <c r="SH9" s="17"/>
      <c r="SI9" s="17"/>
      <c r="SJ9" s="17"/>
      <c r="SK9" s="17"/>
      <c r="SL9" s="17"/>
      <c r="SM9" s="17"/>
      <c r="SN9" s="17"/>
      <c r="SO9" s="17"/>
      <c r="SP9" s="17"/>
      <c r="SQ9" s="17"/>
      <c r="SR9" s="17"/>
      <c r="SS9" s="17"/>
      <c r="ST9" s="17"/>
      <c r="SU9" s="17"/>
      <c r="SV9" s="17"/>
      <c r="SW9" s="17"/>
      <c r="SX9" s="17"/>
      <c r="SY9" s="17"/>
      <c r="SZ9" s="17"/>
      <c r="TA9" s="17"/>
      <c r="TB9" s="17"/>
      <c r="TC9" s="24">
        <v>0.6</v>
      </c>
      <c r="TD9" s="17"/>
      <c r="TE9" s="17"/>
      <c r="TF9" s="17"/>
      <c r="TG9" s="17"/>
      <c r="TH9" s="17"/>
      <c r="TI9" s="17"/>
      <c r="TJ9" s="17"/>
      <c r="TK9" s="17"/>
      <c r="TL9" s="17"/>
      <c r="TM9" s="17"/>
      <c r="TN9" s="17"/>
      <c r="TO9" s="17"/>
      <c r="TP9" s="17"/>
      <c r="TQ9" s="17"/>
      <c r="TR9" s="17"/>
      <c r="TS9" s="17"/>
      <c r="TT9" s="17"/>
      <c r="TU9" s="17"/>
      <c r="TV9" s="17"/>
      <c r="TW9" s="17"/>
      <c r="TX9" s="17"/>
      <c r="TY9" s="17"/>
      <c r="TZ9" s="17"/>
      <c r="UA9" s="17"/>
      <c r="UB9" s="17"/>
      <c r="UC9" s="17"/>
      <c r="UD9" s="17"/>
      <c r="UE9" s="17"/>
      <c r="UF9" s="17"/>
      <c r="UG9" s="17"/>
      <c r="UH9" s="17"/>
      <c r="UI9" s="17"/>
      <c r="UJ9" s="17"/>
      <c r="UK9" s="17"/>
      <c r="UL9" s="17"/>
      <c r="UM9" s="17"/>
      <c r="UN9" s="17"/>
      <c r="UO9" s="17"/>
      <c r="UP9" s="17"/>
      <c r="UQ9" s="17"/>
      <c r="UR9" s="17"/>
      <c r="US9" s="17"/>
      <c r="UT9" s="17"/>
      <c r="UU9" s="17"/>
      <c r="UV9" s="17"/>
      <c r="UW9" s="17"/>
      <c r="UX9" s="17"/>
      <c r="UY9" s="17"/>
      <c r="UZ9" s="17"/>
      <c r="VA9" s="17"/>
      <c r="VB9" s="17"/>
      <c r="VC9" s="17"/>
      <c r="VD9" s="17"/>
      <c r="VE9" s="17"/>
      <c r="VF9" s="17"/>
      <c r="VG9" s="17"/>
      <c r="VH9" s="17"/>
      <c r="VI9" s="17"/>
      <c r="VJ9" s="17"/>
      <c r="VK9" s="17"/>
      <c r="VL9" s="17"/>
      <c r="VM9" s="17"/>
      <c r="VN9" s="17"/>
      <c r="VO9" s="17"/>
      <c r="VP9" s="17"/>
      <c r="VQ9" s="17"/>
      <c r="VR9" s="17"/>
      <c r="VS9" s="17"/>
      <c r="VT9" s="17"/>
      <c r="VU9" s="17"/>
      <c r="VV9" s="17"/>
      <c r="VW9" s="17"/>
      <c r="VX9" s="17"/>
      <c r="VY9" s="17"/>
      <c r="VZ9" s="17"/>
      <c r="WA9" s="17"/>
      <c r="WB9" s="17"/>
      <c r="WC9" s="17"/>
      <c r="WD9" s="17"/>
      <c r="WE9" s="17"/>
      <c r="WF9" s="17"/>
      <c r="WG9" s="17"/>
      <c r="WH9" s="17"/>
      <c r="WI9" s="17"/>
      <c r="WJ9" s="17"/>
      <c r="WK9" s="17"/>
      <c r="WL9" s="17"/>
      <c r="WM9" s="17"/>
      <c r="WN9" s="17"/>
      <c r="WO9" s="17"/>
      <c r="WP9" s="17"/>
      <c r="WQ9" s="17"/>
      <c r="WR9" s="17"/>
      <c r="WS9" s="17"/>
      <c r="WT9" s="17"/>
      <c r="WU9" s="17"/>
      <c r="WV9" s="17"/>
      <c r="WW9" s="17"/>
      <c r="WX9" s="17"/>
      <c r="WY9" s="17"/>
      <c r="WZ9" s="17"/>
      <c r="XA9" s="17"/>
      <c r="XB9" s="17"/>
      <c r="XC9" s="17"/>
      <c r="XD9" s="17"/>
      <c r="XE9" s="17"/>
      <c r="XF9" s="17"/>
      <c r="XG9" s="17"/>
      <c r="XH9" s="17"/>
      <c r="XI9" s="17"/>
      <c r="XJ9" s="17"/>
      <c r="XK9" s="17"/>
      <c r="XL9" s="17"/>
      <c r="XM9" s="17"/>
      <c r="XN9" s="17"/>
      <c r="XO9" s="17"/>
      <c r="XP9" s="17"/>
      <c r="XQ9" s="17"/>
      <c r="XR9" s="17"/>
      <c r="XS9" s="17"/>
      <c r="XT9" s="17"/>
      <c r="XU9" s="17"/>
      <c r="XV9" s="17"/>
      <c r="XW9" s="17"/>
      <c r="XX9" s="17"/>
      <c r="XY9" s="17"/>
      <c r="XZ9" s="17"/>
      <c r="YA9" s="17"/>
      <c r="YB9" s="17"/>
      <c r="YC9" s="17"/>
      <c r="YD9" s="17"/>
      <c r="YE9" s="17"/>
      <c r="YF9" s="17"/>
      <c r="YG9" s="17"/>
      <c r="YH9" s="17"/>
      <c r="YI9" s="17"/>
      <c r="YJ9" s="17"/>
      <c r="YK9" s="17"/>
      <c r="YL9" s="17"/>
      <c r="YM9" s="17"/>
      <c r="YN9" s="17"/>
      <c r="YO9" s="17"/>
      <c r="YP9" s="17"/>
      <c r="YQ9" s="17"/>
      <c r="YR9" s="17"/>
      <c r="YS9" s="17"/>
      <c r="YT9" s="17"/>
      <c r="YU9" s="17"/>
      <c r="YV9" s="17"/>
      <c r="YW9" s="17"/>
      <c r="YX9" s="17"/>
      <c r="YY9" s="17"/>
      <c r="YZ9" s="17"/>
      <c r="ZA9" s="17"/>
      <c r="ZB9" s="17"/>
      <c r="ZC9" s="17"/>
      <c r="ZD9" s="17"/>
      <c r="ZE9" s="17"/>
      <c r="ZF9" s="17"/>
      <c r="ZG9" s="17"/>
      <c r="ZH9" s="17"/>
      <c r="ZI9" s="17"/>
      <c r="ZJ9" s="17"/>
      <c r="ZK9" s="17"/>
      <c r="ZL9" s="17"/>
      <c r="ZM9" s="17"/>
      <c r="ZN9" s="17"/>
      <c r="ZO9" s="17"/>
      <c r="ZP9" s="17"/>
      <c r="ZQ9" s="17"/>
      <c r="ZR9" s="17"/>
      <c r="ZS9" s="17"/>
      <c r="ZT9" s="17"/>
      <c r="ZU9" s="17"/>
      <c r="ZV9" s="17"/>
      <c r="ZW9" s="17"/>
      <c r="ZX9" s="17"/>
      <c r="ZY9" s="17"/>
      <c r="ZZ9" s="17"/>
      <c r="AAA9" s="17"/>
      <c r="AAB9" s="17"/>
      <c r="AAC9" s="17"/>
      <c r="AAD9" s="17"/>
      <c r="AAE9" s="17"/>
      <c r="AAF9" s="17"/>
      <c r="AAG9" s="17"/>
      <c r="AAH9" s="17"/>
      <c r="AAI9" s="17"/>
      <c r="AAJ9" s="17"/>
      <c r="AAK9" s="17"/>
      <c r="AAL9" s="17"/>
      <c r="AAM9" s="17"/>
      <c r="AAN9" s="17"/>
      <c r="AAO9" s="17"/>
      <c r="AAP9" s="17"/>
      <c r="AAQ9" s="17"/>
      <c r="AAR9" s="17"/>
      <c r="AAS9" s="17"/>
      <c r="AAT9" s="17"/>
      <c r="AAU9" s="17"/>
      <c r="AAV9" s="17"/>
      <c r="AAW9" s="17"/>
      <c r="AAX9" s="17"/>
      <c r="AAY9" s="17"/>
      <c r="AAZ9" s="17"/>
      <c r="ABA9" s="17"/>
      <c r="ABB9" s="17"/>
      <c r="ABC9" s="17"/>
      <c r="ABD9" s="17"/>
      <c r="ABE9" s="17"/>
      <c r="ABF9" s="17"/>
      <c r="ABG9" s="17"/>
      <c r="ABH9" s="17"/>
      <c r="ABI9" s="17"/>
      <c r="ABJ9" s="14" t="s">
        <v>840</v>
      </c>
      <c r="ABK9" s="17"/>
      <c r="ABL9" s="17"/>
      <c r="ABM9" s="17"/>
      <c r="ABN9" s="17"/>
      <c r="ABO9" s="17"/>
      <c r="ABP9" s="17"/>
      <c r="ABQ9" s="17"/>
      <c r="ABR9" s="17"/>
      <c r="ABS9" s="17"/>
      <c r="ABT9" s="17"/>
      <c r="ABU9" s="17"/>
      <c r="ABV9" s="17"/>
      <c r="ABW9" s="17"/>
      <c r="ABX9" s="17"/>
      <c r="ABY9" s="17"/>
      <c r="ABZ9" s="17"/>
      <c r="ACA9" s="17"/>
      <c r="ACB9" s="17"/>
      <c r="ACC9" s="17"/>
      <c r="ACD9" s="17"/>
      <c r="ACE9" s="17"/>
      <c r="ACF9" s="17"/>
      <c r="ACG9" s="17"/>
      <c r="ACH9" s="17"/>
      <c r="ACI9" s="17"/>
      <c r="ACJ9" s="17"/>
      <c r="ACK9" s="17"/>
      <c r="ACL9" s="17"/>
      <c r="ACM9" s="17"/>
      <c r="ACN9" s="17"/>
      <c r="ACO9" s="17"/>
      <c r="ACP9" s="17"/>
      <c r="ACQ9" s="17"/>
      <c r="ACR9" s="17"/>
      <c r="ACS9" s="17"/>
      <c r="ACT9" s="17"/>
      <c r="ACU9" s="17"/>
      <c r="ACV9" s="17"/>
      <c r="ACW9" s="17"/>
      <c r="ACX9" s="17"/>
      <c r="ACY9" s="17"/>
      <c r="ACZ9" s="17"/>
      <c r="ADA9" s="17"/>
      <c r="ADB9" s="17"/>
      <c r="ADC9" s="17"/>
      <c r="ADD9" s="17"/>
      <c r="ADE9" s="17"/>
      <c r="ADF9" s="17"/>
      <c r="ADG9" s="17"/>
      <c r="ADH9" s="17"/>
      <c r="ADI9" s="17"/>
      <c r="ADJ9" s="17"/>
      <c r="ADK9" s="17"/>
      <c r="ADL9" s="17"/>
      <c r="ADM9" s="17"/>
      <c r="ADN9" s="17"/>
      <c r="ADO9" s="17"/>
      <c r="ADP9" s="17"/>
      <c r="ADQ9" s="17"/>
      <c r="ADR9" s="17"/>
      <c r="ADS9" s="17"/>
      <c r="ADT9" s="17"/>
      <c r="ADU9" s="17"/>
      <c r="ADV9" s="17"/>
      <c r="ADW9" s="17"/>
      <c r="ADX9" s="17"/>
      <c r="ADY9" s="17"/>
      <c r="ADZ9" s="17"/>
      <c r="AEA9" s="17"/>
      <c r="AEB9" s="17"/>
      <c r="AEC9" s="17"/>
      <c r="AED9" s="17"/>
      <c r="AEE9" s="17"/>
      <c r="AEF9" s="17"/>
      <c r="AEG9" s="17"/>
      <c r="AEH9" s="17"/>
      <c r="AEI9" s="17"/>
      <c r="AEJ9" s="17"/>
      <c r="AEK9" s="17"/>
      <c r="AEL9" s="17"/>
      <c r="AEM9" s="17"/>
      <c r="AEN9" s="17"/>
      <c r="AEO9" s="17"/>
      <c r="AEP9" s="17"/>
      <c r="AEQ9" s="17"/>
      <c r="AER9" s="17"/>
      <c r="AES9" s="17"/>
      <c r="AET9" s="17"/>
      <c r="AEU9" s="17"/>
      <c r="AEV9" s="17"/>
      <c r="AEW9" s="17"/>
      <c r="AEX9" s="17"/>
      <c r="AEY9" s="17"/>
      <c r="AEZ9" s="17"/>
      <c r="AFA9" s="17"/>
      <c r="AFB9" s="17"/>
      <c r="AFC9" s="17"/>
      <c r="AFD9" s="17"/>
      <c r="AFE9" s="17"/>
      <c r="AFF9" s="17"/>
      <c r="AFG9" s="17"/>
      <c r="AFH9" s="17"/>
      <c r="AFI9" s="17"/>
      <c r="AFJ9" s="17"/>
      <c r="AFK9" s="17"/>
      <c r="AFL9" s="17"/>
      <c r="AFM9" s="17"/>
      <c r="AFN9" s="17"/>
      <c r="AFO9" s="17"/>
      <c r="AFP9" s="17"/>
      <c r="AFQ9" s="17"/>
      <c r="AFR9" s="17"/>
      <c r="AFS9" s="17"/>
      <c r="AFT9" s="17"/>
      <c r="AFU9" s="17"/>
      <c r="AFV9" s="17"/>
      <c r="AFW9" s="17"/>
      <c r="AFX9" s="17"/>
      <c r="AFY9" s="17"/>
      <c r="AFZ9" s="17"/>
      <c r="AGA9" s="17"/>
      <c r="AGB9" s="17"/>
      <c r="AGC9" s="17"/>
      <c r="AGD9" s="17"/>
      <c r="AGE9" s="17"/>
      <c r="AGF9" s="17"/>
      <c r="AGG9" s="17"/>
      <c r="AGH9" s="17"/>
      <c r="AGI9" s="17"/>
      <c r="AGJ9" s="17"/>
      <c r="AGK9" s="17"/>
      <c r="AGL9" s="17"/>
      <c r="AGM9" s="16">
        <v>0.28</v>
      </c>
      <c r="AGN9" s="16">
        <v>3.23</v>
      </c>
      <c r="AGO9" s="16">
        <v>0.0186</v>
      </c>
      <c r="AGP9" s="16">
        <v>0.036</v>
      </c>
      <c r="AGQ9" s="16">
        <v>0.0312</v>
      </c>
      <c r="AGR9" s="16">
        <v>0.0486</v>
      </c>
      <c r="AGS9" s="16">
        <v>5.0</v>
      </c>
      <c r="AGT9" s="16">
        <v>0.0324</v>
      </c>
      <c r="AGU9" s="16">
        <v>0.0468</v>
      </c>
      <c r="AGV9" s="16">
        <v>0.7809</v>
      </c>
      <c r="AGW9" s="17"/>
      <c r="AGX9" s="14" t="s">
        <v>2682</v>
      </c>
      <c r="AGY9" s="14" t="s">
        <v>2563</v>
      </c>
      <c r="AGZ9" s="14" t="s">
        <v>2574</v>
      </c>
      <c r="AHA9" s="16">
        <v>0.0</v>
      </c>
      <c r="AHB9" s="17"/>
      <c r="AHC9" s="17"/>
      <c r="AHD9" s="17"/>
      <c r="AHE9" s="14" t="s">
        <v>2574</v>
      </c>
      <c r="AHF9" s="14" t="s">
        <v>2574</v>
      </c>
      <c r="AHG9" s="16">
        <v>8.58082192</v>
      </c>
      <c r="AHH9" s="16">
        <v>6.0</v>
      </c>
      <c r="AHI9" s="14" t="s">
        <v>2563</v>
      </c>
      <c r="AHJ9" s="14" t="s">
        <v>2563</v>
      </c>
      <c r="AHK9" s="14" t="s">
        <v>2574</v>
      </c>
      <c r="AHL9" s="14" t="s">
        <v>2574</v>
      </c>
      <c r="AHM9" s="16">
        <v>8.0</v>
      </c>
      <c r="AHN9" s="16">
        <v>1.0</v>
      </c>
      <c r="AHO9" s="14" t="s">
        <v>2574</v>
      </c>
      <c r="AHP9" s="16">
        <v>0.0</v>
      </c>
      <c r="AHQ9" s="16">
        <v>0.0</v>
      </c>
      <c r="AHR9" s="17"/>
      <c r="AHS9" s="16">
        <v>0.0054</v>
      </c>
      <c r="AHT9" s="14" t="s">
        <v>2574</v>
      </c>
      <c r="AHU9" s="14" t="s">
        <v>2574</v>
      </c>
      <c r="AHV9" s="14" t="s">
        <v>2563</v>
      </c>
      <c r="AHW9" s="14" t="s">
        <v>2563</v>
      </c>
      <c r="AHX9" s="25">
        <v>0.2</v>
      </c>
      <c r="AHY9" s="17"/>
      <c r="AHZ9" s="17"/>
      <c r="AIA9" s="17"/>
      <c r="AIB9" s="17"/>
      <c r="AIC9" s="14" t="s">
        <v>2683</v>
      </c>
      <c r="AID9" s="17"/>
      <c r="AIE9" s="17"/>
      <c r="AIF9" s="17"/>
      <c r="AIG9" s="17"/>
      <c r="AIH9" s="17"/>
      <c r="AII9" s="17"/>
      <c r="AIJ9" s="17"/>
      <c r="AIK9" s="17"/>
      <c r="AIL9" s="17"/>
      <c r="AIM9" s="17"/>
      <c r="AIN9" s="17"/>
      <c r="AIO9" s="17"/>
      <c r="AIP9" s="17"/>
      <c r="AIQ9" s="17"/>
      <c r="AIR9" s="17"/>
      <c r="AIS9" s="17"/>
      <c r="AIT9" s="17"/>
      <c r="AIU9" s="17"/>
      <c r="AIV9" s="17"/>
      <c r="AIW9" s="17"/>
      <c r="AIX9" s="17"/>
      <c r="AIY9" s="17"/>
      <c r="AIZ9" s="17"/>
      <c r="AJA9" s="17"/>
      <c r="AJB9" s="17"/>
      <c r="AJC9" s="17"/>
      <c r="AJD9" s="17"/>
      <c r="AJE9" s="17"/>
      <c r="AJF9" s="17"/>
      <c r="AJG9" s="17"/>
      <c r="AJH9" s="17"/>
      <c r="AJI9" s="17"/>
      <c r="AJJ9" s="17"/>
      <c r="AJK9" s="17"/>
      <c r="AJL9" s="17"/>
      <c r="AJM9" s="17"/>
      <c r="AJN9" s="17"/>
      <c r="AJO9" s="17"/>
      <c r="AJP9" s="17"/>
      <c r="AJQ9" s="17"/>
      <c r="AJR9" s="17"/>
      <c r="AJS9" s="17"/>
      <c r="AJT9" s="17"/>
      <c r="AJU9" s="17"/>
      <c r="AJV9" s="17"/>
      <c r="AJW9" s="17"/>
      <c r="AJX9" s="17"/>
      <c r="AJY9" s="17"/>
      <c r="AJZ9" s="17"/>
      <c r="AKA9" s="17"/>
      <c r="AKB9" s="17"/>
      <c r="AKC9" s="17"/>
      <c r="AKD9" s="17"/>
      <c r="AKE9" s="17"/>
      <c r="AKF9" s="17"/>
      <c r="AKG9" s="17"/>
      <c r="AKH9" s="17"/>
      <c r="AKI9" s="17"/>
      <c r="AKJ9" s="17"/>
      <c r="AKK9" s="17"/>
      <c r="AKL9" s="17"/>
      <c r="AKM9" s="17"/>
      <c r="AKN9" s="17"/>
      <c r="AKO9" s="17"/>
      <c r="AKP9" s="17"/>
      <c r="AKQ9" s="17"/>
      <c r="AKR9" s="17"/>
      <c r="AKS9" s="17"/>
      <c r="AKT9" s="17"/>
      <c r="AKU9" s="17"/>
      <c r="AKV9" s="17"/>
      <c r="AKW9" s="17"/>
      <c r="AKX9" s="17"/>
      <c r="AKY9" s="17"/>
      <c r="AKZ9" s="17"/>
      <c r="ALA9" s="17"/>
      <c r="ALB9" s="17"/>
      <c r="ALC9" s="17"/>
      <c r="ALD9" s="17"/>
      <c r="ALE9" s="17"/>
      <c r="ALF9" s="17"/>
      <c r="ALG9" s="17"/>
      <c r="ALH9" s="17"/>
      <c r="ALI9" s="17"/>
      <c r="ALJ9" s="17"/>
      <c r="ALK9" s="17"/>
      <c r="ALL9" s="17"/>
      <c r="ALM9" s="17"/>
      <c r="ALN9" s="17"/>
      <c r="ALO9" s="17"/>
      <c r="ALP9" s="17"/>
      <c r="ALQ9" s="17"/>
      <c r="ALR9" s="17"/>
      <c r="ALS9" s="17"/>
      <c r="ALT9" s="17"/>
      <c r="ALU9" s="17"/>
      <c r="ALV9" s="17"/>
      <c r="ALW9" s="17"/>
      <c r="ALX9" s="17"/>
      <c r="ALY9" s="17"/>
      <c r="ALZ9" s="17"/>
      <c r="AMA9" s="17"/>
      <c r="AMB9" s="17"/>
      <c r="AMC9" s="17"/>
      <c r="AMD9" s="17"/>
      <c r="AME9" s="17"/>
      <c r="AMF9" s="17"/>
      <c r="AMG9" s="17"/>
      <c r="AMH9" s="17"/>
      <c r="AMI9" s="17"/>
      <c r="AMJ9" s="17"/>
      <c r="AMK9" s="17"/>
      <c r="AML9" s="17"/>
      <c r="AMM9" s="17"/>
      <c r="AMN9" s="17"/>
      <c r="AMO9" s="17"/>
      <c r="AMP9" s="17"/>
      <c r="AMQ9" s="17"/>
      <c r="AMR9" s="17"/>
      <c r="AMS9" s="17"/>
      <c r="AMT9" s="17"/>
      <c r="AMU9" s="17"/>
      <c r="AMV9" s="17"/>
      <c r="AMW9" s="17"/>
      <c r="AMX9" s="17"/>
      <c r="AMY9" s="17"/>
      <c r="AMZ9" s="17"/>
      <c r="ANA9" s="17"/>
      <c r="ANB9" s="17"/>
      <c r="ANC9" s="17"/>
      <c r="AND9" s="17"/>
      <c r="ANE9" s="17"/>
      <c r="ANF9" s="17"/>
      <c r="ANG9" s="17"/>
      <c r="ANH9" s="17"/>
      <c r="ANI9" s="17"/>
      <c r="ANJ9" s="17"/>
      <c r="ANK9" s="17"/>
      <c r="ANL9" s="17"/>
      <c r="ANM9" s="17"/>
      <c r="ANN9" s="17"/>
      <c r="ANO9" s="17"/>
      <c r="ANP9" s="17"/>
      <c r="ANQ9" s="17"/>
      <c r="ANR9" s="17"/>
      <c r="ANS9" s="17"/>
      <c r="ANT9" s="17"/>
      <c r="ANU9" s="17"/>
      <c r="ANV9" s="17"/>
      <c r="ANW9" s="17"/>
      <c r="ANX9" s="17"/>
      <c r="ANY9" s="17"/>
      <c r="ANZ9" s="17"/>
      <c r="AOA9" s="17"/>
      <c r="AOB9" s="17"/>
      <c r="AOC9" s="17"/>
      <c r="AOD9" s="17"/>
      <c r="AOE9" s="17"/>
      <c r="AOF9" s="17"/>
      <c r="AOG9" s="17"/>
      <c r="AOH9" s="17"/>
      <c r="AOI9" s="17"/>
      <c r="AOJ9" s="17"/>
      <c r="AOK9" s="17"/>
      <c r="AOL9" s="17"/>
      <c r="AOM9" s="17"/>
      <c r="AON9" s="17"/>
      <c r="AOO9" s="17"/>
      <c r="AOP9" s="17"/>
      <c r="AOQ9" s="17"/>
      <c r="AOR9" s="17"/>
      <c r="AOS9" s="17"/>
      <c r="AOT9" s="17"/>
      <c r="AOU9" s="17"/>
      <c r="AOV9" s="17"/>
      <c r="AOW9" s="17"/>
      <c r="AOX9" s="17"/>
      <c r="AOY9" s="17"/>
      <c r="AOZ9" s="17"/>
      <c r="APA9" s="17"/>
      <c r="APB9" s="17"/>
      <c r="APC9" s="17"/>
      <c r="APD9" s="17"/>
      <c r="APE9" s="17"/>
      <c r="APF9" s="17"/>
      <c r="APG9" s="17"/>
      <c r="APH9" s="17"/>
      <c r="API9" s="17"/>
      <c r="APJ9" s="17"/>
      <c r="APK9" s="17"/>
      <c r="APL9" s="17"/>
      <c r="APM9" s="17"/>
      <c r="APN9" s="17"/>
      <c r="APO9" s="17"/>
      <c r="APP9" s="17"/>
      <c r="APQ9" s="17"/>
      <c r="APR9" s="17"/>
      <c r="APS9" s="17"/>
      <c r="APT9" s="17"/>
      <c r="APU9" s="17"/>
      <c r="APV9" s="17"/>
      <c r="APW9" s="17"/>
      <c r="APX9" s="17"/>
      <c r="APY9" s="17"/>
      <c r="APZ9" s="17"/>
      <c r="AQA9" s="17"/>
      <c r="AQB9" s="17"/>
      <c r="AQC9" s="17"/>
      <c r="AQD9" s="17"/>
      <c r="AQE9" s="17"/>
      <c r="AQF9" s="17"/>
      <c r="AQG9" s="17"/>
      <c r="AQH9" s="17"/>
      <c r="AQI9" s="17"/>
      <c r="AQJ9" s="17"/>
      <c r="AQK9" s="17"/>
      <c r="AQL9" s="17"/>
      <c r="AQM9" s="17"/>
      <c r="AQN9" s="17"/>
      <c r="AQO9" s="17"/>
      <c r="AQP9" s="17"/>
      <c r="AQQ9" s="17"/>
      <c r="AQR9" s="17"/>
      <c r="AQS9" s="17"/>
      <c r="AQT9" s="17"/>
      <c r="AQU9" s="17"/>
      <c r="AQV9" s="17"/>
      <c r="AQW9" s="17"/>
      <c r="AQX9" s="17"/>
      <c r="AQY9" s="17"/>
      <c r="AQZ9" s="17"/>
      <c r="ARA9" s="17"/>
      <c r="ARB9" s="17"/>
      <c r="ARC9" s="17"/>
      <c r="ARD9" s="17"/>
      <c r="ARE9" s="17"/>
      <c r="ARF9" s="17"/>
      <c r="ARG9" s="17"/>
      <c r="ARH9" s="17"/>
      <c r="ARI9" s="17"/>
      <c r="ARJ9" s="17"/>
      <c r="ARK9" s="17"/>
      <c r="ARL9" s="17"/>
      <c r="ARM9" s="17"/>
      <c r="ARN9" s="17"/>
      <c r="ARO9" s="17"/>
      <c r="ARP9" s="17"/>
      <c r="ARQ9" s="17"/>
      <c r="ARR9" s="17"/>
      <c r="ARS9" s="17"/>
      <c r="ART9" s="17"/>
      <c r="ARU9" s="17"/>
      <c r="ARV9" s="17"/>
      <c r="ARW9" s="17"/>
      <c r="ARX9" s="17"/>
      <c r="ARY9" s="17"/>
      <c r="ARZ9" s="17"/>
      <c r="ASA9" s="17"/>
      <c r="ASB9" s="17"/>
      <c r="ASC9" s="17"/>
      <c r="ASD9" s="17"/>
      <c r="ASE9" s="17"/>
      <c r="ASF9" s="17"/>
      <c r="ASG9" s="17"/>
      <c r="ASH9" s="17"/>
      <c r="ASI9" s="17"/>
      <c r="ASJ9" s="17"/>
      <c r="ASK9" s="17"/>
      <c r="ASL9" s="17"/>
      <c r="ASM9" s="17"/>
      <c r="ASN9" s="17"/>
      <c r="ASO9" s="17"/>
      <c r="ASP9" s="17"/>
      <c r="ASQ9" s="17"/>
      <c r="ASR9" s="17"/>
      <c r="ASS9" s="17"/>
      <c r="AST9" s="17"/>
      <c r="ASU9" s="17"/>
      <c r="ASV9" s="17"/>
      <c r="ASW9" s="17"/>
      <c r="ASX9" s="17"/>
      <c r="ASY9" s="17"/>
      <c r="ASZ9" s="17"/>
      <c r="ATA9" s="17"/>
      <c r="ATB9" s="17"/>
      <c r="ATC9" s="17"/>
      <c r="ATD9" s="17"/>
      <c r="ATE9" s="17"/>
      <c r="ATF9" s="17"/>
      <c r="ATG9" s="17"/>
      <c r="ATH9" s="17"/>
      <c r="ATI9" s="17"/>
      <c r="ATJ9" s="17"/>
      <c r="ATK9" s="17"/>
      <c r="ATL9" s="17"/>
      <c r="ATM9" s="17"/>
      <c r="ATN9" s="17"/>
      <c r="ATO9" s="17"/>
      <c r="ATP9" s="17"/>
      <c r="ATQ9" s="17"/>
      <c r="ATR9" s="17"/>
      <c r="ATS9" s="17"/>
      <c r="ATT9" s="17"/>
      <c r="ATU9" s="17"/>
      <c r="ATV9" s="17"/>
      <c r="ATW9" s="17"/>
      <c r="ATX9" s="17"/>
      <c r="ATY9" s="17"/>
      <c r="ATZ9" s="17"/>
      <c r="AUA9" s="17"/>
      <c r="AUB9" s="17"/>
      <c r="AUC9" s="17"/>
      <c r="AUD9" s="17"/>
      <c r="AUE9" s="17"/>
      <c r="AUF9" s="17"/>
      <c r="AUG9" s="17"/>
      <c r="AUH9" s="17"/>
      <c r="AUI9" s="17"/>
      <c r="AUJ9" s="17"/>
      <c r="AUK9" s="17"/>
      <c r="AUL9" s="17"/>
      <c r="AUM9" s="17"/>
      <c r="AUN9" s="17"/>
      <c r="AUO9" s="17"/>
      <c r="AUP9" s="17"/>
      <c r="AUQ9" s="17"/>
      <c r="AUR9" s="17"/>
      <c r="AUS9" s="17"/>
      <c r="AUT9" s="17"/>
      <c r="AUU9" s="17"/>
      <c r="AUV9" s="17"/>
      <c r="AUW9" s="17"/>
      <c r="AUX9" s="17"/>
      <c r="AUY9" s="17"/>
      <c r="AUZ9" s="17"/>
      <c r="AVA9" s="17"/>
      <c r="AVB9" s="17"/>
      <c r="AVC9" s="17"/>
      <c r="AVD9" s="17"/>
      <c r="AVE9" s="17"/>
      <c r="AVF9" s="17"/>
      <c r="AVG9" s="17"/>
      <c r="AVH9" s="17"/>
      <c r="AVI9" s="17"/>
      <c r="AVJ9" s="17"/>
      <c r="AVK9" s="17"/>
      <c r="AVL9" s="17"/>
      <c r="AVM9" s="17"/>
      <c r="AVN9" s="17"/>
      <c r="AVO9" s="17"/>
      <c r="AVP9" s="17"/>
      <c r="AVQ9" s="17"/>
      <c r="AVR9" s="17"/>
      <c r="AVS9" s="17"/>
      <c r="AVT9" s="17"/>
      <c r="AVU9" s="17"/>
      <c r="AVV9" s="17"/>
      <c r="AVW9" s="17"/>
      <c r="AVX9" s="17"/>
      <c r="AVY9" s="17"/>
      <c r="AVZ9" s="17"/>
      <c r="AWA9" s="17"/>
      <c r="AWB9" s="17"/>
      <c r="AWC9" s="17"/>
      <c r="AWD9" s="17"/>
      <c r="AWE9" s="17"/>
      <c r="AWF9" s="17"/>
      <c r="AWG9" s="17"/>
      <c r="AWH9" s="17"/>
      <c r="AWI9" s="17"/>
      <c r="AWJ9" s="17"/>
      <c r="AWK9" s="17"/>
      <c r="AWL9" s="17"/>
      <c r="AWM9" s="17"/>
      <c r="AWN9" s="17"/>
      <c r="AWO9" s="17"/>
      <c r="AWP9" s="17"/>
      <c r="AWQ9" s="17"/>
      <c r="AWR9" s="17"/>
      <c r="AWS9" s="17"/>
      <c r="AWT9" s="17"/>
      <c r="AWU9" s="17"/>
      <c r="AWV9" s="17"/>
      <c r="AWW9" s="17"/>
      <c r="AWX9" s="17"/>
      <c r="AWY9" s="17"/>
      <c r="AWZ9" s="17"/>
      <c r="AXA9" s="17"/>
      <c r="AXB9" s="17"/>
      <c r="AXC9" s="17"/>
      <c r="AXD9" s="17"/>
      <c r="AXE9" s="17"/>
      <c r="AXF9" s="17"/>
      <c r="AXG9" s="17"/>
      <c r="AXH9" s="17"/>
      <c r="AXI9" s="17"/>
      <c r="AXJ9" s="17"/>
      <c r="AXK9" s="17"/>
      <c r="AXL9" s="17"/>
      <c r="AXM9" s="17"/>
      <c r="AXN9" s="17"/>
      <c r="AXO9" s="17"/>
      <c r="AXP9" s="17"/>
      <c r="AXQ9" s="17"/>
      <c r="AXR9" s="17"/>
      <c r="AXS9" s="17"/>
      <c r="AXT9" s="17"/>
      <c r="AXU9" s="17"/>
      <c r="AXV9" s="17"/>
      <c r="AXW9" s="17"/>
      <c r="AXX9" s="17"/>
      <c r="AXY9" s="17"/>
      <c r="AXZ9" s="17"/>
      <c r="AYA9" s="17"/>
      <c r="AYB9" s="17"/>
      <c r="AYC9" s="17"/>
      <c r="AYD9" s="17"/>
      <c r="AYE9" s="17"/>
      <c r="AYF9" s="17"/>
      <c r="AYG9" s="17"/>
      <c r="AYH9" s="17"/>
      <c r="AYI9" s="17"/>
      <c r="AYJ9" s="17"/>
      <c r="AYK9" s="17"/>
      <c r="AYL9" s="17"/>
      <c r="AYM9" s="17"/>
      <c r="AYN9" s="17"/>
      <c r="AYO9" s="17"/>
      <c r="AYP9" s="17"/>
      <c r="AYQ9" s="17"/>
      <c r="AYR9" s="17"/>
      <c r="AYS9" s="17"/>
      <c r="AYT9" s="17"/>
      <c r="AYU9" s="17"/>
      <c r="AYV9" s="17"/>
      <c r="AYW9" s="17"/>
      <c r="AYX9" s="17"/>
      <c r="AYY9" s="17"/>
      <c r="AYZ9" s="17"/>
      <c r="AZA9" s="17"/>
      <c r="AZB9" s="17"/>
      <c r="AZC9" s="17"/>
      <c r="AZD9" s="17"/>
      <c r="AZE9" s="17"/>
      <c r="AZF9" s="17"/>
      <c r="AZG9" s="17"/>
      <c r="AZH9" s="17"/>
      <c r="AZI9" s="17"/>
      <c r="AZJ9" s="17"/>
      <c r="AZK9" s="17"/>
      <c r="AZL9" s="17"/>
      <c r="AZM9" s="17"/>
      <c r="AZN9" s="17"/>
      <c r="AZO9" s="17"/>
      <c r="AZP9" s="17"/>
      <c r="AZQ9" s="17"/>
      <c r="AZR9" s="17"/>
      <c r="AZS9" s="17"/>
      <c r="AZT9" s="17"/>
      <c r="AZU9" s="17"/>
      <c r="AZV9" s="17"/>
      <c r="AZW9" s="17"/>
      <c r="AZX9" s="17"/>
      <c r="AZY9" s="17"/>
      <c r="AZZ9" s="17"/>
      <c r="BAA9" s="17"/>
      <c r="BAB9" s="17"/>
      <c r="BAC9" s="17"/>
      <c r="BAD9" s="17"/>
      <c r="BAE9" s="17"/>
      <c r="BAF9" s="17"/>
      <c r="BAG9" s="17"/>
      <c r="BAH9" s="17"/>
      <c r="BAI9" s="17"/>
      <c r="BAJ9" s="17"/>
      <c r="BAK9" s="17"/>
      <c r="BAL9" s="17"/>
      <c r="BAM9" s="17"/>
      <c r="BAN9" s="17"/>
      <c r="BAO9" s="17"/>
      <c r="BAP9" s="17"/>
      <c r="BAQ9" s="17"/>
      <c r="BAR9" s="17"/>
      <c r="BAS9" s="17"/>
      <c r="BAT9" s="17"/>
      <c r="BAU9" s="17"/>
      <c r="BAV9" s="17"/>
      <c r="BAW9" s="17"/>
      <c r="BAX9" s="17"/>
      <c r="BAY9" s="17"/>
      <c r="BAZ9" s="17"/>
      <c r="BBA9" s="17"/>
      <c r="BBB9" s="17"/>
      <c r="BBC9" s="17"/>
      <c r="BBD9" s="17"/>
      <c r="BBE9" s="17"/>
      <c r="BBF9" s="17"/>
      <c r="BBG9" s="17"/>
      <c r="BBH9" s="17"/>
      <c r="BBI9" s="17"/>
      <c r="BBJ9" s="17"/>
      <c r="BBK9" s="17"/>
      <c r="BBL9" s="17"/>
      <c r="BBM9" s="17"/>
      <c r="BBN9" s="17"/>
      <c r="BBO9" s="17"/>
      <c r="BBP9" s="17"/>
      <c r="BBQ9" s="17"/>
      <c r="BBR9" s="17"/>
      <c r="BBS9" s="17"/>
      <c r="BBT9" s="17"/>
      <c r="BBU9" s="17"/>
      <c r="BBV9" s="17"/>
      <c r="BBW9" s="17"/>
      <c r="BBX9" s="17"/>
      <c r="BBY9" s="17"/>
      <c r="BBZ9" s="17"/>
      <c r="BCA9" s="17"/>
      <c r="BCB9" s="17"/>
      <c r="BCC9" s="17"/>
      <c r="BCD9" s="17"/>
      <c r="BCE9" s="17"/>
      <c r="BCF9" s="17"/>
      <c r="BCG9" s="17"/>
      <c r="BCH9" s="17"/>
      <c r="BCI9" s="17"/>
      <c r="BCJ9" s="17"/>
      <c r="BCK9" s="17"/>
      <c r="BCL9" s="17"/>
      <c r="BCM9" s="17"/>
      <c r="BCN9" s="17"/>
      <c r="BCO9" s="17"/>
      <c r="BCP9" s="17"/>
      <c r="BCQ9" s="17"/>
      <c r="BCR9" s="17"/>
      <c r="BCS9" s="17"/>
      <c r="BCT9" s="17"/>
      <c r="BCU9" s="17"/>
      <c r="BCV9" s="17"/>
      <c r="BCW9" s="17"/>
      <c r="BCX9" s="17"/>
      <c r="BCY9" s="17"/>
      <c r="BCZ9" s="17"/>
      <c r="BDA9" s="17"/>
      <c r="BDB9" s="17"/>
      <c r="BDC9" s="17"/>
      <c r="BDD9" s="17"/>
      <c r="BDE9" s="17"/>
      <c r="BDF9" s="17"/>
      <c r="BDG9" s="17"/>
      <c r="BDH9" s="17"/>
      <c r="BDI9" s="17"/>
      <c r="BDJ9" s="17"/>
      <c r="BDK9" s="17"/>
      <c r="BDL9" s="17"/>
      <c r="BDM9" s="17"/>
      <c r="BDN9" s="17"/>
      <c r="BDO9" s="17"/>
      <c r="BDP9" s="17"/>
      <c r="BDQ9" s="17"/>
      <c r="BDR9" s="17"/>
      <c r="BDS9" s="17"/>
      <c r="BDT9" s="17"/>
      <c r="BDU9" s="17"/>
      <c r="BDV9" s="17"/>
      <c r="BDW9" s="17"/>
      <c r="BDX9" s="17"/>
      <c r="BDY9" s="17"/>
      <c r="BDZ9" s="17"/>
      <c r="BEA9" s="17"/>
      <c r="BEB9" s="17"/>
      <c r="BEC9" s="17"/>
      <c r="BED9" s="17"/>
      <c r="BEE9" s="17"/>
      <c r="BEF9" s="17"/>
      <c r="BEG9" s="17"/>
      <c r="BEH9" s="17"/>
      <c r="BEI9" s="17"/>
      <c r="BEJ9" s="17"/>
      <c r="BEK9" s="17"/>
      <c r="BEL9" s="17"/>
      <c r="BEM9" s="17"/>
      <c r="BEN9" s="17"/>
      <c r="BEO9" s="17"/>
      <c r="BEP9" s="17"/>
      <c r="BEQ9" s="17"/>
      <c r="BER9" s="17"/>
      <c r="BES9" s="17"/>
      <c r="BET9" s="17"/>
      <c r="BEU9" s="17"/>
      <c r="BEV9" s="17"/>
      <c r="BEW9" s="17"/>
      <c r="BEX9" s="17"/>
      <c r="BEY9" s="17"/>
      <c r="BEZ9" s="17"/>
      <c r="BFA9" s="17"/>
      <c r="BFB9" s="17"/>
      <c r="BFC9" s="17"/>
      <c r="BFD9" s="17"/>
      <c r="BFE9" s="17"/>
      <c r="BFF9" s="17"/>
      <c r="BFG9" s="17"/>
      <c r="BFH9" s="17"/>
      <c r="BFI9" s="17"/>
      <c r="BFJ9" s="17"/>
      <c r="BFK9" s="17"/>
      <c r="BFL9" s="17"/>
      <c r="BFM9" s="17"/>
      <c r="BFN9" s="17"/>
      <c r="BFO9" s="17"/>
      <c r="BFP9" s="17"/>
      <c r="BFQ9" s="17"/>
      <c r="BFR9" s="17"/>
      <c r="BFS9" s="17"/>
      <c r="BFT9" s="17"/>
      <c r="BFU9" s="17"/>
      <c r="BFV9" s="17"/>
      <c r="BFW9" s="17"/>
      <c r="BFX9" s="17"/>
      <c r="BFY9" s="17"/>
      <c r="BFZ9" s="17"/>
      <c r="BGA9" s="17"/>
      <c r="BGB9" s="17"/>
      <c r="BGC9" s="17"/>
      <c r="BGD9" s="17"/>
      <c r="BGE9" s="17"/>
      <c r="BGF9" s="17"/>
      <c r="BGG9" s="17"/>
      <c r="BGH9" s="17"/>
      <c r="BGI9" s="17"/>
      <c r="BGJ9" s="17"/>
      <c r="BGK9" s="17"/>
      <c r="BGL9" s="17"/>
      <c r="BGM9" s="17"/>
      <c r="BGN9" s="17"/>
      <c r="BGO9" s="17"/>
      <c r="BGP9" s="17"/>
      <c r="BGQ9" s="17"/>
      <c r="BGR9" s="17"/>
      <c r="BGS9" s="17"/>
      <c r="BGT9" s="17"/>
      <c r="BGU9" s="17"/>
      <c r="BGV9" s="17"/>
      <c r="BGW9" s="17"/>
      <c r="BGX9" s="17"/>
      <c r="BGY9" s="17"/>
      <c r="BGZ9" s="17"/>
      <c r="BHA9" s="17"/>
      <c r="BHB9" s="17"/>
      <c r="BHC9" s="17"/>
      <c r="BHD9" s="17"/>
      <c r="BHE9" s="17"/>
      <c r="BHF9" s="17"/>
      <c r="BHG9" s="17"/>
      <c r="BHH9" s="17"/>
      <c r="BHI9" s="17"/>
      <c r="BHJ9" s="17"/>
      <c r="BHK9" s="17"/>
      <c r="BHL9" s="17"/>
      <c r="BHM9" s="17"/>
      <c r="BHN9" s="17"/>
      <c r="BHO9" s="17"/>
      <c r="BHP9" s="17"/>
      <c r="BHQ9" s="17"/>
      <c r="BHR9" s="17"/>
      <c r="BHS9" s="17"/>
      <c r="BHT9" s="17"/>
      <c r="BHU9" s="17"/>
      <c r="BHV9" s="17"/>
      <c r="BHW9" s="17"/>
      <c r="BHX9" s="17"/>
      <c r="BHY9" s="17"/>
      <c r="BHZ9" s="17"/>
      <c r="BIA9" s="17"/>
      <c r="BIB9" s="17"/>
      <c r="BIC9" s="17"/>
      <c r="BID9" s="17"/>
      <c r="BIE9" s="17"/>
      <c r="BIF9" s="17"/>
      <c r="BIG9" s="17"/>
      <c r="BIH9" s="17"/>
      <c r="BII9" s="17"/>
      <c r="BIJ9" s="17"/>
      <c r="BIK9" s="17"/>
      <c r="BIL9" s="17"/>
      <c r="BIM9" s="17"/>
      <c r="BIN9" s="17"/>
      <c r="BIO9" s="17"/>
      <c r="BIP9" s="17"/>
      <c r="BIQ9" s="17"/>
      <c r="BIR9" s="17"/>
      <c r="BIS9" s="17"/>
      <c r="BIT9" s="17"/>
      <c r="BIU9" s="17"/>
      <c r="BIV9" s="17"/>
      <c r="BIW9" s="17"/>
      <c r="BIX9" s="17"/>
      <c r="BIY9" s="17"/>
      <c r="BIZ9" s="17"/>
      <c r="BJA9" s="17"/>
      <c r="BJB9" s="17"/>
      <c r="BJC9" s="17"/>
      <c r="BJD9" s="17"/>
      <c r="BJE9" s="17"/>
      <c r="BJF9" s="17"/>
      <c r="BJG9" s="17"/>
      <c r="BJH9" s="17"/>
      <c r="BJI9" s="17"/>
      <c r="BJJ9" s="17"/>
      <c r="BJK9" s="17"/>
      <c r="BJL9" s="17"/>
      <c r="BJM9" s="17"/>
      <c r="BJN9" s="17"/>
      <c r="BJO9" s="17"/>
      <c r="BJP9" s="17"/>
      <c r="BJQ9" s="17"/>
      <c r="BJR9" s="17"/>
      <c r="BJS9" s="17"/>
      <c r="BJT9" s="17"/>
      <c r="BJU9" s="17"/>
      <c r="BJV9" s="17"/>
      <c r="BJW9" s="17"/>
      <c r="BJX9" s="17"/>
      <c r="BJY9" s="17"/>
      <c r="BJZ9" s="17"/>
      <c r="BKA9" s="17"/>
      <c r="BKB9" s="17"/>
      <c r="BKC9" s="17"/>
      <c r="BKD9" s="17"/>
      <c r="BKE9" s="17"/>
      <c r="BKF9" s="17"/>
      <c r="BKG9" s="17"/>
      <c r="BKH9" s="17"/>
      <c r="BKI9" s="17"/>
      <c r="BKJ9" s="17"/>
      <c r="BKK9" s="17"/>
      <c r="BKL9" s="17"/>
      <c r="BKM9" s="17"/>
      <c r="BKN9" s="17"/>
      <c r="BKO9" s="17"/>
      <c r="BKP9" s="17"/>
      <c r="BKQ9" s="17"/>
      <c r="BKR9" s="17"/>
      <c r="BKS9" s="17"/>
      <c r="BKT9" s="17"/>
      <c r="BKU9" s="17"/>
      <c r="BKV9" s="17"/>
      <c r="BKW9" s="17"/>
      <c r="BKX9" s="17"/>
      <c r="BKY9" s="17"/>
      <c r="BKZ9" s="17"/>
      <c r="BLA9" s="17"/>
      <c r="BLB9" s="17"/>
      <c r="BLC9" s="17"/>
      <c r="BLD9" s="17"/>
      <c r="BLE9" s="17"/>
      <c r="BLF9" s="17"/>
      <c r="BLG9" s="17"/>
      <c r="BLH9" s="17"/>
      <c r="BLI9" s="17"/>
      <c r="BLJ9" s="17"/>
      <c r="BLK9" s="17"/>
      <c r="BLL9" s="17"/>
      <c r="BLM9" s="17"/>
      <c r="BLN9" s="17"/>
      <c r="BLO9" s="17"/>
      <c r="BLP9" s="17"/>
      <c r="BLQ9" s="17"/>
      <c r="BLR9" s="17"/>
      <c r="BLS9" s="17"/>
      <c r="BLT9" s="17"/>
      <c r="BLU9" s="17"/>
      <c r="BLV9" s="17"/>
      <c r="BLW9" s="17"/>
      <c r="BLX9" s="17"/>
      <c r="BLY9" s="17"/>
      <c r="BLZ9" s="17"/>
      <c r="BMA9" s="17"/>
      <c r="BMB9" s="17"/>
      <c r="BMC9" s="17"/>
      <c r="BMD9" s="17"/>
      <c r="BME9" s="17"/>
      <c r="BMF9" s="17"/>
      <c r="BMG9" s="17"/>
      <c r="BMH9" s="17"/>
      <c r="BMI9" s="17"/>
      <c r="BMJ9" s="17"/>
      <c r="BMK9" s="17"/>
      <c r="BML9" s="17"/>
      <c r="BMM9" s="17"/>
      <c r="BMN9" s="17"/>
      <c r="BMO9" s="17"/>
      <c r="BMP9" s="17"/>
      <c r="BMQ9" s="17"/>
      <c r="BMR9" s="17"/>
      <c r="BMS9" s="17"/>
      <c r="BMT9" s="17"/>
      <c r="BMU9" s="17"/>
      <c r="BMV9" s="17"/>
      <c r="BMW9" s="17"/>
      <c r="BMX9" s="17"/>
      <c r="BMY9" s="17"/>
      <c r="BMZ9" s="17"/>
      <c r="BNA9" s="17"/>
      <c r="BNB9" s="17"/>
      <c r="BNC9" s="17"/>
      <c r="BND9" s="17"/>
      <c r="BNE9" s="17"/>
      <c r="BNF9" s="17"/>
      <c r="BNG9" s="17"/>
      <c r="BNH9" s="17"/>
      <c r="BNI9" s="17"/>
      <c r="BNJ9" s="17"/>
      <c r="BNK9" s="17"/>
      <c r="BNL9" s="17"/>
      <c r="BNM9" s="17"/>
      <c r="BNN9" s="17"/>
      <c r="BNO9" s="17"/>
      <c r="BNP9" s="17"/>
      <c r="BNQ9" s="17"/>
      <c r="BNR9" s="17"/>
      <c r="BNS9" s="17"/>
      <c r="BNT9" s="17"/>
      <c r="BNU9" s="17"/>
      <c r="BNV9" s="17"/>
      <c r="BNW9" s="17"/>
      <c r="BNX9" s="17"/>
      <c r="BNY9" s="17"/>
      <c r="BNZ9" s="17"/>
      <c r="BOA9" s="17"/>
      <c r="BOB9" s="17"/>
      <c r="BOC9" s="17"/>
      <c r="BOD9" s="17"/>
      <c r="BOE9" s="17"/>
      <c r="BOF9" s="17"/>
      <c r="BOG9" s="17"/>
      <c r="BOH9" s="17"/>
      <c r="BOI9" s="17"/>
      <c r="BOJ9" s="17"/>
      <c r="BOK9" s="17"/>
      <c r="BOL9" s="17"/>
      <c r="BOM9" s="17"/>
      <c r="BON9" s="17"/>
      <c r="BOO9" s="17"/>
      <c r="BOP9" s="17"/>
      <c r="BOQ9" s="17"/>
      <c r="BOR9" s="17"/>
      <c r="BOS9" s="17"/>
      <c r="BOT9" s="17"/>
      <c r="BOU9" s="17"/>
      <c r="BOV9" s="17"/>
      <c r="BOW9" s="17"/>
      <c r="BOX9" s="17"/>
      <c r="BOY9" s="17"/>
      <c r="BOZ9" s="17"/>
      <c r="BPA9" s="17"/>
      <c r="BPB9" s="17"/>
      <c r="BPC9" s="17"/>
      <c r="BPD9" s="17"/>
      <c r="BPE9" s="17"/>
      <c r="BPF9" s="17"/>
      <c r="BPG9" s="17"/>
      <c r="BPH9" s="17"/>
      <c r="BPI9" s="17"/>
      <c r="BPJ9" s="17"/>
      <c r="BPK9" s="17"/>
      <c r="BPL9" s="17"/>
      <c r="BPM9" s="17"/>
      <c r="BPN9" s="17"/>
      <c r="BPO9" s="17"/>
      <c r="BPP9" s="17"/>
      <c r="BPQ9" s="17"/>
      <c r="BPR9" s="17"/>
      <c r="BPS9" s="17"/>
      <c r="BPT9" s="17"/>
      <c r="BPU9" s="17"/>
      <c r="BPV9" s="17"/>
      <c r="BPW9" s="17"/>
      <c r="BPX9" s="17"/>
      <c r="BPY9" s="17"/>
      <c r="BPZ9" s="17"/>
      <c r="BQA9" s="17"/>
      <c r="BQB9" s="17"/>
      <c r="BQC9" s="17"/>
      <c r="BQD9" s="17"/>
      <c r="BQE9" s="17"/>
      <c r="BQF9" s="17"/>
      <c r="BQG9" s="17"/>
      <c r="BQH9" s="17"/>
      <c r="BQI9" s="17"/>
      <c r="BQJ9" s="17"/>
      <c r="BQK9" s="17"/>
      <c r="BQL9" s="17"/>
      <c r="BQM9" s="17"/>
      <c r="BQN9" s="17"/>
      <c r="BQO9" s="17"/>
      <c r="BQP9" s="17"/>
      <c r="BQQ9" s="17"/>
      <c r="BQR9" s="17"/>
      <c r="BQS9" s="17"/>
      <c r="BQT9" s="17"/>
      <c r="BQU9" s="17"/>
      <c r="BQV9" s="17"/>
      <c r="BQW9" s="17"/>
      <c r="BQX9" s="17"/>
      <c r="BQY9" s="17"/>
      <c r="BQZ9" s="17"/>
      <c r="BRA9" s="17"/>
      <c r="BRB9" s="17"/>
      <c r="BRC9" s="17"/>
      <c r="BRD9" s="17"/>
      <c r="BRE9" s="17"/>
      <c r="BRF9" s="17"/>
      <c r="BRG9" s="17"/>
      <c r="BRH9" s="17"/>
      <c r="BRI9" s="17"/>
      <c r="BRJ9" s="17"/>
      <c r="BRK9" s="17"/>
      <c r="BRL9" s="17"/>
      <c r="BRM9" s="17"/>
      <c r="BRN9" s="17"/>
      <c r="BRO9" s="17"/>
      <c r="BRP9" s="17"/>
      <c r="BRQ9" s="17"/>
      <c r="BRR9" s="17"/>
      <c r="BRS9" s="17"/>
      <c r="BRT9" s="17"/>
      <c r="BRU9" s="17"/>
      <c r="BRV9" s="17"/>
      <c r="BRW9" s="17"/>
      <c r="BRX9" s="17"/>
      <c r="BRY9" s="17"/>
      <c r="BRZ9" s="17"/>
      <c r="BSA9" s="17"/>
      <c r="BSB9" s="17"/>
      <c r="BSC9" s="17"/>
      <c r="BSD9" s="17"/>
      <c r="BSE9" s="17"/>
      <c r="BSF9" s="17"/>
      <c r="BSG9" s="17"/>
      <c r="BSH9" s="17"/>
      <c r="BSI9" s="17"/>
      <c r="BSJ9" s="17"/>
      <c r="BSK9" s="17"/>
      <c r="BSL9" s="17"/>
      <c r="BSM9" s="17"/>
      <c r="BSN9" s="17"/>
      <c r="BSO9" s="17"/>
      <c r="BSP9" s="17"/>
      <c r="BSQ9" s="17"/>
      <c r="BSR9" s="17"/>
      <c r="BSS9" s="17"/>
      <c r="BST9" s="17"/>
      <c r="BSU9" s="17"/>
      <c r="BSV9" s="17"/>
      <c r="BSW9" s="17"/>
      <c r="BSX9" s="17"/>
      <c r="BSY9" s="17"/>
      <c r="BSZ9" s="17"/>
      <c r="BTA9" s="17"/>
      <c r="BTB9" s="17"/>
      <c r="BTC9" s="17"/>
      <c r="BTD9" s="17"/>
      <c r="BTE9" s="17"/>
      <c r="BTF9" s="17"/>
      <c r="BTG9" s="17"/>
      <c r="BTH9" s="17"/>
      <c r="BTI9" s="17"/>
      <c r="BTJ9" s="17"/>
      <c r="BTK9" s="17"/>
      <c r="BTL9" s="17"/>
      <c r="BTM9" s="17"/>
      <c r="BTN9" s="17"/>
      <c r="BTO9" s="17"/>
      <c r="BTP9" s="17"/>
      <c r="BTQ9" s="17"/>
      <c r="BTR9" s="17"/>
      <c r="BTS9" s="17"/>
      <c r="BTT9" s="17"/>
      <c r="BTU9" s="17"/>
      <c r="BTV9" s="17"/>
      <c r="BTW9" s="17"/>
      <c r="BTX9" s="17"/>
      <c r="BTY9" s="17"/>
      <c r="BTZ9" s="17"/>
      <c r="BUA9" s="17"/>
      <c r="BUB9" s="17"/>
      <c r="BUC9" s="17"/>
      <c r="BUD9" s="17"/>
      <c r="BUE9" s="17"/>
      <c r="BUF9" s="17"/>
      <c r="BUG9" s="17"/>
      <c r="BUH9" s="17"/>
      <c r="BUI9" s="17"/>
      <c r="BUJ9" s="17"/>
      <c r="BUK9" s="17"/>
      <c r="BUL9" s="17"/>
      <c r="BUM9" s="17"/>
      <c r="BUN9" s="17"/>
      <c r="BUO9" s="17"/>
      <c r="BUP9" s="17"/>
      <c r="BUQ9" s="17"/>
      <c r="BUR9" s="17"/>
      <c r="BUS9" s="17"/>
      <c r="BUT9" s="17"/>
      <c r="BUU9" s="17"/>
      <c r="BUV9" s="17"/>
      <c r="BUW9" s="17"/>
      <c r="BUX9" s="17"/>
      <c r="BUY9" s="17"/>
      <c r="BUZ9" s="17"/>
      <c r="BVA9" s="17"/>
      <c r="BVB9" s="17"/>
      <c r="BVC9" s="17"/>
      <c r="BVD9" s="17"/>
      <c r="BVE9" s="17"/>
      <c r="BVF9" s="17"/>
      <c r="BVG9" s="17"/>
      <c r="BVH9" s="17"/>
      <c r="BVI9" s="17"/>
      <c r="BVJ9" s="17"/>
      <c r="BVK9" s="17"/>
      <c r="BVL9" s="17"/>
      <c r="BVM9" s="17"/>
      <c r="BVN9" s="17"/>
      <c r="BVO9" s="17"/>
      <c r="BVP9" s="17"/>
      <c r="BVQ9" s="17"/>
      <c r="BVR9" s="17"/>
      <c r="BVS9" s="17"/>
      <c r="BVT9" s="17"/>
      <c r="BVU9" s="17"/>
      <c r="BVV9" s="17"/>
      <c r="BVW9" s="17"/>
      <c r="BVX9" s="17"/>
      <c r="BVY9" s="17"/>
      <c r="BVZ9" s="17"/>
      <c r="BWA9" s="17"/>
      <c r="BWB9" s="17"/>
      <c r="BWC9" s="17"/>
      <c r="BWD9" s="17"/>
      <c r="BWE9" s="17"/>
      <c r="BWF9" s="17"/>
      <c r="BWG9" s="17"/>
      <c r="BWH9" s="17"/>
      <c r="BWI9" s="17"/>
      <c r="BWJ9" s="17"/>
      <c r="BWK9" s="17"/>
      <c r="BWL9" s="17"/>
      <c r="BWM9" s="17"/>
      <c r="BWN9" s="17"/>
      <c r="BWO9" s="17"/>
      <c r="BWP9" s="17"/>
      <c r="BWQ9" s="17"/>
      <c r="BWR9" s="17"/>
      <c r="BWS9" s="17"/>
      <c r="BWT9" s="17"/>
      <c r="BWU9" s="17"/>
      <c r="BWV9" s="17"/>
      <c r="BWW9" s="17"/>
      <c r="BWX9" s="17"/>
      <c r="BWY9" s="17"/>
      <c r="BWZ9" s="17"/>
      <c r="BXA9" s="17"/>
      <c r="BXB9" s="17"/>
      <c r="BXC9" s="17"/>
      <c r="BXD9" s="17"/>
      <c r="BXE9" s="17"/>
      <c r="BXF9" s="17"/>
      <c r="BXG9" s="17"/>
      <c r="BXH9" s="17"/>
      <c r="BXI9" s="17"/>
      <c r="BXJ9" s="17"/>
      <c r="BXK9" s="17"/>
      <c r="BXL9" s="17"/>
      <c r="BXM9" s="17"/>
      <c r="BXN9" s="17"/>
      <c r="BXO9" s="17"/>
      <c r="BXP9" s="17"/>
      <c r="BXQ9" s="17"/>
      <c r="BXR9" s="17"/>
      <c r="BXS9" s="17"/>
      <c r="BXT9" s="17"/>
      <c r="BXU9" s="17"/>
      <c r="BXV9" s="17"/>
      <c r="BXW9" s="17"/>
      <c r="BXX9" s="17"/>
      <c r="BXY9" s="17"/>
      <c r="BXZ9" s="17"/>
      <c r="BYA9" s="17"/>
      <c r="BYB9" s="17"/>
      <c r="BYC9" s="17"/>
      <c r="BYD9" s="17"/>
      <c r="BYE9" s="17"/>
      <c r="BYF9" s="17"/>
      <c r="BYG9" s="17"/>
      <c r="BYH9" s="17"/>
      <c r="BYI9" s="17"/>
      <c r="BYJ9" s="17"/>
      <c r="BYK9" s="17"/>
      <c r="BYL9" s="17"/>
      <c r="BYM9" s="17"/>
      <c r="BYN9" s="17"/>
      <c r="BYO9" s="17"/>
      <c r="BYP9" s="17"/>
      <c r="BYQ9" s="17"/>
      <c r="BYR9" s="17"/>
      <c r="BYS9" s="17"/>
      <c r="BYT9" s="17"/>
      <c r="BYU9" s="17"/>
      <c r="BYV9" s="17"/>
      <c r="BYW9" s="17"/>
      <c r="BYX9" s="17"/>
      <c r="BYY9" s="17"/>
      <c r="BYZ9" s="17"/>
      <c r="BZA9" s="17"/>
      <c r="BZB9" s="17"/>
      <c r="BZC9" s="17"/>
      <c r="BZD9" s="17"/>
      <c r="BZE9" s="17"/>
      <c r="BZF9" s="17"/>
      <c r="BZG9" s="17"/>
      <c r="BZH9" s="17"/>
      <c r="BZI9" s="17"/>
      <c r="BZJ9" s="17"/>
      <c r="BZK9" s="17"/>
      <c r="BZL9" s="17"/>
      <c r="BZM9" s="17"/>
      <c r="BZN9" s="17"/>
      <c r="BZO9" s="17"/>
      <c r="BZP9" s="17"/>
      <c r="BZQ9" s="17"/>
      <c r="BZR9" s="17"/>
      <c r="BZS9" s="17"/>
      <c r="BZT9" s="17"/>
      <c r="BZU9" s="17"/>
      <c r="BZV9" s="17"/>
      <c r="BZW9" s="17"/>
      <c r="BZX9" s="17"/>
      <c r="BZY9" s="17"/>
      <c r="BZZ9" s="17"/>
      <c r="CAA9" s="17"/>
      <c r="CAB9" s="17"/>
      <c r="CAC9" s="17"/>
      <c r="CAD9" s="17"/>
      <c r="CAE9" s="17"/>
      <c r="CAF9" s="17"/>
      <c r="CAG9" s="17"/>
      <c r="CAH9" s="17"/>
      <c r="CAI9" s="17"/>
      <c r="CAJ9" s="17"/>
      <c r="CAK9" s="17"/>
      <c r="CAL9" s="17"/>
      <c r="CAM9" s="17"/>
      <c r="CAN9" s="17"/>
      <c r="CAO9" s="17"/>
      <c r="CAP9" s="17"/>
      <c r="CAQ9" s="17"/>
      <c r="CAR9" s="17"/>
      <c r="CAS9" s="17"/>
      <c r="CAT9" s="17"/>
      <c r="CAU9" s="17"/>
      <c r="CAV9" s="17"/>
      <c r="CAW9" s="17"/>
      <c r="CAX9" s="17"/>
      <c r="CAY9" s="17"/>
      <c r="CAZ9" s="17"/>
      <c r="CBA9" s="17"/>
      <c r="CBB9" s="17"/>
      <c r="CBC9" s="17"/>
      <c r="CBD9" s="17"/>
      <c r="CBE9" s="17"/>
      <c r="CBF9" s="17"/>
      <c r="CBG9" s="17"/>
      <c r="CBH9" s="17"/>
      <c r="CBI9" s="17"/>
      <c r="CBJ9" s="17"/>
      <c r="CBK9" s="17"/>
      <c r="CBL9" s="17"/>
      <c r="CBM9" s="17"/>
      <c r="CBN9" s="17"/>
      <c r="CBO9" s="17"/>
      <c r="CBP9" s="17"/>
      <c r="CBQ9" s="17"/>
      <c r="CBR9" s="17"/>
      <c r="CBS9" s="17"/>
      <c r="CBT9" s="17"/>
      <c r="CBU9" s="17"/>
      <c r="CBV9" s="17"/>
      <c r="CBW9" s="17"/>
      <c r="CBX9" s="17"/>
      <c r="CBY9" s="17"/>
      <c r="CBZ9" s="17"/>
      <c r="CCA9" s="17"/>
      <c r="CCB9" s="17"/>
      <c r="CCC9" s="17"/>
      <c r="CCD9" s="17"/>
      <c r="CCE9" s="17"/>
      <c r="CCF9" s="17"/>
      <c r="CCG9" s="17"/>
      <c r="CCH9" s="17"/>
      <c r="CCI9" s="17"/>
      <c r="CCJ9" s="17"/>
      <c r="CCK9" s="17"/>
      <c r="CCL9" s="17"/>
      <c r="CCM9" s="17"/>
      <c r="CCN9" s="17"/>
      <c r="CCO9" s="17"/>
      <c r="CCP9" s="17"/>
      <c r="CCQ9" s="17"/>
      <c r="CCR9" s="17"/>
      <c r="CCS9" s="17"/>
      <c r="CCT9" s="17"/>
      <c r="CCU9" s="17"/>
      <c r="CCV9" s="17"/>
      <c r="CCW9" s="17"/>
      <c r="CCX9" s="17"/>
      <c r="CCY9" s="17"/>
      <c r="CCZ9" s="17"/>
      <c r="CDA9" s="17"/>
      <c r="CDB9" s="17"/>
      <c r="CDC9" s="17"/>
      <c r="CDD9" s="17"/>
      <c r="CDE9" s="17"/>
      <c r="CDF9" s="17"/>
      <c r="CDG9" s="17"/>
      <c r="CDH9" s="17"/>
      <c r="CDI9" s="17"/>
      <c r="CDJ9" s="17"/>
      <c r="CDK9" s="17"/>
      <c r="CDL9" s="17"/>
      <c r="CDM9" s="17"/>
      <c r="CDN9" s="17"/>
      <c r="CDO9" s="17"/>
      <c r="CDP9" s="17"/>
      <c r="CDQ9" s="17"/>
      <c r="CDR9" s="17"/>
      <c r="CDS9" s="17"/>
      <c r="CDT9" s="17"/>
      <c r="CDU9" s="17"/>
    </row>
    <row r="10">
      <c r="A10" s="14" t="s">
        <v>2684</v>
      </c>
      <c r="B10" s="14" t="s">
        <v>2685</v>
      </c>
      <c r="C10" s="14" t="s">
        <v>2686</v>
      </c>
      <c r="D10" s="14" t="s">
        <v>2687</v>
      </c>
      <c r="E10" s="14" t="s">
        <v>2688</v>
      </c>
      <c r="F10" s="14" t="s">
        <v>2616</v>
      </c>
      <c r="I10" s="14" t="s">
        <v>2689</v>
      </c>
      <c r="J10" s="14" t="s">
        <v>2618</v>
      </c>
      <c r="K10" s="14" t="s">
        <v>2619</v>
      </c>
      <c r="L10" s="14" t="s">
        <v>2658</v>
      </c>
      <c r="M10" s="17"/>
      <c r="N10" s="14" t="s">
        <v>2690</v>
      </c>
      <c r="O10" s="14" t="s">
        <v>2690</v>
      </c>
      <c r="P10" s="14" t="s">
        <v>2690</v>
      </c>
      <c r="Q10" s="16">
        <v>11.0</v>
      </c>
      <c r="R10" s="16">
        <v>4045179.0</v>
      </c>
      <c r="S10" s="16">
        <v>4045179.0</v>
      </c>
      <c r="T10" s="14" t="s">
        <v>2631</v>
      </c>
      <c r="U10" s="14" t="s">
        <v>2630</v>
      </c>
      <c r="V10" s="14" t="s">
        <v>2691</v>
      </c>
      <c r="W10" s="14" t="s">
        <v>2692</v>
      </c>
      <c r="X10" s="16">
        <v>0.28</v>
      </c>
      <c r="Y10" s="17"/>
      <c r="Z10" s="16">
        <v>28.0</v>
      </c>
      <c r="AA10" s="16">
        <v>73.0</v>
      </c>
      <c r="AB10" s="17"/>
      <c r="AC10" s="16">
        <v>112.0</v>
      </c>
      <c r="AD10" s="16">
        <v>63.0</v>
      </c>
      <c r="AE10" s="22">
        <v>45363.0</v>
      </c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4" t="s">
        <v>2693</v>
      </c>
      <c r="BB10" s="17"/>
      <c r="BC10" s="17"/>
      <c r="BD10" s="17"/>
      <c r="BE10" s="17"/>
      <c r="BF10" s="17"/>
      <c r="BG10" s="16">
        <v>1.0</v>
      </c>
      <c r="BH10" s="14" t="s">
        <v>2564</v>
      </c>
      <c r="BI10" s="17"/>
      <c r="BJ10" s="14" t="s">
        <v>2566</v>
      </c>
      <c r="BK10" s="17"/>
      <c r="BL10" s="17"/>
      <c r="BM10" s="16">
        <v>2.06666667</v>
      </c>
      <c r="BN10" s="17"/>
      <c r="BO10" s="17"/>
      <c r="BP10" s="17"/>
      <c r="BQ10" s="17"/>
      <c r="BR10" s="17"/>
      <c r="BS10" s="16">
        <v>0.1953</v>
      </c>
      <c r="BT10" s="17"/>
      <c r="BU10" s="17"/>
      <c r="BV10" s="17"/>
      <c r="BW10" s="17"/>
      <c r="BX10" s="16">
        <v>6.0</v>
      </c>
      <c r="BY10" s="14" t="s">
        <v>2693</v>
      </c>
      <c r="BZ10" s="17"/>
      <c r="CA10" s="17"/>
      <c r="CB10" s="17"/>
      <c r="CC10" s="17"/>
      <c r="CD10" s="17"/>
      <c r="CE10" s="17"/>
      <c r="CF10" s="17"/>
      <c r="CG10" s="17"/>
      <c r="CH10" s="17"/>
      <c r="CI10" s="14" t="s">
        <v>2573</v>
      </c>
      <c r="CJ10" s="17"/>
      <c r="CK10" s="17"/>
      <c r="CL10" s="17"/>
      <c r="CM10" s="17"/>
      <c r="CN10" s="17"/>
      <c r="CO10" s="17"/>
      <c r="CP10" s="14" t="s">
        <v>2574</v>
      </c>
      <c r="CQ10" s="16">
        <v>0.2687</v>
      </c>
      <c r="CR10" s="16">
        <v>0.09</v>
      </c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4" t="s">
        <v>2694</v>
      </c>
      <c r="DH10" s="16">
        <v>16.0</v>
      </c>
      <c r="DI10" s="17"/>
      <c r="DJ10" s="14" t="s">
        <v>2695</v>
      </c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17"/>
      <c r="NW10" s="17"/>
      <c r="NX10" s="17"/>
      <c r="NY10" s="17"/>
      <c r="NZ10" s="17"/>
      <c r="OA10" s="17"/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7"/>
      <c r="PP10" s="17"/>
      <c r="PQ10" s="17"/>
      <c r="PR10" s="17"/>
      <c r="PS10" s="17"/>
      <c r="PT10" s="17"/>
      <c r="PU10" s="17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17"/>
      <c r="QJ10" s="17"/>
      <c r="QK10" s="17"/>
      <c r="QL10" s="17"/>
      <c r="QM10" s="17"/>
      <c r="QN10" s="17"/>
      <c r="QO10" s="17"/>
      <c r="QP10" s="17"/>
      <c r="QQ10" s="17"/>
      <c r="QR10" s="17"/>
      <c r="QS10" s="17"/>
      <c r="QT10" s="17"/>
      <c r="QU10" s="17"/>
      <c r="QV10" s="17"/>
      <c r="QW10" s="17"/>
      <c r="QX10" s="17"/>
      <c r="QY10" s="17"/>
      <c r="QZ10" s="17"/>
      <c r="RA10" s="17"/>
      <c r="RB10" s="17"/>
      <c r="RC10" s="17"/>
      <c r="RD10" s="17"/>
      <c r="RE10" s="17"/>
      <c r="RF10" s="17"/>
      <c r="RG10" s="17"/>
      <c r="RH10" s="17"/>
      <c r="RI10" s="17"/>
      <c r="RJ10" s="17"/>
      <c r="RK10" s="17"/>
      <c r="RL10" s="17"/>
      <c r="RM10" s="17"/>
      <c r="RN10" s="17"/>
      <c r="RO10" s="17"/>
      <c r="RP10" s="17"/>
      <c r="RQ10" s="17"/>
      <c r="RR10" s="17"/>
      <c r="RS10" s="17"/>
      <c r="RT10" s="17"/>
      <c r="RU10" s="17"/>
      <c r="RV10" s="17"/>
      <c r="RW10" s="17"/>
      <c r="RX10" s="17"/>
      <c r="RY10" s="17"/>
      <c r="RZ10" s="17"/>
      <c r="SA10" s="17"/>
      <c r="SB10" s="17"/>
      <c r="SC10" s="17"/>
      <c r="SD10" s="17"/>
      <c r="SE10" s="17"/>
      <c r="SF10" s="17"/>
      <c r="SG10" s="17"/>
      <c r="SH10" s="17"/>
      <c r="SI10" s="17"/>
      <c r="SJ10" s="17"/>
      <c r="SK10" s="17"/>
      <c r="SL10" s="17"/>
      <c r="SM10" s="17"/>
      <c r="SN10" s="17"/>
      <c r="SO10" s="17"/>
      <c r="SP10" s="17"/>
      <c r="SQ10" s="17"/>
      <c r="SR10" s="17"/>
      <c r="SS10" s="17"/>
      <c r="ST10" s="17"/>
      <c r="SU10" s="17"/>
      <c r="SV10" s="17"/>
      <c r="SW10" s="17"/>
      <c r="SX10" s="17"/>
      <c r="SY10" s="17"/>
      <c r="SZ10" s="17"/>
      <c r="TA10" s="17"/>
      <c r="TB10" s="17"/>
      <c r="TC10" s="17"/>
      <c r="TD10" s="17"/>
      <c r="TE10" s="17"/>
      <c r="TF10" s="17"/>
      <c r="TG10" s="17"/>
      <c r="TH10" s="17"/>
      <c r="TI10" s="17"/>
      <c r="TJ10" s="17"/>
      <c r="TK10" s="17"/>
      <c r="TL10" s="17"/>
      <c r="TM10" s="17"/>
      <c r="TN10" s="17"/>
      <c r="TO10" s="17"/>
      <c r="TP10" s="17"/>
      <c r="TQ10" s="17"/>
      <c r="TR10" s="17"/>
      <c r="TS10" s="17"/>
      <c r="TT10" s="17"/>
      <c r="TU10" s="17"/>
      <c r="TV10" s="17"/>
      <c r="TW10" s="17"/>
      <c r="TX10" s="17"/>
      <c r="TY10" s="17"/>
      <c r="TZ10" s="17"/>
      <c r="UA10" s="17"/>
      <c r="UB10" s="17"/>
      <c r="UC10" s="17"/>
      <c r="UD10" s="17"/>
      <c r="UE10" s="17"/>
      <c r="UF10" s="17"/>
      <c r="UG10" s="17"/>
      <c r="UH10" s="17"/>
      <c r="UI10" s="17"/>
      <c r="UJ10" s="17"/>
      <c r="UK10" s="17"/>
      <c r="UL10" s="17"/>
      <c r="UM10" s="17"/>
      <c r="UN10" s="17"/>
      <c r="UO10" s="17"/>
      <c r="UP10" s="17"/>
      <c r="UQ10" s="17"/>
      <c r="UR10" s="17"/>
      <c r="US10" s="17"/>
      <c r="UT10" s="17"/>
      <c r="UU10" s="17"/>
      <c r="UV10" s="17"/>
      <c r="UW10" s="17"/>
      <c r="UX10" s="17"/>
      <c r="UY10" s="17"/>
      <c r="UZ10" s="17"/>
      <c r="VA10" s="17"/>
      <c r="VB10" s="17"/>
      <c r="VC10" s="17"/>
      <c r="VD10" s="17"/>
      <c r="VE10" s="17"/>
      <c r="VF10" s="17"/>
      <c r="VG10" s="17"/>
      <c r="VH10" s="17"/>
      <c r="VI10" s="17"/>
      <c r="VJ10" s="17"/>
      <c r="VK10" s="17"/>
      <c r="VL10" s="17"/>
      <c r="VM10" s="17"/>
      <c r="VN10" s="17"/>
      <c r="VO10" s="17"/>
      <c r="VP10" s="17"/>
      <c r="VQ10" s="17"/>
      <c r="VR10" s="17"/>
      <c r="VS10" s="17"/>
      <c r="VT10" s="17"/>
      <c r="VU10" s="17"/>
      <c r="VV10" s="17"/>
      <c r="VW10" s="17"/>
      <c r="VX10" s="17"/>
      <c r="VY10" s="17"/>
      <c r="VZ10" s="17"/>
      <c r="WA10" s="17"/>
      <c r="WB10" s="17"/>
      <c r="WC10" s="17"/>
      <c r="WD10" s="17"/>
      <c r="WE10" s="17"/>
      <c r="WF10" s="17"/>
      <c r="WG10" s="17"/>
      <c r="WH10" s="17"/>
      <c r="WI10" s="17"/>
      <c r="WJ10" s="17"/>
      <c r="WK10" s="17"/>
      <c r="WL10" s="17"/>
      <c r="WM10" s="17"/>
      <c r="WN10" s="17"/>
      <c r="WO10" s="17"/>
      <c r="WP10" s="17"/>
      <c r="WQ10" s="17"/>
      <c r="WR10" s="17"/>
      <c r="WS10" s="17"/>
      <c r="WT10" s="17"/>
      <c r="WU10" s="17"/>
      <c r="WV10" s="17"/>
      <c r="WW10" s="17"/>
      <c r="WX10" s="17"/>
      <c r="WY10" s="17"/>
      <c r="WZ10" s="17"/>
      <c r="XA10" s="17"/>
      <c r="XB10" s="17"/>
      <c r="XC10" s="17"/>
      <c r="XD10" s="17"/>
      <c r="XE10" s="17"/>
      <c r="XF10" s="17"/>
      <c r="XG10" s="17"/>
      <c r="XH10" s="17"/>
      <c r="XI10" s="17"/>
      <c r="XJ10" s="17"/>
      <c r="XK10" s="17"/>
      <c r="XL10" s="17"/>
      <c r="XM10" s="17"/>
      <c r="XN10" s="17"/>
      <c r="XO10" s="17"/>
      <c r="XP10" s="17"/>
      <c r="XQ10" s="17"/>
      <c r="XR10" s="17"/>
      <c r="XS10" s="17"/>
      <c r="XT10" s="17"/>
      <c r="XU10" s="17"/>
      <c r="XV10" s="17"/>
      <c r="XW10" s="17"/>
      <c r="XX10" s="17"/>
      <c r="XY10" s="17"/>
      <c r="XZ10" s="17"/>
      <c r="YA10" s="17"/>
      <c r="YB10" s="17"/>
      <c r="YC10" s="17"/>
      <c r="YD10" s="17"/>
      <c r="YE10" s="17"/>
      <c r="YF10" s="17"/>
      <c r="YG10" s="17"/>
      <c r="YH10" s="17"/>
      <c r="YI10" s="17"/>
      <c r="YJ10" s="17"/>
      <c r="YK10" s="17"/>
      <c r="YL10" s="17"/>
      <c r="YM10" s="17"/>
      <c r="YN10" s="17"/>
      <c r="YO10" s="17"/>
      <c r="YP10" s="17"/>
      <c r="YQ10" s="17"/>
      <c r="YR10" s="17"/>
      <c r="YS10" s="17"/>
      <c r="YT10" s="17"/>
      <c r="YU10" s="17"/>
      <c r="YV10" s="17"/>
      <c r="YW10" s="17"/>
      <c r="YX10" s="17"/>
      <c r="YY10" s="17"/>
      <c r="YZ10" s="17"/>
      <c r="ZA10" s="17"/>
      <c r="ZB10" s="17"/>
      <c r="ZC10" s="17"/>
      <c r="ZD10" s="17"/>
      <c r="ZE10" s="17"/>
      <c r="ZF10" s="17"/>
      <c r="ZG10" s="17"/>
      <c r="ZH10" s="17"/>
      <c r="ZI10" s="17"/>
      <c r="ZJ10" s="17"/>
      <c r="ZK10" s="17"/>
      <c r="ZL10" s="17"/>
      <c r="ZM10" s="17"/>
      <c r="ZN10" s="17"/>
      <c r="ZO10" s="17"/>
      <c r="ZP10" s="17"/>
      <c r="ZQ10" s="17"/>
      <c r="ZR10" s="17"/>
      <c r="ZS10" s="17"/>
      <c r="ZT10" s="17"/>
      <c r="ZU10" s="17"/>
      <c r="ZV10" s="17"/>
      <c r="ZW10" s="17"/>
      <c r="ZX10" s="17"/>
      <c r="ZY10" s="17"/>
      <c r="ZZ10" s="17"/>
      <c r="AAA10" s="17"/>
      <c r="AAB10" s="17"/>
      <c r="AAC10" s="17"/>
      <c r="AAD10" s="17"/>
      <c r="AAE10" s="17"/>
      <c r="AAF10" s="17"/>
      <c r="AAG10" s="17"/>
      <c r="AAH10" s="17"/>
      <c r="AAI10" s="17"/>
      <c r="AAJ10" s="17"/>
      <c r="AAK10" s="17"/>
      <c r="AAL10" s="17"/>
      <c r="AAM10" s="17"/>
      <c r="AAN10" s="17"/>
      <c r="AAO10" s="17"/>
      <c r="AAP10" s="17"/>
      <c r="AAQ10" s="17"/>
      <c r="AAR10" s="17"/>
      <c r="AAS10" s="17"/>
      <c r="AAT10" s="17"/>
      <c r="AAU10" s="17"/>
      <c r="AAV10" s="17"/>
      <c r="AAW10" s="17"/>
      <c r="AAX10" s="17"/>
      <c r="AAY10" s="17"/>
      <c r="AAZ10" s="17"/>
      <c r="ABA10" s="17"/>
      <c r="ABB10" s="17"/>
      <c r="ABC10" s="17"/>
      <c r="ABD10" s="17"/>
      <c r="ABE10" s="17"/>
      <c r="ABF10" s="17"/>
      <c r="ABG10" s="17"/>
      <c r="ABH10" s="17"/>
      <c r="ABI10" s="17"/>
      <c r="ABJ10" s="17"/>
      <c r="ABK10" s="17"/>
      <c r="ABL10" s="17"/>
      <c r="ABM10" s="17"/>
      <c r="ABN10" s="17"/>
      <c r="ABO10" s="17"/>
      <c r="ABP10" s="17"/>
      <c r="ABQ10" s="17"/>
      <c r="ABR10" s="17"/>
      <c r="ABS10" s="17"/>
      <c r="ABT10" s="17"/>
      <c r="ABU10" s="17"/>
      <c r="ABV10" s="17"/>
      <c r="ABW10" s="17"/>
      <c r="ABX10" s="17"/>
      <c r="ABY10" s="17"/>
      <c r="ABZ10" s="17"/>
      <c r="ACA10" s="17"/>
      <c r="ACB10" s="17"/>
      <c r="ACC10" s="17"/>
      <c r="ACD10" s="17"/>
      <c r="ACE10" s="17"/>
      <c r="ACF10" s="17"/>
      <c r="ACG10" s="17"/>
      <c r="ACH10" s="17"/>
      <c r="ACI10" s="17"/>
      <c r="ACJ10" s="17"/>
      <c r="ACK10" s="17"/>
      <c r="ACL10" s="17"/>
      <c r="ACM10" s="17"/>
      <c r="ACN10" s="17"/>
      <c r="ACO10" s="17"/>
      <c r="ACP10" s="17"/>
      <c r="ACQ10" s="17"/>
      <c r="ACR10" s="17"/>
      <c r="ACS10" s="17"/>
      <c r="ACT10" s="17"/>
      <c r="ACU10" s="17"/>
      <c r="ACV10" s="17"/>
      <c r="ACW10" s="17"/>
      <c r="ACX10" s="17"/>
      <c r="ACY10" s="17"/>
      <c r="ACZ10" s="17"/>
      <c r="ADA10" s="17"/>
      <c r="ADB10" s="17"/>
      <c r="ADC10" s="17"/>
      <c r="ADD10" s="17"/>
      <c r="ADE10" s="17"/>
      <c r="ADF10" s="17"/>
      <c r="ADG10" s="17"/>
      <c r="ADH10" s="17"/>
      <c r="ADI10" s="17"/>
      <c r="ADJ10" s="17"/>
      <c r="ADK10" s="17"/>
      <c r="ADL10" s="17"/>
      <c r="ADM10" s="17"/>
      <c r="ADN10" s="17"/>
      <c r="ADO10" s="17"/>
      <c r="ADP10" s="17"/>
      <c r="ADQ10" s="17"/>
      <c r="ADR10" s="17"/>
      <c r="ADS10" s="17"/>
      <c r="ADT10" s="17"/>
      <c r="ADU10" s="17"/>
      <c r="ADV10" s="17"/>
      <c r="ADW10" s="17"/>
      <c r="ADX10" s="17"/>
      <c r="ADY10" s="17"/>
      <c r="ADZ10" s="17"/>
      <c r="AEA10" s="17"/>
      <c r="AEB10" s="17"/>
      <c r="AEC10" s="17"/>
      <c r="AED10" s="17"/>
      <c r="AEE10" s="17"/>
      <c r="AEF10" s="17"/>
      <c r="AEG10" s="17"/>
      <c r="AEH10" s="17"/>
      <c r="AEI10" s="17"/>
      <c r="AEJ10" s="17"/>
      <c r="AEK10" s="17"/>
      <c r="AEL10" s="17"/>
      <c r="AEM10" s="17"/>
      <c r="AEN10" s="17"/>
      <c r="AEO10" s="17"/>
      <c r="AEP10" s="17"/>
      <c r="AEQ10" s="17"/>
      <c r="AER10" s="17"/>
      <c r="AES10" s="17"/>
      <c r="AET10" s="17"/>
      <c r="AEU10" s="17"/>
      <c r="AEV10" s="17"/>
      <c r="AEW10" s="17"/>
      <c r="AEX10" s="17"/>
      <c r="AEY10" s="17"/>
      <c r="AEZ10" s="17"/>
      <c r="AFA10" s="17"/>
      <c r="AFB10" s="17"/>
      <c r="AFC10" s="17"/>
      <c r="AFD10" s="17"/>
      <c r="AFE10" s="17"/>
      <c r="AFF10" s="17"/>
      <c r="AFG10" s="17"/>
      <c r="AFH10" s="17"/>
      <c r="AFI10" s="17"/>
      <c r="AFJ10" s="17"/>
      <c r="AFK10" s="17"/>
      <c r="AFL10" s="17"/>
      <c r="AFM10" s="17"/>
      <c r="AFN10" s="17"/>
      <c r="AFO10" s="17"/>
      <c r="AFP10" s="17"/>
      <c r="AFQ10" s="17"/>
      <c r="AFR10" s="17"/>
      <c r="AFS10" s="17"/>
      <c r="AFT10" s="17"/>
      <c r="AFU10" s="17"/>
      <c r="AFV10" s="17"/>
      <c r="AFW10" s="17"/>
      <c r="AFX10" s="17"/>
      <c r="AFY10" s="17"/>
      <c r="AFZ10" s="17"/>
      <c r="AGA10" s="17"/>
      <c r="AGB10" s="17"/>
      <c r="AGC10" s="17"/>
      <c r="AGD10" s="17"/>
      <c r="AGE10" s="17"/>
      <c r="AGF10" s="17"/>
      <c r="AGG10" s="17"/>
      <c r="AGH10" s="17"/>
      <c r="AGI10" s="17"/>
      <c r="AGJ10" s="17"/>
      <c r="AGK10" s="17"/>
      <c r="AGL10" s="17"/>
      <c r="AGM10" s="17"/>
      <c r="AGN10" s="17"/>
      <c r="AGO10" s="17"/>
      <c r="AGP10" s="17"/>
      <c r="AGQ10" s="17"/>
      <c r="AGR10" s="17"/>
      <c r="AGS10" s="17"/>
      <c r="AGT10" s="17"/>
      <c r="AGU10" s="17"/>
      <c r="AGV10" s="17"/>
      <c r="AGW10" s="17"/>
      <c r="AGX10" s="17"/>
      <c r="AGY10" s="17"/>
      <c r="AGZ10" s="17"/>
      <c r="AHA10" s="17"/>
      <c r="AHB10" s="17"/>
      <c r="AHC10" s="17"/>
      <c r="AHD10" s="17"/>
      <c r="AHE10" s="17"/>
      <c r="AHF10" s="17"/>
      <c r="AHG10" s="17"/>
      <c r="AHH10" s="17"/>
      <c r="AHI10" s="17"/>
      <c r="AHJ10" s="17"/>
      <c r="AHK10" s="17"/>
      <c r="AHL10" s="17"/>
      <c r="AHM10" s="17"/>
      <c r="AHN10" s="17"/>
      <c r="AHO10" s="17"/>
      <c r="AHP10" s="17"/>
      <c r="AHQ10" s="17"/>
      <c r="AHR10" s="17"/>
      <c r="AHS10" s="17"/>
      <c r="AHT10" s="17"/>
      <c r="AHU10" s="17"/>
      <c r="AHV10" s="17"/>
      <c r="AHW10" s="17"/>
      <c r="AHX10" s="17"/>
      <c r="AHY10" s="17"/>
      <c r="AHZ10" s="17"/>
      <c r="AIA10" s="17"/>
      <c r="AIB10" s="17"/>
      <c r="AIC10" s="17"/>
      <c r="AID10" s="17"/>
      <c r="AIE10" s="17"/>
      <c r="AIF10" s="17"/>
      <c r="AIG10" s="17"/>
      <c r="AIH10" s="17"/>
      <c r="AII10" s="17"/>
      <c r="AIJ10" s="17"/>
      <c r="AIK10" s="17"/>
      <c r="AIL10" s="17"/>
      <c r="AIM10" s="17"/>
      <c r="AIN10" s="17"/>
      <c r="AIO10" s="17"/>
      <c r="AIP10" s="17"/>
      <c r="AIQ10" s="17"/>
      <c r="AIR10" s="17"/>
      <c r="AIS10" s="17"/>
      <c r="AIT10" s="17"/>
      <c r="AIU10" s="17"/>
      <c r="AIV10" s="17"/>
      <c r="AIW10" s="17"/>
      <c r="AIX10" s="17"/>
      <c r="AIY10" s="17"/>
      <c r="AIZ10" s="17"/>
      <c r="AJA10" s="17"/>
      <c r="AJB10" s="17"/>
      <c r="AJC10" s="17"/>
      <c r="AJD10" s="17"/>
      <c r="AJE10" s="17"/>
      <c r="AJF10" s="17"/>
      <c r="AJG10" s="17"/>
      <c r="AJH10" s="17"/>
      <c r="AJI10" s="17"/>
      <c r="AJJ10" s="17"/>
      <c r="AJK10" s="17"/>
      <c r="AJL10" s="17"/>
      <c r="AJM10" s="17"/>
      <c r="AJN10" s="17"/>
      <c r="AJO10" s="17"/>
      <c r="AJP10" s="17"/>
      <c r="AJQ10" s="17"/>
      <c r="AJR10" s="17"/>
      <c r="AJS10" s="17"/>
      <c r="AJT10" s="17"/>
      <c r="AJU10" s="17"/>
      <c r="AJV10" s="17"/>
      <c r="AJW10" s="17"/>
      <c r="AJX10" s="17"/>
      <c r="AJY10" s="17"/>
      <c r="AJZ10" s="17"/>
      <c r="AKA10" s="17"/>
      <c r="AKB10" s="17"/>
      <c r="AKC10" s="17"/>
      <c r="AKD10" s="17"/>
      <c r="AKE10" s="17"/>
      <c r="AKF10" s="17"/>
      <c r="AKG10" s="17"/>
      <c r="AKH10" s="17"/>
      <c r="AKI10" s="17"/>
      <c r="AKJ10" s="17"/>
      <c r="AKK10" s="17"/>
      <c r="AKL10" s="17"/>
      <c r="AKM10" s="17"/>
      <c r="AKN10" s="17"/>
      <c r="AKO10" s="17"/>
      <c r="AKP10" s="17"/>
      <c r="AKQ10" s="17"/>
      <c r="AKR10" s="17"/>
      <c r="AKS10" s="17"/>
      <c r="AKT10" s="17"/>
      <c r="AKU10" s="17"/>
      <c r="AKV10" s="17"/>
      <c r="AKW10" s="17"/>
      <c r="AKX10" s="17"/>
      <c r="AKY10" s="17"/>
      <c r="AKZ10" s="17"/>
      <c r="ALA10" s="17"/>
      <c r="ALB10" s="17"/>
      <c r="ALC10" s="17"/>
      <c r="ALD10" s="17"/>
      <c r="ALE10" s="17"/>
      <c r="ALF10" s="17"/>
      <c r="ALG10" s="17"/>
      <c r="ALH10" s="17"/>
      <c r="ALI10" s="17"/>
      <c r="ALJ10" s="17"/>
      <c r="ALK10" s="17"/>
      <c r="ALL10" s="17"/>
      <c r="ALM10" s="17"/>
      <c r="ALN10" s="17"/>
      <c r="ALO10" s="17"/>
      <c r="ALP10" s="17"/>
      <c r="ALQ10" s="17"/>
      <c r="ALR10" s="17"/>
      <c r="ALS10" s="17"/>
      <c r="ALT10" s="17"/>
      <c r="ALU10" s="17"/>
      <c r="ALV10" s="17"/>
      <c r="ALW10" s="17"/>
      <c r="ALX10" s="17"/>
      <c r="ALY10" s="17"/>
      <c r="ALZ10" s="17"/>
      <c r="AMA10" s="17"/>
      <c r="AMB10" s="17"/>
      <c r="AMC10" s="17"/>
      <c r="AMD10" s="17"/>
      <c r="AME10" s="17"/>
      <c r="AMF10" s="17"/>
      <c r="AMG10" s="17"/>
      <c r="AMH10" s="17"/>
      <c r="AMI10" s="17"/>
      <c r="AMJ10" s="17"/>
      <c r="AMK10" s="17"/>
      <c r="AML10" s="17"/>
      <c r="AMM10" s="17"/>
      <c r="AMN10" s="17"/>
      <c r="AMO10" s="17"/>
      <c r="AMP10" s="17"/>
      <c r="AMQ10" s="17"/>
      <c r="AMR10" s="17"/>
      <c r="AMS10" s="17"/>
      <c r="AMT10" s="17"/>
      <c r="AMU10" s="17"/>
      <c r="AMV10" s="17"/>
      <c r="AMW10" s="17"/>
      <c r="AMX10" s="17"/>
      <c r="AMY10" s="17"/>
      <c r="AMZ10" s="17"/>
      <c r="ANA10" s="17"/>
      <c r="ANB10" s="17"/>
      <c r="ANC10" s="17"/>
      <c r="AND10" s="17"/>
      <c r="ANE10" s="17"/>
      <c r="ANF10" s="17"/>
      <c r="ANG10" s="17"/>
      <c r="ANH10" s="17"/>
      <c r="ANI10" s="17"/>
      <c r="ANJ10" s="17"/>
      <c r="ANK10" s="17"/>
      <c r="ANL10" s="17"/>
      <c r="ANM10" s="17"/>
      <c r="ANN10" s="17"/>
      <c r="ANO10" s="17"/>
      <c r="ANP10" s="17"/>
      <c r="ANQ10" s="17"/>
      <c r="ANR10" s="17"/>
      <c r="ANS10" s="17"/>
      <c r="ANT10" s="17"/>
      <c r="ANU10" s="17"/>
      <c r="ANV10" s="17"/>
      <c r="ANW10" s="17"/>
      <c r="ANX10" s="17"/>
      <c r="ANY10" s="17"/>
      <c r="ANZ10" s="17"/>
      <c r="AOA10" s="17"/>
      <c r="AOB10" s="17"/>
      <c r="AOC10" s="17"/>
      <c r="AOD10" s="17"/>
      <c r="AOE10" s="17"/>
      <c r="AOF10" s="17"/>
      <c r="AOG10" s="17"/>
      <c r="AOH10" s="17"/>
      <c r="AOI10" s="17"/>
      <c r="AOJ10" s="17"/>
      <c r="AOK10" s="17"/>
      <c r="AOL10" s="17"/>
      <c r="AOM10" s="17"/>
      <c r="AON10" s="17"/>
      <c r="AOO10" s="17"/>
      <c r="AOP10" s="17"/>
      <c r="AOQ10" s="17"/>
      <c r="AOR10" s="17"/>
      <c r="AOS10" s="17"/>
      <c r="AOT10" s="17"/>
      <c r="AOU10" s="17"/>
      <c r="AOV10" s="17"/>
      <c r="AOW10" s="17"/>
      <c r="AOX10" s="17"/>
      <c r="AOY10" s="17"/>
      <c r="AOZ10" s="17"/>
      <c r="APA10" s="17"/>
      <c r="APB10" s="17"/>
      <c r="APC10" s="17"/>
      <c r="APD10" s="17"/>
      <c r="APE10" s="17"/>
      <c r="APF10" s="17"/>
      <c r="APG10" s="17"/>
      <c r="APH10" s="17"/>
      <c r="API10" s="17"/>
      <c r="APJ10" s="17"/>
      <c r="APK10" s="17"/>
      <c r="APL10" s="17"/>
      <c r="APM10" s="17"/>
      <c r="APN10" s="17"/>
      <c r="APO10" s="17"/>
      <c r="APP10" s="17"/>
      <c r="APQ10" s="17"/>
      <c r="APR10" s="17"/>
      <c r="APS10" s="17"/>
      <c r="APT10" s="17"/>
      <c r="APU10" s="17"/>
      <c r="APV10" s="17"/>
      <c r="APW10" s="17"/>
      <c r="APX10" s="17"/>
      <c r="APY10" s="17"/>
      <c r="APZ10" s="17"/>
      <c r="AQA10" s="17"/>
      <c r="AQB10" s="17"/>
      <c r="AQC10" s="17"/>
      <c r="AQD10" s="17"/>
      <c r="AQE10" s="17"/>
      <c r="AQF10" s="17"/>
      <c r="AQG10" s="17"/>
      <c r="AQH10" s="17"/>
      <c r="AQI10" s="17"/>
      <c r="AQJ10" s="17"/>
      <c r="AQK10" s="17"/>
      <c r="AQL10" s="17"/>
      <c r="AQM10" s="17"/>
      <c r="AQN10" s="17"/>
      <c r="AQO10" s="17"/>
      <c r="AQP10" s="17"/>
      <c r="AQQ10" s="17"/>
      <c r="AQR10" s="17"/>
      <c r="AQS10" s="17"/>
      <c r="AQT10" s="17"/>
      <c r="AQU10" s="17"/>
      <c r="AQV10" s="17"/>
      <c r="AQW10" s="17"/>
      <c r="AQX10" s="17"/>
      <c r="AQY10" s="17"/>
      <c r="AQZ10" s="17"/>
      <c r="ARA10" s="17"/>
      <c r="ARB10" s="17"/>
      <c r="ARC10" s="17"/>
      <c r="ARD10" s="17"/>
      <c r="ARE10" s="17"/>
      <c r="ARF10" s="17"/>
      <c r="ARG10" s="17"/>
      <c r="ARH10" s="17"/>
      <c r="ARI10" s="17"/>
      <c r="ARJ10" s="17"/>
      <c r="ARK10" s="17"/>
      <c r="ARL10" s="17"/>
      <c r="ARM10" s="17"/>
      <c r="ARN10" s="17"/>
      <c r="ARO10" s="17"/>
      <c r="ARP10" s="17"/>
      <c r="ARQ10" s="17"/>
      <c r="ARR10" s="17"/>
      <c r="ARS10" s="17"/>
      <c r="ART10" s="17"/>
      <c r="ARU10" s="17"/>
      <c r="ARV10" s="17"/>
      <c r="ARW10" s="17"/>
      <c r="ARX10" s="17"/>
      <c r="ARY10" s="17"/>
      <c r="ARZ10" s="17"/>
      <c r="ASA10" s="17"/>
      <c r="ASB10" s="17"/>
      <c r="ASC10" s="17"/>
      <c r="ASD10" s="17"/>
      <c r="ASE10" s="17"/>
      <c r="ASF10" s="17"/>
      <c r="ASG10" s="17"/>
      <c r="ASH10" s="17"/>
      <c r="ASI10" s="17"/>
      <c r="ASJ10" s="17"/>
      <c r="ASK10" s="17"/>
      <c r="ASL10" s="17"/>
      <c r="ASM10" s="17"/>
      <c r="ASN10" s="17"/>
      <c r="ASO10" s="17"/>
      <c r="ASP10" s="17"/>
      <c r="ASQ10" s="17"/>
      <c r="ASR10" s="17"/>
      <c r="ASS10" s="17"/>
      <c r="AST10" s="17"/>
      <c r="ASU10" s="17"/>
      <c r="ASV10" s="17"/>
      <c r="ASW10" s="17"/>
      <c r="ASX10" s="17"/>
      <c r="ASY10" s="17"/>
      <c r="ASZ10" s="17"/>
      <c r="ATA10" s="17"/>
      <c r="ATB10" s="17"/>
      <c r="ATC10" s="17"/>
      <c r="ATD10" s="17"/>
      <c r="ATE10" s="17"/>
      <c r="ATF10" s="17"/>
      <c r="ATG10" s="17"/>
      <c r="ATH10" s="17"/>
      <c r="ATI10" s="17"/>
      <c r="ATJ10" s="17"/>
      <c r="ATK10" s="17"/>
      <c r="ATL10" s="17"/>
      <c r="ATM10" s="17"/>
      <c r="ATN10" s="17"/>
      <c r="ATO10" s="17"/>
      <c r="ATP10" s="17"/>
      <c r="ATQ10" s="17"/>
      <c r="ATR10" s="17"/>
      <c r="ATS10" s="17"/>
      <c r="ATT10" s="17"/>
      <c r="ATU10" s="17"/>
      <c r="ATV10" s="17"/>
      <c r="ATW10" s="17"/>
      <c r="ATX10" s="17"/>
      <c r="ATY10" s="17"/>
      <c r="ATZ10" s="17"/>
      <c r="AUA10" s="17"/>
      <c r="AUB10" s="17"/>
      <c r="AUC10" s="17"/>
      <c r="AUD10" s="17"/>
      <c r="AUE10" s="17"/>
      <c r="AUF10" s="17"/>
      <c r="AUG10" s="17"/>
      <c r="AUH10" s="17"/>
      <c r="AUI10" s="17"/>
      <c r="AUJ10" s="17"/>
      <c r="AUK10" s="17"/>
      <c r="AUL10" s="17"/>
      <c r="AUM10" s="17"/>
      <c r="AUN10" s="17"/>
      <c r="AUO10" s="17"/>
      <c r="AUP10" s="17"/>
      <c r="AUQ10" s="17"/>
      <c r="AUR10" s="17"/>
      <c r="AUS10" s="17"/>
      <c r="AUT10" s="17"/>
      <c r="AUU10" s="17"/>
      <c r="AUV10" s="17"/>
      <c r="AUW10" s="17"/>
      <c r="AUX10" s="17"/>
      <c r="AUY10" s="17"/>
      <c r="AUZ10" s="17"/>
      <c r="AVA10" s="17"/>
      <c r="AVB10" s="17"/>
      <c r="AVC10" s="17"/>
      <c r="AVD10" s="17"/>
      <c r="AVE10" s="17"/>
      <c r="AVF10" s="17"/>
      <c r="AVG10" s="17"/>
      <c r="AVH10" s="17"/>
      <c r="AVI10" s="17"/>
      <c r="AVJ10" s="17"/>
      <c r="AVK10" s="17"/>
      <c r="AVL10" s="17"/>
      <c r="AVM10" s="17"/>
      <c r="AVN10" s="17"/>
      <c r="AVO10" s="17"/>
      <c r="AVP10" s="17"/>
      <c r="AVQ10" s="17"/>
      <c r="AVR10" s="17"/>
      <c r="AVS10" s="17"/>
      <c r="AVT10" s="17"/>
      <c r="AVU10" s="17"/>
      <c r="AVV10" s="17"/>
      <c r="AVW10" s="17"/>
      <c r="AVX10" s="17"/>
      <c r="AVY10" s="17"/>
      <c r="AVZ10" s="17"/>
      <c r="AWA10" s="17"/>
      <c r="AWB10" s="17"/>
      <c r="AWC10" s="17"/>
      <c r="AWD10" s="17"/>
      <c r="AWE10" s="17"/>
      <c r="AWF10" s="17"/>
      <c r="AWG10" s="17"/>
      <c r="AWH10" s="17"/>
      <c r="AWI10" s="17"/>
      <c r="AWJ10" s="17"/>
      <c r="AWK10" s="17"/>
      <c r="AWL10" s="17"/>
      <c r="AWM10" s="17"/>
      <c r="AWN10" s="17"/>
      <c r="AWO10" s="17"/>
      <c r="AWP10" s="17"/>
      <c r="AWQ10" s="17"/>
      <c r="AWR10" s="17"/>
      <c r="AWS10" s="17"/>
      <c r="AWT10" s="17"/>
      <c r="AWU10" s="17"/>
      <c r="AWV10" s="17"/>
      <c r="AWW10" s="17"/>
      <c r="AWX10" s="17"/>
      <c r="AWY10" s="17"/>
      <c r="AWZ10" s="17"/>
      <c r="AXA10" s="17"/>
      <c r="AXB10" s="17"/>
      <c r="AXC10" s="17"/>
      <c r="AXD10" s="17"/>
      <c r="AXE10" s="17"/>
      <c r="AXF10" s="17"/>
      <c r="AXG10" s="17"/>
      <c r="AXH10" s="17"/>
      <c r="AXI10" s="17"/>
      <c r="AXJ10" s="17"/>
      <c r="AXK10" s="17"/>
      <c r="AXL10" s="17"/>
      <c r="AXM10" s="17"/>
      <c r="AXN10" s="17"/>
      <c r="AXO10" s="17"/>
      <c r="AXP10" s="17"/>
      <c r="AXQ10" s="17"/>
      <c r="AXR10" s="17"/>
      <c r="AXS10" s="17"/>
      <c r="AXT10" s="17"/>
      <c r="AXU10" s="17"/>
      <c r="AXV10" s="17"/>
      <c r="AXW10" s="17"/>
      <c r="AXX10" s="17"/>
      <c r="AXY10" s="17"/>
      <c r="AXZ10" s="17"/>
      <c r="AYA10" s="17"/>
      <c r="AYB10" s="17"/>
      <c r="AYC10" s="17"/>
      <c r="AYD10" s="17"/>
      <c r="AYE10" s="17"/>
      <c r="AYF10" s="17"/>
      <c r="AYG10" s="17"/>
      <c r="AYH10" s="17"/>
      <c r="AYI10" s="17"/>
      <c r="AYJ10" s="17"/>
      <c r="AYK10" s="17"/>
      <c r="AYL10" s="17"/>
      <c r="AYM10" s="17"/>
      <c r="AYN10" s="17"/>
      <c r="AYO10" s="17"/>
      <c r="AYP10" s="17"/>
      <c r="AYQ10" s="17"/>
      <c r="AYR10" s="17"/>
      <c r="AYS10" s="17"/>
      <c r="AYT10" s="17"/>
      <c r="AYU10" s="17"/>
      <c r="AYV10" s="17"/>
      <c r="AYW10" s="17"/>
      <c r="AYX10" s="17"/>
      <c r="AYY10" s="17"/>
      <c r="AYZ10" s="17"/>
      <c r="AZA10" s="17"/>
      <c r="AZB10" s="17"/>
      <c r="AZC10" s="17"/>
      <c r="AZD10" s="17"/>
      <c r="AZE10" s="17"/>
      <c r="AZF10" s="17"/>
      <c r="AZG10" s="17"/>
      <c r="AZH10" s="17"/>
      <c r="AZI10" s="17"/>
      <c r="AZJ10" s="17"/>
      <c r="AZK10" s="17"/>
      <c r="AZL10" s="17"/>
      <c r="AZM10" s="17"/>
      <c r="AZN10" s="17"/>
      <c r="AZO10" s="17"/>
      <c r="AZP10" s="17"/>
      <c r="AZQ10" s="17"/>
      <c r="AZR10" s="17"/>
      <c r="AZS10" s="17"/>
      <c r="AZT10" s="17"/>
      <c r="AZU10" s="17"/>
      <c r="AZV10" s="17"/>
      <c r="AZW10" s="17"/>
      <c r="AZX10" s="17"/>
      <c r="AZY10" s="17"/>
      <c r="AZZ10" s="17"/>
      <c r="BAA10" s="17"/>
      <c r="BAB10" s="17"/>
      <c r="BAC10" s="17"/>
      <c r="BAD10" s="17"/>
      <c r="BAE10" s="17"/>
      <c r="BAF10" s="17"/>
      <c r="BAG10" s="17"/>
      <c r="BAH10" s="17"/>
      <c r="BAI10" s="17"/>
      <c r="BAJ10" s="17"/>
      <c r="BAK10" s="17"/>
      <c r="BAL10" s="17"/>
      <c r="BAM10" s="17"/>
      <c r="BAN10" s="17"/>
      <c r="BAO10" s="17"/>
      <c r="BAP10" s="17"/>
      <c r="BAQ10" s="17"/>
      <c r="BAR10" s="17"/>
      <c r="BAS10" s="17"/>
      <c r="BAT10" s="17"/>
      <c r="BAU10" s="17"/>
      <c r="BAV10" s="17"/>
      <c r="BAW10" s="17"/>
      <c r="BAX10" s="17"/>
      <c r="BAY10" s="17"/>
      <c r="BAZ10" s="17"/>
      <c r="BBA10" s="17"/>
      <c r="BBB10" s="17"/>
      <c r="BBC10" s="17"/>
      <c r="BBD10" s="17"/>
      <c r="BBE10" s="17"/>
      <c r="BBF10" s="17"/>
      <c r="BBG10" s="17"/>
      <c r="BBH10" s="17"/>
      <c r="BBI10" s="17"/>
      <c r="BBJ10" s="17"/>
      <c r="BBK10" s="17"/>
      <c r="BBL10" s="17"/>
      <c r="BBM10" s="17"/>
      <c r="BBN10" s="17"/>
      <c r="BBO10" s="17"/>
      <c r="BBP10" s="17"/>
      <c r="BBQ10" s="17"/>
      <c r="BBR10" s="17"/>
      <c r="BBS10" s="17"/>
      <c r="BBT10" s="17"/>
      <c r="BBU10" s="17"/>
      <c r="BBV10" s="17"/>
      <c r="BBW10" s="17"/>
      <c r="BBX10" s="17"/>
      <c r="BBY10" s="17"/>
      <c r="BBZ10" s="17"/>
      <c r="BCA10" s="17"/>
      <c r="BCB10" s="17"/>
      <c r="BCC10" s="17"/>
      <c r="BCD10" s="17"/>
      <c r="BCE10" s="17"/>
      <c r="BCF10" s="17"/>
      <c r="BCG10" s="17"/>
      <c r="BCH10" s="17"/>
      <c r="BCI10" s="17"/>
      <c r="BCJ10" s="17"/>
      <c r="BCK10" s="17"/>
      <c r="BCL10" s="17"/>
      <c r="BCM10" s="17"/>
      <c r="BCN10" s="17"/>
      <c r="BCO10" s="17"/>
      <c r="BCP10" s="17"/>
      <c r="BCQ10" s="17"/>
      <c r="BCR10" s="17"/>
      <c r="BCS10" s="17"/>
      <c r="BCT10" s="17"/>
      <c r="BCU10" s="17"/>
      <c r="BCV10" s="17"/>
      <c r="BCW10" s="17"/>
      <c r="BCX10" s="17"/>
      <c r="BCY10" s="17"/>
      <c r="BCZ10" s="17"/>
      <c r="BDA10" s="17"/>
      <c r="BDB10" s="17"/>
      <c r="BDC10" s="17"/>
      <c r="BDD10" s="17"/>
      <c r="BDE10" s="17"/>
      <c r="BDF10" s="17"/>
      <c r="BDG10" s="17"/>
      <c r="BDH10" s="17"/>
      <c r="BDI10" s="17"/>
      <c r="BDJ10" s="17"/>
      <c r="BDK10" s="17"/>
      <c r="BDL10" s="17"/>
      <c r="BDM10" s="17"/>
      <c r="BDN10" s="17"/>
      <c r="BDO10" s="17"/>
      <c r="BDP10" s="17"/>
      <c r="BDQ10" s="17"/>
      <c r="BDR10" s="17"/>
      <c r="BDS10" s="17"/>
      <c r="BDT10" s="17"/>
      <c r="BDU10" s="17"/>
      <c r="BDV10" s="17"/>
      <c r="BDW10" s="17"/>
      <c r="BDX10" s="17"/>
      <c r="BDY10" s="17"/>
      <c r="BDZ10" s="17"/>
      <c r="BEA10" s="17"/>
      <c r="BEB10" s="17"/>
      <c r="BEC10" s="17"/>
      <c r="BED10" s="17"/>
      <c r="BEE10" s="17"/>
      <c r="BEF10" s="17"/>
      <c r="BEG10" s="17"/>
      <c r="BEH10" s="17"/>
      <c r="BEI10" s="17"/>
      <c r="BEJ10" s="17"/>
      <c r="BEK10" s="17"/>
      <c r="BEL10" s="17"/>
      <c r="BEM10" s="17"/>
      <c r="BEN10" s="17"/>
      <c r="BEO10" s="17"/>
      <c r="BEP10" s="17"/>
      <c r="BEQ10" s="17"/>
      <c r="BER10" s="17"/>
      <c r="BES10" s="17"/>
      <c r="BET10" s="17"/>
      <c r="BEU10" s="17"/>
      <c r="BEV10" s="17"/>
      <c r="BEW10" s="17"/>
      <c r="BEX10" s="17"/>
      <c r="BEY10" s="17"/>
      <c r="BEZ10" s="17"/>
      <c r="BFA10" s="17"/>
      <c r="BFB10" s="17"/>
      <c r="BFC10" s="17"/>
      <c r="BFD10" s="17"/>
      <c r="BFE10" s="17"/>
      <c r="BFF10" s="17"/>
      <c r="BFG10" s="17"/>
      <c r="BFH10" s="17"/>
      <c r="BFI10" s="17"/>
      <c r="BFJ10" s="17"/>
      <c r="BFK10" s="17"/>
      <c r="BFL10" s="17"/>
      <c r="BFM10" s="17"/>
      <c r="BFN10" s="17"/>
      <c r="BFO10" s="17"/>
      <c r="BFP10" s="17"/>
      <c r="BFQ10" s="17"/>
      <c r="BFR10" s="17"/>
      <c r="BFS10" s="17"/>
      <c r="BFT10" s="17"/>
      <c r="BFU10" s="17"/>
      <c r="BFV10" s="17"/>
      <c r="BFW10" s="17"/>
      <c r="BFX10" s="17"/>
      <c r="BFY10" s="17"/>
      <c r="BFZ10" s="17"/>
      <c r="BGA10" s="17"/>
      <c r="BGB10" s="17"/>
      <c r="BGC10" s="17"/>
      <c r="BGD10" s="17"/>
      <c r="BGE10" s="17"/>
      <c r="BGF10" s="17"/>
      <c r="BGG10" s="17"/>
      <c r="BGH10" s="17"/>
      <c r="BGI10" s="17"/>
      <c r="BGJ10" s="17"/>
      <c r="BGK10" s="17"/>
      <c r="BGL10" s="17"/>
      <c r="BGM10" s="17"/>
      <c r="BGN10" s="17"/>
      <c r="BGO10" s="17"/>
      <c r="BGP10" s="17"/>
      <c r="BGQ10" s="17"/>
      <c r="BGR10" s="17"/>
      <c r="BGS10" s="17"/>
      <c r="BGT10" s="17"/>
      <c r="BGU10" s="17"/>
      <c r="BGV10" s="17"/>
      <c r="BGW10" s="17"/>
      <c r="BGX10" s="17"/>
      <c r="BGY10" s="17"/>
      <c r="BGZ10" s="17"/>
      <c r="BHA10" s="17"/>
      <c r="BHB10" s="17"/>
      <c r="BHC10" s="17"/>
      <c r="BHD10" s="17"/>
      <c r="BHE10" s="17"/>
      <c r="BHF10" s="17"/>
      <c r="BHG10" s="17"/>
      <c r="BHH10" s="17"/>
      <c r="BHI10" s="17"/>
      <c r="BHJ10" s="17"/>
      <c r="BHK10" s="17"/>
      <c r="BHL10" s="17"/>
      <c r="BHM10" s="17"/>
      <c r="BHN10" s="17"/>
      <c r="BHO10" s="17"/>
      <c r="BHP10" s="17"/>
      <c r="BHQ10" s="17"/>
      <c r="BHR10" s="17"/>
      <c r="BHS10" s="17"/>
      <c r="BHT10" s="17"/>
      <c r="BHU10" s="17"/>
      <c r="BHV10" s="17"/>
      <c r="BHW10" s="17"/>
      <c r="BHX10" s="17"/>
      <c r="BHY10" s="17"/>
      <c r="BHZ10" s="17"/>
      <c r="BIA10" s="17"/>
      <c r="BIB10" s="17"/>
      <c r="BIC10" s="17"/>
      <c r="BID10" s="17"/>
      <c r="BIE10" s="17"/>
      <c r="BIF10" s="17"/>
      <c r="BIG10" s="17"/>
      <c r="BIH10" s="17"/>
      <c r="BII10" s="17"/>
      <c r="BIJ10" s="17"/>
      <c r="BIK10" s="17"/>
      <c r="BIL10" s="17"/>
      <c r="BIM10" s="17"/>
      <c r="BIN10" s="17"/>
      <c r="BIO10" s="17"/>
      <c r="BIP10" s="17"/>
      <c r="BIQ10" s="17"/>
      <c r="BIR10" s="17"/>
      <c r="BIS10" s="17"/>
      <c r="BIT10" s="17"/>
      <c r="BIU10" s="17"/>
      <c r="BIV10" s="17"/>
      <c r="BIW10" s="17"/>
      <c r="BIX10" s="17"/>
      <c r="BIY10" s="17"/>
      <c r="BIZ10" s="17"/>
      <c r="BJA10" s="17"/>
      <c r="BJB10" s="17"/>
      <c r="BJC10" s="17"/>
      <c r="BJD10" s="17"/>
      <c r="BJE10" s="17"/>
      <c r="BJF10" s="17"/>
      <c r="BJG10" s="17"/>
      <c r="BJH10" s="17"/>
      <c r="BJI10" s="17"/>
      <c r="BJJ10" s="17"/>
      <c r="BJK10" s="17"/>
      <c r="BJL10" s="17"/>
      <c r="BJM10" s="17"/>
      <c r="BJN10" s="17"/>
      <c r="BJO10" s="17"/>
      <c r="BJP10" s="17"/>
      <c r="BJQ10" s="17"/>
      <c r="BJR10" s="17"/>
      <c r="BJS10" s="17"/>
      <c r="BJT10" s="17"/>
      <c r="BJU10" s="17"/>
      <c r="BJV10" s="17"/>
      <c r="BJW10" s="17"/>
      <c r="BJX10" s="17"/>
      <c r="BJY10" s="17"/>
      <c r="BJZ10" s="17"/>
      <c r="BKA10" s="17"/>
      <c r="BKB10" s="17"/>
      <c r="BKC10" s="17"/>
      <c r="BKD10" s="17"/>
      <c r="BKE10" s="17"/>
      <c r="BKF10" s="17"/>
      <c r="BKG10" s="17"/>
      <c r="BKH10" s="17"/>
      <c r="BKI10" s="17"/>
      <c r="BKJ10" s="17"/>
      <c r="BKK10" s="17"/>
      <c r="BKL10" s="17"/>
      <c r="BKM10" s="17"/>
      <c r="BKN10" s="17"/>
      <c r="BKO10" s="17"/>
      <c r="BKP10" s="17"/>
      <c r="BKQ10" s="17"/>
      <c r="BKR10" s="17"/>
      <c r="BKS10" s="17"/>
      <c r="BKT10" s="17"/>
      <c r="BKU10" s="17"/>
      <c r="BKV10" s="17"/>
      <c r="BKW10" s="17"/>
      <c r="BKX10" s="17"/>
      <c r="BKY10" s="17"/>
      <c r="BKZ10" s="17"/>
      <c r="BLA10" s="17"/>
      <c r="BLB10" s="17"/>
      <c r="BLC10" s="17"/>
      <c r="BLD10" s="17"/>
      <c r="BLE10" s="17"/>
      <c r="BLF10" s="17"/>
      <c r="BLG10" s="17"/>
      <c r="BLH10" s="17"/>
      <c r="BLI10" s="17"/>
      <c r="BLJ10" s="17"/>
      <c r="BLK10" s="17"/>
      <c r="BLL10" s="17"/>
      <c r="BLM10" s="17"/>
      <c r="BLN10" s="17"/>
      <c r="BLO10" s="17"/>
      <c r="BLP10" s="17"/>
      <c r="BLQ10" s="17"/>
      <c r="BLR10" s="17"/>
      <c r="BLS10" s="17"/>
      <c r="BLT10" s="17"/>
      <c r="BLU10" s="17"/>
      <c r="BLV10" s="17"/>
      <c r="BLW10" s="17"/>
      <c r="BLX10" s="17"/>
      <c r="BLY10" s="17"/>
      <c r="BLZ10" s="17"/>
      <c r="BMA10" s="17"/>
      <c r="BMB10" s="17"/>
      <c r="BMC10" s="17"/>
      <c r="BMD10" s="17"/>
      <c r="BME10" s="17"/>
      <c r="BMF10" s="17"/>
      <c r="BMG10" s="17"/>
      <c r="BMH10" s="17"/>
      <c r="BMI10" s="17"/>
      <c r="BMJ10" s="17"/>
      <c r="BMK10" s="17"/>
      <c r="BML10" s="17"/>
      <c r="BMM10" s="17"/>
      <c r="BMN10" s="17"/>
      <c r="BMO10" s="17"/>
      <c r="BMP10" s="17"/>
      <c r="BMQ10" s="17"/>
      <c r="BMR10" s="17"/>
      <c r="BMS10" s="17"/>
      <c r="BMT10" s="17"/>
      <c r="BMU10" s="17"/>
      <c r="BMV10" s="17"/>
      <c r="BMW10" s="17"/>
      <c r="BMX10" s="17"/>
      <c r="BMY10" s="17"/>
      <c r="BMZ10" s="17"/>
      <c r="BNA10" s="17"/>
      <c r="BNB10" s="17"/>
      <c r="BNC10" s="17"/>
      <c r="BND10" s="17"/>
      <c r="BNE10" s="17"/>
      <c r="BNF10" s="17"/>
      <c r="BNG10" s="17"/>
      <c r="BNH10" s="17"/>
      <c r="BNI10" s="17"/>
      <c r="BNJ10" s="17"/>
      <c r="BNK10" s="17"/>
      <c r="BNL10" s="17"/>
      <c r="BNM10" s="17"/>
      <c r="BNN10" s="17"/>
      <c r="BNO10" s="17"/>
      <c r="BNP10" s="17"/>
      <c r="BNQ10" s="17"/>
      <c r="BNR10" s="17"/>
      <c r="BNS10" s="17"/>
      <c r="BNT10" s="17"/>
      <c r="BNU10" s="17"/>
      <c r="BNV10" s="17"/>
      <c r="BNW10" s="17"/>
      <c r="BNX10" s="17"/>
      <c r="BNY10" s="17"/>
      <c r="BNZ10" s="17"/>
      <c r="BOA10" s="17"/>
      <c r="BOB10" s="17"/>
      <c r="BOC10" s="17"/>
      <c r="BOD10" s="17"/>
      <c r="BOE10" s="17"/>
      <c r="BOF10" s="17"/>
      <c r="BOG10" s="17"/>
      <c r="BOH10" s="17"/>
      <c r="BOI10" s="17"/>
      <c r="BOJ10" s="17"/>
      <c r="BOK10" s="17"/>
      <c r="BOL10" s="17"/>
      <c r="BOM10" s="17"/>
      <c r="BON10" s="17"/>
      <c r="BOO10" s="17"/>
      <c r="BOP10" s="17"/>
      <c r="BOQ10" s="17"/>
      <c r="BOR10" s="17"/>
      <c r="BOS10" s="17"/>
      <c r="BOT10" s="17"/>
      <c r="BOU10" s="17"/>
      <c r="BOV10" s="17"/>
      <c r="BOW10" s="17"/>
      <c r="BOX10" s="17"/>
      <c r="BOY10" s="17"/>
      <c r="BOZ10" s="17"/>
      <c r="BPA10" s="17"/>
      <c r="BPB10" s="17"/>
      <c r="BPC10" s="17"/>
      <c r="BPD10" s="17"/>
      <c r="BPE10" s="17"/>
      <c r="BPF10" s="17"/>
      <c r="BPG10" s="17"/>
      <c r="BPH10" s="17"/>
      <c r="BPI10" s="17"/>
      <c r="BPJ10" s="17"/>
      <c r="BPK10" s="17"/>
      <c r="BPL10" s="17"/>
      <c r="BPM10" s="17"/>
      <c r="BPN10" s="17"/>
      <c r="BPO10" s="17"/>
      <c r="BPP10" s="17"/>
      <c r="BPQ10" s="17"/>
      <c r="BPR10" s="17"/>
      <c r="BPS10" s="17"/>
      <c r="BPT10" s="17"/>
      <c r="BPU10" s="17"/>
      <c r="BPV10" s="17"/>
      <c r="BPW10" s="17"/>
      <c r="BPX10" s="17"/>
      <c r="BPY10" s="17"/>
      <c r="BPZ10" s="17"/>
      <c r="BQA10" s="17"/>
      <c r="BQB10" s="17"/>
      <c r="BQC10" s="17"/>
      <c r="BQD10" s="17"/>
      <c r="BQE10" s="17"/>
      <c r="BQF10" s="17"/>
      <c r="BQG10" s="17"/>
      <c r="BQH10" s="17"/>
      <c r="BQI10" s="17"/>
      <c r="BQJ10" s="17"/>
      <c r="BQK10" s="17"/>
      <c r="BQL10" s="17"/>
      <c r="BQM10" s="17"/>
      <c r="BQN10" s="17"/>
      <c r="BQO10" s="17"/>
      <c r="BQP10" s="17"/>
      <c r="BQQ10" s="17"/>
      <c r="BQR10" s="17"/>
      <c r="BQS10" s="17"/>
      <c r="BQT10" s="17"/>
      <c r="BQU10" s="17"/>
      <c r="BQV10" s="17"/>
      <c r="BQW10" s="17"/>
      <c r="BQX10" s="17"/>
      <c r="BQY10" s="17"/>
      <c r="BQZ10" s="17"/>
      <c r="BRA10" s="17"/>
      <c r="BRB10" s="17"/>
      <c r="BRC10" s="17"/>
      <c r="BRD10" s="17"/>
      <c r="BRE10" s="17"/>
      <c r="BRF10" s="17"/>
      <c r="BRG10" s="17"/>
      <c r="BRH10" s="17"/>
      <c r="BRI10" s="17"/>
      <c r="BRJ10" s="17"/>
      <c r="BRK10" s="17"/>
      <c r="BRL10" s="17"/>
      <c r="BRM10" s="17"/>
      <c r="BRN10" s="17"/>
      <c r="BRO10" s="17"/>
      <c r="BRP10" s="17"/>
      <c r="BRQ10" s="17"/>
      <c r="BRR10" s="17"/>
      <c r="BRS10" s="17"/>
      <c r="BRT10" s="17"/>
      <c r="BRU10" s="17"/>
      <c r="BRV10" s="17"/>
      <c r="BRW10" s="17"/>
      <c r="BRX10" s="17"/>
      <c r="BRY10" s="17"/>
      <c r="BRZ10" s="17"/>
      <c r="BSA10" s="17"/>
      <c r="BSB10" s="17"/>
      <c r="BSC10" s="17"/>
      <c r="BSD10" s="17"/>
      <c r="BSE10" s="17"/>
      <c r="BSF10" s="17"/>
      <c r="BSG10" s="17"/>
      <c r="BSH10" s="17"/>
      <c r="BSI10" s="17"/>
      <c r="BSJ10" s="17"/>
      <c r="BSK10" s="17"/>
      <c r="BSL10" s="17"/>
      <c r="BSM10" s="17"/>
      <c r="BSN10" s="17"/>
      <c r="BSO10" s="17"/>
      <c r="BSP10" s="17"/>
      <c r="BSQ10" s="17"/>
      <c r="BSR10" s="17"/>
      <c r="BSS10" s="17"/>
      <c r="BST10" s="17"/>
      <c r="BSU10" s="17"/>
      <c r="BSV10" s="17"/>
      <c r="BSW10" s="17"/>
      <c r="BSX10" s="17"/>
      <c r="BSY10" s="17"/>
      <c r="BSZ10" s="17"/>
      <c r="BTA10" s="17"/>
      <c r="BTB10" s="17"/>
      <c r="BTC10" s="17"/>
      <c r="BTD10" s="17"/>
      <c r="BTE10" s="17"/>
      <c r="BTF10" s="17"/>
      <c r="BTG10" s="17"/>
      <c r="BTH10" s="17"/>
      <c r="BTI10" s="17"/>
      <c r="BTJ10" s="17"/>
      <c r="BTK10" s="17"/>
      <c r="BTL10" s="17"/>
      <c r="BTM10" s="17"/>
      <c r="BTN10" s="17"/>
      <c r="BTO10" s="17"/>
      <c r="BTP10" s="17"/>
      <c r="BTQ10" s="17"/>
      <c r="BTR10" s="17"/>
      <c r="BTS10" s="17"/>
      <c r="BTT10" s="17"/>
      <c r="BTU10" s="17"/>
      <c r="BTV10" s="17"/>
      <c r="BTW10" s="17"/>
      <c r="BTX10" s="17"/>
      <c r="BTY10" s="17"/>
      <c r="BTZ10" s="17"/>
      <c r="BUA10" s="17"/>
      <c r="BUB10" s="17"/>
      <c r="BUC10" s="17"/>
      <c r="BUD10" s="17"/>
      <c r="BUE10" s="17"/>
      <c r="BUF10" s="17"/>
      <c r="BUG10" s="17"/>
      <c r="BUH10" s="17"/>
      <c r="BUI10" s="17"/>
      <c r="BUJ10" s="17"/>
      <c r="BUK10" s="17"/>
      <c r="BUL10" s="17"/>
      <c r="BUM10" s="17"/>
      <c r="BUN10" s="17"/>
      <c r="BUO10" s="17"/>
      <c r="BUP10" s="17"/>
      <c r="BUQ10" s="17"/>
      <c r="BUR10" s="17"/>
      <c r="BUS10" s="17"/>
      <c r="BUT10" s="17"/>
      <c r="BUU10" s="17"/>
      <c r="BUV10" s="17"/>
      <c r="BUW10" s="17"/>
      <c r="BUX10" s="17"/>
      <c r="BUY10" s="17"/>
      <c r="BUZ10" s="17"/>
      <c r="BVA10" s="17"/>
      <c r="BVB10" s="17"/>
      <c r="BVC10" s="17"/>
      <c r="BVD10" s="17"/>
      <c r="BVE10" s="17"/>
      <c r="BVF10" s="17"/>
      <c r="BVG10" s="17"/>
      <c r="BVH10" s="17"/>
      <c r="BVI10" s="17"/>
      <c r="BVJ10" s="17"/>
      <c r="BVK10" s="17"/>
      <c r="BVL10" s="17"/>
      <c r="BVM10" s="17"/>
      <c r="BVN10" s="17"/>
      <c r="BVO10" s="17"/>
      <c r="BVP10" s="17"/>
      <c r="BVQ10" s="17"/>
      <c r="BVR10" s="17"/>
      <c r="BVS10" s="17"/>
      <c r="BVT10" s="17"/>
      <c r="BVU10" s="17"/>
      <c r="BVV10" s="17"/>
      <c r="BVW10" s="17"/>
      <c r="BVX10" s="17"/>
      <c r="BVY10" s="17"/>
      <c r="BVZ10" s="17"/>
      <c r="BWA10" s="17"/>
      <c r="BWB10" s="17"/>
      <c r="BWC10" s="17"/>
      <c r="BWD10" s="17"/>
      <c r="BWE10" s="17"/>
      <c r="BWF10" s="17"/>
      <c r="BWG10" s="17"/>
      <c r="BWH10" s="17"/>
      <c r="BWI10" s="17"/>
      <c r="BWJ10" s="17"/>
      <c r="BWK10" s="17"/>
      <c r="BWL10" s="17"/>
      <c r="BWM10" s="17"/>
      <c r="BWN10" s="17"/>
      <c r="BWO10" s="17"/>
      <c r="BWP10" s="17"/>
      <c r="BWQ10" s="17"/>
      <c r="BWR10" s="17"/>
      <c r="BWS10" s="17"/>
      <c r="BWT10" s="17"/>
      <c r="BWU10" s="17"/>
      <c r="BWV10" s="17"/>
      <c r="BWW10" s="17"/>
      <c r="BWX10" s="17"/>
      <c r="BWY10" s="17"/>
      <c r="BWZ10" s="17"/>
      <c r="BXA10" s="17"/>
      <c r="BXB10" s="17"/>
      <c r="BXC10" s="17"/>
      <c r="BXD10" s="17"/>
      <c r="BXE10" s="17"/>
      <c r="BXF10" s="17"/>
      <c r="BXG10" s="17"/>
      <c r="BXH10" s="17"/>
      <c r="BXI10" s="17"/>
      <c r="BXJ10" s="17"/>
      <c r="BXK10" s="17"/>
      <c r="BXL10" s="17"/>
      <c r="BXM10" s="17"/>
      <c r="BXN10" s="17"/>
      <c r="BXO10" s="17"/>
      <c r="BXP10" s="17"/>
      <c r="BXQ10" s="17"/>
      <c r="BXR10" s="17"/>
      <c r="BXS10" s="17"/>
      <c r="BXT10" s="17"/>
      <c r="BXU10" s="17"/>
      <c r="BXV10" s="17"/>
      <c r="BXW10" s="17"/>
      <c r="BXX10" s="17"/>
      <c r="BXY10" s="17"/>
      <c r="BXZ10" s="17"/>
      <c r="BYA10" s="17"/>
      <c r="BYB10" s="17"/>
      <c r="BYC10" s="17"/>
      <c r="BYD10" s="17"/>
      <c r="BYE10" s="17"/>
      <c r="BYF10" s="17"/>
      <c r="BYG10" s="17"/>
      <c r="BYH10" s="17"/>
      <c r="BYI10" s="17"/>
      <c r="BYJ10" s="17"/>
      <c r="BYK10" s="17"/>
      <c r="BYL10" s="17"/>
      <c r="BYM10" s="17"/>
      <c r="BYN10" s="17"/>
      <c r="BYO10" s="17"/>
      <c r="BYP10" s="17"/>
      <c r="BYQ10" s="17"/>
      <c r="BYR10" s="17"/>
      <c r="BYS10" s="17"/>
      <c r="BYT10" s="17"/>
      <c r="BYU10" s="17"/>
      <c r="BYV10" s="17"/>
      <c r="BYW10" s="17"/>
      <c r="BYX10" s="17"/>
      <c r="BYY10" s="17"/>
      <c r="BYZ10" s="17"/>
      <c r="BZA10" s="17"/>
      <c r="BZB10" s="17"/>
      <c r="BZC10" s="17"/>
      <c r="BZD10" s="17"/>
      <c r="BZE10" s="17"/>
      <c r="BZF10" s="17"/>
      <c r="BZG10" s="17"/>
      <c r="BZH10" s="17"/>
      <c r="BZI10" s="17"/>
      <c r="BZJ10" s="17"/>
      <c r="BZK10" s="17"/>
      <c r="BZL10" s="17"/>
      <c r="BZM10" s="17"/>
      <c r="BZN10" s="17"/>
      <c r="BZO10" s="17"/>
      <c r="BZP10" s="17"/>
      <c r="BZQ10" s="17"/>
      <c r="BZR10" s="17"/>
      <c r="BZS10" s="17"/>
      <c r="BZT10" s="17"/>
      <c r="BZU10" s="17"/>
      <c r="BZV10" s="17"/>
      <c r="BZW10" s="17"/>
      <c r="BZX10" s="17"/>
      <c r="BZY10" s="17"/>
      <c r="BZZ10" s="17"/>
      <c r="CAA10" s="17"/>
      <c r="CAB10" s="17"/>
      <c r="CAC10" s="17"/>
      <c r="CAD10" s="17"/>
      <c r="CAE10" s="17"/>
      <c r="CAF10" s="17"/>
      <c r="CAG10" s="17"/>
      <c r="CAH10" s="17"/>
      <c r="CAI10" s="17"/>
      <c r="CAJ10" s="17"/>
      <c r="CAK10" s="17"/>
      <c r="CAL10" s="17"/>
      <c r="CAM10" s="17"/>
      <c r="CAN10" s="17"/>
      <c r="CAO10" s="17"/>
      <c r="CAP10" s="17"/>
      <c r="CAQ10" s="17"/>
      <c r="CAR10" s="17"/>
      <c r="CAS10" s="17"/>
      <c r="CAT10" s="17"/>
      <c r="CAU10" s="17"/>
      <c r="CAV10" s="17"/>
      <c r="CAW10" s="17"/>
      <c r="CAX10" s="17"/>
      <c r="CAY10" s="17"/>
      <c r="CAZ10" s="17"/>
      <c r="CBA10" s="17"/>
      <c r="CBB10" s="17"/>
      <c r="CBC10" s="17"/>
      <c r="CBD10" s="17"/>
      <c r="CBE10" s="17"/>
      <c r="CBF10" s="17"/>
      <c r="CBG10" s="17"/>
      <c r="CBH10" s="17"/>
      <c r="CBI10" s="17"/>
      <c r="CBJ10" s="17"/>
      <c r="CBK10" s="17"/>
      <c r="CBL10" s="17"/>
      <c r="CBM10" s="17"/>
      <c r="CBN10" s="17"/>
      <c r="CBO10" s="17"/>
      <c r="CBP10" s="17"/>
      <c r="CBQ10" s="17"/>
      <c r="CBR10" s="17"/>
      <c r="CBS10" s="17"/>
      <c r="CBT10" s="17"/>
      <c r="CBU10" s="17"/>
      <c r="CBV10" s="17"/>
      <c r="CBW10" s="17"/>
      <c r="CBX10" s="17"/>
      <c r="CBY10" s="17"/>
      <c r="CBZ10" s="17"/>
      <c r="CCA10" s="17"/>
      <c r="CCB10" s="17"/>
      <c r="CCC10" s="17"/>
      <c r="CCD10" s="17"/>
      <c r="CCE10" s="17"/>
      <c r="CCF10" s="17"/>
      <c r="CCG10" s="17"/>
      <c r="CCH10" s="17"/>
      <c r="CCI10" s="17"/>
      <c r="CCJ10" s="17"/>
      <c r="CCK10" s="17"/>
      <c r="CCL10" s="17"/>
      <c r="CCM10" s="17"/>
      <c r="CCN10" s="17"/>
      <c r="CCO10" s="17"/>
      <c r="CCP10" s="17"/>
      <c r="CCQ10" s="17"/>
      <c r="CCR10" s="17"/>
      <c r="CCS10" s="17"/>
      <c r="CCT10" s="17"/>
      <c r="CCU10" s="17"/>
      <c r="CCV10" s="17"/>
      <c r="CCW10" s="17"/>
      <c r="CCX10" s="17"/>
      <c r="CCY10" s="17"/>
      <c r="CCZ10" s="17"/>
      <c r="CDA10" s="17"/>
      <c r="CDB10" s="17"/>
      <c r="CDC10" s="17"/>
      <c r="CDD10" s="17"/>
      <c r="CDE10" s="17"/>
      <c r="CDF10" s="17"/>
      <c r="CDG10" s="17"/>
      <c r="CDH10" s="17"/>
      <c r="CDI10" s="17"/>
      <c r="CDJ10" s="17"/>
      <c r="CDK10" s="17"/>
      <c r="CDL10" s="17"/>
      <c r="CDM10" s="17"/>
      <c r="CDN10" s="17"/>
      <c r="CDO10" s="17"/>
      <c r="CDP10" s="17"/>
      <c r="CDQ10" s="17"/>
      <c r="CDR10" s="17"/>
      <c r="CDS10" s="17"/>
      <c r="CDT10" s="17"/>
      <c r="CDU10" s="17"/>
    </row>
    <row r="11">
      <c r="A11" s="14" t="s">
        <v>2696</v>
      </c>
      <c r="B11" s="14" t="s">
        <v>2697</v>
      </c>
      <c r="C11" s="14" t="s">
        <v>2601</v>
      </c>
      <c r="D11" s="14" t="s">
        <v>2636</v>
      </c>
      <c r="E11" s="14" t="s">
        <v>54</v>
      </c>
      <c r="F11" s="14" t="s">
        <v>2616</v>
      </c>
      <c r="I11" s="14" t="s">
        <v>2698</v>
      </c>
      <c r="J11" s="14" t="s">
        <v>2618</v>
      </c>
      <c r="K11" s="14" t="s">
        <v>2619</v>
      </c>
      <c r="L11" s="14" t="s">
        <v>2639</v>
      </c>
      <c r="M11" s="17"/>
      <c r="N11" s="14" t="s">
        <v>2690</v>
      </c>
      <c r="O11" s="14" t="s">
        <v>2690</v>
      </c>
      <c r="P11" s="14" t="s">
        <v>2690</v>
      </c>
      <c r="Q11" s="16">
        <v>11.0</v>
      </c>
      <c r="R11" s="16">
        <v>3988877.0</v>
      </c>
      <c r="S11" s="16">
        <v>3988877.0</v>
      </c>
      <c r="T11" s="14" t="s">
        <v>2631</v>
      </c>
      <c r="U11" s="14" t="s">
        <v>2630</v>
      </c>
      <c r="V11" s="14" t="s">
        <v>2699</v>
      </c>
      <c r="W11" s="14" t="s">
        <v>2700</v>
      </c>
      <c r="X11" s="16">
        <v>0.29</v>
      </c>
      <c r="Y11" s="17"/>
      <c r="Z11" s="16">
        <v>19.0</v>
      </c>
      <c r="AA11" s="16">
        <v>47.0</v>
      </c>
      <c r="AB11" s="17"/>
      <c r="AC11" s="16">
        <v>107.0</v>
      </c>
      <c r="AD11" s="16">
        <v>437.0</v>
      </c>
      <c r="AE11" s="22">
        <v>45334.0</v>
      </c>
      <c r="AF11" s="17"/>
      <c r="AG11" s="17"/>
      <c r="AH11" s="17"/>
      <c r="AI11" s="17"/>
      <c r="AJ11" s="17"/>
      <c r="AK11" s="17"/>
      <c r="AL11" s="16">
        <v>61.0</v>
      </c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4" t="s">
        <v>2642</v>
      </c>
      <c r="BB11" s="17"/>
      <c r="BC11" s="17"/>
      <c r="BD11" s="17"/>
      <c r="BE11" s="17"/>
      <c r="BF11" s="14" t="s">
        <v>2574</v>
      </c>
      <c r="BG11" s="16">
        <v>1.0</v>
      </c>
      <c r="BH11" s="14" t="s">
        <v>2564</v>
      </c>
      <c r="BI11" s="14" t="s">
        <v>2594</v>
      </c>
      <c r="BJ11" s="14" t="s">
        <v>2566</v>
      </c>
      <c r="BK11" s="17"/>
      <c r="BL11" s="17"/>
      <c r="BM11" s="16">
        <v>14.7333333</v>
      </c>
      <c r="BN11" s="17"/>
      <c r="BO11" s="17"/>
      <c r="BP11" s="17"/>
      <c r="BQ11" s="17"/>
      <c r="BR11" s="17"/>
      <c r="BS11" s="16">
        <v>0.2147</v>
      </c>
      <c r="BT11" s="16">
        <v>28.3394155</v>
      </c>
      <c r="BU11" s="14" t="s">
        <v>2567</v>
      </c>
      <c r="BV11" s="14" t="s">
        <v>2701</v>
      </c>
      <c r="BW11" s="14" t="s">
        <v>2702</v>
      </c>
      <c r="BX11" s="16">
        <v>30.0</v>
      </c>
      <c r="BY11" s="14" t="s">
        <v>2642</v>
      </c>
      <c r="BZ11" s="16">
        <v>862.0</v>
      </c>
      <c r="CA11" s="16">
        <v>-22571.0</v>
      </c>
      <c r="CB11" s="16">
        <v>0.0</v>
      </c>
      <c r="CC11" s="16">
        <v>20.9093599</v>
      </c>
      <c r="CD11" s="14" t="s">
        <v>2703</v>
      </c>
      <c r="CE11" s="16">
        <v>28.3394155</v>
      </c>
      <c r="CF11" s="14" t="s">
        <v>2572</v>
      </c>
      <c r="CG11" s="14" t="s">
        <v>2704</v>
      </c>
      <c r="CH11" s="19">
        <v>41151.0</v>
      </c>
      <c r="CI11" s="14" t="s">
        <v>2573</v>
      </c>
      <c r="CJ11" s="17"/>
      <c r="CK11" s="14" t="s">
        <v>2574</v>
      </c>
      <c r="CL11" s="14" t="s">
        <v>2606</v>
      </c>
      <c r="CM11" s="20">
        <v>2320082.0</v>
      </c>
      <c r="CN11" s="14" t="s">
        <v>2606</v>
      </c>
      <c r="CO11" s="14" t="s">
        <v>2563</v>
      </c>
      <c r="CP11" s="14" t="s">
        <v>2563</v>
      </c>
      <c r="CQ11" s="16">
        <v>0.3382</v>
      </c>
      <c r="CR11" s="16">
        <v>0.49</v>
      </c>
      <c r="CS11" s="14" t="s">
        <v>2563</v>
      </c>
      <c r="CT11" s="14" t="s">
        <v>2705</v>
      </c>
      <c r="CU11" s="14" t="s">
        <v>2577</v>
      </c>
      <c r="CV11" s="14" t="s">
        <v>2706</v>
      </c>
      <c r="CW11" s="14" t="s">
        <v>2609</v>
      </c>
      <c r="CX11" s="14" t="s">
        <v>2580</v>
      </c>
      <c r="CY11" s="16">
        <v>20.9093599</v>
      </c>
      <c r="CZ11" s="14" t="s">
        <v>2707</v>
      </c>
      <c r="DB11" s="14" t="s">
        <v>2574</v>
      </c>
      <c r="DC11" s="14" t="s">
        <v>2708</v>
      </c>
      <c r="DD11" s="14" t="s">
        <v>2642</v>
      </c>
      <c r="DE11" s="14" t="s">
        <v>2563</v>
      </c>
      <c r="DF11" s="14" t="s">
        <v>2574</v>
      </c>
      <c r="DG11" s="14" t="s">
        <v>2709</v>
      </c>
      <c r="DH11" s="16">
        <v>86.0</v>
      </c>
      <c r="DI11" s="14" t="s">
        <v>2610</v>
      </c>
      <c r="DJ11" s="14" t="s">
        <v>2710</v>
      </c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17"/>
      <c r="NW11" s="17"/>
      <c r="NX11" s="17"/>
      <c r="NY11" s="17"/>
      <c r="NZ11" s="17"/>
      <c r="OA11" s="17"/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7"/>
      <c r="PP11" s="17"/>
      <c r="PQ11" s="17"/>
      <c r="PR11" s="17"/>
      <c r="PS11" s="17"/>
      <c r="PT11" s="17"/>
      <c r="PU11" s="17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17"/>
      <c r="QJ11" s="17"/>
      <c r="QK11" s="17"/>
      <c r="QL11" s="17"/>
      <c r="QM11" s="17"/>
      <c r="QN11" s="17"/>
      <c r="QO11" s="17"/>
      <c r="QP11" s="17"/>
      <c r="QQ11" s="17"/>
      <c r="QR11" s="17"/>
      <c r="QS11" s="17"/>
      <c r="QT11" s="17"/>
      <c r="QU11" s="16">
        <v>31.0</v>
      </c>
      <c r="QV11" s="16">
        <v>10.0</v>
      </c>
      <c r="QW11" s="16">
        <v>24.0</v>
      </c>
      <c r="QX11" s="17"/>
      <c r="QY11" s="17"/>
      <c r="QZ11" s="17"/>
      <c r="RA11" s="17"/>
      <c r="RB11" s="17"/>
      <c r="RC11" s="17"/>
      <c r="RD11" s="17"/>
      <c r="RE11" s="17"/>
      <c r="RF11" s="17"/>
      <c r="RG11" s="17"/>
      <c r="RH11" s="17"/>
      <c r="RI11" s="17"/>
      <c r="RJ11" s="17"/>
      <c r="RK11" s="17"/>
      <c r="RL11" s="17"/>
      <c r="RM11" s="17"/>
      <c r="RN11" s="17"/>
      <c r="RO11" s="17"/>
      <c r="RP11" s="17"/>
      <c r="RQ11" s="17"/>
      <c r="RR11" s="17"/>
      <c r="RS11" s="17"/>
      <c r="RT11" s="17"/>
      <c r="RU11" s="17"/>
      <c r="RV11" s="17"/>
      <c r="RW11" s="17"/>
      <c r="RX11" s="17"/>
      <c r="RY11" s="17"/>
      <c r="RZ11" s="17"/>
      <c r="SA11" s="17"/>
      <c r="SB11" s="17"/>
      <c r="SC11" s="17"/>
      <c r="SD11" s="17"/>
      <c r="SE11" s="17"/>
      <c r="SF11" s="17"/>
      <c r="SG11" s="17"/>
      <c r="SH11" s="17"/>
      <c r="SI11" s="17"/>
      <c r="SJ11" s="17"/>
      <c r="SK11" s="17"/>
      <c r="SL11" s="17"/>
      <c r="SM11" s="17"/>
      <c r="SN11" s="17"/>
      <c r="SO11" s="17"/>
      <c r="SP11" s="17"/>
      <c r="SQ11" s="17"/>
      <c r="SR11" s="17"/>
      <c r="SS11" s="17"/>
      <c r="ST11" s="17"/>
      <c r="SU11" s="17"/>
      <c r="SV11" s="17"/>
      <c r="SW11" s="17"/>
      <c r="SX11" s="17"/>
      <c r="SY11" s="17"/>
      <c r="SZ11" s="17"/>
      <c r="TA11" s="17"/>
      <c r="TB11" s="17"/>
      <c r="TC11" s="17"/>
      <c r="TD11" s="17"/>
      <c r="TE11" s="17"/>
      <c r="TF11" s="17"/>
      <c r="TG11" s="17"/>
      <c r="TH11" s="17"/>
      <c r="TI11" s="17"/>
      <c r="TJ11" s="17"/>
      <c r="TK11" s="17"/>
      <c r="TL11" s="17"/>
      <c r="TM11" s="17"/>
      <c r="TN11" s="17"/>
      <c r="TO11" s="17"/>
      <c r="TP11" s="17"/>
      <c r="TQ11" s="17"/>
      <c r="TR11" s="17"/>
      <c r="TS11" s="17"/>
      <c r="TT11" s="17"/>
      <c r="TU11" s="17"/>
      <c r="TV11" s="17"/>
      <c r="TW11" s="17"/>
      <c r="TX11" s="17"/>
      <c r="TY11" s="17"/>
      <c r="TZ11" s="17"/>
      <c r="UA11" s="17"/>
      <c r="UB11" s="17"/>
      <c r="UC11" s="17"/>
      <c r="UD11" s="17"/>
      <c r="UE11" s="17"/>
      <c r="UF11" s="17"/>
      <c r="UG11" s="17"/>
      <c r="UH11" s="17"/>
      <c r="UI11" s="17"/>
      <c r="UJ11" s="17"/>
      <c r="UK11" s="17"/>
      <c r="UL11" s="17"/>
      <c r="UM11" s="17"/>
      <c r="UN11" s="17"/>
      <c r="UO11" s="17"/>
      <c r="UP11" s="17"/>
      <c r="UQ11" s="17"/>
      <c r="UR11" s="17"/>
      <c r="US11" s="17"/>
      <c r="UT11" s="17"/>
      <c r="UU11" s="17"/>
      <c r="UV11" s="17"/>
      <c r="UW11" s="17"/>
      <c r="UX11" s="17"/>
      <c r="UY11" s="17"/>
      <c r="UZ11" s="17"/>
      <c r="VA11" s="17"/>
      <c r="VB11" s="17"/>
      <c r="VC11" s="17"/>
      <c r="VD11" s="17"/>
      <c r="VE11" s="17"/>
      <c r="VF11" s="17"/>
      <c r="VG11" s="17"/>
      <c r="VH11" s="17"/>
      <c r="VI11" s="17"/>
      <c r="VJ11" s="17"/>
      <c r="VK11" s="17"/>
      <c r="VL11" s="17"/>
      <c r="VM11" s="17"/>
      <c r="VN11" s="17"/>
      <c r="VO11" s="17"/>
      <c r="VP11" s="17"/>
      <c r="VQ11" s="17"/>
      <c r="VR11" s="17"/>
      <c r="VS11" s="17"/>
      <c r="VT11" s="17"/>
      <c r="VU11" s="17"/>
      <c r="VV11" s="17"/>
      <c r="VW11" s="17"/>
      <c r="VX11" s="17"/>
      <c r="VY11" s="17"/>
      <c r="VZ11" s="17"/>
      <c r="WA11" s="17"/>
      <c r="WB11" s="17"/>
      <c r="WC11" s="17"/>
      <c r="WD11" s="17"/>
      <c r="WE11" s="17"/>
      <c r="WF11" s="17"/>
      <c r="WG11" s="17"/>
      <c r="WH11" s="17"/>
      <c r="WI11" s="17"/>
      <c r="WJ11" s="17"/>
      <c r="WK11" s="17"/>
      <c r="WL11" s="17"/>
      <c r="WM11" s="17"/>
      <c r="WN11" s="17"/>
      <c r="WO11" s="17"/>
      <c r="WP11" s="17"/>
      <c r="WQ11" s="17"/>
      <c r="WR11" s="17"/>
      <c r="WS11" s="17"/>
      <c r="WT11" s="17"/>
      <c r="WU11" s="17"/>
      <c r="WV11" s="17"/>
      <c r="WW11" s="17"/>
      <c r="WX11" s="17"/>
      <c r="WY11" s="17"/>
      <c r="WZ11" s="17"/>
      <c r="XA11" s="17"/>
      <c r="XB11" s="17"/>
      <c r="XC11" s="17"/>
      <c r="XD11" s="17"/>
      <c r="XE11" s="17"/>
      <c r="XF11" s="17"/>
      <c r="XG11" s="17"/>
      <c r="XH11" s="17"/>
      <c r="XI11" s="17"/>
      <c r="XJ11" s="17"/>
      <c r="XK11" s="17"/>
      <c r="XL11" s="17"/>
      <c r="XM11" s="17"/>
      <c r="XN11" s="17"/>
      <c r="XO11" s="17"/>
      <c r="XP11" s="17"/>
      <c r="XQ11" s="17"/>
      <c r="XR11" s="17"/>
      <c r="XS11" s="17"/>
      <c r="XT11" s="17"/>
      <c r="XU11" s="17"/>
      <c r="XV11" s="17"/>
      <c r="XW11" s="17"/>
      <c r="XX11" s="17"/>
      <c r="XY11" s="17"/>
      <c r="XZ11" s="17"/>
      <c r="YA11" s="17"/>
      <c r="YB11" s="17"/>
      <c r="YC11" s="17"/>
      <c r="YD11" s="17"/>
      <c r="YE11" s="17"/>
      <c r="YF11" s="17"/>
      <c r="YG11" s="17"/>
      <c r="YH11" s="17"/>
      <c r="YI11" s="17"/>
      <c r="YJ11" s="17"/>
      <c r="YK11" s="17"/>
      <c r="YL11" s="17"/>
      <c r="YM11" s="17"/>
      <c r="YN11" s="17"/>
      <c r="YO11" s="17"/>
      <c r="YP11" s="17"/>
      <c r="YQ11" s="17"/>
      <c r="YR11" s="17"/>
      <c r="YS11" s="17"/>
      <c r="YT11" s="17"/>
      <c r="YU11" s="17"/>
      <c r="YV11" s="17"/>
      <c r="YW11" s="17"/>
      <c r="YX11" s="17"/>
      <c r="YY11" s="17"/>
      <c r="YZ11" s="17"/>
      <c r="ZA11" s="17"/>
      <c r="ZB11" s="17"/>
      <c r="ZC11" s="17"/>
      <c r="ZD11" s="17"/>
      <c r="ZE11" s="17"/>
      <c r="ZF11" s="17"/>
      <c r="ZG11" s="17"/>
      <c r="ZH11" s="17"/>
      <c r="ZI11" s="17"/>
      <c r="ZJ11" s="17"/>
      <c r="ZK11" s="17"/>
      <c r="ZL11" s="17"/>
      <c r="ZM11" s="17"/>
      <c r="ZN11" s="17"/>
      <c r="ZO11" s="17"/>
      <c r="ZP11" s="17"/>
      <c r="ZQ11" s="17"/>
      <c r="ZR11" s="17"/>
      <c r="ZS11" s="17"/>
      <c r="ZT11" s="17"/>
      <c r="ZU11" s="17"/>
      <c r="ZV11" s="17"/>
      <c r="ZW11" s="17"/>
      <c r="ZX11" s="17"/>
      <c r="ZY11" s="17"/>
      <c r="ZZ11" s="17"/>
      <c r="AAA11" s="17"/>
      <c r="AAB11" s="17"/>
      <c r="AAC11" s="17"/>
      <c r="AAD11" s="17"/>
      <c r="AAE11" s="17"/>
      <c r="AAF11" s="17"/>
      <c r="AAG11" s="17"/>
      <c r="AAH11" s="17"/>
      <c r="AAI11" s="17"/>
      <c r="AAJ11" s="17"/>
      <c r="AAK11" s="17"/>
      <c r="AAL11" s="17"/>
      <c r="AAM11" s="17"/>
      <c r="AAN11" s="17"/>
      <c r="AAO11" s="17"/>
      <c r="AAP11" s="17"/>
      <c r="AAQ11" s="17"/>
      <c r="AAR11" s="17"/>
      <c r="AAS11" s="17"/>
      <c r="AAT11" s="17"/>
      <c r="AAU11" s="17"/>
      <c r="AAV11" s="17"/>
      <c r="AAW11" s="17"/>
      <c r="AAX11" s="17"/>
      <c r="AAY11" s="17"/>
      <c r="AAZ11" s="17"/>
      <c r="ABA11" s="17"/>
      <c r="ABB11" s="17"/>
      <c r="ABC11" s="17"/>
      <c r="ABD11" s="17"/>
      <c r="ABE11" s="17"/>
      <c r="ABF11" s="17"/>
      <c r="ABG11" s="17"/>
      <c r="ABH11" s="17"/>
      <c r="ABI11" s="17"/>
      <c r="ABJ11" s="17"/>
      <c r="ABK11" s="17"/>
      <c r="ABL11" s="17"/>
      <c r="ABM11" s="17"/>
      <c r="ABN11" s="17"/>
      <c r="ABO11" s="17"/>
      <c r="ABP11" s="17"/>
      <c r="ABQ11" s="17"/>
      <c r="ABR11" s="17"/>
      <c r="ABS11" s="17"/>
      <c r="ABT11" s="17"/>
      <c r="ABU11" s="17"/>
      <c r="ABV11" s="17"/>
      <c r="ABW11" s="17"/>
      <c r="ABX11" s="17"/>
      <c r="ABY11" s="17"/>
      <c r="ABZ11" s="17"/>
      <c r="ACA11" s="17"/>
      <c r="ACB11" s="17"/>
      <c r="ACC11" s="17"/>
      <c r="ACD11" s="17"/>
      <c r="ACE11" s="17"/>
      <c r="ACF11" s="17"/>
      <c r="ACG11" s="17"/>
      <c r="ACH11" s="17"/>
      <c r="ACI11" s="17"/>
      <c r="ACJ11" s="17"/>
      <c r="ACK11" s="17"/>
      <c r="ACL11" s="17"/>
      <c r="ACM11" s="17"/>
      <c r="ACN11" s="17"/>
      <c r="ACO11" s="17"/>
      <c r="ACP11" s="17"/>
      <c r="ACQ11" s="17"/>
      <c r="ACR11" s="17"/>
      <c r="ACS11" s="17"/>
      <c r="ACT11" s="17"/>
      <c r="ACU11" s="17"/>
      <c r="ACV11" s="17"/>
      <c r="ACW11" s="17"/>
      <c r="ACX11" s="17"/>
      <c r="ACY11" s="17"/>
      <c r="ACZ11" s="17"/>
      <c r="ADA11" s="17"/>
      <c r="ADB11" s="17"/>
      <c r="ADC11" s="17"/>
      <c r="ADD11" s="17"/>
      <c r="ADE11" s="17"/>
      <c r="ADF11" s="17"/>
      <c r="ADG11" s="17"/>
      <c r="ADH11" s="17"/>
      <c r="ADI11" s="17"/>
      <c r="ADJ11" s="17"/>
      <c r="ADK11" s="17"/>
      <c r="ADL11" s="17"/>
      <c r="ADM11" s="17"/>
      <c r="ADN11" s="17"/>
      <c r="ADO11" s="17"/>
      <c r="ADP11" s="17"/>
      <c r="ADQ11" s="17"/>
      <c r="ADR11" s="17"/>
      <c r="ADS11" s="17"/>
      <c r="ADT11" s="17"/>
      <c r="ADU11" s="17"/>
      <c r="ADV11" s="17"/>
      <c r="ADW11" s="17"/>
      <c r="ADX11" s="17"/>
      <c r="ADY11" s="17"/>
      <c r="ADZ11" s="17"/>
      <c r="AEA11" s="17"/>
      <c r="AEB11" s="17"/>
      <c r="AEC11" s="17"/>
      <c r="AED11" s="17"/>
      <c r="AEE11" s="17"/>
      <c r="AEF11" s="17"/>
      <c r="AEG11" s="17"/>
      <c r="AEH11" s="17"/>
      <c r="AEI11" s="17"/>
      <c r="AEJ11" s="17"/>
      <c r="AEK11" s="17"/>
      <c r="AEL11" s="17"/>
      <c r="AEM11" s="17"/>
      <c r="AEN11" s="17"/>
      <c r="AEO11" s="17"/>
      <c r="AEP11" s="17"/>
      <c r="AEQ11" s="17"/>
      <c r="AER11" s="17"/>
      <c r="AES11" s="17"/>
      <c r="AET11" s="17"/>
      <c r="AEU11" s="17"/>
      <c r="AEV11" s="17"/>
      <c r="AEW11" s="17"/>
      <c r="AEX11" s="17"/>
      <c r="AEY11" s="17"/>
      <c r="AEZ11" s="17"/>
      <c r="AFA11" s="17"/>
      <c r="AFB11" s="17"/>
      <c r="AFC11" s="17"/>
      <c r="AFD11" s="17"/>
      <c r="AFE11" s="17"/>
      <c r="AFF11" s="17"/>
      <c r="AFG11" s="17"/>
      <c r="AFH11" s="17"/>
      <c r="AFI11" s="17"/>
      <c r="AFJ11" s="17"/>
      <c r="AFK11" s="17"/>
      <c r="AFL11" s="17"/>
      <c r="AFM11" s="17"/>
      <c r="AFN11" s="17"/>
      <c r="AFO11" s="17"/>
      <c r="AFP11" s="17"/>
      <c r="AFQ11" s="17"/>
      <c r="AFR11" s="17"/>
      <c r="AFS11" s="17"/>
      <c r="AFT11" s="17"/>
      <c r="AFU11" s="17"/>
      <c r="AFV11" s="17"/>
      <c r="AFW11" s="17"/>
      <c r="AFX11" s="17"/>
      <c r="AFY11" s="17"/>
      <c r="AFZ11" s="17"/>
      <c r="AGA11" s="17"/>
      <c r="AGB11" s="17"/>
      <c r="AGC11" s="17"/>
      <c r="AGD11" s="17"/>
      <c r="AGE11" s="17"/>
      <c r="AGF11" s="17"/>
      <c r="AGG11" s="17"/>
      <c r="AGH11" s="17"/>
      <c r="AGI11" s="17"/>
      <c r="AGJ11" s="17"/>
      <c r="AGK11" s="17"/>
      <c r="AGL11" s="17"/>
      <c r="AGM11" s="17"/>
      <c r="AGN11" s="17"/>
      <c r="AGO11" s="17"/>
      <c r="AGP11" s="17"/>
      <c r="AGQ11" s="17"/>
      <c r="AGR11" s="17"/>
      <c r="AGS11" s="17"/>
      <c r="AGT11" s="17"/>
      <c r="AGU11" s="17"/>
      <c r="AGV11" s="17"/>
      <c r="AGW11" s="17"/>
      <c r="AGX11" s="17"/>
      <c r="AGY11" s="17"/>
      <c r="AGZ11" s="17"/>
      <c r="AHA11" s="17"/>
      <c r="AHB11" s="17"/>
      <c r="AHC11" s="17"/>
      <c r="AHD11" s="17"/>
      <c r="AHE11" s="17"/>
      <c r="AHF11" s="17"/>
      <c r="AHG11" s="17"/>
      <c r="AHH11" s="17"/>
      <c r="AHI11" s="17"/>
      <c r="AHJ11" s="17"/>
      <c r="AHK11" s="17"/>
      <c r="AHL11" s="17"/>
      <c r="AHM11" s="17"/>
      <c r="AHN11" s="17"/>
      <c r="AHO11" s="17"/>
      <c r="AHP11" s="17"/>
      <c r="AHQ11" s="17"/>
      <c r="AHR11" s="17"/>
      <c r="AHS11" s="17"/>
      <c r="AHT11" s="17"/>
      <c r="AHU11" s="17"/>
      <c r="AHV11" s="17"/>
      <c r="AHW11" s="17"/>
      <c r="AHX11" s="17"/>
      <c r="AHY11" s="17"/>
      <c r="AHZ11" s="17"/>
      <c r="AIA11" s="17"/>
      <c r="AIB11" s="17"/>
      <c r="AIC11" s="17"/>
      <c r="AID11" s="17"/>
      <c r="AIE11" s="17"/>
      <c r="AIF11" s="17"/>
      <c r="AIG11" s="17"/>
      <c r="AIH11" s="17"/>
      <c r="AII11" s="17"/>
      <c r="AIJ11" s="17"/>
      <c r="AIK11" s="17"/>
      <c r="AIL11" s="17"/>
      <c r="AIM11" s="17"/>
      <c r="AIN11" s="17"/>
      <c r="AIO11" s="17"/>
      <c r="AIP11" s="17"/>
      <c r="AIQ11" s="17"/>
      <c r="AIR11" s="17"/>
      <c r="AIS11" s="17"/>
      <c r="AIT11" s="17"/>
      <c r="AIU11" s="17"/>
      <c r="AIV11" s="17"/>
      <c r="AIW11" s="17"/>
      <c r="AIX11" s="17"/>
      <c r="AIY11" s="17"/>
      <c r="AIZ11" s="17"/>
      <c r="AJA11" s="17"/>
      <c r="AJB11" s="17"/>
      <c r="AJC11" s="17"/>
      <c r="AJD11" s="17"/>
      <c r="AJE11" s="17"/>
      <c r="AJF11" s="17"/>
      <c r="AJG11" s="17"/>
      <c r="AJH11" s="17"/>
      <c r="AJI11" s="17"/>
      <c r="AJJ11" s="17"/>
      <c r="AJK11" s="17"/>
      <c r="AJL11" s="17"/>
      <c r="AJM11" s="17"/>
      <c r="AJN11" s="17"/>
      <c r="AJO11" s="17"/>
      <c r="AJP11" s="17"/>
      <c r="AJQ11" s="17"/>
      <c r="AJR11" s="17"/>
      <c r="AJS11" s="17"/>
      <c r="AJT11" s="17"/>
      <c r="AJU11" s="17"/>
      <c r="AJV11" s="17"/>
      <c r="AJW11" s="17"/>
      <c r="AJX11" s="17"/>
      <c r="AJY11" s="17"/>
      <c r="AJZ11" s="17"/>
      <c r="AKA11" s="17"/>
      <c r="AKB11" s="17"/>
      <c r="AKC11" s="17"/>
      <c r="AKD11" s="17"/>
      <c r="AKE11" s="17"/>
      <c r="AKF11" s="17"/>
      <c r="AKG11" s="17"/>
      <c r="AKH11" s="17"/>
      <c r="AKI11" s="17"/>
      <c r="AKJ11" s="17"/>
      <c r="AKK11" s="17"/>
      <c r="AKL11" s="17"/>
      <c r="AKM11" s="17"/>
      <c r="AKN11" s="17"/>
      <c r="AKO11" s="17"/>
      <c r="AKP11" s="17"/>
      <c r="AKQ11" s="17"/>
      <c r="AKR11" s="17"/>
      <c r="AKS11" s="17"/>
      <c r="AKT11" s="17"/>
      <c r="AKU11" s="17"/>
      <c r="AKV11" s="17"/>
      <c r="AKW11" s="17"/>
      <c r="AKX11" s="17"/>
      <c r="AKY11" s="17"/>
      <c r="AKZ11" s="17"/>
      <c r="ALA11" s="17"/>
      <c r="ALB11" s="17"/>
      <c r="ALC11" s="17"/>
      <c r="ALD11" s="17"/>
      <c r="ALE11" s="17"/>
      <c r="ALF11" s="17"/>
      <c r="ALG11" s="17"/>
      <c r="ALH11" s="17"/>
      <c r="ALI11" s="17"/>
      <c r="ALJ11" s="17"/>
      <c r="ALK11" s="17"/>
      <c r="ALL11" s="17"/>
      <c r="ALM11" s="17"/>
      <c r="ALN11" s="17"/>
      <c r="ALO11" s="17"/>
      <c r="ALP11" s="17"/>
      <c r="ALQ11" s="17"/>
      <c r="ALR11" s="17"/>
      <c r="ALS11" s="17"/>
      <c r="ALT11" s="17"/>
      <c r="ALU11" s="17"/>
      <c r="ALV11" s="17"/>
      <c r="ALW11" s="17"/>
      <c r="ALX11" s="17"/>
      <c r="ALY11" s="17"/>
      <c r="ALZ11" s="17"/>
      <c r="AMA11" s="17"/>
      <c r="AMB11" s="17"/>
      <c r="AMC11" s="17"/>
      <c r="AMD11" s="17"/>
      <c r="AME11" s="17"/>
      <c r="AMF11" s="17"/>
      <c r="AMG11" s="17"/>
      <c r="AMH11" s="17"/>
      <c r="AMI11" s="17"/>
      <c r="AMJ11" s="17"/>
      <c r="AMK11" s="17"/>
      <c r="AML11" s="17"/>
      <c r="AMM11" s="17"/>
      <c r="AMN11" s="17"/>
      <c r="AMO11" s="17"/>
      <c r="AMP11" s="17"/>
      <c r="AMQ11" s="17"/>
      <c r="AMR11" s="17"/>
      <c r="AMS11" s="17"/>
      <c r="AMT11" s="17"/>
      <c r="AMU11" s="17"/>
      <c r="AMV11" s="17"/>
      <c r="AMW11" s="17"/>
      <c r="AMX11" s="17"/>
      <c r="AMY11" s="17"/>
      <c r="AMZ11" s="17"/>
      <c r="ANA11" s="17"/>
      <c r="ANB11" s="17"/>
      <c r="ANC11" s="17"/>
      <c r="AND11" s="17"/>
      <c r="ANE11" s="17"/>
      <c r="ANF11" s="17"/>
      <c r="ANG11" s="17"/>
      <c r="ANH11" s="17"/>
      <c r="ANI11" s="17"/>
      <c r="ANJ11" s="17"/>
      <c r="ANK11" s="17"/>
      <c r="ANL11" s="17"/>
      <c r="ANM11" s="17"/>
      <c r="ANN11" s="17"/>
      <c r="ANO11" s="17"/>
      <c r="ANP11" s="17"/>
      <c r="ANQ11" s="17"/>
      <c r="ANR11" s="17"/>
      <c r="ANS11" s="17"/>
      <c r="ANT11" s="17"/>
      <c r="ANU11" s="17"/>
      <c r="ANV11" s="17"/>
      <c r="ANW11" s="17"/>
      <c r="ANX11" s="17"/>
      <c r="ANY11" s="17"/>
      <c r="ANZ11" s="17"/>
      <c r="AOA11" s="17"/>
      <c r="AOB11" s="17"/>
      <c r="AOC11" s="17"/>
      <c r="AOD11" s="17"/>
      <c r="AOE11" s="17"/>
      <c r="AOF11" s="17"/>
      <c r="AOG11" s="17"/>
      <c r="AOH11" s="17"/>
      <c r="AOI11" s="17"/>
      <c r="AOJ11" s="17"/>
      <c r="AOK11" s="17"/>
      <c r="AOL11" s="17"/>
      <c r="AOM11" s="17"/>
      <c r="AON11" s="17"/>
      <c r="AOO11" s="17"/>
      <c r="AOP11" s="17"/>
      <c r="AOQ11" s="17"/>
      <c r="AOR11" s="17"/>
      <c r="AOS11" s="17"/>
      <c r="AOT11" s="17"/>
      <c r="AOU11" s="17"/>
      <c r="AOV11" s="17"/>
      <c r="AOW11" s="17"/>
      <c r="AOX11" s="17"/>
      <c r="AOY11" s="17"/>
      <c r="AOZ11" s="17"/>
      <c r="APA11" s="17"/>
      <c r="APB11" s="17"/>
      <c r="APC11" s="17"/>
      <c r="APD11" s="17"/>
      <c r="APE11" s="17"/>
      <c r="APF11" s="17"/>
      <c r="APG11" s="17"/>
      <c r="APH11" s="17"/>
      <c r="API11" s="17"/>
      <c r="APJ11" s="17"/>
      <c r="APK11" s="17"/>
      <c r="APL11" s="17"/>
      <c r="APM11" s="17"/>
      <c r="APN11" s="17"/>
      <c r="APO11" s="17"/>
      <c r="APP11" s="17"/>
      <c r="APQ11" s="17"/>
      <c r="APR11" s="17"/>
      <c r="APS11" s="17"/>
      <c r="APT11" s="17"/>
      <c r="APU11" s="17"/>
      <c r="APV11" s="17"/>
      <c r="APW11" s="17"/>
      <c r="APX11" s="17"/>
      <c r="APY11" s="17"/>
      <c r="APZ11" s="17"/>
      <c r="AQA11" s="17"/>
      <c r="AQB11" s="17"/>
      <c r="AQC11" s="17"/>
      <c r="AQD11" s="17"/>
      <c r="AQE11" s="17"/>
      <c r="AQF11" s="17"/>
      <c r="AQG11" s="17"/>
      <c r="AQH11" s="17"/>
      <c r="AQI11" s="17"/>
      <c r="AQJ11" s="17"/>
      <c r="AQK11" s="17"/>
      <c r="AQL11" s="17"/>
      <c r="AQM11" s="17"/>
      <c r="AQN11" s="17"/>
      <c r="AQO11" s="17"/>
      <c r="AQP11" s="17"/>
      <c r="AQQ11" s="17"/>
      <c r="AQR11" s="17"/>
      <c r="AQS11" s="17"/>
      <c r="AQT11" s="17"/>
      <c r="AQU11" s="17"/>
      <c r="AQV11" s="17"/>
      <c r="AQW11" s="17"/>
      <c r="AQX11" s="17"/>
      <c r="AQY11" s="17"/>
      <c r="AQZ11" s="17"/>
      <c r="ARA11" s="17"/>
      <c r="ARB11" s="17"/>
      <c r="ARC11" s="17"/>
      <c r="ARD11" s="17"/>
      <c r="ARE11" s="17"/>
      <c r="ARF11" s="17"/>
      <c r="ARG11" s="17"/>
      <c r="ARH11" s="17"/>
      <c r="ARI11" s="17"/>
      <c r="ARJ11" s="17"/>
      <c r="ARK11" s="17"/>
      <c r="ARL11" s="17"/>
      <c r="ARM11" s="17"/>
      <c r="ARN11" s="17"/>
      <c r="ARO11" s="17"/>
      <c r="ARP11" s="17"/>
      <c r="ARQ11" s="17"/>
      <c r="ARR11" s="17"/>
      <c r="ARS11" s="17"/>
      <c r="ART11" s="17"/>
      <c r="ARU11" s="17"/>
      <c r="ARV11" s="17"/>
      <c r="ARW11" s="17"/>
      <c r="ARX11" s="17"/>
      <c r="ARY11" s="17"/>
      <c r="ARZ11" s="17"/>
      <c r="ASA11" s="17"/>
      <c r="ASB11" s="17"/>
      <c r="ASC11" s="17"/>
      <c r="ASD11" s="17"/>
      <c r="ASE11" s="17"/>
      <c r="ASF11" s="17"/>
      <c r="ASG11" s="17"/>
      <c r="ASH11" s="17"/>
      <c r="ASI11" s="17"/>
      <c r="ASJ11" s="17"/>
      <c r="ASK11" s="17"/>
      <c r="ASL11" s="17"/>
      <c r="ASM11" s="17"/>
      <c r="ASN11" s="17"/>
      <c r="ASO11" s="17"/>
      <c r="ASP11" s="17"/>
      <c r="ASQ11" s="17"/>
      <c r="ASR11" s="17"/>
      <c r="ASS11" s="17"/>
      <c r="AST11" s="17"/>
      <c r="ASU11" s="17"/>
      <c r="ASV11" s="17"/>
      <c r="ASW11" s="17"/>
      <c r="ASX11" s="17"/>
      <c r="ASY11" s="17"/>
      <c r="ASZ11" s="17"/>
      <c r="ATA11" s="17"/>
      <c r="ATB11" s="17"/>
      <c r="ATC11" s="17"/>
      <c r="ATD11" s="17"/>
      <c r="ATE11" s="17"/>
      <c r="ATF11" s="17"/>
      <c r="ATG11" s="17"/>
      <c r="ATH11" s="17"/>
      <c r="ATI11" s="17"/>
      <c r="ATJ11" s="17"/>
      <c r="ATK11" s="17"/>
      <c r="ATL11" s="17"/>
      <c r="ATM11" s="17"/>
      <c r="ATN11" s="17"/>
      <c r="ATO11" s="17"/>
      <c r="ATP11" s="17"/>
      <c r="ATQ11" s="17"/>
      <c r="ATR11" s="17"/>
      <c r="ATS11" s="17"/>
      <c r="ATT11" s="17"/>
      <c r="ATU11" s="17"/>
      <c r="ATV11" s="17"/>
      <c r="ATW11" s="17"/>
      <c r="ATX11" s="17"/>
      <c r="ATY11" s="17"/>
      <c r="ATZ11" s="17"/>
      <c r="AUA11" s="17"/>
      <c r="AUB11" s="17"/>
      <c r="AUC11" s="17"/>
      <c r="AUD11" s="17"/>
      <c r="AUE11" s="17"/>
      <c r="AUF11" s="17"/>
      <c r="AUG11" s="17"/>
      <c r="AUH11" s="17"/>
      <c r="AUI11" s="17"/>
      <c r="AUJ11" s="17"/>
      <c r="AUK11" s="17"/>
      <c r="AUL11" s="17"/>
      <c r="AUM11" s="17"/>
      <c r="AUN11" s="17"/>
      <c r="AUO11" s="17"/>
      <c r="AUP11" s="17"/>
      <c r="AUQ11" s="17"/>
      <c r="AUR11" s="17"/>
      <c r="AUS11" s="17"/>
      <c r="AUT11" s="17"/>
      <c r="AUU11" s="17"/>
      <c r="AUV11" s="17"/>
      <c r="AUW11" s="17"/>
      <c r="AUX11" s="17"/>
      <c r="AUY11" s="17"/>
      <c r="AUZ11" s="17"/>
      <c r="AVA11" s="17"/>
      <c r="AVB11" s="17"/>
      <c r="AVC11" s="17"/>
      <c r="AVD11" s="17"/>
      <c r="AVE11" s="17"/>
      <c r="AVF11" s="17"/>
      <c r="AVG11" s="17"/>
      <c r="AVH11" s="17"/>
      <c r="AVI11" s="17"/>
      <c r="AVJ11" s="17"/>
      <c r="AVK11" s="17"/>
      <c r="AVL11" s="17"/>
      <c r="AVM11" s="17"/>
      <c r="AVN11" s="17"/>
      <c r="AVO11" s="17"/>
      <c r="AVP11" s="17"/>
      <c r="AVQ11" s="17"/>
      <c r="AVR11" s="17"/>
      <c r="AVS11" s="17"/>
      <c r="AVT11" s="17"/>
      <c r="AVU11" s="17"/>
      <c r="AVV11" s="17"/>
      <c r="AVW11" s="17"/>
      <c r="AVX11" s="17"/>
      <c r="AVY11" s="17"/>
      <c r="AVZ11" s="17"/>
      <c r="AWA11" s="17"/>
      <c r="AWB11" s="17"/>
      <c r="AWC11" s="17"/>
      <c r="AWD11" s="17"/>
      <c r="AWE11" s="17"/>
      <c r="AWF11" s="17"/>
      <c r="AWG11" s="17"/>
      <c r="AWH11" s="17"/>
      <c r="AWI11" s="17"/>
      <c r="AWJ11" s="17"/>
      <c r="AWK11" s="17"/>
      <c r="AWL11" s="17"/>
      <c r="AWM11" s="17"/>
      <c r="AWN11" s="17"/>
      <c r="AWO11" s="17"/>
      <c r="AWP11" s="17"/>
      <c r="AWQ11" s="17"/>
      <c r="AWR11" s="17"/>
      <c r="AWS11" s="17"/>
      <c r="AWT11" s="17"/>
      <c r="AWU11" s="17"/>
      <c r="AWV11" s="17"/>
      <c r="AWW11" s="17"/>
      <c r="AWX11" s="17"/>
      <c r="AWY11" s="17"/>
      <c r="AWZ11" s="17"/>
      <c r="AXA11" s="17"/>
      <c r="AXB11" s="17"/>
      <c r="AXC11" s="17"/>
      <c r="AXD11" s="17"/>
      <c r="AXE11" s="17"/>
      <c r="AXF11" s="17"/>
      <c r="AXG11" s="17"/>
      <c r="AXH11" s="17"/>
      <c r="AXI11" s="17"/>
      <c r="AXJ11" s="17"/>
      <c r="AXK11" s="17"/>
      <c r="AXL11" s="17"/>
      <c r="AXM11" s="17"/>
      <c r="AXN11" s="17"/>
      <c r="AXO11" s="17"/>
      <c r="AXP11" s="17"/>
      <c r="AXQ11" s="17"/>
      <c r="AXR11" s="17"/>
      <c r="AXS11" s="17"/>
      <c r="AXT11" s="17"/>
      <c r="AXU11" s="17"/>
      <c r="AXV11" s="17"/>
      <c r="AXW11" s="17"/>
      <c r="AXX11" s="17"/>
      <c r="AXY11" s="17"/>
      <c r="AXZ11" s="17"/>
      <c r="AYA11" s="17"/>
      <c r="AYB11" s="17"/>
      <c r="AYC11" s="17"/>
      <c r="AYD11" s="17"/>
      <c r="AYE11" s="17"/>
      <c r="AYF11" s="17"/>
      <c r="AYG11" s="17"/>
      <c r="AYH11" s="17"/>
      <c r="AYI11" s="17"/>
      <c r="AYJ11" s="17"/>
      <c r="AYK11" s="17"/>
      <c r="AYL11" s="17"/>
      <c r="AYM11" s="17"/>
      <c r="AYN11" s="17"/>
      <c r="AYO11" s="17"/>
      <c r="AYP11" s="17"/>
      <c r="AYQ11" s="17"/>
      <c r="AYR11" s="17"/>
      <c r="AYS11" s="17"/>
      <c r="AYT11" s="17"/>
      <c r="AYU11" s="17"/>
      <c r="AYV11" s="17"/>
      <c r="AYW11" s="17"/>
      <c r="AYX11" s="17"/>
      <c r="AYY11" s="17"/>
      <c r="AYZ11" s="17"/>
      <c r="AZA11" s="17"/>
      <c r="AZB11" s="17"/>
      <c r="AZC11" s="17"/>
      <c r="AZD11" s="17"/>
      <c r="AZE11" s="17"/>
      <c r="AZF11" s="17"/>
      <c r="AZG11" s="17"/>
      <c r="AZH11" s="17"/>
      <c r="AZI11" s="17"/>
      <c r="AZJ11" s="17"/>
      <c r="AZK11" s="17"/>
      <c r="AZL11" s="17"/>
      <c r="AZM11" s="17"/>
      <c r="AZN11" s="17"/>
      <c r="AZO11" s="17"/>
      <c r="AZP11" s="17"/>
      <c r="AZQ11" s="17"/>
      <c r="AZR11" s="17"/>
      <c r="AZS11" s="17"/>
      <c r="AZT11" s="17"/>
      <c r="AZU11" s="17"/>
      <c r="AZV11" s="17"/>
      <c r="AZW11" s="17"/>
      <c r="AZX11" s="17"/>
      <c r="AZY11" s="17"/>
      <c r="AZZ11" s="17"/>
      <c r="BAA11" s="17"/>
      <c r="BAB11" s="17"/>
      <c r="BAC11" s="17"/>
      <c r="BAD11" s="17"/>
      <c r="BAE11" s="17"/>
      <c r="BAF11" s="17"/>
      <c r="BAG11" s="17"/>
      <c r="BAH11" s="17"/>
      <c r="BAI11" s="17"/>
      <c r="BAJ11" s="17"/>
      <c r="BAK11" s="17"/>
      <c r="BAL11" s="17"/>
      <c r="BAM11" s="17"/>
      <c r="BAN11" s="17"/>
      <c r="BAO11" s="17"/>
      <c r="BAP11" s="17"/>
      <c r="BAQ11" s="17"/>
      <c r="BAR11" s="17"/>
      <c r="BAS11" s="17"/>
      <c r="BAT11" s="17"/>
      <c r="BAU11" s="17"/>
      <c r="BAV11" s="17"/>
      <c r="BAW11" s="17"/>
      <c r="BAX11" s="17"/>
      <c r="BAY11" s="17"/>
      <c r="BAZ11" s="17"/>
      <c r="BBA11" s="17"/>
      <c r="BBB11" s="17"/>
      <c r="BBC11" s="17"/>
      <c r="BBD11" s="17"/>
      <c r="BBE11" s="17"/>
      <c r="BBF11" s="17"/>
      <c r="BBG11" s="17"/>
      <c r="BBH11" s="17"/>
      <c r="BBI11" s="17"/>
      <c r="BBJ11" s="17"/>
      <c r="BBK11" s="17"/>
      <c r="BBL11" s="17"/>
      <c r="BBM11" s="17"/>
      <c r="BBN11" s="17"/>
      <c r="BBO11" s="17"/>
      <c r="BBP11" s="17"/>
      <c r="BBQ11" s="17"/>
      <c r="BBR11" s="17"/>
      <c r="BBS11" s="17"/>
      <c r="BBT11" s="17"/>
      <c r="BBU11" s="17"/>
      <c r="BBV11" s="17"/>
      <c r="BBW11" s="17"/>
      <c r="BBX11" s="17"/>
      <c r="BBY11" s="17"/>
      <c r="BBZ11" s="17"/>
      <c r="BCA11" s="17"/>
      <c r="BCB11" s="17"/>
      <c r="BCC11" s="17"/>
      <c r="BCD11" s="17"/>
      <c r="BCE11" s="17"/>
      <c r="BCF11" s="17"/>
      <c r="BCG11" s="17"/>
      <c r="BCH11" s="17"/>
      <c r="BCI11" s="17"/>
      <c r="BCJ11" s="17"/>
      <c r="BCK11" s="17"/>
      <c r="BCL11" s="17"/>
      <c r="BCM11" s="17"/>
      <c r="BCN11" s="17"/>
      <c r="BCO11" s="17"/>
      <c r="BCP11" s="17"/>
      <c r="BCQ11" s="17"/>
      <c r="BCR11" s="17"/>
      <c r="BCS11" s="17"/>
      <c r="BCT11" s="17"/>
      <c r="BCU11" s="17"/>
      <c r="BCV11" s="17"/>
      <c r="BCW11" s="17"/>
      <c r="BCX11" s="17"/>
      <c r="BCY11" s="17"/>
      <c r="BCZ11" s="17"/>
      <c r="BDA11" s="17"/>
      <c r="BDB11" s="17"/>
      <c r="BDC11" s="17"/>
      <c r="BDD11" s="17"/>
      <c r="BDE11" s="17"/>
      <c r="BDF11" s="17"/>
      <c r="BDG11" s="17"/>
      <c r="BDH11" s="17"/>
      <c r="BDI11" s="17"/>
      <c r="BDJ11" s="17"/>
      <c r="BDK11" s="17"/>
      <c r="BDL11" s="17"/>
      <c r="BDM11" s="17"/>
      <c r="BDN11" s="17"/>
      <c r="BDO11" s="17"/>
      <c r="BDP11" s="17"/>
      <c r="BDQ11" s="17"/>
      <c r="BDR11" s="17"/>
      <c r="BDS11" s="17"/>
      <c r="BDT11" s="17"/>
      <c r="BDU11" s="17"/>
      <c r="BDV11" s="17"/>
      <c r="BDW11" s="17"/>
      <c r="BDX11" s="17"/>
      <c r="BDY11" s="17"/>
      <c r="BDZ11" s="17"/>
      <c r="BEA11" s="17"/>
      <c r="BEB11" s="17"/>
      <c r="BEC11" s="17"/>
      <c r="BED11" s="17"/>
      <c r="BEE11" s="17"/>
      <c r="BEF11" s="17"/>
      <c r="BEG11" s="17"/>
      <c r="BEH11" s="17"/>
      <c r="BEI11" s="17"/>
      <c r="BEJ11" s="17"/>
      <c r="BEK11" s="17"/>
      <c r="BEL11" s="17"/>
      <c r="BEM11" s="17"/>
      <c r="BEN11" s="17"/>
      <c r="BEO11" s="17"/>
      <c r="BEP11" s="17"/>
      <c r="BEQ11" s="17"/>
      <c r="BER11" s="17"/>
      <c r="BES11" s="17"/>
      <c r="BET11" s="17"/>
      <c r="BEU11" s="17"/>
      <c r="BEV11" s="17"/>
      <c r="BEW11" s="17"/>
      <c r="BEX11" s="17"/>
      <c r="BEY11" s="17"/>
      <c r="BEZ11" s="17"/>
      <c r="BFA11" s="17"/>
      <c r="BFB11" s="17"/>
      <c r="BFC11" s="17"/>
      <c r="BFD11" s="17"/>
      <c r="BFE11" s="17"/>
      <c r="BFF11" s="17"/>
      <c r="BFG11" s="17"/>
      <c r="BFH11" s="17"/>
      <c r="BFI11" s="17"/>
      <c r="BFJ11" s="17"/>
      <c r="BFK11" s="17"/>
      <c r="BFL11" s="17"/>
      <c r="BFM11" s="17"/>
      <c r="BFN11" s="17"/>
      <c r="BFO11" s="17"/>
      <c r="BFP11" s="17"/>
      <c r="BFQ11" s="17"/>
      <c r="BFR11" s="17"/>
      <c r="BFS11" s="17"/>
      <c r="BFT11" s="17"/>
      <c r="BFU11" s="17"/>
      <c r="BFV11" s="17"/>
      <c r="BFW11" s="17"/>
      <c r="BFX11" s="17"/>
      <c r="BFY11" s="17"/>
      <c r="BFZ11" s="17"/>
      <c r="BGA11" s="17"/>
      <c r="BGB11" s="17"/>
      <c r="BGC11" s="17"/>
      <c r="BGD11" s="17"/>
      <c r="BGE11" s="17"/>
      <c r="BGF11" s="17"/>
      <c r="BGG11" s="17"/>
      <c r="BGH11" s="17"/>
      <c r="BGI11" s="17"/>
      <c r="BGJ11" s="17"/>
      <c r="BGK11" s="17"/>
      <c r="BGL11" s="17"/>
      <c r="BGM11" s="17"/>
      <c r="BGN11" s="17"/>
      <c r="BGO11" s="17"/>
      <c r="BGP11" s="17"/>
      <c r="BGQ11" s="17"/>
      <c r="BGR11" s="17"/>
      <c r="BGS11" s="17"/>
      <c r="BGT11" s="17"/>
      <c r="BGU11" s="17"/>
      <c r="BGV11" s="17"/>
      <c r="BGW11" s="17"/>
      <c r="BGX11" s="17"/>
      <c r="BGY11" s="17"/>
      <c r="BGZ11" s="17"/>
      <c r="BHA11" s="17"/>
      <c r="BHB11" s="17"/>
      <c r="BHC11" s="17"/>
      <c r="BHD11" s="17"/>
      <c r="BHE11" s="17"/>
      <c r="BHF11" s="17"/>
      <c r="BHG11" s="17"/>
      <c r="BHH11" s="17"/>
      <c r="BHI11" s="17"/>
      <c r="BHJ11" s="17"/>
      <c r="BHK11" s="17"/>
      <c r="BHL11" s="17"/>
      <c r="BHM11" s="17"/>
      <c r="BHN11" s="17"/>
      <c r="BHO11" s="17"/>
      <c r="BHP11" s="17"/>
      <c r="BHQ11" s="17"/>
      <c r="BHR11" s="17"/>
      <c r="BHS11" s="17"/>
      <c r="BHT11" s="17"/>
      <c r="BHU11" s="17"/>
      <c r="BHV11" s="17"/>
      <c r="BHW11" s="17"/>
      <c r="BHX11" s="17"/>
      <c r="BHY11" s="17"/>
      <c r="BHZ11" s="17"/>
      <c r="BIA11" s="17"/>
      <c r="BIB11" s="17"/>
      <c r="BIC11" s="17"/>
      <c r="BID11" s="17"/>
      <c r="BIE11" s="17"/>
      <c r="BIF11" s="17"/>
      <c r="BIG11" s="17"/>
      <c r="BIH11" s="17"/>
      <c r="BII11" s="17"/>
      <c r="BIJ11" s="17"/>
      <c r="BIK11" s="17"/>
      <c r="BIL11" s="17"/>
      <c r="BIM11" s="17"/>
      <c r="BIN11" s="17"/>
      <c r="BIO11" s="17"/>
      <c r="BIP11" s="17"/>
      <c r="BIQ11" s="17"/>
      <c r="BIR11" s="17"/>
      <c r="BIS11" s="17"/>
      <c r="BIT11" s="17"/>
      <c r="BIU11" s="17"/>
      <c r="BIV11" s="17"/>
      <c r="BIW11" s="17"/>
      <c r="BIX11" s="17"/>
      <c r="BIY11" s="17"/>
      <c r="BIZ11" s="17"/>
      <c r="BJA11" s="17"/>
      <c r="BJB11" s="17"/>
      <c r="BJC11" s="17"/>
      <c r="BJD11" s="17"/>
      <c r="BJE11" s="17"/>
      <c r="BJF11" s="17"/>
      <c r="BJG11" s="17"/>
      <c r="BJH11" s="17"/>
      <c r="BJI11" s="17"/>
      <c r="BJJ11" s="17"/>
      <c r="BJK11" s="17"/>
      <c r="BJL11" s="17"/>
      <c r="BJM11" s="17"/>
      <c r="BJN11" s="17"/>
      <c r="BJO11" s="17"/>
      <c r="BJP11" s="17"/>
      <c r="BJQ11" s="17"/>
      <c r="BJR11" s="17"/>
      <c r="BJS11" s="17"/>
      <c r="BJT11" s="17"/>
      <c r="BJU11" s="17"/>
      <c r="BJV11" s="17"/>
      <c r="BJW11" s="17"/>
      <c r="BJX11" s="17"/>
      <c r="BJY11" s="17"/>
      <c r="BJZ11" s="17"/>
      <c r="BKA11" s="17"/>
      <c r="BKB11" s="17"/>
      <c r="BKC11" s="17"/>
      <c r="BKD11" s="17"/>
      <c r="BKE11" s="17"/>
      <c r="BKF11" s="17"/>
      <c r="BKG11" s="17"/>
      <c r="BKH11" s="17"/>
      <c r="BKI11" s="17"/>
      <c r="BKJ11" s="17"/>
      <c r="BKK11" s="17"/>
      <c r="BKL11" s="17"/>
      <c r="BKM11" s="17"/>
      <c r="BKN11" s="17"/>
      <c r="BKO11" s="17"/>
      <c r="BKP11" s="17"/>
      <c r="BKQ11" s="17"/>
      <c r="BKR11" s="17"/>
      <c r="BKS11" s="17"/>
      <c r="BKT11" s="17"/>
      <c r="BKU11" s="17"/>
      <c r="BKV11" s="17"/>
      <c r="BKW11" s="17"/>
      <c r="BKX11" s="17"/>
      <c r="BKY11" s="17"/>
      <c r="BKZ11" s="17"/>
      <c r="BLA11" s="17"/>
      <c r="BLB11" s="17"/>
      <c r="BLC11" s="17"/>
      <c r="BLD11" s="17"/>
      <c r="BLE11" s="17"/>
      <c r="BLF11" s="17"/>
      <c r="BLG11" s="17"/>
      <c r="BLH11" s="17"/>
      <c r="BLI11" s="17"/>
      <c r="BLJ11" s="17"/>
      <c r="BLK11" s="17"/>
      <c r="BLL11" s="17"/>
      <c r="BLM11" s="17"/>
      <c r="BLN11" s="17"/>
      <c r="BLO11" s="17"/>
      <c r="BLP11" s="17"/>
      <c r="BLQ11" s="17"/>
      <c r="BLR11" s="17"/>
      <c r="BLS11" s="17"/>
      <c r="BLT11" s="17"/>
      <c r="BLU11" s="17"/>
      <c r="BLV11" s="17"/>
      <c r="BLW11" s="17"/>
      <c r="BLX11" s="17"/>
      <c r="BLY11" s="17"/>
      <c r="BLZ11" s="17"/>
      <c r="BMA11" s="17"/>
      <c r="BMB11" s="17"/>
      <c r="BMC11" s="17"/>
      <c r="BMD11" s="17"/>
      <c r="BME11" s="17"/>
      <c r="BMF11" s="17"/>
      <c r="BMG11" s="17"/>
      <c r="BMH11" s="17"/>
      <c r="BMI11" s="17"/>
      <c r="BMJ11" s="17"/>
      <c r="BMK11" s="17"/>
      <c r="BML11" s="17"/>
      <c r="BMM11" s="17"/>
      <c r="BMN11" s="17"/>
      <c r="BMO11" s="17"/>
      <c r="BMP11" s="17"/>
      <c r="BMQ11" s="17"/>
      <c r="BMR11" s="17"/>
      <c r="BMS11" s="17"/>
      <c r="BMT11" s="17"/>
      <c r="BMU11" s="17"/>
      <c r="BMV11" s="17"/>
      <c r="BMW11" s="17"/>
      <c r="BMX11" s="17"/>
      <c r="BMY11" s="17"/>
      <c r="BMZ11" s="17"/>
      <c r="BNA11" s="17"/>
      <c r="BNB11" s="17"/>
      <c r="BNC11" s="17"/>
      <c r="BND11" s="17"/>
      <c r="BNE11" s="17"/>
      <c r="BNF11" s="17"/>
      <c r="BNG11" s="17"/>
      <c r="BNH11" s="17"/>
      <c r="BNI11" s="17"/>
      <c r="BNJ11" s="17"/>
      <c r="BNK11" s="17"/>
      <c r="BNL11" s="17"/>
      <c r="BNM11" s="17"/>
      <c r="BNN11" s="17"/>
      <c r="BNO11" s="17"/>
      <c r="BNP11" s="17"/>
      <c r="BNQ11" s="17"/>
      <c r="BNR11" s="17"/>
      <c r="BNS11" s="17"/>
      <c r="BNT11" s="17"/>
      <c r="BNU11" s="17"/>
      <c r="BNV11" s="17"/>
      <c r="BNW11" s="17"/>
      <c r="BNX11" s="17"/>
      <c r="BNY11" s="17"/>
      <c r="BNZ11" s="17"/>
      <c r="BOA11" s="17"/>
      <c r="BOB11" s="17"/>
      <c r="BOC11" s="17"/>
      <c r="BOD11" s="17"/>
      <c r="BOE11" s="17"/>
      <c r="BOF11" s="17"/>
      <c r="BOG11" s="17"/>
      <c r="BOH11" s="17"/>
      <c r="BOI11" s="17"/>
      <c r="BOJ11" s="17"/>
      <c r="BOK11" s="17"/>
      <c r="BOL11" s="17"/>
      <c r="BOM11" s="17"/>
      <c r="BON11" s="17"/>
      <c r="BOO11" s="17"/>
      <c r="BOP11" s="17"/>
      <c r="BOQ11" s="17"/>
      <c r="BOR11" s="17"/>
      <c r="BOS11" s="17"/>
      <c r="BOT11" s="17"/>
      <c r="BOU11" s="17"/>
      <c r="BOV11" s="17"/>
      <c r="BOW11" s="17"/>
      <c r="BOX11" s="17"/>
      <c r="BOY11" s="17"/>
      <c r="BOZ11" s="17"/>
      <c r="BPA11" s="17"/>
      <c r="BPB11" s="17"/>
      <c r="BPC11" s="17"/>
      <c r="BPD11" s="17"/>
      <c r="BPE11" s="17"/>
      <c r="BPF11" s="17"/>
      <c r="BPG11" s="17"/>
      <c r="BPH11" s="17"/>
      <c r="BPI11" s="17"/>
      <c r="BPJ11" s="17"/>
      <c r="BPK11" s="17"/>
      <c r="BPL11" s="17"/>
      <c r="BPM11" s="17"/>
      <c r="BPN11" s="17"/>
      <c r="BPO11" s="17"/>
      <c r="BPP11" s="17"/>
      <c r="BPQ11" s="17"/>
      <c r="BPR11" s="17"/>
      <c r="BPS11" s="17"/>
      <c r="BPT11" s="17"/>
      <c r="BPU11" s="17"/>
      <c r="BPV11" s="17"/>
      <c r="BPW11" s="17"/>
      <c r="BPX11" s="17"/>
      <c r="BPY11" s="17"/>
      <c r="BPZ11" s="17"/>
      <c r="BQA11" s="17"/>
      <c r="BQB11" s="17"/>
      <c r="BQC11" s="17"/>
      <c r="BQD11" s="17"/>
      <c r="BQE11" s="17"/>
      <c r="BQF11" s="17"/>
      <c r="BQG11" s="17"/>
      <c r="BQH11" s="17"/>
      <c r="BQI11" s="17"/>
      <c r="BQJ11" s="17"/>
      <c r="BQK11" s="17"/>
      <c r="BQL11" s="17"/>
      <c r="BQM11" s="17"/>
      <c r="BQN11" s="17"/>
      <c r="BQO11" s="17"/>
      <c r="BQP11" s="17"/>
      <c r="BQQ11" s="17"/>
      <c r="BQR11" s="17"/>
      <c r="BQS11" s="17"/>
      <c r="BQT11" s="17"/>
      <c r="BQU11" s="17"/>
      <c r="BQV11" s="17"/>
      <c r="BQW11" s="17"/>
      <c r="BQX11" s="17"/>
      <c r="BQY11" s="17"/>
      <c r="BQZ11" s="17"/>
      <c r="BRA11" s="17"/>
      <c r="BRB11" s="17"/>
      <c r="BRC11" s="17"/>
      <c r="BRD11" s="17"/>
      <c r="BRE11" s="17"/>
      <c r="BRF11" s="17"/>
      <c r="BRG11" s="17"/>
      <c r="BRH11" s="17"/>
      <c r="BRI11" s="17"/>
      <c r="BRJ11" s="17"/>
      <c r="BRK11" s="17"/>
      <c r="BRL11" s="17"/>
      <c r="BRM11" s="17"/>
      <c r="BRN11" s="17"/>
      <c r="BRO11" s="17"/>
      <c r="BRP11" s="17"/>
      <c r="BRQ11" s="17"/>
      <c r="BRR11" s="17"/>
      <c r="BRS11" s="17"/>
      <c r="BRT11" s="17"/>
      <c r="BRU11" s="17"/>
      <c r="BRV11" s="17"/>
      <c r="BRW11" s="17"/>
      <c r="BRX11" s="17"/>
      <c r="BRY11" s="17"/>
      <c r="BRZ11" s="17"/>
      <c r="BSA11" s="17"/>
      <c r="BSB11" s="17"/>
      <c r="BSC11" s="17"/>
      <c r="BSD11" s="17"/>
      <c r="BSE11" s="17"/>
      <c r="BSF11" s="17"/>
      <c r="BSG11" s="17"/>
      <c r="BSH11" s="17"/>
      <c r="BSI11" s="17"/>
      <c r="BSJ11" s="17"/>
      <c r="BSK11" s="17"/>
      <c r="BSL11" s="17"/>
      <c r="BSM11" s="17"/>
      <c r="BSN11" s="17"/>
      <c r="BSO11" s="17"/>
      <c r="BSP11" s="17"/>
      <c r="BSQ11" s="17"/>
      <c r="BSR11" s="17"/>
      <c r="BSS11" s="17"/>
      <c r="BST11" s="17"/>
      <c r="BSU11" s="17"/>
      <c r="BSV11" s="17"/>
      <c r="BSW11" s="17"/>
      <c r="BSX11" s="17"/>
      <c r="BSY11" s="17"/>
      <c r="BSZ11" s="17"/>
      <c r="BTA11" s="17"/>
      <c r="BTB11" s="17"/>
      <c r="BTC11" s="17"/>
      <c r="BTD11" s="17"/>
      <c r="BTE11" s="17"/>
      <c r="BTF11" s="17"/>
      <c r="BTG11" s="17"/>
      <c r="BTH11" s="17"/>
      <c r="BTI11" s="17"/>
      <c r="BTJ11" s="17"/>
      <c r="BTK11" s="17"/>
      <c r="BTL11" s="17"/>
      <c r="BTM11" s="17"/>
      <c r="BTN11" s="17"/>
      <c r="BTO11" s="17"/>
      <c r="BTP11" s="17"/>
      <c r="BTQ11" s="17"/>
      <c r="BTR11" s="17"/>
      <c r="BTS11" s="17"/>
      <c r="BTT11" s="17"/>
      <c r="BTU11" s="17"/>
      <c r="BTV11" s="17"/>
      <c r="BTW11" s="17"/>
      <c r="BTX11" s="17"/>
      <c r="BTY11" s="17"/>
      <c r="BTZ11" s="17"/>
      <c r="BUA11" s="17"/>
      <c r="BUB11" s="17"/>
      <c r="BUC11" s="17"/>
      <c r="BUD11" s="17"/>
      <c r="BUE11" s="17"/>
      <c r="BUF11" s="17"/>
      <c r="BUG11" s="17"/>
      <c r="BUH11" s="17"/>
      <c r="BUI11" s="17"/>
      <c r="BUJ11" s="17"/>
      <c r="BUK11" s="17"/>
      <c r="BUL11" s="17"/>
      <c r="BUM11" s="17"/>
      <c r="BUN11" s="17"/>
      <c r="BUO11" s="17"/>
      <c r="BUP11" s="17"/>
      <c r="BUQ11" s="17"/>
      <c r="BUR11" s="17"/>
      <c r="BUS11" s="17"/>
      <c r="BUT11" s="17"/>
      <c r="BUU11" s="17"/>
      <c r="BUV11" s="17"/>
      <c r="BUW11" s="17"/>
      <c r="BUX11" s="17"/>
      <c r="BUY11" s="17"/>
      <c r="BUZ11" s="17"/>
      <c r="BVA11" s="17"/>
      <c r="BVB11" s="17"/>
      <c r="BVC11" s="17"/>
      <c r="BVD11" s="17"/>
      <c r="BVE11" s="17"/>
      <c r="BVF11" s="17"/>
      <c r="BVG11" s="17"/>
      <c r="BVH11" s="17"/>
      <c r="BVI11" s="17"/>
      <c r="BVJ11" s="17"/>
      <c r="BVK11" s="17"/>
      <c r="BVL11" s="17"/>
      <c r="BVM11" s="17"/>
      <c r="BVN11" s="17"/>
      <c r="BVO11" s="17"/>
      <c r="BVP11" s="17"/>
      <c r="BVQ11" s="17"/>
      <c r="BVR11" s="17"/>
      <c r="BVS11" s="17"/>
      <c r="BVT11" s="17"/>
      <c r="BVU11" s="17"/>
      <c r="BVV11" s="17"/>
      <c r="BVW11" s="17"/>
      <c r="BVX11" s="17"/>
      <c r="BVY11" s="17"/>
      <c r="BVZ11" s="17"/>
      <c r="BWA11" s="17"/>
      <c r="BWB11" s="17"/>
      <c r="BWC11" s="17"/>
      <c r="BWD11" s="17"/>
      <c r="BWE11" s="17"/>
      <c r="BWF11" s="17"/>
      <c r="BWG11" s="17"/>
      <c r="BWH11" s="17"/>
      <c r="BWI11" s="17"/>
      <c r="BWJ11" s="17"/>
      <c r="BWK11" s="17"/>
      <c r="BWL11" s="17"/>
      <c r="BWM11" s="17"/>
      <c r="BWN11" s="17"/>
      <c r="BWO11" s="17"/>
      <c r="BWP11" s="17"/>
      <c r="BWQ11" s="17"/>
      <c r="BWR11" s="17"/>
      <c r="BWS11" s="17"/>
      <c r="BWT11" s="17"/>
      <c r="BWU11" s="17"/>
      <c r="BWV11" s="17"/>
      <c r="BWW11" s="17"/>
      <c r="BWX11" s="17"/>
      <c r="BWY11" s="17"/>
      <c r="BWZ11" s="17"/>
      <c r="BXA11" s="17"/>
      <c r="BXB11" s="17"/>
      <c r="BXC11" s="17"/>
      <c r="BXD11" s="17"/>
      <c r="BXE11" s="17"/>
      <c r="BXF11" s="17"/>
      <c r="BXG11" s="17"/>
      <c r="BXH11" s="17"/>
      <c r="BXI11" s="17"/>
      <c r="BXJ11" s="17"/>
      <c r="BXK11" s="17"/>
      <c r="BXL11" s="17"/>
      <c r="BXM11" s="17"/>
      <c r="BXN11" s="17"/>
      <c r="BXO11" s="17"/>
      <c r="BXP11" s="17"/>
      <c r="BXQ11" s="17"/>
      <c r="BXR11" s="17"/>
      <c r="BXS11" s="17"/>
      <c r="BXT11" s="17"/>
      <c r="BXU11" s="17"/>
      <c r="BXV11" s="17"/>
      <c r="BXW11" s="17"/>
      <c r="BXX11" s="17"/>
      <c r="BXY11" s="17"/>
      <c r="BXZ11" s="17"/>
      <c r="BYA11" s="17"/>
      <c r="BYB11" s="17"/>
      <c r="BYC11" s="17"/>
      <c r="BYD11" s="17"/>
      <c r="BYE11" s="17"/>
      <c r="BYF11" s="17"/>
      <c r="BYG11" s="17"/>
      <c r="BYH11" s="17"/>
      <c r="BYI11" s="17"/>
      <c r="BYJ11" s="17"/>
      <c r="BYK11" s="17"/>
      <c r="BYL11" s="17"/>
      <c r="BYM11" s="17"/>
      <c r="BYN11" s="17"/>
      <c r="BYO11" s="17"/>
      <c r="BYP11" s="17"/>
      <c r="BYQ11" s="17"/>
      <c r="BYR11" s="17"/>
      <c r="BYS11" s="17"/>
      <c r="BYT11" s="17"/>
      <c r="BYU11" s="17"/>
      <c r="BYV11" s="17"/>
      <c r="BYW11" s="17"/>
      <c r="BYX11" s="17"/>
      <c r="BYY11" s="17"/>
      <c r="BYZ11" s="17"/>
      <c r="BZA11" s="17"/>
      <c r="BZB11" s="17"/>
      <c r="BZC11" s="17"/>
      <c r="BZD11" s="17"/>
      <c r="BZE11" s="17"/>
      <c r="BZF11" s="17"/>
      <c r="BZG11" s="17"/>
      <c r="BZH11" s="17"/>
      <c r="BZI11" s="17"/>
      <c r="BZJ11" s="17"/>
      <c r="BZK11" s="17"/>
      <c r="BZL11" s="17"/>
      <c r="BZM11" s="17"/>
      <c r="BZN11" s="17"/>
      <c r="BZO11" s="17"/>
      <c r="BZP11" s="17"/>
      <c r="BZQ11" s="17"/>
      <c r="BZR11" s="17"/>
      <c r="BZS11" s="17"/>
      <c r="BZT11" s="17"/>
      <c r="BZU11" s="17"/>
      <c r="BZV11" s="17"/>
      <c r="BZW11" s="17"/>
      <c r="BZX11" s="17"/>
      <c r="BZY11" s="17"/>
      <c r="BZZ11" s="17"/>
      <c r="CAA11" s="17"/>
      <c r="CAB11" s="17"/>
      <c r="CAC11" s="17"/>
      <c r="CAD11" s="17"/>
      <c r="CAE11" s="17"/>
      <c r="CAF11" s="17"/>
      <c r="CAG11" s="17"/>
      <c r="CAH11" s="17"/>
      <c r="CAI11" s="17"/>
      <c r="CAJ11" s="17"/>
      <c r="CAK11" s="17"/>
      <c r="CAL11" s="17"/>
      <c r="CAM11" s="17"/>
      <c r="CAN11" s="17"/>
      <c r="CAO11" s="17"/>
      <c r="CAP11" s="17"/>
      <c r="CAQ11" s="17"/>
      <c r="CAR11" s="17"/>
      <c r="CAS11" s="17"/>
      <c r="CAT11" s="17"/>
      <c r="CAU11" s="17"/>
      <c r="CAV11" s="17"/>
      <c r="CAW11" s="17"/>
      <c r="CAX11" s="17"/>
      <c r="CAY11" s="17"/>
      <c r="CAZ11" s="17"/>
      <c r="CBA11" s="17"/>
      <c r="CBB11" s="17"/>
      <c r="CBC11" s="17"/>
      <c r="CBD11" s="17"/>
      <c r="CBE11" s="17"/>
      <c r="CBF11" s="17"/>
      <c r="CBG11" s="17"/>
      <c r="CBH11" s="17"/>
      <c r="CBI11" s="17"/>
      <c r="CBJ11" s="17"/>
      <c r="CBK11" s="17"/>
      <c r="CBL11" s="17"/>
      <c r="CBM11" s="17"/>
      <c r="CBN11" s="17"/>
      <c r="CBO11" s="17"/>
      <c r="CBP11" s="17"/>
      <c r="CBQ11" s="17"/>
      <c r="CBR11" s="17"/>
      <c r="CBS11" s="17"/>
      <c r="CBT11" s="17"/>
      <c r="CBU11" s="17"/>
      <c r="CBV11" s="17"/>
      <c r="CBW11" s="17"/>
      <c r="CBX11" s="17"/>
      <c r="CBY11" s="17"/>
      <c r="CBZ11" s="17"/>
      <c r="CCA11" s="17"/>
      <c r="CCB11" s="17"/>
      <c r="CCC11" s="17"/>
      <c r="CCD11" s="17"/>
      <c r="CCE11" s="17"/>
      <c r="CCF11" s="17"/>
      <c r="CCG11" s="17"/>
      <c r="CCH11" s="17"/>
      <c r="CCI11" s="17"/>
      <c r="CCJ11" s="17"/>
      <c r="CCK11" s="17"/>
      <c r="CCL11" s="17"/>
      <c r="CCM11" s="17"/>
      <c r="CCN11" s="17"/>
      <c r="CCO11" s="17"/>
      <c r="CCP11" s="17"/>
      <c r="CCQ11" s="17"/>
      <c r="CCR11" s="17"/>
      <c r="CCS11" s="17"/>
      <c r="CCT11" s="17"/>
      <c r="CCU11" s="17"/>
      <c r="CCV11" s="17"/>
      <c r="CCW11" s="17"/>
      <c r="CCX11" s="17"/>
      <c r="CCY11" s="17"/>
      <c r="CCZ11" s="17"/>
      <c r="CDA11" s="17"/>
      <c r="CDB11" s="17"/>
      <c r="CDC11" s="17"/>
      <c r="CDD11" s="17"/>
      <c r="CDE11" s="17"/>
      <c r="CDF11" s="17"/>
      <c r="CDG11" s="17"/>
      <c r="CDH11" s="17"/>
      <c r="CDI11" s="17"/>
      <c r="CDJ11" s="17"/>
      <c r="CDK11" s="17"/>
      <c r="CDL11" s="17"/>
      <c r="CDM11" s="17"/>
      <c r="CDN11" s="17"/>
      <c r="CDO11" s="17"/>
      <c r="CDP11" s="17"/>
      <c r="CDQ11" s="17"/>
      <c r="CDR11" s="17"/>
      <c r="CDS11" s="17"/>
      <c r="CDT11" s="17"/>
      <c r="CDU11" s="17"/>
    </row>
    <row r="12">
      <c r="A12" s="14" t="s">
        <v>2711</v>
      </c>
      <c r="B12" s="14" t="s">
        <v>2712</v>
      </c>
      <c r="C12" s="14" t="s">
        <v>2713</v>
      </c>
      <c r="D12" s="14" t="s">
        <v>2714</v>
      </c>
      <c r="E12" s="14" t="s">
        <v>84</v>
      </c>
      <c r="F12" s="14" t="s">
        <v>2616</v>
      </c>
      <c r="I12" s="14" t="s">
        <v>2715</v>
      </c>
      <c r="J12" s="14" t="s">
        <v>2618</v>
      </c>
      <c r="K12" s="14" t="s">
        <v>2619</v>
      </c>
      <c r="L12" s="14" t="s">
        <v>2658</v>
      </c>
      <c r="M12" s="16">
        <v>1.0</v>
      </c>
      <c r="N12" s="14" t="s">
        <v>2690</v>
      </c>
      <c r="O12" s="14" t="s">
        <v>2690</v>
      </c>
      <c r="P12" s="14" t="s">
        <v>2690</v>
      </c>
      <c r="Q12" s="16">
        <v>11.0</v>
      </c>
      <c r="R12" s="16">
        <v>4045107.0</v>
      </c>
      <c r="S12" s="16">
        <v>4045107.0</v>
      </c>
      <c r="T12" s="14" t="s">
        <v>2621</v>
      </c>
      <c r="U12" s="14" t="s">
        <v>2622</v>
      </c>
      <c r="V12" s="14" t="s">
        <v>2716</v>
      </c>
      <c r="W12" s="14" t="s">
        <v>2717</v>
      </c>
      <c r="X12" s="16">
        <v>0.13</v>
      </c>
      <c r="Y12" s="17"/>
      <c r="Z12" s="16">
        <v>7.0</v>
      </c>
      <c r="AA12" s="16">
        <v>46.0</v>
      </c>
      <c r="AB12" s="17"/>
      <c r="AC12" s="16">
        <v>53.0</v>
      </c>
      <c r="AD12" s="16">
        <v>1261.0</v>
      </c>
      <c r="AE12" s="22">
        <v>45363.0</v>
      </c>
      <c r="AF12" s="17"/>
      <c r="AG12" s="17"/>
      <c r="AH12" s="17"/>
      <c r="AI12" s="17"/>
      <c r="AJ12" s="17"/>
      <c r="AK12" s="17"/>
      <c r="AL12" s="16">
        <v>69.0</v>
      </c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4" t="s">
        <v>2718</v>
      </c>
      <c r="BB12" s="17"/>
      <c r="BC12" s="17"/>
      <c r="BD12" s="17"/>
      <c r="BE12" s="17"/>
      <c r="BF12" s="14" t="s">
        <v>2574</v>
      </c>
      <c r="BG12" s="16">
        <v>1.0</v>
      </c>
      <c r="BH12" s="14" t="s">
        <v>2564</v>
      </c>
      <c r="BI12" s="14" t="s">
        <v>2565</v>
      </c>
      <c r="BJ12" s="14" t="s">
        <v>2566</v>
      </c>
      <c r="BK12" s="17"/>
      <c r="BL12" s="17"/>
      <c r="BM12" s="16">
        <v>42.3</v>
      </c>
      <c r="BN12" s="17"/>
      <c r="BO12" s="17"/>
      <c r="BP12" s="17"/>
      <c r="BQ12" s="17"/>
      <c r="BR12" s="17"/>
      <c r="BS12" s="16">
        <v>0.0983</v>
      </c>
      <c r="BT12" s="16">
        <v>35.8352237</v>
      </c>
      <c r="BU12" s="14" t="s">
        <v>2567</v>
      </c>
      <c r="BV12" s="14" t="s">
        <v>2701</v>
      </c>
      <c r="BW12" s="14" t="s">
        <v>2702</v>
      </c>
      <c r="BX12" s="16">
        <v>4.0</v>
      </c>
      <c r="BY12" s="14" t="s">
        <v>2718</v>
      </c>
      <c r="BZ12" s="16">
        <v>1090.0</v>
      </c>
      <c r="CA12" s="16">
        <v>-25325.0</v>
      </c>
      <c r="CB12" s="16">
        <v>0.0</v>
      </c>
      <c r="CC12" s="16">
        <v>35.8352237</v>
      </c>
      <c r="CD12" s="14" t="s">
        <v>2571</v>
      </c>
      <c r="CE12" s="16">
        <v>35.8352237</v>
      </c>
      <c r="CF12" s="14" t="s">
        <v>2572</v>
      </c>
      <c r="CG12" s="14" t="s">
        <v>2704</v>
      </c>
      <c r="CH12" s="19">
        <v>40926.0</v>
      </c>
      <c r="CI12" s="14" t="s">
        <v>2573</v>
      </c>
      <c r="CJ12" s="14" t="s">
        <v>2719</v>
      </c>
      <c r="CK12" s="14" t="s">
        <v>2574</v>
      </c>
      <c r="CL12" s="14" t="s">
        <v>2720</v>
      </c>
      <c r="CM12" s="20">
        <v>2279175.0</v>
      </c>
      <c r="CN12" s="14" t="s">
        <v>2720</v>
      </c>
      <c r="CO12" s="14" t="s">
        <v>2563</v>
      </c>
      <c r="CP12" s="14" t="s">
        <v>2563</v>
      </c>
      <c r="CQ12" s="16">
        <v>0.8386</v>
      </c>
      <c r="CR12" s="16">
        <v>14.62</v>
      </c>
      <c r="CS12" s="14" t="s">
        <v>2574</v>
      </c>
      <c r="CT12" s="14" t="s">
        <v>2721</v>
      </c>
      <c r="CU12" s="14" t="s">
        <v>2577</v>
      </c>
      <c r="CV12" s="14" t="s">
        <v>2706</v>
      </c>
      <c r="CW12" s="14" t="s">
        <v>2609</v>
      </c>
      <c r="CX12" s="14" t="s">
        <v>2580</v>
      </c>
      <c r="CY12" s="16">
        <v>35.8352237</v>
      </c>
      <c r="CZ12" s="14" t="s">
        <v>2581</v>
      </c>
      <c r="DA12" s="14" t="s">
        <v>2563</v>
      </c>
      <c r="DB12" s="14" t="s">
        <v>2574</v>
      </c>
      <c r="DC12" s="14" t="s">
        <v>2708</v>
      </c>
      <c r="DD12" s="14" t="s">
        <v>2722</v>
      </c>
      <c r="DE12" s="14" t="s">
        <v>2563</v>
      </c>
      <c r="DF12" s="14" t="s">
        <v>2574</v>
      </c>
      <c r="DG12" s="14" t="s">
        <v>2709</v>
      </c>
      <c r="DH12" s="14" t="s">
        <v>2723</v>
      </c>
      <c r="DI12" s="14" t="s">
        <v>2724</v>
      </c>
      <c r="DJ12" s="14" t="s">
        <v>2725</v>
      </c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  <c r="SN12" s="17"/>
      <c r="SO12" s="17"/>
      <c r="SP12" s="17"/>
      <c r="SQ12" s="17"/>
      <c r="SR12" s="17"/>
      <c r="SS12" s="17"/>
      <c r="ST12" s="17"/>
      <c r="SU12" s="17"/>
      <c r="SV12" s="17"/>
      <c r="SW12" s="17"/>
      <c r="SX12" s="17"/>
      <c r="SY12" s="17"/>
      <c r="SZ12" s="17"/>
      <c r="TA12" s="17"/>
      <c r="TB12" s="17"/>
      <c r="TC12" s="17"/>
      <c r="TD12" s="17"/>
      <c r="TE12" s="17"/>
      <c r="TF12" s="17"/>
      <c r="TG12" s="17"/>
      <c r="TH12" s="17"/>
      <c r="TI12" s="17"/>
      <c r="TJ12" s="17"/>
      <c r="TK12" s="17"/>
      <c r="TL12" s="17"/>
      <c r="TM12" s="17"/>
      <c r="TN12" s="17"/>
      <c r="TO12" s="17"/>
      <c r="TP12" s="17"/>
      <c r="TQ12" s="17"/>
      <c r="TR12" s="17"/>
      <c r="TS12" s="17"/>
      <c r="TT12" s="17"/>
      <c r="TU12" s="17"/>
      <c r="TV12" s="17"/>
      <c r="TW12" s="17"/>
      <c r="TX12" s="17"/>
      <c r="TY12" s="17"/>
      <c r="TZ12" s="17"/>
      <c r="UA12" s="17"/>
      <c r="UB12" s="17"/>
      <c r="UC12" s="17"/>
      <c r="UD12" s="17"/>
      <c r="UE12" s="17"/>
      <c r="UF12" s="17"/>
      <c r="UG12" s="17"/>
      <c r="UH12" s="17"/>
      <c r="UI12" s="17"/>
      <c r="UJ12" s="17"/>
      <c r="UK12" s="17"/>
      <c r="UL12" s="17"/>
      <c r="UM12" s="17"/>
      <c r="UN12" s="17"/>
      <c r="UO12" s="17"/>
      <c r="UP12" s="17"/>
      <c r="UQ12" s="17"/>
      <c r="UR12" s="17"/>
      <c r="US12" s="17"/>
      <c r="UT12" s="17"/>
      <c r="UU12" s="17"/>
      <c r="UV12" s="17"/>
      <c r="UW12" s="17"/>
      <c r="UX12" s="17"/>
      <c r="UY12" s="17"/>
      <c r="UZ12" s="17"/>
      <c r="VA12" s="17"/>
      <c r="VB12" s="17"/>
      <c r="VC12" s="17"/>
      <c r="VD12" s="17"/>
      <c r="VE12" s="17"/>
      <c r="VF12" s="17"/>
      <c r="VG12" s="17"/>
      <c r="VH12" s="17"/>
      <c r="VI12" s="17"/>
      <c r="VJ12" s="17"/>
      <c r="VK12" s="17"/>
      <c r="VL12" s="17"/>
      <c r="VM12" s="17"/>
      <c r="VN12" s="17"/>
      <c r="VO12" s="17"/>
      <c r="VP12" s="17"/>
      <c r="VQ12" s="17"/>
      <c r="VR12" s="17"/>
      <c r="VS12" s="17"/>
      <c r="VT12" s="17"/>
      <c r="VU12" s="17"/>
      <c r="VV12" s="17"/>
      <c r="VW12" s="17"/>
      <c r="VX12" s="17"/>
      <c r="VY12" s="17"/>
      <c r="VZ12" s="17"/>
      <c r="WA12" s="17"/>
      <c r="WB12" s="17"/>
      <c r="WC12" s="17"/>
      <c r="WD12" s="17"/>
      <c r="WE12" s="17"/>
      <c r="WF12" s="17"/>
      <c r="WG12" s="17"/>
      <c r="WH12" s="17"/>
      <c r="WI12" s="17"/>
      <c r="WJ12" s="17"/>
      <c r="WK12" s="17"/>
      <c r="WL12" s="17"/>
      <c r="WM12" s="17"/>
      <c r="WN12" s="17"/>
      <c r="WO12" s="17"/>
      <c r="WP12" s="17"/>
      <c r="WQ12" s="17"/>
      <c r="WR12" s="17"/>
      <c r="WS12" s="17"/>
      <c r="WT12" s="17"/>
      <c r="WU12" s="17"/>
      <c r="WV12" s="17"/>
      <c r="WW12" s="17"/>
      <c r="WX12" s="17"/>
      <c r="WY12" s="17"/>
      <c r="WZ12" s="17"/>
      <c r="XA12" s="17"/>
      <c r="XB12" s="17"/>
      <c r="XC12" s="17"/>
      <c r="XD12" s="17"/>
      <c r="XE12" s="17"/>
      <c r="XF12" s="17"/>
      <c r="XG12" s="17"/>
      <c r="XH12" s="17"/>
      <c r="XI12" s="17"/>
      <c r="XJ12" s="17"/>
      <c r="XK12" s="17"/>
      <c r="XL12" s="17"/>
      <c r="XM12" s="17"/>
      <c r="XN12" s="17"/>
      <c r="XO12" s="17"/>
      <c r="XP12" s="17"/>
      <c r="XQ12" s="17"/>
      <c r="XR12" s="17"/>
      <c r="XS12" s="17"/>
      <c r="XT12" s="17"/>
      <c r="XU12" s="17"/>
      <c r="XV12" s="17"/>
      <c r="XW12" s="17"/>
      <c r="XX12" s="17"/>
      <c r="XY12" s="17"/>
      <c r="XZ12" s="17"/>
      <c r="YA12" s="17"/>
      <c r="YB12" s="17"/>
      <c r="YC12" s="17"/>
      <c r="YD12" s="17"/>
      <c r="YE12" s="17"/>
      <c r="YF12" s="17"/>
      <c r="YG12" s="17"/>
      <c r="YH12" s="17"/>
      <c r="YI12" s="17"/>
      <c r="YJ12" s="17"/>
      <c r="YK12" s="17"/>
      <c r="YL12" s="17"/>
      <c r="YM12" s="17"/>
      <c r="YN12" s="17"/>
      <c r="YO12" s="17"/>
      <c r="YP12" s="17"/>
      <c r="YQ12" s="17"/>
      <c r="YR12" s="17"/>
      <c r="YS12" s="17"/>
      <c r="YT12" s="17"/>
      <c r="YU12" s="17"/>
      <c r="YV12" s="17"/>
      <c r="YW12" s="17"/>
      <c r="YX12" s="17"/>
      <c r="YY12" s="17"/>
      <c r="YZ12" s="17"/>
      <c r="ZA12" s="17"/>
      <c r="ZB12" s="17"/>
      <c r="ZC12" s="17"/>
      <c r="ZD12" s="17"/>
      <c r="ZE12" s="17"/>
      <c r="ZF12" s="17"/>
      <c r="ZG12" s="17"/>
      <c r="ZH12" s="17"/>
      <c r="ZI12" s="17"/>
      <c r="ZJ12" s="17"/>
      <c r="ZK12" s="17"/>
      <c r="ZL12" s="17"/>
      <c r="ZM12" s="17"/>
      <c r="ZN12" s="17"/>
      <c r="ZO12" s="17"/>
      <c r="ZP12" s="17"/>
      <c r="ZQ12" s="17"/>
      <c r="ZR12" s="17"/>
      <c r="ZS12" s="17"/>
      <c r="ZT12" s="17"/>
      <c r="ZU12" s="17"/>
      <c r="ZV12" s="17"/>
      <c r="ZW12" s="17"/>
      <c r="ZX12" s="17"/>
      <c r="ZY12" s="17"/>
      <c r="ZZ12" s="17"/>
      <c r="AAA12" s="17"/>
      <c r="AAB12" s="17"/>
      <c r="AAC12" s="17"/>
      <c r="AAD12" s="17"/>
      <c r="AAE12" s="17"/>
      <c r="AAF12" s="17"/>
      <c r="AAG12" s="17"/>
      <c r="AAH12" s="17"/>
      <c r="AAI12" s="17"/>
      <c r="AAJ12" s="17"/>
      <c r="AAK12" s="17"/>
      <c r="AAL12" s="17"/>
      <c r="AAM12" s="17"/>
      <c r="AAN12" s="17"/>
      <c r="AAO12" s="17"/>
      <c r="AAP12" s="17"/>
      <c r="AAQ12" s="17"/>
      <c r="AAR12" s="17"/>
      <c r="AAS12" s="17"/>
      <c r="AAT12" s="17"/>
      <c r="AAU12" s="17"/>
      <c r="AAV12" s="17"/>
      <c r="AAW12" s="17"/>
      <c r="AAX12" s="17"/>
      <c r="AAY12" s="17"/>
      <c r="AAZ12" s="17"/>
      <c r="ABA12" s="17"/>
      <c r="ABB12" s="17"/>
      <c r="ABC12" s="17"/>
      <c r="ABD12" s="17"/>
      <c r="ABE12" s="17"/>
      <c r="ABF12" s="17"/>
      <c r="ABG12" s="17"/>
      <c r="ABH12" s="17"/>
      <c r="ABI12" s="17"/>
      <c r="ABJ12" s="17"/>
      <c r="ABK12" s="17"/>
      <c r="ABL12" s="17"/>
      <c r="ABM12" s="17"/>
      <c r="ABN12" s="17"/>
      <c r="ABO12" s="17"/>
      <c r="ABP12" s="17"/>
      <c r="ABQ12" s="17"/>
      <c r="ABR12" s="17"/>
      <c r="ABS12" s="17"/>
      <c r="ABT12" s="17"/>
      <c r="ABU12" s="17"/>
      <c r="ABV12" s="17"/>
      <c r="ABW12" s="17"/>
      <c r="ABX12" s="17"/>
      <c r="ABY12" s="17"/>
      <c r="ABZ12" s="17"/>
      <c r="ACA12" s="17"/>
      <c r="ACB12" s="17"/>
      <c r="ACC12" s="17"/>
      <c r="ACD12" s="17"/>
      <c r="ACE12" s="17"/>
      <c r="ACF12" s="17"/>
      <c r="ACG12" s="17"/>
      <c r="ACH12" s="17"/>
      <c r="ACI12" s="17"/>
      <c r="ACJ12" s="17"/>
      <c r="ACK12" s="17"/>
      <c r="ACL12" s="17"/>
      <c r="ACM12" s="17"/>
      <c r="ACN12" s="17"/>
      <c r="ACO12" s="17"/>
      <c r="ACP12" s="17"/>
      <c r="ACQ12" s="17"/>
      <c r="ACR12" s="17"/>
      <c r="ACS12" s="17"/>
      <c r="ACT12" s="17"/>
      <c r="ACU12" s="17"/>
      <c r="ACV12" s="17"/>
      <c r="ACW12" s="17"/>
      <c r="ACX12" s="17"/>
      <c r="ACY12" s="17"/>
      <c r="ACZ12" s="17"/>
      <c r="ADA12" s="17"/>
      <c r="ADB12" s="17"/>
      <c r="ADC12" s="17"/>
      <c r="ADD12" s="17"/>
      <c r="ADE12" s="17"/>
      <c r="ADF12" s="17"/>
      <c r="ADG12" s="17"/>
      <c r="ADH12" s="17"/>
      <c r="ADI12" s="17"/>
      <c r="ADJ12" s="17"/>
      <c r="ADK12" s="17"/>
      <c r="ADL12" s="17"/>
      <c r="ADM12" s="17"/>
      <c r="ADN12" s="17"/>
      <c r="ADO12" s="17"/>
      <c r="ADP12" s="17"/>
      <c r="ADQ12" s="17"/>
      <c r="ADR12" s="17"/>
      <c r="ADS12" s="17"/>
      <c r="ADT12" s="17"/>
      <c r="ADU12" s="17"/>
      <c r="ADV12" s="17"/>
      <c r="ADW12" s="17"/>
      <c r="ADX12" s="17"/>
      <c r="ADY12" s="17"/>
      <c r="ADZ12" s="17"/>
      <c r="AEA12" s="17"/>
      <c r="AEB12" s="17"/>
      <c r="AEC12" s="17"/>
      <c r="AED12" s="17"/>
      <c r="AEE12" s="17"/>
      <c r="AEF12" s="17"/>
      <c r="AEG12" s="17"/>
      <c r="AEH12" s="17"/>
      <c r="AEI12" s="17"/>
      <c r="AEJ12" s="17"/>
      <c r="AEK12" s="17"/>
      <c r="AEL12" s="17"/>
      <c r="AEM12" s="17"/>
      <c r="AEN12" s="17"/>
      <c r="AEO12" s="17"/>
      <c r="AEP12" s="17"/>
      <c r="AEQ12" s="17"/>
      <c r="AER12" s="17"/>
      <c r="AES12" s="17"/>
      <c r="AET12" s="17"/>
      <c r="AEU12" s="17"/>
      <c r="AEV12" s="17"/>
      <c r="AEW12" s="17"/>
      <c r="AEX12" s="17"/>
      <c r="AEY12" s="17"/>
      <c r="AEZ12" s="17"/>
      <c r="AFA12" s="17"/>
      <c r="AFB12" s="17"/>
      <c r="AFC12" s="17"/>
      <c r="AFD12" s="17"/>
      <c r="AFE12" s="17"/>
      <c r="AFF12" s="17"/>
      <c r="AFG12" s="17"/>
      <c r="AFH12" s="17"/>
      <c r="AFI12" s="17"/>
      <c r="AFJ12" s="17"/>
      <c r="AFK12" s="17"/>
      <c r="AFL12" s="17"/>
      <c r="AFM12" s="17"/>
      <c r="AFN12" s="17"/>
      <c r="AFO12" s="17"/>
      <c r="AFP12" s="17"/>
      <c r="AFQ12" s="17"/>
      <c r="AFR12" s="17"/>
      <c r="AFS12" s="17"/>
      <c r="AFT12" s="17"/>
      <c r="AFU12" s="17"/>
      <c r="AFV12" s="17"/>
      <c r="AFW12" s="17"/>
      <c r="AFX12" s="17"/>
      <c r="AFY12" s="17"/>
      <c r="AFZ12" s="17"/>
      <c r="AGA12" s="17"/>
      <c r="AGB12" s="17"/>
      <c r="AGC12" s="17"/>
      <c r="AGD12" s="17"/>
      <c r="AGE12" s="17"/>
      <c r="AGF12" s="17"/>
      <c r="AGG12" s="17"/>
      <c r="AGH12" s="17"/>
      <c r="AGI12" s="17"/>
      <c r="AGJ12" s="17"/>
      <c r="AGK12" s="17"/>
      <c r="AGL12" s="17"/>
      <c r="AGM12" s="17"/>
      <c r="AGN12" s="17"/>
      <c r="AGO12" s="17"/>
      <c r="AGP12" s="17"/>
      <c r="AGQ12" s="17"/>
      <c r="AGR12" s="17"/>
      <c r="AGS12" s="17"/>
      <c r="AGT12" s="17"/>
      <c r="AGU12" s="17"/>
      <c r="AGV12" s="17"/>
      <c r="AGW12" s="17"/>
      <c r="AGX12" s="17"/>
      <c r="AGY12" s="17"/>
      <c r="AGZ12" s="17"/>
      <c r="AHA12" s="17"/>
      <c r="AHB12" s="17"/>
      <c r="AHC12" s="17"/>
      <c r="AHD12" s="17"/>
      <c r="AHE12" s="17"/>
      <c r="AHF12" s="17"/>
      <c r="AHG12" s="17"/>
      <c r="AHH12" s="17"/>
      <c r="AHI12" s="17"/>
      <c r="AHJ12" s="17"/>
      <c r="AHK12" s="17"/>
      <c r="AHL12" s="17"/>
      <c r="AHM12" s="17"/>
      <c r="AHN12" s="17"/>
      <c r="AHO12" s="17"/>
      <c r="AHP12" s="17"/>
      <c r="AHQ12" s="17"/>
      <c r="AHR12" s="17"/>
      <c r="AHS12" s="17"/>
      <c r="AHT12" s="17"/>
      <c r="AHU12" s="17"/>
      <c r="AHV12" s="17"/>
      <c r="AHW12" s="17"/>
      <c r="AHX12" s="17"/>
      <c r="AHY12" s="17"/>
      <c r="AHZ12" s="17"/>
      <c r="AIA12" s="17"/>
      <c r="AIB12" s="17"/>
      <c r="AIC12" s="17"/>
      <c r="AID12" s="17"/>
      <c r="AIE12" s="17"/>
      <c r="AIF12" s="17"/>
      <c r="AIG12" s="17"/>
      <c r="AIH12" s="17"/>
      <c r="AII12" s="17"/>
      <c r="AIJ12" s="17"/>
      <c r="AIK12" s="17"/>
      <c r="AIL12" s="17"/>
      <c r="AIM12" s="17"/>
      <c r="AIN12" s="17"/>
      <c r="AIO12" s="17"/>
      <c r="AIP12" s="17"/>
      <c r="AIQ12" s="17"/>
      <c r="AIR12" s="17"/>
      <c r="AIS12" s="17"/>
      <c r="AIT12" s="17"/>
      <c r="AIU12" s="17"/>
      <c r="AIV12" s="17"/>
      <c r="AIW12" s="17"/>
      <c r="AIX12" s="17"/>
      <c r="AIY12" s="17"/>
      <c r="AIZ12" s="17"/>
      <c r="AJA12" s="17"/>
      <c r="AJB12" s="17"/>
      <c r="AJC12" s="17"/>
      <c r="AJD12" s="17"/>
      <c r="AJE12" s="17"/>
      <c r="AJF12" s="17"/>
      <c r="AJG12" s="17"/>
      <c r="AJH12" s="17"/>
      <c r="AJI12" s="17"/>
      <c r="AJJ12" s="17"/>
      <c r="AJK12" s="17"/>
      <c r="AJL12" s="17"/>
      <c r="AJM12" s="17"/>
      <c r="AJN12" s="17"/>
      <c r="AJO12" s="17"/>
      <c r="AJP12" s="17"/>
      <c r="AJQ12" s="17"/>
      <c r="AJR12" s="17"/>
      <c r="AJS12" s="17"/>
      <c r="AJT12" s="17"/>
      <c r="AJU12" s="17"/>
      <c r="AJV12" s="17"/>
      <c r="AJW12" s="17"/>
      <c r="AJX12" s="17"/>
      <c r="AJY12" s="17"/>
      <c r="AJZ12" s="17"/>
      <c r="AKA12" s="17"/>
      <c r="AKB12" s="17"/>
      <c r="AKC12" s="17"/>
      <c r="AKD12" s="17"/>
      <c r="AKE12" s="17"/>
      <c r="AKF12" s="17"/>
      <c r="AKG12" s="17"/>
      <c r="AKH12" s="17"/>
      <c r="AKI12" s="17"/>
      <c r="AKJ12" s="17"/>
      <c r="AKK12" s="17"/>
      <c r="AKL12" s="17"/>
      <c r="AKM12" s="17"/>
      <c r="AKN12" s="17"/>
      <c r="AKO12" s="17"/>
      <c r="AKP12" s="17"/>
      <c r="AKQ12" s="17"/>
      <c r="AKR12" s="17"/>
      <c r="AKS12" s="17"/>
      <c r="AKT12" s="17"/>
      <c r="AKU12" s="17"/>
      <c r="AKV12" s="17"/>
      <c r="AKW12" s="17"/>
      <c r="AKX12" s="17"/>
      <c r="AKY12" s="17"/>
      <c r="AKZ12" s="17"/>
      <c r="ALA12" s="17"/>
      <c r="ALB12" s="17"/>
      <c r="ALC12" s="17"/>
      <c r="ALD12" s="17"/>
      <c r="ALE12" s="17"/>
      <c r="ALF12" s="17"/>
      <c r="ALG12" s="17"/>
      <c r="ALH12" s="17"/>
      <c r="ALI12" s="17"/>
      <c r="ALJ12" s="17"/>
      <c r="ALK12" s="17"/>
      <c r="ALL12" s="17"/>
      <c r="ALM12" s="17"/>
      <c r="ALN12" s="17"/>
      <c r="ALO12" s="17"/>
      <c r="ALP12" s="17"/>
      <c r="ALQ12" s="17"/>
      <c r="ALR12" s="17"/>
      <c r="ALS12" s="17"/>
      <c r="ALT12" s="17"/>
      <c r="ALU12" s="17"/>
      <c r="ALV12" s="17"/>
      <c r="ALW12" s="17"/>
      <c r="ALX12" s="17"/>
      <c r="ALY12" s="17"/>
      <c r="ALZ12" s="17"/>
      <c r="AMA12" s="17"/>
      <c r="AMB12" s="17"/>
      <c r="AMC12" s="17"/>
      <c r="AMD12" s="17"/>
      <c r="AME12" s="17"/>
      <c r="AMF12" s="17"/>
      <c r="AMG12" s="17"/>
      <c r="AMH12" s="17"/>
      <c r="AMI12" s="17"/>
      <c r="AMJ12" s="17"/>
      <c r="AMK12" s="17"/>
      <c r="AML12" s="17"/>
      <c r="AMM12" s="17"/>
      <c r="AMN12" s="17"/>
      <c r="AMO12" s="17"/>
      <c r="AMP12" s="17"/>
      <c r="AMQ12" s="17"/>
      <c r="AMR12" s="17"/>
      <c r="AMS12" s="17"/>
      <c r="AMT12" s="17"/>
      <c r="AMU12" s="17"/>
      <c r="AMV12" s="17"/>
      <c r="AMW12" s="17"/>
      <c r="AMX12" s="17"/>
      <c r="AMY12" s="17"/>
      <c r="AMZ12" s="17"/>
      <c r="ANA12" s="17"/>
      <c r="ANB12" s="17"/>
      <c r="ANC12" s="17"/>
      <c r="AND12" s="17"/>
      <c r="ANE12" s="17"/>
      <c r="ANF12" s="17"/>
      <c r="ANG12" s="17"/>
      <c r="ANH12" s="17"/>
      <c r="ANI12" s="17"/>
      <c r="ANJ12" s="17"/>
      <c r="ANK12" s="17"/>
      <c r="ANL12" s="17"/>
      <c r="ANM12" s="17"/>
      <c r="ANN12" s="17"/>
      <c r="ANO12" s="17"/>
      <c r="ANP12" s="17"/>
      <c r="ANQ12" s="17"/>
      <c r="ANR12" s="17"/>
      <c r="ANS12" s="17"/>
      <c r="ANT12" s="17"/>
      <c r="ANU12" s="17"/>
      <c r="ANV12" s="17"/>
      <c r="ANW12" s="17"/>
      <c r="ANX12" s="17"/>
      <c r="ANY12" s="17"/>
      <c r="ANZ12" s="17"/>
      <c r="AOA12" s="17"/>
      <c r="AOB12" s="17"/>
      <c r="AOC12" s="17"/>
      <c r="AOD12" s="17"/>
      <c r="AOE12" s="17"/>
      <c r="AOF12" s="17"/>
      <c r="AOG12" s="17"/>
      <c r="AOH12" s="17"/>
      <c r="AOI12" s="17"/>
      <c r="AOJ12" s="17"/>
      <c r="AOK12" s="17"/>
      <c r="AOL12" s="17"/>
      <c r="AOM12" s="17"/>
      <c r="AON12" s="17"/>
      <c r="AOO12" s="17"/>
      <c r="AOP12" s="17"/>
      <c r="AOQ12" s="17"/>
      <c r="AOR12" s="17"/>
      <c r="AOS12" s="17"/>
      <c r="AOT12" s="17"/>
      <c r="AOU12" s="17"/>
      <c r="AOV12" s="17"/>
      <c r="AOW12" s="17"/>
      <c r="AOX12" s="17"/>
      <c r="AOY12" s="17"/>
      <c r="AOZ12" s="17"/>
      <c r="APA12" s="17"/>
      <c r="APB12" s="17"/>
      <c r="APC12" s="17"/>
      <c r="APD12" s="17"/>
      <c r="APE12" s="17"/>
      <c r="APF12" s="17"/>
      <c r="APG12" s="17"/>
      <c r="APH12" s="17"/>
      <c r="API12" s="17"/>
      <c r="APJ12" s="17"/>
      <c r="APK12" s="17"/>
      <c r="APL12" s="17"/>
      <c r="APM12" s="17"/>
      <c r="APN12" s="17"/>
      <c r="APO12" s="17"/>
      <c r="APP12" s="17"/>
      <c r="APQ12" s="17"/>
      <c r="APR12" s="17"/>
      <c r="APS12" s="17"/>
      <c r="APT12" s="17"/>
      <c r="APU12" s="17"/>
      <c r="APV12" s="17"/>
      <c r="APW12" s="17"/>
      <c r="APX12" s="17"/>
      <c r="APY12" s="17"/>
      <c r="APZ12" s="17"/>
      <c r="AQA12" s="17"/>
      <c r="AQB12" s="17"/>
      <c r="AQC12" s="17"/>
      <c r="AQD12" s="17"/>
      <c r="AQE12" s="17"/>
      <c r="AQF12" s="17"/>
      <c r="AQG12" s="17"/>
      <c r="AQH12" s="17"/>
      <c r="AQI12" s="17"/>
      <c r="AQJ12" s="17"/>
      <c r="AQK12" s="17"/>
      <c r="AQL12" s="17"/>
      <c r="AQM12" s="17"/>
      <c r="AQN12" s="17"/>
      <c r="AQO12" s="17"/>
      <c r="AQP12" s="17"/>
      <c r="AQQ12" s="17"/>
      <c r="AQR12" s="17"/>
      <c r="AQS12" s="17"/>
      <c r="AQT12" s="17"/>
      <c r="AQU12" s="17"/>
      <c r="AQV12" s="17"/>
      <c r="AQW12" s="17"/>
      <c r="AQX12" s="17"/>
      <c r="AQY12" s="17"/>
      <c r="AQZ12" s="17"/>
      <c r="ARA12" s="17"/>
      <c r="ARB12" s="17"/>
      <c r="ARC12" s="17"/>
      <c r="ARD12" s="17"/>
      <c r="ARE12" s="17"/>
      <c r="ARF12" s="17"/>
      <c r="ARG12" s="17"/>
      <c r="ARH12" s="17"/>
      <c r="ARI12" s="17"/>
      <c r="ARJ12" s="17"/>
      <c r="ARK12" s="17"/>
      <c r="ARL12" s="17"/>
      <c r="ARM12" s="17"/>
      <c r="ARN12" s="17"/>
      <c r="ARO12" s="17"/>
      <c r="ARP12" s="17"/>
      <c r="ARQ12" s="17"/>
      <c r="ARR12" s="17"/>
      <c r="ARS12" s="17"/>
      <c r="ART12" s="17"/>
      <c r="ARU12" s="17"/>
      <c r="ARV12" s="17"/>
      <c r="ARW12" s="17"/>
      <c r="ARX12" s="17"/>
      <c r="ARY12" s="17"/>
      <c r="ARZ12" s="17"/>
      <c r="ASA12" s="17"/>
      <c r="ASB12" s="17"/>
      <c r="ASC12" s="17"/>
      <c r="ASD12" s="17"/>
      <c r="ASE12" s="17"/>
      <c r="ASF12" s="17"/>
      <c r="ASG12" s="17"/>
      <c r="ASH12" s="17"/>
      <c r="ASI12" s="17"/>
      <c r="ASJ12" s="17"/>
      <c r="ASK12" s="17"/>
      <c r="ASL12" s="17"/>
      <c r="ASM12" s="17"/>
      <c r="ASN12" s="17"/>
      <c r="ASO12" s="17"/>
      <c r="ASP12" s="17"/>
      <c r="ASQ12" s="17"/>
      <c r="ASR12" s="17"/>
      <c r="ASS12" s="17"/>
      <c r="AST12" s="17"/>
      <c r="ASU12" s="17"/>
      <c r="ASV12" s="17"/>
      <c r="ASW12" s="17"/>
      <c r="ASX12" s="17"/>
      <c r="ASY12" s="17"/>
      <c r="ASZ12" s="17"/>
      <c r="ATA12" s="17"/>
      <c r="ATB12" s="17"/>
      <c r="ATC12" s="17"/>
      <c r="ATD12" s="17"/>
      <c r="ATE12" s="17"/>
      <c r="ATF12" s="17"/>
      <c r="ATG12" s="17"/>
      <c r="ATH12" s="17"/>
      <c r="ATI12" s="17"/>
      <c r="ATJ12" s="17"/>
      <c r="ATK12" s="17"/>
      <c r="ATL12" s="17"/>
      <c r="ATM12" s="17"/>
      <c r="ATN12" s="17"/>
      <c r="ATO12" s="17"/>
      <c r="ATP12" s="17"/>
      <c r="ATQ12" s="17"/>
      <c r="ATR12" s="17"/>
      <c r="ATS12" s="17"/>
      <c r="ATT12" s="17"/>
      <c r="ATU12" s="17"/>
      <c r="ATV12" s="17"/>
      <c r="ATW12" s="17"/>
      <c r="ATX12" s="17"/>
      <c r="ATY12" s="17"/>
      <c r="ATZ12" s="17"/>
      <c r="AUA12" s="17"/>
      <c r="AUB12" s="17"/>
      <c r="AUC12" s="17"/>
      <c r="AUD12" s="17"/>
      <c r="AUE12" s="17"/>
      <c r="AUF12" s="17"/>
      <c r="AUG12" s="17"/>
      <c r="AUH12" s="17"/>
      <c r="AUI12" s="17"/>
      <c r="AUJ12" s="17"/>
      <c r="AUK12" s="17"/>
      <c r="AUL12" s="17"/>
      <c r="AUM12" s="17"/>
      <c r="AUN12" s="17"/>
      <c r="AUO12" s="17"/>
      <c r="AUP12" s="17"/>
      <c r="AUQ12" s="17"/>
      <c r="AUR12" s="17"/>
      <c r="AUS12" s="17"/>
      <c r="AUT12" s="17"/>
      <c r="AUU12" s="17"/>
      <c r="AUV12" s="17"/>
      <c r="AUW12" s="17"/>
      <c r="AUX12" s="17"/>
      <c r="AUY12" s="17"/>
      <c r="AUZ12" s="17"/>
      <c r="AVA12" s="17"/>
      <c r="AVB12" s="17"/>
      <c r="AVC12" s="17"/>
      <c r="AVD12" s="17"/>
      <c r="AVE12" s="17"/>
      <c r="AVF12" s="17"/>
      <c r="AVG12" s="17"/>
      <c r="AVH12" s="17"/>
      <c r="AVI12" s="17"/>
      <c r="AVJ12" s="17"/>
      <c r="AVK12" s="17"/>
      <c r="AVL12" s="17"/>
      <c r="AVM12" s="17"/>
      <c r="AVN12" s="17"/>
      <c r="AVO12" s="17"/>
      <c r="AVP12" s="17"/>
      <c r="AVQ12" s="17"/>
      <c r="AVR12" s="17"/>
      <c r="AVS12" s="17"/>
      <c r="AVT12" s="17"/>
      <c r="AVU12" s="17"/>
      <c r="AVV12" s="17"/>
      <c r="AVW12" s="17"/>
      <c r="AVX12" s="17"/>
      <c r="AVY12" s="17"/>
      <c r="AVZ12" s="17"/>
      <c r="AWA12" s="17"/>
      <c r="AWB12" s="17"/>
      <c r="AWC12" s="17"/>
      <c r="AWD12" s="17"/>
      <c r="AWE12" s="17"/>
      <c r="AWF12" s="17"/>
      <c r="AWG12" s="17"/>
      <c r="AWH12" s="17"/>
      <c r="AWI12" s="17"/>
      <c r="AWJ12" s="17"/>
      <c r="AWK12" s="17"/>
      <c r="AWL12" s="17"/>
      <c r="AWM12" s="17"/>
      <c r="AWN12" s="17"/>
      <c r="AWO12" s="17"/>
      <c r="AWP12" s="17"/>
      <c r="AWQ12" s="17"/>
      <c r="AWR12" s="17"/>
      <c r="AWS12" s="17"/>
      <c r="AWT12" s="17"/>
      <c r="AWU12" s="17"/>
      <c r="AWV12" s="17"/>
      <c r="AWW12" s="17"/>
      <c r="AWX12" s="17"/>
      <c r="AWY12" s="17"/>
      <c r="AWZ12" s="17"/>
      <c r="AXA12" s="17"/>
      <c r="AXB12" s="17"/>
      <c r="AXC12" s="17"/>
      <c r="AXD12" s="17"/>
      <c r="AXE12" s="17"/>
      <c r="AXF12" s="17"/>
      <c r="AXG12" s="17"/>
      <c r="AXH12" s="17"/>
      <c r="AXI12" s="17"/>
      <c r="AXJ12" s="17"/>
      <c r="AXK12" s="17"/>
      <c r="AXL12" s="17"/>
      <c r="AXM12" s="17"/>
      <c r="AXN12" s="17"/>
      <c r="AXO12" s="17"/>
      <c r="AXP12" s="17"/>
      <c r="AXQ12" s="17"/>
      <c r="AXR12" s="17"/>
      <c r="AXS12" s="17"/>
      <c r="AXT12" s="17"/>
      <c r="AXU12" s="17"/>
      <c r="AXV12" s="17"/>
      <c r="AXW12" s="17"/>
      <c r="AXX12" s="17"/>
      <c r="AXY12" s="17"/>
      <c r="AXZ12" s="17"/>
      <c r="AYA12" s="17"/>
      <c r="AYB12" s="17"/>
      <c r="AYC12" s="17"/>
      <c r="AYD12" s="17"/>
      <c r="AYE12" s="17"/>
      <c r="AYF12" s="17"/>
      <c r="AYG12" s="17"/>
      <c r="AYH12" s="17"/>
      <c r="AYI12" s="17"/>
      <c r="AYJ12" s="17"/>
      <c r="AYK12" s="17"/>
      <c r="AYL12" s="17"/>
      <c r="AYM12" s="17"/>
      <c r="AYN12" s="17"/>
      <c r="AYO12" s="17"/>
      <c r="AYP12" s="17"/>
      <c r="AYQ12" s="17"/>
      <c r="AYR12" s="17"/>
      <c r="AYS12" s="17"/>
      <c r="AYT12" s="17"/>
      <c r="AYU12" s="17"/>
      <c r="AYV12" s="17"/>
      <c r="AYW12" s="17"/>
      <c r="AYX12" s="17"/>
      <c r="AYY12" s="17"/>
      <c r="AYZ12" s="17"/>
      <c r="AZA12" s="17"/>
      <c r="AZB12" s="17"/>
      <c r="AZC12" s="17"/>
      <c r="AZD12" s="17"/>
      <c r="AZE12" s="17"/>
      <c r="AZF12" s="17"/>
      <c r="AZG12" s="17"/>
      <c r="AZH12" s="17"/>
      <c r="AZI12" s="17"/>
      <c r="AZJ12" s="17"/>
      <c r="AZK12" s="17"/>
      <c r="AZL12" s="17"/>
      <c r="AZM12" s="17"/>
      <c r="AZN12" s="17"/>
      <c r="AZO12" s="17"/>
      <c r="AZP12" s="17"/>
      <c r="AZQ12" s="17"/>
      <c r="AZR12" s="17"/>
      <c r="AZS12" s="17"/>
      <c r="AZT12" s="17"/>
      <c r="AZU12" s="17"/>
      <c r="AZV12" s="17"/>
      <c r="AZW12" s="17"/>
      <c r="AZX12" s="17"/>
      <c r="AZY12" s="17"/>
      <c r="AZZ12" s="17"/>
      <c r="BAA12" s="17"/>
      <c r="BAB12" s="17"/>
      <c r="BAC12" s="17"/>
      <c r="BAD12" s="17"/>
      <c r="BAE12" s="17"/>
      <c r="BAF12" s="17"/>
      <c r="BAG12" s="17"/>
      <c r="BAH12" s="17"/>
      <c r="BAI12" s="17"/>
      <c r="BAJ12" s="17"/>
      <c r="BAK12" s="17"/>
      <c r="BAL12" s="17"/>
      <c r="BAM12" s="17"/>
      <c r="BAN12" s="17"/>
      <c r="BAO12" s="17"/>
      <c r="BAP12" s="17"/>
      <c r="BAQ12" s="17"/>
      <c r="BAR12" s="17"/>
      <c r="BAS12" s="17"/>
      <c r="BAT12" s="17"/>
      <c r="BAU12" s="17"/>
      <c r="BAV12" s="17"/>
      <c r="BAW12" s="17"/>
      <c r="BAX12" s="17"/>
      <c r="BAY12" s="17"/>
      <c r="BAZ12" s="17"/>
      <c r="BBA12" s="17"/>
      <c r="BBB12" s="17"/>
      <c r="BBC12" s="17"/>
      <c r="BBD12" s="17"/>
      <c r="BBE12" s="17"/>
      <c r="BBF12" s="17"/>
      <c r="BBG12" s="17"/>
      <c r="BBH12" s="17"/>
      <c r="BBI12" s="17"/>
      <c r="BBJ12" s="17"/>
      <c r="BBK12" s="17"/>
      <c r="BBL12" s="17"/>
      <c r="BBM12" s="17"/>
      <c r="BBN12" s="17"/>
      <c r="BBO12" s="17"/>
      <c r="BBP12" s="17"/>
      <c r="BBQ12" s="17"/>
      <c r="BBR12" s="17"/>
      <c r="BBS12" s="17"/>
      <c r="BBT12" s="17"/>
      <c r="BBU12" s="17"/>
      <c r="BBV12" s="17"/>
      <c r="BBW12" s="17"/>
      <c r="BBX12" s="17"/>
      <c r="BBY12" s="17"/>
      <c r="BBZ12" s="17"/>
      <c r="BCA12" s="17"/>
      <c r="BCB12" s="17"/>
      <c r="BCC12" s="17"/>
      <c r="BCD12" s="17"/>
      <c r="BCE12" s="17"/>
      <c r="BCF12" s="17"/>
      <c r="BCG12" s="17"/>
      <c r="BCH12" s="17"/>
      <c r="BCI12" s="17"/>
      <c r="BCJ12" s="17"/>
      <c r="BCK12" s="17"/>
      <c r="BCL12" s="17"/>
      <c r="BCM12" s="17"/>
      <c r="BCN12" s="17"/>
      <c r="BCO12" s="17"/>
      <c r="BCP12" s="17"/>
      <c r="BCQ12" s="17"/>
      <c r="BCR12" s="17"/>
      <c r="BCS12" s="17"/>
      <c r="BCT12" s="17"/>
      <c r="BCU12" s="17"/>
      <c r="BCV12" s="17"/>
      <c r="BCW12" s="17"/>
      <c r="BCX12" s="17"/>
      <c r="BCY12" s="17"/>
      <c r="BCZ12" s="17"/>
      <c r="BDA12" s="17"/>
      <c r="BDB12" s="17"/>
      <c r="BDC12" s="17"/>
      <c r="BDD12" s="17"/>
      <c r="BDE12" s="17"/>
      <c r="BDF12" s="17"/>
      <c r="BDG12" s="17"/>
      <c r="BDH12" s="17"/>
      <c r="BDI12" s="17"/>
      <c r="BDJ12" s="17"/>
      <c r="BDK12" s="17"/>
      <c r="BDL12" s="17"/>
      <c r="BDM12" s="17"/>
      <c r="BDN12" s="17"/>
      <c r="BDO12" s="17"/>
      <c r="BDP12" s="17"/>
      <c r="BDQ12" s="17"/>
      <c r="BDR12" s="17"/>
      <c r="BDS12" s="17"/>
      <c r="BDT12" s="17"/>
      <c r="BDU12" s="17"/>
      <c r="BDV12" s="17"/>
      <c r="BDW12" s="17"/>
      <c r="BDX12" s="17"/>
      <c r="BDY12" s="17"/>
      <c r="BDZ12" s="17"/>
      <c r="BEA12" s="17"/>
      <c r="BEB12" s="17"/>
      <c r="BEC12" s="17"/>
      <c r="BED12" s="17"/>
      <c r="BEE12" s="17"/>
      <c r="BEF12" s="17"/>
      <c r="BEG12" s="17"/>
      <c r="BEH12" s="17"/>
      <c r="BEI12" s="17"/>
      <c r="BEJ12" s="17"/>
      <c r="BEK12" s="17"/>
      <c r="BEL12" s="17"/>
      <c r="BEM12" s="17"/>
      <c r="BEN12" s="17"/>
      <c r="BEO12" s="17"/>
      <c r="BEP12" s="17"/>
      <c r="BEQ12" s="17"/>
      <c r="BER12" s="17"/>
      <c r="BES12" s="17"/>
      <c r="BET12" s="17"/>
      <c r="BEU12" s="17"/>
      <c r="BEV12" s="17"/>
      <c r="BEW12" s="17"/>
      <c r="BEX12" s="17"/>
      <c r="BEY12" s="17"/>
      <c r="BEZ12" s="17"/>
      <c r="BFA12" s="17"/>
      <c r="BFB12" s="17"/>
      <c r="BFC12" s="17"/>
      <c r="BFD12" s="17"/>
      <c r="BFE12" s="17"/>
      <c r="BFF12" s="17"/>
      <c r="BFG12" s="17"/>
      <c r="BFH12" s="17"/>
      <c r="BFI12" s="17"/>
      <c r="BFJ12" s="17"/>
      <c r="BFK12" s="17"/>
      <c r="BFL12" s="17"/>
      <c r="BFM12" s="17"/>
      <c r="BFN12" s="17"/>
      <c r="BFO12" s="17"/>
      <c r="BFP12" s="17"/>
      <c r="BFQ12" s="17"/>
      <c r="BFR12" s="17"/>
      <c r="BFS12" s="17"/>
      <c r="BFT12" s="17"/>
      <c r="BFU12" s="17"/>
      <c r="BFV12" s="17"/>
      <c r="BFW12" s="17"/>
      <c r="BFX12" s="17"/>
      <c r="BFY12" s="17"/>
      <c r="BFZ12" s="17"/>
      <c r="BGA12" s="17"/>
      <c r="BGB12" s="17"/>
      <c r="BGC12" s="17"/>
      <c r="BGD12" s="17"/>
      <c r="BGE12" s="17"/>
      <c r="BGF12" s="17"/>
      <c r="BGG12" s="17"/>
      <c r="BGH12" s="17"/>
      <c r="BGI12" s="17"/>
      <c r="BGJ12" s="17"/>
      <c r="BGK12" s="17"/>
      <c r="BGL12" s="17"/>
      <c r="BGM12" s="17"/>
      <c r="BGN12" s="17"/>
      <c r="BGO12" s="17"/>
      <c r="BGP12" s="17"/>
      <c r="BGQ12" s="17"/>
      <c r="BGR12" s="17"/>
      <c r="BGS12" s="17"/>
      <c r="BGT12" s="17"/>
      <c r="BGU12" s="17"/>
      <c r="BGV12" s="17"/>
      <c r="BGW12" s="17"/>
      <c r="BGX12" s="17"/>
      <c r="BGY12" s="17"/>
      <c r="BGZ12" s="17"/>
      <c r="BHA12" s="17"/>
      <c r="BHB12" s="17"/>
      <c r="BHC12" s="17"/>
      <c r="BHD12" s="17"/>
      <c r="BHE12" s="17"/>
      <c r="BHF12" s="17"/>
      <c r="BHG12" s="17"/>
      <c r="BHH12" s="17"/>
      <c r="BHI12" s="17"/>
      <c r="BHJ12" s="17"/>
      <c r="BHK12" s="17"/>
      <c r="BHL12" s="17"/>
      <c r="BHM12" s="17"/>
      <c r="BHN12" s="17"/>
      <c r="BHO12" s="17"/>
      <c r="BHP12" s="17"/>
      <c r="BHQ12" s="17"/>
      <c r="BHR12" s="17"/>
      <c r="BHS12" s="17"/>
      <c r="BHT12" s="17"/>
      <c r="BHU12" s="17"/>
      <c r="BHV12" s="17"/>
      <c r="BHW12" s="17"/>
      <c r="BHX12" s="17"/>
      <c r="BHY12" s="17"/>
      <c r="BHZ12" s="17"/>
      <c r="BIA12" s="17"/>
      <c r="BIB12" s="17"/>
      <c r="BIC12" s="17"/>
      <c r="BID12" s="17"/>
      <c r="BIE12" s="17"/>
      <c r="BIF12" s="17"/>
      <c r="BIG12" s="17"/>
      <c r="BIH12" s="17"/>
      <c r="BII12" s="17"/>
      <c r="BIJ12" s="17"/>
      <c r="BIK12" s="17"/>
      <c r="BIL12" s="17"/>
      <c r="BIM12" s="17"/>
      <c r="BIN12" s="17"/>
      <c r="BIO12" s="17"/>
      <c r="BIP12" s="17"/>
      <c r="BIQ12" s="17"/>
      <c r="BIR12" s="17"/>
      <c r="BIS12" s="17"/>
      <c r="BIT12" s="17"/>
      <c r="BIU12" s="17"/>
      <c r="BIV12" s="17"/>
      <c r="BIW12" s="17"/>
      <c r="BIX12" s="17"/>
      <c r="BIY12" s="17"/>
      <c r="BIZ12" s="17"/>
      <c r="BJA12" s="17"/>
      <c r="BJB12" s="17"/>
      <c r="BJC12" s="17"/>
      <c r="BJD12" s="17"/>
      <c r="BJE12" s="17"/>
      <c r="BJF12" s="17"/>
      <c r="BJG12" s="17"/>
      <c r="BJH12" s="17"/>
      <c r="BJI12" s="17"/>
      <c r="BJJ12" s="17"/>
      <c r="BJK12" s="17"/>
      <c r="BJL12" s="17"/>
      <c r="BJM12" s="17"/>
      <c r="BJN12" s="17"/>
      <c r="BJO12" s="17"/>
      <c r="BJP12" s="17"/>
      <c r="BJQ12" s="17"/>
      <c r="BJR12" s="17"/>
      <c r="BJS12" s="17"/>
      <c r="BJT12" s="17"/>
      <c r="BJU12" s="17"/>
      <c r="BJV12" s="17"/>
      <c r="BJW12" s="17"/>
      <c r="BJX12" s="17"/>
      <c r="BJY12" s="17"/>
      <c r="BJZ12" s="17"/>
      <c r="BKA12" s="17"/>
      <c r="BKB12" s="17"/>
      <c r="BKC12" s="17"/>
      <c r="BKD12" s="17"/>
      <c r="BKE12" s="17"/>
      <c r="BKF12" s="17"/>
      <c r="BKG12" s="17"/>
      <c r="BKH12" s="17"/>
      <c r="BKI12" s="17"/>
      <c r="BKJ12" s="17"/>
      <c r="BKK12" s="17"/>
      <c r="BKL12" s="17"/>
      <c r="BKM12" s="17"/>
      <c r="BKN12" s="17"/>
      <c r="BKO12" s="17"/>
      <c r="BKP12" s="17"/>
      <c r="BKQ12" s="17"/>
      <c r="BKR12" s="17"/>
      <c r="BKS12" s="17"/>
      <c r="BKT12" s="17"/>
      <c r="BKU12" s="17"/>
      <c r="BKV12" s="17"/>
      <c r="BKW12" s="17"/>
      <c r="BKX12" s="17"/>
      <c r="BKY12" s="17"/>
      <c r="BKZ12" s="17"/>
      <c r="BLA12" s="17"/>
      <c r="BLB12" s="17"/>
      <c r="BLC12" s="17"/>
      <c r="BLD12" s="17"/>
      <c r="BLE12" s="17"/>
      <c r="BLF12" s="17"/>
      <c r="BLG12" s="17"/>
      <c r="BLH12" s="17"/>
      <c r="BLI12" s="17"/>
      <c r="BLJ12" s="17"/>
      <c r="BLK12" s="17"/>
      <c r="BLL12" s="17"/>
      <c r="BLM12" s="17"/>
      <c r="BLN12" s="17"/>
      <c r="BLO12" s="17"/>
      <c r="BLP12" s="17"/>
      <c r="BLQ12" s="17"/>
      <c r="BLR12" s="17"/>
      <c r="BLS12" s="17"/>
      <c r="BLT12" s="17"/>
      <c r="BLU12" s="17"/>
      <c r="BLV12" s="17"/>
      <c r="BLW12" s="17"/>
      <c r="BLX12" s="17"/>
      <c r="BLY12" s="17"/>
      <c r="BLZ12" s="17"/>
      <c r="BMA12" s="17"/>
      <c r="BMB12" s="17"/>
      <c r="BMC12" s="17"/>
      <c r="BMD12" s="17"/>
      <c r="BME12" s="17"/>
      <c r="BMF12" s="17"/>
      <c r="BMG12" s="17"/>
      <c r="BMH12" s="17"/>
      <c r="BMI12" s="17"/>
      <c r="BMJ12" s="17"/>
      <c r="BMK12" s="17"/>
      <c r="BML12" s="17"/>
      <c r="BMM12" s="17"/>
      <c r="BMN12" s="17"/>
      <c r="BMO12" s="17"/>
      <c r="BMP12" s="17"/>
      <c r="BMQ12" s="17"/>
      <c r="BMR12" s="17"/>
      <c r="BMS12" s="17"/>
      <c r="BMT12" s="17"/>
      <c r="BMU12" s="17"/>
      <c r="BMV12" s="17"/>
      <c r="BMW12" s="17"/>
      <c r="BMX12" s="17"/>
      <c r="BMY12" s="17"/>
      <c r="BMZ12" s="17"/>
      <c r="BNA12" s="17"/>
      <c r="BNB12" s="17"/>
      <c r="BNC12" s="17"/>
      <c r="BND12" s="17"/>
      <c r="BNE12" s="17"/>
      <c r="BNF12" s="17"/>
      <c r="BNG12" s="17"/>
      <c r="BNH12" s="17"/>
      <c r="BNI12" s="17"/>
      <c r="BNJ12" s="17"/>
      <c r="BNK12" s="17"/>
      <c r="BNL12" s="17"/>
      <c r="BNM12" s="17"/>
      <c r="BNN12" s="17"/>
      <c r="BNO12" s="17"/>
      <c r="BNP12" s="17"/>
      <c r="BNQ12" s="17"/>
      <c r="BNR12" s="17"/>
      <c r="BNS12" s="17"/>
      <c r="BNT12" s="17"/>
      <c r="BNU12" s="17"/>
      <c r="BNV12" s="17"/>
      <c r="BNW12" s="17"/>
      <c r="BNX12" s="17"/>
      <c r="BNY12" s="17"/>
      <c r="BNZ12" s="17"/>
      <c r="BOA12" s="17"/>
      <c r="BOB12" s="17"/>
      <c r="BOC12" s="17"/>
      <c r="BOD12" s="17"/>
      <c r="BOE12" s="17"/>
      <c r="BOF12" s="17"/>
      <c r="BOG12" s="17"/>
      <c r="BOH12" s="17"/>
      <c r="BOI12" s="17"/>
      <c r="BOJ12" s="17"/>
      <c r="BOK12" s="17"/>
      <c r="BOL12" s="17"/>
      <c r="BOM12" s="17"/>
      <c r="BON12" s="17"/>
      <c r="BOO12" s="17"/>
      <c r="BOP12" s="17"/>
      <c r="BOQ12" s="17"/>
      <c r="BOR12" s="17"/>
      <c r="BOS12" s="17"/>
      <c r="BOT12" s="17"/>
      <c r="BOU12" s="17"/>
      <c r="BOV12" s="17"/>
      <c r="BOW12" s="17"/>
      <c r="BOX12" s="17"/>
      <c r="BOY12" s="17"/>
      <c r="BOZ12" s="17"/>
      <c r="BPA12" s="17"/>
      <c r="BPB12" s="17"/>
      <c r="BPC12" s="17"/>
      <c r="BPD12" s="17"/>
      <c r="BPE12" s="17"/>
      <c r="BPF12" s="17"/>
      <c r="BPG12" s="17"/>
      <c r="BPH12" s="17"/>
      <c r="BPI12" s="17"/>
      <c r="BPJ12" s="17"/>
      <c r="BPK12" s="17"/>
      <c r="BPL12" s="17"/>
      <c r="BPM12" s="17"/>
      <c r="BPN12" s="17"/>
      <c r="BPO12" s="17"/>
      <c r="BPP12" s="17"/>
      <c r="BPQ12" s="17"/>
      <c r="BPR12" s="17"/>
      <c r="BPS12" s="17"/>
      <c r="BPT12" s="17"/>
      <c r="BPU12" s="17"/>
      <c r="BPV12" s="17"/>
      <c r="BPW12" s="17"/>
      <c r="BPX12" s="17"/>
      <c r="BPY12" s="17"/>
      <c r="BPZ12" s="17"/>
      <c r="BQA12" s="17"/>
      <c r="BQB12" s="17"/>
      <c r="BQC12" s="17"/>
      <c r="BQD12" s="17"/>
      <c r="BQE12" s="17"/>
      <c r="BQF12" s="17"/>
      <c r="BQG12" s="17"/>
      <c r="BQH12" s="17"/>
      <c r="BQI12" s="17"/>
      <c r="BQJ12" s="17"/>
      <c r="BQK12" s="17"/>
      <c r="BQL12" s="17"/>
      <c r="BQM12" s="17"/>
      <c r="BQN12" s="17"/>
      <c r="BQO12" s="17"/>
      <c r="BQP12" s="17"/>
      <c r="BQQ12" s="17"/>
      <c r="BQR12" s="17"/>
      <c r="BQS12" s="17"/>
      <c r="BQT12" s="17"/>
      <c r="BQU12" s="17"/>
      <c r="BQV12" s="17"/>
      <c r="BQW12" s="17"/>
      <c r="BQX12" s="17"/>
      <c r="BQY12" s="17"/>
      <c r="BQZ12" s="17"/>
      <c r="BRA12" s="17"/>
      <c r="BRB12" s="17"/>
      <c r="BRC12" s="17"/>
      <c r="BRD12" s="17"/>
      <c r="BRE12" s="17"/>
      <c r="BRF12" s="17"/>
      <c r="BRG12" s="17"/>
      <c r="BRH12" s="17"/>
      <c r="BRI12" s="17"/>
      <c r="BRJ12" s="17"/>
      <c r="BRK12" s="17"/>
      <c r="BRL12" s="17"/>
      <c r="BRM12" s="17"/>
      <c r="BRN12" s="17"/>
      <c r="BRO12" s="17"/>
      <c r="BRP12" s="17"/>
      <c r="BRQ12" s="17"/>
      <c r="BRR12" s="17"/>
      <c r="BRS12" s="17"/>
      <c r="BRT12" s="17"/>
      <c r="BRU12" s="17"/>
      <c r="BRV12" s="17"/>
      <c r="BRW12" s="17"/>
      <c r="BRX12" s="17"/>
      <c r="BRY12" s="17"/>
      <c r="BRZ12" s="17"/>
      <c r="BSA12" s="17"/>
      <c r="BSB12" s="17"/>
      <c r="BSC12" s="17"/>
      <c r="BSD12" s="17"/>
      <c r="BSE12" s="17"/>
      <c r="BSF12" s="17"/>
      <c r="BSG12" s="17"/>
      <c r="BSH12" s="17"/>
      <c r="BSI12" s="17"/>
      <c r="BSJ12" s="17"/>
      <c r="BSK12" s="17"/>
      <c r="BSL12" s="17"/>
      <c r="BSM12" s="17"/>
      <c r="BSN12" s="17"/>
      <c r="BSO12" s="17"/>
      <c r="BSP12" s="17"/>
      <c r="BSQ12" s="17"/>
      <c r="BSR12" s="17"/>
      <c r="BSS12" s="17"/>
      <c r="BST12" s="17"/>
      <c r="BSU12" s="17"/>
      <c r="BSV12" s="17"/>
      <c r="BSW12" s="17"/>
      <c r="BSX12" s="17"/>
      <c r="BSY12" s="17"/>
      <c r="BSZ12" s="17"/>
      <c r="BTA12" s="17"/>
      <c r="BTB12" s="17"/>
      <c r="BTC12" s="17"/>
      <c r="BTD12" s="17"/>
      <c r="BTE12" s="17"/>
      <c r="BTF12" s="17"/>
      <c r="BTG12" s="17"/>
      <c r="BTH12" s="17"/>
      <c r="BTI12" s="17"/>
      <c r="BTJ12" s="17"/>
      <c r="BTK12" s="17"/>
      <c r="BTL12" s="17"/>
      <c r="BTM12" s="17"/>
      <c r="BTN12" s="17"/>
      <c r="BTO12" s="17"/>
      <c r="BTP12" s="17"/>
      <c r="BTQ12" s="17"/>
      <c r="BTR12" s="17"/>
      <c r="BTS12" s="17"/>
      <c r="BTT12" s="17"/>
      <c r="BTU12" s="17"/>
      <c r="BTV12" s="17"/>
      <c r="BTW12" s="17"/>
      <c r="BTX12" s="17"/>
      <c r="BTY12" s="17"/>
      <c r="BTZ12" s="17"/>
      <c r="BUA12" s="17"/>
      <c r="BUB12" s="17"/>
      <c r="BUC12" s="17"/>
      <c r="BUD12" s="17"/>
      <c r="BUE12" s="17"/>
      <c r="BUF12" s="17"/>
      <c r="BUG12" s="17"/>
      <c r="BUH12" s="17"/>
      <c r="BUI12" s="17"/>
      <c r="BUJ12" s="17"/>
      <c r="BUK12" s="17"/>
      <c r="BUL12" s="17"/>
      <c r="BUM12" s="17"/>
      <c r="BUN12" s="17"/>
      <c r="BUO12" s="17"/>
      <c r="BUP12" s="17"/>
      <c r="BUQ12" s="17"/>
      <c r="BUR12" s="17"/>
      <c r="BUS12" s="17"/>
      <c r="BUT12" s="17"/>
      <c r="BUU12" s="17"/>
      <c r="BUV12" s="17"/>
      <c r="BUW12" s="17"/>
      <c r="BUX12" s="17"/>
      <c r="BUY12" s="17"/>
      <c r="BUZ12" s="17"/>
      <c r="BVA12" s="17"/>
      <c r="BVB12" s="17"/>
      <c r="BVC12" s="17"/>
      <c r="BVD12" s="17"/>
      <c r="BVE12" s="17"/>
      <c r="BVF12" s="17"/>
      <c r="BVG12" s="17"/>
      <c r="BVH12" s="17"/>
      <c r="BVI12" s="17"/>
      <c r="BVJ12" s="17"/>
      <c r="BVK12" s="17"/>
      <c r="BVL12" s="17"/>
      <c r="BVM12" s="17"/>
      <c r="BVN12" s="17"/>
      <c r="BVO12" s="17"/>
      <c r="BVP12" s="17"/>
      <c r="BVQ12" s="17"/>
      <c r="BVR12" s="17"/>
      <c r="BVS12" s="17"/>
      <c r="BVT12" s="17"/>
      <c r="BVU12" s="17"/>
      <c r="BVV12" s="17"/>
      <c r="BVW12" s="17"/>
      <c r="BVX12" s="17"/>
      <c r="BVY12" s="17"/>
      <c r="BVZ12" s="17"/>
      <c r="BWA12" s="17"/>
      <c r="BWB12" s="17"/>
      <c r="BWC12" s="17"/>
      <c r="BWD12" s="17"/>
      <c r="BWE12" s="17"/>
      <c r="BWF12" s="17"/>
      <c r="BWG12" s="17"/>
      <c r="BWH12" s="17"/>
      <c r="BWI12" s="17"/>
      <c r="BWJ12" s="17"/>
      <c r="BWK12" s="17"/>
      <c r="BWL12" s="17"/>
      <c r="BWM12" s="17"/>
      <c r="BWN12" s="17"/>
      <c r="BWO12" s="17"/>
      <c r="BWP12" s="17"/>
      <c r="BWQ12" s="17"/>
      <c r="BWR12" s="17"/>
      <c r="BWS12" s="17"/>
      <c r="BWT12" s="17"/>
      <c r="BWU12" s="17"/>
      <c r="BWV12" s="17"/>
      <c r="BWW12" s="17"/>
      <c r="BWX12" s="17"/>
      <c r="BWY12" s="17"/>
      <c r="BWZ12" s="17"/>
      <c r="BXA12" s="17"/>
      <c r="BXB12" s="17"/>
      <c r="BXC12" s="17"/>
      <c r="BXD12" s="17"/>
      <c r="BXE12" s="17"/>
      <c r="BXF12" s="17"/>
      <c r="BXG12" s="17"/>
      <c r="BXH12" s="17"/>
      <c r="BXI12" s="17"/>
      <c r="BXJ12" s="17"/>
      <c r="BXK12" s="17"/>
      <c r="BXL12" s="17"/>
      <c r="BXM12" s="17"/>
      <c r="BXN12" s="17"/>
      <c r="BXO12" s="17"/>
      <c r="BXP12" s="17"/>
      <c r="BXQ12" s="17"/>
      <c r="BXR12" s="17"/>
      <c r="BXS12" s="17"/>
      <c r="BXT12" s="17"/>
      <c r="BXU12" s="17"/>
      <c r="BXV12" s="17"/>
      <c r="BXW12" s="17"/>
      <c r="BXX12" s="17"/>
      <c r="BXY12" s="17"/>
      <c r="BXZ12" s="17"/>
      <c r="BYA12" s="17"/>
      <c r="BYB12" s="17"/>
      <c r="BYC12" s="17"/>
      <c r="BYD12" s="17"/>
      <c r="BYE12" s="17"/>
      <c r="BYF12" s="17"/>
      <c r="BYG12" s="17"/>
      <c r="BYH12" s="17"/>
      <c r="BYI12" s="17"/>
      <c r="BYJ12" s="17"/>
      <c r="BYK12" s="17"/>
      <c r="BYL12" s="17"/>
      <c r="BYM12" s="17"/>
      <c r="BYN12" s="17"/>
      <c r="BYO12" s="17"/>
      <c r="BYP12" s="17"/>
      <c r="BYQ12" s="17"/>
      <c r="BYR12" s="17"/>
      <c r="BYS12" s="17"/>
      <c r="BYT12" s="17"/>
      <c r="BYU12" s="17"/>
      <c r="BYV12" s="17"/>
      <c r="BYW12" s="17"/>
      <c r="BYX12" s="17"/>
      <c r="BYY12" s="17"/>
      <c r="BYZ12" s="17"/>
      <c r="BZA12" s="17"/>
      <c r="BZB12" s="17"/>
      <c r="BZC12" s="17"/>
      <c r="BZD12" s="17"/>
      <c r="BZE12" s="17"/>
      <c r="BZF12" s="17"/>
      <c r="BZG12" s="17"/>
      <c r="BZH12" s="17"/>
      <c r="BZI12" s="17"/>
      <c r="BZJ12" s="17"/>
      <c r="BZK12" s="17"/>
      <c r="BZL12" s="17"/>
      <c r="BZM12" s="17"/>
      <c r="BZN12" s="17"/>
      <c r="BZO12" s="17"/>
      <c r="BZP12" s="17"/>
      <c r="BZQ12" s="17"/>
      <c r="BZR12" s="17"/>
      <c r="BZS12" s="17"/>
      <c r="BZT12" s="17"/>
      <c r="BZU12" s="17"/>
      <c r="BZV12" s="17"/>
      <c r="BZW12" s="17"/>
      <c r="BZX12" s="17"/>
      <c r="BZY12" s="17"/>
      <c r="BZZ12" s="17"/>
      <c r="CAA12" s="17"/>
      <c r="CAB12" s="17"/>
      <c r="CAC12" s="17"/>
      <c r="CAD12" s="17"/>
      <c r="CAE12" s="17"/>
      <c r="CAF12" s="17"/>
      <c r="CAG12" s="17"/>
      <c r="CAH12" s="17"/>
      <c r="CAI12" s="17"/>
      <c r="CAJ12" s="17"/>
      <c r="CAK12" s="17"/>
      <c r="CAL12" s="17"/>
      <c r="CAM12" s="17"/>
      <c r="CAN12" s="17"/>
      <c r="CAO12" s="17"/>
      <c r="CAP12" s="17"/>
      <c r="CAQ12" s="17"/>
      <c r="CAR12" s="17"/>
      <c r="CAS12" s="17"/>
      <c r="CAT12" s="17"/>
      <c r="CAU12" s="17"/>
      <c r="CAV12" s="17"/>
      <c r="CAW12" s="17"/>
      <c r="CAX12" s="17"/>
      <c r="CAY12" s="17"/>
      <c r="CAZ12" s="17"/>
      <c r="CBA12" s="17"/>
      <c r="CBB12" s="17"/>
      <c r="CBC12" s="17"/>
      <c r="CBD12" s="17"/>
      <c r="CBE12" s="17"/>
      <c r="CBF12" s="17"/>
      <c r="CBG12" s="17"/>
      <c r="CBH12" s="17"/>
      <c r="CBI12" s="17"/>
      <c r="CBJ12" s="17"/>
      <c r="CBK12" s="17"/>
      <c r="CBL12" s="17"/>
      <c r="CBM12" s="17"/>
      <c r="CBN12" s="17"/>
      <c r="CBO12" s="17"/>
      <c r="CBP12" s="17"/>
      <c r="CBQ12" s="17"/>
      <c r="CBR12" s="17"/>
      <c r="CBS12" s="17"/>
      <c r="CBT12" s="17"/>
      <c r="CBU12" s="17"/>
      <c r="CBV12" s="17"/>
      <c r="CBW12" s="17"/>
      <c r="CBX12" s="17"/>
      <c r="CBY12" s="17"/>
      <c r="CBZ12" s="17"/>
      <c r="CCA12" s="17"/>
      <c r="CCB12" s="17"/>
      <c r="CCC12" s="17"/>
      <c r="CCD12" s="17"/>
      <c r="CCE12" s="17"/>
      <c r="CCF12" s="17"/>
      <c r="CCG12" s="17"/>
      <c r="CCH12" s="17"/>
      <c r="CCI12" s="17"/>
      <c r="CCJ12" s="17"/>
      <c r="CCK12" s="17"/>
      <c r="CCL12" s="17"/>
      <c r="CCM12" s="17"/>
      <c r="CCN12" s="17"/>
      <c r="CCO12" s="17"/>
      <c r="CCP12" s="17"/>
      <c r="CCQ12" s="17"/>
      <c r="CCR12" s="17"/>
      <c r="CCS12" s="17"/>
      <c r="CCT12" s="17"/>
      <c r="CCU12" s="17"/>
      <c r="CCV12" s="17"/>
      <c r="CCW12" s="17"/>
      <c r="CCX12" s="17"/>
      <c r="CCY12" s="17"/>
      <c r="CCZ12" s="17"/>
      <c r="CDA12" s="17"/>
      <c r="CDB12" s="17"/>
      <c r="CDC12" s="17"/>
      <c r="CDD12" s="17"/>
      <c r="CDE12" s="17"/>
      <c r="CDF12" s="17"/>
      <c r="CDG12" s="17"/>
      <c r="CDH12" s="17"/>
      <c r="CDI12" s="17"/>
      <c r="CDJ12" s="17"/>
      <c r="CDK12" s="17"/>
      <c r="CDL12" s="17"/>
      <c r="CDM12" s="17"/>
      <c r="CDN12" s="17"/>
      <c r="CDO12" s="17"/>
      <c r="CDP12" s="17"/>
      <c r="CDQ12" s="17"/>
      <c r="CDR12" s="17"/>
      <c r="CDS12" s="17"/>
      <c r="CDT12" s="17"/>
      <c r="CDU12" s="17"/>
    </row>
    <row r="13">
      <c r="A13" s="14" t="s">
        <v>2726</v>
      </c>
      <c r="B13" s="14" t="s">
        <v>2727</v>
      </c>
      <c r="C13" s="14" t="s">
        <v>2728</v>
      </c>
      <c r="D13" s="14" t="s">
        <v>2729</v>
      </c>
      <c r="E13" s="14" t="s">
        <v>2730</v>
      </c>
      <c r="F13" s="14" t="s">
        <v>2731</v>
      </c>
      <c r="I13" s="14" t="s">
        <v>2558</v>
      </c>
      <c r="J13" s="14" t="s">
        <v>2559</v>
      </c>
      <c r="K13" s="14" t="s">
        <v>21</v>
      </c>
      <c r="L13" s="14" t="s">
        <v>2732</v>
      </c>
      <c r="M13" s="17"/>
      <c r="N13" s="14" t="s">
        <v>2561</v>
      </c>
      <c r="O13" s="17"/>
      <c r="P13" s="14" t="s">
        <v>2562</v>
      </c>
      <c r="Q13" s="16">
        <v>11.0</v>
      </c>
      <c r="R13" s="16">
        <v>4023987.0</v>
      </c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6">
        <v>25.0</v>
      </c>
      <c r="AE13" s="17"/>
      <c r="AF13" s="17"/>
      <c r="AG13" s="17"/>
      <c r="AH13" s="17"/>
      <c r="AI13" s="17"/>
      <c r="AJ13" s="17"/>
      <c r="AK13" s="17"/>
      <c r="AL13" s="16">
        <v>27.0</v>
      </c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4" t="s">
        <v>2733</v>
      </c>
      <c r="BB13" s="17"/>
      <c r="BC13" s="17"/>
      <c r="BD13" s="17"/>
      <c r="BE13" s="17"/>
      <c r="BF13" s="14" t="s">
        <v>2574</v>
      </c>
      <c r="BG13" s="16">
        <v>1.0</v>
      </c>
      <c r="BH13" s="14" t="s">
        <v>2564</v>
      </c>
      <c r="BI13" s="14" t="s">
        <v>2594</v>
      </c>
      <c r="BJ13" s="14" t="s">
        <v>2566</v>
      </c>
      <c r="BK13" s="17"/>
      <c r="BL13" s="17"/>
      <c r="BM13" s="16">
        <v>0.83333333</v>
      </c>
      <c r="BN13" s="17"/>
      <c r="BO13" s="17"/>
      <c r="BP13" s="17"/>
      <c r="BQ13" s="17"/>
      <c r="BR13" s="17"/>
      <c r="BS13" s="16">
        <v>0.0525</v>
      </c>
      <c r="BT13" s="16">
        <v>61.4130256</v>
      </c>
      <c r="BU13" s="14" t="s">
        <v>2567</v>
      </c>
      <c r="BV13" s="17"/>
      <c r="BW13" s="17"/>
      <c r="BX13" s="16">
        <v>1.0</v>
      </c>
      <c r="BY13" s="14" t="s">
        <v>2734</v>
      </c>
      <c r="BZ13" s="16">
        <v>1868.0</v>
      </c>
      <c r="CA13" s="16">
        <v>-10167.0</v>
      </c>
      <c r="CB13" s="16">
        <v>0.0</v>
      </c>
      <c r="CC13" s="17"/>
      <c r="CD13" s="17"/>
      <c r="CE13" s="16">
        <v>61.4130256</v>
      </c>
      <c r="CF13" s="14" t="s">
        <v>2572</v>
      </c>
      <c r="CG13" s="14" t="s">
        <v>2735</v>
      </c>
      <c r="CH13" s="19">
        <v>41919.0</v>
      </c>
      <c r="CI13" s="14" t="s">
        <v>2573</v>
      </c>
      <c r="CJ13" s="14" t="s">
        <v>2736</v>
      </c>
      <c r="CK13" s="14" t="s">
        <v>2574</v>
      </c>
      <c r="CL13" s="14" t="s">
        <v>2737</v>
      </c>
      <c r="CM13" s="20">
        <v>2732806.0</v>
      </c>
      <c r="CN13" s="14" t="s">
        <v>2737</v>
      </c>
      <c r="CO13" s="14" t="s">
        <v>2563</v>
      </c>
      <c r="CP13" s="14" t="s">
        <v>2563</v>
      </c>
      <c r="CQ13" s="16">
        <v>0.3217</v>
      </c>
      <c r="CR13" s="16">
        <v>0.01</v>
      </c>
      <c r="CS13" s="14" t="s">
        <v>2563</v>
      </c>
      <c r="CT13" s="14" t="s">
        <v>2738</v>
      </c>
      <c r="CX13" s="14" t="s">
        <v>2739</v>
      </c>
      <c r="CY13" s="16">
        <v>17.4244666</v>
      </c>
      <c r="CZ13" s="14" t="s">
        <v>2707</v>
      </c>
      <c r="DB13" s="14" t="s">
        <v>2574</v>
      </c>
      <c r="DC13" s="14" t="s">
        <v>2708</v>
      </c>
      <c r="DD13" s="14" t="s">
        <v>2740</v>
      </c>
      <c r="DE13" s="14" t="s">
        <v>2574</v>
      </c>
      <c r="DF13" s="14" t="s">
        <v>2563</v>
      </c>
      <c r="DG13" s="14" t="s">
        <v>2741</v>
      </c>
      <c r="DH13" s="14" t="s">
        <v>2742</v>
      </c>
      <c r="DI13" s="14" t="s">
        <v>2743</v>
      </c>
      <c r="DJ13" s="14" t="s">
        <v>2729</v>
      </c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  <c r="MY13" s="17"/>
      <c r="MZ13" s="17"/>
      <c r="NA13" s="17"/>
      <c r="NB13" s="17"/>
      <c r="NC13" s="17"/>
      <c r="ND13" s="17"/>
      <c r="NE13" s="17"/>
      <c r="NF13" s="17"/>
      <c r="NG13" s="17"/>
      <c r="NH13" s="17"/>
      <c r="NI13" s="17"/>
      <c r="NJ13" s="17"/>
      <c r="NK13" s="17"/>
      <c r="NL13" s="17"/>
      <c r="NM13" s="17"/>
      <c r="NN13" s="17"/>
      <c r="NO13" s="17"/>
      <c r="NP13" s="17"/>
      <c r="NQ13" s="17"/>
      <c r="NR13" s="17"/>
      <c r="NS13" s="17"/>
      <c r="NT13" s="17"/>
      <c r="NU13" s="17"/>
      <c r="NV13" s="17"/>
      <c r="NW13" s="17"/>
      <c r="NX13" s="17"/>
      <c r="NY13" s="17"/>
      <c r="NZ13" s="17"/>
      <c r="OA13" s="17"/>
      <c r="OB13" s="17"/>
      <c r="OC13" s="17"/>
      <c r="OD13" s="17"/>
      <c r="OE13" s="17"/>
      <c r="OF13" s="17"/>
      <c r="OG13" s="17"/>
      <c r="OH13" s="17"/>
      <c r="OI13" s="17"/>
      <c r="OJ13" s="17"/>
      <c r="OK13" s="17"/>
      <c r="OL13" s="17"/>
      <c r="OM13" s="17"/>
      <c r="ON13" s="17"/>
      <c r="OO13" s="17"/>
      <c r="OP13" s="17"/>
      <c r="OQ13" s="17"/>
      <c r="OR13" s="17"/>
      <c r="OS13" s="17"/>
      <c r="OT13" s="17"/>
      <c r="OU13" s="17"/>
      <c r="OV13" s="17"/>
      <c r="OW13" s="17"/>
      <c r="OX13" s="17"/>
      <c r="OY13" s="17"/>
      <c r="OZ13" s="17"/>
      <c r="PA13" s="17"/>
      <c r="PB13" s="17"/>
      <c r="PC13" s="17"/>
      <c r="PD13" s="17"/>
      <c r="PE13" s="17"/>
      <c r="PF13" s="17"/>
      <c r="PG13" s="17"/>
      <c r="PH13" s="17"/>
      <c r="PI13" s="17"/>
      <c r="PJ13" s="17"/>
      <c r="PK13" s="17"/>
      <c r="PL13" s="17"/>
      <c r="PM13" s="17"/>
      <c r="PN13" s="17"/>
      <c r="PO13" s="17"/>
      <c r="PP13" s="17"/>
      <c r="PQ13" s="17"/>
      <c r="PR13" s="17"/>
      <c r="PS13" s="17"/>
      <c r="PT13" s="17"/>
      <c r="PU13" s="17"/>
      <c r="PV13" s="17"/>
      <c r="PW13" s="17"/>
      <c r="PX13" s="17"/>
      <c r="PY13" s="17"/>
      <c r="PZ13" s="17"/>
      <c r="QA13" s="17"/>
      <c r="QB13" s="17"/>
      <c r="QC13" s="17"/>
      <c r="QD13" s="17"/>
      <c r="QE13" s="17"/>
      <c r="QF13" s="17"/>
      <c r="QG13" s="17"/>
      <c r="QH13" s="17"/>
      <c r="QI13" s="17"/>
      <c r="QJ13" s="17"/>
      <c r="QK13" s="17"/>
      <c r="QL13" s="17"/>
      <c r="QM13" s="17"/>
      <c r="QN13" s="17"/>
      <c r="QO13" s="17"/>
      <c r="QP13" s="17"/>
      <c r="QQ13" s="17"/>
      <c r="QR13" s="17"/>
      <c r="QS13" s="17"/>
      <c r="QT13" s="17"/>
      <c r="QU13" s="16">
        <v>-23.0</v>
      </c>
      <c r="QV13" s="16">
        <v>-18.0</v>
      </c>
      <c r="QW13" s="16">
        <v>-34.0</v>
      </c>
      <c r="QX13" s="17"/>
      <c r="QY13" s="17"/>
      <c r="QZ13" s="17"/>
      <c r="RA13" s="17"/>
      <c r="RB13" s="17"/>
      <c r="RC13" s="17"/>
      <c r="RD13" s="17"/>
      <c r="RE13" s="17"/>
      <c r="RF13" s="17"/>
      <c r="RG13" s="17"/>
      <c r="RH13" s="17"/>
      <c r="RI13" s="17"/>
      <c r="RJ13" s="17"/>
      <c r="RK13" s="17"/>
      <c r="RL13" s="17"/>
      <c r="RM13" s="17"/>
      <c r="RN13" s="17"/>
      <c r="RO13" s="17"/>
      <c r="RP13" s="17"/>
      <c r="RQ13" s="17"/>
      <c r="RR13" s="17"/>
      <c r="RS13" s="17"/>
      <c r="RT13" s="17"/>
      <c r="RU13" s="17"/>
      <c r="RV13" s="17"/>
      <c r="RW13" s="17"/>
      <c r="RX13" s="17"/>
      <c r="RY13" s="17"/>
      <c r="RZ13" s="17"/>
      <c r="SA13" s="17"/>
      <c r="SB13" s="17"/>
      <c r="SC13" s="17"/>
      <c r="SD13" s="17"/>
      <c r="SE13" s="17"/>
      <c r="SF13" s="17"/>
      <c r="SG13" s="17"/>
      <c r="SH13" s="17"/>
      <c r="SI13" s="17"/>
      <c r="SJ13" s="17"/>
      <c r="SK13" s="17"/>
      <c r="SL13" s="17"/>
      <c r="SM13" s="17"/>
      <c r="SN13" s="17"/>
      <c r="SO13" s="17"/>
      <c r="SP13" s="17"/>
      <c r="SQ13" s="17"/>
      <c r="SR13" s="17"/>
      <c r="SS13" s="17"/>
      <c r="ST13" s="17"/>
      <c r="SU13" s="17"/>
      <c r="SV13" s="17"/>
      <c r="SW13" s="17"/>
      <c r="SX13" s="17"/>
      <c r="SY13" s="17"/>
      <c r="SZ13" s="17"/>
      <c r="TA13" s="17"/>
      <c r="TB13" s="17"/>
      <c r="TC13" s="17"/>
      <c r="TD13" s="17"/>
      <c r="TE13" s="17"/>
      <c r="TF13" s="17"/>
      <c r="TG13" s="17"/>
      <c r="TH13" s="17"/>
      <c r="TI13" s="17"/>
      <c r="TJ13" s="17"/>
      <c r="TK13" s="17"/>
      <c r="TL13" s="17"/>
      <c r="TM13" s="17"/>
      <c r="TN13" s="17"/>
      <c r="TO13" s="17"/>
      <c r="TP13" s="17"/>
      <c r="TQ13" s="17"/>
      <c r="TR13" s="17"/>
      <c r="TS13" s="17"/>
      <c r="TT13" s="17"/>
      <c r="TU13" s="17"/>
      <c r="TV13" s="17"/>
      <c r="TW13" s="17"/>
      <c r="TX13" s="17"/>
      <c r="TY13" s="17"/>
      <c r="TZ13" s="17"/>
      <c r="UA13" s="17"/>
      <c r="UB13" s="17"/>
      <c r="UC13" s="17"/>
      <c r="UD13" s="17"/>
      <c r="UE13" s="17"/>
      <c r="UF13" s="17"/>
      <c r="UG13" s="17"/>
      <c r="UH13" s="17"/>
      <c r="UI13" s="17"/>
      <c r="UJ13" s="17"/>
      <c r="UK13" s="17"/>
      <c r="UL13" s="17"/>
      <c r="UM13" s="17"/>
      <c r="UN13" s="17"/>
      <c r="UO13" s="17"/>
      <c r="UP13" s="17"/>
      <c r="UQ13" s="17"/>
      <c r="UR13" s="17"/>
      <c r="US13" s="17"/>
      <c r="UT13" s="17"/>
      <c r="UU13" s="17"/>
      <c r="UV13" s="17"/>
      <c r="UW13" s="17"/>
      <c r="UX13" s="17"/>
      <c r="UY13" s="17"/>
      <c r="UZ13" s="17"/>
      <c r="VA13" s="17"/>
      <c r="VB13" s="17"/>
      <c r="VC13" s="17"/>
      <c r="VD13" s="17"/>
      <c r="VE13" s="17"/>
      <c r="VF13" s="17"/>
      <c r="VG13" s="17"/>
      <c r="VH13" s="17"/>
      <c r="VI13" s="17"/>
      <c r="VJ13" s="17"/>
      <c r="VK13" s="17"/>
      <c r="VL13" s="17"/>
      <c r="VM13" s="17"/>
      <c r="VN13" s="17"/>
      <c r="VO13" s="17"/>
      <c r="VP13" s="17"/>
      <c r="VQ13" s="17"/>
      <c r="VR13" s="17"/>
      <c r="VS13" s="17"/>
      <c r="VT13" s="17"/>
      <c r="VU13" s="17"/>
      <c r="VV13" s="17"/>
      <c r="VW13" s="17"/>
      <c r="VX13" s="17"/>
      <c r="VY13" s="17"/>
      <c r="VZ13" s="17"/>
      <c r="WA13" s="17"/>
      <c r="WB13" s="17"/>
      <c r="WC13" s="17"/>
      <c r="WD13" s="17"/>
      <c r="WE13" s="17"/>
      <c r="WF13" s="17"/>
      <c r="WG13" s="17"/>
      <c r="WH13" s="17"/>
      <c r="WI13" s="17"/>
      <c r="WJ13" s="17"/>
      <c r="WK13" s="17"/>
      <c r="WL13" s="17"/>
      <c r="WM13" s="17"/>
      <c r="WN13" s="17"/>
      <c r="WO13" s="17"/>
      <c r="WP13" s="17"/>
      <c r="WQ13" s="17"/>
      <c r="WR13" s="17"/>
      <c r="WS13" s="17"/>
      <c r="WT13" s="17"/>
      <c r="WU13" s="17"/>
      <c r="WV13" s="17"/>
      <c r="WW13" s="17"/>
      <c r="WX13" s="17"/>
      <c r="WY13" s="17"/>
      <c r="WZ13" s="17"/>
      <c r="XA13" s="17"/>
      <c r="XB13" s="17"/>
      <c r="XC13" s="17"/>
      <c r="XD13" s="17"/>
      <c r="XE13" s="17"/>
      <c r="XF13" s="17"/>
      <c r="XG13" s="17"/>
      <c r="XH13" s="17"/>
      <c r="XI13" s="17"/>
      <c r="XJ13" s="17"/>
      <c r="XK13" s="17"/>
      <c r="XL13" s="17"/>
      <c r="XM13" s="17"/>
      <c r="XN13" s="17"/>
      <c r="XO13" s="17"/>
      <c r="XP13" s="17"/>
      <c r="XQ13" s="17"/>
      <c r="XR13" s="17"/>
      <c r="XS13" s="17"/>
      <c r="XT13" s="17"/>
      <c r="XU13" s="17"/>
      <c r="XV13" s="17"/>
      <c r="XW13" s="17"/>
      <c r="XX13" s="17"/>
      <c r="XY13" s="17"/>
      <c r="XZ13" s="17"/>
      <c r="YA13" s="17"/>
      <c r="YB13" s="17"/>
      <c r="YC13" s="17"/>
      <c r="YD13" s="17"/>
      <c r="YE13" s="17"/>
      <c r="YF13" s="17"/>
      <c r="YG13" s="17"/>
      <c r="YH13" s="17"/>
      <c r="YI13" s="17"/>
      <c r="YJ13" s="17"/>
      <c r="YK13" s="17"/>
      <c r="YL13" s="17"/>
      <c r="YM13" s="17"/>
      <c r="YN13" s="17"/>
      <c r="YO13" s="17"/>
      <c r="YP13" s="17"/>
      <c r="YQ13" s="17"/>
      <c r="YR13" s="17"/>
      <c r="YS13" s="17"/>
      <c r="YT13" s="17"/>
      <c r="YU13" s="17"/>
      <c r="YV13" s="17"/>
      <c r="YW13" s="17"/>
      <c r="YX13" s="17"/>
      <c r="YY13" s="17"/>
      <c r="YZ13" s="17"/>
      <c r="ZA13" s="17"/>
      <c r="ZB13" s="17"/>
      <c r="ZC13" s="17"/>
      <c r="ZD13" s="17"/>
      <c r="ZE13" s="17"/>
      <c r="ZF13" s="17"/>
      <c r="ZG13" s="17"/>
      <c r="ZH13" s="17"/>
      <c r="ZI13" s="17"/>
      <c r="ZJ13" s="17"/>
      <c r="ZK13" s="17"/>
      <c r="ZL13" s="17"/>
      <c r="ZM13" s="17"/>
      <c r="ZN13" s="17"/>
      <c r="ZO13" s="17"/>
      <c r="ZP13" s="17"/>
      <c r="ZQ13" s="17"/>
      <c r="ZR13" s="17"/>
      <c r="ZS13" s="17"/>
      <c r="ZT13" s="17"/>
      <c r="ZU13" s="17"/>
      <c r="ZV13" s="17"/>
      <c r="ZW13" s="17"/>
      <c r="ZX13" s="17"/>
      <c r="ZY13" s="17"/>
      <c r="ZZ13" s="17"/>
      <c r="AAA13" s="17"/>
      <c r="AAB13" s="17"/>
      <c r="AAC13" s="17"/>
      <c r="AAD13" s="17"/>
      <c r="AAE13" s="17"/>
      <c r="AAF13" s="17"/>
      <c r="AAG13" s="17"/>
      <c r="AAH13" s="17"/>
      <c r="AAI13" s="17"/>
      <c r="AAJ13" s="17"/>
      <c r="AAK13" s="17"/>
      <c r="AAL13" s="17"/>
      <c r="AAM13" s="17"/>
      <c r="AAN13" s="17"/>
      <c r="AAO13" s="17"/>
      <c r="AAP13" s="17"/>
      <c r="AAQ13" s="17"/>
      <c r="AAR13" s="17"/>
      <c r="AAS13" s="17"/>
      <c r="AAT13" s="17"/>
      <c r="AAU13" s="17"/>
      <c r="AAV13" s="17"/>
      <c r="AAW13" s="17"/>
      <c r="AAX13" s="17"/>
      <c r="AAY13" s="17"/>
      <c r="AAZ13" s="17"/>
      <c r="ABA13" s="17"/>
      <c r="ABB13" s="17"/>
      <c r="ABC13" s="17"/>
      <c r="ABD13" s="17"/>
      <c r="ABE13" s="17"/>
      <c r="ABF13" s="17"/>
      <c r="ABG13" s="17"/>
      <c r="ABH13" s="17"/>
      <c r="ABI13" s="17"/>
      <c r="ABJ13" s="17"/>
      <c r="ABK13" s="17"/>
      <c r="ABL13" s="17"/>
      <c r="ABM13" s="17"/>
      <c r="ABN13" s="17"/>
      <c r="ABO13" s="17"/>
      <c r="ABP13" s="17"/>
      <c r="ABQ13" s="17"/>
      <c r="ABR13" s="17"/>
      <c r="ABS13" s="17"/>
      <c r="ABT13" s="17"/>
      <c r="ABU13" s="17"/>
      <c r="ABV13" s="17"/>
      <c r="ABW13" s="17"/>
      <c r="ABX13" s="17"/>
      <c r="ABY13" s="17"/>
      <c r="ABZ13" s="17"/>
      <c r="ACA13" s="17"/>
      <c r="ACB13" s="17"/>
      <c r="ACC13" s="17"/>
      <c r="ACD13" s="17"/>
      <c r="ACE13" s="17"/>
      <c r="ACF13" s="17"/>
      <c r="ACG13" s="17"/>
      <c r="ACH13" s="17"/>
      <c r="ACI13" s="17"/>
      <c r="ACJ13" s="17"/>
      <c r="ACK13" s="17"/>
      <c r="ACL13" s="17"/>
      <c r="ACM13" s="17"/>
      <c r="ACN13" s="17"/>
      <c r="ACO13" s="17"/>
      <c r="ACP13" s="17"/>
      <c r="ACQ13" s="17"/>
      <c r="ACR13" s="17"/>
      <c r="ACS13" s="17"/>
      <c r="ACT13" s="17"/>
      <c r="ACU13" s="17"/>
      <c r="ACV13" s="17"/>
      <c r="ACW13" s="17"/>
      <c r="ACX13" s="17"/>
      <c r="ACY13" s="17"/>
      <c r="ACZ13" s="17"/>
      <c r="ADA13" s="17"/>
      <c r="ADB13" s="17"/>
      <c r="ADC13" s="17"/>
      <c r="ADD13" s="17"/>
      <c r="ADE13" s="17"/>
      <c r="ADF13" s="17"/>
      <c r="ADG13" s="17"/>
      <c r="ADH13" s="17"/>
      <c r="ADI13" s="17"/>
      <c r="ADJ13" s="17"/>
      <c r="ADK13" s="17"/>
      <c r="ADL13" s="17"/>
      <c r="ADM13" s="17"/>
      <c r="ADN13" s="17"/>
      <c r="ADO13" s="17"/>
      <c r="ADP13" s="17"/>
      <c r="ADQ13" s="17"/>
      <c r="ADR13" s="17"/>
      <c r="ADS13" s="17"/>
      <c r="ADT13" s="17"/>
      <c r="ADU13" s="17"/>
      <c r="ADV13" s="17"/>
      <c r="ADW13" s="17"/>
      <c r="ADX13" s="17"/>
      <c r="ADY13" s="17"/>
      <c r="ADZ13" s="17"/>
      <c r="AEA13" s="17"/>
      <c r="AEB13" s="17"/>
      <c r="AEC13" s="17"/>
      <c r="AED13" s="17"/>
      <c r="AEE13" s="17"/>
      <c r="AEF13" s="17"/>
      <c r="AEG13" s="17"/>
      <c r="AEH13" s="17"/>
      <c r="AEI13" s="17"/>
      <c r="AEJ13" s="17"/>
      <c r="AEK13" s="17"/>
      <c r="AEL13" s="17"/>
      <c r="AEM13" s="17"/>
      <c r="AEN13" s="17"/>
      <c r="AEO13" s="17"/>
      <c r="AEP13" s="17"/>
      <c r="AEQ13" s="17"/>
      <c r="AER13" s="17"/>
      <c r="AES13" s="17"/>
      <c r="AET13" s="17"/>
      <c r="AEU13" s="17"/>
      <c r="AEV13" s="17"/>
      <c r="AEW13" s="17"/>
      <c r="AEX13" s="17"/>
      <c r="AEY13" s="17"/>
      <c r="AEZ13" s="17"/>
      <c r="AFA13" s="17"/>
      <c r="AFB13" s="17"/>
      <c r="AFC13" s="17"/>
      <c r="AFD13" s="17"/>
      <c r="AFE13" s="17"/>
      <c r="AFF13" s="17"/>
      <c r="AFG13" s="17"/>
      <c r="AFH13" s="17"/>
      <c r="AFI13" s="17"/>
      <c r="AFJ13" s="17"/>
      <c r="AFK13" s="17"/>
      <c r="AFL13" s="17"/>
      <c r="AFM13" s="17"/>
      <c r="AFN13" s="17"/>
      <c r="AFO13" s="17"/>
      <c r="AFP13" s="17"/>
      <c r="AFQ13" s="17"/>
      <c r="AFR13" s="17"/>
      <c r="AFS13" s="17"/>
      <c r="AFT13" s="17"/>
      <c r="AFU13" s="17"/>
      <c r="AFV13" s="17"/>
      <c r="AFW13" s="17"/>
      <c r="AFX13" s="17"/>
      <c r="AFY13" s="17"/>
      <c r="AFZ13" s="17"/>
      <c r="AGA13" s="17"/>
      <c r="AGB13" s="17"/>
      <c r="AGC13" s="17"/>
      <c r="AGD13" s="17"/>
      <c r="AGE13" s="17"/>
      <c r="AGF13" s="17"/>
      <c r="AGG13" s="17"/>
      <c r="AGH13" s="17"/>
      <c r="AGI13" s="17"/>
      <c r="AGJ13" s="17"/>
      <c r="AGK13" s="17"/>
      <c r="AGL13" s="17"/>
      <c r="AGM13" s="17"/>
      <c r="AGN13" s="17"/>
      <c r="AGO13" s="17"/>
      <c r="AGP13" s="17"/>
      <c r="AGQ13" s="17"/>
      <c r="AGR13" s="17"/>
      <c r="AGS13" s="17"/>
      <c r="AGT13" s="17"/>
      <c r="AGU13" s="17"/>
      <c r="AGV13" s="17"/>
      <c r="AGW13" s="17"/>
      <c r="AGX13" s="17"/>
      <c r="AGY13" s="17"/>
      <c r="AGZ13" s="17"/>
      <c r="AHA13" s="17"/>
      <c r="AHB13" s="17"/>
      <c r="AHC13" s="17"/>
      <c r="AHD13" s="17"/>
      <c r="AHE13" s="17"/>
      <c r="AHF13" s="17"/>
      <c r="AHG13" s="17"/>
      <c r="AHH13" s="17"/>
      <c r="AHI13" s="17"/>
      <c r="AHJ13" s="17"/>
      <c r="AHK13" s="17"/>
      <c r="AHL13" s="17"/>
      <c r="AHM13" s="17"/>
      <c r="AHN13" s="17"/>
      <c r="AHO13" s="17"/>
      <c r="AHP13" s="17"/>
      <c r="AHQ13" s="17"/>
      <c r="AHR13" s="17"/>
      <c r="AHS13" s="17"/>
      <c r="AHT13" s="17"/>
      <c r="AHU13" s="17"/>
      <c r="AHV13" s="17"/>
      <c r="AHW13" s="17"/>
      <c r="AHX13" s="17"/>
      <c r="AHY13" s="17"/>
      <c r="AHZ13" s="17"/>
      <c r="AIA13" s="17"/>
      <c r="AIB13" s="17"/>
      <c r="AIC13" s="17"/>
      <c r="AID13" s="17"/>
      <c r="AIE13" s="17"/>
      <c r="AIF13" s="17"/>
      <c r="AIG13" s="17"/>
      <c r="AIH13" s="17"/>
      <c r="AII13" s="17"/>
      <c r="AIJ13" s="17"/>
      <c r="AIK13" s="17"/>
      <c r="AIL13" s="17"/>
      <c r="AIM13" s="17"/>
      <c r="AIN13" s="17"/>
      <c r="AIO13" s="17"/>
      <c r="AIP13" s="17"/>
      <c r="AIQ13" s="17"/>
      <c r="AIR13" s="17"/>
      <c r="AIS13" s="17"/>
      <c r="AIT13" s="17"/>
      <c r="AIU13" s="17"/>
      <c r="AIV13" s="17"/>
      <c r="AIW13" s="17"/>
      <c r="AIX13" s="17"/>
      <c r="AIY13" s="17"/>
      <c r="AIZ13" s="17"/>
      <c r="AJA13" s="17"/>
      <c r="AJB13" s="17"/>
      <c r="AJC13" s="17"/>
      <c r="AJD13" s="17"/>
      <c r="AJE13" s="17"/>
      <c r="AJF13" s="17"/>
      <c r="AJG13" s="17"/>
      <c r="AJH13" s="17"/>
      <c r="AJI13" s="17"/>
      <c r="AJJ13" s="17"/>
      <c r="AJK13" s="17"/>
      <c r="AJL13" s="17"/>
      <c r="AJM13" s="17"/>
      <c r="AJN13" s="17"/>
      <c r="AJO13" s="17"/>
      <c r="AJP13" s="17"/>
      <c r="AJQ13" s="17"/>
      <c r="AJR13" s="17"/>
      <c r="AJS13" s="17"/>
      <c r="AJT13" s="17"/>
      <c r="AJU13" s="17"/>
      <c r="AJV13" s="17"/>
      <c r="AJW13" s="17"/>
      <c r="AJX13" s="17"/>
      <c r="AJY13" s="17"/>
      <c r="AJZ13" s="17"/>
      <c r="AKA13" s="17"/>
      <c r="AKB13" s="17"/>
      <c r="AKC13" s="17"/>
      <c r="AKD13" s="17"/>
      <c r="AKE13" s="17"/>
      <c r="AKF13" s="17"/>
      <c r="AKG13" s="17"/>
      <c r="AKH13" s="17"/>
      <c r="AKI13" s="17"/>
      <c r="AKJ13" s="17"/>
      <c r="AKK13" s="17"/>
      <c r="AKL13" s="17"/>
      <c r="AKM13" s="17"/>
      <c r="AKN13" s="17"/>
      <c r="AKO13" s="17"/>
      <c r="AKP13" s="17"/>
      <c r="AKQ13" s="17"/>
      <c r="AKR13" s="17"/>
      <c r="AKS13" s="17"/>
      <c r="AKT13" s="17"/>
      <c r="AKU13" s="17"/>
      <c r="AKV13" s="17"/>
      <c r="AKW13" s="17"/>
      <c r="AKX13" s="17"/>
      <c r="AKY13" s="17"/>
      <c r="AKZ13" s="17"/>
      <c r="ALA13" s="17"/>
      <c r="ALB13" s="17"/>
      <c r="ALC13" s="17"/>
      <c r="ALD13" s="17"/>
      <c r="ALE13" s="17"/>
      <c r="ALF13" s="17"/>
      <c r="ALG13" s="17"/>
      <c r="ALH13" s="17"/>
      <c r="ALI13" s="17"/>
      <c r="ALJ13" s="17"/>
      <c r="ALK13" s="17"/>
      <c r="ALL13" s="17"/>
      <c r="ALM13" s="17"/>
      <c r="ALN13" s="17"/>
      <c r="ALO13" s="17"/>
      <c r="ALP13" s="17"/>
      <c r="ALQ13" s="17"/>
      <c r="ALR13" s="17"/>
      <c r="ALS13" s="17"/>
      <c r="ALT13" s="17"/>
      <c r="ALU13" s="17"/>
      <c r="ALV13" s="17"/>
      <c r="ALW13" s="17"/>
      <c r="ALX13" s="17"/>
      <c r="ALY13" s="17"/>
      <c r="ALZ13" s="17"/>
      <c r="AMA13" s="17"/>
      <c r="AMB13" s="17"/>
      <c r="AMC13" s="17"/>
      <c r="AMD13" s="17"/>
      <c r="AME13" s="17"/>
      <c r="AMF13" s="17"/>
      <c r="AMG13" s="17"/>
      <c r="AMH13" s="17"/>
      <c r="AMI13" s="17"/>
      <c r="AMJ13" s="17"/>
      <c r="AMK13" s="17"/>
      <c r="AML13" s="17"/>
      <c r="AMM13" s="17"/>
      <c r="AMN13" s="17"/>
      <c r="AMO13" s="17"/>
      <c r="AMP13" s="17"/>
      <c r="AMQ13" s="17"/>
      <c r="AMR13" s="17"/>
      <c r="AMS13" s="17"/>
      <c r="AMT13" s="17"/>
      <c r="AMU13" s="17"/>
      <c r="AMV13" s="17"/>
      <c r="AMW13" s="17"/>
      <c r="AMX13" s="17"/>
      <c r="AMY13" s="17"/>
      <c r="AMZ13" s="17"/>
      <c r="ANA13" s="17"/>
      <c r="ANB13" s="17"/>
      <c r="ANC13" s="17"/>
      <c r="AND13" s="17"/>
      <c r="ANE13" s="17"/>
      <c r="ANF13" s="17"/>
      <c r="ANG13" s="17"/>
      <c r="ANH13" s="17"/>
      <c r="ANI13" s="17"/>
      <c r="ANJ13" s="17"/>
      <c r="ANK13" s="17"/>
      <c r="ANL13" s="17"/>
      <c r="ANM13" s="17"/>
      <c r="ANN13" s="17"/>
      <c r="ANO13" s="17"/>
      <c r="ANP13" s="17"/>
      <c r="ANQ13" s="17"/>
      <c r="ANR13" s="17"/>
      <c r="ANS13" s="17"/>
      <c r="ANT13" s="17"/>
      <c r="ANU13" s="17"/>
      <c r="ANV13" s="17"/>
      <c r="ANW13" s="17"/>
      <c r="ANX13" s="17"/>
      <c r="ANY13" s="17"/>
      <c r="ANZ13" s="17"/>
      <c r="AOA13" s="17"/>
      <c r="AOB13" s="17"/>
      <c r="AOC13" s="17"/>
      <c r="AOD13" s="17"/>
      <c r="AOE13" s="17"/>
      <c r="AOF13" s="17"/>
      <c r="AOG13" s="17"/>
      <c r="AOH13" s="17"/>
      <c r="AOI13" s="17"/>
      <c r="AOJ13" s="17"/>
      <c r="AOK13" s="17"/>
      <c r="AOL13" s="17"/>
      <c r="AOM13" s="17"/>
      <c r="AON13" s="17"/>
      <c r="AOO13" s="17"/>
      <c r="AOP13" s="17"/>
      <c r="AOQ13" s="17"/>
      <c r="AOR13" s="17"/>
      <c r="AOS13" s="17"/>
      <c r="AOT13" s="17"/>
      <c r="AOU13" s="17"/>
      <c r="AOV13" s="17"/>
      <c r="AOW13" s="17"/>
      <c r="AOX13" s="17"/>
      <c r="AOY13" s="17"/>
      <c r="AOZ13" s="17"/>
      <c r="APA13" s="17"/>
      <c r="APB13" s="17"/>
      <c r="APC13" s="17"/>
      <c r="APD13" s="17"/>
      <c r="APE13" s="17"/>
      <c r="APF13" s="17"/>
      <c r="APG13" s="17"/>
      <c r="APH13" s="17"/>
      <c r="API13" s="17"/>
      <c r="APJ13" s="17"/>
      <c r="APK13" s="17"/>
      <c r="APL13" s="17"/>
      <c r="APM13" s="17"/>
      <c r="APN13" s="17"/>
      <c r="APO13" s="17"/>
      <c r="APP13" s="17"/>
      <c r="APQ13" s="17"/>
      <c r="APR13" s="17"/>
      <c r="APS13" s="17"/>
      <c r="APT13" s="17"/>
      <c r="APU13" s="17"/>
      <c r="APV13" s="17"/>
      <c r="APW13" s="17"/>
      <c r="APX13" s="17"/>
      <c r="APY13" s="17"/>
      <c r="APZ13" s="17"/>
      <c r="AQA13" s="17"/>
      <c r="AQB13" s="17"/>
      <c r="AQC13" s="17"/>
      <c r="AQD13" s="17"/>
      <c r="AQE13" s="17"/>
      <c r="AQF13" s="17"/>
      <c r="AQG13" s="17"/>
      <c r="AQH13" s="17"/>
      <c r="AQI13" s="17"/>
      <c r="AQJ13" s="17"/>
      <c r="AQK13" s="17"/>
      <c r="AQL13" s="17"/>
      <c r="AQM13" s="17"/>
      <c r="AQN13" s="17"/>
      <c r="AQO13" s="17"/>
      <c r="AQP13" s="17"/>
      <c r="AQQ13" s="17"/>
      <c r="AQR13" s="17"/>
      <c r="AQS13" s="17"/>
      <c r="AQT13" s="17"/>
      <c r="AQU13" s="17"/>
      <c r="AQV13" s="17"/>
      <c r="AQW13" s="17"/>
      <c r="AQX13" s="17"/>
      <c r="AQY13" s="17"/>
      <c r="AQZ13" s="17"/>
      <c r="ARA13" s="17"/>
      <c r="ARB13" s="17"/>
      <c r="ARC13" s="17"/>
      <c r="ARD13" s="17"/>
      <c r="ARE13" s="17"/>
      <c r="ARF13" s="17"/>
      <c r="ARG13" s="17"/>
      <c r="ARH13" s="17"/>
      <c r="ARI13" s="17"/>
      <c r="ARJ13" s="17"/>
      <c r="ARK13" s="17"/>
      <c r="ARL13" s="17"/>
      <c r="ARM13" s="17"/>
      <c r="ARN13" s="17"/>
      <c r="ARO13" s="17"/>
      <c r="ARP13" s="17"/>
      <c r="ARQ13" s="17"/>
      <c r="ARR13" s="17"/>
      <c r="ARS13" s="17"/>
      <c r="ART13" s="17"/>
      <c r="ARU13" s="17"/>
      <c r="ARV13" s="17"/>
      <c r="ARW13" s="17"/>
      <c r="ARX13" s="17"/>
      <c r="ARY13" s="17"/>
      <c r="ARZ13" s="17"/>
      <c r="ASA13" s="17"/>
      <c r="ASB13" s="17"/>
      <c r="ASC13" s="17"/>
      <c r="ASD13" s="17"/>
      <c r="ASE13" s="17"/>
      <c r="ASF13" s="17"/>
      <c r="ASG13" s="17"/>
      <c r="ASH13" s="17"/>
      <c r="ASI13" s="17"/>
      <c r="ASJ13" s="17"/>
      <c r="ASK13" s="17"/>
      <c r="ASL13" s="17"/>
      <c r="ASM13" s="17"/>
      <c r="ASN13" s="17"/>
      <c r="ASO13" s="17"/>
      <c r="ASP13" s="17"/>
      <c r="ASQ13" s="17"/>
      <c r="ASR13" s="17"/>
      <c r="ASS13" s="17"/>
      <c r="AST13" s="17"/>
      <c r="ASU13" s="17"/>
      <c r="ASV13" s="17"/>
      <c r="ASW13" s="17"/>
      <c r="ASX13" s="17"/>
      <c r="ASY13" s="17"/>
      <c r="ASZ13" s="17"/>
      <c r="ATA13" s="17"/>
      <c r="ATB13" s="17"/>
      <c r="ATC13" s="17"/>
      <c r="ATD13" s="17"/>
      <c r="ATE13" s="17"/>
      <c r="ATF13" s="17"/>
      <c r="ATG13" s="17"/>
      <c r="ATH13" s="17"/>
      <c r="ATI13" s="17"/>
      <c r="ATJ13" s="17"/>
      <c r="ATK13" s="17"/>
      <c r="ATL13" s="17"/>
      <c r="ATM13" s="17"/>
      <c r="ATN13" s="17"/>
      <c r="ATO13" s="17"/>
      <c r="ATP13" s="17"/>
      <c r="ATQ13" s="17"/>
      <c r="ATR13" s="17"/>
      <c r="ATS13" s="17"/>
      <c r="ATT13" s="17"/>
      <c r="ATU13" s="17"/>
      <c r="ATV13" s="17"/>
      <c r="ATW13" s="17"/>
      <c r="ATX13" s="17"/>
      <c r="ATY13" s="17"/>
      <c r="ATZ13" s="17"/>
      <c r="AUA13" s="17"/>
      <c r="AUB13" s="17"/>
      <c r="AUC13" s="17"/>
      <c r="AUD13" s="17"/>
      <c r="AUE13" s="17"/>
      <c r="AUF13" s="17"/>
      <c r="AUG13" s="17"/>
      <c r="AUH13" s="17"/>
      <c r="AUI13" s="17"/>
      <c r="AUJ13" s="17"/>
      <c r="AUK13" s="17"/>
      <c r="AUL13" s="17"/>
      <c r="AUM13" s="17"/>
      <c r="AUN13" s="17"/>
      <c r="AUO13" s="17"/>
      <c r="AUP13" s="17"/>
      <c r="AUQ13" s="17"/>
      <c r="AUR13" s="17"/>
      <c r="AUS13" s="17"/>
      <c r="AUT13" s="17"/>
      <c r="AUU13" s="17"/>
      <c r="AUV13" s="17"/>
      <c r="AUW13" s="17"/>
      <c r="AUX13" s="17"/>
      <c r="AUY13" s="17"/>
      <c r="AUZ13" s="17"/>
      <c r="AVA13" s="17"/>
      <c r="AVB13" s="17"/>
      <c r="AVC13" s="17"/>
      <c r="AVD13" s="17"/>
      <c r="AVE13" s="17"/>
      <c r="AVF13" s="17"/>
      <c r="AVG13" s="17"/>
      <c r="AVH13" s="17"/>
      <c r="AVI13" s="17"/>
      <c r="AVJ13" s="17"/>
      <c r="AVK13" s="17"/>
      <c r="AVL13" s="17"/>
      <c r="AVM13" s="17"/>
      <c r="AVN13" s="17"/>
      <c r="AVO13" s="17"/>
      <c r="AVP13" s="17"/>
      <c r="AVQ13" s="17"/>
      <c r="AVR13" s="17"/>
      <c r="AVS13" s="17"/>
      <c r="AVT13" s="17"/>
      <c r="AVU13" s="17"/>
      <c r="AVV13" s="17"/>
      <c r="AVW13" s="17"/>
      <c r="AVX13" s="17"/>
      <c r="AVY13" s="17"/>
      <c r="AVZ13" s="17"/>
      <c r="AWA13" s="17"/>
      <c r="AWB13" s="17"/>
      <c r="AWC13" s="17"/>
      <c r="AWD13" s="17"/>
      <c r="AWE13" s="17"/>
      <c r="AWF13" s="17"/>
      <c r="AWG13" s="17"/>
      <c r="AWH13" s="17"/>
      <c r="AWI13" s="17"/>
      <c r="AWJ13" s="17"/>
      <c r="AWK13" s="17"/>
      <c r="AWL13" s="17"/>
      <c r="AWM13" s="17"/>
      <c r="AWN13" s="17"/>
      <c r="AWO13" s="17"/>
      <c r="AWP13" s="17"/>
      <c r="AWQ13" s="17"/>
      <c r="AWR13" s="17"/>
      <c r="AWS13" s="17"/>
      <c r="AWT13" s="17"/>
      <c r="AWU13" s="17"/>
      <c r="AWV13" s="17"/>
      <c r="AWW13" s="17"/>
      <c r="AWX13" s="17"/>
      <c r="AWY13" s="17"/>
      <c r="AWZ13" s="17"/>
      <c r="AXA13" s="17"/>
      <c r="AXB13" s="17"/>
      <c r="AXC13" s="17"/>
      <c r="AXD13" s="17"/>
      <c r="AXE13" s="17"/>
      <c r="AXF13" s="17"/>
      <c r="AXG13" s="17"/>
      <c r="AXH13" s="17"/>
      <c r="AXI13" s="17"/>
      <c r="AXJ13" s="17"/>
      <c r="AXK13" s="17"/>
      <c r="AXL13" s="17"/>
      <c r="AXM13" s="17"/>
      <c r="AXN13" s="17"/>
      <c r="AXO13" s="17"/>
      <c r="AXP13" s="17"/>
      <c r="AXQ13" s="17"/>
      <c r="AXR13" s="17"/>
      <c r="AXS13" s="17"/>
      <c r="AXT13" s="17"/>
      <c r="AXU13" s="17"/>
      <c r="AXV13" s="17"/>
      <c r="AXW13" s="17"/>
      <c r="AXX13" s="17"/>
      <c r="AXY13" s="17"/>
      <c r="AXZ13" s="17"/>
      <c r="AYA13" s="17"/>
      <c r="AYB13" s="17"/>
      <c r="AYC13" s="17"/>
      <c r="AYD13" s="17"/>
      <c r="AYE13" s="17"/>
      <c r="AYF13" s="17"/>
      <c r="AYG13" s="17"/>
      <c r="AYH13" s="17"/>
      <c r="AYI13" s="17"/>
      <c r="AYJ13" s="17"/>
      <c r="AYK13" s="17"/>
      <c r="AYL13" s="17"/>
      <c r="AYM13" s="17"/>
      <c r="AYN13" s="17"/>
      <c r="AYO13" s="17"/>
      <c r="AYP13" s="17"/>
      <c r="AYQ13" s="17"/>
      <c r="AYR13" s="17"/>
      <c r="AYS13" s="17"/>
      <c r="AYT13" s="17"/>
      <c r="AYU13" s="17"/>
      <c r="AYV13" s="17"/>
      <c r="AYW13" s="17"/>
      <c r="AYX13" s="17"/>
      <c r="AYY13" s="17"/>
      <c r="AYZ13" s="17"/>
      <c r="AZA13" s="17"/>
      <c r="AZB13" s="17"/>
      <c r="AZC13" s="17"/>
      <c r="AZD13" s="17"/>
      <c r="AZE13" s="17"/>
      <c r="AZF13" s="17"/>
      <c r="AZG13" s="17"/>
      <c r="AZH13" s="17"/>
      <c r="AZI13" s="17"/>
      <c r="AZJ13" s="17"/>
      <c r="AZK13" s="17"/>
      <c r="AZL13" s="17"/>
      <c r="AZM13" s="17"/>
      <c r="AZN13" s="17"/>
      <c r="AZO13" s="17"/>
      <c r="AZP13" s="17"/>
      <c r="AZQ13" s="17"/>
      <c r="AZR13" s="17"/>
      <c r="AZS13" s="17"/>
      <c r="AZT13" s="17"/>
      <c r="AZU13" s="17"/>
      <c r="AZV13" s="17"/>
      <c r="AZW13" s="17"/>
      <c r="AZX13" s="17"/>
      <c r="AZY13" s="17"/>
      <c r="AZZ13" s="17"/>
      <c r="BAA13" s="17"/>
      <c r="BAB13" s="17"/>
      <c r="BAC13" s="17"/>
      <c r="BAD13" s="17"/>
      <c r="BAE13" s="17"/>
      <c r="BAF13" s="17"/>
      <c r="BAG13" s="17"/>
      <c r="BAH13" s="17"/>
      <c r="BAI13" s="17"/>
      <c r="BAJ13" s="17"/>
      <c r="BAK13" s="17"/>
      <c r="BAL13" s="17"/>
      <c r="BAM13" s="17"/>
      <c r="BAN13" s="17"/>
      <c r="BAO13" s="17"/>
      <c r="BAP13" s="17"/>
      <c r="BAQ13" s="17"/>
      <c r="BAR13" s="17"/>
      <c r="BAS13" s="17"/>
      <c r="BAT13" s="17"/>
      <c r="BAU13" s="17"/>
      <c r="BAV13" s="17"/>
      <c r="BAW13" s="17"/>
      <c r="BAX13" s="17"/>
      <c r="BAY13" s="17"/>
      <c r="BAZ13" s="17"/>
      <c r="BBA13" s="17"/>
      <c r="BBB13" s="17"/>
      <c r="BBC13" s="17"/>
      <c r="BBD13" s="17"/>
      <c r="BBE13" s="17"/>
      <c r="BBF13" s="17"/>
      <c r="BBG13" s="17"/>
      <c r="BBH13" s="17"/>
      <c r="BBI13" s="17"/>
      <c r="BBJ13" s="17"/>
      <c r="BBK13" s="17"/>
      <c r="BBL13" s="17"/>
      <c r="BBM13" s="17"/>
      <c r="BBN13" s="17"/>
      <c r="BBO13" s="17"/>
      <c r="BBP13" s="17"/>
      <c r="BBQ13" s="17"/>
      <c r="BBR13" s="17"/>
      <c r="BBS13" s="17"/>
      <c r="BBT13" s="17"/>
      <c r="BBU13" s="17"/>
      <c r="BBV13" s="17"/>
      <c r="BBW13" s="17"/>
      <c r="BBX13" s="17"/>
      <c r="BBY13" s="17"/>
      <c r="BBZ13" s="17"/>
      <c r="BCA13" s="17"/>
      <c r="BCB13" s="17"/>
      <c r="BCC13" s="17"/>
      <c r="BCD13" s="17"/>
      <c r="BCE13" s="17"/>
      <c r="BCF13" s="17"/>
      <c r="BCG13" s="17"/>
      <c r="BCH13" s="17"/>
      <c r="BCI13" s="17"/>
      <c r="BCJ13" s="17"/>
      <c r="BCK13" s="17"/>
      <c r="BCL13" s="17"/>
      <c r="BCM13" s="17"/>
      <c r="BCN13" s="17"/>
      <c r="BCO13" s="17"/>
      <c r="BCP13" s="17"/>
      <c r="BCQ13" s="17"/>
      <c r="BCR13" s="17"/>
      <c r="BCS13" s="17"/>
      <c r="BCT13" s="17"/>
      <c r="BCU13" s="17"/>
      <c r="BCV13" s="17"/>
      <c r="BCW13" s="17"/>
      <c r="BCX13" s="17"/>
      <c r="BCY13" s="17"/>
      <c r="BCZ13" s="17"/>
      <c r="BDA13" s="17"/>
      <c r="BDB13" s="17"/>
      <c r="BDC13" s="17"/>
      <c r="BDD13" s="17"/>
      <c r="BDE13" s="17"/>
      <c r="BDF13" s="17"/>
      <c r="BDG13" s="17"/>
      <c r="BDH13" s="17"/>
      <c r="BDI13" s="17"/>
      <c r="BDJ13" s="17"/>
      <c r="BDK13" s="17"/>
      <c r="BDL13" s="17"/>
      <c r="BDM13" s="17"/>
      <c r="BDN13" s="17"/>
      <c r="BDO13" s="17"/>
      <c r="BDP13" s="17"/>
      <c r="BDQ13" s="17"/>
      <c r="BDR13" s="17"/>
      <c r="BDS13" s="17"/>
      <c r="BDT13" s="17"/>
      <c r="BDU13" s="17"/>
      <c r="BDV13" s="17"/>
      <c r="BDW13" s="17"/>
      <c r="BDX13" s="17"/>
      <c r="BDY13" s="17"/>
      <c r="BDZ13" s="17"/>
      <c r="BEA13" s="17"/>
      <c r="BEB13" s="17"/>
      <c r="BEC13" s="17"/>
      <c r="BED13" s="17"/>
      <c r="BEE13" s="17"/>
      <c r="BEF13" s="17"/>
      <c r="BEG13" s="17"/>
      <c r="BEH13" s="17"/>
      <c r="BEI13" s="17"/>
      <c r="BEJ13" s="17"/>
      <c r="BEK13" s="17"/>
      <c r="BEL13" s="17"/>
      <c r="BEM13" s="17"/>
      <c r="BEN13" s="17"/>
      <c r="BEO13" s="17"/>
      <c r="BEP13" s="17"/>
      <c r="BEQ13" s="17"/>
      <c r="BER13" s="17"/>
      <c r="BES13" s="17"/>
      <c r="BET13" s="17"/>
      <c r="BEU13" s="17"/>
      <c r="BEV13" s="17"/>
      <c r="BEW13" s="17"/>
      <c r="BEX13" s="17"/>
      <c r="BEY13" s="17"/>
      <c r="BEZ13" s="17"/>
      <c r="BFA13" s="17"/>
      <c r="BFB13" s="17"/>
      <c r="BFC13" s="17"/>
      <c r="BFD13" s="17"/>
      <c r="BFE13" s="17"/>
      <c r="BFF13" s="17"/>
      <c r="BFG13" s="17"/>
      <c r="BFH13" s="17"/>
      <c r="BFI13" s="17"/>
      <c r="BFJ13" s="17"/>
      <c r="BFK13" s="17"/>
      <c r="BFL13" s="17"/>
      <c r="BFM13" s="17"/>
      <c r="BFN13" s="17"/>
      <c r="BFO13" s="17"/>
      <c r="BFP13" s="17"/>
      <c r="BFQ13" s="17"/>
      <c r="BFR13" s="17"/>
      <c r="BFS13" s="17"/>
      <c r="BFT13" s="17"/>
      <c r="BFU13" s="17"/>
      <c r="BFV13" s="17"/>
      <c r="BFW13" s="17"/>
      <c r="BFX13" s="17"/>
      <c r="BFY13" s="17"/>
      <c r="BFZ13" s="17"/>
      <c r="BGA13" s="17"/>
      <c r="BGB13" s="17"/>
      <c r="BGC13" s="17"/>
      <c r="BGD13" s="17"/>
      <c r="BGE13" s="17"/>
      <c r="BGF13" s="17"/>
      <c r="BGG13" s="17"/>
      <c r="BGH13" s="17"/>
      <c r="BGI13" s="17"/>
      <c r="BGJ13" s="17"/>
      <c r="BGK13" s="17"/>
      <c r="BGL13" s="17"/>
      <c r="BGM13" s="17"/>
      <c r="BGN13" s="17"/>
      <c r="BGO13" s="17"/>
      <c r="BGP13" s="17"/>
      <c r="BGQ13" s="17"/>
      <c r="BGR13" s="17"/>
      <c r="BGS13" s="17"/>
      <c r="BGT13" s="17"/>
      <c r="BGU13" s="17"/>
      <c r="BGV13" s="17"/>
      <c r="BGW13" s="17"/>
      <c r="BGX13" s="17"/>
      <c r="BGY13" s="17"/>
      <c r="BGZ13" s="17"/>
      <c r="BHA13" s="17"/>
      <c r="BHB13" s="17"/>
      <c r="BHC13" s="17"/>
      <c r="BHD13" s="17"/>
      <c r="BHE13" s="17"/>
      <c r="BHF13" s="17"/>
      <c r="BHG13" s="17"/>
      <c r="BHH13" s="17"/>
      <c r="BHI13" s="17"/>
      <c r="BHJ13" s="17"/>
      <c r="BHK13" s="17"/>
      <c r="BHL13" s="17"/>
      <c r="BHM13" s="17"/>
      <c r="BHN13" s="17"/>
      <c r="BHO13" s="17"/>
      <c r="BHP13" s="17"/>
      <c r="BHQ13" s="17"/>
      <c r="BHR13" s="17"/>
      <c r="BHS13" s="17"/>
      <c r="BHT13" s="17"/>
      <c r="BHU13" s="17"/>
      <c r="BHV13" s="17"/>
      <c r="BHW13" s="17"/>
      <c r="BHX13" s="17"/>
      <c r="BHY13" s="17"/>
      <c r="BHZ13" s="17"/>
      <c r="BIA13" s="17"/>
      <c r="BIB13" s="17"/>
      <c r="BIC13" s="17"/>
      <c r="BID13" s="17"/>
      <c r="BIE13" s="17"/>
      <c r="BIF13" s="17"/>
      <c r="BIG13" s="17"/>
      <c r="BIH13" s="17"/>
      <c r="BII13" s="17"/>
      <c r="BIJ13" s="17"/>
      <c r="BIK13" s="17"/>
      <c r="BIL13" s="17"/>
      <c r="BIM13" s="17"/>
      <c r="BIN13" s="17"/>
      <c r="BIO13" s="17"/>
      <c r="BIP13" s="17"/>
      <c r="BIQ13" s="17"/>
      <c r="BIR13" s="17"/>
      <c r="BIS13" s="17"/>
      <c r="BIT13" s="17"/>
      <c r="BIU13" s="17"/>
      <c r="BIV13" s="17"/>
      <c r="BIW13" s="17"/>
      <c r="BIX13" s="17"/>
      <c r="BIY13" s="17"/>
      <c r="BIZ13" s="17"/>
      <c r="BJA13" s="17"/>
      <c r="BJB13" s="17"/>
      <c r="BJC13" s="17"/>
      <c r="BJD13" s="17"/>
      <c r="BJE13" s="17"/>
      <c r="BJF13" s="17"/>
      <c r="BJG13" s="17"/>
      <c r="BJH13" s="17"/>
      <c r="BJI13" s="17"/>
      <c r="BJJ13" s="17"/>
      <c r="BJK13" s="17"/>
      <c r="BJL13" s="17"/>
      <c r="BJM13" s="17"/>
      <c r="BJN13" s="17"/>
      <c r="BJO13" s="17"/>
      <c r="BJP13" s="17"/>
      <c r="BJQ13" s="17"/>
      <c r="BJR13" s="17"/>
      <c r="BJS13" s="17"/>
      <c r="BJT13" s="17"/>
      <c r="BJU13" s="17"/>
      <c r="BJV13" s="17"/>
      <c r="BJW13" s="17"/>
      <c r="BJX13" s="17"/>
      <c r="BJY13" s="17"/>
      <c r="BJZ13" s="17"/>
      <c r="BKA13" s="17"/>
      <c r="BKB13" s="17"/>
      <c r="BKC13" s="17"/>
      <c r="BKD13" s="17"/>
      <c r="BKE13" s="17"/>
      <c r="BKF13" s="17"/>
      <c r="BKG13" s="17"/>
      <c r="BKH13" s="17"/>
      <c r="BKI13" s="17"/>
      <c r="BKJ13" s="17"/>
      <c r="BKK13" s="17"/>
      <c r="BKL13" s="17"/>
      <c r="BKM13" s="17"/>
      <c r="BKN13" s="17"/>
      <c r="BKO13" s="17"/>
      <c r="BKP13" s="17"/>
      <c r="BKQ13" s="17"/>
      <c r="BKR13" s="17"/>
      <c r="BKS13" s="17"/>
      <c r="BKT13" s="17"/>
      <c r="BKU13" s="17"/>
      <c r="BKV13" s="17"/>
      <c r="BKW13" s="17"/>
      <c r="BKX13" s="17"/>
      <c r="BKY13" s="17"/>
      <c r="BKZ13" s="17"/>
      <c r="BLA13" s="17"/>
      <c r="BLB13" s="17"/>
      <c r="BLC13" s="17"/>
      <c r="BLD13" s="17"/>
      <c r="BLE13" s="17"/>
      <c r="BLF13" s="17"/>
      <c r="BLG13" s="17"/>
      <c r="BLH13" s="17"/>
      <c r="BLI13" s="17"/>
      <c r="BLJ13" s="17"/>
      <c r="BLK13" s="17"/>
      <c r="BLL13" s="17"/>
      <c r="BLM13" s="17"/>
      <c r="BLN13" s="17"/>
      <c r="BLO13" s="17"/>
      <c r="BLP13" s="17"/>
      <c r="BLQ13" s="17"/>
      <c r="BLR13" s="17"/>
      <c r="BLS13" s="17"/>
      <c r="BLT13" s="17"/>
      <c r="BLU13" s="17"/>
      <c r="BLV13" s="17"/>
      <c r="BLW13" s="17"/>
      <c r="BLX13" s="17"/>
      <c r="BLY13" s="17"/>
      <c r="BLZ13" s="17"/>
      <c r="BMA13" s="17"/>
      <c r="BMB13" s="17"/>
      <c r="BMC13" s="17"/>
      <c r="BMD13" s="17"/>
      <c r="BME13" s="17"/>
      <c r="BMF13" s="17"/>
      <c r="BMG13" s="17"/>
      <c r="BMH13" s="17"/>
      <c r="BMI13" s="17"/>
      <c r="BMJ13" s="17"/>
      <c r="BMK13" s="17"/>
      <c r="BML13" s="17"/>
      <c r="BMM13" s="17"/>
      <c r="BMN13" s="17"/>
      <c r="BMO13" s="17"/>
      <c r="BMP13" s="17"/>
      <c r="BMQ13" s="17"/>
      <c r="BMR13" s="17"/>
      <c r="BMS13" s="17"/>
      <c r="BMT13" s="17"/>
      <c r="BMU13" s="17"/>
      <c r="BMV13" s="17"/>
      <c r="BMW13" s="17"/>
      <c r="BMX13" s="17"/>
      <c r="BMY13" s="17"/>
      <c r="BMZ13" s="17"/>
      <c r="BNA13" s="17"/>
      <c r="BNB13" s="17"/>
      <c r="BNC13" s="17"/>
      <c r="BND13" s="17"/>
      <c r="BNE13" s="17"/>
      <c r="BNF13" s="17"/>
      <c r="BNG13" s="17"/>
      <c r="BNH13" s="17"/>
      <c r="BNI13" s="17"/>
      <c r="BNJ13" s="17"/>
      <c r="BNK13" s="17"/>
      <c r="BNL13" s="17"/>
      <c r="BNM13" s="17"/>
      <c r="BNN13" s="17"/>
      <c r="BNO13" s="17"/>
      <c r="BNP13" s="17"/>
      <c r="BNQ13" s="17"/>
      <c r="BNR13" s="17"/>
      <c r="BNS13" s="17"/>
      <c r="BNT13" s="17"/>
      <c r="BNU13" s="17"/>
      <c r="BNV13" s="17"/>
      <c r="BNW13" s="17"/>
      <c r="BNX13" s="17"/>
      <c r="BNY13" s="17"/>
      <c r="BNZ13" s="17"/>
      <c r="BOA13" s="17"/>
      <c r="BOB13" s="17"/>
      <c r="BOC13" s="17"/>
      <c r="BOD13" s="17"/>
      <c r="BOE13" s="17"/>
      <c r="BOF13" s="17"/>
      <c r="BOG13" s="17"/>
      <c r="BOH13" s="17"/>
      <c r="BOI13" s="17"/>
      <c r="BOJ13" s="17"/>
      <c r="BOK13" s="17"/>
      <c r="BOL13" s="17"/>
      <c r="BOM13" s="17"/>
      <c r="BON13" s="17"/>
      <c r="BOO13" s="17"/>
      <c r="BOP13" s="17"/>
      <c r="BOQ13" s="17"/>
      <c r="BOR13" s="17"/>
      <c r="BOS13" s="17"/>
      <c r="BOT13" s="17"/>
      <c r="BOU13" s="17"/>
      <c r="BOV13" s="17"/>
      <c r="BOW13" s="17"/>
      <c r="BOX13" s="17"/>
      <c r="BOY13" s="17"/>
      <c r="BOZ13" s="17"/>
      <c r="BPA13" s="17"/>
      <c r="BPB13" s="17"/>
      <c r="BPC13" s="17"/>
      <c r="BPD13" s="17"/>
      <c r="BPE13" s="17"/>
      <c r="BPF13" s="17"/>
      <c r="BPG13" s="17"/>
      <c r="BPH13" s="17"/>
      <c r="BPI13" s="17"/>
      <c r="BPJ13" s="17"/>
      <c r="BPK13" s="17"/>
      <c r="BPL13" s="17"/>
      <c r="BPM13" s="17"/>
      <c r="BPN13" s="17"/>
      <c r="BPO13" s="17"/>
      <c r="BPP13" s="17"/>
      <c r="BPQ13" s="17"/>
      <c r="BPR13" s="17"/>
      <c r="BPS13" s="17"/>
      <c r="BPT13" s="17"/>
      <c r="BPU13" s="17"/>
      <c r="BPV13" s="17"/>
      <c r="BPW13" s="17"/>
      <c r="BPX13" s="17"/>
      <c r="BPY13" s="17"/>
      <c r="BPZ13" s="17"/>
      <c r="BQA13" s="17"/>
      <c r="BQB13" s="17"/>
      <c r="BQC13" s="17"/>
      <c r="BQD13" s="17"/>
      <c r="BQE13" s="17"/>
      <c r="BQF13" s="17"/>
      <c r="BQG13" s="17"/>
      <c r="BQH13" s="17"/>
      <c r="BQI13" s="17"/>
      <c r="BQJ13" s="17"/>
      <c r="BQK13" s="17"/>
      <c r="BQL13" s="17"/>
      <c r="BQM13" s="17"/>
      <c r="BQN13" s="17"/>
      <c r="BQO13" s="17"/>
      <c r="BQP13" s="17"/>
      <c r="BQQ13" s="17"/>
      <c r="BQR13" s="17"/>
      <c r="BQS13" s="17"/>
      <c r="BQT13" s="17"/>
      <c r="BQU13" s="17"/>
      <c r="BQV13" s="17"/>
      <c r="BQW13" s="17"/>
      <c r="BQX13" s="17"/>
      <c r="BQY13" s="17"/>
      <c r="BQZ13" s="17"/>
      <c r="BRA13" s="17"/>
      <c r="BRB13" s="17"/>
      <c r="BRC13" s="17"/>
      <c r="BRD13" s="17"/>
      <c r="BRE13" s="17"/>
      <c r="BRF13" s="17"/>
      <c r="BRG13" s="17"/>
      <c r="BRH13" s="17"/>
      <c r="BRI13" s="17"/>
      <c r="BRJ13" s="17"/>
      <c r="BRK13" s="17"/>
      <c r="BRL13" s="17"/>
      <c r="BRM13" s="17"/>
      <c r="BRN13" s="17"/>
      <c r="BRO13" s="17"/>
      <c r="BRP13" s="17"/>
      <c r="BRQ13" s="17"/>
      <c r="BRR13" s="17"/>
      <c r="BRS13" s="17"/>
      <c r="BRT13" s="17"/>
      <c r="BRU13" s="17"/>
      <c r="BRV13" s="17"/>
      <c r="BRW13" s="17"/>
      <c r="BRX13" s="17"/>
      <c r="BRY13" s="17"/>
      <c r="BRZ13" s="17"/>
      <c r="BSA13" s="17"/>
      <c r="BSB13" s="17"/>
      <c r="BSC13" s="17"/>
      <c r="BSD13" s="17"/>
      <c r="BSE13" s="17"/>
      <c r="BSF13" s="17"/>
      <c r="BSG13" s="17"/>
      <c r="BSH13" s="17"/>
      <c r="BSI13" s="17"/>
      <c r="BSJ13" s="17"/>
      <c r="BSK13" s="17"/>
      <c r="BSL13" s="17"/>
      <c r="BSM13" s="17"/>
      <c r="BSN13" s="17"/>
      <c r="BSO13" s="17"/>
      <c r="BSP13" s="17"/>
      <c r="BSQ13" s="17"/>
      <c r="BSR13" s="17"/>
      <c r="BSS13" s="17"/>
      <c r="BST13" s="17"/>
      <c r="BSU13" s="17"/>
      <c r="BSV13" s="17"/>
      <c r="BSW13" s="17"/>
      <c r="BSX13" s="17"/>
      <c r="BSY13" s="17"/>
      <c r="BSZ13" s="17"/>
      <c r="BTA13" s="17"/>
      <c r="BTB13" s="17"/>
      <c r="BTC13" s="17"/>
      <c r="BTD13" s="17"/>
      <c r="BTE13" s="17"/>
      <c r="BTF13" s="17"/>
      <c r="BTG13" s="17"/>
      <c r="BTH13" s="17"/>
      <c r="BTI13" s="17"/>
      <c r="BTJ13" s="17"/>
      <c r="BTK13" s="17"/>
      <c r="BTL13" s="17"/>
      <c r="BTM13" s="17"/>
      <c r="BTN13" s="17"/>
      <c r="BTO13" s="17"/>
      <c r="BTP13" s="17"/>
      <c r="BTQ13" s="17"/>
      <c r="BTR13" s="17"/>
      <c r="BTS13" s="17"/>
      <c r="BTT13" s="17"/>
      <c r="BTU13" s="17"/>
      <c r="BTV13" s="17"/>
      <c r="BTW13" s="17"/>
      <c r="BTX13" s="17"/>
      <c r="BTY13" s="17"/>
      <c r="BTZ13" s="17"/>
      <c r="BUA13" s="17"/>
      <c r="BUB13" s="17"/>
      <c r="BUC13" s="17"/>
      <c r="BUD13" s="17"/>
      <c r="BUE13" s="17"/>
      <c r="BUF13" s="17"/>
      <c r="BUG13" s="17"/>
      <c r="BUH13" s="17"/>
      <c r="BUI13" s="17"/>
      <c r="BUJ13" s="17"/>
      <c r="BUK13" s="17"/>
      <c r="BUL13" s="17"/>
      <c r="BUM13" s="17"/>
      <c r="BUN13" s="17"/>
      <c r="BUO13" s="17"/>
      <c r="BUP13" s="17"/>
      <c r="BUQ13" s="17"/>
      <c r="BUR13" s="17"/>
      <c r="BUS13" s="17"/>
      <c r="BUT13" s="17"/>
      <c r="BUU13" s="17"/>
      <c r="BUV13" s="17"/>
      <c r="BUW13" s="17"/>
      <c r="BUX13" s="17"/>
      <c r="BUY13" s="17"/>
      <c r="BUZ13" s="17"/>
      <c r="BVA13" s="17"/>
      <c r="BVB13" s="17"/>
      <c r="BVC13" s="17"/>
      <c r="BVD13" s="17"/>
      <c r="BVE13" s="17"/>
      <c r="BVF13" s="17"/>
      <c r="BVG13" s="17"/>
      <c r="BVH13" s="17"/>
      <c r="BVI13" s="17"/>
      <c r="BVJ13" s="17"/>
      <c r="BVK13" s="17"/>
      <c r="BVL13" s="17"/>
      <c r="BVM13" s="17"/>
      <c r="BVN13" s="17"/>
      <c r="BVO13" s="17"/>
      <c r="BVP13" s="17"/>
      <c r="BVQ13" s="17"/>
      <c r="BVR13" s="17"/>
      <c r="BVS13" s="17"/>
      <c r="BVT13" s="17"/>
      <c r="BVU13" s="17"/>
      <c r="BVV13" s="17"/>
      <c r="BVW13" s="17"/>
      <c r="BVX13" s="17"/>
      <c r="BVY13" s="17"/>
      <c r="BVZ13" s="17"/>
      <c r="BWA13" s="17"/>
      <c r="BWB13" s="17"/>
      <c r="BWC13" s="17"/>
      <c r="BWD13" s="17"/>
      <c r="BWE13" s="17"/>
      <c r="BWF13" s="17"/>
      <c r="BWG13" s="17"/>
      <c r="BWH13" s="17"/>
      <c r="BWI13" s="17"/>
      <c r="BWJ13" s="17"/>
      <c r="BWK13" s="17"/>
      <c r="BWL13" s="17"/>
      <c r="BWM13" s="17"/>
      <c r="BWN13" s="17"/>
      <c r="BWO13" s="17"/>
      <c r="BWP13" s="17"/>
      <c r="BWQ13" s="17"/>
      <c r="BWR13" s="17"/>
      <c r="BWS13" s="17"/>
      <c r="BWT13" s="17"/>
      <c r="BWU13" s="17"/>
      <c r="BWV13" s="17"/>
      <c r="BWW13" s="17"/>
      <c r="BWX13" s="17"/>
      <c r="BWY13" s="17"/>
      <c r="BWZ13" s="17"/>
      <c r="BXA13" s="17"/>
      <c r="BXB13" s="17"/>
      <c r="BXC13" s="17"/>
      <c r="BXD13" s="17"/>
      <c r="BXE13" s="17"/>
      <c r="BXF13" s="17"/>
      <c r="BXG13" s="17"/>
      <c r="BXH13" s="17"/>
      <c r="BXI13" s="17"/>
      <c r="BXJ13" s="17"/>
      <c r="BXK13" s="17"/>
      <c r="BXL13" s="17"/>
      <c r="BXM13" s="17"/>
      <c r="BXN13" s="17"/>
      <c r="BXO13" s="17"/>
      <c r="BXP13" s="17"/>
      <c r="BXQ13" s="17"/>
      <c r="BXR13" s="17"/>
      <c r="BXS13" s="17"/>
      <c r="BXT13" s="17"/>
      <c r="BXU13" s="17"/>
      <c r="BXV13" s="17"/>
      <c r="BXW13" s="17"/>
      <c r="BXX13" s="17"/>
      <c r="BXY13" s="17"/>
      <c r="BXZ13" s="17"/>
      <c r="BYA13" s="17"/>
      <c r="BYB13" s="17"/>
      <c r="BYC13" s="17"/>
      <c r="BYD13" s="17"/>
      <c r="BYE13" s="17"/>
      <c r="BYF13" s="17"/>
      <c r="BYG13" s="17"/>
      <c r="BYH13" s="17"/>
      <c r="BYI13" s="17"/>
      <c r="BYJ13" s="17"/>
      <c r="BYK13" s="17"/>
      <c r="BYL13" s="17"/>
      <c r="BYM13" s="17"/>
      <c r="BYN13" s="17"/>
      <c r="BYO13" s="17"/>
      <c r="BYP13" s="17"/>
      <c r="BYQ13" s="17"/>
      <c r="BYR13" s="17"/>
      <c r="BYS13" s="17"/>
      <c r="BYT13" s="17"/>
      <c r="BYU13" s="17"/>
      <c r="BYV13" s="17"/>
      <c r="BYW13" s="17"/>
      <c r="BYX13" s="17"/>
      <c r="BYY13" s="17"/>
      <c r="BYZ13" s="17"/>
      <c r="BZA13" s="17"/>
      <c r="BZB13" s="17"/>
      <c r="BZC13" s="17"/>
      <c r="BZD13" s="17"/>
      <c r="BZE13" s="17"/>
      <c r="BZF13" s="17"/>
      <c r="BZG13" s="17"/>
      <c r="BZH13" s="17"/>
      <c r="BZI13" s="17"/>
      <c r="BZJ13" s="17"/>
      <c r="BZK13" s="17"/>
      <c r="BZL13" s="17"/>
      <c r="BZM13" s="17"/>
      <c r="BZN13" s="17"/>
      <c r="BZO13" s="17"/>
      <c r="BZP13" s="17"/>
      <c r="BZQ13" s="17"/>
      <c r="BZR13" s="17"/>
      <c r="BZS13" s="17"/>
      <c r="BZT13" s="17"/>
      <c r="BZU13" s="17"/>
      <c r="BZV13" s="17"/>
      <c r="BZW13" s="17"/>
      <c r="BZX13" s="17"/>
      <c r="BZY13" s="17"/>
      <c r="BZZ13" s="17"/>
      <c r="CAA13" s="17"/>
      <c r="CAB13" s="17"/>
      <c r="CAC13" s="17"/>
      <c r="CAD13" s="17"/>
      <c r="CAE13" s="17"/>
      <c r="CAF13" s="17"/>
      <c r="CAG13" s="17"/>
      <c r="CAH13" s="17"/>
      <c r="CAI13" s="17"/>
      <c r="CAJ13" s="17"/>
      <c r="CAK13" s="17"/>
      <c r="CAL13" s="17"/>
      <c r="CAM13" s="17"/>
      <c r="CAN13" s="17"/>
      <c r="CAO13" s="17"/>
      <c r="CAP13" s="17"/>
      <c r="CAQ13" s="17"/>
      <c r="CAR13" s="17"/>
      <c r="CAS13" s="17"/>
      <c r="CAT13" s="17"/>
      <c r="CAU13" s="17"/>
      <c r="CAV13" s="17"/>
      <c r="CAW13" s="17"/>
      <c r="CAX13" s="17"/>
      <c r="CAY13" s="17"/>
      <c r="CAZ13" s="17"/>
      <c r="CBA13" s="17"/>
      <c r="CBB13" s="17"/>
      <c r="CBC13" s="17"/>
      <c r="CBD13" s="17"/>
      <c r="CBE13" s="17"/>
      <c r="CBF13" s="17"/>
      <c r="CBG13" s="17"/>
      <c r="CBH13" s="17"/>
      <c r="CBI13" s="17"/>
      <c r="CBJ13" s="17"/>
      <c r="CBK13" s="17"/>
      <c r="CBL13" s="17"/>
      <c r="CBM13" s="17"/>
      <c r="CBN13" s="17"/>
      <c r="CBO13" s="17"/>
      <c r="CBP13" s="17"/>
      <c r="CBQ13" s="17"/>
      <c r="CBR13" s="17"/>
      <c r="CBS13" s="17"/>
      <c r="CBT13" s="17"/>
      <c r="CBU13" s="17"/>
      <c r="CBV13" s="17"/>
      <c r="CBW13" s="17"/>
      <c r="CBX13" s="17"/>
      <c r="CBY13" s="17"/>
      <c r="CBZ13" s="17"/>
      <c r="CCA13" s="17"/>
      <c r="CCB13" s="17"/>
      <c r="CCC13" s="17"/>
      <c r="CCD13" s="17"/>
      <c r="CCE13" s="17"/>
      <c r="CCF13" s="17"/>
      <c r="CCG13" s="17"/>
      <c r="CCH13" s="17"/>
      <c r="CCI13" s="17"/>
      <c r="CCJ13" s="17"/>
      <c r="CCK13" s="17"/>
      <c r="CCL13" s="17"/>
      <c r="CCM13" s="17"/>
      <c r="CCN13" s="17"/>
      <c r="CCO13" s="17"/>
      <c r="CCP13" s="17"/>
      <c r="CCQ13" s="17"/>
      <c r="CCR13" s="17"/>
      <c r="CCS13" s="17"/>
      <c r="CCT13" s="17"/>
      <c r="CCU13" s="17"/>
      <c r="CCV13" s="17"/>
      <c r="CCW13" s="17"/>
      <c r="CCX13" s="17"/>
      <c r="CCY13" s="17"/>
      <c r="CCZ13" s="17"/>
      <c r="CDA13" s="17"/>
      <c r="CDB13" s="17"/>
      <c r="CDC13" s="17"/>
      <c r="CDD13" s="17"/>
      <c r="CDE13" s="17"/>
      <c r="CDF13" s="17"/>
      <c r="CDG13" s="17"/>
      <c r="CDH13" s="17"/>
      <c r="CDI13" s="17"/>
      <c r="CDJ13" s="17"/>
      <c r="CDK13" s="17"/>
      <c r="CDL13" s="17"/>
      <c r="CDM13" s="17"/>
      <c r="CDN13" s="17"/>
      <c r="CDO13" s="17"/>
      <c r="CDP13" s="17"/>
      <c r="CDQ13" s="17"/>
      <c r="CDR13" s="17"/>
      <c r="CDS13" s="17"/>
      <c r="CDT13" s="17"/>
      <c r="CDU13" s="17"/>
    </row>
    <row r="14">
      <c r="A14" s="14" t="s">
        <v>2744</v>
      </c>
      <c r="B14" s="14" t="s">
        <v>2745</v>
      </c>
      <c r="C14" s="14" t="s">
        <v>2614</v>
      </c>
      <c r="D14" s="14" t="s">
        <v>2615</v>
      </c>
      <c r="E14" s="14" t="s">
        <v>2746</v>
      </c>
      <c r="F14" s="14" t="s">
        <v>2731</v>
      </c>
      <c r="I14" s="14" t="s">
        <v>2558</v>
      </c>
      <c r="J14" s="14" t="s">
        <v>2559</v>
      </c>
      <c r="K14" s="14" t="s">
        <v>21</v>
      </c>
      <c r="L14" s="14" t="s">
        <v>2560</v>
      </c>
      <c r="M14" s="17"/>
      <c r="N14" s="14" t="s">
        <v>2561</v>
      </c>
      <c r="O14" s="17"/>
      <c r="P14" s="14" t="s">
        <v>2562</v>
      </c>
      <c r="Q14" s="16">
        <v>11.0</v>
      </c>
      <c r="R14" s="16">
        <v>3856409.0</v>
      </c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6">
        <v>1662.0</v>
      </c>
      <c r="AE14" s="17"/>
      <c r="AF14" s="17"/>
      <c r="AG14" s="17"/>
      <c r="AH14" s="17"/>
      <c r="AI14" s="17"/>
      <c r="AJ14" s="17"/>
      <c r="AK14" s="17"/>
      <c r="AL14" s="16">
        <v>70.0</v>
      </c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4" t="s">
        <v>2625</v>
      </c>
      <c r="BB14" s="17"/>
      <c r="BC14" s="17"/>
      <c r="BD14" s="17"/>
      <c r="BE14" s="17"/>
      <c r="BF14" s="14" t="s">
        <v>2574</v>
      </c>
      <c r="BG14" s="16">
        <v>1.0</v>
      </c>
      <c r="BH14" s="14" t="s">
        <v>1447</v>
      </c>
      <c r="BI14" s="14" t="s">
        <v>2594</v>
      </c>
      <c r="BJ14" s="14" t="s">
        <v>2566</v>
      </c>
      <c r="BK14" s="17"/>
      <c r="BL14" s="17"/>
      <c r="BM14" s="16">
        <v>55.6</v>
      </c>
      <c r="BN14" s="17"/>
      <c r="BO14" s="17"/>
      <c r="BP14" s="17"/>
      <c r="BQ14" s="17"/>
      <c r="BR14" s="17"/>
      <c r="BS14" s="16">
        <v>0.568</v>
      </c>
      <c r="BT14" s="16">
        <v>50.1035605</v>
      </c>
      <c r="BU14" s="14" t="s">
        <v>2680</v>
      </c>
      <c r="BV14" s="14" t="s">
        <v>2701</v>
      </c>
      <c r="BW14" s="14" t="s">
        <v>2569</v>
      </c>
      <c r="BX14" s="16">
        <v>11.0</v>
      </c>
      <c r="BY14" s="14" t="s">
        <v>2625</v>
      </c>
      <c r="BZ14" s="17"/>
      <c r="CA14" s="16">
        <v>-25725.0</v>
      </c>
      <c r="CB14" s="16">
        <v>0.0</v>
      </c>
      <c r="CC14" s="17"/>
      <c r="CD14" s="17"/>
      <c r="CE14" s="16">
        <v>50.1035605</v>
      </c>
      <c r="CF14" s="14" t="s">
        <v>2747</v>
      </c>
      <c r="CG14" s="14" t="s">
        <v>2704</v>
      </c>
      <c r="CH14" s="19">
        <v>41732.0</v>
      </c>
      <c r="CI14" s="14" t="s">
        <v>2573</v>
      </c>
      <c r="CJ14" s="17"/>
      <c r="CK14" s="14" t="s">
        <v>2574</v>
      </c>
      <c r="CL14" s="14" t="s">
        <v>2748</v>
      </c>
      <c r="CM14" s="20">
        <v>2491015.0</v>
      </c>
      <c r="CN14" s="14" t="s">
        <v>2748</v>
      </c>
      <c r="CO14" s="14" t="s">
        <v>2563</v>
      </c>
      <c r="CP14" s="14" t="s">
        <v>2563</v>
      </c>
      <c r="CQ14" s="17"/>
      <c r="CR14" s="17"/>
      <c r="CS14" s="14" t="s">
        <v>2563</v>
      </c>
      <c r="CT14" s="14" t="s">
        <v>2749</v>
      </c>
      <c r="CV14" s="14" t="s">
        <v>2750</v>
      </c>
      <c r="CW14" s="14" t="s">
        <v>2751</v>
      </c>
      <c r="CX14" s="14" t="s">
        <v>2739</v>
      </c>
      <c r="CY14" s="16">
        <v>14.3340895</v>
      </c>
      <c r="CZ14" s="14" t="s">
        <v>2707</v>
      </c>
      <c r="DB14" s="14" t="s">
        <v>2574</v>
      </c>
      <c r="DC14" s="14" t="s">
        <v>2708</v>
      </c>
      <c r="DD14" s="14" t="s">
        <v>2625</v>
      </c>
      <c r="DE14" s="14" t="s">
        <v>2574</v>
      </c>
      <c r="DF14" s="14" t="s">
        <v>2563</v>
      </c>
      <c r="DG14" s="14" t="s">
        <v>2752</v>
      </c>
      <c r="DH14" s="14" t="s">
        <v>2753</v>
      </c>
      <c r="DI14" s="14" t="s">
        <v>2754</v>
      </c>
      <c r="DJ14" s="14" t="s">
        <v>2755</v>
      </c>
      <c r="DK14" s="16">
        <v>93.0</v>
      </c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17"/>
      <c r="MI14" s="17"/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17"/>
      <c r="NW14" s="17"/>
      <c r="NX14" s="17"/>
      <c r="NY14" s="17"/>
      <c r="NZ14" s="17"/>
      <c r="OA14" s="17"/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7"/>
      <c r="PP14" s="17"/>
      <c r="PQ14" s="17"/>
      <c r="PR14" s="17"/>
      <c r="PS14" s="17"/>
      <c r="PT14" s="17"/>
      <c r="PU14" s="17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17"/>
      <c r="QJ14" s="17"/>
      <c r="QK14" s="17"/>
      <c r="QL14" s="17"/>
      <c r="QM14" s="17"/>
      <c r="QN14" s="17"/>
      <c r="QO14" s="17"/>
      <c r="QP14" s="17"/>
      <c r="QQ14" s="17"/>
      <c r="QR14" s="17"/>
      <c r="QS14" s="17"/>
      <c r="QT14" s="17"/>
      <c r="QU14" s="16">
        <v>23.0</v>
      </c>
      <c r="QV14" s="16">
        <v>4.0</v>
      </c>
      <c r="QW14" s="16">
        <v>6.0</v>
      </c>
      <c r="QX14" s="17"/>
      <c r="QY14" s="17"/>
      <c r="QZ14" s="17"/>
      <c r="RA14" s="17"/>
      <c r="RB14" s="17"/>
      <c r="RC14" s="17"/>
      <c r="RD14" s="17"/>
      <c r="RE14" s="17"/>
      <c r="RF14" s="17"/>
      <c r="RG14" s="17"/>
      <c r="RH14" s="17"/>
      <c r="RI14" s="17"/>
      <c r="RJ14" s="17"/>
      <c r="RK14" s="17"/>
      <c r="RL14" s="17"/>
      <c r="RM14" s="17"/>
      <c r="RN14" s="17"/>
      <c r="RO14" s="17"/>
      <c r="RP14" s="17"/>
      <c r="RQ14" s="17"/>
      <c r="RR14" s="17"/>
      <c r="RS14" s="17"/>
      <c r="RT14" s="17"/>
      <c r="RU14" s="17"/>
      <c r="RV14" s="17"/>
      <c r="RW14" s="17"/>
      <c r="RX14" s="17"/>
      <c r="RY14" s="17"/>
      <c r="RZ14" s="17"/>
      <c r="SA14" s="17"/>
      <c r="SB14" s="17"/>
      <c r="SC14" s="17"/>
      <c r="SD14" s="17"/>
      <c r="SE14" s="17"/>
      <c r="SF14" s="17"/>
      <c r="SG14" s="17"/>
      <c r="SH14" s="17"/>
      <c r="SI14" s="17"/>
      <c r="SJ14" s="17"/>
      <c r="SK14" s="17"/>
      <c r="SL14" s="17"/>
      <c r="SM14" s="17"/>
      <c r="SN14" s="17"/>
      <c r="SO14" s="17"/>
      <c r="SP14" s="17"/>
      <c r="SQ14" s="17"/>
      <c r="SR14" s="17"/>
      <c r="SS14" s="17"/>
      <c r="ST14" s="17"/>
      <c r="SU14" s="17"/>
      <c r="SV14" s="17"/>
      <c r="SW14" s="17"/>
      <c r="SX14" s="17"/>
      <c r="SY14" s="17"/>
      <c r="SZ14" s="17"/>
      <c r="TA14" s="17"/>
      <c r="TB14" s="17"/>
      <c r="TC14" s="17"/>
      <c r="TD14" s="17"/>
      <c r="TE14" s="17"/>
      <c r="TF14" s="17"/>
      <c r="TG14" s="17"/>
      <c r="TH14" s="17"/>
      <c r="TI14" s="17"/>
      <c r="TJ14" s="17"/>
      <c r="TK14" s="17"/>
      <c r="TL14" s="17"/>
      <c r="TM14" s="17"/>
      <c r="TN14" s="17"/>
      <c r="TO14" s="17"/>
      <c r="TP14" s="17"/>
      <c r="TQ14" s="17"/>
      <c r="TR14" s="17"/>
      <c r="TS14" s="17"/>
      <c r="TT14" s="17"/>
      <c r="TU14" s="17"/>
      <c r="TV14" s="17"/>
      <c r="TW14" s="17"/>
      <c r="TX14" s="17"/>
      <c r="TY14" s="17"/>
      <c r="TZ14" s="17"/>
      <c r="UA14" s="17"/>
      <c r="UB14" s="17"/>
      <c r="UC14" s="17"/>
      <c r="UD14" s="17"/>
      <c r="UE14" s="17"/>
      <c r="UF14" s="17"/>
      <c r="UG14" s="17"/>
      <c r="UH14" s="17"/>
      <c r="UI14" s="17"/>
      <c r="UJ14" s="17"/>
      <c r="UK14" s="17"/>
      <c r="UL14" s="17"/>
      <c r="UM14" s="17"/>
      <c r="UN14" s="17"/>
      <c r="UO14" s="17"/>
      <c r="UP14" s="17"/>
      <c r="UQ14" s="17"/>
      <c r="UR14" s="17"/>
      <c r="US14" s="17"/>
      <c r="UT14" s="17"/>
      <c r="UU14" s="17"/>
      <c r="UV14" s="17"/>
      <c r="UW14" s="17"/>
      <c r="UX14" s="17"/>
      <c r="UY14" s="17"/>
      <c r="UZ14" s="17"/>
      <c r="VA14" s="17"/>
      <c r="VB14" s="17"/>
      <c r="VC14" s="17"/>
      <c r="VD14" s="17"/>
      <c r="VE14" s="17"/>
      <c r="VF14" s="17"/>
      <c r="VG14" s="17"/>
      <c r="VH14" s="17"/>
      <c r="VI14" s="17"/>
      <c r="VJ14" s="17"/>
      <c r="VK14" s="17"/>
      <c r="VL14" s="17"/>
      <c r="VM14" s="17"/>
      <c r="VN14" s="17"/>
      <c r="VO14" s="17"/>
      <c r="VP14" s="17"/>
      <c r="VQ14" s="17"/>
      <c r="VR14" s="17"/>
      <c r="VS14" s="17"/>
      <c r="VT14" s="17"/>
      <c r="VU14" s="17"/>
      <c r="VV14" s="17"/>
      <c r="VW14" s="17"/>
      <c r="VX14" s="17"/>
      <c r="VY14" s="17"/>
      <c r="VZ14" s="17"/>
      <c r="WA14" s="17"/>
      <c r="WB14" s="17"/>
      <c r="WC14" s="17"/>
      <c r="WD14" s="17"/>
      <c r="WE14" s="17"/>
      <c r="WF14" s="17"/>
      <c r="WG14" s="17"/>
      <c r="WH14" s="17"/>
      <c r="WI14" s="17"/>
      <c r="WJ14" s="17"/>
      <c r="WK14" s="17"/>
      <c r="WL14" s="17"/>
      <c r="WM14" s="17"/>
      <c r="WN14" s="17"/>
      <c r="WO14" s="17"/>
      <c r="WP14" s="17"/>
      <c r="WQ14" s="17"/>
      <c r="WR14" s="17"/>
      <c r="WS14" s="17"/>
      <c r="WT14" s="17"/>
      <c r="WU14" s="17"/>
      <c r="WV14" s="17"/>
      <c r="WW14" s="17"/>
      <c r="WX14" s="17"/>
      <c r="WY14" s="17"/>
      <c r="WZ14" s="17"/>
      <c r="XA14" s="17"/>
      <c r="XB14" s="17"/>
      <c r="XC14" s="17"/>
      <c r="XD14" s="17"/>
      <c r="XE14" s="17"/>
      <c r="XF14" s="17"/>
      <c r="XG14" s="17"/>
      <c r="XH14" s="17"/>
      <c r="XI14" s="17"/>
      <c r="XJ14" s="17"/>
      <c r="XK14" s="17"/>
      <c r="XL14" s="17"/>
      <c r="XM14" s="17"/>
      <c r="XN14" s="17"/>
      <c r="XO14" s="17"/>
      <c r="XP14" s="17"/>
      <c r="XQ14" s="17"/>
      <c r="XR14" s="17"/>
      <c r="XS14" s="17"/>
      <c r="XT14" s="17"/>
      <c r="XU14" s="17"/>
      <c r="XV14" s="17"/>
      <c r="XW14" s="17"/>
      <c r="XX14" s="17"/>
      <c r="XY14" s="17"/>
      <c r="XZ14" s="17"/>
      <c r="YA14" s="17"/>
      <c r="YB14" s="17"/>
      <c r="YC14" s="17"/>
      <c r="YD14" s="17"/>
      <c r="YE14" s="17"/>
      <c r="YF14" s="17"/>
      <c r="YG14" s="17"/>
      <c r="YH14" s="17"/>
      <c r="YI14" s="17"/>
      <c r="YJ14" s="17"/>
      <c r="YK14" s="17"/>
      <c r="YL14" s="17"/>
      <c r="YM14" s="17"/>
      <c r="YN14" s="17"/>
      <c r="YO14" s="17"/>
      <c r="YP14" s="17"/>
      <c r="YQ14" s="17"/>
      <c r="YR14" s="17"/>
      <c r="YS14" s="17"/>
      <c r="YT14" s="17"/>
      <c r="YU14" s="17"/>
      <c r="YV14" s="17"/>
      <c r="YW14" s="17"/>
      <c r="YX14" s="17"/>
      <c r="YY14" s="17"/>
      <c r="YZ14" s="17"/>
      <c r="ZA14" s="17"/>
      <c r="ZB14" s="17"/>
      <c r="ZC14" s="17"/>
      <c r="ZD14" s="17"/>
      <c r="ZE14" s="17"/>
      <c r="ZF14" s="17"/>
      <c r="ZG14" s="17"/>
      <c r="ZH14" s="17"/>
      <c r="ZI14" s="17"/>
      <c r="ZJ14" s="17"/>
      <c r="ZK14" s="17"/>
      <c r="ZL14" s="17"/>
      <c r="ZM14" s="17"/>
      <c r="ZN14" s="17"/>
      <c r="ZO14" s="17"/>
      <c r="ZP14" s="17"/>
      <c r="ZQ14" s="17"/>
      <c r="ZR14" s="17"/>
      <c r="ZS14" s="17"/>
      <c r="ZT14" s="17"/>
      <c r="ZU14" s="17"/>
      <c r="ZV14" s="17"/>
      <c r="ZW14" s="17"/>
      <c r="ZX14" s="17"/>
      <c r="ZY14" s="17"/>
      <c r="ZZ14" s="17"/>
      <c r="AAA14" s="17"/>
      <c r="AAB14" s="17"/>
      <c r="AAC14" s="17"/>
      <c r="AAD14" s="17"/>
      <c r="AAE14" s="17"/>
      <c r="AAF14" s="17"/>
      <c r="AAG14" s="17"/>
      <c r="AAH14" s="17"/>
      <c r="AAI14" s="17"/>
      <c r="AAJ14" s="17"/>
      <c r="AAK14" s="17"/>
      <c r="AAL14" s="17"/>
      <c r="AAM14" s="17"/>
      <c r="AAN14" s="17"/>
      <c r="AAO14" s="17"/>
      <c r="AAP14" s="17"/>
      <c r="AAQ14" s="17"/>
      <c r="AAR14" s="17"/>
      <c r="AAS14" s="17"/>
      <c r="AAT14" s="17"/>
      <c r="AAU14" s="17"/>
      <c r="AAV14" s="17"/>
      <c r="AAW14" s="17"/>
      <c r="AAX14" s="17"/>
      <c r="AAY14" s="17"/>
      <c r="AAZ14" s="17"/>
      <c r="ABA14" s="17"/>
      <c r="ABB14" s="17"/>
      <c r="ABC14" s="17"/>
      <c r="ABD14" s="17"/>
      <c r="ABE14" s="17"/>
      <c r="ABF14" s="17"/>
      <c r="ABG14" s="17"/>
      <c r="ABH14" s="17"/>
      <c r="ABI14" s="17"/>
      <c r="ABJ14" s="17"/>
      <c r="ABK14" s="17"/>
      <c r="ABL14" s="17"/>
      <c r="ABM14" s="17"/>
      <c r="ABN14" s="17"/>
      <c r="ABO14" s="17"/>
      <c r="ABP14" s="17"/>
      <c r="ABQ14" s="17"/>
      <c r="ABR14" s="17"/>
      <c r="ABS14" s="17"/>
      <c r="ABT14" s="17"/>
      <c r="ABU14" s="17"/>
      <c r="ABV14" s="17"/>
      <c r="ABW14" s="17"/>
      <c r="ABX14" s="17"/>
      <c r="ABY14" s="17"/>
      <c r="ABZ14" s="17"/>
      <c r="ACA14" s="17"/>
      <c r="ACB14" s="17"/>
      <c r="ACC14" s="17"/>
      <c r="ACD14" s="17"/>
      <c r="ACE14" s="17"/>
      <c r="ACF14" s="17"/>
      <c r="ACG14" s="17"/>
      <c r="ACH14" s="17"/>
      <c r="ACI14" s="17"/>
      <c r="ACJ14" s="17"/>
      <c r="ACK14" s="17"/>
      <c r="ACL14" s="17"/>
      <c r="ACM14" s="17"/>
      <c r="ACN14" s="17"/>
      <c r="ACO14" s="17"/>
      <c r="ACP14" s="17"/>
      <c r="ACQ14" s="17"/>
      <c r="ACR14" s="17"/>
      <c r="ACS14" s="17"/>
      <c r="ACT14" s="17"/>
      <c r="ACU14" s="17"/>
      <c r="ACV14" s="17"/>
      <c r="ACW14" s="17"/>
      <c r="ACX14" s="17"/>
      <c r="ACY14" s="17"/>
      <c r="ACZ14" s="17"/>
      <c r="ADA14" s="17"/>
      <c r="ADB14" s="17"/>
      <c r="ADC14" s="17"/>
      <c r="ADD14" s="17"/>
      <c r="ADE14" s="17"/>
      <c r="ADF14" s="17"/>
      <c r="ADG14" s="17"/>
      <c r="ADH14" s="17"/>
      <c r="ADI14" s="17"/>
      <c r="ADJ14" s="17"/>
      <c r="ADK14" s="17"/>
      <c r="ADL14" s="17"/>
      <c r="ADM14" s="17"/>
      <c r="ADN14" s="17"/>
      <c r="ADO14" s="17"/>
      <c r="ADP14" s="17"/>
      <c r="ADQ14" s="17"/>
      <c r="ADR14" s="17"/>
      <c r="ADS14" s="17"/>
      <c r="ADT14" s="17"/>
      <c r="ADU14" s="17"/>
      <c r="ADV14" s="17"/>
      <c r="ADW14" s="17"/>
      <c r="ADX14" s="17"/>
      <c r="ADY14" s="17"/>
      <c r="ADZ14" s="17"/>
      <c r="AEA14" s="17"/>
      <c r="AEB14" s="17"/>
      <c r="AEC14" s="17"/>
      <c r="AED14" s="17"/>
      <c r="AEE14" s="17"/>
      <c r="AEF14" s="17"/>
      <c r="AEG14" s="17"/>
      <c r="AEH14" s="17"/>
      <c r="AEI14" s="17"/>
      <c r="AEJ14" s="17"/>
      <c r="AEK14" s="17"/>
      <c r="AEL14" s="17"/>
      <c r="AEM14" s="17"/>
      <c r="AEN14" s="17"/>
      <c r="AEO14" s="17"/>
      <c r="AEP14" s="17"/>
      <c r="AEQ14" s="17"/>
      <c r="AER14" s="17"/>
      <c r="AES14" s="17"/>
      <c r="AET14" s="17"/>
      <c r="AEU14" s="17"/>
      <c r="AEV14" s="17"/>
      <c r="AEW14" s="17"/>
      <c r="AEX14" s="17"/>
      <c r="AEY14" s="17"/>
      <c r="AEZ14" s="17"/>
      <c r="AFA14" s="17"/>
      <c r="AFB14" s="17"/>
      <c r="AFC14" s="17"/>
      <c r="AFD14" s="17"/>
      <c r="AFE14" s="17"/>
      <c r="AFF14" s="17"/>
      <c r="AFG14" s="17"/>
      <c r="AFH14" s="17"/>
      <c r="AFI14" s="17"/>
      <c r="AFJ14" s="17"/>
      <c r="AFK14" s="17"/>
      <c r="AFL14" s="17"/>
      <c r="AFM14" s="17"/>
      <c r="AFN14" s="17"/>
      <c r="AFO14" s="17"/>
      <c r="AFP14" s="17"/>
      <c r="AFQ14" s="17"/>
      <c r="AFR14" s="17"/>
      <c r="AFS14" s="17"/>
      <c r="AFT14" s="17"/>
      <c r="AFU14" s="17"/>
      <c r="AFV14" s="17"/>
      <c r="AFW14" s="17"/>
      <c r="AFX14" s="17"/>
      <c r="AFY14" s="17"/>
      <c r="AFZ14" s="17"/>
      <c r="AGA14" s="17"/>
      <c r="AGB14" s="17"/>
      <c r="AGC14" s="17"/>
      <c r="AGD14" s="17"/>
      <c r="AGE14" s="17"/>
      <c r="AGF14" s="17"/>
      <c r="AGG14" s="17"/>
      <c r="AGH14" s="17"/>
      <c r="AGI14" s="17"/>
      <c r="AGJ14" s="17"/>
      <c r="AGK14" s="17"/>
      <c r="AGL14" s="17"/>
      <c r="AGM14" s="17"/>
      <c r="AGN14" s="17"/>
      <c r="AGO14" s="17"/>
      <c r="AGP14" s="17"/>
      <c r="AGQ14" s="17"/>
      <c r="AGR14" s="17"/>
      <c r="AGS14" s="17"/>
      <c r="AGT14" s="17"/>
      <c r="AGU14" s="17"/>
      <c r="AGV14" s="17"/>
      <c r="AGW14" s="17"/>
      <c r="AGX14" s="17"/>
      <c r="AGY14" s="17"/>
      <c r="AGZ14" s="17"/>
      <c r="AHA14" s="17"/>
      <c r="AHB14" s="17"/>
      <c r="AHC14" s="17"/>
      <c r="AHD14" s="17"/>
      <c r="AHE14" s="17"/>
      <c r="AHF14" s="17"/>
      <c r="AHG14" s="17"/>
      <c r="AHH14" s="17"/>
      <c r="AHI14" s="17"/>
      <c r="AHJ14" s="17"/>
      <c r="AHK14" s="17"/>
      <c r="AHL14" s="17"/>
      <c r="AHM14" s="17"/>
      <c r="AHN14" s="17"/>
      <c r="AHO14" s="17"/>
      <c r="AHP14" s="17"/>
      <c r="AHQ14" s="17"/>
      <c r="AHR14" s="17"/>
      <c r="AHS14" s="17"/>
      <c r="AHT14" s="17"/>
      <c r="AHU14" s="17"/>
      <c r="AHV14" s="17"/>
      <c r="AHW14" s="17"/>
      <c r="AHX14" s="17"/>
      <c r="AHY14" s="17"/>
      <c r="AHZ14" s="17"/>
      <c r="AIA14" s="17"/>
      <c r="AIB14" s="17"/>
      <c r="AIC14" s="17"/>
      <c r="AID14" s="17"/>
      <c r="AIE14" s="17"/>
      <c r="AIF14" s="17"/>
      <c r="AIG14" s="17"/>
      <c r="AIH14" s="17"/>
      <c r="AII14" s="17"/>
      <c r="AIJ14" s="17"/>
      <c r="AIK14" s="17"/>
      <c r="AIL14" s="17"/>
      <c r="AIM14" s="17"/>
      <c r="AIN14" s="17"/>
      <c r="AIO14" s="17"/>
      <c r="AIP14" s="17"/>
      <c r="AIQ14" s="17"/>
      <c r="AIR14" s="17"/>
      <c r="AIS14" s="17"/>
      <c r="AIT14" s="17"/>
      <c r="AIU14" s="17"/>
      <c r="AIV14" s="17"/>
      <c r="AIW14" s="17"/>
      <c r="AIX14" s="17"/>
      <c r="AIY14" s="17"/>
      <c r="AIZ14" s="17"/>
      <c r="AJA14" s="17"/>
      <c r="AJB14" s="17"/>
      <c r="AJC14" s="17"/>
      <c r="AJD14" s="17"/>
      <c r="AJE14" s="17"/>
      <c r="AJF14" s="17"/>
      <c r="AJG14" s="17"/>
      <c r="AJH14" s="17"/>
      <c r="AJI14" s="17"/>
      <c r="AJJ14" s="17"/>
      <c r="AJK14" s="17"/>
      <c r="AJL14" s="17"/>
      <c r="AJM14" s="17"/>
      <c r="AJN14" s="17"/>
      <c r="AJO14" s="17"/>
      <c r="AJP14" s="17"/>
      <c r="AJQ14" s="17"/>
      <c r="AJR14" s="17"/>
      <c r="AJS14" s="17"/>
      <c r="AJT14" s="17"/>
      <c r="AJU14" s="17"/>
      <c r="AJV14" s="17"/>
      <c r="AJW14" s="17"/>
      <c r="AJX14" s="17"/>
      <c r="AJY14" s="17"/>
      <c r="AJZ14" s="17"/>
      <c r="AKA14" s="17"/>
      <c r="AKB14" s="17"/>
      <c r="AKC14" s="17"/>
      <c r="AKD14" s="17"/>
      <c r="AKE14" s="17"/>
      <c r="AKF14" s="17"/>
      <c r="AKG14" s="17"/>
      <c r="AKH14" s="17"/>
      <c r="AKI14" s="17"/>
      <c r="AKJ14" s="17"/>
      <c r="AKK14" s="17"/>
      <c r="AKL14" s="17"/>
      <c r="AKM14" s="17"/>
      <c r="AKN14" s="17"/>
      <c r="AKO14" s="17"/>
      <c r="AKP14" s="17"/>
      <c r="AKQ14" s="17"/>
      <c r="AKR14" s="17"/>
      <c r="AKS14" s="17"/>
      <c r="AKT14" s="17"/>
      <c r="AKU14" s="17"/>
      <c r="AKV14" s="17"/>
      <c r="AKW14" s="17"/>
      <c r="AKX14" s="17"/>
      <c r="AKY14" s="17"/>
      <c r="AKZ14" s="17"/>
      <c r="ALA14" s="17"/>
      <c r="ALB14" s="17"/>
      <c r="ALC14" s="17"/>
      <c r="ALD14" s="17"/>
      <c r="ALE14" s="17"/>
      <c r="ALF14" s="17"/>
      <c r="ALG14" s="17"/>
      <c r="ALH14" s="17"/>
      <c r="ALI14" s="17"/>
      <c r="ALJ14" s="17"/>
      <c r="ALK14" s="17"/>
      <c r="ALL14" s="17"/>
      <c r="ALM14" s="17"/>
      <c r="ALN14" s="17"/>
      <c r="ALO14" s="17"/>
      <c r="ALP14" s="17"/>
      <c r="ALQ14" s="17"/>
      <c r="ALR14" s="17"/>
      <c r="ALS14" s="17"/>
      <c r="ALT14" s="17"/>
      <c r="ALU14" s="17"/>
      <c r="ALV14" s="17"/>
      <c r="ALW14" s="17"/>
      <c r="ALX14" s="17"/>
      <c r="ALY14" s="17"/>
      <c r="ALZ14" s="17"/>
      <c r="AMA14" s="17"/>
      <c r="AMB14" s="17"/>
      <c r="AMC14" s="17"/>
      <c r="AMD14" s="17"/>
      <c r="AME14" s="17"/>
      <c r="AMF14" s="17"/>
      <c r="AMG14" s="17"/>
      <c r="AMH14" s="17"/>
      <c r="AMI14" s="17"/>
      <c r="AMJ14" s="17"/>
      <c r="AMK14" s="17"/>
      <c r="AML14" s="17"/>
      <c r="AMM14" s="17"/>
      <c r="AMN14" s="17"/>
      <c r="AMO14" s="17"/>
      <c r="AMP14" s="17"/>
      <c r="AMQ14" s="17"/>
      <c r="AMR14" s="17"/>
      <c r="AMS14" s="17"/>
      <c r="AMT14" s="17"/>
      <c r="AMU14" s="17"/>
      <c r="AMV14" s="17"/>
      <c r="AMW14" s="17"/>
      <c r="AMX14" s="17"/>
      <c r="AMY14" s="17"/>
      <c r="AMZ14" s="17"/>
      <c r="ANA14" s="17"/>
      <c r="ANB14" s="17"/>
      <c r="ANC14" s="17"/>
      <c r="AND14" s="17"/>
      <c r="ANE14" s="17"/>
      <c r="ANF14" s="17"/>
      <c r="ANG14" s="17"/>
      <c r="ANH14" s="17"/>
      <c r="ANI14" s="17"/>
      <c r="ANJ14" s="17"/>
      <c r="ANK14" s="17"/>
      <c r="ANL14" s="17"/>
      <c r="ANM14" s="17"/>
      <c r="ANN14" s="17"/>
      <c r="ANO14" s="17"/>
      <c r="ANP14" s="17"/>
      <c r="ANQ14" s="17"/>
      <c r="ANR14" s="17"/>
      <c r="ANS14" s="17"/>
      <c r="ANT14" s="17"/>
      <c r="ANU14" s="17"/>
      <c r="ANV14" s="17"/>
      <c r="ANW14" s="17"/>
      <c r="ANX14" s="17"/>
      <c r="ANY14" s="17"/>
      <c r="ANZ14" s="17"/>
      <c r="AOA14" s="17"/>
      <c r="AOB14" s="17"/>
      <c r="AOC14" s="17"/>
      <c r="AOD14" s="17"/>
      <c r="AOE14" s="17"/>
      <c r="AOF14" s="17"/>
      <c r="AOG14" s="17"/>
      <c r="AOH14" s="17"/>
      <c r="AOI14" s="17"/>
      <c r="AOJ14" s="17"/>
      <c r="AOK14" s="17"/>
      <c r="AOL14" s="17"/>
      <c r="AOM14" s="17"/>
      <c r="AON14" s="17"/>
      <c r="AOO14" s="17"/>
      <c r="AOP14" s="17"/>
      <c r="AOQ14" s="17"/>
      <c r="AOR14" s="17"/>
      <c r="AOS14" s="17"/>
      <c r="AOT14" s="17"/>
      <c r="AOU14" s="17"/>
      <c r="AOV14" s="17"/>
      <c r="AOW14" s="17"/>
      <c r="AOX14" s="17"/>
      <c r="AOY14" s="17"/>
      <c r="AOZ14" s="17"/>
      <c r="APA14" s="17"/>
      <c r="APB14" s="17"/>
      <c r="APC14" s="17"/>
      <c r="APD14" s="17"/>
      <c r="APE14" s="17"/>
      <c r="APF14" s="17"/>
      <c r="APG14" s="17"/>
      <c r="APH14" s="17"/>
      <c r="API14" s="17"/>
      <c r="APJ14" s="17"/>
      <c r="APK14" s="17"/>
      <c r="APL14" s="17"/>
      <c r="APM14" s="17"/>
      <c r="APN14" s="17"/>
      <c r="APO14" s="17"/>
      <c r="APP14" s="17"/>
      <c r="APQ14" s="17"/>
      <c r="APR14" s="17"/>
      <c r="APS14" s="17"/>
      <c r="APT14" s="17"/>
      <c r="APU14" s="17"/>
      <c r="APV14" s="17"/>
      <c r="APW14" s="17"/>
      <c r="APX14" s="17"/>
      <c r="APY14" s="17"/>
      <c r="APZ14" s="17"/>
      <c r="AQA14" s="17"/>
      <c r="AQB14" s="17"/>
      <c r="AQC14" s="17"/>
      <c r="AQD14" s="17"/>
      <c r="AQE14" s="17"/>
      <c r="AQF14" s="17"/>
      <c r="AQG14" s="17"/>
      <c r="AQH14" s="17"/>
      <c r="AQI14" s="17"/>
      <c r="AQJ14" s="17"/>
      <c r="AQK14" s="17"/>
      <c r="AQL14" s="17"/>
      <c r="AQM14" s="17"/>
      <c r="AQN14" s="17"/>
      <c r="AQO14" s="17"/>
      <c r="AQP14" s="17"/>
      <c r="AQQ14" s="17"/>
      <c r="AQR14" s="17"/>
      <c r="AQS14" s="17"/>
      <c r="AQT14" s="17"/>
      <c r="AQU14" s="17"/>
      <c r="AQV14" s="17"/>
      <c r="AQW14" s="17"/>
      <c r="AQX14" s="17"/>
      <c r="AQY14" s="17"/>
      <c r="AQZ14" s="17"/>
      <c r="ARA14" s="17"/>
      <c r="ARB14" s="17"/>
      <c r="ARC14" s="17"/>
      <c r="ARD14" s="17"/>
      <c r="ARE14" s="17"/>
      <c r="ARF14" s="17"/>
      <c r="ARG14" s="17"/>
      <c r="ARH14" s="17"/>
      <c r="ARI14" s="17"/>
      <c r="ARJ14" s="17"/>
      <c r="ARK14" s="17"/>
      <c r="ARL14" s="17"/>
      <c r="ARM14" s="17"/>
      <c r="ARN14" s="17"/>
      <c r="ARO14" s="17"/>
      <c r="ARP14" s="17"/>
      <c r="ARQ14" s="17"/>
      <c r="ARR14" s="17"/>
      <c r="ARS14" s="17"/>
      <c r="ART14" s="17"/>
      <c r="ARU14" s="17"/>
      <c r="ARV14" s="17"/>
      <c r="ARW14" s="17"/>
      <c r="ARX14" s="17"/>
      <c r="ARY14" s="17"/>
      <c r="ARZ14" s="17"/>
      <c r="ASA14" s="17"/>
      <c r="ASB14" s="17"/>
      <c r="ASC14" s="17"/>
      <c r="ASD14" s="17"/>
      <c r="ASE14" s="17"/>
      <c r="ASF14" s="17"/>
      <c r="ASG14" s="17"/>
      <c r="ASH14" s="17"/>
      <c r="ASI14" s="17"/>
      <c r="ASJ14" s="17"/>
      <c r="ASK14" s="17"/>
      <c r="ASL14" s="17"/>
      <c r="ASM14" s="17"/>
      <c r="ASN14" s="17"/>
      <c r="ASO14" s="17"/>
      <c r="ASP14" s="17"/>
      <c r="ASQ14" s="17"/>
      <c r="ASR14" s="17"/>
      <c r="ASS14" s="17"/>
      <c r="AST14" s="17"/>
      <c r="ASU14" s="17"/>
      <c r="ASV14" s="17"/>
      <c r="ASW14" s="17"/>
      <c r="ASX14" s="17"/>
      <c r="ASY14" s="17"/>
      <c r="ASZ14" s="17"/>
      <c r="ATA14" s="17"/>
      <c r="ATB14" s="17"/>
      <c r="ATC14" s="17"/>
      <c r="ATD14" s="17"/>
      <c r="ATE14" s="17"/>
      <c r="ATF14" s="17"/>
      <c r="ATG14" s="17"/>
      <c r="ATH14" s="17"/>
      <c r="ATI14" s="17"/>
      <c r="ATJ14" s="17"/>
      <c r="ATK14" s="17"/>
      <c r="ATL14" s="17"/>
      <c r="ATM14" s="17"/>
      <c r="ATN14" s="17"/>
      <c r="ATO14" s="17"/>
      <c r="ATP14" s="17"/>
      <c r="ATQ14" s="17"/>
      <c r="ATR14" s="17"/>
      <c r="ATS14" s="17"/>
      <c r="ATT14" s="17"/>
      <c r="ATU14" s="17"/>
      <c r="ATV14" s="17"/>
      <c r="ATW14" s="17"/>
      <c r="ATX14" s="17"/>
      <c r="ATY14" s="17"/>
      <c r="ATZ14" s="17"/>
      <c r="AUA14" s="17"/>
      <c r="AUB14" s="17"/>
      <c r="AUC14" s="17"/>
      <c r="AUD14" s="17"/>
      <c r="AUE14" s="17"/>
      <c r="AUF14" s="17"/>
      <c r="AUG14" s="17"/>
      <c r="AUH14" s="17"/>
      <c r="AUI14" s="17"/>
      <c r="AUJ14" s="17"/>
      <c r="AUK14" s="17"/>
      <c r="AUL14" s="17"/>
      <c r="AUM14" s="17"/>
      <c r="AUN14" s="17"/>
      <c r="AUO14" s="17"/>
      <c r="AUP14" s="17"/>
      <c r="AUQ14" s="17"/>
      <c r="AUR14" s="17"/>
      <c r="AUS14" s="17"/>
      <c r="AUT14" s="17"/>
      <c r="AUU14" s="17"/>
      <c r="AUV14" s="17"/>
      <c r="AUW14" s="17"/>
      <c r="AUX14" s="17"/>
      <c r="AUY14" s="17"/>
      <c r="AUZ14" s="17"/>
      <c r="AVA14" s="17"/>
      <c r="AVB14" s="17"/>
      <c r="AVC14" s="17"/>
      <c r="AVD14" s="17"/>
      <c r="AVE14" s="17"/>
      <c r="AVF14" s="17"/>
      <c r="AVG14" s="17"/>
      <c r="AVH14" s="17"/>
      <c r="AVI14" s="17"/>
      <c r="AVJ14" s="17"/>
      <c r="AVK14" s="17"/>
      <c r="AVL14" s="17"/>
      <c r="AVM14" s="17"/>
      <c r="AVN14" s="17"/>
      <c r="AVO14" s="17"/>
      <c r="AVP14" s="17"/>
      <c r="AVQ14" s="17"/>
      <c r="AVR14" s="17"/>
      <c r="AVS14" s="17"/>
      <c r="AVT14" s="17"/>
      <c r="AVU14" s="17"/>
      <c r="AVV14" s="17"/>
      <c r="AVW14" s="17"/>
      <c r="AVX14" s="17"/>
      <c r="AVY14" s="17"/>
      <c r="AVZ14" s="17"/>
      <c r="AWA14" s="17"/>
      <c r="AWB14" s="17"/>
      <c r="AWC14" s="17"/>
      <c r="AWD14" s="17"/>
      <c r="AWE14" s="17"/>
      <c r="AWF14" s="17"/>
      <c r="AWG14" s="17"/>
      <c r="AWH14" s="17"/>
      <c r="AWI14" s="17"/>
      <c r="AWJ14" s="17"/>
      <c r="AWK14" s="17"/>
      <c r="AWL14" s="17"/>
      <c r="AWM14" s="17"/>
      <c r="AWN14" s="17"/>
      <c r="AWO14" s="17"/>
      <c r="AWP14" s="17"/>
      <c r="AWQ14" s="17"/>
      <c r="AWR14" s="17"/>
      <c r="AWS14" s="17"/>
      <c r="AWT14" s="17"/>
      <c r="AWU14" s="17"/>
      <c r="AWV14" s="17"/>
      <c r="AWW14" s="17"/>
      <c r="AWX14" s="17"/>
      <c r="AWY14" s="17"/>
      <c r="AWZ14" s="17"/>
      <c r="AXA14" s="17"/>
      <c r="AXB14" s="17"/>
      <c r="AXC14" s="17"/>
      <c r="AXD14" s="17"/>
      <c r="AXE14" s="17"/>
      <c r="AXF14" s="17"/>
      <c r="AXG14" s="17"/>
      <c r="AXH14" s="17"/>
      <c r="AXI14" s="17"/>
      <c r="AXJ14" s="17"/>
      <c r="AXK14" s="17"/>
      <c r="AXL14" s="17"/>
      <c r="AXM14" s="17"/>
      <c r="AXN14" s="17"/>
      <c r="AXO14" s="17"/>
      <c r="AXP14" s="17"/>
      <c r="AXQ14" s="17"/>
      <c r="AXR14" s="17"/>
      <c r="AXS14" s="17"/>
      <c r="AXT14" s="17"/>
      <c r="AXU14" s="17"/>
      <c r="AXV14" s="17"/>
      <c r="AXW14" s="17"/>
      <c r="AXX14" s="17"/>
      <c r="AXY14" s="17"/>
      <c r="AXZ14" s="17"/>
      <c r="AYA14" s="17"/>
      <c r="AYB14" s="17"/>
      <c r="AYC14" s="17"/>
      <c r="AYD14" s="17"/>
      <c r="AYE14" s="17"/>
      <c r="AYF14" s="17"/>
      <c r="AYG14" s="17"/>
      <c r="AYH14" s="17"/>
      <c r="AYI14" s="17"/>
      <c r="AYJ14" s="17"/>
      <c r="AYK14" s="17"/>
      <c r="AYL14" s="17"/>
      <c r="AYM14" s="17"/>
      <c r="AYN14" s="17"/>
      <c r="AYO14" s="17"/>
      <c r="AYP14" s="17"/>
      <c r="AYQ14" s="17"/>
      <c r="AYR14" s="17"/>
      <c r="AYS14" s="17"/>
      <c r="AYT14" s="17"/>
      <c r="AYU14" s="17"/>
      <c r="AYV14" s="17"/>
      <c r="AYW14" s="17"/>
      <c r="AYX14" s="17"/>
      <c r="AYY14" s="17"/>
      <c r="AYZ14" s="17"/>
      <c r="AZA14" s="17"/>
      <c r="AZB14" s="17"/>
      <c r="AZC14" s="17"/>
      <c r="AZD14" s="17"/>
      <c r="AZE14" s="17"/>
      <c r="AZF14" s="17"/>
      <c r="AZG14" s="17"/>
      <c r="AZH14" s="17"/>
      <c r="AZI14" s="17"/>
      <c r="AZJ14" s="17"/>
      <c r="AZK14" s="17"/>
      <c r="AZL14" s="17"/>
      <c r="AZM14" s="17"/>
      <c r="AZN14" s="17"/>
      <c r="AZO14" s="17"/>
      <c r="AZP14" s="17"/>
      <c r="AZQ14" s="17"/>
      <c r="AZR14" s="17"/>
      <c r="AZS14" s="17"/>
      <c r="AZT14" s="17"/>
      <c r="AZU14" s="17"/>
      <c r="AZV14" s="17"/>
      <c r="AZW14" s="17"/>
      <c r="AZX14" s="17"/>
      <c r="AZY14" s="17"/>
      <c r="AZZ14" s="17"/>
      <c r="BAA14" s="17"/>
      <c r="BAB14" s="17"/>
      <c r="BAC14" s="17"/>
      <c r="BAD14" s="17"/>
      <c r="BAE14" s="17"/>
      <c r="BAF14" s="17"/>
      <c r="BAG14" s="17"/>
      <c r="BAH14" s="17"/>
      <c r="BAI14" s="17"/>
      <c r="BAJ14" s="17"/>
      <c r="BAK14" s="17"/>
      <c r="BAL14" s="17"/>
      <c r="BAM14" s="17"/>
      <c r="BAN14" s="17"/>
      <c r="BAO14" s="17"/>
      <c r="BAP14" s="17"/>
      <c r="BAQ14" s="17"/>
      <c r="BAR14" s="17"/>
      <c r="BAS14" s="17"/>
      <c r="BAT14" s="17"/>
      <c r="BAU14" s="17"/>
      <c r="BAV14" s="17"/>
      <c r="BAW14" s="17"/>
      <c r="BAX14" s="17"/>
      <c r="BAY14" s="17"/>
      <c r="BAZ14" s="17"/>
      <c r="BBA14" s="17"/>
      <c r="BBB14" s="17"/>
      <c r="BBC14" s="17"/>
      <c r="BBD14" s="17"/>
      <c r="BBE14" s="17"/>
      <c r="BBF14" s="17"/>
      <c r="BBG14" s="17"/>
      <c r="BBH14" s="17"/>
      <c r="BBI14" s="17"/>
      <c r="BBJ14" s="17"/>
      <c r="BBK14" s="17"/>
      <c r="BBL14" s="17"/>
      <c r="BBM14" s="17"/>
      <c r="BBN14" s="17"/>
      <c r="BBO14" s="17"/>
      <c r="BBP14" s="17"/>
      <c r="BBQ14" s="17"/>
      <c r="BBR14" s="17"/>
      <c r="BBS14" s="17"/>
      <c r="BBT14" s="17"/>
      <c r="BBU14" s="17"/>
      <c r="BBV14" s="17"/>
      <c r="BBW14" s="17"/>
      <c r="BBX14" s="17"/>
      <c r="BBY14" s="17"/>
      <c r="BBZ14" s="17"/>
      <c r="BCA14" s="17"/>
      <c r="BCB14" s="17"/>
      <c r="BCC14" s="17"/>
      <c r="BCD14" s="17"/>
      <c r="BCE14" s="17"/>
      <c r="BCF14" s="17"/>
      <c r="BCG14" s="17"/>
      <c r="BCH14" s="17"/>
      <c r="BCI14" s="17"/>
      <c r="BCJ14" s="17"/>
      <c r="BCK14" s="17"/>
      <c r="BCL14" s="17"/>
      <c r="BCM14" s="17"/>
      <c r="BCN14" s="17"/>
      <c r="BCO14" s="17"/>
      <c r="BCP14" s="17"/>
      <c r="BCQ14" s="17"/>
      <c r="BCR14" s="17"/>
      <c r="BCS14" s="17"/>
      <c r="BCT14" s="17"/>
      <c r="BCU14" s="17"/>
      <c r="BCV14" s="17"/>
      <c r="BCW14" s="17"/>
      <c r="BCX14" s="17"/>
      <c r="BCY14" s="17"/>
      <c r="BCZ14" s="17"/>
      <c r="BDA14" s="17"/>
      <c r="BDB14" s="17"/>
      <c r="BDC14" s="17"/>
      <c r="BDD14" s="17"/>
      <c r="BDE14" s="17"/>
      <c r="BDF14" s="17"/>
      <c r="BDG14" s="17"/>
      <c r="BDH14" s="17"/>
      <c r="BDI14" s="17"/>
      <c r="BDJ14" s="17"/>
      <c r="BDK14" s="17"/>
      <c r="BDL14" s="17"/>
      <c r="BDM14" s="17"/>
      <c r="BDN14" s="17"/>
      <c r="BDO14" s="17"/>
      <c r="BDP14" s="17"/>
      <c r="BDQ14" s="17"/>
      <c r="BDR14" s="17"/>
      <c r="BDS14" s="17"/>
      <c r="BDT14" s="17"/>
      <c r="BDU14" s="17"/>
      <c r="BDV14" s="17"/>
      <c r="BDW14" s="17"/>
      <c r="BDX14" s="17"/>
      <c r="BDY14" s="17"/>
      <c r="BDZ14" s="17"/>
      <c r="BEA14" s="17"/>
      <c r="BEB14" s="17"/>
      <c r="BEC14" s="17"/>
      <c r="BED14" s="17"/>
      <c r="BEE14" s="17"/>
      <c r="BEF14" s="17"/>
      <c r="BEG14" s="17"/>
      <c r="BEH14" s="17"/>
      <c r="BEI14" s="17"/>
      <c r="BEJ14" s="17"/>
      <c r="BEK14" s="17"/>
      <c r="BEL14" s="17"/>
      <c r="BEM14" s="17"/>
      <c r="BEN14" s="17"/>
      <c r="BEO14" s="17"/>
      <c r="BEP14" s="17"/>
      <c r="BEQ14" s="17"/>
      <c r="BER14" s="17"/>
      <c r="BES14" s="17"/>
      <c r="BET14" s="17"/>
      <c r="BEU14" s="17"/>
      <c r="BEV14" s="17"/>
      <c r="BEW14" s="17"/>
      <c r="BEX14" s="17"/>
      <c r="BEY14" s="17"/>
      <c r="BEZ14" s="17"/>
      <c r="BFA14" s="17"/>
      <c r="BFB14" s="17"/>
      <c r="BFC14" s="17"/>
      <c r="BFD14" s="17"/>
      <c r="BFE14" s="17"/>
      <c r="BFF14" s="17"/>
      <c r="BFG14" s="17"/>
      <c r="BFH14" s="17"/>
      <c r="BFI14" s="17"/>
      <c r="BFJ14" s="17"/>
      <c r="BFK14" s="17"/>
      <c r="BFL14" s="17"/>
      <c r="BFM14" s="17"/>
      <c r="BFN14" s="17"/>
      <c r="BFO14" s="17"/>
      <c r="BFP14" s="17"/>
      <c r="BFQ14" s="17"/>
      <c r="BFR14" s="17"/>
      <c r="BFS14" s="17"/>
      <c r="BFT14" s="17"/>
      <c r="BFU14" s="17"/>
      <c r="BFV14" s="17"/>
      <c r="BFW14" s="17"/>
      <c r="BFX14" s="17"/>
      <c r="BFY14" s="17"/>
      <c r="BFZ14" s="17"/>
      <c r="BGA14" s="17"/>
      <c r="BGB14" s="17"/>
      <c r="BGC14" s="17"/>
      <c r="BGD14" s="17"/>
      <c r="BGE14" s="17"/>
      <c r="BGF14" s="17"/>
      <c r="BGG14" s="17"/>
      <c r="BGH14" s="17"/>
      <c r="BGI14" s="17"/>
      <c r="BGJ14" s="17"/>
      <c r="BGK14" s="17"/>
      <c r="BGL14" s="17"/>
      <c r="BGM14" s="17"/>
      <c r="BGN14" s="17"/>
      <c r="BGO14" s="17"/>
      <c r="BGP14" s="17"/>
      <c r="BGQ14" s="17"/>
      <c r="BGR14" s="17"/>
      <c r="BGS14" s="17"/>
      <c r="BGT14" s="17"/>
      <c r="BGU14" s="17"/>
      <c r="BGV14" s="17"/>
      <c r="BGW14" s="17"/>
      <c r="BGX14" s="17"/>
      <c r="BGY14" s="17"/>
      <c r="BGZ14" s="17"/>
      <c r="BHA14" s="17"/>
      <c r="BHB14" s="17"/>
      <c r="BHC14" s="17"/>
      <c r="BHD14" s="17"/>
      <c r="BHE14" s="17"/>
      <c r="BHF14" s="17"/>
      <c r="BHG14" s="17"/>
      <c r="BHH14" s="17"/>
      <c r="BHI14" s="17"/>
      <c r="BHJ14" s="17"/>
      <c r="BHK14" s="17"/>
      <c r="BHL14" s="17"/>
      <c r="BHM14" s="17"/>
      <c r="BHN14" s="17"/>
      <c r="BHO14" s="17"/>
      <c r="BHP14" s="17"/>
      <c r="BHQ14" s="17"/>
      <c r="BHR14" s="17"/>
      <c r="BHS14" s="17"/>
      <c r="BHT14" s="17"/>
      <c r="BHU14" s="17"/>
      <c r="BHV14" s="17"/>
      <c r="BHW14" s="17"/>
      <c r="BHX14" s="17"/>
      <c r="BHY14" s="17"/>
      <c r="BHZ14" s="17"/>
      <c r="BIA14" s="17"/>
      <c r="BIB14" s="17"/>
      <c r="BIC14" s="17"/>
      <c r="BID14" s="17"/>
      <c r="BIE14" s="17"/>
      <c r="BIF14" s="17"/>
      <c r="BIG14" s="17"/>
      <c r="BIH14" s="17"/>
      <c r="BII14" s="17"/>
      <c r="BIJ14" s="17"/>
      <c r="BIK14" s="17"/>
      <c r="BIL14" s="17"/>
      <c r="BIM14" s="17"/>
      <c r="BIN14" s="17"/>
      <c r="BIO14" s="17"/>
      <c r="BIP14" s="17"/>
      <c r="BIQ14" s="17"/>
      <c r="BIR14" s="17"/>
      <c r="BIS14" s="17"/>
      <c r="BIT14" s="17"/>
      <c r="BIU14" s="17"/>
      <c r="BIV14" s="17"/>
      <c r="BIW14" s="17"/>
      <c r="BIX14" s="17"/>
      <c r="BIY14" s="17"/>
      <c r="BIZ14" s="17"/>
      <c r="BJA14" s="17"/>
      <c r="BJB14" s="17"/>
      <c r="BJC14" s="17"/>
      <c r="BJD14" s="17"/>
      <c r="BJE14" s="17"/>
      <c r="BJF14" s="17"/>
      <c r="BJG14" s="17"/>
      <c r="BJH14" s="17"/>
      <c r="BJI14" s="17"/>
      <c r="BJJ14" s="17"/>
      <c r="BJK14" s="17"/>
      <c r="BJL14" s="17"/>
      <c r="BJM14" s="17"/>
      <c r="BJN14" s="17"/>
      <c r="BJO14" s="17"/>
      <c r="BJP14" s="17"/>
      <c r="BJQ14" s="17"/>
      <c r="BJR14" s="17"/>
      <c r="BJS14" s="17"/>
      <c r="BJT14" s="17"/>
      <c r="BJU14" s="17"/>
      <c r="BJV14" s="17"/>
      <c r="BJW14" s="17"/>
      <c r="BJX14" s="17"/>
      <c r="BJY14" s="17"/>
      <c r="BJZ14" s="17"/>
      <c r="BKA14" s="17"/>
      <c r="BKB14" s="17"/>
      <c r="BKC14" s="17"/>
      <c r="BKD14" s="17"/>
      <c r="BKE14" s="17"/>
      <c r="BKF14" s="17"/>
      <c r="BKG14" s="17"/>
      <c r="BKH14" s="17"/>
      <c r="BKI14" s="17"/>
      <c r="BKJ14" s="17"/>
      <c r="BKK14" s="17"/>
      <c r="BKL14" s="17"/>
      <c r="BKM14" s="17"/>
      <c r="BKN14" s="17"/>
      <c r="BKO14" s="17"/>
      <c r="BKP14" s="17"/>
      <c r="BKQ14" s="17"/>
      <c r="BKR14" s="17"/>
      <c r="BKS14" s="17"/>
      <c r="BKT14" s="17"/>
      <c r="BKU14" s="17"/>
      <c r="BKV14" s="17"/>
      <c r="BKW14" s="17"/>
      <c r="BKX14" s="17"/>
      <c r="BKY14" s="17"/>
      <c r="BKZ14" s="17"/>
      <c r="BLA14" s="17"/>
      <c r="BLB14" s="17"/>
      <c r="BLC14" s="17"/>
      <c r="BLD14" s="17"/>
      <c r="BLE14" s="17"/>
      <c r="BLF14" s="17"/>
      <c r="BLG14" s="17"/>
      <c r="BLH14" s="17"/>
      <c r="BLI14" s="17"/>
      <c r="BLJ14" s="17"/>
      <c r="BLK14" s="17"/>
      <c r="BLL14" s="17"/>
      <c r="BLM14" s="17"/>
      <c r="BLN14" s="17"/>
      <c r="BLO14" s="17"/>
      <c r="BLP14" s="17"/>
      <c r="BLQ14" s="17"/>
      <c r="BLR14" s="17"/>
      <c r="BLS14" s="17"/>
      <c r="BLT14" s="17"/>
      <c r="BLU14" s="17"/>
      <c r="BLV14" s="17"/>
      <c r="BLW14" s="17"/>
      <c r="BLX14" s="17"/>
      <c r="BLY14" s="17"/>
      <c r="BLZ14" s="17"/>
      <c r="BMA14" s="17"/>
      <c r="BMB14" s="17"/>
      <c r="BMC14" s="17"/>
      <c r="BMD14" s="17"/>
      <c r="BME14" s="17"/>
      <c r="BMF14" s="17"/>
      <c r="BMG14" s="17"/>
      <c r="BMH14" s="17"/>
      <c r="BMI14" s="17"/>
      <c r="BMJ14" s="17"/>
      <c r="BMK14" s="17"/>
      <c r="BML14" s="17"/>
      <c r="BMM14" s="17"/>
      <c r="BMN14" s="17"/>
      <c r="BMO14" s="17"/>
      <c r="BMP14" s="17"/>
      <c r="BMQ14" s="17"/>
      <c r="BMR14" s="17"/>
      <c r="BMS14" s="17"/>
      <c r="BMT14" s="17"/>
      <c r="BMU14" s="17"/>
      <c r="BMV14" s="17"/>
      <c r="BMW14" s="17"/>
      <c r="BMX14" s="17"/>
      <c r="BMY14" s="17"/>
      <c r="BMZ14" s="17"/>
      <c r="BNA14" s="17"/>
      <c r="BNB14" s="17"/>
      <c r="BNC14" s="17"/>
      <c r="BND14" s="17"/>
      <c r="BNE14" s="17"/>
      <c r="BNF14" s="17"/>
      <c r="BNG14" s="17"/>
      <c r="BNH14" s="17"/>
      <c r="BNI14" s="17"/>
      <c r="BNJ14" s="17"/>
      <c r="BNK14" s="17"/>
      <c r="BNL14" s="17"/>
      <c r="BNM14" s="17"/>
      <c r="BNN14" s="17"/>
      <c r="BNO14" s="17"/>
      <c r="BNP14" s="17"/>
      <c r="BNQ14" s="17"/>
      <c r="BNR14" s="17"/>
      <c r="BNS14" s="17"/>
      <c r="BNT14" s="17"/>
      <c r="BNU14" s="17"/>
      <c r="BNV14" s="17"/>
      <c r="BNW14" s="17"/>
      <c r="BNX14" s="17"/>
      <c r="BNY14" s="17"/>
      <c r="BNZ14" s="17"/>
      <c r="BOA14" s="17"/>
      <c r="BOB14" s="17"/>
      <c r="BOC14" s="17"/>
      <c r="BOD14" s="17"/>
      <c r="BOE14" s="17"/>
      <c r="BOF14" s="17"/>
      <c r="BOG14" s="17"/>
      <c r="BOH14" s="17"/>
      <c r="BOI14" s="17"/>
      <c r="BOJ14" s="17"/>
      <c r="BOK14" s="17"/>
      <c r="BOL14" s="17"/>
      <c r="BOM14" s="17"/>
      <c r="BON14" s="17"/>
      <c r="BOO14" s="17"/>
      <c r="BOP14" s="17"/>
      <c r="BOQ14" s="17"/>
      <c r="BOR14" s="17"/>
      <c r="BOS14" s="17"/>
      <c r="BOT14" s="17"/>
      <c r="BOU14" s="17"/>
      <c r="BOV14" s="17"/>
      <c r="BOW14" s="17"/>
      <c r="BOX14" s="17"/>
      <c r="BOY14" s="17"/>
      <c r="BOZ14" s="17"/>
      <c r="BPA14" s="17"/>
      <c r="BPB14" s="17"/>
      <c r="BPC14" s="17"/>
      <c r="BPD14" s="17"/>
      <c r="BPE14" s="17"/>
      <c r="BPF14" s="17"/>
      <c r="BPG14" s="17"/>
      <c r="BPH14" s="17"/>
      <c r="BPI14" s="17"/>
      <c r="BPJ14" s="17"/>
      <c r="BPK14" s="17"/>
      <c r="BPL14" s="17"/>
      <c r="BPM14" s="17"/>
      <c r="BPN14" s="17"/>
      <c r="BPO14" s="17"/>
      <c r="BPP14" s="17"/>
      <c r="BPQ14" s="17"/>
      <c r="BPR14" s="17"/>
      <c r="BPS14" s="17"/>
      <c r="BPT14" s="17"/>
      <c r="BPU14" s="17"/>
      <c r="BPV14" s="17"/>
      <c r="BPW14" s="17"/>
      <c r="BPX14" s="17"/>
      <c r="BPY14" s="17"/>
      <c r="BPZ14" s="17"/>
      <c r="BQA14" s="17"/>
      <c r="BQB14" s="17"/>
      <c r="BQC14" s="17"/>
      <c r="BQD14" s="17"/>
      <c r="BQE14" s="17"/>
      <c r="BQF14" s="17"/>
      <c r="BQG14" s="17"/>
      <c r="BQH14" s="17"/>
      <c r="BQI14" s="17"/>
      <c r="BQJ14" s="17"/>
      <c r="BQK14" s="17"/>
      <c r="BQL14" s="17"/>
      <c r="BQM14" s="17"/>
      <c r="BQN14" s="17"/>
      <c r="BQO14" s="17"/>
      <c r="BQP14" s="17"/>
      <c r="BQQ14" s="17"/>
      <c r="BQR14" s="17"/>
      <c r="BQS14" s="17"/>
      <c r="BQT14" s="17"/>
      <c r="BQU14" s="17"/>
      <c r="BQV14" s="17"/>
      <c r="BQW14" s="17"/>
      <c r="BQX14" s="17"/>
      <c r="BQY14" s="17"/>
      <c r="BQZ14" s="17"/>
      <c r="BRA14" s="17"/>
      <c r="BRB14" s="17"/>
      <c r="BRC14" s="17"/>
      <c r="BRD14" s="17"/>
      <c r="BRE14" s="17"/>
      <c r="BRF14" s="17"/>
      <c r="BRG14" s="17"/>
      <c r="BRH14" s="17"/>
      <c r="BRI14" s="17"/>
      <c r="BRJ14" s="17"/>
      <c r="BRK14" s="17"/>
      <c r="BRL14" s="17"/>
      <c r="BRM14" s="17"/>
      <c r="BRN14" s="17"/>
      <c r="BRO14" s="17"/>
      <c r="BRP14" s="17"/>
      <c r="BRQ14" s="17"/>
      <c r="BRR14" s="17"/>
      <c r="BRS14" s="17"/>
      <c r="BRT14" s="17"/>
      <c r="BRU14" s="17"/>
      <c r="BRV14" s="17"/>
      <c r="BRW14" s="17"/>
      <c r="BRX14" s="17"/>
      <c r="BRY14" s="17"/>
      <c r="BRZ14" s="17"/>
      <c r="BSA14" s="17"/>
      <c r="BSB14" s="17"/>
      <c r="BSC14" s="17"/>
      <c r="BSD14" s="17"/>
      <c r="BSE14" s="17"/>
      <c r="BSF14" s="17"/>
      <c r="BSG14" s="17"/>
      <c r="BSH14" s="17"/>
      <c r="BSI14" s="17"/>
      <c r="BSJ14" s="17"/>
      <c r="BSK14" s="17"/>
      <c r="BSL14" s="17"/>
      <c r="BSM14" s="17"/>
      <c r="BSN14" s="17"/>
      <c r="BSO14" s="17"/>
      <c r="BSP14" s="17"/>
      <c r="BSQ14" s="17"/>
      <c r="BSR14" s="17"/>
      <c r="BSS14" s="17"/>
      <c r="BST14" s="17"/>
      <c r="BSU14" s="17"/>
      <c r="BSV14" s="17"/>
      <c r="BSW14" s="17"/>
      <c r="BSX14" s="17"/>
      <c r="BSY14" s="17"/>
      <c r="BSZ14" s="17"/>
      <c r="BTA14" s="17"/>
      <c r="BTB14" s="17"/>
      <c r="BTC14" s="17"/>
      <c r="BTD14" s="17"/>
      <c r="BTE14" s="17"/>
      <c r="BTF14" s="17"/>
      <c r="BTG14" s="17"/>
      <c r="BTH14" s="17"/>
      <c r="BTI14" s="17"/>
      <c r="BTJ14" s="17"/>
      <c r="BTK14" s="17"/>
      <c r="BTL14" s="17"/>
      <c r="BTM14" s="17"/>
      <c r="BTN14" s="17"/>
      <c r="BTO14" s="17"/>
      <c r="BTP14" s="17"/>
      <c r="BTQ14" s="17"/>
      <c r="BTR14" s="17"/>
      <c r="BTS14" s="17"/>
      <c r="BTT14" s="17"/>
      <c r="BTU14" s="17"/>
      <c r="BTV14" s="17"/>
      <c r="BTW14" s="17"/>
      <c r="BTX14" s="17"/>
      <c r="BTY14" s="17"/>
      <c r="BTZ14" s="17"/>
      <c r="BUA14" s="17"/>
      <c r="BUB14" s="17"/>
      <c r="BUC14" s="17"/>
      <c r="BUD14" s="17"/>
      <c r="BUE14" s="17"/>
      <c r="BUF14" s="17"/>
      <c r="BUG14" s="17"/>
      <c r="BUH14" s="17"/>
      <c r="BUI14" s="17"/>
      <c r="BUJ14" s="17"/>
      <c r="BUK14" s="17"/>
      <c r="BUL14" s="17"/>
      <c r="BUM14" s="17"/>
      <c r="BUN14" s="17"/>
      <c r="BUO14" s="17"/>
      <c r="BUP14" s="17"/>
      <c r="BUQ14" s="17"/>
      <c r="BUR14" s="17"/>
      <c r="BUS14" s="17"/>
      <c r="BUT14" s="17"/>
      <c r="BUU14" s="17"/>
      <c r="BUV14" s="17"/>
      <c r="BUW14" s="17"/>
      <c r="BUX14" s="17"/>
      <c r="BUY14" s="17"/>
      <c r="BUZ14" s="17"/>
      <c r="BVA14" s="17"/>
      <c r="BVB14" s="17"/>
      <c r="BVC14" s="17"/>
      <c r="BVD14" s="17"/>
      <c r="BVE14" s="17"/>
      <c r="BVF14" s="17"/>
      <c r="BVG14" s="17"/>
      <c r="BVH14" s="17"/>
      <c r="BVI14" s="17"/>
      <c r="BVJ14" s="17"/>
      <c r="BVK14" s="17"/>
      <c r="BVL14" s="17"/>
      <c r="BVM14" s="17"/>
      <c r="BVN14" s="17"/>
      <c r="BVO14" s="17"/>
      <c r="BVP14" s="17"/>
      <c r="BVQ14" s="17"/>
      <c r="BVR14" s="17"/>
      <c r="BVS14" s="17"/>
      <c r="BVT14" s="17"/>
      <c r="BVU14" s="17"/>
      <c r="BVV14" s="17"/>
      <c r="BVW14" s="17"/>
      <c r="BVX14" s="17"/>
      <c r="BVY14" s="17"/>
      <c r="BVZ14" s="17"/>
      <c r="BWA14" s="17"/>
      <c r="BWB14" s="17"/>
      <c r="BWC14" s="17"/>
      <c r="BWD14" s="17"/>
      <c r="BWE14" s="17"/>
      <c r="BWF14" s="17"/>
      <c r="BWG14" s="17"/>
      <c r="BWH14" s="17"/>
      <c r="BWI14" s="17"/>
      <c r="BWJ14" s="17"/>
      <c r="BWK14" s="17"/>
      <c r="BWL14" s="17"/>
      <c r="BWM14" s="17"/>
      <c r="BWN14" s="17"/>
      <c r="BWO14" s="17"/>
      <c r="BWP14" s="17"/>
      <c r="BWQ14" s="17"/>
      <c r="BWR14" s="17"/>
      <c r="BWS14" s="17"/>
      <c r="BWT14" s="17"/>
      <c r="BWU14" s="17"/>
      <c r="BWV14" s="17"/>
      <c r="BWW14" s="17"/>
      <c r="BWX14" s="17"/>
      <c r="BWY14" s="17"/>
      <c r="BWZ14" s="17"/>
      <c r="BXA14" s="17"/>
      <c r="BXB14" s="17"/>
      <c r="BXC14" s="17"/>
      <c r="BXD14" s="17"/>
      <c r="BXE14" s="17"/>
      <c r="BXF14" s="17"/>
      <c r="BXG14" s="17"/>
      <c r="BXH14" s="17"/>
      <c r="BXI14" s="17"/>
      <c r="BXJ14" s="17"/>
      <c r="BXK14" s="17"/>
      <c r="BXL14" s="17"/>
      <c r="BXM14" s="17"/>
      <c r="BXN14" s="17"/>
      <c r="BXO14" s="17"/>
      <c r="BXP14" s="17"/>
      <c r="BXQ14" s="17"/>
      <c r="BXR14" s="17"/>
      <c r="BXS14" s="17"/>
      <c r="BXT14" s="17"/>
      <c r="BXU14" s="17"/>
      <c r="BXV14" s="17"/>
      <c r="BXW14" s="17"/>
      <c r="BXX14" s="17"/>
      <c r="BXY14" s="17"/>
      <c r="BXZ14" s="17"/>
      <c r="BYA14" s="17"/>
      <c r="BYB14" s="17"/>
      <c r="BYC14" s="17"/>
      <c r="BYD14" s="17"/>
      <c r="BYE14" s="17"/>
      <c r="BYF14" s="17"/>
      <c r="BYG14" s="17"/>
      <c r="BYH14" s="17"/>
      <c r="BYI14" s="17"/>
      <c r="BYJ14" s="17"/>
      <c r="BYK14" s="17"/>
      <c r="BYL14" s="17"/>
      <c r="BYM14" s="17"/>
      <c r="BYN14" s="17"/>
      <c r="BYO14" s="17"/>
      <c r="BYP14" s="17"/>
      <c r="BYQ14" s="17"/>
      <c r="BYR14" s="17"/>
      <c r="BYS14" s="17"/>
      <c r="BYT14" s="17"/>
      <c r="BYU14" s="17"/>
      <c r="BYV14" s="17"/>
      <c r="BYW14" s="17"/>
      <c r="BYX14" s="17"/>
      <c r="BYY14" s="17"/>
      <c r="BYZ14" s="17"/>
      <c r="BZA14" s="17"/>
      <c r="BZB14" s="17"/>
      <c r="BZC14" s="17"/>
      <c r="BZD14" s="17"/>
      <c r="BZE14" s="17"/>
      <c r="BZF14" s="17"/>
      <c r="BZG14" s="17"/>
      <c r="BZH14" s="17"/>
      <c r="BZI14" s="17"/>
      <c r="BZJ14" s="17"/>
      <c r="BZK14" s="17"/>
      <c r="BZL14" s="17"/>
      <c r="BZM14" s="17"/>
      <c r="BZN14" s="17"/>
      <c r="BZO14" s="17"/>
      <c r="BZP14" s="17"/>
      <c r="BZQ14" s="17"/>
      <c r="BZR14" s="17"/>
      <c r="BZS14" s="17"/>
      <c r="BZT14" s="17"/>
      <c r="BZU14" s="17"/>
      <c r="BZV14" s="17"/>
      <c r="BZW14" s="17"/>
      <c r="BZX14" s="17"/>
      <c r="BZY14" s="17"/>
      <c r="BZZ14" s="17"/>
      <c r="CAA14" s="17"/>
      <c r="CAB14" s="17"/>
      <c r="CAC14" s="17"/>
      <c r="CAD14" s="17"/>
      <c r="CAE14" s="17"/>
      <c r="CAF14" s="17"/>
      <c r="CAG14" s="17"/>
      <c r="CAH14" s="17"/>
      <c r="CAI14" s="17"/>
      <c r="CAJ14" s="17"/>
      <c r="CAK14" s="17"/>
      <c r="CAL14" s="17"/>
      <c r="CAM14" s="17"/>
      <c r="CAN14" s="17"/>
      <c r="CAO14" s="17"/>
      <c r="CAP14" s="17"/>
      <c r="CAQ14" s="17"/>
      <c r="CAR14" s="17"/>
      <c r="CAS14" s="17"/>
      <c r="CAT14" s="17"/>
      <c r="CAU14" s="17"/>
      <c r="CAV14" s="17"/>
      <c r="CAW14" s="17"/>
      <c r="CAX14" s="17"/>
      <c r="CAY14" s="17"/>
      <c r="CAZ14" s="17"/>
      <c r="CBA14" s="17"/>
      <c r="CBB14" s="17"/>
      <c r="CBC14" s="17"/>
      <c r="CBD14" s="17"/>
      <c r="CBE14" s="17"/>
      <c r="CBF14" s="17"/>
      <c r="CBG14" s="17"/>
      <c r="CBH14" s="17"/>
      <c r="CBI14" s="17"/>
      <c r="CBJ14" s="17"/>
      <c r="CBK14" s="17"/>
      <c r="CBL14" s="17"/>
      <c r="CBM14" s="17"/>
      <c r="CBN14" s="17"/>
      <c r="CBO14" s="17"/>
      <c r="CBP14" s="17"/>
      <c r="CBQ14" s="17"/>
      <c r="CBR14" s="17"/>
      <c r="CBS14" s="17"/>
      <c r="CBT14" s="17"/>
      <c r="CBU14" s="17"/>
      <c r="CBV14" s="17"/>
      <c r="CBW14" s="17"/>
      <c r="CBX14" s="17"/>
      <c r="CBY14" s="17"/>
      <c r="CBZ14" s="17"/>
      <c r="CCA14" s="17"/>
      <c r="CCB14" s="17"/>
      <c r="CCC14" s="17"/>
      <c r="CCD14" s="17"/>
      <c r="CCE14" s="17"/>
      <c r="CCF14" s="17"/>
      <c r="CCG14" s="17"/>
      <c r="CCH14" s="17"/>
      <c r="CCI14" s="17"/>
      <c r="CCJ14" s="17"/>
      <c r="CCK14" s="17"/>
      <c r="CCL14" s="17"/>
      <c r="CCM14" s="17"/>
      <c r="CCN14" s="17"/>
      <c r="CCO14" s="17"/>
      <c r="CCP14" s="17"/>
      <c r="CCQ14" s="17"/>
      <c r="CCR14" s="17"/>
      <c r="CCS14" s="17"/>
      <c r="CCT14" s="17"/>
      <c r="CCU14" s="17"/>
      <c r="CCV14" s="17"/>
      <c r="CCW14" s="17"/>
      <c r="CCX14" s="17"/>
      <c r="CCY14" s="17"/>
      <c r="CCZ14" s="17"/>
      <c r="CDA14" s="17"/>
      <c r="CDB14" s="17"/>
      <c r="CDC14" s="17"/>
      <c r="CDD14" s="17"/>
      <c r="CDE14" s="17"/>
      <c r="CDF14" s="17"/>
      <c r="CDG14" s="17"/>
      <c r="CDH14" s="17"/>
      <c r="CDI14" s="17"/>
      <c r="CDJ14" s="17"/>
      <c r="CDK14" s="17"/>
      <c r="CDL14" s="17"/>
      <c r="CDM14" s="17"/>
      <c r="CDN14" s="17"/>
      <c r="CDO14" s="17"/>
      <c r="CDP14" s="17"/>
      <c r="CDQ14" s="17"/>
      <c r="CDR14" s="17"/>
      <c r="CDS14" s="17"/>
      <c r="CDT14" s="17"/>
      <c r="CDU14" s="17"/>
    </row>
    <row r="15">
      <c r="A15" s="14" t="s">
        <v>2684</v>
      </c>
      <c r="B15" s="14" t="s">
        <v>2756</v>
      </c>
      <c r="C15" s="14" t="s">
        <v>2686</v>
      </c>
      <c r="D15" s="14" t="s">
        <v>2687</v>
      </c>
      <c r="E15" s="14" t="s">
        <v>2757</v>
      </c>
      <c r="F15" s="14" t="s">
        <v>2731</v>
      </c>
      <c r="I15" s="14" t="s">
        <v>2558</v>
      </c>
      <c r="J15" s="14" t="s">
        <v>2559</v>
      </c>
      <c r="K15" s="14" t="s">
        <v>21</v>
      </c>
      <c r="L15" s="14" t="s">
        <v>2758</v>
      </c>
      <c r="M15" s="17"/>
      <c r="N15" s="14" t="s">
        <v>2561</v>
      </c>
      <c r="O15" s="17"/>
      <c r="P15" s="14" t="s">
        <v>2562</v>
      </c>
      <c r="Q15" s="16">
        <v>11.0</v>
      </c>
      <c r="R15" s="16">
        <v>3856409.0</v>
      </c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6">
        <v>48.0</v>
      </c>
      <c r="AE15" s="17"/>
      <c r="AF15" s="17"/>
      <c r="AG15" s="17"/>
      <c r="AH15" s="17"/>
      <c r="AI15" s="17"/>
      <c r="AJ15" s="17"/>
      <c r="AK15" s="17"/>
      <c r="AL15" s="16">
        <v>63.0</v>
      </c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4" t="s">
        <v>2693</v>
      </c>
      <c r="BB15" s="17"/>
      <c r="BC15" s="17"/>
      <c r="BD15" s="17"/>
      <c r="BE15" s="17"/>
      <c r="BF15" s="14" t="s">
        <v>2574</v>
      </c>
      <c r="BG15" s="16">
        <v>1.0</v>
      </c>
      <c r="BH15" s="14" t="s">
        <v>2564</v>
      </c>
      <c r="BI15" s="14" t="s">
        <v>2565</v>
      </c>
      <c r="BJ15" s="14" t="s">
        <v>2566</v>
      </c>
      <c r="BK15" s="17"/>
      <c r="BL15" s="17"/>
      <c r="BM15" s="16">
        <v>1.6</v>
      </c>
      <c r="BN15" s="17"/>
      <c r="BO15" s="17"/>
      <c r="BP15" s="17"/>
      <c r="BQ15" s="17"/>
      <c r="BR15" s="17"/>
      <c r="BS15" s="16">
        <v>0.205</v>
      </c>
      <c r="BT15" s="16">
        <v>0.19725811</v>
      </c>
      <c r="BU15" s="14" t="s">
        <v>2680</v>
      </c>
      <c r="BW15" s="17"/>
      <c r="BX15" s="16">
        <v>7.0</v>
      </c>
      <c r="BY15" s="14" t="s">
        <v>2693</v>
      </c>
      <c r="BZ15" s="16">
        <v>6.0</v>
      </c>
      <c r="CA15" s="16">
        <v>-23107.0</v>
      </c>
      <c r="CB15" s="16">
        <v>0.0</v>
      </c>
      <c r="CC15" s="17"/>
      <c r="CD15" s="17"/>
      <c r="CE15" s="16">
        <v>0.19725811</v>
      </c>
      <c r="CF15" s="14" t="s">
        <v>2747</v>
      </c>
      <c r="CG15" s="14" t="s">
        <v>2704</v>
      </c>
      <c r="CH15" s="19">
        <v>40477.0</v>
      </c>
      <c r="CI15" s="14" t="s">
        <v>2573</v>
      </c>
      <c r="CJ15" s="17"/>
      <c r="CK15" s="14" t="s">
        <v>2574</v>
      </c>
      <c r="CL15" s="14" t="s">
        <v>2759</v>
      </c>
      <c r="CM15" s="20">
        <v>2753990.0</v>
      </c>
      <c r="CN15" s="14" t="s">
        <v>2759</v>
      </c>
      <c r="CO15" s="14" t="s">
        <v>2563</v>
      </c>
      <c r="CP15" s="14" t="s">
        <v>2563</v>
      </c>
      <c r="CQ15" s="16">
        <v>0.2857</v>
      </c>
      <c r="CR15" s="16">
        <v>0.0</v>
      </c>
      <c r="CS15" s="17"/>
      <c r="CT15" s="14" t="s">
        <v>2760</v>
      </c>
      <c r="CX15" s="14" t="s">
        <v>2739</v>
      </c>
      <c r="CY15" s="16">
        <v>0.19725811</v>
      </c>
      <c r="CZ15" s="14" t="s">
        <v>2707</v>
      </c>
      <c r="DB15" s="17"/>
      <c r="DC15" s="14" t="s">
        <v>2708</v>
      </c>
      <c r="DD15" s="14" t="s">
        <v>2761</v>
      </c>
      <c r="DE15" s="17"/>
      <c r="DF15" s="17"/>
      <c r="DG15" s="14" t="s">
        <v>2762</v>
      </c>
      <c r="DH15" s="16">
        <v>41.0</v>
      </c>
      <c r="DI15" s="14" t="s">
        <v>2763</v>
      </c>
      <c r="DJ15" s="14" t="s">
        <v>2764</v>
      </c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  <c r="KL15" s="17"/>
      <c r="KM15" s="17"/>
      <c r="KN15" s="17"/>
      <c r="KO15" s="17"/>
      <c r="KP15" s="17"/>
      <c r="KQ15" s="17"/>
      <c r="KR15" s="17"/>
      <c r="KS15" s="17"/>
      <c r="KT15" s="17"/>
      <c r="KU15" s="17"/>
      <c r="KV15" s="17"/>
      <c r="KW15" s="17"/>
      <c r="KX15" s="17"/>
      <c r="KY15" s="17"/>
      <c r="KZ15" s="17"/>
      <c r="LA15" s="17"/>
      <c r="LB15" s="17"/>
      <c r="LC15" s="17"/>
      <c r="LD15" s="17"/>
      <c r="LE15" s="17"/>
      <c r="LF15" s="17"/>
      <c r="LG15" s="17"/>
      <c r="LH15" s="17"/>
      <c r="LI15" s="17"/>
      <c r="LJ15" s="17"/>
      <c r="LK15" s="17"/>
      <c r="LL15" s="17"/>
      <c r="LM15" s="17"/>
      <c r="LN15" s="17"/>
      <c r="LO15" s="17"/>
      <c r="LP15" s="17"/>
      <c r="LQ15" s="17"/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  <c r="MF15" s="17"/>
      <c r="MG15" s="17"/>
      <c r="MH15" s="17"/>
      <c r="MI15" s="17"/>
      <c r="MJ15" s="17"/>
      <c r="MK15" s="17"/>
      <c r="ML15" s="17"/>
      <c r="MM15" s="17"/>
      <c r="MN15" s="17"/>
      <c r="MO15" s="17"/>
      <c r="MP15" s="17"/>
      <c r="MQ15" s="17"/>
      <c r="MR15" s="17"/>
      <c r="MS15" s="17"/>
      <c r="MT15" s="17"/>
      <c r="MU15" s="17"/>
      <c r="MV15" s="17"/>
      <c r="MW15" s="17"/>
      <c r="MX15" s="17"/>
      <c r="MY15" s="17"/>
      <c r="MZ15" s="17"/>
      <c r="NA15" s="17"/>
      <c r="NB15" s="17"/>
      <c r="NC15" s="17"/>
      <c r="ND15" s="17"/>
      <c r="NE15" s="17"/>
      <c r="NF15" s="17"/>
      <c r="NG15" s="17"/>
      <c r="NH15" s="17"/>
      <c r="NI15" s="17"/>
      <c r="NJ15" s="17"/>
      <c r="NK15" s="17"/>
      <c r="NL15" s="17"/>
      <c r="NM15" s="17"/>
      <c r="NN15" s="17"/>
      <c r="NO15" s="17"/>
      <c r="NP15" s="17"/>
      <c r="NQ15" s="17"/>
      <c r="NR15" s="17"/>
      <c r="NS15" s="17"/>
      <c r="NT15" s="17"/>
      <c r="NU15" s="17"/>
      <c r="NV15" s="17"/>
      <c r="NW15" s="17"/>
      <c r="NX15" s="17"/>
      <c r="NY15" s="17"/>
      <c r="NZ15" s="17"/>
      <c r="OA15" s="17"/>
      <c r="OB15" s="17"/>
      <c r="OC15" s="17"/>
      <c r="OD15" s="17"/>
      <c r="OE15" s="17"/>
      <c r="OF15" s="17"/>
      <c r="OG15" s="17"/>
      <c r="OH15" s="17"/>
      <c r="OI15" s="17"/>
      <c r="OJ15" s="17"/>
      <c r="OK15" s="17"/>
      <c r="OL15" s="17"/>
      <c r="OM15" s="17"/>
      <c r="ON15" s="17"/>
      <c r="OO15" s="17"/>
      <c r="OP15" s="17"/>
      <c r="OQ15" s="17"/>
      <c r="OR15" s="17"/>
      <c r="OS15" s="17"/>
      <c r="OT15" s="17"/>
      <c r="OU15" s="17"/>
      <c r="OV15" s="17"/>
      <c r="OW15" s="17"/>
      <c r="OX15" s="17"/>
      <c r="OY15" s="17"/>
      <c r="OZ15" s="17"/>
      <c r="PA15" s="17"/>
      <c r="PB15" s="17"/>
      <c r="PC15" s="17"/>
      <c r="PD15" s="17"/>
      <c r="PE15" s="17"/>
      <c r="PF15" s="17"/>
      <c r="PG15" s="17"/>
      <c r="PH15" s="17"/>
      <c r="PI15" s="17"/>
      <c r="PJ15" s="17"/>
      <c r="PK15" s="17"/>
      <c r="PL15" s="17"/>
      <c r="PM15" s="17"/>
      <c r="PN15" s="17"/>
      <c r="PO15" s="17"/>
      <c r="PP15" s="17"/>
      <c r="PQ15" s="17"/>
      <c r="PR15" s="17"/>
      <c r="PS15" s="17"/>
      <c r="PT15" s="17"/>
      <c r="PU15" s="17"/>
      <c r="PV15" s="17"/>
      <c r="PW15" s="17"/>
      <c r="PX15" s="17"/>
      <c r="PY15" s="17"/>
      <c r="PZ15" s="17"/>
      <c r="QA15" s="17"/>
      <c r="QB15" s="17"/>
      <c r="QC15" s="17"/>
      <c r="QD15" s="17"/>
      <c r="QE15" s="17"/>
      <c r="QF15" s="17"/>
      <c r="QG15" s="17"/>
      <c r="QH15" s="17"/>
      <c r="QI15" s="17"/>
      <c r="QJ15" s="17"/>
      <c r="QK15" s="17"/>
      <c r="QL15" s="17"/>
      <c r="QM15" s="17"/>
      <c r="QN15" s="17"/>
      <c r="QO15" s="17"/>
      <c r="QP15" s="17"/>
      <c r="QQ15" s="17"/>
      <c r="QR15" s="17"/>
      <c r="QS15" s="17"/>
      <c r="QT15" s="17"/>
      <c r="QU15" s="16">
        <v>9.0</v>
      </c>
      <c r="QV15" s="16">
        <v>0.0</v>
      </c>
      <c r="QW15" s="16">
        <v>2.0</v>
      </c>
      <c r="QX15" s="17"/>
      <c r="QY15" s="17"/>
      <c r="QZ15" s="17"/>
      <c r="RA15" s="17"/>
      <c r="RB15" s="17"/>
      <c r="RC15" s="17"/>
      <c r="RD15" s="17"/>
      <c r="RE15" s="17"/>
      <c r="RF15" s="17"/>
      <c r="RG15" s="17"/>
      <c r="RH15" s="17"/>
      <c r="RI15" s="17"/>
      <c r="RJ15" s="17"/>
      <c r="RK15" s="17"/>
      <c r="RL15" s="17"/>
      <c r="RM15" s="17"/>
      <c r="RN15" s="17"/>
      <c r="RO15" s="17"/>
      <c r="RP15" s="17"/>
      <c r="RQ15" s="17"/>
      <c r="RR15" s="17"/>
      <c r="RS15" s="17"/>
      <c r="RT15" s="17"/>
      <c r="RU15" s="17"/>
      <c r="RV15" s="17"/>
      <c r="RW15" s="17"/>
      <c r="RX15" s="17"/>
      <c r="RY15" s="17"/>
      <c r="RZ15" s="17"/>
      <c r="SA15" s="17"/>
      <c r="SB15" s="17"/>
      <c r="SC15" s="17"/>
      <c r="SD15" s="17"/>
      <c r="SE15" s="17"/>
      <c r="SF15" s="17"/>
      <c r="SG15" s="17"/>
      <c r="SH15" s="17"/>
      <c r="SI15" s="17"/>
      <c r="SJ15" s="17"/>
      <c r="SK15" s="17"/>
      <c r="SL15" s="17"/>
      <c r="SM15" s="17"/>
      <c r="SN15" s="17"/>
      <c r="SO15" s="17"/>
      <c r="SP15" s="17"/>
      <c r="SQ15" s="17"/>
      <c r="SR15" s="17"/>
      <c r="SS15" s="17"/>
      <c r="ST15" s="17"/>
      <c r="SU15" s="17"/>
      <c r="SV15" s="17"/>
      <c r="SW15" s="17"/>
      <c r="SX15" s="17"/>
      <c r="SY15" s="17"/>
      <c r="SZ15" s="17"/>
      <c r="TA15" s="17"/>
      <c r="TB15" s="17"/>
      <c r="TC15" s="17"/>
      <c r="TD15" s="17"/>
      <c r="TE15" s="17"/>
      <c r="TF15" s="17"/>
      <c r="TG15" s="17"/>
      <c r="TH15" s="17"/>
      <c r="TI15" s="17"/>
      <c r="TJ15" s="17"/>
      <c r="TK15" s="17"/>
      <c r="TL15" s="17"/>
      <c r="TM15" s="17"/>
      <c r="TN15" s="17"/>
      <c r="TO15" s="17"/>
      <c r="TP15" s="17"/>
      <c r="TQ15" s="17"/>
      <c r="TR15" s="17"/>
      <c r="TS15" s="17"/>
      <c r="TT15" s="17"/>
      <c r="TU15" s="17"/>
      <c r="TV15" s="17"/>
      <c r="TW15" s="17"/>
      <c r="TX15" s="17"/>
      <c r="TY15" s="17"/>
      <c r="TZ15" s="17"/>
      <c r="UA15" s="17"/>
      <c r="UB15" s="17"/>
      <c r="UC15" s="17"/>
      <c r="UD15" s="17"/>
      <c r="UE15" s="17"/>
      <c r="UF15" s="17"/>
      <c r="UG15" s="17"/>
      <c r="UH15" s="17"/>
      <c r="UI15" s="17"/>
      <c r="UJ15" s="17"/>
      <c r="UK15" s="17"/>
      <c r="UL15" s="17"/>
      <c r="UM15" s="17"/>
      <c r="UN15" s="17"/>
      <c r="UO15" s="17"/>
      <c r="UP15" s="17"/>
      <c r="UQ15" s="17"/>
      <c r="UR15" s="17"/>
      <c r="US15" s="17"/>
      <c r="UT15" s="17"/>
      <c r="UU15" s="17"/>
      <c r="UV15" s="17"/>
      <c r="UW15" s="17"/>
      <c r="UX15" s="17"/>
      <c r="UY15" s="17"/>
      <c r="UZ15" s="17"/>
      <c r="VA15" s="17"/>
      <c r="VB15" s="17"/>
      <c r="VC15" s="17"/>
      <c r="VD15" s="17"/>
      <c r="VE15" s="17"/>
      <c r="VF15" s="17"/>
      <c r="VG15" s="17"/>
      <c r="VH15" s="17"/>
      <c r="VI15" s="17"/>
      <c r="VJ15" s="17"/>
      <c r="VK15" s="17"/>
      <c r="VL15" s="17"/>
      <c r="VM15" s="17"/>
      <c r="VN15" s="17"/>
      <c r="VO15" s="17"/>
      <c r="VP15" s="17"/>
      <c r="VQ15" s="17"/>
      <c r="VR15" s="17"/>
      <c r="VS15" s="17"/>
      <c r="VT15" s="17"/>
      <c r="VU15" s="17"/>
      <c r="VV15" s="17"/>
      <c r="VW15" s="17"/>
      <c r="VX15" s="17"/>
      <c r="VY15" s="17"/>
      <c r="VZ15" s="17"/>
      <c r="WA15" s="17"/>
      <c r="WB15" s="17"/>
      <c r="WC15" s="17"/>
      <c r="WD15" s="17"/>
      <c r="WE15" s="17"/>
      <c r="WF15" s="17"/>
      <c r="WG15" s="17"/>
      <c r="WH15" s="17"/>
      <c r="WI15" s="17"/>
      <c r="WJ15" s="17"/>
      <c r="WK15" s="17"/>
      <c r="WL15" s="17"/>
      <c r="WM15" s="17"/>
      <c r="WN15" s="17"/>
      <c r="WO15" s="17"/>
      <c r="WP15" s="17"/>
      <c r="WQ15" s="17"/>
      <c r="WR15" s="17"/>
      <c r="WS15" s="17"/>
      <c r="WT15" s="17"/>
      <c r="WU15" s="17"/>
      <c r="WV15" s="17"/>
      <c r="WW15" s="17"/>
      <c r="WX15" s="17"/>
      <c r="WY15" s="17"/>
      <c r="WZ15" s="17"/>
      <c r="XA15" s="17"/>
      <c r="XB15" s="17"/>
      <c r="XC15" s="17"/>
      <c r="XD15" s="17"/>
      <c r="XE15" s="17"/>
      <c r="XF15" s="17"/>
      <c r="XG15" s="17"/>
      <c r="XH15" s="17"/>
      <c r="XI15" s="17"/>
      <c r="XJ15" s="17"/>
      <c r="XK15" s="17"/>
      <c r="XL15" s="17"/>
      <c r="XM15" s="17"/>
      <c r="XN15" s="17"/>
      <c r="XO15" s="17"/>
      <c r="XP15" s="17"/>
      <c r="XQ15" s="17"/>
      <c r="XR15" s="17"/>
      <c r="XS15" s="17"/>
      <c r="XT15" s="17"/>
      <c r="XU15" s="17"/>
      <c r="XV15" s="17"/>
      <c r="XW15" s="17"/>
      <c r="XX15" s="17"/>
      <c r="XY15" s="17"/>
      <c r="XZ15" s="17"/>
      <c r="YA15" s="17"/>
      <c r="YB15" s="17"/>
      <c r="YC15" s="17"/>
      <c r="YD15" s="17"/>
      <c r="YE15" s="17"/>
      <c r="YF15" s="17"/>
      <c r="YG15" s="17"/>
      <c r="YH15" s="17"/>
      <c r="YI15" s="17"/>
      <c r="YJ15" s="17"/>
      <c r="YK15" s="17"/>
      <c r="YL15" s="17"/>
      <c r="YM15" s="17"/>
      <c r="YN15" s="17"/>
      <c r="YO15" s="17"/>
      <c r="YP15" s="17"/>
      <c r="YQ15" s="17"/>
      <c r="YR15" s="17"/>
      <c r="YS15" s="17"/>
      <c r="YT15" s="17"/>
      <c r="YU15" s="17"/>
      <c r="YV15" s="17"/>
      <c r="YW15" s="17"/>
      <c r="YX15" s="17"/>
      <c r="YY15" s="17"/>
      <c r="YZ15" s="17"/>
      <c r="ZA15" s="17"/>
      <c r="ZB15" s="17"/>
      <c r="ZC15" s="17"/>
      <c r="ZD15" s="17"/>
      <c r="ZE15" s="17"/>
      <c r="ZF15" s="17"/>
      <c r="ZG15" s="17"/>
      <c r="ZH15" s="17"/>
      <c r="ZI15" s="17"/>
      <c r="ZJ15" s="17"/>
      <c r="ZK15" s="17"/>
      <c r="ZL15" s="17"/>
      <c r="ZM15" s="17"/>
      <c r="ZN15" s="17"/>
      <c r="ZO15" s="17"/>
      <c r="ZP15" s="17"/>
      <c r="ZQ15" s="17"/>
      <c r="ZR15" s="17"/>
      <c r="ZS15" s="17"/>
      <c r="ZT15" s="17"/>
      <c r="ZU15" s="17"/>
      <c r="ZV15" s="17"/>
      <c r="ZW15" s="17"/>
      <c r="ZX15" s="17"/>
      <c r="ZY15" s="17"/>
      <c r="ZZ15" s="17"/>
      <c r="AAA15" s="17"/>
      <c r="AAB15" s="17"/>
      <c r="AAC15" s="17"/>
      <c r="AAD15" s="17"/>
      <c r="AAE15" s="17"/>
      <c r="AAF15" s="17"/>
      <c r="AAG15" s="17"/>
      <c r="AAH15" s="17"/>
      <c r="AAI15" s="17"/>
      <c r="AAJ15" s="17"/>
      <c r="AAK15" s="17"/>
      <c r="AAL15" s="17"/>
      <c r="AAM15" s="17"/>
      <c r="AAN15" s="17"/>
      <c r="AAO15" s="17"/>
      <c r="AAP15" s="17"/>
      <c r="AAQ15" s="17"/>
      <c r="AAR15" s="17"/>
      <c r="AAS15" s="17"/>
      <c r="AAT15" s="17"/>
      <c r="AAU15" s="17"/>
      <c r="AAV15" s="17"/>
      <c r="AAW15" s="17"/>
      <c r="AAX15" s="17"/>
      <c r="AAY15" s="17"/>
      <c r="AAZ15" s="17"/>
      <c r="ABA15" s="17"/>
      <c r="ABB15" s="17"/>
      <c r="ABC15" s="17"/>
      <c r="ABD15" s="17"/>
      <c r="ABE15" s="17"/>
      <c r="ABF15" s="17"/>
      <c r="ABG15" s="17"/>
      <c r="ABH15" s="17"/>
      <c r="ABI15" s="17"/>
      <c r="ABJ15" s="17"/>
      <c r="ABK15" s="17"/>
      <c r="ABL15" s="17"/>
      <c r="ABM15" s="17"/>
      <c r="ABN15" s="17"/>
      <c r="ABO15" s="17"/>
      <c r="ABP15" s="17"/>
      <c r="ABQ15" s="17"/>
      <c r="ABR15" s="17"/>
      <c r="ABS15" s="17"/>
      <c r="ABT15" s="17"/>
      <c r="ABU15" s="17"/>
      <c r="ABV15" s="17"/>
      <c r="ABW15" s="17"/>
      <c r="ABX15" s="17"/>
      <c r="ABY15" s="17"/>
      <c r="ABZ15" s="17"/>
      <c r="ACA15" s="17"/>
      <c r="ACB15" s="17"/>
      <c r="ACC15" s="17"/>
      <c r="ACD15" s="17"/>
      <c r="ACE15" s="17"/>
      <c r="ACF15" s="17"/>
      <c r="ACG15" s="17"/>
      <c r="ACH15" s="17"/>
      <c r="ACI15" s="17"/>
      <c r="ACJ15" s="17"/>
      <c r="ACK15" s="17"/>
      <c r="ACL15" s="17"/>
      <c r="ACM15" s="17"/>
      <c r="ACN15" s="17"/>
      <c r="ACO15" s="17"/>
      <c r="ACP15" s="17"/>
      <c r="ACQ15" s="17"/>
      <c r="ACR15" s="17"/>
      <c r="ACS15" s="17"/>
      <c r="ACT15" s="17"/>
      <c r="ACU15" s="17"/>
      <c r="ACV15" s="17"/>
      <c r="ACW15" s="17"/>
      <c r="ACX15" s="17"/>
      <c r="ACY15" s="17"/>
      <c r="ACZ15" s="17"/>
      <c r="ADA15" s="17"/>
      <c r="ADB15" s="17"/>
      <c r="ADC15" s="17"/>
      <c r="ADD15" s="17"/>
      <c r="ADE15" s="17"/>
      <c r="ADF15" s="17"/>
      <c r="ADG15" s="17"/>
      <c r="ADH15" s="17"/>
      <c r="ADI15" s="17"/>
      <c r="ADJ15" s="17"/>
      <c r="ADK15" s="17"/>
      <c r="ADL15" s="17"/>
      <c r="ADM15" s="17"/>
      <c r="ADN15" s="17"/>
      <c r="ADO15" s="17"/>
      <c r="ADP15" s="17"/>
      <c r="ADQ15" s="17"/>
      <c r="ADR15" s="17"/>
      <c r="ADS15" s="17"/>
      <c r="ADT15" s="17"/>
      <c r="ADU15" s="17"/>
      <c r="ADV15" s="17"/>
      <c r="ADW15" s="17"/>
      <c r="ADX15" s="17"/>
      <c r="ADY15" s="17"/>
      <c r="ADZ15" s="17"/>
      <c r="AEA15" s="17"/>
      <c r="AEB15" s="17"/>
      <c r="AEC15" s="17"/>
      <c r="AED15" s="17"/>
      <c r="AEE15" s="17"/>
      <c r="AEF15" s="17"/>
      <c r="AEG15" s="17"/>
      <c r="AEH15" s="17"/>
      <c r="AEI15" s="17"/>
      <c r="AEJ15" s="17"/>
      <c r="AEK15" s="17"/>
      <c r="AEL15" s="17"/>
      <c r="AEM15" s="17"/>
      <c r="AEN15" s="17"/>
      <c r="AEO15" s="17"/>
      <c r="AEP15" s="17"/>
      <c r="AEQ15" s="17"/>
      <c r="AER15" s="17"/>
      <c r="AES15" s="17"/>
      <c r="AET15" s="17"/>
      <c r="AEU15" s="17"/>
      <c r="AEV15" s="17"/>
      <c r="AEW15" s="17"/>
      <c r="AEX15" s="17"/>
      <c r="AEY15" s="17"/>
      <c r="AEZ15" s="17"/>
      <c r="AFA15" s="17"/>
      <c r="AFB15" s="17"/>
      <c r="AFC15" s="17"/>
      <c r="AFD15" s="17"/>
      <c r="AFE15" s="17"/>
      <c r="AFF15" s="17"/>
      <c r="AFG15" s="17"/>
      <c r="AFH15" s="17"/>
      <c r="AFI15" s="17"/>
      <c r="AFJ15" s="17"/>
      <c r="AFK15" s="17"/>
      <c r="AFL15" s="17"/>
      <c r="AFM15" s="17"/>
      <c r="AFN15" s="17"/>
      <c r="AFO15" s="17"/>
      <c r="AFP15" s="17"/>
      <c r="AFQ15" s="17"/>
      <c r="AFR15" s="17"/>
      <c r="AFS15" s="17"/>
      <c r="AFT15" s="17"/>
      <c r="AFU15" s="17"/>
      <c r="AFV15" s="17"/>
      <c r="AFW15" s="17"/>
      <c r="AFX15" s="17"/>
      <c r="AFY15" s="17"/>
      <c r="AFZ15" s="17"/>
      <c r="AGA15" s="17"/>
      <c r="AGB15" s="17"/>
      <c r="AGC15" s="17"/>
      <c r="AGD15" s="17"/>
      <c r="AGE15" s="17"/>
      <c r="AGF15" s="17"/>
      <c r="AGG15" s="17"/>
      <c r="AGH15" s="17"/>
      <c r="AGI15" s="17"/>
      <c r="AGJ15" s="17"/>
      <c r="AGK15" s="17"/>
      <c r="AGL15" s="17"/>
      <c r="AGM15" s="17"/>
      <c r="AGN15" s="17"/>
      <c r="AGO15" s="17"/>
      <c r="AGP15" s="17"/>
      <c r="AGQ15" s="17"/>
      <c r="AGR15" s="17"/>
      <c r="AGS15" s="17"/>
      <c r="AGT15" s="17"/>
      <c r="AGU15" s="17"/>
      <c r="AGV15" s="17"/>
      <c r="AGW15" s="17"/>
      <c r="AGX15" s="17"/>
      <c r="AGY15" s="17"/>
      <c r="AGZ15" s="17"/>
      <c r="AHA15" s="17"/>
      <c r="AHB15" s="17"/>
      <c r="AHC15" s="17"/>
      <c r="AHD15" s="17"/>
      <c r="AHE15" s="17"/>
      <c r="AHF15" s="17"/>
      <c r="AHG15" s="17"/>
      <c r="AHH15" s="17"/>
      <c r="AHI15" s="17"/>
      <c r="AHJ15" s="17"/>
      <c r="AHK15" s="17"/>
      <c r="AHL15" s="17"/>
      <c r="AHM15" s="17"/>
      <c r="AHN15" s="17"/>
      <c r="AHO15" s="17"/>
      <c r="AHP15" s="17"/>
      <c r="AHQ15" s="17"/>
      <c r="AHR15" s="17"/>
      <c r="AHS15" s="17"/>
      <c r="AHT15" s="17"/>
      <c r="AHU15" s="17"/>
      <c r="AHV15" s="17"/>
      <c r="AHW15" s="17"/>
      <c r="AHX15" s="17"/>
      <c r="AHY15" s="17"/>
      <c r="AHZ15" s="17"/>
      <c r="AIA15" s="17"/>
      <c r="AIB15" s="17"/>
      <c r="AIC15" s="17"/>
      <c r="AID15" s="17"/>
      <c r="AIE15" s="17"/>
      <c r="AIF15" s="17"/>
      <c r="AIG15" s="17"/>
      <c r="AIH15" s="17"/>
      <c r="AII15" s="17"/>
      <c r="AIJ15" s="17"/>
      <c r="AIK15" s="17"/>
      <c r="AIL15" s="17"/>
      <c r="AIM15" s="17"/>
      <c r="AIN15" s="17"/>
      <c r="AIO15" s="17"/>
      <c r="AIP15" s="17"/>
      <c r="AIQ15" s="17"/>
      <c r="AIR15" s="17"/>
      <c r="AIS15" s="17"/>
      <c r="AIT15" s="17"/>
      <c r="AIU15" s="17"/>
      <c r="AIV15" s="17"/>
      <c r="AIW15" s="17"/>
      <c r="AIX15" s="17"/>
      <c r="AIY15" s="17"/>
      <c r="AIZ15" s="17"/>
      <c r="AJA15" s="17"/>
      <c r="AJB15" s="17"/>
      <c r="AJC15" s="17"/>
      <c r="AJD15" s="17"/>
      <c r="AJE15" s="17"/>
      <c r="AJF15" s="17"/>
      <c r="AJG15" s="17"/>
      <c r="AJH15" s="17"/>
      <c r="AJI15" s="17"/>
      <c r="AJJ15" s="17"/>
      <c r="AJK15" s="17"/>
      <c r="AJL15" s="17"/>
      <c r="AJM15" s="17"/>
      <c r="AJN15" s="17"/>
      <c r="AJO15" s="17"/>
      <c r="AJP15" s="17"/>
      <c r="AJQ15" s="17"/>
      <c r="AJR15" s="17"/>
      <c r="AJS15" s="17"/>
      <c r="AJT15" s="17"/>
      <c r="AJU15" s="17"/>
      <c r="AJV15" s="17"/>
      <c r="AJW15" s="17"/>
      <c r="AJX15" s="17"/>
      <c r="AJY15" s="17"/>
      <c r="AJZ15" s="17"/>
      <c r="AKA15" s="17"/>
      <c r="AKB15" s="17"/>
      <c r="AKC15" s="17"/>
      <c r="AKD15" s="17"/>
      <c r="AKE15" s="17"/>
      <c r="AKF15" s="17"/>
      <c r="AKG15" s="17"/>
      <c r="AKH15" s="17"/>
      <c r="AKI15" s="17"/>
      <c r="AKJ15" s="17"/>
      <c r="AKK15" s="17"/>
      <c r="AKL15" s="17"/>
      <c r="AKM15" s="17"/>
      <c r="AKN15" s="17"/>
      <c r="AKO15" s="17"/>
      <c r="AKP15" s="17"/>
      <c r="AKQ15" s="17"/>
      <c r="AKR15" s="17"/>
      <c r="AKS15" s="17"/>
      <c r="AKT15" s="17"/>
      <c r="AKU15" s="17"/>
      <c r="AKV15" s="17"/>
      <c r="AKW15" s="17"/>
      <c r="AKX15" s="17"/>
      <c r="AKY15" s="17"/>
      <c r="AKZ15" s="17"/>
      <c r="ALA15" s="17"/>
      <c r="ALB15" s="17"/>
      <c r="ALC15" s="17"/>
      <c r="ALD15" s="17"/>
      <c r="ALE15" s="17"/>
      <c r="ALF15" s="17"/>
      <c r="ALG15" s="17"/>
      <c r="ALH15" s="17"/>
      <c r="ALI15" s="17"/>
      <c r="ALJ15" s="17"/>
      <c r="ALK15" s="17"/>
      <c r="ALL15" s="17"/>
      <c r="ALM15" s="17"/>
      <c r="ALN15" s="17"/>
      <c r="ALO15" s="17"/>
      <c r="ALP15" s="17"/>
      <c r="ALQ15" s="17"/>
      <c r="ALR15" s="17"/>
      <c r="ALS15" s="17"/>
      <c r="ALT15" s="17"/>
      <c r="ALU15" s="17"/>
      <c r="ALV15" s="17"/>
      <c r="ALW15" s="17"/>
      <c r="ALX15" s="17"/>
      <c r="ALY15" s="17"/>
      <c r="ALZ15" s="17"/>
      <c r="AMA15" s="17"/>
      <c r="AMB15" s="17"/>
      <c r="AMC15" s="17"/>
      <c r="AMD15" s="17"/>
      <c r="AME15" s="17"/>
      <c r="AMF15" s="17"/>
      <c r="AMG15" s="17"/>
      <c r="AMH15" s="17"/>
      <c r="AMI15" s="17"/>
      <c r="AMJ15" s="17"/>
      <c r="AMK15" s="17"/>
      <c r="AML15" s="17"/>
      <c r="AMM15" s="17"/>
      <c r="AMN15" s="17"/>
      <c r="AMO15" s="17"/>
      <c r="AMP15" s="17"/>
      <c r="AMQ15" s="17"/>
      <c r="AMR15" s="17"/>
      <c r="AMS15" s="17"/>
      <c r="AMT15" s="17"/>
      <c r="AMU15" s="17"/>
      <c r="AMV15" s="17"/>
      <c r="AMW15" s="17"/>
      <c r="AMX15" s="17"/>
      <c r="AMY15" s="17"/>
      <c r="AMZ15" s="17"/>
      <c r="ANA15" s="17"/>
      <c r="ANB15" s="17"/>
      <c r="ANC15" s="17"/>
      <c r="AND15" s="17"/>
      <c r="ANE15" s="17"/>
      <c r="ANF15" s="17"/>
      <c r="ANG15" s="17"/>
      <c r="ANH15" s="17"/>
      <c r="ANI15" s="17"/>
      <c r="ANJ15" s="17"/>
      <c r="ANK15" s="17"/>
      <c r="ANL15" s="17"/>
      <c r="ANM15" s="17"/>
      <c r="ANN15" s="17"/>
      <c r="ANO15" s="17"/>
      <c r="ANP15" s="17"/>
      <c r="ANQ15" s="17"/>
      <c r="ANR15" s="17"/>
      <c r="ANS15" s="17"/>
      <c r="ANT15" s="17"/>
      <c r="ANU15" s="17"/>
      <c r="ANV15" s="17"/>
      <c r="ANW15" s="17"/>
      <c r="ANX15" s="17"/>
      <c r="ANY15" s="17"/>
      <c r="ANZ15" s="17"/>
      <c r="AOA15" s="17"/>
      <c r="AOB15" s="17"/>
      <c r="AOC15" s="17"/>
      <c r="AOD15" s="17"/>
      <c r="AOE15" s="17"/>
      <c r="AOF15" s="17"/>
      <c r="AOG15" s="17"/>
      <c r="AOH15" s="17"/>
      <c r="AOI15" s="17"/>
      <c r="AOJ15" s="17"/>
      <c r="AOK15" s="17"/>
      <c r="AOL15" s="17"/>
      <c r="AOM15" s="17"/>
      <c r="AON15" s="17"/>
      <c r="AOO15" s="17"/>
      <c r="AOP15" s="17"/>
      <c r="AOQ15" s="17"/>
      <c r="AOR15" s="17"/>
      <c r="AOS15" s="17"/>
      <c r="AOT15" s="17"/>
      <c r="AOU15" s="17"/>
      <c r="AOV15" s="17"/>
      <c r="AOW15" s="17"/>
      <c r="AOX15" s="17"/>
      <c r="AOY15" s="17"/>
      <c r="AOZ15" s="17"/>
      <c r="APA15" s="17"/>
      <c r="APB15" s="17"/>
      <c r="APC15" s="17"/>
      <c r="APD15" s="17"/>
      <c r="APE15" s="17"/>
      <c r="APF15" s="17"/>
      <c r="APG15" s="17"/>
      <c r="APH15" s="17"/>
      <c r="API15" s="17"/>
      <c r="APJ15" s="17"/>
      <c r="APK15" s="17"/>
      <c r="APL15" s="17"/>
      <c r="APM15" s="17"/>
      <c r="APN15" s="17"/>
      <c r="APO15" s="17"/>
      <c r="APP15" s="17"/>
      <c r="APQ15" s="17"/>
      <c r="APR15" s="17"/>
      <c r="APS15" s="17"/>
      <c r="APT15" s="17"/>
      <c r="APU15" s="17"/>
      <c r="APV15" s="17"/>
      <c r="APW15" s="17"/>
      <c r="APX15" s="17"/>
      <c r="APY15" s="17"/>
      <c r="APZ15" s="17"/>
      <c r="AQA15" s="17"/>
      <c r="AQB15" s="17"/>
      <c r="AQC15" s="17"/>
      <c r="AQD15" s="17"/>
      <c r="AQE15" s="17"/>
      <c r="AQF15" s="17"/>
      <c r="AQG15" s="17"/>
      <c r="AQH15" s="17"/>
      <c r="AQI15" s="17"/>
      <c r="AQJ15" s="17"/>
      <c r="AQK15" s="17"/>
      <c r="AQL15" s="17"/>
      <c r="AQM15" s="17"/>
      <c r="AQN15" s="17"/>
      <c r="AQO15" s="17"/>
      <c r="AQP15" s="17"/>
      <c r="AQQ15" s="17"/>
      <c r="AQR15" s="17"/>
      <c r="AQS15" s="17"/>
      <c r="AQT15" s="17"/>
      <c r="AQU15" s="17"/>
      <c r="AQV15" s="17"/>
      <c r="AQW15" s="17"/>
      <c r="AQX15" s="17"/>
      <c r="AQY15" s="17"/>
      <c r="AQZ15" s="17"/>
      <c r="ARA15" s="17"/>
      <c r="ARB15" s="17"/>
      <c r="ARC15" s="17"/>
      <c r="ARD15" s="17"/>
      <c r="ARE15" s="17"/>
      <c r="ARF15" s="17"/>
      <c r="ARG15" s="17"/>
      <c r="ARH15" s="17"/>
      <c r="ARI15" s="17"/>
      <c r="ARJ15" s="17"/>
      <c r="ARK15" s="17"/>
      <c r="ARL15" s="17"/>
      <c r="ARM15" s="17"/>
      <c r="ARN15" s="17"/>
      <c r="ARO15" s="17"/>
      <c r="ARP15" s="17"/>
      <c r="ARQ15" s="17"/>
      <c r="ARR15" s="17"/>
      <c r="ARS15" s="17"/>
      <c r="ART15" s="17"/>
      <c r="ARU15" s="17"/>
      <c r="ARV15" s="17"/>
      <c r="ARW15" s="17"/>
      <c r="ARX15" s="17"/>
      <c r="ARY15" s="17"/>
      <c r="ARZ15" s="17"/>
      <c r="ASA15" s="17"/>
      <c r="ASB15" s="17"/>
      <c r="ASC15" s="17"/>
      <c r="ASD15" s="17"/>
      <c r="ASE15" s="17"/>
      <c r="ASF15" s="17"/>
      <c r="ASG15" s="17"/>
      <c r="ASH15" s="17"/>
      <c r="ASI15" s="17"/>
      <c r="ASJ15" s="17"/>
      <c r="ASK15" s="17"/>
      <c r="ASL15" s="17"/>
      <c r="ASM15" s="17"/>
      <c r="ASN15" s="17"/>
      <c r="ASO15" s="17"/>
      <c r="ASP15" s="17"/>
      <c r="ASQ15" s="17"/>
      <c r="ASR15" s="17"/>
      <c r="ASS15" s="17"/>
      <c r="AST15" s="17"/>
      <c r="ASU15" s="17"/>
      <c r="ASV15" s="17"/>
      <c r="ASW15" s="17"/>
      <c r="ASX15" s="17"/>
      <c r="ASY15" s="17"/>
      <c r="ASZ15" s="17"/>
      <c r="ATA15" s="17"/>
      <c r="ATB15" s="17"/>
      <c r="ATC15" s="17"/>
      <c r="ATD15" s="17"/>
      <c r="ATE15" s="17"/>
      <c r="ATF15" s="17"/>
      <c r="ATG15" s="17"/>
      <c r="ATH15" s="17"/>
      <c r="ATI15" s="17"/>
      <c r="ATJ15" s="17"/>
      <c r="ATK15" s="17"/>
      <c r="ATL15" s="17"/>
      <c r="ATM15" s="17"/>
      <c r="ATN15" s="17"/>
      <c r="ATO15" s="17"/>
      <c r="ATP15" s="17"/>
      <c r="ATQ15" s="17"/>
      <c r="ATR15" s="17"/>
      <c r="ATS15" s="17"/>
      <c r="ATT15" s="17"/>
      <c r="ATU15" s="17"/>
      <c r="ATV15" s="17"/>
      <c r="ATW15" s="17"/>
      <c r="ATX15" s="17"/>
      <c r="ATY15" s="17"/>
      <c r="ATZ15" s="17"/>
      <c r="AUA15" s="17"/>
      <c r="AUB15" s="17"/>
      <c r="AUC15" s="17"/>
      <c r="AUD15" s="17"/>
      <c r="AUE15" s="17"/>
      <c r="AUF15" s="17"/>
      <c r="AUG15" s="17"/>
      <c r="AUH15" s="17"/>
      <c r="AUI15" s="17"/>
      <c r="AUJ15" s="17"/>
      <c r="AUK15" s="17"/>
      <c r="AUL15" s="17"/>
      <c r="AUM15" s="17"/>
      <c r="AUN15" s="17"/>
      <c r="AUO15" s="17"/>
      <c r="AUP15" s="17"/>
      <c r="AUQ15" s="17"/>
      <c r="AUR15" s="17"/>
      <c r="AUS15" s="17"/>
      <c r="AUT15" s="17"/>
      <c r="AUU15" s="17"/>
      <c r="AUV15" s="17"/>
      <c r="AUW15" s="17"/>
      <c r="AUX15" s="17"/>
      <c r="AUY15" s="17"/>
      <c r="AUZ15" s="17"/>
      <c r="AVA15" s="17"/>
      <c r="AVB15" s="17"/>
      <c r="AVC15" s="17"/>
      <c r="AVD15" s="17"/>
      <c r="AVE15" s="17"/>
      <c r="AVF15" s="17"/>
      <c r="AVG15" s="17"/>
      <c r="AVH15" s="17"/>
      <c r="AVI15" s="17"/>
      <c r="AVJ15" s="17"/>
      <c r="AVK15" s="17"/>
      <c r="AVL15" s="17"/>
      <c r="AVM15" s="17"/>
      <c r="AVN15" s="17"/>
      <c r="AVO15" s="17"/>
      <c r="AVP15" s="17"/>
      <c r="AVQ15" s="17"/>
      <c r="AVR15" s="17"/>
      <c r="AVS15" s="17"/>
      <c r="AVT15" s="17"/>
      <c r="AVU15" s="17"/>
      <c r="AVV15" s="17"/>
      <c r="AVW15" s="17"/>
      <c r="AVX15" s="17"/>
      <c r="AVY15" s="17"/>
      <c r="AVZ15" s="17"/>
      <c r="AWA15" s="17"/>
      <c r="AWB15" s="17"/>
      <c r="AWC15" s="17"/>
      <c r="AWD15" s="17"/>
      <c r="AWE15" s="17"/>
      <c r="AWF15" s="17"/>
      <c r="AWG15" s="17"/>
      <c r="AWH15" s="17"/>
      <c r="AWI15" s="17"/>
      <c r="AWJ15" s="17"/>
      <c r="AWK15" s="17"/>
      <c r="AWL15" s="17"/>
      <c r="AWM15" s="17"/>
      <c r="AWN15" s="17"/>
      <c r="AWO15" s="17"/>
      <c r="AWP15" s="17"/>
      <c r="AWQ15" s="17"/>
      <c r="AWR15" s="17"/>
      <c r="AWS15" s="17"/>
      <c r="AWT15" s="17"/>
      <c r="AWU15" s="17"/>
      <c r="AWV15" s="17"/>
      <c r="AWW15" s="17"/>
      <c r="AWX15" s="17"/>
      <c r="AWY15" s="17"/>
      <c r="AWZ15" s="17"/>
      <c r="AXA15" s="17"/>
      <c r="AXB15" s="17"/>
      <c r="AXC15" s="17"/>
      <c r="AXD15" s="17"/>
      <c r="AXE15" s="17"/>
      <c r="AXF15" s="17"/>
      <c r="AXG15" s="17"/>
      <c r="AXH15" s="17"/>
      <c r="AXI15" s="17"/>
      <c r="AXJ15" s="17"/>
      <c r="AXK15" s="17"/>
      <c r="AXL15" s="17"/>
      <c r="AXM15" s="17"/>
      <c r="AXN15" s="17"/>
      <c r="AXO15" s="17"/>
      <c r="AXP15" s="17"/>
      <c r="AXQ15" s="17"/>
      <c r="AXR15" s="17"/>
      <c r="AXS15" s="17"/>
      <c r="AXT15" s="17"/>
      <c r="AXU15" s="17"/>
      <c r="AXV15" s="17"/>
      <c r="AXW15" s="17"/>
      <c r="AXX15" s="17"/>
      <c r="AXY15" s="17"/>
      <c r="AXZ15" s="17"/>
      <c r="AYA15" s="17"/>
      <c r="AYB15" s="17"/>
      <c r="AYC15" s="17"/>
      <c r="AYD15" s="17"/>
      <c r="AYE15" s="17"/>
      <c r="AYF15" s="17"/>
      <c r="AYG15" s="17"/>
      <c r="AYH15" s="17"/>
      <c r="AYI15" s="17"/>
      <c r="AYJ15" s="17"/>
      <c r="AYK15" s="17"/>
      <c r="AYL15" s="17"/>
      <c r="AYM15" s="17"/>
      <c r="AYN15" s="17"/>
      <c r="AYO15" s="17"/>
      <c r="AYP15" s="17"/>
      <c r="AYQ15" s="17"/>
      <c r="AYR15" s="17"/>
      <c r="AYS15" s="17"/>
      <c r="AYT15" s="17"/>
      <c r="AYU15" s="17"/>
      <c r="AYV15" s="17"/>
      <c r="AYW15" s="17"/>
      <c r="AYX15" s="17"/>
      <c r="AYY15" s="17"/>
      <c r="AYZ15" s="17"/>
      <c r="AZA15" s="17"/>
      <c r="AZB15" s="17"/>
      <c r="AZC15" s="17"/>
      <c r="AZD15" s="17"/>
      <c r="AZE15" s="17"/>
      <c r="AZF15" s="17"/>
      <c r="AZG15" s="17"/>
      <c r="AZH15" s="17"/>
      <c r="AZI15" s="17"/>
      <c r="AZJ15" s="17"/>
      <c r="AZK15" s="17"/>
      <c r="AZL15" s="17"/>
      <c r="AZM15" s="17"/>
      <c r="AZN15" s="17"/>
      <c r="AZO15" s="17"/>
      <c r="AZP15" s="17"/>
      <c r="AZQ15" s="17"/>
      <c r="AZR15" s="17"/>
      <c r="AZS15" s="17"/>
      <c r="AZT15" s="17"/>
      <c r="AZU15" s="17"/>
      <c r="AZV15" s="17"/>
      <c r="AZW15" s="17"/>
      <c r="AZX15" s="17"/>
      <c r="AZY15" s="17"/>
      <c r="AZZ15" s="17"/>
      <c r="BAA15" s="17"/>
      <c r="BAB15" s="17"/>
      <c r="BAC15" s="17"/>
      <c r="BAD15" s="17"/>
      <c r="BAE15" s="17"/>
      <c r="BAF15" s="17"/>
      <c r="BAG15" s="17"/>
      <c r="BAH15" s="17"/>
      <c r="BAI15" s="17"/>
      <c r="BAJ15" s="17"/>
      <c r="BAK15" s="17"/>
      <c r="BAL15" s="17"/>
      <c r="BAM15" s="17"/>
      <c r="BAN15" s="17"/>
      <c r="BAO15" s="17"/>
      <c r="BAP15" s="17"/>
      <c r="BAQ15" s="17"/>
      <c r="BAR15" s="17"/>
      <c r="BAS15" s="17"/>
      <c r="BAT15" s="17"/>
      <c r="BAU15" s="17"/>
      <c r="BAV15" s="17"/>
      <c r="BAW15" s="17"/>
      <c r="BAX15" s="17"/>
      <c r="BAY15" s="17"/>
      <c r="BAZ15" s="17"/>
      <c r="BBA15" s="17"/>
      <c r="BBB15" s="17"/>
      <c r="BBC15" s="17"/>
      <c r="BBD15" s="17"/>
      <c r="BBE15" s="17"/>
      <c r="BBF15" s="17"/>
      <c r="BBG15" s="17"/>
      <c r="BBH15" s="17"/>
      <c r="BBI15" s="17"/>
      <c r="BBJ15" s="17"/>
      <c r="BBK15" s="17"/>
      <c r="BBL15" s="17"/>
      <c r="BBM15" s="17"/>
      <c r="BBN15" s="17"/>
      <c r="BBO15" s="17"/>
      <c r="BBP15" s="17"/>
      <c r="BBQ15" s="17"/>
      <c r="BBR15" s="17"/>
      <c r="BBS15" s="17"/>
      <c r="BBT15" s="17"/>
      <c r="BBU15" s="17"/>
      <c r="BBV15" s="17"/>
      <c r="BBW15" s="17"/>
      <c r="BBX15" s="17"/>
      <c r="BBY15" s="17"/>
      <c r="BBZ15" s="17"/>
      <c r="BCA15" s="17"/>
      <c r="BCB15" s="17"/>
      <c r="BCC15" s="17"/>
      <c r="BCD15" s="17"/>
      <c r="BCE15" s="17"/>
      <c r="BCF15" s="17"/>
      <c r="BCG15" s="17"/>
      <c r="BCH15" s="17"/>
      <c r="BCI15" s="17"/>
      <c r="BCJ15" s="17"/>
      <c r="BCK15" s="17"/>
      <c r="BCL15" s="17"/>
      <c r="BCM15" s="17"/>
      <c r="BCN15" s="17"/>
      <c r="BCO15" s="17"/>
      <c r="BCP15" s="17"/>
      <c r="BCQ15" s="17"/>
      <c r="BCR15" s="17"/>
      <c r="BCS15" s="17"/>
      <c r="BCT15" s="17"/>
      <c r="BCU15" s="17"/>
      <c r="BCV15" s="17"/>
      <c r="BCW15" s="17"/>
      <c r="BCX15" s="17"/>
      <c r="BCY15" s="17"/>
      <c r="BCZ15" s="17"/>
      <c r="BDA15" s="17"/>
      <c r="BDB15" s="17"/>
      <c r="BDC15" s="17"/>
      <c r="BDD15" s="17"/>
      <c r="BDE15" s="17"/>
      <c r="BDF15" s="17"/>
      <c r="BDG15" s="17"/>
      <c r="BDH15" s="17"/>
      <c r="BDI15" s="17"/>
      <c r="BDJ15" s="17"/>
      <c r="BDK15" s="17"/>
      <c r="BDL15" s="17"/>
      <c r="BDM15" s="17"/>
      <c r="BDN15" s="17"/>
      <c r="BDO15" s="17"/>
      <c r="BDP15" s="17"/>
      <c r="BDQ15" s="17"/>
      <c r="BDR15" s="17"/>
      <c r="BDS15" s="17"/>
      <c r="BDT15" s="17"/>
      <c r="BDU15" s="17"/>
      <c r="BDV15" s="17"/>
      <c r="BDW15" s="17"/>
      <c r="BDX15" s="17"/>
      <c r="BDY15" s="17"/>
      <c r="BDZ15" s="17"/>
      <c r="BEA15" s="17"/>
      <c r="BEB15" s="17"/>
      <c r="BEC15" s="17"/>
      <c r="BED15" s="17"/>
      <c r="BEE15" s="17"/>
      <c r="BEF15" s="17"/>
      <c r="BEG15" s="17"/>
      <c r="BEH15" s="17"/>
      <c r="BEI15" s="17"/>
      <c r="BEJ15" s="17"/>
      <c r="BEK15" s="17"/>
      <c r="BEL15" s="17"/>
      <c r="BEM15" s="17"/>
      <c r="BEN15" s="17"/>
      <c r="BEO15" s="17"/>
      <c r="BEP15" s="17"/>
      <c r="BEQ15" s="17"/>
      <c r="BER15" s="17"/>
      <c r="BES15" s="17"/>
      <c r="BET15" s="17"/>
      <c r="BEU15" s="17"/>
      <c r="BEV15" s="17"/>
      <c r="BEW15" s="17"/>
      <c r="BEX15" s="17"/>
      <c r="BEY15" s="17"/>
      <c r="BEZ15" s="17"/>
      <c r="BFA15" s="17"/>
      <c r="BFB15" s="17"/>
      <c r="BFC15" s="17"/>
      <c r="BFD15" s="17"/>
      <c r="BFE15" s="17"/>
      <c r="BFF15" s="17"/>
      <c r="BFG15" s="17"/>
      <c r="BFH15" s="17"/>
      <c r="BFI15" s="17"/>
      <c r="BFJ15" s="17"/>
      <c r="BFK15" s="17"/>
      <c r="BFL15" s="17"/>
      <c r="BFM15" s="17"/>
      <c r="BFN15" s="17"/>
      <c r="BFO15" s="17"/>
      <c r="BFP15" s="17"/>
      <c r="BFQ15" s="17"/>
      <c r="BFR15" s="17"/>
      <c r="BFS15" s="17"/>
      <c r="BFT15" s="17"/>
      <c r="BFU15" s="17"/>
      <c r="BFV15" s="17"/>
      <c r="BFW15" s="17"/>
      <c r="BFX15" s="17"/>
      <c r="BFY15" s="17"/>
      <c r="BFZ15" s="17"/>
      <c r="BGA15" s="17"/>
      <c r="BGB15" s="17"/>
      <c r="BGC15" s="17"/>
      <c r="BGD15" s="17"/>
      <c r="BGE15" s="17"/>
      <c r="BGF15" s="17"/>
      <c r="BGG15" s="17"/>
      <c r="BGH15" s="17"/>
      <c r="BGI15" s="17"/>
      <c r="BGJ15" s="17"/>
      <c r="BGK15" s="17"/>
      <c r="BGL15" s="17"/>
      <c r="BGM15" s="17"/>
      <c r="BGN15" s="17"/>
      <c r="BGO15" s="17"/>
      <c r="BGP15" s="17"/>
      <c r="BGQ15" s="17"/>
      <c r="BGR15" s="17"/>
      <c r="BGS15" s="17"/>
      <c r="BGT15" s="17"/>
      <c r="BGU15" s="17"/>
      <c r="BGV15" s="17"/>
      <c r="BGW15" s="17"/>
      <c r="BGX15" s="17"/>
      <c r="BGY15" s="17"/>
      <c r="BGZ15" s="17"/>
      <c r="BHA15" s="17"/>
      <c r="BHB15" s="17"/>
      <c r="BHC15" s="17"/>
      <c r="BHD15" s="17"/>
      <c r="BHE15" s="17"/>
      <c r="BHF15" s="17"/>
      <c r="BHG15" s="17"/>
      <c r="BHH15" s="17"/>
      <c r="BHI15" s="17"/>
      <c r="BHJ15" s="17"/>
      <c r="BHK15" s="17"/>
      <c r="BHL15" s="17"/>
      <c r="BHM15" s="17"/>
      <c r="BHN15" s="17"/>
      <c r="BHO15" s="17"/>
      <c r="BHP15" s="17"/>
      <c r="BHQ15" s="17"/>
      <c r="BHR15" s="17"/>
      <c r="BHS15" s="17"/>
      <c r="BHT15" s="17"/>
      <c r="BHU15" s="17"/>
      <c r="BHV15" s="17"/>
      <c r="BHW15" s="17"/>
      <c r="BHX15" s="17"/>
      <c r="BHY15" s="17"/>
      <c r="BHZ15" s="17"/>
      <c r="BIA15" s="17"/>
      <c r="BIB15" s="17"/>
      <c r="BIC15" s="17"/>
      <c r="BID15" s="17"/>
      <c r="BIE15" s="17"/>
      <c r="BIF15" s="17"/>
      <c r="BIG15" s="17"/>
      <c r="BIH15" s="17"/>
      <c r="BII15" s="17"/>
      <c r="BIJ15" s="17"/>
      <c r="BIK15" s="17"/>
      <c r="BIL15" s="17"/>
      <c r="BIM15" s="17"/>
      <c r="BIN15" s="17"/>
      <c r="BIO15" s="17"/>
      <c r="BIP15" s="17"/>
      <c r="BIQ15" s="17"/>
      <c r="BIR15" s="17"/>
      <c r="BIS15" s="17"/>
      <c r="BIT15" s="17"/>
      <c r="BIU15" s="17"/>
      <c r="BIV15" s="17"/>
      <c r="BIW15" s="17"/>
      <c r="BIX15" s="17"/>
      <c r="BIY15" s="17"/>
      <c r="BIZ15" s="17"/>
      <c r="BJA15" s="17"/>
      <c r="BJB15" s="17"/>
      <c r="BJC15" s="17"/>
      <c r="BJD15" s="17"/>
      <c r="BJE15" s="17"/>
      <c r="BJF15" s="17"/>
      <c r="BJG15" s="17"/>
      <c r="BJH15" s="17"/>
      <c r="BJI15" s="17"/>
      <c r="BJJ15" s="17"/>
      <c r="BJK15" s="17"/>
      <c r="BJL15" s="17"/>
      <c r="BJM15" s="17"/>
      <c r="BJN15" s="17"/>
      <c r="BJO15" s="17"/>
      <c r="BJP15" s="17"/>
      <c r="BJQ15" s="17"/>
      <c r="BJR15" s="17"/>
      <c r="BJS15" s="17"/>
      <c r="BJT15" s="17"/>
      <c r="BJU15" s="17"/>
      <c r="BJV15" s="17"/>
      <c r="BJW15" s="17"/>
      <c r="BJX15" s="17"/>
      <c r="BJY15" s="17"/>
      <c r="BJZ15" s="17"/>
      <c r="BKA15" s="17"/>
      <c r="BKB15" s="17"/>
      <c r="BKC15" s="17"/>
      <c r="BKD15" s="17"/>
      <c r="BKE15" s="17"/>
      <c r="BKF15" s="17"/>
      <c r="BKG15" s="17"/>
      <c r="BKH15" s="17"/>
      <c r="BKI15" s="17"/>
      <c r="BKJ15" s="17"/>
      <c r="BKK15" s="17"/>
      <c r="BKL15" s="17"/>
      <c r="BKM15" s="17"/>
      <c r="BKN15" s="17"/>
      <c r="BKO15" s="17"/>
      <c r="BKP15" s="17"/>
      <c r="BKQ15" s="17"/>
      <c r="BKR15" s="17"/>
      <c r="BKS15" s="17"/>
      <c r="BKT15" s="17"/>
      <c r="BKU15" s="17"/>
      <c r="BKV15" s="17"/>
      <c r="BKW15" s="17"/>
      <c r="BKX15" s="17"/>
      <c r="BKY15" s="17"/>
      <c r="BKZ15" s="17"/>
      <c r="BLA15" s="17"/>
      <c r="BLB15" s="17"/>
      <c r="BLC15" s="17"/>
      <c r="BLD15" s="17"/>
      <c r="BLE15" s="17"/>
      <c r="BLF15" s="17"/>
      <c r="BLG15" s="17"/>
      <c r="BLH15" s="17"/>
      <c r="BLI15" s="17"/>
      <c r="BLJ15" s="17"/>
      <c r="BLK15" s="17"/>
      <c r="BLL15" s="17"/>
      <c r="BLM15" s="17"/>
      <c r="BLN15" s="17"/>
      <c r="BLO15" s="17"/>
      <c r="BLP15" s="17"/>
      <c r="BLQ15" s="17"/>
      <c r="BLR15" s="17"/>
      <c r="BLS15" s="17"/>
      <c r="BLT15" s="17"/>
      <c r="BLU15" s="17"/>
      <c r="BLV15" s="17"/>
      <c r="BLW15" s="17"/>
      <c r="BLX15" s="17"/>
      <c r="BLY15" s="17"/>
      <c r="BLZ15" s="17"/>
      <c r="BMA15" s="17"/>
      <c r="BMB15" s="17"/>
      <c r="BMC15" s="17"/>
      <c r="BMD15" s="17"/>
      <c r="BME15" s="17"/>
      <c r="BMF15" s="17"/>
      <c r="BMG15" s="17"/>
      <c r="BMH15" s="17"/>
      <c r="BMI15" s="17"/>
      <c r="BMJ15" s="17"/>
      <c r="BMK15" s="17"/>
      <c r="BML15" s="17"/>
      <c r="BMM15" s="17"/>
      <c r="BMN15" s="17"/>
      <c r="BMO15" s="17"/>
      <c r="BMP15" s="17"/>
      <c r="BMQ15" s="17"/>
      <c r="BMR15" s="17"/>
      <c r="BMS15" s="17"/>
      <c r="BMT15" s="17"/>
      <c r="BMU15" s="17"/>
      <c r="BMV15" s="17"/>
      <c r="BMW15" s="17"/>
      <c r="BMX15" s="17"/>
      <c r="BMY15" s="17"/>
      <c r="BMZ15" s="17"/>
      <c r="BNA15" s="17"/>
      <c r="BNB15" s="17"/>
      <c r="BNC15" s="17"/>
      <c r="BND15" s="17"/>
      <c r="BNE15" s="17"/>
      <c r="BNF15" s="17"/>
      <c r="BNG15" s="17"/>
      <c r="BNH15" s="17"/>
      <c r="BNI15" s="17"/>
      <c r="BNJ15" s="17"/>
      <c r="BNK15" s="17"/>
      <c r="BNL15" s="17"/>
      <c r="BNM15" s="17"/>
      <c r="BNN15" s="17"/>
      <c r="BNO15" s="17"/>
      <c r="BNP15" s="17"/>
      <c r="BNQ15" s="17"/>
      <c r="BNR15" s="17"/>
      <c r="BNS15" s="17"/>
      <c r="BNT15" s="17"/>
      <c r="BNU15" s="17"/>
      <c r="BNV15" s="17"/>
      <c r="BNW15" s="17"/>
      <c r="BNX15" s="17"/>
      <c r="BNY15" s="17"/>
      <c r="BNZ15" s="17"/>
      <c r="BOA15" s="17"/>
      <c r="BOB15" s="17"/>
      <c r="BOC15" s="17"/>
      <c r="BOD15" s="17"/>
      <c r="BOE15" s="17"/>
      <c r="BOF15" s="17"/>
      <c r="BOG15" s="17"/>
      <c r="BOH15" s="17"/>
      <c r="BOI15" s="17"/>
      <c r="BOJ15" s="17"/>
      <c r="BOK15" s="17"/>
      <c r="BOL15" s="17"/>
      <c r="BOM15" s="17"/>
      <c r="BON15" s="17"/>
      <c r="BOO15" s="17"/>
      <c r="BOP15" s="17"/>
      <c r="BOQ15" s="17"/>
      <c r="BOR15" s="17"/>
      <c r="BOS15" s="17"/>
      <c r="BOT15" s="17"/>
      <c r="BOU15" s="17"/>
      <c r="BOV15" s="17"/>
      <c r="BOW15" s="17"/>
      <c r="BOX15" s="17"/>
      <c r="BOY15" s="17"/>
      <c r="BOZ15" s="17"/>
      <c r="BPA15" s="17"/>
      <c r="BPB15" s="17"/>
      <c r="BPC15" s="17"/>
      <c r="BPD15" s="17"/>
      <c r="BPE15" s="17"/>
      <c r="BPF15" s="17"/>
      <c r="BPG15" s="17"/>
      <c r="BPH15" s="17"/>
      <c r="BPI15" s="17"/>
      <c r="BPJ15" s="17"/>
      <c r="BPK15" s="17"/>
      <c r="BPL15" s="17"/>
      <c r="BPM15" s="17"/>
      <c r="BPN15" s="17"/>
      <c r="BPO15" s="17"/>
      <c r="BPP15" s="17"/>
      <c r="BPQ15" s="17"/>
      <c r="BPR15" s="17"/>
      <c r="BPS15" s="17"/>
      <c r="BPT15" s="17"/>
      <c r="BPU15" s="17"/>
      <c r="BPV15" s="17"/>
      <c r="BPW15" s="17"/>
      <c r="BPX15" s="17"/>
      <c r="BPY15" s="17"/>
      <c r="BPZ15" s="17"/>
      <c r="BQA15" s="17"/>
      <c r="BQB15" s="17"/>
      <c r="BQC15" s="17"/>
      <c r="BQD15" s="17"/>
      <c r="BQE15" s="17"/>
      <c r="BQF15" s="17"/>
      <c r="BQG15" s="17"/>
      <c r="BQH15" s="17"/>
      <c r="BQI15" s="17"/>
      <c r="BQJ15" s="17"/>
      <c r="BQK15" s="17"/>
      <c r="BQL15" s="17"/>
      <c r="BQM15" s="17"/>
      <c r="BQN15" s="17"/>
      <c r="BQO15" s="17"/>
      <c r="BQP15" s="17"/>
      <c r="BQQ15" s="17"/>
      <c r="BQR15" s="17"/>
      <c r="BQS15" s="17"/>
      <c r="BQT15" s="17"/>
      <c r="BQU15" s="17"/>
      <c r="BQV15" s="17"/>
      <c r="BQW15" s="17"/>
      <c r="BQX15" s="17"/>
      <c r="BQY15" s="17"/>
      <c r="BQZ15" s="17"/>
      <c r="BRA15" s="17"/>
      <c r="BRB15" s="17"/>
      <c r="BRC15" s="17"/>
      <c r="BRD15" s="17"/>
      <c r="BRE15" s="17"/>
      <c r="BRF15" s="17"/>
      <c r="BRG15" s="17"/>
      <c r="BRH15" s="17"/>
      <c r="BRI15" s="17"/>
      <c r="BRJ15" s="17"/>
      <c r="BRK15" s="17"/>
      <c r="BRL15" s="17"/>
      <c r="BRM15" s="17"/>
      <c r="BRN15" s="17"/>
      <c r="BRO15" s="17"/>
      <c r="BRP15" s="17"/>
      <c r="BRQ15" s="17"/>
      <c r="BRR15" s="17"/>
      <c r="BRS15" s="17"/>
      <c r="BRT15" s="17"/>
      <c r="BRU15" s="17"/>
      <c r="BRV15" s="17"/>
      <c r="BRW15" s="17"/>
      <c r="BRX15" s="17"/>
      <c r="BRY15" s="17"/>
      <c r="BRZ15" s="17"/>
      <c r="BSA15" s="17"/>
      <c r="BSB15" s="17"/>
      <c r="BSC15" s="17"/>
      <c r="BSD15" s="17"/>
      <c r="BSE15" s="17"/>
      <c r="BSF15" s="17"/>
      <c r="BSG15" s="17"/>
      <c r="BSH15" s="17"/>
      <c r="BSI15" s="17"/>
      <c r="BSJ15" s="17"/>
      <c r="BSK15" s="17"/>
      <c r="BSL15" s="17"/>
      <c r="BSM15" s="17"/>
      <c r="BSN15" s="17"/>
      <c r="BSO15" s="17"/>
      <c r="BSP15" s="17"/>
      <c r="BSQ15" s="17"/>
      <c r="BSR15" s="17"/>
      <c r="BSS15" s="17"/>
      <c r="BST15" s="17"/>
      <c r="BSU15" s="17"/>
      <c r="BSV15" s="17"/>
      <c r="BSW15" s="17"/>
      <c r="BSX15" s="17"/>
      <c r="BSY15" s="17"/>
      <c r="BSZ15" s="17"/>
      <c r="BTA15" s="17"/>
      <c r="BTB15" s="17"/>
      <c r="BTC15" s="17"/>
      <c r="BTD15" s="17"/>
      <c r="BTE15" s="17"/>
      <c r="BTF15" s="17"/>
      <c r="BTG15" s="17"/>
      <c r="BTH15" s="17"/>
      <c r="BTI15" s="17"/>
      <c r="BTJ15" s="17"/>
      <c r="BTK15" s="17"/>
      <c r="BTL15" s="17"/>
      <c r="BTM15" s="17"/>
      <c r="BTN15" s="17"/>
      <c r="BTO15" s="17"/>
      <c r="BTP15" s="17"/>
      <c r="BTQ15" s="17"/>
      <c r="BTR15" s="17"/>
      <c r="BTS15" s="17"/>
      <c r="BTT15" s="17"/>
      <c r="BTU15" s="17"/>
      <c r="BTV15" s="17"/>
      <c r="BTW15" s="17"/>
      <c r="BTX15" s="17"/>
      <c r="BTY15" s="17"/>
      <c r="BTZ15" s="17"/>
      <c r="BUA15" s="17"/>
      <c r="BUB15" s="17"/>
      <c r="BUC15" s="17"/>
      <c r="BUD15" s="17"/>
      <c r="BUE15" s="17"/>
      <c r="BUF15" s="17"/>
      <c r="BUG15" s="17"/>
      <c r="BUH15" s="17"/>
      <c r="BUI15" s="17"/>
      <c r="BUJ15" s="17"/>
      <c r="BUK15" s="17"/>
      <c r="BUL15" s="17"/>
      <c r="BUM15" s="17"/>
      <c r="BUN15" s="17"/>
      <c r="BUO15" s="17"/>
      <c r="BUP15" s="17"/>
      <c r="BUQ15" s="17"/>
      <c r="BUR15" s="17"/>
      <c r="BUS15" s="17"/>
      <c r="BUT15" s="17"/>
      <c r="BUU15" s="17"/>
      <c r="BUV15" s="17"/>
      <c r="BUW15" s="17"/>
      <c r="BUX15" s="17"/>
      <c r="BUY15" s="17"/>
      <c r="BUZ15" s="17"/>
      <c r="BVA15" s="17"/>
      <c r="BVB15" s="17"/>
      <c r="BVC15" s="17"/>
      <c r="BVD15" s="17"/>
      <c r="BVE15" s="17"/>
      <c r="BVF15" s="17"/>
      <c r="BVG15" s="17"/>
      <c r="BVH15" s="17"/>
      <c r="BVI15" s="17"/>
      <c r="BVJ15" s="17"/>
      <c r="BVK15" s="17"/>
      <c r="BVL15" s="17"/>
      <c r="BVM15" s="17"/>
      <c r="BVN15" s="17"/>
      <c r="BVO15" s="17"/>
      <c r="BVP15" s="17"/>
      <c r="BVQ15" s="17"/>
      <c r="BVR15" s="17"/>
      <c r="BVS15" s="17"/>
      <c r="BVT15" s="17"/>
      <c r="BVU15" s="17"/>
      <c r="BVV15" s="17"/>
      <c r="BVW15" s="17"/>
      <c r="BVX15" s="17"/>
      <c r="BVY15" s="17"/>
      <c r="BVZ15" s="17"/>
      <c r="BWA15" s="17"/>
      <c r="BWB15" s="17"/>
      <c r="BWC15" s="17"/>
      <c r="BWD15" s="17"/>
      <c r="BWE15" s="17"/>
      <c r="BWF15" s="17"/>
      <c r="BWG15" s="17"/>
      <c r="BWH15" s="17"/>
      <c r="BWI15" s="17"/>
      <c r="BWJ15" s="17"/>
      <c r="BWK15" s="17"/>
      <c r="BWL15" s="17"/>
      <c r="BWM15" s="17"/>
      <c r="BWN15" s="17"/>
      <c r="BWO15" s="17"/>
      <c r="BWP15" s="17"/>
      <c r="BWQ15" s="17"/>
      <c r="BWR15" s="17"/>
      <c r="BWS15" s="17"/>
      <c r="BWT15" s="17"/>
      <c r="BWU15" s="17"/>
      <c r="BWV15" s="17"/>
      <c r="BWW15" s="17"/>
      <c r="BWX15" s="17"/>
      <c r="BWY15" s="17"/>
      <c r="BWZ15" s="17"/>
      <c r="BXA15" s="17"/>
      <c r="BXB15" s="17"/>
      <c r="BXC15" s="17"/>
      <c r="BXD15" s="17"/>
      <c r="BXE15" s="17"/>
      <c r="BXF15" s="17"/>
      <c r="BXG15" s="17"/>
      <c r="BXH15" s="17"/>
      <c r="BXI15" s="17"/>
      <c r="BXJ15" s="17"/>
      <c r="BXK15" s="17"/>
      <c r="BXL15" s="17"/>
      <c r="BXM15" s="17"/>
      <c r="BXN15" s="17"/>
      <c r="BXO15" s="17"/>
      <c r="BXP15" s="17"/>
      <c r="BXQ15" s="17"/>
      <c r="BXR15" s="17"/>
      <c r="BXS15" s="17"/>
      <c r="BXT15" s="17"/>
      <c r="BXU15" s="17"/>
      <c r="BXV15" s="17"/>
      <c r="BXW15" s="17"/>
      <c r="BXX15" s="17"/>
      <c r="BXY15" s="17"/>
      <c r="BXZ15" s="17"/>
      <c r="BYA15" s="17"/>
      <c r="BYB15" s="17"/>
      <c r="BYC15" s="17"/>
      <c r="BYD15" s="17"/>
      <c r="BYE15" s="17"/>
      <c r="BYF15" s="17"/>
      <c r="BYG15" s="17"/>
      <c r="BYH15" s="17"/>
      <c r="BYI15" s="17"/>
      <c r="BYJ15" s="17"/>
      <c r="BYK15" s="17"/>
      <c r="BYL15" s="17"/>
      <c r="BYM15" s="17"/>
      <c r="BYN15" s="17"/>
      <c r="BYO15" s="17"/>
      <c r="BYP15" s="17"/>
      <c r="BYQ15" s="17"/>
      <c r="BYR15" s="17"/>
      <c r="BYS15" s="17"/>
      <c r="BYT15" s="17"/>
      <c r="BYU15" s="17"/>
      <c r="BYV15" s="17"/>
      <c r="BYW15" s="17"/>
      <c r="BYX15" s="17"/>
      <c r="BYY15" s="17"/>
      <c r="BYZ15" s="17"/>
      <c r="BZA15" s="17"/>
      <c r="BZB15" s="17"/>
      <c r="BZC15" s="17"/>
      <c r="BZD15" s="17"/>
      <c r="BZE15" s="17"/>
      <c r="BZF15" s="17"/>
      <c r="BZG15" s="17"/>
      <c r="BZH15" s="17"/>
      <c r="BZI15" s="17"/>
      <c r="BZJ15" s="17"/>
      <c r="BZK15" s="17"/>
      <c r="BZL15" s="17"/>
      <c r="BZM15" s="17"/>
      <c r="BZN15" s="17"/>
      <c r="BZO15" s="17"/>
      <c r="BZP15" s="17"/>
      <c r="BZQ15" s="17"/>
      <c r="BZR15" s="17"/>
      <c r="BZS15" s="17"/>
      <c r="BZT15" s="17"/>
      <c r="BZU15" s="17"/>
      <c r="BZV15" s="17"/>
      <c r="BZW15" s="17"/>
      <c r="BZX15" s="17"/>
      <c r="BZY15" s="17"/>
      <c r="BZZ15" s="17"/>
      <c r="CAA15" s="17"/>
      <c r="CAB15" s="17"/>
      <c r="CAC15" s="17"/>
      <c r="CAD15" s="17"/>
      <c r="CAE15" s="17"/>
      <c r="CAF15" s="17"/>
      <c r="CAG15" s="17"/>
      <c r="CAH15" s="17"/>
      <c r="CAI15" s="17"/>
      <c r="CAJ15" s="17"/>
      <c r="CAK15" s="17"/>
      <c r="CAL15" s="17"/>
      <c r="CAM15" s="17"/>
      <c r="CAN15" s="17"/>
      <c r="CAO15" s="17"/>
      <c r="CAP15" s="17"/>
      <c r="CAQ15" s="17"/>
      <c r="CAR15" s="17"/>
      <c r="CAS15" s="17"/>
      <c r="CAT15" s="17"/>
      <c r="CAU15" s="17"/>
      <c r="CAV15" s="17"/>
      <c r="CAW15" s="17"/>
      <c r="CAX15" s="17"/>
      <c r="CAY15" s="17"/>
      <c r="CAZ15" s="17"/>
      <c r="CBA15" s="17"/>
      <c r="CBB15" s="17"/>
      <c r="CBC15" s="17"/>
      <c r="CBD15" s="17"/>
      <c r="CBE15" s="17"/>
      <c r="CBF15" s="17"/>
      <c r="CBG15" s="17"/>
      <c r="CBH15" s="17"/>
      <c r="CBI15" s="17"/>
      <c r="CBJ15" s="17"/>
      <c r="CBK15" s="17"/>
      <c r="CBL15" s="17"/>
      <c r="CBM15" s="17"/>
      <c r="CBN15" s="17"/>
      <c r="CBO15" s="17"/>
      <c r="CBP15" s="17"/>
      <c r="CBQ15" s="17"/>
      <c r="CBR15" s="17"/>
      <c r="CBS15" s="17"/>
      <c r="CBT15" s="17"/>
      <c r="CBU15" s="17"/>
      <c r="CBV15" s="17"/>
      <c r="CBW15" s="17"/>
      <c r="CBX15" s="17"/>
      <c r="CBY15" s="17"/>
      <c r="CBZ15" s="17"/>
      <c r="CCA15" s="17"/>
      <c r="CCB15" s="17"/>
      <c r="CCC15" s="17"/>
      <c r="CCD15" s="17"/>
      <c r="CCE15" s="17"/>
      <c r="CCF15" s="17"/>
      <c r="CCG15" s="17"/>
      <c r="CCH15" s="17"/>
      <c r="CCI15" s="17"/>
      <c r="CCJ15" s="17"/>
      <c r="CCK15" s="17"/>
      <c r="CCL15" s="17"/>
      <c r="CCM15" s="17"/>
      <c r="CCN15" s="17"/>
      <c r="CCO15" s="17"/>
      <c r="CCP15" s="17"/>
      <c r="CCQ15" s="17"/>
      <c r="CCR15" s="17"/>
      <c r="CCS15" s="17"/>
      <c r="CCT15" s="17"/>
      <c r="CCU15" s="17"/>
      <c r="CCV15" s="17"/>
      <c r="CCW15" s="17"/>
      <c r="CCX15" s="17"/>
      <c r="CCY15" s="17"/>
      <c r="CCZ15" s="17"/>
      <c r="CDA15" s="17"/>
      <c r="CDB15" s="17"/>
      <c r="CDC15" s="17"/>
      <c r="CDD15" s="17"/>
      <c r="CDE15" s="17"/>
      <c r="CDF15" s="17"/>
      <c r="CDG15" s="17"/>
      <c r="CDH15" s="17"/>
      <c r="CDI15" s="17"/>
      <c r="CDJ15" s="17"/>
      <c r="CDK15" s="17"/>
      <c r="CDL15" s="17"/>
      <c r="CDM15" s="17"/>
      <c r="CDN15" s="17"/>
      <c r="CDO15" s="17"/>
      <c r="CDP15" s="17"/>
      <c r="CDQ15" s="17"/>
      <c r="CDR15" s="17"/>
      <c r="CDS15" s="17"/>
      <c r="CDT15" s="17"/>
      <c r="CDU15" s="17"/>
    </row>
    <row r="16">
      <c r="A16" s="14" t="s">
        <v>2552</v>
      </c>
      <c r="B16" s="14" t="s">
        <v>2765</v>
      </c>
      <c r="C16" s="14" t="s">
        <v>2554</v>
      </c>
      <c r="D16" s="14" t="s">
        <v>2555</v>
      </c>
      <c r="E16" s="14" t="s">
        <v>2766</v>
      </c>
      <c r="F16" s="14" t="s">
        <v>2731</v>
      </c>
      <c r="I16" s="14" t="s">
        <v>2558</v>
      </c>
      <c r="J16" s="14" t="s">
        <v>2559</v>
      </c>
      <c r="K16" s="14" t="s">
        <v>21</v>
      </c>
      <c r="L16" s="14" t="s">
        <v>2560</v>
      </c>
      <c r="M16" s="17"/>
      <c r="N16" s="14" t="s">
        <v>2561</v>
      </c>
      <c r="O16" s="17"/>
      <c r="P16" s="14" t="s">
        <v>2562</v>
      </c>
      <c r="Q16" s="16">
        <v>11.0</v>
      </c>
      <c r="R16" s="16">
        <v>4095031.0</v>
      </c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6">
        <v>61.0</v>
      </c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4" t="s">
        <v>2242</v>
      </c>
      <c r="BB16" s="17"/>
      <c r="BC16" s="17"/>
      <c r="BD16" s="17"/>
      <c r="BE16" s="17"/>
      <c r="BF16" s="14" t="s">
        <v>2563</v>
      </c>
      <c r="BG16" s="16">
        <v>1.0</v>
      </c>
      <c r="BH16" s="14" t="s">
        <v>2564</v>
      </c>
      <c r="BI16" s="14" t="s">
        <v>2565</v>
      </c>
      <c r="BJ16" s="14" t="s">
        <v>2566</v>
      </c>
      <c r="BK16" s="17"/>
      <c r="BL16" s="17"/>
      <c r="BM16" s="16">
        <v>0.0</v>
      </c>
      <c r="BN16" s="17"/>
      <c r="BO16" s="17"/>
      <c r="BP16" s="17"/>
      <c r="BQ16" s="17"/>
      <c r="BR16" s="17"/>
      <c r="BS16" s="16">
        <v>0.4676</v>
      </c>
      <c r="BT16" s="16">
        <v>17.4902193</v>
      </c>
      <c r="BU16" s="14" t="s">
        <v>2567</v>
      </c>
      <c r="BV16" s="14" t="s">
        <v>2605</v>
      </c>
      <c r="BW16" s="14" t="s">
        <v>2702</v>
      </c>
      <c r="BX16" s="16">
        <v>12.0</v>
      </c>
      <c r="BY16" s="14" t="s">
        <v>2570</v>
      </c>
      <c r="BZ16" s="16">
        <v>532.0</v>
      </c>
      <c r="CA16" s="16">
        <v>-22520.0</v>
      </c>
      <c r="CB16" s="16">
        <v>0.0</v>
      </c>
      <c r="CC16" s="16">
        <v>17.4902193</v>
      </c>
      <c r="CD16" s="14" t="s">
        <v>2571</v>
      </c>
      <c r="CE16" s="16">
        <v>17.4902193</v>
      </c>
      <c r="CF16" s="14" t="s">
        <v>2572</v>
      </c>
      <c r="CG16" s="14" t="s">
        <v>2704</v>
      </c>
      <c r="CH16" s="19">
        <v>41053.0</v>
      </c>
      <c r="CI16" s="17"/>
      <c r="CJ16" s="17"/>
      <c r="CK16" s="14" t="s">
        <v>2574</v>
      </c>
      <c r="CL16" s="14" t="s">
        <v>2575</v>
      </c>
      <c r="CM16" s="20">
        <v>2410662.0</v>
      </c>
      <c r="CN16" s="14" t="s">
        <v>2575</v>
      </c>
      <c r="CO16" s="14" t="s">
        <v>2563</v>
      </c>
      <c r="CP16" s="14" t="s">
        <v>2574</v>
      </c>
      <c r="CQ16" s="16">
        <v>0.3219</v>
      </c>
      <c r="CR16" s="16">
        <v>0.07</v>
      </c>
      <c r="CS16" s="14" t="s">
        <v>2574</v>
      </c>
      <c r="CT16" s="14" t="s">
        <v>2767</v>
      </c>
      <c r="CU16" s="14" t="s">
        <v>2577</v>
      </c>
      <c r="CV16" s="14" t="s">
        <v>2578</v>
      </c>
      <c r="CW16" s="14" t="s">
        <v>2768</v>
      </c>
      <c r="CX16" s="14" t="s">
        <v>2580</v>
      </c>
      <c r="CY16" s="16">
        <v>17.4902193</v>
      </c>
      <c r="CZ16" s="14" t="s">
        <v>2581</v>
      </c>
      <c r="DA16" s="14" t="s">
        <v>2563</v>
      </c>
      <c r="DB16" s="14" t="s">
        <v>2574</v>
      </c>
      <c r="DC16" s="14" t="s">
        <v>2769</v>
      </c>
      <c r="DE16" s="14" t="s">
        <v>2563</v>
      </c>
      <c r="DF16" s="14" t="s">
        <v>2574</v>
      </c>
      <c r="DG16" s="14" t="s">
        <v>2770</v>
      </c>
      <c r="DH16" s="14" t="s">
        <v>2771</v>
      </c>
      <c r="DI16" s="14" t="s">
        <v>2585</v>
      </c>
      <c r="DJ16" s="14" t="s">
        <v>2586</v>
      </c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  <c r="MF16" s="17"/>
      <c r="MG16" s="17"/>
      <c r="MH16" s="17"/>
      <c r="MI16" s="17"/>
      <c r="MJ16" s="17"/>
      <c r="MK16" s="17"/>
      <c r="ML16" s="17"/>
      <c r="MM16" s="17"/>
      <c r="MN16" s="17"/>
      <c r="MO16" s="17"/>
      <c r="MP16" s="17"/>
      <c r="MQ16" s="17"/>
      <c r="MR16" s="17"/>
      <c r="MS16" s="17"/>
      <c r="MT16" s="17"/>
      <c r="MU16" s="17"/>
      <c r="MV16" s="17"/>
      <c r="MW16" s="17"/>
      <c r="MX16" s="17"/>
      <c r="MY16" s="17"/>
      <c r="MZ16" s="17"/>
      <c r="NA16" s="17"/>
      <c r="NB16" s="17"/>
      <c r="NC16" s="17"/>
      <c r="ND16" s="17"/>
      <c r="NE16" s="17"/>
      <c r="NF16" s="17"/>
      <c r="NG16" s="17"/>
      <c r="NH16" s="17"/>
      <c r="NI16" s="17"/>
      <c r="NJ16" s="17"/>
      <c r="NK16" s="17"/>
      <c r="NL16" s="17"/>
      <c r="NM16" s="17"/>
      <c r="NN16" s="17"/>
      <c r="NO16" s="17"/>
      <c r="NP16" s="17"/>
      <c r="NQ16" s="17"/>
      <c r="NR16" s="17"/>
      <c r="NS16" s="17"/>
      <c r="NT16" s="17"/>
      <c r="NU16" s="17"/>
      <c r="NV16" s="17"/>
      <c r="NW16" s="17"/>
      <c r="NX16" s="17"/>
      <c r="NY16" s="17"/>
      <c r="NZ16" s="17"/>
      <c r="OA16" s="17"/>
      <c r="OB16" s="17"/>
      <c r="OC16" s="17"/>
      <c r="OD16" s="17"/>
      <c r="OE16" s="17"/>
      <c r="OF16" s="17"/>
      <c r="OG16" s="17"/>
      <c r="OH16" s="17"/>
      <c r="OI16" s="17"/>
      <c r="OJ16" s="17"/>
      <c r="OK16" s="17"/>
      <c r="OL16" s="17"/>
      <c r="OM16" s="17"/>
      <c r="ON16" s="17"/>
      <c r="OO16" s="17"/>
      <c r="OP16" s="17"/>
      <c r="OQ16" s="17"/>
      <c r="OR16" s="17"/>
      <c r="OS16" s="17"/>
      <c r="OT16" s="17"/>
      <c r="OU16" s="17"/>
      <c r="OV16" s="17"/>
      <c r="OW16" s="17"/>
      <c r="OX16" s="17"/>
      <c r="OY16" s="17"/>
      <c r="OZ16" s="17"/>
      <c r="PA16" s="17"/>
      <c r="PB16" s="17"/>
      <c r="PC16" s="17"/>
      <c r="PD16" s="17"/>
      <c r="PE16" s="17"/>
      <c r="PF16" s="17"/>
      <c r="PG16" s="17"/>
      <c r="PH16" s="17"/>
      <c r="PI16" s="17"/>
      <c r="PJ16" s="17"/>
      <c r="PK16" s="17"/>
      <c r="PL16" s="17"/>
      <c r="PM16" s="17"/>
      <c r="PN16" s="17"/>
      <c r="PO16" s="17"/>
      <c r="PP16" s="17"/>
      <c r="PQ16" s="17"/>
      <c r="PR16" s="17"/>
      <c r="PS16" s="17"/>
      <c r="PT16" s="17"/>
      <c r="PU16" s="17"/>
      <c r="PV16" s="17"/>
      <c r="PW16" s="17"/>
      <c r="PX16" s="17"/>
      <c r="PY16" s="17"/>
      <c r="PZ16" s="17"/>
      <c r="QA16" s="17"/>
      <c r="QB16" s="17"/>
      <c r="QC16" s="17"/>
      <c r="QD16" s="17"/>
      <c r="QE16" s="17"/>
      <c r="QF16" s="17"/>
      <c r="QG16" s="17"/>
      <c r="QH16" s="17"/>
      <c r="QI16" s="17"/>
      <c r="QJ16" s="17"/>
      <c r="QK16" s="17"/>
      <c r="QL16" s="17"/>
      <c r="QM16" s="17"/>
      <c r="QN16" s="17"/>
      <c r="QO16" s="17"/>
      <c r="QP16" s="17"/>
      <c r="QQ16" s="17"/>
      <c r="QR16" s="17"/>
      <c r="QS16" s="17"/>
      <c r="QT16" s="17"/>
      <c r="QU16" s="16">
        <v>-17.0</v>
      </c>
      <c r="QV16" s="16">
        <v>6.0</v>
      </c>
      <c r="QW16" s="16">
        <v>-26.0</v>
      </c>
      <c r="QX16" s="17"/>
      <c r="QY16" s="17"/>
      <c r="QZ16" s="17"/>
      <c r="RA16" s="17"/>
      <c r="RB16" s="17"/>
      <c r="RC16" s="17"/>
      <c r="RD16" s="17"/>
      <c r="RE16" s="17"/>
      <c r="RF16" s="17"/>
      <c r="RG16" s="17"/>
      <c r="RH16" s="17"/>
      <c r="RI16" s="17"/>
      <c r="RJ16" s="17"/>
      <c r="RK16" s="17"/>
      <c r="RL16" s="17"/>
      <c r="RM16" s="17"/>
      <c r="RN16" s="17"/>
      <c r="RO16" s="17"/>
      <c r="RP16" s="17"/>
      <c r="RQ16" s="17"/>
      <c r="RR16" s="17"/>
      <c r="RS16" s="17"/>
      <c r="RT16" s="17"/>
      <c r="RU16" s="17"/>
      <c r="RV16" s="17"/>
      <c r="RW16" s="17"/>
      <c r="RX16" s="17"/>
      <c r="RY16" s="17"/>
      <c r="RZ16" s="17"/>
      <c r="SA16" s="17"/>
      <c r="SB16" s="17"/>
      <c r="SC16" s="17"/>
      <c r="SD16" s="17"/>
      <c r="SE16" s="17"/>
      <c r="SF16" s="17"/>
      <c r="SG16" s="17"/>
      <c r="SH16" s="17"/>
      <c r="SI16" s="17"/>
      <c r="SJ16" s="17"/>
      <c r="SK16" s="17"/>
      <c r="SL16" s="17"/>
      <c r="SM16" s="17"/>
      <c r="SN16" s="17"/>
      <c r="SO16" s="17"/>
      <c r="SP16" s="17"/>
      <c r="SQ16" s="17"/>
      <c r="SR16" s="17"/>
      <c r="SS16" s="17"/>
      <c r="ST16" s="17"/>
      <c r="SU16" s="17"/>
      <c r="SV16" s="17"/>
      <c r="SW16" s="17"/>
      <c r="SX16" s="17"/>
      <c r="SY16" s="17"/>
      <c r="SZ16" s="17"/>
      <c r="TA16" s="17"/>
      <c r="TB16" s="17"/>
      <c r="TC16" s="17"/>
      <c r="TD16" s="17"/>
      <c r="TE16" s="17"/>
      <c r="TF16" s="17"/>
      <c r="TG16" s="17"/>
      <c r="TH16" s="17"/>
      <c r="TI16" s="17"/>
      <c r="TJ16" s="17"/>
      <c r="TK16" s="17"/>
      <c r="TL16" s="17"/>
      <c r="TM16" s="17"/>
      <c r="TN16" s="17"/>
      <c r="TO16" s="17"/>
      <c r="TP16" s="17"/>
      <c r="TQ16" s="17"/>
      <c r="TR16" s="17"/>
      <c r="TS16" s="17"/>
      <c r="TT16" s="17"/>
      <c r="TU16" s="17"/>
      <c r="TV16" s="17"/>
      <c r="TW16" s="17"/>
      <c r="TX16" s="17"/>
      <c r="TY16" s="17"/>
      <c r="TZ16" s="17"/>
      <c r="UA16" s="17"/>
      <c r="UB16" s="17"/>
      <c r="UC16" s="17"/>
      <c r="UD16" s="17"/>
      <c r="UE16" s="17"/>
      <c r="UF16" s="17"/>
      <c r="UG16" s="17"/>
      <c r="UH16" s="17"/>
      <c r="UI16" s="17"/>
      <c r="UJ16" s="17"/>
      <c r="UK16" s="17"/>
      <c r="UL16" s="17"/>
      <c r="UM16" s="17"/>
      <c r="UN16" s="17"/>
      <c r="UO16" s="17"/>
      <c r="UP16" s="17"/>
      <c r="UQ16" s="17"/>
      <c r="UR16" s="17"/>
      <c r="US16" s="17"/>
      <c r="UT16" s="17"/>
      <c r="UU16" s="17"/>
      <c r="UV16" s="17"/>
      <c r="UW16" s="17"/>
      <c r="UX16" s="17"/>
      <c r="UY16" s="17"/>
      <c r="UZ16" s="17"/>
      <c r="VA16" s="17"/>
      <c r="VB16" s="17"/>
      <c r="VC16" s="17"/>
      <c r="VD16" s="17"/>
      <c r="VE16" s="17"/>
      <c r="VF16" s="17"/>
      <c r="VG16" s="17"/>
      <c r="VH16" s="17"/>
      <c r="VI16" s="17"/>
      <c r="VJ16" s="17"/>
      <c r="VK16" s="17"/>
      <c r="VL16" s="17"/>
      <c r="VM16" s="17"/>
      <c r="VN16" s="17"/>
      <c r="VO16" s="17"/>
      <c r="VP16" s="17"/>
      <c r="VQ16" s="17"/>
      <c r="VR16" s="17"/>
      <c r="VS16" s="17"/>
      <c r="VT16" s="17"/>
      <c r="VU16" s="17"/>
      <c r="VV16" s="17"/>
      <c r="VW16" s="17"/>
      <c r="VX16" s="17"/>
      <c r="VY16" s="17"/>
      <c r="VZ16" s="17"/>
      <c r="WA16" s="17"/>
      <c r="WB16" s="17"/>
      <c r="WC16" s="17"/>
      <c r="WD16" s="17"/>
      <c r="WE16" s="17"/>
      <c r="WF16" s="17"/>
      <c r="WG16" s="17"/>
      <c r="WH16" s="17"/>
      <c r="WI16" s="17"/>
      <c r="WJ16" s="17"/>
      <c r="WK16" s="17"/>
      <c r="WL16" s="17"/>
      <c r="WM16" s="17"/>
      <c r="WN16" s="17"/>
      <c r="WO16" s="17"/>
      <c r="WP16" s="17"/>
      <c r="WQ16" s="17"/>
      <c r="WR16" s="17"/>
      <c r="WS16" s="17"/>
      <c r="WT16" s="17"/>
      <c r="WU16" s="17"/>
      <c r="WV16" s="17"/>
      <c r="WW16" s="17"/>
      <c r="WX16" s="17"/>
      <c r="WY16" s="17"/>
      <c r="WZ16" s="17"/>
      <c r="XA16" s="17"/>
      <c r="XB16" s="17"/>
      <c r="XC16" s="17"/>
      <c r="XD16" s="17"/>
      <c r="XE16" s="17"/>
      <c r="XF16" s="17"/>
      <c r="XG16" s="17"/>
      <c r="XH16" s="17"/>
      <c r="XI16" s="17"/>
      <c r="XJ16" s="17"/>
      <c r="XK16" s="17"/>
      <c r="XL16" s="17"/>
      <c r="XM16" s="17"/>
      <c r="XN16" s="17"/>
      <c r="XO16" s="17"/>
      <c r="XP16" s="17"/>
      <c r="XQ16" s="17"/>
      <c r="XR16" s="17"/>
      <c r="XS16" s="17"/>
      <c r="XT16" s="17"/>
      <c r="XU16" s="17"/>
      <c r="XV16" s="17"/>
      <c r="XW16" s="17"/>
      <c r="XX16" s="17"/>
      <c r="XY16" s="17"/>
      <c r="XZ16" s="17"/>
      <c r="YA16" s="17"/>
      <c r="YB16" s="17"/>
      <c r="YC16" s="17"/>
      <c r="YD16" s="17"/>
      <c r="YE16" s="17"/>
      <c r="YF16" s="17"/>
      <c r="YG16" s="17"/>
      <c r="YH16" s="17"/>
      <c r="YI16" s="17"/>
      <c r="YJ16" s="17"/>
      <c r="YK16" s="17"/>
      <c r="YL16" s="17"/>
      <c r="YM16" s="17"/>
      <c r="YN16" s="17"/>
      <c r="YO16" s="17"/>
      <c r="YP16" s="17"/>
      <c r="YQ16" s="17"/>
      <c r="YR16" s="17"/>
      <c r="YS16" s="17"/>
      <c r="YT16" s="17"/>
      <c r="YU16" s="17"/>
      <c r="YV16" s="17"/>
      <c r="YW16" s="17"/>
      <c r="YX16" s="17"/>
      <c r="YY16" s="17"/>
      <c r="YZ16" s="17"/>
      <c r="ZA16" s="17"/>
      <c r="ZB16" s="17"/>
      <c r="ZC16" s="17"/>
      <c r="ZD16" s="17"/>
      <c r="ZE16" s="17"/>
      <c r="ZF16" s="17"/>
      <c r="ZG16" s="17"/>
      <c r="ZH16" s="17"/>
      <c r="ZI16" s="17"/>
      <c r="ZJ16" s="17"/>
      <c r="ZK16" s="17"/>
      <c r="ZL16" s="17"/>
      <c r="ZM16" s="17"/>
      <c r="ZN16" s="17"/>
      <c r="ZO16" s="17"/>
      <c r="ZP16" s="17"/>
      <c r="ZQ16" s="17"/>
      <c r="ZR16" s="17"/>
      <c r="ZS16" s="17"/>
      <c r="ZT16" s="17"/>
      <c r="ZU16" s="17"/>
      <c r="ZV16" s="17"/>
      <c r="ZW16" s="17"/>
      <c r="ZX16" s="17"/>
      <c r="ZY16" s="17"/>
      <c r="ZZ16" s="17"/>
      <c r="AAA16" s="17"/>
      <c r="AAB16" s="17"/>
      <c r="AAC16" s="17"/>
      <c r="AAD16" s="17"/>
      <c r="AAE16" s="17"/>
      <c r="AAF16" s="17"/>
      <c r="AAG16" s="17"/>
      <c r="AAH16" s="17"/>
      <c r="AAI16" s="17"/>
      <c r="AAJ16" s="17"/>
      <c r="AAK16" s="17"/>
      <c r="AAL16" s="17"/>
      <c r="AAM16" s="17"/>
      <c r="AAN16" s="17"/>
      <c r="AAO16" s="17"/>
      <c r="AAP16" s="17"/>
      <c r="AAQ16" s="17"/>
      <c r="AAR16" s="17"/>
      <c r="AAS16" s="17"/>
      <c r="AAT16" s="17"/>
      <c r="AAU16" s="17"/>
      <c r="AAV16" s="17"/>
      <c r="AAW16" s="17"/>
      <c r="AAX16" s="17"/>
      <c r="AAY16" s="17"/>
      <c r="AAZ16" s="17"/>
      <c r="ABA16" s="17"/>
      <c r="ABB16" s="17"/>
      <c r="ABC16" s="17"/>
      <c r="ABD16" s="17"/>
      <c r="ABE16" s="17"/>
      <c r="ABF16" s="17"/>
      <c r="ABG16" s="17"/>
      <c r="ABH16" s="17"/>
      <c r="ABI16" s="17"/>
      <c r="ABJ16" s="17"/>
      <c r="ABK16" s="17"/>
      <c r="ABL16" s="17"/>
      <c r="ABM16" s="17"/>
      <c r="ABN16" s="17"/>
      <c r="ABO16" s="17"/>
      <c r="ABP16" s="17"/>
      <c r="ABQ16" s="17"/>
      <c r="ABR16" s="17"/>
      <c r="ABS16" s="17"/>
      <c r="ABT16" s="17"/>
      <c r="ABU16" s="17"/>
      <c r="ABV16" s="17"/>
      <c r="ABW16" s="17"/>
      <c r="ABX16" s="17"/>
      <c r="ABY16" s="17"/>
      <c r="ABZ16" s="17"/>
      <c r="ACA16" s="17"/>
      <c r="ACB16" s="17"/>
      <c r="ACC16" s="17"/>
      <c r="ACD16" s="17"/>
      <c r="ACE16" s="17"/>
      <c r="ACF16" s="17"/>
      <c r="ACG16" s="17"/>
      <c r="ACH16" s="17"/>
      <c r="ACI16" s="17"/>
      <c r="ACJ16" s="17"/>
      <c r="ACK16" s="17"/>
      <c r="ACL16" s="17"/>
      <c r="ACM16" s="17"/>
      <c r="ACN16" s="17"/>
      <c r="ACO16" s="17"/>
      <c r="ACP16" s="17"/>
      <c r="ACQ16" s="17"/>
      <c r="ACR16" s="17"/>
      <c r="ACS16" s="17"/>
      <c r="ACT16" s="17"/>
      <c r="ACU16" s="17"/>
      <c r="ACV16" s="17"/>
      <c r="ACW16" s="17"/>
      <c r="ACX16" s="17"/>
      <c r="ACY16" s="17"/>
      <c r="ACZ16" s="17"/>
      <c r="ADA16" s="17"/>
      <c r="ADB16" s="17"/>
      <c r="ADC16" s="17"/>
      <c r="ADD16" s="17"/>
      <c r="ADE16" s="17"/>
      <c r="ADF16" s="17"/>
      <c r="ADG16" s="17"/>
      <c r="ADH16" s="17"/>
      <c r="ADI16" s="17"/>
      <c r="ADJ16" s="17"/>
      <c r="ADK16" s="17"/>
      <c r="ADL16" s="17"/>
      <c r="ADM16" s="17"/>
      <c r="ADN16" s="17"/>
      <c r="ADO16" s="17"/>
      <c r="ADP16" s="17"/>
      <c r="ADQ16" s="17"/>
      <c r="ADR16" s="17"/>
      <c r="ADS16" s="17"/>
      <c r="ADT16" s="17"/>
      <c r="ADU16" s="17"/>
      <c r="ADV16" s="17"/>
      <c r="ADW16" s="17"/>
      <c r="ADX16" s="17"/>
      <c r="ADY16" s="17"/>
      <c r="ADZ16" s="17"/>
      <c r="AEA16" s="17"/>
      <c r="AEB16" s="17"/>
      <c r="AEC16" s="17"/>
      <c r="AED16" s="17"/>
      <c r="AEE16" s="17"/>
      <c r="AEF16" s="17"/>
      <c r="AEG16" s="17"/>
      <c r="AEH16" s="17"/>
      <c r="AEI16" s="17"/>
      <c r="AEJ16" s="17"/>
      <c r="AEK16" s="17"/>
      <c r="AEL16" s="17"/>
      <c r="AEM16" s="17"/>
      <c r="AEN16" s="17"/>
      <c r="AEO16" s="17"/>
      <c r="AEP16" s="17"/>
      <c r="AEQ16" s="17"/>
      <c r="AER16" s="17"/>
      <c r="AES16" s="17"/>
      <c r="AET16" s="17"/>
      <c r="AEU16" s="17"/>
      <c r="AEV16" s="17"/>
      <c r="AEW16" s="17"/>
      <c r="AEX16" s="17"/>
      <c r="AEY16" s="17"/>
      <c r="AEZ16" s="17"/>
      <c r="AFA16" s="17"/>
      <c r="AFB16" s="17"/>
      <c r="AFC16" s="17"/>
      <c r="AFD16" s="17"/>
      <c r="AFE16" s="17"/>
      <c r="AFF16" s="17"/>
      <c r="AFG16" s="17"/>
      <c r="AFH16" s="17"/>
      <c r="AFI16" s="17"/>
      <c r="AFJ16" s="17"/>
      <c r="AFK16" s="17"/>
      <c r="AFL16" s="17"/>
      <c r="AFM16" s="17"/>
      <c r="AFN16" s="17"/>
      <c r="AFO16" s="17"/>
      <c r="AFP16" s="17"/>
      <c r="AFQ16" s="17"/>
      <c r="AFR16" s="17"/>
      <c r="AFS16" s="17"/>
      <c r="AFT16" s="17"/>
      <c r="AFU16" s="17"/>
      <c r="AFV16" s="17"/>
      <c r="AFW16" s="17"/>
      <c r="AFX16" s="17"/>
      <c r="AFY16" s="17"/>
      <c r="AFZ16" s="17"/>
      <c r="AGA16" s="17"/>
      <c r="AGB16" s="17"/>
      <c r="AGC16" s="17"/>
      <c r="AGD16" s="17"/>
      <c r="AGE16" s="17"/>
      <c r="AGF16" s="17"/>
      <c r="AGG16" s="17"/>
      <c r="AGH16" s="17"/>
      <c r="AGI16" s="17"/>
      <c r="AGJ16" s="17"/>
      <c r="AGK16" s="17"/>
      <c r="AGL16" s="17"/>
      <c r="AGM16" s="17"/>
      <c r="AGN16" s="17"/>
      <c r="AGO16" s="17"/>
      <c r="AGP16" s="17"/>
      <c r="AGQ16" s="17"/>
      <c r="AGR16" s="17"/>
      <c r="AGS16" s="17"/>
      <c r="AGT16" s="17"/>
      <c r="AGU16" s="17"/>
      <c r="AGV16" s="17"/>
      <c r="AGW16" s="17"/>
      <c r="AGX16" s="17"/>
      <c r="AGY16" s="17"/>
      <c r="AGZ16" s="17"/>
      <c r="AHA16" s="17"/>
      <c r="AHB16" s="17"/>
      <c r="AHC16" s="17"/>
      <c r="AHD16" s="17"/>
      <c r="AHE16" s="17"/>
      <c r="AHF16" s="17"/>
      <c r="AHG16" s="17"/>
      <c r="AHH16" s="17"/>
      <c r="AHI16" s="17"/>
      <c r="AHJ16" s="17"/>
      <c r="AHK16" s="17"/>
      <c r="AHL16" s="17"/>
      <c r="AHM16" s="17"/>
      <c r="AHN16" s="17"/>
      <c r="AHO16" s="17"/>
      <c r="AHP16" s="17"/>
      <c r="AHQ16" s="17"/>
      <c r="AHR16" s="17"/>
      <c r="AHS16" s="17"/>
      <c r="AHT16" s="17"/>
      <c r="AHU16" s="17"/>
      <c r="AHV16" s="17"/>
      <c r="AHW16" s="17"/>
      <c r="AHX16" s="17"/>
      <c r="AHY16" s="17"/>
      <c r="AHZ16" s="17"/>
      <c r="AIA16" s="17"/>
      <c r="AIB16" s="17"/>
      <c r="AIC16" s="17"/>
      <c r="AID16" s="17"/>
      <c r="AIE16" s="17"/>
      <c r="AIF16" s="17"/>
      <c r="AIG16" s="17"/>
      <c r="AIH16" s="17"/>
      <c r="AII16" s="17"/>
      <c r="AIJ16" s="17"/>
      <c r="AIK16" s="17"/>
      <c r="AIL16" s="17"/>
      <c r="AIM16" s="17"/>
      <c r="AIN16" s="17"/>
      <c r="AIO16" s="17"/>
      <c r="AIP16" s="17"/>
      <c r="AIQ16" s="17"/>
      <c r="AIR16" s="17"/>
      <c r="AIS16" s="17"/>
      <c r="AIT16" s="17"/>
      <c r="AIU16" s="17"/>
      <c r="AIV16" s="17"/>
      <c r="AIW16" s="17"/>
      <c r="AIX16" s="17"/>
      <c r="AIY16" s="17"/>
      <c r="AIZ16" s="17"/>
      <c r="AJA16" s="17"/>
      <c r="AJB16" s="17"/>
      <c r="AJC16" s="17"/>
      <c r="AJD16" s="17"/>
      <c r="AJE16" s="17"/>
      <c r="AJF16" s="17"/>
      <c r="AJG16" s="17"/>
      <c r="AJH16" s="17"/>
      <c r="AJI16" s="17"/>
      <c r="AJJ16" s="17"/>
      <c r="AJK16" s="17"/>
      <c r="AJL16" s="17"/>
      <c r="AJM16" s="17"/>
      <c r="AJN16" s="17"/>
      <c r="AJO16" s="17"/>
      <c r="AJP16" s="17"/>
      <c r="AJQ16" s="17"/>
      <c r="AJR16" s="17"/>
      <c r="AJS16" s="17"/>
      <c r="AJT16" s="17"/>
      <c r="AJU16" s="17"/>
      <c r="AJV16" s="17"/>
      <c r="AJW16" s="17"/>
      <c r="AJX16" s="17"/>
      <c r="AJY16" s="17"/>
      <c r="AJZ16" s="17"/>
      <c r="AKA16" s="17"/>
      <c r="AKB16" s="17"/>
      <c r="AKC16" s="17"/>
      <c r="AKD16" s="17"/>
      <c r="AKE16" s="17"/>
      <c r="AKF16" s="17"/>
      <c r="AKG16" s="17"/>
      <c r="AKH16" s="17"/>
      <c r="AKI16" s="17"/>
      <c r="AKJ16" s="17"/>
      <c r="AKK16" s="17"/>
      <c r="AKL16" s="17"/>
      <c r="AKM16" s="17"/>
      <c r="AKN16" s="17"/>
      <c r="AKO16" s="17"/>
      <c r="AKP16" s="17"/>
      <c r="AKQ16" s="17"/>
      <c r="AKR16" s="17"/>
      <c r="AKS16" s="17"/>
      <c r="AKT16" s="17"/>
      <c r="AKU16" s="17"/>
      <c r="AKV16" s="17"/>
      <c r="AKW16" s="17"/>
      <c r="AKX16" s="17"/>
      <c r="AKY16" s="17"/>
      <c r="AKZ16" s="17"/>
      <c r="ALA16" s="17"/>
      <c r="ALB16" s="17"/>
      <c r="ALC16" s="17"/>
      <c r="ALD16" s="17"/>
      <c r="ALE16" s="17"/>
      <c r="ALF16" s="17"/>
      <c r="ALG16" s="17"/>
      <c r="ALH16" s="17"/>
      <c r="ALI16" s="17"/>
      <c r="ALJ16" s="17"/>
      <c r="ALK16" s="17"/>
      <c r="ALL16" s="17"/>
      <c r="ALM16" s="17"/>
      <c r="ALN16" s="17"/>
      <c r="ALO16" s="17"/>
      <c r="ALP16" s="17"/>
      <c r="ALQ16" s="17"/>
      <c r="ALR16" s="17"/>
      <c r="ALS16" s="17"/>
      <c r="ALT16" s="17"/>
      <c r="ALU16" s="17"/>
      <c r="ALV16" s="17"/>
      <c r="ALW16" s="17"/>
      <c r="ALX16" s="17"/>
      <c r="ALY16" s="17"/>
      <c r="ALZ16" s="17"/>
      <c r="AMA16" s="17"/>
      <c r="AMB16" s="17"/>
      <c r="AMC16" s="17"/>
      <c r="AMD16" s="17"/>
      <c r="AME16" s="17"/>
      <c r="AMF16" s="17"/>
      <c r="AMG16" s="17"/>
      <c r="AMH16" s="17"/>
      <c r="AMI16" s="17"/>
      <c r="AMJ16" s="17"/>
      <c r="AMK16" s="17"/>
      <c r="AML16" s="17"/>
      <c r="AMM16" s="17"/>
      <c r="AMN16" s="17"/>
      <c r="AMO16" s="17"/>
      <c r="AMP16" s="17"/>
      <c r="AMQ16" s="17"/>
      <c r="AMR16" s="17"/>
      <c r="AMS16" s="17"/>
      <c r="AMT16" s="17"/>
      <c r="AMU16" s="17"/>
      <c r="AMV16" s="17"/>
      <c r="AMW16" s="17"/>
      <c r="AMX16" s="17"/>
      <c r="AMY16" s="17"/>
      <c r="AMZ16" s="17"/>
      <c r="ANA16" s="17"/>
      <c r="ANB16" s="17"/>
      <c r="ANC16" s="17"/>
      <c r="AND16" s="17"/>
      <c r="ANE16" s="17"/>
      <c r="ANF16" s="17"/>
      <c r="ANG16" s="17"/>
      <c r="ANH16" s="17"/>
      <c r="ANI16" s="17"/>
      <c r="ANJ16" s="17"/>
      <c r="ANK16" s="17"/>
      <c r="ANL16" s="17"/>
      <c r="ANM16" s="17"/>
      <c r="ANN16" s="17"/>
      <c r="ANO16" s="17"/>
      <c r="ANP16" s="17"/>
      <c r="ANQ16" s="17"/>
      <c r="ANR16" s="17"/>
      <c r="ANS16" s="17"/>
      <c r="ANT16" s="17"/>
      <c r="ANU16" s="17"/>
      <c r="ANV16" s="17"/>
      <c r="ANW16" s="17"/>
      <c r="ANX16" s="17"/>
      <c r="ANY16" s="17"/>
      <c r="ANZ16" s="17"/>
      <c r="AOA16" s="17"/>
      <c r="AOB16" s="17"/>
      <c r="AOC16" s="17"/>
      <c r="AOD16" s="17"/>
      <c r="AOE16" s="17"/>
      <c r="AOF16" s="17"/>
      <c r="AOG16" s="17"/>
      <c r="AOH16" s="17"/>
      <c r="AOI16" s="17"/>
      <c r="AOJ16" s="17"/>
      <c r="AOK16" s="17"/>
      <c r="AOL16" s="17"/>
      <c r="AOM16" s="17"/>
      <c r="AON16" s="17"/>
      <c r="AOO16" s="17"/>
      <c r="AOP16" s="17"/>
      <c r="AOQ16" s="17"/>
      <c r="AOR16" s="17"/>
      <c r="AOS16" s="17"/>
      <c r="AOT16" s="17"/>
      <c r="AOU16" s="17"/>
      <c r="AOV16" s="17"/>
      <c r="AOW16" s="17"/>
      <c r="AOX16" s="17"/>
      <c r="AOY16" s="17"/>
      <c r="AOZ16" s="17"/>
      <c r="APA16" s="17"/>
      <c r="APB16" s="17"/>
      <c r="APC16" s="17"/>
      <c r="APD16" s="17"/>
      <c r="APE16" s="17"/>
      <c r="APF16" s="17"/>
      <c r="APG16" s="17"/>
      <c r="APH16" s="17"/>
      <c r="API16" s="17"/>
      <c r="APJ16" s="17"/>
      <c r="APK16" s="17"/>
      <c r="APL16" s="17"/>
      <c r="APM16" s="17"/>
      <c r="APN16" s="17"/>
      <c r="APO16" s="17"/>
      <c r="APP16" s="17"/>
      <c r="APQ16" s="17"/>
      <c r="APR16" s="17"/>
      <c r="APS16" s="17"/>
      <c r="APT16" s="17"/>
      <c r="APU16" s="17"/>
      <c r="APV16" s="17"/>
      <c r="APW16" s="17"/>
      <c r="APX16" s="17"/>
      <c r="APY16" s="17"/>
      <c r="APZ16" s="17"/>
      <c r="AQA16" s="17"/>
      <c r="AQB16" s="17"/>
      <c r="AQC16" s="17"/>
      <c r="AQD16" s="17"/>
      <c r="AQE16" s="17"/>
      <c r="AQF16" s="17"/>
      <c r="AQG16" s="17"/>
      <c r="AQH16" s="17"/>
      <c r="AQI16" s="17"/>
      <c r="AQJ16" s="17"/>
      <c r="AQK16" s="17"/>
      <c r="AQL16" s="17"/>
      <c r="AQM16" s="17"/>
      <c r="AQN16" s="17"/>
      <c r="AQO16" s="17"/>
      <c r="AQP16" s="17"/>
      <c r="AQQ16" s="17"/>
      <c r="AQR16" s="17"/>
      <c r="AQS16" s="17"/>
      <c r="AQT16" s="17"/>
      <c r="AQU16" s="17"/>
      <c r="AQV16" s="17"/>
      <c r="AQW16" s="17"/>
      <c r="AQX16" s="17"/>
      <c r="AQY16" s="17"/>
      <c r="AQZ16" s="17"/>
      <c r="ARA16" s="17"/>
      <c r="ARB16" s="17"/>
      <c r="ARC16" s="17"/>
      <c r="ARD16" s="17"/>
      <c r="ARE16" s="17"/>
      <c r="ARF16" s="17"/>
      <c r="ARG16" s="17"/>
      <c r="ARH16" s="17"/>
      <c r="ARI16" s="17"/>
      <c r="ARJ16" s="17"/>
      <c r="ARK16" s="17"/>
      <c r="ARL16" s="17"/>
      <c r="ARM16" s="17"/>
      <c r="ARN16" s="17"/>
      <c r="ARO16" s="17"/>
      <c r="ARP16" s="17"/>
      <c r="ARQ16" s="17"/>
      <c r="ARR16" s="17"/>
      <c r="ARS16" s="17"/>
      <c r="ART16" s="17"/>
      <c r="ARU16" s="17"/>
      <c r="ARV16" s="17"/>
      <c r="ARW16" s="17"/>
      <c r="ARX16" s="17"/>
      <c r="ARY16" s="17"/>
      <c r="ARZ16" s="17"/>
      <c r="ASA16" s="17"/>
      <c r="ASB16" s="17"/>
      <c r="ASC16" s="17"/>
      <c r="ASD16" s="17"/>
      <c r="ASE16" s="17"/>
      <c r="ASF16" s="17"/>
      <c r="ASG16" s="17"/>
      <c r="ASH16" s="17"/>
      <c r="ASI16" s="17"/>
      <c r="ASJ16" s="17"/>
      <c r="ASK16" s="17"/>
      <c r="ASL16" s="17"/>
      <c r="ASM16" s="17"/>
      <c r="ASN16" s="17"/>
      <c r="ASO16" s="17"/>
      <c r="ASP16" s="17"/>
      <c r="ASQ16" s="17"/>
      <c r="ASR16" s="17"/>
      <c r="ASS16" s="17"/>
      <c r="AST16" s="17"/>
      <c r="ASU16" s="17"/>
      <c r="ASV16" s="17"/>
      <c r="ASW16" s="17"/>
      <c r="ASX16" s="17"/>
      <c r="ASY16" s="17"/>
      <c r="ASZ16" s="17"/>
      <c r="ATA16" s="17"/>
      <c r="ATB16" s="17"/>
      <c r="ATC16" s="17"/>
      <c r="ATD16" s="17"/>
      <c r="ATE16" s="17"/>
      <c r="ATF16" s="17"/>
      <c r="ATG16" s="17"/>
      <c r="ATH16" s="17"/>
      <c r="ATI16" s="17"/>
      <c r="ATJ16" s="17"/>
      <c r="ATK16" s="17"/>
      <c r="ATL16" s="17"/>
      <c r="ATM16" s="17"/>
      <c r="ATN16" s="17"/>
      <c r="ATO16" s="17"/>
      <c r="ATP16" s="17"/>
      <c r="ATQ16" s="17"/>
      <c r="ATR16" s="17"/>
      <c r="ATS16" s="17"/>
      <c r="ATT16" s="17"/>
      <c r="ATU16" s="17"/>
      <c r="ATV16" s="17"/>
      <c r="ATW16" s="17"/>
      <c r="ATX16" s="17"/>
      <c r="ATY16" s="17"/>
      <c r="ATZ16" s="17"/>
      <c r="AUA16" s="17"/>
      <c r="AUB16" s="17"/>
      <c r="AUC16" s="17"/>
      <c r="AUD16" s="17"/>
      <c r="AUE16" s="17"/>
      <c r="AUF16" s="17"/>
      <c r="AUG16" s="17"/>
      <c r="AUH16" s="17"/>
      <c r="AUI16" s="17"/>
      <c r="AUJ16" s="17"/>
      <c r="AUK16" s="17"/>
      <c r="AUL16" s="17"/>
      <c r="AUM16" s="17"/>
      <c r="AUN16" s="17"/>
      <c r="AUO16" s="17"/>
      <c r="AUP16" s="17"/>
      <c r="AUQ16" s="17"/>
      <c r="AUR16" s="17"/>
      <c r="AUS16" s="17"/>
      <c r="AUT16" s="17"/>
      <c r="AUU16" s="17"/>
      <c r="AUV16" s="17"/>
      <c r="AUW16" s="17"/>
      <c r="AUX16" s="17"/>
      <c r="AUY16" s="17"/>
      <c r="AUZ16" s="17"/>
      <c r="AVA16" s="17"/>
      <c r="AVB16" s="17"/>
      <c r="AVC16" s="17"/>
      <c r="AVD16" s="17"/>
      <c r="AVE16" s="17"/>
      <c r="AVF16" s="17"/>
      <c r="AVG16" s="17"/>
      <c r="AVH16" s="17"/>
      <c r="AVI16" s="17"/>
      <c r="AVJ16" s="17"/>
      <c r="AVK16" s="17"/>
      <c r="AVL16" s="17"/>
      <c r="AVM16" s="17"/>
      <c r="AVN16" s="17"/>
      <c r="AVO16" s="17"/>
      <c r="AVP16" s="17"/>
      <c r="AVQ16" s="17"/>
      <c r="AVR16" s="17"/>
      <c r="AVS16" s="17"/>
      <c r="AVT16" s="17"/>
      <c r="AVU16" s="17"/>
      <c r="AVV16" s="17"/>
      <c r="AVW16" s="17"/>
      <c r="AVX16" s="17"/>
      <c r="AVY16" s="17"/>
      <c r="AVZ16" s="17"/>
      <c r="AWA16" s="17"/>
      <c r="AWB16" s="17"/>
      <c r="AWC16" s="17"/>
      <c r="AWD16" s="17"/>
      <c r="AWE16" s="17"/>
      <c r="AWF16" s="17"/>
      <c r="AWG16" s="17"/>
      <c r="AWH16" s="17"/>
      <c r="AWI16" s="17"/>
      <c r="AWJ16" s="17"/>
      <c r="AWK16" s="17"/>
      <c r="AWL16" s="17"/>
      <c r="AWM16" s="17"/>
      <c r="AWN16" s="17"/>
      <c r="AWO16" s="17"/>
      <c r="AWP16" s="17"/>
      <c r="AWQ16" s="17"/>
      <c r="AWR16" s="17"/>
      <c r="AWS16" s="17"/>
      <c r="AWT16" s="17"/>
      <c r="AWU16" s="17"/>
      <c r="AWV16" s="17"/>
      <c r="AWW16" s="17"/>
      <c r="AWX16" s="17"/>
      <c r="AWY16" s="17"/>
      <c r="AWZ16" s="17"/>
      <c r="AXA16" s="17"/>
      <c r="AXB16" s="17"/>
      <c r="AXC16" s="17"/>
      <c r="AXD16" s="17"/>
      <c r="AXE16" s="17"/>
      <c r="AXF16" s="17"/>
      <c r="AXG16" s="17"/>
      <c r="AXH16" s="17"/>
      <c r="AXI16" s="17"/>
      <c r="AXJ16" s="17"/>
      <c r="AXK16" s="17"/>
      <c r="AXL16" s="17"/>
      <c r="AXM16" s="17"/>
      <c r="AXN16" s="17"/>
      <c r="AXO16" s="17"/>
      <c r="AXP16" s="17"/>
      <c r="AXQ16" s="17"/>
      <c r="AXR16" s="17"/>
      <c r="AXS16" s="17"/>
      <c r="AXT16" s="17"/>
      <c r="AXU16" s="17"/>
      <c r="AXV16" s="17"/>
      <c r="AXW16" s="17"/>
      <c r="AXX16" s="17"/>
      <c r="AXY16" s="17"/>
      <c r="AXZ16" s="17"/>
      <c r="AYA16" s="17"/>
      <c r="AYB16" s="17"/>
      <c r="AYC16" s="17"/>
      <c r="AYD16" s="17"/>
      <c r="AYE16" s="17"/>
      <c r="AYF16" s="17"/>
      <c r="AYG16" s="17"/>
      <c r="AYH16" s="17"/>
      <c r="AYI16" s="17"/>
      <c r="AYJ16" s="17"/>
      <c r="AYK16" s="17"/>
      <c r="AYL16" s="17"/>
      <c r="AYM16" s="17"/>
      <c r="AYN16" s="17"/>
      <c r="AYO16" s="17"/>
      <c r="AYP16" s="17"/>
      <c r="AYQ16" s="17"/>
      <c r="AYR16" s="17"/>
      <c r="AYS16" s="17"/>
      <c r="AYT16" s="17"/>
      <c r="AYU16" s="17"/>
      <c r="AYV16" s="17"/>
      <c r="AYW16" s="17"/>
      <c r="AYX16" s="17"/>
      <c r="AYY16" s="17"/>
      <c r="AYZ16" s="17"/>
      <c r="AZA16" s="17"/>
      <c r="AZB16" s="17"/>
      <c r="AZC16" s="17"/>
      <c r="AZD16" s="17"/>
      <c r="AZE16" s="17"/>
      <c r="AZF16" s="17"/>
      <c r="AZG16" s="17"/>
      <c r="AZH16" s="17"/>
      <c r="AZI16" s="17"/>
      <c r="AZJ16" s="17"/>
      <c r="AZK16" s="17"/>
      <c r="AZL16" s="17"/>
      <c r="AZM16" s="17"/>
      <c r="AZN16" s="17"/>
      <c r="AZO16" s="17"/>
      <c r="AZP16" s="17"/>
      <c r="AZQ16" s="17"/>
      <c r="AZR16" s="17"/>
      <c r="AZS16" s="17"/>
      <c r="AZT16" s="17"/>
      <c r="AZU16" s="17"/>
      <c r="AZV16" s="17"/>
      <c r="AZW16" s="17"/>
      <c r="AZX16" s="17"/>
      <c r="AZY16" s="17"/>
      <c r="AZZ16" s="17"/>
      <c r="BAA16" s="17"/>
      <c r="BAB16" s="17"/>
      <c r="BAC16" s="17"/>
      <c r="BAD16" s="17"/>
      <c r="BAE16" s="17"/>
      <c r="BAF16" s="17"/>
      <c r="BAG16" s="17"/>
      <c r="BAH16" s="17"/>
      <c r="BAI16" s="17"/>
      <c r="BAJ16" s="17"/>
      <c r="BAK16" s="17"/>
      <c r="BAL16" s="17"/>
      <c r="BAM16" s="17"/>
      <c r="BAN16" s="17"/>
      <c r="BAO16" s="17"/>
      <c r="BAP16" s="17"/>
      <c r="BAQ16" s="17"/>
      <c r="BAR16" s="17"/>
      <c r="BAS16" s="17"/>
      <c r="BAT16" s="17"/>
      <c r="BAU16" s="17"/>
      <c r="BAV16" s="17"/>
      <c r="BAW16" s="17"/>
      <c r="BAX16" s="17"/>
      <c r="BAY16" s="17"/>
      <c r="BAZ16" s="17"/>
      <c r="BBA16" s="17"/>
      <c r="BBB16" s="17"/>
      <c r="BBC16" s="17"/>
      <c r="BBD16" s="17"/>
      <c r="BBE16" s="17"/>
      <c r="BBF16" s="17"/>
      <c r="BBG16" s="17"/>
      <c r="BBH16" s="17"/>
      <c r="BBI16" s="17"/>
      <c r="BBJ16" s="17"/>
      <c r="BBK16" s="17"/>
      <c r="BBL16" s="17"/>
      <c r="BBM16" s="17"/>
      <c r="BBN16" s="17"/>
      <c r="BBO16" s="17"/>
      <c r="BBP16" s="17"/>
      <c r="BBQ16" s="17"/>
      <c r="BBR16" s="17"/>
      <c r="BBS16" s="17"/>
      <c r="BBT16" s="17"/>
      <c r="BBU16" s="17"/>
      <c r="BBV16" s="17"/>
      <c r="BBW16" s="17"/>
      <c r="BBX16" s="17"/>
      <c r="BBY16" s="17"/>
      <c r="BBZ16" s="17"/>
      <c r="BCA16" s="17"/>
      <c r="BCB16" s="17"/>
      <c r="BCC16" s="17"/>
      <c r="BCD16" s="17"/>
      <c r="BCE16" s="17"/>
      <c r="BCF16" s="17"/>
      <c r="BCG16" s="17"/>
      <c r="BCH16" s="17"/>
      <c r="BCI16" s="17"/>
      <c r="BCJ16" s="17"/>
      <c r="BCK16" s="17"/>
      <c r="BCL16" s="17"/>
      <c r="BCM16" s="17"/>
      <c r="BCN16" s="17"/>
      <c r="BCO16" s="17"/>
      <c r="BCP16" s="17"/>
      <c r="BCQ16" s="17"/>
      <c r="BCR16" s="17"/>
      <c r="BCS16" s="17"/>
      <c r="BCT16" s="17"/>
      <c r="BCU16" s="17"/>
      <c r="BCV16" s="17"/>
      <c r="BCW16" s="17"/>
      <c r="BCX16" s="17"/>
      <c r="BCY16" s="17"/>
      <c r="BCZ16" s="17"/>
      <c r="BDA16" s="17"/>
      <c r="BDB16" s="17"/>
      <c r="BDC16" s="17"/>
      <c r="BDD16" s="17"/>
      <c r="BDE16" s="17"/>
      <c r="BDF16" s="17"/>
      <c r="BDG16" s="17"/>
      <c r="BDH16" s="17"/>
      <c r="BDI16" s="17"/>
      <c r="BDJ16" s="17"/>
      <c r="BDK16" s="17"/>
      <c r="BDL16" s="17"/>
      <c r="BDM16" s="17"/>
      <c r="BDN16" s="17"/>
      <c r="BDO16" s="17"/>
      <c r="BDP16" s="17"/>
      <c r="BDQ16" s="17"/>
      <c r="BDR16" s="17"/>
      <c r="BDS16" s="17"/>
      <c r="BDT16" s="17"/>
      <c r="BDU16" s="17"/>
      <c r="BDV16" s="17"/>
      <c r="BDW16" s="17"/>
      <c r="BDX16" s="17"/>
      <c r="BDY16" s="17"/>
      <c r="BDZ16" s="17"/>
      <c r="BEA16" s="17"/>
      <c r="BEB16" s="17"/>
      <c r="BEC16" s="17"/>
      <c r="BED16" s="17"/>
      <c r="BEE16" s="17"/>
      <c r="BEF16" s="17"/>
      <c r="BEG16" s="17"/>
      <c r="BEH16" s="17"/>
      <c r="BEI16" s="17"/>
      <c r="BEJ16" s="17"/>
      <c r="BEK16" s="17"/>
      <c r="BEL16" s="17"/>
      <c r="BEM16" s="17"/>
      <c r="BEN16" s="17"/>
      <c r="BEO16" s="17"/>
      <c r="BEP16" s="17"/>
      <c r="BEQ16" s="17"/>
      <c r="BER16" s="17"/>
      <c r="BES16" s="17"/>
      <c r="BET16" s="17"/>
      <c r="BEU16" s="17"/>
      <c r="BEV16" s="17"/>
      <c r="BEW16" s="17"/>
      <c r="BEX16" s="17"/>
      <c r="BEY16" s="17"/>
      <c r="BEZ16" s="17"/>
      <c r="BFA16" s="17"/>
      <c r="BFB16" s="17"/>
      <c r="BFC16" s="17"/>
      <c r="BFD16" s="17"/>
      <c r="BFE16" s="17"/>
      <c r="BFF16" s="17"/>
      <c r="BFG16" s="17"/>
      <c r="BFH16" s="17"/>
      <c r="BFI16" s="17"/>
      <c r="BFJ16" s="17"/>
      <c r="BFK16" s="17"/>
      <c r="BFL16" s="17"/>
      <c r="BFM16" s="17"/>
      <c r="BFN16" s="17"/>
      <c r="BFO16" s="17"/>
      <c r="BFP16" s="17"/>
      <c r="BFQ16" s="17"/>
      <c r="BFR16" s="17"/>
      <c r="BFS16" s="17"/>
      <c r="BFT16" s="17"/>
      <c r="BFU16" s="17"/>
      <c r="BFV16" s="17"/>
      <c r="BFW16" s="17"/>
      <c r="BFX16" s="17"/>
      <c r="BFY16" s="17"/>
      <c r="BFZ16" s="17"/>
      <c r="BGA16" s="17"/>
      <c r="BGB16" s="17"/>
      <c r="BGC16" s="17"/>
      <c r="BGD16" s="17"/>
      <c r="BGE16" s="17"/>
      <c r="BGF16" s="17"/>
      <c r="BGG16" s="17"/>
      <c r="BGH16" s="17"/>
      <c r="BGI16" s="17"/>
      <c r="BGJ16" s="17"/>
      <c r="BGK16" s="17"/>
      <c r="BGL16" s="17"/>
      <c r="BGM16" s="17"/>
      <c r="BGN16" s="17"/>
      <c r="BGO16" s="17"/>
      <c r="BGP16" s="17"/>
      <c r="BGQ16" s="17"/>
      <c r="BGR16" s="17"/>
      <c r="BGS16" s="17"/>
      <c r="BGT16" s="17"/>
      <c r="BGU16" s="17"/>
      <c r="BGV16" s="17"/>
      <c r="BGW16" s="17"/>
      <c r="BGX16" s="17"/>
      <c r="BGY16" s="17"/>
      <c r="BGZ16" s="17"/>
      <c r="BHA16" s="17"/>
      <c r="BHB16" s="17"/>
      <c r="BHC16" s="17"/>
      <c r="BHD16" s="17"/>
      <c r="BHE16" s="17"/>
      <c r="BHF16" s="17"/>
      <c r="BHG16" s="17"/>
      <c r="BHH16" s="17"/>
      <c r="BHI16" s="17"/>
      <c r="BHJ16" s="17"/>
      <c r="BHK16" s="17"/>
      <c r="BHL16" s="17"/>
      <c r="BHM16" s="17"/>
      <c r="BHN16" s="17"/>
      <c r="BHO16" s="17"/>
      <c r="BHP16" s="17"/>
      <c r="BHQ16" s="17"/>
      <c r="BHR16" s="17"/>
      <c r="BHS16" s="17"/>
      <c r="BHT16" s="17"/>
      <c r="BHU16" s="17"/>
      <c r="BHV16" s="17"/>
      <c r="BHW16" s="17"/>
      <c r="BHX16" s="17"/>
      <c r="BHY16" s="17"/>
      <c r="BHZ16" s="17"/>
      <c r="BIA16" s="17"/>
      <c r="BIB16" s="17"/>
      <c r="BIC16" s="17"/>
      <c r="BID16" s="17"/>
      <c r="BIE16" s="17"/>
      <c r="BIF16" s="17"/>
      <c r="BIG16" s="17"/>
      <c r="BIH16" s="17"/>
      <c r="BII16" s="17"/>
      <c r="BIJ16" s="17"/>
      <c r="BIK16" s="17"/>
      <c r="BIL16" s="17"/>
      <c r="BIM16" s="17"/>
      <c r="BIN16" s="17"/>
      <c r="BIO16" s="17"/>
      <c r="BIP16" s="17"/>
      <c r="BIQ16" s="17"/>
      <c r="BIR16" s="17"/>
      <c r="BIS16" s="17"/>
      <c r="BIT16" s="17"/>
      <c r="BIU16" s="17"/>
      <c r="BIV16" s="17"/>
      <c r="BIW16" s="17"/>
      <c r="BIX16" s="17"/>
      <c r="BIY16" s="17"/>
      <c r="BIZ16" s="17"/>
      <c r="BJA16" s="17"/>
      <c r="BJB16" s="17"/>
      <c r="BJC16" s="17"/>
      <c r="BJD16" s="17"/>
      <c r="BJE16" s="17"/>
      <c r="BJF16" s="17"/>
      <c r="BJG16" s="17"/>
      <c r="BJH16" s="17"/>
      <c r="BJI16" s="17"/>
      <c r="BJJ16" s="17"/>
      <c r="BJK16" s="17"/>
      <c r="BJL16" s="17"/>
      <c r="BJM16" s="17"/>
      <c r="BJN16" s="17"/>
      <c r="BJO16" s="17"/>
      <c r="BJP16" s="17"/>
      <c r="BJQ16" s="17"/>
      <c r="BJR16" s="17"/>
      <c r="BJS16" s="17"/>
      <c r="BJT16" s="17"/>
      <c r="BJU16" s="17"/>
      <c r="BJV16" s="17"/>
      <c r="BJW16" s="17"/>
      <c r="BJX16" s="17"/>
      <c r="BJY16" s="17"/>
      <c r="BJZ16" s="17"/>
      <c r="BKA16" s="17"/>
      <c r="BKB16" s="17"/>
      <c r="BKC16" s="17"/>
      <c r="BKD16" s="17"/>
      <c r="BKE16" s="17"/>
      <c r="BKF16" s="17"/>
      <c r="BKG16" s="17"/>
      <c r="BKH16" s="17"/>
      <c r="BKI16" s="17"/>
      <c r="BKJ16" s="17"/>
      <c r="BKK16" s="17"/>
      <c r="BKL16" s="17"/>
      <c r="BKM16" s="17"/>
      <c r="BKN16" s="17"/>
      <c r="BKO16" s="17"/>
      <c r="BKP16" s="17"/>
      <c r="BKQ16" s="17"/>
      <c r="BKR16" s="17"/>
      <c r="BKS16" s="17"/>
      <c r="BKT16" s="17"/>
      <c r="BKU16" s="17"/>
      <c r="BKV16" s="17"/>
      <c r="BKW16" s="17"/>
      <c r="BKX16" s="17"/>
      <c r="BKY16" s="17"/>
      <c r="BKZ16" s="17"/>
      <c r="BLA16" s="17"/>
      <c r="BLB16" s="17"/>
      <c r="BLC16" s="17"/>
      <c r="BLD16" s="17"/>
      <c r="BLE16" s="17"/>
      <c r="BLF16" s="17"/>
      <c r="BLG16" s="17"/>
      <c r="BLH16" s="17"/>
      <c r="BLI16" s="17"/>
      <c r="BLJ16" s="17"/>
      <c r="BLK16" s="17"/>
      <c r="BLL16" s="17"/>
      <c r="BLM16" s="17"/>
      <c r="BLN16" s="17"/>
      <c r="BLO16" s="17"/>
      <c r="BLP16" s="17"/>
      <c r="BLQ16" s="17"/>
      <c r="BLR16" s="17"/>
      <c r="BLS16" s="17"/>
      <c r="BLT16" s="17"/>
      <c r="BLU16" s="17"/>
      <c r="BLV16" s="17"/>
      <c r="BLW16" s="17"/>
      <c r="BLX16" s="17"/>
      <c r="BLY16" s="17"/>
      <c r="BLZ16" s="17"/>
      <c r="BMA16" s="17"/>
      <c r="BMB16" s="17"/>
      <c r="BMC16" s="17"/>
      <c r="BMD16" s="17"/>
      <c r="BME16" s="17"/>
      <c r="BMF16" s="17"/>
      <c r="BMG16" s="17"/>
      <c r="BMH16" s="17"/>
      <c r="BMI16" s="17"/>
      <c r="BMJ16" s="17"/>
      <c r="BMK16" s="17"/>
      <c r="BML16" s="17"/>
      <c r="BMM16" s="17"/>
      <c r="BMN16" s="17"/>
      <c r="BMO16" s="17"/>
      <c r="BMP16" s="17"/>
      <c r="BMQ16" s="17"/>
      <c r="BMR16" s="17"/>
      <c r="BMS16" s="17"/>
      <c r="BMT16" s="17"/>
      <c r="BMU16" s="17"/>
      <c r="BMV16" s="17"/>
      <c r="BMW16" s="17"/>
      <c r="BMX16" s="17"/>
      <c r="BMY16" s="17"/>
      <c r="BMZ16" s="17"/>
      <c r="BNA16" s="17"/>
      <c r="BNB16" s="17"/>
      <c r="BNC16" s="17"/>
      <c r="BND16" s="17"/>
      <c r="BNE16" s="17"/>
      <c r="BNF16" s="17"/>
      <c r="BNG16" s="17"/>
      <c r="BNH16" s="17"/>
      <c r="BNI16" s="17"/>
      <c r="BNJ16" s="17"/>
      <c r="BNK16" s="17"/>
      <c r="BNL16" s="17"/>
      <c r="BNM16" s="17"/>
      <c r="BNN16" s="17"/>
      <c r="BNO16" s="17"/>
      <c r="BNP16" s="17"/>
      <c r="BNQ16" s="17"/>
      <c r="BNR16" s="17"/>
      <c r="BNS16" s="17"/>
      <c r="BNT16" s="17"/>
      <c r="BNU16" s="17"/>
      <c r="BNV16" s="17"/>
      <c r="BNW16" s="17"/>
      <c r="BNX16" s="17"/>
      <c r="BNY16" s="17"/>
      <c r="BNZ16" s="17"/>
      <c r="BOA16" s="17"/>
      <c r="BOB16" s="17"/>
      <c r="BOC16" s="17"/>
      <c r="BOD16" s="17"/>
      <c r="BOE16" s="17"/>
      <c r="BOF16" s="17"/>
      <c r="BOG16" s="17"/>
      <c r="BOH16" s="17"/>
      <c r="BOI16" s="17"/>
      <c r="BOJ16" s="17"/>
      <c r="BOK16" s="17"/>
      <c r="BOL16" s="17"/>
      <c r="BOM16" s="17"/>
      <c r="BON16" s="17"/>
      <c r="BOO16" s="17"/>
      <c r="BOP16" s="17"/>
      <c r="BOQ16" s="17"/>
      <c r="BOR16" s="17"/>
      <c r="BOS16" s="17"/>
      <c r="BOT16" s="17"/>
      <c r="BOU16" s="17"/>
      <c r="BOV16" s="17"/>
      <c r="BOW16" s="17"/>
      <c r="BOX16" s="17"/>
      <c r="BOY16" s="17"/>
      <c r="BOZ16" s="17"/>
      <c r="BPA16" s="17"/>
      <c r="BPB16" s="17"/>
      <c r="BPC16" s="17"/>
      <c r="BPD16" s="17"/>
      <c r="BPE16" s="17"/>
      <c r="BPF16" s="17"/>
      <c r="BPG16" s="17"/>
      <c r="BPH16" s="17"/>
      <c r="BPI16" s="17"/>
      <c r="BPJ16" s="17"/>
      <c r="BPK16" s="17"/>
      <c r="BPL16" s="17"/>
      <c r="BPM16" s="17"/>
      <c r="BPN16" s="17"/>
      <c r="BPO16" s="17"/>
      <c r="BPP16" s="17"/>
      <c r="BPQ16" s="17"/>
      <c r="BPR16" s="17"/>
      <c r="BPS16" s="17"/>
      <c r="BPT16" s="17"/>
      <c r="BPU16" s="17"/>
      <c r="BPV16" s="17"/>
      <c r="BPW16" s="17"/>
      <c r="BPX16" s="17"/>
      <c r="BPY16" s="17"/>
      <c r="BPZ16" s="17"/>
      <c r="BQA16" s="17"/>
      <c r="BQB16" s="17"/>
      <c r="BQC16" s="17"/>
      <c r="BQD16" s="17"/>
      <c r="BQE16" s="17"/>
      <c r="BQF16" s="17"/>
      <c r="BQG16" s="17"/>
      <c r="BQH16" s="17"/>
      <c r="BQI16" s="17"/>
      <c r="BQJ16" s="17"/>
      <c r="BQK16" s="17"/>
      <c r="BQL16" s="17"/>
      <c r="BQM16" s="17"/>
      <c r="BQN16" s="17"/>
      <c r="BQO16" s="17"/>
      <c r="BQP16" s="17"/>
      <c r="BQQ16" s="17"/>
      <c r="BQR16" s="17"/>
      <c r="BQS16" s="17"/>
      <c r="BQT16" s="17"/>
      <c r="BQU16" s="17"/>
      <c r="BQV16" s="17"/>
      <c r="BQW16" s="17"/>
      <c r="BQX16" s="17"/>
      <c r="BQY16" s="17"/>
      <c r="BQZ16" s="17"/>
      <c r="BRA16" s="17"/>
      <c r="BRB16" s="17"/>
      <c r="BRC16" s="17"/>
      <c r="BRD16" s="17"/>
      <c r="BRE16" s="17"/>
      <c r="BRF16" s="17"/>
      <c r="BRG16" s="17"/>
      <c r="BRH16" s="17"/>
      <c r="BRI16" s="17"/>
      <c r="BRJ16" s="17"/>
      <c r="BRK16" s="17"/>
      <c r="BRL16" s="17"/>
      <c r="BRM16" s="17"/>
      <c r="BRN16" s="17"/>
      <c r="BRO16" s="17"/>
      <c r="BRP16" s="17"/>
      <c r="BRQ16" s="17"/>
      <c r="BRR16" s="17"/>
      <c r="BRS16" s="17"/>
      <c r="BRT16" s="17"/>
      <c r="BRU16" s="17"/>
      <c r="BRV16" s="17"/>
      <c r="BRW16" s="17"/>
      <c r="BRX16" s="17"/>
      <c r="BRY16" s="17"/>
      <c r="BRZ16" s="17"/>
      <c r="BSA16" s="17"/>
      <c r="BSB16" s="17"/>
      <c r="BSC16" s="17"/>
      <c r="BSD16" s="17"/>
      <c r="BSE16" s="17"/>
      <c r="BSF16" s="17"/>
      <c r="BSG16" s="17"/>
      <c r="BSH16" s="17"/>
      <c r="BSI16" s="17"/>
      <c r="BSJ16" s="17"/>
      <c r="BSK16" s="17"/>
      <c r="BSL16" s="17"/>
      <c r="BSM16" s="17"/>
      <c r="BSN16" s="17"/>
      <c r="BSO16" s="17"/>
      <c r="BSP16" s="17"/>
      <c r="BSQ16" s="17"/>
      <c r="BSR16" s="17"/>
      <c r="BSS16" s="17"/>
      <c r="BST16" s="17"/>
      <c r="BSU16" s="17"/>
      <c r="BSV16" s="17"/>
      <c r="BSW16" s="17"/>
      <c r="BSX16" s="17"/>
      <c r="BSY16" s="17"/>
      <c r="BSZ16" s="17"/>
      <c r="BTA16" s="17"/>
      <c r="BTB16" s="17"/>
      <c r="BTC16" s="17"/>
      <c r="BTD16" s="17"/>
      <c r="BTE16" s="17"/>
      <c r="BTF16" s="17"/>
      <c r="BTG16" s="17"/>
      <c r="BTH16" s="17"/>
      <c r="BTI16" s="17"/>
      <c r="BTJ16" s="17"/>
      <c r="BTK16" s="17"/>
      <c r="BTL16" s="17"/>
      <c r="BTM16" s="17"/>
      <c r="BTN16" s="17"/>
      <c r="BTO16" s="17"/>
      <c r="BTP16" s="17"/>
      <c r="BTQ16" s="17"/>
      <c r="BTR16" s="17"/>
      <c r="BTS16" s="17"/>
      <c r="BTT16" s="17"/>
      <c r="BTU16" s="17"/>
      <c r="BTV16" s="17"/>
      <c r="BTW16" s="17"/>
      <c r="BTX16" s="17"/>
      <c r="BTY16" s="17"/>
      <c r="BTZ16" s="17"/>
      <c r="BUA16" s="17"/>
      <c r="BUB16" s="17"/>
      <c r="BUC16" s="17"/>
      <c r="BUD16" s="17"/>
      <c r="BUE16" s="17"/>
      <c r="BUF16" s="17"/>
      <c r="BUG16" s="17"/>
      <c r="BUH16" s="17"/>
      <c r="BUI16" s="17"/>
      <c r="BUJ16" s="17"/>
      <c r="BUK16" s="17"/>
      <c r="BUL16" s="17"/>
      <c r="BUM16" s="17"/>
      <c r="BUN16" s="17"/>
      <c r="BUO16" s="17"/>
      <c r="BUP16" s="17"/>
      <c r="BUQ16" s="17"/>
      <c r="BUR16" s="17"/>
      <c r="BUS16" s="17"/>
      <c r="BUT16" s="17"/>
      <c r="BUU16" s="17"/>
      <c r="BUV16" s="17"/>
      <c r="BUW16" s="17"/>
      <c r="BUX16" s="17"/>
      <c r="BUY16" s="17"/>
      <c r="BUZ16" s="17"/>
      <c r="BVA16" s="17"/>
      <c r="BVB16" s="17"/>
      <c r="BVC16" s="17"/>
      <c r="BVD16" s="17"/>
      <c r="BVE16" s="17"/>
      <c r="BVF16" s="17"/>
      <c r="BVG16" s="17"/>
      <c r="BVH16" s="17"/>
      <c r="BVI16" s="17"/>
      <c r="BVJ16" s="17"/>
      <c r="BVK16" s="17"/>
      <c r="BVL16" s="17"/>
      <c r="BVM16" s="17"/>
      <c r="BVN16" s="17"/>
      <c r="BVO16" s="17"/>
      <c r="BVP16" s="17"/>
      <c r="BVQ16" s="17"/>
      <c r="BVR16" s="17"/>
      <c r="BVS16" s="17"/>
      <c r="BVT16" s="17"/>
      <c r="BVU16" s="17"/>
      <c r="BVV16" s="17"/>
      <c r="BVW16" s="17"/>
      <c r="BVX16" s="17"/>
      <c r="BVY16" s="17"/>
      <c r="BVZ16" s="17"/>
      <c r="BWA16" s="17"/>
      <c r="BWB16" s="17"/>
      <c r="BWC16" s="17"/>
      <c r="BWD16" s="17"/>
      <c r="BWE16" s="17"/>
      <c r="BWF16" s="17"/>
      <c r="BWG16" s="17"/>
      <c r="BWH16" s="17"/>
      <c r="BWI16" s="17"/>
      <c r="BWJ16" s="17"/>
      <c r="BWK16" s="17"/>
      <c r="BWL16" s="17"/>
      <c r="BWM16" s="17"/>
      <c r="BWN16" s="17"/>
      <c r="BWO16" s="17"/>
      <c r="BWP16" s="17"/>
      <c r="BWQ16" s="17"/>
      <c r="BWR16" s="17"/>
      <c r="BWS16" s="17"/>
      <c r="BWT16" s="17"/>
      <c r="BWU16" s="17"/>
      <c r="BWV16" s="17"/>
      <c r="BWW16" s="17"/>
      <c r="BWX16" s="17"/>
      <c r="BWY16" s="17"/>
      <c r="BWZ16" s="17"/>
      <c r="BXA16" s="17"/>
      <c r="BXB16" s="17"/>
      <c r="BXC16" s="17"/>
      <c r="BXD16" s="17"/>
      <c r="BXE16" s="17"/>
      <c r="BXF16" s="17"/>
      <c r="BXG16" s="17"/>
      <c r="BXH16" s="17"/>
      <c r="BXI16" s="17"/>
      <c r="BXJ16" s="17"/>
      <c r="BXK16" s="17"/>
      <c r="BXL16" s="17"/>
      <c r="BXM16" s="17"/>
      <c r="BXN16" s="17"/>
      <c r="BXO16" s="17"/>
      <c r="BXP16" s="17"/>
      <c r="BXQ16" s="17"/>
      <c r="BXR16" s="17"/>
      <c r="BXS16" s="17"/>
      <c r="BXT16" s="17"/>
      <c r="BXU16" s="17"/>
      <c r="BXV16" s="17"/>
      <c r="BXW16" s="17"/>
      <c r="BXX16" s="17"/>
      <c r="BXY16" s="17"/>
      <c r="BXZ16" s="17"/>
      <c r="BYA16" s="17"/>
      <c r="BYB16" s="17"/>
      <c r="BYC16" s="17"/>
      <c r="BYD16" s="17"/>
      <c r="BYE16" s="17"/>
      <c r="BYF16" s="17"/>
      <c r="BYG16" s="17"/>
      <c r="BYH16" s="17"/>
      <c r="BYI16" s="17"/>
      <c r="BYJ16" s="17"/>
      <c r="BYK16" s="17"/>
      <c r="BYL16" s="17"/>
      <c r="BYM16" s="17"/>
      <c r="BYN16" s="17"/>
      <c r="BYO16" s="17"/>
      <c r="BYP16" s="17"/>
      <c r="BYQ16" s="17"/>
      <c r="BYR16" s="17"/>
      <c r="BYS16" s="17"/>
      <c r="BYT16" s="17"/>
      <c r="BYU16" s="17"/>
      <c r="BYV16" s="17"/>
      <c r="BYW16" s="17"/>
      <c r="BYX16" s="17"/>
      <c r="BYY16" s="17"/>
      <c r="BYZ16" s="17"/>
      <c r="BZA16" s="17"/>
      <c r="BZB16" s="17"/>
      <c r="BZC16" s="17"/>
      <c r="BZD16" s="17"/>
      <c r="BZE16" s="17"/>
      <c r="BZF16" s="17"/>
      <c r="BZG16" s="17"/>
      <c r="BZH16" s="17"/>
      <c r="BZI16" s="17"/>
      <c r="BZJ16" s="17"/>
      <c r="BZK16" s="17"/>
      <c r="BZL16" s="17"/>
      <c r="BZM16" s="17"/>
      <c r="BZN16" s="17"/>
      <c r="BZO16" s="17"/>
      <c r="BZP16" s="17"/>
      <c r="BZQ16" s="17"/>
      <c r="BZR16" s="17"/>
      <c r="BZS16" s="17"/>
      <c r="BZT16" s="17"/>
      <c r="BZU16" s="17"/>
      <c r="BZV16" s="17"/>
      <c r="BZW16" s="17"/>
      <c r="BZX16" s="17"/>
      <c r="BZY16" s="17"/>
      <c r="BZZ16" s="17"/>
      <c r="CAA16" s="17"/>
      <c r="CAB16" s="17"/>
      <c r="CAC16" s="17"/>
      <c r="CAD16" s="17"/>
      <c r="CAE16" s="17"/>
      <c r="CAF16" s="17"/>
      <c r="CAG16" s="17"/>
      <c r="CAH16" s="17"/>
      <c r="CAI16" s="17"/>
      <c r="CAJ16" s="17"/>
      <c r="CAK16" s="17"/>
      <c r="CAL16" s="17"/>
      <c r="CAM16" s="17"/>
      <c r="CAN16" s="17"/>
      <c r="CAO16" s="17"/>
      <c r="CAP16" s="17"/>
      <c r="CAQ16" s="17"/>
      <c r="CAR16" s="17"/>
      <c r="CAS16" s="17"/>
      <c r="CAT16" s="17"/>
      <c r="CAU16" s="17"/>
      <c r="CAV16" s="17"/>
      <c r="CAW16" s="17"/>
      <c r="CAX16" s="17"/>
      <c r="CAY16" s="17"/>
      <c r="CAZ16" s="17"/>
      <c r="CBA16" s="17"/>
      <c r="CBB16" s="17"/>
      <c r="CBC16" s="17"/>
      <c r="CBD16" s="17"/>
      <c r="CBE16" s="17"/>
      <c r="CBF16" s="17"/>
      <c r="CBG16" s="17"/>
      <c r="CBH16" s="17"/>
      <c r="CBI16" s="17"/>
      <c r="CBJ16" s="17"/>
      <c r="CBK16" s="17"/>
      <c r="CBL16" s="17"/>
      <c r="CBM16" s="17"/>
      <c r="CBN16" s="17"/>
      <c r="CBO16" s="17"/>
      <c r="CBP16" s="17"/>
      <c r="CBQ16" s="17"/>
      <c r="CBR16" s="17"/>
      <c r="CBS16" s="17"/>
      <c r="CBT16" s="17"/>
      <c r="CBU16" s="17"/>
      <c r="CBV16" s="17"/>
      <c r="CBW16" s="17"/>
      <c r="CBX16" s="17"/>
      <c r="CBY16" s="17"/>
      <c r="CBZ16" s="17"/>
      <c r="CCA16" s="17"/>
      <c r="CCB16" s="17"/>
      <c r="CCC16" s="17"/>
      <c r="CCD16" s="17"/>
      <c r="CCE16" s="17"/>
      <c r="CCF16" s="17"/>
      <c r="CCG16" s="17"/>
      <c r="CCH16" s="17"/>
      <c r="CCI16" s="17"/>
      <c r="CCJ16" s="17"/>
      <c r="CCK16" s="17"/>
      <c r="CCL16" s="17"/>
      <c r="CCM16" s="17"/>
      <c r="CCN16" s="17"/>
      <c r="CCO16" s="17"/>
      <c r="CCP16" s="17"/>
      <c r="CCQ16" s="17"/>
      <c r="CCR16" s="17"/>
      <c r="CCS16" s="17"/>
      <c r="CCT16" s="17"/>
      <c r="CCU16" s="17"/>
      <c r="CCV16" s="17"/>
      <c r="CCW16" s="17"/>
      <c r="CCX16" s="17"/>
      <c r="CCY16" s="17"/>
      <c r="CCZ16" s="17"/>
      <c r="CDA16" s="17"/>
      <c r="CDB16" s="17"/>
      <c r="CDC16" s="17"/>
      <c r="CDD16" s="17"/>
      <c r="CDE16" s="17"/>
      <c r="CDF16" s="17"/>
      <c r="CDG16" s="17"/>
      <c r="CDH16" s="17"/>
      <c r="CDI16" s="17"/>
      <c r="CDJ16" s="17"/>
      <c r="CDK16" s="17"/>
      <c r="CDL16" s="17"/>
      <c r="CDM16" s="17"/>
      <c r="CDN16" s="17"/>
      <c r="CDO16" s="17"/>
      <c r="CDP16" s="17"/>
      <c r="CDQ16" s="17"/>
      <c r="CDR16" s="17"/>
      <c r="CDS16" s="17"/>
      <c r="CDT16" s="17"/>
      <c r="CDU16" s="17"/>
    </row>
    <row r="17">
      <c r="A17" s="14" t="s">
        <v>2552</v>
      </c>
      <c r="B17" s="14" t="s">
        <v>2772</v>
      </c>
      <c r="C17" s="14" t="s">
        <v>2554</v>
      </c>
      <c r="D17" s="14" t="s">
        <v>2555</v>
      </c>
      <c r="E17" s="14" t="s">
        <v>2773</v>
      </c>
      <c r="F17" s="14" t="s">
        <v>2731</v>
      </c>
      <c r="I17" s="14" t="s">
        <v>2558</v>
      </c>
      <c r="J17" s="14" t="s">
        <v>2559</v>
      </c>
      <c r="K17" s="14" t="s">
        <v>21</v>
      </c>
      <c r="L17" s="14" t="s">
        <v>2560</v>
      </c>
      <c r="M17" s="17"/>
      <c r="N17" s="14" t="s">
        <v>2561</v>
      </c>
      <c r="O17" s="17"/>
      <c r="P17" s="14" t="s">
        <v>2562</v>
      </c>
      <c r="Q17" s="16">
        <v>11.0</v>
      </c>
      <c r="R17" s="16">
        <v>4082351.0</v>
      </c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6">
        <v>128.0</v>
      </c>
      <c r="AE17" s="17"/>
      <c r="AF17" s="17"/>
      <c r="AG17" s="17"/>
      <c r="AH17" s="17"/>
      <c r="AI17" s="17"/>
      <c r="AJ17" s="17"/>
      <c r="AK17" s="17"/>
      <c r="AL17" s="16">
        <v>76.0</v>
      </c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4" t="s">
        <v>2242</v>
      </c>
      <c r="BB17" s="17"/>
      <c r="BC17" s="17"/>
      <c r="BD17" s="17"/>
      <c r="BE17" s="17"/>
      <c r="BF17" s="14" t="s">
        <v>2574</v>
      </c>
      <c r="BG17" s="16">
        <v>1.0</v>
      </c>
      <c r="BH17" s="14" t="s">
        <v>2564</v>
      </c>
      <c r="BI17" s="14" t="s">
        <v>2565</v>
      </c>
      <c r="BJ17" s="14" t="s">
        <v>2566</v>
      </c>
      <c r="BK17" s="17"/>
      <c r="BL17" s="17"/>
      <c r="BM17" s="16">
        <v>4.3</v>
      </c>
      <c r="BN17" s="17"/>
      <c r="BO17" s="17"/>
      <c r="BP17" s="17"/>
      <c r="BQ17" s="17"/>
      <c r="BR17" s="17"/>
      <c r="BS17" s="16">
        <v>0.4787</v>
      </c>
      <c r="BT17" s="16">
        <v>9.99441102</v>
      </c>
      <c r="BU17" s="14" t="s">
        <v>2567</v>
      </c>
      <c r="BV17" s="14" t="s">
        <v>2774</v>
      </c>
      <c r="BW17" s="14" t="s">
        <v>2569</v>
      </c>
      <c r="BX17" s="16">
        <v>26.0</v>
      </c>
      <c r="BY17" s="14" t="s">
        <v>2570</v>
      </c>
      <c r="BZ17" s="16">
        <v>304.0</v>
      </c>
      <c r="CA17" s="16">
        <v>-27942.0</v>
      </c>
      <c r="CB17" s="16">
        <v>0.0</v>
      </c>
      <c r="CC17" s="17"/>
      <c r="CD17" s="17"/>
      <c r="CE17" s="16">
        <v>9.99441102</v>
      </c>
      <c r="CF17" s="14" t="s">
        <v>2572</v>
      </c>
      <c r="CH17" s="19">
        <v>40688.0</v>
      </c>
      <c r="CI17" s="14" t="s">
        <v>2573</v>
      </c>
      <c r="CJ17" s="17"/>
      <c r="CK17" s="14" t="s">
        <v>2574</v>
      </c>
      <c r="CL17" s="14" t="s">
        <v>2575</v>
      </c>
      <c r="CM17" s="20">
        <v>2410662.0</v>
      </c>
      <c r="CN17" s="14" t="s">
        <v>2575</v>
      </c>
      <c r="CO17" s="14" t="s">
        <v>2563</v>
      </c>
      <c r="CP17" s="14" t="s">
        <v>2563</v>
      </c>
      <c r="CQ17" s="16">
        <v>0.2628</v>
      </c>
      <c r="CR17" s="16">
        <v>0.97</v>
      </c>
      <c r="CS17" s="17"/>
      <c r="CT17" s="14" t="s">
        <v>2775</v>
      </c>
      <c r="CU17" s="14" t="s">
        <v>2776</v>
      </c>
      <c r="CV17" s="14" t="s">
        <v>2750</v>
      </c>
      <c r="CW17" s="14" t="s">
        <v>2609</v>
      </c>
      <c r="CX17" s="14" t="s">
        <v>2739</v>
      </c>
      <c r="CY17" s="16">
        <v>9.99441102</v>
      </c>
      <c r="CZ17" s="14" t="s">
        <v>2581</v>
      </c>
      <c r="DB17" s="14" t="s">
        <v>2574</v>
      </c>
      <c r="DC17" s="17"/>
      <c r="DD17" s="14" t="s">
        <v>2777</v>
      </c>
      <c r="DE17" s="14" t="s">
        <v>2574</v>
      </c>
      <c r="DF17" s="14" t="s">
        <v>2563</v>
      </c>
      <c r="DG17" s="14" t="s">
        <v>2583</v>
      </c>
      <c r="DH17" s="14" t="s">
        <v>2584</v>
      </c>
      <c r="DI17" s="14" t="s">
        <v>2585</v>
      </c>
      <c r="DJ17" s="14" t="s">
        <v>2586</v>
      </c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  <c r="KL17" s="17"/>
      <c r="KM17" s="17"/>
      <c r="KN17" s="17"/>
      <c r="KO17" s="17"/>
      <c r="KP17" s="17"/>
      <c r="KQ17" s="17"/>
      <c r="KR17" s="17"/>
      <c r="KS17" s="17"/>
      <c r="KT17" s="17"/>
      <c r="KU17" s="17"/>
      <c r="KV17" s="17"/>
      <c r="KW17" s="17"/>
      <c r="KX17" s="17"/>
      <c r="KY17" s="17"/>
      <c r="KZ17" s="17"/>
      <c r="LA17" s="17"/>
      <c r="LB17" s="17"/>
      <c r="LC17" s="17"/>
      <c r="LD17" s="17"/>
      <c r="LE17" s="17"/>
      <c r="LF17" s="17"/>
      <c r="LG17" s="17"/>
      <c r="LH17" s="17"/>
      <c r="LI17" s="17"/>
      <c r="LJ17" s="17"/>
      <c r="LK17" s="17"/>
      <c r="LL17" s="17"/>
      <c r="LM17" s="17"/>
      <c r="LN17" s="17"/>
      <c r="LO17" s="17"/>
      <c r="LP17" s="17"/>
      <c r="LQ17" s="17"/>
      <c r="LR17" s="17"/>
      <c r="LS17" s="17"/>
      <c r="LT17" s="17"/>
      <c r="LU17" s="17"/>
      <c r="LV17" s="17"/>
      <c r="LW17" s="17"/>
      <c r="LX17" s="17"/>
      <c r="LY17" s="17"/>
      <c r="LZ17" s="17"/>
      <c r="MA17" s="17"/>
      <c r="MB17" s="17"/>
      <c r="MC17" s="17"/>
      <c r="MD17" s="17"/>
      <c r="ME17" s="17"/>
      <c r="MF17" s="17"/>
      <c r="MG17" s="17"/>
      <c r="MH17" s="17"/>
      <c r="MI17" s="17"/>
      <c r="MJ17" s="17"/>
      <c r="MK17" s="17"/>
      <c r="ML17" s="17"/>
      <c r="MM17" s="17"/>
      <c r="MN17" s="17"/>
      <c r="MO17" s="17"/>
      <c r="MP17" s="17"/>
      <c r="MQ17" s="17"/>
      <c r="MR17" s="17"/>
      <c r="MS17" s="17"/>
      <c r="MT17" s="17"/>
      <c r="MU17" s="17"/>
      <c r="MV17" s="17"/>
      <c r="MW17" s="17"/>
      <c r="MX17" s="17"/>
      <c r="MY17" s="17"/>
      <c r="MZ17" s="17"/>
      <c r="NA17" s="17"/>
      <c r="NB17" s="17"/>
      <c r="NC17" s="17"/>
      <c r="ND17" s="17"/>
      <c r="NE17" s="17"/>
      <c r="NF17" s="17"/>
      <c r="NG17" s="17"/>
      <c r="NH17" s="17"/>
      <c r="NI17" s="17"/>
      <c r="NJ17" s="17"/>
      <c r="NK17" s="17"/>
      <c r="NL17" s="17"/>
      <c r="NM17" s="17"/>
      <c r="NN17" s="17"/>
      <c r="NO17" s="17"/>
      <c r="NP17" s="17"/>
      <c r="NQ17" s="17"/>
      <c r="NR17" s="17"/>
      <c r="NS17" s="17"/>
      <c r="NT17" s="17"/>
      <c r="NU17" s="17"/>
      <c r="NV17" s="17"/>
      <c r="NW17" s="17"/>
      <c r="NX17" s="17"/>
      <c r="NY17" s="17"/>
      <c r="NZ17" s="17"/>
      <c r="OA17" s="17"/>
      <c r="OB17" s="17"/>
      <c r="OC17" s="17"/>
      <c r="OD17" s="17"/>
      <c r="OE17" s="17"/>
      <c r="OF17" s="17"/>
      <c r="OG17" s="17"/>
      <c r="OH17" s="17"/>
      <c r="OI17" s="17"/>
      <c r="OJ17" s="17"/>
      <c r="OK17" s="17"/>
      <c r="OL17" s="17"/>
      <c r="OM17" s="17"/>
      <c r="ON17" s="17"/>
      <c r="OO17" s="17"/>
      <c r="OP17" s="17"/>
      <c r="OQ17" s="17"/>
      <c r="OR17" s="17"/>
      <c r="OS17" s="17"/>
      <c r="OT17" s="17"/>
      <c r="OU17" s="17"/>
      <c r="OV17" s="17"/>
      <c r="OW17" s="17"/>
      <c r="OX17" s="17"/>
      <c r="OY17" s="17"/>
      <c r="OZ17" s="17"/>
      <c r="PA17" s="17"/>
      <c r="PB17" s="17"/>
      <c r="PC17" s="17"/>
      <c r="PD17" s="17"/>
      <c r="PE17" s="17"/>
      <c r="PF17" s="17"/>
      <c r="PG17" s="17"/>
      <c r="PH17" s="17"/>
      <c r="PI17" s="17"/>
      <c r="PJ17" s="17"/>
      <c r="PK17" s="17"/>
      <c r="PL17" s="17"/>
      <c r="PM17" s="17"/>
      <c r="PN17" s="17"/>
      <c r="PO17" s="17"/>
      <c r="PP17" s="17"/>
      <c r="PQ17" s="17"/>
      <c r="PR17" s="17"/>
      <c r="PS17" s="17"/>
      <c r="PT17" s="17"/>
      <c r="PU17" s="17"/>
      <c r="PV17" s="17"/>
      <c r="PW17" s="17"/>
      <c r="PX17" s="17"/>
      <c r="PY17" s="17"/>
      <c r="PZ17" s="17"/>
      <c r="QA17" s="17"/>
      <c r="QB17" s="17"/>
      <c r="QC17" s="17"/>
      <c r="QD17" s="17"/>
      <c r="QE17" s="17"/>
      <c r="QF17" s="17"/>
      <c r="QG17" s="17"/>
      <c r="QH17" s="17"/>
      <c r="QI17" s="17"/>
      <c r="QJ17" s="17"/>
      <c r="QK17" s="17"/>
      <c r="QL17" s="17"/>
      <c r="QM17" s="17"/>
      <c r="QN17" s="17"/>
      <c r="QO17" s="17"/>
      <c r="QP17" s="17"/>
      <c r="QQ17" s="17"/>
      <c r="QR17" s="17"/>
      <c r="QS17" s="17"/>
      <c r="QT17" s="17"/>
      <c r="QU17" s="16">
        <v>5.0</v>
      </c>
      <c r="QV17" s="16">
        <v>18.0</v>
      </c>
      <c r="QW17" s="16">
        <v>4.0</v>
      </c>
      <c r="QX17" s="17"/>
      <c r="QY17" s="17"/>
      <c r="QZ17" s="17"/>
      <c r="RA17" s="17"/>
      <c r="RB17" s="17"/>
      <c r="RC17" s="17"/>
      <c r="RD17" s="17"/>
      <c r="RE17" s="17"/>
      <c r="RF17" s="17"/>
      <c r="RG17" s="17"/>
      <c r="RH17" s="17"/>
      <c r="RI17" s="17"/>
      <c r="RJ17" s="17"/>
      <c r="RK17" s="17"/>
      <c r="RL17" s="17"/>
      <c r="RM17" s="17"/>
      <c r="RN17" s="17"/>
      <c r="RO17" s="17"/>
      <c r="RP17" s="17"/>
      <c r="RQ17" s="17"/>
      <c r="RR17" s="17"/>
      <c r="RS17" s="17"/>
      <c r="RT17" s="17"/>
      <c r="RU17" s="17"/>
      <c r="RV17" s="17"/>
      <c r="RW17" s="17"/>
      <c r="RX17" s="17"/>
      <c r="RY17" s="17"/>
      <c r="RZ17" s="17"/>
      <c r="SA17" s="17"/>
      <c r="SB17" s="17"/>
      <c r="SC17" s="17"/>
      <c r="SD17" s="17"/>
      <c r="SE17" s="17"/>
      <c r="SF17" s="17"/>
      <c r="SG17" s="17"/>
      <c r="SH17" s="17"/>
      <c r="SI17" s="17"/>
      <c r="SJ17" s="17"/>
      <c r="SK17" s="17"/>
      <c r="SL17" s="17"/>
      <c r="SM17" s="17"/>
      <c r="SN17" s="17"/>
      <c r="SO17" s="17"/>
      <c r="SP17" s="17"/>
      <c r="SQ17" s="17"/>
      <c r="SR17" s="17"/>
      <c r="SS17" s="17"/>
      <c r="ST17" s="17"/>
      <c r="SU17" s="17"/>
      <c r="SV17" s="17"/>
      <c r="SW17" s="17"/>
      <c r="SX17" s="17"/>
      <c r="SY17" s="17"/>
      <c r="SZ17" s="17"/>
      <c r="TA17" s="17"/>
      <c r="TB17" s="17"/>
      <c r="TC17" s="17"/>
      <c r="TD17" s="17"/>
      <c r="TE17" s="17"/>
      <c r="TF17" s="17"/>
      <c r="TG17" s="17"/>
      <c r="TH17" s="17"/>
      <c r="TI17" s="17"/>
      <c r="TJ17" s="17"/>
      <c r="TK17" s="17"/>
      <c r="TL17" s="17"/>
      <c r="TM17" s="17"/>
      <c r="TN17" s="17"/>
      <c r="TO17" s="17"/>
      <c r="TP17" s="17"/>
      <c r="TQ17" s="17"/>
      <c r="TR17" s="17"/>
      <c r="TS17" s="17"/>
      <c r="TT17" s="17"/>
      <c r="TU17" s="17"/>
      <c r="TV17" s="17"/>
      <c r="TW17" s="17"/>
      <c r="TX17" s="17"/>
      <c r="TY17" s="17"/>
      <c r="TZ17" s="17"/>
      <c r="UA17" s="17"/>
      <c r="UB17" s="17"/>
      <c r="UC17" s="17"/>
      <c r="UD17" s="17"/>
      <c r="UE17" s="17"/>
      <c r="UF17" s="17"/>
      <c r="UG17" s="17"/>
      <c r="UH17" s="17"/>
      <c r="UI17" s="17"/>
      <c r="UJ17" s="17"/>
      <c r="UK17" s="17"/>
      <c r="UL17" s="17"/>
      <c r="UM17" s="17"/>
      <c r="UN17" s="17"/>
      <c r="UO17" s="17"/>
      <c r="UP17" s="17"/>
      <c r="UQ17" s="17"/>
      <c r="UR17" s="17"/>
      <c r="US17" s="17"/>
      <c r="UT17" s="17"/>
      <c r="UU17" s="17"/>
      <c r="UV17" s="17"/>
      <c r="UW17" s="17"/>
      <c r="UX17" s="17"/>
      <c r="UY17" s="17"/>
      <c r="UZ17" s="17"/>
      <c r="VA17" s="17"/>
      <c r="VB17" s="17"/>
      <c r="VC17" s="17"/>
      <c r="VD17" s="17"/>
      <c r="VE17" s="17"/>
      <c r="VF17" s="17"/>
      <c r="VG17" s="17"/>
      <c r="VH17" s="17"/>
      <c r="VI17" s="17"/>
      <c r="VJ17" s="17"/>
      <c r="VK17" s="17"/>
      <c r="VL17" s="17"/>
      <c r="VM17" s="17"/>
      <c r="VN17" s="17"/>
      <c r="VO17" s="17"/>
      <c r="VP17" s="17"/>
      <c r="VQ17" s="17"/>
      <c r="VR17" s="17"/>
      <c r="VS17" s="17"/>
      <c r="VT17" s="17"/>
      <c r="VU17" s="17"/>
      <c r="VV17" s="17"/>
      <c r="VW17" s="17"/>
      <c r="VX17" s="17"/>
      <c r="VY17" s="17"/>
      <c r="VZ17" s="17"/>
      <c r="WA17" s="17"/>
      <c r="WB17" s="17"/>
      <c r="WC17" s="17"/>
      <c r="WD17" s="17"/>
      <c r="WE17" s="17"/>
      <c r="WF17" s="17"/>
      <c r="WG17" s="17"/>
      <c r="WH17" s="17"/>
      <c r="WI17" s="17"/>
      <c r="WJ17" s="17"/>
      <c r="WK17" s="17"/>
      <c r="WL17" s="17"/>
      <c r="WM17" s="17"/>
      <c r="WN17" s="17"/>
      <c r="WO17" s="17"/>
      <c r="WP17" s="17"/>
      <c r="WQ17" s="17"/>
      <c r="WR17" s="17"/>
      <c r="WS17" s="17"/>
      <c r="WT17" s="17"/>
      <c r="WU17" s="17"/>
      <c r="WV17" s="17"/>
      <c r="WW17" s="17"/>
      <c r="WX17" s="17"/>
      <c r="WY17" s="17"/>
      <c r="WZ17" s="17"/>
      <c r="XA17" s="17"/>
      <c r="XB17" s="17"/>
      <c r="XC17" s="17"/>
      <c r="XD17" s="17"/>
      <c r="XE17" s="17"/>
      <c r="XF17" s="17"/>
      <c r="XG17" s="17"/>
      <c r="XH17" s="17"/>
      <c r="XI17" s="17"/>
      <c r="XJ17" s="17"/>
      <c r="XK17" s="17"/>
      <c r="XL17" s="17"/>
      <c r="XM17" s="17"/>
      <c r="XN17" s="17"/>
      <c r="XO17" s="17"/>
      <c r="XP17" s="17"/>
      <c r="XQ17" s="17"/>
      <c r="XR17" s="17"/>
      <c r="XS17" s="17"/>
      <c r="XT17" s="17"/>
      <c r="XU17" s="17"/>
      <c r="XV17" s="17"/>
      <c r="XW17" s="17"/>
      <c r="XX17" s="17"/>
      <c r="XY17" s="17"/>
      <c r="XZ17" s="17"/>
      <c r="YA17" s="17"/>
      <c r="YB17" s="17"/>
      <c r="YC17" s="17"/>
      <c r="YD17" s="17"/>
      <c r="YE17" s="17"/>
      <c r="YF17" s="17"/>
      <c r="YG17" s="17"/>
      <c r="YH17" s="17"/>
      <c r="YI17" s="17"/>
      <c r="YJ17" s="17"/>
      <c r="YK17" s="17"/>
      <c r="YL17" s="17"/>
      <c r="YM17" s="17"/>
      <c r="YN17" s="17"/>
      <c r="YO17" s="17"/>
      <c r="YP17" s="17"/>
      <c r="YQ17" s="17"/>
      <c r="YR17" s="17"/>
      <c r="YS17" s="17"/>
      <c r="YT17" s="17"/>
      <c r="YU17" s="17"/>
      <c r="YV17" s="17"/>
      <c r="YW17" s="17"/>
      <c r="YX17" s="17"/>
      <c r="YY17" s="17"/>
      <c r="YZ17" s="17"/>
      <c r="ZA17" s="17"/>
      <c r="ZB17" s="17"/>
      <c r="ZC17" s="17"/>
      <c r="ZD17" s="17"/>
      <c r="ZE17" s="17"/>
      <c r="ZF17" s="17"/>
      <c r="ZG17" s="17"/>
      <c r="ZH17" s="17"/>
      <c r="ZI17" s="17"/>
      <c r="ZJ17" s="17"/>
      <c r="ZK17" s="17"/>
      <c r="ZL17" s="17"/>
      <c r="ZM17" s="17"/>
      <c r="ZN17" s="17"/>
      <c r="ZO17" s="17"/>
      <c r="ZP17" s="17"/>
      <c r="ZQ17" s="17"/>
      <c r="ZR17" s="17"/>
      <c r="ZS17" s="17"/>
      <c r="ZT17" s="17"/>
      <c r="ZU17" s="17"/>
      <c r="ZV17" s="17"/>
      <c r="ZW17" s="17"/>
      <c r="ZX17" s="17"/>
      <c r="ZY17" s="17"/>
      <c r="ZZ17" s="17"/>
      <c r="AAA17" s="17"/>
      <c r="AAB17" s="17"/>
      <c r="AAC17" s="17"/>
      <c r="AAD17" s="17"/>
      <c r="AAE17" s="17"/>
      <c r="AAF17" s="17"/>
      <c r="AAG17" s="17"/>
      <c r="AAH17" s="17"/>
      <c r="AAI17" s="17"/>
      <c r="AAJ17" s="17"/>
      <c r="AAK17" s="17"/>
      <c r="AAL17" s="17"/>
      <c r="AAM17" s="17"/>
      <c r="AAN17" s="17"/>
      <c r="AAO17" s="17"/>
      <c r="AAP17" s="17"/>
      <c r="AAQ17" s="17"/>
      <c r="AAR17" s="17"/>
      <c r="AAS17" s="17"/>
      <c r="AAT17" s="17"/>
      <c r="AAU17" s="17"/>
      <c r="AAV17" s="17"/>
      <c r="AAW17" s="17"/>
      <c r="AAX17" s="17"/>
      <c r="AAY17" s="17"/>
      <c r="AAZ17" s="17"/>
      <c r="ABA17" s="17"/>
      <c r="ABB17" s="17"/>
      <c r="ABC17" s="17"/>
      <c r="ABD17" s="17"/>
      <c r="ABE17" s="17"/>
      <c r="ABF17" s="17"/>
      <c r="ABG17" s="17"/>
      <c r="ABH17" s="17"/>
      <c r="ABI17" s="17"/>
      <c r="ABJ17" s="17"/>
      <c r="ABK17" s="17"/>
      <c r="ABL17" s="17"/>
      <c r="ABM17" s="17"/>
      <c r="ABN17" s="17"/>
      <c r="ABO17" s="17"/>
      <c r="ABP17" s="17"/>
      <c r="ABQ17" s="17"/>
      <c r="ABR17" s="17"/>
      <c r="ABS17" s="17"/>
      <c r="ABT17" s="17"/>
      <c r="ABU17" s="17"/>
      <c r="ABV17" s="17"/>
      <c r="ABW17" s="17"/>
      <c r="ABX17" s="17"/>
      <c r="ABY17" s="17"/>
      <c r="ABZ17" s="17"/>
      <c r="ACA17" s="17"/>
      <c r="ACB17" s="17"/>
      <c r="ACC17" s="17"/>
      <c r="ACD17" s="17"/>
      <c r="ACE17" s="17"/>
      <c r="ACF17" s="17"/>
      <c r="ACG17" s="17"/>
      <c r="ACH17" s="17"/>
      <c r="ACI17" s="17"/>
      <c r="ACJ17" s="17"/>
      <c r="ACK17" s="17"/>
      <c r="ACL17" s="17"/>
      <c r="ACM17" s="17"/>
      <c r="ACN17" s="17"/>
      <c r="ACO17" s="17"/>
      <c r="ACP17" s="17"/>
      <c r="ACQ17" s="17"/>
      <c r="ACR17" s="17"/>
      <c r="ACS17" s="17"/>
      <c r="ACT17" s="17"/>
      <c r="ACU17" s="17"/>
      <c r="ACV17" s="17"/>
      <c r="ACW17" s="17"/>
      <c r="ACX17" s="17"/>
      <c r="ACY17" s="17"/>
      <c r="ACZ17" s="17"/>
      <c r="ADA17" s="17"/>
      <c r="ADB17" s="17"/>
      <c r="ADC17" s="17"/>
      <c r="ADD17" s="17"/>
      <c r="ADE17" s="17"/>
      <c r="ADF17" s="17"/>
      <c r="ADG17" s="17"/>
      <c r="ADH17" s="17"/>
      <c r="ADI17" s="17"/>
      <c r="ADJ17" s="17"/>
      <c r="ADK17" s="17"/>
      <c r="ADL17" s="17"/>
      <c r="ADM17" s="17"/>
      <c r="ADN17" s="17"/>
      <c r="ADO17" s="17"/>
      <c r="ADP17" s="17"/>
      <c r="ADQ17" s="17"/>
      <c r="ADR17" s="17"/>
      <c r="ADS17" s="17"/>
      <c r="ADT17" s="17"/>
      <c r="ADU17" s="17"/>
      <c r="ADV17" s="17"/>
      <c r="ADW17" s="17"/>
      <c r="ADX17" s="17"/>
      <c r="ADY17" s="17"/>
      <c r="ADZ17" s="17"/>
      <c r="AEA17" s="17"/>
      <c r="AEB17" s="17"/>
      <c r="AEC17" s="17"/>
      <c r="AED17" s="17"/>
      <c r="AEE17" s="17"/>
      <c r="AEF17" s="17"/>
      <c r="AEG17" s="17"/>
      <c r="AEH17" s="17"/>
      <c r="AEI17" s="17"/>
      <c r="AEJ17" s="17"/>
      <c r="AEK17" s="17"/>
      <c r="AEL17" s="17"/>
      <c r="AEM17" s="17"/>
      <c r="AEN17" s="17"/>
      <c r="AEO17" s="17"/>
      <c r="AEP17" s="17"/>
      <c r="AEQ17" s="17"/>
      <c r="AER17" s="17"/>
      <c r="AES17" s="17"/>
      <c r="AET17" s="17"/>
      <c r="AEU17" s="17"/>
      <c r="AEV17" s="17"/>
      <c r="AEW17" s="17"/>
      <c r="AEX17" s="17"/>
      <c r="AEY17" s="17"/>
      <c r="AEZ17" s="17"/>
      <c r="AFA17" s="17"/>
      <c r="AFB17" s="17"/>
      <c r="AFC17" s="17"/>
      <c r="AFD17" s="17"/>
      <c r="AFE17" s="17"/>
      <c r="AFF17" s="17"/>
      <c r="AFG17" s="17"/>
      <c r="AFH17" s="17"/>
      <c r="AFI17" s="17"/>
      <c r="AFJ17" s="17"/>
      <c r="AFK17" s="17"/>
      <c r="AFL17" s="17"/>
      <c r="AFM17" s="17"/>
      <c r="AFN17" s="17"/>
      <c r="AFO17" s="17"/>
      <c r="AFP17" s="17"/>
      <c r="AFQ17" s="17"/>
      <c r="AFR17" s="17"/>
      <c r="AFS17" s="17"/>
      <c r="AFT17" s="17"/>
      <c r="AFU17" s="17"/>
      <c r="AFV17" s="17"/>
      <c r="AFW17" s="17"/>
      <c r="AFX17" s="17"/>
      <c r="AFY17" s="17"/>
      <c r="AFZ17" s="17"/>
      <c r="AGA17" s="17"/>
      <c r="AGB17" s="17"/>
      <c r="AGC17" s="17"/>
      <c r="AGD17" s="17"/>
      <c r="AGE17" s="17"/>
      <c r="AGF17" s="17"/>
      <c r="AGG17" s="17"/>
      <c r="AGH17" s="17"/>
      <c r="AGI17" s="17"/>
      <c r="AGJ17" s="17"/>
      <c r="AGK17" s="17"/>
      <c r="AGL17" s="17"/>
      <c r="AGM17" s="17"/>
      <c r="AGN17" s="17"/>
      <c r="AGO17" s="17"/>
      <c r="AGP17" s="17"/>
      <c r="AGQ17" s="17"/>
      <c r="AGR17" s="17"/>
      <c r="AGS17" s="17"/>
      <c r="AGT17" s="17"/>
      <c r="AGU17" s="17"/>
      <c r="AGV17" s="17"/>
      <c r="AGW17" s="17"/>
      <c r="AGX17" s="17"/>
      <c r="AGY17" s="17"/>
      <c r="AGZ17" s="17"/>
      <c r="AHA17" s="17"/>
      <c r="AHB17" s="17"/>
      <c r="AHC17" s="17"/>
      <c r="AHD17" s="17"/>
      <c r="AHE17" s="17"/>
      <c r="AHF17" s="17"/>
      <c r="AHG17" s="17"/>
      <c r="AHH17" s="17"/>
      <c r="AHI17" s="17"/>
      <c r="AHJ17" s="17"/>
      <c r="AHK17" s="17"/>
      <c r="AHL17" s="17"/>
      <c r="AHM17" s="17"/>
      <c r="AHN17" s="17"/>
      <c r="AHO17" s="17"/>
      <c r="AHP17" s="17"/>
      <c r="AHQ17" s="17"/>
      <c r="AHR17" s="17"/>
      <c r="AHS17" s="17"/>
      <c r="AHT17" s="17"/>
      <c r="AHU17" s="17"/>
      <c r="AHV17" s="17"/>
      <c r="AHW17" s="17"/>
      <c r="AHX17" s="17"/>
      <c r="AHY17" s="17"/>
      <c r="AHZ17" s="17"/>
      <c r="AIA17" s="17"/>
      <c r="AIB17" s="17"/>
      <c r="AIC17" s="17"/>
      <c r="AID17" s="17"/>
      <c r="AIE17" s="17"/>
      <c r="AIF17" s="17"/>
      <c r="AIG17" s="17"/>
      <c r="AIH17" s="17"/>
      <c r="AII17" s="17"/>
      <c r="AIJ17" s="17"/>
      <c r="AIK17" s="17"/>
      <c r="AIL17" s="17"/>
      <c r="AIM17" s="17"/>
      <c r="AIN17" s="17"/>
      <c r="AIO17" s="17"/>
      <c r="AIP17" s="17"/>
      <c r="AIQ17" s="17"/>
      <c r="AIR17" s="17"/>
      <c r="AIS17" s="17"/>
      <c r="AIT17" s="17"/>
      <c r="AIU17" s="17"/>
      <c r="AIV17" s="17"/>
      <c r="AIW17" s="17"/>
      <c r="AIX17" s="17"/>
      <c r="AIY17" s="17"/>
      <c r="AIZ17" s="17"/>
      <c r="AJA17" s="17"/>
      <c r="AJB17" s="17"/>
      <c r="AJC17" s="17"/>
      <c r="AJD17" s="17"/>
      <c r="AJE17" s="17"/>
      <c r="AJF17" s="17"/>
      <c r="AJG17" s="17"/>
      <c r="AJH17" s="17"/>
      <c r="AJI17" s="17"/>
      <c r="AJJ17" s="17"/>
      <c r="AJK17" s="17"/>
      <c r="AJL17" s="17"/>
      <c r="AJM17" s="17"/>
      <c r="AJN17" s="17"/>
      <c r="AJO17" s="17"/>
      <c r="AJP17" s="17"/>
      <c r="AJQ17" s="17"/>
      <c r="AJR17" s="17"/>
      <c r="AJS17" s="17"/>
      <c r="AJT17" s="17"/>
      <c r="AJU17" s="17"/>
      <c r="AJV17" s="17"/>
      <c r="AJW17" s="17"/>
      <c r="AJX17" s="17"/>
      <c r="AJY17" s="17"/>
      <c r="AJZ17" s="17"/>
      <c r="AKA17" s="17"/>
      <c r="AKB17" s="17"/>
      <c r="AKC17" s="17"/>
      <c r="AKD17" s="17"/>
      <c r="AKE17" s="17"/>
      <c r="AKF17" s="17"/>
      <c r="AKG17" s="17"/>
      <c r="AKH17" s="17"/>
      <c r="AKI17" s="17"/>
      <c r="AKJ17" s="17"/>
      <c r="AKK17" s="17"/>
      <c r="AKL17" s="17"/>
      <c r="AKM17" s="17"/>
      <c r="AKN17" s="17"/>
      <c r="AKO17" s="17"/>
      <c r="AKP17" s="17"/>
      <c r="AKQ17" s="17"/>
      <c r="AKR17" s="17"/>
      <c r="AKS17" s="17"/>
      <c r="AKT17" s="17"/>
      <c r="AKU17" s="17"/>
      <c r="AKV17" s="17"/>
      <c r="AKW17" s="17"/>
      <c r="AKX17" s="17"/>
      <c r="AKY17" s="17"/>
      <c r="AKZ17" s="17"/>
      <c r="ALA17" s="17"/>
      <c r="ALB17" s="17"/>
      <c r="ALC17" s="17"/>
      <c r="ALD17" s="17"/>
      <c r="ALE17" s="17"/>
      <c r="ALF17" s="17"/>
      <c r="ALG17" s="17"/>
      <c r="ALH17" s="17"/>
      <c r="ALI17" s="17"/>
      <c r="ALJ17" s="17"/>
      <c r="ALK17" s="17"/>
      <c r="ALL17" s="17"/>
      <c r="ALM17" s="17"/>
      <c r="ALN17" s="17"/>
      <c r="ALO17" s="17"/>
      <c r="ALP17" s="17"/>
      <c r="ALQ17" s="17"/>
      <c r="ALR17" s="17"/>
      <c r="ALS17" s="17"/>
      <c r="ALT17" s="17"/>
      <c r="ALU17" s="17"/>
      <c r="ALV17" s="17"/>
      <c r="ALW17" s="17"/>
      <c r="ALX17" s="17"/>
      <c r="ALY17" s="17"/>
      <c r="ALZ17" s="17"/>
      <c r="AMA17" s="17"/>
      <c r="AMB17" s="17"/>
      <c r="AMC17" s="17"/>
      <c r="AMD17" s="17"/>
      <c r="AME17" s="17"/>
      <c r="AMF17" s="17"/>
      <c r="AMG17" s="17"/>
      <c r="AMH17" s="17"/>
      <c r="AMI17" s="17"/>
      <c r="AMJ17" s="17"/>
      <c r="AMK17" s="17"/>
      <c r="AML17" s="17"/>
      <c r="AMM17" s="17"/>
      <c r="AMN17" s="17"/>
      <c r="AMO17" s="17"/>
      <c r="AMP17" s="17"/>
      <c r="AMQ17" s="17"/>
      <c r="AMR17" s="17"/>
      <c r="AMS17" s="17"/>
      <c r="AMT17" s="17"/>
      <c r="AMU17" s="17"/>
      <c r="AMV17" s="17"/>
      <c r="AMW17" s="17"/>
      <c r="AMX17" s="17"/>
      <c r="AMY17" s="17"/>
      <c r="AMZ17" s="17"/>
      <c r="ANA17" s="17"/>
      <c r="ANB17" s="17"/>
      <c r="ANC17" s="17"/>
      <c r="AND17" s="17"/>
      <c r="ANE17" s="17"/>
      <c r="ANF17" s="17"/>
      <c r="ANG17" s="17"/>
      <c r="ANH17" s="17"/>
      <c r="ANI17" s="17"/>
      <c r="ANJ17" s="17"/>
      <c r="ANK17" s="17"/>
      <c r="ANL17" s="17"/>
      <c r="ANM17" s="17"/>
      <c r="ANN17" s="17"/>
      <c r="ANO17" s="17"/>
      <c r="ANP17" s="17"/>
      <c r="ANQ17" s="17"/>
      <c r="ANR17" s="17"/>
      <c r="ANS17" s="17"/>
      <c r="ANT17" s="17"/>
      <c r="ANU17" s="17"/>
      <c r="ANV17" s="17"/>
      <c r="ANW17" s="17"/>
      <c r="ANX17" s="17"/>
      <c r="ANY17" s="17"/>
      <c r="ANZ17" s="17"/>
      <c r="AOA17" s="17"/>
      <c r="AOB17" s="17"/>
      <c r="AOC17" s="17"/>
      <c r="AOD17" s="17"/>
      <c r="AOE17" s="17"/>
      <c r="AOF17" s="17"/>
      <c r="AOG17" s="17"/>
      <c r="AOH17" s="17"/>
      <c r="AOI17" s="17"/>
      <c r="AOJ17" s="17"/>
      <c r="AOK17" s="17"/>
      <c r="AOL17" s="17"/>
      <c r="AOM17" s="17"/>
      <c r="AON17" s="17"/>
      <c r="AOO17" s="17"/>
      <c r="AOP17" s="17"/>
      <c r="AOQ17" s="17"/>
      <c r="AOR17" s="17"/>
      <c r="AOS17" s="17"/>
      <c r="AOT17" s="17"/>
      <c r="AOU17" s="17"/>
      <c r="AOV17" s="17"/>
      <c r="AOW17" s="17"/>
      <c r="AOX17" s="17"/>
      <c r="AOY17" s="17"/>
      <c r="AOZ17" s="17"/>
      <c r="APA17" s="17"/>
      <c r="APB17" s="17"/>
      <c r="APC17" s="17"/>
      <c r="APD17" s="17"/>
      <c r="APE17" s="17"/>
      <c r="APF17" s="17"/>
      <c r="APG17" s="17"/>
      <c r="APH17" s="17"/>
      <c r="API17" s="17"/>
      <c r="APJ17" s="17"/>
      <c r="APK17" s="17"/>
      <c r="APL17" s="17"/>
      <c r="APM17" s="17"/>
      <c r="APN17" s="17"/>
      <c r="APO17" s="17"/>
      <c r="APP17" s="17"/>
      <c r="APQ17" s="17"/>
      <c r="APR17" s="17"/>
      <c r="APS17" s="17"/>
      <c r="APT17" s="17"/>
      <c r="APU17" s="17"/>
      <c r="APV17" s="17"/>
      <c r="APW17" s="17"/>
      <c r="APX17" s="17"/>
      <c r="APY17" s="17"/>
      <c r="APZ17" s="17"/>
      <c r="AQA17" s="17"/>
      <c r="AQB17" s="17"/>
      <c r="AQC17" s="17"/>
      <c r="AQD17" s="17"/>
      <c r="AQE17" s="17"/>
      <c r="AQF17" s="17"/>
      <c r="AQG17" s="17"/>
      <c r="AQH17" s="17"/>
      <c r="AQI17" s="17"/>
      <c r="AQJ17" s="17"/>
      <c r="AQK17" s="17"/>
      <c r="AQL17" s="17"/>
      <c r="AQM17" s="17"/>
      <c r="AQN17" s="17"/>
      <c r="AQO17" s="17"/>
      <c r="AQP17" s="17"/>
      <c r="AQQ17" s="17"/>
      <c r="AQR17" s="17"/>
      <c r="AQS17" s="17"/>
      <c r="AQT17" s="17"/>
      <c r="AQU17" s="17"/>
      <c r="AQV17" s="17"/>
      <c r="AQW17" s="17"/>
      <c r="AQX17" s="17"/>
      <c r="AQY17" s="17"/>
      <c r="AQZ17" s="17"/>
      <c r="ARA17" s="17"/>
      <c r="ARB17" s="17"/>
      <c r="ARC17" s="17"/>
      <c r="ARD17" s="17"/>
      <c r="ARE17" s="17"/>
      <c r="ARF17" s="17"/>
      <c r="ARG17" s="17"/>
      <c r="ARH17" s="17"/>
      <c r="ARI17" s="17"/>
      <c r="ARJ17" s="17"/>
      <c r="ARK17" s="17"/>
      <c r="ARL17" s="17"/>
      <c r="ARM17" s="17"/>
      <c r="ARN17" s="17"/>
      <c r="ARO17" s="17"/>
      <c r="ARP17" s="17"/>
      <c r="ARQ17" s="17"/>
      <c r="ARR17" s="17"/>
      <c r="ARS17" s="17"/>
      <c r="ART17" s="17"/>
      <c r="ARU17" s="17"/>
      <c r="ARV17" s="17"/>
      <c r="ARW17" s="17"/>
      <c r="ARX17" s="17"/>
      <c r="ARY17" s="17"/>
      <c r="ARZ17" s="17"/>
      <c r="ASA17" s="17"/>
      <c r="ASB17" s="17"/>
      <c r="ASC17" s="17"/>
      <c r="ASD17" s="17"/>
      <c r="ASE17" s="17"/>
      <c r="ASF17" s="17"/>
      <c r="ASG17" s="17"/>
      <c r="ASH17" s="17"/>
      <c r="ASI17" s="17"/>
      <c r="ASJ17" s="17"/>
      <c r="ASK17" s="17"/>
      <c r="ASL17" s="17"/>
      <c r="ASM17" s="17"/>
      <c r="ASN17" s="17"/>
      <c r="ASO17" s="17"/>
      <c r="ASP17" s="17"/>
      <c r="ASQ17" s="17"/>
      <c r="ASR17" s="17"/>
      <c r="ASS17" s="17"/>
      <c r="AST17" s="17"/>
      <c r="ASU17" s="17"/>
      <c r="ASV17" s="17"/>
      <c r="ASW17" s="17"/>
      <c r="ASX17" s="17"/>
      <c r="ASY17" s="17"/>
      <c r="ASZ17" s="17"/>
      <c r="ATA17" s="17"/>
      <c r="ATB17" s="17"/>
      <c r="ATC17" s="17"/>
      <c r="ATD17" s="17"/>
      <c r="ATE17" s="17"/>
      <c r="ATF17" s="17"/>
      <c r="ATG17" s="17"/>
      <c r="ATH17" s="17"/>
      <c r="ATI17" s="17"/>
      <c r="ATJ17" s="17"/>
      <c r="ATK17" s="17"/>
      <c r="ATL17" s="17"/>
      <c r="ATM17" s="17"/>
      <c r="ATN17" s="17"/>
      <c r="ATO17" s="17"/>
      <c r="ATP17" s="17"/>
      <c r="ATQ17" s="17"/>
      <c r="ATR17" s="17"/>
      <c r="ATS17" s="17"/>
      <c r="ATT17" s="17"/>
      <c r="ATU17" s="17"/>
      <c r="ATV17" s="17"/>
      <c r="ATW17" s="17"/>
      <c r="ATX17" s="17"/>
      <c r="ATY17" s="17"/>
      <c r="ATZ17" s="17"/>
      <c r="AUA17" s="17"/>
      <c r="AUB17" s="17"/>
      <c r="AUC17" s="17"/>
      <c r="AUD17" s="17"/>
      <c r="AUE17" s="17"/>
      <c r="AUF17" s="17"/>
      <c r="AUG17" s="17"/>
      <c r="AUH17" s="17"/>
      <c r="AUI17" s="17"/>
      <c r="AUJ17" s="17"/>
      <c r="AUK17" s="17"/>
      <c r="AUL17" s="17"/>
      <c r="AUM17" s="17"/>
      <c r="AUN17" s="17"/>
      <c r="AUO17" s="17"/>
      <c r="AUP17" s="17"/>
      <c r="AUQ17" s="17"/>
      <c r="AUR17" s="17"/>
      <c r="AUS17" s="17"/>
      <c r="AUT17" s="17"/>
      <c r="AUU17" s="17"/>
      <c r="AUV17" s="17"/>
      <c r="AUW17" s="17"/>
      <c r="AUX17" s="17"/>
      <c r="AUY17" s="17"/>
      <c r="AUZ17" s="17"/>
      <c r="AVA17" s="17"/>
      <c r="AVB17" s="17"/>
      <c r="AVC17" s="17"/>
      <c r="AVD17" s="17"/>
      <c r="AVE17" s="17"/>
      <c r="AVF17" s="17"/>
      <c r="AVG17" s="17"/>
      <c r="AVH17" s="17"/>
      <c r="AVI17" s="17"/>
      <c r="AVJ17" s="17"/>
      <c r="AVK17" s="17"/>
      <c r="AVL17" s="17"/>
      <c r="AVM17" s="17"/>
      <c r="AVN17" s="17"/>
      <c r="AVO17" s="17"/>
      <c r="AVP17" s="17"/>
      <c r="AVQ17" s="17"/>
      <c r="AVR17" s="17"/>
      <c r="AVS17" s="17"/>
      <c r="AVT17" s="17"/>
      <c r="AVU17" s="17"/>
      <c r="AVV17" s="17"/>
      <c r="AVW17" s="17"/>
      <c r="AVX17" s="17"/>
      <c r="AVY17" s="17"/>
      <c r="AVZ17" s="17"/>
      <c r="AWA17" s="17"/>
      <c r="AWB17" s="17"/>
      <c r="AWC17" s="17"/>
      <c r="AWD17" s="17"/>
      <c r="AWE17" s="17"/>
      <c r="AWF17" s="17"/>
      <c r="AWG17" s="17"/>
      <c r="AWH17" s="17"/>
      <c r="AWI17" s="17"/>
      <c r="AWJ17" s="17"/>
      <c r="AWK17" s="17"/>
      <c r="AWL17" s="17"/>
      <c r="AWM17" s="17"/>
      <c r="AWN17" s="17"/>
      <c r="AWO17" s="17"/>
      <c r="AWP17" s="17"/>
      <c r="AWQ17" s="17"/>
      <c r="AWR17" s="17"/>
      <c r="AWS17" s="17"/>
      <c r="AWT17" s="17"/>
      <c r="AWU17" s="17"/>
      <c r="AWV17" s="17"/>
      <c r="AWW17" s="17"/>
      <c r="AWX17" s="17"/>
      <c r="AWY17" s="17"/>
      <c r="AWZ17" s="17"/>
      <c r="AXA17" s="17"/>
      <c r="AXB17" s="17"/>
      <c r="AXC17" s="17"/>
      <c r="AXD17" s="17"/>
      <c r="AXE17" s="17"/>
      <c r="AXF17" s="17"/>
      <c r="AXG17" s="17"/>
      <c r="AXH17" s="17"/>
      <c r="AXI17" s="17"/>
      <c r="AXJ17" s="17"/>
      <c r="AXK17" s="17"/>
      <c r="AXL17" s="17"/>
      <c r="AXM17" s="17"/>
      <c r="AXN17" s="17"/>
      <c r="AXO17" s="17"/>
      <c r="AXP17" s="17"/>
      <c r="AXQ17" s="17"/>
      <c r="AXR17" s="17"/>
      <c r="AXS17" s="17"/>
      <c r="AXT17" s="17"/>
      <c r="AXU17" s="17"/>
      <c r="AXV17" s="17"/>
      <c r="AXW17" s="17"/>
      <c r="AXX17" s="17"/>
      <c r="AXY17" s="17"/>
      <c r="AXZ17" s="17"/>
      <c r="AYA17" s="17"/>
      <c r="AYB17" s="17"/>
      <c r="AYC17" s="17"/>
      <c r="AYD17" s="17"/>
      <c r="AYE17" s="17"/>
      <c r="AYF17" s="17"/>
      <c r="AYG17" s="17"/>
      <c r="AYH17" s="17"/>
      <c r="AYI17" s="17"/>
      <c r="AYJ17" s="17"/>
      <c r="AYK17" s="17"/>
      <c r="AYL17" s="17"/>
      <c r="AYM17" s="17"/>
      <c r="AYN17" s="17"/>
      <c r="AYO17" s="17"/>
      <c r="AYP17" s="17"/>
      <c r="AYQ17" s="17"/>
      <c r="AYR17" s="17"/>
      <c r="AYS17" s="17"/>
      <c r="AYT17" s="17"/>
      <c r="AYU17" s="17"/>
      <c r="AYV17" s="17"/>
      <c r="AYW17" s="17"/>
      <c r="AYX17" s="17"/>
      <c r="AYY17" s="17"/>
      <c r="AYZ17" s="17"/>
      <c r="AZA17" s="17"/>
      <c r="AZB17" s="17"/>
      <c r="AZC17" s="17"/>
      <c r="AZD17" s="17"/>
      <c r="AZE17" s="17"/>
      <c r="AZF17" s="17"/>
      <c r="AZG17" s="17"/>
      <c r="AZH17" s="17"/>
      <c r="AZI17" s="17"/>
      <c r="AZJ17" s="17"/>
      <c r="AZK17" s="17"/>
      <c r="AZL17" s="17"/>
      <c r="AZM17" s="17"/>
      <c r="AZN17" s="17"/>
      <c r="AZO17" s="17"/>
      <c r="AZP17" s="17"/>
      <c r="AZQ17" s="17"/>
      <c r="AZR17" s="17"/>
      <c r="AZS17" s="17"/>
      <c r="AZT17" s="17"/>
      <c r="AZU17" s="17"/>
      <c r="AZV17" s="17"/>
      <c r="AZW17" s="17"/>
      <c r="AZX17" s="17"/>
      <c r="AZY17" s="17"/>
      <c r="AZZ17" s="17"/>
      <c r="BAA17" s="17"/>
      <c r="BAB17" s="17"/>
      <c r="BAC17" s="17"/>
      <c r="BAD17" s="17"/>
      <c r="BAE17" s="17"/>
      <c r="BAF17" s="17"/>
      <c r="BAG17" s="17"/>
      <c r="BAH17" s="17"/>
      <c r="BAI17" s="17"/>
      <c r="BAJ17" s="17"/>
      <c r="BAK17" s="17"/>
      <c r="BAL17" s="17"/>
      <c r="BAM17" s="17"/>
      <c r="BAN17" s="17"/>
      <c r="BAO17" s="17"/>
      <c r="BAP17" s="17"/>
      <c r="BAQ17" s="17"/>
      <c r="BAR17" s="17"/>
      <c r="BAS17" s="17"/>
      <c r="BAT17" s="17"/>
      <c r="BAU17" s="17"/>
      <c r="BAV17" s="17"/>
      <c r="BAW17" s="17"/>
      <c r="BAX17" s="17"/>
      <c r="BAY17" s="17"/>
      <c r="BAZ17" s="17"/>
      <c r="BBA17" s="17"/>
      <c r="BBB17" s="17"/>
      <c r="BBC17" s="17"/>
      <c r="BBD17" s="17"/>
      <c r="BBE17" s="17"/>
      <c r="BBF17" s="17"/>
      <c r="BBG17" s="17"/>
      <c r="BBH17" s="17"/>
      <c r="BBI17" s="17"/>
      <c r="BBJ17" s="17"/>
      <c r="BBK17" s="17"/>
      <c r="BBL17" s="17"/>
      <c r="BBM17" s="17"/>
      <c r="BBN17" s="17"/>
      <c r="BBO17" s="17"/>
      <c r="BBP17" s="17"/>
      <c r="BBQ17" s="17"/>
      <c r="BBR17" s="17"/>
      <c r="BBS17" s="17"/>
      <c r="BBT17" s="17"/>
      <c r="BBU17" s="17"/>
      <c r="BBV17" s="17"/>
      <c r="BBW17" s="17"/>
      <c r="BBX17" s="17"/>
      <c r="BBY17" s="17"/>
      <c r="BBZ17" s="17"/>
      <c r="BCA17" s="17"/>
      <c r="BCB17" s="17"/>
      <c r="BCC17" s="17"/>
      <c r="BCD17" s="17"/>
      <c r="BCE17" s="17"/>
      <c r="BCF17" s="17"/>
      <c r="BCG17" s="17"/>
      <c r="BCH17" s="17"/>
      <c r="BCI17" s="17"/>
      <c r="BCJ17" s="17"/>
      <c r="BCK17" s="17"/>
      <c r="BCL17" s="17"/>
      <c r="BCM17" s="17"/>
      <c r="BCN17" s="17"/>
      <c r="BCO17" s="17"/>
      <c r="BCP17" s="17"/>
      <c r="BCQ17" s="17"/>
      <c r="BCR17" s="17"/>
      <c r="BCS17" s="17"/>
      <c r="BCT17" s="17"/>
      <c r="BCU17" s="17"/>
      <c r="BCV17" s="17"/>
      <c r="BCW17" s="17"/>
      <c r="BCX17" s="17"/>
      <c r="BCY17" s="17"/>
      <c r="BCZ17" s="17"/>
      <c r="BDA17" s="17"/>
      <c r="BDB17" s="17"/>
      <c r="BDC17" s="17"/>
      <c r="BDD17" s="17"/>
      <c r="BDE17" s="17"/>
      <c r="BDF17" s="17"/>
      <c r="BDG17" s="17"/>
      <c r="BDH17" s="17"/>
      <c r="BDI17" s="17"/>
      <c r="BDJ17" s="17"/>
      <c r="BDK17" s="17"/>
      <c r="BDL17" s="17"/>
      <c r="BDM17" s="17"/>
      <c r="BDN17" s="17"/>
      <c r="BDO17" s="17"/>
      <c r="BDP17" s="17"/>
      <c r="BDQ17" s="17"/>
      <c r="BDR17" s="17"/>
      <c r="BDS17" s="17"/>
      <c r="BDT17" s="17"/>
      <c r="BDU17" s="17"/>
      <c r="BDV17" s="17"/>
      <c r="BDW17" s="17"/>
      <c r="BDX17" s="17"/>
      <c r="BDY17" s="17"/>
      <c r="BDZ17" s="17"/>
      <c r="BEA17" s="17"/>
      <c r="BEB17" s="17"/>
      <c r="BEC17" s="17"/>
      <c r="BED17" s="17"/>
      <c r="BEE17" s="17"/>
      <c r="BEF17" s="17"/>
      <c r="BEG17" s="17"/>
      <c r="BEH17" s="17"/>
      <c r="BEI17" s="17"/>
      <c r="BEJ17" s="17"/>
      <c r="BEK17" s="17"/>
      <c r="BEL17" s="17"/>
      <c r="BEM17" s="17"/>
      <c r="BEN17" s="17"/>
      <c r="BEO17" s="17"/>
      <c r="BEP17" s="17"/>
      <c r="BEQ17" s="17"/>
      <c r="BER17" s="17"/>
      <c r="BES17" s="17"/>
      <c r="BET17" s="17"/>
      <c r="BEU17" s="17"/>
      <c r="BEV17" s="17"/>
      <c r="BEW17" s="17"/>
      <c r="BEX17" s="17"/>
      <c r="BEY17" s="17"/>
      <c r="BEZ17" s="17"/>
      <c r="BFA17" s="17"/>
      <c r="BFB17" s="17"/>
      <c r="BFC17" s="17"/>
      <c r="BFD17" s="17"/>
      <c r="BFE17" s="17"/>
      <c r="BFF17" s="17"/>
      <c r="BFG17" s="17"/>
      <c r="BFH17" s="17"/>
      <c r="BFI17" s="17"/>
      <c r="BFJ17" s="17"/>
      <c r="BFK17" s="17"/>
      <c r="BFL17" s="17"/>
      <c r="BFM17" s="17"/>
      <c r="BFN17" s="17"/>
      <c r="BFO17" s="17"/>
      <c r="BFP17" s="17"/>
      <c r="BFQ17" s="17"/>
      <c r="BFR17" s="17"/>
      <c r="BFS17" s="17"/>
      <c r="BFT17" s="17"/>
      <c r="BFU17" s="17"/>
      <c r="BFV17" s="17"/>
      <c r="BFW17" s="17"/>
      <c r="BFX17" s="17"/>
      <c r="BFY17" s="17"/>
      <c r="BFZ17" s="17"/>
      <c r="BGA17" s="17"/>
      <c r="BGB17" s="17"/>
      <c r="BGC17" s="17"/>
      <c r="BGD17" s="17"/>
      <c r="BGE17" s="17"/>
      <c r="BGF17" s="17"/>
      <c r="BGG17" s="17"/>
      <c r="BGH17" s="17"/>
      <c r="BGI17" s="17"/>
      <c r="BGJ17" s="17"/>
      <c r="BGK17" s="17"/>
      <c r="BGL17" s="17"/>
      <c r="BGM17" s="17"/>
      <c r="BGN17" s="17"/>
      <c r="BGO17" s="17"/>
      <c r="BGP17" s="17"/>
      <c r="BGQ17" s="17"/>
      <c r="BGR17" s="17"/>
      <c r="BGS17" s="17"/>
      <c r="BGT17" s="17"/>
      <c r="BGU17" s="17"/>
      <c r="BGV17" s="17"/>
      <c r="BGW17" s="17"/>
      <c r="BGX17" s="17"/>
      <c r="BGY17" s="17"/>
      <c r="BGZ17" s="17"/>
      <c r="BHA17" s="17"/>
      <c r="BHB17" s="17"/>
      <c r="BHC17" s="17"/>
      <c r="BHD17" s="17"/>
      <c r="BHE17" s="17"/>
      <c r="BHF17" s="17"/>
      <c r="BHG17" s="17"/>
      <c r="BHH17" s="17"/>
      <c r="BHI17" s="17"/>
      <c r="BHJ17" s="17"/>
      <c r="BHK17" s="17"/>
      <c r="BHL17" s="17"/>
      <c r="BHM17" s="17"/>
      <c r="BHN17" s="17"/>
      <c r="BHO17" s="17"/>
      <c r="BHP17" s="17"/>
      <c r="BHQ17" s="17"/>
      <c r="BHR17" s="17"/>
      <c r="BHS17" s="17"/>
      <c r="BHT17" s="17"/>
      <c r="BHU17" s="17"/>
      <c r="BHV17" s="17"/>
      <c r="BHW17" s="17"/>
      <c r="BHX17" s="17"/>
      <c r="BHY17" s="17"/>
      <c r="BHZ17" s="17"/>
      <c r="BIA17" s="17"/>
      <c r="BIB17" s="17"/>
      <c r="BIC17" s="17"/>
      <c r="BID17" s="17"/>
      <c r="BIE17" s="17"/>
      <c r="BIF17" s="17"/>
      <c r="BIG17" s="17"/>
      <c r="BIH17" s="17"/>
      <c r="BII17" s="17"/>
      <c r="BIJ17" s="17"/>
      <c r="BIK17" s="17"/>
      <c r="BIL17" s="17"/>
      <c r="BIM17" s="17"/>
      <c r="BIN17" s="17"/>
      <c r="BIO17" s="17"/>
      <c r="BIP17" s="17"/>
      <c r="BIQ17" s="17"/>
      <c r="BIR17" s="17"/>
      <c r="BIS17" s="17"/>
      <c r="BIT17" s="17"/>
      <c r="BIU17" s="17"/>
      <c r="BIV17" s="17"/>
      <c r="BIW17" s="17"/>
      <c r="BIX17" s="17"/>
      <c r="BIY17" s="17"/>
      <c r="BIZ17" s="17"/>
      <c r="BJA17" s="17"/>
      <c r="BJB17" s="17"/>
      <c r="BJC17" s="17"/>
      <c r="BJD17" s="17"/>
      <c r="BJE17" s="17"/>
      <c r="BJF17" s="17"/>
      <c r="BJG17" s="17"/>
      <c r="BJH17" s="17"/>
      <c r="BJI17" s="17"/>
      <c r="BJJ17" s="17"/>
      <c r="BJK17" s="17"/>
      <c r="BJL17" s="17"/>
      <c r="BJM17" s="17"/>
      <c r="BJN17" s="17"/>
      <c r="BJO17" s="17"/>
      <c r="BJP17" s="17"/>
      <c r="BJQ17" s="17"/>
      <c r="BJR17" s="17"/>
      <c r="BJS17" s="17"/>
      <c r="BJT17" s="17"/>
      <c r="BJU17" s="17"/>
      <c r="BJV17" s="17"/>
      <c r="BJW17" s="17"/>
      <c r="BJX17" s="17"/>
      <c r="BJY17" s="17"/>
      <c r="BJZ17" s="17"/>
      <c r="BKA17" s="17"/>
      <c r="BKB17" s="17"/>
      <c r="BKC17" s="17"/>
      <c r="BKD17" s="17"/>
      <c r="BKE17" s="17"/>
      <c r="BKF17" s="17"/>
      <c r="BKG17" s="17"/>
      <c r="BKH17" s="17"/>
      <c r="BKI17" s="17"/>
      <c r="BKJ17" s="17"/>
      <c r="BKK17" s="17"/>
      <c r="BKL17" s="17"/>
      <c r="BKM17" s="17"/>
      <c r="BKN17" s="17"/>
      <c r="BKO17" s="17"/>
      <c r="BKP17" s="17"/>
      <c r="BKQ17" s="17"/>
      <c r="BKR17" s="17"/>
      <c r="BKS17" s="17"/>
      <c r="BKT17" s="17"/>
      <c r="BKU17" s="17"/>
      <c r="BKV17" s="17"/>
      <c r="BKW17" s="17"/>
      <c r="BKX17" s="17"/>
      <c r="BKY17" s="17"/>
      <c r="BKZ17" s="17"/>
      <c r="BLA17" s="17"/>
      <c r="BLB17" s="17"/>
      <c r="BLC17" s="17"/>
      <c r="BLD17" s="17"/>
      <c r="BLE17" s="17"/>
      <c r="BLF17" s="17"/>
      <c r="BLG17" s="17"/>
      <c r="BLH17" s="17"/>
      <c r="BLI17" s="17"/>
      <c r="BLJ17" s="17"/>
      <c r="BLK17" s="17"/>
      <c r="BLL17" s="17"/>
      <c r="BLM17" s="17"/>
      <c r="BLN17" s="17"/>
      <c r="BLO17" s="17"/>
      <c r="BLP17" s="17"/>
      <c r="BLQ17" s="17"/>
      <c r="BLR17" s="17"/>
      <c r="BLS17" s="17"/>
      <c r="BLT17" s="17"/>
      <c r="BLU17" s="17"/>
      <c r="BLV17" s="17"/>
      <c r="BLW17" s="17"/>
      <c r="BLX17" s="17"/>
      <c r="BLY17" s="17"/>
      <c r="BLZ17" s="17"/>
      <c r="BMA17" s="17"/>
      <c r="BMB17" s="17"/>
      <c r="BMC17" s="17"/>
      <c r="BMD17" s="17"/>
      <c r="BME17" s="17"/>
      <c r="BMF17" s="17"/>
      <c r="BMG17" s="17"/>
      <c r="BMH17" s="17"/>
      <c r="BMI17" s="17"/>
      <c r="BMJ17" s="17"/>
      <c r="BMK17" s="17"/>
      <c r="BML17" s="17"/>
      <c r="BMM17" s="17"/>
      <c r="BMN17" s="17"/>
      <c r="BMO17" s="17"/>
      <c r="BMP17" s="17"/>
      <c r="BMQ17" s="17"/>
      <c r="BMR17" s="17"/>
      <c r="BMS17" s="17"/>
      <c r="BMT17" s="17"/>
      <c r="BMU17" s="17"/>
      <c r="BMV17" s="17"/>
      <c r="BMW17" s="17"/>
      <c r="BMX17" s="17"/>
      <c r="BMY17" s="17"/>
      <c r="BMZ17" s="17"/>
      <c r="BNA17" s="17"/>
      <c r="BNB17" s="17"/>
      <c r="BNC17" s="17"/>
      <c r="BND17" s="17"/>
      <c r="BNE17" s="17"/>
      <c r="BNF17" s="17"/>
      <c r="BNG17" s="17"/>
      <c r="BNH17" s="17"/>
      <c r="BNI17" s="17"/>
      <c r="BNJ17" s="17"/>
      <c r="BNK17" s="17"/>
      <c r="BNL17" s="17"/>
      <c r="BNM17" s="17"/>
      <c r="BNN17" s="17"/>
      <c r="BNO17" s="17"/>
      <c r="BNP17" s="17"/>
      <c r="BNQ17" s="17"/>
      <c r="BNR17" s="17"/>
      <c r="BNS17" s="17"/>
      <c r="BNT17" s="17"/>
      <c r="BNU17" s="17"/>
      <c r="BNV17" s="17"/>
      <c r="BNW17" s="17"/>
      <c r="BNX17" s="17"/>
      <c r="BNY17" s="17"/>
      <c r="BNZ17" s="17"/>
      <c r="BOA17" s="17"/>
      <c r="BOB17" s="17"/>
      <c r="BOC17" s="17"/>
      <c r="BOD17" s="17"/>
      <c r="BOE17" s="17"/>
      <c r="BOF17" s="17"/>
      <c r="BOG17" s="17"/>
      <c r="BOH17" s="17"/>
      <c r="BOI17" s="17"/>
      <c r="BOJ17" s="17"/>
      <c r="BOK17" s="17"/>
      <c r="BOL17" s="17"/>
      <c r="BOM17" s="17"/>
      <c r="BON17" s="17"/>
      <c r="BOO17" s="17"/>
      <c r="BOP17" s="17"/>
      <c r="BOQ17" s="17"/>
      <c r="BOR17" s="17"/>
      <c r="BOS17" s="17"/>
      <c r="BOT17" s="17"/>
      <c r="BOU17" s="17"/>
      <c r="BOV17" s="17"/>
      <c r="BOW17" s="17"/>
      <c r="BOX17" s="17"/>
      <c r="BOY17" s="17"/>
      <c r="BOZ17" s="17"/>
      <c r="BPA17" s="17"/>
      <c r="BPB17" s="17"/>
      <c r="BPC17" s="17"/>
      <c r="BPD17" s="17"/>
      <c r="BPE17" s="17"/>
      <c r="BPF17" s="17"/>
      <c r="BPG17" s="17"/>
      <c r="BPH17" s="17"/>
      <c r="BPI17" s="17"/>
      <c r="BPJ17" s="17"/>
      <c r="BPK17" s="17"/>
      <c r="BPL17" s="17"/>
      <c r="BPM17" s="17"/>
      <c r="BPN17" s="17"/>
      <c r="BPO17" s="17"/>
      <c r="BPP17" s="17"/>
      <c r="BPQ17" s="17"/>
      <c r="BPR17" s="17"/>
      <c r="BPS17" s="17"/>
      <c r="BPT17" s="17"/>
      <c r="BPU17" s="17"/>
      <c r="BPV17" s="17"/>
      <c r="BPW17" s="17"/>
      <c r="BPX17" s="17"/>
      <c r="BPY17" s="17"/>
      <c r="BPZ17" s="17"/>
      <c r="BQA17" s="17"/>
      <c r="BQB17" s="17"/>
      <c r="BQC17" s="17"/>
      <c r="BQD17" s="17"/>
      <c r="BQE17" s="17"/>
      <c r="BQF17" s="17"/>
      <c r="BQG17" s="17"/>
      <c r="BQH17" s="17"/>
      <c r="BQI17" s="17"/>
      <c r="BQJ17" s="17"/>
      <c r="BQK17" s="17"/>
      <c r="BQL17" s="17"/>
      <c r="BQM17" s="17"/>
      <c r="BQN17" s="17"/>
      <c r="BQO17" s="17"/>
      <c r="BQP17" s="17"/>
      <c r="BQQ17" s="17"/>
      <c r="BQR17" s="17"/>
      <c r="BQS17" s="17"/>
      <c r="BQT17" s="17"/>
      <c r="BQU17" s="17"/>
      <c r="BQV17" s="17"/>
      <c r="BQW17" s="17"/>
      <c r="BQX17" s="17"/>
      <c r="BQY17" s="17"/>
      <c r="BQZ17" s="17"/>
      <c r="BRA17" s="17"/>
      <c r="BRB17" s="17"/>
      <c r="BRC17" s="17"/>
      <c r="BRD17" s="17"/>
      <c r="BRE17" s="17"/>
      <c r="BRF17" s="17"/>
      <c r="BRG17" s="17"/>
      <c r="BRH17" s="17"/>
      <c r="BRI17" s="17"/>
      <c r="BRJ17" s="17"/>
      <c r="BRK17" s="17"/>
      <c r="BRL17" s="17"/>
      <c r="BRM17" s="17"/>
      <c r="BRN17" s="17"/>
      <c r="BRO17" s="17"/>
      <c r="BRP17" s="17"/>
      <c r="BRQ17" s="17"/>
      <c r="BRR17" s="17"/>
      <c r="BRS17" s="17"/>
      <c r="BRT17" s="17"/>
      <c r="BRU17" s="17"/>
      <c r="BRV17" s="17"/>
      <c r="BRW17" s="17"/>
      <c r="BRX17" s="17"/>
      <c r="BRY17" s="17"/>
      <c r="BRZ17" s="17"/>
      <c r="BSA17" s="17"/>
      <c r="BSB17" s="17"/>
      <c r="BSC17" s="17"/>
      <c r="BSD17" s="17"/>
      <c r="BSE17" s="17"/>
      <c r="BSF17" s="17"/>
      <c r="BSG17" s="17"/>
      <c r="BSH17" s="17"/>
      <c r="BSI17" s="17"/>
      <c r="BSJ17" s="17"/>
      <c r="BSK17" s="17"/>
      <c r="BSL17" s="17"/>
      <c r="BSM17" s="17"/>
      <c r="BSN17" s="17"/>
      <c r="BSO17" s="17"/>
      <c r="BSP17" s="17"/>
      <c r="BSQ17" s="17"/>
      <c r="BSR17" s="17"/>
      <c r="BSS17" s="17"/>
      <c r="BST17" s="17"/>
      <c r="BSU17" s="17"/>
      <c r="BSV17" s="17"/>
      <c r="BSW17" s="17"/>
      <c r="BSX17" s="17"/>
      <c r="BSY17" s="17"/>
      <c r="BSZ17" s="17"/>
      <c r="BTA17" s="17"/>
      <c r="BTB17" s="17"/>
      <c r="BTC17" s="17"/>
      <c r="BTD17" s="17"/>
      <c r="BTE17" s="17"/>
      <c r="BTF17" s="17"/>
      <c r="BTG17" s="17"/>
      <c r="BTH17" s="17"/>
      <c r="BTI17" s="17"/>
      <c r="BTJ17" s="17"/>
      <c r="BTK17" s="17"/>
      <c r="BTL17" s="17"/>
      <c r="BTM17" s="17"/>
      <c r="BTN17" s="17"/>
      <c r="BTO17" s="17"/>
      <c r="BTP17" s="17"/>
      <c r="BTQ17" s="17"/>
      <c r="BTR17" s="17"/>
      <c r="BTS17" s="17"/>
      <c r="BTT17" s="17"/>
      <c r="BTU17" s="17"/>
      <c r="BTV17" s="17"/>
      <c r="BTW17" s="17"/>
      <c r="BTX17" s="17"/>
      <c r="BTY17" s="17"/>
      <c r="BTZ17" s="17"/>
      <c r="BUA17" s="17"/>
      <c r="BUB17" s="17"/>
      <c r="BUC17" s="17"/>
      <c r="BUD17" s="17"/>
      <c r="BUE17" s="17"/>
      <c r="BUF17" s="17"/>
      <c r="BUG17" s="17"/>
      <c r="BUH17" s="17"/>
      <c r="BUI17" s="17"/>
      <c r="BUJ17" s="17"/>
      <c r="BUK17" s="17"/>
      <c r="BUL17" s="17"/>
      <c r="BUM17" s="17"/>
      <c r="BUN17" s="17"/>
      <c r="BUO17" s="17"/>
      <c r="BUP17" s="17"/>
      <c r="BUQ17" s="17"/>
      <c r="BUR17" s="17"/>
      <c r="BUS17" s="17"/>
      <c r="BUT17" s="17"/>
      <c r="BUU17" s="17"/>
      <c r="BUV17" s="17"/>
      <c r="BUW17" s="17"/>
      <c r="BUX17" s="17"/>
      <c r="BUY17" s="17"/>
      <c r="BUZ17" s="17"/>
      <c r="BVA17" s="17"/>
      <c r="BVB17" s="17"/>
      <c r="BVC17" s="17"/>
      <c r="BVD17" s="17"/>
      <c r="BVE17" s="17"/>
      <c r="BVF17" s="17"/>
      <c r="BVG17" s="17"/>
      <c r="BVH17" s="17"/>
      <c r="BVI17" s="17"/>
      <c r="BVJ17" s="17"/>
      <c r="BVK17" s="17"/>
      <c r="BVL17" s="17"/>
      <c r="BVM17" s="17"/>
      <c r="BVN17" s="17"/>
      <c r="BVO17" s="17"/>
      <c r="BVP17" s="17"/>
      <c r="BVQ17" s="17"/>
      <c r="BVR17" s="17"/>
      <c r="BVS17" s="17"/>
      <c r="BVT17" s="17"/>
      <c r="BVU17" s="17"/>
      <c r="BVV17" s="17"/>
      <c r="BVW17" s="17"/>
      <c r="BVX17" s="17"/>
      <c r="BVY17" s="17"/>
      <c r="BVZ17" s="17"/>
      <c r="BWA17" s="17"/>
      <c r="BWB17" s="17"/>
      <c r="BWC17" s="17"/>
      <c r="BWD17" s="17"/>
      <c r="BWE17" s="17"/>
      <c r="BWF17" s="17"/>
      <c r="BWG17" s="17"/>
      <c r="BWH17" s="17"/>
      <c r="BWI17" s="17"/>
      <c r="BWJ17" s="17"/>
      <c r="BWK17" s="17"/>
      <c r="BWL17" s="17"/>
      <c r="BWM17" s="17"/>
      <c r="BWN17" s="17"/>
      <c r="BWO17" s="17"/>
      <c r="BWP17" s="17"/>
      <c r="BWQ17" s="17"/>
      <c r="BWR17" s="17"/>
      <c r="BWS17" s="17"/>
      <c r="BWT17" s="17"/>
      <c r="BWU17" s="17"/>
      <c r="BWV17" s="17"/>
      <c r="BWW17" s="17"/>
      <c r="BWX17" s="17"/>
      <c r="BWY17" s="17"/>
      <c r="BWZ17" s="17"/>
      <c r="BXA17" s="17"/>
      <c r="BXB17" s="17"/>
      <c r="BXC17" s="17"/>
      <c r="BXD17" s="17"/>
      <c r="BXE17" s="17"/>
      <c r="BXF17" s="17"/>
      <c r="BXG17" s="17"/>
      <c r="BXH17" s="17"/>
      <c r="BXI17" s="17"/>
      <c r="BXJ17" s="17"/>
      <c r="BXK17" s="17"/>
      <c r="BXL17" s="17"/>
      <c r="BXM17" s="17"/>
      <c r="BXN17" s="17"/>
      <c r="BXO17" s="17"/>
      <c r="BXP17" s="17"/>
      <c r="BXQ17" s="17"/>
      <c r="BXR17" s="17"/>
      <c r="BXS17" s="17"/>
      <c r="BXT17" s="17"/>
      <c r="BXU17" s="17"/>
      <c r="BXV17" s="17"/>
      <c r="BXW17" s="17"/>
      <c r="BXX17" s="17"/>
      <c r="BXY17" s="17"/>
      <c r="BXZ17" s="17"/>
      <c r="BYA17" s="17"/>
      <c r="BYB17" s="17"/>
      <c r="BYC17" s="17"/>
      <c r="BYD17" s="17"/>
      <c r="BYE17" s="17"/>
      <c r="BYF17" s="17"/>
      <c r="BYG17" s="17"/>
      <c r="BYH17" s="17"/>
      <c r="BYI17" s="17"/>
      <c r="BYJ17" s="17"/>
      <c r="BYK17" s="17"/>
      <c r="BYL17" s="17"/>
      <c r="BYM17" s="17"/>
      <c r="BYN17" s="17"/>
      <c r="BYO17" s="17"/>
      <c r="BYP17" s="17"/>
      <c r="BYQ17" s="17"/>
      <c r="BYR17" s="17"/>
      <c r="BYS17" s="17"/>
      <c r="BYT17" s="17"/>
      <c r="BYU17" s="17"/>
      <c r="BYV17" s="17"/>
      <c r="BYW17" s="17"/>
      <c r="BYX17" s="17"/>
      <c r="BYY17" s="17"/>
      <c r="BYZ17" s="17"/>
      <c r="BZA17" s="17"/>
      <c r="BZB17" s="17"/>
      <c r="BZC17" s="17"/>
      <c r="BZD17" s="17"/>
      <c r="BZE17" s="17"/>
      <c r="BZF17" s="17"/>
      <c r="BZG17" s="17"/>
      <c r="BZH17" s="17"/>
      <c r="BZI17" s="17"/>
      <c r="BZJ17" s="17"/>
      <c r="BZK17" s="17"/>
      <c r="BZL17" s="17"/>
      <c r="BZM17" s="17"/>
      <c r="BZN17" s="17"/>
      <c r="BZO17" s="17"/>
      <c r="BZP17" s="17"/>
      <c r="BZQ17" s="17"/>
      <c r="BZR17" s="17"/>
      <c r="BZS17" s="17"/>
      <c r="BZT17" s="17"/>
      <c r="BZU17" s="17"/>
      <c r="BZV17" s="17"/>
      <c r="BZW17" s="17"/>
      <c r="BZX17" s="17"/>
      <c r="BZY17" s="17"/>
      <c r="BZZ17" s="17"/>
      <c r="CAA17" s="17"/>
      <c r="CAB17" s="17"/>
      <c r="CAC17" s="17"/>
      <c r="CAD17" s="17"/>
      <c r="CAE17" s="17"/>
      <c r="CAF17" s="17"/>
      <c r="CAG17" s="17"/>
      <c r="CAH17" s="17"/>
      <c r="CAI17" s="17"/>
      <c r="CAJ17" s="17"/>
      <c r="CAK17" s="17"/>
      <c r="CAL17" s="17"/>
      <c r="CAM17" s="17"/>
      <c r="CAN17" s="17"/>
      <c r="CAO17" s="17"/>
      <c r="CAP17" s="17"/>
      <c r="CAQ17" s="17"/>
      <c r="CAR17" s="17"/>
      <c r="CAS17" s="17"/>
      <c r="CAT17" s="17"/>
      <c r="CAU17" s="17"/>
      <c r="CAV17" s="17"/>
      <c r="CAW17" s="17"/>
      <c r="CAX17" s="17"/>
      <c r="CAY17" s="17"/>
      <c r="CAZ17" s="17"/>
      <c r="CBA17" s="17"/>
      <c r="CBB17" s="17"/>
      <c r="CBC17" s="17"/>
      <c r="CBD17" s="17"/>
      <c r="CBE17" s="17"/>
      <c r="CBF17" s="17"/>
      <c r="CBG17" s="17"/>
      <c r="CBH17" s="17"/>
      <c r="CBI17" s="17"/>
      <c r="CBJ17" s="17"/>
      <c r="CBK17" s="17"/>
      <c r="CBL17" s="17"/>
      <c r="CBM17" s="17"/>
      <c r="CBN17" s="17"/>
      <c r="CBO17" s="17"/>
      <c r="CBP17" s="17"/>
      <c r="CBQ17" s="17"/>
      <c r="CBR17" s="17"/>
      <c r="CBS17" s="17"/>
      <c r="CBT17" s="17"/>
      <c r="CBU17" s="17"/>
      <c r="CBV17" s="17"/>
      <c r="CBW17" s="17"/>
      <c r="CBX17" s="17"/>
      <c r="CBY17" s="17"/>
      <c r="CBZ17" s="17"/>
      <c r="CCA17" s="17"/>
      <c r="CCB17" s="17"/>
      <c r="CCC17" s="17"/>
      <c r="CCD17" s="17"/>
      <c r="CCE17" s="17"/>
      <c r="CCF17" s="17"/>
      <c r="CCG17" s="17"/>
      <c r="CCH17" s="17"/>
      <c r="CCI17" s="17"/>
      <c r="CCJ17" s="17"/>
      <c r="CCK17" s="17"/>
      <c r="CCL17" s="17"/>
      <c r="CCM17" s="17"/>
      <c r="CCN17" s="17"/>
      <c r="CCO17" s="17"/>
      <c r="CCP17" s="17"/>
      <c r="CCQ17" s="17"/>
      <c r="CCR17" s="17"/>
      <c r="CCS17" s="17"/>
      <c r="CCT17" s="17"/>
      <c r="CCU17" s="17"/>
      <c r="CCV17" s="17"/>
      <c r="CCW17" s="17"/>
      <c r="CCX17" s="17"/>
      <c r="CCY17" s="17"/>
      <c r="CCZ17" s="17"/>
      <c r="CDA17" s="17"/>
      <c r="CDB17" s="17"/>
      <c r="CDC17" s="17"/>
      <c r="CDD17" s="17"/>
      <c r="CDE17" s="17"/>
      <c r="CDF17" s="17"/>
      <c r="CDG17" s="17"/>
      <c r="CDH17" s="17"/>
      <c r="CDI17" s="17"/>
      <c r="CDJ17" s="17"/>
      <c r="CDK17" s="17"/>
      <c r="CDL17" s="17"/>
      <c r="CDM17" s="17"/>
      <c r="CDN17" s="17"/>
      <c r="CDO17" s="17"/>
      <c r="CDP17" s="17"/>
      <c r="CDQ17" s="17"/>
      <c r="CDR17" s="17"/>
      <c r="CDS17" s="17"/>
      <c r="CDT17" s="17"/>
      <c r="CDU17" s="17"/>
    </row>
    <row r="18">
      <c r="A18" s="14" t="s">
        <v>2778</v>
      </c>
      <c r="B18" s="16">
        <v>25980.0</v>
      </c>
      <c r="C18" s="14" t="s">
        <v>2554</v>
      </c>
      <c r="D18" s="14" t="s">
        <v>2555</v>
      </c>
      <c r="E18" s="14" t="s">
        <v>2779</v>
      </c>
      <c r="F18" s="14" t="s">
        <v>2731</v>
      </c>
      <c r="I18" s="14" t="s">
        <v>2558</v>
      </c>
      <c r="J18" s="14" t="s">
        <v>2559</v>
      </c>
      <c r="K18" s="14" t="s">
        <v>2780</v>
      </c>
      <c r="L18" s="14" t="s">
        <v>2658</v>
      </c>
      <c r="M18" s="17"/>
      <c r="N18" s="14" t="s">
        <v>2561</v>
      </c>
      <c r="O18" s="17"/>
      <c r="P18" s="14" t="s">
        <v>2562</v>
      </c>
      <c r="Q18" s="16">
        <v>11.0</v>
      </c>
      <c r="R18" s="16">
        <v>3981575.0</v>
      </c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6">
        <v>119.0</v>
      </c>
      <c r="AE18" s="17"/>
      <c r="AF18" s="17"/>
      <c r="AG18" s="17"/>
      <c r="AH18" s="17"/>
      <c r="AI18" s="17"/>
      <c r="AJ18" s="17"/>
      <c r="AK18" s="17"/>
      <c r="AL18" s="16">
        <v>59.0</v>
      </c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4" t="s">
        <v>2242</v>
      </c>
      <c r="BB18" s="17"/>
      <c r="BC18" s="17"/>
      <c r="BD18" s="14" t="s">
        <v>2585</v>
      </c>
      <c r="BE18" s="17"/>
      <c r="BF18" s="17"/>
      <c r="BG18" s="16">
        <v>1.0</v>
      </c>
      <c r="BH18" s="14" t="s">
        <v>2781</v>
      </c>
      <c r="BI18" s="17"/>
      <c r="BJ18" s="14" t="s">
        <v>2566</v>
      </c>
      <c r="BK18" s="17"/>
      <c r="BL18" s="17"/>
      <c r="BM18" s="16">
        <v>4.03333333</v>
      </c>
      <c r="BN18" s="17"/>
      <c r="BO18" s="17"/>
      <c r="BP18" s="17"/>
      <c r="BQ18" s="17"/>
      <c r="BR18" s="17"/>
      <c r="BS18" s="17"/>
      <c r="BT18" s="16">
        <v>49.64</v>
      </c>
      <c r="BU18" s="14" t="s">
        <v>2567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4" t="s">
        <v>2570</v>
      </c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  <c r="KL18" s="17"/>
      <c r="KM18" s="17"/>
      <c r="KN18" s="17"/>
      <c r="KO18" s="17"/>
      <c r="KP18" s="17"/>
      <c r="KQ18" s="17"/>
      <c r="KR18" s="17"/>
      <c r="KS18" s="17"/>
      <c r="KT18" s="17"/>
      <c r="KU18" s="17"/>
      <c r="KV18" s="17"/>
      <c r="KW18" s="17"/>
      <c r="KX18" s="17"/>
      <c r="KY18" s="17"/>
      <c r="KZ18" s="17"/>
      <c r="LA18" s="17"/>
      <c r="LB18" s="17"/>
      <c r="LC18" s="17"/>
      <c r="LD18" s="17"/>
      <c r="LE18" s="17"/>
      <c r="LF18" s="17"/>
      <c r="LG18" s="17"/>
      <c r="LH18" s="17"/>
      <c r="LI18" s="17"/>
      <c r="LJ18" s="17"/>
      <c r="LK18" s="17"/>
      <c r="LL18" s="17"/>
      <c r="LM18" s="17"/>
      <c r="LN18" s="17"/>
      <c r="LO18" s="17"/>
      <c r="LP18" s="17"/>
      <c r="LQ18" s="17"/>
      <c r="LR18" s="17"/>
      <c r="LS18" s="17"/>
      <c r="LT18" s="17"/>
      <c r="LU18" s="17"/>
      <c r="LV18" s="17"/>
      <c r="LW18" s="17"/>
      <c r="LX18" s="17"/>
      <c r="LY18" s="17"/>
      <c r="LZ18" s="17"/>
      <c r="MA18" s="17"/>
      <c r="MB18" s="17"/>
      <c r="MC18" s="17"/>
      <c r="MD18" s="17"/>
      <c r="ME18" s="17"/>
      <c r="MF18" s="17"/>
      <c r="MG18" s="17"/>
      <c r="MH18" s="17"/>
      <c r="MI18" s="17"/>
      <c r="MJ18" s="17"/>
      <c r="MK18" s="17"/>
      <c r="ML18" s="17"/>
      <c r="MM18" s="17"/>
      <c r="MN18" s="17"/>
      <c r="MO18" s="17"/>
      <c r="MP18" s="17"/>
      <c r="MQ18" s="17"/>
      <c r="MR18" s="17"/>
      <c r="MS18" s="17"/>
      <c r="MT18" s="17"/>
      <c r="MU18" s="17"/>
      <c r="MV18" s="17"/>
      <c r="MW18" s="17"/>
      <c r="MX18" s="17"/>
      <c r="MY18" s="17"/>
      <c r="MZ18" s="17"/>
      <c r="NA18" s="17"/>
      <c r="NB18" s="17"/>
      <c r="NC18" s="17"/>
      <c r="ND18" s="17"/>
      <c r="NE18" s="17"/>
      <c r="NF18" s="17"/>
      <c r="NG18" s="17"/>
      <c r="NH18" s="17"/>
      <c r="NI18" s="17"/>
      <c r="NJ18" s="17"/>
      <c r="NK18" s="17"/>
      <c r="NL18" s="17"/>
      <c r="NM18" s="17"/>
      <c r="NN18" s="17"/>
      <c r="NO18" s="17"/>
      <c r="NP18" s="17"/>
      <c r="NQ18" s="17"/>
      <c r="NR18" s="17"/>
      <c r="NS18" s="17"/>
      <c r="NT18" s="17"/>
      <c r="NU18" s="17"/>
      <c r="NV18" s="17"/>
      <c r="NW18" s="17"/>
      <c r="NX18" s="17"/>
      <c r="NY18" s="17"/>
      <c r="NZ18" s="17"/>
      <c r="OA18" s="17"/>
      <c r="OB18" s="17"/>
      <c r="OC18" s="17"/>
      <c r="OD18" s="17"/>
      <c r="OE18" s="17"/>
      <c r="OF18" s="17"/>
      <c r="OG18" s="17"/>
      <c r="OH18" s="17"/>
      <c r="OI18" s="17"/>
      <c r="OJ18" s="17"/>
      <c r="OK18" s="17"/>
      <c r="OL18" s="17"/>
      <c r="OM18" s="17"/>
      <c r="ON18" s="17"/>
      <c r="OO18" s="17"/>
      <c r="OP18" s="17"/>
      <c r="OQ18" s="17"/>
      <c r="OR18" s="17"/>
      <c r="OS18" s="17"/>
      <c r="OT18" s="17"/>
      <c r="OU18" s="17"/>
      <c r="OV18" s="17"/>
      <c r="OW18" s="17"/>
      <c r="OX18" s="17"/>
      <c r="OY18" s="17"/>
      <c r="OZ18" s="17"/>
      <c r="PA18" s="17"/>
      <c r="PB18" s="17"/>
      <c r="PC18" s="17"/>
      <c r="PD18" s="17"/>
      <c r="PE18" s="17"/>
      <c r="PF18" s="17"/>
      <c r="PG18" s="17"/>
      <c r="PH18" s="17"/>
      <c r="PI18" s="17"/>
      <c r="PJ18" s="17"/>
      <c r="PK18" s="17"/>
      <c r="PL18" s="17"/>
      <c r="PM18" s="17"/>
      <c r="PN18" s="17"/>
      <c r="PO18" s="17"/>
      <c r="PP18" s="17"/>
      <c r="PQ18" s="17"/>
      <c r="PR18" s="17"/>
      <c r="PS18" s="17"/>
      <c r="PT18" s="17"/>
      <c r="PU18" s="17"/>
      <c r="PV18" s="17"/>
      <c r="PW18" s="17"/>
      <c r="PX18" s="17"/>
      <c r="PY18" s="17"/>
      <c r="PZ18" s="17"/>
      <c r="QA18" s="17"/>
      <c r="QB18" s="17"/>
      <c r="QC18" s="17"/>
      <c r="QD18" s="17"/>
      <c r="QE18" s="17"/>
      <c r="QF18" s="17"/>
      <c r="QG18" s="17"/>
      <c r="QH18" s="17"/>
      <c r="QI18" s="17"/>
      <c r="QJ18" s="17"/>
      <c r="QK18" s="17"/>
      <c r="QL18" s="17"/>
      <c r="QM18" s="17"/>
      <c r="QN18" s="17"/>
      <c r="QO18" s="17"/>
      <c r="QP18" s="17"/>
      <c r="QQ18" s="17"/>
      <c r="QR18" s="17"/>
      <c r="QS18" s="17"/>
      <c r="QT18" s="17"/>
      <c r="QU18" s="17"/>
      <c r="QV18" s="17"/>
      <c r="QW18" s="17"/>
      <c r="QX18" s="17"/>
      <c r="QY18" s="17"/>
      <c r="QZ18" s="17"/>
      <c r="RA18" s="17"/>
      <c r="RB18" s="17"/>
      <c r="RC18" s="17"/>
      <c r="RD18" s="17"/>
      <c r="RE18" s="17"/>
      <c r="RF18" s="17"/>
      <c r="RG18" s="17"/>
      <c r="RH18" s="17"/>
      <c r="RI18" s="17"/>
      <c r="RJ18" s="17"/>
      <c r="RK18" s="17"/>
      <c r="RL18" s="17"/>
      <c r="RM18" s="17"/>
      <c r="RN18" s="17"/>
      <c r="RO18" s="17"/>
      <c r="RP18" s="17"/>
      <c r="RQ18" s="17"/>
      <c r="RR18" s="17"/>
      <c r="RS18" s="17"/>
      <c r="RT18" s="17"/>
      <c r="RU18" s="17"/>
      <c r="RV18" s="17"/>
      <c r="RW18" s="17"/>
      <c r="RX18" s="17"/>
      <c r="RY18" s="17"/>
      <c r="RZ18" s="17"/>
      <c r="SA18" s="17"/>
      <c r="SB18" s="17"/>
      <c r="SC18" s="17"/>
      <c r="SD18" s="17"/>
      <c r="SE18" s="17"/>
      <c r="SF18" s="17"/>
      <c r="SG18" s="17"/>
      <c r="SH18" s="17"/>
      <c r="SI18" s="17"/>
      <c r="SJ18" s="17"/>
      <c r="SK18" s="17"/>
      <c r="SL18" s="17"/>
      <c r="SM18" s="17"/>
      <c r="SN18" s="17"/>
      <c r="SO18" s="17"/>
      <c r="SP18" s="17"/>
      <c r="SQ18" s="17"/>
      <c r="SR18" s="17"/>
      <c r="SS18" s="17"/>
      <c r="ST18" s="17"/>
      <c r="SU18" s="17"/>
      <c r="SV18" s="17"/>
      <c r="SW18" s="17"/>
      <c r="SX18" s="17"/>
      <c r="SY18" s="17"/>
      <c r="SZ18" s="17"/>
      <c r="TA18" s="17"/>
      <c r="TB18" s="17"/>
      <c r="TC18" s="17"/>
      <c r="TD18" s="17"/>
      <c r="TE18" s="17"/>
      <c r="TF18" s="17"/>
      <c r="TG18" s="17"/>
      <c r="TH18" s="17"/>
      <c r="TI18" s="17"/>
      <c r="TJ18" s="17"/>
      <c r="TK18" s="17"/>
      <c r="TL18" s="17"/>
      <c r="TM18" s="17"/>
      <c r="TN18" s="17"/>
      <c r="TO18" s="17"/>
      <c r="TP18" s="17"/>
      <c r="TQ18" s="17"/>
      <c r="TR18" s="17"/>
      <c r="TS18" s="17"/>
      <c r="TT18" s="17"/>
      <c r="TU18" s="17"/>
      <c r="TV18" s="17"/>
      <c r="TW18" s="17"/>
      <c r="TX18" s="17"/>
      <c r="TY18" s="17"/>
      <c r="TZ18" s="17"/>
      <c r="UA18" s="17"/>
      <c r="UB18" s="17"/>
      <c r="UC18" s="17"/>
      <c r="UD18" s="17"/>
      <c r="UE18" s="17"/>
      <c r="UF18" s="17"/>
      <c r="UG18" s="17"/>
      <c r="UH18" s="17"/>
      <c r="UI18" s="17"/>
      <c r="UJ18" s="17"/>
      <c r="UK18" s="17"/>
      <c r="UL18" s="17"/>
      <c r="UM18" s="17"/>
      <c r="UN18" s="17"/>
      <c r="UO18" s="17"/>
      <c r="UP18" s="17"/>
      <c r="UQ18" s="17"/>
      <c r="UR18" s="17"/>
      <c r="US18" s="17"/>
      <c r="UT18" s="17"/>
      <c r="UU18" s="17"/>
      <c r="UV18" s="17"/>
      <c r="UW18" s="17"/>
      <c r="UX18" s="17"/>
      <c r="UY18" s="17"/>
      <c r="UZ18" s="17"/>
      <c r="VA18" s="17"/>
      <c r="VB18" s="17"/>
      <c r="VC18" s="17"/>
      <c r="VD18" s="17"/>
      <c r="VE18" s="17"/>
      <c r="VF18" s="17"/>
      <c r="VG18" s="17"/>
      <c r="VH18" s="17"/>
      <c r="VI18" s="17"/>
      <c r="VJ18" s="17"/>
      <c r="VK18" s="17"/>
      <c r="VL18" s="17"/>
      <c r="VM18" s="17"/>
      <c r="VN18" s="17"/>
      <c r="VO18" s="17"/>
      <c r="VP18" s="17"/>
      <c r="VQ18" s="17"/>
      <c r="VR18" s="17"/>
      <c r="VS18" s="17"/>
      <c r="VT18" s="17"/>
      <c r="VU18" s="17"/>
      <c r="VV18" s="17"/>
      <c r="VW18" s="17"/>
      <c r="VX18" s="17"/>
      <c r="VY18" s="17"/>
      <c r="VZ18" s="17"/>
      <c r="WA18" s="17"/>
      <c r="WB18" s="17"/>
      <c r="WC18" s="17"/>
      <c r="WD18" s="17"/>
      <c r="WE18" s="17"/>
      <c r="WF18" s="17"/>
      <c r="WG18" s="17"/>
      <c r="WH18" s="17"/>
      <c r="WI18" s="17"/>
      <c r="WJ18" s="17"/>
      <c r="WK18" s="17"/>
      <c r="WL18" s="17"/>
      <c r="WM18" s="17"/>
      <c r="WN18" s="17"/>
      <c r="WO18" s="17"/>
      <c r="WP18" s="17"/>
      <c r="WQ18" s="17"/>
      <c r="WR18" s="17"/>
      <c r="WS18" s="17"/>
      <c r="WT18" s="17"/>
      <c r="WU18" s="17"/>
      <c r="WV18" s="17"/>
      <c r="WW18" s="17"/>
      <c r="WX18" s="17"/>
      <c r="WY18" s="17"/>
      <c r="WZ18" s="17"/>
      <c r="XA18" s="17"/>
      <c r="XB18" s="17"/>
      <c r="XC18" s="17"/>
      <c r="XD18" s="17"/>
      <c r="XE18" s="17"/>
      <c r="XF18" s="17"/>
      <c r="XG18" s="17"/>
      <c r="XH18" s="17"/>
      <c r="XI18" s="17"/>
      <c r="XJ18" s="17"/>
      <c r="XK18" s="17"/>
      <c r="XL18" s="17"/>
      <c r="XM18" s="17"/>
      <c r="XN18" s="17"/>
      <c r="XO18" s="17"/>
      <c r="XP18" s="17"/>
      <c r="XQ18" s="17"/>
      <c r="XR18" s="17"/>
      <c r="XS18" s="17"/>
      <c r="XT18" s="17"/>
      <c r="XU18" s="17"/>
      <c r="XV18" s="17"/>
      <c r="XW18" s="17"/>
      <c r="XX18" s="17"/>
      <c r="XY18" s="17"/>
      <c r="XZ18" s="17"/>
      <c r="YA18" s="17"/>
      <c r="YB18" s="17"/>
      <c r="YC18" s="17"/>
      <c r="YD18" s="17"/>
      <c r="YE18" s="17"/>
      <c r="YF18" s="17"/>
      <c r="YG18" s="17"/>
      <c r="YH18" s="17"/>
      <c r="YI18" s="17"/>
      <c r="YJ18" s="17"/>
      <c r="YK18" s="17"/>
      <c r="YL18" s="17"/>
      <c r="YM18" s="17"/>
      <c r="YN18" s="17"/>
      <c r="YO18" s="17"/>
      <c r="YP18" s="17"/>
      <c r="YQ18" s="17"/>
      <c r="YR18" s="17"/>
      <c r="YS18" s="17"/>
      <c r="YT18" s="17"/>
      <c r="YU18" s="17"/>
      <c r="YV18" s="17"/>
      <c r="YW18" s="17"/>
      <c r="YX18" s="17"/>
      <c r="YY18" s="17"/>
      <c r="YZ18" s="17"/>
      <c r="ZA18" s="17"/>
      <c r="ZB18" s="17"/>
      <c r="ZC18" s="17"/>
      <c r="ZD18" s="17"/>
      <c r="ZE18" s="17"/>
      <c r="ZF18" s="17"/>
      <c r="ZG18" s="17"/>
      <c r="ZH18" s="17"/>
      <c r="ZI18" s="17"/>
      <c r="ZJ18" s="17"/>
      <c r="ZK18" s="17"/>
      <c r="ZL18" s="17"/>
      <c r="ZM18" s="17"/>
      <c r="ZN18" s="17"/>
      <c r="ZO18" s="17"/>
      <c r="ZP18" s="17"/>
      <c r="ZQ18" s="17"/>
      <c r="ZR18" s="17"/>
      <c r="ZS18" s="17"/>
      <c r="ZT18" s="17"/>
      <c r="ZU18" s="17"/>
      <c r="ZV18" s="17"/>
      <c r="ZW18" s="17"/>
      <c r="ZX18" s="17"/>
      <c r="ZY18" s="17"/>
      <c r="ZZ18" s="17"/>
      <c r="AAA18" s="17"/>
      <c r="AAB18" s="17"/>
      <c r="AAC18" s="17"/>
      <c r="AAD18" s="17"/>
      <c r="AAE18" s="17"/>
      <c r="AAF18" s="17"/>
      <c r="AAG18" s="17"/>
      <c r="AAH18" s="17"/>
      <c r="AAI18" s="17"/>
      <c r="AAJ18" s="17"/>
      <c r="AAK18" s="17"/>
      <c r="AAL18" s="17"/>
      <c r="AAM18" s="17"/>
      <c r="AAN18" s="17"/>
      <c r="AAO18" s="17"/>
      <c r="AAP18" s="17"/>
      <c r="AAQ18" s="17"/>
      <c r="AAR18" s="17"/>
      <c r="AAS18" s="17"/>
      <c r="AAT18" s="17"/>
      <c r="AAU18" s="17"/>
      <c r="AAV18" s="17"/>
      <c r="AAW18" s="17"/>
      <c r="AAX18" s="17"/>
      <c r="AAY18" s="17"/>
      <c r="AAZ18" s="17"/>
      <c r="ABA18" s="17"/>
      <c r="ABB18" s="17"/>
      <c r="ABC18" s="17"/>
      <c r="ABD18" s="17"/>
      <c r="ABE18" s="17"/>
      <c r="ABF18" s="17"/>
      <c r="ABG18" s="17"/>
      <c r="ABH18" s="17"/>
      <c r="ABI18" s="17"/>
      <c r="ABJ18" s="17"/>
      <c r="ABK18" s="17"/>
      <c r="ABL18" s="17"/>
      <c r="ABM18" s="17"/>
      <c r="ABN18" s="17"/>
      <c r="ABO18" s="17"/>
      <c r="ABP18" s="17"/>
      <c r="ABQ18" s="17"/>
      <c r="ABR18" s="17"/>
      <c r="ABS18" s="17"/>
      <c r="ABT18" s="17"/>
      <c r="ABU18" s="17"/>
      <c r="ABV18" s="17"/>
      <c r="ABW18" s="17"/>
      <c r="ABX18" s="17"/>
      <c r="ABY18" s="17"/>
      <c r="ABZ18" s="17"/>
      <c r="ACA18" s="17"/>
      <c r="ACB18" s="17"/>
      <c r="ACC18" s="17"/>
      <c r="ACD18" s="17"/>
      <c r="ACE18" s="17"/>
      <c r="ACF18" s="17"/>
      <c r="ACG18" s="17"/>
      <c r="ACH18" s="17"/>
      <c r="ACI18" s="17"/>
      <c r="ACJ18" s="17"/>
      <c r="ACK18" s="17"/>
      <c r="ACL18" s="17"/>
      <c r="ACM18" s="17"/>
      <c r="ACN18" s="17"/>
      <c r="ACO18" s="17"/>
      <c r="ACP18" s="17"/>
      <c r="ACQ18" s="17"/>
      <c r="ACR18" s="17"/>
      <c r="ACS18" s="17"/>
      <c r="ACT18" s="17"/>
      <c r="ACU18" s="17"/>
      <c r="ACV18" s="17"/>
      <c r="ACW18" s="17"/>
      <c r="ACX18" s="17"/>
      <c r="ACY18" s="17"/>
      <c r="ACZ18" s="17"/>
      <c r="ADA18" s="17"/>
      <c r="ADB18" s="17"/>
      <c r="ADC18" s="17"/>
      <c r="ADD18" s="17"/>
      <c r="ADE18" s="17"/>
      <c r="ADF18" s="17"/>
      <c r="ADG18" s="17"/>
      <c r="ADH18" s="17"/>
      <c r="ADI18" s="17"/>
      <c r="ADJ18" s="17"/>
      <c r="ADK18" s="17"/>
      <c r="ADL18" s="17"/>
      <c r="ADM18" s="17"/>
      <c r="ADN18" s="16">
        <v>62.0</v>
      </c>
      <c r="ADO18" s="17"/>
      <c r="ADP18" s="17"/>
      <c r="ADQ18" s="17"/>
      <c r="ADR18" s="17"/>
      <c r="ADS18" s="17"/>
      <c r="ADT18" s="17"/>
      <c r="ADU18" s="17"/>
      <c r="ADV18" s="17"/>
      <c r="ADW18" s="17"/>
      <c r="ADX18" s="17"/>
      <c r="ADY18" s="17"/>
      <c r="ADZ18" s="17"/>
      <c r="AEA18" s="17"/>
      <c r="AEB18" s="17"/>
      <c r="AEC18" s="17"/>
      <c r="AED18" s="17"/>
      <c r="AEE18" s="17"/>
      <c r="AEF18" s="17"/>
      <c r="AEG18" s="17"/>
      <c r="AEH18" s="17"/>
      <c r="AEI18" s="17"/>
      <c r="AEJ18" s="17"/>
      <c r="AEK18" s="17"/>
      <c r="AEL18" s="17"/>
      <c r="AEM18" s="17"/>
      <c r="AEN18" s="17"/>
      <c r="AEO18" s="17"/>
      <c r="AEP18" s="17"/>
      <c r="AEQ18" s="17"/>
      <c r="AER18" s="17"/>
      <c r="AES18" s="17"/>
      <c r="AET18" s="17"/>
      <c r="AEU18" s="17"/>
      <c r="AEV18" s="17"/>
      <c r="AEW18" s="17"/>
      <c r="AEX18" s="17"/>
      <c r="AEY18" s="17"/>
      <c r="AEZ18" s="17"/>
      <c r="AFA18" s="17"/>
      <c r="AFB18" s="17"/>
      <c r="AFC18" s="17"/>
      <c r="AFD18" s="17"/>
      <c r="AFE18" s="17"/>
      <c r="AFF18" s="17"/>
      <c r="AFG18" s="17"/>
      <c r="AFH18" s="17"/>
      <c r="AFI18" s="17"/>
      <c r="AFJ18" s="17"/>
      <c r="AFK18" s="17"/>
      <c r="AFL18" s="17"/>
      <c r="AFM18" s="17"/>
      <c r="AFN18" s="17"/>
      <c r="AFO18" s="17"/>
      <c r="AFP18" s="17"/>
      <c r="AFQ18" s="17"/>
      <c r="AFR18" s="17"/>
      <c r="AFS18" s="17"/>
      <c r="AFT18" s="17"/>
      <c r="AFU18" s="17"/>
      <c r="AFV18" s="17"/>
      <c r="AFW18" s="17"/>
      <c r="AFX18" s="17"/>
      <c r="AFY18" s="17"/>
      <c r="AFZ18" s="17"/>
      <c r="AGA18" s="17"/>
      <c r="AGB18" s="17"/>
      <c r="AGC18" s="17"/>
      <c r="AGD18" s="17"/>
      <c r="AGE18" s="17"/>
      <c r="AGF18" s="17"/>
      <c r="AGG18" s="17"/>
      <c r="AGH18" s="17"/>
      <c r="AGI18" s="17"/>
      <c r="AGJ18" s="17"/>
      <c r="AGK18" s="17"/>
      <c r="AGL18" s="17"/>
      <c r="AGM18" s="17"/>
      <c r="AGN18" s="17"/>
      <c r="AGO18" s="17"/>
      <c r="AGP18" s="17"/>
      <c r="AGQ18" s="17"/>
      <c r="AGR18" s="17"/>
      <c r="AGS18" s="17"/>
      <c r="AGT18" s="17"/>
      <c r="AGU18" s="17"/>
      <c r="AGV18" s="17"/>
      <c r="AGW18" s="17"/>
      <c r="AGX18" s="17"/>
      <c r="AGY18" s="17"/>
      <c r="AGZ18" s="17"/>
      <c r="AHA18" s="17"/>
      <c r="AHB18" s="17"/>
      <c r="AHC18" s="17"/>
      <c r="AHD18" s="17"/>
      <c r="AHE18" s="17"/>
      <c r="AHF18" s="17"/>
      <c r="AHG18" s="17"/>
      <c r="AHH18" s="17"/>
      <c r="AHI18" s="17"/>
      <c r="AHJ18" s="17"/>
      <c r="AHK18" s="17"/>
      <c r="AHL18" s="17"/>
      <c r="AHM18" s="17"/>
      <c r="AHN18" s="17"/>
      <c r="AHO18" s="17"/>
      <c r="AHP18" s="17"/>
      <c r="AHQ18" s="17"/>
      <c r="AHR18" s="17"/>
      <c r="AHS18" s="17"/>
      <c r="AHT18" s="17"/>
      <c r="AHU18" s="17"/>
      <c r="AHV18" s="17"/>
      <c r="AHW18" s="17"/>
      <c r="AHX18" s="17"/>
      <c r="AHY18" s="17"/>
      <c r="AHZ18" s="17"/>
      <c r="AIA18" s="17"/>
      <c r="AIB18" s="17"/>
      <c r="AIC18" s="17"/>
      <c r="AID18" s="17"/>
      <c r="AIE18" s="17"/>
      <c r="AIF18" s="17"/>
      <c r="AIG18" s="17"/>
      <c r="AIH18" s="17"/>
      <c r="AII18" s="17"/>
      <c r="AIJ18" s="17"/>
      <c r="AIK18" s="17"/>
      <c r="AIL18" s="17"/>
      <c r="AIM18" s="17"/>
      <c r="AIN18" s="17"/>
      <c r="AIO18" s="17"/>
      <c r="AIP18" s="17"/>
      <c r="AIQ18" s="17"/>
      <c r="AIR18" s="17"/>
      <c r="AIS18" s="17"/>
      <c r="AIT18" s="17"/>
      <c r="AIU18" s="17"/>
      <c r="AIV18" s="17"/>
      <c r="AIW18" s="17"/>
      <c r="AIX18" s="17"/>
      <c r="AIY18" s="17"/>
      <c r="AIZ18" s="17"/>
      <c r="AJA18" s="17"/>
      <c r="AJB18" s="17"/>
      <c r="AJC18" s="17"/>
      <c r="AJD18" s="17"/>
      <c r="AJE18" s="17"/>
      <c r="AJF18" s="17"/>
      <c r="AJG18" s="17"/>
      <c r="AJH18" s="17"/>
      <c r="AJI18" s="17"/>
      <c r="AJJ18" s="17"/>
      <c r="AJK18" s="17"/>
      <c r="AJL18" s="17"/>
      <c r="AJM18" s="17"/>
      <c r="AJN18" s="17"/>
      <c r="AJO18" s="17"/>
      <c r="AJP18" s="17"/>
      <c r="AJQ18" s="17"/>
      <c r="AJR18" s="17"/>
      <c r="AJS18" s="17"/>
      <c r="AJT18" s="17"/>
      <c r="AJU18" s="17"/>
      <c r="AJV18" s="17"/>
      <c r="AJW18" s="17"/>
      <c r="AJX18" s="17"/>
      <c r="AJY18" s="17"/>
      <c r="AJZ18" s="17"/>
      <c r="AKA18" s="17"/>
      <c r="AKB18" s="17"/>
      <c r="AKC18" s="17"/>
      <c r="AKD18" s="17"/>
      <c r="AKE18" s="17"/>
      <c r="AKF18" s="17"/>
      <c r="AKG18" s="17"/>
      <c r="AKH18" s="17"/>
      <c r="AKI18" s="17"/>
      <c r="AKJ18" s="17"/>
      <c r="AKK18" s="17"/>
      <c r="AKL18" s="17"/>
      <c r="AKM18" s="17"/>
      <c r="AKN18" s="17"/>
      <c r="AKO18" s="17"/>
      <c r="AKP18" s="17"/>
      <c r="AKQ18" s="17"/>
      <c r="AKR18" s="17"/>
      <c r="AKS18" s="17"/>
      <c r="AKT18" s="17"/>
      <c r="AKU18" s="17"/>
      <c r="AKV18" s="17"/>
      <c r="AKW18" s="17"/>
      <c r="AKX18" s="17"/>
      <c r="AKY18" s="17"/>
      <c r="AKZ18" s="17"/>
      <c r="ALA18" s="17"/>
      <c r="ALB18" s="17"/>
      <c r="ALC18" s="17"/>
      <c r="ALD18" s="17"/>
      <c r="ALE18" s="17"/>
      <c r="ALF18" s="17"/>
      <c r="ALG18" s="17"/>
      <c r="ALH18" s="17"/>
      <c r="ALI18" s="17"/>
      <c r="ALJ18" s="17"/>
      <c r="ALK18" s="17"/>
      <c r="ALL18" s="17"/>
      <c r="ALM18" s="17"/>
      <c r="ALN18" s="17"/>
      <c r="ALO18" s="17"/>
      <c r="ALP18" s="17"/>
      <c r="ALQ18" s="17"/>
      <c r="ALR18" s="17"/>
      <c r="ALS18" s="17"/>
      <c r="ALT18" s="17"/>
      <c r="ALU18" s="17"/>
      <c r="ALV18" s="17"/>
      <c r="ALW18" s="17"/>
      <c r="ALX18" s="17"/>
      <c r="ALY18" s="17"/>
      <c r="ALZ18" s="17"/>
      <c r="AMA18" s="17"/>
      <c r="AMB18" s="17"/>
      <c r="AMC18" s="17"/>
      <c r="AMD18" s="17"/>
      <c r="AME18" s="17"/>
      <c r="AMF18" s="17"/>
      <c r="AMG18" s="17"/>
      <c r="AMH18" s="17"/>
      <c r="AMI18" s="17"/>
      <c r="AMJ18" s="17"/>
      <c r="AMK18" s="17"/>
      <c r="AML18" s="17"/>
      <c r="AMM18" s="17"/>
      <c r="AMN18" s="17"/>
      <c r="AMO18" s="17"/>
      <c r="AMP18" s="17"/>
      <c r="AMQ18" s="17"/>
      <c r="AMR18" s="17"/>
      <c r="AMS18" s="17"/>
      <c r="AMT18" s="17"/>
      <c r="AMU18" s="17"/>
      <c r="AMV18" s="17"/>
      <c r="AMW18" s="17"/>
      <c r="AMX18" s="17"/>
      <c r="AMY18" s="17"/>
      <c r="AMZ18" s="17"/>
      <c r="ANA18" s="17"/>
      <c r="ANB18" s="17"/>
      <c r="ANC18" s="17"/>
      <c r="AND18" s="17"/>
      <c r="ANE18" s="17"/>
      <c r="ANF18" s="17"/>
      <c r="ANG18" s="17"/>
      <c r="ANH18" s="17"/>
      <c r="ANI18" s="17"/>
      <c r="ANJ18" s="17"/>
      <c r="ANK18" s="17"/>
      <c r="ANL18" s="17"/>
      <c r="ANM18" s="17"/>
      <c r="ANN18" s="17"/>
      <c r="ANO18" s="17"/>
      <c r="ANP18" s="17"/>
      <c r="ANQ18" s="17"/>
      <c r="ANR18" s="17"/>
      <c r="ANS18" s="17"/>
      <c r="ANT18" s="17"/>
      <c r="ANU18" s="17"/>
      <c r="ANV18" s="17"/>
      <c r="ANW18" s="17"/>
      <c r="ANX18" s="17"/>
      <c r="ANY18" s="17"/>
      <c r="ANZ18" s="17"/>
      <c r="AOA18" s="17"/>
      <c r="AOB18" s="17"/>
      <c r="AOC18" s="17"/>
      <c r="AOD18" s="17"/>
      <c r="AOE18" s="17"/>
      <c r="AOF18" s="17"/>
      <c r="AOG18" s="17"/>
      <c r="AOH18" s="17"/>
      <c r="AOI18" s="17"/>
      <c r="AOJ18" s="17"/>
      <c r="AOK18" s="17"/>
      <c r="AOL18" s="17"/>
      <c r="AOM18" s="17"/>
      <c r="AON18" s="17"/>
      <c r="AOO18" s="17"/>
      <c r="AOP18" s="17"/>
      <c r="AOQ18" s="17"/>
      <c r="AOR18" s="17"/>
      <c r="AOS18" s="17"/>
      <c r="AOT18" s="17"/>
      <c r="AOU18" s="17"/>
      <c r="AOV18" s="17"/>
      <c r="AOW18" s="17"/>
      <c r="AOX18" s="17"/>
      <c r="AOY18" s="17"/>
      <c r="AOZ18" s="17"/>
      <c r="APA18" s="17"/>
      <c r="APB18" s="17"/>
      <c r="APC18" s="17"/>
      <c r="APD18" s="17"/>
      <c r="APE18" s="17"/>
      <c r="APF18" s="17"/>
      <c r="APG18" s="17"/>
      <c r="APH18" s="17"/>
      <c r="API18" s="17"/>
      <c r="APJ18" s="17"/>
      <c r="APK18" s="17"/>
      <c r="APL18" s="17"/>
      <c r="APM18" s="17"/>
      <c r="APN18" s="17"/>
      <c r="APO18" s="17"/>
      <c r="APP18" s="17"/>
      <c r="APQ18" s="17"/>
      <c r="APR18" s="17"/>
      <c r="APS18" s="17"/>
      <c r="APT18" s="17"/>
      <c r="APU18" s="17"/>
      <c r="APV18" s="17"/>
      <c r="APW18" s="17"/>
      <c r="APX18" s="17"/>
      <c r="APY18" s="17"/>
      <c r="APZ18" s="17"/>
      <c r="AQA18" s="17"/>
      <c r="AQB18" s="17"/>
      <c r="AQC18" s="17"/>
      <c r="AQD18" s="17"/>
      <c r="AQE18" s="17"/>
      <c r="AQF18" s="17"/>
      <c r="AQG18" s="17"/>
      <c r="AQH18" s="17"/>
      <c r="AQI18" s="17"/>
      <c r="AQJ18" s="17"/>
      <c r="AQK18" s="17"/>
      <c r="AQL18" s="17"/>
      <c r="AQM18" s="17"/>
      <c r="AQN18" s="17"/>
      <c r="AQO18" s="17"/>
      <c r="AQP18" s="17"/>
      <c r="AQQ18" s="17"/>
      <c r="AQR18" s="17"/>
      <c r="AQS18" s="17"/>
      <c r="AQT18" s="17"/>
      <c r="AQU18" s="17"/>
      <c r="AQV18" s="17"/>
      <c r="AQW18" s="17"/>
      <c r="AQX18" s="17"/>
      <c r="AQY18" s="17"/>
      <c r="AQZ18" s="17"/>
      <c r="ARA18" s="17"/>
      <c r="ARB18" s="17"/>
      <c r="ARC18" s="17"/>
      <c r="ARD18" s="17"/>
      <c r="ARE18" s="17"/>
      <c r="ARF18" s="17"/>
      <c r="ARG18" s="17"/>
      <c r="ARH18" s="17"/>
      <c r="ARI18" s="17"/>
      <c r="ARJ18" s="17"/>
      <c r="ARK18" s="17"/>
      <c r="ARL18" s="17"/>
      <c r="ARM18" s="17"/>
      <c r="ARN18" s="17"/>
      <c r="ARO18" s="17"/>
      <c r="ARP18" s="17"/>
      <c r="ARQ18" s="17"/>
      <c r="ARR18" s="17"/>
      <c r="ARS18" s="17"/>
      <c r="ART18" s="17"/>
      <c r="ARU18" s="17"/>
      <c r="ARV18" s="17"/>
      <c r="ARW18" s="17"/>
      <c r="ARX18" s="17"/>
      <c r="ARY18" s="17"/>
      <c r="ARZ18" s="17"/>
      <c r="ASA18" s="17"/>
      <c r="ASB18" s="17"/>
      <c r="ASC18" s="17"/>
      <c r="ASD18" s="17"/>
      <c r="ASE18" s="17"/>
      <c r="ASF18" s="17"/>
      <c r="ASG18" s="17"/>
      <c r="ASH18" s="17"/>
      <c r="ASI18" s="17"/>
      <c r="ASJ18" s="17"/>
      <c r="ASK18" s="17"/>
      <c r="ASL18" s="17"/>
      <c r="ASM18" s="17"/>
      <c r="ASN18" s="17"/>
      <c r="ASO18" s="17"/>
      <c r="ASP18" s="17"/>
      <c r="ASQ18" s="17"/>
      <c r="ASR18" s="17"/>
      <c r="ASS18" s="17"/>
      <c r="AST18" s="17"/>
      <c r="ASU18" s="17"/>
      <c r="ASV18" s="17"/>
      <c r="ASW18" s="17"/>
      <c r="ASX18" s="17"/>
      <c r="ASY18" s="17"/>
      <c r="ASZ18" s="17"/>
      <c r="ATA18" s="17"/>
      <c r="ATB18" s="17"/>
      <c r="ATC18" s="17"/>
      <c r="ATD18" s="17"/>
      <c r="ATE18" s="17"/>
      <c r="ATF18" s="17"/>
      <c r="ATG18" s="17"/>
      <c r="ATH18" s="17"/>
      <c r="ATI18" s="17"/>
      <c r="ATJ18" s="17"/>
      <c r="ATK18" s="17"/>
      <c r="ATL18" s="17"/>
      <c r="ATM18" s="17"/>
      <c r="ATN18" s="17"/>
      <c r="ATO18" s="17"/>
      <c r="ATP18" s="17"/>
      <c r="ATQ18" s="17"/>
      <c r="ATR18" s="17"/>
      <c r="ATS18" s="17"/>
      <c r="ATT18" s="17"/>
      <c r="ATU18" s="17"/>
      <c r="ATV18" s="17"/>
      <c r="ATW18" s="17"/>
      <c r="ATX18" s="17"/>
      <c r="ATY18" s="17"/>
      <c r="ATZ18" s="17"/>
      <c r="AUA18" s="17"/>
      <c r="AUB18" s="17"/>
      <c r="AUC18" s="17"/>
      <c r="AUD18" s="17"/>
      <c r="AUE18" s="17"/>
      <c r="AUF18" s="17"/>
      <c r="AUG18" s="17"/>
      <c r="AUH18" s="17"/>
      <c r="AUI18" s="17"/>
      <c r="AUJ18" s="17"/>
      <c r="AUK18" s="17"/>
      <c r="AUL18" s="17"/>
      <c r="AUM18" s="17"/>
      <c r="AUN18" s="17"/>
      <c r="AUO18" s="17"/>
      <c r="AUP18" s="17"/>
      <c r="AUQ18" s="17"/>
      <c r="AUR18" s="17"/>
      <c r="AUS18" s="17"/>
      <c r="AUT18" s="17"/>
      <c r="AUU18" s="17"/>
      <c r="AUV18" s="17"/>
      <c r="AUW18" s="17"/>
      <c r="AUX18" s="17"/>
      <c r="AUY18" s="17"/>
      <c r="AUZ18" s="17"/>
      <c r="AVA18" s="17"/>
      <c r="AVB18" s="17"/>
      <c r="AVC18" s="17"/>
      <c r="AVD18" s="17"/>
      <c r="AVE18" s="17"/>
      <c r="AVF18" s="17"/>
      <c r="AVG18" s="17"/>
      <c r="AVH18" s="17"/>
      <c r="AVI18" s="17"/>
      <c r="AVJ18" s="17"/>
      <c r="AVK18" s="17"/>
      <c r="AVL18" s="17"/>
      <c r="AVM18" s="17"/>
      <c r="AVN18" s="17"/>
      <c r="AVO18" s="17"/>
      <c r="AVP18" s="17"/>
      <c r="AVQ18" s="17"/>
      <c r="AVR18" s="17"/>
      <c r="AVS18" s="17"/>
      <c r="AVT18" s="17"/>
      <c r="AVU18" s="17"/>
      <c r="AVV18" s="17"/>
      <c r="AVW18" s="17"/>
      <c r="AVX18" s="17"/>
      <c r="AVY18" s="17"/>
      <c r="AVZ18" s="17"/>
      <c r="AWA18" s="17"/>
      <c r="AWB18" s="17"/>
      <c r="AWC18" s="17"/>
      <c r="AWD18" s="17"/>
      <c r="AWE18" s="17"/>
      <c r="AWF18" s="17"/>
      <c r="AWG18" s="17"/>
      <c r="AWH18" s="17"/>
      <c r="AWI18" s="17"/>
      <c r="AWJ18" s="17"/>
      <c r="AWK18" s="17"/>
      <c r="AWL18" s="17"/>
      <c r="AWM18" s="17"/>
      <c r="AWN18" s="17"/>
      <c r="AWO18" s="17"/>
      <c r="AWP18" s="17"/>
      <c r="AWQ18" s="17"/>
      <c r="AWR18" s="17"/>
      <c r="AWS18" s="17"/>
      <c r="AWT18" s="17"/>
      <c r="AWU18" s="17"/>
      <c r="AWV18" s="17"/>
      <c r="AWW18" s="17"/>
      <c r="AWX18" s="17"/>
      <c r="AWY18" s="17"/>
      <c r="AWZ18" s="17"/>
      <c r="AXA18" s="17"/>
      <c r="AXB18" s="17"/>
      <c r="AXC18" s="17"/>
      <c r="AXD18" s="17"/>
      <c r="AXE18" s="17"/>
      <c r="AXF18" s="17"/>
      <c r="AXG18" s="17"/>
      <c r="AXH18" s="17"/>
      <c r="AXI18" s="17"/>
      <c r="AXJ18" s="17"/>
      <c r="AXK18" s="17"/>
      <c r="AXL18" s="17"/>
      <c r="AXM18" s="17"/>
      <c r="AXN18" s="17"/>
      <c r="AXO18" s="17"/>
      <c r="AXP18" s="17"/>
      <c r="AXQ18" s="17"/>
      <c r="AXR18" s="17"/>
      <c r="AXS18" s="17"/>
      <c r="AXT18" s="17"/>
      <c r="AXU18" s="17"/>
      <c r="AXV18" s="17"/>
      <c r="AXW18" s="17"/>
      <c r="AXX18" s="17"/>
      <c r="AXY18" s="17"/>
      <c r="AXZ18" s="17"/>
      <c r="AYA18" s="17"/>
      <c r="AYB18" s="17"/>
      <c r="AYC18" s="17"/>
      <c r="AYD18" s="14" t="s">
        <v>2782</v>
      </c>
      <c r="AYE18" s="17"/>
      <c r="AYF18" s="17"/>
      <c r="AYG18" s="17"/>
      <c r="AYH18" s="17"/>
      <c r="AYI18" s="17"/>
      <c r="AYJ18" s="17"/>
      <c r="AYK18" s="17"/>
      <c r="AYL18" s="17"/>
      <c r="AYM18" s="17"/>
      <c r="AYN18" s="17"/>
      <c r="AYO18" s="17"/>
      <c r="AYP18" s="17"/>
      <c r="AYQ18" s="17"/>
      <c r="AYR18" s="17"/>
      <c r="AYS18" s="17"/>
      <c r="AYT18" s="17"/>
      <c r="AYU18" s="17"/>
      <c r="AYV18" s="17"/>
      <c r="AYW18" s="17"/>
      <c r="AYX18" s="17"/>
      <c r="AYY18" s="17"/>
      <c r="AYZ18" s="17"/>
      <c r="AZA18" s="17"/>
      <c r="AZB18" s="17"/>
      <c r="AZC18" s="17"/>
      <c r="AZD18" s="17"/>
      <c r="AZE18" s="17"/>
      <c r="AZF18" s="17"/>
      <c r="AZG18" s="17"/>
      <c r="AZH18" s="17"/>
      <c r="AZI18" s="17"/>
      <c r="AZJ18" s="17"/>
      <c r="AZK18" s="17"/>
      <c r="AZL18" s="17"/>
      <c r="AZM18" s="17"/>
      <c r="AZN18" s="17"/>
      <c r="AZO18" s="17"/>
      <c r="AZP18" s="17"/>
      <c r="AZQ18" s="17"/>
      <c r="AZR18" s="17"/>
      <c r="AZS18" s="17"/>
      <c r="AZT18" s="17"/>
      <c r="AZU18" s="17"/>
      <c r="AZV18" s="17"/>
      <c r="AZW18" s="17"/>
      <c r="AZX18" s="17"/>
      <c r="AZY18" s="17"/>
      <c r="AZZ18" s="17"/>
      <c r="BAA18" s="17"/>
      <c r="BAB18" s="17"/>
      <c r="BAC18" s="17"/>
      <c r="BAD18" s="17"/>
      <c r="BAE18" s="17"/>
      <c r="BAF18" s="17"/>
      <c r="BAG18" s="17"/>
      <c r="BAH18" s="17"/>
      <c r="BAI18" s="17"/>
      <c r="BAJ18" s="17"/>
      <c r="BAK18" s="17"/>
      <c r="BAL18" s="17"/>
      <c r="BAM18" s="17"/>
      <c r="BAN18" s="17"/>
      <c r="BAO18" s="17"/>
      <c r="BAP18" s="17"/>
      <c r="BAQ18" s="17"/>
      <c r="BAR18" s="17"/>
      <c r="BAS18" s="17"/>
      <c r="BAT18" s="17"/>
      <c r="BAU18" s="17"/>
      <c r="BAV18" s="17"/>
      <c r="BAW18" s="17"/>
      <c r="BAX18" s="17"/>
      <c r="BAY18" s="17"/>
      <c r="BAZ18" s="17"/>
      <c r="BBA18" s="17"/>
      <c r="BBB18" s="17"/>
      <c r="BBC18" s="17"/>
      <c r="BBD18" s="17"/>
      <c r="BBE18" s="17"/>
      <c r="BBF18" s="17"/>
      <c r="BBG18" s="17"/>
      <c r="BBH18" s="17"/>
      <c r="BBI18" s="17"/>
      <c r="BBJ18" s="17"/>
      <c r="BBK18" s="17"/>
      <c r="BBL18" s="17"/>
      <c r="BBM18" s="17"/>
      <c r="BBN18" s="17"/>
      <c r="BBO18" s="17"/>
      <c r="BBP18" s="17"/>
      <c r="BBQ18" s="17"/>
      <c r="BBR18" s="17"/>
      <c r="BBS18" s="17"/>
      <c r="BBT18" s="17"/>
      <c r="BBU18" s="17"/>
      <c r="BBV18" s="17"/>
      <c r="BBW18" s="17"/>
      <c r="BBX18" s="17"/>
      <c r="BBY18" s="17"/>
      <c r="BBZ18" s="17"/>
      <c r="BCA18" s="17"/>
      <c r="BCB18" s="17"/>
      <c r="BCC18" s="17"/>
      <c r="BCD18" s="17"/>
      <c r="BCE18" s="17"/>
      <c r="BCF18" s="17"/>
      <c r="BCG18" s="17"/>
      <c r="BCH18" s="17"/>
      <c r="BCI18" s="17"/>
      <c r="BCJ18" s="17"/>
      <c r="BCK18" s="17"/>
      <c r="BCL18" s="17"/>
      <c r="BCM18" s="17"/>
      <c r="BCN18" s="17"/>
      <c r="BCO18" s="17"/>
      <c r="BCP18" s="17"/>
      <c r="BCQ18" s="17"/>
      <c r="BCR18" s="17"/>
      <c r="BCS18" s="17"/>
      <c r="BCT18" s="17"/>
      <c r="BCU18" s="17"/>
      <c r="BCV18" s="17"/>
      <c r="BCW18" s="17"/>
      <c r="BCX18" s="17"/>
      <c r="BCY18" s="17"/>
      <c r="BCZ18" s="17"/>
      <c r="BDA18" s="17"/>
      <c r="BDB18" s="17"/>
      <c r="BDC18" s="17"/>
      <c r="BDD18" s="17"/>
      <c r="BDE18" s="17"/>
      <c r="BDF18" s="17"/>
      <c r="BDG18" s="17"/>
      <c r="BDH18" s="17"/>
      <c r="BDI18" s="17"/>
      <c r="BDJ18" s="17"/>
      <c r="BDK18" s="17"/>
      <c r="BDL18" s="17"/>
      <c r="BDM18" s="17"/>
      <c r="BDN18" s="17"/>
      <c r="BDO18" s="17"/>
      <c r="BDP18" s="17"/>
      <c r="BDQ18" s="17"/>
      <c r="BDR18" s="17"/>
      <c r="BDS18" s="17"/>
      <c r="BDT18" s="17"/>
      <c r="BDU18" s="17"/>
      <c r="BDV18" s="17"/>
      <c r="BDW18" s="17"/>
      <c r="BDX18" s="17"/>
      <c r="BDY18" s="17"/>
      <c r="BDZ18" s="17"/>
      <c r="BEA18" s="17"/>
      <c r="BEB18" s="17"/>
      <c r="BEC18" s="17"/>
      <c r="BED18" s="17"/>
      <c r="BEE18" s="17"/>
      <c r="BEF18" s="17"/>
      <c r="BEG18" s="17"/>
      <c r="BEH18" s="17"/>
      <c r="BEI18" s="17"/>
      <c r="BEJ18" s="17"/>
      <c r="BEK18" s="17"/>
      <c r="BEL18" s="17"/>
      <c r="BEM18" s="17"/>
      <c r="BEN18" s="17"/>
      <c r="BEO18" s="17"/>
      <c r="BEP18" s="17"/>
      <c r="BEQ18" s="17"/>
      <c r="BER18" s="17"/>
      <c r="BES18" s="17"/>
      <c r="BET18" s="17"/>
      <c r="BEU18" s="17"/>
      <c r="BEV18" s="17"/>
      <c r="BEW18" s="17"/>
      <c r="BEX18" s="17"/>
      <c r="BEY18" s="17"/>
      <c r="BEZ18" s="17"/>
      <c r="BFA18" s="17"/>
      <c r="BFB18" s="17"/>
      <c r="BFC18" s="17"/>
      <c r="BFD18" s="17"/>
      <c r="BFE18" s="17"/>
      <c r="BFF18" s="17"/>
      <c r="BFG18" s="17"/>
      <c r="BFH18" s="17"/>
      <c r="BFI18" s="17"/>
      <c r="BFJ18" s="17"/>
      <c r="BFK18" s="17"/>
      <c r="BFL18" s="17"/>
      <c r="BFM18" s="17"/>
      <c r="BFN18" s="17"/>
      <c r="BFO18" s="17"/>
      <c r="BFP18" s="17"/>
      <c r="BFQ18" s="17"/>
      <c r="BFR18" s="17"/>
      <c r="BFS18" s="17"/>
      <c r="BFT18" s="17"/>
      <c r="BFU18" s="17"/>
      <c r="BFV18" s="17"/>
      <c r="BFW18" s="17"/>
      <c r="BFX18" s="17"/>
      <c r="BFY18" s="17"/>
      <c r="BFZ18" s="17"/>
      <c r="BGA18" s="17"/>
      <c r="BGB18" s="17"/>
      <c r="BGC18" s="17"/>
      <c r="BGD18" s="17"/>
      <c r="BGE18" s="17"/>
      <c r="BGF18" s="17"/>
      <c r="BGG18" s="17"/>
      <c r="BGH18" s="17"/>
      <c r="BGI18" s="17"/>
      <c r="BGJ18" s="17"/>
      <c r="BGK18" s="17"/>
      <c r="BGL18" s="17"/>
      <c r="BGM18" s="17"/>
      <c r="BGN18" s="17"/>
      <c r="BGO18" s="17"/>
      <c r="BGP18" s="17"/>
      <c r="BGQ18" s="17"/>
      <c r="BGR18" s="17"/>
      <c r="BGS18" s="17"/>
      <c r="BGT18" s="17"/>
      <c r="BGU18" s="17"/>
      <c r="BGV18" s="17"/>
      <c r="BGW18" s="17"/>
      <c r="BGX18" s="17"/>
      <c r="BGY18" s="17"/>
      <c r="BGZ18" s="17"/>
      <c r="BHA18" s="17"/>
      <c r="BHB18" s="17"/>
      <c r="BHC18" s="17"/>
      <c r="BHD18" s="17"/>
      <c r="BHE18" s="17"/>
      <c r="BHF18" s="17"/>
      <c r="BHG18" s="17"/>
      <c r="BHH18" s="17"/>
      <c r="BHI18" s="17"/>
      <c r="BHJ18" s="17"/>
      <c r="BHK18" s="17"/>
      <c r="BHL18" s="17"/>
      <c r="BHM18" s="17"/>
      <c r="BHN18" s="17"/>
      <c r="BHO18" s="17"/>
      <c r="BHP18" s="17"/>
      <c r="BHQ18" s="17"/>
      <c r="BHR18" s="17"/>
      <c r="BHS18" s="17"/>
      <c r="BHT18" s="17"/>
      <c r="BHU18" s="17"/>
      <c r="BHV18" s="17"/>
      <c r="BHW18" s="17"/>
      <c r="BHX18" s="17"/>
      <c r="BHY18" s="17"/>
      <c r="BHZ18" s="17"/>
      <c r="BIA18" s="17"/>
      <c r="BIB18" s="17"/>
      <c r="BIC18" s="17"/>
      <c r="BID18" s="17"/>
      <c r="BIE18" s="17"/>
      <c r="BIF18" s="17"/>
      <c r="BIG18" s="17"/>
      <c r="BIH18" s="17"/>
      <c r="BII18" s="17"/>
      <c r="BIJ18" s="17"/>
      <c r="BIK18" s="17"/>
      <c r="BIL18" s="17"/>
      <c r="BIM18" s="17"/>
      <c r="BIN18" s="17"/>
      <c r="BIO18" s="17"/>
      <c r="BIP18" s="17"/>
      <c r="BIQ18" s="17"/>
      <c r="BIR18" s="17"/>
      <c r="BIS18" s="17"/>
      <c r="BIT18" s="17"/>
      <c r="BIU18" s="17"/>
      <c r="BIV18" s="17"/>
      <c r="BIW18" s="17"/>
      <c r="BIX18" s="17"/>
      <c r="BIY18" s="17"/>
      <c r="BIZ18" s="17"/>
      <c r="BJA18" s="17"/>
      <c r="BJB18" s="17"/>
      <c r="BJC18" s="17"/>
      <c r="BJD18" s="17"/>
      <c r="BJE18" s="17"/>
      <c r="BJF18" s="17"/>
      <c r="BJG18" s="17"/>
      <c r="BJH18" s="17"/>
      <c r="BJI18" s="17"/>
      <c r="BJJ18" s="17"/>
      <c r="BJK18" s="17"/>
      <c r="BJL18" s="17"/>
      <c r="BJM18" s="17"/>
      <c r="BJN18" s="17"/>
      <c r="BJO18" s="17"/>
      <c r="BJP18" s="17"/>
      <c r="BJQ18" s="17"/>
      <c r="BJR18" s="17"/>
      <c r="BJS18" s="17"/>
      <c r="BJT18" s="17"/>
      <c r="BJU18" s="17"/>
      <c r="BJV18" s="17"/>
      <c r="BJW18" s="17"/>
      <c r="BJX18" s="17"/>
      <c r="BJY18" s="17"/>
      <c r="BJZ18" s="17"/>
      <c r="BKA18" s="17"/>
      <c r="BKB18" s="17"/>
      <c r="BKC18" s="17"/>
      <c r="BKD18" s="17"/>
      <c r="BKE18" s="17"/>
      <c r="BKF18" s="17"/>
      <c r="BKG18" s="17"/>
      <c r="BKH18" s="17"/>
      <c r="BKI18" s="17"/>
      <c r="BKJ18" s="17"/>
      <c r="BKK18" s="17"/>
      <c r="BKL18" s="17"/>
      <c r="BKM18" s="17"/>
      <c r="BKN18" s="17"/>
      <c r="BKO18" s="14" t="s">
        <v>2783</v>
      </c>
      <c r="BKP18" s="14" t="s">
        <v>2565</v>
      </c>
      <c r="BKQ18" s="16">
        <v>62.0</v>
      </c>
      <c r="BKR18" s="14" t="s">
        <v>2784</v>
      </c>
      <c r="BKS18" s="14" t="s">
        <v>2785</v>
      </c>
      <c r="BKT18" s="14" t="s">
        <v>2786</v>
      </c>
      <c r="BKU18" s="14" t="s">
        <v>2787</v>
      </c>
      <c r="BKV18" s="16">
        <v>2.26</v>
      </c>
      <c r="BKW18" s="14" t="s">
        <v>2563</v>
      </c>
      <c r="BKX18" s="14" t="s">
        <v>2788</v>
      </c>
      <c r="BKY18" s="16">
        <v>0.01670295</v>
      </c>
      <c r="BKZ18" s="16">
        <v>0.17426736</v>
      </c>
      <c r="BLA18" s="16">
        <v>0.0</v>
      </c>
      <c r="BLB18" s="16">
        <v>0.14292621</v>
      </c>
      <c r="BLC18" s="16">
        <v>0.06244056</v>
      </c>
      <c r="BLD18" s="16">
        <v>0.0</v>
      </c>
      <c r="BLE18" s="16">
        <v>0.01915701</v>
      </c>
      <c r="BLF18" s="17"/>
      <c r="BLG18" s="17"/>
      <c r="BLH18" s="17"/>
      <c r="BLI18" s="17"/>
      <c r="BLJ18" s="17"/>
      <c r="BLK18" s="17"/>
      <c r="BLL18" s="17"/>
      <c r="BLM18" s="17"/>
      <c r="BLN18" s="17"/>
      <c r="BLO18" s="17"/>
      <c r="BLP18" s="17"/>
      <c r="BLQ18" s="17"/>
      <c r="BLR18" s="17"/>
      <c r="BLS18" s="17"/>
      <c r="BLT18" s="17"/>
      <c r="BLU18" s="17"/>
      <c r="BLV18" s="17"/>
      <c r="BLW18" s="17"/>
      <c r="BLX18" s="17"/>
      <c r="BLY18" s="17"/>
      <c r="BLZ18" s="17"/>
      <c r="BMA18" s="17"/>
      <c r="BMB18" s="17"/>
      <c r="BMC18" s="17"/>
      <c r="BMD18" s="17"/>
      <c r="BME18" s="17"/>
      <c r="BMF18" s="17"/>
      <c r="BMG18" s="17"/>
      <c r="BMH18" s="17"/>
      <c r="BMI18" s="17"/>
      <c r="BMJ18" s="17"/>
      <c r="BMK18" s="17"/>
      <c r="BML18" s="17"/>
      <c r="BMM18" s="17"/>
      <c r="BMN18" s="17"/>
      <c r="BMO18" s="17"/>
      <c r="BMP18" s="17"/>
      <c r="BMQ18" s="17"/>
      <c r="BMR18" s="17"/>
      <c r="BMS18" s="17"/>
      <c r="BMT18" s="17"/>
      <c r="BMU18" s="17"/>
      <c r="BMV18" s="17"/>
      <c r="BMW18" s="17"/>
      <c r="BMX18" s="17"/>
      <c r="BMY18" s="17"/>
      <c r="BMZ18" s="17"/>
      <c r="BNA18" s="17"/>
      <c r="BNB18" s="17"/>
      <c r="BNC18" s="17"/>
      <c r="BND18" s="17"/>
      <c r="BNE18" s="17"/>
      <c r="BNF18" s="17"/>
      <c r="BNG18" s="17"/>
      <c r="BNH18" s="17"/>
      <c r="BNI18" s="17"/>
      <c r="BNJ18" s="17"/>
      <c r="BNK18" s="17"/>
      <c r="BNL18" s="17"/>
      <c r="BNM18" s="17"/>
      <c r="BNN18" s="17"/>
      <c r="BNO18" s="17"/>
      <c r="BNP18" s="17"/>
      <c r="BNQ18" s="17"/>
      <c r="BNR18" s="17"/>
      <c r="BNS18" s="17"/>
      <c r="BNT18" s="17"/>
      <c r="BNU18" s="17"/>
      <c r="BNV18" s="17"/>
      <c r="BNW18" s="17"/>
      <c r="BNX18" s="17"/>
      <c r="BNY18" s="17"/>
      <c r="BNZ18" s="17"/>
      <c r="BOA18" s="17"/>
      <c r="BOB18" s="17"/>
      <c r="BOC18" s="17"/>
      <c r="BOD18" s="17"/>
      <c r="BOE18" s="17"/>
      <c r="BOF18" s="17"/>
      <c r="BOG18" s="17"/>
      <c r="BOH18" s="17"/>
      <c r="BOI18" s="17"/>
      <c r="BOJ18" s="17"/>
      <c r="BOK18" s="17"/>
      <c r="BOL18" s="17"/>
      <c r="BOM18" s="17"/>
      <c r="BON18" s="17"/>
      <c r="BOO18" s="17"/>
      <c r="BOP18" s="17"/>
      <c r="BOQ18" s="17"/>
      <c r="BOR18" s="17"/>
      <c r="BOS18" s="17"/>
      <c r="BOT18" s="17"/>
      <c r="BOU18" s="17"/>
      <c r="BOV18" s="17"/>
      <c r="BOW18" s="17"/>
      <c r="BOX18" s="17"/>
      <c r="BOY18" s="17"/>
      <c r="BOZ18" s="17"/>
      <c r="BPA18" s="17"/>
      <c r="BPB18" s="17"/>
      <c r="BPC18" s="17"/>
      <c r="BPD18" s="17"/>
      <c r="BPE18" s="17"/>
      <c r="BPF18" s="17"/>
      <c r="BPG18" s="17"/>
      <c r="BPH18" s="17"/>
      <c r="BPI18" s="17"/>
      <c r="BPJ18" s="17"/>
      <c r="BPK18" s="17"/>
      <c r="BPL18" s="17"/>
      <c r="BPM18" s="17"/>
      <c r="BPN18" s="17"/>
      <c r="BPO18" s="17"/>
      <c r="BPP18" s="17"/>
      <c r="BPQ18" s="17"/>
      <c r="BPR18" s="17"/>
      <c r="BPS18" s="17"/>
      <c r="BPT18" s="17"/>
      <c r="BPU18" s="17"/>
      <c r="BPV18" s="17"/>
      <c r="BPW18" s="17"/>
      <c r="BPX18" s="17"/>
      <c r="BPY18" s="17"/>
      <c r="BPZ18" s="17"/>
      <c r="BQA18" s="17"/>
      <c r="BQB18" s="17"/>
      <c r="BQC18" s="17"/>
      <c r="BQD18" s="17"/>
      <c r="BQE18" s="17"/>
      <c r="BQF18" s="17"/>
      <c r="BQG18" s="17"/>
      <c r="BQH18" s="17"/>
      <c r="BQI18" s="17"/>
      <c r="BQJ18" s="17"/>
      <c r="BQK18" s="17"/>
      <c r="BQL18" s="17"/>
      <c r="BQM18" s="17"/>
      <c r="BQN18" s="17"/>
      <c r="BQO18" s="17"/>
      <c r="BQP18" s="17"/>
      <c r="BQQ18" s="17"/>
      <c r="BQR18" s="17"/>
      <c r="BQS18" s="17"/>
      <c r="BQT18" s="17"/>
      <c r="BQU18" s="17"/>
      <c r="BQV18" s="17"/>
      <c r="BQW18" s="17"/>
      <c r="BQX18" s="17"/>
      <c r="BQY18" s="17"/>
      <c r="BQZ18" s="17"/>
      <c r="BRA18" s="17"/>
      <c r="BRB18" s="17"/>
      <c r="BRC18" s="17"/>
      <c r="BRD18" s="17"/>
      <c r="BRE18" s="17"/>
      <c r="BRF18" s="17"/>
      <c r="BRG18" s="17"/>
      <c r="BRH18" s="17"/>
      <c r="BRI18" s="17"/>
      <c r="BRJ18" s="17"/>
      <c r="BRK18" s="17"/>
      <c r="BRL18" s="17"/>
      <c r="BRM18" s="17"/>
      <c r="BRN18" s="17"/>
      <c r="BRO18" s="17"/>
      <c r="BRP18" s="17"/>
      <c r="BRQ18" s="17"/>
      <c r="BRR18" s="17"/>
      <c r="BRS18" s="17"/>
      <c r="BRT18" s="17"/>
      <c r="BRU18" s="17"/>
      <c r="BRV18" s="17"/>
      <c r="BRW18" s="17"/>
      <c r="BRX18" s="17"/>
      <c r="BRY18" s="17"/>
      <c r="BRZ18" s="17"/>
      <c r="BSA18" s="17"/>
      <c r="BSB18" s="17"/>
      <c r="BSC18" s="17"/>
      <c r="BSD18" s="17"/>
      <c r="BSE18" s="17"/>
      <c r="BSF18" s="17"/>
      <c r="BSG18" s="17"/>
      <c r="BSH18" s="17"/>
      <c r="BSI18" s="17"/>
      <c r="BSJ18" s="17"/>
      <c r="BSK18" s="17"/>
      <c r="BSL18" s="17"/>
      <c r="BSM18" s="17"/>
      <c r="BSN18" s="17"/>
      <c r="BSO18" s="17"/>
      <c r="BSP18" s="17"/>
      <c r="BSQ18" s="17"/>
      <c r="BSR18" s="17"/>
      <c r="BSS18" s="17"/>
      <c r="BST18" s="17"/>
      <c r="BSU18" s="17"/>
      <c r="BSV18" s="17"/>
      <c r="BSW18" s="17"/>
      <c r="BSX18" s="17"/>
      <c r="BSY18" s="17"/>
      <c r="BSZ18" s="17"/>
      <c r="BTA18" s="17"/>
      <c r="BTB18" s="17"/>
      <c r="BTC18" s="17"/>
      <c r="BTD18" s="17"/>
      <c r="BTE18" s="17"/>
      <c r="BTF18" s="17"/>
      <c r="BTG18" s="17"/>
      <c r="BTH18" s="17"/>
      <c r="BTI18" s="17"/>
      <c r="BTJ18" s="17"/>
      <c r="BTK18" s="17"/>
      <c r="BTL18" s="17"/>
      <c r="BTM18" s="17"/>
      <c r="BTN18" s="17"/>
      <c r="BTO18" s="17"/>
      <c r="BTP18" s="17"/>
      <c r="BTQ18" s="17"/>
      <c r="BTR18" s="17"/>
      <c r="BTS18" s="17"/>
      <c r="BTT18" s="17"/>
      <c r="BTU18" s="17"/>
      <c r="BTV18" s="17"/>
      <c r="BTW18" s="17"/>
      <c r="BTX18" s="17"/>
      <c r="BTY18" s="17"/>
      <c r="BTZ18" s="17"/>
      <c r="BUA18" s="17"/>
      <c r="BUB18" s="17"/>
      <c r="BUC18" s="17"/>
      <c r="BUD18" s="17"/>
      <c r="BUE18" s="17"/>
      <c r="BUF18" s="17"/>
      <c r="BUG18" s="17"/>
      <c r="BUH18" s="17"/>
      <c r="BUI18" s="17"/>
      <c r="BUJ18" s="17"/>
      <c r="BUK18" s="17"/>
      <c r="BUL18" s="17"/>
      <c r="BUM18" s="17"/>
      <c r="BUN18" s="17"/>
      <c r="BUO18" s="17"/>
      <c r="BUP18" s="17"/>
      <c r="BUQ18" s="17"/>
      <c r="BUR18" s="17"/>
      <c r="BUS18" s="17"/>
      <c r="BUT18" s="17"/>
      <c r="BUU18" s="17"/>
      <c r="BUV18" s="17"/>
      <c r="BUW18" s="17"/>
      <c r="BUX18" s="17"/>
      <c r="BUY18" s="17"/>
      <c r="BUZ18" s="17"/>
      <c r="BVA18" s="17"/>
      <c r="BVB18" s="17"/>
      <c r="BVC18" s="17"/>
      <c r="BVD18" s="17"/>
      <c r="BVE18" s="17"/>
      <c r="BVF18" s="17"/>
      <c r="BVG18" s="17"/>
      <c r="BVH18" s="17"/>
      <c r="BVI18" s="17"/>
      <c r="BVJ18" s="17"/>
      <c r="BVK18" s="17"/>
      <c r="BVL18" s="17"/>
      <c r="BVM18" s="17"/>
      <c r="BVN18" s="17"/>
      <c r="BVO18" s="17"/>
      <c r="BVP18" s="17"/>
      <c r="BVQ18" s="17"/>
      <c r="BVR18" s="17"/>
      <c r="BVS18" s="17"/>
      <c r="BVT18" s="17"/>
      <c r="BVU18" s="17"/>
      <c r="BVV18" s="17"/>
      <c r="BVW18" s="17"/>
      <c r="BVX18" s="17"/>
      <c r="BVY18" s="17"/>
      <c r="BVZ18" s="17"/>
      <c r="BWA18" s="17"/>
      <c r="BWB18" s="17"/>
      <c r="BWC18" s="17"/>
      <c r="BWD18" s="17"/>
      <c r="BWE18" s="17"/>
      <c r="BWF18" s="17"/>
      <c r="BWG18" s="17"/>
      <c r="BWH18" s="17"/>
      <c r="BWI18" s="17"/>
      <c r="BWJ18" s="17"/>
      <c r="BWK18" s="17"/>
      <c r="BWL18" s="17"/>
      <c r="BWM18" s="17"/>
      <c r="BWN18" s="17"/>
      <c r="BWO18" s="17"/>
      <c r="BWP18" s="17"/>
      <c r="BWQ18" s="17"/>
      <c r="BWR18" s="17"/>
      <c r="BWS18" s="17"/>
      <c r="BWT18" s="17"/>
      <c r="BWU18" s="17"/>
      <c r="BWV18" s="17"/>
      <c r="BWW18" s="17"/>
      <c r="BWX18" s="17"/>
      <c r="BWY18" s="17"/>
      <c r="BWZ18" s="17"/>
      <c r="BXA18" s="17"/>
      <c r="BXB18" s="17"/>
      <c r="BXC18" s="17"/>
      <c r="BXD18" s="17"/>
      <c r="BXE18" s="17"/>
      <c r="BXF18" s="17"/>
      <c r="BXG18" s="17"/>
      <c r="BXH18" s="17"/>
      <c r="BXI18" s="17"/>
      <c r="BXJ18" s="17"/>
      <c r="BXK18" s="17"/>
      <c r="BXL18" s="17"/>
      <c r="BXM18" s="17"/>
      <c r="BXN18" s="17"/>
      <c r="BXO18" s="17"/>
      <c r="BXP18" s="17"/>
      <c r="BXQ18" s="17"/>
      <c r="BXR18" s="17"/>
      <c r="BXS18" s="17"/>
      <c r="BXT18" s="17"/>
      <c r="BXU18" s="17"/>
      <c r="BXV18" s="17"/>
      <c r="BXW18" s="17"/>
      <c r="BXX18" s="17"/>
      <c r="BXY18" s="17"/>
      <c r="BXZ18" s="17"/>
      <c r="BYA18" s="17"/>
      <c r="BYB18" s="17"/>
      <c r="BYC18" s="17"/>
      <c r="BYD18" s="17"/>
      <c r="BYE18" s="17"/>
      <c r="BYF18" s="17"/>
      <c r="BYG18" s="17"/>
      <c r="BYH18" s="17"/>
      <c r="BYI18" s="17"/>
      <c r="BYJ18" s="17"/>
      <c r="BYK18" s="17"/>
      <c r="BYL18" s="17"/>
      <c r="BYM18" s="17"/>
      <c r="BYN18" s="17"/>
      <c r="BYO18" s="17"/>
      <c r="BYP18" s="17"/>
      <c r="BYQ18" s="17"/>
      <c r="BYR18" s="17"/>
      <c r="BYS18" s="17"/>
      <c r="BYT18" s="17"/>
      <c r="BYU18" s="17"/>
      <c r="BYV18" s="17"/>
      <c r="BYW18" s="17"/>
      <c r="BYX18" s="17"/>
      <c r="BYY18" s="17"/>
      <c r="BYZ18" s="17"/>
      <c r="BZA18" s="17"/>
      <c r="BZB18" s="17"/>
      <c r="BZC18" s="17"/>
      <c r="BZD18" s="17"/>
      <c r="BZE18" s="17"/>
      <c r="BZF18" s="17"/>
      <c r="BZG18" s="17"/>
      <c r="BZH18" s="17"/>
      <c r="BZI18" s="17"/>
      <c r="BZJ18" s="17"/>
      <c r="BZK18" s="17"/>
      <c r="BZL18" s="17"/>
      <c r="BZM18" s="17"/>
      <c r="BZN18" s="17"/>
      <c r="BZO18" s="17"/>
      <c r="BZP18" s="17"/>
      <c r="BZQ18" s="17"/>
      <c r="BZR18" s="17"/>
      <c r="BZS18" s="17"/>
      <c r="BZT18" s="17"/>
      <c r="BZU18" s="17"/>
      <c r="BZV18" s="17"/>
      <c r="BZW18" s="17"/>
      <c r="BZX18" s="17"/>
      <c r="BZY18" s="17"/>
      <c r="BZZ18" s="17"/>
      <c r="CAA18" s="17"/>
      <c r="CAB18" s="17"/>
      <c r="CAC18" s="17"/>
      <c r="CAD18" s="17"/>
      <c r="CAE18" s="17"/>
      <c r="CAF18" s="17"/>
      <c r="CAG18" s="17"/>
      <c r="CAH18" s="17"/>
      <c r="CAI18" s="17"/>
      <c r="CAJ18" s="17"/>
      <c r="CAK18" s="17"/>
      <c r="CAL18" s="17"/>
      <c r="CAM18" s="17"/>
      <c r="CAN18" s="17"/>
      <c r="CAO18" s="17"/>
      <c r="CAP18" s="17"/>
      <c r="CAQ18" s="17"/>
      <c r="CAR18" s="17"/>
      <c r="CAS18" s="17"/>
      <c r="CAT18" s="17"/>
      <c r="CAU18" s="17"/>
      <c r="CAV18" s="17"/>
      <c r="CAW18" s="17"/>
      <c r="CAX18" s="17"/>
      <c r="CAY18" s="17"/>
      <c r="CAZ18" s="17"/>
      <c r="CBA18" s="17"/>
      <c r="CBB18" s="17"/>
      <c r="CBC18" s="17"/>
      <c r="CBD18" s="17"/>
      <c r="CBE18" s="17"/>
      <c r="CBF18" s="17"/>
      <c r="CBG18" s="17"/>
      <c r="CBH18" s="17"/>
      <c r="CBI18" s="17"/>
      <c r="CBJ18" s="17"/>
      <c r="CBK18" s="17"/>
      <c r="CBL18" s="17"/>
      <c r="CBM18" s="17"/>
      <c r="CBN18" s="17"/>
      <c r="CBO18" s="17"/>
      <c r="CBP18" s="17"/>
      <c r="CBQ18" s="17"/>
      <c r="CBR18" s="17"/>
      <c r="CBS18" s="17"/>
      <c r="CBT18" s="17"/>
      <c r="CBU18" s="17"/>
      <c r="CBV18" s="17"/>
      <c r="CBW18" s="17"/>
      <c r="CBX18" s="17"/>
      <c r="CBY18" s="17"/>
      <c r="CBZ18" s="17"/>
      <c r="CCA18" s="17"/>
      <c r="CCB18" s="17"/>
      <c r="CCC18" s="17"/>
      <c r="CCD18" s="17"/>
      <c r="CCE18" s="17"/>
      <c r="CCF18" s="17"/>
      <c r="CCG18" s="17"/>
      <c r="CCH18" s="17"/>
      <c r="CCI18" s="17"/>
      <c r="CCJ18" s="17"/>
      <c r="CCK18" s="17"/>
      <c r="CCL18" s="17"/>
      <c r="CCM18" s="17"/>
      <c r="CCN18" s="17"/>
      <c r="CCO18" s="17"/>
      <c r="CCP18" s="17"/>
      <c r="CCQ18" s="17"/>
      <c r="CCR18" s="17"/>
      <c r="CCS18" s="17"/>
      <c r="CCT18" s="17"/>
      <c r="CCU18" s="17"/>
      <c r="CCV18" s="17"/>
      <c r="CCW18" s="17"/>
      <c r="CCX18" s="17"/>
      <c r="CCY18" s="17"/>
      <c r="CCZ18" s="17"/>
      <c r="CDA18" s="17"/>
      <c r="CDB18" s="17"/>
      <c r="CDC18" s="17"/>
      <c r="CDD18" s="17"/>
      <c r="CDE18" s="17"/>
      <c r="CDF18" s="17"/>
      <c r="CDG18" s="17"/>
      <c r="CDH18" s="17"/>
      <c r="CDI18" s="17"/>
      <c r="CDJ18" s="17"/>
      <c r="CDK18" s="17"/>
      <c r="CDL18" s="17"/>
      <c r="CDM18" s="17"/>
      <c r="CDN18" s="17"/>
      <c r="CDO18" s="17"/>
      <c r="CDP18" s="17"/>
      <c r="CDQ18" s="17"/>
      <c r="CDR18" s="17"/>
      <c r="CDS18" s="17"/>
      <c r="CDT18" s="17"/>
      <c r="CDU18" s="17"/>
    </row>
    <row r="19">
      <c r="A19" s="14" t="s">
        <v>2778</v>
      </c>
      <c r="B19" s="16">
        <v>25980.0</v>
      </c>
      <c r="C19" s="14" t="s">
        <v>2554</v>
      </c>
      <c r="D19" s="14" t="s">
        <v>2555</v>
      </c>
      <c r="E19" s="14" t="s">
        <v>2779</v>
      </c>
      <c r="F19" s="14" t="s">
        <v>2731</v>
      </c>
      <c r="I19" s="14" t="s">
        <v>2558</v>
      </c>
      <c r="J19" s="14" t="s">
        <v>2559</v>
      </c>
      <c r="K19" s="14" t="s">
        <v>2780</v>
      </c>
      <c r="L19" s="14" t="s">
        <v>2658</v>
      </c>
      <c r="M19" s="17"/>
      <c r="N19" s="14" t="s">
        <v>2561</v>
      </c>
      <c r="O19" s="17"/>
      <c r="P19" s="14" t="s">
        <v>2562</v>
      </c>
      <c r="Q19" s="16">
        <v>11.0</v>
      </c>
      <c r="R19" s="16">
        <v>3877640.0</v>
      </c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6">
        <v>119.0</v>
      </c>
      <c r="AE19" s="17"/>
      <c r="AF19" s="17"/>
      <c r="AG19" s="17"/>
      <c r="AH19" s="17"/>
      <c r="AI19" s="17"/>
      <c r="AJ19" s="17"/>
      <c r="AK19" s="17"/>
      <c r="AL19" s="16">
        <v>59.0</v>
      </c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4" t="s">
        <v>2242</v>
      </c>
      <c r="BB19" s="17"/>
      <c r="BC19" s="17"/>
      <c r="BD19" s="14" t="s">
        <v>2585</v>
      </c>
      <c r="BE19" s="17"/>
      <c r="BF19" s="17"/>
      <c r="BG19" s="16">
        <v>1.0</v>
      </c>
      <c r="BH19" s="14" t="s">
        <v>2781</v>
      </c>
      <c r="BI19" s="17"/>
      <c r="BJ19" s="14" t="s">
        <v>2566</v>
      </c>
      <c r="BK19" s="17"/>
      <c r="BL19" s="17"/>
      <c r="BM19" s="16">
        <v>4.03333333</v>
      </c>
      <c r="BN19" s="17"/>
      <c r="BO19" s="17"/>
      <c r="BP19" s="17"/>
      <c r="BQ19" s="17"/>
      <c r="BR19" s="17"/>
      <c r="BS19" s="17"/>
      <c r="BT19" s="16">
        <v>49.64</v>
      </c>
      <c r="BU19" s="14" t="s">
        <v>2567</v>
      </c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4" t="s">
        <v>2570</v>
      </c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7"/>
      <c r="PP19" s="17"/>
      <c r="PQ19" s="17"/>
      <c r="PR19" s="17"/>
      <c r="PS19" s="17"/>
      <c r="PT19" s="17"/>
      <c r="PU19" s="17"/>
      <c r="PV19" s="17"/>
      <c r="PW19" s="17"/>
      <c r="PX19" s="17"/>
      <c r="PY19" s="17"/>
      <c r="PZ19" s="17"/>
      <c r="QA19" s="17"/>
      <c r="QB19" s="17"/>
      <c r="QC19" s="17"/>
      <c r="QD19" s="17"/>
      <c r="QE19" s="17"/>
      <c r="QF19" s="17"/>
      <c r="QG19" s="17"/>
      <c r="QH19" s="17"/>
      <c r="QI19" s="17"/>
      <c r="QJ19" s="17"/>
      <c r="QK19" s="17"/>
      <c r="QL19" s="17"/>
      <c r="QM19" s="17"/>
      <c r="QN19" s="17"/>
      <c r="QO19" s="17"/>
      <c r="QP19" s="17"/>
      <c r="QQ19" s="17"/>
      <c r="QR19" s="17"/>
      <c r="QS19" s="17"/>
      <c r="QT19" s="17"/>
      <c r="QU19" s="17"/>
      <c r="QV19" s="17"/>
      <c r="QW19" s="17"/>
      <c r="QX19" s="17"/>
      <c r="QY19" s="17"/>
      <c r="QZ19" s="17"/>
      <c r="RA19" s="17"/>
      <c r="RB19" s="17"/>
      <c r="RC19" s="17"/>
      <c r="RD19" s="17"/>
      <c r="RE19" s="17"/>
      <c r="RF19" s="17"/>
      <c r="RG19" s="17"/>
      <c r="RH19" s="17"/>
      <c r="RI19" s="17"/>
      <c r="RJ19" s="17"/>
      <c r="RK19" s="17"/>
      <c r="RL19" s="17"/>
      <c r="RM19" s="17"/>
      <c r="RN19" s="17"/>
      <c r="RO19" s="17"/>
      <c r="RP19" s="17"/>
      <c r="RQ19" s="17"/>
      <c r="RR19" s="17"/>
      <c r="RS19" s="17"/>
      <c r="RT19" s="17"/>
      <c r="RU19" s="17"/>
      <c r="RV19" s="17"/>
      <c r="RW19" s="17"/>
      <c r="RX19" s="17"/>
      <c r="RY19" s="17"/>
      <c r="RZ19" s="17"/>
      <c r="SA19" s="17"/>
      <c r="SB19" s="17"/>
      <c r="SC19" s="17"/>
      <c r="SD19" s="17"/>
      <c r="SE19" s="17"/>
      <c r="SF19" s="17"/>
      <c r="SG19" s="17"/>
      <c r="SH19" s="17"/>
      <c r="SI19" s="17"/>
      <c r="SJ19" s="17"/>
      <c r="SK19" s="17"/>
      <c r="SL19" s="17"/>
      <c r="SM19" s="17"/>
      <c r="SN19" s="17"/>
      <c r="SO19" s="17"/>
      <c r="SP19" s="17"/>
      <c r="SQ19" s="17"/>
      <c r="SR19" s="17"/>
      <c r="SS19" s="17"/>
      <c r="ST19" s="17"/>
      <c r="SU19" s="17"/>
      <c r="SV19" s="17"/>
      <c r="SW19" s="17"/>
      <c r="SX19" s="17"/>
      <c r="SY19" s="17"/>
      <c r="SZ19" s="17"/>
      <c r="TA19" s="17"/>
      <c r="TB19" s="17"/>
      <c r="TC19" s="17"/>
      <c r="TD19" s="17"/>
      <c r="TE19" s="17"/>
      <c r="TF19" s="17"/>
      <c r="TG19" s="17"/>
      <c r="TH19" s="17"/>
      <c r="TI19" s="17"/>
      <c r="TJ19" s="17"/>
      <c r="TK19" s="17"/>
      <c r="TL19" s="17"/>
      <c r="TM19" s="17"/>
      <c r="TN19" s="17"/>
      <c r="TO19" s="17"/>
      <c r="TP19" s="17"/>
      <c r="TQ19" s="17"/>
      <c r="TR19" s="17"/>
      <c r="TS19" s="17"/>
      <c r="TT19" s="17"/>
      <c r="TU19" s="17"/>
      <c r="TV19" s="17"/>
      <c r="TW19" s="17"/>
      <c r="TX19" s="17"/>
      <c r="TY19" s="17"/>
      <c r="TZ19" s="17"/>
      <c r="UA19" s="17"/>
      <c r="UB19" s="17"/>
      <c r="UC19" s="17"/>
      <c r="UD19" s="17"/>
      <c r="UE19" s="17"/>
      <c r="UF19" s="17"/>
      <c r="UG19" s="17"/>
      <c r="UH19" s="17"/>
      <c r="UI19" s="17"/>
      <c r="UJ19" s="17"/>
      <c r="UK19" s="17"/>
      <c r="UL19" s="17"/>
      <c r="UM19" s="17"/>
      <c r="UN19" s="17"/>
      <c r="UO19" s="17"/>
      <c r="UP19" s="17"/>
      <c r="UQ19" s="17"/>
      <c r="UR19" s="17"/>
      <c r="US19" s="17"/>
      <c r="UT19" s="17"/>
      <c r="UU19" s="17"/>
      <c r="UV19" s="17"/>
      <c r="UW19" s="17"/>
      <c r="UX19" s="17"/>
      <c r="UY19" s="17"/>
      <c r="UZ19" s="17"/>
      <c r="VA19" s="17"/>
      <c r="VB19" s="17"/>
      <c r="VC19" s="17"/>
      <c r="VD19" s="17"/>
      <c r="VE19" s="17"/>
      <c r="VF19" s="17"/>
      <c r="VG19" s="17"/>
      <c r="VH19" s="17"/>
      <c r="VI19" s="17"/>
      <c r="VJ19" s="17"/>
      <c r="VK19" s="17"/>
      <c r="VL19" s="17"/>
      <c r="VM19" s="17"/>
      <c r="VN19" s="17"/>
      <c r="VO19" s="17"/>
      <c r="VP19" s="17"/>
      <c r="VQ19" s="17"/>
      <c r="VR19" s="17"/>
      <c r="VS19" s="17"/>
      <c r="VT19" s="17"/>
      <c r="VU19" s="17"/>
      <c r="VV19" s="17"/>
      <c r="VW19" s="17"/>
      <c r="VX19" s="17"/>
      <c r="VY19" s="17"/>
      <c r="VZ19" s="17"/>
      <c r="WA19" s="17"/>
      <c r="WB19" s="17"/>
      <c r="WC19" s="17"/>
      <c r="WD19" s="17"/>
      <c r="WE19" s="17"/>
      <c r="WF19" s="17"/>
      <c r="WG19" s="17"/>
      <c r="WH19" s="17"/>
      <c r="WI19" s="17"/>
      <c r="WJ19" s="17"/>
      <c r="WK19" s="17"/>
      <c r="WL19" s="17"/>
      <c r="WM19" s="17"/>
      <c r="WN19" s="17"/>
      <c r="WO19" s="17"/>
      <c r="WP19" s="17"/>
      <c r="WQ19" s="17"/>
      <c r="WR19" s="17"/>
      <c r="WS19" s="17"/>
      <c r="WT19" s="17"/>
      <c r="WU19" s="17"/>
      <c r="WV19" s="17"/>
      <c r="WW19" s="17"/>
      <c r="WX19" s="17"/>
      <c r="WY19" s="17"/>
      <c r="WZ19" s="17"/>
      <c r="XA19" s="17"/>
      <c r="XB19" s="17"/>
      <c r="XC19" s="17"/>
      <c r="XD19" s="17"/>
      <c r="XE19" s="17"/>
      <c r="XF19" s="17"/>
      <c r="XG19" s="17"/>
      <c r="XH19" s="17"/>
      <c r="XI19" s="17"/>
      <c r="XJ19" s="17"/>
      <c r="XK19" s="17"/>
      <c r="XL19" s="17"/>
      <c r="XM19" s="17"/>
      <c r="XN19" s="17"/>
      <c r="XO19" s="17"/>
      <c r="XP19" s="17"/>
      <c r="XQ19" s="17"/>
      <c r="XR19" s="17"/>
      <c r="XS19" s="17"/>
      <c r="XT19" s="17"/>
      <c r="XU19" s="17"/>
      <c r="XV19" s="17"/>
      <c r="XW19" s="17"/>
      <c r="XX19" s="17"/>
      <c r="XY19" s="17"/>
      <c r="XZ19" s="17"/>
      <c r="YA19" s="17"/>
      <c r="YB19" s="17"/>
      <c r="YC19" s="17"/>
      <c r="YD19" s="17"/>
      <c r="YE19" s="17"/>
      <c r="YF19" s="17"/>
      <c r="YG19" s="17"/>
      <c r="YH19" s="17"/>
      <c r="YI19" s="17"/>
      <c r="YJ19" s="17"/>
      <c r="YK19" s="17"/>
      <c r="YL19" s="17"/>
      <c r="YM19" s="17"/>
      <c r="YN19" s="17"/>
      <c r="YO19" s="17"/>
      <c r="YP19" s="17"/>
      <c r="YQ19" s="17"/>
      <c r="YR19" s="17"/>
      <c r="YS19" s="17"/>
      <c r="YT19" s="17"/>
      <c r="YU19" s="17"/>
      <c r="YV19" s="17"/>
      <c r="YW19" s="17"/>
      <c r="YX19" s="17"/>
      <c r="YY19" s="17"/>
      <c r="YZ19" s="17"/>
      <c r="ZA19" s="17"/>
      <c r="ZB19" s="17"/>
      <c r="ZC19" s="17"/>
      <c r="ZD19" s="17"/>
      <c r="ZE19" s="17"/>
      <c r="ZF19" s="17"/>
      <c r="ZG19" s="17"/>
      <c r="ZH19" s="17"/>
      <c r="ZI19" s="17"/>
      <c r="ZJ19" s="17"/>
      <c r="ZK19" s="17"/>
      <c r="ZL19" s="17"/>
      <c r="ZM19" s="17"/>
      <c r="ZN19" s="17"/>
      <c r="ZO19" s="17"/>
      <c r="ZP19" s="17"/>
      <c r="ZQ19" s="17"/>
      <c r="ZR19" s="17"/>
      <c r="ZS19" s="17"/>
      <c r="ZT19" s="17"/>
      <c r="ZU19" s="17"/>
      <c r="ZV19" s="17"/>
      <c r="ZW19" s="17"/>
      <c r="ZX19" s="17"/>
      <c r="ZY19" s="17"/>
      <c r="ZZ19" s="17"/>
      <c r="AAA19" s="17"/>
      <c r="AAB19" s="17"/>
      <c r="AAC19" s="17"/>
      <c r="AAD19" s="17"/>
      <c r="AAE19" s="17"/>
      <c r="AAF19" s="17"/>
      <c r="AAG19" s="17"/>
      <c r="AAH19" s="17"/>
      <c r="AAI19" s="17"/>
      <c r="AAJ19" s="17"/>
      <c r="AAK19" s="17"/>
      <c r="AAL19" s="17"/>
      <c r="AAM19" s="17"/>
      <c r="AAN19" s="17"/>
      <c r="AAO19" s="17"/>
      <c r="AAP19" s="17"/>
      <c r="AAQ19" s="17"/>
      <c r="AAR19" s="17"/>
      <c r="AAS19" s="17"/>
      <c r="AAT19" s="17"/>
      <c r="AAU19" s="17"/>
      <c r="AAV19" s="17"/>
      <c r="AAW19" s="17"/>
      <c r="AAX19" s="17"/>
      <c r="AAY19" s="17"/>
      <c r="AAZ19" s="17"/>
      <c r="ABA19" s="17"/>
      <c r="ABB19" s="17"/>
      <c r="ABC19" s="17"/>
      <c r="ABD19" s="17"/>
      <c r="ABE19" s="17"/>
      <c r="ABF19" s="17"/>
      <c r="ABG19" s="17"/>
      <c r="ABH19" s="17"/>
      <c r="ABI19" s="17"/>
      <c r="ABJ19" s="17"/>
      <c r="ABK19" s="17"/>
      <c r="ABL19" s="17"/>
      <c r="ABM19" s="17"/>
      <c r="ABN19" s="17"/>
      <c r="ABO19" s="17"/>
      <c r="ABP19" s="17"/>
      <c r="ABQ19" s="17"/>
      <c r="ABR19" s="17"/>
      <c r="ABS19" s="17"/>
      <c r="ABT19" s="17"/>
      <c r="ABU19" s="17"/>
      <c r="ABV19" s="17"/>
      <c r="ABW19" s="17"/>
      <c r="ABX19" s="17"/>
      <c r="ABY19" s="17"/>
      <c r="ABZ19" s="17"/>
      <c r="ACA19" s="17"/>
      <c r="ACB19" s="17"/>
      <c r="ACC19" s="17"/>
      <c r="ACD19" s="17"/>
      <c r="ACE19" s="17"/>
      <c r="ACF19" s="17"/>
      <c r="ACG19" s="17"/>
      <c r="ACH19" s="17"/>
      <c r="ACI19" s="17"/>
      <c r="ACJ19" s="17"/>
      <c r="ACK19" s="17"/>
      <c r="ACL19" s="17"/>
      <c r="ACM19" s="17"/>
      <c r="ACN19" s="17"/>
      <c r="ACO19" s="17"/>
      <c r="ACP19" s="17"/>
      <c r="ACQ19" s="17"/>
      <c r="ACR19" s="17"/>
      <c r="ACS19" s="17"/>
      <c r="ACT19" s="17"/>
      <c r="ACU19" s="17"/>
      <c r="ACV19" s="17"/>
      <c r="ACW19" s="17"/>
      <c r="ACX19" s="17"/>
      <c r="ACY19" s="17"/>
      <c r="ACZ19" s="17"/>
      <c r="ADA19" s="17"/>
      <c r="ADB19" s="17"/>
      <c r="ADC19" s="17"/>
      <c r="ADD19" s="17"/>
      <c r="ADE19" s="17"/>
      <c r="ADF19" s="17"/>
      <c r="ADG19" s="17"/>
      <c r="ADH19" s="17"/>
      <c r="ADI19" s="17"/>
      <c r="ADJ19" s="17"/>
      <c r="ADK19" s="17"/>
      <c r="ADL19" s="17"/>
      <c r="ADM19" s="17"/>
      <c r="ADN19" s="16">
        <v>62.0</v>
      </c>
      <c r="ADO19" s="17"/>
      <c r="ADP19" s="17"/>
      <c r="ADQ19" s="17"/>
      <c r="ADR19" s="17"/>
      <c r="ADS19" s="17"/>
      <c r="ADT19" s="17"/>
      <c r="ADU19" s="17"/>
      <c r="ADV19" s="17"/>
      <c r="ADW19" s="17"/>
      <c r="ADX19" s="17"/>
      <c r="ADY19" s="17"/>
      <c r="ADZ19" s="17"/>
      <c r="AEA19" s="17"/>
      <c r="AEB19" s="17"/>
      <c r="AEC19" s="17"/>
      <c r="AED19" s="17"/>
      <c r="AEE19" s="17"/>
      <c r="AEF19" s="17"/>
      <c r="AEG19" s="17"/>
      <c r="AEH19" s="17"/>
      <c r="AEI19" s="17"/>
      <c r="AEJ19" s="17"/>
      <c r="AEK19" s="17"/>
      <c r="AEL19" s="17"/>
      <c r="AEM19" s="17"/>
      <c r="AEN19" s="17"/>
      <c r="AEO19" s="17"/>
      <c r="AEP19" s="17"/>
      <c r="AEQ19" s="17"/>
      <c r="AER19" s="17"/>
      <c r="AES19" s="17"/>
      <c r="AET19" s="17"/>
      <c r="AEU19" s="17"/>
      <c r="AEV19" s="17"/>
      <c r="AEW19" s="17"/>
      <c r="AEX19" s="17"/>
      <c r="AEY19" s="17"/>
      <c r="AEZ19" s="17"/>
      <c r="AFA19" s="17"/>
      <c r="AFB19" s="17"/>
      <c r="AFC19" s="17"/>
      <c r="AFD19" s="17"/>
      <c r="AFE19" s="17"/>
      <c r="AFF19" s="17"/>
      <c r="AFG19" s="17"/>
      <c r="AFH19" s="17"/>
      <c r="AFI19" s="17"/>
      <c r="AFJ19" s="17"/>
      <c r="AFK19" s="17"/>
      <c r="AFL19" s="17"/>
      <c r="AFM19" s="17"/>
      <c r="AFN19" s="17"/>
      <c r="AFO19" s="17"/>
      <c r="AFP19" s="17"/>
      <c r="AFQ19" s="17"/>
      <c r="AFR19" s="17"/>
      <c r="AFS19" s="17"/>
      <c r="AFT19" s="17"/>
      <c r="AFU19" s="17"/>
      <c r="AFV19" s="17"/>
      <c r="AFW19" s="17"/>
      <c r="AFX19" s="17"/>
      <c r="AFY19" s="17"/>
      <c r="AFZ19" s="17"/>
      <c r="AGA19" s="17"/>
      <c r="AGB19" s="17"/>
      <c r="AGC19" s="17"/>
      <c r="AGD19" s="17"/>
      <c r="AGE19" s="17"/>
      <c r="AGF19" s="17"/>
      <c r="AGG19" s="17"/>
      <c r="AGH19" s="17"/>
      <c r="AGI19" s="17"/>
      <c r="AGJ19" s="17"/>
      <c r="AGK19" s="17"/>
      <c r="AGL19" s="17"/>
      <c r="AGM19" s="17"/>
      <c r="AGN19" s="17"/>
      <c r="AGO19" s="17"/>
      <c r="AGP19" s="17"/>
      <c r="AGQ19" s="17"/>
      <c r="AGR19" s="17"/>
      <c r="AGS19" s="17"/>
      <c r="AGT19" s="17"/>
      <c r="AGU19" s="17"/>
      <c r="AGV19" s="17"/>
      <c r="AGW19" s="17"/>
      <c r="AGX19" s="17"/>
      <c r="AGY19" s="17"/>
      <c r="AGZ19" s="17"/>
      <c r="AHA19" s="17"/>
      <c r="AHB19" s="17"/>
      <c r="AHC19" s="17"/>
      <c r="AHD19" s="17"/>
      <c r="AHE19" s="17"/>
      <c r="AHF19" s="17"/>
      <c r="AHG19" s="17"/>
      <c r="AHH19" s="17"/>
      <c r="AHI19" s="17"/>
      <c r="AHJ19" s="17"/>
      <c r="AHK19" s="17"/>
      <c r="AHL19" s="17"/>
      <c r="AHM19" s="17"/>
      <c r="AHN19" s="17"/>
      <c r="AHO19" s="17"/>
      <c r="AHP19" s="17"/>
      <c r="AHQ19" s="17"/>
      <c r="AHR19" s="17"/>
      <c r="AHS19" s="17"/>
      <c r="AHT19" s="17"/>
      <c r="AHU19" s="17"/>
      <c r="AHV19" s="17"/>
      <c r="AHW19" s="17"/>
      <c r="AHX19" s="17"/>
      <c r="AHY19" s="17"/>
      <c r="AHZ19" s="17"/>
      <c r="AIA19" s="17"/>
      <c r="AIB19" s="17"/>
      <c r="AIC19" s="17"/>
      <c r="AID19" s="17"/>
      <c r="AIE19" s="17"/>
      <c r="AIF19" s="17"/>
      <c r="AIG19" s="17"/>
      <c r="AIH19" s="17"/>
      <c r="AII19" s="17"/>
      <c r="AIJ19" s="17"/>
      <c r="AIK19" s="17"/>
      <c r="AIL19" s="17"/>
      <c r="AIM19" s="17"/>
      <c r="AIN19" s="17"/>
      <c r="AIO19" s="17"/>
      <c r="AIP19" s="17"/>
      <c r="AIQ19" s="17"/>
      <c r="AIR19" s="17"/>
      <c r="AIS19" s="17"/>
      <c r="AIT19" s="17"/>
      <c r="AIU19" s="17"/>
      <c r="AIV19" s="17"/>
      <c r="AIW19" s="17"/>
      <c r="AIX19" s="17"/>
      <c r="AIY19" s="17"/>
      <c r="AIZ19" s="17"/>
      <c r="AJA19" s="17"/>
      <c r="AJB19" s="17"/>
      <c r="AJC19" s="17"/>
      <c r="AJD19" s="17"/>
      <c r="AJE19" s="17"/>
      <c r="AJF19" s="17"/>
      <c r="AJG19" s="17"/>
      <c r="AJH19" s="17"/>
      <c r="AJI19" s="17"/>
      <c r="AJJ19" s="17"/>
      <c r="AJK19" s="17"/>
      <c r="AJL19" s="17"/>
      <c r="AJM19" s="17"/>
      <c r="AJN19" s="17"/>
      <c r="AJO19" s="17"/>
      <c r="AJP19" s="17"/>
      <c r="AJQ19" s="17"/>
      <c r="AJR19" s="17"/>
      <c r="AJS19" s="17"/>
      <c r="AJT19" s="17"/>
      <c r="AJU19" s="17"/>
      <c r="AJV19" s="17"/>
      <c r="AJW19" s="17"/>
      <c r="AJX19" s="17"/>
      <c r="AJY19" s="17"/>
      <c r="AJZ19" s="17"/>
      <c r="AKA19" s="17"/>
      <c r="AKB19" s="17"/>
      <c r="AKC19" s="17"/>
      <c r="AKD19" s="17"/>
      <c r="AKE19" s="17"/>
      <c r="AKF19" s="17"/>
      <c r="AKG19" s="17"/>
      <c r="AKH19" s="17"/>
      <c r="AKI19" s="17"/>
      <c r="AKJ19" s="17"/>
      <c r="AKK19" s="17"/>
      <c r="AKL19" s="17"/>
      <c r="AKM19" s="17"/>
      <c r="AKN19" s="17"/>
      <c r="AKO19" s="17"/>
      <c r="AKP19" s="17"/>
      <c r="AKQ19" s="17"/>
      <c r="AKR19" s="17"/>
      <c r="AKS19" s="17"/>
      <c r="AKT19" s="17"/>
      <c r="AKU19" s="17"/>
      <c r="AKV19" s="17"/>
      <c r="AKW19" s="17"/>
      <c r="AKX19" s="17"/>
      <c r="AKY19" s="17"/>
      <c r="AKZ19" s="17"/>
      <c r="ALA19" s="17"/>
      <c r="ALB19" s="17"/>
      <c r="ALC19" s="17"/>
      <c r="ALD19" s="17"/>
      <c r="ALE19" s="17"/>
      <c r="ALF19" s="17"/>
      <c r="ALG19" s="17"/>
      <c r="ALH19" s="17"/>
      <c r="ALI19" s="17"/>
      <c r="ALJ19" s="17"/>
      <c r="ALK19" s="17"/>
      <c r="ALL19" s="17"/>
      <c r="ALM19" s="17"/>
      <c r="ALN19" s="17"/>
      <c r="ALO19" s="17"/>
      <c r="ALP19" s="17"/>
      <c r="ALQ19" s="17"/>
      <c r="ALR19" s="17"/>
      <c r="ALS19" s="17"/>
      <c r="ALT19" s="17"/>
      <c r="ALU19" s="17"/>
      <c r="ALV19" s="17"/>
      <c r="ALW19" s="17"/>
      <c r="ALX19" s="17"/>
      <c r="ALY19" s="17"/>
      <c r="ALZ19" s="17"/>
      <c r="AMA19" s="17"/>
      <c r="AMB19" s="17"/>
      <c r="AMC19" s="17"/>
      <c r="AMD19" s="17"/>
      <c r="AME19" s="17"/>
      <c r="AMF19" s="17"/>
      <c r="AMG19" s="17"/>
      <c r="AMH19" s="17"/>
      <c r="AMI19" s="17"/>
      <c r="AMJ19" s="17"/>
      <c r="AMK19" s="17"/>
      <c r="AML19" s="17"/>
      <c r="AMM19" s="17"/>
      <c r="AMN19" s="17"/>
      <c r="AMO19" s="17"/>
      <c r="AMP19" s="17"/>
      <c r="AMQ19" s="17"/>
      <c r="AMR19" s="17"/>
      <c r="AMS19" s="17"/>
      <c r="AMT19" s="17"/>
      <c r="AMU19" s="17"/>
      <c r="AMV19" s="17"/>
      <c r="AMW19" s="17"/>
      <c r="AMX19" s="17"/>
      <c r="AMY19" s="17"/>
      <c r="AMZ19" s="17"/>
      <c r="ANA19" s="17"/>
      <c r="ANB19" s="17"/>
      <c r="ANC19" s="17"/>
      <c r="AND19" s="17"/>
      <c r="ANE19" s="17"/>
      <c r="ANF19" s="17"/>
      <c r="ANG19" s="17"/>
      <c r="ANH19" s="17"/>
      <c r="ANI19" s="17"/>
      <c r="ANJ19" s="17"/>
      <c r="ANK19" s="17"/>
      <c r="ANL19" s="17"/>
      <c r="ANM19" s="17"/>
      <c r="ANN19" s="17"/>
      <c r="ANO19" s="17"/>
      <c r="ANP19" s="17"/>
      <c r="ANQ19" s="17"/>
      <c r="ANR19" s="17"/>
      <c r="ANS19" s="17"/>
      <c r="ANT19" s="17"/>
      <c r="ANU19" s="17"/>
      <c r="ANV19" s="17"/>
      <c r="ANW19" s="17"/>
      <c r="ANX19" s="17"/>
      <c r="ANY19" s="17"/>
      <c r="ANZ19" s="17"/>
      <c r="AOA19" s="17"/>
      <c r="AOB19" s="17"/>
      <c r="AOC19" s="17"/>
      <c r="AOD19" s="17"/>
      <c r="AOE19" s="17"/>
      <c r="AOF19" s="17"/>
      <c r="AOG19" s="17"/>
      <c r="AOH19" s="17"/>
      <c r="AOI19" s="17"/>
      <c r="AOJ19" s="17"/>
      <c r="AOK19" s="17"/>
      <c r="AOL19" s="17"/>
      <c r="AOM19" s="17"/>
      <c r="AON19" s="17"/>
      <c r="AOO19" s="17"/>
      <c r="AOP19" s="17"/>
      <c r="AOQ19" s="17"/>
      <c r="AOR19" s="17"/>
      <c r="AOS19" s="17"/>
      <c r="AOT19" s="17"/>
      <c r="AOU19" s="17"/>
      <c r="AOV19" s="17"/>
      <c r="AOW19" s="17"/>
      <c r="AOX19" s="17"/>
      <c r="AOY19" s="17"/>
      <c r="AOZ19" s="17"/>
      <c r="APA19" s="17"/>
      <c r="APB19" s="17"/>
      <c r="APC19" s="17"/>
      <c r="APD19" s="17"/>
      <c r="APE19" s="17"/>
      <c r="APF19" s="17"/>
      <c r="APG19" s="17"/>
      <c r="APH19" s="17"/>
      <c r="API19" s="17"/>
      <c r="APJ19" s="17"/>
      <c r="APK19" s="17"/>
      <c r="APL19" s="17"/>
      <c r="APM19" s="17"/>
      <c r="APN19" s="17"/>
      <c r="APO19" s="17"/>
      <c r="APP19" s="17"/>
      <c r="APQ19" s="17"/>
      <c r="APR19" s="17"/>
      <c r="APS19" s="17"/>
      <c r="APT19" s="17"/>
      <c r="APU19" s="17"/>
      <c r="APV19" s="17"/>
      <c r="APW19" s="17"/>
      <c r="APX19" s="17"/>
      <c r="APY19" s="17"/>
      <c r="APZ19" s="17"/>
      <c r="AQA19" s="17"/>
      <c r="AQB19" s="17"/>
      <c r="AQC19" s="17"/>
      <c r="AQD19" s="17"/>
      <c r="AQE19" s="17"/>
      <c r="AQF19" s="17"/>
      <c r="AQG19" s="17"/>
      <c r="AQH19" s="17"/>
      <c r="AQI19" s="17"/>
      <c r="AQJ19" s="17"/>
      <c r="AQK19" s="17"/>
      <c r="AQL19" s="17"/>
      <c r="AQM19" s="17"/>
      <c r="AQN19" s="17"/>
      <c r="AQO19" s="17"/>
      <c r="AQP19" s="17"/>
      <c r="AQQ19" s="17"/>
      <c r="AQR19" s="17"/>
      <c r="AQS19" s="17"/>
      <c r="AQT19" s="17"/>
      <c r="AQU19" s="17"/>
      <c r="AQV19" s="17"/>
      <c r="AQW19" s="17"/>
      <c r="AQX19" s="17"/>
      <c r="AQY19" s="17"/>
      <c r="AQZ19" s="17"/>
      <c r="ARA19" s="17"/>
      <c r="ARB19" s="17"/>
      <c r="ARC19" s="17"/>
      <c r="ARD19" s="17"/>
      <c r="ARE19" s="17"/>
      <c r="ARF19" s="17"/>
      <c r="ARG19" s="17"/>
      <c r="ARH19" s="17"/>
      <c r="ARI19" s="17"/>
      <c r="ARJ19" s="17"/>
      <c r="ARK19" s="17"/>
      <c r="ARL19" s="17"/>
      <c r="ARM19" s="17"/>
      <c r="ARN19" s="17"/>
      <c r="ARO19" s="17"/>
      <c r="ARP19" s="17"/>
      <c r="ARQ19" s="17"/>
      <c r="ARR19" s="17"/>
      <c r="ARS19" s="17"/>
      <c r="ART19" s="17"/>
      <c r="ARU19" s="17"/>
      <c r="ARV19" s="17"/>
      <c r="ARW19" s="17"/>
      <c r="ARX19" s="17"/>
      <c r="ARY19" s="17"/>
      <c r="ARZ19" s="17"/>
      <c r="ASA19" s="17"/>
      <c r="ASB19" s="17"/>
      <c r="ASC19" s="17"/>
      <c r="ASD19" s="17"/>
      <c r="ASE19" s="17"/>
      <c r="ASF19" s="17"/>
      <c r="ASG19" s="17"/>
      <c r="ASH19" s="17"/>
      <c r="ASI19" s="17"/>
      <c r="ASJ19" s="17"/>
      <c r="ASK19" s="17"/>
      <c r="ASL19" s="17"/>
      <c r="ASM19" s="17"/>
      <c r="ASN19" s="17"/>
      <c r="ASO19" s="17"/>
      <c r="ASP19" s="17"/>
      <c r="ASQ19" s="17"/>
      <c r="ASR19" s="17"/>
      <c r="ASS19" s="17"/>
      <c r="AST19" s="17"/>
      <c r="ASU19" s="17"/>
      <c r="ASV19" s="17"/>
      <c r="ASW19" s="17"/>
      <c r="ASX19" s="17"/>
      <c r="ASY19" s="17"/>
      <c r="ASZ19" s="17"/>
      <c r="ATA19" s="17"/>
      <c r="ATB19" s="17"/>
      <c r="ATC19" s="17"/>
      <c r="ATD19" s="17"/>
      <c r="ATE19" s="17"/>
      <c r="ATF19" s="17"/>
      <c r="ATG19" s="17"/>
      <c r="ATH19" s="17"/>
      <c r="ATI19" s="17"/>
      <c r="ATJ19" s="17"/>
      <c r="ATK19" s="17"/>
      <c r="ATL19" s="17"/>
      <c r="ATM19" s="17"/>
      <c r="ATN19" s="17"/>
      <c r="ATO19" s="17"/>
      <c r="ATP19" s="17"/>
      <c r="ATQ19" s="17"/>
      <c r="ATR19" s="17"/>
      <c r="ATS19" s="17"/>
      <c r="ATT19" s="17"/>
      <c r="ATU19" s="17"/>
      <c r="ATV19" s="17"/>
      <c r="ATW19" s="17"/>
      <c r="ATX19" s="17"/>
      <c r="ATY19" s="17"/>
      <c r="ATZ19" s="17"/>
      <c r="AUA19" s="17"/>
      <c r="AUB19" s="17"/>
      <c r="AUC19" s="17"/>
      <c r="AUD19" s="17"/>
      <c r="AUE19" s="17"/>
      <c r="AUF19" s="17"/>
      <c r="AUG19" s="17"/>
      <c r="AUH19" s="17"/>
      <c r="AUI19" s="17"/>
      <c r="AUJ19" s="17"/>
      <c r="AUK19" s="17"/>
      <c r="AUL19" s="17"/>
      <c r="AUM19" s="17"/>
      <c r="AUN19" s="17"/>
      <c r="AUO19" s="17"/>
      <c r="AUP19" s="17"/>
      <c r="AUQ19" s="17"/>
      <c r="AUR19" s="17"/>
      <c r="AUS19" s="17"/>
      <c r="AUT19" s="17"/>
      <c r="AUU19" s="17"/>
      <c r="AUV19" s="17"/>
      <c r="AUW19" s="17"/>
      <c r="AUX19" s="17"/>
      <c r="AUY19" s="17"/>
      <c r="AUZ19" s="17"/>
      <c r="AVA19" s="17"/>
      <c r="AVB19" s="17"/>
      <c r="AVC19" s="17"/>
      <c r="AVD19" s="17"/>
      <c r="AVE19" s="17"/>
      <c r="AVF19" s="17"/>
      <c r="AVG19" s="17"/>
      <c r="AVH19" s="17"/>
      <c r="AVI19" s="17"/>
      <c r="AVJ19" s="17"/>
      <c r="AVK19" s="17"/>
      <c r="AVL19" s="17"/>
      <c r="AVM19" s="17"/>
      <c r="AVN19" s="17"/>
      <c r="AVO19" s="17"/>
      <c r="AVP19" s="17"/>
      <c r="AVQ19" s="17"/>
      <c r="AVR19" s="17"/>
      <c r="AVS19" s="17"/>
      <c r="AVT19" s="17"/>
      <c r="AVU19" s="17"/>
      <c r="AVV19" s="17"/>
      <c r="AVW19" s="17"/>
      <c r="AVX19" s="17"/>
      <c r="AVY19" s="17"/>
      <c r="AVZ19" s="17"/>
      <c r="AWA19" s="17"/>
      <c r="AWB19" s="17"/>
      <c r="AWC19" s="17"/>
      <c r="AWD19" s="17"/>
      <c r="AWE19" s="17"/>
      <c r="AWF19" s="17"/>
      <c r="AWG19" s="17"/>
      <c r="AWH19" s="17"/>
      <c r="AWI19" s="17"/>
      <c r="AWJ19" s="17"/>
      <c r="AWK19" s="17"/>
      <c r="AWL19" s="17"/>
      <c r="AWM19" s="17"/>
      <c r="AWN19" s="17"/>
      <c r="AWO19" s="17"/>
      <c r="AWP19" s="17"/>
      <c r="AWQ19" s="17"/>
      <c r="AWR19" s="17"/>
      <c r="AWS19" s="17"/>
      <c r="AWT19" s="17"/>
      <c r="AWU19" s="17"/>
      <c r="AWV19" s="17"/>
      <c r="AWW19" s="17"/>
      <c r="AWX19" s="17"/>
      <c r="AWY19" s="17"/>
      <c r="AWZ19" s="17"/>
      <c r="AXA19" s="17"/>
      <c r="AXB19" s="17"/>
      <c r="AXC19" s="17"/>
      <c r="AXD19" s="17"/>
      <c r="AXE19" s="17"/>
      <c r="AXF19" s="17"/>
      <c r="AXG19" s="17"/>
      <c r="AXH19" s="17"/>
      <c r="AXI19" s="17"/>
      <c r="AXJ19" s="17"/>
      <c r="AXK19" s="17"/>
      <c r="AXL19" s="17"/>
      <c r="AXM19" s="17"/>
      <c r="AXN19" s="17"/>
      <c r="AXO19" s="17"/>
      <c r="AXP19" s="17"/>
      <c r="AXQ19" s="17"/>
      <c r="AXR19" s="17"/>
      <c r="AXS19" s="17"/>
      <c r="AXT19" s="17"/>
      <c r="AXU19" s="17"/>
      <c r="AXV19" s="17"/>
      <c r="AXW19" s="17"/>
      <c r="AXX19" s="17"/>
      <c r="AXY19" s="17"/>
      <c r="AXZ19" s="17"/>
      <c r="AYA19" s="17"/>
      <c r="AYB19" s="17"/>
      <c r="AYC19" s="17"/>
      <c r="AYD19" s="14" t="s">
        <v>2782</v>
      </c>
      <c r="AYE19" s="17"/>
      <c r="AYF19" s="17"/>
      <c r="AYG19" s="17"/>
      <c r="AYH19" s="17"/>
      <c r="AYI19" s="17"/>
      <c r="AYJ19" s="17"/>
      <c r="AYK19" s="17"/>
      <c r="AYL19" s="17"/>
      <c r="AYM19" s="17"/>
      <c r="AYN19" s="17"/>
      <c r="AYO19" s="17"/>
      <c r="AYP19" s="17"/>
      <c r="AYQ19" s="17"/>
      <c r="AYR19" s="17"/>
      <c r="AYS19" s="17"/>
      <c r="AYT19" s="17"/>
      <c r="AYU19" s="17"/>
      <c r="AYV19" s="17"/>
      <c r="AYW19" s="17"/>
      <c r="AYX19" s="17"/>
      <c r="AYY19" s="17"/>
      <c r="AYZ19" s="17"/>
      <c r="AZA19" s="17"/>
      <c r="AZB19" s="17"/>
      <c r="AZC19" s="17"/>
      <c r="AZD19" s="17"/>
      <c r="AZE19" s="17"/>
      <c r="AZF19" s="17"/>
      <c r="AZG19" s="17"/>
      <c r="AZH19" s="17"/>
      <c r="AZI19" s="17"/>
      <c r="AZJ19" s="17"/>
      <c r="AZK19" s="17"/>
      <c r="AZL19" s="17"/>
      <c r="AZM19" s="17"/>
      <c r="AZN19" s="17"/>
      <c r="AZO19" s="17"/>
      <c r="AZP19" s="17"/>
      <c r="AZQ19" s="17"/>
      <c r="AZR19" s="17"/>
      <c r="AZS19" s="17"/>
      <c r="AZT19" s="17"/>
      <c r="AZU19" s="17"/>
      <c r="AZV19" s="17"/>
      <c r="AZW19" s="17"/>
      <c r="AZX19" s="17"/>
      <c r="AZY19" s="17"/>
      <c r="AZZ19" s="17"/>
      <c r="BAA19" s="17"/>
      <c r="BAB19" s="17"/>
      <c r="BAC19" s="17"/>
      <c r="BAD19" s="17"/>
      <c r="BAE19" s="17"/>
      <c r="BAF19" s="17"/>
      <c r="BAG19" s="17"/>
      <c r="BAH19" s="17"/>
      <c r="BAI19" s="17"/>
      <c r="BAJ19" s="17"/>
      <c r="BAK19" s="17"/>
      <c r="BAL19" s="17"/>
      <c r="BAM19" s="17"/>
      <c r="BAN19" s="17"/>
      <c r="BAO19" s="17"/>
      <c r="BAP19" s="17"/>
      <c r="BAQ19" s="17"/>
      <c r="BAR19" s="17"/>
      <c r="BAS19" s="17"/>
      <c r="BAT19" s="17"/>
      <c r="BAU19" s="17"/>
      <c r="BAV19" s="17"/>
      <c r="BAW19" s="17"/>
      <c r="BAX19" s="17"/>
      <c r="BAY19" s="17"/>
      <c r="BAZ19" s="17"/>
      <c r="BBA19" s="17"/>
      <c r="BBB19" s="17"/>
      <c r="BBC19" s="17"/>
      <c r="BBD19" s="17"/>
      <c r="BBE19" s="17"/>
      <c r="BBF19" s="17"/>
      <c r="BBG19" s="17"/>
      <c r="BBH19" s="17"/>
      <c r="BBI19" s="17"/>
      <c r="BBJ19" s="17"/>
      <c r="BBK19" s="17"/>
      <c r="BBL19" s="17"/>
      <c r="BBM19" s="17"/>
      <c r="BBN19" s="17"/>
      <c r="BBO19" s="17"/>
      <c r="BBP19" s="17"/>
      <c r="BBQ19" s="17"/>
      <c r="BBR19" s="17"/>
      <c r="BBS19" s="17"/>
      <c r="BBT19" s="17"/>
      <c r="BBU19" s="17"/>
      <c r="BBV19" s="17"/>
      <c r="BBW19" s="17"/>
      <c r="BBX19" s="17"/>
      <c r="BBY19" s="17"/>
      <c r="BBZ19" s="17"/>
      <c r="BCA19" s="17"/>
      <c r="BCB19" s="17"/>
      <c r="BCC19" s="17"/>
      <c r="BCD19" s="17"/>
      <c r="BCE19" s="17"/>
      <c r="BCF19" s="17"/>
      <c r="BCG19" s="17"/>
      <c r="BCH19" s="17"/>
      <c r="BCI19" s="17"/>
      <c r="BCJ19" s="17"/>
      <c r="BCK19" s="17"/>
      <c r="BCL19" s="17"/>
      <c r="BCM19" s="17"/>
      <c r="BCN19" s="17"/>
      <c r="BCO19" s="17"/>
      <c r="BCP19" s="17"/>
      <c r="BCQ19" s="17"/>
      <c r="BCR19" s="17"/>
      <c r="BCS19" s="17"/>
      <c r="BCT19" s="17"/>
      <c r="BCU19" s="17"/>
      <c r="BCV19" s="17"/>
      <c r="BCW19" s="17"/>
      <c r="BCX19" s="17"/>
      <c r="BCY19" s="17"/>
      <c r="BCZ19" s="17"/>
      <c r="BDA19" s="17"/>
      <c r="BDB19" s="17"/>
      <c r="BDC19" s="17"/>
      <c r="BDD19" s="17"/>
      <c r="BDE19" s="17"/>
      <c r="BDF19" s="17"/>
      <c r="BDG19" s="17"/>
      <c r="BDH19" s="17"/>
      <c r="BDI19" s="17"/>
      <c r="BDJ19" s="17"/>
      <c r="BDK19" s="17"/>
      <c r="BDL19" s="17"/>
      <c r="BDM19" s="17"/>
      <c r="BDN19" s="17"/>
      <c r="BDO19" s="17"/>
      <c r="BDP19" s="17"/>
      <c r="BDQ19" s="17"/>
      <c r="BDR19" s="17"/>
      <c r="BDS19" s="17"/>
      <c r="BDT19" s="17"/>
      <c r="BDU19" s="17"/>
      <c r="BDV19" s="17"/>
      <c r="BDW19" s="17"/>
      <c r="BDX19" s="17"/>
      <c r="BDY19" s="17"/>
      <c r="BDZ19" s="17"/>
      <c r="BEA19" s="17"/>
      <c r="BEB19" s="17"/>
      <c r="BEC19" s="17"/>
      <c r="BED19" s="17"/>
      <c r="BEE19" s="17"/>
      <c r="BEF19" s="17"/>
      <c r="BEG19" s="17"/>
      <c r="BEH19" s="17"/>
      <c r="BEI19" s="17"/>
      <c r="BEJ19" s="17"/>
      <c r="BEK19" s="17"/>
      <c r="BEL19" s="17"/>
      <c r="BEM19" s="17"/>
      <c r="BEN19" s="17"/>
      <c r="BEO19" s="17"/>
      <c r="BEP19" s="17"/>
      <c r="BEQ19" s="17"/>
      <c r="BER19" s="17"/>
      <c r="BES19" s="17"/>
      <c r="BET19" s="17"/>
      <c r="BEU19" s="17"/>
      <c r="BEV19" s="17"/>
      <c r="BEW19" s="17"/>
      <c r="BEX19" s="17"/>
      <c r="BEY19" s="17"/>
      <c r="BEZ19" s="17"/>
      <c r="BFA19" s="17"/>
      <c r="BFB19" s="17"/>
      <c r="BFC19" s="17"/>
      <c r="BFD19" s="17"/>
      <c r="BFE19" s="17"/>
      <c r="BFF19" s="17"/>
      <c r="BFG19" s="17"/>
      <c r="BFH19" s="17"/>
      <c r="BFI19" s="17"/>
      <c r="BFJ19" s="17"/>
      <c r="BFK19" s="17"/>
      <c r="BFL19" s="17"/>
      <c r="BFM19" s="17"/>
      <c r="BFN19" s="17"/>
      <c r="BFO19" s="17"/>
      <c r="BFP19" s="17"/>
      <c r="BFQ19" s="17"/>
      <c r="BFR19" s="17"/>
      <c r="BFS19" s="17"/>
      <c r="BFT19" s="17"/>
      <c r="BFU19" s="17"/>
      <c r="BFV19" s="17"/>
      <c r="BFW19" s="17"/>
      <c r="BFX19" s="17"/>
      <c r="BFY19" s="17"/>
      <c r="BFZ19" s="17"/>
      <c r="BGA19" s="17"/>
      <c r="BGB19" s="17"/>
      <c r="BGC19" s="17"/>
      <c r="BGD19" s="17"/>
      <c r="BGE19" s="17"/>
      <c r="BGF19" s="17"/>
      <c r="BGG19" s="17"/>
      <c r="BGH19" s="17"/>
      <c r="BGI19" s="17"/>
      <c r="BGJ19" s="17"/>
      <c r="BGK19" s="17"/>
      <c r="BGL19" s="17"/>
      <c r="BGM19" s="17"/>
      <c r="BGN19" s="17"/>
      <c r="BGO19" s="17"/>
      <c r="BGP19" s="17"/>
      <c r="BGQ19" s="17"/>
      <c r="BGR19" s="17"/>
      <c r="BGS19" s="17"/>
      <c r="BGT19" s="17"/>
      <c r="BGU19" s="17"/>
      <c r="BGV19" s="17"/>
      <c r="BGW19" s="17"/>
      <c r="BGX19" s="17"/>
      <c r="BGY19" s="17"/>
      <c r="BGZ19" s="17"/>
      <c r="BHA19" s="17"/>
      <c r="BHB19" s="17"/>
      <c r="BHC19" s="17"/>
      <c r="BHD19" s="17"/>
      <c r="BHE19" s="17"/>
      <c r="BHF19" s="17"/>
      <c r="BHG19" s="17"/>
      <c r="BHH19" s="17"/>
      <c r="BHI19" s="17"/>
      <c r="BHJ19" s="17"/>
      <c r="BHK19" s="17"/>
      <c r="BHL19" s="17"/>
      <c r="BHM19" s="17"/>
      <c r="BHN19" s="17"/>
      <c r="BHO19" s="17"/>
      <c r="BHP19" s="17"/>
      <c r="BHQ19" s="17"/>
      <c r="BHR19" s="17"/>
      <c r="BHS19" s="17"/>
      <c r="BHT19" s="17"/>
      <c r="BHU19" s="17"/>
      <c r="BHV19" s="17"/>
      <c r="BHW19" s="17"/>
      <c r="BHX19" s="17"/>
      <c r="BHY19" s="17"/>
      <c r="BHZ19" s="17"/>
      <c r="BIA19" s="17"/>
      <c r="BIB19" s="17"/>
      <c r="BIC19" s="17"/>
      <c r="BID19" s="17"/>
      <c r="BIE19" s="17"/>
      <c r="BIF19" s="17"/>
      <c r="BIG19" s="17"/>
      <c r="BIH19" s="17"/>
      <c r="BII19" s="17"/>
      <c r="BIJ19" s="17"/>
      <c r="BIK19" s="17"/>
      <c r="BIL19" s="17"/>
      <c r="BIM19" s="17"/>
      <c r="BIN19" s="17"/>
      <c r="BIO19" s="17"/>
      <c r="BIP19" s="17"/>
      <c r="BIQ19" s="17"/>
      <c r="BIR19" s="17"/>
      <c r="BIS19" s="17"/>
      <c r="BIT19" s="17"/>
      <c r="BIU19" s="17"/>
      <c r="BIV19" s="17"/>
      <c r="BIW19" s="17"/>
      <c r="BIX19" s="17"/>
      <c r="BIY19" s="17"/>
      <c r="BIZ19" s="17"/>
      <c r="BJA19" s="17"/>
      <c r="BJB19" s="17"/>
      <c r="BJC19" s="17"/>
      <c r="BJD19" s="17"/>
      <c r="BJE19" s="17"/>
      <c r="BJF19" s="17"/>
      <c r="BJG19" s="17"/>
      <c r="BJH19" s="17"/>
      <c r="BJI19" s="17"/>
      <c r="BJJ19" s="17"/>
      <c r="BJK19" s="17"/>
      <c r="BJL19" s="17"/>
      <c r="BJM19" s="17"/>
      <c r="BJN19" s="17"/>
      <c r="BJO19" s="17"/>
      <c r="BJP19" s="17"/>
      <c r="BJQ19" s="17"/>
      <c r="BJR19" s="17"/>
      <c r="BJS19" s="17"/>
      <c r="BJT19" s="17"/>
      <c r="BJU19" s="17"/>
      <c r="BJV19" s="17"/>
      <c r="BJW19" s="17"/>
      <c r="BJX19" s="17"/>
      <c r="BJY19" s="17"/>
      <c r="BJZ19" s="17"/>
      <c r="BKA19" s="17"/>
      <c r="BKB19" s="17"/>
      <c r="BKC19" s="17"/>
      <c r="BKD19" s="17"/>
      <c r="BKE19" s="17"/>
      <c r="BKF19" s="17"/>
      <c r="BKG19" s="17"/>
      <c r="BKH19" s="17"/>
      <c r="BKI19" s="17"/>
      <c r="BKJ19" s="17"/>
      <c r="BKK19" s="17"/>
      <c r="BKL19" s="17"/>
      <c r="BKM19" s="17"/>
      <c r="BKN19" s="17"/>
      <c r="BKO19" s="14" t="s">
        <v>2783</v>
      </c>
      <c r="BKP19" s="14" t="s">
        <v>2565</v>
      </c>
      <c r="BKQ19" s="16">
        <v>62.0</v>
      </c>
      <c r="BKR19" s="14" t="s">
        <v>2784</v>
      </c>
      <c r="BKS19" s="14" t="s">
        <v>2785</v>
      </c>
      <c r="BKT19" s="14" t="s">
        <v>2786</v>
      </c>
      <c r="BKU19" s="14" t="s">
        <v>2787</v>
      </c>
      <c r="BKV19" s="16">
        <v>2.26</v>
      </c>
      <c r="BKW19" s="14" t="s">
        <v>2563</v>
      </c>
      <c r="BKX19" s="14" t="s">
        <v>2788</v>
      </c>
      <c r="BKY19" s="16">
        <v>0.01670295</v>
      </c>
      <c r="BKZ19" s="16">
        <v>0.17426736</v>
      </c>
      <c r="BLA19" s="16">
        <v>0.0</v>
      </c>
      <c r="BLB19" s="16">
        <v>0.14292621</v>
      </c>
      <c r="BLC19" s="16">
        <v>0.06244056</v>
      </c>
      <c r="BLD19" s="16">
        <v>0.0</v>
      </c>
      <c r="BLE19" s="16">
        <v>0.01915701</v>
      </c>
      <c r="BLF19" s="17"/>
      <c r="BLG19" s="17"/>
      <c r="BLH19" s="17"/>
      <c r="BLI19" s="17"/>
      <c r="BLJ19" s="17"/>
      <c r="BLK19" s="17"/>
      <c r="BLL19" s="17"/>
      <c r="BLM19" s="17"/>
      <c r="BLN19" s="17"/>
      <c r="BLO19" s="17"/>
      <c r="BLP19" s="17"/>
      <c r="BLQ19" s="17"/>
      <c r="BLR19" s="17"/>
      <c r="BLS19" s="17"/>
      <c r="BLT19" s="17"/>
      <c r="BLU19" s="17"/>
      <c r="BLV19" s="17"/>
      <c r="BLW19" s="17"/>
      <c r="BLX19" s="17"/>
      <c r="BLY19" s="17"/>
      <c r="BLZ19" s="17"/>
      <c r="BMA19" s="17"/>
      <c r="BMB19" s="17"/>
      <c r="BMC19" s="17"/>
      <c r="BMD19" s="17"/>
      <c r="BME19" s="17"/>
      <c r="BMF19" s="17"/>
      <c r="BMG19" s="17"/>
      <c r="BMH19" s="17"/>
      <c r="BMI19" s="17"/>
      <c r="BMJ19" s="17"/>
      <c r="BMK19" s="17"/>
      <c r="BML19" s="17"/>
      <c r="BMM19" s="17"/>
      <c r="BMN19" s="17"/>
      <c r="BMO19" s="17"/>
      <c r="BMP19" s="17"/>
      <c r="BMQ19" s="17"/>
      <c r="BMR19" s="17"/>
      <c r="BMS19" s="17"/>
      <c r="BMT19" s="17"/>
      <c r="BMU19" s="17"/>
      <c r="BMV19" s="17"/>
      <c r="BMW19" s="17"/>
      <c r="BMX19" s="17"/>
      <c r="BMY19" s="17"/>
      <c r="BMZ19" s="17"/>
      <c r="BNA19" s="17"/>
      <c r="BNB19" s="17"/>
      <c r="BNC19" s="17"/>
      <c r="BND19" s="17"/>
      <c r="BNE19" s="17"/>
      <c r="BNF19" s="17"/>
      <c r="BNG19" s="17"/>
      <c r="BNH19" s="17"/>
      <c r="BNI19" s="17"/>
      <c r="BNJ19" s="17"/>
      <c r="BNK19" s="17"/>
      <c r="BNL19" s="17"/>
      <c r="BNM19" s="17"/>
      <c r="BNN19" s="17"/>
      <c r="BNO19" s="17"/>
      <c r="BNP19" s="17"/>
      <c r="BNQ19" s="17"/>
      <c r="BNR19" s="17"/>
      <c r="BNS19" s="17"/>
      <c r="BNT19" s="17"/>
      <c r="BNU19" s="17"/>
      <c r="BNV19" s="17"/>
      <c r="BNW19" s="17"/>
      <c r="BNX19" s="17"/>
      <c r="BNY19" s="17"/>
      <c r="BNZ19" s="17"/>
      <c r="BOA19" s="17"/>
      <c r="BOB19" s="17"/>
      <c r="BOC19" s="17"/>
      <c r="BOD19" s="17"/>
      <c r="BOE19" s="17"/>
      <c r="BOF19" s="17"/>
      <c r="BOG19" s="17"/>
      <c r="BOH19" s="17"/>
      <c r="BOI19" s="17"/>
      <c r="BOJ19" s="17"/>
      <c r="BOK19" s="17"/>
      <c r="BOL19" s="17"/>
      <c r="BOM19" s="17"/>
      <c r="BON19" s="17"/>
      <c r="BOO19" s="17"/>
      <c r="BOP19" s="17"/>
      <c r="BOQ19" s="17"/>
      <c r="BOR19" s="17"/>
      <c r="BOS19" s="17"/>
      <c r="BOT19" s="17"/>
      <c r="BOU19" s="17"/>
      <c r="BOV19" s="17"/>
      <c r="BOW19" s="17"/>
      <c r="BOX19" s="17"/>
      <c r="BOY19" s="17"/>
      <c r="BOZ19" s="17"/>
      <c r="BPA19" s="17"/>
      <c r="BPB19" s="17"/>
      <c r="BPC19" s="17"/>
      <c r="BPD19" s="17"/>
      <c r="BPE19" s="17"/>
      <c r="BPF19" s="17"/>
      <c r="BPG19" s="17"/>
      <c r="BPH19" s="17"/>
      <c r="BPI19" s="17"/>
      <c r="BPJ19" s="17"/>
      <c r="BPK19" s="17"/>
      <c r="BPL19" s="17"/>
      <c r="BPM19" s="17"/>
      <c r="BPN19" s="17"/>
      <c r="BPO19" s="17"/>
      <c r="BPP19" s="17"/>
      <c r="BPQ19" s="17"/>
      <c r="BPR19" s="17"/>
      <c r="BPS19" s="17"/>
      <c r="BPT19" s="17"/>
      <c r="BPU19" s="17"/>
      <c r="BPV19" s="17"/>
      <c r="BPW19" s="17"/>
      <c r="BPX19" s="17"/>
      <c r="BPY19" s="17"/>
      <c r="BPZ19" s="17"/>
      <c r="BQA19" s="17"/>
      <c r="BQB19" s="17"/>
      <c r="BQC19" s="17"/>
      <c r="BQD19" s="17"/>
      <c r="BQE19" s="17"/>
      <c r="BQF19" s="17"/>
      <c r="BQG19" s="17"/>
      <c r="BQH19" s="17"/>
      <c r="BQI19" s="17"/>
      <c r="BQJ19" s="17"/>
      <c r="BQK19" s="17"/>
      <c r="BQL19" s="17"/>
      <c r="BQM19" s="17"/>
      <c r="BQN19" s="17"/>
      <c r="BQO19" s="17"/>
      <c r="BQP19" s="17"/>
      <c r="BQQ19" s="17"/>
      <c r="BQR19" s="17"/>
      <c r="BQS19" s="17"/>
      <c r="BQT19" s="17"/>
      <c r="BQU19" s="17"/>
      <c r="BQV19" s="17"/>
      <c r="BQW19" s="17"/>
      <c r="BQX19" s="17"/>
      <c r="BQY19" s="17"/>
      <c r="BQZ19" s="17"/>
      <c r="BRA19" s="17"/>
      <c r="BRB19" s="17"/>
      <c r="BRC19" s="17"/>
      <c r="BRD19" s="17"/>
      <c r="BRE19" s="17"/>
      <c r="BRF19" s="17"/>
      <c r="BRG19" s="17"/>
      <c r="BRH19" s="17"/>
      <c r="BRI19" s="17"/>
      <c r="BRJ19" s="17"/>
      <c r="BRK19" s="17"/>
      <c r="BRL19" s="17"/>
      <c r="BRM19" s="17"/>
      <c r="BRN19" s="17"/>
      <c r="BRO19" s="17"/>
      <c r="BRP19" s="17"/>
      <c r="BRQ19" s="17"/>
      <c r="BRR19" s="17"/>
      <c r="BRS19" s="17"/>
      <c r="BRT19" s="17"/>
      <c r="BRU19" s="17"/>
      <c r="BRV19" s="17"/>
      <c r="BRW19" s="17"/>
      <c r="BRX19" s="17"/>
      <c r="BRY19" s="17"/>
      <c r="BRZ19" s="17"/>
      <c r="BSA19" s="17"/>
      <c r="BSB19" s="17"/>
      <c r="BSC19" s="17"/>
      <c r="BSD19" s="17"/>
      <c r="BSE19" s="17"/>
      <c r="BSF19" s="17"/>
      <c r="BSG19" s="17"/>
      <c r="BSH19" s="17"/>
      <c r="BSI19" s="17"/>
      <c r="BSJ19" s="17"/>
      <c r="BSK19" s="17"/>
      <c r="BSL19" s="17"/>
      <c r="BSM19" s="17"/>
      <c r="BSN19" s="17"/>
      <c r="BSO19" s="17"/>
      <c r="BSP19" s="17"/>
      <c r="BSQ19" s="17"/>
      <c r="BSR19" s="17"/>
      <c r="BSS19" s="17"/>
      <c r="BST19" s="17"/>
      <c r="BSU19" s="17"/>
      <c r="BSV19" s="17"/>
      <c r="BSW19" s="17"/>
      <c r="BSX19" s="17"/>
      <c r="BSY19" s="17"/>
      <c r="BSZ19" s="17"/>
      <c r="BTA19" s="17"/>
      <c r="BTB19" s="17"/>
      <c r="BTC19" s="17"/>
      <c r="BTD19" s="17"/>
      <c r="BTE19" s="17"/>
      <c r="BTF19" s="17"/>
      <c r="BTG19" s="17"/>
      <c r="BTH19" s="17"/>
      <c r="BTI19" s="17"/>
      <c r="BTJ19" s="17"/>
      <c r="BTK19" s="17"/>
      <c r="BTL19" s="17"/>
      <c r="BTM19" s="17"/>
      <c r="BTN19" s="17"/>
      <c r="BTO19" s="17"/>
      <c r="BTP19" s="17"/>
      <c r="BTQ19" s="17"/>
      <c r="BTR19" s="17"/>
      <c r="BTS19" s="17"/>
      <c r="BTT19" s="17"/>
      <c r="BTU19" s="17"/>
      <c r="BTV19" s="17"/>
      <c r="BTW19" s="17"/>
      <c r="BTX19" s="17"/>
      <c r="BTY19" s="17"/>
      <c r="BTZ19" s="17"/>
      <c r="BUA19" s="17"/>
      <c r="BUB19" s="17"/>
      <c r="BUC19" s="17"/>
      <c r="BUD19" s="17"/>
      <c r="BUE19" s="17"/>
      <c r="BUF19" s="17"/>
      <c r="BUG19" s="17"/>
      <c r="BUH19" s="17"/>
      <c r="BUI19" s="17"/>
      <c r="BUJ19" s="17"/>
      <c r="BUK19" s="17"/>
      <c r="BUL19" s="17"/>
      <c r="BUM19" s="17"/>
      <c r="BUN19" s="17"/>
      <c r="BUO19" s="17"/>
      <c r="BUP19" s="17"/>
      <c r="BUQ19" s="17"/>
      <c r="BUR19" s="17"/>
      <c r="BUS19" s="17"/>
      <c r="BUT19" s="17"/>
      <c r="BUU19" s="17"/>
      <c r="BUV19" s="17"/>
      <c r="BUW19" s="17"/>
      <c r="BUX19" s="17"/>
      <c r="BUY19" s="17"/>
      <c r="BUZ19" s="17"/>
      <c r="BVA19" s="17"/>
      <c r="BVB19" s="17"/>
      <c r="BVC19" s="17"/>
      <c r="BVD19" s="17"/>
      <c r="BVE19" s="17"/>
      <c r="BVF19" s="17"/>
      <c r="BVG19" s="17"/>
      <c r="BVH19" s="17"/>
      <c r="BVI19" s="17"/>
      <c r="BVJ19" s="17"/>
      <c r="BVK19" s="17"/>
      <c r="BVL19" s="17"/>
      <c r="BVM19" s="17"/>
      <c r="BVN19" s="17"/>
      <c r="BVO19" s="17"/>
      <c r="BVP19" s="17"/>
      <c r="BVQ19" s="17"/>
      <c r="BVR19" s="17"/>
      <c r="BVS19" s="17"/>
      <c r="BVT19" s="17"/>
      <c r="BVU19" s="17"/>
      <c r="BVV19" s="17"/>
      <c r="BVW19" s="17"/>
      <c r="BVX19" s="17"/>
      <c r="BVY19" s="17"/>
      <c r="BVZ19" s="17"/>
      <c r="BWA19" s="17"/>
      <c r="BWB19" s="17"/>
      <c r="BWC19" s="17"/>
      <c r="BWD19" s="17"/>
      <c r="BWE19" s="17"/>
      <c r="BWF19" s="17"/>
      <c r="BWG19" s="17"/>
      <c r="BWH19" s="17"/>
      <c r="BWI19" s="17"/>
      <c r="BWJ19" s="17"/>
      <c r="BWK19" s="17"/>
      <c r="BWL19" s="17"/>
      <c r="BWM19" s="17"/>
      <c r="BWN19" s="17"/>
      <c r="BWO19" s="17"/>
      <c r="BWP19" s="17"/>
      <c r="BWQ19" s="17"/>
      <c r="BWR19" s="17"/>
      <c r="BWS19" s="17"/>
      <c r="BWT19" s="17"/>
      <c r="BWU19" s="17"/>
      <c r="BWV19" s="17"/>
      <c r="BWW19" s="17"/>
      <c r="BWX19" s="17"/>
      <c r="BWY19" s="17"/>
      <c r="BWZ19" s="17"/>
      <c r="BXA19" s="17"/>
      <c r="BXB19" s="17"/>
      <c r="BXC19" s="17"/>
      <c r="BXD19" s="17"/>
      <c r="BXE19" s="17"/>
      <c r="BXF19" s="17"/>
      <c r="BXG19" s="17"/>
      <c r="BXH19" s="17"/>
      <c r="BXI19" s="17"/>
      <c r="BXJ19" s="17"/>
      <c r="BXK19" s="17"/>
      <c r="BXL19" s="17"/>
      <c r="BXM19" s="17"/>
      <c r="BXN19" s="17"/>
      <c r="BXO19" s="17"/>
      <c r="BXP19" s="17"/>
      <c r="BXQ19" s="17"/>
      <c r="BXR19" s="17"/>
      <c r="BXS19" s="17"/>
      <c r="BXT19" s="17"/>
      <c r="BXU19" s="17"/>
      <c r="BXV19" s="17"/>
      <c r="BXW19" s="17"/>
      <c r="BXX19" s="17"/>
      <c r="BXY19" s="17"/>
      <c r="BXZ19" s="17"/>
      <c r="BYA19" s="17"/>
      <c r="BYB19" s="17"/>
      <c r="BYC19" s="17"/>
      <c r="BYD19" s="17"/>
      <c r="BYE19" s="17"/>
      <c r="BYF19" s="17"/>
      <c r="BYG19" s="17"/>
      <c r="BYH19" s="17"/>
      <c r="BYI19" s="17"/>
      <c r="BYJ19" s="17"/>
      <c r="BYK19" s="17"/>
      <c r="BYL19" s="17"/>
      <c r="BYM19" s="17"/>
      <c r="BYN19" s="17"/>
      <c r="BYO19" s="17"/>
      <c r="BYP19" s="17"/>
      <c r="BYQ19" s="17"/>
      <c r="BYR19" s="17"/>
      <c r="BYS19" s="17"/>
      <c r="BYT19" s="17"/>
      <c r="BYU19" s="17"/>
      <c r="BYV19" s="17"/>
      <c r="BYW19" s="17"/>
      <c r="BYX19" s="17"/>
      <c r="BYY19" s="17"/>
      <c r="BYZ19" s="17"/>
      <c r="BZA19" s="17"/>
      <c r="BZB19" s="17"/>
      <c r="BZC19" s="17"/>
      <c r="BZD19" s="17"/>
      <c r="BZE19" s="17"/>
      <c r="BZF19" s="17"/>
      <c r="BZG19" s="17"/>
      <c r="BZH19" s="17"/>
      <c r="BZI19" s="17"/>
      <c r="BZJ19" s="17"/>
      <c r="BZK19" s="17"/>
      <c r="BZL19" s="17"/>
      <c r="BZM19" s="17"/>
      <c r="BZN19" s="17"/>
      <c r="BZO19" s="17"/>
      <c r="BZP19" s="17"/>
      <c r="BZQ19" s="17"/>
      <c r="BZR19" s="17"/>
      <c r="BZS19" s="17"/>
      <c r="BZT19" s="17"/>
      <c r="BZU19" s="17"/>
      <c r="BZV19" s="17"/>
      <c r="BZW19" s="17"/>
      <c r="BZX19" s="17"/>
      <c r="BZY19" s="17"/>
      <c r="BZZ19" s="17"/>
      <c r="CAA19" s="17"/>
      <c r="CAB19" s="17"/>
      <c r="CAC19" s="17"/>
      <c r="CAD19" s="17"/>
      <c r="CAE19" s="17"/>
      <c r="CAF19" s="17"/>
      <c r="CAG19" s="17"/>
      <c r="CAH19" s="17"/>
      <c r="CAI19" s="17"/>
      <c r="CAJ19" s="17"/>
      <c r="CAK19" s="17"/>
      <c r="CAL19" s="17"/>
      <c r="CAM19" s="17"/>
      <c r="CAN19" s="17"/>
      <c r="CAO19" s="17"/>
      <c r="CAP19" s="17"/>
      <c r="CAQ19" s="17"/>
      <c r="CAR19" s="17"/>
      <c r="CAS19" s="17"/>
      <c r="CAT19" s="17"/>
      <c r="CAU19" s="17"/>
      <c r="CAV19" s="17"/>
      <c r="CAW19" s="17"/>
      <c r="CAX19" s="17"/>
      <c r="CAY19" s="17"/>
      <c r="CAZ19" s="17"/>
      <c r="CBA19" s="17"/>
      <c r="CBB19" s="17"/>
      <c r="CBC19" s="17"/>
      <c r="CBD19" s="17"/>
      <c r="CBE19" s="17"/>
      <c r="CBF19" s="17"/>
      <c r="CBG19" s="17"/>
      <c r="CBH19" s="17"/>
      <c r="CBI19" s="17"/>
      <c r="CBJ19" s="17"/>
      <c r="CBK19" s="17"/>
      <c r="CBL19" s="17"/>
      <c r="CBM19" s="17"/>
      <c r="CBN19" s="17"/>
      <c r="CBO19" s="17"/>
      <c r="CBP19" s="17"/>
      <c r="CBQ19" s="17"/>
      <c r="CBR19" s="17"/>
      <c r="CBS19" s="17"/>
      <c r="CBT19" s="17"/>
      <c r="CBU19" s="17"/>
      <c r="CBV19" s="17"/>
      <c r="CBW19" s="17"/>
      <c r="CBX19" s="17"/>
      <c r="CBY19" s="17"/>
      <c r="CBZ19" s="17"/>
      <c r="CCA19" s="17"/>
      <c r="CCB19" s="17"/>
      <c r="CCC19" s="17"/>
      <c r="CCD19" s="17"/>
      <c r="CCE19" s="17"/>
      <c r="CCF19" s="17"/>
      <c r="CCG19" s="17"/>
      <c r="CCH19" s="17"/>
      <c r="CCI19" s="17"/>
      <c r="CCJ19" s="17"/>
      <c r="CCK19" s="17"/>
      <c r="CCL19" s="17"/>
      <c r="CCM19" s="17"/>
      <c r="CCN19" s="17"/>
      <c r="CCO19" s="17"/>
      <c r="CCP19" s="17"/>
      <c r="CCQ19" s="17"/>
      <c r="CCR19" s="17"/>
      <c r="CCS19" s="17"/>
      <c r="CCT19" s="17"/>
      <c r="CCU19" s="17"/>
      <c r="CCV19" s="17"/>
      <c r="CCW19" s="17"/>
      <c r="CCX19" s="17"/>
      <c r="CCY19" s="17"/>
      <c r="CCZ19" s="17"/>
      <c r="CDA19" s="17"/>
      <c r="CDB19" s="17"/>
      <c r="CDC19" s="17"/>
      <c r="CDD19" s="17"/>
      <c r="CDE19" s="17"/>
      <c r="CDF19" s="17"/>
      <c r="CDG19" s="17"/>
      <c r="CDH19" s="17"/>
      <c r="CDI19" s="17"/>
      <c r="CDJ19" s="17"/>
      <c r="CDK19" s="17"/>
      <c r="CDL19" s="17"/>
      <c r="CDM19" s="17"/>
      <c r="CDN19" s="17"/>
      <c r="CDO19" s="17"/>
      <c r="CDP19" s="17"/>
      <c r="CDQ19" s="17"/>
      <c r="CDR19" s="17"/>
      <c r="CDS19" s="17"/>
      <c r="CDT19" s="17"/>
      <c r="CDU19" s="17"/>
    </row>
    <row r="20">
      <c r="A20" s="14" t="s">
        <v>2789</v>
      </c>
      <c r="B20" s="14" t="s">
        <v>2790</v>
      </c>
      <c r="C20" s="14" t="s">
        <v>2791</v>
      </c>
      <c r="D20" s="14" t="s">
        <v>2792</v>
      </c>
      <c r="E20" s="14" t="s">
        <v>2793</v>
      </c>
      <c r="F20" s="14" t="s">
        <v>2731</v>
      </c>
      <c r="I20" s="14" t="s">
        <v>2558</v>
      </c>
      <c r="J20" s="14" t="s">
        <v>2559</v>
      </c>
      <c r="K20" s="14" t="s">
        <v>21</v>
      </c>
      <c r="L20" s="14" t="s">
        <v>2639</v>
      </c>
      <c r="M20" s="17"/>
      <c r="N20" s="14" t="s">
        <v>2561</v>
      </c>
      <c r="O20" s="17"/>
      <c r="P20" s="14" t="s">
        <v>2562</v>
      </c>
      <c r="Q20" s="16">
        <v>11.0</v>
      </c>
      <c r="R20" s="16">
        <v>3840894.0</v>
      </c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6">
        <v>53.0</v>
      </c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4" t="s">
        <v>2794</v>
      </c>
      <c r="BB20" s="17"/>
      <c r="BC20" s="17"/>
      <c r="BD20" s="17"/>
      <c r="BE20" s="17"/>
      <c r="BF20" s="14" t="s">
        <v>2574</v>
      </c>
      <c r="BG20" s="16">
        <v>1.0</v>
      </c>
      <c r="BH20" s="14" t="s">
        <v>2564</v>
      </c>
      <c r="BI20" s="14" t="s">
        <v>2565</v>
      </c>
      <c r="BJ20" s="14" t="s">
        <v>2566</v>
      </c>
      <c r="BK20" s="17"/>
      <c r="BL20" s="17"/>
      <c r="BM20" s="16">
        <v>0.0</v>
      </c>
      <c r="BN20" s="17"/>
      <c r="BO20" s="17"/>
      <c r="BP20" s="17"/>
      <c r="BQ20" s="17"/>
      <c r="BR20" s="17"/>
      <c r="BS20" s="16">
        <v>0.6615</v>
      </c>
      <c r="BT20" s="16">
        <v>81.1059605</v>
      </c>
      <c r="BU20" s="14" t="s">
        <v>2680</v>
      </c>
      <c r="BW20" s="17"/>
      <c r="BX20" s="16">
        <v>17.0</v>
      </c>
      <c r="BY20" s="14" t="s">
        <v>2795</v>
      </c>
      <c r="BZ20" s="16">
        <v>2467.0</v>
      </c>
      <c r="CA20" s="16">
        <v>-19387.0</v>
      </c>
      <c r="CB20" s="16">
        <v>0.0</v>
      </c>
      <c r="CC20" s="16">
        <v>17.8847355</v>
      </c>
      <c r="CD20" s="14" t="s">
        <v>2703</v>
      </c>
      <c r="CE20" s="16">
        <v>81.1059605</v>
      </c>
      <c r="CF20" s="14" t="s">
        <v>2747</v>
      </c>
      <c r="CH20" s="19">
        <v>40273.0</v>
      </c>
      <c r="CI20" s="17"/>
      <c r="CJ20" s="14" t="s">
        <v>2719</v>
      </c>
      <c r="CK20" s="14" t="s">
        <v>2574</v>
      </c>
      <c r="CL20" s="14" t="s">
        <v>2796</v>
      </c>
      <c r="CM20" s="20">
        <v>2389113.0</v>
      </c>
      <c r="CN20" s="14" t="s">
        <v>2796</v>
      </c>
      <c r="CO20" s="14" t="s">
        <v>2563</v>
      </c>
      <c r="CP20" s="14" t="s">
        <v>2574</v>
      </c>
      <c r="CQ20" s="17"/>
      <c r="CR20" s="17"/>
      <c r="CS20" s="17"/>
      <c r="CT20" s="14" t="s">
        <v>2797</v>
      </c>
      <c r="CX20" s="14" t="s">
        <v>2739</v>
      </c>
      <c r="CY20" s="16">
        <v>17.8847355</v>
      </c>
      <c r="CZ20" s="14" t="s">
        <v>2707</v>
      </c>
      <c r="DB20" s="17"/>
      <c r="DC20" s="14" t="s">
        <v>2708</v>
      </c>
      <c r="DD20" s="17"/>
      <c r="DE20" s="17"/>
      <c r="DF20" s="17"/>
      <c r="DG20" s="14" t="s">
        <v>2798</v>
      </c>
      <c r="DH20" s="16">
        <v>24.0</v>
      </c>
      <c r="DI20" s="14" t="s">
        <v>2799</v>
      </c>
      <c r="DJ20" s="14" t="s">
        <v>2800</v>
      </c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  <c r="LE20" s="17"/>
      <c r="LF20" s="17"/>
      <c r="LG20" s="17"/>
      <c r="LH20" s="17"/>
      <c r="LI20" s="17"/>
      <c r="LJ20" s="17"/>
      <c r="LK20" s="17"/>
      <c r="LL20" s="17"/>
      <c r="LM20" s="17"/>
      <c r="LN20" s="17"/>
      <c r="LO20" s="17"/>
      <c r="LP20" s="17"/>
      <c r="LQ20" s="17"/>
      <c r="LR20" s="17"/>
      <c r="LS20" s="17"/>
      <c r="LT20" s="17"/>
      <c r="LU20" s="17"/>
      <c r="LV20" s="17"/>
      <c r="LW20" s="17"/>
      <c r="LX20" s="17"/>
      <c r="LY20" s="17"/>
      <c r="LZ20" s="17"/>
      <c r="MA20" s="17"/>
      <c r="MB20" s="17"/>
      <c r="MC20" s="17"/>
      <c r="MD20" s="17"/>
      <c r="ME20" s="17"/>
      <c r="MF20" s="17"/>
      <c r="MG20" s="17"/>
      <c r="MH20" s="17"/>
      <c r="MI20" s="17"/>
      <c r="MJ20" s="17"/>
      <c r="MK20" s="17"/>
      <c r="ML20" s="17"/>
      <c r="MM20" s="17"/>
      <c r="MN20" s="17"/>
      <c r="MO20" s="17"/>
      <c r="MP20" s="17"/>
      <c r="MQ20" s="17"/>
      <c r="MR20" s="17"/>
      <c r="MS20" s="17"/>
      <c r="MT20" s="17"/>
      <c r="MU20" s="17"/>
      <c r="MV20" s="17"/>
      <c r="MW20" s="17"/>
      <c r="MX20" s="17"/>
      <c r="MY20" s="17"/>
      <c r="MZ20" s="17"/>
      <c r="NA20" s="17"/>
      <c r="NB20" s="17"/>
      <c r="NC20" s="17"/>
      <c r="ND20" s="17"/>
      <c r="NE20" s="17"/>
      <c r="NF20" s="17"/>
      <c r="NG20" s="17"/>
      <c r="NH20" s="17"/>
      <c r="NI20" s="17"/>
      <c r="NJ20" s="17"/>
      <c r="NK20" s="17"/>
      <c r="NL20" s="17"/>
      <c r="NM20" s="17"/>
      <c r="NN20" s="17"/>
      <c r="NO20" s="17"/>
      <c r="NP20" s="17"/>
      <c r="NQ20" s="17"/>
      <c r="NR20" s="17"/>
      <c r="NS20" s="17"/>
      <c r="NT20" s="17"/>
      <c r="NU20" s="17"/>
      <c r="NV20" s="17"/>
      <c r="NW20" s="17"/>
      <c r="NX20" s="17"/>
      <c r="NY20" s="17"/>
      <c r="NZ20" s="17"/>
      <c r="OA20" s="17"/>
      <c r="OB20" s="17"/>
      <c r="OC20" s="17"/>
      <c r="OD20" s="17"/>
      <c r="OE20" s="17"/>
      <c r="OF20" s="17"/>
      <c r="OG20" s="17"/>
      <c r="OH20" s="17"/>
      <c r="OI20" s="17"/>
      <c r="OJ20" s="17"/>
      <c r="OK20" s="17"/>
      <c r="OL20" s="17"/>
      <c r="OM20" s="17"/>
      <c r="ON20" s="17"/>
      <c r="OO20" s="17"/>
      <c r="OP20" s="17"/>
      <c r="OQ20" s="17"/>
      <c r="OR20" s="17"/>
      <c r="OS20" s="17"/>
      <c r="OT20" s="17"/>
      <c r="OU20" s="17"/>
      <c r="OV20" s="17"/>
      <c r="OW20" s="17"/>
      <c r="OX20" s="17"/>
      <c r="OY20" s="17"/>
      <c r="OZ20" s="17"/>
      <c r="PA20" s="17"/>
      <c r="PB20" s="17"/>
      <c r="PC20" s="17"/>
      <c r="PD20" s="17"/>
      <c r="PE20" s="17"/>
      <c r="PF20" s="17"/>
      <c r="PG20" s="17"/>
      <c r="PH20" s="17"/>
      <c r="PI20" s="17"/>
      <c r="PJ20" s="17"/>
      <c r="PK20" s="17"/>
      <c r="PL20" s="17"/>
      <c r="PM20" s="17"/>
      <c r="PN20" s="17"/>
      <c r="PO20" s="17"/>
      <c r="PP20" s="17"/>
      <c r="PQ20" s="17"/>
      <c r="PR20" s="17"/>
      <c r="PS20" s="17"/>
      <c r="PT20" s="17"/>
      <c r="PU20" s="17"/>
      <c r="PV20" s="17"/>
      <c r="PW20" s="17"/>
      <c r="PX20" s="17"/>
      <c r="PY20" s="17"/>
      <c r="PZ20" s="17"/>
      <c r="QA20" s="17"/>
      <c r="QB20" s="17"/>
      <c r="QC20" s="17"/>
      <c r="QD20" s="17"/>
      <c r="QE20" s="17"/>
      <c r="QF20" s="17"/>
      <c r="QG20" s="17"/>
      <c r="QH20" s="17"/>
      <c r="QI20" s="17"/>
      <c r="QJ20" s="17"/>
      <c r="QK20" s="17"/>
      <c r="QL20" s="17"/>
      <c r="QM20" s="17"/>
      <c r="QN20" s="17"/>
      <c r="QO20" s="17"/>
      <c r="QP20" s="17"/>
      <c r="QQ20" s="17"/>
      <c r="QR20" s="17"/>
      <c r="QS20" s="17"/>
      <c r="QT20" s="17"/>
      <c r="QU20" s="16">
        <v>1.0</v>
      </c>
      <c r="QV20" s="16">
        <v>-4.0</v>
      </c>
      <c r="QW20" s="16">
        <v>-6.0</v>
      </c>
      <c r="QX20" s="17"/>
      <c r="QY20" s="17"/>
      <c r="QZ20" s="17"/>
      <c r="RA20" s="17"/>
      <c r="RB20" s="17"/>
      <c r="RC20" s="17"/>
      <c r="RD20" s="17"/>
      <c r="RE20" s="17"/>
      <c r="RF20" s="17"/>
      <c r="RG20" s="17"/>
      <c r="RH20" s="17"/>
      <c r="RI20" s="17"/>
      <c r="RJ20" s="17"/>
      <c r="RK20" s="17"/>
      <c r="RL20" s="17"/>
      <c r="RM20" s="17"/>
      <c r="RN20" s="17"/>
      <c r="RO20" s="17"/>
      <c r="RP20" s="17"/>
      <c r="RQ20" s="17"/>
      <c r="RR20" s="17"/>
      <c r="RS20" s="17"/>
      <c r="RT20" s="17"/>
      <c r="RU20" s="17"/>
      <c r="RV20" s="17"/>
      <c r="RW20" s="17"/>
      <c r="RX20" s="17"/>
      <c r="RY20" s="17"/>
      <c r="RZ20" s="17"/>
      <c r="SA20" s="17"/>
      <c r="SB20" s="17"/>
      <c r="SC20" s="17"/>
      <c r="SD20" s="17"/>
      <c r="SE20" s="17"/>
      <c r="SF20" s="17"/>
      <c r="SG20" s="17"/>
      <c r="SH20" s="17"/>
      <c r="SI20" s="17"/>
      <c r="SJ20" s="17"/>
      <c r="SK20" s="17"/>
      <c r="SL20" s="17"/>
      <c r="SM20" s="17"/>
      <c r="SN20" s="17"/>
      <c r="SO20" s="17"/>
      <c r="SP20" s="17"/>
      <c r="SQ20" s="17"/>
      <c r="SR20" s="17"/>
      <c r="SS20" s="17"/>
      <c r="ST20" s="17"/>
      <c r="SU20" s="17"/>
      <c r="SV20" s="17"/>
      <c r="SW20" s="17"/>
      <c r="SX20" s="17"/>
      <c r="SY20" s="17"/>
      <c r="SZ20" s="17"/>
      <c r="TA20" s="17"/>
      <c r="TB20" s="17"/>
      <c r="TC20" s="17"/>
      <c r="TD20" s="17"/>
      <c r="TE20" s="17"/>
      <c r="TF20" s="17"/>
      <c r="TG20" s="17"/>
      <c r="TH20" s="17"/>
      <c r="TI20" s="17"/>
      <c r="TJ20" s="17"/>
      <c r="TK20" s="17"/>
      <c r="TL20" s="17"/>
      <c r="TM20" s="17"/>
      <c r="TN20" s="17"/>
      <c r="TO20" s="17"/>
      <c r="TP20" s="17"/>
      <c r="TQ20" s="17"/>
      <c r="TR20" s="17"/>
      <c r="TS20" s="17"/>
      <c r="TT20" s="17"/>
      <c r="TU20" s="17"/>
      <c r="TV20" s="17"/>
      <c r="TW20" s="17"/>
      <c r="TX20" s="17"/>
      <c r="TY20" s="17"/>
      <c r="TZ20" s="17"/>
      <c r="UA20" s="17"/>
      <c r="UB20" s="17"/>
      <c r="UC20" s="17"/>
      <c r="UD20" s="17"/>
      <c r="UE20" s="17"/>
      <c r="UF20" s="17"/>
      <c r="UG20" s="17"/>
      <c r="UH20" s="17"/>
      <c r="UI20" s="17"/>
      <c r="UJ20" s="17"/>
      <c r="UK20" s="17"/>
      <c r="UL20" s="17"/>
      <c r="UM20" s="17"/>
      <c r="UN20" s="17"/>
      <c r="UO20" s="17"/>
      <c r="UP20" s="17"/>
      <c r="UQ20" s="17"/>
      <c r="UR20" s="17"/>
      <c r="US20" s="17"/>
      <c r="UT20" s="17"/>
      <c r="UU20" s="17"/>
      <c r="UV20" s="17"/>
      <c r="UW20" s="17"/>
      <c r="UX20" s="17"/>
      <c r="UY20" s="17"/>
      <c r="UZ20" s="17"/>
      <c r="VA20" s="17"/>
      <c r="VB20" s="17"/>
      <c r="VC20" s="17"/>
      <c r="VD20" s="17"/>
      <c r="VE20" s="17"/>
      <c r="VF20" s="17"/>
      <c r="VG20" s="17"/>
      <c r="VH20" s="17"/>
      <c r="VI20" s="17"/>
      <c r="VJ20" s="17"/>
      <c r="VK20" s="17"/>
      <c r="VL20" s="17"/>
      <c r="VM20" s="17"/>
      <c r="VN20" s="17"/>
      <c r="VO20" s="17"/>
      <c r="VP20" s="17"/>
      <c r="VQ20" s="17"/>
      <c r="VR20" s="17"/>
      <c r="VS20" s="17"/>
      <c r="VT20" s="17"/>
      <c r="VU20" s="17"/>
      <c r="VV20" s="17"/>
      <c r="VW20" s="17"/>
      <c r="VX20" s="17"/>
      <c r="VY20" s="17"/>
      <c r="VZ20" s="17"/>
      <c r="WA20" s="17"/>
      <c r="WB20" s="17"/>
      <c r="WC20" s="17"/>
      <c r="WD20" s="17"/>
      <c r="WE20" s="17"/>
      <c r="WF20" s="17"/>
      <c r="WG20" s="17"/>
      <c r="WH20" s="17"/>
      <c r="WI20" s="17"/>
      <c r="WJ20" s="17"/>
      <c r="WK20" s="17"/>
      <c r="WL20" s="17"/>
      <c r="WM20" s="17"/>
      <c r="WN20" s="17"/>
      <c r="WO20" s="17"/>
      <c r="WP20" s="17"/>
      <c r="WQ20" s="17"/>
      <c r="WR20" s="17"/>
      <c r="WS20" s="17"/>
      <c r="WT20" s="17"/>
      <c r="WU20" s="17"/>
      <c r="WV20" s="17"/>
      <c r="WW20" s="17"/>
      <c r="WX20" s="17"/>
      <c r="WY20" s="17"/>
      <c r="WZ20" s="17"/>
      <c r="XA20" s="17"/>
      <c r="XB20" s="17"/>
      <c r="XC20" s="17"/>
      <c r="XD20" s="17"/>
      <c r="XE20" s="17"/>
      <c r="XF20" s="17"/>
      <c r="XG20" s="17"/>
      <c r="XH20" s="17"/>
      <c r="XI20" s="17"/>
      <c r="XJ20" s="17"/>
      <c r="XK20" s="17"/>
      <c r="XL20" s="17"/>
      <c r="XM20" s="17"/>
      <c r="XN20" s="17"/>
      <c r="XO20" s="17"/>
      <c r="XP20" s="17"/>
      <c r="XQ20" s="17"/>
      <c r="XR20" s="17"/>
      <c r="XS20" s="17"/>
      <c r="XT20" s="17"/>
      <c r="XU20" s="17"/>
      <c r="XV20" s="17"/>
      <c r="XW20" s="17"/>
      <c r="XX20" s="17"/>
      <c r="XY20" s="17"/>
      <c r="XZ20" s="17"/>
      <c r="YA20" s="17"/>
      <c r="YB20" s="17"/>
      <c r="YC20" s="17"/>
      <c r="YD20" s="17"/>
      <c r="YE20" s="17"/>
      <c r="YF20" s="17"/>
      <c r="YG20" s="17"/>
      <c r="YH20" s="17"/>
      <c r="YI20" s="17"/>
      <c r="YJ20" s="17"/>
      <c r="YK20" s="17"/>
      <c r="YL20" s="17"/>
      <c r="YM20" s="17"/>
      <c r="YN20" s="17"/>
      <c r="YO20" s="17"/>
      <c r="YP20" s="17"/>
      <c r="YQ20" s="17"/>
      <c r="YR20" s="17"/>
      <c r="YS20" s="17"/>
      <c r="YT20" s="17"/>
      <c r="YU20" s="17"/>
      <c r="YV20" s="17"/>
      <c r="YW20" s="17"/>
      <c r="YX20" s="17"/>
      <c r="YY20" s="17"/>
      <c r="YZ20" s="17"/>
      <c r="ZA20" s="17"/>
      <c r="ZB20" s="17"/>
      <c r="ZC20" s="17"/>
      <c r="ZD20" s="17"/>
      <c r="ZE20" s="17"/>
      <c r="ZF20" s="17"/>
      <c r="ZG20" s="17"/>
      <c r="ZH20" s="17"/>
      <c r="ZI20" s="17"/>
      <c r="ZJ20" s="17"/>
      <c r="ZK20" s="17"/>
      <c r="ZL20" s="17"/>
      <c r="ZM20" s="17"/>
      <c r="ZN20" s="17"/>
      <c r="ZO20" s="17"/>
      <c r="ZP20" s="17"/>
      <c r="ZQ20" s="17"/>
      <c r="ZR20" s="17"/>
      <c r="ZS20" s="17"/>
      <c r="ZT20" s="17"/>
      <c r="ZU20" s="17"/>
      <c r="ZV20" s="17"/>
      <c r="ZW20" s="17"/>
      <c r="ZX20" s="17"/>
      <c r="ZY20" s="17"/>
      <c r="ZZ20" s="17"/>
      <c r="AAA20" s="17"/>
      <c r="AAB20" s="17"/>
      <c r="AAC20" s="17"/>
      <c r="AAD20" s="17"/>
      <c r="AAE20" s="17"/>
      <c r="AAF20" s="17"/>
      <c r="AAG20" s="17"/>
      <c r="AAH20" s="17"/>
      <c r="AAI20" s="17"/>
      <c r="AAJ20" s="17"/>
      <c r="AAK20" s="17"/>
      <c r="AAL20" s="17"/>
      <c r="AAM20" s="17"/>
      <c r="AAN20" s="17"/>
      <c r="AAO20" s="17"/>
      <c r="AAP20" s="17"/>
      <c r="AAQ20" s="17"/>
      <c r="AAR20" s="17"/>
      <c r="AAS20" s="17"/>
      <c r="AAT20" s="17"/>
      <c r="AAU20" s="17"/>
      <c r="AAV20" s="17"/>
      <c r="AAW20" s="17"/>
      <c r="AAX20" s="17"/>
      <c r="AAY20" s="17"/>
      <c r="AAZ20" s="17"/>
      <c r="ABA20" s="17"/>
      <c r="ABB20" s="17"/>
      <c r="ABC20" s="17"/>
      <c r="ABD20" s="17"/>
      <c r="ABE20" s="17"/>
      <c r="ABF20" s="17"/>
      <c r="ABG20" s="17"/>
      <c r="ABH20" s="17"/>
      <c r="ABI20" s="17"/>
      <c r="ABJ20" s="17"/>
      <c r="ABK20" s="17"/>
      <c r="ABL20" s="17"/>
      <c r="ABM20" s="17"/>
      <c r="ABN20" s="17"/>
      <c r="ABO20" s="17"/>
      <c r="ABP20" s="17"/>
      <c r="ABQ20" s="17"/>
      <c r="ABR20" s="17"/>
      <c r="ABS20" s="17"/>
      <c r="ABT20" s="17"/>
      <c r="ABU20" s="17"/>
      <c r="ABV20" s="17"/>
      <c r="ABW20" s="17"/>
      <c r="ABX20" s="17"/>
      <c r="ABY20" s="17"/>
      <c r="ABZ20" s="17"/>
      <c r="ACA20" s="17"/>
      <c r="ACB20" s="17"/>
      <c r="ACC20" s="17"/>
      <c r="ACD20" s="17"/>
      <c r="ACE20" s="17"/>
      <c r="ACF20" s="17"/>
      <c r="ACG20" s="17"/>
      <c r="ACH20" s="17"/>
      <c r="ACI20" s="17"/>
      <c r="ACJ20" s="17"/>
      <c r="ACK20" s="17"/>
      <c r="ACL20" s="17"/>
      <c r="ACM20" s="17"/>
      <c r="ACN20" s="17"/>
      <c r="ACO20" s="17"/>
      <c r="ACP20" s="17"/>
      <c r="ACQ20" s="17"/>
      <c r="ACR20" s="17"/>
      <c r="ACS20" s="17"/>
      <c r="ACT20" s="17"/>
      <c r="ACU20" s="17"/>
      <c r="ACV20" s="17"/>
      <c r="ACW20" s="17"/>
      <c r="ACX20" s="17"/>
      <c r="ACY20" s="17"/>
      <c r="ACZ20" s="17"/>
      <c r="ADA20" s="17"/>
      <c r="ADB20" s="17"/>
      <c r="ADC20" s="17"/>
      <c r="ADD20" s="17"/>
      <c r="ADE20" s="17"/>
      <c r="ADF20" s="17"/>
      <c r="ADG20" s="17"/>
      <c r="ADH20" s="17"/>
      <c r="ADI20" s="17"/>
      <c r="ADJ20" s="17"/>
      <c r="ADK20" s="17"/>
      <c r="ADL20" s="17"/>
      <c r="ADM20" s="17"/>
      <c r="ADN20" s="17"/>
      <c r="ADO20" s="17"/>
      <c r="ADP20" s="17"/>
      <c r="ADQ20" s="17"/>
      <c r="ADR20" s="17"/>
      <c r="ADS20" s="17"/>
      <c r="ADT20" s="17"/>
      <c r="ADU20" s="17"/>
      <c r="ADV20" s="17"/>
      <c r="ADW20" s="17"/>
      <c r="ADX20" s="17"/>
      <c r="ADY20" s="17"/>
      <c r="ADZ20" s="17"/>
      <c r="AEA20" s="17"/>
      <c r="AEB20" s="17"/>
      <c r="AEC20" s="17"/>
      <c r="AED20" s="17"/>
      <c r="AEE20" s="17"/>
      <c r="AEF20" s="17"/>
      <c r="AEG20" s="17"/>
      <c r="AEH20" s="17"/>
      <c r="AEI20" s="17"/>
      <c r="AEJ20" s="17"/>
      <c r="AEK20" s="17"/>
      <c r="AEL20" s="17"/>
      <c r="AEM20" s="17"/>
      <c r="AEN20" s="17"/>
      <c r="AEO20" s="17"/>
      <c r="AEP20" s="17"/>
      <c r="AEQ20" s="17"/>
      <c r="AER20" s="17"/>
      <c r="AES20" s="17"/>
      <c r="AET20" s="17"/>
      <c r="AEU20" s="17"/>
      <c r="AEV20" s="17"/>
      <c r="AEW20" s="17"/>
      <c r="AEX20" s="17"/>
      <c r="AEY20" s="17"/>
      <c r="AEZ20" s="17"/>
      <c r="AFA20" s="17"/>
      <c r="AFB20" s="17"/>
      <c r="AFC20" s="17"/>
      <c r="AFD20" s="17"/>
      <c r="AFE20" s="17"/>
      <c r="AFF20" s="17"/>
      <c r="AFG20" s="17"/>
      <c r="AFH20" s="17"/>
      <c r="AFI20" s="17"/>
      <c r="AFJ20" s="17"/>
      <c r="AFK20" s="17"/>
      <c r="AFL20" s="17"/>
      <c r="AFM20" s="17"/>
      <c r="AFN20" s="17"/>
      <c r="AFO20" s="17"/>
      <c r="AFP20" s="17"/>
      <c r="AFQ20" s="17"/>
      <c r="AFR20" s="17"/>
      <c r="AFS20" s="17"/>
      <c r="AFT20" s="17"/>
      <c r="AFU20" s="17"/>
      <c r="AFV20" s="17"/>
      <c r="AFW20" s="17"/>
      <c r="AFX20" s="17"/>
      <c r="AFY20" s="17"/>
      <c r="AFZ20" s="17"/>
      <c r="AGA20" s="17"/>
      <c r="AGB20" s="17"/>
      <c r="AGC20" s="17"/>
      <c r="AGD20" s="17"/>
      <c r="AGE20" s="17"/>
      <c r="AGF20" s="17"/>
      <c r="AGG20" s="17"/>
      <c r="AGH20" s="17"/>
      <c r="AGI20" s="17"/>
      <c r="AGJ20" s="17"/>
      <c r="AGK20" s="17"/>
      <c r="AGL20" s="17"/>
      <c r="AGM20" s="17"/>
      <c r="AGN20" s="17"/>
      <c r="AGO20" s="17"/>
      <c r="AGP20" s="17"/>
      <c r="AGQ20" s="17"/>
      <c r="AGR20" s="17"/>
      <c r="AGS20" s="17"/>
      <c r="AGT20" s="17"/>
      <c r="AGU20" s="17"/>
      <c r="AGV20" s="17"/>
      <c r="AGW20" s="17"/>
      <c r="AGX20" s="17"/>
      <c r="AGY20" s="17"/>
      <c r="AGZ20" s="17"/>
      <c r="AHA20" s="17"/>
      <c r="AHB20" s="17"/>
      <c r="AHC20" s="17"/>
      <c r="AHD20" s="17"/>
      <c r="AHE20" s="17"/>
      <c r="AHF20" s="17"/>
      <c r="AHG20" s="17"/>
      <c r="AHH20" s="17"/>
      <c r="AHI20" s="17"/>
      <c r="AHJ20" s="17"/>
      <c r="AHK20" s="17"/>
      <c r="AHL20" s="17"/>
      <c r="AHM20" s="17"/>
      <c r="AHN20" s="17"/>
      <c r="AHO20" s="17"/>
      <c r="AHP20" s="17"/>
      <c r="AHQ20" s="17"/>
      <c r="AHR20" s="17"/>
      <c r="AHS20" s="17"/>
      <c r="AHT20" s="17"/>
      <c r="AHU20" s="17"/>
      <c r="AHV20" s="17"/>
      <c r="AHW20" s="17"/>
      <c r="AHX20" s="17"/>
      <c r="AHY20" s="17"/>
      <c r="AHZ20" s="17"/>
      <c r="AIA20" s="17"/>
      <c r="AIB20" s="17"/>
      <c r="AIC20" s="17"/>
      <c r="AID20" s="17"/>
      <c r="AIE20" s="17"/>
      <c r="AIF20" s="17"/>
      <c r="AIG20" s="17"/>
      <c r="AIH20" s="17"/>
      <c r="AII20" s="17"/>
      <c r="AIJ20" s="17"/>
      <c r="AIK20" s="17"/>
      <c r="AIL20" s="17"/>
      <c r="AIM20" s="17"/>
      <c r="AIN20" s="17"/>
      <c r="AIO20" s="17"/>
      <c r="AIP20" s="17"/>
      <c r="AIQ20" s="17"/>
      <c r="AIR20" s="17"/>
      <c r="AIS20" s="17"/>
      <c r="AIT20" s="17"/>
      <c r="AIU20" s="17"/>
      <c r="AIV20" s="17"/>
      <c r="AIW20" s="17"/>
      <c r="AIX20" s="17"/>
      <c r="AIY20" s="17"/>
      <c r="AIZ20" s="17"/>
      <c r="AJA20" s="17"/>
      <c r="AJB20" s="17"/>
      <c r="AJC20" s="17"/>
      <c r="AJD20" s="17"/>
      <c r="AJE20" s="17"/>
      <c r="AJF20" s="17"/>
      <c r="AJG20" s="17"/>
      <c r="AJH20" s="17"/>
      <c r="AJI20" s="17"/>
      <c r="AJJ20" s="17"/>
      <c r="AJK20" s="17"/>
      <c r="AJL20" s="17"/>
      <c r="AJM20" s="17"/>
      <c r="AJN20" s="17"/>
      <c r="AJO20" s="17"/>
      <c r="AJP20" s="17"/>
      <c r="AJQ20" s="17"/>
      <c r="AJR20" s="17"/>
      <c r="AJS20" s="17"/>
      <c r="AJT20" s="17"/>
      <c r="AJU20" s="17"/>
      <c r="AJV20" s="17"/>
      <c r="AJW20" s="17"/>
      <c r="AJX20" s="17"/>
      <c r="AJY20" s="17"/>
      <c r="AJZ20" s="17"/>
      <c r="AKA20" s="17"/>
      <c r="AKB20" s="17"/>
      <c r="AKC20" s="17"/>
      <c r="AKD20" s="17"/>
      <c r="AKE20" s="17"/>
      <c r="AKF20" s="17"/>
      <c r="AKG20" s="17"/>
      <c r="AKH20" s="17"/>
      <c r="AKI20" s="17"/>
      <c r="AKJ20" s="17"/>
      <c r="AKK20" s="17"/>
      <c r="AKL20" s="17"/>
      <c r="AKM20" s="17"/>
      <c r="AKN20" s="17"/>
      <c r="AKO20" s="17"/>
      <c r="AKP20" s="17"/>
      <c r="AKQ20" s="17"/>
      <c r="AKR20" s="17"/>
      <c r="AKS20" s="17"/>
      <c r="AKT20" s="17"/>
      <c r="AKU20" s="17"/>
      <c r="AKV20" s="17"/>
      <c r="AKW20" s="17"/>
      <c r="AKX20" s="17"/>
      <c r="AKY20" s="17"/>
      <c r="AKZ20" s="17"/>
      <c r="ALA20" s="17"/>
      <c r="ALB20" s="17"/>
      <c r="ALC20" s="17"/>
      <c r="ALD20" s="17"/>
      <c r="ALE20" s="17"/>
      <c r="ALF20" s="17"/>
      <c r="ALG20" s="17"/>
      <c r="ALH20" s="17"/>
      <c r="ALI20" s="17"/>
      <c r="ALJ20" s="17"/>
      <c r="ALK20" s="17"/>
      <c r="ALL20" s="17"/>
      <c r="ALM20" s="17"/>
      <c r="ALN20" s="17"/>
      <c r="ALO20" s="17"/>
      <c r="ALP20" s="17"/>
      <c r="ALQ20" s="17"/>
      <c r="ALR20" s="17"/>
      <c r="ALS20" s="17"/>
      <c r="ALT20" s="17"/>
      <c r="ALU20" s="17"/>
      <c r="ALV20" s="17"/>
      <c r="ALW20" s="17"/>
      <c r="ALX20" s="17"/>
      <c r="ALY20" s="17"/>
      <c r="ALZ20" s="17"/>
      <c r="AMA20" s="17"/>
      <c r="AMB20" s="17"/>
      <c r="AMC20" s="17"/>
      <c r="AMD20" s="17"/>
      <c r="AME20" s="17"/>
      <c r="AMF20" s="17"/>
      <c r="AMG20" s="17"/>
      <c r="AMH20" s="17"/>
      <c r="AMI20" s="17"/>
      <c r="AMJ20" s="17"/>
      <c r="AMK20" s="17"/>
      <c r="AML20" s="17"/>
      <c r="AMM20" s="17"/>
      <c r="AMN20" s="17"/>
      <c r="AMO20" s="17"/>
      <c r="AMP20" s="17"/>
      <c r="AMQ20" s="17"/>
      <c r="AMR20" s="17"/>
      <c r="AMS20" s="17"/>
      <c r="AMT20" s="17"/>
      <c r="AMU20" s="17"/>
      <c r="AMV20" s="17"/>
      <c r="AMW20" s="17"/>
      <c r="AMX20" s="17"/>
      <c r="AMY20" s="17"/>
      <c r="AMZ20" s="17"/>
      <c r="ANA20" s="17"/>
      <c r="ANB20" s="17"/>
      <c r="ANC20" s="17"/>
      <c r="AND20" s="17"/>
      <c r="ANE20" s="17"/>
      <c r="ANF20" s="17"/>
      <c r="ANG20" s="17"/>
      <c r="ANH20" s="17"/>
      <c r="ANI20" s="17"/>
      <c r="ANJ20" s="17"/>
      <c r="ANK20" s="17"/>
      <c r="ANL20" s="17"/>
      <c r="ANM20" s="17"/>
      <c r="ANN20" s="17"/>
      <c r="ANO20" s="17"/>
      <c r="ANP20" s="17"/>
      <c r="ANQ20" s="17"/>
      <c r="ANR20" s="17"/>
      <c r="ANS20" s="17"/>
      <c r="ANT20" s="17"/>
      <c r="ANU20" s="17"/>
      <c r="ANV20" s="17"/>
      <c r="ANW20" s="17"/>
      <c r="ANX20" s="17"/>
      <c r="ANY20" s="17"/>
      <c r="ANZ20" s="17"/>
      <c r="AOA20" s="17"/>
      <c r="AOB20" s="17"/>
      <c r="AOC20" s="17"/>
      <c r="AOD20" s="17"/>
      <c r="AOE20" s="17"/>
      <c r="AOF20" s="17"/>
      <c r="AOG20" s="17"/>
      <c r="AOH20" s="17"/>
      <c r="AOI20" s="17"/>
      <c r="AOJ20" s="17"/>
      <c r="AOK20" s="17"/>
      <c r="AOL20" s="17"/>
      <c r="AOM20" s="17"/>
      <c r="AON20" s="17"/>
      <c r="AOO20" s="17"/>
      <c r="AOP20" s="17"/>
      <c r="AOQ20" s="17"/>
      <c r="AOR20" s="17"/>
      <c r="AOS20" s="17"/>
      <c r="AOT20" s="17"/>
      <c r="AOU20" s="17"/>
      <c r="AOV20" s="17"/>
      <c r="AOW20" s="17"/>
      <c r="AOX20" s="17"/>
      <c r="AOY20" s="17"/>
      <c r="AOZ20" s="17"/>
      <c r="APA20" s="17"/>
      <c r="APB20" s="17"/>
      <c r="APC20" s="17"/>
      <c r="APD20" s="17"/>
      <c r="APE20" s="17"/>
      <c r="APF20" s="17"/>
      <c r="APG20" s="17"/>
      <c r="APH20" s="17"/>
      <c r="API20" s="17"/>
      <c r="APJ20" s="17"/>
      <c r="APK20" s="17"/>
      <c r="APL20" s="17"/>
      <c r="APM20" s="17"/>
      <c r="APN20" s="17"/>
      <c r="APO20" s="17"/>
      <c r="APP20" s="17"/>
      <c r="APQ20" s="17"/>
      <c r="APR20" s="17"/>
      <c r="APS20" s="17"/>
      <c r="APT20" s="17"/>
      <c r="APU20" s="17"/>
      <c r="APV20" s="17"/>
      <c r="APW20" s="17"/>
      <c r="APX20" s="17"/>
      <c r="APY20" s="17"/>
      <c r="APZ20" s="17"/>
      <c r="AQA20" s="17"/>
      <c r="AQB20" s="17"/>
      <c r="AQC20" s="17"/>
      <c r="AQD20" s="17"/>
      <c r="AQE20" s="17"/>
      <c r="AQF20" s="17"/>
      <c r="AQG20" s="17"/>
      <c r="AQH20" s="17"/>
      <c r="AQI20" s="17"/>
      <c r="AQJ20" s="17"/>
      <c r="AQK20" s="17"/>
      <c r="AQL20" s="17"/>
      <c r="AQM20" s="17"/>
      <c r="AQN20" s="17"/>
      <c r="AQO20" s="17"/>
      <c r="AQP20" s="17"/>
      <c r="AQQ20" s="17"/>
      <c r="AQR20" s="17"/>
      <c r="AQS20" s="17"/>
      <c r="AQT20" s="17"/>
      <c r="AQU20" s="17"/>
      <c r="AQV20" s="17"/>
      <c r="AQW20" s="17"/>
      <c r="AQX20" s="17"/>
      <c r="AQY20" s="17"/>
      <c r="AQZ20" s="17"/>
      <c r="ARA20" s="17"/>
      <c r="ARB20" s="17"/>
      <c r="ARC20" s="17"/>
      <c r="ARD20" s="17"/>
      <c r="ARE20" s="17"/>
      <c r="ARF20" s="17"/>
      <c r="ARG20" s="17"/>
      <c r="ARH20" s="17"/>
      <c r="ARI20" s="17"/>
      <c r="ARJ20" s="17"/>
      <c r="ARK20" s="17"/>
      <c r="ARL20" s="17"/>
      <c r="ARM20" s="17"/>
      <c r="ARN20" s="17"/>
      <c r="ARO20" s="17"/>
      <c r="ARP20" s="17"/>
      <c r="ARQ20" s="17"/>
      <c r="ARR20" s="17"/>
      <c r="ARS20" s="17"/>
      <c r="ART20" s="17"/>
      <c r="ARU20" s="17"/>
      <c r="ARV20" s="17"/>
      <c r="ARW20" s="17"/>
      <c r="ARX20" s="17"/>
      <c r="ARY20" s="17"/>
      <c r="ARZ20" s="17"/>
      <c r="ASA20" s="17"/>
      <c r="ASB20" s="17"/>
      <c r="ASC20" s="17"/>
      <c r="ASD20" s="17"/>
      <c r="ASE20" s="17"/>
      <c r="ASF20" s="17"/>
      <c r="ASG20" s="17"/>
      <c r="ASH20" s="17"/>
      <c r="ASI20" s="17"/>
      <c r="ASJ20" s="17"/>
      <c r="ASK20" s="17"/>
      <c r="ASL20" s="17"/>
      <c r="ASM20" s="17"/>
      <c r="ASN20" s="17"/>
      <c r="ASO20" s="17"/>
      <c r="ASP20" s="17"/>
      <c r="ASQ20" s="17"/>
      <c r="ASR20" s="17"/>
      <c r="ASS20" s="17"/>
      <c r="AST20" s="17"/>
      <c r="ASU20" s="17"/>
      <c r="ASV20" s="17"/>
      <c r="ASW20" s="17"/>
      <c r="ASX20" s="17"/>
      <c r="ASY20" s="17"/>
      <c r="ASZ20" s="17"/>
      <c r="ATA20" s="17"/>
      <c r="ATB20" s="17"/>
      <c r="ATC20" s="17"/>
      <c r="ATD20" s="17"/>
      <c r="ATE20" s="17"/>
      <c r="ATF20" s="17"/>
      <c r="ATG20" s="17"/>
      <c r="ATH20" s="17"/>
      <c r="ATI20" s="17"/>
      <c r="ATJ20" s="17"/>
      <c r="ATK20" s="17"/>
      <c r="ATL20" s="17"/>
      <c r="ATM20" s="17"/>
      <c r="ATN20" s="17"/>
      <c r="ATO20" s="17"/>
      <c r="ATP20" s="17"/>
      <c r="ATQ20" s="17"/>
      <c r="ATR20" s="17"/>
      <c r="ATS20" s="17"/>
      <c r="ATT20" s="17"/>
      <c r="ATU20" s="17"/>
      <c r="ATV20" s="17"/>
      <c r="ATW20" s="17"/>
      <c r="ATX20" s="17"/>
      <c r="ATY20" s="17"/>
      <c r="ATZ20" s="17"/>
      <c r="AUA20" s="17"/>
      <c r="AUB20" s="17"/>
      <c r="AUC20" s="17"/>
      <c r="AUD20" s="17"/>
      <c r="AUE20" s="17"/>
      <c r="AUF20" s="17"/>
      <c r="AUG20" s="17"/>
      <c r="AUH20" s="17"/>
      <c r="AUI20" s="17"/>
      <c r="AUJ20" s="17"/>
      <c r="AUK20" s="17"/>
      <c r="AUL20" s="17"/>
      <c r="AUM20" s="17"/>
      <c r="AUN20" s="17"/>
      <c r="AUO20" s="17"/>
      <c r="AUP20" s="17"/>
      <c r="AUQ20" s="17"/>
      <c r="AUR20" s="17"/>
      <c r="AUS20" s="17"/>
      <c r="AUT20" s="17"/>
      <c r="AUU20" s="17"/>
      <c r="AUV20" s="17"/>
      <c r="AUW20" s="17"/>
      <c r="AUX20" s="17"/>
      <c r="AUY20" s="17"/>
      <c r="AUZ20" s="17"/>
      <c r="AVA20" s="17"/>
      <c r="AVB20" s="17"/>
      <c r="AVC20" s="17"/>
      <c r="AVD20" s="17"/>
      <c r="AVE20" s="17"/>
      <c r="AVF20" s="17"/>
      <c r="AVG20" s="17"/>
      <c r="AVH20" s="17"/>
      <c r="AVI20" s="17"/>
      <c r="AVJ20" s="17"/>
      <c r="AVK20" s="17"/>
      <c r="AVL20" s="17"/>
      <c r="AVM20" s="17"/>
      <c r="AVN20" s="17"/>
      <c r="AVO20" s="17"/>
      <c r="AVP20" s="17"/>
      <c r="AVQ20" s="17"/>
      <c r="AVR20" s="17"/>
      <c r="AVS20" s="17"/>
      <c r="AVT20" s="17"/>
      <c r="AVU20" s="17"/>
      <c r="AVV20" s="17"/>
      <c r="AVW20" s="17"/>
      <c r="AVX20" s="17"/>
      <c r="AVY20" s="17"/>
      <c r="AVZ20" s="17"/>
      <c r="AWA20" s="17"/>
      <c r="AWB20" s="17"/>
      <c r="AWC20" s="17"/>
      <c r="AWD20" s="17"/>
      <c r="AWE20" s="17"/>
      <c r="AWF20" s="17"/>
      <c r="AWG20" s="17"/>
      <c r="AWH20" s="17"/>
      <c r="AWI20" s="17"/>
      <c r="AWJ20" s="17"/>
      <c r="AWK20" s="17"/>
      <c r="AWL20" s="17"/>
      <c r="AWM20" s="17"/>
      <c r="AWN20" s="17"/>
      <c r="AWO20" s="17"/>
      <c r="AWP20" s="17"/>
      <c r="AWQ20" s="17"/>
      <c r="AWR20" s="17"/>
      <c r="AWS20" s="17"/>
      <c r="AWT20" s="17"/>
      <c r="AWU20" s="17"/>
      <c r="AWV20" s="17"/>
      <c r="AWW20" s="17"/>
      <c r="AWX20" s="17"/>
      <c r="AWY20" s="17"/>
      <c r="AWZ20" s="17"/>
      <c r="AXA20" s="17"/>
      <c r="AXB20" s="17"/>
      <c r="AXC20" s="17"/>
      <c r="AXD20" s="17"/>
      <c r="AXE20" s="17"/>
      <c r="AXF20" s="17"/>
      <c r="AXG20" s="17"/>
      <c r="AXH20" s="17"/>
      <c r="AXI20" s="17"/>
      <c r="AXJ20" s="17"/>
      <c r="AXK20" s="17"/>
      <c r="AXL20" s="17"/>
      <c r="AXM20" s="17"/>
      <c r="AXN20" s="17"/>
      <c r="AXO20" s="17"/>
      <c r="AXP20" s="17"/>
      <c r="AXQ20" s="17"/>
      <c r="AXR20" s="17"/>
      <c r="AXS20" s="17"/>
      <c r="AXT20" s="17"/>
      <c r="AXU20" s="17"/>
      <c r="AXV20" s="17"/>
      <c r="AXW20" s="17"/>
      <c r="AXX20" s="17"/>
      <c r="AXY20" s="17"/>
      <c r="AXZ20" s="17"/>
      <c r="AYA20" s="17"/>
      <c r="AYB20" s="17"/>
      <c r="AYC20" s="17"/>
      <c r="AYD20" s="17"/>
      <c r="AYE20" s="17"/>
      <c r="AYF20" s="17"/>
      <c r="AYG20" s="17"/>
      <c r="AYH20" s="17"/>
      <c r="AYI20" s="17"/>
      <c r="AYJ20" s="17"/>
      <c r="AYK20" s="17"/>
      <c r="AYL20" s="17"/>
      <c r="AYM20" s="17"/>
      <c r="AYN20" s="17"/>
      <c r="AYO20" s="17"/>
      <c r="AYP20" s="17"/>
      <c r="AYQ20" s="17"/>
      <c r="AYR20" s="17"/>
      <c r="AYS20" s="17"/>
      <c r="AYT20" s="17"/>
      <c r="AYU20" s="17"/>
      <c r="AYV20" s="17"/>
      <c r="AYW20" s="17"/>
      <c r="AYX20" s="17"/>
      <c r="AYY20" s="17"/>
      <c r="AYZ20" s="17"/>
      <c r="AZA20" s="17"/>
      <c r="AZB20" s="17"/>
      <c r="AZC20" s="17"/>
      <c r="AZD20" s="17"/>
      <c r="AZE20" s="17"/>
      <c r="AZF20" s="17"/>
      <c r="AZG20" s="17"/>
      <c r="AZH20" s="17"/>
      <c r="AZI20" s="17"/>
      <c r="AZJ20" s="17"/>
      <c r="AZK20" s="17"/>
      <c r="AZL20" s="17"/>
      <c r="AZM20" s="17"/>
      <c r="AZN20" s="17"/>
      <c r="AZO20" s="17"/>
      <c r="AZP20" s="17"/>
      <c r="AZQ20" s="17"/>
      <c r="AZR20" s="17"/>
      <c r="AZS20" s="17"/>
      <c r="AZT20" s="17"/>
      <c r="AZU20" s="17"/>
      <c r="AZV20" s="17"/>
      <c r="AZW20" s="17"/>
      <c r="AZX20" s="17"/>
      <c r="AZY20" s="17"/>
      <c r="AZZ20" s="17"/>
      <c r="BAA20" s="17"/>
      <c r="BAB20" s="17"/>
      <c r="BAC20" s="17"/>
      <c r="BAD20" s="17"/>
      <c r="BAE20" s="17"/>
      <c r="BAF20" s="17"/>
      <c r="BAG20" s="17"/>
      <c r="BAH20" s="17"/>
      <c r="BAI20" s="17"/>
      <c r="BAJ20" s="17"/>
      <c r="BAK20" s="17"/>
      <c r="BAL20" s="17"/>
      <c r="BAM20" s="17"/>
      <c r="BAN20" s="17"/>
      <c r="BAO20" s="17"/>
      <c r="BAP20" s="17"/>
      <c r="BAQ20" s="17"/>
      <c r="BAR20" s="17"/>
      <c r="BAS20" s="17"/>
      <c r="BAT20" s="17"/>
      <c r="BAU20" s="17"/>
      <c r="BAV20" s="17"/>
      <c r="BAW20" s="17"/>
      <c r="BAX20" s="17"/>
      <c r="BAY20" s="17"/>
      <c r="BAZ20" s="17"/>
      <c r="BBA20" s="17"/>
      <c r="BBB20" s="17"/>
      <c r="BBC20" s="17"/>
      <c r="BBD20" s="17"/>
      <c r="BBE20" s="17"/>
      <c r="BBF20" s="17"/>
      <c r="BBG20" s="17"/>
      <c r="BBH20" s="17"/>
      <c r="BBI20" s="17"/>
      <c r="BBJ20" s="17"/>
      <c r="BBK20" s="17"/>
      <c r="BBL20" s="17"/>
      <c r="BBM20" s="17"/>
      <c r="BBN20" s="17"/>
      <c r="BBO20" s="17"/>
      <c r="BBP20" s="17"/>
      <c r="BBQ20" s="17"/>
      <c r="BBR20" s="17"/>
      <c r="BBS20" s="17"/>
      <c r="BBT20" s="17"/>
      <c r="BBU20" s="17"/>
      <c r="BBV20" s="17"/>
      <c r="BBW20" s="17"/>
      <c r="BBX20" s="17"/>
      <c r="BBY20" s="17"/>
      <c r="BBZ20" s="17"/>
      <c r="BCA20" s="17"/>
      <c r="BCB20" s="17"/>
      <c r="BCC20" s="17"/>
      <c r="BCD20" s="17"/>
      <c r="BCE20" s="17"/>
      <c r="BCF20" s="17"/>
      <c r="BCG20" s="17"/>
      <c r="BCH20" s="17"/>
      <c r="BCI20" s="17"/>
      <c r="BCJ20" s="17"/>
      <c r="BCK20" s="17"/>
      <c r="BCL20" s="17"/>
      <c r="BCM20" s="17"/>
      <c r="BCN20" s="17"/>
      <c r="BCO20" s="17"/>
      <c r="BCP20" s="17"/>
      <c r="BCQ20" s="17"/>
      <c r="BCR20" s="17"/>
      <c r="BCS20" s="17"/>
      <c r="BCT20" s="17"/>
      <c r="BCU20" s="17"/>
      <c r="BCV20" s="17"/>
      <c r="BCW20" s="17"/>
      <c r="BCX20" s="17"/>
      <c r="BCY20" s="17"/>
      <c r="BCZ20" s="17"/>
      <c r="BDA20" s="17"/>
      <c r="BDB20" s="17"/>
      <c r="BDC20" s="17"/>
      <c r="BDD20" s="17"/>
      <c r="BDE20" s="17"/>
      <c r="BDF20" s="17"/>
      <c r="BDG20" s="17"/>
      <c r="BDH20" s="17"/>
      <c r="BDI20" s="17"/>
      <c r="BDJ20" s="17"/>
      <c r="BDK20" s="17"/>
      <c r="BDL20" s="17"/>
      <c r="BDM20" s="17"/>
      <c r="BDN20" s="17"/>
      <c r="BDO20" s="17"/>
      <c r="BDP20" s="17"/>
      <c r="BDQ20" s="17"/>
      <c r="BDR20" s="17"/>
      <c r="BDS20" s="17"/>
      <c r="BDT20" s="17"/>
      <c r="BDU20" s="17"/>
      <c r="BDV20" s="17"/>
      <c r="BDW20" s="17"/>
      <c r="BDX20" s="17"/>
      <c r="BDY20" s="17"/>
      <c r="BDZ20" s="17"/>
      <c r="BEA20" s="17"/>
      <c r="BEB20" s="17"/>
      <c r="BEC20" s="17"/>
      <c r="BED20" s="17"/>
      <c r="BEE20" s="17"/>
      <c r="BEF20" s="17"/>
      <c r="BEG20" s="17"/>
      <c r="BEH20" s="17"/>
      <c r="BEI20" s="17"/>
      <c r="BEJ20" s="17"/>
      <c r="BEK20" s="17"/>
      <c r="BEL20" s="17"/>
      <c r="BEM20" s="17"/>
      <c r="BEN20" s="17"/>
      <c r="BEO20" s="17"/>
      <c r="BEP20" s="17"/>
      <c r="BEQ20" s="17"/>
      <c r="BER20" s="17"/>
      <c r="BES20" s="17"/>
      <c r="BET20" s="17"/>
      <c r="BEU20" s="17"/>
      <c r="BEV20" s="17"/>
      <c r="BEW20" s="17"/>
      <c r="BEX20" s="17"/>
      <c r="BEY20" s="17"/>
      <c r="BEZ20" s="17"/>
      <c r="BFA20" s="17"/>
      <c r="BFB20" s="17"/>
      <c r="BFC20" s="17"/>
      <c r="BFD20" s="17"/>
      <c r="BFE20" s="17"/>
      <c r="BFF20" s="17"/>
      <c r="BFG20" s="17"/>
      <c r="BFH20" s="17"/>
      <c r="BFI20" s="17"/>
      <c r="BFJ20" s="17"/>
      <c r="BFK20" s="17"/>
      <c r="BFL20" s="17"/>
      <c r="BFM20" s="17"/>
      <c r="BFN20" s="17"/>
      <c r="BFO20" s="17"/>
      <c r="BFP20" s="17"/>
      <c r="BFQ20" s="17"/>
      <c r="BFR20" s="17"/>
      <c r="BFS20" s="17"/>
      <c r="BFT20" s="17"/>
      <c r="BFU20" s="17"/>
      <c r="BFV20" s="17"/>
      <c r="BFW20" s="17"/>
      <c r="BFX20" s="17"/>
      <c r="BFY20" s="17"/>
      <c r="BFZ20" s="17"/>
      <c r="BGA20" s="17"/>
      <c r="BGB20" s="17"/>
      <c r="BGC20" s="17"/>
      <c r="BGD20" s="17"/>
      <c r="BGE20" s="17"/>
      <c r="BGF20" s="17"/>
      <c r="BGG20" s="17"/>
      <c r="BGH20" s="17"/>
      <c r="BGI20" s="17"/>
      <c r="BGJ20" s="17"/>
      <c r="BGK20" s="17"/>
      <c r="BGL20" s="17"/>
      <c r="BGM20" s="17"/>
      <c r="BGN20" s="17"/>
      <c r="BGO20" s="17"/>
      <c r="BGP20" s="17"/>
      <c r="BGQ20" s="17"/>
      <c r="BGR20" s="17"/>
      <c r="BGS20" s="17"/>
      <c r="BGT20" s="17"/>
      <c r="BGU20" s="17"/>
      <c r="BGV20" s="17"/>
      <c r="BGW20" s="17"/>
      <c r="BGX20" s="17"/>
      <c r="BGY20" s="17"/>
      <c r="BGZ20" s="17"/>
      <c r="BHA20" s="17"/>
      <c r="BHB20" s="17"/>
      <c r="BHC20" s="17"/>
      <c r="BHD20" s="17"/>
      <c r="BHE20" s="17"/>
      <c r="BHF20" s="17"/>
      <c r="BHG20" s="17"/>
      <c r="BHH20" s="17"/>
      <c r="BHI20" s="17"/>
      <c r="BHJ20" s="17"/>
      <c r="BHK20" s="17"/>
      <c r="BHL20" s="17"/>
      <c r="BHM20" s="17"/>
      <c r="BHN20" s="17"/>
      <c r="BHO20" s="17"/>
      <c r="BHP20" s="17"/>
      <c r="BHQ20" s="17"/>
      <c r="BHR20" s="17"/>
      <c r="BHS20" s="17"/>
      <c r="BHT20" s="17"/>
      <c r="BHU20" s="17"/>
      <c r="BHV20" s="17"/>
      <c r="BHW20" s="17"/>
      <c r="BHX20" s="17"/>
      <c r="BHY20" s="17"/>
      <c r="BHZ20" s="17"/>
      <c r="BIA20" s="17"/>
      <c r="BIB20" s="17"/>
      <c r="BIC20" s="17"/>
      <c r="BID20" s="17"/>
      <c r="BIE20" s="17"/>
      <c r="BIF20" s="17"/>
      <c r="BIG20" s="17"/>
      <c r="BIH20" s="17"/>
      <c r="BII20" s="17"/>
      <c r="BIJ20" s="17"/>
      <c r="BIK20" s="17"/>
      <c r="BIL20" s="17"/>
      <c r="BIM20" s="17"/>
      <c r="BIN20" s="17"/>
      <c r="BIO20" s="17"/>
      <c r="BIP20" s="17"/>
      <c r="BIQ20" s="17"/>
      <c r="BIR20" s="17"/>
      <c r="BIS20" s="17"/>
      <c r="BIT20" s="17"/>
      <c r="BIU20" s="17"/>
      <c r="BIV20" s="17"/>
      <c r="BIW20" s="17"/>
      <c r="BIX20" s="17"/>
      <c r="BIY20" s="17"/>
      <c r="BIZ20" s="17"/>
      <c r="BJA20" s="17"/>
      <c r="BJB20" s="17"/>
      <c r="BJC20" s="17"/>
      <c r="BJD20" s="17"/>
      <c r="BJE20" s="17"/>
      <c r="BJF20" s="17"/>
      <c r="BJG20" s="17"/>
      <c r="BJH20" s="17"/>
      <c r="BJI20" s="17"/>
      <c r="BJJ20" s="17"/>
      <c r="BJK20" s="17"/>
      <c r="BJL20" s="17"/>
      <c r="BJM20" s="17"/>
      <c r="BJN20" s="17"/>
      <c r="BJO20" s="17"/>
      <c r="BJP20" s="17"/>
      <c r="BJQ20" s="17"/>
      <c r="BJR20" s="17"/>
      <c r="BJS20" s="17"/>
      <c r="BJT20" s="17"/>
      <c r="BJU20" s="17"/>
      <c r="BJV20" s="17"/>
      <c r="BJW20" s="17"/>
      <c r="BJX20" s="17"/>
      <c r="BJY20" s="17"/>
      <c r="BJZ20" s="17"/>
      <c r="BKA20" s="17"/>
      <c r="BKB20" s="17"/>
      <c r="BKC20" s="17"/>
      <c r="BKD20" s="17"/>
      <c r="BKE20" s="17"/>
      <c r="BKF20" s="17"/>
      <c r="BKG20" s="17"/>
      <c r="BKH20" s="17"/>
      <c r="BKI20" s="17"/>
      <c r="BKJ20" s="17"/>
      <c r="BKK20" s="17"/>
      <c r="BKL20" s="17"/>
      <c r="BKM20" s="17"/>
      <c r="BKN20" s="17"/>
      <c r="BKO20" s="17"/>
      <c r="BKP20" s="17"/>
      <c r="BKQ20" s="17"/>
      <c r="BKR20" s="17"/>
      <c r="BKS20" s="17"/>
      <c r="BKT20" s="17"/>
      <c r="BKU20" s="17"/>
      <c r="BKV20" s="17"/>
      <c r="BKW20" s="17"/>
      <c r="BKX20" s="17"/>
      <c r="BKY20" s="17"/>
      <c r="BKZ20" s="17"/>
      <c r="BLA20" s="17"/>
      <c r="BLB20" s="17"/>
      <c r="BLC20" s="17"/>
      <c r="BLD20" s="17"/>
      <c r="BLE20" s="17"/>
      <c r="BLF20" s="17"/>
      <c r="BLG20" s="17"/>
      <c r="BLH20" s="17"/>
      <c r="BLI20" s="17"/>
      <c r="BLJ20" s="17"/>
      <c r="BLK20" s="17"/>
      <c r="BLL20" s="17"/>
      <c r="BLM20" s="17"/>
      <c r="BLN20" s="17"/>
      <c r="BLO20" s="17"/>
      <c r="BLP20" s="17"/>
      <c r="BLQ20" s="17"/>
      <c r="BLR20" s="17"/>
      <c r="BLS20" s="17"/>
      <c r="BLT20" s="17"/>
      <c r="BLU20" s="17"/>
      <c r="BLV20" s="17"/>
      <c r="BLW20" s="17"/>
      <c r="BLX20" s="17"/>
      <c r="BLY20" s="17"/>
      <c r="BLZ20" s="17"/>
      <c r="BMA20" s="17"/>
      <c r="BMB20" s="17"/>
      <c r="BMC20" s="17"/>
      <c r="BMD20" s="17"/>
      <c r="BME20" s="17"/>
      <c r="BMF20" s="17"/>
      <c r="BMG20" s="17"/>
      <c r="BMH20" s="17"/>
      <c r="BMI20" s="17"/>
      <c r="BMJ20" s="17"/>
      <c r="BMK20" s="17"/>
      <c r="BML20" s="17"/>
      <c r="BMM20" s="17"/>
      <c r="BMN20" s="17"/>
      <c r="BMO20" s="17"/>
      <c r="BMP20" s="17"/>
      <c r="BMQ20" s="17"/>
      <c r="BMR20" s="17"/>
      <c r="BMS20" s="17"/>
      <c r="BMT20" s="17"/>
      <c r="BMU20" s="17"/>
      <c r="BMV20" s="17"/>
      <c r="BMW20" s="17"/>
      <c r="BMX20" s="17"/>
      <c r="BMY20" s="17"/>
      <c r="BMZ20" s="17"/>
      <c r="BNA20" s="17"/>
      <c r="BNB20" s="17"/>
      <c r="BNC20" s="17"/>
      <c r="BND20" s="17"/>
      <c r="BNE20" s="17"/>
      <c r="BNF20" s="17"/>
      <c r="BNG20" s="17"/>
      <c r="BNH20" s="17"/>
      <c r="BNI20" s="17"/>
      <c r="BNJ20" s="17"/>
      <c r="BNK20" s="17"/>
      <c r="BNL20" s="17"/>
      <c r="BNM20" s="17"/>
      <c r="BNN20" s="17"/>
      <c r="BNO20" s="17"/>
      <c r="BNP20" s="17"/>
      <c r="BNQ20" s="17"/>
      <c r="BNR20" s="17"/>
      <c r="BNS20" s="17"/>
      <c r="BNT20" s="17"/>
      <c r="BNU20" s="17"/>
      <c r="BNV20" s="17"/>
      <c r="BNW20" s="17"/>
      <c r="BNX20" s="17"/>
      <c r="BNY20" s="17"/>
      <c r="BNZ20" s="17"/>
      <c r="BOA20" s="17"/>
      <c r="BOB20" s="17"/>
      <c r="BOC20" s="17"/>
      <c r="BOD20" s="17"/>
      <c r="BOE20" s="17"/>
      <c r="BOF20" s="17"/>
      <c r="BOG20" s="17"/>
      <c r="BOH20" s="17"/>
      <c r="BOI20" s="17"/>
      <c r="BOJ20" s="17"/>
      <c r="BOK20" s="17"/>
      <c r="BOL20" s="17"/>
      <c r="BOM20" s="17"/>
      <c r="BON20" s="17"/>
      <c r="BOO20" s="17"/>
      <c r="BOP20" s="17"/>
      <c r="BOQ20" s="17"/>
      <c r="BOR20" s="17"/>
      <c r="BOS20" s="17"/>
      <c r="BOT20" s="17"/>
      <c r="BOU20" s="17"/>
      <c r="BOV20" s="17"/>
      <c r="BOW20" s="17"/>
      <c r="BOX20" s="17"/>
      <c r="BOY20" s="17"/>
      <c r="BOZ20" s="17"/>
      <c r="BPA20" s="17"/>
      <c r="BPB20" s="17"/>
      <c r="BPC20" s="17"/>
      <c r="BPD20" s="17"/>
      <c r="BPE20" s="17"/>
      <c r="BPF20" s="17"/>
      <c r="BPG20" s="17"/>
      <c r="BPH20" s="17"/>
      <c r="BPI20" s="17"/>
      <c r="BPJ20" s="17"/>
      <c r="BPK20" s="17"/>
      <c r="BPL20" s="17"/>
      <c r="BPM20" s="17"/>
      <c r="BPN20" s="17"/>
      <c r="BPO20" s="17"/>
      <c r="BPP20" s="17"/>
      <c r="BPQ20" s="17"/>
      <c r="BPR20" s="17"/>
      <c r="BPS20" s="17"/>
      <c r="BPT20" s="17"/>
      <c r="BPU20" s="17"/>
      <c r="BPV20" s="17"/>
      <c r="BPW20" s="17"/>
      <c r="BPX20" s="17"/>
      <c r="BPY20" s="17"/>
      <c r="BPZ20" s="17"/>
      <c r="BQA20" s="17"/>
      <c r="BQB20" s="17"/>
      <c r="BQC20" s="17"/>
      <c r="BQD20" s="17"/>
      <c r="BQE20" s="17"/>
      <c r="BQF20" s="17"/>
      <c r="BQG20" s="17"/>
      <c r="BQH20" s="17"/>
      <c r="BQI20" s="17"/>
      <c r="BQJ20" s="17"/>
      <c r="BQK20" s="17"/>
      <c r="BQL20" s="17"/>
      <c r="BQM20" s="17"/>
      <c r="BQN20" s="17"/>
      <c r="BQO20" s="17"/>
      <c r="BQP20" s="17"/>
      <c r="BQQ20" s="17"/>
      <c r="BQR20" s="17"/>
      <c r="BQS20" s="17"/>
      <c r="BQT20" s="17"/>
      <c r="BQU20" s="17"/>
      <c r="BQV20" s="17"/>
      <c r="BQW20" s="17"/>
      <c r="BQX20" s="17"/>
      <c r="BQY20" s="17"/>
      <c r="BQZ20" s="17"/>
      <c r="BRA20" s="17"/>
      <c r="BRB20" s="17"/>
      <c r="BRC20" s="17"/>
      <c r="BRD20" s="17"/>
      <c r="BRE20" s="17"/>
      <c r="BRF20" s="17"/>
      <c r="BRG20" s="17"/>
      <c r="BRH20" s="17"/>
      <c r="BRI20" s="17"/>
      <c r="BRJ20" s="17"/>
      <c r="BRK20" s="17"/>
      <c r="BRL20" s="17"/>
      <c r="BRM20" s="17"/>
      <c r="BRN20" s="17"/>
      <c r="BRO20" s="17"/>
      <c r="BRP20" s="17"/>
      <c r="BRQ20" s="17"/>
      <c r="BRR20" s="17"/>
      <c r="BRS20" s="17"/>
      <c r="BRT20" s="17"/>
      <c r="BRU20" s="17"/>
      <c r="BRV20" s="17"/>
      <c r="BRW20" s="17"/>
      <c r="BRX20" s="17"/>
      <c r="BRY20" s="17"/>
      <c r="BRZ20" s="17"/>
      <c r="BSA20" s="17"/>
      <c r="BSB20" s="17"/>
      <c r="BSC20" s="17"/>
      <c r="BSD20" s="17"/>
      <c r="BSE20" s="17"/>
      <c r="BSF20" s="17"/>
      <c r="BSG20" s="17"/>
      <c r="BSH20" s="17"/>
      <c r="BSI20" s="17"/>
      <c r="BSJ20" s="17"/>
      <c r="BSK20" s="17"/>
      <c r="BSL20" s="17"/>
      <c r="BSM20" s="17"/>
      <c r="BSN20" s="17"/>
      <c r="BSO20" s="17"/>
      <c r="BSP20" s="17"/>
      <c r="BSQ20" s="17"/>
      <c r="BSR20" s="17"/>
      <c r="BSS20" s="17"/>
      <c r="BST20" s="17"/>
      <c r="BSU20" s="17"/>
      <c r="BSV20" s="17"/>
      <c r="BSW20" s="17"/>
      <c r="BSX20" s="17"/>
      <c r="BSY20" s="17"/>
      <c r="BSZ20" s="17"/>
      <c r="BTA20" s="17"/>
      <c r="BTB20" s="17"/>
      <c r="BTC20" s="17"/>
      <c r="BTD20" s="17"/>
      <c r="BTE20" s="17"/>
      <c r="BTF20" s="17"/>
      <c r="BTG20" s="17"/>
      <c r="BTH20" s="17"/>
      <c r="BTI20" s="17"/>
      <c r="BTJ20" s="17"/>
      <c r="BTK20" s="17"/>
      <c r="BTL20" s="17"/>
      <c r="BTM20" s="17"/>
      <c r="BTN20" s="17"/>
      <c r="BTO20" s="17"/>
      <c r="BTP20" s="17"/>
      <c r="BTQ20" s="17"/>
      <c r="BTR20" s="17"/>
      <c r="BTS20" s="17"/>
      <c r="BTT20" s="17"/>
      <c r="BTU20" s="17"/>
      <c r="BTV20" s="17"/>
      <c r="BTW20" s="17"/>
      <c r="BTX20" s="17"/>
      <c r="BTY20" s="17"/>
      <c r="BTZ20" s="17"/>
      <c r="BUA20" s="17"/>
      <c r="BUB20" s="17"/>
      <c r="BUC20" s="17"/>
      <c r="BUD20" s="17"/>
      <c r="BUE20" s="17"/>
      <c r="BUF20" s="17"/>
      <c r="BUG20" s="17"/>
      <c r="BUH20" s="17"/>
      <c r="BUI20" s="17"/>
      <c r="BUJ20" s="17"/>
      <c r="BUK20" s="17"/>
      <c r="BUL20" s="17"/>
      <c r="BUM20" s="17"/>
      <c r="BUN20" s="17"/>
      <c r="BUO20" s="17"/>
      <c r="BUP20" s="17"/>
      <c r="BUQ20" s="17"/>
      <c r="BUR20" s="17"/>
      <c r="BUS20" s="17"/>
      <c r="BUT20" s="17"/>
      <c r="BUU20" s="17"/>
      <c r="BUV20" s="17"/>
      <c r="BUW20" s="17"/>
      <c r="BUX20" s="17"/>
      <c r="BUY20" s="17"/>
      <c r="BUZ20" s="17"/>
      <c r="BVA20" s="17"/>
      <c r="BVB20" s="17"/>
      <c r="BVC20" s="17"/>
      <c r="BVD20" s="17"/>
      <c r="BVE20" s="17"/>
      <c r="BVF20" s="17"/>
      <c r="BVG20" s="17"/>
      <c r="BVH20" s="17"/>
      <c r="BVI20" s="17"/>
      <c r="BVJ20" s="17"/>
      <c r="BVK20" s="17"/>
      <c r="BVL20" s="17"/>
      <c r="BVM20" s="17"/>
      <c r="BVN20" s="17"/>
      <c r="BVO20" s="17"/>
      <c r="BVP20" s="17"/>
      <c r="BVQ20" s="17"/>
      <c r="BVR20" s="17"/>
      <c r="BVS20" s="17"/>
      <c r="BVT20" s="17"/>
      <c r="BVU20" s="17"/>
      <c r="BVV20" s="17"/>
      <c r="BVW20" s="17"/>
      <c r="BVX20" s="17"/>
      <c r="BVY20" s="17"/>
      <c r="BVZ20" s="17"/>
      <c r="BWA20" s="17"/>
      <c r="BWB20" s="17"/>
      <c r="BWC20" s="17"/>
      <c r="BWD20" s="17"/>
      <c r="BWE20" s="17"/>
      <c r="BWF20" s="17"/>
      <c r="BWG20" s="17"/>
      <c r="BWH20" s="17"/>
      <c r="BWI20" s="17"/>
      <c r="BWJ20" s="17"/>
      <c r="BWK20" s="17"/>
      <c r="BWL20" s="17"/>
      <c r="BWM20" s="17"/>
      <c r="BWN20" s="17"/>
      <c r="BWO20" s="17"/>
      <c r="BWP20" s="17"/>
      <c r="BWQ20" s="17"/>
      <c r="BWR20" s="17"/>
      <c r="BWS20" s="17"/>
      <c r="BWT20" s="17"/>
      <c r="BWU20" s="17"/>
      <c r="BWV20" s="17"/>
      <c r="BWW20" s="17"/>
      <c r="BWX20" s="17"/>
      <c r="BWY20" s="17"/>
      <c r="BWZ20" s="17"/>
      <c r="BXA20" s="17"/>
      <c r="BXB20" s="17"/>
      <c r="BXC20" s="17"/>
      <c r="BXD20" s="17"/>
      <c r="BXE20" s="17"/>
      <c r="BXF20" s="17"/>
      <c r="BXG20" s="17"/>
      <c r="BXH20" s="17"/>
      <c r="BXI20" s="17"/>
      <c r="BXJ20" s="17"/>
      <c r="BXK20" s="17"/>
      <c r="BXL20" s="17"/>
      <c r="BXM20" s="17"/>
      <c r="BXN20" s="17"/>
      <c r="BXO20" s="17"/>
      <c r="BXP20" s="17"/>
      <c r="BXQ20" s="17"/>
      <c r="BXR20" s="17"/>
      <c r="BXS20" s="17"/>
      <c r="BXT20" s="17"/>
      <c r="BXU20" s="17"/>
      <c r="BXV20" s="17"/>
      <c r="BXW20" s="17"/>
      <c r="BXX20" s="17"/>
      <c r="BXY20" s="17"/>
      <c r="BXZ20" s="17"/>
      <c r="BYA20" s="17"/>
      <c r="BYB20" s="17"/>
      <c r="BYC20" s="17"/>
      <c r="BYD20" s="17"/>
      <c r="BYE20" s="17"/>
      <c r="BYF20" s="17"/>
      <c r="BYG20" s="17"/>
      <c r="BYH20" s="17"/>
      <c r="BYI20" s="17"/>
      <c r="BYJ20" s="17"/>
      <c r="BYK20" s="17"/>
      <c r="BYL20" s="17"/>
      <c r="BYM20" s="17"/>
      <c r="BYN20" s="17"/>
      <c r="BYO20" s="17"/>
      <c r="BYP20" s="17"/>
      <c r="BYQ20" s="17"/>
      <c r="BYR20" s="17"/>
      <c r="BYS20" s="17"/>
      <c r="BYT20" s="17"/>
      <c r="BYU20" s="17"/>
      <c r="BYV20" s="17"/>
      <c r="BYW20" s="17"/>
      <c r="BYX20" s="17"/>
      <c r="BYY20" s="17"/>
      <c r="BYZ20" s="17"/>
      <c r="BZA20" s="17"/>
      <c r="BZB20" s="17"/>
      <c r="BZC20" s="17"/>
      <c r="BZD20" s="17"/>
      <c r="BZE20" s="17"/>
      <c r="BZF20" s="17"/>
      <c r="BZG20" s="17"/>
      <c r="BZH20" s="17"/>
      <c r="BZI20" s="17"/>
      <c r="BZJ20" s="17"/>
      <c r="BZK20" s="17"/>
      <c r="BZL20" s="17"/>
      <c r="BZM20" s="17"/>
      <c r="BZN20" s="17"/>
      <c r="BZO20" s="17"/>
      <c r="BZP20" s="17"/>
      <c r="BZQ20" s="17"/>
      <c r="BZR20" s="17"/>
      <c r="BZS20" s="17"/>
      <c r="BZT20" s="17"/>
      <c r="BZU20" s="17"/>
      <c r="BZV20" s="17"/>
      <c r="BZW20" s="17"/>
      <c r="BZX20" s="17"/>
      <c r="BZY20" s="17"/>
      <c r="BZZ20" s="17"/>
      <c r="CAA20" s="17"/>
      <c r="CAB20" s="17"/>
      <c r="CAC20" s="17"/>
      <c r="CAD20" s="17"/>
      <c r="CAE20" s="17"/>
      <c r="CAF20" s="17"/>
      <c r="CAG20" s="17"/>
      <c r="CAH20" s="17"/>
      <c r="CAI20" s="17"/>
      <c r="CAJ20" s="17"/>
      <c r="CAK20" s="17"/>
      <c r="CAL20" s="17"/>
      <c r="CAM20" s="17"/>
      <c r="CAN20" s="17"/>
      <c r="CAO20" s="17"/>
      <c r="CAP20" s="17"/>
      <c r="CAQ20" s="17"/>
      <c r="CAR20" s="17"/>
      <c r="CAS20" s="17"/>
      <c r="CAT20" s="17"/>
      <c r="CAU20" s="17"/>
      <c r="CAV20" s="17"/>
      <c r="CAW20" s="17"/>
      <c r="CAX20" s="17"/>
      <c r="CAY20" s="17"/>
      <c r="CAZ20" s="17"/>
      <c r="CBA20" s="17"/>
      <c r="CBB20" s="17"/>
      <c r="CBC20" s="17"/>
      <c r="CBD20" s="17"/>
      <c r="CBE20" s="17"/>
      <c r="CBF20" s="17"/>
      <c r="CBG20" s="17"/>
      <c r="CBH20" s="17"/>
      <c r="CBI20" s="17"/>
      <c r="CBJ20" s="17"/>
      <c r="CBK20" s="17"/>
      <c r="CBL20" s="17"/>
      <c r="CBM20" s="17"/>
      <c r="CBN20" s="17"/>
      <c r="CBO20" s="17"/>
      <c r="CBP20" s="17"/>
      <c r="CBQ20" s="17"/>
      <c r="CBR20" s="17"/>
      <c r="CBS20" s="17"/>
      <c r="CBT20" s="17"/>
      <c r="CBU20" s="17"/>
      <c r="CBV20" s="17"/>
      <c r="CBW20" s="17"/>
      <c r="CBX20" s="17"/>
      <c r="CBY20" s="17"/>
      <c r="CBZ20" s="17"/>
      <c r="CCA20" s="17"/>
      <c r="CCB20" s="17"/>
      <c r="CCC20" s="17"/>
      <c r="CCD20" s="17"/>
      <c r="CCE20" s="17"/>
      <c r="CCF20" s="17"/>
      <c r="CCG20" s="17"/>
      <c r="CCH20" s="17"/>
      <c r="CCI20" s="17"/>
      <c r="CCJ20" s="17"/>
      <c r="CCK20" s="17"/>
      <c r="CCL20" s="17"/>
      <c r="CCM20" s="17"/>
      <c r="CCN20" s="17"/>
      <c r="CCO20" s="17"/>
      <c r="CCP20" s="17"/>
      <c r="CCQ20" s="17"/>
      <c r="CCR20" s="17"/>
      <c r="CCS20" s="17"/>
      <c r="CCT20" s="17"/>
      <c r="CCU20" s="17"/>
      <c r="CCV20" s="17"/>
      <c r="CCW20" s="17"/>
      <c r="CCX20" s="17"/>
      <c r="CCY20" s="17"/>
      <c r="CCZ20" s="17"/>
      <c r="CDA20" s="17"/>
      <c r="CDB20" s="17"/>
      <c r="CDC20" s="17"/>
      <c r="CDD20" s="17"/>
      <c r="CDE20" s="17"/>
      <c r="CDF20" s="17"/>
      <c r="CDG20" s="17"/>
      <c r="CDH20" s="17"/>
      <c r="CDI20" s="17"/>
      <c r="CDJ20" s="17"/>
      <c r="CDK20" s="17"/>
      <c r="CDL20" s="17"/>
      <c r="CDM20" s="17"/>
      <c r="CDN20" s="17"/>
      <c r="CDO20" s="17"/>
      <c r="CDP20" s="17"/>
      <c r="CDQ20" s="17"/>
      <c r="CDR20" s="17"/>
      <c r="CDS20" s="17"/>
      <c r="CDT20" s="17"/>
      <c r="CDU20" s="17"/>
    </row>
    <row r="21">
      <c r="A21" s="14" t="s">
        <v>2801</v>
      </c>
      <c r="B21" s="14" t="s">
        <v>2802</v>
      </c>
      <c r="C21" s="14" t="s">
        <v>2803</v>
      </c>
      <c r="D21" s="14" t="s">
        <v>2804</v>
      </c>
      <c r="E21" s="14" t="s">
        <v>2805</v>
      </c>
      <c r="F21" s="14" t="s">
        <v>2731</v>
      </c>
      <c r="I21" s="14" t="s">
        <v>2558</v>
      </c>
      <c r="J21" s="14" t="s">
        <v>2559</v>
      </c>
      <c r="K21" s="14" t="s">
        <v>21</v>
      </c>
      <c r="L21" s="14" t="s">
        <v>2639</v>
      </c>
      <c r="M21" s="17"/>
      <c r="N21" s="14" t="s">
        <v>2561</v>
      </c>
      <c r="O21" s="17"/>
      <c r="P21" s="14" t="s">
        <v>2562</v>
      </c>
      <c r="Q21" s="16">
        <v>11.0</v>
      </c>
      <c r="R21" s="16">
        <v>3856409.0</v>
      </c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6">
        <v>94.0</v>
      </c>
      <c r="AE21" s="17"/>
      <c r="AF21" s="17"/>
      <c r="AG21" s="17"/>
      <c r="AH21" s="17"/>
      <c r="AI21" s="17"/>
      <c r="AJ21" s="17"/>
      <c r="AK21" s="17"/>
      <c r="AL21" s="16">
        <v>81.0</v>
      </c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4" t="s">
        <v>2806</v>
      </c>
      <c r="BB21" s="17"/>
      <c r="BC21" s="17"/>
      <c r="BD21" s="17"/>
      <c r="BE21" s="17"/>
      <c r="BF21" s="14" t="s">
        <v>2574</v>
      </c>
      <c r="BG21" s="16">
        <v>1.0</v>
      </c>
      <c r="BH21" s="14" t="s">
        <v>2564</v>
      </c>
      <c r="BI21" s="14" t="s">
        <v>2565</v>
      </c>
      <c r="BJ21" s="14" t="s">
        <v>2566</v>
      </c>
      <c r="BK21" s="17"/>
      <c r="BL21" s="17"/>
      <c r="BM21" s="16">
        <v>3.2</v>
      </c>
      <c r="BN21" s="17"/>
      <c r="BO21" s="17"/>
      <c r="BP21" s="17"/>
      <c r="BQ21" s="17"/>
      <c r="BR21" s="17"/>
      <c r="BS21" s="16">
        <v>0.929</v>
      </c>
      <c r="BT21" s="16">
        <v>4.27392577</v>
      </c>
      <c r="BU21" s="14" t="s">
        <v>2680</v>
      </c>
      <c r="BW21" s="16">
        <v>2009.0</v>
      </c>
      <c r="BX21" s="16">
        <v>8.0</v>
      </c>
      <c r="BY21" s="14" t="s">
        <v>2807</v>
      </c>
      <c r="BZ21" s="16">
        <v>130.0</v>
      </c>
      <c r="CA21" s="16">
        <v>-29771.0</v>
      </c>
      <c r="CB21" s="16">
        <v>0.0</v>
      </c>
      <c r="CC21" s="17"/>
      <c r="CD21" s="17"/>
      <c r="CE21" s="16">
        <v>4.27392577</v>
      </c>
      <c r="CF21" s="14" t="s">
        <v>2572</v>
      </c>
      <c r="CG21" s="14" t="s">
        <v>2704</v>
      </c>
      <c r="CH21" s="19">
        <v>40954.0</v>
      </c>
      <c r="CI21" s="14" t="s">
        <v>2573</v>
      </c>
      <c r="CJ21" s="14" t="s">
        <v>2719</v>
      </c>
      <c r="CK21" s="14" t="s">
        <v>2574</v>
      </c>
      <c r="CL21" s="14" t="s">
        <v>2808</v>
      </c>
      <c r="CM21" s="20">
        <v>2366833.0</v>
      </c>
      <c r="CN21" s="14" t="s">
        <v>2808</v>
      </c>
      <c r="CO21" s="14" t="s">
        <v>2563</v>
      </c>
      <c r="CP21" s="14" t="s">
        <v>2563</v>
      </c>
      <c r="CQ21" s="16">
        <v>0.2964</v>
      </c>
      <c r="CR21" s="16">
        <v>0.66</v>
      </c>
      <c r="CS21" s="14" t="s">
        <v>2574</v>
      </c>
      <c r="CT21" s="14" t="s">
        <v>2809</v>
      </c>
      <c r="CX21" s="14" t="s">
        <v>2580</v>
      </c>
      <c r="CY21" s="16">
        <v>4.27392577</v>
      </c>
      <c r="CZ21" s="14" t="s">
        <v>2581</v>
      </c>
      <c r="DB21" s="14" t="s">
        <v>2574</v>
      </c>
      <c r="DC21" s="14" t="s">
        <v>2708</v>
      </c>
      <c r="DD21" s="14" t="s">
        <v>2810</v>
      </c>
      <c r="DE21" s="14" t="s">
        <v>2574</v>
      </c>
      <c r="DF21" s="14" t="s">
        <v>2563</v>
      </c>
      <c r="DG21" s="14" t="s">
        <v>2811</v>
      </c>
      <c r="DH21" s="14" t="s">
        <v>2812</v>
      </c>
      <c r="DI21" s="14" t="s">
        <v>2813</v>
      </c>
      <c r="DJ21" s="14" t="s">
        <v>2814</v>
      </c>
      <c r="DK21" s="16">
        <v>86.0</v>
      </c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6">
        <v>5.0</v>
      </c>
      <c r="QV21" s="16">
        <v>10.0</v>
      </c>
      <c r="QW21" s="16">
        <v>12.0</v>
      </c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O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  <c r="ACO21" s="17"/>
      <c r="ACP21" s="17"/>
      <c r="ACQ21" s="17"/>
      <c r="ACR21" s="17"/>
      <c r="ACS21" s="17"/>
      <c r="ACT21" s="17"/>
      <c r="ACU21" s="17"/>
      <c r="ACV21" s="17"/>
      <c r="ACW21" s="17"/>
      <c r="ACX21" s="17"/>
      <c r="ACY21" s="17"/>
      <c r="ACZ21" s="17"/>
      <c r="ADA21" s="17"/>
      <c r="ADB21" s="17"/>
      <c r="ADC21" s="17"/>
      <c r="ADD21" s="17"/>
      <c r="ADE21" s="17"/>
      <c r="ADF21" s="17"/>
      <c r="ADG21" s="17"/>
      <c r="ADH21" s="17"/>
      <c r="ADI21" s="17"/>
      <c r="ADJ21" s="17"/>
      <c r="ADK21" s="17"/>
      <c r="ADL21" s="17"/>
      <c r="ADM21" s="17"/>
      <c r="ADN21" s="17"/>
      <c r="ADO21" s="17"/>
      <c r="ADP21" s="17"/>
      <c r="ADQ21" s="17"/>
      <c r="ADR21" s="17"/>
      <c r="ADS21" s="17"/>
      <c r="ADT21" s="17"/>
      <c r="ADU21" s="17"/>
      <c r="ADV21" s="17"/>
      <c r="ADW21" s="17"/>
      <c r="ADX21" s="17"/>
      <c r="ADY21" s="17"/>
      <c r="ADZ21" s="17"/>
      <c r="AEA21" s="17"/>
      <c r="AEB21" s="17"/>
      <c r="AEC21" s="17"/>
      <c r="AED21" s="17"/>
      <c r="AEE21" s="17"/>
      <c r="AEF21" s="17"/>
      <c r="AEG21" s="17"/>
      <c r="AEH21" s="17"/>
      <c r="AEI21" s="17"/>
      <c r="AEJ21" s="17"/>
      <c r="AEK21" s="17"/>
      <c r="AEL21" s="17"/>
      <c r="AEM21" s="17"/>
      <c r="AEN21" s="17"/>
      <c r="AEO21" s="17"/>
      <c r="AEP21" s="17"/>
      <c r="AEQ21" s="17"/>
      <c r="AER21" s="17"/>
      <c r="AES21" s="17"/>
      <c r="AET21" s="17"/>
      <c r="AEU21" s="17"/>
      <c r="AEV21" s="17"/>
      <c r="AEW21" s="17"/>
      <c r="AEX21" s="17"/>
      <c r="AEY21" s="17"/>
      <c r="AEZ21" s="17"/>
      <c r="AFA21" s="17"/>
      <c r="AFB21" s="17"/>
      <c r="AFC21" s="17"/>
      <c r="AFD21" s="17"/>
      <c r="AFE21" s="17"/>
      <c r="AFF21" s="17"/>
      <c r="AFG21" s="17"/>
      <c r="AFH21" s="17"/>
      <c r="AFI21" s="17"/>
      <c r="AFJ21" s="17"/>
      <c r="AFK21" s="17"/>
      <c r="AFL21" s="17"/>
      <c r="AFM21" s="17"/>
      <c r="AFN21" s="17"/>
      <c r="AFO21" s="17"/>
      <c r="AFP21" s="17"/>
      <c r="AFQ21" s="17"/>
      <c r="AFR21" s="17"/>
      <c r="AFS21" s="17"/>
      <c r="AFT21" s="17"/>
      <c r="AFU21" s="17"/>
      <c r="AFV21" s="17"/>
      <c r="AFW21" s="17"/>
      <c r="AFX21" s="17"/>
      <c r="AFY21" s="17"/>
      <c r="AFZ21" s="17"/>
      <c r="AGA21" s="17"/>
      <c r="AGB21" s="17"/>
      <c r="AGC21" s="17"/>
      <c r="AGD21" s="17"/>
      <c r="AGE21" s="17"/>
      <c r="AGF21" s="17"/>
      <c r="AGG21" s="17"/>
      <c r="AGH21" s="17"/>
      <c r="AGI21" s="17"/>
      <c r="AGJ21" s="17"/>
      <c r="AGK21" s="17"/>
      <c r="AGL21" s="17"/>
      <c r="AGM21" s="17"/>
      <c r="AGN21" s="17"/>
      <c r="AGO21" s="17"/>
      <c r="AGP21" s="17"/>
      <c r="AGQ21" s="17"/>
      <c r="AGR21" s="17"/>
      <c r="AGS21" s="17"/>
      <c r="AGT21" s="17"/>
      <c r="AGU21" s="17"/>
      <c r="AGV21" s="17"/>
      <c r="AGW21" s="17"/>
      <c r="AGX21" s="17"/>
      <c r="AGY21" s="17"/>
      <c r="AGZ21" s="17"/>
      <c r="AHA21" s="17"/>
      <c r="AHB21" s="17"/>
      <c r="AHC21" s="17"/>
      <c r="AHD21" s="17"/>
      <c r="AHE21" s="17"/>
      <c r="AHF21" s="17"/>
      <c r="AHG21" s="17"/>
      <c r="AHH21" s="17"/>
      <c r="AHI21" s="17"/>
      <c r="AHJ21" s="17"/>
      <c r="AHK21" s="17"/>
      <c r="AHL21" s="17"/>
      <c r="AHM21" s="17"/>
      <c r="AHN21" s="17"/>
      <c r="AHO21" s="17"/>
      <c r="AHP21" s="17"/>
      <c r="AHQ21" s="17"/>
      <c r="AHR21" s="17"/>
      <c r="AHS21" s="17"/>
      <c r="AHT21" s="17"/>
      <c r="AHU21" s="17"/>
      <c r="AHV21" s="17"/>
      <c r="AHW21" s="17"/>
      <c r="AHX21" s="17"/>
      <c r="AHY21" s="17"/>
      <c r="AHZ21" s="17"/>
      <c r="AIA21" s="17"/>
      <c r="AIB21" s="17"/>
      <c r="AIC21" s="17"/>
      <c r="AID21" s="17"/>
      <c r="AIE21" s="17"/>
      <c r="AIF21" s="17"/>
      <c r="AIG21" s="17"/>
      <c r="AIH21" s="17"/>
      <c r="AII21" s="17"/>
      <c r="AIJ21" s="17"/>
      <c r="AIK21" s="17"/>
      <c r="AIL21" s="17"/>
      <c r="AIM21" s="17"/>
      <c r="AIN21" s="17"/>
      <c r="AIO21" s="17"/>
      <c r="AIP21" s="17"/>
      <c r="AIQ21" s="17"/>
      <c r="AIR21" s="17"/>
      <c r="AIS21" s="17"/>
      <c r="AIT21" s="17"/>
      <c r="AIU21" s="17"/>
      <c r="AIV21" s="17"/>
      <c r="AIW21" s="17"/>
      <c r="AIX21" s="17"/>
      <c r="AIY21" s="17"/>
      <c r="AIZ21" s="17"/>
      <c r="AJA21" s="17"/>
      <c r="AJB21" s="17"/>
      <c r="AJC21" s="17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7"/>
      <c r="AJO21" s="17"/>
      <c r="AJP21" s="17"/>
      <c r="AJQ21" s="17"/>
      <c r="AJR21" s="17"/>
      <c r="AJS21" s="17"/>
      <c r="AJT21" s="17"/>
      <c r="AJU21" s="17"/>
      <c r="AJV21" s="17"/>
      <c r="AJW21" s="17"/>
      <c r="AJX21" s="17"/>
      <c r="AJY21" s="17"/>
      <c r="AJZ21" s="17"/>
      <c r="AKA21" s="17"/>
      <c r="AKB21" s="17"/>
      <c r="AKC21" s="17"/>
      <c r="AKD21" s="17"/>
      <c r="AKE21" s="17"/>
      <c r="AKF21" s="17"/>
      <c r="AKG21" s="17"/>
      <c r="AKH21" s="17"/>
      <c r="AKI21" s="17"/>
      <c r="AKJ21" s="17"/>
      <c r="AKK21" s="17"/>
      <c r="AKL21" s="17"/>
      <c r="AKM21" s="17"/>
      <c r="AKN21" s="17"/>
      <c r="AKO21" s="17"/>
      <c r="AKP21" s="17"/>
      <c r="AKQ21" s="17"/>
      <c r="AKR21" s="17"/>
      <c r="AKS21" s="17"/>
      <c r="AKT21" s="17"/>
      <c r="AKU21" s="17"/>
      <c r="AKV21" s="17"/>
      <c r="AKW21" s="17"/>
      <c r="AKX21" s="17"/>
      <c r="AKY21" s="17"/>
      <c r="AKZ21" s="17"/>
      <c r="ALA21" s="17"/>
      <c r="ALB21" s="17"/>
      <c r="ALC21" s="17"/>
      <c r="ALD21" s="17"/>
      <c r="ALE21" s="17"/>
      <c r="ALF21" s="17"/>
      <c r="ALG21" s="17"/>
      <c r="ALH21" s="17"/>
      <c r="ALI21" s="17"/>
      <c r="ALJ21" s="17"/>
      <c r="ALK21" s="17"/>
      <c r="ALL21" s="17"/>
      <c r="ALM21" s="17"/>
      <c r="ALN21" s="17"/>
      <c r="ALO21" s="17"/>
      <c r="ALP21" s="17"/>
      <c r="ALQ21" s="17"/>
      <c r="ALR21" s="17"/>
      <c r="ALS21" s="17"/>
      <c r="ALT21" s="17"/>
      <c r="ALU21" s="17"/>
      <c r="ALV21" s="17"/>
      <c r="ALW21" s="17"/>
      <c r="ALX21" s="17"/>
      <c r="ALY21" s="17"/>
      <c r="ALZ21" s="17"/>
      <c r="AMA21" s="17"/>
      <c r="AMB21" s="17"/>
      <c r="AMC21" s="17"/>
      <c r="AMD21" s="17"/>
      <c r="AME21" s="17"/>
      <c r="AMF21" s="17"/>
      <c r="AMG21" s="17"/>
      <c r="AMH21" s="17"/>
      <c r="AMI21" s="17"/>
      <c r="AMJ21" s="17"/>
      <c r="AMK21" s="17"/>
      <c r="AML21" s="17"/>
      <c r="AMM21" s="17"/>
      <c r="AMN21" s="17"/>
      <c r="AMO21" s="17"/>
      <c r="AMP21" s="17"/>
      <c r="AMQ21" s="17"/>
      <c r="AMR21" s="17"/>
      <c r="AMS21" s="17"/>
      <c r="AMT21" s="17"/>
      <c r="AMU21" s="17"/>
      <c r="AMV21" s="17"/>
      <c r="AMW21" s="17"/>
      <c r="AMX21" s="17"/>
      <c r="AMY21" s="17"/>
      <c r="AMZ21" s="17"/>
      <c r="ANA21" s="17"/>
      <c r="ANB21" s="17"/>
      <c r="ANC21" s="17"/>
      <c r="AND21" s="17"/>
      <c r="ANE21" s="17"/>
      <c r="ANF21" s="17"/>
      <c r="ANG21" s="17"/>
      <c r="ANH21" s="17"/>
      <c r="ANI21" s="17"/>
      <c r="ANJ21" s="17"/>
      <c r="ANK21" s="17"/>
      <c r="ANL21" s="17"/>
      <c r="ANM21" s="17"/>
      <c r="ANN21" s="17"/>
      <c r="ANO21" s="17"/>
      <c r="ANP21" s="17"/>
      <c r="ANQ21" s="17"/>
      <c r="ANR21" s="17"/>
      <c r="ANS21" s="17"/>
      <c r="ANT21" s="17"/>
      <c r="ANU21" s="17"/>
      <c r="ANV21" s="17"/>
      <c r="ANW21" s="17"/>
      <c r="ANX21" s="17"/>
      <c r="ANY21" s="17"/>
      <c r="ANZ21" s="17"/>
      <c r="AOA21" s="17"/>
      <c r="AOB21" s="17"/>
      <c r="AOC21" s="17"/>
      <c r="AOD21" s="17"/>
      <c r="AOE21" s="17"/>
      <c r="AOF21" s="17"/>
      <c r="AOG21" s="17"/>
      <c r="AOH21" s="17"/>
      <c r="AOI21" s="17"/>
      <c r="AOJ21" s="17"/>
      <c r="AOK21" s="17"/>
      <c r="AOL21" s="17"/>
      <c r="AOM21" s="17"/>
      <c r="AON21" s="17"/>
      <c r="AOO21" s="17"/>
      <c r="AOP21" s="17"/>
      <c r="AOQ21" s="17"/>
      <c r="AOR21" s="17"/>
      <c r="AOS21" s="17"/>
      <c r="AOT21" s="17"/>
      <c r="AOU21" s="17"/>
      <c r="AOV21" s="17"/>
      <c r="AOW21" s="17"/>
      <c r="AOX21" s="17"/>
      <c r="AOY21" s="17"/>
      <c r="AOZ21" s="17"/>
      <c r="APA21" s="17"/>
      <c r="APB21" s="17"/>
      <c r="APC21" s="17"/>
      <c r="APD21" s="17"/>
      <c r="APE21" s="17"/>
      <c r="APF21" s="17"/>
      <c r="APG21" s="17"/>
      <c r="APH21" s="17"/>
      <c r="API21" s="17"/>
      <c r="APJ21" s="17"/>
      <c r="APK21" s="17"/>
      <c r="APL21" s="17"/>
      <c r="APM21" s="17"/>
      <c r="APN21" s="17"/>
      <c r="APO21" s="17"/>
      <c r="APP21" s="17"/>
      <c r="APQ21" s="17"/>
      <c r="APR21" s="17"/>
      <c r="APS21" s="17"/>
      <c r="APT21" s="17"/>
      <c r="APU21" s="17"/>
      <c r="APV21" s="17"/>
      <c r="APW21" s="17"/>
      <c r="APX21" s="17"/>
      <c r="APY21" s="17"/>
      <c r="APZ21" s="17"/>
      <c r="AQA21" s="17"/>
      <c r="AQB21" s="17"/>
      <c r="AQC21" s="17"/>
      <c r="AQD21" s="17"/>
      <c r="AQE21" s="17"/>
      <c r="AQF21" s="17"/>
      <c r="AQG21" s="17"/>
      <c r="AQH21" s="17"/>
      <c r="AQI21" s="17"/>
      <c r="AQJ21" s="17"/>
      <c r="AQK21" s="17"/>
      <c r="AQL21" s="17"/>
      <c r="AQM21" s="17"/>
      <c r="AQN21" s="17"/>
      <c r="AQO21" s="17"/>
      <c r="AQP21" s="17"/>
      <c r="AQQ21" s="17"/>
      <c r="AQR21" s="17"/>
      <c r="AQS21" s="17"/>
      <c r="AQT21" s="17"/>
      <c r="AQU21" s="17"/>
      <c r="AQV21" s="17"/>
      <c r="AQW21" s="17"/>
      <c r="AQX21" s="17"/>
      <c r="AQY21" s="17"/>
      <c r="AQZ21" s="17"/>
      <c r="ARA21" s="17"/>
      <c r="ARB21" s="17"/>
      <c r="ARC21" s="17"/>
      <c r="ARD21" s="17"/>
      <c r="ARE21" s="17"/>
      <c r="ARF21" s="17"/>
      <c r="ARG21" s="17"/>
      <c r="ARH21" s="17"/>
      <c r="ARI21" s="17"/>
      <c r="ARJ21" s="17"/>
      <c r="ARK21" s="17"/>
      <c r="ARL21" s="17"/>
      <c r="ARM21" s="17"/>
      <c r="ARN21" s="17"/>
      <c r="ARO21" s="17"/>
      <c r="ARP21" s="17"/>
      <c r="ARQ21" s="17"/>
      <c r="ARR21" s="17"/>
      <c r="ARS21" s="17"/>
      <c r="ART21" s="17"/>
      <c r="ARU21" s="17"/>
      <c r="ARV21" s="17"/>
      <c r="ARW21" s="17"/>
      <c r="ARX21" s="17"/>
      <c r="ARY21" s="17"/>
      <c r="ARZ21" s="17"/>
      <c r="ASA21" s="17"/>
      <c r="ASB21" s="17"/>
      <c r="ASC21" s="17"/>
      <c r="ASD21" s="17"/>
      <c r="ASE21" s="17"/>
      <c r="ASF21" s="17"/>
      <c r="ASG21" s="17"/>
      <c r="ASH21" s="17"/>
      <c r="ASI21" s="17"/>
      <c r="ASJ21" s="17"/>
      <c r="ASK21" s="17"/>
      <c r="ASL21" s="17"/>
      <c r="ASM21" s="17"/>
      <c r="ASN21" s="17"/>
      <c r="ASO21" s="17"/>
      <c r="ASP21" s="17"/>
      <c r="ASQ21" s="17"/>
      <c r="ASR21" s="17"/>
      <c r="ASS21" s="17"/>
      <c r="AST21" s="17"/>
      <c r="ASU21" s="17"/>
      <c r="ASV21" s="17"/>
      <c r="ASW21" s="17"/>
      <c r="ASX21" s="17"/>
      <c r="ASY21" s="17"/>
      <c r="ASZ21" s="17"/>
      <c r="ATA21" s="17"/>
      <c r="ATB21" s="17"/>
      <c r="ATC21" s="17"/>
      <c r="ATD21" s="17"/>
      <c r="ATE21" s="17"/>
      <c r="ATF21" s="17"/>
      <c r="ATG21" s="17"/>
      <c r="ATH21" s="17"/>
      <c r="ATI21" s="17"/>
      <c r="ATJ21" s="17"/>
      <c r="ATK21" s="17"/>
      <c r="ATL21" s="17"/>
      <c r="ATM21" s="17"/>
      <c r="ATN21" s="17"/>
      <c r="ATO21" s="17"/>
      <c r="ATP21" s="17"/>
      <c r="ATQ21" s="17"/>
      <c r="ATR21" s="17"/>
      <c r="ATS21" s="17"/>
      <c r="ATT21" s="17"/>
      <c r="ATU21" s="17"/>
      <c r="ATV21" s="17"/>
      <c r="ATW21" s="17"/>
      <c r="ATX21" s="17"/>
      <c r="ATY21" s="17"/>
      <c r="ATZ21" s="17"/>
      <c r="AUA21" s="17"/>
      <c r="AUB21" s="17"/>
      <c r="AUC21" s="17"/>
      <c r="AUD21" s="17"/>
      <c r="AUE21" s="17"/>
      <c r="AUF21" s="17"/>
      <c r="AUG21" s="17"/>
      <c r="AUH21" s="17"/>
      <c r="AUI21" s="17"/>
      <c r="AUJ21" s="17"/>
      <c r="AUK21" s="17"/>
      <c r="AUL21" s="17"/>
      <c r="AUM21" s="17"/>
      <c r="AUN21" s="17"/>
      <c r="AUO21" s="17"/>
      <c r="AUP21" s="17"/>
      <c r="AUQ21" s="17"/>
      <c r="AUR21" s="17"/>
      <c r="AUS21" s="17"/>
      <c r="AUT21" s="17"/>
      <c r="AUU21" s="17"/>
      <c r="AUV21" s="17"/>
      <c r="AUW21" s="17"/>
      <c r="AUX21" s="17"/>
      <c r="AUY21" s="17"/>
      <c r="AUZ21" s="17"/>
      <c r="AVA21" s="17"/>
      <c r="AVB21" s="17"/>
      <c r="AVC21" s="17"/>
      <c r="AVD21" s="17"/>
      <c r="AVE21" s="17"/>
      <c r="AVF21" s="17"/>
      <c r="AVG21" s="17"/>
      <c r="AVH21" s="17"/>
      <c r="AVI21" s="17"/>
      <c r="AVJ21" s="17"/>
      <c r="AVK21" s="17"/>
      <c r="AVL21" s="17"/>
      <c r="AVM21" s="17"/>
      <c r="AVN21" s="17"/>
      <c r="AVO21" s="17"/>
      <c r="AVP21" s="17"/>
      <c r="AVQ21" s="17"/>
      <c r="AVR21" s="17"/>
      <c r="AVS21" s="17"/>
      <c r="AVT21" s="17"/>
      <c r="AVU21" s="17"/>
      <c r="AVV21" s="17"/>
      <c r="AVW21" s="17"/>
      <c r="AVX21" s="17"/>
      <c r="AVY21" s="17"/>
      <c r="AVZ21" s="17"/>
      <c r="AWA21" s="17"/>
      <c r="AWB21" s="17"/>
      <c r="AWC21" s="17"/>
      <c r="AWD21" s="17"/>
      <c r="AWE21" s="17"/>
      <c r="AWF21" s="17"/>
      <c r="AWG21" s="17"/>
      <c r="AWH21" s="17"/>
      <c r="AWI21" s="17"/>
      <c r="AWJ21" s="17"/>
      <c r="AWK21" s="17"/>
      <c r="AWL21" s="17"/>
      <c r="AWM21" s="17"/>
      <c r="AWN21" s="17"/>
      <c r="AWO21" s="17"/>
      <c r="AWP21" s="17"/>
      <c r="AWQ21" s="17"/>
      <c r="AWR21" s="17"/>
      <c r="AWS21" s="17"/>
      <c r="AWT21" s="17"/>
      <c r="AWU21" s="17"/>
      <c r="AWV21" s="17"/>
      <c r="AWW21" s="17"/>
      <c r="AWX21" s="17"/>
      <c r="AWY21" s="17"/>
      <c r="AWZ21" s="17"/>
      <c r="AXA21" s="17"/>
      <c r="AXB21" s="17"/>
      <c r="AXC21" s="17"/>
      <c r="AXD21" s="17"/>
      <c r="AXE21" s="17"/>
      <c r="AXF21" s="17"/>
      <c r="AXG21" s="17"/>
      <c r="AXH21" s="17"/>
      <c r="AXI21" s="17"/>
      <c r="AXJ21" s="17"/>
      <c r="AXK21" s="17"/>
      <c r="AXL21" s="17"/>
      <c r="AXM21" s="17"/>
      <c r="AXN21" s="17"/>
      <c r="AXO21" s="17"/>
      <c r="AXP21" s="17"/>
      <c r="AXQ21" s="17"/>
      <c r="AXR21" s="17"/>
      <c r="AXS21" s="17"/>
      <c r="AXT21" s="17"/>
      <c r="AXU21" s="17"/>
      <c r="AXV21" s="17"/>
      <c r="AXW21" s="17"/>
      <c r="AXX21" s="17"/>
      <c r="AXY21" s="17"/>
      <c r="AXZ21" s="17"/>
      <c r="AYA21" s="17"/>
      <c r="AYB21" s="17"/>
      <c r="AYC21" s="17"/>
      <c r="AYD21" s="17"/>
      <c r="AYE21" s="17"/>
      <c r="AYF21" s="17"/>
      <c r="AYG21" s="17"/>
      <c r="AYH21" s="17"/>
      <c r="AYI21" s="17"/>
      <c r="AYJ21" s="17"/>
      <c r="AYK21" s="17"/>
      <c r="AYL21" s="17"/>
      <c r="AYM21" s="17"/>
      <c r="AYN21" s="17"/>
      <c r="AYO21" s="17"/>
      <c r="AYP21" s="17"/>
      <c r="AYQ21" s="17"/>
      <c r="AYR21" s="17"/>
      <c r="AYS21" s="17"/>
      <c r="AYT21" s="17"/>
      <c r="AYU21" s="17"/>
      <c r="AYV21" s="17"/>
      <c r="AYW21" s="17"/>
      <c r="AYX21" s="17"/>
      <c r="AYY21" s="17"/>
      <c r="AYZ21" s="17"/>
      <c r="AZA21" s="17"/>
      <c r="AZB21" s="17"/>
      <c r="AZC21" s="17"/>
      <c r="AZD21" s="17"/>
      <c r="AZE21" s="17"/>
      <c r="AZF21" s="17"/>
      <c r="AZG21" s="17"/>
      <c r="AZH21" s="17"/>
      <c r="AZI21" s="17"/>
      <c r="AZJ21" s="17"/>
      <c r="AZK21" s="17"/>
      <c r="AZL21" s="17"/>
      <c r="AZM21" s="17"/>
      <c r="AZN21" s="17"/>
      <c r="AZO21" s="17"/>
      <c r="AZP21" s="17"/>
      <c r="AZQ21" s="17"/>
      <c r="AZR21" s="17"/>
      <c r="AZS21" s="17"/>
      <c r="AZT21" s="17"/>
      <c r="AZU21" s="17"/>
      <c r="AZV21" s="17"/>
      <c r="AZW21" s="17"/>
      <c r="AZX21" s="17"/>
      <c r="AZY21" s="17"/>
      <c r="AZZ21" s="17"/>
      <c r="BAA21" s="17"/>
      <c r="BAB21" s="17"/>
      <c r="BAC21" s="17"/>
      <c r="BAD21" s="17"/>
      <c r="BAE21" s="17"/>
      <c r="BAF21" s="17"/>
      <c r="BAG21" s="17"/>
      <c r="BAH21" s="17"/>
      <c r="BAI21" s="17"/>
      <c r="BAJ21" s="17"/>
      <c r="BAK21" s="17"/>
      <c r="BAL21" s="17"/>
      <c r="BAM21" s="17"/>
      <c r="BAN21" s="17"/>
      <c r="BAO21" s="17"/>
      <c r="BAP21" s="17"/>
      <c r="BAQ21" s="17"/>
      <c r="BAR21" s="17"/>
      <c r="BAS21" s="17"/>
      <c r="BAT21" s="17"/>
      <c r="BAU21" s="17"/>
      <c r="BAV21" s="17"/>
      <c r="BAW21" s="17"/>
      <c r="BAX21" s="17"/>
      <c r="BAY21" s="17"/>
      <c r="BAZ21" s="17"/>
      <c r="BBA21" s="17"/>
      <c r="BBB21" s="17"/>
      <c r="BBC21" s="17"/>
      <c r="BBD21" s="17"/>
      <c r="BBE21" s="17"/>
      <c r="BBF21" s="17"/>
      <c r="BBG21" s="17"/>
      <c r="BBH21" s="17"/>
      <c r="BBI21" s="17"/>
      <c r="BBJ21" s="17"/>
      <c r="BBK21" s="17"/>
      <c r="BBL21" s="17"/>
      <c r="BBM21" s="17"/>
      <c r="BBN21" s="17"/>
      <c r="BBO21" s="17"/>
      <c r="BBP21" s="17"/>
      <c r="BBQ21" s="17"/>
      <c r="BBR21" s="17"/>
      <c r="BBS21" s="17"/>
      <c r="BBT21" s="17"/>
      <c r="BBU21" s="17"/>
      <c r="BBV21" s="17"/>
      <c r="BBW21" s="17"/>
      <c r="BBX21" s="17"/>
      <c r="BBY21" s="17"/>
      <c r="BBZ21" s="17"/>
      <c r="BCA21" s="17"/>
      <c r="BCB21" s="17"/>
      <c r="BCC21" s="17"/>
      <c r="BCD21" s="17"/>
      <c r="BCE21" s="17"/>
      <c r="BCF21" s="17"/>
      <c r="BCG21" s="17"/>
      <c r="BCH21" s="17"/>
      <c r="BCI21" s="17"/>
      <c r="BCJ21" s="17"/>
      <c r="BCK21" s="17"/>
      <c r="BCL21" s="17"/>
      <c r="BCM21" s="17"/>
      <c r="BCN21" s="17"/>
      <c r="BCO21" s="17"/>
      <c r="BCP21" s="17"/>
      <c r="BCQ21" s="17"/>
      <c r="BCR21" s="17"/>
      <c r="BCS21" s="17"/>
      <c r="BCT21" s="17"/>
      <c r="BCU21" s="17"/>
      <c r="BCV21" s="17"/>
      <c r="BCW21" s="17"/>
      <c r="BCX21" s="17"/>
      <c r="BCY21" s="17"/>
      <c r="BCZ21" s="17"/>
      <c r="BDA21" s="17"/>
      <c r="BDB21" s="17"/>
      <c r="BDC21" s="17"/>
      <c r="BDD21" s="17"/>
      <c r="BDE21" s="17"/>
      <c r="BDF21" s="17"/>
      <c r="BDG21" s="17"/>
      <c r="BDH21" s="17"/>
      <c r="BDI21" s="17"/>
      <c r="BDJ21" s="17"/>
      <c r="BDK21" s="17"/>
      <c r="BDL21" s="17"/>
      <c r="BDM21" s="17"/>
      <c r="BDN21" s="17"/>
      <c r="BDO21" s="17"/>
      <c r="BDP21" s="17"/>
      <c r="BDQ21" s="17"/>
      <c r="BDR21" s="17"/>
      <c r="BDS21" s="17"/>
      <c r="BDT21" s="17"/>
      <c r="BDU21" s="17"/>
      <c r="BDV21" s="17"/>
      <c r="BDW21" s="17"/>
      <c r="BDX21" s="17"/>
      <c r="BDY21" s="17"/>
      <c r="BDZ21" s="17"/>
      <c r="BEA21" s="17"/>
      <c r="BEB21" s="17"/>
      <c r="BEC21" s="17"/>
      <c r="BED21" s="17"/>
      <c r="BEE21" s="17"/>
      <c r="BEF21" s="17"/>
      <c r="BEG21" s="17"/>
      <c r="BEH21" s="17"/>
      <c r="BEI21" s="17"/>
      <c r="BEJ21" s="17"/>
      <c r="BEK21" s="17"/>
      <c r="BEL21" s="17"/>
      <c r="BEM21" s="17"/>
      <c r="BEN21" s="17"/>
      <c r="BEO21" s="17"/>
      <c r="BEP21" s="17"/>
      <c r="BEQ21" s="17"/>
      <c r="BER21" s="17"/>
      <c r="BES21" s="17"/>
      <c r="BET21" s="17"/>
      <c r="BEU21" s="17"/>
      <c r="BEV21" s="17"/>
      <c r="BEW21" s="17"/>
      <c r="BEX21" s="17"/>
      <c r="BEY21" s="17"/>
      <c r="BEZ21" s="17"/>
      <c r="BFA21" s="17"/>
      <c r="BFB21" s="17"/>
      <c r="BFC21" s="17"/>
      <c r="BFD21" s="17"/>
      <c r="BFE21" s="17"/>
      <c r="BFF21" s="17"/>
      <c r="BFG21" s="17"/>
      <c r="BFH21" s="17"/>
      <c r="BFI21" s="17"/>
      <c r="BFJ21" s="17"/>
      <c r="BFK21" s="17"/>
      <c r="BFL21" s="17"/>
      <c r="BFM21" s="17"/>
      <c r="BFN21" s="17"/>
      <c r="BFO21" s="17"/>
      <c r="BFP21" s="17"/>
      <c r="BFQ21" s="17"/>
      <c r="BFR21" s="17"/>
      <c r="BFS21" s="17"/>
      <c r="BFT21" s="17"/>
      <c r="BFU21" s="17"/>
      <c r="BFV21" s="17"/>
      <c r="BFW21" s="17"/>
      <c r="BFX21" s="17"/>
      <c r="BFY21" s="17"/>
      <c r="BFZ21" s="17"/>
      <c r="BGA21" s="17"/>
      <c r="BGB21" s="17"/>
      <c r="BGC21" s="17"/>
      <c r="BGD21" s="17"/>
      <c r="BGE21" s="17"/>
      <c r="BGF21" s="17"/>
      <c r="BGG21" s="17"/>
      <c r="BGH21" s="17"/>
      <c r="BGI21" s="17"/>
      <c r="BGJ21" s="17"/>
      <c r="BGK21" s="17"/>
      <c r="BGL21" s="17"/>
      <c r="BGM21" s="17"/>
      <c r="BGN21" s="17"/>
      <c r="BGO21" s="17"/>
      <c r="BGP21" s="17"/>
      <c r="BGQ21" s="17"/>
      <c r="BGR21" s="17"/>
      <c r="BGS21" s="17"/>
      <c r="BGT21" s="17"/>
      <c r="BGU21" s="17"/>
      <c r="BGV21" s="17"/>
      <c r="BGW21" s="17"/>
      <c r="BGX21" s="17"/>
      <c r="BGY21" s="17"/>
      <c r="BGZ21" s="17"/>
      <c r="BHA21" s="17"/>
      <c r="BHB21" s="17"/>
      <c r="BHC21" s="17"/>
      <c r="BHD21" s="17"/>
      <c r="BHE21" s="17"/>
      <c r="BHF21" s="17"/>
      <c r="BHG21" s="17"/>
      <c r="BHH21" s="17"/>
      <c r="BHI21" s="17"/>
      <c r="BHJ21" s="17"/>
      <c r="BHK21" s="17"/>
      <c r="BHL21" s="17"/>
      <c r="BHM21" s="17"/>
      <c r="BHN21" s="17"/>
      <c r="BHO21" s="17"/>
      <c r="BHP21" s="17"/>
      <c r="BHQ21" s="17"/>
      <c r="BHR21" s="17"/>
      <c r="BHS21" s="17"/>
      <c r="BHT21" s="17"/>
      <c r="BHU21" s="17"/>
      <c r="BHV21" s="17"/>
      <c r="BHW21" s="17"/>
      <c r="BHX21" s="17"/>
      <c r="BHY21" s="17"/>
      <c r="BHZ21" s="17"/>
      <c r="BIA21" s="17"/>
      <c r="BIB21" s="17"/>
      <c r="BIC21" s="17"/>
      <c r="BID21" s="17"/>
      <c r="BIE21" s="17"/>
      <c r="BIF21" s="17"/>
      <c r="BIG21" s="17"/>
      <c r="BIH21" s="17"/>
      <c r="BII21" s="17"/>
      <c r="BIJ21" s="17"/>
      <c r="BIK21" s="17"/>
      <c r="BIL21" s="17"/>
      <c r="BIM21" s="17"/>
      <c r="BIN21" s="17"/>
      <c r="BIO21" s="17"/>
      <c r="BIP21" s="17"/>
      <c r="BIQ21" s="17"/>
      <c r="BIR21" s="17"/>
      <c r="BIS21" s="17"/>
      <c r="BIT21" s="17"/>
      <c r="BIU21" s="17"/>
      <c r="BIV21" s="17"/>
      <c r="BIW21" s="17"/>
      <c r="BIX21" s="17"/>
      <c r="BIY21" s="17"/>
      <c r="BIZ21" s="17"/>
      <c r="BJA21" s="17"/>
      <c r="BJB21" s="17"/>
      <c r="BJC21" s="17"/>
      <c r="BJD21" s="17"/>
      <c r="BJE21" s="17"/>
      <c r="BJF21" s="17"/>
      <c r="BJG21" s="17"/>
      <c r="BJH21" s="17"/>
      <c r="BJI21" s="17"/>
      <c r="BJJ21" s="17"/>
      <c r="BJK21" s="17"/>
      <c r="BJL21" s="17"/>
      <c r="BJM21" s="17"/>
      <c r="BJN21" s="17"/>
      <c r="BJO21" s="17"/>
      <c r="BJP21" s="17"/>
      <c r="BJQ21" s="17"/>
      <c r="BJR21" s="17"/>
      <c r="BJS21" s="17"/>
      <c r="BJT21" s="17"/>
      <c r="BJU21" s="17"/>
      <c r="BJV21" s="17"/>
      <c r="BJW21" s="17"/>
      <c r="BJX21" s="17"/>
      <c r="BJY21" s="17"/>
      <c r="BJZ21" s="17"/>
      <c r="BKA21" s="17"/>
      <c r="BKB21" s="17"/>
      <c r="BKC21" s="17"/>
      <c r="BKD21" s="17"/>
      <c r="BKE21" s="17"/>
      <c r="BKF21" s="17"/>
      <c r="BKG21" s="17"/>
      <c r="BKH21" s="17"/>
      <c r="BKI21" s="17"/>
      <c r="BKJ21" s="17"/>
      <c r="BKK21" s="17"/>
      <c r="BKL21" s="17"/>
      <c r="BKM21" s="17"/>
      <c r="BKN21" s="17"/>
      <c r="BKO21" s="17"/>
      <c r="BKP21" s="17"/>
      <c r="BKQ21" s="17"/>
      <c r="BKR21" s="17"/>
      <c r="BKS21" s="17"/>
      <c r="BKT21" s="17"/>
      <c r="BKU21" s="17"/>
      <c r="BKV21" s="17"/>
      <c r="BKW21" s="17"/>
      <c r="BKX21" s="17"/>
      <c r="BKY21" s="17"/>
      <c r="BKZ21" s="17"/>
      <c r="BLA21" s="17"/>
      <c r="BLB21" s="17"/>
      <c r="BLC21" s="17"/>
      <c r="BLD21" s="17"/>
      <c r="BLE21" s="17"/>
      <c r="BLF21" s="17"/>
      <c r="BLG21" s="17"/>
      <c r="BLH21" s="17"/>
      <c r="BLI21" s="17"/>
      <c r="BLJ21" s="17"/>
      <c r="BLK21" s="17"/>
      <c r="BLL21" s="17"/>
      <c r="BLM21" s="17"/>
      <c r="BLN21" s="17"/>
      <c r="BLO21" s="17"/>
      <c r="BLP21" s="17"/>
      <c r="BLQ21" s="17"/>
      <c r="BLR21" s="17"/>
      <c r="BLS21" s="17"/>
      <c r="BLT21" s="17"/>
      <c r="BLU21" s="17"/>
      <c r="BLV21" s="17"/>
      <c r="BLW21" s="17"/>
      <c r="BLX21" s="17"/>
      <c r="BLY21" s="17"/>
      <c r="BLZ21" s="17"/>
      <c r="BMA21" s="17"/>
      <c r="BMB21" s="17"/>
      <c r="BMC21" s="17"/>
      <c r="BMD21" s="17"/>
      <c r="BME21" s="17"/>
      <c r="BMF21" s="17"/>
      <c r="BMG21" s="17"/>
      <c r="BMH21" s="17"/>
      <c r="BMI21" s="17"/>
      <c r="BMJ21" s="17"/>
      <c r="BMK21" s="17"/>
      <c r="BML21" s="17"/>
      <c r="BMM21" s="17"/>
      <c r="BMN21" s="17"/>
      <c r="BMO21" s="17"/>
      <c r="BMP21" s="17"/>
      <c r="BMQ21" s="17"/>
      <c r="BMR21" s="17"/>
      <c r="BMS21" s="17"/>
      <c r="BMT21" s="17"/>
      <c r="BMU21" s="17"/>
      <c r="BMV21" s="17"/>
      <c r="BMW21" s="17"/>
      <c r="BMX21" s="17"/>
      <c r="BMY21" s="17"/>
      <c r="BMZ21" s="17"/>
      <c r="BNA21" s="17"/>
      <c r="BNB21" s="17"/>
      <c r="BNC21" s="17"/>
      <c r="BND21" s="17"/>
      <c r="BNE21" s="17"/>
      <c r="BNF21" s="17"/>
      <c r="BNG21" s="17"/>
      <c r="BNH21" s="17"/>
      <c r="BNI21" s="17"/>
      <c r="BNJ21" s="17"/>
      <c r="BNK21" s="17"/>
      <c r="BNL21" s="17"/>
      <c r="BNM21" s="17"/>
      <c r="BNN21" s="17"/>
      <c r="BNO21" s="17"/>
      <c r="BNP21" s="17"/>
      <c r="BNQ21" s="17"/>
      <c r="BNR21" s="17"/>
      <c r="BNS21" s="17"/>
      <c r="BNT21" s="17"/>
      <c r="BNU21" s="17"/>
      <c r="BNV21" s="17"/>
      <c r="BNW21" s="17"/>
      <c r="BNX21" s="17"/>
      <c r="BNY21" s="17"/>
      <c r="BNZ21" s="17"/>
      <c r="BOA21" s="17"/>
      <c r="BOB21" s="17"/>
      <c r="BOC21" s="17"/>
      <c r="BOD21" s="17"/>
      <c r="BOE21" s="17"/>
      <c r="BOF21" s="17"/>
      <c r="BOG21" s="17"/>
      <c r="BOH21" s="17"/>
      <c r="BOI21" s="17"/>
      <c r="BOJ21" s="17"/>
      <c r="BOK21" s="17"/>
      <c r="BOL21" s="17"/>
      <c r="BOM21" s="17"/>
      <c r="BON21" s="17"/>
      <c r="BOO21" s="17"/>
      <c r="BOP21" s="17"/>
      <c r="BOQ21" s="17"/>
      <c r="BOR21" s="17"/>
      <c r="BOS21" s="17"/>
      <c r="BOT21" s="17"/>
      <c r="BOU21" s="17"/>
      <c r="BOV21" s="17"/>
      <c r="BOW21" s="17"/>
      <c r="BOX21" s="17"/>
      <c r="BOY21" s="17"/>
      <c r="BOZ21" s="17"/>
      <c r="BPA21" s="17"/>
      <c r="BPB21" s="17"/>
      <c r="BPC21" s="17"/>
      <c r="BPD21" s="17"/>
      <c r="BPE21" s="17"/>
      <c r="BPF21" s="17"/>
      <c r="BPG21" s="17"/>
      <c r="BPH21" s="17"/>
      <c r="BPI21" s="17"/>
      <c r="BPJ21" s="17"/>
      <c r="BPK21" s="17"/>
      <c r="BPL21" s="17"/>
      <c r="BPM21" s="17"/>
      <c r="BPN21" s="17"/>
      <c r="BPO21" s="17"/>
      <c r="BPP21" s="17"/>
      <c r="BPQ21" s="17"/>
      <c r="BPR21" s="17"/>
      <c r="BPS21" s="17"/>
      <c r="BPT21" s="17"/>
      <c r="BPU21" s="17"/>
      <c r="BPV21" s="17"/>
      <c r="BPW21" s="17"/>
      <c r="BPX21" s="17"/>
      <c r="BPY21" s="17"/>
      <c r="BPZ21" s="17"/>
      <c r="BQA21" s="17"/>
      <c r="BQB21" s="17"/>
      <c r="BQC21" s="17"/>
      <c r="BQD21" s="17"/>
      <c r="BQE21" s="17"/>
      <c r="BQF21" s="17"/>
      <c r="BQG21" s="17"/>
      <c r="BQH21" s="17"/>
      <c r="BQI21" s="17"/>
      <c r="BQJ21" s="17"/>
      <c r="BQK21" s="17"/>
      <c r="BQL21" s="17"/>
      <c r="BQM21" s="17"/>
      <c r="BQN21" s="17"/>
      <c r="BQO21" s="17"/>
      <c r="BQP21" s="17"/>
      <c r="BQQ21" s="17"/>
      <c r="BQR21" s="17"/>
      <c r="BQS21" s="17"/>
      <c r="BQT21" s="17"/>
      <c r="BQU21" s="17"/>
      <c r="BQV21" s="17"/>
      <c r="BQW21" s="17"/>
      <c r="BQX21" s="17"/>
      <c r="BQY21" s="17"/>
      <c r="BQZ21" s="17"/>
      <c r="BRA21" s="17"/>
      <c r="BRB21" s="17"/>
      <c r="BRC21" s="17"/>
      <c r="BRD21" s="17"/>
      <c r="BRE21" s="17"/>
      <c r="BRF21" s="17"/>
      <c r="BRG21" s="17"/>
      <c r="BRH21" s="17"/>
      <c r="BRI21" s="17"/>
      <c r="BRJ21" s="17"/>
      <c r="BRK21" s="17"/>
      <c r="BRL21" s="17"/>
      <c r="BRM21" s="17"/>
      <c r="BRN21" s="17"/>
      <c r="BRO21" s="17"/>
      <c r="BRP21" s="17"/>
      <c r="BRQ21" s="17"/>
      <c r="BRR21" s="17"/>
      <c r="BRS21" s="17"/>
      <c r="BRT21" s="17"/>
      <c r="BRU21" s="17"/>
      <c r="BRV21" s="17"/>
      <c r="BRW21" s="17"/>
      <c r="BRX21" s="17"/>
      <c r="BRY21" s="17"/>
      <c r="BRZ21" s="17"/>
      <c r="BSA21" s="17"/>
      <c r="BSB21" s="17"/>
      <c r="BSC21" s="17"/>
      <c r="BSD21" s="17"/>
      <c r="BSE21" s="17"/>
      <c r="BSF21" s="17"/>
      <c r="BSG21" s="17"/>
      <c r="BSH21" s="17"/>
      <c r="BSI21" s="17"/>
      <c r="BSJ21" s="17"/>
      <c r="BSK21" s="17"/>
      <c r="BSL21" s="17"/>
      <c r="BSM21" s="17"/>
      <c r="BSN21" s="17"/>
      <c r="BSO21" s="17"/>
      <c r="BSP21" s="17"/>
      <c r="BSQ21" s="17"/>
      <c r="BSR21" s="17"/>
      <c r="BSS21" s="17"/>
      <c r="BST21" s="17"/>
      <c r="BSU21" s="17"/>
      <c r="BSV21" s="17"/>
      <c r="BSW21" s="17"/>
      <c r="BSX21" s="17"/>
      <c r="BSY21" s="17"/>
      <c r="BSZ21" s="17"/>
      <c r="BTA21" s="17"/>
      <c r="BTB21" s="17"/>
      <c r="BTC21" s="17"/>
      <c r="BTD21" s="17"/>
      <c r="BTE21" s="17"/>
      <c r="BTF21" s="17"/>
      <c r="BTG21" s="17"/>
      <c r="BTH21" s="17"/>
      <c r="BTI21" s="17"/>
      <c r="BTJ21" s="17"/>
      <c r="BTK21" s="17"/>
      <c r="BTL21" s="17"/>
      <c r="BTM21" s="17"/>
      <c r="BTN21" s="17"/>
      <c r="BTO21" s="17"/>
      <c r="BTP21" s="17"/>
      <c r="BTQ21" s="17"/>
      <c r="BTR21" s="17"/>
      <c r="BTS21" s="17"/>
      <c r="BTT21" s="17"/>
      <c r="BTU21" s="17"/>
      <c r="BTV21" s="17"/>
      <c r="BTW21" s="17"/>
      <c r="BTX21" s="17"/>
      <c r="BTY21" s="17"/>
      <c r="BTZ21" s="17"/>
      <c r="BUA21" s="17"/>
      <c r="BUB21" s="17"/>
      <c r="BUC21" s="17"/>
      <c r="BUD21" s="17"/>
      <c r="BUE21" s="17"/>
      <c r="BUF21" s="17"/>
      <c r="BUG21" s="17"/>
      <c r="BUH21" s="17"/>
      <c r="BUI21" s="17"/>
      <c r="BUJ21" s="17"/>
      <c r="BUK21" s="17"/>
      <c r="BUL21" s="17"/>
      <c r="BUM21" s="17"/>
      <c r="BUN21" s="17"/>
      <c r="BUO21" s="17"/>
      <c r="BUP21" s="17"/>
      <c r="BUQ21" s="17"/>
      <c r="BUR21" s="17"/>
      <c r="BUS21" s="17"/>
      <c r="BUT21" s="17"/>
      <c r="BUU21" s="17"/>
      <c r="BUV21" s="17"/>
      <c r="BUW21" s="17"/>
      <c r="BUX21" s="17"/>
      <c r="BUY21" s="17"/>
      <c r="BUZ21" s="17"/>
      <c r="BVA21" s="17"/>
      <c r="BVB21" s="17"/>
      <c r="BVC21" s="17"/>
      <c r="BVD21" s="17"/>
      <c r="BVE21" s="17"/>
      <c r="BVF21" s="17"/>
      <c r="BVG21" s="17"/>
      <c r="BVH21" s="17"/>
      <c r="BVI21" s="17"/>
      <c r="BVJ21" s="17"/>
      <c r="BVK21" s="17"/>
      <c r="BVL21" s="17"/>
      <c r="BVM21" s="17"/>
      <c r="BVN21" s="17"/>
      <c r="BVO21" s="17"/>
      <c r="BVP21" s="17"/>
      <c r="BVQ21" s="17"/>
      <c r="BVR21" s="17"/>
      <c r="BVS21" s="17"/>
      <c r="BVT21" s="17"/>
      <c r="BVU21" s="17"/>
      <c r="BVV21" s="17"/>
      <c r="BVW21" s="17"/>
      <c r="BVX21" s="17"/>
      <c r="BVY21" s="17"/>
      <c r="BVZ21" s="17"/>
      <c r="BWA21" s="17"/>
      <c r="BWB21" s="17"/>
      <c r="BWC21" s="17"/>
      <c r="BWD21" s="17"/>
      <c r="BWE21" s="17"/>
      <c r="BWF21" s="17"/>
      <c r="BWG21" s="17"/>
      <c r="BWH21" s="17"/>
      <c r="BWI21" s="17"/>
      <c r="BWJ21" s="17"/>
      <c r="BWK21" s="17"/>
      <c r="BWL21" s="17"/>
      <c r="BWM21" s="17"/>
      <c r="BWN21" s="17"/>
      <c r="BWO21" s="17"/>
      <c r="BWP21" s="17"/>
      <c r="BWQ21" s="17"/>
      <c r="BWR21" s="17"/>
      <c r="BWS21" s="17"/>
      <c r="BWT21" s="17"/>
      <c r="BWU21" s="17"/>
      <c r="BWV21" s="17"/>
      <c r="BWW21" s="17"/>
      <c r="BWX21" s="17"/>
      <c r="BWY21" s="17"/>
      <c r="BWZ21" s="17"/>
      <c r="BXA21" s="17"/>
      <c r="BXB21" s="17"/>
      <c r="BXC21" s="17"/>
      <c r="BXD21" s="17"/>
      <c r="BXE21" s="17"/>
      <c r="BXF21" s="17"/>
      <c r="BXG21" s="17"/>
      <c r="BXH21" s="17"/>
      <c r="BXI21" s="17"/>
      <c r="BXJ21" s="17"/>
      <c r="BXK21" s="17"/>
      <c r="BXL21" s="17"/>
      <c r="BXM21" s="17"/>
      <c r="BXN21" s="17"/>
      <c r="BXO21" s="17"/>
      <c r="BXP21" s="17"/>
      <c r="BXQ21" s="17"/>
      <c r="BXR21" s="17"/>
      <c r="BXS21" s="17"/>
      <c r="BXT21" s="17"/>
      <c r="BXU21" s="17"/>
      <c r="BXV21" s="17"/>
      <c r="BXW21" s="17"/>
      <c r="BXX21" s="17"/>
      <c r="BXY21" s="17"/>
      <c r="BXZ21" s="17"/>
      <c r="BYA21" s="17"/>
      <c r="BYB21" s="17"/>
      <c r="BYC21" s="17"/>
      <c r="BYD21" s="17"/>
      <c r="BYE21" s="17"/>
      <c r="BYF21" s="17"/>
      <c r="BYG21" s="17"/>
      <c r="BYH21" s="17"/>
      <c r="BYI21" s="17"/>
      <c r="BYJ21" s="17"/>
      <c r="BYK21" s="17"/>
      <c r="BYL21" s="17"/>
      <c r="BYM21" s="17"/>
      <c r="BYN21" s="17"/>
      <c r="BYO21" s="17"/>
      <c r="BYP21" s="17"/>
      <c r="BYQ21" s="17"/>
      <c r="BYR21" s="17"/>
      <c r="BYS21" s="17"/>
      <c r="BYT21" s="17"/>
      <c r="BYU21" s="17"/>
      <c r="BYV21" s="17"/>
      <c r="BYW21" s="17"/>
      <c r="BYX21" s="17"/>
      <c r="BYY21" s="17"/>
      <c r="BYZ21" s="17"/>
      <c r="BZA21" s="17"/>
      <c r="BZB21" s="17"/>
      <c r="BZC21" s="17"/>
      <c r="BZD21" s="17"/>
      <c r="BZE21" s="17"/>
      <c r="BZF21" s="17"/>
      <c r="BZG21" s="17"/>
      <c r="BZH21" s="17"/>
      <c r="BZI21" s="17"/>
      <c r="BZJ21" s="17"/>
      <c r="BZK21" s="17"/>
      <c r="BZL21" s="17"/>
      <c r="BZM21" s="17"/>
      <c r="BZN21" s="17"/>
      <c r="BZO21" s="17"/>
      <c r="BZP21" s="17"/>
      <c r="BZQ21" s="17"/>
      <c r="BZR21" s="17"/>
      <c r="BZS21" s="17"/>
      <c r="BZT21" s="17"/>
      <c r="BZU21" s="17"/>
      <c r="BZV21" s="17"/>
      <c r="BZW21" s="17"/>
      <c r="BZX21" s="17"/>
      <c r="BZY21" s="17"/>
      <c r="BZZ21" s="17"/>
      <c r="CAA21" s="17"/>
      <c r="CAB21" s="17"/>
      <c r="CAC21" s="17"/>
      <c r="CAD21" s="17"/>
      <c r="CAE21" s="17"/>
      <c r="CAF21" s="17"/>
      <c r="CAG21" s="17"/>
      <c r="CAH21" s="17"/>
      <c r="CAI21" s="17"/>
      <c r="CAJ21" s="17"/>
      <c r="CAK21" s="17"/>
      <c r="CAL21" s="17"/>
      <c r="CAM21" s="17"/>
      <c r="CAN21" s="17"/>
      <c r="CAO21" s="17"/>
      <c r="CAP21" s="17"/>
      <c r="CAQ21" s="17"/>
      <c r="CAR21" s="17"/>
      <c r="CAS21" s="17"/>
      <c r="CAT21" s="17"/>
      <c r="CAU21" s="17"/>
      <c r="CAV21" s="17"/>
      <c r="CAW21" s="17"/>
      <c r="CAX21" s="17"/>
      <c r="CAY21" s="17"/>
      <c r="CAZ21" s="17"/>
      <c r="CBA21" s="17"/>
      <c r="CBB21" s="17"/>
      <c r="CBC21" s="17"/>
      <c r="CBD21" s="17"/>
      <c r="CBE21" s="17"/>
      <c r="CBF21" s="17"/>
      <c r="CBG21" s="17"/>
      <c r="CBH21" s="17"/>
      <c r="CBI21" s="17"/>
      <c r="CBJ21" s="17"/>
      <c r="CBK21" s="17"/>
      <c r="CBL21" s="17"/>
      <c r="CBM21" s="17"/>
      <c r="CBN21" s="17"/>
      <c r="CBO21" s="17"/>
      <c r="CBP21" s="17"/>
      <c r="CBQ21" s="17"/>
      <c r="CBR21" s="17"/>
      <c r="CBS21" s="17"/>
      <c r="CBT21" s="17"/>
      <c r="CBU21" s="17"/>
      <c r="CBV21" s="17"/>
      <c r="CBW21" s="17"/>
      <c r="CBX21" s="17"/>
      <c r="CBY21" s="17"/>
      <c r="CBZ21" s="17"/>
      <c r="CCA21" s="17"/>
      <c r="CCB21" s="17"/>
      <c r="CCC21" s="17"/>
      <c r="CCD21" s="17"/>
      <c r="CCE21" s="17"/>
      <c r="CCF21" s="17"/>
      <c r="CCG21" s="17"/>
      <c r="CCH21" s="17"/>
      <c r="CCI21" s="17"/>
      <c r="CCJ21" s="17"/>
      <c r="CCK21" s="17"/>
      <c r="CCL21" s="17"/>
      <c r="CCM21" s="17"/>
      <c r="CCN21" s="17"/>
      <c r="CCO21" s="17"/>
      <c r="CCP21" s="17"/>
      <c r="CCQ21" s="17"/>
      <c r="CCR21" s="17"/>
      <c r="CCS21" s="17"/>
      <c r="CCT21" s="17"/>
      <c r="CCU21" s="17"/>
      <c r="CCV21" s="17"/>
      <c r="CCW21" s="17"/>
      <c r="CCX21" s="17"/>
      <c r="CCY21" s="17"/>
      <c r="CCZ21" s="17"/>
      <c r="CDA21" s="17"/>
      <c r="CDB21" s="17"/>
      <c r="CDC21" s="17"/>
      <c r="CDD21" s="17"/>
      <c r="CDE21" s="17"/>
      <c r="CDF21" s="17"/>
      <c r="CDG21" s="17"/>
      <c r="CDH21" s="17"/>
      <c r="CDI21" s="17"/>
      <c r="CDJ21" s="17"/>
      <c r="CDK21" s="17"/>
      <c r="CDL21" s="17"/>
      <c r="CDM21" s="17"/>
      <c r="CDN21" s="17"/>
      <c r="CDO21" s="17"/>
      <c r="CDP21" s="17"/>
      <c r="CDQ21" s="17"/>
      <c r="CDR21" s="17"/>
      <c r="CDS21" s="17"/>
      <c r="CDT21" s="17"/>
      <c r="CDU21" s="17"/>
    </row>
    <row r="22">
      <c r="A22" s="14" t="s">
        <v>2801</v>
      </c>
      <c r="B22" s="14" t="s">
        <v>2815</v>
      </c>
      <c r="C22" s="14" t="s">
        <v>2803</v>
      </c>
      <c r="D22" s="14" t="s">
        <v>2816</v>
      </c>
      <c r="E22" s="14" t="s">
        <v>2817</v>
      </c>
      <c r="F22" s="14" t="s">
        <v>2731</v>
      </c>
      <c r="I22" s="14" t="s">
        <v>2558</v>
      </c>
      <c r="J22" s="14" t="s">
        <v>2559</v>
      </c>
      <c r="K22" s="14" t="s">
        <v>21</v>
      </c>
      <c r="L22" s="14" t="s">
        <v>2560</v>
      </c>
      <c r="M22" s="17"/>
      <c r="N22" s="14" t="s">
        <v>2561</v>
      </c>
      <c r="O22" s="17"/>
      <c r="P22" s="14" t="s">
        <v>2562</v>
      </c>
      <c r="Q22" s="16">
        <v>11.0</v>
      </c>
      <c r="R22" s="16">
        <v>3856409.0</v>
      </c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6">
        <v>228.0</v>
      </c>
      <c r="AE22" s="17"/>
      <c r="AF22" s="17"/>
      <c r="AG22" s="17"/>
      <c r="AH22" s="17"/>
      <c r="AI22" s="17"/>
      <c r="AJ22" s="17"/>
      <c r="AK22" s="17"/>
      <c r="AL22" s="16">
        <v>57.0</v>
      </c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4" t="s">
        <v>2818</v>
      </c>
      <c r="BB22" s="17"/>
      <c r="BC22" s="17"/>
      <c r="BD22" s="17"/>
      <c r="BE22" s="17"/>
      <c r="BF22" s="14" t="s">
        <v>2563</v>
      </c>
      <c r="BG22" s="16">
        <v>1.0</v>
      </c>
      <c r="BH22" s="14" t="s">
        <v>2564</v>
      </c>
      <c r="BI22" s="14" t="s">
        <v>2565</v>
      </c>
      <c r="BJ22" s="14" t="s">
        <v>2566</v>
      </c>
      <c r="BK22" s="17"/>
      <c r="BL22" s="17"/>
      <c r="BM22" s="16">
        <v>7.6</v>
      </c>
      <c r="BN22" s="17"/>
      <c r="BO22" s="17"/>
      <c r="BP22" s="17"/>
      <c r="BQ22" s="17"/>
      <c r="BR22" s="17"/>
      <c r="BS22" s="16">
        <v>0.2386</v>
      </c>
      <c r="BT22" s="16">
        <v>16.8655686</v>
      </c>
      <c r="BU22" s="14" t="s">
        <v>2567</v>
      </c>
      <c r="BV22" s="17"/>
      <c r="BW22" s="16">
        <v>2009.0</v>
      </c>
      <c r="BX22" s="16">
        <v>16.0</v>
      </c>
      <c r="BY22" s="14" t="s">
        <v>2807</v>
      </c>
      <c r="BZ22" s="16">
        <v>513.0</v>
      </c>
      <c r="CA22" s="16">
        <v>-21162.0</v>
      </c>
      <c r="CB22" s="16">
        <v>0.0</v>
      </c>
      <c r="CC22" s="16">
        <v>16.8655686</v>
      </c>
      <c r="CD22" s="14" t="s">
        <v>2571</v>
      </c>
      <c r="CE22" s="16">
        <v>16.8655686</v>
      </c>
      <c r="CF22" s="14" t="s">
        <v>2572</v>
      </c>
      <c r="CG22" s="14" t="s">
        <v>2704</v>
      </c>
      <c r="CH22" s="19">
        <v>41180.0</v>
      </c>
      <c r="CI22" s="14" t="s">
        <v>2819</v>
      </c>
      <c r="CJ22" s="14" t="s">
        <v>2719</v>
      </c>
      <c r="CK22" s="14" t="s">
        <v>2574</v>
      </c>
      <c r="CL22" s="14" t="s">
        <v>2808</v>
      </c>
      <c r="CM22" s="20">
        <v>2389113.0</v>
      </c>
      <c r="CN22" s="14" t="s">
        <v>2808</v>
      </c>
      <c r="CO22" s="14" t="s">
        <v>2563</v>
      </c>
      <c r="CP22" s="14" t="s">
        <v>2563</v>
      </c>
      <c r="CQ22" s="16">
        <v>0.2803</v>
      </c>
      <c r="CR22" s="16">
        <v>0.22</v>
      </c>
      <c r="CS22" s="14" t="s">
        <v>2574</v>
      </c>
      <c r="CT22" s="14" t="s">
        <v>2820</v>
      </c>
      <c r="CX22" s="14" t="s">
        <v>2580</v>
      </c>
      <c r="CY22" s="16">
        <v>16.8655686</v>
      </c>
      <c r="CZ22" s="14" t="s">
        <v>2581</v>
      </c>
      <c r="DB22" s="14" t="s">
        <v>2574</v>
      </c>
      <c r="DC22" s="14" t="s">
        <v>2769</v>
      </c>
      <c r="DD22" s="14" t="s">
        <v>2810</v>
      </c>
      <c r="DE22" s="14" t="s">
        <v>2563</v>
      </c>
      <c r="DF22" s="14" t="s">
        <v>2574</v>
      </c>
      <c r="DG22" s="14" t="s">
        <v>2821</v>
      </c>
      <c r="DH22" s="14" t="s">
        <v>2822</v>
      </c>
      <c r="DI22" s="14" t="s">
        <v>2813</v>
      </c>
      <c r="DJ22" s="14" t="s">
        <v>2823</v>
      </c>
      <c r="DK22" s="16">
        <v>71.0</v>
      </c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6">
        <v>7.0</v>
      </c>
      <c r="QV22" s="16">
        <v>14.0</v>
      </c>
      <c r="QW22" s="16">
        <v>16.0</v>
      </c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</row>
    <row r="23">
      <c r="A23" s="14" t="s">
        <v>2696</v>
      </c>
      <c r="B23" s="14" t="s">
        <v>2824</v>
      </c>
      <c r="C23" s="14" t="s">
        <v>2601</v>
      </c>
      <c r="D23" s="14" t="s">
        <v>2636</v>
      </c>
      <c r="E23" s="14" t="s">
        <v>2825</v>
      </c>
      <c r="F23" s="14" t="s">
        <v>2731</v>
      </c>
      <c r="I23" s="14" t="s">
        <v>2558</v>
      </c>
      <c r="J23" s="14" t="s">
        <v>2559</v>
      </c>
      <c r="K23" s="14" t="s">
        <v>21</v>
      </c>
      <c r="L23" s="14" t="s">
        <v>2560</v>
      </c>
      <c r="M23" s="17"/>
      <c r="N23" s="14" t="s">
        <v>2561</v>
      </c>
      <c r="O23" s="17"/>
      <c r="P23" s="14" t="s">
        <v>2562</v>
      </c>
      <c r="Q23" s="16">
        <v>11.0</v>
      </c>
      <c r="R23" s="16">
        <v>3856409.0</v>
      </c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6">
        <v>54.0</v>
      </c>
      <c r="AE23" s="17"/>
      <c r="AF23" s="17"/>
      <c r="AG23" s="17"/>
      <c r="AH23" s="17"/>
      <c r="AI23" s="17"/>
      <c r="AJ23" s="17"/>
      <c r="AK23" s="17"/>
      <c r="AL23" s="16">
        <v>64.0</v>
      </c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4" t="s">
        <v>2642</v>
      </c>
      <c r="BB23" s="17"/>
      <c r="BC23" s="17"/>
      <c r="BD23" s="17"/>
      <c r="BE23" s="17"/>
      <c r="BF23" s="14" t="s">
        <v>2574</v>
      </c>
      <c r="BG23" s="16">
        <v>1.0</v>
      </c>
      <c r="BH23" s="14" t="s">
        <v>2564</v>
      </c>
      <c r="BI23" s="14" t="s">
        <v>2594</v>
      </c>
      <c r="BJ23" s="14" t="s">
        <v>2566</v>
      </c>
      <c r="BK23" s="17"/>
      <c r="BL23" s="17"/>
      <c r="BM23" s="16">
        <v>1.83333333</v>
      </c>
      <c r="BN23" s="17"/>
      <c r="BO23" s="17"/>
      <c r="BP23" s="17"/>
      <c r="BQ23" s="17"/>
      <c r="BR23" s="17"/>
      <c r="BS23" s="16">
        <v>0.0381</v>
      </c>
      <c r="BT23" s="16">
        <v>19.0025315</v>
      </c>
      <c r="BU23" s="14" t="s">
        <v>2567</v>
      </c>
      <c r="BV23" s="14" t="s">
        <v>2774</v>
      </c>
      <c r="BW23" s="14" t="s">
        <v>2702</v>
      </c>
      <c r="BX23" s="16">
        <v>10.0</v>
      </c>
      <c r="BY23" s="14" t="s">
        <v>2642</v>
      </c>
      <c r="BZ23" s="16">
        <v>578.0</v>
      </c>
      <c r="CA23" s="16">
        <v>-23620.0</v>
      </c>
      <c r="CB23" s="16">
        <v>0.0</v>
      </c>
      <c r="CC23" s="17"/>
      <c r="CD23" s="17"/>
      <c r="CE23" s="16">
        <v>19.0025315</v>
      </c>
      <c r="CF23" s="14" t="s">
        <v>2572</v>
      </c>
      <c r="CG23" s="14" t="s">
        <v>2704</v>
      </c>
      <c r="CH23" s="19">
        <v>41697.0</v>
      </c>
      <c r="CI23" s="14" t="s">
        <v>2826</v>
      </c>
      <c r="CJ23" s="17"/>
      <c r="CK23" s="14" t="s">
        <v>2574</v>
      </c>
      <c r="CL23" s="14" t="s">
        <v>2748</v>
      </c>
      <c r="CM23" s="20">
        <v>2323004.0</v>
      </c>
      <c r="CN23" s="14" t="s">
        <v>2748</v>
      </c>
      <c r="CO23" s="14" t="s">
        <v>2563</v>
      </c>
      <c r="CP23" s="14" t="s">
        <v>2563</v>
      </c>
      <c r="CQ23" s="16">
        <v>0.2995</v>
      </c>
      <c r="CR23" s="16">
        <v>0.01</v>
      </c>
      <c r="CS23" s="14" t="s">
        <v>2563</v>
      </c>
      <c r="CT23" s="14" t="s">
        <v>2827</v>
      </c>
      <c r="CU23" s="14" t="s">
        <v>2828</v>
      </c>
      <c r="CV23" s="14" t="s">
        <v>2750</v>
      </c>
      <c r="CW23" s="14" t="s">
        <v>2829</v>
      </c>
      <c r="CX23" s="14" t="s">
        <v>2739</v>
      </c>
      <c r="CY23" s="16">
        <v>16.339547</v>
      </c>
      <c r="CZ23" s="14" t="s">
        <v>2707</v>
      </c>
      <c r="DB23" s="14" t="s">
        <v>2574</v>
      </c>
      <c r="DC23" s="14" t="s">
        <v>2653</v>
      </c>
      <c r="DD23" s="14" t="s">
        <v>2642</v>
      </c>
      <c r="DE23" s="14" t="s">
        <v>2563</v>
      </c>
      <c r="DF23" s="14" t="s">
        <v>2574</v>
      </c>
      <c r="DG23" s="14" t="s">
        <v>2830</v>
      </c>
      <c r="DH23" s="16">
        <v>93.0</v>
      </c>
      <c r="DI23" s="14" t="s">
        <v>2610</v>
      </c>
      <c r="DJ23" s="14" t="s">
        <v>2831</v>
      </c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7"/>
      <c r="KZ23" s="17"/>
      <c r="LA23" s="17"/>
      <c r="LB23" s="17"/>
      <c r="LC23" s="17"/>
      <c r="LD23" s="17"/>
      <c r="LE23" s="17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  <c r="MF23" s="17"/>
      <c r="MG23" s="17"/>
      <c r="MH23" s="17"/>
      <c r="MI23" s="17"/>
      <c r="MJ23" s="17"/>
      <c r="MK23" s="17"/>
      <c r="ML23" s="17"/>
      <c r="MM23" s="17"/>
      <c r="MN23" s="17"/>
      <c r="MO23" s="17"/>
      <c r="MP23" s="17"/>
      <c r="MQ23" s="17"/>
      <c r="MR23" s="17"/>
      <c r="MS23" s="17"/>
      <c r="MT23" s="17"/>
      <c r="MU23" s="17"/>
      <c r="MV23" s="17"/>
      <c r="MW23" s="17"/>
      <c r="MX23" s="17"/>
      <c r="MY23" s="17"/>
      <c r="MZ23" s="17"/>
      <c r="NA23" s="17"/>
      <c r="NB23" s="17"/>
      <c r="NC23" s="17"/>
      <c r="ND23" s="17"/>
      <c r="NE23" s="17"/>
      <c r="NF23" s="17"/>
      <c r="NG23" s="17"/>
      <c r="NH23" s="17"/>
      <c r="NI23" s="17"/>
      <c r="NJ23" s="17"/>
      <c r="NK23" s="17"/>
      <c r="NL23" s="17"/>
      <c r="NM23" s="17"/>
      <c r="NN23" s="17"/>
      <c r="NO23" s="17"/>
      <c r="NP23" s="17"/>
      <c r="NQ23" s="17"/>
      <c r="NR23" s="17"/>
      <c r="NS23" s="17"/>
      <c r="NT23" s="17"/>
      <c r="NU23" s="17"/>
      <c r="NV23" s="17"/>
      <c r="NW23" s="17"/>
      <c r="NX23" s="17"/>
      <c r="NY23" s="17"/>
      <c r="NZ23" s="17"/>
      <c r="OA23" s="17"/>
      <c r="OB23" s="17"/>
      <c r="OC23" s="17"/>
      <c r="OD23" s="17"/>
      <c r="OE23" s="17"/>
      <c r="OF23" s="17"/>
      <c r="OG23" s="17"/>
      <c r="OH23" s="17"/>
      <c r="OI23" s="17"/>
      <c r="OJ23" s="17"/>
      <c r="OK23" s="17"/>
      <c r="OL23" s="17"/>
      <c r="OM23" s="17"/>
      <c r="ON23" s="17"/>
      <c r="OO23" s="17"/>
      <c r="OP23" s="17"/>
      <c r="OQ23" s="17"/>
      <c r="OR23" s="17"/>
      <c r="OS23" s="17"/>
      <c r="OT23" s="17"/>
      <c r="OU23" s="17"/>
      <c r="OV23" s="17"/>
      <c r="OW23" s="17"/>
      <c r="OX23" s="17"/>
      <c r="OY23" s="17"/>
      <c r="OZ23" s="17"/>
      <c r="PA23" s="17"/>
      <c r="PB23" s="17"/>
      <c r="PC23" s="17"/>
      <c r="PD23" s="17"/>
      <c r="PE23" s="17"/>
      <c r="PF23" s="17"/>
      <c r="PG23" s="17"/>
      <c r="PH23" s="17"/>
      <c r="PI23" s="17"/>
      <c r="PJ23" s="17"/>
      <c r="PK23" s="17"/>
      <c r="PL23" s="17"/>
      <c r="PM23" s="17"/>
      <c r="PN23" s="17"/>
      <c r="PO23" s="17"/>
      <c r="PP23" s="17"/>
      <c r="PQ23" s="17"/>
      <c r="PR23" s="17"/>
      <c r="PS23" s="17"/>
      <c r="PT23" s="17"/>
      <c r="PU23" s="17"/>
      <c r="PV23" s="17"/>
      <c r="PW23" s="17"/>
      <c r="PX23" s="17"/>
      <c r="PY23" s="17"/>
      <c r="PZ23" s="17"/>
      <c r="QA23" s="17"/>
      <c r="QB23" s="17"/>
      <c r="QC23" s="17"/>
      <c r="QD23" s="17"/>
      <c r="QE23" s="17"/>
      <c r="QF23" s="17"/>
      <c r="QG23" s="17"/>
      <c r="QH23" s="17"/>
      <c r="QI23" s="17"/>
      <c r="QJ23" s="17"/>
      <c r="QK23" s="17"/>
      <c r="QL23" s="17"/>
      <c r="QM23" s="17"/>
      <c r="QN23" s="17"/>
      <c r="QO23" s="17"/>
      <c r="QP23" s="17"/>
      <c r="QQ23" s="17"/>
      <c r="QR23" s="17"/>
      <c r="QS23" s="17"/>
      <c r="QT23" s="17"/>
      <c r="QU23" s="16">
        <v>-29.0</v>
      </c>
      <c r="QV23" s="16">
        <v>-6.0</v>
      </c>
      <c r="QW23" s="16">
        <v>-20.0</v>
      </c>
      <c r="QX23" s="17"/>
      <c r="QY23" s="17"/>
      <c r="QZ23" s="17"/>
      <c r="RA23" s="17"/>
      <c r="RB23" s="17"/>
      <c r="RC23" s="17"/>
      <c r="RD23" s="17"/>
      <c r="RE23" s="17"/>
      <c r="RF23" s="17"/>
      <c r="RG23" s="17"/>
      <c r="RH23" s="17"/>
      <c r="RI23" s="17"/>
      <c r="RJ23" s="17"/>
      <c r="RK23" s="17"/>
      <c r="RL23" s="17"/>
      <c r="RM23" s="17"/>
      <c r="RN23" s="17"/>
      <c r="RO23" s="17"/>
      <c r="RP23" s="17"/>
      <c r="RQ23" s="17"/>
      <c r="RR23" s="17"/>
      <c r="RS23" s="17"/>
      <c r="RT23" s="17"/>
      <c r="RU23" s="17"/>
      <c r="RV23" s="17"/>
      <c r="RW23" s="17"/>
      <c r="RX23" s="17"/>
      <c r="RY23" s="17"/>
      <c r="RZ23" s="17"/>
      <c r="SA23" s="17"/>
      <c r="SB23" s="17"/>
      <c r="SC23" s="17"/>
      <c r="SD23" s="17"/>
      <c r="SE23" s="17"/>
      <c r="SF23" s="17"/>
      <c r="SG23" s="17"/>
      <c r="SH23" s="17"/>
      <c r="SI23" s="17"/>
      <c r="SJ23" s="17"/>
      <c r="SK23" s="17"/>
      <c r="SL23" s="17"/>
      <c r="SM23" s="17"/>
      <c r="SN23" s="17"/>
      <c r="SO23" s="17"/>
      <c r="SP23" s="17"/>
      <c r="SQ23" s="17"/>
      <c r="SR23" s="17"/>
      <c r="SS23" s="17"/>
      <c r="ST23" s="17"/>
      <c r="SU23" s="17"/>
      <c r="SV23" s="17"/>
      <c r="SW23" s="17"/>
      <c r="SX23" s="17"/>
      <c r="SY23" s="17"/>
      <c r="SZ23" s="17"/>
      <c r="TA23" s="17"/>
      <c r="TB23" s="17"/>
      <c r="TC23" s="17"/>
      <c r="TD23" s="17"/>
      <c r="TE23" s="17"/>
      <c r="TF23" s="17"/>
      <c r="TG23" s="17"/>
      <c r="TH23" s="17"/>
      <c r="TI23" s="17"/>
      <c r="TJ23" s="17"/>
      <c r="TK23" s="17"/>
      <c r="TL23" s="17"/>
      <c r="TM23" s="17"/>
      <c r="TN23" s="17"/>
      <c r="TO23" s="17"/>
      <c r="TP23" s="17"/>
      <c r="TQ23" s="17"/>
      <c r="TR23" s="17"/>
      <c r="TS23" s="17"/>
      <c r="TT23" s="17"/>
      <c r="TU23" s="17"/>
      <c r="TV23" s="17"/>
      <c r="TW23" s="17"/>
      <c r="TX23" s="17"/>
      <c r="TY23" s="17"/>
      <c r="TZ23" s="17"/>
      <c r="UA23" s="17"/>
      <c r="UB23" s="17"/>
      <c r="UC23" s="17"/>
      <c r="UD23" s="17"/>
      <c r="UE23" s="17"/>
      <c r="UF23" s="17"/>
      <c r="UG23" s="17"/>
      <c r="UH23" s="17"/>
      <c r="UI23" s="17"/>
      <c r="UJ23" s="17"/>
      <c r="UK23" s="17"/>
      <c r="UL23" s="17"/>
      <c r="UM23" s="17"/>
      <c r="UN23" s="17"/>
      <c r="UO23" s="17"/>
      <c r="UP23" s="17"/>
      <c r="UQ23" s="17"/>
      <c r="UR23" s="17"/>
      <c r="US23" s="17"/>
      <c r="UT23" s="17"/>
      <c r="UU23" s="17"/>
      <c r="UV23" s="17"/>
      <c r="UW23" s="17"/>
      <c r="UX23" s="17"/>
      <c r="UY23" s="17"/>
      <c r="UZ23" s="17"/>
      <c r="VA23" s="17"/>
      <c r="VB23" s="17"/>
      <c r="VC23" s="17"/>
      <c r="VD23" s="17"/>
      <c r="VE23" s="17"/>
      <c r="VF23" s="17"/>
      <c r="VG23" s="17"/>
      <c r="VH23" s="17"/>
      <c r="VI23" s="17"/>
      <c r="VJ23" s="17"/>
      <c r="VK23" s="17"/>
      <c r="VL23" s="17"/>
      <c r="VM23" s="17"/>
      <c r="VN23" s="17"/>
      <c r="VO23" s="17"/>
      <c r="VP23" s="17"/>
      <c r="VQ23" s="17"/>
      <c r="VR23" s="17"/>
      <c r="VS23" s="17"/>
      <c r="VT23" s="17"/>
      <c r="VU23" s="17"/>
      <c r="VV23" s="17"/>
      <c r="VW23" s="17"/>
      <c r="VX23" s="17"/>
      <c r="VY23" s="17"/>
      <c r="VZ23" s="17"/>
      <c r="WA23" s="17"/>
      <c r="WB23" s="17"/>
      <c r="WC23" s="17"/>
      <c r="WD23" s="17"/>
      <c r="WE23" s="17"/>
      <c r="WF23" s="17"/>
      <c r="WG23" s="17"/>
      <c r="WH23" s="17"/>
      <c r="WI23" s="17"/>
      <c r="WJ23" s="17"/>
      <c r="WK23" s="17"/>
      <c r="WL23" s="17"/>
      <c r="WM23" s="17"/>
      <c r="WN23" s="17"/>
      <c r="WO23" s="17"/>
      <c r="WP23" s="17"/>
      <c r="WQ23" s="17"/>
      <c r="WR23" s="17"/>
      <c r="WS23" s="17"/>
      <c r="WT23" s="17"/>
      <c r="WU23" s="17"/>
      <c r="WV23" s="17"/>
      <c r="WW23" s="17"/>
      <c r="WX23" s="17"/>
      <c r="WY23" s="17"/>
      <c r="WZ23" s="17"/>
      <c r="XA23" s="17"/>
      <c r="XB23" s="17"/>
      <c r="XC23" s="17"/>
      <c r="XD23" s="17"/>
      <c r="XE23" s="17"/>
      <c r="XF23" s="17"/>
      <c r="XG23" s="17"/>
      <c r="XH23" s="17"/>
      <c r="XI23" s="17"/>
      <c r="XJ23" s="17"/>
      <c r="XK23" s="17"/>
      <c r="XL23" s="17"/>
      <c r="XM23" s="17"/>
      <c r="XN23" s="17"/>
      <c r="XO23" s="17"/>
      <c r="XP23" s="17"/>
      <c r="XQ23" s="17"/>
      <c r="XR23" s="17"/>
      <c r="XS23" s="17"/>
      <c r="XT23" s="17"/>
      <c r="XU23" s="17"/>
      <c r="XV23" s="17"/>
      <c r="XW23" s="17"/>
      <c r="XX23" s="17"/>
      <c r="XY23" s="17"/>
      <c r="XZ23" s="17"/>
      <c r="YA23" s="17"/>
      <c r="YB23" s="17"/>
      <c r="YC23" s="17"/>
      <c r="YD23" s="17"/>
      <c r="YE23" s="17"/>
      <c r="YF23" s="17"/>
      <c r="YG23" s="17"/>
      <c r="YH23" s="17"/>
      <c r="YI23" s="17"/>
      <c r="YJ23" s="17"/>
      <c r="YK23" s="17"/>
      <c r="YL23" s="17"/>
      <c r="YM23" s="17"/>
      <c r="YN23" s="17"/>
      <c r="YO23" s="17"/>
      <c r="YP23" s="17"/>
      <c r="YQ23" s="17"/>
      <c r="YR23" s="17"/>
      <c r="YS23" s="17"/>
      <c r="YT23" s="17"/>
      <c r="YU23" s="17"/>
      <c r="YV23" s="17"/>
      <c r="YW23" s="17"/>
      <c r="YX23" s="17"/>
      <c r="YY23" s="17"/>
      <c r="YZ23" s="17"/>
      <c r="ZA23" s="17"/>
      <c r="ZB23" s="17"/>
      <c r="ZC23" s="17"/>
      <c r="ZD23" s="17"/>
      <c r="ZE23" s="17"/>
      <c r="ZF23" s="17"/>
      <c r="ZG23" s="17"/>
      <c r="ZH23" s="17"/>
      <c r="ZI23" s="17"/>
      <c r="ZJ23" s="17"/>
      <c r="ZK23" s="17"/>
      <c r="ZL23" s="17"/>
      <c r="ZM23" s="17"/>
      <c r="ZN23" s="17"/>
      <c r="ZO23" s="17"/>
      <c r="ZP23" s="17"/>
      <c r="ZQ23" s="17"/>
      <c r="ZR23" s="17"/>
      <c r="ZS23" s="17"/>
      <c r="ZT23" s="17"/>
      <c r="ZU23" s="17"/>
      <c r="ZV23" s="17"/>
      <c r="ZW23" s="17"/>
      <c r="ZX23" s="17"/>
      <c r="ZY23" s="17"/>
      <c r="ZZ23" s="17"/>
      <c r="AAA23" s="17"/>
      <c r="AAB23" s="17"/>
      <c r="AAC23" s="17"/>
      <c r="AAD23" s="17"/>
      <c r="AAE23" s="17"/>
      <c r="AAF23" s="17"/>
      <c r="AAG23" s="17"/>
      <c r="AAH23" s="17"/>
      <c r="AAI23" s="17"/>
      <c r="AAJ23" s="17"/>
      <c r="AAK23" s="17"/>
      <c r="AAL23" s="17"/>
      <c r="AAM23" s="17"/>
      <c r="AAN23" s="17"/>
      <c r="AAO23" s="17"/>
      <c r="AAP23" s="17"/>
      <c r="AAQ23" s="17"/>
      <c r="AAR23" s="17"/>
      <c r="AAS23" s="17"/>
      <c r="AAT23" s="17"/>
      <c r="AAU23" s="17"/>
      <c r="AAV23" s="17"/>
      <c r="AAW23" s="17"/>
      <c r="AAX23" s="17"/>
      <c r="AAY23" s="17"/>
      <c r="AAZ23" s="17"/>
      <c r="ABA23" s="17"/>
      <c r="ABB23" s="17"/>
      <c r="ABC23" s="17"/>
      <c r="ABD23" s="17"/>
      <c r="ABE23" s="17"/>
      <c r="ABF23" s="17"/>
      <c r="ABG23" s="17"/>
      <c r="ABH23" s="17"/>
      <c r="ABI23" s="17"/>
      <c r="ABJ23" s="17"/>
      <c r="ABK23" s="17"/>
      <c r="ABL23" s="17"/>
      <c r="ABM23" s="17"/>
      <c r="ABN23" s="17"/>
      <c r="ABO23" s="17"/>
      <c r="ABP23" s="17"/>
      <c r="ABQ23" s="17"/>
      <c r="ABR23" s="17"/>
      <c r="ABS23" s="17"/>
      <c r="ABT23" s="17"/>
      <c r="ABU23" s="17"/>
      <c r="ABV23" s="17"/>
      <c r="ABW23" s="17"/>
      <c r="ABX23" s="17"/>
      <c r="ABY23" s="17"/>
      <c r="ABZ23" s="17"/>
      <c r="ACA23" s="17"/>
      <c r="ACB23" s="17"/>
      <c r="ACC23" s="17"/>
      <c r="ACD23" s="17"/>
      <c r="ACE23" s="17"/>
      <c r="ACF23" s="17"/>
      <c r="ACG23" s="17"/>
      <c r="ACH23" s="17"/>
      <c r="ACI23" s="17"/>
      <c r="ACJ23" s="17"/>
      <c r="ACK23" s="17"/>
      <c r="ACL23" s="17"/>
      <c r="ACM23" s="17"/>
      <c r="ACN23" s="17"/>
      <c r="ACO23" s="17"/>
      <c r="ACP23" s="17"/>
      <c r="ACQ23" s="17"/>
      <c r="ACR23" s="17"/>
      <c r="ACS23" s="17"/>
      <c r="ACT23" s="17"/>
      <c r="ACU23" s="17"/>
      <c r="ACV23" s="17"/>
      <c r="ACW23" s="17"/>
      <c r="ACX23" s="17"/>
      <c r="ACY23" s="17"/>
      <c r="ACZ23" s="17"/>
      <c r="ADA23" s="17"/>
      <c r="ADB23" s="17"/>
      <c r="ADC23" s="17"/>
      <c r="ADD23" s="17"/>
      <c r="ADE23" s="17"/>
      <c r="ADF23" s="17"/>
      <c r="ADG23" s="17"/>
      <c r="ADH23" s="17"/>
      <c r="ADI23" s="17"/>
      <c r="ADJ23" s="17"/>
      <c r="ADK23" s="17"/>
      <c r="ADL23" s="17"/>
      <c r="ADM23" s="17"/>
      <c r="ADN23" s="17"/>
      <c r="ADO23" s="17"/>
      <c r="ADP23" s="17"/>
      <c r="ADQ23" s="17"/>
      <c r="ADR23" s="17"/>
      <c r="ADS23" s="17"/>
      <c r="ADT23" s="17"/>
      <c r="ADU23" s="17"/>
      <c r="ADV23" s="17"/>
      <c r="ADW23" s="17"/>
      <c r="ADX23" s="17"/>
      <c r="ADY23" s="17"/>
      <c r="ADZ23" s="17"/>
      <c r="AEA23" s="17"/>
      <c r="AEB23" s="17"/>
      <c r="AEC23" s="17"/>
      <c r="AED23" s="17"/>
      <c r="AEE23" s="17"/>
      <c r="AEF23" s="17"/>
      <c r="AEG23" s="17"/>
      <c r="AEH23" s="17"/>
      <c r="AEI23" s="17"/>
      <c r="AEJ23" s="17"/>
      <c r="AEK23" s="17"/>
      <c r="AEL23" s="17"/>
      <c r="AEM23" s="17"/>
      <c r="AEN23" s="17"/>
      <c r="AEO23" s="17"/>
      <c r="AEP23" s="17"/>
      <c r="AEQ23" s="17"/>
      <c r="AER23" s="17"/>
      <c r="AES23" s="17"/>
      <c r="AET23" s="17"/>
      <c r="AEU23" s="17"/>
      <c r="AEV23" s="17"/>
      <c r="AEW23" s="17"/>
      <c r="AEX23" s="17"/>
      <c r="AEY23" s="17"/>
      <c r="AEZ23" s="17"/>
      <c r="AFA23" s="17"/>
      <c r="AFB23" s="17"/>
      <c r="AFC23" s="17"/>
      <c r="AFD23" s="17"/>
      <c r="AFE23" s="17"/>
      <c r="AFF23" s="17"/>
      <c r="AFG23" s="17"/>
      <c r="AFH23" s="17"/>
      <c r="AFI23" s="17"/>
      <c r="AFJ23" s="17"/>
      <c r="AFK23" s="17"/>
      <c r="AFL23" s="17"/>
      <c r="AFM23" s="17"/>
      <c r="AFN23" s="17"/>
      <c r="AFO23" s="17"/>
      <c r="AFP23" s="17"/>
      <c r="AFQ23" s="17"/>
      <c r="AFR23" s="17"/>
      <c r="AFS23" s="17"/>
      <c r="AFT23" s="17"/>
      <c r="AFU23" s="17"/>
      <c r="AFV23" s="17"/>
      <c r="AFW23" s="17"/>
      <c r="AFX23" s="17"/>
      <c r="AFY23" s="17"/>
      <c r="AFZ23" s="17"/>
      <c r="AGA23" s="17"/>
      <c r="AGB23" s="17"/>
      <c r="AGC23" s="17"/>
      <c r="AGD23" s="17"/>
      <c r="AGE23" s="17"/>
      <c r="AGF23" s="17"/>
      <c r="AGG23" s="17"/>
      <c r="AGH23" s="17"/>
      <c r="AGI23" s="17"/>
      <c r="AGJ23" s="17"/>
      <c r="AGK23" s="17"/>
      <c r="AGL23" s="17"/>
      <c r="AGM23" s="17"/>
      <c r="AGN23" s="17"/>
      <c r="AGO23" s="17"/>
      <c r="AGP23" s="17"/>
      <c r="AGQ23" s="17"/>
      <c r="AGR23" s="17"/>
      <c r="AGS23" s="17"/>
      <c r="AGT23" s="17"/>
      <c r="AGU23" s="17"/>
      <c r="AGV23" s="17"/>
      <c r="AGW23" s="17"/>
      <c r="AGX23" s="17"/>
      <c r="AGY23" s="17"/>
      <c r="AGZ23" s="17"/>
      <c r="AHA23" s="17"/>
      <c r="AHB23" s="17"/>
      <c r="AHC23" s="17"/>
      <c r="AHD23" s="17"/>
      <c r="AHE23" s="17"/>
      <c r="AHF23" s="17"/>
      <c r="AHG23" s="17"/>
      <c r="AHH23" s="17"/>
      <c r="AHI23" s="17"/>
      <c r="AHJ23" s="17"/>
      <c r="AHK23" s="17"/>
      <c r="AHL23" s="17"/>
      <c r="AHM23" s="17"/>
      <c r="AHN23" s="17"/>
      <c r="AHO23" s="17"/>
      <c r="AHP23" s="17"/>
      <c r="AHQ23" s="17"/>
      <c r="AHR23" s="17"/>
      <c r="AHS23" s="17"/>
      <c r="AHT23" s="17"/>
      <c r="AHU23" s="17"/>
      <c r="AHV23" s="17"/>
      <c r="AHW23" s="17"/>
      <c r="AHX23" s="17"/>
      <c r="AHY23" s="17"/>
      <c r="AHZ23" s="17"/>
      <c r="AIA23" s="17"/>
      <c r="AIB23" s="17"/>
      <c r="AIC23" s="17"/>
      <c r="AID23" s="17"/>
      <c r="AIE23" s="17"/>
      <c r="AIF23" s="17"/>
      <c r="AIG23" s="17"/>
      <c r="AIH23" s="17"/>
      <c r="AII23" s="17"/>
      <c r="AIJ23" s="17"/>
      <c r="AIK23" s="17"/>
      <c r="AIL23" s="17"/>
      <c r="AIM23" s="17"/>
      <c r="AIN23" s="17"/>
      <c r="AIO23" s="17"/>
      <c r="AIP23" s="17"/>
      <c r="AIQ23" s="17"/>
      <c r="AIR23" s="17"/>
      <c r="AIS23" s="17"/>
      <c r="AIT23" s="17"/>
      <c r="AIU23" s="17"/>
      <c r="AIV23" s="17"/>
      <c r="AIW23" s="17"/>
      <c r="AIX23" s="17"/>
      <c r="AIY23" s="17"/>
      <c r="AIZ23" s="17"/>
      <c r="AJA23" s="17"/>
      <c r="AJB23" s="17"/>
      <c r="AJC23" s="17"/>
      <c r="AJD23" s="17"/>
      <c r="AJE23" s="17"/>
      <c r="AJF23" s="17"/>
      <c r="AJG23" s="17"/>
      <c r="AJH23" s="17"/>
      <c r="AJI23" s="17"/>
      <c r="AJJ23" s="17"/>
      <c r="AJK23" s="17"/>
      <c r="AJL23" s="17"/>
      <c r="AJM23" s="17"/>
      <c r="AJN23" s="17"/>
      <c r="AJO23" s="17"/>
      <c r="AJP23" s="17"/>
      <c r="AJQ23" s="17"/>
      <c r="AJR23" s="17"/>
      <c r="AJS23" s="17"/>
      <c r="AJT23" s="17"/>
      <c r="AJU23" s="17"/>
      <c r="AJV23" s="17"/>
      <c r="AJW23" s="17"/>
      <c r="AJX23" s="17"/>
      <c r="AJY23" s="17"/>
      <c r="AJZ23" s="17"/>
      <c r="AKA23" s="17"/>
      <c r="AKB23" s="17"/>
      <c r="AKC23" s="17"/>
      <c r="AKD23" s="17"/>
      <c r="AKE23" s="17"/>
      <c r="AKF23" s="17"/>
      <c r="AKG23" s="17"/>
      <c r="AKH23" s="17"/>
      <c r="AKI23" s="17"/>
      <c r="AKJ23" s="17"/>
      <c r="AKK23" s="17"/>
      <c r="AKL23" s="17"/>
      <c r="AKM23" s="17"/>
      <c r="AKN23" s="17"/>
      <c r="AKO23" s="17"/>
      <c r="AKP23" s="17"/>
      <c r="AKQ23" s="17"/>
      <c r="AKR23" s="17"/>
      <c r="AKS23" s="17"/>
      <c r="AKT23" s="17"/>
      <c r="AKU23" s="17"/>
      <c r="AKV23" s="17"/>
      <c r="AKW23" s="17"/>
      <c r="AKX23" s="17"/>
      <c r="AKY23" s="17"/>
      <c r="AKZ23" s="17"/>
      <c r="ALA23" s="17"/>
      <c r="ALB23" s="17"/>
      <c r="ALC23" s="17"/>
      <c r="ALD23" s="17"/>
      <c r="ALE23" s="17"/>
      <c r="ALF23" s="17"/>
      <c r="ALG23" s="17"/>
      <c r="ALH23" s="17"/>
      <c r="ALI23" s="17"/>
      <c r="ALJ23" s="17"/>
      <c r="ALK23" s="17"/>
      <c r="ALL23" s="17"/>
      <c r="ALM23" s="17"/>
      <c r="ALN23" s="17"/>
      <c r="ALO23" s="17"/>
      <c r="ALP23" s="17"/>
      <c r="ALQ23" s="17"/>
      <c r="ALR23" s="17"/>
      <c r="ALS23" s="17"/>
      <c r="ALT23" s="17"/>
      <c r="ALU23" s="17"/>
      <c r="ALV23" s="17"/>
      <c r="ALW23" s="17"/>
      <c r="ALX23" s="17"/>
      <c r="ALY23" s="17"/>
      <c r="ALZ23" s="17"/>
      <c r="AMA23" s="17"/>
      <c r="AMB23" s="17"/>
      <c r="AMC23" s="17"/>
      <c r="AMD23" s="17"/>
      <c r="AME23" s="17"/>
      <c r="AMF23" s="17"/>
      <c r="AMG23" s="17"/>
      <c r="AMH23" s="17"/>
      <c r="AMI23" s="17"/>
      <c r="AMJ23" s="17"/>
      <c r="AMK23" s="17"/>
      <c r="AML23" s="17"/>
      <c r="AMM23" s="17"/>
      <c r="AMN23" s="17"/>
      <c r="AMO23" s="17"/>
      <c r="AMP23" s="17"/>
      <c r="AMQ23" s="17"/>
      <c r="AMR23" s="17"/>
      <c r="AMS23" s="17"/>
      <c r="AMT23" s="17"/>
      <c r="AMU23" s="17"/>
      <c r="AMV23" s="17"/>
      <c r="AMW23" s="17"/>
      <c r="AMX23" s="17"/>
      <c r="AMY23" s="17"/>
      <c r="AMZ23" s="17"/>
      <c r="ANA23" s="17"/>
      <c r="ANB23" s="17"/>
      <c r="ANC23" s="17"/>
      <c r="AND23" s="17"/>
      <c r="ANE23" s="17"/>
      <c r="ANF23" s="17"/>
      <c r="ANG23" s="17"/>
      <c r="ANH23" s="17"/>
      <c r="ANI23" s="17"/>
      <c r="ANJ23" s="17"/>
      <c r="ANK23" s="17"/>
      <c r="ANL23" s="17"/>
      <c r="ANM23" s="17"/>
      <c r="ANN23" s="17"/>
      <c r="ANO23" s="17"/>
      <c r="ANP23" s="17"/>
      <c r="ANQ23" s="17"/>
      <c r="ANR23" s="17"/>
      <c r="ANS23" s="17"/>
      <c r="ANT23" s="17"/>
      <c r="ANU23" s="17"/>
      <c r="ANV23" s="17"/>
      <c r="ANW23" s="17"/>
      <c r="ANX23" s="17"/>
      <c r="ANY23" s="17"/>
      <c r="ANZ23" s="17"/>
      <c r="AOA23" s="17"/>
      <c r="AOB23" s="17"/>
      <c r="AOC23" s="17"/>
      <c r="AOD23" s="17"/>
      <c r="AOE23" s="17"/>
      <c r="AOF23" s="17"/>
      <c r="AOG23" s="17"/>
      <c r="AOH23" s="17"/>
      <c r="AOI23" s="17"/>
      <c r="AOJ23" s="17"/>
      <c r="AOK23" s="17"/>
      <c r="AOL23" s="17"/>
      <c r="AOM23" s="17"/>
      <c r="AON23" s="17"/>
      <c r="AOO23" s="17"/>
      <c r="AOP23" s="17"/>
      <c r="AOQ23" s="17"/>
      <c r="AOR23" s="17"/>
      <c r="AOS23" s="17"/>
      <c r="AOT23" s="17"/>
      <c r="AOU23" s="17"/>
      <c r="AOV23" s="17"/>
      <c r="AOW23" s="17"/>
      <c r="AOX23" s="17"/>
      <c r="AOY23" s="17"/>
      <c r="AOZ23" s="17"/>
      <c r="APA23" s="17"/>
      <c r="APB23" s="17"/>
      <c r="APC23" s="17"/>
      <c r="APD23" s="17"/>
      <c r="APE23" s="17"/>
      <c r="APF23" s="17"/>
      <c r="APG23" s="17"/>
      <c r="APH23" s="17"/>
      <c r="API23" s="17"/>
      <c r="APJ23" s="17"/>
      <c r="APK23" s="17"/>
      <c r="APL23" s="17"/>
      <c r="APM23" s="17"/>
      <c r="APN23" s="17"/>
      <c r="APO23" s="17"/>
      <c r="APP23" s="17"/>
      <c r="APQ23" s="17"/>
      <c r="APR23" s="17"/>
      <c r="APS23" s="17"/>
      <c r="APT23" s="17"/>
      <c r="APU23" s="17"/>
      <c r="APV23" s="17"/>
      <c r="APW23" s="17"/>
      <c r="APX23" s="17"/>
      <c r="APY23" s="17"/>
      <c r="APZ23" s="17"/>
      <c r="AQA23" s="17"/>
      <c r="AQB23" s="17"/>
      <c r="AQC23" s="17"/>
      <c r="AQD23" s="17"/>
      <c r="AQE23" s="17"/>
      <c r="AQF23" s="17"/>
      <c r="AQG23" s="17"/>
      <c r="AQH23" s="17"/>
      <c r="AQI23" s="17"/>
      <c r="AQJ23" s="17"/>
      <c r="AQK23" s="17"/>
      <c r="AQL23" s="17"/>
      <c r="AQM23" s="17"/>
      <c r="AQN23" s="17"/>
      <c r="AQO23" s="17"/>
      <c r="AQP23" s="17"/>
      <c r="AQQ23" s="17"/>
      <c r="AQR23" s="17"/>
      <c r="AQS23" s="17"/>
      <c r="AQT23" s="17"/>
      <c r="AQU23" s="17"/>
      <c r="AQV23" s="17"/>
      <c r="AQW23" s="17"/>
      <c r="AQX23" s="17"/>
      <c r="AQY23" s="17"/>
      <c r="AQZ23" s="17"/>
      <c r="ARA23" s="17"/>
      <c r="ARB23" s="17"/>
      <c r="ARC23" s="17"/>
      <c r="ARD23" s="17"/>
      <c r="ARE23" s="17"/>
      <c r="ARF23" s="17"/>
      <c r="ARG23" s="17"/>
      <c r="ARH23" s="17"/>
      <c r="ARI23" s="17"/>
      <c r="ARJ23" s="17"/>
      <c r="ARK23" s="17"/>
      <c r="ARL23" s="17"/>
      <c r="ARM23" s="17"/>
      <c r="ARN23" s="17"/>
      <c r="ARO23" s="17"/>
      <c r="ARP23" s="17"/>
      <c r="ARQ23" s="17"/>
      <c r="ARR23" s="17"/>
      <c r="ARS23" s="17"/>
      <c r="ART23" s="17"/>
      <c r="ARU23" s="17"/>
      <c r="ARV23" s="17"/>
      <c r="ARW23" s="17"/>
      <c r="ARX23" s="17"/>
      <c r="ARY23" s="17"/>
      <c r="ARZ23" s="17"/>
      <c r="ASA23" s="17"/>
      <c r="ASB23" s="17"/>
      <c r="ASC23" s="17"/>
      <c r="ASD23" s="17"/>
      <c r="ASE23" s="17"/>
      <c r="ASF23" s="17"/>
      <c r="ASG23" s="17"/>
      <c r="ASH23" s="17"/>
      <c r="ASI23" s="17"/>
      <c r="ASJ23" s="17"/>
      <c r="ASK23" s="17"/>
      <c r="ASL23" s="17"/>
      <c r="ASM23" s="17"/>
      <c r="ASN23" s="17"/>
      <c r="ASO23" s="17"/>
      <c r="ASP23" s="17"/>
      <c r="ASQ23" s="17"/>
      <c r="ASR23" s="17"/>
      <c r="ASS23" s="17"/>
      <c r="AST23" s="17"/>
      <c r="ASU23" s="17"/>
      <c r="ASV23" s="17"/>
      <c r="ASW23" s="17"/>
      <c r="ASX23" s="17"/>
      <c r="ASY23" s="17"/>
      <c r="ASZ23" s="17"/>
      <c r="ATA23" s="17"/>
      <c r="ATB23" s="17"/>
      <c r="ATC23" s="17"/>
      <c r="ATD23" s="17"/>
      <c r="ATE23" s="17"/>
      <c r="ATF23" s="17"/>
      <c r="ATG23" s="17"/>
      <c r="ATH23" s="17"/>
      <c r="ATI23" s="17"/>
      <c r="ATJ23" s="17"/>
      <c r="ATK23" s="17"/>
      <c r="ATL23" s="17"/>
      <c r="ATM23" s="17"/>
      <c r="ATN23" s="17"/>
      <c r="ATO23" s="17"/>
      <c r="ATP23" s="17"/>
      <c r="ATQ23" s="17"/>
      <c r="ATR23" s="17"/>
      <c r="ATS23" s="17"/>
      <c r="ATT23" s="17"/>
      <c r="ATU23" s="17"/>
      <c r="ATV23" s="17"/>
      <c r="ATW23" s="17"/>
      <c r="ATX23" s="17"/>
      <c r="ATY23" s="17"/>
      <c r="ATZ23" s="17"/>
      <c r="AUA23" s="17"/>
      <c r="AUB23" s="17"/>
      <c r="AUC23" s="17"/>
      <c r="AUD23" s="17"/>
      <c r="AUE23" s="17"/>
      <c r="AUF23" s="17"/>
      <c r="AUG23" s="17"/>
      <c r="AUH23" s="17"/>
      <c r="AUI23" s="17"/>
      <c r="AUJ23" s="17"/>
      <c r="AUK23" s="17"/>
      <c r="AUL23" s="17"/>
      <c r="AUM23" s="17"/>
      <c r="AUN23" s="17"/>
      <c r="AUO23" s="17"/>
      <c r="AUP23" s="17"/>
      <c r="AUQ23" s="17"/>
      <c r="AUR23" s="17"/>
      <c r="AUS23" s="17"/>
      <c r="AUT23" s="17"/>
      <c r="AUU23" s="17"/>
      <c r="AUV23" s="17"/>
      <c r="AUW23" s="17"/>
      <c r="AUX23" s="17"/>
      <c r="AUY23" s="17"/>
      <c r="AUZ23" s="17"/>
      <c r="AVA23" s="17"/>
      <c r="AVB23" s="17"/>
      <c r="AVC23" s="17"/>
      <c r="AVD23" s="17"/>
      <c r="AVE23" s="17"/>
      <c r="AVF23" s="17"/>
      <c r="AVG23" s="17"/>
      <c r="AVH23" s="17"/>
      <c r="AVI23" s="17"/>
      <c r="AVJ23" s="17"/>
      <c r="AVK23" s="17"/>
      <c r="AVL23" s="17"/>
      <c r="AVM23" s="17"/>
      <c r="AVN23" s="17"/>
      <c r="AVO23" s="17"/>
      <c r="AVP23" s="17"/>
      <c r="AVQ23" s="17"/>
      <c r="AVR23" s="17"/>
      <c r="AVS23" s="17"/>
      <c r="AVT23" s="17"/>
      <c r="AVU23" s="17"/>
      <c r="AVV23" s="17"/>
      <c r="AVW23" s="17"/>
      <c r="AVX23" s="17"/>
      <c r="AVY23" s="17"/>
      <c r="AVZ23" s="17"/>
      <c r="AWA23" s="17"/>
      <c r="AWB23" s="17"/>
      <c r="AWC23" s="17"/>
      <c r="AWD23" s="17"/>
      <c r="AWE23" s="17"/>
      <c r="AWF23" s="17"/>
      <c r="AWG23" s="17"/>
      <c r="AWH23" s="17"/>
      <c r="AWI23" s="17"/>
      <c r="AWJ23" s="17"/>
      <c r="AWK23" s="17"/>
      <c r="AWL23" s="17"/>
      <c r="AWM23" s="17"/>
      <c r="AWN23" s="17"/>
      <c r="AWO23" s="17"/>
      <c r="AWP23" s="17"/>
      <c r="AWQ23" s="17"/>
      <c r="AWR23" s="17"/>
      <c r="AWS23" s="17"/>
      <c r="AWT23" s="17"/>
      <c r="AWU23" s="17"/>
      <c r="AWV23" s="17"/>
      <c r="AWW23" s="17"/>
      <c r="AWX23" s="17"/>
      <c r="AWY23" s="17"/>
      <c r="AWZ23" s="17"/>
      <c r="AXA23" s="17"/>
      <c r="AXB23" s="17"/>
      <c r="AXC23" s="17"/>
      <c r="AXD23" s="17"/>
      <c r="AXE23" s="17"/>
      <c r="AXF23" s="17"/>
      <c r="AXG23" s="17"/>
      <c r="AXH23" s="17"/>
      <c r="AXI23" s="17"/>
      <c r="AXJ23" s="17"/>
      <c r="AXK23" s="17"/>
      <c r="AXL23" s="17"/>
      <c r="AXM23" s="17"/>
      <c r="AXN23" s="17"/>
      <c r="AXO23" s="17"/>
      <c r="AXP23" s="17"/>
      <c r="AXQ23" s="17"/>
      <c r="AXR23" s="17"/>
      <c r="AXS23" s="17"/>
      <c r="AXT23" s="17"/>
      <c r="AXU23" s="17"/>
      <c r="AXV23" s="17"/>
      <c r="AXW23" s="17"/>
      <c r="AXX23" s="17"/>
      <c r="AXY23" s="17"/>
      <c r="AXZ23" s="17"/>
      <c r="AYA23" s="17"/>
      <c r="AYB23" s="17"/>
      <c r="AYC23" s="17"/>
      <c r="AYD23" s="17"/>
      <c r="AYE23" s="17"/>
      <c r="AYF23" s="17"/>
      <c r="AYG23" s="17"/>
      <c r="AYH23" s="17"/>
      <c r="AYI23" s="17"/>
      <c r="AYJ23" s="17"/>
      <c r="AYK23" s="17"/>
      <c r="AYL23" s="17"/>
      <c r="AYM23" s="17"/>
      <c r="AYN23" s="17"/>
      <c r="AYO23" s="17"/>
      <c r="AYP23" s="17"/>
      <c r="AYQ23" s="17"/>
      <c r="AYR23" s="17"/>
      <c r="AYS23" s="17"/>
      <c r="AYT23" s="17"/>
      <c r="AYU23" s="17"/>
      <c r="AYV23" s="17"/>
      <c r="AYW23" s="17"/>
      <c r="AYX23" s="17"/>
      <c r="AYY23" s="17"/>
      <c r="AYZ23" s="17"/>
      <c r="AZA23" s="17"/>
      <c r="AZB23" s="17"/>
      <c r="AZC23" s="17"/>
      <c r="AZD23" s="17"/>
      <c r="AZE23" s="17"/>
      <c r="AZF23" s="17"/>
      <c r="AZG23" s="17"/>
      <c r="AZH23" s="17"/>
      <c r="AZI23" s="17"/>
      <c r="AZJ23" s="17"/>
      <c r="AZK23" s="17"/>
      <c r="AZL23" s="17"/>
      <c r="AZM23" s="17"/>
      <c r="AZN23" s="17"/>
      <c r="AZO23" s="17"/>
      <c r="AZP23" s="17"/>
      <c r="AZQ23" s="17"/>
      <c r="AZR23" s="17"/>
      <c r="AZS23" s="17"/>
      <c r="AZT23" s="17"/>
      <c r="AZU23" s="17"/>
      <c r="AZV23" s="17"/>
      <c r="AZW23" s="17"/>
      <c r="AZX23" s="17"/>
      <c r="AZY23" s="17"/>
      <c r="AZZ23" s="17"/>
      <c r="BAA23" s="17"/>
      <c r="BAB23" s="17"/>
      <c r="BAC23" s="17"/>
      <c r="BAD23" s="17"/>
      <c r="BAE23" s="17"/>
      <c r="BAF23" s="17"/>
      <c r="BAG23" s="17"/>
      <c r="BAH23" s="17"/>
      <c r="BAI23" s="17"/>
      <c r="BAJ23" s="17"/>
      <c r="BAK23" s="17"/>
      <c r="BAL23" s="17"/>
      <c r="BAM23" s="17"/>
      <c r="BAN23" s="17"/>
      <c r="BAO23" s="17"/>
      <c r="BAP23" s="17"/>
      <c r="BAQ23" s="17"/>
      <c r="BAR23" s="17"/>
      <c r="BAS23" s="17"/>
      <c r="BAT23" s="17"/>
      <c r="BAU23" s="17"/>
      <c r="BAV23" s="17"/>
      <c r="BAW23" s="17"/>
      <c r="BAX23" s="17"/>
      <c r="BAY23" s="17"/>
      <c r="BAZ23" s="17"/>
      <c r="BBA23" s="17"/>
      <c r="BBB23" s="17"/>
      <c r="BBC23" s="17"/>
      <c r="BBD23" s="17"/>
      <c r="BBE23" s="17"/>
      <c r="BBF23" s="17"/>
      <c r="BBG23" s="17"/>
      <c r="BBH23" s="17"/>
      <c r="BBI23" s="17"/>
      <c r="BBJ23" s="17"/>
      <c r="BBK23" s="17"/>
      <c r="BBL23" s="17"/>
      <c r="BBM23" s="17"/>
      <c r="BBN23" s="17"/>
      <c r="BBO23" s="17"/>
      <c r="BBP23" s="17"/>
      <c r="BBQ23" s="17"/>
      <c r="BBR23" s="17"/>
      <c r="BBS23" s="17"/>
      <c r="BBT23" s="17"/>
      <c r="BBU23" s="17"/>
      <c r="BBV23" s="17"/>
      <c r="BBW23" s="17"/>
      <c r="BBX23" s="17"/>
      <c r="BBY23" s="17"/>
      <c r="BBZ23" s="17"/>
      <c r="BCA23" s="17"/>
      <c r="BCB23" s="17"/>
      <c r="BCC23" s="17"/>
      <c r="BCD23" s="17"/>
      <c r="BCE23" s="17"/>
      <c r="BCF23" s="17"/>
      <c r="BCG23" s="17"/>
      <c r="BCH23" s="17"/>
      <c r="BCI23" s="17"/>
      <c r="BCJ23" s="17"/>
      <c r="BCK23" s="17"/>
      <c r="BCL23" s="17"/>
      <c r="BCM23" s="17"/>
      <c r="BCN23" s="17"/>
      <c r="BCO23" s="17"/>
      <c r="BCP23" s="17"/>
      <c r="BCQ23" s="17"/>
      <c r="BCR23" s="17"/>
      <c r="BCS23" s="17"/>
      <c r="BCT23" s="17"/>
      <c r="BCU23" s="17"/>
      <c r="BCV23" s="17"/>
      <c r="BCW23" s="17"/>
      <c r="BCX23" s="17"/>
      <c r="BCY23" s="17"/>
      <c r="BCZ23" s="17"/>
      <c r="BDA23" s="17"/>
      <c r="BDB23" s="17"/>
      <c r="BDC23" s="17"/>
      <c r="BDD23" s="17"/>
      <c r="BDE23" s="17"/>
      <c r="BDF23" s="17"/>
      <c r="BDG23" s="17"/>
      <c r="BDH23" s="17"/>
      <c r="BDI23" s="17"/>
      <c r="BDJ23" s="17"/>
      <c r="BDK23" s="17"/>
      <c r="BDL23" s="17"/>
      <c r="BDM23" s="17"/>
      <c r="BDN23" s="17"/>
      <c r="BDO23" s="17"/>
      <c r="BDP23" s="17"/>
      <c r="BDQ23" s="17"/>
      <c r="BDR23" s="17"/>
      <c r="BDS23" s="17"/>
      <c r="BDT23" s="17"/>
      <c r="BDU23" s="17"/>
      <c r="BDV23" s="17"/>
      <c r="BDW23" s="17"/>
      <c r="BDX23" s="17"/>
      <c r="BDY23" s="17"/>
      <c r="BDZ23" s="17"/>
      <c r="BEA23" s="17"/>
      <c r="BEB23" s="17"/>
      <c r="BEC23" s="17"/>
      <c r="BED23" s="17"/>
      <c r="BEE23" s="17"/>
      <c r="BEF23" s="17"/>
      <c r="BEG23" s="17"/>
      <c r="BEH23" s="17"/>
      <c r="BEI23" s="17"/>
      <c r="BEJ23" s="17"/>
      <c r="BEK23" s="17"/>
      <c r="BEL23" s="17"/>
      <c r="BEM23" s="17"/>
      <c r="BEN23" s="17"/>
      <c r="BEO23" s="17"/>
      <c r="BEP23" s="17"/>
      <c r="BEQ23" s="17"/>
      <c r="BER23" s="17"/>
      <c r="BES23" s="17"/>
      <c r="BET23" s="17"/>
      <c r="BEU23" s="17"/>
      <c r="BEV23" s="17"/>
      <c r="BEW23" s="17"/>
      <c r="BEX23" s="17"/>
      <c r="BEY23" s="17"/>
      <c r="BEZ23" s="17"/>
      <c r="BFA23" s="17"/>
      <c r="BFB23" s="17"/>
      <c r="BFC23" s="17"/>
      <c r="BFD23" s="17"/>
      <c r="BFE23" s="17"/>
      <c r="BFF23" s="17"/>
      <c r="BFG23" s="17"/>
      <c r="BFH23" s="17"/>
      <c r="BFI23" s="17"/>
      <c r="BFJ23" s="17"/>
      <c r="BFK23" s="17"/>
      <c r="BFL23" s="17"/>
      <c r="BFM23" s="17"/>
      <c r="BFN23" s="17"/>
      <c r="BFO23" s="17"/>
      <c r="BFP23" s="17"/>
      <c r="BFQ23" s="17"/>
      <c r="BFR23" s="17"/>
      <c r="BFS23" s="17"/>
      <c r="BFT23" s="17"/>
      <c r="BFU23" s="17"/>
      <c r="BFV23" s="17"/>
      <c r="BFW23" s="17"/>
      <c r="BFX23" s="17"/>
      <c r="BFY23" s="17"/>
      <c r="BFZ23" s="17"/>
      <c r="BGA23" s="17"/>
      <c r="BGB23" s="17"/>
      <c r="BGC23" s="17"/>
      <c r="BGD23" s="17"/>
      <c r="BGE23" s="17"/>
      <c r="BGF23" s="17"/>
      <c r="BGG23" s="17"/>
      <c r="BGH23" s="17"/>
      <c r="BGI23" s="17"/>
      <c r="BGJ23" s="17"/>
      <c r="BGK23" s="17"/>
      <c r="BGL23" s="17"/>
      <c r="BGM23" s="17"/>
      <c r="BGN23" s="17"/>
      <c r="BGO23" s="17"/>
      <c r="BGP23" s="17"/>
      <c r="BGQ23" s="17"/>
      <c r="BGR23" s="17"/>
      <c r="BGS23" s="17"/>
      <c r="BGT23" s="17"/>
      <c r="BGU23" s="17"/>
      <c r="BGV23" s="17"/>
      <c r="BGW23" s="17"/>
      <c r="BGX23" s="17"/>
      <c r="BGY23" s="17"/>
      <c r="BGZ23" s="17"/>
      <c r="BHA23" s="17"/>
      <c r="BHB23" s="17"/>
      <c r="BHC23" s="17"/>
      <c r="BHD23" s="17"/>
      <c r="BHE23" s="17"/>
      <c r="BHF23" s="17"/>
      <c r="BHG23" s="17"/>
      <c r="BHH23" s="17"/>
      <c r="BHI23" s="17"/>
      <c r="BHJ23" s="17"/>
      <c r="BHK23" s="17"/>
      <c r="BHL23" s="17"/>
      <c r="BHM23" s="17"/>
      <c r="BHN23" s="17"/>
      <c r="BHO23" s="17"/>
      <c r="BHP23" s="17"/>
      <c r="BHQ23" s="17"/>
      <c r="BHR23" s="17"/>
      <c r="BHS23" s="17"/>
      <c r="BHT23" s="17"/>
      <c r="BHU23" s="17"/>
      <c r="BHV23" s="17"/>
      <c r="BHW23" s="17"/>
      <c r="BHX23" s="17"/>
      <c r="BHY23" s="17"/>
      <c r="BHZ23" s="17"/>
      <c r="BIA23" s="17"/>
      <c r="BIB23" s="17"/>
      <c r="BIC23" s="17"/>
      <c r="BID23" s="17"/>
      <c r="BIE23" s="17"/>
      <c r="BIF23" s="17"/>
      <c r="BIG23" s="17"/>
      <c r="BIH23" s="17"/>
      <c r="BII23" s="17"/>
      <c r="BIJ23" s="17"/>
      <c r="BIK23" s="17"/>
      <c r="BIL23" s="17"/>
      <c r="BIM23" s="17"/>
      <c r="BIN23" s="17"/>
      <c r="BIO23" s="17"/>
      <c r="BIP23" s="17"/>
      <c r="BIQ23" s="17"/>
      <c r="BIR23" s="17"/>
      <c r="BIS23" s="17"/>
      <c r="BIT23" s="17"/>
      <c r="BIU23" s="17"/>
      <c r="BIV23" s="17"/>
      <c r="BIW23" s="17"/>
      <c r="BIX23" s="17"/>
      <c r="BIY23" s="17"/>
      <c r="BIZ23" s="17"/>
      <c r="BJA23" s="17"/>
      <c r="BJB23" s="17"/>
      <c r="BJC23" s="17"/>
      <c r="BJD23" s="17"/>
      <c r="BJE23" s="17"/>
      <c r="BJF23" s="17"/>
      <c r="BJG23" s="17"/>
      <c r="BJH23" s="17"/>
      <c r="BJI23" s="17"/>
      <c r="BJJ23" s="17"/>
      <c r="BJK23" s="17"/>
      <c r="BJL23" s="17"/>
      <c r="BJM23" s="17"/>
      <c r="BJN23" s="17"/>
      <c r="BJO23" s="17"/>
      <c r="BJP23" s="17"/>
      <c r="BJQ23" s="17"/>
      <c r="BJR23" s="17"/>
      <c r="BJS23" s="17"/>
      <c r="BJT23" s="17"/>
      <c r="BJU23" s="17"/>
      <c r="BJV23" s="17"/>
      <c r="BJW23" s="17"/>
      <c r="BJX23" s="17"/>
      <c r="BJY23" s="17"/>
      <c r="BJZ23" s="17"/>
      <c r="BKA23" s="17"/>
      <c r="BKB23" s="17"/>
      <c r="BKC23" s="17"/>
      <c r="BKD23" s="17"/>
      <c r="BKE23" s="17"/>
      <c r="BKF23" s="17"/>
      <c r="BKG23" s="17"/>
      <c r="BKH23" s="17"/>
      <c r="BKI23" s="17"/>
      <c r="BKJ23" s="17"/>
      <c r="BKK23" s="17"/>
      <c r="BKL23" s="17"/>
      <c r="BKM23" s="17"/>
      <c r="BKN23" s="17"/>
      <c r="BKO23" s="17"/>
      <c r="BKP23" s="17"/>
      <c r="BKQ23" s="17"/>
      <c r="BKR23" s="17"/>
      <c r="BKS23" s="17"/>
      <c r="BKT23" s="17"/>
      <c r="BKU23" s="17"/>
      <c r="BKV23" s="17"/>
      <c r="BKW23" s="17"/>
      <c r="BKX23" s="17"/>
      <c r="BKY23" s="17"/>
      <c r="BKZ23" s="17"/>
      <c r="BLA23" s="17"/>
      <c r="BLB23" s="17"/>
      <c r="BLC23" s="17"/>
      <c r="BLD23" s="17"/>
      <c r="BLE23" s="17"/>
      <c r="BLF23" s="17"/>
      <c r="BLG23" s="17"/>
      <c r="BLH23" s="17"/>
      <c r="BLI23" s="17"/>
      <c r="BLJ23" s="17"/>
      <c r="BLK23" s="17"/>
      <c r="BLL23" s="17"/>
      <c r="BLM23" s="17"/>
      <c r="BLN23" s="17"/>
      <c r="BLO23" s="17"/>
      <c r="BLP23" s="17"/>
      <c r="BLQ23" s="17"/>
      <c r="BLR23" s="17"/>
      <c r="BLS23" s="17"/>
      <c r="BLT23" s="17"/>
      <c r="BLU23" s="17"/>
      <c r="BLV23" s="17"/>
      <c r="BLW23" s="17"/>
      <c r="BLX23" s="17"/>
      <c r="BLY23" s="17"/>
      <c r="BLZ23" s="17"/>
      <c r="BMA23" s="17"/>
      <c r="BMB23" s="17"/>
      <c r="BMC23" s="17"/>
      <c r="BMD23" s="17"/>
      <c r="BME23" s="17"/>
      <c r="BMF23" s="17"/>
      <c r="BMG23" s="17"/>
      <c r="BMH23" s="17"/>
      <c r="BMI23" s="17"/>
      <c r="BMJ23" s="17"/>
      <c r="BMK23" s="17"/>
      <c r="BML23" s="17"/>
      <c r="BMM23" s="17"/>
      <c r="BMN23" s="17"/>
      <c r="BMO23" s="17"/>
      <c r="BMP23" s="17"/>
      <c r="BMQ23" s="17"/>
      <c r="BMR23" s="17"/>
      <c r="BMS23" s="17"/>
      <c r="BMT23" s="17"/>
      <c r="BMU23" s="17"/>
      <c r="BMV23" s="17"/>
      <c r="BMW23" s="17"/>
      <c r="BMX23" s="17"/>
      <c r="BMY23" s="17"/>
      <c r="BMZ23" s="17"/>
      <c r="BNA23" s="17"/>
      <c r="BNB23" s="17"/>
      <c r="BNC23" s="17"/>
      <c r="BND23" s="17"/>
      <c r="BNE23" s="17"/>
      <c r="BNF23" s="17"/>
      <c r="BNG23" s="17"/>
      <c r="BNH23" s="17"/>
      <c r="BNI23" s="17"/>
      <c r="BNJ23" s="17"/>
      <c r="BNK23" s="17"/>
      <c r="BNL23" s="17"/>
      <c r="BNM23" s="17"/>
      <c r="BNN23" s="17"/>
      <c r="BNO23" s="17"/>
      <c r="BNP23" s="17"/>
      <c r="BNQ23" s="17"/>
      <c r="BNR23" s="17"/>
      <c r="BNS23" s="17"/>
      <c r="BNT23" s="17"/>
      <c r="BNU23" s="17"/>
      <c r="BNV23" s="17"/>
      <c r="BNW23" s="17"/>
      <c r="BNX23" s="17"/>
      <c r="BNY23" s="17"/>
      <c r="BNZ23" s="17"/>
      <c r="BOA23" s="17"/>
      <c r="BOB23" s="17"/>
      <c r="BOC23" s="17"/>
      <c r="BOD23" s="17"/>
      <c r="BOE23" s="17"/>
      <c r="BOF23" s="17"/>
      <c r="BOG23" s="17"/>
      <c r="BOH23" s="17"/>
      <c r="BOI23" s="17"/>
      <c r="BOJ23" s="17"/>
      <c r="BOK23" s="17"/>
      <c r="BOL23" s="17"/>
      <c r="BOM23" s="17"/>
      <c r="BON23" s="17"/>
      <c r="BOO23" s="17"/>
      <c r="BOP23" s="17"/>
      <c r="BOQ23" s="17"/>
      <c r="BOR23" s="17"/>
      <c r="BOS23" s="17"/>
      <c r="BOT23" s="17"/>
      <c r="BOU23" s="17"/>
      <c r="BOV23" s="17"/>
      <c r="BOW23" s="17"/>
      <c r="BOX23" s="17"/>
      <c r="BOY23" s="17"/>
      <c r="BOZ23" s="17"/>
      <c r="BPA23" s="17"/>
      <c r="BPB23" s="17"/>
      <c r="BPC23" s="17"/>
      <c r="BPD23" s="17"/>
      <c r="BPE23" s="17"/>
      <c r="BPF23" s="17"/>
      <c r="BPG23" s="17"/>
      <c r="BPH23" s="17"/>
      <c r="BPI23" s="17"/>
      <c r="BPJ23" s="17"/>
      <c r="BPK23" s="17"/>
      <c r="BPL23" s="17"/>
      <c r="BPM23" s="17"/>
      <c r="BPN23" s="17"/>
      <c r="BPO23" s="17"/>
      <c r="BPP23" s="17"/>
      <c r="BPQ23" s="17"/>
      <c r="BPR23" s="17"/>
      <c r="BPS23" s="17"/>
      <c r="BPT23" s="17"/>
      <c r="BPU23" s="17"/>
      <c r="BPV23" s="17"/>
      <c r="BPW23" s="17"/>
      <c r="BPX23" s="17"/>
      <c r="BPY23" s="17"/>
      <c r="BPZ23" s="17"/>
      <c r="BQA23" s="17"/>
      <c r="BQB23" s="17"/>
      <c r="BQC23" s="17"/>
      <c r="BQD23" s="17"/>
      <c r="BQE23" s="17"/>
      <c r="BQF23" s="17"/>
      <c r="BQG23" s="17"/>
      <c r="BQH23" s="17"/>
      <c r="BQI23" s="17"/>
      <c r="BQJ23" s="17"/>
      <c r="BQK23" s="17"/>
      <c r="BQL23" s="17"/>
      <c r="BQM23" s="17"/>
      <c r="BQN23" s="17"/>
      <c r="BQO23" s="17"/>
      <c r="BQP23" s="17"/>
      <c r="BQQ23" s="17"/>
      <c r="BQR23" s="17"/>
      <c r="BQS23" s="17"/>
      <c r="BQT23" s="17"/>
      <c r="BQU23" s="17"/>
      <c r="BQV23" s="17"/>
      <c r="BQW23" s="17"/>
      <c r="BQX23" s="17"/>
      <c r="BQY23" s="17"/>
      <c r="BQZ23" s="17"/>
      <c r="BRA23" s="17"/>
      <c r="BRB23" s="17"/>
      <c r="BRC23" s="17"/>
      <c r="BRD23" s="17"/>
      <c r="BRE23" s="17"/>
      <c r="BRF23" s="17"/>
      <c r="BRG23" s="17"/>
      <c r="BRH23" s="17"/>
      <c r="BRI23" s="17"/>
      <c r="BRJ23" s="17"/>
      <c r="BRK23" s="17"/>
      <c r="BRL23" s="17"/>
      <c r="BRM23" s="17"/>
      <c r="BRN23" s="17"/>
      <c r="BRO23" s="17"/>
      <c r="BRP23" s="17"/>
      <c r="BRQ23" s="17"/>
      <c r="BRR23" s="17"/>
      <c r="BRS23" s="17"/>
      <c r="BRT23" s="17"/>
      <c r="BRU23" s="17"/>
      <c r="BRV23" s="17"/>
      <c r="BRW23" s="17"/>
      <c r="BRX23" s="17"/>
      <c r="BRY23" s="17"/>
      <c r="BRZ23" s="17"/>
      <c r="BSA23" s="17"/>
      <c r="BSB23" s="17"/>
      <c r="BSC23" s="17"/>
      <c r="BSD23" s="17"/>
      <c r="BSE23" s="17"/>
      <c r="BSF23" s="17"/>
      <c r="BSG23" s="17"/>
      <c r="BSH23" s="17"/>
      <c r="BSI23" s="17"/>
      <c r="BSJ23" s="17"/>
      <c r="BSK23" s="17"/>
      <c r="BSL23" s="17"/>
      <c r="BSM23" s="17"/>
      <c r="BSN23" s="17"/>
      <c r="BSO23" s="17"/>
      <c r="BSP23" s="17"/>
      <c r="BSQ23" s="17"/>
      <c r="BSR23" s="17"/>
      <c r="BSS23" s="17"/>
      <c r="BST23" s="17"/>
      <c r="BSU23" s="17"/>
      <c r="BSV23" s="17"/>
      <c r="BSW23" s="17"/>
      <c r="BSX23" s="17"/>
      <c r="BSY23" s="17"/>
      <c r="BSZ23" s="17"/>
      <c r="BTA23" s="17"/>
      <c r="BTB23" s="17"/>
      <c r="BTC23" s="17"/>
      <c r="BTD23" s="17"/>
      <c r="BTE23" s="17"/>
      <c r="BTF23" s="17"/>
      <c r="BTG23" s="17"/>
      <c r="BTH23" s="17"/>
      <c r="BTI23" s="17"/>
      <c r="BTJ23" s="17"/>
      <c r="BTK23" s="17"/>
      <c r="BTL23" s="17"/>
      <c r="BTM23" s="17"/>
      <c r="BTN23" s="17"/>
      <c r="BTO23" s="17"/>
      <c r="BTP23" s="17"/>
      <c r="BTQ23" s="17"/>
      <c r="BTR23" s="17"/>
      <c r="BTS23" s="17"/>
      <c r="BTT23" s="17"/>
      <c r="BTU23" s="17"/>
      <c r="BTV23" s="17"/>
      <c r="BTW23" s="17"/>
      <c r="BTX23" s="17"/>
      <c r="BTY23" s="17"/>
      <c r="BTZ23" s="17"/>
      <c r="BUA23" s="17"/>
      <c r="BUB23" s="17"/>
      <c r="BUC23" s="17"/>
      <c r="BUD23" s="17"/>
      <c r="BUE23" s="17"/>
      <c r="BUF23" s="17"/>
      <c r="BUG23" s="17"/>
      <c r="BUH23" s="17"/>
      <c r="BUI23" s="17"/>
      <c r="BUJ23" s="17"/>
      <c r="BUK23" s="17"/>
      <c r="BUL23" s="17"/>
      <c r="BUM23" s="17"/>
      <c r="BUN23" s="17"/>
      <c r="BUO23" s="17"/>
      <c r="BUP23" s="17"/>
      <c r="BUQ23" s="17"/>
      <c r="BUR23" s="17"/>
      <c r="BUS23" s="17"/>
      <c r="BUT23" s="17"/>
      <c r="BUU23" s="17"/>
      <c r="BUV23" s="17"/>
      <c r="BUW23" s="17"/>
      <c r="BUX23" s="17"/>
      <c r="BUY23" s="17"/>
      <c r="BUZ23" s="17"/>
      <c r="BVA23" s="17"/>
      <c r="BVB23" s="17"/>
      <c r="BVC23" s="17"/>
      <c r="BVD23" s="17"/>
      <c r="BVE23" s="17"/>
      <c r="BVF23" s="17"/>
      <c r="BVG23" s="17"/>
      <c r="BVH23" s="17"/>
      <c r="BVI23" s="17"/>
      <c r="BVJ23" s="17"/>
      <c r="BVK23" s="17"/>
      <c r="BVL23" s="17"/>
      <c r="BVM23" s="17"/>
      <c r="BVN23" s="17"/>
      <c r="BVO23" s="17"/>
      <c r="BVP23" s="17"/>
      <c r="BVQ23" s="17"/>
      <c r="BVR23" s="17"/>
      <c r="BVS23" s="17"/>
      <c r="BVT23" s="17"/>
      <c r="BVU23" s="17"/>
      <c r="BVV23" s="17"/>
      <c r="BVW23" s="17"/>
      <c r="BVX23" s="17"/>
      <c r="BVY23" s="17"/>
      <c r="BVZ23" s="17"/>
      <c r="BWA23" s="17"/>
      <c r="BWB23" s="17"/>
      <c r="BWC23" s="17"/>
      <c r="BWD23" s="17"/>
      <c r="BWE23" s="17"/>
      <c r="BWF23" s="17"/>
      <c r="BWG23" s="17"/>
      <c r="BWH23" s="17"/>
      <c r="BWI23" s="17"/>
      <c r="BWJ23" s="17"/>
      <c r="BWK23" s="17"/>
      <c r="BWL23" s="17"/>
      <c r="BWM23" s="17"/>
      <c r="BWN23" s="17"/>
      <c r="BWO23" s="17"/>
      <c r="BWP23" s="17"/>
      <c r="BWQ23" s="17"/>
      <c r="BWR23" s="17"/>
      <c r="BWS23" s="17"/>
      <c r="BWT23" s="17"/>
      <c r="BWU23" s="17"/>
      <c r="BWV23" s="17"/>
      <c r="BWW23" s="17"/>
      <c r="BWX23" s="17"/>
      <c r="BWY23" s="17"/>
      <c r="BWZ23" s="17"/>
      <c r="BXA23" s="17"/>
      <c r="BXB23" s="17"/>
      <c r="BXC23" s="17"/>
      <c r="BXD23" s="17"/>
      <c r="BXE23" s="17"/>
      <c r="BXF23" s="17"/>
      <c r="BXG23" s="17"/>
      <c r="BXH23" s="17"/>
      <c r="BXI23" s="17"/>
      <c r="BXJ23" s="17"/>
      <c r="BXK23" s="17"/>
      <c r="BXL23" s="17"/>
      <c r="BXM23" s="17"/>
      <c r="BXN23" s="17"/>
      <c r="BXO23" s="17"/>
      <c r="BXP23" s="17"/>
      <c r="BXQ23" s="17"/>
      <c r="BXR23" s="17"/>
      <c r="BXS23" s="17"/>
      <c r="BXT23" s="17"/>
      <c r="BXU23" s="17"/>
      <c r="BXV23" s="17"/>
      <c r="BXW23" s="17"/>
      <c r="BXX23" s="17"/>
      <c r="BXY23" s="17"/>
      <c r="BXZ23" s="17"/>
      <c r="BYA23" s="17"/>
      <c r="BYB23" s="17"/>
      <c r="BYC23" s="17"/>
      <c r="BYD23" s="17"/>
      <c r="BYE23" s="17"/>
      <c r="BYF23" s="17"/>
      <c r="BYG23" s="17"/>
      <c r="BYH23" s="17"/>
      <c r="BYI23" s="17"/>
      <c r="BYJ23" s="17"/>
      <c r="BYK23" s="17"/>
      <c r="BYL23" s="17"/>
      <c r="BYM23" s="17"/>
      <c r="BYN23" s="17"/>
      <c r="BYO23" s="17"/>
      <c r="BYP23" s="17"/>
      <c r="BYQ23" s="17"/>
      <c r="BYR23" s="17"/>
      <c r="BYS23" s="17"/>
      <c r="BYT23" s="17"/>
      <c r="BYU23" s="17"/>
      <c r="BYV23" s="17"/>
      <c r="BYW23" s="17"/>
      <c r="BYX23" s="17"/>
      <c r="BYY23" s="17"/>
      <c r="BYZ23" s="17"/>
      <c r="BZA23" s="17"/>
      <c r="BZB23" s="17"/>
      <c r="BZC23" s="17"/>
      <c r="BZD23" s="17"/>
      <c r="BZE23" s="17"/>
      <c r="BZF23" s="17"/>
      <c r="BZG23" s="17"/>
      <c r="BZH23" s="17"/>
      <c r="BZI23" s="17"/>
      <c r="BZJ23" s="17"/>
      <c r="BZK23" s="17"/>
      <c r="BZL23" s="17"/>
      <c r="BZM23" s="17"/>
      <c r="BZN23" s="17"/>
      <c r="BZO23" s="17"/>
      <c r="BZP23" s="17"/>
      <c r="BZQ23" s="17"/>
      <c r="BZR23" s="17"/>
      <c r="BZS23" s="17"/>
      <c r="BZT23" s="17"/>
      <c r="BZU23" s="17"/>
      <c r="BZV23" s="17"/>
      <c r="BZW23" s="17"/>
      <c r="BZX23" s="17"/>
      <c r="BZY23" s="17"/>
      <c r="BZZ23" s="17"/>
      <c r="CAA23" s="17"/>
      <c r="CAB23" s="17"/>
      <c r="CAC23" s="17"/>
      <c r="CAD23" s="17"/>
      <c r="CAE23" s="17"/>
      <c r="CAF23" s="17"/>
      <c r="CAG23" s="17"/>
      <c r="CAH23" s="17"/>
      <c r="CAI23" s="17"/>
      <c r="CAJ23" s="17"/>
      <c r="CAK23" s="17"/>
      <c r="CAL23" s="17"/>
      <c r="CAM23" s="17"/>
      <c r="CAN23" s="17"/>
      <c r="CAO23" s="17"/>
      <c r="CAP23" s="17"/>
      <c r="CAQ23" s="17"/>
      <c r="CAR23" s="17"/>
      <c r="CAS23" s="17"/>
      <c r="CAT23" s="17"/>
      <c r="CAU23" s="17"/>
      <c r="CAV23" s="17"/>
      <c r="CAW23" s="17"/>
      <c r="CAX23" s="17"/>
      <c r="CAY23" s="17"/>
      <c r="CAZ23" s="17"/>
      <c r="CBA23" s="17"/>
      <c r="CBB23" s="17"/>
      <c r="CBC23" s="17"/>
      <c r="CBD23" s="17"/>
      <c r="CBE23" s="17"/>
      <c r="CBF23" s="17"/>
      <c r="CBG23" s="17"/>
      <c r="CBH23" s="17"/>
      <c r="CBI23" s="17"/>
      <c r="CBJ23" s="17"/>
      <c r="CBK23" s="17"/>
      <c r="CBL23" s="17"/>
      <c r="CBM23" s="17"/>
      <c r="CBN23" s="17"/>
      <c r="CBO23" s="17"/>
      <c r="CBP23" s="17"/>
      <c r="CBQ23" s="17"/>
      <c r="CBR23" s="17"/>
      <c r="CBS23" s="17"/>
      <c r="CBT23" s="17"/>
      <c r="CBU23" s="17"/>
      <c r="CBV23" s="17"/>
      <c r="CBW23" s="17"/>
      <c r="CBX23" s="17"/>
      <c r="CBY23" s="17"/>
      <c r="CBZ23" s="17"/>
      <c r="CCA23" s="17"/>
      <c r="CCB23" s="17"/>
      <c r="CCC23" s="17"/>
      <c r="CCD23" s="17"/>
      <c r="CCE23" s="17"/>
      <c r="CCF23" s="17"/>
      <c r="CCG23" s="17"/>
      <c r="CCH23" s="17"/>
      <c r="CCI23" s="17"/>
      <c r="CCJ23" s="17"/>
      <c r="CCK23" s="17"/>
      <c r="CCL23" s="17"/>
      <c r="CCM23" s="17"/>
      <c r="CCN23" s="17"/>
      <c r="CCO23" s="17"/>
      <c r="CCP23" s="17"/>
      <c r="CCQ23" s="17"/>
      <c r="CCR23" s="17"/>
      <c r="CCS23" s="17"/>
      <c r="CCT23" s="17"/>
      <c r="CCU23" s="17"/>
      <c r="CCV23" s="17"/>
      <c r="CCW23" s="17"/>
      <c r="CCX23" s="17"/>
      <c r="CCY23" s="17"/>
      <c r="CCZ23" s="17"/>
      <c r="CDA23" s="17"/>
      <c r="CDB23" s="17"/>
      <c r="CDC23" s="17"/>
      <c r="CDD23" s="17"/>
      <c r="CDE23" s="17"/>
      <c r="CDF23" s="17"/>
      <c r="CDG23" s="17"/>
      <c r="CDH23" s="17"/>
      <c r="CDI23" s="17"/>
      <c r="CDJ23" s="17"/>
      <c r="CDK23" s="17"/>
      <c r="CDL23" s="17"/>
      <c r="CDM23" s="17"/>
      <c r="CDN23" s="17"/>
      <c r="CDO23" s="17"/>
      <c r="CDP23" s="17"/>
      <c r="CDQ23" s="17"/>
      <c r="CDR23" s="17"/>
      <c r="CDS23" s="17"/>
      <c r="CDT23" s="17"/>
      <c r="CDU23" s="17"/>
    </row>
    <row r="24">
      <c r="A24" s="14" t="s">
        <v>2832</v>
      </c>
      <c r="B24" s="14" t="s">
        <v>2833</v>
      </c>
      <c r="C24" s="14" t="s">
        <v>2713</v>
      </c>
      <c r="D24" s="14" t="s">
        <v>2834</v>
      </c>
      <c r="E24" s="14" t="s">
        <v>26</v>
      </c>
      <c r="F24" s="14" t="s">
        <v>2835</v>
      </c>
      <c r="I24" s="14" t="s">
        <v>2836</v>
      </c>
      <c r="J24" s="14" t="s">
        <v>2618</v>
      </c>
      <c r="K24" s="14" t="s">
        <v>2619</v>
      </c>
      <c r="L24" s="17"/>
      <c r="M24" s="17"/>
      <c r="N24" s="14" t="s">
        <v>21</v>
      </c>
      <c r="O24" s="14" t="s">
        <v>21</v>
      </c>
      <c r="P24" s="14" t="s">
        <v>21</v>
      </c>
      <c r="Q24" s="16">
        <v>11.0</v>
      </c>
      <c r="R24" s="16">
        <v>3988841.0</v>
      </c>
      <c r="S24" s="16">
        <v>3988841.0</v>
      </c>
      <c r="T24" s="14" t="s">
        <v>2631</v>
      </c>
      <c r="U24" s="14" t="s">
        <v>2630</v>
      </c>
      <c r="V24" s="14" t="s">
        <v>2837</v>
      </c>
      <c r="W24" s="14" t="s">
        <v>2838</v>
      </c>
      <c r="Z24" s="17"/>
      <c r="AA24" s="17"/>
      <c r="AB24" s="17"/>
      <c r="AC24" s="17"/>
      <c r="AD24" s="16">
        <v>184.0</v>
      </c>
      <c r="AE24" s="22">
        <v>45334.0</v>
      </c>
      <c r="AF24" s="17"/>
      <c r="AG24" s="17"/>
      <c r="AH24" s="17"/>
      <c r="AI24" s="17"/>
      <c r="AJ24" s="17"/>
      <c r="AK24" s="17"/>
      <c r="AL24" s="16">
        <v>67.0</v>
      </c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4" t="s">
        <v>2839</v>
      </c>
      <c r="BB24" s="17"/>
      <c r="BC24" s="14" t="s">
        <v>2840</v>
      </c>
      <c r="BD24" s="17"/>
      <c r="BE24" s="17"/>
      <c r="BF24" s="17"/>
      <c r="BG24" s="16">
        <v>1.0</v>
      </c>
      <c r="BH24" s="17"/>
      <c r="BI24" s="14" t="s">
        <v>2594</v>
      </c>
      <c r="BJ24" s="14" t="s">
        <v>2566</v>
      </c>
      <c r="BK24" s="17"/>
      <c r="BL24" s="17"/>
      <c r="BM24" s="16">
        <v>6.13333333</v>
      </c>
      <c r="BN24" s="17"/>
      <c r="BO24" s="17"/>
      <c r="BP24" s="17"/>
      <c r="BQ24" s="17"/>
      <c r="BR24" s="17"/>
      <c r="BS24" s="17"/>
      <c r="BT24" s="16">
        <v>42.0</v>
      </c>
      <c r="BU24" s="14" t="s">
        <v>2567</v>
      </c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6">
        <v>3.0</v>
      </c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4" t="s">
        <v>2841</v>
      </c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4" t="s">
        <v>2842</v>
      </c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6">
        <v>4.0</v>
      </c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4" t="s">
        <v>2843</v>
      </c>
      <c r="ALJ24" s="14" t="s">
        <v>2844</v>
      </c>
      <c r="ALK24" s="17"/>
      <c r="ALL24" s="14" t="s">
        <v>2845</v>
      </c>
      <c r="ALM24" s="14" t="s">
        <v>2846</v>
      </c>
      <c r="ALN24" s="16">
        <v>84500.0</v>
      </c>
      <c r="ALO24" s="14" t="s">
        <v>2847</v>
      </c>
      <c r="ALP24" s="14" t="s">
        <v>2848</v>
      </c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  <c r="AML24" s="17"/>
      <c r="AMM24" s="17"/>
      <c r="AMN24" s="17"/>
      <c r="AMO24" s="17"/>
      <c r="AMP24" s="17"/>
      <c r="AMQ24" s="17"/>
      <c r="AMR24" s="17"/>
      <c r="AMS24" s="17"/>
      <c r="AMT24" s="17"/>
      <c r="AMU24" s="17"/>
      <c r="AMV24" s="17"/>
      <c r="AMW24" s="17"/>
      <c r="AMX24" s="17"/>
      <c r="AMY24" s="17"/>
      <c r="AMZ24" s="17"/>
      <c r="ANA24" s="17"/>
      <c r="ANB24" s="17"/>
      <c r="ANC24" s="17"/>
      <c r="AND24" s="17"/>
      <c r="ANE24" s="17"/>
      <c r="ANF24" s="17"/>
      <c r="ANG24" s="17"/>
      <c r="ANH24" s="17"/>
      <c r="ANI24" s="17"/>
      <c r="ANJ24" s="17"/>
      <c r="ANK24" s="17"/>
      <c r="ANL24" s="17"/>
      <c r="ANM24" s="17"/>
      <c r="ANN24" s="17"/>
      <c r="ANO24" s="17"/>
      <c r="ANP24" s="17"/>
      <c r="ANQ24" s="17"/>
      <c r="ANR24" s="17"/>
      <c r="ANS24" s="17"/>
      <c r="ANT24" s="17"/>
      <c r="ANU24" s="17"/>
      <c r="ANV24" s="17"/>
      <c r="ANW24" s="17"/>
      <c r="ANX24" s="17"/>
      <c r="ANY24" s="17"/>
      <c r="ANZ24" s="17"/>
      <c r="AOA24" s="17"/>
      <c r="AOB24" s="17"/>
      <c r="AOC24" s="17"/>
      <c r="AOD24" s="17"/>
      <c r="AOE24" s="17"/>
      <c r="AOF24" s="17"/>
      <c r="AOG24" s="17"/>
      <c r="AOH24" s="17"/>
      <c r="AOI24" s="17"/>
      <c r="AOJ24" s="17"/>
      <c r="AOK24" s="17"/>
      <c r="AOL24" s="17"/>
      <c r="AOM24" s="17"/>
      <c r="AON24" s="17"/>
      <c r="AOO24" s="17"/>
      <c r="AOP24" s="17"/>
      <c r="AOQ24" s="17"/>
      <c r="AOR24" s="17"/>
      <c r="AOS24" s="17"/>
      <c r="AOT24" s="17"/>
      <c r="AOU24" s="17"/>
      <c r="AOV24" s="17"/>
      <c r="AOW24" s="17"/>
      <c r="AOX24" s="17"/>
      <c r="AOY24" s="17"/>
      <c r="AOZ24" s="17"/>
      <c r="APA24" s="17"/>
      <c r="APB24" s="17"/>
      <c r="APC24" s="17"/>
      <c r="APD24" s="17"/>
      <c r="APE24" s="17"/>
      <c r="APF24" s="17"/>
      <c r="APG24" s="17"/>
      <c r="APH24" s="17"/>
      <c r="API24" s="17"/>
      <c r="APJ24" s="17"/>
      <c r="APK24" s="17"/>
      <c r="APL24" s="17"/>
      <c r="APM24" s="17"/>
      <c r="APN24" s="17"/>
      <c r="APO24" s="17"/>
      <c r="APP24" s="17"/>
      <c r="APQ24" s="17"/>
      <c r="APR24" s="17"/>
      <c r="APS24" s="17"/>
      <c r="APT24" s="17"/>
      <c r="APU24" s="17"/>
      <c r="APV24" s="17"/>
      <c r="APW24" s="17"/>
      <c r="APX24" s="17"/>
      <c r="APY24" s="17"/>
      <c r="APZ24" s="17"/>
      <c r="AQA24" s="17"/>
      <c r="AQB24" s="17"/>
      <c r="AQC24" s="17"/>
      <c r="AQD24" s="17"/>
      <c r="AQE24" s="17"/>
      <c r="AQF24" s="17"/>
      <c r="AQG24" s="17"/>
      <c r="AQH24" s="17"/>
      <c r="AQI24" s="17"/>
      <c r="AQJ24" s="17"/>
      <c r="AQK24" s="17"/>
      <c r="AQL24" s="17"/>
      <c r="AQM24" s="17"/>
      <c r="AQN24" s="17"/>
      <c r="AQO24" s="17"/>
      <c r="AQP24" s="17"/>
      <c r="AQQ24" s="17"/>
      <c r="AQR24" s="17"/>
      <c r="AQS24" s="17"/>
      <c r="AQT24" s="17"/>
      <c r="AQU24" s="17"/>
      <c r="AQV24" s="17"/>
      <c r="AQW24" s="17"/>
      <c r="AQX24" s="17"/>
      <c r="AQY24" s="17"/>
      <c r="AQZ24" s="17"/>
      <c r="ARA24" s="17"/>
      <c r="ARB24" s="17"/>
      <c r="ARC24" s="17"/>
      <c r="ARD24" s="17"/>
      <c r="ARE24" s="17"/>
      <c r="ARF24" s="17"/>
      <c r="ARG24" s="17"/>
      <c r="ARH24" s="17"/>
      <c r="ARI24" s="17"/>
      <c r="ARJ24" s="17"/>
      <c r="ARK24" s="17"/>
      <c r="ARL24" s="17"/>
      <c r="ARM24" s="17"/>
      <c r="ARN24" s="17"/>
      <c r="ARO24" s="17"/>
      <c r="ARP24" s="17"/>
      <c r="ARQ24" s="17"/>
      <c r="ARR24" s="17"/>
      <c r="ARS24" s="17"/>
      <c r="ART24" s="17"/>
      <c r="ARU24" s="17"/>
      <c r="ARV24" s="17"/>
      <c r="ARW24" s="17"/>
      <c r="ARX24" s="17"/>
      <c r="ARY24" s="17"/>
      <c r="ARZ24" s="17"/>
      <c r="ASA24" s="17"/>
      <c r="ASB24" s="17"/>
      <c r="ASC24" s="17"/>
      <c r="ASD24" s="17"/>
      <c r="ASE24" s="17"/>
      <c r="ASF24" s="17"/>
      <c r="ASG24" s="17"/>
      <c r="ASH24" s="17"/>
      <c r="ASI24" s="17"/>
      <c r="ASJ24" s="17"/>
      <c r="ASK24" s="17"/>
      <c r="ASL24" s="17"/>
      <c r="ASM24" s="17"/>
      <c r="ASN24" s="17"/>
      <c r="ASO24" s="17"/>
      <c r="ASP24" s="17"/>
      <c r="ASQ24" s="17"/>
      <c r="ASR24" s="17"/>
      <c r="ASS24" s="17"/>
      <c r="AST24" s="17"/>
      <c r="ASU24" s="17"/>
      <c r="ASV24" s="17"/>
      <c r="ASW24" s="17"/>
      <c r="ASX24" s="17"/>
      <c r="ASY24" s="17"/>
      <c r="ASZ24" s="17"/>
      <c r="ATA24" s="17"/>
      <c r="ATB24" s="17"/>
      <c r="ATC24" s="17"/>
      <c r="ATD24" s="17"/>
      <c r="ATE24" s="17"/>
      <c r="ATF24" s="17"/>
      <c r="ATG24" s="17"/>
      <c r="ATH24" s="17"/>
      <c r="ATI24" s="17"/>
      <c r="ATJ24" s="17"/>
      <c r="ATK24" s="17"/>
      <c r="ATL24" s="17"/>
      <c r="ATM24" s="17"/>
      <c r="ATN24" s="17"/>
      <c r="ATO24" s="17"/>
      <c r="ATP24" s="17"/>
      <c r="ATQ24" s="17"/>
      <c r="ATR24" s="17"/>
      <c r="ATS24" s="17"/>
      <c r="ATT24" s="17"/>
      <c r="ATU24" s="17"/>
      <c r="ATV24" s="17"/>
      <c r="ATW24" s="17"/>
      <c r="ATX24" s="17"/>
      <c r="ATY24" s="17"/>
      <c r="ATZ24" s="17"/>
      <c r="AUA24" s="17"/>
      <c r="AUB24" s="17"/>
      <c r="AUC24" s="17"/>
      <c r="AUD24" s="17"/>
      <c r="AUE24" s="17"/>
      <c r="AUF24" s="17"/>
      <c r="AUG24" s="17"/>
      <c r="AUH24" s="17"/>
      <c r="AUI24" s="17"/>
      <c r="AUJ24" s="17"/>
      <c r="AUK24" s="17"/>
      <c r="AUL24" s="17"/>
      <c r="AUM24" s="17"/>
      <c r="AUN24" s="17"/>
      <c r="AUO24" s="17"/>
      <c r="AUP24" s="17"/>
      <c r="AUQ24" s="17"/>
      <c r="AUR24" s="17"/>
      <c r="AUS24" s="17"/>
      <c r="AUT24" s="17"/>
      <c r="AUU24" s="17"/>
      <c r="AUV24" s="17"/>
      <c r="AUW24" s="17"/>
      <c r="AUX24" s="17"/>
      <c r="AUY24" s="17"/>
      <c r="AUZ24" s="17"/>
      <c r="AVA24" s="17"/>
      <c r="AVB24" s="17"/>
      <c r="AVC24" s="17"/>
      <c r="AVD24" s="17"/>
      <c r="AVE24" s="17"/>
      <c r="AVF24" s="17"/>
      <c r="AVG24" s="17"/>
      <c r="AVH24" s="17"/>
      <c r="AVI24" s="17"/>
      <c r="AVJ24" s="17"/>
      <c r="AVK24" s="17"/>
      <c r="AVL24" s="17"/>
      <c r="AVM24" s="17"/>
      <c r="AVN24" s="17"/>
      <c r="AVO24" s="17"/>
      <c r="AVP24" s="17"/>
      <c r="AVQ24" s="17"/>
      <c r="AVR24" s="17"/>
      <c r="AVS24" s="17"/>
      <c r="AVT24" s="17"/>
      <c r="AVU24" s="17"/>
      <c r="AVV24" s="17"/>
      <c r="AVW24" s="17"/>
      <c r="AVX24" s="17"/>
      <c r="AVY24" s="17"/>
      <c r="AVZ24" s="17"/>
      <c r="AWA24" s="17"/>
      <c r="AWB24" s="17"/>
      <c r="AWC24" s="17"/>
      <c r="AWD24" s="17"/>
      <c r="AWE24" s="17"/>
      <c r="AWF24" s="17"/>
      <c r="AWG24" s="17"/>
      <c r="AWH24" s="17"/>
      <c r="AWI24" s="17"/>
      <c r="AWJ24" s="17"/>
      <c r="AWK24" s="17"/>
      <c r="AWL24" s="17"/>
      <c r="AWM24" s="17"/>
      <c r="AWN24" s="17"/>
      <c r="AWO24" s="17"/>
      <c r="AWP24" s="17"/>
      <c r="AWQ24" s="17"/>
      <c r="AWR24" s="17"/>
      <c r="AWS24" s="17"/>
      <c r="AWT24" s="17"/>
      <c r="AWU24" s="17"/>
      <c r="AWV24" s="17"/>
      <c r="AWW24" s="17"/>
      <c r="AWX24" s="17"/>
      <c r="AWY24" s="17"/>
      <c r="AWZ24" s="17"/>
      <c r="AXA24" s="17"/>
      <c r="AXB24" s="17"/>
      <c r="AXC24" s="17"/>
      <c r="AXD24" s="17"/>
      <c r="AXE24" s="17"/>
      <c r="AXF24" s="17"/>
      <c r="AXG24" s="17"/>
      <c r="AXH24" s="17"/>
      <c r="AXI24" s="17"/>
      <c r="AXJ24" s="17"/>
      <c r="AXK24" s="17"/>
      <c r="AXL24" s="17"/>
      <c r="AXM24" s="17"/>
      <c r="AXN24" s="17"/>
      <c r="AXO24" s="17"/>
      <c r="AXP24" s="17"/>
      <c r="AXQ24" s="17"/>
      <c r="AXR24" s="17"/>
      <c r="AXS24" s="17"/>
      <c r="AXT24" s="17"/>
      <c r="AXU24" s="17"/>
      <c r="AXV24" s="17"/>
      <c r="AXW24" s="17"/>
      <c r="AXX24" s="17"/>
      <c r="AXY24" s="17"/>
      <c r="AXZ24" s="17"/>
      <c r="AYA24" s="17"/>
      <c r="AYB24" s="17"/>
      <c r="AYC24" s="17"/>
      <c r="AYD24" s="17"/>
      <c r="AYE24" s="17"/>
      <c r="AYF24" s="17"/>
      <c r="AYG24" s="17"/>
      <c r="AYH24" s="17"/>
      <c r="AYI24" s="17"/>
      <c r="AYJ24" s="17"/>
      <c r="AYK24" s="17"/>
      <c r="AYL24" s="17"/>
      <c r="AYM24" s="17"/>
      <c r="AYN24" s="17"/>
      <c r="AYO24" s="17"/>
      <c r="AYP24" s="17"/>
      <c r="AYQ24" s="17"/>
      <c r="AYR24" s="17"/>
      <c r="AYS24" s="17"/>
      <c r="AYT24" s="17"/>
      <c r="AYU24" s="17"/>
      <c r="AYV24" s="17"/>
      <c r="AYW24" s="17"/>
      <c r="AYX24" s="17"/>
      <c r="AYY24" s="17"/>
      <c r="AYZ24" s="17"/>
      <c r="AZA24" s="17"/>
      <c r="AZB24" s="17"/>
      <c r="AZC24" s="17"/>
      <c r="AZD24" s="17"/>
      <c r="AZE24" s="17"/>
      <c r="AZF24" s="17"/>
      <c r="AZG24" s="17"/>
      <c r="AZH24" s="17"/>
      <c r="AZI24" s="17"/>
      <c r="AZJ24" s="17"/>
      <c r="AZK24" s="17"/>
      <c r="AZL24" s="17"/>
      <c r="AZM24" s="17"/>
      <c r="AZN24" s="17"/>
      <c r="AZO24" s="17"/>
      <c r="AZP24" s="17"/>
      <c r="AZQ24" s="17"/>
      <c r="AZR24" s="17"/>
      <c r="AZS24" s="17"/>
      <c r="AZT24" s="17"/>
      <c r="AZU24" s="17"/>
      <c r="AZV24" s="17"/>
      <c r="AZW24" s="17"/>
      <c r="AZX24" s="17"/>
      <c r="AZY24" s="17"/>
      <c r="AZZ24" s="17"/>
      <c r="BAA24" s="17"/>
      <c r="BAB24" s="17"/>
      <c r="BAC24" s="17"/>
      <c r="BAD24" s="17"/>
      <c r="BAE24" s="17"/>
      <c r="BAF24" s="17"/>
      <c r="BAG24" s="17"/>
      <c r="BAH24" s="17"/>
      <c r="BAI24" s="17"/>
      <c r="BAJ24" s="17"/>
      <c r="BAK24" s="17"/>
      <c r="BAL24" s="17"/>
      <c r="BAM24" s="17"/>
      <c r="BAN24" s="17"/>
      <c r="BAO24" s="17"/>
      <c r="BAP24" s="17"/>
      <c r="BAQ24" s="17"/>
      <c r="BAR24" s="17"/>
      <c r="BAS24" s="17"/>
      <c r="BAT24" s="17"/>
      <c r="BAU24" s="17"/>
      <c r="BAV24" s="17"/>
      <c r="BAW24" s="17"/>
      <c r="BAX24" s="17"/>
      <c r="BAY24" s="17"/>
      <c r="BAZ24" s="17"/>
      <c r="BBA24" s="17"/>
      <c r="BBB24" s="17"/>
      <c r="BBC24" s="17"/>
      <c r="BBD24" s="17"/>
      <c r="BBE24" s="17"/>
      <c r="BBF24" s="17"/>
      <c r="BBG24" s="17"/>
      <c r="BBH24" s="17"/>
      <c r="BBI24" s="17"/>
      <c r="BBJ24" s="17"/>
      <c r="BBK24" s="17"/>
      <c r="BBL24" s="17"/>
      <c r="BBM24" s="17"/>
      <c r="BBN24" s="17"/>
      <c r="BBO24" s="17"/>
      <c r="BBP24" s="17"/>
      <c r="BBQ24" s="17"/>
      <c r="BBR24" s="17"/>
      <c r="BBS24" s="17"/>
      <c r="BBT24" s="17"/>
      <c r="BBU24" s="17"/>
      <c r="BBV24" s="17"/>
      <c r="BBW24" s="17"/>
      <c r="BBX24" s="17"/>
      <c r="BBY24" s="17"/>
      <c r="BBZ24" s="17"/>
      <c r="BCA24" s="17"/>
      <c r="BCB24" s="17"/>
      <c r="BCC24" s="17"/>
      <c r="BCD24" s="17"/>
      <c r="BCE24" s="17"/>
      <c r="BCF24" s="17"/>
      <c r="BCG24" s="17"/>
      <c r="BCH24" s="17"/>
      <c r="BCI24" s="17"/>
      <c r="BCJ24" s="17"/>
      <c r="BCK24" s="17"/>
      <c r="BCL24" s="17"/>
      <c r="BCM24" s="17"/>
      <c r="BCN24" s="17"/>
      <c r="BCO24" s="17"/>
      <c r="BCP24" s="17"/>
      <c r="BCQ24" s="17"/>
      <c r="BCR24" s="17"/>
      <c r="BCS24" s="17"/>
      <c r="BCT24" s="17"/>
      <c r="BCU24" s="17"/>
      <c r="BCV24" s="17"/>
      <c r="BCW24" s="17"/>
      <c r="BCX24" s="17"/>
      <c r="BCY24" s="17"/>
      <c r="BCZ24" s="17"/>
      <c r="BDA24" s="17"/>
      <c r="BDB24" s="17"/>
      <c r="BDC24" s="17"/>
      <c r="BDD24" s="17"/>
      <c r="BDE24" s="17"/>
      <c r="BDF24" s="17"/>
      <c r="BDG24" s="17"/>
      <c r="BDH24" s="17"/>
      <c r="BDI24" s="17"/>
      <c r="BDJ24" s="17"/>
      <c r="BDK24" s="17"/>
      <c r="BDL24" s="17"/>
      <c r="BDM24" s="17"/>
      <c r="BDN24" s="17"/>
      <c r="BDO24" s="17"/>
      <c r="BDP24" s="17"/>
      <c r="BDQ24" s="17"/>
      <c r="BDR24" s="17"/>
      <c r="BDS24" s="17"/>
      <c r="BDT24" s="17"/>
      <c r="BDU24" s="17"/>
      <c r="BDV24" s="17"/>
      <c r="BDW24" s="17"/>
      <c r="BDX24" s="17"/>
      <c r="BDY24" s="17"/>
      <c r="BDZ24" s="17"/>
      <c r="BEA24" s="17"/>
      <c r="BEB24" s="17"/>
      <c r="BEC24" s="17"/>
      <c r="BED24" s="17"/>
      <c r="BEE24" s="17"/>
      <c r="BEF24" s="17"/>
      <c r="BEG24" s="17"/>
      <c r="BEH24" s="17"/>
      <c r="BEI24" s="17"/>
      <c r="BEJ24" s="17"/>
      <c r="BEK24" s="17"/>
      <c r="BEL24" s="17"/>
      <c r="BEM24" s="17"/>
      <c r="BEN24" s="17"/>
      <c r="BEO24" s="17"/>
      <c r="BEP24" s="17"/>
      <c r="BEQ24" s="17"/>
      <c r="BER24" s="17"/>
      <c r="BES24" s="17"/>
      <c r="BET24" s="17"/>
      <c r="BEU24" s="17"/>
      <c r="BEV24" s="17"/>
      <c r="BEW24" s="17"/>
      <c r="BEX24" s="17"/>
      <c r="BEY24" s="17"/>
      <c r="BEZ24" s="17"/>
      <c r="BFA24" s="17"/>
      <c r="BFB24" s="17"/>
      <c r="BFC24" s="17"/>
      <c r="BFD24" s="17"/>
      <c r="BFE24" s="17"/>
      <c r="BFF24" s="17"/>
      <c r="BFG24" s="17"/>
      <c r="BFH24" s="17"/>
      <c r="BFI24" s="17"/>
      <c r="BFJ24" s="17"/>
      <c r="BFK24" s="17"/>
      <c r="BFL24" s="17"/>
      <c r="BFM24" s="17"/>
      <c r="BFN24" s="17"/>
      <c r="BFO24" s="17"/>
      <c r="BFP24" s="17"/>
      <c r="BFQ24" s="17"/>
      <c r="BFR24" s="17"/>
      <c r="BFS24" s="17"/>
      <c r="BFT24" s="17"/>
      <c r="BFU24" s="17"/>
      <c r="BFV24" s="17"/>
      <c r="BFW24" s="17"/>
      <c r="BFX24" s="17"/>
      <c r="BFY24" s="17"/>
      <c r="BFZ24" s="17"/>
      <c r="BGA24" s="17"/>
      <c r="BGB24" s="17"/>
      <c r="BGC24" s="17"/>
      <c r="BGD24" s="17"/>
      <c r="BGE24" s="17"/>
      <c r="BGF24" s="17"/>
      <c r="BGG24" s="17"/>
      <c r="BGH24" s="17"/>
      <c r="BGI24" s="17"/>
      <c r="BGJ24" s="17"/>
      <c r="BGK24" s="17"/>
      <c r="BGL24" s="17"/>
      <c r="BGM24" s="17"/>
      <c r="BGN24" s="17"/>
      <c r="BGO24" s="17"/>
      <c r="BGP24" s="17"/>
      <c r="BGQ24" s="17"/>
      <c r="BGR24" s="17"/>
      <c r="BGS24" s="17"/>
      <c r="BGT24" s="17"/>
      <c r="BGU24" s="17"/>
      <c r="BGV24" s="17"/>
      <c r="BGW24" s="17"/>
      <c r="BGX24" s="17"/>
      <c r="BGY24" s="17"/>
      <c r="BGZ24" s="17"/>
      <c r="BHA24" s="17"/>
      <c r="BHB24" s="17"/>
      <c r="BHC24" s="17"/>
      <c r="BHD24" s="17"/>
      <c r="BHE24" s="17"/>
      <c r="BHF24" s="17"/>
      <c r="BHG24" s="17"/>
      <c r="BHH24" s="17"/>
      <c r="BHI24" s="17"/>
      <c r="BHJ24" s="17"/>
      <c r="BHK24" s="17"/>
      <c r="BHL24" s="17"/>
      <c r="BHM24" s="17"/>
      <c r="BHN24" s="17"/>
      <c r="BHO24" s="17"/>
      <c r="BHP24" s="17"/>
      <c r="BHQ24" s="17"/>
      <c r="BHR24" s="17"/>
      <c r="BHS24" s="17"/>
      <c r="BHT24" s="17"/>
      <c r="BHU24" s="17"/>
      <c r="BHV24" s="17"/>
      <c r="BHW24" s="17"/>
      <c r="BHX24" s="17"/>
      <c r="BHY24" s="17"/>
      <c r="BHZ24" s="17"/>
      <c r="BIA24" s="17"/>
      <c r="BIB24" s="17"/>
      <c r="BIC24" s="17"/>
      <c r="BID24" s="17"/>
      <c r="BIE24" s="17"/>
      <c r="BIF24" s="17"/>
      <c r="BIG24" s="17"/>
      <c r="BIH24" s="17"/>
      <c r="BII24" s="17"/>
      <c r="BIJ24" s="17"/>
      <c r="BIK24" s="17"/>
      <c r="BIL24" s="17"/>
      <c r="BIM24" s="17"/>
      <c r="BIN24" s="17"/>
      <c r="BIO24" s="17"/>
      <c r="BIP24" s="17"/>
      <c r="BIQ24" s="17"/>
      <c r="BIR24" s="17"/>
      <c r="BIS24" s="17"/>
      <c r="BIT24" s="17"/>
      <c r="BIU24" s="17"/>
      <c r="BIV24" s="17"/>
      <c r="BIW24" s="17"/>
      <c r="BIX24" s="17"/>
      <c r="BIY24" s="17"/>
      <c r="BIZ24" s="17"/>
      <c r="BJA24" s="17"/>
      <c r="BJB24" s="17"/>
      <c r="BJC24" s="17"/>
      <c r="BJD24" s="17"/>
      <c r="BJE24" s="17"/>
      <c r="BJF24" s="17"/>
      <c r="BJG24" s="17"/>
      <c r="BJH24" s="17"/>
      <c r="BJI24" s="17"/>
      <c r="BJJ24" s="17"/>
      <c r="BJK24" s="17"/>
      <c r="BJL24" s="17"/>
      <c r="BJM24" s="17"/>
      <c r="BJN24" s="17"/>
      <c r="BJO24" s="17"/>
      <c r="BJP24" s="17"/>
      <c r="BJQ24" s="17"/>
      <c r="BJR24" s="17"/>
      <c r="BJS24" s="17"/>
      <c r="BJT24" s="17"/>
      <c r="BJU24" s="17"/>
      <c r="BJV24" s="17"/>
      <c r="BJW24" s="17"/>
      <c r="BJX24" s="17"/>
      <c r="BJY24" s="17"/>
      <c r="BJZ24" s="17"/>
      <c r="BKA24" s="17"/>
      <c r="BKB24" s="17"/>
      <c r="BKC24" s="17"/>
      <c r="BKD24" s="17"/>
      <c r="BKE24" s="17"/>
      <c r="BKF24" s="17"/>
      <c r="BKG24" s="17"/>
      <c r="BKH24" s="17"/>
      <c r="BKI24" s="17"/>
      <c r="BKJ24" s="17"/>
      <c r="BKK24" s="17"/>
      <c r="BKL24" s="17"/>
      <c r="BKM24" s="17"/>
      <c r="BKN24" s="17"/>
      <c r="BKO24" s="17"/>
      <c r="BKP24" s="17"/>
      <c r="BKQ24" s="17"/>
      <c r="BKR24" s="17"/>
      <c r="BKS24" s="17"/>
      <c r="BKT24" s="17"/>
      <c r="BKU24" s="17"/>
      <c r="BKV24" s="17"/>
      <c r="BKW24" s="17"/>
      <c r="BKX24" s="17"/>
      <c r="BKY24" s="17"/>
      <c r="BKZ24" s="17"/>
      <c r="BLA24" s="17"/>
      <c r="BLB24" s="17"/>
      <c r="BLC24" s="17"/>
      <c r="BLD24" s="17"/>
      <c r="BLE24" s="17"/>
      <c r="BLF24" s="17"/>
      <c r="BLG24" s="17"/>
      <c r="BLH24" s="17"/>
      <c r="BLI24" s="17"/>
      <c r="BLJ24" s="17"/>
      <c r="BLK24" s="17"/>
      <c r="BLL24" s="17"/>
      <c r="BLM24" s="17"/>
      <c r="BLN24" s="17"/>
      <c r="BLO24" s="17"/>
      <c r="BLP24" s="17"/>
      <c r="BLQ24" s="17"/>
      <c r="BLR24" s="17"/>
      <c r="BLS24" s="17"/>
      <c r="BLT24" s="17"/>
      <c r="BLU24" s="17"/>
      <c r="BLV24" s="17"/>
      <c r="BLW24" s="17"/>
      <c r="BLX24" s="17"/>
      <c r="BLY24" s="17"/>
      <c r="BLZ24" s="17"/>
      <c r="BMA24" s="17"/>
      <c r="BMB24" s="17"/>
      <c r="BMC24" s="17"/>
      <c r="BMD24" s="17"/>
      <c r="BME24" s="17"/>
      <c r="BMF24" s="17"/>
      <c r="BMG24" s="17"/>
      <c r="BMH24" s="17"/>
      <c r="BMI24" s="17"/>
      <c r="BMJ24" s="17"/>
      <c r="BMK24" s="17"/>
      <c r="BML24" s="17"/>
      <c r="BMM24" s="17"/>
      <c r="BMN24" s="17"/>
      <c r="BMO24" s="17"/>
      <c r="BMP24" s="17"/>
      <c r="BMQ24" s="17"/>
      <c r="BMR24" s="17"/>
      <c r="BMS24" s="17"/>
      <c r="BMT24" s="17"/>
      <c r="BMU24" s="17"/>
      <c r="BMV24" s="17"/>
      <c r="BMW24" s="17"/>
      <c r="BMX24" s="17"/>
      <c r="BMY24" s="17"/>
      <c r="BMZ24" s="17"/>
      <c r="BNA24" s="17"/>
      <c r="BNB24" s="17"/>
      <c r="BNC24" s="17"/>
      <c r="BND24" s="17"/>
      <c r="BNE24" s="17"/>
      <c r="BNF24" s="17"/>
      <c r="BNG24" s="17"/>
      <c r="BNH24" s="17"/>
      <c r="BNI24" s="17"/>
      <c r="BNJ24" s="17"/>
      <c r="BNK24" s="17"/>
      <c r="BNL24" s="17"/>
      <c r="BNM24" s="17"/>
      <c r="BNN24" s="17"/>
      <c r="BNO24" s="17"/>
      <c r="BNP24" s="17"/>
      <c r="BNQ24" s="17"/>
      <c r="BNR24" s="17"/>
      <c r="BNS24" s="17"/>
      <c r="BNT24" s="17"/>
      <c r="BNU24" s="17"/>
      <c r="BNV24" s="17"/>
      <c r="BNW24" s="17"/>
      <c r="BNX24" s="17"/>
      <c r="BNY24" s="17"/>
      <c r="BNZ24" s="17"/>
      <c r="BOA24" s="17"/>
      <c r="BOB24" s="17"/>
      <c r="BOC24" s="17"/>
      <c r="BOD24" s="17"/>
      <c r="BOE24" s="17"/>
      <c r="BOF24" s="17"/>
      <c r="BOG24" s="17"/>
      <c r="BOH24" s="17"/>
      <c r="BOI24" s="17"/>
      <c r="BOJ24" s="17"/>
      <c r="BOK24" s="17"/>
      <c r="BOL24" s="17"/>
      <c r="BOM24" s="17"/>
      <c r="BON24" s="17"/>
      <c r="BOO24" s="17"/>
      <c r="BOP24" s="17"/>
      <c r="BOQ24" s="17"/>
      <c r="BOR24" s="17"/>
      <c r="BOS24" s="17"/>
      <c r="BOT24" s="17"/>
      <c r="BOU24" s="17"/>
      <c r="BOV24" s="17"/>
      <c r="BOW24" s="17"/>
      <c r="BOX24" s="17"/>
      <c r="BOY24" s="17"/>
      <c r="BOZ24" s="17"/>
      <c r="BPA24" s="17"/>
      <c r="BPB24" s="17"/>
      <c r="BPC24" s="17"/>
      <c r="BPD24" s="17"/>
      <c r="BPE24" s="17"/>
      <c r="BPF24" s="17"/>
      <c r="BPG24" s="17"/>
      <c r="BPH24" s="17"/>
      <c r="BPI24" s="17"/>
      <c r="BPJ24" s="17"/>
      <c r="BPK24" s="17"/>
      <c r="BPL24" s="17"/>
      <c r="BPM24" s="17"/>
      <c r="BPN24" s="17"/>
      <c r="BPO24" s="17"/>
      <c r="BPP24" s="17"/>
      <c r="BPQ24" s="17"/>
      <c r="BPR24" s="17"/>
      <c r="BPS24" s="17"/>
      <c r="BPT24" s="17"/>
      <c r="BPU24" s="17"/>
      <c r="BPV24" s="17"/>
      <c r="BPW24" s="17"/>
      <c r="BPX24" s="17"/>
      <c r="BPY24" s="17"/>
      <c r="BPZ24" s="17"/>
      <c r="BQA24" s="17"/>
      <c r="BQB24" s="17"/>
      <c r="BQC24" s="17"/>
      <c r="BQD24" s="17"/>
      <c r="BQE24" s="17"/>
      <c r="BQF24" s="17"/>
      <c r="BQG24" s="17"/>
      <c r="BQH24" s="17"/>
      <c r="BQI24" s="17"/>
      <c r="BQJ24" s="17"/>
      <c r="BQK24" s="17"/>
      <c r="BQL24" s="17"/>
      <c r="BQM24" s="17"/>
      <c r="BQN24" s="17"/>
      <c r="BQO24" s="17"/>
      <c r="BQP24" s="17"/>
      <c r="BQQ24" s="17"/>
      <c r="BQR24" s="17"/>
      <c r="BQS24" s="17"/>
      <c r="BQT24" s="17"/>
      <c r="BQU24" s="17"/>
      <c r="BQV24" s="17"/>
      <c r="BQW24" s="17"/>
      <c r="BQX24" s="17"/>
      <c r="BQY24" s="17"/>
      <c r="BQZ24" s="17"/>
      <c r="BRA24" s="17"/>
      <c r="BRB24" s="17"/>
      <c r="BRC24" s="17"/>
      <c r="BRD24" s="17"/>
      <c r="BRE24" s="17"/>
      <c r="BRF24" s="17"/>
      <c r="BRG24" s="17"/>
      <c r="BRH24" s="17"/>
      <c r="BRI24" s="17"/>
      <c r="BRJ24" s="17"/>
      <c r="BRK24" s="17"/>
      <c r="BRL24" s="17"/>
      <c r="BRM24" s="17"/>
      <c r="BRN24" s="17"/>
      <c r="BRO24" s="17"/>
      <c r="BRP24" s="17"/>
      <c r="BRQ24" s="17"/>
      <c r="BRR24" s="17"/>
      <c r="BRS24" s="17"/>
      <c r="BRT24" s="17"/>
      <c r="BRU24" s="17"/>
      <c r="BRV24" s="17"/>
      <c r="BRW24" s="17"/>
      <c r="BRX24" s="17"/>
      <c r="BRY24" s="17"/>
      <c r="BRZ24" s="17"/>
      <c r="BSA24" s="17"/>
      <c r="BSB24" s="17"/>
      <c r="BSC24" s="17"/>
      <c r="BSD24" s="17"/>
      <c r="BSE24" s="17"/>
      <c r="BSF24" s="17"/>
      <c r="BSG24" s="17"/>
      <c r="BSH24" s="17"/>
      <c r="BSI24" s="17"/>
      <c r="BSJ24" s="17"/>
      <c r="BSK24" s="17"/>
      <c r="BSL24" s="17"/>
      <c r="BSM24" s="17"/>
      <c r="BSN24" s="17"/>
      <c r="BSO24" s="17"/>
      <c r="BSP24" s="17"/>
      <c r="BSQ24" s="17"/>
      <c r="BSR24" s="17"/>
      <c r="BSS24" s="17"/>
      <c r="BST24" s="17"/>
      <c r="BSU24" s="17"/>
      <c r="BSV24" s="17"/>
      <c r="BSW24" s="17"/>
      <c r="BSX24" s="17"/>
      <c r="BSY24" s="17"/>
      <c r="BSZ24" s="17"/>
      <c r="BTA24" s="17"/>
      <c r="BTB24" s="17"/>
      <c r="BTC24" s="17"/>
      <c r="BTD24" s="17"/>
      <c r="BTE24" s="17"/>
      <c r="BTF24" s="17"/>
      <c r="BTG24" s="17"/>
      <c r="BTH24" s="17"/>
      <c r="BTI24" s="17"/>
      <c r="BTJ24" s="17"/>
      <c r="BTK24" s="17"/>
      <c r="BTL24" s="17"/>
      <c r="BTM24" s="17"/>
      <c r="BTN24" s="17"/>
      <c r="BTO24" s="17"/>
      <c r="BTP24" s="17"/>
      <c r="BTQ24" s="17"/>
      <c r="BTR24" s="17"/>
      <c r="BTS24" s="17"/>
      <c r="BTT24" s="17"/>
      <c r="BTU24" s="17"/>
      <c r="BTV24" s="17"/>
      <c r="BTW24" s="17"/>
      <c r="BTX24" s="17"/>
      <c r="BTY24" s="17"/>
      <c r="BTZ24" s="17"/>
      <c r="BUA24" s="17"/>
      <c r="BUB24" s="17"/>
      <c r="BUC24" s="17"/>
      <c r="BUD24" s="17"/>
      <c r="BUE24" s="17"/>
      <c r="BUF24" s="17"/>
      <c r="BUG24" s="17"/>
      <c r="BUH24" s="17"/>
      <c r="BUI24" s="17"/>
      <c r="BUJ24" s="17"/>
      <c r="BUK24" s="17"/>
      <c r="BUL24" s="17"/>
      <c r="BUM24" s="17"/>
      <c r="BUN24" s="17"/>
      <c r="BUO24" s="17"/>
      <c r="BUP24" s="17"/>
      <c r="BUQ24" s="17"/>
      <c r="BUR24" s="17"/>
      <c r="BUS24" s="17"/>
      <c r="BUT24" s="17"/>
      <c r="BUU24" s="17"/>
      <c r="BUV24" s="17"/>
      <c r="BUW24" s="17"/>
      <c r="BUX24" s="17"/>
      <c r="BUY24" s="17"/>
      <c r="BUZ24" s="17"/>
      <c r="BVA24" s="17"/>
      <c r="BVB24" s="17"/>
      <c r="BVC24" s="17"/>
      <c r="BVD24" s="17"/>
      <c r="BVE24" s="17"/>
      <c r="BVF24" s="17"/>
      <c r="BVG24" s="17"/>
      <c r="BVH24" s="17"/>
      <c r="BVI24" s="17"/>
      <c r="BVJ24" s="17"/>
      <c r="BVK24" s="17"/>
      <c r="BVL24" s="17"/>
      <c r="BVM24" s="17"/>
      <c r="BVN24" s="17"/>
      <c r="BVO24" s="17"/>
      <c r="BVP24" s="17"/>
      <c r="BVQ24" s="17"/>
      <c r="BVR24" s="17"/>
      <c r="BVS24" s="17"/>
      <c r="BVT24" s="17"/>
      <c r="BVU24" s="17"/>
      <c r="BVV24" s="17"/>
      <c r="BVW24" s="17"/>
      <c r="BVX24" s="17"/>
      <c r="BVY24" s="17"/>
      <c r="BVZ24" s="17"/>
      <c r="BWA24" s="17"/>
      <c r="BWB24" s="17"/>
      <c r="BWC24" s="17"/>
      <c r="BWD24" s="17"/>
      <c r="BWE24" s="17"/>
      <c r="BWF24" s="17"/>
      <c r="BWG24" s="17"/>
      <c r="BWH24" s="17"/>
      <c r="BWI24" s="17"/>
      <c r="BWJ24" s="17"/>
      <c r="BWK24" s="17"/>
      <c r="BWL24" s="17"/>
      <c r="BWM24" s="17"/>
      <c r="BWN24" s="17"/>
      <c r="BWO24" s="17"/>
      <c r="BWP24" s="17"/>
      <c r="BWQ24" s="17"/>
      <c r="BWR24" s="17"/>
      <c r="BWS24" s="17"/>
      <c r="BWT24" s="17"/>
      <c r="BWU24" s="17"/>
      <c r="BWV24" s="17"/>
      <c r="BWW24" s="17"/>
      <c r="BWX24" s="17"/>
      <c r="BWY24" s="17"/>
      <c r="BWZ24" s="17"/>
      <c r="BXA24" s="17"/>
      <c r="BXB24" s="17"/>
      <c r="BXC24" s="17"/>
      <c r="BXD24" s="17"/>
      <c r="BXE24" s="17"/>
      <c r="BXF24" s="17"/>
      <c r="BXG24" s="17"/>
      <c r="BXH24" s="17"/>
      <c r="BXI24" s="17"/>
      <c r="BXJ24" s="17"/>
      <c r="BXK24" s="17"/>
      <c r="BXL24" s="17"/>
      <c r="BXM24" s="17"/>
      <c r="BXN24" s="17"/>
      <c r="BXO24" s="17"/>
      <c r="BXP24" s="17"/>
      <c r="BXQ24" s="17"/>
      <c r="BXR24" s="17"/>
      <c r="BXS24" s="17"/>
      <c r="BXT24" s="17"/>
      <c r="BXU24" s="17"/>
      <c r="BXV24" s="17"/>
      <c r="BXW24" s="17"/>
      <c r="BXX24" s="17"/>
      <c r="BXY24" s="17"/>
      <c r="BXZ24" s="17"/>
      <c r="BYA24" s="17"/>
      <c r="BYB24" s="17"/>
      <c r="BYC24" s="17"/>
      <c r="BYD24" s="17"/>
      <c r="BYE24" s="17"/>
      <c r="BYF24" s="17"/>
      <c r="BYG24" s="17"/>
      <c r="BYH24" s="17"/>
      <c r="BYI24" s="17"/>
      <c r="BYJ24" s="17"/>
      <c r="BYK24" s="17"/>
      <c r="BYL24" s="17"/>
      <c r="BYM24" s="17"/>
      <c r="BYN24" s="17"/>
      <c r="BYO24" s="17"/>
      <c r="BYP24" s="17"/>
      <c r="BYQ24" s="17"/>
      <c r="BYR24" s="17"/>
      <c r="BYS24" s="17"/>
      <c r="BYT24" s="17"/>
      <c r="BYU24" s="17"/>
      <c r="BYV24" s="17"/>
      <c r="BYW24" s="17"/>
      <c r="BYX24" s="17"/>
      <c r="BYY24" s="17"/>
      <c r="BYZ24" s="17"/>
      <c r="BZA24" s="17"/>
      <c r="BZB24" s="17"/>
      <c r="BZC24" s="17"/>
      <c r="BZD24" s="17"/>
      <c r="BZE24" s="17"/>
      <c r="BZF24" s="17"/>
      <c r="BZG24" s="17"/>
      <c r="BZH24" s="17"/>
      <c r="BZI24" s="17"/>
      <c r="BZJ24" s="17"/>
      <c r="BZK24" s="17"/>
      <c r="BZL24" s="17"/>
      <c r="BZM24" s="17"/>
      <c r="BZN24" s="17"/>
      <c r="BZO24" s="17"/>
      <c r="BZP24" s="17"/>
      <c r="BZQ24" s="17"/>
      <c r="BZR24" s="17"/>
      <c r="BZS24" s="17"/>
      <c r="BZT24" s="17"/>
      <c r="BZU24" s="17"/>
      <c r="BZV24" s="17"/>
      <c r="BZW24" s="17"/>
      <c r="BZX24" s="17"/>
      <c r="BZY24" s="17"/>
      <c r="BZZ24" s="17"/>
      <c r="CAA24" s="17"/>
      <c r="CAB24" s="17"/>
      <c r="CAC24" s="17"/>
      <c r="CAD24" s="17"/>
      <c r="CAE24" s="17"/>
      <c r="CAF24" s="17"/>
      <c r="CAG24" s="17"/>
      <c r="CAH24" s="17"/>
      <c r="CAI24" s="17"/>
      <c r="CAJ24" s="17"/>
      <c r="CAK24" s="17"/>
      <c r="CAL24" s="17"/>
      <c r="CAM24" s="17"/>
      <c r="CAN24" s="17"/>
      <c r="CAO24" s="17"/>
      <c r="CAP24" s="17"/>
      <c r="CAQ24" s="17"/>
      <c r="CAR24" s="17"/>
      <c r="CAS24" s="17"/>
      <c r="CAT24" s="17"/>
      <c r="CAU24" s="17"/>
      <c r="CAV24" s="17"/>
      <c r="CAW24" s="17"/>
      <c r="CAX24" s="17"/>
      <c r="CAY24" s="17"/>
      <c r="CAZ24" s="17"/>
      <c r="CBA24" s="17"/>
      <c r="CBB24" s="17"/>
      <c r="CBC24" s="17"/>
      <c r="CBD24" s="17"/>
      <c r="CBE24" s="17"/>
      <c r="CBF24" s="17"/>
      <c r="CBG24" s="17"/>
      <c r="CBH24" s="17"/>
      <c r="CBI24" s="17"/>
      <c r="CBJ24" s="17"/>
      <c r="CBK24" s="17"/>
      <c r="CBL24" s="17"/>
      <c r="CBM24" s="17"/>
      <c r="CBN24" s="17"/>
      <c r="CBO24" s="17"/>
      <c r="CBP24" s="17"/>
      <c r="CBQ24" s="17"/>
      <c r="CBR24" s="17"/>
      <c r="CBS24" s="17"/>
      <c r="CBT24" s="17"/>
      <c r="CBU24" s="17"/>
      <c r="CBV24" s="17"/>
      <c r="CBW24" s="17"/>
      <c r="CBX24" s="17"/>
      <c r="CBY24" s="17"/>
      <c r="CBZ24" s="17"/>
      <c r="CCA24" s="17"/>
      <c r="CCB24" s="17"/>
      <c r="CCC24" s="17"/>
      <c r="CCD24" s="17"/>
      <c r="CCE24" s="17"/>
      <c r="CCF24" s="17"/>
      <c r="CCG24" s="17"/>
      <c r="CCH24" s="17"/>
      <c r="CCI24" s="17"/>
      <c r="CCJ24" s="17"/>
      <c r="CCK24" s="17"/>
      <c r="CCL24" s="17"/>
      <c r="CCM24" s="17"/>
      <c r="CCN24" s="17"/>
      <c r="CCO24" s="17"/>
      <c r="CCP24" s="17"/>
      <c r="CCQ24" s="17"/>
      <c r="CCR24" s="17"/>
      <c r="CCS24" s="17"/>
      <c r="CCT24" s="17"/>
      <c r="CCU24" s="17"/>
      <c r="CCV24" s="17"/>
      <c r="CCW24" s="17"/>
      <c r="CCX24" s="17"/>
      <c r="CCY24" s="17"/>
      <c r="CCZ24" s="17"/>
      <c r="CDA24" s="17"/>
      <c r="CDB24" s="17"/>
      <c r="CDC24" s="17"/>
      <c r="CDD24" s="17"/>
      <c r="CDE24" s="17"/>
      <c r="CDF24" s="17"/>
      <c r="CDG24" s="17"/>
      <c r="CDH24" s="17"/>
      <c r="CDI24" s="17"/>
      <c r="CDJ24" s="17"/>
      <c r="CDK24" s="17"/>
      <c r="CDL24" s="17"/>
      <c r="CDM24" s="17"/>
      <c r="CDN24" s="17"/>
      <c r="CDO24" s="17"/>
      <c r="CDP24" s="17"/>
      <c r="CDQ24" s="17"/>
      <c r="CDR24" s="17"/>
      <c r="CDS24" s="17"/>
      <c r="CDT24" s="17"/>
      <c r="CDU24" s="17"/>
    </row>
    <row r="25">
      <c r="A25" s="14" t="s">
        <v>2726</v>
      </c>
      <c r="B25" s="14" t="s">
        <v>2849</v>
      </c>
      <c r="C25" s="14" t="s">
        <v>2728</v>
      </c>
      <c r="D25" s="14" t="s">
        <v>2729</v>
      </c>
      <c r="E25" s="14" t="s">
        <v>30</v>
      </c>
      <c r="F25" s="14" t="s">
        <v>2835</v>
      </c>
      <c r="I25" s="14" t="s">
        <v>2850</v>
      </c>
      <c r="J25" s="14" t="s">
        <v>2618</v>
      </c>
      <c r="K25" s="14" t="s">
        <v>2619</v>
      </c>
      <c r="L25" s="14" t="s">
        <v>2560</v>
      </c>
      <c r="M25" s="17"/>
      <c r="N25" s="14" t="s">
        <v>2690</v>
      </c>
      <c r="O25" s="14" t="s">
        <v>2690</v>
      </c>
      <c r="P25" s="14" t="s">
        <v>2690</v>
      </c>
      <c r="Q25" s="16">
        <v>11.0</v>
      </c>
      <c r="R25" s="16">
        <v>3988848.0</v>
      </c>
      <c r="S25" s="16">
        <v>3988848.0</v>
      </c>
      <c r="T25" s="14" t="s">
        <v>2631</v>
      </c>
      <c r="U25" s="14" t="s">
        <v>2630</v>
      </c>
      <c r="V25" s="14" t="s">
        <v>2851</v>
      </c>
      <c r="W25" s="14" t="s">
        <v>2852</v>
      </c>
      <c r="X25" s="16">
        <v>0.44</v>
      </c>
      <c r="Y25" s="17"/>
      <c r="Z25" s="16">
        <v>38.0</v>
      </c>
      <c r="AA25" s="16">
        <v>49.0</v>
      </c>
      <c r="AB25" s="17"/>
      <c r="AC25" s="16">
        <v>69.0</v>
      </c>
      <c r="AD25" s="16">
        <v>10856.0</v>
      </c>
      <c r="AE25" s="22">
        <v>45334.0</v>
      </c>
      <c r="AF25" s="17"/>
      <c r="AG25" s="17"/>
      <c r="AH25" s="17"/>
      <c r="AI25" s="17"/>
      <c r="AJ25" s="17"/>
      <c r="AK25" s="17"/>
      <c r="AL25" s="16">
        <v>35.0</v>
      </c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4" t="s">
        <v>2733</v>
      </c>
      <c r="BB25" s="17"/>
      <c r="BC25" s="17"/>
      <c r="BD25" s="17"/>
      <c r="BE25" s="17"/>
      <c r="BF25" s="14" t="s">
        <v>2563</v>
      </c>
      <c r="BG25" s="16">
        <v>1.0</v>
      </c>
      <c r="BH25" s="14" t="s">
        <v>2564</v>
      </c>
      <c r="BI25" s="14" t="s">
        <v>2565</v>
      </c>
      <c r="BJ25" s="14" t="s">
        <v>2566</v>
      </c>
      <c r="BK25" s="17"/>
      <c r="BL25" s="17"/>
      <c r="BM25" s="16">
        <v>363.433333</v>
      </c>
      <c r="BN25" s="17"/>
      <c r="BO25" s="17"/>
      <c r="BP25" s="17"/>
      <c r="BQ25" s="17"/>
      <c r="BR25" s="17"/>
      <c r="BS25" s="16">
        <v>0.0665</v>
      </c>
      <c r="BT25" s="16">
        <v>211.164809</v>
      </c>
      <c r="BU25" s="14" t="s">
        <v>2567</v>
      </c>
      <c r="BV25" s="17"/>
      <c r="BW25" s="17"/>
      <c r="BX25" s="16">
        <v>2.0</v>
      </c>
      <c r="BY25" s="14" t="s">
        <v>2734</v>
      </c>
      <c r="BZ25" s="16">
        <v>6423.0</v>
      </c>
      <c r="CA25" s="16">
        <v>-12836.0</v>
      </c>
      <c r="CB25" s="16">
        <v>0.0</v>
      </c>
      <c r="CC25" s="17"/>
      <c r="CD25" s="17"/>
      <c r="CE25" s="16">
        <v>211.164809</v>
      </c>
      <c r="CF25" s="14" t="s">
        <v>2572</v>
      </c>
      <c r="CG25" s="14" t="s">
        <v>2704</v>
      </c>
      <c r="CH25" s="19">
        <v>40715.0</v>
      </c>
      <c r="CI25" s="14" t="s">
        <v>2573</v>
      </c>
      <c r="CJ25" s="14" t="s">
        <v>2719</v>
      </c>
      <c r="CK25" s="14" t="s">
        <v>2574</v>
      </c>
      <c r="CL25" s="14" t="s">
        <v>2737</v>
      </c>
      <c r="CM25" s="20">
        <v>2739745.0</v>
      </c>
      <c r="CN25" s="14" t="s">
        <v>2737</v>
      </c>
      <c r="CO25" s="14" t="s">
        <v>2563</v>
      </c>
      <c r="CP25" s="14" t="s">
        <v>2563</v>
      </c>
      <c r="CQ25" s="16">
        <v>0.5506</v>
      </c>
      <c r="CR25" s="16">
        <v>8.57</v>
      </c>
      <c r="CS25" s="14" t="s">
        <v>2563</v>
      </c>
      <c r="CT25" s="14" t="s">
        <v>2853</v>
      </c>
      <c r="CX25" s="14" t="s">
        <v>2580</v>
      </c>
      <c r="CY25" s="16">
        <v>31.2325344</v>
      </c>
      <c r="CZ25" s="14" t="s">
        <v>2707</v>
      </c>
      <c r="DB25" s="14" t="s">
        <v>2574</v>
      </c>
      <c r="DC25" s="14" t="s">
        <v>2708</v>
      </c>
      <c r="DD25" s="14" t="s">
        <v>2854</v>
      </c>
      <c r="DE25" s="14" t="s">
        <v>2574</v>
      </c>
      <c r="DF25" s="14" t="s">
        <v>2563</v>
      </c>
      <c r="DG25" s="14" t="s">
        <v>2855</v>
      </c>
      <c r="DH25" s="14" t="s">
        <v>2856</v>
      </c>
      <c r="DI25" s="14" t="s">
        <v>2743</v>
      </c>
      <c r="DJ25" s="14" t="s">
        <v>2729</v>
      </c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  <c r="KL25" s="17"/>
      <c r="KM25" s="17"/>
      <c r="KN25" s="17"/>
      <c r="KO25" s="17"/>
      <c r="KP25" s="17"/>
      <c r="KQ25" s="17"/>
      <c r="KR25" s="17"/>
      <c r="KS25" s="17"/>
      <c r="KT25" s="17"/>
      <c r="KU25" s="17"/>
      <c r="KV25" s="17"/>
      <c r="KW25" s="17"/>
      <c r="KX25" s="17"/>
      <c r="KY25" s="17"/>
      <c r="KZ25" s="17"/>
      <c r="LA25" s="17"/>
      <c r="LB25" s="17"/>
      <c r="LC25" s="17"/>
      <c r="LD25" s="17"/>
      <c r="LE25" s="17"/>
      <c r="LF25" s="17"/>
      <c r="LG25" s="17"/>
      <c r="LH25" s="17"/>
      <c r="LI25" s="17"/>
      <c r="LJ25" s="17"/>
      <c r="LK25" s="17"/>
      <c r="LL25" s="17"/>
      <c r="LM25" s="17"/>
      <c r="LN25" s="17"/>
      <c r="LO25" s="17"/>
      <c r="LP25" s="17"/>
      <c r="LQ25" s="17"/>
      <c r="LR25" s="17"/>
      <c r="LS25" s="17"/>
      <c r="LT25" s="17"/>
      <c r="LU25" s="17"/>
      <c r="LV25" s="17"/>
      <c r="LW25" s="17"/>
      <c r="LX25" s="17"/>
      <c r="LY25" s="17"/>
      <c r="LZ25" s="17"/>
      <c r="MA25" s="17"/>
      <c r="MB25" s="17"/>
      <c r="MC25" s="17"/>
      <c r="MD25" s="17"/>
      <c r="ME25" s="17"/>
      <c r="MF25" s="17"/>
      <c r="MG25" s="17"/>
      <c r="MH25" s="17"/>
      <c r="MI25" s="17"/>
      <c r="MJ25" s="17"/>
      <c r="MK25" s="17"/>
      <c r="ML25" s="17"/>
      <c r="MM25" s="17"/>
      <c r="MN25" s="17"/>
      <c r="MO25" s="17"/>
      <c r="MP25" s="17"/>
      <c r="MQ25" s="17"/>
      <c r="MR25" s="17"/>
      <c r="MS25" s="17"/>
      <c r="MT25" s="17"/>
      <c r="MU25" s="17"/>
      <c r="MV25" s="17"/>
      <c r="MW25" s="17"/>
      <c r="MX25" s="17"/>
      <c r="MY25" s="17"/>
      <c r="MZ25" s="17"/>
      <c r="NA25" s="17"/>
      <c r="NB25" s="17"/>
      <c r="NC25" s="17"/>
      <c r="ND25" s="17"/>
      <c r="NE25" s="17"/>
      <c r="NF25" s="17"/>
      <c r="NG25" s="17"/>
      <c r="NH25" s="17"/>
      <c r="NI25" s="17"/>
      <c r="NJ25" s="17"/>
      <c r="NK25" s="17"/>
      <c r="NL25" s="17"/>
      <c r="NM25" s="17"/>
      <c r="NN25" s="17"/>
      <c r="NO25" s="17"/>
      <c r="NP25" s="17"/>
      <c r="NQ25" s="17"/>
      <c r="NR25" s="17"/>
      <c r="NS25" s="17"/>
      <c r="NT25" s="17"/>
      <c r="NU25" s="17"/>
      <c r="NV25" s="17"/>
      <c r="NW25" s="17"/>
      <c r="NX25" s="17"/>
      <c r="NY25" s="17"/>
      <c r="NZ25" s="17"/>
      <c r="OA25" s="17"/>
      <c r="OB25" s="17"/>
      <c r="OC25" s="17"/>
      <c r="OD25" s="17"/>
      <c r="OE25" s="17"/>
      <c r="OF25" s="17"/>
      <c r="OG25" s="17"/>
      <c r="OH25" s="17"/>
      <c r="OI25" s="17"/>
      <c r="OJ25" s="17"/>
      <c r="OK25" s="17"/>
      <c r="OL25" s="17"/>
      <c r="OM25" s="17"/>
      <c r="ON25" s="17"/>
      <c r="OO25" s="17"/>
      <c r="OP25" s="17"/>
      <c r="OQ25" s="17"/>
      <c r="OR25" s="17"/>
      <c r="OS25" s="17"/>
      <c r="OT25" s="17"/>
      <c r="OU25" s="17"/>
      <c r="OV25" s="17"/>
      <c r="OW25" s="17"/>
      <c r="OX25" s="17"/>
      <c r="OY25" s="17"/>
      <c r="OZ25" s="17"/>
      <c r="PA25" s="17"/>
      <c r="PB25" s="17"/>
      <c r="PC25" s="17"/>
      <c r="PD25" s="17"/>
      <c r="PE25" s="17"/>
      <c r="PF25" s="17"/>
      <c r="PG25" s="17"/>
      <c r="PH25" s="17"/>
      <c r="PI25" s="17"/>
      <c r="PJ25" s="17"/>
      <c r="PK25" s="17"/>
      <c r="PL25" s="17"/>
      <c r="PM25" s="17"/>
      <c r="PN25" s="17"/>
      <c r="PO25" s="17"/>
      <c r="PP25" s="17"/>
      <c r="PQ25" s="17"/>
      <c r="PR25" s="17"/>
      <c r="PS25" s="17"/>
      <c r="PT25" s="17"/>
      <c r="PU25" s="17"/>
      <c r="PV25" s="17"/>
      <c r="PW25" s="17"/>
      <c r="PX25" s="17"/>
      <c r="PY25" s="17"/>
      <c r="PZ25" s="17"/>
      <c r="QA25" s="17"/>
      <c r="QB25" s="17"/>
      <c r="QC25" s="17"/>
      <c r="QD25" s="17"/>
      <c r="QE25" s="17"/>
      <c r="QF25" s="17"/>
      <c r="QG25" s="17"/>
      <c r="QH25" s="17"/>
      <c r="QI25" s="17"/>
      <c r="QJ25" s="17"/>
      <c r="QK25" s="17"/>
      <c r="QL25" s="17"/>
      <c r="QM25" s="17"/>
      <c r="QN25" s="17"/>
      <c r="QO25" s="17"/>
      <c r="QP25" s="17"/>
      <c r="QQ25" s="17"/>
      <c r="QR25" s="17"/>
      <c r="QS25" s="17"/>
      <c r="QT25" s="17"/>
      <c r="QU25" s="16">
        <v>-15.0</v>
      </c>
      <c r="QV25" s="16">
        <v>-6.0</v>
      </c>
      <c r="QW25" s="16">
        <v>-34.0</v>
      </c>
      <c r="QX25" s="17"/>
      <c r="QY25" s="17"/>
      <c r="QZ25" s="17"/>
      <c r="RA25" s="17"/>
      <c r="RB25" s="17"/>
      <c r="RC25" s="17"/>
      <c r="RD25" s="17"/>
      <c r="RE25" s="17"/>
      <c r="RF25" s="17"/>
      <c r="RG25" s="17"/>
      <c r="RH25" s="17"/>
      <c r="RI25" s="17"/>
      <c r="RJ25" s="17"/>
      <c r="RK25" s="17"/>
      <c r="RL25" s="17"/>
      <c r="RM25" s="17"/>
      <c r="RN25" s="17"/>
      <c r="RO25" s="17"/>
      <c r="RP25" s="17"/>
      <c r="RQ25" s="17"/>
      <c r="RR25" s="17"/>
      <c r="RS25" s="17"/>
      <c r="RT25" s="17"/>
      <c r="RU25" s="17"/>
      <c r="RV25" s="17"/>
      <c r="RW25" s="17"/>
      <c r="RX25" s="17"/>
      <c r="RY25" s="17"/>
      <c r="RZ25" s="17"/>
      <c r="SA25" s="17"/>
      <c r="SB25" s="17"/>
      <c r="SC25" s="17"/>
      <c r="SD25" s="17"/>
      <c r="SE25" s="17"/>
      <c r="SF25" s="17"/>
      <c r="SG25" s="17"/>
      <c r="SH25" s="17"/>
      <c r="SI25" s="17"/>
      <c r="SJ25" s="17"/>
      <c r="SK25" s="17"/>
      <c r="SL25" s="17"/>
      <c r="SM25" s="17"/>
      <c r="SN25" s="17"/>
      <c r="SO25" s="17"/>
      <c r="SP25" s="17"/>
      <c r="SQ25" s="17"/>
      <c r="SR25" s="17"/>
      <c r="SS25" s="17"/>
      <c r="ST25" s="17"/>
      <c r="SU25" s="17"/>
      <c r="SV25" s="17"/>
      <c r="SW25" s="17"/>
      <c r="SX25" s="17"/>
      <c r="SY25" s="17"/>
      <c r="SZ25" s="17"/>
      <c r="TA25" s="17"/>
      <c r="TB25" s="17"/>
      <c r="TC25" s="17"/>
      <c r="TD25" s="17"/>
      <c r="TE25" s="17"/>
      <c r="TF25" s="17"/>
      <c r="TG25" s="17"/>
      <c r="TH25" s="17"/>
      <c r="TI25" s="17"/>
      <c r="TJ25" s="17"/>
      <c r="TK25" s="17"/>
      <c r="TL25" s="17"/>
      <c r="TM25" s="17"/>
      <c r="TN25" s="17"/>
      <c r="TO25" s="17"/>
      <c r="TP25" s="17"/>
      <c r="TQ25" s="17"/>
      <c r="TR25" s="17"/>
      <c r="TS25" s="17"/>
      <c r="TT25" s="17"/>
      <c r="TU25" s="17"/>
      <c r="TV25" s="17"/>
      <c r="TW25" s="17"/>
      <c r="TX25" s="17"/>
      <c r="TY25" s="17"/>
      <c r="TZ25" s="17"/>
      <c r="UA25" s="17"/>
      <c r="UB25" s="17"/>
      <c r="UC25" s="17"/>
      <c r="UD25" s="17"/>
      <c r="UE25" s="17"/>
      <c r="UF25" s="17"/>
      <c r="UG25" s="17"/>
      <c r="UH25" s="17"/>
      <c r="UI25" s="17"/>
      <c r="UJ25" s="17"/>
      <c r="UK25" s="17"/>
      <c r="UL25" s="17"/>
      <c r="UM25" s="17"/>
      <c r="UN25" s="17"/>
      <c r="UO25" s="17"/>
      <c r="UP25" s="17"/>
      <c r="UQ25" s="17"/>
      <c r="UR25" s="17"/>
      <c r="US25" s="17"/>
      <c r="UT25" s="17"/>
      <c r="UU25" s="17"/>
      <c r="UV25" s="17"/>
      <c r="UW25" s="17"/>
      <c r="UX25" s="17"/>
      <c r="UY25" s="17"/>
      <c r="UZ25" s="17"/>
      <c r="VA25" s="17"/>
      <c r="VB25" s="17"/>
      <c r="VC25" s="17"/>
      <c r="VD25" s="17"/>
      <c r="VE25" s="17"/>
      <c r="VF25" s="17"/>
      <c r="VG25" s="17"/>
      <c r="VH25" s="17"/>
      <c r="VI25" s="17"/>
      <c r="VJ25" s="17"/>
      <c r="VK25" s="17"/>
      <c r="VL25" s="17"/>
      <c r="VM25" s="17"/>
      <c r="VN25" s="17"/>
      <c r="VO25" s="17"/>
      <c r="VP25" s="17"/>
      <c r="VQ25" s="17"/>
      <c r="VR25" s="17"/>
      <c r="VS25" s="17"/>
      <c r="VT25" s="17"/>
      <c r="VU25" s="17"/>
      <c r="VV25" s="17"/>
      <c r="VW25" s="17"/>
      <c r="VX25" s="17"/>
      <c r="VY25" s="17"/>
      <c r="VZ25" s="17"/>
      <c r="WA25" s="17"/>
      <c r="WB25" s="17"/>
      <c r="WC25" s="17"/>
      <c r="WD25" s="17"/>
      <c r="WE25" s="17"/>
      <c r="WF25" s="17"/>
      <c r="WG25" s="17"/>
      <c r="WH25" s="17"/>
      <c r="WI25" s="17"/>
      <c r="WJ25" s="17"/>
      <c r="WK25" s="17"/>
      <c r="WL25" s="17"/>
      <c r="WM25" s="17"/>
      <c r="WN25" s="17"/>
      <c r="WO25" s="17"/>
      <c r="WP25" s="17"/>
      <c r="WQ25" s="17"/>
      <c r="WR25" s="17"/>
      <c r="WS25" s="17"/>
      <c r="WT25" s="17"/>
      <c r="WU25" s="17"/>
      <c r="WV25" s="17"/>
      <c r="WW25" s="17"/>
      <c r="WX25" s="17"/>
      <c r="WY25" s="17"/>
      <c r="WZ25" s="17"/>
      <c r="XA25" s="17"/>
      <c r="XB25" s="17"/>
      <c r="XC25" s="17"/>
      <c r="XD25" s="17"/>
      <c r="XE25" s="17"/>
      <c r="XF25" s="17"/>
      <c r="XG25" s="17"/>
      <c r="XH25" s="17"/>
      <c r="XI25" s="17"/>
      <c r="XJ25" s="17"/>
      <c r="XK25" s="17"/>
      <c r="XL25" s="17"/>
      <c r="XM25" s="17"/>
      <c r="XN25" s="17"/>
      <c r="XO25" s="17"/>
      <c r="XP25" s="17"/>
      <c r="XQ25" s="17"/>
      <c r="XR25" s="17"/>
      <c r="XS25" s="17"/>
      <c r="XT25" s="17"/>
      <c r="XU25" s="17"/>
      <c r="XV25" s="17"/>
      <c r="XW25" s="17"/>
      <c r="XX25" s="17"/>
      <c r="XY25" s="17"/>
      <c r="XZ25" s="17"/>
      <c r="YA25" s="17"/>
      <c r="YB25" s="17"/>
      <c r="YC25" s="17"/>
      <c r="YD25" s="17"/>
      <c r="YE25" s="17"/>
      <c r="YF25" s="17"/>
      <c r="YG25" s="17"/>
      <c r="YH25" s="17"/>
      <c r="YI25" s="17"/>
      <c r="YJ25" s="17"/>
      <c r="YK25" s="17"/>
      <c r="YL25" s="17"/>
      <c r="YM25" s="17"/>
      <c r="YN25" s="17"/>
      <c r="YO25" s="17"/>
      <c r="YP25" s="17"/>
      <c r="YQ25" s="17"/>
      <c r="YR25" s="17"/>
      <c r="YS25" s="17"/>
      <c r="YT25" s="17"/>
      <c r="YU25" s="17"/>
      <c r="YV25" s="17"/>
      <c r="YW25" s="17"/>
      <c r="YX25" s="17"/>
      <c r="YY25" s="17"/>
      <c r="YZ25" s="17"/>
      <c r="ZA25" s="17"/>
      <c r="ZB25" s="17"/>
      <c r="ZC25" s="17"/>
      <c r="ZD25" s="17"/>
      <c r="ZE25" s="17"/>
      <c r="ZF25" s="17"/>
      <c r="ZG25" s="17"/>
      <c r="ZH25" s="17"/>
      <c r="ZI25" s="17"/>
      <c r="ZJ25" s="17"/>
      <c r="ZK25" s="17"/>
      <c r="ZL25" s="17"/>
      <c r="ZM25" s="17"/>
      <c r="ZN25" s="17"/>
      <c r="ZO25" s="17"/>
      <c r="ZP25" s="17"/>
      <c r="ZQ25" s="17"/>
      <c r="ZR25" s="17"/>
      <c r="ZS25" s="17"/>
      <c r="ZT25" s="17"/>
      <c r="ZU25" s="17"/>
      <c r="ZV25" s="17"/>
      <c r="ZW25" s="17"/>
      <c r="ZX25" s="17"/>
      <c r="ZY25" s="17"/>
      <c r="ZZ25" s="17"/>
      <c r="AAA25" s="17"/>
      <c r="AAB25" s="17"/>
      <c r="AAC25" s="17"/>
      <c r="AAD25" s="17"/>
      <c r="AAE25" s="17"/>
      <c r="AAF25" s="17"/>
      <c r="AAG25" s="17"/>
      <c r="AAH25" s="17"/>
      <c r="AAI25" s="17"/>
      <c r="AAJ25" s="17"/>
      <c r="AAK25" s="17"/>
      <c r="AAL25" s="17"/>
      <c r="AAM25" s="17"/>
      <c r="AAN25" s="17"/>
      <c r="AAO25" s="17"/>
      <c r="AAP25" s="17"/>
      <c r="AAQ25" s="17"/>
      <c r="AAR25" s="17"/>
      <c r="AAS25" s="17"/>
      <c r="AAT25" s="17"/>
      <c r="AAU25" s="17"/>
      <c r="AAV25" s="17"/>
      <c r="AAW25" s="17"/>
      <c r="AAX25" s="17"/>
      <c r="AAY25" s="17"/>
      <c r="AAZ25" s="17"/>
      <c r="ABA25" s="17"/>
      <c r="ABB25" s="17"/>
      <c r="ABC25" s="17"/>
      <c r="ABD25" s="17"/>
      <c r="ABE25" s="17"/>
      <c r="ABF25" s="17"/>
      <c r="ABG25" s="17"/>
      <c r="ABH25" s="17"/>
      <c r="ABI25" s="17"/>
      <c r="ABJ25" s="17"/>
      <c r="ABK25" s="17"/>
      <c r="ABL25" s="17"/>
      <c r="ABM25" s="17"/>
      <c r="ABN25" s="17"/>
      <c r="ABO25" s="17"/>
      <c r="ABP25" s="17"/>
      <c r="ABQ25" s="17"/>
      <c r="ABR25" s="17"/>
      <c r="ABS25" s="17"/>
      <c r="ABT25" s="17"/>
      <c r="ABU25" s="17"/>
      <c r="ABV25" s="17"/>
      <c r="ABW25" s="17"/>
      <c r="ABX25" s="17"/>
      <c r="ABY25" s="17"/>
      <c r="ABZ25" s="17"/>
      <c r="ACA25" s="17"/>
      <c r="ACB25" s="17"/>
      <c r="ACC25" s="17"/>
      <c r="ACD25" s="17"/>
      <c r="ACE25" s="17"/>
      <c r="ACF25" s="17"/>
      <c r="ACG25" s="17"/>
      <c r="ACH25" s="17"/>
      <c r="ACI25" s="17"/>
      <c r="ACJ25" s="17"/>
      <c r="ACK25" s="17"/>
      <c r="ACL25" s="17"/>
      <c r="ACM25" s="17"/>
      <c r="ACN25" s="17"/>
      <c r="ACO25" s="17"/>
      <c r="ACP25" s="17"/>
      <c r="ACQ25" s="17"/>
      <c r="ACR25" s="17"/>
      <c r="ACS25" s="17"/>
      <c r="ACT25" s="17"/>
      <c r="ACU25" s="17"/>
      <c r="ACV25" s="17"/>
      <c r="ACW25" s="17"/>
      <c r="ACX25" s="17"/>
      <c r="ACY25" s="17"/>
      <c r="ACZ25" s="17"/>
      <c r="ADA25" s="17"/>
      <c r="ADB25" s="17"/>
      <c r="ADC25" s="17"/>
      <c r="ADD25" s="17"/>
      <c r="ADE25" s="17"/>
      <c r="ADF25" s="17"/>
      <c r="ADG25" s="17"/>
      <c r="ADH25" s="17"/>
      <c r="ADI25" s="17"/>
      <c r="ADJ25" s="17"/>
      <c r="ADK25" s="17"/>
      <c r="ADL25" s="17"/>
      <c r="ADM25" s="17"/>
      <c r="ADN25" s="17"/>
      <c r="ADO25" s="17"/>
      <c r="ADP25" s="17"/>
      <c r="ADQ25" s="17"/>
      <c r="ADR25" s="17"/>
      <c r="ADS25" s="17"/>
      <c r="ADT25" s="17"/>
      <c r="ADU25" s="17"/>
      <c r="ADV25" s="17"/>
      <c r="ADW25" s="17"/>
      <c r="ADX25" s="17"/>
      <c r="ADY25" s="17"/>
      <c r="ADZ25" s="17"/>
      <c r="AEA25" s="17"/>
      <c r="AEB25" s="17"/>
      <c r="AEC25" s="17"/>
      <c r="AED25" s="17"/>
      <c r="AEE25" s="17"/>
      <c r="AEF25" s="17"/>
      <c r="AEG25" s="17"/>
      <c r="AEH25" s="17"/>
      <c r="AEI25" s="17"/>
      <c r="AEJ25" s="17"/>
      <c r="AEK25" s="17"/>
      <c r="AEL25" s="17"/>
      <c r="AEM25" s="17"/>
      <c r="AEN25" s="17"/>
      <c r="AEO25" s="17"/>
      <c r="AEP25" s="17"/>
      <c r="AEQ25" s="17"/>
      <c r="AER25" s="17"/>
      <c r="AES25" s="17"/>
      <c r="AET25" s="17"/>
      <c r="AEU25" s="17"/>
      <c r="AEV25" s="17"/>
      <c r="AEW25" s="17"/>
      <c r="AEX25" s="17"/>
      <c r="AEY25" s="17"/>
      <c r="AEZ25" s="17"/>
      <c r="AFA25" s="17"/>
      <c r="AFB25" s="17"/>
      <c r="AFC25" s="17"/>
      <c r="AFD25" s="17"/>
      <c r="AFE25" s="17"/>
      <c r="AFF25" s="17"/>
      <c r="AFG25" s="17"/>
      <c r="AFH25" s="17"/>
      <c r="AFI25" s="17"/>
      <c r="AFJ25" s="17"/>
      <c r="AFK25" s="17"/>
      <c r="AFL25" s="17"/>
      <c r="AFM25" s="17"/>
      <c r="AFN25" s="17"/>
      <c r="AFO25" s="17"/>
      <c r="AFP25" s="17"/>
      <c r="AFQ25" s="17"/>
      <c r="AFR25" s="17"/>
      <c r="AFS25" s="17"/>
      <c r="AFT25" s="17"/>
      <c r="AFU25" s="17"/>
      <c r="AFV25" s="17"/>
      <c r="AFW25" s="17"/>
      <c r="AFX25" s="17"/>
      <c r="AFY25" s="17"/>
      <c r="AFZ25" s="17"/>
      <c r="AGA25" s="17"/>
      <c r="AGB25" s="17"/>
      <c r="AGC25" s="17"/>
      <c r="AGD25" s="17"/>
      <c r="AGE25" s="17"/>
      <c r="AGF25" s="17"/>
      <c r="AGG25" s="17"/>
      <c r="AGH25" s="17"/>
      <c r="AGI25" s="17"/>
      <c r="AGJ25" s="17"/>
      <c r="AGK25" s="17"/>
      <c r="AGL25" s="17"/>
      <c r="AGM25" s="17"/>
      <c r="AGN25" s="17"/>
      <c r="AGO25" s="17"/>
      <c r="AGP25" s="17"/>
      <c r="AGQ25" s="17"/>
      <c r="AGR25" s="17"/>
      <c r="AGS25" s="17"/>
      <c r="AGT25" s="17"/>
      <c r="AGU25" s="17"/>
      <c r="AGV25" s="17"/>
      <c r="AGW25" s="17"/>
      <c r="AGX25" s="17"/>
      <c r="AGY25" s="17"/>
      <c r="AGZ25" s="17"/>
      <c r="AHA25" s="17"/>
      <c r="AHB25" s="17"/>
      <c r="AHC25" s="17"/>
      <c r="AHD25" s="17"/>
      <c r="AHE25" s="17"/>
      <c r="AHF25" s="17"/>
      <c r="AHG25" s="17"/>
      <c r="AHH25" s="17"/>
      <c r="AHI25" s="17"/>
      <c r="AHJ25" s="17"/>
      <c r="AHK25" s="17"/>
      <c r="AHL25" s="17"/>
      <c r="AHM25" s="17"/>
      <c r="AHN25" s="17"/>
      <c r="AHO25" s="17"/>
      <c r="AHP25" s="17"/>
      <c r="AHQ25" s="17"/>
      <c r="AHR25" s="17"/>
      <c r="AHS25" s="17"/>
      <c r="AHT25" s="17"/>
      <c r="AHU25" s="17"/>
      <c r="AHV25" s="17"/>
      <c r="AHW25" s="17"/>
      <c r="AHX25" s="17"/>
      <c r="AHY25" s="17"/>
      <c r="AHZ25" s="17"/>
      <c r="AIA25" s="17"/>
      <c r="AIB25" s="17"/>
      <c r="AIC25" s="17"/>
      <c r="AID25" s="17"/>
      <c r="AIE25" s="17"/>
      <c r="AIF25" s="17"/>
      <c r="AIG25" s="17"/>
      <c r="AIH25" s="17"/>
      <c r="AII25" s="17"/>
      <c r="AIJ25" s="17"/>
      <c r="AIK25" s="17"/>
      <c r="AIL25" s="17"/>
      <c r="AIM25" s="17"/>
      <c r="AIN25" s="17"/>
      <c r="AIO25" s="17"/>
      <c r="AIP25" s="17"/>
      <c r="AIQ25" s="17"/>
      <c r="AIR25" s="17"/>
      <c r="AIS25" s="17"/>
      <c r="AIT25" s="17"/>
      <c r="AIU25" s="17"/>
      <c r="AIV25" s="17"/>
      <c r="AIW25" s="17"/>
      <c r="AIX25" s="17"/>
      <c r="AIY25" s="17"/>
      <c r="AIZ25" s="17"/>
      <c r="AJA25" s="17"/>
      <c r="AJB25" s="17"/>
      <c r="AJC25" s="17"/>
      <c r="AJD25" s="17"/>
      <c r="AJE25" s="17"/>
      <c r="AJF25" s="17"/>
      <c r="AJG25" s="17"/>
      <c r="AJH25" s="17"/>
      <c r="AJI25" s="17"/>
      <c r="AJJ25" s="17"/>
      <c r="AJK25" s="17"/>
      <c r="AJL25" s="17"/>
      <c r="AJM25" s="17"/>
      <c r="AJN25" s="17"/>
      <c r="AJO25" s="17"/>
      <c r="AJP25" s="17"/>
      <c r="AJQ25" s="17"/>
      <c r="AJR25" s="17"/>
      <c r="AJS25" s="17"/>
      <c r="AJT25" s="17"/>
      <c r="AJU25" s="17"/>
      <c r="AJV25" s="17"/>
      <c r="AJW25" s="17"/>
      <c r="AJX25" s="17"/>
      <c r="AJY25" s="17"/>
      <c r="AJZ25" s="17"/>
      <c r="AKA25" s="17"/>
      <c r="AKB25" s="17"/>
      <c r="AKC25" s="17"/>
      <c r="AKD25" s="17"/>
      <c r="AKE25" s="17"/>
      <c r="AKF25" s="17"/>
      <c r="AKG25" s="17"/>
      <c r="AKH25" s="17"/>
      <c r="AKI25" s="17"/>
      <c r="AKJ25" s="17"/>
      <c r="AKK25" s="17"/>
      <c r="AKL25" s="17"/>
      <c r="AKM25" s="17"/>
      <c r="AKN25" s="17"/>
      <c r="AKO25" s="17"/>
      <c r="AKP25" s="17"/>
      <c r="AKQ25" s="17"/>
      <c r="AKR25" s="17"/>
      <c r="AKS25" s="17"/>
      <c r="AKT25" s="17"/>
      <c r="AKU25" s="17"/>
      <c r="AKV25" s="17"/>
      <c r="AKW25" s="17"/>
      <c r="AKX25" s="17"/>
      <c r="AKY25" s="17"/>
      <c r="AKZ25" s="17"/>
      <c r="ALA25" s="17"/>
      <c r="ALB25" s="17"/>
      <c r="ALC25" s="17"/>
      <c r="ALD25" s="17"/>
      <c r="ALE25" s="17"/>
      <c r="ALF25" s="17"/>
      <c r="ALG25" s="17"/>
      <c r="ALH25" s="17"/>
      <c r="ALI25" s="17"/>
      <c r="ALJ25" s="17"/>
      <c r="ALK25" s="17"/>
      <c r="ALL25" s="17"/>
      <c r="ALM25" s="17"/>
      <c r="ALN25" s="17"/>
      <c r="ALO25" s="17"/>
      <c r="ALP25" s="17"/>
      <c r="ALQ25" s="17"/>
      <c r="ALR25" s="17"/>
      <c r="ALS25" s="17"/>
      <c r="ALT25" s="17"/>
      <c r="ALU25" s="17"/>
      <c r="ALV25" s="17"/>
      <c r="ALW25" s="17"/>
      <c r="ALX25" s="17"/>
      <c r="ALY25" s="17"/>
      <c r="ALZ25" s="17"/>
      <c r="AMA25" s="17"/>
      <c r="AMB25" s="17"/>
      <c r="AMC25" s="17"/>
      <c r="AMD25" s="17"/>
      <c r="AME25" s="17"/>
      <c r="AMF25" s="17"/>
      <c r="AMG25" s="17"/>
      <c r="AMH25" s="17"/>
      <c r="AMI25" s="17"/>
      <c r="AMJ25" s="17"/>
      <c r="AMK25" s="17"/>
      <c r="AML25" s="17"/>
      <c r="AMM25" s="17"/>
      <c r="AMN25" s="17"/>
      <c r="AMO25" s="17"/>
      <c r="AMP25" s="17"/>
      <c r="AMQ25" s="17"/>
      <c r="AMR25" s="17"/>
      <c r="AMS25" s="17"/>
      <c r="AMT25" s="17"/>
      <c r="AMU25" s="17"/>
      <c r="AMV25" s="17"/>
      <c r="AMW25" s="17"/>
      <c r="AMX25" s="17"/>
      <c r="AMY25" s="17"/>
      <c r="AMZ25" s="17"/>
      <c r="ANA25" s="17"/>
      <c r="ANB25" s="17"/>
      <c r="ANC25" s="17"/>
      <c r="AND25" s="17"/>
      <c r="ANE25" s="17"/>
      <c r="ANF25" s="17"/>
      <c r="ANG25" s="17"/>
      <c r="ANH25" s="17"/>
      <c r="ANI25" s="17"/>
      <c r="ANJ25" s="17"/>
      <c r="ANK25" s="17"/>
      <c r="ANL25" s="17"/>
      <c r="ANM25" s="17"/>
      <c r="ANN25" s="17"/>
      <c r="ANO25" s="17"/>
      <c r="ANP25" s="17"/>
      <c r="ANQ25" s="17"/>
      <c r="ANR25" s="17"/>
      <c r="ANS25" s="17"/>
      <c r="ANT25" s="17"/>
      <c r="ANU25" s="17"/>
      <c r="ANV25" s="17"/>
      <c r="ANW25" s="17"/>
      <c r="ANX25" s="17"/>
      <c r="ANY25" s="17"/>
      <c r="ANZ25" s="17"/>
      <c r="AOA25" s="17"/>
      <c r="AOB25" s="17"/>
      <c r="AOC25" s="17"/>
      <c r="AOD25" s="17"/>
      <c r="AOE25" s="17"/>
      <c r="AOF25" s="17"/>
      <c r="AOG25" s="17"/>
      <c r="AOH25" s="17"/>
      <c r="AOI25" s="17"/>
      <c r="AOJ25" s="17"/>
      <c r="AOK25" s="17"/>
      <c r="AOL25" s="17"/>
      <c r="AOM25" s="17"/>
      <c r="AON25" s="17"/>
      <c r="AOO25" s="17"/>
      <c r="AOP25" s="17"/>
      <c r="AOQ25" s="17"/>
      <c r="AOR25" s="17"/>
      <c r="AOS25" s="17"/>
      <c r="AOT25" s="17"/>
      <c r="AOU25" s="17"/>
      <c r="AOV25" s="17"/>
      <c r="AOW25" s="17"/>
      <c r="AOX25" s="17"/>
      <c r="AOY25" s="17"/>
      <c r="AOZ25" s="17"/>
      <c r="APA25" s="17"/>
      <c r="APB25" s="17"/>
      <c r="APC25" s="17"/>
      <c r="APD25" s="17"/>
      <c r="APE25" s="17"/>
      <c r="APF25" s="17"/>
      <c r="APG25" s="17"/>
      <c r="APH25" s="17"/>
      <c r="API25" s="17"/>
      <c r="APJ25" s="17"/>
      <c r="APK25" s="17"/>
      <c r="APL25" s="17"/>
      <c r="APM25" s="17"/>
      <c r="APN25" s="17"/>
      <c r="APO25" s="17"/>
      <c r="APP25" s="17"/>
      <c r="APQ25" s="17"/>
      <c r="APR25" s="17"/>
      <c r="APS25" s="17"/>
      <c r="APT25" s="17"/>
      <c r="APU25" s="17"/>
      <c r="APV25" s="17"/>
      <c r="APW25" s="17"/>
      <c r="APX25" s="17"/>
      <c r="APY25" s="17"/>
      <c r="APZ25" s="17"/>
      <c r="AQA25" s="17"/>
      <c r="AQB25" s="17"/>
      <c r="AQC25" s="17"/>
      <c r="AQD25" s="17"/>
      <c r="AQE25" s="17"/>
      <c r="AQF25" s="17"/>
      <c r="AQG25" s="17"/>
      <c r="AQH25" s="17"/>
      <c r="AQI25" s="17"/>
      <c r="AQJ25" s="17"/>
      <c r="AQK25" s="17"/>
      <c r="AQL25" s="17"/>
      <c r="AQM25" s="17"/>
      <c r="AQN25" s="17"/>
      <c r="AQO25" s="17"/>
      <c r="AQP25" s="17"/>
      <c r="AQQ25" s="17"/>
      <c r="AQR25" s="17"/>
      <c r="AQS25" s="17"/>
      <c r="AQT25" s="17"/>
      <c r="AQU25" s="17"/>
      <c r="AQV25" s="17"/>
      <c r="AQW25" s="17"/>
      <c r="AQX25" s="17"/>
      <c r="AQY25" s="17"/>
      <c r="AQZ25" s="17"/>
      <c r="ARA25" s="17"/>
      <c r="ARB25" s="17"/>
      <c r="ARC25" s="17"/>
      <c r="ARD25" s="17"/>
      <c r="ARE25" s="17"/>
      <c r="ARF25" s="17"/>
      <c r="ARG25" s="17"/>
      <c r="ARH25" s="17"/>
      <c r="ARI25" s="17"/>
      <c r="ARJ25" s="17"/>
      <c r="ARK25" s="17"/>
      <c r="ARL25" s="17"/>
      <c r="ARM25" s="17"/>
      <c r="ARN25" s="17"/>
      <c r="ARO25" s="17"/>
      <c r="ARP25" s="17"/>
      <c r="ARQ25" s="17"/>
      <c r="ARR25" s="17"/>
      <c r="ARS25" s="17"/>
      <c r="ART25" s="17"/>
      <c r="ARU25" s="17"/>
      <c r="ARV25" s="17"/>
      <c r="ARW25" s="17"/>
      <c r="ARX25" s="17"/>
      <c r="ARY25" s="17"/>
      <c r="ARZ25" s="17"/>
      <c r="ASA25" s="17"/>
      <c r="ASB25" s="17"/>
      <c r="ASC25" s="17"/>
      <c r="ASD25" s="17"/>
      <c r="ASE25" s="17"/>
      <c r="ASF25" s="17"/>
      <c r="ASG25" s="17"/>
      <c r="ASH25" s="17"/>
      <c r="ASI25" s="17"/>
      <c r="ASJ25" s="17"/>
      <c r="ASK25" s="17"/>
      <c r="ASL25" s="17"/>
      <c r="ASM25" s="17"/>
      <c r="ASN25" s="17"/>
      <c r="ASO25" s="17"/>
      <c r="ASP25" s="17"/>
      <c r="ASQ25" s="17"/>
      <c r="ASR25" s="17"/>
      <c r="ASS25" s="17"/>
      <c r="AST25" s="17"/>
      <c r="ASU25" s="17"/>
      <c r="ASV25" s="17"/>
      <c r="ASW25" s="17"/>
      <c r="ASX25" s="17"/>
      <c r="ASY25" s="17"/>
      <c r="ASZ25" s="17"/>
      <c r="ATA25" s="17"/>
      <c r="ATB25" s="17"/>
      <c r="ATC25" s="17"/>
      <c r="ATD25" s="17"/>
      <c r="ATE25" s="17"/>
      <c r="ATF25" s="17"/>
      <c r="ATG25" s="17"/>
      <c r="ATH25" s="17"/>
      <c r="ATI25" s="17"/>
      <c r="ATJ25" s="17"/>
      <c r="ATK25" s="17"/>
      <c r="ATL25" s="17"/>
      <c r="ATM25" s="17"/>
      <c r="ATN25" s="17"/>
      <c r="ATO25" s="17"/>
      <c r="ATP25" s="17"/>
      <c r="ATQ25" s="17"/>
      <c r="ATR25" s="17"/>
      <c r="ATS25" s="17"/>
      <c r="ATT25" s="17"/>
      <c r="ATU25" s="17"/>
      <c r="ATV25" s="17"/>
      <c r="ATW25" s="17"/>
      <c r="ATX25" s="17"/>
      <c r="ATY25" s="17"/>
      <c r="ATZ25" s="17"/>
      <c r="AUA25" s="17"/>
      <c r="AUB25" s="17"/>
      <c r="AUC25" s="17"/>
      <c r="AUD25" s="17"/>
      <c r="AUE25" s="17"/>
      <c r="AUF25" s="17"/>
      <c r="AUG25" s="17"/>
      <c r="AUH25" s="17"/>
      <c r="AUI25" s="17"/>
      <c r="AUJ25" s="17"/>
      <c r="AUK25" s="17"/>
      <c r="AUL25" s="17"/>
      <c r="AUM25" s="17"/>
      <c r="AUN25" s="17"/>
      <c r="AUO25" s="17"/>
      <c r="AUP25" s="17"/>
      <c r="AUQ25" s="17"/>
      <c r="AUR25" s="17"/>
      <c r="AUS25" s="17"/>
      <c r="AUT25" s="17"/>
      <c r="AUU25" s="17"/>
      <c r="AUV25" s="17"/>
      <c r="AUW25" s="17"/>
      <c r="AUX25" s="17"/>
      <c r="AUY25" s="17"/>
      <c r="AUZ25" s="17"/>
      <c r="AVA25" s="17"/>
      <c r="AVB25" s="17"/>
      <c r="AVC25" s="17"/>
      <c r="AVD25" s="17"/>
      <c r="AVE25" s="17"/>
      <c r="AVF25" s="17"/>
      <c r="AVG25" s="17"/>
      <c r="AVH25" s="17"/>
      <c r="AVI25" s="17"/>
      <c r="AVJ25" s="17"/>
      <c r="AVK25" s="17"/>
      <c r="AVL25" s="17"/>
      <c r="AVM25" s="17"/>
      <c r="AVN25" s="17"/>
      <c r="AVO25" s="17"/>
      <c r="AVP25" s="17"/>
      <c r="AVQ25" s="17"/>
      <c r="AVR25" s="17"/>
      <c r="AVS25" s="17"/>
      <c r="AVT25" s="17"/>
      <c r="AVU25" s="17"/>
      <c r="AVV25" s="17"/>
      <c r="AVW25" s="17"/>
      <c r="AVX25" s="17"/>
      <c r="AVY25" s="17"/>
      <c r="AVZ25" s="17"/>
      <c r="AWA25" s="17"/>
      <c r="AWB25" s="17"/>
      <c r="AWC25" s="17"/>
      <c r="AWD25" s="17"/>
      <c r="AWE25" s="17"/>
      <c r="AWF25" s="17"/>
      <c r="AWG25" s="17"/>
      <c r="AWH25" s="17"/>
      <c r="AWI25" s="17"/>
      <c r="AWJ25" s="17"/>
      <c r="AWK25" s="17"/>
      <c r="AWL25" s="17"/>
      <c r="AWM25" s="17"/>
      <c r="AWN25" s="17"/>
      <c r="AWO25" s="17"/>
      <c r="AWP25" s="17"/>
      <c r="AWQ25" s="17"/>
      <c r="AWR25" s="17"/>
      <c r="AWS25" s="17"/>
      <c r="AWT25" s="17"/>
      <c r="AWU25" s="17"/>
      <c r="AWV25" s="17"/>
      <c r="AWW25" s="17"/>
      <c r="AWX25" s="17"/>
      <c r="AWY25" s="17"/>
      <c r="AWZ25" s="17"/>
      <c r="AXA25" s="17"/>
      <c r="AXB25" s="17"/>
      <c r="AXC25" s="17"/>
      <c r="AXD25" s="17"/>
      <c r="AXE25" s="17"/>
      <c r="AXF25" s="17"/>
      <c r="AXG25" s="17"/>
      <c r="AXH25" s="17"/>
      <c r="AXI25" s="17"/>
      <c r="AXJ25" s="17"/>
      <c r="AXK25" s="17"/>
      <c r="AXL25" s="17"/>
      <c r="AXM25" s="17"/>
      <c r="AXN25" s="17"/>
      <c r="AXO25" s="17"/>
      <c r="AXP25" s="17"/>
      <c r="AXQ25" s="17"/>
      <c r="AXR25" s="17"/>
      <c r="AXS25" s="17"/>
      <c r="AXT25" s="17"/>
      <c r="AXU25" s="17"/>
      <c r="AXV25" s="17"/>
      <c r="AXW25" s="17"/>
      <c r="AXX25" s="17"/>
      <c r="AXY25" s="17"/>
      <c r="AXZ25" s="17"/>
      <c r="AYA25" s="17"/>
      <c r="AYB25" s="17"/>
      <c r="AYC25" s="17"/>
      <c r="AYD25" s="17"/>
      <c r="AYE25" s="17"/>
      <c r="AYF25" s="17"/>
      <c r="AYG25" s="17"/>
      <c r="AYH25" s="17"/>
      <c r="AYI25" s="17"/>
      <c r="AYJ25" s="17"/>
      <c r="AYK25" s="17"/>
      <c r="AYL25" s="17"/>
      <c r="AYM25" s="17"/>
      <c r="AYN25" s="17"/>
      <c r="AYO25" s="17"/>
      <c r="AYP25" s="17"/>
      <c r="AYQ25" s="17"/>
      <c r="AYR25" s="17"/>
      <c r="AYS25" s="17"/>
      <c r="AYT25" s="17"/>
      <c r="AYU25" s="17"/>
      <c r="AYV25" s="17"/>
      <c r="AYW25" s="17"/>
      <c r="AYX25" s="17"/>
      <c r="AYY25" s="17"/>
      <c r="AYZ25" s="17"/>
      <c r="AZA25" s="17"/>
      <c r="AZB25" s="17"/>
      <c r="AZC25" s="17"/>
      <c r="AZD25" s="17"/>
      <c r="AZE25" s="17"/>
      <c r="AZF25" s="17"/>
      <c r="AZG25" s="17"/>
      <c r="AZH25" s="17"/>
      <c r="AZI25" s="17"/>
      <c r="AZJ25" s="17"/>
      <c r="AZK25" s="17"/>
      <c r="AZL25" s="17"/>
      <c r="AZM25" s="17"/>
      <c r="AZN25" s="17"/>
      <c r="AZO25" s="17"/>
      <c r="AZP25" s="17"/>
      <c r="AZQ25" s="17"/>
      <c r="AZR25" s="17"/>
      <c r="AZS25" s="17"/>
      <c r="AZT25" s="17"/>
      <c r="AZU25" s="17"/>
      <c r="AZV25" s="17"/>
      <c r="AZW25" s="17"/>
      <c r="AZX25" s="17"/>
      <c r="AZY25" s="17"/>
      <c r="AZZ25" s="17"/>
      <c r="BAA25" s="17"/>
      <c r="BAB25" s="17"/>
      <c r="BAC25" s="17"/>
      <c r="BAD25" s="17"/>
      <c r="BAE25" s="17"/>
      <c r="BAF25" s="17"/>
      <c r="BAG25" s="17"/>
      <c r="BAH25" s="17"/>
      <c r="BAI25" s="17"/>
      <c r="BAJ25" s="17"/>
      <c r="BAK25" s="17"/>
      <c r="BAL25" s="17"/>
      <c r="BAM25" s="17"/>
      <c r="BAN25" s="17"/>
      <c r="BAO25" s="17"/>
      <c r="BAP25" s="17"/>
      <c r="BAQ25" s="17"/>
      <c r="BAR25" s="17"/>
      <c r="BAS25" s="17"/>
      <c r="BAT25" s="17"/>
      <c r="BAU25" s="17"/>
      <c r="BAV25" s="17"/>
      <c r="BAW25" s="17"/>
      <c r="BAX25" s="17"/>
      <c r="BAY25" s="17"/>
      <c r="BAZ25" s="17"/>
      <c r="BBA25" s="17"/>
      <c r="BBB25" s="17"/>
      <c r="BBC25" s="17"/>
      <c r="BBD25" s="17"/>
      <c r="BBE25" s="17"/>
      <c r="BBF25" s="17"/>
      <c r="BBG25" s="17"/>
      <c r="BBH25" s="17"/>
      <c r="BBI25" s="17"/>
      <c r="BBJ25" s="17"/>
      <c r="BBK25" s="17"/>
      <c r="BBL25" s="17"/>
      <c r="BBM25" s="17"/>
      <c r="BBN25" s="17"/>
      <c r="BBO25" s="17"/>
      <c r="BBP25" s="17"/>
      <c r="BBQ25" s="17"/>
      <c r="BBR25" s="17"/>
      <c r="BBS25" s="17"/>
      <c r="BBT25" s="17"/>
      <c r="BBU25" s="17"/>
      <c r="BBV25" s="17"/>
      <c r="BBW25" s="17"/>
      <c r="BBX25" s="17"/>
      <c r="BBY25" s="17"/>
      <c r="BBZ25" s="17"/>
      <c r="BCA25" s="17"/>
      <c r="BCB25" s="17"/>
      <c r="BCC25" s="17"/>
      <c r="BCD25" s="17"/>
      <c r="BCE25" s="17"/>
      <c r="BCF25" s="17"/>
      <c r="BCG25" s="17"/>
      <c r="BCH25" s="17"/>
      <c r="BCI25" s="17"/>
      <c r="BCJ25" s="17"/>
      <c r="BCK25" s="17"/>
      <c r="BCL25" s="17"/>
      <c r="BCM25" s="17"/>
      <c r="BCN25" s="17"/>
      <c r="BCO25" s="17"/>
      <c r="BCP25" s="17"/>
      <c r="BCQ25" s="17"/>
      <c r="BCR25" s="17"/>
      <c r="BCS25" s="17"/>
      <c r="BCT25" s="17"/>
      <c r="BCU25" s="17"/>
      <c r="BCV25" s="17"/>
      <c r="BCW25" s="17"/>
      <c r="BCX25" s="17"/>
      <c r="BCY25" s="17"/>
      <c r="BCZ25" s="17"/>
      <c r="BDA25" s="17"/>
      <c r="BDB25" s="17"/>
      <c r="BDC25" s="17"/>
      <c r="BDD25" s="17"/>
      <c r="BDE25" s="17"/>
      <c r="BDF25" s="17"/>
      <c r="BDG25" s="17"/>
      <c r="BDH25" s="17"/>
      <c r="BDI25" s="17"/>
      <c r="BDJ25" s="17"/>
      <c r="BDK25" s="17"/>
      <c r="BDL25" s="17"/>
      <c r="BDM25" s="17"/>
      <c r="BDN25" s="17"/>
      <c r="BDO25" s="17"/>
      <c r="BDP25" s="17"/>
      <c r="BDQ25" s="17"/>
      <c r="BDR25" s="17"/>
      <c r="BDS25" s="17"/>
      <c r="BDT25" s="17"/>
      <c r="BDU25" s="17"/>
      <c r="BDV25" s="17"/>
      <c r="BDW25" s="17"/>
      <c r="BDX25" s="17"/>
      <c r="BDY25" s="17"/>
      <c r="BDZ25" s="17"/>
      <c r="BEA25" s="17"/>
      <c r="BEB25" s="17"/>
      <c r="BEC25" s="17"/>
      <c r="BED25" s="17"/>
      <c r="BEE25" s="17"/>
      <c r="BEF25" s="17"/>
      <c r="BEG25" s="17"/>
      <c r="BEH25" s="17"/>
      <c r="BEI25" s="17"/>
      <c r="BEJ25" s="17"/>
      <c r="BEK25" s="17"/>
      <c r="BEL25" s="17"/>
      <c r="BEM25" s="17"/>
      <c r="BEN25" s="17"/>
      <c r="BEO25" s="17"/>
      <c r="BEP25" s="17"/>
      <c r="BEQ25" s="17"/>
      <c r="BER25" s="17"/>
      <c r="BES25" s="17"/>
      <c r="BET25" s="17"/>
      <c r="BEU25" s="17"/>
      <c r="BEV25" s="17"/>
      <c r="BEW25" s="17"/>
      <c r="BEX25" s="17"/>
      <c r="BEY25" s="17"/>
      <c r="BEZ25" s="17"/>
      <c r="BFA25" s="17"/>
      <c r="BFB25" s="17"/>
      <c r="BFC25" s="17"/>
      <c r="BFD25" s="17"/>
      <c r="BFE25" s="17"/>
      <c r="BFF25" s="17"/>
      <c r="BFG25" s="17"/>
      <c r="BFH25" s="17"/>
      <c r="BFI25" s="17"/>
      <c r="BFJ25" s="17"/>
      <c r="BFK25" s="17"/>
      <c r="BFL25" s="17"/>
      <c r="BFM25" s="17"/>
      <c r="BFN25" s="17"/>
      <c r="BFO25" s="17"/>
      <c r="BFP25" s="17"/>
      <c r="BFQ25" s="17"/>
      <c r="BFR25" s="17"/>
      <c r="BFS25" s="17"/>
      <c r="BFT25" s="17"/>
      <c r="BFU25" s="17"/>
      <c r="BFV25" s="17"/>
      <c r="BFW25" s="17"/>
      <c r="BFX25" s="17"/>
      <c r="BFY25" s="17"/>
      <c r="BFZ25" s="17"/>
      <c r="BGA25" s="17"/>
      <c r="BGB25" s="17"/>
      <c r="BGC25" s="17"/>
      <c r="BGD25" s="17"/>
      <c r="BGE25" s="17"/>
      <c r="BGF25" s="17"/>
      <c r="BGG25" s="17"/>
      <c r="BGH25" s="17"/>
      <c r="BGI25" s="17"/>
      <c r="BGJ25" s="17"/>
      <c r="BGK25" s="17"/>
      <c r="BGL25" s="17"/>
      <c r="BGM25" s="17"/>
      <c r="BGN25" s="17"/>
      <c r="BGO25" s="17"/>
      <c r="BGP25" s="17"/>
      <c r="BGQ25" s="17"/>
      <c r="BGR25" s="17"/>
      <c r="BGS25" s="17"/>
      <c r="BGT25" s="17"/>
      <c r="BGU25" s="17"/>
      <c r="BGV25" s="17"/>
      <c r="BGW25" s="17"/>
      <c r="BGX25" s="17"/>
      <c r="BGY25" s="17"/>
      <c r="BGZ25" s="17"/>
      <c r="BHA25" s="17"/>
      <c r="BHB25" s="17"/>
      <c r="BHC25" s="17"/>
      <c r="BHD25" s="17"/>
      <c r="BHE25" s="17"/>
      <c r="BHF25" s="17"/>
      <c r="BHG25" s="17"/>
      <c r="BHH25" s="17"/>
      <c r="BHI25" s="17"/>
      <c r="BHJ25" s="17"/>
      <c r="BHK25" s="17"/>
      <c r="BHL25" s="17"/>
      <c r="BHM25" s="17"/>
      <c r="BHN25" s="17"/>
      <c r="BHO25" s="17"/>
      <c r="BHP25" s="17"/>
      <c r="BHQ25" s="17"/>
      <c r="BHR25" s="17"/>
      <c r="BHS25" s="17"/>
      <c r="BHT25" s="17"/>
      <c r="BHU25" s="17"/>
      <c r="BHV25" s="17"/>
      <c r="BHW25" s="17"/>
      <c r="BHX25" s="17"/>
      <c r="BHY25" s="17"/>
      <c r="BHZ25" s="17"/>
      <c r="BIA25" s="17"/>
      <c r="BIB25" s="17"/>
      <c r="BIC25" s="17"/>
      <c r="BID25" s="17"/>
      <c r="BIE25" s="17"/>
      <c r="BIF25" s="17"/>
      <c r="BIG25" s="17"/>
      <c r="BIH25" s="17"/>
      <c r="BII25" s="17"/>
      <c r="BIJ25" s="17"/>
      <c r="BIK25" s="17"/>
      <c r="BIL25" s="17"/>
      <c r="BIM25" s="17"/>
      <c r="BIN25" s="17"/>
      <c r="BIO25" s="17"/>
      <c r="BIP25" s="17"/>
      <c r="BIQ25" s="17"/>
      <c r="BIR25" s="17"/>
      <c r="BIS25" s="17"/>
      <c r="BIT25" s="17"/>
      <c r="BIU25" s="17"/>
      <c r="BIV25" s="17"/>
      <c r="BIW25" s="17"/>
      <c r="BIX25" s="17"/>
      <c r="BIY25" s="17"/>
      <c r="BIZ25" s="17"/>
      <c r="BJA25" s="17"/>
      <c r="BJB25" s="17"/>
      <c r="BJC25" s="17"/>
      <c r="BJD25" s="17"/>
      <c r="BJE25" s="17"/>
      <c r="BJF25" s="17"/>
      <c r="BJG25" s="17"/>
      <c r="BJH25" s="17"/>
      <c r="BJI25" s="17"/>
      <c r="BJJ25" s="17"/>
      <c r="BJK25" s="17"/>
      <c r="BJL25" s="17"/>
      <c r="BJM25" s="17"/>
      <c r="BJN25" s="17"/>
      <c r="BJO25" s="17"/>
      <c r="BJP25" s="17"/>
      <c r="BJQ25" s="17"/>
      <c r="BJR25" s="17"/>
      <c r="BJS25" s="17"/>
      <c r="BJT25" s="17"/>
      <c r="BJU25" s="17"/>
      <c r="BJV25" s="17"/>
      <c r="BJW25" s="17"/>
      <c r="BJX25" s="17"/>
      <c r="BJY25" s="17"/>
      <c r="BJZ25" s="17"/>
      <c r="BKA25" s="17"/>
      <c r="BKB25" s="17"/>
      <c r="BKC25" s="17"/>
      <c r="BKD25" s="17"/>
      <c r="BKE25" s="17"/>
      <c r="BKF25" s="17"/>
      <c r="BKG25" s="17"/>
      <c r="BKH25" s="17"/>
      <c r="BKI25" s="17"/>
      <c r="BKJ25" s="17"/>
      <c r="BKK25" s="17"/>
      <c r="BKL25" s="17"/>
      <c r="BKM25" s="17"/>
      <c r="BKN25" s="17"/>
      <c r="BKO25" s="17"/>
      <c r="BKP25" s="17"/>
      <c r="BKQ25" s="17"/>
      <c r="BKR25" s="17"/>
      <c r="BKS25" s="17"/>
      <c r="BKT25" s="17"/>
      <c r="BKU25" s="17"/>
      <c r="BKV25" s="17"/>
      <c r="BKW25" s="17"/>
      <c r="BKX25" s="17"/>
      <c r="BKY25" s="17"/>
      <c r="BKZ25" s="17"/>
      <c r="BLA25" s="17"/>
      <c r="BLB25" s="17"/>
      <c r="BLC25" s="17"/>
      <c r="BLD25" s="17"/>
      <c r="BLE25" s="17"/>
      <c r="BLF25" s="17"/>
      <c r="BLG25" s="17"/>
      <c r="BLH25" s="17"/>
      <c r="BLI25" s="17"/>
      <c r="BLJ25" s="17"/>
      <c r="BLK25" s="17"/>
      <c r="BLL25" s="17"/>
      <c r="BLM25" s="17"/>
      <c r="BLN25" s="17"/>
      <c r="BLO25" s="17"/>
      <c r="BLP25" s="17"/>
      <c r="BLQ25" s="17"/>
      <c r="BLR25" s="17"/>
      <c r="BLS25" s="17"/>
      <c r="BLT25" s="17"/>
      <c r="BLU25" s="17"/>
      <c r="BLV25" s="17"/>
      <c r="BLW25" s="17"/>
      <c r="BLX25" s="17"/>
      <c r="BLY25" s="17"/>
      <c r="BLZ25" s="17"/>
      <c r="BMA25" s="17"/>
      <c r="BMB25" s="17"/>
      <c r="BMC25" s="17"/>
      <c r="BMD25" s="17"/>
      <c r="BME25" s="17"/>
      <c r="BMF25" s="17"/>
      <c r="BMG25" s="17"/>
      <c r="BMH25" s="17"/>
      <c r="BMI25" s="17"/>
      <c r="BMJ25" s="17"/>
      <c r="BMK25" s="17"/>
      <c r="BML25" s="17"/>
      <c r="BMM25" s="17"/>
      <c r="BMN25" s="17"/>
      <c r="BMO25" s="17"/>
      <c r="BMP25" s="17"/>
      <c r="BMQ25" s="17"/>
      <c r="BMR25" s="17"/>
      <c r="BMS25" s="17"/>
      <c r="BMT25" s="17"/>
      <c r="BMU25" s="17"/>
      <c r="BMV25" s="17"/>
      <c r="BMW25" s="17"/>
      <c r="BMX25" s="17"/>
      <c r="BMY25" s="17"/>
      <c r="BMZ25" s="17"/>
      <c r="BNA25" s="17"/>
      <c r="BNB25" s="17"/>
      <c r="BNC25" s="17"/>
      <c r="BND25" s="17"/>
      <c r="BNE25" s="17"/>
      <c r="BNF25" s="17"/>
      <c r="BNG25" s="17"/>
      <c r="BNH25" s="17"/>
      <c r="BNI25" s="17"/>
      <c r="BNJ25" s="17"/>
      <c r="BNK25" s="17"/>
      <c r="BNL25" s="17"/>
      <c r="BNM25" s="17"/>
      <c r="BNN25" s="17"/>
      <c r="BNO25" s="17"/>
      <c r="BNP25" s="17"/>
      <c r="BNQ25" s="17"/>
      <c r="BNR25" s="17"/>
      <c r="BNS25" s="17"/>
      <c r="BNT25" s="17"/>
      <c r="BNU25" s="17"/>
      <c r="BNV25" s="17"/>
      <c r="BNW25" s="17"/>
      <c r="BNX25" s="17"/>
      <c r="BNY25" s="17"/>
      <c r="BNZ25" s="17"/>
      <c r="BOA25" s="17"/>
      <c r="BOB25" s="17"/>
      <c r="BOC25" s="17"/>
      <c r="BOD25" s="17"/>
      <c r="BOE25" s="17"/>
      <c r="BOF25" s="17"/>
      <c r="BOG25" s="17"/>
      <c r="BOH25" s="17"/>
      <c r="BOI25" s="17"/>
      <c r="BOJ25" s="17"/>
      <c r="BOK25" s="17"/>
      <c r="BOL25" s="17"/>
      <c r="BOM25" s="17"/>
      <c r="BON25" s="17"/>
      <c r="BOO25" s="17"/>
      <c r="BOP25" s="17"/>
      <c r="BOQ25" s="17"/>
      <c r="BOR25" s="17"/>
      <c r="BOS25" s="17"/>
      <c r="BOT25" s="17"/>
      <c r="BOU25" s="17"/>
      <c r="BOV25" s="17"/>
      <c r="BOW25" s="17"/>
      <c r="BOX25" s="17"/>
      <c r="BOY25" s="17"/>
      <c r="BOZ25" s="17"/>
      <c r="BPA25" s="17"/>
      <c r="BPB25" s="17"/>
      <c r="BPC25" s="17"/>
      <c r="BPD25" s="17"/>
      <c r="BPE25" s="17"/>
      <c r="BPF25" s="17"/>
      <c r="BPG25" s="17"/>
      <c r="BPH25" s="17"/>
      <c r="BPI25" s="17"/>
      <c r="BPJ25" s="17"/>
      <c r="BPK25" s="17"/>
      <c r="BPL25" s="17"/>
      <c r="BPM25" s="17"/>
      <c r="BPN25" s="17"/>
      <c r="BPO25" s="17"/>
      <c r="BPP25" s="17"/>
      <c r="BPQ25" s="17"/>
      <c r="BPR25" s="17"/>
      <c r="BPS25" s="17"/>
      <c r="BPT25" s="17"/>
      <c r="BPU25" s="17"/>
      <c r="BPV25" s="17"/>
      <c r="BPW25" s="17"/>
      <c r="BPX25" s="17"/>
      <c r="BPY25" s="17"/>
      <c r="BPZ25" s="17"/>
      <c r="BQA25" s="17"/>
      <c r="BQB25" s="17"/>
      <c r="BQC25" s="17"/>
      <c r="BQD25" s="17"/>
      <c r="BQE25" s="17"/>
      <c r="BQF25" s="17"/>
      <c r="BQG25" s="17"/>
      <c r="BQH25" s="17"/>
      <c r="BQI25" s="17"/>
      <c r="BQJ25" s="17"/>
      <c r="BQK25" s="17"/>
      <c r="BQL25" s="17"/>
      <c r="BQM25" s="17"/>
      <c r="BQN25" s="17"/>
      <c r="BQO25" s="17"/>
      <c r="BQP25" s="17"/>
      <c r="BQQ25" s="17"/>
      <c r="BQR25" s="17"/>
      <c r="BQS25" s="17"/>
      <c r="BQT25" s="17"/>
      <c r="BQU25" s="17"/>
      <c r="BQV25" s="17"/>
      <c r="BQW25" s="17"/>
      <c r="BQX25" s="17"/>
      <c r="BQY25" s="17"/>
      <c r="BQZ25" s="17"/>
      <c r="BRA25" s="17"/>
      <c r="BRB25" s="17"/>
      <c r="BRC25" s="17"/>
      <c r="BRD25" s="17"/>
      <c r="BRE25" s="17"/>
      <c r="BRF25" s="17"/>
      <c r="BRG25" s="17"/>
      <c r="BRH25" s="17"/>
      <c r="BRI25" s="17"/>
      <c r="BRJ25" s="17"/>
      <c r="BRK25" s="17"/>
      <c r="BRL25" s="17"/>
      <c r="BRM25" s="17"/>
      <c r="BRN25" s="17"/>
      <c r="BRO25" s="17"/>
      <c r="BRP25" s="17"/>
      <c r="BRQ25" s="17"/>
      <c r="BRR25" s="17"/>
      <c r="BRS25" s="17"/>
      <c r="BRT25" s="17"/>
      <c r="BRU25" s="17"/>
      <c r="BRV25" s="17"/>
      <c r="BRW25" s="17"/>
      <c r="BRX25" s="17"/>
      <c r="BRY25" s="17"/>
      <c r="BRZ25" s="17"/>
      <c r="BSA25" s="17"/>
      <c r="BSB25" s="17"/>
      <c r="BSC25" s="17"/>
      <c r="BSD25" s="17"/>
      <c r="BSE25" s="17"/>
      <c r="BSF25" s="17"/>
      <c r="BSG25" s="17"/>
      <c r="BSH25" s="17"/>
      <c r="BSI25" s="17"/>
      <c r="BSJ25" s="17"/>
      <c r="BSK25" s="17"/>
      <c r="BSL25" s="17"/>
      <c r="BSM25" s="17"/>
      <c r="BSN25" s="17"/>
      <c r="BSO25" s="17"/>
      <c r="BSP25" s="17"/>
      <c r="BSQ25" s="17"/>
      <c r="BSR25" s="17"/>
      <c r="BSS25" s="17"/>
      <c r="BST25" s="17"/>
      <c r="BSU25" s="17"/>
      <c r="BSV25" s="17"/>
      <c r="BSW25" s="17"/>
      <c r="BSX25" s="17"/>
      <c r="BSY25" s="17"/>
      <c r="BSZ25" s="17"/>
      <c r="BTA25" s="17"/>
      <c r="BTB25" s="17"/>
      <c r="BTC25" s="17"/>
      <c r="BTD25" s="17"/>
      <c r="BTE25" s="17"/>
      <c r="BTF25" s="17"/>
      <c r="BTG25" s="17"/>
      <c r="BTH25" s="17"/>
      <c r="BTI25" s="17"/>
      <c r="BTJ25" s="17"/>
      <c r="BTK25" s="17"/>
      <c r="BTL25" s="17"/>
      <c r="BTM25" s="17"/>
      <c r="BTN25" s="17"/>
      <c r="BTO25" s="17"/>
      <c r="BTP25" s="17"/>
      <c r="BTQ25" s="17"/>
      <c r="BTR25" s="17"/>
      <c r="BTS25" s="17"/>
      <c r="BTT25" s="17"/>
      <c r="BTU25" s="17"/>
      <c r="BTV25" s="17"/>
      <c r="BTW25" s="17"/>
      <c r="BTX25" s="17"/>
      <c r="BTY25" s="17"/>
      <c r="BTZ25" s="17"/>
      <c r="BUA25" s="17"/>
      <c r="BUB25" s="17"/>
      <c r="BUC25" s="17"/>
      <c r="BUD25" s="17"/>
      <c r="BUE25" s="17"/>
      <c r="BUF25" s="17"/>
      <c r="BUG25" s="17"/>
      <c r="BUH25" s="17"/>
      <c r="BUI25" s="17"/>
      <c r="BUJ25" s="17"/>
      <c r="BUK25" s="17"/>
      <c r="BUL25" s="17"/>
      <c r="BUM25" s="17"/>
      <c r="BUN25" s="17"/>
      <c r="BUO25" s="17"/>
      <c r="BUP25" s="17"/>
      <c r="BUQ25" s="17"/>
      <c r="BUR25" s="17"/>
      <c r="BUS25" s="17"/>
      <c r="BUT25" s="17"/>
      <c r="BUU25" s="17"/>
      <c r="BUV25" s="17"/>
      <c r="BUW25" s="17"/>
      <c r="BUX25" s="17"/>
      <c r="BUY25" s="17"/>
      <c r="BUZ25" s="17"/>
      <c r="BVA25" s="17"/>
      <c r="BVB25" s="17"/>
      <c r="BVC25" s="17"/>
      <c r="BVD25" s="17"/>
      <c r="BVE25" s="17"/>
      <c r="BVF25" s="17"/>
      <c r="BVG25" s="17"/>
      <c r="BVH25" s="17"/>
      <c r="BVI25" s="17"/>
      <c r="BVJ25" s="17"/>
      <c r="BVK25" s="17"/>
      <c r="BVL25" s="17"/>
      <c r="BVM25" s="17"/>
      <c r="BVN25" s="17"/>
      <c r="BVO25" s="17"/>
      <c r="BVP25" s="17"/>
      <c r="BVQ25" s="17"/>
      <c r="BVR25" s="17"/>
      <c r="BVS25" s="17"/>
      <c r="BVT25" s="17"/>
      <c r="BVU25" s="17"/>
      <c r="BVV25" s="17"/>
      <c r="BVW25" s="17"/>
      <c r="BVX25" s="17"/>
      <c r="BVY25" s="17"/>
      <c r="BVZ25" s="17"/>
      <c r="BWA25" s="17"/>
      <c r="BWB25" s="17"/>
      <c r="BWC25" s="17"/>
      <c r="BWD25" s="17"/>
      <c r="BWE25" s="17"/>
      <c r="BWF25" s="17"/>
      <c r="BWG25" s="17"/>
      <c r="BWH25" s="17"/>
      <c r="BWI25" s="17"/>
      <c r="BWJ25" s="17"/>
      <c r="BWK25" s="17"/>
      <c r="BWL25" s="17"/>
      <c r="BWM25" s="17"/>
      <c r="BWN25" s="17"/>
      <c r="BWO25" s="17"/>
      <c r="BWP25" s="17"/>
      <c r="BWQ25" s="17"/>
      <c r="BWR25" s="17"/>
      <c r="BWS25" s="17"/>
      <c r="BWT25" s="17"/>
      <c r="BWU25" s="17"/>
      <c r="BWV25" s="17"/>
      <c r="BWW25" s="17"/>
      <c r="BWX25" s="17"/>
      <c r="BWY25" s="17"/>
      <c r="BWZ25" s="17"/>
      <c r="BXA25" s="17"/>
      <c r="BXB25" s="17"/>
      <c r="BXC25" s="17"/>
      <c r="BXD25" s="17"/>
      <c r="BXE25" s="17"/>
      <c r="BXF25" s="17"/>
      <c r="BXG25" s="17"/>
      <c r="BXH25" s="17"/>
      <c r="BXI25" s="17"/>
      <c r="BXJ25" s="17"/>
      <c r="BXK25" s="17"/>
      <c r="BXL25" s="17"/>
      <c r="BXM25" s="17"/>
      <c r="BXN25" s="17"/>
      <c r="BXO25" s="17"/>
      <c r="BXP25" s="17"/>
      <c r="BXQ25" s="17"/>
      <c r="BXR25" s="17"/>
      <c r="BXS25" s="17"/>
      <c r="BXT25" s="17"/>
      <c r="BXU25" s="17"/>
      <c r="BXV25" s="17"/>
      <c r="BXW25" s="17"/>
      <c r="BXX25" s="17"/>
      <c r="BXY25" s="17"/>
      <c r="BXZ25" s="17"/>
      <c r="BYA25" s="17"/>
      <c r="BYB25" s="17"/>
      <c r="BYC25" s="17"/>
      <c r="BYD25" s="17"/>
      <c r="BYE25" s="17"/>
      <c r="BYF25" s="17"/>
      <c r="BYG25" s="17"/>
      <c r="BYH25" s="17"/>
      <c r="BYI25" s="17"/>
      <c r="BYJ25" s="17"/>
      <c r="BYK25" s="17"/>
      <c r="BYL25" s="17"/>
      <c r="BYM25" s="17"/>
      <c r="BYN25" s="17"/>
      <c r="BYO25" s="17"/>
      <c r="BYP25" s="17"/>
      <c r="BYQ25" s="17"/>
      <c r="BYR25" s="17"/>
      <c r="BYS25" s="17"/>
      <c r="BYT25" s="17"/>
      <c r="BYU25" s="17"/>
      <c r="BYV25" s="17"/>
      <c r="BYW25" s="17"/>
      <c r="BYX25" s="17"/>
      <c r="BYY25" s="17"/>
      <c r="BYZ25" s="17"/>
      <c r="BZA25" s="17"/>
      <c r="BZB25" s="17"/>
      <c r="BZC25" s="17"/>
      <c r="BZD25" s="17"/>
      <c r="BZE25" s="17"/>
      <c r="BZF25" s="17"/>
      <c r="BZG25" s="17"/>
      <c r="BZH25" s="17"/>
      <c r="BZI25" s="17"/>
      <c r="BZJ25" s="17"/>
      <c r="BZK25" s="17"/>
      <c r="BZL25" s="17"/>
      <c r="BZM25" s="17"/>
      <c r="BZN25" s="17"/>
      <c r="BZO25" s="17"/>
      <c r="BZP25" s="17"/>
      <c r="BZQ25" s="17"/>
      <c r="BZR25" s="17"/>
      <c r="BZS25" s="17"/>
      <c r="BZT25" s="17"/>
      <c r="BZU25" s="17"/>
      <c r="BZV25" s="17"/>
      <c r="BZW25" s="17"/>
      <c r="BZX25" s="17"/>
      <c r="BZY25" s="17"/>
      <c r="BZZ25" s="17"/>
      <c r="CAA25" s="17"/>
      <c r="CAB25" s="17"/>
      <c r="CAC25" s="17"/>
      <c r="CAD25" s="17"/>
      <c r="CAE25" s="17"/>
      <c r="CAF25" s="17"/>
      <c r="CAG25" s="17"/>
      <c r="CAH25" s="17"/>
      <c r="CAI25" s="17"/>
      <c r="CAJ25" s="17"/>
      <c r="CAK25" s="17"/>
      <c r="CAL25" s="17"/>
      <c r="CAM25" s="17"/>
      <c r="CAN25" s="17"/>
      <c r="CAO25" s="17"/>
      <c r="CAP25" s="17"/>
      <c r="CAQ25" s="17"/>
      <c r="CAR25" s="17"/>
      <c r="CAS25" s="17"/>
      <c r="CAT25" s="17"/>
      <c r="CAU25" s="17"/>
      <c r="CAV25" s="17"/>
      <c r="CAW25" s="17"/>
      <c r="CAX25" s="17"/>
      <c r="CAY25" s="17"/>
      <c r="CAZ25" s="17"/>
      <c r="CBA25" s="17"/>
      <c r="CBB25" s="17"/>
      <c r="CBC25" s="17"/>
      <c r="CBD25" s="17"/>
      <c r="CBE25" s="17"/>
      <c r="CBF25" s="17"/>
      <c r="CBG25" s="17"/>
      <c r="CBH25" s="17"/>
      <c r="CBI25" s="17"/>
      <c r="CBJ25" s="17"/>
      <c r="CBK25" s="17"/>
      <c r="CBL25" s="17"/>
      <c r="CBM25" s="17"/>
      <c r="CBN25" s="17"/>
      <c r="CBO25" s="17"/>
      <c r="CBP25" s="17"/>
      <c r="CBQ25" s="17"/>
      <c r="CBR25" s="17"/>
      <c r="CBS25" s="17"/>
      <c r="CBT25" s="17"/>
      <c r="CBU25" s="17"/>
      <c r="CBV25" s="17"/>
      <c r="CBW25" s="17"/>
      <c r="CBX25" s="17"/>
      <c r="CBY25" s="17"/>
      <c r="CBZ25" s="17"/>
      <c r="CCA25" s="17"/>
      <c r="CCB25" s="17"/>
      <c r="CCC25" s="17"/>
      <c r="CCD25" s="17"/>
      <c r="CCE25" s="17"/>
      <c r="CCF25" s="17"/>
      <c r="CCG25" s="17"/>
      <c r="CCH25" s="17"/>
      <c r="CCI25" s="17"/>
      <c r="CCJ25" s="17"/>
      <c r="CCK25" s="17"/>
      <c r="CCL25" s="17"/>
      <c r="CCM25" s="17"/>
      <c r="CCN25" s="17"/>
      <c r="CCO25" s="17"/>
      <c r="CCP25" s="17"/>
      <c r="CCQ25" s="17"/>
      <c r="CCR25" s="17"/>
      <c r="CCS25" s="17"/>
      <c r="CCT25" s="17"/>
      <c r="CCU25" s="17"/>
      <c r="CCV25" s="17"/>
      <c r="CCW25" s="17"/>
      <c r="CCX25" s="17"/>
      <c r="CCY25" s="17"/>
      <c r="CCZ25" s="17"/>
      <c r="CDA25" s="17"/>
      <c r="CDB25" s="17"/>
      <c r="CDC25" s="17"/>
      <c r="CDD25" s="17"/>
      <c r="CDE25" s="17"/>
      <c r="CDF25" s="17"/>
      <c r="CDG25" s="17"/>
      <c r="CDH25" s="17"/>
      <c r="CDI25" s="17"/>
      <c r="CDJ25" s="17"/>
      <c r="CDK25" s="17"/>
      <c r="CDL25" s="17"/>
      <c r="CDM25" s="17"/>
      <c r="CDN25" s="17"/>
      <c r="CDO25" s="17"/>
      <c r="CDP25" s="17"/>
      <c r="CDQ25" s="17"/>
      <c r="CDR25" s="17"/>
      <c r="CDS25" s="17"/>
      <c r="CDT25" s="17"/>
      <c r="CDU25" s="17"/>
    </row>
    <row r="26">
      <c r="A26" s="14" t="s">
        <v>2857</v>
      </c>
      <c r="B26" s="14" t="s">
        <v>2858</v>
      </c>
      <c r="C26" s="14" t="s">
        <v>2859</v>
      </c>
      <c r="D26" s="14" t="s">
        <v>2860</v>
      </c>
      <c r="E26" s="14" t="s">
        <v>2861</v>
      </c>
      <c r="F26" s="14" t="s">
        <v>2835</v>
      </c>
      <c r="I26" s="14" t="s">
        <v>2862</v>
      </c>
      <c r="J26" s="14" t="s">
        <v>2618</v>
      </c>
      <c r="K26" s="14" t="s">
        <v>2619</v>
      </c>
      <c r="L26" s="17"/>
      <c r="M26" s="17"/>
      <c r="N26" s="14" t="s">
        <v>2673</v>
      </c>
      <c r="O26" s="14" t="s">
        <v>21</v>
      </c>
      <c r="P26" s="14" t="s">
        <v>2863</v>
      </c>
      <c r="Q26" s="16">
        <v>11.0</v>
      </c>
      <c r="R26" s="16">
        <v>4080570.0</v>
      </c>
      <c r="S26" s="16">
        <v>4080570.0</v>
      </c>
      <c r="T26" s="14" t="s">
        <v>2630</v>
      </c>
      <c r="U26" s="14" t="s">
        <v>2621</v>
      </c>
      <c r="V26" s="14" t="s">
        <v>2864</v>
      </c>
      <c r="W26" s="14" t="s">
        <v>2865</v>
      </c>
      <c r="X26" s="16">
        <v>0.31</v>
      </c>
      <c r="Y26" s="17"/>
      <c r="Z26" s="16">
        <v>36.0</v>
      </c>
      <c r="AA26" s="16">
        <v>81.0</v>
      </c>
      <c r="AB26" s="17"/>
      <c r="AC26" s="16">
        <v>154.0</v>
      </c>
      <c r="AD26" s="16">
        <v>396.0</v>
      </c>
      <c r="AE26" s="26">
        <v>45424.0</v>
      </c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4" t="s">
        <v>2866</v>
      </c>
      <c r="BB26" s="17"/>
      <c r="BC26" s="17"/>
      <c r="BD26" s="17"/>
      <c r="BE26" s="17"/>
      <c r="BF26" s="17"/>
      <c r="BG26" s="16">
        <v>1.0</v>
      </c>
      <c r="BH26" s="17"/>
      <c r="BI26" s="14" t="s">
        <v>2565</v>
      </c>
      <c r="BJ26" s="14" t="s">
        <v>2566</v>
      </c>
      <c r="BK26" s="17"/>
      <c r="BL26" s="17"/>
      <c r="BM26" s="16">
        <v>13.1333333</v>
      </c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4" t="s">
        <v>2867</v>
      </c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4" t="s">
        <v>2868</v>
      </c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4" t="s">
        <v>2574</v>
      </c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  <c r="AML26" s="17"/>
      <c r="AMM26" s="17"/>
      <c r="AMN26" s="17"/>
      <c r="AMO26" s="17"/>
      <c r="AMP26" s="17"/>
      <c r="AMQ26" s="17"/>
      <c r="AMR26" s="17"/>
      <c r="AMS26" s="17"/>
      <c r="AMT26" s="17"/>
      <c r="AMU26" s="17"/>
      <c r="AMV26" s="17"/>
      <c r="AMW26" s="17"/>
      <c r="AMX26" s="17"/>
      <c r="AMY26" s="17"/>
      <c r="AMZ26" s="17"/>
      <c r="ANA26" s="17"/>
      <c r="ANB26" s="17"/>
      <c r="ANC26" s="17"/>
      <c r="AND26" s="17"/>
      <c r="ANE26" s="17"/>
      <c r="ANF26" s="17"/>
      <c r="ANG26" s="17"/>
      <c r="ANH26" s="17"/>
      <c r="ANI26" s="17"/>
      <c r="ANJ26" s="17"/>
      <c r="ANK26" s="17"/>
      <c r="ANL26" s="17"/>
      <c r="ANM26" s="17"/>
      <c r="ANN26" s="17"/>
      <c r="ANO26" s="17"/>
      <c r="ANP26" s="17"/>
      <c r="ANQ26" s="17"/>
      <c r="ANR26" s="17"/>
      <c r="ANS26" s="17"/>
      <c r="ANT26" s="17"/>
      <c r="ANU26" s="17"/>
      <c r="ANV26" s="17"/>
      <c r="ANW26" s="17"/>
      <c r="ANX26" s="17"/>
      <c r="ANY26" s="17"/>
      <c r="ANZ26" s="17"/>
      <c r="AOA26" s="17"/>
      <c r="AOB26" s="17"/>
      <c r="AOC26" s="17"/>
      <c r="AOD26" s="17"/>
      <c r="AOE26" s="17"/>
      <c r="AOF26" s="17"/>
      <c r="AOG26" s="17"/>
      <c r="AOH26" s="17"/>
      <c r="AOI26" s="17"/>
      <c r="AOJ26" s="17"/>
      <c r="AOK26" s="17"/>
      <c r="AOL26" s="17"/>
      <c r="AOM26" s="17"/>
      <c r="AON26" s="17"/>
      <c r="AOO26" s="17"/>
      <c r="AOP26" s="17"/>
      <c r="AOQ26" s="17"/>
      <c r="AOR26" s="17"/>
      <c r="AOS26" s="17"/>
      <c r="AOT26" s="17"/>
      <c r="AOU26" s="17"/>
      <c r="AOV26" s="17"/>
      <c r="AOW26" s="17"/>
      <c r="AOX26" s="17"/>
      <c r="AOY26" s="17"/>
      <c r="AOZ26" s="17"/>
      <c r="APA26" s="17"/>
      <c r="APB26" s="17"/>
      <c r="APC26" s="17"/>
      <c r="APD26" s="17"/>
      <c r="APE26" s="17"/>
      <c r="APF26" s="17"/>
      <c r="APG26" s="17"/>
      <c r="APH26" s="17"/>
      <c r="API26" s="17"/>
      <c r="APJ26" s="17"/>
      <c r="APK26" s="17"/>
      <c r="APL26" s="17"/>
      <c r="APM26" s="17"/>
      <c r="APN26" s="17"/>
      <c r="APO26" s="17"/>
      <c r="APP26" s="17"/>
      <c r="APQ26" s="17"/>
      <c r="APR26" s="17"/>
      <c r="APS26" s="17"/>
      <c r="APT26" s="17"/>
      <c r="APU26" s="17"/>
      <c r="APV26" s="17"/>
      <c r="APW26" s="17"/>
      <c r="APX26" s="17"/>
      <c r="APY26" s="17"/>
      <c r="APZ26" s="17"/>
      <c r="AQA26" s="17"/>
      <c r="AQB26" s="17"/>
      <c r="AQC26" s="17"/>
      <c r="AQD26" s="17"/>
      <c r="AQE26" s="17"/>
      <c r="AQF26" s="17"/>
      <c r="AQG26" s="17"/>
      <c r="AQH26" s="17"/>
      <c r="AQI26" s="17"/>
      <c r="AQJ26" s="17"/>
      <c r="AQK26" s="17"/>
      <c r="AQL26" s="17"/>
      <c r="AQM26" s="17"/>
      <c r="AQN26" s="17"/>
      <c r="AQO26" s="17"/>
      <c r="AQP26" s="17"/>
      <c r="AQQ26" s="17"/>
      <c r="AQR26" s="17"/>
      <c r="AQS26" s="17"/>
      <c r="AQT26" s="17"/>
      <c r="AQU26" s="17"/>
      <c r="AQV26" s="17"/>
      <c r="AQW26" s="17"/>
      <c r="AQX26" s="17"/>
      <c r="AQY26" s="17"/>
      <c r="AQZ26" s="17"/>
      <c r="ARA26" s="17"/>
      <c r="ARB26" s="17"/>
      <c r="ARC26" s="17"/>
      <c r="ARD26" s="17"/>
      <c r="ARE26" s="17"/>
      <c r="ARF26" s="17"/>
      <c r="ARG26" s="17"/>
      <c r="ARH26" s="17"/>
      <c r="ARI26" s="17"/>
      <c r="ARJ26" s="17"/>
      <c r="ARK26" s="17"/>
      <c r="ARL26" s="17"/>
      <c r="ARM26" s="17"/>
      <c r="ARN26" s="17"/>
      <c r="ARO26" s="17"/>
      <c r="ARP26" s="17"/>
      <c r="ARQ26" s="17"/>
      <c r="ARR26" s="17"/>
      <c r="ARS26" s="17"/>
      <c r="ART26" s="17"/>
      <c r="ARU26" s="17"/>
      <c r="ARV26" s="17"/>
      <c r="ARW26" s="17"/>
      <c r="ARX26" s="17"/>
      <c r="ARY26" s="17"/>
      <c r="ARZ26" s="17"/>
      <c r="ASA26" s="17"/>
      <c r="ASB26" s="17"/>
      <c r="ASC26" s="17"/>
      <c r="ASD26" s="17"/>
      <c r="ASE26" s="17"/>
      <c r="ASF26" s="17"/>
      <c r="ASG26" s="17"/>
      <c r="ASH26" s="17"/>
      <c r="ASI26" s="17"/>
      <c r="ASJ26" s="17"/>
      <c r="ASK26" s="17"/>
      <c r="ASL26" s="17"/>
      <c r="ASM26" s="17"/>
      <c r="ASN26" s="17"/>
      <c r="ASO26" s="17"/>
      <c r="ASP26" s="17"/>
      <c r="ASQ26" s="17"/>
      <c r="ASR26" s="17"/>
      <c r="ASS26" s="17"/>
      <c r="AST26" s="17"/>
      <c r="ASU26" s="17"/>
      <c r="ASV26" s="17"/>
      <c r="ASW26" s="17"/>
      <c r="ASX26" s="17"/>
      <c r="ASY26" s="17"/>
      <c r="ASZ26" s="17"/>
      <c r="ATA26" s="17"/>
      <c r="ATB26" s="17"/>
      <c r="ATC26" s="17"/>
      <c r="ATD26" s="17"/>
      <c r="ATE26" s="17"/>
      <c r="ATF26" s="17"/>
      <c r="ATG26" s="17"/>
      <c r="ATH26" s="17"/>
      <c r="ATI26" s="17"/>
      <c r="ATJ26" s="17"/>
      <c r="ATK26" s="17"/>
      <c r="ATL26" s="17"/>
      <c r="ATM26" s="17"/>
      <c r="ATN26" s="17"/>
      <c r="ATO26" s="17"/>
      <c r="ATP26" s="17"/>
      <c r="ATQ26" s="17"/>
      <c r="ATR26" s="17"/>
      <c r="ATS26" s="17"/>
      <c r="ATT26" s="17"/>
      <c r="ATU26" s="17"/>
      <c r="ATV26" s="17"/>
      <c r="ATW26" s="17"/>
      <c r="ATX26" s="17"/>
      <c r="ATY26" s="17"/>
      <c r="ATZ26" s="17"/>
      <c r="AUA26" s="17"/>
      <c r="AUB26" s="17"/>
      <c r="AUC26" s="17"/>
      <c r="AUD26" s="17"/>
      <c r="AUE26" s="17"/>
      <c r="AUF26" s="17"/>
      <c r="AUG26" s="17"/>
      <c r="AUH26" s="17"/>
      <c r="AUI26" s="17"/>
      <c r="AUJ26" s="17"/>
      <c r="AUK26" s="17"/>
      <c r="AUL26" s="17"/>
      <c r="AUM26" s="17"/>
      <c r="AUN26" s="17"/>
      <c r="AUO26" s="17"/>
      <c r="AUP26" s="17"/>
      <c r="AUQ26" s="17"/>
      <c r="AUR26" s="17"/>
      <c r="AUS26" s="17"/>
      <c r="AUT26" s="17"/>
      <c r="AUU26" s="17"/>
      <c r="AUV26" s="17"/>
      <c r="AUW26" s="17"/>
      <c r="AUX26" s="17"/>
      <c r="AUY26" s="17"/>
      <c r="AUZ26" s="17"/>
      <c r="AVA26" s="17"/>
      <c r="AVB26" s="17"/>
      <c r="AVC26" s="17"/>
      <c r="AVD26" s="17"/>
      <c r="AVE26" s="17"/>
      <c r="AVF26" s="17"/>
      <c r="AVG26" s="17"/>
      <c r="AVH26" s="17"/>
      <c r="AVI26" s="17"/>
      <c r="AVJ26" s="17"/>
      <c r="AVK26" s="17"/>
      <c r="AVL26" s="17"/>
      <c r="AVM26" s="17"/>
      <c r="AVN26" s="17"/>
      <c r="AVO26" s="17"/>
      <c r="AVP26" s="17"/>
      <c r="AVQ26" s="17"/>
      <c r="AVR26" s="17"/>
      <c r="AVS26" s="17"/>
      <c r="AVT26" s="17"/>
      <c r="AVU26" s="17"/>
      <c r="AVV26" s="17"/>
      <c r="AVW26" s="17"/>
      <c r="AVX26" s="17"/>
      <c r="AVY26" s="17"/>
      <c r="AVZ26" s="17"/>
      <c r="AWA26" s="17"/>
      <c r="AWB26" s="17"/>
      <c r="AWC26" s="17"/>
      <c r="AWD26" s="17"/>
      <c r="AWE26" s="17"/>
      <c r="AWF26" s="17"/>
      <c r="AWG26" s="17"/>
      <c r="AWH26" s="17"/>
      <c r="AWI26" s="17"/>
      <c r="AWJ26" s="17"/>
      <c r="AWK26" s="17"/>
      <c r="AWL26" s="17"/>
      <c r="AWM26" s="17"/>
      <c r="AWN26" s="17"/>
      <c r="AWO26" s="17"/>
      <c r="AWP26" s="17"/>
      <c r="AWQ26" s="17"/>
      <c r="AWR26" s="17"/>
      <c r="AWS26" s="17"/>
      <c r="AWT26" s="17"/>
      <c r="AWU26" s="17"/>
      <c r="AWV26" s="17"/>
      <c r="AWW26" s="17"/>
      <c r="AWX26" s="17"/>
      <c r="AWY26" s="17"/>
      <c r="AWZ26" s="17"/>
      <c r="AXA26" s="17"/>
      <c r="AXB26" s="17"/>
      <c r="AXC26" s="17"/>
      <c r="AXD26" s="17"/>
      <c r="AXE26" s="17"/>
      <c r="AXF26" s="17"/>
      <c r="AXG26" s="17"/>
      <c r="AXH26" s="17"/>
      <c r="AXI26" s="17"/>
      <c r="AXJ26" s="17"/>
      <c r="AXK26" s="17"/>
      <c r="AXL26" s="17"/>
      <c r="AXM26" s="17"/>
      <c r="AXN26" s="17"/>
      <c r="AXO26" s="17"/>
      <c r="AXP26" s="17"/>
      <c r="AXQ26" s="17"/>
      <c r="AXR26" s="17"/>
      <c r="AXS26" s="17"/>
      <c r="AXT26" s="17"/>
      <c r="AXU26" s="17"/>
      <c r="AXV26" s="17"/>
      <c r="AXW26" s="17"/>
      <c r="AXX26" s="17"/>
      <c r="AXY26" s="17"/>
      <c r="AXZ26" s="17"/>
      <c r="AYA26" s="17"/>
      <c r="AYB26" s="17"/>
      <c r="AYC26" s="17"/>
      <c r="AYD26" s="17"/>
      <c r="AYE26" s="17"/>
      <c r="AYF26" s="17"/>
      <c r="AYG26" s="17"/>
      <c r="AYH26" s="17"/>
      <c r="AYI26" s="17"/>
      <c r="AYJ26" s="17"/>
      <c r="AYK26" s="17"/>
      <c r="AYL26" s="17"/>
      <c r="AYM26" s="17"/>
      <c r="AYN26" s="17"/>
      <c r="AYO26" s="17"/>
      <c r="AYP26" s="17"/>
      <c r="AYQ26" s="17"/>
      <c r="AYR26" s="17"/>
      <c r="AYS26" s="17"/>
      <c r="AYT26" s="17"/>
      <c r="AYU26" s="17"/>
      <c r="AYV26" s="17"/>
      <c r="AYW26" s="17"/>
      <c r="AYX26" s="17"/>
      <c r="AYY26" s="17"/>
      <c r="AYZ26" s="17"/>
      <c r="AZA26" s="17"/>
      <c r="AZB26" s="17"/>
      <c r="AZC26" s="17"/>
      <c r="AZD26" s="17"/>
      <c r="AZE26" s="17"/>
      <c r="AZF26" s="17"/>
      <c r="AZG26" s="17"/>
      <c r="AZH26" s="17"/>
      <c r="AZI26" s="17"/>
      <c r="AZJ26" s="17"/>
      <c r="AZK26" s="17"/>
      <c r="AZL26" s="17"/>
      <c r="AZM26" s="17"/>
      <c r="AZN26" s="17"/>
      <c r="AZO26" s="17"/>
      <c r="AZP26" s="17"/>
      <c r="AZQ26" s="17"/>
      <c r="AZR26" s="17"/>
      <c r="AZS26" s="17"/>
      <c r="AZT26" s="17"/>
      <c r="AZU26" s="17"/>
      <c r="AZV26" s="17"/>
      <c r="AZW26" s="17"/>
      <c r="AZX26" s="17"/>
      <c r="AZY26" s="17"/>
      <c r="AZZ26" s="17"/>
      <c r="BAA26" s="17"/>
      <c r="BAB26" s="17"/>
      <c r="BAC26" s="17"/>
      <c r="BAD26" s="17"/>
      <c r="BAE26" s="17"/>
      <c r="BAF26" s="17"/>
      <c r="BAG26" s="17"/>
      <c r="BAH26" s="17"/>
      <c r="BAI26" s="17"/>
      <c r="BAJ26" s="17"/>
      <c r="BAK26" s="17"/>
      <c r="BAL26" s="17"/>
      <c r="BAM26" s="17"/>
      <c r="BAN26" s="17"/>
      <c r="BAO26" s="17"/>
      <c r="BAP26" s="17"/>
      <c r="BAQ26" s="17"/>
      <c r="BAR26" s="17"/>
      <c r="BAS26" s="17"/>
      <c r="BAT26" s="17"/>
      <c r="BAU26" s="17"/>
      <c r="BAV26" s="17"/>
      <c r="BAW26" s="17"/>
      <c r="BAX26" s="17"/>
      <c r="BAY26" s="17"/>
      <c r="BAZ26" s="17"/>
      <c r="BBA26" s="17"/>
      <c r="BBB26" s="17"/>
      <c r="BBC26" s="17"/>
      <c r="BBD26" s="17"/>
      <c r="BBE26" s="17"/>
      <c r="BBF26" s="17"/>
      <c r="BBG26" s="17"/>
      <c r="BBH26" s="17"/>
      <c r="BBI26" s="17"/>
      <c r="BBJ26" s="17"/>
      <c r="BBK26" s="17"/>
      <c r="BBL26" s="17"/>
      <c r="BBM26" s="17"/>
      <c r="BBN26" s="17"/>
      <c r="BBO26" s="17"/>
      <c r="BBP26" s="17"/>
      <c r="BBQ26" s="17"/>
      <c r="BBR26" s="17"/>
      <c r="BBS26" s="17"/>
      <c r="BBT26" s="17"/>
      <c r="BBU26" s="17"/>
      <c r="BBV26" s="17"/>
      <c r="BBW26" s="17"/>
      <c r="BBX26" s="17"/>
      <c r="BBY26" s="17"/>
      <c r="BBZ26" s="17"/>
      <c r="BCA26" s="17"/>
      <c r="BCB26" s="17"/>
      <c r="BCC26" s="17"/>
      <c r="BCD26" s="17"/>
      <c r="BCE26" s="17"/>
      <c r="BCF26" s="17"/>
      <c r="BCG26" s="17"/>
      <c r="BCH26" s="17"/>
      <c r="BCI26" s="17"/>
      <c r="BCJ26" s="17"/>
      <c r="BCK26" s="17"/>
      <c r="BCL26" s="17"/>
      <c r="BCM26" s="17"/>
      <c r="BCN26" s="17"/>
      <c r="BCO26" s="17"/>
      <c r="BCP26" s="17"/>
      <c r="BCQ26" s="17"/>
      <c r="BCR26" s="17"/>
      <c r="BCS26" s="17"/>
      <c r="BCT26" s="17"/>
      <c r="BCU26" s="17"/>
      <c r="BCV26" s="17"/>
      <c r="BCW26" s="17"/>
      <c r="BCX26" s="17"/>
      <c r="BCY26" s="17"/>
      <c r="BCZ26" s="17"/>
      <c r="BDA26" s="17"/>
      <c r="BDB26" s="17"/>
      <c r="BDC26" s="17"/>
      <c r="BDD26" s="17"/>
      <c r="BDE26" s="17"/>
      <c r="BDF26" s="17"/>
      <c r="BDG26" s="17"/>
      <c r="BDH26" s="17"/>
      <c r="BDI26" s="17"/>
      <c r="BDJ26" s="17"/>
      <c r="BDK26" s="17"/>
      <c r="BDL26" s="17"/>
      <c r="BDM26" s="17"/>
      <c r="BDN26" s="17"/>
      <c r="BDO26" s="17"/>
      <c r="BDP26" s="17"/>
      <c r="BDQ26" s="17"/>
      <c r="BDR26" s="17"/>
      <c r="BDS26" s="17"/>
      <c r="BDT26" s="17"/>
      <c r="BDU26" s="17"/>
      <c r="BDV26" s="17"/>
      <c r="BDW26" s="17"/>
      <c r="BDX26" s="17"/>
      <c r="BDY26" s="17"/>
      <c r="BDZ26" s="17"/>
      <c r="BEA26" s="17"/>
      <c r="BEB26" s="17"/>
      <c r="BEC26" s="17"/>
      <c r="BED26" s="17"/>
      <c r="BEE26" s="17"/>
      <c r="BEF26" s="17"/>
      <c r="BEG26" s="17"/>
      <c r="BEH26" s="17"/>
      <c r="BEI26" s="17"/>
      <c r="BEJ26" s="17"/>
      <c r="BEK26" s="17"/>
      <c r="BEL26" s="17"/>
      <c r="BEM26" s="17"/>
      <c r="BEN26" s="17"/>
      <c r="BEO26" s="17"/>
      <c r="BEP26" s="17"/>
      <c r="BEQ26" s="17"/>
      <c r="BER26" s="17"/>
      <c r="BES26" s="17"/>
      <c r="BET26" s="17"/>
      <c r="BEU26" s="17"/>
      <c r="BEV26" s="17"/>
      <c r="BEW26" s="17"/>
      <c r="BEX26" s="17"/>
      <c r="BEY26" s="17"/>
      <c r="BEZ26" s="17"/>
      <c r="BFA26" s="17"/>
      <c r="BFB26" s="17"/>
      <c r="BFC26" s="17"/>
      <c r="BFD26" s="17"/>
      <c r="BFE26" s="17"/>
      <c r="BFF26" s="17"/>
      <c r="BFG26" s="17"/>
      <c r="BFH26" s="17"/>
      <c r="BFI26" s="17"/>
      <c r="BFJ26" s="17"/>
      <c r="BFK26" s="17"/>
      <c r="BFL26" s="17"/>
      <c r="BFM26" s="17"/>
      <c r="BFN26" s="17"/>
      <c r="BFO26" s="17"/>
      <c r="BFP26" s="17"/>
      <c r="BFQ26" s="17"/>
      <c r="BFR26" s="17"/>
      <c r="BFS26" s="17"/>
      <c r="BFT26" s="17"/>
      <c r="BFU26" s="17"/>
      <c r="BFV26" s="17"/>
      <c r="BFW26" s="17"/>
      <c r="BFX26" s="17"/>
      <c r="BFY26" s="17"/>
      <c r="BFZ26" s="17"/>
      <c r="BGA26" s="17"/>
      <c r="BGB26" s="17"/>
      <c r="BGC26" s="17"/>
      <c r="BGD26" s="17"/>
      <c r="BGE26" s="17"/>
      <c r="BGF26" s="17"/>
      <c r="BGG26" s="17"/>
      <c r="BGH26" s="17"/>
      <c r="BGI26" s="17"/>
      <c r="BGJ26" s="17"/>
      <c r="BGK26" s="17"/>
      <c r="BGL26" s="17"/>
      <c r="BGM26" s="17"/>
      <c r="BGN26" s="17"/>
      <c r="BGO26" s="17"/>
      <c r="BGP26" s="17"/>
      <c r="BGQ26" s="17"/>
      <c r="BGR26" s="17"/>
      <c r="BGS26" s="17"/>
      <c r="BGT26" s="17"/>
      <c r="BGU26" s="17"/>
      <c r="BGV26" s="17"/>
      <c r="BGW26" s="17"/>
      <c r="BGX26" s="17"/>
      <c r="BGY26" s="17"/>
      <c r="BGZ26" s="17"/>
      <c r="BHA26" s="17"/>
      <c r="BHB26" s="17"/>
      <c r="BHC26" s="17"/>
      <c r="BHD26" s="17"/>
      <c r="BHE26" s="17"/>
      <c r="BHF26" s="17"/>
      <c r="BHG26" s="17"/>
      <c r="BHH26" s="17"/>
      <c r="BHI26" s="17"/>
      <c r="BHJ26" s="17"/>
      <c r="BHK26" s="17"/>
      <c r="BHL26" s="17"/>
      <c r="BHM26" s="17"/>
      <c r="BHN26" s="17"/>
      <c r="BHO26" s="17"/>
      <c r="BHP26" s="17"/>
      <c r="BHQ26" s="17"/>
      <c r="BHR26" s="17"/>
      <c r="BHS26" s="17"/>
      <c r="BHT26" s="17"/>
      <c r="BHU26" s="17"/>
      <c r="BHV26" s="17"/>
      <c r="BHW26" s="17"/>
      <c r="BHX26" s="17"/>
      <c r="BHY26" s="17"/>
      <c r="BHZ26" s="17"/>
      <c r="BIA26" s="17"/>
      <c r="BIB26" s="17"/>
      <c r="BIC26" s="17"/>
      <c r="BID26" s="17"/>
      <c r="BIE26" s="17"/>
      <c r="BIF26" s="17"/>
      <c r="BIG26" s="17"/>
      <c r="BIH26" s="17"/>
      <c r="BII26" s="17"/>
      <c r="BIJ26" s="17"/>
      <c r="BIK26" s="17"/>
      <c r="BIL26" s="17"/>
      <c r="BIM26" s="17"/>
      <c r="BIN26" s="17"/>
      <c r="BIO26" s="17"/>
      <c r="BIP26" s="17"/>
      <c r="BIQ26" s="17"/>
      <c r="BIR26" s="17"/>
      <c r="BIS26" s="17"/>
      <c r="BIT26" s="17"/>
      <c r="BIU26" s="17"/>
      <c r="BIV26" s="17"/>
      <c r="BIW26" s="17"/>
      <c r="BIX26" s="17"/>
      <c r="BIY26" s="17"/>
      <c r="BIZ26" s="17"/>
      <c r="BJA26" s="17"/>
      <c r="BJB26" s="17"/>
      <c r="BJC26" s="17"/>
      <c r="BJD26" s="17"/>
      <c r="BJE26" s="17"/>
      <c r="BJF26" s="17"/>
      <c r="BJG26" s="17"/>
      <c r="BJH26" s="17"/>
      <c r="BJI26" s="17"/>
      <c r="BJJ26" s="17"/>
      <c r="BJK26" s="17"/>
      <c r="BJL26" s="17"/>
      <c r="BJM26" s="17"/>
      <c r="BJN26" s="17"/>
      <c r="BJO26" s="17"/>
      <c r="BJP26" s="17"/>
      <c r="BJQ26" s="17"/>
      <c r="BJR26" s="17"/>
      <c r="BJS26" s="17"/>
      <c r="BJT26" s="17"/>
      <c r="BJU26" s="17"/>
      <c r="BJV26" s="17"/>
      <c r="BJW26" s="17"/>
      <c r="BJX26" s="17"/>
      <c r="BJY26" s="17"/>
      <c r="BJZ26" s="17"/>
      <c r="BKA26" s="17"/>
      <c r="BKB26" s="17"/>
      <c r="BKC26" s="17"/>
      <c r="BKD26" s="17"/>
      <c r="BKE26" s="17"/>
      <c r="BKF26" s="17"/>
      <c r="BKG26" s="17"/>
      <c r="BKH26" s="17"/>
      <c r="BKI26" s="17"/>
      <c r="BKJ26" s="17"/>
      <c r="BKK26" s="17"/>
      <c r="BKL26" s="17"/>
      <c r="BKM26" s="17"/>
      <c r="BKN26" s="17"/>
      <c r="BKO26" s="17"/>
      <c r="BKP26" s="17"/>
      <c r="BKQ26" s="17"/>
      <c r="BKR26" s="17"/>
      <c r="BKS26" s="17"/>
      <c r="BKT26" s="17"/>
      <c r="BKU26" s="17"/>
      <c r="BKV26" s="17"/>
      <c r="BKW26" s="17"/>
      <c r="BKX26" s="17"/>
      <c r="BKY26" s="17"/>
      <c r="BKZ26" s="17"/>
      <c r="BLA26" s="17"/>
      <c r="BLB26" s="17"/>
      <c r="BLC26" s="17"/>
      <c r="BLD26" s="17"/>
      <c r="BLE26" s="17"/>
      <c r="BLF26" s="17"/>
      <c r="BLG26" s="17"/>
      <c r="BLH26" s="17"/>
      <c r="BLI26" s="17"/>
      <c r="BLJ26" s="17"/>
      <c r="BLK26" s="17"/>
      <c r="BLL26" s="17"/>
      <c r="BLM26" s="17"/>
      <c r="BLN26" s="17"/>
      <c r="BLO26" s="17"/>
      <c r="BLP26" s="17"/>
      <c r="BLQ26" s="17"/>
      <c r="BLR26" s="17"/>
      <c r="BLS26" s="17"/>
      <c r="BLT26" s="17"/>
      <c r="BLU26" s="17"/>
      <c r="BLV26" s="17"/>
      <c r="BLW26" s="17"/>
      <c r="BLX26" s="17"/>
      <c r="BLY26" s="17"/>
      <c r="BLZ26" s="17"/>
      <c r="BMA26" s="17"/>
      <c r="BMB26" s="17"/>
      <c r="BMC26" s="17"/>
      <c r="BMD26" s="17"/>
      <c r="BME26" s="17"/>
      <c r="BMF26" s="17"/>
      <c r="BMG26" s="17"/>
      <c r="BMH26" s="17"/>
      <c r="BMI26" s="17"/>
      <c r="BMJ26" s="17"/>
      <c r="BMK26" s="17"/>
      <c r="BML26" s="17"/>
      <c r="BMM26" s="17"/>
      <c r="BMN26" s="17"/>
      <c r="BMO26" s="17"/>
      <c r="BMP26" s="17"/>
      <c r="BMQ26" s="17"/>
      <c r="BMR26" s="17"/>
      <c r="BMS26" s="17"/>
      <c r="BMT26" s="17"/>
      <c r="BMU26" s="17"/>
      <c r="BMV26" s="17"/>
      <c r="BMW26" s="17"/>
      <c r="BMX26" s="17"/>
      <c r="BMY26" s="17"/>
      <c r="BMZ26" s="17"/>
      <c r="BNA26" s="17"/>
      <c r="BNB26" s="17"/>
      <c r="BNC26" s="17"/>
      <c r="BND26" s="17"/>
      <c r="BNE26" s="17"/>
      <c r="BNF26" s="17"/>
      <c r="BNG26" s="17"/>
      <c r="BNH26" s="17"/>
      <c r="BNI26" s="17"/>
      <c r="BNJ26" s="17"/>
      <c r="BNK26" s="17"/>
      <c r="BNL26" s="17"/>
      <c r="BNM26" s="17"/>
      <c r="BNN26" s="17"/>
      <c r="BNO26" s="17"/>
      <c r="BNP26" s="17"/>
      <c r="BNQ26" s="17"/>
      <c r="BNR26" s="17"/>
      <c r="BNS26" s="17"/>
      <c r="BNT26" s="17"/>
      <c r="BNU26" s="17"/>
      <c r="BNV26" s="17"/>
      <c r="BNW26" s="17"/>
      <c r="BNX26" s="17"/>
      <c r="BNY26" s="17"/>
      <c r="BNZ26" s="17"/>
      <c r="BOA26" s="17"/>
      <c r="BOB26" s="17"/>
      <c r="BOC26" s="17"/>
      <c r="BOD26" s="17"/>
      <c r="BOE26" s="17"/>
      <c r="BOF26" s="17"/>
      <c r="BOG26" s="17"/>
      <c r="BOH26" s="17"/>
      <c r="BOI26" s="17"/>
      <c r="BOJ26" s="17"/>
      <c r="BOK26" s="17"/>
      <c r="BOL26" s="17"/>
      <c r="BOM26" s="17"/>
      <c r="BON26" s="17"/>
      <c r="BOO26" s="17"/>
      <c r="BOP26" s="17"/>
      <c r="BOQ26" s="17"/>
      <c r="BOR26" s="17"/>
      <c r="BOS26" s="17"/>
      <c r="BOT26" s="17"/>
      <c r="BOU26" s="17"/>
      <c r="BOV26" s="17"/>
      <c r="BOW26" s="17"/>
      <c r="BOX26" s="17"/>
      <c r="BOY26" s="17"/>
      <c r="BOZ26" s="17"/>
      <c r="BPA26" s="17"/>
      <c r="BPB26" s="17"/>
      <c r="BPC26" s="17"/>
      <c r="BPD26" s="17"/>
      <c r="BPE26" s="17"/>
      <c r="BPF26" s="17"/>
      <c r="BPG26" s="17"/>
      <c r="BPH26" s="17"/>
      <c r="BPI26" s="17"/>
      <c r="BPJ26" s="17"/>
      <c r="BPK26" s="17"/>
      <c r="BPL26" s="17"/>
      <c r="BPM26" s="17"/>
      <c r="BPN26" s="17"/>
      <c r="BPO26" s="17"/>
      <c r="BPP26" s="17"/>
      <c r="BPQ26" s="17"/>
      <c r="BPR26" s="17"/>
      <c r="BPS26" s="17"/>
      <c r="BPT26" s="17"/>
      <c r="BPU26" s="17"/>
      <c r="BPV26" s="17"/>
      <c r="BPW26" s="17"/>
      <c r="BPX26" s="17"/>
      <c r="BPY26" s="17"/>
      <c r="BPZ26" s="17"/>
      <c r="BQA26" s="17"/>
      <c r="BQB26" s="17"/>
      <c r="BQC26" s="17"/>
      <c r="BQD26" s="17"/>
      <c r="BQE26" s="17"/>
      <c r="BQF26" s="17"/>
      <c r="BQG26" s="17"/>
      <c r="BQH26" s="17"/>
      <c r="BQI26" s="17"/>
      <c r="BQJ26" s="17"/>
      <c r="BQK26" s="17"/>
      <c r="BQL26" s="17"/>
      <c r="BQM26" s="17"/>
      <c r="BQN26" s="17"/>
      <c r="BQO26" s="17"/>
      <c r="BQP26" s="17"/>
      <c r="BQQ26" s="17"/>
      <c r="BQR26" s="17"/>
      <c r="BQS26" s="17"/>
      <c r="BQT26" s="17"/>
      <c r="BQU26" s="17"/>
      <c r="BQV26" s="17"/>
      <c r="BQW26" s="17"/>
      <c r="BQX26" s="17"/>
      <c r="BQY26" s="17"/>
      <c r="BQZ26" s="17"/>
      <c r="BRA26" s="17"/>
      <c r="BRB26" s="17"/>
      <c r="BRC26" s="17"/>
      <c r="BRD26" s="17"/>
      <c r="BRE26" s="17"/>
      <c r="BRF26" s="17"/>
      <c r="BRG26" s="17"/>
      <c r="BRH26" s="17"/>
      <c r="BRI26" s="17"/>
      <c r="BRJ26" s="17"/>
      <c r="BRK26" s="17"/>
      <c r="BRL26" s="17"/>
      <c r="BRM26" s="17"/>
      <c r="BRN26" s="17"/>
      <c r="BRO26" s="17"/>
      <c r="BRP26" s="17"/>
      <c r="BRQ26" s="17"/>
      <c r="BRR26" s="17"/>
      <c r="BRS26" s="17"/>
      <c r="BRT26" s="17"/>
      <c r="BRU26" s="17"/>
      <c r="BRV26" s="17"/>
      <c r="BRW26" s="17"/>
      <c r="BRX26" s="17"/>
      <c r="BRY26" s="17"/>
      <c r="BRZ26" s="17"/>
      <c r="BSA26" s="17"/>
      <c r="BSB26" s="17"/>
      <c r="BSC26" s="17"/>
      <c r="BSD26" s="17"/>
      <c r="BSE26" s="17"/>
      <c r="BSF26" s="17"/>
      <c r="BSG26" s="17"/>
      <c r="BSH26" s="17"/>
      <c r="BSI26" s="17"/>
      <c r="BSJ26" s="17"/>
      <c r="BSK26" s="17"/>
      <c r="BSL26" s="17"/>
      <c r="BSM26" s="17"/>
      <c r="BSN26" s="17"/>
      <c r="BSO26" s="17"/>
      <c r="BSP26" s="17"/>
      <c r="BSQ26" s="17"/>
      <c r="BSR26" s="17"/>
      <c r="BSS26" s="17"/>
      <c r="BST26" s="17"/>
      <c r="BSU26" s="17"/>
      <c r="BSV26" s="17"/>
      <c r="BSW26" s="17"/>
      <c r="BSX26" s="17"/>
      <c r="BSY26" s="17"/>
      <c r="BSZ26" s="17"/>
      <c r="BTA26" s="17"/>
      <c r="BTB26" s="17"/>
      <c r="BTC26" s="17"/>
      <c r="BTD26" s="17"/>
      <c r="BTE26" s="17"/>
      <c r="BTF26" s="17"/>
      <c r="BTG26" s="17"/>
      <c r="BTH26" s="17"/>
      <c r="BTI26" s="17"/>
      <c r="BTJ26" s="17"/>
      <c r="BTK26" s="17"/>
      <c r="BTL26" s="17"/>
      <c r="BTM26" s="17"/>
      <c r="BTN26" s="17"/>
      <c r="BTO26" s="17"/>
      <c r="BTP26" s="17"/>
      <c r="BTQ26" s="17"/>
      <c r="BTR26" s="17"/>
      <c r="BTS26" s="17"/>
      <c r="BTT26" s="17"/>
      <c r="BTU26" s="17"/>
      <c r="BTV26" s="17"/>
      <c r="BTW26" s="17"/>
      <c r="BTX26" s="17"/>
      <c r="BTY26" s="17"/>
      <c r="BTZ26" s="17"/>
      <c r="BUA26" s="17"/>
      <c r="BUB26" s="17"/>
      <c r="BUC26" s="17"/>
      <c r="BUD26" s="17"/>
      <c r="BUE26" s="17"/>
      <c r="BUF26" s="17"/>
      <c r="BUG26" s="17"/>
      <c r="BUH26" s="17"/>
      <c r="BUI26" s="17"/>
      <c r="BUJ26" s="17"/>
      <c r="BUK26" s="17"/>
      <c r="BUL26" s="17"/>
      <c r="BUM26" s="17"/>
      <c r="BUN26" s="17"/>
      <c r="BUO26" s="17"/>
      <c r="BUP26" s="17"/>
      <c r="BUQ26" s="17"/>
      <c r="BUR26" s="17"/>
      <c r="BUS26" s="17"/>
      <c r="BUT26" s="17"/>
      <c r="BUU26" s="17"/>
      <c r="BUV26" s="17"/>
      <c r="BUW26" s="17"/>
      <c r="BUX26" s="17"/>
      <c r="BUY26" s="17"/>
      <c r="BUZ26" s="17"/>
      <c r="BVA26" s="17"/>
      <c r="BVB26" s="17"/>
      <c r="BVC26" s="17"/>
      <c r="BVD26" s="17"/>
      <c r="BVE26" s="17"/>
      <c r="BVF26" s="17"/>
      <c r="BVG26" s="17"/>
      <c r="BVH26" s="17"/>
      <c r="BVI26" s="17"/>
      <c r="BVJ26" s="17"/>
      <c r="BVK26" s="17"/>
      <c r="BVL26" s="17"/>
      <c r="BVM26" s="17"/>
      <c r="BVN26" s="17"/>
      <c r="BVO26" s="17"/>
      <c r="BVP26" s="17"/>
      <c r="BVQ26" s="17"/>
      <c r="BVR26" s="17"/>
      <c r="BVS26" s="17"/>
      <c r="BVT26" s="17"/>
      <c r="BVU26" s="17"/>
      <c r="BVV26" s="17"/>
      <c r="BVW26" s="17"/>
      <c r="BVX26" s="17"/>
      <c r="BVY26" s="17"/>
      <c r="BVZ26" s="17"/>
      <c r="BWA26" s="17"/>
      <c r="BWB26" s="17"/>
      <c r="BWC26" s="17"/>
      <c r="BWD26" s="17"/>
      <c r="BWE26" s="17"/>
      <c r="BWF26" s="17"/>
      <c r="BWG26" s="17"/>
      <c r="BWH26" s="17"/>
      <c r="BWI26" s="17"/>
      <c r="BWJ26" s="17"/>
      <c r="BWK26" s="17"/>
      <c r="BWL26" s="17"/>
      <c r="BWM26" s="17"/>
      <c r="BWN26" s="17"/>
      <c r="BWO26" s="17"/>
      <c r="BWP26" s="17"/>
      <c r="BWQ26" s="17"/>
      <c r="BWR26" s="17"/>
      <c r="BWS26" s="17"/>
      <c r="BWT26" s="17"/>
      <c r="BWU26" s="17"/>
      <c r="BWV26" s="17"/>
      <c r="BWW26" s="17"/>
      <c r="BWX26" s="17"/>
      <c r="BWY26" s="17"/>
      <c r="BWZ26" s="17"/>
      <c r="BXA26" s="17"/>
      <c r="BXB26" s="17"/>
      <c r="BXC26" s="17"/>
      <c r="BXD26" s="17"/>
      <c r="BXE26" s="17"/>
      <c r="BXF26" s="17"/>
      <c r="BXG26" s="17"/>
      <c r="BXH26" s="17"/>
      <c r="BXI26" s="17"/>
      <c r="BXJ26" s="17"/>
      <c r="BXK26" s="17"/>
      <c r="BXL26" s="17"/>
      <c r="BXM26" s="17"/>
      <c r="BXN26" s="17"/>
      <c r="BXO26" s="17"/>
      <c r="BXP26" s="17"/>
      <c r="BXQ26" s="17"/>
      <c r="BXR26" s="17"/>
      <c r="BXS26" s="17"/>
      <c r="BXT26" s="17"/>
      <c r="BXU26" s="17"/>
      <c r="BXV26" s="17"/>
      <c r="BXW26" s="17"/>
      <c r="BXX26" s="17"/>
      <c r="BXY26" s="17"/>
      <c r="BXZ26" s="17"/>
      <c r="BYA26" s="17"/>
      <c r="BYB26" s="17"/>
      <c r="BYC26" s="17"/>
      <c r="BYD26" s="17"/>
      <c r="BYE26" s="17"/>
      <c r="BYF26" s="17"/>
      <c r="BYG26" s="17"/>
      <c r="BYH26" s="17"/>
      <c r="BYI26" s="17"/>
      <c r="BYJ26" s="17"/>
      <c r="BYK26" s="17"/>
      <c r="BYL26" s="17"/>
      <c r="BYM26" s="17"/>
      <c r="BYN26" s="17"/>
      <c r="BYO26" s="17"/>
      <c r="BYP26" s="17"/>
      <c r="BYQ26" s="17"/>
      <c r="BYR26" s="17"/>
      <c r="BYS26" s="17"/>
      <c r="BYT26" s="17"/>
      <c r="BYU26" s="17"/>
      <c r="BYV26" s="17"/>
      <c r="BYW26" s="17"/>
      <c r="BYX26" s="17"/>
      <c r="BYY26" s="17"/>
      <c r="BYZ26" s="17"/>
      <c r="BZA26" s="17"/>
      <c r="BZB26" s="17"/>
      <c r="BZC26" s="17"/>
      <c r="BZD26" s="17"/>
      <c r="BZE26" s="17"/>
      <c r="BZF26" s="17"/>
      <c r="BZG26" s="17"/>
      <c r="BZH26" s="17"/>
      <c r="BZI26" s="17"/>
      <c r="BZJ26" s="17"/>
      <c r="BZK26" s="17"/>
      <c r="BZL26" s="17"/>
      <c r="BZM26" s="17"/>
      <c r="BZN26" s="17"/>
      <c r="BZO26" s="17"/>
      <c r="BZP26" s="17"/>
      <c r="BZQ26" s="17"/>
      <c r="BZR26" s="17"/>
      <c r="BZS26" s="17"/>
      <c r="BZT26" s="17"/>
      <c r="BZU26" s="17"/>
      <c r="BZV26" s="17"/>
      <c r="BZW26" s="17"/>
      <c r="BZX26" s="17"/>
      <c r="BZY26" s="17"/>
      <c r="BZZ26" s="17"/>
      <c r="CAA26" s="17"/>
      <c r="CAB26" s="17"/>
      <c r="CAC26" s="17"/>
      <c r="CAD26" s="17"/>
      <c r="CAE26" s="17"/>
      <c r="CAF26" s="17"/>
      <c r="CAG26" s="17"/>
      <c r="CAH26" s="17"/>
      <c r="CAI26" s="17"/>
      <c r="CAJ26" s="17"/>
      <c r="CAK26" s="17"/>
      <c r="CAL26" s="17"/>
      <c r="CAM26" s="17"/>
      <c r="CAN26" s="17"/>
      <c r="CAO26" s="17"/>
      <c r="CAP26" s="17"/>
      <c r="CAQ26" s="17"/>
      <c r="CAR26" s="17"/>
      <c r="CAS26" s="17"/>
      <c r="CAT26" s="17"/>
      <c r="CAU26" s="17"/>
      <c r="CAV26" s="17"/>
      <c r="CAW26" s="17"/>
      <c r="CAX26" s="17"/>
      <c r="CAY26" s="17"/>
      <c r="CAZ26" s="17"/>
      <c r="CBA26" s="17"/>
      <c r="CBB26" s="17"/>
      <c r="CBC26" s="17"/>
      <c r="CBD26" s="17"/>
      <c r="CBE26" s="17"/>
      <c r="CBF26" s="17"/>
      <c r="CBG26" s="17"/>
      <c r="CBH26" s="17"/>
      <c r="CBI26" s="17"/>
      <c r="CBJ26" s="17"/>
      <c r="CBK26" s="17"/>
      <c r="CBL26" s="17"/>
      <c r="CBM26" s="17"/>
      <c r="CBN26" s="17"/>
      <c r="CBO26" s="17"/>
      <c r="CBP26" s="17"/>
      <c r="CBQ26" s="17"/>
      <c r="CBR26" s="17"/>
      <c r="CBS26" s="17"/>
      <c r="CBT26" s="17"/>
      <c r="CBU26" s="17"/>
      <c r="CBV26" s="17"/>
      <c r="CBW26" s="17"/>
      <c r="CBX26" s="17"/>
      <c r="CBY26" s="17"/>
      <c r="CBZ26" s="17"/>
      <c r="CCA26" s="17"/>
      <c r="CCB26" s="17"/>
      <c r="CCC26" s="17"/>
      <c r="CCD26" s="17"/>
      <c r="CCE26" s="17"/>
      <c r="CCF26" s="17"/>
      <c r="CCG26" s="17"/>
      <c r="CCH26" s="17"/>
      <c r="CCI26" s="17"/>
      <c r="CCJ26" s="17"/>
      <c r="CCK26" s="17"/>
      <c r="CCL26" s="17"/>
      <c r="CCM26" s="17"/>
      <c r="CCN26" s="17"/>
      <c r="CCO26" s="17"/>
      <c r="CCP26" s="17"/>
      <c r="CCQ26" s="17"/>
      <c r="CCR26" s="17"/>
      <c r="CCS26" s="17"/>
      <c r="CCT26" s="17"/>
      <c r="CCU26" s="17"/>
      <c r="CCV26" s="17"/>
      <c r="CCW26" s="17"/>
      <c r="CCX26" s="17"/>
      <c r="CCY26" s="17"/>
      <c r="CCZ26" s="17"/>
      <c r="CDA26" s="17"/>
      <c r="CDB26" s="17"/>
      <c r="CDC26" s="17"/>
      <c r="CDD26" s="17"/>
      <c r="CDE26" s="17"/>
      <c r="CDF26" s="17"/>
      <c r="CDG26" s="17"/>
      <c r="CDH26" s="17"/>
      <c r="CDI26" s="17"/>
      <c r="CDJ26" s="17"/>
      <c r="CDK26" s="17"/>
      <c r="CDL26" s="17"/>
      <c r="CDM26" s="17"/>
      <c r="CDN26" s="17"/>
      <c r="CDO26" s="17"/>
      <c r="CDP26" s="17"/>
      <c r="CDQ26" s="17"/>
      <c r="CDR26" s="17"/>
      <c r="CDS26" s="17"/>
      <c r="CDT26" s="17"/>
      <c r="CDU26" s="17"/>
    </row>
    <row r="27">
      <c r="A27" s="14" t="s">
        <v>2869</v>
      </c>
      <c r="B27" s="14" t="s">
        <v>2870</v>
      </c>
      <c r="D27" s="14" t="s">
        <v>2871</v>
      </c>
      <c r="E27" s="14" t="s">
        <v>2872</v>
      </c>
      <c r="F27" s="14" t="s">
        <v>2835</v>
      </c>
      <c r="I27" s="14" t="s">
        <v>2873</v>
      </c>
      <c r="J27" s="14" t="s">
        <v>2618</v>
      </c>
      <c r="K27" s="14" t="s">
        <v>2619</v>
      </c>
      <c r="L27" s="17"/>
      <c r="M27" s="16">
        <v>1.0</v>
      </c>
      <c r="N27" s="14" t="s">
        <v>21</v>
      </c>
      <c r="O27" s="14" t="s">
        <v>21</v>
      </c>
      <c r="P27" s="14" t="s">
        <v>2690</v>
      </c>
      <c r="Q27" s="16">
        <v>11.0</v>
      </c>
      <c r="R27" s="16">
        <v>4107736.0</v>
      </c>
      <c r="S27" s="16">
        <v>4107736.0</v>
      </c>
      <c r="T27" s="14" t="s">
        <v>2622</v>
      </c>
      <c r="U27" s="14" t="s">
        <v>2621</v>
      </c>
      <c r="V27" s="14" t="s">
        <v>2874</v>
      </c>
      <c r="W27" s="14" t="s">
        <v>2875</v>
      </c>
      <c r="Z27" s="17"/>
      <c r="AA27" s="17"/>
      <c r="AB27" s="17"/>
      <c r="AC27" s="17"/>
      <c r="AD27" s="16">
        <v>591.0</v>
      </c>
      <c r="AE27" s="22">
        <v>45608.0</v>
      </c>
      <c r="AF27" s="17"/>
      <c r="AG27" s="14" t="s">
        <v>2876</v>
      </c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6">
        <v>5.0</v>
      </c>
      <c r="BH27" s="14" t="s">
        <v>1447</v>
      </c>
      <c r="BI27" s="14" t="s">
        <v>2594</v>
      </c>
      <c r="BJ27" s="17"/>
      <c r="BK27" s="17"/>
      <c r="BL27" s="17"/>
      <c r="BM27" s="16">
        <v>19.7666667</v>
      </c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  <c r="MF27" s="17"/>
      <c r="MG27" s="17"/>
      <c r="MH27" s="17"/>
      <c r="MI27" s="17"/>
      <c r="MJ27" s="17"/>
      <c r="MK27" s="17"/>
      <c r="ML27" s="17"/>
      <c r="MM27" s="17"/>
      <c r="MN27" s="17"/>
      <c r="MO27" s="17"/>
      <c r="MP27" s="17"/>
      <c r="MQ27" s="17"/>
      <c r="MR27" s="17"/>
      <c r="MS27" s="17"/>
      <c r="MT27" s="17"/>
      <c r="MU27" s="17"/>
      <c r="MV27" s="17"/>
      <c r="MW27" s="17"/>
      <c r="MX27" s="17"/>
      <c r="MY27" s="17"/>
      <c r="MZ27" s="17"/>
      <c r="NA27" s="17"/>
      <c r="NB27" s="17"/>
      <c r="NC27" s="17"/>
      <c r="ND27" s="17"/>
      <c r="NE27" s="17"/>
      <c r="NF27" s="17"/>
      <c r="NG27" s="17"/>
      <c r="NH27" s="17"/>
      <c r="NI27" s="17"/>
      <c r="NJ27" s="17"/>
      <c r="NK27" s="17"/>
      <c r="NL27" s="17"/>
      <c r="NM27" s="17"/>
      <c r="NN27" s="17"/>
      <c r="NO27" s="17"/>
      <c r="NP27" s="17"/>
      <c r="NQ27" s="17"/>
      <c r="NR27" s="17"/>
      <c r="NS27" s="16">
        <v>1.0</v>
      </c>
      <c r="NT27" s="17"/>
      <c r="NU27" s="17"/>
      <c r="NV27" s="17"/>
      <c r="NW27" s="17"/>
      <c r="NX27" s="17"/>
      <c r="NY27" s="17"/>
      <c r="NZ27" s="17"/>
      <c r="OA27" s="17"/>
      <c r="OB27" s="17"/>
      <c r="OC27" s="17"/>
      <c r="OD27" s="17"/>
      <c r="OE27" s="17"/>
      <c r="OF27" s="17"/>
      <c r="OG27" s="17"/>
      <c r="OH27" s="17"/>
      <c r="OI27" s="17"/>
      <c r="OJ27" s="17"/>
      <c r="OK27" s="17"/>
      <c r="OL27" s="17"/>
      <c r="OM27" s="17"/>
      <c r="ON27" s="17"/>
      <c r="OO27" s="17"/>
      <c r="OP27" s="17"/>
      <c r="OQ27" s="17"/>
      <c r="OR27" s="17"/>
      <c r="OS27" s="17"/>
      <c r="OT27" s="17"/>
      <c r="OU27" s="17"/>
      <c r="OV27" s="17"/>
      <c r="OW27" s="17"/>
      <c r="OX27" s="17"/>
      <c r="OY27" s="17"/>
      <c r="OZ27" s="17"/>
      <c r="PA27" s="17"/>
      <c r="PB27" s="17"/>
      <c r="PC27" s="17"/>
      <c r="PD27" s="17"/>
      <c r="PE27" s="17"/>
      <c r="PF27" s="17"/>
      <c r="PG27" s="17"/>
      <c r="PH27" s="17"/>
      <c r="PI27" s="17"/>
      <c r="PJ27" s="17"/>
      <c r="PK27" s="17"/>
      <c r="PL27" s="17"/>
      <c r="PM27" s="17"/>
      <c r="PN27" s="17"/>
      <c r="PO27" s="17"/>
      <c r="PP27" s="17"/>
      <c r="PQ27" s="17"/>
      <c r="PR27" s="17"/>
      <c r="PS27" s="17"/>
      <c r="PT27" s="17"/>
      <c r="PU27" s="17"/>
      <c r="PV27" s="17"/>
      <c r="PW27" s="17"/>
      <c r="PX27" s="17"/>
      <c r="PY27" s="17"/>
      <c r="PZ27" s="17"/>
      <c r="QA27" s="17"/>
      <c r="QB27" s="17"/>
      <c r="QC27" s="17"/>
      <c r="QD27" s="17"/>
      <c r="QE27" s="17"/>
      <c r="QF27" s="17"/>
      <c r="QG27" s="17"/>
      <c r="QH27" s="17"/>
      <c r="QI27" s="17"/>
      <c r="QJ27" s="17"/>
      <c r="QK27" s="17"/>
      <c r="QL27" s="17"/>
      <c r="QM27" s="17"/>
      <c r="QN27" s="17"/>
      <c r="QO27" s="17"/>
      <c r="QP27" s="17"/>
      <c r="QQ27" s="17"/>
      <c r="QR27" s="17"/>
      <c r="QS27" s="17"/>
      <c r="QT27" s="17"/>
      <c r="QU27" s="17"/>
      <c r="QV27" s="17"/>
      <c r="QW27" s="17"/>
      <c r="QX27" s="17"/>
      <c r="QY27" s="17"/>
      <c r="QZ27" s="17"/>
      <c r="RA27" s="17"/>
      <c r="RB27" s="17"/>
      <c r="RC27" s="17"/>
      <c r="RD27" s="17"/>
      <c r="RE27" s="17"/>
      <c r="RF27" s="17"/>
      <c r="RG27" s="17"/>
      <c r="RH27" s="17"/>
      <c r="RI27" s="17"/>
      <c r="RJ27" s="17"/>
      <c r="RK27" s="17"/>
      <c r="RL27" s="17"/>
      <c r="RM27" s="17"/>
      <c r="RN27" s="17"/>
      <c r="RO27" s="17"/>
      <c r="RP27" s="17"/>
      <c r="RQ27" s="17"/>
      <c r="RR27" s="17"/>
      <c r="RS27" s="17"/>
      <c r="RT27" s="17"/>
      <c r="RU27" s="17"/>
      <c r="RV27" s="17"/>
      <c r="RW27" s="17"/>
      <c r="RX27" s="17"/>
      <c r="RY27" s="17"/>
      <c r="RZ27" s="17"/>
      <c r="SA27" s="17"/>
      <c r="SB27" s="17"/>
      <c r="SC27" s="17"/>
      <c r="SD27" s="17"/>
      <c r="SE27" s="17"/>
      <c r="SF27" s="17"/>
      <c r="SG27" s="17"/>
      <c r="SH27" s="17"/>
      <c r="SI27" s="17"/>
      <c r="SJ27" s="17"/>
      <c r="SK27" s="17"/>
      <c r="SL27" s="17"/>
      <c r="SM27" s="17"/>
      <c r="SN27" s="17"/>
      <c r="SO27" s="17"/>
      <c r="SP27" s="17"/>
      <c r="SQ27" s="17"/>
      <c r="SR27" s="17"/>
      <c r="SS27" s="17"/>
      <c r="ST27" s="17"/>
      <c r="SU27" s="17"/>
      <c r="SV27" s="17"/>
      <c r="SW27" s="17"/>
      <c r="SX27" s="17"/>
      <c r="SY27" s="17"/>
      <c r="SZ27" s="17"/>
      <c r="TA27" s="17"/>
      <c r="TB27" s="16">
        <v>1.962059</v>
      </c>
      <c r="TC27" s="17"/>
      <c r="TD27" s="17"/>
      <c r="TE27" s="17"/>
      <c r="TF27" s="17"/>
      <c r="TG27" s="17"/>
      <c r="TH27" s="17"/>
      <c r="TI27" s="17"/>
      <c r="TJ27" s="17"/>
      <c r="TK27" s="17"/>
      <c r="TL27" s="17"/>
      <c r="TM27" s="17"/>
      <c r="TN27" s="17"/>
      <c r="TO27" s="17"/>
      <c r="TP27" s="17"/>
      <c r="TQ27" s="17"/>
      <c r="TR27" s="17"/>
      <c r="TS27" s="17"/>
      <c r="TT27" s="17"/>
      <c r="TU27" s="17"/>
      <c r="TV27" s="17"/>
      <c r="TW27" s="17"/>
      <c r="TX27" s="17"/>
      <c r="TY27" s="17"/>
      <c r="TZ27" s="17"/>
      <c r="UA27" s="17"/>
      <c r="UB27" s="17"/>
      <c r="UC27" s="17"/>
      <c r="UD27" s="17"/>
      <c r="UE27" s="17"/>
      <c r="UF27" s="17"/>
      <c r="UG27" s="17"/>
      <c r="UH27" s="17"/>
      <c r="UI27" s="17"/>
      <c r="UJ27" s="17"/>
      <c r="UK27" s="17"/>
      <c r="UL27" s="17"/>
      <c r="UM27" s="17"/>
      <c r="UN27" s="17"/>
      <c r="UO27" s="17"/>
      <c r="UP27" s="17"/>
      <c r="UQ27" s="17"/>
      <c r="UR27" s="17"/>
      <c r="US27" s="17"/>
      <c r="UT27" s="17"/>
      <c r="UU27" s="17"/>
      <c r="UV27" s="17"/>
      <c r="UW27" s="17"/>
      <c r="UX27" s="17"/>
      <c r="UY27" s="17"/>
      <c r="UZ27" s="17"/>
      <c r="VA27" s="17"/>
      <c r="VB27" s="17"/>
      <c r="VC27" s="17"/>
      <c r="VD27" s="17"/>
      <c r="VE27" s="17"/>
      <c r="VF27" s="17"/>
      <c r="VG27" s="17"/>
      <c r="VH27" s="17"/>
      <c r="VI27" s="17"/>
      <c r="VJ27" s="17"/>
      <c r="VK27" s="17"/>
      <c r="VL27" s="17"/>
      <c r="VM27" s="17"/>
      <c r="VN27" s="17"/>
      <c r="VO27" s="17"/>
      <c r="VP27" s="17"/>
      <c r="VQ27" s="17"/>
      <c r="VR27" s="17"/>
      <c r="VS27" s="17"/>
      <c r="VT27" s="17"/>
      <c r="VU27" s="17"/>
      <c r="VV27" s="17"/>
      <c r="VW27" s="17"/>
      <c r="VX27" s="17"/>
      <c r="VY27" s="17"/>
      <c r="VZ27" s="17"/>
      <c r="WA27" s="17"/>
      <c r="WB27" s="17"/>
      <c r="WC27" s="17"/>
      <c r="WD27" s="17"/>
      <c r="WE27" s="17"/>
      <c r="WF27" s="17"/>
      <c r="WG27" s="17"/>
      <c r="WH27" s="17"/>
      <c r="WI27" s="17"/>
      <c r="WJ27" s="17"/>
      <c r="WK27" s="17"/>
      <c r="WL27" s="17"/>
      <c r="WM27" s="17"/>
      <c r="WN27" s="17"/>
      <c r="WO27" s="17"/>
      <c r="WP27" s="17"/>
      <c r="WQ27" s="17"/>
      <c r="WR27" s="17"/>
      <c r="WS27" s="17"/>
      <c r="WT27" s="17"/>
      <c r="WU27" s="17"/>
      <c r="WV27" s="17"/>
      <c r="WW27" s="17"/>
      <c r="WX27" s="17"/>
      <c r="WY27" s="17"/>
      <c r="WZ27" s="17"/>
      <c r="XA27" s="17"/>
      <c r="XB27" s="17"/>
      <c r="XC27" s="17"/>
      <c r="XD27" s="17"/>
      <c r="XE27" s="17"/>
      <c r="XF27" s="17"/>
      <c r="XG27" s="17"/>
      <c r="XH27" s="17"/>
      <c r="XI27" s="17"/>
      <c r="XJ27" s="17"/>
      <c r="XK27" s="17"/>
      <c r="XL27" s="17"/>
      <c r="XM27" s="17"/>
      <c r="XN27" s="17"/>
      <c r="XO27" s="17"/>
      <c r="XP27" s="17"/>
      <c r="XQ27" s="17"/>
      <c r="XR27" s="17"/>
      <c r="XS27" s="17"/>
      <c r="XT27" s="17"/>
      <c r="XU27" s="17"/>
      <c r="XV27" s="17"/>
      <c r="XW27" s="17"/>
      <c r="XX27" s="17"/>
      <c r="XY27" s="17"/>
      <c r="XZ27" s="17"/>
      <c r="YA27" s="17"/>
      <c r="YB27" s="17"/>
      <c r="YC27" s="17"/>
      <c r="YD27" s="17"/>
      <c r="YE27" s="17"/>
      <c r="YF27" s="17"/>
      <c r="YG27" s="17"/>
      <c r="YH27" s="17"/>
      <c r="YI27" s="17"/>
      <c r="YJ27" s="17"/>
      <c r="YK27" s="17"/>
      <c r="YL27" s="17"/>
      <c r="YM27" s="17"/>
      <c r="YN27" s="17"/>
      <c r="YO27" s="17"/>
      <c r="YP27" s="17"/>
      <c r="YQ27" s="17"/>
      <c r="YR27" s="17"/>
      <c r="YS27" s="17"/>
      <c r="YT27" s="17"/>
      <c r="YU27" s="17"/>
      <c r="YV27" s="17"/>
      <c r="YW27" s="17"/>
      <c r="YX27" s="17"/>
      <c r="YY27" s="17"/>
      <c r="YZ27" s="17"/>
      <c r="ZA27" s="17"/>
      <c r="ZB27" s="17"/>
      <c r="ZC27" s="17"/>
      <c r="ZD27" s="17"/>
      <c r="ZE27" s="17"/>
      <c r="ZF27" s="17"/>
      <c r="ZG27" s="17"/>
      <c r="ZH27" s="17"/>
      <c r="ZI27" s="17"/>
      <c r="ZJ27" s="17"/>
      <c r="ZK27" s="17"/>
      <c r="ZL27" s="17"/>
      <c r="ZM27" s="17"/>
      <c r="ZN27" s="17"/>
      <c r="ZO27" s="17"/>
      <c r="ZP27" s="17"/>
      <c r="ZQ27" s="17"/>
      <c r="ZR27" s="17"/>
      <c r="ZS27" s="17"/>
      <c r="ZT27" s="17"/>
      <c r="ZU27" s="17"/>
      <c r="ZV27" s="17"/>
      <c r="ZW27" s="17"/>
      <c r="ZX27" s="17"/>
      <c r="ZY27" s="17"/>
      <c r="ZZ27" s="17"/>
      <c r="AAA27" s="17"/>
      <c r="AAB27" s="17"/>
      <c r="AAC27" s="17"/>
      <c r="AAD27" s="17"/>
      <c r="AAE27" s="17"/>
      <c r="AAF27" s="17"/>
      <c r="AAG27" s="17"/>
      <c r="AAH27" s="17"/>
      <c r="AAI27" s="17"/>
      <c r="AAJ27" s="17"/>
      <c r="AAK27" s="17"/>
      <c r="AAL27" s="17"/>
      <c r="AAM27" s="17"/>
      <c r="AAN27" s="17"/>
      <c r="AAO27" s="17"/>
      <c r="AAP27" s="17"/>
      <c r="AAQ27" s="17"/>
      <c r="AAR27" s="17"/>
      <c r="AAS27" s="17"/>
      <c r="AAT27" s="17"/>
      <c r="AAU27" s="17"/>
      <c r="AAV27" s="17"/>
      <c r="AAW27" s="17"/>
      <c r="AAX27" s="17"/>
      <c r="AAY27" s="17"/>
      <c r="AAZ27" s="17"/>
      <c r="ABA27" s="17"/>
      <c r="ABB27" s="17"/>
      <c r="ABC27" s="17"/>
      <c r="ABD27" s="17"/>
      <c r="ABE27" s="17"/>
      <c r="ABF27" s="17"/>
      <c r="ABG27" s="17"/>
      <c r="ABH27" s="17"/>
      <c r="ABI27" s="17"/>
      <c r="ABJ27" s="17"/>
      <c r="ABK27" s="17"/>
      <c r="ABL27" s="17"/>
      <c r="ABM27" s="17"/>
      <c r="ABN27" s="17"/>
      <c r="ABO27" s="17"/>
      <c r="ABP27" s="17"/>
      <c r="ABQ27" s="17"/>
      <c r="ABR27" s="17"/>
      <c r="ABS27" s="17"/>
      <c r="ABT27" s="17"/>
      <c r="ABU27" s="17"/>
      <c r="ABV27" s="17"/>
      <c r="ABW27" s="17"/>
      <c r="ABX27" s="17"/>
      <c r="ABY27" s="17"/>
      <c r="ABZ27" s="17"/>
      <c r="ACA27" s="17"/>
      <c r="ACB27" s="17"/>
      <c r="ACC27" s="17"/>
      <c r="ACD27" s="17"/>
      <c r="ACE27" s="17"/>
      <c r="ACF27" s="17"/>
      <c r="ACG27" s="17"/>
      <c r="ACH27" s="17"/>
      <c r="ACI27" s="17"/>
      <c r="ACJ27" s="17"/>
      <c r="ACK27" s="17"/>
      <c r="ACL27" s="17"/>
      <c r="ACM27" s="17"/>
      <c r="ACN27" s="17"/>
      <c r="ACO27" s="17"/>
      <c r="ACP27" s="17"/>
      <c r="ACQ27" s="17"/>
      <c r="ACR27" s="17"/>
      <c r="ACS27" s="17"/>
      <c r="ACT27" s="17"/>
      <c r="ACU27" s="17"/>
      <c r="ACV27" s="17"/>
      <c r="ACW27" s="17"/>
      <c r="ACX27" s="17"/>
      <c r="ACY27" s="17"/>
      <c r="ACZ27" s="17"/>
      <c r="ADA27" s="17"/>
      <c r="ADB27" s="17"/>
      <c r="ADC27" s="17"/>
      <c r="ADD27" s="17"/>
      <c r="ADE27" s="17"/>
      <c r="ADF27" s="17"/>
      <c r="ADG27" s="17"/>
      <c r="ADH27" s="17"/>
      <c r="ADI27" s="17"/>
      <c r="ADJ27" s="17"/>
      <c r="ADK27" s="17"/>
      <c r="ADL27" s="17"/>
      <c r="ADM27" s="17"/>
      <c r="ADN27" s="17"/>
      <c r="ADO27" s="17"/>
      <c r="ADP27" s="17"/>
      <c r="ADQ27" s="17"/>
      <c r="ADR27" s="17"/>
      <c r="ADS27" s="17"/>
      <c r="ADT27" s="17"/>
      <c r="ADU27" s="17"/>
      <c r="ADV27" s="17"/>
      <c r="ADW27" s="17"/>
      <c r="ADX27" s="17"/>
      <c r="ADY27" s="17"/>
      <c r="ADZ27" s="17"/>
      <c r="AEA27" s="17"/>
      <c r="AEB27" s="17"/>
      <c r="AEC27" s="17"/>
      <c r="AED27" s="17"/>
      <c r="AEE27" s="17"/>
      <c r="AEF27" s="17"/>
      <c r="AEG27" s="17"/>
      <c r="AEH27" s="17"/>
      <c r="AEI27" s="17"/>
      <c r="AEJ27" s="17"/>
      <c r="AEK27" s="17"/>
      <c r="AEL27" s="17"/>
      <c r="AEM27" s="17"/>
      <c r="AEN27" s="17"/>
      <c r="AEO27" s="17"/>
      <c r="AEP27" s="17"/>
      <c r="AEQ27" s="17"/>
      <c r="AER27" s="17"/>
      <c r="AES27" s="17"/>
      <c r="AET27" s="17"/>
      <c r="AEU27" s="17"/>
      <c r="AEV27" s="17"/>
      <c r="AEW27" s="17"/>
      <c r="AEX27" s="17"/>
      <c r="AEY27" s="17"/>
      <c r="AEZ27" s="17"/>
      <c r="AFA27" s="17"/>
      <c r="AFB27" s="17"/>
      <c r="AFC27" s="17"/>
      <c r="AFD27" s="17"/>
      <c r="AFE27" s="17"/>
      <c r="AFF27" s="17"/>
      <c r="AFG27" s="17"/>
      <c r="AFH27" s="17"/>
      <c r="AFI27" s="17"/>
      <c r="AFJ27" s="17"/>
      <c r="AFK27" s="17"/>
      <c r="AFL27" s="17"/>
      <c r="AFM27" s="17"/>
      <c r="AFN27" s="17"/>
      <c r="AFO27" s="17"/>
      <c r="AFP27" s="17"/>
      <c r="AFQ27" s="17"/>
      <c r="AFR27" s="17"/>
      <c r="AFS27" s="17"/>
      <c r="AFT27" s="17"/>
      <c r="AFU27" s="17"/>
      <c r="AFV27" s="17"/>
      <c r="AFW27" s="17"/>
      <c r="AFX27" s="17"/>
      <c r="AFY27" s="17"/>
      <c r="AFZ27" s="17"/>
      <c r="AGA27" s="17"/>
      <c r="AGB27" s="17"/>
      <c r="AGC27" s="17"/>
      <c r="AGD27" s="17"/>
      <c r="AGE27" s="17"/>
      <c r="AGF27" s="17"/>
      <c r="AGG27" s="17"/>
      <c r="AGH27" s="17"/>
      <c r="AGI27" s="17"/>
      <c r="AGJ27" s="17"/>
      <c r="AGK27" s="17"/>
      <c r="AGL27" s="17"/>
      <c r="AGM27" s="17"/>
      <c r="AGN27" s="17"/>
      <c r="AGO27" s="17"/>
      <c r="AGP27" s="17"/>
      <c r="AGQ27" s="17"/>
      <c r="AGR27" s="17"/>
      <c r="AGS27" s="17"/>
      <c r="AGT27" s="17"/>
      <c r="AGU27" s="17"/>
      <c r="AGV27" s="17"/>
      <c r="AGW27" s="17"/>
      <c r="AGX27" s="17"/>
      <c r="AGY27" s="17"/>
      <c r="AGZ27" s="17"/>
      <c r="AHA27" s="17"/>
      <c r="AHB27" s="17"/>
      <c r="AHC27" s="17"/>
      <c r="AHD27" s="17"/>
      <c r="AHE27" s="17"/>
      <c r="AHF27" s="17"/>
      <c r="AHG27" s="17"/>
      <c r="AHH27" s="17"/>
      <c r="AHI27" s="17"/>
      <c r="AHJ27" s="17"/>
      <c r="AHK27" s="17"/>
      <c r="AHL27" s="17"/>
      <c r="AHM27" s="17"/>
      <c r="AHN27" s="17"/>
      <c r="AHO27" s="17"/>
      <c r="AHP27" s="17"/>
      <c r="AHQ27" s="17"/>
      <c r="AHR27" s="17"/>
      <c r="AHS27" s="17"/>
      <c r="AHT27" s="17"/>
      <c r="AHU27" s="17"/>
      <c r="AHV27" s="17"/>
      <c r="AHW27" s="17"/>
      <c r="AHX27" s="17"/>
      <c r="AHY27" s="17"/>
      <c r="AHZ27" s="17"/>
      <c r="AIA27" s="17"/>
      <c r="AIB27" s="17"/>
      <c r="AIC27" s="17"/>
      <c r="AID27" s="17"/>
      <c r="AIE27" s="17"/>
      <c r="AIF27" s="17"/>
      <c r="AIG27" s="17"/>
      <c r="AIH27" s="17"/>
      <c r="AII27" s="17"/>
      <c r="AIJ27" s="17"/>
      <c r="AIK27" s="17"/>
      <c r="AIL27" s="17"/>
      <c r="AIM27" s="17"/>
      <c r="AIN27" s="17"/>
      <c r="AIO27" s="17"/>
      <c r="AIP27" s="17"/>
      <c r="AIQ27" s="17"/>
      <c r="AIR27" s="17"/>
      <c r="AIS27" s="17"/>
      <c r="AIT27" s="17"/>
      <c r="AIU27" s="17"/>
      <c r="AIV27" s="17"/>
      <c r="AIW27" s="17"/>
      <c r="AIX27" s="17"/>
      <c r="AIY27" s="17"/>
      <c r="AIZ27" s="17"/>
      <c r="AJA27" s="17"/>
      <c r="AJB27" s="17"/>
      <c r="AJC27" s="17"/>
      <c r="AJD27" s="17"/>
      <c r="AJE27" s="17"/>
      <c r="AJF27" s="17"/>
      <c r="AJG27" s="17"/>
      <c r="AJH27" s="17"/>
      <c r="AJI27" s="17"/>
      <c r="AJJ27" s="17"/>
      <c r="AJK27" s="17"/>
      <c r="AJL27" s="17"/>
      <c r="AJM27" s="17"/>
      <c r="AJN27" s="17"/>
      <c r="AJO27" s="17"/>
      <c r="AJP27" s="17"/>
      <c r="AJQ27" s="17"/>
      <c r="AJR27" s="17"/>
      <c r="AJS27" s="17"/>
      <c r="AJT27" s="17"/>
      <c r="AJU27" s="17"/>
      <c r="AJV27" s="17"/>
      <c r="AJW27" s="17"/>
      <c r="AJX27" s="17"/>
      <c r="AJY27" s="17"/>
      <c r="AJZ27" s="17"/>
      <c r="AKA27" s="17"/>
      <c r="AKB27" s="17"/>
      <c r="AKC27" s="17"/>
      <c r="AKD27" s="17"/>
      <c r="AKE27" s="17"/>
      <c r="AKF27" s="17"/>
      <c r="AKG27" s="17"/>
      <c r="AKH27" s="17"/>
      <c r="AKI27" s="17"/>
      <c r="AKJ27" s="17"/>
      <c r="AKK27" s="17"/>
      <c r="AKL27" s="17"/>
      <c r="AKM27" s="17"/>
      <c r="AKN27" s="17"/>
      <c r="AKO27" s="17"/>
      <c r="AKP27" s="17"/>
      <c r="AKQ27" s="17"/>
      <c r="AKR27" s="17"/>
      <c r="AKS27" s="17"/>
      <c r="AKT27" s="17"/>
      <c r="AKU27" s="17"/>
      <c r="AKV27" s="17"/>
      <c r="AKW27" s="17"/>
      <c r="AKX27" s="17"/>
      <c r="AKY27" s="17"/>
      <c r="AKZ27" s="17"/>
      <c r="ALA27" s="17"/>
      <c r="ALB27" s="17"/>
      <c r="ALC27" s="17"/>
      <c r="ALD27" s="17"/>
      <c r="ALE27" s="17"/>
      <c r="ALF27" s="17"/>
      <c r="ALG27" s="17"/>
      <c r="ALH27" s="17"/>
      <c r="ALI27" s="17"/>
      <c r="ALJ27" s="17"/>
      <c r="ALK27" s="17"/>
      <c r="ALL27" s="17"/>
      <c r="ALM27" s="17"/>
      <c r="ALN27" s="17"/>
      <c r="ALO27" s="17"/>
      <c r="ALP27" s="17"/>
      <c r="ALQ27" s="17"/>
      <c r="ALR27" s="17"/>
      <c r="ALS27" s="17"/>
      <c r="ALT27" s="17"/>
      <c r="ALU27" s="17"/>
      <c r="ALV27" s="17"/>
      <c r="ALW27" s="17"/>
      <c r="ALX27" s="17"/>
      <c r="ALY27" s="17"/>
      <c r="ALZ27" s="17"/>
      <c r="AMA27" s="17"/>
      <c r="AMB27" s="17"/>
      <c r="AMC27" s="17"/>
      <c r="AMD27" s="17"/>
      <c r="AME27" s="17"/>
      <c r="AMF27" s="17"/>
      <c r="AMG27" s="17"/>
      <c r="AMH27" s="17"/>
      <c r="AMI27" s="17"/>
      <c r="AMJ27" s="17"/>
      <c r="AMK27" s="17"/>
      <c r="AML27" s="17"/>
      <c r="AMM27" s="17"/>
      <c r="AMN27" s="17"/>
      <c r="AMO27" s="17"/>
      <c r="AMP27" s="17"/>
      <c r="AMQ27" s="17"/>
      <c r="AMR27" s="17"/>
      <c r="AMS27" s="17"/>
      <c r="AMT27" s="17"/>
      <c r="AMU27" s="17"/>
      <c r="AMV27" s="17"/>
      <c r="AMW27" s="17"/>
      <c r="AMX27" s="17"/>
      <c r="AMY27" s="17"/>
      <c r="AMZ27" s="17"/>
      <c r="ANA27" s="17"/>
      <c r="ANB27" s="17"/>
      <c r="ANC27" s="17"/>
      <c r="AND27" s="17"/>
      <c r="ANE27" s="17"/>
      <c r="ANF27" s="17"/>
      <c r="ANG27" s="17"/>
      <c r="ANH27" s="17"/>
      <c r="ANI27" s="17"/>
      <c r="ANJ27" s="17"/>
      <c r="ANK27" s="17"/>
      <c r="ANL27" s="17"/>
      <c r="ANM27" s="17"/>
      <c r="ANN27" s="17"/>
      <c r="ANO27" s="17"/>
      <c r="ANP27" s="17"/>
      <c r="ANQ27" s="17"/>
      <c r="ANR27" s="17"/>
      <c r="ANS27" s="17"/>
      <c r="ANT27" s="17"/>
      <c r="ANU27" s="17"/>
      <c r="ANV27" s="17"/>
      <c r="ANW27" s="17"/>
      <c r="ANX27" s="17"/>
      <c r="ANY27" s="17"/>
      <c r="ANZ27" s="17"/>
      <c r="AOA27" s="17"/>
      <c r="AOB27" s="17"/>
      <c r="AOC27" s="17"/>
      <c r="AOD27" s="17"/>
      <c r="AOE27" s="17"/>
      <c r="AOF27" s="17"/>
      <c r="AOG27" s="17"/>
      <c r="AOH27" s="17"/>
      <c r="AOI27" s="17"/>
      <c r="AOJ27" s="17"/>
      <c r="AOK27" s="17"/>
      <c r="AOL27" s="17"/>
      <c r="AOM27" s="17"/>
      <c r="AON27" s="17"/>
      <c r="AOO27" s="17"/>
      <c r="AOP27" s="17"/>
      <c r="AOQ27" s="17"/>
      <c r="AOR27" s="17"/>
      <c r="AOS27" s="17"/>
      <c r="AOT27" s="17"/>
      <c r="AOU27" s="17"/>
      <c r="AOV27" s="17"/>
      <c r="AOW27" s="17"/>
      <c r="AOX27" s="17"/>
      <c r="AOY27" s="17"/>
      <c r="AOZ27" s="17"/>
      <c r="APA27" s="17"/>
      <c r="APB27" s="17"/>
      <c r="APC27" s="17"/>
      <c r="APD27" s="17"/>
      <c r="APE27" s="17"/>
      <c r="APF27" s="17"/>
      <c r="APG27" s="17"/>
      <c r="APH27" s="17"/>
      <c r="API27" s="17"/>
      <c r="APJ27" s="17"/>
      <c r="APK27" s="17"/>
      <c r="APL27" s="17"/>
      <c r="APM27" s="17"/>
      <c r="APN27" s="17"/>
      <c r="APO27" s="17"/>
      <c r="APP27" s="17"/>
      <c r="APQ27" s="17"/>
      <c r="APR27" s="17"/>
      <c r="APS27" s="17"/>
      <c r="APT27" s="17"/>
      <c r="APU27" s="17"/>
      <c r="APV27" s="17"/>
      <c r="APW27" s="17"/>
      <c r="APX27" s="17"/>
      <c r="APY27" s="17"/>
      <c r="APZ27" s="17"/>
      <c r="AQA27" s="17"/>
      <c r="AQB27" s="17"/>
      <c r="AQC27" s="17"/>
      <c r="AQD27" s="17"/>
      <c r="AQE27" s="17"/>
      <c r="AQF27" s="17"/>
      <c r="AQG27" s="17"/>
      <c r="AQH27" s="17"/>
      <c r="AQI27" s="17"/>
      <c r="AQJ27" s="17"/>
      <c r="AQK27" s="17"/>
      <c r="AQL27" s="17"/>
      <c r="AQM27" s="17"/>
      <c r="AQN27" s="17"/>
      <c r="AQO27" s="17"/>
      <c r="AQP27" s="17"/>
      <c r="AQQ27" s="17"/>
      <c r="AQR27" s="17"/>
      <c r="AQS27" s="17"/>
      <c r="AQT27" s="17"/>
      <c r="AQU27" s="17"/>
      <c r="AQV27" s="17"/>
      <c r="AQW27" s="17"/>
      <c r="AQX27" s="17"/>
      <c r="AQY27" s="17"/>
      <c r="AQZ27" s="17"/>
      <c r="ARA27" s="17"/>
      <c r="ARB27" s="17"/>
      <c r="ARC27" s="17"/>
      <c r="ARD27" s="17"/>
      <c r="ARE27" s="17"/>
      <c r="ARF27" s="17"/>
      <c r="ARG27" s="17"/>
      <c r="ARH27" s="17"/>
      <c r="ARI27" s="17"/>
      <c r="ARJ27" s="17"/>
      <c r="ARK27" s="17"/>
      <c r="ARL27" s="17"/>
      <c r="ARM27" s="17"/>
      <c r="ARN27" s="17"/>
      <c r="ARO27" s="17"/>
      <c r="ARP27" s="17"/>
      <c r="ARQ27" s="17"/>
      <c r="ARR27" s="17"/>
      <c r="ARS27" s="17"/>
      <c r="ART27" s="17"/>
      <c r="ARU27" s="17"/>
      <c r="ARV27" s="17"/>
      <c r="ARW27" s="17"/>
      <c r="ARX27" s="17"/>
      <c r="ARY27" s="17"/>
      <c r="ARZ27" s="17"/>
      <c r="ASA27" s="17"/>
      <c r="ASB27" s="17"/>
      <c r="ASC27" s="17"/>
      <c r="ASD27" s="17"/>
      <c r="ASE27" s="17"/>
      <c r="ASF27" s="17"/>
      <c r="ASG27" s="17"/>
      <c r="ASH27" s="17"/>
      <c r="ASI27" s="17"/>
      <c r="ASJ27" s="17"/>
      <c r="ASK27" s="17"/>
      <c r="ASL27" s="17"/>
      <c r="ASM27" s="17"/>
      <c r="ASN27" s="17"/>
      <c r="ASO27" s="17"/>
      <c r="ASP27" s="17"/>
      <c r="ASQ27" s="17"/>
      <c r="ASR27" s="17"/>
      <c r="ASS27" s="17"/>
      <c r="AST27" s="17"/>
      <c r="ASU27" s="17"/>
      <c r="ASV27" s="17"/>
      <c r="ASW27" s="17"/>
      <c r="ASX27" s="17"/>
      <c r="ASY27" s="17"/>
      <c r="ASZ27" s="17"/>
      <c r="ATA27" s="17"/>
      <c r="ATB27" s="17"/>
      <c r="ATC27" s="17"/>
      <c r="ATD27" s="17"/>
      <c r="ATE27" s="17"/>
      <c r="ATF27" s="17"/>
      <c r="ATG27" s="17"/>
      <c r="ATH27" s="17"/>
      <c r="ATI27" s="17"/>
      <c r="ATJ27" s="17"/>
      <c r="ATK27" s="17"/>
      <c r="ATL27" s="17"/>
      <c r="ATM27" s="17"/>
      <c r="ATN27" s="17"/>
      <c r="ATO27" s="17"/>
      <c r="ATP27" s="17"/>
      <c r="ATQ27" s="17"/>
      <c r="ATR27" s="17"/>
      <c r="ATS27" s="17"/>
      <c r="ATT27" s="17"/>
      <c r="ATU27" s="17"/>
      <c r="ATV27" s="17"/>
      <c r="ATW27" s="17"/>
      <c r="ATX27" s="17"/>
      <c r="ATY27" s="17"/>
      <c r="ATZ27" s="17"/>
      <c r="AUA27" s="17"/>
      <c r="AUB27" s="17"/>
      <c r="AUC27" s="17"/>
      <c r="AUD27" s="17"/>
      <c r="AUE27" s="17"/>
      <c r="AUF27" s="17"/>
      <c r="AUG27" s="17"/>
      <c r="AUH27" s="17"/>
      <c r="AUI27" s="17"/>
      <c r="AUJ27" s="17"/>
      <c r="AUK27" s="17"/>
      <c r="AUL27" s="17"/>
      <c r="AUM27" s="17"/>
      <c r="AUN27" s="17"/>
      <c r="AUO27" s="17"/>
      <c r="AUP27" s="17"/>
      <c r="AUQ27" s="17"/>
      <c r="AUR27" s="17"/>
      <c r="AUS27" s="17"/>
      <c r="AUT27" s="17"/>
      <c r="AUU27" s="17"/>
      <c r="AUV27" s="17"/>
      <c r="AUW27" s="17"/>
      <c r="AUX27" s="17"/>
      <c r="AUY27" s="17"/>
      <c r="AUZ27" s="17"/>
      <c r="AVA27" s="17"/>
      <c r="AVB27" s="17"/>
      <c r="AVC27" s="17"/>
      <c r="AVD27" s="17"/>
      <c r="AVE27" s="17"/>
      <c r="AVF27" s="17"/>
      <c r="AVG27" s="17"/>
      <c r="AVH27" s="17"/>
      <c r="AVI27" s="17"/>
      <c r="AVJ27" s="17"/>
      <c r="AVK27" s="17"/>
      <c r="AVL27" s="17"/>
      <c r="AVM27" s="17"/>
      <c r="AVN27" s="17"/>
      <c r="AVO27" s="17"/>
      <c r="AVP27" s="17"/>
      <c r="AVQ27" s="17"/>
      <c r="AVR27" s="17"/>
      <c r="AVS27" s="17"/>
      <c r="AVT27" s="17"/>
      <c r="AVU27" s="17"/>
      <c r="AVV27" s="17"/>
      <c r="AVW27" s="17"/>
      <c r="AVX27" s="17"/>
      <c r="AVY27" s="17"/>
      <c r="AVZ27" s="17"/>
      <c r="AWA27" s="17"/>
      <c r="AWB27" s="17"/>
      <c r="AWC27" s="17"/>
      <c r="AWD27" s="17"/>
      <c r="AWE27" s="17"/>
      <c r="AWF27" s="17"/>
      <c r="AWG27" s="17"/>
      <c r="AWH27" s="17"/>
      <c r="AWI27" s="17"/>
      <c r="AWJ27" s="17"/>
      <c r="AWK27" s="17"/>
      <c r="AWL27" s="17"/>
      <c r="AWM27" s="17"/>
      <c r="AWN27" s="17"/>
      <c r="AWO27" s="17"/>
      <c r="AWP27" s="17"/>
      <c r="AWQ27" s="17"/>
      <c r="AWR27" s="17"/>
      <c r="AWS27" s="17"/>
      <c r="AWT27" s="17"/>
      <c r="AWU27" s="17"/>
      <c r="AWV27" s="17"/>
      <c r="AWW27" s="17"/>
      <c r="AWX27" s="17"/>
      <c r="AWY27" s="17"/>
      <c r="AWZ27" s="17"/>
      <c r="AXA27" s="17"/>
      <c r="AXB27" s="17"/>
      <c r="AXC27" s="17"/>
      <c r="AXD27" s="17"/>
      <c r="AXE27" s="17"/>
      <c r="AXF27" s="17"/>
      <c r="AXG27" s="17"/>
      <c r="AXH27" s="17"/>
      <c r="AXI27" s="17"/>
      <c r="AXJ27" s="17"/>
      <c r="AXK27" s="17"/>
      <c r="AXL27" s="17"/>
      <c r="AXM27" s="17"/>
      <c r="AXN27" s="17"/>
      <c r="AXO27" s="17"/>
      <c r="AXP27" s="17"/>
      <c r="AXQ27" s="17"/>
      <c r="AXR27" s="17"/>
      <c r="AXS27" s="17"/>
      <c r="AXT27" s="17"/>
      <c r="AXU27" s="17"/>
      <c r="AXV27" s="17"/>
      <c r="AXW27" s="17"/>
      <c r="AXX27" s="17"/>
      <c r="AXY27" s="17"/>
      <c r="AXZ27" s="17"/>
      <c r="AYA27" s="17"/>
      <c r="AYB27" s="17"/>
      <c r="AYC27" s="17"/>
      <c r="AYD27" s="17"/>
      <c r="AYE27" s="17"/>
      <c r="AYF27" s="17"/>
      <c r="AYG27" s="17"/>
      <c r="AYH27" s="17"/>
      <c r="AYI27" s="17"/>
      <c r="AYJ27" s="17"/>
      <c r="AYK27" s="17"/>
      <c r="AYL27" s="17"/>
      <c r="AYM27" s="17"/>
      <c r="AYN27" s="17"/>
      <c r="AYO27" s="17"/>
      <c r="AYP27" s="17"/>
      <c r="AYQ27" s="17"/>
      <c r="AYR27" s="17"/>
      <c r="AYS27" s="17"/>
      <c r="AYT27" s="17"/>
      <c r="AYU27" s="17"/>
      <c r="AYV27" s="17"/>
      <c r="AYW27" s="17"/>
      <c r="AYX27" s="17"/>
      <c r="AYY27" s="17"/>
      <c r="AYZ27" s="17"/>
      <c r="AZA27" s="17"/>
      <c r="AZB27" s="17"/>
      <c r="AZC27" s="17"/>
      <c r="AZD27" s="17"/>
      <c r="AZE27" s="17"/>
      <c r="AZF27" s="17"/>
      <c r="AZG27" s="17"/>
      <c r="AZH27" s="17"/>
      <c r="AZI27" s="17"/>
      <c r="AZJ27" s="17"/>
      <c r="AZK27" s="17"/>
      <c r="AZL27" s="17"/>
      <c r="AZM27" s="17"/>
      <c r="AZN27" s="17"/>
      <c r="AZO27" s="17"/>
      <c r="AZP27" s="17"/>
      <c r="AZQ27" s="17"/>
      <c r="AZR27" s="17"/>
      <c r="AZS27" s="17"/>
      <c r="AZT27" s="17"/>
      <c r="AZU27" s="17"/>
      <c r="AZV27" s="17"/>
      <c r="AZW27" s="17"/>
      <c r="AZX27" s="17"/>
      <c r="AZY27" s="17"/>
      <c r="AZZ27" s="17"/>
      <c r="BAA27" s="17"/>
      <c r="BAB27" s="17"/>
      <c r="BAC27" s="17"/>
      <c r="BAD27" s="17"/>
      <c r="BAE27" s="17"/>
      <c r="BAF27" s="17"/>
      <c r="BAG27" s="17"/>
      <c r="BAH27" s="17"/>
      <c r="BAI27" s="17"/>
      <c r="BAJ27" s="17"/>
      <c r="BAK27" s="17"/>
      <c r="BAL27" s="17"/>
      <c r="BAM27" s="17"/>
      <c r="BAN27" s="17"/>
      <c r="BAO27" s="17"/>
      <c r="BAP27" s="17"/>
      <c r="BAQ27" s="17"/>
      <c r="BAR27" s="17"/>
      <c r="BAS27" s="17"/>
      <c r="BAT27" s="17"/>
      <c r="BAU27" s="17"/>
      <c r="BAV27" s="17"/>
      <c r="BAW27" s="17"/>
      <c r="BAX27" s="17"/>
      <c r="BAY27" s="17"/>
      <c r="BAZ27" s="17"/>
      <c r="BBA27" s="17"/>
      <c r="BBB27" s="17"/>
      <c r="BBC27" s="17"/>
      <c r="BBD27" s="17"/>
      <c r="BBE27" s="17"/>
      <c r="BBF27" s="17"/>
      <c r="BBG27" s="17"/>
      <c r="BBH27" s="17"/>
      <c r="BBI27" s="17"/>
      <c r="BBJ27" s="17"/>
      <c r="BBK27" s="17"/>
      <c r="BBL27" s="17"/>
      <c r="BBM27" s="17"/>
      <c r="BBN27" s="17"/>
      <c r="BBO27" s="17"/>
      <c r="BBP27" s="17"/>
      <c r="BBQ27" s="17"/>
      <c r="BBR27" s="17"/>
      <c r="BBS27" s="17"/>
      <c r="BBT27" s="17"/>
      <c r="BBU27" s="17"/>
      <c r="BBV27" s="17"/>
      <c r="BBW27" s="17"/>
      <c r="BBX27" s="17"/>
      <c r="BBY27" s="17"/>
      <c r="BBZ27" s="17"/>
      <c r="BCA27" s="17"/>
      <c r="BCB27" s="17"/>
      <c r="BCC27" s="17"/>
      <c r="BCD27" s="17"/>
      <c r="BCE27" s="17"/>
      <c r="BCF27" s="17"/>
      <c r="BCG27" s="17"/>
      <c r="BCH27" s="17"/>
      <c r="BCI27" s="17"/>
      <c r="BCJ27" s="17"/>
      <c r="BCK27" s="17"/>
      <c r="BCL27" s="17"/>
      <c r="BCM27" s="17"/>
      <c r="BCN27" s="17"/>
      <c r="BCO27" s="17"/>
      <c r="BCP27" s="17"/>
      <c r="BCQ27" s="17"/>
      <c r="BCR27" s="17"/>
      <c r="BCS27" s="17"/>
      <c r="BCT27" s="17"/>
      <c r="BCU27" s="17"/>
      <c r="BCV27" s="17"/>
      <c r="BCW27" s="17"/>
      <c r="BCX27" s="17"/>
      <c r="BCY27" s="17"/>
      <c r="BCZ27" s="17"/>
      <c r="BDA27" s="17"/>
      <c r="BDB27" s="17"/>
      <c r="BDC27" s="17"/>
      <c r="BDD27" s="17"/>
      <c r="BDE27" s="17"/>
      <c r="BDF27" s="17"/>
      <c r="BDG27" s="17"/>
      <c r="BDH27" s="17"/>
      <c r="BDI27" s="17"/>
      <c r="BDJ27" s="17"/>
      <c r="BDK27" s="17"/>
      <c r="BDL27" s="17"/>
      <c r="BDM27" s="17"/>
      <c r="BDN27" s="17"/>
      <c r="BDO27" s="17"/>
      <c r="BDP27" s="17"/>
      <c r="BDQ27" s="17"/>
      <c r="BDR27" s="17"/>
      <c r="BDS27" s="17"/>
      <c r="BDT27" s="17"/>
      <c r="BDU27" s="17"/>
      <c r="BDV27" s="17"/>
      <c r="BDW27" s="17"/>
      <c r="BDX27" s="17"/>
      <c r="BDY27" s="17"/>
      <c r="BDZ27" s="17"/>
      <c r="BEA27" s="17"/>
      <c r="BEB27" s="17"/>
      <c r="BEC27" s="17"/>
      <c r="BED27" s="17"/>
      <c r="BEE27" s="17"/>
      <c r="BEF27" s="17"/>
      <c r="BEG27" s="17"/>
      <c r="BEH27" s="17"/>
      <c r="BEI27" s="17"/>
      <c r="BEJ27" s="17"/>
      <c r="BEK27" s="17"/>
      <c r="BEL27" s="17"/>
      <c r="BEM27" s="17"/>
      <c r="BEN27" s="17"/>
      <c r="BEO27" s="17"/>
      <c r="BEP27" s="17"/>
      <c r="BEQ27" s="17"/>
      <c r="BER27" s="17"/>
      <c r="BES27" s="17"/>
      <c r="BET27" s="17"/>
      <c r="BEU27" s="17"/>
      <c r="BEV27" s="17"/>
      <c r="BEW27" s="17"/>
      <c r="BEX27" s="17"/>
      <c r="BEY27" s="17"/>
      <c r="BEZ27" s="17"/>
      <c r="BFA27" s="17"/>
      <c r="BFB27" s="17"/>
      <c r="BFC27" s="17"/>
      <c r="BFD27" s="17"/>
      <c r="BFE27" s="17"/>
      <c r="BFF27" s="17"/>
      <c r="BFG27" s="17"/>
      <c r="BFH27" s="17"/>
      <c r="BFI27" s="17"/>
      <c r="BFJ27" s="17"/>
      <c r="BFK27" s="17"/>
      <c r="BFL27" s="17"/>
      <c r="BFM27" s="17"/>
      <c r="BFN27" s="17"/>
      <c r="BFO27" s="17"/>
      <c r="BFP27" s="17"/>
      <c r="BFQ27" s="17"/>
      <c r="BFR27" s="17"/>
      <c r="BFS27" s="17"/>
      <c r="BFT27" s="17"/>
      <c r="BFU27" s="17"/>
      <c r="BFV27" s="17"/>
      <c r="BFW27" s="17"/>
      <c r="BFX27" s="17"/>
      <c r="BFY27" s="17"/>
      <c r="BFZ27" s="17"/>
      <c r="BGA27" s="17"/>
      <c r="BGB27" s="17"/>
      <c r="BGC27" s="17"/>
      <c r="BGD27" s="17"/>
      <c r="BGE27" s="17"/>
      <c r="BGF27" s="17"/>
      <c r="BGG27" s="17"/>
      <c r="BGH27" s="17"/>
      <c r="BGI27" s="17"/>
      <c r="BGJ27" s="17"/>
      <c r="BGK27" s="17"/>
      <c r="BGL27" s="17"/>
      <c r="BGM27" s="17"/>
      <c r="BGN27" s="17"/>
      <c r="BGO27" s="17"/>
      <c r="BGP27" s="17"/>
      <c r="BGQ27" s="17"/>
      <c r="BGR27" s="17"/>
      <c r="BGS27" s="17"/>
      <c r="BGT27" s="17"/>
      <c r="BGU27" s="17"/>
      <c r="BGV27" s="17"/>
      <c r="BGW27" s="17"/>
      <c r="BGX27" s="17"/>
      <c r="BGY27" s="17"/>
      <c r="BGZ27" s="17"/>
      <c r="BHA27" s="17"/>
      <c r="BHB27" s="17"/>
      <c r="BHC27" s="17"/>
      <c r="BHD27" s="17"/>
      <c r="BHE27" s="17"/>
      <c r="BHF27" s="17"/>
      <c r="BHG27" s="17"/>
      <c r="BHH27" s="17"/>
      <c r="BHI27" s="17"/>
      <c r="BHJ27" s="17"/>
      <c r="BHK27" s="17"/>
      <c r="BHL27" s="17"/>
      <c r="BHM27" s="17"/>
      <c r="BHN27" s="17"/>
      <c r="BHO27" s="17"/>
      <c r="BHP27" s="17"/>
      <c r="BHQ27" s="17"/>
      <c r="BHR27" s="17"/>
      <c r="BHS27" s="17"/>
      <c r="BHT27" s="17"/>
      <c r="BHU27" s="17"/>
      <c r="BHV27" s="17"/>
      <c r="BHW27" s="17"/>
      <c r="BHX27" s="17"/>
      <c r="BHY27" s="17"/>
      <c r="BHZ27" s="17"/>
      <c r="BIA27" s="17"/>
      <c r="BIB27" s="17"/>
      <c r="BIC27" s="17"/>
      <c r="BID27" s="17"/>
      <c r="BIE27" s="17"/>
      <c r="BIF27" s="17"/>
      <c r="BIG27" s="17"/>
      <c r="BIH27" s="17"/>
      <c r="BII27" s="17"/>
      <c r="BIJ27" s="17"/>
      <c r="BIK27" s="17"/>
      <c r="BIL27" s="17"/>
      <c r="BIM27" s="17"/>
      <c r="BIN27" s="17"/>
      <c r="BIO27" s="17"/>
      <c r="BIP27" s="17"/>
      <c r="BIQ27" s="17"/>
      <c r="BIR27" s="17"/>
      <c r="BIS27" s="17"/>
      <c r="BIT27" s="17"/>
      <c r="BIU27" s="17"/>
      <c r="BIV27" s="17"/>
      <c r="BIW27" s="17"/>
      <c r="BIX27" s="17"/>
      <c r="BIY27" s="17"/>
      <c r="BIZ27" s="17"/>
      <c r="BJA27" s="17"/>
      <c r="BJB27" s="17"/>
      <c r="BJC27" s="17"/>
      <c r="BJD27" s="17"/>
      <c r="BJE27" s="17"/>
      <c r="BJF27" s="17"/>
      <c r="BJG27" s="17"/>
      <c r="BJH27" s="17"/>
      <c r="BJI27" s="17"/>
      <c r="BJJ27" s="17"/>
      <c r="BJK27" s="17"/>
      <c r="BJL27" s="17"/>
      <c r="BJM27" s="17"/>
      <c r="BJN27" s="17"/>
      <c r="BJO27" s="17"/>
      <c r="BJP27" s="17"/>
      <c r="BJQ27" s="17"/>
      <c r="BJR27" s="17"/>
      <c r="BJS27" s="17"/>
      <c r="BJT27" s="17"/>
      <c r="BJU27" s="17"/>
      <c r="BJV27" s="17"/>
      <c r="BJW27" s="17"/>
      <c r="BJX27" s="17"/>
      <c r="BJY27" s="17"/>
      <c r="BJZ27" s="17"/>
      <c r="BKA27" s="17"/>
      <c r="BKB27" s="17"/>
      <c r="BKC27" s="17"/>
      <c r="BKD27" s="17"/>
      <c r="BKE27" s="17"/>
      <c r="BKF27" s="17"/>
      <c r="BKG27" s="17"/>
      <c r="BKH27" s="17"/>
      <c r="BKI27" s="17"/>
      <c r="BKJ27" s="17"/>
      <c r="BKK27" s="17"/>
      <c r="BKL27" s="17"/>
      <c r="BKM27" s="17"/>
      <c r="BKN27" s="17"/>
      <c r="BKO27" s="17"/>
      <c r="BKP27" s="17"/>
      <c r="BKQ27" s="17"/>
      <c r="BKR27" s="17"/>
      <c r="BKS27" s="17"/>
      <c r="BKT27" s="17"/>
      <c r="BKU27" s="17"/>
      <c r="BKV27" s="17"/>
      <c r="BKW27" s="17"/>
      <c r="BKX27" s="17"/>
      <c r="BKY27" s="17"/>
      <c r="BKZ27" s="17"/>
      <c r="BLA27" s="17"/>
      <c r="BLB27" s="17"/>
      <c r="BLC27" s="17"/>
      <c r="BLD27" s="17"/>
      <c r="BLE27" s="17"/>
      <c r="BLF27" s="17"/>
      <c r="BLG27" s="17"/>
      <c r="BLH27" s="17"/>
      <c r="BLI27" s="17"/>
      <c r="BLJ27" s="17"/>
      <c r="BLK27" s="17"/>
      <c r="BLL27" s="17"/>
      <c r="BLM27" s="17"/>
      <c r="BLN27" s="17"/>
      <c r="BLO27" s="17"/>
      <c r="BLP27" s="17"/>
      <c r="BLQ27" s="17"/>
      <c r="BLR27" s="17"/>
      <c r="BLS27" s="17"/>
      <c r="BLT27" s="17"/>
      <c r="BLU27" s="17"/>
      <c r="BLV27" s="17"/>
      <c r="BLW27" s="17"/>
      <c r="BLX27" s="17"/>
      <c r="BLY27" s="17"/>
      <c r="BLZ27" s="17"/>
      <c r="BMA27" s="17"/>
      <c r="BMB27" s="17"/>
      <c r="BMC27" s="17"/>
      <c r="BMD27" s="17"/>
      <c r="BME27" s="17"/>
      <c r="BMF27" s="17"/>
      <c r="BMG27" s="17"/>
      <c r="BMH27" s="17"/>
      <c r="BMI27" s="17"/>
      <c r="BMJ27" s="17"/>
      <c r="BMK27" s="17"/>
      <c r="BML27" s="17"/>
      <c r="BMM27" s="17"/>
      <c r="BMN27" s="17"/>
      <c r="BMO27" s="17"/>
      <c r="BMP27" s="17"/>
      <c r="BMQ27" s="17"/>
      <c r="BMR27" s="17"/>
      <c r="BMS27" s="17"/>
      <c r="BMT27" s="17"/>
      <c r="BMU27" s="17"/>
      <c r="BMV27" s="17"/>
      <c r="BMW27" s="17"/>
      <c r="BMX27" s="17"/>
      <c r="BMY27" s="17"/>
      <c r="BMZ27" s="17"/>
      <c r="BNA27" s="17"/>
      <c r="BNB27" s="17"/>
      <c r="BNC27" s="17"/>
      <c r="BND27" s="17"/>
      <c r="BNE27" s="17"/>
      <c r="BNF27" s="17"/>
      <c r="BNG27" s="17"/>
      <c r="BNH27" s="17"/>
      <c r="BNI27" s="17"/>
      <c r="BNJ27" s="17"/>
      <c r="BNK27" s="17"/>
      <c r="BNL27" s="17"/>
      <c r="BNM27" s="17"/>
      <c r="BNN27" s="17"/>
      <c r="BNO27" s="17"/>
      <c r="BNP27" s="17"/>
      <c r="BNQ27" s="17"/>
      <c r="BNR27" s="17"/>
      <c r="BNS27" s="17"/>
      <c r="BNT27" s="17"/>
      <c r="BNU27" s="17"/>
      <c r="BNV27" s="17"/>
      <c r="BNW27" s="17"/>
      <c r="BNX27" s="17"/>
      <c r="BNY27" s="17"/>
      <c r="BNZ27" s="17"/>
      <c r="BOA27" s="17"/>
      <c r="BOB27" s="17"/>
      <c r="BOC27" s="17"/>
      <c r="BOD27" s="17"/>
      <c r="BOE27" s="17"/>
      <c r="BOF27" s="17"/>
      <c r="BOG27" s="17"/>
      <c r="BOH27" s="17"/>
      <c r="BOI27" s="17"/>
      <c r="BOJ27" s="17"/>
      <c r="BOK27" s="17"/>
      <c r="BOL27" s="17"/>
      <c r="BOM27" s="17"/>
      <c r="BON27" s="17"/>
      <c r="BOO27" s="17"/>
      <c r="BOP27" s="17"/>
      <c r="BOQ27" s="17"/>
      <c r="BOR27" s="17"/>
      <c r="BOS27" s="17"/>
      <c r="BOT27" s="17"/>
      <c r="BOU27" s="17"/>
      <c r="BOV27" s="17"/>
      <c r="BOW27" s="17"/>
      <c r="BOX27" s="17"/>
      <c r="BOY27" s="17"/>
      <c r="BOZ27" s="17"/>
      <c r="BPA27" s="17"/>
      <c r="BPB27" s="17"/>
      <c r="BPC27" s="17"/>
      <c r="BPD27" s="17"/>
      <c r="BPE27" s="17"/>
      <c r="BPF27" s="17"/>
      <c r="BPG27" s="17"/>
      <c r="BPH27" s="17"/>
      <c r="BPI27" s="17"/>
      <c r="BPJ27" s="17"/>
      <c r="BPK27" s="17"/>
      <c r="BPL27" s="17"/>
      <c r="BPM27" s="17"/>
      <c r="BPN27" s="17"/>
      <c r="BPO27" s="17"/>
      <c r="BPP27" s="17"/>
      <c r="BPQ27" s="17"/>
      <c r="BPR27" s="17"/>
      <c r="BPS27" s="17"/>
      <c r="BPT27" s="17"/>
      <c r="BPU27" s="17"/>
      <c r="BPV27" s="17"/>
      <c r="BPW27" s="17"/>
      <c r="BPX27" s="17"/>
      <c r="BPY27" s="17"/>
      <c r="BPZ27" s="17"/>
      <c r="BQA27" s="17"/>
      <c r="BQB27" s="17"/>
      <c r="BQC27" s="17"/>
      <c r="BQD27" s="17"/>
      <c r="BQE27" s="17"/>
      <c r="BQF27" s="17"/>
      <c r="BQG27" s="17"/>
      <c r="BQH27" s="17"/>
      <c r="BQI27" s="17"/>
      <c r="BQJ27" s="17"/>
      <c r="BQK27" s="17"/>
      <c r="BQL27" s="17"/>
      <c r="BQM27" s="17"/>
      <c r="BQN27" s="17"/>
      <c r="BQO27" s="17"/>
      <c r="BQP27" s="17"/>
      <c r="BQQ27" s="17"/>
      <c r="BQR27" s="17"/>
      <c r="BQS27" s="17"/>
      <c r="BQT27" s="17"/>
      <c r="BQU27" s="17"/>
      <c r="BQV27" s="17"/>
      <c r="BQW27" s="17"/>
      <c r="BQX27" s="17"/>
      <c r="BQY27" s="17"/>
      <c r="BQZ27" s="17"/>
      <c r="BRA27" s="17"/>
      <c r="BRB27" s="17"/>
      <c r="BRC27" s="17"/>
      <c r="BRD27" s="17"/>
      <c r="BRE27" s="17"/>
      <c r="BRF27" s="17"/>
      <c r="BRG27" s="17"/>
      <c r="BRH27" s="17"/>
      <c r="BRI27" s="17"/>
      <c r="BRJ27" s="14" t="s">
        <v>2877</v>
      </c>
      <c r="BRK27" s="14" t="s">
        <v>2878</v>
      </c>
      <c r="BRL27" s="16">
        <v>0.0</v>
      </c>
      <c r="BRM27" s="14" t="s">
        <v>2574</v>
      </c>
      <c r="BRN27" s="16">
        <v>4.0</v>
      </c>
      <c r="BRO27" s="16">
        <v>5.0</v>
      </c>
      <c r="BRP27" s="14" t="s">
        <v>2878</v>
      </c>
      <c r="BRQ27" s="14" t="s">
        <v>2879</v>
      </c>
      <c r="BRR27" s="14" t="s">
        <v>2878</v>
      </c>
      <c r="BRS27" s="16">
        <v>5.0</v>
      </c>
      <c r="BRT27" s="14" t="s">
        <v>2574</v>
      </c>
      <c r="BRU27" s="14" t="s">
        <v>2563</v>
      </c>
      <c r="BRV27" s="14" t="s">
        <v>2880</v>
      </c>
      <c r="BRW27" s="14" t="s">
        <v>2880</v>
      </c>
      <c r="BRX27" s="14" t="s">
        <v>2878</v>
      </c>
      <c r="BRY27" s="16">
        <v>1.0</v>
      </c>
      <c r="BRZ27" s="16">
        <v>1.0</v>
      </c>
      <c r="BSA27" s="17"/>
      <c r="BSB27" s="17"/>
      <c r="BSC27" s="17"/>
      <c r="BSD27" s="17"/>
      <c r="BSE27" s="17"/>
      <c r="BSF27" s="17"/>
      <c r="BSG27" s="17"/>
      <c r="BSH27" s="17"/>
      <c r="BSI27" s="17"/>
      <c r="BSJ27" s="17"/>
      <c r="BSK27" s="17"/>
      <c r="BSL27" s="17"/>
      <c r="BSM27" s="17"/>
      <c r="BSN27" s="17"/>
      <c r="BSO27" s="17"/>
      <c r="BSP27" s="17"/>
      <c r="BSQ27" s="17"/>
      <c r="BSR27" s="17"/>
      <c r="BSS27" s="17"/>
      <c r="BST27" s="17"/>
      <c r="BSU27" s="17"/>
      <c r="BSV27" s="17"/>
      <c r="BSW27" s="17"/>
      <c r="BSX27" s="17"/>
      <c r="BSY27" s="17"/>
      <c r="BSZ27" s="17"/>
      <c r="BTA27" s="17"/>
      <c r="BTB27" s="17"/>
      <c r="BTC27" s="17"/>
      <c r="BTD27" s="17"/>
      <c r="BTE27" s="17"/>
      <c r="BTF27" s="17"/>
      <c r="BTG27" s="17"/>
      <c r="BTH27" s="17"/>
      <c r="BTI27" s="17"/>
      <c r="BTJ27" s="17"/>
      <c r="BTK27" s="17"/>
      <c r="BTL27" s="17"/>
      <c r="BTM27" s="17"/>
      <c r="BTN27" s="17"/>
      <c r="BTO27" s="17"/>
      <c r="BTP27" s="17"/>
      <c r="BTQ27" s="17"/>
      <c r="BTR27" s="17"/>
      <c r="BTS27" s="17"/>
      <c r="BTT27" s="17"/>
      <c r="BTU27" s="17"/>
      <c r="BTV27" s="17"/>
      <c r="BTW27" s="17"/>
      <c r="BTX27" s="17"/>
      <c r="BTY27" s="17"/>
      <c r="BTZ27" s="17"/>
      <c r="BUA27" s="17"/>
      <c r="BUB27" s="17"/>
      <c r="BUC27" s="17"/>
      <c r="BUD27" s="17"/>
      <c r="BUE27" s="17"/>
      <c r="BUF27" s="17"/>
      <c r="BUG27" s="17"/>
      <c r="BUH27" s="17"/>
      <c r="BUI27" s="17"/>
      <c r="BUJ27" s="17"/>
      <c r="BUK27" s="17"/>
      <c r="BUL27" s="17"/>
      <c r="BUM27" s="17"/>
      <c r="BUN27" s="17"/>
      <c r="BUO27" s="17"/>
      <c r="BUP27" s="17"/>
      <c r="BUQ27" s="17"/>
      <c r="BUR27" s="17"/>
      <c r="BUS27" s="17"/>
      <c r="BUT27" s="17"/>
      <c r="BUU27" s="17"/>
      <c r="BUV27" s="17"/>
      <c r="BUW27" s="17"/>
      <c r="BUX27" s="17"/>
      <c r="BUY27" s="17"/>
      <c r="BUZ27" s="17"/>
      <c r="BVA27" s="17"/>
      <c r="BVB27" s="17"/>
      <c r="BVC27" s="17"/>
      <c r="BVD27" s="17"/>
      <c r="BVE27" s="17"/>
      <c r="BVF27" s="17"/>
      <c r="BVG27" s="17"/>
      <c r="BVH27" s="17"/>
      <c r="BVI27" s="17"/>
      <c r="BVJ27" s="17"/>
      <c r="BVK27" s="17"/>
      <c r="BVL27" s="17"/>
      <c r="BVM27" s="17"/>
      <c r="BVN27" s="17"/>
      <c r="BVO27" s="17"/>
      <c r="BVP27" s="17"/>
      <c r="BVQ27" s="17"/>
      <c r="BVR27" s="17"/>
      <c r="BVS27" s="17"/>
      <c r="BVT27" s="17"/>
      <c r="BVU27" s="17"/>
      <c r="BVV27" s="17"/>
      <c r="BVW27" s="17"/>
      <c r="BVX27" s="17"/>
      <c r="BVY27" s="17"/>
      <c r="BVZ27" s="17"/>
      <c r="BWA27" s="17"/>
      <c r="BWB27" s="17"/>
      <c r="BWC27" s="17"/>
      <c r="BWD27" s="17"/>
      <c r="BWE27" s="17"/>
      <c r="BWF27" s="17"/>
      <c r="BWG27" s="17"/>
      <c r="BWH27" s="17"/>
      <c r="BWI27" s="17"/>
      <c r="BWJ27" s="17"/>
      <c r="BWK27" s="17"/>
      <c r="BWL27" s="17"/>
      <c r="BWM27" s="17"/>
      <c r="BWN27" s="17"/>
      <c r="BWO27" s="17"/>
      <c r="BWP27" s="17"/>
      <c r="BWQ27" s="17"/>
      <c r="BWR27" s="17"/>
      <c r="BWS27" s="17"/>
      <c r="BWT27" s="17"/>
      <c r="BWU27" s="17"/>
      <c r="BWV27" s="17"/>
      <c r="BWW27" s="17"/>
      <c r="BWX27" s="17"/>
      <c r="BWY27" s="17"/>
      <c r="BWZ27" s="17"/>
      <c r="BXA27" s="17"/>
      <c r="BXB27" s="17"/>
      <c r="BXC27" s="17"/>
      <c r="BXD27" s="17"/>
      <c r="BXE27" s="17"/>
      <c r="BXF27" s="17"/>
      <c r="BXG27" s="17"/>
      <c r="BXH27" s="17"/>
      <c r="BXI27" s="17"/>
      <c r="BXJ27" s="17"/>
      <c r="BXK27" s="17"/>
      <c r="BXL27" s="17"/>
      <c r="BXM27" s="17"/>
      <c r="BXN27" s="17"/>
      <c r="BXO27" s="17"/>
      <c r="BXP27" s="17"/>
      <c r="BXQ27" s="17"/>
      <c r="BXR27" s="17"/>
      <c r="BXS27" s="17"/>
      <c r="BXT27" s="17"/>
      <c r="BXU27" s="17"/>
      <c r="BXV27" s="17"/>
      <c r="BXW27" s="17"/>
      <c r="BXX27" s="17"/>
      <c r="BXY27" s="17"/>
      <c r="BXZ27" s="17"/>
      <c r="BYA27" s="17"/>
      <c r="BYB27" s="17"/>
      <c r="BYC27" s="17"/>
      <c r="BYD27" s="17"/>
      <c r="BYE27" s="17"/>
      <c r="BYF27" s="17"/>
      <c r="BYG27" s="17"/>
      <c r="BYH27" s="17"/>
      <c r="BYI27" s="17"/>
      <c r="BYJ27" s="17"/>
      <c r="BYK27" s="17"/>
      <c r="BYL27" s="17"/>
      <c r="BYM27" s="17"/>
      <c r="BYN27" s="17"/>
      <c r="BYO27" s="17"/>
      <c r="BYP27" s="17"/>
      <c r="BYQ27" s="17"/>
      <c r="BYR27" s="17"/>
      <c r="BYS27" s="17"/>
      <c r="BYT27" s="17"/>
      <c r="BYU27" s="17"/>
      <c r="BYV27" s="17"/>
      <c r="BYW27" s="17"/>
      <c r="BYX27" s="17"/>
      <c r="BYY27" s="17"/>
      <c r="BYZ27" s="17"/>
      <c r="BZA27" s="17"/>
      <c r="BZB27" s="17"/>
      <c r="BZC27" s="17"/>
      <c r="BZD27" s="17"/>
      <c r="BZE27" s="17"/>
      <c r="BZF27" s="17"/>
      <c r="BZG27" s="17"/>
      <c r="BZH27" s="17"/>
      <c r="BZI27" s="17"/>
      <c r="BZJ27" s="17"/>
      <c r="BZK27" s="17"/>
      <c r="BZL27" s="17"/>
      <c r="BZM27" s="17"/>
      <c r="BZN27" s="17"/>
      <c r="BZO27" s="17"/>
      <c r="BZP27" s="17"/>
      <c r="BZQ27" s="17"/>
      <c r="BZR27" s="17"/>
      <c r="BZS27" s="17"/>
      <c r="BZT27" s="17"/>
      <c r="BZU27" s="17"/>
      <c r="BZV27" s="17"/>
      <c r="BZW27" s="17"/>
      <c r="BZX27" s="17"/>
      <c r="BZY27" s="17"/>
      <c r="BZZ27" s="17"/>
      <c r="CAA27" s="17"/>
      <c r="CAB27" s="17"/>
      <c r="CAC27" s="17"/>
      <c r="CAD27" s="17"/>
      <c r="CAE27" s="17"/>
      <c r="CAF27" s="17"/>
      <c r="CAG27" s="17"/>
      <c r="CAH27" s="17"/>
      <c r="CAI27" s="17"/>
      <c r="CAJ27" s="17"/>
      <c r="CAK27" s="17"/>
      <c r="CAL27" s="17"/>
      <c r="CAM27" s="17"/>
      <c r="CAN27" s="17"/>
      <c r="CAO27" s="17"/>
      <c r="CAP27" s="17"/>
      <c r="CAQ27" s="17"/>
      <c r="CAR27" s="17"/>
      <c r="CAS27" s="17"/>
      <c r="CAT27" s="17"/>
      <c r="CAU27" s="17"/>
      <c r="CAV27" s="17"/>
      <c r="CAW27" s="17"/>
      <c r="CAX27" s="17"/>
      <c r="CAY27" s="17"/>
      <c r="CAZ27" s="17"/>
      <c r="CBA27" s="17"/>
      <c r="CBB27" s="17"/>
      <c r="CBC27" s="17"/>
      <c r="CBD27" s="17"/>
      <c r="CBE27" s="17"/>
      <c r="CBF27" s="17"/>
      <c r="CBG27" s="17"/>
      <c r="CBH27" s="17"/>
      <c r="CBI27" s="17"/>
      <c r="CBJ27" s="17"/>
      <c r="CBK27" s="17"/>
      <c r="CBL27" s="17"/>
      <c r="CBM27" s="17"/>
      <c r="CBN27" s="17"/>
      <c r="CBO27" s="17"/>
      <c r="CBP27" s="17"/>
      <c r="CBQ27" s="17"/>
      <c r="CBR27" s="17"/>
      <c r="CBS27" s="17"/>
      <c r="CBT27" s="17"/>
      <c r="CBU27" s="17"/>
      <c r="CBV27" s="17"/>
      <c r="CBW27" s="17"/>
      <c r="CBX27" s="17"/>
      <c r="CBY27" s="17"/>
      <c r="CBZ27" s="17"/>
      <c r="CCA27" s="17"/>
      <c r="CCB27" s="17"/>
      <c r="CCC27" s="17"/>
      <c r="CCD27" s="17"/>
      <c r="CCE27" s="17"/>
      <c r="CCF27" s="17"/>
      <c r="CCG27" s="17"/>
      <c r="CCH27" s="17"/>
      <c r="CCI27" s="17"/>
      <c r="CCJ27" s="17"/>
      <c r="CCK27" s="17"/>
      <c r="CCL27" s="17"/>
      <c r="CCM27" s="17"/>
      <c r="CCN27" s="17"/>
      <c r="CCO27" s="17"/>
      <c r="CCP27" s="17"/>
      <c r="CCQ27" s="17"/>
      <c r="CCR27" s="17"/>
      <c r="CCS27" s="17"/>
      <c r="CCT27" s="17"/>
      <c r="CCU27" s="17"/>
      <c r="CCV27" s="17"/>
      <c r="CCW27" s="17"/>
      <c r="CCX27" s="17"/>
      <c r="CCY27" s="17"/>
      <c r="CCZ27" s="17"/>
      <c r="CDA27" s="17"/>
      <c r="CDB27" s="17"/>
      <c r="CDC27" s="17"/>
      <c r="CDD27" s="17"/>
      <c r="CDE27" s="17"/>
      <c r="CDF27" s="17"/>
      <c r="CDG27" s="17"/>
      <c r="CDH27" s="17"/>
      <c r="CDI27" s="17"/>
      <c r="CDJ27" s="17"/>
      <c r="CDK27" s="17"/>
      <c r="CDL27" s="17"/>
      <c r="CDM27" s="17"/>
      <c r="CDN27" s="17"/>
      <c r="CDO27" s="17"/>
      <c r="CDP27" s="17"/>
      <c r="CDQ27" s="17"/>
      <c r="CDR27" s="17"/>
      <c r="CDS27" s="17"/>
      <c r="CDT27" s="17"/>
      <c r="CDU27" s="17"/>
    </row>
    <row r="28">
      <c r="A28" s="14" t="s">
        <v>2869</v>
      </c>
      <c r="B28" s="14" t="s">
        <v>2881</v>
      </c>
      <c r="D28" s="14" t="s">
        <v>2871</v>
      </c>
      <c r="E28" s="14" t="s">
        <v>2872</v>
      </c>
      <c r="F28" s="14" t="s">
        <v>2835</v>
      </c>
      <c r="I28" s="14" t="s">
        <v>2873</v>
      </c>
      <c r="J28" s="14" t="s">
        <v>2618</v>
      </c>
      <c r="K28" s="14" t="s">
        <v>2619</v>
      </c>
      <c r="L28" s="17"/>
      <c r="M28" s="16">
        <v>1.0</v>
      </c>
      <c r="N28" s="14" t="s">
        <v>21</v>
      </c>
      <c r="O28" s="14" t="s">
        <v>21</v>
      </c>
      <c r="P28" s="14" t="s">
        <v>2690</v>
      </c>
      <c r="Q28" s="16">
        <v>11.0</v>
      </c>
      <c r="R28" s="16">
        <v>4107736.0</v>
      </c>
      <c r="S28" s="16">
        <v>4107736.0</v>
      </c>
      <c r="T28" s="14" t="s">
        <v>2622</v>
      </c>
      <c r="U28" s="14" t="s">
        <v>2621</v>
      </c>
      <c r="V28" s="14" t="s">
        <v>2874</v>
      </c>
      <c r="W28" s="14" t="s">
        <v>2875</v>
      </c>
      <c r="Z28" s="17"/>
      <c r="AA28" s="17"/>
      <c r="AB28" s="17"/>
      <c r="AC28" s="17"/>
      <c r="AD28" s="16">
        <v>620.0</v>
      </c>
      <c r="AE28" s="22">
        <v>45608.0</v>
      </c>
      <c r="AF28" s="17"/>
      <c r="AG28" s="14" t="s">
        <v>2876</v>
      </c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6">
        <v>5.0</v>
      </c>
      <c r="BH28" s="14" t="s">
        <v>1447</v>
      </c>
      <c r="BI28" s="14" t="s">
        <v>2594</v>
      </c>
      <c r="BJ28" s="17"/>
      <c r="BK28" s="17"/>
      <c r="BL28" s="17"/>
      <c r="BM28" s="16">
        <v>20.7333333</v>
      </c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6">
        <v>1.0</v>
      </c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6">
        <v>1.903627</v>
      </c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4" t="s">
        <v>2882</v>
      </c>
      <c r="BRK28" s="14" t="s">
        <v>2878</v>
      </c>
      <c r="BRL28" s="16">
        <v>0.0</v>
      </c>
      <c r="BRM28" s="14" t="s">
        <v>2574</v>
      </c>
      <c r="BRN28" s="16">
        <v>4.0</v>
      </c>
      <c r="BRO28" s="16">
        <v>5.0</v>
      </c>
      <c r="BRP28" s="14" t="s">
        <v>2878</v>
      </c>
      <c r="BRQ28" s="14" t="s">
        <v>2879</v>
      </c>
      <c r="BRR28" s="14" t="s">
        <v>2878</v>
      </c>
      <c r="BRS28" s="16">
        <v>5.0</v>
      </c>
      <c r="BRT28" s="14" t="s">
        <v>2574</v>
      </c>
      <c r="BRU28" s="14" t="s">
        <v>2563</v>
      </c>
      <c r="BRV28" s="14" t="s">
        <v>2880</v>
      </c>
      <c r="BRW28" s="14" t="s">
        <v>2880</v>
      </c>
      <c r="BRX28" s="14" t="s">
        <v>2878</v>
      </c>
      <c r="BRY28" s="16">
        <v>1.0</v>
      </c>
      <c r="BRZ28" s="16">
        <v>1.0</v>
      </c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</row>
    <row r="29">
      <c r="A29" s="14" t="s">
        <v>2883</v>
      </c>
      <c r="B29" s="14" t="s">
        <v>2884</v>
      </c>
      <c r="C29" s="14" t="s">
        <v>2589</v>
      </c>
      <c r="D29" s="14" t="s">
        <v>2590</v>
      </c>
      <c r="E29" s="14" t="s">
        <v>2885</v>
      </c>
      <c r="F29" s="14" t="s">
        <v>2835</v>
      </c>
      <c r="I29" s="14" t="s">
        <v>2886</v>
      </c>
      <c r="J29" s="14" t="s">
        <v>2618</v>
      </c>
      <c r="K29" s="14" t="s">
        <v>2619</v>
      </c>
      <c r="L29" s="17"/>
      <c r="M29" s="17"/>
      <c r="N29" s="14" t="s">
        <v>21</v>
      </c>
      <c r="O29" s="14" t="s">
        <v>21</v>
      </c>
      <c r="P29" s="14" t="s">
        <v>2690</v>
      </c>
      <c r="Q29" s="16">
        <v>11.0</v>
      </c>
      <c r="R29" s="16">
        <v>4103461.0</v>
      </c>
      <c r="S29" s="16">
        <v>4103461.0</v>
      </c>
      <c r="T29" s="14" t="s">
        <v>2622</v>
      </c>
      <c r="U29" s="14" t="s">
        <v>2630</v>
      </c>
      <c r="V29" s="14" t="s">
        <v>2887</v>
      </c>
      <c r="W29" s="14" t="s">
        <v>2888</v>
      </c>
      <c r="Z29" s="17"/>
      <c r="AA29" s="17"/>
      <c r="AB29" s="17"/>
      <c r="AC29" s="17"/>
      <c r="AD29" s="16">
        <v>121.0</v>
      </c>
      <c r="AE29" s="22">
        <v>45516.0</v>
      </c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4" t="s">
        <v>2592</v>
      </c>
      <c r="BB29" s="17"/>
      <c r="BC29" s="17"/>
      <c r="BD29" s="14" t="s">
        <v>2889</v>
      </c>
      <c r="BE29" s="17"/>
      <c r="BF29" s="17"/>
      <c r="BG29" s="16">
        <v>1.0</v>
      </c>
      <c r="BH29" s="17"/>
      <c r="BI29" s="14" t="s">
        <v>2594</v>
      </c>
      <c r="BJ29" s="17"/>
      <c r="BK29" s="17"/>
      <c r="BL29" s="17"/>
      <c r="BM29" s="16">
        <v>4.06666667</v>
      </c>
      <c r="BN29" s="17"/>
      <c r="BO29" s="17"/>
      <c r="BP29" s="17"/>
      <c r="BQ29" s="17"/>
      <c r="BR29" s="17"/>
      <c r="BS29" s="17"/>
      <c r="BT29" s="16">
        <v>13.0</v>
      </c>
      <c r="BU29" s="14" t="s">
        <v>2680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4" t="s">
        <v>2890</v>
      </c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6">
        <v>20.0</v>
      </c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4" t="s">
        <v>2891</v>
      </c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4" t="s">
        <v>2644</v>
      </c>
      <c r="OG29" s="17"/>
      <c r="OH29" s="17"/>
      <c r="OI29" s="17"/>
      <c r="OJ29" s="17"/>
      <c r="OK29" s="17"/>
      <c r="OL29" s="17"/>
      <c r="OM29" s="14" t="s">
        <v>2892</v>
      </c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4" t="s">
        <v>2893</v>
      </c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  <c r="AEO29" s="17"/>
      <c r="AEP29" s="17"/>
      <c r="AEQ29" s="17"/>
      <c r="AER29" s="17"/>
      <c r="AES29" s="17"/>
      <c r="AET29" s="17"/>
      <c r="AEU29" s="17"/>
      <c r="AEV29" s="17"/>
      <c r="AEW29" s="17"/>
      <c r="AEX29" s="17"/>
      <c r="AEY29" s="17"/>
      <c r="AEZ29" s="17"/>
      <c r="AFA29" s="17"/>
      <c r="AFB29" s="17"/>
      <c r="AFC29" s="17"/>
      <c r="AFD29" s="17"/>
      <c r="AFE29" s="17"/>
      <c r="AFF29" s="17"/>
      <c r="AFG29" s="17"/>
      <c r="AFH29" s="17"/>
      <c r="AFI29" s="17"/>
      <c r="AFJ29" s="17"/>
      <c r="AFK29" s="17"/>
      <c r="AFL29" s="17"/>
      <c r="AFM29" s="17"/>
      <c r="AFN29" s="17"/>
      <c r="AFO29" s="17"/>
      <c r="AFP29" s="17"/>
      <c r="AFQ29" s="17"/>
      <c r="AFR29" s="17"/>
      <c r="AFS29" s="17"/>
      <c r="AFT29" s="17"/>
      <c r="AFU29" s="17"/>
      <c r="AFV29" s="17"/>
      <c r="AFW29" s="17"/>
      <c r="AFX29" s="17"/>
      <c r="AFY29" s="17"/>
      <c r="AFZ29" s="17"/>
      <c r="AGA29" s="17"/>
      <c r="AGB29" s="17"/>
      <c r="AGC29" s="17"/>
      <c r="AGD29" s="17"/>
      <c r="AGE29" s="17"/>
      <c r="AGF29" s="17"/>
      <c r="AGG29" s="17"/>
      <c r="AGH29" s="17"/>
      <c r="AGI29" s="17"/>
      <c r="AGJ29" s="17"/>
      <c r="AGK29" s="17"/>
      <c r="AGL29" s="17"/>
      <c r="AGM29" s="17"/>
      <c r="AGN29" s="17"/>
      <c r="AGO29" s="17"/>
      <c r="AGP29" s="17"/>
      <c r="AGQ29" s="17"/>
      <c r="AGR29" s="17"/>
      <c r="AGS29" s="17"/>
      <c r="AGT29" s="17"/>
      <c r="AGU29" s="17"/>
      <c r="AGV29" s="17"/>
      <c r="AGW29" s="17"/>
      <c r="AGX29" s="17"/>
      <c r="AGY29" s="17"/>
      <c r="AGZ29" s="17"/>
      <c r="AHA29" s="17"/>
      <c r="AHB29" s="17"/>
      <c r="AHC29" s="17"/>
      <c r="AHD29" s="17"/>
      <c r="AHE29" s="17"/>
      <c r="AHF29" s="17"/>
      <c r="AHG29" s="17"/>
      <c r="AHH29" s="17"/>
      <c r="AHI29" s="17"/>
      <c r="AHJ29" s="17"/>
      <c r="AHK29" s="17"/>
      <c r="AHL29" s="17"/>
      <c r="AHM29" s="17"/>
      <c r="AHN29" s="17"/>
      <c r="AHO29" s="17"/>
      <c r="AHP29" s="17"/>
      <c r="AHQ29" s="17"/>
      <c r="AHR29" s="17"/>
      <c r="AHS29" s="17"/>
      <c r="AHT29" s="17"/>
      <c r="AHU29" s="17"/>
      <c r="AHV29" s="17"/>
      <c r="AHW29" s="17"/>
      <c r="AHX29" s="17"/>
      <c r="AHY29" s="17"/>
      <c r="AHZ29" s="17"/>
      <c r="AIA29" s="17"/>
      <c r="AIB29" s="17"/>
      <c r="AIC29" s="17"/>
      <c r="AID29" s="17"/>
      <c r="AIE29" s="17"/>
      <c r="AIF29" s="17"/>
      <c r="AIG29" s="17"/>
      <c r="AIH29" s="17"/>
      <c r="AII29" s="17"/>
      <c r="AIJ29" s="17"/>
      <c r="AIK29" s="17"/>
      <c r="AIL29" s="17"/>
      <c r="AIM29" s="17"/>
      <c r="AIN29" s="17"/>
      <c r="AIO29" s="17"/>
      <c r="AIP29" s="17"/>
      <c r="AIQ29" s="17"/>
      <c r="AIR29" s="17"/>
      <c r="AIS29" s="17"/>
      <c r="AIT29" s="17"/>
      <c r="AIU29" s="17"/>
      <c r="AIV29" s="17"/>
      <c r="AIW29" s="17"/>
      <c r="AIX29" s="17"/>
      <c r="AIY29" s="17"/>
      <c r="AIZ29" s="17"/>
      <c r="AJA29" s="17"/>
      <c r="AJB29" s="17"/>
      <c r="AJC29" s="17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7"/>
      <c r="AJO29" s="17"/>
      <c r="AJP29" s="17"/>
      <c r="AJQ29" s="17"/>
      <c r="AJR29" s="17"/>
      <c r="AJS29" s="17"/>
      <c r="AJT29" s="17"/>
      <c r="AJU29" s="17"/>
      <c r="AJV29" s="17"/>
      <c r="AJW29" s="17"/>
      <c r="AJX29" s="17"/>
      <c r="AJY29" s="17"/>
      <c r="AJZ29" s="17"/>
      <c r="AKA29" s="17"/>
      <c r="AKB29" s="17"/>
      <c r="AKC29" s="17"/>
      <c r="AKD29" s="17"/>
      <c r="AKE29" s="17"/>
      <c r="AKF29" s="17"/>
      <c r="AKG29" s="17"/>
      <c r="AKH29" s="17"/>
      <c r="AKI29" s="17"/>
      <c r="AKJ29" s="17"/>
      <c r="AKK29" s="17"/>
      <c r="AKL29" s="17"/>
      <c r="AKM29" s="17"/>
      <c r="AKN29" s="17"/>
      <c r="AKO29" s="17"/>
      <c r="AKP29" s="17"/>
      <c r="AKQ29" s="17"/>
      <c r="AKR29" s="17"/>
      <c r="AKS29" s="17"/>
      <c r="AKT29" s="17"/>
      <c r="AKU29" s="17"/>
      <c r="AKV29" s="17"/>
      <c r="AKW29" s="17"/>
      <c r="AKX29" s="17"/>
      <c r="AKY29" s="17"/>
      <c r="AKZ29" s="17"/>
      <c r="ALA29" s="17"/>
      <c r="ALB29" s="17"/>
      <c r="ALC29" s="17"/>
      <c r="ALD29" s="17"/>
      <c r="ALE29" s="17"/>
      <c r="ALF29" s="17"/>
      <c r="ALG29" s="17"/>
      <c r="ALH29" s="17"/>
      <c r="ALI29" s="17"/>
      <c r="ALJ29" s="17"/>
      <c r="ALK29" s="17"/>
      <c r="ALL29" s="17"/>
      <c r="ALM29" s="17"/>
      <c r="ALN29" s="17"/>
      <c r="ALO29" s="17"/>
      <c r="ALP29" s="17"/>
      <c r="ALQ29" s="17"/>
      <c r="ALR29" s="17"/>
      <c r="ALS29" s="17"/>
      <c r="ALT29" s="17"/>
      <c r="ALU29" s="17"/>
      <c r="ALV29" s="17"/>
      <c r="ALW29" s="17"/>
      <c r="ALX29" s="17"/>
      <c r="ALY29" s="17"/>
      <c r="ALZ29" s="17"/>
      <c r="AMA29" s="17"/>
      <c r="AMB29" s="17"/>
      <c r="AMC29" s="17"/>
      <c r="AMD29" s="17"/>
      <c r="AME29" s="17"/>
      <c r="AMF29" s="17"/>
      <c r="AMG29" s="17"/>
      <c r="AMH29" s="17"/>
      <c r="AMI29" s="17"/>
      <c r="AMJ29" s="17"/>
      <c r="AMK29" s="17"/>
      <c r="AML29" s="17"/>
      <c r="AMM29" s="17"/>
      <c r="AMN29" s="17"/>
      <c r="AMO29" s="17"/>
      <c r="AMP29" s="17"/>
      <c r="AMQ29" s="17"/>
      <c r="AMR29" s="17"/>
      <c r="AMS29" s="17"/>
      <c r="AMT29" s="17"/>
      <c r="AMU29" s="17"/>
      <c r="AMV29" s="17"/>
      <c r="AMW29" s="17"/>
      <c r="AMX29" s="17"/>
      <c r="AMY29" s="17"/>
      <c r="AMZ29" s="17"/>
      <c r="ANA29" s="17"/>
      <c r="ANB29" s="17"/>
      <c r="ANC29" s="17"/>
      <c r="AND29" s="17"/>
      <c r="ANE29" s="17"/>
      <c r="ANF29" s="17"/>
      <c r="ANG29" s="17"/>
      <c r="ANH29" s="17"/>
      <c r="ANI29" s="17"/>
      <c r="ANJ29" s="17"/>
      <c r="ANK29" s="17"/>
      <c r="ANL29" s="17"/>
      <c r="ANM29" s="17"/>
      <c r="ANN29" s="17"/>
      <c r="ANO29" s="17"/>
      <c r="ANP29" s="17"/>
      <c r="ANQ29" s="17"/>
      <c r="ANR29" s="17"/>
      <c r="ANS29" s="17"/>
      <c r="ANT29" s="17"/>
      <c r="ANU29" s="17"/>
      <c r="ANV29" s="17"/>
      <c r="ANW29" s="17"/>
      <c r="ANX29" s="17"/>
      <c r="ANY29" s="17"/>
      <c r="ANZ29" s="17"/>
      <c r="AOA29" s="17"/>
      <c r="AOB29" s="17"/>
      <c r="AOC29" s="17"/>
      <c r="AOD29" s="17"/>
      <c r="AOE29" s="17"/>
      <c r="AOF29" s="17"/>
      <c r="AOG29" s="17"/>
      <c r="AOH29" s="17"/>
      <c r="AOI29" s="17"/>
      <c r="AOJ29" s="17"/>
      <c r="AOK29" s="17"/>
      <c r="AOL29" s="17"/>
      <c r="AOM29" s="17"/>
      <c r="AON29" s="17"/>
      <c r="AOO29" s="17"/>
      <c r="AOP29" s="17"/>
      <c r="AOQ29" s="17"/>
      <c r="AOR29" s="17"/>
      <c r="AOS29" s="17"/>
      <c r="AOT29" s="17"/>
      <c r="AOU29" s="17"/>
      <c r="AOV29" s="17"/>
      <c r="AOW29" s="17"/>
      <c r="AOX29" s="17"/>
      <c r="AOY29" s="17"/>
      <c r="AOZ29" s="17"/>
      <c r="APA29" s="17"/>
      <c r="APB29" s="17"/>
      <c r="APC29" s="17"/>
      <c r="APD29" s="17"/>
      <c r="APE29" s="17"/>
      <c r="APF29" s="17"/>
      <c r="APG29" s="17"/>
      <c r="APH29" s="17"/>
      <c r="API29" s="17"/>
      <c r="APJ29" s="17"/>
      <c r="APK29" s="17"/>
      <c r="APL29" s="17"/>
      <c r="APM29" s="17"/>
      <c r="APN29" s="17"/>
      <c r="APO29" s="17"/>
      <c r="APP29" s="17"/>
      <c r="APQ29" s="17"/>
      <c r="APR29" s="17"/>
      <c r="APS29" s="17"/>
      <c r="APT29" s="17"/>
      <c r="APU29" s="17"/>
      <c r="APV29" s="17"/>
      <c r="APW29" s="17"/>
      <c r="APX29" s="17"/>
      <c r="APY29" s="17"/>
      <c r="APZ29" s="17"/>
      <c r="AQA29" s="17"/>
      <c r="AQB29" s="17"/>
      <c r="AQC29" s="17"/>
      <c r="AQD29" s="17"/>
      <c r="AQE29" s="17"/>
      <c r="AQF29" s="17"/>
      <c r="AQG29" s="17"/>
      <c r="AQH29" s="17"/>
      <c r="AQI29" s="17"/>
      <c r="AQJ29" s="17"/>
      <c r="AQK29" s="17"/>
      <c r="AQL29" s="17"/>
      <c r="AQM29" s="17"/>
      <c r="AQN29" s="17"/>
      <c r="AQO29" s="17"/>
      <c r="AQP29" s="17"/>
      <c r="AQQ29" s="17"/>
      <c r="AQR29" s="17"/>
      <c r="AQS29" s="17"/>
      <c r="AQT29" s="17"/>
      <c r="AQU29" s="17"/>
      <c r="AQV29" s="17"/>
      <c r="AQW29" s="17"/>
      <c r="AQX29" s="17"/>
      <c r="AQY29" s="17"/>
      <c r="AQZ29" s="17"/>
      <c r="ARA29" s="17"/>
      <c r="ARB29" s="17"/>
      <c r="ARC29" s="17"/>
      <c r="ARD29" s="17"/>
      <c r="ARE29" s="17"/>
      <c r="ARF29" s="17"/>
      <c r="ARG29" s="17"/>
      <c r="ARH29" s="17"/>
      <c r="ARI29" s="17"/>
      <c r="ARJ29" s="17"/>
      <c r="ARK29" s="17"/>
      <c r="ARL29" s="17"/>
      <c r="ARM29" s="17"/>
      <c r="ARN29" s="17"/>
      <c r="ARO29" s="17"/>
      <c r="ARP29" s="17"/>
      <c r="ARQ29" s="17"/>
      <c r="ARR29" s="17"/>
      <c r="ARS29" s="17"/>
      <c r="ART29" s="17"/>
      <c r="ARU29" s="17"/>
      <c r="ARV29" s="17"/>
      <c r="ARW29" s="17"/>
      <c r="ARX29" s="17"/>
      <c r="ARY29" s="17"/>
      <c r="ARZ29" s="17"/>
      <c r="ASA29" s="17"/>
      <c r="ASB29" s="17"/>
      <c r="ASC29" s="17"/>
      <c r="ASD29" s="17"/>
      <c r="ASE29" s="17"/>
      <c r="ASF29" s="17"/>
      <c r="ASG29" s="17"/>
      <c r="ASH29" s="17"/>
      <c r="ASI29" s="17"/>
      <c r="ASJ29" s="17"/>
      <c r="ASK29" s="17"/>
      <c r="ASL29" s="17"/>
      <c r="ASM29" s="17"/>
      <c r="ASN29" s="17"/>
      <c r="ASO29" s="17"/>
      <c r="ASP29" s="17"/>
      <c r="ASQ29" s="17"/>
      <c r="ASR29" s="17"/>
      <c r="ASS29" s="17"/>
      <c r="AST29" s="17"/>
      <c r="ASU29" s="17"/>
      <c r="ASV29" s="17"/>
      <c r="ASW29" s="17"/>
      <c r="ASX29" s="17"/>
      <c r="ASY29" s="17"/>
      <c r="ASZ29" s="17"/>
      <c r="ATA29" s="17"/>
      <c r="ATB29" s="17"/>
      <c r="ATC29" s="17"/>
      <c r="ATD29" s="17"/>
      <c r="ATE29" s="17"/>
      <c r="ATF29" s="17"/>
      <c r="ATG29" s="17"/>
      <c r="ATH29" s="17"/>
      <c r="ATI29" s="17"/>
      <c r="ATJ29" s="17"/>
      <c r="ATK29" s="17"/>
      <c r="ATL29" s="17"/>
      <c r="ATM29" s="17"/>
      <c r="ATN29" s="17"/>
      <c r="ATO29" s="17"/>
      <c r="ATP29" s="17"/>
      <c r="ATQ29" s="17"/>
      <c r="ATR29" s="17"/>
      <c r="ATS29" s="17"/>
      <c r="ATT29" s="17"/>
      <c r="ATU29" s="17"/>
      <c r="ATV29" s="17"/>
      <c r="ATW29" s="17"/>
      <c r="ATX29" s="17"/>
      <c r="ATY29" s="17"/>
      <c r="ATZ29" s="17"/>
      <c r="AUA29" s="17"/>
      <c r="AUB29" s="17"/>
      <c r="AUC29" s="17"/>
      <c r="AUD29" s="17"/>
      <c r="AUE29" s="17"/>
      <c r="AUF29" s="17"/>
      <c r="AUG29" s="17"/>
      <c r="AUH29" s="17"/>
      <c r="AUI29" s="17"/>
      <c r="AUJ29" s="17"/>
      <c r="AUK29" s="17"/>
      <c r="AUL29" s="17"/>
      <c r="AUM29" s="17"/>
      <c r="AUN29" s="17"/>
      <c r="AUO29" s="17"/>
      <c r="AUP29" s="17"/>
      <c r="AUQ29" s="17"/>
      <c r="AUR29" s="17"/>
      <c r="AUS29" s="17"/>
      <c r="AUT29" s="17"/>
      <c r="AUU29" s="17"/>
      <c r="AUV29" s="17"/>
      <c r="AUW29" s="17"/>
      <c r="AUX29" s="17"/>
      <c r="AUY29" s="17"/>
      <c r="AUZ29" s="17"/>
      <c r="AVA29" s="17"/>
      <c r="AVB29" s="17"/>
      <c r="AVC29" s="17"/>
      <c r="AVD29" s="17"/>
      <c r="AVE29" s="17"/>
      <c r="AVF29" s="17"/>
      <c r="AVG29" s="17"/>
      <c r="AVH29" s="17"/>
      <c r="AVI29" s="17"/>
      <c r="AVJ29" s="17"/>
      <c r="AVK29" s="17"/>
      <c r="AVL29" s="17"/>
      <c r="AVM29" s="17"/>
      <c r="AVN29" s="17"/>
      <c r="AVO29" s="17"/>
      <c r="AVP29" s="17"/>
      <c r="AVQ29" s="17"/>
      <c r="AVR29" s="17"/>
      <c r="AVS29" s="17"/>
      <c r="AVT29" s="17"/>
      <c r="AVU29" s="17"/>
      <c r="AVV29" s="17"/>
      <c r="AVW29" s="17"/>
      <c r="AVX29" s="17"/>
      <c r="AVY29" s="17"/>
      <c r="AVZ29" s="17"/>
      <c r="AWA29" s="17"/>
      <c r="AWB29" s="17"/>
      <c r="AWC29" s="17"/>
      <c r="AWD29" s="17"/>
      <c r="AWE29" s="17"/>
      <c r="AWF29" s="17"/>
      <c r="AWG29" s="17"/>
      <c r="AWH29" s="17"/>
      <c r="AWI29" s="17"/>
      <c r="AWJ29" s="17"/>
      <c r="AWK29" s="17"/>
      <c r="AWL29" s="17"/>
      <c r="AWM29" s="17"/>
      <c r="AWN29" s="17"/>
      <c r="AWO29" s="17"/>
      <c r="AWP29" s="17"/>
      <c r="AWQ29" s="17"/>
      <c r="AWR29" s="17"/>
      <c r="AWS29" s="17"/>
      <c r="AWT29" s="17"/>
      <c r="AWU29" s="17"/>
      <c r="AWV29" s="17"/>
      <c r="AWW29" s="17"/>
      <c r="AWX29" s="17"/>
      <c r="AWY29" s="17"/>
      <c r="AWZ29" s="17"/>
      <c r="AXA29" s="17"/>
      <c r="AXB29" s="17"/>
      <c r="AXC29" s="17"/>
      <c r="AXD29" s="17"/>
      <c r="AXE29" s="17"/>
      <c r="AXF29" s="17"/>
      <c r="AXG29" s="17"/>
      <c r="AXH29" s="17"/>
      <c r="AXI29" s="17"/>
      <c r="AXJ29" s="17"/>
      <c r="AXK29" s="17"/>
      <c r="AXL29" s="17"/>
      <c r="AXM29" s="17"/>
      <c r="AXN29" s="17"/>
      <c r="AXO29" s="17"/>
      <c r="AXP29" s="17"/>
      <c r="AXQ29" s="17"/>
      <c r="AXR29" s="17"/>
      <c r="AXS29" s="17"/>
      <c r="AXT29" s="17"/>
      <c r="AXU29" s="17"/>
      <c r="AXV29" s="17"/>
      <c r="AXW29" s="17"/>
      <c r="AXX29" s="17"/>
      <c r="AXY29" s="17"/>
      <c r="AXZ29" s="17"/>
      <c r="AYA29" s="17"/>
      <c r="AYB29" s="17"/>
      <c r="AYC29" s="17"/>
      <c r="AYD29" s="17"/>
      <c r="AYE29" s="17"/>
      <c r="AYF29" s="17"/>
      <c r="AYG29" s="17"/>
      <c r="AYH29" s="17"/>
      <c r="AYI29" s="17"/>
      <c r="AYJ29" s="17"/>
      <c r="AYK29" s="17"/>
      <c r="AYL29" s="17"/>
      <c r="AYM29" s="17"/>
      <c r="AYN29" s="17"/>
      <c r="AYO29" s="17"/>
      <c r="AYP29" s="17"/>
      <c r="AYQ29" s="17"/>
      <c r="AYR29" s="17"/>
      <c r="AYS29" s="17"/>
      <c r="AYT29" s="17"/>
      <c r="AYU29" s="17"/>
      <c r="AYV29" s="17"/>
      <c r="AYW29" s="17"/>
      <c r="AYX29" s="17"/>
      <c r="AYY29" s="17"/>
      <c r="AYZ29" s="17"/>
      <c r="AZA29" s="17"/>
      <c r="AZB29" s="17"/>
      <c r="AZC29" s="17"/>
      <c r="AZD29" s="17"/>
      <c r="AZE29" s="17"/>
      <c r="AZF29" s="17"/>
      <c r="AZG29" s="17"/>
      <c r="AZH29" s="17"/>
      <c r="AZI29" s="17"/>
      <c r="AZJ29" s="17"/>
      <c r="AZK29" s="17"/>
      <c r="AZL29" s="17"/>
      <c r="AZM29" s="17"/>
      <c r="AZN29" s="17"/>
      <c r="AZO29" s="17"/>
      <c r="AZP29" s="17"/>
      <c r="AZQ29" s="17"/>
      <c r="AZR29" s="17"/>
      <c r="AZS29" s="17"/>
      <c r="AZT29" s="17"/>
      <c r="AZU29" s="17"/>
      <c r="AZV29" s="17"/>
      <c r="AZW29" s="17"/>
      <c r="AZX29" s="17"/>
      <c r="AZY29" s="17"/>
      <c r="AZZ29" s="17"/>
      <c r="BAA29" s="17"/>
      <c r="BAB29" s="17"/>
      <c r="BAC29" s="17"/>
      <c r="BAD29" s="17"/>
      <c r="BAE29" s="17"/>
      <c r="BAF29" s="17"/>
      <c r="BAG29" s="17"/>
      <c r="BAH29" s="17"/>
      <c r="BAI29" s="17"/>
      <c r="BAJ29" s="17"/>
      <c r="BAK29" s="17"/>
      <c r="BAL29" s="17"/>
      <c r="BAM29" s="17"/>
      <c r="BAN29" s="17"/>
      <c r="BAO29" s="17"/>
      <c r="BAP29" s="17"/>
      <c r="BAQ29" s="17"/>
      <c r="BAR29" s="17"/>
      <c r="BAS29" s="17"/>
      <c r="BAT29" s="17"/>
      <c r="BAU29" s="17"/>
      <c r="BAV29" s="17"/>
      <c r="BAW29" s="17"/>
      <c r="BAX29" s="17"/>
      <c r="BAY29" s="17"/>
      <c r="BAZ29" s="17"/>
      <c r="BBA29" s="17"/>
      <c r="BBB29" s="17"/>
      <c r="BBC29" s="17"/>
      <c r="BBD29" s="17"/>
      <c r="BBE29" s="17"/>
      <c r="BBF29" s="17"/>
      <c r="BBG29" s="17"/>
      <c r="BBH29" s="17"/>
      <c r="BBI29" s="17"/>
      <c r="BBJ29" s="17"/>
      <c r="BBK29" s="17"/>
      <c r="BBL29" s="17"/>
      <c r="BBM29" s="17"/>
      <c r="BBN29" s="17"/>
      <c r="BBO29" s="17"/>
      <c r="BBP29" s="17"/>
      <c r="BBQ29" s="17"/>
      <c r="BBR29" s="17"/>
      <c r="BBS29" s="17"/>
      <c r="BBT29" s="17"/>
      <c r="BBU29" s="17"/>
      <c r="BBV29" s="16">
        <v>20.0</v>
      </c>
      <c r="BBW29" s="14" t="s">
        <v>2894</v>
      </c>
      <c r="BBX29" s="16">
        <v>13.0</v>
      </c>
      <c r="BBY29" s="14" t="s">
        <v>2895</v>
      </c>
      <c r="BCA29" s="17"/>
      <c r="BCB29" s="17"/>
      <c r="BCC29" s="17"/>
      <c r="BCD29" s="17"/>
      <c r="BCE29" s="17"/>
      <c r="BCF29" s="17"/>
      <c r="BCG29" s="17"/>
      <c r="BCH29" s="17"/>
      <c r="BCI29" s="17"/>
      <c r="BCJ29" s="17"/>
      <c r="BCK29" s="17"/>
      <c r="BCL29" s="17"/>
      <c r="BCM29" s="17"/>
      <c r="BCN29" s="17"/>
      <c r="BCO29" s="17"/>
      <c r="BCP29" s="17"/>
      <c r="BCQ29" s="17"/>
      <c r="BCR29" s="17"/>
      <c r="BCS29" s="17"/>
      <c r="BCT29" s="17"/>
      <c r="BCU29" s="17"/>
      <c r="BCV29" s="17"/>
      <c r="BCW29" s="17"/>
      <c r="BCX29" s="17"/>
      <c r="BCY29" s="17"/>
      <c r="BCZ29" s="17"/>
      <c r="BDA29" s="17"/>
      <c r="BDB29" s="17"/>
      <c r="BDC29" s="17"/>
      <c r="BDD29" s="17"/>
      <c r="BDE29" s="17"/>
      <c r="BDF29" s="17"/>
      <c r="BDG29" s="17"/>
      <c r="BDH29" s="17"/>
      <c r="BDI29" s="17"/>
      <c r="BDJ29" s="17"/>
      <c r="BDK29" s="17"/>
      <c r="BDL29" s="17"/>
      <c r="BDM29" s="17"/>
      <c r="BDN29" s="17"/>
      <c r="BDO29" s="17"/>
      <c r="BDP29" s="17"/>
      <c r="BDQ29" s="17"/>
      <c r="BDR29" s="17"/>
      <c r="BDS29" s="17"/>
      <c r="BDT29" s="17"/>
      <c r="BDU29" s="17"/>
      <c r="BDV29" s="17"/>
      <c r="BDW29" s="17"/>
      <c r="BDX29" s="17"/>
      <c r="BDY29" s="17"/>
      <c r="BDZ29" s="17"/>
      <c r="BEA29" s="17"/>
      <c r="BEB29" s="17"/>
      <c r="BEC29" s="17"/>
      <c r="BED29" s="17"/>
      <c r="BEE29" s="17"/>
      <c r="BEF29" s="17"/>
      <c r="BEG29" s="17"/>
      <c r="BEH29" s="17"/>
      <c r="BEI29" s="17"/>
      <c r="BEJ29" s="17"/>
      <c r="BEK29" s="17"/>
      <c r="BEL29" s="17"/>
      <c r="BEM29" s="17"/>
      <c r="BEN29" s="17"/>
      <c r="BEO29" s="17"/>
      <c r="BEP29" s="17"/>
      <c r="BEQ29" s="17"/>
      <c r="BER29" s="17"/>
      <c r="BES29" s="17"/>
      <c r="BET29" s="17"/>
      <c r="BEU29" s="17"/>
      <c r="BEV29" s="17"/>
      <c r="BEW29" s="17"/>
      <c r="BEX29" s="17"/>
      <c r="BEY29" s="17"/>
      <c r="BEZ29" s="17"/>
      <c r="BFA29" s="17"/>
      <c r="BFB29" s="17"/>
      <c r="BFC29" s="17"/>
      <c r="BFD29" s="17"/>
      <c r="BFE29" s="17"/>
      <c r="BFF29" s="17"/>
      <c r="BFG29" s="17"/>
      <c r="BFH29" s="17"/>
      <c r="BFI29" s="17"/>
      <c r="BFJ29" s="17"/>
      <c r="BFK29" s="17"/>
      <c r="BFL29" s="17"/>
      <c r="BFM29" s="17"/>
      <c r="BFN29" s="17"/>
      <c r="BFO29" s="17"/>
      <c r="BFP29" s="17"/>
      <c r="BFQ29" s="17"/>
      <c r="BFR29" s="17"/>
      <c r="BFS29" s="17"/>
      <c r="BFT29" s="17"/>
      <c r="BFU29" s="17"/>
      <c r="BFV29" s="17"/>
      <c r="BFW29" s="17"/>
      <c r="BFX29" s="17"/>
      <c r="BFY29" s="17"/>
      <c r="BFZ29" s="17"/>
      <c r="BGA29" s="17"/>
      <c r="BGB29" s="17"/>
      <c r="BGC29" s="17"/>
      <c r="BGD29" s="17"/>
      <c r="BGE29" s="17"/>
      <c r="BGF29" s="17"/>
      <c r="BGG29" s="17"/>
      <c r="BGH29" s="17"/>
      <c r="BGI29" s="17"/>
      <c r="BGJ29" s="17"/>
      <c r="BGK29" s="17"/>
      <c r="BGL29" s="17"/>
      <c r="BGM29" s="17"/>
      <c r="BGN29" s="17"/>
      <c r="BGO29" s="17"/>
      <c r="BGP29" s="17"/>
      <c r="BGQ29" s="17"/>
      <c r="BGR29" s="17"/>
      <c r="BGS29" s="17"/>
      <c r="BGT29" s="17"/>
      <c r="BGU29" s="17"/>
      <c r="BGV29" s="17"/>
      <c r="BGW29" s="17"/>
      <c r="BGX29" s="17"/>
      <c r="BGY29" s="17"/>
      <c r="BGZ29" s="17"/>
      <c r="BHA29" s="17"/>
      <c r="BHB29" s="17"/>
      <c r="BHC29" s="17"/>
      <c r="BHD29" s="17"/>
      <c r="BHE29" s="17"/>
      <c r="BHF29" s="17"/>
      <c r="BHG29" s="17"/>
      <c r="BHH29" s="17"/>
      <c r="BHI29" s="17"/>
      <c r="BHJ29" s="17"/>
      <c r="BHK29" s="17"/>
      <c r="BHL29" s="17"/>
      <c r="BHM29" s="17"/>
      <c r="BHN29" s="17"/>
      <c r="BHO29" s="17"/>
      <c r="BHP29" s="17"/>
      <c r="BHQ29" s="17"/>
      <c r="BHR29" s="17"/>
      <c r="BHS29" s="17"/>
      <c r="BHT29" s="17"/>
      <c r="BHU29" s="17"/>
      <c r="BHV29" s="17"/>
      <c r="BHW29" s="17"/>
      <c r="BHX29" s="17"/>
      <c r="BHY29" s="17"/>
      <c r="BHZ29" s="17"/>
      <c r="BIA29" s="17"/>
      <c r="BIB29" s="17"/>
      <c r="BIC29" s="17"/>
      <c r="BID29" s="17"/>
      <c r="BIE29" s="17"/>
      <c r="BIF29" s="17"/>
      <c r="BIG29" s="17"/>
      <c r="BIH29" s="17"/>
      <c r="BII29" s="17"/>
      <c r="BIJ29" s="17"/>
      <c r="BIK29" s="17"/>
      <c r="BIL29" s="17"/>
      <c r="BIM29" s="17"/>
      <c r="BIN29" s="17"/>
      <c r="BIO29" s="17"/>
      <c r="BIP29" s="17"/>
      <c r="BIQ29" s="17"/>
      <c r="BIR29" s="17"/>
      <c r="BIS29" s="17"/>
      <c r="BIT29" s="17"/>
      <c r="BIU29" s="17"/>
      <c r="BIV29" s="17"/>
      <c r="BIW29" s="17"/>
      <c r="BIX29" s="17"/>
      <c r="BIY29" s="17"/>
      <c r="BIZ29" s="17"/>
      <c r="BJA29" s="17"/>
      <c r="BJB29" s="17"/>
      <c r="BJC29" s="17"/>
      <c r="BJD29" s="17"/>
      <c r="BJE29" s="17"/>
      <c r="BJF29" s="17"/>
      <c r="BJG29" s="17"/>
      <c r="BJH29" s="17"/>
      <c r="BJI29" s="17"/>
      <c r="BJJ29" s="17"/>
      <c r="BJK29" s="17"/>
      <c r="BJL29" s="17"/>
      <c r="BJM29" s="17"/>
      <c r="BJN29" s="17"/>
      <c r="BJO29" s="17"/>
      <c r="BJP29" s="17"/>
      <c r="BJQ29" s="17"/>
      <c r="BJR29" s="17"/>
      <c r="BJS29" s="17"/>
      <c r="BJT29" s="17"/>
      <c r="BJU29" s="17"/>
      <c r="BJV29" s="17"/>
      <c r="BJW29" s="17"/>
      <c r="BJX29" s="17"/>
      <c r="BJY29" s="17"/>
      <c r="BJZ29" s="17"/>
      <c r="BKA29" s="17"/>
      <c r="BKB29" s="17"/>
      <c r="BKC29" s="17"/>
      <c r="BKD29" s="17"/>
      <c r="BKE29" s="17"/>
      <c r="BKF29" s="17"/>
      <c r="BKG29" s="17"/>
      <c r="BKH29" s="17"/>
      <c r="BKI29" s="17"/>
      <c r="BKJ29" s="17"/>
      <c r="BKK29" s="17"/>
      <c r="BKL29" s="17"/>
      <c r="BKM29" s="17"/>
      <c r="BKN29" s="17"/>
      <c r="BKO29" s="17"/>
      <c r="BKP29" s="17"/>
      <c r="BKQ29" s="17"/>
      <c r="BKR29" s="17"/>
      <c r="BKS29" s="17"/>
      <c r="BKT29" s="17"/>
      <c r="BKU29" s="17"/>
      <c r="BKV29" s="17"/>
      <c r="BKW29" s="17"/>
      <c r="BKX29" s="17"/>
      <c r="BKY29" s="17"/>
      <c r="BKZ29" s="17"/>
      <c r="BLA29" s="17"/>
      <c r="BLB29" s="17"/>
      <c r="BLC29" s="17"/>
      <c r="BLD29" s="17"/>
      <c r="BLE29" s="17"/>
      <c r="BLF29" s="17"/>
      <c r="BLG29" s="17"/>
      <c r="BLH29" s="17"/>
      <c r="BLI29" s="17"/>
      <c r="BLJ29" s="17"/>
      <c r="BLK29" s="17"/>
      <c r="BLL29" s="17"/>
      <c r="BLM29" s="17"/>
      <c r="BLN29" s="17"/>
      <c r="BLO29" s="17"/>
      <c r="BLP29" s="17"/>
      <c r="BLQ29" s="17"/>
      <c r="BLR29" s="17"/>
      <c r="BLS29" s="17"/>
      <c r="BLT29" s="17"/>
      <c r="BLU29" s="17"/>
      <c r="BLV29" s="17"/>
      <c r="BLW29" s="17"/>
      <c r="BLX29" s="17"/>
      <c r="BLY29" s="17"/>
      <c r="BLZ29" s="17"/>
      <c r="BMA29" s="17"/>
      <c r="BMB29" s="17"/>
      <c r="BMC29" s="17"/>
      <c r="BMD29" s="17"/>
      <c r="BME29" s="17"/>
      <c r="BMF29" s="17"/>
      <c r="BMG29" s="17"/>
      <c r="BMH29" s="17"/>
      <c r="BMI29" s="17"/>
      <c r="BMJ29" s="17"/>
      <c r="BMK29" s="17"/>
      <c r="BML29" s="17"/>
      <c r="BMM29" s="17"/>
      <c r="BMN29" s="17"/>
      <c r="BMO29" s="17"/>
      <c r="BMP29" s="17"/>
      <c r="BMQ29" s="17"/>
      <c r="BMR29" s="17"/>
      <c r="BMS29" s="17"/>
      <c r="BMT29" s="17"/>
      <c r="BMU29" s="17"/>
      <c r="BMV29" s="17"/>
      <c r="BMW29" s="17"/>
      <c r="BMX29" s="17"/>
      <c r="BMY29" s="17"/>
      <c r="BMZ29" s="17"/>
      <c r="BNA29" s="17"/>
      <c r="BNB29" s="17"/>
      <c r="BNC29" s="17"/>
      <c r="BND29" s="17"/>
      <c r="BNE29" s="17"/>
      <c r="BNF29" s="17"/>
      <c r="BNG29" s="17"/>
      <c r="BNH29" s="17"/>
      <c r="BNI29" s="17"/>
      <c r="BNJ29" s="17"/>
      <c r="BNK29" s="17"/>
      <c r="BNL29" s="17"/>
      <c r="BNM29" s="17"/>
      <c r="BNN29" s="17"/>
      <c r="BNO29" s="17"/>
      <c r="BNP29" s="17"/>
      <c r="BNQ29" s="17"/>
      <c r="BNR29" s="17"/>
      <c r="BNS29" s="17"/>
      <c r="BNT29" s="17"/>
      <c r="BNU29" s="17"/>
      <c r="BNV29" s="17"/>
      <c r="BNW29" s="17"/>
      <c r="BNX29" s="17"/>
      <c r="BNY29" s="17"/>
      <c r="BNZ29" s="17"/>
      <c r="BOA29" s="17"/>
      <c r="BOB29" s="17"/>
      <c r="BOC29" s="17"/>
      <c r="BOD29" s="17"/>
      <c r="BOE29" s="17"/>
      <c r="BOF29" s="17"/>
      <c r="BOG29" s="17"/>
      <c r="BOH29" s="17"/>
      <c r="BOI29" s="17"/>
      <c r="BOJ29" s="17"/>
      <c r="BOK29" s="17"/>
      <c r="BOL29" s="17"/>
      <c r="BOM29" s="17"/>
      <c r="BON29" s="17"/>
      <c r="BOO29" s="17"/>
      <c r="BOP29" s="17"/>
      <c r="BOQ29" s="17"/>
      <c r="BOR29" s="17"/>
      <c r="BOS29" s="17"/>
      <c r="BOT29" s="17"/>
      <c r="BOU29" s="17"/>
      <c r="BOV29" s="17"/>
      <c r="BOW29" s="17"/>
      <c r="BOX29" s="17"/>
      <c r="BOY29" s="17"/>
      <c r="BOZ29" s="17"/>
      <c r="BPA29" s="17"/>
      <c r="BPB29" s="17"/>
      <c r="BPC29" s="17"/>
      <c r="BPD29" s="17"/>
      <c r="BPE29" s="17"/>
      <c r="BPF29" s="17"/>
      <c r="BPG29" s="17"/>
      <c r="BPH29" s="17"/>
      <c r="BPI29" s="17"/>
      <c r="BPJ29" s="17"/>
      <c r="BPK29" s="17"/>
      <c r="BPL29" s="17"/>
      <c r="BPM29" s="17"/>
      <c r="BPN29" s="17"/>
      <c r="BPO29" s="17"/>
      <c r="BPP29" s="17"/>
      <c r="BPQ29" s="17"/>
      <c r="BPR29" s="17"/>
      <c r="BPS29" s="17"/>
      <c r="BPT29" s="17"/>
      <c r="BPU29" s="17"/>
      <c r="BPV29" s="17"/>
      <c r="BPW29" s="17"/>
      <c r="BPX29" s="17"/>
      <c r="BPY29" s="17"/>
      <c r="BPZ29" s="17"/>
      <c r="BQA29" s="17"/>
      <c r="BQB29" s="17"/>
      <c r="BQC29" s="17"/>
      <c r="BQD29" s="17"/>
      <c r="BQE29" s="17"/>
      <c r="BQF29" s="17"/>
      <c r="BQG29" s="17"/>
      <c r="BQH29" s="17"/>
      <c r="BQI29" s="17"/>
      <c r="BQJ29" s="17"/>
      <c r="BQK29" s="17"/>
      <c r="BQL29" s="17"/>
      <c r="BQM29" s="17"/>
      <c r="BQN29" s="17"/>
      <c r="BQO29" s="17"/>
      <c r="BQP29" s="17"/>
      <c r="BQQ29" s="17"/>
      <c r="BQR29" s="17"/>
      <c r="BQS29" s="17"/>
      <c r="BQT29" s="17"/>
      <c r="BQU29" s="17"/>
      <c r="BQV29" s="17"/>
      <c r="BQW29" s="17"/>
      <c r="BQX29" s="17"/>
      <c r="BQY29" s="17"/>
      <c r="BQZ29" s="17"/>
      <c r="BRA29" s="17"/>
      <c r="BRB29" s="17"/>
      <c r="BRC29" s="17"/>
      <c r="BRD29" s="17"/>
      <c r="BRE29" s="17"/>
      <c r="BRF29" s="17"/>
      <c r="BRG29" s="17"/>
      <c r="BRH29" s="17"/>
      <c r="BRI29" s="17"/>
      <c r="BRJ29" s="17"/>
      <c r="BRK29" s="17"/>
      <c r="BRL29" s="17"/>
      <c r="BRM29" s="17"/>
      <c r="BRN29" s="17"/>
      <c r="BRO29" s="17"/>
      <c r="BRP29" s="17"/>
      <c r="BRQ29" s="17"/>
      <c r="BRR29" s="17"/>
      <c r="BRS29" s="17"/>
      <c r="BRT29" s="17"/>
      <c r="BRU29" s="17"/>
      <c r="BRV29" s="17"/>
      <c r="BRW29" s="17"/>
      <c r="BRX29" s="17"/>
      <c r="BRY29" s="17"/>
      <c r="BRZ29" s="17"/>
      <c r="BSA29" s="17"/>
      <c r="BSB29" s="17"/>
      <c r="BSC29" s="17"/>
      <c r="BSD29" s="17"/>
      <c r="BSE29" s="17"/>
      <c r="BSF29" s="17"/>
      <c r="BSG29" s="17"/>
      <c r="BSH29" s="17"/>
      <c r="BSI29" s="17"/>
      <c r="BSJ29" s="17"/>
      <c r="BSK29" s="17"/>
      <c r="BSL29" s="17"/>
      <c r="BSM29" s="17"/>
      <c r="BSN29" s="17"/>
      <c r="BSO29" s="17"/>
      <c r="BSP29" s="17"/>
      <c r="BSQ29" s="17"/>
      <c r="BSR29" s="17"/>
      <c r="BSS29" s="17"/>
      <c r="BST29" s="17"/>
      <c r="BSU29" s="17"/>
      <c r="BSV29" s="17"/>
      <c r="BSW29" s="17"/>
      <c r="BSX29" s="17"/>
      <c r="BSY29" s="17"/>
      <c r="BSZ29" s="17"/>
      <c r="BTA29" s="17"/>
      <c r="BTB29" s="17"/>
      <c r="BTC29" s="17"/>
      <c r="BTD29" s="17"/>
      <c r="BTE29" s="17"/>
      <c r="BTF29" s="17"/>
      <c r="BTG29" s="17"/>
      <c r="BTH29" s="17"/>
      <c r="BTI29" s="17"/>
      <c r="BTJ29" s="17"/>
      <c r="BTK29" s="17"/>
      <c r="BTL29" s="17"/>
      <c r="BTM29" s="17"/>
      <c r="BTN29" s="17"/>
      <c r="BTO29" s="17"/>
      <c r="BTP29" s="17"/>
      <c r="BTQ29" s="17"/>
      <c r="BTR29" s="17"/>
      <c r="BTS29" s="17"/>
      <c r="BTT29" s="17"/>
      <c r="BTU29" s="17"/>
      <c r="BTV29" s="17"/>
      <c r="BTW29" s="17"/>
      <c r="BTX29" s="17"/>
      <c r="BTY29" s="17"/>
      <c r="BTZ29" s="17"/>
      <c r="BUA29" s="17"/>
      <c r="BUB29" s="17"/>
      <c r="BUC29" s="17"/>
      <c r="BUD29" s="17"/>
      <c r="BUE29" s="17"/>
      <c r="BUF29" s="17"/>
      <c r="BUG29" s="17"/>
      <c r="BUH29" s="17"/>
      <c r="BUI29" s="17"/>
      <c r="BUJ29" s="17"/>
      <c r="BUK29" s="17"/>
      <c r="BUL29" s="17"/>
      <c r="BUM29" s="17"/>
      <c r="BUN29" s="17"/>
      <c r="BUO29" s="17"/>
      <c r="BUP29" s="17"/>
      <c r="BUQ29" s="17"/>
      <c r="BUR29" s="17"/>
      <c r="BUS29" s="17"/>
      <c r="BUT29" s="17"/>
      <c r="BUU29" s="17"/>
      <c r="BUV29" s="17"/>
      <c r="BUW29" s="17"/>
      <c r="BUX29" s="17"/>
      <c r="BUY29" s="17"/>
      <c r="BUZ29" s="17"/>
      <c r="BVA29" s="17"/>
      <c r="BVB29" s="17"/>
      <c r="BVC29" s="17"/>
      <c r="BVD29" s="17"/>
      <c r="BVE29" s="17"/>
      <c r="BVF29" s="17"/>
      <c r="BVG29" s="17"/>
      <c r="BVH29" s="17"/>
      <c r="BVI29" s="17"/>
      <c r="BVJ29" s="17"/>
      <c r="BVK29" s="17"/>
      <c r="BVL29" s="17"/>
      <c r="BVM29" s="17"/>
      <c r="BVN29" s="17"/>
      <c r="BVO29" s="17"/>
      <c r="BVP29" s="17"/>
      <c r="BVQ29" s="17"/>
      <c r="BVR29" s="17"/>
      <c r="BVS29" s="17"/>
      <c r="BVT29" s="17"/>
      <c r="BVU29" s="17"/>
      <c r="BVV29" s="17"/>
      <c r="BVW29" s="17"/>
      <c r="BVX29" s="17"/>
      <c r="BVY29" s="17"/>
      <c r="BVZ29" s="17"/>
      <c r="BWA29" s="17"/>
      <c r="BWB29" s="17"/>
      <c r="BWC29" s="17"/>
      <c r="BWD29" s="17"/>
      <c r="BWE29" s="17"/>
      <c r="BWF29" s="17"/>
      <c r="BWG29" s="17"/>
      <c r="BWH29" s="17"/>
      <c r="BWI29" s="17"/>
      <c r="BWJ29" s="17"/>
      <c r="BWK29" s="17"/>
      <c r="BWL29" s="17"/>
      <c r="BWM29" s="17"/>
      <c r="BWN29" s="17"/>
      <c r="BWO29" s="17"/>
      <c r="BWP29" s="17"/>
      <c r="BWQ29" s="17"/>
      <c r="BWR29" s="17"/>
      <c r="BWS29" s="17"/>
      <c r="BWT29" s="17"/>
      <c r="BWU29" s="17"/>
      <c r="BWV29" s="17"/>
      <c r="BWW29" s="17"/>
      <c r="BWX29" s="17"/>
      <c r="BWY29" s="17"/>
      <c r="BWZ29" s="17"/>
      <c r="BXA29" s="17"/>
      <c r="BXB29" s="17"/>
      <c r="BXC29" s="17"/>
      <c r="BXD29" s="17"/>
      <c r="BXE29" s="17"/>
      <c r="BXF29" s="17"/>
      <c r="BXG29" s="17"/>
      <c r="BXH29" s="17"/>
      <c r="BXI29" s="17"/>
      <c r="BXJ29" s="17"/>
      <c r="BXK29" s="17"/>
      <c r="BXL29" s="17"/>
      <c r="BXM29" s="17"/>
      <c r="BXN29" s="17"/>
      <c r="BXO29" s="17"/>
      <c r="BXP29" s="17"/>
      <c r="BXQ29" s="17"/>
      <c r="BXR29" s="17"/>
      <c r="BXS29" s="17"/>
      <c r="BXT29" s="17"/>
      <c r="BXU29" s="17"/>
      <c r="BXV29" s="17"/>
      <c r="BXW29" s="17"/>
      <c r="BXX29" s="17"/>
      <c r="BXY29" s="17"/>
      <c r="BXZ29" s="17"/>
      <c r="BYA29" s="17"/>
      <c r="BYB29" s="17"/>
      <c r="BYC29" s="17"/>
      <c r="BYD29" s="17"/>
      <c r="BYE29" s="17"/>
      <c r="BYF29" s="17"/>
      <c r="BYG29" s="17"/>
      <c r="BYH29" s="17"/>
      <c r="BYI29" s="17"/>
      <c r="BYJ29" s="17"/>
      <c r="BYK29" s="17"/>
      <c r="BYL29" s="17"/>
      <c r="BYM29" s="17"/>
      <c r="BYN29" s="17"/>
      <c r="BYO29" s="17"/>
      <c r="BYP29" s="17"/>
      <c r="BYQ29" s="17"/>
      <c r="BYR29" s="17"/>
      <c r="BYS29" s="17"/>
      <c r="BYT29" s="17"/>
      <c r="BYU29" s="17"/>
      <c r="BYV29" s="17"/>
      <c r="BYW29" s="17"/>
      <c r="BYX29" s="17"/>
      <c r="BYY29" s="17"/>
      <c r="BYZ29" s="17"/>
      <c r="BZA29" s="17"/>
      <c r="BZB29" s="17"/>
      <c r="BZC29" s="17"/>
      <c r="BZD29" s="17"/>
      <c r="BZE29" s="17"/>
      <c r="BZF29" s="17"/>
      <c r="BZG29" s="17"/>
      <c r="BZH29" s="17"/>
      <c r="BZI29" s="17"/>
      <c r="BZJ29" s="17"/>
      <c r="BZK29" s="17"/>
      <c r="BZL29" s="17"/>
      <c r="BZM29" s="17"/>
      <c r="BZN29" s="17"/>
      <c r="BZO29" s="17"/>
      <c r="BZP29" s="17"/>
      <c r="BZQ29" s="17"/>
      <c r="BZR29" s="17"/>
      <c r="BZS29" s="17"/>
      <c r="BZT29" s="17"/>
      <c r="BZU29" s="17"/>
      <c r="BZV29" s="17"/>
      <c r="BZW29" s="17"/>
      <c r="BZX29" s="17"/>
      <c r="BZY29" s="17"/>
      <c r="BZZ29" s="17"/>
      <c r="CAA29" s="17"/>
      <c r="CAB29" s="17"/>
      <c r="CAC29" s="17"/>
      <c r="CAD29" s="17"/>
      <c r="CAE29" s="17"/>
      <c r="CAF29" s="17"/>
      <c r="CAG29" s="17"/>
      <c r="CAH29" s="17"/>
      <c r="CAI29" s="17"/>
      <c r="CAJ29" s="17"/>
      <c r="CAK29" s="17"/>
      <c r="CAL29" s="17"/>
      <c r="CAM29" s="17"/>
      <c r="CAN29" s="17"/>
      <c r="CAO29" s="17"/>
      <c r="CAP29" s="17"/>
      <c r="CAQ29" s="17"/>
      <c r="CAR29" s="17"/>
      <c r="CAS29" s="17"/>
      <c r="CAT29" s="17"/>
      <c r="CAU29" s="17"/>
      <c r="CAV29" s="17"/>
      <c r="CAW29" s="17"/>
      <c r="CAX29" s="17"/>
      <c r="CAY29" s="17"/>
      <c r="CAZ29" s="17"/>
      <c r="CBA29" s="17"/>
      <c r="CBB29" s="17"/>
      <c r="CBC29" s="17"/>
      <c r="CBD29" s="17"/>
      <c r="CBE29" s="17"/>
      <c r="CBF29" s="17"/>
      <c r="CBG29" s="17"/>
      <c r="CBH29" s="17"/>
      <c r="CBI29" s="17"/>
      <c r="CBJ29" s="17"/>
      <c r="CBK29" s="17"/>
      <c r="CBL29" s="17"/>
      <c r="CBM29" s="17"/>
      <c r="CBN29" s="17"/>
      <c r="CBO29" s="17"/>
      <c r="CBP29" s="17"/>
      <c r="CBQ29" s="17"/>
      <c r="CBR29" s="17"/>
      <c r="CBS29" s="17"/>
      <c r="CBT29" s="17"/>
      <c r="CBU29" s="17"/>
      <c r="CBV29" s="17"/>
      <c r="CBW29" s="17"/>
      <c r="CBX29" s="17"/>
      <c r="CBY29" s="17"/>
      <c r="CBZ29" s="17"/>
      <c r="CCA29" s="17"/>
      <c r="CCB29" s="17"/>
      <c r="CCC29" s="17"/>
      <c r="CCD29" s="17"/>
      <c r="CCE29" s="17"/>
      <c r="CCF29" s="17"/>
      <c r="CCG29" s="17"/>
      <c r="CCH29" s="17"/>
      <c r="CCI29" s="17"/>
      <c r="CCJ29" s="17"/>
      <c r="CCK29" s="17"/>
      <c r="CCL29" s="17"/>
      <c r="CCM29" s="17"/>
      <c r="CCN29" s="17"/>
      <c r="CCO29" s="17"/>
      <c r="CCP29" s="17"/>
      <c r="CCQ29" s="17"/>
      <c r="CCR29" s="17"/>
      <c r="CCS29" s="17"/>
      <c r="CCT29" s="17"/>
      <c r="CCU29" s="17"/>
      <c r="CCV29" s="17"/>
      <c r="CCW29" s="17"/>
      <c r="CCX29" s="17"/>
      <c r="CCY29" s="17"/>
      <c r="CCZ29" s="17"/>
      <c r="CDA29" s="17"/>
      <c r="CDB29" s="17"/>
      <c r="CDC29" s="17"/>
      <c r="CDD29" s="17"/>
      <c r="CDE29" s="17"/>
      <c r="CDF29" s="17"/>
      <c r="CDG29" s="17"/>
      <c r="CDH29" s="17"/>
      <c r="CDI29" s="17"/>
      <c r="CDJ29" s="17"/>
      <c r="CDK29" s="17"/>
      <c r="CDL29" s="17"/>
      <c r="CDM29" s="17"/>
      <c r="CDN29" s="17"/>
      <c r="CDO29" s="17"/>
      <c r="CDP29" s="17"/>
      <c r="CDQ29" s="17"/>
      <c r="CDR29" s="17"/>
      <c r="CDS29" s="17"/>
      <c r="CDT29" s="17"/>
      <c r="CDU29" s="17"/>
    </row>
    <row r="30">
      <c r="A30" s="14" t="s">
        <v>2896</v>
      </c>
      <c r="B30" s="14" t="s">
        <v>2897</v>
      </c>
      <c r="C30" s="14" t="s">
        <v>2898</v>
      </c>
      <c r="D30" s="14" t="s">
        <v>2898</v>
      </c>
      <c r="E30" s="14" t="s">
        <v>2899</v>
      </c>
      <c r="F30" s="14" t="s">
        <v>2835</v>
      </c>
      <c r="I30" s="14" t="s">
        <v>2900</v>
      </c>
      <c r="J30" s="14" t="s">
        <v>2618</v>
      </c>
      <c r="K30" s="14" t="s">
        <v>2619</v>
      </c>
      <c r="L30" s="14" t="s">
        <v>2658</v>
      </c>
      <c r="M30" s="17"/>
      <c r="N30" s="14" t="s">
        <v>2673</v>
      </c>
      <c r="O30" s="14" t="s">
        <v>2901</v>
      </c>
      <c r="P30" s="14" t="s">
        <v>2902</v>
      </c>
      <c r="Q30" s="16">
        <v>11.0</v>
      </c>
      <c r="R30" s="16">
        <v>3988789.0</v>
      </c>
      <c r="S30" s="16">
        <v>3988789.0</v>
      </c>
      <c r="T30" s="14" t="s">
        <v>2622</v>
      </c>
      <c r="U30" s="14" t="s">
        <v>2631</v>
      </c>
      <c r="V30" s="14" t="s">
        <v>2903</v>
      </c>
      <c r="W30" s="14" t="s">
        <v>2904</v>
      </c>
      <c r="X30" s="16">
        <v>0.28</v>
      </c>
      <c r="Y30" s="17"/>
      <c r="Z30" s="16">
        <v>21.0</v>
      </c>
      <c r="AA30" s="16">
        <v>54.0</v>
      </c>
      <c r="AB30" s="17"/>
      <c r="AC30" s="17"/>
      <c r="AD30" s="16">
        <v>4.0</v>
      </c>
      <c r="AE30" s="22">
        <v>45334.0</v>
      </c>
      <c r="AF30" s="17"/>
      <c r="AG30" s="17"/>
      <c r="AH30" s="17"/>
      <c r="AI30" s="17"/>
      <c r="AJ30" s="17"/>
      <c r="AK30" s="17"/>
      <c r="AL30" s="16">
        <v>6.0</v>
      </c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4" t="s">
        <v>2905</v>
      </c>
      <c r="BB30" s="17"/>
      <c r="BC30" s="17"/>
      <c r="BD30" s="17"/>
      <c r="BE30" s="17"/>
      <c r="BF30" s="17"/>
      <c r="BG30" s="16">
        <v>3.0</v>
      </c>
      <c r="BH30" s="17"/>
      <c r="BI30" s="14" t="s">
        <v>2565</v>
      </c>
      <c r="BJ30" s="14" t="s">
        <v>2566</v>
      </c>
      <c r="BK30" s="17"/>
      <c r="BL30" s="17"/>
      <c r="BM30" s="16">
        <v>0.13333333</v>
      </c>
      <c r="BN30" s="17"/>
      <c r="BO30" s="17"/>
      <c r="BP30" s="17"/>
      <c r="BQ30" s="17"/>
      <c r="BR30" s="17"/>
      <c r="BS30" s="16">
        <v>0.2169</v>
      </c>
      <c r="BT30" s="16">
        <v>107.0</v>
      </c>
      <c r="BU30" s="14" t="s">
        <v>2567</v>
      </c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4" t="s">
        <v>2906</v>
      </c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4" t="s">
        <v>2659</v>
      </c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6">
        <v>1833.0</v>
      </c>
      <c r="EC30" s="17"/>
      <c r="ED30" s="17"/>
      <c r="EE30" s="14" t="s">
        <v>2907</v>
      </c>
      <c r="EF30" s="14" t="s">
        <v>2880</v>
      </c>
      <c r="EG30" s="16">
        <v>1.0</v>
      </c>
      <c r="EH30" s="16">
        <v>1.0</v>
      </c>
      <c r="EI30" s="17"/>
      <c r="EJ30" s="16">
        <v>16.0</v>
      </c>
      <c r="EK30" s="14" t="s">
        <v>2563</v>
      </c>
      <c r="EL30" s="14" t="s">
        <v>2908</v>
      </c>
      <c r="EM30" s="14" t="s">
        <v>2574</v>
      </c>
      <c r="EN30" s="14" t="s">
        <v>2909</v>
      </c>
      <c r="EO30" s="14" t="s">
        <v>2574</v>
      </c>
      <c r="EP30" s="17"/>
      <c r="EQ30" s="16">
        <v>1255.0</v>
      </c>
      <c r="ER30" s="16">
        <v>1.363</v>
      </c>
      <c r="ES30" s="14" t="s">
        <v>2880</v>
      </c>
      <c r="ET30" s="14" t="s">
        <v>2910</v>
      </c>
      <c r="EU30" s="17"/>
      <c r="EV30" s="14" t="s">
        <v>2659</v>
      </c>
      <c r="EW30" s="14" t="s">
        <v>2911</v>
      </c>
      <c r="EZ30" s="16">
        <v>0.0048</v>
      </c>
      <c r="FA30" s="17"/>
      <c r="FB30" s="17"/>
      <c r="FC30" s="17"/>
      <c r="FD30" s="17"/>
      <c r="FE30" s="17"/>
      <c r="FF30" s="16">
        <v>3248.0</v>
      </c>
      <c r="FG30" s="14" t="s">
        <v>2574</v>
      </c>
      <c r="FH30" s="14" t="s">
        <v>2912</v>
      </c>
      <c r="FI30" s="14" t="s">
        <v>2659</v>
      </c>
      <c r="FJ30" s="14" t="s">
        <v>2574</v>
      </c>
      <c r="FK30" s="17"/>
      <c r="FL30" s="14" t="s">
        <v>2847</v>
      </c>
      <c r="FM30" s="16">
        <v>11.6</v>
      </c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</row>
    <row r="31">
      <c r="A31" s="14" t="s">
        <v>2913</v>
      </c>
      <c r="B31" s="14" t="s">
        <v>2914</v>
      </c>
      <c r="C31" s="14" t="s">
        <v>2713</v>
      </c>
      <c r="D31" s="14" t="s">
        <v>2915</v>
      </c>
      <c r="E31" s="14" t="s">
        <v>2916</v>
      </c>
      <c r="F31" s="14" t="s">
        <v>2835</v>
      </c>
      <c r="I31" s="14" t="s">
        <v>2917</v>
      </c>
      <c r="J31" s="14" t="s">
        <v>2618</v>
      </c>
      <c r="K31" s="14" t="s">
        <v>2619</v>
      </c>
      <c r="L31" s="14" t="s">
        <v>2639</v>
      </c>
      <c r="M31" s="17"/>
      <c r="N31" s="14" t="s">
        <v>2690</v>
      </c>
      <c r="O31" s="14" t="s">
        <v>2690</v>
      </c>
      <c r="P31" s="14" t="s">
        <v>2690</v>
      </c>
      <c r="Q31" s="16">
        <v>11.0</v>
      </c>
      <c r="R31" s="16">
        <v>4095753.0</v>
      </c>
      <c r="S31" s="16">
        <v>4095753.0</v>
      </c>
      <c r="T31" s="14" t="s">
        <v>2631</v>
      </c>
      <c r="U31" s="14" t="s">
        <v>2622</v>
      </c>
      <c r="V31" s="14" t="s">
        <v>2918</v>
      </c>
      <c r="W31" s="14" t="s">
        <v>2919</v>
      </c>
      <c r="X31" s="16">
        <v>0.3</v>
      </c>
      <c r="Y31" s="17"/>
      <c r="Z31" s="16">
        <v>7.0</v>
      </c>
      <c r="AA31" s="16">
        <v>16.0</v>
      </c>
      <c r="AB31" s="17"/>
      <c r="AC31" s="16">
        <v>30.0</v>
      </c>
      <c r="AD31" s="16">
        <v>220.0</v>
      </c>
      <c r="AE31" s="22">
        <v>45485.0</v>
      </c>
      <c r="AF31" s="17"/>
      <c r="AG31" s="17"/>
      <c r="AH31" s="17"/>
      <c r="AI31" s="17"/>
      <c r="AJ31" s="17"/>
      <c r="AK31" s="17"/>
      <c r="AL31" s="16">
        <v>77.0</v>
      </c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4" t="s">
        <v>2920</v>
      </c>
      <c r="BB31" s="17"/>
      <c r="BC31" s="17"/>
      <c r="BD31" s="17"/>
      <c r="BE31" s="17"/>
      <c r="BF31" s="17"/>
      <c r="BG31" s="16">
        <v>1.0</v>
      </c>
      <c r="BH31" s="14" t="s">
        <v>2564</v>
      </c>
      <c r="BI31" s="14" t="s">
        <v>2594</v>
      </c>
      <c r="BJ31" s="14" t="s">
        <v>2566</v>
      </c>
      <c r="BK31" s="17"/>
      <c r="BL31" s="17"/>
      <c r="BM31" s="16">
        <v>7.33333333</v>
      </c>
      <c r="BN31" s="17"/>
      <c r="BO31" s="17"/>
      <c r="BP31" s="17"/>
      <c r="BQ31" s="17"/>
      <c r="BR31" s="17"/>
      <c r="BS31" s="16">
        <v>0.3072</v>
      </c>
      <c r="BT31" s="16">
        <v>55.4952822</v>
      </c>
      <c r="BU31" s="14" t="s">
        <v>2567</v>
      </c>
      <c r="BV31" s="14" t="s">
        <v>2921</v>
      </c>
      <c r="BW31" s="14" t="s">
        <v>2922</v>
      </c>
      <c r="BX31" s="16">
        <v>14.0</v>
      </c>
      <c r="BY31" s="14" t="s">
        <v>2920</v>
      </c>
      <c r="BZ31" s="16">
        <v>1688.0</v>
      </c>
      <c r="CA31" s="16">
        <v>-28243.0</v>
      </c>
      <c r="CB31" s="16">
        <v>0.0</v>
      </c>
      <c r="CC31" s="17"/>
      <c r="CD31" s="17"/>
      <c r="CE31" s="16">
        <v>55.4952822</v>
      </c>
      <c r="CF31" s="14" t="s">
        <v>2572</v>
      </c>
      <c r="CH31" s="19">
        <v>41708.0</v>
      </c>
      <c r="CI31" s="14" t="s">
        <v>2573</v>
      </c>
      <c r="CJ31" s="14" t="s">
        <v>2923</v>
      </c>
      <c r="CK31" s="14" t="s">
        <v>2574</v>
      </c>
      <c r="CL31" s="14" t="s">
        <v>2924</v>
      </c>
      <c r="CM31" s="20">
        <v>2279175.0</v>
      </c>
      <c r="CN31" s="14" t="s">
        <v>2924</v>
      </c>
      <c r="CO31" s="14" t="s">
        <v>2563</v>
      </c>
      <c r="CP31" s="14" t="s">
        <v>2563</v>
      </c>
      <c r="CQ31" s="16">
        <v>0.3507</v>
      </c>
      <c r="CR31" s="16">
        <v>0.32</v>
      </c>
      <c r="CS31" s="17"/>
      <c r="CT31" s="14" t="s">
        <v>2925</v>
      </c>
      <c r="CU31" s="14" t="s">
        <v>2577</v>
      </c>
      <c r="CV31" s="14" t="s">
        <v>2926</v>
      </c>
      <c r="CW31" s="14" t="s">
        <v>2609</v>
      </c>
      <c r="CX31" s="14" t="s">
        <v>2580</v>
      </c>
      <c r="CY31" s="16">
        <v>55.4952822</v>
      </c>
      <c r="CZ31" s="14" t="s">
        <v>2581</v>
      </c>
      <c r="DA31" s="14" t="s">
        <v>2563</v>
      </c>
      <c r="DB31" s="14" t="s">
        <v>2574</v>
      </c>
      <c r="DC31" s="14" t="s">
        <v>2708</v>
      </c>
      <c r="DD31" s="14" t="s">
        <v>2927</v>
      </c>
      <c r="DE31" s="14" t="s">
        <v>2574</v>
      </c>
      <c r="DF31" s="14" t="s">
        <v>2563</v>
      </c>
      <c r="DG31" s="14" t="s">
        <v>2928</v>
      </c>
      <c r="DH31" s="14" t="s">
        <v>2929</v>
      </c>
      <c r="DI31" s="14" t="s">
        <v>2930</v>
      </c>
      <c r="DJ31" s="14" t="s">
        <v>2931</v>
      </c>
      <c r="DK31" s="16">
        <v>94.0</v>
      </c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Q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  <c r="ST31" s="17"/>
      <c r="SU31" s="17"/>
      <c r="SV31" s="17"/>
      <c r="SW31" s="17"/>
      <c r="SX31" s="17"/>
      <c r="SY31" s="17"/>
      <c r="SZ31" s="17"/>
      <c r="TA31" s="17"/>
      <c r="TB31" s="17"/>
      <c r="TC31" s="17"/>
      <c r="TD31" s="17"/>
      <c r="TE31" s="17"/>
      <c r="TF31" s="17"/>
      <c r="TG31" s="17"/>
      <c r="TH31" s="17"/>
      <c r="TI31" s="17"/>
      <c r="TJ31" s="17"/>
      <c r="TK31" s="17"/>
      <c r="TL31" s="17"/>
      <c r="TM31" s="17"/>
      <c r="TN31" s="17"/>
      <c r="TO31" s="17"/>
      <c r="TP31" s="17"/>
      <c r="TQ31" s="17"/>
      <c r="TR31" s="17"/>
      <c r="TS31" s="17"/>
      <c r="TT31" s="17"/>
      <c r="TU31" s="17"/>
      <c r="TV31" s="17"/>
      <c r="TW31" s="17"/>
      <c r="TX31" s="17"/>
      <c r="TY31" s="17"/>
      <c r="TZ31" s="17"/>
      <c r="UA31" s="17"/>
      <c r="UB31" s="17"/>
      <c r="UC31" s="17"/>
      <c r="UD31" s="17"/>
      <c r="UE31" s="17"/>
      <c r="UF31" s="17"/>
      <c r="UG31" s="17"/>
      <c r="UH31" s="17"/>
      <c r="UI31" s="17"/>
      <c r="UJ31" s="17"/>
      <c r="UK31" s="17"/>
      <c r="UL31" s="17"/>
      <c r="UM31" s="17"/>
      <c r="UN31" s="17"/>
      <c r="UO31" s="17"/>
      <c r="UP31" s="17"/>
      <c r="UQ31" s="17"/>
      <c r="UR31" s="17"/>
      <c r="US31" s="17"/>
      <c r="UT31" s="17"/>
      <c r="UU31" s="17"/>
      <c r="UV31" s="17"/>
      <c r="UW31" s="17"/>
      <c r="UX31" s="17"/>
      <c r="UY31" s="17"/>
      <c r="UZ31" s="17"/>
      <c r="VA31" s="17"/>
      <c r="VB31" s="17"/>
      <c r="VC31" s="17"/>
      <c r="VD31" s="17"/>
      <c r="VE31" s="17"/>
      <c r="VF31" s="17"/>
      <c r="VG31" s="17"/>
      <c r="VH31" s="17"/>
      <c r="VI31" s="17"/>
      <c r="VJ31" s="17"/>
      <c r="VK31" s="17"/>
      <c r="VL31" s="17"/>
      <c r="VM31" s="17"/>
      <c r="VN31" s="17"/>
      <c r="VO31" s="17"/>
      <c r="VP31" s="17"/>
      <c r="VQ31" s="17"/>
      <c r="VR31" s="17"/>
      <c r="VS31" s="17"/>
      <c r="VT31" s="17"/>
      <c r="VU31" s="17"/>
      <c r="VV31" s="17"/>
      <c r="VW31" s="17"/>
      <c r="VX31" s="17"/>
      <c r="VY31" s="17"/>
      <c r="VZ31" s="17"/>
      <c r="WA31" s="17"/>
      <c r="WB31" s="17"/>
      <c r="WC31" s="17"/>
      <c r="WD31" s="17"/>
      <c r="WE31" s="17"/>
      <c r="WF31" s="17"/>
      <c r="WG31" s="17"/>
      <c r="WH31" s="17"/>
      <c r="WI31" s="17"/>
      <c r="WJ31" s="17"/>
      <c r="WK31" s="17"/>
      <c r="WL31" s="17"/>
      <c r="WM31" s="17"/>
      <c r="WN31" s="17"/>
      <c r="WO31" s="17"/>
      <c r="WP31" s="17"/>
      <c r="WQ31" s="17"/>
      <c r="WR31" s="17"/>
      <c r="WS31" s="17"/>
      <c r="WT31" s="17"/>
      <c r="WU31" s="17"/>
      <c r="WV31" s="17"/>
      <c r="WW31" s="17"/>
      <c r="WX31" s="17"/>
      <c r="WY31" s="17"/>
      <c r="WZ31" s="17"/>
      <c r="XA31" s="17"/>
      <c r="XB31" s="17"/>
      <c r="XC31" s="17"/>
      <c r="XD31" s="17"/>
      <c r="XE31" s="17"/>
      <c r="XF31" s="17"/>
      <c r="XG31" s="17"/>
      <c r="XH31" s="17"/>
      <c r="XI31" s="17"/>
      <c r="XJ31" s="17"/>
      <c r="XK31" s="17"/>
      <c r="XL31" s="17"/>
      <c r="XM31" s="17"/>
      <c r="XN31" s="17"/>
      <c r="XO31" s="17"/>
      <c r="XP31" s="17"/>
      <c r="XQ31" s="17"/>
      <c r="XR31" s="17"/>
      <c r="XS31" s="17"/>
      <c r="XT31" s="17"/>
      <c r="XU31" s="17"/>
      <c r="XV31" s="17"/>
      <c r="XW31" s="17"/>
      <c r="XX31" s="17"/>
      <c r="XY31" s="17"/>
      <c r="XZ31" s="17"/>
      <c r="YA31" s="17"/>
      <c r="YB31" s="17"/>
      <c r="YC31" s="17"/>
      <c r="YD31" s="17"/>
      <c r="YE31" s="17"/>
      <c r="YF31" s="17"/>
      <c r="YG31" s="17"/>
      <c r="YH31" s="17"/>
      <c r="YI31" s="17"/>
      <c r="YJ31" s="17"/>
      <c r="YK31" s="17"/>
      <c r="YL31" s="17"/>
      <c r="YM31" s="17"/>
      <c r="YN31" s="17"/>
      <c r="YO31" s="17"/>
      <c r="YP31" s="17"/>
      <c r="YQ31" s="17"/>
      <c r="YR31" s="17"/>
      <c r="YS31" s="17"/>
      <c r="YT31" s="17"/>
      <c r="YU31" s="17"/>
      <c r="YV31" s="17"/>
      <c r="YW31" s="17"/>
      <c r="YX31" s="17"/>
      <c r="YY31" s="17"/>
      <c r="YZ31" s="17"/>
      <c r="ZA31" s="17"/>
      <c r="ZB31" s="17"/>
      <c r="ZC31" s="17"/>
      <c r="ZD31" s="17"/>
      <c r="ZE31" s="17"/>
      <c r="ZF31" s="17"/>
      <c r="ZG31" s="17"/>
      <c r="ZH31" s="17"/>
      <c r="ZI31" s="17"/>
      <c r="ZJ31" s="17"/>
      <c r="ZK31" s="17"/>
      <c r="ZL31" s="17"/>
      <c r="ZM31" s="17"/>
      <c r="ZN31" s="17"/>
      <c r="ZO31" s="17"/>
      <c r="ZP31" s="17"/>
      <c r="ZQ31" s="17"/>
      <c r="ZR31" s="17"/>
      <c r="ZS31" s="17"/>
      <c r="ZT31" s="17"/>
      <c r="ZU31" s="17"/>
      <c r="ZV31" s="17"/>
      <c r="ZW31" s="17"/>
      <c r="ZX31" s="17"/>
      <c r="ZY31" s="17"/>
      <c r="ZZ31" s="17"/>
      <c r="AAA31" s="17"/>
      <c r="AAB31" s="17"/>
      <c r="AAC31" s="17"/>
      <c r="AAD31" s="17"/>
      <c r="AAE31" s="17"/>
      <c r="AAF31" s="17"/>
      <c r="AAG31" s="17"/>
      <c r="AAH31" s="17"/>
      <c r="AAI31" s="17"/>
      <c r="AAJ31" s="17"/>
      <c r="AAK31" s="17"/>
      <c r="AAL31" s="17"/>
      <c r="AAM31" s="17"/>
      <c r="AAN31" s="17"/>
      <c r="AAO31" s="17"/>
      <c r="AAP31" s="17"/>
      <c r="AAQ31" s="17"/>
      <c r="AAR31" s="17"/>
      <c r="AAS31" s="17"/>
      <c r="AAT31" s="17"/>
      <c r="AAU31" s="17"/>
      <c r="AAV31" s="17"/>
      <c r="AAW31" s="17"/>
      <c r="AAX31" s="17"/>
      <c r="AAY31" s="17"/>
      <c r="AAZ31" s="17"/>
      <c r="ABA31" s="17"/>
      <c r="ABB31" s="17"/>
      <c r="ABC31" s="17"/>
      <c r="ABD31" s="17"/>
      <c r="ABE31" s="17"/>
      <c r="ABF31" s="17"/>
      <c r="ABG31" s="17"/>
      <c r="ABH31" s="17"/>
      <c r="ABI31" s="17"/>
      <c r="ABJ31" s="17"/>
      <c r="ABK31" s="17"/>
      <c r="ABL31" s="17"/>
      <c r="ABM31" s="17"/>
      <c r="ABN31" s="17"/>
      <c r="ABO31" s="17"/>
      <c r="ABP31" s="17"/>
      <c r="ABQ31" s="17"/>
      <c r="ABR31" s="17"/>
      <c r="ABS31" s="17"/>
      <c r="ABT31" s="17"/>
      <c r="ABU31" s="17"/>
      <c r="ABV31" s="17"/>
      <c r="ABW31" s="17"/>
      <c r="ABX31" s="17"/>
      <c r="ABY31" s="17"/>
      <c r="ABZ31" s="17"/>
      <c r="ACA31" s="17"/>
      <c r="ACB31" s="17"/>
      <c r="ACC31" s="17"/>
      <c r="ACD31" s="17"/>
      <c r="ACE31" s="17"/>
      <c r="ACF31" s="17"/>
      <c r="ACG31" s="17"/>
      <c r="ACH31" s="17"/>
      <c r="ACI31" s="17"/>
      <c r="ACJ31" s="17"/>
      <c r="ACK31" s="17"/>
      <c r="ACL31" s="17"/>
      <c r="ACM31" s="17"/>
      <c r="ACN31" s="17"/>
      <c r="ACO31" s="17"/>
      <c r="ACP31" s="17"/>
      <c r="ACQ31" s="17"/>
      <c r="ACR31" s="17"/>
      <c r="ACS31" s="17"/>
      <c r="ACT31" s="17"/>
      <c r="ACU31" s="17"/>
      <c r="ACV31" s="17"/>
      <c r="ACW31" s="17"/>
      <c r="ACX31" s="17"/>
      <c r="ACY31" s="17"/>
      <c r="ACZ31" s="17"/>
      <c r="ADA31" s="17"/>
      <c r="ADB31" s="17"/>
      <c r="ADC31" s="17"/>
      <c r="ADD31" s="17"/>
      <c r="ADE31" s="17"/>
      <c r="ADF31" s="17"/>
      <c r="ADG31" s="17"/>
      <c r="ADH31" s="17"/>
      <c r="ADI31" s="17"/>
      <c r="ADJ31" s="17"/>
      <c r="ADK31" s="17"/>
      <c r="ADL31" s="17"/>
      <c r="ADM31" s="17"/>
      <c r="ADN31" s="17"/>
      <c r="ADO31" s="17"/>
      <c r="ADP31" s="17"/>
      <c r="ADQ31" s="17"/>
      <c r="ADR31" s="17"/>
      <c r="ADS31" s="17"/>
      <c r="ADT31" s="17"/>
      <c r="ADU31" s="17"/>
      <c r="ADV31" s="17"/>
      <c r="ADW31" s="17"/>
      <c r="ADX31" s="17"/>
      <c r="ADY31" s="17"/>
      <c r="ADZ31" s="17"/>
      <c r="AEA31" s="17"/>
      <c r="AEB31" s="17"/>
      <c r="AEC31" s="17"/>
      <c r="AED31" s="17"/>
      <c r="AEE31" s="17"/>
      <c r="AEF31" s="17"/>
      <c r="AEG31" s="17"/>
      <c r="AEH31" s="17"/>
      <c r="AEI31" s="17"/>
      <c r="AEJ31" s="17"/>
      <c r="AEK31" s="17"/>
      <c r="AEL31" s="17"/>
      <c r="AEM31" s="17"/>
      <c r="AEN31" s="17"/>
      <c r="AEO31" s="17"/>
      <c r="AEP31" s="17"/>
      <c r="AEQ31" s="17"/>
      <c r="AER31" s="17"/>
      <c r="AES31" s="17"/>
      <c r="AET31" s="17"/>
      <c r="AEU31" s="17"/>
      <c r="AEV31" s="17"/>
      <c r="AEW31" s="17"/>
      <c r="AEX31" s="17"/>
      <c r="AEY31" s="17"/>
      <c r="AEZ31" s="17"/>
      <c r="AFA31" s="17"/>
      <c r="AFB31" s="17"/>
      <c r="AFC31" s="17"/>
      <c r="AFD31" s="17"/>
      <c r="AFE31" s="17"/>
      <c r="AFF31" s="17"/>
      <c r="AFG31" s="17"/>
      <c r="AFH31" s="17"/>
      <c r="AFI31" s="17"/>
      <c r="AFJ31" s="17"/>
      <c r="AFK31" s="17"/>
      <c r="AFL31" s="17"/>
      <c r="AFM31" s="17"/>
      <c r="AFN31" s="17"/>
      <c r="AFO31" s="17"/>
      <c r="AFP31" s="17"/>
      <c r="AFQ31" s="17"/>
      <c r="AFR31" s="17"/>
      <c r="AFS31" s="17"/>
      <c r="AFT31" s="17"/>
      <c r="AFU31" s="17"/>
      <c r="AFV31" s="17"/>
      <c r="AFW31" s="17"/>
      <c r="AFX31" s="17"/>
      <c r="AFY31" s="17"/>
      <c r="AFZ31" s="17"/>
      <c r="AGA31" s="17"/>
      <c r="AGB31" s="17"/>
      <c r="AGC31" s="17"/>
      <c r="AGD31" s="17"/>
      <c r="AGE31" s="17"/>
      <c r="AGF31" s="17"/>
      <c r="AGG31" s="17"/>
      <c r="AGH31" s="17"/>
      <c r="AGI31" s="17"/>
      <c r="AGJ31" s="17"/>
      <c r="AGK31" s="17"/>
      <c r="AGL31" s="17"/>
      <c r="AGM31" s="17"/>
      <c r="AGN31" s="17"/>
      <c r="AGO31" s="17"/>
      <c r="AGP31" s="17"/>
      <c r="AGQ31" s="17"/>
      <c r="AGR31" s="17"/>
      <c r="AGS31" s="17"/>
      <c r="AGT31" s="17"/>
      <c r="AGU31" s="17"/>
      <c r="AGV31" s="17"/>
      <c r="AGW31" s="17"/>
      <c r="AGX31" s="17"/>
      <c r="AGY31" s="17"/>
      <c r="AGZ31" s="17"/>
      <c r="AHA31" s="17"/>
      <c r="AHB31" s="17"/>
      <c r="AHC31" s="17"/>
      <c r="AHD31" s="17"/>
      <c r="AHE31" s="17"/>
      <c r="AHF31" s="17"/>
      <c r="AHG31" s="17"/>
      <c r="AHH31" s="17"/>
      <c r="AHI31" s="17"/>
      <c r="AHJ31" s="17"/>
      <c r="AHK31" s="17"/>
      <c r="AHL31" s="17"/>
      <c r="AHM31" s="17"/>
      <c r="AHN31" s="17"/>
      <c r="AHO31" s="17"/>
      <c r="AHP31" s="17"/>
      <c r="AHQ31" s="17"/>
      <c r="AHR31" s="17"/>
      <c r="AHS31" s="17"/>
      <c r="AHT31" s="17"/>
      <c r="AHU31" s="17"/>
      <c r="AHV31" s="17"/>
      <c r="AHW31" s="17"/>
      <c r="AHX31" s="17"/>
      <c r="AHY31" s="17"/>
      <c r="AHZ31" s="17"/>
      <c r="AIA31" s="17"/>
      <c r="AIB31" s="17"/>
      <c r="AIC31" s="17"/>
      <c r="AID31" s="17"/>
      <c r="AIE31" s="17"/>
      <c r="AIF31" s="17"/>
      <c r="AIG31" s="17"/>
      <c r="AIH31" s="17"/>
      <c r="AII31" s="17"/>
      <c r="AIJ31" s="17"/>
      <c r="AIK31" s="17"/>
      <c r="AIL31" s="17"/>
      <c r="AIM31" s="17"/>
      <c r="AIN31" s="17"/>
      <c r="AIO31" s="17"/>
      <c r="AIP31" s="17"/>
      <c r="AIQ31" s="17"/>
      <c r="AIR31" s="17"/>
      <c r="AIS31" s="17"/>
      <c r="AIT31" s="17"/>
      <c r="AIU31" s="17"/>
      <c r="AIV31" s="17"/>
      <c r="AIW31" s="17"/>
      <c r="AIX31" s="17"/>
      <c r="AIY31" s="17"/>
      <c r="AIZ31" s="17"/>
      <c r="AJA31" s="17"/>
      <c r="AJB31" s="17"/>
      <c r="AJC31" s="17"/>
      <c r="AJD31" s="17"/>
      <c r="AJE31" s="17"/>
      <c r="AJF31" s="17"/>
      <c r="AJG31" s="17"/>
      <c r="AJH31" s="17"/>
      <c r="AJI31" s="17"/>
      <c r="AJJ31" s="17"/>
      <c r="AJK31" s="17"/>
      <c r="AJL31" s="17"/>
      <c r="AJM31" s="17"/>
      <c r="AJN31" s="17"/>
      <c r="AJO31" s="17"/>
      <c r="AJP31" s="17"/>
      <c r="AJQ31" s="17"/>
      <c r="AJR31" s="17"/>
      <c r="AJS31" s="17"/>
      <c r="AJT31" s="17"/>
      <c r="AJU31" s="17"/>
      <c r="AJV31" s="17"/>
      <c r="AJW31" s="17"/>
      <c r="AJX31" s="17"/>
      <c r="AJY31" s="17"/>
      <c r="AJZ31" s="17"/>
      <c r="AKA31" s="17"/>
      <c r="AKB31" s="17"/>
      <c r="AKC31" s="17"/>
      <c r="AKD31" s="17"/>
      <c r="AKE31" s="17"/>
      <c r="AKF31" s="17"/>
      <c r="AKG31" s="17"/>
      <c r="AKH31" s="17"/>
      <c r="AKI31" s="17"/>
      <c r="AKJ31" s="17"/>
      <c r="AKK31" s="17"/>
      <c r="AKL31" s="17"/>
      <c r="AKM31" s="17"/>
      <c r="AKN31" s="17"/>
      <c r="AKO31" s="17"/>
      <c r="AKP31" s="17"/>
      <c r="AKQ31" s="17"/>
      <c r="AKR31" s="17"/>
      <c r="AKS31" s="17"/>
      <c r="AKT31" s="17"/>
      <c r="AKU31" s="17"/>
      <c r="AKV31" s="17"/>
      <c r="AKW31" s="17"/>
      <c r="AKX31" s="17"/>
      <c r="AKY31" s="17"/>
      <c r="AKZ31" s="17"/>
      <c r="ALA31" s="17"/>
      <c r="ALB31" s="17"/>
      <c r="ALC31" s="17"/>
      <c r="ALD31" s="17"/>
      <c r="ALE31" s="17"/>
      <c r="ALF31" s="17"/>
      <c r="ALG31" s="17"/>
      <c r="ALH31" s="17"/>
      <c r="ALI31" s="17"/>
      <c r="ALJ31" s="17"/>
      <c r="ALK31" s="17"/>
      <c r="ALL31" s="17"/>
      <c r="ALM31" s="17"/>
      <c r="ALN31" s="17"/>
      <c r="ALO31" s="17"/>
      <c r="ALP31" s="17"/>
      <c r="ALQ31" s="17"/>
      <c r="ALR31" s="17"/>
      <c r="ALS31" s="17"/>
      <c r="ALT31" s="17"/>
      <c r="ALU31" s="17"/>
      <c r="ALV31" s="17"/>
      <c r="ALW31" s="17"/>
      <c r="ALX31" s="17"/>
      <c r="ALY31" s="17"/>
      <c r="ALZ31" s="17"/>
      <c r="AMA31" s="17"/>
      <c r="AMB31" s="17"/>
      <c r="AMC31" s="17"/>
      <c r="AMD31" s="17"/>
      <c r="AME31" s="17"/>
      <c r="AMF31" s="17"/>
      <c r="AMG31" s="17"/>
      <c r="AMH31" s="17"/>
      <c r="AMI31" s="17"/>
      <c r="AMJ31" s="17"/>
      <c r="AMK31" s="17"/>
      <c r="AML31" s="17"/>
      <c r="AMM31" s="17"/>
      <c r="AMN31" s="17"/>
      <c r="AMO31" s="17"/>
      <c r="AMP31" s="17"/>
      <c r="AMQ31" s="17"/>
      <c r="AMR31" s="17"/>
      <c r="AMS31" s="17"/>
      <c r="AMT31" s="17"/>
      <c r="AMU31" s="17"/>
      <c r="AMV31" s="17"/>
      <c r="AMW31" s="17"/>
      <c r="AMX31" s="17"/>
      <c r="AMY31" s="17"/>
      <c r="AMZ31" s="17"/>
      <c r="ANA31" s="17"/>
      <c r="ANB31" s="17"/>
      <c r="ANC31" s="17"/>
      <c r="AND31" s="17"/>
      <c r="ANE31" s="17"/>
      <c r="ANF31" s="17"/>
      <c r="ANG31" s="17"/>
      <c r="ANH31" s="17"/>
      <c r="ANI31" s="17"/>
      <c r="ANJ31" s="17"/>
      <c r="ANK31" s="17"/>
      <c r="ANL31" s="17"/>
      <c r="ANM31" s="17"/>
      <c r="ANN31" s="17"/>
      <c r="ANO31" s="17"/>
      <c r="ANP31" s="17"/>
      <c r="ANQ31" s="17"/>
      <c r="ANR31" s="17"/>
      <c r="ANS31" s="17"/>
      <c r="ANT31" s="17"/>
      <c r="ANU31" s="17"/>
      <c r="ANV31" s="17"/>
      <c r="ANW31" s="17"/>
      <c r="ANX31" s="17"/>
      <c r="ANY31" s="17"/>
      <c r="ANZ31" s="17"/>
      <c r="AOA31" s="17"/>
      <c r="AOB31" s="17"/>
      <c r="AOC31" s="17"/>
      <c r="AOD31" s="17"/>
      <c r="AOE31" s="17"/>
      <c r="AOF31" s="17"/>
      <c r="AOG31" s="17"/>
      <c r="AOH31" s="17"/>
      <c r="AOI31" s="17"/>
      <c r="AOJ31" s="17"/>
      <c r="AOK31" s="17"/>
      <c r="AOL31" s="17"/>
      <c r="AOM31" s="17"/>
      <c r="AON31" s="17"/>
      <c r="AOO31" s="17"/>
      <c r="AOP31" s="17"/>
      <c r="AOQ31" s="17"/>
      <c r="AOR31" s="17"/>
      <c r="AOS31" s="17"/>
      <c r="AOT31" s="17"/>
      <c r="AOU31" s="17"/>
      <c r="AOV31" s="17"/>
      <c r="AOW31" s="17"/>
      <c r="AOX31" s="17"/>
      <c r="AOY31" s="17"/>
      <c r="AOZ31" s="17"/>
      <c r="APA31" s="17"/>
      <c r="APB31" s="17"/>
      <c r="APC31" s="17"/>
      <c r="APD31" s="17"/>
      <c r="APE31" s="17"/>
      <c r="APF31" s="17"/>
      <c r="APG31" s="17"/>
      <c r="APH31" s="17"/>
      <c r="API31" s="17"/>
      <c r="APJ31" s="17"/>
      <c r="APK31" s="17"/>
      <c r="APL31" s="17"/>
      <c r="APM31" s="17"/>
      <c r="APN31" s="17"/>
      <c r="APO31" s="17"/>
      <c r="APP31" s="17"/>
      <c r="APQ31" s="17"/>
      <c r="APR31" s="17"/>
      <c r="APS31" s="17"/>
      <c r="APT31" s="17"/>
      <c r="APU31" s="17"/>
      <c r="APV31" s="17"/>
      <c r="APW31" s="17"/>
      <c r="APX31" s="17"/>
      <c r="APY31" s="17"/>
      <c r="APZ31" s="17"/>
      <c r="AQA31" s="17"/>
      <c r="AQB31" s="17"/>
      <c r="AQC31" s="17"/>
      <c r="AQD31" s="17"/>
      <c r="AQE31" s="17"/>
      <c r="AQF31" s="17"/>
      <c r="AQG31" s="17"/>
      <c r="AQH31" s="17"/>
      <c r="AQI31" s="17"/>
      <c r="AQJ31" s="17"/>
      <c r="AQK31" s="17"/>
      <c r="AQL31" s="17"/>
      <c r="AQM31" s="17"/>
      <c r="AQN31" s="17"/>
      <c r="AQO31" s="17"/>
      <c r="AQP31" s="17"/>
      <c r="AQQ31" s="17"/>
      <c r="AQR31" s="17"/>
      <c r="AQS31" s="17"/>
      <c r="AQT31" s="17"/>
      <c r="AQU31" s="17"/>
      <c r="AQV31" s="17"/>
      <c r="AQW31" s="17"/>
      <c r="AQX31" s="17"/>
      <c r="AQY31" s="17"/>
      <c r="AQZ31" s="17"/>
      <c r="ARA31" s="17"/>
      <c r="ARB31" s="17"/>
      <c r="ARC31" s="17"/>
      <c r="ARD31" s="17"/>
      <c r="ARE31" s="17"/>
      <c r="ARF31" s="17"/>
      <c r="ARG31" s="17"/>
      <c r="ARH31" s="17"/>
      <c r="ARI31" s="17"/>
      <c r="ARJ31" s="17"/>
      <c r="ARK31" s="17"/>
      <c r="ARL31" s="17"/>
      <c r="ARM31" s="17"/>
      <c r="ARN31" s="17"/>
      <c r="ARO31" s="17"/>
      <c r="ARP31" s="17"/>
      <c r="ARQ31" s="17"/>
      <c r="ARR31" s="17"/>
      <c r="ARS31" s="17"/>
      <c r="ART31" s="17"/>
      <c r="ARU31" s="17"/>
      <c r="ARV31" s="17"/>
      <c r="ARW31" s="17"/>
      <c r="ARX31" s="17"/>
      <c r="ARY31" s="17"/>
      <c r="ARZ31" s="17"/>
      <c r="ASA31" s="17"/>
      <c r="ASB31" s="17"/>
      <c r="ASC31" s="17"/>
      <c r="ASD31" s="17"/>
      <c r="ASE31" s="17"/>
      <c r="ASF31" s="17"/>
      <c r="ASG31" s="17"/>
      <c r="ASH31" s="17"/>
      <c r="ASI31" s="17"/>
      <c r="ASJ31" s="17"/>
      <c r="ASK31" s="17"/>
      <c r="ASL31" s="17"/>
      <c r="ASM31" s="17"/>
      <c r="ASN31" s="17"/>
      <c r="ASO31" s="17"/>
      <c r="ASP31" s="17"/>
      <c r="ASQ31" s="17"/>
      <c r="ASR31" s="17"/>
      <c r="ASS31" s="17"/>
      <c r="AST31" s="17"/>
      <c r="ASU31" s="17"/>
      <c r="ASV31" s="17"/>
      <c r="ASW31" s="17"/>
      <c r="ASX31" s="17"/>
      <c r="ASY31" s="17"/>
      <c r="ASZ31" s="17"/>
      <c r="ATA31" s="17"/>
      <c r="ATB31" s="17"/>
      <c r="ATC31" s="17"/>
      <c r="ATD31" s="17"/>
      <c r="ATE31" s="17"/>
      <c r="ATF31" s="17"/>
      <c r="ATG31" s="17"/>
      <c r="ATH31" s="17"/>
      <c r="ATI31" s="17"/>
      <c r="ATJ31" s="17"/>
      <c r="ATK31" s="17"/>
      <c r="ATL31" s="17"/>
      <c r="ATM31" s="17"/>
      <c r="ATN31" s="17"/>
      <c r="ATO31" s="17"/>
      <c r="ATP31" s="17"/>
      <c r="ATQ31" s="17"/>
      <c r="ATR31" s="17"/>
      <c r="ATS31" s="17"/>
      <c r="ATT31" s="17"/>
      <c r="ATU31" s="17"/>
      <c r="ATV31" s="17"/>
      <c r="ATW31" s="17"/>
      <c r="ATX31" s="17"/>
      <c r="ATY31" s="17"/>
      <c r="ATZ31" s="17"/>
      <c r="AUA31" s="17"/>
      <c r="AUB31" s="17"/>
      <c r="AUC31" s="17"/>
      <c r="AUD31" s="17"/>
      <c r="AUE31" s="17"/>
      <c r="AUF31" s="17"/>
      <c r="AUG31" s="17"/>
      <c r="AUH31" s="17"/>
      <c r="AUI31" s="17"/>
      <c r="AUJ31" s="17"/>
      <c r="AUK31" s="17"/>
      <c r="AUL31" s="17"/>
      <c r="AUM31" s="17"/>
      <c r="AUN31" s="17"/>
      <c r="AUO31" s="17"/>
      <c r="AUP31" s="17"/>
      <c r="AUQ31" s="17"/>
      <c r="AUR31" s="17"/>
      <c r="AUS31" s="17"/>
      <c r="AUT31" s="17"/>
      <c r="AUU31" s="17"/>
      <c r="AUV31" s="17"/>
      <c r="AUW31" s="17"/>
      <c r="AUX31" s="17"/>
      <c r="AUY31" s="17"/>
      <c r="AUZ31" s="17"/>
      <c r="AVA31" s="17"/>
      <c r="AVB31" s="17"/>
      <c r="AVC31" s="17"/>
      <c r="AVD31" s="17"/>
      <c r="AVE31" s="17"/>
      <c r="AVF31" s="17"/>
      <c r="AVG31" s="17"/>
      <c r="AVH31" s="17"/>
      <c r="AVI31" s="17"/>
      <c r="AVJ31" s="17"/>
      <c r="AVK31" s="17"/>
      <c r="AVL31" s="17"/>
      <c r="AVM31" s="17"/>
      <c r="AVN31" s="17"/>
      <c r="AVO31" s="17"/>
      <c r="AVP31" s="17"/>
      <c r="AVQ31" s="17"/>
      <c r="AVR31" s="17"/>
      <c r="AVS31" s="17"/>
      <c r="AVT31" s="17"/>
      <c r="AVU31" s="17"/>
      <c r="AVV31" s="17"/>
      <c r="AVW31" s="17"/>
      <c r="AVX31" s="17"/>
      <c r="AVY31" s="17"/>
      <c r="AVZ31" s="17"/>
      <c r="AWA31" s="17"/>
      <c r="AWB31" s="17"/>
      <c r="AWC31" s="17"/>
      <c r="AWD31" s="17"/>
      <c r="AWE31" s="17"/>
      <c r="AWF31" s="17"/>
      <c r="AWG31" s="17"/>
      <c r="AWH31" s="17"/>
      <c r="AWI31" s="17"/>
      <c r="AWJ31" s="17"/>
      <c r="AWK31" s="17"/>
      <c r="AWL31" s="17"/>
      <c r="AWM31" s="17"/>
      <c r="AWN31" s="17"/>
      <c r="AWO31" s="17"/>
      <c r="AWP31" s="17"/>
      <c r="AWQ31" s="17"/>
      <c r="AWR31" s="17"/>
      <c r="AWS31" s="17"/>
      <c r="AWT31" s="17"/>
      <c r="AWU31" s="17"/>
      <c r="AWV31" s="17"/>
      <c r="AWW31" s="17"/>
      <c r="AWX31" s="17"/>
      <c r="AWY31" s="17"/>
      <c r="AWZ31" s="17"/>
      <c r="AXA31" s="17"/>
      <c r="AXB31" s="17"/>
      <c r="AXC31" s="17"/>
      <c r="AXD31" s="17"/>
      <c r="AXE31" s="17"/>
      <c r="AXF31" s="17"/>
      <c r="AXG31" s="17"/>
      <c r="AXH31" s="17"/>
      <c r="AXI31" s="17"/>
      <c r="AXJ31" s="17"/>
      <c r="AXK31" s="17"/>
      <c r="AXL31" s="17"/>
      <c r="AXM31" s="17"/>
      <c r="AXN31" s="17"/>
      <c r="AXO31" s="17"/>
      <c r="AXP31" s="17"/>
      <c r="AXQ31" s="17"/>
      <c r="AXR31" s="17"/>
      <c r="AXS31" s="17"/>
      <c r="AXT31" s="17"/>
      <c r="AXU31" s="17"/>
      <c r="AXV31" s="17"/>
      <c r="AXW31" s="17"/>
      <c r="AXX31" s="17"/>
      <c r="AXY31" s="17"/>
      <c r="AXZ31" s="17"/>
      <c r="AYA31" s="17"/>
      <c r="AYB31" s="17"/>
      <c r="AYC31" s="17"/>
      <c r="AYD31" s="17"/>
      <c r="AYE31" s="17"/>
      <c r="AYF31" s="17"/>
      <c r="AYG31" s="17"/>
      <c r="AYH31" s="17"/>
      <c r="AYI31" s="17"/>
      <c r="AYJ31" s="17"/>
      <c r="AYK31" s="17"/>
      <c r="AYL31" s="17"/>
      <c r="AYM31" s="17"/>
      <c r="AYN31" s="17"/>
      <c r="AYO31" s="17"/>
      <c r="AYP31" s="17"/>
      <c r="AYQ31" s="17"/>
      <c r="AYR31" s="17"/>
      <c r="AYS31" s="17"/>
      <c r="AYT31" s="17"/>
      <c r="AYU31" s="17"/>
      <c r="AYV31" s="17"/>
      <c r="AYW31" s="17"/>
      <c r="AYX31" s="17"/>
      <c r="AYY31" s="17"/>
      <c r="AYZ31" s="17"/>
      <c r="AZA31" s="17"/>
      <c r="AZB31" s="17"/>
      <c r="AZC31" s="17"/>
      <c r="AZD31" s="17"/>
      <c r="AZE31" s="17"/>
      <c r="AZF31" s="17"/>
      <c r="AZG31" s="17"/>
      <c r="AZH31" s="17"/>
      <c r="AZI31" s="17"/>
      <c r="AZJ31" s="17"/>
      <c r="AZK31" s="17"/>
      <c r="AZL31" s="17"/>
      <c r="AZM31" s="17"/>
      <c r="AZN31" s="17"/>
      <c r="AZO31" s="17"/>
      <c r="AZP31" s="17"/>
      <c r="AZQ31" s="17"/>
      <c r="AZR31" s="17"/>
      <c r="AZS31" s="17"/>
      <c r="AZT31" s="17"/>
      <c r="AZU31" s="17"/>
      <c r="AZV31" s="17"/>
      <c r="AZW31" s="17"/>
      <c r="AZX31" s="17"/>
      <c r="AZY31" s="17"/>
      <c r="AZZ31" s="17"/>
      <c r="BAA31" s="17"/>
      <c r="BAB31" s="17"/>
      <c r="BAC31" s="17"/>
      <c r="BAD31" s="17"/>
      <c r="BAE31" s="17"/>
      <c r="BAF31" s="17"/>
      <c r="BAG31" s="17"/>
      <c r="BAH31" s="17"/>
      <c r="BAI31" s="17"/>
      <c r="BAJ31" s="17"/>
      <c r="BAK31" s="17"/>
      <c r="BAL31" s="17"/>
      <c r="BAM31" s="17"/>
      <c r="BAN31" s="17"/>
      <c r="BAO31" s="17"/>
      <c r="BAP31" s="17"/>
      <c r="BAQ31" s="17"/>
      <c r="BAR31" s="17"/>
      <c r="BAS31" s="17"/>
      <c r="BAT31" s="17"/>
      <c r="BAU31" s="17"/>
      <c r="BAV31" s="17"/>
      <c r="BAW31" s="17"/>
      <c r="BAX31" s="17"/>
      <c r="BAY31" s="17"/>
      <c r="BAZ31" s="17"/>
      <c r="BBA31" s="17"/>
      <c r="BBB31" s="17"/>
      <c r="BBC31" s="17"/>
      <c r="BBD31" s="17"/>
      <c r="BBE31" s="17"/>
      <c r="BBF31" s="17"/>
      <c r="BBG31" s="17"/>
      <c r="BBH31" s="17"/>
      <c r="BBI31" s="17"/>
      <c r="BBJ31" s="17"/>
      <c r="BBK31" s="17"/>
      <c r="BBL31" s="17"/>
      <c r="BBM31" s="17"/>
      <c r="BBN31" s="17"/>
      <c r="BBO31" s="17"/>
      <c r="BBP31" s="17"/>
      <c r="BBQ31" s="17"/>
      <c r="BBR31" s="17"/>
      <c r="BBS31" s="17"/>
      <c r="BBT31" s="17"/>
      <c r="BBU31" s="17"/>
      <c r="BBV31" s="17"/>
      <c r="BBW31" s="17"/>
      <c r="BBX31" s="17"/>
      <c r="BBY31" s="17"/>
      <c r="BBZ31" s="17"/>
      <c r="BCA31" s="17"/>
      <c r="BCB31" s="17"/>
      <c r="BCC31" s="17"/>
      <c r="BCD31" s="17"/>
      <c r="BCE31" s="17"/>
      <c r="BCF31" s="17"/>
      <c r="BCG31" s="17"/>
      <c r="BCH31" s="17"/>
      <c r="BCI31" s="17"/>
      <c r="BCJ31" s="17"/>
      <c r="BCK31" s="17"/>
      <c r="BCL31" s="17"/>
      <c r="BCM31" s="17"/>
      <c r="BCN31" s="17"/>
      <c r="BCO31" s="17"/>
      <c r="BCP31" s="17"/>
      <c r="BCQ31" s="17"/>
      <c r="BCR31" s="17"/>
      <c r="BCS31" s="17"/>
      <c r="BCT31" s="17"/>
      <c r="BCU31" s="17"/>
      <c r="BCV31" s="17"/>
      <c r="BCW31" s="17"/>
      <c r="BCX31" s="17"/>
      <c r="BCY31" s="17"/>
      <c r="BCZ31" s="17"/>
      <c r="BDA31" s="17"/>
      <c r="BDB31" s="17"/>
      <c r="BDC31" s="17"/>
      <c r="BDD31" s="17"/>
      <c r="BDE31" s="17"/>
      <c r="BDF31" s="17"/>
      <c r="BDG31" s="17"/>
      <c r="BDH31" s="17"/>
      <c r="BDI31" s="17"/>
      <c r="BDJ31" s="17"/>
      <c r="BDK31" s="17"/>
      <c r="BDL31" s="17"/>
      <c r="BDM31" s="17"/>
      <c r="BDN31" s="17"/>
      <c r="BDO31" s="17"/>
      <c r="BDP31" s="17"/>
      <c r="BDQ31" s="17"/>
      <c r="BDR31" s="17"/>
      <c r="BDS31" s="17"/>
      <c r="BDT31" s="17"/>
      <c r="BDU31" s="17"/>
      <c r="BDV31" s="17"/>
      <c r="BDW31" s="17"/>
      <c r="BDX31" s="17"/>
      <c r="BDY31" s="17"/>
      <c r="BDZ31" s="17"/>
      <c r="BEA31" s="17"/>
      <c r="BEB31" s="17"/>
      <c r="BEC31" s="17"/>
      <c r="BED31" s="17"/>
      <c r="BEE31" s="17"/>
      <c r="BEF31" s="17"/>
      <c r="BEG31" s="17"/>
      <c r="BEH31" s="17"/>
      <c r="BEI31" s="17"/>
      <c r="BEJ31" s="17"/>
      <c r="BEK31" s="17"/>
      <c r="BEL31" s="17"/>
      <c r="BEM31" s="17"/>
      <c r="BEN31" s="17"/>
      <c r="BEO31" s="17"/>
      <c r="BEP31" s="17"/>
      <c r="BEQ31" s="17"/>
      <c r="BER31" s="17"/>
      <c r="BES31" s="17"/>
      <c r="BET31" s="17"/>
      <c r="BEU31" s="17"/>
      <c r="BEV31" s="17"/>
      <c r="BEW31" s="17"/>
      <c r="BEX31" s="17"/>
      <c r="BEY31" s="17"/>
      <c r="BEZ31" s="17"/>
      <c r="BFA31" s="17"/>
      <c r="BFB31" s="17"/>
      <c r="BFC31" s="17"/>
      <c r="BFD31" s="17"/>
      <c r="BFE31" s="17"/>
      <c r="BFF31" s="17"/>
      <c r="BFG31" s="17"/>
      <c r="BFH31" s="17"/>
      <c r="BFI31" s="17"/>
      <c r="BFJ31" s="17"/>
      <c r="BFK31" s="17"/>
      <c r="BFL31" s="17"/>
      <c r="BFM31" s="17"/>
      <c r="BFN31" s="17"/>
      <c r="BFO31" s="17"/>
      <c r="BFP31" s="17"/>
      <c r="BFQ31" s="17"/>
      <c r="BFR31" s="17"/>
      <c r="BFS31" s="17"/>
      <c r="BFT31" s="17"/>
      <c r="BFU31" s="17"/>
      <c r="BFV31" s="17"/>
      <c r="BFW31" s="17"/>
      <c r="BFX31" s="17"/>
      <c r="BFY31" s="17"/>
      <c r="BFZ31" s="17"/>
      <c r="BGA31" s="17"/>
      <c r="BGB31" s="17"/>
      <c r="BGC31" s="17"/>
      <c r="BGD31" s="17"/>
      <c r="BGE31" s="17"/>
      <c r="BGF31" s="17"/>
      <c r="BGG31" s="17"/>
      <c r="BGH31" s="17"/>
      <c r="BGI31" s="17"/>
      <c r="BGJ31" s="17"/>
      <c r="BGK31" s="17"/>
      <c r="BGL31" s="17"/>
      <c r="BGM31" s="17"/>
      <c r="BGN31" s="17"/>
      <c r="BGO31" s="17"/>
      <c r="BGP31" s="17"/>
      <c r="BGQ31" s="17"/>
      <c r="BGR31" s="17"/>
      <c r="BGS31" s="17"/>
      <c r="BGT31" s="17"/>
      <c r="BGU31" s="17"/>
      <c r="BGV31" s="17"/>
      <c r="BGW31" s="17"/>
      <c r="BGX31" s="17"/>
      <c r="BGY31" s="17"/>
      <c r="BGZ31" s="17"/>
      <c r="BHA31" s="17"/>
      <c r="BHB31" s="17"/>
      <c r="BHC31" s="17"/>
      <c r="BHD31" s="17"/>
      <c r="BHE31" s="17"/>
      <c r="BHF31" s="17"/>
      <c r="BHG31" s="17"/>
      <c r="BHH31" s="17"/>
      <c r="BHI31" s="17"/>
      <c r="BHJ31" s="17"/>
      <c r="BHK31" s="17"/>
      <c r="BHL31" s="17"/>
      <c r="BHM31" s="17"/>
      <c r="BHN31" s="17"/>
      <c r="BHO31" s="17"/>
      <c r="BHP31" s="17"/>
      <c r="BHQ31" s="17"/>
      <c r="BHR31" s="17"/>
      <c r="BHS31" s="17"/>
      <c r="BHT31" s="17"/>
      <c r="BHU31" s="17"/>
      <c r="BHV31" s="17"/>
      <c r="BHW31" s="17"/>
      <c r="BHX31" s="17"/>
      <c r="BHY31" s="17"/>
      <c r="BHZ31" s="17"/>
      <c r="BIA31" s="17"/>
      <c r="BIB31" s="17"/>
      <c r="BIC31" s="17"/>
      <c r="BID31" s="17"/>
      <c r="BIE31" s="17"/>
      <c r="BIF31" s="17"/>
      <c r="BIG31" s="17"/>
      <c r="BIH31" s="17"/>
      <c r="BII31" s="17"/>
      <c r="BIJ31" s="17"/>
      <c r="BIK31" s="17"/>
      <c r="BIL31" s="17"/>
      <c r="BIM31" s="17"/>
      <c r="BIN31" s="17"/>
      <c r="BIO31" s="17"/>
      <c r="BIP31" s="17"/>
      <c r="BIQ31" s="17"/>
      <c r="BIR31" s="17"/>
      <c r="BIS31" s="17"/>
      <c r="BIT31" s="17"/>
      <c r="BIU31" s="17"/>
      <c r="BIV31" s="17"/>
      <c r="BIW31" s="17"/>
      <c r="BIX31" s="17"/>
      <c r="BIY31" s="17"/>
      <c r="BIZ31" s="17"/>
      <c r="BJA31" s="17"/>
      <c r="BJB31" s="17"/>
      <c r="BJC31" s="17"/>
      <c r="BJD31" s="17"/>
      <c r="BJE31" s="17"/>
      <c r="BJF31" s="17"/>
      <c r="BJG31" s="17"/>
      <c r="BJH31" s="17"/>
      <c r="BJI31" s="17"/>
      <c r="BJJ31" s="17"/>
      <c r="BJK31" s="17"/>
      <c r="BJL31" s="17"/>
      <c r="BJM31" s="17"/>
      <c r="BJN31" s="17"/>
      <c r="BJO31" s="17"/>
      <c r="BJP31" s="17"/>
      <c r="BJQ31" s="17"/>
      <c r="BJR31" s="17"/>
      <c r="BJS31" s="17"/>
      <c r="BJT31" s="17"/>
      <c r="BJU31" s="17"/>
      <c r="BJV31" s="17"/>
      <c r="BJW31" s="17"/>
      <c r="BJX31" s="17"/>
      <c r="BJY31" s="17"/>
      <c r="BJZ31" s="17"/>
      <c r="BKA31" s="17"/>
      <c r="BKB31" s="17"/>
      <c r="BKC31" s="17"/>
      <c r="BKD31" s="17"/>
      <c r="BKE31" s="17"/>
      <c r="BKF31" s="17"/>
      <c r="BKG31" s="17"/>
      <c r="BKH31" s="17"/>
      <c r="BKI31" s="17"/>
      <c r="BKJ31" s="17"/>
      <c r="BKK31" s="17"/>
      <c r="BKL31" s="17"/>
      <c r="BKM31" s="17"/>
      <c r="BKN31" s="17"/>
      <c r="BKO31" s="17"/>
      <c r="BKP31" s="17"/>
      <c r="BKQ31" s="17"/>
      <c r="BKR31" s="17"/>
      <c r="BKS31" s="17"/>
      <c r="BKT31" s="17"/>
      <c r="BKU31" s="17"/>
      <c r="BKV31" s="17"/>
      <c r="BKW31" s="17"/>
      <c r="BKX31" s="17"/>
      <c r="BKY31" s="17"/>
      <c r="BKZ31" s="17"/>
      <c r="BLA31" s="17"/>
      <c r="BLB31" s="17"/>
      <c r="BLC31" s="17"/>
      <c r="BLD31" s="17"/>
      <c r="BLE31" s="17"/>
      <c r="BLF31" s="17"/>
      <c r="BLG31" s="17"/>
      <c r="BLH31" s="17"/>
      <c r="BLI31" s="17"/>
      <c r="BLJ31" s="17"/>
      <c r="BLK31" s="17"/>
      <c r="BLL31" s="17"/>
      <c r="BLM31" s="17"/>
      <c r="BLN31" s="17"/>
      <c r="BLO31" s="17"/>
      <c r="BLP31" s="17"/>
      <c r="BLQ31" s="17"/>
      <c r="BLR31" s="17"/>
      <c r="BLS31" s="17"/>
      <c r="BLT31" s="17"/>
      <c r="BLU31" s="17"/>
      <c r="BLV31" s="17"/>
      <c r="BLW31" s="17"/>
      <c r="BLX31" s="17"/>
      <c r="BLY31" s="17"/>
      <c r="BLZ31" s="17"/>
      <c r="BMA31" s="17"/>
      <c r="BMB31" s="17"/>
      <c r="BMC31" s="17"/>
      <c r="BMD31" s="17"/>
      <c r="BME31" s="17"/>
      <c r="BMF31" s="17"/>
      <c r="BMG31" s="17"/>
      <c r="BMH31" s="17"/>
      <c r="BMI31" s="17"/>
      <c r="BMJ31" s="17"/>
      <c r="BMK31" s="17"/>
      <c r="BML31" s="17"/>
      <c r="BMM31" s="17"/>
      <c r="BMN31" s="17"/>
      <c r="BMO31" s="17"/>
      <c r="BMP31" s="17"/>
      <c r="BMQ31" s="17"/>
      <c r="BMR31" s="17"/>
      <c r="BMS31" s="17"/>
      <c r="BMT31" s="17"/>
      <c r="BMU31" s="17"/>
      <c r="BMV31" s="17"/>
      <c r="BMW31" s="17"/>
      <c r="BMX31" s="17"/>
      <c r="BMY31" s="17"/>
      <c r="BMZ31" s="17"/>
      <c r="BNA31" s="17"/>
      <c r="BNB31" s="17"/>
      <c r="BNC31" s="17"/>
      <c r="BND31" s="17"/>
      <c r="BNE31" s="17"/>
      <c r="BNF31" s="17"/>
      <c r="BNG31" s="17"/>
      <c r="BNH31" s="17"/>
      <c r="BNI31" s="17"/>
      <c r="BNJ31" s="17"/>
      <c r="BNK31" s="17"/>
      <c r="BNL31" s="17"/>
      <c r="BNM31" s="17"/>
      <c r="BNN31" s="17"/>
      <c r="BNO31" s="17"/>
      <c r="BNP31" s="17"/>
      <c r="BNQ31" s="17"/>
      <c r="BNR31" s="17"/>
      <c r="BNS31" s="17"/>
      <c r="BNT31" s="17"/>
      <c r="BNU31" s="17"/>
      <c r="BNV31" s="17"/>
      <c r="BNW31" s="17"/>
      <c r="BNX31" s="17"/>
      <c r="BNY31" s="17"/>
      <c r="BNZ31" s="17"/>
      <c r="BOA31" s="17"/>
      <c r="BOB31" s="17"/>
      <c r="BOC31" s="17"/>
      <c r="BOD31" s="17"/>
      <c r="BOE31" s="17"/>
      <c r="BOF31" s="17"/>
      <c r="BOG31" s="17"/>
      <c r="BOH31" s="17"/>
      <c r="BOI31" s="17"/>
      <c r="BOJ31" s="17"/>
      <c r="BOK31" s="17"/>
      <c r="BOL31" s="17"/>
      <c r="BOM31" s="17"/>
      <c r="BON31" s="17"/>
      <c r="BOO31" s="17"/>
      <c r="BOP31" s="17"/>
      <c r="BOQ31" s="17"/>
      <c r="BOR31" s="17"/>
      <c r="BOS31" s="17"/>
      <c r="BOT31" s="17"/>
      <c r="BOU31" s="17"/>
      <c r="BOV31" s="17"/>
      <c r="BOW31" s="17"/>
      <c r="BOX31" s="17"/>
      <c r="BOY31" s="17"/>
      <c r="BOZ31" s="17"/>
      <c r="BPA31" s="17"/>
      <c r="BPB31" s="17"/>
      <c r="BPC31" s="17"/>
      <c r="BPD31" s="17"/>
      <c r="BPE31" s="17"/>
      <c r="BPF31" s="17"/>
      <c r="BPG31" s="17"/>
      <c r="BPH31" s="17"/>
      <c r="BPI31" s="17"/>
      <c r="BPJ31" s="17"/>
      <c r="BPK31" s="17"/>
      <c r="BPL31" s="17"/>
      <c r="BPM31" s="17"/>
      <c r="BPN31" s="17"/>
      <c r="BPO31" s="17"/>
      <c r="BPP31" s="17"/>
      <c r="BPQ31" s="17"/>
      <c r="BPR31" s="17"/>
      <c r="BPS31" s="17"/>
      <c r="BPT31" s="17"/>
      <c r="BPU31" s="17"/>
      <c r="BPV31" s="17"/>
      <c r="BPW31" s="17"/>
      <c r="BPX31" s="17"/>
      <c r="BPY31" s="17"/>
      <c r="BPZ31" s="17"/>
      <c r="BQA31" s="17"/>
      <c r="BQB31" s="17"/>
      <c r="BQC31" s="17"/>
      <c r="BQD31" s="17"/>
      <c r="BQE31" s="17"/>
      <c r="BQF31" s="17"/>
      <c r="BQG31" s="17"/>
      <c r="BQH31" s="17"/>
      <c r="BQI31" s="17"/>
      <c r="BQJ31" s="17"/>
      <c r="BQK31" s="17"/>
      <c r="BQL31" s="17"/>
      <c r="BQM31" s="17"/>
      <c r="BQN31" s="17"/>
      <c r="BQO31" s="17"/>
      <c r="BQP31" s="17"/>
      <c r="BQQ31" s="17"/>
      <c r="BQR31" s="17"/>
      <c r="BQS31" s="17"/>
      <c r="BQT31" s="17"/>
      <c r="BQU31" s="17"/>
      <c r="BQV31" s="17"/>
      <c r="BQW31" s="17"/>
      <c r="BQX31" s="17"/>
      <c r="BQY31" s="17"/>
      <c r="BQZ31" s="17"/>
      <c r="BRA31" s="17"/>
      <c r="BRB31" s="17"/>
      <c r="BRC31" s="17"/>
      <c r="BRD31" s="17"/>
      <c r="BRE31" s="17"/>
      <c r="BRF31" s="17"/>
      <c r="BRG31" s="17"/>
      <c r="BRH31" s="17"/>
      <c r="BRI31" s="17"/>
      <c r="BRJ31" s="17"/>
      <c r="BRK31" s="17"/>
      <c r="BRL31" s="17"/>
      <c r="BRM31" s="17"/>
      <c r="BRN31" s="17"/>
      <c r="BRO31" s="17"/>
      <c r="BRP31" s="17"/>
      <c r="BRQ31" s="17"/>
      <c r="BRR31" s="17"/>
      <c r="BRS31" s="17"/>
      <c r="BRT31" s="17"/>
      <c r="BRU31" s="17"/>
      <c r="BRV31" s="17"/>
      <c r="BRW31" s="17"/>
      <c r="BRX31" s="17"/>
      <c r="BRY31" s="17"/>
      <c r="BRZ31" s="17"/>
      <c r="BSA31" s="17"/>
      <c r="BSB31" s="17"/>
      <c r="BSC31" s="17"/>
      <c r="BSD31" s="17"/>
      <c r="BSE31" s="17"/>
      <c r="BSF31" s="17"/>
      <c r="BSG31" s="17"/>
      <c r="BSH31" s="17"/>
      <c r="BSI31" s="17"/>
      <c r="BSJ31" s="17"/>
      <c r="BSK31" s="17"/>
      <c r="BSL31" s="17"/>
      <c r="BSM31" s="17"/>
      <c r="BSN31" s="17"/>
      <c r="BSO31" s="17"/>
      <c r="BSP31" s="17"/>
      <c r="BSQ31" s="17"/>
      <c r="BSR31" s="17"/>
      <c r="BSS31" s="17"/>
      <c r="BST31" s="17"/>
      <c r="BSU31" s="17"/>
      <c r="BSV31" s="17"/>
      <c r="BSW31" s="17"/>
      <c r="BSX31" s="17"/>
      <c r="BSY31" s="17"/>
      <c r="BSZ31" s="17"/>
      <c r="BTA31" s="17"/>
      <c r="BTB31" s="17"/>
      <c r="BTC31" s="17"/>
      <c r="BTD31" s="17"/>
      <c r="BTE31" s="17"/>
      <c r="BTF31" s="17"/>
      <c r="BTG31" s="17"/>
      <c r="BTH31" s="17"/>
      <c r="BTI31" s="17"/>
      <c r="BTJ31" s="17"/>
      <c r="BTK31" s="17"/>
      <c r="BTL31" s="17"/>
      <c r="BTM31" s="17"/>
      <c r="BTN31" s="17"/>
      <c r="BTO31" s="17"/>
      <c r="BTP31" s="17"/>
      <c r="BTQ31" s="17"/>
      <c r="BTR31" s="17"/>
      <c r="BTS31" s="17"/>
      <c r="BTT31" s="17"/>
      <c r="BTU31" s="17"/>
      <c r="BTV31" s="17"/>
      <c r="BTW31" s="17"/>
      <c r="BTX31" s="17"/>
      <c r="BTY31" s="17"/>
      <c r="BTZ31" s="17"/>
      <c r="BUA31" s="17"/>
      <c r="BUB31" s="17"/>
      <c r="BUC31" s="17"/>
      <c r="BUD31" s="17"/>
      <c r="BUE31" s="17"/>
      <c r="BUF31" s="17"/>
      <c r="BUG31" s="17"/>
      <c r="BUH31" s="17"/>
      <c r="BUI31" s="17"/>
      <c r="BUJ31" s="17"/>
      <c r="BUK31" s="17"/>
      <c r="BUL31" s="17"/>
      <c r="BUM31" s="17"/>
      <c r="BUN31" s="17"/>
      <c r="BUO31" s="17"/>
      <c r="BUP31" s="17"/>
      <c r="BUQ31" s="17"/>
      <c r="BUR31" s="17"/>
      <c r="BUS31" s="17"/>
      <c r="BUT31" s="17"/>
      <c r="BUU31" s="17"/>
      <c r="BUV31" s="17"/>
      <c r="BUW31" s="17"/>
      <c r="BUX31" s="17"/>
      <c r="BUY31" s="17"/>
      <c r="BUZ31" s="17"/>
      <c r="BVA31" s="17"/>
      <c r="BVB31" s="17"/>
      <c r="BVC31" s="17"/>
      <c r="BVD31" s="17"/>
      <c r="BVE31" s="17"/>
      <c r="BVF31" s="17"/>
      <c r="BVG31" s="17"/>
      <c r="BVH31" s="17"/>
      <c r="BVI31" s="17"/>
      <c r="BVJ31" s="17"/>
      <c r="BVK31" s="17"/>
      <c r="BVL31" s="17"/>
      <c r="BVM31" s="17"/>
      <c r="BVN31" s="17"/>
      <c r="BVO31" s="17"/>
      <c r="BVP31" s="17"/>
      <c r="BVQ31" s="17"/>
      <c r="BVR31" s="17"/>
      <c r="BVS31" s="17"/>
      <c r="BVT31" s="17"/>
      <c r="BVU31" s="17"/>
      <c r="BVV31" s="17"/>
      <c r="BVW31" s="17"/>
      <c r="BVX31" s="17"/>
      <c r="BVY31" s="17"/>
      <c r="BVZ31" s="17"/>
      <c r="BWA31" s="17"/>
      <c r="BWB31" s="17"/>
      <c r="BWC31" s="17"/>
      <c r="BWD31" s="17"/>
      <c r="BWE31" s="17"/>
      <c r="BWF31" s="17"/>
      <c r="BWG31" s="17"/>
      <c r="BWH31" s="17"/>
      <c r="BWI31" s="17"/>
      <c r="BWJ31" s="17"/>
      <c r="BWK31" s="17"/>
      <c r="BWL31" s="17"/>
      <c r="BWM31" s="17"/>
      <c r="BWN31" s="17"/>
      <c r="BWO31" s="17"/>
      <c r="BWP31" s="17"/>
      <c r="BWQ31" s="17"/>
      <c r="BWR31" s="17"/>
      <c r="BWS31" s="17"/>
      <c r="BWT31" s="17"/>
      <c r="BWU31" s="17"/>
      <c r="BWV31" s="17"/>
      <c r="BWW31" s="17"/>
      <c r="BWX31" s="17"/>
      <c r="BWY31" s="17"/>
      <c r="BWZ31" s="17"/>
      <c r="BXA31" s="17"/>
      <c r="BXB31" s="17"/>
      <c r="BXC31" s="17"/>
      <c r="BXD31" s="17"/>
      <c r="BXE31" s="17"/>
      <c r="BXF31" s="17"/>
      <c r="BXG31" s="17"/>
      <c r="BXH31" s="17"/>
      <c r="BXI31" s="17"/>
      <c r="BXJ31" s="17"/>
      <c r="BXK31" s="17"/>
      <c r="BXL31" s="17"/>
      <c r="BXM31" s="17"/>
      <c r="BXN31" s="17"/>
      <c r="BXO31" s="17"/>
      <c r="BXP31" s="17"/>
      <c r="BXQ31" s="17"/>
      <c r="BXR31" s="17"/>
      <c r="BXS31" s="17"/>
      <c r="BXT31" s="17"/>
      <c r="BXU31" s="17"/>
      <c r="BXV31" s="17"/>
      <c r="BXW31" s="17"/>
      <c r="BXX31" s="17"/>
      <c r="BXY31" s="17"/>
      <c r="BXZ31" s="17"/>
      <c r="BYA31" s="17"/>
      <c r="BYB31" s="17"/>
      <c r="BYC31" s="17"/>
      <c r="BYD31" s="17"/>
      <c r="BYE31" s="17"/>
      <c r="BYF31" s="17"/>
      <c r="BYG31" s="17"/>
      <c r="BYH31" s="17"/>
      <c r="BYI31" s="17"/>
      <c r="BYJ31" s="17"/>
      <c r="BYK31" s="17"/>
      <c r="BYL31" s="17"/>
      <c r="BYM31" s="17"/>
      <c r="BYN31" s="17"/>
      <c r="BYO31" s="17"/>
      <c r="BYP31" s="17"/>
      <c r="BYQ31" s="17"/>
      <c r="BYR31" s="17"/>
      <c r="BYS31" s="17"/>
      <c r="BYT31" s="17"/>
      <c r="BYU31" s="17"/>
      <c r="BYV31" s="17"/>
      <c r="BYW31" s="17"/>
      <c r="BYX31" s="17"/>
      <c r="BYY31" s="17"/>
      <c r="BYZ31" s="17"/>
      <c r="BZA31" s="17"/>
      <c r="BZB31" s="17"/>
      <c r="BZC31" s="17"/>
      <c r="BZD31" s="17"/>
      <c r="BZE31" s="17"/>
      <c r="BZF31" s="17"/>
      <c r="BZG31" s="17"/>
      <c r="BZH31" s="17"/>
      <c r="BZI31" s="17"/>
      <c r="BZJ31" s="17"/>
      <c r="BZK31" s="17"/>
      <c r="BZL31" s="17"/>
      <c r="BZM31" s="17"/>
      <c r="BZN31" s="17"/>
      <c r="BZO31" s="17"/>
      <c r="BZP31" s="17"/>
      <c r="BZQ31" s="17"/>
      <c r="BZR31" s="17"/>
      <c r="BZS31" s="17"/>
      <c r="BZT31" s="17"/>
      <c r="BZU31" s="17"/>
      <c r="BZV31" s="17"/>
      <c r="BZW31" s="17"/>
      <c r="BZX31" s="17"/>
      <c r="BZY31" s="17"/>
      <c r="BZZ31" s="17"/>
      <c r="CAA31" s="17"/>
      <c r="CAB31" s="17"/>
      <c r="CAC31" s="17"/>
      <c r="CAD31" s="17"/>
      <c r="CAE31" s="17"/>
      <c r="CAF31" s="17"/>
      <c r="CAG31" s="17"/>
      <c r="CAH31" s="17"/>
      <c r="CAI31" s="17"/>
      <c r="CAJ31" s="17"/>
      <c r="CAK31" s="17"/>
      <c r="CAL31" s="17"/>
      <c r="CAM31" s="17"/>
      <c r="CAN31" s="17"/>
      <c r="CAO31" s="17"/>
      <c r="CAP31" s="17"/>
      <c r="CAQ31" s="17"/>
      <c r="CAR31" s="17"/>
      <c r="CAS31" s="17"/>
      <c r="CAT31" s="17"/>
      <c r="CAU31" s="17"/>
      <c r="CAV31" s="17"/>
      <c r="CAW31" s="17"/>
      <c r="CAX31" s="17"/>
      <c r="CAY31" s="17"/>
      <c r="CAZ31" s="17"/>
      <c r="CBA31" s="17"/>
      <c r="CBB31" s="17"/>
      <c r="CBC31" s="17"/>
      <c r="CBD31" s="17"/>
      <c r="CBE31" s="17"/>
      <c r="CBF31" s="17"/>
      <c r="CBG31" s="17"/>
      <c r="CBH31" s="17"/>
      <c r="CBI31" s="17"/>
      <c r="CBJ31" s="17"/>
      <c r="CBK31" s="17"/>
      <c r="CBL31" s="17"/>
      <c r="CBM31" s="17"/>
      <c r="CBN31" s="17"/>
      <c r="CBO31" s="17"/>
      <c r="CBP31" s="17"/>
      <c r="CBQ31" s="17"/>
      <c r="CBR31" s="17"/>
      <c r="CBS31" s="17"/>
      <c r="CBT31" s="17"/>
      <c r="CBU31" s="17"/>
      <c r="CBV31" s="17"/>
      <c r="CBW31" s="17"/>
      <c r="CBX31" s="17"/>
      <c r="CBY31" s="17"/>
      <c r="CBZ31" s="17"/>
      <c r="CCA31" s="17"/>
      <c r="CCB31" s="17"/>
      <c r="CCC31" s="17"/>
      <c r="CCD31" s="17"/>
      <c r="CCE31" s="17"/>
      <c r="CCF31" s="17"/>
      <c r="CCG31" s="17"/>
      <c r="CCH31" s="17"/>
      <c r="CCI31" s="17"/>
      <c r="CCJ31" s="17"/>
      <c r="CCK31" s="17"/>
      <c r="CCL31" s="17"/>
      <c r="CCM31" s="17"/>
      <c r="CCN31" s="17"/>
      <c r="CCO31" s="17"/>
      <c r="CCP31" s="17"/>
      <c r="CCQ31" s="17"/>
      <c r="CCR31" s="17"/>
      <c r="CCS31" s="17"/>
      <c r="CCT31" s="17"/>
      <c r="CCU31" s="17"/>
      <c r="CCV31" s="17"/>
      <c r="CCW31" s="17"/>
      <c r="CCX31" s="17"/>
      <c r="CCY31" s="17"/>
      <c r="CCZ31" s="17"/>
      <c r="CDA31" s="17"/>
      <c r="CDB31" s="17"/>
      <c r="CDC31" s="17"/>
      <c r="CDD31" s="17"/>
      <c r="CDE31" s="17"/>
      <c r="CDF31" s="17"/>
      <c r="CDG31" s="17"/>
      <c r="CDH31" s="17"/>
      <c r="CDI31" s="17"/>
      <c r="CDJ31" s="17"/>
      <c r="CDK31" s="17"/>
      <c r="CDL31" s="17"/>
      <c r="CDM31" s="17"/>
      <c r="CDN31" s="17"/>
      <c r="CDO31" s="17"/>
      <c r="CDP31" s="17"/>
      <c r="CDQ31" s="17"/>
      <c r="CDR31" s="17"/>
      <c r="CDS31" s="17"/>
      <c r="CDT31" s="17"/>
      <c r="CDU31" s="17"/>
    </row>
    <row r="32">
      <c r="A32" s="14" t="s">
        <v>2932</v>
      </c>
      <c r="B32" s="16">
        <v>587376.0</v>
      </c>
      <c r="C32" s="14" t="s">
        <v>2933</v>
      </c>
      <c r="D32" s="14" t="s">
        <v>2934</v>
      </c>
      <c r="E32" s="14" t="s">
        <v>2935</v>
      </c>
      <c r="F32" s="14" t="s">
        <v>2835</v>
      </c>
      <c r="I32" s="14" t="s">
        <v>2936</v>
      </c>
      <c r="J32" s="14" t="s">
        <v>2618</v>
      </c>
      <c r="K32" s="14" t="s">
        <v>2619</v>
      </c>
      <c r="L32" s="17"/>
      <c r="M32" s="16">
        <v>1.0</v>
      </c>
      <c r="N32" s="14" t="s">
        <v>21</v>
      </c>
      <c r="O32" s="14" t="s">
        <v>2937</v>
      </c>
      <c r="P32" s="14" t="s">
        <v>2938</v>
      </c>
      <c r="Q32" s="16">
        <v>11.0</v>
      </c>
      <c r="R32" s="16">
        <v>4104124.0</v>
      </c>
      <c r="S32" s="16">
        <v>4104124.0</v>
      </c>
      <c r="T32" s="14" t="s">
        <v>2630</v>
      </c>
      <c r="U32" s="14" t="s">
        <v>2622</v>
      </c>
      <c r="V32" s="14" t="s">
        <v>2939</v>
      </c>
      <c r="W32" s="14" t="s">
        <v>2940</v>
      </c>
      <c r="Z32" s="17"/>
      <c r="AA32" s="17"/>
      <c r="AB32" s="17"/>
      <c r="AC32" s="17"/>
      <c r="AD32" s="16">
        <v>9399.0</v>
      </c>
      <c r="AE32" s="22">
        <v>45547.0</v>
      </c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4" t="s">
        <v>2941</v>
      </c>
      <c r="BB32" s="17"/>
      <c r="BC32" s="17"/>
      <c r="BD32" s="17"/>
      <c r="BE32" s="17"/>
      <c r="BF32" s="17"/>
      <c r="BG32" s="16">
        <v>1.0</v>
      </c>
      <c r="BH32" s="17"/>
      <c r="BI32" s="17"/>
      <c r="BJ32" s="14" t="s">
        <v>2566</v>
      </c>
      <c r="BK32" s="17"/>
      <c r="BL32" s="17"/>
      <c r="BM32" s="16">
        <v>312.033333</v>
      </c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4" t="s">
        <v>2644</v>
      </c>
      <c r="DH32" s="17"/>
      <c r="DI32" s="17"/>
      <c r="DJ32" s="14" t="s">
        <v>2942</v>
      </c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4" t="s">
        <v>2943</v>
      </c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  <c r="MS32" s="17"/>
      <c r="MT32" s="17"/>
      <c r="MU32" s="17"/>
      <c r="MV32" s="17"/>
      <c r="MW32" s="17"/>
      <c r="MX32" s="17"/>
      <c r="MY32" s="17"/>
      <c r="MZ32" s="17"/>
      <c r="NA32" s="17"/>
      <c r="NB32" s="17"/>
      <c r="NC32" s="17"/>
      <c r="ND32" s="17"/>
      <c r="NE32" s="17"/>
      <c r="NF32" s="17"/>
      <c r="NG32" s="17"/>
      <c r="NH32" s="17"/>
      <c r="NI32" s="17"/>
      <c r="NJ32" s="17"/>
      <c r="NK32" s="17"/>
      <c r="NL32" s="17"/>
      <c r="NM32" s="17"/>
      <c r="NN32" s="17"/>
      <c r="NO32" s="17"/>
      <c r="NP32" s="17"/>
      <c r="NQ32" s="17"/>
      <c r="NR32" s="17"/>
      <c r="NS32" s="17"/>
      <c r="NT32" s="17"/>
      <c r="NU32" s="17"/>
      <c r="NV32" s="17"/>
      <c r="NW32" s="17"/>
      <c r="NX32" s="17"/>
      <c r="NY32" s="17"/>
      <c r="NZ32" s="17"/>
      <c r="OA32" s="17"/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7"/>
      <c r="PP32" s="17"/>
      <c r="PQ32" s="17"/>
      <c r="PR32" s="17"/>
      <c r="PS32" s="17"/>
      <c r="PT32" s="17"/>
      <c r="PU32" s="17"/>
      <c r="PV32" s="17"/>
      <c r="PW32" s="17"/>
      <c r="PX32" s="17"/>
      <c r="PY32" s="17"/>
      <c r="PZ32" s="17"/>
      <c r="QA32" s="17"/>
      <c r="QB32" s="17"/>
      <c r="QC32" s="17"/>
      <c r="QD32" s="17"/>
      <c r="QE32" s="17"/>
      <c r="QF32" s="17"/>
      <c r="QG32" s="17"/>
      <c r="QH32" s="17"/>
      <c r="QI32" s="17"/>
      <c r="QJ32" s="17"/>
      <c r="QK32" s="17"/>
      <c r="QL32" s="17"/>
      <c r="QM32" s="17"/>
      <c r="QN32" s="17"/>
      <c r="QO32" s="17"/>
      <c r="QP32" s="17"/>
      <c r="QQ32" s="17"/>
      <c r="QR32" s="17"/>
      <c r="QS32" s="17"/>
      <c r="QT32" s="17"/>
      <c r="QU32" s="17"/>
      <c r="QV32" s="17"/>
      <c r="QW32" s="17"/>
      <c r="QX32" s="17"/>
      <c r="QY32" s="17"/>
      <c r="QZ32" s="17"/>
      <c r="RA32" s="17"/>
      <c r="RB32" s="17"/>
      <c r="RC32" s="17"/>
      <c r="RD32" s="17"/>
      <c r="RE32" s="17"/>
      <c r="RF32" s="17"/>
      <c r="RG32" s="17"/>
      <c r="RH32" s="17"/>
      <c r="RI32" s="17"/>
      <c r="RJ32" s="17"/>
      <c r="RK32" s="17"/>
      <c r="RL32" s="17"/>
      <c r="RM32" s="17"/>
      <c r="RN32" s="17"/>
      <c r="RO32" s="17"/>
      <c r="RP32" s="17"/>
      <c r="RQ32" s="17"/>
      <c r="RR32" s="17"/>
      <c r="RS32" s="17"/>
      <c r="RT32" s="17"/>
      <c r="RU32" s="17"/>
      <c r="RV32" s="17"/>
      <c r="RW32" s="17"/>
      <c r="RX32" s="17"/>
      <c r="RY32" s="17"/>
      <c r="RZ32" s="17"/>
      <c r="SA32" s="17"/>
      <c r="SB32" s="17"/>
      <c r="SC32" s="17"/>
      <c r="SD32" s="17"/>
      <c r="SE32" s="17"/>
      <c r="SF32" s="17"/>
      <c r="SG32" s="17"/>
      <c r="SH32" s="17"/>
      <c r="SI32" s="17"/>
      <c r="SJ32" s="17"/>
      <c r="SK32" s="17"/>
      <c r="SL32" s="17"/>
      <c r="SM32" s="17"/>
      <c r="SN32" s="17"/>
      <c r="SO32" s="17"/>
      <c r="SP32" s="17"/>
      <c r="SQ32" s="17"/>
      <c r="SR32" s="17"/>
      <c r="SS32" s="17"/>
      <c r="ST32" s="17"/>
      <c r="SU32" s="17"/>
      <c r="SV32" s="17"/>
      <c r="SW32" s="17"/>
      <c r="SX32" s="17"/>
      <c r="SY32" s="17"/>
      <c r="SZ32" s="17"/>
      <c r="TA32" s="17"/>
      <c r="TB32" s="17"/>
      <c r="TC32" s="17"/>
      <c r="TD32" s="17"/>
      <c r="TE32" s="17"/>
      <c r="TF32" s="17"/>
      <c r="TG32" s="17"/>
      <c r="TH32" s="17"/>
      <c r="TI32" s="17"/>
      <c r="TJ32" s="17"/>
      <c r="TK32" s="17"/>
      <c r="TL32" s="17"/>
      <c r="TM32" s="17"/>
      <c r="TN32" s="17"/>
      <c r="TO32" s="17"/>
      <c r="TP32" s="17"/>
      <c r="TQ32" s="17"/>
      <c r="TR32" s="17"/>
      <c r="TS32" s="17"/>
      <c r="TT32" s="17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7"/>
      <c r="UF32" s="17"/>
      <c r="UG32" s="17"/>
      <c r="UH32" s="17"/>
      <c r="UI32" s="17"/>
      <c r="UJ32" s="17"/>
      <c r="UK32" s="17"/>
      <c r="UL32" s="17"/>
      <c r="UM32" s="17"/>
      <c r="UN32" s="17"/>
      <c r="UO32" s="17"/>
      <c r="UP32" s="17"/>
      <c r="UQ32" s="17"/>
      <c r="UR32" s="17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7"/>
      <c r="VH32" s="17"/>
      <c r="VI32" s="17"/>
      <c r="VJ32" s="17"/>
      <c r="VK32" s="17"/>
      <c r="VL32" s="17"/>
      <c r="VM32" s="17"/>
      <c r="VN32" s="17"/>
      <c r="VO32" s="17"/>
      <c r="VP32" s="17"/>
      <c r="VQ32" s="17"/>
      <c r="VR32" s="17"/>
      <c r="VS32" s="17"/>
      <c r="VT32" s="17"/>
      <c r="VU32" s="17"/>
      <c r="VV32" s="17"/>
      <c r="VW32" s="17"/>
      <c r="VX32" s="17"/>
      <c r="VY32" s="17"/>
      <c r="VZ32" s="17"/>
      <c r="WA32" s="17"/>
      <c r="WB32" s="17"/>
      <c r="WC32" s="17"/>
      <c r="WD32" s="17"/>
      <c r="WE32" s="17"/>
      <c r="WF32" s="17"/>
      <c r="WG32" s="17"/>
      <c r="WH32" s="17"/>
      <c r="WI32" s="17"/>
      <c r="WJ32" s="17"/>
      <c r="WK32" s="17"/>
      <c r="WL32" s="17"/>
      <c r="WM32" s="17"/>
      <c r="WN32" s="17"/>
      <c r="WO32" s="17"/>
      <c r="WP32" s="17"/>
      <c r="WQ32" s="17"/>
      <c r="WR32" s="17"/>
      <c r="WS32" s="17"/>
      <c r="WT32" s="17"/>
      <c r="WU32" s="17"/>
      <c r="WV32" s="17"/>
      <c r="WW32" s="17"/>
      <c r="WX32" s="17"/>
      <c r="WY32" s="17"/>
      <c r="WZ32" s="17"/>
      <c r="XA32" s="17"/>
      <c r="XB32" s="17"/>
      <c r="XC32" s="17"/>
      <c r="XD32" s="17"/>
      <c r="XE32" s="17"/>
      <c r="XF32" s="17"/>
      <c r="XG32" s="17"/>
      <c r="XH32" s="17"/>
      <c r="XI32" s="17"/>
      <c r="XJ32" s="17"/>
      <c r="XK32" s="17"/>
      <c r="XL32" s="17"/>
      <c r="XM32" s="17"/>
      <c r="XN32" s="17"/>
      <c r="XO32" s="17"/>
      <c r="XP32" s="17"/>
      <c r="XQ32" s="17"/>
      <c r="XR32" s="17"/>
      <c r="XS32" s="17"/>
      <c r="XT32" s="17"/>
      <c r="XU32" s="17"/>
      <c r="XV32" s="17"/>
      <c r="XW32" s="17"/>
      <c r="XX32" s="17"/>
      <c r="XY32" s="17"/>
      <c r="XZ32" s="17"/>
      <c r="YA32" s="17"/>
      <c r="YB32" s="17"/>
      <c r="YC32" s="17"/>
      <c r="YD32" s="17"/>
      <c r="YE32" s="17"/>
      <c r="YF32" s="17"/>
      <c r="YG32" s="17"/>
      <c r="YH32" s="17"/>
      <c r="YI32" s="17"/>
      <c r="YJ32" s="17"/>
      <c r="YK32" s="17"/>
      <c r="YL32" s="17"/>
      <c r="YM32" s="17"/>
      <c r="YN32" s="17"/>
      <c r="YO32" s="17"/>
      <c r="YP32" s="17"/>
      <c r="YQ32" s="17"/>
      <c r="YR32" s="17"/>
      <c r="YS32" s="17"/>
      <c r="YT32" s="17"/>
      <c r="YU32" s="17"/>
      <c r="YV32" s="17"/>
      <c r="YW32" s="17"/>
      <c r="YX32" s="17"/>
      <c r="YY32" s="17"/>
      <c r="YZ32" s="17"/>
      <c r="ZA32" s="17"/>
      <c r="ZB32" s="17"/>
      <c r="ZC32" s="17"/>
      <c r="ZD32" s="17"/>
      <c r="ZE32" s="17"/>
      <c r="ZF32" s="17"/>
      <c r="ZG32" s="17"/>
      <c r="ZH32" s="17"/>
      <c r="ZI32" s="17"/>
      <c r="ZJ32" s="17"/>
      <c r="ZK32" s="17"/>
      <c r="ZL32" s="17"/>
      <c r="ZM32" s="17"/>
      <c r="ZN32" s="17"/>
      <c r="ZO32" s="17"/>
      <c r="ZP32" s="17"/>
      <c r="ZQ32" s="17"/>
      <c r="ZR32" s="17"/>
      <c r="ZS32" s="17"/>
      <c r="ZT32" s="17"/>
      <c r="ZU32" s="17"/>
      <c r="ZV32" s="17"/>
      <c r="ZW32" s="17"/>
      <c r="ZX32" s="17"/>
      <c r="ZY32" s="17"/>
      <c r="ZZ32" s="17"/>
      <c r="AAA32" s="17"/>
      <c r="AAB32" s="17"/>
      <c r="AAC32" s="17"/>
      <c r="AAD32" s="17"/>
      <c r="AAE32" s="17"/>
      <c r="AAF32" s="17"/>
      <c r="AAG32" s="17"/>
      <c r="AAH32" s="17"/>
      <c r="AAI32" s="17"/>
      <c r="AAJ32" s="17"/>
      <c r="AAK32" s="17"/>
      <c r="AAL32" s="17"/>
      <c r="AAM32" s="17"/>
      <c r="AAN32" s="17"/>
      <c r="AAO32" s="17"/>
      <c r="AAP32" s="17"/>
      <c r="AAQ32" s="17"/>
      <c r="AAR32" s="17"/>
      <c r="AAS32" s="17"/>
      <c r="AAT32" s="17"/>
      <c r="AAU32" s="17"/>
      <c r="AAV32" s="17"/>
      <c r="AAW32" s="17"/>
      <c r="AAX32" s="17"/>
      <c r="AAY32" s="17"/>
      <c r="AAZ32" s="17"/>
      <c r="ABA32" s="17"/>
      <c r="ABB32" s="17"/>
      <c r="ABC32" s="17"/>
      <c r="ABD32" s="17"/>
      <c r="ABE32" s="17"/>
      <c r="ABF32" s="17"/>
      <c r="ABG32" s="17"/>
      <c r="ABH32" s="17"/>
      <c r="ABI32" s="17"/>
      <c r="ABJ32" s="17"/>
      <c r="ABK32" s="17"/>
      <c r="ABL32" s="17"/>
      <c r="ABM32" s="17"/>
      <c r="ABN32" s="17"/>
      <c r="ABO32" s="17"/>
      <c r="ABP32" s="17"/>
      <c r="ABQ32" s="17"/>
      <c r="ABR32" s="17"/>
      <c r="ABS32" s="17"/>
      <c r="ABT32" s="17"/>
      <c r="ABU32" s="17"/>
      <c r="ABV32" s="17"/>
      <c r="ABW32" s="17"/>
      <c r="ABX32" s="17"/>
      <c r="ABY32" s="17"/>
      <c r="ABZ32" s="17"/>
      <c r="ACA32" s="17"/>
      <c r="ACB32" s="17"/>
      <c r="ACC32" s="17"/>
      <c r="ACD32" s="17"/>
      <c r="ACE32" s="17"/>
      <c r="ACF32" s="17"/>
      <c r="ACG32" s="17"/>
      <c r="ACH32" s="17"/>
      <c r="ACI32" s="17"/>
      <c r="ACJ32" s="17"/>
      <c r="ACK32" s="17"/>
      <c r="ACL32" s="17"/>
      <c r="ACM32" s="17"/>
      <c r="ACN32" s="17"/>
      <c r="ACO32" s="17"/>
      <c r="ACP32" s="17"/>
      <c r="ACQ32" s="17"/>
      <c r="ACR32" s="17"/>
      <c r="ACS32" s="17"/>
      <c r="ACT32" s="17"/>
      <c r="ACU32" s="17"/>
      <c r="ACV32" s="17"/>
      <c r="ACW32" s="17"/>
      <c r="ACX32" s="17"/>
      <c r="ACY32" s="17"/>
      <c r="ACZ32" s="17"/>
      <c r="ADA32" s="17"/>
      <c r="ADB32" s="17"/>
      <c r="ADC32" s="17"/>
      <c r="ADD32" s="17"/>
      <c r="ADE32" s="17"/>
      <c r="ADF32" s="17"/>
      <c r="ADG32" s="17"/>
      <c r="ADH32" s="17"/>
      <c r="ADI32" s="17"/>
      <c r="ADJ32" s="17"/>
      <c r="ADK32" s="14" t="s">
        <v>2944</v>
      </c>
      <c r="ADL32" s="17"/>
      <c r="ADM32" s="17"/>
      <c r="ADN32" s="16">
        <v>65.0</v>
      </c>
      <c r="ADO32" s="17"/>
      <c r="ADP32" s="17"/>
      <c r="ADQ32" s="17"/>
      <c r="ADR32" s="17"/>
      <c r="ADS32" s="17"/>
      <c r="ADT32" s="17"/>
      <c r="ADU32" s="17"/>
      <c r="ADV32" s="17"/>
      <c r="ADW32" s="17"/>
      <c r="ADX32" s="17"/>
      <c r="ADY32" s="17"/>
      <c r="ADZ32" s="17"/>
      <c r="AEA32" s="17"/>
      <c r="AEB32" s="17"/>
      <c r="AEC32" s="17"/>
      <c r="AED32" s="17"/>
      <c r="AEE32" s="17"/>
      <c r="AEF32" s="17"/>
      <c r="AEG32" s="17"/>
      <c r="AEH32" s="17"/>
      <c r="AEI32" s="17"/>
      <c r="AEJ32" s="17"/>
      <c r="AEK32" s="17"/>
      <c r="AEL32" s="17"/>
      <c r="AEM32" s="17"/>
      <c r="AEN32" s="17"/>
      <c r="AEO32" s="17"/>
      <c r="AEP32" s="17"/>
      <c r="AEQ32" s="17"/>
      <c r="AER32" s="17"/>
      <c r="AES32" s="17"/>
      <c r="AET32" s="17"/>
      <c r="AEU32" s="17"/>
      <c r="AEV32" s="17"/>
      <c r="AEW32" s="17"/>
      <c r="AEX32" s="17"/>
      <c r="AEY32" s="17"/>
      <c r="AEZ32" s="17"/>
      <c r="AFA32" s="17"/>
      <c r="AFB32" s="17"/>
      <c r="AFC32" s="17"/>
      <c r="AFD32" s="17"/>
      <c r="AFE32" s="17"/>
      <c r="AFF32" s="17"/>
      <c r="AFG32" s="17"/>
      <c r="AFH32" s="17"/>
      <c r="AFI32" s="17"/>
      <c r="AFJ32" s="17"/>
      <c r="AFK32" s="17"/>
      <c r="AFL32" s="17"/>
      <c r="AFM32" s="17"/>
      <c r="AFN32" s="17"/>
      <c r="AFO32" s="17"/>
      <c r="AFP32" s="17"/>
      <c r="AFQ32" s="17"/>
      <c r="AFR32" s="17"/>
      <c r="AFS32" s="17"/>
      <c r="AFT32" s="17"/>
      <c r="AFU32" s="17"/>
      <c r="AFV32" s="17"/>
      <c r="AFW32" s="17"/>
      <c r="AFX32" s="17"/>
      <c r="AFY32" s="17"/>
      <c r="AFZ32" s="17"/>
      <c r="AGA32" s="17"/>
      <c r="AGB32" s="17"/>
      <c r="AGC32" s="17"/>
      <c r="AGD32" s="17"/>
      <c r="AGE32" s="17"/>
      <c r="AGF32" s="17"/>
      <c r="AGG32" s="17"/>
      <c r="AGH32" s="17"/>
      <c r="AGI32" s="17"/>
      <c r="AGJ32" s="17"/>
      <c r="AGK32" s="17"/>
      <c r="AGL32" s="17"/>
      <c r="AGM32" s="17"/>
      <c r="AGN32" s="17"/>
      <c r="AGO32" s="17"/>
      <c r="AGP32" s="17"/>
      <c r="AGQ32" s="17"/>
      <c r="AGR32" s="17"/>
      <c r="AGS32" s="17"/>
      <c r="AGT32" s="17"/>
      <c r="AGU32" s="17"/>
      <c r="AGV32" s="17"/>
      <c r="AGW32" s="17"/>
      <c r="AGX32" s="17"/>
      <c r="AGY32" s="17"/>
      <c r="AGZ32" s="17"/>
      <c r="AHA32" s="17"/>
      <c r="AHB32" s="17"/>
      <c r="AHC32" s="17"/>
      <c r="AHD32" s="17"/>
      <c r="AHE32" s="17"/>
      <c r="AHF32" s="17"/>
      <c r="AHG32" s="17"/>
      <c r="AHH32" s="17"/>
      <c r="AHI32" s="17"/>
      <c r="AHJ32" s="17"/>
      <c r="AHK32" s="17"/>
      <c r="AHL32" s="17"/>
      <c r="AHM32" s="17"/>
      <c r="AHN32" s="17"/>
      <c r="AHO32" s="17"/>
      <c r="AHP32" s="17"/>
      <c r="AHQ32" s="17"/>
      <c r="AHR32" s="17"/>
      <c r="AHS32" s="17"/>
      <c r="AHT32" s="17"/>
      <c r="AHU32" s="17"/>
      <c r="AHV32" s="17"/>
      <c r="AHW32" s="17"/>
      <c r="AHX32" s="17"/>
      <c r="AHY32" s="17"/>
      <c r="AHZ32" s="17"/>
      <c r="AIA32" s="17"/>
      <c r="AIB32" s="17"/>
      <c r="AIC32" s="17"/>
      <c r="AID32" s="17"/>
      <c r="AIE32" s="17"/>
      <c r="AIF32" s="17"/>
      <c r="AIG32" s="17"/>
      <c r="AIH32" s="17"/>
      <c r="AII32" s="17"/>
      <c r="AIJ32" s="17"/>
      <c r="AIK32" s="17"/>
      <c r="AIL32" s="17"/>
      <c r="AIM32" s="17"/>
      <c r="AIN32" s="17"/>
      <c r="AIO32" s="17"/>
      <c r="AIP32" s="17"/>
      <c r="AIQ32" s="17"/>
      <c r="AIR32" s="17"/>
      <c r="AIS32" s="17"/>
      <c r="AIT32" s="17"/>
      <c r="AIU32" s="17"/>
      <c r="AIV32" s="17"/>
      <c r="AIW32" s="17"/>
      <c r="AIX32" s="17"/>
      <c r="AIY32" s="17"/>
      <c r="AIZ32" s="17"/>
      <c r="AJA32" s="17"/>
      <c r="AJB32" s="17"/>
      <c r="AJC32" s="17"/>
      <c r="AJD32" s="17"/>
      <c r="AJE32" s="17"/>
      <c r="AJF32" s="17"/>
      <c r="AJG32" s="17"/>
      <c r="AJH32" s="17"/>
      <c r="AJI32" s="17"/>
      <c r="AJJ32" s="17"/>
      <c r="AJK32" s="17"/>
      <c r="AJL32" s="17"/>
      <c r="AJM32" s="17"/>
      <c r="AJN32" s="17"/>
      <c r="AJO32" s="17"/>
      <c r="AJP32" s="17"/>
      <c r="AJQ32" s="17"/>
      <c r="AJR32" s="17"/>
      <c r="AJS32" s="17"/>
      <c r="AJT32" s="17"/>
      <c r="AJU32" s="17"/>
      <c r="AJV32" s="17"/>
      <c r="AJW32" s="17"/>
      <c r="AJX32" s="17"/>
      <c r="AJY32" s="17"/>
      <c r="AJZ32" s="17"/>
      <c r="AKA32" s="17"/>
      <c r="AKB32" s="17"/>
      <c r="AKC32" s="17"/>
      <c r="AKD32" s="17"/>
      <c r="AKE32" s="17"/>
      <c r="AKF32" s="17"/>
      <c r="AKG32" s="17"/>
      <c r="AKH32" s="17"/>
      <c r="AKI32" s="17"/>
      <c r="AKJ32" s="17"/>
      <c r="AKK32" s="17"/>
      <c r="AKL32" s="17"/>
      <c r="AKM32" s="17"/>
      <c r="AKN32" s="17"/>
      <c r="AKO32" s="17"/>
      <c r="AKP32" s="17"/>
      <c r="AKQ32" s="17"/>
      <c r="AKR32" s="17"/>
      <c r="AKS32" s="17"/>
      <c r="AKT32" s="17"/>
      <c r="AKU32" s="17"/>
      <c r="AKV32" s="17"/>
      <c r="AKW32" s="17"/>
      <c r="AKX32" s="17"/>
      <c r="AKY32" s="17"/>
      <c r="AKZ32" s="17"/>
      <c r="ALA32" s="17"/>
      <c r="ALB32" s="17"/>
      <c r="ALC32" s="17"/>
      <c r="ALD32" s="17"/>
      <c r="ALE32" s="17"/>
      <c r="ALF32" s="17"/>
      <c r="ALG32" s="17"/>
      <c r="ALH32" s="17"/>
      <c r="ALI32" s="17"/>
      <c r="ALJ32" s="17"/>
      <c r="ALK32" s="17"/>
      <c r="ALL32" s="17"/>
      <c r="ALM32" s="17"/>
      <c r="ALN32" s="17"/>
      <c r="ALO32" s="17"/>
      <c r="ALP32" s="17"/>
      <c r="ALQ32" s="17"/>
      <c r="ALR32" s="17"/>
      <c r="ALS32" s="17"/>
      <c r="ALT32" s="17"/>
      <c r="ALU32" s="17"/>
      <c r="ALV32" s="17"/>
      <c r="ALW32" s="17"/>
      <c r="ALX32" s="17"/>
      <c r="ALY32" s="17"/>
      <c r="ALZ32" s="17"/>
      <c r="AMA32" s="17"/>
      <c r="AMB32" s="17"/>
      <c r="AMC32" s="17"/>
      <c r="AMD32" s="17"/>
      <c r="AME32" s="17"/>
      <c r="AMF32" s="17"/>
      <c r="AMG32" s="17"/>
      <c r="AMH32" s="17"/>
      <c r="AMI32" s="17"/>
      <c r="AMJ32" s="17"/>
      <c r="AMK32" s="17"/>
      <c r="AML32" s="17"/>
      <c r="AMM32" s="17"/>
      <c r="AMN32" s="17"/>
      <c r="AMO32" s="17"/>
      <c r="AMP32" s="17"/>
      <c r="AMQ32" s="17"/>
      <c r="AMR32" s="17"/>
      <c r="AMS32" s="17"/>
      <c r="AMT32" s="17"/>
      <c r="AMU32" s="17"/>
      <c r="AMV32" s="17"/>
      <c r="AMW32" s="17"/>
      <c r="AMX32" s="17"/>
      <c r="AMY32" s="17"/>
      <c r="AMZ32" s="17"/>
      <c r="ANA32" s="17"/>
      <c r="ANB32" s="17"/>
      <c r="ANC32" s="17"/>
      <c r="AND32" s="17"/>
      <c r="ANE32" s="17"/>
      <c r="ANF32" s="17"/>
      <c r="ANG32" s="17"/>
      <c r="ANH32" s="17"/>
      <c r="ANI32" s="17"/>
      <c r="ANJ32" s="17"/>
      <c r="ANK32" s="17"/>
      <c r="ANL32" s="17"/>
      <c r="ANM32" s="17"/>
      <c r="ANN32" s="17"/>
      <c r="ANO32" s="17"/>
      <c r="ANP32" s="17"/>
      <c r="ANQ32" s="17"/>
      <c r="ANR32" s="17"/>
      <c r="ANS32" s="17"/>
      <c r="ANT32" s="17"/>
      <c r="ANU32" s="17"/>
      <c r="ANV32" s="17"/>
      <c r="ANW32" s="17"/>
      <c r="ANX32" s="17"/>
      <c r="ANY32" s="17"/>
      <c r="ANZ32" s="17"/>
      <c r="AOA32" s="17"/>
      <c r="AOB32" s="17"/>
      <c r="AOC32" s="17"/>
      <c r="AOD32" s="17"/>
      <c r="AOE32" s="17"/>
      <c r="AOF32" s="17"/>
      <c r="AOG32" s="17"/>
      <c r="AOH32" s="17"/>
      <c r="AOI32" s="17"/>
      <c r="AOJ32" s="17"/>
      <c r="AOK32" s="17"/>
      <c r="AOL32" s="17"/>
      <c r="AOM32" s="17"/>
      <c r="AON32" s="17"/>
      <c r="AOO32" s="17"/>
      <c r="AOP32" s="17"/>
      <c r="AOQ32" s="17"/>
      <c r="AOR32" s="17"/>
      <c r="AOS32" s="17"/>
      <c r="AOT32" s="17"/>
      <c r="AOU32" s="17"/>
      <c r="AOV32" s="17"/>
      <c r="AOW32" s="17"/>
      <c r="AOX32" s="17"/>
      <c r="AOY32" s="17"/>
      <c r="AOZ32" s="17"/>
      <c r="APA32" s="17"/>
      <c r="APB32" s="17"/>
      <c r="APC32" s="17"/>
      <c r="APD32" s="17"/>
      <c r="APE32" s="17"/>
      <c r="APF32" s="17"/>
      <c r="APG32" s="17"/>
      <c r="APH32" s="17"/>
      <c r="API32" s="17"/>
      <c r="APJ32" s="17"/>
      <c r="APK32" s="17"/>
      <c r="APL32" s="17"/>
      <c r="APM32" s="17"/>
      <c r="APN32" s="17"/>
      <c r="APO32" s="17"/>
      <c r="APP32" s="17"/>
      <c r="APQ32" s="17"/>
      <c r="APR32" s="17"/>
      <c r="APS32" s="17"/>
      <c r="APT32" s="17"/>
      <c r="APU32" s="17"/>
      <c r="APV32" s="17"/>
      <c r="APW32" s="17"/>
      <c r="APX32" s="17"/>
      <c r="APY32" s="17"/>
      <c r="APZ32" s="17"/>
      <c r="AQA32" s="17"/>
      <c r="AQB32" s="17"/>
      <c r="AQC32" s="17"/>
      <c r="AQD32" s="17"/>
      <c r="AQE32" s="17"/>
      <c r="AQF32" s="17"/>
      <c r="AQG32" s="17"/>
      <c r="AQH32" s="17"/>
      <c r="AQI32" s="17"/>
      <c r="AQJ32" s="17"/>
      <c r="AQK32" s="17"/>
      <c r="AQL32" s="17"/>
      <c r="AQM32" s="17"/>
      <c r="AQN32" s="17"/>
      <c r="AQO32" s="17"/>
      <c r="AQP32" s="17"/>
      <c r="AQQ32" s="17"/>
      <c r="AQR32" s="17"/>
      <c r="AQS32" s="17"/>
      <c r="AQT32" s="17"/>
      <c r="AQU32" s="17"/>
      <c r="AQV32" s="17"/>
      <c r="AQW32" s="17"/>
      <c r="AQX32" s="17"/>
      <c r="AQY32" s="17"/>
      <c r="AQZ32" s="17"/>
      <c r="ARA32" s="17"/>
      <c r="ARB32" s="17"/>
      <c r="ARC32" s="17"/>
      <c r="ARD32" s="17"/>
      <c r="ARE32" s="17"/>
      <c r="ARF32" s="17"/>
      <c r="ARG32" s="17"/>
      <c r="ARH32" s="17"/>
      <c r="ARI32" s="17"/>
      <c r="ARJ32" s="17"/>
      <c r="ARK32" s="17"/>
      <c r="ARL32" s="17"/>
      <c r="ARM32" s="17"/>
      <c r="ARN32" s="17"/>
      <c r="ARO32" s="17"/>
      <c r="ARP32" s="17"/>
      <c r="ARQ32" s="17"/>
      <c r="ARR32" s="17"/>
      <c r="ARS32" s="17"/>
      <c r="ART32" s="17"/>
      <c r="ARU32" s="17"/>
      <c r="ARV32" s="17"/>
      <c r="ARW32" s="17"/>
      <c r="ARX32" s="17"/>
      <c r="ARY32" s="17"/>
      <c r="ARZ32" s="17"/>
      <c r="ASA32" s="17"/>
      <c r="ASB32" s="17"/>
      <c r="ASC32" s="17"/>
      <c r="ASD32" s="17"/>
      <c r="ASE32" s="17"/>
      <c r="ASF32" s="17"/>
      <c r="ASG32" s="17"/>
      <c r="ASH32" s="17"/>
      <c r="ASI32" s="17"/>
      <c r="ASJ32" s="17"/>
      <c r="ASK32" s="17"/>
      <c r="ASL32" s="17"/>
      <c r="ASM32" s="17"/>
      <c r="ASN32" s="17"/>
      <c r="ASO32" s="17"/>
      <c r="ASP32" s="17"/>
      <c r="ASQ32" s="17"/>
      <c r="ASR32" s="17"/>
      <c r="ASS32" s="17"/>
      <c r="AST32" s="17"/>
      <c r="ASU32" s="17"/>
      <c r="ASV32" s="17"/>
      <c r="ASW32" s="17"/>
      <c r="ASX32" s="17"/>
      <c r="ASY32" s="17"/>
      <c r="ASZ32" s="17"/>
      <c r="ATA32" s="17"/>
      <c r="ATB32" s="17"/>
      <c r="ATC32" s="17"/>
      <c r="ATD32" s="17"/>
      <c r="ATE32" s="17"/>
      <c r="ATF32" s="17"/>
      <c r="ATG32" s="17"/>
      <c r="ATH32" s="17"/>
      <c r="ATI32" s="17"/>
      <c r="ATJ32" s="17"/>
      <c r="ATK32" s="17"/>
      <c r="ATL32" s="17"/>
      <c r="ATM32" s="17"/>
      <c r="ATN32" s="17"/>
      <c r="ATO32" s="17"/>
      <c r="ATP32" s="17"/>
      <c r="ATQ32" s="17"/>
      <c r="ATR32" s="17"/>
      <c r="ATS32" s="17"/>
      <c r="ATT32" s="17"/>
      <c r="ATU32" s="17"/>
      <c r="ATV32" s="17"/>
      <c r="ATW32" s="17"/>
      <c r="ATX32" s="17"/>
      <c r="ATY32" s="17"/>
      <c r="ATZ32" s="17"/>
      <c r="AUA32" s="17"/>
      <c r="AUB32" s="17"/>
      <c r="AUC32" s="17"/>
      <c r="AUD32" s="17"/>
      <c r="AUE32" s="17"/>
      <c r="AUF32" s="17"/>
      <c r="AUG32" s="17"/>
      <c r="AUH32" s="17"/>
      <c r="AUI32" s="17"/>
      <c r="AUJ32" s="17"/>
      <c r="AUK32" s="17"/>
      <c r="AUL32" s="17"/>
      <c r="AUM32" s="17"/>
      <c r="AUN32" s="17"/>
      <c r="AUO32" s="17"/>
      <c r="AUP32" s="17"/>
      <c r="AUQ32" s="17"/>
      <c r="AUR32" s="17"/>
      <c r="AUS32" s="17"/>
      <c r="AUT32" s="17"/>
      <c r="AUU32" s="17"/>
      <c r="AUV32" s="17"/>
      <c r="AUW32" s="17"/>
      <c r="AUX32" s="17"/>
      <c r="AUY32" s="17"/>
      <c r="AUZ32" s="17"/>
      <c r="AVA32" s="17"/>
      <c r="AVB32" s="17"/>
      <c r="AVC32" s="17"/>
      <c r="AVD32" s="17"/>
      <c r="AVE32" s="17"/>
      <c r="AVF32" s="17"/>
      <c r="AVG32" s="17"/>
      <c r="AVH32" s="17"/>
      <c r="AVI32" s="17"/>
      <c r="AVJ32" s="17"/>
      <c r="AVK32" s="17"/>
      <c r="AVL32" s="17"/>
      <c r="AVM32" s="17"/>
      <c r="AVN32" s="17"/>
      <c r="AVO32" s="17"/>
      <c r="AVP32" s="17"/>
      <c r="AVQ32" s="17"/>
      <c r="AVR32" s="17"/>
      <c r="AVS32" s="17"/>
      <c r="AVT32" s="17"/>
      <c r="AVU32" s="17"/>
      <c r="AVV32" s="17"/>
      <c r="AVW32" s="17"/>
      <c r="AVX32" s="17"/>
      <c r="AVY32" s="17"/>
      <c r="AVZ32" s="17"/>
      <c r="AWA32" s="17"/>
      <c r="AWB32" s="17"/>
      <c r="AWC32" s="17"/>
      <c r="AWD32" s="17"/>
      <c r="AWE32" s="17"/>
      <c r="AWF32" s="17"/>
      <c r="AWG32" s="17"/>
      <c r="AWH32" s="17"/>
      <c r="AWI32" s="17"/>
      <c r="AWJ32" s="17"/>
      <c r="AWK32" s="17"/>
      <c r="AWL32" s="17"/>
      <c r="AWM32" s="17"/>
      <c r="AWN32" s="17"/>
      <c r="AWO32" s="17"/>
      <c r="AWP32" s="17"/>
      <c r="AWQ32" s="17"/>
      <c r="AWR32" s="17"/>
      <c r="AWS32" s="17"/>
      <c r="AWT32" s="17"/>
      <c r="AWU32" s="17"/>
      <c r="AWV32" s="17"/>
      <c r="AWW32" s="17"/>
      <c r="AWX32" s="17"/>
      <c r="AWY32" s="17"/>
      <c r="AWZ32" s="17"/>
      <c r="AXA32" s="17"/>
      <c r="AXB32" s="17"/>
      <c r="AXC32" s="17"/>
      <c r="AXD32" s="17"/>
      <c r="AXE32" s="17"/>
      <c r="AXF32" s="17"/>
      <c r="AXG32" s="17"/>
      <c r="AXH32" s="17"/>
      <c r="AXI32" s="17"/>
      <c r="AXJ32" s="17"/>
      <c r="AXK32" s="17"/>
      <c r="AXL32" s="17"/>
      <c r="AXM32" s="17"/>
      <c r="AXN32" s="17"/>
      <c r="AXO32" s="17"/>
      <c r="AXP32" s="17"/>
      <c r="AXQ32" s="17"/>
      <c r="AXR32" s="17"/>
      <c r="AXS32" s="17"/>
      <c r="AXT32" s="17"/>
      <c r="AXU32" s="17"/>
      <c r="AXV32" s="17"/>
      <c r="AXW32" s="17"/>
      <c r="AXX32" s="17"/>
      <c r="AXY32" s="17"/>
      <c r="AXZ32" s="17"/>
      <c r="AYA32" s="17"/>
      <c r="AYB32" s="17"/>
      <c r="AYC32" s="17"/>
      <c r="AYD32" s="17"/>
      <c r="AYE32" s="17"/>
      <c r="AYF32" s="17"/>
      <c r="AYG32" s="17"/>
      <c r="AYH32" s="17"/>
      <c r="AYI32" s="17"/>
      <c r="AYJ32" s="17"/>
      <c r="AYK32" s="17"/>
      <c r="AYL32" s="17"/>
      <c r="AYM32" s="17"/>
      <c r="AYN32" s="17"/>
      <c r="AYO32" s="17"/>
      <c r="AYP32" s="17"/>
      <c r="AYQ32" s="17"/>
      <c r="AYR32" s="17"/>
      <c r="AYS32" s="17"/>
      <c r="AYT32" s="17"/>
      <c r="AYU32" s="17"/>
      <c r="AYV32" s="17"/>
      <c r="AYW32" s="17"/>
      <c r="AYX32" s="17"/>
      <c r="AYY32" s="17"/>
      <c r="AYZ32" s="17"/>
      <c r="AZA32" s="17"/>
      <c r="AZB32" s="17"/>
      <c r="AZC32" s="17"/>
      <c r="AZD32" s="17"/>
      <c r="AZE32" s="17"/>
      <c r="AZF32" s="17"/>
      <c r="AZG32" s="17"/>
      <c r="AZH32" s="17"/>
      <c r="AZI32" s="17"/>
      <c r="AZJ32" s="17"/>
      <c r="AZK32" s="17"/>
      <c r="AZL32" s="17"/>
      <c r="AZM32" s="17"/>
      <c r="AZN32" s="17"/>
      <c r="AZO32" s="17"/>
      <c r="AZP32" s="17"/>
      <c r="AZQ32" s="17"/>
      <c r="AZR32" s="17"/>
      <c r="AZS32" s="17"/>
      <c r="AZT32" s="17"/>
      <c r="AZU32" s="17"/>
      <c r="AZV32" s="17"/>
      <c r="AZW32" s="17"/>
      <c r="AZX32" s="17"/>
      <c r="AZY32" s="17"/>
      <c r="AZZ32" s="17"/>
      <c r="BAA32" s="17"/>
      <c r="BAB32" s="17"/>
      <c r="BAC32" s="17"/>
      <c r="BAD32" s="17"/>
      <c r="BAE32" s="17"/>
      <c r="BAF32" s="17"/>
      <c r="BAG32" s="17"/>
      <c r="BAH32" s="17"/>
      <c r="BAI32" s="17"/>
      <c r="BAJ32" s="17"/>
      <c r="BAK32" s="17"/>
      <c r="BAL32" s="17"/>
      <c r="BAM32" s="17"/>
      <c r="BAN32" s="17"/>
      <c r="BAO32" s="17"/>
      <c r="BAP32" s="17"/>
      <c r="BAQ32" s="17"/>
      <c r="BAR32" s="17"/>
      <c r="BAS32" s="17"/>
      <c r="BAT32" s="17"/>
      <c r="BAU32" s="17"/>
      <c r="BAV32" s="17"/>
      <c r="BAW32" s="17"/>
      <c r="BAX32" s="17"/>
      <c r="BAY32" s="17"/>
      <c r="BAZ32" s="17"/>
      <c r="BBA32" s="17"/>
      <c r="BBB32" s="17"/>
      <c r="BBC32" s="17"/>
      <c r="BBD32" s="17"/>
      <c r="BBE32" s="17"/>
      <c r="BBF32" s="17"/>
      <c r="BBG32" s="17"/>
      <c r="BBH32" s="17"/>
      <c r="BBI32" s="17"/>
      <c r="BBJ32" s="17"/>
      <c r="BBK32" s="17"/>
      <c r="BBL32" s="17"/>
      <c r="BBM32" s="17"/>
      <c r="BBN32" s="17"/>
      <c r="BBO32" s="17"/>
      <c r="BBP32" s="17"/>
      <c r="BBQ32" s="17"/>
      <c r="BBR32" s="17"/>
      <c r="BBS32" s="17"/>
      <c r="BBT32" s="17"/>
      <c r="BBU32" s="17"/>
      <c r="BBV32" s="17"/>
      <c r="BBW32" s="17"/>
      <c r="BBX32" s="17"/>
      <c r="BBY32" s="17"/>
      <c r="BBZ32" s="17"/>
      <c r="BCA32" s="17"/>
      <c r="BCB32" s="17"/>
      <c r="BCC32" s="17"/>
      <c r="BCD32" s="17"/>
      <c r="BCE32" s="17"/>
      <c r="BCF32" s="17"/>
      <c r="BCG32" s="17"/>
      <c r="BCH32" s="17"/>
      <c r="BCI32" s="17"/>
      <c r="BCJ32" s="17"/>
      <c r="BCK32" s="17"/>
      <c r="BCL32" s="17"/>
      <c r="BCM32" s="17"/>
      <c r="BCN32" s="17"/>
      <c r="BCO32" s="17"/>
      <c r="BCP32" s="17"/>
      <c r="BCQ32" s="17"/>
      <c r="BCR32" s="17"/>
      <c r="BCS32" s="17"/>
      <c r="BCT32" s="17"/>
      <c r="BCU32" s="17"/>
      <c r="BCV32" s="17"/>
      <c r="BCW32" s="17"/>
      <c r="BCX32" s="17"/>
      <c r="BCY32" s="17"/>
      <c r="BCZ32" s="17"/>
      <c r="BDA32" s="17"/>
      <c r="BDB32" s="17"/>
      <c r="BDC32" s="17"/>
      <c r="BDD32" s="17"/>
      <c r="BDE32" s="17"/>
      <c r="BDF32" s="17"/>
      <c r="BDG32" s="17"/>
      <c r="BDH32" s="17"/>
      <c r="BDI32" s="17"/>
      <c r="BDJ32" s="17"/>
      <c r="BDK32" s="17"/>
      <c r="BDL32" s="17"/>
      <c r="BDM32" s="17"/>
      <c r="BDN32" s="17"/>
      <c r="BDO32" s="17"/>
      <c r="BDP32" s="17"/>
      <c r="BDQ32" s="17"/>
      <c r="BDR32" s="17"/>
      <c r="BDS32" s="17"/>
      <c r="BDT32" s="17"/>
      <c r="BDU32" s="17"/>
      <c r="BDV32" s="17"/>
      <c r="BDW32" s="17"/>
      <c r="BDX32" s="17"/>
      <c r="BDY32" s="17"/>
      <c r="BDZ32" s="17"/>
      <c r="BEA32" s="17"/>
      <c r="BEB32" s="17"/>
      <c r="BEC32" s="17"/>
      <c r="BED32" s="17"/>
      <c r="BEE32" s="17"/>
      <c r="BEF32" s="17"/>
      <c r="BEG32" s="17"/>
      <c r="BEH32" s="17"/>
      <c r="BEI32" s="17"/>
      <c r="BEJ32" s="17"/>
      <c r="BEK32" s="17"/>
      <c r="BEL32" s="17"/>
      <c r="BEM32" s="17"/>
      <c r="BEN32" s="17"/>
      <c r="BEO32" s="17"/>
      <c r="BEP32" s="17"/>
      <c r="BEQ32" s="17"/>
      <c r="BER32" s="17"/>
      <c r="BES32" s="17"/>
      <c r="BET32" s="17"/>
      <c r="BEU32" s="17"/>
      <c r="BEV32" s="17"/>
      <c r="BEW32" s="17"/>
      <c r="BEX32" s="17"/>
      <c r="BEY32" s="17"/>
      <c r="BEZ32" s="17"/>
      <c r="BFA32" s="17"/>
      <c r="BFB32" s="17"/>
      <c r="BFC32" s="17"/>
      <c r="BFD32" s="17"/>
      <c r="BFE32" s="17"/>
      <c r="BFF32" s="17"/>
      <c r="BFG32" s="17"/>
      <c r="BFH32" s="17"/>
      <c r="BFI32" s="17"/>
      <c r="BFJ32" s="17"/>
      <c r="BFK32" s="17"/>
      <c r="BFL32" s="17"/>
      <c r="BFM32" s="17"/>
      <c r="BFN32" s="17"/>
      <c r="BFO32" s="17"/>
      <c r="BFP32" s="17"/>
      <c r="BFQ32" s="17"/>
      <c r="BFR32" s="17"/>
      <c r="BFS32" s="17"/>
      <c r="BFT32" s="17"/>
      <c r="BFU32" s="17"/>
      <c r="BFV32" s="17"/>
      <c r="BFW32" s="17"/>
      <c r="BFX32" s="17"/>
      <c r="BFY32" s="17"/>
      <c r="BFZ32" s="17"/>
      <c r="BGA32" s="17"/>
      <c r="BGB32" s="17"/>
      <c r="BGC32" s="17"/>
      <c r="BGD32" s="17"/>
      <c r="BGE32" s="17"/>
      <c r="BGF32" s="17"/>
      <c r="BGG32" s="17"/>
      <c r="BGH32" s="17"/>
      <c r="BGI32" s="17"/>
      <c r="BGJ32" s="17"/>
      <c r="BGK32" s="17"/>
      <c r="BGL32" s="17"/>
      <c r="BGM32" s="17"/>
      <c r="BGN32" s="17"/>
      <c r="BGO32" s="17"/>
      <c r="BGP32" s="17"/>
      <c r="BGQ32" s="17"/>
      <c r="BGR32" s="17"/>
      <c r="BGS32" s="17"/>
      <c r="BGT32" s="17"/>
      <c r="BGU32" s="17"/>
      <c r="BGV32" s="17"/>
      <c r="BGW32" s="17"/>
      <c r="BGX32" s="17"/>
      <c r="BGY32" s="17"/>
      <c r="BGZ32" s="17"/>
      <c r="BHA32" s="17"/>
      <c r="BHB32" s="17"/>
      <c r="BHC32" s="17"/>
      <c r="BHD32" s="17"/>
      <c r="BHE32" s="17"/>
      <c r="BHF32" s="17"/>
      <c r="BHG32" s="17"/>
      <c r="BHH32" s="17"/>
      <c r="BHI32" s="17"/>
      <c r="BHJ32" s="17"/>
      <c r="BHK32" s="17"/>
      <c r="BHL32" s="17"/>
      <c r="BHM32" s="17"/>
      <c r="BHN32" s="17"/>
      <c r="BHO32" s="17"/>
      <c r="BHP32" s="17"/>
      <c r="BHQ32" s="17"/>
      <c r="BHR32" s="17"/>
      <c r="BHS32" s="17"/>
      <c r="BHT32" s="17"/>
      <c r="BHU32" s="17"/>
      <c r="BHV32" s="17"/>
      <c r="BHW32" s="17"/>
      <c r="BHX32" s="17"/>
      <c r="BHY32" s="17"/>
      <c r="BHZ32" s="17"/>
      <c r="BIA32" s="17"/>
      <c r="BIB32" s="17"/>
      <c r="BIC32" s="17"/>
      <c r="BID32" s="17"/>
      <c r="BIE32" s="17"/>
      <c r="BIF32" s="17"/>
      <c r="BIG32" s="17"/>
      <c r="BIH32" s="17"/>
      <c r="BII32" s="17"/>
      <c r="BIJ32" s="17"/>
      <c r="BIK32" s="17"/>
      <c r="BIL32" s="17"/>
      <c r="BIM32" s="17"/>
      <c r="BIN32" s="17"/>
      <c r="BIO32" s="17"/>
      <c r="BIP32" s="17"/>
      <c r="BIQ32" s="17"/>
      <c r="BIR32" s="17"/>
      <c r="BIS32" s="17"/>
      <c r="BIT32" s="17"/>
      <c r="BIU32" s="17"/>
      <c r="BIV32" s="17"/>
      <c r="BIW32" s="17"/>
      <c r="BIX32" s="17"/>
      <c r="BIY32" s="17"/>
      <c r="BIZ32" s="17"/>
      <c r="BJA32" s="17"/>
      <c r="BJB32" s="17"/>
      <c r="BJC32" s="17"/>
      <c r="BJD32" s="17"/>
      <c r="BJE32" s="17"/>
      <c r="BJF32" s="17"/>
      <c r="BJG32" s="17"/>
      <c r="BJH32" s="17"/>
      <c r="BJI32" s="17"/>
      <c r="BJJ32" s="17"/>
      <c r="BJK32" s="17"/>
      <c r="BJL32" s="17"/>
      <c r="BJM32" s="17"/>
      <c r="BJN32" s="17"/>
      <c r="BJO32" s="17"/>
      <c r="BJP32" s="17"/>
      <c r="BJQ32" s="17"/>
      <c r="BJR32" s="17"/>
      <c r="BJS32" s="17"/>
      <c r="BJT32" s="17"/>
      <c r="BJU32" s="17"/>
      <c r="BJV32" s="17"/>
      <c r="BJW32" s="17"/>
      <c r="BJX32" s="17"/>
      <c r="BJY32" s="17"/>
      <c r="BJZ32" s="17"/>
      <c r="BKA32" s="17"/>
      <c r="BKB32" s="17"/>
      <c r="BKC32" s="17"/>
      <c r="BKD32" s="17"/>
      <c r="BKE32" s="17"/>
      <c r="BKF32" s="17"/>
      <c r="BKG32" s="17"/>
      <c r="BKH32" s="17"/>
      <c r="BKI32" s="17"/>
      <c r="BKJ32" s="17"/>
      <c r="BKK32" s="17"/>
      <c r="BKL32" s="17"/>
      <c r="BKM32" s="17"/>
      <c r="BKN32" s="17"/>
      <c r="BKO32" s="17"/>
      <c r="BKP32" s="17"/>
      <c r="BKQ32" s="17"/>
      <c r="BKR32" s="17"/>
      <c r="BKS32" s="17"/>
      <c r="BKT32" s="17"/>
      <c r="BKU32" s="17"/>
      <c r="BKV32" s="17"/>
      <c r="BKW32" s="17"/>
      <c r="BKX32" s="17"/>
      <c r="BKY32" s="17"/>
      <c r="BKZ32" s="17"/>
      <c r="BLA32" s="17"/>
      <c r="BLB32" s="17"/>
      <c r="BLC32" s="17"/>
      <c r="BLD32" s="17"/>
      <c r="BLE32" s="17"/>
      <c r="BLF32" s="17"/>
      <c r="BLG32" s="17"/>
      <c r="BLH32" s="17"/>
      <c r="BLI32" s="17"/>
      <c r="BLJ32" s="17"/>
      <c r="BLK32" s="17"/>
      <c r="BLL32" s="17"/>
      <c r="BLM32" s="17"/>
      <c r="BLN32" s="17"/>
      <c r="BLO32" s="17"/>
      <c r="BLP32" s="17"/>
      <c r="BLQ32" s="17"/>
      <c r="BLR32" s="17"/>
      <c r="BLS32" s="17"/>
      <c r="BLT32" s="17"/>
      <c r="BLU32" s="17"/>
      <c r="BLV32" s="17"/>
      <c r="BLW32" s="17"/>
      <c r="BLX32" s="17"/>
      <c r="BLY32" s="17"/>
      <c r="BLZ32" s="17"/>
      <c r="BMA32" s="17"/>
      <c r="BMB32" s="17"/>
      <c r="BMC32" s="17"/>
      <c r="BMD32" s="17"/>
      <c r="BME32" s="17"/>
      <c r="BMF32" s="17"/>
      <c r="BMG32" s="17"/>
      <c r="BMH32" s="17"/>
      <c r="BMI32" s="17"/>
      <c r="BMJ32" s="17"/>
      <c r="BMK32" s="17"/>
      <c r="BML32" s="17"/>
      <c r="BMM32" s="17"/>
      <c r="BMN32" s="17"/>
      <c r="BMO32" s="17"/>
      <c r="BMP32" s="17"/>
      <c r="BMQ32" s="17"/>
      <c r="BMR32" s="17"/>
      <c r="BMS32" s="17"/>
      <c r="BMT32" s="17"/>
      <c r="BMU32" s="17"/>
      <c r="BMV32" s="17"/>
      <c r="BMW32" s="17"/>
      <c r="BMX32" s="17"/>
      <c r="BMY32" s="17"/>
      <c r="BMZ32" s="17"/>
      <c r="BNA32" s="17"/>
      <c r="BNB32" s="17"/>
      <c r="BNC32" s="17"/>
      <c r="BND32" s="17"/>
      <c r="BNE32" s="17"/>
      <c r="BNF32" s="17"/>
      <c r="BNG32" s="17"/>
      <c r="BNH32" s="17"/>
      <c r="BNI32" s="17"/>
      <c r="BNJ32" s="17"/>
      <c r="BNK32" s="17"/>
      <c r="BNL32" s="17"/>
      <c r="BNM32" s="17"/>
      <c r="BNN32" s="17"/>
      <c r="BNO32" s="17"/>
      <c r="BNP32" s="17"/>
      <c r="BNQ32" s="17"/>
      <c r="BNR32" s="17"/>
      <c r="BNS32" s="17"/>
      <c r="BNT32" s="17"/>
      <c r="BNU32" s="17"/>
      <c r="BNV32" s="17"/>
      <c r="BNW32" s="17"/>
      <c r="BNX32" s="17"/>
      <c r="BNY32" s="17"/>
      <c r="BNZ32" s="17"/>
      <c r="BOA32" s="17"/>
      <c r="BOB32" s="17"/>
      <c r="BOC32" s="17"/>
      <c r="BOD32" s="17"/>
      <c r="BOE32" s="17"/>
      <c r="BOF32" s="17"/>
      <c r="BOG32" s="17"/>
      <c r="BOH32" s="17"/>
      <c r="BOI32" s="17"/>
      <c r="BOJ32" s="17"/>
      <c r="BOK32" s="17"/>
      <c r="BOL32" s="17"/>
      <c r="BOM32" s="17"/>
      <c r="BON32" s="17"/>
      <c r="BOO32" s="17"/>
      <c r="BOP32" s="17"/>
      <c r="BOQ32" s="17"/>
      <c r="BOR32" s="17"/>
      <c r="BOS32" s="17"/>
      <c r="BOT32" s="17"/>
      <c r="BOU32" s="17"/>
      <c r="BOV32" s="17"/>
      <c r="BOW32" s="17"/>
      <c r="BOX32" s="17"/>
      <c r="BOY32" s="17"/>
      <c r="BOZ32" s="17"/>
      <c r="BPA32" s="17"/>
      <c r="BPB32" s="17"/>
      <c r="BPC32" s="17"/>
      <c r="BPD32" s="17"/>
      <c r="BPE32" s="17"/>
      <c r="BPF32" s="17"/>
      <c r="BPG32" s="17"/>
      <c r="BPH32" s="17"/>
      <c r="BPI32" s="17"/>
      <c r="BPJ32" s="17"/>
      <c r="BPK32" s="17"/>
      <c r="BPL32" s="17"/>
      <c r="BPM32" s="17"/>
      <c r="BPN32" s="17"/>
      <c r="BPO32" s="17"/>
      <c r="BPP32" s="17"/>
      <c r="BPQ32" s="17"/>
      <c r="BPR32" s="17"/>
      <c r="BPS32" s="17"/>
      <c r="BPT32" s="17"/>
      <c r="BPU32" s="17"/>
      <c r="BPV32" s="17"/>
      <c r="BPW32" s="17"/>
      <c r="BPX32" s="17"/>
      <c r="BPY32" s="17"/>
      <c r="BPZ32" s="17"/>
      <c r="BQA32" s="17"/>
      <c r="BQB32" s="17"/>
      <c r="BQC32" s="17"/>
      <c r="BQD32" s="17"/>
      <c r="BQE32" s="17"/>
      <c r="BQF32" s="17"/>
      <c r="BQG32" s="17"/>
      <c r="BQH32" s="17"/>
      <c r="BQI32" s="17"/>
      <c r="BQJ32" s="17"/>
      <c r="BQK32" s="17"/>
      <c r="BQL32" s="17"/>
      <c r="BQM32" s="17"/>
      <c r="BQN32" s="17"/>
      <c r="BQO32" s="17"/>
      <c r="BQP32" s="17"/>
      <c r="BQQ32" s="17"/>
      <c r="BQR32" s="17"/>
      <c r="BQS32" s="17"/>
      <c r="BQT32" s="17"/>
      <c r="BQU32" s="17"/>
      <c r="BQV32" s="17"/>
      <c r="BQW32" s="17"/>
      <c r="BQX32" s="17"/>
      <c r="BQY32" s="17"/>
      <c r="BQZ32" s="17"/>
      <c r="BRA32" s="17"/>
      <c r="BRB32" s="17"/>
      <c r="BRC32" s="17"/>
      <c r="BRD32" s="17"/>
      <c r="BRE32" s="17"/>
      <c r="BRF32" s="17"/>
      <c r="BRG32" s="17"/>
      <c r="BRH32" s="17"/>
      <c r="BRI32" s="17"/>
      <c r="BRJ32" s="17"/>
      <c r="BRK32" s="17"/>
      <c r="BRL32" s="17"/>
      <c r="BRM32" s="17"/>
      <c r="BRN32" s="17"/>
      <c r="BRO32" s="17"/>
      <c r="BRP32" s="17"/>
      <c r="BRQ32" s="17"/>
      <c r="BRR32" s="17"/>
      <c r="BRS32" s="17"/>
      <c r="BRT32" s="17"/>
      <c r="BRU32" s="17"/>
      <c r="BRV32" s="17"/>
      <c r="BRW32" s="17"/>
      <c r="BRX32" s="17"/>
      <c r="BRY32" s="17"/>
      <c r="BRZ32" s="17"/>
      <c r="BSA32" s="17"/>
      <c r="BSB32" s="17"/>
      <c r="BSC32" s="17"/>
      <c r="BSD32" s="17"/>
      <c r="BSE32" s="17"/>
      <c r="BSF32" s="17"/>
      <c r="BSG32" s="17"/>
      <c r="BSH32" s="17"/>
      <c r="BSI32" s="17"/>
      <c r="BSJ32" s="17"/>
      <c r="BSK32" s="17"/>
      <c r="BSL32" s="17"/>
      <c r="BSM32" s="17"/>
      <c r="BSN32" s="17"/>
      <c r="BSO32" s="17"/>
      <c r="BSP32" s="17"/>
      <c r="BSQ32" s="17"/>
      <c r="BSR32" s="17"/>
      <c r="BSS32" s="17"/>
      <c r="BST32" s="17"/>
      <c r="BSU32" s="17"/>
      <c r="BSV32" s="17"/>
      <c r="BSW32" s="17"/>
      <c r="BSX32" s="17"/>
      <c r="BSY32" s="17"/>
      <c r="BSZ32" s="17"/>
      <c r="BTA32" s="17"/>
      <c r="BTB32" s="17"/>
      <c r="BTC32" s="17"/>
      <c r="BTD32" s="17"/>
      <c r="BTE32" s="17"/>
      <c r="BTF32" s="17"/>
      <c r="BTG32" s="17"/>
      <c r="BTH32" s="17"/>
      <c r="BTI32" s="17"/>
      <c r="BTJ32" s="17"/>
      <c r="BTK32" s="17"/>
      <c r="BTL32" s="17"/>
      <c r="BTM32" s="17"/>
      <c r="BTN32" s="17"/>
      <c r="BTO32" s="17"/>
      <c r="BTP32" s="17"/>
      <c r="BTQ32" s="17"/>
      <c r="BTR32" s="17"/>
      <c r="BTS32" s="17"/>
      <c r="BTT32" s="17"/>
      <c r="BTU32" s="17"/>
      <c r="BTV32" s="17"/>
      <c r="BTW32" s="17"/>
      <c r="BTX32" s="17"/>
      <c r="BTY32" s="17"/>
      <c r="BTZ32" s="17"/>
      <c r="BUA32" s="17"/>
      <c r="BUB32" s="17"/>
      <c r="BUC32" s="17"/>
      <c r="BUD32" s="17"/>
      <c r="BUE32" s="17"/>
      <c r="BUF32" s="17"/>
      <c r="BUG32" s="17"/>
      <c r="BUH32" s="17"/>
      <c r="BUI32" s="17"/>
      <c r="BUJ32" s="17"/>
      <c r="BUK32" s="17"/>
      <c r="BUL32" s="17"/>
      <c r="BUM32" s="17"/>
      <c r="BUN32" s="17"/>
      <c r="BUO32" s="17"/>
      <c r="BUP32" s="17"/>
      <c r="BUQ32" s="17"/>
      <c r="BUR32" s="17"/>
      <c r="BUS32" s="17"/>
      <c r="BUT32" s="17"/>
      <c r="BUU32" s="17"/>
      <c r="BUV32" s="17"/>
      <c r="BUW32" s="17"/>
      <c r="BUX32" s="17"/>
      <c r="BUY32" s="17"/>
      <c r="BUZ32" s="17"/>
      <c r="BVA32" s="17"/>
      <c r="BVB32" s="17"/>
      <c r="BVC32" s="17"/>
      <c r="BVD32" s="17"/>
      <c r="BVE32" s="17"/>
      <c r="BVF32" s="17"/>
      <c r="BVG32" s="17"/>
      <c r="BVH32" s="17"/>
      <c r="BVI32" s="17"/>
      <c r="BVJ32" s="17"/>
      <c r="BVK32" s="17"/>
      <c r="BVL32" s="17"/>
      <c r="BVM32" s="17"/>
      <c r="BVN32" s="17"/>
      <c r="BVO32" s="17"/>
      <c r="BVP32" s="17"/>
      <c r="BVQ32" s="17"/>
      <c r="BVR32" s="17"/>
      <c r="BVS32" s="17"/>
      <c r="BVT32" s="17"/>
      <c r="BVU32" s="17"/>
      <c r="BVV32" s="17"/>
      <c r="BVW32" s="17"/>
      <c r="BVX32" s="17"/>
      <c r="BVY32" s="17"/>
      <c r="BVZ32" s="17"/>
      <c r="BWA32" s="17"/>
      <c r="BWB32" s="17"/>
      <c r="BWC32" s="17"/>
      <c r="BWD32" s="17"/>
      <c r="BWE32" s="17"/>
      <c r="BWF32" s="17"/>
      <c r="BWG32" s="17"/>
      <c r="BWH32" s="17"/>
      <c r="BWI32" s="17"/>
      <c r="BWJ32" s="17"/>
      <c r="BWK32" s="17"/>
      <c r="BWL32" s="17"/>
      <c r="BWM32" s="17"/>
      <c r="BWN32" s="17"/>
      <c r="BWO32" s="17"/>
      <c r="BWP32" s="17"/>
      <c r="BWQ32" s="17"/>
      <c r="BWR32" s="17"/>
      <c r="BWS32" s="17"/>
      <c r="BWT32" s="17"/>
      <c r="BWU32" s="17"/>
      <c r="BWV32" s="17"/>
      <c r="BWW32" s="17"/>
      <c r="BWX32" s="17"/>
      <c r="BWY32" s="17"/>
      <c r="BWZ32" s="17"/>
      <c r="BXA32" s="17"/>
      <c r="BXB32" s="17"/>
      <c r="BXC32" s="17"/>
      <c r="BXD32" s="17"/>
      <c r="BXE32" s="17"/>
      <c r="BXF32" s="17"/>
      <c r="BXG32" s="17"/>
      <c r="BXH32" s="17"/>
      <c r="BXI32" s="17"/>
      <c r="BXJ32" s="17"/>
      <c r="BXK32" s="17"/>
      <c r="BXL32" s="17"/>
      <c r="BXM32" s="17"/>
      <c r="BXN32" s="17"/>
      <c r="BXO32" s="17"/>
      <c r="BXP32" s="17"/>
      <c r="BXQ32" s="17"/>
      <c r="BXR32" s="17"/>
      <c r="BXS32" s="17"/>
      <c r="BXT32" s="17"/>
      <c r="BXU32" s="17"/>
      <c r="BXV32" s="17"/>
      <c r="BXW32" s="17"/>
      <c r="BXX32" s="17"/>
      <c r="BXY32" s="17"/>
      <c r="BXZ32" s="17"/>
      <c r="BYA32" s="17"/>
      <c r="BYB32" s="17"/>
      <c r="BYC32" s="17"/>
      <c r="BYD32" s="17"/>
      <c r="BYE32" s="17"/>
      <c r="BYF32" s="17"/>
      <c r="BYG32" s="17"/>
      <c r="BYH32" s="17"/>
      <c r="BYI32" s="17"/>
      <c r="BYJ32" s="17"/>
      <c r="BYK32" s="17"/>
      <c r="BYL32" s="17"/>
      <c r="BYM32" s="17"/>
      <c r="BYN32" s="17"/>
      <c r="BYO32" s="17"/>
      <c r="BYP32" s="17"/>
      <c r="BYQ32" s="17"/>
      <c r="BYR32" s="17"/>
      <c r="BYS32" s="17"/>
      <c r="BYT32" s="17"/>
      <c r="BYU32" s="17"/>
      <c r="BYV32" s="17"/>
      <c r="BYW32" s="17"/>
      <c r="BYX32" s="17"/>
      <c r="BYY32" s="17"/>
      <c r="BYZ32" s="17"/>
      <c r="BZA32" s="17"/>
      <c r="BZB32" s="17"/>
      <c r="BZC32" s="17"/>
      <c r="BZD32" s="17"/>
      <c r="BZE32" s="17"/>
      <c r="BZF32" s="17"/>
      <c r="BZG32" s="17"/>
      <c r="BZH32" s="17"/>
      <c r="BZI32" s="17"/>
      <c r="BZJ32" s="17"/>
      <c r="BZK32" s="17"/>
      <c r="BZL32" s="17"/>
      <c r="BZM32" s="17"/>
      <c r="BZN32" s="17"/>
      <c r="BZO32" s="17"/>
      <c r="BZP32" s="17"/>
      <c r="BZQ32" s="17"/>
      <c r="BZR32" s="17"/>
      <c r="BZS32" s="17"/>
      <c r="BZT32" s="17"/>
      <c r="BZU32" s="17"/>
      <c r="BZV32" s="17"/>
      <c r="BZW32" s="17"/>
      <c r="BZX32" s="17"/>
      <c r="BZY32" s="17"/>
      <c r="BZZ32" s="17"/>
      <c r="CAA32" s="17"/>
      <c r="CAB32" s="17"/>
      <c r="CAC32" s="17"/>
      <c r="CAD32" s="17"/>
      <c r="CAE32" s="17"/>
      <c r="CAF32" s="17"/>
      <c r="CAG32" s="17"/>
      <c r="CAH32" s="17"/>
      <c r="CAI32" s="17"/>
      <c r="CAJ32" s="17"/>
      <c r="CAK32" s="17"/>
      <c r="CAL32" s="17"/>
      <c r="CAM32" s="17"/>
      <c r="CAN32" s="17"/>
      <c r="CAO32" s="17"/>
      <c r="CAP32" s="17"/>
      <c r="CAQ32" s="17"/>
      <c r="CAR32" s="17"/>
      <c r="CAS32" s="17"/>
      <c r="CAT32" s="17"/>
      <c r="CAU32" s="17"/>
      <c r="CAV32" s="17"/>
      <c r="CAW32" s="17"/>
      <c r="CAX32" s="17"/>
      <c r="CAY32" s="17"/>
      <c r="CAZ32" s="17"/>
      <c r="CBA32" s="17"/>
      <c r="CBB32" s="17"/>
      <c r="CBC32" s="17"/>
      <c r="CBD32" s="17"/>
      <c r="CBE32" s="17"/>
      <c r="CBF32" s="17"/>
      <c r="CBG32" s="17"/>
      <c r="CBH32" s="17"/>
      <c r="CBI32" s="17"/>
      <c r="CBJ32" s="17"/>
      <c r="CBK32" s="17"/>
      <c r="CBL32" s="17"/>
      <c r="CBM32" s="17"/>
      <c r="CBN32" s="17"/>
      <c r="CBO32" s="17"/>
      <c r="CBP32" s="17"/>
      <c r="CBQ32" s="17"/>
      <c r="CBR32" s="17"/>
      <c r="CBS32" s="17"/>
      <c r="CBT32" s="17"/>
      <c r="CBU32" s="17"/>
      <c r="CBV32" s="17"/>
      <c r="CBW32" s="17"/>
      <c r="CBX32" s="17"/>
      <c r="CBY32" s="17"/>
      <c r="CBZ32" s="17"/>
      <c r="CCA32" s="17"/>
      <c r="CCB32" s="17"/>
      <c r="CCC32" s="17"/>
      <c r="CCD32" s="17"/>
      <c r="CCE32" s="17"/>
      <c r="CCF32" s="17"/>
      <c r="CCG32" s="17"/>
      <c r="CCH32" s="17"/>
      <c r="CCI32" s="17"/>
      <c r="CCJ32" s="17"/>
      <c r="CCK32" s="17"/>
      <c r="CCL32" s="17"/>
      <c r="CCM32" s="17"/>
      <c r="CCN32" s="17"/>
      <c r="CCO32" s="17"/>
      <c r="CCP32" s="17"/>
      <c r="CCQ32" s="17"/>
      <c r="CCR32" s="17"/>
      <c r="CCS32" s="17"/>
      <c r="CCT32" s="17"/>
      <c r="CCU32" s="17"/>
      <c r="CCV32" s="17"/>
      <c r="CCW32" s="17"/>
      <c r="CCX32" s="17"/>
      <c r="CCY32" s="17"/>
      <c r="CCZ32" s="17"/>
      <c r="CDA32" s="17"/>
      <c r="CDB32" s="17"/>
      <c r="CDC32" s="17"/>
      <c r="CDD32" s="17"/>
      <c r="CDE32" s="17"/>
      <c r="CDF32" s="17"/>
      <c r="CDG32" s="17"/>
      <c r="CDH32" s="17"/>
      <c r="CDI32" s="17"/>
      <c r="CDJ32" s="17"/>
      <c r="CDK32" s="17"/>
      <c r="CDL32" s="17"/>
      <c r="CDM32" s="17"/>
      <c r="CDN32" s="17"/>
      <c r="CDO32" s="17"/>
      <c r="CDP32" s="17"/>
      <c r="CDQ32" s="17"/>
      <c r="CDR32" s="17"/>
      <c r="CDS32" s="17"/>
      <c r="CDT32" s="17"/>
      <c r="CDU32" s="17"/>
    </row>
    <row r="33">
      <c r="A33" s="14" t="s">
        <v>2932</v>
      </c>
      <c r="B33" s="16">
        <v>587376.0</v>
      </c>
      <c r="C33" s="14" t="s">
        <v>2933</v>
      </c>
      <c r="D33" s="14" t="s">
        <v>2934</v>
      </c>
      <c r="E33" s="14" t="s">
        <v>2945</v>
      </c>
      <c r="F33" s="14" t="s">
        <v>2835</v>
      </c>
      <c r="I33" s="14" t="s">
        <v>2946</v>
      </c>
      <c r="J33" s="14" t="s">
        <v>2618</v>
      </c>
      <c r="K33" s="14" t="s">
        <v>2619</v>
      </c>
      <c r="L33" s="17"/>
      <c r="M33" s="16">
        <v>2.0</v>
      </c>
      <c r="N33" s="14" t="s">
        <v>21</v>
      </c>
      <c r="O33" s="14" t="s">
        <v>2937</v>
      </c>
      <c r="P33" s="14" t="s">
        <v>2938</v>
      </c>
      <c r="Q33" s="16">
        <v>11.0</v>
      </c>
      <c r="R33" s="16">
        <v>4104197.0</v>
      </c>
      <c r="S33" s="16">
        <v>4104197.0</v>
      </c>
      <c r="T33" s="14" t="s">
        <v>2630</v>
      </c>
      <c r="U33" s="14" t="s">
        <v>2622</v>
      </c>
      <c r="V33" s="14" t="s">
        <v>2947</v>
      </c>
      <c r="W33" s="14" t="s">
        <v>2948</v>
      </c>
      <c r="Z33" s="17"/>
      <c r="AA33" s="17"/>
      <c r="AB33" s="17"/>
      <c r="AC33" s="17"/>
      <c r="AD33" s="16">
        <v>9399.0</v>
      </c>
      <c r="AE33" s="22">
        <v>45547.0</v>
      </c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4" t="s">
        <v>2941</v>
      </c>
      <c r="BB33" s="17"/>
      <c r="BC33" s="17"/>
      <c r="BD33" s="17"/>
      <c r="BE33" s="17"/>
      <c r="BF33" s="17"/>
      <c r="BG33" s="16">
        <v>1.0</v>
      </c>
      <c r="BH33" s="17"/>
      <c r="BI33" s="17"/>
      <c r="BJ33" s="14" t="s">
        <v>2566</v>
      </c>
      <c r="BK33" s="17"/>
      <c r="BL33" s="17"/>
      <c r="BM33" s="16">
        <v>312.033333</v>
      </c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4" t="s">
        <v>2644</v>
      </c>
      <c r="DH33" s="17"/>
      <c r="DI33" s="17"/>
      <c r="DJ33" s="14" t="s">
        <v>2942</v>
      </c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4" t="s">
        <v>2943</v>
      </c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4" t="s">
        <v>2944</v>
      </c>
      <c r="ADL33" s="17"/>
      <c r="ADM33" s="17"/>
      <c r="ADN33" s="16">
        <v>65.0</v>
      </c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</row>
    <row r="34">
      <c r="A34" s="14" t="s">
        <v>2949</v>
      </c>
      <c r="B34" s="14" t="s">
        <v>2950</v>
      </c>
      <c r="C34" s="14" t="s">
        <v>2951</v>
      </c>
      <c r="D34" s="14" t="s">
        <v>2952</v>
      </c>
      <c r="E34" s="14" t="s">
        <v>2953</v>
      </c>
      <c r="F34" s="14" t="s">
        <v>2835</v>
      </c>
      <c r="I34" s="14" t="s">
        <v>2954</v>
      </c>
      <c r="J34" s="14" t="s">
        <v>2618</v>
      </c>
      <c r="K34" s="14" t="s">
        <v>2619</v>
      </c>
      <c r="L34" s="17"/>
      <c r="M34" s="16">
        <v>1.0</v>
      </c>
      <c r="N34" s="14" t="s">
        <v>2659</v>
      </c>
      <c r="O34" s="14" t="s">
        <v>2659</v>
      </c>
      <c r="P34" s="21" t="s">
        <v>2620</v>
      </c>
      <c r="Q34" s="16">
        <v>11.0</v>
      </c>
      <c r="R34" s="16">
        <v>4112970.0</v>
      </c>
      <c r="S34" s="16">
        <v>4112970.0</v>
      </c>
      <c r="T34" s="14" t="s">
        <v>2622</v>
      </c>
      <c r="U34" s="14" t="s">
        <v>2631</v>
      </c>
      <c r="V34" s="14" t="s">
        <v>2955</v>
      </c>
      <c r="W34" s="14" t="s">
        <v>2956</v>
      </c>
      <c r="X34" s="16">
        <v>0.35</v>
      </c>
      <c r="Y34" s="17"/>
      <c r="Z34" s="16">
        <v>15.0</v>
      </c>
      <c r="AA34" s="16">
        <v>28.0</v>
      </c>
      <c r="AB34" s="17"/>
      <c r="AC34" s="17"/>
      <c r="AD34" s="16">
        <v>454.0</v>
      </c>
      <c r="AE34" s="22">
        <v>45638.0</v>
      </c>
      <c r="AF34" s="17"/>
      <c r="AG34" s="14" t="s">
        <v>2876</v>
      </c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4" t="s">
        <v>2957</v>
      </c>
      <c r="BB34" s="17"/>
      <c r="BC34" s="17"/>
      <c r="BD34" s="17"/>
      <c r="BE34" s="17"/>
      <c r="BF34" s="17"/>
      <c r="BG34" s="16">
        <v>1.0</v>
      </c>
      <c r="BH34" s="14" t="s">
        <v>2564</v>
      </c>
      <c r="BI34" s="17"/>
      <c r="BJ34" s="14" t="s">
        <v>2566</v>
      </c>
      <c r="BK34" s="17"/>
      <c r="BL34" s="17"/>
      <c r="BM34" s="16">
        <v>15.0333333</v>
      </c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4" t="s">
        <v>2958</v>
      </c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7"/>
      <c r="KZ34" s="17"/>
      <c r="LA34" s="17"/>
      <c r="LB34" s="17"/>
      <c r="LC34" s="17"/>
      <c r="LD34" s="17"/>
      <c r="LE34" s="17"/>
      <c r="LF34" s="17"/>
      <c r="LG34" s="17"/>
      <c r="LH34" s="17"/>
      <c r="LI34" s="17"/>
      <c r="LJ34" s="17"/>
      <c r="LK34" s="17"/>
      <c r="LL34" s="17"/>
      <c r="LM34" s="17"/>
      <c r="LN34" s="17"/>
      <c r="LO34" s="17"/>
      <c r="LP34" s="17"/>
      <c r="LQ34" s="17"/>
      <c r="LR34" s="17"/>
      <c r="LS34" s="17"/>
      <c r="LT34" s="17"/>
      <c r="LU34" s="17"/>
      <c r="LV34" s="17"/>
      <c r="LW34" s="17"/>
      <c r="LX34" s="17"/>
      <c r="LY34" s="17"/>
      <c r="LZ34" s="17"/>
      <c r="MA34" s="17"/>
      <c r="MB34" s="17"/>
      <c r="MC34" s="17"/>
      <c r="MD34" s="17"/>
      <c r="ME34" s="17"/>
      <c r="MF34" s="17"/>
      <c r="MG34" s="17"/>
      <c r="MH34" s="17"/>
      <c r="MI34" s="17"/>
      <c r="MJ34" s="17"/>
      <c r="MK34" s="17"/>
      <c r="ML34" s="17"/>
      <c r="MM34" s="17"/>
      <c r="MN34" s="17"/>
      <c r="MO34" s="17"/>
      <c r="MP34" s="17"/>
      <c r="MQ34" s="17"/>
      <c r="MR34" s="17"/>
      <c r="MS34" s="17"/>
      <c r="MT34" s="17"/>
      <c r="MU34" s="17"/>
      <c r="MV34" s="17"/>
      <c r="MW34" s="17"/>
      <c r="MX34" s="17"/>
      <c r="MY34" s="17"/>
      <c r="MZ34" s="17"/>
      <c r="NA34" s="17"/>
      <c r="NB34" s="17"/>
      <c r="NC34" s="17"/>
      <c r="ND34" s="17"/>
      <c r="NE34" s="17"/>
      <c r="NF34" s="17"/>
      <c r="NG34" s="17"/>
      <c r="NH34" s="17"/>
      <c r="NI34" s="17"/>
      <c r="NJ34" s="17"/>
      <c r="NK34" s="17"/>
      <c r="NL34" s="17"/>
      <c r="NM34" s="17"/>
      <c r="NN34" s="17"/>
      <c r="NO34" s="17"/>
      <c r="NP34" s="17"/>
      <c r="NQ34" s="17"/>
      <c r="NR34" s="17"/>
      <c r="NS34" s="17"/>
      <c r="NT34" s="17"/>
      <c r="NU34" s="17"/>
      <c r="NV34" s="17"/>
      <c r="NW34" s="17"/>
      <c r="NX34" s="17"/>
      <c r="NY34" s="17"/>
      <c r="NZ34" s="17"/>
      <c r="OA34" s="17"/>
      <c r="OB34" s="17"/>
      <c r="OC34" s="17"/>
      <c r="OD34" s="17"/>
      <c r="OE34" s="17"/>
      <c r="OF34" s="17"/>
      <c r="OG34" s="17"/>
      <c r="OH34" s="17"/>
      <c r="OI34" s="17"/>
      <c r="OJ34" s="17"/>
      <c r="OK34" s="17"/>
      <c r="OL34" s="17"/>
      <c r="OM34" s="17"/>
      <c r="ON34" s="17"/>
      <c r="OO34" s="17"/>
      <c r="OP34" s="17"/>
      <c r="OQ34" s="17"/>
      <c r="OR34" s="17"/>
      <c r="OS34" s="17"/>
      <c r="OT34" s="17"/>
      <c r="OU34" s="17"/>
      <c r="OV34" s="17"/>
      <c r="OW34" s="17"/>
      <c r="OX34" s="17"/>
      <c r="OY34" s="17"/>
      <c r="OZ34" s="17"/>
      <c r="PA34" s="17"/>
      <c r="PB34" s="17"/>
      <c r="PC34" s="17"/>
      <c r="PD34" s="17"/>
      <c r="PE34" s="17"/>
      <c r="PF34" s="17"/>
      <c r="PG34" s="17"/>
      <c r="PH34" s="17"/>
      <c r="PI34" s="17"/>
      <c r="PJ34" s="17"/>
      <c r="PK34" s="17"/>
      <c r="PL34" s="17"/>
      <c r="PM34" s="17"/>
      <c r="PN34" s="17"/>
      <c r="PO34" s="17"/>
      <c r="PP34" s="17"/>
      <c r="PQ34" s="17"/>
      <c r="PR34" s="17"/>
      <c r="PS34" s="17"/>
      <c r="PT34" s="17"/>
      <c r="PU34" s="17"/>
      <c r="PV34" s="17"/>
      <c r="PW34" s="17"/>
      <c r="PX34" s="17"/>
      <c r="PY34" s="17"/>
      <c r="PZ34" s="17"/>
      <c r="QA34" s="17"/>
      <c r="QB34" s="17"/>
      <c r="QC34" s="17"/>
      <c r="QD34" s="14" t="s">
        <v>2959</v>
      </c>
      <c r="QF34" s="17"/>
      <c r="QG34" s="17"/>
      <c r="QH34" s="17"/>
      <c r="QI34" s="17"/>
      <c r="QJ34" s="17"/>
      <c r="QK34" s="17"/>
      <c r="QL34" s="17"/>
      <c r="QM34" s="17"/>
      <c r="QN34" s="17"/>
      <c r="QO34" s="17"/>
      <c r="QP34" s="17"/>
      <c r="QQ34" s="17"/>
      <c r="QR34" s="17"/>
      <c r="QS34" s="17"/>
      <c r="QT34" s="17"/>
      <c r="QU34" s="17"/>
      <c r="QV34" s="17"/>
      <c r="QW34" s="17"/>
      <c r="QX34" s="17"/>
      <c r="QY34" s="17"/>
      <c r="QZ34" s="17"/>
      <c r="RA34" s="17"/>
      <c r="RB34" s="17"/>
      <c r="RC34" s="17"/>
      <c r="RD34" s="17"/>
      <c r="RE34" s="17"/>
      <c r="RF34" s="17"/>
      <c r="RG34" s="17"/>
      <c r="RH34" s="17"/>
      <c r="RI34" s="17"/>
      <c r="RJ34" s="17"/>
      <c r="RK34" s="17"/>
      <c r="RL34" s="17"/>
      <c r="RM34" s="17"/>
      <c r="RN34" s="17"/>
      <c r="RO34" s="17"/>
      <c r="RP34" s="17"/>
      <c r="RQ34" s="17"/>
      <c r="RR34" s="17"/>
      <c r="RS34" s="17"/>
      <c r="RT34" s="17"/>
      <c r="RU34" s="17"/>
      <c r="RV34" s="17"/>
      <c r="RW34" s="17"/>
      <c r="RX34" s="17"/>
      <c r="RY34" s="17"/>
      <c r="RZ34" s="17"/>
      <c r="SA34" s="17"/>
      <c r="SB34" s="17"/>
      <c r="SC34" s="17"/>
      <c r="SD34" s="17"/>
      <c r="SE34" s="17"/>
      <c r="SF34" s="17"/>
      <c r="SG34" s="17"/>
      <c r="SH34" s="17"/>
      <c r="SI34" s="17"/>
      <c r="SJ34" s="17"/>
      <c r="SK34" s="17"/>
      <c r="SL34" s="17"/>
      <c r="SM34" s="17"/>
      <c r="SN34" s="17"/>
      <c r="SO34" s="17"/>
      <c r="SP34" s="17"/>
      <c r="SQ34" s="17"/>
      <c r="SR34" s="17"/>
      <c r="SS34" s="17"/>
      <c r="ST34" s="17"/>
      <c r="SU34" s="17"/>
      <c r="SV34" s="17"/>
      <c r="SW34" s="17"/>
      <c r="SX34" s="17"/>
      <c r="SY34" s="17"/>
      <c r="SZ34" s="17"/>
      <c r="TA34" s="17"/>
      <c r="TB34" s="17"/>
      <c r="TC34" s="17"/>
      <c r="TD34" s="17"/>
      <c r="TE34" s="17"/>
      <c r="TF34" s="17"/>
      <c r="TG34" s="17"/>
      <c r="TH34" s="17"/>
      <c r="TI34" s="17"/>
      <c r="TJ34" s="17"/>
      <c r="TK34" s="17"/>
      <c r="TL34" s="17"/>
      <c r="TM34" s="17"/>
      <c r="TN34" s="17"/>
      <c r="TO34" s="17"/>
      <c r="TP34" s="17"/>
      <c r="TQ34" s="17"/>
      <c r="TR34" s="17"/>
      <c r="TS34" s="17"/>
      <c r="TT34" s="17"/>
      <c r="TU34" s="17"/>
      <c r="TV34" s="17"/>
      <c r="TW34" s="17"/>
      <c r="TX34" s="17"/>
      <c r="TY34" s="17"/>
      <c r="TZ34" s="17"/>
      <c r="UA34" s="17"/>
      <c r="UB34" s="17"/>
      <c r="UC34" s="17"/>
      <c r="UD34" s="17"/>
      <c r="UE34" s="17"/>
      <c r="UF34" s="17"/>
      <c r="UG34" s="17"/>
      <c r="UH34" s="17"/>
      <c r="UI34" s="17"/>
      <c r="UJ34" s="17"/>
      <c r="UK34" s="17"/>
      <c r="UL34" s="17"/>
      <c r="UM34" s="17"/>
      <c r="UN34" s="17"/>
      <c r="UO34" s="17"/>
      <c r="UP34" s="17"/>
      <c r="UQ34" s="17"/>
      <c r="UR34" s="17"/>
      <c r="US34" s="17"/>
      <c r="UT34" s="17"/>
      <c r="UU34" s="17"/>
      <c r="UV34" s="17"/>
      <c r="UW34" s="17"/>
      <c r="UX34" s="17"/>
      <c r="UY34" s="17"/>
      <c r="UZ34" s="17"/>
      <c r="VA34" s="17"/>
      <c r="VB34" s="17"/>
      <c r="VC34" s="17"/>
      <c r="VD34" s="17"/>
      <c r="VE34" s="17"/>
      <c r="VF34" s="17"/>
      <c r="VG34" s="17"/>
      <c r="VH34" s="17"/>
      <c r="VI34" s="17"/>
      <c r="VJ34" s="17"/>
      <c r="VK34" s="17"/>
      <c r="VL34" s="17"/>
      <c r="VM34" s="17"/>
      <c r="VN34" s="17"/>
      <c r="VO34" s="17"/>
      <c r="VP34" s="17"/>
      <c r="VQ34" s="17"/>
      <c r="VR34" s="17"/>
      <c r="VS34" s="17"/>
      <c r="VT34" s="17"/>
      <c r="VU34" s="17"/>
      <c r="VV34" s="17"/>
      <c r="VW34" s="17"/>
      <c r="VX34" s="17"/>
      <c r="VY34" s="17"/>
      <c r="VZ34" s="17"/>
      <c r="WA34" s="17"/>
      <c r="WB34" s="17"/>
      <c r="WC34" s="17"/>
      <c r="WD34" s="17"/>
      <c r="WE34" s="17"/>
      <c r="WF34" s="17"/>
      <c r="WG34" s="17"/>
      <c r="WH34" s="17"/>
      <c r="WI34" s="17"/>
      <c r="WJ34" s="17"/>
      <c r="WK34" s="17"/>
      <c r="WL34" s="17"/>
      <c r="WM34" s="17"/>
      <c r="WN34" s="17"/>
      <c r="WO34" s="17"/>
      <c r="WP34" s="17"/>
      <c r="WQ34" s="17"/>
      <c r="WR34" s="17"/>
      <c r="WS34" s="17"/>
      <c r="WT34" s="17"/>
      <c r="WU34" s="17"/>
      <c r="WV34" s="17"/>
      <c r="WW34" s="17"/>
      <c r="WX34" s="17"/>
      <c r="WY34" s="17"/>
      <c r="WZ34" s="17"/>
      <c r="XA34" s="17"/>
      <c r="XB34" s="17"/>
      <c r="XC34" s="17"/>
      <c r="XD34" s="17"/>
      <c r="XE34" s="17"/>
      <c r="XF34" s="17"/>
      <c r="XG34" s="17"/>
      <c r="XH34" s="17"/>
      <c r="XI34" s="17"/>
      <c r="XJ34" s="17"/>
      <c r="XK34" s="17"/>
      <c r="XL34" s="17"/>
      <c r="XM34" s="17"/>
      <c r="XN34" s="17"/>
      <c r="XO34" s="17"/>
      <c r="XP34" s="17"/>
      <c r="XQ34" s="17"/>
      <c r="XR34" s="17"/>
      <c r="XS34" s="17"/>
      <c r="XT34" s="17"/>
      <c r="XU34" s="17"/>
      <c r="XV34" s="17"/>
      <c r="XW34" s="17"/>
      <c r="XX34" s="17"/>
      <c r="XY34" s="17"/>
      <c r="XZ34" s="17"/>
      <c r="YA34" s="17"/>
      <c r="YB34" s="17"/>
      <c r="YC34" s="17"/>
      <c r="YD34" s="17"/>
      <c r="YE34" s="17"/>
      <c r="YF34" s="17"/>
      <c r="YG34" s="17"/>
      <c r="YH34" s="17"/>
      <c r="YI34" s="17"/>
      <c r="YJ34" s="17"/>
      <c r="YK34" s="17"/>
      <c r="YL34" s="17"/>
      <c r="YM34" s="17"/>
      <c r="YN34" s="17"/>
      <c r="YO34" s="17"/>
      <c r="YP34" s="17"/>
      <c r="YQ34" s="17"/>
      <c r="YR34" s="17"/>
      <c r="YS34" s="17"/>
      <c r="YT34" s="17"/>
      <c r="YU34" s="17"/>
      <c r="YV34" s="17"/>
      <c r="YW34" s="17"/>
      <c r="YX34" s="17"/>
      <c r="YY34" s="17"/>
      <c r="YZ34" s="17"/>
      <c r="ZA34" s="17"/>
      <c r="ZB34" s="17"/>
      <c r="ZC34" s="17"/>
      <c r="ZD34" s="17"/>
      <c r="ZE34" s="17"/>
      <c r="ZF34" s="17"/>
      <c r="ZG34" s="17"/>
      <c r="ZH34" s="17"/>
      <c r="ZI34" s="17"/>
      <c r="ZJ34" s="17"/>
      <c r="ZK34" s="17"/>
      <c r="ZL34" s="17"/>
      <c r="ZM34" s="17"/>
      <c r="ZN34" s="17"/>
      <c r="ZO34" s="17"/>
      <c r="ZP34" s="17"/>
      <c r="ZQ34" s="17"/>
      <c r="ZR34" s="17"/>
      <c r="ZS34" s="17"/>
      <c r="ZT34" s="17"/>
      <c r="ZU34" s="17"/>
      <c r="ZV34" s="17"/>
      <c r="ZW34" s="17"/>
      <c r="ZX34" s="17"/>
      <c r="ZY34" s="17"/>
      <c r="ZZ34" s="17"/>
      <c r="AAA34" s="17"/>
      <c r="AAB34" s="17"/>
      <c r="AAC34" s="17"/>
      <c r="AAD34" s="17"/>
      <c r="AAE34" s="17"/>
      <c r="AAF34" s="17"/>
      <c r="AAG34" s="17"/>
      <c r="AAH34" s="17"/>
      <c r="AAI34" s="17"/>
      <c r="AAJ34" s="17"/>
      <c r="AAK34" s="17"/>
      <c r="AAL34" s="17"/>
      <c r="AAM34" s="17"/>
      <c r="AAN34" s="17"/>
      <c r="AAO34" s="17"/>
      <c r="AAP34" s="17"/>
      <c r="AAQ34" s="17"/>
      <c r="AAR34" s="17"/>
      <c r="AAS34" s="17"/>
      <c r="AAT34" s="17"/>
      <c r="AAU34" s="17"/>
      <c r="AAV34" s="17"/>
      <c r="AAW34" s="17"/>
      <c r="AAX34" s="17"/>
      <c r="AAY34" s="17"/>
      <c r="AAZ34" s="17"/>
      <c r="ABA34" s="17"/>
      <c r="ABB34" s="17"/>
      <c r="ABC34" s="17"/>
      <c r="ABD34" s="17"/>
      <c r="ABE34" s="17"/>
      <c r="ABF34" s="17"/>
      <c r="ABG34" s="17"/>
      <c r="ABH34" s="17"/>
      <c r="ABI34" s="17"/>
      <c r="ABJ34" s="17"/>
      <c r="ABK34" s="17"/>
      <c r="ABL34" s="17"/>
      <c r="ABM34" s="17"/>
      <c r="ABN34" s="17"/>
      <c r="ABO34" s="17"/>
      <c r="ABP34" s="17"/>
      <c r="ABQ34" s="17"/>
      <c r="ABR34" s="17"/>
      <c r="ABS34" s="17"/>
      <c r="ABT34" s="17"/>
      <c r="ABU34" s="17"/>
      <c r="ABV34" s="17"/>
      <c r="ABW34" s="17"/>
      <c r="ABX34" s="17"/>
      <c r="ABY34" s="17"/>
      <c r="ABZ34" s="17"/>
      <c r="ACA34" s="17"/>
      <c r="ACB34" s="17"/>
      <c r="ACC34" s="17"/>
      <c r="ACD34" s="17"/>
      <c r="ACE34" s="17"/>
      <c r="ACF34" s="17"/>
      <c r="ACG34" s="17"/>
      <c r="ACH34" s="17"/>
      <c r="ACI34" s="17"/>
      <c r="ACJ34" s="17"/>
      <c r="ACK34" s="17"/>
      <c r="ACL34" s="17"/>
      <c r="ACM34" s="17"/>
      <c r="ACN34" s="17"/>
      <c r="ACO34" s="17"/>
      <c r="ACP34" s="17"/>
      <c r="ACQ34" s="17"/>
      <c r="ACR34" s="17"/>
      <c r="ACS34" s="17"/>
      <c r="ACT34" s="17"/>
      <c r="ACU34" s="17"/>
      <c r="ACV34" s="17"/>
      <c r="ACW34" s="17"/>
      <c r="ACX34" s="17"/>
      <c r="ACY34" s="17"/>
      <c r="ACZ34" s="17"/>
      <c r="ADA34" s="17"/>
      <c r="ADB34" s="17"/>
      <c r="ADC34" s="17"/>
      <c r="ADD34" s="17"/>
      <c r="ADE34" s="17"/>
      <c r="ADF34" s="17"/>
      <c r="ADG34" s="17"/>
      <c r="ADH34" s="17"/>
      <c r="ADI34" s="17"/>
      <c r="ADJ34" s="17"/>
      <c r="ADK34" s="17"/>
      <c r="ADL34" s="17"/>
      <c r="ADM34" s="17"/>
      <c r="ADN34" s="17"/>
      <c r="ADO34" s="17"/>
      <c r="ADP34" s="17"/>
      <c r="ADQ34" s="17"/>
      <c r="ADR34" s="17"/>
      <c r="ADS34" s="17"/>
      <c r="ADT34" s="17"/>
      <c r="ADU34" s="17"/>
      <c r="ADV34" s="17"/>
      <c r="ADW34" s="17"/>
      <c r="ADX34" s="17"/>
      <c r="ADY34" s="17"/>
      <c r="ADZ34" s="17"/>
      <c r="AEA34" s="17"/>
      <c r="AEB34" s="17"/>
      <c r="AEC34" s="17"/>
      <c r="AED34" s="17"/>
      <c r="AEE34" s="17"/>
      <c r="AEF34" s="17"/>
      <c r="AEG34" s="17"/>
      <c r="AEH34" s="17"/>
      <c r="AEI34" s="17"/>
      <c r="AEJ34" s="17"/>
      <c r="AEK34" s="17"/>
      <c r="AEL34" s="17"/>
      <c r="AEM34" s="17"/>
      <c r="AEN34" s="17"/>
      <c r="AEO34" s="17"/>
      <c r="AEP34" s="17"/>
      <c r="AEQ34" s="17"/>
      <c r="AER34" s="17"/>
      <c r="AES34" s="17"/>
      <c r="AET34" s="17"/>
      <c r="AEU34" s="17"/>
      <c r="AEV34" s="17"/>
      <c r="AEW34" s="17"/>
      <c r="AEX34" s="17"/>
      <c r="AEY34" s="17"/>
      <c r="AEZ34" s="17"/>
      <c r="AFA34" s="17"/>
      <c r="AFB34" s="17"/>
      <c r="AFC34" s="17"/>
      <c r="AFD34" s="17"/>
      <c r="AFE34" s="17"/>
      <c r="AFF34" s="17"/>
      <c r="AFG34" s="17"/>
      <c r="AFH34" s="17"/>
      <c r="AFI34" s="17"/>
      <c r="AFJ34" s="17"/>
      <c r="AFK34" s="17"/>
      <c r="AFL34" s="17"/>
      <c r="AFM34" s="17"/>
      <c r="AFN34" s="17"/>
      <c r="AFO34" s="17"/>
      <c r="AFP34" s="17"/>
      <c r="AFQ34" s="17"/>
      <c r="AFR34" s="17"/>
      <c r="AFS34" s="17"/>
      <c r="AFT34" s="17"/>
      <c r="AFU34" s="17"/>
      <c r="AFV34" s="17"/>
      <c r="AFW34" s="17"/>
      <c r="AFX34" s="17"/>
      <c r="AFY34" s="17"/>
      <c r="AFZ34" s="17"/>
      <c r="AGA34" s="17"/>
      <c r="AGB34" s="17"/>
      <c r="AGC34" s="17"/>
      <c r="AGD34" s="17"/>
      <c r="AGE34" s="17"/>
      <c r="AGF34" s="17"/>
      <c r="AGG34" s="17"/>
      <c r="AGH34" s="17"/>
      <c r="AGI34" s="17"/>
      <c r="AGJ34" s="17"/>
      <c r="AGK34" s="17"/>
      <c r="AGL34" s="17"/>
      <c r="AGM34" s="17"/>
      <c r="AGN34" s="17"/>
      <c r="AGO34" s="17"/>
      <c r="AGP34" s="17"/>
      <c r="AGQ34" s="17"/>
      <c r="AGR34" s="17"/>
      <c r="AGS34" s="17"/>
      <c r="AGT34" s="17"/>
      <c r="AGU34" s="17"/>
      <c r="AGV34" s="17"/>
      <c r="AGW34" s="17"/>
      <c r="AGX34" s="17"/>
      <c r="AGY34" s="17"/>
      <c r="AGZ34" s="17"/>
      <c r="AHA34" s="17"/>
      <c r="AHB34" s="17"/>
      <c r="AHC34" s="17"/>
      <c r="AHD34" s="17"/>
      <c r="AHE34" s="17"/>
      <c r="AHF34" s="17"/>
      <c r="AHG34" s="17"/>
      <c r="AHH34" s="17"/>
      <c r="AHI34" s="17"/>
      <c r="AHJ34" s="17"/>
      <c r="AHK34" s="17"/>
      <c r="AHL34" s="17"/>
      <c r="AHM34" s="17"/>
      <c r="AHN34" s="17"/>
      <c r="AHO34" s="17"/>
      <c r="AHP34" s="17"/>
      <c r="AHQ34" s="17"/>
      <c r="AHR34" s="17"/>
      <c r="AHS34" s="17"/>
      <c r="AHT34" s="17"/>
      <c r="AHU34" s="17"/>
      <c r="AHV34" s="17"/>
      <c r="AHW34" s="17"/>
      <c r="AHX34" s="17"/>
      <c r="AHY34" s="17"/>
      <c r="AHZ34" s="17"/>
      <c r="AIA34" s="17"/>
      <c r="AIB34" s="17"/>
      <c r="AIC34" s="17"/>
      <c r="AID34" s="17"/>
      <c r="AIE34" s="17"/>
      <c r="AIF34" s="17"/>
      <c r="AIG34" s="17"/>
      <c r="AIH34" s="17"/>
      <c r="AII34" s="17"/>
      <c r="AIJ34" s="17"/>
      <c r="AIK34" s="17"/>
      <c r="AIL34" s="17"/>
      <c r="AIM34" s="17"/>
      <c r="AIN34" s="17"/>
      <c r="AIO34" s="17"/>
      <c r="AIP34" s="17"/>
      <c r="AIQ34" s="17"/>
      <c r="AIR34" s="17"/>
      <c r="AIS34" s="17"/>
      <c r="AIT34" s="17"/>
      <c r="AIU34" s="17"/>
      <c r="AIV34" s="17"/>
      <c r="AIW34" s="17"/>
      <c r="AIX34" s="17"/>
      <c r="AIY34" s="17"/>
      <c r="AIZ34" s="17"/>
      <c r="AJA34" s="17"/>
      <c r="AJB34" s="17"/>
      <c r="AJC34" s="17"/>
      <c r="AJD34" s="17"/>
      <c r="AJE34" s="17"/>
      <c r="AJF34" s="17"/>
      <c r="AJG34" s="17"/>
      <c r="AJH34" s="17"/>
      <c r="AJI34" s="17"/>
      <c r="AJJ34" s="17"/>
      <c r="AJK34" s="17"/>
      <c r="AJL34" s="17"/>
      <c r="AJM34" s="17"/>
      <c r="AJN34" s="17"/>
      <c r="AJO34" s="17"/>
      <c r="AJP34" s="17"/>
      <c r="AJQ34" s="17"/>
      <c r="AJR34" s="17"/>
      <c r="AJS34" s="17"/>
      <c r="AJT34" s="17"/>
      <c r="AJU34" s="17"/>
      <c r="AJV34" s="17"/>
      <c r="AJW34" s="17"/>
      <c r="AJX34" s="17"/>
      <c r="AJY34" s="17"/>
      <c r="AJZ34" s="17"/>
      <c r="AKA34" s="17"/>
      <c r="AKB34" s="17"/>
      <c r="AKC34" s="17"/>
      <c r="AKD34" s="17"/>
      <c r="AKE34" s="17"/>
      <c r="AKF34" s="17"/>
      <c r="AKG34" s="17"/>
      <c r="AKH34" s="17"/>
      <c r="AKI34" s="17"/>
      <c r="AKJ34" s="17"/>
      <c r="AKK34" s="17"/>
      <c r="AKL34" s="17"/>
      <c r="AKM34" s="17"/>
      <c r="AKN34" s="17"/>
      <c r="AKO34" s="17"/>
      <c r="AKP34" s="17"/>
      <c r="AKQ34" s="17"/>
      <c r="AKR34" s="17"/>
      <c r="AKS34" s="17"/>
      <c r="AKT34" s="17"/>
      <c r="AKU34" s="17"/>
      <c r="AKV34" s="17"/>
      <c r="AKW34" s="17"/>
      <c r="AKX34" s="17"/>
      <c r="AKY34" s="17"/>
      <c r="AKZ34" s="17"/>
      <c r="ALA34" s="17"/>
      <c r="ALB34" s="17"/>
      <c r="ALC34" s="17"/>
      <c r="ALD34" s="17"/>
      <c r="ALE34" s="17"/>
      <c r="ALF34" s="17"/>
      <c r="ALG34" s="17"/>
      <c r="ALH34" s="17"/>
      <c r="ALI34" s="17"/>
      <c r="ALJ34" s="17"/>
      <c r="ALK34" s="17"/>
      <c r="ALL34" s="17"/>
      <c r="ALM34" s="17"/>
      <c r="ALN34" s="17"/>
      <c r="ALO34" s="17"/>
      <c r="ALP34" s="17"/>
      <c r="ALQ34" s="17"/>
      <c r="ALR34" s="17"/>
      <c r="ALS34" s="17"/>
      <c r="ALT34" s="16">
        <v>0.0</v>
      </c>
      <c r="ALU34" s="14" t="s">
        <v>2960</v>
      </c>
      <c r="ALW34" s="17"/>
      <c r="ALX34" s="17"/>
      <c r="ALY34" s="17"/>
      <c r="ALZ34" s="17"/>
      <c r="AMA34" s="17"/>
      <c r="AMB34" s="17"/>
      <c r="AMC34" s="17"/>
      <c r="AMD34" s="17"/>
      <c r="AME34" s="17"/>
      <c r="AMF34" s="17"/>
      <c r="AMG34" s="17"/>
      <c r="AMH34" s="17"/>
      <c r="AMI34" s="17"/>
      <c r="AMJ34" s="17"/>
      <c r="AMK34" s="17"/>
      <c r="AML34" s="17"/>
      <c r="AMM34" s="17"/>
      <c r="AMN34" s="17"/>
      <c r="AMO34" s="17"/>
      <c r="AMP34" s="17"/>
      <c r="AMQ34" s="17"/>
      <c r="AMR34" s="17"/>
      <c r="AMS34" s="17"/>
      <c r="AMT34" s="17"/>
      <c r="AMU34" s="17"/>
      <c r="AMV34" s="17"/>
      <c r="AMW34" s="17"/>
      <c r="AMX34" s="17"/>
      <c r="AMY34" s="17"/>
      <c r="AMZ34" s="17"/>
      <c r="ANA34" s="17"/>
      <c r="ANB34" s="17"/>
      <c r="ANC34" s="17"/>
      <c r="AND34" s="17"/>
      <c r="ANE34" s="17"/>
      <c r="ANF34" s="17"/>
      <c r="ANG34" s="17"/>
      <c r="ANH34" s="17"/>
      <c r="ANI34" s="17"/>
      <c r="ANJ34" s="17"/>
      <c r="ANK34" s="17"/>
      <c r="ANL34" s="17"/>
      <c r="ANM34" s="17"/>
      <c r="ANN34" s="17"/>
      <c r="ANO34" s="17"/>
      <c r="ANP34" s="17"/>
      <c r="ANQ34" s="17"/>
      <c r="ANR34" s="17"/>
      <c r="ANS34" s="17"/>
      <c r="ANT34" s="17"/>
      <c r="ANU34" s="17"/>
      <c r="ANV34" s="17"/>
      <c r="ANW34" s="17"/>
      <c r="ANX34" s="17"/>
      <c r="ANY34" s="17"/>
      <c r="ANZ34" s="17"/>
      <c r="AOA34" s="17"/>
      <c r="AOB34" s="17"/>
      <c r="AOC34" s="17"/>
      <c r="AOD34" s="17"/>
      <c r="AOE34" s="17"/>
      <c r="AOF34" s="17"/>
      <c r="AOG34" s="17"/>
      <c r="AOH34" s="17"/>
      <c r="AOI34" s="17"/>
      <c r="AOJ34" s="17"/>
      <c r="AOK34" s="17"/>
      <c r="AOL34" s="17"/>
      <c r="AOM34" s="17"/>
      <c r="AON34" s="17"/>
      <c r="AOO34" s="17"/>
      <c r="AOP34" s="17"/>
      <c r="AOQ34" s="17"/>
      <c r="AOR34" s="17"/>
      <c r="AOS34" s="17"/>
      <c r="AOT34" s="17"/>
      <c r="AOU34" s="17"/>
      <c r="AOV34" s="17"/>
      <c r="AOW34" s="17"/>
      <c r="AOX34" s="17"/>
      <c r="AOY34" s="17"/>
      <c r="AOZ34" s="17"/>
      <c r="APA34" s="17"/>
      <c r="APB34" s="17"/>
      <c r="APC34" s="17"/>
      <c r="APD34" s="17"/>
      <c r="APE34" s="17"/>
      <c r="APF34" s="17"/>
      <c r="APG34" s="17"/>
      <c r="APH34" s="17"/>
      <c r="API34" s="17"/>
      <c r="APJ34" s="17"/>
      <c r="APK34" s="17"/>
      <c r="APL34" s="17"/>
      <c r="APM34" s="17"/>
      <c r="APN34" s="17"/>
      <c r="APO34" s="17"/>
      <c r="APP34" s="17"/>
      <c r="APQ34" s="17"/>
      <c r="APR34" s="17"/>
      <c r="APS34" s="17"/>
      <c r="APT34" s="17"/>
      <c r="APU34" s="17"/>
      <c r="APV34" s="17"/>
      <c r="APW34" s="17"/>
      <c r="APX34" s="17"/>
      <c r="APY34" s="17"/>
      <c r="APZ34" s="17"/>
      <c r="AQA34" s="17"/>
      <c r="AQB34" s="17"/>
      <c r="AQC34" s="17"/>
      <c r="AQD34" s="17"/>
      <c r="AQE34" s="17"/>
      <c r="AQF34" s="17"/>
      <c r="AQG34" s="17"/>
      <c r="AQH34" s="17"/>
      <c r="AQI34" s="17"/>
      <c r="AQJ34" s="17"/>
      <c r="AQK34" s="17"/>
      <c r="AQL34" s="17"/>
      <c r="AQM34" s="17"/>
      <c r="AQN34" s="14" t="s">
        <v>2880</v>
      </c>
      <c r="AQO34" s="14" t="s">
        <v>2880</v>
      </c>
      <c r="AQP34" s="14" t="s">
        <v>2880</v>
      </c>
      <c r="AQQ34" s="14" t="s">
        <v>2961</v>
      </c>
      <c r="AQS34" s="17"/>
      <c r="AQT34" s="17"/>
      <c r="AQU34" s="17"/>
      <c r="AQV34" s="17"/>
      <c r="AQW34" s="17"/>
      <c r="AQX34" s="17"/>
      <c r="AQY34" s="17"/>
      <c r="AQZ34" s="17"/>
      <c r="ARA34" s="17"/>
      <c r="ARB34" s="17"/>
      <c r="ARC34" s="17"/>
      <c r="ARD34" s="17"/>
      <c r="ARE34" s="17"/>
      <c r="ARF34" s="17"/>
      <c r="ARG34" s="17"/>
      <c r="ARH34" s="17"/>
      <c r="ARI34" s="17"/>
      <c r="ARJ34" s="17"/>
      <c r="ARK34" s="17"/>
      <c r="ARL34" s="17"/>
      <c r="ARM34" s="17"/>
      <c r="ARN34" s="17"/>
      <c r="ARO34" s="17"/>
      <c r="ARP34" s="17"/>
      <c r="ARQ34" s="17"/>
      <c r="ARR34" s="17"/>
      <c r="ARS34" s="17"/>
      <c r="ART34" s="17"/>
      <c r="ARU34" s="17"/>
      <c r="ARV34" s="17"/>
      <c r="ARW34" s="17"/>
      <c r="ARX34" s="17"/>
      <c r="ARY34" s="17"/>
      <c r="ARZ34" s="17"/>
      <c r="ASA34" s="17"/>
      <c r="ASB34" s="17"/>
      <c r="ASC34" s="17"/>
      <c r="ASD34" s="17"/>
      <c r="ASE34" s="17"/>
      <c r="ASF34" s="17"/>
      <c r="ASG34" s="17"/>
      <c r="ASH34" s="17"/>
      <c r="ASI34" s="17"/>
      <c r="ASJ34" s="17"/>
      <c r="ASK34" s="17"/>
      <c r="ASL34" s="17"/>
      <c r="ASM34" s="17"/>
      <c r="ASN34" s="17"/>
      <c r="ASO34" s="17"/>
      <c r="ASP34" s="17"/>
      <c r="ASQ34" s="17"/>
      <c r="ASR34" s="17"/>
      <c r="ASS34" s="17"/>
      <c r="AST34" s="17"/>
      <c r="ASU34" s="17"/>
      <c r="ASV34" s="17"/>
      <c r="ASW34" s="17"/>
      <c r="ASX34" s="17"/>
      <c r="ASY34" s="17"/>
      <c r="ASZ34" s="17"/>
      <c r="ATA34" s="17"/>
      <c r="ATB34" s="17"/>
      <c r="ATC34" s="17"/>
      <c r="ATD34" s="17"/>
      <c r="ATE34" s="17"/>
      <c r="ATF34" s="17"/>
      <c r="ATG34" s="17"/>
      <c r="ATH34" s="17"/>
      <c r="ATI34" s="17"/>
      <c r="ATJ34" s="17"/>
      <c r="ATK34" s="17"/>
      <c r="ATL34" s="17"/>
      <c r="ATM34" s="17"/>
      <c r="ATN34" s="17"/>
      <c r="ATO34" s="17"/>
      <c r="ATP34" s="17"/>
      <c r="ATQ34" s="17"/>
      <c r="ATR34" s="17"/>
      <c r="ATS34" s="17"/>
      <c r="ATT34" s="17"/>
      <c r="ATU34" s="17"/>
      <c r="ATV34" s="17"/>
      <c r="ATW34" s="17"/>
      <c r="ATX34" s="17"/>
      <c r="ATY34" s="17"/>
      <c r="ATZ34" s="17"/>
      <c r="AUA34" s="17"/>
      <c r="AUB34" s="17"/>
      <c r="AUC34" s="17"/>
      <c r="AUD34" s="17"/>
      <c r="AUE34" s="17"/>
      <c r="AUF34" s="17"/>
      <c r="AUG34" s="17"/>
      <c r="AUH34" s="17"/>
      <c r="AUI34" s="17"/>
      <c r="AUJ34" s="17"/>
      <c r="AUK34" s="17"/>
      <c r="AUL34" s="17"/>
      <c r="AUM34" s="17"/>
      <c r="AUN34" s="17"/>
      <c r="AUO34" s="17"/>
      <c r="AUP34" s="17"/>
      <c r="AUQ34" s="17"/>
      <c r="AUR34" s="17"/>
      <c r="AUS34" s="17"/>
      <c r="AUT34" s="17"/>
      <c r="AUU34" s="17"/>
      <c r="AUV34" s="17"/>
      <c r="AUW34" s="17"/>
      <c r="AUX34" s="17"/>
      <c r="AUY34" s="17"/>
      <c r="AUZ34" s="17"/>
      <c r="AVA34" s="17"/>
      <c r="AVB34" s="17"/>
      <c r="AVC34" s="17"/>
      <c r="AVD34" s="17"/>
      <c r="AVE34" s="17"/>
      <c r="AVF34" s="17"/>
      <c r="AVG34" s="17"/>
      <c r="AVH34" s="17"/>
      <c r="AVI34" s="17"/>
      <c r="AVJ34" s="17"/>
      <c r="AVK34" s="17"/>
      <c r="AVL34" s="17"/>
      <c r="AVM34" s="17"/>
      <c r="AVN34" s="17"/>
      <c r="AVO34" s="17"/>
      <c r="AVP34" s="17"/>
      <c r="AVQ34" s="17"/>
      <c r="AVR34" s="17"/>
      <c r="AVS34" s="17"/>
      <c r="AVT34" s="17"/>
      <c r="AVU34" s="17"/>
      <c r="AVV34" s="17"/>
      <c r="AVW34" s="17"/>
      <c r="AVX34" s="17"/>
      <c r="AVY34" s="17"/>
      <c r="AVZ34" s="17"/>
      <c r="AWA34" s="17"/>
      <c r="AWB34" s="17"/>
      <c r="AWC34" s="17"/>
      <c r="AWD34" s="17"/>
      <c r="AWE34" s="17"/>
      <c r="AWF34" s="17"/>
      <c r="AWG34" s="17"/>
      <c r="AWH34" s="17"/>
      <c r="AWI34" s="17"/>
      <c r="AWJ34" s="17"/>
      <c r="AWK34" s="17"/>
      <c r="AWL34" s="17"/>
      <c r="AWM34" s="17"/>
      <c r="AWN34" s="17"/>
      <c r="AWO34" s="17"/>
      <c r="AWP34" s="17"/>
      <c r="AWQ34" s="17"/>
      <c r="AWR34" s="17"/>
      <c r="AWS34" s="17"/>
      <c r="AWT34" s="17"/>
      <c r="AWU34" s="17"/>
      <c r="AWV34" s="17"/>
      <c r="AWW34" s="17"/>
      <c r="AWX34" s="17"/>
      <c r="AWY34" s="17"/>
      <c r="AWZ34" s="17"/>
      <c r="AXA34" s="17"/>
      <c r="AXB34" s="17"/>
      <c r="AXC34" s="17"/>
      <c r="AXD34" s="17"/>
      <c r="AXE34" s="17"/>
      <c r="AXF34" s="17"/>
      <c r="AXG34" s="17"/>
      <c r="AXH34" s="17"/>
      <c r="AXI34" s="17"/>
      <c r="AXJ34" s="17"/>
      <c r="AXK34" s="17"/>
      <c r="AXL34" s="17"/>
      <c r="AXM34" s="17"/>
      <c r="AXN34" s="17"/>
      <c r="AXO34" s="17"/>
      <c r="AXP34" s="17"/>
      <c r="AXQ34" s="17"/>
      <c r="AXR34" s="17"/>
      <c r="AXS34" s="17"/>
      <c r="AXT34" s="17"/>
      <c r="AXU34" s="17"/>
      <c r="AXV34" s="17"/>
      <c r="AXW34" s="17"/>
      <c r="AXX34" s="17"/>
      <c r="AXY34" s="17"/>
      <c r="AXZ34" s="17"/>
      <c r="AYA34" s="17"/>
      <c r="AYB34" s="17"/>
      <c r="AYC34" s="17"/>
      <c r="AYD34" s="17"/>
      <c r="AYE34" s="17"/>
      <c r="AYF34" s="17"/>
      <c r="AYG34" s="17"/>
      <c r="AYH34" s="17"/>
      <c r="AYI34" s="17"/>
      <c r="AYJ34" s="17"/>
      <c r="AYK34" s="17"/>
      <c r="AYL34" s="17"/>
      <c r="AYM34" s="17"/>
      <c r="AYN34" s="17"/>
      <c r="AYO34" s="17"/>
      <c r="AYP34" s="17"/>
      <c r="AYQ34" s="17"/>
      <c r="AYR34" s="17"/>
      <c r="AYS34" s="17"/>
      <c r="AYT34" s="17"/>
      <c r="AYU34" s="17"/>
      <c r="AYV34" s="17"/>
      <c r="AYW34" s="17"/>
      <c r="AYX34" s="17"/>
      <c r="AYY34" s="17"/>
      <c r="AYZ34" s="17"/>
      <c r="AZA34" s="17"/>
      <c r="AZB34" s="17"/>
      <c r="AZC34" s="17"/>
      <c r="AZD34" s="17"/>
      <c r="AZE34" s="17"/>
      <c r="AZF34" s="17"/>
      <c r="AZG34" s="17"/>
      <c r="AZH34" s="17"/>
      <c r="AZI34" s="17"/>
      <c r="AZJ34" s="17"/>
      <c r="AZK34" s="17"/>
      <c r="AZL34" s="17"/>
      <c r="AZM34" s="17"/>
      <c r="AZN34" s="17"/>
      <c r="AZO34" s="17"/>
      <c r="AZP34" s="17"/>
      <c r="AZQ34" s="17"/>
      <c r="AZR34" s="17"/>
      <c r="AZS34" s="17"/>
      <c r="AZT34" s="17"/>
      <c r="AZU34" s="17"/>
      <c r="AZV34" s="17"/>
      <c r="AZW34" s="17"/>
      <c r="AZX34" s="17"/>
      <c r="AZY34" s="17"/>
      <c r="AZZ34" s="17"/>
      <c r="BAA34" s="17"/>
      <c r="BAB34" s="17"/>
      <c r="BAC34" s="17"/>
      <c r="BAD34" s="17"/>
      <c r="BAE34" s="17"/>
      <c r="BAF34" s="17"/>
      <c r="BAG34" s="17"/>
      <c r="BAH34" s="17"/>
      <c r="BAI34" s="17"/>
      <c r="BAJ34" s="17"/>
      <c r="BAK34" s="17"/>
      <c r="BAL34" s="17"/>
      <c r="BAM34" s="17"/>
      <c r="BAN34" s="17"/>
      <c r="BAO34" s="17"/>
      <c r="BAP34" s="17"/>
      <c r="BAQ34" s="17"/>
      <c r="BAR34" s="17"/>
      <c r="BAS34" s="17"/>
      <c r="BAT34" s="17"/>
      <c r="BAU34" s="17"/>
      <c r="BAV34" s="17"/>
      <c r="BAW34" s="17"/>
      <c r="BAX34" s="17"/>
      <c r="BAY34" s="17"/>
      <c r="BAZ34" s="17"/>
      <c r="BBA34" s="17"/>
      <c r="BBB34" s="17"/>
      <c r="BBC34" s="17"/>
      <c r="BBD34" s="17"/>
      <c r="BBE34" s="17"/>
      <c r="BBF34" s="17"/>
      <c r="BBG34" s="17"/>
      <c r="BBH34" s="17"/>
      <c r="BBI34" s="17"/>
      <c r="BBJ34" s="17"/>
      <c r="BBK34" s="17"/>
      <c r="BBL34" s="17"/>
      <c r="BBM34" s="17"/>
      <c r="BBN34" s="17"/>
      <c r="BBO34" s="17"/>
      <c r="BBP34" s="17"/>
      <c r="BBQ34" s="17"/>
      <c r="BBR34" s="17"/>
      <c r="BBS34" s="17"/>
      <c r="BBT34" s="17"/>
      <c r="BBU34" s="17"/>
      <c r="BBV34" s="17"/>
      <c r="BBW34" s="17"/>
      <c r="BBX34" s="17"/>
      <c r="BBY34" s="17"/>
      <c r="BBZ34" s="17"/>
      <c r="BCA34" s="17"/>
      <c r="BCB34" s="17"/>
      <c r="BCC34" s="17"/>
      <c r="BCD34" s="17"/>
      <c r="BCE34" s="17"/>
      <c r="BCF34" s="17"/>
      <c r="BCG34" s="17"/>
      <c r="BCH34" s="17"/>
      <c r="BCI34" s="17"/>
      <c r="BCJ34" s="17"/>
      <c r="BCK34" s="17"/>
      <c r="BCL34" s="17"/>
      <c r="BCM34" s="17"/>
      <c r="BCN34" s="17"/>
      <c r="BCO34" s="17"/>
      <c r="BCP34" s="17"/>
      <c r="BCQ34" s="17"/>
      <c r="BCR34" s="17"/>
      <c r="BCS34" s="17"/>
      <c r="BCT34" s="17"/>
      <c r="BCU34" s="17"/>
      <c r="BCV34" s="17"/>
      <c r="BCW34" s="17"/>
      <c r="BCX34" s="17"/>
      <c r="BCY34" s="17"/>
      <c r="BCZ34" s="17"/>
      <c r="BDA34" s="17"/>
      <c r="BDB34" s="17"/>
      <c r="BDC34" s="17"/>
      <c r="BDD34" s="17"/>
      <c r="BDE34" s="17"/>
      <c r="BDF34" s="17"/>
      <c r="BDG34" s="17"/>
      <c r="BDH34" s="17"/>
      <c r="BDI34" s="17"/>
      <c r="BDJ34" s="17"/>
      <c r="BDK34" s="17"/>
      <c r="BDL34" s="17"/>
      <c r="BDM34" s="17"/>
      <c r="BDN34" s="17"/>
      <c r="BDO34" s="17"/>
      <c r="BDP34" s="17"/>
      <c r="BDQ34" s="17"/>
      <c r="BDR34" s="17"/>
      <c r="BDS34" s="17"/>
      <c r="BDT34" s="17"/>
      <c r="BDU34" s="17"/>
      <c r="BDV34" s="17"/>
      <c r="BDW34" s="17"/>
      <c r="BDX34" s="17"/>
      <c r="BDY34" s="17"/>
      <c r="BDZ34" s="17"/>
      <c r="BEA34" s="17"/>
      <c r="BEB34" s="17"/>
      <c r="BEC34" s="17"/>
      <c r="BED34" s="17"/>
      <c r="BEE34" s="17"/>
      <c r="BEF34" s="17"/>
      <c r="BEG34" s="17"/>
      <c r="BEH34" s="17"/>
      <c r="BEI34" s="17"/>
      <c r="BEJ34" s="17"/>
      <c r="BEK34" s="17"/>
      <c r="BEL34" s="17"/>
      <c r="BEM34" s="17"/>
      <c r="BEN34" s="17"/>
      <c r="BEO34" s="17"/>
      <c r="BEP34" s="17"/>
      <c r="BEQ34" s="17"/>
      <c r="BER34" s="17"/>
      <c r="BES34" s="17"/>
      <c r="BET34" s="17"/>
      <c r="BEU34" s="17"/>
      <c r="BEV34" s="17"/>
      <c r="BEW34" s="17"/>
      <c r="BEX34" s="17"/>
      <c r="BEY34" s="17"/>
      <c r="BEZ34" s="17"/>
      <c r="BFA34" s="17"/>
      <c r="BFB34" s="17"/>
      <c r="BFC34" s="17"/>
      <c r="BFD34" s="17"/>
      <c r="BFE34" s="17"/>
      <c r="BFF34" s="17"/>
      <c r="BFG34" s="17"/>
      <c r="BFH34" s="17"/>
      <c r="BFI34" s="17"/>
      <c r="BFJ34" s="17"/>
      <c r="BFK34" s="17"/>
      <c r="BFL34" s="17"/>
      <c r="BFM34" s="17"/>
      <c r="BFN34" s="17"/>
      <c r="BFO34" s="17"/>
      <c r="BFP34" s="17"/>
      <c r="BFQ34" s="17"/>
      <c r="BFR34" s="17"/>
      <c r="BFS34" s="17"/>
      <c r="BFT34" s="17"/>
      <c r="BFU34" s="17"/>
      <c r="BFV34" s="17"/>
      <c r="BFW34" s="17"/>
      <c r="BFX34" s="17"/>
      <c r="BFY34" s="17"/>
      <c r="BFZ34" s="17"/>
      <c r="BGA34" s="17"/>
      <c r="BGB34" s="17"/>
      <c r="BGC34" s="17"/>
      <c r="BGD34" s="17"/>
      <c r="BGE34" s="17"/>
      <c r="BGF34" s="17"/>
      <c r="BGG34" s="17"/>
      <c r="BGH34" s="17"/>
      <c r="BGI34" s="17"/>
      <c r="BGJ34" s="17"/>
      <c r="BGK34" s="17"/>
      <c r="BGL34" s="17"/>
      <c r="BGM34" s="17"/>
      <c r="BGN34" s="17"/>
      <c r="BGO34" s="17"/>
      <c r="BGP34" s="17"/>
      <c r="BGQ34" s="17"/>
      <c r="BGR34" s="17"/>
      <c r="BGS34" s="17"/>
      <c r="BGT34" s="17"/>
      <c r="BGU34" s="17"/>
      <c r="BGV34" s="17"/>
      <c r="BGW34" s="17"/>
      <c r="BGX34" s="17"/>
      <c r="BGY34" s="17"/>
      <c r="BGZ34" s="17"/>
      <c r="BHA34" s="17"/>
      <c r="BHB34" s="17"/>
      <c r="BHC34" s="17"/>
      <c r="BHD34" s="17"/>
      <c r="BHE34" s="17"/>
      <c r="BHF34" s="17"/>
      <c r="BHG34" s="17"/>
      <c r="BHH34" s="17"/>
      <c r="BHI34" s="17"/>
      <c r="BHJ34" s="17"/>
      <c r="BHK34" s="17"/>
      <c r="BHL34" s="17"/>
      <c r="BHM34" s="17"/>
      <c r="BHN34" s="17"/>
      <c r="BHO34" s="17"/>
      <c r="BHP34" s="17"/>
      <c r="BHQ34" s="17"/>
      <c r="BHR34" s="17"/>
      <c r="BHS34" s="17"/>
      <c r="BHT34" s="17"/>
      <c r="BHU34" s="17"/>
      <c r="BHV34" s="17"/>
      <c r="BHW34" s="17"/>
      <c r="BHX34" s="17"/>
      <c r="BHY34" s="17"/>
      <c r="BHZ34" s="17"/>
      <c r="BIA34" s="17"/>
      <c r="BIB34" s="17"/>
      <c r="BIC34" s="17"/>
      <c r="BID34" s="17"/>
      <c r="BIE34" s="17"/>
      <c r="BIF34" s="17"/>
      <c r="BIG34" s="17"/>
      <c r="BIH34" s="17"/>
      <c r="BII34" s="17"/>
      <c r="BIJ34" s="17"/>
      <c r="BIK34" s="17"/>
      <c r="BIL34" s="17"/>
      <c r="BIM34" s="17"/>
      <c r="BIN34" s="17"/>
      <c r="BIO34" s="17"/>
      <c r="BIP34" s="17"/>
      <c r="BIQ34" s="17"/>
      <c r="BIR34" s="17"/>
      <c r="BIS34" s="17"/>
      <c r="BIT34" s="17"/>
      <c r="BIU34" s="17"/>
      <c r="BIV34" s="17"/>
      <c r="BIW34" s="17"/>
      <c r="BIX34" s="17"/>
      <c r="BIY34" s="17"/>
      <c r="BIZ34" s="17"/>
      <c r="BJA34" s="17"/>
      <c r="BJB34" s="17"/>
      <c r="BJC34" s="17"/>
      <c r="BJD34" s="17"/>
      <c r="BJE34" s="17"/>
      <c r="BJF34" s="17"/>
      <c r="BJG34" s="17"/>
      <c r="BJH34" s="17"/>
      <c r="BJI34" s="17"/>
      <c r="BJJ34" s="17"/>
      <c r="BJK34" s="17"/>
      <c r="BJL34" s="17"/>
      <c r="BJM34" s="17"/>
      <c r="BJN34" s="17"/>
      <c r="BJO34" s="17"/>
      <c r="BJP34" s="17"/>
      <c r="BJQ34" s="17"/>
      <c r="BJR34" s="17"/>
      <c r="BJS34" s="17"/>
      <c r="BJT34" s="17"/>
      <c r="BJU34" s="17"/>
      <c r="BJV34" s="17"/>
      <c r="BJW34" s="17"/>
      <c r="BJX34" s="17"/>
      <c r="BJY34" s="17"/>
      <c r="BJZ34" s="17"/>
      <c r="BKA34" s="17"/>
      <c r="BKB34" s="17"/>
      <c r="BKC34" s="17"/>
      <c r="BKD34" s="17"/>
      <c r="BKE34" s="17"/>
      <c r="BKF34" s="17"/>
      <c r="BKG34" s="17"/>
      <c r="BKH34" s="17"/>
      <c r="BKI34" s="17"/>
      <c r="BKJ34" s="17"/>
      <c r="BKK34" s="17"/>
      <c r="BKL34" s="17"/>
      <c r="BKM34" s="17"/>
      <c r="BKN34" s="17"/>
      <c r="BKO34" s="17"/>
      <c r="BKP34" s="17"/>
      <c r="BKQ34" s="17"/>
      <c r="BKR34" s="17"/>
      <c r="BKS34" s="17"/>
      <c r="BKT34" s="17"/>
      <c r="BKU34" s="17"/>
      <c r="BKV34" s="17"/>
      <c r="BKW34" s="17"/>
      <c r="BKX34" s="17"/>
      <c r="BKY34" s="17"/>
      <c r="BKZ34" s="17"/>
      <c r="BLA34" s="17"/>
      <c r="BLB34" s="17"/>
      <c r="BLC34" s="17"/>
      <c r="BLD34" s="17"/>
      <c r="BLE34" s="17"/>
      <c r="BLF34" s="17"/>
      <c r="BLG34" s="17"/>
      <c r="BLH34" s="17"/>
      <c r="BLI34" s="17"/>
      <c r="BLJ34" s="17"/>
      <c r="BLK34" s="17"/>
      <c r="BLL34" s="17"/>
      <c r="BLM34" s="17"/>
      <c r="BLN34" s="17"/>
      <c r="BLO34" s="17"/>
      <c r="BLP34" s="17"/>
      <c r="BLQ34" s="17"/>
      <c r="BLR34" s="17"/>
      <c r="BLS34" s="17"/>
      <c r="BLT34" s="17"/>
      <c r="BLU34" s="17"/>
      <c r="BLV34" s="17"/>
      <c r="BLW34" s="17"/>
      <c r="BLX34" s="17"/>
      <c r="BLY34" s="17"/>
      <c r="BLZ34" s="17"/>
      <c r="BMA34" s="17"/>
      <c r="BMB34" s="17"/>
      <c r="BMC34" s="17"/>
      <c r="BMD34" s="17"/>
      <c r="BME34" s="17"/>
      <c r="BMF34" s="17"/>
      <c r="BMG34" s="17"/>
      <c r="BMH34" s="17"/>
      <c r="BMI34" s="17"/>
      <c r="BMJ34" s="17"/>
      <c r="BMK34" s="17"/>
      <c r="BML34" s="17"/>
      <c r="BMM34" s="17"/>
      <c r="BMN34" s="17"/>
      <c r="BMO34" s="17"/>
      <c r="BMP34" s="17"/>
      <c r="BMQ34" s="17"/>
      <c r="BMR34" s="17"/>
      <c r="BMS34" s="17"/>
      <c r="BMT34" s="17"/>
      <c r="BMU34" s="17"/>
      <c r="BMV34" s="17"/>
      <c r="BMW34" s="17"/>
      <c r="BMX34" s="17"/>
      <c r="BMY34" s="17"/>
      <c r="BMZ34" s="17"/>
      <c r="BNA34" s="17"/>
      <c r="BNB34" s="17"/>
      <c r="BNC34" s="17"/>
      <c r="BND34" s="17"/>
      <c r="BNE34" s="17"/>
      <c r="BNF34" s="17"/>
      <c r="BNG34" s="17"/>
      <c r="BNH34" s="17"/>
      <c r="BNI34" s="17"/>
      <c r="BNJ34" s="17"/>
      <c r="BNK34" s="17"/>
      <c r="BNL34" s="17"/>
      <c r="BNM34" s="17"/>
      <c r="BNN34" s="17"/>
      <c r="BNO34" s="17"/>
      <c r="BNP34" s="17"/>
      <c r="BNQ34" s="17"/>
      <c r="BNR34" s="17"/>
      <c r="BNS34" s="17"/>
      <c r="BNT34" s="17"/>
      <c r="BNU34" s="17"/>
      <c r="BNV34" s="17"/>
      <c r="BNW34" s="17"/>
      <c r="BNX34" s="17"/>
      <c r="BNY34" s="17"/>
      <c r="BNZ34" s="17"/>
      <c r="BOA34" s="17"/>
      <c r="BOB34" s="17"/>
      <c r="BOC34" s="17"/>
      <c r="BOD34" s="17"/>
      <c r="BOE34" s="17"/>
      <c r="BOF34" s="17"/>
      <c r="BOG34" s="17"/>
      <c r="BOH34" s="17"/>
      <c r="BOI34" s="17"/>
      <c r="BOJ34" s="17"/>
      <c r="BOK34" s="17"/>
      <c r="BOL34" s="17"/>
      <c r="BOM34" s="17"/>
      <c r="BON34" s="17"/>
      <c r="BOO34" s="17"/>
      <c r="BOP34" s="17"/>
      <c r="BOQ34" s="17"/>
      <c r="BOR34" s="17"/>
      <c r="BOS34" s="17"/>
      <c r="BOT34" s="17"/>
      <c r="BOU34" s="17"/>
      <c r="BOV34" s="17"/>
      <c r="BOW34" s="17"/>
      <c r="BOX34" s="17"/>
      <c r="BOY34" s="17"/>
      <c r="BOZ34" s="17"/>
      <c r="BPA34" s="17"/>
      <c r="BPB34" s="17"/>
      <c r="BPC34" s="17"/>
      <c r="BPD34" s="17"/>
      <c r="BPE34" s="17"/>
      <c r="BPF34" s="17"/>
      <c r="BPG34" s="17"/>
      <c r="BPH34" s="17"/>
      <c r="BPI34" s="17"/>
      <c r="BPJ34" s="17"/>
      <c r="BPK34" s="17"/>
      <c r="BPL34" s="17"/>
      <c r="BPM34" s="17"/>
      <c r="BPN34" s="17"/>
      <c r="BPO34" s="17"/>
      <c r="BPP34" s="17"/>
      <c r="BPQ34" s="17"/>
      <c r="BPR34" s="17"/>
      <c r="BPS34" s="17"/>
      <c r="BPT34" s="17"/>
      <c r="BPU34" s="17"/>
      <c r="BPV34" s="17"/>
      <c r="BPW34" s="17"/>
      <c r="BPX34" s="17"/>
      <c r="BPY34" s="17"/>
      <c r="BPZ34" s="17"/>
      <c r="BQA34" s="17"/>
      <c r="BQB34" s="17"/>
      <c r="BQC34" s="17"/>
      <c r="BQD34" s="17"/>
      <c r="BQE34" s="17"/>
      <c r="BQF34" s="17"/>
      <c r="BQG34" s="17"/>
      <c r="BQH34" s="17"/>
      <c r="BQI34" s="17"/>
      <c r="BQJ34" s="17"/>
      <c r="BQK34" s="17"/>
      <c r="BQL34" s="17"/>
      <c r="BQM34" s="17"/>
      <c r="BQN34" s="17"/>
      <c r="BQO34" s="17"/>
      <c r="BQP34" s="17"/>
      <c r="BQQ34" s="17"/>
      <c r="BQR34" s="17"/>
      <c r="BQS34" s="17"/>
      <c r="BQT34" s="17"/>
      <c r="BQU34" s="17"/>
      <c r="BQV34" s="17"/>
      <c r="BQW34" s="17"/>
      <c r="BQX34" s="17"/>
      <c r="BQY34" s="17"/>
      <c r="BQZ34" s="17"/>
      <c r="BRA34" s="17"/>
      <c r="BRB34" s="17"/>
      <c r="BRC34" s="17"/>
      <c r="BRD34" s="17"/>
      <c r="BRE34" s="17"/>
      <c r="BRF34" s="17"/>
      <c r="BRG34" s="17"/>
      <c r="BRH34" s="17"/>
      <c r="BRI34" s="17"/>
      <c r="BRJ34" s="17"/>
      <c r="BRK34" s="17"/>
      <c r="BRL34" s="17"/>
      <c r="BRM34" s="17"/>
      <c r="BRN34" s="17"/>
      <c r="BRO34" s="17"/>
      <c r="BRP34" s="17"/>
      <c r="BRQ34" s="17"/>
      <c r="BRR34" s="17"/>
      <c r="BRS34" s="17"/>
      <c r="BRT34" s="17"/>
      <c r="BRU34" s="17"/>
      <c r="BRV34" s="17"/>
      <c r="BRW34" s="17"/>
      <c r="BRX34" s="17"/>
      <c r="BRY34" s="17"/>
      <c r="BRZ34" s="17"/>
      <c r="BSA34" s="17"/>
      <c r="BSB34" s="17"/>
      <c r="BSC34" s="17"/>
      <c r="BSD34" s="17"/>
      <c r="BSE34" s="17"/>
      <c r="BSF34" s="17"/>
      <c r="BSG34" s="17"/>
      <c r="BSH34" s="17"/>
      <c r="BSI34" s="17"/>
      <c r="BSJ34" s="17"/>
      <c r="BSK34" s="17"/>
      <c r="BSL34" s="17"/>
      <c r="BSM34" s="17"/>
      <c r="BSN34" s="17"/>
      <c r="BSO34" s="17"/>
      <c r="BSP34" s="17"/>
      <c r="BSQ34" s="17"/>
      <c r="BSR34" s="17"/>
      <c r="BSS34" s="17"/>
      <c r="BST34" s="17"/>
      <c r="BSU34" s="17"/>
      <c r="BSV34" s="17"/>
      <c r="BSW34" s="17"/>
      <c r="BSX34" s="17"/>
      <c r="BSY34" s="17"/>
      <c r="BSZ34" s="17"/>
      <c r="BTA34" s="17"/>
      <c r="BTB34" s="17"/>
      <c r="BTC34" s="17"/>
      <c r="BTD34" s="17"/>
      <c r="BTE34" s="17"/>
      <c r="BTF34" s="17"/>
      <c r="BTG34" s="17"/>
      <c r="BTH34" s="17"/>
      <c r="BTI34" s="17"/>
      <c r="BTJ34" s="17"/>
      <c r="BTK34" s="17"/>
      <c r="BTL34" s="17"/>
      <c r="BTM34" s="17"/>
      <c r="BTN34" s="17"/>
      <c r="BTO34" s="17"/>
      <c r="BTP34" s="17"/>
      <c r="BTQ34" s="17"/>
      <c r="BTR34" s="17"/>
      <c r="BTS34" s="17"/>
      <c r="BTT34" s="17"/>
      <c r="BTU34" s="17"/>
      <c r="BTV34" s="17"/>
      <c r="BTW34" s="17"/>
      <c r="BTX34" s="17"/>
      <c r="BTY34" s="17"/>
      <c r="BTZ34" s="17"/>
      <c r="BUA34" s="17"/>
      <c r="BUB34" s="17"/>
      <c r="BUC34" s="17"/>
      <c r="BUD34" s="17"/>
      <c r="BUE34" s="17"/>
      <c r="BUF34" s="17"/>
      <c r="BUG34" s="17"/>
      <c r="BUH34" s="17"/>
      <c r="BUI34" s="17"/>
      <c r="BUJ34" s="17"/>
      <c r="BUK34" s="17"/>
      <c r="BUL34" s="17"/>
      <c r="BUM34" s="17"/>
      <c r="BUN34" s="17"/>
      <c r="BUO34" s="17"/>
      <c r="BUP34" s="17"/>
      <c r="BUQ34" s="17"/>
      <c r="BUR34" s="17"/>
      <c r="BUS34" s="17"/>
      <c r="BUT34" s="17"/>
      <c r="BUU34" s="17"/>
      <c r="BUV34" s="17"/>
      <c r="BUW34" s="17"/>
      <c r="BUX34" s="17"/>
      <c r="BUY34" s="17"/>
      <c r="BUZ34" s="17"/>
      <c r="BVA34" s="17"/>
      <c r="BVB34" s="17"/>
      <c r="BVC34" s="17"/>
      <c r="BVD34" s="17"/>
      <c r="BVE34" s="17"/>
      <c r="BVF34" s="17"/>
      <c r="BVG34" s="17"/>
      <c r="BVH34" s="17"/>
      <c r="BVI34" s="17"/>
      <c r="BVJ34" s="17"/>
      <c r="BVK34" s="17"/>
      <c r="BVL34" s="17"/>
      <c r="BVM34" s="17"/>
      <c r="BVN34" s="17"/>
      <c r="BVO34" s="17"/>
      <c r="BVP34" s="17"/>
      <c r="BVQ34" s="17"/>
      <c r="BVR34" s="17"/>
      <c r="BVS34" s="17"/>
      <c r="BVT34" s="17"/>
      <c r="BVU34" s="17"/>
      <c r="BVV34" s="17"/>
      <c r="BVW34" s="17"/>
      <c r="BVX34" s="17"/>
      <c r="BVY34" s="17"/>
      <c r="BVZ34" s="17"/>
      <c r="BWA34" s="17"/>
      <c r="BWB34" s="17"/>
      <c r="BWC34" s="17"/>
      <c r="BWD34" s="17"/>
      <c r="BWE34" s="17"/>
      <c r="BWF34" s="17"/>
      <c r="BWG34" s="17"/>
      <c r="BWH34" s="17"/>
      <c r="BWI34" s="17"/>
      <c r="BWJ34" s="17"/>
      <c r="BWK34" s="17"/>
      <c r="BWL34" s="17"/>
      <c r="BWM34" s="17"/>
      <c r="BWN34" s="17"/>
      <c r="BWO34" s="17"/>
      <c r="BWP34" s="17"/>
      <c r="BWQ34" s="17"/>
      <c r="BWR34" s="17"/>
      <c r="BWS34" s="17"/>
      <c r="BWT34" s="17"/>
      <c r="BWU34" s="17"/>
      <c r="BWV34" s="17"/>
      <c r="BWW34" s="17"/>
      <c r="BWX34" s="17"/>
      <c r="BWY34" s="17"/>
      <c r="BWZ34" s="17"/>
      <c r="BXA34" s="17"/>
      <c r="BXB34" s="17"/>
      <c r="BXC34" s="17"/>
      <c r="BXD34" s="17"/>
      <c r="BXE34" s="17"/>
      <c r="BXF34" s="17"/>
      <c r="BXG34" s="17"/>
      <c r="BXH34" s="17"/>
      <c r="BXI34" s="17"/>
      <c r="BXJ34" s="17"/>
      <c r="BXK34" s="17"/>
      <c r="BXL34" s="17"/>
      <c r="BXM34" s="17"/>
      <c r="BXN34" s="17"/>
      <c r="BXO34" s="17"/>
      <c r="BXP34" s="17"/>
      <c r="BXQ34" s="17"/>
      <c r="BXR34" s="17"/>
      <c r="BXS34" s="17"/>
      <c r="BXT34" s="17"/>
      <c r="BXU34" s="17"/>
      <c r="BXV34" s="17"/>
      <c r="BXW34" s="17"/>
      <c r="BXX34" s="17"/>
      <c r="BXY34" s="17"/>
      <c r="BXZ34" s="17"/>
      <c r="BYA34" s="17"/>
      <c r="BYB34" s="17"/>
      <c r="BYC34" s="17"/>
      <c r="BYD34" s="17"/>
      <c r="BYE34" s="17"/>
      <c r="BYF34" s="17"/>
      <c r="BYG34" s="17"/>
      <c r="BYH34" s="17"/>
      <c r="BYI34" s="17"/>
      <c r="BYJ34" s="17"/>
      <c r="BYK34" s="17"/>
      <c r="BYL34" s="17"/>
      <c r="BYM34" s="17"/>
      <c r="BYN34" s="17"/>
      <c r="BYO34" s="17"/>
      <c r="BYP34" s="17"/>
      <c r="BYQ34" s="17"/>
      <c r="BYR34" s="17"/>
      <c r="BYS34" s="17"/>
      <c r="BYT34" s="17"/>
      <c r="BYU34" s="17"/>
      <c r="BYV34" s="17"/>
      <c r="BYW34" s="17"/>
      <c r="BYX34" s="17"/>
      <c r="BYY34" s="17"/>
      <c r="BYZ34" s="17"/>
      <c r="BZA34" s="17"/>
      <c r="BZB34" s="17"/>
      <c r="BZC34" s="17"/>
      <c r="BZD34" s="17"/>
      <c r="BZE34" s="17"/>
      <c r="BZF34" s="17"/>
      <c r="BZG34" s="17"/>
      <c r="BZH34" s="17"/>
      <c r="BZI34" s="17"/>
      <c r="BZJ34" s="17"/>
      <c r="BZK34" s="17"/>
      <c r="BZL34" s="17"/>
      <c r="BZM34" s="17"/>
      <c r="BZN34" s="17"/>
      <c r="BZO34" s="17"/>
      <c r="BZP34" s="17"/>
      <c r="BZQ34" s="17"/>
      <c r="BZR34" s="17"/>
      <c r="BZS34" s="17"/>
      <c r="BZT34" s="17"/>
      <c r="BZU34" s="17"/>
      <c r="BZV34" s="17"/>
      <c r="BZW34" s="17"/>
      <c r="BZX34" s="17"/>
      <c r="BZY34" s="17"/>
      <c r="BZZ34" s="17"/>
      <c r="CAA34" s="17"/>
      <c r="CAB34" s="17"/>
      <c r="CAC34" s="17"/>
      <c r="CAD34" s="17"/>
      <c r="CAE34" s="17"/>
      <c r="CAF34" s="17"/>
      <c r="CAG34" s="17"/>
      <c r="CAH34" s="17"/>
      <c r="CAI34" s="17"/>
      <c r="CAJ34" s="17"/>
      <c r="CAK34" s="17"/>
      <c r="CAL34" s="17"/>
      <c r="CAM34" s="17"/>
      <c r="CAN34" s="17"/>
      <c r="CAO34" s="17"/>
      <c r="CAP34" s="17"/>
      <c r="CAQ34" s="17"/>
      <c r="CAR34" s="17"/>
      <c r="CAS34" s="17"/>
      <c r="CAT34" s="17"/>
      <c r="CAU34" s="17"/>
      <c r="CAV34" s="17"/>
      <c r="CAW34" s="17"/>
      <c r="CAX34" s="17"/>
      <c r="CAY34" s="17"/>
      <c r="CAZ34" s="17"/>
      <c r="CBA34" s="17"/>
      <c r="CBB34" s="17"/>
      <c r="CBC34" s="17"/>
      <c r="CBD34" s="17"/>
      <c r="CBE34" s="17"/>
      <c r="CBF34" s="17"/>
      <c r="CBG34" s="17"/>
      <c r="CBH34" s="17"/>
      <c r="CBI34" s="17"/>
      <c r="CBJ34" s="17"/>
      <c r="CBK34" s="17"/>
      <c r="CBL34" s="17"/>
      <c r="CBM34" s="17"/>
      <c r="CBN34" s="17"/>
      <c r="CBO34" s="17"/>
      <c r="CBP34" s="17"/>
      <c r="CBQ34" s="17"/>
      <c r="CBR34" s="17"/>
      <c r="CBS34" s="17"/>
      <c r="CBT34" s="17"/>
      <c r="CBU34" s="17"/>
      <c r="CBV34" s="17"/>
      <c r="CBW34" s="17"/>
      <c r="CBX34" s="17"/>
      <c r="CBY34" s="17"/>
      <c r="CBZ34" s="17"/>
      <c r="CCA34" s="17"/>
      <c r="CCB34" s="17"/>
      <c r="CCC34" s="17"/>
      <c r="CCD34" s="17"/>
      <c r="CCE34" s="17"/>
      <c r="CCF34" s="17"/>
      <c r="CCG34" s="17"/>
      <c r="CCH34" s="17"/>
      <c r="CCI34" s="17"/>
      <c r="CCJ34" s="17"/>
      <c r="CCK34" s="17"/>
      <c r="CCL34" s="17"/>
      <c r="CCM34" s="17"/>
      <c r="CCN34" s="17"/>
      <c r="CCO34" s="17"/>
      <c r="CCP34" s="17"/>
      <c r="CCQ34" s="17"/>
      <c r="CCR34" s="17"/>
      <c r="CCS34" s="17"/>
      <c r="CCT34" s="17"/>
      <c r="CCU34" s="17"/>
      <c r="CCV34" s="17"/>
      <c r="CCW34" s="17"/>
      <c r="CCX34" s="17"/>
      <c r="CCY34" s="17"/>
      <c r="CCZ34" s="17"/>
      <c r="CDA34" s="17"/>
      <c r="CDB34" s="17"/>
      <c r="CDC34" s="17"/>
      <c r="CDD34" s="17"/>
      <c r="CDE34" s="17"/>
      <c r="CDF34" s="17"/>
      <c r="CDG34" s="17"/>
      <c r="CDH34" s="17"/>
      <c r="CDI34" s="17"/>
      <c r="CDJ34" s="17"/>
      <c r="CDK34" s="17"/>
      <c r="CDL34" s="17"/>
      <c r="CDM34" s="17"/>
      <c r="CDN34" s="17"/>
      <c r="CDO34" s="17"/>
      <c r="CDP34" s="17"/>
      <c r="CDQ34" s="17"/>
      <c r="CDR34" s="17"/>
      <c r="CDS34" s="17"/>
      <c r="CDT34" s="17"/>
      <c r="CDU34" s="17"/>
    </row>
    <row r="35">
      <c r="A35" s="14" t="s">
        <v>2962</v>
      </c>
      <c r="B35" s="14" t="s">
        <v>2963</v>
      </c>
      <c r="C35" s="14" t="s">
        <v>2964</v>
      </c>
      <c r="D35" s="14" t="s">
        <v>2964</v>
      </c>
      <c r="E35" s="14" t="s">
        <v>24</v>
      </c>
      <c r="F35" s="14" t="s">
        <v>2835</v>
      </c>
      <c r="I35" s="14" t="s">
        <v>2965</v>
      </c>
      <c r="J35" s="14" t="s">
        <v>2618</v>
      </c>
      <c r="K35" s="14" t="s">
        <v>2619</v>
      </c>
      <c r="L35" s="14" t="s">
        <v>2658</v>
      </c>
      <c r="M35" s="17"/>
      <c r="N35" s="14" t="s">
        <v>21</v>
      </c>
      <c r="O35" s="14" t="s">
        <v>21</v>
      </c>
      <c r="P35" s="14" t="s">
        <v>2690</v>
      </c>
      <c r="Q35" s="16">
        <v>11.0</v>
      </c>
      <c r="R35" s="16">
        <v>3988838.0</v>
      </c>
      <c r="S35" s="16">
        <v>3988838.0</v>
      </c>
      <c r="T35" s="14" t="s">
        <v>2631</v>
      </c>
      <c r="U35" s="14" t="s">
        <v>2630</v>
      </c>
      <c r="V35" s="14" t="s">
        <v>2966</v>
      </c>
      <c r="W35" s="14" t="s">
        <v>2967</v>
      </c>
      <c r="X35" s="16">
        <v>0.17</v>
      </c>
      <c r="Y35" s="17"/>
      <c r="Z35" s="16">
        <v>79.0</v>
      </c>
      <c r="AA35" s="16">
        <v>387.0</v>
      </c>
      <c r="AB35" s="17"/>
      <c r="AC35" s="16">
        <v>427.0</v>
      </c>
      <c r="AD35" s="16">
        <v>8348.0</v>
      </c>
      <c r="AE35" s="22">
        <v>45334.0</v>
      </c>
      <c r="AF35" s="17"/>
      <c r="AG35" s="14" t="s">
        <v>2876</v>
      </c>
      <c r="AI35" s="17"/>
      <c r="AJ35" s="17"/>
      <c r="AK35" s="17"/>
      <c r="AL35" s="16">
        <v>60.0</v>
      </c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4" t="s">
        <v>2807</v>
      </c>
      <c r="BB35" s="17"/>
      <c r="BC35" s="17"/>
      <c r="BD35" s="17"/>
      <c r="BE35" s="17"/>
      <c r="BF35" s="17"/>
      <c r="BG35" s="16">
        <v>1.0</v>
      </c>
      <c r="BH35" s="17"/>
      <c r="BI35" s="14" t="s">
        <v>2565</v>
      </c>
      <c r="BJ35" s="14" t="s">
        <v>2566</v>
      </c>
      <c r="BK35" s="17"/>
      <c r="BL35" s="17"/>
      <c r="BM35" s="16">
        <v>279.266667</v>
      </c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17"/>
      <c r="MI35" s="17"/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17"/>
      <c r="NW35" s="17"/>
      <c r="NX35" s="17"/>
      <c r="NY35" s="17"/>
      <c r="NZ35" s="17"/>
      <c r="OA35" s="17"/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7"/>
      <c r="PP35" s="17"/>
      <c r="PQ35" s="17"/>
      <c r="PR35" s="17"/>
      <c r="PS35" s="17"/>
      <c r="PT35" s="17"/>
      <c r="PU35" s="17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17"/>
      <c r="QJ35" s="17"/>
      <c r="QK35" s="17"/>
      <c r="QL35" s="17"/>
      <c r="QM35" s="17"/>
      <c r="QN35" s="17"/>
      <c r="QO35" s="17"/>
      <c r="QP35" s="17"/>
      <c r="QQ35" s="17"/>
      <c r="QR35" s="17"/>
      <c r="QS35" s="17"/>
      <c r="QT35" s="17"/>
      <c r="QU35" s="17"/>
      <c r="QV35" s="17"/>
      <c r="QW35" s="17"/>
      <c r="QX35" s="17"/>
      <c r="QY35" s="17"/>
      <c r="QZ35" s="17"/>
      <c r="RA35" s="17"/>
      <c r="RB35" s="17"/>
      <c r="RC35" s="17"/>
      <c r="RD35" s="17"/>
      <c r="RE35" s="17"/>
      <c r="RF35" s="17"/>
      <c r="RG35" s="17"/>
      <c r="RH35" s="17"/>
      <c r="RI35" s="17"/>
      <c r="RJ35" s="17"/>
      <c r="RK35" s="17"/>
      <c r="RL35" s="17"/>
      <c r="RM35" s="17"/>
      <c r="RN35" s="17"/>
      <c r="RO35" s="17"/>
      <c r="RP35" s="17"/>
      <c r="RQ35" s="17"/>
      <c r="RR35" s="17"/>
      <c r="RS35" s="17"/>
      <c r="RT35" s="17"/>
      <c r="RU35" s="17"/>
      <c r="RV35" s="17"/>
      <c r="RW35" s="17"/>
      <c r="RX35" s="17"/>
      <c r="RY35" s="17"/>
      <c r="RZ35" s="17"/>
      <c r="SA35" s="17"/>
      <c r="SB35" s="17"/>
      <c r="SC35" s="17"/>
      <c r="SD35" s="17"/>
      <c r="SE35" s="17"/>
      <c r="SF35" s="17"/>
      <c r="SG35" s="17"/>
      <c r="SH35" s="17"/>
      <c r="SI35" s="17"/>
      <c r="SJ35" s="17"/>
      <c r="SK35" s="17"/>
      <c r="SL35" s="17"/>
      <c r="SM35" s="17"/>
      <c r="SN35" s="17"/>
      <c r="SO35" s="17"/>
      <c r="SP35" s="17"/>
      <c r="SQ35" s="17"/>
      <c r="SR35" s="17"/>
      <c r="SS35" s="17"/>
      <c r="ST35" s="17"/>
      <c r="SU35" s="17"/>
      <c r="SV35" s="17"/>
      <c r="SW35" s="14" t="s">
        <v>2968</v>
      </c>
      <c r="SX35" s="17"/>
      <c r="SY35" s="17"/>
      <c r="SZ35" s="17"/>
      <c r="TA35" s="17"/>
      <c r="TB35" s="17"/>
      <c r="TC35" s="17"/>
      <c r="TD35" s="17"/>
      <c r="TE35" s="17"/>
      <c r="TF35" s="17"/>
      <c r="TG35" s="17"/>
      <c r="TH35" s="17"/>
      <c r="TI35" s="17"/>
      <c r="TJ35" s="17"/>
      <c r="TK35" s="17"/>
      <c r="TL35" s="17"/>
      <c r="TM35" s="17"/>
      <c r="TN35" s="17"/>
      <c r="TO35" s="17"/>
      <c r="TP35" s="17"/>
      <c r="TQ35" s="17"/>
      <c r="TR35" s="17"/>
      <c r="TS35" s="17"/>
      <c r="TT35" s="17"/>
      <c r="TU35" s="17"/>
      <c r="TV35" s="17"/>
      <c r="TW35" s="17"/>
      <c r="TX35" s="17"/>
      <c r="TY35" s="17"/>
      <c r="TZ35" s="17"/>
      <c r="UA35" s="17"/>
      <c r="UB35" s="17"/>
      <c r="UC35" s="17"/>
      <c r="UD35" s="17"/>
      <c r="UE35" s="17"/>
      <c r="UF35" s="17"/>
      <c r="UG35" s="17"/>
      <c r="UH35" s="17"/>
      <c r="UI35" s="17"/>
      <c r="UJ35" s="17"/>
      <c r="UK35" s="17"/>
      <c r="UL35" s="17"/>
      <c r="UM35" s="17"/>
      <c r="UN35" s="17"/>
      <c r="UO35" s="17"/>
      <c r="UP35" s="17"/>
      <c r="UQ35" s="17"/>
      <c r="UR35" s="17"/>
      <c r="US35" s="17"/>
      <c r="UT35" s="17"/>
      <c r="UU35" s="17"/>
      <c r="UV35" s="17"/>
      <c r="UW35" s="17"/>
      <c r="UX35" s="17"/>
      <c r="UY35" s="17"/>
      <c r="UZ35" s="17"/>
      <c r="VA35" s="17"/>
      <c r="VB35" s="17"/>
      <c r="VC35" s="17"/>
      <c r="VD35" s="17"/>
      <c r="VE35" s="17"/>
      <c r="VF35" s="17"/>
      <c r="VG35" s="17"/>
      <c r="VH35" s="17"/>
      <c r="VI35" s="17"/>
      <c r="VJ35" s="17"/>
      <c r="VK35" s="17"/>
      <c r="VL35" s="17"/>
      <c r="VM35" s="17"/>
      <c r="VN35" s="17"/>
      <c r="VO35" s="17"/>
      <c r="VP35" s="17"/>
      <c r="VQ35" s="17"/>
      <c r="VR35" s="17"/>
      <c r="VS35" s="17"/>
      <c r="VT35" s="17"/>
      <c r="VU35" s="17"/>
      <c r="VV35" s="17"/>
      <c r="VW35" s="17"/>
      <c r="VX35" s="17"/>
      <c r="VY35" s="17"/>
      <c r="VZ35" s="17"/>
      <c r="WA35" s="17"/>
      <c r="WB35" s="17"/>
      <c r="WC35" s="17"/>
      <c r="WD35" s="17"/>
      <c r="WE35" s="17"/>
      <c r="WF35" s="17"/>
      <c r="WG35" s="17"/>
      <c r="WH35" s="17"/>
      <c r="WI35" s="17"/>
      <c r="WJ35" s="17"/>
      <c r="WK35" s="17"/>
      <c r="WL35" s="17"/>
      <c r="WM35" s="17"/>
      <c r="WN35" s="17"/>
      <c r="WO35" s="17"/>
      <c r="WP35" s="17"/>
      <c r="WQ35" s="17"/>
      <c r="WR35" s="17"/>
      <c r="WS35" s="17"/>
      <c r="WT35" s="17"/>
      <c r="WU35" s="17"/>
      <c r="WV35" s="17"/>
      <c r="WW35" s="17"/>
      <c r="WX35" s="17"/>
      <c r="WY35" s="17"/>
      <c r="WZ35" s="17"/>
      <c r="XA35" s="17"/>
      <c r="XB35" s="17"/>
      <c r="XC35" s="17"/>
      <c r="XD35" s="17"/>
      <c r="XE35" s="17"/>
      <c r="XF35" s="17"/>
      <c r="XG35" s="17"/>
      <c r="XH35" s="17"/>
      <c r="XI35" s="17"/>
      <c r="XJ35" s="17"/>
      <c r="XK35" s="17"/>
      <c r="XL35" s="17"/>
      <c r="XM35" s="17"/>
      <c r="XN35" s="17"/>
      <c r="XO35" s="17"/>
      <c r="XP35" s="17"/>
      <c r="XQ35" s="17"/>
      <c r="XR35" s="17"/>
      <c r="XS35" s="17"/>
      <c r="XT35" s="17"/>
      <c r="XU35" s="17"/>
      <c r="XV35" s="17"/>
      <c r="XW35" s="17"/>
      <c r="XX35" s="17"/>
      <c r="XY35" s="17"/>
      <c r="XZ35" s="17"/>
      <c r="YA35" s="17"/>
      <c r="YB35" s="17"/>
      <c r="YC35" s="17"/>
      <c r="YD35" s="17"/>
      <c r="YE35" s="17"/>
      <c r="YF35" s="17"/>
      <c r="YG35" s="17"/>
      <c r="YH35" s="17"/>
      <c r="YI35" s="17"/>
      <c r="YJ35" s="17"/>
      <c r="YK35" s="17"/>
      <c r="YL35" s="17"/>
      <c r="YM35" s="17"/>
      <c r="YN35" s="17"/>
      <c r="YO35" s="17"/>
      <c r="YP35" s="17"/>
      <c r="YQ35" s="17"/>
      <c r="YR35" s="17"/>
      <c r="YS35" s="17"/>
      <c r="YT35" s="17"/>
      <c r="YU35" s="17"/>
      <c r="YV35" s="17"/>
      <c r="YW35" s="17"/>
      <c r="YX35" s="17"/>
      <c r="YY35" s="17"/>
      <c r="YZ35" s="17"/>
      <c r="ZA35" s="17"/>
      <c r="ZB35" s="17"/>
      <c r="ZC35" s="17"/>
      <c r="ZD35" s="17"/>
      <c r="ZE35" s="17"/>
      <c r="ZF35" s="17"/>
      <c r="ZG35" s="17"/>
      <c r="ZH35" s="17"/>
      <c r="ZI35" s="17"/>
      <c r="ZJ35" s="17"/>
      <c r="ZK35" s="17"/>
      <c r="ZL35" s="17"/>
      <c r="ZM35" s="17"/>
      <c r="ZN35" s="17"/>
      <c r="ZO35" s="17"/>
      <c r="ZP35" s="17"/>
      <c r="ZQ35" s="17"/>
      <c r="ZR35" s="17"/>
      <c r="ZS35" s="17"/>
      <c r="ZT35" s="17"/>
      <c r="ZU35" s="17"/>
      <c r="ZV35" s="17"/>
      <c r="ZW35" s="17"/>
      <c r="ZX35" s="17"/>
      <c r="ZY35" s="17"/>
      <c r="ZZ35" s="17"/>
      <c r="AAA35" s="17"/>
      <c r="AAB35" s="17"/>
      <c r="AAC35" s="17"/>
      <c r="AAD35" s="17"/>
      <c r="AAE35" s="17"/>
      <c r="AAF35" s="17"/>
      <c r="AAG35" s="17"/>
      <c r="AAH35" s="17"/>
      <c r="AAI35" s="17"/>
      <c r="AAJ35" s="17"/>
      <c r="AAK35" s="17"/>
      <c r="AAL35" s="17"/>
      <c r="AAM35" s="17"/>
      <c r="AAN35" s="17"/>
      <c r="AAO35" s="17"/>
      <c r="AAP35" s="17"/>
      <c r="AAQ35" s="17"/>
      <c r="AAR35" s="17"/>
      <c r="AAS35" s="17"/>
      <c r="AAT35" s="17"/>
      <c r="AAU35" s="17"/>
      <c r="AAV35" s="17"/>
      <c r="AAW35" s="17"/>
      <c r="AAX35" s="17"/>
      <c r="AAY35" s="17"/>
      <c r="AAZ35" s="17"/>
      <c r="ABA35" s="17"/>
      <c r="ABB35" s="17"/>
      <c r="ABC35" s="17"/>
      <c r="ABD35" s="17"/>
      <c r="ABE35" s="17"/>
      <c r="ABF35" s="17"/>
      <c r="ABG35" s="17"/>
      <c r="ABH35" s="17"/>
      <c r="ABI35" s="17"/>
      <c r="ABJ35" s="17"/>
      <c r="ABK35" s="17"/>
      <c r="ABL35" s="17"/>
      <c r="ABM35" s="17"/>
      <c r="ABN35" s="17"/>
      <c r="ABO35" s="17"/>
      <c r="ABP35" s="17"/>
      <c r="ABQ35" s="17"/>
      <c r="ABR35" s="17"/>
      <c r="ABS35" s="17"/>
      <c r="ABT35" s="17"/>
      <c r="ABU35" s="17"/>
      <c r="ABV35" s="17"/>
      <c r="ABW35" s="17"/>
      <c r="ABX35" s="17"/>
      <c r="ABY35" s="17"/>
      <c r="ABZ35" s="17"/>
      <c r="ACA35" s="17"/>
      <c r="ACB35" s="17"/>
      <c r="ACC35" s="17"/>
      <c r="ACD35" s="17"/>
      <c r="ACE35" s="17"/>
      <c r="ACF35" s="17"/>
      <c r="ACG35" s="17"/>
      <c r="ACH35" s="17"/>
      <c r="ACI35" s="17"/>
      <c r="ACJ35" s="17"/>
      <c r="ACK35" s="17"/>
      <c r="ACL35" s="17"/>
      <c r="ACM35" s="17"/>
      <c r="ACN35" s="17"/>
      <c r="ACO35" s="17"/>
      <c r="ACP35" s="17"/>
      <c r="ACQ35" s="17"/>
      <c r="ACR35" s="17"/>
      <c r="ACS35" s="17"/>
      <c r="ACT35" s="17"/>
      <c r="ACU35" s="17"/>
      <c r="ACV35" s="17"/>
      <c r="ACW35" s="17"/>
      <c r="ACX35" s="17"/>
      <c r="ACY35" s="17"/>
      <c r="ACZ35" s="17"/>
      <c r="ADA35" s="17"/>
      <c r="ADB35" s="17"/>
      <c r="ADC35" s="17"/>
      <c r="ADD35" s="17"/>
      <c r="ADE35" s="17"/>
      <c r="ADF35" s="17"/>
      <c r="ADG35" s="17"/>
      <c r="ADH35" s="17"/>
      <c r="ADI35" s="14" t="s">
        <v>2969</v>
      </c>
      <c r="ADK35" s="14" t="s">
        <v>2944</v>
      </c>
      <c r="ADL35" s="17"/>
      <c r="ADM35" s="17"/>
      <c r="ADN35" s="17"/>
      <c r="ADO35" s="17"/>
      <c r="ADP35" s="17"/>
      <c r="ADQ35" s="17"/>
      <c r="ADR35" s="17"/>
      <c r="ADS35" s="17"/>
      <c r="ADT35" s="17"/>
      <c r="ADU35" s="17"/>
      <c r="ADV35" s="17"/>
      <c r="ADW35" s="17"/>
      <c r="ADX35" s="17"/>
      <c r="ADY35" s="17"/>
      <c r="ADZ35" s="17"/>
      <c r="AEA35" s="17"/>
      <c r="AEB35" s="17"/>
      <c r="AEC35" s="17"/>
      <c r="AED35" s="17"/>
      <c r="AEE35" s="17"/>
      <c r="AEF35" s="17"/>
      <c r="AEG35" s="17"/>
      <c r="AEH35" s="17"/>
      <c r="AEI35" s="17"/>
      <c r="AEJ35" s="17"/>
      <c r="AEK35" s="17"/>
      <c r="AEL35" s="17"/>
      <c r="AEM35" s="17"/>
      <c r="AEN35" s="17"/>
      <c r="AEO35" s="17"/>
      <c r="AEP35" s="17"/>
      <c r="AEQ35" s="17"/>
      <c r="AER35" s="17"/>
      <c r="AES35" s="17"/>
      <c r="AET35" s="17"/>
      <c r="AEU35" s="17"/>
      <c r="AEV35" s="17"/>
      <c r="AEW35" s="17"/>
      <c r="AEX35" s="17"/>
      <c r="AEY35" s="17"/>
      <c r="AEZ35" s="17"/>
      <c r="AFA35" s="17"/>
      <c r="AFB35" s="17"/>
      <c r="AFC35" s="17"/>
      <c r="AFD35" s="17"/>
      <c r="AFE35" s="17"/>
      <c r="AFF35" s="17"/>
      <c r="AFG35" s="17"/>
      <c r="AFH35" s="17"/>
      <c r="AFI35" s="17"/>
      <c r="AFJ35" s="17"/>
      <c r="AFK35" s="17"/>
      <c r="AFL35" s="17"/>
      <c r="AFM35" s="17"/>
      <c r="AFN35" s="17"/>
      <c r="AFO35" s="17"/>
      <c r="AFP35" s="17"/>
      <c r="AFQ35" s="17"/>
      <c r="AFR35" s="17"/>
      <c r="AFS35" s="17"/>
      <c r="AFT35" s="17"/>
      <c r="AFU35" s="17"/>
      <c r="AFV35" s="17"/>
      <c r="AFW35" s="17"/>
      <c r="AFX35" s="17"/>
      <c r="AFY35" s="17"/>
      <c r="AFZ35" s="17"/>
      <c r="AGA35" s="17"/>
      <c r="AGB35" s="17"/>
      <c r="AGC35" s="17"/>
      <c r="AGD35" s="17"/>
      <c r="AGE35" s="17"/>
      <c r="AGF35" s="17"/>
      <c r="AGG35" s="17"/>
      <c r="AGH35" s="17"/>
      <c r="AGI35" s="17"/>
      <c r="AGJ35" s="17"/>
      <c r="AGK35" s="17"/>
      <c r="AGL35" s="17"/>
      <c r="AGM35" s="17"/>
      <c r="AGN35" s="17"/>
      <c r="AGO35" s="17"/>
      <c r="AGP35" s="17"/>
      <c r="AGQ35" s="17"/>
      <c r="AGR35" s="17"/>
      <c r="AGS35" s="17"/>
      <c r="AGT35" s="17"/>
      <c r="AGU35" s="17"/>
      <c r="AGV35" s="17"/>
      <c r="AGW35" s="17"/>
      <c r="AGX35" s="17"/>
      <c r="AGY35" s="17"/>
      <c r="AGZ35" s="17"/>
      <c r="AHA35" s="17"/>
      <c r="AHB35" s="17"/>
      <c r="AHC35" s="17"/>
      <c r="AHD35" s="17"/>
      <c r="AHE35" s="17"/>
      <c r="AHF35" s="17"/>
      <c r="AHG35" s="17"/>
      <c r="AHH35" s="17"/>
      <c r="AHI35" s="17"/>
      <c r="AHJ35" s="17"/>
      <c r="AHK35" s="17"/>
      <c r="AHL35" s="17"/>
      <c r="AHM35" s="17"/>
      <c r="AHN35" s="17"/>
      <c r="AHO35" s="17"/>
      <c r="AHP35" s="17"/>
      <c r="AHQ35" s="17"/>
      <c r="AHR35" s="17"/>
      <c r="AHS35" s="17"/>
      <c r="AHT35" s="17"/>
      <c r="AHU35" s="17"/>
      <c r="AHV35" s="17"/>
      <c r="AHW35" s="17"/>
      <c r="AHX35" s="17"/>
      <c r="AHY35" s="17"/>
      <c r="AHZ35" s="17"/>
      <c r="AIA35" s="17"/>
      <c r="AIB35" s="17"/>
      <c r="AIC35" s="17"/>
      <c r="AID35" s="17"/>
      <c r="AIE35" s="17"/>
      <c r="AIF35" s="17"/>
      <c r="AIG35" s="17"/>
      <c r="AIH35" s="17"/>
      <c r="AII35" s="17"/>
      <c r="AIJ35" s="17"/>
      <c r="AIK35" s="17"/>
      <c r="AIL35" s="17"/>
      <c r="AIM35" s="17"/>
      <c r="AIN35" s="17"/>
      <c r="AIO35" s="17"/>
      <c r="AIP35" s="17"/>
      <c r="AIQ35" s="17"/>
      <c r="AIR35" s="17"/>
      <c r="AIS35" s="17"/>
      <c r="AIT35" s="17"/>
      <c r="AIU35" s="17"/>
      <c r="AIV35" s="17"/>
      <c r="AIW35" s="17"/>
      <c r="AIX35" s="17"/>
      <c r="AIY35" s="17"/>
      <c r="AIZ35" s="17"/>
      <c r="AJA35" s="17"/>
      <c r="AJB35" s="17"/>
      <c r="AJC35" s="17"/>
      <c r="AJD35" s="17"/>
      <c r="AJE35" s="17"/>
      <c r="AJF35" s="17"/>
      <c r="AJG35" s="17"/>
      <c r="AJH35" s="17"/>
      <c r="AJI35" s="17"/>
      <c r="AJJ35" s="17"/>
      <c r="AJK35" s="17"/>
      <c r="AJL35" s="17"/>
      <c r="AJM35" s="17"/>
      <c r="AJN35" s="17"/>
      <c r="AJO35" s="17"/>
      <c r="AJP35" s="17"/>
      <c r="AJQ35" s="17"/>
      <c r="AJR35" s="17"/>
      <c r="AJS35" s="17"/>
      <c r="AJT35" s="17"/>
      <c r="AJU35" s="17"/>
      <c r="AJV35" s="17"/>
      <c r="AJW35" s="17"/>
      <c r="AJX35" s="17"/>
      <c r="AJY35" s="17"/>
      <c r="AJZ35" s="17"/>
      <c r="AKA35" s="17"/>
      <c r="AKB35" s="17"/>
      <c r="AKC35" s="17"/>
      <c r="AKD35" s="17"/>
      <c r="AKE35" s="17"/>
      <c r="AKF35" s="17"/>
      <c r="AKG35" s="17"/>
      <c r="AKH35" s="17"/>
      <c r="AKI35" s="17"/>
      <c r="AKJ35" s="17"/>
      <c r="AKK35" s="17"/>
      <c r="AKL35" s="17"/>
      <c r="AKM35" s="17"/>
      <c r="AKN35" s="17"/>
      <c r="AKO35" s="17"/>
      <c r="AKP35" s="17"/>
      <c r="AKQ35" s="17"/>
      <c r="AKR35" s="17"/>
      <c r="AKS35" s="17"/>
      <c r="AKT35" s="17"/>
      <c r="AKU35" s="17"/>
      <c r="AKV35" s="17"/>
      <c r="AKW35" s="17"/>
      <c r="AKX35" s="17"/>
      <c r="AKY35" s="17"/>
      <c r="AKZ35" s="17"/>
      <c r="ALA35" s="17"/>
      <c r="ALB35" s="17"/>
      <c r="ALC35" s="17"/>
      <c r="ALD35" s="17"/>
      <c r="ALE35" s="17"/>
      <c r="ALF35" s="17"/>
      <c r="ALG35" s="17"/>
      <c r="ALH35" s="17"/>
      <c r="ALI35" s="17"/>
      <c r="ALJ35" s="17"/>
      <c r="ALK35" s="17"/>
      <c r="ALL35" s="17"/>
      <c r="ALM35" s="17"/>
      <c r="ALN35" s="17"/>
      <c r="ALO35" s="17"/>
      <c r="ALP35" s="17"/>
      <c r="ALQ35" s="17"/>
      <c r="ALR35" s="17"/>
      <c r="ALS35" s="17"/>
      <c r="ALT35" s="17"/>
      <c r="ALU35" s="17"/>
      <c r="ALV35" s="17"/>
      <c r="ALW35" s="17"/>
      <c r="ALX35" s="17"/>
      <c r="ALY35" s="17"/>
      <c r="ALZ35" s="17"/>
      <c r="AMA35" s="17"/>
      <c r="AMB35" s="17"/>
      <c r="AMC35" s="17"/>
      <c r="AMD35" s="17"/>
      <c r="AME35" s="17"/>
      <c r="AMF35" s="17"/>
      <c r="AMG35" s="17"/>
      <c r="AMH35" s="17"/>
      <c r="AMI35" s="17"/>
      <c r="AMJ35" s="17"/>
      <c r="AMK35" s="17"/>
      <c r="AML35" s="17"/>
      <c r="AMM35" s="17"/>
      <c r="AMN35" s="17"/>
      <c r="AMO35" s="17"/>
      <c r="AMP35" s="17"/>
      <c r="AMQ35" s="17"/>
      <c r="AMR35" s="17"/>
      <c r="AMS35" s="17"/>
      <c r="AMT35" s="17"/>
      <c r="AMU35" s="17"/>
      <c r="AMV35" s="17"/>
      <c r="AMW35" s="17"/>
      <c r="AMX35" s="17"/>
      <c r="AMY35" s="17"/>
      <c r="AMZ35" s="17"/>
      <c r="ANA35" s="17"/>
      <c r="ANB35" s="17"/>
      <c r="ANC35" s="17"/>
      <c r="AND35" s="17"/>
      <c r="ANE35" s="17"/>
      <c r="ANF35" s="17"/>
      <c r="ANG35" s="17"/>
      <c r="ANH35" s="17"/>
      <c r="ANI35" s="17"/>
      <c r="ANJ35" s="17"/>
      <c r="ANK35" s="17"/>
      <c r="ANL35" s="17"/>
      <c r="ANM35" s="17"/>
      <c r="ANN35" s="17"/>
      <c r="ANO35" s="17"/>
      <c r="ANP35" s="17"/>
      <c r="ANQ35" s="17"/>
      <c r="ANR35" s="17"/>
      <c r="ANS35" s="17"/>
      <c r="ANT35" s="17"/>
      <c r="ANU35" s="16">
        <v>27.1</v>
      </c>
      <c r="ANV35" s="17"/>
      <c r="ANW35" s="17"/>
      <c r="ANX35" s="17"/>
      <c r="ANY35" s="17"/>
      <c r="ANZ35" s="17"/>
      <c r="AOA35" s="17"/>
      <c r="AOB35" s="17"/>
      <c r="AOC35" s="17"/>
      <c r="AOD35" s="17"/>
      <c r="AOE35" s="17"/>
      <c r="AOF35" s="17"/>
      <c r="AOG35" s="17"/>
      <c r="AOH35" s="17"/>
      <c r="AOI35" s="17"/>
      <c r="AOJ35" s="17"/>
      <c r="AOK35" s="17"/>
      <c r="AOL35" s="17"/>
      <c r="AOM35" s="17"/>
      <c r="AON35" s="17"/>
      <c r="AOO35" s="17"/>
      <c r="AOP35" s="17"/>
      <c r="AOQ35" s="17"/>
      <c r="AOR35" s="17"/>
      <c r="AOS35" s="17"/>
      <c r="AOT35" s="17"/>
      <c r="AOU35" s="17"/>
      <c r="AOV35" s="17"/>
      <c r="AOW35" s="17"/>
      <c r="AOX35" s="17"/>
      <c r="AOY35" s="17"/>
      <c r="AOZ35" s="17"/>
      <c r="APA35" s="17"/>
      <c r="APB35" s="17"/>
      <c r="APC35" s="17"/>
      <c r="APD35" s="17"/>
      <c r="APE35" s="17"/>
      <c r="APF35" s="17"/>
      <c r="APG35" s="17"/>
      <c r="APH35" s="17"/>
      <c r="API35" s="17"/>
      <c r="APJ35" s="17"/>
      <c r="APK35" s="17"/>
      <c r="APL35" s="17"/>
      <c r="APM35" s="17"/>
      <c r="APN35" s="17"/>
      <c r="APO35" s="17"/>
      <c r="APP35" s="17"/>
      <c r="APQ35" s="17"/>
      <c r="APR35" s="17"/>
      <c r="APS35" s="17"/>
      <c r="APT35" s="17"/>
      <c r="APU35" s="17"/>
      <c r="APV35" s="17"/>
      <c r="APW35" s="17"/>
      <c r="APX35" s="17"/>
      <c r="APY35" s="17"/>
      <c r="APZ35" s="17"/>
      <c r="AQA35" s="17"/>
      <c r="AQB35" s="17"/>
      <c r="AQC35" s="17"/>
      <c r="AQD35" s="17"/>
      <c r="AQE35" s="17"/>
      <c r="AQF35" s="17"/>
      <c r="AQG35" s="17"/>
      <c r="AQH35" s="17"/>
      <c r="AQI35" s="17"/>
      <c r="AQJ35" s="17"/>
      <c r="AQK35" s="17"/>
      <c r="AQL35" s="17"/>
      <c r="AQM35" s="17"/>
      <c r="AQN35" s="17"/>
      <c r="AQO35" s="17"/>
      <c r="AQP35" s="17"/>
      <c r="AQQ35" s="17"/>
      <c r="AQR35" s="17"/>
      <c r="AQS35" s="17"/>
      <c r="AQT35" s="17"/>
      <c r="AQU35" s="17"/>
      <c r="AQV35" s="17"/>
      <c r="AQW35" s="17"/>
      <c r="AQX35" s="17"/>
      <c r="AQY35" s="17"/>
      <c r="AQZ35" s="17"/>
      <c r="ARA35" s="17"/>
      <c r="ARB35" s="17"/>
      <c r="ARC35" s="17"/>
      <c r="ARD35" s="17"/>
      <c r="ARE35" s="17"/>
      <c r="ARF35" s="17"/>
      <c r="ARG35" s="17"/>
      <c r="ARH35" s="17"/>
      <c r="ARI35" s="17"/>
      <c r="ARJ35" s="17"/>
      <c r="ARK35" s="17"/>
      <c r="ARL35" s="17"/>
      <c r="ARM35" s="17"/>
      <c r="ARN35" s="17"/>
      <c r="ARO35" s="17"/>
      <c r="ARP35" s="17"/>
      <c r="ARQ35" s="17"/>
      <c r="ARR35" s="17"/>
      <c r="ARS35" s="17"/>
      <c r="ART35" s="17"/>
      <c r="ARU35" s="17"/>
      <c r="ARV35" s="17"/>
      <c r="ARW35" s="17"/>
      <c r="ARX35" s="17"/>
      <c r="ARY35" s="17"/>
      <c r="ARZ35" s="17"/>
      <c r="ASA35" s="17"/>
      <c r="ASB35" s="17"/>
      <c r="ASC35" s="17"/>
      <c r="ASD35" s="17"/>
      <c r="ASE35" s="17"/>
      <c r="ASF35" s="17"/>
      <c r="ASG35" s="17"/>
      <c r="ASH35" s="17"/>
      <c r="ASI35" s="17"/>
      <c r="ASJ35" s="17"/>
      <c r="ASK35" s="17"/>
      <c r="ASL35" s="17"/>
      <c r="ASM35" s="17"/>
      <c r="ASN35" s="17"/>
      <c r="ASO35" s="17"/>
      <c r="ASP35" s="17"/>
      <c r="ASQ35" s="17"/>
      <c r="ASR35" s="17"/>
      <c r="ASS35" s="17"/>
      <c r="AST35" s="17"/>
      <c r="ASU35" s="17"/>
      <c r="ASV35" s="17"/>
      <c r="ASW35" s="17"/>
      <c r="ASX35" s="17"/>
      <c r="ASY35" s="17"/>
      <c r="ASZ35" s="17"/>
      <c r="ATA35" s="17"/>
      <c r="ATB35" s="17"/>
      <c r="ATC35" s="17"/>
      <c r="ATD35" s="17"/>
      <c r="ATE35" s="17"/>
      <c r="ATF35" s="17"/>
      <c r="ATG35" s="17"/>
      <c r="ATH35" s="17"/>
      <c r="ATI35" s="17"/>
      <c r="ATJ35" s="17"/>
      <c r="ATK35" s="17"/>
      <c r="ATL35" s="17"/>
      <c r="ATM35" s="17"/>
      <c r="ATN35" s="17"/>
      <c r="ATO35" s="17"/>
      <c r="ATP35" s="17"/>
      <c r="ATQ35" s="17"/>
      <c r="ATR35" s="17"/>
      <c r="ATS35" s="17"/>
      <c r="ATT35" s="17"/>
      <c r="ATU35" s="17"/>
      <c r="ATV35" s="17"/>
      <c r="ATW35" s="17"/>
      <c r="ATX35" s="17"/>
      <c r="ATY35" s="17"/>
      <c r="ATZ35" s="17"/>
      <c r="AUA35" s="17"/>
      <c r="AUB35" s="17"/>
      <c r="AUC35" s="17"/>
      <c r="AUD35" s="17"/>
      <c r="AUE35" s="17"/>
      <c r="AUF35" s="17"/>
      <c r="AUG35" s="17"/>
      <c r="AUH35" s="17"/>
      <c r="AUI35" s="17"/>
      <c r="AUJ35" s="17"/>
      <c r="AUK35" s="17"/>
      <c r="AUL35" s="17"/>
      <c r="AUM35" s="17"/>
      <c r="AUN35" s="17"/>
      <c r="AUO35" s="17"/>
      <c r="AUP35" s="17"/>
      <c r="AUQ35" s="17"/>
      <c r="AUR35" s="17"/>
      <c r="AUS35" s="17"/>
      <c r="AUT35" s="17"/>
      <c r="AUU35" s="17"/>
      <c r="AUV35" s="17"/>
      <c r="AUW35" s="17"/>
      <c r="AUX35" s="17"/>
      <c r="AUY35" s="17"/>
      <c r="AUZ35" s="17"/>
      <c r="AVA35" s="17"/>
      <c r="AVB35" s="17"/>
      <c r="AVC35" s="17"/>
      <c r="AVD35" s="17"/>
      <c r="AVE35" s="17"/>
      <c r="AVF35" s="17"/>
      <c r="AVG35" s="17"/>
      <c r="AVH35" s="17"/>
      <c r="AVI35" s="17"/>
      <c r="AVJ35" s="17"/>
      <c r="AVK35" s="17"/>
      <c r="AVL35" s="17"/>
      <c r="AVM35" s="17"/>
      <c r="AVN35" s="17"/>
      <c r="AVO35" s="17"/>
      <c r="AVP35" s="17"/>
      <c r="AVQ35" s="17"/>
      <c r="AVR35" s="17"/>
      <c r="AVS35" s="17"/>
      <c r="AVT35" s="16">
        <v>6137.36728</v>
      </c>
      <c r="AVU35" s="16">
        <v>3508.37475</v>
      </c>
      <c r="AVV35" s="17"/>
      <c r="AVW35" s="17"/>
      <c r="AVX35" s="17"/>
      <c r="AVY35" s="17"/>
      <c r="AVZ35" s="17"/>
      <c r="AWA35" s="17"/>
      <c r="AWB35" s="17"/>
      <c r="AWC35" s="17"/>
      <c r="AWD35" s="17"/>
      <c r="AWE35" s="17"/>
      <c r="AWF35" s="17"/>
      <c r="AWG35" s="17"/>
      <c r="AWH35" s="17"/>
      <c r="AWI35" s="17"/>
      <c r="AWJ35" s="17"/>
      <c r="AWK35" s="17"/>
      <c r="AWL35" s="17"/>
      <c r="AWM35" s="17"/>
      <c r="AWN35" s="17"/>
      <c r="AWO35" s="17"/>
      <c r="AWP35" s="17"/>
      <c r="AWQ35" s="17"/>
      <c r="AWR35" s="17"/>
      <c r="AWS35" s="17"/>
      <c r="AWT35" s="17"/>
      <c r="AWU35" s="17"/>
      <c r="AWV35" s="17"/>
      <c r="AWW35" s="17"/>
      <c r="AWX35" s="17"/>
      <c r="AWY35" s="17"/>
      <c r="AWZ35" s="17"/>
      <c r="AXA35" s="17"/>
      <c r="AXB35" s="17"/>
      <c r="AXC35" s="17"/>
      <c r="AXD35" s="17"/>
      <c r="AXE35" s="17"/>
      <c r="AXF35" s="17"/>
      <c r="AXG35" s="17"/>
      <c r="AXH35" s="17"/>
      <c r="AXI35" s="17"/>
      <c r="AXJ35" s="17"/>
      <c r="AXK35" s="17"/>
      <c r="AXL35" s="17"/>
      <c r="AXM35" s="17"/>
      <c r="AXN35" s="17"/>
      <c r="AXO35" s="17"/>
      <c r="AXP35" s="17"/>
      <c r="AXQ35" s="17"/>
      <c r="AXR35" s="17"/>
      <c r="AXS35" s="17"/>
      <c r="AXT35" s="17"/>
      <c r="AXU35" s="17"/>
      <c r="AXV35" s="17"/>
      <c r="AXW35" s="17"/>
      <c r="AXX35" s="17"/>
      <c r="AXY35" s="17"/>
      <c r="AXZ35" s="17"/>
      <c r="AYA35" s="17"/>
      <c r="AYB35" s="17"/>
      <c r="AYC35" s="17"/>
      <c r="AYD35" s="17"/>
      <c r="AYE35" s="17"/>
      <c r="AYF35" s="17"/>
      <c r="AYG35" s="17"/>
      <c r="AYH35" s="17"/>
      <c r="AYI35" s="17"/>
      <c r="AYJ35" s="17"/>
      <c r="AYK35" s="17"/>
      <c r="AYL35" s="17"/>
      <c r="AYM35" s="17"/>
      <c r="AYN35" s="17"/>
      <c r="AYO35" s="17"/>
      <c r="AYP35" s="17"/>
      <c r="AYQ35" s="17"/>
      <c r="AYR35" s="17"/>
      <c r="AYS35" s="17"/>
      <c r="AYT35" s="17"/>
      <c r="AYU35" s="17"/>
      <c r="AYV35" s="17"/>
      <c r="AYW35" s="17"/>
      <c r="AYX35" s="17"/>
      <c r="AYY35" s="17"/>
      <c r="AYZ35" s="17"/>
      <c r="AZA35" s="17"/>
      <c r="AZB35" s="17"/>
      <c r="AZC35" s="17"/>
      <c r="AZD35" s="17"/>
      <c r="AZE35" s="17"/>
      <c r="AZF35" s="17"/>
      <c r="AZG35" s="17"/>
      <c r="AZH35" s="17"/>
      <c r="AZI35" s="17"/>
      <c r="AZJ35" s="17"/>
      <c r="AZK35" s="17"/>
      <c r="AZL35" s="17"/>
      <c r="AZM35" s="17"/>
      <c r="AZN35" s="17"/>
      <c r="AZO35" s="17"/>
      <c r="AZP35" s="17"/>
      <c r="AZQ35" s="17"/>
      <c r="AZR35" s="17"/>
      <c r="AZS35" s="17"/>
      <c r="AZT35" s="17"/>
      <c r="AZU35" s="17"/>
      <c r="AZV35" s="17"/>
      <c r="AZW35" s="17"/>
      <c r="AZX35" s="17"/>
      <c r="AZY35" s="17"/>
      <c r="AZZ35" s="17"/>
      <c r="BAA35" s="17"/>
      <c r="BAB35" s="17"/>
      <c r="BAC35" s="17"/>
      <c r="BAD35" s="17"/>
      <c r="BAE35" s="17"/>
      <c r="BAF35" s="17"/>
      <c r="BAG35" s="17"/>
      <c r="BAH35" s="17"/>
      <c r="BAI35" s="17"/>
      <c r="BAJ35" s="17"/>
      <c r="BAK35" s="17"/>
      <c r="BAL35" s="17"/>
      <c r="BAM35" s="17"/>
      <c r="BAN35" s="17"/>
      <c r="BAO35" s="17"/>
      <c r="BAP35" s="17"/>
      <c r="BAQ35" s="17"/>
      <c r="BAR35" s="17"/>
      <c r="BAS35" s="17"/>
      <c r="BAT35" s="17"/>
      <c r="BAU35" s="17"/>
      <c r="BAV35" s="17"/>
      <c r="BAW35" s="17"/>
      <c r="BAX35" s="17"/>
      <c r="BAY35" s="17"/>
      <c r="BAZ35" s="17"/>
      <c r="BBA35" s="17"/>
      <c r="BBB35" s="17"/>
      <c r="BBC35" s="17"/>
      <c r="BBD35" s="17"/>
      <c r="BBE35" s="17"/>
      <c r="BBF35" s="17"/>
      <c r="BBG35" s="17"/>
      <c r="BBH35" s="17"/>
      <c r="BBI35" s="17"/>
      <c r="BBJ35" s="17"/>
      <c r="BBK35" s="17"/>
      <c r="BBL35" s="17"/>
      <c r="BBM35" s="17"/>
      <c r="BBN35" s="17"/>
      <c r="BBO35" s="17"/>
      <c r="BBP35" s="17"/>
      <c r="BBQ35" s="17"/>
      <c r="BBR35" s="17"/>
      <c r="BBS35" s="17"/>
      <c r="BBT35" s="17"/>
      <c r="BBU35" s="17"/>
      <c r="BBV35" s="17"/>
      <c r="BBW35" s="17"/>
      <c r="BBX35" s="17"/>
      <c r="BBY35" s="17"/>
      <c r="BBZ35" s="17"/>
      <c r="BCA35" s="17"/>
      <c r="BCB35" s="17"/>
      <c r="BCC35" s="17"/>
      <c r="BCD35" s="17"/>
      <c r="BCE35" s="17"/>
      <c r="BCF35" s="17"/>
      <c r="BCG35" s="17"/>
      <c r="BCH35" s="17"/>
      <c r="BCI35" s="17"/>
      <c r="BCJ35" s="17"/>
      <c r="BCK35" s="17"/>
      <c r="BCL35" s="17"/>
      <c r="BCM35" s="17"/>
      <c r="BCN35" s="17"/>
      <c r="BCO35" s="17"/>
      <c r="BCP35" s="17"/>
      <c r="BCQ35" s="17"/>
      <c r="BCR35" s="17"/>
      <c r="BCS35" s="17"/>
      <c r="BCT35" s="17"/>
      <c r="BCU35" s="17"/>
      <c r="BCV35" s="17"/>
      <c r="BCW35" s="17"/>
      <c r="BCX35" s="17"/>
      <c r="BCY35" s="17"/>
      <c r="BCZ35" s="17"/>
      <c r="BDA35" s="17"/>
      <c r="BDB35" s="17"/>
      <c r="BDC35" s="17"/>
      <c r="BDD35" s="17"/>
      <c r="BDE35" s="17"/>
      <c r="BDF35" s="17"/>
      <c r="BDG35" s="17"/>
      <c r="BDH35" s="17"/>
      <c r="BDI35" s="17"/>
      <c r="BDJ35" s="17"/>
      <c r="BDK35" s="17"/>
      <c r="BDL35" s="17"/>
      <c r="BDM35" s="17"/>
      <c r="BDN35" s="17"/>
      <c r="BDO35" s="17"/>
      <c r="BDP35" s="17"/>
      <c r="BDQ35" s="17"/>
      <c r="BDR35" s="17"/>
      <c r="BDS35" s="17"/>
      <c r="BDT35" s="17"/>
      <c r="BDU35" s="17"/>
      <c r="BDV35" s="17"/>
      <c r="BDW35" s="17"/>
      <c r="BDX35" s="17"/>
      <c r="BDY35" s="17"/>
      <c r="BDZ35" s="17"/>
      <c r="BEA35" s="17"/>
      <c r="BEB35" s="17"/>
      <c r="BEC35" s="17"/>
      <c r="BED35" s="17"/>
      <c r="BEE35" s="17"/>
      <c r="BEF35" s="17"/>
      <c r="BEG35" s="17"/>
      <c r="BEH35" s="17"/>
      <c r="BEI35" s="17"/>
      <c r="BEJ35" s="17"/>
      <c r="BEK35" s="17"/>
      <c r="BEL35" s="17"/>
      <c r="BEM35" s="17"/>
      <c r="BEN35" s="17"/>
      <c r="BEO35" s="17"/>
      <c r="BEP35" s="17"/>
      <c r="BEQ35" s="17"/>
      <c r="BER35" s="17"/>
      <c r="BES35" s="17"/>
      <c r="BET35" s="17"/>
      <c r="BEU35" s="17"/>
      <c r="BEV35" s="17"/>
      <c r="BEW35" s="17"/>
      <c r="BEX35" s="17"/>
      <c r="BEY35" s="17"/>
      <c r="BEZ35" s="17"/>
      <c r="BFA35" s="17"/>
      <c r="BFB35" s="17"/>
      <c r="BFC35" s="17"/>
      <c r="BFD35" s="17"/>
      <c r="BFE35" s="17"/>
      <c r="BFF35" s="17"/>
      <c r="BFG35" s="17"/>
      <c r="BFH35" s="17"/>
      <c r="BFI35" s="17"/>
      <c r="BFJ35" s="17"/>
      <c r="BFK35" s="17"/>
      <c r="BFL35" s="17"/>
      <c r="BFM35" s="17"/>
      <c r="BFN35" s="17"/>
      <c r="BFO35" s="17"/>
      <c r="BFP35" s="17"/>
      <c r="BFQ35" s="17"/>
      <c r="BFR35" s="17"/>
      <c r="BFS35" s="17"/>
      <c r="BFT35" s="17"/>
      <c r="BFU35" s="17"/>
      <c r="BFV35" s="17"/>
      <c r="BFW35" s="17"/>
      <c r="BFX35" s="17"/>
      <c r="BFY35" s="17"/>
      <c r="BFZ35" s="17"/>
      <c r="BGA35" s="17"/>
      <c r="BGB35" s="17"/>
      <c r="BGC35" s="17"/>
      <c r="BGD35" s="17"/>
      <c r="BGE35" s="17"/>
      <c r="BGF35" s="17"/>
      <c r="BGG35" s="17"/>
      <c r="BGH35" s="17"/>
      <c r="BGI35" s="17"/>
      <c r="BGJ35" s="17"/>
      <c r="BGK35" s="17"/>
      <c r="BGL35" s="17"/>
      <c r="BGM35" s="17"/>
      <c r="BGN35" s="17"/>
      <c r="BGO35" s="17"/>
      <c r="BGP35" s="17"/>
      <c r="BGQ35" s="17"/>
      <c r="BGR35" s="17"/>
      <c r="BGS35" s="17"/>
      <c r="BGT35" s="17"/>
      <c r="BGU35" s="17"/>
      <c r="BGV35" s="17"/>
      <c r="BGW35" s="17"/>
      <c r="BGX35" s="17"/>
      <c r="BGY35" s="17"/>
      <c r="BGZ35" s="17"/>
      <c r="BHA35" s="17"/>
      <c r="BHB35" s="17"/>
      <c r="BHC35" s="17"/>
      <c r="BHD35" s="17"/>
      <c r="BHE35" s="17"/>
      <c r="BHF35" s="17"/>
      <c r="BHG35" s="17"/>
      <c r="BHH35" s="17"/>
      <c r="BHI35" s="17"/>
      <c r="BHJ35" s="17"/>
      <c r="BHK35" s="17"/>
      <c r="BHL35" s="17"/>
      <c r="BHM35" s="17"/>
      <c r="BHN35" s="17"/>
      <c r="BHO35" s="17"/>
      <c r="BHP35" s="17"/>
      <c r="BHQ35" s="17"/>
      <c r="BHR35" s="17"/>
      <c r="BHS35" s="17"/>
      <c r="BHT35" s="17"/>
      <c r="BHU35" s="17"/>
      <c r="BHV35" s="17"/>
      <c r="BHW35" s="17"/>
      <c r="BHX35" s="17"/>
      <c r="BHY35" s="17"/>
      <c r="BHZ35" s="17"/>
      <c r="BIA35" s="17"/>
      <c r="BIB35" s="17"/>
      <c r="BIC35" s="17"/>
      <c r="BID35" s="17"/>
      <c r="BIE35" s="17"/>
      <c r="BIF35" s="17"/>
      <c r="BIG35" s="17"/>
      <c r="BIH35" s="17"/>
      <c r="BII35" s="17"/>
      <c r="BIJ35" s="17"/>
      <c r="BIK35" s="17"/>
      <c r="BIL35" s="17"/>
      <c r="BIM35" s="17"/>
      <c r="BIN35" s="17"/>
      <c r="BIO35" s="17"/>
      <c r="BIP35" s="17"/>
      <c r="BIQ35" s="17"/>
      <c r="BIR35" s="17"/>
      <c r="BIS35" s="17"/>
      <c r="BIT35" s="17"/>
      <c r="BIU35" s="14" t="s">
        <v>2970</v>
      </c>
      <c r="BIV35" s="17"/>
      <c r="BIW35" s="17"/>
      <c r="BIX35" s="17"/>
      <c r="BIY35" s="17"/>
      <c r="BIZ35" s="17"/>
      <c r="BJA35" s="17"/>
      <c r="BJB35" s="17"/>
      <c r="BJC35" s="17"/>
      <c r="BJD35" s="17"/>
      <c r="BJE35" s="17"/>
      <c r="BJF35" s="17"/>
      <c r="BJG35" s="17"/>
      <c r="BJH35" s="17"/>
      <c r="BJI35" s="17"/>
      <c r="BJJ35" s="17"/>
      <c r="BJK35" s="17"/>
      <c r="BJL35" s="17"/>
      <c r="BJM35" s="17"/>
      <c r="BJN35" s="17"/>
      <c r="BJO35" s="17"/>
      <c r="BJP35" s="17"/>
      <c r="BJQ35" s="17"/>
      <c r="BJR35" s="17"/>
      <c r="BJS35" s="17"/>
      <c r="BJT35" s="17"/>
      <c r="BJU35" s="17"/>
      <c r="BJV35" s="17"/>
      <c r="BJW35" s="17"/>
      <c r="BJX35" s="17"/>
      <c r="BJY35" s="17"/>
      <c r="BJZ35" s="17"/>
      <c r="BKA35" s="17"/>
      <c r="BKB35" s="17"/>
      <c r="BKC35" s="17"/>
      <c r="BKD35" s="17"/>
      <c r="BKE35" s="17"/>
      <c r="BKF35" s="17"/>
      <c r="BKG35" s="17"/>
      <c r="BKH35" s="17"/>
      <c r="BKI35" s="17"/>
      <c r="BKJ35" s="17"/>
      <c r="BKK35" s="17"/>
      <c r="BKL35" s="17"/>
      <c r="BKM35" s="17"/>
      <c r="BKN35" s="17"/>
      <c r="BKO35" s="17"/>
      <c r="BKP35" s="17"/>
      <c r="BKQ35" s="17"/>
      <c r="BKR35" s="17"/>
      <c r="BKS35" s="17"/>
      <c r="BKT35" s="17"/>
      <c r="BKU35" s="17"/>
      <c r="BKV35" s="17"/>
      <c r="BKW35" s="17"/>
      <c r="BKX35" s="17"/>
      <c r="BKY35" s="17"/>
      <c r="BKZ35" s="17"/>
      <c r="BLA35" s="17"/>
      <c r="BLB35" s="17"/>
      <c r="BLC35" s="17"/>
      <c r="BLD35" s="17"/>
      <c r="BLE35" s="17"/>
      <c r="BLF35" s="17"/>
      <c r="BLG35" s="17"/>
      <c r="BLH35" s="17"/>
      <c r="BLI35" s="17"/>
      <c r="BLJ35" s="17"/>
      <c r="BLK35" s="17"/>
      <c r="BLL35" s="17"/>
      <c r="BLM35" s="17"/>
      <c r="BLN35" s="17"/>
      <c r="BLO35" s="17"/>
      <c r="BLP35" s="17"/>
      <c r="BLQ35" s="17"/>
      <c r="BLR35" s="17"/>
      <c r="BLS35" s="17"/>
      <c r="BLT35" s="17"/>
      <c r="BLU35" s="17"/>
      <c r="BLV35" s="17"/>
      <c r="BLW35" s="17"/>
      <c r="BLX35" s="17"/>
      <c r="BLY35" s="17"/>
      <c r="BLZ35" s="17"/>
      <c r="BMA35" s="17"/>
      <c r="BMB35" s="17"/>
      <c r="BMC35" s="17"/>
      <c r="BMD35" s="17"/>
      <c r="BME35" s="17"/>
      <c r="BMF35" s="17"/>
      <c r="BMG35" s="17"/>
      <c r="BMH35" s="17"/>
      <c r="BMI35" s="17"/>
      <c r="BMJ35" s="17"/>
      <c r="BMK35" s="17"/>
      <c r="BML35" s="17"/>
      <c r="BMM35" s="17"/>
      <c r="BMN35" s="17"/>
      <c r="BMO35" s="17"/>
      <c r="BMP35" s="17"/>
      <c r="BMQ35" s="17"/>
      <c r="BMR35" s="17"/>
      <c r="BMS35" s="17"/>
      <c r="BMT35" s="17"/>
      <c r="BMU35" s="17"/>
      <c r="BMV35" s="17"/>
      <c r="BMW35" s="17"/>
      <c r="BMX35" s="17"/>
      <c r="BMY35" s="17"/>
      <c r="BMZ35" s="17"/>
      <c r="BNA35" s="17"/>
      <c r="BNB35" s="17"/>
      <c r="BNC35" s="17"/>
      <c r="BND35" s="17"/>
      <c r="BNE35" s="17"/>
      <c r="BNF35" s="17"/>
      <c r="BNG35" s="17"/>
      <c r="BNH35" s="17"/>
      <c r="BNI35" s="17"/>
      <c r="BNJ35" s="17"/>
      <c r="BNK35" s="17"/>
      <c r="BNL35" s="17"/>
      <c r="BNM35" s="17"/>
      <c r="BNN35" s="17"/>
      <c r="BNO35" s="17"/>
      <c r="BNP35" s="17"/>
      <c r="BNQ35" s="17"/>
      <c r="BNR35" s="17"/>
      <c r="BNS35" s="17"/>
      <c r="BNT35" s="17"/>
      <c r="BNU35" s="17"/>
      <c r="BNV35" s="17"/>
      <c r="BNW35" s="17"/>
      <c r="BNX35" s="17"/>
      <c r="BNY35" s="17"/>
      <c r="BNZ35" s="17"/>
      <c r="BOA35" s="17"/>
      <c r="BOB35" s="17"/>
      <c r="BOC35" s="17"/>
      <c r="BOD35" s="17"/>
      <c r="BOE35" s="17"/>
      <c r="BOF35" s="17"/>
      <c r="BOG35" s="17"/>
      <c r="BOH35" s="17"/>
      <c r="BOI35" s="17"/>
      <c r="BOJ35" s="17"/>
      <c r="BOK35" s="17"/>
      <c r="BOL35" s="17"/>
      <c r="BOM35" s="17"/>
      <c r="BON35" s="17"/>
      <c r="BOO35" s="17"/>
      <c r="BOP35" s="17"/>
      <c r="BOQ35" s="17"/>
      <c r="BOR35" s="17"/>
      <c r="BOS35" s="17"/>
      <c r="BOT35" s="17"/>
      <c r="BOU35" s="17"/>
      <c r="BOV35" s="17"/>
      <c r="BOW35" s="17"/>
      <c r="BOX35" s="17"/>
      <c r="BOY35" s="17"/>
      <c r="BOZ35" s="17"/>
      <c r="BPA35" s="17"/>
      <c r="BPB35" s="17"/>
      <c r="BPC35" s="17"/>
      <c r="BPD35" s="17"/>
      <c r="BPE35" s="17"/>
      <c r="BPF35" s="17"/>
      <c r="BPG35" s="17"/>
      <c r="BPH35" s="17"/>
      <c r="BPI35" s="17"/>
      <c r="BPJ35" s="17"/>
      <c r="BPK35" s="17"/>
      <c r="BPL35" s="17"/>
      <c r="BPM35" s="17"/>
      <c r="BPN35" s="17"/>
      <c r="BPO35" s="17"/>
      <c r="BPP35" s="17"/>
      <c r="BPQ35" s="17"/>
      <c r="BPR35" s="17"/>
      <c r="BPS35" s="17"/>
      <c r="BPT35" s="17"/>
      <c r="BPU35" s="17"/>
      <c r="BPV35" s="17"/>
      <c r="BPW35" s="17"/>
      <c r="BPX35" s="17"/>
      <c r="BPY35" s="17"/>
      <c r="BPZ35" s="17"/>
      <c r="BQA35" s="17"/>
      <c r="BQB35" s="17"/>
      <c r="BQC35" s="17"/>
      <c r="BQD35" s="17"/>
      <c r="BQE35" s="17"/>
      <c r="BQF35" s="17"/>
      <c r="BQG35" s="17"/>
      <c r="BQH35" s="17"/>
      <c r="BQI35" s="17"/>
      <c r="BQJ35" s="17"/>
      <c r="BQK35" s="17"/>
      <c r="BQL35" s="17"/>
      <c r="BQM35" s="17"/>
      <c r="BQN35" s="17"/>
      <c r="BQO35" s="17"/>
      <c r="BQP35" s="17"/>
      <c r="BQQ35" s="17"/>
      <c r="BQR35" s="17"/>
      <c r="BQS35" s="17"/>
      <c r="BQT35" s="17"/>
      <c r="BQU35" s="17"/>
      <c r="BQV35" s="17"/>
      <c r="BQW35" s="17"/>
      <c r="BQX35" s="17"/>
      <c r="BQY35" s="17"/>
      <c r="BQZ35" s="17"/>
      <c r="BRA35" s="17"/>
      <c r="BRB35" s="17"/>
      <c r="BRC35" s="17"/>
      <c r="BRD35" s="17"/>
      <c r="BRE35" s="17"/>
      <c r="BRF35" s="17"/>
      <c r="BRG35" s="17"/>
      <c r="BRH35" s="17"/>
      <c r="BRI35" s="17"/>
      <c r="BRJ35" s="17"/>
      <c r="BRK35" s="17"/>
      <c r="BRL35" s="17"/>
      <c r="BRM35" s="17"/>
      <c r="BRN35" s="17"/>
      <c r="BRO35" s="17"/>
      <c r="BRP35" s="17"/>
      <c r="BRQ35" s="17"/>
      <c r="BRR35" s="17"/>
      <c r="BRS35" s="17"/>
      <c r="BRT35" s="17"/>
      <c r="BRU35" s="14" t="s">
        <v>2971</v>
      </c>
      <c r="BRW35" s="17"/>
      <c r="BRX35" s="17"/>
      <c r="BRY35" s="17"/>
      <c r="BRZ35" s="17"/>
      <c r="BSA35" s="17"/>
      <c r="BSB35" s="17"/>
      <c r="BSC35" s="17"/>
      <c r="BSD35" s="17"/>
      <c r="BSE35" s="17"/>
      <c r="BSF35" s="17"/>
      <c r="BSG35" s="17"/>
      <c r="BSH35" s="17"/>
      <c r="BSI35" s="17"/>
      <c r="BSJ35" s="17"/>
      <c r="BSK35" s="17"/>
      <c r="BSL35" s="17"/>
      <c r="BSM35" s="17"/>
      <c r="BSN35" s="17"/>
      <c r="BSO35" s="17"/>
      <c r="BSP35" s="17"/>
      <c r="BSQ35" s="17"/>
      <c r="BSR35" s="17"/>
      <c r="BSS35" s="17"/>
      <c r="BST35" s="17"/>
      <c r="BSU35" s="17"/>
      <c r="BSV35" s="17"/>
      <c r="BSW35" s="17"/>
      <c r="BSX35" s="17"/>
      <c r="BSY35" s="17"/>
      <c r="BSZ35" s="17"/>
      <c r="BTA35" s="17"/>
      <c r="BTB35" s="17"/>
      <c r="BTC35" s="17"/>
      <c r="BTD35" s="17"/>
      <c r="BTE35" s="17"/>
      <c r="BTF35" s="17"/>
      <c r="BTG35" s="17"/>
      <c r="BTH35" s="17"/>
      <c r="BTI35" s="17"/>
      <c r="BTJ35" s="17"/>
      <c r="BTK35" s="17"/>
      <c r="BTL35" s="17"/>
      <c r="BTM35" s="17"/>
      <c r="BTN35" s="17"/>
      <c r="BTO35" s="17"/>
      <c r="BTP35" s="17"/>
      <c r="BTQ35" s="17"/>
      <c r="BTR35" s="17"/>
      <c r="BTS35" s="17"/>
      <c r="BTT35" s="17"/>
      <c r="BTU35" s="17"/>
      <c r="BTV35" s="17"/>
      <c r="BTW35" s="17"/>
      <c r="BTX35" s="17"/>
      <c r="BTY35" s="17"/>
      <c r="BTZ35" s="17"/>
      <c r="BUA35" s="17"/>
      <c r="BUB35" s="17"/>
      <c r="BUC35" s="17"/>
      <c r="BUD35" s="17"/>
      <c r="BUE35" s="17"/>
      <c r="BUF35" s="17"/>
      <c r="BUG35" s="17"/>
      <c r="BUH35" s="17"/>
      <c r="BUI35" s="17"/>
      <c r="BUJ35" s="17"/>
      <c r="BUK35" s="17"/>
      <c r="BUL35" s="17"/>
      <c r="BUM35" s="17"/>
      <c r="BUN35" s="17"/>
      <c r="BUO35" s="17"/>
      <c r="BUP35" s="17"/>
      <c r="BUQ35" s="17"/>
      <c r="BUR35" s="17"/>
      <c r="BUS35" s="17"/>
      <c r="BUT35" s="17"/>
      <c r="BUU35" s="17"/>
      <c r="BUV35" s="17"/>
      <c r="BUW35" s="17"/>
      <c r="BUX35" s="17"/>
      <c r="BUY35" s="17"/>
      <c r="BUZ35" s="17"/>
      <c r="BVA35" s="17"/>
      <c r="BVB35" s="17"/>
      <c r="BVC35" s="17"/>
      <c r="BVD35" s="17"/>
      <c r="BVE35" s="17"/>
      <c r="BVF35" s="17"/>
      <c r="BVG35" s="17"/>
      <c r="BVH35" s="17"/>
      <c r="BVI35" s="17"/>
      <c r="BVJ35" s="17"/>
      <c r="BVK35" s="17"/>
      <c r="BVL35" s="17"/>
      <c r="BVM35" s="17"/>
      <c r="BVN35" s="17"/>
      <c r="BVO35" s="17"/>
      <c r="BVP35" s="17"/>
      <c r="BVQ35" s="17"/>
      <c r="BVR35" s="17"/>
      <c r="BVS35" s="17"/>
      <c r="BVT35" s="17"/>
      <c r="BVU35" s="17"/>
      <c r="BVV35" s="17"/>
      <c r="BVW35" s="17"/>
      <c r="BVX35" s="17"/>
      <c r="BVY35" s="17"/>
      <c r="BVZ35" s="17"/>
      <c r="BWA35" s="17"/>
      <c r="BWB35" s="17"/>
      <c r="BWC35" s="17"/>
      <c r="BWD35" s="17"/>
      <c r="BWE35" s="17"/>
      <c r="BWF35" s="17"/>
      <c r="BWG35" s="17"/>
      <c r="BWH35" s="17"/>
      <c r="BWI35" s="17"/>
      <c r="BWJ35" s="17"/>
      <c r="BWK35" s="17"/>
      <c r="BWL35" s="17"/>
      <c r="BWM35" s="17"/>
      <c r="BWN35" s="17"/>
      <c r="BWO35" s="17"/>
      <c r="BWP35" s="17"/>
      <c r="BWQ35" s="17"/>
      <c r="BWR35" s="17"/>
      <c r="BWS35" s="17"/>
      <c r="BWT35" s="17"/>
      <c r="BWU35" s="17"/>
      <c r="BWV35" s="17"/>
      <c r="BWW35" s="17"/>
      <c r="BWX35" s="17"/>
      <c r="BWY35" s="17"/>
      <c r="BWZ35" s="17"/>
      <c r="BXA35" s="17"/>
      <c r="BXB35" s="17"/>
      <c r="BXC35" s="17"/>
      <c r="BXD35" s="17"/>
      <c r="BXE35" s="17"/>
      <c r="BXF35" s="17"/>
      <c r="BXG35" s="17"/>
      <c r="BXH35" s="17"/>
      <c r="BXI35" s="17"/>
      <c r="BXJ35" s="17"/>
      <c r="BXK35" s="17"/>
      <c r="BXL35" s="16">
        <v>0.84</v>
      </c>
      <c r="BXM35" s="16">
        <v>0.0</v>
      </c>
      <c r="BXN35" s="16">
        <v>0.12437898</v>
      </c>
      <c r="BXO35" s="16">
        <v>0.00500995</v>
      </c>
      <c r="BXP35" s="16">
        <v>0.0</v>
      </c>
      <c r="BXQ35" s="16">
        <v>0.0</v>
      </c>
      <c r="BXR35" s="16">
        <v>0.05953513</v>
      </c>
      <c r="BXS35" s="16">
        <v>0.07901488</v>
      </c>
      <c r="BXT35" s="16">
        <v>0.08291912</v>
      </c>
      <c r="BXU35" s="16">
        <v>0.01989468</v>
      </c>
      <c r="BXV35" s="16">
        <v>0.01859247</v>
      </c>
      <c r="BXW35" s="16">
        <v>0.0</v>
      </c>
      <c r="BXX35" s="16">
        <v>0.03127295</v>
      </c>
      <c r="BXY35" s="16">
        <v>0.0</v>
      </c>
      <c r="BXZ35" s="16">
        <v>0.0</v>
      </c>
      <c r="BYA35" s="16">
        <v>0.04149723</v>
      </c>
      <c r="BYB35" s="16">
        <v>0.01691233</v>
      </c>
      <c r="BYC35" s="16">
        <v>0.17800585</v>
      </c>
      <c r="BYD35" s="16">
        <v>0.0</v>
      </c>
      <c r="BYE35" s="16">
        <v>0.08617094</v>
      </c>
      <c r="BYF35" s="16">
        <v>0.0967955</v>
      </c>
      <c r="BYG35" s="16">
        <v>0.0</v>
      </c>
      <c r="BYH35" s="16">
        <v>0.0</v>
      </c>
      <c r="BYI35" s="14" t="s">
        <v>2972</v>
      </c>
      <c r="BYJ35" s="16">
        <v>0.00469415</v>
      </c>
      <c r="BYK35" s="16">
        <v>0.0</v>
      </c>
      <c r="BYL35" s="16">
        <v>0.00227347</v>
      </c>
      <c r="BYM35" s="16">
        <v>0.0</v>
      </c>
      <c r="BYN35" s="16">
        <v>0.0</v>
      </c>
      <c r="BYO35" s="16">
        <v>-0.0080603</v>
      </c>
      <c r="BYP35" s="18">
        <v>3.33E-8</v>
      </c>
      <c r="BYQ35" s="14" t="s">
        <v>2973</v>
      </c>
      <c r="BYR35" s="18">
        <v>3.63E-5</v>
      </c>
      <c r="BYS35" s="16">
        <v>0.13830269</v>
      </c>
      <c r="BYT35" s="14" t="s">
        <v>2659</v>
      </c>
      <c r="BYU35" s="16">
        <v>0.01622961</v>
      </c>
      <c r="BYV35" s="16">
        <v>0.06698261</v>
      </c>
      <c r="BYW35" s="16">
        <v>0.11784199</v>
      </c>
      <c r="BYX35" s="16">
        <v>0.03735325</v>
      </c>
      <c r="BYY35" s="16">
        <v>0.11002995</v>
      </c>
      <c r="BYZ35" s="16">
        <v>0.00305925</v>
      </c>
      <c r="BZA35" s="18">
        <v>8.19E-9</v>
      </c>
      <c r="BZB35" s="16">
        <v>0.64850335</v>
      </c>
      <c r="BZC35" s="16">
        <v>-0.0747</v>
      </c>
      <c r="BZD35" s="16">
        <v>9645.74203</v>
      </c>
      <c r="BZE35" s="14" t="s">
        <v>2971</v>
      </c>
      <c r="BZG35" s="14" t="s">
        <v>2666</v>
      </c>
      <c r="BZH35" s="14" t="s">
        <v>2974</v>
      </c>
      <c r="BZI35" s="14" t="s">
        <v>2975</v>
      </c>
      <c r="BZJ35" s="14" t="s">
        <v>2976</v>
      </c>
      <c r="BZK35" s="16">
        <v>1.0</v>
      </c>
      <c r="BZL35" s="16">
        <v>1.0</v>
      </c>
      <c r="BZM35" s="16">
        <v>1.0</v>
      </c>
      <c r="BZN35" s="14" t="s">
        <v>133</v>
      </c>
      <c r="BZO35" s="14" t="s">
        <v>133</v>
      </c>
      <c r="BZP35" s="16">
        <v>0.80160076</v>
      </c>
      <c r="BZQ35" s="16">
        <v>4.64385619</v>
      </c>
      <c r="BZR35" s="16">
        <v>8.31441313</v>
      </c>
      <c r="BZS35" s="16">
        <v>13.323477</v>
      </c>
      <c r="BZT35" s="16">
        <v>8.31777661</v>
      </c>
      <c r="BZU35" s="16">
        <v>13.3268508</v>
      </c>
      <c r="BZV35" s="14" t="s">
        <v>2977</v>
      </c>
      <c r="BZW35" s="14" t="s">
        <v>2978</v>
      </c>
      <c r="BZX35" s="14" t="s">
        <v>2644</v>
      </c>
      <c r="BZY35" s="14" t="s">
        <v>2971</v>
      </c>
      <c r="BZZ35" s="14" t="s">
        <v>2971</v>
      </c>
      <c r="CAA35" s="14" t="s">
        <v>2971</v>
      </c>
      <c r="CAB35" s="14" t="s">
        <v>2971</v>
      </c>
      <c r="CAC35" s="16">
        <v>35.0536585</v>
      </c>
      <c r="CAD35" s="16">
        <v>0.25365854</v>
      </c>
      <c r="CAE35" s="16">
        <v>29.4536585</v>
      </c>
      <c r="CAF35" s="16">
        <v>0.91707317</v>
      </c>
      <c r="CAG35" s="16">
        <v>11.2292683</v>
      </c>
      <c r="CAH35" s="16">
        <v>23.0926829</v>
      </c>
      <c r="CAI35" s="14" t="s">
        <v>2979</v>
      </c>
      <c r="CAJ35" s="16">
        <v>2.0</v>
      </c>
      <c r="CAK35" s="17"/>
      <c r="CAL35" s="16">
        <v>1.36</v>
      </c>
      <c r="CAM35" s="16">
        <v>1.98</v>
      </c>
      <c r="CAN35" s="16">
        <v>-0.21</v>
      </c>
      <c r="CAO35" s="16">
        <v>1.69</v>
      </c>
      <c r="CAP35" s="16">
        <v>1.29</v>
      </c>
      <c r="CAQ35" s="16">
        <v>0.44</v>
      </c>
      <c r="CAR35" s="16">
        <v>0.42</v>
      </c>
      <c r="CAS35" s="16">
        <v>-0.18</v>
      </c>
      <c r="CAT35" s="16">
        <v>1.2</v>
      </c>
      <c r="CAU35" s="16">
        <v>0.93</v>
      </c>
      <c r="CAV35" s="16">
        <v>-0.14</v>
      </c>
      <c r="CAW35" s="14" t="s">
        <v>2980</v>
      </c>
      <c r="CAX35" s="14" t="s">
        <v>2981</v>
      </c>
      <c r="CAY35" s="14" t="s">
        <v>2982</v>
      </c>
      <c r="CAZ35" s="16">
        <v>0.0</v>
      </c>
      <c r="CBA35" s="16">
        <v>1.0</v>
      </c>
      <c r="CBB35" s="16">
        <v>1.0</v>
      </c>
      <c r="CBC35" s="16">
        <v>1.0</v>
      </c>
      <c r="CBD35" s="16">
        <v>0.0</v>
      </c>
      <c r="CBE35" s="16">
        <v>0.0</v>
      </c>
      <c r="CBF35" s="16">
        <v>1.0</v>
      </c>
      <c r="CBG35" s="16">
        <v>0.0</v>
      </c>
      <c r="CBH35" s="16">
        <v>1.0</v>
      </c>
      <c r="CBI35" s="16">
        <v>0.0</v>
      </c>
      <c r="CBJ35" s="16">
        <v>1.0</v>
      </c>
      <c r="CBK35" s="16">
        <v>1.0</v>
      </c>
      <c r="CBL35" s="16">
        <v>0.0</v>
      </c>
      <c r="CBM35" s="16">
        <v>0.0</v>
      </c>
      <c r="CBN35" s="16">
        <v>1.0</v>
      </c>
      <c r="CBO35" s="16">
        <v>1.0</v>
      </c>
      <c r="CBP35" s="16">
        <v>1.0</v>
      </c>
      <c r="CBQ35" s="16">
        <v>0.0</v>
      </c>
      <c r="CBR35" s="16">
        <v>1.0</v>
      </c>
      <c r="CBS35" s="16">
        <v>1.0</v>
      </c>
      <c r="CBT35" s="16">
        <v>1.0</v>
      </c>
      <c r="CBU35" s="16">
        <v>0.0</v>
      </c>
      <c r="CBV35" s="16">
        <v>0.0</v>
      </c>
      <c r="CBW35" s="16">
        <v>0.0</v>
      </c>
      <c r="CBX35" s="16">
        <v>0.0</v>
      </c>
      <c r="CBY35" s="16">
        <v>1.0</v>
      </c>
      <c r="CBZ35" s="16">
        <v>0.0</v>
      </c>
      <c r="CCA35" s="14" t="s">
        <v>2971</v>
      </c>
      <c r="CCB35" s="14" t="s">
        <v>2563</v>
      </c>
      <c r="CCC35" s="14" t="s">
        <v>2971</v>
      </c>
      <c r="CCE35" s="14" t="s">
        <v>2574</v>
      </c>
      <c r="CCF35" s="16">
        <v>4.0</v>
      </c>
      <c r="CCG35" s="14" t="s">
        <v>2983</v>
      </c>
      <c r="CCH35" s="16">
        <v>16.0</v>
      </c>
      <c r="CCI35" s="14" t="s">
        <v>2644</v>
      </c>
      <c r="CCJ35" s="16">
        <v>-1.93</v>
      </c>
      <c r="CCK35" s="16">
        <v>0.56080704</v>
      </c>
      <c r="CCL35" s="16">
        <v>0.22774808</v>
      </c>
      <c r="CCM35" s="16">
        <v>0.21144488</v>
      </c>
      <c r="CCN35" s="14" t="s">
        <v>2644</v>
      </c>
      <c r="CCO35" s="14" t="s">
        <v>2644</v>
      </c>
      <c r="CCP35" s="16">
        <v>1.0</v>
      </c>
      <c r="CCQ35" s="16">
        <v>0.0</v>
      </c>
      <c r="CCR35" s="16">
        <v>0.0</v>
      </c>
      <c r="CCS35" s="16">
        <v>1.0</v>
      </c>
      <c r="CCT35" s="16">
        <v>0.0</v>
      </c>
      <c r="CCU35" s="16">
        <v>0.0</v>
      </c>
      <c r="CCV35" s="14" t="s">
        <v>2977</v>
      </c>
      <c r="CCW35" s="14" t="s">
        <v>2984</v>
      </c>
      <c r="CCX35" s="14" t="s">
        <v>2985</v>
      </c>
      <c r="CCY35" s="14" t="s">
        <v>2986</v>
      </c>
      <c r="CCZ35" s="14" t="s">
        <v>2644</v>
      </c>
      <c r="CDA35" s="14" t="s">
        <v>2986</v>
      </c>
      <c r="CDB35" s="14" t="s">
        <v>2644</v>
      </c>
      <c r="CDC35" s="17"/>
      <c r="CDD35" s="17"/>
      <c r="CDE35" s="17"/>
      <c r="CDF35" s="17"/>
      <c r="CDG35" s="17"/>
      <c r="CDH35" s="17"/>
      <c r="CDI35" s="17"/>
      <c r="CDJ35" s="17"/>
      <c r="CDK35" s="17"/>
      <c r="CDL35" s="17"/>
      <c r="CDM35" s="17"/>
      <c r="CDN35" s="17"/>
      <c r="CDO35" s="17"/>
      <c r="CDP35" s="17"/>
      <c r="CDQ35" s="17"/>
      <c r="CDR35" s="17"/>
      <c r="CDS35" s="17"/>
      <c r="CDT35" s="17"/>
      <c r="CDU35" s="17"/>
    </row>
    <row r="36">
      <c r="A36" s="14" t="s">
        <v>2962</v>
      </c>
      <c r="B36" s="14" t="s">
        <v>2987</v>
      </c>
      <c r="C36" s="14" t="s">
        <v>2964</v>
      </c>
      <c r="D36" s="14" t="s">
        <v>2964</v>
      </c>
      <c r="E36" s="14" t="s">
        <v>2988</v>
      </c>
      <c r="F36" s="14" t="s">
        <v>2835</v>
      </c>
      <c r="I36" s="14" t="s">
        <v>2989</v>
      </c>
      <c r="J36" s="14" t="s">
        <v>2618</v>
      </c>
      <c r="K36" s="14" t="s">
        <v>2619</v>
      </c>
      <c r="L36" s="14" t="s">
        <v>2658</v>
      </c>
      <c r="M36" s="17"/>
      <c r="N36" s="14" t="s">
        <v>21</v>
      </c>
      <c r="O36" s="14" t="s">
        <v>21</v>
      </c>
      <c r="P36" s="14" t="s">
        <v>2690</v>
      </c>
      <c r="Q36" s="16">
        <v>11.0</v>
      </c>
      <c r="R36" s="16">
        <v>4112979.0</v>
      </c>
      <c r="S36" s="16">
        <v>4112979.0</v>
      </c>
      <c r="T36" s="14" t="s">
        <v>2631</v>
      </c>
      <c r="U36" s="14" t="s">
        <v>2621</v>
      </c>
      <c r="V36" s="14" t="s">
        <v>2990</v>
      </c>
      <c r="W36" s="14" t="s">
        <v>2991</v>
      </c>
      <c r="X36" s="16">
        <v>0.1</v>
      </c>
      <c r="Y36" s="17"/>
      <c r="Z36" s="16">
        <v>66.0</v>
      </c>
      <c r="AA36" s="16">
        <v>599.0</v>
      </c>
      <c r="AB36" s="17"/>
      <c r="AC36" s="16">
        <v>464.0</v>
      </c>
      <c r="AD36" s="16">
        <v>10918.0</v>
      </c>
      <c r="AE36" s="22">
        <v>45638.0</v>
      </c>
      <c r="AF36" s="17"/>
      <c r="AG36" s="17"/>
      <c r="AH36" s="17"/>
      <c r="AI36" s="17"/>
      <c r="AJ36" s="17"/>
      <c r="AK36" s="17"/>
      <c r="AL36" s="16">
        <v>50.0</v>
      </c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4" t="s">
        <v>2807</v>
      </c>
      <c r="BB36" s="17"/>
      <c r="BC36" s="17"/>
      <c r="BD36" s="17"/>
      <c r="BE36" s="17"/>
      <c r="BF36" s="17"/>
      <c r="BG36" s="16">
        <v>1.0</v>
      </c>
      <c r="BH36" s="17"/>
      <c r="BI36" s="14" t="s">
        <v>2565</v>
      </c>
      <c r="BJ36" s="14" t="s">
        <v>2566</v>
      </c>
      <c r="BK36" s="17"/>
      <c r="BL36" s="17"/>
      <c r="BM36" s="16">
        <v>365.066667</v>
      </c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4" t="s">
        <v>2992</v>
      </c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4" t="s">
        <v>2708</v>
      </c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  <c r="MS36" s="17"/>
      <c r="MT36" s="17"/>
      <c r="MU36" s="17"/>
      <c r="MV36" s="17"/>
      <c r="MW36" s="17"/>
      <c r="MX36" s="17"/>
      <c r="MY36" s="17"/>
      <c r="MZ36" s="17"/>
      <c r="NA36" s="17"/>
      <c r="NB36" s="17"/>
      <c r="NC36" s="17"/>
      <c r="ND36" s="17"/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17"/>
      <c r="NU36" s="17"/>
      <c r="NV36" s="17"/>
      <c r="NW36" s="17"/>
      <c r="NX36" s="17"/>
      <c r="NY36" s="17"/>
      <c r="NZ36" s="17"/>
      <c r="OA36" s="17"/>
      <c r="OB36" s="17"/>
      <c r="OC36" s="17"/>
      <c r="OD36" s="17"/>
      <c r="OE36" s="17"/>
      <c r="OF36" s="17"/>
      <c r="OG36" s="17"/>
      <c r="OH36" s="17"/>
      <c r="OI36" s="17"/>
      <c r="OJ36" s="17"/>
      <c r="OK36" s="17"/>
      <c r="OL36" s="17"/>
      <c r="OM36" s="17"/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7"/>
      <c r="PP36" s="17"/>
      <c r="PQ36" s="17"/>
      <c r="PR36" s="17"/>
      <c r="PS36" s="17"/>
      <c r="PT36" s="17"/>
      <c r="PU36" s="17"/>
      <c r="PV36" s="17"/>
      <c r="PW36" s="17"/>
      <c r="PX36" s="17"/>
      <c r="PY36" s="17"/>
      <c r="PZ36" s="17"/>
      <c r="QA36" s="17"/>
      <c r="QB36" s="17"/>
      <c r="QC36" s="17"/>
      <c r="QD36" s="17"/>
      <c r="QE36" s="17"/>
      <c r="QF36" s="17"/>
      <c r="QG36" s="17"/>
      <c r="QH36" s="17"/>
      <c r="QI36" s="17"/>
      <c r="QJ36" s="17"/>
      <c r="QK36" s="17"/>
      <c r="QL36" s="17"/>
      <c r="QM36" s="17"/>
      <c r="QN36" s="17"/>
      <c r="QO36" s="17"/>
      <c r="QP36" s="17"/>
      <c r="QQ36" s="17"/>
      <c r="QR36" s="17"/>
      <c r="QS36" s="17"/>
      <c r="QT36" s="17"/>
      <c r="QU36" s="17"/>
      <c r="QV36" s="17"/>
      <c r="QW36" s="17"/>
      <c r="QX36" s="17"/>
      <c r="QY36" s="17"/>
      <c r="QZ36" s="17"/>
      <c r="RA36" s="17"/>
      <c r="RB36" s="17"/>
      <c r="RC36" s="17"/>
      <c r="RD36" s="17"/>
      <c r="RE36" s="17"/>
      <c r="RF36" s="17"/>
      <c r="RG36" s="17"/>
      <c r="RH36" s="17"/>
      <c r="RI36" s="17"/>
      <c r="RJ36" s="17"/>
      <c r="RK36" s="17"/>
      <c r="RL36" s="17"/>
      <c r="RM36" s="17"/>
      <c r="RN36" s="17"/>
      <c r="RO36" s="17"/>
      <c r="RP36" s="17"/>
      <c r="RQ36" s="17"/>
      <c r="RR36" s="17"/>
      <c r="RS36" s="17"/>
      <c r="RT36" s="17"/>
      <c r="RU36" s="17"/>
      <c r="RV36" s="17"/>
      <c r="RW36" s="17"/>
      <c r="RX36" s="17"/>
      <c r="RY36" s="17"/>
      <c r="RZ36" s="17"/>
      <c r="SA36" s="17"/>
      <c r="SB36" s="17"/>
      <c r="SC36" s="17"/>
      <c r="SD36" s="17"/>
      <c r="SE36" s="17"/>
      <c r="SF36" s="17"/>
      <c r="SG36" s="17"/>
      <c r="SH36" s="17"/>
      <c r="SI36" s="17"/>
      <c r="SJ36" s="17"/>
      <c r="SK36" s="17"/>
      <c r="SL36" s="17"/>
      <c r="SM36" s="17"/>
      <c r="SN36" s="17"/>
      <c r="SO36" s="17"/>
      <c r="SP36" s="17"/>
      <c r="SQ36" s="17"/>
      <c r="SR36" s="17"/>
      <c r="SS36" s="17"/>
      <c r="ST36" s="17"/>
      <c r="SU36" s="17"/>
      <c r="SV36" s="17"/>
      <c r="SW36" s="14" t="s">
        <v>2993</v>
      </c>
      <c r="SY36" s="17"/>
      <c r="SZ36" s="17"/>
      <c r="TA36" s="17"/>
      <c r="TB36" s="17"/>
      <c r="TC36" s="17"/>
      <c r="TD36" s="17"/>
      <c r="TE36" s="17"/>
      <c r="TF36" s="17"/>
      <c r="TG36" s="17"/>
      <c r="TH36" s="17"/>
      <c r="TI36" s="17"/>
      <c r="TJ36" s="17"/>
      <c r="TK36" s="17"/>
      <c r="TL36" s="17"/>
      <c r="TM36" s="17"/>
      <c r="TN36" s="17"/>
      <c r="TO36" s="17"/>
      <c r="TP36" s="17"/>
      <c r="TQ36" s="17"/>
      <c r="TR36" s="17"/>
      <c r="TS36" s="17"/>
      <c r="TT36" s="17"/>
      <c r="TU36" s="17"/>
      <c r="TV36" s="17"/>
      <c r="TW36" s="17"/>
      <c r="TX36" s="17"/>
      <c r="TY36" s="17"/>
      <c r="TZ36" s="17"/>
      <c r="UA36" s="17"/>
      <c r="UB36" s="17"/>
      <c r="UC36" s="17"/>
      <c r="UD36" s="17"/>
      <c r="UE36" s="17"/>
      <c r="UF36" s="17"/>
      <c r="UG36" s="17"/>
      <c r="UH36" s="17"/>
      <c r="UI36" s="17"/>
      <c r="UJ36" s="17"/>
      <c r="UK36" s="17"/>
      <c r="UL36" s="17"/>
      <c r="UM36" s="17"/>
      <c r="UN36" s="17"/>
      <c r="UO36" s="17"/>
      <c r="UP36" s="17"/>
      <c r="UQ36" s="17"/>
      <c r="UR36" s="17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7"/>
      <c r="VH36" s="17"/>
      <c r="VI36" s="17"/>
      <c r="VJ36" s="17"/>
      <c r="VK36" s="17"/>
      <c r="VL36" s="17"/>
      <c r="VM36" s="17"/>
      <c r="VN36" s="17"/>
      <c r="VO36" s="17"/>
      <c r="VP36" s="17"/>
      <c r="VQ36" s="17"/>
      <c r="VR36" s="17"/>
      <c r="VS36" s="17"/>
      <c r="VT36" s="17"/>
      <c r="VU36" s="17"/>
      <c r="VV36" s="17"/>
      <c r="VW36" s="17"/>
      <c r="VX36" s="17"/>
      <c r="VY36" s="17"/>
      <c r="VZ36" s="17"/>
      <c r="WA36" s="17"/>
      <c r="WB36" s="17"/>
      <c r="WC36" s="17"/>
      <c r="WD36" s="17"/>
      <c r="WE36" s="17"/>
      <c r="WF36" s="17"/>
      <c r="WG36" s="17"/>
      <c r="WH36" s="17"/>
      <c r="WI36" s="17"/>
      <c r="WJ36" s="17"/>
      <c r="WK36" s="17"/>
      <c r="WL36" s="17"/>
      <c r="WM36" s="17"/>
      <c r="WN36" s="17"/>
      <c r="WO36" s="17"/>
      <c r="WP36" s="17"/>
      <c r="WQ36" s="17"/>
      <c r="WR36" s="17"/>
      <c r="WS36" s="17"/>
      <c r="WT36" s="17"/>
      <c r="WU36" s="17"/>
      <c r="WV36" s="17"/>
      <c r="WW36" s="17"/>
      <c r="WX36" s="17"/>
      <c r="WY36" s="17"/>
      <c r="WZ36" s="17"/>
      <c r="XA36" s="17"/>
      <c r="XB36" s="17"/>
      <c r="XC36" s="17"/>
      <c r="XD36" s="17"/>
      <c r="XE36" s="17"/>
      <c r="XF36" s="17"/>
      <c r="XG36" s="17"/>
      <c r="XH36" s="17"/>
      <c r="XI36" s="17"/>
      <c r="XJ36" s="17"/>
      <c r="XK36" s="17"/>
      <c r="XL36" s="17"/>
      <c r="XM36" s="17"/>
      <c r="XN36" s="17"/>
      <c r="XO36" s="17"/>
      <c r="XP36" s="17"/>
      <c r="XQ36" s="17"/>
      <c r="XR36" s="17"/>
      <c r="XS36" s="17"/>
      <c r="XT36" s="17"/>
      <c r="XU36" s="17"/>
      <c r="XV36" s="17"/>
      <c r="XW36" s="17"/>
      <c r="XX36" s="17"/>
      <c r="XY36" s="17"/>
      <c r="XZ36" s="17"/>
      <c r="YA36" s="17"/>
      <c r="YB36" s="17"/>
      <c r="YC36" s="17"/>
      <c r="YD36" s="17"/>
      <c r="YE36" s="17"/>
      <c r="YF36" s="17"/>
      <c r="YG36" s="17"/>
      <c r="YH36" s="17"/>
      <c r="YI36" s="17"/>
      <c r="YJ36" s="17"/>
      <c r="YK36" s="17"/>
      <c r="YL36" s="17"/>
      <c r="YM36" s="17"/>
      <c r="YN36" s="17"/>
      <c r="YO36" s="17"/>
      <c r="YP36" s="17"/>
      <c r="YQ36" s="17"/>
      <c r="YR36" s="17"/>
      <c r="YS36" s="17"/>
      <c r="YT36" s="17"/>
      <c r="YU36" s="17"/>
      <c r="YV36" s="17"/>
      <c r="YW36" s="17"/>
      <c r="YX36" s="17"/>
      <c r="YY36" s="17"/>
      <c r="YZ36" s="17"/>
      <c r="ZA36" s="17"/>
      <c r="ZB36" s="17"/>
      <c r="ZC36" s="17"/>
      <c r="ZD36" s="17"/>
      <c r="ZE36" s="17"/>
      <c r="ZF36" s="17"/>
      <c r="ZG36" s="17"/>
      <c r="ZH36" s="17"/>
      <c r="ZI36" s="17"/>
      <c r="ZJ36" s="17"/>
      <c r="ZK36" s="17"/>
      <c r="ZL36" s="17"/>
      <c r="ZM36" s="17"/>
      <c r="ZN36" s="17"/>
      <c r="ZO36" s="17"/>
      <c r="ZP36" s="17"/>
      <c r="ZQ36" s="17"/>
      <c r="ZR36" s="17"/>
      <c r="ZS36" s="17"/>
      <c r="ZT36" s="17"/>
      <c r="ZU36" s="17"/>
      <c r="ZV36" s="17"/>
      <c r="ZW36" s="17"/>
      <c r="ZX36" s="17"/>
      <c r="ZY36" s="17"/>
      <c r="ZZ36" s="17"/>
      <c r="AAA36" s="17"/>
      <c r="AAB36" s="17"/>
      <c r="AAC36" s="17"/>
      <c r="AAD36" s="17"/>
      <c r="AAE36" s="17"/>
      <c r="AAF36" s="17"/>
      <c r="AAG36" s="17"/>
      <c r="AAH36" s="17"/>
      <c r="AAI36" s="17"/>
      <c r="AAJ36" s="17"/>
      <c r="AAK36" s="17"/>
      <c r="AAL36" s="17"/>
      <c r="AAM36" s="17"/>
      <c r="AAN36" s="17"/>
      <c r="AAO36" s="17"/>
      <c r="AAP36" s="17"/>
      <c r="AAQ36" s="17"/>
      <c r="AAR36" s="17"/>
      <c r="AAS36" s="17"/>
      <c r="AAT36" s="17"/>
      <c r="AAU36" s="17"/>
      <c r="AAV36" s="17"/>
      <c r="AAW36" s="17"/>
      <c r="AAX36" s="17"/>
      <c r="AAY36" s="17"/>
      <c r="AAZ36" s="17"/>
      <c r="ABA36" s="17"/>
      <c r="ABB36" s="17"/>
      <c r="ABC36" s="17"/>
      <c r="ABD36" s="17"/>
      <c r="ABE36" s="17"/>
      <c r="ABF36" s="17"/>
      <c r="ABG36" s="17"/>
      <c r="ABH36" s="17"/>
      <c r="ABI36" s="17"/>
      <c r="ABJ36" s="17"/>
      <c r="ABK36" s="17"/>
      <c r="ABL36" s="17"/>
      <c r="ABM36" s="17"/>
      <c r="ABN36" s="17"/>
      <c r="ABO36" s="17"/>
      <c r="ABP36" s="17"/>
      <c r="ABQ36" s="17"/>
      <c r="ABR36" s="17"/>
      <c r="ABS36" s="17"/>
      <c r="ABT36" s="17"/>
      <c r="ABU36" s="17"/>
      <c r="ABV36" s="17"/>
      <c r="ABW36" s="17"/>
      <c r="ABX36" s="17"/>
      <c r="ABY36" s="17"/>
      <c r="ABZ36" s="17"/>
      <c r="ACA36" s="17"/>
      <c r="ACB36" s="17"/>
      <c r="ACC36" s="17"/>
      <c r="ACD36" s="17"/>
      <c r="ACE36" s="17"/>
      <c r="ACF36" s="17"/>
      <c r="ACG36" s="17"/>
      <c r="ACH36" s="17"/>
      <c r="ACI36" s="17"/>
      <c r="ACJ36" s="17"/>
      <c r="ACK36" s="17"/>
      <c r="ACL36" s="17"/>
      <c r="ACM36" s="17"/>
      <c r="ACN36" s="17"/>
      <c r="ACO36" s="17"/>
      <c r="ACP36" s="17"/>
      <c r="ACQ36" s="17"/>
      <c r="ACR36" s="17"/>
      <c r="ACS36" s="17"/>
      <c r="ACT36" s="17"/>
      <c r="ACU36" s="17"/>
      <c r="ACV36" s="17"/>
      <c r="ACW36" s="17"/>
      <c r="ACX36" s="17"/>
      <c r="ACY36" s="17"/>
      <c r="ACZ36" s="17"/>
      <c r="ADA36" s="17"/>
      <c r="ADB36" s="17"/>
      <c r="ADC36" s="17"/>
      <c r="ADD36" s="17"/>
      <c r="ADE36" s="17"/>
      <c r="ADF36" s="17"/>
      <c r="ADG36" s="17"/>
      <c r="ADH36" s="17"/>
      <c r="ADI36" s="14" t="s">
        <v>2969</v>
      </c>
      <c r="ADK36" s="14" t="s">
        <v>2944</v>
      </c>
      <c r="ADL36" s="17"/>
      <c r="ADM36" s="17"/>
      <c r="ADN36" s="17"/>
      <c r="ADO36" s="17"/>
      <c r="ADP36" s="17"/>
      <c r="ADQ36" s="17"/>
      <c r="ADR36" s="17"/>
      <c r="ADS36" s="17"/>
      <c r="ADT36" s="17"/>
      <c r="ADU36" s="17"/>
      <c r="ADV36" s="17"/>
      <c r="ADW36" s="17"/>
      <c r="ADX36" s="17"/>
      <c r="ADY36" s="17"/>
      <c r="ADZ36" s="17"/>
      <c r="AEA36" s="17"/>
      <c r="AEB36" s="17"/>
      <c r="AEC36" s="17"/>
      <c r="AED36" s="17"/>
      <c r="AEE36" s="17"/>
      <c r="AEF36" s="17"/>
      <c r="AEG36" s="17"/>
      <c r="AEH36" s="17"/>
      <c r="AEI36" s="17"/>
      <c r="AEJ36" s="17"/>
      <c r="AEK36" s="17"/>
      <c r="AEL36" s="17"/>
      <c r="AEM36" s="17"/>
      <c r="AEN36" s="17"/>
      <c r="AEO36" s="17"/>
      <c r="AEP36" s="17"/>
      <c r="AEQ36" s="17"/>
      <c r="AER36" s="17"/>
      <c r="AES36" s="17"/>
      <c r="AET36" s="17"/>
      <c r="AEU36" s="17"/>
      <c r="AEV36" s="17"/>
      <c r="AEW36" s="17"/>
      <c r="AEX36" s="17"/>
      <c r="AEY36" s="17"/>
      <c r="AEZ36" s="17"/>
      <c r="AFA36" s="17"/>
      <c r="AFB36" s="17"/>
      <c r="AFC36" s="17"/>
      <c r="AFD36" s="17"/>
      <c r="AFE36" s="17"/>
      <c r="AFF36" s="17"/>
      <c r="AFG36" s="17"/>
      <c r="AFH36" s="17"/>
      <c r="AFI36" s="17"/>
      <c r="AFJ36" s="17"/>
      <c r="AFK36" s="17"/>
      <c r="AFL36" s="17"/>
      <c r="AFM36" s="17"/>
      <c r="AFN36" s="17"/>
      <c r="AFO36" s="17"/>
      <c r="AFP36" s="17"/>
      <c r="AFQ36" s="17"/>
      <c r="AFR36" s="17"/>
      <c r="AFS36" s="17"/>
      <c r="AFT36" s="17"/>
      <c r="AFU36" s="17"/>
      <c r="AFV36" s="17"/>
      <c r="AFW36" s="17"/>
      <c r="AFX36" s="17"/>
      <c r="AFY36" s="17"/>
      <c r="AFZ36" s="17"/>
      <c r="AGA36" s="17"/>
      <c r="AGB36" s="17"/>
      <c r="AGC36" s="17"/>
      <c r="AGD36" s="17"/>
      <c r="AGE36" s="17"/>
      <c r="AGF36" s="17"/>
      <c r="AGG36" s="17"/>
      <c r="AGH36" s="17"/>
      <c r="AGI36" s="17"/>
      <c r="AGJ36" s="17"/>
      <c r="AGK36" s="17"/>
      <c r="AGL36" s="17"/>
      <c r="AGM36" s="17"/>
      <c r="AGN36" s="17"/>
      <c r="AGO36" s="17"/>
      <c r="AGP36" s="17"/>
      <c r="AGQ36" s="17"/>
      <c r="AGR36" s="17"/>
      <c r="AGS36" s="17"/>
      <c r="AGT36" s="17"/>
      <c r="AGU36" s="17"/>
      <c r="AGV36" s="17"/>
      <c r="AGW36" s="17"/>
      <c r="AGX36" s="17"/>
      <c r="AGY36" s="17"/>
      <c r="AGZ36" s="17"/>
      <c r="AHA36" s="17"/>
      <c r="AHB36" s="17"/>
      <c r="AHC36" s="17"/>
      <c r="AHD36" s="17"/>
      <c r="AHE36" s="17"/>
      <c r="AHF36" s="17"/>
      <c r="AHG36" s="17"/>
      <c r="AHH36" s="17"/>
      <c r="AHI36" s="17"/>
      <c r="AHJ36" s="17"/>
      <c r="AHK36" s="17"/>
      <c r="AHL36" s="17"/>
      <c r="AHM36" s="17"/>
      <c r="AHN36" s="17"/>
      <c r="AHO36" s="17"/>
      <c r="AHP36" s="17"/>
      <c r="AHQ36" s="17"/>
      <c r="AHR36" s="17"/>
      <c r="AHS36" s="17"/>
      <c r="AHT36" s="17"/>
      <c r="AHU36" s="17"/>
      <c r="AHV36" s="17"/>
      <c r="AHW36" s="17"/>
      <c r="AHX36" s="17"/>
      <c r="AHY36" s="17"/>
      <c r="AHZ36" s="17"/>
      <c r="AIA36" s="17"/>
      <c r="AIB36" s="17"/>
      <c r="AIC36" s="17"/>
      <c r="AID36" s="17"/>
      <c r="AIE36" s="17"/>
      <c r="AIF36" s="17"/>
      <c r="AIG36" s="17"/>
      <c r="AIH36" s="17"/>
      <c r="AII36" s="17"/>
      <c r="AIJ36" s="17"/>
      <c r="AIK36" s="17"/>
      <c r="AIL36" s="17"/>
      <c r="AIM36" s="17"/>
      <c r="AIN36" s="17"/>
      <c r="AIO36" s="17"/>
      <c r="AIP36" s="17"/>
      <c r="AIQ36" s="17"/>
      <c r="AIR36" s="17"/>
      <c r="AIS36" s="17"/>
      <c r="AIT36" s="17"/>
      <c r="AIU36" s="17"/>
      <c r="AIV36" s="17"/>
      <c r="AIW36" s="17"/>
      <c r="AIX36" s="17"/>
      <c r="AIY36" s="17"/>
      <c r="AIZ36" s="17"/>
      <c r="AJA36" s="17"/>
      <c r="AJB36" s="17"/>
      <c r="AJC36" s="17"/>
      <c r="AJD36" s="17"/>
      <c r="AJE36" s="17"/>
      <c r="AJF36" s="17"/>
      <c r="AJG36" s="17"/>
      <c r="AJH36" s="17"/>
      <c r="AJI36" s="17"/>
      <c r="AJJ36" s="17"/>
      <c r="AJK36" s="17"/>
      <c r="AJL36" s="17"/>
      <c r="AJM36" s="17"/>
      <c r="AJN36" s="17"/>
      <c r="AJO36" s="17"/>
      <c r="AJP36" s="17"/>
      <c r="AJQ36" s="17"/>
      <c r="AJR36" s="17"/>
      <c r="AJS36" s="17"/>
      <c r="AJT36" s="17"/>
      <c r="AJU36" s="17"/>
      <c r="AJV36" s="17"/>
      <c r="AJW36" s="17"/>
      <c r="AJX36" s="17"/>
      <c r="AJY36" s="17"/>
      <c r="AJZ36" s="17"/>
      <c r="AKA36" s="17"/>
      <c r="AKB36" s="17"/>
      <c r="AKC36" s="17"/>
      <c r="AKD36" s="17"/>
      <c r="AKE36" s="17"/>
      <c r="AKF36" s="17"/>
      <c r="AKG36" s="17"/>
      <c r="AKH36" s="17"/>
      <c r="AKI36" s="17"/>
      <c r="AKJ36" s="17"/>
      <c r="AKK36" s="17"/>
      <c r="AKL36" s="17"/>
      <c r="AKM36" s="17"/>
      <c r="AKN36" s="17"/>
      <c r="AKO36" s="17"/>
      <c r="AKP36" s="17"/>
      <c r="AKQ36" s="17"/>
      <c r="AKR36" s="17"/>
      <c r="AKS36" s="17"/>
      <c r="AKT36" s="17"/>
      <c r="AKU36" s="17"/>
      <c r="AKV36" s="17"/>
      <c r="AKW36" s="17"/>
      <c r="AKX36" s="17"/>
      <c r="AKY36" s="17"/>
      <c r="AKZ36" s="17"/>
      <c r="ALA36" s="17"/>
      <c r="ALB36" s="17"/>
      <c r="ALC36" s="17"/>
      <c r="ALD36" s="17"/>
      <c r="ALE36" s="17"/>
      <c r="ALF36" s="17"/>
      <c r="ALG36" s="17"/>
      <c r="ALH36" s="17"/>
      <c r="ALI36" s="17"/>
      <c r="ALJ36" s="17"/>
      <c r="ALK36" s="17"/>
      <c r="ALL36" s="17"/>
      <c r="ALM36" s="17"/>
      <c r="ALN36" s="17"/>
      <c r="ALO36" s="17"/>
      <c r="ALP36" s="17"/>
      <c r="ALQ36" s="17"/>
      <c r="ALR36" s="17"/>
      <c r="ALS36" s="17"/>
      <c r="ALT36" s="17"/>
      <c r="ALU36" s="17"/>
      <c r="ALV36" s="17"/>
      <c r="ALW36" s="17"/>
      <c r="ALX36" s="17"/>
      <c r="ALY36" s="17"/>
      <c r="ALZ36" s="17"/>
      <c r="AMA36" s="17"/>
      <c r="AMB36" s="17"/>
      <c r="AMC36" s="17"/>
      <c r="AMD36" s="17"/>
      <c r="AME36" s="17"/>
      <c r="AMF36" s="17"/>
      <c r="AMG36" s="17"/>
      <c r="AMH36" s="17"/>
      <c r="AMI36" s="17"/>
      <c r="AMJ36" s="17"/>
      <c r="AMK36" s="17"/>
      <c r="AML36" s="17"/>
      <c r="AMM36" s="17"/>
      <c r="AMN36" s="17"/>
      <c r="AMO36" s="17"/>
      <c r="AMP36" s="17"/>
      <c r="AMQ36" s="17"/>
      <c r="AMR36" s="17"/>
      <c r="AMS36" s="17"/>
      <c r="AMT36" s="17"/>
      <c r="AMU36" s="17"/>
      <c r="AMV36" s="17"/>
      <c r="AMW36" s="17"/>
      <c r="AMX36" s="17"/>
      <c r="AMY36" s="17"/>
      <c r="AMZ36" s="17"/>
      <c r="ANA36" s="17"/>
      <c r="ANB36" s="17"/>
      <c r="ANC36" s="17"/>
      <c r="AND36" s="17"/>
      <c r="ANE36" s="17"/>
      <c r="ANF36" s="17"/>
      <c r="ANG36" s="17"/>
      <c r="ANH36" s="17"/>
      <c r="ANI36" s="17"/>
      <c r="ANJ36" s="17"/>
      <c r="ANK36" s="17"/>
      <c r="ANL36" s="17"/>
      <c r="ANM36" s="17"/>
      <c r="ANN36" s="17"/>
      <c r="ANO36" s="17"/>
      <c r="ANP36" s="17"/>
      <c r="ANQ36" s="17"/>
      <c r="ANR36" s="17"/>
      <c r="ANS36" s="17"/>
      <c r="ANT36" s="17"/>
      <c r="ANU36" s="16">
        <v>21.45</v>
      </c>
      <c r="ANV36" s="17"/>
      <c r="ANW36" s="17"/>
      <c r="ANX36" s="17"/>
      <c r="ANY36" s="17"/>
      <c r="ANZ36" s="17"/>
      <c r="AOA36" s="17"/>
      <c r="AOB36" s="17"/>
      <c r="AOC36" s="17"/>
      <c r="AOD36" s="17"/>
      <c r="AOE36" s="17"/>
      <c r="AOF36" s="17"/>
      <c r="AOG36" s="17"/>
      <c r="AOH36" s="17"/>
      <c r="AOI36" s="17"/>
      <c r="AOJ36" s="17"/>
      <c r="AOK36" s="17"/>
      <c r="AOL36" s="17"/>
      <c r="AOM36" s="17"/>
      <c r="AON36" s="17"/>
      <c r="AOO36" s="17"/>
      <c r="AOP36" s="17"/>
      <c r="AOQ36" s="17"/>
      <c r="AOR36" s="17"/>
      <c r="AOS36" s="17"/>
      <c r="AOT36" s="17"/>
      <c r="AOU36" s="17"/>
      <c r="AOV36" s="17"/>
      <c r="AOW36" s="17"/>
      <c r="AOX36" s="17"/>
      <c r="AOY36" s="16">
        <v>6.0</v>
      </c>
      <c r="AOZ36" s="17"/>
      <c r="APA36" s="17"/>
      <c r="APB36" s="17"/>
      <c r="APC36" s="17"/>
      <c r="APD36" s="17"/>
      <c r="APE36" s="17"/>
      <c r="APF36" s="17"/>
      <c r="APG36" s="17"/>
      <c r="APH36" s="17"/>
      <c r="API36" s="17"/>
      <c r="APJ36" s="17"/>
      <c r="APK36" s="17"/>
      <c r="APL36" s="17"/>
      <c r="APM36" s="17"/>
      <c r="APN36" s="17"/>
      <c r="APO36" s="17"/>
      <c r="APP36" s="17"/>
      <c r="APQ36" s="17"/>
      <c r="APR36" s="17"/>
      <c r="APS36" s="17"/>
      <c r="APT36" s="17"/>
      <c r="APU36" s="17"/>
      <c r="APV36" s="17"/>
      <c r="APW36" s="17"/>
      <c r="APX36" s="17"/>
      <c r="APY36" s="17"/>
      <c r="APZ36" s="17"/>
      <c r="AQA36" s="17"/>
      <c r="AQB36" s="17"/>
      <c r="AQC36" s="17"/>
      <c r="AQD36" s="17"/>
      <c r="AQE36" s="17"/>
      <c r="AQF36" s="17"/>
      <c r="AQG36" s="17"/>
      <c r="AQH36" s="17"/>
      <c r="AQI36" s="17"/>
      <c r="AQJ36" s="17"/>
      <c r="AQK36" s="17"/>
      <c r="AQL36" s="17"/>
      <c r="AQM36" s="17"/>
      <c r="AQN36" s="17"/>
      <c r="AQO36" s="17"/>
      <c r="AQP36" s="17"/>
      <c r="AQQ36" s="17"/>
      <c r="AQR36" s="17"/>
      <c r="AQS36" s="17"/>
      <c r="AQT36" s="17"/>
      <c r="AQU36" s="17"/>
      <c r="AQV36" s="17"/>
      <c r="AQW36" s="17"/>
      <c r="AQX36" s="17"/>
      <c r="AQY36" s="17"/>
      <c r="AQZ36" s="17"/>
      <c r="ARA36" s="17"/>
      <c r="ARB36" s="17"/>
      <c r="ARC36" s="17"/>
      <c r="ARD36" s="17"/>
      <c r="ARE36" s="17"/>
      <c r="ARF36" s="17"/>
      <c r="ARG36" s="17"/>
      <c r="ARH36" s="17"/>
      <c r="ARI36" s="17"/>
      <c r="ARJ36" s="17"/>
      <c r="ARK36" s="17"/>
      <c r="ARL36" s="17"/>
      <c r="ARM36" s="17"/>
      <c r="ARN36" s="17"/>
      <c r="ARO36" s="17"/>
      <c r="ARP36" s="17"/>
      <c r="ARQ36" s="17"/>
      <c r="ARR36" s="17"/>
      <c r="ARS36" s="17"/>
      <c r="ART36" s="17"/>
      <c r="ARU36" s="17"/>
      <c r="ARV36" s="17"/>
      <c r="ARW36" s="17"/>
      <c r="ARX36" s="17"/>
      <c r="ARY36" s="17"/>
      <c r="ARZ36" s="17"/>
      <c r="ASA36" s="17"/>
      <c r="ASB36" s="17"/>
      <c r="ASC36" s="17"/>
      <c r="ASD36" s="17"/>
      <c r="ASE36" s="17"/>
      <c r="ASF36" s="17"/>
      <c r="ASG36" s="17"/>
      <c r="ASH36" s="17"/>
      <c r="ASI36" s="17"/>
      <c r="ASJ36" s="17"/>
      <c r="ASK36" s="17"/>
      <c r="ASL36" s="17"/>
      <c r="ASM36" s="17"/>
      <c r="ASN36" s="17"/>
      <c r="ASO36" s="17"/>
      <c r="ASP36" s="17"/>
      <c r="ASQ36" s="17"/>
      <c r="ASR36" s="17"/>
      <c r="ASS36" s="17"/>
      <c r="AST36" s="17"/>
      <c r="ASU36" s="17"/>
      <c r="ASV36" s="17"/>
      <c r="ASW36" s="17"/>
      <c r="ASX36" s="17"/>
      <c r="ASY36" s="17"/>
      <c r="ASZ36" s="17"/>
      <c r="ATA36" s="17"/>
      <c r="ATB36" s="17"/>
      <c r="ATC36" s="17"/>
      <c r="ATD36" s="17"/>
      <c r="ATE36" s="17"/>
      <c r="ATF36" s="17"/>
      <c r="ATG36" s="17"/>
      <c r="ATH36" s="17"/>
      <c r="ATI36" s="17"/>
      <c r="ATJ36" s="17"/>
      <c r="ATK36" s="17"/>
      <c r="ATL36" s="17"/>
      <c r="ATM36" s="17"/>
      <c r="ATN36" s="17"/>
      <c r="ATO36" s="17"/>
      <c r="ATP36" s="17"/>
      <c r="ATQ36" s="17"/>
      <c r="ATR36" s="17"/>
      <c r="ATS36" s="17"/>
      <c r="ATT36" s="17"/>
      <c r="ATU36" s="17"/>
      <c r="ATV36" s="17"/>
      <c r="ATW36" s="17"/>
      <c r="ATX36" s="17"/>
      <c r="ATY36" s="17"/>
      <c r="ATZ36" s="17"/>
      <c r="AUA36" s="17"/>
      <c r="AUB36" s="17"/>
      <c r="AUC36" s="17"/>
      <c r="AUD36" s="17"/>
      <c r="AUE36" s="17"/>
      <c r="AUF36" s="17"/>
      <c r="AUG36" s="17"/>
      <c r="AUH36" s="17"/>
      <c r="AUI36" s="17"/>
      <c r="AUJ36" s="17"/>
      <c r="AUK36" s="17"/>
      <c r="AUL36" s="17"/>
      <c r="AUM36" s="17"/>
      <c r="AUN36" s="17"/>
      <c r="AUO36" s="17"/>
      <c r="AUP36" s="17"/>
      <c r="AUQ36" s="17"/>
      <c r="AUR36" s="17"/>
      <c r="AUS36" s="17"/>
      <c r="AUT36" s="17"/>
      <c r="AUU36" s="17"/>
      <c r="AUV36" s="17"/>
      <c r="AUW36" s="17"/>
      <c r="AUX36" s="17"/>
      <c r="AUY36" s="17"/>
      <c r="AUZ36" s="17"/>
      <c r="AVA36" s="17"/>
      <c r="AVB36" s="17"/>
      <c r="AVC36" s="17"/>
      <c r="AVD36" s="17"/>
      <c r="AVE36" s="17"/>
      <c r="AVF36" s="17"/>
      <c r="AVG36" s="17"/>
      <c r="AVH36" s="17"/>
      <c r="AVI36" s="17"/>
      <c r="AVJ36" s="17"/>
      <c r="AVK36" s="17"/>
      <c r="AVL36" s="17"/>
      <c r="AVM36" s="17"/>
      <c r="AVN36" s="17"/>
      <c r="AVO36" s="17"/>
      <c r="AVP36" s="17"/>
      <c r="AVQ36" s="17"/>
      <c r="AVR36" s="17"/>
      <c r="AVS36" s="17"/>
      <c r="AVT36" s="16">
        <v>6767.88469</v>
      </c>
      <c r="AVU36" s="16">
        <v>3748.64073</v>
      </c>
      <c r="AVV36" s="17"/>
      <c r="AVW36" s="17"/>
      <c r="AVX36" s="17"/>
      <c r="AVY36" s="17"/>
      <c r="AVZ36" s="17"/>
      <c r="AWA36" s="17"/>
      <c r="AWB36" s="17"/>
      <c r="AWC36" s="17"/>
      <c r="AWD36" s="17"/>
      <c r="AWE36" s="17"/>
      <c r="AWF36" s="17"/>
      <c r="AWG36" s="17"/>
      <c r="AWH36" s="17"/>
      <c r="AWI36" s="17"/>
      <c r="AWJ36" s="17"/>
      <c r="AWK36" s="17"/>
      <c r="AWL36" s="17"/>
      <c r="AWM36" s="17"/>
      <c r="AWN36" s="17"/>
      <c r="AWO36" s="17"/>
      <c r="AWP36" s="17"/>
      <c r="AWQ36" s="17"/>
      <c r="AWR36" s="17"/>
      <c r="AWS36" s="17"/>
      <c r="AWT36" s="17"/>
      <c r="AWU36" s="17"/>
      <c r="AWV36" s="17"/>
      <c r="AWW36" s="17"/>
      <c r="AWX36" s="17"/>
      <c r="AWY36" s="17"/>
      <c r="AWZ36" s="17"/>
      <c r="AXA36" s="17"/>
      <c r="AXB36" s="17"/>
      <c r="AXC36" s="17"/>
      <c r="AXD36" s="17"/>
      <c r="AXE36" s="17"/>
      <c r="AXF36" s="17"/>
      <c r="AXG36" s="17"/>
      <c r="AXH36" s="17"/>
      <c r="AXI36" s="17"/>
      <c r="AXJ36" s="17"/>
      <c r="AXK36" s="17"/>
      <c r="AXL36" s="17"/>
      <c r="AXM36" s="17"/>
      <c r="AXN36" s="17"/>
      <c r="AXO36" s="17"/>
      <c r="AXP36" s="17"/>
      <c r="AXQ36" s="17"/>
      <c r="AXR36" s="17"/>
      <c r="AXS36" s="17"/>
      <c r="AXT36" s="17"/>
      <c r="AXU36" s="17"/>
      <c r="AXV36" s="17"/>
      <c r="AXW36" s="17"/>
      <c r="AXX36" s="17"/>
      <c r="AXY36" s="17"/>
      <c r="AXZ36" s="17"/>
      <c r="AYA36" s="17"/>
      <c r="AYB36" s="17"/>
      <c r="AYC36" s="17"/>
      <c r="AYD36" s="17"/>
      <c r="AYE36" s="17"/>
      <c r="AYF36" s="17"/>
      <c r="AYG36" s="17"/>
      <c r="AYH36" s="17"/>
      <c r="AYI36" s="17"/>
      <c r="AYJ36" s="17"/>
      <c r="AYK36" s="17"/>
      <c r="AYL36" s="17"/>
      <c r="AYM36" s="17"/>
      <c r="AYN36" s="17"/>
      <c r="AYO36" s="17"/>
      <c r="AYP36" s="17"/>
      <c r="AYQ36" s="17"/>
      <c r="AYR36" s="17"/>
      <c r="AYS36" s="17"/>
      <c r="AYT36" s="17"/>
      <c r="AYU36" s="17"/>
      <c r="AYV36" s="17"/>
      <c r="AYW36" s="17"/>
      <c r="AYX36" s="17"/>
      <c r="AYY36" s="17"/>
      <c r="AYZ36" s="17"/>
      <c r="AZA36" s="17"/>
      <c r="AZB36" s="17"/>
      <c r="AZC36" s="17"/>
      <c r="AZD36" s="17"/>
      <c r="AZE36" s="17"/>
      <c r="AZF36" s="17"/>
      <c r="AZG36" s="17"/>
      <c r="AZH36" s="17"/>
      <c r="AZI36" s="17"/>
      <c r="AZJ36" s="17"/>
      <c r="AZK36" s="17"/>
      <c r="AZL36" s="17"/>
      <c r="AZM36" s="17"/>
      <c r="AZN36" s="17"/>
      <c r="AZO36" s="17"/>
      <c r="AZP36" s="17"/>
      <c r="AZQ36" s="17"/>
      <c r="AZR36" s="17"/>
      <c r="AZS36" s="17"/>
      <c r="AZT36" s="17"/>
      <c r="AZU36" s="17"/>
      <c r="AZV36" s="17"/>
      <c r="AZW36" s="17"/>
      <c r="AZX36" s="17"/>
      <c r="AZY36" s="17"/>
      <c r="AZZ36" s="17"/>
      <c r="BAA36" s="17"/>
      <c r="BAB36" s="17"/>
      <c r="BAC36" s="17"/>
      <c r="BAD36" s="17"/>
      <c r="BAE36" s="17"/>
      <c r="BAF36" s="17"/>
      <c r="BAG36" s="17"/>
      <c r="BAH36" s="17"/>
      <c r="BAI36" s="17"/>
      <c r="BAJ36" s="17"/>
      <c r="BAK36" s="17"/>
      <c r="BAL36" s="17"/>
      <c r="BAM36" s="17"/>
      <c r="BAN36" s="17"/>
      <c r="BAO36" s="17"/>
      <c r="BAP36" s="17"/>
      <c r="BAQ36" s="17"/>
      <c r="BAR36" s="17"/>
      <c r="BAS36" s="17"/>
      <c r="BAT36" s="17"/>
      <c r="BAU36" s="17"/>
      <c r="BAV36" s="17"/>
      <c r="BAW36" s="17"/>
      <c r="BAX36" s="17"/>
      <c r="BAY36" s="17"/>
      <c r="BAZ36" s="17"/>
      <c r="BBA36" s="17"/>
      <c r="BBB36" s="17"/>
      <c r="BBC36" s="17"/>
      <c r="BBD36" s="17"/>
      <c r="BBE36" s="17"/>
      <c r="BBF36" s="17"/>
      <c r="BBG36" s="17"/>
      <c r="BBH36" s="17"/>
      <c r="BBI36" s="17"/>
      <c r="BBJ36" s="17"/>
      <c r="BBK36" s="17"/>
      <c r="BBL36" s="17"/>
      <c r="BBM36" s="17"/>
      <c r="BBN36" s="17"/>
      <c r="BBO36" s="17"/>
      <c r="BBP36" s="17"/>
      <c r="BBQ36" s="17"/>
      <c r="BBR36" s="17"/>
      <c r="BBS36" s="17"/>
      <c r="BBT36" s="17"/>
      <c r="BBU36" s="17"/>
      <c r="BBV36" s="17"/>
      <c r="BBW36" s="17"/>
      <c r="BBX36" s="17"/>
      <c r="BBY36" s="17"/>
      <c r="BBZ36" s="17"/>
      <c r="BCA36" s="17"/>
      <c r="BCB36" s="17"/>
      <c r="BCC36" s="17"/>
      <c r="BCD36" s="17"/>
      <c r="BCE36" s="17"/>
      <c r="BCF36" s="17"/>
      <c r="BCG36" s="17"/>
      <c r="BCH36" s="17"/>
      <c r="BCI36" s="17"/>
      <c r="BCJ36" s="17"/>
      <c r="BCK36" s="17"/>
      <c r="BCL36" s="17"/>
      <c r="BCM36" s="17"/>
      <c r="BCN36" s="17"/>
      <c r="BCO36" s="17"/>
      <c r="BCP36" s="17"/>
      <c r="BCQ36" s="17"/>
      <c r="BCR36" s="17"/>
      <c r="BCS36" s="17"/>
      <c r="BCT36" s="17"/>
      <c r="BCU36" s="17"/>
      <c r="BCV36" s="17"/>
      <c r="BCW36" s="17"/>
      <c r="BCX36" s="17"/>
      <c r="BCY36" s="17"/>
      <c r="BCZ36" s="17"/>
      <c r="BDA36" s="17"/>
      <c r="BDB36" s="17"/>
      <c r="BDC36" s="17"/>
      <c r="BDD36" s="17"/>
      <c r="BDE36" s="17"/>
      <c r="BDF36" s="17"/>
      <c r="BDG36" s="17"/>
      <c r="BDH36" s="17"/>
      <c r="BDI36" s="17"/>
      <c r="BDJ36" s="17"/>
      <c r="BDK36" s="17"/>
      <c r="BDL36" s="17"/>
      <c r="BDM36" s="17"/>
      <c r="BDN36" s="17"/>
      <c r="BDO36" s="17"/>
      <c r="BDP36" s="17"/>
      <c r="BDQ36" s="17"/>
      <c r="BDR36" s="17"/>
      <c r="BDS36" s="17"/>
      <c r="BDT36" s="17"/>
      <c r="BDU36" s="17"/>
      <c r="BDV36" s="17"/>
      <c r="BDW36" s="17"/>
      <c r="BDX36" s="17"/>
      <c r="BDY36" s="17"/>
      <c r="BDZ36" s="17"/>
      <c r="BEA36" s="17"/>
      <c r="BEB36" s="17"/>
      <c r="BEC36" s="17"/>
      <c r="BED36" s="17"/>
      <c r="BEE36" s="17"/>
      <c r="BEF36" s="17"/>
      <c r="BEG36" s="17"/>
      <c r="BEH36" s="17"/>
      <c r="BEI36" s="17"/>
      <c r="BEJ36" s="17"/>
      <c r="BEK36" s="17"/>
      <c r="BEL36" s="17"/>
      <c r="BEM36" s="17"/>
      <c r="BEN36" s="17"/>
      <c r="BEO36" s="17"/>
      <c r="BEP36" s="17"/>
      <c r="BEQ36" s="17"/>
      <c r="BER36" s="17"/>
      <c r="BES36" s="17"/>
      <c r="BET36" s="17"/>
      <c r="BEU36" s="17"/>
      <c r="BEV36" s="17"/>
      <c r="BEW36" s="17"/>
      <c r="BEX36" s="17"/>
      <c r="BEY36" s="17"/>
      <c r="BEZ36" s="17"/>
      <c r="BFA36" s="17"/>
      <c r="BFB36" s="17"/>
      <c r="BFC36" s="17"/>
      <c r="BFD36" s="17"/>
      <c r="BFE36" s="17"/>
      <c r="BFF36" s="17"/>
      <c r="BFG36" s="17"/>
      <c r="BFH36" s="17"/>
      <c r="BFI36" s="17"/>
      <c r="BFJ36" s="17"/>
      <c r="BFK36" s="17"/>
      <c r="BFL36" s="17"/>
      <c r="BFM36" s="17"/>
      <c r="BFN36" s="17"/>
      <c r="BFO36" s="17"/>
      <c r="BFP36" s="17"/>
      <c r="BFQ36" s="17"/>
      <c r="BFR36" s="17"/>
      <c r="BFS36" s="17"/>
      <c r="BFT36" s="17"/>
      <c r="BFU36" s="17"/>
      <c r="BFV36" s="17"/>
      <c r="BFW36" s="17"/>
      <c r="BFX36" s="17"/>
      <c r="BFY36" s="17"/>
      <c r="BFZ36" s="17"/>
      <c r="BGA36" s="17"/>
      <c r="BGB36" s="17"/>
      <c r="BGC36" s="17"/>
      <c r="BGD36" s="17"/>
      <c r="BGE36" s="17"/>
      <c r="BGF36" s="17"/>
      <c r="BGG36" s="17"/>
      <c r="BGH36" s="17"/>
      <c r="BGI36" s="17"/>
      <c r="BGJ36" s="17"/>
      <c r="BGK36" s="17"/>
      <c r="BGL36" s="17"/>
      <c r="BGM36" s="17"/>
      <c r="BGN36" s="17"/>
      <c r="BGO36" s="17"/>
      <c r="BGP36" s="17"/>
      <c r="BGQ36" s="17"/>
      <c r="BGR36" s="17"/>
      <c r="BGS36" s="17"/>
      <c r="BGT36" s="17"/>
      <c r="BGU36" s="17"/>
      <c r="BGV36" s="17"/>
      <c r="BGW36" s="17"/>
      <c r="BGX36" s="17"/>
      <c r="BGY36" s="17"/>
      <c r="BGZ36" s="17"/>
      <c r="BHA36" s="17"/>
      <c r="BHB36" s="17"/>
      <c r="BHC36" s="17"/>
      <c r="BHD36" s="17"/>
      <c r="BHE36" s="17"/>
      <c r="BHF36" s="17"/>
      <c r="BHG36" s="17"/>
      <c r="BHH36" s="17"/>
      <c r="BHI36" s="17"/>
      <c r="BHJ36" s="17"/>
      <c r="BHK36" s="17"/>
      <c r="BHL36" s="17"/>
      <c r="BHM36" s="17"/>
      <c r="BHN36" s="17"/>
      <c r="BHO36" s="17"/>
      <c r="BHP36" s="17"/>
      <c r="BHQ36" s="17"/>
      <c r="BHR36" s="17"/>
      <c r="BHS36" s="17"/>
      <c r="BHT36" s="17"/>
      <c r="BHU36" s="17"/>
      <c r="BHV36" s="17"/>
      <c r="BHW36" s="17"/>
      <c r="BHX36" s="17"/>
      <c r="BHY36" s="17"/>
      <c r="BHZ36" s="17"/>
      <c r="BIA36" s="17"/>
      <c r="BIB36" s="17"/>
      <c r="BIC36" s="17"/>
      <c r="BID36" s="17"/>
      <c r="BIE36" s="17"/>
      <c r="BIF36" s="17"/>
      <c r="BIG36" s="17"/>
      <c r="BIH36" s="17"/>
      <c r="BII36" s="17"/>
      <c r="BIJ36" s="17"/>
      <c r="BIK36" s="17"/>
      <c r="BIL36" s="17"/>
      <c r="BIM36" s="17"/>
      <c r="BIN36" s="17"/>
      <c r="BIO36" s="17"/>
      <c r="BIP36" s="17"/>
      <c r="BIQ36" s="17"/>
      <c r="BIR36" s="17"/>
      <c r="BIS36" s="17"/>
      <c r="BIT36" s="17"/>
      <c r="BIU36" s="14" t="s">
        <v>2970</v>
      </c>
      <c r="BIV36" s="17"/>
      <c r="BIW36" s="17"/>
      <c r="BIX36" s="17"/>
      <c r="BIY36" s="17"/>
      <c r="BIZ36" s="17"/>
      <c r="BJA36" s="17"/>
      <c r="BJB36" s="17"/>
      <c r="BJC36" s="17"/>
      <c r="BJD36" s="17"/>
      <c r="BJE36" s="17"/>
      <c r="BJF36" s="17"/>
      <c r="BJG36" s="17"/>
      <c r="BJH36" s="17"/>
      <c r="BJI36" s="17"/>
      <c r="BJJ36" s="17"/>
      <c r="BJK36" s="17"/>
      <c r="BJL36" s="17"/>
      <c r="BJM36" s="17"/>
      <c r="BJN36" s="17"/>
      <c r="BJO36" s="17"/>
      <c r="BJP36" s="17"/>
      <c r="BJQ36" s="17"/>
      <c r="BJR36" s="17"/>
      <c r="BJS36" s="17"/>
      <c r="BJT36" s="17"/>
      <c r="BJU36" s="17"/>
      <c r="BJV36" s="17"/>
      <c r="BJW36" s="17"/>
      <c r="BJX36" s="17"/>
      <c r="BJY36" s="17"/>
      <c r="BJZ36" s="17"/>
      <c r="BKA36" s="17"/>
      <c r="BKB36" s="17"/>
      <c r="BKC36" s="17"/>
      <c r="BKD36" s="17"/>
      <c r="BKE36" s="17"/>
      <c r="BKF36" s="17"/>
      <c r="BKG36" s="17"/>
      <c r="BKH36" s="17"/>
      <c r="BKI36" s="17"/>
      <c r="BKJ36" s="17"/>
      <c r="BKK36" s="17"/>
      <c r="BKL36" s="17"/>
      <c r="BKM36" s="17"/>
      <c r="BKN36" s="17"/>
      <c r="BKO36" s="17"/>
      <c r="BKP36" s="17"/>
      <c r="BKQ36" s="17"/>
      <c r="BKR36" s="17"/>
      <c r="BKS36" s="17"/>
      <c r="BKT36" s="17"/>
      <c r="BKU36" s="17"/>
      <c r="BKV36" s="17"/>
      <c r="BKW36" s="17"/>
      <c r="BKX36" s="17"/>
      <c r="BKY36" s="17"/>
      <c r="BKZ36" s="17"/>
      <c r="BLA36" s="17"/>
      <c r="BLB36" s="17"/>
      <c r="BLC36" s="17"/>
      <c r="BLD36" s="17"/>
      <c r="BLE36" s="17"/>
      <c r="BLF36" s="17"/>
      <c r="BLG36" s="17"/>
      <c r="BLH36" s="17"/>
      <c r="BLI36" s="17"/>
      <c r="BLJ36" s="17"/>
      <c r="BLK36" s="17"/>
      <c r="BLL36" s="17"/>
      <c r="BLM36" s="17"/>
      <c r="BLN36" s="17"/>
      <c r="BLO36" s="17"/>
      <c r="BLP36" s="17"/>
      <c r="BLQ36" s="17"/>
      <c r="BLR36" s="17"/>
      <c r="BLS36" s="17"/>
      <c r="BLT36" s="17"/>
      <c r="BLU36" s="17"/>
      <c r="BLV36" s="17"/>
      <c r="BLW36" s="17"/>
      <c r="BLX36" s="17"/>
      <c r="BLY36" s="17"/>
      <c r="BLZ36" s="17"/>
      <c r="BMA36" s="17"/>
      <c r="BMB36" s="17"/>
      <c r="BMC36" s="17"/>
      <c r="BMD36" s="17"/>
      <c r="BME36" s="17"/>
      <c r="BMF36" s="17"/>
      <c r="BMG36" s="17"/>
      <c r="BMH36" s="17"/>
      <c r="BMI36" s="17"/>
      <c r="BMJ36" s="17"/>
      <c r="BMK36" s="17"/>
      <c r="BML36" s="17"/>
      <c r="BMM36" s="17"/>
      <c r="BMN36" s="17"/>
      <c r="BMO36" s="17"/>
      <c r="BMP36" s="17"/>
      <c r="BMQ36" s="17"/>
      <c r="BMR36" s="17"/>
      <c r="BMS36" s="17"/>
      <c r="BMT36" s="17"/>
      <c r="BMU36" s="17"/>
      <c r="BMV36" s="17"/>
      <c r="BMW36" s="17"/>
      <c r="BMX36" s="17"/>
      <c r="BMY36" s="17"/>
      <c r="BMZ36" s="17"/>
      <c r="BNA36" s="17"/>
      <c r="BNB36" s="17"/>
      <c r="BNC36" s="17"/>
      <c r="BND36" s="17"/>
      <c r="BNE36" s="17"/>
      <c r="BNF36" s="17"/>
      <c r="BNG36" s="17"/>
      <c r="BNH36" s="17"/>
      <c r="BNI36" s="17"/>
      <c r="BNJ36" s="17"/>
      <c r="BNK36" s="17"/>
      <c r="BNL36" s="17"/>
      <c r="BNM36" s="17"/>
      <c r="BNN36" s="17"/>
      <c r="BNO36" s="17"/>
      <c r="BNP36" s="17"/>
      <c r="BNQ36" s="17"/>
      <c r="BNR36" s="17"/>
      <c r="BNS36" s="17"/>
      <c r="BNT36" s="17"/>
      <c r="BNU36" s="17"/>
      <c r="BNV36" s="17"/>
      <c r="BNW36" s="17"/>
      <c r="BNX36" s="17"/>
      <c r="BNY36" s="17"/>
      <c r="BNZ36" s="17"/>
      <c r="BOA36" s="17"/>
      <c r="BOB36" s="17"/>
      <c r="BOC36" s="17"/>
      <c r="BOD36" s="17"/>
      <c r="BOE36" s="17"/>
      <c r="BOF36" s="17"/>
      <c r="BOG36" s="17"/>
      <c r="BOH36" s="17"/>
      <c r="BOI36" s="17"/>
      <c r="BOJ36" s="17"/>
      <c r="BOK36" s="17"/>
      <c r="BOL36" s="17"/>
      <c r="BOM36" s="17"/>
      <c r="BON36" s="17"/>
      <c r="BOO36" s="17"/>
      <c r="BOP36" s="17"/>
      <c r="BOQ36" s="17"/>
      <c r="BOR36" s="17"/>
      <c r="BOS36" s="17"/>
      <c r="BOT36" s="17"/>
      <c r="BOU36" s="17"/>
      <c r="BOV36" s="17"/>
      <c r="BOW36" s="17"/>
      <c r="BOX36" s="17"/>
      <c r="BOY36" s="17"/>
      <c r="BOZ36" s="17"/>
      <c r="BPA36" s="17"/>
      <c r="BPB36" s="17"/>
      <c r="BPC36" s="17"/>
      <c r="BPD36" s="17"/>
      <c r="BPE36" s="17"/>
      <c r="BPF36" s="17"/>
      <c r="BPG36" s="17"/>
      <c r="BPH36" s="17"/>
      <c r="BPI36" s="17"/>
      <c r="BPJ36" s="17"/>
      <c r="BPK36" s="17"/>
      <c r="BPL36" s="17"/>
      <c r="BPM36" s="17"/>
      <c r="BPN36" s="17"/>
      <c r="BPO36" s="17"/>
      <c r="BPP36" s="17"/>
      <c r="BPQ36" s="17"/>
      <c r="BPR36" s="17"/>
      <c r="BPS36" s="17"/>
      <c r="BPT36" s="17"/>
      <c r="BPU36" s="17"/>
      <c r="BPV36" s="17"/>
      <c r="BPW36" s="17"/>
      <c r="BPX36" s="17"/>
      <c r="BPY36" s="17"/>
      <c r="BPZ36" s="17"/>
      <c r="BQA36" s="17"/>
      <c r="BQB36" s="17"/>
      <c r="BQC36" s="17"/>
      <c r="BQD36" s="17"/>
      <c r="BQE36" s="17"/>
      <c r="BQF36" s="17"/>
      <c r="BQG36" s="17"/>
      <c r="BQH36" s="17"/>
      <c r="BQI36" s="17"/>
      <c r="BQJ36" s="17"/>
      <c r="BQK36" s="17"/>
      <c r="BQL36" s="17"/>
      <c r="BQM36" s="17"/>
      <c r="BQN36" s="17"/>
      <c r="BQO36" s="17"/>
      <c r="BQP36" s="17"/>
      <c r="BQQ36" s="17"/>
      <c r="BQR36" s="17"/>
      <c r="BQS36" s="17"/>
      <c r="BQT36" s="17"/>
      <c r="BQU36" s="17"/>
      <c r="BQV36" s="17"/>
      <c r="BQW36" s="17"/>
      <c r="BQX36" s="17"/>
      <c r="BQY36" s="17"/>
      <c r="BQZ36" s="17"/>
      <c r="BRA36" s="17"/>
      <c r="BRB36" s="17"/>
      <c r="BRC36" s="17"/>
      <c r="BRD36" s="17"/>
      <c r="BRE36" s="17"/>
      <c r="BRF36" s="17"/>
      <c r="BRG36" s="17"/>
      <c r="BRH36" s="17"/>
      <c r="BRI36" s="17"/>
      <c r="BRJ36" s="17"/>
      <c r="BRK36" s="17"/>
      <c r="BRL36" s="17"/>
      <c r="BRM36" s="17"/>
      <c r="BRN36" s="17"/>
      <c r="BRO36" s="17"/>
      <c r="BRP36" s="17"/>
      <c r="BRQ36" s="17"/>
      <c r="BRR36" s="17"/>
      <c r="BRS36" s="17"/>
      <c r="BRT36" s="17"/>
      <c r="BRU36" s="14" t="s">
        <v>2971</v>
      </c>
      <c r="BRW36" s="17"/>
      <c r="BRX36" s="17"/>
      <c r="BRY36" s="17"/>
      <c r="BRZ36" s="17"/>
      <c r="BSA36" s="17"/>
      <c r="BSB36" s="17"/>
      <c r="BSC36" s="17"/>
      <c r="BSD36" s="17"/>
      <c r="BSE36" s="17"/>
      <c r="BSF36" s="17"/>
      <c r="BSG36" s="17"/>
      <c r="BSH36" s="17"/>
      <c r="BSI36" s="17"/>
      <c r="BSJ36" s="17"/>
      <c r="BSK36" s="17"/>
      <c r="BSL36" s="17"/>
      <c r="BSM36" s="17"/>
      <c r="BSN36" s="17"/>
      <c r="BSO36" s="17"/>
      <c r="BSP36" s="17"/>
      <c r="BSQ36" s="17"/>
      <c r="BSR36" s="17"/>
      <c r="BSS36" s="17"/>
      <c r="BST36" s="17"/>
      <c r="BSU36" s="17"/>
      <c r="BSV36" s="17"/>
      <c r="BSW36" s="17"/>
      <c r="BSX36" s="17"/>
      <c r="BSY36" s="17"/>
      <c r="BSZ36" s="17"/>
      <c r="BTA36" s="17"/>
      <c r="BTB36" s="17"/>
      <c r="BTC36" s="17"/>
      <c r="BTD36" s="17"/>
      <c r="BTE36" s="17"/>
      <c r="BTF36" s="17"/>
      <c r="BTG36" s="17"/>
      <c r="BTH36" s="17"/>
      <c r="BTI36" s="17"/>
      <c r="BTJ36" s="17"/>
      <c r="BTK36" s="17"/>
      <c r="BTL36" s="17"/>
      <c r="BTM36" s="17"/>
      <c r="BTN36" s="17"/>
      <c r="BTO36" s="17"/>
      <c r="BTP36" s="17"/>
      <c r="BTQ36" s="17"/>
      <c r="BTR36" s="17"/>
      <c r="BTS36" s="17"/>
      <c r="BTT36" s="17"/>
      <c r="BTU36" s="17"/>
      <c r="BTV36" s="17"/>
      <c r="BTW36" s="17"/>
      <c r="BTX36" s="17"/>
      <c r="BTY36" s="17"/>
      <c r="BTZ36" s="17"/>
      <c r="BUA36" s="17"/>
      <c r="BUB36" s="17"/>
      <c r="BUC36" s="17"/>
      <c r="BUD36" s="17"/>
      <c r="BUE36" s="17"/>
      <c r="BUF36" s="17"/>
      <c r="BUG36" s="17"/>
      <c r="BUH36" s="17"/>
      <c r="BUI36" s="17"/>
      <c r="BUJ36" s="17"/>
      <c r="BUK36" s="17"/>
      <c r="BUL36" s="17"/>
      <c r="BUM36" s="17"/>
      <c r="BUN36" s="17"/>
      <c r="BUO36" s="17"/>
      <c r="BUP36" s="17"/>
      <c r="BUQ36" s="17"/>
      <c r="BUR36" s="17"/>
      <c r="BUS36" s="17"/>
      <c r="BUT36" s="17"/>
      <c r="BUU36" s="17"/>
      <c r="BUV36" s="17"/>
      <c r="BUW36" s="17"/>
      <c r="BUX36" s="17"/>
      <c r="BUY36" s="17"/>
      <c r="BUZ36" s="17"/>
      <c r="BVA36" s="17"/>
      <c r="BVB36" s="17"/>
      <c r="BVC36" s="17"/>
      <c r="BVD36" s="17"/>
      <c r="BVE36" s="17"/>
      <c r="BVF36" s="17"/>
      <c r="BVG36" s="17"/>
      <c r="BVH36" s="17"/>
      <c r="BVI36" s="17"/>
      <c r="BVJ36" s="17"/>
      <c r="BVK36" s="17"/>
      <c r="BVL36" s="17"/>
      <c r="BVM36" s="17"/>
      <c r="BVN36" s="17"/>
      <c r="BVO36" s="17"/>
      <c r="BVP36" s="17"/>
      <c r="BVQ36" s="17"/>
      <c r="BVR36" s="17"/>
      <c r="BVS36" s="17"/>
      <c r="BVT36" s="17"/>
      <c r="BVU36" s="17"/>
      <c r="BVV36" s="17"/>
      <c r="BVW36" s="17"/>
      <c r="BVX36" s="17"/>
      <c r="BVY36" s="17"/>
      <c r="BVZ36" s="17"/>
      <c r="BWA36" s="17"/>
      <c r="BWB36" s="17"/>
      <c r="BWC36" s="17"/>
      <c r="BWD36" s="17"/>
      <c r="BWE36" s="17"/>
      <c r="BWF36" s="17"/>
      <c r="BWG36" s="17"/>
      <c r="BWH36" s="17"/>
      <c r="BWI36" s="17"/>
      <c r="BWJ36" s="17"/>
      <c r="BWK36" s="17"/>
      <c r="BWL36" s="17"/>
      <c r="BWM36" s="17"/>
      <c r="BWN36" s="17"/>
      <c r="BWO36" s="17"/>
      <c r="BWP36" s="17"/>
      <c r="BWQ36" s="17"/>
      <c r="BWR36" s="17"/>
      <c r="BWS36" s="17"/>
      <c r="BWT36" s="17"/>
      <c r="BWU36" s="17"/>
      <c r="BWV36" s="17"/>
      <c r="BWW36" s="17"/>
      <c r="BWX36" s="17"/>
      <c r="BWY36" s="17"/>
      <c r="BWZ36" s="17"/>
      <c r="BXA36" s="17"/>
      <c r="BXB36" s="17"/>
      <c r="BXC36" s="17"/>
      <c r="BXD36" s="17"/>
      <c r="BXE36" s="17"/>
      <c r="BXF36" s="17"/>
      <c r="BXG36" s="17"/>
      <c r="BXH36" s="17"/>
      <c r="BXI36" s="17"/>
      <c r="BXJ36" s="17"/>
      <c r="BXK36" s="17"/>
      <c r="BXL36" s="16">
        <v>0.64</v>
      </c>
      <c r="BXM36" s="16">
        <v>0.0</v>
      </c>
      <c r="BXN36" s="16">
        <v>0.02355252</v>
      </c>
      <c r="BXO36" s="16">
        <v>0.0</v>
      </c>
      <c r="BXP36" s="16">
        <v>0.0047804</v>
      </c>
      <c r="BXQ36" s="16">
        <v>0.00163853</v>
      </c>
      <c r="BXR36" s="16">
        <v>0.03632745</v>
      </c>
      <c r="BXS36" s="16">
        <v>0.05725825</v>
      </c>
      <c r="BXT36" s="16">
        <v>0.11048589</v>
      </c>
      <c r="BXU36" s="16">
        <v>0.0</v>
      </c>
      <c r="BXV36" s="16">
        <v>0.0</v>
      </c>
      <c r="BXW36" s="16">
        <v>0.0</v>
      </c>
      <c r="BXX36" s="16">
        <v>0.00624729</v>
      </c>
      <c r="BXY36" s="16">
        <v>0.01351441</v>
      </c>
      <c r="BXZ36" s="16">
        <v>0.0</v>
      </c>
      <c r="BYA36" s="16">
        <v>0.04768915</v>
      </c>
      <c r="BYB36" s="16">
        <v>0.00753299</v>
      </c>
      <c r="BYC36" s="16">
        <v>0.17621903</v>
      </c>
      <c r="BYD36" s="16">
        <v>0.0</v>
      </c>
      <c r="BYE36" s="16">
        <v>0.0185631</v>
      </c>
      <c r="BYF36" s="16">
        <v>0.08353</v>
      </c>
      <c r="BYG36" s="16">
        <v>0.05266101</v>
      </c>
      <c r="BYH36" s="16">
        <v>0.0</v>
      </c>
      <c r="BYI36" s="14" t="s">
        <v>2972</v>
      </c>
      <c r="BYJ36" s="16">
        <v>0.01153052</v>
      </c>
      <c r="BYK36" s="18">
        <v>-2.55E-5</v>
      </c>
      <c r="BYL36" s="16">
        <v>0.0</v>
      </c>
      <c r="BYM36" s="16">
        <v>-8.683E-4</v>
      </c>
      <c r="BYN36" s="16">
        <v>0.0</v>
      </c>
      <c r="BYO36" s="16">
        <v>-0.0051185</v>
      </c>
      <c r="BYP36" s="16">
        <v>0.0</v>
      </c>
      <c r="BYQ36" s="14" t="s">
        <v>2973</v>
      </c>
      <c r="BYR36" s="16">
        <v>0.02035299</v>
      </c>
      <c r="BYS36" s="16">
        <v>0.11798461</v>
      </c>
      <c r="BYT36" s="14" t="s">
        <v>2574</v>
      </c>
      <c r="BYU36" s="16">
        <v>0.00659637</v>
      </c>
      <c r="BYV36" s="16">
        <v>0.06438457</v>
      </c>
      <c r="BYW36" s="16">
        <v>0.12611601</v>
      </c>
      <c r="BYX36" s="16">
        <v>0.0421249</v>
      </c>
      <c r="BYY36" s="16">
        <v>0.1049624</v>
      </c>
      <c r="BYZ36" s="16">
        <v>0.00594426</v>
      </c>
      <c r="BZA36" s="18">
        <v>5.66E-12</v>
      </c>
      <c r="BZB36" s="16">
        <v>0.6498715</v>
      </c>
      <c r="BZC36" s="16">
        <v>-0.715</v>
      </c>
      <c r="BZD36" s="16">
        <v>10516.5254</v>
      </c>
      <c r="BZE36" s="14" t="s">
        <v>2971</v>
      </c>
      <c r="BZG36" s="14" t="s">
        <v>2994</v>
      </c>
      <c r="BZH36" s="14" t="s">
        <v>2974</v>
      </c>
      <c r="BZI36" s="14" t="s">
        <v>2995</v>
      </c>
      <c r="BZJ36" s="14" t="s">
        <v>2976</v>
      </c>
      <c r="BZK36" s="16">
        <v>0.0</v>
      </c>
      <c r="BZL36" s="16">
        <v>1.0</v>
      </c>
      <c r="BZM36" s="16">
        <v>1.0</v>
      </c>
      <c r="BZN36" s="14" t="s">
        <v>133</v>
      </c>
      <c r="BZO36" s="14" t="s">
        <v>133</v>
      </c>
      <c r="BZP36" s="16">
        <v>1.41782639</v>
      </c>
      <c r="BZQ36" s="16">
        <v>5.78135971</v>
      </c>
      <c r="BZR36" s="16">
        <v>8.7318234</v>
      </c>
      <c r="BZS36" s="16">
        <v>13.7419936</v>
      </c>
      <c r="BZT36" s="16">
        <v>8.73748544</v>
      </c>
      <c r="BZU36" s="16">
        <v>13.7476685</v>
      </c>
      <c r="BZV36" s="14" t="s">
        <v>2977</v>
      </c>
      <c r="BZW36" s="14" t="s">
        <v>2978</v>
      </c>
      <c r="BZX36" s="14" t="s">
        <v>2644</v>
      </c>
      <c r="BZY36" s="14" t="s">
        <v>2996</v>
      </c>
      <c r="BZZ36" s="14" t="s">
        <v>2971</v>
      </c>
      <c r="CAA36" s="14" t="s">
        <v>2996</v>
      </c>
      <c r="CAB36" s="14" t="s">
        <v>2996</v>
      </c>
      <c r="CAC36" s="16">
        <v>42.0072993</v>
      </c>
      <c r="CAD36" s="16">
        <v>0.27007299</v>
      </c>
      <c r="CAE36" s="16">
        <v>38.649635</v>
      </c>
      <c r="CAF36" s="16">
        <v>1.10218978</v>
      </c>
      <c r="CAG36" s="16">
        <v>8.68613139</v>
      </c>
      <c r="CAH36" s="16">
        <v>9.28467153</v>
      </c>
      <c r="CAI36" s="14" t="s">
        <v>2997</v>
      </c>
      <c r="CAJ36" s="16">
        <v>2.0</v>
      </c>
      <c r="CAK36" s="17"/>
      <c r="CAL36" s="16">
        <v>1.82</v>
      </c>
      <c r="CAM36" s="16">
        <v>-0.19</v>
      </c>
      <c r="CAN36" s="16">
        <v>1.49</v>
      </c>
      <c r="CAO36" s="16">
        <v>1.31</v>
      </c>
      <c r="CAP36" s="16">
        <v>0.56</v>
      </c>
      <c r="CAQ36" s="16">
        <v>0.43</v>
      </c>
      <c r="CAR36" s="16">
        <v>0.57</v>
      </c>
      <c r="CAS36" s="16">
        <v>-0.8</v>
      </c>
      <c r="CAT36" s="16">
        <v>0.29</v>
      </c>
      <c r="CAU36" s="16">
        <v>0.34</v>
      </c>
      <c r="CAV36" s="16">
        <v>0.33</v>
      </c>
      <c r="CAW36" s="14" t="s">
        <v>2998</v>
      </c>
      <c r="CAX36" s="14" t="s">
        <v>2999</v>
      </c>
      <c r="CAY36" s="14" t="s">
        <v>3000</v>
      </c>
      <c r="CAZ36" s="16">
        <v>0.0</v>
      </c>
      <c r="CBA36" s="16">
        <v>0.0</v>
      </c>
      <c r="CBB36" s="16">
        <v>1.0</v>
      </c>
      <c r="CBC36" s="16">
        <v>0.0</v>
      </c>
      <c r="CBD36" s="16">
        <v>0.0</v>
      </c>
      <c r="CBE36" s="16">
        <v>1.0</v>
      </c>
      <c r="CBF36" s="16">
        <v>0.0</v>
      </c>
      <c r="CBG36" s="16">
        <v>0.0</v>
      </c>
      <c r="CBH36" s="16">
        <v>1.0</v>
      </c>
      <c r="CBI36" s="16">
        <v>0.0</v>
      </c>
      <c r="CBJ36" s="16">
        <v>0.0</v>
      </c>
      <c r="CBK36" s="16">
        <v>1.0</v>
      </c>
      <c r="CBL36" s="16">
        <v>1.0</v>
      </c>
      <c r="CBM36" s="16">
        <v>1.0</v>
      </c>
      <c r="CBN36" s="16">
        <v>1.0</v>
      </c>
      <c r="CBO36" s="16">
        <v>1.0</v>
      </c>
      <c r="CBP36" s="16">
        <v>0.0</v>
      </c>
      <c r="CBQ36" s="16">
        <v>0.0</v>
      </c>
      <c r="CBR36" s="16">
        <v>1.0</v>
      </c>
      <c r="CBS36" s="16">
        <v>1.0</v>
      </c>
      <c r="CBT36" s="16">
        <v>1.0</v>
      </c>
      <c r="CBU36" s="16">
        <v>0.0</v>
      </c>
      <c r="CBV36" s="16">
        <v>1.0</v>
      </c>
      <c r="CBW36" s="16">
        <v>0.0</v>
      </c>
      <c r="CBX36" s="16">
        <v>0.0</v>
      </c>
      <c r="CBY36" s="16">
        <v>1.0</v>
      </c>
      <c r="CBZ36" s="16">
        <v>0.0</v>
      </c>
      <c r="CCA36" s="14" t="s">
        <v>2996</v>
      </c>
      <c r="CCB36" s="14" t="s">
        <v>2563</v>
      </c>
      <c r="CCC36" s="14" t="s">
        <v>2971</v>
      </c>
      <c r="CCE36" s="14" t="s">
        <v>2574</v>
      </c>
      <c r="CCF36" s="16">
        <v>2.0</v>
      </c>
      <c r="CCG36" s="14" t="s">
        <v>3001</v>
      </c>
      <c r="CCH36" s="16">
        <v>6.0</v>
      </c>
      <c r="CCI36" s="14" t="s">
        <v>2644</v>
      </c>
      <c r="CCJ36" s="16">
        <v>-0.336</v>
      </c>
      <c r="CCK36" s="16">
        <v>0.58213854</v>
      </c>
      <c r="CCL36" s="16">
        <v>0.20500106</v>
      </c>
      <c r="CCM36" s="16">
        <v>0.2128604</v>
      </c>
      <c r="CCN36" s="14" t="s">
        <v>2644</v>
      </c>
      <c r="CCO36" s="14" t="s">
        <v>2644</v>
      </c>
      <c r="CCP36" s="16">
        <v>1.0</v>
      </c>
      <c r="CCQ36" s="16">
        <v>0.0</v>
      </c>
      <c r="CCR36" s="16">
        <v>0.0</v>
      </c>
      <c r="CCS36" s="16">
        <v>1.0</v>
      </c>
      <c r="CCT36" s="16">
        <v>1.0</v>
      </c>
      <c r="CCU36" s="16">
        <v>1.0</v>
      </c>
      <c r="CCV36" s="14" t="s">
        <v>2977</v>
      </c>
      <c r="CCW36" s="14" t="s">
        <v>3002</v>
      </c>
      <c r="CCX36" s="14" t="s">
        <v>3003</v>
      </c>
      <c r="CCY36" s="14" t="s">
        <v>2986</v>
      </c>
      <c r="CCZ36" s="14" t="s">
        <v>2644</v>
      </c>
      <c r="CDA36" s="14" t="s">
        <v>2986</v>
      </c>
      <c r="CDB36" s="14" t="s">
        <v>2644</v>
      </c>
      <c r="CDC36" s="17"/>
      <c r="CDD36" s="17"/>
      <c r="CDE36" s="17"/>
      <c r="CDF36" s="17"/>
      <c r="CDG36" s="17"/>
      <c r="CDH36" s="17"/>
      <c r="CDI36" s="17"/>
      <c r="CDJ36" s="17"/>
      <c r="CDK36" s="17"/>
      <c r="CDL36" s="17"/>
      <c r="CDM36" s="17"/>
      <c r="CDN36" s="17"/>
      <c r="CDO36" s="17"/>
      <c r="CDP36" s="17"/>
      <c r="CDQ36" s="17"/>
      <c r="CDR36" s="17"/>
      <c r="CDS36" s="17"/>
      <c r="CDT36" s="17"/>
      <c r="CDU36" s="17"/>
    </row>
    <row r="37">
      <c r="A37" s="14" t="s">
        <v>2962</v>
      </c>
      <c r="B37" s="14" t="s">
        <v>3004</v>
      </c>
      <c r="C37" s="14" t="s">
        <v>2964</v>
      </c>
      <c r="D37" s="14" t="s">
        <v>2964</v>
      </c>
      <c r="E37" s="14" t="s">
        <v>3005</v>
      </c>
      <c r="F37" s="14" t="s">
        <v>2835</v>
      </c>
      <c r="I37" s="14" t="s">
        <v>3006</v>
      </c>
      <c r="J37" s="14" t="s">
        <v>2618</v>
      </c>
      <c r="K37" s="14" t="s">
        <v>2619</v>
      </c>
      <c r="L37" s="14" t="s">
        <v>2658</v>
      </c>
      <c r="M37" s="16">
        <v>1.0</v>
      </c>
      <c r="N37" s="14" t="s">
        <v>21</v>
      </c>
      <c r="O37" s="14" t="s">
        <v>21</v>
      </c>
      <c r="P37" s="14" t="s">
        <v>2690</v>
      </c>
      <c r="Q37" s="16">
        <v>11.0</v>
      </c>
      <c r="R37" s="16">
        <v>4104567.0</v>
      </c>
      <c r="S37" s="16">
        <v>4104567.0</v>
      </c>
      <c r="T37" s="14" t="s">
        <v>2631</v>
      </c>
      <c r="U37" s="14" t="s">
        <v>2630</v>
      </c>
      <c r="V37" s="14" t="s">
        <v>3007</v>
      </c>
      <c r="W37" s="14" t="s">
        <v>3008</v>
      </c>
      <c r="X37" s="16">
        <v>0.25</v>
      </c>
      <c r="Y37" s="17"/>
      <c r="Z37" s="16">
        <v>58.0</v>
      </c>
      <c r="AA37" s="16">
        <v>174.0</v>
      </c>
      <c r="AB37" s="17"/>
      <c r="AC37" s="16">
        <v>258.0</v>
      </c>
      <c r="AD37" s="16">
        <v>715.0</v>
      </c>
      <c r="AE37" s="22">
        <v>45577.0</v>
      </c>
      <c r="AF37" s="17"/>
      <c r="AG37" s="17"/>
      <c r="AH37" s="17"/>
      <c r="AI37" s="17"/>
      <c r="AJ37" s="17"/>
      <c r="AK37" s="17"/>
      <c r="AL37" s="16">
        <v>64.0</v>
      </c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4" t="s">
        <v>2807</v>
      </c>
      <c r="BB37" s="17"/>
      <c r="BC37" s="17"/>
      <c r="BD37" s="17"/>
      <c r="BE37" s="17"/>
      <c r="BF37" s="17"/>
      <c r="BG37" s="16">
        <v>1.0</v>
      </c>
      <c r="BH37" s="17"/>
      <c r="BI37" s="14" t="s">
        <v>2565</v>
      </c>
      <c r="BJ37" s="14" t="s">
        <v>2566</v>
      </c>
      <c r="BK37" s="17"/>
      <c r="BL37" s="17"/>
      <c r="BM37" s="16">
        <v>23.8666667</v>
      </c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4" t="s">
        <v>3009</v>
      </c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4" t="s">
        <v>2708</v>
      </c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7"/>
      <c r="KP37" s="17"/>
      <c r="KQ37" s="17"/>
      <c r="KR37" s="17"/>
      <c r="KS37" s="17"/>
      <c r="KT37" s="17"/>
      <c r="KU37" s="17"/>
      <c r="KV37" s="17"/>
      <c r="KW37" s="17"/>
      <c r="KX37" s="17"/>
      <c r="KY37" s="17"/>
      <c r="KZ37" s="17"/>
      <c r="LA37" s="17"/>
      <c r="LB37" s="17"/>
      <c r="LC37" s="17"/>
      <c r="LD37" s="17"/>
      <c r="LE37" s="17"/>
      <c r="LF37" s="17"/>
      <c r="LG37" s="17"/>
      <c r="LH37" s="17"/>
      <c r="LI37" s="17"/>
      <c r="LJ37" s="17"/>
      <c r="LK37" s="17"/>
      <c r="LL37" s="17"/>
      <c r="LM37" s="17"/>
      <c r="LN37" s="17"/>
      <c r="LO37" s="17"/>
      <c r="LP37" s="17"/>
      <c r="LQ37" s="17"/>
      <c r="LR37" s="17"/>
      <c r="LS37" s="17"/>
      <c r="LT37" s="17"/>
      <c r="LU37" s="17"/>
      <c r="LV37" s="17"/>
      <c r="LW37" s="17"/>
      <c r="LX37" s="17"/>
      <c r="LY37" s="17"/>
      <c r="LZ37" s="17"/>
      <c r="MA37" s="17"/>
      <c r="MB37" s="17"/>
      <c r="MC37" s="17"/>
      <c r="MD37" s="17"/>
      <c r="ME37" s="17"/>
      <c r="MF37" s="17"/>
      <c r="MG37" s="17"/>
      <c r="MH37" s="17"/>
      <c r="MI37" s="17"/>
      <c r="MJ37" s="17"/>
      <c r="MK37" s="17"/>
      <c r="ML37" s="17"/>
      <c r="MM37" s="17"/>
      <c r="MN37" s="17"/>
      <c r="MO37" s="17"/>
      <c r="MP37" s="17"/>
      <c r="MQ37" s="17"/>
      <c r="MR37" s="17"/>
      <c r="MS37" s="17"/>
      <c r="MT37" s="17"/>
      <c r="MU37" s="17"/>
      <c r="MV37" s="17"/>
      <c r="MW37" s="17"/>
      <c r="MX37" s="17"/>
      <c r="MY37" s="17"/>
      <c r="MZ37" s="17"/>
      <c r="NA37" s="17"/>
      <c r="NB37" s="17"/>
      <c r="NC37" s="17"/>
      <c r="ND37" s="17"/>
      <c r="NE37" s="17"/>
      <c r="NF37" s="17"/>
      <c r="NG37" s="17"/>
      <c r="NH37" s="17"/>
      <c r="NI37" s="17"/>
      <c r="NJ37" s="17"/>
      <c r="NK37" s="17"/>
      <c r="NL37" s="17"/>
      <c r="NM37" s="17"/>
      <c r="NN37" s="17"/>
      <c r="NO37" s="17"/>
      <c r="NP37" s="17"/>
      <c r="NQ37" s="17"/>
      <c r="NR37" s="17"/>
      <c r="NS37" s="17"/>
      <c r="NT37" s="17"/>
      <c r="NU37" s="17"/>
      <c r="NV37" s="17"/>
      <c r="NW37" s="17"/>
      <c r="NX37" s="17"/>
      <c r="NY37" s="17"/>
      <c r="NZ37" s="17"/>
      <c r="OA37" s="17"/>
      <c r="OB37" s="17"/>
      <c r="OC37" s="17"/>
      <c r="OD37" s="17"/>
      <c r="OE37" s="17"/>
      <c r="OF37" s="17"/>
      <c r="OG37" s="17"/>
      <c r="OH37" s="17"/>
      <c r="OI37" s="17"/>
      <c r="OJ37" s="17"/>
      <c r="OK37" s="17"/>
      <c r="OL37" s="17"/>
      <c r="OM37" s="17"/>
      <c r="ON37" s="17"/>
      <c r="OO37" s="17"/>
      <c r="OP37" s="17"/>
      <c r="OQ37" s="17"/>
      <c r="OR37" s="17"/>
      <c r="OS37" s="17"/>
      <c r="OT37" s="17"/>
      <c r="OU37" s="17"/>
      <c r="OV37" s="17"/>
      <c r="OW37" s="17"/>
      <c r="OX37" s="17"/>
      <c r="OY37" s="17"/>
      <c r="OZ37" s="17"/>
      <c r="PA37" s="17"/>
      <c r="PB37" s="17"/>
      <c r="PC37" s="17"/>
      <c r="PD37" s="17"/>
      <c r="PE37" s="17"/>
      <c r="PF37" s="17"/>
      <c r="PG37" s="17"/>
      <c r="PH37" s="17"/>
      <c r="PI37" s="17"/>
      <c r="PJ37" s="17"/>
      <c r="PK37" s="17"/>
      <c r="PL37" s="17"/>
      <c r="PM37" s="17"/>
      <c r="PN37" s="17"/>
      <c r="PO37" s="17"/>
      <c r="PP37" s="17"/>
      <c r="PQ37" s="17"/>
      <c r="PR37" s="17"/>
      <c r="PS37" s="17"/>
      <c r="PT37" s="17"/>
      <c r="PU37" s="17"/>
      <c r="PV37" s="17"/>
      <c r="PW37" s="17"/>
      <c r="PX37" s="17"/>
      <c r="PY37" s="17"/>
      <c r="PZ37" s="17"/>
      <c r="QA37" s="17"/>
      <c r="QB37" s="17"/>
      <c r="QC37" s="17"/>
      <c r="QD37" s="17"/>
      <c r="QE37" s="17"/>
      <c r="QF37" s="17"/>
      <c r="QG37" s="17"/>
      <c r="QH37" s="17"/>
      <c r="QI37" s="17"/>
      <c r="QJ37" s="17"/>
      <c r="QK37" s="17"/>
      <c r="QL37" s="17"/>
      <c r="QM37" s="17"/>
      <c r="QN37" s="17"/>
      <c r="QO37" s="17"/>
      <c r="QP37" s="17"/>
      <c r="QQ37" s="17"/>
      <c r="QR37" s="17"/>
      <c r="QS37" s="17"/>
      <c r="QT37" s="17"/>
      <c r="QU37" s="17"/>
      <c r="QV37" s="17"/>
      <c r="QW37" s="17"/>
      <c r="QX37" s="17"/>
      <c r="QY37" s="17"/>
      <c r="QZ37" s="17"/>
      <c r="RA37" s="17"/>
      <c r="RB37" s="17"/>
      <c r="RC37" s="17"/>
      <c r="RD37" s="17"/>
      <c r="RE37" s="17"/>
      <c r="RF37" s="17"/>
      <c r="RG37" s="17"/>
      <c r="RH37" s="17"/>
      <c r="RI37" s="17"/>
      <c r="RJ37" s="17"/>
      <c r="RK37" s="17"/>
      <c r="RL37" s="17"/>
      <c r="RM37" s="17"/>
      <c r="RN37" s="17"/>
      <c r="RO37" s="17"/>
      <c r="RP37" s="17"/>
      <c r="RQ37" s="17"/>
      <c r="RR37" s="17"/>
      <c r="RS37" s="17"/>
      <c r="RT37" s="17"/>
      <c r="RU37" s="17"/>
      <c r="RV37" s="17"/>
      <c r="RW37" s="17"/>
      <c r="RX37" s="17"/>
      <c r="RY37" s="17"/>
      <c r="RZ37" s="17"/>
      <c r="SA37" s="17"/>
      <c r="SB37" s="17"/>
      <c r="SC37" s="17"/>
      <c r="SD37" s="17"/>
      <c r="SE37" s="17"/>
      <c r="SF37" s="17"/>
      <c r="SG37" s="17"/>
      <c r="SH37" s="17"/>
      <c r="SI37" s="17"/>
      <c r="SJ37" s="17"/>
      <c r="SK37" s="17"/>
      <c r="SL37" s="17"/>
      <c r="SM37" s="17"/>
      <c r="SN37" s="17"/>
      <c r="SO37" s="17"/>
      <c r="SP37" s="17"/>
      <c r="SQ37" s="17"/>
      <c r="SR37" s="17"/>
      <c r="SS37" s="17"/>
      <c r="ST37" s="17"/>
      <c r="SU37" s="17"/>
      <c r="SV37" s="17"/>
      <c r="SW37" s="14" t="s">
        <v>3010</v>
      </c>
      <c r="SY37" s="17"/>
      <c r="SZ37" s="17"/>
      <c r="TA37" s="17"/>
      <c r="TB37" s="17"/>
      <c r="TC37" s="17"/>
      <c r="TD37" s="17"/>
      <c r="TE37" s="17"/>
      <c r="TF37" s="17"/>
      <c r="TG37" s="17"/>
      <c r="TH37" s="17"/>
      <c r="TI37" s="17"/>
      <c r="TJ37" s="17"/>
      <c r="TK37" s="17"/>
      <c r="TL37" s="17"/>
      <c r="TM37" s="17"/>
      <c r="TN37" s="17"/>
      <c r="TO37" s="17"/>
      <c r="TP37" s="17"/>
      <c r="TQ37" s="17"/>
      <c r="TR37" s="17"/>
      <c r="TS37" s="17"/>
      <c r="TT37" s="17"/>
      <c r="TU37" s="17"/>
      <c r="TV37" s="17"/>
      <c r="TW37" s="17"/>
      <c r="TX37" s="17"/>
      <c r="TY37" s="17"/>
      <c r="TZ37" s="17"/>
      <c r="UA37" s="17"/>
      <c r="UB37" s="17"/>
      <c r="UC37" s="17"/>
      <c r="UD37" s="17"/>
      <c r="UE37" s="17"/>
      <c r="UF37" s="17"/>
      <c r="UG37" s="17"/>
      <c r="UH37" s="17"/>
      <c r="UI37" s="17"/>
      <c r="UJ37" s="17"/>
      <c r="UK37" s="17"/>
      <c r="UL37" s="17"/>
      <c r="UM37" s="17"/>
      <c r="UN37" s="17"/>
      <c r="UO37" s="17"/>
      <c r="UP37" s="17"/>
      <c r="UQ37" s="17"/>
      <c r="UR37" s="17"/>
      <c r="US37" s="17"/>
      <c r="UT37" s="17"/>
      <c r="UU37" s="17"/>
      <c r="UV37" s="17"/>
      <c r="UW37" s="17"/>
      <c r="UX37" s="17"/>
      <c r="UY37" s="17"/>
      <c r="UZ37" s="17"/>
      <c r="VA37" s="17"/>
      <c r="VB37" s="17"/>
      <c r="VC37" s="17"/>
      <c r="VD37" s="17"/>
      <c r="VE37" s="17"/>
      <c r="VF37" s="17"/>
      <c r="VG37" s="17"/>
      <c r="VH37" s="17"/>
      <c r="VI37" s="17"/>
      <c r="VJ37" s="17"/>
      <c r="VK37" s="17"/>
      <c r="VL37" s="17"/>
      <c r="VM37" s="17"/>
      <c r="VN37" s="17"/>
      <c r="VO37" s="17"/>
      <c r="VP37" s="17"/>
      <c r="VQ37" s="17"/>
      <c r="VR37" s="17"/>
      <c r="VS37" s="17"/>
      <c r="VT37" s="17"/>
      <c r="VU37" s="17"/>
      <c r="VV37" s="17"/>
      <c r="VW37" s="17"/>
      <c r="VX37" s="17"/>
      <c r="VY37" s="17"/>
      <c r="VZ37" s="17"/>
      <c r="WA37" s="17"/>
      <c r="WB37" s="17"/>
      <c r="WC37" s="17"/>
      <c r="WD37" s="17"/>
      <c r="WE37" s="17"/>
      <c r="WF37" s="17"/>
      <c r="WG37" s="17"/>
      <c r="WH37" s="17"/>
      <c r="WI37" s="17"/>
      <c r="WJ37" s="17"/>
      <c r="WK37" s="17"/>
      <c r="WL37" s="17"/>
      <c r="WM37" s="17"/>
      <c r="WN37" s="17"/>
      <c r="WO37" s="17"/>
      <c r="WP37" s="17"/>
      <c r="WQ37" s="17"/>
      <c r="WR37" s="17"/>
      <c r="WS37" s="17"/>
      <c r="WT37" s="17"/>
      <c r="WU37" s="17"/>
      <c r="WV37" s="17"/>
      <c r="WW37" s="17"/>
      <c r="WX37" s="17"/>
      <c r="WY37" s="17"/>
      <c r="WZ37" s="17"/>
      <c r="XA37" s="17"/>
      <c r="XB37" s="17"/>
      <c r="XC37" s="17"/>
      <c r="XD37" s="17"/>
      <c r="XE37" s="17"/>
      <c r="XF37" s="17"/>
      <c r="XG37" s="17"/>
      <c r="XH37" s="17"/>
      <c r="XI37" s="17"/>
      <c r="XJ37" s="17"/>
      <c r="XK37" s="17"/>
      <c r="XL37" s="17"/>
      <c r="XM37" s="17"/>
      <c r="XN37" s="17"/>
      <c r="XO37" s="17"/>
      <c r="XP37" s="17"/>
      <c r="XQ37" s="17"/>
      <c r="XR37" s="17"/>
      <c r="XS37" s="17"/>
      <c r="XT37" s="17"/>
      <c r="XU37" s="17"/>
      <c r="XV37" s="17"/>
      <c r="XW37" s="17"/>
      <c r="XX37" s="17"/>
      <c r="XY37" s="17"/>
      <c r="XZ37" s="17"/>
      <c r="YA37" s="17"/>
      <c r="YB37" s="17"/>
      <c r="YC37" s="17"/>
      <c r="YD37" s="17"/>
      <c r="YE37" s="17"/>
      <c r="YF37" s="17"/>
      <c r="YG37" s="17"/>
      <c r="YH37" s="17"/>
      <c r="YI37" s="17"/>
      <c r="YJ37" s="17"/>
      <c r="YK37" s="17"/>
      <c r="YL37" s="17"/>
      <c r="YM37" s="17"/>
      <c r="YN37" s="17"/>
      <c r="YO37" s="17"/>
      <c r="YP37" s="17"/>
      <c r="YQ37" s="17"/>
      <c r="YR37" s="17"/>
      <c r="YS37" s="17"/>
      <c r="YT37" s="17"/>
      <c r="YU37" s="17"/>
      <c r="YV37" s="17"/>
      <c r="YW37" s="17"/>
      <c r="YX37" s="17"/>
      <c r="YY37" s="17"/>
      <c r="YZ37" s="17"/>
      <c r="ZA37" s="17"/>
      <c r="ZB37" s="17"/>
      <c r="ZC37" s="17"/>
      <c r="ZD37" s="17"/>
      <c r="ZE37" s="17"/>
      <c r="ZF37" s="17"/>
      <c r="ZG37" s="17"/>
      <c r="ZH37" s="17"/>
      <c r="ZI37" s="17"/>
      <c r="ZJ37" s="17"/>
      <c r="ZK37" s="17"/>
      <c r="ZL37" s="17"/>
      <c r="ZM37" s="17"/>
      <c r="ZN37" s="17"/>
      <c r="ZO37" s="17"/>
      <c r="ZP37" s="17"/>
      <c r="ZQ37" s="17"/>
      <c r="ZR37" s="17"/>
      <c r="ZS37" s="17"/>
      <c r="ZT37" s="17"/>
      <c r="ZU37" s="17"/>
      <c r="ZV37" s="17"/>
      <c r="ZW37" s="17"/>
      <c r="ZX37" s="17"/>
      <c r="ZY37" s="17"/>
      <c r="ZZ37" s="17"/>
      <c r="AAA37" s="17"/>
      <c r="AAB37" s="17"/>
      <c r="AAC37" s="17"/>
      <c r="AAD37" s="17"/>
      <c r="AAE37" s="17"/>
      <c r="AAF37" s="17"/>
      <c r="AAG37" s="17"/>
      <c r="AAH37" s="17"/>
      <c r="AAI37" s="17"/>
      <c r="AAJ37" s="17"/>
      <c r="AAK37" s="17"/>
      <c r="AAL37" s="17"/>
      <c r="AAM37" s="17"/>
      <c r="AAN37" s="17"/>
      <c r="AAO37" s="17"/>
      <c r="AAP37" s="17"/>
      <c r="AAQ37" s="17"/>
      <c r="AAR37" s="17"/>
      <c r="AAS37" s="17"/>
      <c r="AAT37" s="17"/>
      <c r="AAU37" s="17"/>
      <c r="AAV37" s="17"/>
      <c r="AAW37" s="17"/>
      <c r="AAX37" s="17"/>
      <c r="AAY37" s="17"/>
      <c r="AAZ37" s="17"/>
      <c r="ABA37" s="17"/>
      <c r="ABB37" s="17"/>
      <c r="ABC37" s="17"/>
      <c r="ABD37" s="17"/>
      <c r="ABE37" s="17"/>
      <c r="ABF37" s="17"/>
      <c r="ABG37" s="17"/>
      <c r="ABH37" s="17"/>
      <c r="ABI37" s="17"/>
      <c r="ABJ37" s="17"/>
      <c r="ABK37" s="17"/>
      <c r="ABL37" s="17"/>
      <c r="ABM37" s="17"/>
      <c r="ABN37" s="17"/>
      <c r="ABO37" s="17"/>
      <c r="ABP37" s="17"/>
      <c r="ABQ37" s="17"/>
      <c r="ABR37" s="17"/>
      <c r="ABS37" s="17"/>
      <c r="ABT37" s="17"/>
      <c r="ABU37" s="17"/>
      <c r="ABV37" s="17"/>
      <c r="ABW37" s="17"/>
      <c r="ABX37" s="17"/>
      <c r="ABY37" s="17"/>
      <c r="ABZ37" s="17"/>
      <c r="ACA37" s="17"/>
      <c r="ACB37" s="17"/>
      <c r="ACC37" s="17"/>
      <c r="ACD37" s="17"/>
      <c r="ACE37" s="17"/>
      <c r="ACF37" s="17"/>
      <c r="ACG37" s="17"/>
      <c r="ACH37" s="17"/>
      <c r="ACI37" s="17"/>
      <c r="ACJ37" s="17"/>
      <c r="ACK37" s="17"/>
      <c r="ACL37" s="17"/>
      <c r="ACM37" s="17"/>
      <c r="ACN37" s="17"/>
      <c r="ACO37" s="17"/>
      <c r="ACP37" s="17"/>
      <c r="ACQ37" s="17"/>
      <c r="ACR37" s="17"/>
      <c r="ACS37" s="17"/>
      <c r="ACT37" s="17"/>
      <c r="ACU37" s="17"/>
      <c r="ACV37" s="17"/>
      <c r="ACW37" s="17"/>
      <c r="ACX37" s="17"/>
      <c r="ACY37" s="17"/>
      <c r="ACZ37" s="17"/>
      <c r="ADA37" s="17"/>
      <c r="ADB37" s="17"/>
      <c r="ADC37" s="17"/>
      <c r="ADD37" s="17"/>
      <c r="ADE37" s="17"/>
      <c r="ADF37" s="17"/>
      <c r="ADG37" s="17"/>
      <c r="ADH37" s="17"/>
      <c r="ADI37" s="14" t="s">
        <v>3011</v>
      </c>
      <c r="ADK37" s="14" t="s">
        <v>3012</v>
      </c>
      <c r="ADL37" s="17"/>
      <c r="ADM37" s="17"/>
      <c r="ADN37" s="17"/>
      <c r="ADO37" s="17"/>
      <c r="ADP37" s="17"/>
      <c r="ADQ37" s="17"/>
      <c r="ADR37" s="17"/>
      <c r="ADS37" s="17"/>
      <c r="ADT37" s="17"/>
      <c r="ADU37" s="17"/>
      <c r="ADV37" s="17"/>
      <c r="ADW37" s="17"/>
      <c r="ADX37" s="17"/>
      <c r="ADY37" s="17"/>
      <c r="ADZ37" s="17"/>
      <c r="AEA37" s="17"/>
      <c r="AEB37" s="17"/>
      <c r="AEC37" s="17"/>
      <c r="AED37" s="17"/>
      <c r="AEE37" s="17"/>
      <c r="AEF37" s="17"/>
      <c r="AEG37" s="17"/>
      <c r="AEH37" s="17"/>
      <c r="AEI37" s="17"/>
      <c r="AEJ37" s="17"/>
      <c r="AEK37" s="17"/>
      <c r="AEL37" s="17"/>
      <c r="AEM37" s="17"/>
      <c r="AEN37" s="17"/>
      <c r="AEO37" s="17"/>
      <c r="AEP37" s="17"/>
      <c r="AEQ37" s="17"/>
      <c r="AER37" s="17"/>
      <c r="AES37" s="17"/>
      <c r="AET37" s="17"/>
      <c r="AEU37" s="17"/>
      <c r="AEV37" s="17"/>
      <c r="AEW37" s="17"/>
      <c r="AEX37" s="17"/>
      <c r="AEY37" s="17"/>
      <c r="AEZ37" s="17"/>
      <c r="AFA37" s="17"/>
      <c r="AFB37" s="17"/>
      <c r="AFC37" s="17"/>
      <c r="AFD37" s="17"/>
      <c r="AFE37" s="17"/>
      <c r="AFF37" s="17"/>
      <c r="AFG37" s="17"/>
      <c r="AFH37" s="17"/>
      <c r="AFI37" s="17"/>
      <c r="AFJ37" s="17"/>
      <c r="AFK37" s="17"/>
      <c r="AFL37" s="17"/>
      <c r="AFM37" s="17"/>
      <c r="AFN37" s="17"/>
      <c r="AFO37" s="17"/>
      <c r="AFP37" s="17"/>
      <c r="AFQ37" s="17"/>
      <c r="AFR37" s="17"/>
      <c r="AFS37" s="17"/>
      <c r="AFT37" s="17"/>
      <c r="AFU37" s="17"/>
      <c r="AFV37" s="17"/>
      <c r="AFW37" s="17"/>
      <c r="AFX37" s="17"/>
      <c r="AFY37" s="17"/>
      <c r="AFZ37" s="17"/>
      <c r="AGA37" s="17"/>
      <c r="AGB37" s="17"/>
      <c r="AGC37" s="17"/>
      <c r="AGD37" s="17"/>
      <c r="AGE37" s="17"/>
      <c r="AGF37" s="17"/>
      <c r="AGG37" s="17"/>
      <c r="AGH37" s="17"/>
      <c r="AGI37" s="17"/>
      <c r="AGJ37" s="17"/>
      <c r="AGK37" s="17"/>
      <c r="AGL37" s="17"/>
      <c r="AGM37" s="17"/>
      <c r="AGN37" s="17"/>
      <c r="AGO37" s="17"/>
      <c r="AGP37" s="17"/>
      <c r="AGQ37" s="17"/>
      <c r="AGR37" s="17"/>
      <c r="AGS37" s="17"/>
      <c r="AGT37" s="17"/>
      <c r="AGU37" s="17"/>
      <c r="AGV37" s="17"/>
      <c r="AGW37" s="17"/>
      <c r="AGX37" s="17"/>
      <c r="AGY37" s="17"/>
      <c r="AGZ37" s="17"/>
      <c r="AHA37" s="17"/>
      <c r="AHB37" s="17"/>
      <c r="AHC37" s="17"/>
      <c r="AHD37" s="17"/>
      <c r="AHE37" s="17"/>
      <c r="AHF37" s="17"/>
      <c r="AHG37" s="17"/>
      <c r="AHH37" s="17"/>
      <c r="AHI37" s="17"/>
      <c r="AHJ37" s="17"/>
      <c r="AHK37" s="17"/>
      <c r="AHL37" s="17"/>
      <c r="AHM37" s="17"/>
      <c r="AHN37" s="17"/>
      <c r="AHO37" s="17"/>
      <c r="AHP37" s="17"/>
      <c r="AHQ37" s="17"/>
      <c r="AHR37" s="17"/>
      <c r="AHS37" s="17"/>
      <c r="AHT37" s="17"/>
      <c r="AHU37" s="17"/>
      <c r="AHV37" s="17"/>
      <c r="AHW37" s="17"/>
      <c r="AHX37" s="17"/>
      <c r="AHY37" s="17"/>
      <c r="AHZ37" s="17"/>
      <c r="AIA37" s="17"/>
      <c r="AIB37" s="17"/>
      <c r="AIC37" s="17"/>
      <c r="AID37" s="17"/>
      <c r="AIE37" s="17"/>
      <c r="AIF37" s="17"/>
      <c r="AIG37" s="17"/>
      <c r="AIH37" s="17"/>
      <c r="AII37" s="17"/>
      <c r="AIJ37" s="17"/>
      <c r="AIK37" s="17"/>
      <c r="AIL37" s="17"/>
      <c r="AIM37" s="17"/>
      <c r="AIN37" s="17"/>
      <c r="AIO37" s="17"/>
      <c r="AIP37" s="17"/>
      <c r="AIQ37" s="17"/>
      <c r="AIR37" s="17"/>
      <c r="AIS37" s="17"/>
      <c r="AIT37" s="17"/>
      <c r="AIU37" s="17"/>
      <c r="AIV37" s="17"/>
      <c r="AIW37" s="17"/>
      <c r="AIX37" s="17"/>
      <c r="AIY37" s="17"/>
      <c r="AIZ37" s="17"/>
      <c r="AJA37" s="17"/>
      <c r="AJB37" s="17"/>
      <c r="AJC37" s="17"/>
      <c r="AJD37" s="17"/>
      <c r="AJE37" s="17"/>
      <c r="AJF37" s="17"/>
      <c r="AJG37" s="17"/>
      <c r="AJH37" s="17"/>
      <c r="AJI37" s="17"/>
      <c r="AJJ37" s="17"/>
      <c r="AJK37" s="17"/>
      <c r="AJL37" s="17"/>
      <c r="AJM37" s="17"/>
      <c r="AJN37" s="17"/>
      <c r="AJO37" s="17"/>
      <c r="AJP37" s="17"/>
      <c r="AJQ37" s="17"/>
      <c r="AJR37" s="17"/>
      <c r="AJS37" s="17"/>
      <c r="AJT37" s="17"/>
      <c r="AJU37" s="17"/>
      <c r="AJV37" s="17"/>
      <c r="AJW37" s="17"/>
      <c r="AJX37" s="17"/>
      <c r="AJY37" s="17"/>
      <c r="AJZ37" s="17"/>
      <c r="AKA37" s="17"/>
      <c r="AKB37" s="17"/>
      <c r="AKC37" s="17"/>
      <c r="AKD37" s="17"/>
      <c r="AKE37" s="17"/>
      <c r="AKF37" s="17"/>
      <c r="AKG37" s="17"/>
      <c r="AKH37" s="17"/>
      <c r="AKI37" s="17"/>
      <c r="AKJ37" s="17"/>
      <c r="AKK37" s="17"/>
      <c r="AKL37" s="17"/>
      <c r="AKM37" s="17"/>
      <c r="AKN37" s="17"/>
      <c r="AKO37" s="17"/>
      <c r="AKP37" s="17"/>
      <c r="AKQ37" s="17"/>
      <c r="AKR37" s="17"/>
      <c r="AKS37" s="17"/>
      <c r="AKT37" s="17"/>
      <c r="AKU37" s="17"/>
      <c r="AKV37" s="17"/>
      <c r="AKW37" s="17"/>
      <c r="AKX37" s="17"/>
      <c r="AKY37" s="17"/>
      <c r="AKZ37" s="17"/>
      <c r="ALA37" s="17"/>
      <c r="ALB37" s="17"/>
      <c r="ALC37" s="17"/>
      <c r="ALD37" s="17"/>
      <c r="ALE37" s="17"/>
      <c r="ALF37" s="17"/>
      <c r="ALG37" s="17"/>
      <c r="ALH37" s="17"/>
      <c r="ALI37" s="17"/>
      <c r="ALJ37" s="17"/>
      <c r="ALK37" s="17"/>
      <c r="ALL37" s="17"/>
      <c r="ALM37" s="17"/>
      <c r="ALN37" s="17"/>
      <c r="ALO37" s="17"/>
      <c r="ALP37" s="17"/>
      <c r="ALQ37" s="17"/>
      <c r="ALR37" s="17"/>
      <c r="ALS37" s="17"/>
      <c r="ALT37" s="17"/>
      <c r="ALU37" s="17"/>
      <c r="ALV37" s="17"/>
      <c r="ALW37" s="17"/>
      <c r="ALX37" s="17"/>
      <c r="ALY37" s="17"/>
      <c r="ALZ37" s="17"/>
      <c r="AMA37" s="17"/>
      <c r="AMB37" s="17"/>
      <c r="AMC37" s="17"/>
      <c r="AMD37" s="17"/>
      <c r="AME37" s="17"/>
      <c r="AMF37" s="17"/>
      <c r="AMG37" s="17"/>
      <c r="AMH37" s="17"/>
      <c r="AMI37" s="17"/>
      <c r="AMJ37" s="17"/>
      <c r="AMK37" s="17"/>
      <c r="AML37" s="17"/>
      <c r="AMM37" s="17"/>
      <c r="AMN37" s="17"/>
      <c r="AMO37" s="17"/>
      <c r="AMP37" s="17"/>
      <c r="AMQ37" s="17"/>
      <c r="AMR37" s="17"/>
      <c r="AMS37" s="17"/>
      <c r="AMT37" s="17"/>
      <c r="AMU37" s="17"/>
      <c r="AMV37" s="17"/>
      <c r="AMW37" s="17"/>
      <c r="AMX37" s="17"/>
      <c r="AMY37" s="17"/>
      <c r="AMZ37" s="17"/>
      <c r="ANA37" s="17"/>
      <c r="ANB37" s="17"/>
      <c r="ANC37" s="17"/>
      <c r="AND37" s="17"/>
      <c r="ANE37" s="17"/>
      <c r="ANF37" s="17"/>
      <c r="ANG37" s="17"/>
      <c r="ANH37" s="17"/>
      <c r="ANI37" s="17"/>
      <c r="ANJ37" s="17"/>
      <c r="ANK37" s="17"/>
      <c r="ANL37" s="17"/>
      <c r="ANM37" s="17"/>
      <c r="ANN37" s="17"/>
      <c r="ANO37" s="17"/>
      <c r="ANP37" s="17"/>
      <c r="ANQ37" s="17"/>
      <c r="ANR37" s="17"/>
      <c r="ANS37" s="17"/>
      <c r="ANT37" s="17"/>
      <c r="ANU37" s="16">
        <v>17.64</v>
      </c>
      <c r="ANV37" s="17"/>
      <c r="ANW37" s="17"/>
      <c r="ANX37" s="17"/>
      <c r="ANY37" s="17"/>
      <c r="ANZ37" s="17"/>
      <c r="AOA37" s="17"/>
      <c r="AOB37" s="17"/>
      <c r="AOC37" s="17"/>
      <c r="AOD37" s="17"/>
      <c r="AOE37" s="17"/>
      <c r="AOF37" s="17"/>
      <c r="AOG37" s="17"/>
      <c r="AOH37" s="17"/>
      <c r="AOI37" s="17"/>
      <c r="AOJ37" s="17"/>
      <c r="AOK37" s="17"/>
      <c r="AOL37" s="17"/>
      <c r="AOM37" s="17"/>
      <c r="AON37" s="17"/>
      <c r="AOO37" s="17"/>
      <c r="AOP37" s="17"/>
      <c r="AOQ37" s="17"/>
      <c r="AOR37" s="17"/>
      <c r="AOS37" s="17"/>
      <c r="AOT37" s="17"/>
      <c r="AOU37" s="17"/>
      <c r="AOV37" s="17"/>
      <c r="AOW37" s="17"/>
      <c r="AOX37" s="17"/>
      <c r="AOY37" s="16">
        <v>3.9</v>
      </c>
      <c r="AOZ37" s="17"/>
      <c r="APA37" s="17"/>
      <c r="APB37" s="17"/>
      <c r="APC37" s="17"/>
      <c r="APD37" s="17"/>
      <c r="APE37" s="17"/>
      <c r="APF37" s="17"/>
      <c r="APG37" s="17"/>
      <c r="APH37" s="17"/>
      <c r="API37" s="17"/>
      <c r="APJ37" s="17"/>
      <c r="APK37" s="17"/>
      <c r="APL37" s="17"/>
      <c r="APM37" s="17"/>
      <c r="APN37" s="17"/>
      <c r="APO37" s="17"/>
      <c r="APP37" s="17"/>
      <c r="APQ37" s="17"/>
      <c r="APR37" s="17"/>
      <c r="APS37" s="17"/>
      <c r="APT37" s="17"/>
      <c r="APU37" s="17"/>
      <c r="APV37" s="17"/>
      <c r="APW37" s="17"/>
      <c r="APX37" s="17"/>
      <c r="APY37" s="17"/>
      <c r="APZ37" s="17"/>
      <c r="AQA37" s="17"/>
      <c r="AQB37" s="17"/>
      <c r="AQC37" s="17"/>
      <c r="AQD37" s="17"/>
      <c r="AQE37" s="17"/>
      <c r="AQF37" s="17"/>
      <c r="AQG37" s="17"/>
      <c r="AQH37" s="17"/>
      <c r="AQI37" s="17"/>
      <c r="AQJ37" s="17"/>
      <c r="AQK37" s="17"/>
      <c r="AQL37" s="17"/>
      <c r="AQM37" s="17"/>
      <c r="AQN37" s="17"/>
      <c r="AQO37" s="17"/>
      <c r="AQP37" s="17"/>
      <c r="AQQ37" s="17"/>
      <c r="AQR37" s="17"/>
      <c r="AQS37" s="17"/>
      <c r="AQT37" s="17"/>
      <c r="AQU37" s="17"/>
      <c r="AQV37" s="17"/>
      <c r="AQW37" s="17"/>
      <c r="AQX37" s="17"/>
      <c r="AQY37" s="17"/>
      <c r="AQZ37" s="17"/>
      <c r="ARA37" s="17"/>
      <c r="ARB37" s="17"/>
      <c r="ARC37" s="17"/>
      <c r="ARD37" s="17"/>
      <c r="ARE37" s="17"/>
      <c r="ARF37" s="17"/>
      <c r="ARG37" s="17"/>
      <c r="ARH37" s="17"/>
      <c r="ARI37" s="17"/>
      <c r="ARJ37" s="17"/>
      <c r="ARK37" s="17"/>
      <c r="ARL37" s="17"/>
      <c r="ARM37" s="17"/>
      <c r="ARN37" s="17"/>
      <c r="ARO37" s="17"/>
      <c r="ARP37" s="17"/>
      <c r="ARQ37" s="17"/>
      <c r="ARR37" s="17"/>
      <c r="ARS37" s="17"/>
      <c r="ART37" s="17"/>
      <c r="ARU37" s="17"/>
      <c r="ARV37" s="17"/>
      <c r="ARW37" s="17"/>
      <c r="ARX37" s="17"/>
      <c r="ARY37" s="17"/>
      <c r="ARZ37" s="17"/>
      <c r="ASA37" s="17"/>
      <c r="ASB37" s="17"/>
      <c r="ASC37" s="17"/>
      <c r="ASD37" s="17"/>
      <c r="ASE37" s="17"/>
      <c r="ASF37" s="17"/>
      <c r="ASG37" s="17"/>
      <c r="ASH37" s="17"/>
      <c r="ASI37" s="17"/>
      <c r="ASJ37" s="17"/>
      <c r="ASK37" s="17"/>
      <c r="ASL37" s="17"/>
      <c r="ASM37" s="17"/>
      <c r="ASN37" s="17"/>
      <c r="ASO37" s="17"/>
      <c r="ASP37" s="17"/>
      <c r="ASQ37" s="17"/>
      <c r="ASR37" s="17"/>
      <c r="ASS37" s="17"/>
      <c r="AST37" s="17"/>
      <c r="ASU37" s="17"/>
      <c r="ASV37" s="17"/>
      <c r="ASW37" s="17"/>
      <c r="ASX37" s="17"/>
      <c r="ASY37" s="17"/>
      <c r="ASZ37" s="17"/>
      <c r="ATA37" s="17"/>
      <c r="ATB37" s="17"/>
      <c r="ATC37" s="17"/>
      <c r="ATD37" s="17"/>
      <c r="ATE37" s="17"/>
      <c r="ATF37" s="17"/>
      <c r="ATG37" s="17"/>
      <c r="ATH37" s="17"/>
      <c r="ATI37" s="17"/>
      <c r="ATJ37" s="17"/>
      <c r="ATK37" s="17"/>
      <c r="ATL37" s="17"/>
      <c r="ATM37" s="17"/>
      <c r="ATN37" s="17"/>
      <c r="ATO37" s="17"/>
      <c r="ATP37" s="17"/>
      <c r="ATQ37" s="17"/>
      <c r="ATR37" s="17"/>
      <c r="ATS37" s="17"/>
      <c r="ATT37" s="17"/>
      <c r="ATU37" s="17"/>
      <c r="ATV37" s="17"/>
      <c r="ATW37" s="17"/>
      <c r="ATX37" s="17"/>
      <c r="ATY37" s="17"/>
      <c r="ATZ37" s="17"/>
      <c r="AUA37" s="17"/>
      <c r="AUB37" s="17"/>
      <c r="AUC37" s="17"/>
      <c r="AUD37" s="17"/>
      <c r="AUE37" s="17"/>
      <c r="AUF37" s="17"/>
      <c r="AUG37" s="17"/>
      <c r="AUH37" s="17"/>
      <c r="AUI37" s="17"/>
      <c r="AUJ37" s="17"/>
      <c r="AUK37" s="17"/>
      <c r="AUL37" s="17"/>
      <c r="AUM37" s="17"/>
      <c r="AUN37" s="17"/>
      <c r="AUO37" s="17"/>
      <c r="AUP37" s="17"/>
      <c r="AUQ37" s="17"/>
      <c r="AUR37" s="17"/>
      <c r="AUS37" s="17"/>
      <c r="AUT37" s="17"/>
      <c r="AUU37" s="17"/>
      <c r="AUV37" s="17"/>
      <c r="AUW37" s="17"/>
      <c r="AUX37" s="17"/>
      <c r="AUY37" s="17"/>
      <c r="AUZ37" s="17"/>
      <c r="AVA37" s="17"/>
      <c r="AVB37" s="17"/>
      <c r="AVC37" s="17"/>
      <c r="AVD37" s="17"/>
      <c r="AVE37" s="17"/>
      <c r="AVF37" s="17"/>
      <c r="AVG37" s="17"/>
      <c r="AVH37" s="17"/>
      <c r="AVI37" s="17"/>
      <c r="AVJ37" s="17"/>
      <c r="AVK37" s="17"/>
      <c r="AVL37" s="17"/>
      <c r="AVM37" s="17"/>
      <c r="AVN37" s="17"/>
      <c r="AVO37" s="17"/>
      <c r="AVP37" s="17"/>
      <c r="AVQ37" s="17"/>
      <c r="AVR37" s="17"/>
      <c r="AVS37" s="17"/>
      <c r="AVT37" s="16">
        <v>5643.77767</v>
      </c>
      <c r="AVU37" s="16">
        <v>4238.33258</v>
      </c>
      <c r="AVV37" s="17"/>
      <c r="AVW37" s="17"/>
      <c r="AVX37" s="17"/>
      <c r="AVY37" s="17"/>
      <c r="AVZ37" s="17"/>
      <c r="AWA37" s="17"/>
      <c r="AWB37" s="17"/>
      <c r="AWC37" s="17"/>
      <c r="AWD37" s="17"/>
      <c r="AWE37" s="17"/>
      <c r="AWF37" s="17"/>
      <c r="AWG37" s="17"/>
      <c r="AWH37" s="17"/>
      <c r="AWI37" s="17"/>
      <c r="AWJ37" s="17"/>
      <c r="AWK37" s="17"/>
      <c r="AWL37" s="17"/>
      <c r="AWM37" s="17"/>
      <c r="AWN37" s="17"/>
      <c r="AWO37" s="17"/>
      <c r="AWP37" s="17"/>
      <c r="AWQ37" s="17"/>
      <c r="AWR37" s="17"/>
      <c r="AWS37" s="17"/>
      <c r="AWT37" s="17"/>
      <c r="AWU37" s="17"/>
      <c r="AWV37" s="17"/>
      <c r="AWW37" s="17"/>
      <c r="AWX37" s="17"/>
      <c r="AWY37" s="17"/>
      <c r="AWZ37" s="17"/>
      <c r="AXA37" s="17"/>
      <c r="AXB37" s="17"/>
      <c r="AXC37" s="17"/>
      <c r="AXD37" s="17"/>
      <c r="AXE37" s="17"/>
      <c r="AXF37" s="17"/>
      <c r="AXG37" s="17"/>
      <c r="AXH37" s="17"/>
      <c r="AXI37" s="17"/>
      <c r="AXJ37" s="17"/>
      <c r="AXK37" s="17"/>
      <c r="AXL37" s="17"/>
      <c r="AXM37" s="17"/>
      <c r="AXN37" s="17"/>
      <c r="AXO37" s="17"/>
      <c r="AXP37" s="17"/>
      <c r="AXQ37" s="17"/>
      <c r="AXR37" s="17"/>
      <c r="AXS37" s="17"/>
      <c r="AXT37" s="17"/>
      <c r="AXU37" s="17"/>
      <c r="AXV37" s="17"/>
      <c r="AXW37" s="17"/>
      <c r="AXX37" s="17"/>
      <c r="AXY37" s="17"/>
      <c r="AXZ37" s="17"/>
      <c r="AYA37" s="17"/>
      <c r="AYB37" s="17"/>
      <c r="AYC37" s="17"/>
      <c r="AYD37" s="17"/>
      <c r="AYE37" s="17"/>
      <c r="AYF37" s="17"/>
      <c r="AYG37" s="17"/>
      <c r="AYH37" s="17"/>
      <c r="AYI37" s="17"/>
      <c r="AYJ37" s="17"/>
      <c r="AYK37" s="17"/>
      <c r="AYL37" s="17"/>
      <c r="AYM37" s="17"/>
      <c r="AYN37" s="17"/>
      <c r="AYO37" s="17"/>
      <c r="AYP37" s="17"/>
      <c r="AYQ37" s="17"/>
      <c r="AYR37" s="17"/>
      <c r="AYS37" s="17"/>
      <c r="AYT37" s="17"/>
      <c r="AYU37" s="17"/>
      <c r="AYV37" s="17"/>
      <c r="AYW37" s="17"/>
      <c r="AYX37" s="17"/>
      <c r="AYY37" s="17"/>
      <c r="AYZ37" s="17"/>
      <c r="AZA37" s="17"/>
      <c r="AZB37" s="17"/>
      <c r="AZC37" s="17"/>
      <c r="AZD37" s="17"/>
      <c r="AZE37" s="17"/>
      <c r="AZF37" s="17"/>
      <c r="AZG37" s="17"/>
      <c r="AZH37" s="17"/>
      <c r="AZI37" s="17"/>
      <c r="AZJ37" s="17"/>
      <c r="AZK37" s="17"/>
      <c r="AZL37" s="17"/>
      <c r="AZM37" s="17"/>
      <c r="AZN37" s="17"/>
      <c r="AZO37" s="17"/>
      <c r="AZP37" s="17"/>
      <c r="AZQ37" s="17"/>
      <c r="AZR37" s="17"/>
      <c r="AZS37" s="17"/>
      <c r="AZT37" s="17"/>
      <c r="AZU37" s="17"/>
      <c r="AZV37" s="17"/>
      <c r="AZW37" s="17"/>
      <c r="AZX37" s="17"/>
      <c r="AZY37" s="17"/>
      <c r="AZZ37" s="17"/>
      <c r="BAA37" s="17"/>
      <c r="BAB37" s="17"/>
      <c r="BAC37" s="17"/>
      <c r="BAD37" s="17"/>
      <c r="BAE37" s="17"/>
      <c r="BAF37" s="17"/>
      <c r="BAG37" s="17"/>
      <c r="BAH37" s="17"/>
      <c r="BAI37" s="17"/>
      <c r="BAJ37" s="17"/>
      <c r="BAK37" s="17"/>
      <c r="BAL37" s="17"/>
      <c r="BAM37" s="17"/>
      <c r="BAN37" s="17"/>
      <c r="BAO37" s="17"/>
      <c r="BAP37" s="17"/>
      <c r="BAQ37" s="17"/>
      <c r="BAR37" s="17"/>
      <c r="BAS37" s="17"/>
      <c r="BAT37" s="17"/>
      <c r="BAU37" s="17"/>
      <c r="BAV37" s="17"/>
      <c r="BAW37" s="17"/>
      <c r="BAX37" s="17"/>
      <c r="BAY37" s="17"/>
      <c r="BAZ37" s="17"/>
      <c r="BBA37" s="17"/>
      <c r="BBB37" s="17"/>
      <c r="BBC37" s="17"/>
      <c r="BBD37" s="17"/>
      <c r="BBE37" s="17"/>
      <c r="BBF37" s="17"/>
      <c r="BBG37" s="17"/>
      <c r="BBH37" s="17"/>
      <c r="BBI37" s="17"/>
      <c r="BBJ37" s="17"/>
      <c r="BBK37" s="17"/>
      <c r="BBL37" s="17"/>
      <c r="BBM37" s="17"/>
      <c r="BBN37" s="17"/>
      <c r="BBO37" s="17"/>
      <c r="BBP37" s="17"/>
      <c r="BBQ37" s="17"/>
      <c r="BBR37" s="17"/>
      <c r="BBS37" s="17"/>
      <c r="BBT37" s="17"/>
      <c r="BBU37" s="17"/>
      <c r="BBV37" s="17"/>
      <c r="BBW37" s="17"/>
      <c r="BBX37" s="17"/>
      <c r="BBY37" s="17"/>
      <c r="BBZ37" s="17"/>
      <c r="BCA37" s="17"/>
      <c r="BCB37" s="17"/>
      <c r="BCC37" s="17"/>
      <c r="BCD37" s="17"/>
      <c r="BCE37" s="17"/>
      <c r="BCF37" s="17"/>
      <c r="BCG37" s="17"/>
      <c r="BCH37" s="17"/>
      <c r="BCI37" s="17"/>
      <c r="BCJ37" s="17"/>
      <c r="BCK37" s="17"/>
      <c r="BCL37" s="17"/>
      <c r="BCM37" s="17"/>
      <c r="BCN37" s="17"/>
      <c r="BCO37" s="17"/>
      <c r="BCP37" s="17"/>
      <c r="BCQ37" s="17"/>
      <c r="BCR37" s="17"/>
      <c r="BCS37" s="17"/>
      <c r="BCT37" s="17"/>
      <c r="BCU37" s="17"/>
      <c r="BCV37" s="17"/>
      <c r="BCW37" s="17"/>
      <c r="BCX37" s="17"/>
      <c r="BCY37" s="17"/>
      <c r="BCZ37" s="17"/>
      <c r="BDA37" s="17"/>
      <c r="BDB37" s="17"/>
      <c r="BDC37" s="17"/>
      <c r="BDD37" s="17"/>
      <c r="BDE37" s="17"/>
      <c r="BDF37" s="17"/>
      <c r="BDG37" s="17"/>
      <c r="BDH37" s="17"/>
      <c r="BDI37" s="17"/>
      <c r="BDJ37" s="17"/>
      <c r="BDK37" s="17"/>
      <c r="BDL37" s="17"/>
      <c r="BDM37" s="17"/>
      <c r="BDN37" s="17"/>
      <c r="BDO37" s="17"/>
      <c r="BDP37" s="17"/>
      <c r="BDQ37" s="17"/>
      <c r="BDR37" s="17"/>
      <c r="BDS37" s="17"/>
      <c r="BDT37" s="17"/>
      <c r="BDU37" s="17"/>
      <c r="BDV37" s="17"/>
      <c r="BDW37" s="17"/>
      <c r="BDX37" s="17"/>
      <c r="BDY37" s="17"/>
      <c r="BDZ37" s="17"/>
      <c r="BEA37" s="17"/>
      <c r="BEB37" s="17"/>
      <c r="BEC37" s="17"/>
      <c r="BED37" s="17"/>
      <c r="BEE37" s="17"/>
      <c r="BEF37" s="17"/>
      <c r="BEG37" s="17"/>
      <c r="BEH37" s="17"/>
      <c r="BEI37" s="17"/>
      <c r="BEJ37" s="17"/>
      <c r="BEK37" s="17"/>
      <c r="BEL37" s="17"/>
      <c r="BEM37" s="17"/>
      <c r="BEN37" s="17"/>
      <c r="BEO37" s="17"/>
      <c r="BEP37" s="17"/>
      <c r="BEQ37" s="17"/>
      <c r="BER37" s="17"/>
      <c r="BES37" s="17"/>
      <c r="BET37" s="17"/>
      <c r="BEU37" s="17"/>
      <c r="BEV37" s="17"/>
      <c r="BEW37" s="17"/>
      <c r="BEX37" s="17"/>
      <c r="BEY37" s="17"/>
      <c r="BEZ37" s="17"/>
      <c r="BFA37" s="17"/>
      <c r="BFB37" s="17"/>
      <c r="BFC37" s="17"/>
      <c r="BFD37" s="17"/>
      <c r="BFE37" s="17"/>
      <c r="BFF37" s="17"/>
      <c r="BFG37" s="17"/>
      <c r="BFH37" s="17"/>
      <c r="BFI37" s="17"/>
      <c r="BFJ37" s="17"/>
      <c r="BFK37" s="17"/>
      <c r="BFL37" s="17"/>
      <c r="BFM37" s="17"/>
      <c r="BFN37" s="17"/>
      <c r="BFO37" s="17"/>
      <c r="BFP37" s="17"/>
      <c r="BFQ37" s="17"/>
      <c r="BFR37" s="17"/>
      <c r="BFS37" s="17"/>
      <c r="BFT37" s="17"/>
      <c r="BFU37" s="17"/>
      <c r="BFV37" s="17"/>
      <c r="BFW37" s="17"/>
      <c r="BFX37" s="17"/>
      <c r="BFY37" s="17"/>
      <c r="BFZ37" s="17"/>
      <c r="BGA37" s="17"/>
      <c r="BGB37" s="17"/>
      <c r="BGC37" s="17"/>
      <c r="BGD37" s="17"/>
      <c r="BGE37" s="17"/>
      <c r="BGF37" s="17"/>
      <c r="BGG37" s="17"/>
      <c r="BGH37" s="17"/>
      <c r="BGI37" s="17"/>
      <c r="BGJ37" s="17"/>
      <c r="BGK37" s="17"/>
      <c r="BGL37" s="17"/>
      <c r="BGM37" s="17"/>
      <c r="BGN37" s="17"/>
      <c r="BGO37" s="17"/>
      <c r="BGP37" s="17"/>
      <c r="BGQ37" s="17"/>
      <c r="BGR37" s="17"/>
      <c r="BGS37" s="17"/>
      <c r="BGT37" s="17"/>
      <c r="BGU37" s="17"/>
      <c r="BGV37" s="17"/>
      <c r="BGW37" s="17"/>
      <c r="BGX37" s="17"/>
      <c r="BGY37" s="17"/>
      <c r="BGZ37" s="17"/>
      <c r="BHA37" s="17"/>
      <c r="BHB37" s="17"/>
      <c r="BHC37" s="17"/>
      <c r="BHD37" s="17"/>
      <c r="BHE37" s="17"/>
      <c r="BHF37" s="17"/>
      <c r="BHG37" s="17"/>
      <c r="BHH37" s="17"/>
      <c r="BHI37" s="17"/>
      <c r="BHJ37" s="17"/>
      <c r="BHK37" s="17"/>
      <c r="BHL37" s="17"/>
      <c r="BHM37" s="17"/>
      <c r="BHN37" s="17"/>
      <c r="BHO37" s="17"/>
      <c r="BHP37" s="17"/>
      <c r="BHQ37" s="17"/>
      <c r="BHR37" s="17"/>
      <c r="BHS37" s="17"/>
      <c r="BHT37" s="17"/>
      <c r="BHU37" s="17"/>
      <c r="BHV37" s="17"/>
      <c r="BHW37" s="17"/>
      <c r="BHX37" s="17"/>
      <c r="BHY37" s="17"/>
      <c r="BHZ37" s="17"/>
      <c r="BIA37" s="17"/>
      <c r="BIB37" s="17"/>
      <c r="BIC37" s="17"/>
      <c r="BID37" s="17"/>
      <c r="BIE37" s="17"/>
      <c r="BIF37" s="17"/>
      <c r="BIG37" s="17"/>
      <c r="BIH37" s="17"/>
      <c r="BII37" s="17"/>
      <c r="BIJ37" s="17"/>
      <c r="BIK37" s="17"/>
      <c r="BIL37" s="17"/>
      <c r="BIM37" s="17"/>
      <c r="BIN37" s="17"/>
      <c r="BIO37" s="17"/>
      <c r="BIP37" s="17"/>
      <c r="BIQ37" s="17"/>
      <c r="BIR37" s="17"/>
      <c r="BIS37" s="17"/>
      <c r="BIT37" s="17"/>
      <c r="BIU37" s="14" t="s">
        <v>3013</v>
      </c>
      <c r="BIV37" s="17"/>
      <c r="BIW37" s="17"/>
      <c r="BIX37" s="17"/>
      <c r="BIY37" s="17"/>
      <c r="BIZ37" s="17"/>
      <c r="BJA37" s="17"/>
      <c r="BJB37" s="17"/>
      <c r="BJC37" s="17"/>
      <c r="BJD37" s="17"/>
      <c r="BJE37" s="17"/>
      <c r="BJF37" s="17"/>
      <c r="BJG37" s="17"/>
      <c r="BJH37" s="17"/>
      <c r="BJI37" s="17"/>
      <c r="BJJ37" s="17"/>
      <c r="BJK37" s="17"/>
      <c r="BJL37" s="17"/>
      <c r="BJM37" s="17"/>
      <c r="BJN37" s="17"/>
      <c r="BJO37" s="17"/>
      <c r="BJP37" s="17"/>
      <c r="BJQ37" s="17"/>
      <c r="BJR37" s="17"/>
      <c r="BJS37" s="17"/>
      <c r="BJT37" s="17"/>
      <c r="BJU37" s="17"/>
      <c r="BJV37" s="17"/>
      <c r="BJW37" s="17"/>
      <c r="BJX37" s="17"/>
      <c r="BJY37" s="17"/>
      <c r="BJZ37" s="17"/>
      <c r="BKA37" s="17"/>
      <c r="BKB37" s="17"/>
      <c r="BKC37" s="17"/>
      <c r="BKD37" s="17"/>
      <c r="BKE37" s="17"/>
      <c r="BKF37" s="17"/>
      <c r="BKG37" s="17"/>
      <c r="BKH37" s="17"/>
      <c r="BKI37" s="17"/>
      <c r="BKJ37" s="17"/>
      <c r="BKK37" s="17"/>
      <c r="BKL37" s="17"/>
      <c r="BKM37" s="17"/>
      <c r="BKN37" s="17"/>
      <c r="BKO37" s="17"/>
      <c r="BKP37" s="17"/>
      <c r="BKQ37" s="17"/>
      <c r="BKR37" s="17"/>
      <c r="BKS37" s="17"/>
      <c r="BKT37" s="17"/>
      <c r="BKU37" s="17"/>
      <c r="BKV37" s="17"/>
      <c r="BKW37" s="17"/>
      <c r="BKX37" s="17"/>
      <c r="BKY37" s="17"/>
      <c r="BKZ37" s="17"/>
      <c r="BLA37" s="17"/>
      <c r="BLB37" s="17"/>
      <c r="BLC37" s="17"/>
      <c r="BLD37" s="17"/>
      <c r="BLE37" s="17"/>
      <c r="BLF37" s="17"/>
      <c r="BLG37" s="17"/>
      <c r="BLH37" s="17"/>
      <c r="BLI37" s="17"/>
      <c r="BLJ37" s="17"/>
      <c r="BLK37" s="17"/>
      <c r="BLL37" s="17"/>
      <c r="BLM37" s="17"/>
      <c r="BLN37" s="17"/>
      <c r="BLO37" s="17"/>
      <c r="BLP37" s="17"/>
      <c r="BLQ37" s="17"/>
      <c r="BLR37" s="17"/>
      <c r="BLS37" s="17"/>
      <c r="BLT37" s="17"/>
      <c r="BLU37" s="17"/>
      <c r="BLV37" s="17"/>
      <c r="BLW37" s="17"/>
      <c r="BLX37" s="17"/>
      <c r="BLY37" s="17"/>
      <c r="BLZ37" s="17"/>
      <c r="BMA37" s="17"/>
      <c r="BMB37" s="17"/>
      <c r="BMC37" s="17"/>
      <c r="BMD37" s="17"/>
      <c r="BME37" s="17"/>
      <c r="BMF37" s="17"/>
      <c r="BMG37" s="17"/>
      <c r="BMH37" s="17"/>
      <c r="BMI37" s="17"/>
      <c r="BMJ37" s="17"/>
      <c r="BMK37" s="17"/>
      <c r="BML37" s="17"/>
      <c r="BMM37" s="17"/>
      <c r="BMN37" s="17"/>
      <c r="BMO37" s="17"/>
      <c r="BMP37" s="17"/>
      <c r="BMQ37" s="17"/>
      <c r="BMR37" s="17"/>
      <c r="BMS37" s="17"/>
      <c r="BMT37" s="17"/>
      <c r="BMU37" s="17"/>
      <c r="BMV37" s="17"/>
      <c r="BMW37" s="17"/>
      <c r="BMX37" s="17"/>
      <c r="BMY37" s="17"/>
      <c r="BMZ37" s="17"/>
      <c r="BNA37" s="17"/>
      <c r="BNB37" s="17"/>
      <c r="BNC37" s="17"/>
      <c r="BND37" s="17"/>
      <c r="BNE37" s="17"/>
      <c r="BNF37" s="17"/>
      <c r="BNG37" s="17"/>
      <c r="BNH37" s="17"/>
      <c r="BNI37" s="17"/>
      <c r="BNJ37" s="17"/>
      <c r="BNK37" s="17"/>
      <c r="BNL37" s="17"/>
      <c r="BNM37" s="17"/>
      <c r="BNN37" s="17"/>
      <c r="BNO37" s="17"/>
      <c r="BNP37" s="17"/>
      <c r="BNQ37" s="17"/>
      <c r="BNR37" s="17"/>
      <c r="BNS37" s="17"/>
      <c r="BNT37" s="17"/>
      <c r="BNU37" s="17"/>
      <c r="BNV37" s="17"/>
      <c r="BNW37" s="17"/>
      <c r="BNX37" s="17"/>
      <c r="BNY37" s="17"/>
      <c r="BNZ37" s="17"/>
      <c r="BOA37" s="17"/>
      <c r="BOB37" s="17"/>
      <c r="BOC37" s="17"/>
      <c r="BOD37" s="17"/>
      <c r="BOE37" s="17"/>
      <c r="BOF37" s="17"/>
      <c r="BOG37" s="17"/>
      <c r="BOH37" s="17"/>
      <c r="BOI37" s="17"/>
      <c r="BOJ37" s="17"/>
      <c r="BOK37" s="17"/>
      <c r="BOL37" s="17"/>
      <c r="BOM37" s="17"/>
      <c r="BON37" s="17"/>
      <c r="BOO37" s="17"/>
      <c r="BOP37" s="17"/>
      <c r="BOQ37" s="17"/>
      <c r="BOR37" s="17"/>
      <c r="BOS37" s="17"/>
      <c r="BOT37" s="17"/>
      <c r="BOU37" s="17"/>
      <c r="BOV37" s="17"/>
      <c r="BOW37" s="17"/>
      <c r="BOX37" s="17"/>
      <c r="BOY37" s="17"/>
      <c r="BOZ37" s="17"/>
      <c r="BPA37" s="17"/>
      <c r="BPB37" s="17"/>
      <c r="BPC37" s="17"/>
      <c r="BPD37" s="17"/>
      <c r="BPE37" s="17"/>
      <c r="BPF37" s="17"/>
      <c r="BPG37" s="17"/>
      <c r="BPH37" s="17"/>
      <c r="BPI37" s="17"/>
      <c r="BPJ37" s="17"/>
      <c r="BPK37" s="17"/>
      <c r="BPL37" s="17"/>
      <c r="BPM37" s="17"/>
      <c r="BPN37" s="17"/>
      <c r="BPO37" s="17"/>
      <c r="BPP37" s="17"/>
      <c r="BPQ37" s="17"/>
      <c r="BPR37" s="17"/>
      <c r="BPS37" s="17"/>
      <c r="BPT37" s="17"/>
      <c r="BPU37" s="17"/>
      <c r="BPV37" s="17"/>
      <c r="BPW37" s="17"/>
      <c r="BPX37" s="17"/>
      <c r="BPY37" s="17"/>
      <c r="BPZ37" s="17"/>
      <c r="BQA37" s="17"/>
      <c r="BQB37" s="17"/>
      <c r="BQC37" s="17"/>
      <c r="BQD37" s="17"/>
      <c r="BQE37" s="17"/>
      <c r="BQF37" s="17"/>
      <c r="BQG37" s="17"/>
      <c r="BQH37" s="17"/>
      <c r="BQI37" s="17"/>
      <c r="BQJ37" s="17"/>
      <c r="BQK37" s="17"/>
      <c r="BQL37" s="17"/>
      <c r="BQM37" s="17"/>
      <c r="BQN37" s="17"/>
      <c r="BQO37" s="17"/>
      <c r="BQP37" s="17"/>
      <c r="BQQ37" s="17"/>
      <c r="BQR37" s="17"/>
      <c r="BQS37" s="17"/>
      <c r="BQT37" s="17"/>
      <c r="BQU37" s="17"/>
      <c r="BQV37" s="17"/>
      <c r="BQW37" s="17"/>
      <c r="BQX37" s="17"/>
      <c r="BQY37" s="17"/>
      <c r="BQZ37" s="17"/>
      <c r="BRA37" s="17"/>
      <c r="BRB37" s="17"/>
      <c r="BRC37" s="17"/>
      <c r="BRD37" s="17"/>
      <c r="BRE37" s="17"/>
      <c r="BRF37" s="17"/>
      <c r="BRG37" s="17"/>
      <c r="BRH37" s="17"/>
      <c r="BRI37" s="17"/>
      <c r="BRJ37" s="17"/>
      <c r="BRK37" s="17"/>
      <c r="BRL37" s="17"/>
      <c r="BRM37" s="17"/>
      <c r="BRN37" s="17"/>
      <c r="BRO37" s="17"/>
      <c r="BRP37" s="17"/>
      <c r="BRQ37" s="17"/>
      <c r="BRR37" s="17"/>
      <c r="BRS37" s="17"/>
      <c r="BRT37" s="17"/>
      <c r="BRU37" s="14" t="s">
        <v>2971</v>
      </c>
      <c r="BRW37" s="17"/>
      <c r="BRX37" s="17"/>
      <c r="BRY37" s="17"/>
      <c r="BRZ37" s="17"/>
      <c r="BSA37" s="17"/>
      <c r="BSB37" s="17"/>
      <c r="BSC37" s="17"/>
      <c r="BSD37" s="17"/>
      <c r="BSE37" s="17"/>
      <c r="BSF37" s="17"/>
      <c r="BSG37" s="17"/>
      <c r="BSH37" s="17"/>
      <c r="BSI37" s="17"/>
      <c r="BSJ37" s="17"/>
      <c r="BSK37" s="17"/>
      <c r="BSL37" s="17"/>
      <c r="BSM37" s="17"/>
      <c r="BSN37" s="17"/>
      <c r="BSO37" s="17"/>
      <c r="BSP37" s="17"/>
      <c r="BSQ37" s="17"/>
      <c r="BSR37" s="17"/>
      <c r="BSS37" s="17"/>
      <c r="BST37" s="17"/>
      <c r="BSU37" s="17"/>
      <c r="BSV37" s="17"/>
      <c r="BSW37" s="17"/>
      <c r="BSX37" s="17"/>
      <c r="BSY37" s="17"/>
      <c r="BSZ37" s="17"/>
      <c r="BTA37" s="17"/>
      <c r="BTB37" s="17"/>
      <c r="BTC37" s="17"/>
      <c r="BTD37" s="17"/>
      <c r="BTE37" s="17"/>
      <c r="BTF37" s="17"/>
      <c r="BTG37" s="17"/>
      <c r="BTH37" s="17"/>
      <c r="BTI37" s="17"/>
      <c r="BTJ37" s="17"/>
      <c r="BTK37" s="17"/>
      <c r="BTL37" s="17"/>
      <c r="BTM37" s="17"/>
      <c r="BTN37" s="17"/>
      <c r="BTO37" s="17"/>
      <c r="BTP37" s="17"/>
      <c r="BTQ37" s="17"/>
      <c r="BTR37" s="17"/>
      <c r="BTS37" s="17"/>
      <c r="BTT37" s="17"/>
      <c r="BTU37" s="17"/>
      <c r="BTV37" s="17"/>
      <c r="BTW37" s="17"/>
      <c r="BTX37" s="17"/>
      <c r="BTY37" s="17"/>
      <c r="BTZ37" s="17"/>
      <c r="BUA37" s="17"/>
      <c r="BUB37" s="17"/>
      <c r="BUC37" s="17"/>
      <c r="BUD37" s="17"/>
      <c r="BUE37" s="17"/>
      <c r="BUF37" s="17"/>
      <c r="BUG37" s="17"/>
      <c r="BUH37" s="17"/>
      <c r="BUI37" s="17"/>
      <c r="BUJ37" s="17"/>
      <c r="BUK37" s="17"/>
      <c r="BUL37" s="17"/>
      <c r="BUM37" s="17"/>
      <c r="BUN37" s="17"/>
      <c r="BUO37" s="17"/>
      <c r="BUP37" s="17"/>
      <c r="BUQ37" s="17"/>
      <c r="BUR37" s="17"/>
      <c r="BUS37" s="17"/>
      <c r="BUT37" s="17"/>
      <c r="BUU37" s="17"/>
      <c r="BUV37" s="17"/>
      <c r="BUW37" s="17"/>
      <c r="BUX37" s="17"/>
      <c r="BUY37" s="17"/>
      <c r="BUZ37" s="17"/>
      <c r="BVA37" s="17"/>
      <c r="BVB37" s="17"/>
      <c r="BVC37" s="17"/>
      <c r="BVD37" s="17"/>
      <c r="BVE37" s="17"/>
      <c r="BVF37" s="17"/>
      <c r="BVG37" s="17"/>
      <c r="BVH37" s="17"/>
      <c r="BVI37" s="17"/>
      <c r="BVJ37" s="17"/>
      <c r="BVK37" s="17"/>
      <c r="BVL37" s="17"/>
      <c r="BVM37" s="17"/>
      <c r="BVN37" s="17"/>
      <c r="BVO37" s="17"/>
      <c r="BVP37" s="17"/>
      <c r="BVQ37" s="17"/>
      <c r="BVR37" s="17"/>
      <c r="BVS37" s="17"/>
      <c r="BVT37" s="17"/>
      <c r="BVU37" s="17"/>
      <c r="BVV37" s="17"/>
      <c r="BVW37" s="17"/>
      <c r="BVX37" s="17"/>
      <c r="BVY37" s="17"/>
      <c r="BVZ37" s="17"/>
      <c r="BWA37" s="17"/>
      <c r="BWB37" s="17"/>
      <c r="BWC37" s="17"/>
      <c r="BWD37" s="17"/>
      <c r="BWE37" s="17"/>
      <c r="BWF37" s="17"/>
      <c r="BWG37" s="17"/>
      <c r="BWH37" s="17"/>
      <c r="BWI37" s="17"/>
      <c r="BWJ37" s="17"/>
      <c r="BWK37" s="17"/>
      <c r="BWL37" s="17"/>
      <c r="BWM37" s="17"/>
      <c r="BWN37" s="17"/>
      <c r="BWO37" s="17"/>
      <c r="BWP37" s="17"/>
      <c r="BWQ37" s="17"/>
      <c r="BWR37" s="17"/>
      <c r="BWS37" s="17"/>
      <c r="BWT37" s="17"/>
      <c r="BWU37" s="17"/>
      <c r="BWV37" s="17"/>
      <c r="BWW37" s="17"/>
      <c r="BWX37" s="17"/>
      <c r="BWY37" s="17"/>
      <c r="BWZ37" s="17"/>
      <c r="BXA37" s="17"/>
      <c r="BXB37" s="17"/>
      <c r="BXC37" s="17"/>
      <c r="BXD37" s="17"/>
      <c r="BXE37" s="17"/>
      <c r="BXF37" s="17"/>
      <c r="BXG37" s="17"/>
      <c r="BXH37" s="17"/>
      <c r="BXI37" s="17"/>
      <c r="BXJ37" s="17"/>
      <c r="BXK37" s="17"/>
      <c r="BXL37" s="16">
        <v>0.95</v>
      </c>
      <c r="BXM37" s="16">
        <v>0.0</v>
      </c>
      <c r="BXN37" s="16">
        <v>0.0</v>
      </c>
      <c r="BXO37" s="16">
        <v>0.01444248</v>
      </c>
      <c r="BXP37" s="16">
        <v>0.00363144</v>
      </c>
      <c r="BXQ37" s="16">
        <v>0.0</v>
      </c>
      <c r="BXR37" s="16">
        <v>0.05116022</v>
      </c>
      <c r="BXS37" s="16">
        <v>0.04081632</v>
      </c>
      <c r="BXT37" s="16">
        <v>0.17490408</v>
      </c>
      <c r="BXU37" s="16">
        <v>0.05614217</v>
      </c>
      <c r="BXV37" s="16">
        <v>0.0</v>
      </c>
      <c r="BXW37" s="16">
        <v>0.0</v>
      </c>
      <c r="BXX37" s="16">
        <v>0.23932321</v>
      </c>
      <c r="BXY37" s="16">
        <v>0.10550072</v>
      </c>
      <c r="BXZ37" s="16">
        <v>0.0</v>
      </c>
      <c r="BYA37" s="16">
        <v>0.00172655</v>
      </c>
      <c r="BYB37" s="16">
        <v>0.0</v>
      </c>
      <c r="BYC37" s="16">
        <v>0.16728221</v>
      </c>
      <c r="BYD37" s="16">
        <v>0.0</v>
      </c>
      <c r="BYE37" s="16">
        <v>0.04922932</v>
      </c>
      <c r="BYF37" s="16">
        <v>0.0458413</v>
      </c>
      <c r="BYG37" s="16">
        <v>0.0</v>
      </c>
      <c r="BYH37" s="16">
        <v>0.0</v>
      </c>
      <c r="BYI37" s="14" t="s">
        <v>2998</v>
      </c>
      <c r="BYJ37" s="16">
        <v>0.28468093</v>
      </c>
      <c r="BYK37" s="16">
        <v>-0.0012136</v>
      </c>
      <c r="BYL37" s="16">
        <v>0.0</v>
      </c>
      <c r="BYM37" s="16">
        <v>-0.008244</v>
      </c>
      <c r="BYN37" s="16">
        <v>0.0</v>
      </c>
      <c r="BYO37" s="16">
        <v>-0.0178063</v>
      </c>
      <c r="BYP37" s="16">
        <v>0.03513495</v>
      </c>
      <c r="BYQ37" s="14" t="s">
        <v>2973</v>
      </c>
      <c r="BYR37" s="18">
        <v>1.4E-6</v>
      </c>
      <c r="BYS37" s="16">
        <v>0.45963293</v>
      </c>
      <c r="BYT37" s="14" t="s">
        <v>2574</v>
      </c>
      <c r="BYU37" s="16">
        <v>0.00435905</v>
      </c>
      <c r="BYV37" s="16">
        <v>0.10236564</v>
      </c>
      <c r="BYW37" s="16">
        <v>0.09450641</v>
      </c>
      <c r="BYX37" s="16">
        <v>0.03213304</v>
      </c>
      <c r="BYY37" s="16">
        <v>0.09476529</v>
      </c>
      <c r="BYZ37" s="16">
        <v>0.00360201</v>
      </c>
      <c r="BZA37" s="18">
        <v>8.38E-9</v>
      </c>
      <c r="BZB37" s="16">
        <v>0.66826854</v>
      </c>
      <c r="BZC37" s="16">
        <v>-0.284</v>
      </c>
      <c r="BZD37" s="16">
        <v>9882.11024</v>
      </c>
      <c r="BZE37" s="14" t="s">
        <v>2971</v>
      </c>
      <c r="BZG37" s="14" t="s">
        <v>2666</v>
      </c>
      <c r="BZH37" s="14" t="s">
        <v>3012</v>
      </c>
      <c r="BZI37" s="14" t="s">
        <v>2995</v>
      </c>
      <c r="BZJ37" s="14" t="s">
        <v>2976</v>
      </c>
      <c r="BZK37" s="16">
        <v>0.0</v>
      </c>
      <c r="BZL37" s="16">
        <v>0.0</v>
      </c>
      <c r="BZM37" s="16">
        <v>0.0</v>
      </c>
      <c r="BZN37" s="14" t="s">
        <v>133</v>
      </c>
      <c r="BZO37" s="14" t="s">
        <v>133</v>
      </c>
      <c r="BZP37" s="16">
        <v>3.18768147</v>
      </c>
      <c r="BZQ37" s="16">
        <v>8.03891899</v>
      </c>
      <c r="BZR37" s="16">
        <v>4.33371616</v>
      </c>
      <c r="BZS37" s="16">
        <v>9.27612441</v>
      </c>
      <c r="BZT37" s="16">
        <v>4.82148276</v>
      </c>
      <c r="BZU37" s="16">
        <v>9.78463485</v>
      </c>
      <c r="BZV37" s="14" t="s">
        <v>2977</v>
      </c>
      <c r="BZW37" s="14" t="s">
        <v>2978</v>
      </c>
      <c r="BZX37" s="14" t="s">
        <v>2644</v>
      </c>
      <c r="BZY37" s="14" t="s">
        <v>2971</v>
      </c>
      <c r="BZZ37" s="14" t="s">
        <v>2971</v>
      </c>
      <c r="CAA37" s="14" t="s">
        <v>2971</v>
      </c>
      <c r="CAB37" s="14" t="s">
        <v>2971</v>
      </c>
      <c r="CAC37" s="16">
        <v>20.0323102</v>
      </c>
      <c r="CAD37" s="16">
        <v>2.42326333</v>
      </c>
      <c r="CAE37" s="16">
        <v>55.2504039</v>
      </c>
      <c r="CAF37" s="16">
        <v>4.36187399</v>
      </c>
      <c r="CAG37" s="16">
        <v>14.7011309</v>
      </c>
      <c r="CAH37" s="16">
        <v>3.23101777</v>
      </c>
      <c r="CAI37" s="14" t="s">
        <v>2979</v>
      </c>
      <c r="CAJ37" s="16">
        <v>1.0</v>
      </c>
      <c r="CAK37" s="17"/>
      <c r="CAL37" s="16">
        <v>1.47</v>
      </c>
      <c r="CAM37" s="16">
        <v>0.78</v>
      </c>
      <c r="CAN37" s="16">
        <v>1.33</v>
      </c>
      <c r="CAO37" s="16">
        <v>1.35</v>
      </c>
      <c r="CAP37" s="16">
        <v>1.13</v>
      </c>
      <c r="CAQ37" s="16">
        <v>1.02</v>
      </c>
      <c r="CAR37" s="16">
        <v>1.12</v>
      </c>
      <c r="CAS37" s="16">
        <v>0.37</v>
      </c>
      <c r="CAT37" s="16">
        <v>1.3</v>
      </c>
      <c r="CAU37" s="16">
        <v>-0.67</v>
      </c>
      <c r="CAV37" s="16">
        <v>1.52</v>
      </c>
      <c r="CAW37" s="14" t="s">
        <v>2998</v>
      </c>
      <c r="CAX37" s="14" t="s">
        <v>2981</v>
      </c>
      <c r="CAY37" s="14" t="s">
        <v>2982</v>
      </c>
      <c r="CAZ37" s="16">
        <v>0.0</v>
      </c>
      <c r="CBA37" s="16">
        <v>0.0</v>
      </c>
      <c r="CBB37" s="16">
        <v>0.0</v>
      </c>
      <c r="CBC37" s="16">
        <v>0.0</v>
      </c>
      <c r="CBD37" s="16">
        <v>0.0</v>
      </c>
      <c r="CBE37" s="16">
        <v>0.0</v>
      </c>
      <c r="CBF37" s="16">
        <v>0.0</v>
      </c>
      <c r="CBG37" s="16">
        <v>0.0</v>
      </c>
      <c r="CBH37" s="16">
        <v>0.0</v>
      </c>
      <c r="CBI37" s="16">
        <v>0.0</v>
      </c>
      <c r="CBJ37" s="16">
        <v>0.0</v>
      </c>
      <c r="CBK37" s="16">
        <v>1.0</v>
      </c>
      <c r="CBL37" s="16">
        <v>0.0</v>
      </c>
      <c r="CBM37" s="16">
        <v>0.0</v>
      </c>
      <c r="CBN37" s="16">
        <v>1.0</v>
      </c>
      <c r="CBO37" s="16">
        <v>0.0</v>
      </c>
      <c r="CBP37" s="16">
        <v>0.0</v>
      </c>
      <c r="CBQ37" s="16">
        <v>0.0</v>
      </c>
      <c r="CBR37" s="16">
        <v>1.0</v>
      </c>
      <c r="CBS37" s="16">
        <v>0.0</v>
      </c>
      <c r="CBT37" s="16">
        <v>0.0</v>
      </c>
      <c r="CBU37" s="16">
        <v>0.0</v>
      </c>
      <c r="CBV37" s="16">
        <v>0.0</v>
      </c>
      <c r="CBW37" s="16">
        <v>0.0</v>
      </c>
      <c r="CBX37" s="16">
        <v>0.0</v>
      </c>
      <c r="CBY37" s="16">
        <v>0.0</v>
      </c>
      <c r="CBZ37" s="16">
        <v>0.0</v>
      </c>
      <c r="CCA37" s="14" t="s">
        <v>2971</v>
      </c>
      <c r="CCB37" s="14" t="s">
        <v>2574</v>
      </c>
      <c r="CCC37" s="14" t="s">
        <v>2971</v>
      </c>
      <c r="CCE37" s="14" t="s">
        <v>2574</v>
      </c>
      <c r="CCF37" s="16">
        <v>1.0</v>
      </c>
      <c r="CCG37" s="14" t="s">
        <v>3014</v>
      </c>
      <c r="CCH37" s="16">
        <v>4.0</v>
      </c>
      <c r="CCI37" s="14" t="s">
        <v>2644</v>
      </c>
      <c r="CCJ37" s="16">
        <v>-0.184</v>
      </c>
      <c r="CCK37" s="16">
        <v>0.51060421</v>
      </c>
      <c r="CCL37" s="16">
        <v>0.15440378</v>
      </c>
      <c r="CCM37" s="16">
        <v>0.33499201</v>
      </c>
      <c r="CCN37" s="14" t="s">
        <v>2644</v>
      </c>
      <c r="CCO37" s="14" t="s">
        <v>2644</v>
      </c>
      <c r="CCP37" s="16">
        <v>0.0</v>
      </c>
      <c r="CCQ37" s="16">
        <v>0.0</v>
      </c>
      <c r="CCR37" s="16">
        <v>0.0</v>
      </c>
      <c r="CCS37" s="16">
        <v>0.0</v>
      </c>
      <c r="CCT37" s="16">
        <v>0.0</v>
      </c>
      <c r="CCU37" s="16">
        <v>0.0</v>
      </c>
      <c r="CCV37" s="14" t="s">
        <v>2977</v>
      </c>
      <c r="CCW37" s="17"/>
      <c r="CCX37" s="14" t="s">
        <v>2985</v>
      </c>
      <c r="CCY37" s="14" t="s">
        <v>2986</v>
      </c>
      <c r="CCZ37" s="14" t="s">
        <v>2644</v>
      </c>
      <c r="CDA37" s="14" t="s">
        <v>2986</v>
      </c>
      <c r="CDB37" s="14" t="s">
        <v>2644</v>
      </c>
      <c r="CDC37" s="17"/>
      <c r="CDD37" s="17"/>
      <c r="CDE37" s="17"/>
      <c r="CDF37" s="17"/>
      <c r="CDG37" s="17"/>
      <c r="CDH37" s="17"/>
      <c r="CDI37" s="17"/>
      <c r="CDJ37" s="17"/>
      <c r="CDK37" s="17"/>
      <c r="CDL37" s="17"/>
      <c r="CDM37" s="17"/>
      <c r="CDN37" s="17"/>
      <c r="CDO37" s="17"/>
      <c r="CDP37" s="17"/>
      <c r="CDQ37" s="17"/>
      <c r="CDR37" s="17"/>
      <c r="CDS37" s="17"/>
      <c r="CDT37" s="17"/>
      <c r="CDU37" s="17"/>
    </row>
    <row r="38">
      <c r="A38" s="14" t="s">
        <v>2962</v>
      </c>
      <c r="B38" s="14" t="s">
        <v>2963</v>
      </c>
      <c r="C38" s="14" t="s">
        <v>2964</v>
      </c>
      <c r="D38" s="14" t="s">
        <v>2964</v>
      </c>
      <c r="E38" s="14" t="s">
        <v>3015</v>
      </c>
      <c r="F38" s="14" t="s">
        <v>2835</v>
      </c>
      <c r="I38" s="14" t="s">
        <v>3016</v>
      </c>
      <c r="J38" s="14" t="s">
        <v>2618</v>
      </c>
      <c r="K38" s="14" t="s">
        <v>2619</v>
      </c>
      <c r="L38" s="14" t="s">
        <v>2658</v>
      </c>
      <c r="M38" s="17"/>
      <c r="N38" s="14" t="s">
        <v>21</v>
      </c>
      <c r="O38" s="14" t="s">
        <v>21</v>
      </c>
      <c r="P38" s="14" t="s">
        <v>2690</v>
      </c>
      <c r="Q38" s="16">
        <v>11.0</v>
      </c>
      <c r="R38" s="16">
        <v>4104134.0</v>
      </c>
      <c r="S38" s="16">
        <v>4104134.0</v>
      </c>
      <c r="T38" s="14" t="s">
        <v>2631</v>
      </c>
      <c r="U38" s="14" t="s">
        <v>2621</v>
      </c>
      <c r="V38" s="14" t="s">
        <v>3017</v>
      </c>
      <c r="W38" s="14" t="s">
        <v>3018</v>
      </c>
      <c r="X38" s="16">
        <v>0.13</v>
      </c>
      <c r="Y38" s="17"/>
      <c r="Z38" s="16">
        <v>27.0</v>
      </c>
      <c r="AA38" s="16">
        <v>176.0</v>
      </c>
      <c r="AB38" s="17"/>
      <c r="AC38" s="16">
        <v>145.0</v>
      </c>
      <c r="AD38" s="16">
        <v>8348.0</v>
      </c>
      <c r="AE38" s="22">
        <v>45547.0</v>
      </c>
      <c r="AF38" s="17"/>
      <c r="AG38" s="17"/>
      <c r="AH38" s="17"/>
      <c r="AI38" s="17"/>
      <c r="AJ38" s="17"/>
      <c r="AK38" s="17"/>
      <c r="AL38" s="16">
        <v>60.0</v>
      </c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4" t="s">
        <v>2807</v>
      </c>
      <c r="BB38" s="17"/>
      <c r="BC38" s="17"/>
      <c r="BD38" s="17"/>
      <c r="BE38" s="17"/>
      <c r="BF38" s="17"/>
      <c r="BG38" s="16">
        <v>1.0</v>
      </c>
      <c r="BH38" s="17"/>
      <c r="BI38" s="14" t="s">
        <v>2565</v>
      </c>
      <c r="BJ38" s="14" t="s">
        <v>2566</v>
      </c>
      <c r="BK38" s="17"/>
      <c r="BL38" s="17"/>
      <c r="BM38" s="16">
        <v>279.266667</v>
      </c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7"/>
      <c r="MI38" s="17"/>
      <c r="MJ38" s="17"/>
      <c r="MK38" s="17"/>
      <c r="ML38" s="17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7"/>
      <c r="ND38" s="17"/>
      <c r="NE38" s="17"/>
      <c r="NF38" s="17"/>
      <c r="NG38" s="17"/>
      <c r="NH38" s="17"/>
      <c r="NI38" s="17"/>
      <c r="NJ38" s="17"/>
      <c r="NK38" s="17"/>
      <c r="NL38" s="17"/>
      <c r="NM38" s="17"/>
      <c r="NN38" s="17"/>
      <c r="NO38" s="17"/>
      <c r="NP38" s="17"/>
      <c r="NQ38" s="17"/>
      <c r="NR38" s="17"/>
      <c r="NS38" s="17"/>
      <c r="NT38" s="17"/>
      <c r="NU38" s="17"/>
      <c r="NV38" s="17"/>
      <c r="NW38" s="17"/>
      <c r="NX38" s="17"/>
      <c r="NY38" s="17"/>
      <c r="NZ38" s="17"/>
      <c r="OA38" s="17"/>
      <c r="OB38" s="17"/>
      <c r="OC38" s="17"/>
      <c r="OD38" s="17"/>
      <c r="OE38" s="17"/>
      <c r="OF38" s="17"/>
      <c r="OG38" s="17"/>
      <c r="OH38" s="17"/>
      <c r="OI38" s="17"/>
      <c r="OJ38" s="17"/>
      <c r="OK38" s="17"/>
      <c r="OL38" s="17"/>
      <c r="OM38" s="17"/>
      <c r="ON38" s="17"/>
      <c r="OO38" s="17"/>
      <c r="OP38" s="17"/>
      <c r="OQ38" s="17"/>
      <c r="OR38" s="17"/>
      <c r="OS38" s="17"/>
      <c r="OT38" s="17"/>
      <c r="OU38" s="17"/>
      <c r="OV38" s="17"/>
      <c r="OW38" s="17"/>
      <c r="OX38" s="17"/>
      <c r="OY38" s="17"/>
      <c r="OZ38" s="17"/>
      <c r="PA38" s="17"/>
      <c r="PB38" s="17"/>
      <c r="PC38" s="17"/>
      <c r="PD38" s="17"/>
      <c r="PE38" s="17"/>
      <c r="PF38" s="17"/>
      <c r="PG38" s="17"/>
      <c r="PH38" s="17"/>
      <c r="PI38" s="17"/>
      <c r="PJ38" s="17"/>
      <c r="PK38" s="17"/>
      <c r="PL38" s="17"/>
      <c r="PM38" s="17"/>
      <c r="PN38" s="17"/>
      <c r="PO38" s="17"/>
      <c r="PP38" s="17"/>
      <c r="PQ38" s="17"/>
      <c r="PR38" s="17"/>
      <c r="PS38" s="17"/>
      <c r="PT38" s="17"/>
      <c r="PU38" s="17"/>
      <c r="PV38" s="17"/>
      <c r="PW38" s="17"/>
      <c r="PX38" s="17"/>
      <c r="PY38" s="17"/>
      <c r="PZ38" s="17"/>
      <c r="QA38" s="17"/>
      <c r="QB38" s="17"/>
      <c r="QC38" s="17"/>
      <c r="QD38" s="17"/>
      <c r="QE38" s="17"/>
      <c r="QF38" s="17"/>
      <c r="QG38" s="17"/>
      <c r="QH38" s="17"/>
      <c r="QI38" s="17"/>
      <c r="QJ38" s="17"/>
      <c r="QK38" s="17"/>
      <c r="QL38" s="17"/>
      <c r="QM38" s="17"/>
      <c r="QN38" s="17"/>
      <c r="QO38" s="17"/>
      <c r="QP38" s="17"/>
      <c r="QQ38" s="17"/>
      <c r="QR38" s="17"/>
      <c r="QS38" s="17"/>
      <c r="QT38" s="17"/>
      <c r="QU38" s="17"/>
      <c r="QV38" s="17"/>
      <c r="QW38" s="17"/>
      <c r="QX38" s="17"/>
      <c r="QY38" s="17"/>
      <c r="QZ38" s="17"/>
      <c r="RA38" s="17"/>
      <c r="RB38" s="17"/>
      <c r="RC38" s="17"/>
      <c r="RD38" s="17"/>
      <c r="RE38" s="17"/>
      <c r="RF38" s="17"/>
      <c r="RG38" s="17"/>
      <c r="RH38" s="17"/>
      <c r="RI38" s="17"/>
      <c r="RJ38" s="17"/>
      <c r="RK38" s="17"/>
      <c r="RL38" s="17"/>
      <c r="RM38" s="17"/>
      <c r="RN38" s="17"/>
      <c r="RO38" s="17"/>
      <c r="RP38" s="17"/>
      <c r="RQ38" s="17"/>
      <c r="RR38" s="17"/>
      <c r="RS38" s="17"/>
      <c r="RT38" s="17"/>
      <c r="RU38" s="17"/>
      <c r="RV38" s="17"/>
      <c r="RW38" s="17"/>
      <c r="RX38" s="17"/>
      <c r="RY38" s="17"/>
      <c r="RZ38" s="17"/>
      <c r="SA38" s="17"/>
      <c r="SB38" s="17"/>
      <c r="SC38" s="17"/>
      <c r="SD38" s="17"/>
      <c r="SE38" s="17"/>
      <c r="SF38" s="17"/>
      <c r="SG38" s="17"/>
      <c r="SH38" s="17"/>
      <c r="SI38" s="17"/>
      <c r="SJ38" s="17"/>
      <c r="SK38" s="17"/>
      <c r="SL38" s="17"/>
      <c r="SM38" s="17"/>
      <c r="SN38" s="17"/>
      <c r="SO38" s="17"/>
      <c r="SP38" s="17"/>
      <c r="SQ38" s="17"/>
      <c r="SR38" s="17"/>
      <c r="SS38" s="17"/>
      <c r="ST38" s="17"/>
      <c r="SU38" s="17"/>
      <c r="SV38" s="17"/>
      <c r="SW38" s="14" t="s">
        <v>2968</v>
      </c>
      <c r="SX38" s="17"/>
      <c r="SY38" s="17"/>
      <c r="SZ38" s="17"/>
      <c r="TA38" s="17"/>
      <c r="TB38" s="17"/>
      <c r="TC38" s="17"/>
      <c r="TD38" s="17"/>
      <c r="TE38" s="17"/>
      <c r="TF38" s="17"/>
      <c r="TG38" s="17"/>
      <c r="TH38" s="17"/>
      <c r="TI38" s="17"/>
      <c r="TJ38" s="17"/>
      <c r="TK38" s="17"/>
      <c r="TL38" s="17"/>
      <c r="TM38" s="17"/>
      <c r="TN38" s="17"/>
      <c r="TO38" s="17"/>
      <c r="TP38" s="17"/>
      <c r="TQ38" s="17"/>
      <c r="TR38" s="17"/>
      <c r="TS38" s="17"/>
      <c r="TT38" s="17"/>
      <c r="TU38" s="17"/>
      <c r="TV38" s="17"/>
      <c r="TW38" s="17"/>
      <c r="TX38" s="17"/>
      <c r="TY38" s="17"/>
      <c r="TZ38" s="17"/>
      <c r="UA38" s="17"/>
      <c r="UB38" s="17"/>
      <c r="UC38" s="17"/>
      <c r="UD38" s="17"/>
      <c r="UE38" s="17"/>
      <c r="UF38" s="17"/>
      <c r="UG38" s="17"/>
      <c r="UH38" s="17"/>
      <c r="UI38" s="17"/>
      <c r="UJ38" s="17"/>
      <c r="UK38" s="17"/>
      <c r="UL38" s="17"/>
      <c r="UM38" s="17"/>
      <c r="UN38" s="17"/>
      <c r="UO38" s="17"/>
      <c r="UP38" s="17"/>
      <c r="UQ38" s="17"/>
      <c r="UR38" s="17"/>
      <c r="US38" s="17"/>
      <c r="UT38" s="17"/>
      <c r="UU38" s="17"/>
      <c r="UV38" s="17"/>
      <c r="UW38" s="17"/>
      <c r="UX38" s="17"/>
      <c r="UY38" s="17"/>
      <c r="UZ38" s="17"/>
      <c r="VA38" s="17"/>
      <c r="VB38" s="17"/>
      <c r="VC38" s="17"/>
      <c r="VD38" s="17"/>
      <c r="VE38" s="17"/>
      <c r="VF38" s="17"/>
      <c r="VG38" s="17"/>
      <c r="VH38" s="17"/>
      <c r="VI38" s="17"/>
      <c r="VJ38" s="17"/>
      <c r="VK38" s="17"/>
      <c r="VL38" s="17"/>
      <c r="VM38" s="17"/>
      <c r="VN38" s="17"/>
      <c r="VO38" s="17"/>
      <c r="VP38" s="17"/>
      <c r="VQ38" s="17"/>
      <c r="VR38" s="17"/>
      <c r="VS38" s="17"/>
      <c r="VT38" s="17"/>
      <c r="VU38" s="17"/>
      <c r="VV38" s="17"/>
      <c r="VW38" s="17"/>
      <c r="VX38" s="17"/>
      <c r="VY38" s="17"/>
      <c r="VZ38" s="17"/>
      <c r="WA38" s="17"/>
      <c r="WB38" s="17"/>
      <c r="WC38" s="17"/>
      <c r="WD38" s="17"/>
      <c r="WE38" s="17"/>
      <c r="WF38" s="17"/>
      <c r="WG38" s="17"/>
      <c r="WH38" s="17"/>
      <c r="WI38" s="17"/>
      <c r="WJ38" s="17"/>
      <c r="WK38" s="17"/>
      <c r="WL38" s="17"/>
      <c r="WM38" s="17"/>
      <c r="WN38" s="17"/>
      <c r="WO38" s="17"/>
      <c r="WP38" s="17"/>
      <c r="WQ38" s="17"/>
      <c r="WR38" s="17"/>
      <c r="WS38" s="17"/>
      <c r="WT38" s="17"/>
      <c r="WU38" s="17"/>
      <c r="WV38" s="17"/>
      <c r="WW38" s="17"/>
      <c r="WX38" s="17"/>
      <c r="WY38" s="17"/>
      <c r="WZ38" s="17"/>
      <c r="XA38" s="17"/>
      <c r="XB38" s="17"/>
      <c r="XC38" s="17"/>
      <c r="XD38" s="17"/>
      <c r="XE38" s="17"/>
      <c r="XF38" s="17"/>
      <c r="XG38" s="17"/>
      <c r="XH38" s="17"/>
      <c r="XI38" s="17"/>
      <c r="XJ38" s="17"/>
      <c r="XK38" s="17"/>
      <c r="XL38" s="17"/>
      <c r="XM38" s="17"/>
      <c r="XN38" s="17"/>
      <c r="XO38" s="17"/>
      <c r="XP38" s="17"/>
      <c r="XQ38" s="17"/>
      <c r="XR38" s="17"/>
      <c r="XS38" s="17"/>
      <c r="XT38" s="17"/>
      <c r="XU38" s="17"/>
      <c r="XV38" s="17"/>
      <c r="XW38" s="17"/>
      <c r="XX38" s="17"/>
      <c r="XY38" s="17"/>
      <c r="XZ38" s="17"/>
      <c r="YA38" s="17"/>
      <c r="YB38" s="17"/>
      <c r="YC38" s="17"/>
      <c r="YD38" s="17"/>
      <c r="YE38" s="17"/>
      <c r="YF38" s="17"/>
      <c r="YG38" s="17"/>
      <c r="YH38" s="17"/>
      <c r="YI38" s="17"/>
      <c r="YJ38" s="17"/>
      <c r="YK38" s="17"/>
      <c r="YL38" s="17"/>
      <c r="YM38" s="17"/>
      <c r="YN38" s="17"/>
      <c r="YO38" s="17"/>
      <c r="YP38" s="17"/>
      <c r="YQ38" s="17"/>
      <c r="YR38" s="17"/>
      <c r="YS38" s="17"/>
      <c r="YT38" s="17"/>
      <c r="YU38" s="17"/>
      <c r="YV38" s="17"/>
      <c r="YW38" s="17"/>
      <c r="YX38" s="17"/>
      <c r="YY38" s="17"/>
      <c r="YZ38" s="17"/>
      <c r="ZA38" s="17"/>
      <c r="ZB38" s="17"/>
      <c r="ZC38" s="17"/>
      <c r="ZD38" s="17"/>
      <c r="ZE38" s="17"/>
      <c r="ZF38" s="17"/>
      <c r="ZG38" s="17"/>
      <c r="ZH38" s="17"/>
      <c r="ZI38" s="17"/>
      <c r="ZJ38" s="17"/>
      <c r="ZK38" s="17"/>
      <c r="ZL38" s="17"/>
      <c r="ZM38" s="17"/>
      <c r="ZN38" s="17"/>
      <c r="ZO38" s="17"/>
      <c r="ZP38" s="17"/>
      <c r="ZQ38" s="17"/>
      <c r="ZR38" s="17"/>
      <c r="ZS38" s="17"/>
      <c r="ZT38" s="17"/>
      <c r="ZU38" s="17"/>
      <c r="ZV38" s="17"/>
      <c r="ZW38" s="17"/>
      <c r="ZX38" s="17"/>
      <c r="ZY38" s="17"/>
      <c r="ZZ38" s="17"/>
      <c r="AAA38" s="17"/>
      <c r="AAB38" s="17"/>
      <c r="AAC38" s="17"/>
      <c r="AAD38" s="17"/>
      <c r="AAE38" s="17"/>
      <c r="AAF38" s="17"/>
      <c r="AAG38" s="17"/>
      <c r="AAH38" s="17"/>
      <c r="AAI38" s="17"/>
      <c r="AAJ38" s="17"/>
      <c r="AAK38" s="17"/>
      <c r="AAL38" s="17"/>
      <c r="AAM38" s="17"/>
      <c r="AAN38" s="17"/>
      <c r="AAO38" s="17"/>
      <c r="AAP38" s="17"/>
      <c r="AAQ38" s="17"/>
      <c r="AAR38" s="17"/>
      <c r="AAS38" s="17"/>
      <c r="AAT38" s="17"/>
      <c r="AAU38" s="17"/>
      <c r="AAV38" s="17"/>
      <c r="AAW38" s="17"/>
      <c r="AAX38" s="17"/>
      <c r="AAY38" s="17"/>
      <c r="AAZ38" s="17"/>
      <c r="ABA38" s="17"/>
      <c r="ABB38" s="17"/>
      <c r="ABC38" s="17"/>
      <c r="ABD38" s="17"/>
      <c r="ABE38" s="17"/>
      <c r="ABF38" s="17"/>
      <c r="ABG38" s="17"/>
      <c r="ABH38" s="17"/>
      <c r="ABI38" s="17"/>
      <c r="ABJ38" s="17"/>
      <c r="ABK38" s="17"/>
      <c r="ABL38" s="17"/>
      <c r="ABM38" s="17"/>
      <c r="ABN38" s="17"/>
      <c r="ABO38" s="17"/>
      <c r="ABP38" s="17"/>
      <c r="ABQ38" s="17"/>
      <c r="ABR38" s="17"/>
      <c r="ABS38" s="17"/>
      <c r="ABT38" s="17"/>
      <c r="ABU38" s="17"/>
      <c r="ABV38" s="17"/>
      <c r="ABW38" s="17"/>
      <c r="ABX38" s="17"/>
      <c r="ABY38" s="17"/>
      <c r="ABZ38" s="17"/>
      <c r="ACA38" s="17"/>
      <c r="ACB38" s="17"/>
      <c r="ACC38" s="17"/>
      <c r="ACD38" s="17"/>
      <c r="ACE38" s="17"/>
      <c r="ACF38" s="17"/>
      <c r="ACG38" s="17"/>
      <c r="ACH38" s="17"/>
      <c r="ACI38" s="17"/>
      <c r="ACJ38" s="17"/>
      <c r="ACK38" s="17"/>
      <c r="ACL38" s="17"/>
      <c r="ACM38" s="17"/>
      <c r="ACN38" s="17"/>
      <c r="ACO38" s="17"/>
      <c r="ACP38" s="17"/>
      <c r="ACQ38" s="17"/>
      <c r="ACR38" s="17"/>
      <c r="ACS38" s="17"/>
      <c r="ACT38" s="17"/>
      <c r="ACU38" s="17"/>
      <c r="ACV38" s="17"/>
      <c r="ACW38" s="17"/>
      <c r="ACX38" s="17"/>
      <c r="ACY38" s="17"/>
      <c r="ACZ38" s="17"/>
      <c r="ADA38" s="17"/>
      <c r="ADB38" s="17"/>
      <c r="ADC38" s="17"/>
      <c r="ADD38" s="17"/>
      <c r="ADE38" s="17"/>
      <c r="ADF38" s="17"/>
      <c r="ADG38" s="17"/>
      <c r="ADH38" s="17"/>
      <c r="ADI38" s="14" t="s">
        <v>2969</v>
      </c>
      <c r="ADK38" s="14" t="s">
        <v>2944</v>
      </c>
      <c r="ADL38" s="17"/>
      <c r="ADM38" s="17"/>
      <c r="ADN38" s="17"/>
      <c r="ADO38" s="17"/>
      <c r="ADP38" s="17"/>
      <c r="ADQ38" s="17"/>
      <c r="ADR38" s="17"/>
      <c r="ADS38" s="17"/>
      <c r="ADT38" s="17"/>
      <c r="ADU38" s="17"/>
      <c r="ADV38" s="17"/>
      <c r="ADW38" s="17"/>
      <c r="ADX38" s="17"/>
      <c r="ADY38" s="17"/>
      <c r="ADZ38" s="17"/>
      <c r="AEA38" s="17"/>
      <c r="AEB38" s="17"/>
      <c r="AEC38" s="17"/>
      <c r="AED38" s="17"/>
      <c r="AEE38" s="17"/>
      <c r="AEF38" s="17"/>
      <c r="AEG38" s="17"/>
      <c r="AEH38" s="17"/>
      <c r="AEI38" s="17"/>
      <c r="AEJ38" s="17"/>
      <c r="AEK38" s="17"/>
      <c r="AEL38" s="17"/>
      <c r="AEM38" s="17"/>
      <c r="AEN38" s="17"/>
      <c r="AEO38" s="17"/>
      <c r="AEP38" s="17"/>
      <c r="AEQ38" s="17"/>
      <c r="AER38" s="17"/>
      <c r="AES38" s="17"/>
      <c r="AET38" s="17"/>
      <c r="AEU38" s="17"/>
      <c r="AEV38" s="17"/>
      <c r="AEW38" s="17"/>
      <c r="AEX38" s="17"/>
      <c r="AEY38" s="17"/>
      <c r="AEZ38" s="17"/>
      <c r="AFA38" s="17"/>
      <c r="AFB38" s="17"/>
      <c r="AFC38" s="17"/>
      <c r="AFD38" s="17"/>
      <c r="AFE38" s="17"/>
      <c r="AFF38" s="17"/>
      <c r="AFG38" s="17"/>
      <c r="AFH38" s="17"/>
      <c r="AFI38" s="17"/>
      <c r="AFJ38" s="17"/>
      <c r="AFK38" s="17"/>
      <c r="AFL38" s="17"/>
      <c r="AFM38" s="17"/>
      <c r="AFN38" s="17"/>
      <c r="AFO38" s="17"/>
      <c r="AFP38" s="17"/>
      <c r="AFQ38" s="17"/>
      <c r="AFR38" s="17"/>
      <c r="AFS38" s="17"/>
      <c r="AFT38" s="17"/>
      <c r="AFU38" s="17"/>
      <c r="AFV38" s="17"/>
      <c r="AFW38" s="17"/>
      <c r="AFX38" s="17"/>
      <c r="AFY38" s="17"/>
      <c r="AFZ38" s="17"/>
      <c r="AGA38" s="17"/>
      <c r="AGB38" s="17"/>
      <c r="AGC38" s="17"/>
      <c r="AGD38" s="17"/>
      <c r="AGE38" s="17"/>
      <c r="AGF38" s="17"/>
      <c r="AGG38" s="17"/>
      <c r="AGH38" s="17"/>
      <c r="AGI38" s="17"/>
      <c r="AGJ38" s="17"/>
      <c r="AGK38" s="17"/>
      <c r="AGL38" s="17"/>
      <c r="AGM38" s="17"/>
      <c r="AGN38" s="17"/>
      <c r="AGO38" s="17"/>
      <c r="AGP38" s="17"/>
      <c r="AGQ38" s="17"/>
      <c r="AGR38" s="17"/>
      <c r="AGS38" s="17"/>
      <c r="AGT38" s="17"/>
      <c r="AGU38" s="17"/>
      <c r="AGV38" s="17"/>
      <c r="AGW38" s="17"/>
      <c r="AGX38" s="17"/>
      <c r="AGY38" s="17"/>
      <c r="AGZ38" s="17"/>
      <c r="AHA38" s="17"/>
      <c r="AHB38" s="17"/>
      <c r="AHC38" s="17"/>
      <c r="AHD38" s="17"/>
      <c r="AHE38" s="17"/>
      <c r="AHF38" s="17"/>
      <c r="AHG38" s="17"/>
      <c r="AHH38" s="17"/>
      <c r="AHI38" s="17"/>
      <c r="AHJ38" s="17"/>
      <c r="AHK38" s="17"/>
      <c r="AHL38" s="17"/>
      <c r="AHM38" s="17"/>
      <c r="AHN38" s="17"/>
      <c r="AHO38" s="17"/>
      <c r="AHP38" s="17"/>
      <c r="AHQ38" s="17"/>
      <c r="AHR38" s="17"/>
      <c r="AHS38" s="17"/>
      <c r="AHT38" s="17"/>
      <c r="AHU38" s="17"/>
      <c r="AHV38" s="17"/>
      <c r="AHW38" s="17"/>
      <c r="AHX38" s="17"/>
      <c r="AHY38" s="17"/>
      <c r="AHZ38" s="17"/>
      <c r="AIA38" s="17"/>
      <c r="AIB38" s="17"/>
      <c r="AIC38" s="17"/>
      <c r="AID38" s="17"/>
      <c r="AIE38" s="17"/>
      <c r="AIF38" s="17"/>
      <c r="AIG38" s="17"/>
      <c r="AIH38" s="17"/>
      <c r="AII38" s="17"/>
      <c r="AIJ38" s="17"/>
      <c r="AIK38" s="17"/>
      <c r="AIL38" s="17"/>
      <c r="AIM38" s="17"/>
      <c r="AIN38" s="17"/>
      <c r="AIO38" s="17"/>
      <c r="AIP38" s="17"/>
      <c r="AIQ38" s="17"/>
      <c r="AIR38" s="17"/>
      <c r="AIS38" s="17"/>
      <c r="AIT38" s="17"/>
      <c r="AIU38" s="17"/>
      <c r="AIV38" s="17"/>
      <c r="AIW38" s="17"/>
      <c r="AIX38" s="17"/>
      <c r="AIY38" s="17"/>
      <c r="AIZ38" s="17"/>
      <c r="AJA38" s="17"/>
      <c r="AJB38" s="17"/>
      <c r="AJC38" s="17"/>
      <c r="AJD38" s="17"/>
      <c r="AJE38" s="17"/>
      <c r="AJF38" s="17"/>
      <c r="AJG38" s="17"/>
      <c r="AJH38" s="17"/>
      <c r="AJI38" s="17"/>
      <c r="AJJ38" s="17"/>
      <c r="AJK38" s="17"/>
      <c r="AJL38" s="17"/>
      <c r="AJM38" s="17"/>
      <c r="AJN38" s="17"/>
      <c r="AJO38" s="17"/>
      <c r="AJP38" s="17"/>
      <c r="AJQ38" s="17"/>
      <c r="AJR38" s="17"/>
      <c r="AJS38" s="17"/>
      <c r="AJT38" s="17"/>
      <c r="AJU38" s="17"/>
      <c r="AJV38" s="17"/>
      <c r="AJW38" s="17"/>
      <c r="AJX38" s="17"/>
      <c r="AJY38" s="17"/>
      <c r="AJZ38" s="17"/>
      <c r="AKA38" s="17"/>
      <c r="AKB38" s="17"/>
      <c r="AKC38" s="17"/>
      <c r="AKD38" s="17"/>
      <c r="AKE38" s="17"/>
      <c r="AKF38" s="17"/>
      <c r="AKG38" s="17"/>
      <c r="AKH38" s="17"/>
      <c r="AKI38" s="17"/>
      <c r="AKJ38" s="17"/>
      <c r="AKK38" s="17"/>
      <c r="AKL38" s="17"/>
      <c r="AKM38" s="17"/>
      <c r="AKN38" s="17"/>
      <c r="AKO38" s="17"/>
      <c r="AKP38" s="17"/>
      <c r="AKQ38" s="17"/>
      <c r="AKR38" s="17"/>
      <c r="AKS38" s="17"/>
      <c r="AKT38" s="17"/>
      <c r="AKU38" s="17"/>
      <c r="AKV38" s="17"/>
      <c r="AKW38" s="17"/>
      <c r="AKX38" s="17"/>
      <c r="AKY38" s="17"/>
      <c r="AKZ38" s="17"/>
      <c r="ALA38" s="17"/>
      <c r="ALB38" s="17"/>
      <c r="ALC38" s="17"/>
      <c r="ALD38" s="17"/>
      <c r="ALE38" s="17"/>
      <c r="ALF38" s="17"/>
      <c r="ALG38" s="17"/>
      <c r="ALH38" s="17"/>
      <c r="ALI38" s="17"/>
      <c r="ALJ38" s="17"/>
      <c r="ALK38" s="17"/>
      <c r="ALL38" s="17"/>
      <c r="ALM38" s="17"/>
      <c r="ALN38" s="17"/>
      <c r="ALO38" s="17"/>
      <c r="ALP38" s="17"/>
      <c r="ALQ38" s="17"/>
      <c r="ALR38" s="17"/>
      <c r="ALS38" s="17"/>
      <c r="ALT38" s="17"/>
      <c r="ALU38" s="17"/>
      <c r="ALV38" s="17"/>
      <c r="ALW38" s="17"/>
      <c r="ALX38" s="17"/>
      <c r="ALY38" s="17"/>
      <c r="ALZ38" s="17"/>
      <c r="AMA38" s="17"/>
      <c r="AMB38" s="17"/>
      <c r="AMC38" s="17"/>
      <c r="AMD38" s="17"/>
      <c r="AME38" s="17"/>
      <c r="AMF38" s="17"/>
      <c r="AMG38" s="17"/>
      <c r="AMH38" s="17"/>
      <c r="AMI38" s="17"/>
      <c r="AMJ38" s="17"/>
      <c r="AMK38" s="17"/>
      <c r="AML38" s="17"/>
      <c r="AMM38" s="17"/>
      <c r="AMN38" s="17"/>
      <c r="AMO38" s="17"/>
      <c r="AMP38" s="17"/>
      <c r="AMQ38" s="17"/>
      <c r="AMR38" s="17"/>
      <c r="AMS38" s="17"/>
      <c r="AMT38" s="17"/>
      <c r="AMU38" s="17"/>
      <c r="AMV38" s="17"/>
      <c r="AMW38" s="17"/>
      <c r="AMX38" s="17"/>
      <c r="AMY38" s="17"/>
      <c r="AMZ38" s="17"/>
      <c r="ANA38" s="17"/>
      <c r="ANB38" s="17"/>
      <c r="ANC38" s="17"/>
      <c r="AND38" s="17"/>
      <c r="ANE38" s="17"/>
      <c r="ANF38" s="17"/>
      <c r="ANG38" s="17"/>
      <c r="ANH38" s="17"/>
      <c r="ANI38" s="17"/>
      <c r="ANJ38" s="17"/>
      <c r="ANK38" s="17"/>
      <c r="ANL38" s="17"/>
      <c r="ANM38" s="17"/>
      <c r="ANN38" s="17"/>
      <c r="ANO38" s="17"/>
      <c r="ANP38" s="17"/>
      <c r="ANQ38" s="17"/>
      <c r="ANR38" s="17"/>
      <c r="ANS38" s="17"/>
      <c r="ANT38" s="17"/>
      <c r="ANU38" s="16">
        <v>27.1</v>
      </c>
      <c r="ANV38" s="17"/>
      <c r="ANW38" s="17"/>
      <c r="ANX38" s="17"/>
      <c r="ANY38" s="17"/>
      <c r="ANZ38" s="17"/>
      <c r="AOA38" s="17"/>
      <c r="AOB38" s="17"/>
      <c r="AOC38" s="17"/>
      <c r="AOD38" s="17"/>
      <c r="AOE38" s="17"/>
      <c r="AOF38" s="17"/>
      <c r="AOG38" s="17"/>
      <c r="AOH38" s="17"/>
      <c r="AOI38" s="17"/>
      <c r="AOJ38" s="17"/>
      <c r="AOK38" s="17"/>
      <c r="AOL38" s="17"/>
      <c r="AOM38" s="17"/>
      <c r="AON38" s="17"/>
      <c r="AOO38" s="17"/>
      <c r="AOP38" s="17"/>
      <c r="AOQ38" s="17"/>
      <c r="AOR38" s="17"/>
      <c r="AOS38" s="17"/>
      <c r="AOT38" s="17"/>
      <c r="AOU38" s="17"/>
      <c r="AOV38" s="17"/>
      <c r="AOW38" s="17"/>
      <c r="AOX38" s="17"/>
      <c r="AOY38" s="17"/>
      <c r="AOZ38" s="17"/>
      <c r="APA38" s="17"/>
      <c r="APB38" s="17"/>
      <c r="APC38" s="17"/>
      <c r="APD38" s="17"/>
      <c r="APE38" s="17"/>
      <c r="APF38" s="17"/>
      <c r="APG38" s="17"/>
      <c r="APH38" s="17"/>
      <c r="API38" s="17"/>
      <c r="APJ38" s="17"/>
      <c r="APK38" s="17"/>
      <c r="APL38" s="17"/>
      <c r="APM38" s="17"/>
      <c r="APN38" s="17"/>
      <c r="APO38" s="17"/>
      <c r="APP38" s="17"/>
      <c r="APQ38" s="17"/>
      <c r="APR38" s="17"/>
      <c r="APS38" s="17"/>
      <c r="APT38" s="17"/>
      <c r="APU38" s="17"/>
      <c r="APV38" s="17"/>
      <c r="APW38" s="17"/>
      <c r="APX38" s="17"/>
      <c r="APY38" s="17"/>
      <c r="APZ38" s="17"/>
      <c r="AQA38" s="17"/>
      <c r="AQB38" s="17"/>
      <c r="AQC38" s="17"/>
      <c r="AQD38" s="17"/>
      <c r="AQE38" s="17"/>
      <c r="AQF38" s="17"/>
      <c r="AQG38" s="17"/>
      <c r="AQH38" s="17"/>
      <c r="AQI38" s="17"/>
      <c r="AQJ38" s="17"/>
      <c r="AQK38" s="17"/>
      <c r="AQL38" s="17"/>
      <c r="AQM38" s="17"/>
      <c r="AQN38" s="17"/>
      <c r="AQO38" s="17"/>
      <c r="AQP38" s="17"/>
      <c r="AQQ38" s="17"/>
      <c r="AQR38" s="17"/>
      <c r="AQS38" s="17"/>
      <c r="AQT38" s="17"/>
      <c r="AQU38" s="17"/>
      <c r="AQV38" s="17"/>
      <c r="AQW38" s="17"/>
      <c r="AQX38" s="17"/>
      <c r="AQY38" s="17"/>
      <c r="AQZ38" s="17"/>
      <c r="ARA38" s="17"/>
      <c r="ARB38" s="17"/>
      <c r="ARC38" s="17"/>
      <c r="ARD38" s="17"/>
      <c r="ARE38" s="17"/>
      <c r="ARF38" s="17"/>
      <c r="ARG38" s="17"/>
      <c r="ARH38" s="17"/>
      <c r="ARI38" s="17"/>
      <c r="ARJ38" s="17"/>
      <c r="ARK38" s="17"/>
      <c r="ARL38" s="17"/>
      <c r="ARM38" s="17"/>
      <c r="ARN38" s="17"/>
      <c r="ARO38" s="17"/>
      <c r="ARP38" s="17"/>
      <c r="ARQ38" s="17"/>
      <c r="ARR38" s="17"/>
      <c r="ARS38" s="17"/>
      <c r="ART38" s="17"/>
      <c r="ARU38" s="17"/>
      <c r="ARV38" s="17"/>
      <c r="ARW38" s="17"/>
      <c r="ARX38" s="17"/>
      <c r="ARY38" s="17"/>
      <c r="ARZ38" s="17"/>
      <c r="ASA38" s="17"/>
      <c r="ASB38" s="17"/>
      <c r="ASC38" s="17"/>
      <c r="ASD38" s="17"/>
      <c r="ASE38" s="17"/>
      <c r="ASF38" s="17"/>
      <c r="ASG38" s="17"/>
      <c r="ASH38" s="17"/>
      <c r="ASI38" s="17"/>
      <c r="ASJ38" s="17"/>
      <c r="ASK38" s="17"/>
      <c r="ASL38" s="17"/>
      <c r="ASM38" s="17"/>
      <c r="ASN38" s="17"/>
      <c r="ASO38" s="17"/>
      <c r="ASP38" s="17"/>
      <c r="ASQ38" s="17"/>
      <c r="ASR38" s="17"/>
      <c r="ASS38" s="17"/>
      <c r="AST38" s="17"/>
      <c r="ASU38" s="17"/>
      <c r="ASV38" s="17"/>
      <c r="ASW38" s="17"/>
      <c r="ASX38" s="17"/>
      <c r="ASY38" s="17"/>
      <c r="ASZ38" s="17"/>
      <c r="ATA38" s="17"/>
      <c r="ATB38" s="17"/>
      <c r="ATC38" s="17"/>
      <c r="ATD38" s="17"/>
      <c r="ATE38" s="17"/>
      <c r="ATF38" s="17"/>
      <c r="ATG38" s="17"/>
      <c r="ATH38" s="17"/>
      <c r="ATI38" s="17"/>
      <c r="ATJ38" s="17"/>
      <c r="ATK38" s="17"/>
      <c r="ATL38" s="17"/>
      <c r="ATM38" s="17"/>
      <c r="ATN38" s="17"/>
      <c r="ATO38" s="17"/>
      <c r="ATP38" s="17"/>
      <c r="ATQ38" s="17"/>
      <c r="ATR38" s="17"/>
      <c r="ATS38" s="17"/>
      <c r="ATT38" s="17"/>
      <c r="ATU38" s="17"/>
      <c r="ATV38" s="17"/>
      <c r="ATW38" s="17"/>
      <c r="ATX38" s="17"/>
      <c r="ATY38" s="17"/>
      <c r="ATZ38" s="17"/>
      <c r="AUA38" s="17"/>
      <c r="AUB38" s="17"/>
      <c r="AUC38" s="17"/>
      <c r="AUD38" s="17"/>
      <c r="AUE38" s="17"/>
      <c r="AUF38" s="17"/>
      <c r="AUG38" s="17"/>
      <c r="AUH38" s="17"/>
      <c r="AUI38" s="17"/>
      <c r="AUJ38" s="17"/>
      <c r="AUK38" s="17"/>
      <c r="AUL38" s="17"/>
      <c r="AUM38" s="17"/>
      <c r="AUN38" s="17"/>
      <c r="AUO38" s="17"/>
      <c r="AUP38" s="17"/>
      <c r="AUQ38" s="17"/>
      <c r="AUR38" s="17"/>
      <c r="AUS38" s="17"/>
      <c r="AUT38" s="17"/>
      <c r="AUU38" s="17"/>
      <c r="AUV38" s="17"/>
      <c r="AUW38" s="17"/>
      <c r="AUX38" s="17"/>
      <c r="AUY38" s="17"/>
      <c r="AUZ38" s="17"/>
      <c r="AVA38" s="17"/>
      <c r="AVB38" s="17"/>
      <c r="AVC38" s="17"/>
      <c r="AVD38" s="17"/>
      <c r="AVE38" s="17"/>
      <c r="AVF38" s="17"/>
      <c r="AVG38" s="17"/>
      <c r="AVH38" s="17"/>
      <c r="AVI38" s="17"/>
      <c r="AVJ38" s="17"/>
      <c r="AVK38" s="17"/>
      <c r="AVL38" s="17"/>
      <c r="AVM38" s="17"/>
      <c r="AVN38" s="17"/>
      <c r="AVO38" s="17"/>
      <c r="AVP38" s="17"/>
      <c r="AVQ38" s="17"/>
      <c r="AVR38" s="17"/>
      <c r="AVS38" s="17"/>
      <c r="AVT38" s="16">
        <v>6137.36728</v>
      </c>
      <c r="AVU38" s="16">
        <v>3508.37475</v>
      </c>
      <c r="AVV38" s="17"/>
      <c r="AVW38" s="17"/>
      <c r="AVX38" s="17"/>
      <c r="AVY38" s="17"/>
      <c r="AVZ38" s="17"/>
      <c r="AWA38" s="17"/>
      <c r="AWB38" s="17"/>
      <c r="AWC38" s="17"/>
      <c r="AWD38" s="17"/>
      <c r="AWE38" s="17"/>
      <c r="AWF38" s="17"/>
      <c r="AWG38" s="17"/>
      <c r="AWH38" s="17"/>
      <c r="AWI38" s="17"/>
      <c r="AWJ38" s="17"/>
      <c r="AWK38" s="17"/>
      <c r="AWL38" s="17"/>
      <c r="AWM38" s="17"/>
      <c r="AWN38" s="17"/>
      <c r="AWO38" s="17"/>
      <c r="AWP38" s="17"/>
      <c r="AWQ38" s="17"/>
      <c r="AWR38" s="17"/>
      <c r="AWS38" s="17"/>
      <c r="AWT38" s="17"/>
      <c r="AWU38" s="17"/>
      <c r="AWV38" s="17"/>
      <c r="AWW38" s="17"/>
      <c r="AWX38" s="17"/>
      <c r="AWY38" s="17"/>
      <c r="AWZ38" s="17"/>
      <c r="AXA38" s="17"/>
      <c r="AXB38" s="17"/>
      <c r="AXC38" s="17"/>
      <c r="AXD38" s="17"/>
      <c r="AXE38" s="17"/>
      <c r="AXF38" s="17"/>
      <c r="AXG38" s="17"/>
      <c r="AXH38" s="17"/>
      <c r="AXI38" s="17"/>
      <c r="AXJ38" s="17"/>
      <c r="AXK38" s="17"/>
      <c r="AXL38" s="17"/>
      <c r="AXM38" s="17"/>
      <c r="AXN38" s="17"/>
      <c r="AXO38" s="17"/>
      <c r="AXP38" s="17"/>
      <c r="AXQ38" s="17"/>
      <c r="AXR38" s="17"/>
      <c r="AXS38" s="17"/>
      <c r="AXT38" s="17"/>
      <c r="AXU38" s="17"/>
      <c r="AXV38" s="17"/>
      <c r="AXW38" s="17"/>
      <c r="AXX38" s="17"/>
      <c r="AXY38" s="17"/>
      <c r="AXZ38" s="17"/>
      <c r="AYA38" s="17"/>
      <c r="AYB38" s="17"/>
      <c r="AYC38" s="17"/>
      <c r="AYD38" s="17"/>
      <c r="AYE38" s="17"/>
      <c r="AYF38" s="17"/>
      <c r="AYG38" s="17"/>
      <c r="AYH38" s="17"/>
      <c r="AYI38" s="17"/>
      <c r="AYJ38" s="17"/>
      <c r="AYK38" s="17"/>
      <c r="AYL38" s="17"/>
      <c r="AYM38" s="17"/>
      <c r="AYN38" s="17"/>
      <c r="AYO38" s="17"/>
      <c r="AYP38" s="17"/>
      <c r="AYQ38" s="17"/>
      <c r="AYR38" s="17"/>
      <c r="AYS38" s="17"/>
      <c r="AYT38" s="17"/>
      <c r="AYU38" s="17"/>
      <c r="AYV38" s="17"/>
      <c r="AYW38" s="17"/>
      <c r="AYX38" s="17"/>
      <c r="AYY38" s="17"/>
      <c r="AYZ38" s="17"/>
      <c r="AZA38" s="17"/>
      <c r="AZB38" s="17"/>
      <c r="AZC38" s="17"/>
      <c r="AZD38" s="17"/>
      <c r="AZE38" s="17"/>
      <c r="AZF38" s="17"/>
      <c r="AZG38" s="17"/>
      <c r="AZH38" s="17"/>
      <c r="AZI38" s="17"/>
      <c r="AZJ38" s="17"/>
      <c r="AZK38" s="17"/>
      <c r="AZL38" s="17"/>
      <c r="AZM38" s="17"/>
      <c r="AZN38" s="17"/>
      <c r="AZO38" s="17"/>
      <c r="AZP38" s="17"/>
      <c r="AZQ38" s="17"/>
      <c r="AZR38" s="17"/>
      <c r="AZS38" s="17"/>
      <c r="AZT38" s="17"/>
      <c r="AZU38" s="17"/>
      <c r="AZV38" s="17"/>
      <c r="AZW38" s="17"/>
      <c r="AZX38" s="17"/>
      <c r="AZY38" s="17"/>
      <c r="AZZ38" s="17"/>
      <c r="BAA38" s="17"/>
      <c r="BAB38" s="17"/>
      <c r="BAC38" s="17"/>
      <c r="BAD38" s="17"/>
      <c r="BAE38" s="17"/>
      <c r="BAF38" s="17"/>
      <c r="BAG38" s="17"/>
      <c r="BAH38" s="17"/>
      <c r="BAI38" s="17"/>
      <c r="BAJ38" s="17"/>
      <c r="BAK38" s="17"/>
      <c r="BAL38" s="17"/>
      <c r="BAM38" s="17"/>
      <c r="BAN38" s="17"/>
      <c r="BAO38" s="17"/>
      <c r="BAP38" s="17"/>
      <c r="BAQ38" s="17"/>
      <c r="BAR38" s="17"/>
      <c r="BAS38" s="17"/>
      <c r="BAT38" s="17"/>
      <c r="BAU38" s="17"/>
      <c r="BAV38" s="17"/>
      <c r="BAW38" s="17"/>
      <c r="BAX38" s="17"/>
      <c r="BAY38" s="17"/>
      <c r="BAZ38" s="17"/>
      <c r="BBA38" s="17"/>
      <c r="BBB38" s="17"/>
      <c r="BBC38" s="17"/>
      <c r="BBD38" s="17"/>
      <c r="BBE38" s="17"/>
      <c r="BBF38" s="17"/>
      <c r="BBG38" s="17"/>
      <c r="BBH38" s="17"/>
      <c r="BBI38" s="17"/>
      <c r="BBJ38" s="17"/>
      <c r="BBK38" s="17"/>
      <c r="BBL38" s="17"/>
      <c r="BBM38" s="17"/>
      <c r="BBN38" s="17"/>
      <c r="BBO38" s="17"/>
      <c r="BBP38" s="17"/>
      <c r="BBQ38" s="17"/>
      <c r="BBR38" s="17"/>
      <c r="BBS38" s="17"/>
      <c r="BBT38" s="17"/>
      <c r="BBU38" s="17"/>
      <c r="BBV38" s="17"/>
      <c r="BBW38" s="17"/>
      <c r="BBX38" s="17"/>
      <c r="BBY38" s="17"/>
      <c r="BBZ38" s="17"/>
      <c r="BCA38" s="17"/>
      <c r="BCB38" s="17"/>
      <c r="BCC38" s="17"/>
      <c r="BCD38" s="17"/>
      <c r="BCE38" s="17"/>
      <c r="BCF38" s="17"/>
      <c r="BCG38" s="17"/>
      <c r="BCH38" s="17"/>
      <c r="BCI38" s="17"/>
      <c r="BCJ38" s="17"/>
      <c r="BCK38" s="17"/>
      <c r="BCL38" s="17"/>
      <c r="BCM38" s="17"/>
      <c r="BCN38" s="17"/>
      <c r="BCO38" s="17"/>
      <c r="BCP38" s="17"/>
      <c r="BCQ38" s="17"/>
      <c r="BCR38" s="17"/>
      <c r="BCS38" s="17"/>
      <c r="BCT38" s="17"/>
      <c r="BCU38" s="17"/>
      <c r="BCV38" s="17"/>
      <c r="BCW38" s="17"/>
      <c r="BCX38" s="17"/>
      <c r="BCY38" s="17"/>
      <c r="BCZ38" s="17"/>
      <c r="BDA38" s="17"/>
      <c r="BDB38" s="17"/>
      <c r="BDC38" s="17"/>
      <c r="BDD38" s="17"/>
      <c r="BDE38" s="17"/>
      <c r="BDF38" s="17"/>
      <c r="BDG38" s="17"/>
      <c r="BDH38" s="17"/>
      <c r="BDI38" s="17"/>
      <c r="BDJ38" s="17"/>
      <c r="BDK38" s="17"/>
      <c r="BDL38" s="17"/>
      <c r="BDM38" s="17"/>
      <c r="BDN38" s="17"/>
      <c r="BDO38" s="17"/>
      <c r="BDP38" s="17"/>
      <c r="BDQ38" s="17"/>
      <c r="BDR38" s="17"/>
      <c r="BDS38" s="17"/>
      <c r="BDT38" s="17"/>
      <c r="BDU38" s="17"/>
      <c r="BDV38" s="17"/>
      <c r="BDW38" s="17"/>
      <c r="BDX38" s="17"/>
      <c r="BDY38" s="17"/>
      <c r="BDZ38" s="17"/>
      <c r="BEA38" s="17"/>
      <c r="BEB38" s="17"/>
      <c r="BEC38" s="17"/>
      <c r="BED38" s="17"/>
      <c r="BEE38" s="17"/>
      <c r="BEF38" s="17"/>
      <c r="BEG38" s="17"/>
      <c r="BEH38" s="17"/>
      <c r="BEI38" s="17"/>
      <c r="BEJ38" s="17"/>
      <c r="BEK38" s="17"/>
      <c r="BEL38" s="17"/>
      <c r="BEM38" s="17"/>
      <c r="BEN38" s="17"/>
      <c r="BEO38" s="17"/>
      <c r="BEP38" s="17"/>
      <c r="BEQ38" s="17"/>
      <c r="BER38" s="17"/>
      <c r="BES38" s="17"/>
      <c r="BET38" s="17"/>
      <c r="BEU38" s="17"/>
      <c r="BEV38" s="17"/>
      <c r="BEW38" s="17"/>
      <c r="BEX38" s="17"/>
      <c r="BEY38" s="17"/>
      <c r="BEZ38" s="17"/>
      <c r="BFA38" s="17"/>
      <c r="BFB38" s="17"/>
      <c r="BFC38" s="17"/>
      <c r="BFD38" s="17"/>
      <c r="BFE38" s="17"/>
      <c r="BFF38" s="17"/>
      <c r="BFG38" s="17"/>
      <c r="BFH38" s="17"/>
      <c r="BFI38" s="17"/>
      <c r="BFJ38" s="17"/>
      <c r="BFK38" s="17"/>
      <c r="BFL38" s="17"/>
      <c r="BFM38" s="17"/>
      <c r="BFN38" s="17"/>
      <c r="BFO38" s="17"/>
      <c r="BFP38" s="17"/>
      <c r="BFQ38" s="17"/>
      <c r="BFR38" s="17"/>
      <c r="BFS38" s="17"/>
      <c r="BFT38" s="17"/>
      <c r="BFU38" s="17"/>
      <c r="BFV38" s="17"/>
      <c r="BFW38" s="17"/>
      <c r="BFX38" s="17"/>
      <c r="BFY38" s="17"/>
      <c r="BFZ38" s="17"/>
      <c r="BGA38" s="17"/>
      <c r="BGB38" s="17"/>
      <c r="BGC38" s="17"/>
      <c r="BGD38" s="17"/>
      <c r="BGE38" s="17"/>
      <c r="BGF38" s="17"/>
      <c r="BGG38" s="17"/>
      <c r="BGH38" s="17"/>
      <c r="BGI38" s="17"/>
      <c r="BGJ38" s="17"/>
      <c r="BGK38" s="17"/>
      <c r="BGL38" s="17"/>
      <c r="BGM38" s="17"/>
      <c r="BGN38" s="17"/>
      <c r="BGO38" s="17"/>
      <c r="BGP38" s="17"/>
      <c r="BGQ38" s="17"/>
      <c r="BGR38" s="17"/>
      <c r="BGS38" s="17"/>
      <c r="BGT38" s="17"/>
      <c r="BGU38" s="17"/>
      <c r="BGV38" s="17"/>
      <c r="BGW38" s="17"/>
      <c r="BGX38" s="17"/>
      <c r="BGY38" s="17"/>
      <c r="BGZ38" s="17"/>
      <c r="BHA38" s="17"/>
      <c r="BHB38" s="17"/>
      <c r="BHC38" s="17"/>
      <c r="BHD38" s="17"/>
      <c r="BHE38" s="17"/>
      <c r="BHF38" s="17"/>
      <c r="BHG38" s="17"/>
      <c r="BHH38" s="17"/>
      <c r="BHI38" s="17"/>
      <c r="BHJ38" s="17"/>
      <c r="BHK38" s="17"/>
      <c r="BHL38" s="17"/>
      <c r="BHM38" s="17"/>
      <c r="BHN38" s="17"/>
      <c r="BHO38" s="17"/>
      <c r="BHP38" s="17"/>
      <c r="BHQ38" s="17"/>
      <c r="BHR38" s="17"/>
      <c r="BHS38" s="17"/>
      <c r="BHT38" s="17"/>
      <c r="BHU38" s="17"/>
      <c r="BHV38" s="17"/>
      <c r="BHW38" s="17"/>
      <c r="BHX38" s="17"/>
      <c r="BHY38" s="17"/>
      <c r="BHZ38" s="17"/>
      <c r="BIA38" s="17"/>
      <c r="BIB38" s="17"/>
      <c r="BIC38" s="17"/>
      <c r="BID38" s="17"/>
      <c r="BIE38" s="17"/>
      <c r="BIF38" s="17"/>
      <c r="BIG38" s="17"/>
      <c r="BIH38" s="17"/>
      <c r="BII38" s="17"/>
      <c r="BIJ38" s="17"/>
      <c r="BIK38" s="17"/>
      <c r="BIL38" s="17"/>
      <c r="BIM38" s="17"/>
      <c r="BIN38" s="17"/>
      <c r="BIO38" s="17"/>
      <c r="BIP38" s="17"/>
      <c r="BIQ38" s="17"/>
      <c r="BIR38" s="17"/>
      <c r="BIS38" s="17"/>
      <c r="BIT38" s="17"/>
      <c r="BIU38" s="14" t="s">
        <v>2970</v>
      </c>
      <c r="BIV38" s="17"/>
      <c r="BIW38" s="17"/>
      <c r="BIX38" s="17"/>
      <c r="BIY38" s="17"/>
      <c r="BIZ38" s="17"/>
      <c r="BJA38" s="17"/>
      <c r="BJB38" s="17"/>
      <c r="BJC38" s="17"/>
      <c r="BJD38" s="17"/>
      <c r="BJE38" s="17"/>
      <c r="BJF38" s="17"/>
      <c r="BJG38" s="17"/>
      <c r="BJH38" s="17"/>
      <c r="BJI38" s="17"/>
      <c r="BJJ38" s="17"/>
      <c r="BJK38" s="17"/>
      <c r="BJL38" s="17"/>
      <c r="BJM38" s="17"/>
      <c r="BJN38" s="17"/>
      <c r="BJO38" s="17"/>
      <c r="BJP38" s="17"/>
      <c r="BJQ38" s="17"/>
      <c r="BJR38" s="17"/>
      <c r="BJS38" s="17"/>
      <c r="BJT38" s="17"/>
      <c r="BJU38" s="17"/>
      <c r="BJV38" s="17"/>
      <c r="BJW38" s="17"/>
      <c r="BJX38" s="17"/>
      <c r="BJY38" s="17"/>
      <c r="BJZ38" s="17"/>
      <c r="BKA38" s="17"/>
      <c r="BKB38" s="17"/>
      <c r="BKC38" s="17"/>
      <c r="BKD38" s="17"/>
      <c r="BKE38" s="17"/>
      <c r="BKF38" s="17"/>
      <c r="BKG38" s="17"/>
      <c r="BKH38" s="17"/>
      <c r="BKI38" s="17"/>
      <c r="BKJ38" s="17"/>
      <c r="BKK38" s="17"/>
      <c r="BKL38" s="17"/>
      <c r="BKM38" s="17"/>
      <c r="BKN38" s="17"/>
      <c r="BKO38" s="17"/>
      <c r="BKP38" s="17"/>
      <c r="BKQ38" s="17"/>
      <c r="BKR38" s="17"/>
      <c r="BKS38" s="17"/>
      <c r="BKT38" s="17"/>
      <c r="BKU38" s="17"/>
      <c r="BKV38" s="17"/>
      <c r="BKW38" s="17"/>
      <c r="BKX38" s="17"/>
      <c r="BKY38" s="17"/>
      <c r="BKZ38" s="17"/>
      <c r="BLA38" s="17"/>
      <c r="BLB38" s="17"/>
      <c r="BLC38" s="17"/>
      <c r="BLD38" s="17"/>
      <c r="BLE38" s="17"/>
      <c r="BLF38" s="17"/>
      <c r="BLG38" s="17"/>
      <c r="BLH38" s="17"/>
      <c r="BLI38" s="17"/>
      <c r="BLJ38" s="17"/>
      <c r="BLK38" s="17"/>
      <c r="BLL38" s="17"/>
      <c r="BLM38" s="17"/>
      <c r="BLN38" s="17"/>
      <c r="BLO38" s="17"/>
      <c r="BLP38" s="17"/>
      <c r="BLQ38" s="17"/>
      <c r="BLR38" s="17"/>
      <c r="BLS38" s="17"/>
      <c r="BLT38" s="17"/>
      <c r="BLU38" s="17"/>
      <c r="BLV38" s="17"/>
      <c r="BLW38" s="17"/>
      <c r="BLX38" s="17"/>
      <c r="BLY38" s="17"/>
      <c r="BLZ38" s="17"/>
      <c r="BMA38" s="17"/>
      <c r="BMB38" s="17"/>
      <c r="BMC38" s="17"/>
      <c r="BMD38" s="17"/>
      <c r="BME38" s="17"/>
      <c r="BMF38" s="17"/>
      <c r="BMG38" s="17"/>
      <c r="BMH38" s="17"/>
      <c r="BMI38" s="17"/>
      <c r="BMJ38" s="17"/>
      <c r="BMK38" s="17"/>
      <c r="BML38" s="17"/>
      <c r="BMM38" s="17"/>
      <c r="BMN38" s="17"/>
      <c r="BMO38" s="17"/>
      <c r="BMP38" s="17"/>
      <c r="BMQ38" s="17"/>
      <c r="BMR38" s="17"/>
      <c r="BMS38" s="17"/>
      <c r="BMT38" s="17"/>
      <c r="BMU38" s="17"/>
      <c r="BMV38" s="17"/>
      <c r="BMW38" s="17"/>
      <c r="BMX38" s="17"/>
      <c r="BMY38" s="17"/>
      <c r="BMZ38" s="17"/>
      <c r="BNA38" s="17"/>
      <c r="BNB38" s="17"/>
      <c r="BNC38" s="17"/>
      <c r="BND38" s="17"/>
      <c r="BNE38" s="17"/>
      <c r="BNF38" s="17"/>
      <c r="BNG38" s="17"/>
      <c r="BNH38" s="17"/>
      <c r="BNI38" s="17"/>
      <c r="BNJ38" s="17"/>
      <c r="BNK38" s="17"/>
      <c r="BNL38" s="17"/>
      <c r="BNM38" s="17"/>
      <c r="BNN38" s="17"/>
      <c r="BNO38" s="17"/>
      <c r="BNP38" s="17"/>
      <c r="BNQ38" s="17"/>
      <c r="BNR38" s="17"/>
      <c r="BNS38" s="17"/>
      <c r="BNT38" s="17"/>
      <c r="BNU38" s="17"/>
      <c r="BNV38" s="17"/>
      <c r="BNW38" s="17"/>
      <c r="BNX38" s="17"/>
      <c r="BNY38" s="17"/>
      <c r="BNZ38" s="17"/>
      <c r="BOA38" s="17"/>
      <c r="BOB38" s="17"/>
      <c r="BOC38" s="17"/>
      <c r="BOD38" s="17"/>
      <c r="BOE38" s="17"/>
      <c r="BOF38" s="17"/>
      <c r="BOG38" s="17"/>
      <c r="BOH38" s="17"/>
      <c r="BOI38" s="17"/>
      <c r="BOJ38" s="17"/>
      <c r="BOK38" s="17"/>
      <c r="BOL38" s="17"/>
      <c r="BOM38" s="17"/>
      <c r="BON38" s="17"/>
      <c r="BOO38" s="17"/>
      <c r="BOP38" s="17"/>
      <c r="BOQ38" s="17"/>
      <c r="BOR38" s="17"/>
      <c r="BOS38" s="17"/>
      <c r="BOT38" s="17"/>
      <c r="BOU38" s="17"/>
      <c r="BOV38" s="17"/>
      <c r="BOW38" s="17"/>
      <c r="BOX38" s="17"/>
      <c r="BOY38" s="17"/>
      <c r="BOZ38" s="17"/>
      <c r="BPA38" s="17"/>
      <c r="BPB38" s="17"/>
      <c r="BPC38" s="17"/>
      <c r="BPD38" s="17"/>
      <c r="BPE38" s="17"/>
      <c r="BPF38" s="17"/>
      <c r="BPG38" s="17"/>
      <c r="BPH38" s="17"/>
      <c r="BPI38" s="17"/>
      <c r="BPJ38" s="17"/>
      <c r="BPK38" s="17"/>
      <c r="BPL38" s="17"/>
      <c r="BPM38" s="17"/>
      <c r="BPN38" s="17"/>
      <c r="BPO38" s="17"/>
      <c r="BPP38" s="17"/>
      <c r="BPQ38" s="17"/>
      <c r="BPR38" s="17"/>
      <c r="BPS38" s="17"/>
      <c r="BPT38" s="17"/>
      <c r="BPU38" s="17"/>
      <c r="BPV38" s="17"/>
      <c r="BPW38" s="17"/>
      <c r="BPX38" s="17"/>
      <c r="BPY38" s="17"/>
      <c r="BPZ38" s="17"/>
      <c r="BQA38" s="17"/>
      <c r="BQB38" s="17"/>
      <c r="BQC38" s="17"/>
      <c r="BQD38" s="17"/>
      <c r="BQE38" s="17"/>
      <c r="BQF38" s="17"/>
      <c r="BQG38" s="17"/>
      <c r="BQH38" s="17"/>
      <c r="BQI38" s="17"/>
      <c r="BQJ38" s="17"/>
      <c r="BQK38" s="17"/>
      <c r="BQL38" s="17"/>
      <c r="BQM38" s="17"/>
      <c r="BQN38" s="17"/>
      <c r="BQO38" s="17"/>
      <c r="BQP38" s="17"/>
      <c r="BQQ38" s="17"/>
      <c r="BQR38" s="17"/>
      <c r="BQS38" s="17"/>
      <c r="BQT38" s="17"/>
      <c r="BQU38" s="17"/>
      <c r="BQV38" s="17"/>
      <c r="BQW38" s="17"/>
      <c r="BQX38" s="17"/>
      <c r="BQY38" s="17"/>
      <c r="BQZ38" s="17"/>
      <c r="BRA38" s="17"/>
      <c r="BRB38" s="17"/>
      <c r="BRC38" s="17"/>
      <c r="BRD38" s="17"/>
      <c r="BRE38" s="17"/>
      <c r="BRF38" s="17"/>
      <c r="BRG38" s="17"/>
      <c r="BRH38" s="17"/>
      <c r="BRI38" s="17"/>
      <c r="BRJ38" s="17"/>
      <c r="BRK38" s="17"/>
      <c r="BRL38" s="17"/>
      <c r="BRM38" s="17"/>
      <c r="BRN38" s="17"/>
      <c r="BRO38" s="17"/>
      <c r="BRP38" s="17"/>
      <c r="BRQ38" s="17"/>
      <c r="BRR38" s="17"/>
      <c r="BRS38" s="17"/>
      <c r="BRT38" s="17"/>
      <c r="BRU38" s="14" t="s">
        <v>2971</v>
      </c>
      <c r="BRW38" s="17"/>
      <c r="BRX38" s="17"/>
      <c r="BRY38" s="17"/>
      <c r="BRZ38" s="17"/>
      <c r="BSA38" s="17"/>
      <c r="BSB38" s="17"/>
      <c r="BSC38" s="17"/>
      <c r="BSD38" s="17"/>
      <c r="BSE38" s="17"/>
      <c r="BSF38" s="17"/>
      <c r="BSG38" s="17"/>
      <c r="BSH38" s="17"/>
      <c r="BSI38" s="17"/>
      <c r="BSJ38" s="17"/>
      <c r="BSK38" s="17"/>
      <c r="BSL38" s="17"/>
      <c r="BSM38" s="17"/>
      <c r="BSN38" s="17"/>
      <c r="BSO38" s="17"/>
      <c r="BSP38" s="17"/>
      <c r="BSQ38" s="17"/>
      <c r="BSR38" s="17"/>
      <c r="BSS38" s="17"/>
      <c r="BST38" s="17"/>
      <c r="BSU38" s="17"/>
      <c r="BSV38" s="17"/>
      <c r="BSW38" s="17"/>
      <c r="BSX38" s="17"/>
      <c r="BSY38" s="17"/>
      <c r="BSZ38" s="17"/>
      <c r="BTA38" s="17"/>
      <c r="BTB38" s="17"/>
      <c r="BTC38" s="17"/>
      <c r="BTD38" s="17"/>
      <c r="BTE38" s="17"/>
      <c r="BTF38" s="17"/>
      <c r="BTG38" s="17"/>
      <c r="BTH38" s="17"/>
      <c r="BTI38" s="17"/>
      <c r="BTJ38" s="17"/>
      <c r="BTK38" s="17"/>
      <c r="BTL38" s="17"/>
      <c r="BTM38" s="17"/>
      <c r="BTN38" s="17"/>
      <c r="BTO38" s="17"/>
      <c r="BTP38" s="17"/>
      <c r="BTQ38" s="17"/>
      <c r="BTR38" s="17"/>
      <c r="BTS38" s="17"/>
      <c r="BTT38" s="17"/>
      <c r="BTU38" s="17"/>
      <c r="BTV38" s="17"/>
      <c r="BTW38" s="17"/>
      <c r="BTX38" s="17"/>
      <c r="BTY38" s="17"/>
      <c r="BTZ38" s="17"/>
      <c r="BUA38" s="17"/>
      <c r="BUB38" s="17"/>
      <c r="BUC38" s="17"/>
      <c r="BUD38" s="17"/>
      <c r="BUE38" s="17"/>
      <c r="BUF38" s="17"/>
      <c r="BUG38" s="17"/>
      <c r="BUH38" s="17"/>
      <c r="BUI38" s="17"/>
      <c r="BUJ38" s="17"/>
      <c r="BUK38" s="17"/>
      <c r="BUL38" s="17"/>
      <c r="BUM38" s="17"/>
      <c r="BUN38" s="17"/>
      <c r="BUO38" s="17"/>
      <c r="BUP38" s="17"/>
      <c r="BUQ38" s="17"/>
      <c r="BUR38" s="17"/>
      <c r="BUS38" s="17"/>
      <c r="BUT38" s="17"/>
      <c r="BUU38" s="17"/>
      <c r="BUV38" s="17"/>
      <c r="BUW38" s="17"/>
      <c r="BUX38" s="17"/>
      <c r="BUY38" s="17"/>
      <c r="BUZ38" s="17"/>
      <c r="BVA38" s="17"/>
      <c r="BVB38" s="17"/>
      <c r="BVC38" s="17"/>
      <c r="BVD38" s="17"/>
      <c r="BVE38" s="17"/>
      <c r="BVF38" s="17"/>
      <c r="BVG38" s="17"/>
      <c r="BVH38" s="17"/>
      <c r="BVI38" s="17"/>
      <c r="BVJ38" s="17"/>
      <c r="BVK38" s="17"/>
      <c r="BVL38" s="17"/>
      <c r="BVM38" s="17"/>
      <c r="BVN38" s="17"/>
      <c r="BVO38" s="17"/>
      <c r="BVP38" s="17"/>
      <c r="BVQ38" s="17"/>
      <c r="BVR38" s="17"/>
      <c r="BVS38" s="17"/>
      <c r="BVT38" s="17"/>
      <c r="BVU38" s="17"/>
      <c r="BVV38" s="17"/>
      <c r="BVW38" s="17"/>
      <c r="BVX38" s="17"/>
      <c r="BVY38" s="17"/>
      <c r="BVZ38" s="17"/>
      <c r="BWA38" s="17"/>
      <c r="BWB38" s="17"/>
      <c r="BWC38" s="17"/>
      <c r="BWD38" s="17"/>
      <c r="BWE38" s="17"/>
      <c r="BWF38" s="17"/>
      <c r="BWG38" s="17"/>
      <c r="BWH38" s="17"/>
      <c r="BWI38" s="17"/>
      <c r="BWJ38" s="17"/>
      <c r="BWK38" s="17"/>
      <c r="BWL38" s="17"/>
      <c r="BWM38" s="17"/>
      <c r="BWN38" s="17"/>
      <c r="BWO38" s="17"/>
      <c r="BWP38" s="17"/>
      <c r="BWQ38" s="17"/>
      <c r="BWR38" s="17"/>
      <c r="BWS38" s="17"/>
      <c r="BWT38" s="17"/>
      <c r="BWU38" s="17"/>
      <c r="BWV38" s="17"/>
      <c r="BWW38" s="17"/>
      <c r="BWX38" s="17"/>
      <c r="BWY38" s="17"/>
      <c r="BWZ38" s="17"/>
      <c r="BXA38" s="17"/>
      <c r="BXB38" s="17"/>
      <c r="BXC38" s="17"/>
      <c r="BXD38" s="17"/>
      <c r="BXE38" s="17"/>
      <c r="BXF38" s="17"/>
      <c r="BXG38" s="17"/>
      <c r="BXH38" s="17"/>
      <c r="BXI38" s="17"/>
      <c r="BXJ38" s="17"/>
      <c r="BXK38" s="17"/>
      <c r="BXL38" s="16">
        <v>0.84</v>
      </c>
      <c r="BXM38" s="16">
        <v>0.0</v>
      </c>
      <c r="BXN38" s="16">
        <v>0.12437898</v>
      </c>
      <c r="BXO38" s="16">
        <v>0.00500995</v>
      </c>
      <c r="BXP38" s="16">
        <v>0.0</v>
      </c>
      <c r="BXQ38" s="16">
        <v>0.0</v>
      </c>
      <c r="BXR38" s="16">
        <v>0.05953513</v>
      </c>
      <c r="BXS38" s="16">
        <v>0.07901488</v>
      </c>
      <c r="BXT38" s="16">
        <v>0.08291912</v>
      </c>
      <c r="BXU38" s="16">
        <v>0.01989468</v>
      </c>
      <c r="BXV38" s="16">
        <v>0.01859247</v>
      </c>
      <c r="BXW38" s="16">
        <v>0.0</v>
      </c>
      <c r="BXX38" s="16">
        <v>0.03127295</v>
      </c>
      <c r="BXY38" s="16">
        <v>0.0</v>
      </c>
      <c r="BXZ38" s="16">
        <v>0.0</v>
      </c>
      <c r="BYA38" s="16">
        <v>0.04149723</v>
      </c>
      <c r="BYB38" s="16">
        <v>0.01691233</v>
      </c>
      <c r="BYC38" s="16">
        <v>0.17800585</v>
      </c>
      <c r="BYD38" s="16">
        <v>0.0</v>
      </c>
      <c r="BYE38" s="16">
        <v>0.08617094</v>
      </c>
      <c r="BYF38" s="16">
        <v>0.0967955</v>
      </c>
      <c r="BYG38" s="16">
        <v>0.0</v>
      </c>
      <c r="BYH38" s="16">
        <v>0.0</v>
      </c>
      <c r="BYI38" s="14" t="s">
        <v>2972</v>
      </c>
      <c r="BYJ38" s="16">
        <v>0.00469415</v>
      </c>
      <c r="BYK38" s="16">
        <v>0.0</v>
      </c>
      <c r="BYL38" s="16">
        <v>0.00227347</v>
      </c>
      <c r="BYM38" s="16">
        <v>0.0</v>
      </c>
      <c r="BYN38" s="16">
        <v>0.0</v>
      </c>
      <c r="BYO38" s="16">
        <v>-0.0080603</v>
      </c>
      <c r="BYP38" s="18">
        <v>3.33E-8</v>
      </c>
      <c r="BYQ38" s="14" t="s">
        <v>2973</v>
      </c>
      <c r="BYR38" s="18">
        <v>3.63E-5</v>
      </c>
      <c r="BYS38" s="16">
        <v>0.13830269</v>
      </c>
      <c r="BYT38" s="14" t="s">
        <v>2659</v>
      </c>
      <c r="BYU38" s="16">
        <v>0.01622961</v>
      </c>
      <c r="BYV38" s="16">
        <v>0.06698261</v>
      </c>
      <c r="BYW38" s="16">
        <v>0.11784199</v>
      </c>
      <c r="BYX38" s="16">
        <v>0.03735325</v>
      </c>
      <c r="BYY38" s="16">
        <v>0.11002995</v>
      </c>
      <c r="BYZ38" s="16">
        <v>0.00305925</v>
      </c>
      <c r="BZA38" s="18">
        <v>8.19E-9</v>
      </c>
      <c r="BZB38" s="16">
        <v>0.64850335</v>
      </c>
      <c r="BZC38" s="16">
        <v>-0.0747</v>
      </c>
      <c r="BZD38" s="16">
        <v>9645.74203</v>
      </c>
      <c r="BZE38" s="14" t="s">
        <v>2971</v>
      </c>
      <c r="BZG38" s="14" t="s">
        <v>2666</v>
      </c>
      <c r="BZH38" s="14" t="s">
        <v>2974</v>
      </c>
      <c r="BZI38" s="14" t="s">
        <v>2975</v>
      </c>
      <c r="BZJ38" s="14" t="s">
        <v>2976</v>
      </c>
      <c r="BZK38" s="16">
        <v>1.0</v>
      </c>
      <c r="BZL38" s="16">
        <v>1.0</v>
      </c>
      <c r="BZM38" s="16">
        <v>1.0</v>
      </c>
      <c r="BZN38" s="14" t="s">
        <v>133</v>
      </c>
      <c r="BZO38" s="14" t="s">
        <v>133</v>
      </c>
      <c r="BZP38" s="16">
        <v>0.80160076</v>
      </c>
      <c r="BZQ38" s="16">
        <v>4.64385619</v>
      </c>
      <c r="BZR38" s="16">
        <v>8.31441313</v>
      </c>
      <c r="BZS38" s="16">
        <v>13.323477</v>
      </c>
      <c r="BZT38" s="16">
        <v>8.31777661</v>
      </c>
      <c r="BZU38" s="16">
        <v>13.3268508</v>
      </c>
      <c r="BZV38" s="14" t="s">
        <v>2977</v>
      </c>
      <c r="BZW38" s="14" t="s">
        <v>2978</v>
      </c>
      <c r="BZX38" s="14" t="s">
        <v>2644</v>
      </c>
      <c r="BZY38" s="14" t="s">
        <v>2971</v>
      </c>
      <c r="BZZ38" s="14" t="s">
        <v>2971</v>
      </c>
      <c r="CAA38" s="14" t="s">
        <v>2971</v>
      </c>
      <c r="CAB38" s="14" t="s">
        <v>2971</v>
      </c>
      <c r="CAC38" s="16">
        <v>35.0536585</v>
      </c>
      <c r="CAD38" s="16">
        <v>0.25365854</v>
      </c>
      <c r="CAE38" s="16">
        <v>29.4536585</v>
      </c>
      <c r="CAF38" s="16">
        <v>0.91707317</v>
      </c>
      <c r="CAG38" s="16">
        <v>11.2292683</v>
      </c>
      <c r="CAH38" s="16">
        <v>23.0926829</v>
      </c>
      <c r="CAI38" s="14" t="s">
        <v>2979</v>
      </c>
      <c r="CAJ38" s="16">
        <v>2.0</v>
      </c>
      <c r="CAK38" s="17"/>
      <c r="CAL38" s="16">
        <v>1.36</v>
      </c>
      <c r="CAM38" s="16">
        <v>1.98</v>
      </c>
      <c r="CAN38" s="16">
        <v>-0.21</v>
      </c>
      <c r="CAO38" s="16">
        <v>1.69</v>
      </c>
      <c r="CAP38" s="16">
        <v>1.29</v>
      </c>
      <c r="CAQ38" s="16">
        <v>0.44</v>
      </c>
      <c r="CAR38" s="16">
        <v>0.42</v>
      </c>
      <c r="CAS38" s="16">
        <v>-0.18</v>
      </c>
      <c r="CAT38" s="16">
        <v>1.2</v>
      </c>
      <c r="CAU38" s="16">
        <v>0.93</v>
      </c>
      <c r="CAV38" s="16">
        <v>-0.14</v>
      </c>
      <c r="CAW38" s="14" t="s">
        <v>2980</v>
      </c>
      <c r="CAX38" s="14" t="s">
        <v>2981</v>
      </c>
      <c r="CAY38" s="14" t="s">
        <v>2982</v>
      </c>
      <c r="CAZ38" s="16">
        <v>0.0</v>
      </c>
      <c r="CBA38" s="16">
        <v>1.0</v>
      </c>
      <c r="CBB38" s="16">
        <v>1.0</v>
      </c>
      <c r="CBC38" s="16">
        <v>1.0</v>
      </c>
      <c r="CBD38" s="16">
        <v>0.0</v>
      </c>
      <c r="CBE38" s="16">
        <v>0.0</v>
      </c>
      <c r="CBF38" s="16">
        <v>1.0</v>
      </c>
      <c r="CBG38" s="16">
        <v>0.0</v>
      </c>
      <c r="CBH38" s="16">
        <v>1.0</v>
      </c>
      <c r="CBI38" s="16">
        <v>0.0</v>
      </c>
      <c r="CBJ38" s="16">
        <v>1.0</v>
      </c>
      <c r="CBK38" s="16">
        <v>1.0</v>
      </c>
      <c r="CBL38" s="16">
        <v>0.0</v>
      </c>
      <c r="CBM38" s="16">
        <v>0.0</v>
      </c>
      <c r="CBN38" s="16">
        <v>1.0</v>
      </c>
      <c r="CBO38" s="16">
        <v>1.0</v>
      </c>
      <c r="CBP38" s="16">
        <v>1.0</v>
      </c>
      <c r="CBQ38" s="16">
        <v>0.0</v>
      </c>
      <c r="CBR38" s="16">
        <v>1.0</v>
      </c>
      <c r="CBS38" s="16">
        <v>1.0</v>
      </c>
      <c r="CBT38" s="16">
        <v>1.0</v>
      </c>
      <c r="CBU38" s="16">
        <v>0.0</v>
      </c>
      <c r="CBV38" s="16">
        <v>0.0</v>
      </c>
      <c r="CBW38" s="16">
        <v>0.0</v>
      </c>
      <c r="CBX38" s="16">
        <v>0.0</v>
      </c>
      <c r="CBY38" s="16">
        <v>1.0</v>
      </c>
      <c r="CBZ38" s="16">
        <v>0.0</v>
      </c>
      <c r="CCA38" s="14" t="s">
        <v>2971</v>
      </c>
      <c r="CCB38" s="14" t="s">
        <v>2563</v>
      </c>
      <c r="CCC38" s="14" t="s">
        <v>2971</v>
      </c>
      <c r="CCE38" s="14" t="s">
        <v>2574</v>
      </c>
      <c r="CCF38" s="16">
        <v>4.0</v>
      </c>
      <c r="CCG38" s="14" t="s">
        <v>2983</v>
      </c>
      <c r="CCH38" s="16">
        <v>16.0</v>
      </c>
      <c r="CCI38" s="14" t="s">
        <v>2644</v>
      </c>
      <c r="CCJ38" s="16">
        <v>-1.93</v>
      </c>
      <c r="CCK38" s="16">
        <v>0.56080704</v>
      </c>
      <c r="CCL38" s="16">
        <v>0.22774808</v>
      </c>
      <c r="CCM38" s="16">
        <v>0.21144488</v>
      </c>
      <c r="CCN38" s="14" t="s">
        <v>2644</v>
      </c>
      <c r="CCO38" s="14" t="s">
        <v>2644</v>
      </c>
      <c r="CCP38" s="16">
        <v>1.0</v>
      </c>
      <c r="CCQ38" s="16">
        <v>0.0</v>
      </c>
      <c r="CCR38" s="16">
        <v>0.0</v>
      </c>
      <c r="CCS38" s="16">
        <v>1.0</v>
      </c>
      <c r="CCT38" s="16">
        <v>0.0</v>
      </c>
      <c r="CCU38" s="16">
        <v>0.0</v>
      </c>
      <c r="CCV38" s="14" t="s">
        <v>2977</v>
      </c>
      <c r="CCW38" s="14" t="s">
        <v>2984</v>
      </c>
      <c r="CCX38" s="14" t="s">
        <v>2985</v>
      </c>
      <c r="CCY38" s="14" t="s">
        <v>2986</v>
      </c>
      <c r="CCZ38" s="14" t="s">
        <v>2644</v>
      </c>
      <c r="CDA38" s="14" t="s">
        <v>2986</v>
      </c>
      <c r="CDB38" s="14" t="s">
        <v>2644</v>
      </c>
      <c r="CDC38" s="17"/>
      <c r="CDD38" s="17"/>
      <c r="CDE38" s="17"/>
      <c r="CDF38" s="17"/>
      <c r="CDG38" s="17"/>
      <c r="CDH38" s="17"/>
      <c r="CDI38" s="17"/>
      <c r="CDJ38" s="17"/>
      <c r="CDK38" s="17"/>
      <c r="CDL38" s="17"/>
      <c r="CDM38" s="17"/>
      <c r="CDN38" s="17"/>
      <c r="CDO38" s="17"/>
      <c r="CDP38" s="17"/>
      <c r="CDQ38" s="17"/>
      <c r="CDR38" s="17"/>
      <c r="CDS38" s="17"/>
      <c r="CDT38" s="17"/>
      <c r="CDU38" s="17"/>
    </row>
    <row r="39">
      <c r="A39" s="14" t="s">
        <v>2962</v>
      </c>
      <c r="B39" s="14" t="s">
        <v>2963</v>
      </c>
      <c r="C39" s="14" t="s">
        <v>2964</v>
      </c>
      <c r="D39" s="14" t="s">
        <v>2964</v>
      </c>
      <c r="E39" s="14" t="s">
        <v>3019</v>
      </c>
      <c r="F39" s="14" t="s">
        <v>2835</v>
      </c>
      <c r="I39" s="14" t="s">
        <v>3020</v>
      </c>
      <c r="J39" s="14" t="s">
        <v>2618</v>
      </c>
      <c r="K39" s="14" t="s">
        <v>2619</v>
      </c>
      <c r="L39" s="14" t="s">
        <v>2658</v>
      </c>
      <c r="M39" s="17"/>
      <c r="N39" s="14" t="s">
        <v>21</v>
      </c>
      <c r="O39" s="14" t="s">
        <v>21</v>
      </c>
      <c r="P39" s="14" t="s">
        <v>2690</v>
      </c>
      <c r="Q39" s="16">
        <v>11.0</v>
      </c>
      <c r="R39" s="16">
        <v>4112986.0</v>
      </c>
      <c r="S39" s="16">
        <v>4112986.0</v>
      </c>
      <c r="T39" s="14" t="s">
        <v>2631</v>
      </c>
      <c r="U39" s="14" t="s">
        <v>2621</v>
      </c>
      <c r="V39" s="14" t="s">
        <v>3021</v>
      </c>
      <c r="W39" s="14" t="s">
        <v>3022</v>
      </c>
      <c r="X39" s="16">
        <v>0.13</v>
      </c>
      <c r="Y39" s="16">
        <v>0.003</v>
      </c>
      <c r="Z39" s="16">
        <v>71.0</v>
      </c>
      <c r="AA39" s="16">
        <v>490.0</v>
      </c>
      <c r="AB39" s="16">
        <v>2.0</v>
      </c>
      <c r="AC39" s="16">
        <v>665.0</v>
      </c>
      <c r="AD39" s="16">
        <v>8348.0</v>
      </c>
      <c r="AE39" s="22">
        <v>45638.0</v>
      </c>
      <c r="AF39" s="17"/>
      <c r="AG39" s="17"/>
      <c r="AH39" s="17"/>
      <c r="AI39" s="17"/>
      <c r="AJ39" s="17"/>
      <c r="AK39" s="17"/>
      <c r="AL39" s="16">
        <v>60.0</v>
      </c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4" t="s">
        <v>2807</v>
      </c>
      <c r="BB39" s="17"/>
      <c r="BC39" s="17"/>
      <c r="BD39" s="17"/>
      <c r="BE39" s="17"/>
      <c r="BF39" s="17"/>
      <c r="BG39" s="16">
        <v>1.0</v>
      </c>
      <c r="BH39" s="17"/>
      <c r="BI39" s="14" t="s">
        <v>2565</v>
      </c>
      <c r="BJ39" s="14" t="s">
        <v>2566</v>
      </c>
      <c r="BK39" s="17"/>
      <c r="BL39" s="17"/>
      <c r="BM39" s="16">
        <v>279.266667</v>
      </c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7"/>
      <c r="KZ39" s="17"/>
      <c r="LA39" s="17"/>
      <c r="LB39" s="17"/>
      <c r="LC39" s="17"/>
      <c r="LD39" s="17"/>
      <c r="LE39" s="17"/>
      <c r="LF39" s="17"/>
      <c r="LG39" s="17"/>
      <c r="LH39" s="17"/>
      <c r="LI39" s="17"/>
      <c r="LJ39" s="17"/>
      <c r="LK39" s="17"/>
      <c r="LL39" s="17"/>
      <c r="LM39" s="17"/>
      <c r="LN39" s="17"/>
      <c r="LO39" s="17"/>
      <c r="LP39" s="17"/>
      <c r="LQ39" s="17"/>
      <c r="LR39" s="17"/>
      <c r="LS39" s="17"/>
      <c r="LT39" s="17"/>
      <c r="LU39" s="17"/>
      <c r="LV39" s="17"/>
      <c r="LW39" s="17"/>
      <c r="LX39" s="17"/>
      <c r="LY39" s="17"/>
      <c r="LZ39" s="17"/>
      <c r="MA39" s="17"/>
      <c r="MB39" s="17"/>
      <c r="MC39" s="17"/>
      <c r="MD39" s="17"/>
      <c r="ME39" s="17"/>
      <c r="MF39" s="17"/>
      <c r="MG39" s="17"/>
      <c r="MH39" s="17"/>
      <c r="MI39" s="17"/>
      <c r="MJ39" s="17"/>
      <c r="MK39" s="17"/>
      <c r="ML39" s="17"/>
      <c r="MM39" s="17"/>
      <c r="MN39" s="17"/>
      <c r="MO39" s="17"/>
      <c r="MP39" s="17"/>
      <c r="MQ39" s="17"/>
      <c r="MR39" s="17"/>
      <c r="MS39" s="17"/>
      <c r="MT39" s="17"/>
      <c r="MU39" s="17"/>
      <c r="MV39" s="17"/>
      <c r="MW39" s="17"/>
      <c r="MX39" s="17"/>
      <c r="MY39" s="17"/>
      <c r="MZ39" s="17"/>
      <c r="NA39" s="17"/>
      <c r="NB39" s="17"/>
      <c r="NC39" s="17"/>
      <c r="ND39" s="17"/>
      <c r="NE39" s="17"/>
      <c r="NF39" s="17"/>
      <c r="NG39" s="17"/>
      <c r="NH39" s="17"/>
      <c r="NI39" s="17"/>
      <c r="NJ39" s="17"/>
      <c r="NK39" s="17"/>
      <c r="NL39" s="17"/>
      <c r="NM39" s="17"/>
      <c r="NN39" s="17"/>
      <c r="NO39" s="17"/>
      <c r="NP39" s="17"/>
      <c r="NQ39" s="17"/>
      <c r="NR39" s="17"/>
      <c r="NS39" s="17"/>
      <c r="NT39" s="17"/>
      <c r="NU39" s="17"/>
      <c r="NV39" s="17"/>
      <c r="NW39" s="17"/>
      <c r="NX39" s="17"/>
      <c r="NY39" s="17"/>
      <c r="NZ39" s="17"/>
      <c r="OA39" s="17"/>
      <c r="OB39" s="17"/>
      <c r="OC39" s="17"/>
      <c r="OD39" s="17"/>
      <c r="OE39" s="17"/>
      <c r="OF39" s="17"/>
      <c r="OG39" s="17"/>
      <c r="OH39" s="17"/>
      <c r="OI39" s="17"/>
      <c r="OJ39" s="17"/>
      <c r="OK39" s="17"/>
      <c r="OL39" s="17"/>
      <c r="OM39" s="17"/>
      <c r="ON39" s="17"/>
      <c r="OO39" s="17"/>
      <c r="OP39" s="17"/>
      <c r="OQ39" s="17"/>
      <c r="OR39" s="17"/>
      <c r="OS39" s="17"/>
      <c r="OT39" s="17"/>
      <c r="OU39" s="17"/>
      <c r="OV39" s="17"/>
      <c r="OW39" s="17"/>
      <c r="OX39" s="17"/>
      <c r="OY39" s="17"/>
      <c r="OZ39" s="17"/>
      <c r="PA39" s="17"/>
      <c r="PB39" s="17"/>
      <c r="PC39" s="17"/>
      <c r="PD39" s="17"/>
      <c r="PE39" s="17"/>
      <c r="PF39" s="17"/>
      <c r="PG39" s="17"/>
      <c r="PH39" s="17"/>
      <c r="PI39" s="17"/>
      <c r="PJ39" s="17"/>
      <c r="PK39" s="17"/>
      <c r="PL39" s="17"/>
      <c r="PM39" s="17"/>
      <c r="PN39" s="17"/>
      <c r="PO39" s="17"/>
      <c r="PP39" s="17"/>
      <c r="PQ39" s="17"/>
      <c r="PR39" s="17"/>
      <c r="PS39" s="17"/>
      <c r="PT39" s="17"/>
      <c r="PU39" s="17"/>
      <c r="PV39" s="17"/>
      <c r="PW39" s="17"/>
      <c r="PX39" s="17"/>
      <c r="PY39" s="17"/>
      <c r="PZ39" s="17"/>
      <c r="QA39" s="17"/>
      <c r="QB39" s="17"/>
      <c r="QC39" s="17"/>
      <c r="QD39" s="17"/>
      <c r="QE39" s="17"/>
      <c r="QF39" s="17"/>
      <c r="QG39" s="17"/>
      <c r="QH39" s="17"/>
      <c r="QI39" s="17"/>
      <c r="QJ39" s="17"/>
      <c r="QK39" s="17"/>
      <c r="QL39" s="17"/>
      <c r="QM39" s="17"/>
      <c r="QN39" s="17"/>
      <c r="QO39" s="17"/>
      <c r="QP39" s="17"/>
      <c r="QQ39" s="17"/>
      <c r="QR39" s="17"/>
      <c r="QS39" s="17"/>
      <c r="QT39" s="17"/>
      <c r="QU39" s="17"/>
      <c r="QV39" s="17"/>
      <c r="QW39" s="17"/>
      <c r="QX39" s="17"/>
      <c r="QY39" s="17"/>
      <c r="QZ39" s="17"/>
      <c r="RA39" s="17"/>
      <c r="RB39" s="17"/>
      <c r="RC39" s="17"/>
      <c r="RD39" s="17"/>
      <c r="RE39" s="17"/>
      <c r="RF39" s="17"/>
      <c r="RG39" s="17"/>
      <c r="RH39" s="17"/>
      <c r="RI39" s="17"/>
      <c r="RJ39" s="17"/>
      <c r="RK39" s="17"/>
      <c r="RL39" s="17"/>
      <c r="RM39" s="17"/>
      <c r="RN39" s="17"/>
      <c r="RO39" s="17"/>
      <c r="RP39" s="17"/>
      <c r="RQ39" s="17"/>
      <c r="RR39" s="17"/>
      <c r="RS39" s="17"/>
      <c r="RT39" s="17"/>
      <c r="RU39" s="17"/>
      <c r="RV39" s="17"/>
      <c r="RW39" s="17"/>
      <c r="RX39" s="17"/>
      <c r="RY39" s="17"/>
      <c r="RZ39" s="17"/>
      <c r="SA39" s="17"/>
      <c r="SB39" s="17"/>
      <c r="SC39" s="17"/>
      <c r="SD39" s="17"/>
      <c r="SE39" s="17"/>
      <c r="SF39" s="17"/>
      <c r="SG39" s="17"/>
      <c r="SH39" s="17"/>
      <c r="SI39" s="17"/>
      <c r="SJ39" s="17"/>
      <c r="SK39" s="17"/>
      <c r="SL39" s="17"/>
      <c r="SM39" s="17"/>
      <c r="SN39" s="17"/>
      <c r="SO39" s="17"/>
      <c r="SP39" s="17"/>
      <c r="SQ39" s="17"/>
      <c r="SR39" s="17"/>
      <c r="SS39" s="17"/>
      <c r="ST39" s="17"/>
      <c r="SU39" s="17"/>
      <c r="SV39" s="17"/>
      <c r="SW39" s="14" t="s">
        <v>2968</v>
      </c>
      <c r="SX39" s="17"/>
      <c r="SY39" s="17"/>
      <c r="SZ39" s="17"/>
      <c r="TA39" s="17"/>
      <c r="TB39" s="17"/>
      <c r="TC39" s="17"/>
      <c r="TD39" s="17"/>
      <c r="TE39" s="17"/>
      <c r="TF39" s="17"/>
      <c r="TG39" s="17"/>
      <c r="TH39" s="17"/>
      <c r="TI39" s="17"/>
      <c r="TJ39" s="17"/>
      <c r="TK39" s="17"/>
      <c r="TL39" s="17"/>
      <c r="TM39" s="17"/>
      <c r="TN39" s="17"/>
      <c r="TO39" s="17"/>
      <c r="TP39" s="17"/>
      <c r="TQ39" s="17"/>
      <c r="TR39" s="17"/>
      <c r="TS39" s="17"/>
      <c r="TT39" s="17"/>
      <c r="TU39" s="17"/>
      <c r="TV39" s="17"/>
      <c r="TW39" s="17"/>
      <c r="TX39" s="17"/>
      <c r="TY39" s="17"/>
      <c r="TZ39" s="17"/>
      <c r="UA39" s="17"/>
      <c r="UB39" s="17"/>
      <c r="UC39" s="17"/>
      <c r="UD39" s="17"/>
      <c r="UE39" s="17"/>
      <c r="UF39" s="17"/>
      <c r="UG39" s="17"/>
      <c r="UH39" s="17"/>
      <c r="UI39" s="17"/>
      <c r="UJ39" s="17"/>
      <c r="UK39" s="17"/>
      <c r="UL39" s="17"/>
      <c r="UM39" s="17"/>
      <c r="UN39" s="17"/>
      <c r="UO39" s="17"/>
      <c r="UP39" s="17"/>
      <c r="UQ39" s="17"/>
      <c r="UR39" s="17"/>
      <c r="US39" s="17"/>
      <c r="UT39" s="17"/>
      <c r="UU39" s="17"/>
      <c r="UV39" s="17"/>
      <c r="UW39" s="17"/>
      <c r="UX39" s="17"/>
      <c r="UY39" s="17"/>
      <c r="UZ39" s="17"/>
      <c r="VA39" s="17"/>
      <c r="VB39" s="17"/>
      <c r="VC39" s="17"/>
      <c r="VD39" s="17"/>
      <c r="VE39" s="17"/>
      <c r="VF39" s="17"/>
      <c r="VG39" s="17"/>
      <c r="VH39" s="17"/>
      <c r="VI39" s="17"/>
      <c r="VJ39" s="17"/>
      <c r="VK39" s="17"/>
      <c r="VL39" s="17"/>
      <c r="VM39" s="17"/>
      <c r="VN39" s="17"/>
      <c r="VO39" s="17"/>
      <c r="VP39" s="17"/>
      <c r="VQ39" s="17"/>
      <c r="VR39" s="17"/>
      <c r="VS39" s="17"/>
      <c r="VT39" s="17"/>
      <c r="VU39" s="17"/>
      <c r="VV39" s="17"/>
      <c r="VW39" s="17"/>
      <c r="VX39" s="17"/>
      <c r="VY39" s="17"/>
      <c r="VZ39" s="17"/>
      <c r="WA39" s="17"/>
      <c r="WB39" s="17"/>
      <c r="WC39" s="17"/>
      <c r="WD39" s="17"/>
      <c r="WE39" s="17"/>
      <c r="WF39" s="17"/>
      <c r="WG39" s="17"/>
      <c r="WH39" s="17"/>
      <c r="WI39" s="17"/>
      <c r="WJ39" s="17"/>
      <c r="WK39" s="17"/>
      <c r="WL39" s="17"/>
      <c r="WM39" s="17"/>
      <c r="WN39" s="17"/>
      <c r="WO39" s="17"/>
      <c r="WP39" s="17"/>
      <c r="WQ39" s="17"/>
      <c r="WR39" s="17"/>
      <c r="WS39" s="17"/>
      <c r="WT39" s="17"/>
      <c r="WU39" s="17"/>
      <c r="WV39" s="17"/>
      <c r="WW39" s="17"/>
      <c r="WX39" s="17"/>
      <c r="WY39" s="17"/>
      <c r="WZ39" s="17"/>
      <c r="XA39" s="17"/>
      <c r="XB39" s="17"/>
      <c r="XC39" s="17"/>
      <c r="XD39" s="17"/>
      <c r="XE39" s="17"/>
      <c r="XF39" s="17"/>
      <c r="XG39" s="17"/>
      <c r="XH39" s="17"/>
      <c r="XI39" s="17"/>
      <c r="XJ39" s="17"/>
      <c r="XK39" s="17"/>
      <c r="XL39" s="17"/>
      <c r="XM39" s="17"/>
      <c r="XN39" s="17"/>
      <c r="XO39" s="17"/>
      <c r="XP39" s="17"/>
      <c r="XQ39" s="17"/>
      <c r="XR39" s="17"/>
      <c r="XS39" s="17"/>
      <c r="XT39" s="17"/>
      <c r="XU39" s="17"/>
      <c r="XV39" s="17"/>
      <c r="XW39" s="17"/>
      <c r="XX39" s="17"/>
      <c r="XY39" s="17"/>
      <c r="XZ39" s="17"/>
      <c r="YA39" s="17"/>
      <c r="YB39" s="17"/>
      <c r="YC39" s="17"/>
      <c r="YD39" s="17"/>
      <c r="YE39" s="17"/>
      <c r="YF39" s="17"/>
      <c r="YG39" s="17"/>
      <c r="YH39" s="17"/>
      <c r="YI39" s="17"/>
      <c r="YJ39" s="17"/>
      <c r="YK39" s="17"/>
      <c r="YL39" s="17"/>
      <c r="YM39" s="17"/>
      <c r="YN39" s="17"/>
      <c r="YO39" s="17"/>
      <c r="YP39" s="17"/>
      <c r="YQ39" s="17"/>
      <c r="YR39" s="17"/>
      <c r="YS39" s="17"/>
      <c r="YT39" s="17"/>
      <c r="YU39" s="17"/>
      <c r="YV39" s="17"/>
      <c r="YW39" s="17"/>
      <c r="YX39" s="17"/>
      <c r="YY39" s="17"/>
      <c r="YZ39" s="17"/>
      <c r="ZA39" s="17"/>
      <c r="ZB39" s="17"/>
      <c r="ZC39" s="17"/>
      <c r="ZD39" s="17"/>
      <c r="ZE39" s="17"/>
      <c r="ZF39" s="17"/>
      <c r="ZG39" s="17"/>
      <c r="ZH39" s="17"/>
      <c r="ZI39" s="17"/>
      <c r="ZJ39" s="17"/>
      <c r="ZK39" s="17"/>
      <c r="ZL39" s="17"/>
      <c r="ZM39" s="17"/>
      <c r="ZN39" s="17"/>
      <c r="ZO39" s="17"/>
      <c r="ZP39" s="17"/>
      <c r="ZQ39" s="17"/>
      <c r="ZR39" s="17"/>
      <c r="ZS39" s="17"/>
      <c r="ZT39" s="17"/>
      <c r="ZU39" s="17"/>
      <c r="ZV39" s="17"/>
      <c r="ZW39" s="17"/>
      <c r="ZX39" s="17"/>
      <c r="ZY39" s="17"/>
      <c r="ZZ39" s="17"/>
      <c r="AAA39" s="17"/>
      <c r="AAB39" s="17"/>
      <c r="AAC39" s="17"/>
      <c r="AAD39" s="17"/>
      <c r="AAE39" s="17"/>
      <c r="AAF39" s="17"/>
      <c r="AAG39" s="17"/>
      <c r="AAH39" s="17"/>
      <c r="AAI39" s="17"/>
      <c r="AAJ39" s="17"/>
      <c r="AAK39" s="17"/>
      <c r="AAL39" s="17"/>
      <c r="AAM39" s="17"/>
      <c r="AAN39" s="17"/>
      <c r="AAO39" s="17"/>
      <c r="AAP39" s="17"/>
      <c r="AAQ39" s="17"/>
      <c r="AAR39" s="17"/>
      <c r="AAS39" s="17"/>
      <c r="AAT39" s="17"/>
      <c r="AAU39" s="17"/>
      <c r="AAV39" s="17"/>
      <c r="AAW39" s="17"/>
      <c r="AAX39" s="17"/>
      <c r="AAY39" s="17"/>
      <c r="AAZ39" s="17"/>
      <c r="ABA39" s="17"/>
      <c r="ABB39" s="17"/>
      <c r="ABC39" s="17"/>
      <c r="ABD39" s="17"/>
      <c r="ABE39" s="17"/>
      <c r="ABF39" s="17"/>
      <c r="ABG39" s="17"/>
      <c r="ABH39" s="17"/>
      <c r="ABI39" s="17"/>
      <c r="ABJ39" s="17"/>
      <c r="ABK39" s="17"/>
      <c r="ABL39" s="17"/>
      <c r="ABM39" s="17"/>
      <c r="ABN39" s="17"/>
      <c r="ABO39" s="17"/>
      <c r="ABP39" s="17"/>
      <c r="ABQ39" s="17"/>
      <c r="ABR39" s="17"/>
      <c r="ABS39" s="17"/>
      <c r="ABT39" s="17"/>
      <c r="ABU39" s="17"/>
      <c r="ABV39" s="17"/>
      <c r="ABW39" s="17"/>
      <c r="ABX39" s="17"/>
      <c r="ABY39" s="17"/>
      <c r="ABZ39" s="17"/>
      <c r="ACA39" s="17"/>
      <c r="ACB39" s="17"/>
      <c r="ACC39" s="17"/>
      <c r="ACD39" s="17"/>
      <c r="ACE39" s="17"/>
      <c r="ACF39" s="17"/>
      <c r="ACG39" s="17"/>
      <c r="ACH39" s="17"/>
      <c r="ACI39" s="17"/>
      <c r="ACJ39" s="17"/>
      <c r="ACK39" s="17"/>
      <c r="ACL39" s="17"/>
      <c r="ACM39" s="17"/>
      <c r="ACN39" s="17"/>
      <c r="ACO39" s="17"/>
      <c r="ACP39" s="17"/>
      <c r="ACQ39" s="17"/>
      <c r="ACR39" s="17"/>
      <c r="ACS39" s="17"/>
      <c r="ACT39" s="17"/>
      <c r="ACU39" s="17"/>
      <c r="ACV39" s="17"/>
      <c r="ACW39" s="17"/>
      <c r="ACX39" s="17"/>
      <c r="ACY39" s="17"/>
      <c r="ACZ39" s="17"/>
      <c r="ADA39" s="17"/>
      <c r="ADB39" s="17"/>
      <c r="ADC39" s="17"/>
      <c r="ADD39" s="17"/>
      <c r="ADE39" s="17"/>
      <c r="ADF39" s="17"/>
      <c r="ADG39" s="17"/>
      <c r="ADH39" s="17"/>
      <c r="ADI39" s="14" t="s">
        <v>2969</v>
      </c>
      <c r="ADK39" s="14" t="s">
        <v>2944</v>
      </c>
      <c r="ADL39" s="17"/>
      <c r="ADM39" s="17"/>
      <c r="ADN39" s="17"/>
      <c r="ADO39" s="17"/>
      <c r="ADP39" s="17"/>
      <c r="ADQ39" s="17"/>
      <c r="ADR39" s="17"/>
      <c r="ADS39" s="17"/>
      <c r="ADT39" s="17"/>
      <c r="ADU39" s="17"/>
      <c r="ADV39" s="17"/>
      <c r="ADW39" s="17"/>
      <c r="ADX39" s="17"/>
      <c r="ADY39" s="17"/>
      <c r="ADZ39" s="17"/>
      <c r="AEA39" s="17"/>
      <c r="AEB39" s="17"/>
      <c r="AEC39" s="17"/>
      <c r="AED39" s="17"/>
      <c r="AEE39" s="17"/>
      <c r="AEF39" s="17"/>
      <c r="AEG39" s="17"/>
      <c r="AEH39" s="17"/>
      <c r="AEI39" s="17"/>
      <c r="AEJ39" s="17"/>
      <c r="AEK39" s="17"/>
      <c r="AEL39" s="17"/>
      <c r="AEM39" s="17"/>
      <c r="AEN39" s="17"/>
      <c r="AEO39" s="17"/>
      <c r="AEP39" s="17"/>
      <c r="AEQ39" s="17"/>
      <c r="AER39" s="17"/>
      <c r="AES39" s="17"/>
      <c r="AET39" s="17"/>
      <c r="AEU39" s="17"/>
      <c r="AEV39" s="17"/>
      <c r="AEW39" s="17"/>
      <c r="AEX39" s="17"/>
      <c r="AEY39" s="17"/>
      <c r="AEZ39" s="17"/>
      <c r="AFA39" s="17"/>
      <c r="AFB39" s="17"/>
      <c r="AFC39" s="17"/>
      <c r="AFD39" s="17"/>
      <c r="AFE39" s="17"/>
      <c r="AFF39" s="17"/>
      <c r="AFG39" s="17"/>
      <c r="AFH39" s="17"/>
      <c r="AFI39" s="17"/>
      <c r="AFJ39" s="17"/>
      <c r="AFK39" s="17"/>
      <c r="AFL39" s="17"/>
      <c r="AFM39" s="17"/>
      <c r="AFN39" s="17"/>
      <c r="AFO39" s="17"/>
      <c r="AFP39" s="17"/>
      <c r="AFQ39" s="17"/>
      <c r="AFR39" s="17"/>
      <c r="AFS39" s="17"/>
      <c r="AFT39" s="17"/>
      <c r="AFU39" s="17"/>
      <c r="AFV39" s="17"/>
      <c r="AFW39" s="17"/>
      <c r="AFX39" s="17"/>
      <c r="AFY39" s="17"/>
      <c r="AFZ39" s="17"/>
      <c r="AGA39" s="17"/>
      <c r="AGB39" s="17"/>
      <c r="AGC39" s="17"/>
      <c r="AGD39" s="17"/>
      <c r="AGE39" s="17"/>
      <c r="AGF39" s="17"/>
      <c r="AGG39" s="17"/>
      <c r="AGH39" s="17"/>
      <c r="AGI39" s="17"/>
      <c r="AGJ39" s="17"/>
      <c r="AGK39" s="17"/>
      <c r="AGL39" s="17"/>
      <c r="AGM39" s="17"/>
      <c r="AGN39" s="17"/>
      <c r="AGO39" s="17"/>
      <c r="AGP39" s="17"/>
      <c r="AGQ39" s="17"/>
      <c r="AGR39" s="17"/>
      <c r="AGS39" s="17"/>
      <c r="AGT39" s="17"/>
      <c r="AGU39" s="17"/>
      <c r="AGV39" s="17"/>
      <c r="AGW39" s="17"/>
      <c r="AGX39" s="17"/>
      <c r="AGY39" s="17"/>
      <c r="AGZ39" s="17"/>
      <c r="AHA39" s="17"/>
      <c r="AHB39" s="17"/>
      <c r="AHC39" s="17"/>
      <c r="AHD39" s="17"/>
      <c r="AHE39" s="17"/>
      <c r="AHF39" s="17"/>
      <c r="AHG39" s="17"/>
      <c r="AHH39" s="17"/>
      <c r="AHI39" s="17"/>
      <c r="AHJ39" s="17"/>
      <c r="AHK39" s="17"/>
      <c r="AHL39" s="17"/>
      <c r="AHM39" s="17"/>
      <c r="AHN39" s="17"/>
      <c r="AHO39" s="17"/>
      <c r="AHP39" s="17"/>
      <c r="AHQ39" s="17"/>
      <c r="AHR39" s="17"/>
      <c r="AHS39" s="17"/>
      <c r="AHT39" s="17"/>
      <c r="AHU39" s="17"/>
      <c r="AHV39" s="17"/>
      <c r="AHW39" s="17"/>
      <c r="AHX39" s="17"/>
      <c r="AHY39" s="17"/>
      <c r="AHZ39" s="17"/>
      <c r="AIA39" s="17"/>
      <c r="AIB39" s="17"/>
      <c r="AIC39" s="17"/>
      <c r="AID39" s="17"/>
      <c r="AIE39" s="17"/>
      <c r="AIF39" s="17"/>
      <c r="AIG39" s="17"/>
      <c r="AIH39" s="17"/>
      <c r="AII39" s="17"/>
      <c r="AIJ39" s="17"/>
      <c r="AIK39" s="17"/>
      <c r="AIL39" s="17"/>
      <c r="AIM39" s="17"/>
      <c r="AIN39" s="17"/>
      <c r="AIO39" s="17"/>
      <c r="AIP39" s="17"/>
      <c r="AIQ39" s="17"/>
      <c r="AIR39" s="17"/>
      <c r="AIS39" s="17"/>
      <c r="AIT39" s="17"/>
      <c r="AIU39" s="17"/>
      <c r="AIV39" s="17"/>
      <c r="AIW39" s="17"/>
      <c r="AIX39" s="17"/>
      <c r="AIY39" s="17"/>
      <c r="AIZ39" s="17"/>
      <c r="AJA39" s="17"/>
      <c r="AJB39" s="17"/>
      <c r="AJC39" s="17"/>
      <c r="AJD39" s="17"/>
      <c r="AJE39" s="17"/>
      <c r="AJF39" s="17"/>
      <c r="AJG39" s="17"/>
      <c r="AJH39" s="17"/>
      <c r="AJI39" s="17"/>
      <c r="AJJ39" s="17"/>
      <c r="AJK39" s="17"/>
      <c r="AJL39" s="17"/>
      <c r="AJM39" s="17"/>
      <c r="AJN39" s="17"/>
      <c r="AJO39" s="17"/>
      <c r="AJP39" s="17"/>
      <c r="AJQ39" s="17"/>
      <c r="AJR39" s="17"/>
      <c r="AJS39" s="17"/>
      <c r="AJT39" s="17"/>
      <c r="AJU39" s="17"/>
      <c r="AJV39" s="17"/>
      <c r="AJW39" s="17"/>
      <c r="AJX39" s="17"/>
      <c r="AJY39" s="17"/>
      <c r="AJZ39" s="17"/>
      <c r="AKA39" s="17"/>
      <c r="AKB39" s="17"/>
      <c r="AKC39" s="17"/>
      <c r="AKD39" s="17"/>
      <c r="AKE39" s="17"/>
      <c r="AKF39" s="17"/>
      <c r="AKG39" s="17"/>
      <c r="AKH39" s="17"/>
      <c r="AKI39" s="17"/>
      <c r="AKJ39" s="17"/>
      <c r="AKK39" s="17"/>
      <c r="AKL39" s="17"/>
      <c r="AKM39" s="17"/>
      <c r="AKN39" s="17"/>
      <c r="AKO39" s="17"/>
      <c r="AKP39" s="17"/>
      <c r="AKQ39" s="17"/>
      <c r="AKR39" s="17"/>
      <c r="AKS39" s="17"/>
      <c r="AKT39" s="17"/>
      <c r="AKU39" s="17"/>
      <c r="AKV39" s="17"/>
      <c r="AKW39" s="17"/>
      <c r="AKX39" s="17"/>
      <c r="AKY39" s="17"/>
      <c r="AKZ39" s="17"/>
      <c r="ALA39" s="17"/>
      <c r="ALB39" s="17"/>
      <c r="ALC39" s="17"/>
      <c r="ALD39" s="17"/>
      <c r="ALE39" s="17"/>
      <c r="ALF39" s="17"/>
      <c r="ALG39" s="17"/>
      <c r="ALH39" s="17"/>
      <c r="ALI39" s="17"/>
      <c r="ALJ39" s="17"/>
      <c r="ALK39" s="17"/>
      <c r="ALL39" s="17"/>
      <c r="ALM39" s="17"/>
      <c r="ALN39" s="17"/>
      <c r="ALO39" s="17"/>
      <c r="ALP39" s="17"/>
      <c r="ALQ39" s="17"/>
      <c r="ALR39" s="17"/>
      <c r="ALS39" s="17"/>
      <c r="ALT39" s="17"/>
      <c r="ALU39" s="17"/>
      <c r="ALV39" s="17"/>
      <c r="ALW39" s="17"/>
      <c r="ALX39" s="17"/>
      <c r="ALY39" s="17"/>
      <c r="ALZ39" s="17"/>
      <c r="AMA39" s="17"/>
      <c r="AMB39" s="17"/>
      <c r="AMC39" s="17"/>
      <c r="AMD39" s="17"/>
      <c r="AME39" s="17"/>
      <c r="AMF39" s="17"/>
      <c r="AMG39" s="17"/>
      <c r="AMH39" s="17"/>
      <c r="AMI39" s="17"/>
      <c r="AMJ39" s="17"/>
      <c r="AMK39" s="17"/>
      <c r="AML39" s="17"/>
      <c r="AMM39" s="17"/>
      <c r="AMN39" s="17"/>
      <c r="AMO39" s="17"/>
      <c r="AMP39" s="17"/>
      <c r="AMQ39" s="17"/>
      <c r="AMR39" s="17"/>
      <c r="AMS39" s="17"/>
      <c r="AMT39" s="17"/>
      <c r="AMU39" s="17"/>
      <c r="AMV39" s="17"/>
      <c r="AMW39" s="17"/>
      <c r="AMX39" s="17"/>
      <c r="AMY39" s="17"/>
      <c r="AMZ39" s="17"/>
      <c r="ANA39" s="17"/>
      <c r="ANB39" s="17"/>
      <c r="ANC39" s="17"/>
      <c r="AND39" s="17"/>
      <c r="ANE39" s="17"/>
      <c r="ANF39" s="17"/>
      <c r="ANG39" s="17"/>
      <c r="ANH39" s="17"/>
      <c r="ANI39" s="17"/>
      <c r="ANJ39" s="17"/>
      <c r="ANK39" s="17"/>
      <c r="ANL39" s="17"/>
      <c r="ANM39" s="17"/>
      <c r="ANN39" s="17"/>
      <c r="ANO39" s="17"/>
      <c r="ANP39" s="17"/>
      <c r="ANQ39" s="17"/>
      <c r="ANR39" s="17"/>
      <c r="ANS39" s="17"/>
      <c r="ANT39" s="17"/>
      <c r="ANU39" s="16">
        <v>27.1</v>
      </c>
      <c r="ANV39" s="17"/>
      <c r="ANW39" s="17"/>
      <c r="ANX39" s="17"/>
      <c r="ANY39" s="17"/>
      <c r="ANZ39" s="17"/>
      <c r="AOA39" s="17"/>
      <c r="AOB39" s="17"/>
      <c r="AOC39" s="17"/>
      <c r="AOD39" s="17"/>
      <c r="AOE39" s="17"/>
      <c r="AOF39" s="17"/>
      <c r="AOG39" s="17"/>
      <c r="AOH39" s="17"/>
      <c r="AOI39" s="17"/>
      <c r="AOJ39" s="17"/>
      <c r="AOK39" s="17"/>
      <c r="AOL39" s="17"/>
      <c r="AOM39" s="17"/>
      <c r="AON39" s="17"/>
      <c r="AOO39" s="17"/>
      <c r="AOP39" s="17"/>
      <c r="AOQ39" s="17"/>
      <c r="AOR39" s="17"/>
      <c r="AOS39" s="17"/>
      <c r="AOT39" s="17"/>
      <c r="AOU39" s="17"/>
      <c r="AOV39" s="17"/>
      <c r="AOW39" s="17"/>
      <c r="AOX39" s="17"/>
      <c r="AOY39" s="17"/>
      <c r="AOZ39" s="17"/>
      <c r="APA39" s="17"/>
      <c r="APB39" s="17"/>
      <c r="APC39" s="17"/>
      <c r="APD39" s="17"/>
      <c r="APE39" s="17"/>
      <c r="APF39" s="17"/>
      <c r="APG39" s="17"/>
      <c r="APH39" s="17"/>
      <c r="API39" s="17"/>
      <c r="APJ39" s="17"/>
      <c r="APK39" s="17"/>
      <c r="APL39" s="17"/>
      <c r="APM39" s="17"/>
      <c r="APN39" s="17"/>
      <c r="APO39" s="17"/>
      <c r="APP39" s="17"/>
      <c r="APQ39" s="17"/>
      <c r="APR39" s="17"/>
      <c r="APS39" s="17"/>
      <c r="APT39" s="17"/>
      <c r="APU39" s="17"/>
      <c r="APV39" s="17"/>
      <c r="APW39" s="17"/>
      <c r="APX39" s="17"/>
      <c r="APY39" s="17"/>
      <c r="APZ39" s="17"/>
      <c r="AQA39" s="17"/>
      <c r="AQB39" s="17"/>
      <c r="AQC39" s="17"/>
      <c r="AQD39" s="17"/>
      <c r="AQE39" s="17"/>
      <c r="AQF39" s="17"/>
      <c r="AQG39" s="17"/>
      <c r="AQH39" s="17"/>
      <c r="AQI39" s="17"/>
      <c r="AQJ39" s="17"/>
      <c r="AQK39" s="17"/>
      <c r="AQL39" s="17"/>
      <c r="AQM39" s="17"/>
      <c r="AQN39" s="17"/>
      <c r="AQO39" s="17"/>
      <c r="AQP39" s="17"/>
      <c r="AQQ39" s="17"/>
      <c r="AQR39" s="17"/>
      <c r="AQS39" s="17"/>
      <c r="AQT39" s="17"/>
      <c r="AQU39" s="17"/>
      <c r="AQV39" s="17"/>
      <c r="AQW39" s="17"/>
      <c r="AQX39" s="17"/>
      <c r="AQY39" s="17"/>
      <c r="AQZ39" s="17"/>
      <c r="ARA39" s="17"/>
      <c r="ARB39" s="17"/>
      <c r="ARC39" s="17"/>
      <c r="ARD39" s="17"/>
      <c r="ARE39" s="17"/>
      <c r="ARF39" s="17"/>
      <c r="ARG39" s="17"/>
      <c r="ARH39" s="17"/>
      <c r="ARI39" s="17"/>
      <c r="ARJ39" s="17"/>
      <c r="ARK39" s="17"/>
      <c r="ARL39" s="17"/>
      <c r="ARM39" s="17"/>
      <c r="ARN39" s="17"/>
      <c r="ARO39" s="17"/>
      <c r="ARP39" s="17"/>
      <c r="ARQ39" s="17"/>
      <c r="ARR39" s="17"/>
      <c r="ARS39" s="17"/>
      <c r="ART39" s="17"/>
      <c r="ARU39" s="17"/>
      <c r="ARV39" s="17"/>
      <c r="ARW39" s="17"/>
      <c r="ARX39" s="17"/>
      <c r="ARY39" s="17"/>
      <c r="ARZ39" s="17"/>
      <c r="ASA39" s="17"/>
      <c r="ASB39" s="17"/>
      <c r="ASC39" s="17"/>
      <c r="ASD39" s="17"/>
      <c r="ASE39" s="17"/>
      <c r="ASF39" s="17"/>
      <c r="ASG39" s="17"/>
      <c r="ASH39" s="17"/>
      <c r="ASI39" s="17"/>
      <c r="ASJ39" s="17"/>
      <c r="ASK39" s="17"/>
      <c r="ASL39" s="17"/>
      <c r="ASM39" s="17"/>
      <c r="ASN39" s="17"/>
      <c r="ASO39" s="17"/>
      <c r="ASP39" s="17"/>
      <c r="ASQ39" s="17"/>
      <c r="ASR39" s="17"/>
      <c r="ASS39" s="17"/>
      <c r="AST39" s="17"/>
      <c r="ASU39" s="17"/>
      <c r="ASV39" s="17"/>
      <c r="ASW39" s="17"/>
      <c r="ASX39" s="17"/>
      <c r="ASY39" s="17"/>
      <c r="ASZ39" s="17"/>
      <c r="ATA39" s="17"/>
      <c r="ATB39" s="17"/>
      <c r="ATC39" s="17"/>
      <c r="ATD39" s="17"/>
      <c r="ATE39" s="17"/>
      <c r="ATF39" s="17"/>
      <c r="ATG39" s="17"/>
      <c r="ATH39" s="17"/>
      <c r="ATI39" s="17"/>
      <c r="ATJ39" s="17"/>
      <c r="ATK39" s="17"/>
      <c r="ATL39" s="17"/>
      <c r="ATM39" s="17"/>
      <c r="ATN39" s="17"/>
      <c r="ATO39" s="17"/>
      <c r="ATP39" s="17"/>
      <c r="ATQ39" s="17"/>
      <c r="ATR39" s="17"/>
      <c r="ATS39" s="17"/>
      <c r="ATT39" s="17"/>
      <c r="ATU39" s="17"/>
      <c r="ATV39" s="17"/>
      <c r="ATW39" s="17"/>
      <c r="ATX39" s="17"/>
      <c r="ATY39" s="17"/>
      <c r="ATZ39" s="17"/>
      <c r="AUA39" s="17"/>
      <c r="AUB39" s="17"/>
      <c r="AUC39" s="17"/>
      <c r="AUD39" s="17"/>
      <c r="AUE39" s="17"/>
      <c r="AUF39" s="17"/>
      <c r="AUG39" s="17"/>
      <c r="AUH39" s="17"/>
      <c r="AUI39" s="17"/>
      <c r="AUJ39" s="17"/>
      <c r="AUK39" s="17"/>
      <c r="AUL39" s="17"/>
      <c r="AUM39" s="17"/>
      <c r="AUN39" s="17"/>
      <c r="AUO39" s="17"/>
      <c r="AUP39" s="17"/>
      <c r="AUQ39" s="17"/>
      <c r="AUR39" s="17"/>
      <c r="AUS39" s="17"/>
      <c r="AUT39" s="17"/>
      <c r="AUU39" s="17"/>
      <c r="AUV39" s="17"/>
      <c r="AUW39" s="17"/>
      <c r="AUX39" s="17"/>
      <c r="AUY39" s="17"/>
      <c r="AUZ39" s="17"/>
      <c r="AVA39" s="17"/>
      <c r="AVB39" s="17"/>
      <c r="AVC39" s="17"/>
      <c r="AVD39" s="17"/>
      <c r="AVE39" s="17"/>
      <c r="AVF39" s="17"/>
      <c r="AVG39" s="17"/>
      <c r="AVH39" s="17"/>
      <c r="AVI39" s="17"/>
      <c r="AVJ39" s="17"/>
      <c r="AVK39" s="17"/>
      <c r="AVL39" s="17"/>
      <c r="AVM39" s="17"/>
      <c r="AVN39" s="17"/>
      <c r="AVO39" s="17"/>
      <c r="AVP39" s="17"/>
      <c r="AVQ39" s="17"/>
      <c r="AVR39" s="17"/>
      <c r="AVS39" s="17"/>
      <c r="AVT39" s="16">
        <v>6137.36728</v>
      </c>
      <c r="AVU39" s="16">
        <v>3508.37475</v>
      </c>
      <c r="AVV39" s="17"/>
      <c r="AVW39" s="17"/>
      <c r="AVX39" s="17"/>
      <c r="AVY39" s="17"/>
      <c r="AVZ39" s="17"/>
      <c r="AWA39" s="17"/>
      <c r="AWB39" s="17"/>
      <c r="AWC39" s="17"/>
      <c r="AWD39" s="17"/>
      <c r="AWE39" s="17"/>
      <c r="AWF39" s="17"/>
      <c r="AWG39" s="17"/>
      <c r="AWH39" s="17"/>
      <c r="AWI39" s="17"/>
      <c r="AWJ39" s="17"/>
      <c r="AWK39" s="17"/>
      <c r="AWL39" s="17"/>
      <c r="AWM39" s="17"/>
      <c r="AWN39" s="17"/>
      <c r="AWO39" s="17"/>
      <c r="AWP39" s="17"/>
      <c r="AWQ39" s="17"/>
      <c r="AWR39" s="17"/>
      <c r="AWS39" s="17"/>
      <c r="AWT39" s="17"/>
      <c r="AWU39" s="17"/>
      <c r="AWV39" s="17"/>
      <c r="AWW39" s="17"/>
      <c r="AWX39" s="17"/>
      <c r="AWY39" s="17"/>
      <c r="AWZ39" s="17"/>
      <c r="AXA39" s="17"/>
      <c r="AXB39" s="17"/>
      <c r="AXC39" s="17"/>
      <c r="AXD39" s="17"/>
      <c r="AXE39" s="17"/>
      <c r="AXF39" s="17"/>
      <c r="AXG39" s="17"/>
      <c r="AXH39" s="17"/>
      <c r="AXI39" s="17"/>
      <c r="AXJ39" s="17"/>
      <c r="AXK39" s="17"/>
      <c r="AXL39" s="17"/>
      <c r="AXM39" s="17"/>
      <c r="AXN39" s="17"/>
      <c r="AXO39" s="17"/>
      <c r="AXP39" s="17"/>
      <c r="AXQ39" s="17"/>
      <c r="AXR39" s="17"/>
      <c r="AXS39" s="17"/>
      <c r="AXT39" s="17"/>
      <c r="AXU39" s="17"/>
      <c r="AXV39" s="17"/>
      <c r="AXW39" s="17"/>
      <c r="AXX39" s="17"/>
      <c r="AXY39" s="17"/>
      <c r="AXZ39" s="17"/>
      <c r="AYA39" s="17"/>
      <c r="AYB39" s="17"/>
      <c r="AYC39" s="17"/>
      <c r="AYD39" s="17"/>
      <c r="AYE39" s="17"/>
      <c r="AYF39" s="17"/>
      <c r="AYG39" s="17"/>
      <c r="AYH39" s="17"/>
      <c r="AYI39" s="17"/>
      <c r="AYJ39" s="17"/>
      <c r="AYK39" s="17"/>
      <c r="AYL39" s="17"/>
      <c r="AYM39" s="17"/>
      <c r="AYN39" s="17"/>
      <c r="AYO39" s="17"/>
      <c r="AYP39" s="17"/>
      <c r="AYQ39" s="17"/>
      <c r="AYR39" s="17"/>
      <c r="AYS39" s="17"/>
      <c r="AYT39" s="17"/>
      <c r="AYU39" s="17"/>
      <c r="AYV39" s="17"/>
      <c r="AYW39" s="17"/>
      <c r="AYX39" s="17"/>
      <c r="AYY39" s="17"/>
      <c r="AYZ39" s="17"/>
      <c r="AZA39" s="17"/>
      <c r="AZB39" s="17"/>
      <c r="AZC39" s="17"/>
      <c r="AZD39" s="17"/>
      <c r="AZE39" s="17"/>
      <c r="AZF39" s="17"/>
      <c r="AZG39" s="17"/>
      <c r="AZH39" s="17"/>
      <c r="AZI39" s="17"/>
      <c r="AZJ39" s="17"/>
      <c r="AZK39" s="17"/>
      <c r="AZL39" s="17"/>
      <c r="AZM39" s="17"/>
      <c r="AZN39" s="17"/>
      <c r="AZO39" s="17"/>
      <c r="AZP39" s="17"/>
      <c r="AZQ39" s="17"/>
      <c r="AZR39" s="17"/>
      <c r="AZS39" s="17"/>
      <c r="AZT39" s="17"/>
      <c r="AZU39" s="17"/>
      <c r="AZV39" s="17"/>
      <c r="AZW39" s="17"/>
      <c r="AZX39" s="17"/>
      <c r="AZY39" s="17"/>
      <c r="AZZ39" s="17"/>
      <c r="BAA39" s="17"/>
      <c r="BAB39" s="17"/>
      <c r="BAC39" s="17"/>
      <c r="BAD39" s="17"/>
      <c r="BAE39" s="17"/>
      <c r="BAF39" s="17"/>
      <c r="BAG39" s="17"/>
      <c r="BAH39" s="17"/>
      <c r="BAI39" s="17"/>
      <c r="BAJ39" s="17"/>
      <c r="BAK39" s="17"/>
      <c r="BAL39" s="17"/>
      <c r="BAM39" s="17"/>
      <c r="BAN39" s="17"/>
      <c r="BAO39" s="17"/>
      <c r="BAP39" s="17"/>
      <c r="BAQ39" s="17"/>
      <c r="BAR39" s="17"/>
      <c r="BAS39" s="17"/>
      <c r="BAT39" s="17"/>
      <c r="BAU39" s="17"/>
      <c r="BAV39" s="17"/>
      <c r="BAW39" s="17"/>
      <c r="BAX39" s="17"/>
      <c r="BAY39" s="17"/>
      <c r="BAZ39" s="17"/>
      <c r="BBA39" s="17"/>
      <c r="BBB39" s="17"/>
      <c r="BBC39" s="17"/>
      <c r="BBD39" s="17"/>
      <c r="BBE39" s="17"/>
      <c r="BBF39" s="17"/>
      <c r="BBG39" s="17"/>
      <c r="BBH39" s="17"/>
      <c r="BBI39" s="17"/>
      <c r="BBJ39" s="17"/>
      <c r="BBK39" s="17"/>
      <c r="BBL39" s="17"/>
      <c r="BBM39" s="17"/>
      <c r="BBN39" s="17"/>
      <c r="BBO39" s="17"/>
      <c r="BBP39" s="17"/>
      <c r="BBQ39" s="17"/>
      <c r="BBR39" s="17"/>
      <c r="BBS39" s="17"/>
      <c r="BBT39" s="17"/>
      <c r="BBU39" s="17"/>
      <c r="BBV39" s="17"/>
      <c r="BBW39" s="17"/>
      <c r="BBX39" s="17"/>
      <c r="BBY39" s="17"/>
      <c r="BBZ39" s="17"/>
      <c r="BCA39" s="17"/>
      <c r="BCB39" s="17"/>
      <c r="BCC39" s="17"/>
      <c r="BCD39" s="17"/>
      <c r="BCE39" s="17"/>
      <c r="BCF39" s="17"/>
      <c r="BCG39" s="17"/>
      <c r="BCH39" s="17"/>
      <c r="BCI39" s="17"/>
      <c r="BCJ39" s="17"/>
      <c r="BCK39" s="17"/>
      <c r="BCL39" s="17"/>
      <c r="BCM39" s="17"/>
      <c r="BCN39" s="17"/>
      <c r="BCO39" s="17"/>
      <c r="BCP39" s="17"/>
      <c r="BCQ39" s="17"/>
      <c r="BCR39" s="17"/>
      <c r="BCS39" s="17"/>
      <c r="BCT39" s="17"/>
      <c r="BCU39" s="17"/>
      <c r="BCV39" s="17"/>
      <c r="BCW39" s="17"/>
      <c r="BCX39" s="17"/>
      <c r="BCY39" s="17"/>
      <c r="BCZ39" s="17"/>
      <c r="BDA39" s="17"/>
      <c r="BDB39" s="17"/>
      <c r="BDC39" s="17"/>
      <c r="BDD39" s="17"/>
      <c r="BDE39" s="17"/>
      <c r="BDF39" s="17"/>
      <c r="BDG39" s="17"/>
      <c r="BDH39" s="17"/>
      <c r="BDI39" s="17"/>
      <c r="BDJ39" s="17"/>
      <c r="BDK39" s="17"/>
      <c r="BDL39" s="17"/>
      <c r="BDM39" s="17"/>
      <c r="BDN39" s="17"/>
      <c r="BDO39" s="17"/>
      <c r="BDP39" s="17"/>
      <c r="BDQ39" s="17"/>
      <c r="BDR39" s="17"/>
      <c r="BDS39" s="17"/>
      <c r="BDT39" s="17"/>
      <c r="BDU39" s="17"/>
      <c r="BDV39" s="17"/>
      <c r="BDW39" s="17"/>
      <c r="BDX39" s="17"/>
      <c r="BDY39" s="17"/>
      <c r="BDZ39" s="17"/>
      <c r="BEA39" s="17"/>
      <c r="BEB39" s="17"/>
      <c r="BEC39" s="17"/>
      <c r="BED39" s="17"/>
      <c r="BEE39" s="17"/>
      <c r="BEF39" s="17"/>
      <c r="BEG39" s="17"/>
      <c r="BEH39" s="17"/>
      <c r="BEI39" s="17"/>
      <c r="BEJ39" s="17"/>
      <c r="BEK39" s="17"/>
      <c r="BEL39" s="17"/>
      <c r="BEM39" s="17"/>
      <c r="BEN39" s="17"/>
      <c r="BEO39" s="17"/>
      <c r="BEP39" s="17"/>
      <c r="BEQ39" s="17"/>
      <c r="BER39" s="17"/>
      <c r="BES39" s="17"/>
      <c r="BET39" s="17"/>
      <c r="BEU39" s="17"/>
      <c r="BEV39" s="17"/>
      <c r="BEW39" s="17"/>
      <c r="BEX39" s="17"/>
      <c r="BEY39" s="17"/>
      <c r="BEZ39" s="17"/>
      <c r="BFA39" s="17"/>
      <c r="BFB39" s="17"/>
      <c r="BFC39" s="17"/>
      <c r="BFD39" s="17"/>
      <c r="BFE39" s="17"/>
      <c r="BFF39" s="17"/>
      <c r="BFG39" s="17"/>
      <c r="BFH39" s="17"/>
      <c r="BFI39" s="17"/>
      <c r="BFJ39" s="17"/>
      <c r="BFK39" s="17"/>
      <c r="BFL39" s="17"/>
      <c r="BFM39" s="17"/>
      <c r="BFN39" s="17"/>
      <c r="BFO39" s="17"/>
      <c r="BFP39" s="17"/>
      <c r="BFQ39" s="17"/>
      <c r="BFR39" s="17"/>
      <c r="BFS39" s="17"/>
      <c r="BFT39" s="17"/>
      <c r="BFU39" s="17"/>
      <c r="BFV39" s="17"/>
      <c r="BFW39" s="17"/>
      <c r="BFX39" s="17"/>
      <c r="BFY39" s="17"/>
      <c r="BFZ39" s="17"/>
      <c r="BGA39" s="17"/>
      <c r="BGB39" s="17"/>
      <c r="BGC39" s="17"/>
      <c r="BGD39" s="17"/>
      <c r="BGE39" s="17"/>
      <c r="BGF39" s="17"/>
      <c r="BGG39" s="17"/>
      <c r="BGH39" s="17"/>
      <c r="BGI39" s="17"/>
      <c r="BGJ39" s="17"/>
      <c r="BGK39" s="17"/>
      <c r="BGL39" s="17"/>
      <c r="BGM39" s="17"/>
      <c r="BGN39" s="17"/>
      <c r="BGO39" s="17"/>
      <c r="BGP39" s="17"/>
      <c r="BGQ39" s="17"/>
      <c r="BGR39" s="17"/>
      <c r="BGS39" s="17"/>
      <c r="BGT39" s="17"/>
      <c r="BGU39" s="17"/>
      <c r="BGV39" s="17"/>
      <c r="BGW39" s="17"/>
      <c r="BGX39" s="17"/>
      <c r="BGY39" s="17"/>
      <c r="BGZ39" s="17"/>
      <c r="BHA39" s="17"/>
      <c r="BHB39" s="17"/>
      <c r="BHC39" s="17"/>
      <c r="BHD39" s="17"/>
      <c r="BHE39" s="17"/>
      <c r="BHF39" s="17"/>
      <c r="BHG39" s="17"/>
      <c r="BHH39" s="17"/>
      <c r="BHI39" s="17"/>
      <c r="BHJ39" s="17"/>
      <c r="BHK39" s="17"/>
      <c r="BHL39" s="17"/>
      <c r="BHM39" s="17"/>
      <c r="BHN39" s="17"/>
      <c r="BHO39" s="17"/>
      <c r="BHP39" s="17"/>
      <c r="BHQ39" s="17"/>
      <c r="BHR39" s="17"/>
      <c r="BHS39" s="17"/>
      <c r="BHT39" s="17"/>
      <c r="BHU39" s="17"/>
      <c r="BHV39" s="17"/>
      <c r="BHW39" s="17"/>
      <c r="BHX39" s="17"/>
      <c r="BHY39" s="17"/>
      <c r="BHZ39" s="17"/>
      <c r="BIA39" s="17"/>
      <c r="BIB39" s="17"/>
      <c r="BIC39" s="17"/>
      <c r="BID39" s="17"/>
      <c r="BIE39" s="17"/>
      <c r="BIF39" s="17"/>
      <c r="BIG39" s="17"/>
      <c r="BIH39" s="17"/>
      <c r="BII39" s="17"/>
      <c r="BIJ39" s="17"/>
      <c r="BIK39" s="17"/>
      <c r="BIL39" s="17"/>
      <c r="BIM39" s="17"/>
      <c r="BIN39" s="17"/>
      <c r="BIO39" s="17"/>
      <c r="BIP39" s="17"/>
      <c r="BIQ39" s="17"/>
      <c r="BIR39" s="17"/>
      <c r="BIS39" s="17"/>
      <c r="BIT39" s="17"/>
      <c r="BIU39" s="14" t="s">
        <v>2970</v>
      </c>
      <c r="BIV39" s="17"/>
      <c r="BIW39" s="17"/>
      <c r="BIX39" s="17"/>
      <c r="BIY39" s="17"/>
      <c r="BIZ39" s="17"/>
      <c r="BJA39" s="17"/>
      <c r="BJB39" s="17"/>
      <c r="BJC39" s="17"/>
      <c r="BJD39" s="17"/>
      <c r="BJE39" s="17"/>
      <c r="BJF39" s="17"/>
      <c r="BJG39" s="17"/>
      <c r="BJH39" s="17"/>
      <c r="BJI39" s="17"/>
      <c r="BJJ39" s="17"/>
      <c r="BJK39" s="17"/>
      <c r="BJL39" s="17"/>
      <c r="BJM39" s="17"/>
      <c r="BJN39" s="17"/>
      <c r="BJO39" s="17"/>
      <c r="BJP39" s="17"/>
      <c r="BJQ39" s="17"/>
      <c r="BJR39" s="17"/>
      <c r="BJS39" s="17"/>
      <c r="BJT39" s="17"/>
      <c r="BJU39" s="17"/>
      <c r="BJV39" s="17"/>
      <c r="BJW39" s="17"/>
      <c r="BJX39" s="17"/>
      <c r="BJY39" s="17"/>
      <c r="BJZ39" s="17"/>
      <c r="BKA39" s="17"/>
      <c r="BKB39" s="17"/>
      <c r="BKC39" s="17"/>
      <c r="BKD39" s="17"/>
      <c r="BKE39" s="17"/>
      <c r="BKF39" s="17"/>
      <c r="BKG39" s="17"/>
      <c r="BKH39" s="17"/>
      <c r="BKI39" s="17"/>
      <c r="BKJ39" s="17"/>
      <c r="BKK39" s="17"/>
      <c r="BKL39" s="17"/>
      <c r="BKM39" s="17"/>
      <c r="BKN39" s="17"/>
      <c r="BKO39" s="17"/>
      <c r="BKP39" s="17"/>
      <c r="BKQ39" s="17"/>
      <c r="BKR39" s="17"/>
      <c r="BKS39" s="17"/>
      <c r="BKT39" s="17"/>
      <c r="BKU39" s="17"/>
      <c r="BKV39" s="17"/>
      <c r="BKW39" s="17"/>
      <c r="BKX39" s="17"/>
      <c r="BKY39" s="17"/>
      <c r="BKZ39" s="17"/>
      <c r="BLA39" s="17"/>
      <c r="BLB39" s="17"/>
      <c r="BLC39" s="17"/>
      <c r="BLD39" s="17"/>
      <c r="BLE39" s="17"/>
      <c r="BLF39" s="17"/>
      <c r="BLG39" s="17"/>
      <c r="BLH39" s="17"/>
      <c r="BLI39" s="17"/>
      <c r="BLJ39" s="17"/>
      <c r="BLK39" s="17"/>
      <c r="BLL39" s="17"/>
      <c r="BLM39" s="17"/>
      <c r="BLN39" s="17"/>
      <c r="BLO39" s="17"/>
      <c r="BLP39" s="17"/>
      <c r="BLQ39" s="17"/>
      <c r="BLR39" s="17"/>
      <c r="BLS39" s="17"/>
      <c r="BLT39" s="17"/>
      <c r="BLU39" s="17"/>
      <c r="BLV39" s="17"/>
      <c r="BLW39" s="17"/>
      <c r="BLX39" s="17"/>
      <c r="BLY39" s="17"/>
      <c r="BLZ39" s="17"/>
      <c r="BMA39" s="17"/>
      <c r="BMB39" s="17"/>
      <c r="BMC39" s="17"/>
      <c r="BMD39" s="17"/>
      <c r="BME39" s="17"/>
      <c r="BMF39" s="17"/>
      <c r="BMG39" s="17"/>
      <c r="BMH39" s="17"/>
      <c r="BMI39" s="17"/>
      <c r="BMJ39" s="17"/>
      <c r="BMK39" s="17"/>
      <c r="BML39" s="17"/>
      <c r="BMM39" s="17"/>
      <c r="BMN39" s="17"/>
      <c r="BMO39" s="17"/>
      <c r="BMP39" s="17"/>
      <c r="BMQ39" s="17"/>
      <c r="BMR39" s="17"/>
      <c r="BMS39" s="17"/>
      <c r="BMT39" s="17"/>
      <c r="BMU39" s="17"/>
      <c r="BMV39" s="17"/>
      <c r="BMW39" s="17"/>
      <c r="BMX39" s="17"/>
      <c r="BMY39" s="17"/>
      <c r="BMZ39" s="17"/>
      <c r="BNA39" s="17"/>
      <c r="BNB39" s="17"/>
      <c r="BNC39" s="17"/>
      <c r="BND39" s="17"/>
      <c r="BNE39" s="17"/>
      <c r="BNF39" s="17"/>
      <c r="BNG39" s="17"/>
      <c r="BNH39" s="17"/>
      <c r="BNI39" s="17"/>
      <c r="BNJ39" s="17"/>
      <c r="BNK39" s="17"/>
      <c r="BNL39" s="17"/>
      <c r="BNM39" s="17"/>
      <c r="BNN39" s="17"/>
      <c r="BNO39" s="17"/>
      <c r="BNP39" s="17"/>
      <c r="BNQ39" s="17"/>
      <c r="BNR39" s="17"/>
      <c r="BNS39" s="17"/>
      <c r="BNT39" s="17"/>
      <c r="BNU39" s="17"/>
      <c r="BNV39" s="17"/>
      <c r="BNW39" s="17"/>
      <c r="BNX39" s="17"/>
      <c r="BNY39" s="17"/>
      <c r="BNZ39" s="17"/>
      <c r="BOA39" s="17"/>
      <c r="BOB39" s="17"/>
      <c r="BOC39" s="17"/>
      <c r="BOD39" s="17"/>
      <c r="BOE39" s="17"/>
      <c r="BOF39" s="17"/>
      <c r="BOG39" s="17"/>
      <c r="BOH39" s="17"/>
      <c r="BOI39" s="17"/>
      <c r="BOJ39" s="17"/>
      <c r="BOK39" s="17"/>
      <c r="BOL39" s="17"/>
      <c r="BOM39" s="17"/>
      <c r="BON39" s="17"/>
      <c r="BOO39" s="17"/>
      <c r="BOP39" s="17"/>
      <c r="BOQ39" s="17"/>
      <c r="BOR39" s="17"/>
      <c r="BOS39" s="17"/>
      <c r="BOT39" s="17"/>
      <c r="BOU39" s="17"/>
      <c r="BOV39" s="17"/>
      <c r="BOW39" s="17"/>
      <c r="BOX39" s="17"/>
      <c r="BOY39" s="17"/>
      <c r="BOZ39" s="17"/>
      <c r="BPA39" s="17"/>
      <c r="BPB39" s="17"/>
      <c r="BPC39" s="17"/>
      <c r="BPD39" s="17"/>
      <c r="BPE39" s="17"/>
      <c r="BPF39" s="17"/>
      <c r="BPG39" s="17"/>
      <c r="BPH39" s="17"/>
      <c r="BPI39" s="17"/>
      <c r="BPJ39" s="17"/>
      <c r="BPK39" s="17"/>
      <c r="BPL39" s="17"/>
      <c r="BPM39" s="17"/>
      <c r="BPN39" s="17"/>
      <c r="BPO39" s="17"/>
      <c r="BPP39" s="17"/>
      <c r="BPQ39" s="17"/>
      <c r="BPR39" s="17"/>
      <c r="BPS39" s="17"/>
      <c r="BPT39" s="17"/>
      <c r="BPU39" s="17"/>
      <c r="BPV39" s="17"/>
      <c r="BPW39" s="17"/>
      <c r="BPX39" s="17"/>
      <c r="BPY39" s="17"/>
      <c r="BPZ39" s="17"/>
      <c r="BQA39" s="17"/>
      <c r="BQB39" s="17"/>
      <c r="BQC39" s="17"/>
      <c r="BQD39" s="17"/>
      <c r="BQE39" s="17"/>
      <c r="BQF39" s="17"/>
      <c r="BQG39" s="17"/>
      <c r="BQH39" s="17"/>
      <c r="BQI39" s="17"/>
      <c r="BQJ39" s="17"/>
      <c r="BQK39" s="17"/>
      <c r="BQL39" s="17"/>
      <c r="BQM39" s="17"/>
      <c r="BQN39" s="17"/>
      <c r="BQO39" s="17"/>
      <c r="BQP39" s="17"/>
      <c r="BQQ39" s="17"/>
      <c r="BQR39" s="17"/>
      <c r="BQS39" s="17"/>
      <c r="BQT39" s="17"/>
      <c r="BQU39" s="17"/>
      <c r="BQV39" s="17"/>
      <c r="BQW39" s="17"/>
      <c r="BQX39" s="17"/>
      <c r="BQY39" s="17"/>
      <c r="BQZ39" s="17"/>
      <c r="BRA39" s="17"/>
      <c r="BRB39" s="17"/>
      <c r="BRC39" s="17"/>
      <c r="BRD39" s="17"/>
      <c r="BRE39" s="17"/>
      <c r="BRF39" s="17"/>
      <c r="BRG39" s="17"/>
      <c r="BRH39" s="17"/>
      <c r="BRI39" s="17"/>
      <c r="BRJ39" s="17"/>
      <c r="BRK39" s="17"/>
      <c r="BRL39" s="17"/>
      <c r="BRM39" s="17"/>
      <c r="BRN39" s="17"/>
      <c r="BRO39" s="17"/>
      <c r="BRP39" s="17"/>
      <c r="BRQ39" s="17"/>
      <c r="BRR39" s="17"/>
      <c r="BRS39" s="17"/>
      <c r="BRT39" s="17"/>
      <c r="BRU39" s="14" t="s">
        <v>2971</v>
      </c>
      <c r="BRW39" s="17"/>
      <c r="BRX39" s="17"/>
      <c r="BRY39" s="17"/>
      <c r="BRZ39" s="17"/>
      <c r="BSA39" s="17"/>
      <c r="BSB39" s="17"/>
      <c r="BSC39" s="17"/>
      <c r="BSD39" s="17"/>
      <c r="BSE39" s="17"/>
      <c r="BSF39" s="17"/>
      <c r="BSG39" s="17"/>
      <c r="BSH39" s="17"/>
      <c r="BSI39" s="17"/>
      <c r="BSJ39" s="17"/>
      <c r="BSK39" s="17"/>
      <c r="BSL39" s="17"/>
      <c r="BSM39" s="17"/>
      <c r="BSN39" s="17"/>
      <c r="BSO39" s="17"/>
      <c r="BSP39" s="17"/>
      <c r="BSQ39" s="17"/>
      <c r="BSR39" s="17"/>
      <c r="BSS39" s="17"/>
      <c r="BST39" s="17"/>
      <c r="BSU39" s="17"/>
      <c r="BSV39" s="17"/>
      <c r="BSW39" s="17"/>
      <c r="BSX39" s="17"/>
      <c r="BSY39" s="17"/>
      <c r="BSZ39" s="17"/>
      <c r="BTA39" s="17"/>
      <c r="BTB39" s="17"/>
      <c r="BTC39" s="17"/>
      <c r="BTD39" s="17"/>
      <c r="BTE39" s="17"/>
      <c r="BTF39" s="17"/>
      <c r="BTG39" s="17"/>
      <c r="BTH39" s="17"/>
      <c r="BTI39" s="17"/>
      <c r="BTJ39" s="17"/>
      <c r="BTK39" s="17"/>
      <c r="BTL39" s="17"/>
      <c r="BTM39" s="17"/>
      <c r="BTN39" s="17"/>
      <c r="BTO39" s="17"/>
      <c r="BTP39" s="17"/>
      <c r="BTQ39" s="17"/>
      <c r="BTR39" s="17"/>
      <c r="BTS39" s="17"/>
      <c r="BTT39" s="17"/>
      <c r="BTU39" s="17"/>
      <c r="BTV39" s="17"/>
      <c r="BTW39" s="17"/>
      <c r="BTX39" s="17"/>
      <c r="BTY39" s="17"/>
      <c r="BTZ39" s="17"/>
      <c r="BUA39" s="17"/>
      <c r="BUB39" s="17"/>
      <c r="BUC39" s="17"/>
      <c r="BUD39" s="17"/>
      <c r="BUE39" s="17"/>
      <c r="BUF39" s="17"/>
      <c r="BUG39" s="17"/>
      <c r="BUH39" s="17"/>
      <c r="BUI39" s="17"/>
      <c r="BUJ39" s="17"/>
      <c r="BUK39" s="17"/>
      <c r="BUL39" s="17"/>
      <c r="BUM39" s="17"/>
      <c r="BUN39" s="17"/>
      <c r="BUO39" s="17"/>
      <c r="BUP39" s="17"/>
      <c r="BUQ39" s="17"/>
      <c r="BUR39" s="17"/>
      <c r="BUS39" s="17"/>
      <c r="BUT39" s="17"/>
      <c r="BUU39" s="17"/>
      <c r="BUV39" s="17"/>
      <c r="BUW39" s="17"/>
      <c r="BUX39" s="17"/>
      <c r="BUY39" s="17"/>
      <c r="BUZ39" s="17"/>
      <c r="BVA39" s="17"/>
      <c r="BVB39" s="17"/>
      <c r="BVC39" s="17"/>
      <c r="BVD39" s="17"/>
      <c r="BVE39" s="17"/>
      <c r="BVF39" s="17"/>
      <c r="BVG39" s="17"/>
      <c r="BVH39" s="17"/>
      <c r="BVI39" s="17"/>
      <c r="BVJ39" s="17"/>
      <c r="BVK39" s="17"/>
      <c r="BVL39" s="17"/>
      <c r="BVM39" s="17"/>
      <c r="BVN39" s="17"/>
      <c r="BVO39" s="17"/>
      <c r="BVP39" s="17"/>
      <c r="BVQ39" s="17"/>
      <c r="BVR39" s="17"/>
      <c r="BVS39" s="17"/>
      <c r="BVT39" s="17"/>
      <c r="BVU39" s="17"/>
      <c r="BVV39" s="17"/>
      <c r="BVW39" s="17"/>
      <c r="BVX39" s="17"/>
      <c r="BVY39" s="17"/>
      <c r="BVZ39" s="17"/>
      <c r="BWA39" s="17"/>
      <c r="BWB39" s="17"/>
      <c r="BWC39" s="17"/>
      <c r="BWD39" s="17"/>
      <c r="BWE39" s="17"/>
      <c r="BWF39" s="17"/>
      <c r="BWG39" s="17"/>
      <c r="BWH39" s="17"/>
      <c r="BWI39" s="17"/>
      <c r="BWJ39" s="17"/>
      <c r="BWK39" s="17"/>
      <c r="BWL39" s="17"/>
      <c r="BWM39" s="17"/>
      <c r="BWN39" s="17"/>
      <c r="BWO39" s="17"/>
      <c r="BWP39" s="17"/>
      <c r="BWQ39" s="17"/>
      <c r="BWR39" s="17"/>
      <c r="BWS39" s="17"/>
      <c r="BWT39" s="17"/>
      <c r="BWU39" s="17"/>
      <c r="BWV39" s="17"/>
      <c r="BWW39" s="17"/>
      <c r="BWX39" s="17"/>
      <c r="BWY39" s="17"/>
      <c r="BWZ39" s="17"/>
      <c r="BXA39" s="17"/>
      <c r="BXB39" s="17"/>
      <c r="BXC39" s="17"/>
      <c r="BXD39" s="17"/>
      <c r="BXE39" s="17"/>
      <c r="BXF39" s="17"/>
      <c r="BXG39" s="17"/>
      <c r="BXH39" s="17"/>
      <c r="BXI39" s="17"/>
      <c r="BXJ39" s="17"/>
      <c r="BXK39" s="17"/>
      <c r="BXL39" s="16">
        <v>0.84</v>
      </c>
      <c r="BXM39" s="16">
        <v>0.0</v>
      </c>
      <c r="BXN39" s="16">
        <v>0.12437898</v>
      </c>
      <c r="BXO39" s="16">
        <v>0.00500995</v>
      </c>
      <c r="BXP39" s="16">
        <v>0.0</v>
      </c>
      <c r="BXQ39" s="16">
        <v>0.0</v>
      </c>
      <c r="BXR39" s="16">
        <v>0.05953513</v>
      </c>
      <c r="BXS39" s="16">
        <v>0.07901488</v>
      </c>
      <c r="BXT39" s="16">
        <v>0.08291912</v>
      </c>
      <c r="BXU39" s="16">
        <v>0.01989468</v>
      </c>
      <c r="BXV39" s="16">
        <v>0.01859247</v>
      </c>
      <c r="BXW39" s="16">
        <v>0.0</v>
      </c>
      <c r="BXX39" s="16">
        <v>0.03127295</v>
      </c>
      <c r="BXY39" s="16">
        <v>0.0</v>
      </c>
      <c r="BXZ39" s="16">
        <v>0.0</v>
      </c>
      <c r="BYA39" s="16">
        <v>0.04149723</v>
      </c>
      <c r="BYB39" s="16">
        <v>0.01691233</v>
      </c>
      <c r="BYC39" s="16">
        <v>0.17800585</v>
      </c>
      <c r="BYD39" s="16">
        <v>0.0</v>
      </c>
      <c r="BYE39" s="16">
        <v>0.08617094</v>
      </c>
      <c r="BYF39" s="16">
        <v>0.0967955</v>
      </c>
      <c r="BYG39" s="16">
        <v>0.0</v>
      </c>
      <c r="BYH39" s="16">
        <v>0.0</v>
      </c>
      <c r="BYI39" s="14" t="s">
        <v>2972</v>
      </c>
      <c r="BYJ39" s="16">
        <v>0.00469415</v>
      </c>
      <c r="BYK39" s="16">
        <v>0.0</v>
      </c>
      <c r="BYL39" s="16">
        <v>0.00227347</v>
      </c>
      <c r="BYM39" s="16">
        <v>0.0</v>
      </c>
      <c r="BYN39" s="16">
        <v>0.0</v>
      </c>
      <c r="BYO39" s="16">
        <v>-0.0080603</v>
      </c>
      <c r="BYP39" s="18">
        <v>3.33E-8</v>
      </c>
      <c r="BYQ39" s="14" t="s">
        <v>2973</v>
      </c>
      <c r="BYR39" s="18">
        <v>3.63E-5</v>
      </c>
      <c r="BYS39" s="16">
        <v>0.13830269</v>
      </c>
      <c r="BYT39" s="14" t="s">
        <v>2659</v>
      </c>
      <c r="BYU39" s="16">
        <v>0.01622961</v>
      </c>
      <c r="BYV39" s="16">
        <v>0.06698261</v>
      </c>
      <c r="BYW39" s="16">
        <v>0.11784199</v>
      </c>
      <c r="BYX39" s="16">
        <v>0.03735325</v>
      </c>
      <c r="BYY39" s="16">
        <v>0.11002995</v>
      </c>
      <c r="BYZ39" s="16">
        <v>0.00305925</v>
      </c>
      <c r="BZA39" s="18">
        <v>8.19E-9</v>
      </c>
      <c r="BZB39" s="16">
        <v>0.64850335</v>
      </c>
      <c r="BZC39" s="16">
        <v>-0.0747</v>
      </c>
      <c r="BZD39" s="16">
        <v>9645.74203</v>
      </c>
      <c r="BZE39" s="14" t="s">
        <v>2971</v>
      </c>
      <c r="BZG39" s="14" t="s">
        <v>2666</v>
      </c>
      <c r="BZH39" s="14" t="s">
        <v>2974</v>
      </c>
      <c r="BZI39" s="14" t="s">
        <v>2975</v>
      </c>
      <c r="BZJ39" s="14" t="s">
        <v>2976</v>
      </c>
      <c r="BZK39" s="16">
        <v>1.0</v>
      </c>
      <c r="BZL39" s="16">
        <v>1.0</v>
      </c>
      <c r="BZM39" s="16">
        <v>1.0</v>
      </c>
      <c r="BZN39" s="14" t="s">
        <v>133</v>
      </c>
      <c r="BZO39" s="14" t="s">
        <v>133</v>
      </c>
      <c r="BZP39" s="16">
        <v>0.80160076</v>
      </c>
      <c r="BZQ39" s="16">
        <v>4.64385619</v>
      </c>
      <c r="BZR39" s="16">
        <v>8.31441313</v>
      </c>
      <c r="BZS39" s="16">
        <v>13.323477</v>
      </c>
      <c r="BZT39" s="16">
        <v>8.31777661</v>
      </c>
      <c r="BZU39" s="16">
        <v>13.3268508</v>
      </c>
      <c r="BZV39" s="14" t="s">
        <v>2977</v>
      </c>
      <c r="BZW39" s="14" t="s">
        <v>2978</v>
      </c>
      <c r="BZX39" s="14" t="s">
        <v>2644</v>
      </c>
      <c r="BZY39" s="14" t="s">
        <v>2971</v>
      </c>
      <c r="BZZ39" s="14" t="s">
        <v>2971</v>
      </c>
      <c r="CAA39" s="14" t="s">
        <v>2971</v>
      </c>
      <c r="CAB39" s="14" t="s">
        <v>2971</v>
      </c>
      <c r="CAC39" s="16">
        <v>35.0536585</v>
      </c>
      <c r="CAD39" s="16">
        <v>0.25365854</v>
      </c>
      <c r="CAE39" s="16">
        <v>29.4536585</v>
      </c>
      <c r="CAF39" s="16">
        <v>0.91707317</v>
      </c>
      <c r="CAG39" s="16">
        <v>11.2292683</v>
      </c>
      <c r="CAH39" s="16">
        <v>23.0926829</v>
      </c>
      <c r="CAI39" s="14" t="s">
        <v>2979</v>
      </c>
      <c r="CAJ39" s="16">
        <v>2.0</v>
      </c>
      <c r="CAK39" s="17"/>
      <c r="CAL39" s="16">
        <v>1.36</v>
      </c>
      <c r="CAM39" s="16">
        <v>1.98</v>
      </c>
      <c r="CAN39" s="16">
        <v>-0.21</v>
      </c>
      <c r="CAO39" s="16">
        <v>1.69</v>
      </c>
      <c r="CAP39" s="16">
        <v>1.29</v>
      </c>
      <c r="CAQ39" s="16">
        <v>0.44</v>
      </c>
      <c r="CAR39" s="16">
        <v>0.42</v>
      </c>
      <c r="CAS39" s="16">
        <v>-0.18</v>
      </c>
      <c r="CAT39" s="16">
        <v>1.2</v>
      </c>
      <c r="CAU39" s="16">
        <v>0.93</v>
      </c>
      <c r="CAV39" s="16">
        <v>-0.14</v>
      </c>
      <c r="CAW39" s="14" t="s">
        <v>2980</v>
      </c>
      <c r="CAX39" s="14" t="s">
        <v>2981</v>
      </c>
      <c r="CAY39" s="14" t="s">
        <v>2982</v>
      </c>
      <c r="CAZ39" s="16">
        <v>0.0</v>
      </c>
      <c r="CBA39" s="16">
        <v>1.0</v>
      </c>
      <c r="CBB39" s="16">
        <v>1.0</v>
      </c>
      <c r="CBC39" s="16">
        <v>1.0</v>
      </c>
      <c r="CBD39" s="16">
        <v>0.0</v>
      </c>
      <c r="CBE39" s="16">
        <v>0.0</v>
      </c>
      <c r="CBF39" s="16">
        <v>1.0</v>
      </c>
      <c r="CBG39" s="16">
        <v>0.0</v>
      </c>
      <c r="CBH39" s="16">
        <v>1.0</v>
      </c>
      <c r="CBI39" s="16">
        <v>0.0</v>
      </c>
      <c r="CBJ39" s="16">
        <v>1.0</v>
      </c>
      <c r="CBK39" s="16">
        <v>1.0</v>
      </c>
      <c r="CBL39" s="16">
        <v>0.0</v>
      </c>
      <c r="CBM39" s="16">
        <v>0.0</v>
      </c>
      <c r="CBN39" s="16">
        <v>1.0</v>
      </c>
      <c r="CBO39" s="16">
        <v>1.0</v>
      </c>
      <c r="CBP39" s="16">
        <v>1.0</v>
      </c>
      <c r="CBQ39" s="16">
        <v>0.0</v>
      </c>
      <c r="CBR39" s="16">
        <v>1.0</v>
      </c>
      <c r="CBS39" s="16">
        <v>1.0</v>
      </c>
      <c r="CBT39" s="16">
        <v>1.0</v>
      </c>
      <c r="CBU39" s="16">
        <v>0.0</v>
      </c>
      <c r="CBV39" s="16">
        <v>0.0</v>
      </c>
      <c r="CBW39" s="16">
        <v>0.0</v>
      </c>
      <c r="CBX39" s="16">
        <v>0.0</v>
      </c>
      <c r="CBY39" s="16">
        <v>1.0</v>
      </c>
      <c r="CBZ39" s="16">
        <v>0.0</v>
      </c>
      <c r="CCA39" s="14" t="s">
        <v>2971</v>
      </c>
      <c r="CCB39" s="14" t="s">
        <v>2563</v>
      </c>
      <c r="CCC39" s="14" t="s">
        <v>2971</v>
      </c>
      <c r="CCE39" s="14" t="s">
        <v>2574</v>
      </c>
      <c r="CCF39" s="16">
        <v>4.0</v>
      </c>
      <c r="CCG39" s="14" t="s">
        <v>2983</v>
      </c>
      <c r="CCH39" s="16">
        <v>16.0</v>
      </c>
      <c r="CCI39" s="14" t="s">
        <v>2644</v>
      </c>
      <c r="CCJ39" s="16">
        <v>-1.93</v>
      </c>
      <c r="CCK39" s="16">
        <v>0.56080704</v>
      </c>
      <c r="CCL39" s="16">
        <v>0.22774808</v>
      </c>
      <c r="CCM39" s="16">
        <v>0.21144488</v>
      </c>
      <c r="CCN39" s="14" t="s">
        <v>2644</v>
      </c>
      <c r="CCO39" s="14" t="s">
        <v>2644</v>
      </c>
      <c r="CCP39" s="16">
        <v>1.0</v>
      </c>
      <c r="CCQ39" s="16">
        <v>0.0</v>
      </c>
      <c r="CCR39" s="16">
        <v>0.0</v>
      </c>
      <c r="CCS39" s="16">
        <v>1.0</v>
      </c>
      <c r="CCT39" s="16">
        <v>0.0</v>
      </c>
      <c r="CCU39" s="16">
        <v>0.0</v>
      </c>
      <c r="CCV39" s="14" t="s">
        <v>2977</v>
      </c>
      <c r="CCW39" s="14" t="s">
        <v>2984</v>
      </c>
      <c r="CCX39" s="14" t="s">
        <v>2985</v>
      </c>
      <c r="CCY39" s="14" t="s">
        <v>2986</v>
      </c>
      <c r="CCZ39" s="14" t="s">
        <v>2644</v>
      </c>
      <c r="CDA39" s="14" t="s">
        <v>2986</v>
      </c>
      <c r="CDB39" s="14" t="s">
        <v>2644</v>
      </c>
      <c r="CDC39" s="17"/>
      <c r="CDD39" s="17"/>
      <c r="CDE39" s="17"/>
      <c r="CDF39" s="17"/>
      <c r="CDG39" s="17"/>
      <c r="CDH39" s="17"/>
      <c r="CDI39" s="17"/>
      <c r="CDJ39" s="17"/>
      <c r="CDK39" s="17"/>
      <c r="CDL39" s="17"/>
      <c r="CDM39" s="17"/>
      <c r="CDN39" s="17"/>
      <c r="CDO39" s="17"/>
      <c r="CDP39" s="17"/>
      <c r="CDQ39" s="17"/>
      <c r="CDR39" s="17"/>
      <c r="CDS39" s="17"/>
      <c r="CDT39" s="17"/>
      <c r="CDU39" s="17"/>
    </row>
    <row r="40">
      <c r="A40" s="14" t="s">
        <v>2962</v>
      </c>
      <c r="B40" s="14" t="s">
        <v>3023</v>
      </c>
      <c r="C40" s="14" t="s">
        <v>2964</v>
      </c>
      <c r="D40" s="14" t="s">
        <v>2964</v>
      </c>
      <c r="E40" s="14" t="s">
        <v>3024</v>
      </c>
      <c r="F40" s="14" t="s">
        <v>2835</v>
      </c>
      <c r="I40" s="14" t="s">
        <v>2558</v>
      </c>
      <c r="J40" s="14" t="s">
        <v>3025</v>
      </c>
      <c r="K40" s="14" t="s">
        <v>2619</v>
      </c>
      <c r="L40" s="14" t="s">
        <v>2658</v>
      </c>
      <c r="M40" s="17"/>
      <c r="N40" s="14" t="s">
        <v>21</v>
      </c>
      <c r="O40" s="14" t="s">
        <v>21</v>
      </c>
      <c r="P40" s="14" t="s">
        <v>2690</v>
      </c>
      <c r="Q40" s="16">
        <v>11.0</v>
      </c>
      <c r="R40" s="16">
        <v>4105974.0</v>
      </c>
      <c r="S40" s="16">
        <v>4105974.0</v>
      </c>
      <c r="T40" s="14" t="s">
        <v>2622</v>
      </c>
      <c r="U40" s="14" t="s">
        <v>2621</v>
      </c>
      <c r="V40" s="14" t="s">
        <v>3026</v>
      </c>
      <c r="W40" s="14" t="s">
        <v>3027</v>
      </c>
      <c r="X40" s="16">
        <v>0.32</v>
      </c>
      <c r="Y40" s="17"/>
      <c r="Z40" s="16">
        <v>81.0</v>
      </c>
      <c r="AA40" s="16">
        <v>176.0</v>
      </c>
      <c r="AB40" s="17"/>
      <c r="AC40" s="16">
        <v>269.0</v>
      </c>
      <c r="AD40" s="16">
        <v>45.0</v>
      </c>
      <c r="AE40" s="17"/>
      <c r="AF40" s="17"/>
      <c r="AG40" s="17"/>
      <c r="AH40" s="17"/>
      <c r="AI40" s="17"/>
      <c r="AJ40" s="17"/>
      <c r="AK40" s="17"/>
      <c r="AL40" s="16">
        <v>65.0</v>
      </c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4" t="s">
        <v>2807</v>
      </c>
      <c r="BB40" s="17"/>
      <c r="BC40" s="17"/>
      <c r="BD40" s="17"/>
      <c r="BE40" s="17"/>
      <c r="BF40" s="17"/>
      <c r="BG40" s="16">
        <v>1.0</v>
      </c>
      <c r="BH40" s="17"/>
      <c r="BI40" s="14" t="s">
        <v>2565</v>
      </c>
      <c r="BJ40" s="14" t="s">
        <v>2566</v>
      </c>
      <c r="BK40" s="17"/>
      <c r="BL40" s="17"/>
      <c r="BM40" s="16">
        <v>1.53333333</v>
      </c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4" t="s">
        <v>2968</v>
      </c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4" t="s">
        <v>2969</v>
      </c>
      <c r="ADK40" s="14" t="s">
        <v>2944</v>
      </c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6">
        <v>34.53</v>
      </c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6">
        <v>4.3</v>
      </c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6">
        <v>2157.90896</v>
      </c>
      <c r="AVU40" s="16">
        <v>1325.96549</v>
      </c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4" t="s">
        <v>3013</v>
      </c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4" t="s">
        <v>2971</v>
      </c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6">
        <v>0.43</v>
      </c>
      <c r="BXM40" s="16">
        <v>0.0</v>
      </c>
      <c r="BXN40" s="16">
        <v>0.0</v>
      </c>
      <c r="BXO40" s="16">
        <v>0.00759087</v>
      </c>
      <c r="BXP40" s="16">
        <v>0.0</v>
      </c>
      <c r="BXQ40" s="16">
        <v>0.0</v>
      </c>
      <c r="BXR40" s="16">
        <v>0.17065105</v>
      </c>
      <c r="BXS40" s="16">
        <v>0.00747336</v>
      </c>
      <c r="BXT40" s="16">
        <v>0.0</v>
      </c>
      <c r="BXU40" s="16">
        <v>0.0</v>
      </c>
      <c r="BXV40" s="16">
        <v>0.03238246</v>
      </c>
      <c r="BXW40" s="16">
        <v>0.0</v>
      </c>
      <c r="BXX40" s="16">
        <v>0.00201442</v>
      </c>
      <c r="BXY40" s="16">
        <v>0.0</v>
      </c>
      <c r="BXZ40" s="16">
        <v>0.00872973</v>
      </c>
      <c r="BYA40" s="16">
        <v>0.01073218</v>
      </c>
      <c r="BYB40" s="16">
        <v>0.0</v>
      </c>
      <c r="BYC40" s="16">
        <v>0.08119774</v>
      </c>
      <c r="BYD40" s="16">
        <v>0.0</v>
      </c>
      <c r="BYE40" s="16">
        <v>0.05300756</v>
      </c>
      <c r="BYF40" s="16">
        <v>0.0</v>
      </c>
      <c r="BYG40" s="16">
        <v>0.0</v>
      </c>
      <c r="BYH40" s="16">
        <v>0.05622064</v>
      </c>
      <c r="BYI40" s="14" t="s">
        <v>2972</v>
      </c>
      <c r="BYJ40" s="16">
        <v>0.0</v>
      </c>
      <c r="BYK40" s="16">
        <v>-0.0078441</v>
      </c>
      <c r="BYL40" s="16">
        <v>0.0</v>
      </c>
      <c r="BYM40" s="16">
        <v>-0.0083773</v>
      </c>
      <c r="BYN40" s="16">
        <v>0.0</v>
      </c>
      <c r="BYO40" s="16">
        <v>-0.031655</v>
      </c>
      <c r="BYP40" s="16">
        <v>1.7878E-4</v>
      </c>
      <c r="BYQ40" s="14" t="s">
        <v>2973</v>
      </c>
      <c r="BYR40" s="16">
        <v>0.01886404</v>
      </c>
      <c r="BYS40" s="16">
        <v>0.37216958</v>
      </c>
      <c r="BYT40" s="14" t="s">
        <v>2574</v>
      </c>
      <c r="BYU40" s="16">
        <v>0.00545498</v>
      </c>
      <c r="BYV40" s="16">
        <v>0.0400366</v>
      </c>
      <c r="BYW40" s="16">
        <v>0.09120719</v>
      </c>
      <c r="BYX40" s="16">
        <v>0.05336106</v>
      </c>
      <c r="BYY40" s="16">
        <v>0.06545845</v>
      </c>
      <c r="BYZ40" s="16">
        <v>8.2818E-4</v>
      </c>
      <c r="BZA40" s="18">
        <v>2.07E-9</v>
      </c>
      <c r="BZB40" s="16">
        <v>0.74365354</v>
      </c>
      <c r="BZC40" s="16">
        <v>0.624</v>
      </c>
      <c r="BZD40" s="16">
        <v>3483.87445</v>
      </c>
      <c r="BZE40" s="14" t="s">
        <v>2847</v>
      </c>
      <c r="BZF40" s="16">
        <v>95.0</v>
      </c>
      <c r="BZG40" s="14" t="s">
        <v>3028</v>
      </c>
      <c r="BZH40" s="14" t="s">
        <v>3029</v>
      </c>
      <c r="BZI40" s="14" t="s">
        <v>2975</v>
      </c>
      <c r="BZJ40" s="14" t="s">
        <v>2976</v>
      </c>
      <c r="BZK40" s="16">
        <v>0.0</v>
      </c>
      <c r="BZL40" s="16">
        <v>0.0</v>
      </c>
      <c r="BZM40" s="16">
        <v>0.0</v>
      </c>
      <c r="BZN40" s="14" t="s">
        <v>133</v>
      </c>
      <c r="BZO40" s="14" t="s">
        <v>133</v>
      </c>
      <c r="BZP40" s="16">
        <v>0.28299515</v>
      </c>
      <c r="BZQ40" s="16">
        <v>3.0</v>
      </c>
      <c r="BZR40" s="16">
        <v>1.43444749</v>
      </c>
      <c r="BZS40" s="16">
        <v>5.80735492</v>
      </c>
      <c r="BZT40" s="16">
        <v>1.54572361</v>
      </c>
      <c r="BZU40" s="16">
        <v>5.97727992</v>
      </c>
      <c r="BZV40" s="14" t="s">
        <v>2977</v>
      </c>
      <c r="BZW40" s="14" t="s">
        <v>2978</v>
      </c>
      <c r="BZX40" s="14" t="s">
        <v>2644</v>
      </c>
      <c r="BZY40" s="14" t="s">
        <v>2971</v>
      </c>
      <c r="BZZ40" s="14" t="s">
        <v>2971</v>
      </c>
      <c r="CAA40" s="14" t="s">
        <v>2971</v>
      </c>
      <c r="CAB40" s="14" t="s">
        <v>2971</v>
      </c>
      <c r="CAC40" s="16">
        <v>12.7272727</v>
      </c>
      <c r="CAD40" s="16">
        <v>7.27272727</v>
      </c>
      <c r="CAE40" s="16">
        <v>72.7272727</v>
      </c>
      <c r="CAF40" s="16">
        <v>3.63636364</v>
      </c>
      <c r="CAG40" s="16">
        <v>1.81818182</v>
      </c>
      <c r="CAH40" s="16">
        <v>1.81818182</v>
      </c>
      <c r="CAI40" s="14" t="s">
        <v>2997</v>
      </c>
      <c r="CAJ40" s="16">
        <v>2.0</v>
      </c>
      <c r="CAK40" s="14" t="s">
        <v>3030</v>
      </c>
      <c r="CAL40" s="16">
        <v>-0.7</v>
      </c>
      <c r="CAM40" s="16">
        <v>0.78</v>
      </c>
      <c r="CAN40" s="16">
        <v>-1.8</v>
      </c>
      <c r="CAO40" s="16">
        <v>-1.02</v>
      </c>
      <c r="CAP40" s="16">
        <v>-2.51</v>
      </c>
      <c r="CAQ40" s="16">
        <v>-0.65</v>
      </c>
      <c r="CAR40" s="16">
        <v>0.8</v>
      </c>
      <c r="CAS40" s="16">
        <v>0.21</v>
      </c>
      <c r="CAT40" s="16">
        <v>-2.21</v>
      </c>
      <c r="CAU40" s="16">
        <v>-2.31</v>
      </c>
      <c r="CAV40" s="16">
        <v>-0.3</v>
      </c>
      <c r="CAW40" s="14" t="s">
        <v>2998</v>
      </c>
      <c r="CAX40" s="14" t="s">
        <v>3031</v>
      </c>
      <c r="CAY40" s="14" t="s">
        <v>2982</v>
      </c>
      <c r="CAZ40" s="16">
        <v>0.0</v>
      </c>
      <c r="CBA40" s="16">
        <v>0.0</v>
      </c>
      <c r="CBB40" s="16">
        <v>0.0</v>
      </c>
      <c r="CBC40" s="16">
        <v>0.0</v>
      </c>
      <c r="CBD40" s="16">
        <v>0.0</v>
      </c>
      <c r="CBE40" s="16">
        <v>0.0</v>
      </c>
      <c r="CBF40" s="16">
        <v>0.0</v>
      </c>
      <c r="CBG40" s="16">
        <v>0.0</v>
      </c>
      <c r="CBH40" s="16">
        <v>1.0</v>
      </c>
      <c r="CBI40" s="16">
        <v>0.0</v>
      </c>
      <c r="CBJ40" s="16">
        <v>0.0</v>
      </c>
      <c r="CBK40" s="16">
        <v>1.0</v>
      </c>
      <c r="CBL40" s="16">
        <v>0.0</v>
      </c>
      <c r="CBM40" s="16">
        <v>0.0</v>
      </c>
      <c r="CBN40" s="16">
        <v>0.0</v>
      </c>
      <c r="CBO40" s="16">
        <v>1.0</v>
      </c>
      <c r="CBP40" s="16">
        <v>0.0</v>
      </c>
      <c r="CBQ40" s="16">
        <v>0.0</v>
      </c>
      <c r="CBR40" s="16">
        <v>1.0</v>
      </c>
      <c r="CBS40" s="16">
        <v>0.0</v>
      </c>
      <c r="CBT40" s="16">
        <v>0.0</v>
      </c>
      <c r="CBU40" s="16">
        <v>0.0</v>
      </c>
      <c r="CBV40" s="16">
        <v>0.0</v>
      </c>
      <c r="CBW40" s="16">
        <v>0.0</v>
      </c>
      <c r="CBX40" s="16">
        <v>0.0</v>
      </c>
      <c r="CBY40" s="16">
        <v>0.0</v>
      </c>
      <c r="CBZ40" s="16">
        <v>0.0</v>
      </c>
      <c r="CCA40" s="14" t="s">
        <v>2971</v>
      </c>
      <c r="CCB40" s="14" t="s">
        <v>2574</v>
      </c>
      <c r="CCC40" s="14" t="s">
        <v>2847</v>
      </c>
      <c r="CCD40" s="16">
        <v>80.0</v>
      </c>
      <c r="CCE40" s="14" t="s">
        <v>2563</v>
      </c>
      <c r="CCF40" s="16">
        <v>4.0</v>
      </c>
      <c r="CCG40" s="14" t="s">
        <v>3032</v>
      </c>
      <c r="CCH40" s="16">
        <v>16.0</v>
      </c>
      <c r="CCI40" s="14" t="s">
        <v>2644</v>
      </c>
      <c r="CCJ40" s="16">
        <v>-0.61</v>
      </c>
      <c r="CCK40" s="16">
        <v>0.71709101</v>
      </c>
      <c r="CCL40" s="16">
        <v>0.00263094</v>
      </c>
      <c r="CCM40" s="16">
        <v>0.28027804</v>
      </c>
      <c r="CCN40" s="14" t="s">
        <v>2644</v>
      </c>
      <c r="CCO40" s="14" t="s">
        <v>2644</v>
      </c>
      <c r="CCP40" s="16">
        <v>0.0</v>
      </c>
      <c r="CCQ40" s="16">
        <v>0.0</v>
      </c>
      <c r="CCR40" s="16">
        <v>0.0</v>
      </c>
      <c r="CCS40" s="16">
        <v>0.0</v>
      </c>
      <c r="CCT40" s="16">
        <v>0.0</v>
      </c>
      <c r="CCU40" s="16">
        <v>0.0</v>
      </c>
      <c r="CCV40" s="14" t="s">
        <v>2977</v>
      </c>
      <c r="CCW40" s="14" t="s">
        <v>2984</v>
      </c>
      <c r="CCX40" s="14" t="s">
        <v>3003</v>
      </c>
      <c r="CCY40" s="14" t="s">
        <v>2986</v>
      </c>
      <c r="CCZ40" s="14" t="s">
        <v>2644</v>
      </c>
      <c r="CDA40" s="14" t="s">
        <v>2986</v>
      </c>
      <c r="CDB40" s="14" t="s">
        <v>2644</v>
      </c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</row>
    <row r="41">
      <c r="A41" s="14" t="s">
        <v>3033</v>
      </c>
      <c r="B41" s="14" t="s">
        <v>3034</v>
      </c>
      <c r="C41" s="14" t="s">
        <v>2554</v>
      </c>
      <c r="D41" s="14" t="s">
        <v>2555</v>
      </c>
      <c r="E41" s="14" t="s">
        <v>3035</v>
      </c>
      <c r="F41" s="14" t="s">
        <v>2835</v>
      </c>
      <c r="I41" s="14" t="s">
        <v>3036</v>
      </c>
      <c r="J41" s="14" t="s">
        <v>2618</v>
      </c>
      <c r="K41" s="14" t="s">
        <v>2619</v>
      </c>
      <c r="L41" s="14" t="s">
        <v>2560</v>
      </c>
      <c r="M41" s="17"/>
      <c r="N41" s="14" t="s">
        <v>2673</v>
      </c>
      <c r="O41" s="14" t="s">
        <v>21</v>
      </c>
      <c r="P41" s="21" t="s">
        <v>2620</v>
      </c>
      <c r="Q41" s="16">
        <v>11.0</v>
      </c>
      <c r="R41" s="16">
        <v>4112957.0</v>
      </c>
      <c r="S41" s="16">
        <v>4112957.0</v>
      </c>
      <c r="T41" s="14" t="s">
        <v>2631</v>
      </c>
      <c r="U41" s="14" t="s">
        <v>2630</v>
      </c>
      <c r="V41" s="14" t="s">
        <v>3037</v>
      </c>
      <c r="W41" s="14" t="s">
        <v>3038</v>
      </c>
      <c r="X41" s="16">
        <v>0.02</v>
      </c>
      <c r="Y41" s="17"/>
      <c r="Z41" s="16">
        <v>6.0</v>
      </c>
      <c r="AA41" s="16">
        <v>366.0</v>
      </c>
      <c r="AB41" s="17"/>
      <c r="AC41" s="17"/>
      <c r="AD41" s="16">
        <v>90.0</v>
      </c>
      <c r="AE41" s="22">
        <v>45638.0</v>
      </c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4" t="s">
        <v>2242</v>
      </c>
      <c r="BB41" s="17"/>
      <c r="BC41" s="17"/>
      <c r="BD41" s="17"/>
      <c r="BE41" s="17"/>
      <c r="BF41" s="17"/>
      <c r="BG41" s="16">
        <v>2.0</v>
      </c>
      <c r="BH41" s="17"/>
      <c r="BI41" s="14" t="s">
        <v>2565</v>
      </c>
      <c r="BJ41" s="14" t="s">
        <v>2566</v>
      </c>
      <c r="BK41" s="17"/>
      <c r="BL41" s="17"/>
      <c r="BM41" s="16">
        <v>3.06666667</v>
      </c>
      <c r="BN41" s="17"/>
      <c r="BO41" s="17"/>
      <c r="BP41" s="17"/>
      <c r="BQ41" s="17"/>
      <c r="BR41" s="17"/>
      <c r="BS41" s="16">
        <v>0.253</v>
      </c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4" t="s">
        <v>3039</v>
      </c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  <c r="LC41" s="17"/>
      <c r="LD41" s="17"/>
      <c r="LE41" s="17"/>
      <c r="LF41" s="17"/>
      <c r="LG41" s="17"/>
      <c r="LH41" s="17"/>
      <c r="LI41" s="17"/>
      <c r="LJ41" s="17"/>
      <c r="LK41" s="17"/>
      <c r="LL41" s="17"/>
      <c r="LM41" s="17"/>
      <c r="LN41" s="17"/>
      <c r="LO41" s="17"/>
      <c r="LP41" s="17"/>
      <c r="LQ41" s="17"/>
      <c r="LR41" s="17"/>
      <c r="LS41" s="17"/>
      <c r="LT41" s="17"/>
      <c r="LU41" s="17"/>
      <c r="LV41" s="17"/>
      <c r="LW41" s="17"/>
      <c r="LX41" s="17"/>
      <c r="LY41" s="17"/>
      <c r="LZ41" s="17"/>
      <c r="MA41" s="17"/>
      <c r="MB41" s="17"/>
      <c r="MC41" s="17"/>
      <c r="MD41" s="17"/>
      <c r="ME41" s="17"/>
      <c r="MF41" s="17"/>
      <c r="MG41" s="17"/>
      <c r="MH41" s="17"/>
      <c r="MI41" s="17"/>
      <c r="MJ41" s="17"/>
      <c r="MK41" s="17"/>
      <c r="ML41" s="17"/>
      <c r="MM41" s="14" t="s">
        <v>3040</v>
      </c>
      <c r="MN41" s="17"/>
      <c r="MO41" s="14" t="s">
        <v>3041</v>
      </c>
      <c r="MP41" s="17"/>
      <c r="MQ41" s="17"/>
      <c r="MR41" s="16">
        <v>1.0</v>
      </c>
      <c r="MS41" s="14" t="s">
        <v>3042</v>
      </c>
      <c r="MU41" s="17"/>
      <c r="MV41" s="17"/>
      <c r="MW41" s="17"/>
      <c r="MX41" s="17"/>
      <c r="MY41" s="17"/>
      <c r="MZ41" s="17"/>
      <c r="NA41" s="17"/>
      <c r="NB41" s="17"/>
      <c r="NC41" s="17"/>
      <c r="ND41" s="17"/>
      <c r="NE41" s="17"/>
      <c r="NF41" s="17"/>
      <c r="NG41" s="17"/>
      <c r="NH41" s="17"/>
      <c r="NI41" s="17"/>
      <c r="NJ41" s="17"/>
      <c r="NK41" s="17"/>
      <c r="NL41" s="17"/>
      <c r="NM41" s="17"/>
      <c r="NN41" s="17"/>
      <c r="NO41" s="17"/>
      <c r="NP41" s="17"/>
      <c r="NQ41" s="17"/>
      <c r="NR41" s="17"/>
      <c r="NS41" s="17"/>
      <c r="NT41" s="17"/>
      <c r="NU41" s="17"/>
      <c r="NV41" s="17"/>
      <c r="NW41" s="17"/>
      <c r="NX41" s="17"/>
      <c r="NY41" s="17"/>
      <c r="NZ41" s="17"/>
      <c r="OA41" s="17"/>
      <c r="OB41" s="17"/>
      <c r="OC41" s="17"/>
      <c r="OD41" s="17"/>
      <c r="OE41" s="17"/>
      <c r="OF41" s="17"/>
      <c r="OG41" s="17"/>
      <c r="OH41" s="17"/>
      <c r="OI41" s="17"/>
      <c r="OJ41" s="17"/>
      <c r="OK41" s="17"/>
      <c r="OL41" s="17"/>
      <c r="OM41" s="17"/>
      <c r="ON41" s="17"/>
      <c r="OO41" s="17"/>
      <c r="OP41" s="17"/>
      <c r="OQ41" s="17"/>
      <c r="OR41" s="17"/>
      <c r="OS41" s="17"/>
      <c r="OT41" s="17"/>
      <c r="OU41" s="17"/>
      <c r="OV41" s="17"/>
      <c r="OW41" s="17"/>
      <c r="OX41" s="17"/>
      <c r="OY41" s="17"/>
      <c r="OZ41" s="17"/>
      <c r="PA41" s="17"/>
      <c r="PB41" s="17"/>
      <c r="PC41" s="17"/>
      <c r="PD41" s="17"/>
      <c r="PE41" s="17"/>
      <c r="PF41" s="17"/>
      <c r="PG41" s="17"/>
      <c r="PH41" s="17"/>
      <c r="PI41" s="17"/>
      <c r="PJ41" s="17"/>
      <c r="PK41" s="17"/>
      <c r="PL41" s="17"/>
      <c r="PM41" s="17"/>
      <c r="PN41" s="17"/>
      <c r="PO41" s="17"/>
      <c r="PP41" s="17"/>
      <c r="PQ41" s="17"/>
      <c r="PR41" s="17"/>
      <c r="PS41" s="17"/>
      <c r="PT41" s="17"/>
      <c r="PU41" s="17"/>
      <c r="PV41" s="17"/>
      <c r="PW41" s="17"/>
      <c r="PX41" s="17"/>
      <c r="PY41" s="17"/>
      <c r="PZ41" s="17"/>
      <c r="QA41" s="17"/>
      <c r="QB41" s="17"/>
      <c r="QC41" s="17"/>
      <c r="QD41" s="17"/>
      <c r="QE41" s="17"/>
      <c r="QF41" s="17"/>
      <c r="QG41" s="17"/>
      <c r="QH41" s="17"/>
      <c r="QI41" s="17"/>
      <c r="QJ41" s="17"/>
      <c r="QK41" s="17"/>
      <c r="QL41" s="17"/>
      <c r="QM41" s="17"/>
      <c r="QN41" s="17"/>
      <c r="QO41" s="17"/>
      <c r="QP41" s="17"/>
      <c r="QQ41" s="17"/>
      <c r="QR41" s="17"/>
      <c r="QS41" s="17"/>
      <c r="QT41" s="17"/>
      <c r="QU41" s="17"/>
      <c r="QV41" s="17"/>
      <c r="QW41" s="17"/>
      <c r="QX41" s="17"/>
      <c r="QY41" s="17"/>
      <c r="QZ41" s="17"/>
      <c r="RA41" s="17"/>
      <c r="RB41" s="17"/>
      <c r="RC41" s="17"/>
      <c r="RD41" s="17"/>
      <c r="RE41" s="17"/>
      <c r="RF41" s="17"/>
      <c r="RG41" s="17"/>
      <c r="RH41" s="17"/>
      <c r="RI41" s="17"/>
      <c r="RJ41" s="17"/>
      <c r="RK41" s="17"/>
      <c r="RL41" s="17"/>
      <c r="RM41" s="17"/>
      <c r="RN41" s="17"/>
      <c r="RO41" s="17"/>
      <c r="RP41" s="17"/>
      <c r="RQ41" s="17"/>
      <c r="RR41" s="17"/>
      <c r="RS41" s="17"/>
      <c r="RT41" s="17"/>
      <c r="RU41" s="17"/>
      <c r="RV41" s="17"/>
      <c r="RW41" s="17"/>
      <c r="RX41" s="17"/>
      <c r="RY41" s="17"/>
      <c r="RZ41" s="17"/>
      <c r="SA41" s="17"/>
      <c r="SB41" s="17"/>
      <c r="SC41" s="17"/>
      <c r="SD41" s="17"/>
      <c r="SE41" s="17"/>
      <c r="SF41" s="17"/>
      <c r="SG41" s="17"/>
      <c r="SH41" s="17"/>
      <c r="SI41" s="17"/>
      <c r="SJ41" s="17"/>
      <c r="SK41" s="17"/>
      <c r="SL41" s="17"/>
      <c r="SM41" s="17"/>
      <c r="SN41" s="17"/>
      <c r="SO41" s="17"/>
      <c r="SP41" s="17"/>
      <c r="SQ41" s="17"/>
      <c r="SR41" s="17"/>
      <c r="SS41" s="17"/>
      <c r="ST41" s="17"/>
      <c r="SU41" s="17"/>
      <c r="SV41" s="17"/>
      <c r="SW41" s="17"/>
      <c r="SX41" s="17"/>
      <c r="SY41" s="17"/>
      <c r="SZ41" s="17"/>
      <c r="TA41" s="17"/>
      <c r="TB41" s="17"/>
      <c r="TC41" s="17"/>
      <c r="TD41" s="17"/>
      <c r="TE41" s="17"/>
      <c r="TF41" s="17"/>
      <c r="TG41" s="17"/>
      <c r="TH41" s="17"/>
      <c r="TI41" s="17"/>
      <c r="TJ41" s="17"/>
      <c r="TK41" s="17"/>
      <c r="TL41" s="17"/>
      <c r="TM41" s="17"/>
      <c r="TN41" s="17"/>
      <c r="TO41" s="17"/>
      <c r="TP41" s="17"/>
      <c r="TQ41" s="17"/>
      <c r="TR41" s="17"/>
      <c r="TS41" s="17"/>
      <c r="TT41" s="17"/>
      <c r="TU41" s="17"/>
      <c r="TV41" s="17"/>
      <c r="TW41" s="17"/>
      <c r="TX41" s="17"/>
      <c r="TY41" s="17"/>
      <c r="TZ41" s="17"/>
      <c r="UA41" s="17"/>
      <c r="UB41" s="17"/>
      <c r="UC41" s="17"/>
      <c r="UD41" s="17"/>
      <c r="UE41" s="17"/>
      <c r="UF41" s="17"/>
      <c r="UG41" s="17"/>
      <c r="UH41" s="17"/>
      <c r="UI41" s="17"/>
      <c r="UJ41" s="17"/>
      <c r="UK41" s="14" t="s">
        <v>2977</v>
      </c>
      <c r="UL41" s="14" t="s">
        <v>2977</v>
      </c>
      <c r="UM41" s="16">
        <v>2.6</v>
      </c>
      <c r="UN41" s="16">
        <v>2.2</v>
      </c>
      <c r="UO41" s="16">
        <v>1.2</v>
      </c>
      <c r="UP41" s="14" t="s">
        <v>3043</v>
      </c>
      <c r="UQ41" s="14" t="s">
        <v>3044</v>
      </c>
      <c r="UR41" s="14" t="s">
        <v>3045</v>
      </c>
      <c r="US41" s="14" t="s">
        <v>3046</v>
      </c>
      <c r="UT41" s="14" t="s">
        <v>3047</v>
      </c>
      <c r="UU41" s="14" t="s">
        <v>3046</v>
      </c>
      <c r="UV41" s="14" t="s">
        <v>2242</v>
      </c>
      <c r="UW41" s="24">
        <v>0.4</v>
      </c>
      <c r="UX41" s="14" t="s">
        <v>3043</v>
      </c>
      <c r="UY41" s="17"/>
      <c r="UZ41" s="24">
        <v>0.99</v>
      </c>
      <c r="VA41" s="24">
        <v>0.69</v>
      </c>
      <c r="VB41" s="14" t="s">
        <v>3044</v>
      </c>
      <c r="VC41" s="14" t="s">
        <v>3048</v>
      </c>
      <c r="VD41" s="14" t="s">
        <v>3049</v>
      </c>
      <c r="VE41" s="16">
        <v>796.0</v>
      </c>
      <c r="VF41" s="16">
        <v>26.0</v>
      </c>
      <c r="VG41" s="14" t="s">
        <v>2977</v>
      </c>
      <c r="VH41" s="14" t="s">
        <v>3050</v>
      </c>
      <c r="VI41" s="14" t="s">
        <v>3044</v>
      </c>
      <c r="VJ41" s="14" t="s">
        <v>3051</v>
      </c>
      <c r="VK41" s="14" t="s">
        <v>3050</v>
      </c>
      <c r="VL41" s="14" t="s">
        <v>3050</v>
      </c>
      <c r="VM41" s="14" t="s">
        <v>3046</v>
      </c>
      <c r="VN41" s="14" t="s">
        <v>3050</v>
      </c>
      <c r="VO41" s="14" t="s">
        <v>3050</v>
      </c>
      <c r="VP41" s="14" t="s">
        <v>2242</v>
      </c>
      <c r="VQ41" s="14" t="s">
        <v>3041</v>
      </c>
      <c r="VR41" s="14" t="s">
        <v>3050</v>
      </c>
      <c r="VS41" s="24">
        <v>0.7</v>
      </c>
      <c r="VT41" s="14" t="s">
        <v>3044</v>
      </c>
      <c r="VU41" s="14" t="s">
        <v>3048</v>
      </c>
      <c r="VV41" s="16">
        <v>2.0</v>
      </c>
      <c r="VW41" s="14" t="s">
        <v>3052</v>
      </c>
      <c r="VX41" s="14" t="s">
        <v>3053</v>
      </c>
      <c r="VY41" s="14" t="s">
        <v>3050</v>
      </c>
      <c r="VZ41" s="14" t="s">
        <v>3050</v>
      </c>
      <c r="WA41" s="14" t="s">
        <v>3050</v>
      </c>
      <c r="WB41" s="14" t="s">
        <v>3043</v>
      </c>
      <c r="WC41" s="14" t="s">
        <v>3043</v>
      </c>
      <c r="WD41" s="14" t="s">
        <v>2977</v>
      </c>
      <c r="WE41" s="14" t="s">
        <v>3043</v>
      </c>
      <c r="WF41" s="14" t="s">
        <v>3054</v>
      </c>
      <c r="WG41" s="14" t="s">
        <v>3043</v>
      </c>
      <c r="WH41" s="14" t="s">
        <v>3043</v>
      </c>
      <c r="WI41" s="14" t="s">
        <v>3043</v>
      </c>
      <c r="WJ41" s="14" t="s">
        <v>2977</v>
      </c>
      <c r="WK41" s="14" t="s">
        <v>3043</v>
      </c>
      <c r="WL41" s="14" t="s">
        <v>3043</v>
      </c>
      <c r="WM41" s="14" t="s">
        <v>3043</v>
      </c>
      <c r="WN41" s="14" t="s">
        <v>3043</v>
      </c>
      <c r="WO41" s="14" t="s">
        <v>3043</v>
      </c>
      <c r="WP41" s="14" t="s">
        <v>2977</v>
      </c>
      <c r="WQ41" s="14" t="s">
        <v>2977</v>
      </c>
      <c r="WR41" s="14" t="s">
        <v>3043</v>
      </c>
      <c r="WS41" s="14" t="s">
        <v>3043</v>
      </c>
      <c r="WT41" s="14" t="s">
        <v>3043</v>
      </c>
      <c r="WU41" s="14" t="s">
        <v>3043</v>
      </c>
      <c r="WV41" s="14" t="s">
        <v>3043</v>
      </c>
      <c r="WW41" s="14" t="s">
        <v>3043</v>
      </c>
      <c r="WX41" s="14" t="s">
        <v>3043</v>
      </c>
      <c r="WY41" s="14" t="s">
        <v>3043</v>
      </c>
      <c r="WZ41" s="14" t="s">
        <v>3043</v>
      </c>
      <c r="XA41" s="14" t="s">
        <v>3043</v>
      </c>
      <c r="XB41" s="14" t="s">
        <v>3043</v>
      </c>
      <c r="XC41" s="14" t="s">
        <v>3043</v>
      </c>
      <c r="XD41" s="14" t="s">
        <v>3043</v>
      </c>
      <c r="XE41" s="14" t="s">
        <v>2977</v>
      </c>
      <c r="XF41" s="14" t="s">
        <v>3043</v>
      </c>
      <c r="XG41" s="14" t="s">
        <v>3043</v>
      </c>
      <c r="XH41" s="14" t="s">
        <v>3043</v>
      </c>
      <c r="XI41" s="14" t="s">
        <v>3043</v>
      </c>
      <c r="XJ41" s="14" t="s">
        <v>3043</v>
      </c>
      <c r="XK41" s="16">
        <v>1.0</v>
      </c>
      <c r="XL41" s="17"/>
      <c r="XM41" s="14" t="s">
        <v>3055</v>
      </c>
      <c r="XN41" s="14" t="s">
        <v>3052</v>
      </c>
      <c r="XO41" s="14" t="s">
        <v>3043</v>
      </c>
      <c r="XP41" s="16">
        <v>2.0</v>
      </c>
      <c r="XQ41" s="23" t="b">
        <v>0</v>
      </c>
      <c r="XR41" s="23" t="b">
        <v>0</v>
      </c>
      <c r="XS41" s="23" t="b">
        <v>0</v>
      </c>
      <c r="XT41" s="23" t="b">
        <v>0</v>
      </c>
      <c r="XU41" s="23" t="b">
        <v>0</v>
      </c>
      <c r="XV41" s="23" t="b">
        <v>0</v>
      </c>
      <c r="XW41" s="23" t="b">
        <v>0</v>
      </c>
      <c r="XX41" s="23" t="b">
        <v>1</v>
      </c>
      <c r="XY41" s="23" t="b">
        <v>0</v>
      </c>
      <c r="XZ41" s="23" t="b">
        <v>0</v>
      </c>
      <c r="YA41" s="17"/>
      <c r="YB41" s="17"/>
      <c r="YC41" s="17"/>
      <c r="YD41" s="17"/>
      <c r="YE41" s="17"/>
      <c r="YF41" s="17"/>
      <c r="YG41" s="17"/>
      <c r="YH41" s="17"/>
      <c r="YI41" s="17"/>
      <c r="YJ41" s="17"/>
      <c r="YK41" s="17"/>
      <c r="YL41" s="17"/>
      <c r="YM41" s="17"/>
      <c r="YN41" s="17"/>
      <c r="YO41" s="17"/>
      <c r="YP41" s="17"/>
      <c r="YQ41" s="17"/>
      <c r="YR41" s="17"/>
      <c r="YS41" s="17"/>
      <c r="YT41" s="17"/>
      <c r="YU41" s="17"/>
      <c r="YV41" s="17"/>
      <c r="YW41" s="17"/>
      <c r="YX41" s="17"/>
      <c r="YY41" s="17"/>
      <c r="YZ41" s="17"/>
      <c r="ZA41" s="17"/>
      <c r="ZB41" s="17"/>
      <c r="ZC41" s="17"/>
      <c r="ZD41" s="17"/>
      <c r="ZE41" s="17"/>
      <c r="ZF41" s="17"/>
      <c r="ZG41" s="17"/>
      <c r="ZH41" s="17"/>
      <c r="ZI41" s="17"/>
      <c r="ZJ41" s="17"/>
      <c r="ZK41" s="17"/>
      <c r="ZL41" s="17"/>
      <c r="ZM41" s="17"/>
      <c r="ZN41" s="17"/>
      <c r="ZO41" s="17"/>
      <c r="ZP41" s="17"/>
      <c r="ZQ41" s="17"/>
      <c r="ZR41" s="17"/>
      <c r="ZS41" s="17"/>
      <c r="ZT41" s="17"/>
      <c r="ZU41" s="17"/>
      <c r="ZV41" s="17"/>
      <c r="ZW41" s="17"/>
      <c r="ZX41" s="17"/>
      <c r="ZY41" s="17"/>
      <c r="ZZ41" s="17"/>
      <c r="AAA41" s="17"/>
      <c r="AAB41" s="17"/>
      <c r="AAC41" s="17"/>
      <c r="AAD41" s="17"/>
      <c r="AAE41" s="17"/>
      <c r="AAF41" s="17"/>
      <c r="AAG41" s="17"/>
      <c r="AAH41" s="17"/>
      <c r="AAI41" s="17"/>
      <c r="AAJ41" s="17"/>
      <c r="AAK41" s="17"/>
      <c r="AAL41" s="17"/>
      <c r="AAM41" s="17"/>
      <c r="AAN41" s="17"/>
      <c r="AAO41" s="17"/>
      <c r="AAP41" s="17"/>
      <c r="AAQ41" s="17"/>
      <c r="AAR41" s="17"/>
      <c r="AAS41" s="17"/>
      <c r="AAT41" s="17"/>
      <c r="AAU41" s="17"/>
      <c r="AAV41" s="17"/>
      <c r="AAW41" s="17"/>
      <c r="AAX41" s="17"/>
      <c r="AAY41" s="17"/>
      <c r="AAZ41" s="17"/>
      <c r="ABA41" s="17"/>
      <c r="ABB41" s="17"/>
      <c r="ABC41" s="17"/>
      <c r="ABD41" s="17"/>
      <c r="ABE41" s="17"/>
      <c r="ABF41" s="17"/>
      <c r="ABG41" s="17"/>
      <c r="ABH41" s="17"/>
      <c r="ABI41" s="17"/>
      <c r="ABJ41" s="17"/>
      <c r="ABK41" s="17"/>
      <c r="ABL41" s="17"/>
      <c r="ABM41" s="17"/>
      <c r="ABN41" s="17"/>
      <c r="ABO41" s="17"/>
      <c r="ABP41" s="17"/>
      <c r="ABQ41" s="17"/>
      <c r="ABR41" s="17"/>
      <c r="ABS41" s="17"/>
      <c r="ABT41" s="17"/>
      <c r="ABU41" s="17"/>
      <c r="ABV41" s="17"/>
      <c r="ABW41" s="17"/>
      <c r="ABX41" s="17"/>
      <c r="ABY41" s="17"/>
      <c r="ABZ41" s="17"/>
      <c r="ACA41" s="17"/>
      <c r="ACB41" s="17"/>
      <c r="ACC41" s="17"/>
      <c r="ACD41" s="17"/>
      <c r="ACE41" s="17"/>
      <c r="ACF41" s="17"/>
      <c r="ACG41" s="17"/>
      <c r="ACH41" s="17"/>
      <c r="ACI41" s="17"/>
      <c r="ACJ41" s="17"/>
      <c r="ACK41" s="17"/>
      <c r="ACL41" s="17"/>
      <c r="ACM41" s="17"/>
      <c r="ACN41" s="17"/>
      <c r="ACO41" s="17"/>
      <c r="ACP41" s="17"/>
      <c r="ACQ41" s="17"/>
      <c r="ACR41" s="17"/>
      <c r="ACS41" s="17"/>
      <c r="ACT41" s="17"/>
      <c r="ACU41" s="17"/>
      <c r="ACV41" s="17"/>
      <c r="ACW41" s="17"/>
      <c r="ACX41" s="17"/>
      <c r="ACY41" s="17"/>
      <c r="ACZ41" s="17"/>
      <c r="ADA41" s="17"/>
      <c r="ADB41" s="17"/>
      <c r="ADC41" s="17"/>
      <c r="ADD41" s="17"/>
      <c r="ADE41" s="17"/>
      <c r="ADF41" s="17"/>
      <c r="ADG41" s="17"/>
      <c r="ADH41" s="17"/>
      <c r="ADI41" s="17"/>
      <c r="ADJ41" s="17"/>
      <c r="ADK41" s="17"/>
      <c r="ADL41" s="17"/>
      <c r="ADM41" s="17"/>
      <c r="ADN41" s="17"/>
      <c r="ADO41" s="17"/>
      <c r="ADP41" s="17"/>
      <c r="ADQ41" s="17"/>
      <c r="ADR41" s="17"/>
      <c r="ADS41" s="17"/>
      <c r="ADT41" s="17"/>
      <c r="ADU41" s="17"/>
      <c r="ADV41" s="17"/>
      <c r="ADW41" s="17"/>
      <c r="ADX41" s="17"/>
      <c r="ADY41" s="17"/>
      <c r="ADZ41" s="17"/>
      <c r="AEA41" s="17"/>
      <c r="AEB41" s="17"/>
      <c r="AEC41" s="17"/>
      <c r="AED41" s="17"/>
      <c r="AEE41" s="17"/>
      <c r="AEF41" s="17"/>
      <c r="AEG41" s="17"/>
      <c r="AEH41" s="17"/>
      <c r="AEI41" s="17"/>
      <c r="AEJ41" s="17"/>
      <c r="AEK41" s="17"/>
      <c r="AEL41" s="17"/>
      <c r="AEM41" s="17"/>
      <c r="AEN41" s="17"/>
      <c r="AEO41" s="17"/>
      <c r="AEP41" s="17"/>
      <c r="AEQ41" s="17"/>
      <c r="AER41" s="17"/>
      <c r="AES41" s="17"/>
      <c r="AET41" s="17"/>
      <c r="AEU41" s="17"/>
      <c r="AEV41" s="17"/>
      <c r="AEW41" s="17"/>
      <c r="AEX41" s="17"/>
      <c r="AEY41" s="17"/>
      <c r="AEZ41" s="17"/>
      <c r="AFA41" s="17"/>
      <c r="AFB41" s="17"/>
      <c r="AFC41" s="17"/>
      <c r="AFD41" s="17"/>
      <c r="AFE41" s="17"/>
      <c r="AFF41" s="17"/>
      <c r="AFG41" s="17"/>
      <c r="AFH41" s="17"/>
      <c r="AFI41" s="17"/>
      <c r="AFJ41" s="17"/>
      <c r="AFK41" s="17"/>
      <c r="AFL41" s="17"/>
      <c r="AFM41" s="17"/>
      <c r="AFN41" s="17"/>
      <c r="AFO41" s="17"/>
      <c r="AFP41" s="17"/>
      <c r="AFQ41" s="17"/>
      <c r="AFR41" s="17"/>
      <c r="AFS41" s="17"/>
      <c r="AFT41" s="17"/>
      <c r="AFU41" s="17"/>
      <c r="AFV41" s="17"/>
      <c r="AFW41" s="17"/>
      <c r="AFX41" s="17"/>
      <c r="AFY41" s="17"/>
      <c r="AFZ41" s="17"/>
      <c r="AGA41" s="17"/>
      <c r="AGB41" s="17"/>
      <c r="AGC41" s="17"/>
      <c r="AGD41" s="17"/>
      <c r="AGE41" s="17"/>
      <c r="AGF41" s="17"/>
      <c r="AGG41" s="17"/>
      <c r="AGH41" s="17"/>
      <c r="AGI41" s="17"/>
      <c r="AGJ41" s="17"/>
      <c r="AGK41" s="17"/>
      <c r="AGL41" s="17"/>
      <c r="AGM41" s="17"/>
      <c r="AGN41" s="17"/>
      <c r="AGO41" s="17"/>
      <c r="AGP41" s="17"/>
      <c r="AGQ41" s="17"/>
      <c r="AGR41" s="17"/>
      <c r="AGS41" s="17"/>
      <c r="AGT41" s="17"/>
      <c r="AGU41" s="17"/>
      <c r="AGV41" s="17"/>
      <c r="AGW41" s="17"/>
      <c r="AGX41" s="17"/>
      <c r="AGY41" s="17"/>
      <c r="AGZ41" s="17"/>
      <c r="AHA41" s="17"/>
      <c r="AHB41" s="17"/>
      <c r="AHC41" s="17"/>
      <c r="AHD41" s="17"/>
      <c r="AHE41" s="17"/>
      <c r="AHF41" s="17"/>
      <c r="AHG41" s="17"/>
      <c r="AHH41" s="17"/>
      <c r="AHI41" s="17"/>
      <c r="AHJ41" s="17"/>
      <c r="AHK41" s="17"/>
      <c r="AHL41" s="17"/>
      <c r="AHM41" s="17"/>
      <c r="AHN41" s="17"/>
      <c r="AHO41" s="17"/>
      <c r="AHP41" s="17"/>
      <c r="AHQ41" s="17"/>
      <c r="AHR41" s="17"/>
      <c r="AHS41" s="17"/>
      <c r="AHT41" s="17"/>
      <c r="AHU41" s="17"/>
      <c r="AHV41" s="17"/>
      <c r="AHW41" s="17"/>
      <c r="AHX41" s="17"/>
      <c r="AHY41" s="17"/>
      <c r="AHZ41" s="17"/>
      <c r="AIA41" s="17"/>
      <c r="AIB41" s="17"/>
      <c r="AIC41" s="17"/>
      <c r="AID41" s="17"/>
      <c r="AIE41" s="17"/>
      <c r="AIF41" s="17"/>
      <c r="AIG41" s="17"/>
      <c r="AIH41" s="17"/>
      <c r="AII41" s="17"/>
      <c r="AIJ41" s="17"/>
      <c r="AIK41" s="17"/>
      <c r="AIL41" s="17"/>
      <c r="AIM41" s="17"/>
      <c r="AIN41" s="17"/>
      <c r="AIO41" s="17"/>
      <c r="AIP41" s="17"/>
      <c r="AIQ41" s="17"/>
      <c r="AIR41" s="17"/>
      <c r="AIS41" s="17"/>
      <c r="AIT41" s="17"/>
      <c r="AIU41" s="17"/>
      <c r="AIV41" s="17"/>
      <c r="AIW41" s="17"/>
      <c r="AIX41" s="17"/>
      <c r="AIY41" s="17"/>
      <c r="AIZ41" s="17"/>
      <c r="AJA41" s="17"/>
      <c r="AJB41" s="17"/>
      <c r="AJC41" s="17"/>
      <c r="AJD41" s="17"/>
      <c r="AJE41" s="17"/>
      <c r="AJF41" s="17"/>
      <c r="AJG41" s="17"/>
      <c r="AJH41" s="17"/>
      <c r="AJI41" s="17"/>
      <c r="AJJ41" s="17"/>
      <c r="AJK41" s="17"/>
      <c r="AJL41" s="17"/>
      <c r="AJM41" s="17"/>
      <c r="AJN41" s="17"/>
      <c r="AJO41" s="17"/>
      <c r="AJP41" s="17"/>
      <c r="AJQ41" s="17"/>
      <c r="AJR41" s="17"/>
      <c r="AJS41" s="17"/>
      <c r="AJT41" s="17"/>
      <c r="AJU41" s="17"/>
      <c r="AJV41" s="17"/>
      <c r="AJW41" s="17"/>
      <c r="AJX41" s="17"/>
      <c r="AJY41" s="17"/>
      <c r="AJZ41" s="17"/>
      <c r="AKA41" s="17"/>
      <c r="AKB41" s="17"/>
      <c r="AKC41" s="17"/>
      <c r="AKD41" s="17"/>
      <c r="AKE41" s="17"/>
      <c r="AKF41" s="17"/>
      <c r="AKG41" s="17"/>
      <c r="AKH41" s="17"/>
      <c r="AKI41" s="17"/>
      <c r="AKJ41" s="17"/>
      <c r="AKK41" s="17"/>
      <c r="AKL41" s="17"/>
      <c r="AKM41" s="17"/>
      <c r="AKN41" s="17"/>
      <c r="AKO41" s="17"/>
      <c r="AKP41" s="17"/>
      <c r="AKQ41" s="17"/>
      <c r="AKR41" s="17"/>
      <c r="AKS41" s="17"/>
      <c r="AKT41" s="17"/>
      <c r="AKU41" s="17"/>
      <c r="AKV41" s="17"/>
      <c r="AKW41" s="17"/>
      <c r="AKX41" s="17"/>
      <c r="AKY41" s="17"/>
      <c r="AKZ41" s="17"/>
      <c r="ALA41" s="17"/>
      <c r="ALB41" s="17"/>
      <c r="ALC41" s="17"/>
      <c r="ALD41" s="17"/>
      <c r="ALE41" s="17"/>
      <c r="ALF41" s="17"/>
      <c r="ALG41" s="17"/>
      <c r="ALH41" s="17"/>
      <c r="ALI41" s="17"/>
      <c r="ALJ41" s="17"/>
      <c r="ALK41" s="17"/>
      <c r="ALL41" s="17"/>
      <c r="ALM41" s="17"/>
      <c r="ALN41" s="17"/>
      <c r="ALO41" s="17"/>
      <c r="ALP41" s="17"/>
      <c r="ALQ41" s="17"/>
      <c r="ALR41" s="17"/>
      <c r="ALS41" s="17"/>
      <c r="ALT41" s="17"/>
      <c r="ALU41" s="17"/>
      <c r="ALV41" s="17"/>
      <c r="ALW41" s="17"/>
      <c r="ALX41" s="17"/>
      <c r="ALY41" s="17"/>
      <c r="ALZ41" s="17"/>
      <c r="AMA41" s="17"/>
      <c r="AMB41" s="17"/>
      <c r="AMC41" s="17"/>
      <c r="AMD41" s="17"/>
      <c r="AME41" s="17"/>
      <c r="AMF41" s="17"/>
      <c r="AMG41" s="17"/>
      <c r="AMH41" s="17"/>
      <c r="AMI41" s="17"/>
      <c r="AMJ41" s="17"/>
      <c r="AMK41" s="17"/>
      <c r="AML41" s="17"/>
      <c r="AMM41" s="17"/>
      <c r="AMN41" s="17"/>
      <c r="AMO41" s="17"/>
      <c r="AMP41" s="17"/>
      <c r="AMQ41" s="17"/>
      <c r="AMR41" s="17"/>
      <c r="AMS41" s="17"/>
      <c r="AMT41" s="17"/>
      <c r="AMU41" s="17"/>
      <c r="AMV41" s="17"/>
      <c r="AMW41" s="17"/>
      <c r="AMX41" s="17"/>
      <c r="AMY41" s="17"/>
      <c r="AMZ41" s="17"/>
      <c r="ANA41" s="17"/>
      <c r="ANB41" s="17"/>
      <c r="ANC41" s="17"/>
      <c r="AND41" s="17"/>
      <c r="ANE41" s="17"/>
      <c r="ANF41" s="17"/>
      <c r="ANG41" s="17"/>
      <c r="ANH41" s="17"/>
      <c r="ANI41" s="17"/>
      <c r="ANJ41" s="17"/>
      <c r="ANK41" s="17"/>
      <c r="ANL41" s="17"/>
      <c r="ANM41" s="17"/>
      <c r="ANN41" s="17"/>
      <c r="ANO41" s="17"/>
      <c r="ANP41" s="17"/>
      <c r="ANQ41" s="17"/>
      <c r="ANR41" s="17"/>
      <c r="ANS41" s="17"/>
      <c r="ANT41" s="17"/>
      <c r="ANU41" s="17"/>
      <c r="ANV41" s="17"/>
      <c r="ANW41" s="17"/>
      <c r="ANX41" s="17"/>
      <c r="ANY41" s="17"/>
      <c r="ANZ41" s="17"/>
      <c r="AOA41" s="17"/>
      <c r="AOB41" s="17"/>
      <c r="AOC41" s="17"/>
      <c r="AOD41" s="17"/>
      <c r="AOE41" s="17"/>
      <c r="AOF41" s="17"/>
      <c r="AOG41" s="17"/>
      <c r="AOH41" s="17"/>
      <c r="AOI41" s="17"/>
      <c r="AOJ41" s="17"/>
      <c r="AOK41" s="17"/>
      <c r="AOL41" s="17"/>
      <c r="AOM41" s="17"/>
      <c r="AON41" s="17"/>
      <c r="AOO41" s="17"/>
      <c r="AOP41" s="17"/>
      <c r="AOQ41" s="17"/>
      <c r="AOR41" s="17"/>
      <c r="AOS41" s="17"/>
      <c r="AOT41" s="17"/>
      <c r="AOU41" s="17"/>
      <c r="AOV41" s="17"/>
      <c r="AOW41" s="17"/>
      <c r="AOX41" s="17"/>
      <c r="AOY41" s="17"/>
      <c r="AOZ41" s="17"/>
      <c r="APA41" s="17"/>
      <c r="APB41" s="17"/>
      <c r="APC41" s="17"/>
      <c r="APD41" s="17"/>
      <c r="APE41" s="17"/>
      <c r="APF41" s="17"/>
      <c r="APG41" s="17"/>
      <c r="APH41" s="17"/>
      <c r="API41" s="17"/>
      <c r="APJ41" s="17"/>
      <c r="APK41" s="17"/>
      <c r="APL41" s="17"/>
      <c r="APM41" s="17"/>
      <c r="APN41" s="17"/>
      <c r="APO41" s="17"/>
      <c r="APP41" s="17"/>
      <c r="APQ41" s="17"/>
      <c r="APR41" s="17"/>
      <c r="APS41" s="17"/>
      <c r="APT41" s="17"/>
      <c r="APU41" s="17"/>
      <c r="APV41" s="17"/>
      <c r="APW41" s="17"/>
      <c r="APX41" s="17"/>
      <c r="APY41" s="17"/>
      <c r="APZ41" s="17"/>
      <c r="AQA41" s="17"/>
      <c r="AQB41" s="17"/>
      <c r="AQC41" s="17"/>
      <c r="AQD41" s="17"/>
      <c r="AQE41" s="17"/>
      <c r="AQF41" s="17"/>
      <c r="AQG41" s="17"/>
      <c r="AQH41" s="17"/>
      <c r="AQI41" s="17"/>
      <c r="AQJ41" s="17"/>
      <c r="AQK41" s="17"/>
      <c r="AQL41" s="17"/>
      <c r="AQM41" s="17"/>
      <c r="AQN41" s="17"/>
      <c r="AQO41" s="17"/>
      <c r="AQP41" s="17"/>
      <c r="AQQ41" s="17"/>
      <c r="AQR41" s="17"/>
      <c r="AQS41" s="17"/>
      <c r="AQT41" s="17"/>
      <c r="AQU41" s="17"/>
      <c r="AQV41" s="17"/>
      <c r="AQW41" s="17"/>
      <c r="AQX41" s="17"/>
      <c r="AQY41" s="17"/>
      <c r="AQZ41" s="17"/>
      <c r="ARA41" s="17"/>
      <c r="ARB41" s="17"/>
      <c r="ARC41" s="17"/>
      <c r="ARD41" s="17"/>
      <c r="ARE41" s="17"/>
      <c r="ARF41" s="17"/>
      <c r="ARG41" s="17"/>
      <c r="ARH41" s="17"/>
      <c r="ARI41" s="17"/>
      <c r="ARJ41" s="17"/>
      <c r="ARK41" s="17"/>
      <c r="ARL41" s="17"/>
      <c r="ARM41" s="17"/>
      <c r="ARN41" s="17"/>
      <c r="ARO41" s="17"/>
      <c r="ARP41" s="17"/>
      <c r="ARQ41" s="17"/>
      <c r="ARR41" s="17"/>
      <c r="ARS41" s="17"/>
      <c r="ART41" s="17"/>
      <c r="ARU41" s="17"/>
      <c r="ARV41" s="17"/>
      <c r="ARW41" s="17"/>
      <c r="ARX41" s="17"/>
      <c r="ARY41" s="17"/>
      <c r="ARZ41" s="17"/>
      <c r="ASA41" s="17"/>
      <c r="ASB41" s="17"/>
      <c r="ASC41" s="17"/>
      <c r="ASD41" s="17"/>
      <c r="ASE41" s="17"/>
      <c r="ASF41" s="17"/>
      <c r="ASG41" s="17"/>
      <c r="ASH41" s="17"/>
      <c r="ASI41" s="17"/>
      <c r="ASJ41" s="17"/>
      <c r="ASK41" s="17"/>
      <c r="ASL41" s="17"/>
      <c r="ASM41" s="17"/>
      <c r="ASN41" s="17"/>
      <c r="ASO41" s="17"/>
      <c r="ASP41" s="17"/>
      <c r="ASQ41" s="17"/>
      <c r="ASR41" s="17"/>
      <c r="ASS41" s="17"/>
      <c r="AST41" s="17"/>
      <c r="ASU41" s="17"/>
      <c r="ASV41" s="17"/>
      <c r="ASW41" s="17"/>
      <c r="ASX41" s="17"/>
      <c r="ASY41" s="17"/>
      <c r="ASZ41" s="17"/>
      <c r="ATA41" s="17"/>
      <c r="ATB41" s="17"/>
      <c r="ATC41" s="17"/>
      <c r="ATD41" s="17"/>
      <c r="ATE41" s="17"/>
      <c r="ATF41" s="17"/>
      <c r="ATG41" s="17"/>
      <c r="ATH41" s="17"/>
      <c r="ATI41" s="17"/>
      <c r="ATJ41" s="17"/>
      <c r="ATK41" s="17"/>
      <c r="ATL41" s="17"/>
      <c r="ATM41" s="17"/>
      <c r="ATN41" s="17"/>
      <c r="ATO41" s="17"/>
      <c r="ATP41" s="17"/>
      <c r="ATQ41" s="17"/>
      <c r="ATR41" s="17"/>
      <c r="ATS41" s="17"/>
      <c r="ATT41" s="17"/>
      <c r="ATU41" s="17"/>
      <c r="ATV41" s="17"/>
      <c r="ATW41" s="17"/>
      <c r="ATX41" s="17"/>
      <c r="ATY41" s="17"/>
      <c r="ATZ41" s="17"/>
      <c r="AUA41" s="17"/>
      <c r="AUB41" s="17"/>
      <c r="AUC41" s="17"/>
      <c r="AUD41" s="17"/>
      <c r="AUE41" s="17"/>
      <c r="AUF41" s="17"/>
      <c r="AUG41" s="17"/>
      <c r="AUH41" s="17"/>
      <c r="AUI41" s="17"/>
      <c r="AUJ41" s="17"/>
      <c r="AUK41" s="17"/>
      <c r="AUL41" s="17"/>
      <c r="AUM41" s="17"/>
      <c r="AUN41" s="17"/>
      <c r="AUO41" s="17"/>
      <c r="AUP41" s="17"/>
      <c r="AUQ41" s="17"/>
      <c r="AUR41" s="17"/>
      <c r="AUS41" s="17"/>
      <c r="AUT41" s="17"/>
      <c r="AUU41" s="17"/>
      <c r="AUV41" s="17"/>
      <c r="AUW41" s="17"/>
      <c r="AUX41" s="17"/>
      <c r="AUY41" s="17"/>
      <c r="AUZ41" s="17"/>
      <c r="AVA41" s="17"/>
      <c r="AVB41" s="17"/>
      <c r="AVC41" s="17"/>
      <c r="AVD41" s="17"/>
      <c r="AVE41" s="17"/>
      <c r="AVF41" s="17"/>
      <c r="AVG41" s="17"/>
      <c r="AVH41" s="17"/>
      <c r="AVI41" s="17"/>
      <c r="AVJ41" s="17"/>
      <c r="AVK41" s="17"/>
      <c r="AVL41" s="17"/>
      <c r="AVM41" s="17"/>
      <c r="AVN41" s="17"/>
      <c r="AVO41" s="17"/>
      <c r="AVP41" s="17"/>
      <c r="AVQ41" s="17"/>
      <c r="AVR41" s="17"/>
      <c r="AVS41" s="17"/>
      <c r="AVT41" s="17"/>
      <c r="AVU41" s="17"/>
      <c r="AVV41" s="17"/>
      <c r="AVW41" s="17"/>
      <c r="AVX41" s="17"/>
      <c r="AVY41" s="17"/>
      <c r="AVZ41" s="17"/>
      <c r="AWA41" s="17"/>
      <c r="AWB41" s="17"/>
      <c r="AWC41" s="17"/>
      <c r="AWD41" s="17"/>
      <c r="AWE41" s="17"/>
      <c r="AWF41" s="17"/>
      <c r="AWG41" s="17"/>
      <c r="AWH41" s="17"/>
      <c r="AWI41" s="17"/>
      <c r="AWJ41" s="17"/>
      <c r="AWK41" s="17"/>
      <c r="AWL41" s="17"/>
      <c r="AWM41" s="17"/>
      <c r="AWN41" s="17"/>
      <c r="AWO41" s="17"/>
      <c r="AWP41" s="17"/>
      <c r="AWQ41" s="17"/>
      <c r="AWR41" s="17"/>
      <c r="AWS41" s="17"/>
      <c r="AWT41" s="17"/>
      <c r="AWU41" s="17"/>
      <c r="AWV41" s="17"/>
      <c r="AWW41" s="17"/>
      <c r="AWX41" s="17"/>
      <c r="AWY41" s="17"/>
      <c r="AWZ41" s="17"/>
      <c r="AXA41" s="17"/>
      <c r="AXB41" s="17"/>
      <c r="AXC41" s="17"/>
      <c r="AXD41" s="17"/>
      <c r="AXE41" s="17"/>
      <c r="AXF41" s="17"/>
      <c r="AXG41" s="17"/>
      <c r="AXH41" s="17"/>
      <c r="AXI41" s="17"/>
      <c r="AXJ41" s="17"/>
      <c r="AXK41" s="17"/>
      <c r="AXL41" s="17"/>
      <c r="AXM41" s="17"/>
      <c r="AXN41" s="17"/>
      <c r="AXO41" s="17"/>
      <c r="AXP41" s="17"/>
      <c r="AXQ41" s="17"/>
      <c r="AXR41" s="17"/>
      <c r="AXS41" s="17"/>
      <c r="AXT41" s="17"/>
      <c r="AXU41" s="17"/>
      <c r="AXV41" s="17"/>
      <c r="AXW41" s="17"/>
      <c r="AXX41" s="17"/>
      <c r="AXY41" s="17"/>
      <c r="AXZ41" s="17"/>
      <c r="AYA41" s="17"/>
      <c r="AYB41" s="17"/>
      <c r="AYC41" s="17"/>
      <c r="AYD41" s="17"/>
      <c r="AYE41" s="17"/>
      <c r="AYF41" s="17"/>
      <c r="AYG41" s="17"/>
      <c r="AYH41" s="17"/>
      <c r="AYI41" s="17"/>
      <c r="AYJ41" s="17"/>
      <c r="AYK41" s="17"/>
      <c r="AYL41" s="17"/>
      <c r="AYM41" s="17"/>
      <c r="AYN41" s="17"/>
      <c r="AYO41" s="17"/>
      <c r="AYP41" s="17"/>
      <c r="AYQ41" s="17"/>
      <c r="AYR41" s="17"/>
      <c r="AYS41" s="17"/>
      <c r="AYT41" s="17"/>
      <c r="AYU41" s="17"/>
      <c r="AYV41" s="17"/>
      <c r="AYW41" s="17"/>
      <c r="AYX41" s="17"/>
      <c r="AYY41" s="17"/>
      <c r="AYZ41" s="17"/>
      <c r="AZA41" s="17"/>
      <c r="AZB41" s="17"/>
      <c r="AZC41" s="17"/>
      <c r="AZD41" s="17"/>
      <c r="AZE41" s="17"/>
      <c r="AZF41" s="17"/>
      <c r="AZG41" s="17"/>
      <c r="AZH41" s="17"/>
      <c r="AZI41" s="17"/>
      <c r="AZJ41" s="17"/>
      <c r="AZK41" s="17"/>
      <c r="AZL41" s="17"/>
      <c r="AZM41" s="17"/>
      <c r="AZN41" s="17"/>
      <c r="AZO41" s="17"/>
      <c r="AZP41" s="17"/>
      <c r="AZQ41" s="17"/>
      <c r="AZR41" s="17"/>
      <c r="AZS41" s="17"/>
      <c r="AZT41" s="17"/>
      <c r="AZU41" s="17"/>
      <c r="AZV41" s="17"/>
      <c r="AZW41" s="17"/>
      <c r="AZX41" s="17"/>
      <c r="AZY41" s="17"/>
      <c r="AZZ41" s="17"/>
      <c r="BAA41" s="17"/>
      <c r="BAB41" s="17"/>
      <c r="BAC41" s="17"/>
      <c r="BAD41" s="17"/>
      <c r="BAE41" s="17"/>
      <c r="BAF41" s="17"/>
      <c r="BAG41" s="17"/>
      <c r="BAH41" s="17"/>
      <c r="BAI41" s="17"/>
      <c r="BAJ41" s="17"/>
      <c r="BAK41" s="17"/>
      <c r="BAL41" s="17"/>
      <c r="BAM41" s="17"/>
      <c r="BAN41" s="17"/>
      <c r="BAO41" s="17"/>
      <c r="BAP41" s="17"/>
      <c r="BAQ41" s="17"/>
      <c r="BAR41" s="17"/>
      <c r="BAS41" s="17"/>
      <c r="BAT41" s="17"/>
      <c r="BAU41" s="17"/>
      <c r="BAV41" s="17"/>
      <c r="BAW41" s="17"/>
      <c r="BAX41" s="17"/>
      <c r="BAY41" s="17"/>
      <c r="BAZ41" s="17"/>
      <c r="BBA41" s="17"/>
      <c r="BBB41" s="17"/>
      <c r="BBC41" s="17"/>
      <c r="BBD41" s="17"/>
      <c r="BBE41" s="17"/>
      <c r="BBF41" s="17"/>
      <c r="BBG41" s="17"/>
      <c r="BBH41" s="17"/>
      <c r="BBI41" s="17"/>
      <c r="BBJ41" s="17"/>
      <c r="BBK41" s="17"/>
      <c r="BBL41" s="17"/>
      <c r="BBM41" s="17"/>
      <c r="BBN41" s="17"/>
      <c r="BBO41" s="17"/>
      <c r="BBP41" s="17"/>
      <c r="BBQ41" s="17"/>
      <c r="BBR41" s="17"/>
      <c r="BBS41" s="17"/>
      <c r="BBT41" s="17"/>
      <c r="BBU41" s="17"/>
      <c r="BBV41" s="17"/>
      <c r="BBW41" s="17"/>
      <c r="BBX41" s="17"/>
      <c r="BBY41" s="17"/>
      <c r="BBZ41" s="17"/>
      <c r="BCA41" s="17"/>
      <c r="BCB41" s="17"/>
      <c r="BCC41" s="17"/>
      <c r="BCD41" s="17"/>
      <c r="BCE41" s="17"/>
      <c r="BCF41" s="17"/>
      <c r="BCG41" s="17"/>
      <c r="BCH41" s="17"/>
      <c r="BCI41" s="17"/>
      <c r="BCJ41" s="17"/>
      <c r="BCK41" s="17"/>
      <c r="BCL41" s="17"/>
      <c r="BCM41" s="17"/>
      <c r="BCN41" s="17"/>
      <c r="BCO41" s="17"/>
      <c r="BCP41" s="17"/>
      <c r="BCQ41" s="17"/>
      <c r="BCR41" s="17"/>
      <c r="BCS41" s="17"/>
      <c r="BCT41" s="17"/>
      <c r="BCU41" s="17"/>
      <c r="BCV41" s="17"/>
      <c r="BCW41" s="17"/>
      <c r="BCX41" s="17"/>
      <c r="BCY41" s="17"/>
      <c r="BCZ41" s="17"/>
      <c r="BDA41" s="17"/>
      <c r="BDB41" s="17"/>
      <c r="BDC41" s="17"/>
      <c r="BDD41" s="17"/>
      <c r="BDE41" s="17"/>
      <c r="BDF41" s="17"/>
      <c r="BDG41" s="17"/>
      <c r="BDH41" s="17"/>
      <c r="BDI41" s="17"/>
      <c r="BDJ41" s="17"/>
      <c r="BDK41" s="17"/>
      <c r="BDL41" s="17"/>
      <c r="BDM41" s="17"/>
      <c r="BDN41" s="17"/>
      <c r="BDO41" s="17"/>
      <c r="BDP41" s="17"/>
      <c r="BDQ41" s="17"/>
      <c r="BDR41" s="17"/>
      <c r="BDS41" s="17"/>
      <c r="BDT41" s="17"/>
      <c r="BDU41" s="17"/>
      <c r="BDV41" s="17"/>
      <c r="BDW41" s="17"/>
      <c r="BDX41" s="17"/>
      <c r="BDY41" s="17"/>
      <c r="BDZ41" s="17"/>
      <c r="BEA41" s="17"/>
      <c r="BEB41" s="17"/>
      <c r="BEC41" s="17"/>
      <c r="BED41" s="17"/>
      <c r="BEE41" s="17"/>
      <c r="BEF41" s="17"/>
      <c r="BEG41" s="17"/>
      <c r="BEH41" s="17"/>
      <c r="BEI41" s="17"/>
      <c r="BEJ41" s="17"/>
      <c r="BEK41" s="17"/>
      <c r="BEL41" s="17"/>
      <c r="BEM41" s="17"/>
      <c r="BEN41" s="17"/>
      <c r="BEO41" s="17"/>
      <c r="BEP41" s="17"/>
      <c r="BEQ41" s="17"/>
      <c r="BER41" s="17"/>
      <c r="BES41" s="17"/>
      <c r="BET41" s="17"/>
      <c r="BEU41" s="17"/>
      <c r="BEV41" s="17"/>
      <c r="BEW41" s="17"/>
      <c r="BEX41" s="17"/>
      <c r="BEY41" s="17"/>
      <c r="BEZ41" s="17"/>
      <c r="BFA41" s="17"/>
      <c r="BFB41" s="17"/>
      <c r="BFC41" s="17"/>
      <c r="BFD41" s="17"/>
      <c r="BFE41" s="17"/>
      <c r="BFF41" s="17"/>
      <c r="BFG41" s="17"/>
      <c r="BFH41" s="17"/>
      <c r="BFI41" s="17"/>
      <c r="BFJ41" s="17"/>
      <c r="BFK41" s="17"/>
      <c r="BFL41" s="17"/>
      <c r="BFM41" s="17"/>
      <c r="BFN41" s="17"/>
      <c r="BFO41" s="17"/>
      <c r="BFP41" s="17"/>
      <c r="BFQ41" s="17"/>
      <c r="BFR41" s="17"/>
      <c r="BFS41" s="17"/>
      <c r="BFT41" s="17"/>
      <c r="BFU41" s="17"/>
      <c r="BFV41" s="17"/>
      <c r="BFW41" s="17"/>
      <c r="BFX41" s="17"/>
      <c r="BFY41" s="17"/>
      <c r="BFZ41" s="17"/>
      <c r="BGA41" s="17"/>
      <c r="BGB41" s="17"/>
      <c r="BGC41" s="17"/>
      <c r="BGD41" s="17"/>
      <c r="BGE41" s="17"/>
      <c r="BGF41" s="17"/>
      <c r="BGG41" s="17"/>
      <c r="BGH41" s="17"/>
      <c r="BGI41" s="17"/>
      <c r="BGJ41" s="17"/>
      <c r="BGK41" s="17"/>
      <c r="BGL41" s="17"/>
      <c r="BGM41" s="17"/>
      <c r="BGN41" s="17"/>
      <c r="BGO41" s="17"/>
      <c r="BGP41" s="17"/>
      <c r="BGQ41" s="17"/>
      <c r="BGR41" s="17"/>
      <c r="BGS41" s="17"/>
      <c r="BGT41" s="17"/>
      <c r="BGU41" s="17"/>
      <c r="BGV41" s="17"/>
      <c r="BGW41" s="17"/>
      <c r="BGX41" s="17"/>
      <c r="BGY41" s="17"/>
      <c r="BGZ41" s="17"/>
      <c r="BHA41" s="17"/>
      <c r="BHB41" s="17"/>
      <c r="BHC41" s="17"/>
      <c r="BHD41" s="17"/>
      <c r="BHE41" s="17"/>
      <c r="BHF41" s="17"/>
      <c r="BHG41" s="17"/>
      <c r="BHH41" s="17"/>
      <c r="BHI41" s="17"/>
      <c r="BHJ41" s="17"/>
      <c r="BHK41" s="17"/>
      <c r="BHL41" s="17"/>
      <c r="BHM41" s="17"/>
      <c r="BHN41" s="17"/>
      <c r="BHO41" s="17"/>
      <c r="BHP41" s="17"/>
      <c r="BHQ41" s="17"/>
      <c r="BHR41" s="17"/>
      <c r="BHS41" s="17"/>
      <c r="BHT41" s="17"/>
      <c r="BHU41" s="17"/>
      <c r="BHV41" s="17"/>
      <c r="BHW41" s="17"/>
      <c r="BHX41" s="17"/>
      <c r="BHY41" s="17"/>
      <c r="BHZ41" s="17"/>
      <c r="BIA41" s="17"/>
      <c r="BIB41" s="17"/>
      <c r="BIC41" s="17"/>
      <c r="BID41" s="17"/>
      <c r="BIE41" s="17"/>
      <c r="BIF41" s="17"/>
      <c r="BIG41" s="17"/>
      <c r="BIH41" s="17"/>
      <c r="BII41" s="17"/>
      <c r="BIJ41" s="17"/>
      <c r="BIK41" s="17"/>
      <c r="BIL41" s="17"/>
      <c r="BIM41" s="17"/>
      <c r="BIN41" s="17"/>
      <c r="BIO41" s="17"/>
      <c r="BIP41" s="17"/>
      <c r="BIQ41" s="17"/>
      <c r="BIR41" s="17"/>
      <c r="BIS41" s="17"/>
      <c r="BIT41" s="17"/>
      <c r="BIU41" s="17"/>
      <c r="BIV41" s="17"/>
      <c r="BIW41" s="17"/>
      <c r="BIX41" s="17"/>
      <c r="BIY41" s="17"/>
      <c r="BIZ41" s="17"/>
      <c r="BJA41" s="17"/>
      <c r="BJB41" s="17"/>
      <c r="BJC41" s="17"/>
      <c r="BJD41" s="17"/>
      <c r="BJE41" s="17"/>
      <c r="BJF41" s="17"/>
      <c r="BJG41" s="17"/>
      <c r="BJH41" s="17"/>
      <c r="BJI41" s="17"/>
      <c r="BJJ41" s="17"/>
      <c r="BJK41" s="17"/>
      <c r="BJL41" s="17"/>
      <c r="BJM41" s="17"/>
      <c r="BJN41" s="17"/>
      <c r="BJO41" s="17"/>
      <c r="BJP41" s="17"/>
      <c r="BJQ41" s="17"/>
      <c r="BJR41" s="17"/>
      <c r="BJS41" s="17"/>
      <c r="BJT41" s="17"/>
      <c r="BJU41" s="17"/>
      <c r="BJV41" s="17"/>
      <c r="BJW41" s="17"/>
      <c r="BJX41" s="17"/>
      <c r="BJY41" s="17"/>
      <c r="BJZ41" s="17"/>
      <c r="BKA41" s="17"/>
      <c r="BKB41" s="17"/>
      <c r="BKC41" s="17"/>
      <c r="BKD41" s="17"/>
      <c r="BKE41" s="17"/>
      <c r="BKF41" s="17"/>
      <c r="BKG41" s="17"/>
      <c r="BKH41" s="17"/>
      <c r="BKI41" s="17"/>
      <c r="BKJ41" s="17"/>
      <c r="BKK41" s="17"/>
      <c r="BKL41" s="17"/>
      <c r="BKM41" s="17"/>
      <c r="BKN41" s="17"/>
      <c r="BKO41" s="17"/>
      <c r="BKP41" s="17"/>
      <c r="BKQ41" s="17"/>
      <c r="BKR41" s="17"/>
      <c r="BKS41" s="17"/>
      <c r="BKT41" s="17"/>
      <c r="BKU41" s="17"/>
      <c r="BKV41" s="17"/>
      <c r="BKW41" s="17"/>
      <c r="BKX41" s="17"/>
      <c r="BKY41" s="17"/>
      <c r="BKZ41" s="17"/>
      <c r="BLA41" s="17"/>
      <c r="BLB41" s="17"/>
      <c r="BLC41" s="17"/>
      <c r="BLD41" s="17"/>
      <c r="BLE41" s="17"/>
      <c r="BLF41" s="17"/>
      <c r="BLG41" s="17"/>
      <c r="BLH41" s="17"/>
      <c r="BLI41" s="17"/>
      <c r="BLJ41" s="17"/>
      <c r="BLK41" s="17"/>
      <c r="BLL41" s="17"/>
      <c r="BLM41" s="17"/>
      <c r="BLN41" s="17"/>
      <c r="BLO41" s="17"/>
      <c r="BLP41" s="17"/>
      <c r="BLQ41" s="17"/>
      <c r="BLR41" s="17"/>
      <c r="BLS41" s="17"/>
      <c r="BLT41" s="17"/>
      <c r="BLU41" s="17"/>
      <c r="BLV41" s="17"/>
      <c r="BLW41" s="17"/>
      <c r="BLX41" s="17"/>
      <c r="BLY41" s="17"/>
      <c r="BLZ41" s="17"/>
      <c r="BMA41" s="17"/>
      <c r="BMB41" s="17"/>
      <c r="BMC41" s="17"/>
      <c r="BMD41" s="17"/>
      <c r="BME41" s="17"/>
      <c r="BMF41" s="17"/>
      <c r="BMG41" s="17"/>
      <c r="BMH41" s="17"/>
      <c r="BMI41" s="17"/>
      <c r="BMJ41" s="17"/>
      <c r="BMK41" s="17"/>
      <c r="BML41" s="17"/>
      <c r="BMM41" s="17"/>
      <c r="BMN41" s="17"/>
      <c r="BMO41" s="17"/>
      <c r="BMP41" s="17"/>
      <c r="BMQ41" s="17"/>
      <c r="BMR41" s="17"/>
      <c r="BMS41" s="17"/>
      <c r="BMT41" s="17"/>
      <c r="BMU41" s="17"/>
      <c r="BMV41" s="17"/>
      <c r="BMW41" s="17"/>
      <c r="BMX41" s="17"/>
      <c r="BMY41" s="17"/>
      <c r="BMZ41" s="17"/>
      <c r="BNA41" s="17"/>
      <c r="BNB41" s="17"/>
      <c r="BNC41" s="17"/>
      <c r="BND41" s="17"/>
      <c r="BNE41" s="17"/>
      <c r="BNF41" s="17"/>
      <c r="BNG41" s="17"/>
      <c r="BNH41" s="17"/>
      <c r="BNI41" s="17"/>
      <c r="BNJ41" s="17"/>
      <c r="BNK41" s="17"/>
      <c r="BNL41" s="17"/>
      <c r="BNM41" s="17"/>
      <c r="BNN41" s="17"/>
      <c r="BNO41" s="17"/>
      <c r="BNP41" s="17"/>
      <c r="BNQ41" s="17"/>
      <c r="BNR41" s="17"/>
      <c r="BNS41" s="17"/>
      <c r="BNT41" s="17"/>
      <c r="BNU41" s="17"/>
      <c r="BNV41" s="17"/>
      <c r="BNW41" s="17"/>
      <c r="BNX41" s="17"/>
      <c r="BNY41" s="17"/>
      <c r="BNZ41" s="17"/>
      <c r="BOA41" s="17"/>
      <c r="BOB41" s="17"/>
      <c r="BOC41" s="17"/>
      <c r="BOD41" s="17"/>
      <c r="BOE41" s="17"/>
      <c r="BOF41" s="17"/>
      <c r="BOG41" s="17"/>
      <c r="BOH41" s="17"/>
      <c r="BOI41" s="17"/>
      <c r="BOJ41" s="17"/>
      <c r="BOK41" s="17"/>
      <c r="BOL41" s="17"/>
      <c r="BOM41" s="17"/>
      <c r="BON41" s="17"/>
      <c r="BOO41" s="17"/>
      <c r="BOP41" s="17"/>
      <c r="BOQ41" s="17"/>
      <c r="BOR41" s="17"/>
      <c r="BOS41" s="17"/>
      <c r="BOT41" s="17"/>
      <c r="BOU41" s="17"/>
      <c r="BOV41" s="17"/>
      <c r="BOW41" s="17"/>
      <c r="BOX41" s="17"/>
      <c r="BOY41" s="17"/>
      <c r="BOZ41" s="17"/>
      <c r="BPA41" s="17"/>
      <c r="BPB41" s="17"/>
      <c r="BPC41" s="17"/>
      <c r="BPD41" s="17"/>
      <c r="BPE41" s="17"/>
      <c r="BPF41" s="17"/>
      <c r="BPG41" s="17"/>
      <c r="BPH41" s="17"/>
      <c r="BPI41" s="17"/>
      <c r="BPJ41" s="17"/>
      <c r="BPK41" s="17"/>
      <c r="BPL41" s="17"/>
      <c r="BPM41" s="17"/>
      <c r="BPN41" s="17"/>
      <c r="BPO41" s="17"/>
      <c r="BPP41" s="17"/>
      <c r="BPQ41" s="17"/>
      <c r="BPR41" s="17"/>
      <c r="BPS41" s="17"/>
      <c r="BPT41" s="17"/>
      <c r="BPU41" s="17"/>
      <c r="BPV41" s="17"/>
      <c r="BPW41" s="17"/>
      <c r="BPX41" s="17"/>
      <c r="BPY41" s="17"/>
      <c r="BPZ41" s="17"/>
      <c r="BQA41" s="17"/>
      <c r="BQB41" s="17"/>
      <c r="BQC41" s="17"/>
      <c r="BQD41" s="17"/>
      <c r="BQE41" s="17"/>
      <c r="BQF41" s="17"/>
      <c r="BQG41" s="17"/>
      <c r="BQH41" s="17"/>
      <c r="BQI41" s="17"/>
      <c r="BQJ41" s="17"/>
      <c r="BQK41" s="17"/>
      <c r="BQL41" s="17"/>
      <c r="BQM41" s="17"/>
      <c r="BQN41" s="17"/>
      <c r="BQO41" s="17"/>
      <c r="BQP41" s="17"/>
      <c r="BQQ41" s="17"/>
      <c r="BQR41" s="17"/>
      <c r="BQS41" s="17"/>
      <c r="BQT41" s="17"/>
      <c r="BQU41" s="17"/>
      <c r="BQV41" s="17"/>
      <c r="BQW41" s="17"/>
      <c r="BQX41" s="17"/>
      <c r="BQY41" s="17"/>
      <c r="BQZ41" s="17"/>
      <c r="BRA41" s="17"/>
      <c r="BRB41" s="17"/>
      <c r="BRC41" s="17"/>
      <c r="BRD41" s="17"/>
      <c r="BRE41" s="17"/>
      <c r="BRF41" s="17"/>
      <c r="BRG41" s="17"/>
      <c r="BRH41" s="17"/>
      <c r="BRI41" s="17"/>
      <c r="BRJ41" s="17"/>
      <c r="BRK41" s="17"/>
      <c r="BRL41" s="17"/>
      <c r="BRM41" s="17"/>
      <c r="BRN41" s="17"/>
      <c r="BRO41" s="17"/>
      <c r="BRP41" s="17"/>
      <c r="BRQ41" s="17"/>
      <c r="BRR41" s="17"/>
      <c r="BRS41" s="17"/>
      <c r="BRT41" s="17"/>
      <c r="BRU41" s="17"/>
      <c r="BRV41" s="17"/>
      <c r="BRW41" s="17"/>
      <c r="BRX41" s="17"/>
      <c r="BRY41" s="17"/>
      <c r="BRZ41" s="17"/>
      <c r="BSA41" s="17"/>
      <c r="BSB41" s="17"/>
      <c r="BSC41" s="17"/>
      <c r="BSD41" s="17"/>
      <c r="BSE41" s="17"/>
      <c r="BSF41" s="17"/>
      <c r="BSG41" s="17"/>
      <c r="BSH41" s="17"/>
      <c r="BSI41" s="17"/>
      <c r="BSJ41" s="17"/>
      <c r="BSK41" s="17"/>
      <c r="BSL41" s="17"/>
      <c r="BSM41" s="17"/>
      <c r="BSN41" s="17"/>
      <c r="BSO41" s="17"/>
      <c r="BSP41" s="17"/>
      <c r="BSQ41" s="17"/>
      <c r="BSR41" s="17"/>
      <c r="BSS41" s="17"/>
      <c r="BST41" s="17"/>
      <c r="BSU41" s="17"/>
      <c r="BSV41" s="17"/>
      <c r="BSW41" s="17"/>
      <c r="BSX41" s="17"/>
      <c r="BSY41" s="17"/>
      <c r="BSZ41" s="17"/>
      <c r="BTA41" s="17"/>
      <c r="BTB41" s="17"/>
      <c r="BTC41" s="17"/>
      <c r="BTD41" s="17"/>
      <c r="BTE41" s="17"/>
      <c r="BTF41" s="17"/>
      <c r="BTG41" s="17"/>
      <c r="BTH41" s="17"/>
      <c r="BTI41" s="17"/>
      <c r="BTJ41" s="17"/>
      <c r="BTK41" s="17"/>
      <c r="BTL41" s="17"/>
      <c r="BTM41" s="17"/>
      <c r="BTN41" s="17"/>
      <c r="BTO41" s="17"/>
      <c r="BTP41" s="17"/>
      <c r="BTQ41" s="17"/>
      <c r="BTR41" s="17"/>
      <c r="BTS41" s="17"/>
      <c r="BTT41" s="17"/>
      <c r="BTU41" s="17"/>
      <c r="BTV41" s="17"/>
      <c r="BTW41" s="17"/>
      <c r="BTX41" s="17"/>
      <c r="BTY41" s="17"/>
      <c r="BTZ41" s="17"/>
      <c r="BUA41" s="17"/>
      <c r="BUB41" s="17"/>
      <c r="BUC41" s="17"/>
      <c r="BUD41" s="17"/>
      <c r="BUE41" s="17"/>
      <c r="BUF41" s="17"/>
      <c r="BUG41" s="17"/>
      <c r="BUH41" s="17"/>
      <c r="BUI41" s="17"/>
      <c r="BUJ41" s="17"/>
      <c r="BUK41" s="17"/>
      <c r="BUL41" s="17"/>
      <c r="BUM41" s="17"/>
      <c r="BUN41" s="17"/>
      <c r="BUO41" s="17"/>
      <c r="BUP41" s="17"/>
      <c r="BUQ41" s="17"/>
      <c r="BUR41" s="17"/>
      <c r="BUS41" s="17"/>
      <c r="BUT41" s="17"/>
      <c r="BUU41" s="17"/>
      <c r="BUV41" s="17"/>
      <c r="BUW41" s="17"/>
      <c r="BUX41" s="17"/>
      <c r="BUY41" s="17"/>
      <c r="BUZ41" s="17"/>
      <c r="BVA41" s="17"/>
      <c r="BVB41" s="17"/>
      <c r="BVC41" s="17"/>
      <c r="BVD41" s="17"/>
      <c r="BVE41" s="17"/>
      <c r="BVF41" s="17"/>
      <c r="BVG41" s="17"/>
      <c r="BVH41" s="17"/>
      <c r="BVI41" s="17"/>
      <c r="BVJ41" s="17"/>
      <c r="BVK41" s="17"/>
      <c r="BVL41" s="17"/>
      <c r="BVM41" s="17"/>
      <c r="BVN41" s="17"/>
      <c r="BVO41" s="17"/>
      <c r="BVP41" s="17"/>
      <c r="BVQ41" s="17"/>
      <c r="BVR41" s="17"/>
      <c r="BVS41" s="17"/>
      <c r="BVT41" s="17"/>
      <c r="BVU41" s="17"/>
      <c r="BVV41" s="17"/>
      <c r="BVW41" s="17"/>
      <c r="BVX41" s="17"/>
      <c r="BVY41" s="17"/>
      <c r="BVZ41" s="17"/>
      <c r="BWA41" s="17"/>
      <c r="BWB41" s="17"/>
      <c r="BWC41" s="17"/>
      <c r="BWD41" s="17"/>
      <c r="BWE41" s="17"/>
      <c r="BWF41" s="17"/>
      <c r="BWG41" s="17"/>
      <c r="BWH41" s="17"/>
      <c r="BWI41" s="17"/>
      <c r="BWJ41" s="17"/>
      <c r="BWK41" s="17"/>
      <c r="BWL41" s="17"/>
      <c r="BWM41" s="17"/>
      <c r="BWN41" s="17"/>
      <c r="BWO41" s="17"/>
      <c r="BWP41" s="17"/>
      <c r="BWQ41" s="17"/>
      <c r="BWR41" s="17"/>
      <c r="BWS41" s="17"/>
      <c r="BWT41" s="17"/>
      <c r="BWU41" s="17"/>
      <c r="BWV41" s="17"/>
      <c r="BWW41" s="17"/>
      <c r="BWX41" s="17"/>
      <c r="BWY41" s="17"/>
      <c r="BWZ41" s="17"/>
      <c r="BXA41" s="17"/>
      <c r="BXB41" s="17"/>
      <c r="BXC41" s="17"/>
      <c r="BXD41" s="17"/>
      <c r="BXE41" s="17"/>
      <c r="BXF41" s="17"/>
      <c r="BXG41" s="17"/>
      <c r="BXH41" s="17"/>
      <c r="BXI41" s="17"/>
      <c r="BXJ41" s="17"/>
      <c r="BXK41" s="17"/>
      <c r="BXL41" s="17"/>
      <c r="BXM41" s="17"/>
      <c r="BXN41" s="17"/>
      <c r="BXO41" s="17"/>
      <c r="BXP41" s="17"/>
      <c r="BXQ41" s="17"/>
      <c r="BXR41" s="17"/>
      <c r="BXS41" s="17"/>
      <c r="BXT41" s="17"/>
      <c r="BXU41" s="17"/>
      <c r="BXV41" s="17"/>
      <c r="BXW41" s="17"/>
      <c r="BXX41" s="17"/>
      <c r="BXY41" s="17"/>
      <c r="BXZ41" s="17"/>
      <c r="BYA41" s="17"/>
      <c r="BYB41" s="17"/>
      <c r="BYC41" s="17"/>
      <c r="BYD41" s="17"/>
      <c r="BYE41" s="17"/>
      <c r="BYF41" s="17"/>
      <c r="BYG41" s="17"/>
      <c r="BYH41" s="17"/>
      <c r="BYI41" s="17"/>
      <c r="BYJ41" s="17"/>
      <c r="BYK41" s="17"/>
      <c r="BYL41" s="17"/>
      <c r="BYM41" s="17"/>
      <c r="BYN41" s="17"/>
      <c r="BYO41" s="17"/>
      <c r="BYP41" s="17"/>
      <c r="BYQ41" s="17"/>
      <c r="BYR41" s="17"/>
      <c r="BYS41" s="17"/>
      <c r="BYT41" s="17"/>
      <c r="BYU41" s="17"/>
      <c r="BYV41" s="17"/>
      <c r="BYW41" s="17"/>
      <c r="BYX41" s="17"/>
      <c r="BYY41" s="17"/>
      <c r="BYZ41" s="17"/>
      <c r="BZA41" s="17"/>
      <c r="BZB41" s="17"/>
      <c r="BZC41" s="17"/>
      <c r="BZD41" s="17"/>
      <c r="BZE41" s="17"/>
      <c r="BZF41" s="17"/>
      <c r="BZG41" s="17"/>
      <c r="BZH41" s="17"/>
      <c r="BZI41" s="17"/>
      <c r="BZJ41" s="17"/>
      <c r="BZK41" s="17"/>
      <c r="BZL41" s="17"/>
      <c r="BZM41" s="17"/>
      <c r="BZN41" s="17"/>
      <c r="BZO41" s="17"/>
      <c r="BZP41" s="17"/>
      <c r="BZQ41" s="17"/>
      <c r="BZR41" s="17"/>
      <c r="BZS41" s="17"/>
      <c r="BZT41" s="17"/>
      <c r="BZU41" s="17"/>
      <c r="BZV41" s="17"/>
      <c r="BZW41" s="17"/>
      <c r="BZX41" s="17"/>
      <c r="BZY41" s="17"/>
      <c r="BZZ41" s="17"/>
      <c r="CAA41" s="17"/>
      <c r="CAB41" s="17"/>
      <c r="CAC41" s="17"/>
      <c r="CAD41" s="17"/>
      <c r="CAE41" s="17"/>
      <c r="CAF41" s="17"/>
      <c r="CAG41" s="17"/>
      <c r="CAH41" s="17"/>
      <c r="CAI41" s="17"/>
      <c r="CAJ41" s="17"/>
      <c r="CAK41" s="17"/>
      <c r="CAL41" s="17"/>
      <c r="CAM41" s="17"/>
      <c r="CAN41" s="17"/>
      <c r="CAO41" s="17"/>
      <c r="CAP41" s="17"/>
      <c r="CAQ41" s="17"/>
      <c r="CAR41" s="17"/>
      <c r="CAS41" s="17"/>
      <c r="CAT41" s="17"/>
      <c r="CAU41" s="17"/>
      <c r="CAV41" s="17"/>
      <c r="CAW41" s="17"/>
      <c r="CAX41" s="17"/>
      <c r="CAY41" s="17"/>
      <c r="CAZ41" s="17"/>
      <c r="CBA41" s="17"/>
      <c r="CBB41" s="17"/>
      <c r="CBC41" s="17"/>
      <c r="CBD41" s="17"/>
      <c r="CBE41" s="17"/>
      <c r="CBF41" s="17"/>
      <c r="CBG41" s="17"/>
      <c r="CBH41" s="17"/>
      <c r="CBI41" s="17"/>
      <c r="CBJ41" s="17"/>
      <c r="CBK41" s="17"/>
      <c r="CBL41" s="17"/>
      <c r="CBM41" s="17"/>
      <c r="CBN41" s="17"/>
      <c r="CBO41" s="17"/>
      <c r="CBP41" s="17"/>
      <c r="CBQ41" s="17"/>
      <c r="CBR41" s="17"/>
      <c r="CBS41" s="17"/>
      <c r="CBT41" s="17"/>
      <c r="CBU41" s="17"/>
      <c r="CBV41" s="17"/>
      <c r="CBW41" s="17"/>
      <c r="CBX41" s="17"/>
      <c r="CBY41" s="17"/>
      <c r="CBZ41" s="17"/>
      <c r="CCA41" s="17"/>
      <c r="CCB41" s="17"/>
      <c r="CCC41" s="17"/>
      <c r="CCD41" s="17"/>
      <c r="CCE41" s="17"/>
      <c r="CCF41" s="17"/>
      <c r="CCG41" s="17"/>
      <c r="CCH41" s="17"/>
      <c r="CCI41" s="17"/>
      <c r="CCJ41" s="17"/>
      <c r="CCK41" s="17"/>
      <c r="CCL41" s="17"/>
      <c r="CCM41" s="17"/>
      <c r="CCN41" s="17"/>
      <c r="CCO41" s="17"/>
      <c r="CCP41" s="17"/>
      <c r="CCQ41" s="17"/>
      <c r="CCR41" s="17"/>
      <c r="CCS41" s="17"/>
      <c r="CCT41" s="17"/>
      <c r="CCU41" s="17"/>
      <c r="CCV41" s="17"/>
      <c r="CCW41" s="17"/>
      <c r="CCX41" s="17"/>
      <c r="CCY41" s="17"/>
      <c r="CCZ41" s="17"/>
      <c r="CDA41" s="17"/>
      <c r="CDB41" s="17"/>
      <c r="CDC41" s="17"/>
      <c r="CDD41" s="17"/>
      <c r="CDE41" s="17"/>
      <c r="CDF41" s="17"/>
      <c r="CDG41" s="17"/>
      <c r="CDH41" s="17"/>
      <c r="CDI41" s="17"/>
      <c r="CDJ41" s="17"/>
      <c r="CDK41" s="17"/>
      <c r="CDL41" s="17"/>
      <c r="CDM41" s="17"/>
      <c r="CDN41" s="17"/>
      <c r="CDO41" s="17"/>
      <c r="CDP41" s="17"/>
      <c r="CDQ41" s="17"/>
      <c r="CDR41" s="17"/>
      <c r="CDS41" s="17"/>
      <c r="CDT41" s="17"/>
      <c r="CDU41" s="17"/>
    </row>
    <row r="42">
      <c r="A42" s="14" t="s">
        <v>2612</v>
      </c>
      <c r="B42" s="14" t="s">
        <v>3056</v>
      </c>
      <c r="C42" s="14" t="s">
        <v>2614</v>
      </c>
      <c r="D42" s="14" t="s">
        <v>2615</v>
      </c>
      <c r="E42" s="14" t="s">
        <v>3057</v>
      </c>
      <c r="F42" s="14" t="s">
        <v>2835</v>
      </c>
      <c r="I42" s="14" t="s">
        <v>3058</v>
      </c>
      <c r="J42" s="14" t="s">
        <v>2618</v>
      </c>
      <c r="K42" s="14" t="s">
        <v>2619</v>
      </c>
      <c r="L42" s="17"/>
      <c r="M42" s="17"/>
      <c r="N42" s="14" t="s">
        <v>21</v>
      </c>
      <c r="O42" s="14" t="s">
        <v>21</v>
      </c>
      <c r="P42" s="21" t="s">
        <v>2620</v>
      </c>
      <c r="Q42" s="16">
        <v>11.0</v>
      </c>
      <c r="R42" s="16">
        <v>4080554.0</v>
      </c>
      <c r="S42" s="16">
        <v>4080554.0</v>
      </c>
      <c r="T42" s="14" t="s">
        <v>2630</v>
      </c>
      <c r="U42" s="14" t="s">
        <v>2621</v>
      </c>
      <c r="V42" s="14" t="s">
        <v>3059</v>
      </c>
      <c r="W42" s="14" t="s">
        <v>3060</v>
      </c>
      <c r="Z42" s="17"/>
      <c r="AA42" s="17"/>
      <c r="AB42" s="17"/>
      <c r="AC42" s="17"/>
      <c r="AD42" s="16">
        <v>582.0</v>
      </c>
      <c r="AE42" s="26">
        <v>45424.0</v>
      </c>
      <c r="AF42" s="17"/>
      <c r="AG42" s="17"/>
      <c r="AH42" s="17"/>
      <c r="AI42" s="17"/>
      <c r="AJ42" s="17"/>
      <c r="AK42" s="17"/>
      <c r="AL42" s="16">
        <v>46.0</v>
      </c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4" t="s">
        <v>2625</v>
      </c>
      <c r="BB42" s="17"/>
      <c r="BC42" s="17"/>
      <c r="BD42" s="14" t="s">
        <v>3061</v>
      </c>
      <c r="BG42" s="16">
        <v>1.0</v>
      </c>
      <c r="BH42" s="17"/>
      <c r="BI42" s="14" t="s">
        <v>2594</v>
      </c>
      <c r="BJ42" s="14" t="s">
        <v>2566</v>
      </c>
      <c r="BK42" s="17"/>
      <c r="BL42" s="17"/>
      <c r="BM42" s="16">
        <v>19.4666667</v>
      </c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  <c r="KL42" s="17"/>
      <c r="KM42" s="17"/>
      <c r="KN42" s="17"/>
      <c r="KO42" s="17"/>
      <c r="KP42" s="17"/>
      <c r="KQ42" s="17"/>
      <c r="KR42" s="17"/>
      <c r="KS42" s="17"/>
      <c r="KT42" s="17"/>
      <c r="KU42" s="17"/>
      <c r="KV42" s="17"/>
      <c r="KW42" s="17"/>
      <c r="KX42" s="17"/>
      <c r="KY42" s="17"/>
      <c r="KZ42" s="17"/>
      <c r="LA42" s="17"/>
      <c r="LB42" s="17"/>
      <c r="LC42" s="17"/>
      <c r="LD42" s="17"/>
      <c r="LE42" s="17"/>
      <c r="LF42" s="17"/>
      <c r="LG42" s="17"/>
      <c r="LH42" s="17"/>
      <c r="LI42" s="17"/>
      <c r="LJ42" s="17"/>
      <c r="LK42" s="17"/>
      <c r="LL42" s="17"/>
      <c r="LM42" s="17"/>
      <c r="LN42" s="17"/>
      <c r="LO42" s="17"/>
      <c r="LP42" s="17"/>
      <c r="LQ42" s="17"/>
      <c r="LR42" s="17"/>
      <c r="LS42" s="17"/>
      <c r="LT42" s="17"/>
      <c r="LU42" s="17"/>
      <c r="LV42" s="17"/>
      <c r="LW42" s="17"/>
      <c r="LX42" s="17"/>
      <c r="LY42" s="17"/>
      <c r="LZ42" s="17"/>
      <c r="MA42" s="17"/>
      <c r="MB42" s="17"/>
      <c r="MC42" s="17"/>
      <c r="MD42" s="17"/>
      <c r="ME42" s="17"/>
      <c r="MF42" s="17"/>
      <c r="MG42" s="17"/>
      <c r="MH42" s="17"/>
      <c r="MI42" s="17"/>
      <c r="MJ42" s="17"/>
      <c r="MK42" s="17"/>
      <c r="ML42" s="17"/>
      <c r="MM42" s="17"/>
      <c r="MN42" s="17"/>
      <c r="MO42" s="17"/>
      <c r="MP42" s="17"/>
      <c r="MQ42" s="17"/>
      <c r="MR42" s="17"/>
      <c r="MS42" s="17"/>
      <c r="MT42" s="17"/>
      <c r="MU42" s="17"/>
      <c r="MV42" s="17"/>
      <c r="MW42" s="17"/>
      <c r="MX42" s="17"/>
      <c r="MY42" s="17"/>
      <c r="MZ42" s="17"/>
      <c r="NA42" s="17"/>
      <c r="NB42" s="17"/>
      <c r="NC42" s="17"/>
      <c r="ND42" s="17"/>
      <c r="NE42" s="17"/>
      <c r="NF42" s="17"/>
      <c r="NG42" s="17"/>
      <c r="NH42" s="17"/>
      <c r="NI42" s="17"/>
      <c r="NJ42" s="17"/>
      <c r="NK42" s="17"/>
      <c r="NL42" s="17"/>
      <c r="NM42" s="17"/>
      <c r="NN42" s="17"/>
      <c r="NO42" s="17"/>
      <c r="NP42" s="17"/>
      <c r="NQ42" s="17"/>
      <c r="NR42" s="17"/>
      <c r="NS42" s="17"/>
      <c r="NT42" s="17"/>
      <c r="NU42" s="17"/>
      <c r="NV42" s="17"/>
      <c r="NW42" s="17"/>
      <c r="NX42" s="17"/>
      <c r="NY42" s="17"/>
      <c r="NZ42" s="17"/>
      <c r="OA42" s="17"/>
      <c r="OB42" s="17"/>
      <c r="OC42" s="17"/>
      <c r="OD42" s="17"/>
      <c r="OE42" s="17"/>
      <c r="OF42" s="17"/>
      <c r="OG42" s="17"/>
      <c r="OH42" s="17"/>
      <c r="OI42" s="17"/>
      <c r="OJ42" s="17"/>
      <c r="OK42" s="17"/>
      <c r="OL42" s="17"/>
      <c r="OM42" s="17"/>
      <c r="ON42" s="17"/>
      <c r="OO42" s="17"/>
      <c r="OP42" s="17"/>
      <c r="OQ42" s="17"/>
      <c r="OR42" s="17"/>
      <c r="OS42" s="17"/>
      <c r="OT42" s="17"/>
      <c r="OU42" s="17"/>
      <c r="OV42" s="17"/>
      <c r="OW42" s="17"/>
      <c r="OX42" s="17"/>
      <c r="OY42" s="17"/>
      <c r="OZ42" s="17"/>
      <c r="PA42" s="17"/>
      <c r="PB42" s="17"/>
      <c r="PC42" s="17"/>
      <c r="PD42" s="17"/>
      <c r="PE42" s="17"/>
      <c r="PF42" s="17"/>
      <c r="PG42" s="17"/>
      <c r="PH42" s="17"/>
      <c r="PI42" s="17"/>
      <c r="PJ42" s="17"/>
      <c r="PK42" s="17"/>
      <c r="PL42" s="17"/>
      <c r="PM42" s="17"/>
      <c r="PN42" s="17"/>
      <c r="PO42" s="17"/>
      <c r="PP42" s="17"/>
      <c r="PQ42" s="17"/>
      <c r="PR42" s="17"/>
      <c r="PS42" s="17"/>
      <c r="PT42" s="17"/>
      <c r="PU42" s="17"/>
      <c r="PV42" s="17"/>
      <c r="PW42" s="17"/>
      <c r="PX42" s="17"/>
      <c r="PY42" s="17"/>
      <c r="PZ42" s="17"/>
      <c r="QA42" s="17"/>
      <c r="QB42" s="17"/>
      <c r="QC42" s="17"/>
      <c r="QD42" s="17"/>
      <c r="QE42" s="17"/>
      <c r="QF42" s="17"/>
      <c r="QG42" s="17"/>
      <c r="QH42" s="17"/>
      <c r="QI42" s="17"/>
      <c r="QJ42" s="17"/>
      <c r="QK42" s="17"/>
      <c r="QL42" s="17"/>
      <c r="QM42" s="17"/>
      <c r="QN42" s="17"/>
      <c r="QO42" s="17"/>
      <c r="QP42" s="17"/>
      <c r="QQ42" s="17"/>
      <c r="QR42" s="17"/>
      <c r="QS42" s="17"/>
      <c r="QT42" s="17"/>
      <c r="QU42" s="17"/>
      <c r="QV42" s="17"/>
      <c r="QW42" s="17"/>
      <c r="QX42" s="17"/>
      <c r="QY42" s="17"/>
      <c r="QZ42" s="17"/>
      <c r="RA42" s="17"/>
      <c r="RB42" s="17"/>
      <c r="RC42" s="17"/>
      <c r="RD42" s="17"/>
      <c r="RE42" s="17"/>
      <c r="RF42" s="17"/>
      <c r="RG42" s="17"/>
      <c r="RH42" s="17"/>
      <c r="RI42" s="17"/>
      <c r="RJ42" s="17"/>
      <c r="RK42" s="17"/>
      <c r="RL42" s="17"/>
      <c r="RM42" s="17"/>
      <c r="RN42" s="17"/>
      <c r="RO42" s="17"/>
      <c r="RP42" s="17"/>
      <c r="RQ42" s="17"/>
      <c r="RR42" s="17"/>
      <c r="RS42" s="17"/>
      <c r="RT42" s="17"/>
      <c r="RU42" s="17"/>
      <c r="RV42" s="17"/>
      <c r="RW42" s="17"/>
      <c r="RX42" s="17"/>
      <c r="RY42" s="17"/>
      <c r="RZ42" s="17"/>
      <c r="SA42" s="17"/>
      <c r="SB42" s="17"/>
      <c r="SC42" s="17"/>
      <c r="SD42" s="17"/>
      <c r="SE42" s="17"/>
      <c r="SF42" s="17"/>
      <c r="SG42" s="17"/>
      <c r="SH42" s="17"/>
      <c r="SI42" s="17"/>
      <c r="SJ42" s="17"/>
      <c r="SK42" s="17"/>
      <c r="SL42" s="17"/>
      <c r="SM42" s="17"/>
      <c r="SN42" s="17"/>
      <c r="SO42" s="17"/>
      <c r="SP42" s="17"/>
      <c r="SQ42" s="17"/>
      <c r="SR42" s="17"/>
      <c r="SS42" s="17"/>
      <c r="ST42" s="17"/>
      <c r="SU42" s="17"/>
      <c r="SV42" s="17"/>
      <c r="SW42" s="17"/>
      <c r="SX42" s="17"/>
      <c r="SY42" s="17"/>
      <c r="SZ42" s="17"/>
      <c r="TA42" s="17"/>
      <c r="TB42" s="17"/>
      <c r="TC42" s="17"/>
      <c r="TD42" s="17"/>
      <c r="TE42" s="17"/>
      <c r="TF42" s="17"/>
      <c r="TG42" s="17"/>
      <c r="TH42" s="17"/>
      <c r="TI42" s="17"/>
      <c r="TJ42" s="17"/>
      <c r="TK42" s="17"/>
      <c r="TL42" s="17"/>
      <c r="TM42" s="17"/>
      <c r="TN42" s="17"/>
      <c r="TO42" s="17"/>
      <c r="TP42" s="17"/>
      <c r="TQ42" s="17"/>
      <c r="TR42" s="17"/>
      <c r="TS42" s="17"/>
      <c r="TT42" s="17"/>
      <c r="TU42" s="17"/>
      <c r="TV42" s="17"/>
      <c r="TW42" s="17"/>
      <c r="TX42" s="17"/>
      <c r="TY42" s="17"/>
      <c r="TZ42" s="17"/>
      <c r="UA42" s="17"/>
      <c r="UB42" s="17"/>
      <c r="UC42" s="17"/>
      <c r="UD42" s="17"/>
      <c r="UE42" s="17"/>
      <c r="UF42" s="17"/>
      <c r="UG42" s="17"/>
      <c r="UH42" s="17"/>
      <c r="UI42" s="17"/>
      <c r="UJ42" s="17"/>
      <c r="UK42" s="17"/>
      <c r="UL42" s="17"/>
      <c r="UM42" s="17"/>
      <c r="UN42" s="17"/>
      <c r="UO42" s="17"/>
      <c r="UP42" s="17"/>
      <c r="UQ42" s="17"/>
      <c r="UR42" s="17"/>
      <c r="US42" s="17"/>
      <c r="UT42" s="17"/>
      <c r="UU42" s="17"/>
      <c r="UV42" s="17"/>
      <c r="UW42" s="17"/>
      <c r="UX42" s="17"/>
      <c r="UY42" s="17"/>
      <c r="UZ42" s="17"/>
      <c r="VA42" s="17"/>
      <c r="VB42" s="17"/>
      <c r="VC42" s="17"/>
      <c r="VD42" s="17"/>
      <c r="VE42" s="17"/>
      <c r="VF42" s="17"/>
      <c r="VG42" s="17"/>
      <c r="VH42" s="17"/>
      <c r="VI42" s="17"/>
      <c r="VJ42" s="17"/>
      <c r="VK42" s="17"/>
      <c r="VL42" s="17"/>
      <c r="VM42" s="17"/>
      <c r="VN42" s="17"/>
      <c r="VO42" s="17"/>
      <c r="VP42" s="17"/>
      <c r="VQ42" s="17"/>
      <c r="VR42" s="17"/>
      <c r="VS42" s="17"/>
      <c r="VT42" s="17"/>
      <c r="VU42" s="17"/>
      <c r="VV42" s="17"/>
      <c r="VW42" s="17"/>
      <c r="VX42" s="17"/>
      <c r="VY42" s="17"/>
      <c r="VZ42" s="17"/>
      <c r="WA42" s="17"/>
      <c r="WB42" s="17"/>
      <c r="WC42" s="17"/>
      <c r="WD42" s="17"/>
      <c r="WE42" s="17"/>
      <c r="WF42" s="17"/>
      <c r="WG42" s="17"/>
      <c r="WH42" s="17"/>
      <c r="WI42" s="17"/>
      <c r="WJ42" s="17"/>
      <c r="WK42" s="17"/>
      <c r="WL42" s="17"/>
      <c r="WM42" s="17"/>
      <c r="WN42" s="17"/>
      <c r="WO42" s="17"/>
      <c r="WP42" s="17"/>
      <c r="WQ42" s="17"/>
      <c r="WR42" s="17"/>
      <c r="WS42" s="17"/>
      <c r="WT42" s="17"/>
      <c r="WU42" s="17"/>
      <c r="WV42" s="17"/>
      <c r="WW42" s="17"/>
      <c r="WX42" s="17"/>
      <c r="WY42" s="17"/>
      <c r="WZ42" s="17"/>
      <c r="XA42" s="17"/>
      <c r="XB42" s="17"/>
      <c r="XC42" s="17"/>
      <c r="XD42" s="17"/>
      <c r="XE42" s="17"/>
      <c r="XF42" s="17"/>
      <c r="XG42" s="17"/>
      <c r="XH42" s="17"/>
      <c r="XI42" s="17"/>
      <c r="XJ42" s="17"/>
      <c r="XK42" s="17"/>
      <c r="XL42" s="17"/>
      <c r="XM42" s="17"/>
      <c r="XN42" s="17"/>
      <c r="XO42" s="17"/>
      <c r="XP42" s="17"/>
      <c r="XQ42" s="17"/>
      <c r="XR42" s="17"/>
      <c r="XS42" s="17"/>
      <c r="XT42" s="17"/>
      <c r="XU42" s="17"/>
      <c r="XV42" s="17"/>
      <c r="XW42" s="17"/>
      <c r="XX42" s="17"/>
      <c r="XY42" s="17"/>
      <c r="XZ42" s="17"/>
      <c r="YA42" s="17"/>
      <c r="YB42" s="17"/>
      <c r="YC42" s="17"/>
      <c r="YD42" s="17"/>
      <c r="YE42" s="17"/>
      <c r="YF42" s="17"/>
      <c r="YG42" s="17"/>
      <c r="YH42" s="17"/>
      <c r="YI42" s="17"/>
      <c r="YJ42" s="17"/>
      <c r="YK42" s="17"/>
      <c r="YL42" s="17"/>
      <c r="YM42" s="17"/>
      <c r="YN42" s="17"/>
      <c r="YO42" s="17"/>
      <c r="YP42" s="17"/>
      <c r="YQ42" s="17"/>
      <c r="YR42" s="17"/>
      <c r="YS42" s="17"/>
      <c r="YT42" s="17"/>
      <c r="YU42" s="17"/>
      <c r="YV42" s="17"/>
      <c r="YW42" s="17"/>
      <c r="YX42" s="17"/>
      <c r="YY42" s="17"/>
      <c r="YZ42" s="17"/>
      <c r="ZA42" s="17"/>
      <c r="ZB42" s="17"/>
      <c r="ZC42" s="17"/>
      <c r="ZD42" s="17"/>
      <c r="ZE42" s="17"/>
      <c r="ZF42" s="17"/>
      <c r="ZG42" s="17"/>
      <c r="ZH42" s="17"/>
      <c r="ZI42" s="17"/>
      <c r="ZJ42" s="17"/>
      <c r="ZK42" s="17"/>
      <c r="ZL42" s="17"/>
      <c r="ZM42" s="17"/>
      <c r="ZN42" s="17"/>
      <c r="ZO42" s="17"/>
      <c r="ZP42" s="17"/>
      <c r="ZQ42" s="17"/>
      <c r="ZR42" s="17"/>
      <c r="ZS42" s="17"/>
      <c r="ZT42" s="17"/>
      <c r="ZU42" s="17"/>
      <c r="ZV42" s="17"/>
      <c r="ZW42" s="17"/>
      <c r="ZX42" s="17"/>
      <c r="ZY42" s="17"/>
      <c r="ZZ42" s="17"/>
      <c r="AAA42" s="17"/>
      <c r="AAB42" s="17"/>
      <c r="AAC42" s="17"/>
      <c r="AAD42" s="17"/>
      <c r="AAE42" s="17"/>
      <c r="AAF42" s="17"/>
      <c r="AAG42" s="17"/>
      <c r="AAH42" s="17"/>
      <c r="AAI42" s="17"/>
      <c r="AAJ42" s="17"/>
      <c r="AAK42" s="17"/>
      <c r="AAL42" s="17"/>
      <c r="AAM42" s="17"/>
      <c r="AAN42" s="17"/>
      <c r="AAO42" s="17"/>
      <c r="AAP42" s="17"/>
      <c r="AAQ42" s="17"/>
      <c r="AAR42" s="17"/>
      <c r="AAS42" s="17"/>
      <c r="AAT42" s="17"/>
      <c r="AAU42" s="17"/>
      <c r="AAV42" s="17"/>
      <c r="AAW42" s="17"/>
      <c r="AAX42" s="17"/>
      <c r="AAY42" s="17"/>
      <c r="AAZ42" s="17"/>
      <c r="ABA42" s="17"/>
      <c r="ABB42" s="17"/>
      <c r="ABC42" s="17"/>
      <c r="ABD42" s="17"/>
      <c r="ABE42" s="17"/>
      <c r="ABF42" s="17"/>
      <c r="ABG42" s="17"/>
      <c r="ABH42" s="17"/>
      <c r="ABI42" s="17"/>
      <c r="ABJ42" s="17"/>
      <c r="ABK42" s="17"/>
      <c r="ABL42" s="17"/>
      <c r="ABM42" s="17"/>
      <c r="ABN42" s="17"/>
      <c r="ABO42" s="17"/>
      <c r="ABP42" s="17"/>
      <c r="ABQ42" s="17"/>
      <c r="ABR42" s="17"/>
      <c r="ABS42" s="17"/>
      <c r="ABT42" s="17"/>
      <c r="ABU42" s="17"/>
      <c r="ABV42" s="17"/>
      <c r="ABW42" s="17"/>
      <c r="ABX42" s="17"/>
      <c r="ABY42" s="17"/>
      <c r="ABZ42" s="17"/>
      <c r="ACA42" s="17"/>
      <c r="ACB42" s="17"/>
      <c r="ACC42" s="17"/>
      <c r="ACD42" s="17"/>
      <c r="ACE42" s="17"/>
      <c r="ACF42" s="17"/>
      <c r="ACG42" s="17"/>
      <c r="ACH42" s="17"/>
      <c r="ACI42" s="17"/>
      <c r="ACJ42" s="17"/>
      <c r="ACK42" s="17"/>
      <c r="ACL42" s="17"/>
      <c r="ACM42" s="17"/>
      <c r="ACN42" s="17"/>
      <c r="ACO42" s="17"/>
      <c r="ACP42" s="17"/>
      <c r="ACQ42" s="17"/>
      <c r="ACR42" s="17"/>
      <c r="ACS42" s="17"/>
      <c r="ACT42" s="17"/>
      <c r="ACU42" s="17"/>
      <c r="ACV42" s="17"/>
      <c r="ACW42" s="17"/>
      <c r="ACX42" s="17"/>
      <c r="ACY42" s="17"/>
      <c r="ACZ42" s="17"/>
      <c r="ADA42" s="17"/>
      <c r="ADB42" s="17"/>
      <c r="ADC42" s="17"/>
      <c r="ADD42" s="17"/>
      <c r="ADE42" s="17"/>
      <c r="ADF42" s="17"/>
      <c r="ADG42" s="17"/>
      <c r="ADH42" s="17"/>
      <c r="ADI42" s="17"/>
      <c r="ADJ42" s="17"/>
      <c r="ADK42" s="17"/>
      <c r="ADL42" s="17"/>
      <c r="ADM42" s="17"/>
      <c r="ADN42" s="17"/>
      <c r="ADO42" s="17"/>
      <c r="ADP42" s="17"/>
      <c r="ADQ42" s="17"/>
      <c r="ADR42" s="17"/>
      <c r="ADS42" s="17"/>
      <c r="ADT42" s="17"/>
      <c r="ADU42" s="17"/>
      <c r="ADV42" s="17"/>
      <c r="ADW42" s="17"/>
      <c r="ADX42" s="17"/>
      <c r="ADY42" s="17"/>
      <c r="ADZ42" s="17"/>
      <c r="AEA42" s="17"/>
      <c r="AEB42" s="17"/>
      <c r="AEC42" s="17"/>
      <c r="AED42" s="17"/>
      <c r="AEE42" s="17"/>
      <c r="AEF42" s="17"/>
      <c r="AEG42" s="17"/>
      <c r="AEH42" s="17"/>
      <c r="AEI42" s="17"/>
      <c r="AEJ42" s="17"/>
      <c r="AEK42" s="17"/>
      <c r="AEL42" s="17"/>
      <c r="AEM42" s="17"/>
      <c r="AEN42" s="17"/>
      <c r="AEO42" s="17"/>
      <c r="AEP42" s="17"/>
      <c r="AEQ42" s="17"/>
      <c r="AER42" s="17"/>
      <c r="AES42" s="17"/>
      <c r="AET42" s="17"/>
      <c r="AEU42" s="17"/>
      <c r="AEV42" s="17"/>
      <c r="AEW42" s="17"/>
      <c r="AEX42" s="17"/>
      <c r="AEY42" s="17"/>
      <c r="AEZ42" s="17"/>
      <c r="AFA42" s="17"/>
      <c r="AFB42" s="17"/>
      <c r="AFC42" s="17"/>
      <c r="AFD42" s="17"/>
      <c r="AFE42" s="17"/>
      <c r="AFF42" s="17"/>
      <c r="AFG42" s="17"/>
      <c r="AFH42" s="17"/>
      <c r="AFI42" s="17"/>
      <c r="AFJ42" s="17"/>
      <c r="AFK42" s="17"/>
      <c r="AFL42" s="17"/>
      <c r="AFM42" s="17"/>
      <c r="AFN42" s="17"/>
      <c r="AFO42" s="17"/>
      <c r="AFP42" s="17"/>
      <c r="AFQ42" s="17"/>
      <c r="AFR42" s="17"/>
      <c r="AFS42" s="17"/>
      <c r="AFT42" s="17"/>
      <c r="AFU42" s="17"/>
      <c r="AFV42" s="17"/>
      <c r="AFW42" s="17"/>
      <c r="AFX42" s="17"/>
      <c r="AFY42" s="17"/>
      <c r="AFZ42" s="17"/>
      <c r="AGA42" s="17"/>
      <c r="AGB42" s="17"/>
      <c r="AGC42" s="17"/>
      <c r="AGD42" s="17"/>
      <c r="AGE42" s="17"/>
      <c r="AGF42" s="17"/>
      <c r="AGG42" s="17"/>
      <c r="AGH42" s="17"/>
      <c r="AGI42" s="17"/>
      <c r="AGJ42" s="17"/>
      <c r="AGK42" s="17"/>
      <c r="AGL42" s="17"/>
      <c r="AGM42" s="17"/>
      <c r="AGN42" s="17"/>
      <c r="AGO42" s="17"/>
      <c r="AGP42" s="17"/>
      <c r="AGQ42" s="17"/>
      <c r="AGR42" s="17"/>
      <c r="AGS42" s="17"/>
      <c r="AGT42" s="17"/>
      <c r="AGU42" s="17"/>
      <c r="AGV42" s="17"/>
      <c r="AGW42" s="17"/>
      <c r="AGX42" s="17"/>
      <c r="AGY42" s="17"/>
      <c r="AGZ42" s="17"/>
      <c r="AHA42" s="17"/>
      <c r="AHB42" s="17"/>
      <c r="AHC42" s="17"/>
      <c r="AHD42" s="17"/>
      <c r="AHE42" s="17"/>
      <c r="AHF42" s="17"/>
      <c r="AHG42" s="17"/>
      <c r="AHH42" s="17"/>
      <c r="AHI42" s="17"/>
      <c r="AHJ42" s="17"/>
      <c r="AHK42" s="17"/>
      <c r="AHL42" s="17"/>
      <c r="AHM42" s="17"/>
      <c r="AHN42" s="17"/>
      <c r="AHO42" s="17"/>
      <c r="AHP42" s="17"/>
      <c r="AHQ42" s="17"/>
      <c r="AHR42" s="17"/>
      <c r="AHS42" s="17"/>
      <c r="AHT42" s="17"/>
      <c r="AHU42" s="17"/>
      <c r="AHV42" s="17"/>
      <c r="AHW42" s="17"/>
      <c r="AHX42" s="17"/>
      <c r="AHY42" s="17"/>
      <c r="AHZ42" s="17"/>
      <c r="AIA42" s="17"/>
      <c r="AIB42" s="17"/>
      <c r="AIC42" s="17"/>
      <c r="AID42" s="17"/>
      <c r="AIE42" s="17"/>
      <c r="AIF42" s="17"/>
      <c r="AIG42" s="17"/>
      <c r="AIH42" s="17"/>
      <c r="AII42" s="17"/>
      <c r="AIJ42" s="17"/>
      <c r="AIK42" s="17"/>
      <c r="AIL42" s="17"/>
      <c r="AIM42" s="17"/>
      <c r="AIN42" s="17"/>
      <c r="AIO42" s="17"/>
      <c r="AIP42" s="17"/>
      <c r="AIQ42" s="17"/>
      <c r="AIR42" s="17"/>
      <c r="AIS42" s="17"/>
      <c r="AIT42" s="17"/>
      <c r="AIU42" s="17"/>
      <c r="AIV42" s="17"/>
      <c r="AIW42" s="17"/>
      <c r="AIX42" s="17"/>
      <c r="AIY42" s="17"/>
      <c r="AIZ42" s="17"/>
      <c r="AJA42" s="17"/>
      <c r="AJB42" s="17"/>
      <c r="AJC42" s="17"/>
      <c r="AJD42" s="17"/>
      <c r="AJE42" s="17"/>
      <c r="AJF42" s="17"/>
      <c r="AJG42" s="17"/>
      <c r="AJH42" s="17"/>
      <c r="AJI42" s="17"/>
      <c r="AJJ42" s="17"/>
      <c r="AJK42" s="17"/>
      <c r="AJL42" s="17"/>
      <c r="AJM42" s="17"/>
      <c r="AJN42" s="17"/>
      <c r="AJO42" s="17"/>
      <c r="AJP42" s="17"/>
      <c r="AJQ42" s="17"/>
      <c r="AJR42" s="17"/>
      <c r="AJS42" s="17"/>
      <c r="AJT42" s="17"/>
      <c r="AJU42" s="17"/>
      <c r="AJV42" s="17"/>
      <c r="AJW42" s="17"/>
      <c r="AJX42" s="17"/>
      <c r="AJY42" s="17"/>
      <c r="AJZ42" s="17"/>
      <c r="AKA42" s="17"/>
      <c r="AKB42" s="17"/>
      <c r="AKC42" s="17"/>
      <c r="AKD42" s="17"/>
      <c r="AKE42" s="17"/>
      <c r="AKF42" s="17"/>
      <c r="AKG42" s="17"/>
      <c r="AKH42" s="17"/>
      <c r="AKI42" s="17"/>
      <c r="AKJ42" s="17"/>
      <c r="AKK42" s="17"/>
      <c r="AKL42" s="17"/>
      <c r="AKM42" s="17"/>
      <c r="AKN42" s="17"/>
      <c r="AKO42" s="17"/>
      <c r="AKP42" s="17"/>
      <c r="AKQ42" s="17"/>
      <c r="AKR42" s="17"/>
      <c r="AKS42" s="17"/>
      <c r="AKT42" s="17"/>
      <c r="AKU42" s="17"/>
      <c r="AKV42" s="17"/>
      <c r="AKW42" s="17"/>
      <c r="AKX42" s="17"/>
      <c r="AKY42" s="17"/>
      <c r="AKZ42" s="17"/>
      <c r="ALA42" s="17"/>
      <c r="ALB42" s="17"/>
      <c r="ALC42" s="17"/>
      <c r="ALD42" s="17"/>
      <c r="ALE42" s="17"/>
      <c r="ALF42" s="17"/>
      <c r="ALG42" s="17"/>
      <c r="ALH42" s="17"/>
      <c r="ALI42" s="17"/>
      <c r="ALJ42" s="17"/>
      <c r="ALK42" s="17"/>
      <c r="ALL42" s="17"/>
      <c r="ALM42" s="17"/>
      <c r="ALN42" s="17"/>
      <c r="ALO42" s="17"/>
      <c r="ALP42" s="17"/>
      <c r="ALQ42" s="17"/>
      <c r="ALR42" s="17"/>
      <c r="ALS42" s="17"/>
      <c r="ALT42" s="17"/>
      <c r="ALU42" s="17"/>
      <c r="ALV42" s="17"/>
      <c r="ALW42" s="17"/>
      <c r="ALX42" s="17"/>
      <c r="ALY42" s="17"/>
      <c r="ALZ42" s="17"/>
      <c r="AMA42" s="17"/>
      <c r="AMB42" s="17"/>
      <c r="AMC42" s="17"/>
      <c r="AMD42" s="17"/>
      <c r="AME42" s="17"/>
      <c r="AMF42" s="17"/>
      <c r="AMG42" s="17"/>
      <c r="AMH42" s="17"/>
      <c r="AMI42" s="17"/>
      <c r="AMJ42" s="17"/>
      <c r="AMK42" s="17"/>
      <c r="AML42" s="17"/>
      <c r="AMM42" s="17"/>
      <c r="AMN42" s="17"/>
      <c r="AMO42" s="17"/>
      <c r="AMP42" s="17"/>
      <c r="AMQ42" s="17"/>
      <c r="AMR42" s="17"/>
      <c r="AMS42" s="17"/>
      <c r="AMT42" s="17"/>
      <c r="AMU42" s="17"/>
      <c r="AMV42" s="17"/>
      <c r="AMW42" s="17"/>
      <c r="AMX42" s="17"/>
      <c r="AMY42" s="17"/>
      <c r="AMZ42" s="17"/>
      <c r="ANA42" s="17"/>
      <c r="ANB42" s="17"/>
      <c r="ANC42" s="17"/>
      <c r="AND42" s="17"/>
      <c r="ANE42" s="17"/>
      <c r="ANF42" s="17"/>
      <c r="ANG42" s="17"/>
      <c r="ANH42" s="17"/>
      <c r="ANI42" s="17"/>
      <c r="ANJ42" s="17"/>
      <c r="ANK42" s="17"/>
      <c r="ANL42" s="17"/>
      <c r="ANM42" s="17"/>
      <c r="ANN42" s="17"/>
      <c r="ANO42" s="17"/>
      <c r="ANP42" s="17"/>
      <c r="ANQ42" s="17"/>
      <c r="ANR42" s="17"/>
      <c r="ANS42" s="17"/>
      <c r="ANT42" s="17"/>
      <c r="ANU42" s="17"/>
      <c r="ANV42" s="17"/>
      <c r="ANW42" s="17"/>
      <c r="ANX42" s="17"/>
      <c r="ANY42" s="17"/>
      <c r="ANZ42" s="17"/>
      <c r="AOA42" s="17"/>
      <c r="AOB42" s="17"/>
      <c r="AOC42" s="17"/>
      <c r="AOD42" s="17"/>
      <c r="AOE42" s="17"/>
      <c r="AOF42" s="17"/>
      <c r="AOG42" s="17"/>
      <c r="AOH42" s="17"/>
      <c r="AOI42" s="17"/>
      <c r="AOJ42" s="17"/>
      <c r="AOK42" s="17"/>
      <c r="AOL42" s="17"/>
      <c r="AOM42" s="17"/>
      <c r="AON42" s="17"/>
      <c r="AOO42" s="17"/>
      <c r="AOP42" s="17"/>
      <c r="AOQ42" s="17"/>
      <c r="AOR42" s="17"/>
      <c r="AOS42" s="17"/>
      <c r="AOT42" s="17"/>
      <c r="AOU42" s="17"/>
      <c r="AOV42" s="17"/>
      <c r="AOW42" s="17"/>
      <c r="AOX42" s="17"/>
      <c r="AOY42" s="17"/>
      <c r="AOZ42" s="17"/>
      <c r="APA42" s="17"/>
      <c r="APB42" s="17"/>
      <c r="APC42" s="17"/>
      <c r="APD42" s="17"/>
      <c r="APE42" s="17"/>
      <c r="APF42" s="17"/>
      <c r="APG42" s="17"/>
      <c r="APH42" s="17"/>
      <c r="API42" s="17"/>
      <c r="APJ42" s="17"/>
      <c r="APK42" s="17"/>
      <c r="APL42" s="17"/>
      <c r="APM42" s="17"/>
      <c r="APN42" s="17"/>
      <c r="APO42" s="17"/>
      <c r="APP42" s="17"/>
      <c r="APQ42" s="17"/>
      <c r="APR42" s="17"/>
      <c r="APS42" s="17"/>
      <c r="APT42" s="17"/>
      <c r="APU42" s="17"/>
      <c r="APV42" s="17"/>
      <c r="APW42" s="17"/>
      <c r="APX42" s="17"/>
      <c r="APY42" s="17"/>
      <c r="APZ42" s="17"/>
      <c r="AQA42" s="17"/>
      <c r="AQB42" s="17"/>
      <c r="AQC42" s="17"/>
      <c r="AQD42" s="17"/>
      <c r="AQE42" s="17"/>
      <c r="AQF42" s="17"/>
      <c r="AQG42" s="17"/>
      <c r="AQH42" s="17"/>
      <c r="AQI42" s="17"/>
      <c r="AQJ42" s="17"/>
      <c r="AQK42" s="17"/>
      <c r="AQL42" s="17"/>
      <c r="AQM42" s="17"/>
      <c r="AQN42" s="17"/>
      <c r="AQO42" s="17"/>
      <c r="AQP42" s="17"/>
      <c r="AQQ42" s="17"/>
      <c r="AQR42" s="17"/>
      <c r="AQS42" s="17"/>
      <c r="AQT42" s="17"/>
      <c r="AQU42" s="17"/>
      <c r="AQV42" s="17"/>
      <c r="AQW42" s="17"/>
      <c r="AQX42" s="17"/>
      <c r="AQY42" s="17"/>
      <c r="AQZ42" s="17"/>
      <c r="ARA42" s="17"/>
      <c r="ARB42" s="17"/>
      <c r="ARC42" s="17"/>
      <c r="ARD42" s="17"/>
      <c r="ARE42" s="17"/>
      <c r="ARF42" s="17"/>
      <c r="ARG42" s="17"/>
      <c r="ARH42" s="17"/>
      <c r="ARI42" s="17"/>
      <c r="ARJ42" s="17"/>
      <c r="ARK42" s="17"/>
      <c r="ARL42" s="17"/>
      <c r="ARM42" s="17"/>
      <c r="ARN42" s="17"/>
      <c r="ARO42" s="17"/>
      <c r="ARP42" s="17"/>
      <c r="ARQ42" s="17"/>
      <c r="ARR42" s="17"/>
      <c r="ARS42" s="17"/>
      <c r="ART42" s="17"/>
      <c r="ARU42" s="17"/>
      <c r="ARV42" s="17"/>
      <c r="ARW42" s="17"/>
      <c r="ARX42" s="17"/>
      <c r="ARY42" s="17"/>
      <c r="ARZ42" s="17"/>
      <c r="ASA42" s="17"/>
      <c r="ASB42" s="17"/>
      <c r="ASC42" s="17"/>
      <c r="ASD42" s="17"/>
      <c r="ASE42" s="17"/>
      <c r="ASF42" s="17"/>
      <c r="ASG42" s="17"/>
      <c r="ASH42" s="17"/>
      <c r="ASI42" s="17"/>
      <c r="ASJ42" s="17"/>
      <c r="ASK42" s="17"/>
      <c r="ASL42" s="17"/>
      <c r="ASM42" s="17"/>
      <c r="ASN42" s="17"/>
      <c r="ASO42" s="17"/>
      <c r="ASP42" s="17"/>
      <c r="ASQ42" s="17"/>
      <c r="ASR42" s="17"/>
      <c r="ASS42" s="17"/>
      <c r="AST42" s="17"/>
      <c r="ASU42" s="17"/>
      <c r="ASV42" s="17"/>
      <c r="ASW42" s="17"/>
      <c r="ASX42" s="17"/>
      <c r="ASY42" s="17"/>
      <c r="ASZ42" s="17"/>
      <c r="ATA42" s="17"/>
      <c r="ATB42" s="17"/>
      <c r="ATC42" s="17"/>
      <c r="ATD42" s="17"/>
      <c r="ATE42" s="17"/>
      <c r="ATF42" s="17"/>
      <c r="ATG42" s="17"/>
      <c r="ATH42" s="17"/>
      <c r="ATI42" s="17"/>
      <c r="ATJ42" s="17"/>
      <c r="ATK42" s="17"/>
      <c r="ATL42" s="17"/>
      <c r="ATM42" s="17"/>
      <c r="ATN42" s="17"/>
      <c r="ATO42" s="17"/>
      <c r="ATP42" s="17"/>
      <c r="ATQ42" s="17"/>
      <c r="ATR42" s="17"/>
      <c r="ATS42" s="17"/>
      <c r="ATT42" s="17"/>
      <c r="ATU42" s="17"/>
      <c r="ATV42" s="17"/>
      <c r="ATW42" s="17"/>
      <c r="ATX42" s="17"/>
      <c r="ATY42" s="17"/>
      <c r="ATZ42" s="17"/>
      <c r="AUA42" s="17"/>
      <c r="AUB42" s="17"/>
      <c r="AUC42" s="17"/>
      <c r="AUD42" s="17"/>
      <c r="AUE42" s="17"/>
      <c r="AUF42" s="17"/>
      <c r="AUG42" s="17"/>
      <c r="AUH42" s="17"/>
      <c r="AUI42" s="17"/>
      <c r="AUJ42" s="17"/>
      <c r="AUK42" s="17"/>
      <c r="AUL42" s="17"/>
      <c r="AUM42" s="17"/>
      <c r="AUN42" s="17"/>
      <c r="AUO42" s="17"/>
      <c r="AUP42" s="17"/>
      <c r="AUQ42" s="17"/>
      <c r="AUR42" s="17"/>
      <c r="AUS42" s="17"/>
      <c r="AUT42" s="17"/>
      <c r="AUU42" s="17"/>
      <c r="AUV42" s="17"/>
      <c r="AUW42" s="17"/>
      <c r="AUX42" s="17"/>
      <c r="AUY42" s="17"/>
      <c r="AUZ42" s="17"/>
      <c r="AVA42" s="17"/>
      <c r="AVB42" s="17"/>
      <c r="AVC42" s="17"/>
      <c r="AVD42" s="17"/>
      <c r="AVE42" s="17"/>
      <c r="AVF42" s="17"/>
      <c r="AVG42" s="17"/>
      <c r="AVH42" s="17"/>
      <c r="AVI42" s="17"/>
      <c r="AVJ42" s="17"/>
      <c r="AVK42" s="17"/>
      <c r="AVL42" s="17"/>
      <c r="AVM42" s="17"/>
      <c r="AVN42" s="17"/>
      <c r="AVO42" s="17"/>
      <c r="AVP42" s="17"/>
      <c r="AVQ42" s="17"/>
      <c r="AVR42" s="17"/>
      <c r="AVS42" s="17"/>
      <c r="AVT42" s="17"/>
      <c r="AVU42" s="17"/>
      <c r="AVV42" s="17"/>
      <c r="AVW42" s="17"/>
      <c r="AVX42" s="17"/>
      <c r="AVY42" s="17"/>
      <c r="AVZ42" s="17"/>
      <c r="AWA42" s="17"/>
      <c r="AWB42" s="17"/>
      <c r="AWC42" s="17"/>
      <c r="AWD42" s="17"/>
      <c r="AWE42" s="17"/>
      <c r="AWF42" s="17"/>
      <c r="AWG42" s="17"/>
      <c r="AWH42" s="17"/>
      <c r="AWI42" s="17"/>
      <c r="AWJ42" s="17"/>
      <c r="AWK42" s="17"/>
      <c r="AWL42" s="17"/>
      <c r="AWM42" s="17"/>
      <c r="AWN42" s="17"/>
      <c r="AWO42" s="17"/>
      <c r="AWP42" s="17"/>
      <c r="AWQ42" s="17"/>
      <c r="AWR42" s="17"/>
      <c r="AWS42" s="17"/>
      <c r="AWT42" s="17"/>
      <c r="AWU42" s="17"/>
      <c r="AWV42" s="17"/>
      <c r="AWW42" s="17"/>
      <c r="AWX42" s="17"/>
      <c r="AWY42" s="17"/>
      <c r="AWZ42" s="17"/>
      <c r="AXA42" s="17"/>
      <c r="AXB42" s="17"/>
      <c r="AXC42" s="17"/>
      <c r="AXD42" s="17"/>
      <c r="AXE42" s="17"/>
      <c r="AXF42" s="17"/>
      <c r="AXG42" s="17"/>
      <c r="AXH42" s="17"/>
      <c r="AXI42" s="17"/>
      <c r="AXJ42" s="17"/>
      <c r="AXK42" s="17"/>
      <c r="AXL42" s="17"/>
      <c r="AXM42" s="17"/>
      <c r="AXN42" s="17"/>
      <c r="AXO42" s="17"/>
      <c r="AXP42" s="17"/>
      <c r="AXQ42" s="17"/>
      <c r="AXR42" s="17"/>
      <c r="AXS42" s="17"/>
      <c r="AXT42" s="17"/>
      <c r="AXU42" s="17"/>
      <c r="AXV42" s="17"/>
      <c r="AXW42" s="17"/>
      <c r="AXX42" s="17"/>
      <c r="AXY42" s="17"/>
      <c r="AXZ42" s="17"/>
      <c r="AYA42" s="17"/>
      <c r="AYB42" s="17"/>
      <c r="AYC42" s="17"/>
      <c r="AYD42" s="17"/>
      <c r="AYE42" s="17"/>
      <c r="AYF42" s="17"/>
      <c r="AYG42" s="17"/>
      <c r="AYH42" s="17"/>
      <c r="AYI42" s="17"/>
      <c r="AYJ42" s="17"/>
      <c r="AYK42" s="17"/>
      <c r="AYL42" s="17"/>
      <c r="AYM42" s="17"/>
      <c r="AYN42" s="17"/>
      <c r="AYO42" s="17"/>
      <c r="AYP42" s="17"/>
      <c r="AYQ42" s="17"/>
      <c r="AYR42" s="17"/>
      <c r="AYS42" s="17"/>
      <c r="AYT42" s="17"/>
      <c r="AYU42" s="17"/>
      <c r="AYV42" s="17"/>
      <c r="AYW42" s="17"/>
      <c r="AYX42" s="17"/>
      <c r="AYY42" s="17"/>
      <c r="AYZ42" s="17"/>
      <c r="AZA42" s="17"/>
      <c r="AZB42" s="17"/>
      <c r="AZC42" s="17"/>
      <c r="AZD42" s="17"/>
      <c r="AZE42" s="17"/>
      <c r="AZF42" s="17"/>
      <c r="AZG42" s="17"/>
      <c r="AZH42" s="17"/>
      <c r="AZI42" s="17"/>
      <c r="AZJ42" s="17"/>
      <c r="AZK42" s="17"/>
      <c r="AZL42" s="17"/>
      <c r="AZM42" s="17"/>
      <c r="AZN42" s="17"/>
      <c r="AZO42" s="17"/>
      <c r="AZP42" s="17"/>
      <c r="AZQ42" s="17"/>
      <c r="AZR42" s="17"/>
      <c r="AZS42" s="17"/>
      <c r="AZT42" s="17"/>
      <c r="AZU42" s="17"/>
      <c r="AZV42" s="17"/>
      <c r="AZW42" s="17"/>
      <c r="AZX42" s="17"/>
      <c r="AZY42" s="17"/>
      <c r="AZZ42" s="17"/>
      <c r="BAA42" s="17"/>
      <c r="BAB42" s="17"/>
      <c r="BAC42" s="17"/>
      <c r="BAD42" s="17"/>
      <c r="BAE42" s="17"/>
      <c r="BAF42" s="17"/>
      <c r="BAG42" s="17"/>
      <c r="BAH42" s="17"/>
      <c r="BAI42" s="17"/>
      <c r="BAJ42" s="17"/>
      <c r="BAK42" s="17"/>
      <c r="BAL42" s="17"/>
      <c r="BAM42" s="17"/>
      <c r="BAN42" s="17"/>
      <c r="BAO42" s="17"/>
      <c r="BAP42" s="17"/>
      <c r="BAQ42" s="17"/>
      <c r="BAR42" s="17"/>
      <c r="BAS42" s="17"/>
      <c r="BAT42" s="17"/>
      <c r="BAU42" s="17"/>
      <c r="BAV42" s="17"/>
      <c r="BAW42" s="17"/>
      <c r="BAX42" s="17"/>
      <c r="BAY42" s="17"/>
      <c r="BAZ42" s="17"/>
      <c r="BBA42" s="17"/>
      <c r="BBB42" s="17"/>
      <c r="BBC42" s="17"/>
      <c r="BBD42" s="17"/>
      <c r="BBE42" s="17"/>
      <c r="BBF42" s="17"/>
      <c r="BBG42" s="17"/>
      <c r="BBH42" s="17"/>
      <c r="BBI42" s="17"/>
      <c r="BBJ42" s="17"/>
      <c r="BBK42" s="17"/>
      <c r="BBL42" s="17"/>
      <c r="BBM42" s="17"/>
      <c r="BBN42" s="17"/>
      <c r="BBO42" s="17"/>
      <c r="BBP42" s="17"/>
      <c r="BBQ42" s="17"/>
      <c r="BBR42" s="17"/>
      <c r="BBS42" s="17"/>
      <c r="BBT42" s="17"/>
      <c r="BBU42" s="17"/>
      <c r="BBV42" s="17"/>
      <c r="BBW42" s="17"/>
      <c r="BBX42" s="17"/>
      <c r="BBY42" s="17"/>
      <c r="BBZ42" s="17"/>
      <c r="BCA42" s="17"/>
      <c r="BCB42" s="17"/>
      <c r="BCC42" s="17"/>
      <c r="BCD42" s="17"/>
      <c r="BCE42" s="17"/>
      <c r="BCF42" s="17"/>
      <c r="BCG42" s="17"/>
      <c r="BCH42" s="17"/>
      <c r="BCI42" s="17"/>
      <c r="BCJ42" s="17"/>
      <c r="BCK42" s="17"/>
      <c r="BCL42" s="17"/>
      <c r="BCM42" s="17"/>
      <c r="BCN42" s="17"/>
      <c r="BCO42" s="17"/>
      <c r="BCP42" s="17"/>
      <c r="BCQ42" s="17"/>
      <c r="BCR42" s="17"/>
      <c r="BCS42" s="17"/>
      <c r="BCT42" s="17"/>
      <c r="BCU42" s="17"/>
      <c r="BCV42" s="17"/>
      <c r="BCW42" s="17"/>
      <c r="BCX42" s="17"/>
      <c r="BCY42" s="17"/>
      <c r="BCZ42" s="17"/>
      <c r="BDA42" s="17"/>
      <c r="BDB42" s="17"/>
      <c r="BDC42" s="17"/>
      <c r="BDD42" s="17"/>
      <c r="BDE42" s="17"/>
      <c r="BDF42" s="17"/>
      <c r="BDG42" s="17"/>
      <c r="BDH42" s="17"/>
      <c r="BDI42" s="17"/>
      <c r="BDJ42" s="17"/>
      <c r="BDK42" s="17"/>
      <c r="BDL42" s="17"/>
      <c r="BDM42" s="17"/>
      <c r="BDN42" s="17"/>
      <c r="BDO42" s="17"/>
      <c r="BDP42" s="17"/>
      <c r="BDQ42" s="17"/>
      <c r="BDR42" s="17"/>
      <c r="BDS42" s="17"/>
      <c r="BDT42" s="17"/>
      <c r="BDU42" s="17"/>
      <c r="BDV42" s="17"/>
      <c r="BDW42" s="17"/>
      <c r="BDX42" s="17"/>
      <c r="BDY42" s="17"/>
      <c r="BDZ42" s="17"/>
      <c r="BEA42" s="17"/>
      <c r="BEB42" s="17"/>
      <c r="BEC42" s="17"/>
      <c r="BED42" s="17"/>
      <c r="BEE42" s="17"/>
      <c r="BEF42" s="17"/>
      <c r="BEG42" s="17"/>
      <c r="BEH42" s="17"/>
      <c r="BEI42" s="17"/>
      <c r="BEJ42" s="17"/>
      <c r="BEK42" s="17"/>
      <c r="BEL42" s="17"/>
      <c r="BEM42" s="17"/>
      <c r="BEN42" s="17"/>
      <c r="BEO42" s="17"/>
      <c r="BEP42" s="17"/>
      <c r="BEQ42" s="17"/>
      <c r="BER42" s="17"/>
      <c r="BES42" s="17"/>
      <c r="BET42" s="17"/>
      <c r="BEU42" s="17"/>
      <c r="BEV42" s="17"/>
      <c r="BEW42" s="17"/>
      <c r="BEX42" s="17"/>
      <c r="BEY42" s="17"/>
      <c r="BEZ42" s="17"/>
      <c r="BFA42" s="17"/>
      <c r="BFB42" s="17"/>
      <c r="BFC42" s="17"/>
      <c r="BFD42" s="17"/>
      <c r="BFE42" s="17"/>
      <c r="BFF42" s="17"/>
      <c r="BFG42" s="17"/>
      <c r="BFH42" s="17"/>
      <c r="BFI42" s="17"/>
      <c r="BFJ42" s="17"/>
      <c r="BFK42" s="17"/>
      <c r="BFL42" s="17"/>
      <c r="BFM42" s="17"/>
      <c r="BFN42" s="17"/>
      <c r="BFO42" s="17"/>
      <c r="BFP42" s="17"/>
      <c r="BFQ42" s="17"/>
      <c r="BFR42" s="17"/>
      <c r="BFS42" s="17"/>
      <c r="BFT42" s="17"/>
      <c r="BFU42" s="17"/>
      <c r="BFV42" s="17"/>
      <c r="BFW42" s="17"/>
      <c r="BFX42" s="17"/>
      <c r="BFY42" s="17"/>
      <c r="BFZ42" s="17"/>
      <c r="BGA42" s="17"/>
      <c r="BGB42" s="17"/>
      <c r="BGC42" s="17"/>
      <c r="BGD42" s="17"/>
      <c r="BGE42" s="17"/>
      <c r="BGF42" s="17"/>
      <c r="BGG42" s="17"/>
      <c r="BGH42" s="17"/>
      <c r="BGI42" s="17"/>
      <c r="BGJ42" s="17"/>
      <c r="BGK42" s="17"/>
      <c r="BGL42" s="17"/>
      <c r="BGM42" s="17"/>
      <c r="BGN42" s="17"/>
      <c r="BGO42" s="17"/>
      <c r="BGP42" s="17"/>
      <c r="BGQ42" s="17"/>
      <c r="BGR42" s="17"/>
      <c r="BGS42" s="17"/>
      <c r="BGT42" s="17"/>
      <c r="BGU42" s="17"/>
      <c r="BGV42" s="17"/>
      <c r="BGW42" s="17"/>
      <c r="BGX42" s="17"/>
      <c r="BGY42" s="17"/>
      <c r="BGZ42" s="17"/>
      <c r="BHA42" s="17"/>
      <c r="BHB42" s="17"/>
      <c r="BHC42" s="17"/>
      <c r="BHD42" s="17"/>
      <c r="BHE42" s="17"/>
      <c r="BHF42" s="17"/>
      <c r="BHG42" s="17"/>
      <c r="BHH42" s="17"/>
      <c r="BHI42" s="17"/>
      <c r="BHJ42" s="17"/>
      <c r="BHK42" s="17"/>
      <c r="BHL42" s="17"/>
      <c r="BHM42" s="17"/>
      <c r="BHN42" s="17"/>
      <c r="BHO42" s="17"/>
      <c r="BHP42" s="17"/>
      <c r="BHQ42" s="17"/>
      <c r="BHR42" s="17"/>
      <c r="BHS42" s="17"/>
      <c r="BHT42" s="17"/>
      <c r="BHU42" s="17"/>
      <c r="BHV42" s="17"/>
      <c r="BHW42" s="17"/>
      <c r="BHX42" s="17"/>
      <c r="BHY42" s="17"/>
      <c r="BHZ42" s="17"/>
      <c r="BIA42" s="17"/>
      <c r="BIB42" s="17"/>
      <c r="BIC42" s="17"/>
      <c r="BID42" s="17"/>
      <c r="BIE42" s="17"/>
      <c r="BIF42" s="17"/>
      <c r="BIG42" s="17"/>
      <c r="BIH42" s="17"/>
      <c r="BII42" s="17"/>
      <c r="BIJ42" s="17"/>
      <c r="BIK42" s="17"/>
      <c r="BIL42" s="17"/>
      <c r="BIM42" s="17"/>
      <c r="BIN42" s="17"/>
      <c r="BIO42" s="17"/>
      <c r="BIP42" s="17"/>
      <c r="BIQ42" s="17"/>
      <c r="BIR42" s="17"/>
      <c r="BIS42" s="17"/>
      <c r="BIT42" s="17"/>
      <c r="BIU42" s="17"/>
      <c r="BIV42" s="17"/>
      <c r="BIW42" s="17"/>
      <c r="BIX42" s="17"/>
      <c r="BIY42" s="17"/>
      <c r="BIZ42" s="17"/>
      <c r="BJA42" s="17"/>
      <c r="BJB42" s="17"/>
      <c r="BJC42" s="17"/>
      <c r="BJD42" s="17"/>
      <c r="BJE42" s="17"/>
      <c r="BJF42" s="17"/>
      <c r="BJG42" s="17"/>
      <c r="BJH42" s="17"/>
      <c r="BJI42" s="17"/>
      <c r="BJJ42" s="17"/>
      <c r="BJK42" s="17"/>
      <c r="BJL42" s="17"/>
      <c r="BJM42" s="17"/>
      <c r="BJN42" s="17"/>
      <c r="BJO42" s="17"/>
      <c r="BJP42" s="17"/>
      <c r="BJQ42" s="17"/>
      <c r="BJR42" s="17"/>
      <c r="BJS42" s="17"/>
      <c r="BJT42" s="17"/>
      <c r="BJU42" s="17"/>
      <c r="BJV42" s="17"/>
      <c r="BJW42" s="17"/>
      <c r="BJX42" s="17"/>
      <c r="BJY42" s="17"/>
      <c r="BJZ42" s="17"/>
      <c r="BKA42" s="17"/>
      <c r="BKB42" s="17"/>
      <c r="BKC42" s="17"/>
      <c r="BKD42" s="17"/>
      <c r="BKE42" s="17"/>
      <c r="BKF42" s="17"/>
      <c r="BKG42" s="17"/>
      <c r="BKH42" s="17"/>
      <c r="BKI42" s="17"/>
      <c r="BKJ42" s="17"/>
      <c r="BKK42" s="17"/>
      <c r="BKL42" s="17"/>
      <c r="BKM42" s="17"/>
      <c r="BKN42" s="17"/>
      <c r="BKO42" s="17"/>
      <c r="BKP42" s="17"/>
      <c r="BKQ42" s="17"/>
      <c r="BKR42" s="17"/>
      <c r="BKS42" s="17"/>
      <c r="BKT42" s="17"/>
      <c r="BKU42" s="17"/>
      <c r="BKV42" s="17"/>
      <c r="BKW42" s="17"/>
      <c r="BKX42" s="17"/>
      <c r="BKY42" s="17"/>
      <c r="BKZ42" s="17"/>
      <c r="BLA42" s="17"/>
      <c r="BLB42" s="17"/>
      <c r="BLC42" s="17"/>
      <c r="BLD42" s="17"/>
      <c r="BLE42" s="17"/>
      <c r="BLF42" s="17"/>
      <c r="BLG42" s="17"/>
      <c r="BLH42" s="17"/>
      <c r="BLI42" s="17"/>
      <c r="BLJ42" s="17"/>
      <c r="BLK42" s="17"/>
      <c r="BLL42" s="17"/>
      <c r="BLM42" s="17"/>
      <c r="BLN42" s="17"/>
      <c r="BLO42" s="17"/>
      <c r="BLP42" s="17"/>
      <c r="BLQ42" s="17"/>
      <c r="BLR42" s="17"/>
      <c r="BLS42" s="17"/>
      <c r="BLT42" s="17"/>
      <c r="BLU42" s="17"/>
      <c r="BLV42" s="17"/>
      <c r="BLW42" s="17"/>
      <c r="BLX42" s="17"/>
      <c r="BLY42" s="17"/>
      <c r="BLZ42" s="17"/>
      <c r="BMA42" s="17"/>
      <c r="BMB42" s="17"/>
      <c r="BMC42" s="17"/>
      <c r="BMD42" s="17"/>
      <c r="BME42" s="17"/>
      <c r="BMF42" s="17"/>
      <c r="BMG42" s="17"/>
      <c r="BMH42" s="17"/>
      <c r="BMI42" s="17"/>
      <c r="BMJ42" s="17"/>
      <c r="BMK42" s="17"/>
      <c r="BML42" s="17"/>
      <c r="BMM42" s="17"/>
      <c r="BMN42" s="17"/>
      <c r="BMO42" s="17"/>
      <c r="BMP42" s="17"/>
      <c r="BMQ42" s="17"/>
      <c r="BMR42" s="17"/>
      <c r="BMS42" s="17"/>
      <c r="BMT42" s="17"/>
      <c r="BMU42" s="17"/>
      <c r="BMV42" s="17"/>
      <c r="BMW42" s="17"/>
      <c r="BMX42" s="17"/>
      <c r="BMY42" s="17"/>
      <c r="BMZ42" s="17"/>
      <c r="BNA42" s="17"/>
      <c r="BNB42" s="17"/>
      <c r="BNC42" s="17"/>
      <c r="BND42" s="17"/>
      <c r="BNE42" s="17"/>
      <c r="BNF42" s="17"/>
      <c r="BNG42" s="17"/>
      <c r="BNH42" s="17"/>
      <c r="BNI42" s="17"/>
      <c r="BNJ42" s="17"/>
      <c r="BNK42" s="17"/>
      <c r="BNL42" s="17"/>
      <c r="BNM42" s="17"/>
      <c r="BNN42" s="17"/>
      <c r="BNO42" s="17"/>
      <c r="BNP42" s="17"/>
      <c r="BNQ42" s="17"/>
      <c r="BNR42" s="17"/>
      <c r="BNS42" s="17"/>
      <c r="BNT42" s="17"/>
      <c r="BNU42" s="17"/>
      <c r="BNV42" s="17"/>
      <c r="BNW42" s="17"/>
      <c r="BNX42" s="17"/>
      <c r="BNY42" s="17"/>
      <c r="BNZ42" s="17"/>
      <c r="BOA42" s="17"/>
      <c r="BOB42" s="17"/>
      <c r="BOC42" s="17"/>
      <c r="BOD42" s="17"/>
      <c r="BOE42" s="17"/>
      <c r="BOF42" s="17"/>
      <c r="BOG42" s="17"/>
      <c r="BOH42" s="17"/>
      <c r="BOI42" s="17"/>
      <c r="BOJ42" s="17"/>
      <c r="BOK42" s="17"/>
      <c r="BOL42" s="17"/>
      <c r="BOM42" s="17"/>
      <c r="BON42" s="17"/>
      <c r="BOO42" s="17"/>
      <c r="BOP42" s="17"/>
      <c r="BOQ42" s="17"/>
      <c r="BOR42" s="17"/>
      <c r="BOS42" s="17"/>
      <c r="BOT42" s="17"/>
      <c r="BOU42" s="17"/>
      <c r="BOV42" s="17"/>
      <c r="BOW42" s="17"/>
      <c r="BOX42" s="17"/>
      <c r="BOY42" s="17"/>
      <c r="BOZ42" s="17"/>
      <c r="BPA42" s="17"/>
      <c r="BPB42" s="17"/>
      <c r="BPC42" s="17"/>
      <c r="BPD42" s="17"/>
      <c r="BPE42" s="17"/>
      <c r="BPF42" s="17"/>
      <c r="BPG42" s="17"/>
      <c r="BPH42" s="17"/>
      <c r="BPI42" s="17"/>
      <c r="BPJ42" s="17"/>
      <c r="BPK42" s="17"/>
      <c r="BPL42" s="17"/>
      <c r="BPM42" s="17"/>
      <c r="BPN42" s="17"/>
      <c r="BPO42" s="17"/>
      <c r="BPP42" s="17"/>
      <c r="BPQ42" s="17"/>
      <c r="BPR42" s="17"/>
      <c r="BPS42" s="17"/>
      <c r="BPT42" s="17"/>
      <c r="BPU42" s="17"/>
      <c r="BPV42" s="17"/>
      <c r="BPW42" s="17"/>
      <c r="BPX42" s="17"/>
      <c r="BPY42" s="17"/>
      <c r="BPZ42" s="17"/>
      <c r="BQA42" s="17"/>
      <c r="BQB42" s="17"/>
      <c r="BQC42" s="17"/>
      <c r="BQD42" s="17"/>
      <c r="BQE42" s="17"/>
      <c r="BQF42" s="17"/>
      <c r="BQG42" s="17"/>
      <c r="BQH42" s="17"/>
      <c r="BQI42" s="17"/>
      <c r="BQJ42" s="17"/>
      <c r="BQK42" s="17"/>
      <c r="BQL42" s="17"/>
      <c r="BQM42" s="17"/>
      <c r="BQN42" s="17"/>
      <c r="BQO42" s="17"/>
      <c r="BQP42" s="17"/>
      <c r="BQQ42" s="17"/>
      <c r="BQR42" s="17"/>
      <c r="BQS42" s="17"/>
      <c r="BQT42" s="17"/>
      <c r="BQU42" s="17"/>
      <c r="BQV42" s="17"/>
      <c r="BQW42" s="17"/>
      <c r="BQX42" s="17"/>
      <c r="BQY42" s="17"/>
      <c r="BQZ42" s="17"/>
      <c r="BRA42" s="17"/>
      <c r="BRB42" s="17"/>
      <c r="BRC42" s="17"/>
      <c r="BRD42" s="17"/>
      <c r="BRE42" s="17"/>
      <c r="BRF42" s="17"/>
      <c r="BRG42" s="17"/>
      <c r="BRH42" s="17"/>
      <c r="BRI42" s="17"/>
      <c r="BRJ42" s="17"/>
      <c r="BRK42" s="17"/>
      <c r="BRL42" s="17"/>
      <c r="BRM42" s="17"/>
      <c r="BRN42" s="17"/>
      <c r="BRO42" s="17"/>
      <c r="BRP42" s="17"/>
      <c r="BRQ42" s="17"/>
      <c r="BRR42" s="17"/>
      <c r="BRS42" s="17"/>
      <c r="BRT42" s="17"/>
      <c r="BRU42" s="17"/>
      <c r="BRV42" s="17"/>
      <c r="BRW42" s="17"/>
      <c r="BRX42" s="17"/>
      <c r="BRY42" s="17"/>
      <c r="BRZ42" s="17"/>
      <c r="BSA42" s="17"/>
      <c r="BSB42" s="17"/>
      <c r="BSC42" s="17"/>
      <c r="BSD42" s="17"/>
      <c r="BSE42" s="17"/>
      <c r="BSF42" s="17"/>
      <c r="BSG42" s="17"/>
      <c r="BSH42" s="17"/>
      <c r="BSI42" s="17"/>
      <c r="BSJ42" s="16">
        <v>2.7</v>
      </c>
      <c r="BSK42" s="14" t="s">
        <v>2614</v>
      </c>
      <c r="BSL42" s="14" t="s">
        <v>2627</v>
      </c>
      <c r="BSM42" s="17"/>
      <c r="BSN42" s="17"/>
      <c r="BSO42" s="17"/>
      <c r="BSP42" s="17"/>
      <c r="BSQ42" s="17"/>
      <c r="BSR42" s="17"/>
      <c r="BSS42" s="17"/>
      <c r="BST42" s="17"/>
      <c r="BSU42" s="17"/>
      <c r="BSV42" s="17"/>
      <c r="BSW42" s="17"/>
      <c r="BSX42" s="17"/>
      <c r="BSY42" s="17"/>
      <c r="BSZ42" s="17"/>
      <c r="BTA42" s="17"/>
      <c r="BTB42" s="17"/>
      <c r="BTC42" s="17"/>
      <c r="BTD42" s="17"/>
      <c r="BTE42" s="17"/>
      <c r="BTF42" s="17"/>
      <c r="BTG42" s="17"/>
      <c r="BTH42" s="17"/>
      <c r="BTI42" s="17"/>
      <c r="BTJ42" s="17"/>
      <c r="BTK42" s="17"/>
      <c r="BTL42" s="17"/>
      <c r="BTM42" s="17"/>
      <c r="BTN42" s="17"/>
      <c r="BTO42" s="17"/>
      <c r="BTP42" s="17"/>
      <c r="BTQ42" s="17"/>
      <c r="BTR42" s="17"/>
      <c r="BTS42" s="17"/>
      <c r="BTT42" s="17"/>
      <c r="BTU42" s="17"/>
      <c r="BTV42" s="17"/>
      <c r="BTW42" s="17"/>
      <c r="BTX42" s="17"/>
      <c r="BTY42" s="17"/>
      <c r="BTZ42" s="17"/>
      <c r="BUA42" s="17"/>
      <c r="BUB42" s="17"/>
      <c r="BUC42" s="17"/>
      <c r="BUD42" s="17"/>
      <c r="BUE42" s="17"/>
      <c r="BUF42" s="17"/>
      <c r="BUG42" s="17"/>
      <c r="BUH42" s="17"/>
      <c r="BUI42" s="17"/>
      <c r="BUJ42" s="17"/>
      <c r="BUK42" s="17"/>
      <c r="BUL42" s="17"/>
      <c r="BUM42" s="17"/>
      <c r="BUN42" s="17"/>
      <c r="BUO42" s="17"/>
      <c r="BUP42" s="17"/>
      <c r="BUQ42" s="17"/>
      <c r="BUR42" s="17"/>
      <c r="BUS42" s="17"/>
      <c r="BUT42" s="17"/>
      <c r="BUU42" s="17"/>
      <c r="BUV42" s="17"/>
      <c r="BUW42" s="17"/>
      <c r="BUX42" s="17"/>
      <c r="BUY42" s="17"/>
      <c r="BUZ42" s="17"/>
      <c r="BVA42" s="17"/>
      <c r="BVB42" s="17"/>
      <c r="BVC42" s="17"/>
      <c r="BVD42" s="17"/>
      <c r="BVE42" s="17"/>
      <c r="BVF42" s="17"/>
      <c r="BVG42" s="17"/>
      <c r="BVH42" s="17"/>
      <c r="BVI42" s="17"/>
      <c r="BVJ42" s="17"/>
      <c r="BVK42" s="17"/>
      <c r="BVL42" s="17"/>
      <c r="BVM42" s="17"/>
      <c r="BVN42" s="17"/>
      <c r="BVO42" s="17"/>
      <c r="BVP42" s="17"/>
      <c r="BVQ42" s="17"/>
      <c r="BVR42" s="17"/>
      <c r="BVS42" s="17"/>
      <c r="BVT42" s="17"/>
      <c r="BVU42" s="17"/>
      <c r="BVV42" s="17"/>
      <c r="BVW42" s="17"/>
      <c r="BVX42" s="17"/>
      <c r="BVY42" s="17"/>
      <c r="BVZ42" s="17"/>
      <c r="BWA42" s="17"/>
      <c r="BWB42" s="17"/>
      <c r="BWC42" s="17"/>
      <c r="BWD42" s="17"/>
      <c r="BWE42" s="17"/>
      <c r="BWF42" s="17"/>
      <c r="BWG42" s="17"/>
      <c r="BWH42" s="17"/>
      <c r="BWI42" s="17"/>
      <c r="BWJ42" s="17"/>
      <c r="BWK42" s="17"/>
      <c r="BWL42" s="17"/>
      <c r="BWM42" s="17"/>
      <c r="BWN42" s="17"/>
      <c r="BWO42" s="17"/>
      <c r="BWP42" s="17"/>
      <c r="BWQ42" s="17"/>
      <c r="BWR42" s="17"/>
      <c r="BWS42" s="17"/>
      <c r="BWT42" s="17"/>
      <c r="BWU42" s="17"/>
      <c r="BWV42" s="17"/>
      <c r="BWW42" s="17"/>
      <c r="BWX42" s="17"/>
      <c r="BWY42" s="17"/>
      <c r="BWZ42" s="17"/>
      <c r="BXA42" s="17"/>
      <c r="BXB42" s="17"/>
      <c r="BXC42" s="17"/>
      <c r="BXD42" s="17"/>
      <c r="BXE42" s="17"/>
      <c r="BXF42" s="17"/>
      <c r="BXG42" s="17"/>
      <c r="BXH42" s="17"/>
      <c r="BXI42" s="17"/>
      <c r="BXJ42" s="17"/>
      <c r="BXK42" s="17"/>
      <c r="BXL42" s="17"/>
      <c r="BXM42" s="17"/>
      <c r="BXN42" s="17"/>
      <c r="BXO42" s="17"/>
      <c r="BXP42" s="17"/>
      <c r="BXQ42" s="17"/>
      <c r="BXR42" s="17"/>
      <c r="BXS42" s="17"/>
      <c r="BXT42" s="17"/>
      <c r="BXU42" s="17"/>
      <c r="BXV42" s="17"/>
      <c r="BXW42" s="17"/>
      <c r="BXX42" s="17"/>
      <c r="BXY42" s="17"/>
      <c r="BXZ42" s="17"/>
      <c r="BYA42" s="17"/>
      <c r="BYB42" s="17"/>
      <c r="BYC42" s="17"/>
      <c r="BYD42" s="17"/>
      <c r="BYE42" s="17"/>
      <c r="BYF42" s="17"/>
      <c r="BYG42" s="17"/>
      <c r="BYH42" s="17"/>
      <c r="BYI42" s="17"/>
      <c r="BYJ42" s="17"/>
      <c r="BYK42" s="17"/>
      <c r="BYL42" s="17"/>
      <c r="BYM42" s="17"/>
      <c r="BYN42" s="17"/>
      <c r="BYO42" s="17"/>
      <c r="BYP42" s="17"/>
      <c r="BYQ42" s="17"/>
      <c r="BYR42" s="17"/>
      <c r="BYS42" s="17"/>
      <c r="BYT42" s="17"/>
      <c r="BYU42" s="17"/>
      <c r="BYV42" s="17"/>
      <c r="BYW42" s="17"/>
      <c r="BYX42" s="17"/>
      <c r="BYY42" s="17"/>
      <c r="BYZ42" s="17"/>
      <c r="BZA42" s="17"/>
      <c r="BZB42" s="17"/>
      <c r="BZC42" s="17"/>
      <c r="BZD42" s="17"/>
      <c r="BZE42" s="17"/>
      <c r="BZF42" s="17"/>
      <c r="BZG42" s="17"/>
      <c r="BZH42" s="17"/>
      <c r="BZI42" s="17"/>
      <c r="BZJ42" s="17"/>
      <c r="BZK42" s="17"/>
      <c r="BZL42" s="17"/>
      <c r="BZM42" s="17"/>
      <c r="BZN42" s="17"/>
      <c r="BZO42" s="17"/>
      <c r="BZP42" s="17"/>
      <c r="BZQ42" s="17"/>
      <c r="BZR42" s="17"/>
      <c r="BZS42" s="17"/>
      <c r="BZT42" s="17"/>
      <c r="BZU42" s="17"/>
      <c r="BZV42" s="17"/>
      <c r="BZW42" s="17"/>
      <c r="BZX42" s="17"/>
      <c r="BZY42" s="17"/>
      <c r="BZZ42" s="17"/>
      <c r="CAA42" s="17"/>
      <c r="CAB42" s="17"/>
      <c r="CAC42" s="17"/>
      <c r="CAD42" s="17"/>
      <c r="CAE42" s="17"/>
      <c r="CAF42" s="17"/>
      <c r="CAG42" s="17"/>
      <c r="CAH42" s="17"/>
      <c r="CAI42" s="17"/>
      <c r="CAJ42" s="17"/>
      <c r="CAK42" s="17"/>
      <c r="CAL42" s="17"/>
      <c r="CAM42" s="17"/>
      <c r="CAN42" s="17"/>
      <c r="CAO42" s="17"/>
      <c r="CAP42" s="17"/>
      <c r="CAQ42" s="17"/>
      <c r="CAR42" s="17"/>
      <c r="CAS42" s="17"/>
      <c r="CAT42" s="17"/>
      <c r="CAU42" s="17"/>
      <c r="CAV42" s="17"/>
      <c r="CAW42" s="17"/>
      <c r="CAX42" s="17"/>
      <c r="CAY42" s="17"/>
      <c r="CAZ42" s="17"/>
      <c r="CBA42" s="17"/>
      <c r="CBB42" s="17"/>
      <c r="CBC42" s="17"/>
      <c r="CBD42" s="17"/>
      <c r="CBE42" s="17"/>
      <c r="CBF42" s="17"/>
      <c r="CBG42" s="17"/>
      <c r="CBH42" s="17"/>
      <c r="CBI42" s="17"/>
      <c r="CBJ42" s="17"/>
      <c r="CBK42" s="17"/>
      <c r="CBL42" s="17"/>
      <c r="CBM42" s="17"/>
      <c r="CBN42" s="17"/>
      <c r="CBO42" s="17"/>
      <c r="CBP42" s="17"/>
      <c r="CBQ42" s="17"/>
      <c r="CBR42" s="17"/>
      <c r="CBS42" s="17"/>
      <c r="CBT42" s="17"/>
      <c r="CBU42" s="17"/>
      <c r="CBV42" s="17"/>
      <c r="CBW42" s="17"/>
      <c r="CBX42" s="17"/>
      <c r="CBY42" s="17"/>
      <c r="CBZ42" s="17"/>
      <c r="CCA42" s="17"/>
      <c r="CCB42" s="17"/>
      <c r="CCC42" s="17"/>
      <c r="CCD42" s="17"/>
      <c r="CCE42" s="17"/>
      <c r="CCF42" s="17"/>
      <c r="CCG42" s="17"/>
      <c r="CCH42" s="17"/>
      <c r="CCI42" s="17"/>
      <c r="CCJ42" s="17"/>
      <c r="CCK42" s="17"/>
      <c r="CCL42" s="17"/>
      <c r="CCM42" s="17"/>
      <c r="CCN42" s="17"/>
      <c r="CCO42" s="17"/>
      <c r="CCP42" s="17"/>
      <c r="CCQ42" s="17"/>
      <c r="CCR42" s="17"/>
      <c r="CCS42" s="17"/>
      <c r="CCT42" s="17"/>
      <c r="CCU42" s="17"/>
      <c r="CCV42" s="17"/>
      <c r="CCW42" s="17"/>
      <c r="CCX42" s="17"/>
      <c r="CCY42" s="17"/>
      <c r="CCZ42" s="17"/>
      <c r="CDA42" s="17"/>
      <c r="CDB42" s="17"/>
      <c r="CDC42" s="17"/>
      <c r="CDD42" s="17"/>
      <c r="CDE42" s="17"/>
      <c r="CDF42" s="17"/>
      <c r="CDG42" s="17"/>
      <c r="CDH42" s="17"/>
      <c r="CDI42" s="17"/>
      <c r="CDJ42" s="17"/>
      <c r="CDK42" s="17"/>
      <c r="CDL42" s="17"/>
      <c r="CDM42" s="17"/>
      <c r="CDN42" s="17"/>
      <c r="CDO42" s="17"/>
      <c r="CDP42" s="17"/>
      <c r="CDQ42" s="17"/>
      <c r="CDR42" s="17"/>
      <c r="CDS42" s="17"/>
      <c r="CDT42" s="17"/>
      <c r="CDU42" s="17"/>
    </row>
    <row r="43">
      <c r="A43" s="14" t="s">
        <v>3062</v>
      </c>
      <c r="B43" s="14" t="s">
        <v>3063</v>
      </c>
      <c r="C43" s="14" t="s">
        <v>2601</v>
      </c>
      <c r="D43" s="14" t="s">
        <v>2602</v>
      </c>
      <c r="E43" s="14" t="s">
        <v>3064</v>
      </c>
      <c r="F43" s="14" t="s">
        <v>2835</v>
      </c>
      <c r="I43" s="14" t="s">
        <v>3065</v>
      </c>
      <c r="J43" s="14" t="s">
        <v>2618</v>
      </c>
      <c r="K43" s="14" t="s">
        <v>2619</v>
      </c>
      <c r="L43" s="17"/>
      <c r="M43" s="17"/>
      <c r="N43" s="14" t="s">
        <v>21</v>
      </c>
      <c r="O43" s="14" t="s">
        <v>21</v>
      </c>
      <c r="P43" s="14" t="s">
        <v>21</v>
      </c>
      <c r="Q43" s="16">
        <v>11.0</v>
      </c>
      <c r="R43" s="16">
        <v>4045197.0</v>
      </c>
      <c r="S43" s="16">
        <v>4045197.0</v>
      </c>
      <c r="T43" s="14" t="s">
        <v>2630</v>
      </c>
      <c r="U43" s="14" t="s">
        <v>2622</v>
      </c>
      <c r="V43" s="14" t="s">
        <v>3066</v>
      </c>
      <c r="W43" s="14" t="s">
        <v>3067</v>
      </c>
      <c r="X43" s="16">
        <v>0.3</v>
      </c>
      <c r="Y43" s="17"/>
      <c r="Z43" s="16">
        <v>65.0</v>
      </c>
      <c r="AA43" s="16">
        <v>155.0</v>
      </c>
      <c r="AB43" s="17"/>
      <c r="AC43" s="17"/>
      <c r="AD43" s="16">
        <v>420.0</v>
      </c>
      <c r="AE43" s="22">
        <v>45363.0</v>
      </c>
      <c r="AF43" s="17"/>
      <c r="AG43" s="17"/>
      <c r="AH43" s="17"/>
      <c r="AI43" s="17"/>
      <c r="AJ43" s="17"/>
      <c r="AK43" s="14" t="s">
        <v>3068</v>
      </c>
      <c r="AL43" s="16">
        <v>63.0</v>
      </c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4" t="s">
        <v>2604</v>
      </c>
      <c r="BB43" s="17"/>
      <c r="BC43" s="17"/>
      <c r="BD43" s="17"/>
      <c r="BE43" s="17"/>
      <c r="BF43" s="17"/>
      <c r="BG43" s="16">
        <v>5.0</v>
      </c>
      <c r="BH43" s="14" t="s">
        <v>2564</v>
      </c>
      <c r="BI43" s="14" t="s">
        <v>2594</v>
      </c>
      <c r="BJ43" s="14" t="s">
        <v>2566</v>
      </c>
      <c r="BK43" s="17"/>
      <c r="BL43" s="17"/>
      <c r="BM43" s="16">
        <v>14.0333333</v>
      </c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4" t="s">
        <v>3069</v>
      </c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4" t="s">
        <v>2644</v>
      </c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4" t="s">
        <v>3070</v>
      </c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6">
        <v>29.23</v>
      </c>
      <c r="YM43" s="14" t="s">
        <v>3071</v>
      </c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4" t="s">
        <v>3072</v>
      </c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  <c r="ACO43" s="17"/>
      <c r="ACP43" s="17"/>
      <c r="ACQ43" s="17"/>
      <c r="ACR43" s="17"/>
      <c r="ACS43" s="17"/>
      <c r="ACT43" s="17"/>
      <c r="ACU43" s="17"/>
      <c r="ACV43" s="17"/>
      <c r="ACW43" s="17"/>
      <c r="ACX43" s="17"/>
      <c r="ACY43" s="17"/>
      <c r="ACZ43" s="17"/>
      <c r="ADA43" s="17"/>
      <c r="ADB43" s="17"/>
      <c r="ADC43" s="17"/>
      <c r="ADD43" s="17"/>
      <c r="ADE43" s="17"/>
      <c r="ADF43" s="17"/>
      <c r="ADG43" s="17"/>
      <c r="ADH43" s="17"/>
      <c r="ADI43" s="17"/>
      <c r="ADJ43" s="17"/>
      <c r="ADK43" s="17"/>
      <c r="ADL43" s="16">
        <v>15.0</v>
      </c>
      <c r="ADM43" s="17"/>
      <c r="ADN43" s="17"/>
      <c r="ADO43" s="17"/>
      <c r="ADP43" s="17"/>
      <c r="ADQ43" s="17"/>
      <c r="ADR43" s="17"/>
      <c r="ADS43" s="17"/>
      <c r="ADT43" s="17"/>
      <c r="ADU43" s="17"/>
      <c r="ADV43" s="17"/>
      <c r="ADW43" s="17"/>
      <c r="ADX43" s="17"/>
      <c r="ADY43" s="17"/>
      <c r="ADZ43" s="17"/>
      <c r="AEA43" s="17"/>
      <c r="AEB43" s="17"/>
      <c r="AEC43" s="17"/>
      <c r="AED43" s="17"/>
      <c r="AEE43" s="17"/>
      <c r="AEF43" s="17"/>
      <c r="AEG43" s="17"/>
      <c r="AEH43" s="17"/>
      <c r="AEI43" s="17"/>
      <c r="AEJ43" s="17"/>
      <c r="AEK43" s="17"/>
      <c r="AEL43" s="17"/>
      <c r="AEM43" s="17"/>
      <c r="AEN43" s="17"/>
      <c r="AEO43" s="17"/>
      <c r="AEP43" s="17"/>
      <c r="AEQ43" s="17"/>
      <c r="AER43" s="17"/>
      <c r="AES43" s="17"/>
      <c r="AET43" s="17"/>
      <c r="AEU43" s="17"/>
      <c r="AEV43" s="17"/>
      <c r="AEW43" s="17"/>
      <c r="AEX43" s="17"/>
      <c r="AEY43" s="17"/>
      <c r="AEZ43" s="17"/>
      <c r="AFA43" s="17"/>
      <c r="AFB43" s="17"/>
      <c r="AFC43" s="17"/>
      <c r="AFD43" s="17"/>
      <c r="AFE43" s="17"/>
      <c r="AFF43" s="17"/>
      <c r="AFG43" s="17"/>
      <c r="AFH43" s="17"/>
      <c r="AFI43" s="17"/>
      <c r="AFJ43" s="17"/>
      <c r="AFK43" s="17"/>
      <c r="AFL43" s="17"/>
      <c r="AFM43" s="17"/>
      <c r="AFN43" s="17"/>
      <c r="AFO43" s="17"/>
      <c r="AFP43" s="17"/>
      <c r="AFQ43" s="17"/>
      <c r="AFR43" s="17"/>
      <c r="AFS43" s="17"/>
      <c r="AFT43" s="17"/>
      <c r="AFU43" s="17"/>
      <c r="AFV43" s="17"/>
      <c r="AFW43" s="17"/>
      <c r="AFX43" s="17"/>
      <c r="AFY43" s="17"/>
      <c r="AFZ43" s="17"/>
      <c r="AGA43" s="17"/>
      <c r="AGB43" s="17"/>
      <c r="AGC43" s="17"/>
      <c r="AGD43" s="17"/>
      <c r="AGE43" s="17"/>
      <c r="AGF43" s="17"/>
      <c r="AGG43" s="17"/>
      <c r="AGH43" s="17"/>
      <c r="AGI43" s="17"/>
      <c r="AGJ43" s="17"/>
      <c r="AGK43" s="17"/>
      <c r="AGL43" s="17"/>
      <c r="AGM43" s="17"/>
      <c r="AGN43" s="17"/>
      <c r="AGO43" s="17"/>
      <c r="AGP43" s="17"/>
      <c r="AGQ43" s="17"/>
      <c r="AGR43" s="17"/>
      <c r="AGS43" s="17"/>
      <c r="AGT43" s="17"/>
      <c r="AGU43" s="17"/>
      <c r="AGV43" s="17"/>
      <c r="AGW43" s="17"/>
      <c r="AGX43" s="17"/>
      <c r="AGY43" s="17"/>
      <c r="AGZ43" s="17"/>
      <c r="AHA43" s="17"/>
      <c r="AHB43" s="17"/>
      <c r="AHC43" s="17"/>
      <c r="AHD43" s="17"/>
      <c r="AHE43" s="17"/>
      <c r="AHF43" s="17"/>
      <c r="AHG43" s="17"/>
      <c r="AHH43" s="17"/>
      <c r="AHI43" s="17"/>
      <c r="AHJ43" s="17"/>
      <c r="AHK43" s="17"/>
      <c r="AHL43" s="17"/>
      <c r="AHM43" s="17"/>
      <c r="AHN43" s="17"/>
      <c r="AHO43" s="17"/>
      <c r="AHP43" s="17"/>
      <c r="AHQ43" s="17"/>
      <c r="AHR43" s="17"/>
      <c r="AHS43" s="17"/>
      <c r="AHT43" s="17"/>
      <c r="AHU43" s="17"/>
      <c r="AHV43" s="17"/>
      <c r="AHW43" s="17"/>
      <c r="AHX43" s="17"/>
      <c r="AHY43" s="17"/>
      <c r="AHZ43" s="17"/>
      <c r="AIA43" s="17"/>
      <c r="AIB43" s="17"/>
      <c r="AIC43" s="17"/>
      <c r="AID43" s="17"/>
      <c r="AIE43" s="17"/>
      <c r="AIF43" s="17"/>
      <c r="AIG43" s="17"/>
      <c r="AIH43" s="17"/>
      <c r="AII43" s="17"/>
      <c r="AIJ43" s="17"/>
      <c r="AIK43" s="17"/>
      <c r="AIL43" s="17"/>
      <c r="AIM43" s="17"/>
      <c r="AIN43" s="17"/>
      <c r="AIO43" s="17"/>
      <c r="AIP43" s="17"/>
      <c r="AIQ43" s="17"/>
      <c r="AIR43" s="17"/>
      <c r="AIS43" s="17"/>
      <c r="AIT43" s="17"/>
      <c r="AIU43" s="17"/>
      <c r="AIV43" s="17"/>
      <c r="AIW43" s="17"/>
      <c r="AIX43" s="17"/>
      <c r="AIY43" s="17"/>
      <c r="AIZ43" s="17"/>
      <c r="AJA43" s="17"/>
      <c r="AJB43" s="17"/>
      <c r="AJC43" s="17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7"/>
      <c r="AJO43" s="17"/>
      <c r="AJP43" s="17"/>
      <c r="AJQ43" s="17"/>
      <c r="AJR43" s="17"/>
      <c r="AJS43" s="17"/>
      <c r="AJT43" s="17"/>
      <c r="AJU43" s="17"/>
      <c r="AJV43" s="17"/>
      <c r="AJW43" s="17"/>
      <c r="AJX43" s="17"/>
      <c r="AJY43" s="17"/>
      <c r="AJZ43" s="17"/>
      <c r="AKA43" s="17"/>
      <c r="AKB43" s="17"/>
      <c r="AKC43" s="17"/>
      <c r="AKD43" s="17"/>
      <c r="AKE43" s="17"/>
      <c r="AKF43" s="17"/>
      <c r="AKG43" s="17"/>
      <c r="AKH43" s="17"/>
      <c r="AKI43" s="17"/>
      <c r="AKJ43" s="17"/>
      <c r="AKK43" s="17"/>
      <c r="AKL43" s="17"/>
      <c r="AKM43" s="17"/>
      <c r="AKN43" s="17"/>
      <c r="AKO43" s="17"/>
      <c r="AKP43" s="17"/>
      <c r="AKQ43" s="17"/>
      <c r="AKR43" s="17"/>
      <c r="AKS43" s="17"/>
      <c r="AKT43" s="17"/>
      <c r="AKU43" s="17"/>
      <c r="AKV43" s="17"/>
      <c r="AKW43" s="17"/>
      <c r="AKX43" s="17"/>
      <c r="AKY43" s="17"/>
      <c r="AKZ43" s="17"/>
      <c r="ALA43" s="17"/>
      <c r="ALB43" s="17"/>
      <c r="ALC43" s="17"/>
      <c r="ALD43" s="17"/>
      <c r="ALE43" s="17"/>
      <c r="ALF43" s="17"/>
      <c r="ALG43" s="17"/>
      <c r="ALH43" s="17"/>
      <c r="ALI43" s="17"/>
      <c r="ALJ43" s="17"/>
      <c r="ALK43" s="17"/>
      <c r="ALL43" s="17"/>
      <c r="ALM43" s="17"/>
      <c r="ALN43" s="17"/>
      <c r="ALO43" s="17"/>
      <c r="ALP43" s="17"/>
      <c r="ALQ43" s="17"/>
      <c r="ALR43" s="17"/>
      <c r="ALS43" s="17"/>
      <c r="ALT43" s="16">
        <v>102.0</v>
      </c>
      <c r="ALU43" s="17"/>
      <c r="ALV43" s="17"/>
      <c r="ALW43" s="17"/>
      <c r="ALX43" s="17"/>
      <c r="ALY43" s="17"/>
      <c r="ALZ43" s="17"/>
      <c r="AMA43" s="17"/>
      <c r="AMB43" s="17"/>
      <c r="AMC43" s="17"/>
      <c r="AMD43" s="17"/>
      <c r="AME43" s="17"/>
      <c r="AMF43" s="17"/>
      <c r="AMG43" s="17"/>
      <c r="AMH43" s="17"/>
      <c r="AMI43" s="17"/>
      <c r="AMJ43" s="17"/>
      <c r="AMK43" s="17"/>
      <c r="AML43" s="17"/>
      <c r="AMM43" s="17"/>
      <c r="AMN43" s="17"/>
      <c r="AMO43" s="17"/>
      <c r="AMP43" s="17"/>
      <c r="AMQ43" s="17"/>
      <c r="AMR43" s="17"/>
      <c r="AMS43" s="17"/>
      <c r="AMT43" s="17"/>
      <c r="AMU43" s="17"/>
      <c r="AMV43" s="17"/>
      <c r="AMW43" s="17"/>
      <c r="AMX43" s="17"/>
      <c r="AMY43" s="17"/>
      <c r="AMZ43" s="17"/>
      <c r="ANA43" s="17"/>
      <c r="ANB43" s="17"/>
      <c r="ANC43" s="17"/>
      <c r="AND43" s="17"/>
      <c r="ANE43" s="17"/>
      <c r="ANF43" s="17"/>
      <c r="ANG43" s="17"/>
      <c r="ANH43" s="17"/>
      <c r="ANI43" s="17"/>
      <c r="ANJ43" s="17"/>
      <c r="ANK43" s="17"/>
      <c r="ANL43" s="17"/>
      <c r="ANM43" s="17"/>
      <c r="ANN43" s="17"/>
      <c r="ANO43" s="17"/>
      <c r="ANP43" s="17"/>
      <c r="ANQ43" s="17"/>
      <c r="ANR43" s="17"/>
      <c r="ANS43" s="17"/>
      <c r="ANT43" s="17"/>
      <c r="ANU43" s="17"/>
      <c r="ANV43" s="17"/>
      <c r="ANW43" s="17"/>
      <c r="ANX43" s="17"/>
      <c r="ANY43" s="17"/>
      <c r="ANZ43" s="17"/>
      <c r="AOA43" s="17"/>
      <c r="AOB43" s="17"/>
      <c r="AOC43" s="17"/>
      <c r="AOD43" s="17"/>
      <c r="AOE43" s="17"/>
      <c r="AOF43" s="17"/>
      <c r="AOG43" s="17"/>
      <c r="AOH43" s="17"/>
      <c r="AOI43" s="17"/>
      <c r="AOJ43" s="17"/>
      <c r="AOK43" s="17"/>
      <c r="AOL43" s="17"/>
      <c r="AOM43" s="17"/>
      <c r="AON43" s="17"/>
      <c r="AOO43" s="17"/>
      <c r="AOP43" s="17"/>
      <c r="AOQ43" s="17"/>
      <c r="AOR43" s="17"/>
      <c r="AOS43" s="17"/>
      <c r="AOT43" s="17"/>
      <c r="AOU43" s="17"/>
      <c r="AOV43" s="17"/>
      <c r="AOW43" s="17"/>
      <c r="AOX43" s="17"/>
      <c r="AOY43" s="17"/>
      <c r="AOZ43" s="17"/>
      <c r="APA43" s="17"/>
      <c r="APB43" s="17"/>
      <c r="APC43" s="17"/>
      <c r="APD43" s="17"/>
      <c r="APE43" s="17"/>
      <c r="APF43" s="17"/>
      <c r="APG43" s="17"/>
      <c r="APH43" s="17"/>
      <c r="API43" s="17"/>
      <c r="APJ43" s="17"/>
      <c r="APK43" s="17"/>
      <c r="APL43" s="17"/>
      <c r="APM43" s="17"/>
      <c r="APN43" s="17"/>
      <c r="APO43" s="17"/>
      <c r="APP43" s="17"/>
      <c r="APQ43" s="17"/>
      <c r="APR43" s="17"/>
      <c r="APS43" s="17"/>
      <c r="APT43" s="17"/>
      <c r="APU43" s="17"/>
      <c r="APV43" s="17"/>
      <c r="APW43" s="17"/>
      <c r="APX43" s="17"/>
      <c r="APY43" s="17"/>
      <c r="APZ43" s="17"/>
      <c r="AQA43" s="17"/>
      <c r="AQB43" s="17"/>
      <c r="AQC43" s="17"/>
      <c r="AQD43" s="17"/>
      <c r="AQE43" s="17"/>
      <c r="AQF43" s="17"/>
      <c r="AQG43" s="17"/>
      <c r="AQH43" s="17"/>
      <c r="AQI43" s="17"/>
      <c r="AQJ43" s="17"/>
      <c r="AQK43" s="17"/>
      <c r="AQL43" s="17"/>
      <c r="AQM43" s="17"/>
      <c r="AQN43" s="17"/>
      <c r="AQO43" s="17"/>
      <c r="AQP43" s="17"/>
      <c r="AQQ43" s="17"/>
      <c r="AQR43" s="17"/>
      <c r="AQS43" s="17"/>
      <c r="AQT43" s="17"/>
      <c r="AQU43" s="17"/>
      <c r="AQV43" s="17"/>
      <c r="AQW43" s="17"/>
      <c r="AQX43" s="17"/>
      <c r="AQY43" s="17"/>
      <c r="AQZ43" s="17"/>
      <c r="ARA43" s="17"/>
      <c r="ARB43" s="17"/>
      <c r="ARC43" s="17"/>
      <c r="ARD43" s="17"/>
      <c r="ARE43" s="17"/>
      <c r="ARF43" s="17"/>
      <c r="ARG43" s="17"/>
      <c r="ARH43" s="17"/>
      <c r="ARI43" s="17"/>
      <c r="ARJ43" s="17"/>
      <c r="ARK43" s="17"/>
      <c r="ARL43" s="17"/>
      <c r="ARM43" s="17"/>
      <c r="ARN43" s="17"/>
      <c r="ARO43" s="17"/>
      <c r="ARP43" s="17"/>
      <c r="ARQ43" s="17"/>
      <c r="ARR43" s="17"/>
      <c r="ARS43" s="17"/>
      <c r="ART43" s="17"/>
      <c r="ARU43" s="17"/>
      <c r="ARV43" s="17"/>
      <c r="ARW43" s="17"/>
      <c r="ARX43" s="17"/>
      <c r="ARY43" s="17"/>
      <c r="ARZ43" s="17"/>
      <c r="ASA43" s="17"/>
      <c r="ASB43" s="17"/>
      <c r="ASC43" s="17"/>
      <c r="ASD43" s="17"/>
      <c r="ASE43" s="17"/>
      <c r="ASF43" s="17"/>
      <c r="ASG43" s="17"/>
      <c r="ASH43" s="17"/>
      <c r="ASI43" s="17"/>
      <c r="ASJ43" s="17"/>
      <c r="ASK43" s="17"/>
      <c r="ASL43" s="17"/>
      <c r="ASM43" s="17"/>
      <c r="ASN43" s="17"/>
      <c r="ASO43" s="17"/>
      <c r="ASP43" s="17"/>
      <c r="ASQ43" s="17"/>
      <c r="ASR43" s="17"/>
      <c r="ASS43" s="17"/>
      <c r="AST43" s="17"/>
      <c r="ASU43" s="17"/>
      <c r="ASV43" s="17"/>
      <c r="ASW43" s="17"/>
      <c r="ASX43" s="17"/>
      <c r="ASY43" s="17"/>
      <c r="ASZ43" s="17"/>
      <c r="ATA43" s="17"/>
      <c r="ATB43" s="17"/>
      <c r="ATC43" s="17"/>
      <c r="ATD43" s="17"/>
      <c r="ATE43" s="17"/>
      <c r="ATF43" s="17"/>
      <c r="ATG43" s="17"/>
      <c r="ATH43" s="17"/>
      <c r="ATI43" s="17"/>
      <c r="ATJ43" s="17"/>
      <c r="ATK43" s="17"/>
      <c r="ATL43" s="17"/>
      <c r="ATM43" s="17"/>
      <c r="ATN43" s="17"/>
      <c r="ATO43" s="17"/>
      <c r="ATP43" s="17"/>
      <c r="ATQ43" s="17"/>
      <c r="ATR43" s="17"/>
      <c r="ATS43" s="17"/>
      <c r="ATT43" s="17"/>
      <c r="ATU43" s="17"/>
      <c r="ATV43" s="17"/>
      <c r="ATW43" s="17"/>
      <c r="ATX43" s="17"/>
      <c r="ATY43" s="17"/>
      <c r="ATZ43" s="17"/>
      <c r="AUA43" s="17"/>
      <c r="AUB43" s="17"/>
      <c r="AUC43" s="17"/>
      <c r="AUD43" s="17"/>
      <c r="AUE43" s="17"/>
      <c r="AUF43" s="17"/>
      <c r="AUG43" s="17"/>
      <c r="AUH43" s="17"/>
      <c r="AUI43" s="17"/>
      <c r="AUJ43" s="17"/>
      <c r="AUK43" s="17"/>
      <c r="AUL43" s="17"/>
      <c r="AUM43" s="17"/>
      <c r="AUN43" s="17"/>
      <c r="AUO43" s="17"/>
      <c r="AUP43" s="17"/>
      <c r="AUQ43" s="17"/>
      <c r="AUR43" s="17"/>
      <c r="AUS43" s="17"/>
      <c r="AUT43" s="17"/>
      <c r="AUU43" s="17"/>
      <c r="AUV43" s="17"/>
      <c r="AUW43" s="17"/>
      <c r="AUX43" s="17"/>
      <c r="AUY43" s="17"/>
      <c r="AUZ43" s="17"/>
      <c r="AVA43" s="17"/>
      <c r="AVB43" s="17"/>
      <c r="AVC43" s="17"/>
      <c r="AVD43" s="17"/>
      <c r="AVE43" s="17"/>
      <c r="AVF43" s="17"/>
      <c r="AVG43" s="17"/>
      <c r="AVH43" s="17"/>
      <c r="AVI43" s="17"/>
      <c r="AVJ43" s="17"/>
      <c r="AVK43" s="17"/>
      <c r="AVL43" s="17"/>
      <c r="AVM43" s="17"/>
      <c r="AVN43" s="17"/>
      <c r="AVO43" s="17"/>
      <c r="AVP43" s="17"/>
      <c r="AVQ43" s="17"/>
      <c r="AVR43" s="17"/>
      <c r="AVS43" s="17"/>
      <c r="AVT43" s="17"/>
      <c r="AVU43" s="17"/>
      <c r="AVV43" s="17"/>
      <c r="AVW43" s="17"/>
      <c r="AVX43" s="17"/>
      <c r="AVY43" s="17"/>
      <c r="AVZ43" s="17"/>
      <c r="AWA43" s="17"/>
      <c r="AWB43" s="17"/>
      <c r="AWC43" s="17"/>
      <c r="AWD43" s="17"/>
      <c r="AWE43" s="17"/>
      <c r="AWF43" s="17"/>
      <c r="AWG43" s="17"/>
      <c r="AWH43" s="17"/>
      <c r="AWI43" s="17"/>
      <c r="AWJ43" s="17"/>
      <c r="AWK43" s="17"/>
      <c r="AWL43" s="17"/>
      <c r="AWM43" s="17"/>
      <c r="AWN43" s="17"/>
      <c r="AWO43" s="17"/>
      <c r="AWP43" s="17"/>
      <c r="AWQ43" s="17"/>
      <c r="AWR43" s="17"/>
      <c r="AWS43" s="17"/>
      <c r="AWT43" s="17"/>
      <c r="AWU43" s="17"/>
      <c r="AWV43" s="17"/>
      <c r="AWW43" s="17"/>
      <c r="AWX43" s="17"/>
      <c r="AWY43" s="17"/>
      <c r="AWZ43" s="17"/>
      <c r="AXA43" s="17"/>
      <c r="AXB43" s="17"/>
      <c r="AXC43" s="17"/>
      <c r="AXD43" s="17"/>
      <c r="AXE43" s="17"/>
      <c r="AXF43" s="17"/>
      <c r="AXG43" s="17"/>
      <c r="AXH43" s="17"/>
      <c r="AXI43" s="17"/>
      <c r="AXJ43" s="17"/>
      <c r="AXK43" s="17"/>
      <c r="AXL43" s="17"/>
      <c r="AXM43" s="17"/>
      <c r="AXN43" s="17"/>
      <c r="AXO43" s="17"/>
      <c r="AXP43" s="17"/>
      <c r="AXQ43" s="17"/>
      <c r="AXR43" s="17"/>
      <c r="AXS43" s="17"/>
      <c r="AXT43" s="17"/>
      <c r="AXU43" s="17"/>
      <c r="AXV43" s="17"/>
      <c r="AXW43" s="17"/>
      <c r="AXX43" s="17"/>
      <c r="AXY43" s="17"/>
      <c r="AXZ43" s="17"/>
      <c r="AYA43" s="17"/>
      <c r="AYB43" s="17"/>
      <c r="AYC43" s="17"/>
      <c r="AYD43" s="17"/>
      <c r="AYE43" s="17"/>
      <c r="AYF43" s="17"/>
      <c r="AYG43" s="17"/>
      <c r="AYH43" s="17"/>
      <c r="AYI43" s="17"/>
      <c r="AYJ43" s="17"/>
      <c r="AYK43" s="17"/>
      <c r="AYL43" s="17"/>
      <c r="AYM43" s="17"/>
      <c r="AYN43" s="17"/>
      <c r="AYO43" s="17"/>
      <c r="AYP43" s="17"/>
      <c r="AYQ43" s="17"/>
      <c r="AYR43" s="17"/>
      <c r="AYS43" s="17"/>
      <c r="AYT43" s="17"/>
      <c r="AYU43" s="17"/>
      <c r="AYV43" s="17"/>
      <c r="AYW43" s="17"/>
      <c r="AYX43" s="17"/>
      <c r="AYY43" s="17"/>
      <c r="AYZ43" s="17"/>
      <c r="AZA43" s="17"/>
      <c r="AZB43" s="17"/>
      <c r="AZC43" s="17"/>
      <c r="AZD43" s="17"/>
      <c r="AZE43" s="17"/>
      <c r="AZF43" s="17"/>
      <c r="AZG43" s="17"/>
      <c r="AZH43" s="17"/>
      <c r="AZI43" s="17"/>
      <c r="AZJ43" s="17"/>
      <c r="AZK43" s="17"/>
      <c r="AZL43" s="17"/>
      <c r="AZM43" s="17"/>
      <c r="AZN43" s="17"/>
      <c r="AZO43" s="17"/>
      <c r="AZP43" s="17"/>
      <c r="AZQ43" s="17"/>
      <c r="AZR43" s="17"/>
      <c r="AZS43" s="17"/>
      <c r="AZT43" s="17"/>
      <c r="AZU43" s="17"/>
      <c r="AZV43" s="17"/>
      <c r="AZW43" s="17"/>
      <c r="AZX43" s="17"/>
      <c r="AZY43" s="17"/>
      <c r="AZZ43" s="17"/>
      <c r="BAA43" s="17"/>
      <c r="BAB43" s="17"/>
      <c r="BAC43" s="17"/>
      <c r="BAD43" s="17"/>
      <c r="BAE43" s="17"/>
      <c r="BAF43" s="17"/>
      <c r="BAG43" s="17"/>
      <c r="BAH43" s="17"/>
      <c r="BAI43" s="17"/>
      <c r="BAJ43" s="17"/>
      <c r="BAK43" s="17"/>
      <c r="BAL43" s="17"/>
      <c r="BAM43" s="17"/>
      <c r="BAN43" s="17"/>
      <c r="BAO43" s="17"/>
      <c r="BAP43" s="17"/>
      <c r="BAQ43" s="17"/>
      <c r="BAR43" s="17"/>
      <c r="BAS43" s="17"/>
      <c r="BAT43" s="17"/>
      <c r="BAU43" s="17"/>
      <c r="BAV43" s="17"/>
      <c r="BAW43" s="17"/>
      <c r="BAX43" s="17"/>
      <c r="BAY43" s="17"/>
      <c r="BAZ43" s="17"/>
      <c r="BBA43" s="17"/>
      <c r="BBB43" s="17"/>
      <c r="BBC43" s="17"/>
      <c r="BBD43" s="17"/>
      <c r="BBE43" s="17"/>
      <c r="BBF43" s="17"/>
      <c r="BBG43" s="17"/>
      <c r="BBH43" s="17"/>
      <c r="BBI43" s="17"/>
      <c r="BBJ43" s="17"/>
      <c r="BBK43" s="17"/>
      <c r="BBL43" s="17"/>
      <c r="BBM43" s="17"/>
      <c r="BBN43" s="17"/>
      <c r="BBO43" s="17"/>
      <c r="BBP43" s="17"/>
      <c r="BBQ43" s="17"/>
      <c r="BBR43" s="17"/>
      <c r="BBS43" s="17"/>
      <c r="BBT43" s="17"/>
      <c r="BBU43" s="17"/>
      <c r="BBV43" s="17"/>
      <c r="BBW43" s="17"/>
      <c r="BBX43" s="17"/>
      <c r="BBY43" s="17"/>
      <c r="BBZ43" s="17"/>
      <c r="BCA43" s="17"/>
      <c r="BCB43" s="17"/>
      <c r="BCC43" s="17"/>
      <c r="BCD43" s="17"/>
      <c r="BCE43" s="17"/>
      <c r="BCF43" s="17"/>
      <c r="BCG43" s="17"/>
      <c r="BCH43" s="17"/>
      <c r="BCI43" s="17"/>
      <c r="BCJ43" s="17"/>
      <c r="BCK43" s="17"/>
      <c r="BCL43" s="17"/>
      <c r="BCM43" s="17"/>
      <c r="BCN43" s="17"/>
      <c r="BCO43" s="17"/>
      <c r="BCP43" s="17"/>
      <c r="BCQ43" s="17"/>
      <c r="BCR43" s="17"/>
      <c r="BCS43" s="17"/>
      <c r="BCT43" s="17"/>
      <c r="BCU43" s="17"/>
      <c r="BCV43" s="17"/>
      <c r="BCW43" s="17"/>
      <c r="BCX43" s="17"/>
      <c r="BCY43" s="17"/>
      <c r="BCZ43" s="17"/>
      <c r="BDA43" s="17"/>
      <c r="BDB43" s="17"/>
      <c r="BDC43" s="17"/>
      <c r="BDD43" s="17"/>
      <c r="BDE43" s="17"/>
      <c r="BDF43" s="17"/>
      <c r="BDG43" s="17"/>
      <c r="BDH43" s="17"/>
      <c r="BDI43" s="17"/>
      <c r="BDJ43" s="17"/>
      <c r="BDK43" s="17"/>
      <c r="BDL43" s="17"/>
      <c r="BDM43" s="17"/>
      <c r="BDN43" s="17"/>
      <c r="BDO43" s="17"/>
      <c r="BDP43" s="17"/>
      <c r="BDQ43" s="17"/>
      <c r="BDR43" s="17"/>
      <c r="BDS43" s="17"/>
      <c r="BDT43" s="17"/>
      <c r="BDU43" s="17"/>
      <c r="BDV43" s="17"/>
      <c r="BDW43" s="17"/>
      <c r="BDX43" s="17"/>
      <c r="BDY43" s="17"/>
      <c r="BDZ43" s="17"/>
      <c r="BEA43" s="17"/>
      <c r="BEB43" s="17"/>
      <c r="BEC43" s="17"/>
      <c r="BED43" s="17"/>
      <c r="BEE43" s="17"/>
      <c r="BEF43" s="17"/>
      <c r="BEG43" s="17"/>
      <c r="BEH43" s="17"/>
      <c r="BEI43" s="17"/>
      <c r="BEJ43" s="17"/>
      <c r="BEK43" s="17"/>
      <c r="BEL43" s="17"/>
      <c r="BEM43" s="17"/>
      <c r="BEN43" s="17"/>
      <c r="BEO43" s="17"/>
      <c r="BEP43" s="17"/>
      <c r="BEQ43" s="17"/>
      <c r="BER43" s="17"/>
      <c r="BES43" s="17"/>
      <c r="BET43" s="17"/>
      <c r="BEU43" s="17"/>
      <c r="BEV43" s="17"/>
      <c r="BEW43" s="17"/>
      <c r="BEX43" s="17"/>
      <c r="BEY43" s="17"/>
      <c r="BEZ43" s="17"/>
      <c r="BFA43" s="17"/>
      <c r="BFB43" s="17"/>
      <c r="BFC43" s="17"/>
      <c r="BFD43" s="17"/>
      <c r="BFE43" s="17"/>
      <c r="BFF43" s="17"/>
      <c r="BFG43" s="17"/>
      <c r="BFH43" s="17"/>
      <c r="BFI43" s="17"/>
      <c r="BFJ43" s="17"/>
      <c r="BFK43" s="17"/>
      <c r="BFL43" s="17"/>
      <c r="BFM43" s="17"/>
      <c r="BFN43" s="17"/>
      <c r="BFO43" s="17"/>
      <c r="BFP43" s="17"/>
      <c r="BFQ43" s="17"/>
      <c r="BFR43" s="17"/>
      <c r="BFS43" s="17"/>
      <c r="BFT43" s="17"/>
      <c r="BFU43" s="17"/>
      <c r="BFV43" s="17"/>
      <c r="BFW43" s="17"/>
      <c r="BFX43" s="17"/>
      <c r="BFY43" s="17"/>
      <c r="BFZ43" s="17"/>
      <c r="BGA43" s="17"/>
      <c r="BGB43" s="17"/>
      <c r="BGC43" s="17"/>
      <c r="BGD43" s="17"/>
      <c r="BGE43" s="17"/>
      <c r="BGF43" s="17"/>
      <c r="BGG43" s="17"/>
      <c r="BGH43" s="17"/>
      <c r="BGI43" s="17"/>
      <c r="BGJ43" s="17"/>
      <c r="BGK43" s="17"/>
      <c r="BGL43" s="17"/>
      <c r="BGM43" s="17"/>
      <c r="BGN43" s="17"/>
      <c r="BGO43" s="17"/>
      <c r="BGP43" s="17"/>
      <c r="BGQ43" s="17"/>
      <c r="BGR43" s="17"/>
      <c r="BGS43" s="17"/>
      <c r="BGT43" s="17"/>
      <c r="BGU43" s="17"/>
      <c r="BGV43" s="17"/>
      <c r="BGW43" s="17"/>
      <c r="BGX43" s="17"/>
      <c r="BGY43" s="17"/>
      <c r="BGZ43" s="17"/>
      <c r="BHA43" s="17"/>
      <c r="BHB43" s="17"/>
      <c r="BHC43" s="17"/>
      <c r="BHD43" s="17"/>
      <c r="BHE43" s="17"/>
      <c r="BHF43" s="17"/>
      <c r="BHG43" s="17"/>
      <c r="BHH43" s="17"/>
      <c r="BHI43" s="17"/>
      <c r="BHJ43" s="17"/>
      <c r="BHK43" s="16">
        <v>95.5</v>
      </c>
      <c r="BHL43" s="16">
        <v>3.27001953</v>
      </c>
      <c r="BHM43" s="16">
        <v>1.0</v>
      </c>
      <c r="BHN43" s="17"/>
      <c r="BHO43" s="16">
        <v>65.0</v>
      </c>
      <c r="BHP43" s="14" t="s">
        <v>2574</v>
      </c>
      <c r="BHQ43" s="16">
        <v>9.68</v>
      </c>
      <c r="BHR43" s="17"/>
      <c r="BHS43" s="14" t="s">
        <v>3073</v>
      </c>
      <c r="BHT43" s="16">
        <v>19.01</v>
      </c>
      <c r="BHU43" s="16">
        <v>8.0</v>
      </c>
      <c r="BHV43" s="17"/>
      <c r="BHW43" s="17"/>
      <c r="BHX43" s="17"/>
      <c r="BHY43" s="17"/>
      <c r="BHZ43" s="17"/>
      <c r="BIA43" s="17"/>
      <c r="BIB43" s="17"/>
      <c r="BIC43" s="17"/>
      <c r="BID43" s="17"/>
      <c r="BIE43" s="17"/>
      <c r="BIF43" s="17"/>
      <c r="BIG43" s="17"/>
      <c r="BIH43" s="17"/>
      <c r="BII43" s="17"/>
      <c r="BIJ43" s="17"/>
      <c r="BIK43" s="17"/>
      <c r="BIL43" s="17"/>
      <c r="BIM43" s="17"/>
      <c r="BIN43" s="17"/>
      <c r="BIO43" s="17"/>
      <c r="BIP43" s="17"/>
      <c r="BIQ43" s="17"/>
      <c r="BIR43" s="17"/>
      <c r="BIS43" s="17"/>
      <c r="BIT43" s="17"/>
      <c r="BIU43" s="17"/>
      <c r="BIV43" s="17"/>
      <c r="BIW43" s="17"/>
      <c r="BIX43" s="17"/>
      <c r="BIY43" s="17"/>
      <c r="BIZ43" s="17"/>
      <c r="BJA43" s="17"/>
      <c r="BJB43" s="17"/>
      <c r="BJC43" s="17"/>
      <c r="BJD43" s="17"/>
      <c r="BJE43" s="17"/>
      <c r="BJF43" s="17"/>
      <c r="BJG43" s="17"/>
      <c r="BJH43" s="17"/>
      <c r="BJI43" s="17"/>
      <c r="BJJ43" s="17"/>
      <c r="BJK43" s="17"/>
      <c r="BJL43" s="17"/>
      <c r="BJM43" s="17"/>
      <c r="BJN43" s="17"/>
      <c r="BJO43" s="17"/>
      <c r="BJP43" s="17"/>
      <c r="BJQ43" s="17"/>
      <c r="BJR43" s="17"/>
      <c r="BJS43" s="17"/>
      <c r="BJT43" s="17"/>
      <c r="BJU43" s="17"/>
      <c r="BJV43" s="17"/>
      <c r="BJW43" s="17"/>
      <c r="BJX43" s="17"/>
      <c r="BJY43" s="17"/>
      <c r="BJZ43" s="17"/>
      <c r="BKA43" s="17"/>
      <c r="BKB43" s="17"/>
      <c r="BKC43" s="17"/>
      <c r="BKD43" s="17"/>
      <c r="BKE43" s="17"/>
      <c r="BKF43" s="17"/>
      <c r="BKG43" s="17"/>
      <c r="BKH43" s="17"/>
      <c r="BKI43" s="17"/>
      <c r="BKJ43" s="17"/>
      <c r="BKK43" s="17"/>
      <c r="BKL43" s="17"/>
      <c r="BKM43" s="17"/>
      <c r="BKN43" s="17"/>
      <c r="BKO43" s="17"/>
      <c r="BKP43" s="17"/>
      <c r="BKQ43" s="17"/>
      <c r="BKR43" s="17"/>
      <c r="BKS43" s="17"/>
      <c r="BKT43" s="17"/>
      <c r="BKU43" s="17"/>
      <c r="BKV43" s="17"/>
      <c r="BKW43" s="17"/>
      <c r="BKX43" s="17"/>
      <c r="BKY43" s="17"/>
      <c r="BKZ43" s="17"/>
      <c r="BLA43" s="17"/>
      <c r="BLB43" s="17"/>
      <c r="BLC43" s="17"/>
      <c r="BLD43" s="17"/>
      <c r="BLE43" s="17"/>
      <c r="BLF43" s="17"/>
      <c r="BLG43" s="17"/>
      <c r="BLH43" s="17"/>
      <c r="BLI43" s="17"/>
      <c r="BLJ43" s="17"/>
      <c r="BLK43" s="17"/>
      <c r="BLL43" s="17"/>
      <c r="BLM43" s="17"/>
      <c r="BLN43" s="17"/>
      <c r="BLO43" s="17"/>
      <c r="BLP43" s="17"/>
      <c r="BLQ43" s="17"/>
      <c r="BLR43" s="17"/>
      <c r="BLS43" s="17"/>
      <c r="BLT43" s="17"/>
      <c r="BLU43" s="17"/>
      <c r="BLV43" s="17"/>
      <c r="BLW43" s="17"/>
      <c r="BLX43" s="17"/>
      <c r="BLY43" s="17"/>
      <c r="BLZ43" s="17"/>
      <c r="BMA43" s="17"/>
      <c r="BMB43" s="17"/>
      <c r="BMC43" s="17"/>
      <c r="BMD43" s="17"/>
      <c r="BME43" s="17"/>
      <c r="BMF43" s="17"/>
      <c r="BMG43" s="17"/>
      <c r="BMH43" s="17"/>
      <c r="BMI43" s="17"/>
      <c r="BMJ43" s="17"/>
      <c r="BMK43" s="17"/>
      <c r="BML43" s="17"/>
      <c r="BMM43" s="17"/>
      <c r="BMN43" s="17"/>
      <c r="BMO43" s="17"/>
      <c r="BMP43" s="17"/>
      <c r="BMQ43" s="17"/>
      <c r="BMR43" s="17"/>
      <c r="BMS43" s="17"/>
      <c r="BMT43" s="17"/>
      <c r="BMU43" s="17"/>
      <c r="BMV43" s="17"/>
      <c r="BMW43" s="17"/>
      <c r="BMX43" s="17"/>
      <c r="BMY43" s="17"/>
      <c r="BMZ43" s="17"/>
      <c r="BNA43" s="17"/>
      <c r="BNB43" s="17"/>
      <c r="BNC43" s="17"/>
      <c r="BND43" s="17"/>
      <c r="BNE43" s="17"/>
      <c r="BNF43" s="17"/>
      <c r="BNG43" s="17"/>
      <c r="BNH43" s="17"/>
      <c r="BNI43" s="17"/>
      <c r="BNJ43" s="17"/>
      <c r="BNK43" s="17"/>
      <c r="BNL43" s="17"/>
      <c r="BNM43" s="17"/>
      <c r="BNN43" s="17"/>
      <c r="BNO43" s="17"/>
      <c r="BNP43" s="17"/>
      <c r="BNQ43" s="17"/>
      <c r="BNR43" s="17"/>
      <c r="BNS43" s="17"/>
      <c r="BNT43" s="17"/>
      <c r="BNU43" s="17"/>
      <c r="BNV43" s="17"/>
      <c r="BNW43" s="17"/>
      <c r="BNX43" s="17"/>
      <c r="BNY43" s="17"/>
      <c r="BNZ43" s="17"/>
      <c r="BOA43" s="17"/>
      <c r="BOB43" s="17"/>
      <c r="BOC43" s="17"/>
      <c r="BOD43" s="17"/>
      <c r="BOE43" s="17"/>
      <c r="BOF43" s="17"/>
      <c r="BOG43" s="17"/>
      <c r="BOH43" s="17"/>
      <c r="BOI43" s="17"/>
      <c r="BOJ43" s="17"/>
      <c r="BOK43" s="17"/>
      <c r="BOL43" s="17"/>
      <c r="BOM43" s="17"/>
      <c r="BON43" s="17"/>
      <c r="BOO43" s="17"/>
      <c r="BOP43" s="17"/>
      <c r="BOQ43" s="17"/>
      <c r="BOR43" s="17"/>
      <c r="BOS43" s="17"/>
      <c r="BOT43" s="17"/>
      <c r="BOU43" s="17"/>
      <c r="BOV43" s="17"/>
      <c r="BOW43" s="17"/>
      <c r="BOX43" s="17"/>
      <c r="BOY43" s="17"/>
      <c r="BOZ43" s="17"/>
      <c r="BPA43" s="17"/>
      <c r="BPB43" s="17"/>
      <c r="BPC43" s="17"/>
      <c r="BPD43" s="17"/>
      <c r="BPE43" s="17"/>
      <c r="BPF43" s="17"/>
      <c r="BPG43" s="17"/>
      <c r="BPH43" s="17"/>
      <c r="BPI43" s="17"/>
      <c r="BPJ43" s="17"/>
      <c r="BPK43" s="17"/>
      <c r="BPL43" s="17"/>
      <c r="BPM43" s="17"/>
      <c r="BPN43" s="17"/>
      <c r="BPO43" s="17"/>
      <c r="BPP43" s="17"/>
      <c r="BPQ43" s="17"/>
      <c r="BPR43" s="17"/>
      <c r="BPS43" s="17"/>
      <c r="BPT43" s="17"/>
      <c r="BPU43" s="17"/>
      <c r="BPV43" s="17"/>
      <c r="BPW43" s="17"/>
      <c r="BPX43" s="17"/>
      <c r="BPY43" s="17"/>
      <c r="BPZ43" s="17"/>
      <c r="BQA43" s="17"/>
      <c r="BQB43" s="17"/>
      <c r="BQC43" s="17"/>
      <c r="BQD43" s="17"/>
      <c r="BQE43" s="17"/>
      <c r="BQF43" s="17"/>
      <c r="BQG43" s="17"/>
      <c r="BQH43" s="17"/>
      <c r="BQI43" s="17"/>
      <c r="BQJ43" s="17"/>
      <c r="BQK43" s="17"/>
      <c r="BQL43" s="17"/>
      <c r="BQM43" s="17"/>
      <c r="BQN43" s="17"/>
      <c r="BQO43" s="17"/>
      <c r="BQP43" s="17"/>
      <c r="BQQ43" s="17"/>
      <c r="BQR43" s="17"/>
      <c r="BQS43" s="17"/>
      <c r="BQT43" s="17"/>
      <c r="BQU43" s="17"/>
      <c r="BQV43" s="17"/>
      <c r="BQW43" s="17"/>
      <c r="BQX43" s="17"/>
      <c r="BQY43" s="17"/>
      <c r="BQZ43" s="17"/>
      <c r="BRA43" s="17"/>
      <c r="BRB43" s="17"/>
      <c r="BRC43" s="17"/>
      <c r="BRD43" s="17"/>
      <c r="BRE43" s="17"/>
      <c r="BRF43" s="17"/>
      <c r="BRG43" s="17"/>
      <c r="BRH43" s="17"/>
      <c r="BRI43" s="17"/>
      <c r="BRJ43" s="17"/>
      <c r="BRK43" s="17"/>
      <c r="BRL43" s="17"/>
      <c r="BRM43" s="17"/>
      <c r="BRN43" s="17"/>
      <c r="BRO43" s="17"/>
      <c r="BRP43" s="17"/>
      <c r="BRQ43" s="17"/>
      <c r="BRR43" s="17"/>
      <c r="BRS43" s="17"/>
      <c r="BRT43" s="17"/>
      <c r="BRU43" s="17"/>
      <c r="BRV43" s="17"/>
      <c r="BRW43" s="17"/>
      <c r="BRX43" s="17"/>
      <c r="BRY43" s="17"/>
      <c r="BRZ43" s="17"/>
      <c r="BSA43" s="17"/>
      <c r="BSB43" s="17"/>
      <c r="BSC43" s="17"/>
      <c r="BSD43" s="17"/>
      <c r="BSE43" s="17"/>
      <c r="BSF43" s="17"/>
      <c r="BSG43" s="17"/>
      <c r="BSH43" s="17"/>
      <c r="BSI43" s="17"/>
      <c r="BSJ43" s="17"/>
      <c r="BSK43" s="17"/>
      <c r="BSL43" s="17"/>
      <c r="BSM43" s="17"/>
      <c r="BSN43" s="17"/>
      <c r="BSO43" s="17"/>
      <c r="BSP43" s="17"/>
      <c r="BSQ43" s="17"/>
      <c r="BSR43" s="17"/>
      <c r="BSS43" s="17"/>
      <c r="BST43" s="17"/>
      <c r="BSU43" s="17"/>
      <c r="BSV43" s="17"/>
      <c r="BSW43" s="17"/>
      <c r="BSX43" s="17"/>
      <c r="BSY43" s="17"/>
      <c r="BSZ43" s="17"/>
      <c r="BTA43" s="17"/>
      <c r="BTB43" s="17"/>
      <c r="BTC43" s="17"/>
      <c r="BTD43" s="17"/>
      <c r="BTE43" s="17"/>
      <c r="BTF43" s="17"/>
      <c r="BTG43" s="17"/>
      <c r="BTH43" s="17"/>
      <c r="BTI43" s="17"/>
      <c r="BTJ43" s="17"/>
      <c r="BTK43" s="17"/>
      <c r="BTL43" s="17"/>
      <c r="BTM43" s="17"/>
      <c r="BTN43" s="17"/>
      <c r="BTO43" s="17"/>
      <c r="BTP43" s="17"/>
      <c r="BTQ43" s="17"/>
      <c r="BTR43" s="17"/>
      <c r="BTS43" s="17"/>
      <c r="BTT43" s="17"/>
      <c r="BTU43" s="17"/>
      <c r="BTV43" s="17"/>
      <c r="BTW43" s="17"/>
      <c r="BTX43" s="17"/>
      <c r="BTY43" s="17"/>
      <c r="BTZ43" s="17"/>
      <c r="BUA43" s="17"/>
      <c r="BUB43" s="17"/>
      <c r="BUC43" s="17"/>
      <c r="BUD43" s="17"/>
      <c r="BUE43" s="17"/>
      <c r="BUF43" s="17"/>
      <c r="BUG43" s="17"/>
      <c r="BUH43" s="17"/>
      <c r="BUI43" s="17"/>
      <c r="BUJ43" s="17"/>
      <c r="BUK43" s="17"/>
      <c r="BUL43" s="17"/>
      <c r="BUM43" s="17"/>
      <c r="BUN43" s="17"/>
      <c r="BUO43" s="17"/>
      <c r="BUP43" s="17"/>
      <c r="BUQ43" s="17"/>
      <c r="BUR43" s="17"/>
      <c r="BUS43" s="17"/>
      <c r="BUT43" s="17"/>
      <c r="BUU43" s="17"/>
      <c r="BUV43" s="17"/>
      <c r="BUW43" s="17"/>
      <c r="BUX43" s="17"/>
      <c r="BUY43" s="17"/>
      <c r="BUZ43" s="17"/>
      <c r="BVA43" s="17"/>
      <c r="BVB43" s="17"/>
      <c r="BVC43" s="17"/>
      <c r="BVD43" s="17"/>
      <c r="BVE43" s="17"/>
      <c r="BVF43" s="17"/>
      <c r="BVG43" s="17"/>
      <c r="BVH43" s="17"/>
      <c r="BVI43" s="17"/>
      <c r="BVJ43" s="17"/>
      <c r="BVK43" s="17"/>
      <c r="BVL43" s="17"/>
      <c r="BVM43" s="17"/>
      <c r="BVN43" s="17"/>
      <c r="BVO43" s="17"/>
      <c r="BVP43" s="17"/>
      <c r="BVQ43" s="17"/>
      <c r="BVR43" s="17"/>
      <c r="BVS43" s="17"/>
      <c r="BVT43" s="17"/>
      <c r="BVU43" s="17"/>
      <c r="BVV43" s="17"/>
      <c r="BVW43" s="17"/>
      <c r="BVX43" s="17"/>
      <c r="BVY43" s="17"/>
      <c r="BVZ43" s="17"/>
      <c r="BWA43" s="17"/>
      <c r="BWB43" s="17"/>
      <c r="BWC43" s="17"/>
      <c r="BWD43" s="17"/>
      <c r="BWE43" s="17"/>
      <c r="BWF43" s="17"/>
      <c r="BWG43" s="17"/>
      <c r="BWH43" s="17"/>
      <c r="BWI43" s="17"/>
      <c r="BWJ43" s="17"/>
      <c r="BWK43" s="17"/>
      <c r="BWL43" s="17"/>
      <c r="BWM43" s="17"/>
      <c r="BWN43" s="17"/>
      <c r="BWO43" s="17"/>
      <c r="BWP43" s="17"/>
      <c r="BWQ43" s="17"/>
      <c r="BWR43" s="17"/>
      <c r="BWS43" s="17"/>
      <c r="BWT43" s="17"/>
      <c r="BWU43" s="17"/>
      <c r="BWV43" s="17"/>
      <c r="BWW43" s="17"/>
      <c r="BWX43" s="17"/>
      <c r="BWY43" s="17"/>
      <c r="BWZ43" s="17"/>
      <c r="BXA43" s="17"/>
      <c r="BXB43" s="17"/>
      <c r="BXC43" s="17"/>
      <c r="BXD43" s="17"/>
      <c r="BXE43" s="17"/>
      <c r="BXF43" s="17"/>
      <c r="BXG43" s="17"/>
      <c r="BXH43" s="17"/>
      <c r="BXI43" s="17"/>
      <c r="BXJ43" s="17"/>
      <c r="BXK43" s="17"/>
      <c r="BXL43" s="17"/>
      <c r="BXM43" s="17"/>
      <c r="BXN43" s="17"/>
      <c r="BXO43" s="17"/>
      <c r="BXP43" s="17"/>
      <c r="BXQ43" s="17"/>
      <c r="BXR43" s="17"/>
      <c r="BXS43" s="17"/>
      <c r="BXT43" s="17"/>
      <c r="BXU43" s="17"/>
      <c r="BXV43" s="17"/>
      <c r="BXW43" s="17"/>
      <c r="BXX43" s="17"/>
      <c r="BXY43" s="17"/>
      <c r="BXZ43" s="17"/>
      <c r="BYA43" s="17"/>
      <c r="BYB43" s="17"/>
      <c r="BYC43" s="17"/>
      <c r="BYD43" s="17"/>
      <c r="BYE43" s="17"/>
      <c r="BYF43" s="17"/>
      <c r="BYG43" s="17"/>
      <c r="BYH43" s="17"/>
      <c r="BYI43" s="17"/>
      <c r="BYJ43" s="17"/>
      <c r="BYK43" s="17"/>
      <c r="BYL43" s="17"/>
      <c r="BYM43" s="17"/>
      <c r="BYN43" s="17"/>
      <c r="BYO43" s="17"/>
      <c r="BYP43" s="17"/>
      <c r="BYQ43" s="17"/>
      <c r="BYR43" s="17"/>
      <c r="BYS43" s="17"/>
      <c r="BYT43" s="17"/>
      <c r="BYU43" s="17"/>
      <c r="BYV43" s="17"/>
      <c r="BYW43" s="17"/>
      <c r="BYX43" s="17"/>
      <c r="BYY43" s="17"/>
      <c r="BYZ43" s="17"/>
      <c r="BZA43" s="17"/>
      <c r="BZB43" s="17"/>
      <c r="BZC43" s="17"/>
      <c r="BZD43" s="17"/>
      <c r="BZE43" s="17"/>
      <c r="BZF43" s="17"/>
      <c r="BZG43" s="17"/>
      <c r="BZH43" s="17"/>
      <c r="BZI43" s="17"/>
      <c r="BZJ43" s="17"/>
      <c r="BZK43" s="17"/>
      <c r="BZL43" s="17"/>
      <c r="BZM43" s="17"/>
      <c r="BZN43" s="17"/>
      <c r="BZO43" s="17"/>
      <c r="BZP43" s="17"/>
      <c r="BZQ43" s="17"/>
      <c r="BZR43" s="17"/>
      <c r="BZS43" s="17"/>
      <c r="BZT43" s="17"/>
      <c r="BZU43" s="17"/>
      <c r="BZV43" s="17"/>
      <c r="BZW43" s="17"/>
      <c r="BZX43" s="17"/>
      <c r="BZY43" s="17"/>
      <c r="BZZ43" s="17"/>
      <c r="CAA43" s="17"/>
      <c r="CAB43" s="17"/>
      <c r="CAC43" s="17"/>
      <c r="CAD43" s="17"/>
      <c r="CAE43" s="17"/>
      <c r="CAF43" s="17"/>
      <c r="CAG43" s="17"/>
      <c r="CAH43" s="17"/>
      <c r="CAI43" s="17"/>
      <c r="CAJ43" s="17"/>
      <c r="CAK43" s="17"/>
      <c r="CAL43" s="17"/>
      <c r="CAM43" s="17"/>
      <c r="CAN43" s="17"/>
      <c r="CAO43" s="17"/>
      <c r="CAP43" s="17"/>
      <c r="CAQ43" s="17"/>
      <c r="CAR43" s="17"/>
      <c r="CAS43" s="17"/>
      <c r="CAT43" s="17"/>
      <c r="CAU43" s="17"/>
      <c r="CAV43" s="17"/>
      <c r="CAW43" s="17"/>
      <c r="CAX43" s="17"/>
      <c r="CAY43" s="17"/>
      <c r="CAZ43" s="17"/>
      <c r="CBA43" s="17"/>
      <c r="CBB43" s="17"/>
      <c r="CBC43" s="17"/>
      <c r="CBD43" s="17"/>
      <c r="CBE43" s="17"/>
      <c r="CBF43" s="17"/>
      <c r="CBG43" s="17"/>
      <c r="CBH43" s="17"/>
      <c r="CBI43" s="17"/>
      <c r="CBJ43" s="17"/>
      <c r="CBK43" s="17"/>
      <c r="CBL43" s="17"/>
      <c r="CBM43" s="17"/>
      <c r="CBN43" s="17"/>
      <c r="CBO43" s="17"/>
      <c r="CBP43" s="17"/>
      <c r="CBQ43" s="17"/>
      <c r="CBR43" s="17"/>
      <c r="CBS43" s="17"/>
      <c r="CBT43" s="17"/>
      <c r="CBU43" s="17"/>
      <c r="CBV43" s="17"/>
      <c r="CBW43" s="17"/>
      <c r="CBX43" s="17"/>
      <c r="CBY43" s="17"/>
      <c r="CBZ43" s="17"/>
      <c r="CCA43" s="17"/>
      <c r="CCB43" s="17"/>
      <c r="CCC43" s="17"/>
      <c r="CCD43" s="17"/>
      <c r="CCE43" s="17"/>
      <c r="CCF43" s="17"/>
      <c r="CCG43" s="17"/>
      <c r="CCH43" s="17"/>
      <c r="CCI43" s="17"/>
      <c r="CCJ43" s="17"/>
      <c r="CCK43" s="17"/>
      <c r="CCL43" s="17"/>
      <c r="CCM43" s="17"/>
      <c r="CCN43" s="17"/>
      <c r="CCO43" s="17"/>
      <c r="CCP43" s="17"/>
      <c r="CCQ43" s="17"/>
      <c r="CCR43" s="17"/>
      <c r="CCS43" s="17"/>
      <c r="CCT43" s="17"/>
      <c r="CCU43" s="17"/>
      <c r="CCV43" s="17"/>
      <c r="CCW43" s="17"/>
      <c r="CCX43" s="17"/>
      <c r="CCY43" s="17"/>
      <c r="CCZ43" s="17"/>
      <c r="CDA43" s="17"/>
      <c r="CDB43" s="17"/>
      <c r="CDC43" s="17"/>
      <c r="CDD43" s="17"/>
      <c r="CDE43" s="17"/>
      <c r="CDF43" s="17"/>
      <c r="CDG43" s="17"/>
      <c r="CDH43" s="17"/>
      <c r="CDI43" s="17"/>
      <c r="CDJ43" s="17"/>
      <c r="CDK43" s="17"/>
      <c r="CDL43" s="17"/>
      <c r="CDM43" s="17"/>
      <c r="CDN43" s="17"/>
      <c r="CDO43" s="17"/>
      <c r="CDP43" s="17"/>
      <c r="CDQ43" s="17"/>
      <c r="CDR43" s="17"/>
      <c r="CDS43" s="17"/>
      <c r="CDT43" s="17"/>
      <c r="CDU43" s="17"/>
    </row>
    <row r="44">
      <c r="A44" s="14" t="s">
        <v>3062</v>
      </c>
      <c r="B44" s="14" t="s">
        <v>3074</v>
      </c>
      <c r="C44" s="14" t="s">
        <v>2601</v>
      </c>
      <c r="D44" s="14" t="s">
        <v>2602</v>
      </c>
      <c r="E44" s="14" t="s">
        <v>3064</v>
      </c>
      <c r="F44" s="14" t="s">
        <v>2835</v>
      </c>
      <c r="I44" s="14" t="s">
        <v>3065</v>
      </c>
      <c r="J44" s="14" t="s">
        <v>2618</v>
      </c>
      <c r="K44" s="14" t="s">
        <v>2619</v>
      </c>
      <c r="L44" s="17"/>
      <c r="M44" s="17"/>
      <c r="N44" s="14" t="s">
        <v>21</v>
      </c>
      <c r="O44" s="14" t="s">
        <v>21</v>
      </c>
      <c r="P44" s="14" t="s">
        <v>21</v>
      </c>
      <c r="Q44" s="16">
        <v>11.0</v>
      </c>
      <c r="R44" s="16">
        <v>4045197.0</v>
      </c>
      <c r="S44" s="16">
        <v>4045197.0</v>
      </c>
      <c r="T44" s="14" t="s">
        <v>2630</v>
      </c>
      <c r="U44" s="14" t="s">
        <v>2622</v>
      </c>
      <c r="V44" s="14" t="s">
        <v>3066</v>
      </c>
      <c r="W44" s="14" t="s">
        <v>3067</v>
      </c>
      <c r="X44" s="16">
        <v>0.0045</v>
      </c>
      <c r="Y44" s="17"/>
      <c r="Z44" s="16">
        <v>1.0</v>
      </c>
      <c r="AA44" s="16">
        <v>219.0</v>
      </c>
      <c r="AB44" s="17"/>
      <c r="AC44" s="17"/>
      <c r="AD44" s="16">
        <v>487.0</v>
      </c>
      <c r="AE44" s="22">
        <v>45363.0</v>
      </c>
      <c r="AF44" s="17"/>
      <c r="AG44" s="17"/>
      <c r="AH44" s="17"/>
      <c r="AI44" s="17"/>
      <c r="AJ44" s="17"/>
      <c r="AK44" s="14" t="s">
        <v>3068</v>
      </c>
      <c r="AL44" s="16">
        <v>63.0</v>
      </c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4" t="s">
        <v>2604</v>
      </c>
      <c r="BB44" s="17"/>
      <c r="BC44" s="17"/>
      <c r="BD44" s="17"/>
      <c r="BE44" s="17"/>
      <c r="BF44" s="17"/>
      <c r="BG44" s="16">
        <v>5.0</v>
      </c>
      <c r="BH44" s="14" t="s">
        <v>2564</v>
      </c>
      <c r="BI44" s="14" t="s">
        <v>2594</v>
      </c>
      <c r="BJ44" s="14" t="s">
        <v>2566</v>
      </c>
      <c r="BK44" s="17"/>
      <c r="BL44" s="17"/>
      <c r="BM44" s="16">
        <v>16.2666667</v>
      </c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4" t="s">
        <v>3069</v>
      </c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7"/>
      <c r="KZ44" s="17"/>
      <c r="LA44" s="17"/>
      <c r="LB44" s="17"/>
      <c r="LC44" s="17"/>
      <c r="LD44" s="17"/>
      <c r="LE44" s="17"/>
      <c r="LF44" s="17"/>
      <c r="LG44" s="17"/>
      <c r="LH44" s="17"/>
      <c r="LI44" s="17"/>
      <c r="LJ44" s="17"/>
      <c r="LK44" s="17"/>
      <c r="LL44" s="17"/>
      <c r="LM44" s="17"/>
      <c r="LN44" s="17"/>
      <c r="LO44" s="17"/>
      <c r="LP44" s="17"/>
      <c r="LQ44" s="17"/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  <c r="MF44" s="17"/>
      <c r="MG44" s="17"/>
      <c r="MH44" s="17"/>
      <c r="MI44" s="17"/>
      <c r="MJ44" s="17"/>
      <c r="MK44" s="17"/>
      <c r="ML44" s="17"/>
      <c r="MM44" s="17"/>
      <c r="MN44" s="17"/>
      <c r="MO44" s="17"/>
      <c r="MP44" s="17"/>
      <c r="MQ44" s="17"/>
      <c r="MR44" s="17"/>
      <c r="MS44" s="17"/>
      <c r="MT44" s="17"/>
      <c r="MU44" s="17"/>
      <c r="MV44" s="17"/>
      <c r="MW44" s="17"/>
      <c r="MX44" s="17"/>
      <c r="MY44" s="17"/>
      <c r="MZ44" s="17"/>
      <c r="NA44" s="17"/>
      <c r="NB44" s="17"/>
      <c r="NC44" s="17"/>
      <c r="ND44" s="17"/>
      <c r="NE44" s="17"/>
      <c r="NF44" s="17"/>
      <c r="NG44" s="17"/>
      <c r="NH44" s="17"/>
      <c r="NI44" s="17"/>
      <c r="NJ44" s="17"/>
      <c r="NK44" s="17"/>
      <c r="NL44" s="17"/>
      <c r="NM44" s="17"/>
      <c r="NN44" s="17"/>
      <c r="NO44" s="17"/>
      <c r="NP44" s="17"/>
      <c r="NQ44" s="17"/>
      <c r="NR44" s="17"/>
      <c r="NS44" s="17"/>
      <c r="NT44" s="17"/>
      <c r="NU44" s="17"/>
      <c r="NV44" s="17"/>
      <c r="NW44" s="17"/>
      <c r="NX44" s="17"/>
      <c r="NY44" s="17"/>
      <c r="NZ44" s="17"/>
      <c r="OA44" s="17"/>
      <c r="OB44" s="17"/>
      <c r="OC44" s="17"/>
      <c r="OD44" s="17"/>
      <c r="OE44" s="17"/>
      <c r="OF44" s="14" t="s">
        <v>2644</v>
      </c>
      <c r="OG44" s="17"/>
      <c r="OH44" s="17"/>
      <c r="OI44" s="17"/>
      <c r="OJ44" s="17"/>
      <c r="OK44" s="17"/>
      <c r="OL44" s="17"/>
      <c r="OM44" s="17"/>
      <c r="ON44" s="17"/>
      <c r="OO44" s="17"/>
      <c r="OP44" s="17"/>
      <c r="OQ44" s="17"/>
      <c r="OR44" s="17"/>
      <c r="OS44" s="17"/>
      <c r="OT44" s="17"/>
      <c r="OU44" s="17"/>
      <c r="OV44" s="17"/>
      <c r="OW44" s="17"/>
      <c r="OX44" s="17"/>
      <c r="OY44" s="17"/>
      <c r="OZ44" s="17"/>
      <c r="PA44" s="17"/>
      <c r="PB44" s="17"/>
      <c r="PC44" s="17"/>
      <c r="PD44" s="17"/>
      <c r="PE44" s="17"/>
      <c r="PF44" s="17"/>
      <c r="PG44" s="17"/>
      <c r="PH44" s="17"/>
      <c r="PI44" s="17"/>
      <c r="PJ44" s="17"/>
      <c r="PK44" s="17"/>
      <c r="PL44" s="17"/>
      <c r="PM44" s="17"/>
      <c r="PN44" s="17"/>
      <c r="PO44" s="17"/>
      <c r="PP44" s="17"/>
      <c r="PQ44" s="17"/>
      <c r="PR44" s="17"/>
      <c r="PS44" s="17"/>
      <c r="PT44" s="17"/>
      <c r="PU44" s="17"/>
      <c r="PV44" s="17"/>
      <c r="PW44" s="17"/>
      <c r="PX44" s="17"/>
      <c r="PY44" s="17"/>
      <c r="PZ44" s="17"/>
      <c r="QA44" s="17"/>
      <c r="QB44" s="17"/>
      <c r="QC44" s="17"/>
      <c r="QD44" s="14" t="s">
        <v>3070</v>
      </c>
      <c r="QF44" s="17"/>
      <c r="QG44" s="17"/>
      <c r="QH44" s="17"/>
      <c r="QI44" s="17"/>
      <c r="QJ44" s="17"/>
      <c r="QK44" s="17"/>
      <c r="QL44" s="17"/>
      <c r="QM44" s="17"/>
      <c r="QN44" s="17"/>
      <c r="QO44" s="17"/>
      <c r="QP44" s="17"/>
      <c r="QQ44" s="17"/>
      <c r="QR44" s="17"/>
      <c r="QS44" s="17"/>
      <c r="QT44" s="17"/>
      <c r="QU44" s="17"/>
      <c r="QV44" s="17"/>
      <c r="QW44" s="17"/>
      <c r="QX44" s="17"/>
      <c r="QY44" s="17"/>
      <c r="QZ44" s="17"/>
      <c r="RA44" s="17"/>
      <c r="RB44" s="17"/>
      <c r="RC44" s="17"/>
      <c r="RD44" s="17"/>
      <c r="RE44" s="17"/>
      <c r="RF44" s="17"/>
      <c r="RG44" s="17"/>
      <c r="RH44" s="17"/>
      <c r="RI44" s="17"/>
      <c r="RJ44" s="17"/>
      <c r="RK44" s="17"/>
      <c r="RL44" s="17"/>
      <c r="RM44" s="17"/>
      <c r="RN44" s="17"/>
      <c r="RO44" s="17"/>
      <c r="RP44" s="17"/>
      <c r="RQ44" s="17"/>
      <c r="RR44" s="17"/>
      <c r="RS44" s="17"/>
      <c r="RT44" s="17"/>
      <c r="RU44" s="17"/>
      <c r="RV44" s="17"/>
      <c r="RW44" s="17"/>
      <c r="RX44" s="17"/>
      <c r="RY44" s="17"/>
      <c r="RZ44" s="17"/>
      <c r="SA44" s="17"/>
      <c r="SB44" s="17"/>
      <c r="SC44" s="17"/>
      <c r="SD44" s="17"/>
      <c r="SE44" s="17"/>
      <c r="SF44" s="17"/>
      <c r="SG44" s="17"/>
      <c r="SH44" s="17"/>
      <c r="SI44" s="17"/>
      <c r="SJ44" s="17"/>
      <c r="SK44" s="17"/>
      <c r="SL44" s="17"/>
      <c r="SM44" s="17"/>
      <c r="SN44" s="17"/>
      <c r="SO44" s="17"/>
      <c r="SP44" s="17"/>
      <c r="SQ44" s="17"/>
      <c r="SR44" s="17"/>
      <c r="SS44" s="17"/>
      <c r="ST44" s="17"/>
      <c r="SU44" s="17"/>
      <c r="SV44" s="17"/>
      <c r="SW44" s="17"/>
      <c r="SX44" s="17"/>
      <c r="SY44" s="17"/>
      <c r="SZ44" s="17"/>
      <c r="TA44" s="17"/>
      <c r="TB44" s="17"/>
      <c r="TC44" s="17"/>
      <c r="TD44" s="17"/>
      <c r="TE44" s="17"/>
      <c r="TF44" s="17"/>
      <c r="TG44" s="17"/>
      <c r="TH44" s="17"/>
      <c r="TI44" s="17"/>
      <c r="TJ44" s="17"/>
      <c r="TK44" s="17"/>
      <c r="TL44" s="17"/>
      <c r="TM44" s="17"/>
      <c r="TN44" s="17"/>
      <c r="TO44" s="17"/>
      <c r="TP44" s="17"/>
      <c r="TQ44" s="17"/>
      <c r="TR44" s="17"/>
      <c r="TS44" s="17"/>
      <c r="TT44" s="17"/>
      <c r="TU44" s="17"/>
      <c r="TV44" s="17"/>
      <c r="TW44" s="17"/>
      <c r="TX44" s="17"/>
      <c r="TY44" s="17"/>
      <c r="TZ44" s="17"/>
      <c r="UA44" s="17"/>
      <c r="UB44" s="17"/>
      <c r="UC44" s="17"/>
      <c r="UD44" s="17"/>
      <c r="UE44" s="17"/>
      <c r="UF44" s="17"/>
      <c r="UG44" s="17"/>
      <c r="UH44" s="17"/>
      <c r="UI44" s="17"/>
      <c r="UJ44" s="17"/>
      <c r="UK44" s="17"/>
      <c r="UL44" s="17"/>
      <c r="UM44" s="17"/>
      <c r="UN44" s="17"/>
      <c r="UO44" s="17"/>
      <c r="UP44" s="17"/>
      <c r="UQ44" s="17"/>
      <c r="UR44" s="17"/>
      <c r="US44" s="17"/>
      <c r="UT44" s="17"/>
      <c r="UU44" s="17"/>
      <c r="UV44" s="17"/>
      <c r="UW44" s="17"/>
      <c r="UX44" s="17"/>
      <c r="UY44" s="17"/>
      <c r="UZ44" s="17"/>
      <c r="VA44" s="17"/>
      <c r="VB44" s="17"/>
      <c r="VC44" s="17"/>
      <c r="VD44" s="17"/>
      <c r="VE44" s="17"/>
      <c r="VF44" s="17"/>
      <c r="VG44" s="17"/>
      <c r="VH44" s="17"/>
      <c r="VI44" s="17"/>
      <c r="VJ44" s="17"/>
      <c r="VK44" s="17"/>
      <c r="VL44" s="17"/>
      <c r="VM44" s="17"/>
      <c r="VN44" s="17"/>
      <c r="VO44" s="17"/>
      <c r="VP44" s="17"/>
      <c r="VQ44" s="17"/>
      <c r="VR44" s="17"/>
      <c r="VS44" s="17"/>
      <c r="VT44" s="17"/>
      <c r="VU44" s="17"/>
      <c r="VV44" s="17"/>
      <c r="VW44" s="17"/>
      <c r="VX44" s="17"/>
      <c r="VY44" s="17"/>
      <c r="VZ44" s="17"/>
      <c r="WA44" s="17"/>
      <c r="WB44" s="17"/>
      <c r="WC44" s="17"/>
      <c r="WD44" s="17"/>
      <c r="WE44" s="17"/>
      <c r="WF44" s="17"/>
      <c r="WG44" s="17"/>
      <c r="WH44" s="17"/>
      <c r="WI44" s="17"/>
      <c r="WJ44" s="17"/>
      <c r="WK44" s="17"/>
      <c r="WL44" s="17"/>
      <c r="WM44" s="17"/>
      <c r="WN44" s="17"/>
      <c r="WO44" s="17"/>
      <c r="WP44" s="17"/>
      <c r="WQ44" s="17"/>
      <c r="WR44" s="17"/>
      <c r="WS44" s="17"/>
      <c r="WT44" s="17"/>
      <c r="WU44" s="17"/>
      <c r="WV44" s="17"/>
      <c r="WW44" s="17"/>
      <c r="WX44" s="17"/>
      <c r="WY44" s="17"/>
      <c r="WZ44" s="17"/>
      <c r="XA44" s="17"/>
      <c r="XB44" s="17"/>
      <c r="XC44" s="17"/>
      <c r="XD44" s="17"/>
      <c r="XE44" s="17"/>
      <c r="XF44" s="17"/>
      <c r="XG44" s="17"/>
      <c r="XH44" s="17"/>
      <c r="XI44" s="17"/>
      <c r="XJ44" s="17"/>
      <c r="XK44" s="17"/>
      <c r="XL44" s="17"/>
      <c r="XM44" s="17"/>
      <c r="XN44" s="17"/>
      <c r="XO44" s="17"/>
      <c r="XP44" s="17"/>
      <c r="XQ44" s="17"/>
      <c r="XR44" s="17"/>
      <c r="XS44" s="17"/>
      <c r="XT44" s="17"/>
      <c r="XU44" s="17"/>
      <c r="XV44" s="17"/>
      <c r="XW44" s="17"/>
      <c r="XX44" s="17"/>
      <c r="XY44" s="17"/>
      <c r="XZ44" s="17"/>
      <c r="YA44" s="17"/>
      <c r="YB44" s="17"/>
      <c r="YC44" s="17"/>
      <c r="YD44" s="17"/>
      <c r="YE44" s="17"/>
      <c r="YF44" s="17"/>
      <c r="YG44" s="17"/>
      <c r="YH44" s="17"/>
      <c r="YI44" s="17"/>
      <c r="YJ44" s="17"/>
      <c r="YK44" s="17"/>
      <c r="YL44" s="16">
        <v>29.23</v>
      </c>
      <c r="YM44" s="14" t="s">
        <v>3071</v>
      </c>
      <c r="YN44" s="17"/>
      <c r="YO44" s="17"/>
      <c r="YP44" s="17"/>
      <c r="YQ44" s="17"/>
      <c r="YR44" s="17"/>
      <c r="YS44" s="17"/>
      <c r="YT44" s="17"/>
      <c r="YU44" s="17"/>
      <c r="YV44" s="17"/>
      <c r="YW44" s="17"/>
      <c r="YX44" s="17"/>
      <c r="YY44" s="17"/>
      <c r="YZ44" s="17"/>
      <c r="ZA44" s="17"/>
      <c r="ZB44" s="17"/>
      <c r="ZC44" s="17"/>
      <c r="ZD44" s="17"/>
      <c r="ZE44" s="17"/>
      <c r="ZF44" s="17"/>
      <c r="ZG44" s="17"/>
      <c r="ZH44" s="17"/>
      <c r="ZI44" s="17"/>
      <c r="ZJ44" s="17"/>
      <c r="ZK44" s="17"/>
      <c r="ZL44" s="17"/>
      <c r="ZM44" s="17"/>
      <c r="ZN44" s="17"/>
      <c r="ZO44" s="17"/>
      <c r="ZP44" s="17"/>
      <c r="ZQ44" s="17"/>
      <c r="ZR44" s="17"/>
      <c r="ZS44" s="17"/>
      <c r="ZT44" s="17"/>
      <c r="ZU44" s="17"/>
      <c r="ZV44" s="17"/>
      <c r="ZW44" s="17"/>
      <c r="ZX44" s="17"/>
      <c r="ZY44" s="14" t="s">
        <v>3072</v>
      </c>
      <c r="AAA44" s="17"/>
      <c r="AAB44" s="17"/>
      <c r="AAC44" s="17"/>
      <c r="AAD44" s="17"/>
      <c r="AAE44" s="17"/>
      <c r="AAF44" s="17"/>
      <c r="AAG44" s="17"/>
      <c r="AAH44" s="17"/>
      <c r="AAI44" s="17"/>
      <c r="AAJ44" s="17"/>
      <c r="AAK44" s="17"/>
      <c r="AAL44" s="17"/>
      <c r="AAM44" s="17"/>
      <c r="AAN44" s="17"/>
      <c r="AAO44" s="17"/>
      <c r="AAP44" s="17"/>
      <c r="AAQ44" s="17"/>
      <c r="AAR44" s="17"/>
      <c r="AAS44" s="17"/>
      <c r="AAT44" s="17"/>
      <c r="AAU44" s="17"/>
      <c r="AAV44" s="17"/>
      <c r="AAW44" s="17"/>
      <c r="AAX44" s="17"/>
      <c r="AAY44" s="17"/>
      <c r="AAZ44" s="17"/>
      <c r="ABA44" s="17"/>
      <c r="ABB44" s="17"/>
      <c r="ABC44" s="17"/>
      <c r="ABD44" s="17"/>
      <c r="ABE44" s="17"/>
      <c r="ABF44" s="17"/>
      <c r="ABG44" s="17"/>
      <c r="ABH44" s="17"/>
      <c r="ABI44" s="17"/>
      <c r="ABJ44" s="17"/>
      <c r="ABK44" s="17"/>
      <c r="ABL44" s="17"/>
      <c r="ABM44" s="17"/>
      <c r="ABN44" s="17"/>
      <c r="ABO44" s="17"/>
      <c r="ABP44" s="17"/>
      <c r="ABQ44" s="17"/>
      <c r="ABR44" s="17"/>
      <c r="ABS44" s="17"/>
      <c r="ABT44" s="17"/>
      <c r="ABU44" s="17"/>
      <c r="ABV44" s="17"/>
      <c r="ABW44" s="17"/>
      <c r="ABX44" s="17"/>
      <c r="ABY44" s="17"/>
      <c r="ABZ44" s="17"/>
      <c r="ACA44" s="17"/>
      <c r="ACB44" s="17"/>
      <c r="ACC44" s="17"/>
      <c r="ACD44" s="17"/>
      <c r="ACE44" s="17"/>
      <c r="ACF44" s="17"/>
      <c r="ACG44" s="17"/>
      <c r="ACH44" s="17"/>
      <c r="ACI44" s="17"/>
      <c r="ACJ44" s="17"/>
      <c r="ACK44" s="17"/>
      <c r="ACL44" s="17"/>
      <c r="ACM44" s="17"/>
      <c r="ACN44" s="17"/>
      <c r="ACO44" s="17"/>
      <c r="ACP44" s="17"/>
      <c r="ACQ44" s="17"/>
      <c r="ACR44" s="17"/>
      <c r="ACS44" s="17"/>
      <c r="ACT44" s="17"/>
      <c r="ACU44" s="17"/>
      <c r="ACV44" s="17"/>
      <c r="ACW44" s="17"/>
      <c r="ACX44" s="17"/>
      <c r="ACY44" s="17"/>
      <c r="ACZ44" s="17"/>
      <c r="ADA44" s="17"/>
      <c r="ADB44" s="17"/>
      <c r="ADC44" s="17"/>
      <c r="ADD44" s="17"/>
      <c r="ADE44" s="17"/>
      <c r="ADF44" s="17"/>
      <c r="ADG44" s="17"/>
      <c r="ADH44" s="17"/>
      <c r="ADI44" s="17"/>
      <c r="ADJ44" s="17"/>
      <c r="ADK44" s="17"/>
      <c r="ADL44" s="16">
        <v>15.0</v>
      </c>
      <c r="ADM44" s="17"/>
      <c r="ADN44" s="17"/>
      <c r="ADO44" s="17"/>
      <c r="ADP44" s="17"/>
      <c r="ADQ44" s="17"/>
      <c r="ADR44" s="17"/>
      <c r="ADS44" s="17"/>
      <c r="ADT44" s="17"/>
      <c r="ADU44" s="17"/>
      <c r="ADV44" s="17"/>
      <c r="ADW44" s="17"/>
      <c r="ADX44" s="17"/>
      <c r="ADY44" s="17"/>
      <c r="ADZ44" s="17"/>
      <c r="AEA44" s="17"/>
      <c r="AEB44" s="17"/>
      <c r="AEC44" s="17"/>
      <c r="AED44" s="17"/>
      <c r="AEE44" s="17"/>
      <c r="AEF44" s="17"/>
      <c r="AEG44" s="17"/>
      <c r="AEH44" s="17"/>
      <c r="AEI44" s="17"/>
      <c r="AEJ44" s="17"/>
      <c r="AEK44" s="17"/>
      <c r="AEL44" s="17"/>
      <c r="AEM44" s="17"/>
      <c r="AEN44" s="17"/>
      <c r="AEO44" s="17"/>
      <c r="AEP44" s="17"/>
      <c r="AEQ44" s="17"/>
      <c r="AER44" s="17"/>
      <c r="AES44" s="17"/>
      <c r="AET44" s="17"/>
      <c r="AEU44" s="17"/>
      <c r="AEV44" s="17"/>
      <c r="AEW44" s="17"/>
      <c r="AEX44" s="17"/>
      <c r="AEY44" s="17"/>
      <c r="AEZ44" s="17"/>
      <c r="AFA44" s="17"/>
      <c r="AFB44" s="17"/>
      <c r="AFC44" s="17"/>
      <c r="AFD44" s="17"/>
      <c r="AFE44" s="17"/>
      <c r="AFF44" s="17"/>
      <c r="AFG44" s="17"/>
      <c r="AFH44" s="17"/>
      <c r="AFI44" s="17"/>
      <c r="AFJ44" s="17"/>
      <c r="AFK44" s="17"/>
      <c r="AFL44" s="17"/>
      <c r="AFM44" s="17"/>
      <c r="AFN44" s="17"/>
      <c r="AFO44" s="17"/>
      <c r="AFP44" s="17"/>
      <c r="AFQ44" s="17"/>
      <c r="AFR44" s="17"/>
      <c r="AFS44" s="17"/>
      <c r="AFT44" s="17"/>
      <c r="AFU44" s="17"/>
      <c r="AFV44" s="17"/>
      <c r="AFW44" s="17"/>
      <c r="AFX44" s="17"/>
      <c r="AFY44" s="17"/>
      <c r="AFZ44" s="17"/>
      <c r="AGA44" s="17"/>
      <c r="AGB44" s="17"/>
      <c r="AGC44" s="17"/>
      <c r="AGD44" s="17"/>
      <c r="AGE44" s="17"/>
      <c r="AGF44" s="17"/>
      <c r="AGG44" s="17"/>
      <c r="AGH44" s="17"/>
      <c r="AGI44" s="17"/>
      <c r="AGJ44" s="17"/>
      <c r="AGK44" s="17"/>
      <c r="AGL44" s="17"/>
      <c r="AGM44" s="17"/>
      <c r="AGN44" s="17"/>
      <c r="AGO44" s="17"/>
      <c r="AGP44" s="17"/>
      <c r="AGQ44" s="17"/>
      <c r="AGR44" s="17"/>
      <c r="AGS44" s="17"/>
      <c r="AGT44" s="17"/>
      <c r="AGU44" s="17"/>
      <c r="AGV44" s="17"/>
      <c r="AGW44" s="17"/>
      <c r="AGX44" s="17"/>
      <c r="AGY44" s="17"/>
      <c r="AGZ44" s="17"/>
      <c r="AHA44" s="17"/>
      <c r="AHB44" s="17"/>
      <c r="AHC44" s="17"/>
      <c r="AHD44" s="17"/>
      <c r="AHE44" s="17"/>
      <c r="AHF44" s="17"/>
      <c r="AHG44" s="17"/>
      <c r="AHH44" s="17"/>
      <c r="AHI44" s="17"/>
      <c r="AHJ44" s="17"/>
      <c r="AHK44" s="17"/>
      <c r="AHL44" s="17"/>
      <c r="AHM44" s="17"/>
      <c r="AHN44" s="17"/>
      <c r="AHO44" s="17"/>
      <c r="AHP44" s="17"/>
      <c r="AHQ44" s="17"/>
      <c r="AHR44" s="17"/>
      <c r="AHS44" s="17"/>
      <c r="AHT44" s="17"/>
      <c r="AHU44" s="17"/>
      <c r="AHV44" s="17"/>
      <c r="AHW44" s="17"/>
      <c r="AHX44" s="17"/>
      <c r="AHY44" s="17"/>
      <c r="AHZ44" s="17"/>
      <c r="AIA44" s="17"/>
      <c r="AIB44" s="17"/>
      <c r="AIC44" s="17"/>
      <c r="AID44" s="17"/>
      <c r="AIE44" s="17"/>
      <c r="AIF44" s="17"/>
      <c r="AIG44" s="17"/>
      <c r="AIH44" s="17"/>
      <c r="AII44" s="17"/>
      <c r="AIJ44" s="17"/>
      <c r="AIK44" s="17"/>
      <c r="AIL44" s="17"/>
      <c r="AIM44" s="17"/>
      <c r="AIN44" s="17"/>
      <c r="AIO44" s="17"/>
      <c r="AIP44" s="17"/>
      <c r="AIQ44" s="17"/>
      <c r="AIR44" s="17"/>
      <c r="AIS44" s="17"/>
      <c r="AIT44" s="17"/>
      <c r="AIU44" s="17"/>
      <c r="AIV44" s="17"/>
      <c r="AIW44" s="17"/>
      <c r="AIX44" s="17"/>
      <c r="AIY44" s="17"/>
      <c r="AIZ44" s="17"/>
      <c r="AJA44" s="17"/>
      <c r="AJB44" s="17"/>
      <c r="AJC44" s="17"/>
      <c r="AJD44" s="17"/>
      <c r="AJE44" s="17"/>
      <c r="AJF44" s="17"/>
      <c r="AJG44" s="17"/>
      <c r="AJH44" s="17"/>
      <c r="AJI44" s="17"/>
      <c r="AJJ44" s="17"/>
      <c r="AJK44" s="17"/>
      <c r="AJL44" s="17"/>
      <c r="AJM44" s="17"/>
      <c r="AJN44" s="17"/>
      <c r="AJO44" s="17"/>
      <c r="AJP44" s="17"/>
      <c r="AJQ44" s="17"/>
      <c r="AJR44" s="17"/>
      <c r="AJS44" s="17"/>
      <c r="AJT44" s="17"/>
      <c r="AJU44" s="17"/>
      <c r="AJV44" s="17"/>
      <c r="AJW44" s="17"/>
      <c r="AJX44" s="17"/>
      <c r="AJY44" s="17"/>
      <c r="AJZ44" s="17"/>
      <c r="AKA44" s="17"/>
      <c r="AKB44" s="17"/>
      <c r="AKC44" s="17"/>
      <c r="AKD44" s="17"/>
      <c r="AKE44" s="17"/>
      <c r="AKF44" s="17"/>
      <c r="AKG44" s="17"/>
      <c r="AKH44" s="17"/>
      <c r="AKI44" s="17"/>
      <c r="AKJ44" s="17"/>
      <c r="AKK44" s="17"/>
      <c r="AKL44" s="17"/>
      <c r="AKM44" s="17"/>
      <c r="AKN44" s="17"/>
      <c r="AKO44" s="17"/>
      <c r="AKP44" s="17"/>
      <c r="AKQ44" s="17"/>
      <c r="AKR44" s="17"/>
      <c r="AKS44" s="17"/>
      <c r="AKT44" s="17"/>
      <c r="AKU44" s="17"/>
      <c r="AKV44" s="17"/>
      <c r="AKW44" s="17"/>
      <c r="AKX44" s="17"/>
      <c r="AKY44" s="17"/>
      <c r="AKZ44" s="17"/>
      <c r="ALA44" s="17"/>
      <c r="ALB44" s="17"/>
      <c r="ALC44" s="17"/>
      <c r="ALD44" s="17"/>
      <c r="ALE44" s="17"/>
      <c r="ALF44" s="17"/>
      <c r="ALG44" s="17"/>
      <c r="ALH44" s="17"/>
      <c r="ALI44" s="17"/>
      <c r="ALJ44" s="17"/>
      <c r="ALK44" s="17"/>
      <c r="ALL44" s="17"/>
      <c r="ALM44" s="17"/>
      <c r="ALN44" s="17"/>
      <c r="ALO44" s="17"/>
      <c r="ALP44" s="17"/>
      <c r="ALQ44" s="17"/>
      <c r="ALR44" s="17"/>
      <c r="ALS44" s="17"/>
      <c r="ALT44" s="16">
        <v>102.0</v>
      </c>
      <c r="ALU44" s="17"/>
      <c r="ALV44" s="17"/>
      <c r="ALW44" s="17"/>
      <c r="ALX44" s="17"/>
      <c r="ALY44" s="17"/>
      <c r="ALZ44" s="17"/>
      <c r="AMA44" s="17"/>
      <c r="AMB44" s="17"/>
      <c r="AMC44" s="17"/>
      <c r="AMD44" s="17"/>
      <c r="AME44" s="17"/>
      <c r="AMF44" s="17"/>
      <c r="AMG44" s="17"/>
      <c r="AMH44" s="17"/>
      <c r="AMI44" s="17"/>
      <c r="AMJ44" s="17"/>
      <c r="AMK44" s="17"/>
      <c r="AML44" s="17"/>
      <c r="AMM44" s="17"/>
      <c r="AMN44" s="17"/>
      <c r="AMO44" s="17"/>
      <c r="AMP44" s="17"/>
      <c r="AMQ44" s="17"/>
      <c r="AMR44" s="17"/>
      <c r="AMS44" s="17"/>
      <c r="AMT44" s="17"/>
      <c r="AMU44" s="17"/>
      <c r="AMV44" s="17"/>
      <c r="AMW44" s="17"/>
      <c r="AMX44" s="17"/>
      <c r="AMY44" s="17"/>
      <c r="AMZ44" s="17"/>
      <c r="ANA44" s="17"/>
      <c r="ANB44" s="17"/>
      <c r="ANC44" s="17"/>
      <c r="AND44" s="17"/>
      <c r="ANE44" s="17"/>
      <c r="ANF44" s="17"/>
      <c r="ANG44" s="17"/>
      <c r="ANH44" s="17"/>
      <c r="ANI44" s="17"/>
      <c r="ANJ44" s="17"/>
      <c r="ANK44" s="17"/>
      <c r="ANL44" s="17"/>
      <c r="ANM44" s="17"/>
      <c r="ANN44" s="17"/>
      <c r="ANO44" s="17"/>
      <c r="ANP44" s="17"/>
      <c r="ANQ44" s="17"/>
      <c r="ANR44" s="17"/>
      <c r="ANS44" s="17"/>
      <c r="ANT44" s="17"/>
      <c r="ANU44" s="17"/>
      <c r="ANV44" s="17"/>
      <c r="ANW44" s="17"/>
      <c r="ANX44" s="17"/>
      <c r="ANY44" s="17"/>
      <c r="ANZ44" s="17"/>
      <c r="AOA44" s="17"/>
      <c r="AOB44" s="17"/>
      <c r="AOC44" s="17"/>
      <c r="AOD44" s="17"/>
      <c r="AOE44" s="17"/>
      <c r="AOF44" s="17"/>
      <c r="AOG44" s="17"/>
      <c r="AOH44" s="17"/>
      <c r="AOI44" s="17"/>
      <c r="AOJ44" s="17"/>
      <c r="AOK44" s="17"/>
      <c r="AOL44" s="17"/>
      <c r="AOM44" s="17"/>
      <c r="AON44" s="17"/>
      <c r="AOO44" s="17"/>
      <c r="AOP44" s="17"/>
      <c r="AOQ44" s="17"/>
      <c r="AOR44" s="17"/>
      <c r="AOS44" s="17"/>
      <c r="AOT44" s="17"/>
      <c r="AOU44" s="17"/>
      <c r="AOV44" s="17"/>
      <c r="AOW44" s="17"/>
      <c r="AOX44" s="17"/>
      <c r="AOY44" s="17"/>
      <c r="AOZ44" s="17"/>
      <c r="APA44" s="17"/>
      <c r="APB44" s="17"/>
      <c r="APC44" s="17"/>
      <c r="APD44" s="17"/>
      <c r="APE44" s="17"/>
      <c r="APF44" s="17"/>
      <c r="APG44" s="17"/>
      <c r="APH44" s="17"/>
      <c r="API44" s="17"/>
      <c r="APJ44" s="17"/>
      <c r="APK44" s="17"/>
      <c r="APL44" s="17"/>
      <c r="APM44" s="17"/>
      <c r="APN44" s="17"/>
      <c r="APO44" s="17"/>
      <c r="APP44" s="17"/>
      <c r="APQ44" s="17"/>
      <c r="APR44" s="17"/>
      <c r="APS44" s="17"/>
      <c r="APT44" s="17"/>
      <c r="APU44" s="17"/>
      <c r="APV44" s="17"/>
      <c r="APW44" s="17"/>
      <c r="APX44" s="17"/>
      <c r="APY44" s="17"/>
      <c r="APZ44" s="17"/>
      <c r="AQA44" s="17"/>
      <c r="AQB44" s="17"/>
      <c r="AQC44" s="17"/>
      <c r="AQD44" s="17"/>
      <c r="AQE44" s="17"/>
      <c r="AQF44" s="17"/>
      <c r="AQG44" s="17"/>
      <c r="AQH44" s="17"/>
      <c r="AQI44" s="17"/>
      <c r="AQJ44" s="17"/>
      <c r="AQK44" s="17"/>
      <c r="AQL44" s="17"/>
      <c r="AQM44" s="17"/>
      <c r="AQN44" s="17"/>
      <c r="AQO44" s="17"/>
      <c r="AQP44" s="17"/>
      <c r="AQQ44" s="17"/>
      <c r="AQR44" s="17"/>
      <c r="AQS44" s="17"/>
      <c r="AQT44" s="17"/>
      <c r="AQU44" s="17"/>
      <c r="AQV44" s="17"/>
      <c r="AQW44" s="17"/>
      <c r="AQX44" s="17"/>
      <c r="AQY44" s="17"/>
      <c r="AQZ44" s="17"/>
      <c r="ARA44" s="17"/>
      <c r="ARB44" s="17"/>
      <c r="ARC44" s="17"/>
      <c r="ARD44" s="17"/>
      <c r="ARE44" s="17"/>
      <c r="ARF44" s="17"/>
      <c r="ARG44" s="17"/>
      <c r="ARH44" s="17"/>
      <c r="ARI44" s="17"/>
      <c r="ARJ44" s="17"/>
      <c r="ARK44" s="17"/>
      <c r="ARL44" s="17"/>
      <c r="ARM44" s="17"/>
      <c r="ARN44" s="17"/>
      <c r="ARO44" s="17"/>
      <c r="ARP44" s="17"/>
      <c r="ARQ44" s="17"/>
      <c r="ARR44" s="17"/>
      <c r="ARS44" s="17"/>
      <c r="ART44" s="17"/>
      <c r="ARU44" s="17"/>
      <c r="ARV44" s="17"/>
      <c r="ARW44" s="17"/>
      <c r="ARX44" s="17"/>
      <c r="ARY44" s="17"/>
      <c r="ARZ44" s="17"/>
      <c r="ASA44" s="17"/>
      <c r="ASB44" s="17"/>
      <c r="ASC44" s="17"/>
      <c r="ASD44" s="17"/>
      <c r="ASE44" s="17"/>
      <c r="ASF44" s="17"/>
      <c r="ASG44" s="17"/>
      <c r="ASH44" s="17"/>
      <c r="ASI44" s="17"/>
      <c r="ASJ44" s="17"/>
      <c r="ASK44" s="17"/>
      <c r="ASL44" s="17"/>
      <c r="ASM44" s="17"/>
      <c r="ASN44" s="17"/>
      <c r="ASO44" s="17"/>
      <c r="ASP44" s="17"/>
      <c r="ASQ44" s="17"/>
      <c r="ASR44" s="17"/>
      <c r="ASS44" s="17"/>
      <c r="AST44" s="17"/>
      <c r="ASU44" s="17"/>
      <c r="ASV44" s="17"/>
      <c r="ASW44" s="17"/>
      <c r="ASX44" s="17"/>
      <c r="ASY44" s="17"/>
      <c r="ASZ44" s="17"/>
      <c r="ATA44" s="17"/>
      <c r="ATB44" s="17"/>
      <c r="ATC44" s="17"/>
      <c r="ATD44" s="17"/>
      <c r="ATE44" s="17"/>
      <c r="ATF44" s="17"/>
      <c r="ATG44" s="17"/>
      <c r="ATH44" s="17"/>
      <c r="ATI44" s="17"/>
      <c r="ATJ44" s="17"/>
      <c r="ATK44" s="17"/>
      <c r="ATL44" s="17"/>
      <c r="ATM44" s="17"/>
      <c r="ATN44" s="17"/>
      <c r="ATO44" s="17"/>
      <c r="ATP44" s="17"/>
      <c r="ATQ44" s="17"/>
      <c r="ATR44" s="17"/>
      <c r="ATS44" s="17"/>
      <c r="ATT44" s="17"/>
      <c r="ATU44" s="17"/>
      <c r="ATV44" s="17"/>
      <c r="ATW44" s="17"/>
      <c r="ATX44" s="17"/>
      <c r="ATY44" s="17"/>
      <c r="ATZ44" s="17"/>
      <c r="AUA44" s="17"/>
      <c r="AUB44" s="17"/>
      <c r="AUC44" s="17"/>
      <c r="AUD44" s="17"/>
      <c r="AUE44" s="17"/>
      <c r="AUF44" s="17"/>
      <c r="AUG44" s="17"/>
      <c r="AUH44" s="17"/>
      <c r="AUI44" s="17"/>
      <c r="AUJ44" s="17"/>
      <c r="AUK44" s="17"/>
      <c r="AUL44" s="17"/>
      <c r="AUM44" s="17"/>
      <c r="AUN44" s="17"/>
      <c r="AUO44" s="17"/>
      <c r="AUP44" s="17"/>
      <c r="AUQ44" s="17"/>
      <c r="AUR44" s="17"/>
      <c r="AUS44" s="17"/>
      <c r="AUT44" s="17"/>
      <c r="AUU44" s="17"/>
      <c r="AUV44" s="17"/>
      <c r="AUW44" s="17"/>
      <c r="AUX44" s="17"/>
      <c r="AUY44" s="17"/>
      <c r="AUZ44" s="17"/>
      <c r="AVA44" s="17"/>
      <c r="AVB44" s="17"/>
      <c r="AVC44" s="17"/>
      <c r="AVD44" s="17"/>
      <c r="AVE44" s="17"/>
      <c r="AVF44" s="17"/>
      <c r="AVG44" s="17"/>
      <c r="AVH44" s="17"/>
      <c r="AVI44" s="17"/>
      <c r="AVJ44" s="17"/>
      <c r="AVK44" s="17"/>
      <c r="AVL44" s="17"/>
      <c r="AVM44" s="17"/>
      <c r="AVN44" s="17"/>
      <c r="AVO44" s="17"/>
      <c r="AVP44" s="17"/>
      <c r="AVQ44" s="17"/>
      <c r="AVR44" s="17"/>
      <c r="AVS44" s="17"/>
      <c r="AVT44" s="17"/>
      <c r="AVU44" s="17"/>
      <c r="AVV44" s="17"/>
      <c r="AVW44" s="17"/>
      <c r="AVX44" s="17"/>
      <c r="AVY44" s="17"/>
      <c r="AVZ44" s="17"/>
      <c r="AWA44" s="17"/>
      <c r="AWB44" s="17"/>
      <c r="AWC44" s="17"/>
      <c r="AWD44" s="17"/>
      <c r="AWE44" s="17"/>
      <c r="AWF44" s="17"/>
      <c r="AWG44" s="17"/>
      <c r="AWH44" s="17"/>
      <c r="AWI44" s="17"/>
      <c r="AWJ44" s="17"/>
      <c r="AWK44" s="17"/>
      <c r="AWL44" s="17"/>
      <c r="AWM44" s="17"/>
      <c r="AWN44" s="17"/>
      <c r="AWO44" s="17"/>
      <c r="AWP44" s="17"/>
      <c r="AWQ44" s="17"/>
      <c r="AWR44" s="17"/>
      <c r="AWS44" s="17"/>
      <c r="AWT44" s="17"/>
      <c r="AWU44" s="17"/>
      <c r="AWV44" s="17"/>
      <c r="AWW44" s="17"/>
      <c r="AWX44" s="17"/>
      <c r="AWY44" s="17"/>
      <c r="AWZ44" s="17"/>
      <c r="AXA44" s="17"/>
      <c r="AXB44" s="17"/>
      <c r="AXC44" s="17"/>
      <c r="AXD44" s="17"/>
      <c r="AXE44" s="17"/>
      <c r="AXF44" s="17"/>
      <c r="AXG44" s="17"/>
      <c r="AXH44" s="17"/>
      <c r="AXI44" s="17"/>
      <c r="AXJ44" s="17"/>
      <c r="AXK44" s="17"/>
      <c r="AXL44" s="17"/>
      <c r="AXM44" s="17"/>
      <c r="AXN44" s="17"/>
      <c r="AXO44" s="17"/>
      <c r="AXP44" s="17"/>
      <c r="AXQ44" s="17"/>
      <c r="AXR44" s="17"/>
      <c r="AXS44" s="17"/>
      <c r="AXT44" s="17"/>
      <c r="AXU44" s="17"/>
      <c r="AXV44" s="17"/>
      <c r="AXW44" s="17"/>
      <c r="AXX44" s="17"/>
      <c r="AXY44" s="17"/>
      <c r="AXZ44" s="17"/>
      <c r="AYA44" s="17"/>
      <c r="AYB44" s="17"/>
      <c r="AYC44" s="17"/>
      <c r="AYD44" s="17"/>
      <c r="AYE44" s="17"/>
      <c r="AYF44" s="17"/>
      <c r="AYG44" s="17"/>
      <c r="AYH44" s="17"/>
      <c r="AYI44" s="17"/>
      <c r="AYJ44" s="17"/>
      <c r="AYK44" s="17"/>
      <c r="AYL44" s="17"/>
      <c r="AYM44" s="17"/>
      <c r="AYN44" s="17"/>
      <c r="AYO44" s="17"/>
      <c r="AYP44" s="17"/>
      <c r="AYQ44" s="17"/>
      <c r="AYR44" s="17"/>
      <c r="AYS44" s="17"/>
      <c r="AYT44" s="17"/>
      <c r="AYU44" s="17"/>
      <c r="AYV44" s="17"/>
      <c r="AYW44" s="17"/>
      <c r="AYX44" s="17"/>
      <c r="AYY44" s="17"/>
      <c r="AYZ44" s="17"/>
      <c r="AZA44" s="17"/>
      <c r="AZB44" s="17"/>
      <c r="AZC44" s="17"/>
      <c r="AZD44" s="17"/>
      <c r="AZE44" s="17"/>
      <c r="AZF44" s="17"/>
      <c r="AZG44" s="17"/>
      <c r="AZH44" s="17"/>
      <c r="AZI44" s="17"/>
      <c r="AZJ44" s="17"/>
      <c r="AZK44" s="17"/>
      <c r="AZL44" s="17"/>
      <c r="AZM44" s="17"/>
      <c r="AZN44" s="17"/>
      <c r="AZO44" s="17"/>
      <c r="AZP44" s="17"/>
      <c r="AZQ44" s="17"/>
      <c r="AZR44" s="17"/>
      <c r="AZS44" s="17"/>
      <c r="AZT44" s="17"/>
      <c r="AZU44" s="17"/>
      <c r="AZV44" s="17"/>
      <c r="AZW44" s="17"/>
      <c r="AZX44" s="17"/>
      <c r="AZY44" s="17"/>
      <c r="AZZ44" s="17"/>
      <c r="BAA44" s="17"/>
      <c r="BAB44" s="17"/>
      <c r="BAC44" s="17"/>
      <c r="BAD44" s="17"/>
      <c r="BAE44" s="17"/>
      <c r="BAF44" s="17"/>
      <c r="BAG44" s="17"/>
      <c r="BAH44" s="17"/>
      <c r="BAI44" s="17"/>
      <c r="BAJ44" s="17"/>
      <c r="BAK44" s="17"/>
      <c r="BAL44" s="17"/>
      <c r="BAM44" s="17"/>
      <c r="BAN44" s="17"/>
      <c r="BAO44" s="17"/>
      <c r="BAP44" s="17"/>
      <c r="BAQ44" s="17"/>
      <c r="BAR44" s="17"/>
      <c r="BAS44" s="17"/>
      <c r="BAT44" s="17"/>
      <c r="BAU44" s="17"/>
      <c r="BAV44" s="17"/>
      <c r="BAW44" s="17"/>
      <c r="BAX44" s="17"/>
      <c r="BAY44" s="17"/>
      <c r="BAZ44" s="17"/>
      <c r="BBA44" s="17"/>
      <c r="BBB44" s="17"/>
      <c r="BBC44" s="17"/>
      <c r="BBD44" s="17"/>
      <c r="BBE44" s="17"/>
      <c r="BBF44" s="17"/>
      <c r="BBG44" s="17"/>
      <c r="BBH44" s="17"/>
      <c r="BBI44" s="17"/>
      <c r="BBJ44" s="17"/>
      <c r="BBK44" s="17"/>
      <c r="BBL44" s="17"/>
      <c r="BBM44" s="17"/>
      <c r="BBN44" s="17"/>
      <c r="BBO44" s="17"/>
      <c r="BBP44" s="17"/>
      <c r="BBQ44" s="17"/>
      <c r="BBR44" s="17"/>
      <c r="BBS44" s="17"/>
      <c r="BBT44" s="17"/>
      <c r="BBU44" s="17"/>
      <c r="BBV44" s="17"/>
      <c r="BBW44" s="17"/>
      <c r="BBX44" s="17"/>
      <c r="BBY44" s="17"/>
      <c r="BBZ44" s="17"/>
      <c r="BCA44" s="17"/>
      <c r="BCB44" s="17"/>
      <c r="BCC44" s="17"/>
      <c r="BCD44" s="17"/>
      <c r="BCE44" s="17"/>
      <c r="BCF44" s="17"/>
      <c r="BCG44" s="17"/>
      <c r="BCH44" s="17"/>
      <c r="BCI44" s="17"/>
      <c r="BCJ44" s="17"/>
      <c r="BCK44" s="17"/>
      <c r="BCL44" s="17"/>
      <c r="BCM44" s="17"/>
      <c r="BCN44" s="17"/>
      <c r="BCO44" s="17"/>
      <c r="BCP44" s="17"/>
      <c r="BCQ44" s="17"/>
      <c r="BCR44" s="17"/>
      <c r="BCS44" s="17"/>
      <c r="BCT44" s="17"/>
      <c r="BCU44" s="17"/>
      <c r="BCV44" s="17"/>
      <c r="BCW44" s="17"/>
      <c r="BCX44" s="17"/>
      <c r="BCY44" s="17"/>
      <c r="BCZ44" s="17"/>
      <c r="BDA44" s="17"/>
      <c r="BDB44" s="17"/>
      <c r="BDC44" s="17"/>
      <c r="BDD44" s="17"/>
      <c r="BDE44" s="17"/>
      <c r="BDF44" s="17"/>
      <c r="BDG44" s="17"/>
      <c r="BDH44" s="17"/>
      <c r="BDI44" s="17"/>
      <c r="BDJ44" s="17"/>
      <c r="BDK44" s="17"/>
      <c r="BDL44" s="17"/>
      <c r="BDM44" s="17"/>
      <c r="BDN44" s="17"/>
      <c r="BDO44" s="17"/>
      <c r="BDP44" s="17"/>
      <c r="BDQ44" s="17"/>
      <c r="BDR44" s="17"/>
      <c r="BDS44" s="17"/>
      <c r="BDT44" s="17"/>
      <c r="BDU44" s="17"/>
      <c r="BDV44" s="17"/>
      <c r="BDW44" s="17"/>
      <c r="BDX44" s="17"/>
      <c r="BDY44" s="17"/>
      <c r="BDZ44" s="17"/>
      <c r="BEA44" s="17"/>
      <c r="BEB44" s="17"/>
      <c r="BEC44" s="17"/>
      <c r="BED44" s="17"/>
      <c r="BEE44" s="17"/>
      <c r="BEF44" s="17"/>
      <c r="BEG44" s="17"/>
      <c r="BEH44" s="17"/>
      <c r="BEI44" s="17"/>
      <c r="BEJ44" s="17"/>
      <c r="BEK44" s="17"/>
      <c r="BEL44" s="17"/>
      <c r="BEM44" s="17"/>
      <c r="BEN44" s="17"/>
      <c r="BEO44" s="17"/>
      <c r="BEP44" s="17"/>
      <c r="BEQ44" s="17"/>
      <c r="BER44" s="17"/>
      <c r="BES44" s="17"/>
      <c r="BET44" s="17"/>
      <c r="BEU44" s="17"/>
      <c r="BEV44" s="17"/>
      <c r="BEW44" s="17"/>
      <c r="BEX44" s="17"/>
      <c r="BEY44" s="17"/>
      <c r="BEZ44" s="17"/>
      <c r="BFA44" s="17"/>
      <c r="BFB44" s="17"/>
      <c r="BFC44" s="17"/>
      <c r="BFD44" s="17"/>
      <c r="BFE44" s="17"/>
      <c r="BFF44" s="17"/>
      <c r="BFG44" s="17"/>
      <c r="BFH44" s="17"/>
      <c r="BFI44" s="17"/>
      <c r="BFJ44" s="17"/>
      <c r="BFK44" s="17"/>
      <c r="BFL44" s="17"/>
      <c r="BFM44" s="17"/>
      <c r="BFN44" s="17"/>
      <c r="BFO44" s="17"/>
      <c r="BFP44" s="17"/>
      <c r="BFQ44" s="17"/>
      <c r="BFR44" s="17"/>
      <c r="BFS44" s="17"/>
      <c r="BFT44" s="17"/>
      <c r="BFU44" s="17"/>
      <c r="BFV44" s="17"/>
      <c r="BFW44" s="17"/>
      <c r="BFX44" s="17"/>
      <c r="BFY44" s="17"/>
      <c r="BFZ44" s="17"/>
      <c r="BGA44" s="17"/>
      <c r="BGB44" s="17"/>
      <c r="BGC44" s="17"/>
      <c r="BGD44" s="17"/>
      <c r="BGE44" s="17"/>
      <c r="BGF44" s="17"/>
      <c r="BGG44" s="17"/>
      <c r="BGH44" s="17"/>
      <c r="BGI44" s="17"/>
      <c r="BGJ44" s="17"/>
      <c r="BGK44" s="17"/>
      <c r="BGL44" s="17"/>
      <c r="BGM44" s="17"/>
      <c r="BGN44" s="17"/>
      <c r="BGO44" s="17"/>
      <c r="BGP44" s="17"/>
      <c r="BGQ44" s="17"/>
      <c r="BGR44" s="17"/>
      <c r="BGS44" s="17"/>
      <c r="BGT44" s="17"/>
      <c r="BGU44" s="17"/>
      <c r="BGV44" s="17"/>
      <c r="BGW44" s="17"/>
      <c r="BGX44" s="17"/>
      <c r="BGY44" s="17"/>
      <c r="BGZ44" s="17"/>
      <c r="BHA44" s="17"/>
      <c r="BHB44" s="17"/>
      <c r="BHC44" s="17"/>
      <c r="BHD44" s="17"/>
      <c r="BHE44" s="17"/>
      <c r="BHF44" s="17"/>
      <c r="BHG44" s="17"/>
      <c r="BHH44" s="17"/>
      <c r="BHI44" s="17"/>
      <c r="BHJ44" s="17"/>
      <c r="BHK44" s="16">
        <v>95.5</v>
      </c>
      <c r="BHL44" s="16">
        <v>3.27001953</v>
      </c>
      <c r="BHM44" s="16">
        <v>1.0</v>
      </c>
      <c r="BHN44" s="17"/>
      <c r="BHO44" s="16">
        <v>65.0</v>
      </c>
      <c r="BHP44" s="14" t="s">
        <v>2574</v>
      </c>
      <c r="BHQ44" s="16">
        <v>9.68</v>
      </c>
      <c r="BHR44" s="17"/>
      <c r="BHS44" s="14" t="s">
        <v>3073</v>
      </c>
      <c r="BHT44" s="16">
        <v>19.01</v>
      </c>
      <c r="BHU44" s="16">
        <v>8.0</v>
      </c>
      <c r="BHV44" s="17"/>
      <c r="BHW44" s="17"/>
      <c r="BHX44" s="17"/>
      <c r="BHY44" s="17"/>
      <c r="BHZ44" s="17"/>
      <c r="BIA44" s="17"/>
      <c r="BIB44" s="17"/>
      <c r="BIC44" s="17"/>
      <c r="BID44" s="17"/>
      <c r="BIE44" s="17"/>
      <c r="BIF44" s="17"/>
      <c r="BIG44" s="17"/>
      <c r="BIH44" s="17"/>
      <c r="BII44" s="17"/>
      <c r="BIJ44" s="17"/>
      <c r="BIK44" s="17"/>
      <c r="BIL44" s="17"/>
      <c r="BIM44" s="17"/>
      <c r="BIN44" s="17"/>
      <c r="BIO44" s="17"/>
      <c r="BIP44" s="17"/>
      <c r="BIQ44" s="17"/>
      <c r="BIR44" s="17"/>
      <c r="BIS44" s="17"/>
      <c r="BIT44" s="17"/>
      <c r="BIU44" s="17"/>
      <c r="BIV44" s="17"/>
      <c r="BIW44" s="17"/>
      <c r="BIX44" s="17"/>
      <c r="BIY44" s="17"/>
      <c r="BIZ44" s="17"/>
      <c r="BJA44" s="17"/>
      <c r="BJB44" s="17"/>
      <c r="BJC44" s="17"/>
      <c r="BJD44" s="17"/>
      <c r="BJE44" s="17"/>
      <c r="BJF44" s="17"/>
      <c r="BJG44" s="17"/>
      <c r="BJH44" s="17"/>
      <c r="BJI44" s="17"/>
      <c r="BJJ44" s="17"/>
      <c r="BJK44" s="17"/>
      <c r="BJL44" s="17"/>
      <c r="BJM44" s="17"/>
      <c r="BJN44" s="17"/>
      <c r="BJO44" s="17"/>
      <c r="BJP44" s="17"/>
      <c r="BJQ44" s="17"/>
      <c r="BJR44" s="17"/>
      <c r="BJS44" s="17"/>
      <c r="BJT44" s="17"/>
      <c r="BJU44" s="17"/>
      <c r="BJV44" s="17"/>
      <c r="BJW44" s="17"/>
      <c r="BJX44" s="17"/>
      <c r="BJY44" s="17"/>
      <c r="BJZ44" s="17"/>
      <c r="BKA44" s="17"/>
      <c r="BKB44" s="17"/>
      <c r="BKC44" s="17"/>
      <c r="BKD44" s="17"/>
      <c r="BKE44" s="17"/>
      <c r="BKF44" s="17"/>
      <c r="BKG44" s="17"/>
      <c r="BKH44" s="17"/>
      <c r="BKI44" s="17"/>
      <c r="BKJ44" s="17"/>
      <c r="BKK44" s="17"/>
      <c r="BKL44" s="17"/>
      <c r="BKM44" s="17"/>
      <c r="BKN44" s="17"/>
      <c r="BKO44" s="17"/>
      <c r="BKP44" s="17"/>
      <c r="BKQ44" s="17"/>
      <c r="BKR44" s="17"/>
      <c r="BKS44" s="17"/>
      <c r="BKT44" s="17"/>
      <c r="BKU44" s="17"/>
      <c r="BKV44" s="17"/>
      <c r="BKW44" s="17"/>
      <c r="BKX44" s="17"/>
      <c r="BKY44" s="17"/>
      <c r="BKZ44" s="17"/>
      <c r="BLA44" s="17"/>
      <c r="BLB44" s="17"/>
      <c r="BLC44" s="17"/>
      <c r="BLD44" s="17"/>
      <c r="BLE44" s="17"/>
      <c r="BLF44" s="17"/>
      <c r="BLG44" s="17"/>
      <c r="BLH44" s="17"/>
      <c r="BLI44" s="17"/>
      <c r="BLJ44" s="17"/>
      <c r="BLK44" s="17"/>
      <c r="BLL44" s="17"/>
      <c r="BLM44" s="17"/>
      <c r="BLN44" s="17"/>
      <c r="BLO44" s="17"/>
      <c r="BLP44" s="17"/>
      <c r="BLQ44" s="17"/>
      <c r="BLR44" s="17"/>
      <c r="BLS44" s="17"/>
      <c r="BLT44" s="17"/>
      <c r="BLU44" s="17"/>
      <c r="BLV44" s="17"/>
      <c r="BLW44" s="17"/>
      <c r="BLX44" s="17"/>
      <c r="BLY44" s="17"/>
      <c r="BLZ44" s="17"/>
      <c r="BMA44" s="17"/>
      <c r="BMB44" s="17"/>
      <c r="BMC44" s="17"/>
      <c r="BMD44" s="17"/>
      <c r="BME44" s="17"/>
      <c r="BMF44" s="17"/>
      <c r="BMG44" s="17"/>
      <c r="BMH44" s="17"/>
      <c r="BMI44" s="17"/>
      <c r="BMJ44" s="17"/>
      <c r="BMK44" s="17"/>
      <c r="BML44" s="17"/>
      <c r="BMM44" s="17"/>
      <c r="BMN44" s="17"/>
      <c r="BMO44" s="17"/>
      <c r="BMP44" s="17"/>
      <c r="BMQ44" s="17"/>
      <c r="BMR44" s="17"/>
      <c r="BMS44" s="17"/>
      <c r="BMT44" s="17"/>
      <c r="BMU44" s="17"/>
      <c r="BMV44" s="17"/>
      <c r="BMW44" s="17"/>
      <c r="BMX44" s="17"/>
      <c r="BMY44" s="17"/>
      <c r="BMZ44" s="17"/>
      <c r="BNA44" s="17"/>
      <c r="BNB44" s="17"/>
      <c r="BNC44" s="17"/>
      <c r="BND44" s="17"/>
      <c r="BNE44" s="17"/>
      <c r="BNF44" s="17"/>
      <c r="BNG44" s="17"/>
      <c r="BNH44" s="17"/>
      <c r="BNI44" s="17"/>
      <c r="BNJ44" s="17"/>
      <c r="BNK44" s="17"/>
      <c r="BNL44" s="17"/>
      <c r="BNM44" s="17"/>
      <c r="BNN44" s="17"/>
      <c r="BNO44" s="17"/>
      <c r="BNP44" s="17"/>
      <c r="BNQ44" s="17"/>
      <c r="BNR44" s="17"/>
      <c r="BNS44" s="17"/>
      <c r="BNT44" s="17"/>
      <c r="BNU44" s="17"/>
      <c r="BNV44" s="17"/>
      <c r="BNW44" s="17"/>
      <c r="BNX44" s="17"/>
      <c r="BNY44" s="17"/>
      <c r="BNZ44" s="17"/>
      <c r="BOA44" s="17"/>
      <c r="BOB44" s="17"/>
      <c r="BOC44" s="17"/>
      <c r="BOD44" s="17"/>
      <c r="BOE44" s="17"/>
      <c r="BOF44" s="17"/>
      <c r="BOG44" s="17"/>
      <c r="BOH44" s="17"/>
      <c r="BOI44" s="17"/>
      <c r="BOJ44" s="17"/>
      <c r="BOK44" s="17"/>
      <c r="BOL44" s="17"/>
      <c r="BOM44" s="17"/>
      <c r="BON44" s="17"/>
      <c r="BOO44" s="17"/>
      <c r="BOP44" s="17"/>
      <c r="BOQ44" s="17"/>
      <c r="BOR44" s="17"/>
      <c r="BOS44" s="17"/>
      <c r="BOT44" s="17"/>
      <c r="BOU44" s="17"/>
      <c r="BOV44" s="17"/>
      <c r="BOW44" s="17"/>
      <c r="BOX44" s="17"/>
      <c r="BOY44" s="17"/>
      <c r="BOZ44" s="17"/>
      <c r="BPA44" s="17"/>
      <c r="BPB44" s="17"/>
      <c r="BPC44" s="17"/>
      <c r="BPD44" s="17"/>
      <c r="BPE44" s="17"/>
      <c r="BPF44" s="17"/>
      <c r="BPG44" s="17"/>
      <c r="BPH44" s="17"/>
      <c r="BPI44" s="17"/>
      <c r="BPJ44" s="17"/>
      <c r="BPK44" s="17"/>
      <c r="BPL44" s="17"/>
      <c r="BPM44" s="17"/>
      <c r="BPN44" s="17"/>
      <c r="BPO44" s="17"/>
      <c r="BPP44" s="17"/>
      <c r="BPQ44" s="17"/>
      <c r="BPR44" s="17"/>
      <c r="BPS44" s="17"/>
      <c r="BPT44" s="17"/>
      <c r="BPU44" s="17"/>
      <c r="BPV44" s="17"/>
      <c r="BPW44" s="17"/>
      <c r="BPX44" s="17"/>
      <c r="BPY44" s="17"/>
      <c r="BPZ44" s="17"/>
      <c r="BQA44" s="17"/>
      <c r="BQB44" s="17"/>
      <c r="BQC44" s="17"/>
      <c r="BQD44" s="17"/>
      <c r="BQE44" s="17"/>
      <c r="BQF44" s="17"/>
      <c r="BQG44" s="17"/>
      <c r="BQH44" s="17"/>
      <c r="BQI44" s="17"/>
      <c r="BQJ44" s="17"/>
      <c r="BQK44" s="17"/>
      <c r="BQL44" s="17"/>
      <c r="BQM44" s="17"/>
      <c r="BQN44" s="17"/>
      <c r="BQO44" s="17"/>
      <c r="BQP44" s="17"/>
      <c r="BQQ44" s="17"/>
      <c r="BQR44" s="17"/>
      <c r="BQS44" s="17"/>
      <c r="BQT44" s="17"/>
      <c r="BQU44" s="17"/>
      <c r="BQV44" s="17"/>
      <c r="BQW44" s="17"/>
      <c r="BQX44" s="17"/>
      <c r="BQY44" s="17"/>
      <c r="BQZ44" s="17"/>
      <c r="BRA44" s="17"/>
      <c r="BRB44" s="17"/>
      <c r="BRC44" s="17"/>
      <c r="BRD44" s="17"/>
      <c r="BRE44" s="17"/>
      <c r="BRF44" s="17"/>
      <c r="BRG44" s="17"/>
      <c r="BRH44" s="17"/>
      <c r="BRI44" s="17"/>
      <c r="BRJ44" s="17"/>
      <c r="BRK44" s="17"/>
      <c r="BRL44" s="17"/>
      <c r="BRM44" s="17"/>
      <c r="BRN44" s="17"/>
      <c r="BRO44" s="17"/>
      <c r="BRP44" s="17"/>
      <c r="BRQ44" s="17"/>
      <c r="BRR44" s="17"/>
      <c r="BRS44" s="17"/>
      <c r="BRT44" s="17"/>
      <c r="BRU44" s="17"/>
      <c r="BRV44" s="17"/>
      <c r="BRW44" s="17"/>
      <c r="BRX44" s="17"/>
      <c r="BRY44" s="17"/>
      <c r="BRZ44" s="17"/>
      <c r="BSA44" s="17"/>
      <c r="BSB44" s="17"/>
      <c r="BSC44" s="17"/>
      <c r="BSD44" s="17"/>
      <c r="BSE44" s="17"/>
      <c r="BSF44" s="17"/>
      <c r="BSG44" s="17"/>
      <c r="BSH44" s="17"/>
      <c r="BSI44" s="17"/>
      <c r="BSJ44" s="17"/>
      <c r="BSK44" s="17"/>
      <c r="BSL44" s="17"/>
      <c r="BSM44" s="17"/>
      <c r="BSN44" s="17"/>
      <c r="BSO44" s="17"/>
      <c r="BSP44" s="17"/>
      <c r="BSQ44" s="17"/>
      <c r="BSR44" s="17"/>
      <c r="BSS44" s="17"/>
      <c r="BST44" s="17"/>
      <c r="BSU44" s="17"/>
      <c r="BSV44" s="17"/>
      <c r="BSW44" s="17"/>
      <c r="BSX44" s="17"/>
      <c r="BSY44" s="17"/>
      <c r="BSZ44" s="17"/>
      <c r="BTA44" s="17"/>
      <c r="BTB44" s="17"/>
      <c r="BTC44" s="17"/>
      <c r="BTD44" s="17"/>
      <c r="BTE44" s="17"/>
      <c r="BTF44" s="17"/>
      <c r="BTG44" s="17"/>
      <c r="BTH44" s="17"/>
      <c r="BTI44" s="17"/>
      <c r="BTJ44" s="17"/>
      <c r="BTK44" s="17"/>
      <c r="BTL44" s="17"/>
      <c r="BTM44" s="17"/>
      <c r="BTN44" s="17"/>
      <c r="BTO44" s="17"/>
      <c r="BTP44" s="17"/>
      <c r="BTQ44" s="17"/>
      <c r="BTR44" s="17"/>
      <c r="BTS44" s="17"/>
      <c r="BTT44" s="17"/>
      <c r="BTU44" s="17"/>
      <c r="BTV44" s="17"/>
      <c r="BTW44" s="17"/>
      <c r="BTX44" s="17"/>
      <c r="BTY44" s="17"/>
      <c r="BTZ44" s="17"/>
      <c r="BUA44" s="17"/>
      <c r="BUB44" s="17"/>
      <c r="BUC44" s="17"/>
      <c r="BUD44" s="17"/>
      <c r="BUE44" s="17"/>
      <c r="BUF44" s="17"/>
      <c r="BUG44" s="17"/>
      <c r="BUH44" s="17"/>
      <c r="BUI44" s="17"/>
      <c r="BUJ44" s="17"/>
      <c r="BUK44" s="17"/>
      <c r="BUL44" s="17"/>
      <c r="BUM44" s="17"/>
      <c r="BUN44" s="17"/>
      <c r="BUO44" s="17"/>
      <c r="BUP44" s="17"/>
      <c r="BUQ44" s="17"/>
      <c r="BUR44" s="17"/>
      <c r="BUS44" s="17"/>
      <c r="BUT44" s="17"/>
      <c r="BUU44" s="17"/>
      <c r="BUV44" s="17"/>
      <c r="BUW44" s="17"/>
      <c r="BUX44" s="17"/>
      <c r="BUY44" s="17"/>
      <c r="BUZ44" s="17"/>
      <c r="BVA44" s="17"/>
      <c r="BVB44" s="17"/>
      <c r="BVC44" s="17"/>
      <c r="BVD44" s="17"/>
      <c r="BVE44" s="17"/>
      <c r="BVF44" s="17"/>
      <c r="BVG44" s="17"/>
      <c r="BVH44" s="17"/>
      <c r="BVI44" s="17"/>
      <c r="BVJ44" s="17"/>
      <c r="BVK44" s="17"/>
      <c r="BVL44" s="17"/>
      <c r="BVM44" s="17"/>
      <c r="BVN44" s="17"/>
      <c r="BVO44" s="17"/>
      <c r="BVP44" s="17"/>
      <c r="BVQ44" s="17"/>
      <c r="BVR44" s="17"/>
      <c r="BVS44" s="17"/>
      <c r="BVT44" s="17"/>
      <c r="BVU44" s="17"/>
      <c r="BVV44" s="17"/>
      <c r="BVW44" s="17"/>
      <c r="BVX44" s="17"/>
      <c r="BVY44" s="17"/>
      <c r="BVZ44" s="17"/>
      <c r="BWA44" s="17"/>
      <c r="BWB44" s="17"/>
      <c r="BWC44" s="17"/>
      <c r="BWD44" s="17"/>
      <c r="BWE44" s="17"/>
      <c r="BWF44" s="17"/>
      <c r="BWG44" s="17"/>
      <c r="BWH44" s="17"/>
      <c r="BWI44" s="17"/>
      <c r="BWJ44" s="17"/>
      <c r="BWK44" s="17"/>
      <c r="BWL44" s="17"/>
      <c r="BWM44" s="17"/>
      <c r="BWN44" s="17"/>
      <c r="BWO44" s="17"/>
      <c r="BWP44" s="17"/>
      <c r="BWQ44" s="17"/>
      <c r="BWR44" s="17"/>
      <c r="BWS44" s="17"/>
      <c r="BWT44" s="17"/>
      <c r="BWU44" s="17"/>
      <c r="BWV44" s="17"/>
      <c r="BWW44" s="17"/>
      <c r="BWX44" s="17"/>
      <c r="BWY44" s="17"/>
      <c r="BWZ44" s="17"/>
      <c r="BXA44" s="17"/>
      <c r="BXB44" s="17"/>
      <c r="BXC44" s="17"/>
      <c r="BXD44" s="17"/>
      <c r="BXE44" s="17"/>
      <c r="BXF44" s="17"/>
      <c r="BXG44" s="17"/>
      <c r="BXH44" s="17"/>
      <c r="BXI44" s="17"/>
      <c r="BXJ44" s="17"/>
      <c r="BXK44" s="17"/>
      <c r="BXL44" s="17"/>
      <c r="BXM44" s="17"/>
      <c r="BXN44" s="17"/>
      <c r="BXO44" s="17"/>
      <c r="BXP44" s="17"/>
      <c r="BXQ44" s="17"/>
      <c r="BXR44" s="17"/>
      <c r="BXS44" s="17"/>
      <c r="BXT44" s="17"/>
      <c r="BXU44" s="17"/>
      <c r="BXV44" s="17"/>
      <c r="BXW44" s="17"/>
      <c r="BXX44" s="17"/>
      <c r="BXY44" s="17"/>
      <c r="BXZ44" s="17"/>
      <c r="BYA44" s="17"/>
      <c r="BYB44" s="17"/>
      <c r="BYC44" s="17"/>
      <c r="BYD44" s="17"/>
      <c r="BYE44" s="17"/>
      <c r="BYF44" s="17"/>
      <c r="BYG44" s="17"/>
      <c r="BYH44" s="17"/>
      <c r="BYI44" s="17"/>
      <c r="BYJ44" s="17"/>
      <c r="BYK44" s="17"/>
      <c r="BYL44" s="17"/>
      <c r="BYM44" s="17"/>
      <c r="BYN44" s="17"/>
      <c r="BYO44" s="17"/>
      <c r="BYP44" s="17"/>
      <c r="BYQ44" s="17"/>
      <c r="BYR44" s="17"/>
      <c r="BYS44" s="17"/>
      <c r="BYT44" s="17"/>
      <c r="BYU44" s="17"/>
      <c r="BYV44" s="17"/>
      <c r="BYW44" s="17"/>
      <c r="BYX44" s="17"/>
      <c r="BYY44" s="17"/>
      <c r="BYZ44" s="17"/>
      <c r="BZA44" s="17"/>
      <c r="BZB44" s="17"/>
      <c r="BZC44" s="17"/>
      <c r="BZD44" s="17"/>
      <c r="BZE44" s="17"/>
      <c r="BZF44" s="17"/>
      <c r="BZG44" s="17"/>
      <c r="BZH44" s="17"/>
      <c r="BZI44" s="17"/>
      <c r="BZJ44" s="17"/>
      <c r="BZK44" s="17"/>
      <c r="BZL44" s="17"/>
      <c r="BZM44" s="17"/>
      <c r="BZN44" s="17"/>
      <c r="BZO44" s="17"/>
      <c r="BZP44" s="17"/>
      <c r="BZQ44" s="17"/>
      <c r="BZR44" s="17"/>
      <c r="BZS44" s="17"/>
      <c r="BZT44" s="17"/>
      <c r="BZU44" s="17"/>
      <c r="BZV44" s="17"/>
      <c r="BZW44" s="17"/>
      <c r="BZX44" s="17"/>
      <c r="BZY44" s="17"/>
      <c r="BZZ44" s="17"/>
      <c r="CAA44" s="17"/>
      <c r="CAB44" s="17"/>
      <c r="CAC44" s="17"/>
      <c r="CAD44" s="17"/>
      <c r="CAE44" s="17"/>
      <c r="CAF44" s="17"/>
      <c r="CAG44" s="17"/>
      <c r="CAH44" s="17"/>
      <c r="CAI44" s="17"/>
      <c r="CAJ44" s="17"/>
      <c r="CAK44" s="17"/>
      <c r="CAL44" s="17"/>
      <c r="CAM44" s="17"/>
      <c r="CAN44" s="17"/>
      <c r="CAO44" s="17"/>
      <c r="CAP44" s="17"/>
      <c r="CAQ44" s="17"/>
      <c r="CAR44" s="17"/>
      <c r="CAS44" s="17"/>
      <c r="CAT44" s="17"/>
      <c r="CAU44" s="17"/>
      <c r="CAV44" s="17"/>
      <c r="CAW44" s="17"/>
      <c r="CAX44" s="17"/>
      <c r="CAY44" s="17"/>
      <c r="CAZ44" s="17"/>
      <c r="CBA44" s="17"/>
      <c r="CBB44" s="17"/>
      <c r="CBC44" s="17"/>
      <c r="CBD44" s="17"/>
      <c r="CBE44" s="17"/>
      <c r="CBF44" s="17"/>
      <c r="CBG44" s="17"/>
      <c r="CBH44" s="17"/>
      <c r="CBI44" s="17"/>
      <c r="CBJ44" s="17"/>
      <c r="CBK44" s="17"/>
      <c r="CBL44" s="17"/>
      <c r="CBM44" s="17"/>
      <c r="CBN44" s="17"/>
      <c r="CBO44" s="17"/>
      <c r="CBP44" s="17"/>
      <c r="CBQ44" s="17"/>
      <c r="CBR44" s="17"/>
      <c r="CBS44" s="17"/>
      <c r="CBT44" s="17"/>
      <c r="CBU44" s="17"/>
      <c r="CBV44" s="17"/>
      <c r="CBW44" s="17"/>
      <c r="CBX44" s="17"/>
      <c r="CBY44" s="17"/>
      <c r="CBZ44" s="17"/>
      <c r="CCA44" s="17"/>
      <c r="CCB44" s="17"/>
      <c r="CCC44" s="17"/>
      <c r="CCD44" s="17"/>
      <c r="CCE44" s="17"/>
      <c r="CCF44" s="17"/>
      <c r="CCG44" s="17"/>
      <c r="CCH44" s="17"/>
      <c r="CCI44" s="17"/>
      <c r="CCJ44" s="17"/>
      <c r="CCK44" s="17"/>
      <c r="CCL44" s="17"/>
      <c r="CCM44" s="17"/>
      <c r="CCN44" s="17"/>
      <c r="CCO44" s="17"/>
      <c r="CCP44" s="17"/>
      <c r="CCQ44" s="17"/>
      <c r="CCR44" s="17"/>
      <c r="CCS44" s="17"/>
      <c r="CCT44" s="17"/>
      <c r="CCU44" s="17"/>
      <c r="CCV44" s="17"/>
      <c r="CCW44" s="17"/>
      <c r="CCX44" s="17"/>
      <c r="CCY44" s="17"/>
      <c r="CCZ44" s="17"/>
      <c r="CDA44" s="17"/>
      <c r="CDB44" s="17"/>
      <c r="CDC44" s="17"/>
      <c r="CDD44" s="17"/>
      <c r="CDE44" s="17"/>
      <c r="CDF44" s="17"/>
      <c r="CDG44" s="17"/>
      <c r="CDH44" s="17"/>
      <c r="CDI44" s="17"/>
      <c r="CDJ44" s="17"/>
      <c r="CDK44" s="17"/>
      <c r="CDL44" s="17"/>
      <c r="CDM44" s="17"/>
      <c r="CDN44" s="17"/>
      <c r="CDO44" s="17"/>
      <c r="CDP44" s="17"/>
      <c r="CDQ44" s="17"/>
      <c r="CDR44" s="17"/>
      <c r="CDS44" s="17"/>
      <c r="CDT44" s="17"/>
      <c r="CDU44" s="17"/>
    </row>
    <row r="45">
      <c r="A45" s="14" t="s">
        <v>3062</v>
      </c>
      <c r="B45" s="14" t="s">
        <v>3075</v>
      </c>
      <c r="C45" s="14" t="s">
        <v>2601</v>
      </c>
      <c r="D45" s="14" t="s">
        <v>2602</v>
      </c>
      <c r="E45" s="14" t="s">
        <v>3064</v>
      </c>
      <c r="F45" s="14" t="s">
        <v>2835</v>
      </c>
      <c r="I45" s="14" t="s">
        <v>3065</v>
      </c>
      <c r="J45" s="14" t="s">
        <v>2618</v>
      </c>
      <c r="K45" s="14" t="s">
        <v>2619</v>
      </c>
      <c r="L45" s="17"/>
      <c r="M45" s="17"/>
      <c r="N45" s="14" t="s">
        <v>21</v>
      </c>
      <c r="O45" s="14" t="s">
        <v>21</v>
      </c>
      <c r="P45" s="14" t="s">
        <v>21</v>
      </c>
      <c r="Q45" s="16">
        <v>11.0</v>
      </c>
      <c r="R45" s="16">
        <v>4045197.0</v>
      </c>
      <c r="S45" s="16">
        <v>4045197.0</v>
      </c>
      <c r="T45" s="14" t="s">
        <v>2630</v>
      </c>
      <c r="U45" s="14" t="s">
        <v>2622</v>
      </c>
      <c r="V45" s="14" t="s">
        <v>3066</v>
      </c>
      <c r="W45" s="14" t="s">
        <v>3067</v>
      </c>
      <c r="X45" s="16">
        <v>0.17</v>
      </c>
      <c r="Y45" s="17"/>
      <c r="Z45" s="16">
        <v>35.0</v>
      </c>
      <c r="AA45" s="16">
        <v>166.0</v>
      </c>
      <c r="AB45" s="17"/>
      <c r="AC45" s="17"/>
      <c r="AD45" s="16">
        <v>422.0</v>
      </c>
      <c r="AE45" s="22">
        <v>45363.0</v>
      </c>
      <c r="AF45" s="17"/>
      <c r="AG45" s="17"/>
      <c r="AH45" s="17"/>
      <c r="AI45" s="17"/>
      <c r="AJ45" s="17"/>
      <c r="AK45" s="14" t="s">
        <v>3068</v>
      </c>
      <c r="AL45" s="16">
        <v>63.0</v>
      </c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4" t="s">
        <v>2604</v>
      </c>
      <c r="BB45" s="17"/>
      <c r="BC45" s="17"/>
      <c r="BD45" s="17"/>
      <c r="BE45" s="17"/>
      <c r="BF45" s="17"/>
      <c r="BG45" s="16">
        <v>5.0</v>
      </c>
      <c r="BH45" s="14" t="s">
        <v>2564</v>
      </c>
      <c r="BI45" s="14" t="s">
        <v>2594</v>
      </c>
      <c r="BJ45" s="14" t="s">
        <v>2566</v>
      </c>
      <c r="BK45" s="17"/>
      <c r="BL45" s="17"/>
      <c r="BM45" s="16">
        <v>14.1</v>
      </c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4" t="s">
        <v>3069</v>
      </c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  <c r="KL45" s="17"/>
      <c r="KM45" s="17"/>
      <c r="KN45" s="17"/>
      <c r="KO45" s="17"/>
      <c r="KP45" s="17"/>
      <c r="KQ45" s="17"/>
      <c r="KR45" s="17"/>
      <c r="KS45" s="17"/>
      <c r="KT45" s="17"/>
      <c r="KU45" s="17"/>
      <c r="KV45" s="17"/>
      <c r="KW45" s="17"/>
      <c r="KX45" s="17"/>
      <c r="KY45" s="17"/>
      <c r="KZ45" s="17"/>
      <c r="LA45" s="17"/>
      <c r="LB45" s="17"/>
      <c r="LC45" s="17"/>
      <c r="LD45" s="17"/>
      <c r="LE45" s="17"/>
      <c r="LF45" s="17"/>
      <c r="LG45" s="17"/>
      <c r="LH45" s="17"/>
      <c r="LI45" s="17"/>
      <c r="LJ45" s="17"/>
      <c r="LK45" s="17"/>
      <c r="LL45" s="17"/>
      <c r="LM45" s="17"/>
      <c r="LN45" s="17"/>
      <c r="LO45" s="17"/>
      <c r="LP45" s="17"/>
      <c r="LQ45" s="17"/>
      <c r="LR45" s="17"/>
      <c r="LS45" s="17"/>
      <c r="LT45" s="17"/>
      <c r="LU45" s="17"/>
      <c r="LV45" s="17"/>
      <c r="LW45" s="17"/>
      <c r="LX45" s="17"/>
      <c r="LY45" s="17"/>
      <c r="LZ45" s="17"/>
      <c r="MA45" s="17"/>
      <c r="MB45" s="17"/>
      <c r="MC45" s="17"/>
      <c r="MD45" s="17"/>
      <c r="ME45" s="17"/>
      <c r="MF45" s="17"/>
      <c r="MG45" s="17"/>
      <c r="MH45" s="17"/>
      <c r="MI45" s="17"/>
      <c r="MJ45" s="17"/>
      <c r="MK45" s="17"/>
      <c r="ML45" s="17"/>
      <c r="MM45" s="17"/>
      <c r="MN45" s="17"/>
      <c r="MO45" s="17"/>
      <c r="MP45" s="17"/>
      <c r="MQ45" s="17"/>
      <c r="MR45" s="17"/>
      <c r="MS45" s="17"/>
      <c r="MT45" s="17"/>
      <c r="MU45" s="17"/>
      <c r="MV45" s="17"/>
      <c r="MW45" s="17"/>
      <c r="MX45" s="17"/>
      <c r="MY45" s="17"/>
      <c r="MZ45" s="17"/>
      <c r="NA45" s="17"/>
      <c r="NB45" s="17"/>
      <c r="NC45" s="17"/>
      <c r="ND45" s="17"/>
      <c r="NE45" s="17"/>
      <c r="NF45" s="17"/>
      <c r="NG45" s="17"/>
      <c r="NH45" s="17"/>
      <c r="NI45" s="17"/>
      <c r="NJ45" s="17"/>
      <c r="NK45" s="17"/>
      <c r="NL45" s="17"/>
      <c r="NM45" s="17"/>
      <c r="NN45" s="17"/>
      <c r="NO45" s="17"/>
      <c r="NP45" s="17"/>
      <c r="NQ45" s="17"/>
      <c r="NR45" s="17"/>
      <c r="NS45" s="17"/>
      <c r="NT45" s="17"/>
      <c r="NU45" s="17"/>
      <c r="NV45" s="17"/>
      <c r="NW45" s="17"/>
      <c r="NX45" s="17"/>
      <c r="NY45" s="17"/>
      <c r="NZ45" s="17"/>
      <c r="OA45" s="17"/>
      <c r="OB45" s="17"/>
      <c r="OC45" s="17"/>
      <c r="OD45" s="17"/>
      <c r="OE45" s="17"/>
      <c r="OF45" s="14" t="s">
        <v>2644</v>
      </c>
      <c r="OG45" s="17"/>
      <c r="OH45" s="17"/>
      <c r="OI45" s="17"/>
      <c r="OJ45" s="17"/>
      <c r="OK45" s="17"/>
      <c r="OL45" s="17"/>
      <c r="OM45" s="17"/>
      <c r="ON45" s="17"/>
      <c r="OO45" s="17"/>
      <c r="OP45" s="17"/>
      <c r="OQ45" s="17"/>
      <c r="OR45" s="17"/>
      <c r="OS45" s="17"/>
      <c r="OT45" s="17"/>
      <c r="OU45" s="17"/>
      <c r="OV45" s="17"/>
      <c r="OW45" s="17"/>
      <c r="OX45" s="17"/>
      <c r="OY45" s="17"/>
      <c r="OZ45" s="17"/>
      <c r="PA45" s="17"/>
      <c r="PB45" s="17"/>
      <c r="PC45" s="17"/>
      <c r="PD45" s="17"/>
      <c r="PE45" s="17"/>
      <c r="PF45" s="17"/>
      <c r="PG45" s="17"/>
      <c r="PH45" s="17"/>
      <c r="PI45" s="17"/>
      <c r="PJ45" s="17"/>
      <c r="PK45" s="17"/>
      <c r="PL45" s="17"/>
      <c r="PM45" s="17"/>
      <c r="PN45" s="17"/>
      <c r="PO45" s="17"/>
      <c r="PP45" s="17"/>
      <c r="PQ45" s="17"/>
      <c r="PR45" s="17"/>
      <c r="PS45" s="17"/>
      <c r="PT45" s="17"/>
      <c r="PU45" s="17"/>
      <c r="PV45" s="17"/>
      <c r="PW45" s="17"/>
      <c r="PX45" s="17"/>
      <c r="PY45" s="17"/>
      <c r="PZ45" s="17"/>
      <c r="QA45" s="17"/>
      <c r="QB45" s="17"/>
      <c r="QC45" s="17"/>
      <c r="QD45" s="14" t="s">
        <v>3070</v>
      </c>
      <c r="QF45" s="17"/>
      <c r="QG45" s="17"/>
      <c r="QH45" s="17"/>
      <c r="QI45" s="17"/>
      <c r="QJ45" s="17"/>
      <c r="QK45" s="17"/>
      <c r="QL45" s="17"/>
      <c r="QM45" s="17"/>
      <c r="QN45" s="17"/>
      <c r="QO45" s="17"/>
      <c r="QP45" s="17"/>
      <c r="QQ45" s="17"/>
      <c r="QR45" s="17"/>
      <c r="QS45" s="17"/>
      <c r="QT45" s="17"/>
      <c r="QU45" s="17"/>
      <c r="QV45" s="17"/>
      <c r="QW45" s="17"/>
      <c r="QX45" s="17"/>
      <c r="QY45" s="17"/>
      <c r="QZ45" s="17"/>
      <c r="RA45" s="17"/>
      <c r="RB45" s="17"/>
      <c r="RC45" s="17"/>
      <c r="RD45" s="17"/>
      <c r="RE45" s="17"/>
      <c r="RF45" s="17"/>
      <c r="RG45" s="17"/>
      <c r="RH45" s="17"/>
      <c r="RI45" s="17"/>
      <c r="RJ45" s="17"/>
      <c r="RK45" s="17"/>
      <c r="RL45" s="17"/>
      <c r="RM45" s="17"/>
      <c r="RN45" s="17"/>
      <c r="RO45" s="17"/>
      <c r="RP45" s="17"/>
      <c r="RQ45" s="17"/>
      <c r="RR45" s="17"/>
      <c r="RS45" s="17"/>
      <c r="RT45" s="17"/>
      <c r="RU45" s="17"/>
      <c r="RV45" s="17"/>
      <c r="RW45" s="17"/>
      <c r="RX45" s="17"/>
      <c r="RY45" s="17"/>
      <c r="RZ45" s="17"/>
      <c r="SA45" s="17"/>
      <c r="SB45" s="17"/>
      <c r="SC45" s="17"/>
      <c r="SD45" s="17"/>
      <c r="SE45" s="17"/>
      <c r="SF45" s="17"/>
      <c r="SG45" s="17"/>
      <c r="SH45" s="17"/>
      <c r="SI45" s="17"/>
      <c r="SJ45" s="17"/>
      <c r="SK45" s="17"/>
      <c r="SL45" s="17"/>
      <c r="SM45" s="17"/>
      <c r="SN45" s="17"/>
      <c r="SO45" s="17"/>
      <c r="SP45" s="17"/>
      <c r="SQ45" s="17"/>
      <c r="SR45" s="17"/>
      <c r="SS45" s="17"/>
      <c r="ST45" s="17"/>
      <c r="SU45" s="17"/>
      <c r="SV45" s="17"/>
      <c r="SW45" s="17"/>
      <c r="SX45" s="17"/>
      <c r="SY45" s="17"/>
      <c r="SZ45" s="17"/>
      <c r="TA45" s="17"/>
      <c r="TB45" s="17"/>
      <c r="TC45" s="17"/>
      <c r="TD45" s="17"/>
      <c r="TE45" s="17"/>
      <c r="TF45" s="17"/>
      <c r="TG45" s="17"/>
      <c r="TH45" s="17"/>
      <c r="TI45" s="17"/>
      <c r="TJ45" s="17"/>
      <c r="TK45" s="17"/>
      <c r="TL45" s="17"/>
      <c r="TM45" s="17"/>
      <c r="TN45" s="17"/>
      <c r="TO45" s="17"/>
      <c r="TP45" s="17"/>
      <c r="TQ45" s="17"/>
      <c r="TR45" s="17"/>
      <c r="TS45" s="17"/>
      <c r="TT45" s="17"/>
      <c r="TU45" s="17"/>
      <c r="TV45" s="17"/>
      <c r="TW45" s="17"/>
      <c r="TX45" s="17"/>
      <c r="TY45" s="17"/>
      <c r="TZ45" s="17"/>
      <c r="UA45" s="17"/>
      <c r="UB45" s="17"/>
      <c r="UC45" s="17"/>
      <c r="UD45" s="17"/>
      <c r="UE45" s="17"/>
      <c r="UF45" s="17"/>
      <c r="UG45" s="17"/>
      <c r="UH45" s="17"/>
      <c r="UI45" s="17"/>
      <c r="UJ45" s="17"/>
      <c r="UK45" s="17"/>
      <c r="UL45" s="17"/>
      <c r="UM45" s="17"/>
      <c r="UN45" s="17"/>
      <c r="UO45" s="17"/>
      <c r="UP45" s="17"/>
      <c r="UQ45" s="17"/>
      <c r="UR45" s="17"/>
      <c r="US45" s="17"/>
      <c r="UT45" s="17"/>
      <c r="UU45" s="17"/>
      <c r="UV45" s="17"/>
      <c r="UW45" s="17"/>
      <c r="UX45" s="17"/>
      <c r="UY45" s="17"/>
      <c r="UZ45" s="17"/>
      <c r="VA45" s="17"/>
      <c r="VB45" s="17"/>
      <c r="VC45" s="17"/>
      <c r="VD45" s="17"/>
      <c r="VE45" s="17"/>
      <c r="VF45" s="17"/>
      <c r="VG45" s="17"/>
      <c r="VH45" s="17"/>
      <c r="VI45" s="17"/>
      <c r="VJ45" s="17"/>
      <c r="VK45" s="17"/>
      <c r="VL45" s="17"/>
      <c r="VM45" s="17"/>
      <c r="VN45" s="17"/>
      <c r="VO45" s="17"/>
      <c r="VP45" s="17"/>
      <c r="VQ45" s="17"/>
      <c r="VR45" s="17"/>
      <c r="VS45" s="17"/>
      <c r="VT45" s="17"/>
      <c r="VU45" s="17"/>
      <c r="VV45" s="17"/>
      <c r="VW45" s="17"/>
      <c r="VX45" s="17"/>
      <c r="VY45" s="17"/>
      <c r="VZ45" s="17"/>
      <c r="WA45" s="17"/>
      <c r="WB45" s="17"/>
      <c r="WC45" s="17"/>
      <c r="WD45" s="17"/>
      <c r="WE45" s="17"/>
      <c r="WF45" s="17"/>
      <c r="WG45" s="17"/>
      <c r="WH45" s="17"/>
      <c r="WI45" s="17"/>
      <c r="WJ45" s="17"/>
      <c r="WK45" s="17"/>
      <c r="WL45" s="17"/>
      <c r="WM45" s="17"/>
      <c r="WN45" s="17"/>
      <c r="WO45" s="17"/>
      <c r="WP45" s="17"/>
      <c r="WQ45" s="17"/>
      <c r="WR45" s="17"/>
      <c r="WS45" s="17"/>
      <c r="WT45" s="17"/>
      <c r="WU45" s="17"/>
      <c r="WV45" s="17"/>
      <c r="WW45" s="17"/>
      <c r="WX45" s="17"/>
      <c r="WY45" s="17"/>
      <c r="WZ45" s="17"/>
      <c r="XA45" s="17"/>
      <c r="XB45" s="17"/>
      <c r="XC45" s="17"/>
      <c r="XD45" s="17"/>
      <c r="XE45" s="17"/>
      <c r="XF45" s="17"/>
      <c r="XG45" s="17"/>
      <c r="XH45" s="17"/>
      <c r="XI45" s="17"/>
      <c r="XJ45" s="17"/>
      <c r="XK45" s="17"/>
      <c r="XL45" s="17"/>
      <c r="XM45" s="17"/>
      <c r="XN45" s="17"/>
      <c r="XO45" s="17"/>
      <c r="XP45" s="17"/>
      <c r="XQ45" s="17"/>
      <c r="XR45" s="17"/>
      <c r="XS45" s="17"/>
      <c r="XT45" s="17"/>
      <c r="XU45" s="17"/>
      <c r="XV45" s="17"/>
      <c r="XW45" s="17"/>
      <c r="XX45" s="17"/>
      <c r="XY45" s="17"/>
      <c r="XZ45" s="17"/>
      <c r="YA45" s="17"/>
      <c r="YB45" s="17"/>
      <c r="YC45" s="17"/>
      <c r="YD45" s="17"/>
      <c r="YE45" s="17"/>
      <c r="YF45" s="17"/>
      <c r="YG45" s="17"/>
      <c r="YH45" s="17"/>
      <c r="YI45" s="17"/>
      <c r="YJ45" s="17"/>
      <c r="YK45" s="17"/>
      <c r="YL45" s="16">
        <v>29.23</v>
      </c>
      <c r="YM45" s="14" t="s">
        <v>3071</v>
      </c>
      <c r="YN45" s="17"/>
      <c r="YO45" s="17"/>
      <c r="YP45" s="17"/>
      <c r="YQ45" s="17"/>
      <c r="YR45" s="17"/>
      <c r="YS45" s="17"/>
      <c r="YT45" s="17"/>
      <c r="YU45" s="17"/>
      <c r="YV45" s="17"/>
      <c r="YW45" s="17"/>
      <c r="YX45" s="17"/>
      <c r="YY45" s="17"/>
      <c r="YZ45" s="17"/>
      <c r="ZA45" s="17"/>
      <c r="ZB45" s="17"/>
      <c r="ZC45" s="17"/>
      <c r="ZD45" s="17"/>
      <c r="ZE45" s="17"/>
      <c r="ZF45" s="17"/>
      <c r="ZG45" s="17"/>
      <c r="ZH45" s="17"/>
      <c r="ZI45" s="17"/>
      <c r="ZJ45" s="17"/>
      <c r="ZK45" s="17"/>
      <c r="ZL45" s="17"/>
      <c r="ZM45" s="17"/>
      <c r="ZN45" s="17"/>
      <c r="ZO45" s="17"/>
      <c r="ZP45" s="17"/>
      <c r="ZQ45" s="17"/>
      <c r="ZR45" s="17"/>
      <c r="ZS45" s="17"/>
      <c r="ZT45" s="17"/>
      <c r="ZU45" s="17"/>
      <c r="ZV45" s="17"/>
      <c r="ZW45" s="17"/>
      <c r="ZX45" s="17"/>
      <c r="ZY45" s="14" t="s">
        <v>3072</v>
      </c>
      <c r="AAA45" s="17"/>
      <c r="AAB45" s="17"/>
      <c r="AAC45" s="17"/>
      <c r="AAD45" s="17"/>
      <c r="AAE45" s="17"/>
      <c r="AAF45" s="17"/>
      <c r="AAG45" s="17"/>
      <c r="AAH45" s="17"/>
      <c r="AAI45" s="17"/>
      <c r="AAJ45" s="17"/>
      <c r="AAK45" s="17"/>
      <c r="AAL45" s="17"/>
      <c r="AAM45" s="17"/>
      <c r="AAN45" s="17"/>
      <c r="AAO45" s="17"/>
      <c r="AAP45" s="17"/>
      <c r="AAQ45" s="17"/>
      <c r="AAR45" s="17"/>
      <c r="AAS45" s="17"/>
      <c r="AAT45" s="17"/>
      <c r="AAU45" s="17"/>
      <c r="AAV45" s="17"/>
      <c r="AAW45" s="17"/>
      <c r="AAX45" s="17"/>
      <c r="AAY45" s="17"/>
      <c r="AAZ45" s="17"/>
      <c r="ABA45" s="17"/>
      <c r="ABB45" s="17"/>
      <c r="ABC45" s="17"/>
      <c r="ABD45" s="17"/>
      <c r="ABE45" s="17"/>
      <c r="ABF45" s="17"/>
      <c r="ABG45" s="17"/>
      <c r="ABH45" s="17"/>
      <c r="ABI45" s="17"/>
      <c r="ABJ45" s="17"/>
      <c r="ABK45" s="17"/>
      <c r="ABL45" s="17"/>
      <c r="ABM45" s="17"/>
      <c r="ABN45" s="17"/>
      <c r="ABO45" s="17"/>
      <c r="ABP45" s="17"/>
      <c r="ABQ45" s="17"/>
      <c r="ABR45" s="17"/>
      <c r="ABS45" s="17"/>
      <c r="ABT45" s="17"/>
      <c r="ABU45" s="17"/>
      <c r="ABV45" s="17"/>
      <c r="ABW45" s="17"/>
      <c r="ABX45" s="17"/>
      <c r="ABY45" s="17"/>
      <c r="ABZ45" s="17"/>
      <c r="ACA45" s="17"/>
      <c r="ACB45" s="17"/>
      <c r="ACC45" s="17"/>
      <c r="ACD45" s="17"/>
      <c r="ACE45" s="17"/>
      <c r="ACF45" s="17"/>
      <c r="ACG45" s="17"/>
      <c r="ACH45" s="17"/>
      <c r="ACI45" s="17"/>
      <c r="ACJ45" s="17"/>
      <c r="ACK45" s="17"/>
      <c r="ACL45" s="17"/>
      <c r="ACM45" s="17"/>
      <c r="ACN45" s="17"/>
      <c r="ACO45" s="17"/>
      <c r="ACP45" s="17"/>
      <c r="ACQ45" s="17"/>
      <c r="ACR45" s="17"/>
      <c r="ACS45" s="17"/>
      <c r="ACT45" s="17"/>
      <c r="ACU45" s="17"/>
      <c r="ACV45" s="17"/>
      <c r="ACW45" s="17"/>
      <c r="ACX45" s="17"/>
      <c r="ACY45" s="17"/>
      <c r="ACZ45" s="17"/>
      <c r="ADA45" s="17"/>
      <c r="ADB45" s="17"/>
      <c r="ADC45" s="17"/>
      <c r="ADD45" s="17"/>
      <c r="ADE45" s="17"/>
      <c r="ADF45" s="17"/>
      <c r="ADG45" s="17"/>
      <c r="ADH45" s="17"/>
      <c r="ADI45" s="17"/>
      <c r="ADJ45" s="17"/>
      <c r="ADK45" s="17"/>
      <c r="ADL45" s="16">
        <v>15.0</v>
      </c>
      <c r="ADM45" s="17"/>
      <c r="ADN45" s="17"/>
      <c r="ADO45" s="17"/>
      <c r="ADP45" s="17"/>
      <c r="ADQ45" s="17"/>
      <c r="ADR45" s="17"/>
      <c r="ADS45" s="17"/>
      <c r="ADT45" s="17"/>
      <c r="ADU45" s="17"/>
      <c r="ADV45" s="17"/>
      <c r="ADW45" s="17"/>
      <c r="ADX45" s="17"/>
      <c r="ADY45" s="17"/>
      <c r="ADZ45" s="17"/>
      <c r="AEA45" s="17"/>
      <c r="AEB45" s="17"/>
      <c r="AEC45" s="17"/>
      <c r="AED45" s="17"/>
      <c r="AEE45" s="17"/>
      <c r="AEF45" s="17"/>
      <c r="AEG45" s="17"/>
      <c r="AEH45" s="17"/>
      <c r="AEI45" s="17"/>
      <c r="AEJ45" s="17"/>
      <c r="AEK45" s="17"/>
      <c r="AEL45" s="17"/>
      <c r="AEM45" s="17"/>
      <c r="AEN45" s="17"/>
      <c r="AEO45" s="17"/>
      <c r="AEP45" s="17"/>
      <c r="AEQ45" s="17"/>
      <c r="AER45" s="17"/>
      <c r="AES45" s="17"/>
      <c r="AET45" s="17"/>
      <c r="AEU45" s="17"/>
      <c r="AEV45" s="17"/>
      <c r="AEW45" s="17"/>
      <c r="AEX45" s="17"/>
      <c r="AEY45" s="17"/>
      <c r="AEZ45" s="17"/>
      <c r="AFA45" s="17"/>
      <c r="AFB45" s="17"/>
      <c r="AFC45" s="17"/>
      <c r="AFD45" s="17"/>
      <c r="AFE45" s="17"/>
      <c r="AFF45" s="17"/>
      <c r="AFG45" s="17"/>
      <c r="AFH45" s="17"/>
      <c r="AFI45" s="17"/>
      <c r="AFJ45" s="17"/>
      <c r="AFK45" s="17"/>
      <c r="AFL45" s="17"/>
      <c r="AFM45" s="17"/>
      <c r="AFN45" s="17"/>
      <c r="AFO45" s="17"/>
      <c r="AFP45" s="17"/>
      <c r="AFQ45" s="17"/>
      <c r="AFR45" s="17"/>
      <c r="AFS45" s="17"/>
      <c r="AFT45" s="17"/>
      <c r="AFU45" s="17"/>
      <c r="AFV45" s="17"/>
      <c r="AFW45" s="17"/>
      <c r="AFX45" s="17"/>
      <c r="AFY45" s="17"/>
      <c r="AFZ45" s="17"/>
      <c r="AGA45" s="17"/>
      <c r="AGB45" s="17"/>
      <c r="AGC45" s="17"/>
      <c r="AGD45" s="17"/>
      <c r="AGE45" s="17"/>
      <c r="AGF45" s="17"/>
      <c r="AGG45" s="17"/>
      <c r="AGH45" s="17"/>
      <c r="AGI45" s="17"/>
      <c r="AGJ45" s="17"/>
      <c r="AGK45" s="17"/>
      <c r="AGL45" s="17"/>
      <c r="AGM45" s="17"/>
      <c r="AGN45" s="17"/>
      <c r="AGO45" s="17"/>
      <c r="AGP45" s="17"/>
      <c r="AGQ45" s="17"/>
      <c r="AGR45" s="17"/>
      <c r="AGS45" s="17"/>
      <c r="AGT45" s="17"/>
      <c r="AGU45" s="17"/>
      <c r="AGV45" s="17"/>
      <c r="AGW45" s="17"/>
      <c r="AGX45" s="17"/>
      <c r="AGY45" s="17"/>
      <c r="AGZ45" s="17"/>
      <c r="AHA45" s="17"/>
      <c r="AHB45" s="17"/>
      <c r="AHC45" s="17"/>
      <c r="AHD45" s="17"/>
      <c r="AHE45" s="17"/>
      <c r="AHF45" s="17"/>
      <c r="AHG45" s="17"/>
      <c r="AHH45" s="17"/>
      <c r="AHI45" s="17"/>
      <c r="AHJ45" s="17"/>
      <c r="AHK45" s="17"/>
      <c r="AHL45" s="17"/>
      <c r="AHM45" s="17"/>
      <c r="AHN45" s="17"/>
      <c r="AHO45" s="17"/>
      <c r="AHP45" s="17"/>
      <c r="AHQ45" s="17"/>
      <c r="AHR45" s="17"/>
      <c r="AHS45" s="17"/>
      <c r="AHT45" s="17"/>
      <c r="AHU45" s="17"/>
      <c r="AHV45" s="17"/>
      <c r="AHW45" s="17"/>
      <c r="AHX45" s="17"/>
      <c r="AHY45" s="17"/>
      <c r="AHZ45" s="17"/>
      <c r="AIA45" s="17"/>
      <c r="AIB45" s="17"/>
      <c r="AIC45" s="17"/>
      <c r="AID45" s="17"/>
      <c r="AIE45" s="17"/>
      <c r="AIF45" s="17"/>
      <c r="AIG45" s="17"/>
      <c r="AIH45" s="17"/>
      <c r="AII45" s="17"/>
      <c r="AIJ45" s="17"/>
      <c r="AIK45" s="17"/>
      <c r="AIL45" s="17"/>
      <c r="AIM45" s="17"/>
      <c r="AIN45" s="17"/>
      <c r="AIO45" s="17"/>
      <c r="AIP45" s="17"/>
      <c r="AIQ45" s="17"/>
      <c r="AIR45" s="17"/>
      <c r="AIS45" s="17"/>
      <c r="AIT45" s="17"/>
      <c r="AIU45" s="17"/>
      <c r="AIV45" s="17"/>
      <c r="AIW45" s="17"/>
      <c r="AIX45" s="17"/>
      <c r="AIY45" s="17"/>
      <c r="AIZ45" s="17"/>
      <c r="AJA45" s="17"/>
      <c r="AJB45" s="17"/>
      <c r="AJC45" s="17"/>
      <c r="AJD45" s="17"/>
      <c r="AJE45" s="17"/>
      <c r="AJF45" s="17"/>
      <c r="AJG45" s="17"/>
      <c r="AJH45" s="17"/>
      <c r="AJI45" s="17"/>
      <c r="AJJ45" s="17"/>
      <c r="AJK45" s="17"/>
      <c r="AJL45" s="17"/>
      <c r="AJM45" s="17"/>
      <c r="AJN45" s="17"/>
      <c r="AJO45" s="17"/>
      <c r="AJP45" s="17"/>
      <c r="AJQ45" s="17"/>
      <c r="AJR45" s="17"/>
      <c r="AJS45" s="17"/>
      <c r="AJT45" s="17"/>
      <c r="AJU45" s="17"/>
      <c r="AJV45" s="17"/>
      <c r="AJW45" s="17"/>
      <c r="AJX45" s="17"/>
      <c r="AJY45" s="17"/>
      <c r="AJZ45" s="17"/>
      <c r="AKA45" s="17"/>
      <c r="AKB45" s="17"/>
      <c r="AKC45" s="17"/>
      <c r="AKD45" s="17"/>
      <c r="AKE45" s="17"/>
      <c r="AKF45" s="17"/>
      <c r="AKG45" s="17"/>
      <c r="AKH45" s="17"/>
      <c r="AKI45" s="17"/>
      <c r="AKJ45" s="17"/>
      <c r="AKK45" s="17"/>
      <c r="AKL45" s="17"/>
      <c r="AKM45" s="17"/>
      <c r="AKN45" s="17"/>
      <c r="AKO45" s="17"/>
      <c r="AKP45" s="17"/>
      <c r="AKQ45" s="17"/>
      <c r="AKR45" s="17"/>
      <c r="AKS45" s="17"/>
      <c r="AKT45" s="17"/>
      <c r="AKU45" s="17"/>
      <c r="AKV45" s="17"/>
      <c r="AKW45" s="17"/>
      <c r="AKX45" s="17"/>
      <c r="AKY45" s="17"/>
      <c r="AKZ45" s="17"/>
      <c r="ALA45" s="17"/>
      <c r="ALB45" s="17"/>
      <c r="ALC45" s="17"/>
      <c r="ALD45" s="17"/>
      <c r="ALE45" s="17"/>
      <c r="ALF45" s="17"/>
      <c r="ALG45" s="17"/>
      <c r="ALH45" s="17"/>
      <c r="ALI45" s="17"/>
      <c r="ALJ45" s="17"/>
      <c r="ALK45" s="17"/>
      <c r="ALL45" s="17"/>
      <c r="ALM45" s="17"/>
      <c r="ALN45" s="17"/>
      <c r="ALO45" s="17"/>
      <c r="ALP45" s="17"/>
      <c r="ALQ45" s="17"/>
      <c r="ALR45" s="17"/>
      <c r="ALS45" s="17"/>
      <c r="ALT45" s="16">
        <v>102.0</v>
      </c>
      <c r="ALU45" s="17"/>
      <c r="ALV45" s="17"/>
      <c r="ALW45" s="17"/>
      <c r="ALX45" s="17"/>
      <c r="ALY45" s="17"/>
      <c r="ALZ45" s="17"/>
      <c r="AMA45" s="17"/>
      <c r="AMB45" s="17"/>
      <c r="AMC45" s="17"/>
      <c r="AMD45" s="17"/>
      <c r="AME45" s="17"/>
      <c r="AMF45" s="17"/>
      <c r="AMG45" s="17"/>
      <c r="AMH45" s="17"/>
      <c r="AMI45" s="17"/>
      <c r="AMJ45" s="17"/>
      <c r="AMK45" s="17"/>
      <c r="AML45" s="17"/>
      <c r="AMM45" s="17"/>
      <c r="AMN45" s="17"/>
      <c r="AMO45" s="17"/>
      <c r="AMP45" s="17"/>
      <c r="AMQ45" s="17"/>
      <c r="AMR45" s="17"/>
      <c r="AMS45" s="17"/>
      <c r="AMT45" s="17"/>
      <c r="AMU45" s="17"/>
      <c r="AMV45" s="17"/>
      <c r="AMW45" s="17"/>
      <c r="AMX45" s="17"/>
      <c r="AMY45" s="17"/>
      <c r="AMZ45" s="17"/>
      <c r="ANA45" s="17"/>
      <c r="ANB45" s="17"/>
      <c r="ANC45" s="17"/>
      <c r="AND45" s="17"/>
      <c r="ANE45" s="17"/>
      <c r="ANF45" s="17"/>
      <c r="ANG45" s="17"/>
      <c r="ANH45" s="17"/>
      <c r="ANI45" s="17"/>
      <c r="ANJ45" s="17"/>
      <c r="ANK45" s="17"/>
      <c r="ANL45" s="17"/>
      <c r="ANM45" s="17"/>
      <c r="ANN45" s="17"/>
      <c r="ANO45" s="17"/>
      <c r="ANP45" s="17"/>
      <c r="ANQ45" s="17"/>
      <c r="ANR45" s="17"/>
      <c r="ANS45" s="17"/>
      <c r="ANT45" s="17"/>
      <c r="ANU45" s="17"/>
      <c r="ANV45" s="17"/>
      <c r="ANW45" s="17"/>
      <c r="ANX45" s="17"/>
      <c r="ANY45" s="17"/>
      <c r="ANZ45" s="17"/>
      <c r="AOA45" s="17"/>
      <c r="AOB45" s="17"/>
      <c r="AOC45" s="17"/>
      <c r="AOD45" s="17"/>
      <c r="AOE45" s="17"/>
      <c r="AOF45" s="17"/>
      <c r="AOG45" s="17"/>
      <c r="AOH45" s="17"/>
      <c r="AOI45" s="17"/>
      <c r="AOJ45" s="17"/>
      <c r="AOK45" s="17"/>
      <c r="AOL45" s="17"/>
      <c r="AOM45" s="17"/>
      <c r="AON45" s="17"/>
      <c r="AOO45" s="17"/>
      <c r="AOP45" s="17"/>
      <c r="AOQ45" s="17"/>
      <c r="AOR45" s="17"/>
      <c r="AOS45" s="17"/>
      <c r="AOT45" s="17"/>
      <c r="AOU45" s="17"/>
      <c r="AOV45" s="17"/>
      <c r="AOW45" s="17"/>
      <c r="AOX45" s="17"/>
      <c r="AOY45" s="17"/>
      <c r="AOZ45" s="17"/>
      <c r="APA45" s="17"/>
      <c r="APB45" s="17"/>
      <c r="APC45" s="17"/>
      <c r="APD45" s="17"/>
      <c r="APE45" s="17"/>
      <c r="APF45" s="17"/>
      <c r="APG45" s="17"/>
      <c r="APH45" s="17"/>
      <c r="API45" s="17"/>
      <c r="APJ45" s="17"/>
      <c r="APK45" s="17"/>
      <c r="APL45" s="17"/>
      <c r="APM45" s="17"/>
      <c r="APN45" s="17"/>
      <c r="APO45" s="17"/>
      <c r="APP45" s="17"/>
      <c r="APQ45" s="17"/>
      <c r="APR45" s="17"/>
      <c r="APS45" s="17"/>
      <c r="APT45" s="17"/>
      <c r="APU45" s="17"/>
      <c r="APV45" s="17"/>
      <c r="APW45" s="17"/>
      <c r="APX45" s="17"/>
      <c r="APY45" s="17"/>
      <c r="APZ45" s="17"/>
      <c r="AQA45" s="17"/>
      <c r="AQB45" s="17"/>
      <c r="AQC45" s="17"/>
      <c r="AQD45" s="17"/>
      <c r="AQE45" s="17"/>
      <c r="AQF45" s="17"/>
      <c r="AQG45" s="17"/>
      <c r="AQH45" s="17"/>
      <c r="AQI45" s="17"/>
      <c r="AQJ45" s="17"/>
      <c r="AQK45" s="17"/>
      <c r="AQL45" s="17"/>
      <c r="AQM45" s="17"/>
      <c r="AQN45" s="17"/>
      <c r="AQO45" s="17"/>
      <c r="AQP45" s="17"/>
      <c r="AQQ45" s="17"/>
      <c r="AQR45" s="17"/>
      <c r="AQS45" s="17"/>
      <c r="AQT45" s="17"/>
      <c r="AQU45" s="17"/>
      <c r="AQV45" s="17"/>
      <c r="AQW45" s="17"/>
      <c r="AQX45" s="17"/>
      <c r="AQY45" s="17"/>
      <c r="AQZ45" s="17"/>
      <c r="ARA45" s="17"/>
      <c r="ARB45" s="17"/>
      <c r="ARC45" s="17"/>
      <c r="ARD45" s="17"/>
      <c r="ARE45" s="17"/>
      <c r="ARF45" s="17"/>
      <c r="ARG45" s="17"/>
      <c r="ARH45" s="17"/>
      <c r="ARI45" s="17"/>
      <c r="ARJ45" s="17"/>
      <c r="ARK45" s="17"/>
      <c r="ARL45" s="17"/>
      <c r="ARM45" s="17"/>
      <c r="ARN45" s="17"/>
      <c r="ARO45" s="17"/>
      <c r="ARP45" s="17"/>
      <c r="ARQ45" s="17"/>
      <c r="ARR45" s="17"/>
      <c r="ARS45" s="17"/>
      <c r="ART45" s="17"/>
      <c r="ARU45" s="17"/>
      <c r="ARV45" s="17"/>
      <c r="ARW45" s="17"/>
      <c r="ARX45" s="17"/>
      <c r="ARY45" s="17"/>
      <c r="ARZ45" s="17"/>
      <c r="ASA45" s="17"/>
      <c r="ASB45" s="17"/>
      <c r="ASC45" s="17"/>
      <c r="ASD45" s="17"/>
      <c r="ASE45" s="17"/>
      <c r="ASF45" s="17"/>
      <c r="ASG45" s="17"/>
      <c r="ASH45" s="17"/>
      <c r="ASI45" s="17"/>
      <c r="ASJ45" s="17"/>
      <c r="ASK45" s="17"/>
      <c r="ASL45" s="17"/>
      <c r="ASM45" s="17"/>
      <c r="ASN45" s="17"/>
      <c r="ASO45" s="17"/>
      <c r="ASP45" s="17"/>
      <c r="ASQ45" s="17"/>
      <c r="ASR45" s="17"/>
      <c r="ASS45" s="17"/>
      <c r="AST45" s="17"/>
      <c r="ASU45" s="17"/>
      <c r="ASV45" s="17"/>
      <c r="ASW45" s="17"/>
      <c r="ASX45" s="17"/>
      <c r="ASY45" s="17"/>
      <c r="ASZ45" s="17"/>
      <c r="ATA45" s="17"/>
      <c r="ATB45" s="17"/>
      <c r="ATC45" s="17"/>
      <c r="ATD45" s="17"/>
      <c r="ATE45" s="17"/>
      <c r="ATF45" s="17"/>
      <c r="ATG45" s="17"/>
      <c r="ATH45" s="17"/>
      <c r="ATI45" s="17"/>
      <c r="ATJ45" s="17"/>
      <c r="ATK45" s="17"/>
      <c r="ATL45" s="17"/>
      <c r="ATM45" s="17"/>
      <c r="ATN45" s="17"/>
      <c r="ATO45" s="17"/>
      <c r="ATP45" s="17"/>
      <c r="ATQ45" s="17"/>
      <c r="ATR45" s="17"/>
      <c r="ATS45" s="17"/>
      <c r="ATT45" s="17"/>
      <c r="ATU45" s="17"/>
      <c r="ATV45" s="17"/>
      <c r="ATW45" s="17"/>
      <c r="ATX45" s="17"/>
      <c r="ATY45" s="17"/>
      <c r="ATZ45" s="17"/>
      <c r="AUA45" s="17"/>
      <c r="AUB45" s="17"/>
      <c r="AUC45" s="17"/>
      <c r="AUD45" s="17"/>
      <c r="AUE45" s="17"/>
      <c r="AUF45" s="17"/>
      <c r="AUG45" s="17"/>
      <c r="AUH45" s="17"/>
      <c r="AUI45" s="17"/>
      <c r="AUJ45" s="17"/>
      <c r="AUK45" s="17"/>
      <c r="AUL45" s="17"/>
      <c r="AUM45" s="17"/>
      <c r="AUN45" s="17"/>
      <c r="AUO45" s="17"/>
      <c r="AUP45" s="17"/>
      <c r="AUQ45" s="17"/>
      <c r="AUR45" s="17"/>
      <c r="AUS45" s="17"/>
      <c r="AUT45" s="17"/>
      <c r="AUU45" s="17"/>
      <c r="AUV45" s="17"/>
      <c r="AUW45" s="17"/>
      <c r="AUX45" s="17"/>
      <c r="AUY45" s="17"/>
      <c r="AUZ45" s="17"/>
      <c r="AVA45" s="17"/>
      <c r="AVB45" s="17"/>
      <c r="AVC45" s="17"/>
      <c r="AVD45" s="17"/>
      <c r="AVE45" s="17"/>
      <c r="AVF45" s="17"/>
      <c r="AVG45" s="17"/>
      <c r="AVH45" s="17"/>
      <c r="AVI45" s="17"/>
      <c r="AVJ45" s="17"/>
      <c r="AVK45" s="17"/>
      <c r="AVL45" s="17"/>
      <c r="AVM45" s="17"/>
      <c r="AVN45" s="17"/>
      <c r="AVO45" s="17"/>
      <c r="AVP45" s="17"/>
      <c r="AVQ45" s="17"/>
      <c r="AVR45" s="17"/>
      <c r="AVS45" s="17"/>
      <c r="AVT45" s="17"/>
      <c r="AVU45" s="17"/>
      <c r="AVV45" s="17"/>
      <c r="AVW45" s="17"/>
      <c r="AVX45" s="17"/>
      <c r="AVY45" s="17"/>
      <c r="AVZ45" s="17"/>
      <c r="AWA45" s="17"/>
      <c r="AWB45" s="17"/>
      <c r="AWC45" s="17"/>
      <c r="AWD45" s="17"/>
      <c r="AWE45" s="17"/>
      <c r="AWF45" s="17"/>
      <c r="AWG45" s="17"/>
      <c r="AWH45" s="17"/>
      <c r="AWI45" s="17"/>
      <c r="AWJ45" s="17"/>
      <c r="AWK45" s="17"/>
      <c r="AWL45" s="17"/>
      <c r="AWM45" s="17"/>
      <c r="AWN45" s="17"/>
      <c r="AWO45" s="17"/>
      <c r="AWP45" s="17"/>
      <c r="AWQ45" s="17"/>
      <c r="AWR45" s="17"/>
      <c r="AWS45" s="17"/>
      <c r="AWT45" s="17"/>
      <c r="AWU45" s="17"/>
      <c r="AWV45" s="17"/>
      <c r="AWW45" s="17"/>
      <c r="AWX45" s="17"/>
      <c r="AWY45" s="17"/>
      <c r="AWZ45" s="17"/>
      <c r="AXA45" s="17"/>
      <c r="AXB45" s="17"/>
      <c r="AXC45" s="17"/>
      <c r="AXD45" s="17"/>
      <c r="AXE45" s="17"/>
      <c r="AXF45" s="17"/>
      <c r="AXG45" s="17"/>
      <c r="AXH45" s="17"/>
      <c r="AXI45" s="17"/>
      <c r="AXJ45" s="17"/>
      <c r="AXK45" s="17"/>
      <c r="AXL45" s="17"/>
      <c r="AXM45" s="17"/>
      <c r="AXN45" s="17"/>
      <c r="AXO45" s="17"/>
      <c r="AXP45" s="17"/>
      <c r="AXQ45" s="17"/>
      <c r="AXR45" s="17"/>
      <c r="AXS45" s="17"/>
      <c r="AXT45" s="17"/>
      <c r="AXU45" s="17"/>
      <c r="AXV45" s="17"/>
      <c r="AXW45" s="17"/>
      <c r="AXX45" s="17"/>
      <c r="AXY45" s="17"/>
      <c r="AXZ45" s="17"/>
      <c r="AYA45" s="17"/>
      <c r="AYB45" s="17"/>
      <c r="AYC45" s="17"/>
      <c r="AYD45" s="17"/>
      <c r="AYE45" s="17"/>
      <c r="AYF45" s="17"/>
      <c r="AYG45" s="17"/>
      <c r="AYH45" s="17"/>
      <c r="AYI45" s="17"/>
      <c r="AYJ45" s="17"/>
      <c r="AYK45" s="17"/>
      <c r="AYL45" s="17"/>
      <c r="AYM45" s="17"/>
      <c r="AYN45" s="17"/>
      <c r="AYO45" s="17"/>
      <c r="AYP45" s="17"/>
      <c r="AYQ45" s="17"/>
      <c r="AYR45" s="17"/>
      <c r="AYS45" s="17"/>
      <c r="AYT45" s="17"/>
      <c r="AYU45" s="17"/>
      <c r="AYV45" s="17"/>
      <c r="AYW45" s="17"/>
      <c r="AYX45" s="17"/>
      <c r="AYY45" s="17"/>
      <c r="AYZ45" s="17"/>
      <c r="AZA45" s="17"/>
      <c r="AZB45" s="17"/>
      <c r="AZC45" s="17"/>
      <c r="AZD45" s="17"/>
      <c r="AZE45" s="17"/>
      <c r="AZF45" s="17"/>
      <c r="AZG45" s="17"/>
      <c r="AZH45" s="17"/>
      <c r="AZI45" s="17"/>
      <c r="AZJ45" s="17"/>
      <c r="AZK45" s="17"/>
      <c r="AZL45" s="17"/>
      <c r="AZM45" s="17"/>
      <c r="AZN45" s="17"/>
      <c r="AZO45" s="17"/>
      <c r="AZP45" s="17"/>
      <c r="AZQ45" s="17"/>
      <c r="AZR45" s="17"/>
      <c r="AZS45" s="17"/>
      <c r="AZT45" s="17"/>
      <c r="AZU45" s="17"/>
      <c r="AZV45" s="17"/>
      <c r="AZW45" s="17"/>
      <c r="AZX45" s="17"/>
      <c r="AZY45" s="17"/>
      <c r="AZZ45" s="17"/>
      <c r="BAA45" s="17"/>
      <c r="BAB45" s="17"/>
      <c r="BAC45" s="17"/>
      <c r="BAD45" s="17"/>
      <c r="BAE45" s="17"/>
      <c r="BAF45" s="17"/>
      <c r="BAG45" s="17"/>
      <c r="BAH45" s="17"/>
      <c r="BAI45" s="17"/>
      <c r="BAJ45" s="17"/>
      <c r="BAK45" s="17"/>
      <c r="BAL45" s="17"/>
      <c r="BAM45" s="17"/>
      <c r="BAN45" s="17"/>
      <c r="BAO45" s="17"/>
      <c r="BAP45" s="17"/>
      <c r="BAQ45" s="17"/>
      <c r="BAR45" s="17"/>
      <c r="BAS45" s="17"/>
      <c r="BAT45" s="17"/>
      <c r="BAU45" s="17"/>
      <c r="BAV45" s="17"/>
      <c r="BAW45" s="17"/>
      <c r="BAX45" s="17"/>
      <c r="BAY45" s="17"/>
      <c r="BAZ45" s="17"/>
      <c r="BBA45" s="17"/>
      <c r="BBB45" s="17"/>
      <c r="BBC45" s="17"/>
      <c r="BBD45" s="17"/>
      <c r="BBE45" s="17"/>
      <c r="BBF45" s="17"/>
      <c r="BBG45" s="17"/>
      <c r="BBH45" s="17"/>
      <c r="BBI45" s="17"/>
      <c r="BBJ45" s="17"/>
      <c r="BBK45" s="17"/>
      <c r="BBL45" s="17"/>
      <c r="BBM45" s="17"/>
      <c r="BBN45" s="17"/>
      <c r="BBO45" s="17"/>
      <c r="BBP45" s="17"/>
      <c r="BBQ45" s="17"/>
      <c r="BBR45" s="17"/>
      <c r="BBS45" s="17"/>
      <c r="BBT45" s="17"/>
      <c r="BBU45" s="17"/>
      <c r="BBV45" s="17"/>
      <c r="BBW45" s="17"/>
      <c r="BBX45" s="17"/>
      <c r="BBY45" s="17"/>
      <c r="BBZ45" s="17"/>
      <c r="BCA45" s="17"/>
      <c r="BCB45" s="17"/>
      <c r="BCC45" s="17"/>
      <c r="BCD45" s="17"/>
      <c r="BCE45" s="17"/>
      <c r="BCF45" s="17"/>
      <c r="BCG45" s="17"/>
      <c r="BCH45" s="17"/>
      <c r="BCI45" s="17"/>
      <c r="BCJ45" s="17"/>
      <c r="BCK45" s="17"/>
      <c r="BCL45" s="17"/>
      <c r="BCM45" s="17"/>
      <c r="BCN45" s="17"/>
      <c r="BCO45" s="17"/>
      <c r="BCP45" s="17"/>
      <c r="BCQ45" s="17"/>
      <c r="BCR45" s="17"/>
      <c r="BCS45" s="17"/>
      <c r="BCT45" s="17"/>
      <c r="BCU45" s="17"/>
      <c r="BCV45" s="17"/>
      <c r="BCW45" s="17"/>
      <c r="BCX45" s="17"/>
      <c r="BCY45" s="17"/>
      <c r="BCZ45" s="17"/>
      <c r="BDA45" s="17"/>
      <c r="BDB45" s="17"/>
      <c r="BDC45" s="17"/>
      <c r="BDD45" s="17"/>
      <c r="BDE45" s="17"/>
      <c r="BDF45" s="17"/>
      <c r="BDG45" s="17"/>
      <c r="BDH45" s="17"/>
      <c r="BDI45" s="17"/>
      <c r="BDJ45" s="17"/>
      <c r="BDK45" s="17"/>
      <c r="BDL45" s="17"/>
      <c r="BDM45" s="17"/>
      <c r="BDN45" s="17"/>
      <c r="BDO45" s="17"/>
      <c r="BDP45" s="17"/>
      <c r="BDQ45" s="17"/>
      <c r="BDR45" s="17"/>
      <c r="BDS45" s="17"/>
      <c r="BDT45" s="17"/>
      <c r="BDU45" s="17"/>
      <c r="BDV45" s="17"/>
      <c r="BDW45" s="17"/>
      <c r="BDX45" s="17"/>
      <c r="BDY45" s="17"/>
      <c r="BDZ45" s="17"/>
      <c r="BEA45" s="17"/>
      <c r="BEB45" s="17"/>
      <c r="BEC45" s="17"/>
      <c r="BED45" s="17"/>
      <c r="BEE45" s="17"/>
      <c r="BEF45" s="17"/>
      <c r="BEG45" s="17"/>
      <c r="BEH45" s="17"/>
      <c r="BEI45" s="17"/>
      <c r="BEJ45" s="17"/>
      <c r="BEK45" s="17"/>
      <c r="BEL45" s="17"/>
      <c r="BEM45" s="17"/>
      <c r="BEN45" s="17"/>
      <c r="BEO45" s="17"/>
      <c r="BEP45" s="17"/>
      <c r="BEQ45" s="17"/>
      <c r="BER45" s="17"/>
      <c r="BES45" s="17"/>
      <c r="BET45" s="17"/>
      <c r="BEU45" s="17"/>
      <c r="BEV45" s="17"/>
      <c r="BEW45" s="17"/>
      <c r="BEX45" s="17"/>
      <c r="BEY45" s="17"/>
      <c r="BEZ45" s="17"/>
      <c r="BFA45" s="17"/>
      <c r="BFB45" s="17"/>
      <c r="BFC45" s="17"/>
      <c r="BFD45" s="17"/>
      <c r="BFE45" s="17"/>
      <c r="BFF45" s="17"/>
      <c r="BFG45" s="17"/>
      <c r="BFH45" s="17"/>
      <c r="BFI45" s="17"/>
      <c r="BFJ45" s="17"/>
      <c r="BFK45" s="17"/>
      <c r="BFL45" s="17"/>
      <c r="BFM45" s="17"/>
      <c r="BFN45" s="17"/>
      <c r="BFO45" s="17"/>
      <c r="BFP45" s="17"/>
      <c r="BFQ45" s="17"/>
      <c r="BFR45" s="17"/>
      <c r="BFS45" s="17"/>
      <c r="BFT45" s="17"/>
      <c r="BFU45" s="17"/>
      <c r="BFV45" s="17"/>
      <c r="BFW45" s="17"/>
      <c r="BFX45" s="17"/>
      <c r="BFY45" s="17"/>
      <c r="BFZ45" s="17"/>
      <c r="BGA45" s="17"/>
      <c r="BGB45" s="17"/>
      <c r="BGC45" s="17"/>
      <c r="BGD45" s="17"/>
      <c r="BGE45" s="17"/>
      <c r="BGF45" s="17"/>
      <c r="BGG45" s="17"/>
      <c r="BGH45" s="17"/>
      <c r="BGI45" s="17"/>
      <c r="BGJ45" s="17"/>
      <c r="BGK45" s="17"/>
      <c r="BGL45" s="17"/>
      <c r="BGM45" s="17"/>
      <c r="BGN45" s="17"/>
      <c r="BGO45" s="17"/>
      <c r="BGP45" s="17"/>
      <c r="BGQ45" s="17"/>
      <c r="BGR45" s="17"/>
      <c r="BGS45" s="17"/>
      <c r="BGT45" s="17"/>
      <c r="BGU45" s="17"/>
      <c r="BGV45" s="17"/>
      <c r="BGW45" s="17"/>
      <c r="BGX45" s="17"/>
      <c r="BGY45" s="17"/>
      <c r="BGZ45" s="17"/>
      <c r="BHA45" s="17"/>
      <c r="BHB45" s="17"/>
      <c r="BHC45" s="17"/>
      <c r="BHD45" s="17"/>
      <c r="BHE45" s="17"/>
      <c r="BHF45" s="17"/>
      <c r="BHG45" s="17"/>
      <c r="BHH45" s="17"/>
      <c r="BHI45" s="17"/>
      <c r="BHJ45" s="17"/>
      <c r="BHK45" s="16">
        <v>95.5</v>
      </c>
      <c r="BHL45" s="16">
        <v>3.27001953</v>
      </c>
      <c r="BHM45" s="16">
        <v>1.0</v>
      </c>
      <c r="BHN45" s="17"/>
      <c r="BHO45" s="16">
        <v>65.0</v>
      </c>
      <c r="BHP45" s="14" t="s">
        <v>2574</v>
      </c>
      <c r="BHQ45" s="16">
        <v>9.68</v>
      </c>
      <c r="BHR45" s="17"/>
      <c r="BHS45" s="14" t="s">
        <v>3073</v>
      </c>
      <c r="BHT45" s="16">
        <v>19.01</v>
      </c>
      <c r="BHU45" s="16">
        <v>8.0</v>
      </c>
      <c r="BHV45" s="17"/>
      <c r="BHW45" s="17"/>
      <c r="BHX45" s="17"/>
      <c r="BHY45" s="17"/>
      <c r="BHZ45" s="17"/>
      <c r="BIA45" s="17"/>
      <c r="BIB45" s="17"/>
      <c r="BIC45" s="17"/>
      <c r="BID45" s="17"/>
      <c r="BIE45" s="17"/>
      <c r="BIF45" s="17"/>
      <c r="BIG45" s="17"/>
      <c r="BIH45" s="17"/>
      <c r="BII45" s="17"/>
      <c r="BIJ45" s="17"/>
      <c r="BIK45" s="17"/>
      <c r="BIL45" s="17"/>
      <c r="BIM45" s="17"/>
      <c r="BIN45" s="17"/>
      <c r="BIO45" s="17"/>
      <c r="BIP45" s="17"/>
      <c r="BIQ45" s="17"/>
      <c r="BIR45" s="17"/>
      <c r="BIS45" s="17"/>
      <c r="BIT45" s="17"/>
      <c r="BIU45" s="17"/>
      <c r="BIV45" s="17"/>
      <c r="BIW45" s="17"/>
      <c r="BIX45" s="17"/>
      <c r="BIY45" s="17"/>
      <c r="BIZ45" s="17"/>
      <c r="BJA45" s="17"/>
      <c r="BJB45" s="17"/>
      <c r="BJC45" s="17"/>
      <c r="BJD45" s="17"/>
      <c r="BJE45" s="17"/>
      <c r="BJF45" s="17"/>
      <c r="BJG45" s="17"/>
      <c r="BJH45" s="17"/>
      <c r="BJI45" s="17"/>
      <c r="BJJ45" s="17"/>
      <c r="BJK45" s="17"/>
      <c r="BJL45" s="17"/>
      <c r="BJM45" s="17"/>
      <c r="BJN45" s="17"/>
      <c r="BJO45" s="17"/>
      <c r="BJP45" s="17"/>
      <c r="BJQ45" s="17"/>
      <c r="BJR45" s="17"/>
      <c r="BJS45" s="17"/>
      <c r="BJT45" s="17"/>
      <c r="BJU45" s="17"/>
      <c r="BJV45" s="17"/>
      <c r="BJW45" s="17"/>
      <c r="BJX45" s="17"/>
      <c r="BJY45" s="17"/>
      <c r="BJZ45" s="17"/>
      <c r="BKA45" s="17"/>
      <c r="BKB45" s="17"/>
      <c r="BKC45" s="17"/>
      <c r="BKD45" s="17"/>
      <c r="BKE45" s="17"/>
      <c r="BKF45" s="17"/>
      <c r="BKG45" s="17"/>
      <c r="BKH45" s="17"/>
      <c r="BKI45" s="17"/>
      <c r="BKJ45" s="17"/>
      <c r="BKK45" s="17"/>
      <c r="BKL45" s="17"/>
      <c r="BKM45" s="17"/>
      <c r="BKN45" s="17"/>
      <c r="BKO45" s="17"/>
      <c r="BKP45" s="17"/>
      <c r="BKQ45" s="17"/>
      <c r="BKR45" s="17"/>
      <c r="BKS45" s="17"/>
      <c r="BKT45" s="17"/>
      <c r="BKU45" s="17"/>
      <c r="BKV45" s="17"/>
      <c r="BKW45" s="17"/>
      <c r="BKX45" s="17"/>
      <c r="BKY45" s="17"/>
      <c r="BKZ45" s="17"/>
      <c r="BLA45" s="17"/>
      <c r="BLB45" s="17"/>
      <c r="BLC45" s="17"/>
      <c r="BLD45" s="17"/>
      <c r="BLE45" s="17"/>
      <c r="BLF45" s="17"/>
      <c r="BLG45" s="17"/>
      <c r="BLH45" s="17"/>
      <c r="BLI45" s="17"/>
      <c r="BLJ45" s="17"/>
      <c r="BLK45" s="17"/>
      <c r="BLL45" s="17"/>
      <c r="BLM45" s="17"/>
      <c r="BLN45" s="17"/>
      <c r="BLO45" s="17"/>
      <c r="BLP45" s="17"/>
      <c r="BLQ45" s="17"/>
      <c r="BLR45" s="17"/>
      <c r="BLS45" s="17"/>
      <c r="BLT45" s="17"/>
      <c r="BLU45" s="17"/>
      <c r="BLV45" s="17"/>
      <c r="BLW45" s="17"/>
      <c r="BLX45" s="17"/>
      <c r="BLY45" s="17"/>
      <c r="BLZ45" s="17"/>
      <c r="BMA45" s="17"/>
      <c r="BMB45" s="17"/>
      <c r="BMC45" s="17"/>
      <c r="BMD45" s="17"/>
      <c r="BME45" s="17"/>
      <c r="BMF45" s="17"/>
      <c r="BMG45" s="17"/>
      <c r="BMH45" s="17"/>
      <c r="BMI45" s="17"/>
      <c r="BMJ45" s="17"/>
      <c r="BMK45" s="17"/>
      <c r="BML45" s="17"/>
      <c r="BMM45" s="17"/>
      <c r="BMN45" s="17"/>
      <c r="BMO45" s="17"/>
      <c r="BMP45" s="17"/>
      <c r="BMQ45" s="17"/>
      <c r="BMR45" s="17"/>
      <c r="BMS45" s="17"/>
      <c r="BMT45" s="17"/>
      <c r="BMU45" s="17"/>
      <c r="BMV45" s="17"/>
      <c r="BMW45" s="17"/>
      <c r="BMX45" s="17"/>
      <c r="BMY45" s="17"/>
      <c r="BMZ45" s="17"/>
      <c r="BNA45" s="17"/>
      <c r="BNB45" s="17"/>
      <c r="BNC45" s="17"/>
      <c r="BND45" s="17"/>
      <c r="BNE45" s="17"/>
      <c r="BNF45" s="17"/>
      <c r="BNG45" s="17"/>
      <c r="BNH45" s="17"/>
      <c r="BNI45" s="17"/>
      <c r="BNJ45" s="17"/>
      <c r="BNK45" s="17"/>
      <c r="BNL45" s="17"/>
      <c r="BNM45" s="17"/>
      <c r="BNN45" s="17"/>
      <c r="BNO45" s="17"/>
      <c r="BNP45" s="17"/>
      <c r="BNQ45" s="17"/>
      <c r="BNR45" s="17"/>
      <c r="BNS45" s="17"/>
      <c r="BNT45" s="17"/>
      <c r="BNU45" s="17"/>
      <c r="BNV45" s="17"/>
      <c r="BNW45" s="17"/>
      <c r="BNX45" s="17"/>
      <c r="BNY45" s="17"/>
      <c r="BNZ45" s="17"/>
      <c r="BOA45" s="17"/>
      <c r="BOB45" s="17"/>
      <c r="BOC45" s="17"/>
      <c r="BOD45" s="17"/>
      <c r="BOE45" s="17"/>
      <c r="BOF45" s="17"/>
      <c r="BOG45" s="17"/>
      <c r="BOH45" s="17"/>
      <c r="BOI45" s="17"/>
      <c r="BOJ45" s="17"/>
      <c r="BOK45" s="17"/>
      <c r="BOL45" s="17"/>
      <c r="BOM45" s="17"/>
      <c r="BON45" s="17"/>
      <c r="BOO45" s="17"/>
      <c r="BOP45" s="17"/>
      <c r="BOQ45" s="17"/>
      <c r="BOR45" s="17"/>
      <c r="BOS45" s="17"/>
      <c r="BOT45" s="17"/>
      <c r="BOU45" s="17"/>
      <c r="BOV45" s="17"/>
      <c r="BOW45" s="17"/>
      <c r="BOX45" s="17"/>
      <c r="BOY45" s="17"/>
      <c r="BOZ45" s="17"/>
      <c r="BPA45" s="17"/>
      <c r="BPB45" s="17"/>
      <c r="BPC45" s="17"/>
      <c r="BPD45" s="17"/>
      <c r="BPE45" s="17"/>
      <c r="BPF45" s="17"/>
      <c r="BPG45" s="17"/>
      <c r="BPH45" s="17"/>
      <c r="BPI45" s="17"/>
      <c r="BPJ45" s="17"/>
      <c r="BPK45" s="17"/>
      <c r="BPL45" s="17"/>
      <c r="BPM45" s="17"/>
      <c r="BPN45" s="17"/>
      <c r="BPO45" s="17"/>
      <c r="BPP45" s="17"/>
      <c r="BPQ45" s="17"/>
      <c r="BPR45" s="17"/>
      <c r="BPS45" s="17"/>
      <c r="BPT45" s="17"/>
      <c r="BPU45" s="17"/>
      <c r="BPV45" s="17"/>
      <c r="BPW45" s="17"/>
      <c r="BPX45" s="17"/>
      <c r="BPY45" s="17"/>
      <c r="BPZ45" s="17"/>
      <c r="BQA45" s="17"/>
      <c r="BQB45" s="17"/>
      <c r="BQC45" s="17"/>
      <c r="BQD45" s="17"/>
      <c r="BQE45" s="17"/>
      <c r="BQF45" s="17"/>
      <c r="BQG45" s="17"/>
      <c r="BQH45" s="17"/>
      <c r="BQI45" s="17"/>
      <c r="BQJ45" s="17"/>
      <c r="BQK45" s="17"/>
      <c r="BQL45" s="17"/>
      <c r="BQM45" s="17"/>
      <c r="BQN45" s="17"/>
      <c r="BQO45" s="17"/>
      <c r="BQP45" s="17"/>
      <c r="BQQ45" s="17"/>
      <c r="BQR45" s="17"/>
      <c r="BQS45" s="17"/>
      <c r="BQT45" s="17"/>
      <c r="BQU45" s="17"/>
      <c r="BQV45" s="17"/>
      <c r="BQW45" s="17"/>
      <c r="BQX45" s="17"/>
      <c r="BQY45" s="17"/>
      <c r="BQZ45" s="17"/>
      <c r="BRA45" s="17"/>
      <c r="BRB45" s="17"/>
      <c r="BRC45" s="17"/>
      <c r="BRD45" s="17"/>
      <c r="BRE45" s="17"/>
      <c r="BRF45" s="17"/>
      <c r="BRG45" s="17"/>
      <c r="BRH45" s="17"/>
      <c r="BRI45" s="17"/>
      <c r="BRJ45" s="17"/>
      <c r="BRK45" s="17"/>
      <c r="BRL45" s="17"/>
      <c r="BRM45" s="17"/>
      <c r="BRN45" s="17"/>
      <c r="BRO45" s="17"/>
      <c r="BRP45" s="17"/>
      <c r="BRQ45" s="17"/>
      <c r="BRR45" s="17"/>
      <c r="BRS45" s="17"/>
      <c r="BRT45" s="17"/>
      <c r="BRU45" s="17"/>
      <c r="BRV45" s="17"/>
      <c r="BRW45" s="17"/>
      <c r="BRX45" s="17"/>
      <c r="BRY45" s="17"/>
      <c r="BRZ45" s="17"/>
      <c r="BSA45" s="17"/>
      <c r="BSB45" s="17"/>
      <c r="BSC45" s="17"/>
      <c r="BSD45" s="17"/>
      <c r="BSE45" s="17"/>
      <c r="BSF45" s="17"/>
      <c r="BSG45" s="17"/>
      <c r="BSH45" s="17"/>
      <c r="BSI45" s="17"/>
      <c r="BSJ45" s="17"/>
      <c r="BSK45" s="17"/>
      <c r="BSL45" s="17"/>
      <c r="BSM45" s="17"/>
      <c r="BSN45" s="17"/>
      <c r="BSO45" s="17"/>
      <c r="BSP45" s="17"/>
      <c r="BSQ45" s="17"/>
      <c r="BSR45" s="17"/>
      <c r="BSS45" s="17"/>
      <c r="BST45" s="17"/>
      <c r="BSU45" s="17"/>
      <c r="BSV45" s="17"/>
      <c r="BSW45" s="17"/>
      <c r="BSX45" s="17"/>
      <c r="BSY45" s="17"/>
      <c r="BSZ45" s="17"/>
      <c r="BTA45" s="17"/>
      <c r="BTB45" s="17"/>
      <c r="BTC45" s="17"/>
      <c r="BTD45" s="17"/>
      <c r="BTE45" s="17"/>
      <c r="BTF45" s="17"/>
      <c r="BTG45" s="17"/>
      <c r="BTH45" s="17"/>
      <c r="BTI45" s="17"/>
      <c r="BTJ45" s="17"/>
      <c r="BTK45" s="17"/>
      <c r="BTL45" s="17"/>
      <c r="BTM45" s="17"/>
      <c r="BTN45" s="17"/>
      <c r="BTO45" s="17"/>
      <c r="BTP45" s="17"/>
      <c r="BTQ45" s="17"/>
      <c r="BTR45" s="17"/>
      <c r="BTS45" s="17"/>
      <c r="BTT45" s="17"/>
      <c r="BTU45" s="17"/>
      <c r="BTV45" s="17"/>
      <c r="BTW45" s="17"/>
      <c r="BTX45" s="17"/>
      <c r="BTY45" s="17"/>
      <c r="BTZ45" s="17"/>
      <c r="BUA45" s="17"/>
      <c r="BUB45" s="17"/>
      <c r="BUC45" s="17"/>
      <c r="BUD45" s="17"/>
      <c r="BUE45" s="17"/>
      <c r="BUF45" s="17"/>
      <c r="BUG45" s="17"/>
      <c r="BUH45" s="17"/>
      <c r="BUI45" s="17"/>
      <c r="BUJ45" s="17"/>
      <c r="BUK45" s="17"/>
      <c r="BUL45" s="17"/>
      <c r="BUM45" s="17"/>
      <c r="BUN45" s="17"/>
      <c r="BUO45" s="17"/>
      <c r="BUP45" s="17"/>
      <c r="BUQ45" s="17"/>
      <c r="BUR45" s="17"/>
      <c r="BUS45" s="17"/>
      <c r="BUT45" s="17"/>
      <c r="BUU45" s="17"/>
      <c r="BUV45" s="17"/>
      <c r="BUW45" s="17"/>
      <c r="BUX45" s="17"/>
      <c r="BUY45" s="17"/>
      <c r="BUZ45" s="17"/>
      <c r="BVA45" s="17"/>
      <c r="BVB45" s="17"/>
      <c r="BVC45" s="17"/>
      <c r="BVD45" s="17"/>
      <c r="BVE45" s="17"/>
      <c r="BVF45" s="17"/>
      <c r="BVG45" s="17"/>
      <c r="BVH45" s="17"/>
      <c r="BVI45" s="17"/>
      <c r="BVJ45" s="17"/>
      <c r="BVK45" s="17"/>
      <c r="BVL45" s="17"/>
      <c r="BVM45" s="17"/>
      <c r="BVN45" s="17"/>
      <c r="BVO45" s="17"/>
      <c r="BVP45" s="17"/>
      <c r="BVQ45" s="17"/>
      <c r="BVR45" s="17"/>
      <c r="BVS45" s="17"/>
      <c r="BVT45" s="17"/>
      <c r="BVU45" s="17"/>
      <c r="BVV45" s="17"/>
      <c r="BVW45" s="17"/>
      <c r="BVX45" s="17"/>
      <c r="BVY45" s="17"/>
      <c r="BVZ45" s="17"/>
      <c r="BWA45" s="17"/>
      <c r="BWB45" s="17"/>
      <c r="BWC45" s="17"/>
      <c r="BWD45" s="17"/>
      <c r="BWE45" s="17"/>
      <c r="BWF45" s="17"/>
      <c r="BWG45" s="17"/>
      <c r="BWH45" s="17"/>
      <c r="BWI45" s="17"/>
      <c r="BWJ45" s="17"/>
      <c r="BWK45" s="17"/>
      <c r="BWL45" s="17"/>
      <c r="BWM45" s="17"/>
      <c r="BWN45" s="17"/>
      <c r="BWO45" s="17"/>
      <c r="BWP45" s="17"/>
      <c r="BWQ45" s="17"/>
      <c r="BWR45" s="17"/>
      <c r="BWS45" s="17"/>
      <c r="BWT45" s="17"/>
      <c r="BWU45" s="17"/>
      <c r="BWV45" s="17"/>
      <c r="BWW45" s="17"/>
      <c r="BWX45" s="17"/>
      <c r="BWY45" s="17"/>
      <c r="BWZ45" s="17"/>
      <c r="BXA45" s="17"/>
      <c r="BXB45" s="17"/>
      <c r="BXC45" s="17"/>
      <c r="BXD45" s="17"/>
      <c r="BXE45" s="17"/>
      <c r="BXF45" s="17"/>
      <c r="BXG45" s="17"/>
      <c r="BXH45" s="17"/>
      <c r="BXI45" s="17"/>
      <c r="BXJ45" s="17"/>
      <c r="BXK45" s="17"/>
      <c r="BXL45" s="17"/>
      <c r="BXM45" s="17"/>
      <c r="BXN45" s="17"/>
      <c r="BXO45" s="17"/>
      <c r="BXP45" s="17"/>
      <c r="BXQ45" s="17"/>
      <c r="BXR45" s="17"/>
      <c r="BXS45" s="17"/>
      <c r="BXT45" s="17"/>
      <c r="BXU45" s="17"/>
      <c r="BXV45" s="17"/>
      <c r="BXW45" s="17"/>
      <c r="BXX45" s="17"/>
      <c r="BXY45" s="17"/>
      <c r="BXZ45" s="17"/>
      <c r="BYA45" s="17"/>
      <c r="BYB45" s="17"/>
      <c r="BYC45" s="17"/>
      <c r="BYD45" s="17"/>
      <c r="BYE45" s="17"/>
      <c r="BYF45" s="17"/>
      <c r="BYG45" s="17"/>
      <c r="BYH45" s="17"/>
      <c r="BYI45" s="17"/>
      <c r="BYJ45" s="17"/>
      <c r="BYK45" s="17"/>
      <c r="BYL45" s="17"/>
      <c r="BYM45" s="17"/>
      <c r="BYN45" s="17"/>
      <c r="BYO45" s="17"/>
      <c r="BYP45" s="17"/>
      <c r="BYQ45" s="17"/>
      <c r="BYR45" s="17"/>
      <c r="BYS45" s="17"/>
      <c r="BYT45" s="17"/>
      <c r="BYU45" s="17"/>
      <c r="BYV45" s="17"/>
      <c r="BYW45" s="17"/>
      <c r="BYX45" s="17"/>
      <c r="BYY45" s="17"/>
      <c r="BYZ45" s="17"/>
      <c r="BZA45" s="17"/>
      <c r="BZB45" s="17"/>
      <c r="BZC45" s="17"/>
      <c r="BZD45" s="17"/>
      <c r="BZE45" s="17"/>
      <c r="BZF45" s="17"/>
      <c r="BZG45" s="17"/>
      <c r="BZH45" s="17"/>
      <c r="BZI45" s="17"/>
      <c r="BZJ45" s="17"/>
      <c r="BZK45" s="17"/>
      <c r="BZL45" s="17"/>
      <c r="BZM45" s="17"/>
      <c r="BZN45" s="17"/>
      <c r="BZO45" s="17"/>
      <c r="BZP45" s="17"/>
      <c r="BZQ45" s="17"/>
      <c r="BZR45" s="17"/>
      <c r="BZS45" s="17"/>
      <c r="BZT45" s="17"/>
      <c r="BZU45" s="17"/>
      <c r="BZV45" s="17"/>
      <c r="BZW45" s="17"/>
      <c r="BZX45" s="17"/>
      <c r="BZY45" s="17"/>
      <c r="BZZ45" s="17"/>
      <c r="CAA45" s="17"/>
      <c r="CAB45" s="17"/>
      <c r="CAC45" s="17"/>
      <c r="CAD45" s="17"/>
      <c r="CAE45" s="17"/>
      <c r="CAF45" s="17"/>
      <c r="CAG45" s="17"/>
      <c r="CAH45" s="17"/>
      <c r="CAI45" s="17"/>
      <c r="CAJ45" s="17"/>
      <c r="CAK45" s="17"/>
      <c r="CAL45" s="17"/>
      <c r="CAM45" s="17"/>
      <c r="CAN45" s="17"/>
      <c r="CAO45" s="17"/>
      <c r="CAP45" s="17"/>
      <c r="CAQ45" s="17"/>
      <c r="CAR45" s="17"/>
      <c r="CAS45" s="17"/>
      <c r="CAT45" s="17"/>
      <c r="CAU45" s="17"/>
      <c r="CAV45" s="17"/>
      <c r="CAW45" s="17"/>
      <c r="CAX45" s="17"/>
      <c r="CAY45" s="17"/>
      <c r="CAZ45" s="17"/>
      <c r="CBA45" s="17"/>
      <c r="CBB45" s="17"/>
      <c r="CBC45" s="17"/>
      <c r="CBD45" s="17"/>
      <c r="CBE45" s="17"/>
      <c r="CBF45" s="17"/>
      <c r="CBG45" s="17"/>
      <c r="CBH45" s="17"/>
      <c r="CBI45" s="17"/>
      <c r="CBJ45" s="17"/>
      <c r="CBK45" s="17"/>
      <c r="CBL45" s="17"/>
      <c r="CBM45" s="17"/>
      <c r="CBN45" s="17"/>
      <c r="CBO45" s="17"/>
      <c r="CBP45" s="17"/>
      <c r="CBQ45" s="17"/>
      <c r="CBR45" s="17"/>
      <c r="CBS45" s="17"/>
      <c r="CBT45" s="17"/>
      <c r="CBU45" s="17"/>
      <c r="CBV45" s="17"/>
      <c r="CBW45" s="17"/>
      <c r="CBX45" s="17"/>
      <c r="CBY45" s="17"/>
      <c r="CBZ45" s="17"/>
      <c r="CCA45" s="17"/>
      <c r="CCB45" s="17"/>
      <c r="CCC45" s="17"/>
      <c r="CCD45" s="17"/>
      <c r="CCE45" s="17"/>
      <c r="CCF45" s="17"/>
      <c r="CCG45" s="17"/>
      <c r="CCH45" s="17"/>
      <c r="CCI45" s="17"/>
      <c r="CCJ45" s="17"/>
      <c r="CCK45" s="17"/>
      <c r="CCL45" s="17"/>
      <c r="CCM45" s="17"/>
      <c r="CCN45" s="17"/>
      <c r="CCO45" s="17"/>
      <c r="CCP45" s="17"/>
      <c r="CCQ45" s="17"/>
      <c r="CCR45" s="17"/>
      <c r="CCS45" s="17"/>
      <c r="CCT45" s="17"/>
      <c r="CCU45" s="17"/>
      <c r="CCV45" s="17"/>
      <c r="CCW45" s="17"/>
      <c r="CCX45" s="17"/>
      <c r="CCY45" s="17"/>
      <c r="CCZ45" s="17"/>
      <c r="CDA45" s="17"/>
      <c r="CDB45" s="17"/>
      <c r="CDC45" s="17"/>
      <c r="CDD45" s="17"/>
      <c r="CDE45" s="17"/>
      <c r="CDF45" s="17"/>
      <c r="CDG45" s="17"/>
      <c r="CDH45" s="17"/>
      <c r="CDI45" s="17"/>
      <c r="CDJ45" s="17"/>
      <c r="CDK45" s="17"/>
      <c r="CDL45" s="17"/>
      <c r="CDM45" s="17"/>
      <c r="CDN45" s="17"/>
      <c r="CDO45" s="17"/>
      <c r="CDP45" s="17"/>
      <c r="CDQ45" s="17"/>
      <c r="CDR45" s="17"/>
      <c r="CDS45" s="17"/>
      <c r="CDT45" s="17"/>
      <c r="CDU45" s="17"/>
    </row>
    <row r="46">
      <c r="A46" s="14" t="s">
        <v>3076</v>
      </c>
      <c r="B46" s="14" t="s">
        <v>3077</v>
      </c>
      <c r="C46" s="14" t="s">
        <v>2713</v>
      </c>
      <c r="D46" s="14" t="s">
        <v>2714</v>
      </c>
      <c r="E46" s="14" t="s">
        <v>3078</v>
      </c>
      <c r="F46" s="14" t="s">
        <v>2835</v>
      </c>
      <c r="I46" s="14" t="s">
        <v>3079</v>
      </c>
      <c r="J46" s="14" t="s">
        <v>2618</v>
      </c>
      <c r="K46" s="14" t="s">
        <v>2619</v>
      </c>
      <c r="L46" s="14" t="s">
        <v>2658</v>
      </c>
      <c r="M46" s="17"/>
      <c r="N46" s="14" t="s">
        <v>21</v>
      </c>
      <c r="O46" s="14" t="s">
        <v>21</v>
      </c>
      <c r="P46" s="14" t="s">
        <v>21</v>
      </c>
      <c r="Q46" s="16">
        <v>11.0</v>
      </c>
      <c r="R46" s="16">
        <v>4091368.0</v>
      </c>
      <c r="S46" s="16">
        <v>4091368.0</v>
      </c>
      <c r="T46" s="14" t="s">
        <v>2631</v>
      </c>
      <c r="U46" s="14" t="s">
        <v>2621</v>
      </c>
      <c r="V46" s="14" t="s">
        <v>3080</v>
      </c>
      <c r="W46" s="14" t="s">
        <v>3081</v>
      </c>
      <c r="X46" s="16">
        <v>0.55</v>
      </c>
      <c r="Y46" s="17"/>
      <c r="Z46" s="16">
        <v>39.0</v>
      </c>
      <c r="AA46" s="16">
        <v>32.0</v>
      </c>
      <c r="AB46" s="17"/>
      <c r="AC46" s="17"/>
      <c r="AD46" s="16">
        <v>127.0</v>
      </c>
      <c r="AE46" s="22">
        <v>45455.0</v>
      </c>
      <c r="AF46" s="17"/>
      <c r="AG46" s="17"/>
      <c r="AH46" s="17"/>
      <c r="AI46" s="17"/>
      <c r="AJ46" s="17"/>
      <c r="AK46" s="17"/>
      <c r="AL46" s="16">
        <v>64.0</v>
      </c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4" t="s">
        <v>2718</v>
      </c>
      <c r="BB46" s="17"/>
      <c r="BC46" s="17"/>
      <c r="BD46" s="17"/>
      <c r="BE46" s="17"/>
      <c r="BF46" s="17"/>
      <c r="BG46" s="16">
        <v>1.0</v>
      </c>
      <c r="BH46" s="17"/>
      <c r="BI46" s="14" t="s">
        <v>2594</v>
      </c>
      <c r="BJ46" s="14" t="s">
        <v>2566</v>
      </c>
      <c r="BK46" s="17"/>
      <c r="BL46" s="17"/>
      <c r="BM46" s="16">
        <v>4.46666667</v>
      </c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  <c r="KL46" s="17"/>
      <c r="KM46" s="17"/>
      <c r="KN46" s="17"/>
      <c r="KO46" s="17"/>
      <c r="KP46" s="17"/>
      <c r="KQ46" s="17"/>
      <c r="KR46" s="17"/>
      <c r="KS46" s="17"/>
      <c r="KT46" s="17"/>
      <c r="KU46" s="17"/>
      <c r="KV46" s="17"/>
      <c r="KW46" s="17"/>
      <c r="KX46" s="17"/>
      <c r="KY46" s="17"/>
      <c r="KZ46" s="17"/>
      <c r="LA46" s="17"/>
      <c r="LB46" s="17"/>
      <c r="LC46" s="17"/>
      <c r="LD46" s="17"/>
      <c r="LE46" s="17"/>
      <c r="LF46" s="17"/>
      <c r="LG46" s="17"/>
      <c r="LH46" s="17"/>
      <c r="LI46" s="17"/>
      <c r="LJ46" s="17"/>
      <c r="LK46" s="17"/>
      <c r="LL46" s="17"/>
      <c r="LM46" s="17"/>
      <c r="LN46" s="17"/>
      <c r="LO46" s="17"/>
      <c r="LP46" s="17"/>
      <c r="LQ46" s="17"/>
      <c r="LR46" s="17"/>
      <c r="LS46" s="17"/>
      <c r="LT46" s="17"/>
      <c r="LU46" s="17"/>
      <c r="LV46" s="17"/>
      <c r="LW46" s="17"/>
      <c r="LX46" s="17"/>
      <c r="LY46" s="17"/>
      <c r="LZ46" s="17"/>
      <c r="MA46" s="17"/>
      <c r="MB46" s="17"/>
      <c r="MC46" s="17"/>
      <c r="MD46" s="17"/>
      <c r="ME46" s="17"/>
      <c r="MF46" s="17"/>
      <c r="MG46" s="17"/>
      <c r="MH46" s="17"/>
      <c r="MI46" s="17"/>
      <c r="MJ46" s="17"/>
      <c r="MK46" s="17"/>
      <c r="ML46" s="17"/>
      <c r="MM46" s="17"/>
      <c r="MN46" s="17"/>
      <c r="MO46" s="17"/>
      <c r="MP46" s="17"/>
      <c r="MQ46" s="17"/>
      <c r="MR46" s="17"/>
      <c r="MS46" s="17"/>
      <c r="MT46" s="17"/>
      <c r="MU46" s="17"/>
      <c r="MV46" s="17"/>
      <c r="MW46" s="17"/>
      <c r="MX46" s="17"/>
      <c r="MY46" s="17"/>
      <c r="MZ46" s="17"/>
      <c r="NA46" s="17"/>
      <c r="NB46" s="17"/>
      <c r="NC46" s="17"/>
      <c r="ND46" s="17"/>
      <c r="NE46" s="17"/>
      <c r="NF46" s="17"/>
      <c r="NG46" s="17"/>
      <c r="NH46" s="17"/>
      <c r="NI46" s="17"/>
      <c r="NJ46" s="17"/>
      <c r="NK46" s="17"/>
      <c r="NL46" s="17"/>
      <c r="NM46" s="17"/>
      <c r="NN46" s="17"/>
      <c r="NO46" s="17"/>
      <c r="NP46" s="17"/>
      <c r="NQ46" s="17"/>
      <c r="NR46" s="17"/>
      <c r="NS46" s="17"/>
      <c r="NT46" s="17"/>
      <c r="NU46" s="17"/>
      <c r="NV46" s="17"/>
      <c r="NW46" s="17"/>
      <c r="NX46" s="17"/>
      <c r="NY46" s="17"/>
      <c r="NZ46" s="17"/>
      <c r="OA46" s="17"/>
      <c r="OB46" s="17"/>
      <c r="OC46" s="17"/>
      <c r="OD46" s="17"/>
      <c r="OE46" s="17"/>
      <c r="OF46" s="14" t="s">
        <v>2644</v>
      </c>
      <c r="OG46" s="17"/>
      <c r="OH46" s="17"/>
      <c r="OI46" s="17"/>
      <c r="OJ46" s="17"/>
      <c r="OK46" s="17"/>
      <c r="OL46" s="17"/>
      <c r="OM46" s="17"/>
      <c r="ON46" s="17"/>
      <c r="OO46" s="17"/>
      <c r="OP46" s="17"/>
      <c r="OQ46" s="17"/>
      <c r="OR46" s="17"/>
      <c r="OS46" s="17"/>
      <c r="OT46" s="17"/>
      <c r="OU46" s="17"/>
      <c r="OV46" s="17"/>
      <c r="OW46" s="17"/>
      <c r="OX46" s="17"/>
      <c r="OY46" s="17"/>
      <c r="OZ46" s="17"/>
      <c r="PA46" s="17"/>
      <c r="PB46" s="17"/>
      <c r="PC46" s="17"/>
      <c r="PD46" s="17"/>
      <c r="PE46" s="17"/>
      <c r="PF46" s="17"/>
      <c r="PG46" s="17"/>
      <c r="PH46" s="17"/>
      <c r="PI46" s="17"/>
      <c r="PJ46" s="17"/>
      <c r="PK46" s="17"/>
      <c r="PL46" s="17"/>
      <c r="PM46" s="17"/>
      <c r="PN46" s="17"/>
      <c r="PO46" s="17"/>
      <c r="PP46" s="17"/>
      <c r="PQ46" s="17"/>
      <c r="PR46" s="17"/>
      <c r="PS46" s="17"/>
      <c r="PT46" s="17"/>
      <c r="PU46" s="17"/>
      <c r="PV46" s="17"/>
      <c r="PW46" s="17"/>
      <c r="PX46" s="17"/>
      <c r="PY46" s="17"/>
      <c r="PZ46" s="17"/>
      <c r="QA46" s="17"/>
      <c r="QB46" s="17"/>
      <c r="QC46" s="17"/>
      <c r="QD46" s="17"/>
      <c r="QE46" s="17"/>
      <c r="QF46" s="17"/>
      <c r="QG46" s="17"/>
      <c r="QH46" s="17"/>
      <c r="QI46" s="17"/>
      <c r="QJ46" s="17"/>
      <c r="QK46" s="17"/>
      <c r="QL46" s="17"/>
      <c r="QM46" s="17"/>
      <c r="QN46" s="17"/>
      <c r="QO46" s="17"/>
      <c r="QP46" s="17"/>
      <c r="QQ46" s="17"/>
      <c r="QR46" s="17"/>
      <c r="QS46" s="17"/>
      <c r="QT46" s="17"/>
      <c r="QU46" s="17"/>
      <c r="QV46" s="17"/>
      <c r="QW46" s="17"/>
      <c r="QX46" s="17"/>
      <c r="QY46" s="17"/>
      <c r="QZ46" s="17"/>
      <c r="RA46" s="17"/>
      <c r="RB46" s="17"/>
      <c r="RC46" s="17"/>
      <c r="RD46" s="17"/>
      <c r="RE46" s="17"/>
      <c r="RF46" s="17"/>
      <c r="RG46" s="17"/>
      <c r="RH46" s="17"/>
      <c r="RI46" s="17"/>
      <c r="RJ46" s="17"/>
      <c r="RK46" s="17"/>
      <c r="RL46" s="17"/>
      <c r="RM46" s="17"/>
      <c r="RN46" s="17"/>
      <c r="RO46" s="17"/>
      <c r="RP46" s="17"/>
      <c r="RQ46" s="17"/>
      <c r="RR46" s="17"/>
      <c r="RS46" s="17"/>
      <c r="RT46" s="17"/>
      <c r="RU46" s="17"/>
      <c r="RV46" s="17"/>
      <c r="RW46" s="17"/>
      <c r="RX46" s="17"/>
      <c r="RY46" s="17"/>
      <c r="RZ46" s="17"/>
      <c r="SA46" s="17"/>
      <c r="SB46" s="17"/>
      <c r="SC46" s="17"/>
      <c r="SD46" s="17"/>
      <c r="SE46" s="17"/>
      <c r="SF46" s="17"/>
      <c r="SG46" s="17"/>
      <c r="SH46" s="17"/>
      <c r="SI46" s="17"/>
      <c r="SJ46" s="17"/>
      <c r="SK46" s="17"/>
      <c r="SL46" s="17"/>
      <c r="SM46" s="17"/>
      <c r="SN46" s="17"/>
      <c r="SO46" s="17"/>
      <c r="SP46" s="17"/>
      <c r="SQ46" s="17"/>
      <c r="SR46" s="17"/>
      <c r="SS46" s="17"/>
      <c r="ST46" s="17"/>
      <c r="SU46" s="17"/>
      <c r="SV46" s="17"/>
      <c r="SW46" s="17"/>
      <c r="SX46" s="17"/>
      <c r="SY46" s="17"/>
      <c r="SZ46" s="17"/>
      <c r="TA46" s="17"/>
      <c r="TB46" s="17"/>
      <c r="TC46" s="17"/>
      <c r="TD46" s="14" t="s">
        <v>3082</v>
      </c>
      <c r="TE46" s="17"/>
      <c r="TF46" s="17"/>
      <c r="TG46" s="17"/>
      <c r="TH46" s="17"/>
      <c r="TI46" s="17"/>
      <c r="TJ46" s="17"/>
      <c r="TK46" s="17"/>
      <c r="TL46" s="17"/>
      <c r="TM46" s="17"/>
      <c r="TN46" s="17"/>
      <c r="TO46" s="17"/>
      <c r="TP46" s="17"/>
      <c r="TQ46" s="17"/>
      <c r="TR46" s="17"/>
      <c r="TS46" s="17"/>
      <c r="TT46" s="17"/>
      <c r="TU46" s="17"/>
      <c r="TV46" s="17"/>
      <c r="TW46" s="17"/>
      <c r="TX46" s="17"/>
      <c r="TY46" s="17"/>
      <c r="TZ46" s="17"/>
      <c r="UA46" s="17"/>
      <c r="UB46" s="17"/>
      <c r="UC46" s="17"/>
      <c r="UD46" s="17"/>
      <c r="UE46" s="17"/>
      <c r="UF46" s="17"/>
      <c r="UG46" s="17"/>
      <c r="UH46" s="17"/>
      <c r="UI46" s="17"/>
      <c r="UJ46" s="17"/>
      <c r="UK46" s="17"/>
      <c r="UL46" s="17"/>
      <c r="UM46" s="17"/>
      <c r="UN46" s="17"/>
      <c r="UO46" s="17"/>
      <c r="UP46" s="17"/>
      <c r="UQ46" s="17"/>
      <c r="UR46" s="17"/>
      <c r="US46" s="17"/>
      <c r="UT46" s="17"/>
      <c r="UU46" s="17"/>
      <c r="UV46" s="17"/>
      <c r="UW46" s="17"/>
      <c r="UX46" s="17"/>
      <c r="UY46" s="17"/>
      <c r="UZ46" s="17"/>
      <c r="VA46" s="17"/>
      <c r="VB46" s="17"/>
      <c r="VC46" s="17"/>
      <c r="VD46" s="17"/>
      <c r="VE46" s="17"/>
      <c r="VF46" s="17"/>
      <c r="VG46" s="17"/>
      <c r="VH46" s="17"/>
      <c r="VI46" s="17"/>
      <c r="VJ46" s="17"/>
      <c r="VK46" s="17"/>
      <c r="VL46" s="17"/>
      <c r="VM46" s="17"/>
      <c r="VN46" s="17"/>
      <c r="VO46" s="17"/>
      <c r="VP46" s="17"/>
      <c r="VQ46" s="17"/>
      <c r="VR46" s="17"/>
      <c r="VS46" s="17"/>
      <c r="VT46" s="17"/>
      <c r="VU46" s="17"/>
      <c r="VV46" s="17"/>
      <c r="VW46" s="17"/>
      <c r="VX46" s="17"/>
      <c r="VY46" s="17"/>
      <c r="VZ46" s="17"/>
      <c r="WA46" s="17"/>
      <c r="WB46" s="17"/>
      <c r="WC46" s="17"/>
      <c r="WD46" s="17"/>
      <c r="WE46" s="17"/>
      <c r="WF46" s="17"/>
      <c r="WG46" s="17"/>
      <c r="WH46" s="17"/>
      <c r="WI46" s="17"/>
      <c r="WJ46" s="17"/>
      <c r="WK46" s="17"/>
      <c r="WL46" s="17"/>
      <c r="WM46" s="17"/>
      <c r="WN46" s="17"/>
      <c r="WO46" s="17"/>
      <c r="WP46" s="17"/>
      <c r="WQ46" s="17"/>
      <c r="WR46" s="17"/>
      <c r="WS46" s="17"/>
      <c r="WT46" s="17"/>
      <c r="WU46" s="17"/>
      <c r="WV46" s="17"/>
      <c r="WW46" s="17"/>
      <c r="WX46" s="17"/>
      <c r="WY46" s="17"/>
      <c r="WZ46" s="17"/>
      <c r="XA46" s="17"/>
      <c r="XB46" s="17"/>
      <c r="XC46" s="17"/>
      <c r="XD46" s="17"/>
      <c r="XE46" s="17"/>
      <c r="XF46" s="17"/>
      <c r="XG46" s="17"/>
      <c r="XH46" s="17"/>
      <c r="XI46" s="17"/>
      <c r="XJ46" s="17"/>
      <c r="XK46" s="17"/>
      <c r="XL46" s="17"/>
      <c r="XM46" s="17"/>
      <c r="XN46" s="17"/>
      <c r="XO46" s="17"/>
      <c r="XP46" s="17"/>
      <c r="XQ46" s="17"/>
      <c r="XR46" s="17"/>
      <c r="XS46" s="17"/>
      <c r="XT46" s="17"/>
      <c r="XU46" s="17"/>
      <c r="XV46" s="17"/>
      <c r="XW46" s="17"/>
      <c r="XX46" s="17"/>
      <c r="XY46" s="17"/>
      <c r="XZ46" s="17"/>
      <c r="YA46" s="17"/>
      <c r="YB46" s="17"/>
      <c r="YC46" s="17"/>
      <c r="YD46" s="17"/>
      <c r="YE46" s="17"/>
      <c r="YF46" s="17"/>
      <c r="YG46" s="17"/>
      <c r="YH46" s="17"/>
      <c r="YI46" s="17"/>
      <c r="YJ46" s="17"/>
      <c r="YK46" s="17"/>
      <c r="YL46" s="17"/>
      <c r="YM46" s="17"/>
      <c r="YN46" s="17"/>
      <c r="YO46" s="17"/>
      <c r="YP46" s="17"/>
      <c r="YQ46" s="17"/>
      <c r="YR46" s="17"/>
      <c r="YS46" s="17"/>
      <c r="YT46" s="17"/>
      <c r="YU46" s="17"/>
      <c r="YV46" s="17"/>
      <c r="YW46" s="17"/>
      <c r="YX46" s="17"/>
      <c r="YY46" s="17"/>
      <c r="YZ46" s="17"/>
      <c r="ZA46" s="17"/>
      <c r="ZB46" s="17"/>
      <c r="ZC46" s="17"/>
      <c r="ZD46" s="17"/>
      <c r="ZE46" s="17"/>
      <c r="ZF46" s="17"/>
      <c r="ZG46" s="17"/>
      <c r="ZH46" s="17"/>
      <c r="ZI46" s="17"/>
      <c r="ZJ46" s="17"/>
      <c r="ZK46" s="17"/>
      <c r="ZL46" s="17"/>
      <c r="ZM46" s="17"/>
      <c r="ZN46" s="17"/>
      <c r="ZO46" s="17"/>
      <c r="ZP46" s="17"/>
      <c r="ZQ46" s="17"/>
      <c r="ZR46" s="17"/>
      <c r="ZS46" s="17"/>
      <c r="ZT46" s="17"/>
      <c r="ZU46" s="17"/>
      <c r="ZV46" s="17"/>
      <c r="ZW46" s="17"/>
      <c r="ZX46" s="17"/>
      <c r="ZY46" s="17"/>
      <c r="ZZ46" s="17"/>
      <c r="AAA46" s="17"/>
      <c r="AAB46" s="17"/>
      <c r="AAC46" s="17"/>
      <c r="AAD46" s="17"/>
      <c r="AAE46" s="17"/>
      <c r="AAF46" s="17"/>
      <c r="AAG46" s="17"/>
      <c r="AAH46" s="17"/>
      <c r="AAI46" s="17"/>
      <c r="AAJ46" s="17"/>
      <c r="AAK46" s="17"/>
      <c r="AAL46" s="17"/>
      <c r="AAM46" s="17"/>
      <c r="AAN46" s="17"/>
      <c r="AAO46" s="17"/>
      <c r="AAP46" s="17"/>
      <c r="AAQ46" s="17"/>
      <c r="AAR46" s="17"/>
      <c r="AAS46" s="17"/>
      <c r="AAT46" s="17"/>
      <c r="AAU46" s="17"/>
      <c r="AAV46" s="17"/>
      <c r="AAW46" s="17"/>
      <c r="AAX46" s="17"/>
      <c r="AAY46" s="17"/>
      <c r="AAZ46" s="17"/>
      <c r="ABA46" s="17"/>
      <c r="ABB46" s="17"/>
      <c r="ABC46" s="17"/>
      <c r="ABD46" s="17"/>
      <c r="ABE46" s="17"/>
      <c r="ABF46" s="17"/>
      <c r="ABG46" s="17"/>
      <c r="ABH46" s="17"/>
      <c r="ABI46" s="17"/>
      <c r="ABJ46" s="17"/>
      <c r="ABK46" s="17"/>
      <c r="ABL46" s="17"/>
      <c r="ABM46" s="17"/>
      <c r="ABN46" s="17"/>
      <c r="ABO46" s="17"/>
      <c r="ABP46" s="17"/>
      <c r="ABQ46" s="17"/>
      <c r="ABR46" s="17"/>
      <c r="ABS46" s="17"/>
      <c r="ABT46" s="17"/>
      <c r="ABU46" s="17"/>
      <c r="ABV46" s="17"/>
      <c r="ABW46" s="17"/>
      <c r="ABX46" s="17"/>
      <c r="ABY46" s="17"/>
      <c r="ABZ46" s="17"/>
      <c r="ACA46" s="17"/>
      <c r="ACB46" s="17"/>
      <c r="ACC46" s="17"/>
      <c r="ACD46" s="17"/>
      <c r="ACE46" s="17"/>
      <c r="ACF46" s="17"/>
      <c r="ACG46" s="17"/>
      <c r="ACH46" s="17"/>
      <c r="ACI46" s="17"/>
      <c r="ACJ46" s="17"/>
      <c r="ACK46" s="17"/>
      <c r="ACL46" s="17"/>
      <c r="ACM46" s="17"/>
      <c r="ACN46" s="17"/>
      <c r="ACO46" s="17"/>
      <c r="ACP46" s="17"/>
      <c r="ACQ46" s="17"/>
      <c r="ACR46" s="17"/>
      <c r="ACS46" s="17"/>
      <c r="ACT46" s="17"/>
      <c r="ACU46" s="17"/>
      <c r="ACV46" s="17"/>
      <c r="ACW46" s="17"/>
      <c r="ACX46" s="17"/>
      <c r="ACY46" s="17"/>
      <c r="ACZ46" s="17"/>
      <c r="ADA46" s="17"/>
      <c r="ADB46" s="17"/>
      <c r="ADC46" s="17"/>
      <c r="ADD46" s="17"/>
      <c r="ADE46" s="17"/>
      <c r="ADF46" s="17"/>
      <c r="ADG46" s="17"/>
      <c r="ADH46" s="17"/>
      <c r="ADI46" s="14" t="s">
        <v>3083</v>
      </c>
      <c r="ADJ46" s="17"/>
      <c r="ADK46" s="17"/>
      <c r="ADL46" s="17"/>
      <c r="ADM46" s="17"/>
      <c r="ADN46" s="17"/>
      <c r="ADO46" s="17"/>
      <c r="ADP46" s="17"/>
      <c r="ADQ46" s="17"/>
      <c r="ADR46" s="17"/>
      <c r="ADS46" s="17"/>
      <c r="ADT46" s="17"/>
      <c r="ADU46" s="17"/>
      <c r="ADV46" s="17"/>
      <c r="ADW46" s="17"/>
      <c r="ADX46" s="17"/>
      <c r="ADY46" s="17"/>
      <c r="ADZ46" s="17"/>
      <c r="AEA46" s="17"/>
      <c r="AEB46" s="17"/>
      <c r="AEC46" s="17"/>
      <c r="AED46" s="17"/>
      <c r="AEE46" s="17"/>
      <c r="AEF46" s="17"/>
      <c r="AEG46" s="17"/>
      <c r="AEH46" s="17"/>
      <c r="AEI46" s="17"/>
      <c r="AEJ46" s="17"/>
      <c r="AEK46" s="17"/>
      <c r="AEL46" s="17"/>
      <c r="AEM46" s="17"/>
      <c r="AEN46" s="17"/>
      <c r="AEO46" s="17"/>
      <c r="AEP46" s="17"/>
      <c r="AEQ46" s="17"/>
      <c r="AER46" s="17"/>
      <c r="AES46" s="17"/>
      <c r="AET46" s="17"/>
      <c r="AEU46" s="17"/>
      <c r="AEV46" s="17"/>
      <c r="AEW46" s="17"/>
      <c r="AEX46" s="17"/>
      <c r="AEY46" s="17"/>
      <c r="AEZ46" s="17"/>
      <c r="AFA46" s="17"/>
      <c r="AFB46" s="17"/>
      <c r="AFC46" s="17"/>
      <c r="AFD46" s="17"/>
      <c r="AFE46" s="17"/>
      <c r="AFF46" s="17"/>
      <c r="AFG46" s="17"/>
      <c r="AFH46" s="17"/>
      <c r="AFI46" s="17"/>
      <c r="AFJ46" s="17"/>
      <c r="AFK46" s="17"/>
      <c r="AFL46" s="17"/>
      <c r="AFM46" s="17"/>
      <c r="AFN46" s="17"/>
      <c r="AFO46" s="17"/>
      <c r="AFP46" s="17"/>
      <c r="AFQ46" s="17"/>
      <c r="AFR46" s="17"/>
      <c r="AFS46" s="17"/>
      <c r="AFT46" s="17"/>
      <c r="AFU46" s="17"/>
      <c r="AFV46" s="17"/>
      <c r="AFW46" s="17"/>
      <c r="AFX46" s="17"/>
      <c r="AFY46" s="17"/>
      <c r="AFZ46" s="17"/>
      <c r="AGA46" s="17"/>
      <c r="AGB46" s="17"/>
      <c r="AGC46" s="17"/>
      <c r="AGD46" s="17"/>
      <c r="AGE46" s="17"/>
      <c r="AGF46" s="17"/>
      <c r="AGG46" s="17"/>
      <c r="AGH46" s="17"/>
      <c r="AGI46" s="17"/>
      <c r="AGJ46" s="17"/>
      <c r="AGK46" s="17"/>
      <c r="AGL46" s="17"/>
      <c r="AGM46" s="17"/>
      <c r="AGN46" s="17"/>
      <c r="AGO46" s="17"/>
      <c r="AGP46" s="17"/>
      <c r="AGQ46" s="17"/>
      <c r="AGR46" s="17"/>
      <c r="AGS46" s="17"/>
      <c r="AGT46" s="17"/>
      <c r="AGU46" s="17"/>
      <c r="AGV46" s="17"/>
      <c r="AGW46" s="17"/>
      <c r="AGX46" s="17"/>
      <c r="AGY46" s="17"/>
      <c r="AGZ46" s="17"/>
      <c r="AHA46" s="17"/>
      <c r="AHB46" s="17"/>
      <c r="AHC46" s="17"/>
      <c r="AHD46" s="17"/>
      <c r="AHE46" s="17"/>
      <c r="AHF46" s="17"/>
      <c r="AHG46" s="17"/>
      <c r="AHH46" s="17"/>
      <c r="AHI46" s="17"/>
      <c r="AHJ46" s="17"/>
      <c r="AHK46" s="17"/>
      <c r="AHL46" s="17"/>
      <c r="AHM46" s="17"/>
      <c r="AHN46" s="17"/>
      <c r="AHO46" s="17"/>
      <c r="AHP46" s="17"/>
      <c r="AHQ46" s="17"/>
      <c r="AHR46" s="17"/>
      <c r="AHS46" s="17"/>
      <c r="AHT46" s="17"/>
      <c r="AHU46" s="17"/>
      <c r="AHV46" s="17"/>
      <c r="AHW46" s="17"/>
      <c r="AHX46" s="17"/>
      <c r="AHY46" s="17"/>
      <c r="AHZ46" s="17"/>
      <c r="AIA46" s="17"/>
      <c r="AIB46" s="17"/>
      <c r="AIC46" s="17"/>
      <c r="AID46" s="17"/>
      <c r="AIE46" s="17"/>
      <c r="AIF46" s="17"/>
      <c r="AIG46" s="17"/>
      <c r="AIH46" s="17"/>
      <c r="AII46" s="17"/>
      <c r="AIJ46" s="17"/>
      <c r="AIK46" s="17"/>
      <c r="AIL46" s="17"/>
      <c r="AIM46" s="17"/>
      <c r="AIN46" s="17"/>
      <c r="AIO46" s="17"/>
      <c r="AIP46" s="17"/>
      <c r="AIQ46" s="17"/>
      <c r="AIR46" s="17"/>
      <c r="AIS46" s="17"/>
      <c r="AIT46" s="17"/>
      <c r="AIU46" s="17"/>
      <c r="AIV46" s="17"/>
      <c r="AIW46" s="17"/>
      <c r="AIX46" s="17"/>
      <c r="AIY46" s="17"/>
      <c r="AIZ46" s="17"/>
      <c r="AJA46" s="17"/>
      <c r="AJB46" s="17"/>
      <c r="AJC46" s="17"/>
      <c r="AJD46" s="17"/>
      <c r="AJE46" s="17"/>
      <c r="AJF46" s="17"/>
      <c r="AJG46" s="17"/>
      <c r="AJH46" s="17"/>
      <c r="AJI46" s="17"/>
      <c r="AJJ46" s="17"/>
      <c r="AJK46" s="17"/>
      <c r="AJL46" s="17"/>
      <c r="AJM46" s="17"/>
      <c r="AJN46" s="17"/>
      <c r="AJO46" s="17"/>
      <c r="AJP46" s="17"/>
      <c r="AJQ46" s="17"/>
      <c r="AJR46" s="17"/>
      <c r="AJS46" s="17"/>
      <c r="AJT46" s="17"/>
      <c r="AJU46" s="17"/>
      <c r="AJV46" s="17"/>
      <c r="AJW46" s="17"/>
      <c r="AJX46" s="17"/>
      <c r="AJY46" s="17"/>
      <c r="AJZ46" s="17"/>
      <c r="AKA46" s="17"/>
      <c r="AKB46" s="17"/>
      <c r="AKC46" s="17"/>
      <c r="AKD46" s="17"/>
      <c r="AKE46" s="17"/>
      <c r="AKF46" s="17"/>
      <c r="AKG46" s="17"/>
      <c r="AKH46" s="17"/>
      <c r="AKI46" s="17"/>
      <c r="AKJ46" s="17"/>
      <c r="AKK46" s="17"/>
      <c r="AKL46" s="17"/>
      <c r="AKM46" s="17"/>
      <c r="AKN46" s="17"/>
      <c r="AKO46" s="17"/>
      <c r="AKP46" s="17"/>
      <c r="AKQ46" s="17"/>
      <c r="AKR46" s="17"/>
      <c r="AKS46" s="17"/>
      <c r="AKT46" s="17"/>
      <c r="AKU46" s="17"/>
      <c r="AKV46" s="17"/>
      <c r="AKW46" s="17"/>
      <c r="AKX46" s="17"/>
      <c r="AKY46" s="17"/>
      <c r="AKZ46" s="17"/>
      <c r="ALA46" s="17"/>
      <c r="ALB46" s="17"/>
      <c r="ALC46" s="17"/>
      <c r="ALD46" s="17"/>
      <c r="ALE46" s="17"/>
      <c r="ALF46" s="17"/>
      <c r="ALG46" s="17"/>
      <c r="ALH46" s="17"/>
      <c r="ALI46" s="17"/>
      <c r="ALJ46" s="17"/>
      <c r="ALK46" s="17"/>
      <c r="ALL46" s="17"/>
      <c r="ALM46" s="17"/>
      <c r="ALN46" s="17"/>
      <c r="ALO46" s="17"/>
      <c r="ALP46" s="17"/>
      <c r="ALQ46" s="17"/>
      <c r="ALR46" s="17"/>
      <c r="ALS46" s="17"/>
      <c r="ALT46" s="17"/>
      <c r="ALU46" s="17"/>
      <c r="ALV46" s="17"/>
      <c r="ALW46" s="17"/>
      <c r="ALX46" s="17"/>
      <c r="ALY46" s="17"/>
      <c r="ALZ46" s="17"/>
      <c r="AMA46" s="17"/>
      <c r="AMB46" s="17"/>
      <c r="AMC46" s="17"/>
      <c r="AMD46" s="17"/>
      <c r="AME46" s="17"/>
      <c r="AMF46" s="17"/>
      <c r="AMG46" s="17"/>
      <c r="AMH46" s="17"/>
      <c r="AMI46" s="17"/>
      <c r="AMJ46" s="17"/>
      <c r="AMK46" s="17"/>
      <c r="AML46" s="17"/>
      <c r="AMM46" s="17"/>
      <c r="AMN46" s="17"/>
      <c r="AMO46" s="17"/>
      <c r="AMP46" s="17"/>
      <c r="AMQ46" s="17"/>
      <c r="AMR46" s="17"/>
      <c r="AMS46" s="17"/>
      <c r="AMT46" s="17"/>
      <c r="AMU46" s="17"/>
      <c r="AMV46" s="17"/>
      <c r="AMW46" s="17"/>
      <c r="AMX46" s="17"/>
      <c r="AMY46" s="17"/>
      <c r="AMZ46" s="17"/>
      <c r="ANA46" s="17"/>
      <c r="ANB46" s="17"/>
      <c r="ANC46" s="17"/>
      <c r="AND46" s="17"/>
      <c r="ANE46" s="17"/>
      <c r="ANF46" s="17"/>
      <c r="ANG46" s="17"/>
      <c r="ANH46" s="17"/>
      <c r="ANI46" s="17"/>
      <c r="ANJ46" s="17"/>
      <c r="ANK46" s="17"/>
      <c r="ANL46" s="17"/>
      <c r="ANM46" s="17"/>
      <c r="ANN46" s="17"/>
      <c r="ANO46" s="17"/>
      <c r="ANP46" s="17"/>
      <c r="ANQ46" s="17"/>
      <c r="ANR46" s="17"/>
      <c r="ANS46" s="17"/>
      <c r="ANT46" s="17"/>
      <c r="ANU46" s="17"/>
      <c r="ANV46" s="17"/>
      <c r="ANW46" s="17"/>
      <c r="ANX46" s="17"/>
      <c r="ANY46" s="17"/>
      <c r="ANZ46" s="17"/>
      <c r="AOA46" s="17"/>
      <c r="AOB46" s="17"/>
      <c r="AOC46" s="17"/>
      <c r="AOD46" s="17"/>
      <c r="AOE46" s="17"/>
      <c r="AOF46" s="17"/>
      <c r="AOG46" s="17"/>
      <c r="AOH46" s="17"/>
      <c r="AOI46" s="17"/>
      <c r="AOJ46" s="17"/>
      <c r="AOK46" s="17"/>
      <c r="AOL46" s="17"/>
      <c r="AOM46" s="17"/>
      <c r="AON46" s="17"/>
      <c r="AOO46" s="17"/>
      <c r="AOP46" s="17"/>
      <c r="AOQ46" s="17"/>
      <c r="AOR46" s="17"/>
      <c r="AOS46" s="17"/>
      <c r="AOT46" s="17"/>
      <c r="AOU46" s="17"/>
      <c r="AOV46" s="17"/>
      <c r="AOW46" s="17"/>
      <c r="AOX46" s="17"/>
      <c r="AOY46" s="17"/>
      <c r="AOZ46" s="17"/>
      <c r="APA46" s="17"/>
      <c r="APB46" s="17"/>
      <c r="APC46" s="17"/>
      <c r="APD46" s="17"/>
      <c r="APE46" s="17"/>
      <c r="APF46" s="17"/>
      <c r="APG46" s="17"/>
      <c r="APH46" s="17"/>
      <c r="API46" s="17"/>
      <c r="APJ46" s="17"/>
      <c r="APK46" s="17"/>
      <c r="APL46" s="17"/>
      <c r="APM46" s="17"/>
      <c r="APN46" s="17"/>
      <c r="APO46" s="17"/>
      <c r="APP46" s="17"/>
      <c r="APQ46" s="17"/>
      <c r="APR46" s="17"/>
      <c r="APS46" s="17"/>
      <c r="APT46" s="17"/>
      <c r="APU46" s="17"/>
      <c r="APV46" s="17"/>
      <c r="APW46" s="17"/>
      <c r="APX46" s="17"/>
      <c r="APY46" s="17"/>
      <c r="APZ46" s="17"/>
      <c r="AQA46" s="17"/>
      <c r="AQB46" s="17"/>
      <c r="AQC46" s="17"/>
      <c r="AQD46" s="17"/>
      <c r="AQE46" s="17"/>
      <c r="AQF46" s="17"/>
      <c r="AQG46" s="17"/>
      <c r="AQH46" s="17"/>
      <c r="AQI46" s="17"/>
      <c r="AQJ46" s="17"/>
      <c r="AQK46" s="17"/>
      <c r="AQL46" s="17"/>
      <c r="AQM46" s="17"/>
      <c r="AQN46" s="17"/>
      <c r="AQO46" s="17"/>
      <c r="AQP46" s="17"/>
      <c r="AQQ46" s="17"/>
      <c r="AQR46" s="17"/>
      <c r="AQS46" s="17"/>
      <c r="AQT46" s="17"/>
      <c r="AQU46" s="17"/>
      <c r="AQV46" s="17"/>
      <c r="AQW46" s="17"/>
      <c r="AQX46" s="17"/>
      <c r="AQY46" s="17"/>
      <c r="AQZ46" s="17"/>
      <c r="ARA46" s="17"/>
      <c r="ARB46" s="17"/>
      <c r="ARC46" s="17"/>
      <c r="ARD46" s="17"/>
      <c r="ARE46" s="17"/>
      <c r="ARF46" s="17"/>
      <c r="ARG46" s="17"/>
      <c r="ARH46" s="17"/>
      <c r="ARI46" s="17"/>
      <c r="ARJ46" s="17"/>
      <c r="ARK46" s="17"/>
      <c r="ARL46" s="17"/>
      <c r="ARM46" s="17"/>
      <c r="ARN46" s="17"/>
      <c r="ARO46" s="17"/>
      <c r="ARP46" s="17"/>
      <c r="ARQ46" s="17"/>
      <c r="ARR46" s="17"/>
      <c r="ARS46" s="17"/>
      <c r="ART46" s="17"/>
      <c r="ARU46" s="17"/>
      <c r="ARV46" s="17"/>
      <c r="ARW46" s="17"/>
      <c r="ARX46" s="17"/>
      <c r="ARY46" s="17"/>
      <c r="ARZ46" s="17"/>
      <c r="ASA46" s="17"/>
      <c r="ASB46" s="17"/>
      <c r="ASC46" s="17"/>
      <c r="ASD46" s="17"/>
      <c r="ASE46" s="17"/>
      <c r="ASF46" s="17"/>
      <c r="ASG46" s="17"/>
      <c r="ASH46" s="17"/>
      <c r="ASI46" s="17"/>
      <c r="ASJ46" s="17"/>
      <c r="ASK46" s="17"/>
      <c r="ASL46" s="17"/>
      <c r="ASM46" s="17"/>
      <c r="ASN46" s="17"/>
      <c r="ASO46" s="17"/>
      <c r="ASP46" s="17"/>
      <c r="ASQ46" s="17"/>
      <c r="ASR46" s="17"/>
      <c r="ASS46" s="17"/>
      <c r="AST46" s="17"/>
      <c r="ASU46" s="17"/>
      <c r="ASV46" s="17"/>
      <c r="ASW46" s="17"/>
      <c r="ASX46" s="17"/>
      <c r="ASY46" s="17"/>
      <c r="ASZ46" s="17"/>
      <c r="ATA46" s="17"/>
      <c r="ATB46" s="17"/>
      <c r="ATC46" s="17"/>
      <c r="ATD46" s="17"/>
      <c r="ATE46" s="17"/>
      <c r="ATF46" s="17"/>
      <c r="ATG46" s="17"/>
      <c r="ATH46" s="17"/>
      <c r="ATI46" s="17"/>
      <c r="ATJ46" s="17"/>
      <c r="ATK46" s="17"/>
      <c r="ATL46" s="17"/>
      <c r="ATM46" s="17"/>
      <c r="ATN46" s="17"/>
      <c r="ATO46" s="17"/>
      <c r="ATP46" s="17"/>
      <c r="ATQ46" s="17"/>
      <c r="ATR46" s="17"/>
      <c r="ATS46" s="17"/>
      <c r="ATT46" s="17"/>
      <c r="ATU46" s="17"/>
      <c r="ATV46" s="17"/>
      <c r="ATW46" s="17"/>
      <c r="ATX46" s="17"/>
      <c r="ATY46" s="17"/>
      <c r="ATZ46" s="17"/>
      <c r="AUA46" s="17"/>
      <c r="AUB46" s="17"/>
      <c r="AUC46" s="17"/>
      <c r="AUD46" s="17"/>
      <c r="AUE46" s="17"/>
      <c r="AUF46" s="17"/>
      <c r="AUG46" s="17"/>
      <c r="AUH46" s="17"/>
      <c r="AUI46" s="17"/>
      <c r="AUJ46" s="17"/>
      <c r="AUK46" s="17"/>
      <c r="AUL46" s="17"/>
      <c r="AUM46" s="17"/>
      <c r="AUN46" s="17"/>
      <c r="AUO46" s="17"/>
      <c r="AUP46" s="17"/>
      <c r="AUQ46" s="17"/>
      <c r="AUR46" s="17"/>
      <c r="AUS46" s="17"/>
      <c r="AUT46" s="17"/>
      <c r="AUU46" s="17"/>
      <c r="AUV46" s="17"/>
      <c r="AUW46" s="17"/>
      <c r="AUX46" s="17"/>
      <c r="AUY46" s="17"/>
      <c r="AUZ46" s="17"/>
      <c r="AVA46" s="17"/>
      <c r="AVB46" s="17"/>
      <c r="AVC46" s="17"/>
      <c r="AVD46" s="17"/>
      <c r="AVE46" s="17"/>
      <c r="AVF46" s="17"/>
      <c r="AVG46" s="17"/>
      <c r="AVH46" s="17"/>
      <c r="AVI46" s="17"/>
      <c r="AVJ46" s="17"/>
      <c r="AVK46" s="17"/>
      <c r="AVL46" s="17"/>
      <c r="AVM46" s="17"/>
      <c r="AVN46" s="17"/>
      <c r="AVO46" s="17"/>
      <c r="AVP46" s="17"/>
      <c r="AVQ46" s="17"/>
      <c r="AVR46" s="17"/>
      <c r="AVS46" s="17"/>
      <c r="AVT46" s="17"/>
      <c r="AVU46" s="17"/>
      <c r="AVV46" s="17"/>
      <c r="AVW46" s="17"/>
      <c r="AVX46" s="17"/>
      <c r="AVY46" s="17"/>
      <c r="AVZ46" s="17"/>
      <c r="AWA46" s="17"/>
      <c r="AWB46" s="17"/>
      <c r="AWC46" s="17"/>
      <c r="AWD46" s="17"/>
      <c r="AWE46" s="17"/>
      <c r="AWF46" s="17"/>
      <c r="AWG46" s="17"/>
      <c r="AWH46" s="17"/>
      <c r="AWI46" s="17"/>
      <c r="AWJ46" s="17"/>
      <c r="AWK46" s="17"/>
      <c r="AWL46" s="17"/>
      <c r="AWM46" s="17"/>
      <c r="AWN46" s="17"/>
      <c r="AWO46" s="17"/>
      <c r="AWP46" s="17"/>
      <c r="AWQ46" s="17"/>
      <c r="AWR46" s="17"/>
      <c r="AWS46" s="17"/>
      <c r="AWT46" s="17"/>
      <c r="AWU46" s="17"/>
      <c r="AWV46" s="17"/>
      <c r="AWW46" s="17"/>
      <c r="AWX46" s="17"/>
      <c r="AWY46" s="17"/>
      <c r="AWZ46" s="17"/>
      <c r="AXA46" s="17"/>
      <c r="AXB46" s="17"/>
      <c r="AXC46" s="17"/>
      <c r="AXD46" s="17"/>
      <c r="AXE46" s="17"/>
      <c r="AXF46" s="17"/>
      <c r="AXG46" s="17"/>
      <c r="AXH46" s="17"/>
      <c r="AXI46" s="17"/>
      <c r="AXJ46" s="17"/>
      <c r="AXK46" s="17"/>
      <c r="AXL46" s="17"/>
      <c r="AXM46" s="17"/>
      <c r="AXN46" s="17"/>
      <c r="AXO46" s="17"/>
      <c r="AXP46" s="17"/>
      <c r="AXQ46" s="17"/>
      <c r="AXR46" s="17"/>
      <c r="AXS46" s="17"/>
      <c r="AXT46" s="17"/>
      <c r="AXU46" s="17"/>
      <c r="AXV46" s="17"/>
      <c r="AXW46" s="17"/>
      <c r="AXX46" s="17"/>
      <c r="AXY46" s="17"/>
      <c r="AXZ46" s="17"/>
      <c r="AYA46" s="17"/>
      <c r="AYB46" s="17"/>
      <c r="AYC46" s="17"/>
      <c r="AYD46" s="17"/>
      <c r="AYE46" s="17"/>
      <c r="AYF46" s="17"/>
      <c r="AYG46" s="17"/>
      <c r="AYH46" s="17"/>
      <c r="AYI46" s="17"/>
      <c r="AYJ46" s="17"/>
      <c r="AYK46" s="17"/>
      <c r="AYL46" s="17"/>
      <c r="AYM46" s="17"/>
      <c r="AYN46" s="17"/>
      <c r="AYO46" s="17"/>
      <c r="AYP46" s="17"/>
      <c r="AYQ46" s="17"/>
      <c r="AYR46" s="17"/>
      <c r="AYS46" s="17"/>
      <c r="AYT46" s="17"/>
      <c r="AYU46" s="17"/>
      <c r="AYV46" s="17"/>
      <c r="AYW46" s="17"/>
      <c r="AYX46" s="17"/>
      <c r="AYY46" s="17"/>
      <c r="AYZ46" s="17"/>
      <c r="AZA46" s="17"/>
      <c r="AZB46" s="17"/>
      <c r="AZC46" s="17"/>
      <c r="AZD46" s="17"/>
      <c r="AZE46" s="17"/>
      <c r="AZF46" s="17"/>
      <c r="AZG46" s="17"/>
      <c r="AZH46" s="17"/>
      <c r="AZI46" s="17"/>
      <c r="AZJ46" s="17"/>
      <c r="AZK46" s="17"/>
      <c r="AZL46" s="17"/>
      <c r="AZM46" s="17"/>
      <c r="AZN46" s="17"/>
      <c r="AZO46" s="17"/>
      <c r="AZP46" s="17"/>
      <c r="AZQ46" s="17"/>
      <c r="AZR46" s="17"/>
      <c r="AZS46" s="17"/>
      <c r="AZT46" s="17"/>
      <c r="AZU46" s="17"/>
      <c r="AZV46" s="17"/>
      <c r="AZW46" s="17"/>
      <c r="AZX46" s="17"/>
      <c r="AZY46" s="17"/>
      <c r="AZZ46" s="17"/>
      <c r="BAA46" s="17"/>
      <c r="BAB46" s="17"/>
      <c r="BAC46" s="17"/>
      <c r="BAD46" s="17"/>
      <c r="BAE46" s="17"/>
      <c r="BAF46" s="17"/>
      <c r="BAG46" s="17"/>
      <c r="BAH46" s="17"/>
      <c r="BAI46" s="17"/>
      <c r="BAJ46" s="17"/>
      <c r="BAK46" s="17"/>
      <c r="BAL46" s="17"/>
      <c r="BAM46" s="17"/>
      <c r="BAN46" s="17"/>
      <c r="BAO46" s="17"/>
      <c r="BAP46" s="17"/>
      <c r="BAQ46" s="17"/>
      <c r="BAR46" s="17"/>
      <c r="BAS46" s="17"/>
      <c r="BAT46" s="17"/>
      <c r="BAU46" s="17"/>
      <c r="BAV46" s="17"/>
      <c r="BAW46" s="17"/>
      <c r="BAX46" s="17"/>
      <c r="BAY46" s="17"/>
      <c r="BAZ46" s="17"/>
      <c r="BBA46" s="17"/>
      <c r="BBB46" s="17"/>
      <c r="BBC46" s="17"/>
      <c r="BBD46" s="17"/>
      <c r="BBE46" s="17"/>
      <c r="BBF46" s="17"/>
      <c r="BBG46" s="17"/>
      <c r="BBH46" s="17"/>
      <c r="BBI46" s="17"/>
      <c r="BBJ46" s="17"/>
      <c r="BBK46" s="17"/>
      <c r="BBL46" s="17"/>
      <c r="BBM46" s="17"/>
      <c r="BBN46" s="17"/>
      <c r="BBO46" s="17"/>
      <c r="BBP46" s="17"/>
      <c r="BBQ46" s="17"/>
      <c r="BBR46" s="17"/>
      <c r="BBS46" s="17"/>
      <c r="BBT46" s="17"/>
      <c r="BBU46" s="17"/>
      <c r="BBV46" s="17"/>
      <c r="BBW46" s="17"/>
      <c r="BBX46" s="17"/>
      <c r="BBY46" s="17"/>
      <c r="BBZ46" s="17"/>
      <c r="BCA46" s="17"/>
      <c r="BCB46" s="17"/>
      <c r="BCC46" s="17"/>
      <c r="BCD46" s="17"/>
      <c r="BCE46" s="17"/>
      <c r="BCF46" s="17"/>
      <c r="BCG46" s="17"/>
      <c r="BCH46" s="17"/>
      <c r="BCI46" s="17"/>
      <c r="BCJ46" s="17"/>
      <c r="BCK46" s="17"/>
      <c r="BCL46" s="17"/>
      <c r="BCM46" s="17"/>
      <c r="BCN46" s="17"/>
      <c r="BCO46" s="17"/>
      <c r="BCP46" s="17"/>
      <c r="BCQ46" s="17"/>
      <c r="BCR46" s="17"/>
      <c r="BCS46" s="17"/>
      <c r="BCT46" s="17"/>
      <c r="BCU46" s="17"/>
      <c r="BCV46" s="17"/>
      <c r="BCW46" s="17"/>
      <c r="BCX46" s="17"/>
      <c r="BCY46" s="17"/>
      <c r="BCZ46" s="17"/>
      <c r="BDA46" s="17"/>
      <c r="BDB46" s="17"/>
      <c r="BDC46" s="17"/>
      <c r="BDD46" s="17"/>
      <c r="BDE46" s="17"/>
      <c r="BDF46" s="17"/>
      <c r="BDG46" s="17"/>
      <c r="BDH46" s="17"/>
      <c r="BDI46" s="17"/>
      <c r="BDJ46" s="17"/>
      <c r="BDK46" s="17"/>
      <c r="BDL46" s="17"/>
      <c r="BDM46" s="17"/>
      <c r="BDN46" s="17"/>
      <c r="BDO46" s="17"/>
      <c r="BDP46" s="17"/>
      <c r="BDQ46" s="17"/>
      <c r="BDR46" s="17"/>
      <c r="BDS46" s="17"/>
      <c r="BDT46" s="17"/>
      <c r="BDU46" s="17"/>
      <c r="BDV46" s="17"/>
      <c r="BDW46" s="17"/>
      <c r="BDX46" s="17"/>
      <c r="BDY46" s="17"/>
      <c r="BDZ46" s="17"/>
      <c r="BEA46" s="17"/>
      <c r="BEB46" s="17"/>
      <c r="BEC46" s="17"/>
      <c r="BED46" s="17"/>
      <c r="BEE46" s="17"/>
      <c r="BEF46" s="17"/>
      <c r="BEG46" s="17"/>
      <c r="BEH46" s="17"/>
      <c r="BEI46" s="17"/>
      <c r="BEJ46" s="17"/>
      <c r="BEK46" s="17"/>
      <c r="BEL46" s="17"/>
      <c r="BEM46" s="17"/>
      <c r="BEN46" s="17"/>
      <c r="BEO46" s="17"/>
      <c r="BEP46" s="17"/>
      <c r="BEQ46" s="17"/>
      <c r="BER46" s="17"/>
      <c r="BES46" s="17"/>
      <c r="BET46" s="17"/>
      <c r="BEU46" s="17"/>
      <c r="BEV46" s="17"/>
      <c r="BEW46" s="17"/>
      <c r="BEX46" s="17"/>
      <c r="BEY46" s="17"/>
      <c r="BEZ46" s="17"/>
      <c r="BFA46" s="17"/>
      <c r="BFB46" s="17"/>
      <c r="BFC46" s="17"/>
      <c r="BFD46" s="17"/>
      <c r="BFE46" s="17"/>
      <c r="BFF46" s="17"/>
      <c r="BFG46" s="17"/>
      <c r="BFH46" s="17"/>
      <c r="BFI46" s="17"/>
      <c r="BFJ46" s="17"/>
      <c r="BFK46" s="17"/>
      <c r="BFL46" s="17"/>
      <c r="BFM46" s="17"/>
      <c r="BFN46" s="17"/>
      <c r="BFO46" s="17"/>
      <c r="BFP46" s="17"/>
      <c r="BFQ46" s="17"/>
      <c r="BFR46" s="17"/>
      <c r="BFS46" s="17"/>
      <c r="BFT46" s="17"/>
      <c r="BFU46" s="17"/>
      <c r="BFV46" s="17"/>
      <c r="BFW46" s="17"/>
      <c r="BFX46" s="17"/>
      <c r="BFY46" s="17"/>
      <c r="BFZ46" s="17"/>
      <c r="BGA46" s="17"/>
      <c r="BGB46" s="17"/>
      <c r="BGC46" s="17"/>
      <c r="BGD46" s="17"/>
      <c r="BGE46" s="17"/>
      <c r="BGF46" s="17"/>
      <c r="BGG46" s="17"/>
      <c r="BGH46" s="17"/>
      <c r="BGI46" s="17"/>
      <c r="BGJ46" s="17"/>
      <c r="BGK46" s="17"/>
      <c r="BGL46" s="17"/>
      <c r="BGM46" s="17"/>
      <c r="BGN46" s="17"/>
      <c r="BGO46" s="17"/>
      <c r="BGP46" s="17"/>
      <c r="BGQ46" s="17"/>
      <c r="BGR46" s="17"/>
      <c r="BGS46" s="17"/>
      <c r="BGT46" s="17"/>
      <c r="BGU46" s="17"/>
      <c r="BGV46" s="17"/>
      <c r="BGW46" s="17"/>
      <c r="BGX46" s="17"/>
      <c r="BGY46" s="17"/>
      <c r="BGZ46" s="17"/>
      <c r="BHA46" s="17"/>
      <c r="BHB46" s="17"/>
      <c r="BHC46" s="17"/>
      <c r="BHD46" s="17"/>
      <c r="BHE46" s="17"/>
      <c r="BHF46" s="17"/>
      <c r="BHG46" s="17"/>
      <c r="BHH46" s="17"/>
      <c r="BHI46" s="17"/>
      <c r="BHJ46" s="17"/>
      <c r="BHK46" s="17"/>
      <c r="BHL46" s="17"/>
      <c r="BHM46" s="17"/>
      <c r="BHN46" s="17"/>
      <c r="BHO46" s="17"/>
      <c r="BHP46" s="17"/>
      <c r="BHQ46" s="17"/>
      <c r="BHR46" s="17"/>
      <c r="BHS46" s="17"/>
      <c r="BHT46" s="17"/>
      <c r="BHU46" s="17"/>
      <c r="BHV46" s="17"/>
      <c r="BHW46" s="17"/>
      <c r="BHX46" s="17"/>
      <c r="BHY46" s="17"/>
      <c r="BHZ46" s="17"/>
      <c r="BIA46" s="17"/>
      <c r="BIB46" s="17"/>
      <c r="BIC46" s="17"/>
      <c r="BID46" s="17"/>
      <c r="BIE46" s="17"/>
      <c r="BIF46" s="17"/>
      <c r="BIG46" s="17"/>
      <c r="BIH46" s="17"/>
      <c r="BII46" s="17"/>
      <c r="BIJ46" s="17"/>
      <c r="BIK46" s="17"/>
      <c r="BIL46" s="17"/>
      <c r="BIM46" s="17"/>
      <c r="BIN46" s="17"/>
      <c r="BIO46" s="17"/>
      <c r="BIP46" s="17"/>
      <c r="BIQ46" s="17"/>
      <c r="BIR46" s="17"/>
      <c r="BIS46" s="17"/>
      <c r="BIT46" s="17"/>
      <c r="BIU46" s="17"/>
      <c r="BIV46" s="17"/>
      <c r="BIW46" s="17"/>
      <c r="BIX46" s="17"/>
      <c r="BIY46" s="17"/>
      <c r="BIZ46" s="17"/>
      <c r="BJA46" s="17"/>
      <c r="BJB46" s="17"/>
      <c r="BJC46" s="17"/>
      <c r="BJD46" s="17"/>
      <c r="BJE46" s="17"/>
      <c r="BJF46" s="17"/>
      <c r="BJG46" s="17"/>
      <c r="BJH46" s="17"/>
      <c r="BJI46" s="17"/>
      <c r="BJJ46" s="17"/>
      <c r="BJK46" s="17"/>
      <c r="BJL46" s="17"/>
      <c r="BJM46" s="17"/>
      <c r="BJN46" s="17"/>
      <c r="BJO46" s="17"/>
      <c r="BJP46" s="17"/>
      <c r="BJQ46" s="17"/>
      <c r="BJR46" s="17"/>
      <c r="BJS46" s="17"/>
      <c r="BJT46" s="17"/>
      <c r="BJU46" s="17"/>
      <c r="BJV46" s="17"/>
      <c r="BJW46" s="17"/>
      <c r="BJX46" s="17"/>
      <c r="BJY46" s="17"/>
      <c r="BJZ46" s="17"/>
      <c r="BKA46" s="17"/>
      <c r="BKB46" s="17"/>
      <c r="BKC46" s="17"/>
      <c r="BKD46" s="17"/>
      <c r="BKE46" s="17"/>
      <c r="BKF46" s="17"/>
      <c r="BKG46" s="17"/>
      <c r="BKH46" s="17"/>
      <c r="BKI46" s="17"/>
      <c r="BKJ46" s="17"/>
      <c r="BKK46" s="17"/>
      <c r="BKL46" s="17"/>
      <c r="BKM46" s="17"/>
      <c r="BKN46" s="17"/>
      <c r="BKO46" s="17"/>
      <c r="BKP46" s="17"/>
      <c r="BKQ46" s="17"/>
      <c r="BKR46" s="17"/>
      <c r="BKS46" s="17"/>
      <c r="BKT46" s="17"/>
      <c r="BKU46" s="17"/>
      <c r="BKV46" s="17"/>
      <c r="BKW46" s="17"/>
      <c r="BKX46" s="17"/>
      <c r="BKY46" s="17"/>
      <c r="BKZ46" s="17"/>
      <c r="BLA46" s="17"/>
      <c r="BLB46" s="17"/>
      <c r="BLC46" s="17"/>
      <c r="BLD46" s="17"/>
      <c r="BLE46" s="17"/>
      <c r="BLF46" s="17"/>
      <c r="BLG46" s="17"/>
      <c r="BLH46" s="17"/>
      <c r="BLI46" s="17"/>
      <c r="BLJ46" s="17"/>
      <c r="BLK46" s="17"/>
      <c r="BLL46" s="17"/>
      <c r="BLM46" s="17"/>
      <c r="BLN46" s="17"/>
      <c r="BLO46" s="17"/>
      <c r="BLP46" s="17"/>
      <c r="BLQ46" s="17"/>
      <c r="BLR46" s="17"/>
      <c r="BLS46" s="17"/>
      <c r="BLT46" s="17"/>
      <c r="BLU46" s="17"/>
      <c r="BLV46" s="17"/>
      <c r="BLW46" s="17"/>
      <c r="BLX46" s="17"/>
      <c r="BLY46" s="17"/>
      <c r="BLZ46" s="17"/>
      <c r="BMA46" s="17"/>
      <c r="BMB46" s="17"/>
      <c r="BMC46" s="17"/>
      <c r="BMD46" s="17"/>
      <c r="BME46" s="17"/>
      <c r="BMF46" s="17"/>
      <c r="BMG46" s="17"/>
      <c r="BMH46" s="17"/>
      <c r="BMI46" s="17"/>
      <c r="BMJ46" s="17"/>
      <c r="BMK46" s="17"/>
      <c r="BML46" s="17"/>
      <c r="BMM46" s="17"/>
      <c r="BMN46" s="17"/>
      <c r="BMO46" s="17"/>
      <c r="BMP46" s="17"/>
      <c r="BMQ46" s="17"/>
      <c r="BMR46" s="17"/>
      <c r="BMS46" s="17"/>
      <c r="BMT46" s="17"/>
      <c r="BMU46" s="17"/>
      <c r="BMV46" s="17"/>
      <c r="BMW46" s="17"/>
      <c r="BMX46" s="17"/>
      <c r="BMY46" s="17"/>
      <c r="BMZ46" s="17"/>
      <c r="BNA46" s="17"/>
      <c r="BNB46" s="17"/>
      <c r="BNC46" s="17"/>
      <c r="BND46" s="17"/>
      <c r="BNE46" s="17"/>
      <c r="BNF46" s="17"/>
      <c r="BNG46" s="17"/>
      <c r="BNH46" s="17"/>
      <c r="BNI46" s="17"/>
      <c r="BNJ46" s="17"/>
      <c r="BNK46" s="17"/>
      <c r="BNL46" s="17"/>
      <c r="BNM46" s="17"/>
      <c r="BNN46" s="17"/>
      <c r="BNO46" s="17"/>
      <c r="BNP46" s="17"/>
      <c r="BNQ46" s="17"/>
      <c r="BNR46" s="17"/>
      <c r="BNS46" s="17"/>
      <c r="BNT46" s="17"/>
      <c r="BNU46" s="17"/>
      <c r="BNV46" s="17"/>
      <c r="BNW46" s="17"/>
      <c r="BNX46" s="17"/>
      <c r="BNY46" s="17"/>
      <c r="BNZ46" s="17"/>
      <c r="BOA46" s="17"/>
      <c r="BOB46" s="17"/>
      <c r="BOC46" s="17"/>
      <c r="BOD46" s="17"/>
      <c r="BOE46" s="17"/>
      <c r="BOF46" s="17"/>
      <c r="BOG46" s="17"/>
      <c r="BOH46" s="17"/>
      <c r="BOI46" s="17"/>
      <c r="BOJ46" s="17"/>
      <c r="BOK46" s="17"/>
      <c r="BOL46" s="17"/>
      <c r="BOM46" s="17"/>
      <c r="BON46" s="17"/>
      <c r="BOO46" s="17"/>
      <c r="BOP46" s="17"/>
      <c r="BOQ46" s="17"/>
      <c r="BOR46" s="17"/>
      <c r="BOS46" s="17"/>
      <c r="BOT46" s="17"/>
      <c r="BOU46" s="17"/>
      <c r="BOV46" s="17"/>
      <c r="BOW46" s="17"/>
      <c r="BOX46" s="17"/>
      <c r="BOY46" s="17"/>
      <c r="BOZ46" s="17"/>
      <c r="BPA46" s="17"/>
      <c r="BPB46" s="17"/>
      <c r="BPC46" s="17"/>
      <c r="BPD46" s="17"/>
      <c r="BPE46" s="17"/>
      <c r="BPF46" s="17"/>
      <c r="BPG46" s="17"/>
      <c r="BPH46" s="17"/>
      <c r="BPI46" s="17"/>
      <c r="BPJ46" s="17"/>
      <c r="BPK46" s="17"/>
      <c r="BPL46" s="17"/>
      <c r="BPM46" s="17"/>
      <c r="BPN46" s="17"/>
      <c r="BPO46" s="17"/>
      <c r="BPP46" s="17"/>
      <c r="BPQ46" s="17"/>
      <c r="BPR46" s="17"/>
      <c r="BPS46" s="17"/>
      <c r="BPT46" s="17"/>
      <c r="BPU46" s="17"/>
      <c r="BPV46" s="17"/>
      <c r="BPW46" s="17"/>
      <c r="BPX46" s="17"/>
      <c r="BPY46" s="17"/>
      <c r="BPZ46" s="17"/>
      <c r="BQA46" s="17"/>
      <c r="BQB46" s="17"/>
      <c r="BQC46" s="17"/>
      <c r="BQD46" s="17"/>
      <c r="BQE46" s="17"/>
      <c r="BQF46" s="17"/>
      <c r="BQG46" s="17"/>
      <c r="BQH46" s="17"/>
      <c r="BQI46" s="17"/>
      <c r="BQJ46" s="17"/>
      <c r="BQK46" s="17"/>
      <c r="BQL46" s="17"/>
      <c r="BQM46" s="17"/>
      <c r="BQN46" s="17"/>
      <c r="BQO46" s="17"/>
      <c r="BQP46" s="17"/>
      <c r="BQQ46" s="17"/>
      <c r="BQR46" s="17"/>
      <c r="BQS46" s="17"/>
      <c r="BQT46" s="17"/>
      <c r="BQU46" s="17"/>
      <c r="BQV46" s="17"/>
      <c r="BQW46" s="17"/>
      <c r="BQX46" s="17"/>
      <c r="BQY46" s="17"/>
      <c r="BQZ46" s="17"/>
      <c r="BRA46" s="17"/>
      <c r="BRB46" s="17"/>
      <c r="BRC46" s="17"/>
      <c r="BRD46" s="17"/>
      <c r="BRE46" s="17"/>
      <c r="BRF46" s="17"/>
      <c r="BRG46" s="17"/>
      <c r="BRH46" s="17"/>
      <c r="BRI46" s="17"/>
      <c r="BRJ46" s="17"/>
      <c r="BRK46" s="17"/>
      <c r="BRL46" s="17"/>
      <c r="BRM46" s="17"/>
      <c r="BRN46" s="17"/>
      <c r="BRO46" s="17"/>
      <c r="BRP46" s="17"/>
      <c r="BRQ46" s="17"/>
      <c r="BRR46" s="17"/>
      <c r="BRS46" s="17"/>
      <c r="BRT46" s="17"/>
      <c r="BRU46" s="17"/>
      <c r="BRV46" s="17"/>
      <c r="BRW46" s="17"/>
      <c r="BRX46" s="17"/>
      <c r="BRY46" s="17"/>
      <c r="BRZ46" s="17"/>
      <c r="BSA46" s="17"/>
      <c r="BSB46" s="17"/>
      <c r="BSC46" s="17"/>
      <c r="BSD46" s="17"/>
      <c r="BSE46" s="17"/>
      <c r="BSF46" s="17"/>
      <c r="BSG46" s="17"/>
      <c r="BSH46" s="17"/>
      <c r="BSI46" s="17"/>
      <c r="BSJ46" s="17"/>
      <c r="BSK46" s="17"/>
      <c r="BSL46" s="17"/>
      <c r="BSM46" s="17"/>
      <c r="BSN46" s="17"/>
      <c r="BSO46" s="17"/>
      <c r="BSP46" s="17"/>
      <c r="BSQ46" s="17"/>
      <c r="BSR46" s="17"/>
      <c r="BSS46" s="17"/>
      <c r="BST46" s="17"/>
      <c r="BSU46" s="17"/>
      <c r="BSV46" s="17"/>
      <c r="BSW46" s="17"/>
      <c r="BSX46" s="17"/>
      <c r="BSY46" s="17"/>
      <c r="BSZ46" s="17"/>
      <c r="BTA46" s="17"/>
      <c r="BTB46" s="17"/>
      <c r="BTC46" s="17"/>
      <c r="BTD46" s="17"/>
      <c r="BTE46" s="17"/>
      <c r="BTF46" s="17"/>
      <c r="BTG46" s="17"/>
      <c r="BTH46" s="17"/>
      <c r="BTI46" s="17"/>
      <c r="BTJ46" s="17"/>
      <c r="BTK46" s="17"/>
      <c r="BTL46" s="17"/>
      <c r="BTM46" s="14" t="s">
        <v>3084</v>
      </c>
      <c r="BTN46" s="16">
        <v>0.0</v>
      </c>
      <c r="BTO46" s="16">
        <v>2.0</v>
      </c>
      <c r="BTP46" s="14" t="s">
        <v>2768</v>
      </c>
      <c r="BTQ46" s="17"/>
      <c r="BTR46" s="17"/>
      <c r="BTS46" s="17"/>
      <c r="BTT46" s="17"/>
      <c r="BTU46" s="17"/>
      <c r="BTV46" s="17"/>
      <c r="BTW46" s="17"/>
      <c r="BTX46" s="17"/>
      <c r="BTY46" s="17"/>
      <c r="BTZ46" s="17"/>
      <c r="BUA46" s="17"/>
      <c r="BUB46" s="17"/>
      <c r="BUC46" s="17"/>
      <c r="BUD46" s="17"/>
      <c r="BUE46" s="17"/>
      <c r="BUF46" s="17"/>
      <c r="BUG46" s="17"/>
      <c r="BUH46" s="17"/>
      <c r="BUI46" s="17"/>
      <c r="BUJ46" s="17"/>
      <c r="BUK46" s="17"/>
      <c r="BUL46" s="17"/>
      <c r="BUM46" s="17"/>
      <c r="BUN46" s="17"/>
      <c r="BUO46" s="17"/>
      <c r="BUP46" s="17"/>
      <c r="BUQ46" s="17"/>
      <c r="BUR46" s="17"/>
      <c r="BUS46" s="17"/>
      <c r="BUT46" s="17"/>
      <c r="BUU46" s="17"/>
      <c r="BUV46" s="17"/>
      <c r="BUW46" s="17"/>
      <c r="BUX46" s="17"/>
      <c r="BUY46" s="17"/>
      <c r="BUZ46" s="17"/>
      <c r="BVA46" s="17"/>
      <c r="BVB46" s="17"/>
      <c r="BVC46" s="17"/>
      <c r="BVD46" s="17"/>
      <c r="BVE46" s="17"/>
      <c r="BVF46" s="17"/>
      <c r="BVG46" s="17"/>
      <c r="BVH46" s="17"/>
      <c r="BVI46" s="17"/>
      <c r="BVJ46" s="17"/>
      <c r="BVK46" s="17"/>
      <c r="BVL46" s="17"/>
      <c r="BVM46" s="17"/>
      <c r="BVN46" s="17"/>
      <c r="BVO46" s="17"/>
      <c r="BVP46" s="17"/>
      <c r="BVQ46" s="17"/>
      <c r="BVR46" s="17"/>
      <c r="BVS46" s="17"/>
      <c r="BVT46" s="17"/>
      <c r="BVU46" s="17"/>
      <c r="BVV46" s="17"/>
      <c r="BVW46" s="17"/>
      <c r="BVX46" s="17"/>
      <c r="BVY46" s="17"/>
      <c r="BVZ46" s="17"/>
      <c r="BWA46" s="17"/>
      <c r="BWB46" s="17"/>
      <c r="BWC46" s="17"/>
      <c r="BWD46" s="17"/>
      <c r="BWE46" s="17"/>
      <c r="BWF46" s="17"/>
      <c r="BWG46" s="17"/>
      <c r="BWH46" s="17"/>
      <c r="BWI46" s="17"/>
      <c r="BWJ46" s="17"/>
      <c r="BWK46" s="17"/>
      <c r="BWL46" s="17"/>
      <c r="BWM46" s="17"/>
      <c r="BWN46" s="17"/>
      <c r="BWO46" s="17"/>
      <c r="BWP46" s="17"/>
      <c r="BWQ46" s="17"/>
      <c r="BWR46" s="17"/>
      <c r="BWS46" s="17"/>
      <c r="BWT46" s="17"/>
      <c r="BWU46" s="17"/>
      <c r="BWV46" s="17"/>
      <c r="BWW46" s="17"/>
      <c r="BWX46" s="17"/>
      <c r="BWY46" s="17"/>
      <c r="BWZ46" s="17"/>
      <c r="BXA46" s="17"/>
      <c r="BXB46" s="17"/>
      <c r="BXC46" s="17"/>
      <c r="BXD46" s="17"/>
      <c r="BXE46" s="17"/>
      <c r="BXF46" s="17"/>
      <c r="BXG46" s="17"/>
      <c r="BXH46" s="17"/>
      <c r="BXI46" s="17"/>
      <c r="BXJ46" s="17"/>
      <c r="BXK46" s="17"/>
      <c r="BXL46" s="17"/>
      <c r="BXM46" s="17"/>
      <c r="BXN46" s="17"/>
      <c r="BXO46" s="17"/>
      <c r="BXP46" s="17"/>
      <c r="BXQ46" s="17"/>
      <c r="BXR46" s="17"/>
      <c r="BXS46" s="17"/>
      <c r="BXT46" s="17"/>
      <c r="BXU46" s="17"/>
      <c r="BXV46" s="17"/>
      <c r="BXW46" s="17"/>
      <c r="BXX46" s="17"/>
      <c r="BXY46" s="17"/>
      <c r="BXZ46" s="17"/>
      <c r="BYA46" s="17"/>
      <c r="BYB46" s="17"/>
      <c r="BYC46" s="17"/>
      <c r="BYD46" s="17"/>
      <c r="BYE46" s="17"/>
      <c r="BYF46" s="17"/>
      <c r="BYG46" s="17"/>
      <c r="BYH46" s="17"/>
      <c r="BYI46" s="17"/>
      <c r="BYJ46" s="17"/>
      <c r="BYK46" s="17"/>
      <c r="BYL46" s="17"/>
      <c r="BYM46" s="17"/>
      <c r="BYN46" s="17"/>
      <c r="BYO46" s="17"/>
      <c r="BYP46" s="17"/>
      <c r="BYQ46" s="17"/>
      <c r="BYR46" s="17"/>
      <c r="BYS46" s="17"/>
      <c r="BYT46" s="17"/>
      <c r="BYU46" s="17"/>
      <c r="BYV46" s="17"/>
      <c r="BYW46" s="17"/>
      <c r="BYX46" s="17"/>
      <c r="BYY46" s="17"/>
      <c r="BYZ46" s="17"/>
      <c r="BZA46" s="17"/>
      <c r="BZB46" s="17"/>
      <c r="BZC46" s="17"/>
      <c r="BZD46" s="17"/>
      <c r="BZE46" s="17"/>
      <c r="BZF46" s="17"/>
      <c r="BZG46" s="17"/>
      <c r="BZH46" s="17"/>
      <c r="BZI46" s="17"/>
      <c r="BZJ46" s="17"/>
      <c r="BZK46" s="17"/>
      <c r="BZL46" s="17"/>
      <c r="BZM46" s="17"/>
      <c r="BZN46" s="17"/>
      <c r="BZO46" s="17"/>
      <c r="BZP46" s="17"/>
      <c r="BZQ46" s="17"/>
      <c r="BZR46" s="17"/>
      <c r="BZS46" s="17"/>
      <c r="BZT46" s="17"/>
      <c r="BZU46" s="17"/>
      <c r="BZV46" s="17"/>
      <c r="BZW46" s="17"/>
      <c r="BZX46" s="17"/>
      <c r="BZY46" s="17"/>
      <c r="BZZ46" s="17"/>
      <c r="CAA46" s="17"/>
      <c r="CAB46" s="17"/>
      <c r="CAC46" s="17"/>
      <c r="CAD46" s="17"/>
      <c r="CAE46" s="17"/>
      <c r="CAF46" s="17"/>
      <c r="CAG46" s="17"/>
      <c r="CAH46" s="17"/>
      <c r="CAI46" s="17"/>
      <c r="CAJ46" s="17"/>
      <c r="CAK46" s="17"/>
      <c r="CAL46" s="17"/>
      <c r="CAM46" s="17"/>
      <c r="CAN46" s="17"/>
      <c r="CAO46" s="17"/>
      <c r="CAP46" s="17"/>
      <c r="CAQ46" s="17"/>
      <c r="CAR46" s="17"/>
      <c r="CAS46" s="17"/>
      <c r="CAT46" s="17"/>
      <c r="CAU46" s="17"/>
      <c r="CAV46" s="17"/>
      <c r="CAW46" s="17"/>
      <c r="CAX46" s="17"/>
      <c r="CAY46" s="17"/>
      <c r="CAZ46" s="17"/>
      <c r="CBA46" s="17"/>
      <c r="CBB46" s="17"/>
      <c r="CBC46" s="17"/>
      <c r="CBD46" s="17"/>
      <c r="CBE46" s="17"/>
      <c r="CBF46" s="17"/>
      <c r="CBG46" s="17"/>
      <c r="CBH46" s="17"/>
      <c r="CBI46" s="17"/>
      <c r="CBJ46" s="17"/>
      <c r="CBK46" s="17"/>
      <c r="CBL46" s="17"/>
      <c r="CBM46" s="17"/>
      <c r="CBN46" s="17"/>
      <c r="CBO46" s="17"/>
      <c r="CBP46" s="17"/>
      <c r="CBQ46" s="17"/>
      <c r="CBR46" s="17"/>
      <c r="CBS46" s="17"/>
      <c r="CBT46" s="17"/>
      <c r="CBU46" s="17"/>
      <c r="CBV46" s="17"/>
      <c r="CBW46" s="17"/>
      <c r="CBX46" s="17"/>
      <c r="CBY46" s="17"/>
      <c r="CBZ46" s="17"/>
      <c r="CCA46" s="17"/>
      <c r="CCB46" s="17"/>
      <c r="CCC46" s="17"/>
      <c r="CCD46" s="17"/>
      <c r="CCE46" s="17"/>
      <c r="CCF46" s="17"/>
      <c r="CCG46" s="17"/>
      <c r="CCH46" s="17"/>
      <c r="CCI46" s="17"/>
      <c r="CCJ46" s="17"/>
      <c r="CCK46" s="17"/>
      <c r="CCL46" s="17"/>
      <c r="CCM46" s="17"/>
      <c r="CCN46" s="17"/>
      <c r="CCO46" s="17"/>
      <c r="CCP46" s="17"/>
      <c r="CCQ46" s="17"/>
      <c r="CCR46" s="17"/>
      <c r="CCS46" s="17"/>
      <c r="CCT46" s="17"/>
      <c r="CCU46" s="17"/>
      <c r="CCV46" s="17"/>
      <c r="CCW46" s="17"/>
      <c r="CCX46" s="17"/>
      <c r="CCY46" s="17"/>
      <c r="CCZ46" s="17"/>
      <c r="CDA46" s="17"/>
      <c r="CDB46" s="17"/>
      <c r="CDC46" s="17"/>
      <c r="CDD46" s="17"/>
      <c r="CDE46" s="17"/>
      <c r="CDF46" s="17"/>
      <c r="CDG46" s="17"/>
      <c r="CDH46" s="17"/>
      <c r="CDI46" s="17"/>
      <c r="CDJ46" s="17"/>
      <c r="CDK46" s="17"/>
      <c r="CDL46" s="17"/>
      <c r="CDM46" s="17"/>
      <c r="CDN46" s="17"/>
      <c r="CDO46" s="17"/>
      <c r="CDP46" s="17"/>
      <c r="CDQ46" s="17"/>
      <c r="CDR46" s="17"/>
      <c r="CDS46" s="17"/>
      <c r="CDT46" s="17"/>
      <c r="CDU46" s="17"/>
    </row>
    <row r="47">
      <c r="A47" s="14" t="s">
        <v>3076</v>
      </c>
      <c r="B47" s="14" t="s">
        <v>3085</v>
      </c>
      <c r="C47" s="14" t="s">
        <v>2713</v>
      </c>
      <c r="D47" s="14" t="s">
        <v>2714</v>
      </c>
      <c r="E47" s="14" t="s">
        <v>3086</v>
      </c>
      <c r="F47" s="14" t="s">
        <v>2835</v>
      </c>
      <c r="I47" s="14" t="s">
        <v>3087</v>
      </c>
      <c r="J47" s="14" t="s">
        <v>2618</v>
      </c>
      <c r="K47" s="14" t="s">
        <v>2619</v>
      </c>
      <c r="L47" s="14" t="s">
        <v>2560</v>
      </c>
      <c r="M47" s="17"/>
      <c r="N47" s="14" t="s">
        <v>21</v>
      </c>
      <c r="O47" s="14" t="s">
        <v>21</v>
      </c>
      <c r="P47" s="14" t="s">
        <v>21</v>
      </c>
      <c r="Q47" s="16">
        <v>11.0</v>
      </c>
      <c r="R47" s="16">
        <v>4091316.0</v>
      </c>
      <c r="S47" s="16">
        <v>4091316.0</v>
      </c>
      <c r="T47" s="14" t="s">
        <v>2631</v>
      </c>
      <c r="U47" s="14" t="s">
        <v>2630</v>
      </c>
      <c r="V47" s="14" t="s">
        <v>3088</v>
      </c>
      <c r="W47" s="14" t="s">
        <v>3089</v>
      </c>
      <c r="X47" s="16">
        <v>0.3</v>
      </c>
      <c r="Y47" s="17"/>
      <c r="Z47" s="16">
        <v>14.0</v>
      </c>
      <c r="AA47" s="16">
        <v>32.0</v>
      </c>
      <c r="AB47" s="17"/>
      <c r="AC47" s="17"/>
      <c r="AD47" s="16">
        <v>2536.0</v>
      </c>
      <c r="AE47" s="22">
        <v>45455.0</v>
      </c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4" t="s">
        <v>2718</v>
      </c>
      <c r="BB47" s="17"/>
      <c r="BC47" s="17"/>
      <c r="BD47" s="17"/>
      <c r="BE47" s="17"/>
      <c r="BF47" s="17"/>
      <c r="BG47" s="16">
        <v>1.0</v>
      </c>
      <c r="BH47" s="17"/>
      <c r="BI47" s="17"/>
      <c r="BJ47" s="14" t="s">
        <v>2566</v>
      </c>
      <c r="BK47" s="17"/>
      <c r="BL47" s="17"/>
      <c r="BM47" s="16">
        <v>88.4</v>
      </c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  <c r="KL47" s="17"/>
      <c r="KM47" s="17"/>
      <c r="KN47" s="17"/>
      <c r="KO47" s="17"/>
      <c r="KP47" s="17"/>
      <c r="KQ47" s="17"/>
      <c r="KR47" s="17"/>
      <c r="KS47" s="17"/>
      <c r="KT47" s="17"/>
      <c r="KU47" s="17"/>
      <c r="KV47" s="17"/>
      <c r="KW47" s="17"/>
      <c r="KX47" s="17"/>
      <c r="KY47" s="17"/>
      <c r="KZ47" s="17"/>
      <c r="LA47" s="17"/>
      <c r="LB47" s="17"/>
      <c r="LC47" s="17"/>
      <c r="LD47" s="17"/>
      <c r="LE47" s="17"/>
      <c r="LF47" s="17"/>
      <c r="LG47" s="17"/>
      <c r="LH47" s="17"/>
      <c r="LI47" s="17"/>
      <c r="LJ47" s="17"/>
      <c r="LK47" s="17"/>
      <c r="LL47" s="17"/>
      <c r="LM47" s="17"/>
      <c r="LN47" s="17"/>
      <c r="LO47" s="17"/>
      <c r="LP47" s="17"/>
      <c r="LQ47" s="17"/>
      <c r="LR47" s="17"/>
      <c r="LS47" s="17"/>
      <c r="LT47" s="17"/>
      <c r="LU47" s="17"/>
      <c r="LV47" s="17"/>
      <c r="LW47" s="17"/>
      <c r="LX47" s="17"/>
      <c r="LY47" s="17"/>
      <c r="LZ47" s="17"/>
      <c r="MA47" s="17"/>
      <c r="MB47" s="17"/>
      <c r="MC47" s="17"/>
      <c r="MD47" s="17"/>
      <c r="ME47" s="17"/>
      <c r="MF47" s="17"/>
      <c r="MG47" s="17"/>
      <c r="MH47" s="17"/>
      <c r="MI47" s="17"/>
      <c r="MJ47" s="17"/>
      <c r="MK47" s="17"/>
      <c r="ML47" s="17"/>
      <c r="MM47" s="17"/>
      <c r="MN47" s="17"/>
      <c r="MO47" s="17"/>
      <c r="MP47" s="17"/>
      <c r="MQ47" s="17"/>
      <c r="MR47" s="17"/>
      <c r="MS47" s="17"/>
      <c r="MT47" s="17"/>
      <c r="MU47" s="17"/>
      <c r="MV47" s="17"/>
      <c r="MW47" s="17"/>
      <c r="MX47" s="17"/>
      <c r="MY47" s="17"/>
      <c r="MZ47" s="17"/>
      <c r="NA47" s="17"/>
      <c r="NB47" s="17"/>
      <c r="NC47" s="17"/>
      <c r="ND47" s="17"/>
      <c r="NE47" s="17"/>
      <c r="NF47" s="17"/>
      <c r="NG47" s="17"/>
      <c r="NH47" s="17"/>
      <c r="NI47" s="17"/>
      <c r="NJ47" s="17"/>
      <c r="NK47" s="17"/>
      <c r="NL47" s="17"/>
      <c r="NM47" s="17"/>
      <c r="NN47" s="17"/>
      <c r="NO47" s="17"/>
      <c r="NP47" s="17"/>
      <c r="NQ47" s="17"/>
      <c r="NR47" s="17"/>
      <c r="NS47" s="17"/>
      <c r="NT47" s="17"/>
      <c r="NU47" s="17"/>
      <c r="NV47" s="17"/>
      <c r="NW47" s="17"/>
      <c r="NX47" s="17"/>
      <c r="NY47" s="17"/>
      <c r="NZ47" s="17"/>
      <c r="OA47" s="17"/>
      <c r="OB47" s="17"/>
      <c r="OC47" s="17"/>
      <c r="OD47" s="17"/>
      <c r="OE47" s="17"/>
      <c r="OF47" s="14" t="s">
        <v>2644</v>
      </c>
      <c r="OG47" s="17"/>
      <c r="OH47" s="17"/>
      <c r="OI47" s="17"/>
      <c r="OJ47" s="17"/>
      <c r="OK47" s="17"/>
      <c r="OL47" s="17"/>
      <c r="OM47" s="17"/>
      <c r="ON47" s="17"/>
      <c r="OO47" s="17"/>
      <c r="OP47" s="17"/>
      <c r="OQ47" s="17"/>
      <c r="OR47" s="17"/>
      <c r="OS47" s="17"/>
      <c r="OT47" s="17"/>
      <c r="OU47" s="17"/>
      <c r="OV47" s="17"/>
      <c r="OW47" s="17"/>
      <c r="OX47" s="17"/>
      <c r="OY47" s="17"/>
      <c r="OZ47" s="17"/>
      <c r="PA47" s="17"/>
      <c r="PB47" s="17"/>
      <c r="PC47" s="17"/>
      <c r="PD47" s="17"/>
      <c r="PE47" s="17"/>
      <c r="PF47" s="17"/>
      <c r="PG47" s="17"/>
      <c r="PH47" s="17"/>
      <c r="PI47" s="17"/>
      <c r="PJ47" s="17"/>
      <c r="PK47" s="17"/>
      <c r="PL47" s="17"/>
      <c r="PM47" s="17"/>
      <c r="PN47" s="17"/>
      <c r="PO47" s="17"/>
      <c r="PP47" s="17"/>
      <c r="PQ47" s="17"/>
      <c r="PR47" s="17"/>
      <c r="PS47" s="17"/>
      <c r="PT47" s="17"/>
      <c r="PU47" s="17"/>
      <c r="PV47" s="17"/>
      <c r="PW47" s="17"/>
      <c r="PX47" s="17"/>
      <c r="PY47" s="17"/>
      <c r="PZ47" s="17"/>
      <c r="QA47" s="17"/>
      <c r="QB47" s="17"/>
      <c r="QC47" s="17"/>
      <c r="QD47" s="17"/>
      <c r="QE47" s="17"/>
      <c r="QF47" s="17"/>
      <c r="QG47" s="17"/>
      <c r="QH47" s="17"/>
      <c r="QI47" s="17"/>
      <c r="QJ47" s="17"/>
      <c r="QK47" s="17"/>
      <c r="QL47" s="17"/>
      <c r="QM47" s="17"/>
      <c r="QN47" s="17"/>
      <c r="QO47" s="17"/>
      <c r="QP47" s="17"/>
      <c r="QQ47" s="17"/>
      <c r="QR47" s="17"/>
      <c r="QS47" s="17"/>
      <c r="QT47" s="17"/>
      <c r="QU47" s="17"/>
      <c r="QV47" s="17"/>
      <c r="QW47" s="17"/>
      <c r="QX47" s="17"/>
      <c r="QY47" s="17"/>
      <c r="QZ47" s="17"/>
      <c r="RA47" s="17"/>
      <c r="RB47" s="17"/>
      <c r="RC47" s="17"/>
      <c r="RD47" s="17"/>
      <c r="RE47" s="17"/>
      <c r="RF47" s="17"/>
      <c r="RG47" s="17"/>
      <c r="RH47" s="17"/>
      <c r="RI47" s="17"/>
      <c r="RJ47" s="17"/>
      <c r="RK47" s="17"/>
      <c r="RL47" s="17"/>
      <c r="RM47" s="17"/>
      <c r="RN47" s="17"/>
      <c r="RO47" s="17"/>
      <c r="RP47" s="17"/>
      <c r="RQ47" s="17"/>
      <c r="RR47" s="17"/>
      <c r="RS47" s="17"/>
      <c r="RT47" s="17"/>
      <c r="RU47" s="17"/>
      <c r="RV47" s="17"/>
      <c r="RW47" s="17"/>
      <c r="RX47" s="17"/>
      <c r="RY47" s="17"/>
      <c r="RZ47" s="17"/>
      <c r="SA47" s="17"/>
      <c r="SB47" s="17"/>
      <c r="SC47" s="17"/>
      <c r="SD47" s="17"/>
      <c r="SE47" s="17"/>
      <c r="SF47" s="17"/>
      <c r="SG47" s="17"/>
      <c r="SH47" s="17"/>
      <c r="SI47" s="17"/>
      <c r="SJ47" s="17"/>
      <c r="SK47" s="17"/>
      <c r="SL47" s="17"/>
      <c r="SM47" s="17"/>
      <c r="SN47" s="17"/>
      <c r="SO47" s="17"/>
      <c r="SP47" s="17"/>
      <c r="SQ47" s="17"/>
      <c r="SR47" s="17"/>
      <c r="SS47" s="17"/>
      <c r="ST47" s="17"/>
      <c r="SU47" s="17"/>
      <c r="SV47" s="17"/>
      <c r="SW47" s="17"/>
      <c r="SX47" s="17"/>
      <c r="SY47" s="17"/>
      <c r="SZ47" s="17"/>
      <c r="TA47" s="17"/>
      <c r="TB47" s="17"/>
      <c r="TC47" s="17"/>
      <c r="TD47" s="17"/>
      <c r="TE47" s="17"/>
      <c r="TF47" s="17"/>
      <c r="TG47" s="17"/>
      <c r="TH47" s="17"/>
      <c r="TI47" s="17"/>
      <c r="TJ47" s="17"/>
      <c r="TK47" s="17"/>
      <c r="TL47" s="17"/>
      <c r="TM47" s="17"/>
      <c r="TN47" s="17"/>
      <c r="TO47" s="17"/>
      <c r="TP47" s="17"/>
      <c r="TQ47" s="17"/>
      <c r="TR47" s="17"/>
      <c r="TS47" s="17"/>
      <c r="TT47" s="17"/>
      <c r="TU47" s="17"/>
      <c r="TV47" s="17"/>
      <c r="TW47" s="17"/>
      <c r="TX47" s="17"/>
      <c r="TY47" s="17"/>
      <c r="TZ47" s="17"/>
      <c r="UA47" s="17"/>
      <c r="UB47" s="17"/>
      <c r="UC47" s="17"/>
      <c r="UD47" s="17"/>
      <c r="UE47" s="17"/>
      <c r="UF47" s="17"/>
      <c r="UG47" s="17"/>
      <c r="UH47" s="17"/>
      <c r="UI47" s="17"/>
      <c r="UJ47" s="17"/>
      <c r="UK47" s="17"/>
      <c r="UL47" s="17"/>
      <c r="UM47" s="17"/>
      <c r="UN47" s="17"/>
      <c r="UO47" s="17"/>
      <c r="UP47" s="17"/>
      <c r="UQ47" s="17"/>
      <c r="UR47" s="17"/>
      <c r="US47" s="17"/>
      <c r="UT47" s="17"/>
      <c r="UU47" s="17"/>
      <c r="UV47" s="17"/>
      <c r="UW47" s="17"/>
      <c r="UX47" s="17"/>
      <c r="UY47" s="17"/>
      <c r="UZ47" s="17"/>
      <c r="VA47" s="17"/>
      <c r="VB47" s="17"/>
      <c r="VC47" s="17"/>
      <c r="VD47" s="17"/>
      <c r="VE47" s="17"/>
      <c r="VF47" s="17"/>
      <c r="VG47" s="17"/>
      <c r="VH47" s="17"/>
      <c r="VI47" s="17"/>
      <c r="VJ47" s="17"/>
      <c r="VK47" s="17"/>
      <c r="VL47" s="17"/>
      <c r="VM47" s="17"/>
      <c r="VN47" s="17"/>
      <c r="VO47" s="17"/>
      <c r="VP47" s="17"/>
      <c r="VQ47" s="17"/>
      <c r="VR47" s="17"/>
      <c r="VS47" s="17"/>
      <c r="VT47" s="17"/>
      <c r="VU47" s="17"/>
      <c r="VV47" s="17"/>
      <c r="VW47" s="17"/>
      <c r="VX47" s="17"/>
      <c r="VY47" s="17"/>
      <c r="VZ47" s="17"/>
      <c r="WA47" s="17"/>
      <c r="WB47" s="17"/>
      <c r="WC47" s="17"/>
      <c r="WD47" s="17"/>
      <c r="WE47" s="17"/>
      <c r="WF47" s="17"/>
      <c r="WG47" s="17"/>
      <c r="WH47" s="17"/>
      <c r="WI47" s="17"/>
      <c r="WJ47" s="17"/>
      <c r="WK47" s="17"/>
      <c r="WL47" s="17"/>
      <c r="WM47" s="17"/>
      <c r="WN47" s="17"/>
      <c r="WO47" s="17"/>
      <c r="WP47" s="17"/>
      <c r="WQ47" s="17"/>
      <c r="WR47" s="17"/>
      <c r="WS47" s="17"/>
      <c r="WT47" s="17"/>
      <c r="WU47" s="17"/>
      <c r="WV47" s="17"/>
      <c r="WW47" s="17"/>
      <c r="WX47" s="17"/>
      <c r="WY47" s="17"/>
      <c r="WZ47" s="17"/>
      <c r="XA47" s="17"/>
      <c r="XB47" s="17"/>
      <c r="XC47" s="17"/>
      <c r="XD47" s="17"/>
      <c r="XE47" s="17"/>
      <c r="XF47" s="17"/>
      <c r="XG47" s="17"/>
      <c r="XH47" s="17"/>
      <c r="XI47" s="17"/>
      <c r="XJ47" s="17"/>
      <c r="XK47" s="17"/>
      <c r="XL47" s="17"/>
      <c r="XM47" s="17"/>
      <c r="XN47" s="17"/>
      <c r="XO47" s="17"/>
      <c r="XP47" s="17"/>
      <c r="XQ47" s="17"/>
      <c r="XR47" s="17"/>
      <c r="XS47" s="17"/>
      <c r="XT47" s="17"/>
      <c r="XU47" s="17"/>
      <c r="XV47" s="17"/>
      <c r="XW47" s="17"/>
      <c r="XX47" s="17"/>
      <c r="XY47" s="17"/>
      <c r="XZ47" s="17"/>
      <c r="YA47" s="17"/>
      <c r="YB47" s="17"/>
      <c r="YC47" s="17"/>
      <c r="YD47" s="17"/>
      <c r="YE47" s="17"/>
      <c r="YF47" s="17"/>
      <c r="YG47" s="17"/>
      <c r="YH47" s="17"/>
      <c r="YI47" s="17"/>
      <c r="YJ47" s="17"/>
      <c r="YK47" s="17"/>
      <c r="YL47" s="17"/>
      <c r="YM47" s="17"/>
      <c r="YN47" s="17"/>
      <c r="YO47" s="17"/>
      <c r="YP47" s="17"/>
      <c r="YQ47" s="17"/>
      <c r="YR47" s="17"/>
      <c r="YS47" s="17"/>
      <c r="YT47" s="17"/>
      <c r="YU47" s="17"/>
      <c r="YV47" s="17"/>
      <c r="YW47" s="17"/>
      <c r="YX47" s="17"/>
      <c r="YY47" s="17"/>
      <c r="YZ47" s="17"/>
      <c r="ZA47" s="17"/>
      <c r="ZB47" s="17"/>
      <c r="ZC47" s="17"/>
      <c r="ZD47" s="17"/>
      <c r="ZE47" s="17"/>
      <c r="ZF47" s="17"/>
      <c r="ZG47" s="17"/>
      <c r="ZH47" s="17"/>
      <c r="ZI47" s="17"/>
      <c r="ZJ47" s="17"/>
      <c r="ZK47" s="17"/>
      <c r="ZL47" s="17"/>
      <c r="ZM47" s="17"/>
      <c r="ZN47" s="17"/>
      <c r="ZO47" s="17"/>
      <c r="ZP47" s="17"/>
      <c r="ZQ47" s="17"/>
      <c r="ZR47" s="17"/>
      <c r="ZS47" s="17"/>
      <c r="ZT47" s="17"/>
      <c r="ZU47" s="17"/>
      <c r="ZV47" s="17"/>
      <c r="ZW47" s="17"/>
      <c r="ZX47" s="17"/>
      <c r="ZY47" s="17"/>
      <c r="ZZ47" s="17"/>
      <c r="AAA47" s="17"/>
      <c r="AAB47" s="17"/>
      <c r="AAC47" s="17"/>
      <c r="AAD47" s="17"/>
      <c r="AAE47" s="17"/>
      <c r="AAF47" s="17"/>
      <c r="AAG47" s="17"/>
      <c r="AAH47" s="17"/>
      <c r="AAI47" s="17"/>
      <c r="AAJ47" s="17"/>
      <c r="AAK47" s="17"/>
      <c r="AAL47" s="17"/>
      <c r="AAM47" s="17"/>
      <c r="AAN47" s="17"/>
      <c r="AAO47" s="17"/>
      <c r="AAP47" s="17"/>
      <c r="AAQ47" s="17"/>
      <c r="AAR47" s="17"/>
      <c r="AAS47" s="17"/>
      <c r="AAT47" s="17"/>
      <c r="AAU47" s="17"/>
      <c r="AAV47" s="17"/>
      <c r="AAW47" s="17"/>
      <c r="AAX47" s="17"/>
      <c r="AAY47" s="17"/>
      <c r="AAZ47" s="17"/>
      <c r="ABA47" s="17"/>
      <c r="ABB47" s="17"/>
      <c r="ABC47" s="17"/>
      <c r="ABD47" s="17"/>
      <c r="ABE47" s="17"/>
      <c r="ABF47" s="17"/>
      <c r="ABG47" s="17"/>
      <c r="ABH47" s="17"/>
      <c r="ABI47" s="17"/>
      <c r="ABJ47" s="17"/>
      <c r="ABK47" s="17"/>
      <c r="ABL47" s="17"/>
      <c r="ABM47" s="17"/>
      <c r="ABN47" s="17"/>
      <c r="ABO47" s="17"/>
      <c r="ABP47" s="17"/>
      <c r="ABQ47" s="17"/>
      <c r="ABR47" s="17"/>
      <c r="ABS47" s="17"/>
      <c r="ABT47" s="17"/>
      <c r="ABU47" s="17"/>
      <c r="ABV47" s="17"/>
      <c r="ABW47" s="17"/>
      <c r="ABX47" s="17"/>
      <c r="ABY47" s="17"/>
      <c r="ABZ47" s="17"/>
      <c r="ACA47" s="17"/>
      <c r="ACB47" s="17"/>
      <c r="ACC47" s="17"/>
      <c r="ACD47" s="17"/>
      <c r="ACE47" s="17"/>
      <c r="ACF47" s="17"/>
      <c r="ACG47" s="17"/>
      <c r="ACH47" s="17"/>
      <c r="ACI47" s="17"/>
      <c r="ACJ47" s="17"/>
      <c r="ACK47" s="17"/>
      <c r="ACL47" s="17"/>
      <c r="ACM47" s="17"/>
      <c r="ACN47" s="17"/>
      <c r="ACO47" s="17"/>
      <c r="ACP47" s="17"/>
      <c r="ACQ47" s="17"/>
      <c r="ACR47" s="17"/>
      <c r="ACS47" s="17"/>
      <c r="ACT47" s="17"/>
      <c r="ACU47" s="17"/>
      <c r="ACV47" s="17"/>
      <c r="ACW47" s="17"/>
      <c r="ACX47" s="17"/>
      <c r="ACY47" s="17"/>
      <c r="ACZ47" s="17"/>
      <c r="ADA47" s="17"/>
      <c r="ADB47" s="17"/>
      <c r="ADC47" s="17"/>
      <c r="ADD47" s="17"/>
      <c r="ADE47" s="17"/>
      <c r="ADF47" s="17"/>
      <c r="ADG47" s="17"/>
      <c r="ADH47" s="17"/>
      <c r="ADI47" s="14" t="s">
        <v>3090</v>
      </c>
      <c r="ADK47" s="17"/>
      <c r="ADL47" s="17"/>
      <c r="ADM47" s="17"/>
      <c r="ADN47" s="17"/>
      <c r="ADO47" s="17"/>
      <c r="ADP47" s="17"/>
      <c r="ADQ47" s="17"/>
      <c r="ADR47" s="17"/>
      <c r="ADS47" s="17"/>
      <c r="ADT47" s="17"/>
      <c r="ADU47" s="17"/>
      <c r="ADV47" s="17"/>
      <c r="ADW47" s="17"/>
      <c r="ADX47" s="17"/>
      <c r="ADY47" s="17"/>
      <c r="ADZ47" s="17"/>
      <c r="AEA47" s="17"/>
      <c r="AEB47" s="17"/>
      <c r="AEC47" s="17"/>
      <c r="AED47" s="17"/>
      <c r="AEE47" s="17"/>
      <c r="AEF47" s="17"/>
      <c r="AEG47" s="17"/>
      <c r="AEH47" s="17"/>
      <c r="AEI47" s="17"/>
      <c r="AEJ47" s="17"/>
      <c r="AEK47" s="17"/>
      <c r="AEL47" s="17"/>
      <c r="AEM47" s="17"/>
      <c r="AEN47" s="17"/>
      <c r="AEO47" s="17"/>
      <c r="AEP47" s="17"/>
      <c r="AEQ47" s="17"/>
      <c r="AER47" s="17"/>
      <c r="AES47" s="17"/>
      <c r="AET47" s="17"/>
      <c r="AEU47" s="17"/>
      <c r="AEV47" s="17"/>
      <c r="AEW47" s="17"/>
      <c r="AEX47" s="17"/>
      <c r="AEY47" s="17"/>
      <c r="AEZ47" s="17"/>
      <c r="AFA47" s="17"/>
      <c r="AFB47" s="17"/>
      <c r="AFC47" s="17"/>
      <c r="AFD47" s="17"/>
      <c r="AFE47" s="17"/>
      <c r="AFF47" s="17"/>
      <c r="AFG47" s="17"/>
      <c r="AFH47" s="17"/>
      <c r="AFI47" s="17"/>
      <c r="AFJ47" s="17"/>
      <c r="AFK47" s="17"/>
      <c r="AFL47" s="17"/>
      <c r="AFM47" s="17"/>
      <c r="AFN47" s="17"/>
      <c r="AFO47" s="17"/>
      <c r="AFP47" s="17"/>
      <c r="AFQ47" s="17"/>
      <c r="AFR47" s="17"/>
      <c r="AFS47" s="17"/>
      <c r="AFT47" s="17"/>
      <c r="AFU47" s="17"/>
      <c r="AFV47" s="17"/>
      <c r="AFW47" s="17"/>
      <c r="AFX47" s="17"/>
      <c r="AFY47" s="17"/>
      <c r="AFZ47" s="17"/>
      <c r="AGA47" s="17"/>
      <c r="AGB47" s="17"/>
      <c r="AGC47" s="17"/>
      <c r="AGD47" s="17"/>
      <c r="AGE47" s="17"/>
      <c r="AGF47" s="17"/>
      <c r="AGG47" s="17"/>
      <c r="AGH47" s="17"/>
      <c r="AGI47" s="17"/>
      <c r="AGJ47" s="17"/>
      <c r="AGK47" s="17"/>
      <c r="AGL47" s="17"/>
      <c r="AGM47" s="17"/>
      <c r="AGN47" s="17"/>
      <c r="AGO47" s="17"/>
      <c r="AGP47" s="17"/>
      <c r="AGQ47" s="17"/>
      <c r="AGR47" s="17"/>
      <c r="AGS47" s="17"/>
      <c r="AGT47" s="17"/>
      <c r="AGU47" s="17"/>
      <c r="AGV47" s="17"/>
      <c r="AGW47" s="17"/>
      <c r="AGX47" s="17"/>
      <c r="AGY47" s="17"/>
      <c r="AGZ47" s="17"/>
      <c r="AHA47" s="17"/>
      <c r="AHB47" s="17"/>
      <c r="AHC47" s="17"/>
      <c r="AHD47" s="17"/>
      <c r="AHE47" s="17"/>
      <c r="AHF47" s="17"/>
      <c r="AHG47" s="17"/>
      <c r="AHH47" s="17"/>
      <c r="AHI47" s="17"/>
      <c r="AHJ47" s="17"/>
      <c r="AHK47" s="17"/>
      <c r="AHL47" s="17"/>
      <c r="AHM47" s="17"/>
      <c r="AHN47" s="17"/>
      <c r="AHO47" s="17"/>
      <c r="AHP47" s="17"/>
      <c r="AHQ47" s="17"/>
      <c r="AHR47" s="17"/>
      <c r="AHS47" s="17"/>
      <c r="AHT47" s="17"/>
      <c r="AHU47" s="17"/>
      <c r="AHV47" s="17"/>
      <c r="AHW47" s="17"/>
      <c r="AHX47" s="17"/>
      <c r="AHY47" s="17"/>
      <c r="AHZ47" s="17"/>
      <c r="AIA47" s="17"/>
      <c r="AIB47" s="17"/>
      <c r="AIC47" s="17"/>
      <c r="AID47" s="17"/>
      <c r="AIE47" s="17"/>
      <c r="AIF47" s="17"/>
      <c r="AIG47" s="17"/>
      <c r="AIH47" s="17"/>
      <c r="AII47" s="17"/>
      <c r="AIJ47" s="17"/>
      <c r="AIK47" s="17"/>
      <c r="AIL47" s="17"/>
      <c r="AIM47" s="17"/>
      <c r="AIN47" s="17"/>
      <c r="AIO47" s="17"/>
      <c r="AIP47" s="17"/>
      <c r="AIQ47" s="17"/>
      <c r="AIR47" s="17"/>
      <c r="AIS47" s="17"/>
      <c r="AIT47" s="17"/>
      <c r="AIU47" s="17"/>
      <c r="AIV47" s="17"/>
      <c r="AIW47" s="17"/>
      <c r="AIX47" s="17"/>
      <c r="AIY47" s="17"/>
      <c r="AIZ47" s="17"/>
      <c r="AJA47" s="17"/>
      <c r="AJB47" s="17"/>
      <c r="AJC47" s="17"/>
      <c r="AJD47" s="17"/>
      <c r="AJE47" s="17"/>
      <c r="AJF47" s="17"/>
      <c r="AJG47" s="17"/>
      <c r="AJH47" s="17"/>
      <c r="AJI47" s="17"/>
      <c r="AJJ47" s="17"/>
      <c r="AJK47" s="17"/>
      <c r="AJL47" s="17"/>
      <c r="AJM47" s="17"/>
      <c r="AJN47" s="17"/>
      <c r="AJO47" s="17"/>
      <c r="AJP47" s="17"/>
      <c r="AJQ47" s="17"/>
      <c r="AJR47" s="17"/>
      <c r="AJS47" s="17"/>
      <c r="AJT47" s="17"/>
      <c r="AJU47" s="17"/>
      <c r="AJV47" s="17"/>
      <c r="AJW47" s="17"/>
      <c r="AJX47" s="17"/>
      <c r="AJY47" s="17"/>
      <c r="AJZ47" s="17"/>
      <c r="AKA47" s="17"/>
      <c r="AKB47" s="17"/>
      <c r="AKC47" s="17"/>
      <c r="AKD47" s="17"/>
      <c r="AKE47" s="17"/>
      <c r="AKF47" s="17"/>
      <c r="AKG47" s="17"/>
      <c r="AKH47" s="17"/>
      <c r="AKI47" s="17"/>
      <c r="AKJ47" s="17"/>
      <c r="AKK47" s="17"/>
      <c r="AKL47" s="17"/>
      <c r="AKM47" s="17"/>
      <c r="AKN47" s="17"/>
      <c r="AKO47" s="17"/>
      <c r="AKP47" s="17"/>
      <c r="AKQ47" s="17"/>
      <c r="AKR47" s="17"/>
      <c r="AKS47" s="17"/>
      <c r="AKT47" s="17"/>
      <c r="AKU47" s="17"/>
      <c r="AKV47" s="17"/>
      <c r="AKW47" s="17"/>
      <c r="AKX47" s="17"/>
      <c r="AKY47" s="17"/>
      <c r="AKZ47" s="17"/>
      <c r="ALA47" s="17"/>
      <c r="ALB47" s="17"/>
      <c r="ALC47" s="17"/>
      <c r="ALD47" s="17"/>
      <c r="ALE47" s="17"/>
      <c r="ALF47" s="17"/>
      <c r="ALG47" s="17"/>
      <c r="ALH47" s="17"/>
      <c r="ALI47" s="17"/>
      <c r="ALJ47" s="17"/>
      <c r="ALK47" s="17"/>
      <c r="ALL47" s="17"/>
      <c r="ALM47" s="17"/>
      <c r="ALN47" s="17"/>
      <c r="ALO47" s="17"/>
      <c r="ALP47" s="17"/>
      <c r="ALQ47" s="17"/>
      <c r="ALR47" s="17"/>
      <c r="ALS47" s="17"/>
      <c r="ALT47" s="17"/>
      <c r="ALU47" s="17"/>
      <c r="ALV47" s="17"/>
      <c r="ALW47" s="17"/>
      <c r="ALX47" s="17"/>
      <c r="ALY47" s="17"/>
      <c r="ALZ47" s="17"/>
      <c r="AMA47" s="17"/>
      <c r="AMB47" s="17"/>
      <c r="AMC47" s="17"/>
      <c r="AMD47" s="17"/>
      <c r="AME47" s="17"/>
      <c r="AMF47" s="17"/>
      <c r="AMG47" s="17"/>
      <c r="AMH47" s="17"/>
      <c r="AMI47" s="17"/>
      <c r="AMJ47" s="17"/>
      <c r="AMK47" s="17"/>
      <c r="AML47" s="17"/>
      <c r="AMM47" s="17"/>
      <c r="AMN47" s="17"/>
      <c r="AMO47" s="17"/>
      <c r="AMP47" s="17"/>
      <c r="AMQ47" s="17"/>
      <c r="AMR47" s="17"/>
      <c r="AMS47" s="17"/>
      <c r="AMT47" s="17"/>
      <c r="AMU47" s="17"/>
      <c r="AMV47" s="17"/>
      <c r="AMW47" s="17"/>
      <c r="AMX47" s="17"/>
      <c r="AMY47" s="17"/>
      <c r="AMZ47" s="17"/>
      <c r="ANA47" s="17"/>
      <c r="ANB47" s="17"/>
      <c r="ANC47" s="17"/>
      <c r="AND47" s="17"/>
      <c r="ANE47" s="17"/>
      <c r="ANF47" s="17"/>
      <c r="ANG47" s="17"/>
      <c r="ANH47" s="17"/>
      <c r="ANI47" s="17"/>
      <c r="ANJ47" s="17"/>
      <c r="ANK47" s="17"/>
      <c r="ANL47" s="17"/>
      <c r="ANM47" s="17"/>
      <c r="ANN47" s="17"/>
      <c r="ANO47" s="17"/>
      <c r="ANP47" s="17"/>
      <c r="ANQ47" s="17"/>
      <c r="ANR47" s="17"/>
      <c r="ANS47" s="17"/>
      <c r="ANT47" s="17"/>
      <c r="ANU47" s="17"/>
      <c r="ANV47" s="17"/>
      <c r="ANW47" s="17"/>
      <c r="ANX47" s="17"/>
      <c r="ANY47" s="17"/>
      <c r="ANZ47" s="17"/>
      <c r="AOA47" s="17"/>
      <c r="AOB47" s="17"/>
      <c r="AOC47" s="17"/>
      <c r="AOD47" s="17"/>
      <c r="AOE47" s="17"/>
      <c r="AOF47" s="17"/>
      <c r="AOG47" s="17"/>
      <c r="AOH47" s="17"/>
      <c r="AOI47" s="17"/>
      <c r="AOJ47" s="17"/>
      <c r="AOK47" s="17"/>
      <c r="AOL47" s="17"/>
      <c r="AOM47" s="17"/>
      <c r="AON47" s="17"/>
      <c r="AOO47" s="17"/>
      <c r="AOP47" s="17"/>
      <c r="AOQ47" s="17"/>
      <c r="AOR47" s="17"/>
      <c r="AOS47" s="17"/>
      <c r="AOT47" s="17"/>
      <c r="AOU47" s="17"/>
      <c r="AOV47" s="17"/>
      <c r="AOW47" s="17"/>
      <c r="AOX47" s="17"/>
      <c r="AOY47" s="17"/>
      <c r="AOZ47" s="17"/>
      <c r="APA47" s="17"/>
      <c r="APB47" s="17"/>
      <c r="APC47" s="17"/>
      <c r="APD47" s="17"/>
      <c r="APE47" s="17"/>
      <c r="APF47" s="17"/>
      <c r="APG47" s="17"/>
      <c r="APH47" s="17"/>
      <c r="API47" s="17"/>
      <c r="APJ47" s="17"/>
      <c r="APK47" s="17"/>
      <c r="APL47" s="17"/>
      <c r="APM47" s="17"/>
      <c r="APN47" s="17"/>
      <c r="APO47" s="17"/>
      <c r="APP47" s="17"/>
      <c r="APQ47" s="17"/>
      <c r="APR47" s="17"/>
      <c r="APS47" s="17"/>
      <c r="APT47" s="17"/>
      <c r="APU47" s="17"/>
      <c r="APV47" s="17"/>
      <c r="APW47" s="17"/>
      <c r="APX47" s="17"/>
      <c r="APY47" s="17"/>
      <c r="APZ47" s="17"/>
      <c r="AQA47" s="17"/>
      <c r="AQB47" s="17"/>
      <c r="AQC47" s="17"/>
      <c r="AQD47" s="17"/>
      <c r="AQE47" s="17"/>
      <c r="AQF47" s="17"/>
      <c r="AQG47" s="17"/>
      <c r="AQH47" s="17"/>
      <c r="AQI47" s="17"/>
      <c r="AQJ47" s="17"/>
      <c r="AQK47" s="17"/>
      <c r="AQL47" s="17"/>
      <c r="AQM47" s="17"/>
      <c r="AQN47" s="17"/>
      <c r="AQO47" s="17"/>
      <c r="AQP47" s="17"/>
      <c r="AQQ47" s="17"/>
      <c r="AQR47" s="17"/>
      <c r="AQS47" s="17"/>
      <c r="AQT47" s="17"/>
      <c r="AQU47" s="17"/>
      <c r="AQV47" s="17"/>
      <c r="AQW47" s="17"/>
      <c r="AQX47" s="17"/>
      <c r="AQY47" s="17"/>
      <c r="AQZ47" s="17"/>
      <c r="ARA47" s="17"/>
      <c r="ARB47" s="17"/>
      <c r="ARC47" s="17"/>
      <c r="ARD47" s="17"/>
      <c r="ARE47" s="17"/>
      <c r="ARF47" s="17"/>
      <c r="ARG47" s="17"/>
      <c r="ARH47" s="17"/>
      <c r="ARI47" s="17"/>
      <c r="ARJ47" s="17"/>
      <c r="ARK47" s="17"/>
      <c r="ARL47" s="17"/>
      <c r="ARM47" s="17"/>
      <c r="ARN47" s="17"/>
      <c r="ARO47" s="17"/>
      <c r="ARP47" s="17"/>
      <c r="ARQ47" s="17"/>
      <c r="ARR47" s="17"/>
      <c r="ARS47" s="17"/>
      <c r="ART47" s="17"/>
      <c r="ARU47" s="17"/>
      <c r="ARV47" s="17"/>
      <c r="ARW47" s="17"/>
      <c r="ARX47" s="17"/>
      <c r="ARY47" s="17"/>
      <c r="ARZ47" s="17"/>
      <c r="ASA47" s="17"/>
      <c r="ASB47" s="17"/>
      <c r="ASC47" s="17"/>
      <c r="ASD47" s="17"/>
      <c r="ASE47" s="17"/>
      <c r="ASF47" s="17"/>
      <c r="ASG47" s="17"/>
      <c r="ASH47" s="17"/>
      <c r="ASI47" s="17"/>
      <c r="ASJ47" s="17"/>
      <c r="ASK47" s="17"/>
      <c r="ASL47" s="17"/>
      <c r="ASM47" s="17"/>
      <c r="ASN47" s="17"/>
      <c r="ASO47" s="17"/>
      <c r="ASP47" s="17"/>
      <c r="ASQ47" s="17"/>
      <c r="ASR47" s="17"/>
      <c r="ASS47" s="17"/>
      <c r="AST47" s="17"/>
      <c r="ASU47" s="17"/>
      <c r="ASV47" s="17"/>
      <c r="ASW47" s="17"/>
      <c r="ASX47" s="17"/>
      <c r="ASY47" s="17"/>
      <c r="ASZ47" s="17"/>
      <c r="ATA47" s="17"/>
      <c r="ATB47" s="17"/>
      <c r="ATC47" s="17"/>
      <c r="ATD47" s="17"/>
      <c r="ATE47" s="17"/>
      <c r="ATF47" s="17"/>
      <c r="ATG47" s="17"/>
      <c r="ATH47" s="17"/>
      <c r="ATI47" s="17"/>
      <c r="ATJ47" s="17"/>
      <c r="ATK47" s="17"/>
      <c r="ATL47" s="17"/>
      <c r="ATM47" s="17"/>
      <c r="ATN47" s="17"/>
      <c r="ATO47" s="17"/>
      <c r="ATP47" s="17"/>
      <c r="ATQ47" s="17"/>
      <c r="ATR47" s="17"/>
      <c r="ATS47" s="17"/>
      <c r="ATT47" s="17"/>
      <c r="ATU47" s="17"/>
      <c r="ATV47" s="17"/>
      <c r="ATW47" s="17"/>
      <c r="ATX47" s="17"/>
      <c r="ATY47" s="17"/>
      <c r="ATZ47" s="17"/>
      <c r="AUA47" s="17"/>
      <c r="AUB47" s="17"/>
      <c r="AUC47" s="17"/>
      <c r="AUD47" s="17"/>
      <c r="AUE47" s="17"/>
      <c r="AUF47" s="17"/>
      <c r="AUG47" s="17"/>
      <c r="AUH47" s="17"/>
      <c r="AUI47" s="17"/>
      <c r="AUJ47" s="17"/>
      <c r="AUK47" s="17"/>
      <c r="AUL47" s="17"/>
      <c r="AUM47" s="17"/>
      <c r="AUN47" s="17"/>
      <c r="AUO47" s="17"/>
      <c r="AUP47" s="17"/>
      <c r="AUQ47" s="17"/>
      <c r="AUR47" s="17"/>
      <c r="AUS47" s="17"/>
      <c r="AUT47" s="17"/>
      <c r="AUU47" s="17"/>
      <c r="AUV47" s="17"/>
      <c r="AUW47" s="17"/>
      <c r="AUX47" s="17"/>
      <c r="AUY47" s="17"/>
      <c r="AUZ47" s="17"/>
      <c r="AVA47" s="17"/>
      <c r="AVB47" s="17"/>
      <c r="AVC47" s="17"/>
      <c r="AVD47" s="17"/>
      <c r="AVE47" s="17"/>
      <c r="AVF47" s="17"/>
      <c r="AVG47" s="17"/>
      <c r="AVH47" s="17"/>
      <c r="AVI47" s="17"/>
      <c r="AVJ47" s="17"/>
      <c r="AVK47" s="17"/>
      <c r="AVL47" s="17"/>
      <c r="AVM47" s="17"/>
      <c r="AVN47" s="17"/>
      <c r="AVO47" s="17"/>
      <c r="AVP47" s="17"/>
      <c r="AVQ47" s="17"/>
      <c r="AVR47" s="17"/>
      <c r="AVS47" s="17"/>
      <c r="AVT47" s="17"/>
      <c r="AVU47" s="17"/>
      <c r="AVV47" s="17"/>
      <c r="AVW47" s="17"/>
      <c r="AVX47" s="17"/>
      <c r="AVY47" s="17"/>
      <c r="AVZ47" s="17"/>
      <c r="AWA47" s="17"/>
      <c r="AWB47" s="17"/>
      <c r="AWC47" s="17"/>
      <c r="AWD47" s="17"/>
      <c r="AWE47" s="17"/>
      <c r="AWF47" s="17"/>
      <c r="AWG47" s="17"/>
      <c r="AWH47" s="17"/>
      <c r="AWI47" s="17"/>
      <c r="AWJ47" s="17"/>
      <c r="AWK47" s="17"/>
      <c r="AWL47" s="17"/>
      <c r="AWM47" s="17"/>
      <c r="AWN47" s="17"/>
      <c r="AWO47" s="17"/>
      <c r="AWP47" s="17"/>
      <c r="AWQ47" s="17"/>
      <c r="AWR47" s="17"/>
      <c r="AWS47" s="17"/>
      <c r="AWT47" s="17"/>
      <c r="AWU47" s="17"/>
      <c r="AWV47" s="17"/>
      <c r="AWW47" s="17"/>
      <c r="AWX47" s="17"/>
      <c r="AWY47" s="17"/>
      <c r="AWZ47" s="17"/>
      <c r="AXA47" s="17"/>
      <c r="AXB47" s="17"/>
      <c r="AXC47" s="17"/>
      <c r="AXD47" s="17"/>
      <c r="AXE47" s="17"/>
      <c r="AXF47" s="17"/>
      <c r="AXG47" s="17"/>
      <c r="AXH47" s="17"/>
      <c r="AXI47" s="17"/>
      <c r="AXJ47" s="17"/>
      <c r="AXK47" s="17"/>
      <c r="AXL47" s="17"/>
      <c r="AXM47" s="17"/>
      <c r="AXN47" s="17"/>
      <c r="AXO47" s="17"/>
      <c r="AXP47" s="17"/>
      <c r="AXQ47" s="17"/>
      <c r="AXR47" s="17"/>
      <c r="AXS47" s="17"/>
      <c r="AXT47" s="17"/>
      <c r="AXU47" s="17"/>
      <c r="AXV47" s="17"/>
      <c r="AXW47" s="17"/>
      <c r="AXX47" s="17"/>
      <c r="AXY47" s="17"/>
      <c r="AXZ47" s="17"/>
      <c r="AYA47" s="17"/>
      <c r="AYB47" s="17"/>
      <c r="AYC47" s="17"/>
      <c r="AYD47" s="17"/>
      <c r="AYE47" s="17"/>
      <c r="AYF47" s="17"/>
      <c r="AYG47" s="17"/>
      <c r="AYH47" s="17"/>
      <c r="AYI47" s="17"/>
      <c r="AYJ47" s="17"/>
      <c r="AYK47" s="17"/>
      <c r="AYL47" s="17"/>
      <c r="AYM47" s="17"/>
      <c r="AYN47" s="17"/>
      <c r="AYO47" s="17"/>
      <c r="AYP47" s="17"/>
      <c r="AYQ47" s="17"/>
      <c r="AYR47" s="17"/>
      <c r="AYS47" s="17"/>
      <c r="AYT47" s="17"/>
      <c r="AYU47" s="17"/>
      <c r="AYV47" s="17"/>
      <c r="AYW47" s="17"/>
      <c r="AYX47" s="17"/>
      <c r="AYY47" s="17"/>
      <c r="AYZ47" s="17"/>
      <c r="AZA47" s="17"/>
      <c r="AZB47" s="17"/>
      <c r="AZC47" s="17"/>
      <c r="AZD47" s="17"/>
      <c r="AZE47" s="17"/>
      <c r="AZF47" s="17"/>
      <c r="AZG47" s="17"/>
      <c r="AZH47" s="17"/>
      <c r="AZI47" s="17"/>
      <c r="AZJ47" s="17"/>
      <c r="AZK47" s="17"/>
      <c r="AZL47" s="17"/>
      <c r="AZM47" s="17"/>
      <c r="AZN47" s="17"/>
      <c r="AZO47" s="17"/>
      <c r="AZP47" s="17"/>
      <c r="AZQ47" s="17"/>
      <c r="AZR47" s="17"/>
      <c r="AZS47" s="17"/>
      <c r="AZT47" s="17"/>
      <c r="AZU47" s="17"/>
      <c r="AZV47" s="17"/>
      <c r="AZW47" s="17"/>
      <c r="AZX47" s="17"/>
      <c r="AZY47" s="17"/>
      <c r="AZZ47" s="17"/>
      <c r="BAA47" s="17"/>
      <c r="BAB47" s="17"/>
      <c r="BAC47" s="17"/>
      <c r="BAD47" s="17"/>
      <c r="BAE47" s="17"/>
      <c r="BAF47" s="17"/>
      <c r="BAG47" s="17"/>
      <c r="BAH47" s="17"/>
      <c r="BAI47" s="17"/>
      <c r="BAJ47" s="17"/>
      <c r="BAK47" s="17"/>
      <c r="BAL47" s="17"/>
      <c r="BAM47" s="17"/>
      <c r="BAN47" s="17"/>
      <c r="BAO47" s="17"/>
      <c r="BAP47" s="17"/>
      <c r="BAQ47" s="17"/>
      <c r="BAR47" s="17"/>
      <c r="BAS47" s="17"/>
      <c r="BAT47" s="17"/>
      <c r="BAU47" s="17"/>
      <c r="BAV47" s="17"/>
      <c r="BAW47" s="17"/>
      <c r="BAX47" s="17"/>
      <c r="BAY47" s="17"/>
      <c r="BAZ47" s="17"/>
      <c r="BBA47" s="17"/>
      <c r="BBB47" s="17"/>
      <c r="BBC47" s="17"/>
      <c r="BBD47" s="17"/>
      <c r="BBE47" s="17"/>
      <c r="BBF47" s="17"/>
      <c r="BBG47" s="17"/>
      <c r="BBH47" s="17"/>
      <c r="BBI47" s="17"/>
      <c r="BBJ47" s="17"/>
      <c r="BBK47" s="17"/>
      <c r="BBL47" s="17"/>
      <c r="BBM47" s="17"/>
      <c r="BBN47" s="17"/>
      <c r="BBO47" s="17"/>
      <c r="BBP47" s="17"/>
      <c r="BBQ47" s="17"/>
      <c r="BBR47" s="17"/>
      <c r="BBS47" s="17"/>
      <c r="BBT47" s="17"/>
      <c r="BBU47" s="17"/>
      <c r="BBV47" s="17"/>
      <c r="BBW47" s="17"/>
      <c r="BBX47" s="17"/>
      <c r="BBY47" s="17"/>
      <c r="BBZ47" s="17"/>
      <c r="BCA47" s="17"/>
      <c r="BCB47" s="17"/>
      <c r="BCC47" s="17"/>
      <c r="BCD47" s="17"/>
      <c r="BCE47" s="17"/>
      <c r="BCF47" s="17"/>
      <c r="BCG47" s="17"/>
      <c r="BCH47" s="17"/>
      <c r="BCI47" s="17"/>
      <c r="BCJ47" s="17"/>
      <c r="BCK47" s="17"/>
      <c r="BCL47" s="17"/>
      <c r="BCM47" s="17"/>
      <c r="BCN47" s="17"/>
      <c r="BCO47" s="17"/>
      <c r="BCP47" s="17"/>
      <c r="BCQ47" s="17"/>
      <c r="BCR47" s="17"/>
      <c r="BCS47" s="17"/>
      <c r="BCT47" s="17"/>
      <c r="BCU47" s="17"/>
      <c r="BCV47" s="17"/>
      <c r="BCW47" s="17"/>
      <c r="BCX47" s="17"/>
      <c r="BCY47" s="17"/>
      <c r="BCZ47" s="17"/>
      <c r="BDA47" s="17"/>
      <c r="BDB47" s="17"/>
      <c r="BDC47" s="17"/>
      <c r="BDD47" s="17"/>
      <c r="BDE47" s="17"/>
      <c r="BDF47" s="17"/>
      <c r="BDG47" s="17"/>
      <c r="BDH47" s="17"/>
      <c r="BDI47" s="17"/>
      <c r="BDJ47" s="17"/>
      <c r="BDK47" s="17"/>
      <c r="BDL47" s="17"/>
      <c r="BDM47" s="17"/>
      <c r="BDN47" s="17"/>
      <c r="BDO47" s="17"/>
      <c r="BDP47" s="17"/>
      <c r="BDQ47" s="17"/>
      <c r="BDR47" s="17"/>
      <c r="BDS47" s="17"/>
      <c r="BDT47" s="17"/>
      <c r="BDU47" s="17"/>
      <c r="BDV47" s="17"/>
      <c r="BDW47" s="17"/>
      <c r="BDX47" s="17"/>
      <c r="BDY47" s="17"/>
      <c r="BDZ47" s="17"/>
      <c r="BEA47" s="17"/>
      <c r="BEB47" s="17"/>
      <c r="BEC47" s="17"/>
      <c r="BED47" s="17"/>
      <c r="BEE47" s="17"/>
      <c r="BEF47" s="17"/>
      <c r="BEG47" s="17"/>
      <c r="BEH47" s="17"/>
      <c r="BEI47" s="17"/>
      <c r="BEJ47" s="17"/>
      <c r="BEK47" s="17"/>
      <c r="BEL47" s="17"/>
      <c r="BEM47" s="17"/>
      <c r="BEN47" s="17"/>
      <c r="BEO47" s="17"/>
      <c r="BEP47" s="17"/>
      <c r="BEQ47" s="17"/>
      <c r="BER47" s="17"/>
      <c r="BES47" s="17"/>
      <c r="BET47" s="17"/>
      <c r="BEU47" s="17"/>
      <c r="BEV47" s="17"/>
      <c r="BEW47" s="17"/>
      <c r="BEX47" s="17"/>
      <c r="BEY47" s="17"/>
      <c r="BEZ47" s="17"/>
      <c r="BFA47" s="17"/>
      <c r="BFB47" s="17"/>
      <c r="BFC47" s="17"/>
      <c r="BFD47" s="17"/>
      <c r="BFE47" s="17"/>
      <c r="BFF47" s="17"/>
      <c r="BFG47" s="17"/>
      <c r="BFH47" s="17"/>
      <c r="BFI47" s="17"/>
      <c r="BFJ47" s="17"/>
      <c r="BFK47" s="17"/>
      <c r="BFL47" s="17"/>
      <c r="BFM47" s="17"/>
      <c r="BFN47" s="17"/>
      <c r="BFO47" s="17"/>
      <c r="BFP47" s="17"/>
      <c r="BFQ47" s="17"/>
      <c r="BFR47" s="17"/>
      <c r="BFS47" s="17"/>
      <c r="BFT47" s="17"/>
      <c r="BFU47" s="17"/>
      <c r="BFV47" s="17"/>
      <c r="BFW47" s="17"/>
      <c r="BFX47" s="17"/>
      <c r="BFY47" s="17"/>
      <c r="BFZ47" s="17"/>
      <c r="BGA47" s="17"/>
      <c r="BGB47" s="17"/>
      <c r="BGC47" s="17"/>
      <c r="BGD47" s="17"/>
      <c r="BGE47" s="17"/>
      <c r="BGF47" s="17"/>
      <c r="BGG47" s="17"/>
      <c r="BGH47" s="17"/>
      <c r="BGI47" s="17"/>
      <c r="BGJ47" s="17"/>
      <c r="BGK47" s="17"/>
      <c r="BGL47" s="17"/>
      <c r="BGM47" s="17"/>
      <c r="BGN47" s="17"/>
      <c r="BGO47" s="17"/>
      <c r="BGP47" s="17"/>
      <c r="BGQ47" s="17"/>
      <c r="BGR47" s="17"/>
      <c r="BGS47" s="17"/>
      <c r="BGT47" s="17"/>
      <c r="BGU47" s="17"/>
      <c r="BGV47" s="17"/>
      <c r="BGW47" s="17"/>
      <c r="BGX47" s="17"/>
      <c r="BGY47" s="17"/>
      <c r="BGZ47" s="17"/>
      <c r="BHA47" s="17"/>
      <c r="BHB47" s="17"/>
      <c r="BHC47" s="17"/>
      <c r="BHD47" s="17"/>
      <c r="BHE47" s="17"/>
      <c r="BHF47" s="17"/>
      <c r="BHG47" s="17"/>
      <c r="BHH47" s="17"/>
      <c r="BHI47" s="17"/>
      <c r="BHJ47" s="17"/>
      <c r="BHK47" s="17"/>
      <c r="BHL47" s="17"/>
      <c r="BHM47" s="17"/>
      <c r="BHN47" s="17"/>
      <c r="BHO47" s="17"/>
      <c r="BHP47" s="17"/>
      <c r="BHQ47" s="17"/>
      <c r="BHR47" s="17"/>
      <c r="BHS47" s="17"/>
      <c r="BHT47" s="17"/>
      <c r="BHU47" s="17"/>
      <c r="BHV47" s="17"/>
      <c r="BHW47" s="17"/>
      <c r="BHX47" s="17"/>
      <c r="BHY47" s="17"/>
      <c r="BHZ47" s="17"/>
      <c r="BIA47" s="17"/>
      <c r="BIB47" s="17"/>
      <c r="BIC47" s="17"/>
      <c r="BID47" s="17"/>
      <c r="BIE47" s="17"/>
      <c r="BIF47" s="17"/>
      <c r="BIG47" s="17"/>
      <c r="BIH47" s="17"/>
      <c r="BII47" s="17"/>
      <c r="BIJ47" s="17"/>
      <c r="BIK47" s="17"/>
      <c r="BIL47" s="17"/>
      <c r="BIM47" s="17"/>
      <c r="BIN47" s="17"/>
      <c r="BIO47" s="17"/>
      <c r="BIP47" s="17"/>
      <c r="BIQ47" s="17"/>
      <c r="BIR47" s="17"/>
      <c r="BIS47" s="17"/>
      <c r="BIT47" s="17"/>
      <c r="BIU47" s="17"/>
      <c r="BIV47" s="17"/>
      <c r="BIW47" s="17"/>
      <c r="BIX47" s="17"/>
      <c r="BIY47" s="17"/>
      <c r="BIZ47" s="17"/>
      <c r="BJA47" s="17"/>
      <c r="BJB47" s="17"/>
      <c r="BJC47" s="17"/>
      <c r="BJD47" s="17"/>
      <c r="BJE47" s="17"/>
      <c r="BJF47" s="17"/>
      <c r="BJG47" s="17"/>
      <c r="BJH47" s="17"/>
      <c r="BJI47" s="17"/>
      <c r="BJJ47" s="17"/>
      <c r="BJK47" s="17"/>
      <c r="BJL47" s="17"/>
      <c r="BJM47" s="17"/>
      <c r="BJN47" s="17"/>
      <c r="BJO47" s="17"/>
      <c r="BJP47" s="17"/>
      <c r="BJQ47" s="17"/>
      <c r="BJR47" s="17"/>
      <c r="BJS47" s="17"/>
      <c r="BJT47" s="17"/>
      <c r="BJU47" s="17"/>
      <c r="BJV47" s="17"/>
      <c r="BJW47" s="17"/>
      <c r="BJX47" s="17"/>
      <c r="BJY47" s="17"/>
      <c r="BJZ47" s="17"/>
      <c r="BKA47" s="17"/>
      <c r="BKB47" s="17"/>
      <c r="BKC47" s="17"/>
      <c r="BKD47" s="17"/>
      <c r="BKE47" s="17"/>
      <c r="BKF47" s="17"/>
      <c r="BKG47" s="17"/>
      <c r="BKH47" s="17"/>
      <c r="BKI47" s="17"/>
      <c r="BKJ47" s="17"/>
      <c r="BKK47" s="17"/>
      <c r="BKL47" s="17"/>
      <c r="BKM47" s="17"/>
      <c r="BKN47" s="17"/>
      <c r="BKO47" s="17"/>
      <c r="BKP47" s="17"/>
      <c r="BKQ47" s="17"/>
      <c r="BKR47" s="17"/>
      <c r="BKS47" s="17"/>
      <c r="BKT47" s="17"/>
      <c r="BKU47" s="17"/>
      <c r="BKV47" s="17"/>
      <c r="BKW47" s="17"/>
      <c r="BKX47" s="17"/>
      <c r="BKY47" s="17"/>
      <c r="BKZ47" s="17"/>
      <c r="BLA47" s="17"/>
      <c r="BLB47" s="17"/>
      <c r="BLC47" s="17"/>
      <c r="BLD47" s="17"/>
      <c r="BLE47" s="17"/>
      <c r="BLF47" s="17"/>
      <c r="BLG47" s="17"/>
      <c r="BLH47" s="17"/>
      <c r="BLI47" s="17"/>
      <c r="BLJ47" s="17"/>
      <c r="BLK47" s="17"/>
      <c r="BLL47" s="17"/>
      <c r="BLM47" s="17"/>
      <c r="BLN47" s="17"/>
      <c r="BLO47" s="17"/>
      <c r="BLP47" s="17"/>
      <c r="BLQ47" s="17"/>
      <c r="BLR47" s="17"/>
      <c r="BLS47" s="17"/>
      <c r="BLT47" s="17"/>
      <c r="BLU47" s="17"/>
      <c r="BLV47" s="17"/>
      <c r="BLW47" s="17"/>
      <c r="BLX47" s="17"/>
      <c r="BLY47" s="17"/>
      <c r="BLZ47" s="17"/>
      <c r="BMA47" s="17"/>
      <c r="BMB47" s="17"/>
      <c r="BMC47" s="17"/>
      <c r="BMD47" s="17"/>
      <c r="BME47" s="17"/>
      <c r="BMF47" s="17"/>
      <c r="BMG47" s="17"/>
      <c r="BMH47" s="17"/>
      <c r="BMI47" s="17"/>
      <c r="BMJ47" s="17"/>
      <c r="BMK47" s="17"/>
      <c r="BML47" s="17"/>
      <c r="BMM47" s="17"/>
      <c r="BMN47" s="17"/>
      <c r="BMO47" s="17"/>
      <c r="BMP47" s="17"/>
      <c r="BMQ47" s="17"/>
      <c r="BMR47" s="17"/>
      <c r="BMS47" s="17"/>
      <c r="BMT47" s="17"/>
      <c r="BMU47" s="17"/>
      <c r="BMV47" s="17"/>
      <c r="BMW47" s="17"/>
      <c r="BMX47" s="17"/>
      <c r="BMY47" s="17"/>
      <c r="BMZ47" s="17"/>
      <c r="BNA47" s="17"/>
      <c r="BNB47" s="17"/>
      <c r="BNC47" s="17"/>
      <c r="BND47" s="17"/>
      <c r="BNE47" s="17"/>
      <c r="BNF47" s="17"/>
      <c r="BNG47" s="17"/>
      <c r="BNH47" s="17"/>
      <c r="BNI47" s="17"/>
      <c r="BNJ47" s="17"/>
      <c r="BNK47" s="17"/>
      <c r="BNL47" s="17"/>
      <c r="BNM47" s="17"/>
      <c r="BNN47" s="17"/>
      <c r="BNO47" s="17"/>
      <c r="BNP47" s="17"/>
      <c r="BNQ47" s="17"/>
      <c r="BNR47" s="17"/>
      <c r="BNS47" s="17"/>
      <c r="BNT47" s="17"/>
      <c r="BNU47" s="17"/>
      <c r="BNV47" s="17"/>
      <c r="BNW47" s="17"/>
      <c r="BNX47" s="17"/>
      <c r="BNY47" s="17"/>
      <c r="BNZ47" s="17"/>
      <c r="BOA47" s="17"/>
      <c r="BOB47" s="17"/>
      <c r="BOC47" s="17"/>
      <c r="BOD47" s="17"/>
      <c r="BOE47" s="17"/>
      <c r="BOF47" s="17"/>
      <c r="BOG47" s="17"/>
      <c r="BOH47" s="17"/>
      <c r="BOI47" s="17"/>
      <c r="BOJ47" s="17"/>
      <c r="BOK47" s="17"/>
      <c r="BOL47" s="17"/>
      <c r="BOM47" s="17"/>
      <c r="BON47" s="17"/>
      <c r="BOO47" s="17"/>
      <c r="BOP47" s="17"/>
      <c r="BOQ47" s="17"/>
      <c r="BOR47" s="17"/>
      <c r="BOS47" s="17"/>
      <c r="BOT47" s="17"/>
      <c r="BOU47" s="17"/>
      <c r="BOV47" s="17"/>
      <c r="BOW47" s="17"/>
      <c r="BOX47" s="17"/>
      <c r="BOY47" s="17"/>
      <c r="BOZ47" s="17"/>
      <c r="BPA47" s="17"/>
      <c r="BPB47" s="17"/>
      <c r="BPC47" s="17"/>
      <c r="BPD47" s="17"/>
      <c r="BPE47" s="17"/>
      <c r="BPF47" s="17"/>
      <c r="BPG47" s="17"/>
      <c r="BPH47" s="17"/>
      <c r="BPI47" s="17"/>
      <c r="BPJ47" s="17"/>
      <c r="BPK47" s="17"/>
      <c r="BPL47" s="17"/>
      <c r="BPM47" s="17"/>
      <c r="BPN47" s="17"/>
      <c r="BPO47" s="17"/>
      <c r="BPP47" s="17"/>
      <c r="BPQ47" s="17"/>
      <c r="BPR47" s="17"/>
      <c r="BPS47" s="17"/>
      <c r="BPT47" s="17"/>
      <c r="BPU47" s="17"/>
      <c r="BPV47" s="17"/>
      <c r="BPW47" s="17"/>
      <c r="BPX47" s="17"/>
      <c r="BPY47" s="17"/>
      <c r="BPZ47" s="17"/>
      <c r="BQA47" s="17"/>
      <c r="BQB47" s="17"/>
      <c r="BQC47" s="17"/>
      <c r="BQD47" s="17"/>
      <c r="BQE47" s="17"/>
      <c r="BQF47" s="17"/>
      <c r="BQG47" s="17"/>
      <c r="BQH47" s="17"/>
      <c r="BQI47" s="17"/>
      <c r="BQJ47" s="17"/>
      <c r="BQK47" s="17"/>
      <c r="BQL47" s="17"/>
      <c r="BQM47" s="17"/>
      <c r="BQN47" s="17"/>
      <c r="BQO47" s="17"/>
      <c r="BQP47" s="17"/>
      <c r="BQQ47" s="17"/>
      <c r="BQR47" s="17"/>
      <c r="BQS47" s="17"/>
      <c r="BQT47" s="17"/>
      <c r="BQU47" s="17"/>
      <c r="BQV47" s="17"/>
      <c r="BQW47" s="17"/>
      <c r="BQX47" s="17"/>
      <c r="BQY47" s="17"/>
      <c r="BQZ47" s="17"/>
      <c r="BRA47" s="17"/>
      <c r="BRB47" s="17"/>
      <c r="BRC47" s="17"/>
      <c r="BRD47" s="17"/>
      <c r="BRE47" s="17"/>
      <c r="BRF47" s="17"/>
      <c r="BRG47" s="17"/>
      <c r="BRH47" s="17"/>
      <c r="BRI47" s="17"/>
      <c r="BRJ47" s="17"/>
      <c r="BRK47" s="17"/>
      <c r="BRL47" s="17"/>
      <c r="BRM47" s="17"/>
      <c r="BRN47" s="17"/>
      <c r="BRO47" s="17"/>
      <c r="BRP47" s="17"/>
      <c r="BRQ47" s="17"/>
      <c r="BRR47" s="17"/>
      <c r="BRS47" s="17"/>
      <c r="BRT47" s="17"/>
      <c r="BRU47" s="17"/>
      <c r="BRV47" s="17"/>
      <c r="BRW47" s="17"/>
      <c r="BRX47" s="17"/>
      <c r="BRY47" s="17"/>
      <c r="BRZ47" s="17"/>
      <c r="BSA47" s="17"/>
      <c r="BSB47" s="17"/>
      <c r="BSC47" s="17"/>
      <c r="BSD47" s="17"/>
      <c r="BSE47" s="17"/>
      <c r="BSF47" s="17"/>
      <c r="BSG47" s="17"/>
      <c r="BSH47" s="17"/>
      <c r="BSI47" s="17"/>
      <c r="BSJ47" s="17"/>
      <c r="BSK47" s="17"/>
      <c r="BSL47" s="17"/>
      <c r="BSM47" s="17"/>
      <c r="BSN47" s="17"/>
      <c r="BSO47" s="17"/>
      <c r="BSP47" s="17"/>
      <c r="BSQ47" s="17"/>
      <c r="BSR47" s="17"/>
      <c r="BSS47" s="17"/>
      <c r="BST47" s="17"/>
      <c r="BSU47" s="17"/>
      <c r="BSV47" s="17"/>
      <c r="BSW47" s="17"/>
      <c r="BSX47" s="17"/>
      <c r="BSY47" s="17"/>
      <c r="BSZ47" s="17"/>
      <c r="BTA47" s="17"/>
      <c r="BTB47" s="17"/>
      <c r="BTC47" s="17"/>
      <c r="BTD47" s="17"/>
      <c r="BTE47" s="17"/>
      <c r="BTF47" s="17"/>
      <c r="BTG47" s="17"/>
      <c r="BTH47" s="17"/>
      <c r="BTI47" s="17"/>
      <c r="BTJ47" s="17"/>
      <c r="BTK47" s="17"/>
      <c r="BTL47" s="17"/>
      <c r="BTM47" s="14" t="s">
        <v>3091</v>
      </c>
      <c r="BTN47" s="17"/>
      <c r="BTO47" s="17"/>
      <c r="BTP47" s="17"/>
      <c r="BTQ47" s="17"/>
      <c r="BTR47" s="17"/>
      <c r="BTS47" s="17"/>
      <c r="BTT47" s="17"/>
      <c r="BTU47" s="17"/>
      <c r="BTV47" s="17"/>
      <c r="BTW47" s="17"/>
      <c r="BTX47" s="17"/>
      <c r="BTY47" s="17"/>
      <c r="BTZ47" s="17"/>
      <c r="BUA47" s="17"/>
      <c r="BUB47" s="17"/>
      <c r="BUC47" s="17"/>
      <c r="BUD47" s="17"/>
      <c r="BUE47" s="17"/>
      <c r="BUF47" s="17"/>
      <c r="BUG47" s="17"/>
      <c r="BUH47" s="17"/>
      <c r="BUI47" s="17"/>
      <c r="BUJ47" s="17"/>
      <c r="BUK47" s="17"/>
      <c r="BUL47" s="17"/>
      <c r="BUM47" s="17"/>
      <c r="BUN47" s="17"/>
      <c r="BUO47" s="17"/>
      <c r="BUP47" s="17"/>
      <c r="BUQ47" s="17"/>
      <c r="BUR47" s="17"/>
      <c r="BUS47" s="17"/>
      <c r="BUT47" s="17"/>
      <c r="BUU47" s="17"/>
      <c r="BUV47" s="17"/>
      <c r="BUW47" s="17"/>
      <c r="BUX47" s="17"/>
      <c r="BUY47" s="17"/>
      <c r="BUZ47" s="17"/>
      <c r="BVA47" s="17"/>
      <c r="BVB47" s="17"/>
      <c r="BVC47" s="17"/>
      <c r="BVD47" s="17"/>
      <c r="BVE47" s="17"/>
      <c r="BVF47" s="17"/>
      <c r="BVG47" s="17"/>
      <c r="BVH47" s="17"/>
      <c r="BVI47" s="17"/>
      <c r="BVJ47" s="17"/>
      <c r="BVK47" s="17"/>
      <c r="BVL47" s="17"/>
      <c r="BVM47" s="17"/>
      <c r="BVN47" s="17"/>
      <c r="BVO47" s="17"/>
      <c r="BVP47" s="17"/>
      <c r="BVQ47" s="17"/>
      <c r="BVR47" s="17"/>
      <c r="BVS47" s="17"/>
      <c r="BVT47" s="17"/>
      <c r="BVU47" s="17"/>
      <c r="BVV47" s="17"/>
      <c r="BVW47" s="17"/>
      <c r="BVX47" s="17"/>
      <c r="BVY47" s="17"/>
      <c r="BVZ47" s="17"/>
      <c r="BWA47" s="17"/>
      <c r="BWB47" s="17"/>
      <c r="BWC47" s="17"/>
      <c r="BWD47" s="17"/>
      <c r="BWE47" s="17"/>
      <c r="BWF47" s="17"/>
      <c r="BWG47" s="17"/>
      <c r="BWH47" s="17"/>
      <c r="BWI47" s="17"/>
      <c r="BWJ47" s="17"/>
      <c r="BWK47" s="17"/>
      <c r="BWL47" s="17"/>
      <c r="BWM47" s="17"/>
      <c r="BWN47" s="17"/>
      <c r="BWO47" s="17"/>
      <c r="BWP47" s="17"/>
      <c r="BWQ47" s="17"/>
      <c r="BWR47" s="17"/>
      <c r="BWS47" s="17"/>
      <c r="BWT47" s="17"/>
      <c r="BWU47" s="17"/>
      <c r="BWV47" s="17"/>
      <c r="BWW47" s="17"/>
      <c r="BWX47" s="17"/>
      <c r="BWY47" s="17"/>
      <c r="BWZ47" s="17"/>
      <c r="BXA47" s="17"/>
      <c r="BXB47" s="17"/>
      <c r="BXC47" s="17"/>
      <c r="BXD47" s="17"/>
      <c r="BXE47" s="17"/>
      <c r="BXF47" s="17"/>
      <c r="BXG47" s="17"/>
      <c r="BXH47" s="17"/>
      <c r="BXI47" s="17"/>
      <c r="BXJ47" s="17"/>
      <c r="BXK47" s="17"/>
      <c r="BXL47" s="17"/>
      <c r="BXM47" s="17"/>
      <c r="BXN47" s="17"/>
      <c r="BXO47" s="17"/>
      <c r="BXP47" s="17"/>
      <c r="BXQ47" s="17"/>
      <c r="BXR47" s="17"/>
      <c r="BXS47" s="17"/>
      <c r="BXT47" s="17"/>
      <c r="BXU47" s="17"/>
      <c r="BXV47" s="17"/>
      <c r="BXW47" s="17"/>
      <c r="BXX47" s="17"/>
      <c r="BXY47" s="17"/>
      <c r="BXZ47" s="17"/>
      <c r="BYA47" s="17"/>
      <c r="BYB47" s="17"/>
      <c r="BYC47" s="17"/>
      <c r="BYD47" s="17"/>
      <c r="BYE47" s="17"/>
      <c r="BYF47" s="17"/>
      <c r="BYG47" s="17"/>
      <c r="BYH47" s="17"/>
      <c r="BYI47" s="17"/>
      <c r="BYJ47" s="17"/>
      <c r="BYK47" s="17"/>
      <c r="BYL47" s="17"/>
      <c r="BYM47" s="17"/>
      <c r="BYN47" s="17"/>
      <c r="BYO47" s="17"/>
      <c r="BYP47" s="17"/>
      <c r="BYQ47" s="17"/>
      <c r="BYR47" s="17"/>
      <c r="BYS47" s="17"/>
      <c r="BYT47" s="17"/>
      <c r="BYU47" s="17"/>
      <c r="BYV47" s="17"/>
      <c r="BYW47" s="17"/>
      <c r="BYX47" s="17"/>
      <c r="BYY47" s="17"/>
      <c r="BYZ47" s="17"/>
      <c r="BZA47" s="17"/>
      <c r="BZB47" s="17"/>
      <c r="BZC47" s="17"/>
      <c r="BZD47" s="17"/>
      <c r="BZE47" s="17"/>
      <c r="BZF47" s="17"/>
      <c r="BZG47" s="17"/>
      <c r="BZH47" s="17"/>
      <c r="BZI47" s="17"/>
      <c r="BZJ47" s="17"/>
      <c r="BZK47" s="17"/>
      <c r="BZL47" s="17"/>
      <c r="BZM47" s="17"/>
      <c r="BZN47" s="17"/>
      <c r="BZO47" s="17"/>
      <c r="BZP47" s="17"/>
      <c r="BZQ47" s="17"/>
      <c r="BZR47" s="17"/>
      <c r="BZS47" s="17"/>
      <c r="BZT47" s="17"/>
      <c r="BZU47" s="17"/>
      <c r="BZV47" s="17"/>
      <c r="BZW47" s="17"/>
      <c r="BZX47" s="17"/>
      <c r="BZY47" s="17"/>
      <c r="BZZ47" s="17"/>
      <c r="CAA47" s="17"/>
      <c r="CAB47" s="17"/>
      <c r="CAC47" s="17"/>
      <c r="CAD47" s="17"/>
      <c r="CAE47" s="17"/>
      <c r="CAF47" s="17"/>
      <c r="CAG47" s="17"/>
      <c r="CAH47" s="17"/>
      <c r="CAI47" s="17"/>
      <c r="CAJ47" s="17"/>
      <c r="CAK47" s="17"/>
      <c r="CAL47" s="17"/>
      <c r="CAM47" s="17"/>
      <c r="CAN47" s="17"/>
      <c r="CAO47" s="17"/>
      <c r="CAP47" s="17"/>
      <c r="CAQ47" s="17"/>
      <c r="CAR47" s="17"/>
      <c r="CAS47" s="17"/>
      <c r="CAT47" s="17"/>
      <c r="CAU47" s="17"/>
      <c r="CAV47" s="17"/>
      <c r="CAW47" s="17"/>
      <c r="CAX47" s="17"/>
      <c r="CAY47" s="17"/>
      <c r="CAZ47" s="17"/>
      <c r="CBA47" s="17"/>
      <c r="CBB47" s="17"/>
      <c r="CBC47" s="17"/>
      <c r="CBD47" s="17"/>
      <c r="CBE47" s="17"/>
      <c r="CBF47" s="17"/>
      <c r="CBG47" s="17"/>
      <c r="CBH47" s="17"/>
      <c r="CBI47" s="17"/>
      <c r="CBJ47" s="17"/>
      <c r="CBK47" s="17"/>
      <c r="CBL47" s="17"/>
      <c r="CBM47" s="17"/>
      <c r="CBN47" s="17"/>
      <c r="CBO47" s="17"/>
      <c r="CBP47" s="17"/>
      <c r="CBQ47" s="17"/>
      <c r="CBR47" s="17"/>
      <c r="CBS47" s="17"/>
      <c r="CBT47" s="17"/>
      <c r="CBU47" s="17"/>
      <c r="CBV47" s="17"/>
      <c r="CBW47" s="17"/>
      <c r="CBX47" s="17"/>
      <c r="CBY47" s="17"/>
      <c r="CBZ47" s="17"/>
      <c r="CCA47" s="17"/>
      <c r="CCB47" s="17"/>
      <c r="CCC47" s="17"/>
      <c r="CCD47" s="17"/>
      <c r="CCE47" s="17"/>
      <c r="CCF47" s="17"/>
      <c r="CCG47" s="17"/>
      <c r="CCH47" s="17"/>
      <c r="CCI47" s="17"/>
      <c r="CCJ47" s="17"/>
      <c r="CCK47" s="17"/>
      <c r="CCL47" s="17"/>
      <c r="CCM47" s="17"/>
      <c r="CCN47" s="17"/>
      <c r="CCO47" s="17"/>
      <c r="CCP47" s="17"/>
      <c r="CCQ47" s="17"/>
      <c r="CCR47" s="17"/>
      <c r="CCS47" s="17"/>
      <c r="CCT47" s="17"/>
      <c r="CCU47" s="17"/>
      <c r="CCV47" s="17"/>
      <c r="CCW47" s="17"/>
      <c r="CCX47" s="17"/>
      <c r="CCY47" s="17"/>
      <c r="CCZ47" s="17"/>
      <c r="CDA47" s="17"/>
      <c r="CDB47" s="17"/>
      <c r="CDC47" s="17"/>
      <c r="CDD47" s="17"/>
      <c r="CDE47" s="17"/>
      <c r="CDF47" s="17"/>
      <c r="CDG47" s="17"/>
      <c r="CDH47" s="17"/>
      <c r="CDI47" s="17"/>
      <c r="CDJ47" s="17"/>
      <c r="CDK47" s="17"/>
      <c r="CDL47" s="17"/>
      <c r="CDM47" s="17"/>
      <c r="CDN47" s="17"/>
      <c r="CDO47" s="17"/>
      <c r="CDP47" s="17"/>
      <c r="CDQ47" s="17"/>
      <c r="CDR47" s="17"/>
      <c r="CDS47" s="17"/>
      <c r="CDT47" s="17"/>
      <c r="CDU47" s="17"/>
    </row>
    <row r="48">
      <c r="A48" s="14" t="s">
        <v>3076</v>
      </c>
      <c r="B48" s="14" t="s">
        <v>3092</v>
      </c>
      <c r="C48" s="14" t="s">
        <v>2713</v>
      </c>
      <c r="D48" s="14" t="s">
        <v>2714</v>
      </c>
      <c r="E48" s="14" t="s">
        <v>3093</v>
      </c>
      <c r="F48" s="14" t="s">
        <v>2835</v>
      </c>
      <c r="I48" s="14" t="s">
        <v>2558</v>
      </c>
      <c r="J48" s="14" t="s">
        <v>3094</v>
      </c>
      <c r="K48" s="14" t="s">
        <v>3095</v>
      </c>
      <c r="L48" s="14" t="s">
        <v>2658</v>
      </c>
      <c r="M48" s="17"/>
      <c r="N48" s="14" t="s">
        <v>21</v>
      </c>
      <c r="O48" s="14" t="s">
        <v>21</v>
      </c>
      <c r="P48" s="14" t="s">
        <v>21</v>
      </c>
      <c r="Q48" s="16">
        <v>11.0</v>
      </c>
      <c r="R48" s="16">
        <v>3877614.0</v>
      </c>
      <c r="S48" s="16">
        <v>3877615.0</v>
      </c>
      <c r="T48" s="14" t="s">
        <v>3096</v>
      </c>
      <c r="U48" s="14" t="s">
        <v>2622</v>
      </c>
      <c r="V48" s="14" t="s">
        <v>3097</v>
      </c>
      <c r="W48" s="14" t="s">
        <v>3098</v>
      </c>
      <c r="X48" s="16">
        <v>0.25</v>
      </c>
      <c r="Y48" s="17"/>
      <c r="Z48" s="16">
        <v>34.0</v>
      </c>
      <c r="AA48" s="16">
        <v>100.0</v>
      </c>
      <c r="AB48" s="17"/>
      <c r="AC48" s="17"/>
      <c r="AD48" s="16">
        <v>585.0</v>
      </c>
      <c r="AE48" s="22">
        <v>45303.0</v>
      </c>
      <c r="AF48" s="17"/>
      <c r="AG48" s="17"/>
      <c r="AH48" s="17"/>
      <c r="AI48" s="17"/>
      <c r="AJ48" s="17"/>
      <c r="AK48" s="17"/>
      <c r="AL48" s="16">
        <v>41.0</v>
      </c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4" t="s">
        <v>2718</v>
      </c>
      <c r="BB48" s="17"/>
      <c r="BC48" s="17"/>
      <c r="BD48" s="17"/>
      <c r="BE48" s="17"/>
      <c r="BF48" s="17"/>
      <c r="BG48" s="16">
        <v>1.0</v>
      </c>
      <c r="BH48" s="17"/>
      <c r="BI48" s="14" t="s">
        <v>2565</v>
      </c>
      <c r="BJ48" s="14" t="s">
        <v>2566</v>
      </c>
      <c r="BK48" s="17"/>
      <c r="BL48" s="17"/>
      <c r="BM48" s="16">
        <v>20.1666667</v>
      </c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  <c r="KL48" s="17"/>
      <c r="KM48" s="17"/>
      <c r="KN48" s="17"/>
      <c r="KO48" s="17"/>
      <c r="KP48" s="17"/>
      <c r="KQ48" s="17"/>
      <c r="KR48" s="17"/>
      <c r="KS48" s="17"/>
      <c r="KT48" s="17"/>
      <c r="KU48" s="17"/>
      <c r="KV48" s="17"/>
      <c r="KW48" s="17"/>
      <c r="KX48" s="17"/>
      <c r="KY48" s="17"/>
      <c r="KZ48" s="17"/>
      <c r="LA48" s="17"/>
      <c r="LB48" s="17"/>
      <c r="LC48" s="17"/>
      <c r="LD48" s="17"/>
      <c r="LE48" s="17"/>
      <c r="LF48" s="17"/>
      <c r="LG48" s="17"/>
      <c r="LH48" s="17"/>
      <c r="LI48" s="17"/>
      <c r="LJ48" s="17"/>
      <c r="LK48" s="17"/>
      <c r="LL48" s="17"/>
      <c r="LM48" s="17"/>
      <c r="LN48" s="17"/>
      <c r="LO48" s="17"/>
      <c r="LP48" s="17"/>
      <c r="LQ48" s="17"/>
      <c r="LR48" s="17"/>
      <c r="LS48" s="17"/>
      <c r="LT48" s="17"/>
      <c r="LU48" s="17"/>
      <c r="LV48" s="17"/>
      <c r="LW48" s="17"/>
      <c r="LX48" s="17"/>
      <c r="LY48" s="17"/>
      <c r="LZ48" s="17"/>
      <c r="MA48" s="17"/>
      <c r="MB48" s="17"/>
      <c r="MC48" s="17"/>
      <c r="MD48" s="17"/>
      <c r="ME48" s="17"/>
      <c r="MF48" s="17"/>
      <c r="MG48" s="17"/>
      <c r="MH48" s="17"/>
      <c r="MI48" s="17"/>
      <c r="MJ48" s="17"/>
      <c r="MK48" s="17"/>
      <c r="ML48" s="17"/>
      <c r="MM48" s="17"/>
      <c r="MN48" s="17"/>
      <c r="MO48" s="17"/>
      <c r="MP48" s="17"/>
      <c r="MQ48" s="17"/>
      <c r="MR48" s="17"/>
      <c r="MS48" s="17"/>
      <c r="MT48" s="17"/>
      <c r="MU48" s="17"/>
      <c r="MV48" s="17"/>
      <c r="MW48" s="17"/>
      <c r="MX48" s="17"/>
      <c r="MY48" s="17"/>
      <c r="MZ48" s="17"/>
      <c r="NA48" s="17"/>
      <c r="NB48" s="17"/>
      <c r="NC48" s="17"/>
      <c r="ND48" s="17"/>
      <c r="NE48" s="17"/>
      <c r="NF48" s="17"/>
      <c r="NG48" s="17"/>
      <c r="NH48" s="17"/>
      <c r="NI48" s="17"/>
      <c r="NJ48" s="17"/>
      <c r="NK48" s="17"/>
      <c r="NL48" s="17"/>
      <c r="NM48" s="17"/>
      <c r="NN48" s="17"/>
      <c r="NO48" s="17"/>
      <c r="NP48" s="17"/>
      <c r="NQ48" s="17"/>
      <c r="NR48" s="17"/>
      <c r="NS48" s="17"/>
      <c r="NT48" s="17"/>
      <c r="NU48" s="17"/>
      <c r="NV48" s="17"/>
      <c r="NW48" s="17"/>
      <c r="NX48" s="17"/>
      <c r="NY48" s="17"/>
      <c r="NZ48" s="17"/>
      <c r="OA48" s="17"/>
      <c r="OB48" s="17"/>
      <c r="OC48" s="17"/>
      <c r="OD48" s="17"/>
      <c r="OE48" s="17"/>
      <c r="OF48" s="14" t="s">
        <v>2644</v>
      </c>
      <c r="OG48" s="17"/>
      <c r="OH48" s="17"/>
      <c r="OI48" s="17"/>
      <c r="OJ48" s="17"/>
      <c r="OK48" s="17"/>
      <c r="OL48" s="17"/>
      <c r="OM48" s="17"/>
      <c r="ON48" s="17"/>
      <c r="OO48" s="17"/>
      <c r="OP48" s="17"/>
      <c r="OQ48" s="17"/>
      <c r="OR48" s="17"/>
      <c r="OS48" s="17"/>
      <c r="OT48" s="17"/>
      <c r="OU48" s="17"/>
      <c r="OV48" s="17"/>
      <c r="OW48" s="17"/>
      <c r="OX48" s="17"/>
      <c r="OY48" s="17"/>
      <c r="OZ48" s="17"/>
      <c r="PA48" s="17"/>
      <c r="PB48" s="17"/>
      <c r="PC48" s="17"/>
      <c r="PD48" s="17"/>
      <c r="PE48" s="17"/>
      <c r="PF48" s="17"/>
      <c r="PG48" s="17"/>
      <c r="PH48" s="17"/>
      <c r="PI48" s="17"/>
      <c r="PJ48" s="17"/>
      <c r="PK48" s="17"/>
      <c r="PL48" s="17"/>
      <c r="PM48" s="17"/>
      <c r="PN48" s="17"/>
      <c r="PO48" s="17"/>
      <c r="PP48" s="17"/>
      <c r="PQ48" s="17"/>
      <c r="PR48" s="17"/>
      <c r="PS48" s="17"/>
      <c r="PT48" s="17"/>
      <c r="PU48" s="17"/>
      <c r="PV48" s="17"/>
      <c r="PW48" s="17"/>
      <c r="PX48" s="17"/>
      <c r="PY48" s="17"/>
      <c r="PZ48" s="17"/>
      <c r="QA48" s="17"/>
      <c r="QB48" s="17"/>
      <c r="QC48" s="17"/>
      <c r="QD48" s="17"/>
      <c r="QE48" s="17"/>
      <c r="QF48" s="17"/>
      <c r="QG48" s="17"/>
      <c r="QH48" s="17"/>
      <c r="QI48" s="17"/>
      <c r="QJ48" s="17"/>
      <c r="QK48" s="17"/>
      <c r="QL48" s="17"/>
      <c r="QM48" s="17"/>
      <c r="QN48" s="17"/>
      <c r="QO48" s="17"/>
      <c r="QP48" s="17"/>
      <c r="QQ48" s="17"/>
      <c r="QR48" s="17"/>
      <c r="QS48" s="17"/>
      <c r="QT48" s="17"/>
      <c r="QU48" s="17"/>
      <c r="QV48" s="17"/>
      <c r="QW48" s="17"/>
      <c r="QX48" s="17"/>
      <c r="QY48" s="17"/>
      <c r="QZ48" s="17"/>
      <c r="RA48" s="17"/>
      <c r="RB48" s="17"/>
      <c r="RC48" s="17"/>
      <c r="RD48" s="17"/>
      <c r="RE48" s="17"/>
      <c r="RF48" s="17"/>
      <c r="RG48" s="17"/>
      <c r="RH48" s="17"/>
      <c r="RI48" s="17"/>
      <c r="RJ48" s="17"/>
      <c r="RK48" s="17"/>
      <c r="RL48" s="17"/>
      <c r="RM48" s="17"/>
      <c r="RN48" s="17"/>
      <c r="RO48" s="17"/>
      <c r="RP48" s="17"/>
      <c r="RQ48" s="17"/>
      <c r="RR48" s="17"/>
      <c r="RS48" s="17"/>
      <c r="RT48" s="17"/>
      <c r="RU48" s="17"/>
      <c r="RV48" s="17"/>
      <c r="RW48" s="17"/>
      <c r="RX48" s="17"/>
      <c r="RY48" s="17"/>
      <c r="RZ48" s="17"/>
      <c r="SA48" s="17"/>
      <c r="SB48" s="17"/>
      <c r="SC48" s="17"/>
      <c r="SD48" s="17"/>
      <c r="SE48" s="17"/>
      <c r="SF48" s="17"/>
      <c r="SG48" s="17"/>
      <c r="SH48" s="17"/>
      <c r="SI48" s="17"/>
      <c r="SJ48" s="17"/>
      <c r="SK48" s="17"/>
      <c r="SL48" s="17"/>
      <c r="SM48" s="17"/>
      <c r="SN48" s="17"/>
      <c r="SO48" s="17"/>
      <c r="SP48" s="17"/>
      <c r="SQ48" s="17"/>
      <c r="SR48" s="17"/>
      <c r="SS48" s="17"/>
      <c r="ST48" s="17"/>
      <c r="SU48" s="17"/>
      <c r="SV48" s="17"/>
      <c r="SW48" s="17"/>
      <c r="SX48" s="17"/>
      <c r="SY48" s="17"/>
      <c r="SZ48" s="17"/>
      <c r="TA48" s="17"/>
      <c r="TB48" s="17"/>
      <c r="TC48" s="17"/>
      <c r="TD48" s="14" t="s">
        <v>3099</v>
      </c>
      <c r="TE48" s="17"/>
      <c r="TF48" s="17"/>
      <c r="TG48" s="17"/>
      <c r="TH48" s="17"/>
      <c r="TI48" s="17"/>
      <c r="TJ48" s="17"/>
      <c r="TK48" s="17"/>
      <c r="TL48" s="17"/>
      <c r="TM48" s="17"/>
      <c r="TN48" s="17"/>
      <c r="TO48" s="17"/>
      <c r="TP48" s="17"/>
      <c r="TQ48" s="17"/>
      <c r="TR48" s="17"/>
      <c r="TS48" s="17"/>
      <c r="TT48" s="17"/>
      <c r="TU48" s="17"/>
      <c r="TV48" s="17"/>
      <c r="TW48" s="17"/>
      <c r="TX48" s="17"/>
      <c r="TY48" s="17"/>
      <c r="TZ48" s="17"/>
      <c r="UA48" s="17"/>
      <c r="UB48" s="17"/>
      <c r="UC48" s="17"/>
      <c r="UD48" s="17"/>
      <c r="UE48" s="17"/>
      <c r="UF48" s="17"/>
      <c r="UG48" s="17"/>
      <c r="UH48" s="17"/>
      <c r="UI48" s="17"/>
      <c r="UJ48" s="17"/>
      <c r="UK48" s="17"/>
      <c r="UL48" s="17"/>
      <c r="UM48" s="17"/>
      <c r="UN48" s="17"/>
      <c r="UO48" s="17"/>
      <c r="UP48" s="17"/>
      <c r="UQ48" s="17"/>
      <c r="UR48" s="17"/>
      <c r="US48" s="17"/>
      <c r="UT48" s="17"/>
      <c r="UU48" s="17"/>
      <c r="UV48" s="17"/>
      <c r="UW48" s="17"/>
      <c r="UX48" s="17"/>
      <c r="UY48" s="17"/>
      <c r="UZ48" s="17"/>
      <c r="VA48" s="17"/>
      <c r="VB48" s="17"/>
      <c r="VC48" s="17"/>
      <c r="VD48" s="17"/>
      <c r="VE48" s="17"/>
      <c r="VF48" s="17"/>
      <c r="VG48" s="17"/>
      <c r="VH48" s="17"/>
      <c r="VI48" s="17"/>
      <c r="VJ48" s="17"/>
      <c r="VK48" s="17"/>
      <c r="VL48" s="17"/>
      <c r="VM48" s="17"/>
      <c r="VN48" s="17"/>
      <c r="VO48" s="17"/>
      <c r="VP48" s="17"/>
      <c r="VQ48" s="17"/>
      <c r="VR48" s="17"/>
      <c r="VS48" s="17"/>
      <c r="VT48" s="17"/>
      <c r="VU48" s="17"/>
      <c r="VV48" s="17"/>
      <c r="VW48" s="17"/>
      <c r="VX48" s="17"/>
      <c r="VY48" s="17"/>
      <c r="VZ48" s="17"/>
      <c r="WA48" s="17"/>
      <c r="WB48" s="17"/>
      <c r="WC48" s="17"/>
      <c r="WD48" s="17"/>
      <c r="WE48" s="17"/>
      <c r="WF48" s="17"/>
      <c r="WG48" s="17"/>
      <c r="WH48" s="17"/>
      <c r="WI48" s="17"/>
      <c r="WJ48" s="17"/>
      <c r="WK48" s="17"/>
      <c r="WL48" s="17"/>
      <c r="WM48" s="17"/>
      <c r="WN48" s="17"/>
      <c r="WO48" s="17"/>
      <c r="WP48" s="17"/>
      <c r="WQ48" s="17"/>
      <c r="WR48" s="17"/>
      <c r="WS48" s="17"/>
      <c r="WT48" s="17"/>
      <c r="WU48" s="17"/>
      <c r="WV48" s="17"/>
      <c r="WW48" s="17"/>
      <c r="WX48" s="17"/>
      <c r="WY48" s="17"/>
      <c r="WZ48" s="17"/>
      <c r="XA48" s="17"/>
      <c r="XB48" s="17"/>
      <c r="XC48" s="17"/>
      <c r="XD48" s="17"/>
      <c r="XE48" s="17"/>
      <c r="XF48" s="17"/>
      <c r="XG48" s="17"/>
      <c r="XH48" s="17"/>
      <c r="XI48" s="17"/>
      <c r="XJ48" s="17"/>
      <c r="XK48" s="17"/>
      <c r="XL48" s="17"/>
      <c r="XM48" s="17"/>
      <c r="XN48" s="17"/>
      <c r="XO48" s="17"/>
      <c r="XP48" s="17"/>
      <c r="XQ48" s="17"/>
      <c r="XR48" s="17"/>
      <c r="XS48" s="17"/>
      <c r="XT48" s="17"/>
      <c r="XU48" s="17"/>
      <c r="XV48" s="17"/>
      <c r="XW48" s="17"/>
      <c r="XX48" s="17"/>
      <c r="XY48" s="17"/>
      <c r="XZ48" s="17"/>
      <c r="YA48" s="17"/>
      <c r="YB48" s="17"/>
      <c r="YC48" s="17"/>
      <c r="YD48" s="17"/>
      <c r="YE48" s="17"/>
      <c r="YF48" s="17"/>
      <c r="YG48" s="17"/>
      <c r="YH48" s="17"/>
      <c r="YI48" s="17"/>
      <c r="YJ48" s="17"/>
      <c r="YK48" s="17"/>
      <c r="YL48" s="17"/>
      <c r="YM48" s="17"/>
      <c r="YN48" s="17"/>
      <c r="YO48" s="17"/>
      <c r="YP48" s="17"/>
      <c r="YQ48" s="17"/>
      <c r="YR48" s="17"/>
      <c r="YS48" s="17"/>
      <c r="YT48" s="17"/>
      <c r="YU48" s="17"/>
      <c r="YV48" s="17"/>
      <c r="YW48" s="17"/>
      <c r="YX48" s="17"/>
      <c r="YY48" s="17"/>
      <c r="YZ48" s="17"/>
      <c r="ZA48" s="17"/>
      <c r="ZB48" s="17"/>
      <c r="ZC48" s="17"/>
      <c r="ZD48" s="17"/>
      <c r="ZE48" s="17"/>
      <c r="ZF48" s="17"/>
      <c r="ZG48" s="17"/>
      <c r="ZH48" s="17"/>
      <c r="ZI48" s="17"/>
      <c r="ZJ48" s="17"/>
      <c r="ZK48" s="17"/>
      <c r="ZL48" s="17"/>
      <c r="ZM48" s="17"/>
      <c r="ZN48" s="17"/>
      <c r="ZO48" s="17"/>
      <c r="ZP48" s="17"/>
      <c r="ZQ48" s="17"/>
      <c r="ZR48" s="17"/>
      <c r="ZS48" s="17"/>
      <c r="ZT48" s="17"/>
      <c r="ZU48" s="17"/>
      <c r="ZV48" s="17"/>
      <c r="ZW48" s="17"/>
      <c r="ZX48" s="17"/>
      <c r="ZY48" s="17"/>
      <c r="ZZ48" s="17"/>
      <c r="AAA48" s="17"/>
      <c r="AAB48" s="17"/>
      <c r="AAC48" s="17"/>
      <c r="AAD48" s="17"/>
      <c r="AAE48" s="17"/>
      <c r="AAF48" s="17"/>
      <c r="AAG48" s="17"/>
      <c r="AAH48" s="17"/>
      <c r="AAI48" s="17"/>
      <c r="AAJ48" s="17"/>
      <c r="AAK48" s="17"/>
      <c r="AAL48" s="17"/>
      <c r="AAM48" s="17"/>
      <c r="AAN48" s="17"/>
      <c r="AAO48" s="17"/>
      <c r="AAP48" s="17"/>
      <c r="AAQ48" s="17"/>
      <c r="AAR48" s="17"/>
      <c r="AAS48" s="17"/>
      <c r="AAT48" s="17"/>
      <c r="AAU48" s="17"/>
      <c r="AAV48" s="17"/>
      <c r="AAW48" s="17"/>
      <c r="AAX48" s="17"/>
      <c r="AAY48" s="17"/>
      <c r="AAZ48" s="17"/>
      <c r="ABA48" s="17"/>
      <c r="ABB48" s="17"/>
      <c r="ABC48" s="17"/>
      <c r="ABD48" s="17"/>
      <c r="ABE48" s="17"/>
      <c r="ABF48" s="17"/>
      <c r="ABG48" s="17"/>
      <c r="ABH48" s="17"/>
      <c r="ABI48" s="17"/>
      <c r="ABJ48" s="17"/>
      <c r="ABK48" s="17"/>
      <c r="ABL48" s="17"/>
      <c r="ABM48" s="17"/>
      <c r="ABN48" s="17"/>
      <c r="ABO48" s="17"/>
      <c r="ABP48" s="17"/>
      <c r="ABQ48" s="17"/>
      <c r="ABR48" s="17"/>
      <c r="ABS48" s="17"/>
      <c r="ABT48" s="17"/>
      <c r="ABU48" s="17"/>
      <c r="ABV48" s="17"/>
      <c r="ABW48" s="17"/>
      <c r="ABX48" s="17"/>
      <c r="ABY48" s="17"/>
      <c r="ABZ48" s="17"/>
      <c r="ACA48" s="17"/>
      <c r="ACB48" s="17"/>
      <c r="ACC48" s="17"/>
      <c r="ACD48" s="17"/>
      <c r="ACE48" s="17"/>
      <c r="ACF48" s="17"/>
      <c r="ACG48" s="17"/>
      <c r="ACH48" s="17"/>
      <c r="ACI48" s="17"/>
      <c r="ACJ48" s="17"/>
      <c r="ACK48" s="17"/>
      <c r="ACL48" s="17"/>
      <c r="ACM48" s="17"/>
      <c r="ACN48" s="17"/>
      <c r="ACO48" s="17"/>
      <c r="ACP48" s="17"/>
      <c r="ACQ48" s="17"/>
      <c r="ACR48" s="17"/>
      <c r="ACS48" s="17"/>
      <c r="ACT48" s="17"/>
      <c r="ACU48" s="17"/>
      <c r="ACV48" s="17"/>
      <c r="ACW48" s="17"/>
      <c r="ACX48" s="17"/>
      <c r="ACY48" s="17"/>
      <c r="ACZ48" s="17"/>
      <c r="ADA48" s="17"/>
      <c r="ADB48" s="17"/>
      <c r="ADC48" s="17"/>
      <c r="ADD48" s="17"/>
      <c r="ADE48" s="17"/>
      <c r="ADF48" s="17"/>
      <c r="ADG48" s="17"/>
      <c r="ADH48" s="17"/>
      <c r="ADI48" s="14" t="s">
        <v>3083</v>
      </c>
      <c r="ADJ48" s="17"/>
      <c r="ADK48" s="17"/>
      <c r="ADL48" s="17"/>
      <c r="ADM48" s="17"/>
      <c r="ADN48" s="17"/>
      <c r="ADO48" s="17"/>
      <c r="ADP48" s="17"/>
      <c r="ADQ48" s="17"/>
      <c r="ADR48" s="17"/>
      <c r="ADS48" s="17"/>
      <c r="ADT48" s="17"/>
      <c r="ADU48" s="17"/>
      <c r="ADV48" s="17"/>
      <c r="ADW48" s="17"/>
      <c r="ADX48" s="17"/>
      <c r="ADY48" s="17"/>
      <c r="ADZ48" s="17"/>
      <c r="AEA48" s="17"/>
      <c r="AEB48" s="17"/>
      <c r="AEC48" s="17"/>
      <c r="AED48" s="17"/>
      <c r="AEE48" s="17"/>
      <c r="AEF48" s="17"/>
      <c r="AEG48" s="17"/>
      <c r="AEH48" s="17"/>
      <c r="AEI48" s="17"/>
      <c r="AEJ48" s="17"/>
      <c r="AEK48" s="17"/>
      <c r="AEL48" s="17"/>
      <c r="AEM48" s="17"/>
      <c r="AEN48" s="17"/>
      <c r="AEO48" s="17"/>
      <c r="AEP48" s="17"/>
      <c r="AEQ48" s="17"/>
      <c r="AER48" s="17"/>
      <c r="AES48" s="17"/>
      <c r="AET48" s="17"/>
      <c r="AEU48" s="17"/>
      <c r="AEV48" s="17"/>
      <c r="AEW48" s="17"/>
      <c r="AEX48" s="17"/>
      <c r="AEY48" s="17"/>
      <c r="AEZ48" s="17"/>
      <c r="AFA48" s="17"/>
      <c r="AFB48" s="17"/>
      <c r="AFC48" s="17"/>
      <c r="AFD48" s="17"/>
      <c r="AFE48" s="17"/>
      <c r="AFF48" s="17"/>
      <c r="AFG48" s="17"/>
      <c r="AFH48" s="17"/>
      <c r="AFI48" s="17"/>
      <c r="AFJ48" s="17"/>
      <c r="AFK48" s="17"/>
      <c r="AFL48" s="17"/>
      <c r="AFM48" s="17"/>
      <c r="AFN48" s="17"/>
      <c r="AFO48" s="17"/>
      <c r="AFP48" s="17"/>
      <c r="AFQ48" s="17"/>
      <c r="AFR48" s="17"/>
      <c r="AFS48" s="17"/>
      <c r="AFT48" s="17"/>
      <c r="AFU48" s="17"/>
      <c r="AFV48" s="17"/>
      <c r="AFW48" s="17"/>
      <c r="AFX48" s="17"/>
      <c r="AFY48" s="17"/>
      <c r="AFZ48" s="17"/>
      <c r="AGA48" s="17"/>
      <c r="AGB48" s="17"/>
      <c r="AGC48" s="17"/>
      <c r="AGD48" s="17"/>
      <c r="AGE48" s="17"/>
      <c r="AGF48" s="17"/>
      <c r="AGG48" s="17"/>
      <c r="AGH48" s="17"/>
      <c r="AGI48" s="17"/>
      <c r="AGJ48" s="17"/>
      <c r="AGK48" s="17"/>
      <c r="AGL48" s="17"/>
      <c r="AGM48" s="17"/>
      <c r="AGN48" s="17"/>
      <c r="AGO48" s="17"/>
      <c r="AGP48" s="17"/>
      <c r="AGQ48" s="17"/>
      <c r="AGR48" s="17"/>
      <c r="AGS48" s="17"/>
      <c r="AGT48" s="17"/>
      <c r="AGU48" s="17"/>
      <c r="AGV48" s="17"/>
      <c r="AGW48" s="17"/>
      <c r="AGX48" s="17"/>
      <c r="AGY48" s="17"/>
      <c r="AGZ48" s="17"/>
      <c r="AHA48" s="17"/>
      <c r="AHB48" s="17"/>
      <c r="AHC48" s="17"/>
      <c r="AHD48" s="17"/>
      <c r="AHE48" s="17"/>
      <c r="AHF48" s="17"/>
      <c r="AHG48" s="17"/>
      <c r="AHH48" s="17"/>
      <c r="AHI48" s="17"/>
      <c r="AHJ48" s="17"/>
      <c r="AHK48" s="17"/>
      <c r="AHL48" s="17"/>
      <c r="AHM48" s="17"/>
      <c r="AHN48" s="17"/>
      <c r="AHO48" s="17"/>
      <c r="AHP48" s="17"/>
      <c r="AHQ48" s="17"/>
      <c r="AHR48" s="17"/>
      <c r="AHS48" s="17"/>
      <c r="AHT48" s="17"/>
      <c r="AHU48" s="17"/>
      <c r="AHV48" s="17"/>
      <c r="AHW48" s="17"/>
      <c r="AHX48" s="17"/>
      <c r="AHY48" s="17"/>
      <c r="AHZ48" s="17"/>
      <c r="AIA48" s="17"/>
      <c r="AIB48" s="17"/>
      <c r="AIC48" s="17"/>
      <c r="AID48" s="17"/>
      <c r="AIE48" s="17"/>
      <c r="AIF48" s="17"/>
      <c r="AIG48" s="17"/>
      <c r="AIH48" s="17"/>
      <c r="AII48" s="17"/>
      <c r="AIJ48" s="17"/>
      <c r="AIK48" s="17"/>
      <c r="AIL48" s="17"/>
      <c r="AIM48" s="17"/>
      <c r="AIN48" s="17"/>
      <c r="AIO48" s="17"/>
      <c r="AIP48" s="17"/>
      <c r="AIQ48" s="17"/>
      <c r="AIR48" s="17"/>
      <c r="AIS48" s="17"/>
      <c r="AIT48" s="17"/>
      <c r="AIU48" s="17"/>
      <c r="AIV48" s="17"/>
      <c r="AIW48" s="17"/>
      <c r="AIX48" s="17"/>
      <c r="AIY48" s="17"/>
      <c r="AIZ48" s="17"/>
      <c r="AJA48" s="17"/>
      <c r="AJB48" s="17"/>
      <c r="AJC48" s="17"/>
      <c r="AJD48" s="17"/>
      <c r="AJE48" s="17"/>
      <c r="AJF48" s="17"/>
      <c r="AJG48" s="17"/>
      <c r="AJH48" s="17"/>
      <c r="AJI48" s="17"/>
      <c r="AJJ48" s="17"/>
      <c r="AJK48" s="17"/>
      <c r="AJL48" s="17"/>
      <c r="AJM48" s="17"/>
      <c r="AJN48" s="17"/>
      <c r="AJO48" s="17"/>
      <c r="AJP48" s="17"/>
      <c r="AJQ48" s="17"/>
      <c r="AJR48" s="17"/>
      <c r="AJS48" s="17"/>
      <c r="AJT48" s="17"/>
      <c r="AJU48" s="17"/>
      <c r="AJV48" s="17"/>
      <c r="AJW48" s="17"/>
      <c r="AJX48" s="17"/>
      <c r="AJY48" s="17"/>
      <c r="AJZ48" s="17"/>
      <c r="AKA48" s="17"/>
      <c r="AKB48" s="17"/>
      <c r="AKC48" s="17"/>
      <c r="AKD48" s="17"/>
      <c r="AKE48" s="17"/>
      <c r="AKF48" s="17"/>
      <c r="AKG48" s="17"/>
      <c r="AKH48" s="17"/>
      <c r="AKI48" s="17"/>
      <c r="AKJ48" s="17"/>
      <c r="AKK48" s="17"/>
      <c r="AKL48" s="17"/>
      <c r="AKM48" s="17"/>
      <c r="AKN48" s="17"/>
      <c r="AKO48" s="17"/>
      <c r="AKP48" s="17"/>
      <c r="AKQ48" s="17"/>
      <c r="AKR48" s="17"/>
      <c r="AKS48" s="17"/>
      <c r="AKT48" s="17"/>
      <c r="AKU48" s="17"/>
      <c r="AKV48" s="17"/>
      <c r="AKW48" s="17"/>
      <c r="AKX48" s="17"/>
      <c r="AKY48" s="17"/>
      <c r="AKZ48" s="17"/>
      <c r="ALA48" s="17"/>
      <c r="ALB48" s="17"/>
      <c r="ALC48" s="17"/>
      <c r="ALD48" s="17"/>
      <c r="ALE48" s="17"/>
      <c r="ALF48" s="17"/>
      <c r="ALG48" s="17"/>
      <c r="ALH48" s="17"/>
      <c r="ALI48" s="17"/>
      <c r="ALJ48" s="17"/>
      <c r="ALK48" s="17"/>
      <c r="ALL48" s="17"/>
      <c r="ALM48" s="17"/>
      <c r="ALN48" s="17"/>
      <c r="ALO48" s="17"/>
      <c r="ALP48" s="17"/>
      <c r="ALQ48" s="17"/>
      <c r="ALR48" s="17"/>
      <c r="ALS48" s="17"/>
      <c r="ALT48" s="17"/>
      <c r="ALU48" s="17"/>
      <c r="ALV48" s="17"/>
      <c r="ALW48" s="17"/>
      <c r="ALX48" s="17"/>
      <c r="ALY48" s="17"/>
      <c r="ALZ48" s="17"/>
      <c r="AMA48" s="17"/>
      <c r="AMB48" s="17"/>
      <c r="AMC48" s="17"/>
      <c r="AMD48" s="17"/>
      <c r="AME48" s="17"/>
      <c r="AMF48" s="17"/>
      <c r="AMG48" s="17"/>
      <c r="AMH48" s="17"/>
      <c r="AMI48" s="17"/>
      <c r="AMJ48" s="17"/>
      <c r="AMK48" s="17"/>
      <c r="AML48" s="17"/>
      <c r="AMM48" s="17"/>
      <c r="AMN48" s="17"/>
      <c r="AMO48" s="17"/>
      <c r="AMP48" s="17"/>
      <c r="AMQ48" s="17"/>
      <c r="AMR48" s="17"/>
      <c r="AMS48" s="17"/>
      <c r="AMT48" s="17"/>
      <c r="AMU48" s="17"/>
      <c r="AMV48" s="17"/>
      <c r="AMW48" s="17"/>
      <c r="AMX48" s="17"/>
      <c r="AMY48" s="17"/>
      <c r="AMZ48" s="17"/>
      <c r="ANA48" s="17"/>
      <c r="ANB48" s="17"/>
      <c r="ANC48" s="17"/>
      <c r="AND48" s="17"/>
      <c r="ANE48" s="17"/>
      <c r="ANF48" s="17"/>
      <c r="ANG48" s="17"/>
      <c r="ANH48" s="17"/>
      <c r="ANI48" s="17"/>
      <c r="ANJ48" s="17"/>
      <c r="ANK48" s="17"/>
      <c r="ANL48" s="17"/>
      <c r="ANM48" s="17"/>
      <c r="ANN48" s="17"/>
      <c r="ANO48" s="17"/>
      <c r="ANP48" s="17"/>
      <c r="ANQ48" s="17"/>
      <c r="ANR48" s="17"/>
      <c r="ANS48" s="17"/>
      <c r="ANT48" s="17"/>
      <c r="ANU48" s="17"/>
      <c r="ANV48" s="17"/>
      <c r="ANW48" s="17"/>
      <c r="ANX48" s="17"/>
      <c r="ANY48" s="17"/>
      <c r="ANZ48" s="17"/>
      <c r="AOA48" s="17"/>
      <c r="AOB48" s="17"/>
      <c r="AOC48" s="17"/>
      <c r="AOD48" s="17"/>
      <c r="AOE48" s="17"/>
      <c r="AOF48" s="17"/>
      <c r="AOG48" s="17"/>
      <c r="AOH48" s="17"/>
      <c r="AOI48" s="17"/>
      <c r="AOJ48" s="17"/>
      <c r="AOK48" s="17"/>
      <c r="AOL48" s="17"/>
      <c r="AOM48" s="17"/>
      <c r="AON48" s="17"/>
      <c r="AOO48" s="17"/>
      <c r="AOP48" s="17"/>
      <c r="AOQ48" s="17"/>
      <c r="AOR48" s="17"/>
      <c r="AOS48" s="17"/>
      <c r="AOT48" s="17"/>
      <c r="AOU48" s="17"/>
      <c r="AOV48" s="17"/>
      <c r="AOW48" s="17"/>
      <c r="AOX48" s="17"/>
      <c r="AOY48" s="17"/>
      <c r="AOZ48" s="17"/>
      <c r="APA48" s="17"/>
      <c r="APB48" s="17"/>
      <c r="APC48" s="17"/>
      <c r="APD48" s="17"/>
      <c r="APE48" s="17"/>
      <c r="APF48" s="17"/>
      <c r="APG48" s="17"/>
      <c r="APH48" s="17"/>
      <c r="API48" s="17"/>
      <c r="APJ48" s="17"/>
      <c r="APK48" s="17"/>
      <c r="APL48" s="17"/>
      <c r="APM48" s="17"/>
      <c r="APN48" s="17"/>
      <c r="APO48" s="17"/>
      <c r="APP48" s="17"/>
      <c r="APQ48" s="17"/>
      <c r="APR48" s="17"/>
      <c r="APS48" s="17"/>
      <c r="APT48" s="17"/>
      <c r="APU48" s="17"/>
      <c r="APV48" s="17"/>
      <c r="APW48" s="17"/>
      <c r="APX48" s="17"/>
      <c r="APY48" s="17"/>
      <c r="APZ48" s="17"/>
      <c r="AQA48" s="17"/>
      <c r="AQB48" s="17"/>
      <c r="AQC48" s="17"/>
      <c r="AQD48" s="17"/>
      <c r="AQE48" s="17"/>
      <c r="AQF48" s="17"/>
      <c r="AQG48" s="17"/>
      <c r="AQH48" s="17"/>
      <c r="AQI48" s="17"/>
      <c r="AQJ48" s="17"/>
      <c r="AQK48" s="17"/>
      <c r="AQL48" s="17"/>
      <c r="AQM48" s="17"/>
      <c r="AQN48" s="17"/>
      <c r="AQO48" s="17"/>
      <c r="AQP48" s="17"/>
      <c r="AQQ48" s="17"/>
      <c r="AQR48" s="17"/>
      <c r="AQS48" s="17"/>
      <c r="AQT48" s="17"/>
      <c r="AQU48" s="17"/>
      <c r="AQV48" s="17"/>
      <c r="AQW48" s="17"/>
      <c r="AQX48" s="17"/>
      <c r="AQY48" s="17"/>
      <c r="AQZ48" s="17"/>
      <c r="ARA48" s="17"/>
      <c r="ARB48" s="17"/>
      <c r="ARC48" s="17"/>
      <c r="ARD48" s="17"/>
      <c r="ARE48" s="17"/>
      <c r="ARF48" s="17"/>
      <c r="ARG48" s="17"/>
      <c r="ARH48" s="17"/>
      <c r="ARI48" s="17"/>
      <c r="ARJ48" s="17"/>
      <c r="ARK48" s="17"/>
      <c r="ARL48" s="17"/>
      <c r="ARM48" s="17"/>
      <c r="ARN48" s="17"/>
      <c r="ARO48" s="17"/>
      <c r="ARP48" s="17"/>
      <c r="ARQ48" s="17"/>
      <c r="ARR48" s="17"/>
      <c r="ARS48" s="17"/>
      <c r="ART48" s="17"/>
      <c r="ARU48" s="17"/>
      <c r="ARV48" s="17"/>
      <c r="ARW48" s="17"/>
      <c r="ARX48" s="17"/>
      <c r="ARY48" s="17"/>
      <c r="ARZ48" s="17"/>
      <c r="ASA48" s="17"/>
      <c r="ASB48" s="17"/>
      <c r="ASC48" s="17"/>
      <c r="ASD48" s="17"/>
      <c r="ASE48" s="17"/>
      <c r="ASF48" s="17"/>
      <c r="ASG48" s="17"/>
      <c r="ASH48" s="17"/>
      <c r="ASI48" s="17"/>
      <c r="ASJ48" s="17"/>
      <c r="ASK48" s="17"/>
      <c r="ASL48" s="17"/>
      <c r="ASM48" s="17"/>
      <c r="ASN48" s="17"/>
      <c r="ASO48" s="17"/>
      <c r="ASP48" s="17"/>
      <c r="ASQ48" s="17"/>
      <c r="ASR48" s="17"/>
      <c r="ASS48" s="17"/>
      <c r="AST48" s="17"/>
      <c r="ASU48" s="17"/>
      <c r="ASV48" s="17"/>
      <c r="ASW48" s="17"/>
      <c r="ASX48" s="17"/>
      <c r="ASY48" s="17"/>
      <c r="ASZ48" s="17"/>
      <c r="ATA48" s="17"/>
      <c r="ATB48" s="17"/>
      <c r="ATC48" s="17"/>
      <c r="ATD48" s="17"/>
      <c r="ATE48" s="17"/>
      <c r="ATF48" s="17"/>
      <c r="ATG48" s="17"/>
      <c r="ATH48" s="17"/>
      <c r="ATI48" s="17"/>
      <c r="ATJ48" s="17"/>
      <c r="ATK48" s="17"/>
      <c r="ATL48" s="17"/>
      <c r="ATM48" s="17"/>
      <c r="ATN48" s="17"/>
      <c r="ATO48" s="17"/>
      <c r="ATP48" s="17"/>
      <c r="ATQ48" s="17"/>
      <c r="ATR48" s="17"/>
      <c r="ATS48" s="17"/>
      <c r="ATT48" s="17"/>
      <c r="ATU48" s="17"/>
      <c r="ATV48" s="17"/>
      <c r="ATW48" s="17"/>
      <c r="ATX48" s="17"/>
      <c r="ATY48" s="17"/>
      <c r="ATZ48" s="17"/>
      <c r="AUA48" s="17"/>
      <c r="AUB48" s="17"/>
      <c r="AUC48" s="17"/>
      <c r="AUD48" s="17"/>
      <c r="AUE48" s="17"/>
      <c r="AUF48" s="17"/>
      <c r="AUG48" s="17"/>
      <c r="AUH48" s="17"/>
      <c r="AUI48" s="17"/>
      <c r="AUJ48" s="17"/>
      <c r="AUK48" s="17"/>
      <c r="AUL48" s="17"/>
      <c r="AUM48" s="17"/>
      <c r="AUN48" s="17"/>
      <c r="AUO48" s="17"/>
      <c r="AUP48" s="17"/>
      <c r="AUQ48" s="17"/>
      <c r="AUR48" s="17"/>
      <c r="AUS48" s="17"/>
      <c r="AUT48" s="17"/>
      <c r="AUU48" s="17"/>
      <c r="AUV48" s="17"/>
      <c r="AUW48" s="17"/>
      <c r="AUX48" s="17"/>
      <c r="AUY48" s="17"/>
      <c r="AUZ48" s="17"/>
      <c r="AVA48" s="17"/>
      <c r="AVB48" s="17"/>
      <c r="AVC48" s="17"/>
      <c r="AVD48" s="17"/>
      <c r="AVE48" s="17"/>
      <c r="AVF48" s="17"/>
      <c r="AVG48" s="17"/>
      <c r="AVH48" s="17"/>
      <c r="AVI48" s="17"/>
      <c r="AVJ48" s="17"/>
      <c r="AVK48" s="17"/>
      <c r="AVL48" s="17"/>
      <c r="AVM48" s="17"/>
      <c r="AVN48" s="17"/>
      <c r="AVO48" s="17"/>
      <c r="AVP48" s="17"/>
      <c r="AVQ48" s="17"/>
      <c r="AVR48" s="17"/>
      <c r="AVS48" s="17"/>
      <c r="AVT48" s="17"/>
      <c r="AVU48" s="17"/>
      <c r="AVV48" s="17"/>
      <c r="AVW48" s="17"/>
      <c r="AVX48" s="17"/>
      <c r="AVY48" s="17"/>
      <c r="AVZ48" s="17"/>
      <c r="AWA48" s="17"/>
      <c r="AWB48" s="17"/>
      <c r="AWC48" s="17"/>
      <c r="AWD48" s="17"/>
      <c r="AWE48" s="17"/>
      <c r="AWF48" s="17"/>
      <c r="AWG48" s="17"/>
      <c r="AWH48" s="17"/>
      <c r="AWI48" s="17"/>
      <c r="AWJ48" s="17"/>
      <c r="AWK48" s="17"/>
      <c r="AWL48" s="17"/>
      <c r="AWM48" s="17"/>
      <c r="AWN48" s="17"/>
      <c r="AWO48" s="17"/>
      <c r="AWP48" s="17"/>
      <c r="AWQ48" s="17"/>
      <c r="AWR48" s="17"/>
      <c r="AWS48" s="17"/>
      <c r="AWT48" s="17"/>
      <c r="AWU48" s="17"/>
      <c r="AWV48" s="17"/>
      <c r="AWW48" s="17"/>
      <c r="AWX48" s="17"/>
      <c r="AWY48" s="17"/>
      <c r="AWZ48" s="17"/>
      <c r="AXA48" s="17"/>
      <c r="AXB48" s="17"/>
      <c r="AXC48" s="17"/>
      <c r="AXD48" s="17"/>
      <c r="AXE48" s="17"/>
      <c r="AXF48" s="17"/>
      <c r="AXG48" s="17"/>
      <c r="AXH48" s="17"/>
      <c r="AXI48" s="17"/>
      <c r="AXJ48" s="17"/>
      <c r="AXK48" s="17"/>
      <c r="AXL48" s="17"/>
      <c r="AXM48" s="17"/>
      <c r="AXN48" s="17"/>
      <c r="AXO48" s="17"/>
      <c r="AXP48" s="17"/>
      <c r="AXQ48" s="17"/>
      <c r="AXR48" s="17"/>
      <c r="AXS48" s="17"/>
      <c r="AXT48" s="17"/>
      <c r="AXU48" s="17"/>
      <c r="AXV48" s="17"/>
      <c r="AXW48" s="17"/>
      <c r="AXX48" s="17"/>
      <c r="AXY48" s="17"/>
      <c r="AXZ48" s="17"/>
      <c r="AYA48" s="17"/>
      <c r="AYB48" s="17"/>
      <c r="AYC48" s="17"/>
      <c r="AYD48" s="17"/>
      <c r="AYE48" s="17"/>
      <c r="AYF48" s="17"/>
      <c r="AYG48" s="17"/>
      <c r="AYH48" s="17"/>
      <c r="AYI48" s="17"/>
      <c r="AYJ48" s="17"/>
      <c r="AYK48" s="17"/>
      <c r="AYL48" s="17"/>
      <c r="AYM48" s="17"/>
      <c r="AYN48" s="17"/>
      <c r="AYO48" s="17"/>
      <c r="AYP48" s="17"/>
      <c r="AYQ48" s="17"/>
      <c r="AYR48" s="17"/>
      <c r="AYS48" s="17"/>
      <c r="AYT48" s="17"/>
      <c r="AYU48" s="17"/>
      <c r="AYV48" s="17"/>
      <c r="AYW48" s="17"/>
      <c r="AYX48" s="17"/>
      <c r="AYY48" s="17"/>
      <c r="AYZ48" s="17"/>
      <c r="AZA48" s="17"/>
      <c r="AZB48" s="17"/>
      <c r="AZC48" s="17"/>
      <c r="AZD48" s="17"/>
      <c r="AZE48" s="17"/>
      <c r="AZF48" s="17"/>
      <c r="AZG48" s="17"/>
      <c r="AZH48" s="17"/>
      <c r="AZI48" s="17"/>
      <c r="AZJ48" s="17"/>
      <c r="AZK48" s="17"/>
      <c r="AZL48" s="17"/>
      <c r="AZM48" s="17"/>
      <c r="AZN48" s="17"/>
      <c r="AZO48" s="17"/>
      <c r="AZP48" s="17"/>
      <c r="AZQ48" s="17"/>
      <c r="AZR48" s="17"/>
      <c r="AZS48" s="17"/>
      <c r="AZT48" s="17"/>
      <c r="AZU48" s="17"/>
      <c r="AZV48" s="17"/>
      <c r="AZW48" s="17"/>
      <c r="AZX48" s="17"/>
      <c r="AZY48" s="17"/>
      <c r="AZZ48" s="17"/>
      <c r="BAA48" s="17"/>
      <c r="BAB48" s="17"/>
      <c r="BAC48" s="17"/>
      <c r="BAD48" s="17"/>
      <c r="BAE48" s="17"/>
      <c r="BAF48" s="17"/>
      <c r="BAG48" s="17"/>
      <c r="BAH48" s="17"/>
      <c r="BAI48" s="17"/>
      <c r="BAJ48" s="17"/>
      <c r="BAK48" s="17"/>
      <c r="BAL48" s="17"/>
      <c r="BAM48" s="17"/>
      <c r="BAN48" s="17"/>
      <c r="BAO48" s="17"/>
      <c r="BAP48" s="17"/>
      <c r="BAQ48" s="17"/>
      <c r="BAR48" s="17"/>
      <c r="BAS48" s="17"/>
      <c r="BAT48" s="17"/>
      <c r="BAU48" s="17"/>
      <c r="BAV48" s="17"/>
      <c r="BAW48" s="17"/>
      <c r="BAX48" s="17"/>
      <c r="BAY48" s="17"/>
      <c r="BAZ48" s="17"/>
      <c r="BBA48" s="17"/>
      <c r="BBB48" s="17"/>
      <c r="BBC48" s="17"/>
      <c r="BBD48" s="17"/>
      <c r="BBE48" s="17"/>
      <c r="BBF48" s="17"/>
      <c r="BBG48" s="17"/>
      <c r="BBH48" s="17"/>
      <c r="BBI48" s="17"/>
      <c r="BBJ48" s="17"/>
      <c r="BBK48" s="17"/>
      <c r="BBL48" s="17"/>
      <c r="BBM48" s="17"/>
      <c r="BBN48" s="17"/>
      <c r="BBO48" s="17"/>
      <c r="BBP48" s="17"/>
      <c r="BBQ48" s="17"/>
      <c r="BBR48" s="17"/>
      <c r="BBS48" s="17"/>
      <c r="BBT48" s="17"/>
      <c r="BBU48" s="17"/>
      <c r="BBV48" s="17"/>
      <c r="BBW48" s="17"/>
      <c r="BBX48" s="17"/>
      <c r="BBY48" s="17"/>
      <c r="BBZ48" s="17"/>
      <c r="BCA48" s="17"/>
      <c r="BCB48" s="17"/>
      <c r="BCC48" s="17"/>
      <c r="BCD48" s="17"/>
      <c r="BCE48" s="17"/>
      <c r="BCF48" s="17"/>
      <c r="BCG48" s="17"/>
      <c r="BCH48" s="17"/>
      <c r="BCI48" s="17"/>
      <c r="BCJ48" s="17"/>
      <c r="BCK48" s="17"/>
      <c r="BCL48" s="17"/>
      <c r="BCM48" s="17"/>
      <c r="BCN48" s="17"/>
      <c r="BCO48" s="17"/>
      <c r="BCP48" s="17"/>
      <c r="BCQ48" s="17"/>
      <c r="BCR48" s="17"/>
      <c r="BCS48" s="17"/>
      <c r="BCT48" s="17"/>
      <c r="BCU48" s="17"/>
      <c r="BCV48" s="17"/>
      <c r="BCW48" s="17"/>
      <c r="BCX48" s="17"/>
      <c r="BCY48" s="17"/>
      <c r="BCZ48" s="17"/>
      <c r="BDA48" s="17"/>
      <c r="BDB48" s="17"/>
      <c r="BDC48" s="17"/>
      <c r="BDD48" s="17"/>
      <c r="BDE48" s="17"/>
      <c r="BDF48" s="17"/>
      <c r="BDG48" s="17"/>
      <c r="BDH48" s="17"/>
      <c r="BDI48" s="17"/>
      <c r="BDJ48" s="17"/>
      <c r="BDK48" s="17"/>
      <c r="BDL48" s="17"/>
      <c r="BDM48" s="17"/>
      <c r="BDN48" s="17"/>
      <c r="BDO48" s="17"/>
      <c r="BDP48" s="17"/>
      <c r="BDQ48" s="17"/>
      <c r="BDR48" s="17"/>
      <c r="BDS48" s="17"/>
      <c r="BDT48" s="17"/>
      <c r="BDU48" s="17"/>
      <c r="BDV48" s="17"/>
      <c r="BDW48" s="17"/>
      <c r="BDX48" s="17"/>
      <c r="BDY48" s="17"/>
      <c r="BDZ48" s="17"/>
      <c r="BEA48" s="17"/>
      <c r="BEB48" s="17"/>
      <c r="BEC48" s="17"/>
      <c r="BED48" s="17"/>
      <c r="BEE48" s="17"/>
      <c r="BEF48" s="17"/>
      <c r="BEG48" s="17"/>
      <c r="BEH48" s="17"/>
      <c r="BEI48" s="17"/>
      <c r="BEJ48" s="17"/>
      <c r="BEK48" s="17"/>
      <c r="BEL48" s="17"/>
      <c r="BEM48" s="17"/>
      <c r="BEN48" s="17"/>
      <c r="BEO48" s="17"/>
      <c r="BEP48" s="17"/>
      <c r="BEQ48" s="17"/>
      <c r="BER48" s="17"/>
      <c r="BES48" s="17"/>
      <c r="BET48" s="17"/>
      <c r="BEU48" s="17"/>
      <c r="BEV48" s="17"/>
      <c r="BEW48" s="17"/>
      <c r="BEX48" s="17"/>
      <c r="BEY48" s="17"/>
      <c r="BEZ48" s="17"/>
      <c r="BFA48" s="17"/>
      <c r="BFB48" s="17"/>
      <c r="BFC48" s="17"/>
      <c r="BFD48" s="17"/>
      <c r="BFE48" s="17"/>
      <c r="BFF48" s="17"/>
      <c r="BFG48" s="17"/>
      <c r="BFH48" s="17"/>
      <c r="BFI48" s="17"/>
      <c r="BFJ48" s="17"/>
      <c r="BFK48" s="17"/>
      <c r="BFL48" s="17"/>
      <c r="BFM48" s="17"/>
      <c r="BFN48" s="17"/>
      <c r="BFO48" s="17"/>
      <c r="BFP48" s="17"/>
      <c r="BFQ48" s="17"/>
      <c r="BFR48" s="17"/>
      <c r="BFS48" s="17"/>
      <c r="BFT48" s="17"/>
      <c r="BFU48" s="17"/>
      <c r="BFV48" s="17"/>
      <c r="BFW48" s="17"/>
      <c r="BFX48" s="17"/>
      <c r="BFY48" s="17"/>
      <c r="BFZ48" s="17"/>
      <c r="BGA48" s="17"/>
      <c r="BGB48" s="17"/>
      <c r="BGC48" s="17"/>
      <c r="BGD48" s="17"/>
      <c r="BGE48" s="17"/>
      <c r="BGF48" s="17"/>
      <c r="BGG48" s="17"/>
      <c r="BGH48" s="17"/>
      <c r="BGI48" s="17"/>
      <c r="BGJ48" s="17"/>
      <c r="BGK48" s="17"/>
      <c r="BGL48" s="17"/>
      <c r="BGM48" s="17"/>
      <c r="BGN48" s="17"/>
      <c r="BGO48" s="17"/>
      <c r="BGP48" s="17"/>
      <c r="BGQ48" s="17"/>
      <c r="BGR48" s="17"/>
      <c r="BGS48" s="17"/>
      <c r="BGT48" s="17"/>
      <c r="BGU48" s="17"/>
      <c r="BGV48" s="17"/>
      <c r="BGW48" s="17"/>
      <c r="BGX48" s="17"/>
      <c r="BGY48" s="17"/>
      <c r="BGZ48" s="17"/>
      <c r="BHA48" s="17"/>
      <c r="BHB48" s="17"/>
      <c r="BHC48" s="17"/>
      <c r="BHD48" s="17"/>
      <c r="BHE48" s="17"/>
      <c r="BHF48" s="17"/>
      <c r="BHG48" s="17"/>
      <c r="BHH48" s="17"/>
      <c r="BHI48" s="17"/>
      <c r="BHJ48" s="17"/>
      <c r="BHK48" s="17"/>
      <c r="BHL48" s="17"/>
      <c r="BHM48" s="17"/>
      <c r="BHN48" s="17"/>
      <c r="BHO48" s="17"/>
      <c r="BHP48" s="17"/>
      <c r="BHQ48" s="17"/>
      <c r="BHR48" s="17"/>
      <c r="BHS48" s="17"/>
      <c r="BHT48" s="17"/>
      <c r="BHU48" s="17"/>
      <c r="BHV48" s="17"/>
      <c r="BHW48" s="17"/>
      <c r="BHX48" s="17"/>
      <c r="BHY48" s="17"/>
      <c r="BHZ48" s="17"/>
      <c r="BIA48" s="17"/>
      <c r="BIB48" s="17"/>
      <c r="BIC48" s="17"/>
      <c r="BID48" s="17"/>
      <c r="BIE48" s="17"/>
      <c r="BIF48" s="17"/>
      <c r="BIG48" s="17"/>
      <c r="BIH48" s="17"/>
      <c r="BII48" s="17"/>
      <c r="BIJ48" s="17"/>
      <c r="BIK48" s="17"/>
      <c r="BIL48" s="17"/>
      <c r="BIM48" s="17"/>
      <c r="BIN48" s="17"/>
      <c r="BIO48" s="17"/>
      <c r="BIP48" s="17"/>
      <c r="BIQ48" s="17"/>
      <c r="BIR48" s="17"/>
      <c r="BIS48" s="17"/>
      <c r="BIT48" s="17"/>
      <c r="BIU48" s="17"/>
      <c r="BIV48" s="17"/>
      <c r="BIW48" s="17"/>
      <c r="BIX48" s="17"/>
      <c r="BIY48" s="17"/>
      <c r="BIZ48" s="17"/>
      <c r="BJA48" s="17"/>
      <c r="BJB48" s="17"/>
      <c r="BJC48" s="17"/>
      <c r="BJD48" s="17"/>
      <c r="BJE48" s="17"/>
      <c r="BJF48" s="17"/>
      <c r="BJG48" s="17"/>
      <c r="BJH48" s="17"/>
      <c r="BJI48" s="17"/>
      <c r="BJJ48" s="17"/>
      <c r="BJK48" s="17"/>
      <c r="BJL48" s="17"/>
      <c r="BJM48" s="17"/>
      <c r="BJN48" s="17"/>
      <c r="BJO48" s="17"/>
      <c r="BJP48" s="17"/>
      <c r="BJQ48" s="17"/>
      <c r="BJR48" s="17"/>
      <c r="BJS48" s="17"/>
      <c r="BJT48" s="17"/>
      <c r="BJU48" s="17"/>
      <c r="BJV48" s="17"/>
      <c r="BJW48" s="17"/>
      <c r="BJX48" s="17"/>
      <c r="BJY48" s="17"/>
      <c r="BJZ48" s="17"/>
      <c r="BKA48" s="17"/>
      <c r="BKB48" s="17"/>
      <c r="BKC48" s="17"/>
      <c r="BKD48" s="17"/>
      <c r="BKE48" s="17"/>
      <c r="BKF48" s="17"/>
      <c r="BKG48" s="17"/>
      <c r="BKH48" s="17"/>
      <c r="BKI48" s="17"/>
      <c r="BKJ48" s="17"/>
      <c r="BKK48" s="17"/>
      <c r="BKL48" s="17"/>
      <c r="BKM48" s="17"/>
      <c r="BKN48" s="17"/>
      <c r="BKO48" s="17"/>
      <c r="BKP48" s="17"/>
      <c r="BKQ48" s="17"/>
      <c r="BKR48" s="17"/>
      <c r="BKS48" s="17"/>
      <c r="BKT48" s="17"/>
      <c r="BKU48" s="17"/>
      <c r="BKV48" s="17"/>
      <c r="BKW48" s="17"/>
      <c r="BKX48" s="17"/>
      <c r="BKY48" s="17"/>
      <c r="BKZ48" s="17"/>
      <c r="BLA48" s="17"/>
      <c r="BLB48" s="17"/>
      <c r="BLC48" s="17"/>
      <c r="BLD48" s="17"/>
      <c r="BLE48" s="17"/>
      <c r="BLF48" s="17"/>
      <c r="BLG48" s="17"/>
      <c r="BLH48" s="17"/>
      <c r="BLI48" s="17"/>
      <c r="BLJ48" s="17"/>
      <c r="BLK48" s="17"/>
      <c r="BLL48" s="17"/>
      <c r="BLM48" s="17"/>
      <c r="BLN48" s="17"/>
      <c r="BLO48" s="17"/>
      <c r="BLP48" s="17"/>
      <c r="BLQ48" s="17"/>
      <c r="BLR48" s="17"/>
      <c r="BLS48" s="17"/>
      <c r="BLT48" s="17"/>
      <c r="BLU48" s="17"/>
      <c r="BLV48" s="17"/>
      <c r="BLW48" s="17"/>
      <c r="BLX48" s="17"/>
      <c r="BLY48" s="17"/>
      <c r="BLZ48" s="17"/>
      <c r="BMA48" s="17"/>
      <c r="BMB48" s="17"/>
      <c r="BMC48" s="17"/>
      <c r="BMD48" s="17"/>
      <c r="BME48" s="17"/>
      <c r="BMF48" s="17"/>
      <c r="BMG48" s="17"/>
      <c r="BMH48" s="17"/>
      <c r="BMI48" s="17"/>
      <c r="BMJ48" s="17"/>
      <c r="BMK48" s="17"/>
      <c r="BML48" s="17"/>
      <c r="BMM48" s="17"/>
      <c r="BMN48" s="17"/>
      <c r="BMO48" s="17"/>
      <c r="BMP48" s="17"/>
      <c r="BMQ48" s="17"/>
      <c r="BMR48" s="17"/>
      <c r="BMS48" s="17"/>
      <c r="BMT48" s="17"/>
      <c r="BMU48" s="17"/>
      <c r="BMV48" s="17"/>
      <c r="BMW48" s="17"/>
      <c r="BMX48" s="17"/>
      <c r="BMY48" s="17"/>
      <c r="BMZ48" s="17"/>
      <c r="BNA48" s="17"/>
      <c r="BNB48" s="17"/>
      <c r="BNC48" s="17"/>
      <c r="BND48" s="17"/>
      <c r="BNE48" s="17"/>
      <c r="BNF48" s="17"/>
      <c r="BNG48" s="17"/>
      <c r="BNH48" s="17"/>
      <c r="BNI48" s="17"/>
      <c r="BNJ48" s="17"/>
      <c r="BNK48" s="17"/>
      <c r="BNL48" s="17"/>
      <c r="BNM48" s="17"/>
      <c r="BNN48" s="17"/>
      <c r="BNO48" s="17"/>
      <c r="BNP48" s="17"/>
      <c r="BNQ48" s="17"/>
      <c r="BNR48" s="17"/>
      <c r="BNS48" s="17"/>
      <c r="BNT48" s="17"/>
      <c r="BNU48" s="17"/>
      <c r="BNV48" s="17"/>
      <c r="BNW48" s="17"/>
      <c r="BNX48" s="17"/>
      <c r="BNY48" s="17"/>
      <c r="BNZ48" s="17"/>
      <c r="BOA48" s="17"/>
      <c r="BOB48" s="17"/>
      <c r="BOC48" s="17"/>
      <c r="BOD48" s="17"/>
      <c r="BOE48" s="17"/>
      <c r="BOF48" s="17"/>
      <c r="BOG48" s="17"/>
      <c r="BOH48" s="17"/>
      <c r="BOI48" s="17"/>
      <c r="BOJ48" s="17"/>
      <c r="BOK48" s="17"/>
      <c r="BOL48" s="17"/>
      <c r="BOM48" s="17"/>
      <c r="BON48" s="17"/>
      <c r="BOO48" s="17"/>
      <c r="BOP48" s="17"/>
      <c r="BOQ48" s="17"/>
      <c r="BOR48" s="17"/>
      <c r="BOS48" s="17"/>
      <c r="BOT48" s="17"/>
      <c r="BOU48" s="17"/>
      <c r="BOV48" s="17"/>
      <c r="BOW48" s="17"/>
      <c r="BOX48" s="17"/>
      <c r="BOY48" s="17"/>
      <c r="BOZ48" s="17"/>
      <c r="BPA48" s="17"/>
      <c r="BPB48" s="17"/>
      <c r="BPC48" s="17"/>
      <c r="BPD48" s="17"/>
      <c r="BPE48" s="17"/>
      <c r="BPF48" s="17"/>
      <c r="BPG48" s="17"/>
      <c r="BPH48" s="17"/>
      <c r="BPI48" s="17"/>
      <c r="BPJ48" s="17"/>
      <c r="BPK48" s="17"/>
      <c r="BPL48" s="17"/>
      <c r="BPM48" s="17"/>
      <c r="BPN48" s="17"/>
      <c r="BPO48" s="17"/>
      <c r="BPP48" s="17"/>
      <c r="BPQ48" s="17"/>
      <c r="BPR48" s="17"/>
      <c r="BPS48" s="17"/>
      <c r="BPT48" s="17"/>
      <c r="BPU48" s="17"/>
      <c r="BPV48" s="17"/>
      <c r="BPW48" s="17"/>
      <c r="BPX48" s="17"/>
      <c r="BPY48" s="17"/>
      <c r="BPZ48" s="17"/>
      <c r="BQA48" s="17"/>
      <c r="BQB48" s="17"/>
      <c r="BQC48" s="17"/>
      <c r="BQD48" s="17"/>
      <c r="BQE48" s="17"/>
      <c r="BQF48" s="17"/>
      <c r="BQG48" s="17"/>
      <c r="BQH48" s="17"/>
      <c r="BQI48" s="17"/>
      <c r="BQJ48" s="17"/>
      <c r="BQK48" s="17"/>
      <c r="BQL48" s="17"/>
      <c r="BQM48" s="17"/>
      <c r="BQN48" s="17"/>
      <c r="BQO48" s="17"/>
      <c r="BQP48" s="17"/>
      <c r="BQQ48" s="17"/>
      <c r="BQR48" s="17"/>
      <c r="BQS48" s="17"/>
      <c r="BQT48" s="17"/>
      <c r="BQU48" s="17"/>
      <c r="BQV48" s="17"/>
      <c r="BQW48" s="17"/>
      <c r="BQX48" s="17"/>
      <c r="BQY48" s="17"/>
      <c r="BQZ48" s="17"/>
      <c r="BRA48" s="17"/>
      <c r="BRB48" s="17"/>
      <c r="BRC48" s="17"/>
      <c r="BRD48" s="17"/>
      <c r="BRE48" s="17"/>
      <c r="BRF48" s="17"/>
      <c r="BRG48" s="17"/>
      <c r="BRH48" s="17"/>
      <c r="BRI48" s="17"/>
      <c r="BRJ48" s="17"/>
      <c r="BRK48" s="17"/>
      <c r="BRL48" s="17"/>
      <c r="BRM48" s="17"/>
      <c r="BRN48" s="17"/>
      <c r="BRO48" s="17"/>
      <c r="BRP48" s="17"/>
      <c r="BRQ48" s="17"/>
      <c r="BRR48" s="17"/>
      <c r="BRS48" s="17"/>
      <c r="BRT48" s="17"/>
      <c r="BRU48" s="17"/>
      <c r="BRV48" s="17"/>
      <c r="BRW48" s="17"/>
      <c r="BRX48" s="17"/>
      <c r="BRY48" s="17"/>
      <c r="BRZ48" s="17"/>
      <c r="BSA48" s="17"/>
      <c r="BSB48" s="17"/>
      <c r="BSC48" s="17"/>
      <c r="BSD48" s="17"/>
      <c r="BSE48" s="17"/>
      <c r="BSF48" s="17"/>
      <c r="BSG48" s="17"/>
      <c r="BSH48" s="17"/>
      <c r="BSI48" s="17"/>
      <c r="BSJ48" s="17"/>
      <c r="BSK48" s="17"/>
      <c r="BSL48" s="17"/>
      <c r="BSM48" s="17"/>
      <c r="BSN48" s="17"/>
      <c r="BSO48" s="17"/>
      <c r="BSP48" s="17"/>
      <c r="BSQ48" s="17"/>
      <c r="BSR48" s="17"/>
      <c r="BSS48" s="17"/>
      <c r="BST48" s="17"/>
      <c r="BSU48" s="17"/>
      <c r="BSV48" s="17"/>
      <c r="BSW48" s="17"/>
      <c r="BSX48" s="17"/>
      <c r="BSY48" s="17"/>
      <c r="BSZ48" s="17"/>
      <c r="BTA48" s="17"/>
      <c r="BTB48" s="17"/>
      <c r="BTC48" s="17"/>
      <c r="BTD48" s="17"/>
      <c r="BTE48" s="17"/>
      <c r="BTF48" s="17"/>
      <c r="BTG48" s="17"/>
      <c r="BTH48" s="17"/>
      <c r="BTI48" s="17"/>
      <c r="BTJ48" s="17"/>
      <c r="BTK48" s="17"/>
      <c r="BTL48" s="17"/>
      <c r="BTM48" s="14" t="s">
        <v>3084</v>
      </c>
      <c r="BTN48" s="16">
        <v>1.0</v>
      </c>
      <c r="BTO48" s="16">
        <v>2.0</v>
      </c>
      <c r="BTP48" s="14" t="s">
        <v>3100</v>
      </c>
      <c r="BTQ48" s="17"/>
      <c r="BTR48" s="17"/>
      <c r="BTS48" s="17"/>
      <c r="BTT48" s="17"/>
      <c r="BTU48" s="17"/>
      <c r="BTV48" s="17"/>
      <c r="BTW48" s="17"/>
      <c r="BTX48" s="17"/>
      <c r="BTY48" s="17"/>
      <c r="BTZ48" s="17"/>
      <c r="BUA48" s="17"/>
      <c r="BUB48" s="17"/>
      <c r="BUC48" s="17"/>
      <c r="BUD48" s="17"/>
      <c r="BUE48" s="17"/>
      <c r="BUF48" s="17"/>
      <c r="BUG48" s="17"/>
      <c r="BUH48" s="17"/>
      <c r="BUI48" s="17"/>
      <c r="BUJ48" s="17"/>
      <c r="BUK48" s="17"/>
      <c r="BUL48" s="17"/>
      <c r="BUM48" s="17"/>
      <c r="BUN48" s="17"/>
      <c r="BUO48" s="17"/>
      <c r="BUP48" s="17"/>
      <c r="BUQ48" s="17"/>
      <c r="BUR48" s="17"/>
      <c r="BUS48" s="17"/>
      <c r="BUT48" s="17"/>
      <c r="BUU48" s="17"/>
      <c r="BUV48" s="17"/>
      <c r="BUW48" s="17"/>
      <c r="BUX48" s="17"/>
      <c r="BUY48" s="17"/>
      <c r="BUZ48" s="17"/>
      <c r="BVA48" s="17"/>
      <c r="BVB48" s="17"/>
      <c r="BVC48" s="17"/>
      <c r="BVD48" s="17"/>
      <c r="BVE48" s="17"/>
      <c r="BVF48" s="17"/>
      <c r="BVG48" s="17"/>
      <c r="BVH48" s="17"/>
      <c r="BVI48" s="17"/>
      <c r="BVJ48" s="17"/>
      <c r="BVK48" s="17"/>
      <c r="BVL48" s="17"/>
      <c r="BVM48" s="17"/>
      <c r="BVN48" s="17"/>
      <c r="BVO48" s="17"/>
      <c r="BVP48" s="17"/>
      <c r="BVQ48" s="17"/>
      <c r="BVR48" s="17"/>
      <c r="BVS48" s="17"/>
      <c r="BVT48" s="17"/>
      <c r="BVU48" s="17"/>
      <c r="BVV48" s="17"/>
      <c r="BVW48" s="17"/>
      <c r="BVX48" s="17"/>
      <c r="BVY48" s="17"/>
      <c r="BVZ48" s="17"/>
      <c r="BWA48" s="17"/>
      <c r="BWB48" s="17"/>
      <c r="BWC48" s="17"/>
      <c r="BWD48" s="17"/>
      <c r="BWE48" s="17"/>
      <c r="BWF48" s="17"/>
      <c r="BWG48" s="17"/>
      <c r="BWH48" s="17"/>
      <c r="BWI48" s="17"/>
      <c r="BWJ48" s="17"/>
      <c r="BWK48" s="17"/>
      <c r="BWL48" s="17"/>
      <c r="BWM48" s="17"/>
      <c r="BWN48" s="17"/>
      <c r="BWO48" s="17"/>
      <c r="BWP48" s="17"/>
      <c r="BWQ48" s="17"/>
      <c r="BWR48" s="17"/>
      <c r="BWS48" s="17"/>
      <c r="BWT48" s="17"/>
      <c r="BWU48" s="17"/>
      <c r="BWV48" s="17"/>
      <c r="BWW48" s="17"/>
      <c r="BWX48" s="17"/>
      <c r="BWY48" s="17"/>
      <c r="BWZ48" s="17"/>
      <c r="BXA48" s="17"/>
      <c r="BXB48" s="17"/>
      <c r="BXC48" s="17"/>
      <c r="BXD48" s="17"/>
      <c r="BXE48" s="17"/>
      <c r="BXF48" s="17"/>
      <c r="BXG48" s="17"/>
      <c r="BXH48" s="17"/>
      <c r="BXI48" s="17"/>
      <c r="BXJ48" s="17"/>
      <c r="BXK48" s="17"/>
      <c r="BXL48" s="17"/>
      <c r="BXM48" s="17"/>
      <c r="BXN48" s="17"/>
      <c r="BXO48" s="17"/>
      <c r="BXP48" s="17"/>
      <c r="BXQ48" s="17"/>
      <c r="BXR48" s="17"/>
      <c r="BXS48" s="17"/>
      <c r="BXT48" s="17"/>
      <c r="BXU48" s="17"/>
      <c r="BXV48" s="17"/>
      <c r="BXW48" s="17"/>
      <c r="BXX48" s="17"/>
      <c r="BXY48" s="17"/>
      <c r="BXZ48" s="17"/>
      <c r="BYA48" s="17"/>
      <c r="BYB48" s="17"/>
      <c r="BYC48" s="17"/>
      <c r="BYD48" s="17"/>
      <c r="BYE48" s="17"/>
      <c r="BYF48" s="17"/>
      <c r="BYG48" s="17"/>
      <c r="BYH48" s="17"/>
      <c r="BYI48" s="17"/>
      <c r="BYJ48" s="17"/>
      <c r="BYK48" s="17"/>
      <c r="BYL48" s="17"/>
      <c r="BYM48" s="17"/>
      <c r="BYN48" s="17"/>
      <c r="BYO48" s="17"/>
      <c r="BYP48" s="17"/>
      <c r="BYQ48" s="17"/>
      <c r="BYR48" s="17"/>
      <c r="BYS48" s="17"/>
      <c r="BYT48" s="17"/>
      <c r="BYU48" s="17"/>
      <c r="BYV48" s="17"/>
      <c r="BYW48" s="17"/>
      <c r="BYX48" s="17"/>
      <c r="BYY48" s="17"/>
      <c r="BYZ48" s="17"/>
      <c r="BZA48" s="17"/>
      <c r="BZB48" s="17"/>
      <c r="BZC48" s="17"/>
      <c r="BZD48" s="17"/>
      <c r="BZE48" s="17"/>
      <c r="BZF48" s="17"/>
      <c r="BZG48" s="17"/>
      <c r="BZH48" s="17"/>
      <c r="BZI48" s="17"/>
      <c r="BZJ48" s="17"/>
      <c r="BZK48" s="17"/>
      <c r="BZL48" s="17"/>
      <c r="BZM48" s="17"/>
      <c r="BZN48" s="17"/>
      <c r="BZO48" s="17"/>
      <c r="BZP48" s="17"/>
      <c r="BZQ48" s="17"/>
      <c r="BZR48" s="17"/>
      <c r="BZS48" s="17"/>
      <c r="BZT48" s="17"/>
      <c r="BZU48" s="17"/>
      <c r="BZV48" s="17"/>
      <c r="BZW48" s="17"/>
      <c r="BZX48" s="17"/>
      <c r="BZY48" s="17"/>
      <c r="BZZ48" s="17"/>
      <c r="CAA48" s="17"/>
      <c r="CAB48" s="17"/>
      <c r="CAC48" s="17"/>
      <c r="CAD48" s="17"/>
      <c r="CAE48" s="17"/>
      <c r="CAF48" s="17"/>
      <c r="CAG48" s="17"/>
      <c r="CAH48" s="17"/>
      <c r="CAI48" s="17"/>
      <c r="CAJ48" s="17"/>
      <c r="CAK48" s="17"/>
      <c r="CAL48" s="17"/>
      <c r="CAM48" s="17"/>
      <c r="CAN48" s="17"/>
      <c r="CAO48" s="17"/>
      <c r="CAP48" s="17"/>
      <c r="CAQ48" s="17"/>
      <c r="CAR48" s="17"/>
      <c r="CAS48" s="17"/>
      <c r="CAT48" s="17"/>
      <c r="CAU48" s="17"/>
      <c r="CAV48" s="17"/>
      <c r="CAW48" s="17"/>
      <c r="CAX48" s="17"/>
      <c r="CAY48" s="17"/>
      <c r="CAZ48" s="17"/>
      <c r="CBA48" s="17"/>
      <c r="CBB48" s="17"/>
      <c r="CBC48" s="17"/>
      <c r="CBD48" s="17"/>
      <c r="CBE48" s="17"/>
      <c r="CBF48" s="17"/>
      <c r="CBG48" s="17"/>
      <c r="CBH48" s="17"/>
      <c r="CBI48" s="17"/>
      <c r="CBJ48" s="17"/>
      <c r="CBK48" s="17"/>
      <c r="CBL48" s="17"/>
      <c r="CBM48" s="17"/>
      <c r="CBN48" s="17"/>
      <c r="CBO48" s="17"/>
      <c r="CBP48" s="17"/>
      <c r="CBQ48" s="17"/>
      <c r="CBR48" s="17"/>
      <c r="CBS48" s="17"/>
      <c r="CBT48" s="17"/>
      <c r="CBU48" s="17"/>
      <c r="CBV48" s="17"/>
      <c r="CBW48" s="17"/>
      <c r="CBX48" s="17"/>
      <c r="CBY48" s="17"/>
      <c r="CBZ48" s="17"/>
      <c r="CCA48" s="17"/>
      <c r="CCB48" s="17"/>
      <c r="CCC48" s="17"/>
      <c r="CCD48" s="17"/>
      <c r="CCE48" s="17"/>
      <c r="CCF48" s="17"/>
      <c r="CCG48" s="17"/>
      <c r="CCH48" s="17"/>
      <c r="CCI48" s="17"/>
      <c r="CCJ48" s="17"/>
      <c r="CCK48" s="17"/>
      <c r="CCL48" s="17"/>
      <c r="CCM48" s="17"/>
      <c r="CCN48" s="17"/>
      <c r="CCO48" s="17"/>
      <c r="CCP48" s="17"/>
      <c r="CCQ48" s="17"/>
      <c r="CCR48" s="17"/>
      <c r="CCS48" s="17"/>
      <c r="CCT48" s="17"/>
      <c r="CCU48" s="17"/>
      <c r="CCV48" s="17"/>
      <c r="CCW48" s="17"/>
      <c r="CCX48" s="17"/>
      <c r="CCY48" s="17"/>
      <c r="CCZ48" s="17"/>
      <c r="CDA48" s="17"/>
      <c r="CDB48" s="17"/>
      <c r="CDC48" s="17"/>
      <c r="CDD48" s="17"/>
      <c r="CDE48" s="17"/>
      <c r="CDF48" s="17"/>
      <c r="CDG48" s="17"/>
      <c r="CDH48" s="17"/>
      <c r="CDI48" s="17"/>
      <c r="CDJ48" s="17"/>
      <c r="CDK48" s="17"/>
      <c r="CDL48" s="17"/>
      <c r="CDM48" s="17"/>
      <c r="CDN48" s="17"/>
      <c r="CDO48" s="17"/>
      <c r="CDP48" s="17"/>
      <c r="CDQ48" s="17"/>
      <c r="CDR48" s="17"/>
      <c r="CDS48" s="17"/>
      <c r="CDT48" s="17"/>
      <c r="CDU48" s="17"/>
    </row>
    <row r="49">
      <c r="A49" s="14" t="s">
        <v>3101</v>
      </c>
      <c r="B49" s="14" t="s">
        <v>3102</v>
      </c>
      <c r="C49" s="14" t="s">
        <v>3103</v>
      </c>
      <c r="D49" s="14" t="s">
        <v>3104</v>
      </c>
      <c r="E49" s="14" t="s">
        <v>3105</v>
      </c>
      <c r="F49" s="14" t="s">
        <v>2835</v>
      </c>
      <c r="I49" s="14" t="s">
        <v>3106</v>
      </c>
      <c r="J49" s="14" t="s">
        <v>2618</v>
      </c>
      <c r="K49" s="14" t="s">
        <v>2619</v>
      </c>
      <c r="L49" s="17"/>
      <c r="M49" s="16">
        <v>1.0</v>
      </c>
      <c r="N49" s="14" t="s">
        <v>21</v>
      </c>
      <c r="O49" s="14" t="s">
        <v>21</v>
      </c>
      <c r="P49" s="21" t="s">
        <v>2620</v>
      </c>
      <c r="Q49" s="16">
        <v>11.0</v>
      </c>
      <c r="R49" s="16">
        <v>4112814.0</v>
      </c>
      <c r="S49" s="16">
        <v>4112814.0</v>
      </c>
      <c r="T49" s="14" t="s">
        <v>2631</v>
      </c>
      <c r="U49" s="14" t="s">
        <v>2630</v>
      </c>
      <c r="V49" s="14" t="s">
        <v>3107</v>
      </c>
      <c r="W49" s="14" t="s">
        <v>3108</v>
      </c>
      <c r="X49" s="16">
        <v>0.06</v>
      </c>
      <c r="Y49" s="17"/>
      <c r="Z49" s="16">
        <v>4.0</v>
      </c>
      <c r="AA49" s="16">
        <v>59.0</v>
      </c>
      <c r="AB49" s="17"/>
      <c r="AC49" s="17"/>
      <c r="AD49" s="16">
        <v>54.0</v>
      </c>
      <c r="AE49" s="22">
        <v>45638.0</v>
      </c>
      <c r="AF49" s="17"/>
      <c r="AG49" s="14" t="s">
        <v>2876</v>
      </c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4" t="s">
        <v>3109</v>
      </c>
      <c r="BB49" s="17"/>
      <c r="BC49" s="17"/>
      <c r="BD49" s="17"/>
      <c r="BE49" s="17"/>
      <c r="BF49" s="17"/>
      <c r="BG49" s="16">
        <v>1.0</v>
      </c>
      <c r="BH49" s="17"/>
      <c r="BI49" s="14" t="s">
        <v>2594</v>
      </c>
      <c r="BJ49" s="14" t="s">
        <v>2566</v>
      </c>
      <c r="BK49" s="17"/>
      <c r="BL49" s="17"/>
      <c r="BM49" s="16">
        <v>1.8</v>
      </c>
      <c r="BN49" s="17"/>
      <c r="BO49" s="17"/>
      <c r="BP49" s="17"/>
      <c r="BQ49" s="17"/>
      <c r="BR49" s="17"/>
      <c r="BS49" s="17"/>
      <c r="BT49" s="16">
        <v>53.3224</v>
      </c>
      <c r="BU49" s="14" t="s">
        <v>2680</v>
      </c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6">
        <v>15.6386</v>
      </c>
      <c r="CZ49" s="14" t="s">
        <v>3110</v>
      </c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4" t="s">
        <v>2574</v>
      </c>
      <c r="FL49" s="17"/>
      <c r="FM49" s="17"/>
      <c r="FN49" s="17"/>
      <c r="FO49" s="17"/>
      <c r="FP49" s="17"/>
      <c r="FQ49" s="17"/>
      <c r="FR49" s="16">
        <v>68.0</v>
      </c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  <c r="KL49" s="17"/>
      <c r="KM49" s="17"/>
      <c r="KN49" s="17"/>
      <c r="KO49" s="17"/>
      <c r="KP49" s="17"/>
      <c r="KQ49" s="17"/>
      <c r="KR49" s="17"/>
      <c r="KS49" s="17"/>
      <c r="KT49" s="17"/>
      <c r="KU49" s="17"/>
      <c r="KV49" s="17"/>
      <c r="KW49" s="17"/>
      <c r="KX49" s="17"/>
      <c r="KY49" s="17"/>
      <c r="KZ49" s="17"/>
      <c r="LA49" s="17"/>
      <c r="LB49" s="17"/>
      <c r="LC49" s="17"/>
      <c r="LD49" s="17"/>
      <c r="LE49" s="17"/>
      <c r="LF49" s="17"/>
      <c r="LG49" s="17"/>
      <c r="LH49" s="17"/>
      <c r="LI49" s="17"/>
      <c r="LJ49" s="17"/>
      <c r="LK49" s="17"/>
      <c r="LL49" s="17"/>
      <c r="LM49" s="17"/>
      <c r="LN49" s="17"/>
      <c r="LO49" s="17"/>
      <c r="LP49" s="17"/>
      <c r="LQ49" s="17"/>
      <c r="LR49" s="17"/>
      <c r="LS49" s="17"/>
      <c r="LT49" s="17"/>
      <c r="LU49" s="17"/>
      <c r="LV49" s="17"/>
      <c r="LW49" s="17"/>
      <c r="LX49" s="17"/>
      <c r="LY49" s="17"/>
      <c r="LZ49" s="17"/>
      <c r="MA49" s="17"/>
      <c r="MB49" s="17"/>
      <c r="MC49" s="17"/>
      <c r="MD49" s="17"/>
      <c r="ME49" s="17"/>
      <c r="MF49" s="17"/>
      <c r="MG49" s="17"/>
      <c r="MH49" s="17"/>
      <c r="MI49" s="14" t="s">
        <v>3111</v>
      </c>
      <c r="ML49" s="17"/>
      <c r="MM49" s="17"/>
      <c r="MN49" s="17"/>
      <c r="MO49" s="17"/>
      <c r="MP49" s="17"/>
      <c r="MQ49" s="17"/>
      <c r="MR49" s="17"/>
      <c r="MS49" s="17"/>
      <c r="MT49" s="17"/>
      <c r="MU49" s="17"/>
      <c r="MV49" s="17"/>
      <c r="MW49" s="17"/>
      <c r="MX49" s="17"/>
      <c r="MY49" s="17"/>
      <c r="MZ49" s="17"/>
      <c r="NA49" s="17"/>
      <c r="NB49" s="17"/>
      <c r="NC49" s="17"/>
      <c r="ND49" s="17"/>
      <c r="NE49" s="17"/>
      <c r="NF49" s="17"/>
      <c r="NG49" s="17"/>
      <c r="NH49" s="17"/>
      <c r="NI49" s="17"/>
      <c r="NJ49" s="17"/>
      <c r="NK49" s="17"/>
      <c r="NL49" s="17"/>
      <c r="NM49" s="17"/>
      <c r="NN49" s="17"/>
      <c r="NO49" s="17"/>
      <c r="NP49" s="17"/>
      <c r="NQ49" s="17"/>
      <c r="NR49" s="17"/>
      <c r="NS49" s="17"/>
      <c r="NT49" s="17"/>
      <c r="NU49" s="17"/>
      <c r="NV49" s="17"/>
      <c r="NW49" s="17"/>
      <c r="NX49" s="17"/>
      <c r="NY49" s="17"/>
      <c r="NZ49" s="17"/>
      <c r="OA49" s="17"/>
      <c r="OB49" s="17"/>
      <c r="OC49" s="17"/>
      <c r="OD49" s="17"/>
      <c r="OE49" s="17"/>
      <c r="OF49" s="17"/>
      <c r="OG49" s="17"/>
      <c r="OH49" s="17"/>
      <c r="OI49" s="17"/>
      <c r="OJ49" s="17"/>
      <c r="OK49" s="17"/>
      <c r="OL49" s="17"/>
      <c r="OM49" s="17"/>
      <c r="ON49" s="17"/>
      <c r="OO49" s="17"/>
      <c r="OP49" s="17"/>
      <c r="OQ49" s="17"/>
      <c r="OR49" s="17"/>
      <c r="OS49" s="17"/>
      <c r="OT49" s="17"/>
      <c r="OU49" s="17"/>
      <c r="OV49" s="17"/>
      <c r="OW49" s="17"/>
      <c r="OX49" s="17"/>
      <c r="OY49" s="17"/>
      <c r="OZ49" s="17"/>
      <c r="PA49" s="17"/>
      <c r="PB49" s="17"/>
      <c r="PC49" s="17"/>
      <c r="PD49" s="17"/>
      <c r="PE49" s="17"/>
      <c r="PF49" s="17"/>
      <c r="PG49" s="17"/>
      <c r="PH49" s="17"/>
      <c r="PI49" s="17"/>
      <c r="PJ49" s="17"/>
      <c r="PK49" s="17"/>
      <c r="PL49" s="17"/>
      <c r="PM49" s="17"/>
      <c r="PN49" s="17"/>
      <c r="PO49" s="17"/>
      <c r="PP49" s="17"/>
      <c r="PQ49" s="17"/>
      <c r="PR49" s="17"/>
      <c r="PS49" s="17"/>
      <c r="PT49" s="17"/>
      <c r="PU49" s="17"/>
      <c r="PV49" s="17"/>
      <c r="PW49" s="17"/>
      <c r="PX49" s="17"/>
      <c r="PY49" s="17"/>
      <c r="PZ49" s="17"/>
      <c r="QA49" s="17"/>
      <c r="QB49" s="17"/>
      <c r="QC49" s="17"/>
      <c r="QD49" s="17"/>
      <c r="QE49" s="17"/>
      <c r="QF49" s="17"/>
      <c r="QG49" s="17"/>
      <c r="QH49" s="17"/>
      <c r="QI49" s="17"/>
      <c r="QJ49" s="17"/>
      <c r="QK49" s="17"/>
      <c r="QL49" s="17"/>
      <c r="QM49" s="17"/>
      <c r="QN49" s="17"/>
      <c r="QO49" s="17"/>
      <c r="QP49" s="17"/>
      <c r="QQ49" s="17"/>
      <c r="QR49" s="17"/>
      <c r="QS49" s="17"/>
      <c r="QT49" s="17"/>
      <c r="QU49" s="17"/>
      <c r="QV49" s="17"/>
      <c r="QW49" s="17"/>
      <c r="QX49" s="17"/>
      <c r="QY49" s="17"/>
      <c r="QZ49" s="17"/>
      <c r="RA49" s="17"/>
      <c r="RB49" s="17"/>
      <c r="RC49" s="17"/>
      <c r="RD49" s="17"/>
      <c r="RE49" s="17"/>
      <c r="RF49" s="17"/>
      <c r="RG49" s="17"/>
      <c r="RH49" s="17"/>
      <c r="RI49" s="17"/>
      <c r="RJ49" s="17"/>
      <c r="RK49" s="17"/>
      <c r="RL49" s="17"/>
      <c r="RM49" s="17"/>
      <c r="RN49" s="17"/>
      <c r="RO49" s="17"/>
      <c r="RP49" s="17"/>
      <c r="RQ49" s="17"/>
      <c r="RR49" s="17"/>
      <c r="RS49" s="17"/>
      <c r="RT49" s="17"/>
      <c r="RU49" s="17"/>
      <c r="RV49" s="17"/>
      <c r="RW49" s="17"/>
      <c r="RX49" s="17"/>
      <c r="RY49" s="17"/>
      <c r="RZ49" s="17"/>
      <c r="SA49" s="17"/>
      <c r="SB49" s="17"/>
      <c r="SC49" s="17"/>
      <c r="SD49" s="17"/>
      <c r="SE49" s="17"/>
      <c r="SF49" s="17"/>
      <c r="SG49" s="17"/>
      <c r="SH49" s="17"/>
      <c r="SI49" s="17"/>
      <c r="SJ49" s="17"/>
      <c r="SK49" s="17"/>
      <c r="SL49" s="17"/>
      <c r="SM49" s="17"/>
      <c r="SN49" s="17"/>
      <c r="SO49" s="17"/>
      <c r="SP49" s="17"/>
      <c r="SQ49" s="17"/>
      <c r="SR49" s="17"/>
      <c r="SS49" s="17"/>
      <c r="ST49" s="17"/>
      <c r="SU49" s="17"/>
      <c r="SV49" s="17"/>
      <c r="SW49" s="17"/>
      <c r="SX49" s="17"/>
      <c r="SY49" s="17"/>
      <c r="SZ49" s="17"/>
      <c r="TA49" s="17"/>
      <c r="TB49" s="17"/>
      <c r="TC49" s="17"/>
      <c r="TD49" s="17"/>
      <c r="TE49" s="17"/>
      <c r="TF49" s="17"/>
      <c r="TG49" s="17"/>
      <c r="TH49" s="17"/>
      <c r="TI49" s="17"/>
      <c r="TJ49" s="17"/>
      <c r="TK49" s="17"/>
      <c r="TL49" s="17"/>
      <c r="TM49" s="17"/>
      <c r="TN49" s="17"/>
      <c r="TO49" s="17"/>
      <c r="TP49" s="17"/>
      <c r="TQ49" s="17"/>
      <c r="TR49" s="17"/>
      <c r="TS49" s="17"/>
      <c r="TT49" s="17"/>
      <c r="TU49" s="17"/>
      <c r="TV49" s="17"/>
      <c r="TW49" s="17"/>
      <c r="TX49" s="17"/>
      <c r="TY49" s="17"/>
      <c r="TZ49" s="17"/>
      <c r="UA49" s="17"/>
      <c r="UB49" s="17"/>
      <c r="UC49" s="17"/>
      <c r="UD49" s="17"/>
      <c r="UE49" s="17"/>
      <c r="UF49" s="17"/>
      <c r="UG49" s="17"/>
      <c r="UH49" s="17"/>
      <c r="UI49" s="17"/>
      <c r="UJ49" s="17"/>
      <c r="UK49" s="17"/>
      <c r="UL49" s="17"/>
      <c r="UM49" s="17"/>
      <c r="UN49" s="17"/>
      <c r="UO49" s="17"/>
      <c r="UP49" s="17"/>
      <c r="UQ49" s="17"/>
      <c r="UR49" s="17"/>
      <c r="US49" s="17"/>
      <c r="UT49" s="17"/>
      <c r="UU49" s="17"/>
      <c r="UV49" s="17"/>
      <c r="UW49" s="17"/>
      <c r="UX49" s="17"/>
      <c r="UY49" s="17"/>
      <c r="UZ49" s="17"/>
      <c r="VA49" s="17"/>
      <c r="VB49" s="17"/>
      <c r="VC49" s="17"/>
      <c r="VD49" s="17"/>
      <c r="VE49" s="17"/>
      <c r="VF49" s="17"/>
      <c r="VG49" s="17"/>
      <c r="VH49" s="17"/>
      <c r="VI49" s="17"/>
      <c r="VJ49" s="17"/>
      <c r="VK49" s="17"/>
      <c r="VL49" s="17"/>
      <c r="VM49" s="17"/>
      <c r="VN49" s="17"/>
      <c r="VO49" s="17"/>
      <c r="VP49" s="17"/>
      <c r="VQ49" s="17"/>
      <c r="VR49" s="17"/>
      <c r="VS49" s="17"/>
      <c r="VT49" s="17"/>
      <c r="VU49" s="17"/>
      <c r="VV49" s="17"/>
      <c r="VW49" s="17"/>
      <c r="VX49" s="17"/>
      <c r="VY49" s="17"/>
      <c r="VZ49" s="17"/>
      <c r="WA49" s="17"/>
      <c r="WB49" s="17"/>
      <c r="WC49" s="17"/>
      <c r="WD49" s="17"/>
      <c r="WE49" s="17"/>
      <c r="WF49" s="17"/>
      <c r="WG49" s="17"/>
      <c r="WH49" s="17"/>
      <c r="WI49" s="17"/>
      <c r="WJ49" s="17"/>
      <c r="WK49" s="17"/>
      <c r="WL49" s="17"/>
      <c r="WM49" s="17"/>
      <c r="WN49" s="17"/>
      <c r="WO49" s="17"/>
      <c r="WP49" s="17"/>
      <c r="WQ49" s="17"/>
      <c r="WR49" s="17"/>
      <c r="WS49" s="17"/>
      <c r="WT49" s="17"/>
      <c r="WU49" s="17"/>
      <c r="WV49" s="17"/>
      <c r="WW49" s="17"/>
      <c r="WX49" s="17"/>
      <c r="WY49" s="17"/>
      <c r="WZ49" s="17"/>
      <c r="XA49" s="17"/>
      <c r="XB49" s="17"/>
      <c r="XC49" s="17"/>
      <c r="XD49" s="17"/>
      <c r="XE49" s="17"/>
      <c r="XF49" s="17"/>
      <c r="XG49" s="17"/>
      <c r="XH49" s="17"/>
      <c r="XI49" s="17"/>
      <c r="XJ49" s="17"/>
      <c r="XK49" s="17"/>
      <c r="XL49" s="17"/>
      <c r="XM49" s="17"/>
      <c r="XN49" s="17"/>
      <c r="XO49" s="17"/>
      <c r="XP49" s="17"/>
      <c r="XQ49" s="17"/>
      <c r="XR49" s="17"/>
      <c r="XS49" s="17"/>
      <c r="XT49" s="17"/>
      <c r="XU49" s="17"/>
      <c r="XV49" s="17"/>
      <c r="XW49" s="17"/>
      <c r="XX49" s="17"/>
      <c r="XY49" s="17"/>
      <c r="XZ49" s="17"/>
      <c r="YA49" s="17"/>
      <c r="YB49" s="17"/>
      <c r="YC49" s="17"/>
      <c r="YD49" s="17"/>
      <c r="YE49" s="17"/>
      <c r="YF49" s="17"/>
      <c r="YG49" s="17"/>
      <c r="YH49" s="17"/>
      <c r="YI49" s="17"/>
      <c r="YJ49" s="17"/>
      <c r="YK49" s="17"/>
      <c r="YL49" s="17"/>
      <c r="YM49" s="17"/>
      <c r="YN49" s="17"/>
      <c r="YO49" s="17"/>
      <c r="YP49" s="17"/>
      <c r="YQ49" s="17"/>
      <c r="YR49" s="17"/>
      <c r="YS49" s="17"/>
      <c r="YT49" s="17"/>
      <c r="YU49" s="17"/>
      <c r="YV49" s="17"/>
      <c r="YW49" s="17"/>
      <c r="YX49" s="17"/>
      <c r="YY49" s="17"/>
      <c r="YZ49" s="17"/>
      <c r="ZA49" s="17"/>
      <c r="ZB49" s="17"/>
      <c r="ZC49" s="17"/>
      <c r="ZD49" s="17"/>
      <c r="ZE49" s="17"/>
      <c r="ZF49" s="17"/>
      <c r="ZG49" s="17"/>
      <c r="ZH49" s="17"/>
      <c r="ZI49" s="17"/>
      <c r="ZJ49" s="17"/>
      <c r="ZK49" s="17"/>
      <c r="ZL49" s="17"/>
      <c r="ZM49" s="17"/>
      <c r="ZN49" s="17"/>
      <c r="ZO49" s="17"/>
      <c r="ZP49" s="17"/>
      <c r="ZQ49" s="17"/>
      <c r="ZR49" s="17"/>
      <c r="ZS49" s="17"/>
      <c r="ZT49" s="17"/>
      <c r="ZU49" s="17"/>
      <c r="ZV49" s="17"/>
      <c r="ZW49" s="17"/>
      <c r="ZX49" s="17"/>
      <c r="ZY49" s="17"/>
      <c r="ZZ49" s="17"/>
      <c r="AAA49" s="17"/>
      <c r="AAB49" s="17"/>
      <c r="AAC49" s="17"/>
      <c r="AAD49" s="17"/>
      <c r="AAE49" s="17"/>
      <c r="AAF49" s="17"/>
      <c r="AAG49" s="17"/>
      <c r="AAH49" s="17"/>
      <c r="AAI49" s="17"/>
      <c r="AAJ49" s="17"/>
      <c r="AAK49" s="17"/>
      <c r="AAL49" s="17"/>
      <c r="AAM49" s="17"/>
      <c r="AAN49" s="17"/>
      <c r="AAO49" s="17"/>
      <c r="AAP49" s="17"/>
      <c r="AAQ49" s="17"/>
      <c r="AAR49" s="17"/>
      <c r="AAS49" s="17"/>
      <c r="AAT49" s="17"/>
      <c r="AAU49" s="17"/>
      <c r="AAV49" s="17"/>
      <c r="AAW49" s="17"/>
      <c r="AAX49" s="17"/>
      <c r="AAY49" s="17"/>
      <c r="AAZ49" s="17"/>
      <c r="ABA49" s="17"/>
      <c r="ABB49" s="17"/>
      <c r="ABC49" s="17"/>
      <c r="ABD49" s="17"/>
      <c r="ABE49" s="17"/>
      <c r="ABF49" s="17"/>
      <c r="ABG49" s="17"/>
      <c r="ABH49" s="17"/>
      <c r="ABI49" s="17"/>
      <c r="ABJ49" s="17"/>
      <c r="ABK49" s="17"/>
      <c r="ABL49" s="17"/>
      <c r="ABM49" s="17"/>
      <c r="ABN49" s="17"/>
      <c r="ABO49" s="17"/>
      <c r="ABP49" s="17"/>
      <c r="ABQ49" s="17"/>
      <c r="ABR49" s="17"/>
      <c r="ABS49" s="17"/>
      <c r="ABT49" s="17"/>
      <c r="ABU49" s="17"/>
      <c r="ABV49" s="17"/>
      <c r="ABW49" s="17"/>
      <c r="ABX49" s="17"/>
      <c r="ABY49" s="17"/>
      <c r="ABZ49" s="17"/>
      <c r="ACA49" s="17"/>
      <c r="ACB49" s="17"/>
      <c r="ACC49" s="17"/>
      <c r="ACD49" s="17"/>
      <c r="ACE49" s="17"/>
      <c r="ACF49" s="17"/>
      <c r="ACG49" s="17"/>
      <c r="ACH49" s="17"/>
      <c r="ACI49" s="17"/>
      <c r="ACJ49" s="17"/>
      <c r="ACK49" s="17"/>
      <c r="ACL49" s="17"/>
      <c r="ACM49" s="17"/>
      <c r="ACN49" s="17"/>
      <c r="ACO49" s="17"/>
      <c r="ACP49" s="17"/>
      <c r="ACQ49" s="17"/>
      <c r="ACR49" s="17"/>
      <c r="ACS49" s="17"/>
      <c r="ACT49" s="17"/>
      <c r="ACU49" s="17"/>
      <c r="ACV49" s="17"/>
      <c r="ACW49" s="17"/>
      <c r="ACX49" s="17"/>
      <c r="ACY49" s="17"/>
      <c r="ACZ49" s="17"/>
      <c r="ADA49" s="17"/>
      <c r="ADB49" s="17"/>
      <c r="ADC49" s="17"/>
      <c r="ADD49" s="17"/>
      <c r="ADE49" s="17"/>
      <c r="ADF49" s="17"/>
      <c r="ADG49" s="17"/>
      <c r="ADH49" s="17"/>
      <c r="ADI49" s="17"/>
      <c r="ADJ49" s="17"/>
      <c r="ADK49" s="17"/>
      <c r="ADL49" s="17"/>
      <c r="ADM49" s="17"/>
      <c r="ADN49" s="17"/>
      <c r="ADO49" s="17"/>
      <c r="ADP49" s="17"/>
      <c r="ADQ49" s="17"/>
      <c r="ADR49" s="17"/>
      <c r="ADS49" s="17"/>
      <c r="ADT49" s="17"/>
      <c r="ADU49" s="17"/>
      <c r="ADV49" s="17"/>
      <c r="ADW49" s="17"/>
      <c r="ADX49" s="17"/>
      <c r="ADY49" s="17"/>
      <c r="ADZ49" s="17"/>
      <c r="AEA49" s="17"/>
      <c r="AEB49" s="17"/>
      <c r="AEC49" s="17"/>
      <c r="AED49" s="17"/>
      <c r="AEE49" s="17"/>
      <c r="AEF49" s="17"/>
      <c r="AEG49" s="17"/>
      <c r="AEH49" s="17"/>
      <c r="AEI49" s="17"/>
      <c r="AEJ49" s="17"/>
      <c r="AEK49" s="17"/>
      <c r="AEL49" s="17"/>
      <c r="AEM49" s="17"/>
      <c r="AEN49" s="17"/>
      <c r="AEO49" s="17"/>
      <c r="AEP49" s="17"/>
      <c r="AEQ49" s="17"/>
      <c r="AER49" s="17"/>
      <c r="AES49" s="17"/>
      <c r="AET49" s="17"/>
      <c r="AEU49" s="17"/>
      <c r="AEV49" s="17"/>
      <c r="AEW49" s="17"/>
      <c r="AEX49" s="17"/>
      <c r="AEY49" s="17"/>
      <c r="AEZ49" s="17"/>
      <c r="AFA49" s="17"/>
      <c r="AFB49" s="17"/>
      <c r="AFC49" s="17"/>
      <c r="AFD49" s="17"/>
      <c r="AFE49" s="17"/>
      <c r="AFF49" s="17"/>
      <c r="AFG49" s="17"/>
      <c r="AFH49" s="17"/>
      <c r="AFI49" s="17"/>
      <c r="AFJ49" s="17"/>
      <c r="AFK49" s="17"/>
      <c r="AFL49" s="17"/>
      <c r="AFM49" s="17"/>
      <c r="AFN49" s="17"/>
      <c r="AFO49" s="17"/>
      <c r="AFP49" s="17"/>
      <c r="AFQ49" s="17"/>
      <c r="AFR49" s="17"/>
      <c r="AFS49" s="17"/>
      <c r="AFT49" s="17"/>
      <c r="AFU49" s="17"/>
      <c r="AFV49" s="17"/>
      <c r="AFW49" s="17"/>
      <c r="AFX49" s="17"/>
      <c r="AFY49" s="17"/>
      <c r="AFZ49" s="17"/>
      <c r="AGA49" s="17"/>
      <c r="AGB49" s="17"/>
      <c r="AGC49" s="17"/>
      <c r="AGD49" s="17"/>
      <c r="AGE49" s="17"/>
      <c r="AGF49" s="17"/>
      <c r="AGG49" s="17"/>
      <c r="AGH49" s="17"/>
      <c r="AGI49" s="17"/>
      <c r="AGJ49" s="17"/>
      <c r="AGK49" s="17"/>
      <c r="AGL49" s="17"/>
      <c r="AGM49" s="17"/>
      <c r="AGN49" s="17"/>
      <c r="AGO49" s="17"/>
      <c r="AGP49" s="17"/>
      <c r="AGQ49" s="17"/>
      <c r="AGR49" s="17"/>
      <c r="AGS49" s="17"/>
      <c r="AGT49" s="17"/>
      <c r="AGU49" s="17"/>
      <c r="AGV49" s="17"/>
      <c r="AGW49" s="17"/>
      <c r="AGX49" s="17"/>
      <c r="AGY49" s="17"/>
      <c r="AGZ49" s="17"/>
      <c r="AHA49" s="17"/>
      <c r="AHB49" s="17"/>
      <c r="AHC49" s="17"/>
      <c r="AHD49" s="17"/>
      <c r="AHE49" s="17"/>
      <c r="AHF49" s="17"/>
      <c r="AHG49" s="17"/>
      <c r="AHH49" s="17"/>
      <c r="AHI49" s="17"/>
      <c r="AHJ49" s="17"/>
      <c r="AHK49" s="17"/>
      <c r="AHL49" s="17"/>
      <c r="AHM49" s="17"/>
      <c r="AHN49" s="17"/>
      <c r="AHO49" s="17"/>
      <c r="AHP49" s="17"/>
      <c r="AHQ49" s="17"/>
      <c r="AHR49" s="17"/>
      <c r="AHS49" s="17"/>
      <c r="AHT49" s="17"/>
      <c r="AHU49" s="17"/>
      <c r="AHV49" s="17"/>
      <c r="AHW49" s="17"/>
      <c r="AHX49" s="16">
        <v>0.17</v>
      </c>
      <c r="AHY49" s="17"/>
      <c r="AHZ49" s="17"/>
      <c r="AIA49" s="17"/>
      <c r="AIB49" s="17"/>
      <c r="AIC49" s="17"/>
      <c r="AID49" s="17"/>
      <c r="AIE49" s="17"/>
      <c r="AIF49" s="17"/>
      <c r="AIG49" s="17"/>
      <c r="AIH49" s="17"/>
      <c r="AII49" s="17"/>
      <c r="AIJ49" s="17"/>
      <c r="AIK49" s="17"/>
      <c r="AIL49" s="17"/>
      <c r="AIM49" s="17"/>
      <c r="AIN49" s="17"/>
      <c r="AIO49" s="17"/>
      <c r="AIP49" s="17"/>
      <c r="AIQ49" s="17"/>
      <c r="AIR49" s="17"/>
      <c r="AIS49" s="17"/>
      <c r="AIT49" s="17"/>
      <c r="AIU49" s="17"/>
      <c r="AIV49" s="17"/>
      <c r="AIW49" s="17"/>
      <c r="AIX49" s="17"/>
      <c r="AIY49" s="17"/>
      <c r="AIZ49" s="17"/>
      <c r="AJA49" s="17"/>
      <c r="AJB49" s="17"/>
      <c r="AJC49" s="17"/>
      <c r="AJD49" s="17"/>
      <c r="AJE49" s="17"/>
      <c r="AJF49" s="17"/>
      <c r="AJG49" s="17"/>
      <c r="AJH49" s="17"/>
      <c r="AJI49" s="17"/>
      <c r="AJJ49" s="17"/>
      <c r="AJK49" s="17"/>
      <c r="AJL49" s="17"/>
      <c r="AJM49" s="17"/>
      <c r="AJN49" s="17"/>
      <c r="AJO49" s="17"/>
      <c r="AJP49" s="17"/>
      <c r="AJQ49" s="17"/>
      <c r="AJR49" s="17"/>
      <c r="AJS49" s="17"/>
      <c r="AJT49" s="17"/>
      <c r="AJU49" s="17"/>
      <c r="AJV49" s="17"/>
      <c r="AJW49" s="16">
        <v>2.0</v>
      </c>
      <c r="AJX49" s="14" t="s">
        <v>2574</v>
      </c>
      <c r="AJY49" s="17"/>
      <c r="AJZ49" s="17"/>
      <c r="AKA49" s="16">
        <v>0.54</v>
      </c>
      <c r="AKB49" s="16">
        <v>2.0</v>
      </c>
      <c r="AKC49" s="16">
        <v>0.072</v>
      </c>
      <c r="AKD49" s="16">
        <v>2.0</v>
      </c>
      <c r="AKE49" s="16">
        <v>1.0</v>
      </c>
      <c r="AKF49" s="16">
        <v>0.0</v>
      </c>
      <c r="AKG49" s="16">
        <v>0.0</v>
      </c>
      <c r="AKH49" s="16">
        <v>1.0</v>
      </c>
      <c r="AKI49" s="16">
        <v>0.0</v>
      </c>
      <c r="AKJ49" s="16">
        <v>51.4</v>
      </c>
      <c r="AKK49" s="16">
        <v>2.590993</v>
      </c>
      <c r="AKL49" s="16">
        <v>1.907259</v>
      </c>
      <c r="AKM49" s="16">
        <v>15.0</v>
      </c>
      <c r="AKN49" s="16">
        <v>8.0</v>
      </c>
      <c r="AKO49" s="16">
        <v>0.0</v>
      </c>
      <c r="AKP49" s="16">
        <v>53.0</v>
      </c>
      <c r="AKQ49" s="16">
        <v>19.0</v>
      </c>
      <c r="AKR49" s="16">
        <v>2.19</v>
      </c>
      <c r="AKS49" s="14" t="s">
        <v>2563</v>
      </c>
      <c r="AKT49" s="14" t="s">
        <v>2892</v>
      </c>
      <c r="AKU49" s="16">
        <v>0.684</v>
      </c>
      <c r="AKV49" s="16">
        <v>9.0</v>
      </c>
      <c r="AKW49" s="16">
        <v>0.0</v>
      </c>
      <c r="AKX49" s="16">
        <v>0.015</v>
      </c>
      <c r="AKY49" s="17"/>
      <c r="AKZ49" s="17"/>
      <c r="ALA49" s="17"/>
      <c r="ALB49" s="17"/>
      <c r="ALC49" s="17"/>
      <c r="ALD49" s="17"/>
      <c r="ALE49" s="17"/>
      <c r="ALF49" s="17"/>
      <c r="ALG49" s="17"/>
      <c r="ALH49" s="17"/>
      <c r="ALI49" s="17"/>
      <c r="ALJ49" s="17"/>
      <c r="ALK49" s="17"/>
      <c r="ALL49" s="17"/>
      <c r="ALM49" s="17"/>
      <c r="ALN49" s="17"/>
      <c r="ALO49" s="17"/>
      <c r="ALP49" s="17"/>
      <c r="ALQ49" s="17"/>
      <c r="ALR49" s="17"/>
      <c r="ALS49" s="17"/>
      <c r="ALT49" s="17"/>
      <c r="ALU49" s="17"/>
      <c r="ALV49" s="17"/>
      <c r="ALW49" s="17"/>
      <c r="ALX49" s="17"/>
      <c r="ALY49" s="17"/>
      <c r="ALZ49" s="17"/>
      <c r="AMA49" s="17"/>
      <c r="AMB49" s="17"/>
      <c r="AMC49" s="17"/>
      <c r="AMD49" s="17"/>
      <c r="AME49" s="17"/>
      <c r="AMF49" s="17"/>
      <c r="AMG49" s="17"/>
      <c r="AMH49" s="17"/>
      <c r="AMI49" s="17"/>
      <c r="AMJ49" s="17"/>
      <c r="AMK49" s="17"/>
      <c r="AML49" s="17"/>
      <c r="AMM49" s="17"/>
      <c r="AMN49" s="17"/>
      <c r="AMO49" s="17"/>
      <c r="AMP49" s="17"/>
      <c r="AMQ49" s="17"/>
      <c r="AMR49" s="17"/>
      <c r="AMS49" s="17"/>
      <c r="AMT49" s="17"/>
      <c r="AMU49" s="17"/>
      <c r="AMV49" s="17"/>
      <c r="AMW49" s="17"/>
      <c r="AMX49" s="17"/>
      <c r="AMY49" s="17"/>
      <c r="AMZ49" s="17"/>
      <c r="ANA49" s="17"/>
      <c r="ANB49" s="17"/>
      <c r="ANC49" s="17"/>
      <c r="AND49" s="17"/>
      <c r="ANE49" s="17"/>
      <c r="ANF49" s="17"/>
      <c r="ANG49" s="17"/>
      <c r="ANH49" s="17"/>
      <c r="ANI49" s="17"/>
      <c r="ANJ49" s="17"/>
      <c r="ANK49" s="17"/>
      <c r="ANL49" s="17"/>
      <c r="ANM49" s="17"/>
      <c r="ANN49" s="17"/>
      <c r="ANO49" s="17"/>
      <c r="ANP49" s="17"/>
      <c r="ANQ49" s="17"/>
      <c r="ANR49" s="17"/>
      <c r="ANS49" s="17"/>
      <c r="ANT49" s="17"/>
      <c r="ANU49" s="17"/>
      <c r="ANV49" s="17"/>
      <c r="ANW49" s="17"/>
      <c r="ANX49" s="17"/>
      <c r="ANY49" s="17"/>
      <c r="ANZ49" s="17"/>
      <c r="AOA49" s="17"/>
      <c r="AOB49" s="17"/>
      <c r="AOC49" s="17"/>
      <c r="AOD49" s="17"/>
      <c r="AOE49" s="17"/>
      <c r="AOF49" s="17"/>
      <c r="AOG49" s="17"/>
      <c r="AOH49" s="17"/>
      <c r="AOI49" s="17"/>
      <c r="AOJ49" s="17"/>
      <c r="AOK49" s="17"/>
      <c r="AOL49" s="17"/>
      <c r="AOM49" s="17"/>
      <c r="AON49" s="17"/>
      <c r="AOO49" s="17"/>
      <c r="AOP49" s="17"/>
      <c r="AOQ49" s="17"/>
      <c r="AOR49" s="17"/>
      <c r="AOS49" s="17"/>
      <c r="AOT49" s="17"/>
      <c r="AOU49" s="17"/>
      <c r="AOV49" s="17"/>
      <c r="AOW49" s="17"/>
      <c r="AOX49" s="17"/>
      <c r="AOY49" s="17"/>
      <c r="AOZ49" s="17"/>
      <c r="APA49" s="17"/>
      <c r="APB49" s="17"/>
      <c r="APC49" s="17"/>
      <c r="APD49" s="17"/>
      <c r="APE49" s="17"/>
      <c r="APF49" s="17"/>
      <c r="APG49" s="17"/>
      <c r="APH49" s="17"/>
      <c r="API49" s="17"/>
      <c r="APJ49" s="17"/>
      <c r="APK49" s="17"/>
      <c r="APL49" s="17"/>
      <c r="APM49" s="17"/>
      <c r="APN49" s="17"/>
      <c r="APO49" s="17"/>
      <c r="APP49" s="17"/>
      <c r="APQ49" s="17"/>
      <c r="APR49" s="17"/>
      <c r="APS49" s="17"/>
      <c r="APT49" s="17"/>
      <c r="APU49" s="17"/>
      <c r="APV49" s="17"/>
      <c r="APW49" s="17"/>
      <c r="APX49" s="17"/>
      <c r="APY49" s="17"/>
      <c r="APZ49" s="17"/>
      <c r="AQA49" s="17"/>
      <c r="AQB49" s="17"/>
      <c r="AQC49" s="17"/>
      <c r="AQD49" s="17"/>
      <c r="AQE49" s="17"/>
      <c r="AQF49" s="17"/>
      <c r="AQG49" s="17"/>
      <c r="AQH49" s="17"/>
      <c r="AQI49" s="17"/>
      <c r="AQJ49" s="17"/>
      <c r="AQK49" s="17"/>
      <c r="AQL49" s="17"/>
      <c r="AQM49" s="17"/>
      <c r="AQN49" s="17"/>
      <c r="AQO49" s="17"/>
      <c r="AQP49" s="17"/>
      <c r="AQQ49" s="17"/>
      <c r="AQR49" s="17"/>
      <c r="AQS49" s="17"/>
      <c r="AQT49" s="17"/>
      <c r="AQU49" s="17"/>
      <c r="AQV49" s="17"/>
      <c r="AQW49" s="17"/>
      <c r="AQX49" s="17"/>
      <c r="AQY49" s="17"/>
      <c r="AQZ49" s="17"/>
      <c r="ARA49" s="17"/>
      <c r="ARB49" s="17"/>
      <c r="ARC49" s="17"/>
      <c r="ARD49" s="17"/>
      <c r="ARE49" s="17"/>
      <c r="ARF49" s="17"/>
      <c r="ARG49" s="17"/>
      <c r="ARH49" s="17"/>
      <c r="ARI49" s="17"/>
      <c r="ARJ49" s="17"/>
      <c r="ARK49" s="17"/>
      <c r="ARL49" s="17"/>
      <c r="ARM49" s="17"/>
      <c r="ARN49" s="17"/>
      <c r="ARO49" s="17"/>
      <c r="ARP49" s="17"/>
      <c r="ARQ49" s="17"/>
      <c r="ARR49" s="17"/>
      <c r="ARS49" s="17"/>
      <c r="ART49" s="17"/>
      <c r="ARU49" s="17"/>
      <c r="ARV49" s="17"/>
      <c r="ARW49" s="17"/>
      <c r="ARX49" s="17"/>
      <c r="ARY49" s="17"/>
      <c r="ARZ49" s="17"/>
      <c r="ASA49" s="17"/>
      <c r="ASB49" s="17"/>
      <c r="ASC49" s="17"/>
      <c r="ASD49" s="17"/>
      <c r="ASE49" s="17"/>
      <c r="ASF49" s="17"/>
      <c r="ASG49" s="17"/>
      <c r="ASH49" s="17"/>
      <c r="ASI49" s="17"/>
      <c r="ASJ49" s="17"/>
      <c r="ASK49" s="17"/>
      <c r="ASL49" s="17"/>
      <c r="ASM49" s="17"/>
      <c r="ASN49" s="17"/>
      <c r="ASO49" s="17"/>
      <c r="ASP49" s="17"/>
      <c r="ASQ49" s="17"/>
      <c r="ASR49" s="17"/>
      <c r="ASS49" s="17"/>
      <c r="AST49" s="17"/>
      <c r="ASU49" s="17"/>
      <c r="ASV49" s="17"/>
      <c r="ASW49" s="17"/>
      <c r="ASX49" s="17"/>
      <c r="ASY49" s="17"/>
      <c r="ASZ49" s="17"/>
      <c r="ATA49" s="17"/>
      <c r="ATB49" s="17"/>
      <c r="ATC49" s="17"/>
      <c r="ATD49" s="17"/>
      <c r="ATE49" s="17"/>
      <c r="ATF49" s="17"/>
      <c r="ATG49" s="17"/>
      <c r="ATH49" s="17"/>
      <c r="ATI49" s="17"/>
      <c r="ATJ49" s="17"/>
      <c r="ATK49" s="17"/>
      <c r="ATL49" s="17"/>
      <c r="ATM49" s="17"/>
      <c r="ATN49" s="17"/>
      <c r="ATO49" s="17"/>
      <c r="ATP49" s="17"/>
      <c r="ATQ49" s="17"/>
      <c r="ATR49" s="17"/>
      <c r="ATS49" s="17"/>
      <c r="ATT49" s="17"/>
      <c r="ATU49" s="17"/>
      <c r="ATV49" s="17"/>
      <c r="ATW49" s="17"/>
      <c r="ATX49" s="17"/>
      <c r="ATY49" s="17"/>
      <c r="ATZ49" s="17"/>
      <c r="AUA49" s="17"/>
      <c r="AUB49" s="17"/>
      <c r="AUC49" s="17"/>
      <c r="AUD49" s="17"/>
      <c r="AUE49" s="17"/>
      <c r="AUF49" s="17"/>
      <c r="AUG49" s="17"/>
      <c r="AUH49" s="17"/>
      <c r="AUI49" s="17"/>
      <c r="AUJ49" s="17"/>
      <c r="AUK49" s="17"/>
      <c r="AUL49" s="17"/>
      <c r="AUM49" s="17"/>
      <c r="AUN49" s="17"/>
      <c r="AUO49" s="17"/>
      <c r="AUP49" s="17"/>
      <c r="AUQ49" s="17"/>
      <c r="AUR49" s="17"/>
      <c r="AUS49" s="17"/>
      <c r="AUT49" s="17"/>
      <c r="AUU49" s="17"/>
      <c r="AUV49" s="17"/>
      <c r="AUW49" s="17"/>
      <c r="AUX49" s="17"/>
      <c r="AUY49" s="17"/>
      <c r="AUZ49" s="17"/>
      <c r="AVA49" s="17"/>
      <c r="AVB49" s="17"/>
      <c r="AVC49" s="17"/>
      <c r="AVD49" s="17"/>
      <c r="AVE49" s="17"/>
      <c r="AVF49" s="17"/>
      <c r="AVG49" s="17"/>
      <c r="AVH49" s="17"/>
      <c r="AVI49" s="17"/>
      <c r="AVJ49" s="17"/>
      <c r="AVK49" s="17"/>
      <c r="AVL49" s="17"/>
      <c r="AVM49" s="17"/>
      <c r="AVN49" s="17"/>
      <c r="AVO49" s="17"/>
      <c r="AVP49" s="17"/>
      <c r="AVQ49" s="17"/>
      <c r="AVR49" s="17"/>
      <c r="AVS49" s="17"/>
      <c r="AVT49" s="17"/>
      <c r="AVU49" s="17"/>
      <c r="AVV49" s="17"/>
      <c r="AVW49" s="17"/>
      <c r="AVX49" s="17"/>
      <c r="AVY49" s="17"/>
      <c r="AVZ49" s="17"/>
      <c r="AWA49" s="17"/>
      <c r="AWB49" s="17"/>
      <c r="AWC49" s="17"/>
      <c r="AWD49" s="17"/>
      <c r="AWE49" s="17"/>
      <c r="AWF49" s="17"/>
      <c r="AWG49" s="17"/>
      <c r="AWH49" s="17"/>
      <c r="AWI49" s="17"/>
      <c r="AWJ49" s="17"/>
      <c r="AWK49" s="17"/>
      <c r="AWL49" s="17"/>
      <c r="AWM49" s="17"/>
      <c r="AWN49" s="17"/>
      <c r="AWO49" s="17"/>
      <c r="AWP49" s="17"/>
      <c r="AWQ49" s="17"/>
      <c r="AWR49" s="17"/>
      <c r="AWS49" s="17"/>
      <c r="AWT49" s="17"/>
      <c r="AWU49" s="17"/>
      <c r="AWV49" s="17"/>
      <c r="AWW49" s="17"/>
      <c r="AWX49" s="17"/>
      <c r="AWY49" s="17"/>
      <c r="AWZ49" s="17"/>
      <c r="AXA49" s="17"/>
      <c r="AXB49" s="17"/>
      <c r="AXC49" s="17"/>
      <c r="AXD49" s="17"/>
      <c r="AXE49" s="17"/>
      <c r="AXF49" s="17"/>
      <c r="AXG49" s="17"/>
      <c r="AXH49" s="17"/>
      <c r="AXI49" s="17"/>
      <c r="AXJ49" s="17"/>
      <c r="AXK49" s="17"/>
      <c r="AXL49" s="17"/>
      <c r="AXM49" s="17"/>
      <c r="AXN49" s="17"/>
      <c r="AXO49" s="17"/>
      <c r="AXP49" s="17"/>
      <c r="AXQ49" s="17"/>
      <c r="AXR49" s="17"/>
      <c r="AXS49" s="17"/>
      <c r="AXT49" s="17"/>
      <c r="AXU49" s="17"/>
      <c r="AXV49" s="17"/>
      <c r="AXW49" s="17"/>
      <c r="AXX49" s="17"/>
      <c r="AXY49" s="17"/>
      <c r="AXZ49" s="17"/>
      <c r="AYA49" s="17"/>
      <c r="AYB49" s="17"/>
      <c r="AYC49" s="17"/>
      <c r="AYD49" s="17"/>
      <c r="AYE49" s="17"/>
      <c r="AYF49" s="17"/>
      <c r="AYG49" s="17"/>
      <c r="AYH49" s="17"/>
      <c r="AYI49" s="17"/>
      <c r="AYJ49" s="17"/>
      <c r="AYK49" s="17"/>
      <c r="AYL49" s="17"/>
      <c r="AYM49" s="17"/>
      <c r="AYN49" s="17"/>
      <c r="AYO49" s="17"/>
      <c r="AYP49" s="17"/>
      <c r="AYQ49" s="17"/>
      <c r="AYR49" s="17"/>
      <c r="AYS49" s="17"/>
      <c r="AYT49" s="17"/>
      <c r="AYU49" s="17"/>
      <c r="AYV49" s="17"/>
      <c r="AYW49" s="17"/>
      <c r="AYX49" s="17"/>
      <c r="AYY49" s="17"/>
      <c r="AYZ49" s="17"/>
      <c r="AZA49" s="17"/>
      <c r="AZB49" s="17"/>
      <c r="AZC49" s="17"/>
      <c r="AZD49" s="17"/>
      <c r="AZE49" s="17"/>
      <c r="AZF49" s="17"/>
      <c r="AZG49" s="17"/>
      <c r="AZH49" s="17"/>
      <c r="AZI49" s="17"/>
      <c r="AZJ49" s="17"/>
      <c r="AZK49" s="17"/>
      <c r="AZL49" s="17"/>
      <c r="AZM49" s="17"/>
      <c r="AZN49" s="17"/>
      <c r="AZO49" s="17"/>
      <c r="AZP49" s="17"/>
      <c r="AZQ49" s="17"/>
      <c r="AZR49" s="17"/>
      <c r="AZS49" s="17"/>
      <c r="AZT49" s="17"/>
      <c r="AZU49" s="17"/>
      <c r="AZV49" s="17"/>
      <c r="AZW49" s="17"/>
      <c r="AZX49" s="17"/>
      <c r="AZY49" s="17"/>
      <c r="AZZ49" s="17"/>
      <c r="BAA49" s="17"/>
      <c r="BAB49" s="17"/>
      <c r="BAC49" s="17"/>
      <c r="BAD49" s="17"/>
      <c r="BAE49" s="17"/>
      <c r="BAF49" s="17"/>
      <c r="BAG49" s="17"/>
      <c r="BAH49" s="17"/>
      <c r="BAI49" s="17"/>
      <c r="BAJ49" s="17"/>
      <c r="BAK49" s="17"/>
      <c r="BAL49" s="17"/>
      <c r="BAM49" s="17"/>
      <c r="BAN49" s="17"/>
      <c r="BAO49" s="17"/>
      <c r="BAP49" s="17"/>
      <c r="BAQ49" s="17"/>
      <c r="BAR49" s="17"/>
      <c r="BAS49" s="17"/>
      <c r="BAT49" s="17"/>
      <c r="BAU49" s="17"/>
      <c r="BAV49" s="17"/>
      <c r="BAW49" s="17"/>
      <c r="BAX49" s="17"/>
      <c r="BAY49" s="17"/>
      <c r="BAZ49" s="17"/>
      <c r="BBA49" s="17"/>
      <c r="BBB49" s="17"/>
      <c r="BBC49" s="17"/>
      <c r="BBD49" s="17"/>
      <c r="BBE49" s="17"/>
      <c r="BBF49" s="17"/>
      <c r="BBG49" s="17"/>
      <c r="BBH49" s="17"/>
      <c r="BBI49" s="17"/>
      <c r="BBJ49" s="17"/>
      <c r="BBK49" s="17"/>
      <c r="BBL49" s="17"/>
      <c r="BBM49" s="17"/>
      <c r="BBN49" s="17"/>
      <c r="BBO49" s="17"/>
      <c r="BBP49" s="17"/>
      <c r="BBQ49" s="17"/>
      <c r="BBR49" s="17"/>
      <c r="BBS49" s="17"/>
      <c r="BBT49" s="17"/>
      <c r="BBU49" s="17"/>
      <c r="BBV49" s="17"/>
      <c r="BBW49" s="17"/>
      <c r="BBX49" s="17"/>
      <c r="BBY49" s="17"/>
      <c r="BBZ49" s="17"/>
      <c r="BCA49" s="17"/>
      <c r="BCB49" s="17"/>
      <c r="BCC49" s="17"/>
      <c r="BCD49" s="17"/>
      <c r="BCE49" s="17"/>
      <c r="BCF49" s="17"/>
      <c r="BCG49" s="17"/>
      <c r="BCH49" s="17"/>
      <c r="BCI49" s="17"/>
      <c r="BCJ49" s="17"/>
      <c r="BCK49" s="17"/>
      <c r="BCL49" s="17"/>
      <c r="BCM49" s="17"/>
      <c r="BCN49" s="17"/>
      <c r="BCO49" s="17"/>
      <c r="BCP49" s="17"/>
      <c r="BCQ49" s="17"/>
      <c r="BCR49" s="17"/>
      <c r="BCS49" s="17"/>
      <c r="BCT49" s="17"/>
      <c r="BCU49" s="17"/>
      <c r="BCV49" s="17"/>
      <c r="BCW49" s="17"/>
      <c r="BCX49" s="17"/>
      <c r="BCY49" s="17"/>
      <c r="BCZ49" s="17"/>
      <c r="BDA49" s="17"/>
      <c r="BDB49" s="17"/>
      <c r="BDC49" s="17"/>
      <c r="BDD49" s="17"/>
      <c r="BDE49" s="17"/>
      <c r="BDF49" s="17"/>
      <c r="BDG49" s="17"/>
      <c r="BDH49" s="17"/>
      <c r="BDI49" s="17"/>
      <c r="BDJ49" s="17"/>
      <c r="BDK49" s="17"/>
      <c r="BDL49" s="17"/>
      <c r="BDM49" s="17"/>
      <c r="BDN49" s="17"/>
      <c r="BDO49" s="17"/>
      <c r="BDP49" s="17"/>
      <c r="BDQ49" s="17"/>
      <c r="BDR49" s="17"/>
      <c r="BDS49" s="17"/>
      <c r="BDT49" s="17"/>
      <c r="BDU49" s="17"/>
      <c r="BDV49" s="17"/>
      <c r="BDW49" s="17"/>
      <c r="BDX49" s="17"/>
      <c r="BDY49" s="17"/>
      <c r="BDZ49" s="17"/>
      <c r="BEA49" s="17"/>
      <c r="BEB49" s="17"/>
      <c r="BEC49" s="17"/>
      <c r="BED49" s="17"/>
      <c r="BEE49" s="17"/>
      <c r="BEF49" s="17"/>
      <c r="BEG49" s="17"/>
      <c r="BEH49" s="17"/>
      <c r="BEI49" s="17"/>
      <c r="BEJ49" s="17"/>
      <c r="BEK49" s="17"/>
      <c r="BEL49" s="17"/>
      <c r="BEM49" s="17"/>
      <c r="BEN49" s="17"/>
      <c r="BEO49" s="17"/>
      <c r="BEP49" s="17"/>
      <c r="BEQ49" s="17"/>
      <c r="BER49" s="17"/>
      <c r="BES49" s="17"/>
      <c r="BET49" s="17"/>
      <c r="BEU49" s="17"/>
      <c r="BEV49" s="17"/>
      <c r="BEW49" s="17"/>
      <c r="BEX49" s="17"/>
      <c r="BEY49" s="17"/>
      <c r="BEZ49" s="17"/>
      <c r="BFA49" s="17"/>
      <c r="BFB49" s="17"/>
      <c r="BFC49" s="17"/>
      <c r="BFD49" s="17"/>
      <c r="BFE49" s="17"/>
      <c r="BFF49" s="17"/>
      <c r="BFG49" s="17"/>
      <c r="BFH49" s="17"/>
      <c r="BFI49" s="17"/>
      <c r="BFJ49" s="17"/>
      <c r="BFK49" s="17"/>
      <c r="BFL49" s="17"/>
      <c r="BFM49" s="17"/>
      <c r="BFN49" s="17"/>
      <c r="BFO49" s="17"/>
      <c r="BFP49" s="17"/>
      <c r="BFQ49" s="17"/>
      <c r="BFR49" s="17"/>
      <c r="BFS49" s="17"/>
      <c r="BFT49" s="17"/>
      <c r="BFU49" s="17"/>
      <c r="BFV49" s="17"/>
      <c r="BFW49" s="17"/>
      <c r="BFX49" s="17"/>
      <c r="BFY49" s="17"/>
      <c r="BFZ49" s="17"/>
      <c r="BGA49" s="17"/>
      <c r="BGB49" s="17"/>
      <c r="BGC49" s="17"/>
      <c r="BGD49" s="17"/>
      <c r="BGE49" s="17"/>
      <c r="BGF49" s="17"/>
      <c r="BGG49" s="17"/>
      <c r="BGH49" s="17"/>
      <c r="BGI49" s="17"/>
      <c r="BGJ49" s="17"/>
      <c r="BGK49" s="17"/>
      <c r="BGL49" s="17"/>
      <c r="BGM49" s="17"/>
      <c r="BGN49" s="17"/>
      <c r="BGO49" s="17"/>
      <c r="BGP49" s="17"/>
      <c r="BGQ49" s="17"/>
      <c r="BGR49" s="17"/>
      <c r="BGS49" s="17"/>
      <c r="BGT49" s="17"/>
      <c r="BGU49" s="17"/>
      <c r="BGV49" s="17"/>
      <c r="BGW49" s="17"/>
      <c r="BGX49" s="17"/>
      <c r="BGY49" s="17"/>
      <c r="BGZ49" s="17"/>
      <c r="BHA49" s="17"/>
      <c r="BHB49" s="17"/>
      <c r="BHC49" s="17"/>
      <c r="BHD49" s="17"/>
      <c r="BHE49" s="17"/>
      <c r="BHF49" s="17"/>
      <c r="BHG49" s="17"/>
      <c r="BHH49" s="17"/>
      <c r="BHI49" s="17"/>
      <c r="BHJ49" s="17"/>
      <c r="BHK49" s="17"/>
      <c r="BHL49" s="17"/>
      <c r="BHM49" s="17"/>
      <c r="BHN49" s="17"/>
      <c r="BHO49" s="17"/>
      <c r="BHP49" s="17"/>
      <c r="BHQ49" s="17"/>
      <c r="BHR49" s="17"/>
      <c r="BHS49" s="17"/>
      <c r="BHT49" s="17"/>
      <c r="BHU49" s="17"/>
      <c r="BHV49" s="17"/>
      <c r="BHW49" s="17"/>
      <c r="BHX49" s="17"/>
      <c r="BHY49" s="17"/>
      <c r="BHZ49" s="17"/>
      <c r="BIA49" s="17"/>
      <c r="BIB49" s="17"/>
      <c r="BIC49" s="17"/>
      <c r="BID49" s="17"/>
      <c r="BIE49" s="17"/>
      <c r="BIF49" s="17"/>
      <c r="BIG49" s="17"/>
      <c r="BIH49" s="17"/>
      <c r="BII49" s="17"/>
      <c r="BIJ49" s="17"/>
      <c r="BIK49" s="17"/>
      <c r="BIL49" s="17"/>
      <c r="BIM49" s="17"/>
      <c r="BIN49" s="17"/>
      <c r="BIO49" s="17"/>
      <c r="BIP49" s="17"/>
      <c r="BIQ49" s="17"/>
      <c r="BIR49" s="17"/>
      <c r="BIS49" s="17"/>
      <c r="BIT49" s="17"/>
      <c r="BIU49" s="17"/>
      <c r="BIV49" s="17"/>
      <c r="BIW49" s="17"/>
      <c r="BIX49" s="17"/>
      <c r="BIY49" s="17"/>
      <c r="BIZ49" s="17"/>
      <c r="BJA49" s="17"/>
      <c r="BJB49" s="17"/>
      <c r="BJC49" s="17"/>
      <c r="BJD49" s="17"/>
      <c r="BJE49" s="17"/>
      <c r="BJF49" s="17"/>
      <c r="BJG49" s="17"/>
      <c r="BJH49" s="17"/>
      <c r="BJI49" s="17"/>
      <c r="BJJ49" s="17"/>
      <c r="BJK49" s="17"/>
      <c r="BJL49" s="17"/>
      <c r="BJM49" s="17"/>
      <c r="BJN49" s="17"/>
      <c r="BJO49" s="17"/>
      <c r="BJP49" s="17"/>
      <c r="BJQ49" s="17"/>
      <c r="BJR49" s="17"/>
      <c r="BJS49" s="17"/>
      <c r="BJT49" s="17"/>
      <c r="BJU49" s="17"/>
      <c r="BJV49" s="17"/>
      <c r="BJW49" s="17"/>
      <c r="BJX49" s="17"/>
      <c r="BJY49" s="17"/>
      <c r="BJZ49" s="17"/>
      <c r="BKA49" s="17"/>
      <c r="BKB49" s="17"/>
      <c r="BKC49" s="17"/>
      <c r="BKD49" s="17"/>
      <c r="BKE49" s="17"/>
      <c r="BKF49" s="17"/>
      <c r="BKG49" s="17"/>
      <c r="BKH49" s="17"/>
      <c r="BKI49" s="17"/>
      <c r="BKJ49" s="17"/>
      <c r="BKK49" s="17"/>
      <c r="BKL49" s="17"/>
      <c r="BKM49" s="17"/>
      <c r="BKN49" s="17"/>
      <c r="BKO49" s="17"/>
      <c r="BKP49" s="17"/>
      <c r="BKQ49" s="17"/>
      <c r="BKR49" s="17"/>
      <c r="BKS49" s="17"/>
      <c r="BKT49" s="17"/>
      <c r="BKU49" s="17"/>
      <c r="BKV49" s="17"/>
      <c r="BKW49" s="17"/>
      <c r="BKX49" s="17"/>
      <c r="BKY49" s="17"/>
      <c r="BKZ49" s="17"/>
      <c r="BLA49" s="17"/>
      <c r="BLB49" s="17"/>
      <c r="BLC49" s="17"/>
      <c r="BLD49" s="17"/>
      <c r="BLE49" s="17"/>
      <c r="BLF49" s="17"/>
      <c r="BLG49" s="17"/>
      <c r="BLH49" s="17"/>
      <c r="BLI49" s="17"/>
      <c r="BLJ49" s="17"/>
      <c r="BLK49" s="17"/>
      <c r="BLL49" s="17"/>
      <c r="BLM49" s="17"/>
      <c r="BLN49" s="17"/>
      <c r="BLO49" s="17"/>
      <c r="BLP49" s="17"/>
      <c r="BLQ49" s="17"/>
      <c r="BLR49" s="17"/>
      <c r="BLS49" s="17"/>
      <c r="BLT49" s="17"/>
      <c r="BLU49" s="17"/>
      <c r="BLV49" s="17"/>
      <c r="BLW49" s="17"/>
      <c r="BLX49" s="17"/>
      <c r="BLY49" s="17"/>
      <c r="BLZ49" s="17"/>
      <c r="BMA49" s="17"/>
      <c r="BMB49" s="17"/>
      <c r="BMC49" s="17"/>
      <c r="BMD49" s="17"/>
      <c r="BME49" s="17"/>
      <c r="BMF49" s="17"/>
      <c r="BMG49" s="17"/>
      <c r="BMH49" s="17"/>
      <c r="BMI49" s="17"/>
      <c r="BMJ49" s="17"/>
      <c r="BMK49" s="17"/>
      <c r="BML49" s="17"/>
      <c r="BMM49" s="17"/>
      <c r="BMN49" s="17"/>
      <c r="BMO49" s="17"/>
      <c r="BMP49" s="17"/>
      <c r="BMQ49" s="17"/>
      <c r="BMR49" s="17"/>
      <c r="BMS49" s="17"/>
      <c r="BMT49" s="17"/>
      <c r="BMU49" s="17"/>
      <c r="BMV49" s="17"/>
      <c r="BMW49" s="17"/>
      <c r="BMX49" s="17"/>
      <c r="BMY49" s="17"/>
      <c r="BMZ49" s="17"/>
      <c r="BNA49" s="17"/>
      <c r="BNB49" s="17"/>
      <c r="BNC49" s="17"/>
      <c r="BND49" s="17"/>
      <c r="BNE49" s="17"/>
      <c r="BNF49" s="17"/>
      <c r="BNG49" s="17"/>
      <c r="BNH49" s="17"/>
      <c r="BNI49" s="17"/>
      <c r="BNJ49" s="17"/>
      <c r="BNK49" s="17"/>
      <c r="BNL49" s="17"/>
      <c r="BNM49" s="17"/>
      <c r="BNN49" s="17"/>
      <c r="BNO49" s="17"/>
      <c r="BNP49" s="17"/>
      <c r="BNQ49" s="17"/>
      <c r="BNR49" s="17"/>
      <c r="BNS49" s="17"/>
      <c r="BNT49" s="17"/>
      <c r="BNU49" s="17"/>
      <c r="BNV49" s="17"/>
      <c r="BNW49" s="17"/>
      <c r="BNX49" s="17"/>
      <c r="BNY49" s="17"/>
      <c r="BNZ49" s="17"/>
      <c r="BOA49" s="17"/>
      <c r="BOB49" s="17"/>
      <c r="BOC49" s="17"/>
      <c r="BOD49" s="17"/>
      <c r="BOE49" s="17"/>
      <c r="BOF49" s="17"/>
      <c r="BOG49" s="17"/>
      <c r="BOH49" s="17"/>
      <c r="BOI49" s="17"/>
      <c r="BOJ49" s="17"/>
      <c r="BOK49" s="17"/>
      <c r="BOL49" s="17"/>
      <c r="BOM49" s="17"/>
      <c r="BON49" s="17"/>
      <c r="BOO49" s="17"/>
      <c r="BOP49" s="17"/>
      <c r="BOQ49" s="17"/>
      <c r="BOR49" s="17"/>
      <c r="BOS49" s="17"/>
      <c r="BOT49" s="17"/>
      <c r="BOU49" s="17"/>
      <c r="BOV49" s="17"/>
      <c r="BOW49" s="17"/>
      <c r="BOX49" s="17"/>
      <c r="BOY49" s="17"/>
      <c r="BOZ49" s="17"/>
      <c r="BPA49" s="17"/>
      <c r="BPB49" s="17"/>
      <c r="BPC49" s="17"/>
      <c r="BPD49" s="17"/>
      <c r="BPE49" s="17"/>
      <c r="BPF49" s="17"/>
      <c r="BPG49" s="17"/>
      <c r="BPH49" s="17"/>
      <c r="BPI49" s="17"/>
      <c r="BPJ49" s="17"/>
      <c r="BPK49" s="17"/>
      <c r="BPL49" s="17"/>
      <c r="BPM49" s="17"/>
      <c r="BPN49" s="17"/>
      <c r="BPO49" s="17"/>
      <c r="BPP49" s="17"/>
      <c r="BPQ49" s="17"/>
      <c r="BPR49" s="17"/>
      <c r="BPS49" s="17"/>
      <c r="BPT49" s="17"/>
      <c r="BPU49" s="17"/>
      <c r="BPV49" s="17"/>
      <c r="BPW49" s="17"/>
      <c r="BPX49" s="17"/>
      <c r="BPY49" s="17"/>
      <c r="BPZ49" s="17"/>
      <c r="BQA49" s="17"/>
      <c r="BQB49" s="17"/>
      <c r="BQC49" s="17"/>
      <c r="BQD49" s="17"/>
      <c r="BQE49" s="17"/>
      <c r="BQF49" s="17"/>
      <c r="BQG49" s="17"/>
      <c r="BQH49" s="17"/>
      <c r="BQI49" s="17"/>
      <c r="BQJ49" s="17"/>
      <c r="BQK49" s="17"/>
      <c r="BQL49" s="17"/>
      <c r="BQM49" s="17"/>
      <c r="BQN49" s="17"/>
      <c r="BQO49" s="17"/>
      <c r="BQP49" s="17"/>
      <c r="BQQ49" s="17"/>
      <c r="BQR49" s="17"/>
      <c r="BQS49" s="17"/>
      <c r="BQT49" s="17"/>
      <c r="BQU49" s="17"/>
      <c r="BQV49" s="17"/>
      <c r="BQW49" s="17"/>
      <c r="BQX49" s="17"/>
      <c r="BQY49" s="17"/>
      <c r="BQZ49" s="17"/>
      <c r="BRA49" s="17"/>
      <c r="BRB49" s="17"/>
      <c r="BRC49" s="17"/>
      <c r="BRD49" s="17"/>
      <c r="BRE49" s="17"/>
      <c r="BRF49" s="17"/>
      <c r="BRG49" s="17"/>
      <c r="BRH49" s="17"/>
      <c r="BRI49" s="17"/>
      <c r="BRJ49" s="17"/>
      <c r="BRK49" s="17"/>
      <c r="BRL49" s="17"/>
      <c r="BRM49" s="17"/>
      <c r="BRN49" s="17"/>
      <c r="BRO49" s="17"/>
      <c r="BRP49" s="17"/>
      <c r="BRQ49" s="17"/>
      <c r="BRR49" s="17"/>
      <c r="BRS49" s="17"/>
      <c r="BRT49" s="17"/>
      <c r="BRU49" s="17"/>
      <c r="BRV49" s="17"/>
      <c r="BRW49" s="17"/>
      <c r="BRX49" s="17"/>
      <c r="BRY49" s="17"/>
      <c r="BRZ49" s="17"/>
      <c r="BSA49" s="17"/>
      <c r="BSB49" s="17"/>
      <c r="BSC49" s="17"/>
      <c r="BSD49" s="17"/>
      <c r="BSE49" s="17"/>
      <c r="BSF49" s="17"/>
      <c r="BSG49" s="17"/>
      <c r="BSH49" s="17"/>
      <c r="BSI49" s="17"/>
      <c r="BSJ49" s="17"/>
      <c r="BSK49" s="17"/>
      <c r="BSL49" s="17"/>
      <c r="BSM49" s="17"/>
      <c r="BSN49" s="17"/>
      <c r="BSO49" s="17"/>
      <c r="BSP49" s="17"/>
      <c r="BSQ49" s="17"/>
      <c r="BSR49" s="17"/>
      <c r="BSS49" s="17"/>
      <c r="BST49" s="17"/>
      <c r="BSU49" s="17"/>
      <c r="BSV49" s="17"/>
      <c r="BSW49" s="17"/>
      <c r="BSX49" s="17"/>
      <c r="BSY49" s="17"/>
      <c r="BSZ49" s="17"/>
      <c r="BTA49" s="17"/>
      <c r="BTB49" s="17"/>
      <c r="BTC49" s="17"/>
      <c r="BTD49" s="17"/>
      <c r="BTE49" s="17"/>
      <c r="BTF49" s="17"/>
      <c r="BTG49" s="17"/>
      <c r="BTH49" s="17"/>
      <c r="BTI49" s="17"/>
      <c r="BTJ49" s="17"/>
      <c r="BTK49" s="17"/>
      <c r="BTL49" s="17"/>
      <c r="BTM49" s="17"/>
      <c r="BTN49" s="17"/>
      <c r="BTO49" s="17"/>
      <c r="BTP49" s="17"/>
      <c r="BTQ49" s="17"/>
      <c r="BTR49" s="17"/>
      <c r="BTS49" s="17"/>
      <c r="BTT49" s="17"/>
      <c r="BTU49" s="17"/>
      <c r="BTV49" s="17"/>
      <c r="BTW49" s="17"/>
      <c r="BTX49" s="17"/>
      <c r="BTY49" s="17"/>
      <c r="BTZ49" s="17"/>
      <c r="BUA49" s="17"/>
      <c r="BUB49" s="17"/>
      <c r="BUC49" s="17"/>
      <c r="BUD49" s="17"/>
      <c r="BUE49" s="17"/>
      <c r="BUF49" s="17"/>
      <c r="BUG49" s="17"/>
      <c r="BUH49" s="17"/>
      <c r="BUI49" s="17"/>
      <c r="BUJ49" s="17"/>
      <c r="BUK49" s="17"/>
      <c r="BUL49" s="17"/>
      <c r="BUM49" s="17"/>
      <c r="BUN49" s="17"/>
      <c r="BUO49" s="17"/>
      <c r="BUP49" s="17"/>
      <c r="BUQ49" s="17"/>
      <c r="BUR49" s="17"/>
      <c r="BUS49" s="17"/>
      <c r="BUT49" s="17"/>
      <c r="BUU49" s="17"/>
      <c r="BUV49" s="17"/>
      <c r="BUW49" s="17"/>
      <c r="BUX49" s="17"/>
      <c r="BUY49" s="17"/>
      <c r="BUZ49" s="17"/>
      <c r="BVA49" s="17"/>
      <c r="BVB49" s="17"/>
      <c r="BVC49" s="17"/>
      <c r="BVD49" s="17"/>
      <c r="BVE49" s="17"/>
      <c r="BVF49" s="17"/>
      <c r="BVG49" s="17"/>
      <c r="BVH49" s="17"/>
      <c r="BVI49" s="17"/>
      <c r="BVJ49" s="17"/>
      <c r="BVK49" s="17"/>
      <c r="BVL49" s="17"/>
      <c r="BVM49" s="17"/>
      <c r="BVN49" s="17"/>
      <c r="BVO49" s="17"/>
      <c r="BVP49" s="17"/>
      <c r="BVQ49" s="17"/>
      <c r="BVR49" s="17"/>
      <c r="BVS49" s="17"/>
      <c r="BVT49" s="17"/>
      <c r="BVU49" s="17"/>
      <c r="BVV49" s="17"/>
      <c r="BVW49" s="17"/>
      <c r="BVX49" s="17"/>
      <c r="BVY49" s="17"/>
      <c r="BVZ49" s="17"/>
      <c r="BWA49" s="17"/>
      <c r="BWB49" s="17"/>
      <c r="BWC49" s="17"/>
      <c r="BWD49" s="17"/>
      <c r="BWE49" s="17"/>
      <c r="BWF49" s="17"/>
      <c r="BWG49" s="17"/>
      <c r="BWH49" s="17"/>
      <c r="BWI49" s="17"/>
      <c r="BWJ49" s="17"/>
      <c r="BWK49" s="17"/>
      <c r="BWL49" s="17"/>
      <c r="BWM49" s="17"/>
      <c r="BWN49" s="17"/>
      <c r="BWO49" s="17"/>
      <c r="BWP49" s="17"/>
      <c r="BWQ49" s="17"/>
      <c r="BWR49" s="17"/>
      <c r="BWS49" s="17"/>
      <c r="BWT49" s="17"/>
      <c r="BWU49" s="17"/>
      <c r="BWV49" s="17"/>
      <c r="BWW49" s="17"/>
      <c r="BWX49" s="17"/>
      <c r="BWY49" s="17"/>
      <c r="BWZ49" s="17"/>
      <c r="BXA49" s="17"/>
      <c r="BXB49" s="17"/>
      <c r="BXC49" s="17"/>
      <c r="BXD49" s="17"/>
      <c r="BXE49" s="17"/>
      <c r="BXF49" s="17"/>
      <c r="BXG49" s="17"/>
      <c r="BXH49" s="17"/>
      <c r="BXI49" s="17"/>
      <c r="BXJ49" s="17"/>
      <c r="BXK49" s="17"/>
      <c r="BXL49" s="17"/>
      <c r="BXM49" s="17"/>
      <c r="BXN49" s="17"/>
      <c r="BXO49" s="17"/>
      <c r="BXP49" s="17"/>
      <c r="BXQ49" s="17"/>
      <c r="BXR49" s="17"/>
      <c r="BXS49" s="17"/>
      <c r="BXT49" s="17"/>
      <c r="BXU49" s="17"/>
      <c r="BXV49" s="17"/>
      <c r="BXW49" s="17"/>
      <c r="BXX49" s="17"/>
      <c r="BXY49" s="17"/>
      <c r="BXZ49" s="17"/>
      <c r="BYA49" s="17"/>
      <c r="BYB49" s="17"/>
      <c r="BYC49" s="17"/>
      <c r="BYD49" s="17"/>
      <c r="BYE49" s="17"/>
      <c r="BYF49" s="17"/>
      <c r="BYG49" s="17"/>
      <c r="BYH49" s="17"/>
      <c r="BYI49" s="17"/>
      <c r="BYJ49" s="17"/>
      <c r="BYK49" s="17"/>
      <c r="BYL49" s="17"/>
      <c r="BYM49" s="17"/>
      <c r="BYN49" s="17"/>
      <c r="BYO49" s="17"/>
      <c r="BYP49" s="17"/>
      <c r="BYQ49" s="17"/>
      <c r="BYR49" s="17"/>
      <c r="BYS49" s="17"/>
      <c r="BYT49" s="17"/>
      <c r="BYU49" s="17"/>
      <c r="BYV49" s="17"/>
      <c r="BYW49" s="17"/>
      <c r="BYX49" s="17"/>
      <c r="BYY49" s="17"/>
      <c r="BYZ49" s="17"/>
      <c r="BZA49" s="17"/>
      <c r="BZB49" s="17"/>
      <c r="BZC49" s="17"/>
      <c r="BZD49" s="17"/>
      <c r="BZE49" s="17"/>
      <c r="BZF49" s="17"/>
      <c r="BZG49" s="17"/>
      <c r="BZH49" s="17"/>
      <c r="BZI49" s="17"/>
      <c r="BZJ49" s="17"/>
      <c r="BZK49" s="17"/>
      <c r="BZL49" s="17"/>
      <c r="BZM49" s="17"/>
      <c r="BZN49" s="17"/>
      <c r="BZO49" s="17"/>
      <c r="BZP49" s="17"/>
      <c r="BZQ49" s="17"/>
      <c r="BZR49" s="17"/>
      <c r="BZS49" s="17"/>
      <c r="BZT49" s="17"/>
      <c r="BZU49" s="17"/>
      <c r="BZV49" s="17"/>
      <c r="BZW49" s="17"/>
      <c r="BZX49" s="17"/>
      <c r="BZY49" s="17"/>
      <c r="BZZ49" s="17"/>
      <c r="CAA49" s="17"/>
      <c r="CAB49" s="17"/>
      <c r="CAC49" s="17"/>
      <c r="CAD49" s="17"/>
      <c r="CAE49" s="17"/>
      <c r="CAF49" s="17"/>
      <c r="CAG49" s="17"/>
      <c r="CAH49" s="17"/>
      <c r="CAI49" s="17"/>
      <c r="CAJ49" s="17"/>
      <c r="CAK49" s="17"/>
      <c r="CAL49" s="17"/>
      <c r="CAM49" s="17"/>
      <c r="CAN49" s="17"/>
      <c r="CAO49" s="17"/>
      <c r="CAP49" s="17"/>
      <c r="CAQ49" s="17"/>
      <c r="CAR49" s="17"/>
      <c r="CAS49" s="17"/>
      <c r="CAT49" s="17"/>
      <c r="CAU49" s="17"/>
      <c r="CAV49" s="17"/>
      <c r="CAW49" s="17"/>
      <c r="CAX49" s="17"/>
      <c r="CAY49" s="17"/>
      <c r="CAZ49" s="17"/>
      <c r="CBA49" s="17"/>
      <c r="CBB49" s="17"/>
      <c r="CBC49" s="17"/>
      <c r="CBD49" s="17"/>
      <c r="CBE49" s="17"/>
      <c r="CBF49" s="17"/>
      <c r="CBG49" s="17"/>
      <c r="CBH49" s="17"/>
      <c r="CBI49" s="17"/>
      <c r="CBJ49" s="17"/>
      <c r="CBK49" s="17"/>
      <c r="CBL49" s="17"/>
      <c r="CBM49" s="17"/>
      <c r="CBN49" s="17"/>
      <c r="CBO49" s="17"/>
      <c r="CBP49" s="17"/>
      <c r="CBQ49" s="17"/>
      <c r="CBR49" s="17"/>
      <c r="CBS49" s="17"/>
      <c r="CBT49" s="17"/>
      <c r="CBU49" s="17"/>
      <c r="CBV49" s="17"/>
      <c r="CBW49" s="17"/>
      <c r="CBX49" s="17"/>
      <c r="CBY49" s="17"/>
      <c r="CBZ49" s="17"/>
      <c r="CCA49" s="17"/>
      <c r="CCB49" s="17"/>
      <c r="CCC49" s="17"/>
      <c r="CCD49" s="17"/>
      <c r="CCE49" s="17"/>
      <c r="CCF49" s="17"/>
      <c r="CCG49" s="17"/>
      <c r="CCH49" s="17"/>
      <c r="CCI49" s="17"/>
      <c r="CCJ49" s="17"/>
      <c r="CCK49" s="17"/>
      <c r="CCL49" s="17"/>
      <c r="CCM49" s="17"/>
      <c r="CCN49" s="17"/>
      <c r="CCO49" s="17"/>
      <c r="CCP49" s="17"/>
      <c r="CCQ49" s="17"/>
      <c r="CCR49" s="17"/>
      <c r="CCS49" s="17"/>
      <c r="CCT49" s="17"/>
      <c r="CCU49" s="17"/>
      <c r="CCV49" s="17"/>
      <c r="CCW49" s="17"/>
      <c r="CCX49" s="17"/>
      <c r="CCY49" s="17"/>
      <c r="CCZ49" s="17"/>
      <c r="CDA49" s="17"/>
      <c r="CDB49" s="17"/>
      <c r="CDC49" s="17"/>
      <c r="CDD49" s="17"/>
      <c r="CDE49" s="17"/>
      <c r="CDF49" s="17"/>
      <c r="CDG49" s="17"/>
      <c r="CDH49" s="17"/>
      <c r="CDI49" s="17"/>
      <c r="CDJ49" s="17"/>
      <c r="CDK49" s="17"/>
      <c r="CDL49" s="17"/>
      <c r="CDM49" s="17"/>
      <c r="CDN49" s="17"/>
      <c r="CDO49" s="17"/>
      <c r="CDP49" s="17"/>
      <c r="CDQ49" s="17"/>
      <c r="CDR49" s="17"/>
      <c r="CDS49" s="17"/>
      <c r="CDT49" s="17"/>
      <c r="CDU49" s="17"/>
    </row>
    <row r="50">
      <c r="A50" s="14" t="s">
        <v>3112</v>
      </c>
      <c r="B50" s="14" t="s">
        <v>3113</v>
      </c>
      <c r="C50" s="14" t="s">
        <v>3114</v>
      </c>
      <c r="D50" s="14" t="s">
        <v>3115</v>
      </c>
      <c r="E50" s="14" t="s">
        <v>3116</v>
      </c>
      <c r="F50" s="14" t="s">
        <v>2835</v>
      </c>
      <c r="I50" s="14" t="s">
        <v>2873</v>
      </c>
      <c r="J50" s="14" t="s">
        <v>2618</v>
      </c>
      <c r="K50" s="14" t="s">
        <v>2619</v>
      </c>
      <c r="L50" s="14" t="s">
        <v>2658</v>
      </c>
      <c r="M50" s="16">
        <v>1.0</v>
      </c>
      <c r="N50" s="14" t="s">
        <v>2673</v>
      </c>
      <c r="O50" s="14" t="s">
        <v>2674</v>
      </c>
      <c r="P50" s="14" t="s">
        <v>3117</v>
      </c>
      <c r="Q50" s="16">
        <v>11.0</v>
      </c>
      <c r="R50" s="16">
        <v>4107737.0</v>
      </c>
      <c r="S50" s="16">
        <v>4107737.0</v>
      </c>
      <c r="T50" s="14" t="s">
        <v>2631</v>
      </c>
      <c r="U50" s="14" t="s">
        <v>2630</v>
      </c>
      <c r="V50" s="14" t="s">
        <v>3118</v>
      </c>
      <c r="W50" s="14" t="s">
        <v>3119</v>
      </c>
      <c r="X50" s="16">
        <v>0.08</v>
      </c>
      <c r="Y50" s="17"/>
      <c r="Z50" s="16">
        <v>40.0</v>
      </c>
      <c r="AA50" s="16">
        <v>454.0</v>
      </c>
      <c r="AB50" s="17"/>
      <c r="AC50" s="16">
        <v>190.0</v>
      </c>
      <c r="AD50" s="16">
        <v>51.0</v>
      </c>
      <c r="AE50" s="22">
        <v>45608.0</v>
      </c>
      <c r="AF50" s="17"/>
      <c r="AG50" s="14" t="s">
        <v>2876</v>
      </c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4" t="s">
        <v>3120</v>
      </c>
      <c r="BB50" s="17"/>
      <c r="BC50" s="17"/>
      <c r="BD50" s="17"/>
      <c r="BE50" s="17"/>
      <c r="BF50" s="17"/>
      <c r="BG50" s="16">
        <v>2.0</v>
      </c>
      <c r="BH50" s="17"/>
      <c r="BI50" s="14" t="s">
        <v>3121</v>
      </c>
      <c r="BJ50" s="17"/>
      <c r="BK50" s="17"/>
      <c r="BL50" s="17"/>
      <c r="BM50" s="16">
        <v>1.7</v>
      </c>
      <c r="BN50" s="17"/>
      <c r="BO50" s="17"/>
      <c r="BP50" s="17"/>
      <c r="BQ50" s="17"/>
      <c r="BR50" s="17"/>
      <c r="BS50" s="16">
        <v>0.1035</v>
      </c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4" t="s">
        <v>3122</v>
      </c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4" t="s">
        <v>3123</v>
      </c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  <c r="KL50" s="17"/>
      <c r="KM50" s="17"/>
      <c r="KN50" s="17"/>
      <c r="KO50" s="17"/>
      <c r="KP50" s="17"/>
      <c r="KQ50" s="17"/>
      <c r="KR50" s="17"/>
      <c r="KS50" s="17"/>
      <c r="KT50" s="17"/>
      <c r="KU50" s="17"/>
      <c r="KV50" s="17"/>
      <c r="KW50" s="17"/>
      <c r="KX50" s="17"/>
      <c r="KY50" s="17"/>
      <c r="KZ50" s="17"/>
      <c r="LA50" s="17"/>
      <c r="LB50" s="17"/>
      <c r="LC50" s="17"/>
      <c r="LD50" s="17"/>
      <c r="LE50" s="17"/>
      <c r="LF50" s="17"/>
      <c r="LG50" s="17"/>
      <c r="LH50" s="17"/>
      <c r="LI50" s="17"/>
      <c r="LJ50" s="17"/>
      <c r="LK50" s="17"/>
      <c r="LL50" s="17"/>
      <c r="LM50" s="17"/>
      <c r="LN50" s="17"/>
      <c r="LO50" s="17"/>
      <c r="LP50" s="17"/>
      <c r="LQ50" s="17"/>
      <c r="LR50" s="17"/>
      <c r="LS50" s="17"/>
      <c r="LT50" s="17"/>
      <c r="LU50" s="17"/>
      <c r="LV50" s="17"/>
      <c r="LW50" s="17"/>
      <c r="LX50" s="17"/>
      <c r="LY50" s="17"/>
      <c r="LZ50" s="17"/>
      <c r="MA50" s="17"/>
      <c r="MB50" s="17"/>
      <c r="MC50" s="17"/>
      <c r="MD50" s="17"/>
      <c r="ME50" s="17"/>
      <c r="MF50" s="17"/>
      <c r="MG50" s="17"/>
      <c r="MH50" s="17"/>
      <c r="MI50" s="17"/>
      <c r="MJ50" s="17"/>
      <c r="MK50" s="17"/>
      <c r="ML50" s="17"/>
      <c r="MM50" s="17"/>
      <c r="MN50" s="17"/>
      <c r="MO50" s="14" t="s">
        <v>3124</v>
      </c>
      <c r="MQ50" s="17"/>
      <c r="MR50" s="17"/>
      <c r="MS50" s="14" t="s">
        <v>3124</v>
      </c>
      <c r="MU50" s="17"/>
      <c r="MV50" s="17"/>
      <c r="MW50" s="17"/>
      <c r="MX50" s="17"/>
      <c r="MY50" s="14" t="s">
        <v>3043</v>
      </c>
      <c r="MZ50" s="17"/>
      <c r="NA50" s="14" t="s">
        <v>2977</v>
      </c>
      <c r="NB50" s="17"/>
      <c r="NC50" s="17"/>
      <c r="ND50" s="14" t="s">
        <v>3055</v>
      </c>
      <c r="NE50" s="17"/>
      <c r="NF50" s="17"/>
      <c r="NG50" s="17"/>
      <c r="NH50" s="17"/>
      <c r="NI50" s="14" t="s">
        <v>2977</v>
      </c>
      <c r="NJ50" s="17"/>
      <c r="NK50" s="17"/>
      <c r="NL50" s="17"/>
      <c r="NM50" s="17"/>
      <c r="NN50" s="17"/>
      <c r="NO50" s="17"/>
      <c r="NP50" s="17"/>
      <c r="NQ50" s="17"/>
      <c r="NR50" s="17"/>
      <c r="NS50" s="17"/>
      <c r="NT50" s="17"/>
      <c r="NU50" s="17"/>
      <c r="NV50" s="17"/>
      <c r="NW50" s="17"/>
      <c r="NX50" s="17"/>
      <c r="NY50" s="17"/>
      <c r="NZ50" s="17"/>
      <c r="OA50" s="17"/>
      <c r="OB50" s="17"/>
      <c r="OC50" s="17"/>
      <c r="OD50" s="17"/>
      <c r="OE50" s="17"/>
      <c r="OF50" s="17"/>
      <c r="OG50" s="17"/>
      <c r="OH50" s="17"/>
      <c r="OI50" s="17"/>
      <c r="OJ50" s="17"/>
      <c r="OK50" s="17"/>
      <c r="OL50" s="17"/>
      <c r="OM50" s="17"/>
      <c r="ON50" s="17"/>
      <c r="OO50" s="17"/>
      <c r="OP50" s="17"/>
      <c r="OQ50" s="17"/>
      <c r="OR50" s="17"/>
      <c r="OS50" s="17"/>
      <c r="OT50" s="17"/>
      <c r="OU50" s="17"/>
      <c r="OV50" s="17"/>
      <c r="OW50" s="17"/>
      <c r="OX50" s="17"/>
      <c r="OY50" s="17"/>
      <c r="OZ50" s="17"/>
      <c r="PA50" s="17"/>
      <c r="PB50" s="17"/>
      <c r="PC50" s="17"/>
      <c r="PD50" s="17"/>
      <c r="PE50" s="17"/>
      <c r="PF50" s="17"/>
      <c r="PG50" s="17"/>
      <c r="PH50" s="17"/>
      <c r="PI50" s="17"/>
      <c r="PJ50" s="17"/>
      <c r="PK50" s="17"/>
      <c r="PL50" s="17"/>
      <c r="PM50" s="17"/>
      <c r="PN50" s="17"/>
      <c r="PO50" s="17"/>
      <c r="PP50" s="17"/>
      <c r="PQ50" s="17"/>
      <c r="PR50" s="17"/>
      <c r="PS50" s="17"/>
      <c r="PT50" s="17"/>
      <c r="PU50" s="17"/>
      <c r="PV50" s="17"/>
      <c r="PW50" s="17"/>
      <c r="PX50" s="17"/>
      <c r="PY50" s="17"/>
      <c r="PZ50" s="17"/>
      <c r="QA50" s="17"/>
      <c r="QB50" s="17"/>
      <c r="QC50" s="17"/>
      <c r="QD50" s="17"/>
      <c r="QE50" s="17"/>
      <c r="QF50" s="17"/>
      <c r="QG50" s="17"/>
      <c r="QH50" s="17"/>
      <c r="QI50" s="17"/>
      <c r="QJ50" s="17"/>
      <c r="QK50" s="17"/>
      <c r="QL50" s="17"/>
      <c r="QM50" s="17"/>
      <c r="QN50" s="17"/>
      <c r="QO50" s="17"/>
      <c r="QP50" s="17"/>
      <c r="QQ50" s="17"/>
      <c r="QR50" s="17"/>
      <c r="QS50" s="17"/>
      <c r="QT50" s="17"/>
      <c r="QU50" s="17"/>
      <c r="QV50" s="17"/>
      <c r="QW50" s="17"/>
      <c r="QX50" s="17"/>
      <c r="QY50" s="17"/>
      <c r="QZ50" s="17"/>
      <c r="RA50" s="17"/>
      <c r="RB50" s="17"/>
      <c r="RC50" s="17"/>
      <c r="RD50" s="17"/>
      <c r="RE50" s="17"/>
      <c r="RF50" s="17"/>
      <c r="RG50" s="17"/>
      <c r="RH50" s="17"/>
      <c r="RI50" s="17"/>
      <c r="RJ50" s="17"/>
      <c r="RK50" s="17"/>
      <c r="RL50" s="17"/>
      <c r="RM50" s="17"/>
      <c r="RN50" s="17"/>
      <c r="RO50" s="17"/>
      <c r="RP50" s="17"/>
      <c r="RQ50" s="17"/>
      <c r="RR50" s="17"/>
      <c r="RS50" s="17"/>
      <c r="RT50" s="17"/>
      <c r="RU50" s="17"/>
      <c r="RV50" s="17"/>
      <c r="RW50" s="17"/>
      <c r="RX50" s="17"/>
      <c r="RY50" s="17"/>
      <c r="RZ50" s="17"/>
      <c r="SA50" s="17"/>
      <c r="SB50" s="17"/>
      <c r="SC50" s="17"/>
      <c r="SD50" s="17"/>
      <c r="SE50" s="17"/>
      <c r="SF50" s="17"/>
      <c r="SG50" s="17"/>
      <c r="SH50" s="17"/>
      <c r="SI50" s="17"/>
      <c r="SJ50" s="17"/>
      <c r="SK50" s="17"/>
      <c r="SL50" s="17"/>
      <c r="SM50" s="17"/>
      <c r="SN50" s="17"/>
      <c r="SO50" s="17"/>
      <c r="SP50" s="17"/>
      <c r="SQ50" s="17"/>
      <c r="SR50" s="17"/>
      <c r="SS50" s="17"/>
      <c r="ST50" s="17"/>
      <c r="SU50" s="17"/>
      <c r="SV50" s="17"/>
      <c r="SW50" s="17"/>
      <c r="SX50" s="17"/>
      <c r="SY50" s="17"/>
      <c r="SZ50" s="17"/>
      <c r="TA50" s="17"/>
      <c r="TB50" s="17"/>
      <c r="TC50" s="17"/>
      <c r="TD50" s="17"/>
      <c r="TE50" s="17"/>
      <c r="TF50" s="17"/>
      <c r="TG50" s="17"/>
      <c r="TH50" s="17"/>
      <c r="TI50" s="17"/>
      <c r="TJ50" s="17"/>
      <c r="TK50" s="17"/>
      <c r="TL50" s="17"/>
      <c r="TM50" s="17"/>
      <c r="TN50" s="17"/>
      <c r="TO50" s="17"/>
      <c r="TP50" s="17"/>
      <c r="TQ50" s="17"/>
      <c r="TR50" s="17"/>
      <c r="TS50" s="17"/>
      <c r="TT50" s="17"/>
      <c r="TU50" s="17"/>
      <c r="TV50" s="17"/>
      <c r="TW50" s="17"/>
      <c r="TX50" s="17"/>
      <c r="TY50" s="17"/>
      <c r="TZ50" s="17"/>
      <c r="UA50" s="17"/>
      <c r="UB50" s="17"/>
      <c r="UC50" s="17"/>
      <c r="UD50" s="17"/>
      <c r="UE50" s="17"/>
      <c r="UF50" s="17"/>
      <c r="UG50" s="17"/>
      <c r="UH50" s="17"/>
      <c r="UI50" s="17"/>
      <c r="UJ50" s="17"/>
      <c r="UK50" s="17"/>
      <c r="UL50" s="17"/>
      <c r="UM50" s="17"/>
      <c r="UN50" s="17"/>
      <c r="UO50" s="17"/>
      <c r="UP50" s="17"/>
      <c r="UQ50" s="17"/>
      <c r="UR50" s="17"/>
      <c r="US50" s="17"/>
      <c r="UT50" s="17"/>
      <c r="UU50" s="17"/>
      <c r="UV50" s="17"/>
      <c r="UW50" s="17"/>
      <c r="UX50" s="17"/>
      <c r="UY50" s="17"/>
      <c r="UZ50" s="17"/>
      <c r="VA50" s="17"/>
      <c r="VB50" s="17"/>
      <c r="VC50" s="17"/>
      <c r="VD50" s="17"/>
      <c r="VE50" s="16">
        <v>55.0</v>
      </c>
      <c r="VF50" s="16">
        <v>2.0</v>
      </c>
      <c r="VG50" s="14" t="s">
        <v>3124</v>
      </c>
      <c r="VI50" s="17"/>
      <c r="VJ50" s="17"/>
      <c r="VK50" s="17"/>
      <c r="VL50" s="17"/>
      <c r="VM50" s="17"/>
      <c r="VN50" s="17"/>
      <c r="VO50" s="17"/>
      <c r="VP50" s="17"/>
      <c r="VQ50" s="17"/>
      <c r="VR50" s="17"/>
      <c r="VS50" s="17"/>
      <c r="VT50" s="17"/>
      <c r="VU50" s="17"/>
      <c r="VV50" s="17"/>
      <c r="VW50" s="17"/>
      <c r="VX50" s="14" t="s">
        <v>3125</v>
      </c>
      <c r="VY50" s="17"/>
      <c r="VZ50" s="17"/>
      <c r="WA50" s="17"/>
      <c r="WB50" s="17"/>
      <c r="WC50" s="17"/>
      <c r="WD50" s="17"/>
      <c r="WE50" s="17"/>
      <c r="WF50" s="17"/>
      <c r="WG50" s="17"/>
      <c r="WH50" s="17"/>
      <c r="WI50" s="14" t="s">
        <v>3043</v>
      </c>
      <c r="WJ50" s="17"/>
      <c r="WK50" s="17"/>
      <c r="WL50" s="17"/>
      <c r="WM50" s="17"/>
      <c r="WN50" s="14" t="s">
        <v>3043</v>
      </c>
      <c r="WO50" s="14" t="s">
        <v>3043</v>
      </c>
      <c r="WP50" s="17"/>
      <c r="WQ50" s="17"/>
      <c r="WR50" s="17"/>
      <c r="WS50" s="17"/>
      <c r="WT50" s="17"/>
      <c r="WU50" s="17"/>
      <c r="WV50" s="17"/>
      <c r="WW50" s="17"/>
      <c r="WX50" s="14" t="s">
        <v>3043</v>
      </c>
      <c r="WY50" s="17"/>
      <c r="WZ50" s="17"/>
      <c r="XA50" s="17"/>
      <c r="XB50" s="17"/>
      <c r="XC50" s="14" t="s">
        <v>3043</v>
      </c>
      <c r="XD50" s="14" t="s">
        <v>3043</v>
      </c>
      <c r="XE50" s="17"/>
      <c r="XF50" s="17"/>
      <c r="XG50" s="17"/>
      <c r="XH50" s="17"/>
      <c r="XI50" s="17"/>
      <c r="XJ50" s="17"/>
      <c r="XK50" s="17"/>
      <c r="XL50" s="17"/>
      <c r="XM50" s="17"/>
      <c r="XN50" s="17"/>
      <c r="XO50" s="17"/>
      <c r="XP50" s="17"/>
      <c r="XQ50" s="17"/>
      <c r="XR50" s="17"/>
      <c r="XS50" s="17"/>
      <c r="XT50" s="17"/>
      <c r="XU50" s="17"/>
      <c r="XV50" s="17"/>
      <c r="XW50" s="17"/>
      <c r="XX50" s="17"/>
      <c r="XY50" s="17"/>
      <c r="XZ50" s="17"/>
      <c r="YA50" s="17"/>
      <c r="YB50" s="17"/>
      <c r="YC50" s="17"/>
      <c r="YD50" s="17"/>
      <c r="YE50" s="17"/>
      <c r="YF50" s="17"/>
      <c r="YG50" s="17"/>
      <c r="YH50" s="17"/>
      <c r="YI50" s="17"/>
      <c r="YJ50" s="17"/>
      <c r="YK50" s="17"/>
      <c r="YL50" s="17"/>
      <c r="YM50" s="17"/>
      <c r="YN50" s="17"/>
      <c r="YO50" s="17"/>
      <c r="YP50" s="17"/>
      <c r="YQ50" s="17"/>
      <c r="YR50" s="17"/>
      <c r="YS50" s="17"/>
      <c r="YT50" s="17"/>
      <c r="YU50" s="17"/>
      <c r="YV50" s="17"/>
      <c r="YW50" s="17"/>
      <c r="YX50" s="17"/>
      <c r="YY50" s="17"/>
      <c r="YZ50" s="17"/>
      <c r="ZA50" s="17"/>
      <c r="ZB50" s="17"/>
      <c r="ZC50" s="17"/>
      <c r="ZD50" s="17"/>
      <c r="ZE50" s="17"/>
      <c r="ZF50" s="17"/>
      <c r="ZG50" s="17"/>
      <c r="ZH50" s="17"/>
      <c r="ZI50" s="17"/>
      <c r="ZJ50" s="17"/>
      <c r="ZK50" s="17"/>
      <c r="ZL50" s="17"/>
      <c r="ZM50" s="17"/>
      <c r="ZN50" s="17"/>
      <c r="ZO50" s="17"/>
      <c r="ZP50" s="17"/>
      <c r="ZQ50" s="17"/>
      <c r="ZR50" s="17"/>
      <c r="ZS50" s="17"/>
      <c r="ZT50" s="17"/>
      <c r="ZU50" s="17"/>
      <c r="ZV50" s="17"/>
      <c r="ZW50" s="17"/>
      <c r="ZX50" s="17"/>
      <c r="ZY50" s="17"/>
      <c r="ZZ50" s="17"/>
      <c r="AAA50" s="17"/>
      <c r="AAB50" s="17"/>
      <c r="AAC50" s="17"/>
      <c r="AAD50" s="17"/>
      <c r="AAE50" s="17"/>
      <c r="AAF50" s="17"/>
      <c r="AAG50" s="17"/>
      <c r="AAH50" s="17"/>
      <c r="AAI50" s="17"/>
      <c r="AAJ50" s="17"/>
      <c r="AAK50" s="17"/>
      <c r="AAL50" s="17"/>
      <c r="AAM50" s="17"/>
      <c r="AAN50" s="17"/>
      <c r="AAO50" s="17"/>
      <c r="AAP50" s="17"/>
      <c r="AAQ50" s="17"/>
      <c r="AAR50" s="17"/>
      <c r="AAS50" s="17"/>
      <c r="AAT50" s="17"/>
      <c r="AAU50" s="17"/>
      <c r="AAV50" s="17"/>
      <c r="AAW50" s="17"/>
      <c r="AAX50" s="17"/>
      <c r="AAY50" s="17"/>
      <c r="AAZ50" s="17"/>
      <c r="ABA50" s="17"/>
      <c r="ABB50" s="17"/>
      <c r="ABC50" s="17"/>
      <c r="ABD50" s="17"/>
      <c r="ABE50" s="17"/>
      <c r="ABF50" s="17"/>
      <c r="ABG50" s="17"/>
      <c r="ABH50" s="17"/>
      <c r="ABI50" s="17"/>
      <c r="ABJ50" s="17"/>
      <c r="ABK50" s="17"/>
      <c r="ABL50" s="17"/>
      <c r="ABM50" s="17"/>
      <c r="ABN50" s="17"/>
      <c r="ABO50" s="17"/>
      <c r="ABP50" s="17"/>
      <c r="ABQ50" s="17"/>
      <c r="ABR50" s="17"/>
      <c r="ABS50" s="17"/>
      <c r="ABT50" s="17"/>
      <c r="ABU50" s="17"/>
      <c r="ABV50" s="17"/>
      <c r="ABW50" s="17"/>
      <c r="ABX50" s="17"/>
      <c r="ABY50" s="17"/>
      <c r="ABZ50" s="17"/>
      <c r="ACA50" s="17"/>
      <c r="ACB50" s="17"/>
      <c r="ACC50" s="17"/>
      <c r="ACD50" s="17"/>
      <c r="ACE50" s="17"/>
      <c r="ACF50" s="17"/>
      <c r="ACG50" s="17"/>
      <c r="ACH50" s="17"/>
      <c r="ACI50" s="17"/>
      <c r="ACJ50" s="17"/>
      <c r="ACK50" s="17"/>
      <c r="ACL50" s="17"/>
      <c r="ACM50" s="17"/>
      <c r="ACN50" s="17"/>
      <c r="ACO50" s="17"/>
      <c r="ACP50" s="17"/>
      <c r="ACQ50" s="17"/>
      <c r="ACR50" s="17"/>
      <c r="ACS50" s="17"/>
      <c r="ACT50" s="17"/>
      <c r="ACU50" s="17"/>
      <c r="ACV50" s="17"/>
      <c r="ACW50" s="17"/>
      <c r="ACX50" s="17"/>
      <c r="ACY50" s="17"/>
      <c r="ACZ50" s="17"/>
      <c r="ADA50" s="17"/>
      <c r="ADB50" s="17"/>
      <c r="ADC50" s="17"/>
      <c r="ADD50" s="17"/>
      <c r="ADE50" s="17"/>
      <c r="ADF50" s="17"/>
      <c r="ADG50" s="17"/>
      <c r="ADH50" s="17"/>
      <c r="ADI50" s="17"/>
      <c r="ADJ50" s="17"/>
      <c r="ADK50" s="17"/>
      <c r="ADL50" s="17"/>
      <c r="ADM50" s="17"/>
      <c r="ADN50" s="17"/>
      <c r="ADO50" s="17"/>
      <c r="ADP50" s="17"/>
      <c r="ADQ50" s="17"/>
      <c r="ADR50" s="17"/>
      <c r="ADS50" s="17"/>
      <c r="ADT50" s="17"/>
      <c r="ADU50" s="17"/>
      <c r="ADV50" s="17"/>
      <c r="ADW50" s="17"/>
      <c r="ADX50" s="17"/>
      <c r="ADY50" s="17"/>
      <c r="ADZ50" s="17"/>
      <c r="AEA50" s="17"/>
      <c r="AEB50" s="17"/>
      <c r="AEC50" s="17"/>
      <c r="AED50" s="17"/>
      <c r="AEE50" s="17"/>
      <c r="AEF50" s="17"/>
      <c r="AEG50" s="17"/>
      <c r="AEH50" s="17"/>
      <c r="AEI50" s="17"/>
      <c r="AEJ50" s="17"/>
      <c r="AEK50" s="17"/>
      <c r="AEL50" s="17"/>
      <c r="AEM50" s="17"/>
      <c r="AEN50" s="17"/>
      <c r="AEO50" s="17"/>
      <c r="AEP50" s="17"/>
      <c r="AEQ50" s="17"/>
      <c r="AER50" s="17"/>
      <c r="AES50" s="17"/>
      <c r="AET50" s="17"/>
      <c r="AEU50" s="17"/>
      <c r="AEV50" s="17"/>
      <c r="AEW50" s="17"/>
      <c r="AEX50" s="17"/>
      <c r="AEY50" s="17"/>
      <c r="AEZ50" s="17"/>
      <c r="AFA50" s="17"/>
      <c r="AFB50" s="17"/>
      <c r="AFC50" s="17"/>
      <c r="AFD50" s="17"/>
      <c r="AFE50" s="17"/>
      <c r="AFF50" s="17"/>
      <c r="AFG50" s="17"/>
      <c r="AFH50" s="17"/>
      <c r="AFI50" s="17"/>
      <c r="AFJ50" s="17"/>
      <c r="AFK50" s="17"/>
      <c r="AFL50" s="17"/>
      <c r="AFM50" s="17"/>
      <c r="AFN50" s="17"/>
      <c r="AFO50" s="17"/>
      <c r="AFP50" s="17"/>
      <c r="AFQ50" s="17"/>
      <c r="AFR50" s="17"/>
      <c r="AFS50" s="17"/>
      <c r="AFT50" s="17"/>
      <c r="AFU50" s="17"/>
      <c r="AFV50" s="17"/>
      <c r="AFW50" s="17"/>
      <c r="AFX50" s="17"/>
      <c r="AFY50" s="17"/>
      <c r="AFZ50" s="17"/>
      <c r="AGA50" s="17"/>
      <c r="AGB50" s="17"/>
      <c r="AGC50" s="17"/>
      <c r="AGD50" s="17"/>
      <c r="AGE50" s="17"/>
      <c r="AGF50" s="17"/>
      <c r="AGG50" s="17"/>
      <c r="AGH50" s="17"/>
      <c r="AGI50" s="17"/>
      <c r="AGJ50" s="17"/>
      <c r="AGK50" s="17"/>
      <c r="AGL50" s="17"/>
      <c r="AGM50" s="17"/>
      <c r="AGN50" s="17"/>
      <c r="AGO50" s="17"/>
      <c r="AGP50" s="17"/>
      <c r="AGQ50" s="17"/>
      <c r="AGR50" s="17"/>
      <c r="AGS50" s="17"/>
      <c r="AGT50" s="17"/>
      <c r="AGU50" s="17"/>
      <c r="AGV50" s="17"/>
      <c r="AGW50" s="17"/>
      <c r="AGX50" s="17"/>
      <c r="AGY50" s="17"/>
      <c r="AGZ50" s="17"/>
      <c r="AHA50" s="17"/>
      <c r="AHB50" s="17"/>
      <c r="AHC50" s="17"/>
      <c r="AHD50" s="17"/>
      <c r="AHE50" s="17"/>
      <c r="AHF50" s="17"/>
      <c r="AHG50" s="17"/>
      <c r="AHH50" s="17"/>
      <c r="AHI50" s="17"/>
      <c r="AHJ50" s="17"/>
      <c r="AHK50" s="17"/>
      <c r="AHL50" s="17"/>
      <c r="AHM50" s="17"/>
      <c r="AHN50" s="17"/>
      <c r="AHO50" s="17"/>
      <c r="AHP50" s="17"/>
      <c r="AHQ50" s="17"/>
      <c r="AHR50" s="17"/>
      <c r="AHS50" s="17"/>
      <c r="AHT50" s="17"/>
      <c r="AHU50" s="17"/>
      <c r="AHV50" s="17"/>
      <c r="AHW50" s="17"/>
      <c r="AHX50" s="17"/>
      <c r="AHY50" s="17"/>
      <c r="AHZ50" s="17"/>
      <c r="AIA50" s="17"/>
      <c r="AIB50" s="17"/>
      <c r="AIC50" s="17"/>
      <c r="AID50" s="17"/>
      <c r="AIE50" s="17"/>
      <c r="AIF50" s="17"/>
      <c r="AIG50" s="17"/>
      <c r="AIH50" s="17"/>
      <c r="AII50" s="17"/>
      <c r="AIJ50" s="17"/>
      <c r="AIK50" s="17"/>
      <c r="AIL50" s="17"/>
      <c r="AIM50" s="17"/>
      <c r="AIN50" s="17"/>
      <c r="AIO50" s="17"/>
      <c r="AIP50" s="17"/>
      <c r="AIQ50" s="17"/>
      <c r="AIR50" s="17"/>
      <c r="AIS50" s="17"/>
      <c r="AIT50" s="17"/>
      <c r="AIU50" s="17"/>
      <c r="AIV50" s="17"/>
      <c r="AIW50" s="17"/>
      <c r="AIX50" s="17"/>
      <c r="AIY50" s="17"/>
      <c r="AIZ50" s="17"/>
      <c r="AJA50" s="17"/>
      <c r="AJB50" s="17"/>
      <c r="AJC50" s="17"/>
      <c r="AJD50" s="17"/>
      <c r="AJE50" s="17"/>
      <c r="AJF50" s="17"/>
      <c r="AJG50" s="17"/>
      <c r="AJH50" s="17"/>
      <c r="AJI50" s="17"/>
      <c r="AJJ50" s="17"/>
      <c r="AJK50" s="17"/>
      <c r="AJL50" s="17"/>
      <c r="AJM50" s="17"/>
      <c r="AJN50" s="17"/>
      <c r="AJO50" s="17"/>
      <c r="AJP50" s="17"/>
      <c r="AJQ50" s="17"/>
      <c r="AJR50" s="17"/>
      <c r="AJS50" s="17"/>
      <c r="AJT50" s="17"/>
      <c r="AJU50" s="17"/>
      <c r="AJV50" s="17"/>
      <c r="AJW50" s="17"/>
      <c r="AJX50" s="17"/>
      <c r="AJY50" s="17"/>
      <c r="AJZ50" s="17"/>
      <c r="AKA50" s="17"/>
      <c r="AKB50" s="17"/>
      <c r="AKC50" s="17"/>
      <c r="AKD50" s="17"/>
      <c r="AKE50" s="17"/>
      <c r="AKF50" s="17"/>
      <c r="AKG50" s="17"/>
      <c r="AKH50" s="17"/>
      <c r="AKI50" s="17"/>
      <c r="AKJ50" s="17"/>
      <c r="AKK50" s="17"/>
      <c r="AKL50" s="17"/>
      <c r="AKM50" s="17"/>
      <c r="AKN50" s="17"/>
      <c r="AKO50" s="17"/>
      <c r="AKP50" s="17"/>
      <c r="AKQ50" s="17"/>
      <c r="AKR50" s="17"/>
      <c r="AKS50" s="17"/>
      <c r="AKT50" s="17"/>
      <c r="AKU50" s="17"/>
      <c r="AKV50" s="17"/>
      <c r="AKW50" s="17"/>
      <c r="AKX50" s="17"/>
      <c r="AKY50" s="17"/>
      <c r="AKZ50" s="17"/>
      <c r="ALA50" s="17"/>
      <c r="ALB50" s="17"/>
      <c r="ALC50" s="17"/>
      <c r="ALD50" s="17"/>
      <c r="ALE50" s="17"/>
      <c r="ALF50" s="17"/>
      <c r="ALG50" s="17"/>
      <c r="ALH50" s="17"/>
      <c r="ALI50" s="17"/>
      <c r="ALJ50" s="17"/>
      <c r="ALK50" s="17"/>
      <c r="ALL50" s="17"/>
      <c r="ALM50" s="17"/>
      <c r="ALN50" s="17"/>
      <c r="ALO50" s="17"/>
      <c r="ALP50" s="17"/>
      <c r="ALQ50" s="17"/>
      <c r="ALR50" s="17"/>
      <c r="ALS50" s="17"/>
      <c r="ALT50" s="17"/>
      <c r="ALU50" s="17"/>
      <c r="ALV50" s="17"/>
      <c r="ALW50" s="17"/>
      <c r="ALX50" s="17"/>
      <c r="ALY50" s="17"/>
      <c r="ALZ50" s="17"/>
      <c r="AMA50" s="17"/>
      <c r="AMB50" s="17"/>
      <c r="AMC50" s="17"/>
      <c r="AMD50" s="17"/>
      <c r="AME50" s="17"/>
      <c r="AMF50" s="17"/>
      <c r="AMG50" s="17"/>
      <c r="AMH50" s="17"/>
      <c r="AMI50" s="17"/>
      <c r="AMJ50" s="17"/>
      <c r="AMK50" s="17"/>
      <c r="AML50" s="17"/>
      <c r="AMM50" s="17"/>
      <c r="AMN50" s="17"/>
      <c r="AMO50" s="17"/>
      <c r="AMP50" s="17"/>
      <c r="AMQ50" s="17"/>
      <c r="AMR50" s="17"/>
      <c r="AMS50" s="17"/>
      <c r="AMT50" s="17"/>
      <c r="AMU50" s="17"/>
      <c r="AMV50" s="17"/>
      <c r="AMW50" s="17"/>
      <c r="AMX50" s="17"/>
      <c r="AMY50" s="17"/>
      <c r="AMZ50" s="17"/>
      <c r="ANA50" s="17"/>
      <c r="ANB50" s="17"/>
      <c r="ANC50" s="17"/>
      <c r="AND50" s="17"/>
      <c r="ANE50" s="17"/>
      <c r="ANF50" s="17"/>
      <c r="ANG50" s="17"/>
      <c r="ANH50" s="17"/>
      <c r="ANI50" s="17"/>
      <c r="ANJ50" s="17"/>
      <c r="ANK50" s="17"/>
      <c r="ANL50" s="17"/>
      <c r="ANM50" s="17"/>
      <c r="ANN50" s="17"/>
      <c r="ANO50" s="17"/>
      <c r="ANP50" s="17"/>
      <c r="ANQ50" s="17"/>
      <c r="ANR50" s="17"/>
      <c r="ANS50" s="17"/>
      <c r="ANT50" s="17"/>
      <c r="ANU50" s="17"/>
      <c r="ANV50" s="17"/>
      <c r="ANW50" s="17"/>
      <c r="ANX50" s="17"/>
      <c r="ANY50" s="17"/>
      <c r="ANZ50" s="17"/>
      <c r="AOA50" s="17"/>
      <c r="AOB50" s="17"/>
      <c r="AOC50" s="17"/>
      <c r="AOD50" s="17"/>
      <c r="AOE50" s="17"/>
      <c r="AOF50" s="17"/>
      <c r="AOG50" s="17"/>
      <c r="AOH50" s="17"/>
      <c r="AOI50" s="17"/>
      <c r="AOJ50" s="17"/>
      <c r="AOK50" s="17"/>
      <c r="AOL50" s="17"/>
      <c r="AOM50" s="17"/>
      <c r="AON50" s="17"/>
      <c r="AOO50" s="17"/>
      <c r="AOP50" s="17"/>
      <c r="AOQ50" s="17"/>
      <c r="AOR50" s="17"/>
      <c r="AOS50" s="17"/>
      <c r="AOT50" s="17"/>
      <c r="AOU50" s="17"/>
      <c r="AOV50" s="17"/>
      <c r="AOW50" s="17"/>
      <c r="AOX50" s="17"/>
      <c r="AOY50" s="17"/>
      <c r="AOZ50" s="17"/>
      <c r="APA50" s="17"/>
      <c r="APB50" s="17"/>
      <c r="APC50" s="17"/>
      <c r="APD50" s="17"/>
      <c r="APE50" s="17"/>
      <c r="APF50" s="17"/>
      <c r="APG50" s="17"/>
      <c r="APH50" s="17"/>
      <c r="API50" s="17"/>
      <c r="APJ50" s="17"/>
      <c r="APK50" s="17"/>
      <c r="APL50" s="17"/>
      <c r="APM50" s="17"/>
      <c r="APN50" s="17"/>
      <c r="APO50" s="17"/>
      <c r="APP50" s="17"/>
      <c r="APQ50" s="17"/>
      <c r="APR50" s="17"/>
      <c r="APS50" s="17"/>
      <c r="APT50" s="17"/>
      <c r="APU50" s="17"/>
      <c r="APV50" s="17"/>
      <c r="APW50" s="17"/>
      <c r="APX50" s="17"/>
      <c r="APY50" s="17"/>
      <c r="APZ50" s="17"/>
      <c r="AQA50" s="17"/>
      <c r="AQB50" s="17"/>
      <c r="AQC50" s="17"/>
      <c r="AQD50" s="17"/>
      <c r="AQE50" s="17"/>
      <c r="AQF50" s="17"/>
      <c r="AQG50" s="17"/>
      <c r="AQH50" s="17"/>
      <c r="AQI50" s="17"/>
      <c r="AQJ50" s="17"/>
      <c r="AQK50" s="17"/>
      <c r="AQL50" s="17"/>
      <c r="AQM50" s="17"/>
      <c r="AQN50" s="17"/>
      <c r="AQO50" s="17"/>
      <c r="AQP50" s="17"/>
      <c r="AQQ50" s="17"/>
      <c r="AQR50" s="17"/>
      <c r="AQS50" s="17"/>
      <c r="AQT50" s="17"/>
      <c r="AQU50" s="17"/>
      <c r="AQV50" s="17"/>
      <c r="AQW50" s="17"/>
      <c r="AQX50" s="17"/>
      <c r="AQY50" s="17"/>
      <c r="AQZ50" s="17"/>
      <c r="ARA50" s="17"/>
      <c r="ARB50" s="17"/>
      <c r="ARC50" s="17"/>
      <c r="ARD50" s="17"/>
      <c r="ARE50" s="17"/>
      <c r="ARF50" s="17"/>
      <c r="ARG50" s="17"/>
      <c r="ARH50" s="17"/>
      <c r="ARI50" s="17"/>
      <c r="ARJ50" s="17"/>
      <c r="ARK50" s="17"/>
      <c r="ARL50" s="17"/>
      <c r="ARM50" s="17"/>
      <c r="ARN50" s="17"/>
      <c r="ARO50" s="17"/>
      <c r="ARP50" s="17"/>
      <c r="ARQ50" s="17"/>
      <c r="ARR50" s="17"/>
      <c r="ARS50" s="17"/>
      <c r="ART50" s="17"/>
      <c r="ARU50" s="17"/>
      <c r="ARV50" s="17"/>
      <c r="ARW50" s="17"/>
      <c r="ARX50" s="17"/>
      <c r="ARY50" s="17"/>
      <c r="ARZ50" s="17"/>
      <c r="ASA50" s="17"/>
      <c r="ASB50" s="17"/>
      <c r="ASC50" s="17"/>
      <c r="ASD50" s="17"/>
      <c r="ASE50" s="17"/>
      <c r="ASF50" s="17"/>
      <c r="ASG50" s="17"/>
      <c r="ASH50" s="17"/>
      <c r="ASI50" s="17"/>
      <c r="ASJ50" s="17"/>
      <c r="ASK50" s="17"/>
      <c r="ASL50" s="17"/>
      <c r="ASM50" s="17"/>
      <c r="ASN50" s="17"/>
      <c r="ASO50" s="17"/>
      <c r="ASP50" s="17"/>
      <c r="ASQ50" s="17"/>
      <c r="ASR50" s="17"/>
      <c r="ASS50" s="17"/>
      <c r="AST50" s="17"/>
      <c r="ASU50" s="17"/>
      <c r="ASV50" s="17"/>
      <c r="ASW50" s="17"/>
      <c r="ASX50" s="17"/>
      <c r="ASY50" s="17"/>
      <c r="ASZ50" s="17"/>
      <c r="ATA50" s="17"/>
      <c r="ATB50" s="17"/>
      <c r="ATC50" s="17"/>
      <c r="ATD50" s="17"/>
      <c r="ATE50" s="17"/>
      <c r="ATF50" s="17"/>
      <c r="ATG50" s="17"/>
      <c r="ATH50" s="17"/>
      <c r="ATI50" s="17"/>
      <c r="ATJ50" s="17"/>
      <c r="ATK50" s="17"/>
      <c r="ATL50" s="17"/>
      <c r="ATM50" s="17"/>
      <c r="ATN50" s="17"/>
      <c r="ATO50" s="17"/>
      <c r="ATP50" s="17"/>
      <c r="ATQ50" s="17"/>
      <c r="ATR50" s="17"/>
      <c r="ATS50" s="17"/>
      <c r="ATT50" s="17"/>
      <c r="ATU50" s="17"/>
      <c r="ATV50" s="17"/>
      <c r="ATW50" s="17"/>
      <c r="ATX50" s="17"/>
      <c r="ATY50" s="17"/>
      <c r="ATZ50" s="17"/>
      <c r="AUA50" s="17"/>
      <c r="AUB50" s="17"/>
      <c r="AUC50" s="17"/>
      <c r="AUD50" s="17"/>
      <c r="AUE50" s="17"/>
      <c r="AUF50" s="17"/>
      <c r="AUG50" s="17"/>
      <c r="AUH50" s="17"/>
      <c r="AUI50" s="17"/>
      <c r="AUJ50" s="17"/>
      <c r="AUK50" s="17"/>
      <c r="AUL50" s="17"/>
      <c r="AUM50" s="17"/>
      <c r="AUN50" s="17"/>
      <c r="AUO50" s="17"/>
      <c r="AUP50" s="17"/>
      <c r="AUQ50" s="17"/>
      <c r="AUR50" s="17"/>
      <c r="AUS50" s="17"/>
      <c r="AUT50" s="17"/>
      <c r="AUU50" s="17"/>
      <c r="AUV50" s="17"/>
      <c r="AUW50" s="17"/>
      <c r="AUX50" s="17"/>
      <c r="AUY50" s="17"/>
      <c r="AUZ50" s="17"/>
      <c r="AVA50" s="17"/>
      <c r="AVB50" s="17"/>
      <c r="AVC50" s="17"/>
      <c r="AVD50" s="17"/>
      <c r="AVE50" s="17"/>
      <c r="AVF50" s="17"/>
      <c r="AVG50" s="17"/>
      <c r="AVH50" s="17"/>
      <c r="AVI50" s="17"/>
      <c r="AVJ50" s="17"/>
      <c r="AVK50" s="17"/>
      <c r="AVL50" s="17"/>
      <c r="AVM50" s="17"/>
      <c r="AVN50" s="17"/>
      <c r="AVO50" s="17"/>
      <c r="AVP50" s="17"/>
      <c r="AVQ50" s="17"/>
      <c r="AVR50" s="17"/>
      <c r="AVS50" s="17"/>
      <c r="AVT50" s="17"/>
      <c r="AVU50" s="17"/>
      <c r="AVV50" s="17"/>
      <c r="AVW50" s="17"/>
      <c r="AVX50" s="17"/>
      <c r="AVY50" s="17"/>
      <c r="AVZ50" s="17"/>
      <c r="AWA50" s="17"/>
      <c r="AWB50" s="17"/>
      <c r="AWC50" s="17"/>
      <c r="AWD50" s="17"/>
      <c r="AWE50" s="17"/>
      <c r="AWF50" s="17"/>
      <c r="AWG50" s="17"/>
      <c r="AWH50" s="17"/>
      <c r="AWI50" s="17"/>
      <c r="AWJ50" s="17"/>
      <c r="AWK50" s="17"/>
      <c r="AWL50" s="17"/>
      <c r="AWM50" s="17"/>
      <c r="AWN50" s="17"/>
      <c r="AWO50" s="17"/>
      <c r="AWP50" s="17"/>
      <c r="AWQ50" s="17"/>
      <c r="AWR50" s="17"/>
      <c r="AWS50" s="17"/>
      <c r="AWT50" s="17"/>
      <c r="AWU50" s="17"/>
      <c r="AWV50" s="17"/>
      <c r="AWW50" s="17"/>
      <c r="AWX50" s="17"/>
      <c r="AWY50" s="17"/>
      <c r="AWZ50" s="17"/>
      <c r="AXA50" s="17"/>
      <c r="AXB50" s="17"/>
      <c r="AXC50" s="17"/>
      <c r="AXD50" s="17"/>
      <c r="AXE50" s="17"/>
      <c r="AXF50" s="17"/>
      <c r="AXG50" s="17"/>
      <c r="AXH50" s="17"/>
      <c r="AXI50" s="17"/>
      <c r="AXJ50" s="17"/>
      <c r="AXK50" s="17"/>
      <c r="AXL50" s="17"/>
      <c r="AXM50" s="17"/>
      <c r="AXN50" s="17"/>
      <c r="AXO50" s="17"/>
      <c r="AXP50" s="17"/>
      <c r="AXQ50" s="17"/>
      <c r="AXR50" s="17"/>
      <c r="AXS50" s="17"/>
      <c r="AXT50" s="17"/>
      <c r="AXU50" s="17"/>
      <c r="AXV50" s="17"/>
      <c r="AXW50" s="17"/>
      <c r="AXX50" s="17"/>
      <c r="AXY50" s="17"/>
      <c r="AXZ50" s="17"/>
      <c r="AYA50" s="17"/>
      <c r="AYB50" s="17"/>
      <c r="AYC50" s="17"/>
      <c r="AYD50" s="17"/>
      <c r="AYE50" s="17"/>
      <c r="AYF50" s="17"/>
      <c r="AYG50" s="17"/>
      <c r="AYH50" s="17"/>
      <c r="AYI50" s="17"/>
      <c r="AYJ50" s="17"/>
      <c r="AYK50" s="17"/>
      <c r="AYL50" s="17"/>
      <c r="AYM50" s="17"/>
      <c r="AYN50" s="17"/>
      <c r="AYO50" s="17"/>
      <c r="AYP50" s="17"/>
      <c r="AYQ50" s="17"/>
      <c r="AYR50" s="17"/>
      <c r="AYS50" s="17"/>
      <c r="AYT50" s="17"/>
      <c r="AYU50" s="17"/>
      <c r="AYV50" s="17"/>
      <c r="AYW50" s="17"/>
      <c r="AYX50" s="17"/>
      <c r="AYY50" s="17"/>
      <c r="AYZ50" s="17"/>
      <c r="AZA50" s="17"/>
      <c r="AZB50" s="17"/>
      <c r="AZC50" s="17"/>
      <c r="AZD50" s="17"/>
      <c r="AZE50" s="17"/>
      <c r="AZF50" s="17"/>
      <c r="AZG50" s="17"/>
      <c r="AZH50" s="17"/>
      <c r="AZI50" s="17"/>
      <c r="AZJ50" s="17"/>
      <c r="AZK50" s="17"/>
      <c r="AZL50" s="17"/>
      <c r="AZM50" s="17"/>
      <c r="AZN50" s="17"/>
      <c r="AZO50" s="17"/>
      <c r="AZP50" s="17"/>
      <c r="AZQ50" s="17"/>
      <c r="AZR50" s="17"/>
      <c r="AZS50" s="17"/>
      <c r="AZT50" s="17"/>
      <c r="AZU50" s="17"/>
      <c r="AZV50" s="17"/>
      <c r="AZW50" s="17"/>
      <c r="AZX50" s="17"/>
      <c r="AZY50" s="17"/>
      <c r="AZZ50" s="17"/>
      <c r="BAA50" s="17"/>
      <c r="BAB50" s="17"/>
      <c r="BAC50" s="17"/>
      <c r="BAD50" s="17"/>
      <c r="BAE50" s="17"/>
      <c r="BAF50" s="17"/>
      <c r="BAG50" s="17"/>
      <c r="BAH50" s="17"/>
      <c r="BAI50" s="17"/>
      <c r="BAJ50" s="17"/>
      <c r="BAK50" s="17"/>
      <c r="BAL50" s="17"/>
      <c r="BAM50" s="17"/>
      <c r="BAN50" s="17"/>
      <c r="BAO50" s="17"/>
      <c r="BAP50" s="17"/>
      <c r="BAQ50" s="17"/>
      <c r="BAR50" s="17"/>
      <c r="BAS50" s="17"/>
      <c r="BAT50" s="17"/>
      <c r="BAU50" s="17"/>
      <c r="BAV50" s="17"/>
      <c r="BAW50" s="17"/>
      <c r="BAX50" s="17"/>
      <c r="BAY50" s="17"/>
      <c r="BAZ50" s="17"/>
      <c r="BBA50" s="17"/>
      <c r="BBB50" s="17"/>
      <c r="BBC50" s="17"/>
      <c r="BBD50" s="17"/>
      <c r="BBE50" s="17"/>
      <c r="BBF50" s="17"/>
      <c r="BBG50" s="17"/>
      <c r="BBH50" s="17"/>
      <c r="BBI50" s="17"/>
      <c r="BBJ50" s="17"/>
      <c r="BBK50" s="17"/>
      <c r="BBL50" s="17"/>
      <c r="BBM50" s="17"/>
      <c r="BBN50" s="17"/>
      <c r="BBO50" s="17"/>
      <c r="BBP50" s="17"/>
      <c r="BBQ50" s="17"/>
      <c r="BBR50" s="17"/>
      <c r="BBS50" s="17"/>
      <c r="BBT50" s="17"/>
      <c r="BBU50" s="17"/>
      <c r="BBV50" s="17"/>
      <c r="BBW50" s="17"/>
      <c r="BBX50" s="17"/>
      <c r="BBY50" s="17"/>
      <c r="BBZ50" s="17"/>
      <c r="BCA50" s="17"/>
      <c r="BCB50" s="17"/>
      <c r="BCC50" s="17"/>
      <c r="BCD50" s="17"/>
      <c r="BCE50" s="17"/>
      <c r="BCF50" s="17"/>
      <c r="BCG50" s="17"/>
      <c r="BCH50" s="17"/>
      <c r="BCI50" s="17"/>
      <c r="BCJ50" s="17"/>
      <c r="BCK50" s="17"/>
      <c r="BCL50" s="17"/>
      <c r="BCM50" s="17"/>
      <c r="BCN50" s="17"/>
      <c r="BCO50" s="17"/>
      <c r="BCP50" s="17"/>
      <c r="BCQ50" s="17"/>
      <c r="BCR50" s="17"/>
      <c r="BCS50" s="17"/>
      <c r="BCT50" s="17"/>
      <c r="BCU50" s="17"/>
      <c r="BCV50" s="17"/>
      <c r="BCW50" s="17"/>
      <c r="BCX50" s="17"/>
      <c r="BCY50" s="17"/>
      <c r="BCZ50" s="17"/>
      <c r="BDA50" s="17"/>
      <c r="BDB50" s="17"/>
      <c r="BDC50" s="17"/>
      <c r="BDD50" s="17"/>
      <c r="BDE50" s="17"/>
      <c r="BDF50" s="17"/>
      <c r="BDG50" s="17"/>
      <c r="BDH50" s="17"/>
      <c r="BDI50" s="17"/>
      <c r="BDJ50" s="17"/>
      <c r="BDK50" s="17"/>
      <c r="BDL50" s="17"/>
      <c r="BDM50" s="17"/>
      <c r="BDN50" s="17"/>
      <c r="BDO50" s="17"/>
      <c r="BDP50" s="17"/>
      <c r="BDQ50" s="17"/>
      <c r="BDR50" s="17"/>
      <c r="BDS50" s="17"/>
      <c r="BDT50" s="17"/>
      <c r="BDU50" s="17"/>
      <c r="BDV50" s="16">
        <v>55.0</v>
      </c>
      <c r="BDW50" s="16">
        <v>7.0</v>
      </c>
      <c r="BDX50" s="16">
        <v>4.0</v>
      </c>
      <c r="BDY50" s="16">
        <v>3.0</v>
      </c>
      <c r="BDZ50" s="14" t="s">
        <v>3126</v>
      </c>
      <c r="BEA50" s="14" t="s">
        <v>3050</v>
      </c>
      <c r="BEB50" s="16">
        <v>11.0</v>
      </c>
      <c r="BEC50" s="14" t="s">
        <v>3050</v>
      </c>
      <c r="BED50" s="16">
        <v>100.0</v>
      </c>
      <c r="BEE50" s="16">
        <v>11.0</v>
      </c>
      <c r="BEF50" s="14" t="s">
        <v>3127</v>
      </c>
      <c r="BEG50" s="14" t="s">
        <v>2977</v>
      </c>
      <c r="BEH50" s="14" t="s">
        <v>3043</v>
      </c>
      <c r="BEI50" s="14" t="s">
        <v>3043</v>
      </c>
      <c r="BEJ50" s="14" t="s">
        <v>3125</v>
      </c>
      <c r="BEK50" s="14" t="s">
        <v>2977</v>
      </c>
      <c r="BEL50" s="14" t="s">
        <v>3043</v>
      </c>
      <c r="BEM50" s="14" t="s">
        <v>3043</v>
      </c>
      <c r="BEN50" s="14" t="s">
        <v>3128</v>
      </c>
      <c r="BEO50" s="14" t="s">
        <v>3129</v>
      </c>
      <c r="BEP50" s="14" t="s">
        <v>3043</v>
      </c>
      <c r="BEQ50" s="14" t="s">
        <v>3128</v>
      </c>
      <c r="BER50" s="14" t="s">
        <v>2977</v>
      </c>
      <c r="BES50" s="14" t="s">
        <v>3128</v>
      </c>
      <c r="BET50" s="14" t="s">
        <v>3130</v>
      </c>
      <c r="BEU50" s="14" t="s">
        <v>3128</v>
      </c>
      <c r="BEV50" s="14" t="s">
        <v>2977</v>
      </c>
      <c r="BEW50" s="14" t="s">
        <v>2977</v>
      </c>
      <c r="BEX50" s="14" t="s">
        <v>3131</v>
      </c>
      <c r="BEY50" s="14" t="s">
        <v>3044</v>
      </c>
      <c r="BEZ50" s="14" t="s">
        <v>3050</v>
      </c>
      <c r="BFA50" s="16">
        <v>0.0</v>
      </c>
      <c r="BFB50" s="14" t="s">
        <v>2706</v>
      </c>
      <c r="BFC50" s="14" t="s">
        <v>3050</v>
      </c>
      <c r="BFD50" s="14" t="s">
        <v>3043</v>
      </c>
      <c r="BFE50" s="14" t="s">
        <v>3131</v>
      </c>
      <c r="BFF50" s="14" t="s">
        <v>3132</v>
      </c>
      <c r="BFG50" s="17"/>
      <c r="BFH50" s="17"/>
      <c r="BFI50" s="17"/>
      <c r="BFJ50" s="17"/>
      <c r="BFK50" s="17"/>
      <c r="BFL50" s="17"/>
      <c r="BFM50" s="17"/>
      <c r="BFN50" s="17"/>
      <c r="BFO50" s="17"/>
      <c r="BFP50" s="17"/>
      <c r="BFQ50" s="17"/>
      <c r="BFR50" s="17"/>
      <c r="BFS50" s="17"/>
      <c r="BFT50" s="17"/>
      <c r="BFU50" s="17"/>
      <c r="BFV50" s="17"/>
      <c r="BFW50" s="17"/>
      <c r="BFX50" s="17"/>
      <c r="BFY50" s="17"/>
      <c r="BFZ50" s="17"/>
      <c r="BGA50" s="17"/>
      <c r="BGB50" s="17"/>
      <c r="BGC50" s="17"/>
      <c r="BGD50" s="17"/>
      <c r="BGE50" s="17"/>
      <c r="BGF50" s="17"/>
      <c r="BGG50" s="17"/>
      <c r="BGH50" s="17"/>
      <c r="BGI50" s="17"/>
      <c r="BGJ50" s="17"/>
      <c r="BGK50" s="17"/>
      <c r="BGL50" s="17"/>
      <c r="BGM50" s="17"/>
      <c r="BGN50" s="17"/>
      <c r="BGO50" s="17"/>
      <c r="BGP50" s="17"/>
      <c r="BGQ50" s="17"/>
      <c r="BGR50" s="17"/>
      <c r="BGS50" s="17"/>
      <c r="BGT50" s="17"/>
      <c r="BGU50" s="17"/>
      <c r="BGV50" s="17"/>
      <c r="BGW50" s="17"/>
      <c r="BGX50" s="17"/>
      <c r="BGY50" s="17"/>
      <c r="BGZ50" s="17"/>
      <c r="BHA50" s="17"/>
      <c r="BHB50" s="17"/>
      <c r="BHC50" s="17"/>
      <c r="BHD50" s="17"/>
      <c r="BHE50" s="17"/>
      <c r="BHF50" s="17"/>
      <c r="BHG50" s="17"/>
      <c r="BHH50" s="17"/>
      <c r="BHI50" s="17"/>
      <c r="BHJ50" s="17"/>
      <c r="BHK50" s="17"/>
      <c r="BHL50" s="17"/>
      <c r="BHM50" s="17"/>
      <c r="BHN50" s="17"/>
      <c r="BHO50" s="17"/>
      <c r="BHP50" s="17"/>
      <c r="BHQ50" s="17"/>
      <c r="BHR50" s="17"/>
      <c r="BHS50" s="17"/>
      <c r="BHT50" s="17"/>
      <c r="BHU50" s="17"/>
      <c r="BHV50" s="17"/>
      <c r="BHW50" s="17"/>
      <c r="BHX50" s="17"/>
      <c r="BHY50" s="17"/>
      <c r="BHZ50" s="17"/>
      <c r="BIA50" s="17"/>
      <c r="BIB50" s="17"/>
      <c r="BIC50" s="17"/>
      <c r="BID50" s="17"/>
      <c r="BIE50" s="17"/>
      <c r="BIF50" s="17"/>
      <c r="BIG50" s="17"/>
      <c r="BIH50" s="17"/>
      <c r="BII50" s="17"/>
      <c r="BIJ50" s="17"/>
      <c r="BIK50" s="17"/>
      <c r="BIL50" s="17"/>
      <c r="BIM50" s="17"/>
      <c r="BIN50" s="17"/>
      <c r="BIO50" s="17"/>
      <c r="BIP50" s="17"/>
      <c r="BIQ50" s="17"/>
      <c r="BIR50" s="17"/>
      <c r="BIS50" s="17"/>
      <c r="BIT50" s="17"/>
      <c r="BIU50" s="17"/>
      <c r="BIV50" s="17"/>
      <c r="BIW50" s="17"/>
      <c r="BIX50" s="17"/>
      <c r="BIY50" s="17"/>
      <c r="BIZ50" s="17"/>
      <c r="BJA50" s="17"/>
      <c r="BJB50" s="17"/>
      <c r="BJC50" s="17"/>
      <c r="BJD50" s="17"/>
      <c r="BJE50" s="17"/>
      <c r="BJF50" s="17"/>
      <c r="BJG50" s="17"/>
      <c r="BJH50" s="17"/>
      <c r="BJI50" s="17"/>
      <c r="BJJ50" s="17"/>
      <c r="BJK50" s="17"/>
      <c r="BJL50" s="17"/>
      <c r="BJM50" s="17"/>
      <c r="BJN50" s="17"/>
      <c r="BJO50" s="17"/>
      <c r="BJP50" s="17"/>
      <c r="BJQ50" s="17"/>
      <c r="BJR50" s="17"/>
      <c r="BJS50" s="17"/>
      <c r="BJT50" s="17"/>
      <c r="BJU50" s="17"/>
      <c r="BJV50" s="17"/>
      <c r="BJW50" s="17"/>
      <c r="BJX50" s="17"/>
      <c r="BJY50" s="17"/>
      <c r="BJZ50" s="17"/>
      <c r="BKA50" s="17"/>
      <c r="BKB50" s="17"/>
      <c r="BKC50" s="17"/>
      <c r="BKD50" s="17"/>
      <c r="BKE50" s="17"/>
      <c r="BKF50" s="17"/>
      <c r="BKG50" s="17"/>
      <c r="BKH50" s="17"/>
      <c r="BKI50" s="17"/>
      <c r="BKJ50" s="17"/>
      <c r="BKK50" s="17"/>
      <c r="BKL50" s="17"/>
      <c r="BKM50" s="17"/>
      <c r="BKN50" s="17"/>
      <c r="BKO50" s="17"/>
      <c r="BKP50" s="17"/>
      <c r="BKQ50" s="17"/>
      <c r="BKR50" s="17"/>
      <c r="BKS50" s="17"/>
      <c r="BKT50" s="17"/>
      <c r="BKU50" s="17"/>
      <c r="BKV50" s="17"/>
      <c r="BKW50" s="17"/>
      <c r="BKX50" s="17"/>
      <c r="BKY50" s="17"/>
      <c r="BKZ50" s="17"/>
      <c r="BLA50" s="17"/>
      <c r="BLB50" s="17"/>
      <c r="BLC50" s="17"/>
      <c r="BLD50" s="17"/>
      <c r="BLE50" s="17"/>
      <c r="BLF50" s="17"/>
      <c r="BLG50" s="17"/>
      <c r="BLH50" s="17"/>
      <c r="BLI50" s="17"/>
      <c r="BLJ50" s="17"/>
      <c r="BLK50" s="17"/>
      <c r="BLL50" s="17"/>
      <c r="BLM50" s="17"/>
      <c r="BLN50" s="17"/>
      <c r="BLO50" s="17"/>
      <c r="BLP50" s="17"/>
      <c r="BLQ50" s="17"/>
      <c r="BLR50" s="17"/>
      <c r="BLS50" s="17"/>
      <c r="BLT50" s="17"/>
      <c r="BLU50" s="17"/>
      <c r="BLV50" s="17"/>
      <c r="BLW50" s="17"/>
      <c r="BLX50" s="17"/>
      <c r="BLY50" s="17"/>
      <c r="BLZ50" s="17"/>
      <c r="BMA50" s="17"/>
      <c r="BMB50" s="17"/>
      <c r="BMC50" s="17"/>
      <c r="BMD50" s="17"/>
      <c r="BME50" s="17"/>
      <c r="BMF50" s="17"/>
      <c r="BMG50" s="17"/>
      <c r="BMH50" s="17"/>
      <c r="BMI50" s="17"/>
      <c r="BMJ50" s="17"/>
      <c r="BMK50" s="17"/>
      <c r="BML50" s="17"/>
      <c r="BMM50" s="17"/>
      <c r="BMN50" s="17"/>
      <c r="BMO50" s="17"/>
      <c r="BMP50" s="17"/>
      <c r="BMQ50" s="17"/>
      <c r="BMR50" s="17"/>
      <c r="BMS50" s="17"/>
      <c r="BMT50" s="17"/>
      <c r="BMU50" s="17"/>
      <c r="BMV50" s="17"/>
      <c r="BMW50" s="17"/>
      <c r="BMX50" s="17"/>
      <c r="BMY50" s="17"/>
      <c r="BMZ50" s="17"/>
      <c r="BNA50" s="17"/>
      <c r="BNB50" s="17"/>
      <c r="BNC50" s="17"/>
      <c r="BND50" s="17"/>
      <c r="BNE50" s="17"/>
      <c r="BNF50" s="17"/>
      <c r="BNG50" s="17"/>
      <c r="BNH50" s="17"/>
      <c r="BNI50" s="17"/>
      <c r="BNJ50" s="17"/>
      <c r="BNK50" s="17"/>
      <c r="BNL50" s="17"/>
      <c r="BNM50" s="17"/>
      <c r="BNN50" s="17"/>
      <c r="BNO50" s="17"/>
      <c r="BNP50" s="17"/>
      <c r="BNQ50" s="17"/>
      <c r="BNR50" s="17"/>
      <c r="BNS50" s="17"/>
      <c r="BNT50" s="17"/>
      <c r="BNU50" s="17"/>
      <c r="BNV50" s="17"/>
      <c r="BNW50" s="17"/>
      <c r="BNX50" s="17"/>
      <c r="BNY50" s="17"/>
      <c r="BNZ50" s="17"/>
      <c r="BOA50" s="17"/>
      <c r="BOB50" s="17"/>
      <c r="BOC50" s="17"/>
      <c r="BOD50" s="17"/>
      <c r="BOE50" s="17"/>
      <c r="BOF50" s="17"/>
      <c r="BOG50" s="17"/>
      <c r="BOH50" s="17"/>
      <c r="BOI50" s="17"/>
      <c r="BOJ50" s="17"/>
      <c r="BOK50" s="17"/>
      <c r="BOL50" s="17"/>
      <c r="BOM50" s="17"/>
      <c r="BON50" s="17"/>
      <c r="BOO50" s="17"/>
      <c r="BOP50" s="17"/>
      <c r="BOQ50" s="17"/>
      <c r="BOR50" s="17"/>
      <c r="BOS50" s="17"/>
      <c r="BOT50" s="17"/>
      <c r="BOU50" s="17"/>
      <c r="BOV50" s="17"/>
      <c r="BOW50" s="17"/>
      <c r="BOX50" s="17"/>
      <c r="BOY50" s="17"/>
      <c r="BOZ50" s="17"/>
      <c r="BPA50" s="17"/>
      <c r="BPB50" s="17"/>
      <c r="BPC50" s="17"/>
      <c r="BPD50" s="17"/>
      <c r="BPE50" s="17"/>
      <c r="BPF50" s="17"/>
      <c r="BPG50" s="17"/>
      <c r="BPH50" s="17"/>
      <c r="BPI50" s="17"/>
      <c r="BPJ50" s="17"/>
      <c r="BPK50" s="17"/>
      <c r="BPL50" s="17"/>
      <c r="BPM50" s="17"/>
      <c r="BPN50" s="17"/>
      <c r="BPO50" s="17"/>
      <c r="BPP50" s="17"/>
      <c r="BPQ50" s="17"/>
      <c r="BPR50" s="17"/>
      <c r="BPS50" s="17"/>
      <c r="BPT50" s="17"/>
      <c r="BPU50" s="17"/>
      <c r="BPV50" s="17"/>
      <c r="BPW50" s="17"/>
      <c r="BPX50" s="17"/>
      <c r="BPY50" s="17"/>
      <c r="BPZ50" s="17"/>
      <c r="BQA50" s="17"/>
      <c r="BQB50" s="17"/>
      <c r="BQC50" s="17"/>
      <c r="BQD50" s="17"/>
      <c r="BQE50" s="17"/>
      <c r="BQF50" s="17"/>
      <c r="BQG50" s="17"/>
      <c r="BQH50" s="17"/>
      <c r="BQI50" s="17"/>
      <c r="BQJ50" s="17"/>
      <c r="BQK50" s="17"/>
      <c r="BQL50" s="17"/>
      <c r="BQM50" s="17"/>
      <c r="BQN50" s="17"/>
      <c r="BQO50" s="17"/>
      <c r="BQP50" s="17"/>
      <c r="BQQ50" s="17"/>
      <c r="BQR50" s="17"/>
      <c r="BQS50" s="17"/>
      <c r="BQT50" s="17"/>
      <c r="BQU50" s="17"/>
      <c r="BQV50" s="17"/>
      <c r="BQW50" s="17"/>
      <c r="BQX50" s="17"/>
      <c r="BQY50" s="17"/>
      <c r="BQZ50" s="17"/>
      <c r="BRA50" s="17"/>
      <c r="BRB50" s="17"/>
      <c r="BRC50" s="17"/>
      <c r="BRD50" s="17"/>
      <c r="BRE50" s="17"/>
      <c r="BRF50" s="17"/>
      <c r="BRG50" s="17"/>
      <c r="BRH50" s="17"/>
      <c r="BRI50" s="17"/>
      <c r="BRJ50" s="17"/>
      <c r="BRK50" s="17"/>
      <c r="BRL50" s="17"/>
      <c r="BRM50" s="17"/>
      <c r="BRN50" s="17"/>
      <c r="BRO50" s="17"/>
      <c r="BRP50" s="17"/>
      <c r="BRQ50" s="17"/>
      <c r="BRR50" s="17"/>
      <c r="BRS50" s="17"/>
      <c r="BRT50" s="17"/>
      <c r="BRU50" s="17"/>
      <c r="BRV50" s="17"/>
      <c r="BRW50" s="17"/>
      <c r="BRX50" s="17"/>
      <c r="BRY50" s="17"/>
      <c r="BRZ50" s="17"/>
      <c r="BSA50" s="17"/>
      <c r="BSB50" s="17"/>
      <c r="BSC50" s="17"/>
      <c r="BSD50" s="17"/>
      <c r="BSE50" s="17"/>
      <c r="BSF50" s="17"/>
      <c r="BSG50" s="17"/>
      <c r="BSH50" s="17"/>
      <c r="BSI50" s="17"/>
      <c r="BSJ50" s="17"/>
      <c r="BSK50" s="17"/>
      <c r="BSL50" s="17"/>
      <c r="BSM50" s="17"/>
      <c r="BSN50" s="17"/>
      <c r="BSO50" s="17"/>
      <c r="BSP50" s="17"/>
      <c r="BSQ50" s="17"/>
      <c r="BSR50" s="17"/>
      <c r="BSS50" s="17"/>
      <c r="BST50" s="17"/>
      <c r="BSU50" s="17"/>
      <c r="BSV50" s="17"/>
      <c r="BSW50" s="17"/>
      <c r="BSX50" s="17"/>
      <c r="BSY50" s="17"/>
      <c r="BSZ50" s="17"/>
      <c r="BTA50" s="17"/>
      <c r="BTB50" s="17"/>
      <c r="BTC50" s="17"/>
      <c r="BTD50" s="17"/>
      <c r="BTE50" s="17"/>
      <c r="BTF50" s="17"/>
      <c r="BTG50" s="17"/>
      <c r="BTH50" s="17"/>
      <c r="BTI50" s="17"/>
      <c r="BTJ50" s="17"/>
      <c r="BTK50" s="17"/>
      <c r="BTL50" s="17"/>
      <c r="BTM50" s="17"/>
      <c r="BTN50" s="17"/>
      <c r="BTO50" s="17"/>
      <c r="BTP50" s="17"/>
      <c r="BTQ50" s="17"/>
      <c r="BTR50" s="17"/>
      <c r="BTS50" s="17"/>
      <c r="BTT50" s="17"/>
      <c r="BTU50" s="17"/>
      <c r="BTV50" s="17"/>
      <c r="BTW50" s="17"/>
      <c r="BTX50" s="17"/>
      <c r="BTY50" s="17"/>
      <c r="BTZ50" s="17"/>
      <c r="BUA50" s="17"/>
      <c r="BUB50" s="17"/>
      <c r="BUC50" s="17"/>
      <c r="BUD50" s="17"/>
      <c r="BUE50" s="17"/>
      <c r="BUF50" s="17"/>
      <c r="BUG50" s="17"/>
      <c r="BUH50" s="17"/>
      <c r="BUI50" s="17"/>
      <c r="BUJ50" s="17"/>
      <c r="BUK50" s="17"/>
      <c r="BUL50" s="17"/>
      <c r="BUM50" s="17"/>
      <c r="BUN50" s="17"/>
      <c r="BUO50" s="17"/>
      <c r="BUP50" s="17"/>
      <c r="BUQ50" s="17"/>
      <c r="BUR50" s="17"/>
      <c r="BUS50" s="17"/>
      <c r="BUT50" s="17"/>
      <c r="BUU50" s="17"/>
      <c r="BUV50" s="17"/>
      <c r="BUW50" s="17"/>
      <c r="BUX50" s="17"/>
      <c r="BUY50" s="17"/>
      <c r="BUZ50" s="17"/>
      <c r="BVA50" s="17"/>
      <c r="BVB50" s="17"/>
      <c r="BVC50" s="17"/>
      <c r="BVD50" s="17"/>
      <c r="BVE50" s="17"/>
      <c r="BVF50" s="17"/>
      <c r="BVG50" s="17"/>
      <c r="BVH50" s="17"/>
      <c r="BVI50" s="17"/>
      <c r="BVJ50" s="17"/>
      <c r="BVK50" s="17"/>
      <c r="BVL50" s="17"/>
      <c r="BVM50" s="17"/>
      <c r="BVN50" s="17"/>
      <c r="BVO50" s="17"/>
      <c r="BVP50" s="17"/>
      <c r="BVQ50" s="17"/>
      <c r="BVR50" s="17"/>
      <c r="BVS50" s="17"/>
      <c r="BVT50" s="17"/>
      <c r="BVU50" s="17"/>
      <c r="BVV50" s="17"/>
      <c r="BVW50" s="17"/>
      <c r="BVX50" s="17"/>
      <c r="BVY50" s="17"/>
      <c r="BVZ50" s="17"/>
      <c r="BWA50" s="17"/>
      <c r="BWB50" s="17"/>
      <c r="BWC50" s="17"/>
      <c r="BWD50" s="17"/>
      <c r="BWE50" s="17"/>
      <c r="BWF50" s="17"/>
      <c r="BWG50" s="17"/>
      <c r="BWH50" s="17"/>
      <c r="BWI50" s="17"/>
      <c r="BWJ50" s="17"/>
      <c r="BWK50" s="17"/>
      <c r="BWL50" s="17"/>
      <c r="BWM50" s="17"/>
      <c r="BWN50" s="17"/>
      <c r="BWO50" s="17"/>
      <c r="BWP50" s="17"/>
      <c r="BWQ50" s="17"/>
      <c r="BWR50" s="17"/>
      <c r="BWS50" s="17"/>
      <c r="BWT50" s="17"/>
      <c r="BWU50" s="17"/>
      <c r="BWV50" s="17"/>
      <c r="BWW50" s="17"/>
      <c r="BWX50" s="17"/>
      <c r="BWY50" s="17"/>
      <c r="BWZ50" s="17"/>
      <c r="BXA50" s="17"/>
      <c r="BXB50" s="17"/>
      <c r="BXC50" s="17"/>
      <c r="BXD50" s="17"/>
      <c r="BXE50" s="17"/>
      <c r="BXF50" s="17"/>
      <c r="BXG50" s="17"/>
      <c r="BXH50" s="17"/>
      <c r="BXI50" s="17"/>
      <c r="BXJ50" s="17"/>
      <c r="BXK50" s="17"/>
      <c r="BXL50" s="17"/>
      <c r="BXM50" s="17"/>
      <c r="BXN50" s="17"/>
      <c r="BXO50" s="17"/>
      <c r="BXP50" s="17"/>
      <c r="BXQ50" s="17"/>
      <c r="BXR50" s="17"/>
      <c r="BXS50" s="17"/>
      <c r="BXT50" s="17"/>
      <c r="BXU50" s="17"/>
      <c r="BXV50" s="17"/>
      <c r="BXW50" s="17"/>
      <c r="BXX50" s="17"/>
      <c r="BXY50" s="17"/>
      <c r="BXZ50" s="17"/>
      <c r="BYA50" s="17"/>
      <c r="BYB50" s="17"/>
      <c r="BYC50" s="17"/>
      <c r="BYD50" s="17"/>
      <c r="BYE50" s="17"/>
      <c r="BYF50" s="17"/>
      <c r="BYG50" s="17"/>
      <c r="BYH50" s="17"/>
      <c r="BYI50" s="17"/>
      <c r="BYJ50" s="17"/>
      <c r="BYK50" s="17"/>
      <c r="BYL50" s="17"/>
      <c r="BYM50" s="17"/>
      <c r="BYN50" s="17"/>
      <c r="BYO50" s="17"/>
      <c r="BYP50" s="17"/>
      <c r="BYQ50" s="17"/>
      <c r="BYR50" s="17"/>
      <c r="BYS50" s="17"/>
      <c r="BYT50" s="17"/>
      <c r="BYU50" s="17"/>
      <c r="BYV50" s="17"/>
      <c r="BYW50" s="17"/>
      <c r="BYX50" s="17"/>
      <c r="BYY50" s="17"/>
      <c r="BYZ50" s="17"/>
      <c r="BZA50" s="17"/>
      <c r="BZB50" s="17"/>
      <c r="BZC50" s="17"/>
      <c r="BZD50" s="17"/>
      <c r="BZE50" s="17"/>
      <c r="BZF50" s="17"/>
      <c r="BZG50" s="17"/>
      <c r="BZH50" s="17"/>
      <c r="BZI50" s="17"/>
      <c r="BZJ50" s="17"/>
      <c r="BZK50" s="17"/>
      <c r="BZL50" s="17"/>
      <c r="BZM50" s="17"/>
      <c r="BZN50" s="17"/>
      <c r="BZO50" s="17"/>
      <c r="BZP50" s="17"/>
      <c r="BZQ50" s="17"/>
      <c r="BZR50" s="17"/>
      <c r="BZS50" s="17"/>
      <c r="BZT50" s="17"/>
      <c r="BZU50" s="17"/>
      <c r="BZV50" s="17"/>
      <c r="BZW50" s="17"/>
      <c r="BZX50" s="17"/>
      <c r="BZY50" s="17"/>
      <c r="BZZ50" s="17"/>
      <c r="CAA50" s="17"/>
      <c r="CAB50" s="17"/>
      <c r="CAC50" s="17"/>
      <c r="CAD50" s="17"/>
      <c r="CAE50" s="17"/>
      <c r="CAF50" s="17"/>
      <c r="CAG50" s="17"/>
      <c r="CAH50" s="17"/>
      <c r="CAI50" s="17"/>
      <c r="CAJ50" s="17"/>
      <c r="CAK50" s="17"/>
      <c r="CAL50" s="17"/>
      <c r="CAM50" s="17"/>
      <c r="CAN50" s="17"/>
      <c r="CAO50" s="17"/>
      <c r="CAP50" s="17"/>
      <c r="CAQ50" s="17"/>
      <c r="CAR50" s="17"/>
      <c r="CAS50" s="17"/>
      <c r="CAT50" s="17"/>
      <c r="CAU50" s="17"/>
      <c r="CAV50" s="17"/>
      <c r="CAW50" s="17"/>
      <c r="CAX50" s="17"/>
      <c r="CAY50" s="17"/>
      <c r="CAZ50" s="17"/>
      <c r="CBA50" s="17"/>
      <c r="CBB50" s="17"/>
      <c r="CBC50" s="17"/>
      <c r="CBD50" s="17"/>
      <c r="CBE50" s="17"/>
      <c r="CBF50" s="17"/>
      <c r="CBG50" s="17"/>
      <c r="CBH50" s="17"/>
      <c r="CBI50" s="17"/>
      <c r="CBJ50" s="17"/>
      <c r="CBK50" s="17"/>
      <c r="CBL50" s="17"/>
      <c r="CBM50" s="17"/>
      <c r="CBN50" s="17"/>
      <c r="CBO50" s="17"/>
      <c r="CBP50" s="17"/>
      <c r="CBQ50" s="17"/>
      <c r="CBR50" s="17"/>
      <c r="CBS50" s="17"/>
      <c r="CBT50" s="17"/>
      <c r="CBU50" s="17"/>
      <c r="CBV50" s="17"/>
      <c r="CBW50" s="17"/>
      <c r="CBX50" s="17"/>
      <c r="CBY50" s="17"/>
      <c r="CBZ50" s="17"/>
      <c r="CCA50" s="17"/>
      <c r="CCB50" s="17"/>
      <c r="CCC50" s="17"/>
      <c r="CCD50" s="17"/>
      <c r="CCE50" s="17"/>
      <c r="CCF50" s="17"/>
      <c r="CCG50" s="17"/>
      <c r="CCH50" s="17"/>
      <c r="CCI50" s="17"/>
      <c r="CCJ50" s="17"/>
      <c r="CCK50" s="17"/>
      <c r="CCL50" s="17"/>
      <c r="CCM50" s="17"/>
      <c r="CCN50" s="17"/>
      <c r="CCO50" s="17"/>
      <c r="CCP50" s="17"/>
      <c r="CCQ50" s="17"/>
      <c r="CCR50" s="17"/>
      <c r="CCS50" s="17"/>
      <c r="CCT50" s="17"/>
      <c r="CCU50" s="17"/>
      <c r="CCV50" s="17"/>
      <c r="CCW50" s="17"/>
      <c r="CCX50" s="17"/>
      <c r="CCY50" s="17"/>
      <c r="CCZ50" s="17"/>
      <c r="CDA50" s="17"/>
      <c r="CDB50" s="17"/>
      <c r="CDC50" s="17"/>
      <c r="CDD50" s="17"/>
      <c r="CDE50" s="17"/>
      <c r="CDF50" s="17"/>
      <c r="CDG50" s="17"/>
      <c r="CDH50" s="17"/>
      <c r="CDI50" s="17"/>
      <c r="CDJ50" s="17"/>
      <c r="CDK50" s="17"/>
      <c r="CDL50" s="17"/>
      <c r="CDM50" s="17"/>
      <c r="CDN50" s="17"/>
      <c r="CDO50" s="17"/>
      <c r="CDP50" s="17"/>
      <c r="CDQ50" s="17"/>
      <c r="CDR50" s="17"/>
      <c r="CDS50" s="17"/>
      <c r="CDT50" s="17"/>
      <c r="CDU50" s="17"/>
    </row>
    <row r="51">
      <c r="A51" s="14" t="s">
        <v>3133</v>
      </c>
      <c r="B51" s="14" t="s">
        <v>3134</v>
      </c>
      <c r="C51" s="14" t="s">
        <v>2933</v>
      </c>
      <c r="D51" s="14" t="s">
        <v>2934</v>
      </c>
      <c r="E51" s="14" t="s">
        <v>3135</v>
      </c>
      <c r="F51" s="14" t="s">
        <v>2835</v>
      </c>
      <c r="I51" s="14" t="s">
        <v>3136</v>
      </c>
      <c r="J51" s="14" t="s">
        <v>2618</v>
      </c>
      <c r="K51" s="14" t="s">
        <v>2619</v>
      </c>
      <c r="L51" s="17"/>
      <c r="M51" s="17"/>
      <c r="N51" s="14" t="s">
        <v>21</v>
      </c>
      <c r="O51" s="14" t="s">
        <v>21</v>
      </c>
      <c r="P51" s="14" t="s">
        <v>21</v>
      </c>
      <c r="Q51" s="16">
        <v>11.0</v>
      </c>
      <c r="R51" s="16">
        <v>4076798.0</v>
      </c>
      <c r="S51" s="16">
        <v>4076798.0</v>
      </c>
      <c r="T51" s="14" t="s">
        <v>2622</v>
      </c>
      <c r="U51" s="14" t="s">
        <v>2621</v>
      </c>
      <c r="V51" s="14" t="s">
        <v>3137</v>
      </c>
      <c r="W51" s="14" t="s">
        <v>3138</v>
      </c>
      <c r="Z51" s="17"/>
      <c r="AA51" s="17"/>
      <c r="AB51" s="17"/>
      <c r="AC51" s="17"/>
      <c r="AD51" s="16">
        <v>137.0</v>
      </c>
      <c r="AE51" s="22">
        <v>45394.0</v>
      </c>
      <c r="AF51" s="17"/>
      <c r="AG51" s="17"/>
      <c r="AH51" s="17"/>
      <c r="AI51" s="17"/>
      <c r="AJ51" s="17"/>
      <c r="AK51" s="17"/>
      <c r="AL51" s="16">
        <v>64.0</v>
      </c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4" t="s">
        <v>2941</v>
      </c>
      <c r="BB51" s="17"/>
      <c r="BC51" s="17"/>
      <c r="BD51" s="17"/>
      <c r="BE51" s="17"/>
      <c r="BF51" s="17"/>
      <c r="BG51" s="16">
        <v>1.0</v>
      </c>
      <c r="BH51" s="17"/>
      <c r="BI51" s="14" t="s">
        <v>2565</v>
      </c>
      <c r="BJ51" s="17"/>
      <c r="BK51" s="17"/>
      <c r="BL51" s="17"/>
      <c r="BM51" s="16">
        <v>4.63333333</v>
      </c>
      <c r="BN51" s="17"/>
      <c r="BO51" s="17"/>
      <c r="BP51" s="17"/>
      <c r="BQ51" s="17"/>
      <c r="BR51" s="17"/>
      <c r="BS51" s="17"/>
      <c r="BT51" s="16">
        <v>13.6</v>
      </c>
      <c r="BU51" s="14" t="s">
        <v>2567</v>
      </c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17"/>
      <c r="KO51" s="17"/>
      <c r="KP51" s="17"/>
      <c r="KQ51" s="17"/>
      <c r="KR51" s="17"/>
      <c r="KS51" s="17"/>
      <c r="KT51" s="17"/>
      <c r="KU51" s="17"/>
      <c r="KV51" s="17"/>
      <c r="KW51" s="17"/>
      <c r="KX51" s="17"/>
      <c r="KY51" s="17"/>
      <c r="KZ51" s="17"/>
      <c r="LA51" s="17"/>
      <c r="LB51" s="17"/>
      <c r="LC51" s="17"/>
      <c r="LD51" s="17"/>
      <c r="LE51" s="17"/>
      <c r="LF51" s="17"/>
      <c r="LG51" s="17"/>
      <c r="LH51" s="17"/>
      <c r="LI51" s="17"/>
      <c r="LJ51" s="17"/>
      <c r="LK51" s="17"/>
      <c r="LL51" s="17"/>
      <c r="LM51" s="17"/>
      <c r="LN51" s="17"/>
      <c r="LO51" s="17"/>
      <c r="LP51" s="17"/>
      <c r="LQ51" s="17"/>
      <c r="LR51" s="17"/>
      <c r="LS51" s="17"/>
      <c r="LT51" s="17"/>
      <c r="LU51" s="17"/>
      <c r="LV51" s="17"/>
      <c r="LW51" s="17"/>
      <c r="LX51" s="17"/>
      <c r="LY51" s="17"/>
      <c r="LZ51" s="17"/>
      <c r="MA51" s="17"/>
      <c r="MB51" s="17"/>
      <c r="MC51" s="17"/>
      <c r="MD51" s="17"/>
      <c r="ME51" s="17"/>
      <c r="MF51" s="17"/>
      <c r="MG51" s="17"/>
      <c r="MH51" s="17"/>
      <c r="MI51" s="17"/>
      <c r="MJ51" s="17"/>
      <c r="MK51" s="17"/>
      <c r="ML51" s="17"/>
      <c r="MM51" s="17"/>
      <c r="MN51" s="17"/>
      <c r="MO51" s="17"/>
      <c r="MP51" s="17"/>
      <c r="MQ51" s="17"/>
      <c r="MR51" s="17"/>
      <c r="MS51" s="17"/>
      <c r="MT51" s="17"/>
      <c r="MU51" s="17"/>
      <c r="MV51" s="17"/>
      <c r="MW51" s="17"/>
      <c r="MX51" s="17"/>
      <c r="MY51" s="17"/>
      <c r="MZ51" s="17"/>
      <c r="NA51" s="17"/>
      <c r="NB51" s="17"/>
      <c r="NC51" s="17"/>
      <c r="ND51" s="17"/>
      <c r="NE51" s="17"/>
      <c r="NF51" s="17"/>
      <c r="NG51" s="17"/>
      <c r="NH51" s="17"/>
      <c r="NI51" s="17"/>
      <c r="NJ51" s="17"/>
      <c r="NK51" s="17"/>
      <c r="NL51" s="17"/>
      <c r="NM51" s="17"/>
      <c r="NN51" s="17"/>
      <c r="NO51" s="17"/>
      <c r="NP51" s="17"/>
      <c r="NQ51" s="17"/>
      <c r="NR51" s="17"/>
      <c r="NS51" s="17"/>
      <c r="NT51" s="17"/>
      <c r="NU51" s="17"/>
      <c r="NV51" s="17"/>
      <c r="NW51" s="17"/>
      <c r="NX51" s="17"/>
      <c r="NY51" s="17"/>
      <c r="NZ51" s="17"/>
      <c r="OA51" s="17"/>
      <c r="OB51" s="17"/>
      <c r="OC51" s="17"/>
      <c r="OD51" s="17"/>
      <c r="OE51" s="17"/>
      <c r="OF51" s="17"/>
      <c r="OG51" s="17"/>
      <c r="OH51" s="17"/>
      <c r="OI51" s="17"/>
      <c r="OJ51" s="17"/>
      <c r="OK51" s="17"/>
      <c r="OL51" s="17"/>
      <c r="OM51" s="17"/>
      <c r="ON51" s="17"/>
      <c r="OO51" s="17"/>
      <c r="OP51" s="17"/>
      <c r="OQ51" s="17"/>
      <c r="OR51" s="17"/>
      <c r="OS51" s="17"/>
      <c r="OT51" s="17"/>
      <c r="OU51" s="17"/>
      <c r="OV51" s="17"/>
      <c r="OW51" s="17"/>
      <c r="OX51" s="17"/>
      <c r="OY51" s="17"/>
      <c r="OZ51" s="17"/>
      <c r="PA51" s="17"/>
      <c r="PB51" s="17"/>
      <c r="PC51" s="17"/>
      <c r="PD51" s="17"/>
      <c r="PE51" s="17"/>
      <c r="PF51" s="17"/>
      <c r="PG51" s="17"/>
      <c r="PH51" s="17"/>
      <c r="PI51" s="17"/>
      <c r="PJ51" s="17"/>
      <c r="PK51" s="17"/>
      <c r="PL51" s="17"/>
      <c r="PM51" s="17"/>
      <c r="PN51" s="17"/>
      <c r="PO51" s="17"/>
      <c r="PP51" s="17"/>
      <c r="PQ51" s="17"/>
      <c r="PR51" s="17"/>
      <c r="PS51" s="17"/>
      <c r="PT51" s="17"/>
      <c r="PU51" s="17"/>
      <c r="PV51" s="17"/>
      <c r="PW51" s="17"/>
      <c r="PX51" s="17"/>
      <c r="PY51" s="17"/>
      <c r="PZ51" s="17"/>
      <c r="QA51" s="17"/>
      <c r="QB51" s="17"/>
      <c r="QC51" s="17"/>
      <c r="QD51" s="17"/>
      <c r="QE51" s="17"/>
      <c r="QF51" s="17"/>
      <c r="QG51" s="17"/>
      <c r="QH51" s="17"/>
      <c r="QI51" s="17"/>
      <c r="QJ51" s="17"/>
      <c r="QK51" s="17"/>
      <c r="QL51" s="17"/>
      <c r="QM51" s="17"/>
      <c r="QN51" s="17"/>
      <c r="QO51" s="17"/>
      <c r="QP51" s="17"/>
      <c r="QQ51" s="17"/>
      <c r="QR51" s="17"/>
      <c r="QS51" s="17"/>
      <c r="QT51" s="17"/>
      <c r="QU51" s="17"/>
      <c r="QV51" s="17"/>
      <c r="QW51" s="17"/>
      <c r="QX51" s="17"/>
      <c r="QY51" s="17"/>
      <c r="QZ51" s="17"/>
      <c r="RA51" s="17"/>
      <c r="RB51" s="17"/>
      <c r="RC51" s="17"/>
      <c r="RD51" s="17"/>
      <c r="RE51" s="17"/>
      <c r="RF51" s="17"/>
      <c r="RG51" s="17"/>
      <c r="RH51" s="17"/>
      <c r="RI51" s="17"/>
      <c r="RJ51" s="17"/>
      <c r="RK51" s="17"/>
      <c r="RL51" s="17"/>
      <c r="RM51" s="17"/>
      <c r="RN51" s="17"/>
      <c r="RO51" s="17"/>
      <c r="RP51" s="17"/>
      <c r="RQ51" s="17"/>
      <c r="RR51" s="17"/>
      <c r="RS51" s="17"/>
      <c r="RT51" s="17"/>
      <c r="RU51" s="17"/>
      <c r="RV51" s="17"/>
      <c r="RW51" s="17"/>
      <c r="RX51" s="17"/>
      <c r="RY51" s="17"/>
      <c r="RZ51" s="17"/>
      <c r="SA51" s="17"/>
      <c r="SB51" s="17"/>
      <c r="SC51" s="17"/>
      <c r="SD51" s="17"/>
      <c r="SE51" s="17"/>
      <c r="SF51" s="17"/>
      <c r="SG51" s="17"/>
      <c r="SH51" s="17"/>
      <c r="SI51" s="17"/>
      <c r="SJ51" s="17"/>
      <c r="SK51" s="17"/>
      <c r="SL51" s="17"/>
      <c r="SM51" s="17"/>
      <c r="SN51" s="17"/>
      <c r="SO51" s="17"/>
      <c r="SP51" s="17"/>
      <c r="SQ51" s="17"/>
      <c r="SR51" s="17"/>
      <c r="SS51" s="17"/>
      <c r="ST51" s="17"/>
      <c r="SU51" s="17"/>
      <c r="SV51" s="17"/>
      <c r="SW51" s="17"/>
      <c r="SX51" s="17"/>
      <c r="SY51" s="17"/>
      <c r="SZ51" s="17"/>
      <c r="TA51" s="17"/>
      <c r="TB51" s="17"/>
      <c r="TC51" s="17"/>
      <c r="TD51" s="14" t="s">
        <v>3139</v>
      </c>
      <c r="TE51" s="17"/>
      <c r="TF51" s="17"/>
      <c r="TG51" s="17"/>
      <c r="TH51" s="17"/>
      <c r="TI51" s="17"/>
      <c r="TJ51" s="17"/>
      <c r="TK51" s="17"/>
      <c r="TL51" s="17"/>
      <c r="TM51" s="17"/>
      <c r="TN51" s="17"/>
      <c r="TO51" s="17"/>
      <c r="TP51" s="17"/>
      <c r="TQ51" s="17"/>
      <c r="TR51" s="17"/>
      <c r="TS51" s="17"/>
      <c r="TT51" s="17"/>
      <c r="TU51" s="17"/>
      <c r="TV51" s="17"/>
      <c r="TW51" s="17"/>
      <c r="TX51" s="17"/>
      <c r="TY51" s="17"/>
      <c r="TZ51" s="17"/>
      <c r="UA51" s="17"/>
      <c r="UB51" s="17"/>
      <c r="UC51" s="17"/>
      <c r="UD51" s="17"/>
      <c r="UE51" s="17"/>
      <c r="UF51" s="17"/>
      <c r="UG51" s="17"/>
      <c r="UH51" s="17"/>
      <c r="UI51" s="17"/>
      <c r="UJ51" s="17"/>
      <c r="UK51" s="17"/>
      <c r="UL51" s="17"/>
      <c r="UM51" s="17"/>
      <c r="UN51" s="17"/>
      <c r="UO51" s="17"/>
      <c r="UP51" s="17"/>
      <c r="UQ51" s="17"/>
      <c r="UR51" s="17"/>
      <c r="US51" s="17"/>
      <c r="UT51" s="17"/>
      <c r="UU51" s="17"/>
      <c r="UV51" s="17"/>
      <c r="UW51" s="17"/>
      <c r="UX51" s="17"/>
      <c r="UY51" s="17"/>
      <c r="UZ51" s="17"/>
      <c r="VA51" s="17"/>
      <c r="VB51" s="17"/>
      <c r="VC51" s="17"/>
      <c r="VD51" s="17"/>
      <c r="VE51" s="17"/>
      <c r="VF51" s="17"/>
      <c r="VG51" s="17"/>
      <c r="VH51" s="17"/>
      <c r="VI51" s="17"/>
      <c r="VJ51" s="17"/>
      <c r="VK51" s="17"/>
      <c r="VL51" s="17"/>
      <c r="VM51" s="17"/>
      <c r="VN51" s="17"/>
      <c r="VO51" s="17"/>
      <c r="VP51" s="17"/>
      <c r="VQ51" s="17"/>
      <c r="VR51" s="17"/>
      <c r="VS51" s="17"/>
      <c r="VT51" s="17"/>
      <c r="VU51" s="17"/>
      <c r="VV51" s="17"/>
      <c r="VW51" s="17"/>
      <c r="VX51" s="17"/>
      <c r="VY51" s="17"/>
      <c r="VZ51" s="17"/>
      <c r="WA51" s="17"/>
      <c r="WB51" s="17"/>
      <c r="WC51" s="17"/>
      <c r="WD51" s="17"/>
      <c r="WE51" s="17"/>
      <c r="WF51" s="17"/>
      <c r="WG51" s="17"/>
      <c r="WH51" s="17"/>
      <c r="WI51" s="17"/>
      <c r="WJ51" s="17"/>
      <c r="WK51" s="17"/>
      <c r="WL51" s="17"/>
      <c r="WM51" s="17"/>
      <c r="WN51" s="17"/>
      <c r="WO51" s="17"/>
      <c r="WP51" s="17"/>
      <c r="WQ51" s="17"/>
      <c r="WR51" s="17"/>
      <c r="WS51" s="17"/>
      <c r="WT51" s="17"/>
      <c r="WU51" s="17"/>
      <c r="WV51" s="17"/>
      <c r="WW51" s="17"/>
      <c r="WX51" s="17"/>
      <c r="WY51" s="17"/>
      <c r="WZ51" s="17"/>
      <c r="XA51" s="17"/>
      <c r="XB51" s="17"/>
      <c r="XC51" s="17"/>
      <c r="XD51" s="17"/>
      <c r="XE51" s="17"/>
      <c r="XF51" s="17"/>
      <c r="XG51" s="17"/>
      <c r="XH51" s="17"/>
      <c r="XI51" s="17"/>
      <c r="XJ51" s="17"/>
      <c r="XK51" s="17"/>
      <c r="XL51" s="17"/>
      <c r="XM51" s="17"/>
      <c r="XN51" s="17"/>
      <c r="XO51" s="17"/>
      <c r="XP51" s="17"/>
      <c r="XQ51" s="17"/>
      <c r="XR51" s="17"/>
      <c r="XS51" s="17"/>
      <c r="XT51" s="17"/>
      <c r="XU51" s="17"/>
      <c r="XV51" s="17"/>
      <c r="XW51" s="17"/>
      <c r="XX51" s="17"/>
      <c r="XY51" s="17"/>
      <c r="XZ51" s="17"/>
      <c r="YA51" s="17"/>
      <c r="YB51" s="17"/>
      <c r="YC51" s="17"/>
      <c r="YD51" s="17"/>
      <c r="YE51" s="17"/>
      <c r="YF51" s="17"/>
      <c r="YG51" s="17"/>
      <c r="YH51" s="17"/>
      <c r="YI51" s="17"/>
      <c r="YJ51" s="17"/>
      <c r="YK51" s="17"/>
      <c r="YL51" s="17"/>
      <c r="YM51" s="17"/>
      <c r="YN51" s="17"/>
      <c r="YO51" s="17"/>
      <c r="YP51" s="17"/>
      <c r="YQ51" s="17"/>
      <c r="YR51" s="17"/>
      <c r="YS51" s="17"/>
      <c r="YT51" s="17"/>
      <c r="YU51" s="17"/>
      <c r="YV51" s="17"/>
      <c r="YW51" s="17"/>
      <c r="YX51" s="17"/>
      <c r="YY51" s="17"/>
      <c r="YZ51" s="17"/>
      <c r="ZA51" s="17"/>
      <c r="ZB51" s="17"/>
      <c r="ZC51" s="17"/>
      <c r="ZD51" s="17"/>
      <c r="ZE51" s="17"/>
      <c r="ZF51" s="17"/>
      <c r="ZG51" s="17"/>
      <c r="ZH51" s="17"/>
      <c r="ZI51" s="17"/>
      <c r="ZJ51" s="17"/>
      <c r="ZK51" s="17"/>
      <c r="ZL51" s="17"/>
      <c r="ZM51" s="17"/>
      <c r="ZN51" s="17"/>
      <c r="ZO51" s="17"/>
      <c r="ZP51" s="17"/>
      <c r="ZQ51" s="17"/>
      <c r="ZR51" s="17"/>
      <c r="ZS51" s="17"/>
      <c r="ZT51" s="17"/>
      <c r="ZU51" s="17"/>
      <c r="ZV51" s="17"/>
      <c r="ZW51" s="17"/>
      <c r="ZX51" s="17"/>
      <c r="ZY51" s="17"/>
      <c r="ZZ51" s="17"/>
      <c r="AAA51" s="17"/>
      <c r="AAB51" s="17"/>
      <c r="AAC51" s="17"/>
      <c r="AAD51" s="17"/>
      <c r="AAE51" s="17"/>
      <c r="AAF51" s="17"/>
      <c r="AAG51" s="17"/>
      <c r="AAH51" s="17"/>
      <c r="AAI51" s="17"/>
      <c r="AAJ51" s="17"/>
      <c r="AAK51" s="17"/>
      <c r="AAL51" s="17"/>
      <c r="AAM51" s="17"/>
      <c r="AAN51" s="17"/>
      <c r="AAO51" s="17"/>
      <c r="AAP51" s="17"/>
      <c r="AAQ51" s="17"/>
      <c r="AAR51" s="17"/>
      <c r="AAS51" s="17"/>
      <c r="AAT51" s="17"/>
      <c r="AAU51" s="17"/>
      <c r="AAV51" s="17"/>
      <c r="AAW51" s="17"/>
      <c r="AAX51" s="17"/>
      <c r="AAY51" s="17"/>
      <c r="AAZ51" s="17"/>
      <c r="ABA51" s="17"/>
      <c r="ABB51" s="17"/>
      <c r="ABC51" s="17"/>
      <c r="ABD51" s="17"/>
      <c r="ABE51" s="17"/>
      <c r="ABF51" s="17"/>
      <c r="ABG51" s="17"/>
      <c r="ABH51" s="17"/>
      <c r="ABI51" s="17"/>
      <c r="ABJ51" s="17"/>
      <c r="ABK51" s="17"/>
      <c r="ABL51" s="17"/>
      <c r="ABM51" s="17"/>
      <c r="ABN51" s="17"/>
      <c r="ABO51" s="17"/>
      <c r="ABP51" s="17"/>
      <c r="ABQ51" s="17"/>
      <c r="ABR51" s="17"/>
      <c r="ABS51" s="17"/>
      <c r="ABT51" s="17"/>
      <c r="ABU51" s="17"/>
      <c r="ABV51" s="17"/>
      <c r="ABW51" s="17"/>
      <c r="ABX51" s="17"/>
      <c r="ABY51" s="17"/>
      <c r="ABZ51" s="17"/>
      <c r="ACA51" s="17"/>
      <c r="ACB51" s="17"/>
      <c r="ACC51" s="17"/>
      <c r="ACD51" s="17"/>
      <c r="ACE51" s="17"/>
      <c r="ACF51" s="17"/>
      <c r="ACG51" s="17"/>
      <c r="ACH51" s="17"/>
      <c r="ACI51" s="17"/>
      <c r="ACJ51" s="17"/>
      <c r="ACK51" s="17"/>
      <c r="ACL51" s="17"/>
      <c r="ACM51" s="17"/>
      <c r="ACN51" s="17"/>
      <c r="ACO51" s="14" t="s">
        <v>3140</v>
      </c>
      <c r="ACP51" s="16">
        <v>12.55</v>
      </c>
      <c r="ACQ51" s="16">
        <v>4.93</v>
      </c>
      <c r="ACR51" s="17"/>
      <c r="ACS51" s="16">
        <v>397.0</v>
      </c>
      <c r="ACT51" s="14" t="s">
        <v>2574</v>
      </c>
      <c r="ACU51" s="17"/>
      <c r="ACV51" s="17"/>
      <c r="ACW51" s="14" t="s">
        <v>3141</v>
      </c>
      <c r="ACX51" s="14" t="s">
        <v>2574</v>
      </c>
      <c r="ACY51" s="14" t="s">
        <v>3142</v>
      </c>
      <c r="ADB51" s="14" t="s">
        <v>2574</v>
      </c>
      <c r="ADC51" s="17"/>
      <c r="ADD51" s="16">
        <v>10.0</v>
      </c>
      <c r="ADE51" s="16">
        <v>85.0</v>
      </c>
      <c r="ADF51" s="14" t="s">
        <v>2574</v>
      </c>
      <c r="ADG51" s="17"/>
      <c r="ADH51" s="16">
        <v>397.0</v>
      </c>
      <c r="ADI51" s="14" t="s">
        <v>3143</v>
      </c>
      <c r="ADJ51" s="17"/>
      <c r="ADK51" s="17"/>
      <c r="ADL51" s="17"/>
      <c r="ADM51" s="17"/>
      <c r="ADN51" s="17"/>
      <c r="ADO51" s="17"/>
      <c r="ADP51" s="17"/>
      <c r="ADQ51" s="17"/>
      <c r="ADR51" s="17"/>
      <c r="ADS51" s="17"/>
      <c r="ADT51" s="17"/>
      <c r="ADU51" s="17"/>
      <c r="ADV51" s="17"/>
      <c r="ADW51" s="17"/>
      <c r="ADX51" s="17"/>
      <c r="ADY51" s="17"/>
      <c r="ADZ51" s="17"/>
      <c r="AEA51" s="17"/>
      <c r="AEB51" s="17"/>
      <c r="AEC51" s="17"/>
      <c r="AED51" s="17"/>
      <c r="AEE51" s="17"/>
      <c r="AEF51" s="17"/>
      <c r="AEG51" s="17"/>
      <c r="AEH51" s="17"/>
      <c r="AEI51" s="17"/>
      <c r="AEJ51" s="17"/>
      <c r="AEK51" s="17"/>
      <c r="AEL51" s="17"/>
      <c r="AEM51" s="17"/>
      <c r="AEN51" s="17"/>
      <c r="AEO51" s="17"/>
      <c r="AEP51" s="17"/>
      <c r="AEQ51" s="17"/>
      <c r="AER51" s="17"/>
      <c r="AES51" s="17"/>
      <c r="AET51" s="17"/>
      <c r="AEU51" s="17"/>
      <c r="AEV51" s="17"/>
      <c r="AEW51" s="17"/>
      <c r="AEX51" s="17"/>
      <c r="AEY51" s="17"/>
      <c r="AEZ51" s="17"/>
      <c r="AFA51" s="17"/>
      <c r="AFB51" s="17"/>
      <c r="AFC51" s="17"/>
      <c r="AFD51" s="17"/>
      <c r="AFE51" s="17"/>
      <c r="AFF51" s="17"/>
      <c r="AFG51" s="17"/>
      <c r="AFH51" s="17"/>
      <c r="AFI51" s="17"/>
      <c r="AFJ51" s="17"/>
      <c r="AFK51" s="17"/>
      <c r="AFL51" s="17"/>
      <c r="AFM51" s="17"/>
      <c r="AFN51" s="17"/>
      <c r="AFO51" s="17"/>
      <c r="AFP51" s="17"/>
      <c r="AFQ51" s="17"/>
      <c r="AFR51" s="17"/>
      <c r="AFS51" s="17"/>
      <c r="AFT51" s="17"/>
      <c r="AFU51" s="17"/>
      <c r="AFV51" s="17"/>
      <c r="AFW51" s="17"/>
      <c r="AFX51" s="17"/>
      <c r="AFY51" s="17"/>
      <c r="AFZ51" s="17"/>
      <c r="AGA51" s="17"/>
      <c r="AGB51" s="17"/>
      <c r="AGC51" s="17"/>
      <c r="AGD51" s="17"/>
      <c r="AGE51" s="17"/>
      <c r="AGF51" s="17"/>
      <c r="AGG51" s="17"/>
      <c r="AGH51" s="17"/>
      <c r="AGI51" s="17"/>
      <c r="AGJ51" s="17"/>
      <c r="AGK51" s="17"/>
      <c r="AGL51" s="17"/>
      <c r="AGM51" s="17"/>
      <c r="AGN51" s="17"/>
      <c r="AGO51" s="17"/>
      <c r="AGP51" s="17"/>
      <c r="AGQ51" s="17"/>
      <c r="AGR51" s="17"/>
      <c r="AGS51" s="17"/>
      <c r="AGT51" s="17"/>
      <c r="AGU51" s="17"/>
      <c r="AGV51" s="17"/>
      <c r="AGW51" s="17"/>
      <c r="AGX51" s="17"/>
      <c r="AGY51" s="17"/>
      <c r="AGZ51" s="17"/>
      <c r="AHA51" s="17"/>
      <c r="AHB51" s="17"/>
      <c r="AHC51" s="17"/>
      <c r="AHD51" s="17"/>
      <c r="AHE51" s="17"/>
      <c r="AHF51" s="17"/>
      <c r="AHG51" s="17"/>
      <c r="AHH51" s="17"/>
      <c r="AHI51" s="17"/>
      <c r="AHJ51" s="17"/>
      <c r="AHK51" s="17"/>
      <c r="AHL51" s="17"/>
      <c r="AHM51" s="17"/>
      <c r="AHN51" s="17"/>
      <c r="AHO51" s="17"/>
      <c r="AHP51" s="17"/>
      <c r="AHQ51" s="17"/>
      <c r="AHR51" s="17"/>
      <c r="AHS51" s="17"/>
      <c r="AHT51" s="17"/>
      <c r="AHU51" s="17"/>
      <c r="AHV51" s="17"/>
      <c r="AHW51" s="17"/>
      <c r="AHX51" s="17"/>
      <c r="AHY51" s="17"/>
      <c r="AHZ51" s="17"/>
      <c r="AIA51" s="17"/>
      <c r="AIB51" s="17"/>
      <c r="AIC51" s="17"/>
      <c r="AID51" s="17"/>
      <c r="AIE51" s="17"/>
      <c r="AIF51" s="17"/>
      <c r="AIG51" s="17"/>
      <c r="AIH51" s="17"/>
      <c r="AII51" s="17"/>
      <c r="AIJ51" s="17"/>
      <c r="AIK51" s="17"/>
      <c r="AIL51" s="17"/>
      <c r="AIM51" s="17"/>
      <c r="AIN51" s="17"/>
      <c r="AIO51" s="17"/>
      <c r="AIP51" s="17"/>
      <c r="AIQ51" s="17"/>
      <c r="AIR51" s="17"/>
      <c r="AIS51" s="17"/>
      <c r="AIT51" s="17"/>
      <c r="AIU51" s="17"/>
      <c r="AIV51" s="17"/>
      <c r="AIW51" s="17"/>
      <c r="AIX51" s="17"/>
      <c r="AIY51" s="17"/>
      <c r="AIZ51" s="17"/>
      <c r="AJA51" s="17"/>
      <c r="AJB51" s="17"/>
      <c r="AJC51" s="17"/>
      <c r="AJD51" s="17"/>
      <c r="AJE51" s="17"/>
      <c r="AJF51" s="17"/>
      <c r="AJG51" s="17"/>
      <c r="AJH51" s="17"/>
      <c r="AJI51" s="17"/>
      <c r="AJJ51" s="17"/>
      <c r="AJK51" s="17"/>
      <c r="AJL51" s="17"/>
      <c r="AJM51" s="17"/>
      <c r="AJN51" s="17"/>
      <c r="AJO51" s="17"/>
      <c r="AJP51" s="17"/>
      <c r="AJQ51" s="17"/>
      <c r="AJR51" s="17"/>
      <c r="AJS51" s="17"/>
      <c r="AJT51" s="17"/>
      <c r="AJU51" s="17"/>
      <c r="AJV51" s="17"/>
      <c r="AJW51" s="17"/>
      <c r="AJX51" s="17"/>
      <c r="AJY51" s="17"/>
      <c r="AJZ51" s="17"/>
      <c r="AKA51" s="17"/>
      <c r="AKB51" s="17"/>
      <c r="AKC51" s="17"/>
      <c r="AKD51" s="17"/>
      <c r="AKE51" s="17"/>
      <c r="AKF51" s="17"/>
      <c r="AKG51" s="17"/>
      <c r="AKH51" s="17"/>
      <c r="AKI51" s="17"/>
      <c r="AKJ51" s="17"/>
      <c r="AKK51" s="17"/>
      <c r="AKL51" s="17"/>
      <c r="AKM51" s="17"/>
      <c r="AKN51" s="17"/>
      <c r="AKO51" s="17"/>
      <c r="AKP51" s="17"/>
      <c r="AKQ51" s="17"/>
      <c r="AKR51" s="17"/>
      <c r="AKS51" s="17"/>
      <c r="AKT51" s="17"/>
      <c r="AKU51" s="17"/>
      <c r="AKV51" s="17"/>
      <c r="AKW51" s="17"/>
      <c r="AKX51" s="17"/>
      <c r="AKY51" s="17"/>
      <c r="AKZ51" s="17"/>
      <c r="ALA51" s="17"/>
      <c r="ALB51" s="17"/>
      <c r="ALC51" s="17"/>
      <c r="ALD51" s="17"/>
      <c r="ALE51" s="17"/>
      <c r="ALF51" s="17"/>
      <c r="ALG51" s="17"/>
      <c r="ALH51" s="17"/>
      <c r="ALI51" s="17"/>
      <c r="ALJ51" s="17"/>
      <c r="ALK51" s="17"/>
      <c r="ALL51" s="17"/>
      <c r="ALM51" s="17"/>
      <c r="ALN51" s="17"/>
      <c r="ALO51" s="17"/>
      <c r="ALP51" s="17"/>
      <c r="ALQ51" s="17"/>
      <c r="ALR51" s="17"/>
      <c r="ALS51" s="17"/>
      <c r="ALT51" s="17"/>
      <c r="ALU51" s="17"/>
      <c r="ALV51" s="17"/>
      <c r="ALW51" s="17"/>
      <c r="ALX51" s="17"/>
      <c r="ALY51" s="17"/>
      <c r="ALZ51" s="17"/>
      <c r="AMA51" s="17"/>
      <c r="AMB51" s="17"/>
      <c r="AMC51" s="17"/>
      <c r="AMD51" s="17"/>
      <c r="AME51" s="17"/>
      <c r="AMF51" s="17"/>
      <c r="AMG51" s="17"/>
      <c r="AMH51" s="17"/>
      <c r="AMI51" s="17"/>
      <c r="AMJ51" s="17"/>
      <c r="AMK51" s="17"/>
      <c r="AML51" s="17"/>
      <c r="AMM51" s="17"/>
      <c r="AMN51" s="17"/>
      <c r="AMO51" s="17"/>
      <c r="AMP51" s="17"/>
      <c r="AMQ51" s="17"/>
      <c r="AMR51" s="17"/>
      <c r="AMS51" s="17"/>
      <c r="AMT51" s="17"/>
      <c r="AMU51" s="17"/>
      <c r="AMV51" s="17"/>
      <c r="AMW51" s="17"/>
      <c r="AMX51" s="17"/>
      <c r="AMY51" s="17"/>
      <c r="AMZ51" s="17"/>
      <c r="ANA51" s="17"/>
      <c r="ANB51" s="17"/>
      <c r="ANC51" s="17"/>
      <c r="AND51" s="17"/>
      <c r="ANE51" s="17"/>
      <c r="ANF51" s="17"/>
      <c r="ANG51" s="17"/>
      <c r="ANH51" s="17"/>
      <c r="ANI51" s="17"/>
      <c r="ANJ51" s="17"/>
      <c r="ANK51" s="17"/>
      <c r="ANL51" s="17"/>
      <c r="ANM51" s="17"/>
      <c r="ANN51" s="17"/>
      <c r="ANO51" s="17"/>
      <c r="ANP51" s="17"/>
      <c r="ANQ51" s="17"/>
      <c r="ANR51" s="17"/>
      <c r="ANS51" s="17"/>
      <c r="ANT51" s="17"/>
      <c r="ANU51" s="17"/>
      <c r="ANV51" s="17"/>
      <c r="ANW51" s="17"/>
      <c r="ANX51" s="17"/>
      <c r="ANY51" s="17"/>
      <c r="ANZ51" s="17"/>
      <c r="AOA51" s="17"/>
      <c r="AOB51" s="17"/>
      <c r="AOC51" s="17"/>
      <c r="AOD51" s="17"/>
      <c r="AOE51" s="17"/>
      <c r="AOF51" s="17"/>
      <c r="AOG51" s="17"/>
      <c r="AOH51" s="17"/>
      <c r="AOI51" s="17"/>
      <c r="AOJ51" s="17"/>
      <c r="AOK51" s="17"/>
      <c r="AOL51" s="17"/>
      <c r="AOM51" s="17"/>
      <c r="AON51" s="17"/>
      <c r="AOO51" s="17"/>
      <c r="AOP51" s="17"/>
      <c r="AOQ51" s="17"/>
      <c r="AOR51" s="17"/>
      <c r="AOS51" s="17"/>
      <c r="AOT51" s="17"/>
      <c r="AOU51" s="17"/>
      <c r="AOV51" s="17"/>
      <c r="AOW51" s="17"/>
      <c r="AOX51" s="17"/>
      <c r="AOY51" s="17"/>
      <c r="AOZ51" s="17"/>
      <c r="APA51" s="17"/>
      <c r="APB51" s="17"/>
      <c r="APC51" s="17"/>
      <c r="APD51" s="17"/>
      <c r="APE51" s="17"/>
      <c r="APF51" s="17"/>
      <c r="APG51" s="17"/>
      <c r="APH51" s="17"/>
      <c r="API51" s="17"/>
      <c r="APJ51" s="17"/>
      <c r="APK51" s="17"/>
      <c r="APL51" s="17"/>
      <c r="APM51" s="17"/>
      <c r="APN51" s="17"/>
      <c r="APO51" s="17"/>
      <c r="APP51" s="17"/>
      <c r="APQ51" s="17"/>
      <c r="APR51" s="17"/>
      <c r="APS51" s="17"/>
      <c r="APT51" s="17"/>
      <c r="APU51" s="17"/>
      <c r="APV51" s="17"/>
      <c r="APW51" s="17"/>
      <c r="APX51" s="17"/>
      <c r="APY51" s="17"/>
      <c r="APZ51" s="17"/>
      <c r="AQA51" s="17"/>
      <c r="AQB51" s="17"/>
      <c r="AQC51" s="17"/>
      <c r="AQD51" s="17"/>
      <c r="AQE51" s="17"/>
      <c r="AQF51" s="17"/>
      <c r="AQG51" s="17"/>
      <c r="AQH51" s="17"/>
      <c r="AQI51" s="17"/>
      <c r="AQJ51" s="17"/>
      <c r="AQK51" s="17"/>
      <c r="AQL51" s="17"/>
      <c r="AQM51" s="17"/>
      <c r="AQN51" s="17"/>
      <c r="AQO51" s="17"/>
      <c r="AQP51" s="17"/>
      <c r="AQQ51" s="17"/>
      <c r="AQR51" s="17"/>
      <c r="AQS51" s="17"/>
      <c r="AQT51" s="17"/>
      <c r="AQU51" s="17"/>
      <c r="AQV51" s="17"/>
      <c r="AQW51" s="17"/>
      <c r="AQX51" s="17"/>
      <c r="AQY51" s="17"/>
      <c r="AQZ51" s="17"/>
      <c r="ARA51" s="17"/>
      <c r="ARB51" s="17"/>
      <c r="ARC51" s="17"/>
      <c r="ARD51" s="17"/>
      <c r="ARE51" s="17"/>
      <c r="ARF51" s="17"/>
      <c r="ARG51" s="17"/>
      <c r="ARH51" s="17"/>
      <c r="ARI51" s="17"/>
      <c r="ARJ51" s="17"/>
      <c r="ARK51" s="17"/>
      <c r="ARL51" s="17"/>
      <c r="ARM51" s="17"/>
      <c r="ARN51" s="17"/>
      <c r="ARO51" s="17"/>
      <c r="ARP51" s="17"/>
      <c r="ARQ51" s="17"/>
      <c r="ARR51" s="17"/>
      <c r="ARS51" s="17"/>
      <c r="ART51" s="17"/>
      <c r="ARU51" s="17"/>
      <c r="ARV51" s="17"/>
      <c r="ARW51" s="17"/>
      <c r="ARX51" s="17"/>
      <c r="ARY51" s="17"/>
      <c r="ARZ51" s="17"/>
      <c r="ASA51" s="17"/>
      <c r="ASB51" s="17"/>
      <c r="ASC51" s="17"/>
      <c r="ASD51" s="17"/>
      <c r="ASE51" s="17"/>
      <c r="ASF51" s="17"/>
      <c r="ASG51" s="17"/>
      <c r="ASH51" s="17"/>
      <c r="ASI51" s="17"/>
      <c r="ASJ51" s="17"/>
      <c r="ASK51" s="17"/>
      <c r="ASL51" s="17"/>
      <c r="ASM51" s="17"/>
      <c r="ASN51" s="17"/>
      <c r="ASO51" s="17"/>
      <c r="ASP51" s="17"/>
      <c r="ASQ51" s="17"/>
      <c r="ASR51" s="17"/>
      <c r="ASS51" s="17"/>
      <c r="AST51" s="17"/>
      <c r="ASU51" s="17"/>
      <c r="ASV51" s="17"/>
      <c r="ASW51" s="17"/>
      <c r="ASX51" s="17"/>
      <c r="ASY51" s="17"/>
      <c r="ASZ51" s="17"/>
      <c r="ATA51" s="17"/>
      <c r="ATB51" s="17"/>
      <c r="ATC51" s="17"/>
      <c r="ATD51" s="17"/>
      <c r="ATE51" s="17"/>
      <c r="ATF51" s="17"/>
      <c r="ATG51" s="17"/>
      <c r="ATH51" s="17"/>
      <c r="ATI51" s="17"/>
      <c r="ATJ51" s="17"/>
      <c r="ATK51" s="17"/>
      <c r="ATL51" s="17"/>
      <c r="ATM51" s="17"/>
      <c r="ATN51" s="17"/>
      <c r="ATO51" s="17"/>
      <c r="ATP51" s="17"/>
      <c r="ATQ51" s="17"/>
      <c r="ATR51" s="17"/>
      <c r="ATS51" s="17"/>
      <c r="ATT51" s="17"/>
      <c r="ATU51" s="17"/>
      <c r="ATV51" s="17"/>
      <c r="ATW51" s="17"/>
      <c r="ATX51" s="17"/>
      <c r="ATY51" s="17"/>
      <c r="ATZ51" s="17"/>
      <c r="AUA51" s="17"/>
      <c r="AUB51" s="17"/>
      <c r="AUC51" s="17"/>
      <c r="AUD51" s="17"/>
      <c r="AUE51" s="17"/>
      <c r="AUF51" s="17"/>
      <c r="AUG51" s="17"/>
      <c r="AUH51" s="17"/>
      <c r="AUI51" s="17"/>
      <c r="AUJ51" s="17"/>
      <c r="AUK51" s="17"/>
      <c r="AUL51" s="17"/>
      <c r="AUM51" s="17"/>
      <c r="AUN51" s="17"/>
      <c r="AUO51" s="17"/>
      <c r="AUP51" s="17"/>
      <c r="AUQ51" s="17"/>
      <c r="AUR51" s="17"/>
      <c r="AUS51" s="17"/>
      <c r="AUT51" s="17"/>
      <c r="AUU51" s="17"/>
      <c r="AUV51" s="17"/>
      <c r="AUW51" s="17"/>
      <c r="AUX51" s="17"/>
      <c r="AUY51" s="17"/>
      <c r="AUZ51" s="17"/>
      <c r="AVA51" s="17"/>
      <c r="AVB51" s="17"/>
      <c r="AVC51" s="17"/>
      <c r="AVD51" s="17"/>
      <c r="AVE51" s="17"/>
      <c r="AVF51" s="17"/>
      <c r="AVG51" s="17"/>
      <c r="AVH51" s="17"/>
      <c r="AVI51" s="17"/>
      <c r="AVJ51" s="17"/>
      <c r="AVK51" s="17"/>
      <c r="AVL51" s="17"/>
      <c r="AVM51" s="17"/>
      <c r="AVN51" s="17"/>
      <c r="AVO51" s="17"/>
      <c r="AVP51" s="17"/>
      <c r="AVQ51" s="17"/>
      <c r="AVR51" s="17"/>
      <c r="AVS51" s="17"/>
      <c r="AVT51" s="17"/>
      <c r="AVU51" s="17"/>
      <c r="AVV51" s="17"/>
      <c r="AVW51" s="17"/>
      <c r="AVX51" s="17"/>
      <c r="AVY51" s="17"/>
      <c r="AVZ51" s="17"/>
      <c r="AWA51" s="17"/>
      <c r="AWB51" s="17"/>
      <c r="AWC51" s="17"/>
      <c r="AWD51" s="17"/>
      <c r="AWE51" s="17"/>
      <c r="AWF51" s="17"/>
      <c r="AWG51" s="17"/>
      <c r="AWH51" s="17"/>
      <c r="AWI51" s="17"/>
      <c r="AWJ51" s="17"/>
      <c r="AWK51" s="17"/>
      <c r="AWL51" s="17"/>
      <c r="AWM51" s="17"/>
      <c r="AWN51" s="17"/>
      <c r="AWO51" s="17"/>
      <c r="AWP51" s="17"/>
      <c r="AWQ51" s="17"/>
      <c r="AWR51" s="17"/>
      <c r="AWS51" s="17"/>
      <c r="AWT51" s="17"/>
      <c r="AWU51" s="17"/>
      <c r="AWV51" s="17"/>
      <c r="AWW51" s="17"/>
      <c r="AWX51" s="17"/>
      <c r="AWY51" s="17"/>
      <c r="AWZ51" s="17"/>
      <c r="AXA51" s="17"/>
      <c r="AXB51" s="17"/>
      <c r="AXC51" s="17"/>
      <c r="AXD51" s="17"/>
      <c r="AXE51" s="17"/>
      <c r="AXF51" s="17"/>
      <c r="AXG51" s="17"/>
      <c r="AXH51" s="17"/>
      <c r="AXI51" s="17"/>
      <c r="AXJ51" s="17"/>
      <c r="AXK51" s="17"/>
      <c r="AXL51" s="17"/>
      <c r="AXM51" s="17"/>
      <c r="AXN51" s="17"/>
      <c r="AXO51" s="17"/>
      <c r="AXP51" s="17"/>
      <c r="AXQ51" s="17"/>
      <c r="AXR51" s="17"/>
      <c r="AXS51" s="17"/>
      <c r="AXT51" s="17"/>
      <c r="AXU51" s="17"/>
      <c r="AXV51" s="17"/>
      <c r="AXW51" s="17"/>
      <c r="AXX51" s="17"/>
      <c r="AXY51" s="17"/>
      <c r="AXZ51" s="17"/>
      <c r="AYA51" s="17"/>
      <c r="AYB51" s="17"/>
      <c r="AYC51" s="17"/>
      <c r="AYD51" s="17"/>
      <c r="AYE51" s="17"/>
      <c r="AYF51" s="17"/>
      <c r="AYG51" s="17"/>
      <c r="AYH51" s="17"/>
      <c r="AYI51" s="17"/>
      <c r="AYJ51" s="17"/>
      <c r="AYK51" s="17"/>
      <c r="AYL51" s="17"/>
      <c r="AYM51" s="17"/>
      <c r="AYN51" s="17"/>
      <c r="AYO51" s="17"/>
      <c r="AYP51" s="17"/>
      <c r="AYQ51" s="17"/>
      <c r="AYR51" s="17"/>
      <c r="AYS51" s="17"/>
      <c r="AYT51" s="17"/>
      <c r="AYU51" s="17"/>
      <c r="AYV51" s="17"/>
      <c r="AYW51" s="17"/>
      <c r="AYX51" s="17"/>
      <c r="AYY51" s="17"/>
      <c r="AYZ51" s="17"/>
      <c r="AZA51" s="17"/>
      <c r="AZB51" s="17"/>
      <c r="AZC51" s="17"/>
      <c r="AZD51" s="17"/>
      <c r="AZE51" s="17"/>
      <c r="AZF51" s="17"/>
      <c r="AZG51" s="17"/>
      <c r="AZH51" s="17"/>
      <c r="AZI51" s="17"/>
      <c r="AZJ51" s="17"/>
      <c r="AZK51" s="17"/>
      <c r="AZL51" s="17"/>
      <c r="AZM51" s="17"/>
      <c r="AZN51" s="17"/>
      <c r="AZO51" s="17"/>
      <c r="AZP51" s="17"/>
      <c r="AZQ51" s="17"/>
      <c r="AZR51" s="17"/>
      <c r="AZS51" s="17"/>
      <c r="AZT51" s="17"/>
      <c r="AZU51" s="17"/>
      <c r="AZV51" s="17"/>
      <c r="AZW51" s="17"/>
      <c r="AZX51" s="17"/>
      <c r="AZY51" s="17"/>
      <c r="AZZ51" s="17"/>
      <c r="BAA51" s="17"/>
      <c r="BAB51" s="17"/>
      <c r="BAC51" s="17"/>
      <c r="BAD51" s="17"/>
      <c r="BAE51" s="17"/>
      <c r="BAF51" s="17"/>
      <c r="BAG51" s="17"/>
      <c r="BAH51" s="17"/>
      <c r="BAI51" s="17"/>
      <c r="BAJ51" s="17"/>
      <c r="BAK51" s="17"/>
      <c r="BAL51" s="17"/>
      <c r="BAM51" s="17"/>
      <c r="BAN51" s="17"/>
      <c r="BAO51" s="17"/>
      <c r="BAP51" s="17"/>
      <c r="BAQ51" s="17"/>
      <c r="BAR51" s="17"/>
      <c r="BAS51" s="17"/>
      <c r="BAT51" s="17"/>
      <c r="BAU51" s="17"/>
      <c r="BAV51" s="17"/>
      <c r="BAW51" s="17"/>
      <c r="BAX51" s="17"/>
      <c r="BAY51" s="17"/>
      <c r="BAZ51" s="17"/>
      <c r="BBA51" s="17"/>
      <c r="BBB51" s="17"/>
      <c r="BBC51" s="17"/>
      <c r="BBD51" s="17"/>
      <c r="BBE51" s="17"/>
      <c r="BBF51" s="17"/>
      <c r="BBG51" s="17"/>
      <c r="BBH51" s="17"/>
      <c r="BBI51" s="17"/>
      <c r="BBJ51" s="17"/>
      <c r="BBK51" s="17"/>
      <c r="BBL51" s="17"/>
      <c r="BBM51" s="17"/>
      <c r="BBN51" s="17"/>
      <c r="BBO51" s="17"/>
      <c r="BBP51" s="17"/>
      <c r="BBQ51" s="17"/>
      <c r="BBR51" s="17"/>
      <c r="BBS51" s="17"/>
      <c r="BBT51" s="17"/>
      <c r="BBU51" s="17"/>
      <c r="BBV51" s="17"/>
      <c r="BBW51" s="17"/>
      <c r="BBX51" s="17"/>
      <c r="BBY51" s="17"/>
      <c r="BBZ51" s="17"/>
      <c r="BCA51" s="17"/>
      <c r="BCB51" s="17"/>
      <c r="BCC51" s="17"/>
      <c r="BCD51" s="17"/>
      <c r="BCE51" s="17"/>
      <c r="BCF51" s="17"/>
      <c r="BCG51" s="17"/>
      <c r="BCH51" s="17"/>
      <c r="BCI51" s="17"/>
      <c r="BCJ51" s="17"/>
      <c r="BCK51" s="17"/>
      <c r="BCL51" s="17"/>
      <c r="BCM51" s="17"/>
      <c r="BCN51" s="17"/>
      <c r="BCO51" s="17"/>
      <c r="BCP51" s="17"/>
      <c r="BCQ51" s="17"/>
      <c r="BCR51" s="17"/>
      <c r="BCS51" s="17"/>
      <c r="BCT51" s="17"/>
      <c r="BCU51" s="17"/>
      <c r="BCV51" s="17"/>
      <c r="BCW51" s="17"/>
      <c r="BCX51" s="17"/>
      <c r="BCY51" s="17"/>
      <c r="BCZ51" s="17"/>
      <c r="BDA51" s="17"/>
      <c r="BDB51" s="17"/>
      <c r="BDC51" s="17"/>
      <c r="BDD51" s="17"/>
      <c r="BDE51" s="17"/>
      <c r="BDF51" s="17"/>
      <c r="BDG51" s="17"/>
      <c r="BDH51" s="17"/>
      <c r="BDI51" s="17"/>
      <c r="BDJ51" s="17"/>
      <c r="BDK51" s="17"/>
      <c r="BDL51" s="17"/>
      <c r="BDM51" s="17"/>
      <c r="BDN51" s="17"/>
      <c r="BDO51" s="17"/>
      <c r="BDP51" s="17"/>
      <c r="BDQ51" s="17"/>
      <c r="BDR51" s="17"/>
      <c r="BDS51" s="17"/>
      <c r="BDT51" s="17"/>
      <c r="BDU51" s="17"/>
      <c r="BDV51" s="17"/>
      <c r="BDW51" s="17"/>
      <c r="BDX51" s="17"/>
      <c r="BDY51" s="17"/>
      <c r="BDZ51" s="17"/>
      <c r="BEA51" s="17"/>
      <c r="BEB51" s="17"/>
      <c r="BEC51" s="17"/>
      <c r="BED51" s="17"/>
      <c r="BEE51" s="17"/>
      <c r="BEF51" s="17"/>
      <c r="BEG51" s="17"/>
      <c r="BEH51" s="17"/>
      <c r="BEI51" s="17"/>
      <c r="BEJ51" s="17"/>
      <c r="BEK51" s="17"/>
      <c r="BEL51" s="17"/>
      <c r="BEM51" s="17"/>
      <c r="BEN51" s="17"/>
      <c r="BEO51" s="17"/>
      <c r="BEP51" s="17"/>
      <c r="BEQ51" s="17"/>
      <c r="BER51" s="17"/>
      <c r="BES51" s="17"/>
      <c r="BET51" s="17"/>
      <c r="BEU51" s="17"/>
      <c r="BEV51" s="17"/>
      <c r="BEW51" s="17"/>
      <c r="BEX51" s="17"/>
      <c r="BEY51" s="17"/>
      <c r="BEZ51" s="17"/>
      <c r="BFA51" s="17"/>
      <c r="BFB51" s="17"/>
      <c r="BFC51" s="17"/>
      <c r="BFD51" s="17"/>
      <c r="BFE51" s="17"/>
      <c r="BFF51" s="17"/>
      <c r="BFG51" s="17"/>
      <c r="BFH51" s="17"/>
      <c r="BFI51" s="17"/>
      <c r="BFJ51" s="17"/>
      <c r="BFK51" s="17"/>
      <c r="BFL51" s="17"/>
      <c r="BFM51" s="17"/>
      <c r="BFN51" s="17"/>
      <c r="BFO51" s="17"/>
      <c r="BFP51" s="17"/>
      <c r="BFQ51" s="17"/>
      <c r="BFR51" s="17"/>
      <c r="BFS51" s="17"/>
      <c r="BFT51" s="17"/>
      <c r="BFU51" s="17"/>
      <c r="BFV51" s="17"/>
      <c r="BFW51" s="17"/>
      <c r="BFX51" s="17"/>
      <c r="BFY51" s="17"/>
      <c r="BFZ51" s="17"/>
      <c r="BGA51" s="17"/>
      <c r="BGB51" s="17"/>
      <c r="BGC51" s="17"/>
      <c r="BGD51" s="17"/>
      <c r="BGE51" s="17"/>
      <c r="BGF51" s="17"/>
      <c r="BGG51" s="17"/>
      <c r="BGH51" s="17"/>
      <c r="BGI51" s="17"/>
      <c r="BGJ51" s="17"/>
      <c r="BGK51" s="17"/>
      <c r="BGL51" s="17"/>
      <c r="BGM51" s="17"/>
      <c r="BGN51" s="17"/>
      <c r="BGO51" s="17"/>
      <c r="BGP51" s="17"/>
      <c r="BGQ51" s="17"/>
      <c r="BGR51" s="17"/>
      <c r="BGS51" s="17"/>
      <c r="BGT51" s="17"/>
      <c r="BGU51" s="17"/>
      <c r="BGV51" s="17"/>
      <c r="BGW51" s="17"/>
      <c r="BGX51" s="17"/>
      <c r="BGY51" s="17"/>
      <c r="BGZ51" s="17"/>
      <c r="BHA51" s="17"/>
      <c r="BHB51" s="17"/>
      <c r="BHC51" s="17"/>
      <c r="BHD51" s="17"/>
      <c r="BHE51" s="17"/>
      <c r="BHF51" s="17"/>
      <c r="BHG51" s="17"/>
      <c r="BHH51" s="17"/>
      <c r="BHI51" s="17"/>
      <c r="BHJ51" s="17"/>
      <c r="BHK51" s="17"/>
      <c r="BHL51" s="17"/>
      <c r="BHM51" s="17"/>
      <c r="BHN51" s="17"/>
      <c r="BHO51" s="17"/>
      <c r="BHP51" s="17"/>
      <c r="BHQ51" s="17"/>
      <c r="BHR51" s="17"/>
      <c r="BHS51" s="17"/>
      <c r="BHT51" s="17"/>
      <c r="BHU51" s="17"/>
      <c r="BHV51" s="17"/>
      <c r="BHW51" s="17"/>
      <c r="BHX51" s="17"/>
      <c r="BHY51" s="17"/>
      <c r="BHZ51" s="17"/>
      <c r="BIA51" s="17"/>
      <c r="BIB51" s="17"/>
      <c r="BIC51" s="17"/>
      <c r="BID51" s="17"/>
      <c r="BIE51" s="17"/>
      <c r="BIF51" s="17"/>
      <c r="BIG51" s="17"/>
      <c r="BIH51" s="17"/>
      <c r="BII51" s="17"/>
      <c r="BIJ51" s="17"/>
      <c r="BIK51" s="17"/>
      <c r="BIL51" s="17"/>
      <c r="BIM51" s="17"/>
      <c r="BIN51" s="17"/>
      <c r="BIO51" s="17"/>
      <c r="BIP51" s="17"/>
      <c r="BIQ51" s="17"/>
      <c r="BIR51" s="17"/>
      <c r="BIS51" s="17"/>
      <c r="BIT51" s="17"/>
      <c r="BIU51" s="17"/>
      <c r="BIV51" s="17"/>
      <c r="BIW51" s="17"/>
      <c r="BIX51" s="17"/>
      <c r="BIY51" s="17"/>
      <c r="BIZ51" s="17"/>
      <c r="BJA51" s="17"/>
      <c r="BJB51" s="17"/>
      <c r="BJC51" s="17"/>
      <c r="BJD51" s="17"/>
      <c r="BJE51" s="17"/>
      <c r="BJF51" s="17"/>
      <c r="BJG51" s="17"/>
      <c r="BJH51" s="17"/>
      <c r="BJI51" s="17"/>
      <c r="BJJ51" s="17"/>
      <c r="BJK51" s="17"/>
      <c r="BJL51" s="17"/>
      <c r="BJM51" s="17"/>
      <c r="BJN51" s="17"/>
      <c r="BJO51" s="17"/>
      <c r="BJP51" s="17"/>
      <c r="BJQ51" s="17"/>
      <c r="BJR51" s="17"/>
      <c r="BJS51" s="17"/>
      <c r="BJT51" s="17"/>
      <c r="BJU51" s="17"/>
      <c r="BJV51" s="17"/>
      <c r="BJW51" s="17"/>
      <c r="BJX51" s="17"/>
      <c r="BJY51" s="17"/>
      <c r="BJZ51" s="17"/>
      <c r="BKA51" s="17"/>
      <c r="BKB51" s="17"/>
      <c r="BKC51" s="17"/>
      <c r="BKD51" s="17"/>
      <c r="BKE51" s="17"/>
      <c r="BKF51" s="17"/>
      <c r="BKG51" s="17"/>
      <c r="BKH51" s="17"/>
      <c r="BKI51" s="17"/>
      <c r="BKJ51" s="17"/>
      <c r="BKK51" s="17"/>
      <c r="BKL51" s="17"/>
      <c r="BKM51" s="17"/>
      <c r="BKN51" s="17"/>
      <c r="BKO51" s="17"/>
      <c r="BKP51" s="17"/>
      <c r="BKQ51" s="17"/>
      <c r="BKR51" s="17"/>
      <c r="BKS51" s="17"/>
      <c r="BKT51" s="17"/>
      <c r="BKU51" s="17"/>
      <c r="BKV51" s="17"/>
      <c r="BKW51" s="17"/>
      <c r="BKX51" s="17"/>
      <c r="BKY51" s="17"/>
      <c r="BKZ51" s="17"/>
      <c r="BLA51" s="17"/>
      <c r="BLB51" s="17"/>
      <c r="BLC51" s="17"/>
      <c r="BLD51" s="17"/>
      <c r="BLE51" s="17"/>
      <c r="BLF51" s="17"/>
      <c r="BLG51" s="17"/>
      <c r="BLH51" s="17"/>
      <c r="BLI51" s="17"/>
      <c r="BLJ51" s="17"/>
      <c r="BLK51" s="17"/>
      <c r="BLL51" s="17"/>
      <c r="BLM51" s="17"/>
      <c r="BLN51" s="17"/>
      <c r="BLO51" s="17"/>
      <c r="BLP51" s="17"/>
      <c r="BLQ51" s="17"/>
      <c r="BLR51" s="17"/>
      <c r="BLS51" s="17"/>
      <c r="BLT51" s="17"/>
      <c r="BLU51" s="17"/>
      <c r="BLV51" s="17"/>
      <c r="BLW51" s="17"/>
      <c r="BLX51" s="17"/>
      <c r="BLY51" s="17"/>
      <c r="BLZ51" s="17"/>
      <c r="BMA51" s="17"/>
      <c r="BMB51" s="17"/>
      <c r="BMC51" s="17"/>
      <c r="BMD51" s="17"/>
      <c r="BME51" s="17"/>
      <c r="BMF51" s="17"/>
      <c r="BMG51" s="17"/>
      <c r="BMH51" s="17"/>
      <c r="BMI51" s="17"/>
      <c r="BMJ51" s="17"/>
      <c r="BMK51" s="17"/>
      <c r="BML51" s="17"/>
      <c r="BMM51" s="17"/>
      <c r="BMN51" s="17"/>
      <c r="BMO51" s="17"/>
      <c r="BMP51" s="17"/>
      <c r="BMQ51" s="17"/>
      <c r="BMR51" s="17"/>
      <c r="BMS51" s="17"/>
      <c r="BMT51" s="17"/>
      <c r="BMU51" s="17"/>
      <c r="BMV51" s="17"/>
      <c r="BMW51" s="17"/>
      <c r="BMX51" s="17"/>
      <c r="BMY51" s="17"/>
      <c r="BMZ51" s="17"/>
      <c r="BNA51" s="17"/>
      <c r="BNB51" s="17"/>
      <c r="BNC51" s="17"/>
      <c r="BND51" s="17"/>
      <c r="BNE51" s="17"/>
      <c r="BNF51" s="17"/>
      <c r="BNG51" s="17"/>
      <c r="BNH51" s="17"/>
      <c r="BNI51" s="17"/>
      <c r="BNJ51" s="17"/>
      <c r="BNK51" s="17"/>
      <c r="BNL51" s="17"/>
      <c r="BNM51" s="17"/>
      <c r="BNN51" s="17"/>
      <c r="BNO51" s="17"/>
      <c r="BNP51" s="17"/>
      <c r="BNQ51" s="17"/>
      <c r="BNR51" s="17"/>
      <c r="BNS51" s="17"/>
      <c r="BNT51" s="17"/>
      <c r="BNU51" s="17"/>
      <c r="BNV51" s="17"/>
      <c r="BNW51" s="17"/>
      <c r="BNX51" s="17"/>
      <c r="BNY51" s="17"/>
      <c r="BNZ51" s="17"/>
      <c r="BOA51" s="17"/>
      <c r="BOB51" s="17"/>
      <c r="BOC51" s="17"/>
      <c r="BOD51" s="17"/>
      <c r="BOE51" s="17"/>
      <c r="BOF51" s="17"/>
      <c r="BOG51" s="17"/>
      <c r="BOH51" s="17"/>
      <c r="BOI51" s="17"/>
      <c r="BOJ51" s="17"/>
      <c r="BOK51" s="17"/>
      <c r="BOL51" s="17"/>
      <c r="BOM51" s="17"/>
      <c r="BON51" s="17"/>
      <c r="BOO51" s="17"/>
      <c r="BOP51" s="17"/>
      <c r="BOQ51" s="17"/>
      <c r="BOR51" s="17"/>
      <c r="BOS51" s="17"/>
      <c r="BOT51" s="17"/>
      <c r="BOU51" s="17"/>
      <c r="BOV51" s="17"/>
      <c r="BOW51" s="17"/>
      <c r="BOX51" s="17"/>
      <c r="BOY51" s="17"/>
      <c r="BOZ51" s="17"/>
      <c r="BPA51" s="17"/>
      <c r="BPB51" s="17"/>
      <c r="BPC51" s="17"/>
      <c r="BPD51" s="17"/>
      <c r="BPE51" s="17"/>
      <c r="BPF51" s="17"/>
      <c r="BPG51" s="17"/>
      <c r="BPH51" s="17"/>
      <c r="BPI51" s="17"/>
      <c r="BPJ51" s="17"/>
      <c r="BPK51" s="17"/>
      <c r="BPL51" s="17"/>
      <c r="BPM51" s="17"/>
      <c r="BPN51" s="17"/>
      <c r="BPO51" s="17"/>
      <c r="BPP51" s="17"/>
      <c r="BPQ51" s="17"/>
      <c r="BPR51" s="17"/>
      <c r="BPS51" s="17"/>
      <c r="BPT51" s="17"/>
      <c r="BPU51" s="17"/>
      <c r="BPV51" s="17"/>
      <c r="BPW51" s="17"/>
      <c r="BPX51" s="17"/>
      <c r="BPY51" s="17"/>
      <c r="BPZ51" s="17"/>
      <c r="BQA51" s="17"/>
      <c r="BQB51" s="17"/>
      <c r="BQC51" s="17"/>
      <c r="BQD51" s="17"/>
      <c r="BQE51" s="17"/>
      <c r="BQF51" s="17"/>
      <c r="BQG51" s="17"/>
      <c r="BQH51" s="17"/>
      <c r="BQI51" s="17"/>
      <c r="BQJ51" s="17"/>
      <c r="BQK51" s="17"/>
      <c r="BQL51" s="17"/>
      <c r="BQM51" s="17"/>
      <c r="BQN51" s="17"/>
      <c r="BQO51" s="17"/>
      <c r="BQP51" s="17"/>
      <c r="BQQ51" s="17"/>
      <c r="BQR51" s="17"/>
      <c r="BQS51" s="17"/>
      <c r="BQT51" s="17"/>
      <c r="BQU51" s="17"/>
      <c r="BQV51" s="17"/>
      <c r="BQW51" s="17"/>
      <c r="BQX51" s="17"/>
      <c r="BQY51" s="17"/>
      <c r="BQZ51" s="17"/>
      <c r="BRA51" s="17"/>
      <c r="BRB51" s="17"/>
      <c r="BRC51" s="17"/>
      <c r="BRD51" s="17"/>
      <c r="BRE51" s="17"/>
      <c r="BRF51" s="17"/>
      <c r="BRG51" s="17"/>
      <c r="BRH51" s="17"/>
      <c r="BRI51" s="17"/>
      <c r="BRJ51" s="17"/>
      <c r="BRK51" s="17"/>
      <c r="BRL51" s="17"/>
      <c r="BRM51" s="17"/>
      <c r="BRN51" s="17"/>
      <c r="BRO51" s="17"/>
      <c r="BRP51" s="17"/>
      <c r="BRQ51" s="17"/>
      <c r="BRR51" s="17"/>
      <c r="BRS51" s="17"/>
      <c r="BRT51" s="17"/>
      <c r="BRU51" s="17"/>
      <c r="BRV51" s="17"/>
      <c r="BRW51" s="17"/>
      <c r="BRX51" s="17"/>
      <c r="BRY51" s="17"/>
      <c r="BRZ51" s="17"/>
      <c r="BSA51" s="17"/>
      <c r="BSB51" s="17"/>
      <c r="BSC51" s="17"/>
      <c r="BSD51" s="17"/>
      <c r="BSE51" s="17"/>
      <c r="BSF51" s="17"/>
      <c r="BSG51" s="17"/>
      <c r="BSH51" s="17"/>
      <c r="BSI51" s="17"/>
      <c r="BSJ51" s="17"/>
      <c r="BSK51" s="17"/>
      <c r="BSL51" s="17"/>
      <c r="BSM51" s="17"/>
      <c r="BSN51" s="17"/>
      <c r="BSO51" s="17"/>
      <c r="BSP51" s="17"/>
      <c r="BSQ51" s="17"/>
      <c r="BSR51" s="17"/>
      <c r="BSS51" s="17"/>
      <c r="BST51" s="17"/>
      <c r="BSU51" s="17"/>
      <c r="BSV51" s="17"/>
      <c r="BSW51" s="17"/>
      <c r="BSX51" s="17"/>
      <c r="BSY51" s="17"/>
      <c r="BSZ51" s="17"/>
      <c r="BTA51" s="17"/>
      <c r="BTB51" s="17"/>
      <c r="BTC51" s="17"/>
      <c r="BTD51" s="17"/>
      <c r="BTE51" s="17"/>
      <c r="BTF51" s="17"/>
      <c r="BTG51" s="17"/>
      <c r="BTH51" s="17"/>
      <c r="BTI51" s="17"/>
      <c r="BTJ51" s="17"/>
      <c r="BTK51" s="17"/>
      <c r="BTL51" s="17"/>
      <c r="BTM51" s="17"/>
      <c r="BTN51" s="17"/>
      <c r="BTO51" s="17"/>
      <c r="BTP51" s="17"/>
      <c r="BTQ51" s="17"/>
      <c r="BTR51" s="17"/>
      <c r="BTS51" s="17"/>
      <c r="BTT51" s="17"/>
      <c r="BTU51" s="17"/>
      <c r="BTV51" s="17"/>
      <c r="BTW51" s="17"/>
      <c r="BTX51" s="17"/>
      <c r="BTY51" s="17"/>
      <c r="BTZ51" s="17"/>
      <c r="BUA51" s="17"/>
      <c r="BUB51" s="17"/>
      <c r="BUC51" s="17"/>
      <c r="BUD51" s="17"/>
      <c r="BUE51" s="17"/>
      <c r="BUF51" s="17"/>
      <c r="BUG51" s="17"/>
      <c r="BUH51" s="17"/>
      <c r="BUI51" s="17"/>
      <c r="BUJ51" s="17"/>
      <c r="BUK51" s="17"/>
      <c r="BUL51" s="17"/>
      <c r="BUM51" s="17"/>
      <c r="BUN51" s="17"/>
      <c r="BUO51" s="17"/>
      <c r="BUP51" s="17"/>
      <c r="BUQ51" s="17"/>
      <c r="BUR51" s="17"/>
      <c r="BUS51" s="17"/>
      <c r="BUT51" s="17"/>
      <c r="BUU51" s="17"/>
      <c r="BUV51" s="17"/>
      <c r="BUW51" s="17"/>
      <c r="BUX51" s="17"/>
      <c r="BUY51" s="17"/>
      <c r="BUZ51" s="17"/>
      <c r="BVA51" s="17"/>
      <c r="BVB51" s="17"/>
      <c r="BVC51" s="17"/>
      <c r="BVD51" s="17"/>
      <c r="BVE51" s="17"/>
      <c r="BVF51" s="17"/>
      <c r="BVG51" s="17"/>
      <c r="BVH51" s="17"/>
      <c r="BVI51" s="17"/>
      <c r="BVJ51" s="17"/>
      <c r="BVK51" s="17"/>
      <c r="BVL51" s="17"/>
      <c r="BVM51" s="17"/>
      <c r="BVN51" s="17"/>
      <c r="BVO51" s="17"/>
      <c r="BVP51" s="17"/>
      <c r="BVQ51" s="17"/>
      <c r="BVR51" s="17"/>
      <c r="BVS51" s="17"/>
      <c r="BVT51" s="17"/>
      <c r="BVU51" s="17"/>
      <c r="BVV51" s="17"/>
      <c r="BVW51" s="17"/>
      <c r="BVX51" s="17"/>
      <c r="BVY51" s="17"/>
      <c r="BVZ51" s="17"/>
      <c r="BWA51" s="17"/>
      <c r="BWB51" s="17"/>
      <c r="BWC51" s="17"/>
      <c r="BWD51" s="17"/>
      <c r="BWE51" s="17"/>
      <c r="BWF51" s="17"/>
      <c r="BWG51" s="17"/>
      <c r="BWH51" s="17"/>
      <c r="BWI51" s="17"/>
      <c r="BWJ51" s="17"/>
      <c r="BWK51" s="17"/>
      <c r="BWL51" s="17"/>
      <c r="BWM51" s="17"/>
      <c r="BWN51" s="17"/>
      <c r="BWO51" s="17"/>
      <c r="BWP51" s="17"/>
      <c r="BWQ51" s="17"/>
      <c r="BWR51" s="17"/>
      <c r="BWS51" s="17"/>
      <c r="BWT51" s="17"/>
      <c r="BWU51" s="17"/>
      <c r="BWV51" s="17"/>
      <c r="BWW51" s="17"/>
      <c r="BWX51" s="17"/>
      <c r="BWY51" s="17"/>
      <c r="BWZ51" s="17"/>
      <c r="BXA51" s="17"/>
      <c r="BXB51" s="17"/>
      <c r="BXC51" s="17"/>
      <c r="BXD51" s="17"/>
      <c r="BXE51" s="17"/>
      <c r="BXF51" s="17"/>
      <c r="BXG51" s="17"/>
      <c r="BXH51" s="17"/>
      <c r="BXI51" s="17"/>
      <c r="BXJ51" s="17"/>
      <c r="BXK51" s="17"/>
      <c r="BXL51" s="17"/>
      <c r="BXM51" s="17"/>
      <c r="BXN51" s="17"/>
      <c r="BXO51" s="17"/>
      <c r="BXP51" s="17"/>
      <c r="BXQ51" s="17"/>
      <c r="BXR51" s="17"/>
      <c r="BXS51" s="17"/>
      <c r="BXT51" s="17"/>
      <c r="BXU51" s="17"/>
      <c r="BXV51" s="17"/>
      <c r="BXW51" s="17"/>
      <c r="BXX51" s="17"/>
      <c r="BXY51" s="17"/>
      <c r="BXZ51" s="17"/>
      <c r="BYA51" s="17"/>
      <c r="BYB51" s="17"/>
      <c r="BYC51" s="17"/>
      <c r="BYD51" s="17"/>
      <c r="BYE51" s="17"/>
      <c r="BYF51" s="17"/>
      <c r="BYG51" s="17"/>
      <c r="BYH51" s="17"/>
      <c r="BYI51" s="17"/>
      <c r="BYJ51" s="17"/>
      <c r="BYK51" s="17"/>
      <c r="BYL51" s="17"/>
      <c r="BYM51" s="17"/>
      <c r="BYN51" s="17"/>
      <c r="BYO51" s="17"/>
      <c r="BYP51" s="17"/>
      <c r="BYQ51" s="17"/>
      <c r="BYR51" s="17"/>
      <c r="BYS51" s="17"/>
      <c r="BYT51" s="17"/>
      <c r="BYU51" s="17"/>
      <c r="BYV51" s="17"/>
      <c r="BYW51" s="17"/>
      <c r="BYX51" s="17"/>
      <c r="BYY51" s="17"/>
      <c r="BYZ51" s="17"/>
      <c r="BZA51" s="17"/>
      <c r="BZB51" s="17"/>
      <c r="BZC51" s="17"/>
      <c r="BZD51" s="17"/>
      <c r="BZE51" s="17"/>
      <c r="BZF51" s="17"/>
      <c r="BZG51" s="17"/>
      <c r="BZH51" s="17"/>
      <c r="BZI51" s="17"/>
      <c r="BZJ51" s="17"/>
      <c r="BZK51" s="17"/>
      <c r="BZL51" s="17"/>
      <c r="BZM51" s="17"/>
      <c r="BZN51" s="17"/>
      <c r="BZO51" s="17"/>
      <c r="BZP51" s="17"/>
      <c r="BZQ51" s="17"/>
      <c r="BZR51" s="17"/>
      <c r="BZS51" s="17"/>
      <c r="BZT51" s="17"/>
      <c r="BZU51" s="17"/>
      <c r="BZV51" s="17"/>
      <c r="BZW51" s="17"/>
      <c r="BZX51" s="17"/>
      <c r="BZY51" s="17"/>
      <c r="BZZ51" s="17"/>
      <c r="CAA51" s="17"/>
      <c r="CAB51" s="17"/>
      <c r="CAC51" s="17"/>
      <c r="CAD51" s="17"/>
      <c r="CAE51" s="17"/>
      <c r="CAF51" s="17"/>
      <c r="CAG51" s="17"/>
      <c r="CAH51" s="17"/>
      <c r="CAI51" s="17"/>
      <c r="CAJ51" s="17"/>
      <c r="CAK51" s="17"/>
      <c r="CAL51" s="17"/>
      <c r="CAM51" s="17"/>
      <c r="CAN51" s="17"/>
      <c r="CAO51" s="17"/>
      <c r="CAP51" s="17"/>
      <c r="CAQ51" s="17"/>
      <c r="CAR51" s="17"/>
      <c r="CAS51" s="17"/>
      <c r="CAT51" s="17"/>
      <c r="CAU51" s="17"/>
      <c r="CAV51" s="17"/>
      <c r="CAW51" s="17"/>
      <c r="CAX51" s="17"/>
      <c r="CAY51" s="17"/>
      <c r="CAZ51" s="17"/>
      <c r="CBA51" s="17"/>
      <c r="CBB51" s="17"/>
      <c r="CBC51" s="17"/>
      <c r="CBD51" s="17"/>
      <c r="CBE51" s="17"/>
      <c r="CBF51" s="17"/>
      <c r="CBG51" s="17"/>
      <c r="CBH51" s="17"/>
      <c r="CBI51" s="17"/>
      <c r="CBJ51" s="17"/>
      <c r="CBK51" s="17"/>
      <c r="CBL51" s="17"/>
      <c r="CBM51" s="17"/>
      <c r="CBN51" s="17"/>
      <c r="CBO51" s="17"/>
      <c r="CBP51" s="17"/>
      <c r="CBQ51" s="17"/>
      <c r="CBR51" s="17"/>
      <c r="CBS51" s="17"/>
      <c r="CBT51" s="17"/>
      <c r="CBU51" s="17"/>
      <c r="CBV51" s="17"/>
      <c r="CBW51" s="17"/>
      <c r="CBX51" s="17"/>
      <c r="CBY51" s="17"/>
      <c r="CBZ51" s="17"/>
      <c r="CCA51" s="17"/>
      <c r="CCB51" s="17"/>
      <c r="CCC51" s="17"/>
      <c r="CCD51" s="17"/>
      <c r="CCE51" s="17"/>
      <c r="CCF51" s="17"/>
      <c r="CCG51" s="17"/>
      <c r="CCH51" s="17"/>
      <c r="CCI51" s="17"/>
      <c r="CCJ51" s="17"/>
      <c r="CCK51" s="17"/>
      <c r="CCL51" s="17"/>
      <c r="CCM51" s="17"/>
      <c r="CCN51" s="17"/>
      <c r="CCO51" s="17"/>
      <c r="CCP51" s="17"/>
      <c r="CCQ51" s="17"/>
      <c r="CCR51" s="17"/>
      <c r="CCS51" s="17"/>
      <c r="CCT51" s="17"/>
      <c r="CCU51" s="17"/>
      <c r="CCV51" s="17"/>
      <c r="CCW51" s="17"/>
      <c r="CCX51" s="17"/>
      <c r="CCY51" s="17"/>
      <c r="CCZ51" s="17"/>
      <c r="CDA51" s="17"/>
      <c r="CDB51" s="17"/>
      <c r="CDC51" s="17"/>
      <c r="CDD51" s="17"/>
      <c r="CDE51" s="17"/>
      <c r="CDF51" s="17"/>
      <c r="CDG51" s="17"/>
      <c r="CDH51" s="17"/>
      <c r="CDI51" s="17"/>
      <c r="CDJ51" s="17"/>
      <c r="CDK51" s="17"/>
      <c r="CDL51" s="17"/>
      <c r="CDM51" s="17"/>
      <c r="CDN51" s="17"/>
      <c r="CDO51" s="17"/>
      <c r="CDP51" s="17"/>
      <c r="CDQ51" s="17"/>
      <c r="CDR51" s="17"/>
      <c r="CDS51" s="17"/>
      <c r="CDT51" s="17"/>
      <c r="CDU51" s="17"/>
    </row>
    <row r="52">
      <c r="A52" s="14" t="s">
        <v>2744</v>
      </c>
      <c r="B52" s="14" t="s">
        <v>3144</v>
      </c>
      <c r="C52" s="14" t="s">
        <v>2614</v>
      </c>
      <c r="D52" s="14" t="s">
        <v>2615</v>
      </c>
      <c r="E52" s="14" t="s">
        <v>3145</v>
      </c>
      <c r="F52" s="14" t="s">
        <v>2835</v>
      </c>
      <c r="I52" s="14" t="s">
        <v>3146</v>
      </c>
      <c r="J52" s="14" t="s">
        <v>2618</v>
      </c>
      <c r="K52" s="14" t="s">
        <v>2619</v>
      </c>
      <c r="L52" s="14" t="s">
        <v>2658</v>
      </c>
      <c r="M52" s="16">
        <v>2.0</v>
      </c>
      <c r="N52" s="14" t="s">
        <v>2690</v>
      </c>
      <c r="O52" s="14" t="s">
        <v>2690</v>
      </c>
      <c r="P52" s="14" t="s">
        <v>2690</v>
      </c>
      <c r="Q52" s="16">
        <v>11.0</v>
      </c>
      <c r="R52" s="16">
        <v>4107730.0</v>
      </c>
      <c r="S52" s="16">
        <v>4107730.0</v>
      </c>
      <c r="T52" s="14" t="s">
        <v>2622</v>
      </c>
      <c r="U52" s="14" t="s">
        <v>2621</v>
      </c>
      <c r="V52" s="14" t="s">
        <v>3147</v>
      </c>
      <c r="W52" s="14" t="s">
        <v>3148</v>
      </c>
      <c r="X52" s="16">
        <v>0.19</v>
      </c>
      <c r="Y52" s="17"/>
      <c r="Z52" s="16">
        <v>11.0</v>
      </c>
      <c r="AA52" s="16">
        <v>47.0</v>
      </c>
      <c r="AB52" s="17"/>
      <c r="AC52" s="16">
        <v>59.0</v>
      </c>
      <c r="AD52" s="16">
        <v>15806.0</v>
      </c>
      <c r="AE52" s="22">
        <v>45608.0</v>
      </c>
      <c r="AF52" s="17"/>
      <c r="AG52" s="14" t="s">
        <v>2876</v>
      </c>
      <c r="AI52" s="17"/>
      <c r="AJ52" s="17"/>
      <c r="AK52" s="17"/>
      <c r="AL52" s="16">
        <v>68.0</v>
      </c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4" t="s">
        <v>2625</v>
      </c>
      <c r="BB52" s="17"/>
      <c r="BC52" s="17"/>
      <c r="BD52" s="17"/>
      <c r="BE52" s="17"/>
      <c r="BF52" s="14" t="s">
        <v>2574</v>
      </c>
      <c r="BG52" s="16">
        <v>1.0</v>
      </c>
      <c r="BH52" s="14" t="s">
        <v>1447</v>
      </c>
      <c r="BI52" s="14" t="s">
        <v>2594</v>
      </c>
      <c r="BJ52" s="14" t="s">
        <v>2566</v>
      </c>
      <c r="BK52" s="17"/>
      <c r="BL52" s="17"/>
      <c r="BM52" s="16">
        <v>1052.2</v>
      </c>
      <c r="BN52" s="17"/>
      <c r="BO52" s="17"/>
      <c r="BP52" s="17"/>
      <c r="BQ52" s="17"/>
      <c r="BR52" s="17"/>
      <c r="BS52" s="16">
        <v>0.0773</v>
      </c>
      <c r="BT52" s="16">
        <v>36.9530197</v>
      </c>
      <c r="BU52" s="14" t="s">
        <v>2567</v>
      </c>
      <c r="BV52" s="14" t="s">
        <v>3149</v>
      </c>
      <c r="BW52" s="14" t="s">
        <v>2702</v>
      </c>
      <c r="BX52" s="17"/>
      <c r="BY52" s="14" t="s">
        <v>2625</v>
      </c>
      <c r="BZ52" s="16">
        <v>1124.0</v>
      </c>
      <c r="CA52" s="16">
        <v>-24868.0</v>
      </c>
      <c r="CB52" s="16">
        <v>0.0</v>
      </c>
      <c r="CC52" s="17"/>
      <c r="CD52" s="17"/>
      <c r="CE52" s="16">
        <v>36.9530197</v>
      </c>
      <c r="CF52" s="14" t="s">
        <v>2572</v>
      </c>
      <c r="CG52" s="14" t="s">
        <v>2704</v>
      </c>
      <c r="CH52" s="19">
        <v>41176.0</v>
      </c>
      <c r="CI52" s="14" t="s">
        <v>2573</v>
      </c>
      <c r="CJ52" s="17"/>
      <c r="CK52" s="14" t="s">
        <v>2574</v>
      </c>
      <c r="CL52" s="14" t="s">
        <v>3150</v>
      </c>
      <c r="CM52" s="20">
        <v>2491015.0</v>
      </c>
      <c r="CN52" s="14" t="s">
        <v>3150</v>
      </c>
      <c r="CO52" s="14" t="s">
        <v>2563</v>
      </c>
      <c r="CP52" s="14" t="s">
        <v>2563</v>
      </c>
      <c r="CQ52" s="17"/>
      <c r="CR52" s="17"/>
      <c r="CS52" s="14" t="s">
        <v>2574</v>
      </c>
      <c r="CT52" s="14" t="s">
        <v>3151</v>
      </c>
      <c r="CU52" s="14" t="s">
        <v>2577</v>
      </c>
      <c r="CV52" s="14" t="s">
        <v>2608</v>
      </c>
      <c r="CW52" s="14" t="s">
        <v>2829</v>
      </c>
      <c r="CX52" s="17"/>
      <c r="CY52" s="16">
        <v>36.9530197</v>
      </c>
      <c r="CZ52" s="14" t="s">
        <v>2581</v>
      </c>
      <c r="DB52" s="14" t="s">
        <v>2563</v>
      </c>
      <c r="DC52" s="14" t="s">
        <v>2708</v>
      </c>
      <c r="DD52" s="14" t="s">
        <v>2625</v>
      </c>
      <c r="DE52" s="14" t="s">
        <v>2563</v>
      </c>
      <c r="DF52" s="14" t="s">
        <v>2574</v>
      </c>
      <c r="DG52" s="14" t="s">
        <v>3152</v>
      </c>
      <c r="DH52" s="14" t="s">
        <v>3153</v>
      </c>
      <c r="DI52" s="14" t="s">
        <v>3154</v>
      </c>
      <c r="DJ52" s="14" t="s">
        <v>2755</v>
      </c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  <c r="KL52" s="17"/>
      <c r="KM52" s="17"/>
      <c r="KN52" s="17"/>
      <c r="KO52" s="17"/>
      <c r="KP52" s="17"/>
      <c r="KQ52" s="17"/>
      <c r="KR52" s="17"/>
      <c r="KS52" s="17"/>
      <c r="KT52" s="17"/>
      <c r="KU52" s="17"/>
      <c r="KV52" s="17"/>
      <c r="KW52" s="17"/>
      <c r="KX52" s="17"/>
      <c r="KY52" s="17"/>
      <c r="KZ52" s="17"/>
      <c r="LA52" s="17"/>
      <c r="LB52" s="17"/>
      <c r="LC52" s="17"/>
      <c r="LD52" s="17"/>
      <c r="LE52" s="17"/>
      <c r="LF52" s="17"/>
      <c r="LG52" s="17"/>
      <c r="LH52" s="17"/>
      <c r="LI52" s="17"/>
      <c r="LJ52" s="17"/>
      <c r="LK52" s="17"/>
      <c r="LL52" s="17"/>
      <c r="LM52" s="17"/>
      <c r="LN52" s="17"/>
      <c r="LO52" s="17"/>
      <c r="LP52" s="17"/>
      <c r="LQ52" s="17"/>
      <c r="LR52" s="17"/>
      <c r="LS52" s="17"/>
      <c r="LT52" s="17"/>
      <c r="LU52" s="17"/>
      <c r="LV52" s="17"/>
      <c r="LW52" s="17"/>
      <c r="LX52" s="17"/>
      <c r="LY52" s="17"/>
      <c r="LZ52" s="17"/>
      <c r="MA52" s="17"/>
      <c r="MB52" s="17"/>
      <c r="MC52" s="17"/>
      <c r="MD52" s="17"/>
      <c r="ME52" s="17"/>
      <c r="MF52" s="17"/>
      <c r="MG52" s="17"/>
      <c r="MH52" s="17"/>
      <c r="MI52" s="17"/>
      <c r="MJ52" s="17"/>
      <c r="MK52" s="17"/>
      <c r="ML52" s="17"/>
      <c r="MM52" s="17"/>
      <c r="MN52" s="17"/>
      <c r="MO52" s="17"/>
      <c r="MP52" s="17"/>
      <c r="MQ52" s="17"/>
      <c r="MR52" s="17"/>
      <c r="MS52" s="17"/>
      <c r="MT52" s="17"/>
      <c r="MU52" s="17"/>
      <c r="MV52" s="17"/>
      <c r="MW52" s="17"/>
      <c r="MX52" s="17"/>
      <c r="MY52" s="17"/>
      <c r="MZ52" s="17"/>
      <c r="NA52" s="17"/>
      <c r="NB52" s="17"/>
      <c r="NC52" s="17"/>
      <c r="ND52" s="17"/>
      <c r="NE52" s="17"/>
      <c r="NF52" s="17"/>
      <c r="NG52" s="17"/>
      <c r="NH52" s="17"/>
      <c r="NI52" s="17"/>
      <c r="NJ52" s="17"/>
      <c r="NK52" s="17"/>
      <c r="NL52" s="17"/>
      <c r="NM52" s="17"/>
      <c r="NN52" s="17"/>
      <c r="NO52" s="17"/>
      <c r="NP52" s="17"/>
      <c r="NQ52" s="17"/>
      <c r="NR52" s="17"/>
      <c r="NS52" s="17"/>
      <c r="NT52" s="17"/>
      <c r="NU52" s="17"/>
      <c r="NV52" s="17"/>
      <c r="NW52" s="17"/>
      <c r="NX52" s="17"/>
      <c r="NY52" s="17"/>
      <c r="NZ52" s="17"/>
      <c r="OA52" s="17"/>
      <c r="OB52" s="17"/>
      <c r="OC52" s="17"/>
      <c r="OD52" s="17"/>
      <c r="OE52" s="17"/>
      <c r="OF52" s="17"/>
      <c r="OG52" s="17"/>
      <c r="OH52" s="17"/>
      <c r="OI52" s="17"/>
      <c r="OJ52" s="17"/>
      <c r="OK52" s="17"/>
      <c r="OL52" s="17"/>
      <c r="OM52" s="17"/>
      <c r="ON52" s="17"/>
      <c r="OO52" s="17"/>
      <c r="OP52" s="17"/>
      <c r="OQ52" s="17"/>
      <c r="OR52" s="17"/>
      <c r="OS52" s="17"/>
      <c r="OT52" s="17"/>
      <c r="OU52" s="17"/>
      <c r="OV52" s="17"/>
      <c r="OW52" s="17"/>
      <c r="OX52" s="17"/>
      <c r="OY52" s="17"/>
      <c r="OZ52" s="17"/>
      <c r="PA52" s="17"/>
      <c r="PB52" s="17"/>
      <c r="PC52" s="17"/>
      <c r="PD52" s="17"/>
      <c r="PE52" s="17"/>
      <c r="PF52" s="17"/>
      <c r="PG52" s="17"/>
      <c r="PH52" s="17"/>
      <c r="PI52" s="17"/>
      <c r="PJ52" s="17"/>
      <c r="PK52" s="17"/>
      <c r="PL52" s="17"/>
      <c r="PM52" s="17"/>
      <c r="PN52" s="17"/>
      <c r="PO52" s="17"/>
      <c r="PP52" s="17"/>
      <c r="PQ52" s="17"/>
      <c r="PR52" s="17"/>
      <c r="PS52" s="17"/>
      <c r="PT52" s="17"/>
      <c r="PU52" s="17"/>
      <c r="PV52" s="17"/>
      <c r="PW52" s="17"/>
      <c r="PX52" s="17"/>
      <c r="PY52" s="17"/>
      <c r="PZ52" s="17"/>
      <c r="QA52" s="17"/>
      <c r="QB52" s="17"/>
      <c r="QC52" s="17"/>
      <c r="QD52" s="17"/>
      <c r="QE52" s="17"/>
      <c r="QF52" s="17"/>
      <c r="QG52" s="17"/>
      <c r="QH52" s="17"/>
      <c r="QI52" s="17"/>
      <c r="QJ52" s="17"/>
      <c r="QK52" s="17"/>
      <c r="QL52" s="17"/>
      <c r="QM52" s="17"/>
      <c r="QN52" s="17"/>
      <c r="QO52" s="17"/>
      <c r="QP52" s="17"/>
      <c r="QQ52" s="17"/>
      <c r="QR52" s="17"/>
      <c r="QS52" s="17"/>
      <c r="QT52" s="17"/>
      <c r="QU52" s="16">
        <v>19.0</v>
      </c>
      <c r="QV52" s="16">
        <v>12.0</v>
      </c>
      <c r="QW52" s="16">
        <v>6.0</v>
      </c>
      <c r="QX52" s="17"/>
      <c r="QY52" s="17"/>
      <c r="QZ52" s="17"/>
      <c r="RA52" s="17"/>
      <c r="RB52" s="17"/>
      <c r="RC52" s="17"/>
      <c r="RD52" s="17"/>
      <c r="RE52" s="17"/>
      <c r="RF52" s="17"/>
      <c r="RG52" s="17"/>
      <c r="RH52" s="17"/>
      <c r="RI52" s="17"/>
      <c r="RJ52" s="17"/>
      <c r="RK52" s="17"/>
      <c r="RL52" s="17"/>
      <c r="RM52" s="17"/>
      <c r="RN52" s="17"/>
      <c r="RO52" s="17"/>
      <c r="RP52" s="17"/>
      <c r="RQ52" s="17"/>
      <c r="RR52" s="17"/>
      <c r="RS52" s="17"/>
      <c r="RT52" s="17"/>
      <c r="RU52" s="17"/>
      <c r="RV52" s="17"/>
      <c r="RW52" s="17"/>
      <c r="RX52" s="17"/>
      <c r="RY52" s="17"/>
      <c r="RZ52" s="17"/>
      <c r="SA52" s="17"/>
      <c r="SB52" s="17"/>
      <c r="SC52" s="17"/>
      <c r="SD52" s="17"/>
      <c r="SE52" s="17"/>
      <c r="SF52" s="17"/>
      <c r="SG52" s="17"/>
      <c r="SH52" s="17"/>
      <c r="SI52" s="17"/>
      <c r="SJ52" s="17"/>
      <c r="SK52" s="17"/>
      <c r="SL52" s="17"/>
      <c r="SM52" s="17"/>
      <c r="SN52" s="17"/>
      <c r="SO52" s="17"/>
      <c r="SP52" s="17"/>
      <c r="SQ52" s="17"/>
      <c r="SR52" s="17"/>
      <c r="SS52" s="17"/>
      <c r="ST52" s="17"/>
      <c r="SU52" s="17"/>
      <c r="SV52" s="17"/>
      <c r="SW52" s="17"/>
      <c r="SX52" s="17"/>
      <c r="SY52" s="17"/>
      <c r="SZ52" s="17"/>
      <c r="TA52" s="17"/>
      <c r="TB52" s="17"/>
      <c r="TC52" s="17"/>
      <c r="TD52" s="17"/>
      <c r="TE52" s="17"/>
      <c r="TF52" s="17"/>
      <c r="TG52" s="17"/>
      <c r="TH52" s="17"/>
      <c r="TI52" s="17"/>
      <c r="TJ52" s="17"/>
      <c r="TK52" s="17"/>
      <c r="TL52" s="17"/>
      <c r="TM52" s="17"/>
      <c r="TN52" s="17"/>
      <c r="TO52" s="17"/>
      <c r="TP52" s="17"/>
      <c r="TQ52" s="17"/>
      <c r="TR52" s="17"/>
      <c r="TS52" s="17"/>
      <c r="TT52" s="17"/>
      <c r="TU52" s="17"/>
      <c r="TV52" s="17"/>
      <c r="TW52" s="17"/>
      <c r="TX52" s="17"/>
      <c r="TY52" s="17"/>
      <c r="TZ52" s="17"/>
      <c r="UA52" s="17"/>
      <c r="UB52" s="17"/>
      <c r="UC52" s="17"/>
      <c r="UD52" s="17"/>
      <c r="UE52" s="17"/>
      <c r="UF52" s="17"/>
      <c r="UG52" s="17"/>
      <c r="UH52" s="17"/>
      <c r="UI52" s="17"/>
      <c r="UJ52" s="17"/>
      <c r="UK52" s="17"/>
      <c r="UL52" s="17"/>
      <c r="UM52" s="17"/>
      <c r="UN52" s="17"/>
      <c r="UO52" s="17"/>
      <c r="UP52" s="17"/>
      <c r="UQ52" s="17"/>
      <c r="UR52" s="17"/>
      <c r="US52" s="17"/>
      <c r="UT52" s="17"/>
      <c r="UU52" s="17"/>
      <c r="UV52" s="17"/>
      <c r="UW52" s="17"/>
      <c r="UX52" s="17"/>
      <c r="UY52" s="17"/>
      <c r="UZ52" s="17"/>
      <c r="VA52" s="17"/>
      <c r="VB52" s="17"/>
      <c r="VC52" s="17"/>
      <c r="VD52" s="17"/>
      <c r="VE52" s="17"/>
      <c r="VF52" s="17"/>
      <c r="VG52" s="17"/>
      <c r="VH52" s="17"/>
      <c r="VI52" s="17"/>
      <c r="VJ52" s="17"/>
      <c r="VK52" s="17"/>
      <c r="VL52" s="17"/>
      <c r="VM52" s="17"/>
      <c r="VN52" s="17"/>
      <c r="VO52" s="17"/>
      <c r="VP52" s="17"/>
      <c r="VQ52" s="17"/>
      <c r="VR52" s="17"/>
      <c r="VS52" s="17"/>
      <c r="VT52" s="17"/>
      <c r="VU52" s="17"/>
      <c r="VV52" s="17"/>
      <c r="VW52" s="17"/>
      <c r="VX52" s="17"/>
      <c r="VY52" s="17"/>
      <c r="VZ52" s="17"/>
      <c r="WA52" s="17"/>
      <c r="WB52" s="17"/>
      <c r="WC52" s="17"/>
      <c r="WD52" s="17"/>
      <c r="WE52" s="17"/>
      <c r="WF52" s="17"/>
      <c r="WG52" s="17"/>
      <c r="WH52" s="17"/>
      <c r="WI52" s="17"/>
      <c r="WJ52" s="17"/>
      <c r="WK52" s="17"/>
      <c r="WL52" s="17"/>
      <c r="WM52" s="17"/>
      <c r="WN52" s="17"/>
      <c r="WO52" s="17"/>
      <c r="WP52" s="17"/>
      <c r="WQ52" s="17"/>
      <c r="WR52" s="17"/>
      <c r="WS52" s="17"/>
      <c r="WT52" s="17"/>
      <c r="WU52" s="17"/>
      <c r="WV52" s="17"/>
      <c r="WW52" s="17"/>
      <c r="WX52" s="17"/>
      <c r="WY52" s="17"/>
      <c r="WZ52" s="17"/>
      <c r="XA52" s="17"/>
      <c r="XB52" s="17"/>
      <c r="XC52" s="17"/>
      <c r="XD52" s="17"/>
      <c r="XE52" s="17"/>
      <c r="XF52" s="17"/>
      <c r="XG52" s="17"/>
      <c r="XH52" s="17"/>
      <c r="XI52" s="17"/>
      <c r="XJ52" s="17"/>
      <c r="XK52" s="17"/>
      <c r="XL52" s="17"/>
      <c r="XM52" s="17"/>
      <c r="XN52" s="17"/>
      <c r="XO52" s="17"/>
      <c r="XP52" s="17"/>
      <c r="XQ52" s="17"/>
      <c r="XR52" s="17"/>
      <c r="XS52" s="17"/>
      <c r="XT52" s="17"/>
      <c r="XU52" s="17"/>
      <c r="XV52" s="17"/>
      <c r="XW52" s="17"/>
      <c r="XX52" s="17"/>
      <c r="XY52" s="17"/>
      <c r="XZ52" s="17"/>
      <c r="YA52" s="17"/>
      <c r="YB52" s="17"/>
      <c r="YC52" s="17"/>
      <c r="YD52" s="17"/>
      <c r="YE52" s="17"/>
      <c r="YF52" s="17"/>
      <c r="YG52" s="17"/>
      <c r="YH52" s="17"/>
      <c r="YI52" s="17"/>
      <c r="YJ52" s="17"/>
      <c r="YK52" s="17"/>
      <c r="YL52" s="17"/>
      <c r="YM52" s="17"/>
      <c r="YN52" s="17"/>
      <c r="YO52" s="17"/>
      <c r="YP52" s="17"/>
      <c r="YQ52" s="17"/>
      <c r="YR52" s="17"/>
      <c r="YS52" s="17"/>
      <c r="YT52" s="17"/>
      <c r="YU52" s="17"/>
      <c r="YV52" s="17"/>
      <c r="YW52" s="17"/>
      <c r="YX52" s="17"/>
      <c r="YY52" s="17"/>
      <c r="YZ52" s="17"/>
      <c r="ZA52" s="17"/>
      <c r="ZB52" s="17"/>
      <c r="ZC52" s="17"/>
      <c r="ZD52" s="17"/>
      <c r="ZE52" s="17"/>
      <c r="ZF52" s="17"/>
      <c r="ZG52" s="17"/>
      <c r="ZH52" s="17"/>
      <c r="ZI52" s="17"/>
      <c r="ZJ52" s="17"/>
      <c r="ZK52" s="17"/>
      <c r="ZL52" s="17"/>
      <c r="ZM52" s="17"/>
      <c r="ZN52" s="17"/>
      <c r="ZO52" s="17"/>
      <c r="ZP52" s="17"/>
      <c r="ZQ52" s="17"/>
      <c r="ZR52" s="17"/>
      <c r="ZS52" s="17"/>
      <c r="ZT52" s="17"/>
      <c r="ZU52" s="17"/>
      <c r="ZV52" s="17"/>
      <c r="ZW52" s="17"/>
      <c r="ZX52" s="17"/>
      <c r="ZY52" s="17"/>
      <c r="ZZ52" s="17"/>
      <c r="AAA52" s="17"/>
      <c r="AAB52" s="17"/>
      <c r="AAC52" s="17"/>
      <c r="AAD52" s="17"/>
      <c r="AAE52" s="17"/>
      <c r="AAF52" s="17"/>
      <c r="AAG52" s="17"/>
      <c r="AAH52" s="17"/>
      <c r="AAI52" s="17"/>
      <c r="AAJ52" s="17"/>
      <c r="AAK52" s="17"/>
      <c r="AAL52" s="17"/>
      <c r="AAM52" s="17"/>
      <c r="AAN52" s="17"/>
      <c r="AAO52" s="17"/>
      <c r="AAP52" s="17"/>
      <c r="AAQ52" s="17"/>
      <c r="AAR52" s="17"/>
      <c r="AAS52" s="17"/>
      <c r="AAT52" s="17"/>
      <c r="AAU52" s="17"/>
      <c r="AAV52" s="17"/>
      <c r="AAW52" s="17"/>
      <c r="AAX52" s="17"/>
      <c r="AAY52" s="17"/>
      <c r="AAZ52" s="17"/>
      <c r="ABA52" s="17"/>
      <c r="ABB52" s="17"/>
      <c r="ABC52" s="17"/>
      <c r="ABD52" s="17"/>
      <c r="ABE52" s="17"/>
      <c r="ABF52" s="17"/>
      <c r="ABG52" s="17"/>
      <c r="ABH52" s="17"/>
      <c r="ABI52" s="17"/>
      <c r="ABJ52" s="17"/>
      <c r="ABK52" s="17"/>
      <c r="ABL52" s="17"/>
      <c r="ABM52" s="17"/>
      <c r="ABN52" s="17"/>
      <c r="ABO52" s="17"/>
      <c r="ABP52" s="17"/>
      <c r="ABQ52" s="17"/>
      <c r="ABR52" s="17"/>
      <c r="ABS52" s="17"/>
      <c r="ABT52" s="17"/>
      <c r="ABU52" s="17"/>
      <c r="ABV52" s="17"/>
      <c r="ABW52" s="17"/>
      <c r="ABX52" s="17"/>
      <c r="ABY52" s="17"/>
      <c r="ABZ52" s="17"/>
      <c r="ACA52" s="17"/>
      <c r="ACB52" s="17"/>
      <c r="ACC52" s="17"/>
      <c r="ACD52" s="17"/>
      <c r="ACE52" s="17"/>
      <c r="ACF52" s="17"/>
      <c r="ACG52" s="17"/>
      <c r="ACH52" s="17"/>
      <c r="ACI52" s="17"/>
      <c r="ACJ52" s="17"/>
      <c r="ACK52" s="17"/>
      <c r="ACL52" s="17"/>
      <c r="ACM52" s="17"/>
      <c r="ACN52" s="17"/>
      <c r="ACO52" s="17"/>
      <c r="ACP52" s="17"/>
      <c r="ACQ52" s="17"/>
      <c r="ACR52" s="17"/>
      <c r="ACS52" s="17"/>
      <c r="ACT52" s="17"/>
      <c r="ACU52" s="17"/>
      <c r="ACV52" s="17"/>
      <c r="ACW52" s="17"/>
      <c r="ACX52" s="17"/>
      <c r="ACY52" s="17"/>
      <c r="ACZ52" s="17"/>
      <c r="ADA52" s="17"/>
      <c r="ADB52" s="17"/>
      <c r="ADC52" s="17"/>
      <c r="ADD52" s="17"/>
      <c r="ADE52" s="17"/>
      <c r="ADF52" s="17"/>
      <c r="ADG52" s="17"/>
      <c r="ADH52" s="17"/>
      <c r="ADI52" s="17"/>
      <c r="ADJ52" s="17"/>
      <c r="ADK52" s="17"/>
      <c r="ADL52" s="17"/>
      <c r="ADM52" s="17"/>
      <c r="ADN52" s="17"/>
      <c r="ADO52" s="17"/>
      <c r="ADP52" s="17"/>
      <c r="ADQ52" s="17"/>
      <c r="ADR52" s="17"/>
      <c r="ADS52" s="17"/>
      <c r="ADT52" s="17"/>
      <c r="ADU52" s="17"/>
      <c r="ADV52" s="17"/>
      <c r="ADW52" s="17"/>
      <c r="ADX52" s="17"/>
      <c r="ADY52" s="17"/>
      <c r="ADZ52" s="17"/>
      <c r="AEA52" s="17"/>
      <c r="AEB52" s="17"/>
      <c r="AEC52" s="17"/>
      <c r="AED52" s="17"/>
      <c r="AEE52" s="17"/>
      <c r="AEF52" s="17"/>
      <c r="AEG52" s="17"/>
      <c r="AEH52" s="17"/>
      <c r="AEI52" s="17"/>
      <c r="AEJ52" s="17"/>
      <c r="AEK52" s="17"/>
      <c r="AEL52" s="17"/>
      <c r="AEM52" s="17"/>
      <c r="AEN52" s="17"/>
      <c r="AEO52" s="17"/>
      <c r="AEP52" s="17"/>
      <c r="AEQ52" s="17"/>
      <c r="AER52" s="17"/>
      <c r="AES52" s="17"/>
      <c r="AET52" s="17"/>
      <c r="AEU52" s="17"/>
      <c r="AEV52" s="17"/>
      <c r="AEW52" s="17"/>
      <c r="AEX52" s="17"/>
      <c r="AEY52" s="17"/>
      <c r="AEZ52" s="17"/>
      <c r="AFA52" s="17"/>
      <c r="AFB52" s="17"/>
      <c r="AFC52" s="17"/>
      <c r="AFD52" s="17"/>
      <c r="AFE52" s="17"/>
      <c r="AFF52" s="17"/>
      <c r="AFG52" s="17"/>
      <c r="AFH52" s="17"/>
      <c r="AFI52" s="17"/>
      <c r="AFJ52" s="17"/>
      <c r="AFK52" s="17"/>
      <c r="AFL52" s="17"/>
      <c r="AFM52" s="17"/>
      <c r="AFN52" s="17"/>
      <c r="AFO52" s="17"/>
      <c r="AFP52" s="17"/>
      <c r="AFQ52" s="17"/>
      <c r="AFR52" s="17"/>
      <c r="AFS52" s="17"/>
      <c r="AFT52" s="17"/>
      <c r="AFU52" s="17"/>
      <c r="AFV52" s="17"/>
      <c r="AFW52" s="17"/>
      <c r="AFX52" s="17"/>
      <c r="AFY52" s="17"/>
      <c r="AFZ52" s="17"/>
      <c r="AGA52" s="17"/>
      <c r="AGB52" s="17"/>
      <c r="AGC52" s="17"/>
      <c r="AGD52" s="17"/>
      <c r="AGE52" s="17"/>
      <c r="AGF52" s="17"/>
      <c r="AGG52" s="17"/>
      <c r="AGH52" s="17"/>
      <c r="AGI52" s="17"/>
      <c r="AGJ52" s="17"/>
      <c r="AGK52" s="17"/>
      <c r="AGL52" s="17"/>
      <c r="AGM52" s="17"/>
      <c r="AGN52" s="17"/>
      <c r="AGO52" s="17"/>
      <c r="AGP52" s="17"/>
      <c r="AGQ52" s="17"/>
      <c r="AGR52" s="17"/>
      <c r="AGS52" s="17"/>
      <c r="AGT52" s="17"/>
      <c r="AGU52" s="17"/>
      <c r="AGV52" s="17"/>
      <c r="AGW52" s="17"/>
      <c r="AGX52" s="17"/>
      <c r="AGY52" s="17"/>
      <c r="AGZ52" s="17"/>
      <c r="AHA52" s="17"/>
      <c r="AHB52" s="17"/>
      <c r="AHC52" s="17"/>
      <c r="AHD52" s="17"/>
      <c r="AHE52" s="17"/>
      <c r="AHF52" s="17"/>
      <c r="AHG52" s="17"/>
      <c r="AHH52" s="17"/>
      <c r="AHI52" s="17"/>
      <c r="AHJ52" s="17"/>
      <c r="AHK52" s="17"/>
      <c r="AHL52" s="17"/>
      <c r="AHM52" s="17"/>
      <c r="AHN52" s="17"/>
      <c r="AHO52" s="17"/>
      <c r="AHP52" s="17"/>
      <c r="AHQ52" s="17"/>
      <c r="AHR52" s="17"/>
      <c r="AHS52" s="17"/>
      <c r="AHT52" s="17"/>
      <c r="AHU52" s="17"/>
      <c r="AHV52" s="17"/>
      <c r="AHW52" s="17"/>
      <c r="AHX52" s="17"/>
      <c r="AHY52" s="17"/>
      <c r="AHZ52" s="17"/>
      <c r="AIA52" s="17"/>
      <c r="AIB52" s="17"/>
      <c r="AIC52" s="17"/>
      <c r="AID52" s="17"/>
      <c r="AIE52" s="17"/>
      <c r="AIF52" s="17"/>
      <c r="AIG52" s="17"/>
      <c r="AIH52" s="17"/>
      <c r="AII52" s="17"/>
      <c r="AIJ52" s="17"/>
      <c r="AIK52" s="17"/>
      <c r="AIL52" s="17"/>
      <c r="AIM52" s="17"/>
      <c r="AIN52" s="17"/>
      <c r="AIO52" s="17"/>
      <c r="AIP52" s="17"/>
      <c r="AIQ52" s="17"/>
      <c r="AIR52" s="17"/>
      <c r="AIS52" s="17"/>
      <c r="AIT52" s="17"/>
      <c r="AIU52" s="17"/>
      <c r="AIV52" s="17"/>
      <c r="AIW52" s="17"/>
      <c r="AIX52" s="17"/>
      <c r="AIY52" s="17"/>
      <c r="AIZ52" s="17"/>
      <c r="AJA52" s="17"/>
      <c r="AJB52" s="17"/>
      <c r="AJC52" s="17"/>
      <c r="AJD52" s="17"/>
      <c r="AJE52" s="17"/>
      <c r="AJF52" s="17"/>
      <c r="AJG52" s="17"/>
      <c r="AJH52" s="17"/>
      <c r="AJI52" s="17"/>
      <c r="AJJ52" s="17"/>
      <c r="AJK52" s="17"/>
      <c r="AJL52" s="17"/>
      <c r="AJM52" s="17"/>
      <c r="AJN52" s="17"/>
      <c r="AJO52" s="17"/>
      <c r="AJP52" s="17"/>
      <c r="AJQ52" s="17"/>
      <c r="AJR52" s="17"/>
      <c r="AJS52" s="17"/>
      <c r="AJT52" s="17"/>
      <c r="AJU52" s="17"/>
      <c r="AJV52" s="17"/>
      <c r="AJW52" s="17"/>
      <c r="AJX52" s="17"/>
      <c r="AJY52" s="17"/>
      <c r="AJZ52" s="17"/>
      <c r="AKA52" s="17"/>
      <c r="AKB52" s="17"/>
      <c r="AKC52" s="17"/>
      <c r="AKD52" s="17"/>
      <c r="AKE52" s="17"/>
      <c r="AKF52" s="17"/>
      <c r="AKG52" s="17"/>
      <c r="AKH52" s="17"/>
      <c r="AKI52" s="17"/>
      <c r="AKJ52" s="17"/>
      <c r="AKK52" s="17"/>
      <c r="AKL52" s="17"/>
      <c r="AKM52" s="17"/>
      <c r="AKN52" s="17"/>
      <c r="AKO52" s="17"/>
      <c r="AKP52" s="17"/>
      <c r="AKQ52" s="17"/>
      <c r="AKR52" s="17"/>
      <c r="AKS52" s="17"/>
      <c r="AKT52" s="17"/>
      <c r="AKU52" s="17"/>
      <c r="AKV52" s="17"/>
      <c r="AKW52" s="17"/>
      <c r="AKX52" s="17"/>
      <c r="AKY52" s="17"/>
      <c r="AKZ52" s="17"/>
      <c r="ALA52" s="17"/>
      <c r="ALB52" s="17"/>
      <c r="ALC52" s="17"/>
      <c r="ALD52" s="17"/>
      <c r="ALE52" s="17"/>
      <c r="ALF52" s="17"/>
      <c r="ALG52" s="17"/>
      <c r="ALH52" s="17"/>
      <c r="ALI52" s="17"/>
      <c r="ALJ52" s="17"/>
      <c r="ALK52" s="17"/>
      <c r="ALL52" s="17"/>
      <c r="ALM52" s="17"/>
      <c r="ALN52" s="17"/>
      <c r="ALO52" s="17"/>
      <c r="ALP52" s="17"/>
      <c r="ALQ52" s="17"/>
      <c r="ALR52" s="17"/>
      <c r="ALS52" s="17"/>
      <c r="ALT52" s="17"/>
      <c r="ALU52" s="17"/>
      <c r="ALV52" s="17"/>
      <c r="ALW52" s="17"/>
      <c r="ALX52" s="17"/>
      <c r="ALY52" s="17"/>
      <c r="ALZ52" s="17"/>
      <c r="AMA52" s="17"/>
      <c r="AMB52" s="17"/>
      <c r="AMC52" s="17"/>
      <c r="AMD52" s="17"/>
      <c r="AME52" s="17"/>
      <c r="AMF52" s="17"/>
      <c r="AMG52" s="17"/>
      <c r="AMH52" s="17"/>
      <c r="AMI52" s="17"/>
      <c r="AMJ52" s="17"/>
      <c r="AMK52" s="17"/>
      <c r="AML52" s="17"/>
      <c r="AMM52" s="17"/>
      <c r="AMN52" s="17"/>
      <c r="AMO52" s="17"/>
      <c r="AMP52" s="17"/>
      <c r="AMQ52" s="17"/>
      <c r="AMR52" s="17"/>
      <c r="AMS52" s="17"/>
      <c r="AMT52" s="17"/>
      <c r="AMU52" s="17"/>
      <c r="AMV52" s="17"/>
      <c r="AMW52" s="17"/>
      <c r="AMX52" s="17"/>
      <c r="AMY52" s="17"/>
      <c r="AMZ52" s="17"/>
      <c r="ANA52" s="17"/>
      <c r="ANB52" s="17"/>
      <c r="ANC52" s="17"/>
      <c r="AND52" s="17"/>
      <c r="ANE52" s="17"/>
      <c r="ANF52" s="17"/>
      <c r="ANG52" s="17"/>
      <c r="ANH52" s="17"/>
      <c r="ANI52" s="17"/>
      <c r="ANJ52" s="17"/>
      <c r="ANK52" s="17"/>
      <c r="ANL52" s="17"/>
      <c r="ANM52" s="17"/>
      <c r="ANN52" s="17"/>
      <c r="ANO52" s="17"/>
      <c r="ANP52" s="17"/>
      <c r="ANQ52" s="17"/>
      <c r="ANR52" s="17"/>
      <c r="ANS52" s="17"/>
      <c r="ANT52" s="17"/>
      <c r="ANU52" s="17"/>
      <c r="ANV52" s="17"/>
      <c r="ANW52" s="17"/>
      <c r="ANX52" s="17"/>
      <c r="ANY52" s="17"/>
      <c r="ANZ52" s="17"/>
      <c r="AOA52" s="17"/>
      <c r="AOB52" s="17"/>
      <c r="AOC52" s="17"/>
      <c r="AOD52" s="17"/>
      <c r="AOE52" s="17"/>
      <c r="AOF52" s="17"/>
      <c r="AOG52" s="17"/>
      <c r="AOH52" s="17"/>
      <c r="AOI52" s="17"/>
      <c r="AOJ52" s="17"/>
      <c r="AOK52" s="17"/>
      <c r="AOL52" s="17"/>
      <c r="AOM52" s="17"/>
      <c r="AON52" s="17"/>
      <c r="AOO52" s="17"/>
      <c r="AOP52" s="17"/>
      <c r="AOQ52" s="17"/>
      <c r="AOR52" s="17"/>
      <c r="AOS52" s="17"/>
      <c r="AOT52" s="17"/>
      <c r="AOU52" s="17"/>
      <c r="AOV52" s="17"/>
      <c r="AOW52" s="17"/>
      <c r="AOX52" s="17"/>
      <c r="AOY52" s="17"/>
      <c r="AOZ52" s="17"/>
      <c r="APA52" s="17"/>
      <c r="APB52" s="17"/>
      <c r="APC52" s="17"/>
      <c r="APD52" s="17"/>
      <c r="APE52" s="17"/>
      <c r="APF52" s="17"/>
      <c r="APG52" s="17"/>
      <c r="APH52" s="17"/>
      <c r="API52" s="17"/>
      <c r="APJ52" s="17"/>
      <c r="APK52" s="17"/>
      <c r="APL52" s="17"/>
      <c r="APM52" s="17"/>
      <c r="APN52" s="17"/>
      <c r="APO52" s="17"/>
      <c r="APP52" s="17"/>
      <c r="APQ52" s="17"/>
      <c r="APR52" s="17"/>
      <c r="APS52" s="17"/>
      <c r="APT52" s="17"/>
      <c r="APU52" s="17"/>
      <c r="APV52" s="17"/>
      <c r="APW52" s="17"/>
      <c r="APX52" s="17"/>
      <c r="APY52" s="17"/>
      <c r="APZ52" s="17"/>
      <c r="AQA52" s="17"/>
      <c r="AQB52" s="17"/>
      <c r="AQC52" s="17"/>
      <c r="AQD52" s="17"/>
      <c r="AQE52" s="17"/>
      <c r="AQF52" s="17"/>
      <c r="AQG52" s="17"/>
      <c r="AQH52" s="17"/>
      <c r="AQI52" s="17"/>
      <c r="AQJ52" s="17"/>
      <c r="AQK52" s="17"/>
      <c r="AQL52" s="17"/>
      <c r="AQM52" s="17"/>
      <c r="AQN52" s="17"/>
      <c r="AQO52" s="17"/>
      <c r="AQP52" s="17"/>
      <c r="AQQ52" s="17"/>
      <c r="AQR52" s="17"/>
      <c r="AQS52" s="17"/>
      <c r="AQT52" s="17"/>
      <c r="AQU52" s="17"/>
      <c r="AQV52" s="17"/>
      <c r="AQW52" s="17"/>
      <c r="AQX52" s="17"/>
      <c r="AQY52" s="17"/>
      <c r="AQZ52" s="17"/>
      <c r="ARA52" s="17"/>
      <c r="ARB52" s="17"/>
      <c r="ARC52" s="17"/>
      <c r="ARD52" s="17"/>
      <c r="ARE52" s="17"/>
      <c r="ARF52" s="17"/>
      <c r="ARG52" s="17"/>
      <c r="ARH52" s="17"/>
      <c r="ARI52" s="17"/>
      <c r="ARJ52" s="17"/>
      <c r="ARK52" s="17"/>
      <c r="ARL52" s="17"/>
      <c r="ARM52" s="17"/>
      <c r="ARN52" s="17"/>
      <c r="ARO52" s="17"/>
      <c r="ARP52" s="17"/>
      <c r="ARQ52" s="17"/>
      <c r="ARR52" s="17"/>
      <c r="ARS52" s="17"/>
      <c r="ART52" s="17"/>
      <c r="ARU52" s="17"/>
      <c r="ARV52" s="17"/>
      <c r="ARW52" s="17"/>
      <c r="ARX52" s="17"/>
      <c r="ARY52" s="17"/>
      <c r="ARZ52" s="17"/>
      <c r="ASA52" s="17"/>
      <c r="ASB52" s="17"/>
      <c r="ASC52" s="17"/>
      <c r="ASD52" s="17"/>
      <c r="ASE52" s="17"/>
      <c r="ASF52" s="17"/>
      <c r="ASG52" s="17"/>
      <c r="ASH52" s="17"/>
      <c r="ASI52" s="17"/>
      <c r="ASJ52" s="17"/>
      <c r="ASK52" s="17"/>
      <c r="ASL52" s="17"/>
      <c r="ASM52" s="17"/>
      <c r="ASN52" s="17"/>
      <c r="ASO52" s="17"/>
      <c r="ASP52" s="17"/>
      <c r="ASQ52" s="17"/>
      <c r="ASR52" s="17"/>
      <c r="ASS52" s="17"/>
      <c r="AST52" s="17"/>
      <c r="ASU52" s="17"/>
      <c r="ASV52" s="17"/>
      <c r="ASW52" s="17"/>
      <c r="ASX52" s="17"/>
      <c r="ASY52" s="17"/>
      <c r="ASZ52" s="17"/>
      <c r="ATA52" s="17"/>
      <c r="ATB52" s="17"/>
      <c r="ATC52" s="17"/>
      <c r="ATD52" s="17"/>
      <c r="ATE52" s="17"/>
      <c r="ATF52" s="17"/>
      <c r="ATG52" s="17"/>
      <c r="ATH52" s="17"/>
      <c r="ATI52" s="17"/>
      <c r="ATJ52" s="17"/>
      <c r="ATK52" s="17"/>
      <c r="ATL52" s="17"/>
      <c r="ATM52" s="17"/>
      <c r="ATN52" s="17"/>
      <c r="ATO52" s="17"/>
      <c r="ATP52" s="17"/>
      <c r="ATQ52" s="17"/>
      <c r="ATR52" s="17"/>
      <c r="ATS52" s="17"/>
      <c r="ATT52" s="17"/>
      <c r="ATU52" s="17"/>
      <c r="ATV52" s="17"/>
      <c r="ATW52" s="17"/>
      <c r="ATX52" s="17"/>
      <c r="ATY52" s="17"/>
      <c r="ATZ52" s="17"/>
      <c r="AUA52" s="17"/>
      <c r="AUB52" s="17"/>
      <c r="AUC52" s="17"/>
      <c r="AUD52" s="17"/>
      <c r="AUE52" s="17"/>
      <c r="AUF52" s="17"/>
      <c r="AUG52" s="17"/>
      <c r="AUH52" s="17"/>
      <c r="AUI52" s="17"/>
      <c r="AUJ52" s="17"/>
      <c r="AUK52" s="17"/>
      <c r="AUL52" s="17"/>
      <c r="AUM52" s="17"/>
      <c r="AUN52" s="17"/>
      <c r="AUO52" s="17"/>
      <c r="AUP52" s="17"/>
      <c r="AUQ52" s="17"/>
      <c r="AUR52" s="17"/>
      <c r="AUS52" s="17"/>
      <c r="AUT52" s="17"/>
      <c r="AUU52" s="17"/>
      <c r="AUV52" s="17"/>
      <c r="AUW52" s="17"/>
      <c r="AUX52" s="17"/>
      <c r="AUY52" s="17"/>
      <c r="AUZ52" s="17"/>
      <c r="AVA52" s="17"/>
      <c r="AVB52" s="17"/>
      <c r="AVC52" s="17"/>
      <c r="AVD52" s="17"/>
      <c r="AVE52" s="17"/>
      <c r="AVF52" s="17"/>
      <c r="AVG52" s="17"/>
      <c r="AVH52" s="17"/>
      <c r="AVI52" s="17"/>
      <c r="AVJ52" s="17"/>
      <c r="AVK52" s="17"/>
      <c r="AVL52" s="17"/>
      <c r="AVM52" s="17"/>
      <c r="AVN52" s="17"/>
      <c r="AVO52" s="17"/>
      <c r="AVP52" s="17"/>
      <c r="AVQ52" s="17"/>
      <c r="AVR52" s="17"/>
      <c r="AVS52" s="17"/>
      <c r="AVT52" s="17"/>
      <c r="AVU52" s="17"/>
      <c r="AVV52" s="17"/>
      <c r="AVW52" s="17"/>
      <c r="AVX52" s="17"/>
      <c r="AVY52" s="17"/>
      <c r="AVZ52" s="17"/>
      <c r="AWA52" s="17"/>
      <c r="AWB52" s="17"/>
      <c r="AWC52" s="17"/>
      <c r="AWD52" s="17"/>
      <c r="AWE52" s="17"/>
      <c r="AWF52" s="17"/>
      <c r="AWG52" s="17"/>
      <c r="AWH52" s="17"/>
      <c r="AWI52" s="17"/>
      <c r="AWJ52" s="17"/>
      <c r="AWK52" s="17"/>
      <c r="AWL52" s="17"/>
      <c r="AWM52" s="17"/>
      <c r="AWN52" s="17"/>
      <c r="AWO52" s="17"/>
      <c r="AWP52" s="17"/>
      <c r="AWQ52" s="17"/>
      <c r="AWR52" s="17"/>
      <c r="AWS52" s="17"/>
      <c r="AWT52" s="17"/>
      <c r="AWU52" s="17"/>
      <c r="AWV52" s="17"/>
      <c r="AWW52" s="17"/>
      <c r="AWX52" s="17"/>
      <c r="AWY52" s="17"/>
      <c r="AWZ52" s="17"/>
      <c r="AXA52" s="17"/>
      <c r="AXB52" s="17"/>
      <c r="AXC52" s="17"/>
      <c r="AXD52" s="17"/>
      <c r="AXE52" s="17"/>
      <c r="AXF52" s="17"/>
      <c r="AXG52" s="17"/>
      <c r="AXH52" s="17"/>
      <c r="AXI52" s="17"/>
      <c r="AXJ52" s="17"/>
      <c r="AXK52" s="17"/>
      <c r="AXL52" s="17"/>
      <c r="AXM52" s="17"/>
      <c r="AXN52" s="17"/>
      <c r="AXO52" s="17"/>
      <c r="AXP52" s="17"/>
      <c r="AXQ52" s="17"/>
      <c r="AXR52" s="17"/>
      <c r="AXS52" s="17"/>
      <c r="AXT52" s="17"/>
      <c r="AXU52" s="17"/>
      <c r="AXV52" s="17"/>
      <c r="AXW52" s="17"/>
      <c r="AXX52" s="17"/>
      <c r="AXY52" s="17"/>
      <c r="AXZ52" s="17"/>
      <c r="AYA52" s="17"/>
      <c r="AYB52" s="17"/>
      <c r="AYC52" s="17"/>
      <c r="AYD52" s="17"/>
      <c r="AYE52" s="17"/>
      <c r="AYF52" s="17"/>
      <c r="AYG52" s="17"/>
      <c r="AYH52" s="17"/>
      <c r="AYI52" s="17"/>
      <c r="AYJ52" s="17"/>
      <c r="AYK52" s="17"/>
      <c r="AYL52" s="17"/>
      <c r="AYM52" s="17"/>
      <c r="AYN52" s="17"/>
      <c r="AYO52" s="17"/>
      <c r="AYP52" s="17"/>
      <c r="AYQ52" s="17"/>
      <c r="AYR52" s="17"/>
      <c r="AYS52" s="17"/>
      <c r="AYT52" s="17"/>
      <c r="AYU52" s="17"/>
      <c r="AYV52" s="17"/>
      <c r="AYW52" s="17"/>
      <c r="AYX52" s="17"/>
      <c r="AYY52" s="17"/>
      <c r="AYZ52" s="17"/>
      <c r="AZA52" s="17"/>
      <c r="AZB52" s="17"/>
      <c r="AZC52" s="17"/>
      <c r="AZD52" s="17"/>
      <c r="AZE52" s="17"/>
      <c r="AZF52" s="17"/>
      <c r="AZG52" s="17"/>
      <c r="AZH52" s="17"/>
      <c r="AZI52" s="17"/>
      <c r="AZJ52" s="17"/>
      <c r="AZK52" s="17"/>
      <c r="AZL52" s="17"/>
      <c r="AZM52" s="17"/>
      <c r="AZN52" s="17"/>
      <c r="AZO52" s="17"/>
      <c r="AZP52" s="17"/>
      <c r="AZQ52" s="17"/>
      <c r="AZR52" s="17"/>
      <c r="AZS52" s="17"/>
      <c r="AZT52" s="17"/>
      <c r="AZU52" s="17"/>
      <c r="AZV52" s="17"/>
      <c r="AZW52" s="17"/>
      <c r="AZX52" s="17"/>
      <c r="AZY52" s="17"/>
      <c r="AZZ52" s="17"/>
      <c r="BAA52" s="17"/>
      <c r="BAB52" s="17"/>
      <c r="BAC52" s="17"/>
      <c r="BAD52" s="17"/>
      <c r="BAE52" s="17"/>
      <c r="BAF52" s="17"/>
      <c r="BAG52" s="17"/>
      <c r="BAH52" s="17"/>
      <c r="BAI52" s="17"/>
      <c r="BAJ52" s="17"/>
      <c r="BAK52" s="17"/>
      <c r="BAL52" s="17"/>
      <c r="BAM52" s="17"/>
      <c r="BAN52" s="17"/>
      <c r="BAO52" s="17"/>
      <c r="BAP52" s="17"/>
      <c r="BAQ52" s="17"/>
      <c r="BAR52" s="17"/>
      <c r="BAS52" s="17"/>
      <c r="BAT52" s="17"/>
      <c r="BAU52" s="17"/>
      <c r="BAV52" s="17"/>
      <c r="BAW52" s="17"/>
      <c r="BAX52" s="17"/>
      <c r="BAY52" s="17"/>
      <c r="BAZ52" s="17"/>
      <c r="BBA52" s="17"/>
      <c r="BBB52" s="17"/>
      <c r="BBC52" s="17"/>
      <c r="BBD52" s="17"/>
      <c r="BBE52" s="17"/>
      <c r="BBF52" s="17"/>
      <c r="BBG52" s="17"/>
      <c r="BBH52" s="17"/>
      <c r="BBI52" s="17"/>
      <c r="BBJ52" s="17"/>
      <c r="BBK52" s="17"/>
      <c r="BBL52" s="17"/>
      <c r="BBM52" s="17"/>
      <c r="BBN52" s="17"/>
      <c r="BBO52" s="17"/>
      <c r="BBP52" s="17"/>
      <c r="BBQ52" s="17"/>
      <c r="BBR52" s="17"/>
      <c r="BBS52" s="17"/>
      <c r="BBT52" s="17"/>
      <c r="BBU52" s="17"/>
      <c r="BBV52" s="17"/>
      <c r="BBW52" s="17"/>
      <c r="BBX52" s="17"/>
      <c r="BBY52" s="17"/>
      <c r="BBZ52" s="17"/>
      <c r="BCA52" s="17"/>
      <c r="BCB52" s="17"/>
      <c r="BCC52" s="17"/>
      <c r="BCD52" s="17"/>
      <c r="BCE52" s="17"/>
      <c r="BCF52" s="17"/>
      <c r="BCG52" s="17"/>
      <c r="BCH52" s="17"/>
      <c r="BCI52" s="17"/>
      <c r="BCJ52" s="17"/>
      <c r="BCK52" s="17"/>
      <c r="BCL52" s="17"/>
      <c r="BCM52" s="17"/>
      <c r="BCN52" s="17"/>
      <c r="BCO52" s="17"/>
      <c r="BCP52" s="17"/>
      <c r="BCQ52" s="17"/>
      <c r="BCR52" s="17"/>
      <c r="BCS52" s="17"/>
      <c r="BCT52" s="17"/>
      <c r="BCU52" s="17"/>
      <c r="BCV52" s="17"/>
      <c r="BCW52" s="17"/>
      <c r="BCX52" s="17"/>
      <c r="BCY52" s="17"/>
      <c r="BCZ52" s="17"/>
      <c r="BDA52" s="17"/>
      <c r="BDB52" s="17"/>
      <c r="BDC52" s="17"/>
      <c r="BDD52" s="17"/>
      <c r="BDE52" s="17"/>
      <c r="BDF52" s="17"/>
      <c r="BDG52" s="17"/>
      <c r="BDH52" s="17"/>
      <c r="BDI52" s="17"/>
      <c r="BDJ52" s="17"/>
      <c r="BDK52" s="17"/>
      <c r="BDL52" s="17"/>
      <c r="BDM52" s="17"/>
      <c r="BDN52" s="17"/>
      <c r="BDO52" s="17"/>
      <c r="BDP52" s="17"/>
      <c r="BDQ52" s="17"/>
      <c r="BDR52" s="17"/>
      <c r="BDS52" s="17"/>
      <c r="BDT52" s="17"/>
      <c r="BDU52" s="17"/>
      <c r="BDV52" s="17"/>
      <c r="BDW52" s="17"/>
      <c r="BDX52" s="17"/>
      <c r="BDY52" s="17"/>
      <c r="BDZ52" s="17"/>
      <c r="BEA52" s="17"/>
      <c r="BEB52" s="17"/>
      <c r="BEC52" s="17"/>
      <c r="BED52" s="17"/>
      <c r="BEE52" s="17"/>
      <c r="BEF52" s="17"/>
      <c r="BEG52" s="17"/>
      <c r="BEH52" s="17"/>
      <c r="BEI52" s="17"/>
      <c r="BEJ52" s="17"/>
      <c r="BEK52" s="17"/>
      <c r="BEL52" s="17"/>
      <c r="BEM52" s="17"/>
      <c r="BEN52" s="17"/>
      <c r="BEO52" s="17"/>
      <c r="BEP52" s="17"/>
      <c r="BEQ52" s="17"/>
      <c r="BER52" s="17"/>
      <c r="BES52" s="17"/>
      <c r="BET52" s="17"/>
      <c r="BEU52" s="17"/>
      <c r="BEV52" s="17"/>
      <c r="BEW52" s="17"/>
      <c r="BEX52" s="17"/>
      <c r="BEY52" s="17"/>
      <c r="BEZ52" s="17"/>
      <c r="BFA52" s="17"/>
      <c r="BFB52" s="17"/>
      <c r="BFC52" s="17"/>
      <c r="BFD52" s="17"/>
      <c r="BFE52" s="17"/>
      <c r="BFF52" s="17"/>
      <c r="BFG52" s="17"/>
      <c r="BFH52" s="17"/>
      <c r="BFI52" s="17"/>
      <c r="BFJ52" s="17"/>
      <c r="BFK52" s="17"/>
      <c r="BFL52" s="17"/>
      <c r="BFM52" s="17"/>
      <c r="BFN52" s="17"/>
      <c r="BFO52" s="17"/>
      <c r="BFP52" s="17"/>
      <c r="BFQ52" s="17"/>
      <c r="BFR52" s="17"/>
      <c r="BFS52" s="17"/>
      <c r="BFT52" s="17"/>
      <c r="BFU52" s="17"/>
      <c r="BFV52" s="17"/>
      <c r="BFW52" s="17"/>
      <c r="BFX52" s="17"/>
      <c r="BFY52" s="17"/>
      <c r="BFZ52" s="17"/>
      <c r="BGA52" s="17"/>
      <c r="BGB52" s="17"/>
      <c r="BGC52" s="17"/>
      <c r="BGD52" s="17"/>
      <c r="BGE52" s="17"/>
      <c r="BGF52" s="17"/>
      <c r="BGG52" s="17"/>
      <c r="BGH52" s="17"/>
      <c r="BGI52" s="17"/>
      <c r="BGJ52" s="17"/>
      <c r="BGK52" s="17"/>
      <c r="BGL52" s="17"/>
      <c r="BGM52" s="17"/>
      <c r="BGN52" s="17"/>
      <c r="BGO52" s="17"/>
      <c r="BGP52" s="17"/>
      <c r="BGQ52" s="17"/>
      <c r="BGR52" s="17"/>
      <c r="BGS52" s="17"/>
      <c r="BGT52" s="17"/>
      <c r="BGU52" s="17"/>
      <c r="BGV52" s="17"/>
      <c r="BGW52" s="17"/>
      <c r="BGX52" s="17"/>
      <c r="BGY52" s="17"/>
      <c r="BGZ52" s="17"/>
      <c r="BHA52" s="17"/>
      <c r="BHB52" s="17"/>
      <c r="BHC52" s="17"/>
      <c r="BHD52" s="17"/>
      <c r="BHE52" s="17"/>
      <c r="BHF52" s="17"/>
      <c r="BHG52" s="17"/>
      <c r="BHH52" s="17"/>
      <c r="BHI52" s="17"/>
      <c r="BHJ52" s="17"/>
      <c r="BHK52" s="17"/>
      <c r="BHL52" s="17"/>
      <c r="BHM52" s="17"/>
      <c r="BHN52" s="17"/>
      <c r="BHO52" s="17"/>
      <c r="BHP52" s="17"/>
      <c r="BHQ52" s="17"/>
      <c r="BHR52" s="17"/>
      <c r="BHS52" s="17"/>
      <c r="BHT52" s="17"/>
      <c r="BHU52" s="17"/>
      <c r="BHV52" s="17"/>
      <c r="BHW52" s="17"/>
      <c r="BHX52" s="17"/>
      <c r="BHY52" s="17"/>
      <c r="BHZ52" s="17"/>
      <c r="BIA52" s="17"/>
      <c r="BIB52" s="17"/>
      <c r="BIC52" s="17"/>
      <c r="BID52" s="17"/>
      <c r="BIE52" s="17"/>
      <c r="BIF52" s="17"/>
      <c r="BIG52" s="17"/>
      <c r="BIH52" s="17"/>
      <c r="BII52" s="17"/>
      <c r="BIJ52" s="17"/>
      <c r="BIK52" s="17"/>
      <c r="BIL52" s="17"/>
      <c r="BIM52" s="17"/>
      <c r="BIN52" s="17"/>
      <c r="BIO52" s="17"/>
      <c r="BIP52" s="17"/>
      <c r="BIQ52" s="17"/>
      <c r="BIR52" s="17"/>
      <c r="BIS52" s="17"/>
      <c r="BIT52" s="17"/>
      <c r="BIU52" s="17"/>
      <c r="BIV52" s="17"/>
      <c r="BIW52" s="17"/>
      <c r="BIX52" s="17"/>
      <c r="BIY52" s="17"/>
      <c r="BIZ52" s="17"/>
      <c r="BJA52" s="17"/>
      <c r="BJB52" s="17"/>
      <c r="BJC52" s="17"/>
      <c r="BJD52" s="17"/>
      <c r="BJE52" s="17"/>
      <c r="BJF52" s="17"/>
      <c r="BJG52" s="17"/>
      <c r="BJH52" s="17"/>
      <c r="BJI52" s="17"/>
      <c r="BJJ52" s="17"/>
      <c r="BJK52" s="17"/>
      <c r="BJL52" s="17"/>
      <c r="BJM52" s="17"/>
      <c r="BJN52" s="17"/>
      <c r="BJO52" s="17"/>
      <c r="BJP52" s="17"/>
      <c r="BJQ52" s="17"/>
      <c r="BJR52" s="17"/>
      <c r="BJS52" s="17"/>
      <c r="BJT52" s="17"/>
      <c r="BJU52" s="17"/>
      <c r="BJV52" s="17"/>
      <c r="BJW52" s="17"/>
      <c r="BJX52" s="17"/>
      <c r="BJY52" s="17"/>
      <c r="BJZ52" s="17"/>
      <c r="BKA52" s="17"/>
      <c r="BKB52" s="17"/>
      <c r="BKC52" s="17"/>
      <c r="BKD52" s="17"/>
      <c r="BKE52" s="17"/>
      <c r="BKF52" s="17"/>
      <c r="BKG52" s="17"/>
      <c r="BKH52" s="17"/>
      <c r="BKI52" s="17"/>
      <c r="BKJ52" s="17"/>
      <c r="BKK52" s="17"/>
      <c r="BKL52" s="17"/>
      <c r="BKM52" s="17"/>
      <c r="BKN52" s="17"/>
      <c r="BKO52" s="17"/>
      <c r="BKP52" s="17"/>
      <c r="BKQ52" s="17"/>
      <c r="BKR52" s="17"/>
      <c r="BKS52" s="17"/>
      <c r="BKT52" s="17"/>
      <c r="BKU52" s="17"/>
      <c r="BKV52" s="17"/>
      <c r="BKW52" s="17"/>
      <c r="BKX52" s="17"/>
      <c r="BKY52" s="17"/>
      <c r="BKZ52" s="17"/>
      <c r="BLA52" s="17"/>
      <c r="BLB52" s="17"/>
      <c r="BLC52" s="17"/>
      <c r="BLD52" s="17"/>
      <c r="BLE52" s="17"/>
      <c r="BLF52" s="17"/>
      <c r="BLG52" s="17"/>
      <c r="BLH52" s="17"/>
      <c r="BLI52" s="17"/>
      <c r="BLJ52" s="17"/>
      <c r="BLK52" s="17"/>
      <c r="BLL52" s="17"/>
      <c r="BLM52" s="17"/>
      <c r="BLN52" s="17"/>
      <c r="BLO52" s="17"/>
      <c r="BLP52" s="17"/>
      <c r="BLQ52" s="17"/>
      <c r="BLR52" s="17"/>
      <c r="BLS52" s="17"/>
      <c r="BLT52" s="17"/>
      <c r="BLU52" s="17"/>
      <c r="BLV52" s="17"/>
      <c r="BLW52" s="17"/>
      <c r="BLX52" s="17"/>
      <c r="BLY52" s="17"/>
      <c r="BLZ52" s="17"/>
      <c r="BMA52" s="17"/>
      <c r="BMB52" s="17"/>
      <c r="BMC52" s="17"/>
      <c r="BMD52" s="17"/>
      <c r="BME52" s="17"/>
      <c r="BMF52" s="17"/>
      <c r="BMG52" s="17"/>
      <c r="BMH52" s="17"/>
      <c r="BMI52" s="17"/>
      <c r="BMJ52" s="17"/>
      <c r="BMK52" s="17"/>
      <c r="BML52" s="17"/>
      <c r="BMM52" s="17"/>
      <c r="BMN52" s="17"/>
      <c r="BMO52" s="17"/>
      <c r="BMP52" s="17"/>
      <c r="BMQ52" s="17"/>
      <c r="BMR52" s="17"/>
      <c r="BMS52" s="17"/>
      <c r="BMT52" s="17"/>
      <c r="BMU52" s="17"/>
      <c r="BMV52" s="17"/>
      <c r="BMW52" s="17"/>
      <c r="BMX52" s="17"/>
      <c r="BMY52" s="17"/>
      <c r="BMZ52" s="17"/>
      <c r="BNA52" s="17"/>
      <c r="BNB52" s="17"/>
      <c r="BNC52" s="17"/>
      <c r="BND52" s="17"/>
      <c r="BNE52" s="17"/>
      <c r="BNF52" s="17"/>
      <c r="BNG52" s="17"/>
      <c r="BNH52" s="17"/>
      <c r="BNI52" s="17"/>
      <c r="BNJ52" s="17"/>
      <c r="BNK52" s="17"/>
      <c r="BNL52" s="17"/>
      <c r="BNM52" s="17"/>
      <c r="BNN52" s="17"/>
      <c r="BNO52" s="17"/>
      <c r="BNP52" s="17"/>
      <c r="BNQ52" s="17"/>
      <c r="BNR52" s="17"/>
      <c r="BNS52" s="17"/>
      <c r="BNT52" s="17"/>
      <c r="BNU52" s="17"/>
      <c r="BNV52" s="17"/>
      <c r="BNW52" s="17"/>
      <c r="BNX52" s="17"/>
      <c r="BNY52" s="17"/>
      <c r="BNZ52" s="17"/>
      <c r="BOA52" s="17"/>
      <c r="BOB52" s="17"/>
      <c r="BOC52" s="17"/>
      <c r="BOD52" s="17"/>
      <c r="BOE52" s="17"/>
      <c r="BOF52" s="17"/>
      <c r="BOG52" s="17"/>
      <c r="BOH52" s="17"/>
      <c r="BOI52" s="17"/>
      <c r="BOJ52" s="17"/>
      <c r="BOK52" s="17"/>
      <c r="BOL52" s="17"/>
      <c r="BOM52" s="17"/>
      <c r="BON52" s="17"/>
      <c r="BOO52" s="17"/>
      <c r="BOP52" s="17"/>
      <c r="BOQ52" s="17"/>
      <c r="BOR52" s="17"/>
      <c r="BOS52" s="17"/>
      <c r="BOT52" s="17"/>
      <c r="BOU52" s="17"/>
      <c r="BOV52" s="17"/>
      <c r="BOW52" s="17"/>
      <c r="BOX52" s="17"/>
      <c r="BOY52" s="17"/>
      <c r="BOZ52" s="17"/>
      <c r="BPA52" s="17"/>
      <c r="BPB52" s="17"/>
      <c r="BPC52" s="17"/>
      <c r="BPD52" s="17"/>
      <c r="BPE52" s="17"/>
      <c r="BPF52" s="17"/>
      <c r="BPG52" s="17"/>
      <c r="BPH52" s="17"/>
      <c r="BPI52" s="17"/>
      <c r="BPJ52" s="17"/>
      <c r="BPK52" s="17"/>
      <c r="BPL52" s="17"/>
      <c r="BPM52" s="17"/>
      <c r="BPN52" s="17"/>
      <c r="BPO52" s="17"/>
      <c r="BPP52" s="17"/>
      <c r="BPQ52" s="17"/>
      <c r="BPR52" s="17"/>
      <c r="BPS52" s="17"/>
      <c r="BPT52" s="17"/>
      <c r="BPU52" s="17"/>
      <c r="BPV52" s="17"/>
      <c r="BPW52" s="17"/>
      <c r="BPX52" s="17"/>
      <c r="BPY52" s="17"/>
      <c r="BPZ52" s="17"/>
      <c r="BQA52" s="17"/>
      <c r="BQB52" s="17"/>
      <c r="BQC52" s="17"/>
      <c r="BQD52" s="17"/>
      <c r="BQE52" s="17"/>
      <c r="BQF52" s="17"/>
      <c r="BQG52" s="17"/>
      <c r="BQH52" s="17"/>
      <c r="BQI52" s="17"/>
      <c r="BQJ52" s="17"/>
      <c r="BQK52" s="17"/>
      <c r="BQL52" s="17"/>
      <c r="BQM52" s="17"/>
      <c r="BQN52" s="17"/>
      <c r="BQO52" s="17"/>
      <c r="BQP52" s="17"/>
      <c r="BQQ52" s="17"/>
      <c r="BQR52" s="17"/>
      <c r="BQS52" s="17"/>
      <c r="BQT52" s="17"/>
      <c r="BQU52" s="17"/>
      <c r="BQV52" s="17"/>
      <c r="BQW52" s="17"/>
      <c r="BQX52" s="17"/>
      <c r="BQY52" s="17"/>
      <c r="BQZ52" s="17"/>
      <c r="BRA52" s="17"/>
      <c r="BRB52" s="17"/>
      <c r="BRC52" s="17"/>
      <c r="BRD52" s="17"/>
      <c r="BRE52" s="17"/>
      <c r="BRF52" s="17"/>
      <c r="BRG52" s="17"/>
      <c r="BRH52" s="17"/>
      <c r="BRI52" s="17"/>
      <c r="BRJ52" s="17"/>
      <c r="BRK52" s="17"/>
      <c r="BRL52" s="17"/>
      <c r="BRM52" s="17"/>
      <c r="BRN52" s="17"/>
      <c r="BRO52" s="17"/>
      <c r="BRP52" s="17"/>
      <c r="BRQ52" s="17"/>
      <c r="BRR52" s="17"/>
      <c r="BRS52" s="17"/>
      <c r="BRT52" s="17"/>
      <c r="BRU52" s="17"/>
      <c r="BRV52" s="17"/>
      <c r="BRW52" s="17"/>
      <c r="BRX52" s="17"/>
      <c r="BRY52" s="17"/>
      <c r="BRZ52" s="17"/>
      <c r="BSA52" s="17"/>
      <c r="BSB52" s="17"/>
      <c r="BSC52" s="17"/>
      <c r="BSD52" s="17"/>
      <c r="BSE52" s="17"/>
      <c r="BSF52" s="17"/>
      <c r="BSG52" s="17"/>
      <c r="BSH52" s="17"/>
      <c r="BSI52" s="17"/>
      <c r="BSJ52" s="17"/>
      <c r="BSK52" s="17"/>
      <c r="BSL52" s="17"/>
      <c r="BSM52" s="17"/>
      <c r="BSN52" s="17"/>
      <c r="BSO52" s="17"/>
      <c r="BSP52" s="17"/>
      <c r="BSQ52" s="17"/>
      <c r="BSR52" s="17"/>
      <c r="BSS52" s="17"/>
      <c r="BST52" s="17"/>
      <c r="BSU52" s="17"/>
      <c r="BSV52" s="17"/>
      <c r="BSW52" s="17"/>
      <c r="BSX52" s="17"/>
      <c r="BSY52" s="17"/>
      <c r="BSZ52" s="17"/>
      <c r="BTA52" s="17"/>
      <c r="BTB52" s="17"/>
      <c r="BTC52" s="17"/>
      <c r="BTD52" s="17"/>
      <c r="BTE52" s="17"/>
      <c r="BTF52" s="17"/>
      <c r="BTG52" s="17"/>
      <c r="BTH52" s="17"/>
      <c r="BTI52" s="17"/>
      <c r="BTJ52" s="17"/>
      <c r="BTK52" s="17"/>
      <c r="BTL52" s="17"/>
      <c r="BTM52" s="17"/>
      <c r="BTN52" s="17"/>
      <c r="BTO52" s="17"/>
      <c r="BTP52" s="17"/>
      <c r="BTQ52" s="17"/>
      <c r="BTR52" s="17"/>
      <c r="BTS52" s="17"/>
      <c r="BTT52" s="17"/>
      <c r="BTU52" s="17"/>
      <c r="BTV52" s="17"/>
      <c r="BTW52" s="17"/>
      <c r="BTX52" s="17"/>
      <c r="BTY52" s="17"/>
      <c r="BTZ52" s="17"/>
      <c r="BUA52" s="17"/>
      <c r="BUB52" s="17"/>
      <c r="BUC52" s="17"/>
      <c r="BUD52" s="17"/>
      <c r="BUE52" s="17"/>
      <c r="BUF52" s="17"/>
      <c r="BUG52" s="17"/>
      <c r="BUH52" s="17"/>
      <c r="BUI52" s="17"/>
      <c r="BUJ52" s="17"/>
      <c r="BUK52" s="17"/>
      <c r="BUL52" s="17"/>
      <c r="BUM52" s="17"/>
      <c r="BUN52" s="17"/>
      <c r="BUO52" s="17"/>
      <c r="BUP52" s="17"/>
      <c r="BUQ52" s="17"/>
      <c r="BUR52" s="17"/>
      <c r="BUS52" s="17"/>
      <c r="BUT52" s="17"/>
      <c r="BUU52" s="17"/>
      <c r="BUV52" s="17"/>
      <c r="BUW52" s="17"/>
      <c r="BUX52" s="17"/>
      <c r="BUY52" s="17"/>
      <c r="BUZ52" s="17"/>
      <c r="BVA52" s="17"/>
      <c r="BVB52" s="17"/>
      <c r="BVC52" s="17"/>
      <c r="BVD52" s="17"/>
      <c r="BVE52" s="17"/>
      <c r="BVF52" s="17"/>
      <c r="BVG52" s="17"/>
      <c r="BVH52" s="17"/>
      <c r="BVI52" s="17"/>
      <c r="BVJ52" s="17"/>
      <c r="BVK52" s="17"/>
      <c r="BVL52" s="17"/>
      <c r="BVM52" s="17"/>
      <c r="BVN52" s="17"/>
      <c r="BVO52" s="17"/>
      <c r="BVP52" s="17"/>
      <c r="BVQ52" s="17"/>
      <c r="BVR52" s="17"/>
      <c r="BVS52" s="17"/>
      <c r="BVT52" s="17"/>
      <c r="BVU52" s="17"/>
      <c r="BVV52" s="17"/>
      <c r="BVW52" s="17"/>
      <c r="BVX52" s="17"/>
      <c r="BVY52" s="17"/>
      <c r="BVZ52" s="17"/>
      <c r="BWA52" s="17"/>
      <c r="BWB52" s="17"/>
      <c r="BWC52" s="17"/>
      <c r="BWD52" s="17"/>
      <c r="BWE52" s="17"/>
      <c r="BWF52" s="17"/>
      <c r="BWG52" s="17"/>
      <c r="BWH52" s="17"/>
      <c r="BWI52" s="17"/>
      <c r="BWJ52" s="17"/>
      <c r="BWK52" s="17"/>
      <c r="BWL52" s="17"/>
      <c r="BWM52" s="17"/>
      <c r="BWN52" s="17"/>
      <c r="BWO52" s="17"/>
      <c r="BWP52" s="17"/>
      <c r="BWQ52" s="17"/>
      <c r="BWR52" s="17"/>
      <c r="BWS52" s="17"/>
      <c r="BWT52" s="17"/>
      <c r="BWU52" s="17"/>
      <c r="BWV52" s="17"/>
      <c r="BWW52" s="17"/>
      <c r="BWX52" s="17"/>
      <c r="BWY52" s="17"/>
      <c r="BWZ52" s="17"/>
      <c r="BXA52" s="17"/>
      <c r="BXB52" s="17"/>
      <c r="BXC52" s="17"/>
      <c r="BXD52" s="17"/>
      <c r="BXE52" s="17"/>
      <c r="BXF52" s="17"/>
      <c r="BXG52" s="17"/>
      <c r="BXH52" s="17"/>
      <c r="BXI52" s="17"/>
      <c r="BXJ52" s="17"/>
      <c r="BXK52" s="17"/>
      <c r="BXL52" s="17"/>
      <c r="BXM52" s="17"/>
      <c r="BXN52" s="17"/>
      <c r="BXO52" s="17"/>
      <c r="BXP52" s="17"/>
      <c r="BXQ52" s="17"/>
      <c r="BXR52" s="17"/>
      <c r="BXS52" s="17"/>
      <c r="BXT52" s="17"/>
      <c r="BXU52" s="17"/>
      <c r="BXV52" s="17"/>
      <c r="BXW52" s="17"/>
      <c r="BXX52" s="17"/>
      <c r="BXY52" s="17"/>
      <c r="BXZ52" s="17"/>
      <c r="BYA52" s="17"/>
      <c r="BYB52" s="17"/>
      <c r="BYC52" s="17"/>
      <c r="BYD52" s="17"/>
      <c r="BYE52" s="17"/>
      <c r="BYF52" s="17"/>
      <c r="BYG52" s="17"/>
      <c r="BYH52" s="17"/>
      <c r="BYI52" s="17"/>
      <c r="BYJ52" s="17"/>
      <c r="BYK52" s="17"/>
      <c r="BYL52" s="17"/>
      <c r="BYM52" s="17"/>
      <c r="BYN52" s="17"/>
      <c r="BYO52" s="17"/>
      <c r="BYP52" s="17"/>
      <c r="BYQ52" s="17"/>
      <c r="BYR52" s="17"/>
      <c r="BYS52" s="17"/>
      <c r="BYT52" s="17"/>
      <c r="BYU52" s="17"/>
      <c r="BYV52" s="17"/>
      <c r="BYW52" s="17"/>
      <c r="BYX52" s="17"/>
      <c r="BYY52" s="17"/>
      <c r="BYZ52" s="17"/>
      <c r="BZA52" s="17"/>
      <c r="BZB52" s="17"/>
      <c r="BZC52" s="17"/>
      <c r="BZD52" s="17"/>
      <c r="BZE52" s="17"/>
      <c r="BZF52" s="17"/>
      <c r="BZG52" s="17"/>
      <c r="BZH52" s="17"/>
      <c r="BZI52" s="17"/>
      <c r="BZJ52" s="17"/>
      <c r="BZK52" s="17"/>
      <c r="BZL52" s="17"/>
      <c r="BZM52" s="17"/>
      <c r="BZN52" s="17"/>
      <c r="BZO52" s="17"/>
      <c r="BZP52" s="17"/>
      <c r="BZQ52" s="17"/>
      <c r="BZR52" s="17"/>
      <c r="BZS52" s="17"/>
      <c r="BZT52" s="17"/>
      <c r="BZU52" s="17"/>
      <c r="BZV52" s="17"/>
      <c r="BZW52" s="17"/>
      <c r="BZX52" s="17"/>
      <c r="BZY52" s="17"/>
      <c r="BZZ52" s="17"/>
      <c r="CAA52" s="17"/>
      <c r="CAB52" s="17"/>
      <c r="CAC52" s="17"/>
      <c r="CAD52" s="17"/>
      <c r="CAE52" s="17"/>
      <c r="CAF52" s="17"/>
      <c r="CAG52" s="17"/>
      <c r="CAH52" s="17"/>
      <c r="CAI52" s="17"/>
      <c r="CAJ52" s="17"/>
      <c r="CAK52" s="17"/>
      <c r="CAL52" s="17"/>
      <c r="CAM52" s="17"/>
      <c r="CAN52" s="17"/>
      <c r="CAO52" s="17"/>
      <c r="CAP52" s="17"/>
      <c r="CAQ52" s="17"/>
      <c r="CAR52" s="17"/>
      <c r="CAS52" s="17"/>
      <c r="CAT52" s="17"/>
      <c r="CAU52" s="17"/>
      <c r="CAV52" s="17"/>
      <c r="CAW52" s="17"/>
      <c r="CAX52" s="17"/>
      <c r="CAY52" s="17"/>
      <c r="CAZ52" s="17"/>
      <c r="CBA52" s="17"/>
      <c r="CBB52" s="17"/>
      <c r="CBC52" s="17"/>
      <c r="CBD52" s="17"/>
      <c r="CBE52" s="17"/>
      <c r="CBF52" s="17"/>
      <c r="CBG52" s="17"/>
      <c r="CBH52" s="17"/>
      <c r="CBI52" s="17"/>
      <c r="CBJ52" s="17"/>
      <c r="CBK52" s="17"/>
      <c r="CBL52" s="17"/>
      <c r="CBM52" s="17"/>
      <c r="CBN52" s="17"/>
      <c r="CBO52" s="17"/>
      <c r="CBP52" s="17"/>
      <c r="CBQ52" s="17"/>
      <c r="CBR52" s="17"/>
      <c r="CBS52" s="17"/>
      <c r="CBT52" s="17"/>
      <c r="CBU52" s="17"/>
      <c r="CBV52" s="17"/>
      <c r="CBW52" s="17"/>
      <c r="CBX52" s="17"/>
      <c r="CBY52" s="17"/>
      <c r="CBZ52" s="17"/>
      <c r="CCA52" s="17"/>
      <c r="CCB52" s="17"/>
      <c r="CCC52" s="17"/>
      <c r="CCD52" s="17"/>
      <c r="CCE52" s="17"/>
      <c r="CCF52" s="17"/>
      <c r="CCG52" s="17"/>
      <c r="CCH52" s="17"/>
      <c r="CCI52" s="17"/>
      <c r="CCJ52" s="17"/>
      <c r="CCK52" s="17"/>
      <c r="CCL52" s="17"/>
      <c r="CCM52" s="17"/>
      <c r="CCN52" s="17"/>
      <c r="CCO52" s="17"/>
      <c r="CCP52" s="17"/>
      <c r="CCQ52" s="17"/>
      <c r="CCR52" s="17"/>
      <c r="CCS52" s="17"/>
      <c r="CCT52" s="17"/>
      <c r="CCU52" s="17"/>
      <c r="CCV52" s="17"/>
      <c r="CCW52" s="17"/>
      <c r="CCX52" s="17"/>
      <c r="CCY52" s="17"/>
      <c r="CCZ52" s="17"/>
      <c r="CDA52" s="17"/>
      <c r="CDB52" s="17"/>
      <c r="CDC52" s="17"/>
      <c r="CDD52" s="17"/>
      <c r="CDE52" s="17"/>
      <c r="CDF52" s="17"/>
      <c r="CDG52" s="17"/>
      <c r="CDH52" s="17"/>
      <c r="CDI52" s="17"/>
      <c r="CDJ52" s="17"/>
      <c r="CDK52" s="17"/>
      <c r="CDL52" s="17"/>
      <c r="CDM52" s="17"/>
      <c r="CDN52" s="17"/>
      <c r="CDO52" s="17"/>
      <c r="CDP52" s="17"/>
      <c r="CDQ52" s="17"/>
      <c r="CDR52" s="17"/>
      <c r="CDS52" s="17"/>
      <c r="CDT52" s="17"/>
      <c r="CDU52" s="17"/>
    </row>
    <row r="53">
      <c r="A53" s="14" t="s">
        <v>2744</v>
      </c>
      <c r="B53" s="14" t="s">
        <v>3155</v>
      </c>
      <c r="C53" s="14" t="s">
        <v>2614</v>
      </c>
      <c r="D53" s="14" t="s">
        <v>2615</v>
      </c>
      <c r="E53" s="14" t="s">
        <v>3156</v>
      </c>
      <c r="F53" s="14" t="s">
        <v>2835</v>
      </c>
      <c r="I53" s="14" t="s">
        <v>3157</v>
      </c>
      <c r="J53" s="14" t="s">
        <v>2618</v>
      </c>
      <c r="K53" s="14" t="s">
        <v>2619</v>
      </c>
      <c r="L53" s="14" t="s">
        <v>2658</v>
      </c>
      <c r="M53" s="16">
        <v>1.0</v>
      </c>
      <c r="N53" s="14" t="s">
        <v>2690</v>
      </c>
      <c r="O53" s="14" t="s">
        <v>2690</v>
      </c>
      <c r="P53" s="14" t="s">
        <v>2690</v>
      </c>
      <c r="Q53" s="16">
        <v>11.0</v>
      </c>
      <c r="R53" s="16">
        <v>4103438.0</v>
      </c>
      <c r="S53" s="16">
        <v>4103438.0</v>
      </c>
      <c r="T53" s="14" t="s">
        <v>2631</v>
      </c>
      <c r="U53" s="14" t="s">
        <v>2630</v>
      </c>
      <c r="V53" s="14" t="s">
        <v>3158</v>
      </c>
      <c r="W53" s="14" t="s">
        <v>3159</v>
      </c>
      <c r="X53" s="16">
        <v>0.12</v>
      </c>
      <c r="Y53" s="17"/>
      <c r="Z53" s="16">
        <v>10.0</v>
      </c>
      <c r="AA53" s="16">
        <v>76.0</v>
      </c>
      <c r="AB53" s="17"/>
      <c r="AC53" s="16">
        <v>116.0</v>
      </c>
      <c r="AD53" s="16">
        <v>2741.0</v>
      </c>
      <c r="AE53" s="22">
        <v>45516.0</v>
      </c>
      <c r="AF53" s="17"/>
      <c r="AG53" s="17"/>
      <c r="AH53" s="17"/>
      <c r="AI53" s="17"/>
      <c r="AJ53" s="17"/>
      <c r="AK53" s="17"/>
      <c r="AL53" s="16">
        <v>47.0</v>
      </c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4" t="s">
        <v>2625</v>
      </c>
      <c r="BB53" s="17"/>
      <c r="BC53" s="17"/>
      <c r="BD53" s="17"/>
      <c r="BE53" s="17"/>
      <c r="BF53" s="14" t="s">
        <v>2574</v>
      </c>
      <c r="BG53" s="16">
        <v>1.0</v>
      </c>
      <c r="BH53" s="14" t="s">
        <v>1447</v>
      </c>
      <c r="BI53" s="14" t="s">
        <v>2594</v>
      </c>
      <c r="BJ53" s="14" t="s">
        <v>2566</v>
      </c>
      <c r="BK53" s="17"/>
      <c r="BL53" s="17"/>
      <c r="BM53" s="16">
        <v>91.4333333</v>
      </c>
      <c r="BN53" s="17"/>
      <c r="BO53" s="17"/>
      <c r="BP53" s="17"/>
      <c r="BQ53" s="17"/>
      <c r="BR53" s="17"/>
      <c r="BS53" s="16">
        <v>0.031</v>
      </c>
      <c r="BT53" s="16">
        <v>124.305487</v>
      </c>
      <c r="BU53" s="14" t="s">
        <v>2567</v>
      </c>
      <c r="BV53" s="14" t="s">
        <v>3149</v>
      </c>
      <c r="BW53" s="14" t="s">
        <v>2922</v>
      </c>
      <c r="BX53" s="16">
        <v>11.0</v>
      </c>
      <c r="BY53" s="14" t="s">
        <v>2625</v>
      </c>
      <c r="BZ53" s="16">
        <v>3781.0</v>
      </c>
      <c r="CA53" s="16">
        <v>-17196.0</v>
      </c>
      <c r="CB53" s="16">
        <v>0.0</v>
      </c>
      <c r="CC53" s="17"/>
      <c r="CD53" s="17"/>
      <c r="CE53" s="16">
        <v>124.305487</v>
      </c>
      <c r="CF53" s="14" t="s">
        <v>2572</v>
      </c>
      <c r="CG53" s="14" t="s">
        <v>2704</v>
      </c>
      <c r="CH53" s="19">
        <v>41264.0</v>
      </c>
      <c r="CI53" s="14" t="s">
        <v>2573</v>
      </c>
      <c r="CJ53" s="17"/>
      <c r="CK53" s="14" t="s">
        <v>2574</v>
      </c>
      <c r="CL53" s="14" t="s">
        <v>3160</v>
      </c>
      <c r="CM53" s="20">
        <v>2491015.0</v>
      </c>
      <c r="CN53" s="14" t="s">
        <v>3160</v>
      </c>
      <c r="CO53" s="14" t="s">
        <v>2563</v>
      </c>
      <c r="CP53" s="14" t="s">
        <v>2563</v>
      </c>
      <c r="CQ53" s="17"/>
      <c r="CR53" s="17"/>
      <c r="CS53" s="14" t="s">
        <v>2574</v>
      </c>
      <c r="CT53" s="14" t="s">
        <v>3161</v>
      </c>
      <c r="CU53" s="14" t="s">
        <v>2577</v>
      </c>
      <c r="CV53" s="14" t="s">
        <v>3162</v>
      </c>
      <c r="CW53" s="14" t="s">
        <v>3163</v>
      </c>
      <c r="CX53" s="14" t="s">
        <v>2580</v>
      </c>
      <c r="CY53" s="16">
        <v>124.305487</v>
      </c>
      <c r="CZ53" s="14" t="s">
        <v>2581</v>
      </c>
      <c r="DB53" s="14" t="s">
        <v>2574</v>
      </c>
      <c r="DC53" s="14" t="s">
        <v>2708</v>
      </c>
      <c r="DD53" s="14" t="s">
        <v>2625</v>
      </c>
      <c r="DE53" s="14" t="s">
        <v>2574</v>
      </c>
      <c r="DF53" s="14" t="s">
        <v>2563</v>
      </c>
      <c r="DG53" s="14" t="s">
        <v>3164</v>
      </c>
      <c r="DH53" s="14" t="s">
        <v>3165</v>
      </c>
      <c r="DI53" s="14" t="s">
        <v>1444</v>
      </c>
      <c r="DJ53" s="14" t="s">
        <v>2755</v>
      </c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  <c r="MF53" s="17"/>
      <c r="MG53" s="17"/>
      <c r="MH53" s="17"/>
      <c r="MI53" s="17"/>
      <c r="MJ53" s="17"/>
      <c r="MK53" s="17"/>
      <c r="ML53" s="17"/>
      <c r="MM53" s="17"/>
      <c r="MN53" s="17"/>
      <c r="MO53" s="17"/>
      <c r="MP53" s="17"/>
      <c r="MQ53" s="17"/>
      <c r="MR53" s="17"/>
      <c r="MS53" s="17"/>
      <c r="MT53" s="17"/>
      <c r="MU53" s="17"/>
      <c r="MV53" s="17"/>
      <c r="MW53" s="17"/>
      <c r="MX53" s="17"/>
      <c r="MY53" s="17"/>
      <c r="MZ53" s="17"/>
      <c r="NA53" s="17"/>
      <c r="NB53" s="17"/>
      <c r="NC53" s="17"/>
      <c r="ND53" s="17"/>
      <c r="NE53" s="17"/>
      <c r="NF53" s="17"/>
      <c r="NG53" s="17"/>
      <c r="NH53" s="17"/>
      <c r="NI53" s="17"/>
      <c r="NJ53" s="17"/>
      <c r="NK53" s="17"/>
      <c r="NL53" s="17"/>
      <c r="NM53" s="17"/>
      <c r="NN53" s="17"/>
      <c r="NO53" s="17"/>
      <c r="NP53" s="17"/>
      <c r="NQ53" s="17"/>
      <c r="NR53" s="17"/>
      <c r="NS53" s="17"/>
      <c r="NT53" s="17"/>
      <c r="NU53" s="17"/>
      <c r="NV53" s="17"/>
      <c r="NW53" s="17"/>
      <c r="NX53" s="17"/>
      <c r="NY53" s="17"/>
      <c r="NZ53" s="17"/>
      <c r="OA53" s="17"/>
      <c r="OB53" s="17"/>
      <c r="OC53" s="17"/>
      <c r="OD53" s="17"/>
      <c r="OE53" s="17"/>
      <c r="OF53" s="17"/>
      <c r="OG53" s="17"/>
      <c r="OH53" s="17"/>
      <c r="OI53" s="17"/>
      <c r="OJ53" s="17"/>
      <c r="OK53" s="17"/>
      <c r="OL53" s="17"/>
      <c r="OM53" s="17"/>
      <c r="ON53" s="17"/>
      <c r="OO53" s="17"/>
      <c r="OP53" s="17"/>
      <c r="OQ53" s="17"/>
      <c r="OR53" s="17"/>
      <c r="OS53" s="17"/>
      <c r="OT53" s="17"/>
      <c r="OU53" s="17"/>
      <c r="OV53" s="17"/>
      <c r="OW53" s="17"/>
      <c r="OX53" s="17"/>
      <c r="OY53" s="17"/>
      <c r="OZ53" s="17"/>
      <c r="PA53" s="17"/>
      <c r="PB53" s="17"/>
      <c r="PC53" s="17"/>
      <c r="PD53" s="17"/>
      <c r="PE53" s="17"/>
      <c r="PF53" s="17"/>
      <c r="PG53" s="17"/>
      <c r="PH53" s="17"/>
      <c r="PI53" s="17"/>
      <c r="PJ53" s="17"/>
      <c r="PK53" s="17"/>
      <c r="PL53" s="17"/>
      <c r="PM53" s="17"/>
      <c r="PN53" s="17"/>
      <c r="PO53" s="17"/>
      <c r="PP53" s="17"/>
      <c r="PQ53" s="17"/>
      <c r="PR53" s="17"/>
      <c r="PS53" s="17"/>
      <c r="PT53" s="17"/>
      <c r="PU53" s="17"/>
      <c r="PV53" s="17"/>
      <c r="PW53" s="17"/>
      <c r="PX53" s="17"/>
      <c r="PY53" s="17"/>
      <c r="PZ53" s="17"/>
      <c r="QA53" s="17"/>
      <c r="QB53" s="17"/>
      <c r="QC53" s="17"/>
      <c r="QD53" s="17"/>
      <c r="QE53" s="17"/>
      <c r="QF53" s="17"/>
      <c r="QG53" s="17"/>
      <c r="QH53" s="17"/>
      <c r="QI53" s="17"/>
      <c r="QJ53" s="17"/>
      <c r="QK53" s="17"/>
      <c r="QL53" s="17"/>
      <c r="QM53" s="17"/>
      <c r="QN53" s="17"/>
      <c r="QO53" s="17"/>
      <c r="QP53" s="17"/>
      <c r="QQ53" s="17"/>
      <c r="QR53" s="17"/>
      <c r="QS53" s="17"/>
      <c r="QT53" s="17"/>
      <c r="QU53" s="16">
        <v>9.0</v>
      </c>
      <c r="QV53" s="16">
        <v>4.0</v>
      </c>
      <c r="QW53" s="16">
        <v>-8.0</v>
      </c>
      <c r="QX53" s="17"/>
      <c r="QY53" s="17"/>
      <c r="QZ53" s="17"/>
      <c r="RA53" s="17"/>
      <c r="RB53" s="17"/>
      <c r="RC53" s="17"/>
      <c r="RD53" s="17"/>
      <c r="RE53" s="17"/>
      <c r="RF53" s="17"/>
      <c r="RG53" s="17"/>
      <c r="RH53" s="17"/>
      <c r="RI53" s="17"/>
      <c r="RJ53" s="17"/>
      <c r="RK53" s="17"/>
      <c r="RL53" s="17"/>
      <c r="RM53" s="17"/>
      <c r="RN53" s="17"/>
      <c r="RO53" s="17"/>
      <c r="RP53" s="17"/>
      <c r="RQ53" s="17"/>
      <c r="RR53" s="17"/>
      <c r="RS53" s="17"/>
      <c r="RT53" s="17"/>
      <c r="RU53" s="17"/>
      <c r="RV53" s="17"/>
      <c r="RW53" s="17"/>
      <c r="RX53" s="17"/>
      <c r="RY53" s="17"/>
      <c r="RZ53" s="17"/>
      <c r="SA53" s="17"/>
      <c r="SB53" s="17"/>
      <c r="SC53" s="17"/>
      <c r="SD53" s="17"/>
      <c r="SE53" s="17"/>
      <c r="SF53" s="17"/>
      <c r="SG53" s="17"/>
      <c r="SH53" s="17"/>
      <c r="SI53" s="17"/>
      <c r="SJ53" s="17"/>
      <c r="SK53" s="17"/>
      <c r="SL53" s="17"/>
      <c r="SM53" s="17"/>
      <c r="SN53" s="17"/>
      <c r="SO53" s="17"/>
      <c r="SP53" s="17"/>
      <c r="SQ53" s="17"/>
      <c r="SR53" s="17"/>
      <c r="SS53" s="17"/>
      <c r="ST53" s="17"/>
      <c r="SU53" s="17"/>
      <c r="SV53" s="17"/>
      <c r="SW53" s="17"/>
      <c r="SX53" s="17"/>
      <c r="SY53" s="17"/>
      <c r="SZ53" s="17"/>
      <c r="TA53" s="17"/>
      <c r="TB53" s="17"/>
      <c r="TC53" s="17"/>
      <c r="TD53" s="17"/>
      <c r="TE53" s="17"/>
      <c r="TF53" s="17"/>
      <c r="TG53" s="17"/>
      <c r="TH53" s="17"/>
      <c r="TI53" s="17"/>
      <c r="TJ53" s="17"/>
      <c r="TK53" s="17"/>
      <c r="TL53" s="17"/>
      <c r="TM53" s="17"/>
      <c r="TN53" s="17"/>
      <c r="TO53" s="17"/>
      <c r="TP53" s="17"/>
      <c r="TQ53" s="17"/>
      <c r="TR53" s="17"/>
      <c r="TS53" s="17"/>
      <c r="TT53" s="17"/>
      <c r="TU53" s="17"/>
      <c r="TV53" s="17"/>
      <c r="TW53" s="17"/>
      <c r="TX53" s="17"/>
      <c r="TY53" s="17"/>
      <c r="TZ53" s="17"/>
      <c r="UA53" s="17"/>
      <c r="UB53" s="17"/>
      <c r="UC53" s="17"/>
      <c r="UD53" s="17"/>
      <c r="UE53" s="17"/>
      <c r="UF53" s="17"/>
      <c r="UG53" s="17"/>
      <c r="UH53" s="17"/>
      <c r="UI53" s="17"/>
      <c r="UJ53" s="17"/>
      <c r="UK53" s="17"/>
      <c r="UL53" s="17"/>
      <c r="UM53" s="17"/>
      <c r="UN53" s="17"/>
      <c r="UO53" s="17"/>
      <c r="UP53" s="17"/>
      <c r="UQ53" s="17"/>
      <c r="UR53" s="17"/>
      <c r="US53" s="17"/>
      <c r="UT53" s="17"/>
      <c r="UU53" s="17"/>
      <c r="UV53" s="17"/>
      <c r="UW53" s="17"/>
      <c r="UX53" s="17"/>
      <c r="UY53" s="17"/>
      <c r="UZ53" s="17"/>
      <c r="VA53" s="17"/>
      <c r="VB53" s="17"/>
      <c r="VC53" s="17"/>
      <c r="VD53" s="17"/>
      <c r="VE53" s="17"/>
      <c r="VF53" s="17"/>
      <c r="VG53" s="17"/>
      <c r="VH53" s="17"/>
      <c r="VI53" s="17"/>
      <c r="VJ53" s="17"/>
      <c r="VK53" s="17"/>
      <c r="VL53" s="17"/>
      <c r="VM53" s="17"/>
      <c r="VN53" s="17"/>
      <c r="VO53" s="17"/>
      <c r="VP53" s="17"/>
      <c r="VQ53" s="17"/>
      <c r="VR53" s="17"/>
      <c r="VS53" s="17"/>
      <c r="VT53" s="17"/>
      <c r="VU53" s="17"/>
      <c r="VV53" s="17"/>
      <c r="VW53" s="17"/>
      <c r="VX53" s="17"/>
      <c r="VY53" s="17"/>
      <c r="VZ53" s="17"/>
      <c r="WA53" s="17"/>
      <c r="WB53" s="17"/>
      <c r="WC53" s="17"/>
      <c r="WD53" s="17"/>
      <c r="WE53" s="17"/>
      <c r="WF53" s="17"/>
      <c r="WG53" s="17"/>
      <c r="WH53" s="17"/>
      <c r="WI53" s="17"/>
      <c r="WJ53" s="17"/>
      <c r="WK53" s="17"/>
      <c r="WL53" s="17"/>
      <c r="WM53" s="17"/>
      <c r="WN53" s="17"/>
      <c r="WO53" s="17"/>
      <c r="WP53" s="17"/>
      <c r="WQ53" s="17"/>
      <c r="WR53" s="17"/>
      <c r="WS53" s="17"/>
      <c r="WT53" s="17"/>
      <c r="WU53" s="17"/>
      <c r="WV53" s="17"/>
      <c r="WW53" s="17"/>
      <c r="WX53" s="17"/>
      <c r="WY53" s="17"/>
      <c r="WZ53" s="17"/>
      <c r="XA53" s="17"/>
      <c r="XB53" s="17"/>
      <c r="XC53" s="17"/>
      <c r="XD53" s="17"/>
      <c r="XE53" s="17"/>
      <c r="XF53" s="17"/>
      <c r="XG53" s="17"/>
      <c r="XH53" s="17"/>
      <c r="XI53" s="17"/>
      <c r="XJ53" s="17"/>
      <c r="XK53" s="17"/>
      <c r="XL53" s="17"/>
      <c r="XM53" s="17"/>
      <c r="XN53" s="17"/>
      <c r="XO53" s="17"/>
      <c r="XP53" s="17"/>
      <c r="XQ53" s="17"/>
      <c r="XR53" s="17"/>
      <c r="XS53" s="17"/>
      <c r="XT53" s="17"/>
      <c r="XU53" s="17"/>
      <c r="XV53" s="17"/>
      <c r="XW53" s="17"/>
      <c r="XX53" s="17"/>
      <c r="XY53" s="17"/>
      <c r="XZ53" s="17"/>
      <c r="YA53" s="17"/>
      <c r="YB53" s="17"/>
      <c r="YC53" s="17"/>
      <c r="YD53" s="17"/>
      <c r="YE53" s="17"/>
      <c r="YF53" s="17"/>
      <c r="YG53" s="17"/>
      <c r="YH53" s="17"/>
      <c r="YI53" s="17"/>
      <c r="YJ53" s="17"/>
      <c r="YK53" s="17"/>
      <c r="YL53" s="17"/>
      <c r="YM53" s="17"/>
      <c r="YN53" s="17"/>
      <c r="YO53" s="17"/>
      <c r="YP53" s="17"/>
      <c r="YQ53" s="17"/>
      <c r="YR53" s="17"/>
      <c r="YS53" s="17"/>
      <c r="YT53" s="17"/>
      <c r="YU53" s="17"/>
      <c r="YV53" s="17"/>
      <c r="YW53" s="17"/>
      <c r="YX53" s="17"/>
      <c r="YY53" s="17"/>
      <c r="YZ53" s="17"/>
      <c r="ZA53" s="17"/>
      <c r="ZB53" s="17"/>
      <c r="ZC53" s="17"/>
      <c r="ZD53" s="17"/>
      <c r="ZE53" s="17"/>
      <c r="ZF53" s="17"/>
      <c r="ZG53" s="17"/>
      <c r="ZH53" s="17"/>
      <c r="ZI53" s="17"/>
      <c r="ZJ53" s="17"/>
      <c r="ZK53" s="17"/>
      <c r="ZL53" s="17"/>
      <c r="ZM53" s="17"/>
      <c r="ZN53" s="17"/>
      <c r="ZO53" s="17"/>
      <c r="ZP53" s="17"/>
      <c r="ZQ53" s="17"/>
      <c r="ZR53" s="17"/>
      <c r="ZS53" s="17"/>
      <c r="ZT53" s="17"/>
      <c r="ZU53" s="17"/>
      <c r="ZV53" s="17"/>
      <c r="ZW53" s="17"/>
      <c r="ZX53" s="17"/>
      <c r="ZY53" s="17"/>
      <c r="ZZ53" s="17"/>
      <c r="AAA53" s="17"/>
      <c r="AAB53" s="17"/>
      <c r="AAC53" s="17"/>
      <c r="AAD53" s="17"/>
      <c r="AAE53" s="17"/>
      <c r="AAF53" s="17"/>
      <c r="AAG53" s="17"/>
      <c r="AAH53" s="17"/>
      <c r="AAI53" s="17"/>
      <c r="AAJ53" s="17"/>
      <c r="AAK53" s="17"/>
      <c r="AAL53" s="17"/>
      <c r="AAM53" s="17"/>
      <c r="AAN53" s="17"/>
      <c r="AAO53" s="17"/>
      <c r="AAP53" s="17"/>
      <c r="AAQ53" s="17"/>
      <c r="AAR53" s="17"/>
      <c r="AAS53" s="17"/>
      <c r="AAT53" s="17"/>
      <c r="AAU53" s="17"/>
      <c r="AAV53" s="17"/>
      <c r="AAW53" s="17"/>
      <c r="AAX53" s="17"/>
      <c r="AAY53" s="17"/>
      <c r="AAZ53" s="17"/>
      <c r="ABA53" s="17"/>
      <c r="ABB53" s="17"/>
      <c r="ABC53" s="17"/>
      <c r="ABD53" s="17"/>
      <c r="ABE53" s="17"/>
      <c r="ABF53" s="17"/>
      <c r="ABG53" s="17"/>
      <c r="ABH53" s="17"/>
      <c r="ABI53" s="17"/>
      <c r="ABJ53" s="17"/>
      <c r="ABK53" s="17"/>
      <c r="ABL53" s="17"/>
      <c r="ABM53" s="17"/>
      <c r="ABN53" s="17"/>
      <c r="ABO53" s="17"/>
      <c r="ABP53" s="17"/>
      <c r="ABQ53" s="17"/>
      <c r="ABR53" s="17"/>
      <c r="ABS53" s="17"/>
      <c r="ABT53" s="17"/>
      <c r="ABU53" s="17"/>
      <c r="ABV53" s="17"/>
      <c r="ABW53" s="17"/>
      <c r="ABX53" s="17"/>
      <c r="ABY53" s="17"/>
      <c r="ABZ53" s="17"/>
      <c r="ACA53" s="17"/>
      <c r="ACB53" s="17"/>
      <c r="ACC53" s="17"/>
      <c r="ACD53" s="17"/>
      <c r="ACE53" s="17"/>
      <c r="ACF53" s="17"/>
      <c r="ACG53" s="17"/>
      <c r="ACH53" s="17"/>
      <c r="ACI53" s="17"/>
      <c r="ACJ53" s="17"/>
      <c r="ACK53" s="17"/>
      <c r="ACL53" s="17"/>
      <c r="ACM53" s="17"/>
      <c r="ACN53" s="17"/>
      <c r="ACO53" s="17"/>
      <c r="ACP53" s="17"/>
      <c r="ACQ53" s="17"/>
      <c r="ACR53" s="17"/>
      <c r="ACS53" s="17"/>
      <c r="ACT53" s="17"/>
      <c r="ACU53" s="17"/>
      <c r="ACV53" s="17"/>
      <c r="ACW53" s="17"/>
      <c r="ACX53" s="17"/>
      <c r="ACY53" s="17"/>
      <c r="ACZ53" s="17"/>
      <c r="ADA53" s="17"/>
      <c r="ADB53" s="17"/>
      <c r="ADC53" s="17"/>
      <c r="ADD53" s="17"/>
      <c r="ADE53" s="17"/>
      <c r="ADF53" s="17"/>
      <c r="ADG53" s="17"/>
      <c r="ADH53" s="17"/>
      <c r="ADI53" s="17"/>
      <c r="ADJ53" s="17"/>
      <c r="ADK53" s="17"/>
      <c r="ADL53" s="17"/>
      <c r="ADM53" s="17"/>
      <c r="ADN53" s="17"/>
      <c r="ADO53" s="17"/>
      <c r="ADP53" s="17"/>
      <c r="ADQ53" s="17"/>
      <c r="ADR53" s="17"/>
      <c r="ADS53" s="17"/>
      <c r="ADT53" s="17"/>
      <c r="ADU53" s="17"/>
      <c r="ADV53" s="17"/>
      <c r="ADW53" s="17"/>
      <c r="ADX53" s="17"/>
      <c r="ADY53" s="17"/>
      <c r="ADZ53" s="17"/>
      <c r="AEA53" s="17"/>
      <c r="AEB53" s="17"/>
      <c r="AEC53" s="17"/>
      <c r="AED53" s="17"/>
      <c r="AEE53" s="17"/>
      <c r="AEF53" s="17"/>
      <c r="AEG53" s="17"/>
      <c r="AEH53" s="17"/>
      <c r="AEI53" s="17"/>
      <c r="AEJ53" s="17"/>
      <c r="AEK53" s="17"/>
      <c r="AEL53" s="17"/>
      <c r="AEM53" s="17"/>
      <c r="AEN53" s="17"/>
      <c r="AEO53" s="17"/>
      <c r="AEP53" s="17"/>
      <c r="AEQ53" s="17"/>
      <c r="AER53" s="17"/>
      <c r="AES53" s="17"/>
      <c r="AET53" s="17"/>
      <c r="AEU53" s="17"/>
      <c r="AEV53" s="17"/>
      <c r="AEW53" s="17"/>
      <c r="AEX53" s="17"/>
      <c r="AEY53" s="17"/>
      <c r="AEZ53" s="17"/>
      <c r="AFA53" s="17"/>
      <c r="AFB53" s="17"/>
      <c r="AFC53" s="17"/>
      <c r="AFD53" s="17"/>
      <c r="AFE53" s="17"/>
      <c r="AFF53" s="17"/>
      <c r="AFG53" s="17"/>
      <c r="AFH53" s="17"/>
      <c r="AFI53" s="17"/>
      <c r="AFJ53" s="17"/>
      <c r="AFK53" s="17"/>
      <c r="AFL53" s="17"/>
      <c r="AFM53" s="17"/>
      <c r="AFN53" s="17"/>
      <c r="AFO53" s="17"/>
      <c r="AFP53" s="17"/>
      <c r="AFQ53" s="17"/>
      <c r="AFR53" s="17"/>
      <c r="AFS53" s="17"/>
      <c r="AFT53" s="17"/>
      <c r="AFU53" s="17"/>
      <c r="AFV53" s="17"/>
      <c r="AFW53" s="17"/>
      <c r="AFX53" s="17"/>
      <c r="AFY53" s="17"/>
      <c r="AFZ53" s="17"/>
      <c r="AGA53" s="17"/>
      <c r="AGB53" s="17"/>
      <c r="AGC53" s="17"/>
      <c r="AGD53" s="17"/>
      <c r="AGE53" s="17"/>
      <c r="AGF53" s="17"/>
      <c r="AGG53" s="17"/>
      <c r="AGH53" s="17"/>
      <c r="AGI53" s="17"/>
      <c r="AGJ53" s="17"/>
      <c r="AGK53" s="17"/>
      <c r="AGL53" s="17"/>
      <c r="AGM53" s="17"/>
      <c r="AGN53" s="17"/>
      <c r="AGO53" s="17"/>
      <c r="AGP53" s="17"/>
      <c r="AGQ53" s="17"/>
      <c r="AGR53" s="17"/>
      <c r="AGS53" s="17"/>
      <c r="AGT53" s="17"/>
      <c r="AGU53" s="17"/>
      <c r="AGV53" s="17"/>
      <c r="AGW53" s="17"/>
      <c r="AGX53" s="17"/>
      <c r="AGY53" s="17"/>
      <c r="AGZ53" s="17"/>
      <c r="AHA53" s="17"/>
      <c r="AHB53" s="17"/>
      <c r="AHC53" s="17"/>
      <c r="AHD53" s="17"/>
      <c r="AHE53" s="17"/>
      <c r="AHF53" s="17"/>
      <c r="AHG53" s="17"/>
      <c r="AHH53" s="17"/>
      <c r="AHI53" s="17"/>
      <c r="AHJ53" s="17"/>
      <c r="AHK53" s="17"/>
      <c r="AHL53" s="17"/>
      <c r="AHM53" s="17"/>
      <c r="AHN53" s="17"/>
      <c r="AHO53" s="17"/>
      <c r="AHP53" s="17"/>
      <c r="AHQ53" s="17"/>
      <c r="AHR53" s="17"/>
      <c r="AHS53" s="17"/>
      <c r="AHT53" s="17"/>
      <c r="AHU53" s="17"/>
      <c r="AHV53" s="17"/>
      <c r="AHW53" s="17"/>
      <c r="AHX53" s="17"/>
      <c r="AHY53" s="17"/>
      <c r="AHZ53" s="17"/>
      <c r="AIA53" s="17"/>
      <c r="AIB53" s="17"/>
      <c r="AIC53" s="17"/>
      <c r="AID53" s="17"/>
      <c r="AIE53" s="17"/>
      <c r="AIF53" s="17"/>
      <c r="AIG53" s="17"/>
      <c r="AIH53" s="17"/>
      <c r="AII53" s="17"/>
      <c r="AIJ53" s="17"/>
      <c r="AIK53" s="17"/>
      <c r="AIL53" s="17"/>
      <c r="AIM53" s="17"/>
      <c r="AIN53" s="17"/>
      <c r="AIO53" s="17"/>
      <c r="AIP53" s="17"/>
      <c r="AIQ53" s="17"/>
      <c r="AIR53" s="17"/>
      <c r="AIS53" s="17"/>
      <c r="AIT53" s="17"/>
      <c r="AIU53" s="17"/>
      <c r="AIV53" s="17"/>
      <c r="AIW53" s="17"/>
      <c r="AIX53" s="17"/>
      <c r="AIY53" s="17"/>
      <c r="AIZ53" s="17"/>
      <c r="AJA53" s="17"/>
      <c r="AJB53" s="17"/>
      <c r="AJC53" s="17"/>
      <c r="AJD53" s="17"/>
      <c r="AJE53" s="17"/>
      <c r="AJF53" s="17"/>
      <c r="AJG53" s="17"/>
      <c r="AJH53" s="17"/>
      <c r="AJI53" s="17"/>
      <c r="AJJ53" s="17"/>
      <c r="AJK53" s="17"/>
      <c r="AJL53" s="17"/>
      <c r="AJM53" s="17"/>
      <c r="AJN53" s="17"/>
      <c r="AJO53" s="17"/>
      <c r="AJP53" s="17"/>
      <c r="AJQ53" s="17"/>
      <c r="AJR53" s="17"/>
      <c r="AJS53" s="17"/>
      <c r="AJT53" s="17"/>
      <c r="AJU53" s="17"/>
      <c r="AJV53" s="17"/>
      <c r="AJW53" s="17"/>
      <c r="AJX53" s="17"/>
      <c r="AJY53" s="17"/>
      <c r="AJZ53" s="17"/>
      <c r="AKA53" s="17"/>
      <c r="AKB53" s="17"/>
      <c r="AKC53" s="17"/>
      <c r="AKD53" s="17"/>
      <c r="AKE53" s="17"/>
      <c r="AKF53" s="17"/>
      <c r="AKG53" s="17"/>
      <c r="AKH53" s="17"/>
      <c r="AKI53" s="17"/>
      <c r="AKJ53" s="17"/>
      <c r="AKK53" s="17"/>
      <c r="AKL53" s="17"/>
      <c r="AKM53" s="17"/>
      <c r="AKN53" s="17"/>
      <c r="AKO53" s="17"/>
      <c r="AKP53" s="17"/>
      <c r="AKQ53" s="17"/>
      <c r="AKR53" s="17"/>
      <c r="AKS53" s="17"/>
      <c r="AKT53" s="17"/>
      <c r="AKU53" s="17"/>
      <c r="AKV53" s="17"/>
      <c r="AKW53" s="17"/>
      <c r="AKX53" s="17"/>
      <c r="AKY53" s="17"/>
      <c r="AKZ53" s="17"/>
      <c r="ALA53" s="17"/>
      <c r="ALB53" s="17"/>
      <c r="ALC53" s="17"/>
      <c r="ALD53" s="17"/>
      <c r="ALE53" s="17"/>
      <c r="ALF53" s="17"/>
      <c r="ALG53" s="17"/>
      <c r="ALH53" s="17"/>
      <c r="ALI53" s="17"/>
      <c r="ALJ53" s="17"/>
      <c r="ALK53" s="17"/>
      <c r="ALL53" s="17"/>
      <c r="ALM53" s="17"/>
      <c r="ALN53" s="17"/>
      <c r="ALO53" s="17"/>
      <c r="ALP53" s="17"/>
      <c r="ALQ53" s="17"/>
      <c r="ALR53" s="17"/>
      <c r="ALS53" s="17"/>
      <c r="ALT53" s="17"/>
      <c r="ALU53" s="17"/>
      <c r="ALV53" s="17"/>
      <c r="ALW53" s="17"/>
      <c r="ALX53" s="17"/>
      <c r="ALY53" s="17"/>
      <c r="ALZ53" s="17"/>
      <c r="AMA53" s="17"/>
      <c r="AMB53" s="17"/>
      <c r="AMC53" s="17"/>
      <c r="AMD53" s="17"/>
      <c r="AME53" s="17"/>
      <c r="AMF53" s="17"/>
      <c r="AMG53" s="17"/>
      <c r="AMH53" s="17"/>
      <c r="AMI53" s="17"/>
      <c r="AMJ53" s="17"/>
      <c r="AMK53" s="17"/>
      <c r="AML53" s="17"/>
      <c r="AMM53" s="17"/>
      <c r="AMN53" s="17"/>
      <c r="AMO53" s="17"/>
      <c r="AMP53" s="17"/>
      <c r="AMQ53" s="17"/>
      <c r="AMR53" s="17"/>
      <c r="AMS53" s="17"/>
      <c r="AMT53" s="17"/>
      <c r="AMU53" s="17"/>
      <c r="AMV53" s="17"/>
      <c r="AMW53" s="17"/>
      <c r="AMX53" s="17"/>
      <c r="AMY53" s="17"/>
      <c r="AMZ53" s="17"/>
      <c r="ANA53" s="17"/>
      <c r="ANB53" s="17"/>
      <c r="ANC53" s="17"/>
      <c r="AND53" s="17"/>
      <c r="ANE53" s="17"/>
      <c r="ANF53" s="17"/>
      <c r="ANG53" s="17"/>
      <c r="ANH53" s="17"/>
      <c r="ANI53" s="17"/>
      <c r="ANJ53" s="17"/>
      <c r="ANK53" s="17"/>
      <c r="ANL53" s="17"/>
      <c r="ANM53" s="17"/>
      <c r="ANN53" s="17"/>
      <c r="ANO53" s="17"/>
      <c r="ANP53" s="17"/>
      <c r="ANQ53" s="17"/>
      <c r="ANR53" s="17"/>
      <c r="ANS53" s="17"/>
      <c r="ANT53" s="17"/>
      <c r="ANU53" s="17"/>
      <c r="ANV53" s="17"/>
      <c r="ANW53" s="17"/>
      <c r="ANX53" s="17"/>
      <c r="ANY53" s="17"/>
      <c r="ANZ53" s="17"/>
      <c r="AOA53" s="17"/>
      <c r="AOB53" s="17"/>
      <c r="AOC53" s="17"/>
      <c r="AOD53" s="17"/>
      <c r="AOE53" s="17"/>
      <c r="AOF53" s="17"/>
      <c r="AOG53" s="17"/>
      <c r="AOH53" s="17"/>
      <c r="AOI53" s="17"/>
      <c r="AOJ53" s="17"/>
      <c r="AOK53" s="17"/>
      <c r="AOL53" s="17"/>
      <c r="AOM53" s="17"/>
      <c r="AON53" s="17"/>
      <c r="AOO53" s="17"/>
      <c r="AOP53" s="17"/>
      <c r="AOQ53" s="17"/>
      <c r="AOR53" s="17"/>
      <c r="AOS53" s="17"/>
      <c r="AOT53" s="17"/>
      <c r="AOU53" s="17"/>
      <c r="AOV53" s="17"/>
      <c r="AOW53" s="17"/>
      <c r="AOX53" s="17"/>
      <c r="AOY53" s="17"/>
      <c r="AOZ53" s="17"/>
      <c r="APA53" s="17"/>
      <c r="APB53" s="17"/>
      <c r="APC53" s="17"/>
      <c r="APD53" s="17"/>
      <c r="APE53" s="17"/>
      <c r="APF53" s="17"/>
      <c r="APG53" s="17"/>
      <c r="APH53" s="17"/>
      <c r="API53" s="17"/>
      <c r="APJ53" s="17"/>
      <c r="APK53" s="17"/>
      <c r="APL53" s="17"/>
      <c r="APM53" s="17"/>
      <c r="APN53" s="17"/>
      <c r="APO53" s="17"/>
      <c r="APP53" s="17"/>
      <c r="APQ53" s="17"/>
      <c r="APR53" s="17"/>
      <c r="APS53" s="17"/>
      <c r="APT53" s="17"/>
      <c r="APU53" s="17"/>
      <c r="APV53" s="17"/>
      <c r="APW53" s="17"/>
      <c r="APX53" s="17"/>
      <c r="APY53" s="17"/>
      <c r="APZ53" s="17"/>
      <c r="AQA53" s="17"/>
      <c r="AQB53" s="17"/>
      <c r="AQC53" s="17"/>
      <c r="AQD53" s="17"/>
      <c r="AQE53" s="17"/>
      <c r="AQF53" s="17"/>
      <c r="AQG53" s="17"/>
      <c r="AQH53" s="17"/>
      <c r="AQI53" s="17"/>
      <c r="AQJ53" s="17"/>
      <c r="AQK53" s="17"/>
      <c r="AQL53" s="17"/>
      <c r="AQM53" s="17"/>
      <c r="AQN53" s="17"/>
      <c r="AQO53" s="17"/>
      <c r="AQP53" s="17"/>
      <c r="AQQ53" s="17"/>
      <c r="AQR53" s="17"/>
      <c r="AQS53" s="17"/>
      <c r="AQT53" s="17"/>
      <c r="AQU53" s="17"/>
      <c r="AQV53" s="17"/>
      <c r="AQW53" s="17"/>
      <c r="AQX53" s="17"/>
      <c r="AQY53" s="17"/>
      <c r="AQZ53" s="17"/>
      <c r="ARA53" s="17"/>
      <c r="ARB53" s="17"/>
      <c r="ARC53" s="17"/>
      <c r="ARD53" s="17"/>
      <c r="ARE53" s="17"/>
      <c r="ARF53" s="17"/>
      <c r="ARG53" s="17"/>
      <c r="ARH53" s="17"/>
      <c r="ARI53" s="17"/>
      <c r="ARJ53" s="17"/>
      <c r="ARK53" s="17"/>
      <c r="ARL53" s="17"/>
      <c r="ARM53" s="17"/>
      <c r="ARN53" s="17"/>
      <c r="ARO53" s="17"/>
      <c r="ARP53" s="17"/>
      <c r="ARQ53" s="17"/>
      <c r="ARR53" s="17"/>
      <c r="ARS53" s="17"/>
      <c r="ART53" s="17"/>
      <c r="ARU53" s="17"/>
      <c r="ARV53" s="17"/>
      <c r="ARW53" s="17"/>
      <c r="ARX53" s="17"/>
      <c r="ARY53" s="17"/>
      <c r="ARZ53" s="17"/>
      <c r="ASA53" s="17"/>
      <c r="ASB53" s="17"/>
      <c r="ASC53" s="17"/>
      <c r="ASD53" s="17"/>
      <c r="ASE53" s="17"/>
      <c r="ASF53" s="17"/>
      <c r="ASG53" s="17"/>
      <c r="ASH53" s="17"/>
      <c r="ASI53" s="17"/>
      <c r="ASJ53" s="17"/>
      <c r="ASK53" s="17"/>
      <c r="ASL53" s="17"/>
      <c r="ASM53" s="17"/>
      <c r="ASN53" s="17"/>
      <c r="ASO53" s="17"/>
      <c r="ASP53" s="17"/>
      <c r="ASQ53" s="17"/>
      <c r="ASR53" s="17"/>
      <c r="ASS53" s="17"/>
      <c r="AST53" s="17"/>
      <c r="ASU53" s="17"/>
      <c r="ASV53" s="17"/>
      <c r="ASW53" s="17"/>
      <c r="ASX53" s="17"/>
      <c r="ASY53" s="17"/>
      <c r="ASZ53" s="17"/>
      <c r="ATA53" s="17"/>
      <c r="ATB53" s="17"/>
      <c r="ATC53" s="17"/>
      <c r="ATD53" s="17"/>
      <c r="ATE53" s="17"/>
      <c r="ATF53" s="17"/>
      <c r="ATG53" s="17"/>
      <c r="ATH53" s="17"/>
      <c r="ATI53" s="17"/>
      <c r="ATJ53" s="17"/>
      <c r="ATK53" s="17"/>
      <c r="ATL53" s="17"/>
      <c r="ATM53" s="17"/>
      <c r="ATN53" s="17"/>
      <c r="ATO53" s="17"/>
      <c r="ATP53" s="17"/>
      <c r="ATQ53" s="17"/>
      <c r="ATR53" s="17"/>
      <c r="ATS53" s="17"/>
      <c r="ATT53" s="17"/>
      <c r="ATU53" s="17"/>
      <c r="ATV53" s="17"/>
      <c r="ATW53" s="17"/>
      <c r="ATX53" s="17"/>
      <c r="ATY53" s="17"/>
      <c r="ATZ53" s="17"/>
      <c r="AUA53" s="17"/>
      <c r="AUB53" s="17"/>
      <c r="AUC53" s="17"/>
      <c r="AUD53" s="17"/>
      <c r="AUE53" s="17"/>
      <c r="AUF53" s="17"/>
      <c r="AUG53" s="17"/>
      <c r="AUH53" s="17"/>
      <c r="AUI53" s="17"/>
      <c r="AUJ53" s="17"/>
      <c r="AUK53" s="17"/>
      <c r="AUL53" s="17"/>
      <c r="AUM53" s="17"/>
      <c r="AUN53" s="17"/>
      <c r="AUO53" s="17"/>
      <c r="AUP53" s="17"/>
      <c r="AUQ53" s="17"/>
      <c r="AUR53" s="17"/>
      <c r="AUS53" s="17"/>
      <c r="AUT53" s="17"/>
      <c r="AUU53" s="17"/>
      <c r="AUV53" s="17"/>
      <c r="AUW53" s="17"/>
      <c r="AUX53" s="17"/>
      <c r="AUY53" s="17"/>
      <c r="AUZ53" s="17"/>
      <c r="AVA53" s="17"/>
      <c r="AVB53" s="17"/>
      <c r="AVC53" s="17"/>
      <c r="AVD53" s="17"/>
      <c r="AVE53" s="17"/>
      <c r="AVF53" s="17"/>
      <c r="AVG53" s="17"/>
      <c r="AVH53" s="17"/>
      <c r="AVI53" s="17"/>
      <c r="AVJ53" s="17"/>
      <c r="AVK53" s="17"/>
      <c r="AVL53" s="17"/>
      <c r="AVM53" s="17"/>
      <c r="AVN53" s="17"/>
      <c r="AVO53" s="17"/>
      <c r="AVP53" s="17"/>
      <c r="AVQ53" s="17"/>
      <c r="AVR53" s="17"/>
      <c r="AVS53" s="17"/>
      <c r="AVT53" s="17"/>
      <c r="AVU53" s="17"/>
      <c r="AVV53" s="17"/>
      <c r="AVW53" s="17"/>
      <c r="AVX53" s="17"/>
      <c r="AVY53" s="17"/>
      <c r="AVZ53" s="17"/>
      <c r="AWA53" s="17"/>
      <c r="AWB53" s="17"/>
      <c r="AWC53" s="17"/>
      <c r="AWD53" s="17"/>
      <c r="AWE53" s="17"/>
      <c r="AWF53" s="17"/>
      <c r="AWG53" s="17"/>
      <c r="AWH53" s="17"/>
      <c r="AWI53" s="17"/>
      <c r="AWJ53" s="17"/>
      <c r="AWK53" s="17"/>
      <c r="AWL53" s="17"/>
      <c r="AWM53" s="17"/>
      <c r="AWN53" s="17"/>
      <c r="AWO53" s="17"/>
      <c r="AWP53" s="17"/>
      <c r="AWQ53" s="17"/>
      <c r="AWR53" s="17"/>
      <c r="AWS53" s="17"/>
      <c r="AWT53" s="17"/>
      <c r="AWU53" s="17"/>
      <c r="AWV53" s="17"/>
      <c r="AWW53" s="17"/>
      <c r="AWX53" s="17"/>
      <c r="AWY53" s="17"/>
      <c r="AWZ53" s="17"/>
      <c r="AXA53" s="17"/>
      <c r="AXB53" s="17"/>
      <c r="AXC53" s="17"/>
      <c r="AXD53" s="17"/>
      <c r="AXE53" s="17"/>
      <c r="AXF53" s="17"/>
      <c r="AXG53" s="17"/>
      <c r="AXH53" s="17"/>
      <c r="AXI53" s="17"/>
      <c r="AXJ53" s="17"/>
      <c r="AXK53" s="17"/>
      <c r="AXL53" s="17"/>
      <c r="AXM53" s="17"/>
      <c r="AXN53" s="17"/>
      <c r="AXO53" s="17"/>
      <c r="AXP53" s="17"/>
      <c r="AXQ53" s="17"/>
      <c r="AXR53" s="17"/>
      <c r="AXS53" s="17"/>
      <c r="AXT53" s="17"/>
      <c r="AXU53" s="17"/>
      <c r="AXV53" s="17"/>
      <c r="AXW53" s="17"/>
      <c r="AXX53" s="17"/>
      <c r="AXY53" s="17"/>
      <c r="AXZ53" s="17"/>
      <c r="AYA53" s="17"/>
      <c r="AYB53" s="17"/>
      <c r="AYC53" s="17"/>
      <c r="AYD53" s="17"/>
      <c r="AYE53" s="17"/>
      <c r="AYF53" s="17"/>
      <c r="AYG53" s="17"/>
      <c r="AYH53" s="17"/>
      <c r="AYI53" s="17"/>
      <c r="AYJ53" s="17"/>
      <c r="AYK53" s="17"/>
      <c r="AYL53" s="17"/>
      <c r="AYM53" s="17"/>
      <c r="AYN53" s="17"/>
      <c r="AYO53" s="17"/>
      <c r="AYP53" s="17"/>
      <c r="AYQ53" s="17"/>
      <c r="AYR53" s="17"/>
      <c r="AYS53" s="17"/>
      <c r="AYT53" s="17"/>
      <c r="AYU53" s="17"/>
      <c r="AYV53" s="17"/>
      <c r="AYW53" s="17"/>
      <c r="AYX53" s="17"/>
      <c r="AYY53" s="17"/>
      <c r="AYZ53" s="17"/>
      <c r="AZA53" s="17"/>
      <c r="AZB53" s="17"/>
      <c r="AZC53" s="17"/>
      <c r="AZD53" s="17"/>
      <c r="AZE53" s="17"/>
      <c r="AZF53" s="17"/>
      <c r="AZG53" s="17"/>
      <c r="AZH53" s="17"/>
      <c r="AZI53" s="17"/>
      <c r="AZJ53" s="17"/>
      <c r="AZK53" s="17"/>
      <c r="AZL53" s="17"/>
      <c r="AZM53" s="17"/>
      <c r="AZN53" s="17"/>
      <c r="AZO53" s="17"/>
      <c r="AZP53" s="17"/>
      <c r="AZQ53" s="17"/>
      <c r="AZR53" s="17"/>
      <c r="AZS53" s="17"/>
      <c r="AZT53" s="17"/>
      <c r="AZU53" s="17"/>
      <c r="AZV53" s="17"/>
      <c r="AZW53" s="17"/>
      <c r="AZX53" s="17"/>
      <c r="AZY53" s="17"/>
      <c r="AZZ53" s="17"/>
      <c r="BAA53" s="17"/>
      <c r="BAB53" s="17"/>
      <c r="BAC53" s="17"/>
      <c r="BAD53" s="17"/>
      <c r="BAE53" s="17"/>
      <c r="BAF53" s="17"/>
      <c r="BAG53" s="17"/>
      <c r="BAH53" s="17"/>
      <c r="BAI53" s="17"/>
      <c r="BAJ53" s="17"/>
      <c r="BAK53" s="17"/>
      <c r="BAL53" s="17"/>
      <c r="BAM53" s="17"/>
      <c r="BAN53" s="17"/>
      <c r="BAO53" s="17"/>
      <c r="BAP53" s="17"/>
      <c r="BAQ53" s="17"/>
      <c r="BAR53" s="17"/>
      <c r="BAS53" s="17"/>
      <c r="BAT53" s="17"/>
      <c r="BAU53" s="17"/>
      <c r="BAV53" s="17"/>
      <c r="BAW53" s="17"/>
      <c r="BAX53" s="17"/>
      <c r="BAY53" s="17"/>
      <c r="BAZ53" s="17"/>
      <c r="BBA53" s="17"/>
      <c r="BBB53" s="17"/>
      <c r="BBC53" s="17"/>
      <c r="BBD53" s="17"/>
      <c r="BBE53" s="17"/>
      <c r="BBF53" s="17"/>
      <c r="BBG53" s="17"/>
      <c r="BBH53" s="17"/>
      <c r="BBI53" s="17"/>
      <c r="BBJ53" s="17"/>
      <c r="BBK53" s="17"/>
      <c r="BBL53" s="17"/>
      <c r="BBM53" s="17"/>
      <c r="BBN53" s="17"/>
      <c r="BBO53" s="17"/>
      <c r="BBP53" s="17"/>
      <c r="BBQ53" s="17"/>
      <c r="BBR53" s="17"/>
      <c r="BBS53" s="17"/>
      <c r="BBT53" s="17"/>
      <c r="BBU53" s="17"/>
      <c r="BBV53" s="17"/>
      <c r="BBW53" s="17"/>
      <c r="BBX53" s="17"/>
      <c r="BBY53" s="17"/>
      <c r="BBZ53" s="17"/>
      <c r="BCA53" s="17"/>
      <c r="BCB53" s="17"/>
      <c r="BCC53" s="17"/>
      <c r="BCD53" s="17"/>
      <c r="BCE53" s="17"/>
      <c r="BCF53" s="17"/>
      <c r="BCG53" s="17"/>
      <c r="BCH53" s="17"/>
      <c r="BCI53" s="17"/>
      <c r="BCJ53" s="17"/>
      <c r="BCK53" s="17"/>
      <c r="BCL53" s="17"/>
      <c r="BCM53" s="17"/>
      <c r="BCN53" s="17"/>
      <c r="BCO53" s="17"/>
      <c r="BCP53" s="17"/>
      <c r="BCQ53" s="17"/>
      <c r="BCR53" s="17"/>
      <c r="BCS53" s="17"/>
      <c r="BCT53" s="17"/>
      <c r="BCU53" s="17"/>
      <c r="BCV53" s="17"/>
      <c r="BCW53" s="17"/>
      <c r="BCX53" s="17"/>
      <c r="BCY53" s="17"/>
      <c r="BCZ53" s="17"/>
      <c r="BDA53" s="17"/>
      <c r="BDB53" s="17"/>
      <c r="BDC53" s="17"/>
      <c r="BDD53" s="17"/>
      <c r="BDE53" s="17"/>
      <c r="BDF53" s="17"/>
      <c r="BDG53" s="17"/>
      <c r="BDH53" s="17"/>
      <c r="BDI53" s="17"/>
      <c r="BDJ53" s="17"/>
      <c r="BDK53" s="17"/>
      <c r="BDL53" s="17"/>
      <c r="BDM53" s="17"/>
      <c r="BDN53" s="17"/>
      <c r="BDO53" s="17"/>
      <c r="BDP53" s="17"/>
      <c r="BDQ53" s="17"/>
      <c r="BDR53" s="17"/>
      <c r="BDS53" s="17"/>
      <c r="BDT53" s="17"/>
      <c r="BDU53" s="17"/>
      <c r="BDV53" s="17"/>
      <c r="BDW53" s="17"/>
      <c r="BDX53" s="17"/>
      <c r="BDY53" s="17"/>
      <c r="BDZ53" s="17"/>
      <c r="BEA53" s="17"/>
      <c r="BEB53" s="17"/>
      <c r="BEC53" s="17"/>
      <c r="BED53" s="17"/>
      <c r="BEE53" s="17"/>
      <c r="BEF53" s="17"/>
      <c r="BEG53" s="17"/>
      <c r="BEH53" s="17"/>
      <c r="BEI53" s="17"/>
      <c r="BEJ53" s="17"/>
      <c r="BEK53" s="17"/>
      <c r="BEL53" s="17"/>
      <c r="BEM53" s="17"/>
      <c r="BEN53" s="17"/>
      <c r="BEO53" s="17"/>
      <c r="BEP53" s="17"/>
      <c r="BEQ53" s="17"/>
      <c r="BER53" s="17"/>
      <c r="BES53" s="17"/>
      <c r="BET53" s="17"/>
      <c r="BEU53" s="17"/>
      <c r="BEV53" s="17"/>
      <c r="BEW53" s="17"/>
      <c r="BEX53" s="17"/>
      <c r="BEY53" s="17"/>
      <c r="BEZ53" s="17"/>
      <c r="BFA53" s="17"/>
      <c r="BFB53" s="17"/>
      <c r="BFC53" s="17"/>
      <c r="BFD53" s="17"/>
      <c r="BFE53" s="17"/>
      <c r="BFF53" s="17"/>
      <c r="BFG53" s="17"/>
      <c r="BFH53" s="17"/>
      <c r="BFI53" s="17"/>
      <c r="BFJ53" s="17"/>
      <c r="BFK53" s="17"/>
      <c r="BFL53" s="17"/>
      <c r="BFM53" s="17"/>
      <c r="BFN53" s="17"/>
      <c r="BFO53" s="17"/>
      <c r="BFP53" s="17"/>
      <c r="BFQ53" s="17"/>
      <c r="BFR53" s="17"/>
      <c r="BFS53" s="17"/>
      <c r="BFT53" s="17"/>
      <c r="BFU53" s="17"/>
      <c r="BFV53" s="17"/>
      <c r="BFW53" s="17"/>
      <c r="BFX53" s="17"/>
      <c r="BFY53" s="17"/>
      <c r="BFZ53" s="17"/>
      <c r="BGA53" s="17"/>
      <c r="BGB53" s="17"/>
      <c r="BGC53" s="17"/>
      <c r="BGD53" s="17"/>
      <c r="BGE53" s="17"/>
      <c r="BGF53" s="17"/>
      <c r="BGG53" s="17"/>
      <c r="BGH53" s="17"/>
      <c r="BGI53" s="17"/>
      <c r="BGJ53" s="17"/>
      <c r="BGK53" s="17"/>
      <c r="BGL53" s="17"/>
      <c r="BGM53" s="17"/>
      <c r="BGN53" s="17"/>
      <c r="BGO53" s="17"/>
      <c r="BGP53" s="17"/>
      <c r="BGQ53" s="17"/>
      <c r="BGR53" s="17"/>
      <c r="BGS53" s="17"/>
      <c r="BGT53" s="17"/>
      <c r="BGU53" s="17"/>
      <c r="BGV53" s="17"/>
      <c r="BGW53" s="17"/>
      <c r="BGX53" s="17"/>
      <c r="BGY53" s="17"/>
      <c r="BGZ53" s="17"/>
      <c r="BHA53" s="17"/>
      <c r="BHB53" s="17"/>
      <c r="BHC53" s="17"/>
      <c r="BHD53" s="17"/>
      <c r="BHE53" s="17"/>
      <c r="BHF53" s="17"/>
      <c r="BHG53" s="17"/>
      <c r="BHH53" s="17"/>
      <c r="BHI53" s="17"/>
      <c r="BHJ53" s="17"/>
      <c r="BHK53" s="17"/>
      <c r="BHL53" s="17"/>
      <c r="BHM53" s="17"/>
      <c r="BHN53" s="17"/>
      <c r="BHO53" s="17"/>
      <c r="BHP53" s="17"/>
      <c r="BHQ53" s="17"/>
      <c r="BHR53" s="17"/>
      <c r="BHS53" s="17"/>
      <c r="BHT53" s="17"/>
      <c r="BHU53" s="17"/>
      <c r="BHV53" s="17"/>
      <c r="BHW53" s="17"/>
      <c r="BHX53" s="17"/>
      <c r="BHY53" s="17"/>
      <c r="BHZ53" s="17"/>
      <c r="BIA53" s="17"/>
      <c r="BIB53" s="17"/>
      <c r="BIC53" s="17"/>
      <c r="BID53" s="17"/>
      <c r="BIE53" s="17"/>
      <c r="BIF53" s="17"/>
      <c r="BIG53" s="17"/>
      <c r="BIH53" s="17"/>
      <c r="BII53" s="17"/>
      <c r="BIJ53" s="17"/>
      <c r="BIK53" s="17"/>
      <c r="BIL53" s="17"/>
      <c r="BIM53" s="17"/>
      <c r="BIN53" s="17"/>
      <c r="BIO53" s="17"/>
      <c r="BIP53" s="17"/>
      <c r="BIQ53" s="17"/>
      <c r="BIR53" s="17"/>
      <c r="BIS53" s="17"/>
      <c r="BIT53" s="17"/>
      <c r="BIU53" s="17"/>
      <c r="BIV53" s="17"/>
      <c r="BIW53" s="17"/>
      <c r="BIX53" s="17"/>
      <c r="BIY53" s="17"/>
      <c r="BIZ53" s="17"/>
      <c r="BJA53" s="17"/>
      <c r="BJB53" s="17"/>
      <c r="BJC53" s="17"/>
      <c r="BJD53" s="17"/>
      <c r="BJE53" s="17"/>
      <c r="BJF53" s="17"/>
      <c r="BJG53" s="17"/>
      <c r="BJH53" s="17"/>
      <c r="BJI53" s="17"/>
      <c r="BJJ53" s="17"/>
      <c r="BJK53" s="17"/>
      <c r="BJL53" s="17"/>
      <c r="BJM53" s="17"/>
      <c r="BJN53" s="17"/>
      <c r="BJO53" s="17"/>
      <c r="BJP53" s="17"/>
      <c r="BJQ53" s="17"/>
      <c r="BJR53" s="17"/>
      <c r="BJS53" s="17"/>
      <c r="BJT53" s="17"/>
      <c r="BJU53" s="17"/>
      <c r="BJV53" s="17"/>
      <c r="BJW53" s="17"/>
      <c r="BJX53" s="17"/>
      <c r="BJY53" s="17"/>
      <c r="BJZ53" s="17"/>
      <c r="BKA53" s="17"/>
      <c r="BKB53" s="17"/>
      <c r="BKC53" s="17"/>
      <c r="BKD53" s="17"/>
      <c r="BKE53" s="17"/>
      <c r="BKF53" s="17"/>
      <c r="BKG53" s="17"/>
      <c r="BKH53" s="17"/>
      <c r="BKI53" s="17"/>
      <c r="BKJ53" s="17"/>
      <c r="BKK53" s="17"/>
      <c r="BKL53" s="17"/>
      <c r="BKM53" s="17"/>
      <c r="BKN53" s="17"/>
      <c r="BKO53" s="17"/>
      <c r="BKP53" s="17"/>
      <c r="BKQ53" s="17"/>
      <c r="BKR53" s="17"/>
      <c r="BKS53" s="17"/>
      <c r="BKT53" s="17"/>
      <c r="BKU53" s="17"/>
      <c r="BKV53" s="17"/>
      <c r="BKW53" s="17"/>
      <c r="BKX53" s="17"/>
      <c r="BKY53" s="17"/>
      <c r="BKZ53" s="17"/>
      <c r="BLA53" s="17"/>
      <c r="BLB53" s="17"/>
      <c r="BLC53" s="17"/>
      <c r="BLD53" s="17"/>
      <c r="BLE53" s="17"/>
      <c r="BLF53" s="17"/>
      <c r="BLG53" s="17"/>
      <c r="BLH53" s="17"/>
      <c r="BLI53" s="17"/>
      <c r="BLJ53" s="17"/>
      <c r="BLK53" s="17"/>
      <c r="BLL53" s="17"/>
      <c r="BLM53" s="17"/>
      <c r="BLN53" s="17"/>
      <c r="BLO53" s="17"/>
      <c r="BLP53" s="17"/>
      <c r="BLQ53" s="17"/>
      <c r="BLR53" s="17"/>
      <c r="BLS53" s="17"/>
      <c r="BLT53" s="17"/>
      <c r="BLU53" s="17"/>
      <c r="BLV53" s="17"/>
      <c r="BLW53" s="17"/>
      <c r="BLX53" s="17"/>
      <c r="BLY53" s="17"/>
      <c r="BLZ53" s="17"/>
      <c r="BMA53" s="17"/>
      <c r="BMB53" s="17"/>
      <c r="BMC53" s="17"/>
      <c r="BMD53" s="17"/>
      <c r="BME53" s="17"/>
      <c r="BMF53" s="17"/>
      <c r="BMG53" s="17"/>
      <c r="BMH53" s="17"/>
      <c r="BMI53" s="17"/>
      <c r="BMJ53" s="17"/>
      <c r="BMK53" s="17"/>
      <c r="BML53" s="17"/>
      <c r="BMM53" s="17"/>
      <c r="BMN53" s="17"/>
      <c r="BMO53" s="17"/>
      <c r="BMP53" s="17"/>
      <c r="BMQ53" s="17"/>
      <c r="BMR53" s="17"/>
      <c r="BMS53" s="17"/>
      <c r="BMT53" s="17"/>
      <c r="BMU53" s="17"/>
      <c r="BMV53" s="17"/>
      <c r="BMW53" s="17"/>
      <c r="BMX53" s="17"/>
      <c r="BMY53" s="17"/>
      <c r="BMZ53" s="17"/>
      <c r="BNA53" s="17"/>
      <c r="BNB53" s="17"/>
      <c r="BNC53" s="17"/>
      <c r="BND53" s="17"/>
      <c r="BNE53" s="17"/>
      <c r="BNF53" s="17"/>
      <c r="BNG53" s="17"/>
      <c r="BNH53" s="17"/>
      <c r="BNI53" s="17"/>
      <c r="BNJ53" s="17"/>
      <c r="BNK53" s="17"/>
      <c r="BNL53" s="17"/>
      <c r="BNM53" s="17"/>
      <c r="BNN53" s="17"/>
      <c r="BNO53" s="17"/>
      <c r="BNP53" s="17"/>
      <c r="BNQ53" s="17"/>
      <c r="BNR53" s="17"/>
      <c r="BNS53" s="17"/>
      <c r="BNT53" s="17"/>
      <c r="BNU53" s="17"/>
      <c r="BNV53" s="17"/>
      <c r="BNW53" s="17"/>
      <c r="BNX53" s="17"/>
      <c r="BNY53" s="17"/>
      <c r="BNZ53" s="17"/>
      <c r="BOA53" s="17"/>
      <c r="BOB53" s="17"/>
      <c r="BOC53" s="17"/>
      <c r="BOD53" s="17"/>
      <c r="BOE53" s="17"/>
      <c r="BOF53" s="17"/>
      <c r="BOG53" s="17"/>
      <c r="BOH53" s="17"/>
      <c r="BOI53" s="17"/>
      <c r="BOJ53" s="17"/>
      <c r="BOK53" s="17"/>
      <c r="BOL53" s="17"/>
      <c r="BOM53" s="17"/>
      <c r="BON53" s="17"/>
      <c r="BOO53" s="17"/>
      <c r="BOP53" s="17"/>
      <c r="BOQ53" s="17"/>
      <c r="BOR53" s="17"/>
      <c r="BOS53" s="17"/>
      <c r="BOT53" s="17"/>
      <c r="BOU53" s="17"/>
      <c r="BOV53" s="17"/>
      <c r="BOW53" s="17"/>
      <c r="BOX53" s="17"/>
      <c r="BOY53" s="17"/>
      <c r="BOZ53" s="17"/>
      <c r="BPA53" s="17"/>
      <c r="BPB53" s="17"/>
      <c r="BPC53" s="17"/>
      <c r="BPD53" s="17"/>
      <c r="BPE53" s="17"/>
      <c r="BPF53" s="17"/>
      <c r="BPG53" s="17"/>
      <c r="BPH53" s="17"/>
      <c r="BPI53" s="17"/>
      <c r="BPJ53" s="17"/>
      <c r="BPK53" s="17"/>
      <c r="BPL53" s="17"/>
      <c r="BPM53" s="17"/>
      <c r="BPN53" s="17"/>
      <c r="BPO53" s="17"/>
      <c r="BPP53" s="17"/>
      <c r="BPQ53" s="17"/>
      <c r="BPR53" s="17"/>
      <c r="BPS53" s="17"/>
      <c r="BPT53" s="17"/>
      <c r="BPU53" s="17"/>
      <c r="BPV53" s="17"/>
      <c r="BPW53" s="17"/>
      <c r="BPX53" s="17"/>
      <c r="BPY53" s="17"/>
      <c r="BPZ53" s="17"/>
      <c r="BQA53" s="17"/>
      <c r="BQB53" s="17"/>
      <c r="BQC53" s="17"/>
      <c r="BQD53" s="17"/>
      <c r="BQE53" s="17"/>
      <c r="BQF53" s="17"/>
      <c r="BQG53" s="17"/>
      <c r="BQH53" s="17"/>
      <c r="BQI53" s="17"/>
      <c r="BQJ53" s="17"/>
      <c r="BQK53" s="17"/>
      <c r="BQL53" s="17"/>
      <c r="BQM53" s="17"/>
      <c r="BQN53" s="17"/>
      <c r="BQO53" s="17"/>
      <c r="BQP53" s="17"/>
      <c r="BQQ53" s="17"/>
      <c r="BQR53" s="17"/>
      <c r="BQS53" s="17"/>
      <c r="BQT53" s="17"/>
      <c r="BQU53" s="17"/>
      <c r="BQV53" s="17"/>
      <c r="BQW53" s="17"/>
      <c r="BQX53" s="17"/>
      <c r="BQY53" s="17"/>
      <c r="BQZ53" s="17"/>
      <c r="BRA53" s="17"/>
      <c r="BRB53" s="17"/>
      <c r="BRC53" s="17"/>
      <c r="BRD53" s="17"/>
      <c r="BRE53" s="17"/>
      <c r="BRF53" s="17"/>
      <c r="BRG53" s="17"/>
      <c r="BRH53" s="17"/>
      <c r="BRI53" s="17"/>
      <c r="BRJ53" s="17"/>
      <c r="BRK53" s="17"/>
      <c r="BRL53" s="17"/>
      <c r="BRM53" s="17"/>
      <c r="BRN53" s="17"/>
      <c r="BRO53" s="17"/>
      <c r="BRP53" s="17"/>
      <c r="BRQ53" s="17"/>
      <c r="BRR53" s="17"/>
      <c r="BRS53" s="17"/>
      <c r="BRT53" s="17"/>
      <c r="BRU53" s="17"/>
      <c r="BRV53" s="17"/>
      <c r="BRW53" s="17"/>
      <c r="BRX53" s="17"/>
      <c r="BRY53" s="17"/>
      <c r="BRZ53" s="17"/>
      <c r="BSA53" s="17"/>
      <c r="BSB53" s="17"/>
      <c r="BSC53" s="17"/>
      <c r="BSD53" s="17"/>
      <c r="BSE53" s="17"/>
      <c r="BSF53" s="17"/>
      <c r="BSG53" s="17"/>
      <c r="BSH53" s="17"/>
      <c r="BSI53" s="17"/>
      <c r="BSJ53" s="17"/>
      <c r="BSK53" s="17"/>
      <c r="BSL53" s="17"/>
      <c r="BSM53" s="17"/>
      <c r="BSN53" s="17"/>
      <c r="BSO53" s="17"/>
      <c r="BSP53" s="17"/>
      <c r="BSQ53" s="17"/>
      <c r="BSR53" s="17"/>
      <c r="BSS53" s="17"/>
      <c r="BST53" s="17"/>
      <c r="BSU53" s="17"/>
      <c r="BSV53" s="17"/>
      <c r="BSW53" s="17"/>
      <c r="BSX53" s="17"/>
      <c r="BSY53" s="17"/>
      <c r="BSZ53" s="17"/>
      <c r="BTA53" s="17"/>
      <c r="BTB53" s="17"/>
      <c r="BTC53" s="17"/>
      <c r="BTD53" s="17"/>
      <c r="BTE53" s="17"/>
      <c r="BTF53" s="17"/>
      <c r="BTG53" s="17"/>
      <c r="BTH53" s="17"/>
      <c r="BTI53" s="17"/>
      <c r="BTJ53" s="17"/>
      <c r="BTK53" s="17"/>
      <c r="BTL53" s="17"/>
      <c r="BTM53" s="17"/>
      <c r="BTN53" s="17"/>
      <c r="BTO53" s="17"/>
      <c r="BTP53" s="17"/>
      <c r="BTQ53" s="17"/>
      <c r="BTR53" s="17"/>
      <c r="BTS53" s="17"/>
      <c r="BTT53" s="17"/>
      <c r="BTU53" s="17"/>
      <c r="BTV53" s="17"/>
      <c r="BTW53" s="17"/>
      <c r="BTX53" s="17"/>
      <c r="BTY53" s="17"/>
      <c r="BTZ53" s="17"/>
      <c r="BUA53" s="17"/>
      <c r="BUB53" s="17"/>
      <c r="BUC53" s="17"/>
      <c r="BUD53" s="17"/>
      <c r="BUE53" s="17"/>
      <c r="BUF53" s="17"/>
      <c r="BUG53" s="17"/>
      <c r="BUH53" s="17"/>
      <c r="BUI53" s="17"/>
      <c r="BUJ53" s="17"/>
      <c r="BUK53" s="17"/>
      <c r="BUL53" s="17"/>
      <c r="BUM53" s="17"/>
      <c r="BUN53" s="17"/>
      <c r="BUO53" s="17"/>
      <c r="BUP53" s="17"/>
      <c r="BUQ53" s="17"/>
      <c r="BUR53" s="17"/>
      <c r="BUS53" s="17"/>
      <c r="BUT53" s="17"/>
      <c r="BUU53" s="17"/>
      <c r="BUV53" s="17"/>
      <c r="BUW53" s="17"/>
      <c r="BUX53" s="17"/>
      <c r="BUY53" s="17"/>
      <c r="BUZ53" s="17"/>
      <c r="BVA53" s="17"/>
      <c r="BVB53" s="17"/>
      <c r="BVC53" s="17"/>
      <c r="BVD53" s="17"/>
      <c r="BVE53" s="17"/>
      <c r="BVF53" s="17"/>
      <c r="BVG53" s="17"/>
      <c r="BVH53" s="17"/>
      <c r="BVI53" s="17"/>
      <c r="BVJ53" s="17"/>
      <c r="BVK53" s="17"/>
      <c r="BVL53" s="17"/>
      <c r="BVM53" s="17"/>
      <c r="BVN53" s="17"/>
      <c r="BVO53" s="17"/>
      <c r="BVP53" s="17"/>
      <c r="BVQ53" s="17"/>
      <c r="BVR53" s="17"/>
      <c r="BVS53" s="17"/>
      <c r="BVT53" s="17"/>
      <c r="BVU53" s="17"/>
      <c r="BVV53" s="17"/>
      <c r="BVW53" s="17"/>
      <c r="BVX53" s="17"/>
      <c r="BVY53" s="17"/>
      <c r="BVZ53" s="17"/>
      <c r="BWA53" s="17"/>
      <c r="BWB53" s="17"/>
      <c r="BWC53" s="17"/>
      <c r="BWD53" s="17"/>
      <c r="BWE53" s="17"/>
      <c r="BWF53" s="17"/>
      <c r="BWG53" s="17"/>
      <c r="BWH53" s="17"/>
      <c r="BWI53" s="17"/>
      <c r="BWJ53" s="17"/>
      <c r="BWK53" s="17"/>
      <c r="BWL53" s="17"/>
      <c r="BWM53" s="17"/>
      <c r="BWN53" s="17"/>
      <c r="BWO53" s="17"/>
      <c r="BWP53" s="17"/>
      <c r="BWQ53" s="17"/>
      <c r="BWR53" s="17"/>
      <c r="BWS53" s="17"/>
      <c r="BWT53" s="17"/>
      <c r="BWU53" s="17"/>
      <c r="BWV53" s="17"/>
      <c r="BWW53" s="17"/>
      <c r="BWX53" s="17"/>
      <c r="BWY53" s="17"/>
      <c r="BWZ53" s="17"/>
      <c r="BXA53" s="17"/>
      <c r="BXB53" s="17"/>
      <c r="BXC53" s="17"/>
      <c r="BXD53" s="17"/>
      <c r="BXE53" s="17"/>
      <c r="BXF53" s="17"/>
      <c r="BXG53" s="17"/>
      <c r="BXH53" s="17"/>
      <c r="BXI53" s="17"/>
      <c r="BXJ53" s="17"/>
      <c r="BXK53" s="17"/>
      <c r="BXL53" s="17"/>
      <c r="BXM53" s="17"/>
      <c r="BXN53" s="17"/>
      <c r="BXO53" s="17"/>
      <c r="BXP53" s="17"/>
      <c r="BXQ53" s="17"/>
      <c r="BXR53" s="17"/>
      <c r="BXS53" s="17"/>
      <c r="BXT53" s="17"/>
      <c r="BXU53" s="17"/>
      <c r="BXV53" s="17"/>
      <c r="BXW53" s="17"/>
      <c r="BXX53" s="17"/>
      <c r="BXY53" s="17"/>
      <c r="BXZ53" s="17"/>
      <c r="BYA53" s="17"/>
      <c r="BYB53" s="17"/>
      <c r="BYC53" s="17"/>
      <c r="BYD53" s="17"/>
      <c r="BYE53" s="17"/>
      <c r="BYF53" s="17"/>
      <c r="BYG53" s="17"/>
      <c r="BYH53" s="17"/>
      <c r="BYI53" s="17"/>
      <c r="BYJ53" s="17"/>
      <c r="BYK53" s="17"/>
      <c r="BYL53" s="17"/>
      <c r="BYM53" s="17"/>
      <c r="BYN53" s="17"/>
      <c r="BYO53" s="17"/>
      <c r="BYP53" s="17"/>
      <c r="BYQ53" s="17"/>
      <c r="BYR53" s="17"/>
      <c r="BYS53" s="17"/>
      <c r="BYT53" s="17"/>
      <c r="BYU53" s="17"/>
      <c r="BYV53" s="17"/>
      <c r="BYW53" s="17"/>
      <c r="BYX53" s="17"/>
      <c r="BYY53" s="17"/>
      <c r="BYZ53" s="17"/>
      <c r="BZA53" s="17"/>
      <c r="BZB53" s="17"/>
      <c r="BZC53" s="17"/>
      <c r="BZD53" s="17"/>
      <c r="BZE53" s="17"/>
      <c r="BZF53" s="17"/>
      <c r="BZG53" s="17"/>
      <c r="BZH53" s="17"/>
      <c r="BZI53" s="17"/>
      <c r="BZJ53" s="17"/>
      <c r="BZK53" s="17"/>
      <c r="BZL53" s="17"/>
      <c r="BZM53" s="17"/>
      <c r="BZN53" s="17"/>
      <c r="BZO53" s="17"/>
      <c r="BZP53" s="17"/>
      <c r="BZQ53" s="17"/>
      <c r="BZR53" s="17"/>
      <c r="BZS53" s="17"/>
      <c r="BZT53" s="17"/>
      <c r="BZU53" s="17"/>
      <c r="BZV53" s="17"/>
      <c r="BZW53" s="17"/>
      <c r="BZX53" s="17"/>
      <c r="BZY53" s="17"/>
      <c r="BZZ53" s="17"/>
      <c r="CAA53" s="17"/>
      <c r="CAB53" s="17"/>
      <c r="CAC53" s="17"/>
      <c r="CAD53" s="17"/>
      <c r="CAE53" s="17"/>
      <c r="CAF53" s="17"/>
      <c r="CAG53" s="17"/>
      <c r="CAH53" s="17"/>
      <c r="CAI53" s="17"/>
      <c r="CAJ53" s="17"/>
      <c r="CAK53" s="17"/>
      <c r="CAL53" s="17"/>
      <c r="CAM53" s="17"/>
      <c r="CAN53" s="17"/>
      <c r="CAO53" s="17"/>
      <c r="CAP53" s="17"/>
      <c r="CAQ53" s="17"/>
      <c r="CAR53" s="17"/>
      <c r="CAS53" s="17"/>
      <c r="CAT53" s="17"/>
      <c r="CAU53" s="17"/>
      <c r="CAV53" s="17"/>
      <c r="CAW53" s="17"/>
      <c r="CAX53" s="17"/>
      <c r="CAY53" s="17"/>
      <c r="CAZ53" s="17"/>
      <c r="CBA53" s="17"/>
      <c r="CBB53" s="17"/>
      <c r="CBC53" s="17"/>
      <c r="CBD53" s="17"/>
      <c r="CBE53" s="17"/>
      <c r="CBF53" s="17"/>
      <c r="CBG53" s="17"/>
      <c r="CBH53" s="17"/>
      <c r="CBI53" s="17"/>
      <c r="CBJ53" s="17"/>
      <c r="CBK53" s="17"/>
      <c r="CBL53" s="17"/>
      <c r="CBM53" s="17"/>
      <c r="CBN53" s="17"/>
      <c r="CBO53" s="17"/>
      <c r="CBP53" s="17"/>
      <c r="CBQ53" s="17"/>
      <c r="CBR53" s="17"/>
      <c r="CBS53" s="17"/>
      <c r="CBT53" s="17"/>
      <c r="CBU53" s="17"/>
      <c r="CBV53" s="17"/>
      <c r="CBW53" s="17"/>
      <c r="CBX53" s="17"/>
      <c r="CBY53" s="17"/>
      <c r="CBZ53" s="17"/>
      <c r="CCA53" s="17"/>
      <c r="CCB53" s="17"/>
      <c r="CCC53" s="17"/>
      <c r="CCD53" s="17"/>
      <c r="CCE53" s="17"/>
      <c r="CCF53" s="17"/>
      <c r="CCG53" s="17"/>
      <c r="CCH53" s="17"/>
      <c r="CCI53" s="17"/>
      <c r="CCJ53" s="17"/>
      <c r="CCK53" s="17"/>
      <c r="CCL53" s="17"/>
      <c r="CCM53" s="17"/>
      <c r="CCN53" s="17"/>
      <c r="CCO53" s="17"/>
      <c r="CCP53" s="17"/>
      <c r="CCQ53" s="17"/>
      <c r="CCR53" s="17"/>
      <c r="CCS53" s="17"/>
      <c r="CCT53" s="17"/>
      <c r="CCU53" s="17"/>
      <c r="CCV53" s="17"/>
      <c r="CCW53" s="17"/>
      <c r="CCX53" s="17"/>
      <c r="CCY53" s="17"/>
      <c r="CCZ53" s="17"/>
      <c r="CDA53" s="17"/>
      <c r="CDB53" s="17"/>
      <c r="CDC53" s="17"/>
      <c r="CDD53" s="17"/>
      <c r="CDE53" s="17"/>
      <c r="CDF53" s="17"/>
      <c r="CDG53" s="17"/>
      <c r="CDH53" s="17"/>
      <c r="CDI53" s="17"/>
      <c r="CDJ53" s="17"/>
      <c r="CDK53" s="17"/>
      <c r="CDL53" s="17"/>
      <c r="CDM53" s="17"/>
      <c r="CDN53" s="17"/>
      <c r="CDO53" s="17"/>
      <c r="CDP53" s="17"/>
      <c r="CDQ53" s="17"/>
      <c r="CDR53" s="17"/>
      <c r="CDS53" s="17"/>
      <c r="CDT53" s="17"/>
      <c r="CDU53" s="17"/>
    </row>
    <row r="54">
      <c r="A54" s="14" t="s">
        <v>2744</v>
      </c>
      <c r="B54" s="14" t="s">
        <v>3166</v>
      </c>
      <c r="C54" s="14" t="s">
        <v>2614</v>
      </c>
      <c r="D54" s="14" t="s">
        <v>2615</v>
      </c>
      <c r="E54" s="14" t="s">
        <v>3167</v>
      </c>
      <c r="F54" s="14" t="s">
        <v>2835</v>
      </c>
      <c r="I54" s="14" t="s">
        <v>3168</v>
      </c>
      <c r="J54" s="14" t="s">
        <v>2618</v>
      </c>
      <c r="K54" s="14" t="s">
        <v>2619</v>
      </c>
      <c r="L54" s="14" t="s">
        <v>2639</v>
      </c>
      <c r="M54" s="17"/>
      <c r="N54" s="14" t="s">
        <v>2690</v>
      </c>
      <c r="O54" s="14" t="s">
        <v>2690</v>
      </c>
      <c r="P54" s="14" t="s">
        <v>2690</v>
      </c>
      <c r="Q54" s="16">
        <v>11.0</v>
      </c>
      <c r="R54" s="16">
        <v>4112976.0</v>
      </c>
      <c r="S54" s="16">
        <v>4112976.0</v>
      </c>
      <c r="T54" s="14" t="s">
        <v>2622</v>
      </c>
      <c r="U54" s="14" t="s">
        <v>2630</v>
      </c>
      <c r="V54" s="14" t="s">
        <v>3169</v>
      </c>
      <c r="W54" s="14" t="s">
        <v>3170</v>
      </c>
      <c r="X54" s="16">
        <v>0.09</v>
      </c>
      <c r="Y54" s="17"/>
      <c r="Z54" s="16">
        <v>5.0</v>
      </c>
      <c r="AA54" s="16">
        <v>53.0</v>
      </c>
      <c r="AB54" s="17"/>
      <c r="AC54" s="16">
        <v>53.0</v>
      </c>
      <c r="AD54" s="16">
        <v>1198.0</v>
      </c>
      <c r="AE54" s="22">
        <v>45638.0</v>
      </c>
      <c r="AF54" s="17"/>
      <c r="AG54" s="17"/>
      <c r="AH54" s="17"/>
      <c r="AI54" s="17"/>
      <c r="AJ54" s="17"/>
      <c r="AK54" s="17"/>
      <c r="AL54" s="16">
        <v>43.0</v>
      </c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4" t="s">
        <v>2625</v>
      </c>
      <c r="BB54" s="17"/>
      <c r="BC54" s="17"/>
      <c r="BD54" s="17"/>
      <c r="BE54" s="17"/>
      <c r="BF54" s="14" t="s">
        <v>2574</v>
      </c>
      <c r="BG54" s="16">
        <v>1.0</v>
      </c>
      <c r="BH54" s="14" t="s">
        <v>1447</v>
      </c>
      <c r="BI54" s="14" t="s">
        <v>2565</v>
      </c>
      <c r="BJ54" s="14" t="s">
        <v>2566</v>
      </c>
      <c r="BK54" s="17"/>
      <c r="BL54" s="17"/>
      <c r="BM54" s="16">
        <v>40.0</v>
      </c>
      <c r="BN54" s="17"/>
      <c r="BO54" s="17"/>
      <c r="BP54" s="17"/>
      <c r="BQ54" s="17"/>
      <c r="BR54" s="17"/>
      <c r="BS54" s="16">
        <v>0.5216</v>
      </c>
      <c r="BT54" s="16">
        <v>171.581681</v>
      </c>
      <c r="BU54" s="14" t="s">
        <v>2567</v>
      </c>
      <c r="BV54" s="14" t="s">
        <v>3171</v>
      </c>
      <c r="BW54" s="14" t="s">
        <v>2702</v>
      </c>
      <c r="BX54" s="16">
        <v>25.0</v>
      </c>
      <c r="BY54" s="14" t="s">
        <v>2625</v>
      </c>
      <c r="BZ54" s="16">
        <v>5219.0</v>
      </c>
      <c r="CA54" s="16">
        <v>-15710.0</v>
      </c>
      <c r="CB54" s="16">
        <v>0.0</v>
      </c>
      <c r="CC54" s="17"/>
      <c r="CD54" s="17"/>
      <c r="CE54" s="16">
        <v>171.581681</v>
      </c>
      <c r="CF54" s="14" t="s">
        <v>2572</v>
      </c>
      <c r="CG54" s="14" t="s">
        <v>2704</v>
      </c>
      <c r="CH54" s="19">
        <v>41192.0</v>
      </c>
      <c r="CI54" s="14" t="s">
        <v>2573</v>
      </c>
      <c r="CJ54" s="17"/>
      <c r="CK54" s="14" t="s">
        <v>2574</v>
      </c>
      <c r="CL54" s="14" t="s">
        <v>3172</v>
      </c>
      <c r="CM54" s="20">
        <v>2491015.0</v>
      </c>
      <c r="CN54" s="14" t="s">
        <v>3172</v>
      </c>
      <c r="CO54" s="14" t="s">
        <v>2563</v>
      </c>
      <c r="CP54" s="14" t="s">
        <v>2563</v>
      </c>
      <c r="CQ54" s="17"/>
      <c r="CR54" s="17"/>
      <c r="CS54" s="14" t="s">
        <v>2574</v>
      </c>
      <c r="CT54" s="14" t="s">
        <v>3173</v>
      </c>
      <c r="CU54" s="14" t="s">
        <v>2577</v>
      </c>
      <c r="CV54" s="14" t="s">
        <v>2706</v>
      </c>
      <c r="CW54" s="14" t="s">
        <v>2829</v>
      </c>
      <c r="CX54" s="14" t="s">
        <v>2580</v>
      </c>
      <c r="CY54" s="16">
        <v>86.7278167</v>
      </c>
      <c r="CZ54" s="14" t="s">
        <v>2707</v>
      </c>
      <c r="DB54" s="14" t="s">
        <v>2574</v>
      </c>
      <c r="DC54" s="14" t="s">
        <v>2708</v>
      </c>
      <c r="DD54" s="14" t="s">
        <v>2625</v>
      </c>
      <c r="DE54" s="14" t="s">
        <v>2574</v>
      </c>
      <c r="DF54" s="14" t="s">
        <v>2563</v>
      </c>
      <c r="DG54" s="14" t="s">
        <v>3174</v>
      </c>
      <c r="DH54" s="14" t="s">
        <v>3175</v>
      </c>
      <c r="DI54" s="14" t="s">
        <v>3176</v>
      </c>
      <c r="DJ54" s="14" t="s">
        <v>2755</v>
      </c>
      <c r="DK54" s="16">
        <v>72.0</v>
      </c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  <c r="KL54" s="17"/>
      <c r="KM54" s="17"/>
      <c r="KN54" s="17"/>
      <c r="KO54" s="17"/>
      <c r="KP54" s="17"/>
      <c r="KQ54" s="17"/>
      <c r="KR54" s="17"/>
      <c r="KS54" s="17"/>
      <c r="KT54" s="17"/>
      <c r="KU54" s="17"/>
      <c r="KV54" s="17"/>
      <c r="KW54" s="17"/>
      <c r="KX54" s="17"/>
      <c r="KY54" s="17"/>
      <c r="KZ54" s="17"/>
      <c r="LA54" s="17"/>
      <c r="LB54" s="17"/>
      <c r="LC54" s="17"/>
      <c r="LD54" s="17"/>
      <c r="LE54" s="17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17"/>
      <c r="LS54" s="17"/>
      <c r="LT54" s="17"/>
      <c r="LU54" s="17"/>
      <c r="LV54" s="17"/>
      <c r="LW54" s="17"/>
      <c r="LX54" s="17"/>
      <c r="LY54" s="17"/>
      <c r="LZ54" s="17"/>
      <c r="MA54" s="17"/>
      <c r="MB54" s="17"/>
      <c r="MC54" s="17"/>
      <c r="MD54" s="17"/>
      <c r="ME54" s="17"/>
      <c r="MF54" s="17"/>
      <c r="MG54" s="17"/>
      <c r="MH54" s="17"/>
      <c r="MI54" s="17"/>
      <c r="MJ54" s="17"/>
      <c r="MK54" s="17"/>
      <c r="ML54" s="17"/>
      <c r="MM54" s="17"/>
      <c r="MN54" s="17"/>
      <c r="MO54" s="17"/>
      <c r="MP54" s="17"/>
      <c r="MQ54" s="17"/>
      <c r="MR54" s="17"/>
      <c r="MS54" s="17"/>
      <c r="MT54" s="17"/>
      <c r="MU54" s="17"/>
      <c r="MV54" s="17"/>
      <c r="MW54" s="17"/>
      <c r="MX54" s="17"/>
      <c r="MY54" s="17"/>
      <c r="MZ54" s="17"/>
      <c r="NA54" s="17"/>
      <c r="NB54" s="17"/>
      <c r="NC54" s="17"/>
      <c r="ND54" s="17"/>
      <c r="NE54" s="17"/>
      <c r="NF54" s="17"/>
      <c r="NG54" s="17"/>
      <c r="NH54" s="17"/>
      <c r="NI54" s="17"/>
      <c r="NJ54" s="17"/>
      <c r="NK54" s="17"/>
      <c r="NL54" s="17"/>
      <c r="NM54" s="17"/>
      <c r="NN54" s="17"/>
      <c r="NO54" s="17"/>
      <c r="NP54" s="17"/>
      <c r="NQ54" s="17"/>
      <c r="NR54" s="17"/>
      <c r="NS54" s="17"/>
      <c r="NT54" s="17"/>
      <c r="NU54" s="17"/>
      <c r="NV54" s="17"/>
      <c r="NW54" s="17"/>
      <c r="NX54" s="17"/>
      <c r="NY54" s="17"/>
      <c r="NZ54" s="17"/>
      <c r="OA54" s="17"/>
      <c r="OB54" s="17"/>
      <c r="OC54" s="17"/>
      <c r="OD54" s="17"/>
      <c r="OE54" s="17"/>
      <c r="OF54" s="17"/>
      <c r="OG54" s="17"/>
      <c r="OH54" s="17"/>
      <c r="OI54" s="17"/>
      <c r="OJ54" s="17"/>
      <c r="OK54" s="17"/>
      <c r="OL54" s="17"/>
      <c r="OM54" s="17"/>
      <c r="ON54" s="17"/>
      <c r="OO54" s="17"/>
      <c r="OP54" s="17"/>
      <c r="OQ54" s="17"/>
      <c r="OR54" s="17"/>
      <c r="OS54" s="17"/>
      <c r="OT54" s="17"/>
      <c r="OU54" s="17"/>
      <c r="OV54" s="17"/>
      <c r="OW54" s="17"/>
      <c r="OX54" s="17"/>
      <c r="OY54" s="17"/>
      <c r="OZ54" s="17"/>
      <c r="PA54" s="17"/>
      <c r="PB54" s="17"/>
      <c r="PC54" s="17"/>
      <c r="PD54" s="17"/>
      <c r="PE54" s="17"/>
      <c r="PF54" s="17"/>
      <c r="PG54" s="17"/>
      <c r="PH54" s="17"/>
      <c r="PI54" s="17"/>
      <c r="PJ54" s="17"/>
      <c r="PK54" s="17"/>
      <c r="PL54" s="17"/>
      <c r="PM54" s="17"/>
      <c r="PN54" s="17"/>
      <c r="PO54" s="17"/>
      <c r="PP54" s="17"/>
      <c r="PQ54" s="17"/>
      <c r="PR54" s="17"/>
      <c r="PS54" s="17"/>
      <c r="PT54" s="17"/>
      <c r="PU54" s="17"/>
      <c r="PV54" s="17"/>
      <c r="PW54" s="17"/>
      <c r="PX54" s="17"/>
      <c r="PY54" s="17"/>
      <c r="PZ54" s="17"/>
      <c r="QA54" s="17"/>
      <c r="QB54" s="17"/>
      <c r="QC54" s="17"/>
      <c r="QD54" s="17"/>
      <c r="QE54" s="17"/>
      <c r="QF54" s="17"/>
      <c r="QG54" s="17"/>
      <c r="QH54" s="17"/>
      <c r="QI54" s="17"/>
      <c r="QJ54" s="17"/>
      <c r="QK54" s="17"/>
      <c r="QL54" s="17"/>
      <c r="QM54" s="17"/>
      <c r="QN54" s="17"/>
      <c r="QO54" s="17"/>
      <c r="QP54" s="17"/>
      <c r="QQ54" s="17"/>
      <c r="QR54" s="17"/>
      <c r="QS54" s="17"/>
      <c r="QT54" s="17"/>
      <c r="QU54" s="16">
        <v>15.0</v>
      </c>
      <c r="QV54" s="16">
        <v>14.0</v>
      </c>
      <c r="QW54" s="16">
        <v>-2.0</v>
      </c>
      <c r="QX54" s="17"/>
      <c r="QY54" s="17"/>
      <c r="QZ54" s="17"/>
      <c r="RA54" s="17"/>
      <c r="RB54" s="17"/>
      <c r="RC54" s="17"/>
      <c r="RD54" s="17"/>
      <c r="RE54" s="17"/>
      <c r="RF54" s="17"/>
      <c r="RG54" s="17"/>
      <c r="RH54" s="17"/>
      <c r="RI54" s="17"/>
      <c r="RJ54" s="17"/>
      <c r="RK54" s="17"/>
      <c r="RL54" s="17"/>
      <c r="RM54" s="17"/>
      <c r="RN54" s="17"/>
      <c r="RO54" s="17"/>
      <c r="RP54" s="17"/>
      <c r="RQ54" s="17"/>
      <c r="RR54" s="17"/>
      <c r="RS54" s="17"/>
      <c r="RT54" s="17"/>
      <c r="RU54" s="17"/>
      <c r="RV54" s="17"/>
      <c r="RW54" s="17"/>
      <c r="RX54" s="17"/>
      <c r="RY54" s="17"/>
      <c r="RZ54" s="17"/>
      <c r="SA54" s="17"/>
      <c r="SB54" s="17"/>
      <c r="SC54" s="17"/>
      <c r="SD54" s="17"/>
      <c r="SE54" s="17"/>
      <c r="SF54" s="17"/>
      <c r="SG54" s="17"/>
      <c r="SH54" s="17"/>
      <c r="SI54" s="17"/>
      <c r="SJ54" s="17"/>
      <c r="SK54" s="17"/>
      <c r="SL54" s="17"/>
      <c r="SM54" s="17"/>
      <c r="SN54" s="17"/>
      <c r="SO54" s="17"/>
      <c r="SP54" s="17"/>
      <c r="SQ54" s="17"/>
      <c r="SR54" s="17"/>
      <c r="SS54" s="17"/>
      <c r="ST54" s="17"/>
      <c r="SU54" s="17"/>
      <c r="SV54" s="17"/>
      <c r="SW54" s="17"/>
      <c r="SX54" s="17"/>
      <c r="SY54" s="17"/>
      <c r="SZ54" s="17"/>
      <c r="TA54" s="17"/>
      <c r="TB54" s="17"/>
      <c r="TC54" s="17"/>
      <c r="TD54" s="17"/>
      <c r="TE54" s="17"/>
      <c r="TF54" s="17"/>
      <c r="TG54" s="17"/>
      <c r="TH54" s="17"/>
      <c r="TI54" s="17"/>
      <c r="TJ54" s="17"/>
      <c r="TK54" s="17"/>
      <c r="TL54" s="17"/>
      <c r="TM54" s="17"/>
      <c r="TN54" s="17"/>
      <c r="TO54" s="17"/>
      <c r="TP54" s="17"/>
      <c r="TQ54" s="17"/>
      <c r="TR54" s="17"/>
      <c r="TS54" s="17"/>
      <c r="TT54" s="17"/>
      <c r="TU54" s="17"/>
      <c r="TV54" s="17"/>
      <c r="TW54" s="17"/>
      <c r="TX54" s="17"/>
      <c r="TY54" s="17"/>
      <c r="TZ54" s="17"/>
      <c r="UA54" s="17"/>
      <c r="UB54" s="17"/>
      <c r="UC54" s="17"/>
      <c r="UD54" s="17"/>
      <c r="UE54" s="17"/>
      <c r="UF54" s="17"/>
      <c r="UG54" s="17"/>
      <c r="UH54" s="17"/>
      <c r="UI54" s="17"/>
      <c r="UJ54" s="17"/>
      <c r="UK54" s="17"/>
      <c r="UL54" s="17"/>
      <c r="UM54" s="17"/>
      <c r="UN54" s="17"/>
      <c r="UO54" s="17"/>
      <c r="UP54" s="17"/>
      <c r="UQ54" s="17"/>
      <c r="UR54" s="17"/>
      <c r="US54" s="17"/>
      <c r="UT54" s="17"/>
      <c r="UU54" s="17"/>
      <c r="UV54" s="17"/>
      <c r="UW54" s="17"/>
      <c r="UX54" s="17"/>
      <c r="UY54" s="17"/>
      <c r="UZ54" s="17"/>
      <c r="VA54" s="17"/>
      <c r="VB54" s="17"/>
      <c r="VC54" s="17"/>
      <c r="VD54" s="17"/>
      <c r="VE54" s="17"/>
      <c r="VF54" s="17"/>
      <c r="VG54" s="17"/>
      <c r="VH54" s="17"/>
      <c r="VI54" s="17"/>
      <c r="VJ54" s="17"/>
      <c r="VK54" s="17"/>
      <c r="VL54" s="17"/>
      <c r="VM54" s="17"/>
      <c r="VN54" s="17"/>
      <c r="VO54" s="17"/>
      <c r="VP54" s="17"/>
      <c r="VQ54" s="17"/>
      <c r="VR54" s="17"/>
      <c r="VS54" s="17"/>
      <c r="VT54" s="17"/>
      <c r="VU54" s="17"/>
      <c r="VV54" s="17"/>
      <c r="VW54" s="17"/>
      <c r="VX54" s="17"/>
      <c r="VY54" s="17"/>
      <c r="VZ54" s="17"/>
      <c r="WA54" s="17"/>
      <c r="WB54" s="17"/>
      <c r="WC54" s="17"/>
      <c r="WD54" s="17"/>
      <c r="WE54" s="17"/>
      <c r="WF54" s="17"/>
      <c r="WG54" s="17"/>
      <c r="WH54" s="17"/>
      <c r="WI54" s="17"/>
      <c r="WJ54" s="17"/>
      <c r="WK54" s="17"/>
      <c r="WL54" s="17"/>
      <c r="WM54" s="17"/>
      <c r="WN54" s="17"/>
      <c r="WO54" s="17"/>
      <c r="WP54" s="17"/>
      <c r="WQ54" s="17"/>
      <c r="WR54" s="17"/>
      <c r="WS54" s="17"/>
      <c r="WT54" s="17"/>
      <c r="WU54" s="17"/>
      <c r="WV54" s="17"/>
      <c r="WW54" s="17"/>
      <c r="WX54" s="17"/>
      <c r="WY54" s="17"/>
      <c r="WZ54" s="17"/>
      <c r="XA54" s="17"/>
      <c r="XB54" s="17"/>
      <c r="XC54" s="17"/>
      <c r="XD54" s="17"/>
      <c r="XE54" s="17"/>
      <c r="XF54" s="17"/>
      <c r="XG54" s="17"/>
      <c r="XH54" s="17"/>
      <c r="XI54" s="17"/>
      <c r="XJ54" s="17"/>
      <c r="XK54" s="17"/>
      <c r="XL54" s="17"/>
      <c r="XM54" s="17"/>
      <c r="XN54" s="17"/>
      <c r="XO54" s="17"/>
      <c r="XP54" s="17"/>
      <c r="XQ54" s="17"/>
      <c r="XR54" s="17"/>
      <c r="XS54" s="17"/>
      <c r="XT54" s="17"/>
      <c r="XU54" s="17"/>
      <c r="XV54" s="17"/>
      <c r="XW54" s="17"/>
      <c r="XX54" s="17"/>
      <c r="XY54" s="17"/>
      <c r="XZ54" s="17"/>
      <c r="YA54" s="17"/>
      <c r="YB54" s="17"/>
      <c r="YC54" s="17"/>
      <c r="YD54" s="17"/>
      <c r="YE54" s="17"/>
      <c r="YF54" s="17"/>
      <c r="YG54" s="17"/>
      <c r="YH54" s="17"/>
      <c r="YI54" s="17"/>
      <c r="YJ54" s="17"/>
      <c r="YK54" s="17"/>
      <c r="YL54" s="17"/>
      <c r="YM54" s="17"/>
      <c r="YN54" s="17"/>
      <c r="YO54" s="17"/>
      <c r="YP54" s="17"/>
      <c r="YQ54" s="17"/>
      <c r="YR54" s="17"/>
      <c r="YS54" s="17"/>
      <c r="YT54" s="17"/>
      <c r="YU54" s="17"/>
      <c r="YV54" s="17"/>
      <c r="YW54" s="17"/>
      <c r="YX54" s="17"/>
      <c r="YY54" s="17"/>
      <c r="YZ54" s="17"/>
      <c r="ZA54" s="17"/>
      <c r="ZB54" s="17"/>
      <c r="ZC54" s="17"/>
      <c r="ZD54" s="17"/>
      <c r="ZE54" s="17"/>
      <c r="ZF54" s="17"/>
      <c r="ZG54" s="17"/>
      <c r="ZH54" s="17"/>
      <c r="ZI54" s="17"/>
      <c r="ZJ54" s="17"/>
      <c r="ZK54" s="17"/>
      <c r="ZL54" s="17"/>
      <c r="ZM54" s="17"/>
      <c r="ZN54" s="17"/>
      <c r="ZO54" s="17"/>
      <c r="ZP54" s="17"/>
      <c r="ZQ54" s="17"/>
      <c r="ZR54" s="17"/>
      <c r="ZS54" s="17"/>
      <c r="ZT54" s="17"/>
      <c r="ZU54" s="17"/>
      <c r="ZV54" s="17"/>
      <c r="ZW54" s="17"/>
      <c r="ZX54" s="17"/>
      <c r="ZY54" s="17"/>
      <c r="ZZ54" s="17"/>
      <c r="AAA54" s="17"/>
      <c r="AAB54" s="17"/>
      <c r="AAC54" s="17"/>
      <c r="AAD54" s="17"/>
      <c r="AAE54" s="17"/>
      <c r="AAF54" s="17"/>
      <c r="AAG54" s="17"/>
      <c r="AAH54" s="17"/>
      <c r="AAI54" s="17"/>
      <c r="AAJ54" s="17"/>
      <c r="AAK54" s="17"/>
      <c r="AAL54" s="17"/>
      <c r="AAM54" s="17"/>
      <c r="AAN54" s="17"/>
      <c r="AAO54" s="17"/>
      <c r="AAP54" s="17"/>
      <c r="AAQ54" s="17"/>
      <c r="AAR54" s="17"/>
      <c r="AAS54" s="17"/>
      <c r="AAT54" s="17"/>
      <c r="AAU54" s="17"/>
      <c r="AAV54" s="17"/>
      <c r="AAW54" s="17"/>
      <c r="AAX54" s="17"/>
      <c r="AAY54" s="17"/>
      <c r="AAZ54" s="17"/>
      <c r="ABA54" s="17"/>
      <c r="ABB54" s="17"/>
      <c r="ABC54" s="17"/>
      <c r="ABD54" s="17"/>
      <c r="ABE54" s="17"/>
      <c r="ABF54" s="17"/>
      <c r="ABG54" s="17"/>
      <c r="ABH54" s="17"/>
      <c r="ABI54" s="17"/>
      <c r="ABJ54" s="17"/>
      <c r="ABK54" s="17"/>
      <c r="ABL54" s="17"/>
      <c r="ABM54" s="17"/>
      <c r="ABN54" s="17"/>
      <c r="ABO54" s="17"/>
      <c r="ABP54" s="17"/>
      <c r="ABQ54" s="17"/>
      <c r="ABR54" s="17"/>
      <c r="ABS54" s="17"/>
      <c r="ABT54" s="17"/>
      <c r="ABU54" s="17"/>
      <c r="ABV54" s="17"/>
      <c r="ABW54" s="17"/>
      <c r="ABX54" s="17"/>
      <c r="ABY54" s="17"/>
      <c r="ABZ54" s="17"/>
      <c r="ACA54" s="17"/>
      <c r="ACB54" s="17"/>
      <c r="ACC54" s="17"/>
      <c r="ACD54" s="17"/>
      <c r="ACE54" s="17"/>
      <c r="ACF54" s="17"/>
      <c r="ACG54" s="17"/>
      <c r="ACH54" s="17"/>
      <c r="ACI54" s="17"/>
      <c r="ACJ54" s="17"/>
      <c r="ACK54" s="17"/>
      <c r="ACL54" s="17"/>
      <c r="ACM54" s="17"/>
      <c r="ACN54" s="17"/>
      <c r="ACO54" s="17"/>
      <c r="ACP54" s="17"/>
      <c r="ACQ54" s="17"/>
      <c r="ACR54" s="17"/>
      <c r="ACS54" s="17"/>
      <c r="ACT54" s="17"/>
      <c r="ACU54" s="17"/>
      <c r="ACV54" s="17"/>
      <c r="ACW54" s="17"/>
      <c r="ACX54" s="17"/>
      <c r="ACY54" s="17"/>
      <c r="ACZ54" s="17"/>
      <c r="ADA54" s="17"/>
      <c r="ADB54" s="17"/>
      <c r="ADC54" s="17"/>
      <c r="ADD54" s="17"/>
      <c r="ADE54" s="17"/>
      <c r="ADF54" s="17"/>
      <c r="ADG54" s="17"/>
      <c r="ADH54" s="17"/>
      <c r="ADI54" s="17"/>
      <c r="ADJ54" s="17"/>
      <c r="ADK54" s="17"/>
      <c r="ADL54" s="17"/>
      <c r="ADM54" s="17"/>
      <c r="ADN54" s="17"/>
      <c r="ADO54" s="17"/>
      <c r="ADP54" s="17"/>
      <c r="ADQ54" s="17"/>
      <c r="ADR54" s="17"/>
      <c r="ADS54" s="17"/>
      <c r="ADT54" s="17"/>
      <c r="ADU54" s="17"/>
      <c r="ADV54" s="17"/>
      <c r="ADW54" s="17"/>
      <c r="ADX54" s="17"/>
      <c r="ADY54" s="17"/>
      <c r="ADZ54" s="17"/>
      <c r="AEA54" s="17"/>
      <c r="AEB54" s="17"/>
      <c r="AEC54" s="17"/>
      <c r="AED54" s="17"/>
      <c r="AEE54" s="17"/>
      <c r="AEF54" s="17"/>
      <c r="AEG54" s="17"/>
      <c r="AEH54" s="17"/>
      <c r="AEI54" s="17"/>
      <c r="AEJ54" s="17"/>
      <c r="AEK54" s="17"/>
      <c r="AEL54" s="17"/>
      <c r="AEM54" s="17"/>
      <c r="AEN54" s="17"/>
      <c r="AEO54" s="17"/>
      <c r="AEP54" s="17"/>
      <c r="AEQ54" s="17"/>
      <c r="AER54" s="17"/>
      <c r="AES54" s="17"/>
      <c r="AET54" s="17"/>
      <c r="AEU54" s="17"/>
      <c r="AEV54" s="17"/>
      <c r="AEW54" s="17"/>
      <c r="AEX54" s="17"/>
      <c r="AEY54" s="17"/>
      <c r="AEZ54" s="17"/>
      <c r="AFA54" s="17"/>
      <c r="AFB54" s="17"/>
      <c r="AFC54" s="17"/>
      <c r="AFD54" s="17"/>
      <c r="AFE54" s="17"/>
      <c r="AFF54" s="17"/>
      <c r="AFG54" s="17"/>
      <c r="AFH54" s="17"/>
      <c r="AFI54" s="17"/>
      <c r="AFJ54" s="17"/>
      <c r="AFK54" s="17"/>
      <c r="AFL54" s="17"/>
      <c r="AFM54" s="17"/>
      <c r="AFN54" s="17"/>
      <c r="AFO54" s="17"/>
      <c r="AFP54" s="17"/>
      <c r="AFQ54" s="17"/>
      <c r="AFR54" s="17"/>
      <c r="AFS54" s="17"/>
      <c r="AFT54" s="17"/>
      <c r="AFU54" s="17"/>
      <c r="AFV54" s="17"/>
      <c r="AFW54" s="17"/>
      <c r="AFX54" s="17"/>
      <c r="AFY54" s="17"/>
      <c r="AFZ54" s="17"/>
      <c r="AGA54" s="17"/>
      <c r="AGB54" s="17"/>
      <c r="AGC54" s="17"/>
      <c r="AGD54" s="17"/>
      <c r="AGE54" s="17"/>
      <c r="AGF54" s="17"/>
      <c r="AGG54" s="17"/>
      <c r="AGH54" s="17"/>
      <c r="AGI54" s="17"/>
      <c r="AGJ54" s="17"/>
      <c r="AGK54" s="17"/>
      <c r="AGL54" s="17"/>
      <c r="AGM54" s="17"/>
      <c r="AGN54" s="17"/>
      <c r="AGO54" s="17"/>
      <c r="AGP54" s="17"/>
      <c r="AGQ54" s="17"/>
      <c r="AGR54" s="17"/>
      <c r="AGS54" s="17"/>
      <c r="AGT54" s="17"/>
      <c r="AGU54" s="17"/>
      <c r="AGV54" s="17"/>
      <c r="AGW54" s="17"/>
      <c r="AGX54" s="17"/>
      <c r="AGY54" s="17"/>
      <c r="AGZ54" s="17"/>
      <c r="AHA54" s="17"/>
      <c r="AHB54" s="17"/>
      <c r="AHC54" s="17"/>
      <c r="AHD54" s="17"/>
      <c r="AHE54" s="17"/>
      <c r="AHF54" s="17"/>
      <c r="AHG54" s="17"/>
      <c r="AHH54" s="17"/>
      <c r="AHI54" s="17"/>
      <c r="AHJ54" s="17"/>
      <c r="AHK54" s="17"/>
      <c r="AHL54" s="17"/>
      <c r="AHM54" s="17"/>
      <c r="AHN54" s="17"/>
      <c r="AHO54" s="17"/>
      <c r="AHP54" s="17"/>
      <c r="AHQ54" s="17"/>
      <c r="AHR54" s="17"/>
      <c r="AHS54" s="17"/>
      <c r="AHT54" s="17"/>
      <c r="AHU54" s="17"/>
      <c r="AHV54" s="17"/>
      <c r="AHW54" s="17"/>
      <c r="AHX54" s="17"/>
      <c r="AHY54" s="17"/>
      <c r="AHZ54" s="17"/>
      <c r="AIA54" s="17"/>
      <c r="AIB54" s="17"/>
      <c r="AIC54" s="17"/>
      <c r="AID54" s="17"/>
      <c r="AIE54" s="17"/>
      <c r="AIF54" s="17"/>
      <c r="AIG54" s="17"/>
      <c r="AIH54" s="17"/>
      <c r="AII54" s="17"/>
      <c r="AIJ54" s="17"/>
      <c r="AIK54" s="17"/>
      <c r="AIL54" s="17"/>
      <c r="AIM54" s="17"/>
      <c r="AIN54" s="17"/>
      <c r="AIO54" s="17"/>
      <c r="AIP54" s="17"/>
      <c r="AIQ54" s="17"/>
      <c r="AIR54" s="17"/>
      <c r="AIS54" s="17"/>
      <c r="AIT54" s="17"/>
      <c r="AIU54" s="17"/>
      <c r="AIV54" s="17"/>
      <c r="AIW54" s="17"/>
      <c r="AIX54" s="17"/>
      <c r="AIY54" s="17"/>
      <c r="AIZ54" s="17"/>
      <c r="AJA54" s="17"/>
      <c r="AJB54" s="17"/>
      <c r="AJC54" s="17"/>
      <c r="AJD54" s="17"/>
      <c r="AJE54" s="17"/>
      <c r="AJF54" s="17"/>
      <c r="AJG54" s="17"/>
      <c r="AJH54" s="17"/>
      <c r="AJI54" s="17"/>
      <c r="AJJ54" s="17"/>
      <c r="AJK54" s="17"/>
      <c r="AJL54" s="17"/>
      <c r="AJM54" s="17"/>
      <c r="AJN54" s="17"/>
      <c r="AJO54" s="17"/>
      <c r="AJP54" s="17"/>
      <c r="AJQ54" s="17"/>
      <c r="AJR54" s="17"/>
      <c r="AJS54" s="17"/>
      <c r="AJT54" s="17"/>
      <c r="AJU54" s="17"/>
      <c r="AJV54" s="17"/>
      <c r="AJW54" s="17"/>
      <c r="AJX54" s="17"/>
      <c r="AJY54" s="17"/>
      <c r="AJZ54" s="17"/>
      <c r="AKA54" s="17"/>
      <c r="AKB54" s="17"/>
      <c r="AKC54" s="17"/>
      <c r="AKD54" s="17"/>
      <c r="AKE54" s="17"/>
      <c r="AKF54" s="17"/>
      <c r="AKG54" s="17"/>
      <c r="AKH54" s="17"/>
      <c r="AKI54" s="17"/>
      <c r="AKJ54" s="17"/>
      <c r="AKK54" s="17"/>
      <c r="AKL54" s="17"/>
      <c r="AKM54" s="17"/>
      <c r="AKN54" s="17"/>
      <c r="AKO54" s="17"/>
      <c r="AKP54" s="17"/>
      <c r="AKQ54" s="17"/>
      <c r="AKR54" s="17"/>
      <c r="AKS54" s="17"/>
      <c r="AKT54" s="17"/>
      <c r="AKU54" s="17"/>
      <c r="AKV54" s="17"/>
      <c r="AKW54" s="17"/>
      <c r="AKX54" s="17"/>
      <c r="AKY54" s="17"/>
      <c r="AKZ54" s="17"/>
      <c r="ALA54" s="17"/>
      <c r="ALB54" s="17"/>
      <c r="ALC54" s="17"/>
      <c r="ALD54" s="17"/>
      <c r="ALE54" s="17"/>
      <c r="ALF54" s="17"/>
      <c r="ALG54" s="17"/>
      <c r="ALH54" s="17"/>
      <c r="ALI54" s="17"/>
      <c r="ALJ54" s="17"/>
      <c r="ALK54" s="17"/>
      <c r="ALL54" s="17"/>
      <c r="ALM54" s="17"/>
      <c r="ALN54" s="17"/>
      <c r="ALO54" s="17"/>
      <c r="ALP54" s="17"/>
      <c r="ALQ54" s="17"/>
      <c r="ALR54" s="17"/>
      <c r="ALS54" s="17"/>
      <c r="ALT54" s="17"/>
      <c r="ALU54" s="17"/>
      <c r="ALV54" s="17"/>
      <c r="ALW54" s="17"/>
      <c r="ALX54" s="17"/>
      <c r="ALY54" s="17"/>
      <c r="ALZ54" s="17"/>
      <c r="AMA54" s="17"/>
      <c r="AMB54" s="17"/>
      <c r="AMC54" s="17"/>
      <c r="AMD54" s="17"/>
      <c r="AME54" s="17"/>
      <c r="AMF54" s="17"/>
      <c r="AMG54" s="17"/>
      <c r="AMH54" s="17"/>
      <c r="AMI54" s="17"/>
      <c r="AMJ54" s="17"/>
      <c r="AMK54" s="17"/>
      <c r="AML54" s="17"/>
      <c r="AMM54" s="17"/>
      <c r="AMN54" s="17"/>
      <c r="AMO54" s="17"/>
      <c r="AMP54" s="17"/>
      <c r="AMQ54" s="17"/>
      <c r="AMR54" s="17"/>
      <c r="AMS54" s="17"/>
      <c r="AMT54" s="17"/>
      <c r="AMU54" s="17"/>
      <c r="AMV54" s="17"/>
      <c r="AMW54" s="17"/>
      <c r="AMX54" s="17"/>
      <c r="AMY54" s="17"/>
      <c r="AMZ54" s="17"/>
      <c r="ANA54" s="17"/>
      <c r="ANB54" s="17"/>
      <c r="ANC54" s="17"/>
      <c r="AND54" s="17"/>
      <c r="ANE54" s="17"/>
      <c r="ANF54" s="17"/>
      <c r="ANG54" s="17"/>
      <c r="ANH54" s="17"/>
      <c r="ANI54" s="17"/>
      <c r="ANJ54" s="17"/>
      <c r="ANK54" s="17"/>
      <c r="ANL54" s="17"/>
      <c r="ANM54" s="17"/>
      <c r="ANN54" s="17"/>
      <c r="ANO54" s="17"/>
      <c r="ANP54" s="17"/>
      <c r="ANQ54" s="17"/>
      <c r="ANR54" s="17"/>
      <c r="ANS54" s="17"/>
      <c r="ANT54" s="17"/>
      <c r="ANU54" s="17"/>
      <c r="ANV54" s="17"/>
      <c r="ANW54" s="17"/>
      <c r="ANX54" s="17"/>
      <c r="ANY54" s="17"/>
      <c r="ANZ54" s="17"/>
      <c r="AOA54" s="17"/>
      <c r="AOB54" s="17"/>
      <c r="AOC54" s="17"/>
      <c r="AOD54" s="17"/>
      <c r="AOE54" s="17"/>
      <c r="AOF54" s="17"/>
      <c r="AOG54" s="17"/>
      <c r="AOH54" s="17"/>
      <c r="AOI54" s="17"/>
      <c r="AOJ54" s="17"/>
      <c r="AOK54" s="17"/>
      <c r="AOL54" s="17"/>
      <c r="AOM54" s="17"/>
      <c r="AON54" s="17"/>
      <c r="AOO54" s="17"/>
      <c r="AOP54" s="17"/>
      <c r="AOQ54" s="17"/>
      <c r="AOR54" s="17"/>
      <c r="AOS54" s="17"/>
      <c r="AOT54" s="17"/>
      <c r="AOU54" s="17"/>
      <c r="AOV54" s="17"/>
      <c r="AOW54" s="17"/>
      <c r="AOX54" s="17"/>
      <c r="AOY54" s="17"/>
      <c r="AOZ54" s="17"/>
      <c r="APA54" s="17"/>
      <c r="APB54" s="17"/>
      <c r="APC54" s="17"/>
      <c r="APD54" s="17"/>
      <c r="APE54" s="17"/>
      <c r="APF54" s="17"/>
      <c r="APG54" s="17"/>
      <c r="APH54" s="17"/>
      <c r="API54" s="17"/>
      <c r="APJ54" s="17"/>
      <c r="APK54" s="17"/>
      <c r="APL54" s="17"/>
      <c r="APM54" s="17"/>
      <c r="APN54" s="17"/>
      <c r="APO54" s="17"/>
      <c r="APP54" s="17"/>
      <c r="APQ54" s="17"/>
      <c r="APR54" s="17"/>
      <c r="APS54" s="17"/>
      <c r="APT54" s="17"/>
      <c r="APU54" s="17"/>
      <c r="APV54" s="17"/>
      <c r="APW54" s="17"/>
      <c r="APX54" s="17"/>
      <c r="APY54" s="17"/>
      <c r="APZ54" s="17"/>
      <c r="AQA54" s="17"/>
      <c r="AQB54" s="17"/>
      <c r="AQC54" s="17"/>
      <c r="AQD54" s="17"/>
      <c r="AQE54" s="17"/>
      <c r="AQF54" s="17"/>
      <c r="AQG54" s="17"/>
      <c r="AQH54" s="17"/>
      <c r="AQI54" s="17"/>
      <c r="AQJ54" s="17"/>
      <c r="AQK54" s="17"/>
      <c r="AQL54" s="17"/>
      <c r="AQM54" s="17"/>
      <c r="AQN54" s="17"/>
      <c r="AQO54" s="17"/>
      <c r="AQP54" s="17"/>
      <c r="AQQ54" s="17"/>
      <c r="AQR54" s="17"/>
      <c r="AQS54" s="17"/>
      <c r="AQT54" s="17"/>
      <c r="AQU54" s="17"/>
      <c r="AQV54" s="17"/>
      <c r="AQW54" s="17"/>
      <c r="AQX54" s="17"/>
      <c r="AQY54" s="17"/>
      <c r="AQZ54" s="17"/>
      <c r="ARA54" s="17"/>
      <c r="ARB54" s="17"/>
      <c r="ARC54" s="17"/>
      <c r="ARD54" s="17"/>
      <c r="ARE54" s="17"/>
      <c r="ARF54" s="17"/>
      <c r="ARG54" s="17"/>
      <c r="ARH54" s="17"/>
      <c r="ARI54" s="17"/>
      <c r="ARJ54" s="17"/>
      <c r="ARK54" s="17"/>
      <c r="ARL54" s="17"/>
      <c r="ARM54" s="17"/>
      <c r="ARN54" s="17"/>
      <c r="ARO54" s="17"/>
      <c r="ARP54" s="17"/>
      <c r="ARQ54" s="17"/>
      <c r="ARR54" s="17"/>
      <c r="ARS54" s="17"/>
      <c r="ART54" s="17"/>
      <c r="ARU54" s="17"/>
      <c r="ARV54" s="17"/>
      <c r="ARW54" s="17"/>
      <c r="ARX54" s="17"/>
      <c r="ARY54" s="17"/>
      <c r="ARZ54" s="17"/>
      <c r="ASA54" s="17"/>
      <c r="ASB54" s="17"/>
      <c r="ASC54" s="17"/>
      <c r="ASD54" s="17"/>
      <c r="ASE54" s="17"/>
      <c r="ASF54" s="17"/>
      <c r="ASG54" s="17"/>
      <c r="ASH54" s="17"/>
      <c r="ASI54" s="17"/>
      <c r="ASJ54" s="17"/>
      <c r="ASK54" s="17"/>
      <c r="ASL54" s="17"/>
      <c r="ASM54" s="17"/>
      <c r="ASN54" s="17"/>
      <c r="ASO54" s="17"/>
      <c r="ASP54" s="17"/>
      <c r="ASQ54" s="17"/>
      <c r="ASR54" s="17"/>
      <c r="ASS54" s="17"/>
      <c r="AST54" s="17"/>
      <c r="ASU54" s="17"/>
      <c r="ASV54" s="17"/>
      <c r="ASW54" s="17"/>
      <c r="ASX54" s="17"/>
      <c r="ASY54" s="17"/>
      <c r="ASZ54" s="17"/>
      <c r="ATA54" s="17"/>
      <c r="ATB54" s="17"/>
      <c r="ATC54" s="17"/>
      <c r="ATD54" s="17"/>
      <c r="ATE54" s="17"/>
      <c r="ATF54" s="17"/>
      <c r="ATG54" s="17"/>
      <c r="ATH54" s="17"/>
      <c r="ATI54" s="17"/>
      <c r="ATJ54" s="17"/>
      <c r="ATK54" s="17"/>
      <c r="ATL54" s="17"/>
      <c r="ATM54" s="17"/>
      <c r="ATN54" s="17"/>
      <c r="ATO54" s="17"/>
      <c r="ATP54" s="17"/>
      <c r="ATQ54" s="17"/>
      <c r="ATR54" s="17"/>
      <c r="ATS54" s="17"/>
      <c r="ATT54" s="17"/>
      <c r="ATU54" s="17"/>
      <c r="ATV54" s="17"/>
      <c r="ATW54" s="17"/>
      <c r="ATX54" s="17"/>
      <c r="ATY54" s="17"/>
      <c r="ATZ54" s="17"/>
      <c r="AUA54" s="17"/>
      <c r="AUB54" s="17"/>
      <c r="AUC54" s="17"/>
      <c r="AUD54" s="17"/>
      <c r="AUE54" s="17"/>
      <c r="AUF54" s="17"/>
      <c r="AUG54" s="17"/>
      <c r="AUH54" s="17"/>
      <c r="AUI54" s="17"/>
      <c r="AUJ54" s="17"/>
      <c r="AUK54" s="17"/>
      <c r="AUL54" s="17"/>
      <c r="AUM54" s="17"/>
      <c r="AUN54" s="17"/>
      <c r="AUO54" s="17"/>
      <c r="AUP54" s="17"/>
      <c r="AUQ54" s="17"/>
      <c r="AUR54" s="17"/>
      <c r="AUS54" s="17"/>
      <c r="AUT54" s="17"/>
      <c r="AUU54" s="17"/>
      <c r="AUV54" s="17"/>
      <c r="AUW54" s="17"/>
      <c r="AUX54" s="17"/>
      <c r="AUY54" s="17"/>
      <c r="AUZ54" s="17"/>
      <c r="AVA54" s="17"/>
      <c r="AVB54" s="17"/>
      <c r="AVC54" s="17"/>
      <c r="AVD54" s="17"/>
      <c r="AVE54" s="17"/>
      <c r="AVF54" s="17"/>
      <c r="AVG54" s="17"/>
      <c r="AVH54" s="17"/>
      <c r="AVI54" s="17"/>
      <c r="AVJ54" s="17"/>
      <c r="AVK54" s="17"/>
      <c r="AVL54" s="17"/>
      <c r="AVM54" s="17"/>
      <c r="AVN54" s="17"/>
      <c r="AVO54" s="17"/>
      <c r="AVP54" s="17"/>
      <c r="AVQ54" s="17"/>
      <c r="AVR54" s="17"/>
      <c r="AVS54" s="17"/>
      <c r="AVT54" s="17"/>
      <c r="AVU54" s="17"/>
      <c r="AVV54" s="17"/>
      <c r="AVW54" s="17"/>
      <c r="AVX54" s="17"/>
      <c r="AVY54" s="17"/>
      <c r="AVZ54" s="17"/>
      <c r="AWA54" s="17"/>
      <c r="AWB54" s="17"/>
      <c r="AWC54" s="17"/>
      <c r="AWD54" s="17"/>
      <c r="AWE54" s="17"/>
      <c r="AWF54" s="17"/>
      <c r="AWG54" s="17"/>
      <c r="AWH54" s="17"/>
      <c r="AWI54" s="17"/>
      <c r="AWJ54" s="17"/>
      <c r="AWK54" s="17"/>
      <c r="AWL54" s="17"/>
      <c r="AWM54" s="17"/>
      <c r="AWN54" s="17"/>
      <c r="AWO54" s="17"/>
      <c r="AWP54" s="17"/>
      <c r="AWQ54" s="17"/>
      <c r="AWR54" s="17"/>
      <c r="AWS54" s="17"/>
      <c r="AWT54" s="17"/>
      <c r="AWU54" s="17"/>
      <c r="AWV54" s="17"/>
      <c r="AWW54" s="17"/>
      <c r="AWX54" s="17"/>
      <c r="AWY54" s="17"/>
      <c r="AWZ54" s="17"/>
      <c r="AXA54" s="17"/>
      <c r="AXB54" s="17"/>
      <c r="AXC54" s="17"/>
      <c r="AXD54" s="17"/>
      <c r="AXE54" s="17"/>
      <c r="AXF54" s="17"/>
      <c r="AXG54" s="17"/>
      <c r="AXH54" s="17"/>
      <c r="AXI54" s="17"/>
      <c r="AXJ54" s="17"/>
      <c r="AXK54" s="17"/>
      <c r="AXL54" s="17"/>
      <c r="AXM54" s="17"/>
      <c r="AXN54" s="17"/>
      <c r="AXO54" s="17"/>
      <c r="AXP54" s="17"/>
      <c r="AXQ54" s="17"/>
      <c r="AXR54" s="17"/>
      <c r="AXS54" s="17"/>
      <c r="AXT54" s="17"/>
      <c r="AXU54" s="17"/>
      <c r="AXV54" s="17"/>
      <c r="AXW54" s="17"/>
      <c r="AXX54" s="17"/>
      <c r="AXY54" s="17"/>
      <c r="AXZ54" s="17"/>
      <c r="AYA54" s="17"/>
      <c r="AYB54" s="17"/>
      <c r="AYC54" s="17"/>
      <c r="AYD54" s="17"/>
      <c r="AYE54" s="17"/>
      <c r="AYF54" s="17"/>
      <c r="AYG54" s="17"/>
      <c r="AYH54" s="17"/>
      <c r="AYI54" s="17"/>
      <c r="AYJ54" s="17"/>
      <c r="AYK54" s="17"/>
      <c r="AYL54" s="17"/>
      <c r="AYM54" s="17"/>
      <c r="AYN54" s="17"/>
      <c r="AYO54" s="17"/>
      <c r="AYP54" s="17"/>
      <c r="AYQ54" s="17"/>
      <c r="AYR54" s="17"/>
      <c r="AYS54" s="17"/>
      <c r="AYT54" s="17"/>
      <c r="AYU54" s="17"/>
      <c r="AYV54" s="17"/>
      <c r="AYW54" s="17"/>
      <c r="AYX54" s="17"/>
      <c r="AYY54" s="17"/>
      <c r="AYZ54" s="17"/>
      <c r="AZA54" s="17"/>
      <c r="AZB54" s="17"/>
      <c r="AZC54" s="17"/>
      <c r="AZD54" s="17"/>
      <c r="AZE54" s="17"/>
      <c r="AZF54" s="17"/>
      <c r="AZG54" s="17"/>
      <c r="AZH54" s="17"/>
      <c r="AZI54" s="17"/>
      <c r="AZJ54" s="17"/>
      <c r="AZK54" s="17"/>
      <c r="AZL54" s="17"/>
      <c r="AZM54" s="17"/>
      <c r="AZN54" s="17"/>
      <c r="AZO54" s="17"/>
      <c r="AZP54" s="17"/>
      <c r="AZQ54" s="17"/>
      <c r="AZR54" s="17"/>
      <c r="AZS54" s="17"/>
      <c r="AZT54" s="17"/>
      <c r="AZU54" s="17"/>
      <c r="AZV54" s="17"/>
      <c r="AZW54" s="17"/>
      <c r="AZX54" s="17"/>
      <c r="AZY54" s="17"/>
      <c r="AZZ54" s="17"/>
      <c r="BAA54" s="17"/>
      <c r="BAB54" s="17"/>
      <c r="BAC54" s="17"/>
      <c r="BAD54" s="17"/>
      <c r="BAE54" s="17"/>
      <c r="BAF54" s="17"/>
      <c r="BAG54" s="17"/>
      <c r="BAH54" s="17"/>
      <c r="BAI54" s="17"/>
      <c r="BAJ54" s="17"/>
      <c r="BAK54" s="17"/>
      <c r="BAL54" s="17"/>
      <c r="BAM54" s="17"/>
      <c r="BAN54" s="17"/>
      <c r="BAO54" s="17"/>
      <c r="BAP54" s="17"/>
      <c r="BAQ54" s="17"/>
      <c r="BAR54" s="17"/>
      <c r="BAS54" s="17"/>
      <c r="BAT54" s="17"/>
      <c r="BAU54" s="17"/>
      <c r="BAV54" s="17"/>
      <c r="BAW54" s="17"/>
      <c r="BAX54" s="17"/>
      <c r="BAY54" s="17"/>
      <c r="BAZ54" s="17"/>
      <c r="BBA54" s="17"/>
      <c r="BBB54" s="17"/>
      <c r="BBC54" s="17"/>
      <c r="BBD54" s="17"/>
      <c r="BBE54" s="17"/>
      <c r="BBF54" s="17"/>
      <c r="BBG54" s="17"/>
      <c r="BBH54" s="17"/>
      <c r="BBI54" s="17"/>
      <c r="BBJ54" s="17"/>
      <c r="BBK54" s="17"/>
      <c r="BBL54" s="17"/>
      <c r="BBM54" s="17"/>
      <c r="BBN54" s="17"/>
      <c r="BBO54" s="17"/>
      <c r="BBP54" s="17"/>
      <c r="BBQ54" s="17"/>
      <c r="BBR54" s="17"/>
      <c r="BBS54" s="17"/>
      <c r="BBT54" s="17"/>
      <c r="BBU54" s="17"/>
      <c r="BBV54" s="17"/>
      <c r="BBW54" s="17"/>
      <c r="BBX54" s="17"/>
      <c r="BBY54" s="17"/>
      <c r="BBZ54" s="17"/>
      <c r="BCA54" s="17"/>
      <c r="BCB54" s="17"/>
      <c r="BCC54" s="17"/>
      <c r="BCD54" s="17"/>
      <c r="BCE54" s="17"/>
      <c r="BCF54" s="17"/>
      <c r="BCG54" s="17"/>
      <c r="BCH54" s="17"/>
      <c r="BCI54" s="17"/>
      <c r="BCJ54" s="17"/>
      <c r="BCK54" s="17"/>
      <c r="BCL54" s="17"/>
      <c r="BCM54" s="17"/>
      <c r="BCN54" s="17"/>
      <c r="BCO54" s="17"/>
      <c r="BCP54" s="17"/>
      <c r="BCQ54" s="17"/>
      <c r="BCR54" s="17"/>
      <c r="BCS54" s="17"/>
      <c r="BCT54" s="17"/>
      <c r="BCU54" s="17"/>
      <c r="BCV54" s="17"/>
      <c r="BCW54" s="17"/>
      <c r="BCX54" s="17"/>
      <c r="BCY54" s="17"/>
      <c r="BCZ54" s="17"/>
      <c r="BDA54" s="17"/>
      <c r="BDB54" s="17"/>
      <c r="BDC54" s="17"/>
      <c r="BDD54" s="17"/>
      <c r="BDE54" s="17"/>
      <c r="BDF54" s="17"/>
      <c r="BDG54" s="17"/>
      <c r="BDH54" s="17"/>
      <c r="BDI54" s="17"/>
      <c r="BDJ54" s="17"/>
      <c r="BDK54" s="17"/>
      <c r="BDL54" s="17"/>
      <c r="BDM54" s="17"/>
      <c r="BDN54" s="17"/>
      <c r="BDO54" s="17"/>
      <c r="BDP54" s="17"/>
      <c r="BDQ54" s="17"/>
      <c r="BDR54" s="17"/>
      <c r="BDS54" s="17"/>
      <c r="BDT54" s="17"/>
      <c r="BDU54" s="17"/>
      <c r="BDV54" s="17"/>
      <c r="BDW54" s="17"/>
      <c r="BDX54" s="17"/>
      <c r="BDY54" s="17"/>
      <c r="BDZ54" s="17"/>
      <c r="BEA54" s="17"/>
      <c r="BEB54" s="17"/>
      <c r="BEC54" s="17"/>
      <c r="BED54" s="17"/>
      <c r="BEE54" s="17"/>
      <c r="BEF54" s="17"/>
      <c r="BEG54" s="17"/>
      <c r="BEH54" s="17"/>
      <c r="BEI54" s="17"/>
      <c r="BEJ54" s="17"/>
      <c r="BEK54" s="17"/>
      <c r="BEL54" s="17"/>
      <c r="BEM54" s="17"/>
      <c r="BEN54" s="17"/>
      <c r="BEO54" s="17"/>
      <c r="BEP54" s="17"/>
      <c r="BEQ54" s="17"/>
      <c r="BER54" s="17"/>
      <c r="BES54" s="17"/>
      <c r="BET54" s="17"/>
      <c r="BEU54" s="17"/>
      <c r="BEV54" s="17"/>
      <c r="BEW54" s="17"/>
      <c r="BEX54" s="17"/>
      <c r="BEY54" s="17"/>
      <c r="BEZ54" s="17"/>
      <c r="BFA54" s="17"/>
      <c r="BFB54" s="17"/>
      <c r="BFC54" s="17"/>
      <c r="BFD54" s="17"/>
      <c r="BFE54" s="17"/>
      <c r="BFF54" s="17"/>
      <c r="BFG54" s="17"/>
      <c r="BFH54" s="17"/>
      <c r="BFI54" s="17"/>
      <c r="BFJ54" s="17"/>
      <c r="BFK54" s="17"/>
      <c r="BFL54" s="17"/>
      <c r="BFM54" s="17"/>
      <c r="BFN54" s="17"/>
      <c r="BFO54" s="17"/>
      <c r="BFP54" s="17"/>
      <c r="BFQ54" s="17"/>
      <c r="BFR54" s="17"/>
      <c r="BFS54" s="17"/>
      <c r="BFT54" s="17"/>
      <c r="BFU54" s="17"/>
      <c r="BFV54" s="17"/>
      <c r="BFW54" s="17"/>
      <c r="BFX54" s="17"/>
      <c r="BFY54" s="17"/>
      <c r="BFZ54" s="17"/>
      <c r="BGA54" s="17"/>
      <c r="BGB54" s="17"/>
      <c r="BGC54" s="17"/>
      <c r="BGD54" s="17"/>
      <c r="BGE54" s="17"/>
      <c r="BGF54" s="17"/>
      <c r="BGG54" s="17"/>
      <c r="BGH54" s="17"/>
      <c r="BGI54" s="17"/>
      <c r="BGJ54" s="17"/>
      <c r="BGK54" s="17"/>
      <c r="BGL54" s="17"/>
      <c r="BGM54" s="17"/>
      <c r="BGN54" s="17"/>
      <c r="BGO54" s="17"/>
      <c r="BGP54" s="17"/>
      <c r="BGQ54" s="17"/>
      <c r="BGR54" s="17"/>
      <c r="BGS54" s="17"/>
      <c r="BGT54" s="17"/>
      <c r="BGU54" s="17"/>
      <c r="BGV54" s="17"/>
      <c r="BGW54" s="17"/>
      <c r="BGX54" s="17"/>
      <c r="BGY54" s="17"/>
      <c r="BGZ54" s="17"/>
      <c r="BHA54" s="17"/>
      <c r="BHB54" s="17"/>
      <c r="BHC54" s="17"/>
      <c r="BHD54" s="17"/>
      <c r="BHE54" s="17"/>
      <c r="BHF54" s="17"/>
      <c r="BHG54" s="17"/>
      <c r="BHH54" s="17"/>
      <c r="BHI54" s="17"/>
      <c r="BHJ54" s="17"/>
      <c r="BHK54" s="17"/>
      <c r="BHL54" s="17"/>
      <c r="BHM54" s="17"/>
      <c r="BHN54" s="17"/>
      <c r="BHO54" s="17"/>
      <c r="BHP54" s="17"/>
      <c r="BHQ54" s="17"/>
      <c r="BHR54" s="17"/>
      <c r="BHS54" s="17"/>
      <c r="BHT54" s="17"/>
      <c r="BHU54" s="17"/>
      <c r="BHV54" s="17"/>
      <c r="BHW54" s="17"/>
      <c r="BHX54" s="17"/>
      <c r="BHY54" s="17"/>
      <c r="BHZ54" s="17"/>
      <c r="BIA54" s="17"/>
      <c r="BIB54" s="17"/>
      <c r="BIC54" s="17"/>
      <c r="BID54" s="17"/>
      <c r="BIE54" s="17"/>
      <c r="BIF54" s="17"/>
      <c r="BIG54" s="17"/>
      <c r="BIH54" s="17"/>
      <c r="BII54" s="17"/>
      <c r="BIJ54" s="17"/>
      <c r="BIK54" s="17"/>
      <c r="BIL54" s="17"/>
      <c r="BIM54" s="17"/>
      <c r="BIN54" s="17"/>
      <c r="BIO54" s="17"/>
      <c r="BIP54" s="17"/>
      <c r="BIQ54" s="17"/>
      <c r="BIR54" s="17"/>
      <c r="BIS54" s="17"/>
      <c r="BIT54" s="17"/>
      <c r="BIU54" s="17"/>
      <c r="BIV54" s="17"/>
      <c r="BIW54" s="17"/>
      <c r="BIX54" s="17"/>
      <c r="BIY54" s="17"/>
      <c r="BIZ54" s="17"/>
      <c r="BJA54" s="17"/>
      <c r="BJB54" s="17"/>
      <c r="BJC54" s="17"/>
      <c r="BJD54" s="17"/>
      <c r="BJE54" s="17"/>
      <c r="BJF54" s="17"/>
      <c r="BJG54" s="17"/>
      <c r="BJH54" s="17"/>
      <c r="BJI54" s="17"/>
      <c r="BJJ54" s="17"/>
      <c r="BJK54" s="17"/>
      <c r="BJL54" s="17"/>
      <c r="BJM54" s="17"/>
      <c r="BJN54" s="17"/>
      <c r="BJO54" s="17"/>
      <c r="BJP54" s="17"/>
      <c r="BJQ54" s="17"/>
      <c r="BJR54" s="17"/>
      <c r="BJS54" s="17"/>
      <c r="BJT54" s="17"/>
      <c r="BJU54" s="17"/>
      <c r="BJV54" s="17"/>
      <c r="BJW54" s="17"/>
      <c r="BJX54" s="17"/>
      <c r="BJY54" s="17"/>
      <c r="BJZ54" s="17"/>
      <c r="BKA54" s="17"/>
      <c r="BKB54" s="17"/>
      <c r="BKC54" s="17"/>
      <c r="BKD54" s="17"/>
      <c r="BKE54" s="17"/>
      <c r="BKF54" s="17"/>
      <c r="BKG54" s="17"/>
      <c r="BKH54" s="17"/>
      <c r="BKI54" s="17"/>
      <c r="BKJ54" s="17"/>
      <c r="BKK54" s="17"/>
      <c r="BKL54" s="17"/>
      <c r="BKM54" s="17"/>
      <c r="BKN54" s="17"/>
      <c r="BKO54" s="17"/>
      <c r="BKP54" s="17"/>
      <c r="BKQ54" s="17"/>
      <c r="BKR54" s="17"/>
      <c r="BKS54" s="17"/>
      <c r="BKT54" s="17"/>
      <c r="BKU54" s="17"/>
      <c r="BKV54" s="17"/>
      <c r="BKW54" s="17"/>
      <c r="BKX54" s="17"/>
      <c r="BKY54" s="17"/>
      <c r="BKZ54" s="17"/>
      <c r="BLA54" s="17"/>
      <c r="BLB54" s="17"/>
      <c r="BLC54" s="17"/>
      <c r="BLD54" s="17"/>
      <c r="BLE54" s="17"/>
      <c r="BLF54" s="17"/>
      <c r="BLG54" s="17"/>
      <c r="BLH54" s="17"/>
      <c r="BLI54" s="17"/>
      <c r="BLJ54" s="17"/>
      <c r="BLK54" s="17"/>
      <c r="BLL54" s="17"/>
      <c r="BLM54" s="17"/>
      <c r="BLN54" s="17"/>
      <c r="BLO54" s="17"/>
      <c r="BLP54" s="17"/>
      <c r="BLQ54" s="17"/>
      <c r="BLR54" s="17"/>
      <c r="BLS54" s="17"/>
      <c r="BLT54" s="17"/>
      <c r="BLU54" s="17"/>
      <c r="BLV54" s="17"/>
      <c r="BLW54" s="17"/>
      <c r="BLX54" s="17"/>
      <c r="BLY54" s="17"/>
      <c r="BLZ54" s="17"/>
      <c r="BMA54" s="17"/>
      <c r="BMB54" s="17"/>
      <c r="BMC54" s="17"/>
      <c r="BMD54" s="17"/>
      <c r="BME54" s="17"/>
      <c r="BMF54" s="17"/>
      <c r="BMG54" s="17"/>
      <c r="BMH54" s="17"/>
      <c r="BMI54" s="17"/>
      <c r="BMJ54" s="17"/>
      <c r="BMK54" s="17"/>
      <c r="BML54" s="17"/>
      <c r="BMM54" s="17"/>
      <c r="BMN54" s="17"/>
      <c r="BMO54" s="17"/>
      <c r="BMP54" s="17"/>
      <c r="BMQ54" s="17"/>
      <c r="BMR54" s="17"/>
      <c r="BMS54" s="17"/>
      <c r="BMT54" s="17"/>
      <c r="BMU54" s="17"/>
      <c r="BMV54" s="17"/>
      <c r="BMW54" s="17"/>
      <c r="BMX54" s="17"/>
      <c r="BMY54" s="17"/>
      <c r="BMZ54" s="17"/>
      <c r="BNA54" s="17"/>
      <c r="BNB54" s="17"/>
      <c r="BNC54" s="17"/>
      <c r="BND54" s="17"/>
      <c r="BNE54" s="17"/>
      <c r="BNF54" s="17"/>
      <c r="BNG54" s="17"/>
      <c r="BNH54" s="17"/>
      <c r="BNI54" s="17"/>
      <c r="BNJ54" s="17"/>
      <c r="BNK54" s="17"/>
      <c r="BNL54" s="17"/>
      <c r="BNM54" s="17"/>
      <c r="BNN54" s="17"/>
      <c r="BNO54" s="17"/>
      <c r="BNP54" s="17"/>
      <c r="BNQ54" s="17"/>
      <c r="BNR54" s="17"/>
      <c r="BNS54" s="17"/>
      <c r="BNT54" s="17"/>
      <c r="BNU54" s="17"/>
      <c r="BNV54" s="17"/>
      <c r="BNW54" s="17"/>
      <c r="BNX54" s="17"/>
      <c r="BNY54" s="17"/>
      <c r="BNZ54" s="17"/>
      <c r="BOA54" s="17"/>
      <c r="BOB54" s="17"/>
      <c r="BOC54" s="17"/>
      <c r="BOD54" s="17"/>
      <c r="BOE54" s="17"/>
      <c r="BOF54" s="17"/>
      <c r="BOG54" s="17"/>
      <c r="BOH54" s="17"/>
      <c r="BOI54" s="17"/>
      <c r="BOJ54" s="17"/>
      <c r="BOK54" s="17"/>
      <c r="BOL54" s="17"/>
      <c r="BOM54" s="17"/>
      <c r="BON54" s="17"/>
      <c r="BOO54" s="17"/>
      <c r="BOP54" s="17"/>
      <c r="BOQ54" s="17"/>
      <c r="BOR54" s="17"/>
      <c r="BOS54" s="17"/>
      <c r="BOT54" s="17"/>
      <c r="BOU54" s="17"/>
      <c r="BOV54" s="17"/>
      <c r="BOW54" s="17"/>
      <c r="BOX54" s="17"/>
      <c r="BOY54" s="17"/>
      <c r="BOZ54" s="17"/>
      <c r="BPA54" s="17"/>
      <c r="BPB54" s="17"/>
      <c r="BPC54" s="17"/>
      <c r="BPD54" s="17"/>
      <c r="BPE54" s="17"/>
      <c r="BPF54" s="17"/>
      <c r="BPG54" s="17"/>
      <c r="BPH54" s="17"/>
      <c r="BPI54" s="17"/>
      <c r="BPJ54" s="17"/>
      <c r="BPK54" s="17"/>
      <c r="BPL54" s="17"/>
      <c r="BPM54" s="17"/>
      <c r="BPN54" s="17"/>
      <c r="BPO54" s="17"/>
      <c r="BPP54" s="17"/>
      <c r="BPQ54" s="17"/>
      <c r="BPR54" s="17"/>
      <c r="BPS54" s="17"/>
      <c r="BPT54" s="17"/>
      <c r="BPU54" s="17"/>
      <c r="BPV54" s="17"/>
      <c r="BPW54" s="17"/>
      <c r="BPX54" s="17"/>
      <c r="BPY54" s="17"/>
      <c r="BPZ54" s="17"/>
      <c r="BQA54" s="17"/>
      <c r="BQB54" s="17"/>
      <c r="BQC54" s="17"/>
      <c r="BQD54" s="17"/>
      <c r="BQE54" s="17"/>
      <c r="BQF54" s="17"/>
      <c r="BQG54" s="17"/>
      <c r="BQH54" s="17"/>
      <c r="BQI54" s="17"/>
      <c r="BQJ54" s="17"/>
      <c r="BQK54" s="17"/>
      <c r="BQL54" s="17"/>
      <c r="BQM54" s="17"/>
      <c r="BQN54" s="17"/>
      <c r="BQO54" s="17"/>
      <c r="BQP54" s="17"/>
      <c r="BQQ54" s="17"/>
      <c r="BQR54" s="17"/>
      <c r="BQS54" s="17"/>
      <c r="BQT54" s="17"/>
      <c r="BQU54" s="17"/>
      <c r="BQV54" s="17"/>
      <c r="BQW54" s="17"/>
      <c r="BQX54" s="17"/>
      <c r="BQY54" s="17"/>
      <c r="BQZ54" s="17"/>
      <c r="BRA54" s="17"/>
      <c r="BRB54" s="17"/>
      <c r="BRC54" s="17"/>
      <c r="BRD54" s="17"/>
      <c r="BRE54" s="17"/>
      <c r="BRF54" s="17"/>
      <c r="BRG54" s="17"/>
      <c r="BRH54" s="17"/>
      <c r="BRI54" s="17"/>
      <c r="BRJ54" s="17"/>
      <c r="BRK54" s="17"/>
      <c r="BRL54" s="17"/>
      <c r="BRM54" s="17"/>
      <c r="BRN54" s="17"/>
      <c r="BRO54" s="17"/>
      <c r="BRP54" s="17"/>
      <c r="BRQ54" s="17"/>
      <c r="BRR54" s="17"/>
      <c r="BRS54" s="17"/>
      <c r="BRT54" s="17"/>
      <c r="BRU54" s="17"/>
      <c r="BRV54" s="17"/>
      <c r="BRW54" s="17"/>
      <c r="BRX54" s="17"/>
      <c r="BRY54" s="17"/>
      <c r="BRZ54" s="17"/>
      <c r="BSA54" s="17"/>
      <c r="BSB54" s="17"/>
      <c r="BSC54" s="17"/>
      <c r="BSD54" s="17"/>
      <c r="BSE54" s="17"/>
      <c r="BSF54" s="17"/>
      <c r="BSG54" s="17"/>
      <c r="BSH54" s="17"/>
      <c r="BSI54" s="17"/>
      <c r="BSJ54" s="17"/>
      <c r="BSK54" s="17"/>
      <c r="BSL54" s="17"/>
      <c r="BSM54" s="17"/>
      <c r="BSN54" s="17"/>
      <c r="BSO54" s="17"/>
      <c r="BSP54" s="17"/>
      <c r="BSQ54" s="17"/>
      <c r="BSR54" s="17"/>
      <c r="BSS54" s="17"/>
      <c r="BST54" s="17"/>
      <c r="BSU54" s="17"/>
      <c r="BSV54" s="17"/>
      <c r="BSW54" s="17"/>
      <c r="BSX54" s="17"/>
      <c r="BSY54" s="17"/>
      <c r="BSZ54" s="17"/>
      <c r="BTA54" s="17"/>
      <c r="BTB54" s="17"/>
      <c r="BTC54" s="17"/>
      <c r="BTD54" s="17"/>
      <c r="BTE54" s="17"/>
      <c r="BTF54" s="17"/>
      <c r="BTG54" s="17"/>
      <c r="BTH54" s="17"/>
      <c r="BTI54" s="17"/>
      <c r="BTJ54" s="17"/>
      <c r="BTK54" s="17"/>
      <c r="BTL54" s="17"/>
      <c r="BTM54" s="17"/>
      <c r="BTN54" s="17"/>
      <c r="BTO54" s="17"/>
      <c r="BTP54" s="17"/>
      <c r="BTQ54" s="17"/>
      <c r="BTR54" s="17"/>
      <c r="BTS54" s="17"/>
      <c r="BTT54" s="17"/>
      <c r="BTU54" s="17"/>
      <c r="BTV54" s="17"/>
      <c r="BTW54" s="17"/>
      <c r="BTX54" s="17"/>
      <c r="BTY54" s="17"/>
      <c r="BTZ54" s="17"/>
      <c r="BUA54" s="17"/>
      <c r="BUB54" s="17"/>
      <c r="BUC54" s="17"/>
      <c r="BUD54" s="17"/>
      <c r="BUE54" s="17"/>
      <c r="BUF54" s="17"/>
      <c r="BUG54" s="17"/>
      <c r="BUH54" s="17"/>
      <c r="BUI54" s="17"/>
      <c r="BUJ54" s="17"/>
      <c r="BUK54" s="17"/>
      <c r="BUL54" s="17"/>
      <c r="BUM54" s="17"/>
      <c r="BUN54" s="17"/>
      <c r="BUO54" s="17"/>
      <c r="BUP54" s="17"/>
      <c r="BUQ54" s="17"/>
      <c r="BUR54" s="17"/>
      <c r="BUS54" s="17"/>
      <c r="BUT54" s="17"/>
      <c r="BUU54" s="17"/>
      <c r="BUV54" s="17"/>
      <c r="BUW54" s="17"/>
      <c r="BUX54" s="17"/>
      <c r="BUY54" s="17"/>
      <c r="BUZ54" s="17"/>
      <c r="BVA54" s="17"/>
      <c r="BVB54" s="17"/>
      <c r="BVC54" s="17"/>
      <c r="BVD54" s="17"/>
      <c r="BVE54" s="17"/>
      <c r="BVF54" s="17"/>
      <c r="BVG54" s="17"/>
      <c r="BVH54" s="17"/>
      <c r="BVI54" s="17"/>
      <c r="BVJ54" s="17"/>
      <c r="BVK54" s="17"/>
      <c r="BVL54" s="17"/>
      <c r="BVM54" s="17"/>
      <c r="BVN54" s="17"/>
      <c r="BVO54" s="17"/>
      <c r="BVP54" s="17"/>
      <c r="BVQ54" s="17"/>
      <c r="BVR54" s="17"/>
      <c r="BVS54" s="17"/>
      <c r="BVT54" s="17"/>
      <c r="BVU54" s="17"/>
      <c r="BVV54" s="17"/>
      <c r="BVW54" s="17"/>
      <c r="BVX54" s="17"/>
      <c r="BVY54" s="17"/>
      <c r="BVZ54" s="17"/>
      <c r="BWA54" s="17"/>
      <c r="BWB54" s="17"/>
      <c r="BWC54" s="17"/>
      <c r="BWD54" s="17"/>
      <c r="BWE54" s="17"/>
      <c r="BWF54" s="17"/>
      <c r="BWG54" s="17"/>
      <c r="BWH54" s="17"/>
      <c r="BWI54" s="17"/>
      <c r="BWJ54" s="17"/>
      <c r="BWK54" s="17"/>
      <c r="BWL54" s="17"/>
      <c r="BWM54" s="17"/>
      <c r="BWN54" s="17"/>
      <c r="BWO54" s="17"/>
      <c r="BWP54" s="17"/>
      <c r="BWQ54" s="17"/>
      <c r="BWR54" s="17"/>
      <c r="BWS54" s="17"/>
      <c r="BWT54" s="17"/>
      <c r="BWU54" s="17"/>
      <c r="BWV54" s="17"/>
      <c r="BWW54" s="17"/>
      <c r="BWX54" s="17"/>
      <c r="BWY54" s="17"/>
      <c r="BWZ54" s="17"/>
      <c r="BXA54" s="17"/>
      <c r="BXB54" s="17"/>
      <c r="BXC54" s="17"/>
      <c r="BXD54" s="17"/>
      <c r="BXE54" s="17"/>
      <c r="BXF54" s="17"/>
      <c r="BXG54" s="17"/>
      <c r="BXH54" s="17"/>
      <c r="BXI54" s="17"/>
      <c r="BXJ54" s="17"/>
      <c r="BXK54" s="17"/>
      <c r="BXL54" s="17"/>
      <c r="BXM54" s="17"/>
      <c r="BXN54" s="17"/>
      <c r="BXO54" s="17"/>
      <c r="BXP54" s="17"/>
      <c r="BXQ54" s="17"/>
      <c r="BXR54" s="17"/>
      <c r="BXS54" s="17"/>
      <c r="BXT54" s="17"/>
      <c r="BXU54" s="17"/>
      <c r="BXV54" s="17"/>
      <c r="BXW54" s="17"/>
      <c r="BXX54" s="17"/>
      <c r="BXY54" s="17"/>
      <c r="BXZ54" s="17"/>
      <c r="BYA54" s="17"/>
      <c r="BYB54" s="17"/>
      <c r="BYC54" s="17"/>
      <c r="BYD54" s="17"/>
      <c r="BYE54" s="17"/>
      <c r="BYF54" s="17"/>
      <c r="BYG54" s="17"/>
      <c r="BYH54" s="17"/>
      <c r="BYI54" s="17"/>
      <c r="BYJ54" s="17"/>
      <c r="BYK54" s="17"/>
      <c r="BYL54" s="17"/>
      <c r="BYM54" s="17"/>
      <c r="BYN54" s="17"/>
      <c r="BYO54" s="17"/>
      <c r="BYP54" s="17"/>
      <c r="BYQ54" s="17"/>
      <c r="BYR54" s="17"/>
      <c r="BYS54" s="17"/>
      <c r="BYT54" s="17"/>
      <c r="BYU54" s="17"/>
      <c r="BYV54" s="17"/>
      <c r="BYW54" s="17"/>
      <c r="BYX54" s="17"/>
      <c r="BYY54" s="17"/>
      <c r="BYZ54" s="17"/>
      <c r="BZA54" s="17"/>
      <c r="BZB54" s="17"/>
      <c r="BZC54" s="17"/>
      <c r="BZD54" s="17"/>
      <c r="BZE54" s="17"/>
      <c r="BZF54" s="17"/>
      <c r="BZG54" s="17"/>
      <c r="BZH54" s="17"/>
      <c r="BZI54" s="17"/>
      <c r="BZJ54" s="17"/>
      <c r="BZK54" s="17"/>
      <c r="BZL54" s="17"/>
      <c r="BZM54" s="17"/>
      <c r="BZN54" s="17"/>
      <c r="BZO54" s="17"/>
      <c r="BZP54" s="17"/>
      <c r="BZQ54" s="17"/>
      <c r="BZR54" s="17"/>
      <c r="BZS54" s="17"/>
      <c r="BZT54" s="17"/>
      <c r="BZU54" s="17"/>
      <c r="BZV54" s="17"/>
      <c r="BZW54" s="17"/>
      <c r="BZX54" s="17"/>
      <c r="BZY54" s="17"/>
      <c r="BZZ54" s="17"/>
      <c r="CAA54" s="17"/>
      <c r="CAB54" s="17"/>
      <c r="CAC54" s="17"/>
      <c r="CAD54" s="17"/>
      <c r="CAE54" s="17"/>
      <c r="CAF54" s="17"/>
      <c r="CAG54" s="17"/>
      <c r="CAH54" s="17"/>
      <c r="CAI54" s="17"/>
      <c r="CAJ54" s="17"/>
      <c r="CAK54" s="17"/>
      <c r="CAL54" s="17"/>
      <c r="CAM54" s="17"/>
      <c r="CAN54" s="17"/>
      <c r="CAO54" s="17"/>
      <c r="CAP54" s="17"/>
      <c r="CAQ54" s="17"/>
      <c r="CAR54" s="17"/>
      <c r="CAS54" s="17"/>
      <c r="CAT54" s="17"/>
      <c r="CAU54" s="17"/>
      <c r="CAV54" s="17"/>
      <c r="CAW54" s="17"/>
      <c r="CAX54" s="17"/>
      <c r="CAY54" s="17"/>
      <c r="CAZ54" s="17"/>
      <c r="CBA54" s="17"/>
      <c r="CBB54" s="17"/>
      <c r="CBC54" s="17"/>
      <c r="CBD54" s="17"/>
      <c r="CBE54" s="17"/>
      <c r="CBF54" s="17"/>
      <c r="CBG54" s="17"/>
      <c r="CBH54" s="17"/>
      <c r="CBI54" s="17"/>
      <c r="CBJ54" s="17"/>
      <c r="CBK54" s="17"/>
      <c r="CBL54" s="17"/>
      <c r="CBM54" s="17"/>
      <c r="CBN54" s="17"/>
      <c r="CBO54" s="17"/>
      <c r="CBP54" s="17"/>
      <c r="CBQ54" s="17"/>
      <c r="CBR54" s="17"/>
      <c r="CBS54" s="17"/>
      <c r="CBT54" s="17"/>
      <c r="CBU54" s="17"/>
      <c r="CBV54" s="17"/>
      <c r="CBW54" s="17"/>
      <c r="CBX54" s="17"/>
      <c r="CBY54" s="17"/>
      <c r="CBZ54" s="17"/>
      <c r="CCA54" s="17"/>
      <c r="CCB54" s="17"/>
      <c r="CCC54" s="17"/>
      <c r="CCD54" s="17"/>
      <c r="CCE54" s="17"/>
      <c r="CCF54" s="17"/>
      <c r="CCG54" s="17"/>
      <c r="CCH54" s="17"/>
      <c r="CCI54" s="17"/>
      <c r="CCJ54" s="17"/>
      <c r="CCK54" s="17"/>
      <c r="CCL54" s="17"/>
      <c r="CCM54" s="17"/>
      <c r="CCN54" s="17"/>
      <c r="CCO54" s="17"/>
      <c r="CCP54" s="17"/>
      <c r="CCQ54" s="17"/>
      <c r="CCR54" s="17"/>
      <c r="CCS54" s="17"/>
      <c r="CCT54" s="17"/>
      <c r="CCU54" s="17"/>
      <c r="CCV54" s="17"/>
      <c r="CCW54" s="17"/>
      <c r="CCX54" s="17"/>
      <c r="CCY54" s="17"/>
      <c r="CCZ54" s="17"/>
      <c r="CDA54" s="17"/>
      <c r="CDB54" s="17"/>
      <c r="CDC54" s="17"/>
      <c r="CDD54" s="17"/>
      <c r="CDE54" s="17"/>
      <c r="CDF54" s="17"/>
      <c r="CDG54" s="17"/>
      <c r="CDH54" s="17"/>
      <c r="CDI54" s="17"/>
      <c r="CDJ54" s="17"/>
      <c r="CDK54" s="17"/>
      <c r="CDL54" s="17"/>
      <c r="CDM54" s="17"/>
      <c r="CDN54" s="17"/>
      <c r="CDO54" s="17"/>
      <c r="CDP54" s="17"/>
      <c r="CDQ54" s="17"/>
      <c r="CDR54" s="17"/>
      <c r="CDS54" s="17"/>
      <c r="CDT54" s="17"/>
      <c r="CDU54" s="17"/>
    </row>
    <row r="55">
      <c r="A55" s="14" t="s">
        <v>2744</v>
      </c>
      <c r="B55" s="14" t="s">
        <v>3177</v>
      </c>
      <c r="C55" s="14" t="s">
        <v>2614</v>
      </c>
      <c r="D55" s="14" t="s">
        <v>2615</v>
      </c>
      <c r="E55" s="14" t="s">
        <v>3178</v>
      </c>
      <c r="F55" s="14" t="s">
        <v>2835</v>
      </c>
      <c r="I55" s="14" t="s">
        <v>3179</v>
      </c>
      <c r="J55" s="14" t="s">
        <v>2618</v>
      </c>
      <c r="K55" s="14" t="s">
        <v>2619</v>
      </c>
      <c r="L55" s="14" t="s">
        <v>2658</v>
      </c>
      <c r="M55" s="16">
        <v>2.0</v>
      </c>
      <c r="N55" s="14" t="s">
        <v>2690</v>
      </c>
      <c r="O55" s="14" t="s">
        <v>2690</v>
      </c>
      <c r="P55" s="14" t="s">
        <v>2690</v>
      </c>
      <c r="Q55" s="16">
        <v>11.0</v>
      </c>
      <c r="R55" s="16">
        <v>4112532.0</v>
      </c>
      <c r="S55" s="16">
        <v>4112532.0</v>
      </c>
      <c r="T55" s="14" t="s">
        <v>2622</v>
      </c>
      <c r="U55" s="14" t="s">
        <v>2621</v>
      </c>
      <c r="V55" s="14" t="s">
        <v>3180</v>
      </c>
      <c r="W55" s="14" t="s">
        <v>3181</v>
      </c>
      <c r="X55" s="16">
        <v>0.48</v>
      </c>
      <c r="Y55" s="17"/>
      <c r="Z55" s="16">
        <v>81.0</v>
      </c>
      <c r="AA55" s="16">
        <v>87.0</v>
      </c>
      <c r="AB55" s="17"/>
      <c r="AC55" s="16">
        <v>196.0</v>
      </c>
      <c r="AD55" s="16">
        <v>258.0</v>
      </c>
      <c r="AE55" s="22">
        <v>45638.0</v>
      </c>
      <c r="AF55" s="17"/>
      <c r="AG55" s="14" t="s">
        <v>2876</v>
      </c>
      <c r="AI55" s="17"/>
      <c r="AJ55" s="17"/>
      <c r="AK55" s="17"/>
      <c r="AL55" s="16">
        <v>52.0</v>
      </c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4" t="s">
        <v>2625</v>
      </c>
      <c r="BB55" s="17"/>
      <c r="BC55" s="17"/>
      <c r="BD55" s="17"/>
      <c r="BE55" s="17"/>
      <c r="BF55" s="14" t="s">
        <v>2574</v>
      </c>
      <c r="BG55" s="16">
        <v>1.0</v>
      </c>
      <c r="BH55" s="14" t="s">
        <v>1447</v>
      </c>
      <c r="BI55" s="14" t="s">
        <v>2594</v>
      </c>
      <c r="BJ55" s="14" t="s">
        <v>2566</v>
      </c>
      <c r="BK55" s="17"/>
      <c r="BL55" s="17"/>
      <c r="BM55" s="16">
        <v>8.63333333</v>
      </c>
      <c r="BN55" s="17"/>
      <c r="BO55" s="17"/>
      <c r="BP55" s="17"/>
      <c r="BQ55" s="17"/>
      <c r="BR55" s="17"/>
      <c r="BS55" s="16">
        <v>0.2603</v>
      </c>
      <c r="BT55" s="16">
        <v>10.4875563</v>
      </c>
      <c r="BU55" s="14" t="s">
        <v>2680</v>
      </c>
      <c r="BV55" s="14" t="s">
        <v>3182</v>
      </c>
      <c r="BW55" s="14" t="s">
        <v>2702</v>
      </c>
      <c r="BX55" s="16">
        <v>5.0</v>
      </c>
      <c r="BY55" s="14" t="s">
        <v>2625</v>
      </c>
      <c r="BZ55" s="16">
        <v>151.0</v>
      </c>
      <c r="CA55" s="16">
        <v>-19330.0</v>
      </c>
      <c r="CB55" s="16">
        <v>0.0</v>
      </c>
      <c r="CC55" s="17"/>
      <c r="CD55" s="17"/>
      <c r="CE55" s="16">
        <v>10.4875563</v>
      </c>
      <c r="CF55" s="14" t="s">
        <v>2747</v>
      </c>
      <c r="CG55" s="14" t="s">
        <v>2704</v>
      </c>
      <c r="CH55" s="19">
        <v>41284.0</v>
      </c>
      <c r="CI55" s="14" t="s">
        <v>2573</v>
      </c>
      <c r="CJ55" s="17"/>
      <c r="CK55" s="14" t="s">
        <v>2574</v>
      </c>
      <c r="CL55" s="14" t="s">
        <v>3150</v>
      </c>
      <c r="CM55" s="20">
        <v>2491015.0</v>
      </c>
      <c r="CN55" s="14" t="s">
        <v>3150</v>
      </c>
      <c r="CO55" s="14" t="s">
        <v>2563</v>
      </c>
      <c r="CP55" s="14" t="s">
        <v>2563</v>
      </c>
      <c r="CQ55" s="17"/>
      <c r="CR55" s="17"/>
      <c r="CS55" s="14" t="s">
        <v>2574</v>
      </c>
      <c r="CT55" s="14" t="s">
        <v>3183</v>
      </c>
      <c r="CU55" s="14" t="s">
        <v>2577</v>
      </c>
      <c r="CV55" s="14" t="s">
        <v>3184</v>
      </c>
      <c r="CW55" s="14" t="s">
        <v>3163</v>
      </c>
      <c r="CX55" s="14" t="s">
        <v>2739</v>
      </c>
      <c r="CY55" s="16">
        <v>10.4875563</v>
      </c>
      <c r="CZ55" s="14" t="s">
        <v>2707</v>
      </c>
      <c r="DB55" s="14" t="s">
        <v>2574</v>
      </c>
      <c r="DC55" s="14" t="s">
        <v>2708</v>
      </c>
      <c r="DD55" s="14" t="s">
        <v>2625</v>
      </c>
      <c r="DE55" s="14" t="s">
        <v>2574</v>
      </c>
      <c r="DF55" s="14" t="s">
        <v>2563</v>
      </c>
      <c r="DG55" s="14" t="s">
        <v>3185</v>
      </c>
      <c r="DH55" s="14" t="s">
        <v>3186</v>
      </c>
      <c r="DI55" s="14" t="s">
        <v>1444</v>
      </c>
      <c r="DJ55" s="14" t="s">
        <v>2755</v>
      </c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  <c r="KL55" s="17"/>
      <c r="KM55" s="17"/>
      <c r="KN55" s="17"/>
      <c r="KO55" s="17"/>
      <c r="KP55" s="17"/>
      <c r="KQ55" s="17"/>
      <c r="KR55" s="17"/>
      <c r="KS55" s="17"/>
      <c r="KT55" s="17"/>
      <c r="KU55" s="17"/>
      <c r="KV55" s="17"/>
      <c r="KW55" s="17"/>
      <c r="KX55" s="17"/>
      <c r="KY55" s="17"/>
      <c r="KZ55" s="17"/>
      <c r="LA55" s="17"/>
      <c r="LB55" s="17"/>
      <c r="LC55" s="17"/>
      <c r="LD55" s="17"/>
      <c r="LE55" s="17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  <c r="MF55" s="17"/>
      <c r="MG55" s="17"/>
      <c r="MH55" s="17"/>
      <c r="MI55" s="17"/>
      <c r="MJ55" s="17"/>
      <c r="MK55" s="17"/>
      <c r="ML55" s="17"/>
      <c r="MM55" s="17"/>
      <c r="MN55" s="17"/>
      <c r="MO55" s="17"/>
      <c r="MP55" s="17"/>
      <c r="MQ55" s="17"/>
      <c r="MR55" s="17"/>
      <c r="MS55" s="17"/>
      <c r="MT55" s="17"/>
      <c r="MU55" s="17"/>
      <c r="MV55" s="17"/>
      <c r="MW55" s="17"/>
      <c r="MX55" s="17"/>
      <c r="MY55" s="17"/>
      <c r="MZ55" s="17"/>
      <c r="NA55" s="17"/>
      <c r="NB55" s="17"/>
      <c r="NC55" s="17"/>
      <c r="ND55" s="17"/>
      <c r="NE55" s="17"/>
      <c r="NF55" s="17"/>
      <c r="NG55" s="17"/>
      <c r="NH55" s="17"/>
      <c r="NI55" s="17"/>
      <c r="NJ55" s="17"/>
      <c r="NK55" s="17"/>
      <c r="NL55" s="17"/>
      <c r="NM55" s="17"/>
      <c r="NN55" s="17"/>
      <c r="NO55" s="17"/>
      <c r="NP55" s="17"/>
      <c r="NQ55" s="17"/>
      <c r="NR55" s="17"/>
      <c r="NS55" s="17"/>
      <c r="NT55" s="17"/>
      <c r="NU55" s="17"/>
      <c r="NV55" s="17"/>
      <c r="NW55" s="17"/>
      <c r="NX55" s="17"/>
      <c r="NY55" s="17"/>
      <c r="NZ55" s="17"/>
      <c r="OA55" s="17"/>
      <c r="OB55" s="17"/>
      <c r="OC55" s="17"/>
      <c r="OD55" s="17"/>
      <c r="OE55" s="17"/>
      <c r="OF55" s="17"/>
      <c r="OG55" s="17"/>
      <c r="OH55" s="17"/>
      <c r="OI55" s="17"/>
      <c r="OJ55" s="17"/>
      <c r="OK55" s="17"/>
      <c r="OL55" s="17"/>
      <c r="OM55" s="17"/>
      <c r="ON55" s="17"/>
      <c r="OO55" s="17"/>
      <c r="OP55" s="17"/>
      <c r="OQ55" s="17"/>
      <c r="OR55" s="17"/>
      <c r="OS55" s="17"/>
      <c r="OT55" s="17"/>
      <c r="OU55" s="17"/>
      <c r="OV55" s="17"/>
      <c r="OW55" s="17"/>
      <c r="OX55" s="17"/>
      <c r="OY55" s="17"/>
      <c r="OZ55" s="17"/>
      <c r="PA55" s="17"/>
      <c r="PB55" s="17"/>
      <c r="PC55" s="17"/>
      <c r="PD55" s="17"/>
      <c r="PE55" s="17"/>
      <c r="PF55" s="17"/>
      <c r="PG55" s="17"/>
      <c r="PH55" s="17"/>
      <c r="PI55" s="17"/>
      <c r="PJ55" s="17"/>
      <c r="PK55" s="17"/>
      <c r="PL55" s="17"/>
      <c r="PM55" s="17"/>
      <c r="PN55" s="17"/>
      <c r="PO55" s="17"/>
      <c r="PP55" s="17"/>
      <c r="PQ55" s="17"/>
      <c r="PR55" s="17"/>
      <c r="PS55" s="17"/>
      <c r="PT55" s="17"/>
      <c r="PU55" s="17"/>
      <c r="PV55" s="17"/>
      <c r="PW55" s="17"/>
      <c r="PX55" s="17"/>
      <c r="PY55" s="17"/>
      <c r="PZ55" s="17"/>
      <c r="QA55" s="17"/>
      <c r="QB55" s="17"/>
      <c r="QC55" s="17"/>
      <c r="QD55" s="17"/>
      <c r="QE55" s="17"/>
      <c r="QF55" s="17"/>
      <c r="QG55" s="17"/>
      <c r="QH55" s="17"/>
      <c r="QI55" s="17"/>
      <c r="QJ55" s="17"/>
      <c r="QK55" s="17"/>
      <c r="QL55" s="17"/>
      <c r="QM55" s="17"/>
      <c r="QN55" s="17"/>
      <c r="QO55" s="17"/>
      <c r="QP55" s="17"/>
      <c r="QQ55" s="17"/>
      <c r="QR55" s="17"/>
      <c r="QS55" s="17"/>
      <c r="QT55" s="17"/>
      <c r="QU55" s="16">
        <v>-9.0</v>
      </c>
      <c r="QV55" s="16">
        <v>6.0</v>
      </c>
      <c r="QW55" s="16">
        <v>-10.0</v>
      </c>
      <c r="QX55" s="17"/>
      <c r="QY55" s="17"/>
      <c r="QZ55" s="17"/>
      <c r="RA55" s="17"/>
      <c r="RB55" s="17"/>
      <c r="RC55" s="17"/>
      <c r="RD55" s="17"/>
      <c r="RE55" s="17"/>
      <c r="RF55" s="17"/>
      <c r="RG55" s="17"/>
      <c r="RH55" s="17"/>
      <c r="RI55" s="17"/>
      <c r="RJ55" s="17"/>
      <c r="RK55" s="17"/>
      <c r="RL55" s="17"/>
      <c r="RM55" s="17"/>
      <c r="RN55" s="17"/>
      <c r="RO55" s="17"/>
      <c r="RP55" s="17"/>
      <c r="RQ55" s="17"/>
      <c r="RR55" s="17"/>
      <c r="RS55" s="17"/>
      <c r="RT55" s="17"/>
      <c r="RU55" s="17"/>
      <c r="RV55" s="17"/>
      <c r="RW55" s="17"/>
      <c r="RX55" s="17"/>
      <c r="RY55" s="17"/>
      <c r="RZ55" s="17"/>
      <c r="SA55" s="17"/>
      <c r="SB55" s="17"/>
      <c r="SC55" s="17"/>
      <c r="SD55" s="17"/>
      <c r="SE55" s="17"/>
      <c r="SF55" s="17"/>
      <c r="SG55" s="17"/>
      <c r="SH55" s="17"/>
      <c r="SI55" s="17"/>
      <c r="SJ55" s="17"/>
      <c r="SK55" s="17"/>
      <c r="SL55" s="17"/>
      <c r="SM55" s="17"/>
      <c r="SN55" s="17"/>
      <c r="SO55" s="17"/>
      <c r="SP55" s="17"/>
      <c r="SQ55" s="17"/>
      <c r="SR55" s="17"/>
      <c r="SS55" s="17"/>
      <c r="ST55" s="17"/>
      <c r="SU55" s="17"/>
      <c r="SV55" s="17"/>
      <c r="SW55" s="17"/>
      <c r="SX55" s="17"/>
      <c r="SY55" s="17"/>
      <c r="SZ55" s="17"/>
      <c r="TA55" s="17"/>
      <c r="TB55" s="17"/>
      <c r="TC55" s="17"/>
      <c r="TD55" s="17"/>
      <c r="TE55" s="17"/>
      <c r="TF55" s="17"/>
      <c r="TG55" s="17"/>
      <c r="TH55" s="17"/>
      <c r="TI55" s="17"/>
      <c r="TJ55" s="17"/>
      <c r="TK55" s="17"/>
      <c r="TL55" s="17"/>
      <c r="TM55" s="17"/>
      <c r="TN55" s="17"/>
      <c r="TO55" s="17"/>
      <c r="TP55" s="17"/>
      <c r="TQ55" s="17"/>
      <c r="TR55" s="17"/>
      <c r="TS55" s="17"/>
      <c r="TT55" s="17"/>
      <c r="TU55" s="17"/>
      <c r="TV55" s="17"/>
      <c r="TW55" s="17"/>
      <c r="TX55" s="17"/>
      <c r="TY55" s="17"/>
      <c r="TZ55" s="17"/>
      <c r="UA55" s="17"/>
      <c r="UB55" s="17"/>
      <c r="UC55" s="17"/>
      <c r="UD55" s="17"/>
      <c r="UE55" s="17"/>
      <c r="UF55" s="17"/>
      <c r="UG55" s="17"/>
      <c r="UH55" s="17"/>
      <c r="UI55" s="17"/>
      <c r="UJ55" s="17"/>
      <c r="UK55" s="17"/>
      <c r="UL55" s="17"/>
      <c r="UM55" s="17"/>
      <c r="UN55" s="17"/>
      <c r="UO55" s="17"/>
      <c r="UP55" s="17"/>
      <c r="UQ55" s="17"/>
      <c r="UR55" s="17"/>
      <c r="US55" s="17"/>
      <c r="UT55" s="17"/>
      <c r="UU55" s="17"/>
      <c r="UV55" s="17"/>
      <c r="UW55" s="17"/>
      <c r="UX55" s="17"/>
      <c r="UY55" s="17"/>
      <c r="UZ55" s="17"/>
      <c r="VA55" s="17"/>
      <c r="VB55" s="17"/>
      <c r="VC55" s="17"/>
      <c r="VD55" s="17"/>
      <c r="VE55" s="17"/>
      <c r="VF55" s="17"/>
      <c r="VG55" s="17"/>
      <c r="VH55" s="17"/>
      <c r="VI55" s="17"/>
      <c r="VJ55" s="17"/>
      <c r="VK55" s="17"/>
      <c r="VL55" s="17"/>
      <c r="VM55" s="17"/>
      <c r="VN55" s="17"/>
      <c r="VO55" s="17"/>
      <c r="VP55" s="17"/>
      <c r="VQ55" s="17"/>
      <c r="VR55" s="17"/>
      <c r="VS55" s="17"/>
      <c r="VT55" s="17"/>
      <c r="VU55" s="17"/>
      <c r="VV55" s="17"/>
      <c r="VW55" s="17"/>
      <c r="VX55" s="17"/>
      <c r="VY55" s="17"/>
      <c r="VZ55" s="17"/>
      <c r="WA55" s="17"/>
      <c r="WB55" s="17"/>
      <c r="WC55" s="17"/>
      <c r="WD55" s="17"/>
      <c r="WE55" s="17"/>
      <c r="WF55" s="17"/>
      <c r="WG55" s="17"/>
      <c r="WH55" s="17"/>
      <c r="WI55" s="17"/>
      <c r="WJ55" s="17"/>
      <c r="WK55" s="17"/>
      <c r="WL55" s="17"/>
      <c r="WM55" s="17"/>
      <c r="WN55" s="17"/>
      <c r="WO55" s="17"/>
      <c r="WP55" s="17"/>
      <c r="WQ55" s="17"/>
      <c r="WR55" s="17"/>
      <c r="WS55" s="17"/>
      <c r="WT55" s="17"/>
      <c r="WU55" s="17"/>
      <c r="WV55" s="17"/>
      <c r="WW55" s="17"/>
      <c r="WX55" s="17"/>
      <c r="WY55" s="17"/>
      <c r="WZ55" s="17"/>
      <c r="XA55" s="17"/>
      <c r="XB55" s="17"/>
      <c r="XC55" s="17"/>
      <c r="XD55" s="17"/>
      <c r="XE55" s="17"/>
      <c r="XF55" s="17"/>
      <c r="XG55" s="17"/>
      <c r="XH55" s="17"/>
      <c r="XI55" s="17"/>
      <c r="XJ55" s="17"/>
      <c r="XK55" s="17"/>
      <c r="XL55" s="17"/>
      <c r="XM55" s="17"/>
      <c r="XN55" s="17"/>
      <c r="XO55" s="17"/>
      <c r="XP55" s="17"/>
      <c r="XQ55" s="17"/>
      <c r="XR55" s="17"/>
      <c r="XS55" s="17"/>
      <c r="XT55" s="17"/>
      <c r="XU55" s="17"/>
      <c r="XV55" s="17"/>
      <c r="XW55" s="17"/>
      <c r="XX55" s="17"/>
      <c r="XY55" s="17"/>
      <c r="XZ55" s="17"/>
      <c r="YA55" s="17"/>
      <c r="YB55" s="17"/>
      <c r="YC55" s="17"/>
      <c r="YD55" s="17"/>
      <c r="YE55" s="17"/>
      <c r="YF55" s="17"/>
      <c r="YG55" s="17"/>
      <c r="YH55" s="17"/>
      <c r="YI55" s="17"/>
      <c r="YJ55" s="17"/>
      <c r="YK55" s="17"/>
      <c r="YL55" s="17"/>
      <c r="YM55" s="17"/>
      <c r="YN55" s="17"/>
      <c r="YO55" s="17"/>
      <c r="YP55" s="17"/>
      <c r="YQ55" s="17"/>
      <c r="YR55" s="17"/>
      <c r="YS55" s="17"/>
      <c r="YT55" s="17"/>
      <c r="YU55" s="17"/>
      <c r="YV55" s="17"/>
      <c r="YW55" s="17"/>
      <c r="YX55" s="17"/>
      <c r="YY55" s="17"/>
      <c r="YZ55" s="17"/>
      <c r="ZA55" s="17"/>
      <c r="ZB55" s="17"/>
      <c r="ZC55" s="17"/>
      <c r="ZD55" s="17"/>
      <c r="ZE55" s="17"/>
      <c r="ZF55" s="17"/>
      <c r="ZG55" s="17"/>
      <c r="ZH55" s="17"/>
      <c r="ZI55" s="17"/>
      <c r="ZJ55" s="17"/>
      <c r="ZK55" s="17"/>
      <c r="ZL55" s="17"/>
      <c r="ZM55" s="17"/>
      <c r="ZN55" s="17"/>
      <c r="ZO55" s="17"/>
      <c r="ZP55" s="17"/>
      <c r="ZQ55" s="17"/>
      <c r="ZR55" s="17"/>
      <c r="ZS55" s="17"/>
      <c r="ZT55" s="17"/>
      <c r="ZU55" s="17"/>
      <c r="ZV55" s="17"/>
      <c r="ZW55" s="17"/>
      <c r="ZX55" s="17"/>
      <c r="ZY55" s="17"/>
      <c r="ZZ55" s="17"/>
      <c r="AAA55" s="17"/>
      <c r="AAB55" s="17"/>
      <c r="AAC55" s="17"/>
      <c r="AAD55" s="17"/>
      <c r="AAE55" s="17"/>
      <c r="AAF55" s="17"/>
      <c r="AAG55" s="17"/>
      <c r="AAH55" s="17"/>
      <c r="AAI55" s="17"/>
      <c r="AAJ55" s="17"/>
      <c r="AAK55" s="17"/>
      <c r="AAL55" s="17"/>
      <c r="AAM55" s="17"/>
      <c r="AAN55" s="17"/>
      <c r="AAO55" s="17"/>
      <c r="AAP55" s="17"/>
      <c r="AAQ55" s="17"/>
      <c r="AAR55" s="17"/>
      <c r="AAS55" s="17"/>
      <c r="AAT55" s="17"/>
      <c r="AAU55" s="17"/>
      <c r="AAV55" s="17"/>
      <c r="AAW55" s="17"/>
      <c r="AAX55" s="17"/>
      <c r="AAY55" s="17"/>
      <c r="AAZ55" s="17"/>
      <c r="ABA55" s="17"/>
      <c r="ABB55" s="17"/>
      <c r="ABC55" s="17"/>
      <c r="ABD55" s="17"/>
      <c r="ABE55" s="17"/>
      <c r="ABF55" s="17"/>
      <c r="ABG55" s="17"/>
      <c r="ABH55" s="17"/>
      <c r="ABI55" s="17"/>
      <c r="ABJ55" s="17"/>
      <c r="ABK55" s="17"/>
      <c r="ABL55" s="17"/>
      <c r="ABM55" s="17"/>
      <c r="ABN55" s="17"/>
      <c r="ABO55" s="17"/>
      <c r="ABP55" s="17"/>
      <c r="ABQ55" s="17"/>
      <c r="ABR55" s="17"/>
      <c r="ABS55" s="17"/>
      <c r="ABT55" s="17"/>
      <c r="ABU55" s="17"/>
      <c r="ABV55" s="17"/>
      <c r="ABW55" s="17"/>
      <c r="ABX55" s="17"/>
      <c r="ABY55" s="17"/>
      <c r="ABZ55" s="17"/>
      <c r="ACA55" s="17"/>
      <c r="ACB55" s="17"/>
      <c r="ACC55" s="17"/>
      <c r="ACD55" s="17"/>
      <c r="ACE55" s="17"/>
      <c r="ACF55" s="17"/>
      <c r="ACG55" s="17"/>
      <c r="ACH55" s="17"/>
      <c r="ACI55" s="17"/>
      <c r="ACJ55" s="17"/>
      <c r="ACK55" s="17"/>
      <c r="ACL55" s="17"/>
      <c r="ACM55" s="17"/>
      <c r="ACN55" s="17"/>
      <c r="ACO55" s="17"/>
      <c r="ACP55" s="17"/>
      <c r="ACQ55" s="17"/>
      <c r="ACR55" s="17"/>
      <c r="ACS55" s="17"/>
      <c r="ACT55" s="17"/>
      <c r="ACU55" s="17"/>
      <c r="ACV55" s="17"/>
      <c r="ACW55" s="17"/>
      <c r="ACX55" s="17"/>
      <c r="ACY55" s="17"/>
      <c r="ACZ55" s="17"/>
      <c r="ADA55" s="17"/>
      <c r="ADB55" s="17"/>
      <c r="ADC55" s="17"/>
      <c r="ADD55" s="17"/>
      <c r="ADE55" s="17"/>
      <c r="ADF55" s="17"/>
      <c r="ADG55" s="17"/>
      <c r="ADH55" s="17"/>
      <c r="ADI55" s="17"/>
      <c r="ADJ55" s="17"/>
      <c r="ADK55" s="17"/>
      <c r="ADL55" s="17"/>
      <c r="ADM55" s="17"/>
      <c r="ADN55" s="17"/>
      <c r="ADO55" s="17"/>
      <c r="ADP55" s="17"/>
      <c r="ADQ55" s="17"/>
      <c r="ADR55" s="17"/>
      <c r="ADS55" s="17"/>
      <c r="ADT55" s="17"/>
      <c r="ADU55" s="17"/>
      <c r="ADV55" s="17"/>
      <c r="ADW55" s="17"/>
      <c r="ADX55" s="17"/>
      <c r="ADY55" s="17"/>
      <c r="ADZ55" s="17"/>
      <c r="AEA55" s="17"/>
      <c r="AEB55" s="17"/>
      <c r="AEC55" s="17"/>
      <c r="AED55" s="17"/>
      <c r="AEE55" s="17"/>
      <c r="AEF55" s="17"/>
      <c r="AEG55" s="17"/>
      <c r="AEH55" s="17"/>
      <c r="AEI55" s="17"/>
      <c r="AEJ55" s="17"/>
      <c r="AEK55" s="17"/>
      <c r="AEL55" s="17"/>
      <c r="AEM55" s="17"/>
      <c r="AEN55" s="17"/>
      <c r="AEO55" s="17"/>
      <c r="AEP55" s="17"/>
      <c r="AEQ55" s="17"/>
      <c r="AER55" s="17"/>
      <c r="AES55" s="17"/>
      <c r="AET55" s="17"/>
      <c r="AEU55" s="17"/>
      <c r="AEV55" s="17"/>
      <c r="AEW55" s="17"/>
      <c r="AEX55" s="17"/>
      <c r="AEY55" s="17"/>
      <c r="AEZ55" s="17"/>
      <c r="AFA55" s="17"/>
      <c r="AFB55" s="17"/>
      <c r="AFC55" s="17"/>
      <c r="AFD55" s="17"/>
      <c r="AFE55" s="17"/>
      <c r="AFF55" s="17"/>
      <c r="AFG55" s="17"/>
      <c r="AFH55" s="17"/>
      <c r="AFI55" s="17"/>
      <c r="AFJ55" s="17"/>
      <c r="AFK55" s="17"/>
      <c r="AFL55" s="17"/>
      <c r="AFM55" s="17"/>
      <c r="AFN55" s="17"/>
      <c r="AFO55" s="17"/>
      <c r="AFP55" s="17"/>
      <c r="AFQ55" s="17"/>
      <c r="AFR55" s="17"/>
      <c r="AFS55" s="17"/>
      <c r="AFT55" s="17"/>
      <c r="AFU55" s="17"/>
      <c r="AFV55" s="17"/>
      <c r="AFW55" s="17"/>
      <c r="AFX55" s="17"/>
      <c r="AFY55" s="17"/>
      <c r="AFZ55" s="17"/>
      <c r="AGA55" s="17"/>
      <c r="AGB55" s="17"/>
      <c r="AGC55" s="17"/>
      <c r="AGD55" s="17"/>
      <c r="AGE55" s="17"/>
      <c r="AGF55" s="17"/>
      <c r="AGG55" s="17"/>
      <c r="AGH55" s="17"/>
      <c r="AGI55" s="17"/>
      <c r="AGJ55" s="17"/>
      <c r="AGK55" s="17"/>
      <c r="AGL55" s="17"/>
      <c r="AGM55" s="17"/>
      <c r="AGN55" s="17"/>
      <c r="AGO55" s="17"/>
      <c r="AGP55" s="17"/>
      <c r="AGQ55" s="17"/>
      <c r="AGR55" s="17"/>
      <c r="AGS55" s="17"/>
      <c r="AGT55" s="17"/>
      <c r="AGU55" s="17"/>
      <c r="AGV55" s="17"/>
      <c r="AGW55" s="17"/>
      <c r="AGX55" s="17"/>
      <c r="AGY55" s="17"/>
      <c r="AGZ55" s="17"/>
      <c r="AHA55" s="17"/>
      <c r="AHB55" s="17"/>
      <c r="AHC55" s="17"/>
      <c r="AHD55" s="17"/>
      <c r="AHE55" s="17"/>
      <c r="AHF55" s="17"/>
      <c r="AHG55" s="17"/>
      <c r="AHH55" s="17"/>
      <c r="AHI55" s="17"/>
      <c r="AHJ55" s="17"/>
      <c r="AHK55" s="17"/>
      <c r="AHL55" s="17"/>
      <c r="AHM55" s="17"/>
      <c r="AHN55" s="17"/>
      <c r="AHO55" s="17"/>
      <c r="AHP55" s="17"/>
      <c r="AHQ55" s="17"/>
      <c r="AHR55" s="17"/>
      <c r="AHS55" s="17"/>
      <c r="AHT55" s="17"/>
      <c r="AHU55" s="17"/>
      <c r="AHV55" s="17"/>
      <c r="AHW55" s="17"/>
      <c r="AHX55" s="17"/>
      <c r="AHY55" s="17"/>
      <c r="AHZ55" s="17"/>
      <c r="AIA55" s="17"/>
      <c r="AIB55" s="17"/>
      <c r="AIC55" s="17"/>
      <c r="AID55" s="17"/>
      <c r="AIE55" s="17"/>
      <c r="AIF55" s="17"/>
      <c r="AIG55" s="17"/>
      <c r="AIH55" s="17"/>
      <c r="AII55" s="17"/>
      <c r="AIJ55" s="17"/>
      <c r="AIK55" s="17"/>
      <c r="AIL55" s="17"/>
      <c r="AIM55" s="17"/>
      <c r="AIN55" s="17"/>
      <c r="AIO55" s="17"/>
      <c r="AIP55" s="17"/>
      <c r="AIQ55" s="17"/>
      <c r="AIR55" s="17"/>
      <c r="AIS55" s="17"/>
      <c r="AIT55" s="17"/>
      <c r="AIU55" s="17"/>
      <c r="AIV55" s="17"/>
      <c r="AIW55" s="17"/>
      <c r="AIX55" s="17"/>
      <c r="AIY55" s="17"/>
      <c r="AIZ55" s="17"/>
      <c r="AJA55" s="17"/>
      <c r="AJB55" s="17"/>
      <c r="AJC55" s="17"/>
      <c r="AJD55" s="17"/>
      <c r="AJE55" s="17"/>
      <c r="AJF55" s="17"/>
      <c r="AJG55" s="17"/>
      <c r="AJH55" s="17"/>
      <c r="AJI55" s="17"/>
      <c r="AJJ55" s="17"/>
      <c r="AJK55" s="17"/>
      <c r="AJL55" s="17"/>
      <c r="AJM55" s="17"/>
      <c r="AJN55" s="17"/>
      <c r="AJO55" s="17"/>
      <c r="AJP55" s="17"/>
      <c r="AJQ55" s="17"/>
      <c r="AJR55" s="17"/>
      <c r="AJS55" s="17"/>
      <c r="AJT55" s="17"/>
      <c r="AJU55" s="17"/>
      <c r="AJV55" s="17"/>
      <c r="AJW55" s="17"/>
      <c r="AJX55" s="17"/>
      <c r="AJY55" s="17"/>
      <c r="AJZ55" s="17"/>
      <c r="AKA55" s="17"/>
      <c r="AKB55" s="17"/>
      <c r="AKC55" s="17"/>
      <c r="AKD55" s="17"/>
      <c r="AKE55" s="17"/>
      <c r="AKF55" s="17"/>
      <c r="AKG55" s="17"/>
      <c r="AKH55" s="17"/>
      <c r="AKI55" s="17"/>
      <c r="AKJ55" s="17"/>
      <c r="AKK55" s="17"/>
      <c r="AKL55" s="17"/>
      <c r="AKM55" s="17"/>
      <c r="AKN55" s="17"/>
      <c r="AKO55" s="17"/>
      <c r="AKP55" s="17"/>
      <c r="AKQ55" s="17"/>
      <c r="AKR55" s="17"/>
      <c r="AKS55" s="17"/>
      <c r="AKT55" s="17"/>
      <c r="AKU55" s="17"/>
      <c r="AKV55" s="17"/>
      <c r="AKW55" s="17"/>
      <c r="AKX55" s="17"/>
      <c r="AKY55" s="17"/>
      <c r="AKZ55" s="17"/>
      <c r="ALA55" s="17"/>
      <c r="ALB55" s="17"/>
      <c r="ALC55" s="17"/>
      <c r="ALD55" s="17"/>
      <c r="ALE55" s="17"/>
      <c r="ALF55" s="17"/>
      <c r="ALG55" s="17"/>
      <c r="ALH55" s="17"/>
      <c r="ALI55" s="17"/>
      <c r="ALJ55" s="17"/>
      <c r="ALK55" s="17"/>
      <c r="ALL55" s="17"/>
      <c r="ALM55" s="17"/>
      <c r="ALN55" s="17"/>
      <c r="ALO55" s="17"/>
      <c r="ALP55" s="17"/>
      <c r="ALQ55" s="17"/>
      <c r="ALR55" s="17"/>
      <c r="ALS55" s="17"/>
      <c r="ALT55" s="17"/>
      <c r="ALU55" s="17"/>
      <c r="ALV55" s="17"/>
      <c r="ALW55" s="17"/>
      <c r="ALX55" s="17"/>
      <c r="ALY55" s="17"/>
      <c r="ALZ55" s="17"/>
      <c r="AMA55" s="17"/>
      <c r="AMB55" s="17"/>
      <c r="AMC55" s="17"/>
      <c r="AMD55" s="17"/>
      <c r="AME55" s="17"/>
      <c r="AMF55" s="17"/>
      <c r="AMG55" s="17"/>
      <c r="AMH55" s="17"/>
      <c r="AMI55" s="17"/>
      <c r="AMJ55" s="17"/>
      <c r="AMK55" s="17"/>
      <c r="AML55" s="17"/>
      <c r="AMM55" s="17"/>
      <c r="AMN55" s="17"/>
      <c r="AMO55" s="17"/>
      <c r="AMP55" s="17"/>
      <c r="AMQ55" s="17"/>
      <c r="AMR55" s="17"/>
      <c r="AMS55" s="17"/>
      <c r="AMT55" s="17"/>
      <c r="AMU55" s="17"/>
      <c r="AMV55" s="17"/>
      <c r="AMW55" s="17"/>
      <c r="AMX55" s="17"/>
      <c r="AMY55" s="17"/>
      <c r="AMZ55" s="17"/>
      <c r="ANA55" s="17"/>
      <c r="ANB55" s="17"/>
      <c r="ANC55" s="17"/>
      <c r="AND55" s="17"/>
      <c r="ANE55" s="17"/>
      <c r="ANF55" s="17"/>
      <c r="ANG55" s="17"/>
      <c r="ANH55" s="17"/>
      <c r="ANI55" s="17"/>
      <c r="ANJ55" s="17"/>
      <c r="ANK55" s="17"/>
      <c r="ANL55" s="17"/>
      <c r="ANM55" s="17"/>
      <c r="ANN55" s="17"/>
      <c r="ANO55" s="17"/>
      <c r="ANP55" s="17"/>
      <c r="ANQ55" s="17"/>
      <c r="ANR55" s="17"/>
      <c r="ANS55" s="17"/>
      <c r="ANT55" s="17"/>
      <c r="ANU55" s="17"/>
      <c r="ANV55" s="17"/>
      <c r="ANW55" s="17"/>
      <c r="ANX55" s="17"/>
      <c r="ANY55" s="17"/>
      <c r="ANZ55" s="17"/>
      <c r="AOA55" s="17"/>
      <c r="AOB55" s="17"/>
      <c r="AOC55" s="17"/>
      <c r="AOD55" s="17"/>
      <c r="AOE55" s="17"/>
      <c r="AOF55" s="17"/>
      <c r="AOG55" s="17"/>
      <c r="AOH55" s="17"/>
      <c r="AOI55" s="17"/>
      <c r="AOJ55" s="17"/>
      <c r="AOK55" s="17"/>
      <c r="AOL55" s="17"/>
      <c r="AOM55" s="17"/>
      <c r="AON55" s="17"/>
      <c r="AOO55" s="17"/>
      <c r="AOP55" s="17"/>
      <c r="AOQ55" s="17"/>
      <c r="AOR55" s="17"/>
      <c r="AOS55" s="17"/>
      <c r="AOT55" s="17"/>
      <c r="AOU55" s="17"/>
      <c r="AOV55" s="17"/>
      <c r="AOW55" s="17"/>
      <c r="AOX55" s="17"/>
      <c r="AOY55" s="17"/>
      <c r="AOZ55" s="17"/>
      <c r="APA55" s="17"/>
      <c r="APB55" s="17"/>
      <c r="APC55" s="17"/>
      <c r="APD55" s="17"/>
      <c r="APE55" s="17"/>
      <c r="APF55" s="17"/>
      <c r="APG55" s="17"/>
      <c r="APH55" s="17"/>
      <c r="API55" s="17"/>
      <c r="APJ55" s="17"/>
      <c r="APK55" s="17"/>
      <c r="APL55" s="17"/>
      <c r="APM55" s="17"/>
      <c r="APN55" s="17"/>
      <c r="APO55" s="17"/>
      <c r="APP55" s="17"/>
      <c r="APQ55" s="17"/>
      <c r="APR55" s="17"/>
      <c r="APS55" s="17"/>
      <c r="APT55" s="17"/>
      <c r="APU55" s="17"/>
      <c r="APV55" s="17"/>
      <c r="APW55" s="17"/>
      <c r="APX55" s="17"/>
      <c r="APY55" s="17"/>
      <c r="APZ55" s="17"/>
      <c r="AQA55" s="17"/>
      <c r="AQB55" s="17"/>
      <c r="AQC55" s="17"/>
      <c r="AQD55" s="17"/>
      <c r="AQE55" s="17"/>
      <c r="AQF55" s="17"/>
      <c r="AQG55" s="17"/>
      <c r="AQH55" s="17"/>
      <c r="AQI55" s="17"/>
      <c r="AQJ55" s="17"/>
      <c r="AQK55" s="17"/>
      <c r="AQL55" s="17"/>
      <c r="AQM55" s="17"/>
      <c r="AQN55" s="17"/>
      <c r="AQO55" s="17"/>
      <c r="AQP55" s="17"/>
      <c r="AQQ55" s="17"/>
      <c r="AQR55" s="17"/>
      <c r="AQS55" s="17"/>
      <c r="AQT55" s="17"/>
      <c r="AQU55" s="17"/>
      <c r="AQV55" s="17"/>
      <c r="AQW55" s="17"/>
      <c r="AQX55" s="17"/>
      <c r="AQY55" s="17"/>
      <c r="AQZ55" s="17"/>
      <c r="ARA55" s="17"/>
      <c r="ARB55" s="17"/>
      <c r="ARC55" s="17"/>
      <c r="ARD55" s="17"/>
      <c r="ARE55" s="17"/>
      <c r="ARF55" s="17"/>
      <c r="ARG55" s="17"/>
      <c r="ARH55" s="17"/>
      <c r="ARI55" s="17"/>
      <c r="ARJ55" s="17"/>
      <c r="ARK55" s="17"/>
      <c r="ARL55" s="17"/>
      <c r="ARM55" s="17"/>
      <c r="ARN55" s="17"/>
      <c r="ARO55" s="17"/>
      <c r="ARP55" s="17"/>
      <c r="ARQ55" s="17"/>
      <c r="ARR55" s="17"/>
      <c r="ARS55" s="17"/>
      <c r="ART55" s="17"/>
      <c r="ARU55" s="17"/>
      <c r="ARV55" s="17"/>
      <c r="ARW55" s="17"/>
      <c r="ARX55" s="17"/>
      <c r="ARY55" s="17"/>
      <c r="ARZ55" s="17"/>
      <c r="ASA55" s="17"/>
      <c r="ASB55" s="17"/>
      <c r="ASC55" s="17"/>
      <c r="ASD55" s="17"/>
      <c r="ASE55" s="17"/>
      <c r="ASF55" s="17"/>
      <c r="ASG55" s="17"/>
      <c r="ASH55" s="17"/>
      <c r="ASI55" s="17"/>
      <c r="ASJ55" s="17"/>
      <c r="ASK55" s="17"/>
      <c r="ASL55" s="17"/>
      <c r="ASM55" s="17"/>
      <c r="ASN55" s="17"/>
      <c r="ASO55" s="17"/>
      <c r="ASP55" s="17"/>
      <c r="ASQ55" s="17"/>
      <c r="ASR55" s="17"/>
      <c r="ASS55" s="17"/>
      <c r="AST55" s="17"/>
      <c r="ASU55" s="17"/>
      <c r="ASV55" s="17"/>
      <c r="ASW55" s="17"/>
      <c r="ASX55" s="17"/>
      <c r="ASY55" s="17"/>
      <c r="ASZ55" s="17"/>
      <c r="ATA55" s="17"/>
      <c r="ATB55" s="17"/>
      <c r="ATC55" s="17"/>
      <c r="ATD55" s="17"/>
      <c r="ATE55" s="17"/>
      <c r="ATF55" s="17"/>
      <c r="ATG55" s="17"/>
      <c r="ATH55" s="17"/>
      <c r="ATI55" s="17"/>
      <c r="ATJ55" s="17"/>
      <c r="ATK55" s="17"/>
      <c r="ATL55" s="17"/>
      <c r="ATM55" s="17"/>
      <c r="ATN55" s="17"/>
      <c r="ATO55" s="17"/>
      <c r="ATP55" s="17"/>
      <c r="ATQ55" s="17"/>
      <c r="ATR55" s="17"/>
      <c r="ATS55" s="17"/>
      <c r="ATT55" s="17"/>
      <c r="ATU55" s="17"/>
      <c r="ATV55" s="17"/>
      <c r="ATW55" s="17"/>
      <c r="ATX55" s="17"/>
      <c r="ATY55" s="17"/>
      <c r="ATZ55" s="17"/>
      <c r="AUA55" s="17"/>
      <c r="AUB55" s="17"/>
      <c r="AUC55" s="17"/>
      <c r="AUD55" s="17"/>
      <c r="AUE55" s="17"/>
      <c r="AUF55" s="17"/>
      <c r="AUG55" s="17"/>
      <c r="AUH55" s="17"/>
      <c r="AUI55" s="17"/>
      <c r="AUJ55" s="17"/>
      <c r="AUK55" s="17"/>
      <c r="AUL55" s="17"/>
      <c r="AUM55" s="17"/>
      <c r="AUN55" s="17"/>
      <c r="AUO55" s="17"/>
      <c r="AUP55" s="17"/>
      <c r="AUQ55" s="17"/>
      <c r="AUR55" s="17"/>
      <c r="AUS55" s="17"/>
      <c r="AUT55" s="17"/>
      <c r="AUU55" s="17"/>
      <c r="AUV55" s="17"/>
      <c r="AUW55" s="17"/>
      <c r="AUX55" s="17"/>
      <c r="AUY55" s="17"/>
      <c r="AUZ55" s="17"/>
      <c r="AVA55" s="17"/>
      <c r="AVB55" s="17"/>
      <c r="AVC55" s="17"/>
      <c r="AVD55" s="17"/>
      <c r="AVE55" s="17"/>
      <c r="AVF55" s="17"/>
      <c r="AVG55" s="17"/>
      <c r="AVH55" s="17"/>
      <c r="AVI55" s="17"/>
      <c r="AVJ55" s="17"/>
      <c r="AVK55" s="17"/>
      <c r="AVL55" s="17"/>
      <c r="AVM55" s="17"/>
      <c r="AVN55" s="17"/>
      <c r="AVO55" s="17"/>
      <c r="AVP55" s="17"/>
      <c r="AVQ55" s="17"/>
      <c r="AVR55" s="17"/>
      <c r="AVS55" s="17"/>
      <c r="AVT55" s="17"/>
      <c r="AVU55" s="17"/>
      <c r="AVV55" s="17"/>
      <c r="AVW55" s="17"/>
      <c r="AVX55" s="17"/>
      <c r="AVY55" s="17"/>
      <c r="AVZ55" s="17"/>
      <c r="AWA55" s="17"/>
      <c r="AWB55" s="17"/>
      <c r="AWC55" s="17"/>
      <c r="AWD55" s="17"/>
      <c r="AWE55" s="17"/>
      <c r="AWF55" s="17"/>
      <c r="AWG55" s="17"/>
      <c r="AWH55" s="17"/>
      <c r="AWI55" s="17"/>
      <c r="AWJ55" s="17"/>
      <c r="AWK55" s="17"/>
      <c r="AWL55" s="17"/>
      <c r="AWM55" s="17"/>
      <c r="AWN55" s="17"/>
      <c r="AWO55" s="17"/>
      <c r="AWP55" s="17"/>
      <c r="AWQ55" s="17"/>
      <c r="AWR55" s="17"/>
      <c r="AWS55" s="17"/>
      <c r="AWT55" s="17"/>
      <c r="AWU55" s="17"/>
      <c r="AWV55" s="17"/>
      <c r="AWW55" s="17"/>
      <c r="AWX55" s="17"/>
      <c r="AWY55" s="17"/>
      <c r="AWZ55" s="17"/>
      <c r="AXA55" s="17"/>
      <c r="AXB55" s="17"/>
      <c r="AXC55" s="17"/>
      <c r="AXD55" s="17"/>
      <c r="AXE55" s="17"/>
      <c r="AXF55" s="17"/>
      <c r="AXG55" s="17"/>
      <c r="AXH55" s="17"/>
      <c r="AXI55" s="17"/>
      <c r="AXJ55" s="17"/>
      <c r="AXK55" s="17"/>
      <c r="AXL55" s="17"/>
      <c r="AXM55" s="17"/>
      <c r="AXN55" s="17"/>
      <c r="AXO55" s="17"/>
      <c r="AXP55" s="17"/>
      <c r="AXQ55" s="17"/>
      <c r="AXR55" s="17"/>
      <c r="AXS55" s="17"/>
      <c r="AXT55" s="17"/>
      <c r="AXU55" s="17"/>
      <c r="AXV55" s="17"/>
      <c r="AXW55" s="17"/>
      <c r="AXX55" s="17"/>
      <c r="AXY55" s="17"/>
      <c r="AXZ55" s="17"/>
      <c r="AYA55" s="17"/>
      <c r="AYB55" s="17"/>
      <c r="AYC55" s="17"/>
      <c r="AYD55" s="17"/>
      <c r="AYE55" s="17"/>
      <c r="AYF55" s="17"/>
      <c r="AYG55" s="17"/>
      <c r="AYH55" s="17"/>
      <c r="AYI55" s="17"/>
      <c r="AYJ55" s="17"/>
      <c r="AYK55" s="17"/>
      <c r="AYL55" s="17"/>
      <c r="AYM55" s="17"/>
      <c r="AYN55" s="17"/>
      <c r="AYO55" s="17"/>
      <c r="AYP55" s="17"/>
      <c r="AYQ55" s="17"/>
      <c r="AYR55" s="17"/>
      <c r="AYS55" s="17"/>
      <c r="AYT55" s="17"/>
      <c r="AYU55" s="17"/>
      <c r="AYV55" s="17"/>
      <c r="AYW55" s="17"/>
      <c r="AYX55" s="17"/>
      <c r="AYY55" s="17"/>
      <c r="AYZ55" s="17"/>
      <c r="AZA55" s="17"/>
      <c r="AZB55" s="17"/>
      <c r="AZC55" s="17"/>
      <c r="AZD55" s="17"/>
      <c r="AZE55" s="17"/>
      <c r="AZF55" s="17"/>
      <c r="AZG55" s="17"/>
      <c r="AZH55" s="17"/>
      <c r="AZI55" s="17"/>
      <c r="AZJ55" s="17"/>
      <c r="AZK55" s="17"/>
      <c r="AZL55" s="17"/>
      <c r="AZM55" s="17"/>
      <c r="AZN55" s="17"/>
      <c r="AZO55" s="17"/>
      <c r="AZP55" s="17"/>
      <c r="AZQ55" s="17"/>
      <c r="AZR55" s="17"/>
      <c r="AZS55" s="17"/>
      <c r="AZT55" s="17"/>
      <c r="AZU55" s="17"/>
      <c r="AZV55" s="17"/>
      <c r="AZW55" s="17"/>
      <c r="AZX55" s="17"/>
      <c r="AZY55" s="17"/>
      <c r="AZZ55" s="17"/>
      <c r="BAA55" s="17"/>
      <c r="BAB55" s="17"/>
      <c r="BAC55" s="17"/>
      <c r="BAD55" s="17"/>
      <c r="BAE55" s="17"/>
      <c r="BAF55" s="17"/>
      <c r="BAG55" s="17"/>
      <c r="BAH55" s="17"/>
      <c r="BAI55" s="17"/>
      <c r="BAJ55" s="17"/>
      <c r="BAK55" s="17"/>
      <c r="BAL55" s="17"/>
      <c r="BAM55" s="17"/>
      <c r="BAN55" s="17"/>
      <c r="BAO55" s="17"/>
      <c r="BAP55" s="17"/>
      <c r="BAQ55" s="17"/>
      <c r="BAR55" s="17"/>
      <c r="BAS55" s="17"/>
      <c r="BAT55" s="17"/>
      <c r="BAU55" s="17"/>
      <c r="BAV55" s="17"/>
      <c r="BAW55" s="17"/>
      <c r="BAX55" s="17"/>
      <c r="BAY55" s="17"/>
      <c r="BAZ55" s="17"/>
      <c r="BBA55" s="17"/>
      <c r="BBB55" s="17"/>
      <c r="BBC55" s="17"/>
      <c r="BBD55" s="17"/>
      <c r="BBE55" s="17"/>
      <c r="BBF55" s="17"/>
      <c r="BBG55" s="17"/>
      <c r="BBH55" s="17"/>
      <c r="BBI55" s="17"/>
      <c r="BBJ55" s="17"/>
      <c r="BBK55" s="17"/>
      <c r="BBL55" s="17"/>
      <c r="BBM55" s="17"/>
      <c r="BBN55" s="17"/>
      <c r="BBO55" s="17"/>
      <c r="BBP55" s="17"/>
      <c r="BBQ55" s="17"/>
      <c r="BBR55" s="17"/>
      <c r="BBS55" s="17"/>
      <c r="BBT55" s="17"/>
      <c r="BBU55" s="17"/>
      <c r="BBV55" s="17"/>
      <c r="BBW55" s="17"/>
      <c r="BBX55" s="17"/>
      <c r="BBY55" s="17"/>
      <c r="BBZ55" s="17"/>
      <c r="BCA55" s="17"/>
      <c r="BCB55" s="17"/>
      <c r="BCC55" s="17"/>
      <c r="BCD55" s="17"/>
      <c r="BCE55" s="17"/>
      <c r="BCF55" s="17"/>
      <c r="BCG55" s="17"/>
      <c r="BCH55" s="17"/>
      <c r="BCI55" s="17"/>
      <c r="BCJ55" s="17"/>
      <c r="BCK55" s="17"/>
      <c r="BCL55" s="17"/>
      <c r="BCM55" s="17"/>
      <c r="BCN55" s="17"/>
      <c r="BCO55" s="17"/>
      <c r="BCP55" s="17"/>
      <c r="BCQ55" s="17"/>
      <c r="BCR55" s="17"/>
      <c r="BCS55" s="17"/>
      <c r="BCT55" s="17"/>
      <c r="BCU55" s="17"/>
      <c r="BCV55" s="17"/>
      <c r="BCW55" s="17"/>
      <c r="BCX55" s="17"/>
      <c r="BCY55" s="17"/>
      <c r="BCZ55" s="17"/>
      <c r="BDA55" s="17"/>
      <c r="BDB55" s="17"/>
      <c r="BDC55" s="17"/>
      <c r="BDD55" s="17"/>
      <c r="BDE55" s="17"/>
      <c r="BDF55" s="17"/>
      <c r="BDG55" s="17"/>
      <c r="BDH55" s="17"/>
      <c r="BDI55" s="17"/>
      <c r="BDJ55" s="17"/>
      <c r="BDK55" s="17"/>
      <c r="BDL55" s="17"/>
      <c r="BDM55" s="17"/>
      <c r="BDN55" s="17"/>
      <c r="BDO55" s="17"/>
      <c r="BDP55" s="17"/>
      <c r="BDQ55" s="17"/>
      <c r="BDR55" s="17"/>
      <c r="BDS55" s="17"/>
      <c r="BDT55" s="17"/>
      <c r="BDU55" s="17"/>
      <c r="BDV55" s="17"/>
      <c r="BDW55" s="17"/>
      <c r="BDX55" s="17"/>
      <c r="BDY55" s="17"/>
      <c r="BDZ55" s="17"/>
      <c r="BEA55" s="17"/>
      <c r="BEB55" s="17"/>
      <c r="BEC55" s="17"/>
      <c r="BED55" s="17"/>
      <c r="BEE55" s="17"/>
      <c r="BEF55" s="17"/>
      <c r="BEG55" s="17"/>
      <c r="BEH55" s="17"/>
      <c r="BEI55" s="17"/>
      <c r="BEJ55" s="17"/>
      <c r="BEK55" s="17"/>
      <c r="BEL55" s="17"/>
      <c r="BEM55" s="17"/>
      <c r="BEN55" s="17"/>
      <c r="BEO55" s="17"/>
      <c r="BEP55" s="17"/>
      <c r="BEQ55" s="17"/>
      <c r="BER55" s="17"/>
      <c r="BES55" s="17"/>
      <c r="BET55" s="17"/>
      <c r="BEU55" s="17"/>
      <c r="BEV55" s="17"/>
      <c r="BEW55" s="17"/>
      <c r="BEX55" s="17"/>
      <c r="BEY55" s="17"/>
      <c r="BEZ55" s="17"/>
      <c r="BFA55" s="17"/>
      <c r="BFB55" s="17"/>
      <c r="BFC55" s="17"/>
      <c r="BFD55" s="17"/>
      <c r="BFE55" s="17"/>
      <c r="BFF55" s="17"/>
      <c r="BFG55" s="17"/>
      <c r="BFH55" s="17"/>
      <c r="BFI55" s="17"/>
      <c r="BFJ55" s="17"/>
      <c r="BFK55" s="17"/>
      <c r="BFL55" s="17"/>
      <c r="BFM55" s="17"/>
      <c r="BFN55" s="17"/>
      <c r="BFO55" s="17"/>
      <c r="BFP55" s="17"/>
      <c r="BFQ55" s="17"/>
      <c r="BFR55" s="17"/>
      <c r="BFS55" s="17"/>
      <c r="BFT55" s="17"/>
      <c r="BFU55" s="17"/>
      <c r="BFV55" s="17"/>
      <c r="BFW55" s="17"/>
      <c r="BFX55" s="17"/>
      <c r="BFY55" s="17"/>
      <c r="BFZ55" s="17"/>
      <c r="BGA55" s="17"/>
      <c r="BGB55" s="17"/>
      <c r="BGC55" s="17"/>
      <c r="BGD55" s="17"/>
      <c r="BGE55" s="17"/>
      <c r="BGF55" s="17"/>
      <c r="BGG55" s="17"/>
      <c r="BGH55" s="17"/>
      <c r="BGI55" s="17"/>
      <c r="BGJ55" s="17"/>
      <c r="BGK55" s="17"/>
      <c r="BGL55" s="17"/>
      <c r="BGM55" s="17"/>
      <c r="BGN55" s="17"/>
      <c r="BGO55" s="17"/>
      <c r="BGP55" s="17"/>
      <c r="BGQ55" s="17"/>
      <c r="BGR55" s="17"/>
      <c r="BGS55" s="17"/>
      <c r="BGT55" s="17"/>
      <c r="BGU55" s="17"/>
      <c r="BGV55" s="17"/>
      <c r="BGW55" s="17"/>
      <c r="BGX55" s="17"/>
      <c r="BGY55" s="17"/>
      <c r="BGZ55" s="17"/>
      <c r="BHA55" s="17"/>
      <c r="BHB55" s="17"/>
      <c r="BHC55" s="17"/>
      <c r="BHD55" s="17"/>
      <c r="BHE55" s="17"/>
      <c r="BHF55" s="17"/>
      <c r="BHG55" s="17"/>
      <c r="BHH55" s="17"/>
      <c r="BHI55" s="17"/>
      <c r="BHJ55" s="17"/>
      <c r="BHK55" s="17"/>
      <c r="BHL55" s="17"/>
      <c r="BHM55" s="17"/>
      <c r="BHN55" s="17"/>
      <c r="BHO55" s="17"/>
      <c r="BHP55" s="17"/>
      <c r="BHQ55" s="17"/>
      <c r="BHR55" s="17"/>
      <c r="BHS55" s="17"/>
      <c r="BHT55" s="17"/>
      <c r="BHU55" s="17"/>
      <c r="BHV55" s="17"/>
      <c r="BHW55" s="17"/>
      <c r="BHX55" s="17"/>
      <c r="BHY55" s="17"/>
      <c r="BHZ55" s="17"/>
      <c r="BIA55" s="17"/>
      <c r="BIB55" s="17"/>
      <c r="BIC55" s="17"/>
      <c r="BID55" s="17"/>
      <c r="BIE55" s="17"/>
      <c r="BIF55" s="17"/>
      <c r="BIG55" s="17"/>
      <c r="BIH55" s="17"/>
      <c r="BII55" s="17"/>
      <c r="BIJ55" s="17"/>
      <c r="BIK55" s="17"/>
      <c r="BIL55" s="17"/>
      <c r="BIM55" s="17"/>
      <c r="BIN55" s="17"/>
      <c r="BIO55" s="17"/>
      <c r="BIP55" s="17"/>
      <c r="BIQ55" s="17"/>
      <c r="BIR55" s="17"/>
      <c r="BIS55" s="17"/>
      <c r="BIT55" s="17"/>
      <c r="BIU55" s="17"/>
      <c r="BIV55" s="17"/>
      <c r="BIW55" s="17"/>
      <c r="BIX55" s="17"/>
      <c r="BIY55" s="17"/>
      <c r="BIZ55" s="17"/>
      <c r="BJA55" s="17"/>
      <c r="BJB55" s="17"/>
      <c r="BJC55" s="17"/>
      <c r="BJD55" s="17"/>
      <c r="BJE55" s="17"/>
      <c r="BJF55" s="17"/>
      <c r="BJG55" s="17"/>
      <c r="BJH55" s="17"/>
      <c r="BJI55" s="17"/>
      <c r="BJJ55" s="17"/>
      <c r="BJK55" s="17"/>
      <c r="BJL55" s="17"/>
      <c r="BJM55" s="17"/>
      <c r="BJN55" s="17"/>
      <c r="BJO55" s="17"/>
      <c r="BJP55" s="17"/>
      <c r="BJQ55" s="17"/>
      <c r="BJR55" s="17"/>
      <c r="BJS55" s="17"/>
      <c r="BJT55" s="17"/>
      <c r="BJU55" s="17"/>
      <c r="BJV55" s="17"/>
      <c r="BJW55" s="17"/>
      <c r="BJX55" s="17"/>
      <c r="BJY55" s="17"/>
      <c r="BJZ55" s="17"/>
      <c r="BKA55" s="17"/>
      <c r="BKB55" s="17"/>
      <c r="BKC55" s="17"/>
      <c r="BKD55" s="17"/>
      <c r="BKE55" s="17"/>
      <c r="BKF55" s="17"/>
      <c r="BKG55" s="17"/>
      <c r="BKH55" s="17"/>
      <c r="BKI55" s="17"/>
      <c r="BKJ55" s="17"/>
      <c r="BKK55" s="17"/>
      <c r="BKL55" s="17"/>
      <c r="BKM55" s="17"/>
      <c r="BKN55" s="17"/>
      <c r="BKO55" s="17"/>
      <c r="BKP55" s="17"/>
      <c r="BKQ55" s="17"/>
      <c r="BKR55" s="17"/>
      <c r="BKS55" s="17"/>
      <c r="BKT55" s="17"/>
      <c r="BKU55" s="17"/>
      <c r="BKV55" s="17"/>
      <c r="BKW55" s="17"/>
      <c r="BKX55" s="17"/>
      <c r="BKY55" s="17"/>
      <c r="BKZ55" s="17"/>
      <c r="BLA55" s="17"/>
      <c r="BLB55" s="17"/>
      <c r="BLC55" s="17"/>
      <c r="BLD55" s="17"/>
      <c r="BLE55" s="17"/>
      <c r="BLF55" s="17"/>
      <c r="BLG55" s="17"/>
      <c r="BLH55" s="17"/>
      <c r="BLI55" s="17"/>
      <c r="BLJ55" s="17"/>
      <c r="BLK55" s="17"/>
      <c r="BLL55" s="17"/>
      <c r="BLM55" s="17"/>
      <c r="BLN55" s="17"/>
      <c r="BLO55" s="17"/>
      <c r="BLP55" s="17"/>
      <c r="BLQ55" s="17"/>
      <c r="BLR55" s="17"/>
      <c r="BLS55" s="17"/>
      <c r="BLT55" s="17"/>
      <c r="BLU55" s="17"/>
      <c r="BLV55" s="17"/>
      <c r="BLW55" s="17"/>
      <c r="BLX55" s="17"/>
      <c r="BLY55" s="17"/>
      <c r="BLZ55" s="17"/>
      <c r="BMA55" s="17"/>
      <c r="BMB55" s="17"/>
      <c r="BMC55" s="17"/>
      <c r="BMD55" s="17"/>
      <c r="BME55" s="17"/>
      <c r="BMF55" s="17"/>
      <c r="BMG55" s="17"/>
      <c r="BMH55" s="17"/>
      <c r="BMI55" s="17"/>
      <c r="BMJ55" s="17"/>
      <c r="BMK55" s="17"/>
      <c r="BML55" s="17"/>
      <c r="BMM55" s="17"/>
      <c r="BMN55" s="17"/>
      <c r="BMO55" s="17"/>
      <c r="BMP55" s="17"/>
      <c r="BMQ55" s="17"/>
      <c r="BMR55" s="17"/>
      <c r="BMS55" s="17"/>
      <c r="BMT55" s="17"/>
      <c r="BMU55" s="17"/>
      <c r="BMV55" s="17"/>
      <c r="BMW55" s="17"/>
      <c r="BMX55" s="17"/>
      <c r="BMY55" s="17"/>
      <c r="BMZ55" s="17"/>
      <c r="BNA55" s="17"/>
      <c r="BNB55" s="17"/>
      <c r="BNC55" s="17"/>
      <c r="BND55" s="17"/>
      <c r="BNE55" s="17"/>
      <c r="BNF55" s="17"/>
      <c r="BNG55" s="17"/>
      <c r="BNH55" s="17"/>
      <c r="BNI55" s="17"/>
      <c r="BNJ55" s="17"/>
      <c r="BNK55" s="17"/>
      <c r="BNL55" s="17"/>
      <c r="BNM55" s="17"/>
      <c r="BNN55" s="17"/>
      <c r="BNO55" s="17"/>
      <c r="BNP55" s="17"/>
      <c r="BNQ55" s="17"/>
      <c r="BNR55" s="17"/>
      <c r="BNS55" s="17"/>
      <c r="BNT55" s="17"/>
      <c r="BNU55" s="17"/>
      <c r="BNV55" s="17"/>
      <c r="BNW55" s="17"/>
      <c r="BNX55" s="17"/>
      <c r="BNY55" s="17"/>
      <c r="BNZ55" s="17"/>
      <c r="BOA55" s="17"/>
      <c r="BOB55" s="17"/>
      <c r="BOC55" s="17"/>
      <c r="BOD55" s="17"/>
      <c r="BOE55" s="17"/>
      <c r="BOF55" s="17"/>
      <c r="BOG55" s="17"/>
      <c r="BOH55" s="17"/>
      <c r="BOI55" s="17"/>
      <c r="BOJ55" s="17"/>
      <c r="BOK55" s="17"/>
      <c r="BOL55" s="17"/>
      <c r="BOM55" s="17"/>
      <c r="BON55" s="17"/>
      <c r="BOO55" s="17"/>
      <c r="BOP55" s="17"/>
      <c r="BOQ55" s="17"/>
      <c r="BOR55" s="17"/>
      <c r="BOS55" s="17"/>
      <c r="BOT55" s="17"/>
      <c r="BOU55" s="17"/>
      <c r="BOV55" s="17"/>
      <c r="BOW55" s="17"/>
      <c r="BOX55" s="17"/>
      <c r="BOY55" s="17"/>
      <c r="BOZ55" s="17"/>
      <c r="BPA55" s="17"/>
      <c r="BPB55" s="17"/>
      <c r="BPC55" s="17"/>
      <c r="BPD55" s="17"/>
      <c r="BPE55" s="17"/>
      <c r="BPF55" s="17"/>
      <c r="BPG55" s="17"/>
      <c r="BPH55" s="17"/>
      <c r="BPI55" s="17"/>
      <c r="BPJ55" s="17"/>
      <c r="BPK55" s="17"/>
      <c r="BPL55" s="17"/>
      <c r="BPM55" s="17"/>
      <c r="BPN55" s="17"/>
      <c r="BPO55" s="17"/>
      <c r="BPP55" s="17"/>
      <c r="BPQ55" s="17"/>
      <c r="BPR55" s="17"/>
      <c r="BPS55" s="17"/>
      <c r="BPT55" s="17"/>
      <c r="BPU55" s="17"/>
      <c r="BPV55" s="17"/>
      <c r="BPW55" s="17"/>
      <c r="BPX55" s="17"/>
      <c r="BPY55" s="17"/>
      <c r="BPZ55" s="17"/>
      <c r="BQA55" s="17"/>
      <c r="BQB55" s="17"/>
      <c r="BQC55" s="17"/>
      <c r="BQD55" s="17"/>
      <c r="BQE55" s="17"/>
      <c r="BQF55" s="17"/>
      <c r="BQG55" s="17"/>
      <c r="BQH55" s="17"/>
      <c r="BQI55" s="17"/>
      <c r="BQJ55" s="17"/>
      <c r="BQK55" s="17"/>
      <c r="BQL55" s="17"/>
      <c r="BQM55" s="17"/>
      <c r="BQN55" s="17"/>
      <c r="BQO55" s="17"/>
      <c r="BQP55" s="17"/>
      <c r="BQQ55" s="17"/>
      <c r="BQR55" s="17"/>
      <c r="BQS55" s="17"/>
      <c r="BQT55" s="17"/>
      <c r="BQU55" s="17"/>
      <c r="BQV55" s="17"/>
      <c r="BQW55" s="17"/>
      <c r="BQX55" s="17"/>
      <c r="BQY55" s="17"/>
      <c r="BQZ55" s="17"/>
      <c r="BRA55" s="17"/>
      <c r="BRB55" s="17"/>
      <c r="BRC55" s="17"/>
      <c r="BRD55" s="17"/>
      <c r="BRE55" s="17"/>
      <c r="BRF55" s="17"/>
      <c r="BRG55" s="17"/>
      <c r="BRH55" s="17"/>
      <c r="BRI55" s="17"/>
      <c r="BRJ55" s="17"/>
      <c r="BRK55" s="17"/>
      <c r="BRL55" s="17"/>
      <c r="BRM55" s="17"/>
      <c r="BRN55" s="17"/>
      <c r="BRO55" s="17"/>
      <c r="BRP55" s="17"/>
      <c r="BRQ55" s="17"/>
      <c r="BRR55" s="17"/>
      <c r="BRS55" s="17"/>
      <c r="BRT55" s="17"/>
      <c r="BRU55" s="17"/>
      <c r="BRV55" s="17"/>
      <c r="BRW55" s="17"/>
      <c r="BRX55" s="17"/>
      <c r="BRY55" s="17"/>
      <c r="BRZ55" s="17"/>
      <c r="BSA55" s="17"/>
      <c r="BSB55" s="17"/>
      <c r="BSC55" s="17"/>
      <c r="BSD55" s="17"/>
      <c r="BSE55" s="17"/>
      <c r="BSF55" s="17"/>
      <c r="BSG55" s="17"/>
      <c r="BSH55" s="17"/>
      <c r="BSI55" s="17"/>
      <c r="BSJ55" s="17"/>
      <c r="BSK55" s="17"/>
      <c r="BSL55" s="17"/>
      <c r="BSM55" s="17"/>
      <c r="BSN55" s="17"/>
      <c r="BSO55" s="17"/>
      <c r="BSP55" s="17"/>
      <c r="BSQ55" s="17"/>
      <c r="BSR55" s="17"/>
      <c r="BSS55" s="17"/>
      <c r="BST55" s="17"/>
      <c r="BSU55" s="17"/>
      <c r="BSV55" s="17"/>
      <c r="BSW55" s="17"/>
      <c r="BSX55" s="17"/>
      <c r="BSY55" s="17"/>
      <c r="BSZ55" s="17"/>
      <c r="BTA55" s="17"/>
      <c r="BTB55" s="17"/>
      <c r="BTC55" s="17"/>
      <c r="BTD55" s="17"/>
      <c r="BTE55" s="17"/>
      <c r="BTF55" s="17"/>
      <c r="BTG55" s="17"/>
      <c r="BTH55" s="17"/>
      <c r="BTI55" s="17"/>
      <c r="BTJ55" s="17"/>
      <c r="BTK55" s="17"/>
      <c r="BTL55" s="17"/>
      <c r="BTM55" s="17"/>
      <c r="BTN55" s="17"/>
      <c r="BTO55" s="17"/>
      <c r="BTP55" s="17"/>
      <c r="BTQ55" s="17"/>
      <c r="BTR55" s="17"/>
      <c r="BTS55" s="17"/>
      <c r="BTT55" s="17"/>
      <c r="BTU55" s="17"/>
      <c r="BTV55" s="17"/>
      <c r="BTW55" s="17"/>
      <c r="BTX55" s="17"/>
      <c r="BTY55" s="17"/>
      <c r="BTZ55" s="17"/>
      <c r="BUA55" s="17"/>
      <c r="BUB55" s="17"/>
      <c r="BUC55" s="17"/>
      <c r="BUD55" s="17"/>
      <c r="BUE55" s="17"/>
      <c r="BUF55" s="17"/>
      <c r="BUG55" s="17"/>
      <c r="BUH55" s="17"/>
      <c r="BUI55" s="17"/>
      <c r="BUJ55" s="17"/>
      <c r="BUK55" s="17"/>
      <c r="BUL55" s="17"/>
      <c r="BUM55" s="17"/>
      <c r="BUN55" s="17"/>
      <c r="BUO55" s="17"/>
      <c r="BUP55" s="17"/>
      <c r="BUQ55" s="17"/>
      <c r="BUR55" s="17"/>
      <c r="BUS55" s="17"/>
      <c r="BUT55" s="17"/>
      <c r="BUU55" s="17"/>
      <c r="BUV55" s="17"/>
      <c r="BUW55" s="17"/>
      <c r="BUX55" s="17"/>
      <c r="BUY55" s="17"/>
      <c r="BUZ55" s="17"/>
      <c r="BVA55" s="17"/>
      <c r="BVB55" s="17"/>
      <c r="BVC55" s="17"/>
      <c r="BVD55" s="17"/>
      <c r="BVE55" s="17"/>
      <c r="BVF55" s="17"/>
      <c r="BVG55" s="17"/>
      <c r="BVH55" s="17"/>
      <c r="BVI55" s="17"/>
      <c r="BVJ55" s="17"/>
      <c r="BVK55" s="17"/>
      <c r="BVL55" s="17"/>
      <c r="BVM55" s="17"/>
      <c r="BVN55" s="17"/>
      <c r="BVO55" s="17"/>
      <c r="BVP55" s="17"/>
      <c r="BVQ55" s="17"/>
      <c r="BVR55" s="17"/>
      <c r="BVS55" s="17"/>
      <c r="BVT55" s="17"/>
      <c r="BVU55" s="17"/>
      <c r="BVV55" s="17"/>
      <c r="BVW55" s="17"/>
      <c r="BVX55" s="17"/>
      <c r="BVY55" s="17"/>
      <c r="BVZ55" s="17"/>
      <c r="BWA55" s="17"/>
      <c r="BWB55" s="17"/>
      <c r="BWC55" s="17"/>
      <c r="BWD55" s="17"/>
      <c r="BWE55" s="17"/>
      <c r="BWF55" s="17"/>
      <c r="BWG55" s="17"/>
      <c r="BWH55" s="17"/>
      <c r="BWI55" s="17"/>
      <c r="BWJ55" s="17"/>
      <c r="BWK55" s="17"/>
      <c r="BWL55" s="17"/>
      <c r="BWM55" s="17"/>
      <c r="BWN55" s="17"/>
      <c r="BWO55" s="17"/>
      <c r="BWP55" s="17"/>
      <c r="BWQ55" s="17"/>
      <c r="BWR55" s="17"/>
      <c r="BWS55" s="17"/>
      <c r="BWT55" s="17"/>
      <c r="BWU55" s="17"/>
      <c r="BWV55" s="17"/>
      <c r="BWW55" s="17"/>
      <c r="BWX55" s="17"/>
      <c r="BWY55" s="17"/>
      <c r="BWZ55" s="17"/>
      <c r="BXA55" s="17"/>
      <c r="BXB55" s="17"/>
      <c r="BXC55" s="17"/>
      <c r="BXD55" s="17"/>
      <c r="BXE55" s="17"/>
      <c r="BXF55" s="17"/>
      <c r="BXG55" s="17"/>
      <c r="BXH55" s="17"/>
      <c r="BXI55" s="17"/>
      <c r="BXJ55" s="17"/>
      <c r="BXK55" s="17"/>
      <c r="BXL55" s="17"/>
      <c r="BXM55" s="17"/>
      <c r="BXN55" s="17"/>
      <c r="BXO55" s="17"/>
      <c r="BXP55" s="17"/>
      <c r="BXQ55" s="17"/>
      <c r="BXR55" s="17"/>
      <c r="BXS55" s="17"/>
      <c r="BXT55" s="17"/>
      <c r="BXU55" s="17"/>
      <c r="BXV55" s="17"/>
      <c r="BXW55" s="17"/>
      <c r="BXX55" s="17"/>
      <c r="BXY55" s="17"/>
      <c r="BXZ55" s="17"/>
      <c r="BYA55" s="17"/>
      <c r="BYB55" s="17"/>
      <c r="BYC55" s="17"/>
      <c r="BYD55" s="17"/>
      <c r="BYE55" s="17"/>
      <c r="BYF55" s="17"/>
      <c r="BYG55" s="17"/>
      <c r="BYH55" s="17"/>
      <c r="BYI55" s="17"/>
      <c r="BYJ55" s="17"/>
      <c r="BYK55" s="17"/>
      <c r="BYL55" s="17"/>
      <c r="BYM55" s="17"/>
      <c r="BYN55" s="17"/>
      <c r="BYO55" s="17"/>
      <c r="BYP55" s="17"/>
      <c r="BYQ55" s="17"/>
      <c r="BYR55" s="17"/>
      <c r="BYS55" s="17"/>
      <c r="BYT55" s="17"/>
      <c r="BYU55" s="17"/>
      <c r="BYV55" s="17"/>
      <c r="BYW55" s="17"/>
      <c r="BYX55" s="17"/>
      <c r="BYY55" s="17"/>
      <c r="BYZ55" s="17"/>
      <c r="BZA55" s="17"/>
      <c r="BZB55" s="17"/>
      <c r="BZC55" s="17"/>
      <c r="BZD55" s="17"/>
      <c r="BZE55" s="17"/>
      <c r="BZF55" s="17"/>
      <c r="BZG55" s="17"/>
      <c r="BZH55" s="17"/>
      <c r="BZI55" s="17"/>
      <c r="BZJ55" s="17"/>
      <c r="BZK55" s="17"/>
      <c r="BZL55" s="17"/>
      <c r="BZM55" s="17"/>
      <c r="BZN55" s="17"/>
      <c r="BZO55" s="17"/>
      <c r="BZP55" s="17"/>
      <c r="BZQ55" s="17"/>
      <c r="BZR55" s="17"/>
      <c r="BZS55" s="17"/>
      <c r="BZT55" s="17"/>
      <c r="BZU55" s="17"/>
      <c r="BZV55" s="17"/>
      <c r="BZW55" s="17"/>
      <c r="BZX55" s="17"/>
      <c r="BZY55" s="17"/>
      <c r="BZZ55" s="17"/>
      <c r="CAA55" s="17"/>
      <c r="CAB55" s="17"/>
      <c r="CAC55" s="17"/>
      <c r="CAD55" s="17"/>
      <c r="CAE55" s="17"/>
      <c r="CAF55" s="17"/>
      <c r="CAG55" s="17"/>
      <c r="CAH55" s="17"/>
      <c r="CAI55" s="17"/>
      <c r="CAJ55" s="17"/>
      <c r="CAK55" s="17"/>
      <c r="CAL55" s="17"/>
      <c r="CAM55" s="17"/>
      <c r="CAN55" s="17"/>
      <c r="CAO55" s="17"/>
      <c r="CAP55" s="17"/>
      <c r="CAQ55" s="17"/>
      <c r="CAR55" s="17"/>
      <c r="CAS55" s="17"/>
      <c r="CAT55" s="17"/>
      <c r="CAU55" s="17"/>
      <c r="CAV55" s="17"/>
      <c r="CAW55" s="17"/>
      <c r="CAX55" s="17"/>
      <c r="CAY55" s="17"/>
      <c r="CAZ55" s="17"/>
      <c r="CBA55" s="17"/>
      <c r="CBB55" s="17"/>
      <c r="CBC55" s="17"/>
      <c r="CBD55" s="17"/>
      <c r="CBE55" s="17"/>
      <c r="CBF55" s="17"/>
      <c r="CBG55" s="17"/>
      <c r="CBH55" s="17"/>
      <c r="CBI55" s="17"/>
      <c r="CBJ55" s="17"/>
      <c r="CBK55" s="17"/>
      <c r="CBL55" s="17"/>
      <c r="CBM55" s="17"/>
      <c r="CBN55" s="17"/>
      <c r="CBO55" s="17"/>
      <c r="CBP55" s="17"/>
      <c r="CBQ55" s="17"/>
      <c r="CBR55" s="17"/>
      <c r="CBS55" s="17"/>
      <c r="CBT55" s="17"/>
      <c r="CBU55" s="17"/>
      <c r="CBV55" s="17"/>
      <c r="CBW55" s="17"/>
      <c r="CBX55" s="17"/>
      <c r="CBY55" s="17"/>
      <c r="CBZ55" s="17"/>
      <c r="CCA55" s="17"/>
      <c r="CCB55" s="17"/>
      <c r="CCC55" s="17"/>
      <c r="CCD55" s="17"/>
      <c r="CCE55" s="17"/>
      <c r="CCF55" s="17"/>
      <c r="CCG55" s="17"/>
      <c r="CCH55" s="17"/>
      <c r="CCI55" s="17"/>
      <c r="CCJ55" s="17"/>
      <c r="CCK55" s="17"/>
      <c r="CCL55" s="17"/>
      <c r="CCM55" s="17"/>
      <c r="CCN55" s="17"/>
      <c r="CCO55" s="17"/>
      <c r="CCP55" s="17"/>
      <c r="CCQ55" s="17"/>
      <c r="CCR55" s="17"/>
      <c r="CCS55" s="17"/>
      <c r="CCT55" s="17"/>
      <c r="CCU55" s="17"/>
      <c r="CCV55" s="17"/>
      <c r="CCW55" s="17"/>
      <c r="CCX55" s="17"/>
      <c r="CCY55" s="17"/>
      <c r="CCZ55" s="17"/>
      <c r="CDA55" s="17"/>
      <c r="CDB55" s="17"/>
      <c r="CDC55" s="17"/>
      <c r="CDD55" s="17"/>
      <c r="CDE55" s="17"/>
      <c r="CDF55" s="17"/>
      <c r="CDG55" s="17"/>
      <c r="CDH55" s="17"/>
      <c r="CDI55" s="17"/>
      <c r="CDJ55" s="17"/>
      <c r="CDK55" s="17"/>
      <c r="CDL55" s="17"/>
      <c r="CDM55" s="17"/>
      <c r="CDN55" s="17"/>
      <c r="CDO55" s="17"/>
      <c r="CDP55" s="17"/>
      <c r="CDQ55" s="17"/>
      <c r="CDR55" s="17"/>
      <c r="CDS55" s="17"/>
      <c r="CDT55" s="17"/>
      <c r="CDU55" s="17"/>
    </row>
    <row r="56">
      <c r="A56" s="14" t="s">
        <v>2744</v>
      </c>
      <c r="B56" s="14" t="s">
        <v>3187</v>
      </c>
      <c r="C56" s="14" t="s">
        <v>2614</v>
      </c>
      <c r="D56" s="14" t="s">
        <v>2615</v>
      </c>
      <c r="E56" s="14" t="s">
        <v>3188</v>
      </c>
      <c r="F56" s="14" t="s">
        <v>2835</v>
      </c>
      <c r="I56" s="14" t="s">
        <v>3189</v>
      </c>
      <c r="J56" s="14" t="s">
        <v>2618</v>
      </c>
      <c r="K56" s="14" t="s">
        <v>2619</v>
      </c>
      <c r="L56" s="14" t="s">
        <v>2658</v>
      </c>
      <c r="M56" s="16">
        <v>1.0</v>
      </c>
      <c r="N56" s="14" t="s">
        <v>2690</v>
      </c>
      <c r="O56" s="14" t="s">
        <v>2690</v>
      </c>
      <c r="P56" s="14" t="s">
        <v>2690</v>
      </c>
      <c r="Q56" s="16">
        <v>11.0</v>
      </c>
      <c r="R56" s="16">
        <v>4103472.0</v>
      </c>
      <c r="S56" s="16">
        <v>4103472.0</v>
      </c>
      <c r="T56" s="14" t="s">
        <v>2622</v>
      </c>
      <c r="U56" s="14" t="s">
        <v>2621</v>
      </c>
      <c r="V56" s="14" t="s">
        <v>3190</v>
      </c>
      <c r="W56" s="14" t="s">
        <v>3191</v>
      </c>
      <c r="X56" s="16">
        <v>0.34</v>
      </c>
      <c r="Y56" s="17"/>
      <c r="Z56" s="16">
        <v>19.0</v>
      </c>
      <c r="AA56" s="16">
        <v>37.0</v>
      </c>
      <c r="AB56" s="17"/>
      <c r="AC56" s="16">
        <v>69.0</v>
      </c>
      <c r="AD56" s="16">
        <v>1901.0</v>
      </c>
      <c r="AE56" s="22">
        <v>45516.0</v>
      </c>
      <c r="AF56" s="17"/>
      <c r="AG56" s="17"/>
      <c r="AH56" s="17"/>
      <c r="AI56" s="17"/>
      <c r="AJ56" s="17"/>
      <c r="AK56" s="17"/>
      <c r="AL56" s="16">
        <v>66.0</v>
      </c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4" t="s">
        <v>2625</v>
      </c>
      <c r="BB56" s="17"/>
      <c r="BC56" s="17"/>
      <c r="BD56" s="17"/>
      <c r="BE56" s="17"/>
      <c r="BF56" s="14" t="s">
        <v>2574</v>
      </c>
      <c r="BG56" s="16">
        <v>1.0</v>
      </c>
      <c r="BH56" s="14" t="s">
        <v>1447</v>
      </c>
      <c r="BI56" s="14" t="s">
        <v>2565</v>
      </c>
      <c r="BJ56" s="14" t="s">
        <v>2566</v>
      </c>
      <c r="BK56" s="17"/>
      <c r="BL56" s="17"/>
      <c r="BM56" s="16">
        <v>63.5333333</v>
      </c>
      <c r="BN56" s="17"/>
      <c r="BO56" s="17"/>
      <c r="BP56" s="17"/>
      <c r="BQ56" s="17"/>
      <c r="BR56" s="17"/>
      <c r="BS56" s="16">
        <v>0.4682</v>
      </c>
      <c r="BT56" s="16">
        <v>126.80409</v>
      </c>
      <c r="BU56" s="14" t="s">
        <v>2567</v>
      </c>
      <c r="BV56" s="14" t="s">
        <v>3192</v>
      </c>
      <c r="BW56" s="14" t="s">
        <v>2922</v>
      </c>
      <c r="BX56" s="16">
        <v>18.0</v>
      </c>
      <c r="BY56" s="14" t="s">
        <v>2625</v>
      </c>
      <c r="BZ56" s="16">
        <v>3857.0</v>
      </c>
      <c r="CA56" s="16">
        <v>-24159.0</v>
      </c>
      <c r="CB56" s="16">
        <v>0.0</v>
      </c>
      <c r="CC56" s="17"/>
      <c r="CD56" s="17"/>
      <c r="CE56" s="16">
        <v>126.80409</v>
      </c>
      <c r="CF56" s="14" t="s">
        <v>2572</v>
      </c>
      <c r="CG56" s="14" t="s">
        <v>2704</v>
      </c>
      <c r="CH56" s="19">
        <v>41263.0</v>
      </c>
      <c r="CI56" s="14" t="s">
        <v>2573</v>
      </c>
      <c r="CJ56" s="17"/>
      <c r="CK56" s="14" t="s">
        <v>2574</v>
      </c>
      <c r="CL56" s="14" t="s">
        <v>3193</v>
      </c>
      <c r="CM56" s="20">
        <v>2494667.0</v>
      </c>
      <c r="CN56" s="14" t="s">
        <v>3193</v>
      </c>
      <c r="CO56" s="14" t="s">
        <v>2563</v>
      </c>
      <c r="CP56" s="14" t="s">
        <v>2563</v>
      </c>
      <c r="CQ56" s="17"/>
      <c r="CR56" s="17"/>
      <c r="CS56" s="14" t="s">
        <v>2563</v>
      </c>
      <c r="CT56" s="14" t="s">
        <v>3194</v>
      </c>
      <c r="CU56" s="14" t="s">
        <v>2577</v>
      </c>
      <c r="CV56" s="14" t="s">
        <v>2706</v>
      </c>
      <c r="CW56" s="14" t="s">
        <v>3132</v>
      </c>
      <c r="CX56" s="14" t="s">
        <v>2580</v>
      </c>
      <c r="CY56" s="16">
        <v>72.8539961</v>
      </c>
      <c r="CZ56" s="14" t="s">
        <v>2707</v>
      </c>
      <c r="DB56" s="14" t="s">
        <v>2563</v>
      </c>
      <c r="DC56" s="14" t="s">
        <v>2708</v>
      </c>
      <c r="DD56" s="14" t="s">
        <v>2625</v>
      </c>
      <c r="DE56" s="14" t="s">
        <v>2574</v>
      </c>
      <c r="DF56" s="14" t="s">
        <v>2563</v>
      </c>
      <c r="DG56" s="14" t="s">
        <v>3164</v>
      </c>
      <c r="DH56" s="14" t="s">
        <v>3165</v>
      </c>
      <c r="DI56" s="14" t="s">
        <v>3195</v>
      </c>
      <c r="DJ56" s="14" t="s">
        <v>2755</v>
      </c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  <c r="KL56" s="17"/>
      <c r="KM56" s="17"/>
      <c r="KN56" s="17"/>
      <c r="KO56" s="17"/>
      <c r="KP56" s="17"/>
      <c r="KQ56" s="17"/>
      <c r="KR56" s="17"/>
      <c r="KS56" s="17"/>
      <c r="KT56" s="17"/>
      <c r="KU56" s="17"/>
      <c r="KV56" s="17"/>
      <c r="KW56" s="17"/>
      <c r="KX56" s="17"/>
      <c r="KY56" s="17"/>
      <c r="KZ56" s="17"/>
      <c r="LA56" s="17"/>
      <c r="LB56" s="17"/>
      <c r="LC56" s="17"/>
      <c r="LD56" s="17"/>
      <c r="LE56" s="17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17"/>
      <c r="LS56" s="17"/>
      <c r="LT56" s="17"/>
      <c r="LU56" s="17"/>
      <c r="LV56" s="17"/>
      <c r="LW56" s="17"/>
      <c r="LX56" s="17"/>
      <c r="LY56" s="17"/>
      <c r="LZ56" s="17"/>
      <c r="MA56" s="17"/>
      <c r="MB56" s="17"/>
      <c r="MC56" s="17"/>
      <c r="MD56" s="17"/>
      <c r="ME56" s="17"/>
      <c r="MF56" s="17"/>
      <c r="MG56" s="17"/>
      <c r="MH56" s="17"/>
      <c r="MI56" s="17"/>
      <c r="MJ56" s="17"/>
      <c r="MK56" s="17"/>
      <c r="ML56" s="17"/>
      <c r="MM56" s="17"/>
      <c r="MN56" s="17"/>
      <c r="MO56" s="17"/>
      <c r="MP56" s="17"/>
      <c r="MQ56" s="17"/>
      <c r="MR56" s="17"/>
      <c r="MS56" s="17"/>
      <c r="MT56" s="17"/>
      <c r="MU56" s="17"/>
      <c r="MV56" s="17"/>
      <c r="MW56" s="17"/>
      <c r="MX56" s="17"/>
      <c r="MY56" s="17"/>
      <c r="MZ56" s="17"/>
      <c r="NA56" s="17"/>
      <c r="NB56" s="17"/>
      <c r="NC56" s="17"/>
      <c r="ND56" s="17"/>
      <c r="NE56" s="17"/>
      <c r="NF56" s="17"/>
      <c r="NG56" s="17"/>
      <c r="NH56" s="17"/>
      <c r="NI56" s="17"/>
      <c r="NJ56" s="17"/>
      <c r="NK56" s="17"/>
      <c r="NL56" s="17"/>
      <c r="NM56" s="17"/>
      <c r="NN56" s="17"/>
      <c r="NO56" s="17"/>
      <c r="NP56" s="17"/>
      <c r="NQ56" s="17"/>
      <c r="NR56" s="17"/>
      <c r="NS56" s="17"/>
      <c r="NT56" s="17"/>
      <c r="NU56" s="17"/>
      <c r="NV56" s="17"/>
      <c r="NW56" s="17"/>
      <c r="NX56" s="17"/>
      <c r="NY56" s="17"/>
      <c r="NZ56" s="17"/>
      <c r="OA56" s="17"/>
      <c r="OB56" s="17"/>
      <c r="OC56" s="17"/>
      <c r="OD56" s="17"/>
      <c r="OE56" s="17"/>
      <c r="OF56" s="17"/>
      <c r="OG56" s="17"/>
      <c r="OH56" s="17"/>
      <c r="OI56" s="17"/>
      <c r="OJ56" s="17"/>
      <c r="OK56" s="17"/>
      <c r="OL56" s="17"/>
      <c r="OM56" s="17"/>
      <c r="ON56" s="17"/>
      <c r="OO56" s="17"/>
      <c r="OP56" s="17"/>
      <c r="OQ56" s="17"/>
      <c r="OR56" s="17"/>
      <c r="OS56" s="17"/>
      <c r="OT56" s="17"/>
      <c r="OU56" s="17"/>
      <c r="OV56" s="17"/>
      <c r="OW56" s="17"/>
      <c r="OX56" s="17"/>
      <c r="OY56" s="17"/>
      <c r="OZ56" s="17"/>
      <c r="PA56" s="17"/>
      <c r="PB56" s="17"/>
      <c r="PC56" s="17"/>
      <c r="PD56" s="17"/>
      <c r="PE56" s="17"/>
      <c r="PF56" s="17"/>
      <c r="PG56" s="17"/>
      <c r="PH56" s="17"/>
      <c r="PI56" s="17"/>
      <c r="PJ56" s="17"/>
      <c r="PK56" s="17"/>
      <c r="PL56" s="17"/>
      <c r="PM56" s="17"/>
      <c r="PN56" s="17"/>
      <c r="PO56" s="17"/>
      <c r="PP56" s="17"/>
      <c r="PQ56" s="17"/>
      <c r="PR56" s="17"/>
      <c r="PS56" s="17"/>
      <c r="PT56" s="17"/>
      <c r="PU56" s="17"/>
      <c r="PV56" s="17"/>
      <c r="PW56" s="17"/>
      <c r="PX56" s="17"/>
      <c r="PY56" s="17"/>
      <c r="PZ56" s="17"/>
      <c r="QA56" s="17"/>
      <c r="QB56" s="17"/>
      <c r="QC56" s="17"/>
      <c r="QD56" s="17"/>
      <c r="QE56" s="17"/>
      <c r="QF56" s="17"/>
      <c r="QG56" s="17"/>
      <c r="QH56" s="17"/>
      <c r="QI56" s="17"/>
      <c r="QJ56" s="17"/>
      <c r="QK56" s="17"/>
      <c r="QL56" s="17"/>
      <c r="QM56" s="17"/>
      <c r="QN56" s="17"/>
      <c r="QO56" s="17"/>
      <c r="QP56" s="17"/>
      <c r="QQ56" s="17"/>
      <c r="QR56" s="17"/>
      <c r="QS56" s="17"/>
      <c r="QT56" s="17"/>
      <c r="QU56" s="16">
        <v>9.0</v>
      </c>
      <c r="QV56" s="16">
        <v>4.0</v>
      </c>
      <c r="QW56" s="16">
        <v>20.0</v>
      </c>
      <c r="QX56" s="17"/>
      <c r="QY56" s="17"/>
      <c r="QZ56" s="17"/>
      <c r="RA56" s="17"/>
      <c r="RB56" s="17"/>
      <c r="RC56" s="17"/>
      <c r="RD56" s="17"/>
      <c r="RE56" s="17"/>
      <c r="RF56" s="17"/>
      <c r="RG56" s="17"/>
      <c r="RH56" s="17"/>
      <c r="RI56" s="17"/>
      <c r="RJ56" s="17"/>
      <c r="RK56" s="17"/>
      <c r="RL56" s="17"/>
      <c r="RM56" s="17"/>
      <c r="RN56" s="17"/>
      <c r="RO56" s="17"/>
      <c r="RP56" s="17"/>
      <c r="RQ56" s="17"/>
      <c r="RR56" s="17"/>
      <c r="RS56" s="17"/>
      <c r="RT56" s="17"/>
      <c r="RU56" s="17"/>
      <c r="RV56" s="17"/>
      <c r="RW56" s="17"/>
      <c r="RX56" s="17"/>
      <c r="RY56" s="17"/>
      <c r="RZ56" s="17"/>
      <c r="SA56" s="17"/>
      <c r="SB56" s="17"/>
      <c r="SC56" s="17"/>
      <c r="SD56" s="17"/>
      <c r="SE56" s="17"/>
      <c r="SF56" s="17"/>
      <c r="SG56" s="17"/>
      <c r="SH56" s="17"/>
      <c r="SI56" s="17"/>
      <c r="SJ56" s="17"/>
      <c r="SK56" s="17"/>
      <c r="SL56" s="17"/>
      <c r="SM56" s="17"/>
      <c r="SN56" s="17"/>
      <c r="SO56" s="17"/>
      <c r="SP56" s="17"/>
      <c r="SQ56" s="17"/>
      <c r="SR56" s="17"/>
      <c r="SS56" s="17"/>
      <c r="ST56" s="17"/>
      <c r="SU56" s="17"/>
      <c r="SV56" s="17"/>
      <c r="SW56" s="17"/>
      <c r="SX56" s="17"/>
      <c r="SY56" s="17"/>
      <c r="SZ56" s="17"/>
      <c r="TA56" s="17"/>
      <c r="TB56" s="17"/>
      <c r="TC56" s="17"/>
      <c r="TD56" s="17"/>
      <c r="TE56" s="17"/>
      <c r="TF56" s="17"/>
      <c r="TG56" s="17"/>
      <c r="TH56" s="17"/>
      <c r="TI56" s="17"/>
      <c r="TJ56" s="17"/>
      <c r="TK56" s="17"/>
      <c r="TL56" s="17"/>
      <c r="TM56" s="17"/>
      <c r="TN56" s="17"/>
      <c r="TO56" s="17"/>
      <c r="TP56" s="17"/>
      <c r="TQ56" s="17"/>
      <c r="TR56" s="17"/>
      <c r="TS56" s="17"/>
      <c r="TT56" s="17"/>
      <c r="TU56" s="17"/>
      <c r="TV56" s="17"/>
      <c r="TW56" s="17"/>
      <c r="TX56" s="17"/>
      <c r="TY56" s="17"/>
      <c r="TZ56" s="17"/>
      <c r="UA56" s="17"/>
      <c r="UB56" s="17"/>
      <c r="UC56" s="17"/>
      <c r="UD56" s="17"/>
      <c r="UE56" s="17"/>
      <c r="UF56" s="17"/>
      <c r="UG56" s="17"/>
      <c r="UH56" s="17"/>
      <c r="UI56" s="17"/>
      <c r="UJ56" s="17"/>
      <c r="UK56" s="17"/>
      <c r="UL56" s="17"/>
      <c r="UM56" s="17"/>
      <c r="UN56" s="17"/>
      <c r="UO56" s="17"/>
      <c r="UP56" s="17"/>
      <c r="UQ56" s="17"/>
      <c r="UR56" s="17"/>
      <c r="US56" s="17"/>
      <c r="UT56" s="17"/>
      <c r="UU56" s="17"/>
      <c r="UV56" s="17"/>
      <c r="UW56" s="17"/>
      <c r="UX56" s="17"/>
      <c r="UY56" s="17"/>
      <c r="UZ56" s="17"/>
      <c r="VA56" s="17"/>
      <c r="VB56" s="17"/>
      <c r="VC56" s="17"/>
      <c r="VD56" s="17"/>
      <c r="VE56" s="17"/>
      <c r="VF56" s="17"/>
      <c r="VG56" s="17"/>
      <c r="VH56" s="17"/>
      <c r="VI56" s="17"/>
      <c r="VJ56" s="17"/>
      <c r="VK56" s="17"/>
      <c r="VL56" s="17"/>
      <c r="VM56" s="17"/>
      <c r="VN56" s="17"/>
      <c r="VO56" s="17"/>
      <c r="VP56" s="17"/>
      <c r="VQ56" s="17"/>
      <c r="VR56" s="17"/>
      <c r="VS56" s="17"/>
      <c r="VT56" s="17"/>
      <c r="VU56" s="17"/>
      <c r="VV56" s="17"/>
      <c r="VW56" s="17"/>
      <c r="VX56" s="17"/>
      <c r="VY56" s="17"/>
      <c r="VZ56" s="17"/>
      <c r="WA56" s="17"/>
      <c r="WB56" s="17"/>
      <c r="WC56" s="17"/>
      <c r="WD56" s="17"/>
      <c r="WE56" s="17"/>
      <c r="WF56" s="17"/>
      <c r="WG56" s="17"/>
      <c r="WH56" s="17"/>
      <c r="WI56" s="17"/>
      <c r="WJ56" s="17"/>
      <c r="WK56" s="17"/>
      <c r="WL56" s="17"/>
      <c r="WM56" s="17"/>
      <c r="WN56" s="17"/>
      <c r="WO56" s="17"/>
      <c r="WP56" s="17"/>
      <c r="WQ56" s="17"/>
      <c r="WR56" s="17"/>
      <c r="WS56" s="17"/>
      <c r="WT56" s="17"/>
      <c r="WU56" s="17"/>
      <c r="WV56" s="17"/>
      <c r="WW56" s="17"/>
      <c r="WX56" s="17"/>
      <c r="WY56" s="17"/>
      <c r="WZ56" s="17"/>
      <c r="XA56" s="17"/>
      <c r="XB56" s="17"/>
      <c r="XC56" s="17"/>
      <c r="XD56" s="17"/>
      <c r="XE56" s="17"/>
      <c r="XF56" s="17"/>
      <c r="XG56" s="17"/>
      <c r="XH56" s="17"/>
      <c r="XI56" s="17"/>
      <c r="XJ56" s="17"/>
      <c r="XK56" s="17"/>
      <c r="XL56" s="17"/>
      <c r="XM56" s="17"/>
      <c r="XN56" s="17"/>
      <c r="XO56" s="17"/>
      <c r="XP56" s="17"/>
      <c r="XQ56" s="17"/>
      <c r="XR56" s="17"/>
      <c r="XS56" s="17"/>
      <c r="XT56" s="17"/>
      <c r="XU56" s="17"/>
      <c r="XV56" s="17"/>
      <c r="XW56" s="17"/>
      <c r="XX56" s="17"/>
      <c r="XY56" s="17"/>
      <c r="XZ56" s="17"/>
      <c r="YA56" s="17"/>
      <c r="YB56" s="17"/>
      <c r="YC56" s="17"/>
      <c r="YD56" s="17"/>
      <c r="YE56" s="17"/>
      <c r="YF56" s="17"/>
      <c r="YG56" s="17"/>
      <c r="YH56" s="17"/>
      <c r="YI56" s="17"/>
      <c r="YJ56" s="17"/>
      <c r="YK56" s="17"/>
      <c r="YL56" s="17"/>
      <c r="YM56" s="17"/>
      <c r="YN56" s="17"/>
      <c r="YO56" s="17"/>
      <c r="YP56" s="17"/>
      <c r="YQ56" s="17"/>
      <c r="YR56" s="17"/>
      <c r="YS56" s="17"/>
      <c r="YT56" s="17"/>
      <c r="YU56" s="17"/>
      <c r="YV56" s="17"/>
      <c r="YW56" s="17"/>
      <c r="YX56" s="17"/>
      <c r="YY56" s="17"/>
      <c r="YZ56" s="17"/>
      <c r="ZA56" s="17"/>
      <c r="ZB56" s="17"/>
      <c r="ZC56" s="17"/>
      <c r="ZD56" s="17"/>
      <c r="ZE56" s="17"/>
      <c r="ZF56" s="17"/>
      <c r="ZG56" s="17"/>
      <c r="ZH56" s="17"/>
      <c r="ZI56" s="17"/>
      <c r="ZJ56" s="17"/>
      <c r="ZK56" s="17"/>
      <c r="ZL56" s="17"/>
      <c r="ZM56" s="17"/>
      <c r="ZN56" s="17"/>
      <c r="ZO56" s="17"/>
      <c r="ZP56" s="17"/>
      <c r="ZQ56" s="17"/>
      <c r="ZR56" s="17"/>
      <c r="ZS56" s="17"/>
      <c r="ZT56" s="17"/>
      <c r="ZU56" s="17"/>
      <c r="ZV56" s="17"/>
      <c r="ZW56" s="17"/>
      <c r="ZX56" s="17"/>
      <c r="ZY56" s="17"/>
      <c r="ZZ56" s="17"/>
      <c r="AAA56" s="17"/>
      <c r="AAB56" s="17"/>
      <c r="AAC56" s="17"/>
      <c r="AAD56" s="17"/>
      <c r="AAE56" s="17"/>
      <c r="AAF56" s="17"/>
      <c r="AAG56" s="17"/>
      <c r="AAH56" s="17"/>
      <c r="AAI56" s="17"/>
      <c r="AAJ56" s="17"/>
      <c r="AAK56" s="17"/>
      <c r="AAL56" s="17"/>
      <c r="AAM56" s="17"/>
      <c r="AAN56" s="17"/>
      <c r="AAO56" s="17"/>
      <c r="AAP56" s="17"/>
      <c r="AAQ56" s="17"/>
      <c r="AAR56" s="17"/>
      <c r="AAS56" s="17"/>
      <c r="AAT56" s="17"/>
      <c r="AAU56" s="17"/>
      <c r="AAV56" s="17"/>
      <c r="AAW56" s="17"/>
      <c r="AAX56" s="17"/>
      <c r="AAY56" s="17"/>
      <c r="AAZ56" s="17"/>
      <c r="ABA56" s="17"/>
      <c r="ABB56" s="17"/>
      <c r="ABC56" s="17"/>
      <c r="ABD56" s="17"/>
      <c r="ABE56" s="17"/>
      <c r="ABF56" s="17"/>
      <c r="ABG56" s="17"/>
      <c r="ABH56" s="17"/>
      <c r="ABI56" s="17"/>
      <c r="ABJ56" s="17"/>
      <c r="ABK56" s="17"/>
      <c r="ABL56" s="17"/>
      <c r="ABM56" s="17"/>
      <c r="ABN56" s="17"/>
      <c r="ABO56" s="17"/>
      <c r="ABP56" s="17"/>
      <c r="ABQ56" s="17"/>
      <c r="ABR56" s="17"/>
      <c r="ABS56" s="17"/>
      <c r="ABT56" s="17"/>
      <c r="ABU56" s="17"/>
      <c r="ABV56" s="17"/>
      <c r="ABW56" s="17"/>
      <c r="ABX56" s="17"/>
      <c r="ABY56" s="17"/>
      <c r="ABZ56" s="17"/>
      <c r="ACA56" s="17"/>
      <c r="ACB56" s="17"/>
      <c r="ACC56" s="17"/>
      <c r="ACD56" s="17"/>
      <c r="ACE56" s="17"/>
      <c r="ACF56" s="17"/>
      <c r="ACG56" s="17"/>
      <c r="ACH56" s="17"/>
      <c r="ACI56" s="17"/>
      <c r="ACJ56" s="17"/>
      <c r="ACK56" s="17"/>
      <c r="ACL56" s="17"/>
      <c r="ACM56" s="17"/>
      <c r="ACN56" s="17"/>
      <c r="ACO56" s="17"/>
      <c r="ACP56" s="17"/>
      <c r="ACQ56" s="17"/>
      <c r="ACR56" s="17"/>
      <c r="ACS56" s="17"/>
      <c r="ACT56" s="17"/>
      <c r="ACU56" s="17"/>
      <c r="ACV56" s="17"/>
      <c r="ACW56" s="17"/>
      <c r="ACX56" s="17"/>
      <c r="ACY56" s="17"/>
      <c r="ACZ56" s="17"/>
      <c r="ADA56" s="17"/>
      <c r="ADB56" s="17"/>
      <c r="ADC56" s="17"/>
      <c r="ADD56" s="17"/>
      <c r="ADE56" s="17"/>
      <c r="ADF56" s="17"/>
      <c r="ADG56" s="17"/>
      <c r="ADH56" s="17"/>
      <c r="ADI56" s="17"/>
      <c r="ADJ56" s="17"/>
      <c r="ADK56" s="17"/>
      <c r="ADL56" s="17"/>
      <c r="ADM56" s="17"/>
      <c r="ADN56" s="17"/>
      <c r="ADO56" s="17"/>
      <c r="ADP56" s="17"/>
      <c r="ADQ56" s="17"/>
      <c r="ADR56" s="17"/>
      <c r="ADS56" s="17"/>
      <c r="ADT56" s="17"/>
      <c r="ADU56" s="17"/>
      <c r="ADV56" s="17"/>
      <c r="ADW56" s="17"/>
      <c r="ADX56" s="17"/>
      <c r="ADY56" s="17"/>
      <c r="ADZ56" s="17"/>
      <c r="AEA56" s="17"/>
      <c r="AEB56" s="17"/>
      <c r="AEC56" s="17"/>
      <c r="AED56" s="17"/>
      <c r="AEE56" s="17"/>
      <c r="AEF56" s="17"/>
      <c r="AEG56" s="17"/>
      <c r="AEH56" s="17"/>
      <c r="AEI56" s="17"/>
      <c r="AEJ56" s="17"/>
      <c r="AEK56" s="17"/>
      <c r="AEL56" s="17"/>
      <c r="AEM56" s="17"/>
      <c r="AEN56" s="17"/>
      <c r="AEO56" s="17"/>
      <c r="AEP56" s="17"/>
      <c r="AEQ56" s="17"/>
      <c r="AER56" s="17"/>
      <c r="AES56" s="17"/>
      <c r="AET56" s="17"/>
      <c r="AEU56" s="17"/>
      <c r="AEV56" s="17"/>
      <c r="AEW56" s="17"/>
      <c r="AEX56" s="17"/>
      <c r="AEY56" s="17"/>
      <c r="AEZ56" s="17"/>
      <c r="AFA56" s="17"/>
      <c r="AFB56" s="17"/>
      <c r="AFC56" s="17"/>
      <c r="AFD56" s="17"/>
      <c r="AFE56" s="17"/>
      <c r="AFF56" s="17"/>
      <c r="AFG56" s="17"/>
      <c r="AFH56" s="17"/>
      <c r="AFI56" s="17"/>
      <c r="AFJ56" s="17"/>
      <c r="AFK56" s="17"/>
      <c r="AFL56" s="17"/>
      <c r="AFM56" s="17"/>
      <c r="AFN56" s="17"/>
      <c r="AFO56" s="17"/>
      <c r="AFP56" s="17"/>
      <c r="AFQ56" s="17"/>
      <c r="AFR56" s="17"/>
      <c r="AFS56" s="17"/>
      <c r="AFT56" s="17"/>
      <c r="AFU56" s="17"/>
      <c r="AFV56" s="17"/>
      <c r="AFW56" s="17"/>
      <c r="AFX56" s="17"/>
      <c r="AFY56" s="17"/>
      <c r="AFZ56" s="17"/>
      <c r="AGA56" s="17"/>
      <c r="AGB56" s="17"/>
      <c r="AGC56" s="17"/>
      <c r="AGD56" s="17"/>
      <c r="AGE56" s="17"/>
      <c r="AGF56" s="17"/>
      <c r="AGG56" s="17"/>
      <c r="AGH56" s="17"/>
      <c r="AGI56" s="17"/>
      <c r="AGJ56" s="17"/>
      <c r="AGK56" s="17"/>
      <c r="AGL56" s="17"/>
      <c r="AGM56" s="17"/>
      <c r="AGN56" s="17"/>
      <c r="AGO56" s="17"/>
      <c r="AGP56" s="17"/>
      <c r="AGQ56" s="17"/>
      <c r="AGR56" s="17"/>
      <c r="AGS56" s="17"/>
      <c r="AGT56" s="17"/>
      <c r="AGU56" s="17"/>
      <c r="AGV56" s="17"/>
      <c r="AGW56" s="17"/>
      <c r="AGX56" s="17"/>
      <c r="AGY56" s="17"/>
      <c r="AGZ56" s="17"/>
      <c r="AHA56" s="17"/>
      <c r="AHB56" s="17"/>
      <c r="AHC56" s="17"/>
      <c r="AHD56" s="17"/>
      <c r="AHE56" s="17"/>
      <c r="AHF56" s="17"/>
      <c r="AHG56" s="17"/>
      <c r="AHH56" s="17"/>
      <c r="AHI56" s="17"/>
      <c r="AHJ56" s="17"/>
      <c r="AHK56" s="17"/>
      <c r="AHL56" s="17"/>
      <c r="AHM56" s="17"/>
      <c r="AHN56" s="17"/>
      <c r="AHO56" s="17"/>
      <c r="AHP56" s="17"/>
      <c r="AHQ56" s="17"/>
      <c r="AHR56" s="17"/>
      <c r="AHS56" s="17"/>
      <c r="AHT56" s="17"/>
      <c r="AHU56" s="17"/>
      <c r="AHV56" s="17"/>
      <c r="AHW56" s="17"/>
      <c r="AHX56" s="17"/>
      <c r="AHY56" s="17"/>
      <c r="AHZ56" s="17"/>
      <c r="AIA56" s="17"/>
      <c r="AIB56" s="17"/>
      <c r="AIC56" s="17"/>
      <c r="AID56" s="17"/>
      <c r="AIE56" s="17"/>
      <c r="AIF56" s="17"/>
      <c r="AIG56" s="17"/>
      <c r="AIH56" s="17"/>
      <c r="AII56" s="17"/>
      <c r="AIJ56" s="17"/>
      <c r="AIK56" s="17"/>
      <c r="AIL56" s="17"/>
      <c r="AIM56" s="17"/>
      <c r="AIN56" s="17"/>
      <c r="AIO56" s="17"/>
      <c r="AIP56" s="17"/>
      <c r="AIQ56" s="17"/>
      <c r="AIR56" s="17"/>
      <c r="AIS56" s="17"/>
      <c r="AIT56" s="17"/>
      <c r="AIU56" s="17"/>
      <c r="AIV56" s="17"/>
      <c r="AIW56" s="17"/>
      <c r="AIX56" s="17"/>
      <c r="AIY56" s="17"/>
      <c r="AIZ56" s="17"/>
      <c r="AJA56" s="17"/>
      <c r="AJB56" s="17"/>
      <c r="AJC56" s="17"/>
      <c r="AJD56" s="17"/>
      <c r="AJE56" s="17"/>
      <c r="AJF56" s="17"/>
      <c r="AJG56" s="17"/>
      <c r="AJH56" s="17"/>
      <c r="AJI56" s="17"/>
      <c r="AJJ56" s="17"/>
      <c r="AJK56" s="17"/>
      <c r="AJL56" s="17"/>
      <c r="AJM56" s="17"/>
      <c r="AJN56" s="17"/>
      <c r="AJO56" s="17"/>
      <c r="AJP56" s="17"/>
      <c r="AJQ56" s="17"/>
      <c r="AJR56" s="17"/>
      <c r="AJS56" s="17"/>
      <c r="AJT56" s="17"/>
      <c r="AJU56" s="17"/>
      <c r="AJV56" s="17"/>
      <c r="AJW56" s="17"/>
      <c r="AJX56" s="17"/>
      <c r="AJY56" s="17"/>
      <c r="AJZ56" s="17"/>
      <c r="AKA56" s="17"/>
      <c r="AKB56" s="17"/>
      <c r="AKC56" s="17"/>
      <c r="AKD56" s="17"/>
      <c r="AKE56" s="17"/>
      <c r="AKF56" s="17"/>
      <c r="AKG56" s="17"/>
      <c r="AKH56" s="17"/>
      <c r="AKI56" s="17"/>
      <c r="AKJ56" s="17"/>
      <c r="AKK56" s="17"/>
      <c r="AKL56" s="17"/>
      <c r="AKM56" s="17"/>
      <c r="AKN56" s="17"/>
      <c r="AKO56" s="17"/>
      <c r="AKP56" s="17"/>
      <c r="AKQ56" s="17"/>
      <c r="AKR56" s="17"/>
      <c r="AKS56" s="17"/>
      <c r="AKT56" s="17"/>
      <c r="AKU56" s="17"/>
      <c r="AKV56" s="17"/>
      <c r="AKW56" s="17"/>
      <c r="AKX56" s="17"/>
      <c r="AKY56" s="17"/>
      <c r="AKZ56" s="17"/>
      <c r="ALA56" s="17"/>
      <c r="ALB56" s="17"/>
      <c r="ALC56" s="17"/>
      <c r="ALD56" s="17"/>
      <c r="ALE56" s="17"/>
      <c r="ALF56" s="17"/>
      <c r="ALG56" s="17"/>
      <c r="ALH56" s="17"/>
      <c r="ALI56" s="17"/>
      <c r="ALJ56" s="17"/>
      <c r="ALK56" s="17"/>
      <c r="ALL56" s="17"/>
      <c r="ALM56" s="17"/>
      <c r="ALN56" s="17"/>
      <c r="ALO56" s="17"/>
      <c r="ALP56" s="17"/>
      <c r="ALQ56" s="17"/>
      <c r="ALR56" s="17"/>
      <c r="ALS56" s="17"/>
      <c r="ALT56" s="17"/>
      <c r="ALU56" s="17"/>
      <c r="ALV56" s="17"/>
      <c r="ALW56" s="17"/>
      <c r="ALX56" s="17"/>
      <c r="ALY56" s="17"/>
      <c r="ALZ56" s="17"/>
      <c r="AMA56" s="17"/>
      <c r="AMB56" s="17"/>
      <c r="AMC56" s="17"/>
      <c r="AMD56" s="17"/>
      <c r="AME56" s="17"/>
      <c r="AMF56" s="17"/>
      <c r="AMG56" s="17"/>
      <c r="AMH56" s="17"/>
      <c r="AMI56" s="17"/>
      <c r="AMJ56" s="17"/>
      <c r="AMK56" s="17"/>
      <c r="AML56" s="17"/>
      <c r="AMM56" s="17"/>
      <c r="AMN56" s="17"/>
      <c r="AMO56" s="17"/>
      <c r="AMP56" s="17"/>
      <c r="AMQ56" s="17"/>
      <c r="AMR56" s="17"/>
      <c r="AMS56" s="17"/>
      <c r="AMT56" s="17"/>
      <c r="AMU56" s="17"/>
      <c r="AMV56" s="17"/>
      <c r="AMW56" s="17"/>
      <c r="AMX56" s="17"/>
      <c r="AMY56" s="17"/>
      <c r="AMZ56" s="17"/>
      <c r="ANA56" s="17"/>
      <c r="ANB56" s="17"/>
      <c r="ANC56" s="17"/>
      <c r="AND56" s="17"/>
      <c r="ANE56" s="17"/>
      <c r="ANF56" s="17"/>
      <c r="ANG56" s="17"/>
      <c r="ANH56" s="17"/>
      <c r="ANI56" s="17"/>
      <c r="ANJ56" s="17"/>
      <c r="ANK56" s="17"/>
      <c r="ANL56" s="17"/>
      <c r="ANM56" s="17"/>
      <c r="ANN56" s="17"/>
      <c r="ANO56" s="17"/>
      <c r="ANP56" s="17"/>
      <c r="ANQ56" s="17"/>
      <c r="ANR56" s="17"/>
      <c r="ANS56" s="17"/>
      <c r="ANT56" s="17"/>
      <c r="ANU56" s="17"/>
      <c r="ANV56" s="17"/>
      <c r="ANW56" s="17"/>
      <c r="ANX56" s="17"/>
      <c r="ANY56" s="17"/>
      <c r="ANZ56" s="17"/>
      <c r="AOA56" s="17"/>
      <c r="AOB56" s="17"/>
      <c r="AOC56" s="17"/>
      <c r="AOD56" s="17"/>
      <c r="AOE56" s="17"/>
      <c r="AOF56" s="17"/>
      <c r="AOG56" s="17"/>
      <c r="AOH56" s="17"/>
      <c r="AOI56" s="17"/>
      <c r="AOJ56" s="17"/>
      <c r="AOK56" s="17"/>
      <c r="AOL56" s="17"/>
      <c r="AOM56" s="17"/>
      <c r="AON56" s="17"/>
      <c r="AOO56" s="17"/>
      <c r="AOP56" s="17"/>
      <c r="AOQ56" s="17"/>
      <c r="AOR56" s="17"/>
      <c r="AOS56" s="17"/>
      <c r="AOT56" s="17"/>
      <c r="AOU56" s="17"/>
      <c r="AOV56" s="17"/>
      <c r="AOW56" s="17"/>
      <c r="AOX56" s="17"/>
      <c r="AOY56" s="17"/>
      <c r="AOZ56" s="17"/>
      <c r="APA56" s="17"/>
      <c r="APB56" s="17"/>
      <c r="APC56" s="17"/>
      <c r="APD56" s="17"/>
      <c r="APE56" s="17"/>
      <c r="APF56" s="17"/>
      <c r="APG56" s="17"/>
      <c r="APH56" s="17"/>
      <c r="API56" s="17"/>
      <c r="APJ56" s="17"/>
      <c r="APK56" s="17"/>
      <c r="APL56" s="17"/>
      <c r="APM56" s="17"/>
      <c r="APN56" s="17"/>
      <c r="APO56" s="17"/>
      <c r="APP56" s="17"/>
      <c r="APQ56" s="17"/>
      <c r="APR56" s="17"/>
      <c r="APS56" s="17"/>
      <c r="APT56" s="17"/>
      <c r="APU56" s="17"/>
      <c r="APV56" s="17"/>
      <c r="APW56" s="17"/>
      <c r="APX56" s="17"/>
      <c r="APY56" s="17"/>
      <c r="APZ56" s="17"/>
      <c r="AQA56" s="17"/>
      <c r="AQB56" s="17"/>
      <c r="AQC56" s="17"/>
      <c r="AQD56" s="17"/>
      <c r="AQE56" s="17"/>
      <c r="AQF56" s="17"/>
      <c r="AQG56" s="17"/>
      <c r="AQH56" s="17"/>
      <c r="AQI56" s="17"/>
      <c r="AQJ56" s="17"/>
      <c r="AQK56" s="17"/>
      <c r="AQL56" s="17"/>
      <c r="AQM56" s="17"/>
      <c r="AQN56" s="17"/>
      <c r="AQO56" s="17"/>
      <c r="AQP56" s="17"/>
      <c r="AQQ56" s="17"/>
      <c r="AQR56" s="17"/>
      <c r="AQS56" s="17"/>
      <c r="AQT56" s="17"/>
      <c r="AQU56" s="17"/>
      <c r="AQV56" s="17"/>
      <c r="AQW56" s="17"/>
      <c r="AQX56" s="17"/>
      <c r="AQY56" s="17"/>
      <c r="AQZ56" s="17"/>
      <c r="ARA56" s="17"/>
      <c r="ARB56" s="17"/>
      <c r="ARC56" s="17"/>
      <c r="ARD56" s="17"/>
      <c r="ARE56" s="17"/>
      <c r="ARF56" s="17"/>
      <c r="ARG56" s="17"/>
      <c r="ARH56" s="17"/>
      <c r="ARI56" s="17"/>
      <c r="ARJ56" s="17"/>
      <c r="ARK56" s="17"/>
      <c r="ARL56" s="17"/>
      <c r="ARM56" s="17"/>
      <c r="ARN56" s="17"/>
      <c r="ARO56" s="17"/>
      <c r="ARP56" s="17"/>
      <c r="ARQ56" s="17"/>
      <c r="ARR56" s="17"/>
      <c r="ARS56" s="17"/>
      <c r="ART56" s="17"/>
      <c r="ARU56" s="17"/>
      <c r="ARV56" s="17"/>
      <c r="ARW56" s="17"/>
      <c r="ARX56" s="17"/>
      <c r="ARY56" s="17"/>
      <c r="ARZ56" s="17"/>
      <c r="ASA56" s="17"/>
      <c r="ASB56" s="17"/>
      <c r="ASC56" s="17"/>
      <c r="ASD56" s="17"/>
      <c r="ASE56" s="17"/>
      <c r="ASF56" s="17"/>
      <c r="ASG56" s="17"/>
      <c r="ASH56" s="17"/>
      <c r="ASI56" s="17"/>
      <c r="ASJ56" s="17"/>
      <c r="ASK56" s="17"/>
      <c r="ASL56" s="17"/>
      <c r="ASM56" s="17"/>
      <c r="ASN56" s="17"/>
      <c r="ASO56" s="17"/>
      <c r="ASP56" s="17"/>
      <c r="ASQ56" s="17"/>
      <c r="ASR56" s="17"/>
      <c r="ASS56" s="17"/>
      <c r="AST56" s="17"/>
      <c r="ASU56" s="17"/>
      <c r="ASV56" s="17"/>
      <c r="ASW56" s="17"/>
      <c r="ASX56" s="17"/>
      <c r="ASY56" s="17"/>
      <c r="ASZ56" s="17"/>
      <c r="ATA56" s="17"/>
      <c r="ATB56" s="17"/>
      <c r="ATC56" s="17"/>
      <c r="ATD56" s="17"/>
      <c r="ATE56" s="17"/>
      <c r="ATF56" s="17"/>
      <c r="ATG56" s="17"/>
      <c r="ATH56" s="17"/>
      <c r="ATI56" s="17"/>
      <c r="ATJ56" s="17"/>
      <c r="ATK56" s="17"/>
      <c r="ATL56" s="17"/>
      <c r="ATM56" s="17"/>
      <c r="ATN56" s="17"/>
      <c r="ATO56" s="17"/>
      <c r="ATP56" s="17"/>
      <c r="ATQ56" s="17"/>
      <c r="ATR56" s="17"/>
      <c r="ATS56" s="17"/>
      <c r="ATT56" s="17"/>
      <c r="ATU56" s="17"/>
      <c r="ATV56" s="17"/>
      <c r="ATW56" s="17"/>
      <c r="ATX56" s="17"/>
      <c r="ATY56" s="17"/>
      <c r="ATZ56" s="17"/>
      <c r="AUA56" s="17"/>
      <c r="AUB56" s="17"/>
      <c r="AUC56" s="17"/>
      <c r="AUD56" s="17"/>
      <c r="AUE56" s="17"/>
      <c r="AUF56" s="17"/>
      <c r="AUG56" s="17"/>
      <c r="AUH56" s="17"/>
      <c r="AUI56" s="17"/>
      <c r="AUJ56" s="17"/>
      <c r="AUK56" s="17"/>
      <c r="AUL56" s="17"/>
      <c r="AUM56" s="17"/>
      <c r="AUN56" s="17"/>
      <c r="AUO56" s="17"/>
      <c r="AUP56" s="17"/>
      <c r="AUQ56" s="17"/>
      <c r="AUR56" s="17"/>
      <c r="AUS56" s="17"/>
      <c r="AUT56" s="17"/>
      <c r="AUU56" s="17"/>
      <c r="AUV56" s="17"/>
      <c r="AUW56" s="17"/>
      <c r="AUX56" s="17"/>
      <c r="AUY56" s="17"/>
      <c r="AUZ56" s="17"/>
      <c r="AVA56" s="17"/>
      <c r="AVB56" s="17"/>
      <c r="AVC56" s="17"/>
      <c r="AVD56" s="17"/>
      <c r="AVE56" s="17"/>
      <c r="AVF56" s="17"/>
      <c r="AVG56" s="17"/>
      <c r="AVH56" s="17"/>
      <c r="AVI56" s="17"/>
      <c r="AVJ56" s="17"/>
      <c r="AVK56" s="17"/>
      <c r="AVL56" s="17"/>
      <c r="AVM56" s="17"/>
      <c r="AVN56" s="17"/>
      <c r="AVO56" s="17"/>
      <c r="AVP56" s="17"/>
      <c r="AVQ56" s="17"/>
      <c r="AVR56" s="17"/>
      <c r="AVS56" s="17"/>
      <c r="AVT56" s="17"/>
      <c r="AVU56" s="17"/>
      <c r="AVV56" s="17"/>
      <c r="AVW56" s="17"/>
      <c r="AVX56" s="17"/>
      <c r="AVY56" s="17"/>
      <c r="AVZ56" s="17"/>
      <c r="AWA56" s="17"/>
      <c r="AWB56" s="17"/>
      <c r="AWC56" s="17"/>
      <c r="AWD56" s="17"/>
      <c r="AWE56" s="17"/>
      <c r="AWF56" s="17"/>
      <c r="AWG56" s="17"/>
      <c r="AWH56" s="17"/>
      <c r="AWI56" s="17"/>
      <c r="AWJ56" s="17"/>
      <c r="AWK56" s="17"/>
      <c r="AWL56" s="17"/>
      <c r="AWM56" s="17"/>
      <c r="AWN56" s="17"/>
      <c r="AWO56" s="17"/>
      <c r="AWP56" s="17"/>
      <c r="AWQ56" s="17"/>
      <c r="AWR56" s="17"/>
      <c r="AWS56" s="17"/>
      <c r="AWT56" s="17"/>
      <c r="AWU56" s="17"/>
      <c r="AWV56" s="17"/>
      <c r="AWW56" s="17"/>
      <c r="AWX56" s="17"/>
      <c r="AWY56" s="17"/>
      <c r="AWZ56" s="17"/>
      <c r="AXA56" s="17"/>
      <c r="AXB56" s="17"/>
      <c r="AXC56" s="17"/>
      <c r="AXD56" s="17"/>
      <c r="AXE56" s="17"/>
      <c r="AXF56" s="17"/>
      <c r="AXG56" s="17"/>
      <c r="AXH56" s="17"/>
      <c r="AXI56" s="17"/>
      <c r="AXJ56" s="17"/>
      <c r="AXK56" s="17"/>
      <c r="AXL56" s="17"/>
      <c r="AXM56" s="17"/>
      <c r="AXN56" s="17"/>
      <c r="AXO56" s="17"/>
      <c r="AXP56" s="17"/>
      <c r="AXQ56" s="17"/>
      <c r="AXR56" s="17"/>
      <c r="AXS56" s="17"/>
      <c r="AXT56" s="17"/>
      <c r="AXU56" s="17"/>
      <c r="AXV56" s="17"/>
      <c r="AXW56" s="17"/>
      <c r="AXX56" s="17"/>
      <c r="AXY56" s="17"/>
      <c r="AXZ56" s="17"/>
      <c r="AYA56" s="17"/>
      <c r="AYB56" s="17"/>
      <c r="AYC56" s="17"/>
      <c r="AYD56" s="17"/>
      <c r="AYE56" s="17"/>
      <c r="AYF56" s="17"/>
      <c r="AYG56" s="17"/>
      <c r="AYH56" s="17"/>
      <c r="AYI56" s="17"/>
      <c r="AYJ56" s="17"/>
      <c r="AYK56" s="17"/>
      <c r="AYL56" s="17"/>
      <c r="AYM56" s="17"/>
      <c r="AYN56" s="17"/>
      <c r="AYO56" s="17"/>
      <c r="AYP56" s="17"/>
      <c r="AYQ56" s="17"/>
      <c r="AYR56" s="17"/>
      <c r="AYS56" s="17"/>
      <c r="AYT56" s="17"/>
      <c r="AYU56" s="17"/>
      <c r="AYV56" s="17"/>
      <c r="AYW56" s="17"/>
      <c r="AYX56" s="17"/>
      <c r="AYY56" s="17"/>
      <c r="AYZ56" s="17"/>
      <c r="AZA56" s="17"/>
      <c r="AZB56" s="17"/>
      <c r="AZC56" s="17"/>
      <c r="AZD56" s="17"/>
      <c r="AZE56" s="17"/>
      <c r="AZF56" s="17"/>
      <c r="AZG56" s="17"/>
      <c r="AZH56" s="17"/>
      <c r="AZI56" s="17"/>
      <c r="AZJ56" s="17"/>
      <c r="AZK56" s="17"/>
      <c r="AZL56" s="17"/>
      <c r="AZM56" s="17"/>
      <c r="AZN56" s="17"/>
      <c r="AZO56" s="17"/>
      <c r="AZP56" s="17"/>
      <c r="AZQ56" s="17"/>
      <c r="AZR56" s="17"/>
      <c r="AZS56" s="17"/>
      <c r="AZT56" s="17"/>
      <c r="AZU56" s="17"/>
      <c r="AZV56" s="17"/>
      <c r="AZW56" s="17"/>
      <c r="AZX56" s="17"/>
      <c r="AZY56" s="17"/>
      <c r="AZZ56" s="17"/>
      <c r="BAA56" s="17"/>
      <c r="BAB56" s="17"/>
      <c r="BAC56" s="17"/>
      <c r="BAD56" s="17"/>
      <c r="BAE56" s="17"/>
      <c r="BAF56" s="17"/>
      <c r="BAG56" s="17"/>
      <c r="BAH56" s="17"/>
      <c r="BAI56" s="17"/>
      <c r="BAJ56" s="17"/>
      <c r="BAK56" s="17"/>
      <c r="BAL56" s="17"/>
      <c r="BAM56" s="17"/>
      <c r="BAN56" s="17"/>
      <c r="BAO56" s="17"/>
      <c r="BAP56" s="17"/>
      <c r="BAQ56" s="17"/>
      <c r="BAR56" s="17"/>
      <c r="BAS56" s="17"/>
      <c r="BAT56" s="17"/>
      <c r="BAU56" s="17"/>
      <c r="BAV56" s="17"/>
      <c r="BAW56" s="17"/>
      <c r="BAX56" s="17"/>
      <c r="BAY56" s="17"/>
      <c r="BAZ56" s="17"/>
      <c r="BBA56" s="17"/>
      <c r="BBB56" s="17"/>
      <c r="BBC56" s="17"/>
      <c r="BBD56" s="17"/>
      <c r="BBE56" s="17"/>
      <c r="BBF56" s="17"/>
      <c r="BBG56" s="17"/>
      <c r="BBH56" s="17"/>
      <c r="BBI56" s="17"/>
      <c r="BBJ56" s="17"/>
      <c r="BBK56" s="17"/>
      <c r="BBL56" s="17"/>
      <c r="BBM56" s="17"/>
      <c r="BBN56" s="17"/>
      <c r="BBO56" s="17"/>
      <c r="BBP56" s="17"/>
      <c r="BBQ56" s="17"/>
      <c r="BBR56" s="17"/>
      <c r="BBS56" s="17"/>
      <c r="BBT56" s="17"/>
      <c r="BBU56" s="17"/>
      <c r="BBV56" s="17"/>
      <c r="BBW56" s="17"/>
      <c r="BBX56" s="17"/>
      <c r="BBY56" s="17"/>
      <c r="BBZ56" s="17"/>
      <c r="BCA56" s="17"/>
      <c r="BCB56" s="17"/>
      <c r="BCC56" s="17"/>
      <c r="BCD56" s="17"/>
      <c r="BCE56" s="17"/>
      <c r="BCF56" s="17"/>
      <c r="BCG56" s="17"/>
      <c r="BCH56" s="17"/>
      <c r="BCI56" s="17"/>
      <c r="BCJ56" s="17"/>
      <c r="BCK56" s="17"/>
      <c r="BCL56" s="17"/>
      <c r="BCM56" s="17"/>
      <c r="BCN56" s="17"/>
      <c r="BCO56" s="17"/>
      <c r="BCP56" s="17"/>
      <c r="BCQ56" s="17"/>
      <c r="BCR56" s="17"/>
      <c r="BCS56" s="17"/>
      <c r="BCT56" s="17"/>
      <c r="BCU56" s="17"/>
      <c r="BCV56" s="17"/>
      <c r="BCW56" s="17"/>
      <c r="BCX56" s="17"/>
      <c r="BCY56" s="17"/>
      <c r="BCZ56" s="17"/>
      <c r="BDA56" s="17"/>
      <c r="BDB56" s="17"/>
      <c r="BDC56" s="17"/>
      <c r="BDD56" s="17"/>
      <c r="BDE56" s="17"/>
      <c r="BDF56" s="17"/>
      <c r="BDG56" s="17"/>
      <c r="BDH56" s="17"/>
      <c r="BDI56" s="17"/>
      <c r="BDJ56" s="17"/>
      <c r="BDK56" s="17"/>
      <c r="BDL56" s="17"/>
      <c r="BDM56" s="17"/>
      <c r="BDN56" s="17"/>
      <c r="BDO56" s="17"/>
      <c r="BDP56" s="17"/>
      <c r="BDQ56" s="17"/>
      <c r="BDR56" s="17"/>
      <c r="BDS56" s="17"/>
      <c r="BDT56" s="17"/>
      <c r="BDU56" s="17"/>
      <c r="BDV56" s="17"/>
      <c r="BDW56" s="17"/>
      <c r="BDX56" s="17"/>
      <c r="BDY56" s="17"/>
      <c r="BDZ56" s="17"/>
      <c r="BEA56" s="17"/>
      <c r="BEB56" s="17"/>
      <c r="BEC56" s="17"/>
      <c r="BED56" s="17"/>
      <c r="BEE56" s="17"/>
      <c r="BEF56" s="17"/>
      <c r="BEG56" s="17"/>
      <c r="BEH56" s="17"/>
      <c r="BEI56" s="17"/>
      <c r="BEJ56" s="17"/>
      <c r="BEK56" s="17"/>
      <c r="BEL56" s="17"/>
      <c r="BEM56" s="17"/>
      <c r="BEN56" s="17"/>
      <c r="BEO56" s="17"/>
      <c r="BEP56" s="17"/>
      <c r="BEQ56" s="17"/>
      <c r="BER56" s="17"/>
      <c r="BES56" s="17"/>
      <c r="BET56" s="17"/>
      <c r="BEU56" s="17"/>
      <c r="BEV56" s="17"/>
      <c r="BEW56" s="17"/>
      <c r="BEX56" s="17"/>
      <c r="BEY56" s="17"/>
      <c r="BEZ56" s="17"/>
      <c r="BFA56" s="17"/>
      <c r="BFB56" s="17"/>
      <c r="BFC56" s="17"/>
      <c r="BFD56" s="17"/>
      <c r="BFE56" s="17"/>
      <c r="BFF56" s="17"/>
      <c r="BFG56" s="17"/>
      <c r="BFH56" s="17"/>
      <c r="BFI56" s="17"/>
      <c r="BFJ56" s="17"/>
      <c r="BFK56" s="17"/>
      <c r="BFL56" s="17"/>
      <c r="BFM56" s="17"/>
      <c r="BFN56" s="17"/>
      <c r="BFO56" s="17"/>
      <c r="BFP56" s="17"/>
      <c r="BFQ56" s="17"/>
      <c r="BFR56" s="17"/>
      <c r="BFS56" s="17"/>
      <c r="BFT56" s="17"/>
      <c r="BFU56" s="17"/>
      <c r="BFV56" s="17"/>
      <c r="BFW56" s="17"/>
      <c r="BFX56" s="17"/>
      <c r="BFY56" s="17"/>
      <c r="BFZ56" s="17"/>
      <c r="BGA56" s="17"/>
      <c r="BGB56" s="17"/>
      <c r="BGC56" s="17"/>
      <c r="BGD56" s="17"/>
      <c r="BGE56" s="17"/>
      <c r="BGF56" s="17"/>
      <c r="BGG56" s="17"/>
      <c r="BGH56" s="17"/>
      <c r="BGI56" s="17"/>
      <c r="BGJ56" s="17"/>
      <c r="BGK56" s="17"/>
      <c r="BGL56" s="17"/>
      <c r="BGM56" s="17"/>
      <c r="BGN56" s="17"/>
      <c r="BGO56" s="17"/>
      <c r="BGP56" s="17"/>
      <c r="BGQ56" s="17"/>
      <c r="BGR56" s="17"/>
      <c r="BGS56" s="17"/>
      <c r="BGT56" s="17"/>
      <c r="BGU56" s="17"/>
      <c r="BGV56" s="17"/>
      <c r="BGW56" s="17"/>
      <c r="BGX56" s="17"/>
      <c r="BGY56" s="17"/>
      <c r="BGZ56" s="17"/>
      <c r="BHA56" s="17"/>
      <c r="BHB56" s="17"/>
      <c r="BHC56" s="17"/>
      <c r="BHD56" s="17"/>
      <c r="BHE56" s="17"/>
      <c r="BHF56" s="17"/>
      <c r="BHG56" s="17"/>
      <c r="BHH56" s="17"/>
      <c r="BHI56" s="17"/>
      <c r="BHJ56" s="17"/>
      <c r="BHK56" s="17"/>
      <c r="BHL56" s="17"/>
      <c r="BHM56" s="17"/>
      <c r="BHN56" s="17"/>
      <c r="BHO56" s="17"/>
      <c r="BHP56" s="17"/>
      <c r="BHQ56" s="17"/>
      <c r="BHR56" s="17"/>
      <c r="BHS56" s="17"/>
      <c r="BHT56" s="17"/>
      <c r="BHU56" s="17"/>
      <c r="BHV56" s="17"/>
      <c r="BHW56" s="17"/>
      <c r="BHX56" s="17"/>
      <c r="BHY56" s="17"/>
      <c r="BHZ56" s="17"/>
      <c r="BIA56" s="17"/>
      <c r="BIB56" s="17"/>
      <c r="BIC56" s="17"/>
      <c r="BID56" s="17"/>
      <c r="BIE56" s="17"/>
      <c r="BIF56" s="17"/>
      <c r="BIG56" s="17"/>
      <c r="BIH56" s="17"/>
      <c r="BII56" s="17"/>
      <c r="BIJ56" s="17"/>
      <c r="BIK56" s="17"/>
      <c r="BIL56" s="17"/>
      <c r="BIM56" s="17"/>
      <c r="BIN56" s="17"/>
      <c r="BIO56" s="17"/>
      <c r="BIP56" s="17"/>
      <c r="BIQ56" s="17"/>
      <c r="BIR56" s="17"/>
      <c r="BIS56" s="17"/>
      <c r="BIT56" s="17"/>
      <c r="BIU56" s="17"/>
      <c r="BIV56" s="17"/>
      <c r="BIW56" s="17"/>
      <c r="BIX56" s="17"/>
      <c r="BIY56" s="17"/>
      <c r="BIZ56" s="17"/>
      <c r="BJA56" s="17"/>
      <c r="BJB56" s="17"/>
      <c r="BJC56" s="17"/>
      <c r="BJD56" s="17"/>
      <c r="BJE56" s="17"/>
      <c r="BJF56" s="17"/>
      <c r="BJG56" s="17"/>
      <c r="BJH56" s="17"/>
      <c r="BJI56" s="17"/>
      <c r="BJJ56" s="17"/>
      <c r="BJK56" s="17"/>
      <c r="BJL56" s="17"/>
      <c r="BJM56" s="17"/>
      <c r="BJN56" s="17"/>
      <c r="BJO56" s="17"/>
      <c r="BJP56" s="17"/>
      <c r="BJQ56" s="17"/>
      <c r="BJR56" s="17"/>
      <c r="BJS56" s="17"/>
      <c r="BJT56" s="17"/>
      <c r="BJU56" s="17"/>
      <c r="BJV56" s="17"/>
      <c r="BJW56" s="17"/>
      <c r="BJX56" s="17"/>
      <c r="BJY56" s="17"/>
      <c r="BJZ56" s="17"/>
      <c r="BKA56" s="17"/>
      <c r="BKB56" s="17"/>
      <c r="BKC56" s="17"/>
      <c r="BKD56" s="17"/>
      <c r="BKE56" s="17"/>
      <c r="BKF56" s="17"/>
      <c r="BKG56" s="17"/>
      <c r="BKH56" s="17"/>
      <c r="BKI56" s="17"/>
      <c r="BKJ56" s="17"/>
      <c r="BKK56" s="17"/>
      <c r="BKL56" s="17"/>
      <c r="BKM56" s="17"/>
      <c r="BKN56" s="17"/>
      <c r="BKO56" s="17"/>
      <c r="BKP56" s="17"/>
      <c r="BKQ56" s="17"/>
      <c r="BKR56" s="17"/>
      <c r="BKS56" s="17"/>
      <c r="BKT56" s="17"/>
      <c r="BKU56" s="17"/>
      <c r="BKV56" s="17"/>
      <c r="BKW56" s="17"/>
      <c r="BKX56" s="17"/>
      <c r="BKY56" s="17"/>
      <c r="BKZ56" s="17"/>
      <c r="BLA56" s="17"/>
      <c r="BLB56" s="17"/>
      <c r="BLC56" s="17"/>
      <c r="BLD56" s="17"/>
      <c r="BLE56" s="17"/>
      <c r="BLF56" s="17"/>
      <c r="BLG56" s="17"/>
      <c r="BLH56" s="17"/>
      <c r="BLI56" s="17"/>
      <c r="BLJ56" s="17"/>
      <c r="BLK56" s="17"/>
      <c r="BLL56" s="17"/>
      <c r="BLM56" s="17"/>
      <c r="BLN56" s="17"/>
      <c r="BLO56" s="17"/>
      <c r="BLP56" s="17"/>
      <c r="BLQ56" s="17"/>
      <c r="BLR56" s="17"/>
      <c r="BLS56" s="17"/>
      <c r="BLT56" s="17"/>
      <c r="BLU56" s="17"/>
      <c r="BLV56" s="17"/>
      <c r="BLW56" s="17"/>
      <c r="BLX56" s="17"/>
      <c r="BLY56" s="17"/>
      <c r="BLZ56" s="17"/>
      <c r="BMA56" s="17"/>
      <c r="BMB56" s="17"/>
      <c r="BMC56" s="17"/>
      <c r="BMD56" s="17"/>
      <c r="BME56" s="17"/>
      <c r="BMF56" s="17"/>
      <c r="BMG56" s="17"/>
      <c r="BMH56" s="17"/>
      <c r="BMI56" s="17"/>
      <c r="BMJ56" s="17"/>
      <c r="BMK56" s="17"/>
      <c r="BML56" s="17"/>
      <c r="BMM56" s="17"/>
      <c r="BMN56" s="17"/>
      <c r="BMO56" s="17"/>
      <c r="BMP56" s="17"/>
      <c r="BMQ56" s="17"/>
      <c r="BMR56" s="17"/>
      <c r="BMS56" s="17"/>
      <c r="BMT56" s="17"/>
      <c r="BMU56" s="17"/>
      <c r="BMV56" s="17"/>
      <c r="BMW56" s="17"/>
      <c r="BMX56" s="17"/>
      <c r="BMY56" s="17"/>
      <c r="BMZ56" s="17"/>
      <c r="BNA56" s="17"/>
      <c r="BNB56" s="17"/>
      <c r="BNC56" s="17"/>
      <c r="BND56" s="17"/>
      <c r="BNE56" s="17"/>
      <c r="BNF56" s="17"/>
      <c r="BNG56" s="17"/>
      <c r="BNH56" s="17"/>
      <c r="BNI56" s="17"/>
      <c r="BNJ56" s="17"/>
      <c r="BNK56" s="17"/>
      <c r="BNL56" s="17"/>
      <c r="BNM56" s="17"/>
      <c r="BNN56" s="17"/>
      <c r="BNO56" s="17"/>
      <c r="BNP56" s="17"/>
      <c r="BNQ56" s="17"/>
      <c r="BNR56" s="17"/>
      <c r="BNS56" s="17"/>
      <c r="BNT56" s="17"/>
      <c r="BNU56" s="17"/>
      <c r="BNV56" s="17"/>
      <c r="BNW56" s="17"/>
      <c r="BNX56" s="17"/>
      <c r="BNY56" s="17"/>
      <c r="BNZ56" s="17"/>
      <c r="BOA56" s="17"/>
      <c r="BOB56" s="17"/>
      <c r="BOC56" s="17"/>
      <c r="BOD56" s="17"/>
      <c r="BOE56" s="17"/>
      <c r="BOF56" s="17"/>
      <c r="BOG56" s="17"/>
      <c r="BOH56" s="17"/>
      <c r="BOI56" s="17"/>
      <c r="BOJ56" s="17"/>
      <c r="BOK56" s="17"/>
      <c r="BOL56" s="17"/>
      <c r="BOM56" s="17"/>
      <c r="BON56" s="17"/>
      <c r="BOO56" s="17"/>
      <c r="BOP56" s="17"/>
      <c r="BOQ56" s="17"/>
      <c r="BOR56" s="17"/>
      <c r="BOS56" s="17"/>
      <c r="BOT56" s="17"/>
      <c r="BOU56" s="17"/>
      <c r="BOV56" s="17"/>
      <c r="BOW56" s="17"/>
      <c r="BOX56" s="17"/>
      <c r="BOY56" s="17"/>
      <c r="BOZ56" s="17"/>
      <c r="BPA56" s="17"/>
      <c r="BPB56" s="17"/>
      <c r="BPC56" s="17"/>
      <c r="BPD56" s="17"/>
      <c r="BPE56" s="17"/>
      <c r="BPF56" s="17"/>
      <c r="BPG56" s="17"/>
      <c r="BPH56" s="17"/>
      <c r="BPI56" s="17"/>
      <c r="BPJ56" s="17"/>
      <c r="BPK56" s="17"/>
      <c r="BPL56" s="17"/>
      <c r="BPM56" s="17"/>
      <c r="BPN56" s="17"/>
      <c r="BPO56" s="17"/>
      <c r="BPP56" s="17"/>
      <c r="BPQ56" s="17"/>
      <c r="BPR56" s="17"/>
      <c r="BPS56" s="17"/>
      <c r="BPT56" s="17"/>
      <c r="BPU56" s="17"/>
      <c r="BPV56" s="17"/>
      <c r="BPW56" s="17"/>
      <c r="BPX56" s="17"/>
      <c r="BPY56" s="17"/>
      <c r="BPZ56" s="17"/>
      <c r="BQA56" s="17"/>
      <c r="BQB56" s="17"/>
      <c r="BQC56" s="17"/>
      <c r="BQD56" s="17"/>
      <c r="BQE56" s="17"/>
      <c r="BQF56" s="17"/>
      <c r="BQG56" s="17"/>
      <c r="BQH56" s="17"/>
      <c r="BQI56" s="17"/>
      <c r="BQJ56" s="17"/>
      <c r="BQK56" s="17"/>
      <c r="BQL56" s="17"/>
      <c r="BQM56" s="17"/>
      <c r="BQN56" s="17"/>
      <c r="BQO56" s="17"/>
      <c r="BQP56" s="17"/>
      <c r="BQQ56" s="17"/>
      <c r="BQR56" s="17"/>
      <c r="BQS56" s="17"/>
      <c r="BQT56" s="17"/>
      <c r="BQU56" s="17"/>
      <c r="BQV56" s="17"/>
      <c r="BQW56" s="17"/>
      <c r="BQX56" s="17"/>
      <c r="BQY56" s="17"/>
      <c r="BQZ56" s="17"/>
      <c r="BRA56" s="17"/>
      <c r="BRB56" s="17"/>
      <c r="BRC56" s="17"/>
      <c r="BRD56" s="17"/>
      <c r="BRE56" s="17"/>
      <c r="BRF56" s="17"/>
      <c r="BRG56" s="17"/>
      <c r="BRH56" s="17"/>
      <c r="BRI56" s="17"/>
      <c r="BRJ56" s="17"/>
      <c r="BRK56" s="17"/>
      <c r="BRL56" s="17"/>
      <c r="BRM56" s="17"/>
      <c r="BRN56" s="17"/>
      <c r="BRO56" s="17"/>
      <c r="BRP56" s="17"/>
      <c r="BRQ56" s="17"/>
      <c r="BRR56" s="17"/>
      <c r="BRS56" s="17"/>
      <c r="BRT56" s="17"/>
      <c r="BRU56" s="17"/>
      <c r="BRV56" s="17"/>
      <c r="BRW56" s="17"/>
      <c r="BRX56" s="17"/>
      <c r="BRY56" s="17"/>
      <c r="BRZ56" s="17"/>
      <c r="BSA56" s="17"/>
      <c r="BSB56" s="17"/>
      <c r="BSC56" s="17"/>
      <c r="BSD56" s="17"/>
      <c r="BSE56" s="17"/>
      <c r="BSF56" s="17"/>
      <c r="BSG56" s="17"/>
      <c r="BSH56" s="17"/>
      <c r="BSI56" s="17"/>
      <c r="BSJ56" s="17"/>
      <c r="BSK56" s="17"/>
      <c r="BSL56" s="17"/>
      <c r="BSM56" s="17"/>
      <c r="BSN56" s="17"/>
      <c r="BSO56" s="17"/>
      <c r="BSP56" s="17"/>
      <c r="BSQ56" s="17"/>
      <c r="BSR56" s="17"/>
      <c r="BSS56" s="17"/>
      <c r="BST56" s="17"/>
      <c r="BSU56" s="17"/>
      <c r="BSV56" s="17"/>
      <c r="BSW56" s="17"/>
      <c r="BSX56" s="17"/>
      <c r="BSY56" s="17"/>
      <c r="BSZ56" s="17"/>
      <c r="BTA56" s="17"/>
      <c r="BTB56" s="17"/>
      <c r="BTC56" s="17"/>
      <c r="BTD56" s="17"/>
      <c r="BTE56" s="17"/>
      <c r="BTF56" s="17"/>
      <c r="BTG56" s="17"/>
      <c r="BTH56" s="17"/>
      <c r="BTI56" s="17"/>
      <c r="BTJ56" s="17"/>
      <c r="BTK56" s="17"/>
      <c r="BTL56" s="17"/>
      <c r="BTM56" s="17"/>
      <c r="BTN56" s="17"/>
      <c r="BTO56" s="17"/>
      <c r="BTP56" s="17"/>
      <c r="BTQ56" s="17"/>
      <c r="BTR56" s="17"/>
      <c r="BTS56" s="17"/>
      <c r="BTT56" s="17"/>
      <c r="BTU56" s="17"/>
      <c r="BTV56" s="17"/>
      <c r="BTW56" s="17"/>
      <c r="BTX56" s="17"/>
      <c r="BTY56" s="17"/>
      <c r="BTZ56" s="17"/>
      <c r="BUA56" s="17"/>
      <c r="BUB56" s="17"/>
      <c r="BUC56" s="17"/>
      <c r="BUD56" s="17"/>
      <c r="BUE56" s="17"/>
      <c r="BUF56" s="17"/>
      <c r="BUG56" s="17"/>
      <c r="BUH56" s="17"/>
      <c r="BUI56" s="17"/>
      <c r="BUJ56" s="17"/>
      <c r="BUK56" s="17"/>
      <c r="BUL56" s="17"/>
      <c r="BUM56" s="17"/>
      <c r="BUN56" s="17"/>
      <c r="BUO56" s="17"/>
      <c r="BUP56" s="17"/>
      <c r="BUQ56" s="17"/>
      <c r="BUR56" s="17"/>
      <c r="BUS56" s="17"/>
      <c r="BUT56" s="17"/>
      <c r="BUU56" s="17"/>
      <c r="BUV56" s="17"/>
      <c r="BUW56" s="17"/>
      <c r="BUX56" s="17"/>
      <c r="BUY56" s="17"/>
      <c r="BUZ56" s="17"/>
      <c r="BVA56" s="17"/>
      <c r="BVB56" s="17"/>
      <c r="BVC56" s="17"/>
      <c r="BVD56" s="17"/>
      <c r="BVE56" s="17"/>
      <c r="BVF56" s="17"/>
      <c r="BVG56" s="17"/>
      <c r="BVH56" s="17"/>
      <c r="BVI56" s="17"/>
      <c r="BVJ56" s="17"/>
      <c r="BVK56" s="17"/>
      <c r="BVL56" s="17"/>
      <c r="BVM56" s="17"/>
      <c r="BVN56" s="17"/>
      <c r="BVO56" s="17"/>
      <c r="BVP56" s="17"/>
      <c r="BVQ56" s="17"/>
      <c r="BVR56" s="17"/>
      <c r="BVS56" s="17"/>
      <c r="BVT56" s="17"/>
      <c r="BVU56" s="17"/>
      <c r="BVV56" s="17"/>
      <c r="BVW56" s="17"/>
      <c r="BVX56" s="17"/>
      <c r="BVY56" s="17"/>
      <c r="BVZ56" s="17"/>
      <c r="BWA56" s="17"/>
      <c r="BWB56" s="17"/>
      <c r="BWC56" s="17"/>
      <c r="BWD56" s="17"/>
      <c r="BWE56" s="17"/>
      <c r="BWF56" s="17"/>
      <c r="BWG56" s="17"/>
      <c r="BWH56" s="17"/>
      <c r="BWI56" s="17"/>
      <c r="BWJ56" s="17"/>
      <c r="BWK56" s="17"/>
      <c r="BWL56" s="17"/>
      <c r="BWM56" s="17"/>
      <c r="BWN56" s="17"/>
      <c r="BWO56" s="17"/>
      <c r="BWP56" s="17"/>
      <c r="BWQ56" s="17"/>
      <c r="BWR56" s="17"/>
      <c r="BWS56" s="17"/>
      <c r="BWT56" s="17"/>
      <c r="BWU56" s="17"/>
      <c r="BWV56" s="17"/>
      <c r="BWW56" s="17"/>
      <c r="BWX56" s="17"/>
      <c r="BWY56" s="17"/>
      <c r="BWZ56" s="17"/>
      <c r="BXA56" s="17"/>
      <c r="BXB56" s="17"/>
      <c r="BXC56" s="17"/>
      <c r="BXD56" s="17"/>
      <c r="BXE56" s="17"/>
      <c r="BXF56" s="17"/>
      <c r="BXG56" s="17"/>
      <c r="BXH56" s="17"/>
      <c r="BXI56" s="17"/>
      <c r="BXJ56" s="17"/>
      <c r="BXK56" s="17"/>
      <c r="BXL56" s="17"/>
      <c r="BXM56" s="17"/>
      <c r="BXN56" s="17"/>
      <c r="BXO56" s="17"/>
      <c r="BXP56" s="17"/>
      <c r="BXQ56" s="17"/>
      <c r="BXR56" s="17"/>
      <c r="BXS56" s="17"/>
      <c r="BXT56" s="17"/>
      <c r="BXU56" s="17"/>
      <c r="BXV56" s="17"/>
      <c r="BXW56" s="17"/>
      <c r="BXX56" s="17"/>
      <c r="BXY56" s="17"/>
      <c r="BXZ56" s="17"/>
      <c r="BYA56" s="17"/>
      <c r="BYB56" s="17"/>
      <c r="BYC56" s="17"/>
      <c r="BYD56" s="17"/>
      <c r="BYE56" s="17"/>
      <c r="BYF56" s="17"/>
      <c r="BYG56" s="17"/>
      <c r="BYH56" s="17"/>
      <c r="BYI56" s="17"/>
      <c r="BYJ56" s="17"/>
      <c r="BYK56" s="17"/>
      <c r="BYL56" s="17"/>
      <c r="BYM56" s="17"/>
      <c r="BYN56" s="17"/>
      <c r="BYO56" s="17"/>
      <c r="BYP56" s="17"/>
      <c r="BYQ56" s="17"/>
      <c r="BYR56" s="17"/>
      <c r="BYS56" s="17"/>
      <c r="BYT56" s="17"/>
      <c r="BYU56" s="17"/>
      <c r="BYV56" s="17"/>
      <c r="BYW56" s="17"/>
      <c r="BYX56" s="17"/>
      <c r="BYY56" s="17"/>
      <c r="BYZ56" s="17"/>
      <c r="BZA56" s="17"/>
      <c r="BZB56" s="17"/>
      <c r="BZC56" s="17"/>
      <c r="BZD56" s="17"/>
      <c r="BZE56" s="17"/>
      <c r="BZF56" s="17"/>
      <c r="BZG56" s="17"/>
      <c r="BZH56" s="17"/>
      <c r="BZI56" s="17"/>
      <c r="BZJ56" s="17"/>
      <c r="BZK56" s="17"/>
      <c r="BZL56" s="17"/>
      <c r="BZM56" s="17"/>
      <c r="BZN56" s="17"/>
      <c r="BZO56" s="17"/>
      <c r="BZP56" s="17"/>
      <c r="BZQ56" s="17"/>
      <c r="BZR56" s="17"/>
      <c r="BZS56" s="17"/>
      <c r="BZT56" s="17"/>
      <c r="BZU56" s="17"/>
      <c r="BZV56" s="17"/>
      <c r="BZW56" s="17"/>
      <c r="BZX56" s="17"/>
      <c r="BZY56" s="17"/>
      <c r="BZZ56" s="17"/>
      <c r="CAA56" s="17"/>
      <c r="CAB56" s="17"/>
      <c r="CAC56" s="17"/>
      <c r="CAD56" s="17"/>
      <c r="CAE56" s="17"/>
      <c r="CAF56" s="17"/>
      <c r="CAG56" s="17"/>
      <c r="CAH56" s="17"/>
      <c r="CAI56" s="17"/>
      <c r="CAJ56" s="17"/>
      <c r="CAK56" s="17"/>
      <c r="CAL56" s="17"/>
      <c r="CAM56" s="17"/>
      <c r="CAN56" s="17"/>
      <c r="CAO56" s="17"/>
      <c r="CAP56" s="17"/>
      <c r="CAQ56" s="17"/>
      <c r="CAR56" s="17"/>
      <c r="CAS56" s="17"/>
      <c r="CAT56" s="17"/>
      <c r="CAU56" s="17"/>
      <c r="CAV56" s="17"/>
      <c r="CAW56" s="17"/>
      <c r="CAX56" s="17"/>
      <c r="CAY56" s="17"/>
      <c r="CAZ56" s="17"/>
      <c r="CBA56" s="17"/>
      <c r="CBB56" s="17"/>
      <c r="CBC56" s="17"/>
      <c r="CBD56" s="17"/>
      <c r="CBE56" s="17"/>
      <c r="CBF56" s="17"/>
      <c r="CBG56" s="17"/>
      <c r="CBH56" s="17"/>
      <c r="CBI56" s="17"/>
      <c r="CBJ56" s="17"/>
      <c r="CBK56" s="17"/>
      <c r="CBL56" s="17"/>
      <c r="CBM56" s="17"/>
      <c r="CBN56" s="17"/>
      <c r="CBO56" s="17"/>
      <c r="CBP56" s="17"/>
      <c r="CBQ56" s="17"/>
      <c r="CBR56" s="17"/>
      <c r="CBS56" s="17"/>
      <c r="CBT56" s="17"/>
      <c r="CBU56" s="17"/>
      <c r="CBV56" s="17"/>
      <c r="CBW56" s="17"/>
      <c r="CBX56" s="17"/>
      <c r="CBY56" s="17"/>
      <c r="CBZ56" s="17"/>
      <c r="CCA56" s="17"/>
      <c r="CCB56" s="17"/>
      <c r="CCC56" s="17"/>
      <c r="CCD56" s="17"/>
      <c r="CCE56" s="17"/>
      <c r="CCF56" s="17"/>
      <c r="CCG56" s="17"/>
      <c r="CCH56" s="17"/>
      <c r="CCI56" s="17"/>
      <c r="CCJ56" s="17"/>
      <c r="CCK56" s="17"/>
      <c r="CCL56" s="17"/>
      <c r="CCM56" s="17"/>
      <c r="CCN56" s="17"/>
      <c r="CCO56" s="17"/>
      <c r="CCP56" s="17"/>
      <c r="CCQ56" s="17"/>
      <c r="CCR56" s="17"/>
      <c r="CCS56" s="17"/>
      <c r="CCT56" s="17"/>
      <c r="CCU56" s="17"/>
      <c r="CCV56" s="17"/>
      <c r="CCW56" s="17"/>
      <c r="CCX56" s="17"/>
      <c r="CCY56" s="17"/>
      <c r="CCZ56" s="17"/>
      <c r="CDA56" s="17"/>
      <c r="CDB56" s="17"/>
      <c r="CDC56" s="17"/>
      <c r="CDD56" s="17"/>
      <c r="CDE56" s="17"/>
      <c r="CDF56" s="17"/>
      <c r="CDG56" s="17"/>
      <c r="CDH56" s="17"/>
      <c r="CDI56" s="17"/>
      <c r="CDJ56" s="17"/>
      <c r="CDK56" s="17"/>
      <c r="CDL56" s="17"/>
      <c r="CDM56" s="17"/>
      <c r="CDN56" s="17"/>
      <c r="CDO56" s="17"/>
      <c r="CDP56" s="17"/>
      <c r="CDQ56" s="17"/>
      <c r="CDR56" s="17"/>
      <c r="CDS56" s="17"/>
      <c r="CDT56" s="17"/>
      <c r="CDU56" s="17"/>
    </row>
    <row r="57">
      <c r="A57" s="14" t="s">
        <v>2744</v>
      </c>
      <c r="B57" s="14" t="s">
        <v>3196</v>
      </c>
      <c r="C57" s="14" t="s">
        <v>2614</v>
      </c>
      <c r="D57" s="14" t="s">
        <v>2615</v>
      </c>
      <c r="E57" s="14" t="s">
        <v>3197</v>
      </c>
      <c r="F57" s="14" t="s">
        <v>2835</v>
      </c>
      <c r="I57" s="14" t="s">
        <v>2558</v>
      </c>
      <c r="J57" s="14" t="s">
        <v>3025</v>
      </c>
      <c r="K57" s="14" t="s">
        <v>2619</v>
      </c>
      <c r="L57" s="14" t="s">
        <v>2639</v>
      </c>
      <c r="M57" s="16">
        <v>1.0</v>
      </c>
      <c r="N57" s="14" t="s">
        <v>2690</v>
      </c>
      <c r="O57" s="14" t="s">
        <v>2690</v>
      </c>
      <c r="P57" s="14" t="s">
        <v>2690</v>
      </c>
      <c r="Q57" s="16">
        <v>11.0</v>
      </c>
      <c r="R57" s="16">
        <v>4095772.0</v>
      </c>
      <c r="S57" s="16">
        <v>4095772.0</v>
      </c>
      <c r="T57" s="14" t="s">
        <v>2631</v>
      </c>
      <c r="U57" s="14" t="s">
        <v>2621</v>
      </c>
      <c r="V57" s="14" t="s">
        <v>3198</v>
      </c>
      <c r="W57" s="14" t="s">
        <v>3199</v>
      </c>
      <c r="X57" s="16">
        <v>0.31</v>
      </c>
      <c r="Y57" s="17"/>
      <c r="Z57" s="16">
        <v>9.0</v>
      </c>
      <c r="AA57" s="16">
        <v>20.0</v>
      </c>
      <c r="AB57" s="17"/>
      <c r="AC57" s="16">
        <v>29.0</v>
      </c>
      <c r="AD57" s="16">
        <v>215.0</v>
      </c>
      <c r="AE57" s="22">
        <v>45485.0</v>
      </c>
      <c r="AF57" s="17"/>
      <c r="AG57" s="17"/>
      <c r="AH57" s="17"/>
      <c r="AI57" s="17"/>
      <c r="AJ57" s="17"/>
      <c r="AK57" s="17"/>
      <c r="AL57" s="16">
        <v>23.0</v>
      </c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4" t="s">
        <v>2625</v>
      </c>
      <c r="BB57" s="17"/>
      <c r="BC57" s="17"/>
      <c r="BD57" s="17"/>
      <c r="BE57" s="17"/>
      <c r="BF57" s="14" t="s">
        <v>2574</v>
      </c>
      <c r="BG57" s="16">
        <v>1.0</v>
      </c>
      <c r="BH57" s="14" t="s">
        <v>1447</v>
      </c>
      <c r="BI57" s="14" t="s">
        <v>2565</v>
      </c>
      <c r="BJ57" s="14" t="s">
        <v>2566</v>
      </c>
      <c r="BK57" s="17"/>
      <c r="BL57" s="17"/>
      <c r="BM57" s="16">
        <v>7.13333333</v>
      </c>
      <c r="BN57" s="17"/>
      <c r="BO57" s="17"/>
      <c r="BP57" s="17"/>
      <c r="BQ57" s="17"/>
      <c r="BR57" s="17"/>
      <c r="BS57" s="16">
        <v>0.2217</v>
      </c>
      <c r="BT57" s="16">
        <v>178.321334</v>
      </c>
      <c r="BU57" s="14" t="s">
        <v>2567</v>
      </c>
      <c r="BV57" s="14" t="s">
        <v>3149</v>
      </c>
      <c r="BW57" s="14" t="s">
        <v>2702</v>
      </c>
      <c r="BX57" s="17"/>
      <c r="BY57" s="14" t="s">
        <v>2625</v>
      </c>
      <c r="BZ57" s="16">
        <v>5424.0</v>
      </c>
      <c r="CA57" s="16">
        <v>-8637.0</v>
      </c>
      <c r="CB57" s="16">
        <v>0.0</v>
      </c>
      <c r="CC57" s="17"/>
      <c r="CD57" s="17"/>
      <c r="CE57" s="16">
        <v>178.321334</v>
      </c>
      <c r="CF57" s="14" t="s">
        <v>2572</v>
      </c>
      <c r="CG57" s="14" t="s">
        <v>2704</v>
      </c>
      <c r="CH57" s="19">
        <v>41410.0</v>
      </c>
      <c r="CI57" s="14" t="s">
        <v>2573</v>
      </c>
      <c r="CJ57" s="17"/>
      <c r="CK57" s="14" t="s">
        <v>2563</v>
      </c>
      <c r="CL57" s="14" t="s">
        <v>3172</v>
      </c>
      <c r="CM57" s="20">
        <v>2491015.0</v>
      </c>
      <c r="CN57" s="14" t="s">
        <v>3172</v>
      </c>
      <c r="CO57" s="14" t="s">
        <v>2563</v>
      </c>
      <c r="CP57" s="14" t="s">
        <v>2563</v>
      </c>
      <c r="CQ57" s="17"/>
      <c r="CR57" s="17"/>
      <c r="CS57" s="14" t="s">
        <v>2563</v>
      </c>
      <c r="CT57" s="14" t="s">
        <v>3200</v>
      </c>
      <c r="CU57" s="14" t="s">
        <v>2577</v>
      </c>
      <c r="CV57" s="14" t="s">
        <v>2926</v>
      </c>
      <c r="CW57" s="14" t="s">
        <v>2751</v>
      </c>
      <c r="CX57" s="14" t="s">
        <v>2580</v>
      </c>
      <c r="CY57" s="16">
        <v>0.0</v>
      </c>
      <c r="CZ57" s="14" t="s">
        <v>2707</v>
      </c>
      <c r="DB57" s="14" t="s">
        <v>2574</v>
      </c>
      <c r="DC57" s="14" t="s">
        <v>2708</v>
      </c>
      <c r="DD57" s="14" t="s">
        <v>2625</v>
      </c>
      <c r="DE57" s="14" t="s">
        <v>2574</v>
      </c>
      <c r="DF57" s="14" t="s">
        <v>2563</v>
      </c>
      <c r="DG57" s="14" t="s">
        <v>3174</v>
      </c>
      <c r="DH57" s="14" t="s">
        <v>3175</v>
      </c>
      <c r="DI57" s="14" t="s">
        <v>3176</v>
      </c>
      <c r="DJ57" s="14" t="s">
        <v>2755</v>
      </c>
      <c r="DK57" s="16">
        <v>114.0</v>
      </c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7"/>
      <c r="KZ57" s="17"/>
      <c r="LA57" s="17"/>
      <c r="LB57" s="17"/>
      <c r="LC57" s="17"/>
      <c r="LD57" s="17"/>
      <c r="LE57" s="17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17"/>
      <c r="LS57" s="17"/>
      <c r="LT57" s="17"/>
      <c r="LU57" s="17"/>
      <c r="LV57" s="17"/>
      <c r="LW57" s="17"/>
      <c r="LX57" s="17"/>
      <c r="LY57" s="17"/>
      <c r="LZ57" s="17"/>
      <c r="MA57" s="17"/>
      <c r="MB57" s="17"/>
      <c r="MC57" s="17"/>
      <c r="MD57" s="17"/>
      <c r="ME57" s="17"/>
      <c r="MF57" s="17"/>
      <c r="MG57" s="17"/>
      <c r="MH57" s="17"/>
      <c r="MI57" s="17"/>
      <c r="MJ57" s="17"/>
      <c r="MK57" s="17"/>
      <c r="ML57" s="17"/>
      <c r="MM57" s="17"/>
      <c r="MN57" s="17"/>
      <c r="MO57" s="17"/>
      <c r="MP57" s="17"/>
      <c r="MQ57" s="17"/>
      <c r="MR57" s="17"/>
      <c r="MS57" s="17"/>
      <c r="MT57" s="17"/>
      <c r="MU57" s="17"/>
      <c r="MV57" s="17"/>
      <c r="MW57" s="17"/>
      <c r="MX57" s="17"/>
      <c r="MY57" s="17"/>
      <c r="MZ57" s="17"/>
      <c r="NA57" s="17"/>
      <c r="NB57" s="17"/>
      <c r="NC57" s="17"/>
      <c r="ND57" s="17"/>
      <c r="NE57" s="17"/>
      <c r="NF57" s="17"/>
      <c r="NG57" s="17"/>
      <c r="NH57" s="17"/>
      <c r="NI57" s="17"/>
      <c r="NJ57" s="17"/>
      <c r="NK57" s="17"/>
      <c r="NL57" s="17"/>
      <c r="NM57" s="17"/>
      <c r="NN57" s="17"/>
      <c r="NO57" s="17"/>
      <c r="NP57" s="17"/>
      <c r="NQ57" s="17"/>
      <c r="NR57" s="17"/>
      <c r="NS57" s="17"/>
      <c r="NT57" s="17"/>
      <c r="NU57" s="17"/>
      <c r="NV57" s="17"/>
      <c r="NW57" s="17"/>
      <c r="NX57" s="17"/>
      <c r="NY57" s="17"/>
      <c r="NZ57" s="17"/>
      <c r="OA57" s="17"/>
      <c r="OB57" s="17"/>
      <c r="OC57" s="17"/>
      <c r="OD57" s="17"/>
      <c r="OE57" s="17"/>
      <c r="OF57" s="17"/>
      <c r="OG57" s="17"/>
      <c r="OH57" s="17"/>
      <c r="OI57" s="17"/>
      <c r="OJ57" s="17"/>
      <c r="OK57" s="17"/>
      <c r="OL57" s="17"/>
      <c r="OM57" s="17"/>
      <c r="ON57" s="17"/>
      <c r="OO57" s="17"/>
      <c r="OP57" s="17"/>
      <c r="OQ57" s="17"/>
      <c r="OR57" s="17"/>
      <c r="OS57" s="17"/>
      <c r="OT57" s="17"/>
      <c r="OU57" s="17"/>
      <c r="OV57" s="17"/>
      <c r="OW57" s="17"/>
      <c r="OX57" s="17"/>
      <c r="OY57" s="17"/>
      <c r="OZ57" s="17"/>
      <c r="PA57" s="17"/>
      <c r="PB57" s="17"/>
      <c r="PC57" s="17"/>
      <c r="PD57" s="17"/>
      <c r="PE57" s="17"/>
      <c r="PF57" s="17"/>
      <c r="PG57" s="17"/>
      <c r="PH57" s="17"/>
      <c r="PI57" s="17"/>
      <c r="PJ57" s="17"/>
      <c r="PK57" s="17"/>
      <c r="PL57" s="17"/>
      <c r="PM57" s="17"/>
      <c r="PN57" s="17"/>
      <c r="PO57" s="17"/>
      <c r="PP57" s="17"/>
      <c r="PQ57" s="17"/>
      <c r="PR57" s="17"/>
      <c r="PS57" s="17"/>
      <c r="PT57" s="17"/>
      <c r="PU57" s="17"/>
      <c r="PV57" s="17"/>
      <c r="PW57" s="17"/>
      <c r="PX57" s="17"/>
      <c r="PY57" s="17"/>
      <c r="PZ57" s="17"/>
      <c r="QA57" s="17"/>
      <c r="QB57" s="17"/>
      <c r="QC57" s="17"/>
      <c r="QD57" s="17"/>
      <c r="QE57" s="17"/>
      <c r="QF57" s="17"/>
      <c r="QG57" s="17"/>
      <c r="QH57" s="17"/>
      <c r="QI57" s="17"/>
      <c r="QJ57" s="17"/>
      <c r="QK57" s="17"/>
      <c r="QL57" s="17"/>
      <c r="QM57" s="17"/>
      <c r="QN57" s="17"/>
      <c r="QO57" s="17"/>
      <c r="QP57" s="17"/>
      <c r="QQ57" s="17"/>
      <c r="QR57" s="17"/>
      <c r="QS57" s="17"/>
      <c r="QT57" s="17"/>
      <c r="QU57" s="16">
        <v>7.0</v>
      </c>
      <c r="QV57" s="16">
        <v>12.0</v>
      </c>
      <c r="QW57" s="16">
        <v>-6.0</v>
      </c>
      <c r="QX57" s="17"/>
      <c r="QY57" s="17"/>
      <c r="QZ57" s="17"/>
      <c r="RA57" s="17"/>
      <c r="RB57" s="17"/>
      <c r="RC57" s="17"/>
      <c r="RD57" s="17"/>
      <c r="RE57" s="17"/>
      <c r="RF57" s="17"/>
      <c r="RG57" s="17"/>
      <c r="RH57" s="17"/>
      <c r="RI57" s="17"/>
      <c r="RJ57" s="17"/>
      <c r="RK57" s="17"/>
      <c r="RL57" s="17"/>
      <c r="RM57" s="17"/>
      <c r="RN57" s="17"/>
      <c r="RO57" s="17"/>
      <c r="RP57" s="17"/>
      <c r="RQ57" s="17"/>
      <c r="RR57" s="17"/>
      <c r="RS57" s="17"/>
      <c r="RT57" s="17"/>
      <c r="RU57" s="17"/>
      <c r="RV57" s="17"/>
      <c r="RW57" s="17"/>
      <c r="RX57" s="17"/>
      <c r="RY57" s="17"/>
      <c r="RZ57" s="17"/>
      <c r="SA57" s="17"/>
      <c r="SB57" s="17"/>
      <c r="SC57" s="17"/>
      <c r="SD57" s="17"/>
      <c r="SE57" s="17"/>
      <c r="SF57" s="17"/>
      <c r="SG57" s="17"/>
      <c r="SH57" s="17"/>
      <c r="SI57" s="17"/>
      <c r="SJ57" s="17"/>
      <c r="SK57" s="17"/>
      <c r="SL57" s="17"/>
      <c r="SM57" s="17"/>
      <c r="SN57" s="17"/>
      <c r="SO57" s="17"/>
      <c r="SP57" s="17"/>
      <c r="SQ57" s="17"/>
      <c r="SR57" s="17"/>
      <c r="SS57" s="17"/>
      <c r="ST57" s="17"/>
      <c r="SU57" s="17"/>
      <c r="SV57" s="17"/>
      <c r="SW57" s="17"/>
      <c r="SX57" s="17"/>
      <c r="SY57" s="17"/>
      <c r="SZ57" s="17"/>
      <c r="TA57" s="17"/>
      <c r="TB57" s="17"/>
      <c r="TC57" s="17"/>
      <c r="TD57" s="17"/>
      <c r="TE57" s="17"/>
      <c r="TF57" s="17"/>
      <c r="TG57" s="17"/>
      <c r="TH57" s="17"/>
      <c r="TI57" s="17"/>
      <c r="TJ57" s="17"/>
      <c r="TK57" s="17"/>
      <c r="TL57" s="17"/>
      <c r="TM57" s="17"/>
      <c r="TN57" s="17"/>
      <c r="TO57" s="17"/>
      <c r="TP57" s="17"/>
      <c r="TQ57" s="17"/>
      <c r="TR57" s="17"/>
      <c r="TS57" s="17"/>
      <c r="TT57" s="17"/>
      <c r="TU57" s="17"/>
      <c r="TV57" s="17"/>
      <c r="TW57" s="17"/>
      <c r="TX57" s="17"/>
      <c r="TY57" s="17"/>
      <c r="TZ57" s="17"/>
      <c r="UA57" s="17"/>
      <c r="UB57" s="17"/>
      <c r="UC57" s="17"/>
      <c r="UD57" s="17"/>
      <c r="UE57" s="17"/>
      <c r="UF57" s="17"/>
      <c r="UG57" s="17"/>
      <c r="UH57" s="17"/>
      <c r="UI57" s="17"/>
      <c r="UJ57" s="17"/>
      <c r="UK57" s="17"/>
      <c r="UL57" s="17"/>
      <c r="UM57" s="17"/>
      <c r="UN57" s="17"/>
      <c r="UO57" s="17"/>
      <c r="UP57" s="17"/>
      <c r="UQ57" s="17"/>
      <c r="UR57" s="17"/>
      <c r="US57" s="17"/>
      <c r="UT57" s="17"/>
      <c r="UU57" s="17"/>
      <c r="UV57" s="17"/>
      <c r="UW57" s="17"/>
      <c r="UX57" s="17"/>
      <c r="UY57" s="17"/>
      <c r="UZ57" s="17"/>
      <c r="VA57" s="17"/>
      <c r="VB57" s="17"/>
      <c r="VC57" s="17"/>
      <c r="VD57" s="17"/>
      <c r="VE57" s="17"/>
      <c r="VF57" s="17"/>
      <c r="VG57" s="17"/>
      <c r="VH57" s="17"/>
      <c r="VI57" s="17"/>
      <c r="VJ57" s="17"/>
      <c r="VK57" s="17"/>
      <c r="VL57" s="17"/>
      <c r="VM57" s="17"/>
      <c r="VN57" s="17"/>
      <c r="VO57" s="17"/>
      <c r="VP57" s="17"/>
      <c r="VQ57" s="17"/>
      <c r="VR57" s="17"/>
      <c r="VS57" s="17"/>
      <c r="VT57" s="17"/>
      <c r="VU57" s="17"/>
      <c r="VV57" s="17"/>
      <c r="VW57" s="17"/>
      <c r="VX57" s="17"/>
      <c r="VY57" s="17"/>
      <c r="VZ57" s="17"/>
      <c r="WA57" s="17"/>
      <c r="WB57" s="17"/>
      <c r="WC57" s="17"/>
      <c r="WD57" s="17"/>
      <c r="WE57" s="17"/>
      <c r="WF57" s="17"/>
      <c r="WG57" s="17"/>
      <c r="WH57" s="17"/>
      <c r="WI57" s="17"/>
      <c r="WJ57" s="17"/>
      <c r="WK57" s="17"/>
      <c r="WL57" s="17"/>
      <c r="WM57" s="17"/>
      <c r="WN57" s="17"/>
      <c r="WO57" s="17"/>
      <c r="WP57" s="17"/>
      <c r="WQ57" s="17"/>
      <c r="WR57" s="17"/>
      <c r="WS57" s="17"/>
      <c r="WT57" s="17"/>
      <c r="WU57" s="17"/>
      <c r="WV57" s="17"/>
      <c r="WW57" s="17"/>
      <c r="WX57" s="17"/>
      <c r="WY57" s="17"/>
      <c r="WZ57" s="17"/>
      <c r="XA57" s="17"/>
      <c r="XB57" s="17"/>
      <c r="XC57" s="17"/>
      <c r="XD57" s="17"/>
      <c r="XE57" s="17"/>
      <c r="XF57" s="17"/>
      <c r="XG57" s="17"/>
      <c r="XH57" s="17"/>
      <c r="XI57" s="17"/>
      <c r="XJ57" s="17"/>
      <c r="XK57" s="17"/>
      <c r="XL57" s="17"/>
      <c r="XM57" s="17"/>
      <c r="XN57" s="17"/>
      <c r="XO57" s="17"/>
      <c r="XP57" s="17"/>
      <c r="XQ57" s="17"/>
      <c r="XR57" s="17"/>
      <c r="XS57" s="17"/>
      <c r="XT57" s="17"/>
      <c r="XU57" s="17"/>
      <c r="XV57" s="17"/>
      <c r="XW57" s="17"/>
      <c r="XX57" s="17"/>
      <c r="XY57" s="17"/>
      <c r="XZ57" s="17"/>
      <c r="YA57" s="17"/>
      <c r="YB57" s="17"/>
      <c r="YC57" s="17"/>
      <c r="YD57" s="17"/>
      <c r="YE57" s="17"/>
      <c r="YF57" s="17"/>
      <c r="YG57" s="17"/>
      <c r="YH57" s="17"/>
      <c r="YI57" s="17"/>
      <c r="YJ57" s="17"/>
      <c r="YK57" s="17"/>
      <c r="YL57" s="17"/>
      <c r="YM57" s="17"/>
      <c r="YN57" s="17"/>
      <c r="YO57" s="17"/>
      <c r="YP57" s="17"/>
      <c r="YQ57" s="17"/>
      <c r="YR57" s="17"/>
      <c r="YS57" s="17"/>
      <c r="YT57" s="17"/>
      <c r="YU57" s="17"/>
      <c r="YV57" s="17"/>
      <c r="YW57" s="17"/>
      <c r="YX57" s="17"/>
      <c r="YY57" s="17"/>
      <c r="YZ57" s="17"/>
      <c r="ZA57" s="17"/>
      <c r="ZB57" s="17"/>
      <c r="ZC57" s="17"/>
      <c r="ZD57" s="17"/>
      <c r="ZE57" s="17"/>
      <c r="ZF57" s="17"/>
      <c r="ZG57" s="17"/>
      <c r="ZH57" s="17"/>
      <c r="ZI57" s="17"/>
      <c r="ZJ57" s="17"/>
      <c r="ZK57" s="17"/>
      <c r="ZL57" s="17"/>
      <c r="ZM57" s="17"/>
      <c r="ZN57" s="17"/>
      <c r="ZO57" s="17"/>
      <c r="ZP57" s="17"/>
      <c r="ZQ57" s="17"/>
      <c r="ZR57" s="17"/>
      <c r="ZS57" s="17"/>
      <c r="ZT57" s="17"/>
      <c r="ZU57" s="17"/>
      <c r="ZV57" s="17"/>
      <c r="ZW57" s="17"/>
      <c r="ZX57" s="17"/>
      <c r="ZY57" s="17"/>
      <c r="ZZ57" s="17"/>
      <c r="AAA57" s="17"/>
      <c r="AAB57" s="17"/>
      <c r="AAC57" s="17"/>
      <c r="AAD57" s="17"/>
      <c r="AAE57" s="17"/>
      <c r="AAF57" s="17"/>
      <c r="AAG57" s="17"/>
      <c r="AAH57" s="17"/>
      <c r="AAI57" s="17"/>
      <c r="AAJ57" s="17"/>
      <c r="AAK57" s="17"/>
      <c r="AAL57" s="17"/>
      <c r="AAM57" s="17"/>
      <c r="AAN57" s="17"/>
      <c r="AAO57" s="17"/>
      <c r="AAP57" s="17"/>
      <c r="AAQ57" s="17"/>
      <c r="AAR57" s="17"/>
      <c r="AAS57" s="17"/>
      <c r="AAT57" s="17"/>
      <c r="AAU57" s="17"/>
      <c r="AAV57" s="17"/>
      <c r="AAW57" s="17"/>
      <c r="AAX57" s="17"/>
      <c r="AAY57" s="17"/>
      <c r="AAZ57" s="17"/>
      <c r="ABA57" s="17"/>
      <c r="ABB57" s="17"/>
      <c r="ABC57" s="17"/>
      <c r="ABD57" s="17"/>
      <c r="ABE57" s="17"/>
      <c r="ABF57" s="17"/>
      <c r="ABG57" s="17"/>
      <c r="ABH57" s="17"/>
      <c r="ABI57" s="17"/>
      <c r="ABJ57" s="17"/>
      <c r="ABK57" s="17"/>
      <c r="ABL57" s="17"/>
      <c r="ABM57" s="17"/>
      <c r="ABN57" s="17"/>
      <c r="ABO57" s="17"/>
      <c r="ABP57" s="17"/>
      <c r="ABQ57" s="17"/>
      <c r="ABR57" s="17"/>
      <c r="ABS57" s="17"/>
      <c r="ABT57" s="17"/>
      <c r="ABU57" s="17"/>
      <c r="ABV57" s="17"/>
      <c r="ABW57" s="17"/>
      <c r="ABX57" s="17"/>
      <c r="ABY57" s="17"/>
      <c r="ABZ57" s="17"/>
      <c r="ACA57" s="17"/>
      <c r="ACB57" s="17"/>
      <c r="ACC57" s="17"/>
      <c r="ACD57" s="17"/>
      <c r="ACE57" s="17"/>
      <c r="ACF57" s="17"/>
      <c r="ACG57" s="17"/>
      <c r="ACH57" s="17"/>
      <c r="ACI57" s="17"/>
      <c r="ACJ57" s="17"/>
      <c r="ACK57" s="17"/>
      <c r="ACL57" s="17"/>
      <c r="ACM57" s="17"/>
      <c r="ACN57" s="17"/>
      <c r="ACO57" s="17"/>
      <c r="ACP57" s="17"/>
      <c r="ACQ57" s="17"/>
      <c r="ACR57" s="17"/>
      <c r="ACS57" s="17"/>
      <c r="ACT57" s="17"/>
      <c r="ACU57" s="17"/>
      <c r="ACV57" s="17"/>
      <c r="ACW57" s="17"/>
      <c r="ACX57" s="17"/>
      <c r="ACY57" s="17"/>
      <c r="ACZ57" s="17"/>
      <c r="ADA57" s="17"/>
      <c r="ADB57" s="17"/>
      <c r="ADC57" s="17"/>
      <c r="ADD57" s="17"/>
      <c r="ADE57" s="17"/>
      <c r="ADF57" s="17"/>
      <c r="ADG57" s="17"/>
      <c r="ADH57" s="17"/>
      <c r="ADI57" s="17"/>
      <c r="ADJ57" s="17"/>
      <c r="ADK57" s="17"/>
      <c r="ADL57" s="17"/>
      <c r="ADM57" s="17"/>
      <c r="ADN57" s="17"/>
      <c r="ADO57" s="17"/>
      <c r="ADP57" s="17"/>
      <c r="ADQ57" s="17"/>
      <c r="ADR57" s="17"/>
      <c r="ADS57" s="17"/>
      <c r="ADT57" s="17"/>
      <c r="ADU57" s="17"/>
      <c r="ADV57" s="17"/>
      <c r="ADW57" s="17"/>
      <c r="ADX57" s="17"/>
      <c r="ADY57" s="17"/>
      <c r="ADZ57" s="17"/>
      <c r="AEA57" s="17"/>
      <c r="AEB57" s="17"/>
      <c r="AEC57" s="17"/>
      <c r="AED57" s="17"/>
      <c r="AEE57" s="17"/>
      <c r="AEF57" s="17"/>
      <c r="AEG57" s="17"/>
      <c r="AEH57" s="17"/>
      <c r="AEI57" s="17"/>
      <c r="AEJ57" s="17"/>
      <c r="AEK57" s="17"/>
      <c r="AEL57" s="17"/>
      <c r="AEM57" s="17"/>
      <c r="AEN57" s="17"/>
      <c r="AEO57" s="17"/>
      <c r="AEP57" s="17"/>
      <c r="AEQ57" s="17"/>
      <c r="AER57" s="17"/>
      <c r="AES57" s="17"/>
      <c r="AET57" s="17"/>
      <c r="AEU57" s="17"/>
      <c r="AEV57" s="17"/>
      <c r="AEW57" s="17"/>
      <c r="AEX57" s="17"/>
      <c r="AEY57" s="17"/>
      <c r="AEZ57" s="17"/>
      <c r="AFA57" s="17"/>
      <c r="AFB57" s="17"/>
      <c r="AFC57" s="17"/>
      <c r="AFD57" s="17"/>
      <c r="AFE57" s="17"/>
      <c r="AFF57" s="17"/>
      <c r="AFG57" s="17"/>
      <c r="AFH57" s="17"/>
      <c r="AFI57" s="17"/>
      <c r="AFJ57" s="17"/>
      <c r="AFK57" s="17"/>
      <c r="AFL57" s="17"/>
      <c r="AFM57" s="17"/>
      <c r="AFN57" s="17"/>
      <c r="AFO57" s="17"/>
      <c r="AFP57" s="17"/>
      <c r="AFQ57" s="17"/>
      <c r="AFR57" s="17"/>
      <c r="AFS57" s="17"/>
      <c r="AFT57" s="17"/>
      <c r="AFU57" s="17"/>
      <c r="AFV57" s="17"/>
      <c r="AFW57" s="17"/>
      <c r="AFX57" s="17"/>
      <c r="AFY57" s="17"/>
      <c r="AFZ57" s="17"/>
      <c r="AGA57" s="17"/>
      <c r="AGB57" s="17"/>
      <c r="AGC57" s="17"/>
      <c r="AGD57" s="17"/>
      <c r="AGE57" s="17"/>
      <c r="AGF57" s="17"/>
      <c r="AGG57" s="17"/>
      <c r="AGH57" s="17"/>
      <c r="AGI57" s="17"/>
      <c r="AGJ57" s="17"/>
      <c r="AGK57" s="17"/>
      <c r="AGL57" s="17"/>
      <c r="AGM57" s="17"/>
      <c r="AGN57" s="17"/>
      <c r="AGO57" s="17"/>
      <c r="AGP57" s="17"/>
      <c r="AGQ57" s="17"/>
      <c r="AGR57" s="17"/>
      <c r="AGS57" s="17"/>
      <c r="AGT57" s="17"/>
      <c r="AGU57" s="17"/>
      <c r="AGV57" s="17"/>
      <c r="AGW57" s="17"/>
      <c r="AGX57" s="17"/>
      <c r="AGY57" s="17"/>
      <c r="AGZ57" s="17"/>
      <c r="AHA57" s="17"/>
      <c r="AHB57" s="17"/>
      <c r="AHC57" s="17"/>
      <c r="AHD57" s="17"/>
      <c r="AHE57" s="17"/>
      <c r="AHF57" s="17"/>
      <c r="AHG57" s="17"/>
      <c r="AHH57" s="17"/>
      <c r="AHI57" s="17"/>
      <c r="AHJ57" s="17"/>
      <c r="AHK57" s="17"/>
      <c r="AHL57" s="17"/>
      <c r="AHM57" s="17"/>
      <c r="AHN57" s="17"/>
      <c r="AHO57" s="17"/>
      <c r="AHP57" s="17"/>
      <c r="AHQ57" s="17"/>
      <c r="AHR57" s="17"/>
      <c r="AHS57" s="17"/>
      <c r="AHT57" s="17"/>
      <c r="AHU57" s="17"/>
      <c r="AHV57" s="17"/>
      <c r="AHW57" s="17"/>
      <c r="AHX57" s="17"/>
      <c r="AHY57" s="17"/>
      <c r="AHZ57" s="17"/>
      <c r="AIA57" s="17"/>
      <c r="AIB57" s="17"/>
      <c r="AIC57" s="17"/>
      <c r="AID57" s="17"/>
      <c r="AIE57" s="17"/>
      <c r="AIF57" s="17"/>
      <c r="AIG57" s="17"/>
      <c r="AIH57" s="17"/>
      <c r="AII57" s="17"/>
      <c r="AIJ57" s="17"/>
      <c r="AIK57" s="17"/>
      <c r="AIL57" s="17"/>
      <c r="AIM57" s="17"/>
      <c r="AIN57" s="17"/>
      <c r="AIO57" s="17"/>
      <c r="AIP57" s="17"/>
      <c r="AIQ57" s="17"/>
      <c r="AIR57" s="17"/>
      <c r="AIS57" s="17"/>
      <c r="AIT57" s="17"/>
      <c r="AIU57" s="17"/>
      <c r="AIV57" s="17"/>
      <c r="AIW57" s="17"/>
      <c r="AIX57" s="17"/>
      <c r="AIY57" s="17"/>
      <c r="AIZ57" s="17"/>
      <c r="AJA57" s="17"/>
      <c r="AJB57" s="17"/>
      <c r="AJC57" s="17"/>
      <c r="AJD57" s="17"/>
      <c r="AJE57" s="17"/>
      <c r="AJF57" s="17"/>
      <c r="AJG57" s="17"/>
      <c r="AJH57" s="17"/>
      <c r="AJI57" s="17"/>
      <c r="AJJ57" s="17"/>
      <c r="AJK57" s="17"/>
      <c r="AJL57" s="17"/>
      <c r="AJM57" s="17"/>
      <c r="AJN57" s="17"/>
      <c r="AJO57" s="17"/>
      <c r="AJP57" s="17"/>
      <c r="AJQ57" s="17"/>
      <c r="AJR57" s="17"/>
      <c r="AJS57" s="17"/>
      <c r="AJT57" s="17"/>
      <c r="AJU57" s="17"/>
      <c r="AJV57" s="17"/>
      <c r="AJW57" s="17"/>
      <c r="AJX57" s="17"/>
      <c r="AJY57" s="17"/>
      <c r="AJZ57" s="17"/>
      <c r="AKA57" s="17"/>
      <c r="AKB57" s="17"/>
      <c r="AKC57" s="17"/>
      <c r="AKD57" s="17"/>
      <c r="AKE57" s="17"/>
      <c r="AKF57" s="17"/>
      <c r="AKG57" s="17"/>
      <c r="AKH57" s="17"/>
      <c r="AKI57" s="17"/>
      <c r="AKJ57" s="17"/>
      <c r="AKK57" s="17"/>
      <c r="AKL57" s="17"/>
      <c r="AKM57" s="17"/>
      <c r="AKN57" s="17"/>
      <c r="AKO57" s="17"/>
      <c r="AKP57" s="17"/>
      <c r="AKQ57" s="17"/>
      <c r="AKR57" s="17"/>
      <c r="AKS57" s="17"/>
      <c r="AKT57" s="17"/>
      <c r="AKU57" s="17"/>
      <c r="AKV57" s="17"/>
      <c r="AKW57" s="17"/>
      <c r="AKX57" s="17"/>
      <c r="AKY57" s="17"/>
      <c r="AKZ57" s="17"/>
      <c r="ALA57" s="17"/>
      <c r="ALB57" s="17"/>
      <c r="ALC57" s="17"/>
      <c r="ALD57" s="17"/>
      <c r="ALE57" s="17"/>
      <c r="ALF57" s="17"/>
      <c r="ALG57" s="17"/>
      <c r="ALH57" s="17"/>
      <c r="ALI57" s="17"/>
      <c r="ALJ57" s="17"/>
      <c r="ALK57" s="17"/>
      <c r="ALL57" s="17"/>
      <c r="ALM57" s="17"/>
      <c r="ALN57" s="17"/>
      <c r="ALO57" s="17"/>
      <c r="ALP57" s="17"/>
      <c r="ALQ57" s="17"/>
      <c r="ALR57" s="17"/>
      <c r="ALS57" s="17"/>
      <c r="ALT57" s="17"/>
      <c r="ALU57" s="17"/>
      <c r="ALV57" s="17"/>
      <c r="ALW57" s="17"/>
      <c r="ALX57" s="17"/>
      <c r="ALY57" s="17"/>
      <c r="ALZ57" s="17"/>
      <c r="AMA57" s="17"/>
      <c r="AMB57" s="17"/>
      <c r="AMC57" s="17"/>
      <c r="AMD57" s="17"/>
      <c r="AME57" s="17"/>
      <c r="AMF57" s="17"/>
      <c r="AMG57" s="17"/>
      <c r="AMH57" s="17"/>
      <c r="AMI57" s="17"/>
      <c r="AMJ57" s="17"/>
      <c r="AMK57" s="17"/>
      <c r="AML57" s="17"/>
      <c r="AMM57" s="17"/>
      <c r="AMN57" s="17"/>
      <c r="AMO57" s="17"/>
      <c r="AMP57" s="17"/>
      <c r="AMQ57" s="17"/>
      <c r="AMR57" s="17"/>
      <c r="AMS57" s="17"/>
      <c r="AMT57" s="17"/>
      <c r="AMU57" s="17"/>
      <c r="AMV57" s="17"/>
      <c r="AMW57" s="17"/>
      <c r="AMX57" s="17"/>
      <c r="AMY57" s="17"/>
      <c r="AMZ57" s="17"/>
      <c r="ANA57" s="17"/>
      <c r="ANB57" s="17"/>
      <c r="ANC57" s="17"/>
      <c r="AND57" s="17"/>
      <c r="ANE57" s="17"/>
      <c r="ANF57" s="17"/>
      <c r="ANG57" s="17"/>
      <c r="ANH57" s="17"/>
      <c r="ANI57" s="17"/>
      <c r="ANJ57" s="17"/>
      <c r="ANK57" s="17"/>
      <c r="ANL57" s="17"/>
      <c r="ANM57" s="17"/>
      <c r="ANN57" s="17"/>
      <c r="ANO57" s="17"/>
      <c r="ANP57" s="17"/>
      <c r="ANQ57" s="17"/>
      <c r="ANR57" s="17"/>
      <c r="ANS57" s="17"/>
      <c r="ANT57" s="17"/>
      <c r="ANU57" s="17"/>
      <c r="ANV57" s="17"/>
      <c r="ANW57" s="17"/>
      <c r="ANX57" s="17"/>
      <c r="ANY57" s="17"/>
      <c r="ANZ57" s="17"/>
      <c r="AOA57" s="17"/>
      <c r="AOB57" s="17"/>
      <c r="AOC57" s="17"/>
      <c r="AOD57" s="17"/>
      <c r="AOE57" s="17"/>
      <c r="AOF57" s="17"/>
      <c r="AOG57" s="17"/>
      <c r="AOH57" s="17"/>
      <c r="AOI57" s="17"/>
      <c r="AOJ57" s="17"/>
      <c r="AOK57" s="17"/>
      <c r="AOL57" s="17"/>
      <c r="AOM57" s="17"/>
      <c r="AON57" s="17"/>
      <c r="AOO57" s="17"/>
      <c r="AOP57" s="17"/>
      <c r="AOQ57" s="17"/>
      <c r="AOR57" s="17"/>
      <c r="AOS57" s="17"/>
      <c r="AOT57" s="17"/>
      <c r="AOU57" s="17"/>
      <c r="AOV57" s="17"/>
      <c r="AOW57" s="17"/>
      <c r="AOX57" s="17"/>
      <c r="AOY57" s="17"/>
      <c r="AOZ57" s="17"/>
      <c r="APA57" s="17"/>
      <c r="APB57" s="17"/>
      <c r="APC57" s="17"/>
      <c r="APD57" s="17"/>
      <c r="APE57" s="17"/>
      <c r="APF57" s="17"/>
      <c r="APG57" s="17"/>
      <c r="APH57" s="17"/>
      <c r="API57" s="17"/>
      <c r="APJ57" s="17"/>
      <c r="APK57" s="17"/>
      <c r="APL57" s="17"/>
      <c r="APM57" s="17"/>
      <c r="APN57" s="17"/>
      <c r="APO57" s="17"/>
      <c r="APP57" s="17"/>
      <c r="APQ57" s="17"/>
      <c r="APR57" s="17"/>
      <c r="APS57" s="17"/>
      <c r="APT57" s="17"/>
      <c r="APU57" s="17"/>
      <c r="APV57" s="17"/>
      <c r="APW57" s="17"/>
      <c r="APX57" s="17"/>
      <c r="APY57" s="17"/>
      <c r="APZ57" s="17"/>
      <c r="AQA57" s="17"/>
      <c r="AQB57" s="17"/>
      <c r="AQC57" s="17"/>
      <c r="AQD57" s="17"/>
      <c r="AQE57" s="17"/>
      <c r="AQF57" s="17"/>
      <c r="AQG57" s="17"/>
      <c r="AQH57" s="17"/>
      <c r="AQI57" s="17"/>
      <c r="AQJ57" s="17"/>
      <c r="AQK57" s="17"/>
      <c r="AQL57" s="17"/>
      <c r="AQM57" s="17"/>
      <c r="AQN57" s="17"/>
      <c r="AQO57" s="17"/>
      <c r="AQP57" s="17"/>
      <c r="AQQ57" s="17"/>
      <c r="AQR57" s="17"/>
      <c r="AQS57" s="17"/>
      <c r="AQT57" s="17"/>
      <c r="AQU57" s="17"/>
      <c r="AQV57" s="17"/>
      <c r="AQW57" s="17"/>
      <c r="AQX57" s="17"/>
      <c r="AQY57" s="17"/>
      <c r="AQZ57" s="17"/>
      <c r="ARA57" s="17"/>
      <c r="ARB57" s="17"/>
      <c r="ARC57" s="17"/>
      <c r="ARD57" s="17"/>
      <c r="ARE57" s="17"/>
      <c r="ARF57" s="17"/>
      <c r="ARG57" s="17"/>
      <c r="ARH57" s="17"/>
      <c r="ARI57" s="17"/>
      <c r="ARJ57" s="17"/>
      <c r="ARK57" s="17"/>
      <c r="ARL57" s="17"/>
      <c r="ARM57" s="17"/>
      <c r="ARN57" s="17"/>
      <c r="ARO57" s="17"/>
      <c r="ARP57" s="17"/>
      <c r="ARQ57" s="17"/>
      <c r="ARR57" s="17"/>
      <c r="ARS57" s="17"/>
      <c r="ART57" s="17"/>
      <c r="ARU57" s="17"/>
      <c r="ARV57" s="17"/>
      <c r="ARW57" s="17"/>
      <c r="ARX57" s="17"/>
      <c r="ARY57" s="17"/>
      <c r="ARZ57" s="17"/>
      <c r="ASA57" s="17"/>
      <c r="ASB57" s="17"/>
      <c r="ASC57" s="17"/>
      <c r="ASD57" s="17"/>
      <c r="ASE57" s="17"/>
      <c r="ASF57" s="17"/>
      <c r="ASG57" s="17"/>
      <c r="ASH57" s="17"/>
      <c r="ASI57" s="17"/>
      <c r="ASJ57" s="17"/>
      <c r="ASK57" s="17"/>
      <c r="ASL57" s="17"/>
      <c r="ASM57" s="17"/>
      <c r="ASN57" s="17"/>
      <c r="ASO57" s="17"/>
      <c r="ASP57" s="17"/>
      <c r="ASQ57" s="17"/>
      <c r="ASR57" s="17"/>
      <c r="ASS57" s="17"/>
      <c r="AST57" s="17"/>
      <c r="ASU57" s="17"/>
      <c r="ASV57" s="17"/>
      <c r="ASW57" s="17"/>
      <c r="ASX57" s="17"/>
      <c r="ASY57" s="17"/>
      <c r="ASZ57" s="17"/>
      <c r="ATA57" s="17"/>
      <c r="ATB57" s="17"/>
      <c r="ATC57" s="17"/>
      <c r="ATD57" s="17"/>
      <c r="ATE57" s="17"/>
      <c r="ATF57" s="17"/>
      <c r="ATG57" s="17"/>
      <c r="ATH57" s="17"/>
      <c r="ATI57" s="17"/>
      <c r="ATJ57" s="17"/>
      <c r="ATK57" s="17"/>
      <c r="ATL57" s="17"/>
      <c r="ATM57" s="17"/>
      <c r="ATN57" s="17"/>
      <c r="ATO57" s="17"/>
      <c r="ATP57" s="17"/>
      <c r="ATQ57" s="17"/>
      <c r="ATR57" s="17"/>
      <c r="ATS57" s="17"/>
      <c r="ATT57" s="17"/>
      <c r="ATU57" s="17"/>
      <c r="ATV57" s="17"/>
      <c r="ATW57" s="17"/>
      <c r="ATX57" s="17"/>
      <c r="ATY57" s="17"/>
      <c r="ATZ57" s="17"/>
      <c r="AUA57" s="17"/>
      <c r="AUB57" s="17"/>
      <c r="AUC57" s="17"/>
      <c r="AUD57" s="17"/>
      <c r="AUE57" s="17"/>
      <c r="AUF57" s="17"/>
      <c r="AUG57" s="17"/>
      <c r="AUH57" s="17"/>
      <c r="AUI57" s="17"/>
      <c r="AUJ57" s="17"/>
      <c r="AUK57" s="17"/>
      <c r="AUL57" s="17"/>
      <c r="AUM57" s="17"/>
      <c r="AUN57" s="17"/>
      <c r="AUO57" s="17"/>
      <c r="AUP57" s="17"/>
      <c r="AUQ57" s="17"/>
      <c r="AUR57" s="17"/>
      <c r="AUS57" s="17"/>
      <c r="AUT57" s="17"/>
      <c r="AUU57" s="17"/>
      <c r="AUV57" s="17"/>
      <c r="AUW57" s="17"/>
      <c r="AUX57" s="17"/>
      <c r="AUY57" s="17"/>
      <c r="AUZ57" s="17"/>
      <c r="AVA57" s="17"/>
      <c r="AVB57" s="17"/>
      <c r="AVC57" s="17"/>
      <c r="AVD57" s="17"/>
      <c r="AVE57" s="17"/>
      <c r="AVF57" s="17"/>
      <c r="AVG57" s="17"/>
      <c r="AVH57" s="17"/>
      <c r="AVI57" s="17"/>
      <c r="AVJ57" s="17"/>
      <c r="AVK57" s="17"/>
      <c r="AVL57" s="17"/>
      <c r="AVM57" s="17"/>
      <c r="AVN57" s="17"/>
      <c r="AVO57" s="17"/>
      <c r="AVP57" s="17"/>
      <c r="AVQ57" s="17"/>
      <c r="AVR57" s="17"/>
      <c r="AVS57" s="17"/>
      <c r="AVT57" s="17"/>
      <c r="AVU57" s="17"/>
      <c r="AVV57" s="17"/>
      <c r="AVW57" s="17"/>
      <c r="AVX57" s="17"/>
      <c r="AVY57" s="17"/>
      <c r="AVZ57" s="17"/>
      <c r="AWA57" s="17"/>
      <c r="AWB57" s="17"/>
      <c r="AWC57" s="17"/>
      <c r="AWD57" s="17"/>
      <c r="AWE57" s="17"/>
      <c r="AWF57" s="17"/>
      <c r="AWG57" s="17"/>
      <c r="AWH57" s="17"/>
      <c r="AWI57" s="17"/>
      <c r="AWJ57" s="17"/>
      <c r="AWK57" s="17"/>
      <c r="AWL57" s="17"/>
      <c r="AWM57" s="17"/>
      <c r="AWN57" s="17"/>
      <c r="AWO57" s="17"/>
      <c r="AWP57" s="17"/>
      <c r="AWQ57" s="17"/>
      <c r="AWR57" s="17"/>
      <c r="AWS57" s="17"/>
      <c r="AWT57" s="17"/>
      <c r="AWU57" s="17"/>
      <c r="AWV57" s="17"/>
      <c r="AWW57" s="17"/>
      <c r="AWX57" s="17"/>
      <c r="AWY57" s="17"/>
      <c r="AWZ57" s="17"/>
      <c r="AXA57" s="17"/>
      <c r="AXB57" s="17"/>
      <c r="AXC57" s="17"/>
      <c r="AXD57" s="17"/>
      <c r="AXE57" s="17"/>
      <c r="AXF57" s="17"/>
      <c r="AXG57" s="17"/>
      <c r="AXH57" s="17"/>
      <c r="AXI57" s="17"/>
      <c r="AXJ57" s="17"/>
      <c r="AXK57" s="17"/>
      <c r="AXL57" s="17"/>
      <c r="AXM57" s="17"/>
      <c r="AXN57" s="17"/>
      <c r="AXO57" s="17"/>
      <c r="AXP57" s="17"/>
      <c r="AXQ57" s="17"/>
      <c r="AXR57" s="17"/>
      <c r="AXS57" s="17"/>
      <c r="AXT57" s="17"/>
      <c r="AXU57" s="17"/>
      <c r="AXV57" s="17"/>
      <c r="AXW57" s="17"/>
      <c r="AXX57" s="17"/>
      <c r="AXY57" s="17"/>
      <c r="AXZ57" s="17"/>
      <c r="AYA57" s="17"/>
      <c r="AYB57" s="17"/>
      <c r="AYC57" s="17"/>
      <c r="AYD57" s="17"/>
      <c r="AYE57" s="17"/>
      <c r="AYF57" s="17"/>
      <c r="AYG57" s="17"/>
      <c r="AYH57" s="17"/>
      <c r="AYI57" s="17"/>
      <c r="AYJ57" s="17"/>
      <c r="AYK57" s="17"/>
      <c r="AYL57" s="17"/>
      <c r="AYM57" s="17"/>
      <c r="AYN57" s="17"/>
      <c r="AYO57" s="17"/>
      <c r="AYP57" s="17"/>
      <c r="AYQ57" s="17"/>
      <c r="AYR57" s="17"/>
      <c r="AYS57" s="17"/>
      <c r="AYT57" s="17"/>
      <c r="AYU57" s="17"/>
      <c r="AYV57" s="17"/>
      <c r="AYW57" s="17"/>
      <c r="AYX57" s="17"/>
      <c r="AYY57" s="17"/>
      <c r="AYZ57" s="17"/>
      <c r="AZA57" s="17"/>
      <c r="AZB57" s="17"/>
      <c r="AZC57" s="17"/>
      <c r="AZD57" s="17"/>
      <c r="AZE57" s="17"/>
      <c r="AZF57" s="17"/>
      <c r="AZG57" s="17"/>
      <c r="AZH57" s="17"/>
      <c r="AZI57" s="17"/>
      <c r="AZJ57" s="17"/>
      <c r="AZK57" s="17"/>
      <c r="AZL57" s="17"/>
      <c r="AZM57" s="17"/>
      <c r="AZN57" s="17"/>
      <c r="AZO57" s="17"/>
      <c r="AZP57" s="17"/>
      <c r="AZQ57" s="17"/>
      <c r="AZR57" s="17"/>
      <c r="AZS57" s="17"/>
      <c r="AZT57" s="17"/>
      <c r="AZU57" s="17"/>
      <c r="AZV57" s="17"/>
      <c r="AZW57" s="17"/>
      <c r="AZX57" s="17"/>
      <c r="AZY57" s="17"/>
      <c r="AZZ57" s="17"/>
      <c r="BAA57" s="17"/>
      <c r="BAB57" s="17"/>
      <c r="BAC57" s="17"/>
      <c r="BAD57" s="17"/>
      <c r="BAE57" s="17"/>
      <c r="BAF57" s="17"/>
      <c r="BAG57" s="17"/>
      <c r="BAH57" s="17"/>
      <c r="BAI57" s="17"/>
      <c r="BAJ57" s="17"/>
      <c r="BAK57" s="17"/>
      <c r="BAL57" s="17"/>
      <c r="BAM57" s="17"/>
      <c r="BAN57" s="17"/>
      <c r="BAO57" s="17"/>
      <c r="BAP57" s="17"/>
      <c r="BAQ57" s="17"/>
      <c r="BAR57" s="17"/>
      <c r="BAS57" s="17"/>
      <c r="BAT57" s="17"/>
      <c r="BAU57" s="17"/>
      <c r="BAV57" s="17"/>
      <c r="BAW57" s="17"/>
      <c r="BAX57" s="17"/>
      <c r="BAY57" s="17"/>
      <c r="BAZ57" s="17"/>
      <c r="BBA57" s="17"/>
      <c r="BBB57" s="17"/>
      <c r="BBC57" s="17"/>
      <c r="BBD57" s="17"/>
      <c r="BBE57" s="17"/>
      <c r="BBF57" s="17"/>
      <c r="BBG57" s="17"/>
      <c r="BBH57" s="17"/>
      <c r="BBI57" s="17"/>
      <c r="BBJ57" s="17"/>
      <c r="BBK57" s="17"/>
      <c r="BBL57" s="17"/>
      <c r="BBM57" s="17"/>
      <c r="BBN57" s="17"/>
      <c r="BBO57" s="17"/>
      <c r="BBP57" s="17"/>
      <c r="BBQ57" s="17"/>
      <c r="BBR57" s="17"/>
      <c r="BBS57" s="17"/>
      <c r="BBT57" s="17"/>
      <c r="BBU57" s="17"/>
      <c r="BBV57" s="17"/>
      <c r="BBW57" s="17"/>
      <c r="BBX57" s="17"/>
      <c r="BBY57" s="17"/>
      <c r="BBZ57" s="17"/>
      <c r="BCA57" s="17"/>
      <c r="BCB57" s="17"/>
      <c r="BCC57" s="17"/>
      <c r="BCD57" s="17"/>
      <c r="BCE57" s="17"/>
      <c r="BCF57" s="17"/>
      <c r="BCG57" s="17"/>
      <c r="BCH57" s="17"/>
      <c r="BCI57" s="17"/>
      <c r="BCJ57" s="17"/>
      <c r="BCK57" s="17"/>
      <c r="BCL57" s="17"/>
      <c r="BCM57" s="17"/>
      <c r="BCN57" s="17"/>
      <c r="BCO57" s="17"/>
      <c r="BCP57" s="17"/>
      <c r="BCQ57" s="17"/>
      <c r="BCR57" s="17"/>
      <c r="BCS57" s="17"/>
      <c r="BCT57" s="17"/>
      <c r="BCU57" s="17"/>
      <c r="BCV57" s="17"/>
      <c r="BCW57" s="17"/>
      <c r="BCX57" s="17"/>
      <c r="BCY57" s="17"/>
      <c r="BCZ57" s="17"/>
      <c r="BDA57" s="17"/>
      <c r="BDB57" s="17"/>
      <c r="BDC57" s="17"/>
      <c r="BDD57" s="17"/>
      <c r="BDE57" s="17"/>
      <c r="BDF57" s="17"/>
      <c r="BDG57" s="17"/>
      <c r="BDH57" s="17"/>
      <c r="BDI57" s="17"/>
      <c r="BDJ57" s="17"/>
      <c r="BDK57" s="17"/>
      <c r="BDL57" s="17"/>
      <c r="BDM57" s="17"/>
      <c r="BDN57" s="17"/>
      <c r="BDO57" s="17"/>
      <c r="BDP57" s="17"/>
      <c r="BDQ57" s="17"/>
      <c r="BDR57" s="17"/>
      <c r="BDS57" s="17"/>
      <c r="BDT57" s="17"/>
      <c r="BDU57" s="17"/>
      <c r="BDV57" s="17"/>
      <c r="BDW57" s="17"/>
      <c r="BDX57" s="17"/>
      <c r="BDY57" s="17"/>
      <c r="BDZ57" s="17"/>
      <c r="BEA57" s="17"/>
      <c r="BEB57" s="17"/>
      <c r="BEC57" s="17"/>
      <c r="BED57" s="17"/>
      <c r="BEE57" s="17"/>
      <c r="BEF57" s="17"/>
      <c r="BEG57" s="17"/>
      <c r="BEH57" s="17"/>
      <c r="BEI57" s="17"/>
      <c r="BEJ57" s="17"/>
      <c r="BEK57" s="17"/>
      <c r="BEL57" s="17"/>
      <c r="BEM57" s="17"/>
      <c r="BEN57" s="17"/>
      <c r="BEO57" s="17"/>
      <c r="BEP57" s="17"/>
      <c r="BEQ57" s="17"/>
      <c r="BER57" s="17"/>
      <c r="BES57" s="17"/>
      <c r="BET57" s="17"/>
      <c r="BEU57" s="17"/>
      <c r="BEV57" s="17"/>
      <c r="BEW57" s="17"/>
      <c r="BEX57" s="17"/>
      <c r="BEY57" s="17"/>
      <c r="BEZ57" s="17"/>
      <c r="BFA57" s="17"/>
      <c r="BFB57" s="17"/>
      <c r="BFC57" s="17"/>
      <c r="BFD57" s="17"/>
      <c r="BFE57" s="17"/>
      <c r="BFF57" s="17"/>
      <c r="BFG57" s="17"/>
      <c r="BFH57" s="17"/>
      <c r="BFI57" s="17"/>
      <c r="BFJ57" s="17"/>
      <c r="BFK57" s="17"/>
      <c r="BFL57" s="17"/>
      <c r="BFM57" s="17"/>
      <c r="BFN57" s="17"/>
      <c r="BFO57" s="17"/>
      <c r="BFP57" s="17"/>
      <c r="BFQ57" s="17"/>
      <c r="BFR57" s="17"/>
      <c r="BFS57" s="17"/>
      <c r="BFT57" s="17"/>
      <c r="BFU57" s="17"/>
      <c r="BFV57" s="17"/>
      <c r="BFW57" s="17"/>
      <c r="BFX57" s="17"/>
      <c r="BFY57" s="17"/>
      <c r="BFZ57" s="17"/>
      <c r="BGA57" s="17"/>
      <c r="BGB57" s="17"/>
      <c r="BGC57" s="17"/>
      <c r="BGD57" s="17"/>
      <c r="BGE57" s="17"/>
      <c r="BGF57" s="17"/>
      <c r="BGG57" s="17"/>
      <c r="BGH57" s="17"/>
      <c r="BGI57" s="17"/>
      <c r="BGJ57" s="17"/>
      <c r="BGK57" s="17"/>
      <c r="BGL57" s="17"/>
      <c r="BGM57" s="17"/>
      <c r="BGN57" s="17"/>
      <c r="BGO57" s="17"/>
      <c r="BGP57" s="17"/>
      <c r="BGQ57" s="17"/>
      <c r="BGR57" s="17"/>
      <c r="BGS57" s="17"/>
      <c r="BGT57" s="17"/>
      <c r="BGU57" s="17"/>
      <c r="BGV57" s="17"/>
      <c r="BGW57" s="17"/>
      <c r="BGX57" s="17"/>
      <c r="BGY57" s="17"/>
      <c r="BGZ57" s="17"/>
      <c r="BHA57" s="17"/>
      <c r="BHB57" s="17"/>
      <c r="BHC57" s="17"/>
      <c r="BHD57" s="17"/>
      <c r="BHE57" s="17"/>
      <c r="BHF57" s="17"/>
      <c r="BHG57" s="17"/>
      <c r="BHH57" s="17"/>
      <c r="BHI57" s="17"/>
      <c r="BHJ57" s="17"/>
      <c r="BHK57" s="17"/>
      <c r="BHL57" s="17"/>
      <c r="BHM57" s="17"/>
      <c r="BHN57" s="17"/>
      <c r="BHO57" s="17"/>
      <c r="BHP57" s="17"/>
      <c r="BHQ57" s="17"/>
      <c r="BHR57" s="17"/>
      <c r="BHS57" s="17"/>
      <c r="BHT57" s="17"/>
      <c r="BHU57" s="17"/>
      <c r="BHV57" s="17"/>
      <c r="BHW57" s="17"/>
      <c r="BHX57" s="17"/>
      <c r="BHY57" s="17"/>
      <c r="BHZ57" s="17"/>
      <c r="BIA57" s="17"/>
      <c r="BIB57" s="17"/>
      <c r="BIC57" s="17"/>
      <c r="BID57" s="17"/>
      <c r="BIE57" s="17"/>
      <c r="BIF57" s="17"/>
      <c r="BIG57" s="17"/>
      <c r="BIH57" s="17"/>
      <c r="BII57" s="17"/>
      <c r="BIJ57" s="17"/>
      <c r="BIK57" s="17"/>
      <c r="BIL57" s="17"/>
      <c r="BIM57" s="17"/>
      <c r="BIN57" s="17"/>
      <c r="BIO57" s="17"/>
      <c r="BIP57" s="17"/>
      <c r="BIQ57" s="17"/>
      <c r="BIR57" s="17"/>
      <c r="BIS57" s="17"/>
      <c r="BIT57" s="17"/>
      <c r="BIU57" s="17"/>
      <c r="BIV57" s="17"/>
      <c r="BIW57" s="17"/>
      <c r="BIX57" s="17"/>
      <c r="BIY57" s="17"/>
      <c r="BIZ57" s="17"/>
      <c r="BJA57" s="17"/>
      <c r="BJB57" s="17"/>
      <c r="BJC57" s="17"/>
      <c r="BJD57" s="17"/>
      <c r="BJE57" s="17"/>
      <c r="BJF57" s="17"/>
      <c r="BJG57" s="17"/>
      <c r="BJH57" s="17"/>
      <c r="BJI57" s="17"/>
      <c r="BJJ57" s="17"/>
      <c r="BJK57" s="17"/>
      <c r="BJL57" s="17"/>
      <c r="BJM57" s="17"/>
      <c r="BJN57" s="17"/>
      <c r="BJO57" s="17"/>
      <c r="BJP57" s="17"/>
      <c r="BJQ57" s="17"/>
      <c r="BJR57" s="17"/>
      <c r="BJS57" s="17"/>
      <c r="BJT57" s="17"/>
      <c r="BJU57" s="17"/>
      <c r="BJV57" s="17"/>
      <c r="BJW57" s="17"/>
      <c r="BJX57" s="17"/>
      <c r="BJY57" s="17"/>
      <c r="BJZ57" s="17"/>
      <c r="BKA57" s="17"/>
      <c r="BKB57" s="17"/>
      <c r="BKC57" s="17"/>
      <c r="BKD57" s="17"/>
      <c r="BKE57" s="17"/>
      <c r="BKF57" s="17"/>
      <c r="BKG57" s="17"/>
      <c r="BKH57" s="17"/>
      <c r="BKI57" s="17"/>
      <c r="BKJ57" s="17"/>
      <c r="BKK57" s="17"/>
      <c r="BKL57" s="17"/>
      <c r="BKM57" s="17"/>
      <c r="BKN57" s="17"/>
      <c r="BKO57" s="17"/>
      <c r="BKP57" s="17"/>
      <c r="BKQ57" s="17"/>
      <c r="BKR57" s="17"/>
      <c r="BKS57" s="17"/>
      <c r="BKT57" s="17"/>
      <c r="BKU57" s="17"/>
      <c r="BKV57" s="17"/>
      <c r="BKW57" s="17"/>
      <c r="BKX57" s="17"/>
      <c r="BKY57" s="17"/>
      <c r="BKZ57" s="17"/>
      <c r="BLA57" s="17"/>
      <c r="BLB57" s="17"/>
      <c r="BLC57" s="17"/>
      <c r="BLD57" s="17"/>
      <c r="BLE57" s="17"/>
      <c r="BLF57" s="17"/>
      <c r="BLG57" s="17"/>
      <c r="BLH57" s="17"/>
      <c r="BLI57" s="17"/>
      <c r="BLJ57" s="17"/>
      <c r="BLK57" s="17"/>
      <c r="BLL57" s="17"/>
      <c r="BLM57" s="17"/>
      <c r="BLN57" s="17"/>
      <c r="BLO57" s="17"/>
      <c r="BLP57" s="17"/>
      <c r="BLQ57" s="17"/>
      <c r="BLR57" s="17"/>
      <c r="BLS57" s="17"/>
      <c r="BLT57" s="17"/>
      <c r="BLU57" s="17"/>
      <c r="BLV57" s="17"/>
      <c r="BLW57" s="17"/>
      <c r="BLX57" s="17"/>
      <c r="BLY57" s="17"/>
      <c r="BLZ57" s="17"/>
      <c r="BMA57" s="17"/>
      <c r="BMB57" s="17"/>
      <c r="BMC57" s="17"/>
      <c r="BMD57" s="17"/>
      <c r="BME57" s="17"/>
      <c r="BMF57" s="17"/>
      <c r="BMG57" s="17"/>
      <c r="BMH57" s="17"/>
      <c r="BMI57" s="17"/>
      <c r="BMJ57" s="17"/>
      <c r="BMK57" s="17"/>
      <c r="BML57" s="17"/>
      <c r="BMM57" s="17"/>
      <c r="BMN57" s="17"/>
      <c r="BMO57" s="17"/>
      <c r="BMP57" s="17"/>
      <c r="BMQ57" s="17"/>
      <c r="BMR57" s="17"/>
      <c r="BMS57" s="17"/>
      <c r="BMT57" s="17"/>
      <c r="BMU57" s="17"/>
      <c r="BMV57" s="17"/>
      <c r="BMW57" s="17"/>
      <c r="BMX57" s="17"/>
      <c r="BMY57" s="17"/>
      <c r="BMZ57" s="17"/>
      <c r="BNA57" s="17"/>
      <c r="BNB57" s="17"/>
      <c r="BNC57" s="17"/>
      <c r="BND57" s="17"/>
      <c r="BNE57" s="17"/>
      <c r="BNF57" s="17"/>
      <c r="BNG57" s="17"/>
      <c r="BNH57" s="17"/>
      <c r="BNI57" s="17"/>
      <c r="BNJ57" s="17"/>
      <c r="BNK57" s="17"/>
      <c r="BNL57" s="17"/>
      <c r="BNM57" s="17"/>
      <c r="BNN57" s="17"/>
      <c r="BNO57" s="17"/>
      <c r="BNP57" s="17"/>
      <c r="BNQ57" s="17"/>
      <c r="BNR57" s="17"/>
      <c r="BNS57" s="17"/>
      <c r="BNT57" s="17"/>
      <c r="BNU57" s="17"/>
      <c r="BNV57" s="17"/>
      <c r="BNW57" s="17"/>
      <c r="BNX57" s="17"/>
      <c r="BNY57" s="17"/>
      <c r="BNZ57" s="17"/>
      <c r="BOA57" s="17"/>
      <c r="BOB57" s="17"/>
      <c r="BOC57" s="17"/>
      <c r="BOD57" s="17"/>
      <c r="BOE57" s="17"/>
      <c r="BOF57" s="17"/>
      <c r="BOG57" s="17"/>
      <c r="BOH57" s="17"/>
      <c r="BOI57" s="17"/>
      <c r="BOJ57" s="17"/>
      <c r="BOK57" s="17"/>
      <c r="BOL57" s="17"/>
      <c r="BOM57" s="17"/>
      <c r="BON57" s="17"/>
      <c r="BOO57" s="17"/>
      <c r="BOP57" s="17"/>
      <c r="BOQ57" s="17"/>
      <c r="BOR57" s="17"/>
      <c r="BOS57" s="17"/>
      <c r="BOT57" s="17"/>
      <c r="BOU57" s="17"/>
      <c r="BOV57" s="17"/>
      <c r="BOW57" s="17"/>
      <c r="BOX57" s="17"/>
      <c r="BOY57" s="17"/>
      <c r="BOZ57" s="17"/>
      <c r="BPA57" s="17"/>
      <c r="BPB57" s="17"/>
      <c r="BPC57" s="17"/>
      <c r="BPD57" s="17"/>
      <c r="BPE57" s="17"/>
      <c r="BPF57" s="17"/>
      <c r="BPG57" s="17"/>
      <c r="BPH57" s="17"/>
      <c r="BPI57" s="17"/>
      <c r="BPJ57" s="17"/>
      <c r="BPK57" s="17"/>
      <c r="BPL57" s="17"/>
      <c r="BPM57" s="17"/>
      <c r="BPN57" s="17"/>
      <c r="BPO57" s="17"/>
      <c r="BPP57" s="17"/>
      <c r="BPQ57" s="17"/>
      <c r="BPR57" s="17"/>
      <c r="BPS57" s="17"/>
      <c r="BPT57" s="17"/>
      <c r="BPU57" s="17"/>
      <c r="BPV57" s="17"/>
      <c r="BPW57" s="17"/>
      <c r="BPX57" s="17"/>
      <c r="BPY57" s="17"/>
      <c r="BPZ57" s="17"/>
      <c r="BQA57" s="17"/>
      <c r="BQB57" s="17"/>
      <c r="BQC57" s="17"/>
      <c r="BQD57" s="17"/>
      <c r="BQE57" s="17"/>
      <c r="BQF57" s="17"/>
      <c r="BQG57" s="17"/>
      <c r="BQH57" s="17"/>
      <c r="BQI57" s="17"/>
      <c r="BQJ57" s="17"/>
      <c r="BQK57" s="17"/>
      <c r="BQL57" s="17"/>
      <c r="BQM57" s="17"/>
      <c r="BQN57" s="17"/>
      <c r="BQO57" s="17"/>
      <c r="BQP57" s="17"/>
      <c r="BQQ57" s="17"/>
      <c r="BQR57" s="17"/>
      <c r="BQS57" s="17"/>
      <c r="BQT57" s="17"/>
      <c r="BQU57" s="17"/>
      <c r="BQV57" s="17"/>
      <c r="BQW57" s="17"/>
      <c r="BQX57" s="17"/>
      <c r="BQY57" s="17"/>
      <c r="BQZ57" s="17"/>
      <c r="BRA57" s="17"/>
      <c r="BRB57" s="17"/>
      <c r="BRC57" s="17"/>
      <c r="BRD57" s="17"/>
      <c r="BRE57" s="17"/>
      <c r="BRF57" s="17"/>
      <c r="BRG57" s="17"/>
      <c r="BRH57" s="17"/>
      <c r="BRI57" s="17"/>
      <c r="BRJ57" s="17"/>
      <c r="BRK57" s="17"/>
      <c r="BRL57" s="17"/>
      <c r="BRM57" s="17"/>
      <c r="BRN57" s="17"/>
      <c r="BRO57" s="17"/>
      <c r="BRP57" s="17"/>
      <c r="BRQ57" s="17"/>
      <c r="BRR57" s="17"/>
      <c r="BRS57" s="17"/>
      <c r="BRT57" s="17"/>
      <c r="BRU57" s="17"/>
      <c r="BRV57" s="17"/>
      <c r="BRW57" s="17"/>
      <c r="BRX57" s="17"/>
      <c r="BRY57" s="17"/>
      <c r="BRZ57" s="17"/>
      <c r="BSA57" s="17"/>
      <c r="BSB57" s="17"/>
      <c r="BSC57" s="17"/>
      <c r="BSD57" s="17"/>
      <c r="BSE57" s="17"/>
      <c r="BSF57" s="17"/>
      <c r="BSG57" s="17"/>
      <c r="BSH57" s="17"/>
      <c r="BSI57" s="17"/>
      <c r="BSJ57" s="17"/>
      <c r="BSK57" s="17"/>
      <c r="BSL57" s="17"/>
      <c r="BSM57" s="17"/>
      <c r="BSN57" s="17"/>
      <c r="BSO57" s="17"/>
      <c r="BSP57" s="17"/>
      <c r="BSQ57" s="17"/>
      <c r="BSR57" s="17"/>
      <c r="BSS57" s="17"/>
      <c r="BST57" s="17"/>
      <c r="BSU57" s="17"/>
      <c r="BSV57" s="17"/>
      <c r="BSW57" s="17"/>
      <c r="BSX57" s="17"/>
      <c r="BSY57" s="17"/>
      <c r="BSZ57" s="17"/>
      <c r="BTA57" s="17"/>
      <c r="BTB57" s="17"/>
      <c r="BTC57" s="17"/>
      <c r="BTD57" s="17"/>
      <c r="BTE57" s="17"/>
      <c r="BTF57" s="17"/>
      <c r="BTG57" s="17"/>
      <c r="BTH57" s="17"/>
      <c r="BTI57" s="17"/>
      <c r="BTJ57" s="17"/>
      <c r="BTK57" s="17"/>
      <c r="BTL57" s="17"/>
      <c r="BTM57" s="17"/>
      <c r="BTN57" s="17"/>
      <c r="BTO57" s="17"/>
      <c r="BTP57" s="17"/>
      <c r="BTQ57" s="17"/>
      <c r="BTR57" s="17"/>
      <c r="BTS57" s="17"/>
      <c r="BTT57" s="17"/>
      <c r="BTU57" s="17"/>
      <c r="BTV57" s="17"/>
      <c r="BTW57" s="17"/>
      <c r="BTX57" s="17"/>
      <c r="BTY57" s="17"/>
      <c r="BTZ57" s="17"/>
      <c r="BUA57" s="17"/>
      <c r="BUB57" s="17"/>
      <c r="BUC57" s="17"/>
      <c r="BUD57" s="17"/>
      <c r="BUE57" s="17"/>
      <c r="BUF57" s="17"/>
      <c r="BUG57" s="17"/>
      <c r="BUH57" s="17"/>
      <c r="BUI57" s="17"/>
      <c r="BUJ57" s="17"/>
      <c r="BUK57" s="17"/>
      <c r="BUL57" s="17"/>
      <c r="BUM57" s="17"/>
      <c r="BUN57" s="17"/>
      <c r="BUO57" s="17"/>
      <c r="BUP57" s="17"/>
      <c r="BUQ57" s="17"/>
      <c r="BUR57" s="17"/>
      <c r="BUS57" s="17"/>
      <c r="BUT57" s="17"/>
      <c r="BUU57" s="17"/>
      <c r="BUV57" s="17"/>
      <c r="BUW57" s="17"/>
      <c r="BUX57" s="17"/>
      <c r="BUY57" s="17"/>
      <c r="BUZ57" s="17"/>
      <c r="BVA57" s="17"/>
      <c r="BVB57" s="17"/>
      <c r="BVC57" s="17"/>
      <c r="BVD57" s="17"/>
      <c r="BVE57" s="17"/>
      <c r="BVF57" s="17"/>
      <c r="BVG57" s="17"/>
      <c r="BVH57" s="17"/>
      <c r="BVI57" s="17"/>
      <c r="BVJ57" s="17"/>
      <c r="BVK57" s="17"/>
      <c r="BVL57" s="17"/>
      <c r="BVM57" s="17"/>
      <c r="BVN57" s="17"/>
      <c r="BVO57" s="17"/>
      <c r="BVP57" s="17"/>
      <c r="BVQ57" s="17"/>
      <c r="BVR57" s="17"/>
      <c r="BVS57" s="17"/>
      <c r="BVT57" s="17"/>
      <c r="BVU57" s="17"/>
      <c r="BVV57" s="17"/>
      <c r="BVW57" s="17"/>
      <c r="BVX57" s="17"/>
      <c r="BVY57" s="17"/>
      <c r="BVZ57" s="17"/>
      <c r="BWA57" s="17"/>
      <c r="BWB57" s="17"/>
      <c r="BWC57" s="17"/>
      <c r="BWD57" s="17"/>
      <c r="BWE57" s="17"/>
      <c r="BWF57" s="17"/>
      <c r="BWG57" s="17"/>
      <c r="BWH57" s="17"/>
      <c r="BWI57" s="17"/>
      <c r="BWJ57" s="17"/>
      <c r="BWK57" s="17"/>
      <c r="BWL57" s="17"/>
      <c r="BWM57" s="17"/>
      <c r="BWN57" s="17"/>
      <c r="BWO57" s="17"/>
      <c r="BWP57" s="17"/>
      <c r="BWQ57" s="17"/>
      <c r="BWR57" s="17"/>
      <c r="BWS57" s="17"/>
      <c r="BWT57" s="17"/>
      <c r="BWU57" s="17"/>
      <c r="BWV57" s="17"/>
      <c r="BWW57" s="17"/>
      <c r="BWX57" s="17"/>
      <c r="BWY57" s="17"/>
      <c r="BWZ57" s="17"/>
      <c r="BXA57" s="17"/>
      <c r="BXB57" s="17"/>
      <c r="BXC57" s="17"/>
      <c r="BXD57" s="17"/>
      <c r="BXE57" s="17"/>
      <c r="BXF57" s="17"/>
      <c r="BXG57" s="17"/>
      <c r="BXH57" s="17"/>
      <c r="BXI57" s="17"/>
      <c r="BXJ57" s="17"/>
      <c r="BXK57" s="17"/>
      <c r="BXL57" s="17"/>
      <c r="BXM57" s="17"/>
      <c r="BXN57" s="17"/>
      <c r="BXO57" s="17"/>
      <c r="BXP57" s="17"/>
      <c r="BXQ57" s="17"/>
      <c r="BXR57" s="17"/>
      <c r="BXS57" s="17"/>
      <c r="BXT57" s="17"/>
      <c r="BXU57" s="17"/>
      <c r="BXV57" s="17"/>
      <c r="BXW57" s="17"/>
      <c r="BXX57" s="17"/>
      <c r="BXY57" s="17"/>
      <c r="BXZ57" s="17"/>
      <c r="BYA57" s="17"/>
      <c r="BYB57" s="17"/>
      <c r="BYC57" s="17"/>
      <c r="BYD57" s="17"/>
      <c r="BYE57" s="17"/>
      <c r="BYF57" s="17"/>
      <c r="BYG57" s="17"/>
      <c r="BYH57" s="17"/>
      <c r="BYI57" s="17"/>
      <c r="BYJ57" s="17"/>
      <c r="BYK57" s="17"/>
      <c r="BYL57" s="17"/>
      <c r="BYM57" s="17"/>
      <c r="BYN57" s="17"/>
      <c r="BYO57" s="17"/>
      <c r="BYP57" s="17"/>
      <c r="BYQ57" s="17"/>
      <c r="BYR57" s="17"/>
      <c r="BYS57" s="17"/>
      <c r="BYT57" s="17"/>
      <c r="BYU57" s="17"/>
      <c r="BYV57" s="17"/>
      <c r="BYW57" s="17"/>
      <c r="BYX57" s="17"/>
      <c r="BYY57" s="17"/>
      <c r="BYZ57" s="17"/>
      <c r="BZA57" s="17"/>
      <c r="BZB57" s="17"/>
      <c r="BZC57" s="17"/>
      <c r="BZD57" s="17"/>
      <c r="BZE57" s="17"/>
      <c r="BZF57" s="17"/>
      <c r="BZG57" s="17"/>
      <c r="BZH57" s="17"/>
      <c r="BZI57" s="17"/>
      <c r="BZJ57" s="17"/>
      <c r="BZK57" s="17"/>
      <c r="BZL57" s="17"/>
      <c r="BZM57" s="17"/>
      <c r="BZN57" s="17"/>
      <c r="BZO57" s="17"/>
      <c r="BZP57" s="17"/>
      <c r="BZQ57" s="17"/>
      <c r="BZR57" s="17"/>
      <c r="BZS57" s="17"/>
      <c r="BZT57" s="17"/>
      <c r="BZU57" s="17"/>
      <c r="BZV57" s="17"/>
      <c r="BZW57" s="17"/>
      <c r="BZX57" s="17"/>
      <c r="BZY57" s="17"/>
      <c r="BZZ57" s="17"/>
      <c r="CAA57" s="17"/>
      <c r="CAB57" s="17"/>
      <c r="CAC57" s="17"/>
      <c r="CAD57" s="17"/>
      <c r="CAE57" s="17"/>
      <c r="CAF57" s="17"/>
      <c r="CAG57" s="17"/>
      <c r="CAH57" s="17"/>
      <c r="CAI57" s="17"/>
      <c r="CAJ57" s="17"/>
      <c r="CAK57" s="17"/>
      <c r="CAL57" s="17"/>
      <c r="CAM57" s="17"/>
      <c r="CAN57" s="17"/>
      <c r="CAO57" s="17"/>
      <c r="CAP57" s="17"/>
      <c r="CAQ57" s="17"/>
      <c r="CAR57" s="17"/>
      <c r="CAS57" s="17"/>
      <c r="CAT57" s="17"/>
      <c r="CAU57" s="17"/>
      <c r="CAV57" s="17"/>
      <c r="CAW57" s="17"/>
      <c r="CAX57" s="17"/>
      <c r="CAY57" s="17"/>
      <c r="CAZ57" s="17"/>
      <c r="CBA57" s="17"/>
      <c r="CBB57" s="17"/>
      <c r="CBC57" s="17"/>
      <c r="CBD57" s="17"/>
      <c r="CBE57" s="17"/>
      <c r="CBF57" s="17"/>
      <c r="CBG57" s="17"/>
      <c r="CBH57" s="17"/>
      <c r="CBI57" s="17"/>
      <c r="CBJ57" s="17"/>
      <c r="CBK57" s="17"/>
      <c r="CBL57" s="17"/>
      <c r="CBM57" s="17"/>
      <c r="CBN57" s="17"/>
      <c r="CBO57" s="17"/>
      <c r="CBP57" s="17"/>
      <c r="CBQ57" s="17"/>
      <c r="CBR57" s="17"/>
      <c r="CBS57" s="17"/>
      <c r="CBT57" s="17"/>
      <c r="CBU57" s="17"/>
      <c r="CBV57" s="17"/>
      <c r="CBW57" s="17"/>
      <c r="CBX57" s="17"/>
      <c r="CBY57" s="17"/>
      <c r="CBZ57" s="17"/>
      <c r="CCA57" s="17"/>
      <c r="CCB57" s="17"/>
      <c r="CCC57" s="17"/>
      <c r="CCD57" s="17"/>
      <c r="CCE57" s="17"/>
      <c r="CCF57" s="17"/>
      <c r="CCG57" s="17"/>
      <c r="CCH57" s="17"/>
      <c r="CCI57" s="17"/>
      <c r="CCJ57" s="17"/>
      <c r="CCK57" s="17"/>
      <c r="CCL57" s="17"/>
      <c r="CCM57" s="17"/>
      <c r="CCN57" s="17"/>
      <c r="CCO57" s="17"/>
      <c r="CCP57" s="17"/>
      <c r="CCQ57" s="17"/>
      <c r="CCR57" s="17"/>
      <c r="CCS57" s="17"/>
      <c r="CCT57" s="17"/>
      <c r="CCU57" s="17"/>
      <c r="CCV57" s="17"/>
      <c r="CCW57" s="17"/>
      <c r="CCX57" s="17"/>
      <c r="CCY57" s="17"/>
      <c r="CCZ57" s="17"/>
      <c r="CDA57" s="17"/>
      <c r="CDB57" s="17"/>
      <c r="CDC57" s="17"/>
      <c r="CDD57" s="17"/>
      <c r="CDE57" s="17"/>
      <c r="CDF57" s="17"/>
      <c r="CDG57" s="17"/>
      <c r="CDH57" s="17"/>
      <c r="CDI57" s="17"/>
      <c r="CDJ57" s="17"/>
      <c r="CDK57" s="17"/>
      <c r="CDL57" s="17"/>
      <c r="CDM57" s="17"/>
      <c r="CDN57" s="17"/>
      <c r="CDO57" s="17"/>
      <c r="CDP57" s="17"/>
      <c r="CDQ57" s="17"/>
      <c r="CDR57" s="17"/>
      <c r="CDS57" s="17"/>
      <c r="CDT57" s="17"/>
      <c r="CDU57" s="17"/>
    </row>
    <row r="58">
      <c r="A58" s="14" t="s">
        <v>2744</v>
      </c>
      <c r="B58" s="14" t="s">
        <v>3201</v>
      </c>
      <c r="C58" s="14" t="s">
        <v>2614</v>
      </c>
      <c r="D58" s="14" t="s">
        <v>2615</v>
      </c>
      <c r="E58" s="14" t="s">
        <v>3202</v>
      </c>
      <c r="F58" s="14" t="s">
        <v>2835</v>
      </c>
      <c r="I58" s="14" t="s">
        <v>3203</v>
      </c>
      <c r="J58" s="14" t="s">
        <v>2618</v>
      </c>
      <c r="K58" s="14" t="s">
        <v>2619</v>
      </c>
      <c r="L58" s="14" t="s">
        <v>2658</v>
      </c>
      <c r="M58" s="16">
        <v>1.0</v>
      </c>
      <c r="N58" s="14" t="s">
        <v>2690</v>
      </c>
      <c r="O58" s="14" t="s">
        <v>2690</v>
      </c>
      <c r="P58" s="14" t="s">
        <v>2690</v>
      </c>
      <c r="Q58" s="16">
        <v>11.0</v>
      </c>
      <c r="R58" s="16">
        <v>4112520.0</v>
      </c>
      <c r="S58" s="16">
        <v>4112520.0</v>
      </c>
      <c r="T58" s="14" t="s">
        <v>2622</v>
      </c>
      <c r="U58" s="14" t="s">
        <v>2621</v>
      </c>
      <c r="V58" s="14" t="s">
        <v>3204</v>
      </c>
      <c r="W58" s="14" t="s">
        <v>3205</v>
      </c>
      <c r="X58" s="16">
        <v>0.25</v>
      </c>
      <c r="Y58" s="16">
        <v>0.01</v>
      </c>
      <c r="Z58" s="16">
        <v>33.0</v>
      </c>
      <c r="AA58" s="16">
        <v>101.0</v>
      </c>
      <c r="AB58" s="16">
        <v>1.0</v>
      </c>
      <c r="AC58" s="16">
        <v>72.0</v>
      </c>
      <c r="AD58" s="16">
        <v>750.0</v>
      </c>
      <c r="AE58" s="22">
        <v>45638.0</v>
      </c>
      <c r="AF58" s="17"/>
      <c r="AG58" s="17"/>
      <c r="AH58" s="17"/>
      <c r="AI58" s="17"/>
      <c r="AJ58" s="17"/>
      <c r="AK58" s="17"/>
      <c r="AL58" s="16">
        <v>51.0</v>
      </c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4" t="s">
        <v>2625</v>
      </c>
      <c r="BB58" s="17"/>
      <c r="BC58" s="17"/>
      <c r="BD58" s="17"/>
      <c r="BE58" s="17"/>
      <c r="BF58" s="14" t="s">
        <v>2574</v>
      </c>
      <c r="BG58" s="16">
        <v>1.0</v>
      </c>
      <c r="BH58" s="14" t="s">
        <v>1447</v>
      </c>
      <c r="BI58" s="14" t="s">
        <v>2594</v>
      </c>
      <c r="BJ58" s="14" t="s">
        <v>2566</v>
      </c>
      <c r="BK58" s="17"/>
      <c r="BL58" s="17"/>
      <c r="BM58" s="16">
        <v>25.0666667</v>
      </c>
      <c r="BN58" s="17"/>
      <c r="BO58" s="17"/>
      <c r="BP58" s="17"/>
      <c r="BQ58" s="17"/>
      <c r="BR58" s="17"/>
      <c r="BS58" s="16">
        <v>0.4177</v>
      </c>
      <c r="BT58" s="16">
        <v>357.365947</v>
      </c>
      <c r="BU58" s="14" t="s">
        <v>2680</v>
      </c>
      <c r="BV58" s="14" t="s">
        <v>3171</v>
      </c>
      <c r="BW58" s="14" t="s">
        <v>3206</v>
      </c>
      <c r="BX58" s="16">
        <v>17.0</v>
      </c>
      <c r="BY58" s="14" t="s">
        <v>2625</v>
      </c>
      <c r="BZ58" s="17"/>
      <c r="CA58" s="16">
        <v>-18843.0</v>
      </c>
      <c r="CB58" s="16">
        <v>0.0</v>
      </c>
      <c r="CC58" s="17"/>
      <c r="CD58" s="17"/>
      <c r="CE58" s="16">
        <v>357.365947</v>
      </c>
      <c r="CF58" s="14" t="s">
        <v>2747</v>
      </c>
      <c r="CG58" s="14" t="s">
        <v>2704</v>
      </c>
      <c r="CH58" s="19">
        <v>41225.0</v>
      </c>
      <c r="CI58" s="14" t="s">
        <v>2573</v>
      </c>
      <c r="CJ58" s="17"/>
      <c r="CK58" s="14" t="s">
        <v>2574</v>
      </c>
      <c r="CL58" s="14" t="s">
        <v>3207</v>
      </c>
      <c r="CM58" s="20">
        <v>2491015.0</v>
      </c>
      <c r="CN58" s="14" t="s">
        <v>3207</v>
      </c>
      <c r="CO58" s="14" t="s">
        <v>2563</v>
      </c>
      <c r="CP58" s="14" t="s">
        <v>2563</v>
      </c>
      <c r="CQ58" s="17"/>
      <c r="CR58" s="17"/>
      <c r="CS58" s="14" t="s">
        <v>2563</v>
      </c>
      <c r="CT58" s="14" t="s">
        <v>3208</v>
      </c>
      <c r="CU58" s="14" t="s">
        <v>2577</v>
      </c>
      <c r="CV58" s="14" t="s">
        <v>2706</v>
      </c>
      <c r="CW58" s="14" t="s">
        <v>2829</v>
      </c>
      <c r="CX58" s="14" t="s">
        <v>2739</v>
      </c>
      <c r="CY58" s="16">
        <v>339.744222</v>
      </c>
      <c r="CZ58" s="14" t="s">
        <v>2707</v>
      </c>
      <c r="DB58" s="14" t="s">
        <v>2574</v>
      </c>
      <c r="DC58" s="14" t="s">
        <v>2708</v>
      </c>
      <c r="DD58" s="14" t="s">
        <v>2625</v>
      </c>
      <c r="DE58" s="14" t="s">
        <v>2574</v>
      </c>
      <c r="DF58" s="14" t="s">
        <v>2563</v>
      </c>
      <c r="DG58" s="14" t="s">
        <v>3209</v>
      </c>
      <c r="DH58" s="14" t="s">
        <v>3210</v>
      </c>
      <c r="DI58" s="14" t="s">
        <v>3211</v>
      </c>
      <c r="DJ58" s="14" t="s">
        <v>2755</v>
      </c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7"/>
      <c r="KZ58" s="17"/>
      <c r="LA58" s="17"/>
      <c r="LB58" s="17"/>
      <c r="LC58" s="17"/>
      <c r="LD58" s="17"/>
      <c r="LE58" s="17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17"/>
      <c r="LS58" s="17"/>
      <c r="LT58" s="17"/>
      <c r="LU58" s="17"/>
      <c r="LV58" s="17"/>
      <c r="LW58" s="17"/>
      <c r="LX58" s="17"/>
      <c r="LY58" s="17"/>
      <c r="LZ58" s="17"/>
      <c r="MA58" s="17"/>
      <c r="MB58" s="17"/>
      <c r="MC58" s="17"/>
      <c r="MD58" s="17"/>
      <c r="ME58" s="17"/>
      <c r="MF58" s="17"/>
      <c r="MG58" s="17"/>
      <c r="MH58" s="17"/>
      <c r="MI58" s="17"/>
      <c r="MJ58" s="17"/>
      <c r="MK58" s="17"/>
      <c r="ML58" s="17"/>
      <c r="MM58" s="17"/>
      <c r="MN58" s="17"/>
      <c r="MO58" s="17"/>
      <c r="MP58" s="17"/>
      <c r="MQ58" s="17"/>
      <c r="MR58" s="17"/>
      <c r="MS58" s="17"/>
      <c r="MT58" s="17"/>
      <c r="MU58" s="17"/>
      <c r="MV58" s="17"/>
      <c r="MW58" s="17"/>
      <c r="MX58" s="17"/>
      <c r="MY58" s="17"/>
      <c r="MZ58" s="17"/>
      <c r="NA58" s="17"/>
      <c r="NB58" s="17"/>
      <c r="NC58" s="17"/>
      <c r="ND58" s="17"/>
      <c r="NE58" s="17"/>
      <c r="NF58" s="17"/>
      <c r="NG58" s="17"/>
      <c r="NH58" s="17"/>
      <c r="NI58" s="17"/>
      <c r="NJ58" s="17"/>
      <c r="NK58" s="17"/>
      <c r="NL58" s="17"/>
      <c r="NM58" s="17"/>
      <c r="NN58" s="17"/>
      <c r="NO58" s="17"/>
      <c r="NP58" s="17"/>
      <c r="NQ58" s="17"/>
      <c r="NR58" s="17"/>
      <c r="NS58" s="17"/>
      <c r="NT58" s="17"/>
      <c r="NU58" s="17"/>
      <c r="NV58" s="17"/>
      <c r="NW58" s="17"/>
      <c r="NX58" s="17"/>
      <c r="NY58" s="17"/>
      <c r="NZ58" s="17"/>
      <c r="OA58" s="17"/>
      <c r="OB58" s="17"/>
      <c r="OC58" s="17"/>
      <c r="OD58" s="17"/>
      <c r="OE58" s="17"/>
      <c r="OF58" s="17"/>
      <c r="OG58" s="17"/>
      <c r="OH58" s="17"/>
      <c r="OI58" s="17"/>
      <c r="OJ58" s="17"/>
      <c r="OK58" s="17"/>
      <c r="OL58" s="17"/>
      <c r="OM58" s="17"/>
      <c r="ON58" s="17"/>
      <c r="OO58" s="17"/>
      <c r="OP58" s="17"/>
      <c r="OQ58" s="17"/>
      <c r="OR58" s="17"/>
      <c r="OS58" s="17"/>
      <c r="OT58" s="17"/>
      <c r="OU58" s="17"/>
      <c r="OV58" s="17"/>
      <c r="OW58" s="17"/>
      <c r="OX58" s="17"/>
      <c r="OY58" s="17"/>
      <c r="OZ58" s="17"/>
      <c r="PA58" s="17"/>
      <c r="PB58" s="17"/>
      <c r="PC58" s="17"/>
      <c r="PD58" s="17"/>
      <c r="PE58" s="17"/>
      <c r="PF58" s="17"/>
      <c r="PG58" s="17"/>
      <c r="PH58" s="17"/>
      <c r="PI58" s="17"/>
      <c r="PJ58" s="17"/>
      <c r="PK58" s="17"/>
      <c r="PL58" s="17"/>
      <c r="PM58" s="17"/>
      <c r="PN58" s="17"/>
      <c r="PO58" s="17"/>
      <c r="PP58" s="17"/>
      <c r="PQ58" s="17"/>
      <c r="PR58" s="17"/>
      <c r="PS58" s="17"/>
      <c r="PT58" s="17"/>
      <c r="PU58" s="17"/>
      <c r="PV58" s="17"/>
      <c r="PW58" s="17"/>
      <c r="PX58" s="17"/>
      <c r="PY58" s="17"/>
      <c r="PZ58" s="17"/>
      <c r="QA58" s="17"/>
      <c r="QB58" s="17"/>
      <c r="QC58" s="17"/>
      <c r="QD58" s="17"/>
      <c r="QE58" s="17"/>
      <c r="QF58" s="17"/>
      <c r="QG58" s="17"/>
      <c r="QH58" s="17"/>
      <c r="QI58" s="17"/>
      <c r="QJ58" s="17"/>
      <c r="QK58" s="17"/>
      <c r="QL58" s="17"/>
      <c r="QM58" s="17"/>
      <c r="QN58" s="17"/>
      <c r="QO58" s="17"/>
      <c r="QP58" s="17"/>
      <c r="QQ58" s="17"/>
      <c r="QR58" s="17"/>
      <c r="QS58" s="17"/>
      <c r="QT58" s="17"/>
      <c r="QU58" s="16">
        <v>27.0</v>
      </c>
      <c r="QV58" s="16">
        <v>20.0</v>
      </c>
      <c r="QW58" s="16">
        <v>22.0</v>
      </c>
      <c r="QX58" s="17"/>
      <c r="QY58" s="17"/>
      <c r="QZ58" s="17"/>
      <c r="RA58" s="17"/>
      <c r="RB58" s="17"/>
      <c r="RC58" s="17"/>
      <c r="RD58" s="17"/>
      <c r="RE58" s="17"/>
      <c r="RF58" s="17"/>
      <c r="RG58" s="17"/>
      <c r="RH58" s="17"/>
      <c r="RI58" s="17"/>
      <c r="RJ58" s="17"/>
      <c r="RK58" s="17"/>
      <c r="RL58" s="17"/>
      <c r="RM58" s="17"/>
      <c r="RN58" s="17"/>
      <c r="RO58" s="17"/>
      <c r="RP58" s="17"/>
      <c r="RQ58" s="17"/>
      <c r="RR58" s="17"/>
      <c r="RS58" s="17"/>
      <c r="RT58" s="17"/>
      <c r="RU58" s="17"/>
      <c r="RV58" s="17"/>
      <c r="RW58" s="17"/>
      <c r="RX58" s="17"/>
      <c r="RY58" s="17"/>
      <c r="RZ58" s="17"/>
      <c r="SA58" s="17"/>
      <c r="SB58" s="17"/>
      <c r="SC58" s="17"/>
      <c r="SD58" s="17"/>
      <c r="SE58" s="17"/>
      <c r="SF58" s="17"/>
      <c r="SG58" s="17"/>
      <c r="SH58" s="17"/>
      <c r="SI58" s="17"/>
      <c r="SJ58" s="17"/>
      <c r="SK58" s="17"/>
      <c r="SL58" s="17"/>
      <c r="SM58" s="17"/>
      <c r="SN58" s="17"/>
      <c r="SO58" s="17"/>
      <c r="SP58" s="17"/>
      <c r="SQ58" s="17"/>
      <c r="SR58" s="17"/>
      <c r="SS58" s="17"/>
      <c r="ST58" s="17"/>
      <c r="SU58" s="17"/>
      <c r="SV58" s="17"/>
      <c r="SW58" s="17"/>
      <c r="SX58" s="17"/>
      <c r="SY58" s="17"/>
      <c r="SZ58" s="17"/>
      <c r="TA58" s="17"/>
      <c r="TB58" s="17"/>
      <c r="TC58" s="17"/>
      <c r="TD58" s="17"/>
      <c r="TE58" s="17"/>
      <c r="TF58" s="17"/>
      <c r="TG58" s="17"/>
      <c r="TH58" s="17"/>
      <c r="TI58" s="17"/>
      <c r="TJ58" s="17"/>
      <c r="TK58" s="17"/>
      <c r="TL58" s="17"/>
      <c r="TM58" s="17"/>
      <c r="TN58" s="17"/>
      <c r="TO58" s="17"/>
      <c r="TP58" s="17"/>
      <c r="TQ58" s="17"/>
      <c r="TR58" s="17"/>
      <c r="TS58" s="17"/>
      <c r="TT58" s="17"/>
      <c r="TU58" s="17"/>
      <c r="TV58" s="17"/>
      <c r="TW58" s="17"/>
      <c r="TX58" s="17"/>
      <c r="TY58" s="17"/>
      <c r="TZ58" s="17"/>
      <c r="UA58" s="17"/>
      <c r="UB58" s="17"/>
      <c r="UC58" s="17"/>
      <c r="UD58" s="17"/>
      <c r="UE58" s="17"/>
      <c r="UF58" s="17"/>
      <c r="UG58" s="17"/>
      <c r="UH58" s="17"/>
      <c r="UI58" s="17"/>
      <c r="UJ58" s="17"/>
      <c r="UK58" s="17"/>
      <c r="UL58" s="17"/>
      <c r="UM58" s="17"/>
      <c r="UN58" s="17"/>
      <c r="UO58" s="17"/>
      <c r="UP58" s="17"/>
      <c r="UQ58" s="17"/>
      <c r="UR58" s="17"/>
      <c r="US58" s="17"/>
      <c r="UT58" s="17"/>
      <c r="UU58" s="17"/>
      <c r="UV58" s="17"/>
      <c r="UW58" s="17"/>
      <c r="UX58" s="17"/>
      <c r="UY58" s="17"/>
      <c r="UZ58" s="17"/>
      <c r="VA58" s="17"/>
      <c r="VB58" s="17"/>
      <c r="VC58" s="17"/>
      <c r="VD58" s="17"/>
      <c r="VE58" s="17"/>
      <c r="VF58" s="17"/>
      <c r="VG58" s="17"/>
      <c r="VH58" s="17"/>
      <c r="VI58" s="17"/>
      <c r="VJ58" s="17"/>
      <c r="VK58" s="17"/>
      <c r="VL58" s="17"/>
      <c r="VM58" s="17"/>
      <c r="VN58" s="17"/>
      <c r="VO58" s="17"/>
      <c r="VP58" s="17"/>
      <c r="VQ58" s="17"/>
      <c r="VR58" s="17"/>
      <c r="VS58" s="17"/>
      <c r="VT58" s="17"/>
      <c r="VU58" s="17"/>
      <c r="VV58" s="17"/>
      <c r="VW58" s="17"/>
      <c r="VX58" s="17"/>
      <c r="VY58" s="17"/>
      <c r="VZ58" s="17"/>
      <c r="WA58" s="17"/>
      <c r="WB58" s="17"/>
      <c r="WC58" s="17"/>
      <c r="WD58" s="17"/>
      <c r="WE58" s="17"/>
      <c r="WF58" s="17"/>
      <c r="WG58" s="17"/>
      <c r="WH58" s="17"/>
      <c r="WI58" s="17"/>
      <c r="WJ58" s="17"/>
      <c r="WK58" s="17"/>
      <c r="WL58" s="17"/>
      <c r="WM58" s="17"/>
      <c r="WN58" s="17"/>
      <c r="WO58" s="17"/>
      <c r="WP58" s="17"/>
      <c r="WQ58" s="17"/>
      <c r="WR58" s="17"/>
      <c r="WS58" s="17"/>
      <c r="WT58" s="17"/>
      <c r="WU58" s="17"/>
      <c r="WV58" s="17"/>
      <c r="WW58" s="17"/>
      <c r="WX58" s="17"/>
      <c r="WY58" s="17"/>
      <c r="WZ58" s="17"/>
      <c r="XA58" s="17"/>
      <c r="XB58" s="17"/>
      <c r="XC58" s="17"/>
      <c r="XD58" s="17"/>
      <c r="XE58" s="17"/>
      <c r="XF58" s="17"/>
      <c r="XG58" s="17"/>
      <c r="XH58" s="17"/>
      <c r="XI58" s="17"/>
      <c r="XJ58" s="17"/>
      <c r="XK58" s="17"/>
      <c r="XL58" s="17"/>
      <c r="XM58" s="17"/>
      <c r="XN58" s="17"/>
      <c r="XO58" s="17"/>
      <c r="XP58" s="17"/>
      <c r="XQ58" s="17"/>
      <c r="XR58" s="17"/>
      <c r="XS58" s="17"/>
      <c r="XT58" s="17"/>
      <c r="XU58" s="17"/>
      <c r="XV58" s="17"/>
      <c r="XW58" s="17"/>
      <c r="XX58" s="17"/>
      <c r="XY58" s="17"/>
      <c r="XZ58" s="17"/>
      <c r="YA58" s="17"/>
      <c r="YB58" s="17"/>
      <c r="YC58" s="17"/>
      <c r="YD58" s="17"/>
      <c r="YE58" s="17"/>
      <c r="YF58" s="17"/>
      <c r="YG58" s="17"/>
      <c r="YH58" s="17"/>
      <c r="YI58" s="17"/>
      <c r="YJ58" s="17"/>
      <c r="YK58" s="17"/>
      <c r="YL58" s="17"/>
      <c r="YM58" s="17"/>
      <c r="YN58" s="17"/>
      <c r="YO58" s="17"/>
      <c r="YP58" s="17"/>
      <c r="YQ58" s="17"/>
      <c r="YR58" s="17"/>
      <c r="YS58" s="17"/>
      <c r="YT58" s="17"/>
      <c r="YU58" s="17"/>
      <c r="YV58" s="17"/>
      <c r="YW58" s="17"/>
      <c r="YX58" s="17"/>
      <c r="YY58" s="17"/>
      <c r="YZ58" s="17"/>
      <c r="ZA58" s="17"/>
      <c r="ZB58" s="17"/>
      <c r="ZC58" s="17"/>
      <c r="ZD58" s="17"/>
      <c r="ZE58" s="17"/>
      <c r="ZF58" s="17"/>
      <c r="ZG58" s="17"/>
      <c r="ZH58" s="17"/>
      <c r="ZI58" s="17"/>
      <c r="ZJ58" s="17"/>
      <c r="ZK58" s="17"/>
      <c r="ZL58" s="17"/>
      <c r="ZM58" s="17"/>
      <c r="ZN58" s="17"/>
      <c r="ZO58" s="17"/>
      <c r="ZP58" s="17"/>
      <c r="ZQ58" s="17"/>
      <c r="ZR58" s="17"/>
      <c r="ZS58" s="17"/>
      <c r="ZT58" s="17"/>
      <c r="ZU58" s="17"/>
      <c r="ZV58" s="17"/>
      <c r="ZW58" s="17"/>
      <c r="ZX58" s="17"/>
      <c r="ZY58" s="17"/>
      <c r="ZZ58" s="17"/>
      <c r="AAA58" s="17"/>
      <c r="AAB58" s="17"/>
      <c r="AAC58" s="17"/>
      <c r="AAD58" s="17"/>
      <c r="AAE58" s="17"/>
      <c r="AAF58" s="17"/>
      <c r="AAG58" s="17"/>
      <c r="AAH58" s="17"/>
      <c r="AAI58" s="17"/>
      <c r="AAJ58" s="17"/>
      <c r="AAK58" s="17"/>
      <c r="AAL58" s="17"/>
      <c r="AAM58" s="17"/>
      <c r="AAN58" s="17"/>
      <c r="AAO58" s="17"/>
      <c r="AAP58" s="17"/>
      <c r="AAQ58" s="17"/>
      <c r="AAR58" s="17"/>
      <c r="AAS58" s="17"/>
      <c r="AAT58" s="17"/>
      <c r="AAU58" s="17"/>
      <c r="AAV58" s="17"/>
      <c r="AAW58" s="17"/>
      <c r="AAX58" s="17"/>
      <c r="AAY58" s="17"/>
      <c r="AAZ58" s="17"/>
      <c r="ABA58" s="17"/>
      <c r="ABB58" s="17"/>
      <c r="ABC58" s="17"/>
      <c r="ABD58" s="17"/>
      <c r="ABE58" s="17"/>
      <c r="ABF58" s="17"/>
      <c r="ABG58" s="17"/>
      <c r="ABH58" s="17"/>
      <c r="ABI58" s="17"/>
      <c r="ABJ58" s="17"/>
      <c r="ABK58" s="17"/>
      <c r="ABL58" s="17"/>
      <c r="ABM58" s="17"/>
      <c r="ABN58" s="17"/>
      <c r="ABO58" s="17"/>
      <c r="ABP58" s="17"/>
      <c r="ABQ58" s="17"/>
      <c r="ABR58" s="17"/>
      <c r="ABS58" s="17"/>
      <c r="ABT58" s="17"/>
      <c r="ABU58" s="17"/>
      <c r="ABV58" s="17"/>
      <c r="ABW58" s="17"/>
      <c r="ABX58" s="17"/>
      <c r="ABY58" s="17"/>
      <c r="ABZ58" s="17"/>
      <c r="ACA58" s="17"/>
      <c r="ACB58" s="17"/>
      <c r="ACC58" s="17"/>
      <c r="ACD58" s="17"/>
      <c r="ACE58" s="17"/>
      <c r="ACF58" s="17"/>
      <c r="ACG58" s="17"/>
      <c r="ACH58" s="17"/>
      <c r="ACI58" s="17"/>
      <c r="ACJ58" s="17"/>
      <c r="ACK58" s="17"/>
      <c r="ACL58" s="17"/>
      <c r="ACM58" s="17"/>
      <c r="ACN58" s="17"/>
      <c r="ACO58" s="17"/>
      <c r="ACP58" s="17"/>
      <c r="ACQ58" s="17"/>
      <c r="ACR58" s="17"/>
      <c r="ACS58" s="17"/>
      <c r="ACT58" s="17"/>
      <c r="ACU58" s="17"/>
      <c r="ACV58" s="17"/>
      <c r="ACW58" s="17"/>
      <c r="ACX58" s="17"/>
      <c r="ACY58" s="17"/>
      <c r="ACZ58" s="17"/>
      <c r="ADA58" s="17"/>
      <c r="ADB58" s="17"/>
      <c r="ADC58" s="17"/>
      <c r="ADD58" s="17"/>
      <c r="ADE58" s="17"/>
      <c r="ADF58" s="17"/>
      <c r="ADG58" s="17"/>
      <c r="ADH58" s="17"/>
      <c r="ADI58" s="17"/>
      <c r="ADJ58" s="17"/>
      <c r="ADK58" s="17"/>
      <c r="ADL58" s="17"/>
      <c r="ADM58" s="17"/>
      <c r="ADN58" s="17"/>
      <c r="ADO58" s="17"/>
      <c r="ADP58" s="17"/>
      <c r="ADQ58" s="17"/>
      <c r="ADR58" s="17"/>
      <c r="ADS58" s="17"/>
      <c r="ADT58" s="17"/>
      <c r="ADU58" s="17"/>
      <c r="ADV58" s="17"/>
      <c r="ADW58" s="17"/>
      <c r="ADX58" s="17"/>
      <c r="ADY58" s="17"/>
      <c r="ADZ58" s="17"/>
      <c r="AEA58" s="17"/>
      <c r="AEB58" s="17"/>
      <c r="AEC58" s="17"/>
      <c r="AED58" s="17"/>
      <c r="AEE58" s="17"/>
      <c r="AEF58" s="17"/>
      <c r="AEG58" s="17"/>
      <c r="AEH58" s="17"/>
      <c r="AEI58" s="17"/>
      <c r="AEJ58" s="17"/>
      <c r="AEK58" s="17"/>
      <c r="AEL58" s="17"/>
      <c r="AEM58" s="17"/>
      <c r="AEN58" s="17"/>
      <c r="AEO58" s="17"/>
      <c r="AEP58" s="17"/>
      <c r="AEQ58" s="17"/>
      <c r="AER58" s="17"/>
      <c r="AES58" s="17"/>
      <c r="AET58" s="17"/>
      <c r="AEU58" s="17"/>
      <c r="AEV58" s="17"/>
      <c r="AEW58" s="17"/>
      <c r="AEX58" s="17"/>
      <c r="AEY58" s="17"/>
      <c r="AEZ58" s="17"/>
      <c r="AFA58" s="17"/>
      <c r="AFB58" s="17"/>
      <c r="AFC58" s="17"/>
      <c r="AFD58" s="17"/>
      <c r="AFE58" s="17"/>
      <c r="AFF58" s="17"/>
      <c r="AFG58" s="17"/>
      <c r="AFH58" s="17"/>
      <c r="AFI58" s="17"/>
      <c r="AFJ58" s="17"/>
      <c r="AFK58" s="17"/>
      <c r="AFL58" s="17"/>
      <c r="AFM58" s="17"/>
      <c r="AFN58" s="17"/>
      <c r="AFO58" s="17"/>
      <c r="AFP58" s="17"/>
      <c r="AFQ58" s="17"/>
      <c r="AFR58" s="17"/>
      <c r="AFS58" s="17"/>
      <c r="AFT58" s="17"/>
      <c r="AFU58" s="17"/>
      <c r="AFV58" s="17"/>
      <c r="AFW58" s="17"/>
      <c r="AFX58" s="17"/>
      <c r="AFY58" s="17"/>
      <c r="AFZ58" s="17"/>
      <c r="AGA58" s="17"/>
      <c r="AGB58" s="17"/>
      <c r="AGC58" s="17"/>
      <c r="AGD58" s="17"/>
      <c r="AGE58" s="17"/>
      <c r="AGF58" s="17"/>
      <c r="AGG58" s="17"/>
      <c r="AGH58" s="17"/>
      <c r="AGI58" s="17"/>
      <c r="AGJ58" s="17"/>
      <c r="AGK58" s="17"/>
      <c r="AGL58" s="17"/>
      <c r="AGM58" s="17"/>
      <c r="AGN58" s="17"/>
      <c r="AGO58" s="17"/>
      <c r="AGP58" s="17"/>
      <c r="AGQ58" s="17"/>
      <c r="AGR58" s="17"/>
      <c r="AGS58" s="17"/>
      <c r="AGT58" s="17"/>
      <c r="AGU58" s="17"/>
      <c r="AGV58" s="17"/>
      <c r="AGW58" s="17"/>
      <c r="AGX58" s="17"/>
      <c r="AGY58" s="17"/>
      <c r="AGZ58" s="17"/>
      <c r="AHA58" s="17"/>
      <c r="AHB58" s="17"/>
      <c r="AHC58" s="17"/>
      <c r="AHD58" s="17"/>
      <c r="AHE58" s="17"/>
      <c r="AHF58" s="17"/>
      <c r="AHG58" s="17"/>
      <c r="AHH58" s="17"/>
      <c r="AHI58" s="17"/>
      <c r="AHJ58" s="17"/>
      <c r="AHK58" s="17"/>
      <c r="AHL58" s="17"/>
      <c r="AHM58" s="17"/>
      <c r="AHN58" s="17"/>
      <c r="AHO58" s="17"/>
      <c r="AHP58" s="17"/>
      <c r="AHQ58" s="17"/>
      <c r="AHR58" s="17"/>
      <c r="AHS58" s="17"/>
      <c r="AHT58" s="17"/>
      <c r="AHU58" s="17"/>
      <c r="AHV58" s="17"/>
      <c r="AHW58" s="17"/>
      <c r="AHX58" s="17"/>
      <c r="AHY58" s="17"/>
      <c r="AHZ58" s="17"/>
      <c r="AIA58" s="17"/>
      <c r="AIB58" s="17"/>
      <c r="AIC58" s="17"/>
      <c r="AID58" s="17"/>
      <c r="AIE58" s="17"/>
      <c r="AIF58" s="17"/>
      <c r="AIG58" s="17"/>
      <c r="AIH58" s="17"/>
      <c r="AII58" s="17"/>
      <c r="AIJ58" s="17"/>
      <c r="AIK58" s="17"/>
      <c r="AIL58" s="17"/>
      <c r="AIM58" s="17"/>
      <c r="AIN58" s="17"/>
      <c r="AIO58" s="17"/>
      <c r="AIP58" s="17"/>
      <c r="AIQ58" s="17"/>
      <c r="AIR58" s="17"/>
      <c r="AIS58" s="17"/>
      <c r="AIT58" s="17"/>
      <c r="AIU58" s="17"/>
      <c r="AIV58" s="17"/>
      <c r="AIW58" s="17"/>
      <c r="AIX58" s="17"/>
      <c r="AIY58" s="17"/>
      <c r="AIZ58" s="17"/>
      <c r="AJA58" s="17"/>
      <c r="AJB58" s="17"/>
      <c r="AJC58" s="17"/>
      <c r="AJD58" s="17"/>
      <c r="AJE58" s="17"/>
      <c r="AJF58" s="17"/>
      <c r="AJG58" s="17"/>
      <c r="AJH58" s="17"/>
      <c r="AJI58" s="17"/>
      <c r="AJJ58" s="17"/>
      <c r="AJK58" s="17"/>
      <c r="AJL58" s="17"/>
      <c r="AJM58" s="17"/>
      <c r="AJN58" s="17"/>
      <c r="AJO58" s="17"/>
      <c r="AJP58" s="17"/>
      <c r="AJQ58" s="17"/>
      <c r="AJR58" s="17"/>
      <c r="AJS58" s="17"/>
      <c r="AJT58" s="17"/>
      <c r="AJU58" s="17"/>
      <c r="AJV58" s="17"/>
      <c r="AJW58" s="17"/>
      <c r="AJX58" s="17"/>
      <c r="AJY58" s="17"/>
      <c r="AJZ58" s="17"/>
      <c r="AKA58" s="17"/>
      <c r="AKB58" s="17"/>
      <c r="AKC58" s="17"/>
      <c r="AKD58" s="17"/>
      <c r="AKE58" s="17"/>
      <c r="AKF58" s="17"/>
      <c r="AKG58" s="17"/>
      <c r="AKH58" s="17"/>
      <c r="AKI58" s="17"/>
      <c r="AKJ58" s="17"/>
      <c r="AKK58" s="17"/>
      <c r="AKL58" s="17"/>
      <c r="AKM58" s="17"/>
      <c r="AKN58" s="17"/>
      <c r="AKO58" s="17"/>
      <c r="AKP58" s="17"/>
      <c r="AKQ58" s="17"/>
      <c r="AKR58" s="17"/>
      <c r="AKS58" s="17"/>
      <c r="AKT58" s="17"/>
      <c r="AKU58" s="17"/>
      <c r="AKV58" s="17"/>
      <c r="AKW58" s="17"/>
      <c r="AKX58" s="17"/>
      <c r="AKY58" s="17"/>
      <c r="AKZ58" s="17"/>
      <c r="ALA58" s="17"/>
      <c r="ALB58" s="17"/>
      <c r="ALC58" s="17"/>
      <c r="ALD58" s="17"/>
      <c r="ALE58" s="17"/>
      <c r="ALF58" s="17"/>
      <c r="ALG58" s="17"/>
      <c r="ALH58" s="17"/>
      <c r="ALI58" s="17"/>
      <c r="ALJ58" s="17"/>
      <c r="ALK58" s="17"/>
      <c r="ALL58" s="17"/>
      <c r="ALM58" s="17"/>
      <c r="ALN58" s="17"/>
      <c r="ALO58" s="17"/>
      <c r="ALP58" s="17"/>
      <c r="ALQ58" s="17"/>
      <c r="ALR58" s="17"/>
      <c r="ALS58" s="17"/>
      <c r="ALT58" s="17"/>
      <c r="ALU58" s="17"/>
      <c r="ALV58" s="17"/>
      <c r="ALW58" s="17"/>
      <c r="ALX58" s="17"/>
      <c r="ALY58" s="17"/>
      <c r="ALZ58" s="17"/>
      <c r="AMA58" s="17"/>
      <c r="AMB58" s="17"/>
      <c r="AMC58" s="17"/>
      <c r="AMD58" s="17"/>
      <c r="AME58" s="17"/>
      <c r="AMF58" s="17"/>
      <c r="AMG58" s="17"/>
      <c r="AMH58" s="17"/>
      <c r="AMI58" s="17"/>
      <c r="AMJ58" s="17"/>
      <c r="AMK58" s="17"/>
      <c r="AML58" s="17"/>
      <c r="AMM58" s="17"/>
      <c r="AMN58" s="17"/>
      <c r="AMO58" s="17"/>
      <c r="AMP58" s="17"/>
      <c r="AMQ58" s="17"/>
      <c r="AMR58" s="17"/>
      <c r="AMS58" s="17"/>
      <c r="AMT58" s="17"/>
      <c r="AMU58" s="17"/>
      <c r="AMV58" s="17"/>
      <c r="AMW58" s="17"/>
      <c r="AMX58" s="17"/>
      <c r="AMY58" s="17"/>
      <c r="AMZ58" s="17"/>
      <c r="ANA58" s="17"/>
      <c r="ANB58" s="17"/>
      <c r="ANC58" s="17"/>
      <c r="AND58" s="17"/>
      <c r="ANE58" s="17"/>
      <c r="ANF58" s="17"/>
      <c r="ANG58" s="17"/>
      <c r="ANH58" s="17"/>
      <c r="ANI58" s="17"/>
      <c r="ANJ58" s="17"/>
      <c r="ANK58" s="17"/>
      <c r="ANL58" s="17"/>
      <c r="ANM58" s="17"/>
      <c r="ANN58" s="17"/>
      <c r="ANO58" s="17"/>
      <c r="ANP58" s="17"/>
      <c r="ANQ58" s="17"/>
      <c r="ANR58" s="17"/>
      <c r="ANS58" s="17"/>
      <c r="ANT58" s="17"/>
      <c r="ANU58" s="17"/>
      <c r="ANV58" s="17"/>
      <c r="ANW58" s="17"/>
      <c r="ANX58" s="17"/>
      <c r="ANY58" s="17"/>
      <c r="ANZ58" s="17"/>
      <c r="AOA58" s="17"/>
      <c r="AOB58" s="17"/>
      <c r="AOC58" s="17"/>
      <c r="AOD58" s="17"/>
      <c r="AOE58" s="17"/>
      <c r="AOF58" s="17"/>
      <c r="AOG58" s="17"/>
      <c r="AOH58" s="17"/>
      <c r="AOI58" s="17"/>
      <c r="AOJ58" s="17"/>
      <c r="AOK58" s="17"/>
      <c r="AOL58" s="17"/>
      <c r="AOM58" s="17"/>
      <c r="AON58" s="17"/>
      <c r="AOO58" s="17"/>
      <c r="AOP58" s="17"/>
      <c r="AOQ58" s="17"/>
      <c r="AOR58" s="17"/>
      <c r="AOS58" s="17"/>
      <c r="AOT58" s="17"/>
      <c r="AOU58" s="17"/>
      <c r="AOV58" s="17"/>
      <c r="AOW58" s="17"/>
      <c r="AOX58" s="17"/>
      <c r="AOY58" s="17"/>
      <c r="AOZ58" s="17"/>
      <c r="APA58" s="17"/>
      <c r="APB58" s="17"/>
      <c r="APC58" s="17"/>
      <c r="APD58" s="17"/>
      <c r="APE58" s="17"/>
      <c r="APF58" s="17"/>
      <c r="APG58" s="17"/>
      <c r="APH58" s="17"/>
      <c r="API58" s="17"/>
      <c r="APJ58" s="17"/>
      <c r="APK58" s="17"/>
      <c r="APL58" s="17"/>
      <c r="APM58" s="17"/>
      <c r="APN58" s="17"/>
      <c r="APO58" s="17"/>
      <c r="APP58" s="17"/>
      <c r="APQ58" s="17"/>
      <c r="APR58" s="17"/>
      <c r="APS58" s="17"/>
      <c r="APT58" s="17"/>
      <c r="APU58" s="17"/>
      <c r="APV58" s="17"/>
      <c r="APW58" s="17"/>
      <c r="APX58" s="17"/>
      <c r="APY58" s="17"/>
      <c r="APZ58" s="17"/>
      <c r="AQA58" s="17"/>
      <c r="AQB58" s="17"/>
      <c r="AQC58" s="17"/>
      <c r="AQD58" s="17"/>
      <c r="AQE58" s="17"/>
      <c r="AQF58" s="17"/>
      <c r="AQG58" s="17"/>
      <c r="AQH58" s="17"/>
      <c r="AQI58" s="17"/>
      <c r="AQJ58" s="17"/>
      <c r="AQK58" s="17"/>
      <c r="AQL58" s="17"/>
      <c r="AQM58" s="17"/>
      <c r="AQN58" s="17"/>
      <c r="AQO58" s="17"/>
      <c r="AQP58" s="17"/>
      <c r="AQQ58" s="17"/>
      <c r="AQR58" s="17"/>
      <c r="AQS58" s="17"/>
      <c r="AQT58" s="17"/>
      <c r="AQU58" s="17"/>
      <c r="AQV58" s="17"/>
      <c r="AQW58" s="17"/>
      <c r="AQX58" s="17"/>
      <c r="AQY58" s="17"/>
      <c r="AQZ58" s="17"/>
      <c r="ARA58" s="17"/>
      <c r="ARB58" s="17"/>
      <c r="ARC58" s="17"/>
      <c r="ARD58" s="17"/>
      <c r="ARE58" s="17"/>
      <c r="ARF58" s="17"/>
      <c r="ARG58" s="17"/>
      <c r="ARH58" s="17"/>
      <c r="ARI58" s="17"/>
      <c r="ARJ58" s="17"/>
      <c r="ARK58" s="17"/>
      <c r="ARL58" s="17"/>
      <c r="ARM58" s="17"/>
      <c r="ARN58" s="17"/>
      <c r="ARO58" s="17"/>
      <c r="ARP58" s="17"/>
      <c r="ARQ58" s="17"/>
      <c r="ARR58" s="17"/>
      <c r="ARS58" s="17"/>
      <c r="ART58" s="17"/>
      <c r="ARU58" s="17"/>
      <c r="ARV58" s="17"/>
      <c r="ARW58" s="17"/>
      <c r="ARX58" s="17"/>
      <c r="ARY58" s="17"/>
      <c r="ARZ58" s="17"/>
      <c r="ASA58" s="17"/>
      <c r="ASB58" s="17"/>
      <c r="ASC58" s="17"/>
      <c r="ASD58" s="17"/>
      <c r="ASE58" s="17"/>
      <c r="ASF58" s="17"/>
      <c r="ASG58" s="17"/>
      <c r="ASH58" s="17"/>
      <c r="ASI58" s="17"/>
      <c r="ASJ58" s="17"/>
      <c r="ASK58" s="17"/>
      <c r="ASL58" s="17"/>
      <c r="ASM58" s="17"/>
      <c r="ASN58" s="17"/>
      <c r="ASO58" s="17"/>
      <c r="ASP58" s="17"/>
      <c r="ASQ58" s="17"/>
      <c r="ASR58" s="17"/>
      <c r="ASS58" s="17"/>
      <c r="AST58" s="17"/>
      <c r="ASU58" s="17"/>
      <c r="ASV58" s="17"/>
      <c r="ASW58" s="17"/>
      <c r="ASX58" s="17"/>
      <c r="ASY58" s="17"/>
      <c r="ASZ58" s="17"/>
      <c r="ATA58" s="17"/>
      <c r="ATB58" s="17"/>
      <c r="ATC58" s="17"/>
      <c r="ATD58" s="17"/>
      <c r="ATE58" s="17"/>
      <c r="ATF58" s="17"/>
      <c r="ATG58" s="17"/>
      <c r="ATH58" s="17"/>
      <c r="ATI58" s="17"/>
      <c r="ATJ58" s="17"/>
      <c r="ATK58" s="17"/>
      <c r="ATL58" s="17"/>
      <c r="ATM58" s="17"/>
      <c r="ATN58" s="17"/>
      <c r="ATO58" s="17"/>
      <c r="ATP58" s="17"/>
      <c r="ATQ58" s="17"/>
      <c r="ATR58" s="17"/>
      <c r="ATS58" s="17"/>
      <c r="ATT58" s="17"/>
      <c r="ATU58" s="17"/>
      <c r="ATV58" s="17"/>
      <c r="ATW58" s="17"/>
      <c r="ATX58" s="17"/>
      <c r="ATY58" s="17"/>
      <c r="ATZ58" s="17"/>
      <c r="AUA58" s="17"/>
      <c r="AUB58" s="17"/>
      <c r="AUC58" s="17"/>
      <c r="AUD58" s="17"/>
      <c r="AUE58" s="17"/>
      <c r="AUF58" s="17"/>
      <c r="AUG58" s="17"/>
      <c r="AUH58" s="17"/>
      <c r="AUI58" s="17"/>
      <c r="AUJ58" s="17"/>
      <c r="AUK58" s="17"/>
      <c r="AUL58" s="17"/>
      <c r="AUM58" s="17"/>
      <c r="AUN58" s="17"/>
      <c r="AUO58" s="17"/>
      <c r="AUP58" s="17"/>
      <c r="AUQ58" s="17"/>
      <c r="AUR58" s="17"/>
      <c r="AUS58" s="17"/>
      <c r="AUT58" s="17"/>
      <c r="AUU58" s="17"/>
      <c r="AUV58" s="17"/>
      <c r="AUW58" s="17"/>
      <c r="AUX58" s="17"/>
      <c r="AUY58" s="17"/>
      <c r="AUZ58" s="17"/>
      <c r="AVA58" s="17"/>
      <c r="AVB58" s="17"/>
      <c r="AVC58" s="17"/>
      <c r="AVD58" s="17"/>
      <c r="AVE58" s="17"/>
      <c r="AVF58" s="17"/>
      <c r="AVG58" s="17"/>
      <c r="AVH58" s="17"/>
      <c r="AVI58" s="17"/>
      <c r="AVJ58" s="17"/>
      <c r="AVK58" s="17"/>
      <c r="AVL58" s="17"/>
      <c r="AVM58" s="17"/>
      <c r="AVN58" s="17"/>
      <c r="AVO58" s="17"/>
      <c r="AVP58" s="17"/>
      <c r="AVQ58" s="17"/>
      <c r="AVR58" s="17"/>
      <c r="AVS58" s="17"/>
      <c r="AVT58" s="17"/>
      <c r="AVU58" s="17"/>
      <c r="AVV58" s="17"/>
      <c r="AVW58" s="17"/>
      <c r="AVX58" s="17"/>
      <c r="AVY58" s="17"/>
      <c r="AVZ58" s="17"/>
      <c r="AWA58" s="17"/>
      <c r="AWB58" s="17"/>
      <c r="AWC58" s="17"/>
      <c r="AWD58" s="17"/>
      <c r="AWE58" s="17"/>
      <c r="AWF58" s="17"/>
      <c r="AWG58" s="17"/>
      <c r="AWH58" s="17"/>
      <c r="AWI58" s="17"/>
      <c r="AWJ58" s="17"/>
      <c r="AWK58" s="17"/>
      <c r="AWL58" s="17"/>
      <c r="AWM58" s="17"/>
      <c r="AWN58" s="17"/>
      <c r="AWO58" s="17"/>
      <c r="AWP58" s="17"/>
      <c r="AWQ58" s="17"/>
      <c r="AWR58" s="17"/>
      <c r="AWS58" s="17"/>
      <c r="AWT58" s="17"/>
      <c r="AWU58" s="17"/>
      <c r="AWV58" s="17"/>
      <c r="AWW58" s="17"/>
      <c r="AWX58" s="17"/>
      <c r="AWY58" s="17"/>
      <c r="AWZ58" s="17"/>
      <c r="AXA58" s="17"/>
      <c r="AXB58" s="17"/>
      <c r="AXC58" s="17"/>
      <c r="AXD58" s="17"/>
      <c r="AXE58" s="17"/>
      <c r="AXF58" s="17"/>
      <c r="AXG58" s="17"/>
      <c r="AXH58" s="17"/>
      <c r="AXI58" s="17"/>
      <c r="AXJ58" s="17"/>
      <c r="AXK58" s="17"/>
      <c r="AXL58" s="17"/>
      <c r="AXM58" s="17"/>
      <c r="AXN58" s="17"/>
      <c r="AXO58" s="17"/>
      <c r="AXP58" s="17"/>
      <c r="AXQ58" s="17"/>
      <c r="AXR58" s="17"/>
      <c r="AXS58" s="17"/>
      <c r="AXT58" s="17"/>
      <c r="AXU58" s="17"/>
      <c r="AXV58" s="17"/>
      <c r="AXW58" s="17"/>
      <c r="AXX58" s="17"/>
      <c r="AXY58" s="17"/>
      <c r="AXZ58" s="17"/>
      <c r="AYA58" s="17"/>
      <c r="AYB58" s="17"/>
      <c r="AYC58" s="17"/>
      <c r="AYD58" s="17"/>
      <c r="AYE58" s="17"/>
      <c r="AYF58" s="17"/>
      <c r="AYG58" s="17"/>
      <c r="AYH58" s="17"/>
      <c r="AYI58" s="17"/>
      <c r="AYJ58" s="17"/>
      <c r="AYK58" s="17"/>
      <c r="AYL58" s="17"/>
      <c r="AYM58" s="17"/>
      <c r="AYN58" s="17"/>
      <c r="AYO58" s="17"/>
      <c r="AYP58" s="17"/>
      <c r="AYQ58" s="17"/>
      <c r="AYR58" s="17"/>
      <c r="AYS58" s="17"/>
      <c r="AYT58" s="17"/>
      <c r="AYU58" s="17"/>
      <c r="AYV58" s="17"/>
      <c r="AYW58" s="17"/>
      <c r="AYX58" s="17"/>
      <c r="AYY58" s="17"/>
      <c r="AYZ58" s="17"/>
      <c r="AZA58" s="17"/>
      <c r="AZB58" s="17"/>
      <c r="AZC58" s="17"/>
      <c r="AZD58" s="17"/>
      <c r="AZE58" s="17"/>
      <c r="AZF58" s="17"/>
      <c r="AZG58" s="17"/>
      <c r="AZH58" s="17"/>
      <c r="AZI58" s="17"/>
      <c r="AZJ58" s="17"/>
      <c r="AZK58" s="17"/>
      <c r="AZL58" s="17"/>
      <c r="AZM58" s="17"/>
      <c r="AZN58" s="17"/>
      <c r="AZO58" s="17"/>
      <c r="AZP58" s="17"/>
      <c r="AZQ58" s="17"/>
      <c r="AZR58" s="17"/>
      <c r="AZS58" s="17"/>
      <c r="AZT58" s="17"/>
      <c r="AZU58" s="17"/>
      <c r="AZV58" s="17"/>
      <c r="AZW58" s="17"/>
      <c r="AZX58" s="17"/>
      <c r="AZY58" s="17"/>
      <c r="AZZ58" s="17"/>
      <c r="BAA58" s="17"/>
      <c r="BAB58" s="17"/>
      <c r="BAC58" s="17"/>
      <c r="BAD58" s="17"/>
      <c r="BAE58" s="17"/>
      <c r="BAF58" s="17"/>
      <c r="BAG58" s="17"/>
      <c r="BAH58" s="17"/>
      <c r="BAI58" s="17"/>
      <c r="BAJ58" s="17"/>
      <c r="BAK58" s="17"/>
      <c r="BAL58" s="17"/>
      <c r="BAM58" s="17"/>
      <c r="BAN58" s="17"/>
      <c r="BAO58" s="17"/>
      <c r="BAP58" s="17"/>
      <c r="BAQ58" s="17"/>
      <c r="BAR58" s="17"/>
      <c r="BAS58" s="17"/>
      <c r="BAT58" s="17"/>
      <c r="BAU58" s="17"/>
      <c r="BAV58" s="17"/>
      <c r="BAW58" s="17"/>
      <c r="BAX58" s="17"/>
      <c r="BAY58" s="17"/>
      <c r="BAZ58" s="17"/>
      <c r="BBA58" s="17"/>
      <c r="BBB58" s="17"/>
      <c r="BBC58" s="17"/>
      <c r="BBD58" s="17"/>
      <c r="BBE58" s="17"/>
      <c r="BBF58" s="17"/>
      <c r="BBG58" s="17"/>
      <c r="BBH58" s="17"/>
      <c r="BBI58" s="17"/>
      <c r="BBJ58" s="17"/>
      <c r="BBK58" s="17"/>
      <c r="BBL58" s="17"/>
      <c r="BBM58" s="17"/>
      <c r="BBN58" s="17"/>
      <c r="BBO58" s="17"/>
      <c r="BBP58" s="17"/>
      <c r="BBQ58" s="17"/>
      <c r="BBR58" s="17"/>
      <c r="BBS58" s="17"/>
      <c r="BBT58" s="17"/>
      <c r="BBU58" s="17"/>
      <c r="BBV58" s="17"/>
      <c r="BBW58" s="17"/>
      <c r="BBX58" s="17"/>
      <c r="BBY58" s="17"/>
      <c r="BBZ58" s="17"/>
      <c r="BCA58" s="17"/>
      <c r="BCB58" s="17"/>
      <c r="BCC58" s="17"/>
      <c r="BCD58" s="17"/>
      <c r="BCE58" s="17"/>
      <c r="BCF58" s="17"/>
      <c r="BCG58" s="17"/>
      <c r="BCH58" s="17"/>
      <c r="BCI58" s="17"/>
      <c r="BCJ58" s="17"/>
      <c r="BCK58" s="17"/>
      <c r="BCL58" s="17"/>
      <c r="BCM58" s="17"/>
      <c r="BCN58" s="17"/>
      <c r="BCO58" s="17"/>
      <c r="BCP58" s="17"/>
      <c r="BCQ58" s="17"/>
      <c r="BCR58" s="17"/>
      <c r="BCS58" s="17"/>
      <c r="BCT58" s="17"/>
      <c r="BCU58" s="17"/>
      <c r="BCV58" s="17"/>
      <c r="BCW58" s="17"/>
      <c r="BCX58" s="17"/>
      <c r="BCY58" s="17"/>
      <c r="BCZ58" s="17"/>
      <c r="BDA58" s="17"/>
      <c r="BDB58" s="17"/>
      <c r="BDC58" s="17"/>
      <c r="BDD58" s="17"/>
      <c r="BDE58" s="17"/>
      <c r="BDF58" s="17"/>
      <c r="BDG58" s="17"/>
      <c r="BDH58" s="17"/>
      <c r="BDI58" s="17"/>
      <c r="BDJ58" s="17"/>
      <c r="BDK58" s="17"/>
      <c r="BDL58" s="17"/>
      <c r="BDM58" s="17"/>
      <c r="BDN58" s="17"/>
      <c r="BDO58" s="17"/>
      <c r="BDP58" s="17"/>
      <c r="BDQ58" s="17"/>
      <c r="BDR58" s="17"/>
      <c r="BDS58" s="17"/>
      <c r="BDT58" s="17"/>
      <c r="BDU58" s="17"/>
      <c r="BDV58" s="17"/>
      <c r="BDW58" s="17"/>
      <c r="BDX58" s="17"/>
      <c r="BDY58" s="17"/>
      <c r="BDZ58" s="17"/>
      <c r="BEA58" s="17"/>
      <c r="BEB58" s="17"/>
      <c r="BEC58" s="17"/>
      <c r="BED58" s="17"/>
      <c r="BEE58" s="17"/>
      <c r="BEF58" s="17"/>
      <c r="BEG58" s="17"/>
      <c r="BEH58" s="17"/>
      <c r="BEI58" s="17"/>
      <c r="BEJ58" s="17"/>
      <c r="BEK58" s="17"/>
      <c r="BEL58" s="17"/>
      <c r="BEM58" s="17"/>
      <c r="BEN58" s="17"/>
      <c r="BEO58" s="17"/>
      <c r="BEP58" s="17"/>
      <c r="BEQ58" s="17"/>
      <c r="BER58" s="17"/>
      <c r="BES58" s="17"/>
      <c r="BET58" s="17"/>
      <c r="BEU58" s="17"/>
      <c r="BEV58" s="17"/>
      <c r="BEW58" s="17"/>
      <c r="BEX58" s="17"/>
      <c r="BEY58" s="17"/>
      <c r="BEZ58" s="17"/>
      <c r="BFA58" s="17"/>
      <c r="BFB58" s="17"/>
      <c r="BFC58" s="17"/>
      <c r="BFD58" s="17"/>
      <c r="BFE58" s="17"/>
      <c r="BFF58" s="17"/>
      <c r="BFG58" s="17"/>
      <c r="BFH58" s="17"/>
      <c r="BFI58" s="17"/>
      <c r="BFJ58" s="17"/>
      <c r="BFK58" s="17"/>
      <c r="BFL58" s="17"/>
      <c r="BFM58" s="17"/>
      <c r="BFN58" s="17"/>
      <c r="BFO58" s="17"/>
      <c r="BFP58" s="17"/>
      <c r="BFQ58" s="17"/>
      <c r="BFR58" s="17"/>
      <c r="BFS58" s="17"/>
      <c r="BFT58" s="17"/>
      <c r="BFU58" s="17"/>
      <c r="BFV58" s="17"/>
      <c r="BFW58" s="17"/>
      <c r="BFX58" s="17"/>
      <c r="BFY58" s="17"/>
      <c r="BFZ58" s="17"/>
      <c r="BGA58" s="17"/>
      <c r="BGB58" s="17"/>
      <c r="BGC58" s="17"/>
      <c r="BGD58" s="17"/>
      <c r="BGE58" s="17"/>
      <c r="BGF58" s="17"/>
      <c r="BGG58" s="17"/>
      <c r="BGH58" s="17"/>
      <c r="BGI58" s="17"/>
      <c r="BGJ58" s="17"/>
      <c r="BGK58" s="17"/>
      <c r="BGL58" s="17"/>
      <c r="BGM58" s="17"/>
      <c r="BGN58" s="17"/>
      <c r="BGO58" s="17"/>
      <c r="BGP58" s="17"/>
      <c r="BGQ58" s="17"/>
      <c r="BGR58" s="17"/>
      <c r="BGS58" s="17"/>
      <c r="BGT58" s="17"/>
      <c r="BGU58" s="17"/>
      <c r="BGV58" s="17"/>
      <c r="BGW58" s="17"/>
      <c r="BGX58" s="17"/>
      <c r="BGY58" s="17"/>
      <c r="BGZ58" s="17"/>
      <c r="BHA58" s="17"/>
      <c r="BHB58" s="17"/>
      <c r="BHC58" s="17"/>
      <c r="BHD58" s="17"/>
      <c r="BHE58" s="17"/>
      <c r="BHF58" s="17"/>
      <c r="BHG58" s="17"/>
      <c r="BHH58" s="17"/>
      <c r="BHI58" s="17"/>
      <c r="BHJ58" s="17"/>
      <c r="BHK58" s="17"/>
      <c r="BHL58" s="17"/>
      <c r="BHM58" s="17"/>
      <c r="BHN58" s="17"/>
      <c r="BHO58" s="17"/>
      <c r="BHP58" s="17"/>
      <c r="BHQ58" s="17"/>
      <c r="BHR58" s="17"/>
      <c r="BHS58" s="17"/>
      <c r="BHT58" s="17"/>
      <c r="BHU58" s="17"/>
      <c r="BHV58" s="17"/>
      <c r="BHW58" s="17"/>
      <c r="BHX58" s="17"/>
      <c r="BHY58" s="17"/>
      <c r="BHZ58" s="17"/>
      <c r="BIA58" s="17"/>
      <c r="BIB58" s="17"/>
      <c r="BIC58" s="17"/>
      <c r="BID58" s="17"/>
      <c r="BIE58" s="17"/>
      <c r="BIF58" s="17"/>
      <c r="BIG58" s="17"/>
      <c r="BIH58" s="17"/>
      <c r="BII58" s="17"/>
      <c r="BIJ58" s="17"/>
      <c r="BIK58" s="17"/>
      <c r="BIL58" s="17"/>
      <c r="BIM58" s="17"/>
      <c r="BIN58" s="17"/>
      <c r="BIO58" s="17"/>
      <c r="BIP58" s="17"/>
      <c r="BIQ58" s="17"/>
      <c r="BIR58" s="17"/>
      <c r="BIS58" s="17"/>
      <c r="BIT58" s="17"/>
      <c r="BIU58" s="17"/>
      <c r="BIV58" s="17"/>
      <c r="BIW58" s="17"/>
      <c r="BIX58" s="17"/>
      <c r="BIY58" s="17"/>
      <c r="BIZ58" s="17"/>
      <c r="BJA58" s="17"/>
      <c r="BJB58" s="17"/>
      <c r="BJC58" s="17"/>
      <c r="BJD58" s="17"/>
      <c r="BJE58" s="17"/>
      <c r="BJF58" s="17"/>
      <c r="BJG58" s="17"/>
      <c r="BJH58" s="17"/>
      <c r="BJI58" s="17"/>
      <c r="BJJ58" s="17"/>
      <c r="BJK58" s="17"/>
      <c r="BJL58" s="17"/>
      <c r="BJM58" s="17"/>
      <c r="BJN58" s="17"/>
      <c r="BJO58" s="17"/>
      <c r="BJP58" s="17"/>
      <c r="BJQ58" s="17"/>
      <c r="BJR58" s="17"/>
      <c r="BJS58" s="17"/>
      <c r="BJT58" s="17"/>
      <c r="BJU58" s="17"/>
      <c r="BJV58" s="17"/>
      <c r="BJW58" s="17"/>
      <c r="BJX58" s="17"/>
      <c r="BJY58" s="17"/>
      <c r="BJZ58" s="17"/>
      <c r="BKA58" s="17"/>
      <c r="BKB58" s="17"/>
      <c r="BKC58" s="17"/>
      <c r="BKD58" s="17"/>
      <c r="BKE58" s="17"/>
      <c r="BKF58" s="17"/>
      <c r="BKG58" s="17"/>
      <c r="BKH58" s="17"/>
      <c r="BKI58" s="17"/>
      <c r="BKJ58" s="17"/>
      <c r="BKK58" s="17"/>
      <c r="BKL58" s="17"/>
      <c r="BKM58" s="17"/>
      <c r="BKN58" s="17"/>
      <c r="BKO58" s="17"/>
      <c r="BKP58" s="17"/>
      <c r="BKQ58" s="17"/>
      <c r="BKR58" s="17"/>
      <c r="BKS58" s="17"/>
      <c r="BKT58" s="17"/>
      <c r="BKU58" s="17"/>
      <c r="BKV58" s="17"/>
      <c r="BKW58" s="17"/>
      <c r="BKX58" s="17"/>
      <c r="BKY58" s="17"/>
      <c r="BKZ58" s="17"/>
      <c r="BLA58" s="17"/>
      <c r="BLB58" s="17"/>
      <c r="BLC58" s="17"/>
      <c r="BLD58" s="17"/>
      <c r="BLE58" s="17"/>
      <c r="BLF58" s="17"/>
      <c r="BLG58" s="17"/>
      <c r="BLH58" s="17"/>
      <c r="BLI58" s="17"/>
      <c r="BLJ58" s="17"/>
      <c r="BLK58" s="17"/>
      <c r="BLL58" s="17"/>
      <c r="BLM58" s="17"/>
      <c r="BLN58" s="17"/>
      <c r="BLO58" s="17"/>
      <c r="BLP58" s="17"/>
      <c r="BLQ58" s="17"/>
      <c r="BLR58" s="17"/>
      <c r="BLS58" s="17"/>
      <c r="BLT58" s="17"/>
      <c r="BLU58" s="17"/>
      <c r="BLV58" s="17"/>
      <c r="BLW58" s="17"/>
      <c r="BLX58" s="17"/>
      <c r="BLY58" s="17"/>
      <c r="BLZ58" s="17"/>
      <c r="BMA58" s="17"/>
      <c r="BMB58" s="17"/>
      <c r="BMC58" s="17"/>
      <c r="BMD58" s="17"/>
      <c r="BME58" s="17"/>
      <c r="BMF58" s="17"/>
      <c r="BMG58" s="17"/>
      <c r="BMH58" s="17"/>
      <c r="BMI58" s="17"/>
      <c r="BMJ58" s="17"/>
      <c r="BMK58" s="17"/>
      <c r="BML58" s="17"/>
      <c r="BMM58" s="17"/>
      <c r="BMN58" s="17"/>
      <c r="BMO58" s="17"/>
      <c r="BMP58" s="17"/>
      <c r="BMQ58" s="17"/>
      <c r="BMR58" s="17"/>
      <c r="BMS58" s="17"/>
      <c r="BMT58" s="17"/>
      <c r="BMU58" s="17"/>
      <c r="BMV58" s="17"/>
      <c r="BMW58" s="17"/>
      <c r="BMX58" s="17"/>
      <c r="BMY58" s="17"/>
      <c r="BMZ58" s="17"/>
      <c r="BNA58" s="17"/>
      <c r="BNB58" s="17"/>
      <c r="BNC58" s="17"/>
      <c r="BND58" s="17"/>
      <c r="BNE58" s="17"/>
      <c r="BNF58" s="17"/>
      <c r="BNG58" s="17"/>
      <c r="BNH58" s="17"/>
      <c r="BNI58" s="17"/>
      <c r="BNJ58" s="17"/>
      <c r="BNK58" s="17"/>
      <c r="BNL58" s="17"/>
      <c r="BNM58" s="17"/>
      <c r="BNN58" s="17"/>
      <c r="BNO58" s="17"/>
      <c r="BNP58" s="17"/>
      <c r="BNQ58" s="17"/>
      <c r="BNR58" s="17"/>
      <c r="BNS58" s="17"/>
      <c r="BNT58" s="17"/>
      <c r="BNU58" s="17"/>
      <c r="BNV58" s="17"/>
      <c r="BNW58" s="17"/>
      <c r="BNX58" s="17"/>
      <c r="BNY58" s="17"/>
      <c r="BNZ58" s="17"/>
      <c r="BOA58" s="17"/>
      <c r="BOB58" s="17"/>
      <c r="BOC58" s="17"/>
      <c r="BOD58" s="17"/>
      <c r="BOE58" s="17"/>
      <c r="BOF58" s="17"/>
      <c r="BOG58" s="17"/>
      <c r="BOH58" s="17"/>
      <c r="BOI58" s="17"/>
      <c r="BOJ58" s="17"/>
      <c r="BOK58" s="17"/>
      <c r="BOL58" s="17"/>
      <c r="BOM58" s="17"/>
      <c r="BON58" s="17"/>
      <c r="BOO58" s="17"/>
      <c r="BOP58" s="17"/>
      <c r="BOQ58" s="17"/>
      <c r="BOR58" s="17"/>
      <c r="BOS58" s="17"/>
      <c r="BOT58" s="17"/>
      <c r="BOU58" s="17"/>
      <c r="BOV58" s="17"/>
      <c r="BOW58" s="17"/>
      <c r="BOX58" s="17"/>
      <c r="BOY58" s="17"/>
      <c r="BOZ58" s="17"/>
      <c r="BPA58" s="17"/>
      <c r="BPB58" s="17"/>
      <c r="BPC58" s="17"/>
      <c r="BPD58" s="17"/>
      <c r="BPE58" s="17"/>
      <c r="BPF58" s="17"/>
      <c r="BPG58" s="17"/>
      <c r="BPH58" s="17"/>
      <c r="BPI58" s="17"/>
      <c r="BPJ58" s="17"/>
      <c r="BPK58" s="17"/>
      <c r="BPL58" s="17"/>
      <c r="BPM58" s="17"/>
      <c r="BPN58" s="17"/>
      <c r="BPO58" s="17"/>
      <c r="BPP58" s="17"/>
      <c r="BPQ58" s="17"/>
      <c r="BPR58" s="17"/>
      <c r="BPS58" s="17"/>
      <c r="BPT58" s="17"/>
      <c r="BPU58" s="17"/>
      <c r="BPV58" s="17"/>
      <c r="BPW58" s="17"/>
      <c r="BPX58" s="17"/>
      <c r="BPY58" s="17"/>
      <c r="BPZ58" s="17"/>
      <c r="BQA58" s="17"/>
      <c r="BQB58" s="17"/>
      <c r="BQC58" s="17"/>
      <c r="BQD58" s="17"/>
      <c r="BQE58" s="17"/>
      <c r="BQF58" s="17"/>
      <c r="BQG58" s="17"/>
      <c r="BQH58" s="17"/>
      <c r="BQI58" s="17"/>
      <c r="BQJ58" s="17"/>
      <c r="BQK58" s="17"/>
      <c r="BQL58" s="17"/>
      <c r="BQM58" s="17"/>
      <c r="BQN58" s="17"/>
      <c r="BQO58" s="17"/>
      <c r="BQP58" s="17"/>
      <c r="BQQ58" s="17"/>
      <c r="BQR58" s="17"/>
      <c r="BQS58" s="17"/>
      <c r="BQT58" s="17"/>
      <c r="BQU58" s="17"/>
      <c r="BQV58" s="17"/>
      <c r="BQW58" s="17"/>
      <c r="BQX58" s="17"/>
      <c r="BQY58" s="17"/>
      <c r="BQZ58" s="17"/>
      <c r="BRA58" s="17"/>
      <c r="BRB58" s="17"/>
      <c r="BRC58" s="17"/>
      <c r="BRD58" s="17"/>
      <c r="BRE58" s="17"/>
      <c r="BRF58" s="17"/>
      <c r="BRG58" s="17"/>
      <c r="BRH58" s="17"/>
      <c r="BRI58" s="17"/>
      <c r="BRJ58" s="17"/>
      <c r="BRK58" s="17"/>
      <c r="BRL58" s="17"/>
      <c r="BRM58" s="17"/>
      <c r="BRN58" s="17"/>
      <c r="BRO58" s="17"/>
      <c r="BRP58" s="17"/>
      <c r="BRQ58" s="17"/>
      <c r="BRR58" s="17"/>
      <c r="BRS58" s="17"/>
      <c r="BRT58" s="17"/>
      <c r="BRU58" s="17"/>
      <c r="BRV58" s="17"/>
      <c r="BRW58" s="17"/>
      <c r="BRX58" s="17"/>
      <c r="BRY58" s="17"/>
      <c r="BRZ58" s="17"/>
      <c r="BSA58" s="17"/>
      <c r="BSB58" s="17"/>
      <c r="BSC58" s="17"/>
      <c r="BSD58" s="17"/>
      <c r="BSE58" s="17"/>
      <c r="BSF58" s="17"/>
      <c r="BSG58" s="17"/>
      <c r="BSH58" s="17"/>
      <c r="BSI58" s="17"/>
      <c r="BSJ58" s="17"/>
      <c r="BSK58" s="17"/>
      <c r="BSL58" s="17"/>
      <c r="BSM58" s="17"/>
      <c r="BSN58" s="17"/>
      <c r="BSO58" s="17"/>
      <c r="BSP58" s="17"/>
      <c r="BSQ58" s="17"/>
      <c r="BSR58" s="17"/>
      <c r="BSS58" s="17"/>
      <c r="BST58" s="17"/>
      <c r="BSU58" s="17"/>
      <c r="BSV58" s="17"/>
      <c r="BSW58" s="17"/>
      <c r="BSX58" s="17"/>
      <c r="BSY58" s="17"/>
      <c r="BSZ58" s="17"/>
      <c r="BTA58" s="17"/>
      <c r="BTB58" s="17"/>
      <c r="BTC58" s="17"/>
      <c r="BTD58" s="17"/>
      <c r="BTE58" s="17"/>
      <c r="BTF58" s="17"/>
      <c r="BTG58" s="17"/>
      <c r="BTH58" s="17"/>
      <c r="BTI58" s="17"/>
      <c r="BTJ58" s="17"/>
      <c r="BTK58" s="17"/>
      <c r="BTL58" s="17"/>
      <c r="BTM58" s="17"/>
      <c r="BTN58" s="17"/>
      <c r="BTO58" s="17"/>
      <c r="BTP58" s="17"/>
      <c r="BTQ58" s="17"/>
      <c r="BTR58" s="17"/>
      <c r="BTS58" s="17"/>
      <c r="BTT58" s="17"/>
      <c r="BTU58" s="17"/>
      <c r="BTV58" s="17"/>
      <c r="BTW58" s="17"/>
      <c r="BTX58" s="17"/>
      <c r="BTY58" s="17"/>
      <c r="BTZ58" s="17"/>
      <c r="BUA58" s="17"/>
      <c r="BUB58" s="17"/>
      <c r="BUC58" s="17"/>
      <c r="BUD58" s="17"/>
      <c r="BUE58" s="17"/>
      <c r="BUF58" s="17"/>
      <c r="BUG58" s="17"/>
      <c r="BUH58" s="17"/>
      <c r="BUI58" s="17"/>
      <c r="BUJ58" s="17"/>
      <c r="BUK58" s="17"/>
      <c r="BUL58" s="17"/>
      <c r="BUM58" s="17"/>
      <c r="BUN58" s="17"/>
      <c r="BUO58" s="17"/>
      <c r="BUP58" s="17"/>
      <c r="BUQ58" s="17"/>
      <c r="BUR58" s="17"/>
      <c r="BUS58" s="17"/>
      <c r="BUT58" s="17"/>
      <c r="BUU58" s="17"/>
      <c r="BUV58" s="17"/>
      <c r="BUW58" s="17"/>
      <c r="BUX58" s="17"/>
      <c r="BUY58" s="17"/>
      <c r="BUZ58" s="17"/>
      <c r="BVA58" s="17"/>
      <c r="BVB58" s="17"/>
      <c r="BVC58" s="17"/>
      <c r="BVD58" s="17"/>
      <c r="BVE58" s="17"/>
      <c r="BVF58" s="17"/>
      <c r="BVG58" s="17"/>
      <c r="BVH58" s="17"/>
      <c r="BVI58" s="17"/>
      <c r="BVJ58" s="17"/>
      <c r="BVK58" s="17"/>
      <c r="BVL58" s="17"/>
      <c r="BVM58" s="17"/>
      <c r="BVN58" s="17"/>
      <c r="BVO58" s="17"/>
      <c r="BVP58" s="17"/>
      <c r="BVQ58" s="17"/>
      <c r="BVR58" s="17"/>
      <c r="BVS58" s="17"/>
      <c r="BVT58" s="17"/>
      <c r="BVU58" s="17"/>
      <c r="BVV58" s="17"/>
      <c r="BVW58" s="17"/>
      <c r="BVX58" s="17"/>
      <c r="BVY58" s="17"/>
      <c r="BVZ58" s="17"/>
      <c r="BWA58" s="17"/>
      <c r="BWB58" s="17"/>
      <c r="BWC58" s="17"/>
      <c r="BWD58" s="17"/>
      <c r="BWE58" s="17"/>
      <c r="BWF58" s="17"/>
      <c r="BWG58" s="17"/>
      <c r="BWH58" s="17"/>
      <c r="BWI58" s="17"/>
      <c r="BWJ58" s="17"/>
      <c r="BWK58" s="17"/>
      <c r="BWL58" s="17"/>
      <c r="BWM58" s="17"/>
      <c r="BWN58" s="17"/>
      <c r="BWO58" s="17"/>
      <c r="BWP58" s="17"/>
      <c r="BWQ58" s="17"/>
      <c r="BWR58" s="17"/>
      <c r="BWS58" s="17"/>
      <c r="BWT58" s="17"/>
      <c r="BWU58" s="17"/>
      <c r="BWV58" s="17"/>
      <c r="BWW58" s="17"/>
      <c r="BWX58" s="17"/>
      <c r="BWY58" s="17"/>
      <c r="BWZ58" s="17"/>
      <c r="BXA58" s="17"/>
      <c r="BXB58" s="17"/>
      <c r="BXC58" s="17"/>
      <c r="BXD58" s="17"/>
      <c r="BXE58" s="17"/>
      <c r="BXF58" s="17"/>
      <c r="BXG58" s="17"/>
      <c r="BXH58" s="17"/>
      <c r="BXI58" s="17"/>
      <c r="BXJ58" s="17"/>
      <c r="BXK58" s="17"/>
      <c r="BXL58" s="17"/>
      <c r="BXM58" s="17"/>
      <c r="BXN58" s="17"/>
      <c r="BXO58" s="17"/>
      <c r="BXP58" s="17"/>
      <c r="BXQ58" s="17"/>
      <c r="BXR58" s="17"/>
      <c r="BXS58" s="17"/>
      <c r="BXT58" s="17"/>
      <c r="BXU58" s="17"/>
      <c r="BXV58" s="17"/>
      <c r="BXW58" s="17"/>
      <c r="BXX58" s="17"/>
      <c r="BXY58" s="17"/>
      <c r="BXZ58" s="17"/>
      <c r="BYA58" s="17"/>
      <c r="BYB58" s="17"/>
      <c r="BYC58" s="17"/>
      <c r="BYD58" s="17"/>
      <c r="BYE58" s="17"/>
      <c r="BYF58" s="17"/>
      <c r="BYG58" s="17"/>
      <c r="BYH58" s="17"/>
      <c r="BYI58" s="17"/>
      <c r="BYJ58" s="17"/>
      <c r="BYK58" s="17"/>
      <c r="BYL58" s="17"/>
      <c r="BYM58" s="17"/>
      <c r="BYN58" s="17"/>
      <c r="BYO58" s="17"/>
      <c r="BYP58" s="17"/>
      <c r="BYQ58" s="17"/>
      <c r="BYR58" s="17"/>
      <c r="BYS58" s="17"/>
      <c r="BYT58" s="17"/>
      <c r="BYU58" s="17"/>
      <c r="BYV58" s="17"/>
      <c r="BYW58" s="17"/>
      <c r="BYX58" s="17"/>
      <c r="BYY58" s="17"/>
      <c r="BYZ58" s="17"/>
      <c r="BZA58" s="17"/>
      <c r="BZB58" s="17"/>
      <c r="BZC58" s="17"/>
      <c r="BZD58" s="17"/>
      <c r="BZE58" s="17"/>
      <c r="BZF58" s="17"/>
      <c r="BZG58" s="17"/>
      <c r="BZH58" s="17"/>
      <c r="BZI58" s="17"/>
      <c r="BZJ58" s="17"/>
      <c r="BZK58" s="17"/>
      <c r="BZL58" s="17"/>
      <c r="BZM58" s="17"/>
      <c r="BZN58" s="17"/>
      <c r="BZO58" s="17"/>
      <c r="BZP58" s="17"/>
      <c r="BZQ58" s="17"/>
      <c r="BZR58" s="17"/>
      <c r="BZS58" s="17"/>
      <c r="BZT58" s="17"/>
      <c r="BZU58" s="17"/>
      <c r="BZV58" s="17"/>
      <c r="BZW58" s="17"/>
      <c r="BZX58" s="17"/>
      <c r="BZY58" s="17"/>
      <c r="BZZ58" s="17"/>
      <c r="CAA58" s="17"/>
      <c r="CAB58" s="17"/>
      <c r="CAC58" s="17"/>
      <c r="CAD58" s="17"/>
      <c r="CAE58" s="17"/>
      <c r="CAF58" s="17"/>
      <c r="CAG58" s="17"/>
      <c r="CAH58" s="17"/>
      <c r="CAI58" s="17"/>
      <c r="CAJ58" s="17"/>
      <c r="CAK58" s="17"/>
      <c r="CAL58" s="17"/>
      <c r="CAM58" s="17"/>
      <c r="CAN58" s="17"/>
      <c r="CAO58" s="17"/>
      <c r="CAP58" s="17"/>
      <c r="CAQ58" s="17"/>
      <c r="CAR58" s="17"/>
      <c r="CAS58" s="17"/>
      <c r="CAT58" s="17"/>
      <c r="CAU58" s="17"/>
      <c r="CAV58" s="17"/>
      <c r="CAW58" s="17"/>
      <c r="CAX58" s="17"/>
      <c r="CAY58" s="17"/>
      <c r="CAZ58" s="17"/>
      <c r="CBA58" s="17"/>
      <c r="CBB58" s="17"/>
      <c r="CBC58" s="17"/>
      <c r="CBD58" s="17"/>
      <c r="CBE58" s="17"/>
      <c r="CBF58" s="17"/>
      <c r="CBG58" s="17"/>
      <c r="CBH58" s="17"/>
      <c r="CBI58" s="17"/>
      <c r="CBJ58" s="17"/>
      <c r="CBK58" s="17"/>
      <c r="CBL58" s="17"/>
      <c r="CBM58" s="17"/>
      <c r="CBN58" s="17"/>
      <c r="CBO58" s="17"/>
      <c r="CBP58" s="17"/>
      <c r="CBQ58" s="17"/>
      <c r="CBR58" s="17"/>
      <c r="CBS58" s="17"/>
      <c r="CBT58" s="17"/>
      <c r="CBU58" s="17"/>
      <c r="CBV58" s="17"/>
      <c r="CBW58" s="17"/>
      <c r="CBX58" s="17"/>
      <c r="CBY58" s="17"/>
      <c r="CBZ58" s="17"/>
      <c r="CCA58" s="17"/>
      <c r="CCB58" s="17"/>
      <c r="CCC58" s="17"/>
      <c r="CCD58" s="17"/>
      <c r="CCE58" s="17"/>
      <c r="CCF58" s="17"/>
      <c r="CCG58" s="17"/>
      <c r="CCH58" s="17"/>
      <c r="CCI58" s="17"/>
      <c r="CCJ58" s="17"/>
      <c r="CCK58" s="17"/>
      <c r="CCL58" s="17"/>
      <c r="CCM58" s="17"/>
      <c r="CCN58" s="17"/>
      <c r="CCO58" s="17"/>
      <c r="CCP58" s="17"/>
      <c r="CCQ58" s="17"/>
      <c r="CCR58" s="17"/>
      <c r="CCS58" s="17"/>
      <c r="CCT58" s="17"/>
      <c r="CCU58" s="17"/>
      <c r="CCV58" s="17"/>
      <c r="CCW58" s="17"/>
      <c r="CCX58" s="17"/>
      <c r="CCY58" s="17"/>
      <c r="CCZ58" s="17"/>
      <c r="CDA58" s="17"/>
      <c r="CDB58" s="17"/>
      <c r="CDC58" s="17"/>
      <c r="CDD58" s="17"/>
      <c r="CDE58" s="17"/>
      <c r="CDF58" s="17"/>
      <c r="CDG58" s="17"/>
      <c r="CDH58" s="17"/>
      <c r="CDI58" s="17"/>
      <c r="CDJ58" s="17"/>
      <c r="CDK58" s="17"/>
      <c r="CDL58" s="17"/>
      <c r="CDM58" s="17"/>
      <c r="CDN58" s="17"/>
      <c r="CDO58" s="17"/>
      <c r="CDP58" s="17"/>
      <c r="CDQ58" s="17"/>
      <c r="CDR58" s="17"/>
      <c r="CDS58" s="17"/>
      <c r="CDT58" s="17"/>
      <c r="CDU58" s="17"/>
    </row>
    <row r="59">
      <c r="A59" s="14" t="s">
        <v>2744</v>
      </c>
      <c r="B59" s="14" t="s">
        <v>3212</v>
      </c>
      <c r="C59" s="14" t="s">
        <v>2614</v>
      </c>
      <c r="D59" s="14" t="s">
        <v>2615</v>
      </c>
      <c r="E59" s="14" t="s">
        <v>3213</v>
      </c>
      <c r="F59" s="14" t="s">
        <v>2835</v>
      </c>
      <c r="I59" s="14" t="s">
        <v>3214</v>
      </c>
      <c r="J59" s="14" t="s">
        <v>2618</v>
      </c>
      <c r="K59" s="14" t="s">
        <v>2619</v>
      </c>
      <c r="L59" s="14" t="s">
        <v>2560</v>
      </c>
      <c r="M59" s="16">
        <v>2.0</v>
      </c>
      <c r="N59" s="14" t="s">
        <v>2690</v>
      </c>
      <c r="O59" s="14" t="s">
        <v>2690</v>
      </c>
      <c r="P59" s="14" t="s">
        <v>2690</v>
      </c>
      <c r="Q59" s="16">
        <v>11.0</v>
      </c>
      <c r="R59" s="16">
        <v>4104196.0</v>
      </c>
      <c r="S59" s="16">
        <v>4104196.0</v>
      </c>
      <c r="T59" s="14" t="s">
        <v>2630</v>
      </c>
      <c r="U59" s="14" t="s">
        <v>2622</v>
      </c>
      <c r="V59" s="14" t="s">
        <v>3215</v>
      </c>
      <c r="W59" s="14" t="s">
        <v>3216</v>
      </c>
      <c r="X59" s="16">
        <v>0.19</v>
      </c>
      <c r="Y59" s="17"/>
      <c r="Z59" s="16">
        <v>18.0</v>
      </c>
      <c r="AA59" s="16">
        <v>75.0</v>
      </c>
      <c r="AB59" s="17"/>
      <c r="AC59" s="16">
        <v>54.0</v>
      </c>
      <c r="AD59" s="16">
        <v>1213.0</v>
      </c>
      <c r="AE59" s="22">
        <v>45547.0</v>
      </c>
      <c r="AF59" s="17"/>
      <c r="AG59" s="17"/>
      <c r="AH59" s="17"/>
      <c r="AI59" s="17"/>
      <c r="AJ59" s="17"/>
      <c r="AK59" s="17"/>
      <c r="AL59" s="16">
        <v>74.0</v>
      </c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4" t="s">
        <v>2625</v>
      </c>
      <c r="BB59" s="17"/>
      <c r="BC59" s="17"/>
      <c r="BD59" s="17"/>
      <c r="BE59" s="17"/>
      <c r="BF59" s="14" t="s">
        <v>2574</v>
      </c>
      <c r="BG59" s="16">
        <v>1.0</v>
      </c>
      <c r="BH59" s="14" t="s">
        <v>1447</v>
      </c>
      <c r="BI59" s="14" t="s">
        <v>2594</v>
      </c>
      <c r="BJ59" s="14" t="s">
        <v>2566</v>
      </c>
      <c r="BK59" s="17"/>
      <c r="BL59" s="17"/>
      <c r="BM59" s="16">
        <v>40.5</v>
      </c>
      <c r="BN59" s="17"/>
      <c r="BO59" s="17"/>
      <c r="BP59" s="17"/>
      <c r="BQ59" s="17"/>
      <c r="BR59" s="17"/>
      <c r="BS59" s="16">
        <v>0.2907</v>
      </c>
      <c r="BT59" s="16">
        <v>62.0705527</v>
      </c>
      <c r="BU59" s="14" t="s">
        <v>2567</v>
      </c>
      <c r="BV59" s="14" t="s">
        <v>3217</v>
      </c>
      <c r="BW59" s="14" t="s">
        <v>2702</v>
      </c>
      <c r="BX59" s="16">
        <v>17.0</v>
      </c>
      <c r="BY59" s="14" t="s">
        <v>2625</v>
      </c>
      <c r="BZ59" s="16">
        <v>1888.0</v>
      </c>
      <c r="CA59" s="16">
        <v>-27255.0</v>
      </c>
      <c r="CB59" s="16">
        <v>0.0</v>
      </c>
      <c r="CC59" s="17"/>
      <c r="CD59" s="17"/>
      <c r="CE59" s="16">
        <v>62.0705527</v>
      </c>
      <c r="CF59" s="14" t="s">
        <v>2572</v>
      </c>
      <c r="CG59" s="14" t="s">
        <v>2704</v>
      </c>
      <c r="CH59" s="19">
        <v>41192.0</v>
      </c>
      <c r="CI59" s="14" t="s">
        <v>2573</v>
      </c>
      <c r="CJ59" s="17"/>
      <c r="CK59" s="14" t="s">
        <v>2574</v>
      </c>
      <c r="CL59" s="14" t="s">
        <v>3218</v>
      </c>
      <c r="CM59" s="20">
        <v>2491015.0</v>
      </c>
      <c r="CN59" s="14" t="s">
        <v>3218</v>
      </c>
      <c r="CO59" s="14" t="s">
        <v>2563</v>
      </c>
      <c r="CP59" s="14" t="s">
        <v>2563</v>
      </c>
      <c r="CQ59" s="17"/>
      <c r="CR59" s="17"/>
      <c r="CS59" s="14" t="s">
        <v>2574</v>
      </c>
      <c r="CT59" s="14" t="s">
        <v>3219</v>
      </c>
      <c r="CU59" s="14" t="s">
        <v>2577</v>
      </c>
      <c r="CV59" s="14" t="s">
        <v>2706</v>
      </c>
      <c r="CW59" s="14" t="s">
        <v>3220</v>
      </c>
      <c r="CX59" s="14" t="s">
        <v>2580</v>
      </c>
      <c r="CY59" s="16">
        <v>0.8219088</v>
      </c>
      <c r="CZ59" s="14" t="s">
        <v>2707</v>
      </c>
      <c r="DB59" s="14" t="s">
        <v>2563</v>
      </c>
      <c r="DC59" s="14" t="s">
        <v>2708</v>
      </c>
      <c r="DD59" s="14" t="s">
        <v>2625</v>
      </c>
      <c r="DE59" s="14" t="s">
        <v>2574</v>
      </c>
      <c r="DF59" s="14" t="s">
        <v>2563</v>
      </c>
      <c r="DG59" s="14" t="s">
        <v>3174</v>
      </c>
      <c r="DH59" s="14" t="s">
        <v>3175</v>
      </c>
      <c r="DI59" s="14" t="s">
        <v>3221</v>
      </c>
      <c r="DJ59" s="14" t="s">
        <v>2755</v>
      </c>
      <c r="DK59" s="16">
        <v>80.0</v>
      </c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  <c r="MF59" s="17"/>
      <c r="MG59" s="17"/>
      <c r="MH59" s="17"/>
      <c r="MI59" s="17"/>
      <c r="MJ59" s="17"/>
      <c r="MK59" s="17"/>
      <c r="ML59" s="17"/>
      <c r="MM59" s="17"/>
      <c r="MN59" s="17"/>
      <c r="MO59" s="17"/>
      <c r="MP59" s="17"/>
      <c r="MQ59" s="17"/>
      <c r="MR59" s="17"/>
      <c r="MS59" s="17"/>
      <c r="MT59" s="17"/>
      <c r="MU59" s="17"/>
      <c r="MV59" s="17"/>
      <c r="MW59" s="17"/>
      <c r="MX59" s="17"/>
      <c r="MY59" s="17"/>
      <c r="MZ59" s="17"/>
      <c r="NA59" s="17"/>
      <c r="NB59" s="17"/>
      <c r="NC59" s="17"/>
      <c r="ND59" s="17"/>
      <c r="NE59" s="17"/>
      <c r="NF59" s="17"/>
      <c r="NG59" s="17"/>
      <c r="NH59" s="17"/>
      <c r="NI59" s="17"/>
      <c r="NJ59" s="17"/>
      <c r="NK59" s="17"/>
      <c r="NL59" s="17"/>
      <c r="NM59" s="17"/>
      <c r="NN59" s="17"/>
      <c r="NO59" s="17"/>
      <c r="NP59" s="17"/>
      <c r="NQ59" s="17"/>
      <c r="NR59" s="17"/>
      <c r="NS59" s="17"/>
      <c r="NT59" s="17"/>
      <c r="NU59" s="17"/>
      <c r="NV59" s="17"/>
      <c r="NW59" s="17"/>
      <c r="NX59" s="17"/>
      <c r="NY59" s="17"/>
      <c r="NZ59" s="17"/>
      <c r="OA59" s="17"/>
      <c r="OB59" s="17"/>
      <c r="OC59" s="17"/>
      <c r="OD59" s="17"/>
      <c r="OE59" s="17"/>
      <c r="OF59" s="17"/>
      <c r="OG59" s="17"/>
      <c r="OH59" s="17"/>
      <c r="OI59" s="17"/>
      <c r="OJ59" s="17"/>
      <c r="OK59" s="17"/>
      <c r="OL59" s="17"/>
      <c r="OM59" s="17"/>
      <c r="ON59" s="17"/>
      <c r="OO59" s="17"/>
      <c r="OP59" s="17"/>
      <c r="OQ59" s="17"/>
      <c r="OR59" s="17"/>
      <c r="OS59" s="17"/>
      <c r="OT59" s="17"/>
      <c r="OU59" s="17"/>
      <c r="OV59" s="17"/>
      <c r="OW59" s="17"/>
      <c r="OX59" s="17"/>
      <c r="OY59" s="17"/>
      <c r="OZ59" s="17"/>
      <c r="PA59" s="17"/>
      <c r="PB59" s="17"/>
      <c r="PC59" s="17"/>
      <c r="PD59" s="17"/>
      <c r="PE59" s="17"/>
      <c r="PF59" s="17"/>
      <c r="PG59" s="17"/>
      <c r="PH59" s="17"/>
      <c r="PI59" s="17"/>
      <c r="PJ59" s="17"/>
      <c r="PK59" s="17"/>
      <c r="PL59" s="17"/>
      <c r="PM59" s="17"/>
      <c r="PN59" s="17"/>
      <c r="PO59" s="17"/>
      <c r="PP59" s="17"/>
      <c r="PQ59" s="17"/>
      <c r="PR59" s="17"/>
      <c r="PS59" s="17"/>
      <c r="PT59" s="17"/>
      <c r="PU59" s="17"/>
      <c r="PV59" s="17"/>
      <c r="PW59" s="17"/>
      <c r="PX59" s="17"/>
      <c r="PY59" s="17"/>
      <c r="PZ59" s="17"/>
      <c r="QA59" s="17"/>
      <c r="QB59" s="17"/>
      <c r="QC59" s="17"/>
      <c r="QD59" s="17"/>
      <c r="QE59" s="17"/>
      <c r="QF59" s="17"/>
      <c r="QG59" s="17"/>
      <c r="QH59" s="17"/>
      <c r="QI59" s="17"/>
      <c r="QJ59" s="17"/>
      <c r="QK59" s="17"/>
      <c r="QL59" s="17"/>
      <c r="QM59" s="17"/>
      <c r="QN59" s="17"/>
      <c r="QO59" s="17"/>
      <c r="QP59" s="17"/>
      <c r="QQ59" s="17"/>
      <c r="QR59" s="17"/>
      <c r="QS59" s="17"/>
      <c r="QT59" s="17"/>
      <c r="QU59" s="16">
        <v>-11.0</v>
      </c>
      <c r="QV59" s="16">
        <v>0.0</v>
      </c>
      <c r="QW59" s="16">
        <v>-8.0</v>
      </c>
      <c r="QX59" s="17"/>
      <c r="QY59" s="17"/>
      <c r="QZ59" s="17"/>
      <c r="RA59" s="17"/>
      <c r="RB59" s="17"/>
      <c r="RC59" s="17"/>
      <c r="RD59" s="17"/>
      <c r="RE59" s="17"/>
      <c r="RF59" s="17"/>
      <c r="RG59" s="17"/>
      <c r="RH59" s="17"/>
      <c r="RI59" s="17"/>
      <c r="RJ59" s="17"/>
      <c r="RK59" s="17"/>
      <c r="RL59" s="17"/>
      <c r="RM59" s="17"/>
      <c r="RN59" s="17"/>
      <c r="RO59" s="17"/>
      <c r="RP59" s="17"/>
      <c r="RQ59" s="17"/>
      <c r="RR59" s="17"/>
      <c r="RS59" s="17"/>
      <c r="RT59" s="17"/>
      <c r="RU59" s="17"/>
      <c r="RV59" s="17"/>
      <c r="RW59" s="17"/>
      <c r="RX59" s="17"/>
      <c r="RY59" s="17"/>
      <c r="RZ59" s="17"/>
      <c r="SA59" s="17"/>
      <c r="SB59" s="17"/>
      <c r="SC59" s="17"/>
      <c r="SD59" s="17"/>
      <c r="SE59" s="17"/>
      <c r="SF59" s="17"/>
      <c r="SG59" s="17"/>
      <c r="SH59" s="17"/>
      <c r="SI59" s="17"/>
      <c r="SJ59" s="17"/>
      <c r="SK59" s="17"/>
      <c r="SL59" s="17"/>
      <c r="SM59" s="17"/>
      <c r="SN59" s="17"/>
      <c r="SO59" s="17"/>
      <c r="SP59" s="17"/>
      <c r="SQ59" s="17"/>
      <c r="SR59" s="17"/>
      <c r="SS59" s="17"/>
      <c r="ST59" s="17"/>
      <c r="SU59" s="17"/>
      <c r="SV59" s="17"/>
      <c r="SW59" s="17"/>
      <c r="SX59" s="17"/>
      <c r="SY59" s="17"/>
      <c r="SZ59" s="17"/>
      <c r="TA59" s="17"/>
      <c r="TB59" s="17"/>
      <c r="TC59" s="17"/>
      <c r="TD59" s="17"/>
      <c r="TE59" s="17"/>
      <c r="TF59" s="17"/>
      <c r="TG59" s="17"/>
      <c r="TH59" s="17"/>
      <c r="TI59" s="17"/>
      <c r="TJ59" s="17"/>
      <c r="TK59" s="17"/>
      <c r="TL59" s="17"/>
      <c r="TM59" s="17"/>
      <c r="TN59" s="17"/>
      <c r="TO59" s="17"/>
      <c r="TP59" s="17"/>
      <c r="TQ59" s="17"/>
      <c r="TR59" s="17"/>
      <c r="TS59" s="17"/>
      <c r="TT59" s="17"/>
      <c r="TU59" s="17"/>
      <c r="TV59" s="17"/>
      <c r="TW59" s="17"/>
      <c r="TX59" s="17"/>
      <c r="TY59" s="17"/>
      <c r="TZ59" s="17"/>
      <c r="UA59" s="17"/>
      <c r="UB59" s="17"/>
      <c r="UC59" s="17"/>
      <c r="UD59" s="17"/>
      <c r="UE59" s="17"/>
      <c r="UF59" s="17"/>
      <c r="UG59" s="17"/>
      <c r="UH59" s="17"/>
      <c r="UI59" s="17"/>
      <c r="UJ59" s="17"/>
      <c r="UK59" s="17"/>
      <c r="UL59" s="17"/>
      <c r="UM59" s="17"/>
      <c r="UN59" s="17"/>
      <c r="UO59" s="17"/>
      <c r="UP59" s="17"/>
      <c r="UQ59" s="17"/>
      <c r="UR59" s="17"/>
      <c r="US59" s="17"/>
      <c r="UT59" s="17"/>
      <c r="UU59" s="17"/>
      <c r="UV59" s="17"/>
      <c r="UW59" s="17"/>
      <c r="UX59" s="17"/>
      <c r="UY59" s="17"/>
      <c r="UZ59" s="17"/>
      <c r="VA59" s="17"/>
      <c r="VB59" s="17"/>
      <c r="VC59" s="17"/>
      <c r="VD59" s="17"/>
      <c r="VE59" s="17"/>
      <c r="VF59" s="17"/>
      <c r="VG59" s="17"/>
      <c r="VH59" s="17"/>
      <c r="VI59" s="17"/>
      <c r="VJ59" s="17"/>
      <c r="VK59" s="17"/>
      <c r="VL59" s="17"/>
      <c r="VM59" s="17"/>
      <c r="VN59" s="17"/>
      <c r="VO59" s="17"/>
      <c r="VP59" s="17"/>
      <c r="VQ59" s="17"/>
      <c r="VR59" s="17"/>
      <c r="VS59" s="17"/>
      <c r="VT59" s="17"/>
      <c r="VU59" s="17"/>
      <c r="VV59" s="17"/>
      <c r="VW59" s="17"/>
      <c r="VX59" s="17"/>
      <c r="VY59" s="17"/>
      <c r="VZ59" s="17"/>
      <c r="WA59" s="17"/>
      <c r="WB59" s="17"/>
      <c r="WC59" s="17"/>
      <c r="WD59" s="17"/>
      <c r="WE59" s="17"/>
      <c r="WF59" s="17"/>
      <c r="WG59" s="17"/>
      <c r="WH59" s="17"/>
      <c r="WI59" s="17"/>
      <c r="WJ59" s="17"/>
      <c r="WK59" s="17"/>
      <c r="WL59" s="17"/>
      <c r="WM59" s="17"/>
      <c r="WN59" s="17"/>
      <c r="WO59" s="17"/>
      <c r="WP59" s="17"/>
      <c r="WQ59" s="17"/>
      <c r="WR59" s="17"/>
      <c r="WS59" s="17"/>
      <c r="WT59" s="17"/>
      <c r="WU59" s="17"/>
      <c r="WV59" s="17"/>
      <c r="WW59" s="17"/>
      <c r="WX59" s="17"/>
      <c r="WY59" s="17"/>
      <c r="WZ59" s="17"/>
      <c r="XA59" s="17"/>
      <c r="XB59" s="17"/>
      <c r="XC59" s="17"/>
      <c r="XD59" s="17"/>
      <c r="XE59" s="17"/>
      <c r="XF59" s="17"/>
      <c r="XG59" s="17"/>
      <c r="XH59" s="17"/>
      <c r="XI59" s="17"/>
      <c r="XJ59" s="17"/>
      <c r="XK59" s="17"/>
      <c r="XL59" s="17"/>
      <c r="XM59" s="17"/>
      <c r="XN59" s="17"/>
      <c r="XO59" s="17"/>
      <c r="XP59" s="17"/>
      <c r="XQ59" s="17"/>
      <c r="XR59" s="17"/>
      <c r="XS59" s="17"/>
      <c r="XT59" s="17"/>
      <c r="XU59" s="17"/>
      <c r="XV59" s="17"/>
      <c r="XW59" s="17"/>
      <c r="XX59" s="17"/>
      <c r="XY59" s="17"/>
      <c r="XZ59" s="17"/>
      <c r="YA59" s="17"/>
      <c r="YB59" s="17"/>
      <c r="YC59" s="17"/>
      <c r="YD59" s="17"/>
      <c r="YE59" s="17"/>
      <c r="YF59" s="17"/>
      <c r="YG59" s="17"/>
      <c r="YH59" s="17"/>
      <c r="YI59" s="17"/>
      <c r="YJ59" s="17"/>
      <c r="YK59" s="17"/>
      <c r="YL59" s="17"/>
      <c r="YM59" s="17"/>
      <c r="YN59" s="17"/>
      <c r="YO59" s="17"/>
      <c r="YP59" s="17"/>
      <c r="YQ59" s="17"/>
      <c r="YR59" s="17"/>
      <c r="YS59" s="17"/>
      <c r="YT59" s="17"/>
      <c r="YU59" s="17"/>
      <c r="YV59" s="17"/>
      <c r="YW59" s="17"/>
      <c r="YX59" s="17"/>
      <c r="YY59" s="17"/>
      <c r="YZ59" s="17"/>
      <c r="ZA59" s="17"/>
      <c r="ZB59" s="17"/>
      <c r="ZC59" s="17"/>
      <c r="ZD59" s="17"/>
      <c r="ZE59" s="17"/>
      <c r="ZF59" s="17"/>
      <c r="ZG59" s="17"/>
      <c r="ZH59" s="17"/>
      <c r="ZI59" s="17"/>
      <c r="ZJ59" s="17"/>
      <c r="ZK59" s="17"/>
      <c r="ZL59" s="17"/>
      <c r="ZM59" s="17"/>
      <c r="ZN59" s="17"/>
      <c r="ZO59" s="17"/>
      <c r="ZP59" s="17"/>
      <c r="ZQ59" s="17"/>
      <c r="ZR59" s="17"/>
      <c r="ZS59" s="17"/>
      <c r="ZT59" s="17"/>
      <c r="ZU59" s="17"/>
      <c r="ZV59" s="17"/>
      <c r="ZW59" s="17"/>
      <c r="ZX59" s="17"/>
      <c r="ZY59" s="17"/>
      <c r="ZZ59" s="17"/>
      <c r="AAA59" s="17"/>
      <c r="AAB59" s="17"/>
      <c r="AAC59" s="17"/>
      <c r="AAD59" s="17"/>
      <c r="AAE59" s="17"/>
      <c r="AAF59" s="17"/>
      <c r="AAG59" s="17"/>
      <c r="AAH59" s="17"/>
      <c r="AAI59" s="17"/>
      <c r="AAJ59" s="17"/>
      <c r="AAK59" s="17"/>
      <c r="AAL59" s="17"/>
      <c r="AAM59" s="17"/>
      <c r="AAN59" s="17"/>
      <c r="AAO59" s="17"/>
      <c r="AAP59" s="17"/>
      <c r="AAQ59" s="17"/>
      <c r="AAR59" s="17"/>
      <c r="AAS59" s="17"/>
      <c r="AAT59" s="17"/>
      <c r="AAU59" s="17"/>
      <c r="AAV59" s="17"/>
      <c r="AAW59" s="17"/>
      <c r="AAX59" s="17"/>
      <c r="AAY59" s="17"/>
      <c r="AAZ59" s="17"/>
      <c r="ABA59" s="17"/>
      <c r="ABB59" s="17"/>
      <c r="ABC59" s="17"/>
      <c r="ABD59" s="17"/>
      <c r="ABE59" s="17"/>
      <c r="ABF59" s="17"/>
      <c r="ABG59" s="17"/>
      <c r="ABH59" s="17"/>
      <c r="ABI59" s="17"/>
      <c r="ABJ59" s="17"/>
      <c r="ABK59" s="17"/>
      <c r="ABL59" s="17"/>
      <c r="ABM59" s="17"/>
      <c r="ABN59" s="17"/>
      <c r="ABO59" s="17"/>
      <c r="ABP59" s="17"/>
      <c r="ABQ59" s="17"/>
      <c r="ABR59" s="17"/>
      <c r="ABS59" s="17"/>
      <c r="ABT59" s="17"/>
      <c r="ABU59" s="17"/>
      <c r="ABV59" s="17"/>
      <c r="ABW59" s="17"/>
      <c r="ABX59" s="17"/>
      <c r="ABY59" s="17"/>
      <c r="ABZ59" s="17"/>
      <c r="ACA59" s="17"/>
      <c r="ACB59" s="17"/>
      <c r="ACC59" s="17"/>
      <c r="ACD59" s="17"/>
      <c r="ACE59" s="17"/>
      <c r="ACF59" s="17"/>
      <c r="ACG59" s="17"/>
      <c r="ACH59" s="17"/>
      <c r="ACI59" s="17"/>
      <c r="ACJ59" s="17"/>
      <c r="ACK59" s="17"/>
      <c r="ACL59" s="17"/>
      <c r="ACM59" s="17"/>
      <c r="ACN59" s="17"/>
      <c r="ACO59" s="17"/>
      <c r="ACP59" s="17"/>
      <c r="ACQ59" s="17"/>
      <c r="ACR59" s="17"/>
      <c r="ACS59" s="17"/>
      <c r="ACT59" s="17"/>
      <c r="ACU59" s="17"/>
      <c r="ACV59" s="17"/>
      <c r="ACW59" s="17"/>
      <c r="ACX59" s="17"/>
      <c r="ACY59" s="17"/>
      <c r="ACZ59" s="17"/>
      <c r="ADA59" s="17"/>
      <c r="ADB59" s="17"/>
      <c r="ADC59" s="17"/>
      <c r="ADD59" s="17"/>
      <c r="ADE59" s="17"/>
      <c r="ADF59" s="17"/>
      <c r="ADG59" s="17"/>
      <c r="ADH59" s="17"/>
      <c r="ADI59" s="17"/>
      <c r="ADJ59" s="17"/>
      <c r="ADK59" s="17"/>
      <c r="ADL59" s="17"/>
      <c r="ADM59" s="17"/>
      <c r="ADN59" s="17"/>
      <c r="ADO59" s="17"/>
      <c r="ADP59" s="17"/>
      <c r="ADQ59" s="17"/>
      <c r="ADR59" s="17"/>
      <c r="ADS59" s="17"/>
      <c r="ADT59" s="17"/>
      <c r="ADU59" s="17"/>
      <c r="ADV59" s="17"/>
      <c r="ADW59" s="17"/>
      <c r="ADX59" s="17"/>
      <c r="ADY59" s="17"/>
      <c r="ADZ59" s="17"/>
      <c r="AEA59" s="17"/>
      <c r="AEB59" s="17"/>
      <c r="AEC59" s="17"/>
      <c r="AED59" s="17"/>
      <c r="AEE59" s="17"/>
      <c r="AEF59" s="17"/>
      <c r="AEG59" s="17"/>
      <c r="AEH59" s="17"/>
      <c r="AEI59" s="17"/>
      <c r="AEJ59" s="17"/>
      <c r="AEK59" s="17"/>
      <c r="AEL59" s="17"/>
      <c r="AEM59" s="17"/>
      <c r="AEN59" s="17"/>
      <c r="AEO59" s="17"/>
      <c r="AEP59" s="17"/>
      <c r="AEQ59" s="17"/>
      <c r="AER59" s="17"/>
      <c r="AES59" s="17"/>
      <c r="AET59" s="17"/>
      <c r="AEU59" s="17"/>
      <c r="AEV59" s="17"/>
      <c r="AEW59" s="17"/>
      <c r="AEX59" s="17"/>
      <c r="AEY59" s="17"/>
      <c r="AEZ59" s="17"/>
      <c r="AFA59" s="17"/>
      <c r="AFB59" s="17"/>
      <c r="AFC59" s="17"/>
      <c r="AFD59" s="17"/>
      <c r="AFE59" s="17"/>
      <c r="AFF59" s="17"/>
      <c r="AFG59" s="17"/>
      <c r="AFH59" s="17"/>
      <c r="AFI59" s="17"/>
      <c r="AFJ59" s="17"/>
      <c r="AFK59" s="17"/>
      <c r="AFL59" s="17"/>
      <c r="AFM59" s="17"/>
      <c r="AFN59" s="17"/>
      <c r="AFO59" s="17"/>
      <c r="AFP59" s="17"/>
      <c r="AFQ59" s="17"/>
      <c r="AFR59" s="17"/>
      <c r="AFS59" s="17"/>
      <c r="AFT59" s="17"/>
      <c r="AFU59" s="17"/>
      <c r="AFV59" s="17"/>
      <c r="AFW59" s="17"/>
      <c r="AFX59" s="17"/>
      <c r="AFY59" s="17"/>
      <c r="AFZ59" s="17"/>
      <c r="AGA59" s="17"/>
      <c r="AGB59" s="17"/>
      <c r="AGC59" s="17"/>
      <c r="AGD59" s="17"/>
      <c r="AGE59" s="17"/>
      <c r="AGF59" s="17"/>
      <c r="AGG59" s="17"/>
      <c r="AGH59" s="17"/>
      <c r="AGI59" s="17"/>
      <c r="AGJ59" s="17"/>
      <c r="AGK59" s="17"/>
      <c r="AGL59" s="17"/>
      <c r="AGM59" s="17"/>
      <c r="AGN59" s="17"/>
      <c r="AGO59" s="17"/>
      <c r="AGP59" s="17"/>
      <c r="AGQ59" s="17"/>
      <c r="AGR59" s="17"/>
      <c r="AGS59" s="17"/>
      <c r="AGT59" s="17"/>
      <c r="AGU59" s="17"/>
      <c r="AGV59" s="17"/>
      <c r="AGW59" s="17"/>
      <c r="AGX59" s="17"/>
      <c r="AGY59" s="17"/>
      <c r="AGZ59" s="17"/>
      <c r="AHA59" s="17"/>
      <c r="AHB59" s="17"/>
      <c r="AHC59" s="17"/>
      <c r="AHD59" s="17"/>
      <c r="AHE59" s="17"/>
      <c r="AHF59" s="17"/>
      <c r="AHG59" s="17"/>
      <c r="AHH59" s="17"/>
      <c r="AHI59" s="17"/>
      <c r="AHJ59" s="17"/>
      <c r="AHK59" s="17"/>
      <c r="AHL59" s="17"/>
      <c r="AHM59" s="17"/>
      <c r="AHN59" s="17"/>
      <c r="AHO59" s="17"/>
      <c r="AHP59" s="17"/>
      <c r="AHQ59" s="17"/>
      <c r="AHR59" s="17"/>
      <c r="AHS59" s="17"/>
      <c r="AHT59" s="17"/>
      <c r="AHU59" s="17"/>
      <c r="AHV59" s="17"/>
      <c r="AHW59" s="17"/>
      <c r="AHX59" s="17"/>
      <c r="AHY59" s="17"/>
      <c r="AHZ59" s="17"/>
      <c r="AIA59" s="17"/>
      <c r="AIB59" s="17"/>
      <c r="AIC59" s="17"/>
      <c r="AID59" s="17"/>
      <c r="AIE59" s="17"/>
      <c r="AIF59" s="17"/>
      <c r="AIG59" s="17"/>
      <c r="AIH59" s="17"/>
      <c r="AII59" s="17"/>
      <c r="AIJ59" s="17"/>
      <c r="AIK59" s="17"/>
      <c r="AIL59" s="17"/>
      <c r="AIM59" s="17"/>
      <c r="AIN59" s="17"/>
      <c r="AIO59" s="17"/>
      <c r="AIP59" s="17"/>
      <c r="AIQ59" s="17"/>
      <c r="AIR59" s="17"/>
      <c r="AIS59" s="17"/>
      <c r="AIT59" s="17"/>
      <c r="AIU59" s="17"/>
      <c r="AIV59" s="17"/>
      <c r="AIW59" s="17"/>
      <c r="AIX59" s="17"/>
      <c r="AIY59" s="17"/>
      <c r="AIZ59" s="17"/>
      <c r="AJA59" s="17"/>
      <c r="AJB59" s="17"/>
      <c r="AJC59" s="17"/>
      <c r="AJD59" s="17"/>
      <c r="AJE59" s="17"/>
      <c r="AJF59" s="17"/>
      <c r="AJG59" s="17"/>
      <c r="AJH59" s="17"/>
      <c r="AJI59" s="17"/>
      <c r="AJJ59" s="17"/>
      <c r="AJK59" s="17"/>
      <c r="AJL59" s="17"/>
      <c r="AJM59" s="17"/>
      <c r="AJN59" s="17"/>
      <c r="AJO59" s="17"/>
      <c r="AJP59" s="17"/>
      <c r="AJQ59" s="17"/>
      <c r="AJR59" s="17"/>
      <c r="AJS59" s="17"/>
      <c r="AJT59" s="17"/>
      <c r="AJU59" s="17"/>
      <c r="AJV59" s="17"/>
      <c r="AJW59" s="17"/>
      <c r="AJX59" s="17"/>
      <c r="AJY59" s="17"/>
      <c r="AJZ59" s="17"/>
      <c r="AKA59" s="17"/>
      <c r="AKB59" s="17"/>
      <c r="AKC59" s="17"/>
      <c r="AKD59" s="17"/>
      <c r="AKE59" s="17"/>
      <c r="AKF59" s="17"/>
      <c r="AKG59" s="17"/>
      <c r="AKH59" s="17"/>
      <c r="AKI59" s="17"/>
      <c r="AKJ59" s="17"/>
      <c r="AKK59" s="17"/>
      <c r="AKL59" s="17"/>
      <c r="AKM59" s="17"/>
      <c r="AKN59" s="17"/>
      <c r="AKO59" s="17"/>
      <c r="AKP59" s="17"/>
      <c r="AKQ59" s="17"/>
      <c r="AKR59" s="17"/>
      <c r="AKS59" s="17"/>
      <c r="AKT59" s="17"/>
      <c r="AKU59" s="17"/>
      <c r="AKV59" s="17"/>
      <c r="AKW59" s="17"/>
      <c r="AKX59" s="17"/>
      <c r="AKY59" s="17"/>
      <c r="AKZ59" s="17"/>
      <c r="ALA59" s="17"/>
      <c r="ALB59" s="17"/>
      <c r="ALC59" s="17"/>
      <c r="ALD59" s="17"/>
      <c r="ALE59" s="17"/>
      <c r="ALF59" s="17"/>
      <c r="ALG59" s="17"/>
      <c r="ALH59" s="17"/>
      <c r="ALI59" s="17"/>
      <c r="ALJ59" s="17"/>
      <c r="ALK59" s="17"/>
      <c r="ALL59" s="17"/>
      <c r="ALM59" s="17"/>
      <c r="ALN59" s="17"/>
      <c r="ALO59" s="17"/>
      <c r="ALP59" s="17"/>
      <c r="ALQ59" s="17"/>
      <c r="ALR59" s="17"/>
      <c r="ALS59" s="17"/>
      <c r="ALT59" s="17"/>
      <c r="ALU59" s="17"/>
      <c r="ALV59" s="17"/>
      <c r="ALW59" s="17"/>
      <c r="ALX59" s="17"/>
      <c r="ALY59" s="17"/>
      <c r="ALZ59" s="17"/>
      <c r="AMA59" s="17"/>
      <c r="AMB59" s="17"/>
      <c r="AMC59" s="17"/>
      <c r="AMD59" s="17"/>
      <c r="AME59" s="17"/>
      <c r="AMF59" s="17"/>
      <c r="AMG59" s="17"/>
      <c r="AMH59" s="17"/>
      <c r="AMI59" s="17"/>
      <c r="AMJ59" s="17"/>
      <c r="AMK59" s="17"/>
      <c r="AML59" s="17"/>
      <c r="AMM59" s="17"/>
      <c r="AMN59" s="17"/>
      <c r="AMO59" s="17"/>
      <c r="AMP59" s="17"/>
      <c r="AMQ59" s="17"/>
      <c r="AMR59" s="17"/>
      <c r="AMS59" s="17"/>
      <c r="AMT59" s="17"/>
      <c r="AMU59" s="17"/>
      <c r="AMV59" s="17"/>
      <c r="AMW59" s="17"/>
      <c r="AMX59" s="17"/>
      <c r="AMY59" s="17"/>
      <c r="AMZ59" s="17"/>
      <c r="ANA59" s="17"/>
      <c r="ANB59" s="17"/>
      <c r="ANC59" s="17"/>
      <c r="AND59" s="17"/>
      <c r="ANE59" s="17"/>
      <c r="ANF59" s="17"/>
      <c r="ANG59" s="17"/>
      <c r="ANH59" s="17"/>
      <c r="ANI59" s="17"/>
      <c r="ANJ59" s="17"/>
      <c r="ANK59" s="17"/>
      <c r="ANL59" s="17"/>
      <c r="ANM59" s="17"/>
      <c r="ANN59" s="17"/>
      <c r="ANO59" s="17"/>
      <c r="ANP59" s="17"/>
      <c r="ANQ59" s="17"/>
      <c r="ANR59" s="17"/>
      <c r="ANS59" s="17"/>
      <c r="ANT59" s="17"/>
      <c r="ANU59" s="17"/>
      <c r="ANV59" s="17"/>
      <c r="ANW59" s="17"/>
      <c r="ANX59" s="17"/>
      <c r="ANY59" s="17"/>
      <c r="ANZ59" s="17"/>
      <c r="AOA59" s="17"/>
      <c r="AOB59" s="17"/>
      <c r="AOC59" s="17"/>
      <c r="AOD59" s="17"/>
      <c r="AOE59" s="17"/>
      <c r="AOF59" s="17"/>
      <c r="AOG59" s="17"/>
      <c r="AOH59" s="17"/>
      <c r="AOI59" s="17"/>
      <c r="AOJ59" s="17"/>
      <c r="AOK59" s="17"/>
      <c r="AOL59" s="17"/>
      <c r="AOM59" s="17"/>
      <c r="AON59" s="17"/>
      <c r="AOO59" s="17"/>
      <c r="AOP59" s="17"/>
      <c r="AOQ59" s="17"/>
      <c r="AOR59" s="17"/>
      <c r="AOS59" s="17"/>
      <c r="AOT59" s="17"/>
      <c r="AOU59" s="17"/>
      <c r="AOV59" s="17"/>
      <c r="AOW59" s="17"/>
      <c r="AOX59" s="17"/>
      <c r="AOY59" s="17"/>
      <c r="AOZ59" s="17"/>
      <c r="APA59" s="17"/>
      <c r="APB59" s="17"/>
      <c r="APC59" s="17"/>
      <c r="APD59" s="17"/>
      <c r="APE59" s="17"/>
      <c r="APF59" s="17"/>
      <c r="APG59" s="17"/>
      <c r="APH59" s="17"/>
      <c r="API59" s="17"/>
      <c r="APJ59" s="17"/>
      <c r="APK59" s="17"/>
      <c r="APL59" s="17"/>
      <c r="APM59" s="17"/>
      <c r="APN59" s="17"/>
      <c r="APO59" s="17"/>
      <c r="APP59" s="17"/>
      <c r="APQ59" s="17"/>
      <c r="APR59" s="17"/>
      <c r="APS59" s="17"/>
      <c r="APT59" s="17"/>
      <c r="APU59" s="17"/>
      <c r="APV59" s="17"/>
      <c r="APW59" s="17"/>
      <c r="APX59" s="17"/>
      <c r="APY59" s="17"/>
      <c r="APZ59" s="17"/>
      <c r="AQA59" s="17"/>
      <c r="AQB59" s="17"/>
      <c r="AQC59" s="17"/>
      <c r="AQD59" s="17"/>
      <c r="AQE59" s="17"/>
      <c r="AQF59" s="17"/>
      <c r="AQG59" s="17"/>
      <c r="AQH59" s="17"/>
      <c r="AQI59" s="17"/>
      <c r="AQJ59" s="17"/>
      <c r="AQK59" s="17"/>
      <c r="AQL59" s="17"/>
      <c r="AQM59" s="17"/>
      <c r="AQN59" s="17"/>
      <c r="AQO59" s="17"/>
      <c r="AQP59" s="17"/>
      <c r="AQQ59" s="17"/>
      <c r="AQR59" s="17"/>
      <c r="AQS59" s="17"/>
      <c r="AQT59" s="17"/>
      <c r="AQU59" s="17"/>
      <c r="AQV59" s="17"/>
      <c r="AQW59" s="17"/>
      <c r="AQX59" s="17"/>
      <c r="AQY59" s="17"/>
      <c r="AQZ59" s="17"/>
      <c r="ARA59" s="17"/>
      <c r="ARB59" s="17"/>
      <c r="ARC59" s="17"/>
      <c r="ARD59" s="17"/>
      <c r="ARE59" s="17"/>
      <c r="ARF59" s="17"/>
      <c r="ARG59" s="17"/>
      <c r="ARH59" s="17"/>
      <c r="ARI59" s="17"/>
      <c r="ARJ59" s="17"/>
      <c r="ARK59" s="17"/>
      <c r="ARL59" s="17"/>
      <c r="ARM59" s="17"/>
      <c r="ARN59" s="17"/>
      <c r="ARO59" s="17"/>
      <c r="ARP59" s="17"/>
      <c r="ARQ59" s="17"/>
      <c r="ARR59" s="17"/>
      <c r="ARS59" s="17"/>
      <c r="ART59" s="17"/>
      <c r="ARU59" s="17"/>
      <c r="ARV59" s="17"/>
      <c r="ARW59" s="17"/>
      <c r="ARX59" s="17"/>
      <c r="ARY59" s="17"/>
      <c r="ARZ59" s="17"/>
      <c r="ASA59" s="17"/>
      <c r="ASB59" s="17"/>
      <c r="ASC59" s="17"/>
      <c r="ASD59" s="17"/>
      <c r="ASE59" s="17"/>
      <c r="ASF59" s="17"/>
      <c r="ASG59" s="17"/>
      <c r="ASH59" s="17"/>
      <c r="ASI59" s="17"/>
      <c r="ASJ59" s="17"/>
      <c r="ASK59" s="17"/>
      <c r="ASL59" s="17"/>
      <c r="ASM59" s="17"/>
      <c r="ASN59" s="17"/>
      <c r="ASO59" s="17"/>
      <c r="ASP59" s="17"/>
      <c r="ASQ59" s="17"/>
      <c r="ASR59" s="17"/>
      <c r="ASS59" s="17"/>
      <c r="AST59" s="17"/>
      <c r="ASU59" s="17"/>
      <c r="ASV59" s="17"/>
      <c r="ASW59" s="17"/>
      <c r="ASX59" s="17"/>
      <c r="ASY59" s="17"/>
      <c r="ASZ59" s="17"/>
      <c r="ATA59" s="17"/>
      <c r="ATB59" s="17"/>
      <c r="ATC59" s="17"/>
      <c r="ATD59" s="17"/>
      <c r="ATE59" s="17"/>
      <c r="ATF59" s="17"/>
      <c r="ATG59" s="17"/>
      <c r="ATH59" s="17"/>
      <c r="ATI59" s="17"/>
      <c r="ATJ59" s="17"/>
      <c r="ATK59" s="17"/>
      <c r="ATL59" s="17"/>
      <c r="ATM59" s="17"/>
      <c r="ATN59" s="17"/>
      <c r="ATO59" s="17"/>
      <c r="ATP59" s="17"/>
      <c r="ATQ59" s="17"/>
      <c r="ATR59" s="17"/>
      <c r="ATS59" s="17"/>
      <c r="ATT59" s="17"/>
      <c r="ATU59" s="17"/>
      <c r="ATV59" s="17"/>
      <c r="ATW59" s="17"/>
      <c r="ATX59" s="17"/>
      <c r="ATY59" s="17"/>
      <c r="ATZ59" s="17"/>
      <c r="AUA59" s="17"/>
      <c r="AUB59" s="17"/>
      <c r="AUC59" s="17"/>
      <c r="AUD59" s="17"/>
      <c r="AUE59" s="17"/>
      <c r="AUF59" s="17"/>
      <c r="AUG59" s="17"/>
      <c r="AUH59" s="17"/>
      <c r="AUI59" s="17"/>
      <c r="AUJ59" s="17"/>
      <c r="AUK59" s="17"/>
      <c r="AUL59" s="17"/>
      <c r="AUM59" s="17"/>
      <c r="AUN59" s="17"/>
      <c r="AUO59" s="17"/>
      <c r="AUP59" s="17"/>
      <c r="AUQ59" s="17"/>
      <c r="AUR59" s="17"/>
      <c r="AUS59" s="17"/>
      <c r="AUT59" s="17"/>
      <c r="AUU59" s="17"/>
      <c r="AUV59" s="17"/>
      <c r="AUW59" s="17"/>
      <c r="AUX59" s="17"/>
      <c r="AUY59" s="17"/>
      <c r="AUZ59" s="17"/>
      <c r="AVA59" s="17"/>
      <c r="AVB59" s="17"/>
      <c r="AVC59" s="17"/>
      <c r="AVD59" s="17"/>
      <c r="AVE59" s="17"/>
      <c r="AVF59" s="17"/>
      <c r="AVG59" s="17"/>
      <c r="AVH59" s="17"/>
      <c r="AVI59" s="17"/>
      <c r="AVJ59" s="17"/>
      <c r="AVK59" s="17"/>
      <c r="AVL59" s="17"/>
      <c r="AVM59" s="17"/>
      <c r="AVN59" s="17"/>
      <c r="AVO59" s="17"/>
      <c r="AVP59" s="17"/>
      <c r="AVQ59" s="17"/>
      <c r="AVR59" s="17"/>
      <c r="AVS59" s="17"/>
      <c r="AVT59" s="17"/>
      <c r="AVU59" s="17"/>
      <c r="AVV59" s="17"/>
      <c r="AVW59" s="17"/>
      <c r="AVX59" s="17"/>
      <c r="AVY59" s="17"/>
      <c r="AVZ59" s="17"/>
      <c r="AWA59" s="17"/>
      <c r="AWB59" s="17"/>
      <c r="AWC59" s="17"/>
      <c r="AWD59" s="17"/>
      <c r="AWE59" s="17"/>
      <c r="AWF59" s="17"/>
      <c r="AWG59" s="17"/>
      <c r="AWH59" s="17"/>
      <c r="AWI59" s="17"/>
      <c r="AWJ59" s="17"/>
      <c r="AWK59" s="17"/>
      <c r="AWL59" s="17"/>
      <c r="AWM59" s="17"/>
      <c r="AWN59" s="17"/>
      <c r="AWO59" s="17"/>
      <c r="AWP59" s="17"/>
      <c r="AWQ59" s="17"/>
      <c r="AWR59" s="17"/>
      <c r="AWS59" s="17"/>
      <c r="AWT59" s="17"/>
      <c r="AWU59" s="17"/>
      <c r="AWV59" s="17"/>
      <c r="AWW59" s="17"/>
      <c r="AWX59" s="17"/>
      <c r="AWY59" s="17"/>
      <c r="AWZ59" s="17"/>
      <c r="AXA59" s="17"/>
      <c r="AXB59" s="17"/>
      <c r="AXC59" s="17"/>
      <c r="AXD59" s="17"/>
      <c r="AXE59" s="17"/>
      <c r="AXF59" s="17"/>
      <c r="AXG59" s="17"/>
      <c r="AXH59" s="17"/>
      <c r="AXI59" s="17"/>
      <c r="AXJ59" s="17"/>
      <c r="AXK59" s="17"/>
      <c r="AXL59" s="17"/>
      <c r="AXM59" s="17"/>
      <c r="AXN59" s="17"/>
      <c r="AXO59" s="17"/>
      <c r="AXP59" s="17"/>
      <c r="AXQ59" s="17"/>
      <c r="AXR59" s="17"/>
      <c r="AXS59" s="17"/>
      <c r="AXT59" s="17"/>
      <c r="AXU59" s="17"/>
      <c r="AXV59" s="17"/>
      <c r="AXW59" s="17"/>
      <c r="AXX59" s="17"/>
      <c r="AXY59" s="17"/>
      <c r="AXZ59" s="17"/>
      <c r="AYA59" s="17"/>
      <c r="AYB59" s="17"/>
      <c r="AYC59" s="17"/>
      <c r="AYD59" s="17"/>
      <c r="AYE59" s="17"/>
      <c r="AYF59" s="17"/>
      <c r="AYG59" s="17"/>
      <c r="AYH59" s="17"/>
      <c r="AYI59" s="17"/>
      <c r="AYJ59" s="17"/>
      <c r="AYK59" s="17"/>
      <c r="AYL59" s="17"/>
      <c r="AYM59" s="17"/>
      <c r="AYN59" s="17"/>
      <c r="AYO59" s="17"/>
      <c r="AYP59" s="17"/>
      <c r="AYQ59" s="17"/>
      <c r="AYR59" s="17"/>
      <c r="AYS59" s="17"/>
      <c r="AYT59" s="17"/>
      <c r="AYU59" s="17"/>
      <c r="AYV59" s="17"/>
      <c r="AYW59" s="17"/>
      <c r="AYX59" s="17"/>
      <c r="AYY59" s="17"/>
      <c r="AYZ59" s="17"/>
      <c r="AZA59" s="17"/>
      <c r="AZB59" s="17"/>
      <c r="AZC59" s="17"/>
      <c r="AZD59" s="17"/>
      <c r="AZE59" s="17"/>
      <c r="AZF59" s="17"/>
      <c r="AZG59" s="17"/>
      <c r="AZH59" s="17"/>
      <c r="AZI59" s="17"/>
      <c r="AZJ59" s="17"/>
      <c r="AZK59" s="17"/>
      <c r="AZL59" s="17"/>
      <c r="AZM59" s="17"/>
      <c r="AZN59" s="17"/>
      <c r="AZO59" s="17"/>
      <c r="AZP59" s="17"/>
      <c r="AZQ59" s="17"/>
      <c r="AZR59" s="17"/>
      <c r="AZS59" s="17"/>
      <c r="AZT59" s="17"/>
      <c r="AZU59" s="17"/>
      <c r="AZV59" s="17"/>
      <c r="AZW59" s="17"/>
      <c r="AZX59" s="17"/>
      <c r="AZY59" s="17"/>
      <c r="AZZ59" s="17"/>
      <c r="BAA59" s="17"/>
      <c r="BAB59" s="17"/>
      <c r="BAC59" s="17"/>
      <c r="BAD59" s="17"/>
      <c r="BAE59" s="17"/>
      <c r="BAF59" s="17"/>
      <c r="BAG59" s="17"/>
      <c r="BAH59" s="17"/>
      <c r="BAI59" s="17"/>
      <c r="BAJ59" s="17"/>
      <c r="BAK59" s="17"/>
      <c r="BAL59" s="17"/>
      <c r="BAM59" s="17"/>
      <c r="BAN59" s="17"/>
      <c r="BAO59" s="17"/>
      <c r="BAP59" s="17"/>
      <c r="BAQ59" s="17"/>
      <c r="BAR59" s="17"/>
      <c r="BAS59" s="17"/>
      <c r="BAT59" s="17"/>
      <c r="BAU59" s="17"/>
      <c r="BAV59" s="17"/>
      <c r="BAW59" s="17"/>
      <c r="BAX59" s="17"/>
      <c r="BAY59" s="17"/>
      <c r="BAZ59" s="17"/>
      <c r="BBA59" s="17"/>
      <c r="BBB59" s="17"/>
      <c r="BBC59" s="17"/>
      <c r="BBD59" s="17"/>
      <c r="BBE59" s="17"/>
      <c r="BBF59" s="17"/>
      <c r="BBG59" s="17"/>
      <c r="BBH59" s="17"/>
      <c r="BBI59" s="17"/>
      <c r="BBJ59" s="17"/>
      <c r="BBK59" s="17"/>
      <c r="BBL59" s="17"/>
      <c r="BBM59" s="17"/>
      <c r="BBN59" s="17"/>
      <c r="BBO59" s="17"/>
      <c r="BBP59" s="17"/>
      <c r="BBQ59" s="17"/>
      <c r="BBR59" s="17"/>
      <c r="BBS59" s="17"/>
      <c r="BBT59" s="17"/>
      <c r="BBU59" s="17"/>
      <c r="BBV59" s="17"/>
      <c r="BBW59" s="17"/>
      <c r="BBX59" s="17"/>
      <c r="BBY59" s="17"/>
      <c r="BBZ59" s="17"/>
      <c r="BCA59" s="17"/>
      <c r="BCB59" s="17"/>
      <c r="BCC59" s="17"/>
      <c r="BCD59" s="17"/>
      <c r="BCE59" s="17"/>
      <c r="BCF59" s="17"/>
      <c r="BCG59" s="17"/>
      <c r="BCH59" s="17"/>
      <c r="BCI59" s="17"/>
      <c r="BCJ59" s="17"/>
      <c r="BCK59" s="17"/>
      <c r="BCL59" s="17"/>
      <c r="BCM59" s="17"/>
      <c r="BCN59" s="17"/>
      <c r="BCO59" s="17"/>
      <c r="BCP59" s="17"/>
      <c r="BCQ59" s="17"/>
      <c r="BCR59" s="17"/>
      <c r="BCS59" s="17"/>
      <c r="BCT59" s="17"/>
      <c r="BCU59" s="17"/>
      <c r="BCV59" s="17"/>
      <c r="BCW59" s="17"/>
      <c r="BCX59" s="17"/>
      <c r="BCY59" s="17"/>
      <c r="BCZ59" s="17"/>
      <c r="BDA59" s="17"/>
      <c r="BDB59" s="17"/>
      <c r="BDC59" s="17"/>
      <c r="BDD59" s="17"/>
      <c r="BDE59" s="17"/>
      <c r="BDF59" s="17"/>
      <c r="BDG59" s="17"/>
      <c r="BDH59" s="17"/>
      <c r="BDI59" s="17"/>
      <c r="BDJ59" s="17"/>
      <c r="BDK59" s="17"/>
      <c r="BDL59" s="17"/>
      <c r="BDM59" s="17"/>
      <c r="BDN59" s="17"/>
      <c r="BDO59" s="17"/>
      <c r="BDP59" s="17"/>
      <c r="BDQ59" s="17"/>
      <c r="BDR59" s="17"/>
      <c r="BDS59" s="17"/>
      <c r="BDT59" s="17"/>
      <c r="BDU59" s="17"/>
      <c r="BDV59" s="17"/>
      <c r="BDW59" s="17"/>
      <c r="BDX59" s="17"/>
      <c r="BDY59" s="17"/>
      <c r="BDZ59" s="17"/>
      <c r="BEA59" s="17"/>
      <c r="BEB59" s="17"/>
      <c r="BEC59" s="17"/>
      <c r="BED59" s="17"/>
      <c r="BEE59" s="17"/>
      <c r="BEF59" s="17"/>
      <c r="BEG59" s="17"/>
      <c r="BEH59" s="17"/>
      <c r="BEI59" s="17"/>
      <c r="BEJ59" s="17"/>
      <c r="BEK59" s="17"/>
      <c r="BEL59" s="17"/>
      <c r="BEM59" s="17"/>
      <c r="BEN59" s="17"/>
      <c r="BEO59" s="17"/>
      <c r="BEP59" s="17"/>
      <c r="BEQ59" s="17"/>
      <c r="BER59" s="17"/>
      <c r="BES59" s="17"/>
      <c r="BET59" s="17"/>
      <c r="BEU59" s="17"/>
      <c r="BEV59" s="17"/>
      <c r="BEW59" s="17"/>
      <c r="BEX59" s="17"/>
      <c r="BEY59" s="17"/>
      <c r="BEZ59" s="17"/>
      <c r="BFA59" s="17"/>
      <c r="BFB59" s="17"/>
      <c r="BFC59" s="17"/>
      <c r="BFD59" s="17"/>
      <c r="BFE59" s="17"/>
      <c r="BFF59" s="17"/>
      <c r="BFG59" s="17"/>
      <c r="BFH59" s="17"/>
      <c r="BFI59" s="17"/>
      <c r="BFJ59" s="17"/>
      <c r="BFK59" s="17"/>
      <c r="BFL59" s="17"/>
      <c r="BFM59" s="17"/>
      <c r="BFN59" s="17"/>
      <c r="BFO59" s="17"/>
      <c r="BFP59" s="17"/>
      <c r="BFQ59" s="17"/>
      <c r="BFR59" s="17"/>
      <c r="BFS59" s="17"/>
      <c r="BFT59" s="17"/>
      <c r="BFU59" s="17"/>
      <c r="BFV59" s="17"/>
      <c r="BFW59" s="17"/>
      <c r="BFX59" s="17"/>
      <c r="BFY59" s="17"/>
      <c r="BFZ59" s="17"/>
      <c r="BGA59" s="17"/>
      <c r="BGB59" s="17"/>
      <c r="BGC59" s="17"/>
      <c r="BGD59" s="17"/>
      <c r="BGE59" s="17"/>
      <c r="BGF59" s="17"/>
      <c r="BGG59" s="17"/>
      <c r="BGH59" s="17"/>
      <c r="BGI59" s="17"/>
      <c r="BGJ59" s="17"/>
      <c r="BGK59" s="17"/>
      <c r="BGL59" s="17"/>
      <c r="BGM59" s="17"/>
      <c r="BGN59" s="17"/>
      <c r="BGO59" s="17"/>
      <c r="BGP59" s="17"/>
      <c r="BGQ59" s="17"/>
      <c r="BGR59" s="17"/>
      <c r="BGS59" s="17"/>
      <c r="BGT59" s="17"/>
      <c r="BGU59" s="17"/>
      <c r="BGV59" s="17"/>
      <c r="BGW59" s="17"/>
      <c r="BGX59" s="17"/>
      <c r="BGY59" s="17"/>
      <c r="BGZ59" s="17"/>
      <c r="BHA59" s="17"/>
      <c r="BHB59" s="17"/>
      <c r="BHC59" s="17"/>
      <c r="BHD59" s="17"/>
      <c r="BHE59" s="17"/>
      <c r="BHF59" s="17"/>
      <c r="BHG59" s="17"/>
      <c r="BHH59" s="17"/>
      <c r="BHI59" s="17"/>
      <c r="BHJ59" s="17"/>
      <c r="BHK59" s="17"/>
      <c r="BHL59" s="17"/>
      <c r="BHM59" s="17"/>
      <c r="BHN59" s="17"/>
      <c r="BHO59" s="17"/>
      <c r="BHP59" s="17"/>
      <c r="BHQ59" s="17"/>
      <c r="BHR59" s="17"/>
      <c r="BHS59" s="17"/>
      <c r="BHT59" s="17"/>
      <c r="BHU59" s="17"/>
      <c r="BHV59" s="17"/>
      <c r="BHW59" s="17"/>
      <c r="BHX59" s="17"/>
      <c r="BHY59" s="17"/>
      <c r="BHZ59" s="17"/>
      <c r="BIA59" s="17"/>
      <c r="BIB59" s="17"/>
      <c r="BIC59" s="17"/>
      <c r="BID59" s="17"/>
      <c r="BIE59" s="17"/>
      <c r="BIF59" s="17"/>
      <c r="BIG59" s="17"/>
      <c r="BIH59" s="17"/>
      <c r="BII59" s="17"/>
      <c r="BIJ59" s="17"/>
      <c r="BIK59" s="17"/>
      <c r="BIL59" s="17"/>
      <c r="BIM59" s="17"/>
      <c r="BIN59" s="17"/>
      <c r="BIO59" s="17"/>
      <c r="BIP59" s="17"/>
      <c r="BIQ59" s="17"/>
      <c r="BIR59" s="17"/>
      <c r="BIS59" s="17"/>
      <c r="BIT59" s="17"/>
      <c r="BIU59" s="17"/>
      <c r="BIV59" s="17"/>
      <c r="BIW59" s="17"/>
      <c r="BIX59" s="17"/>
      <c r="BIY59" s="17"/>
      <c r="BIZ59" s="17"/>
      <c r="BJA59" s="17"/>
      <c r="BJB59" s="17"/>
      <c r="BJC59" s="17"/>
      <c r="BJD59" s="17"/>
      <c r="BJE59" s="17"/>
      <c r="BJF59" s="17"/>
      <c r="BJG59" s="17"/>
      <c r="BJH59" s="17"/>
      <c r="BJI59" s="17"/>
      <c r="BJJ59" s="17"/>
      <c r="BJK59" s="17"/>
      <c r="BJL59" s="17"/>
      <c r="BJM59" s="17"/>
      <c r="BJN59" s="17"/>
      <c r="BJO59" s="17"/>
      <c r="BJP59" s="17"/>
      <c r="BJQ59" s="17"/>
      <c r="BJR59" s="17"/>
      <c r="BJS59" s="17"/>
      <c r="BJT59" s="17"/>
      <c r="BJU59" s="17"/>
      <c r="BJV59" s="17"/>
      <c r="BJW59" s="17"/>
      <c r="BJX59" s="17"/>
      <c r="BJY59" s="17"/>
      <c r="BJZ59" s="17"/>
      <c r="BKA59" s="17"/>
      <c r="BKB59" s="17"/>
      <c r="BKC59" s="17"/>
      <c r="BKD59" s="17"/>
      <c r="BKE59" s="17"/>
      <c r="BKF59" s="17"/>
      <c r="BKG59" s="17"/>
      <c r="BKH59" s="17"/>
      <c r="BKI59" s="17"/>
      <c r="BKJ59" s="17"/>
      <c r="BKK59" s="17"/>
      <c r="BKL59" s="17"/>
      <c r="BKM59" s="17"/>
      <c r="BKN59" s="17"/>
      <c r="BKO59" s="17"/>
      <c r="BKP59" s="17"/>
      <c r="BKQ59" s="17"/>
      <c r="BKR59" s="17"/>
      <c r="BKS59" s="17"/>
      <c r="BKT59" s="17"/>
      <c r="BKU59" s="17"/>
      <c r="BKV59" s="17"/>
      <c r="BKW59" s="17"/>
      <c r="BKX59" s="17"/>
      <c r="BKY59" s="17"/>
      <c r="BKZ59" s="17"/>
      <c r="BLA59" s="17"/>
      <c r="BLB59" s="17"/>
      <c r="BLC59" s="17"/>
      <c r="BLD59" s="17"/>
      <c r="BLE59" s="17"/>
      <c r="BLF59" s="17"/>
      <c r="BLG59" s="17"/>
      <c r="BLH59" s="17"/>
      <c r="BLI59" s="17"/>
      <c r="BLJ59" s="17"/>
      <c r="BLK59" s="17"/>
      <c r="BLL59" s="17"/>
      <c r="BLM59" s="17"/>
      <c r="BLN59" s="17"/>
      <c r="BLO59" s="17"/>
      <c r="BLP59" s="17"/>
      <c r="BLQ59" s="17"/>
      <c r="BLR59" s="17"/>
      <c r="BLS59" s="17"/>
      <c r="BLT59" s="17"/>
      <c r="BLU59" s="17"/>
      <c r="BLV59" s="17"/>
      <c r="BLW59" s="17"/>
      <c r="BLX59" s="17"/>
      <c r="BLY59" s="17"/>
      <c r="BLZ59" s="17"/>
      <c r="BMA59" s="17"/>
      <c r="BMB59" s="17"/>
      <c r="BMC59" s="17"/>
      <c r="BMD59" s="17"/>
      <c r="BME59" s="17"/>
      <c r="BMF59" s="17"/>
      <c r="BMG59" s="17"/>
      <c r="BMH59" s="17"/>
      <c r="BMI59" s="17"/>
      <c r="BMJ59" s="17"/>
      <c r="BMK59" s="17"/>
      <c r="BML59" s="17"/>
      <c r="BMM59" s="17"/>
      <c r="BMN59" s="17"/>
      <c r="BMO59" s="17"/>
      <c r="BMP59" s="17"/>
      <c r="BMQ59" s="17"/>
      <c r="BMR59" s="17"/>
      <c r="BMS59" s="17"/>
      <c r="BMT59" s="17"/>
      <c r="BMU59" s="17"/>
      <c r="BMV59" s="17"/>
      <c r="BMW59" s="17"/>
      <c r="BMX59" s="17"/>
      <c r="BMY59" s="17"/>
      <c r="BMZ59" s="17"/>
      <c r="BNA59" s="17"/>
      <c r="BNB59" s="17"/>
      <c r="BNC59" s="17"/>
      <c r="BND59" s="17"/>
      <c r="BNE59" s="17"/>
      <c r="BNF59" s="17"/>
      <c r="BNG59" s="17"/>
      <c r="BNH59" s="17"/>
      <c r="BNI59" s="17"/>
      <c r="BNJ59" s="17"/>
      <c r="BNK59" s="17"/>
      <c r="BNL59" s="17"/>
      <c r="BNM59" s="17"/>
      <c r="BNN59" s="17"/>
      <c r="BNO59" s="17"/>
      <c r="BNP59" s="17"/>
      <c r="BNQ59" s="17"/>
      <c r="BNR59" s="17"/>
      <c r="BNS59" s="17"/>
      <c r="BNT59" s="17"/>
      <c r="BNU59" s="17"/>
      <c r="BNV59" s="17"/>
      <c r="BNW59" s="17"/>
      <c r="BNX59" s="17"/>
      <c r="BNY59" s="17"/>
      <c r="BNZ59" s="17"/>
      <c r="BOA59" s="17"/>
      <c r="BOB59" s="17"/>
      <c r="BOC59" s="17"/>
      <c r="BOD59" s="17"/>
      <c r="BOE59" s="17"/>
      <c r="BOF59" s="17"/>
      <c r="BOG59" s="17"/>
      <c r="BOH59" s="17"/>
      <c r="BOI59" s="17"/>
      <c r="BOJ59" s="17"/>
      <c r="BOK59" s="17"/>
      <c r="BOL59" s="17"/>
      <c r="BOM59" s="17"/>
      <c r="BON59" s="17"/>
      <c r="BOO59" s="17"/>
      <c r="BOP59" s="17"/>
      <c r="BOQ59" s="17"/>
      <c r="BOR59" s="17"/>
      <c r="BOS59" s="17"/>
      <c r="BOT59" s="17"/>
      <c r="BOU59" s="17"/>
      <c r="BOV59" s="17"/>
      <c r="BOW59" s="17"/>
      <c r="BOX59" s="17"/>
      <c r="BOY59" s="17"/>
      <c r="BOZ59" s="17"/>
      <c r="BPA59" s="17"/>
      <c r="BPB59" s="17"/>
      <c r="BPC59" s="17"/>
      <c r="BPD59" s="17"/>
      <c r="BPE59" s="17"/>
      <c r="BPF59" s="17"/>
      <c r="BPG59" s="17"/>
      <c r="BPH59" s="17"/>
      <c r="BPI59" s="17"/>
      <c r="BPJ59" s="17"/>
      <c r="BPK59" s="17"/>
      <c r="BPL59" s="17"/>
      <c r="BPM59" s="17"/>
      <c r="BPN59" s="17"/>
      <c r="BPO59" s="17"/>
      <c r="BPP59" s="17"/>
      <c r="BPQ59" s="17"/>
      <c r="BPR59" s="17"/>
      <c r="BPS59" s="17"/>
      <c r="BPT59" s="17"/>
      <c r="BPU59" s="17"/>
      <c r="BPV59" s="17"/>
      <c r="BPW59" s="17"/>
      <c r="BPX59" s="17"/>
      <c r="BPY59" s="17"/>
      <c r="BPZ59" s="17"/>
      <c r="BQA59" s="17"/>
      <c r="BQB59" s="17"/>
      <c r="BQC59" s="17"/>
      <c r="BQD59" s="17"/>
      <c r="BQE59" s="17"/>
      <c r="BQF59" s="17"/>
      <c r="BQG59" s="17"/>
      <c r="BQH59" s="17"/>
      <c r="BQI59" s="17"/>
      <c r="BQJ59" s="17"/>
      <c r="BQK59" s="17"/>
      <c r="BQL59" s="17"/>
      <c r="BQM59" s="17"/>
      <c r="BQN59" s="17"/>
      <c r="BQO59" s="17"/>
      <c r="BQP59" s="17"/>
      <c r="BQQ59" s="17"/>
      <c r="BQR59" s="17"/>
      <c r="BQS59" s="17"/>
      <c r="BQT59" s="17"/>
      <c r="BQU59" s="17"/>
      <c r="BQV59" s="17"/>
      <c r="BQW59" s="17"/>
      <c r="BQX59" s="17"/>
      <c r="BQY59" s="17"/>
      <c r="BQZ59" s="17"/>
      <c r="BRA59" s="17"/>
      <c r="BRB59" s="17"/>
      <c r="BRC59" s="17"/>
      <c r="BRD59" s="17"/>
      <c r="BRE59" s="17"/>
      <c r="BRF59" s="17"/>
      <c r="BRG59" s="17"/>
      <c r="BRH59" s="17"/>
      <c r="BRI59" s="17"/>
      <c r="BRJ59" s="17"/>
      <c r="BRK59" s="17"/>
      <c r="BRL59" s="17"/>
      <c r="BRM59" s="17"/>
      <c r="BRN59" s="17"/>
      <c r="BRO59" s="17"/>
      <c r="BRP59" s="17"/>
      <c r="BRQ59" s="17"/>
      <c r="BRR59" s="17"/>
      <c r="BRS59" s="17"/>
      <c r="BRT59" s="17"/>
      <c r="BRU59" s="17"/>
      <c r="BRV59" s="17"/>
      <c r="BRW59" s="17"/>
      <c r="BRX59" s="17"/>
      <c r="BRY59" s="17"/>
      <c r="BRZ59" s="17"/>
      <c r="BSA59" s="17"/>
      <c r="BSB59" s="17"/>
      <c r="BSC59" s="17"/>
      <c r="BSD59" s="17"/>
      <c r="BSE59" s="17"/>
      <c r="BSF59" s="17"/>
      <c r="BSG59" s="17"/>
      <c r="BSH59" s="17"/>
      <c r="BSI59" s="17"/>
      <c r="BSJ59" s="17"/>
      <c r="BSK59" s="17"/>
      <c r="BSL59" s="17"/>
      <c r="BSM59" s="17"/>
      <c r="BSN59" s="17"/>
      <c r="BSO59" s="17"/>
      <c r="BSP59" s="17"/>
      <c r="BSQ59" s="17"/>
      <c r="BSR59" s="17"/>
      <c r="BSS59" s="17"/>
      <c r="BST59" s="17"/>
      <c r="BSU59" s="17"/>
      <c r="BSV59" s="17"/>
      <c r="BSW59" s="17"/>
      <c r="BSX59" s="17"/>
      <c r="BSY59" s="17"/>
      <c r="BSZ59" s="17"/>
      <c r="BTA59" s="17"/>
      <c r="BTB59" s="17"/>
      <c r="BTC59" s="17"/>
      <c r="BTD59" s="17"/>
      <c r="BTE59" s="17"/>
      <c r="BTF59" s="17"/>
      <c r="BTG59" s="17"/>
      <c r="BTH59" s="17"/>
      <c r="BTI59" s="17"/>
      <c r="BTJ59" s="17"/>
      <c r="BTK59" s="17"/>
      <c r="BTL59" s="17"/>
      <c r="BTM59" s="17"/>
      <c r="BTN59" s="17"/>
      <c r="BTO59" s="17"/>
      <c r="BTP59" s="17"/>
      <c r="BTQ59" s="17"/>
      <c r="BTR59" s="17"/>
      <c r="BTS59" s="17"/>
      <c r="BTT59" s="17"/>
      <c r="BTU59" s="17"/>
      <c r="BTV59" s="17"/>
      <c r="BTW59" s="17"/>
      <c r="BTX59" s="17"/>
      <c r="BTY59" s="17"/>
      <c r="BTZ59" s="17"/>
      <c r="BUA59" s="17"/>
      <c r="BUB59" s="17"/>
      <c r="BUC59" s="17"/>
      <c r="BUD59" s="17"/>
      <c r="BUE59" s="17"/>
      <c r="BUF59" s="17"/>
      <c r="BUG59" s="17"/>
      <c r="BUH59" s="17"/>
      <c r="BUI59" s="17"/>
      <c r="BUJ59" s="17"/>
      <c r="BUK59" s="17"/>
      <c r="BUL59" s="17"/>
      <c r="BUM59" s="17"/>
      <c r="BUN59" s="17"/>
      <c r="BUO59" s="17"/>
      <c r="BUP59" s="17"/>
      <c r="BUQ59" s="17"/>
      <c r="BUR59" s="17"/>
      <c r="BUS59" s="17"/>
      <c r="BUT59" s="17"/>
      <c r="BUU59" s="17"/>
      <c r="BUV59" s="17"/>
      <c r="BUW59" s="17"/>
      <c r="BUX59" s="17"/>
      <c r="BUY59" s="17"/>
      <c r="BUZ59" s="17"/>
      <c r="BVA59" s="17"/>
      <c r="BVB59" s="17"/>
      <c r="BVC59" s="17"/>
      <c r="BVD59" s="17"/>
      <c r="BVE59" s="17"/>
      <c r="BVF59" s="17"/>
      <c r="BVG59" s="17"/>
      <c r="BVH59" s="17"/>
      <c r="BVI59" s="17"/>
      <c r="BVJ59" s="17"/>
      <c r="BVK59" s="17"/>
      <c r="BVL59" s="17"/>
      <c r="BVM59" s="17"/>
      <c r="BVN59" s="17"/>
      <c r="BVO59" s="17"/>
      <c r="BVP59" s="17"/>
      <c r="BVQ59" s="17"/>
      <c r="BVR59" s="17"/>
      <c r="BVS59" s="17"/>
      <c r="BVT59" s="17"/>
      <c r="BVU59" s="17"/>
      <c r="BVV59" s="17"/>
      <c r="BVW59" s="17"/>
      <c r="BVX59" s="17"/>
      <c r="BVY59" s="17"/>
      <c r="BVZ59" s="17"/>
      <c r="BWA59" s="17"/>
      <c r="BWB59" s="17"/>
      <c r="BWC59" s="17"/>
      <c r="BWD59" s="17"/>
      <c r="BWE59" s="17"/>
      <c r="BWF59" s="17"/>
      <c r="BWG59" s="17"/>
      <c r="BWH59" s="17"/>
      <c r="BWI59" s="17"/>
      <c r="BWJ59" s="17"/>
      <c r="BWK59" s="17"/>
      <c r="BWL59" s="17"/>
      <c r="BWM59" s="17"/>
      <c r="BWN59" s="17"/>
      <c r="BWO59" s="17"/>
      <c r="BWP59" s="17"/>
      <c r="BWQ59" s="17"/>
      <c r="BWR59" s="17"/>
      <c r="BWS59" s="17"/>
      <c r="BWT59" s="17"/>
      <c r="BWU59" s="17"/>
      <c r="BWV59" s="17"/>
      <c r="BWW59" s="17"/>
      <c r="BWX59" s="17"/>
      <c r="BWY59" s="17"/>
      <c r="BWZ59" s="17"/>
      <c r="BXA59" s="17"/>
      <c r="BXB59" s="17"/>
      <c r="BXC59" s="17"/>
      <c r="BXD59" s="17"/>
      <c r="BXE59" s="17"/>
      <c r="BXF59" s="17"/>
      <c r="BXG59" s="17"/>
      <c r="BXH59" s="17"/>
      <c r="BXI59" s="17"/>
      <c r="BXJ59" s="17"/>
      <c r="BXK59" s="17"/>
      <c r="BXL59" s="17"/>
      <c r="BXM59" s="17"/>
      <c r="BXN59" s="17"/>
      <c r="BXO59" s="17"/>
      <c r="BXP59" s="17"/>
      <c r="BXQ59" s="17"/>
      <c r="BXR59" s="17"/>
      <c r="BXS59" s="17"/>
      <c r="BXT59" s="17"/>
      <c r="BXU59" s="17"/>
      <c r="BXV59" s="17"/>
      <c r="BXW59" s="17"/>
      <c r="BXX59" s="17"/>
      <c r="BXY59" s="17"/>
      <c r="BXZ59" s="17"/>
      <c r="BYA59" s="17"/>
      <c r="BYB59" s="17"/>
      <c r="BYC59" s="17"/>
      <c r="BYD59" s="17"/>
      <c r="BYE59" s="17"/>
      <c r="BYF59" s="17"/>
      <c r="BYG59" s="17"/>
      <c r="BYH59" s="17"/>
      <c r="BYI59" s="17"/>
      <c r="BYJ59" s="17"/>
      <c r="BYK59" s="17"/>
      <c r="BYL59" s="17"/>
      <c r="BYM59" s="17"/>
      <c r="BYN59" s="17"/>
      <c r="BYO59" s="17"/>
      <c r="BYP59" s="17"/>
      <c r="BYQ59" s="17"/>
      <c r="BYR59" s="17"/>
      <c r="BYS59" s="17"/>
      <c r="BYT59" s="17"/>
      <c r="BYU59" s="17"/>
      <c r="BYV59" s="17"/>
      <c r="BYW59" s="17"/>
      <c r="BYX59" s="17"/>
      <c r="BYY59" s="17"/>
      <c r="BYZ59" s="17"/>
      <c r="BZA59" s="17"/>
      <c r="BZB59" s="17"/>
      <c r="BZC59" s="17"/>
      <c r="BZD59" s="17"/>
      <c r="BZE59" s="17"/>
      <c r="BZF59" s="17"/>
      <c r="BZG59" s="17"/>
      <c r="BZH59" s="17"/>
      <c r="BZI59" s="17"/>
      <c r="BZJ59" s="17"/>
      <c r="BZK59" s="17"/>
      <c r="BZL59" s="17"/>
      <c r="BZM59" s="17"/>
      <c r="BZN59" s="17"/>
      <c r="BZO59" s="17"/>
      <c r="BZP59" s="17"/>
      <c r="BZQ59" s="17"/>
      <c r="BZR59" s="17"/>
      <c r="BZS59" s="17"/>
      <c r="BZT59" s="17"/>
      <c r="BZU59" s="17"/>
      <c r="BZV59" s="17"/>
      <c r="BZW59" s="17"/>
      <c r="BZX59" s="17"/>
      <c r="BZY59" s="17"/>
      <c r="BZZ59" s="17"/>
      <c r="CAA59" s="17"/>
      <c r="CAB59" s="17"/>
      <c r="CAC59" s="17"/>
      <c r="CAD59" s="17"/>
      <c r="CAE59" s="17"/>
      <c r="CAF59" s="17"/>
      <c r="CAG59" s="17"/>
      <c r="CAH59" s="17"/>
      <c r="CAI59" s="17"/>
      <c r="CAJ59" s="17"/>
      <c r="CAK59" s="17"/>
      <c r="CAL59" s="17"/>
      <c r="CAM59" s="17"/>
      <c r="CAN59" s="17"/>
      <c r="CAO59" s="17"/>
      <c r="CAP59" s="17"/>
      <c r="CAQ59" s="17"/>
      <c r="CAR59" s="17"/>
      <c r="CAS59" s="17"/>
      <c r="CAT59" s="17"/>
      <c r="CAU59" s="17"/>
      <c r="CAV59" s="17"/>
      <c r="CAW59" s="17"/>
      <c r="CAX59" s="17"/>
      <c r="CAY59" s="17"/>
      <c r="CAZ59" s="17"/>
      <c r="CBA59" s="17"/>
      <c r="CBB59" s="17"/>
      <c r="CBC59" s="17"/>
      <c r="CBD59" s="17"/>
      <c r="CBE59" s="17"/>
      <c r="CBF59" s="17"/>
      <c r="CBG59" s="17"/>
      <c r="CBH59" s="17"/>
      <c r="CBI59" s="17"/>
      <c r="CBJ59" s="17"/>
      <c r="CBK59" s="17"/>
      <c r="CBL59" s="17"/>
      <c r="CBM59" s="17"/>
      <c r="CBN59" s="17"/>
      <c r="CBO59" s="17"/>
      <c r="CBP59" s="17"/>
      <c r="CBQ59" s="17"/>
      <c r="CBR59" s="17"/>
      <c r="CBS59" s="17"/>
      <c r="CBT59" s="17"/>
      <c r="CBU59" s="17"/>
      <c r="CBV59" s="17"/>
      <c r="CBW59" s="17"/>
      <c r="CBX59" s="17"/>
      <c r="CBY59" s="17"/>
      <c r="CBZ59" s="17"/>
      <c r="CCA59" s="17"/>
      <c r="CCB59" s="17"/>
      <c r="CCC59" s="17"/>
      <c r="CCD59" s="17"/>
      <c r="CCE59" s="17"/>
      <c r="CCF59" s="17"/>
      <c r="CCG59" s="17"/>
      <c r="CCH59" s="17"/>
      <c r="CCI59" s="17"/>
      <c r="CCJ59" s="17"/>
      <c r="CCK59" s="17"/>
      <c r="CCL59" s="17"/>
      <c r="CCM59" s="17"/>
      <c r="CCN59" s="17"/>
      <c r="CCO59" s="17"/>
      <c r="CCP59" s="17"/>
      <c r="CCQ59" s="17"/>
      <c r="CCR59" s="17"/>
      <c r="CCS59" s="17"/>
      <c r="CCT59" s="17"/>
      <c r="CCU59" s="17"/>
      <c r="CCV59" s="17"/>
      <c r="CCW59" s="17"/>
      <c r="CCX59" s="17"/>
      <c r="CCY59" s="17"/>
      <c r="CCZ59" s="17"/>
      <c r="CDA59" s="17"/>
      <c r="CDB59" s="17"/>
      <c r="CDC59" s="17"/>
      <c r="CDD59" s="17"/>
      <c r="CDE59" s="17"/>
      <c r="CDF59" s="17"/>
      <c r="CDG59" s="17"/>
      <c r="CDH59" s="17"/>
      <c r="CDI59" s="17"/>
      <c r="CDJ59" s="17"/>
      <c r="CDK59" s="17"/>
      <c r="CDL59" s="17"/>
      <c r="CDM59" s="17"/>
      <c r="CDN59" s="17"/>
      <c r="CDO59" s="17"/>
      <c r="CDP59" s="17"/>
      <c r="CDQ59" s="17"/>
      <c r="CDR59" s="17"/>
      <c r="CDS59" s="17"/>
      <c r="CDT59" s="17"/>
      <c r="CDU59" s="17"/>
    </row>
    <row r="60">
      <c r="A60" s="14" t="s">
        <v>2744</v>
      </c>
      <c r="B60" s="14" t="s">
        <v>3222</v>
      </c>
      <c r="C60" s="14" t="s">
        <v>2614</v>
      </c>
      <c r="D60" s="14" t="s">
        <v>2615</v>
      </c>
      <c r="E60" s="14" t="s">
        <v>3223</v>
      </c>
      <c r="F60" s="14" t="s">
        <v>2835</v>
      </c>
      <c r="I60" s="14" t="s">
        <v>3224</v>
      </c>
      <c r="J60" s="14" t="s">
        <v>2618</v>
      </c>
      <c r="K60" s="14" t="s">
        <v>2619</v>
      </c>
      <c r="L60" s="14" t="s">
        <v>2560</v>
      </c>
      <c r="M60" s="17"/>
      <c r="N60" s="14" t="s">
        <v>2690</v>
      </c>
      <c r="O60" s="14" t="s">
        <v>2690</v>
      </c>
      <c r="P60" s="14" t="s">
        <v>2690</v>
      </c>
      <c r="Q60" s="16">
        <v>11.0</v>
      </c>
      <c r="R60" s="16">
        <v>4112585.0</v>
      </c>
      <c r="S60" s="16">
        <v>4112585.0</v>
      </c>
      <c r="T60" s="14" t="s">
        <v>2622</v>
      </c>
      <c r="U60" s="14" t="s">
        <v>2630</v>
      </c>
      <c r="V60" s="14" t="s">
        <v>3225</v>
      </c>
      <c r="W60" s="14" t="s">
        <v>3226</v>
      </c>
      <c r="X60" s="16">
        <v>0.11</v>
      </c>
      <c r="Y60" s="17"/>
      <c r="Z60" s="16">
        <v>4.0</v>
      </c>
      <c r="AA60" s="16">
        <v>32.0</v>
      </c>
      <c r="AB60" s="17"/>
      <c r="AC60" s="16">
        <v>92.0</v>
      </c>
      <c r="AD60" s="16">
        <v>4146.0</v>
      </c>
      <c r="AE60" s="22">
        <v>45638.0</v>
      </c>
      <c r="AF60" s="17"/>
      <c r="AG60" s="17"/>
      <c r="AH60" s="17"/>
      <c r="AI60" s="17"/>
      <c r="AJ60" s="17"/>
      <c r="AK60" s="17"/>
      <c r="AL60" s="16">
        <v>37.0</v>
      </c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4" t="s">
        <v>2625</v>
      </c>
      <c r="BB60" s="17"/>
      <c r="BC60" s="17"/>
      <c r="BD60" s="17"/>
      <c r="BE60" s="17"/>
      <c r="BF60" s="14" t="s">
        <v>2574</v>
      </c>
      <c r="BG60" s="16">
        <v>1.0</v>
      </c>
      <c r="BH60" s="14" t="s">
        <v>1447</v>
      </c>
      <c r="BI60" s="14" t="s">
        <v>2594</v>
      </c>
      <c r="BJ60" s="14" t="s">
        <v>2566</v>
      </c>
      <c r="BK60" s="17"/>
      <c r="BL60" s="17"/>
      <c r="BM60" s="16">
        <v>138.2</v>
      </c>
      <c r="BN60" s="17"/>
      <c r="BO60" s="17"/>
      <c r="BP60" s="17"/>
      <c r="BQ60" s="17"/>
      <c r="BR60" s="17"/>
      <c r="BS60" s="16">
        <v>0.4855</v>
      </c>
      <c r="BT60" s="16">
        <v>59.5719499</v>
      </c>
      <c r="BU60" s="14" t="s">
        <v>2567</v>
      </c>
      <c r="BV60" s="14" t="s">
        <v>3227</v>
      </c>
      <c r="BW60" s="14" t="s">
        <v>2702</v>
      </c>
      <c r="BX60" s="16">
        <v>19.0</v>
      </c>
      <c r="BY60" s="14" t="s">
        <v>2625</v>
      </c>
      <c r="BZ60" s="16">
        <v>1812.0</v>
      </c>
      <c r="CA60" s="16">
        <v>-13552.0</v>
      </c>
      <c r="CB60" s="16">
        <v>0.0</v>
      </c>
      <c r="CC60" s="17"/>
      <c r="CD60" s="17"/>
      <c r="CE60" s="16">
        <v>59.5719499</v>
      </c>
      <c r="CF60" s="14" t="s">
        <v>2572</v>
      </c>
      <c r="CG60" s="14" t="s">
        <v>2704</v>
      </c>
      <c r="CH60" s="19">
        <v>41192.0</v>
      </c>
      <c r="CI60" s="14" t="s">
        <v>2573</v>
      </c>
      <c r="CJ60" s="17"/>
      <c r="CK60" s="14" t="s">
        <v>2574</v>
      </c>
      <c r="CL60" s="14" t="s">
        <v>3160</v>
      </c>
      <c r="CM60" s="20">
        <v>2491015.0</v>
      </c>
      <c r="CN60" s="14" t="s">
        <v>3160</v>
      </c>
      <c r="CO60" s="14" t="s">
        <v>2563</v>
      </c>
      <c r="CP60" s="14" t="s">
        <v>2563</v>
      </c>
      <c r="CQ60" s="17"/>
      <c r="CR60" s="17"/>
      <c r="CS60" s="14" t="s">
        <v>2574</v>
      </c>
      <c r="CT60" s="14" t="s">
        <v>3228</v>
      </c>
      <c r="CU60" s="14" t="s">
        <v>2577</v>
      </c>
      <c r="CV60" s="14" t="s">
        <v>3229</v>
      </c>
      <c r="CW60" s="14" t="s">
        <v>3163</v>
      </c>
      <c r="CX60" s="14" t="s">
        <v>2739</v>
      </c>
      <c r="CY60" s="16">
        <v>7.46293191</v>
      </c>
      <c r="CZ60" s="14" t="s">
        <v>2707</v>
      </c>
      <c r="DB60" s="14" t="s">
        <v>2574</v>
      </c>
      <c r="DC60" s="14" t="s">
        <v>2708</v>
      </c>
      <c r="DD60" s="14" t="s">
        <v>2625</v>
      </c>
      <c r="DE60" s="14" t="s">
        <v>2574</v>
      </c>
      <c r="DF60" s="14" t="s">
        <v>2563</v>
      </c>
      <c r="DG60" s="14" t="s">
        <v>3174</v>
      </c>
      <c r="DH60" s="14" t="s">
        <v>3175</v>
      </c>
      <c r="DI60" s="14" t="s">
        <v>1444</v>
      </c>
      <c r="DJ60" s="14" t="s">
        <v>2755</v>
      </c>
      <c r="DK60" s="16">
        <v>75.0</v>
      </c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7"/>
      <c r="KZ60" s="17"/>
      <c r="LA60" s="17"/>
      <c r="LB60" s="17"/>
      <c r="LC60" s="17"/>
      <c r="LD60" s="17"/>
      <c r="LE60" s="17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  <c r="MF60" s="17"/>
      <c r="MG60" s="17"/>
      <c r="MH60" s="17"/>
      <c r="MI60" s="17"/>
      <c r="MJ60" s="17"/>
      <c r="MK60" s="17"/>
      <c r="ML60" s="17"/>
      <c r="MM60" s="17"/>
      <c r="MN60" s="17"/>
      <c r="MO60" s="17"/>
      <c r="MP60" s="17"/>
      <c r="MQ60" s="17"/>
      <c r="MR60" s="17"/>
      <c r="MS60" s="17"/>
      <c r="MT60" s="17"/>
      <c r="MU60" s="17"/>
      <c r="MV60" s="17"/>
      <c r="MW60" s="17"/>
      <c r="MX60" s="17"/>
      <c r="MY60" s="17"/>
      <c r="MZ60" s="17"/>
      <c r="NA60" s="17"/>
      <c r="NB60" s="17"/>
      <c r="NC60" s="17"/>
      <c r="ND60" s="17"/>
      <c r="NE60" s="17"/>
      <c r="NF60" s="17"/>
      <c r="NG60" s="17"/>
      <c r="NH60" s="17"/>
      <c r="NI60" s="17"/>
      <c r="NJ60" s="17"/>
      <c r="NK60" s="17"/>
      <c r="NL60" s="17"/>
      <c r="NM60" s="17"/>
      <c r="NN60" s="17"/>
      <c r="NO60" s="17"/>
      <c r="NP60" s="17"/>
      <c r="NQ60" s="17"/>
      <c r="NR60" s="17"/>
      <c r="NS60" s="17"/>
      <c r="NT60" s="17"/>
      <c r="NU60" s="17"/>
      <c r="NV60" s="17"/>
      <c r="NW60" s="17"/>
      <c r="NX60" s="17"/>
      <c r="NY60" s="17"/>
      <c r="NZ60" s="17"/>
      <c r="OA60" s="17"/>
      <c r="OB60" s="17"/>
      <c r="OC60" s="17"/>
      <c r="OD60" s="17"/>
      <c r="OE60" s="17"/>
      <c r="OF60" s="17"/>
      <c r="OG60" s="17"/>
      <c r="OH60" s="17"/>
      <c r="OI60" s="17"/>
      <c r="OJ60" s="17"/>
      <c r="OK60" s="17"/>
      <c r="OL60" s="17"/>
      <c r="OM60" s="17"/>
      <c r="ON60" s="17"/>
      <c r="OO60" s="17"/>
      <c r="OP60" s="17"/>
      <c r="OQ60" s="17"/>
      <c r="OR60" s="17"/>
      <c r="OS60" s="17"/>
      <c r="OT60" s="17"/>
      <c r="OU60" s="17"/>
      <c r="OV60" s="17"/>
      <c r="OW60" s="17"/>
      <c r="OX60" s="17"/>
      <c r="OY60" s="17"/>
      <c r="OZ60" s="17"/>
      <c r="PA60" s="17"/>
      <c r="PB60" s="17"/>
      <c r="PC60" s="17"/>
      <c r="PD60" s="17"/>
      <c r="PE60" s="17"/>
      <c r="PF60" s="17"/>
      <c r="PG60" s="17"/>
      <c r="PH60" s="17"/>
      <c r="PI60" s="17"/>
      <c r="PJ60" s="17"/>
      <c r="PK60" s="17"/>
      <c r="PL60" s="17"/>
      <c r="PM60" s="17"/>
      <c r="PN60" s="17"/>
      <c r="PO60" s="17"/>
      <c r="PP60" s="17"/>
      <c r="PQ60" s="17"/>
      <c r="PR60" s="17"/>
      <c r="PS60" s="17"/>
      <c r="PT60" s="17"/>
      <c r="PU60" s="17"/>
      <c r="PV60" s="17"/>
      <c r="PW60" s="17"/>
      <c r="PX60" s="17"/>
      <c r="PY60" s="17"/>
      <c r="PZ60" s="17"/>
      <c r="QA60" s="17"/>
      <c r="QB60" s="17"/>
      <c r="QC60" s="17"/>
      <c r="QD60" s="17"/>
      <c r="QE60" s="17"/>
      <c r="QF60" s="17"/>
      <c r="QG60" s="17"/>
      <c r="QH60" s="17"/>
      <c r="QI60" s="17"/>
      <c r="QJ60" s="17"/>
      <c r="QK60" s="17"/>
      <c r="QL60" s="17"/>
      <c r="QM60" s="17"/>
      <c r="QN60" s="17"/>
      <c r="QO60" s="17"/>
      <c r="QP60" s="17"/>
      <c r="QQ60" s="17"/>
      <c r="QR60" s="17"/>
      <c r="QS60" s="17"/>
      <c r="QT60" s="17"/>
      <c r="QU60" s="16">
        <v>21.0</v>
      </c>
      <c r="QV60" s="16">
        <v>6.0</v>
      </c>
      <c r="QW60" s="16">
        <v>0.0</v>
      </c>
      <c r="QX60" s="17"/>
      <c r="QY60" s="17"/>
      <c r="QZ60" s="17"/>
      <c r="RA60" s="17"/>
      <c r="RB60" s="17"/>
      <c r="RC60" s="17"/>
      <c r="RD60" s="17"/>
      <c r="RE60" s="17"/>
      <c r="RF60" s="17"/>
      <c r="RG60" s="17"/>
      <c r="RH60" s="17"/>
      <c r="RI60" s="17"/>
      <c r="RJ60" s="17"/>
      <c r="RK60" s="17"/>
      <c r="RL60" s="17"/>
      <c r="RM60" s="17"/>
      <c r="RN60" s="17"/>
      <c r="RO60" s="17"/>
      <c r="RP60" s="17"/>
      <c r="RQ60" s="17"/>
      <c r="RR60" s="17"/>
      <c r="RS60" s="17"/>
      <c r="RT60" s="17"/>
      <c r="RU60" s="17"/>
      <c r="RV60" s="17"/>
      <c r="RW60" s="17"/>
      <c r="RX60" s="17"/>
      <c r="RY60" s="17"/>
      <c r="RZ60" s="17"/>
      <c r="SA60" s="17"/>
      <c r="SB60" s="17"/>
      <c r="SC60" s="17"/>
      <c r="SD60" s="17"/>
      <c r="SE60" s="17"/>
      <c r="SF60" s="17"/>
      <c r="SG60" s="17"/>
      <c r="SH60" s="17"/>
      <c r="SI60" s="17"/>
      <c r="SJ60" s="17"/>
      <c r="SK60" s="17"/>
      <c r="SL60" s="17"/>
      <c r="SM60" s="17"/>
      <c r="SN60" s="17"/>
      <c r="SO60" s="17"/>
      <c r="SP60" s="17"/>
      <c r="SQ60" s="17"/>
      <c r="SR60" s="17"/>
      <c r="SS60" s="17"/>
      <c r="ST60" s="17"/>
      <c r="SU60" s="17"/>
      <c r="SV60" s="17"/>
      <c r="SW60" s="17"/>
      <c r="SX60" s="17"/>
      <c r="SY60" s="17"/>
      <c r="SZ60" s="17"/>
      <c r="TA60" s="17"/>
      <c r="TB60" s="17"/>
      <c r="TC60" s="17"/>
      <c r="TD60" s="17"/>
      <c r="TE60" s="17"/>
      <c r="TF60" s="17"/>
      <c r="TG60" s="17"/>
      <c r="TH60" s="17"/>
      <c r="TI60" s="17"/>
      <c r="TJ60" s="17"/>
      <c r="TK60" s="17"/>
      <c r="TL60" s="17"/>
      <c r="TM60" s="17"/>
      <c r="TN60" s="17"/>
      <c r="TO60" s="17"/>
      <c r="TP60" s="17"/>
      <c r="TQ60" s="17"/>
      <c r="TR60" s="17"/>
      <c r="TS60" s="17"/>
      <c r="TT60" s="17"/>
      <c r="TU60" s="17"/>
      <c r="TV60" s="17"/>
      <c r="TW60" s="17"/>
      <c r="TX60" s="17"/>
      <c r="TY60" s="17"/>
      <c r="TZ60" s="17"/>
      <c r="UA60" s="17"/>
      <c r="UB60" s="17"/>
      <c r="UC60" s="17"/>
      <c r="UD60" s="17"/>
      <c r="UE60" s="17"/>
      <c r="UF60" s="17"/>
      <c r="UG60" s="17"/>
      <c r="UH60" s="17"/>
      <c r="UI60" s="17"/>
      <c r="UJ60" s="17"/>
      <c r="UK60" s="17"/>
      <c r="UL60" s="17"/>
      <c r="UM60" s="17"/>
      <c r="UN60" s="17"/>
      <c r="UO60" s="17"/>
      <c r="UP60" s="17"/>
      <c r="UQ60" s="17"/>
      <c r="UR60" s="17"/>
      <c r="US60" s="17"/>
      <c r="UT60" s="17"/>
      <c r="UU60" s="17"/>
      <c r="UV60" s="17"/>
      <c r="UW60" s="17"/>
      <c r="UX60" s="17"/>
      <c r="UY60" s="17"/>
      <c r="UZ60" s="17"/>
      <c r="VA60" s="17"/>
      <c r="VB60" s="17"/>
      <c r="VC60" s="17"/>
      <c r="VD60" s="17"/>
      <c r="VE60" s="17"/>
      <c r="VF60" s="17"/>
      <c r="VG60" s="17"/>
      <c r="VH60" s="17"/>
      <c r="VI60" s="17"/>
      <c r="VJ60" s="17"/>
      <c r="VK60" s="17"/>
      <c r="VL60" s="17"/>
      <c r="VM60" s="17"/>
      <c r="VN60" s="17"/>
      <c r="VO60" s="17"/>
      <c r="VP60" s="17"/>
      <c r="VQ60" s="17"/>
      <c r="VR60" s="17"/>
      <c r="VS60" s="17"/>
      <c r="VT60" s="17"/>
      <c r="VU60" s="17"/>
      <c r="VV60" s="17"/>
      <c r="VW60" s="17"/>
      <c r="VX60" s="17"/>
      <c r="VY60" s="17"/>
      <c r="VZ60" s="17"/>
      <c r="WA60" s="17"/>
      <c r="WB60" s="17"/>
      <c r="WC60" s="17"/>
      <c r="WD60" s="17"/>
      <c r="WE60" s="17"/>
      <c r="WF60" s="17"/>
      <c r="WG60" s="17"/>
      <c r="WH60" s="17"/>
      <c r="WI60" s="17"/>
      <c r="WJ60" s="17"/>
      <c r="WK60" s="17"/>
      <c r="WL60" s="17"/>
      <c r="WM60" s="17"/>
      <c r="WN60" s="17"/>
      <c r="WO60" s="17"/>
      <c r="WP60" s="17"/>
      <c r="WQ60" s="17"/>
      <c r="WR60" s="17"/>
      <c r="WS60" s="17"/>
      <c r="WT60" s="17"/>
      <c r="WU60" s="17"/>
      <c r="WV60" s="17"/>
      <c r="WW60" s="17"/>
      <c r="WX60" s="17"/>
      <c r="WY60" s="17"/>
      <c r="WZ60" s="17"/>
      <c r="XA60" s="17"/>
      <c r="XB60" s="17"/>
      <c r="XC60" s="17"/>
      <c r="XD60" s="17"/>
      <c r="XE60" s="17"/>
      <c r="XF60" s="17"/>
      <c r="XG60" s="17"/>
      <c r="XH60" s="17"/>
      <c r="XI60" s="17"/>
      <c r="XJ60" s="17"/>
      <c r="XK60" s="17"/>
      <c r="XL60" s="17"/>
      <c r="XM60" s="17"/>
      <c r="XN60" s="17"/>
      <c r="XO60" s="17"/>
      <c r="XP60" s="17"/>
      <c r="XQ60" s="17"/>
      <c r="XR60" s="17"/>
      <c r="XS60" s="17"/>
      <c r="XT60" s="17"/>
      <c r="XU60" s="17"/>
      <c r="XV60" s="17"/>
      <c r="XW60" s="17"/>
      <c r="XX60" s="17"/>
      <c r="XY60" s="17"/>
      <c r="XZ60" s="17"/>
      <c r="YA60" s="17"/>
      <c r="YB60" s="17"/>
      <c r="YC60" s="17"/>
      <c r="YD60" s="17"/>
      <c r="YE60" s="17"/>
      <c r="YF60" s="17"/>
      <c r="YG60" s="17"/>
      <c r="YH60" s="17"/>
      <c r="YI60" s="17"/>
      <c r="YJ60" s="17"/>
      <c r="YK60" s="17"/>
      <c r="YL60" s="17"/>
      <c r="YM60" s="17"/>
      <c r="YN60" s="17"/>
      <c r="YO60" s="17"/>
      <c r="YP60" s="17"/>
      <c r="YQ60" s="17"/>
      <c r="YR60" s="17"/>
      <c r="YS60" s="17"/>
      <c r="YT60" s="17"/>
      <c r="YU60" s="17"/>
      <c r="YV60" s="17"/>
      <c r="YW60" s="17"/>
      <c r="YX60" s="17"/>
      <c r="YY60" s="17"/>
      <c r="YZ60" s="17"/>
      <c r="ZA60" s="17"/>
      <c r="ZB60" s="17"/>
      <c r="ZC60" s="17"/>
      <c r="ZD60" s="17"/>
      <c r="ZE60" s="17"/>
      <c r="ZF60" s="17"/>
      <c r="ZG60" s="17"/>
      <c r="ZH60" s="17"/>
      <c r="ZI60" s="17"/>
      <c r="ZJ60" s="17"/>
      <c r="ZK60" s="17"/>
      <c r="ZL60" s="17"/>
      <c r="ZM60" s="17"/>
      <c r="ZN60" s="17"/>
      <c r="ZO60" s="17"/>
      <c r="ZP60" s="17"/>
      <c r="ZQ60" s="17"/>
      <c r="ZR60" s="17"/>
      <c r="ZS60" s="17"/>
      <c r="ZT60" s="17"/>
      <c r="ZU60" s="17"/>
      <c r="ZV60" s="17"/>
      <c r="ZW60" s="17"/>
      <c r="ZX60" s="17"/>
      <c r="ZY60" s="17"/>
      <c r="ZZ60" s="17"/>
      <c r="AAA60" s="17"/>
      <c r="AAB60" s="17"/>
      <c r="AAC60" s="17"/>
      <c r="AAD60" s="17"/>
      <c r="AAE60" s="17"/>
      <c r="AAF60" s="17"/>
      <c r="AAG60" s="17"/>
      <c r="AAH60" s="17"/>
      <c r="AAI60" s="17"/>
      <c r="AAJ60" s="17"/>
      <c r="AAK60" s="17"/>
      <c r="AAL60" s="17"/>
      <c r="AAM60" s="17"/>
      <c r="AAN60" s="17"/>
      <c r="AAO60" s="17"/>
      <c r="AAP60" s="17"/>
      <c r="AAQ60" s="17"/>
      <c r="AAR60" s="17"/>
      <c r="AAS60" s="17"/>
      <c r="AAT60" s="17"/>
      <c r="AAU60" s="17"/>
      <c r="AAV60" s="17"/>
      <c r="AAW60" s="17"/>
      <c r="AAX60" s="17"/>
      <c r="AAY60" s="17"/>
      <c r="AAZ60" s="17"/>
      <c r="ABA60" s="17"/>
      <c r="ABB60" s="17"/>
      <c r="ABC60" s="17"/>
      <c r="ABD60" s="17"/>
      <c r="ABE60" s="17"/>
      <c r="ABF60" s="17"/>
      <c r="ABG60" s="17"/>
      <c r="ABH60" s="17"/>
      <c r="ABI60" s="17"/>
      <c r="ABJ60" s="17"/>
      <c r="ABK60" s="17"/>
      <c r="ABL60" s="17"/>
      <c r="ABM60" s="17"/>
      <c r="ABN60" s="17"/>
      <c r="ABO60" s="17"/>
      <c r="ABP60" s="17"/>
      <c r="ABQ60" s="17"/>
      <c r="ABR60" s="17"/>
      <c r="ABS60" s="17"/>
      <c r="ABT60" s="17"/>
      <c r="ABU60" s="17"/>
      <c r="ABV60" s="17"/>
      <c r="ABW60" s="17"/>
      <c r="ABX60" s="17"/>
      <c r="ABY60" s="17"/>
      <c r="ABZ60" s="17"/>
      <c r="ACA60" s="17"/>
      <c r="ACB60" s="17"/>
      <c r="ACC60" s="17"/>
      <c r="ACD60" s="17"/>
      <c r="ACE60" s="17"/>
      <c r="ACF60" s="17"/>
      <c r="ACG60" s="17"/>
      <c r="ACH60" s="17"/>
      <c r="ACI60" s="17"/>
      <c r="ACJ60" s="17"/>
      <c r="ACK60" s="17"/>
      <c r="ACL60" s="17"/>
      <c r="ACM60" s="17"/>
      <c r="ACN60" s="17"/>
      <c r="ACO60" s="17"/>
      <c r="ACP60" s="17"/>
      <c r="ACQ60" s="17"/>
      <c r="ACR60" s="17"/>
      <c r="ACS60" s="17"/>
      <c r="ACT60" s="17"/>
      <c r="ACU60" s="17"/>
      <c r="ACV60" s="17"/>
      <c r="ACW60" s="17"/>
      <c r="ACX60" s="17"/>
      <c r="ACY60" s="17"/>
      <c r="ACZ60" s="17"/>
      <c r="ADA60" s="17"/>
      <c r="ADB60" s="17"/>
      <c r="ADC60" s="17"/>
      <c r="ADD60" s="17"/>
      <c r="ADE60" s="17"/>
      <c r="ADF60" s="17"/>
      <c r="ADG60" s="17"/>
      <c r="ADH60" s="17"/>
      <c r="ADI60" s="17"/>
      <c r="ADJ60" s="17"/>
      <c r="ADK60" s="17"/>
      <c r="ADL60" s="17"/>
      <c r="ADM60" s="17"/>
      <c r="ADN60" s="17"/>
      <c r="ADO60" s="17"/>
      <c r="ADP60" s="17"/>
      <c r="ADQ60" s="17"/>
      <c r="ADR60" s="17"/>
      <c r="ADS60" s="17"/>
      <c r="ADT60" s="17"/>
      <c r="ADU60" s="17"/>
      <c r="ADV60" s="17"/>
      <c r="ADW60" s="17"/>
      <c r="ADX60" s="17"/>
      <c r="ADY60" s="17"/>
      <c r="ADZ60" s="17"/>
      <c r="AEA60" s="17"/>
      <c r="AEB60" s="17"/>
      <c r="AEC60" s="17"/>
      <c r="AED60" s="17"/>
      <c r="AEE60" s="17"/>
      <c r="AEF60" s="17"/>
      <c r="AEG60" s="17"/>
      <c r="AEH60" s="17"/>
      <c r="AEI60" s="17"/>
      <c r="AEJ60" s="17"/>
      <c r="AEK60" s="17"/>
      <c r="AEL60" s="17"/>
      <c r="AEM60" s="17"/>
      <c r="AEN60" s="17"/>
      <c r="AEO60" s="17"/>
      <c r="AEP60" s="17"/>
      <c r="AEQ60" s="17"/>
      <c r="AER60" s="17"/>
      <c r="AES60" s="17"/>
      <c r="AET60" s="17"/>
      <c r="AEU60" s="17"/>
      <c r="AEV60" s="17"/>
      <c r="AEW60" s="17"/>
      <c r="AEX60" s="17"/>
      <c r="AEY60" s="17"/>
      <c r="AEZ60" s="17"/>
      <c r="AFA60" s="17"/>
      <c r="AFB60" s="17"/>
      <c r="AFC60" s="17"/>
      <c r="AFD60" s="17"/>
      <c r="AFE60" s="17"/>
      <c r="AFF60" s="17"/>
      <c r="AFG60" s="17"/>
      <c r="AFH60" s="17"/>
      <c r="AFI60" s="17"/>
      <c r="AFJ60" s="17"/>
      <c r="AFK60" s="17"/>
      <c r="AFL60" s="17"/>
      <c r="AFM60" s="17"/>
      <c r="AFN60" s="17"/>
      <c r="AFO60" s="17"/>
      <c r="AFP60" s="17"/>
      <c r="AFQ60" s="17"/>
      <c r="AFR60" s="17"/>
      <c r="AFS60" s="17"/>
      <c r="AFT60" s="17"/>
      <c r="AFU60" s="17"/>
      <c r="AFV60" s="17"/>
      <c r="AFW60" s="17"/>
      <c r="AFX60" s="17"/>
      <c r="AFY60" s="17"/>
      <c r="AFZ60" s="17"/>
      <c r="AGA60" s="17"/>
      <c r="AGB60" s="17"/>
      <c r="AGC60" s="17"/>
      <c r="AGD60" s="17"/>
      <c r="AGE60" s="17"/>
      <c r="AGF60" s="17"/>
      <c r="AGG60" s="17"/>
      <c r="AGH60" s="17"/>
      <c r="AGI60" s="17"/>
      <c r="AGJ60" s="17"/>
      <c r="AGK60" s="17"/>
      <c r="AGL60" s="17"/>
      <c r="AGM60" s="17"/>
      <c r="AGN60" s="17"/>
      <c r="AGO60" s="17"/>
      <c r="AGP60" s="17"/>
      <c r="AGQ60" s="17"/>
      <c r="AGR60" s="17"/>
      <c r="AGS60" s="17"/>
      <c r="AGT60" s="17"/>
      <c r="AGU60" s="17"/>
      <c r="AGV60" s="17"/>
      <c r="AGW60" s="17"/>
      <c r="AGX60" s="17"/>
      <c r="AGY60" s="17"/>
      <c r="AGZ60" s="17"/>
      <c r="AHA60" s="17"/>
      <c r="AHB60" s="17"/>
      <c r="AHC60" s="17"/>
      <c r="AHD60" s="17"/>
      <c r="AHE60" s="17"/>
      <c r="AHF60" s="17"/>
      <c r="AHG60" s="17"/>
      <c r="AHH60" s="17"/>
      <c r="AHI60" s="17"/>
      <c r="AHJ60" s="17"/>
      <c r="AHK60" s="17"/>
      <c r="AHL60" s="17"/>
      <c r="AHM60" s="17"/>
      <c r="AHN60" s="17"/>
      <c r="AHO60" s="17"/>
      <c r="AHP60" s="17"/>
      <c r="AHQ60" s="17"/>
      <c r="AHR60" s="17"/>
      <c r="AHS60" s="17"/>
      <c r="AHT60" s="17"/>
      <c r="AHU60" s="17"/>
      <c r="AHV60" s="17"/>
      <c r="AHW60" s="17"/>
      <c r="AHX60" s="17"/>
      <c r="AHY60" s="17"/>
      <c r="AHZ60" s="17"/>
      <c r="AIA60" s="17"/>
      <c r="AIB60" s="17"/>
      <c r="AIC60" s="17"/>
      <c r="AID60" s="17"/>
      <c r="AIE60" s="17"/>
      <c r="AIF60" s="17"/>
      <c r="AIG60" s="17"/>
      <c r="AIH60" s="17"/>
      <c r="AII60" s="17"/>
      <c r="AIJ60" s="17"/>
      <c r="AIK60" s="17"/>
      <c r="AIL60" s="17"/>
      <c r="AIM60" s="17"/>
      <c r="AIN60" s="17"/>
      <c r="AIO60" s="17"/>
      <c r="AIP60" s="17"/>
      <c r="AIQ60" s="17"/>
      <c r="AIR60" s="17"/>
      <c r="AIS60" s="17"/>
      <c r="AIT60" s="17"/>
      <c r="AIU60" s="17"/>
      <c r="AIV60" s="17"/>
      <c r="AIW60" s="17"/>
      <c r="AIX60" s="17"/>
      <c r="AIY60" s="17"/>
      <c r="AIZ60" s="17"/>
      <c r="AJA60" s="17"/>
      <c r="AJB60" s="17"/>
      <c r="AJC60" s="17"/>
      <c r="AJD60" s="17"/>
      <c r="AJE60" s="17"/>
      <c r="AJF60" s="17"/>
      <c r="AJG60" s="17"/>
      <c r="AJH60" s="17"/>
      <c r="AJI60" s="17"/>
      <c r="AJJ60" s="17"/>
      <c r="AJK60" s="17"/>
      <c r="AJL60" s="17"/>
      <c r="AJM60" s="17"/>
      <c r="AJN60" s="17"/>
      <c r="AJO60" s="17"/>
      <c r="AJP60" s="17"/>
      <c r="AJQ60" s="17"/>
      <c r="AJR60" s="17"/>
      <c r="AJS60" s="17"/>
      <c r="AJT60" s="17"/>
      <c r="AJU60" s="17"/>
      <c r="AJV60" s="17"/>
      <c r="AJW60" s="17"/>
      <c r="AJX60" s="17"/>
      <c r="AJY60" s="17"/>
      <c r="AJZ60" s="17"/>
      <c r="AKA60" s="17"/>
      <c r="AKB60" s="17"/>
      <c r="AKC60" s="17"/>
      <c r="AKD60" s="17"/>
      <c r="AKE60" s="17"/>
      <c r="AKF60" s="17"/>
      <c r="AKG60" s="17"/>
      <c r="AKH60" s="17"/>
      <c r="AKI60" s="17"/>
      <c r="AKJ60" s="17"/>
      <c r="AKK60" s="17"/>
      <c r="AKL60" s="17"/>
      <c r="AKM60" s="17"/>
      <c r="AKN60" s="17"/>
      <c r="AKO60" s="17"/>
      <c r="AKP60" s="17"/>
      <c r="AKQ60" s="17"/>
      <c r="AKR60" s="17"/>
      <c r="AKS60" s="17"/>
      <c r="AKT60" s="17"/>
      <c r="AKU60" s="17"/>
      <c r="AKV60" s="17"/>
      <c r="AKW60" s="17"/>
      <c r="AKX60" s="17"/>
      <c r="AKY60" s="17"/>
      <c r="AKZ60" s="17"/>
      <c r="ALA60" s="17"/>
      <c r="ALB60" s="17"/>
      <c r="ALC60" s="17"/>
      <c r="ALD60" s="17"/>
      <c r="ALE60" s="17"/>
      <c r="ALF60" s="17"/>
      <c r="ALG60" s="17"/>
      <c r="ALH60" s="17"/>
      <c r="ALI60" s="17"/>
      <c r="ALJ60" s="17"/>
      <c r="ALK60" s="17"/>
      <c r="ALL60" s="17"/>
      <c r="ALM60" s="17"/>
      <c r="ALN60" s="17"/>
      <c r="ALO60" s="17"/>
      <c r="ALP60" s="17"/>
      <c r="ALQ60" s="17"/>
      <c r="ALR60" s="17"/>
      <c r="ALS60" s="17"/>
      <c r="ALT60" s="17"/>
      <c r="ALU60" s="17"/>
      <c r="ALV60" s="17"/>
      <c r="ALW60" s="17"/>
      <c r="ALX60" s="17"/>
      <c r="ALY60" s="17"/>
      <c r="ALZ60" s="17"/>
      <c r="AMA60" s="17"/>
      <c r="AMB60" s="17"/>
      <c r="AMC60" s="17"/>
      <c r="AMD60" s="17"/>
      <c r="AME60" s="17"/>
      <c r="AMF60" s="17"/>
      <c r="AMG60" s="17"/>
      <c r="AMH60" s="17"/>
      <c r="AMI60" s="17"/>
      <c r="AMJ60" s="17"/>
      <c r="AMK60" s="17"/>
      <c r="AML60" s="17"/>
      <c r="AMM60" s="17"/>
      <c r="AMN60" s="17"/>
      <c r="AMO60" s="17"/>
      <c r="AMP60" s="17"/>
      <c r="AMQ60" s="17"/>
      <c r="AMR60" s="17"/>
      <c r="AMS60" s="17"/>
      <c r="AMT60" s="17"/>
      <c r="AMU60" s="17"/>
      <c r="AMV60" s="17"/>
      <c r="AMW60" s="17"/>
      <c r="AMX60" s="17"/>
      <c r="AMY60" s="17"/>
      <c r="AMZ60" s="17"/>
      <c r="ANA60" s="17"/>
      <c r="ANB60" s="17"/>
      <c r="ANC60" s="17"/>
      <c r="AND60" s="17"/>
      <c r="ANE60" s="17"/>
      <c r="ANF60" s="17"/>
      <c r="ANG60" s="17"/>
      <c r="ANH60" s="17"/>
      <c r="ANI60" s="17"/>
      <c r="ANJ60" s="17"/>
      <c r="ANK60" s="17"/>
      <c r="ANL60" s="17"/>
      <c r="ANM60" s="17"/>
      <c r="ANN60" s="17"/>
      <c r="ANO60" s="17"/>
      <c r="ANP60" s="17"/>
      <c r="ANQ60" s="17"/>
      <c r="ANR60" s="17"/>
      <c r="ANS60" s="17"/>
      <c r="ANT60" s="17"/>
      <c r="ANU60" s="17"/>
      <c r="ANV60" s="17"/>
      <c r="ANW60" s="17"/>
      <c r="ANX60" s="17"/>
      <c r="ANY60" s="17"/>
      <c r="ANZ60" s="17"/>
      <c r="AOA60" s="17"/>
      <c r="AOB60" s="17"/>
      <c r="AOC60" s="17"/>
      <c r="AOD60" s="17"/>
      <c r="AOE60" s="17"/>
      <c r="AOF60" s="17"/>
      <c r="AOG60" s="17"/>
      <c r="AOH60" s="17"/>
      <c r="AOI60" s="17"/>
      <c r="AOJ60" s="17"/>
      <c r="AOK60" s="17"/>
      <c r="AOL60" s="17"/>
      <c r="AOM60" s="17"/>
      <c r="AON60" s="17"/>
      <c r="AOO60" s="17"/>
      <c r="AOP60" s="17"/>
      <c r="AOQ60" s="17"/>
      <c r="AOR60" s="17"/>
      <c r="AOS60" s="17"/>
      <c r="AOT60" s="17"/>
      <c r="AOU60" s="17"/>
      <c r="AOV60" s="17"/>
      <c r="AOW60" s="17"/>
      <c r="AOX60" s="17"/>
      <c r="AOY60" s="17"/>
      <c r="AOZ60" s="17"/>
      <c r="APA60" s="17"/>
      <c r="APB60" s="17"/>
      <c r="APC60" s="17"/>
      <c r="APD60" s="17"/>
      <c r="APE60" s="17"/>
      <c r="APF60" s="17"/>
      <c r="APG60" s="17"/>
      <c r="APH60" s="17"/>
      <c r="API60" s="17"/>
      <c r="APJ60" s="17"/>
      <c r="APK60" s="17"/>
      <c r="APL60" s="17"/>
      <c r="APM60" s="17"/>
      <c r="APN60" s="17"/>
      <c r="APO60" s="17"/>
      <c r="APP60" s="17"/>
      <c r="APQ60" s="17"/>
      <c r="APR60" s="17"/>
      <c r="APS60" s="17"/>
      <c r="APT60" s="17"/>
      <c r="APU60" s="17"/>
      <c r="APV60" s="17"/>
      <c r="APW60" s="17"/>
      <c r="APX60" s="17"/>
      <c r="APY60" s="17"/>
      <c r="APZ60" s="17"/>
      <c r="AQA60" s="17"/>
      <c r="AQB60" s="17"/>
      <c r="AQC60" s="17"/>
      <c r="AQD60" s="17"/>
      <c r="AQE60" s="17"/>
      <c r="AQF60" s="17"/>
      <c r="AQG60" s="17"/>
      <c r="AQH60" s="17"/>
      <c r="AQI60" s="17"/>
      <c r="AQJ60" s="17"/>
      <c r="AQK60" s="17"/>
      <c r="AQL60" s="17"/>
      <c r="AQM60" s="17"/>
      <c r="AQN60" s="17"/>
      <c r="AQO60" s="17"/>
      <c r="AQP60" s="17"/>
      <c r="AQQ60" s="17"/>
      <c r="AQR60" s="17"/>
      <c r="AQS60" s="17"/>
      <c r="AQT60" s="17"/>
      <c r="AQU60" s="17"/>
      <c r="AQV60" s="17"/>
      <c r="AQW60" s="17"/>
      <c r="AQX60" s="17"/>
      <c r="AQY60" s="17"/>
      <c r="AQZ60" s="17"/>
      <c r="ARA60" s="17"/>
      <c r="ARB60" s="17"/>
      <c r="ARC60" s="17"/>
      <c r="ARD60" s="17"/>
      <c r="ARE60" s="17"/>
      <c r="ARF60" s="17"/>
      <c r="ARG60" s="17"/>
      <c r="ARH60" s="17"/>
      <c r="ARI60" s="17"/>
      <c r="ARJ60" s="17"/>
      <c r="ARK60" s="17"/>
      <c r="ARL60" s="17"/>
      <c r="ARM60" s="17"/>
      <c r="ARN60" s="17"/>
      <c r="ARO60" s="17"/>
      <c r="ARP60" s="17"/>
      <c r="ARQ60" s="17"/>
      <c r="ARR60" s="17"/>
      <c r="ARS60" s="17"/>
      <c r="ART60" s="17"/>
      <c r="ARU60" s="17"/>
      <c r="ARV60" s="17"/>
      <c r="ARW60" s="17"/>
      <c r="ARX60" s="17"/>
      <c r="ARY60" s="17"/>
      <c r="ARZ60" s="17"/>
      <c r="ASA60" s="17"/>
      <c r="ASB60" s="17"/>
      <c r="ASC60" s="17"/>
      <c r="ASD60" s="17"/>
      <c r="ASE60" s="17"/>
      <c r="ASF60" s="17"/>
      <c r="ASG60" s="17"/>
      <c r="ASH60" s="17"/>
      <c r="ASI60" s="17"/>
      <c r="ASJ60" s="17"/>
      <c r="ASK60" s="17"/>
      <c r="ASL60" s="17"/>
      <c r="ASM60" s="17"/>
      <c r="ASN60" s="17"/>
      <c r="ASO60" s="17"/>
      <c r="ASP60" s="17"/>
      <c r="ASQ60" s="17"/>
      <c r="ASR60" s="17"/>
      <c r="ASS60" s="17"/>
      <c r="AST60" s="17"/>
      <c r="ASU60" s="17"/>
      <c r="ASV60" s="17"/>
      <c r="ASW60" s="17"/>
      <c r="ASX60" s="17"/>
      <c r="ASY60" s="17"/>
      <c r="ASZ60" s="17"/>
      <c r="ATA60" s="17"/>
      <c r="ATB60" s="17"/>
      <c r="ATC60" s="17"/>
      <c r="ATD60" s="17"/>
      <c r="ATE60" s="17"/>
      <c r="ATF60" s="17"/>
      <c r="ATG60" s="17"/>
      <c r="ATH60" s="17"/>
      <c r="ATI60" s="17"/>
      <c r="ATJ60" s="17"/>
      <c r="ATK60" s="17"/>
      <c r="ATL60" s="17"/>
      <c r="ATM60" s="17"/>
      <c r="ATN60" s="17"/>
      <c r="ATO60" s="17"/>
      <c r="ATP60" s="17"/>
      <c r="ATQ60" s="17"/>
      <c r="ATR60" s="17"/>
      <c r="ATS60" s="17"/>
      <c r="ATT60" s="17"/>
      <c r="ATU60" s="17"/>
      <c r="ATV60" s="17"/>
      <c r="ATW60" s="17"/>
      <c r="ATX60" s="17"/>
      <c r="ATY60" s="17"/>
      <c r="ATZ60" s="17"/>
      <c r="AUA60" s="17"/>
      <c r="AUB60" s="17"/>
      <c r="AUC60" s="17"/>
      <c r="AUD60" s="17"/>
      <c r="AUE60" s="17"/>
      <c r="AUF60" s="17"/>
      <c r="AUG60" s="17"/>
      <c r="AUH60" s="17"/>
      <c r="AUI60" s="17"/>
      <c r="AUJ60" s="17"/>
      <c r="AUK60" s="17"/>
      <c r="AUL60" s="17"/>
      <c r="AUM60" s="17"/>
      <c r="AUN60" s="17"/>
      <c r="AUO60" s="17"/>
      <c r="AUP60" s="17"/>
      <c r="AUQ60" s="17"/>
      <c r="AUR60" s="17"/>
      <c r="AUS60" s="17"/>
      <c r="AUT60" s="17"/>
      <c r="AUU60" s="17"/>
      <c r="AUV60" s="17"/>
      <c r="AUW60" s="17"/>
      <c r="AUX60" s="17"/>
      <c r="AUY60" s="17"/>
      <c r="AUZ60" s="17"/>
      <c r="AVA60" s="17"/>
      <c r="AVB60" s="17"/>
      <c r="AVC60" s="17"/>
      <c r="AVD60" s="17"/>
      <c r="AVE60" s="17"/>
      <c r="AVF60" s="17"/>
      <c r="AVG60" s="17"/>
      <c r="AVH60" s="17"/>
      <c r="AVI60" s="17"/>
      <c r="AVJ60" s="17"/>
      <c r="AVK60" s="17"/>
      <c r="AVL60" s="17"/>
      <c r="AVM60" s="17"/>
      <c r="AVN60" s="17"/>
      <c r="AVO60" s="17"/>
      <c r="AVP60" s="17"/>
      <c r="AVQ60" s="17"/>
      <c r="AVR60" s="17"/>
      <c r="AVS60" s="17"/>
      <c r="AVT60" s="17"/>
      <c r="AVU60" s="17"/>
      <c r="AVV60" s="17"/>
      <c r="AVW60" s="17"/>
      <c r="AVX60" s="17"/>
      <c r="AVY60" s="17"/>
      <c r="AVZ60" s="17"/>
      <c r="AWA60" s="17"/>
      <c r="AWB60" s="17"/>
      <c r="AWC60" s="17"/>
      <c r="AWD60" s="17"/>
      <c r="AWE60" s="17"/>
      <c r="AWF60" s="17"/>
      <c r="AWG60" s="17"/>
      <c r="AWH60" s="17"/>
      <c r="AWI60" s="17"/>
      <c r="AWJ60" s="17"/>
      <c r="AWK60" s="17"/>
      <c r="AWL60" s="17"/>
      <c r="AWM60" s="17"/>
      <c r="AWN60" s="17"/>
      <c r="AWO60" s="17"/>
      <c r="AWP60" s="17"/>
      <c r="AWQ60" s="17"/>
      <c r="AWR60" s="17"/>
      <c r="AWS60" s="17"/>
      <c r="AWT60" s="17"/>
      <c r="AWU60" s="17"/>
      <c r="AWV60" s="17"/>
      <c r="AWW60" s="17"/>
      <c r="AWX60" s="17"/>
      <c r="AWY60" s="17"/>
      <c r="AWZ60" s="17"/>
      <c r="AXA60" s="17"/>
      <c r="AXB60" s="17"/>
      <c r="AXC60" s="17"/>
      <c r="AXD60" s="17"/>
      <c r="AXE60" s="17"/>
      <c r="AXF60" s="17"/>
      <c r="AXG60" s="17"/>
      <c r="AXH60" s="17"/>
      <c r="AXI60" s="17"/>
      <c r="AXJ60" s="17"/>
      <c r="AXK60" s="17"/>
      <c r="AXL60" s="17"/>
      <c r="AXM60" s="17"/>
      <c r="AXN60" s="17"/>
      <c r="AXO60" s="17"/>
      <c r="AXP60" s="17"/>
      <c r="AXQ60" s="17"/>
      <c r="AXR60" s="17"/>
      <c r="AXS60" s="17"/>
      <c r="AXT60" s="17"/>
      <c r="AXU60" s="17"/>
      <c r="AXV60" s="17"/>
      <c r="AXW60" s="17"/>
      <c r="AXX60" s="17"/>
      <c r="AXY60" s="17"/>
      <c r="AXZ60" s="17"/>
      <c r="AYA60" s="17"/>
      <c r="AYB60" s="17"/>
      <c r="AYC60" s="17"/>
      <c r="AYD60" s="17"/>
      <c r="AYE60" s="17"/>
      <c r="AYF60" s="17"/>
      <c r="AYG60" s="17"/>
      <c r="AYH60" s="17"/>
      <c r="AYI60" s="17"/>
      <c r="AYJ60" s="17"/>
      <c r="AYK60" s="17"/>
      <c r="AYL60" s="17"/>
      <c r="AYM60" s="17"/>
      <c r="AYN60" s="17"/>
      <c r="AYO60" s="17"/>
      <c r="AYP60" s="17"/>
      <c r="AYQ60" s="17"/>
      <c r="AYR60" s="17"/>
      <c r="AYS60" s="17"/>
      <c r="AYT60" s="17"/>
      <c r="AYU60" s="17"/>
      <c r="AYV60" s="17"/>
      <c r="AYW60" s="17"/>
      <c r="AYX60" s="17"/>
      <c r="AYY60" s="17"/>
      <c r="AYZ60" s="17"/>
      <c r="AZA60" s="17"/>
      <c r="AZB60" s="17"/>
      <c r="AZC60" s="17"/>
      <c r="AZD60" s="17"/>
      <c r="AZE60" s="17"/>
      <c r="AZF60" s="17"/>
      <c r="AZG60" s="17"/>
      <c r="AZH60" s="17"/>
      <c r="AZI60" s="17"/>
      <c r="AZJ60" s="17"/>
      <c r="AZK60" s="17"/>
      <c r="AZL60" s="17"/>
      <c r="AZM60" s="17"/>
      <c r="AZN60" s="17"/>
      <c r="AZO60" s="17"/>
      <c r="AZP60" s="17"/>
      <c r="AZQ60" s="17"/>
      <c r="AZR60" s="17"/>
      <c r="AZS60" s="17"/>
      <c r="AZT60" s="17"/>
      <c r="AZU60" s="17"/>
      <c r="AZV60" s="17"/>
      <c r="AZW60" s="17"/>
      <c r="AZX60" s="17"/>
      <c r="AZY60" s="17"/>
      <c r="AZZ60" s="17"/>
      <c r="BAA60" s="17"/>
      <c r="BAB60" s="17"/>
      <c r="BAC60" s="17"/>
      <c r="BAD60" s="17"/>
      <c r="BAE60" s="17"/>
      <c r="BAF60" s="17"/>
      <c r="BAG60" s="17"/>
      <c r="BAH60" s="17"/>
      <c r="BAI60" s="17"/>
      <c r="BAJ60" s="17"/>
      <c r="BAK60" s="17"/>
      <c r="BAL60" s="17"/>
      <c r="BAM60" s="17"/>
      <c r="BAN60" s="17"/>
      <c r="BAO60" s="17"/>
      <c r="BAP60" s="17"/>
      <c r="BAQ60" s="17"/>
      <c r="BAR60" s="17"/>
      <c r="BAS60" s="17"/>
      <c r="BAT60" s="17"/>
      <c r="BAU60" s="17"/>
      <c r="BAV60" s="17"/>
      <c r="BAW60" s="17"/>
      <c r="BAX60" s="17"/>
      <c r="BAY60" s="17"/>
      <c r="BAZ60" s="17"/>
      <c r="BBA60" s="17"/>
      <c r="BBB60" s="17"/>
      <c r="BBC60" s="17"/>
      <c r="BBD60" s="17"/>
      <c r="BBE60" s="17"/>
      <c r="BBF60" s="17"/>
      <c r="BBG60" s="17"/>
      <c r="BBH60" s="17"/>
      <c r="BBI60" s="17"/>
      <c r="BBJ60" s="17"/>
      <c r="BBK60" s="17"/>
      <c r="BBL60" s="17"/>
      <c r="BBM60" s="17"/>
      <c r="BBN60" s="17"/>
      <c r="BBO60" s="17"/>
      <c r="BBP60" s="17"/>
      <c r="BBQ60" s="17"/>
      <c r="BBR60" s="17"/>
      <c r="BBS60" s="17"/>
      <c r="BBT60" s="17"/>
      <c r="BBU60" s="17"/>
      <c r="BBV60" s="17"/>
      <c r="BBW60" s="17"/>
      <c r="BBX60" s="17"/>
      <c r="BBY60" s="17"/>
      <c r="BBZ60" s="17"/>
      <c r="BCA60" s="17"/>
      <c r="BCB60" s="17"/>
      <c r="BCC60" s="17"/>
      <c r="BCD60" s="17"/>
      <c r="BCE60" s="17"/>
      <c r="BCF60" s="17"/>
      <c r="BCG60" s="17"/>
      <c r="BCH60" s="17"/>
      <c r="BCI60" s="17"/>
      <c r="BCJ60" s="17"/>
      <c r="BCK60" s="17"/>
      <c r="BCL60" s="17"/>
      <c r="BCM60" s="17"/>
      <c r="BCN60" s="17"/>
      <c r="BCO60" s="17"/>
      <c r="BCP60" s="17"/>
      <c r="BCQ60" s="17"/>
      <c r="BCR60" s="17"/>
      <c r="BCS60" s="17"/>
      <c r="BCT60" s="17"/>
      <c r="BCU60" s="17"/>
      <c r="BCV60" s="17"/>
      <c r="BCW60" s="17"/>
      <c r="BCX60" s="17"/>
      <c r="BCY60" s="17"/>
      <c r="BCZ60" s="17"/>
      <c r="BDA60" s="17"/>
      <c r="BDB60" s="17"/>
      <c r="BDC60" s="17"/>
      <c r="BDD60" s="17"/>
      <c r="BDE60" s="17"/>
      <c r="BDF60" s="17"/>
      <c r="BDG60" s="17"/>
      <c r="BDH60" s="17"/>
      <c r="BDI60" s="17"/>
      <c r="BDJ60" s="17"/>
      <c r="BDK60" s="17"/>
      <c r="BDL60" s="17"/>
      <c r="BDM60" s="17"/>
      <c r="BDN60" s="17"/>
      <c r="BDO60" s="17"/>
      <c r="BDP60" s="17"/>
      <c r="BDQ60" s="17"/>
      <c r="BDR60" s="17"/>
      <c r="BDS60" s="17"/>
      <c r="BDT60" s="17"/>
      <c r="BDU60" s="17"/>
      <c r="BDV60" s="17"/>
      <c r="BDW60" s="17"/>
      <c r="BDX60" s="17"/>
      <c r="BDY60" s="17"/>
      <c r="BDZ60" s="17"/>
      <c r="BEA60" s="17"/>
      <c r="BEB60" s="17"/>
      <c r="BEC60" s="17"/>
      <c r="BED60" s="17"/>
      <c r="BEE60" s="17"/>
      <c r="BEF60" s="17"/>
      <c r="BEG60" s="17"/>
      <c r="BEH60" s="17"/>
      <c r="BEI60" s="17"/>
      <c r="BEJ60" s="17"/>
      <c r="BEK60" s="17"/>
      <c r="BEL60" s="17"/>
      <c r="BEM60" s="17"/>
      <c r="BEN60" s="17"/>
      <c r="BEO60" s="17"/>
      <c r="BEP60" s="17"/>
      <c r="BEQ60" s="17"/>
      <c r="BER60" s="17"/>
      <c r="BES60" s="17"/>
      <c r="BET60" s="17"/>
      <c r="BEU60" s="17"/>
      <c r="BEV60" s="17"/>
      <c r="BEW60" s="17"/>
      <c r="BEX60" s="17"/>
      <c r="BEY60" s="17"/>
      <c r="BEZ60" s="17"/>
      <c r="BFA60" s="17"/>
      <c r="BFB60" s="17"/>
      <c r="BFC60" s="17"/>
      <c r="BFD60" s="17"/>
      <c r="BFE60" s="17"/>
      <c r="BFF60" s="17"/>
      <c r="BFG60" s="17"/>
      <c r="BFH60" s="17"/>
      <c r="BFI60" s="17"/>
      <c r="BFJ60" s="17"/>
      <c r="BFK60" s="17"/>
      <c r="BFL60" s="17"/>
      <c r="BFM60" s="17"/>
      <c r="BFN60" s="17"/>
      <c r="BFO60" s="17"/>
      <c r="BFP60" s="17"/>
      <c r="BFQ60" s="17"/>
      <c r="BFR60" s="17"/>
      <c r="BFS60" s="17"/>
      <c r="BFT60" s="17"/>
      <c r="BFU60" s="17"/>
      <c r="BFV60" s="17"/>
      <c r="BFW60" s="17"/>
      <c r="BFX60" s="17"/>
      <c r="BFY60" s="17"/>
      <c r="BFZ60" s="17"/>
      <c r="BGA60" s="17"/>
      <c r="BGB60" s="17"/>
      <c r="BGC60" s="17"/>
      <c r="BGD60" s="17"/>
      <c r="BGE60" s="17"/>
      <c r="BGF60" s="17"/>
      <c r="BGG60" s="17"/>
      <c r="BGH60" s="17"/>
      <c r="BGI60" s="17"/>
      <c r="BGJ60" s="17"/>
      <c r="BGK60" s="17"/>
      <c r="BGL60" s="17"/>
      <c r="BGM60" s="17"/>
      <c r="BGN60" s="17"/>
      <c r="BGO60" s="17"/>
      <c r="BGP60" s="17"/>
      <c r="BGQ60" s="17"/>
      <c r="BGR60" s="17"/>
      <c r="BGS60" s="17"/>
      <c r="BGT60" s="17"/>
      <c r="BGU60" s="17"/>
      <c r="BGV60" s="17"/>
      <c r="BGW60" s="17"/>
      <c r="BGX60" s="17"/>
      <c r="BGY60" s="17"/>
      <c r="BGZ60" s="17"/>
      <c r="BHA60" s="17"/>
      <c r="BHB60" s="17"/>
      <c r="BHC60" s="17"/>
      <c r="BHD60" s="17"/>
      <c r="BHE60" s="17"/>
      <c r="BHF60" s="17"/>
      <c r="BHG60" s="17"/>
      <c r="BHH60" s="17"/>
      <c r="BHI60" s="17"/>
      <c r="BHJ60" s="17"/>
      <c r="BHK60" s="17"/>
      <c r="BHL60" s="17"/>
      <c r="BHM60" s="17"/>
      <c r="BHN60" s="17"/>
      <c r="BHO60" s="17"/>
      <c r="BHP60" s="17"/>
      <c r="BHQ60" s="17"/>
      <c r="BHR60" s="17"/>
      <c r="BHS60" s="17"/>
      <c r="BHT60" s="17"/>
      <c r="BHU60" s="17"/>
      <c r="BHV60" s="17"/>
      <c r="BHW60" s="17"/>
      <c r="BHX60" s="17"/>
      <c r="BHY60" s="17"/>
      <c r="BHZ60" s="17"/>
      <c r="BIA60" s="17"/>
      <c r="BIB60" s="17"/>
      <c r="BIC60" s="17"/>
      <c r="BID60" s="17"/>
      <c r="BIE60" s="17"/>
      <c r="BIF60" s="17"/>
      <c r="BIG60" s="17"/>
      <c r="BIH60" s="17"/>
      <c r="BII60" s="17"/>
      <c r="BIJ60" s="17"/>
      <c r="BIK60" s="17"/>
      <c r="BIL60" s="17"/>
      <c r="BIM60" s="17"/>
      <c r="BIN60" s="17"/>
      <c r="BIO60" s="17"/>
      <c r="BIP60" s="17"/>
      <c r="BIQ60" s="17"/>
      <c r="BIR60" s="17"/>
      <c r="BIS60" s="17"/>
      <c r="BIT60" s="17"/>
      <c r="BIU60" s="17"/>
      <c r="BIV60" s="17"/>
      <c r="BIW60" s="17"/>
      <c r="BIX60" s="17"/>
      <c r="BIY60" s="17"/>
      <c r="BIZ60" s="17"/>
      <c r="BJA60" s="17"/>
      <c r="BJB60" s="17"/>
      <c r="BJC60" s="17"/>
      <c r="BJD60" s="17"/>
      <c r="BJE60" s="17"/>
      <c r="BJF60" s="17"/>
      <c r="BJG60" s="17"/>
      <c r="BJH60" s="17"/>
      <c r="BJI60" s="17"/>
      <c r="BJJ60" s="17"/>
      <c r="BJK60" s="17"/>
      <c r="BJL60" s="17"/>
      <c r="BJM60" s="17"/>
      <c r="BJN60" s="17"/>
      <c r="BJO60" s="17"/>
      <c r="BJP60" s="17"/>
      <c r="BJQ60" s="17"/>
      <c r="BJR60" s="17"/>
      <c r="BJS60" s="17"/>
      <c r="BJT60" s="17"/>
      <c r="BJU60" s="17"/>
      <c r="BJV60" s="17"/>
      <c r="BJW60" s="17"/>
      <c r="BJX60" s="17"/>
      <c r="BJY60" s="17"/>
      <c r="BJZ60" s="17"/>
      <c r="BKA60" s="17"/>
      <c r="BKB60" s="17"/>
      <c r="BKC60" s="17"/>
      <c r="BKD60" s="17"/>
      <c r="BKE60" s="17"/>
      <c r="BKF60" s="17"/>
      <c r="BKG60" s="17"/>
      <c r="BKH60" s="17"/>
      <c r="BKI60" s="17"/>
      <c r="BKJ60" s="17"/>
      <c r="BKK60" s="17"/>
      <c r="BKL60" s="17"/>
      <c r="BKM60" s="17"/>
      <c r="BKN60" s="17"/>
      <c r="BKO60" s="17"/>
      <c r="BKP60" s="17"/>
      <c r="BKQ60" s="17"/>
      <c r="BKR60" s="17"/>
      <c r="BKS60" s="17"/>
      <c r="BKT60" s="17"/>
      <c r="BKU60" s="17"/>
      <c r="BKV60" s="17"/>
      <c r="BKW60" s="17"/>
      <c r="BKX60" s="17"/>
      <c r="BKY60" s="17"/>
      <c r="BKZ60" s="17"/>
      <c r="BLA60" s="17"/>
      <c r="BLB60" s="17"/>
      <c r="BLC60" s="17"/>
      <c r="BLD60" s="17"/>
      <c r="BLE60" s="17"/>
      <c r="BLF60" s="17"/>
      <c r="BLG60" s="17"/>
      <c r="BLH60" s="17"/>
      <c r="BLI60" s="17"/>
      <c r="BLJ60" s="17"/>
      <c r="BLK60" s="17"/>
      <c r="BLL60" s="17"/>
      <c r="BLM60" s="17"/>
      <c r="BLN60" s="17"/>
      <c r="BLO60" s="17"/>
      <c r="BLP60" s="17"/>
      <c r="BLQ60" s="17"/>
      <c r="BLR60" s="17"/>
      <c r="BLS60" s="17"/>
      <c r="BLT60" s="17"/>
      <c r="BLU60" s="17"/>
      <c r="BLV60" s="17"/>
      <c r="BLW60" s="17"/>
      <c r="BLX60" s="17"/>
      <c r="BLY60" s="17"/>
      <c r="BLZ60" s="17"/>
      <c r="BMA60" s="17"/>
      <c r="BMB60" s="17"/>
      <c r="BMC60" s="17"/>
      <c r="BMD60" s="17"/>
      <c r="BME60" s="17"/>
      <c r="BMF60" s="17"/>
      <c r="BMG60" s="17"/>
      <c r="BMH60" s="17"/>
      <c r="BMI60" s="17"/>
      <c r="BMJ60" s="17"/>
      <c r="BMK60" s="17"/>
      <c r="BML60" s="17"/>
      <c r="BMM60" s="17"/>
      <c r="BMN60" s="17"/>
      <c r="BMO60" s="17"/>
      <c r="BMP60" s="17"/>
      <c r="BMQ60" s="17"/>
      <c r="BMR60" s="17"/>
      <c r="BMS60" s="17"/>
      <c r="BMT60" s="17"/>
      <c r="BMU60" s="17"/>
      <c r="BMV60" s="17"/>
      <c r="BMW60" s="17"/>
      <c r="BMX60" s="17"/>
      <c r="BMY60" s="17"/>
      <c r="BMZ60" s="17"/>
      <c r="BNA60" s="17"/>
      <c r="BNB60" s="17"/>
      <c r="BNC60" s="17"/>
      <c r="BND60" s="17"/>
      <c r="BNE60" s="17"/>
      <c r="BNF60" s="17"/>
      <c r="BNG60" s="17"/>
      <c r="BNH60" s="17"/>
      <c r="BNI60" s="17"/>
      <c r="BNJ60" s="17"/>
      <c r="BNK60" s="17"/>
      <c r="BNL60" s="17"/>
      <c r="BNM60" s="17"/>
      <c r="BNN60" s="17"/>
      <c r="BNO60" s="17"/>
      <c r="BNP60" s="17"/>
      <c r="BNQ60" s="17"/>
      <c r="BNR60" s="17"/>
      <c r="BNS60" s="17"/>
      <c r="BNT60" s="17"/>
      <c r="BNU60" s="17"/>
      <c r="BNV60" s="17"/>
      <c r="BNW60" s="17"/>
      <c r="BNX60" s="17"/>
      <c r="BNY60" s="17"/>
      <c r="BNZ60" s="17"/>
      <c r="BOA60" s="17"/>
      <c r="BOB60" s="17"/>
      <c r="BOC60" s="17"/>
      <c r="BOD60" s="17"/>
      <c r="BOE60" s="17"/>
      <c r="BOF60" s="17"/>
      <c r="BOG60" s="17"/>
      <c r="BOH60" s="17"/>
      <c r="BOI60" s="17"/>
      <c r="BOJ60" s="17"/>
      <c r="BOK60" s="17"/>
      <c r="BOL60" s="17"/>
      <c r="BOM60" s="17"/>
      <c r="BON60" s="17"/>
      <c r="BOO60" s="17"/>
      <c r="BOP60" s="17"/>
      <c r="BOQ60" s="17"/>
      <c r="BOR60" s="17"/>
      <c r="BOS60" s="17"/>
      <c r="BOT60" s="17"/>
      <c r="BOU60" s="17"/>
      <c r="BOV60" s="17"/>
      <c r="BOW60" s="17"/>
      <c r="BOX60" s="17"/>
      <c r="BOY60" s="17"/>
      <c r="BOZ60" s="17"/>
      <c r="BPA60" s="17"/>
      <c r="BPB60" s="17"/>
      <c r="BPC60" s="17"/>
      <c r="BPD60" s="17"/>
      <c r="BPE60" s="17"/>
      <c r="BPF60" s="17"/>
      <c r="BPG60" s="17"/>
      <c r="BPH60" s="17"/>
      <c r="BPI60" s="17"/>
      <c r="BPJ60" s="17"/>
      <c r="BPK60" s="17"/>
      <c r="BPL60" s="17"/>
      <c r="BPM60" s="17"/>
      <c r="BPN60" s="17"/>
      <c r="BPO60" s="17"/>
      <c r="BPP60" s="17"/>
      <c r="BPQ60" s="17"/>
      <c r="BPR60" s="17"/>
      <c r="BPS60" s="17"/>
      <c r="BPT60" s="17"/>
      <c r="BPU60" s="17"/>
      <c r="BPV60" s="17"/>
      <c r="BPW60" s="17"/>
      <c r="BPX60" s="17"/>
      <c r="BPY60" s="17"/>
      <c r="BPZ60" s="17"/>
      <c r="BQA60" s="17"/>
      <c r="BQB60" s="17"/>
      <c r="BQC60" s="17"/>
      <c r="BQD60" s="17"/>
      <c r="BQE60" s="17"/>
      <c r="BQF60" s="17"/>
      <c r="BQG60" s="17"/>
      <c r="BQH60" s="17"/>
      <c r="BQI60" s="17"/>
      <c r="BQJ60" s="17"/>
      <c r="BQK60" s="17"/>
      <c r="BQL60" s="17"/>
      <c r="BQM60" s="17"/>
      <c r="BQN60" s="17"/>
      <c r="BQO60" s="17"/>
      <c r="BQP60" s="17"/>
      <c r="BQQ60" s="17"/>
      <c r="BQR60" s="17"/>
      <c r="BQS60" s="17"/>
      <c r="BQT60" s="17"/>
      <c r="BQU60" s="17"/>
      <c r="BQV60" s="17"/>
      <c r="BQW60" s="17"/>
      <c r="BQX60" s="17"/>
      <c r="BQY60" s="17"/>
      <c r="BQZ60" s="17"/>
      <c r="BRA60" s="17"/>
      <c r="BRB60" s="17"/>
      <c r="BRC60" s="17"/>
      <c r="BRD60" s="17"/>
      <c r="BRE60" s="17"/>
      <c r="BRF60" s="17"/>
      <c r="BRG60" s="17"/>
      <c r="BRH60" s="17"/>
      <c r="BRI60" s="17"/>
      <c r="BRJ60" s="17"/>
      <c r="BRK60" s="17"/>
      <c r="BRL60" s="17"/>
      <c r="BRM60" s="17"/>
      <c r="BRN60" s="17"/>
      <c r="BRO60" s="17"/>
      <c r="BRP60" s="17"/>
      <c r="BRQ60" s="17"/>
      <c r="BRR60" s="17"/>
      <c r="BRS60" s="17"/>
      <c r="BRT60" s="17"/>
      <c r="BRU60" s="17"/>
      <c r="BRV60" s="17"/>
      <c r="BRW60" s="17"/>
      <c r="BRX60" s="17"/>
      <c r="BRY60" s="17"/>
      <c r="BRZ60" s="17"/>
      <c r="BSA60" s="17"/>
      <c r="BSB60" s="17"/>
      <c r="BSC60" s="17"/>
      <c r="BSD60" s="17"/>
      <c r="BSE60" s="17"/>
      <c r="BSF60" s="17"/>
      <c r="BSG60" s="17"/>
      <c r="BSH60" s="17"/>
      <c r="BSI60" s="17"/>
      <c r="BSJ60" s="17"/>
      <c r="BSK60" s="17"/>
      <c r="BSL60" s="17"/>
      <c r="BSM60" s="17"/>
      <c r="BSN60" s="17"/>
      <c r="BSO60" s="17"/>
      <c r="BSP60" s="17"/>
      <c r="BSQ60" s="17"/>
      <c r="BSR60" s="17"/>
      <c r="BSS60" s="17"/>
      <c r="BST60" s="17"/>
      <c r="BSU60" s="17"/>
      <c r="BSV60" s="17"/>
      <c r="BSW60" s="17"/>
      <c r="BSX60" s="17"/>
      <c r="BSY60" s="17"/>
      <c r="BSZ60" s="17"/>
      <c r="BTA60" s="17"/>
      <c r="BTB60" s="17"/>
      <c r="BTC60" s="17"/>
      <c r="BTD60" s="17"/>
      <c r="BTE60" s="17"/>
      <c r="BTF60" s="17"/>
      <c r="BTG60" s="17"/>
      <c r="BTH60" s="17"/>
      <c r="BTI60" s="17"/>
      <c r="BTJ60" s="17"/>
      <c r="BTK60" s="17"/>
      <c r="BTL60" s="17"/>
      <c r="BTM60" s="17"/>
      <c r="BTN60" s="17"/>
      <c r="BTO60" s="17"/>
      <c r="BTP60" s="17"/>
      <c r="BTQ60" s="17"/>
      <c r="BTR60" s="17"/>
      <c r="BTS60" s="17"/>
      <c r="BTT60" s="17"/>
      <c r="BTU60" s="17"/>
      <c r="BTV60" s="17"/>
      <c r="BTW60" s="17"/>
      <c r="BTX60" s="17"/>
      <c r="BTY60" s="17"/>
      <c r="BTZ60" s="17"/>
      <c r="BUA60" s="17"/>
      <c r="BUB60" s="17"/>
      <c r="BUC60" s="17"/>
      <c r="BUD60" s="17"/>
      <c r="BUE60" s="17"/>
      <c r="BUF60" s="17"/>
      <c r="BUG60" s="17"/>
      <c r="BUH60" s="17"/>
      <c r="BUI60" s="17"/>
      <c r="BUJ60" s="17"/>
      <c r="BUK60" s="17"/>
      <c r="BUL60" s="17"/>
      <c r="BUM60" s="17"/>
      <c r="BUN60" s="17"/>
      <c r="BUO60" s="17"/>
      <c r="BUP60" s="17"/>
      <c r="BUQ60" s="17"/>
      <c r="BUR60" s="17"/>
      <c r="BUS60" s="17"/>
      <c r="BUT60" s="17"/>
      <c r="BUU60" s="17"/>
      <c r="BUV60" s="17"/>
      <c r="BUW60" s="17"/>
      <c r="BUX60" s="17"/>
      <c r="BUY60" s="17"/>
      <c r="BUZ60" s="17"/>
      <c r="BVA60" s="17"/>
      <c r="BVB60" s="17"/>
      <c r="BVC60" s="17"/>
      <c r="BVD60" s="17"/>
      <c r="BVE60" s="17"/>
      <c r="BVF60" s="17"/>
      <c r="BVG60" s="17"/>
      <c r="BVH60" s="17"/>
      <c r="BVI60" s="17"/>
      <c r="BVJ60" s="17"/>
      <c r="BVK60" s="17"/>
      <c r="BVL60" s="17"/>
      <c r="BVM60" s="17"/>
      <c r="BVN60" s="17"/>
      <c r="BVO60" s="17"/>
      <c r="BVP60" s="17"/>
      <c r="BVQ60" s="17"/>
      <c r="BVR60" s="17"/>
      <c r="BVS60" s="17"/>
      <c r="BVT60" s="17"/>
      <c r="BVU60" s="17"/>
      <c r="BVV60" s="17"/>
      <c r="BVW60" s="17"/>
      <c r="BVX60" s="17"/>
      <c r="BVY60" s="17"/>
      <c r="BVZ60" s="17"/>
      <c r="BWA60" s="17"/>
      <c r="BWB60" s="17"/>
      <c r="BWC60" s="17"/>
      <c r="BWD60" s="17"/>
      <c r="BWE60" s="17"/>
      <c r="BWF60" s="17"/>
      <c r="BWG60" s="17"/>
      <c r="BWH60" s="17"/>
      <c r="BWI60" s="17"/>
      <c r="BWJ60" s="17"/>
      <c r="BWK60" s="17"/>
      <c r="BWL60" s="17"/>
      <c r="BWM60" s="17"/>
      <c r="BWN60" s="17"/>
      <c r="BWO60" s="17"/>
      <c r="BWP60" s="17"/>
      <c r="BWQ60" s="17"/>
      <c r="BWR60" s="17"/>
      <c r="BWS60" s="17"/>
      <c r="BWT60" s="17"/>
      <c r="BWU60" s="17"/>
      <c r="BWV60" s="17"/>
      <c r="BWW60" s="17"/>
      <c r="BWX60" s="17"/>
      <c r="BWY60" s="17"/>
      <c r="BWZ60" s="17"/>
      <c r="BXA60" s="17"/>
      <c r="BXB60" s="17"/>
      <c r="BXC60" s="17"/>
      <c r="BXD60" s="17"/>
      <c r="BXE60" s="17"/>
      <c r="BXF60" s="17"/>
      <c r="BXG60" s="17"/>
      <c r="BXH60" s="17"/>
      <c r="BXI60" s="17"/>
      <c r="BXJ60" s="17"/>
      <c r="BXK60" s="17"/>
      <c r="BXL60" s="17"/>
      <c r="BXM60" s="17"/>
      <c r="BXN60" s="17"/>
      <c r="BXO60" s="17"/>
      <c r="BXP60" s="17"/>
      <c r="BXQ60" s="17"/>
      <c r="BXR60" s="17"/>
      <c r="BXS60" s="17"/>
      <c r="BXT60" s="17"/>
      <c r="BXU60" s="17"/>
      <c r="BXV60" s="17"/>
      <c r="BXW60" s="17"/>
      <c r="BXX60" s="17"/>
      <c r="BXY60" s="17"/>
      <c r="BXZ60" s="17"/>
      <c r="BYA60" s="17"/>
      <c r="BYB60" s="17"/>
      <c r="BYC60" s="17"/>
      <c r="BYD60" s="17"/>
      <c r="BYE60" s="17"/>
      <c r="BYF60" s="17"/>
      <c r="BYG60" s="17"/>
      <c r="BYH60" s="17"/>
      <c r="BYI60" s="17"/>
      <c r="BYJ60" s="17"/>
      <c r="BYK60" s="17"/>
      <c r="BYL60" s="17"/>
      <c r="BYM60" s="17"/>
      <c r="BYN60" s="17"/>
      <c r="BYO60" s="17"/>
      <c r="BYP60" s="17"/>
      <c r="BYQ60" s="17"/>
      <c r="BYR60" s="17"/>
      <c r="BYS60" s="17"/>
      <c r="BYT60" s="17"/>
      <c r="BYU60" s="17"/>
      <c r="BYV60" s="17"/>
      <c r="BYW60" s="17"/>
      <c r="BYX60" s="17"/>
      <c r="BYY60" s="17"/>
      <c r="BYZ60" s="17"/>
      <c r="BZA60" s="17"/>
      <c r="BZB60" s="17"/>
      <c r="BZC60" s="17"/>
      <c r="BZD60" s="17"/>
      <c r="BZE60" s="17"/>
      <c r="BZF60" s="17"/>
      <c r="BZG60" s="17"/>
      <c r="BZH60" s="17"/>
      <c r="BZI60" s="17"/>
      <c r="BZJ60" s="17"/>
      <c r="BZK60" s="17"/>
      <c r="BZL60" s="17"/>
      <c r="BZM60" s="17"/>
      <c r="BZN60" s="17"/>
      <c r="BZO60" s="17"/>
      <c r="BZP60" s="17"/>
      <c r="BZQ60" s="17"/>
      <c r="BZR60" s="17"/>
      <c r="BZS60" s="17"/>
      <c r="BZT60" s="17"/>
      <c r="BZU60" s="17"/>
      <c r="BZV60" s="17"/>
      <c r="BZW60" s="17"/>
      <c r="BZX60" s="17"/>
      <c r="BZY60" s="17"/>
      <c r="BZZ60" s="17"/>
      <c r="CAA60" s="17"/>
      <c r="CAB60" s="17"/>
      <c r="CAC60" s="17"/>
      <c r="CAD60" s="17"/>
      <c r="CAE60" s="17"/>
      <c r="CAF60" s="17"/>
      <c r="CAG60" s="17"/>
      <c r="CAH60" s="17"/>
      <c r="CAI60" s="17"/>
      <c r="CAJ60" s="17"/>
      <c r="CAK60" s="17"/>
      <c r="CAL60" s="17"/>
      <c r="CAM60" s="17"/>
      <c r="CAN60" s="17"/>
      <c r="CAO60" s="17"/>
      <c r="CAP60" s="17"/>
      <c r="CAQ60" s="17"/>
      <c r="CAR60" s="17"/>
      <c r="CAS60" s="17"/>
      <c r="CAT60" s="17"/>
      <c r="CAU60" s="17"/>
      <c r="CAV60" s="17"/>
      <c r="CAW60" s="17"/>
      <c r="CAX60" s="17"/>
      <c r="CAY60" s="17"/>
      <c r="CAZ60" s="17"/>
      <c r="CBA60" s="17"/>
      <c r="CBB60" s="17"/>
      <c r="CBC60" s="17"/>
      <c r="CBD60" s="17"/>
      <c r="CBE60" s="17"/>
      <c r="CBF60" s="17"/>
      <c r="CBG60" s="17"/>
      <c r="CBH60" s="17"/>
      <c r="CBI60" s="17"/>
      <c r="CBJ60" s="17"/>
      <c r="CBK60" s="17"/>
      <c r="CBL60" s="17"/>
      <c r="CBM60" s="17"/>
      <c r="CBN60" s="17"/>
      <c r="CBO60" s="17"/>
      <c r="CBP60" s="17"/>
      <c r="CBQ60" s="17"/>
      <c r="CBR60" s="17"/>
      <c r="CBS60" s="17"/>
      <c r="CBT60" s="17"/>
      <c r="CBU60" s="17"/>
      <c r="CBV60" s="17"/>
      <c r="CBW60" s="17"/>
      <c r="CBX60" s="17"/>
      <c r="CBY60" s="17"/>
      <c r="CBZ60" s="17"/>
      <c r="CCA60" s="17"/>
      <c r="CCB60" s="17"/>
      <c r="CCC60" s="17"/>
      <c r="CCD60" s="17"/>
      <c r="CCE60" s="17"/>
      <c r="CCF60" s="17"/>
      <c r="CCG60" s="17"/>
      <c r="CCH60" s="17"/>
      <c r="CCI60" s="17"/>
      <c r="CCJ60" s="17"/>
      <c r="CCK60" s="17"/>
      <c r="CCL60" s="17"/>
      <c r="CCM60" s="17"/>
      <c r="CCN60" s="17"/>
      <c r="CCO60" s="17"/>
      <c r="CCP60" s="17"/>
      <c r="CCQ60" s="17"/>
      <c r="CCR60" s="17"/>
      <c r="CCS60" s="17"/>
      <c r="CCT60" s="17"/>
      <c r="CCU60" s="17"/>
      <c r="CCV60" s="17"/>
      <c r="CCW60" s="17"/>
      <c r="CCX60" s="17"/>
      <c r="CCY60" s="17"/>
      <c r="CCZ60" s="17"/>
      <c r="CDA60" s="17"/>
      <c r="CDB60" s="17"/>
      <c r="CDC60" s="17"/>
      <c r="CDD60" s="17"/>
      <c r="CDE60" s="17"/>
      <c r="CDF60" s="17"/>
      <c r="CDG60" s="17"/>
      <c r="CDH60" s="17"/>
      <c r="CDI60" s="17"/>
      <c r="CDJ60" s="17"/>
      <c r="CDK60" s="17"/>
      <c r="CDL60" s="17"/>
      <c r="CDM60" s="17"/>
      <c r="CDN60" s="17"/>
      <c r="CDO60" s="17"/>
      <c r="CDP60" s="17"/>
      <c r="CDQ60" s="17"/>
      <c r="CDR60" s="17"/>
      <c r="CDS60" s="17"/>
      <c r="CDT60" s="17"/>
      <c r="CDU60" s="17"/>
    </row>
    <row r="61">
      <c r="A61" s="14" t="s">
        <v>2744</v>
      </c>
      <c r="B61" s="14" t="s">
        <v>3230</v>
      </c>
      <c r="C61" s="14" t="s">
        <v>2614</v>
      </c>
      <c r="D61" s="14" t="s">
        <v>2615</v>
      </c>
      <c r="E61" s="14" t="s">
        <v>3231</v>
      </c>
      <c r="F61" s="14" t="s">
        <v>2835</v>
      </c>
      <c r="I61" s="14" t="s">
        <v>3232</v>
      </c>
      <c r="J61" s="14" t="s">
        <v>2618</v>
      </c>
      <c r="K61" s="14" t="s">
        <v>2619</v>
      </c>
      <c r="L61" s="14" t="s">
        <v>2658</v>
      </c>
      <c r="M61" s="17"/>
      <c r="N61" s="14" t="s">
        <v>2690</v>
      </c>
      <c r="O61" s="14" t="s">
        <v>2690</v>
      </c>
      <c r="P61" s="14" t="s">
        <v>2690</v>
      </c>
      <c r="Q61" s="16">
        <v>11.0</v>
      </c>
      <c r="R61" s="16">
        <v>4095732.0</v>
      </c>
      <c r="S61" s="16">
        <v>4095732.0</v>
      </c>
      <c r="T61" s="14" t="s">
        <v>2631</v>
      </c>
      <c r="U61" s="14" t="s">
        <v>2621</v>
      </c>
      <c r="V61" s="14" t="s">
        <v>3233</v>
      </c>
      <c r="W61" s="14" t="s">
        <v>3234</v>
      </c>
      <c r="X61" s="16">
        <v>0.09</v>
      </c>
      <c r="Y61" s="17"/>
      <c r="Z61" s="16">
        <v>3.0</v>
      </c>
      <c r="AA61" s="16">
        <v>29.0</v>
      </c>
      <c r="AB61" s="17"/>
      <c r="AC61" s="16">
        <v>39.0</v>
      </c>
      <c r="AD61" s="16">
        <v>1844.0</v>
      </c>
      <c r="AE61" s="22">
        <v>45485.0</v>
      </c>
      <c r="AF61" s="17"/>
      <c r="AG61" s="17"/>
      <c r="AH61" s="17"/>
      <c r="AI61" s="17"/>
      <c r="AJ61" s="17"/>
      <c r="AK61" s="17"/>
      <c r="AL61" s="16">
        <v>53.0</v>
      </c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4" t="s">
        <v>2625</v>
      </c>
      <c r="BB61" s="17"/>
      <c r="BC61" s="17"/>
      <c r="BD61" s="17"/>
      <c r="BE61" s="17"/>
      <c r="BF61" s="14" t="s">
        <v>2563</v>
      </c>
      <c r="BG61" s="16">
        <v>1.0</v>
      </c>
      <c r="BH61" s="14" t="s">
        <v>1447</v>
      </c>
      <c r="BI61" s="14" t="s">
        <v>2594</v>
      </c>
      <c r="BJ61" s="14" t="s">
        <v>2566</v>
      </c>
      <c r="BK61" s="17"/>
      <c r="BL61" s="17"/>
      <c r="BM61" s="16">
        <v>61.5333333</v>
      </c>
      <c r="BN61" s="17"/>
      <c r="BO61" s="17"/>
      <c r="BP61" s="17"/>
      <c r="BQ61" s="17"/>
      <c r="BR61" s="17"/>
      <c r="BS61" s="16">
        <v>0.3075</v>
      </c>
      <c r="BT61" s="16">
        <v>91.5606404</v>
      </c>
      <c r="BU61" s="14" t="s">
        <v>2567</v>
      </c>
      <c r="BV61" s="14" t="s">
        <v>3235</v>
      </c>
      <c r="BW61" s="14" t="s">
        <v>2922</v>
      </c>
      <c r="BX61" s="16">
        <v>3.0</v>
      </c>
      <c r="BY61" s="14" t="s">
        <v>2625</v>
      </c>
      <c r="BZ61" s="16">
        <v>2785.0</v>
      </c>
      <c r="CA61" s="16">
        <v>-19372.0</v>
      </c>
      <c r="CB61" s="16">
        <v>0.0</v>
      </c>
      <c r="CC61" s="17"/>
      <c r="CD61" s="17"/>
      <c r="CE61" s="16">
        <v>91.5606404</v>
      </c>
      <c r="CF61" s="14" t="s">
        <v>2572</v>
      </c>
      <c r="CG61" s="14" t="s">
        <v>2704</v>
      </c>
      <c r="CH61" s="19">
        <v>41282.0</v>
      </c>
      <c r="CI61" s="14" t="s">
        <v>2573</v>
      </c>
      <c r="CJ61" s="17"/>
      <c r="CK61" s="14" t="s">
        <v>2574</v>
      </c>
      <c r="CL61" s="14" t="s">
        <v>3236</v>
      </c>
      <c r="CM61" s="20">
        <v>2491015.0</v>
      </c>
      <c r="CN61" s="14" t="s">
        <v>3236</v>
      </c>
      <c r="CO61" s="14" t="s">
        <v>2563</v>
      </c>
      <c r="CP61" s="14" t="s">
        <v>2563</v>
      </c>
      <c r="CQ61" s="17"/>
      <c r="CR61" s="17"/>
      <c r="CS61" s="14" t="s">
        <v>2574</v>
      </c>
      <c r="CT61" s="14" t="s">
        <v>3237</v>
      </c>
      <c r="CU61" s="14" t="s">
        <v>2577</v>
      </c>
      <c r="CV61" s="14" t="s">
        <v>2706</v>
      </c>
      <c r="CW61" s="14" t="s">
        <v>3238</v>
      </c>
      <c r="CX61" s="14" t="s">
        <v>2580</v>
      </c>
      <c r="CY61" s="16">
        <v>91.5606404</v>
      </c>
      <c r="CZ61" s="14" t="s">
        <v>2581</v>
      </c>
      <c r="DB61" s="14" t="s">
        <v>2574</v>
      </c>
      <c r="DC61" s="14" t="s">
        <v>2708</v>
      </c>
      <c r="DD61" s="14" t="s">
        <v>2625</v>
      </c>
      <c r="DE61" s="14" t="s">
        <v>2574</v>
      </c>
      <c r="DF61" s="14" t="s">
        <v>2563</v>
      </c>
      <c r="DG61" s="14" t="s">
        <v>3164</v>
      </c>
      <c r="DH61" s="14" t="s">
        <v>3165</v>
      </c>
      <c r="DI61" s="14" t="s">
        <v>3176</v>
      </c>
      <c r="DJ61" s="14" t="s">
        <v>2755</v>
      </c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  <c r="KL61" s="17"/>
      <c r="KM61" s="17"/>
      <c r="KN61" s="17"/>
      <c r="KO61" s="17"/>
      <c r="KP61" s="17"/>
      <c r="KQ61" s="17"/>
      <c r="KR61" s="17"/>
      <c r="KS61" s="17"/>
      <c r="KT61" s="17"/>
      <c r="KU61" s="17"/>
      <c r="KV61" s="17"/>
      <c r="KW61" s="17"/>
      <c r="KX61" s="17"/>
      <c r="KY61" s="17"/>
      <c r="KZ61" s="17"/>
      <c r="LA61" s="17"/>
      <c r="LB61" s="17"/>
      <c r="LC61" s="17"/>
      <c r="LD61" s="17"/>
      <c r="LE61" s="17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17"/>
      <c r="LS61" s="17"/>
      <c r="LT61" s="17"/>
      <c r="LU61" s="17"/>
      <c r="LV61" s="17"/>
      <c r="LW61" s="17"/>
      <c r="LX61" s="17"/>
      <c r="LY61" s="17"/>
      <c r="LZ61" s="17"/>
      <c r="MA61" s="17"/>
      <c r="MB61" s="17"/>
      <c r="MC61" s="17"/>
      <c r="MD61" s="17"/>
      <c r="ME61" s="17"/>
      <c r="MF61" s="17"/>
      <c r="MG61" s="17"/>
      <c r="MH61" s="17"/>
      <c r="MI61" s="17"/>
      <c r="MJ61" s="17"/>
      <c r="MK61" s="17"/>
      <c r="ML61" s="17"/>
      <c r="MM61" s="17"/>
      <c r="MN61" s="17"/>
      <c r="MO61" s="17"/>
      <c r="MP61" s="17"/>
      <c r="MQ61" s="17"/>
      <c r="MR61" s="17"/>
      <c r="MS61" s="17"/>
      <c r="MT61" s="17"/>
      <c r="MU61" s="17"/>
      <c r="MV61" s="17"/>
      <c r="MW61" s="17"/>
      <c r="MX61" s="17"/>
      <c r="MY61" s="17"/>
      <c r="MZ61" s="17"/>
      <c r="NA61" s="17"/>
      <c r="NB61" s="17"/>
      <c r="NC61" s="17"/>
      <c r="ND61" s="17"/>
      <c r="NE61" s="17"/>
      <c r="NF61" s="17"/>
      <c r="NG61" s="17"/>
      <c r="NH61" s="17"/>
      <c r="NI61" s="17"/>
      <c r="NJ61" s="17"/>
      <c r="NK61" s="17"/>
      <c r="NL61" s="17"/>
      <c r="NM61" s="17"/>
      <c r="NN61" s="17"/>
      <c r="NO61" s="17"/>
      <c r="NP61" s="17"/>
      <c r="NQ61" s="17"/>
      <c r="NR61" s="17"/>
      <c r="NS61" s="17"/>
      <c r="NT61" s="17"/>
      <c r="NU61" s="17"/>
      <c r="NV61" s="17"/>
      <c r="NW61" s="17"/>
      <c r="NX61" s="17"/>
      <c r="NY61" s="17"/>
      <c r="NZ61" s="17"/>
      <c r="OA61" s="17"/>
      <c r="OB61" s="17"/>
      <c r="OC61" s="17"/>
      <c r="OD61" s="17"/>
      <c r="OE61" s="17"/>
      <c r="OF61" s="17"/>
      <c r="OG61" s="17"/>
      <c r="OH61" s="17"/>
      <c r="OI61" s="17"/>
      <c r="OJ61" s="17"/>
      <c r="OK61" s="17"/>
      <c r="OL61" s="17"/>
      <c r="OM61" s="17"/>
      <c r="ON61" s="17"/>
      <c r="OO61" s="17"/>
      <c r="OP61" s="17"/>
      <c r="OQ61" s="17"/>
      <c r="OR61" s="17"/>
      <c r="OS61" s="17"/>
      <c r="OT61" s="17"/>
      <c r="OU61" s="17"/>
      <c r="OV61" s="17"/>
      <c r="OW61" s="17"/>
      <c r="OX61" s="17"/>
      <c r="OY61" s="17"/>
      <c r="OZ61" s="17"/>
      <c r="PA61" s="17"/>
      <c r="PB61" s="17"/>
      <c r="PC61" s="17"/>
      <c r="PD61" s="17"/>
      <c r="PE61" s="17"/>
      <c r="PF61" s="17"/>
      <c r="PG61" s="17"/>
      <c r="PH61" s="17"/>
      <c r="PI61" s="17"/>
      <c r="PJ61" s="17"/>
      <c r="PK61" s="17"/>
      <c r="PL61" s="17"/>
      <c r="PM61" s="17"/>
      <c r="PN61" s="17"/>
      <c r="PO61" s="17"/>
      <c r="PP61" s="17"/>
      <c r="PQ61" s="17"/>
      <c r="PR61" s="17"/>
      <c r="PS61" s="17"/>
      <c r="PT61" s="17"/>
      <c r="PU61" s="17"/>
      <c r="PV61" s="17"/>
      <c r="PW61" s="17"/>
      <c r="PX61" s="17"/>
      <c r="PY61" s="17"/>
      <c r="PZ61" s="17"/>
      <c r="QA61" s="17"/>
      <c r="QB61" s="17"/>
      <c r="QC61" s="17"/>
      <c r="QD61" s="17"/>
      <c r="QE61" s="17"/>
      <c r="QF61" s="17"/>
      <c r="QG61" s="17"/>
      <c r="QH61" s="17"/>
      <c r="QI61" s="17"/>
      <c r="QJ61" s="17"/>
      <c r="QK61" s="17"/>
      <c r="QL61" s="17"/>
      <c r="QM61" s="17"/>
      <c r="QN61" s="17"/>
      <c r="QO61" s="17"/>
      <c r="QP61" s="17"/>
      <c r="QQ61" s="17"/>
      <c r="QR61" s="17"/>
      <c r="QS61" s="17"/>
      <c r="QT61" s="17"/>
      <c r="QU61" s="16">
        <v>23.0</v>
      </c>
      <c r="QV61" s="16">
        <v>12.0</v>
      </c>
      <c r="QW61" s="16">
        <v>30.0</v>
      </c>
      <c r="QX61" s="17"/>
      <c r="QY61" s="17"/>
      <c r="QZ61" s="17"/>
      <c r="RA61" s="17"/>
      <c r="RB61" s="17"/>
      <c r="RC61" s="17"/>
      <c r="RD61" s="17"/>
      <c r="RE61" s="17"/>
      <c r="RF61" s="17"/>
      <c r="RG61" s="17"/>
      <c r="RH61" s="17"/>
      <c r="RI61" s="17"/>
      <c r="RJ61" s="17"/>
      <c r="RK61" s="17"/>
      <c r="RL61" s="17"/>
      <c r="RM61" s="17"/>
      <c r="RN61" s="17"/>
      <c r="RO61" s="17"/>
      <c r="RP61" s="17"/>
      <c r="RQ61" s="17"/>
      <c r="RR61" s="17"/>
      <c r="RS61" s="17"/>
      <c r="RT61" s="17"/>
      <c r="RU61" s="17"/>
      <c r="RV61" s="17"/>
      <c r="RW61" s="17"/>
      <c r="RX61" s="17"/>
      <c r="RY61" s="17"/>
      <c r="RZ61" s="17"/>
      <c r="SA61" s="17"/>
      <c r="SB61" s="17"/>
      <c r="SC61" s="17"/>
      <c r="SD61" s="17"/>
      <c r="SE61" s="17"/>
      <c r="SF61" s="17"/>
      <c r="SG61" s="17"/>
      <c r="SH61" s="17"/>
      <c r="SI61" s="17"/>
      <c r="SJ61" s="17"/>
      <c r="SK61" s="17"/>
      <c r="SL61" s="17"/>
      <c r="SM61" s="17"/>
      <c r="SN61" s="17"/>
      <c r="SO61" s="17"/>
      <c r="SP61" s="17"/>
      <c r="SQ61" s="17"/>
      <c r="SR61" s="17"/>
      <c r="SS61" s="17"/>
      <c r="ST61" s="17"/>
      <c r="SU61" s="17"/>
      <c r="SV61" s="17"/>
      <c r="SW61" s="17"/>
      <c r="SX61" s="17"/>
      <c r="SY61" s="17"/>
      <c r="SZ61" s="17"/>
      <c r="TA61" s="17"/>
      <c r="TB61" s="17"/>
      <c r="TC61" s="17"/>
      <c r="TD61" s="17"/>
      <c r="TE61" s="17"/>
      <c r="TF61" s="17"/>
      <c r="TG61" s="17"/>
      <c r="TH61" s="17"/>
      <c r="TI61" s="17"/>
      <c r="TJ61" s="17"/>
      <c r="TK61" s="17"/>
      <c r="TL61" s="17"/>
      <c r="TM61" s="17"/>
      <c r="TN61" s="17"/>
      <c r="TO61" s="17"/>
      <c r="TP61" s="17"/>
      <c r="TQ61" s="17"/>
      <c r="TR61" s="17"/>
      <c r="TS61" s="17"/>
      <c r="TT61" s="17"/>
      <c r="TU61" s="17"/>
      <c r="TV61" s="17"/>
      <c r="TW61" s="17"/>
      <c r="TX61" s="17"/>
      <c r="TY61" s="17"/>
      <c r="TZ61" s="17"/>
      <c r="UA61" s="17"/>
      <c r="UB61" s="17"/>
      <c r="UC61" s="17"/>
      <c r="UD61" s="17"/>
      <c r="UE61" s="17"/>
      <c r="UF61" s="17"/>
      <c r="UG61" s="17"/>
      <c r="UH61" s="17"/>
      <c r="UI61" s="17"/>
      <c r="UJ61" s="17"/>
      <c r="UK61" s="17"/>
      <c r="UL61" s="17"/>
      <c r="UM61" s="17"/>
      <c r="UN61" s="17"/>
      <c r="UO61" s="17"/>
      <c r="UP61" s="17"/>
      <c r="UQ61" s="17"/>
      <c r="UR61" s="17"/>
      <c r="US61" s="17"/>
      <c r="UT61" s="17"/>
      <c r="UU61" s="17"/>
      <c r="UV61" s="17"/>
      <c r="UW61" s="17"/>
      <c r="UX61" s="17"/>
      <c r="UY61" s="17"/>
      <c r="UZ61" s="17"/>
      <c r="VA61" s="17"/>
      <c r="VB61" s="17"/>
      <c r="VC61" s="17"/>
      <c r="VD61" s="17"/>
      <c r="VE61" s="17"/>
      <c r="VF61" s="17"/>
      <c r="VG61" s="17"/>
      <c r="VH61" s="17"/>
      <c r="VI61" s="17"/>
      <c r="VJ61" s="17"/>
      <c r="VK61" s="17"/>
      <c r="VL61" s="17"/>
      <c r="VM61" s="17"/>
      <c r="VN61" s="17"/>
      <c r="VO61" s="17"/>
      <c r="VP61" s="17"/>
      <c r="VQ61" s="17"/>
      <c r="VR61" s="17"/>
      <c r="VS61" s="17"/>
      <c r="VT61" s="17"/>
      <c r="VU61" s="17"/>
      <c r="VV61" s="17"/>
      <c r="VW61" s="17"/>
      <c r="VX61" s="17"/>
      <c r="VY61" s="17"/>
      <c r="VZ61" s="17"/>
      <c r="WA61" s="17"/>
      <c r="WB61" s="17"/>
      <c r="WC61" s="17"/>
      <c r="WD61" s="17"/>
      <c r="WE61" s="17"/>
      <c r="WF61" s="17"/>
      <c r="WG61" s="17"/>
      <c r="WH61" s="17"/>
      <c r="WI61" s="17"/>
      <c r="WJ61" s="17"/>
      <c r="WK61" s="17"/>
      <c r="WL61" s="17"/>
      <c r="WM61" s="17"/>
      <c r="WN61" s="17"/>
      <c r="WO61" s="17"/>
      <c r="WP61" s="17"/>
      <c r="WQ61" s="17"/>
      <c r="WR61" s="17"/>
      <c r="WS61" s="17"/>
      <c r="WT61" s="17"/>
      <c r="WU61" s="17"/>
      <c r="WV61" s="17"/>
      <c r="WW61" s="17"/>
      <c r="WX61" s="17"/>
      <c r="WY61" s="17"/>
      <c r="WZ61" s="17"/>
      <c r="XA61" s="17"/>
      <c r="XB61" s="17"/>
      <c r="XC61" s="17"/>
      <c r="XD61" s="17"/>
      <c r="XE61" s="17"/>
      <c r="XF61" s="17"/>
      <c r="XG61" s="17"/>
      <c r="XH61" s="17"/>
      <c r="XI61" s="17"/>
      <c r="XJ61" s="17"/>
      <c r="XK61" s="17"/>
      <c r="XL61" s="17"/>
      <c r="XM61" s="17"/>
      <c r="XN61" s="17"/>
      <c r="XO61" s="17"/>
      <c r="XP61" s="17"/>
      <c r="XQ61" s="17"/>
      <c r="XR61" s="17"/>
      <c r="XS61" s="17"/>
      <c r="XT61" s="17"/>
      <c r="XU61" s="17"/>
      <c r="XV61" s="17"/>
      <c r="XW61" s="17"/>
      <c r="XX61" s="17"/>
      <c r="XY61" s="17"/>
      <c r="XZ61" s="17"/>
      <c r="YA61" s="17"/>
      <c r="YB61" s="17"/>
      <c r="YC61" s="17"/>
      <c r="YD61" s="17"/>
      <c r="YE61" s="17"/>
      <c r="YF61" s="17"/>
      <c r="YG61" s="17"/>
      <c r="YH61" s="17"/>
      <c r="YI61" s="17"/>
      <c r="YJ61" s="17"/>
      <c r="YK61" s="17"/>
      <c r="YL61" s="17"/>
      <c r="YM61" s="17"/>
      <c r="YN61" s="17"/>
      <c r="YO61" s="17"/>
      <c r="YP61" s="17"/>
      <c r="YQ61" s="17"/>
      <c r="YR61" s="17"/>
      <c r="YS61" s="17"/>
      <c r="YT61" s="17"/>
      <c r="YU61" s="17"/>
      <c r="YV61" s="17"/>
      <c r="YW61" s="17"/>
      <c r="YX61" s="17"/>
      <c r="YY61" s="17"/>
      <c r="YZ61" s="17"/>
      <c r="ZA61" s="17"/>
      <c r="ZB61" s="17"/>
      <c r="ZC61" s="17"/>
      <c r="ZD61" s="17"/>
      <c r="ZE61" s="17"/>
      <c r="ZF61" s="17"/>
      <c r="ZG61" s="17"/>
      <c r="ZH61" s="17"/>
      <c r="ZI61" s="17"/>
      <c r="ZJ61" s="17"/>
      <c r="ZK61" s="17"/>
      <c r="ZL61" s="17"/>
      <c r="ZM61" s="17"/>
      <c r="ZN61" s="17"/>
      <c r="ZO61" s="17"/>
      <c r="ZP61" s="17"/>
      <c r="ZQ61" s="17"/>
      <c r="ZR61" s="17"/>
      <c r="ZS61" s="17"/>
      <c r="ZT61" s="17"/>
      <c r="ZU61" s="17"/>
      <c r="ZV61" s="17"/>
      <c r="ZW61" s="17"/>
      <c r="ZX61" s="17"/>
      <c r="ZY61" s="17"/>
      <c r="ZZ61" s="17"/>
      <c r="AAA61" s="17"/>
      <c r="AAB61" s="17"/>
      <c r="AAC61" s="17"/>
      <c r="AAD61" s="17"/>
      <c r="AAE61" s="17"/>
      <c r="AAF61" s="17"/>
      <c r="AAG61" s="17"/>
      <c r="AAH61" s="17"/>
      <c r="AAI61" s="17"/>
      <c r="AAJ61" s="17"/>
      <c r="AAK61" s="17"/>
      <c r="AAL61" s="17"/>
      <c r="AAM61" s="17"/>
      <c r="AAN61" s="17"/>
      <c r="AAO61" s="17"/>
      <c r="AAP61" s="17"/>
      <c r="AAQ61" s="17"/>
      <c r="AAR61" s="17"/>
      <c r="AAS61" s="17"/>
      <c r="AAT61" s="17"/>
      <c r="AAU61" s="17"/>
      <c r="AAV61" s="17"/>
      <c r="AAW61" s="17"/>
      <c r="AAX61" s="17"/>
      <c r="AAY61" s="17"/>
      <c r="AAZ61" s="17"/>
      <c r="ABA61" s="17"/>
      <c r="ABB61" s="17"/>
      <c r="ABC61" s="17"/>
      <c r="ABD61" s="17"/>
      <c r="ABE61" s="17"/>
      <c r="ABF61" s="17"/>
      <c r="ABG61" s="17"/>
      <c r="ABH61" s="17"/>
      <c r="ABI61" s="17"/>
      <c r="ABJ61" s="17"/>
      <c r="ABK61" s="17"/>
      <c r="ABL61" s="17"/>
      <c r="ABM61" s="17"/>
      <c r="ABN61" s="17"/>
      <c r="ABO61" s="17"/>
      <c r="ABP61" s="17"/>
      <c r="ABQ61" s="17"/>
      <c r="ABR61" s="17"/>
      <c r="ABS61" s="17"/>
      <c r="ABT61" s="17"/>
      <c r="ABU61" s="17"/>
      <c r="ABV61" s="17"/>
      <c r="ABW61" s="17"/>
      <c r="ABX61" s="17"/>
      <c r="ABY61" s="17"/>
      <c r="ABZ61" s="17"/>
      <c r="ACA61" s="17"/>
      <c r="ACB61" s="17"/>
      <c r="ACC61" s="17"/>
      <c r="ACD61" s="17"/>
      <c r="ACE61" s="17"/>
      <c r="ACF61" s="17"/>
      <c r="ACG61" s="17"/>
      <c r="ACH61" s="17"/>
      <c r="ACI61" s="17"/>
      <c r="ACJ61" s="17"/>
      <c r="ACK61" s="17"/>
      <c r="ACL61" s="17"/>
      <c r="ACM61" s="17"/>
      <c r="ACN61" s="17"/>
      <c r="ACO61" s="17"/>
      <c r="ACP61" s="17"/>
      <c r="ACQ61" s="17"/>
      <c r="ACR61" s="17"/>
      <c r="ACS61" s="17"/>
      <c r="ACT61" s="17"/>
      <c r="ACU61" s="17"/>
      <c r="ACV61" s="17"/>
      <c r="ACW61" s="17"/>
      <c r="ACX61" s="17"/>
      <c r="ACY61" s="17"/>
      <c r="ACZ61" s="17"/>
      <c r="ADA61" s="17"/>
      <c r="ADB61" s="17"/>
      <c r="ADC61" s="17"/>
      <c r="ADD61" s="17"/>
      <c r="ADE61" s="17"/>
      <c r="ADF61" s="17"/>
      <c r="ADG61" s="17"/>
      <c r="ADH61" s="17"/>
      <c r="ADI61" s="17"/>
      <c r="ADJ61" s="17"/>
      <c r="ADK61" s="17"/>
      <c r="ADL61" s="17"/>
      <c r="ADM61" s="17"/>
      <c r="ADN61" s="17"/>
      <c r="ADO61" s="17"/>
      <c r="ADP61" s="17"/>
      <c r="ADQ61" s="17"/>
      <c r="ADR61" s="17"/>
      <c r="ADS61" s="17"/>
      <c r="ADT61" s="17"/>
      <c r="ADU61" s="17"/>
      <c r="ADV61" s="17"/>
      <c r="ADW61" s="17"/>
      <c r="ADX61" s="17"/>
      <c r="ADY61" s="17"/>
      <c r="ADZ61" s="17"/>
      <c r="AEA61" s="17"/>
      <c r="AEB61" s="17"/>
      <c r="AEC61" s="17"/>
      <c r="AED61" s="17"/>
      <c r="AEE61" s="17"/>
      <c r="AEF61" s="17"/>
      <c r="AEG61" s="17"/>
      <c r="AEH61" s="17"/>
      <c r="AEI61" s="17"/>
      <c r="AEJ61" s="17"/>
      <c r="AEK61" s="17"/>
      <c r="AEL61" s="17"/>
      <c r="AEM61" s="17"/>
      <c r="AEN61" s="17"/>
      <c r="AEO61" s="17"/>
      <c r="AEP61" s="17"/>
      <c r="AEQ61" s="17"/>
      <c r="AER61" s="17"/>
      <c r="AES61" s="17"/>
      <c r="AET61" s="17"/>
      <c r="AEU61" s="17"/>
      <c r="AEV61" s="17"/>
      <c r="AEW61" s="17"/>
      <c r="AEX61" s="17"/>
      <c r="AEY61" s="17"/>
      <c r="AEZ61" s="17"/>
      <c r="AFA61" s="17"/>
      <c r="AFB61" s="17"/>
      <c r="AFC61" s="17"/>
      <c r="AFD61" s="17"/>
      <c r="AFE61" s="17"/>
      <c r="AFF61" s="17"/>
      <c r="AFG61" s="17"/>
      <c r="AFH61" s="17"/>
      <c r="AFI61" s="17"/>
      <c r="AFJ61" s="17"/>
      <c r="AFK61" s="17"/>
      <c r="AFL61" s="17"/>
      <c r="AFM61" s="17"/>
      <c r="AFN61" s="17"/>
      <c r="AFO61" s="17"/>
      <c r="AFP61" s="17"/>
      <c r="AFQ61" s="17"/>
      <c r="AFR61" s="17"/>
      <c r="AFS61" s="17"/>
      <c r="AFT61" s="17"/>
      <c r="AFU61" s="17"/>
      <c r="AFV61" s="17"/>
      <c r="AFW61" s="17"/>
      <c r="AFX61" s="17"/>
      <c r="AFY61" s="17"/>
      <c r="AFZ61" s="17"/>
      <c r="AGA61" s="17"/>
      <c r="AGB61" s="17"/>
      <c r="AGC61" s="17"/>
      <c r="AGD61" s="17"/>
      <c r="AGE61" s="17"/>
      <c r="AGF61" s="17"/>
      <c r="AGG61" s="17"/>
      <c r="AGH61" s="17"/>
      <c r="AGI61" s="17"/>
      <c r="AGJ61" s="17"/>
      <c r="AGK61" s="17"/>
      <c r="AGL61" s="17"/>
      <c r="AGM61" s="17"/>
      <c r="AGN61" s="17"/>
      <c r="AGO61" s="17"/>
      <c r="AGP61" s="17"/>
      <c r="AGQ61" s="17"/>
      <c r="AGR61" s="17"/>
      <c r="AGS61" s="17"/>
      <c r="AGT61" s="17"/>
      <c r="AGU61" s="17"/>
      <c r="AGV61" s="17"/>
      <c r="AGW61" s="17"/>
      <c r="AGX61" s="17"/>
      <c r="AGY61" s="17"/>
      <c r="AGZ61" s="17"/>
      <c r="AHA61" s="17"/>
      <c r="AHB61" s="17"/>
      <c r="AHC61" s="17"/>
      <c r="AHD61" s="17"/>
      <c r="AHE61" s="17"/>
      <c r="AHF61" s="17"/>
      <c r="AHG61" s="17"/>
      <c r="AHH61" s="17"/>
      <c r="AHI61" s="17"/>
      <c r="AHJ61" s="17"/>
      <c r="AHK61" s="17"/>
      <c r="AHL61" s="17"/>
      <c r="AHM61" s="17"/>
      <c r="AHN61" s="17"/>
      <c r="AHO61" s="17"/>
      <c r="AHP61" s="17"/>
      <c r="AHQ61" s="17"/>
      <c r="AHR61" s="17"/>
      <c r="AHS61" s="17"/>
      <c r="AHT61" s="17"/>
      <c r="AHU61" s="17"/>
      <c r="AHV61" s="17"/>
      <c r="AHW61" s="17"/>
      <c r="AHX61" s="17"/>
      <c r="AHY61" s="17"/>
      <c r="AHZ61" s="17"/>
      <c r="AIA61" s="17"/>
      <c r="AIB61" s="17"/>
      <c r="AIC61" s="17"/>
      <c r="AID61" s="17"/>
      <c r="AIE61" s="17"/>
      <c r="AIF61" s="17"/>
      <c r="AIG61" s="17"/>
      <c r="AIH61" s="17"/>
      <c r="AII61" s="17"/>
      <c r="AIJ61" s="17"/>
      <c r="AIK61" s="17"/>
      <c r="AIL61" s="17"/>
      <c r="AIM61" s="17"/>
      <c r="AIN61" s="17"/>
      <c r="AIO61" s="17"/>
      <c r="AIP61" s="17"/>
      <c r="AIQ61" s="17"/>
      <c r="AIR61" s="17"/>
      <c r="AIS61" s="17"/>
      <c r="AIT61" s="17"/>
      <c r="AIU61" s="17"/>
      <c r="AIV61" s="17"/>
      <c r="AIW61" s="17"/>
      <c r="AIX61" s="17"/>
      <c r="AIY61" s="17"/>
      <c r="AIZ61" s="17"/>
      <c r="AJA61" s="17"/>
      <c r="AJB61" s="17"/>
      <c r="AJC61" s="17"/>
      <c r="AJD61" s="17"/>
      <c r="AJE61" s="17"/>
      <c r="AJF61" s="17"/>
      <c r="AJG61" s="17"/>
      <c r="AJH61" s="17"/>
      <c r="AJI61" s="17"/>
      <c r="AJJ61" s="17"/>
      <c r="AJK61" s="17"/>
      <c r="AJL61" s="17"/>
      <c r="AJM61" s="17"/>
      <c r="AJN61" s="17"/>
      <c r="AJO61" s="17"/>
      <c r="AJP61" s="17"/>
      <c r="AJQ61" s="17"/>
      <c r="AJR61" s="17"/>
      <c r="AJS61" s="17"/>
      <c r="AJT61" s="17"/>
      <c r="AJU61" s="17"/>
      <c r="AJV61" s="17"/>
      <c r="AJW61" s="17"/>
      <c r="AJX61" s="17"/>
      <c r="AJY61" s="17"/>
      <c r="AJZ61" s="17"/>
      <c r="AKA61" s="17"/>
      <c r="AKB61" s="17"/>
      <c r="AKC61" s="17"/>
      <c r="AKD61" s="17"/>
      <c r="AKE61" s="17"/>
      <c r="AKF61" s="17"/>
      <c r="AKG61" s="17"/>
      <c r="AKH61" s="17"/>
      <c r="AKI61" s="17"/>
      <c r="AKJ61" s="17"/>
      <c r="AKK61" s="17"/>
      <c r="AKL61" s="17"/>
      <c r="AKM61" s="17"/>
      <c r="AKN61" s="17"/>
      <c r="AKO61" s="17"/>
      <c r="AKP61" s="17"/>
      <c r="AKQ61" s="17"/>
      <c r="AKR61" s="17"/>
      <c r="AKS61" s="17"/>
      <c r="AKT61" s="17"/>
      <c r="AKU61" s="17"/>
      <c r="AKV61" s="17"/>
      <c r="AKW61" s="17"/>
      <c r="AKX61" s="17"/>
      <c r="AKY61" s="17"/>
      <c r="AKZ61" s="17"/>
      <c r="ALA61" s="17"/>
      <c r="ALB61" s="17"/>
      <c r="ALC61" s="17"/>
      <c r="ALD61" s="17"/>
      <c r="ALE61" s="17"/>
      <c r="ALF61" s="17"/>
      <c r="ALG61" s="17"/>
      <c r="ALH61" s="17"/>
      <c r="ALI61" s="17"/>
      <c r="ALJ61" s="17"/>
      <c r="ALK61" s="17"/>
      <c r="ALL61" s="17"/>
      <c r="ALM61" s="17"/>
      <c r="ALN61" s="17"/>
      <c r="ALO61" s="17"/>
      <c r="ALP61" s="17"/>
      <c r="ALQ61" s="17"/>
      <c r="ALR61" s="17"/>
      <c r="ALS61" s="17"/>
      <c r="ALT61" s="17"/>
      <c r="ALU61" s="17"/>
      <c r="ALV61" s="17"/>
      <c r="ALW61" s="17"/>
      <c r="ALX61" s="17"/>
      <c r="ALY61" s="17"/>
      <c r="ALZ61" s="17"/>
      <c r="AMA61" s="17"/>
      <c r="AMB61" s="17"/>
      <c r="AMC61" s="17"/>
      <c r="AMD61" s="17"/>
      <c r="AME61" s="17"/>
      <c r="AMF61" s="17"/>
      <c r="AMG61" s="17"/>
      <c r="AMH61" s="17"/>
      <c r="AMI61" s="17"/>
      <c r="AMJ61" s="17"/>
      <c r="AMK61" s="17"/>
      <c r="AML61" s="17"/>
      <c r="AMM61" s="17"/>
      <c r="AMN61" s="17"/>
      <c r="AMO61" s="17"/>
      <c r="AMP61" s="17"/>
      <c r="AMQ61" s="17"/>
      <c r="AMR61" s="17"/>
      <c r="AMS61" s="17"/>
      <c r="AMT61" s="17"/>
      <c r="AMU61" s="17"/>
      <c r="AMV61" s="17"/>
      <c r="AMW61" s="17"/>
      <c r="AMX61" s="17"/>
      <c r="AMY61" s="17"/>
      <c r="AMZ61" s="17"/>
      <c r="ANA61" s="17"/>
      <c r="ANB61" s="17"/>
      <c r="ANC61" s="17"/>
      <c r="AND61" s="17"/>
      <c r="ANE61" s="17"/>
      <c r="ANF61" s="17"/>
      <c r="ANG61" s="17"/>
      <c r="ANH61" s="17"/>
      <c r="ANI61" s="17"/>
      <c r="ANJ61" s="17"/>
      <c r="ANK61" s="17"/>
      <c r="ANL61" s="17"/>
      <c r="ANM61" s="17"/>
      <c r="ANN61" s="17"/>
      <c r="ANO61" s="17"/>
      <c r="ANP61" s="17"/>
      <c r="ANQ61" s="17"/>
      <c r="ANR61" s="17"/>
      <c r="ANS61" s="17"/>
      <c r="ANT61" s="17"/>
      <c r="ANU61" s="17"/>
      <c r="ANV61" s="17"/>
      <c r="ANW61" s="17"/>
      <c r="ANX61" s="17"/>
      <c r="ANY61" s="17"/>
      <c r="ANZ61" s="17"/>
      <c r="AOA61" s="17"/>
      <c r="AOB61" s="17"/>
      <c r="AOC61" s="17"/>
      <c r="AOD61" s="17"/>
      <c r="AOE61" s="17"/>
      <c r="AOF61" s="17"/>
      <c r="AOG61" s="17"/>
      <c r="AOH61" s="17"/>
      <c r="AOI61" s="17"/>
      <c r="AOJ61" s="17"/>
      <c r="AOK61" s="17"/>
      <c r="AOL61" s="17"/>
      <c r="AOM61" s="17"/>
      <c r="AON61" s="17"/>
      <c r="AOO61" s="17"/>
      <c r="AOP61" s="17"/>
      <c r="AOQ61" s="17"/>
      <c r="AOR61" s="17"/>
      <c r="AOS61" s="17"/>
      <c r="AOT61" s="17"/>
      <c r="AOU61" s="17"/>
      <c r="AOV61" s="17"/>
      <c r="AOW61" s="17"/>
      <c r="AOX61" s="17"/>
      <c r="AOY61" s="17"/>
      <c r="AOZ61" s="17"/>
      <c r="APA61" s="17"/>
      <c r="APB61" s="17"/>
      <c r="APC61" s="17"/>
      <c r="APD61" s="17"/>
      <c r="APE61" s="17"/>
      <c r="APF61" s="17"/>
      <c r="APG61" s="17"/>
      <c r="APH61" s="17"/>
      <c r="API61" s="17"/>
      <c r="APJ61" s="17"/>
      <c r="APK61" s="17"/>
      <c r="APL61" s="17"/>
      <c r="APM61" s="17"/>
      <c r="APN61" s="17"/>
      <c r="APO61" s="17"/>
      <c r="APP61" s="17"/>
      <c r="APQ61" s="17"/>
      <c r="APR61" s="17"/>
      <c r="APS61" s="17"/>
      <c r="APT61" s="17"/>
      <c r="APU61" s="17"/>
      <c r="APV61" s="17"/>
      <c r="APW61" s="17"/>
      <c r="APX61" s="17"/>
      <c r="APY61" s="17"/>
      <c r="APZ61" s="17"/>
      <c r="AQA61" s="17"/>
      <c r="AQB61" s="17"/>
      <c r="AQC61" s="17"/>
      <c r="AQD61" s="17"/>
      <c r="AQE61" s="17"/>
      <c r="AQF61" s="17"/>
      <c r="AQG61" s="17"/>
      <c r="AQH61" s="17"/>
      <c r="AQI61" s="17"/>
      <c r="AQJ61" s="17"/>
      <c r="AQK61" s="17"/>
      <c r="AQL61" s="17"/>
      <c r="AQM61" s="17"/>
      <c r="AQN61" s="17"/>
      <c r="AQO61" s="17"/>
      <c r="AQP61" s="17"/>
      <c r="AQQ61" s="17"/>
      <c r="AQR61" s="17"/>
      <c r="AQS61" s="17"/>
      <c r="AQT61" s="17"/>
      <c r="AQU61" s="17"/>
      <c r="AQV61" s="17"/>
      <c r="AQW61" s="17"/>
      <c r="AQX61" s="17"/>
      <c r="AQY61" s="17"/>
      <c r="AQZ61" s="17"/>
      <c r="ARA61" s="17"/>
      <c r="ARB61" s="17"/>
      <c r="ARC61" s="17"/>
      <c r="ARD61" s="17"/>
      <c r="ARE61" s="17"/>
      <c r="ARF61" s="17"/>
      <c r="ARG61" s="17"/>
      <c r="ARH61" s="17"/>
      <c r="ARI61" s="17"/>
      <c r="ARJ61" s="17"/>
      <c r="ARK61" s="17"/>
      <c r="ARL61" s="17"/>
      <c r="ARM61" s="17"/>
      <c r="ARN61" s="17"/>
      <c r="ARO61" s="17"/>
      <c r="ARP61" s="17"/>
      <c r="ARQ61" s="17"/>
      <c r="ARR61" s="17"/>
      <c r="ARS61" s="17"/>
      <c r="ART61" s="17"/>
      <c r="ARU61" s="17"/>
      <c r="ARV61" s="17"/>
      <c r="ARW61" s="17"/>
      <c r="ARX61" s="17"/>
      <c r="ARY61" s="17"/>
      <c r="ARZ61" s="17"/>
      <c r="ASA61" s="17"/>
      <c r="ASB61" s="17"/>
      <c r="ASC61" s="17"/>
      <c r="ASD61" s="17"/>
      <c r="ASE61" s="17"/>
      <c r="ASF61" s="17"/>
      <c r="ASG61" s="17"/>
      <c r="ASH61" s="17"/>
      <c r="ASI61" s="17"/>
      <c r="ASJ61" s="17"/>
      <c r="ASK61" s="17"/>
      <c r="ASL61" s="17"/>
      <c r="ASM61" s="17"/>
      <c r="ASN61" s="17"/>
      <c r="ASO61" s="17"/>
      <c r="ASP61" s="17"/>
      <c r="ASQ61" s="17"/>
      <c r="ASR61" s="17"/>
      <c r="ASS61" s="17"/>
      <c r="AST61" s="17"/>
      <c r="ASU61" s="17"/>
      <c r="ASV61" s="17"/>
      <c r="ASW61" s="17"/>
      <c r="ASX61" s="17"/>
      <c r="ASY61" s="17"/>
      <c r="ASZ61" s="17"/>
      <c r="ATA61" s="17"/>
      <c r="ATB61" s="17"/>
      <c r="ATC61" s="17"/>
      <c r="ATD61" s="17"/>
      <c r="ATE61" s="17"/>
      <c r="ATF61" s="17"/>
      <c r="ATG61" s="17"/>
      <c r="ATH61" s="17"/>
      <c r="ATI61" s="17"/>
      <c r="ATJ61" s="17"/>
      <c r="ATK61" s="17"/>
      <c r="ATL61" s="17"/>
      <c r="ATM61" s="17"/>
      <c r="ATN61" s="17"/>
      <c r="ATO61" s="17"/>
      <c r="ATP61" s="17"/>
      <c r="ATQ61" s="17"/>
      <c r="ATR61" s="17"/>
      <c r="ATS61" s="17"/>
      <c r="ATT61" s="17"/>
      <c r="ATU61" s="17"/>
      <c r="ATV61" s="17"/>
      <c r="ATW61" s="17"/>
      <c r="ATX61" s="17"/>
      <c r="ATY61" s="17"/>
      <c r="ATZ61" s="17"/>
      <c r="AUA61" s="17"/>
      <c r="AUB61" s="17"/>
      <c r="AUC61" s="17"/>
      <c r="AUD61" s="17"/>
      <c r="AUE61" s="17"/>
      <c r="AUF61" s="17"/>
      <c r="AUG61" s="17"/>
      <c r="AUH61" s="17"/>
      <c r="AUI61" s="17"/>
      <c r="AUJ61" s="17"/>
      <c r="AUK61" s="17"/>
      <c r="AUL61" s="17"/>
      <c r="AUM61" s="17"/>
      <c r="AUN61" s="17"/>
      <c r="AUO61" s="17"/>
      <c r="AUP61" s="17"/>
      <c r="AUQ61" s="17"/>
      <c r="AUR61" s="17"/>
      <c r="AUS61" s="17"/>
      <c r="AUT61" s="17"/>
      <c r="AUU61" s="17"/>
      <c r="AUV61" s="17"/>
      <c r="AUW61" s="17"/>
      <c r="AUX61" s="17"/>
      <c r="AUY61" s="17"/>
      <c r="AUZ61" s="17"/>
      <c r="AVA61" s="17"/>
      <c r="AVB61" s="17"/>
      <c r="AVC61" s="17"/>
      <c r="AVD61" s="17"/>
      <c r="AVE61" s="17"/>
      <c r="AVF61" s="17"/>
      <c r="AVG61" s="17"/>
      <c r="AVH61" s="17"/>
      <c r="AVI61" s="17"/>
      <c r="AVJ61" s="17"/>
      <c r="AVK61" s="17"/>
      <c r="AVL61" s="17"/>
      <c r="AVM61" s="17"/>
      <c r="AVN61" s="17"/>
      <c r="AVO61" s="17"/>
      <c r="AVP61" s="17"/>
      <c r="AVQ61" s="17"/>
      <c r="AVR61" s="17"/>
      <c r="AVS61" s="17"/>
      <c r="AVT61" s="17"/>
      <c r="AVU61" s="17"/>
      <c r="AVV61" s="17"/>
      <c r="AVW61" s="17"/>
      <c r="AVX61" s="17"/>
      <c r="AVY61" s="17"/>
      <c r="AVZ61" s="17"/>
      <c r="AWA61" s="17"/>
      <c r="AWB61" s="17"/>
      <c r="AWC61" s="17"/>
      <c r="AWD61" s="17"/>
      <c r="AWE61" s="17"/>
      <c r="AWF61" s="17"/>
      <c r="AWG61" s="17"/>
      <c r="AWH61" s="17"/>
      <c r="AWI61" s="17"/>
      <c r="AWJ61" s="17"/>
      <c r="AWK61" s="17"/>
      <c r="AWL61" s="17"/>
      <c r="AWM61" s="17"/>
      <c r="AWN61" s="17"/>
      <c r="AWO61" s="17"/>
      <c r="AWP61" s="17"/>
      <c r="AWQ61" s="17"/>
      <c r="AWR61" s="17"/>
      <c r="AWS61" s="17"/>
      <c r="AWT61" s="17"/>
      <c r="AWU61" s="17"/>
      <c r="AWV61" s="17"/>
      <c r="AWW61" s="17"/>
      <c r="AWX61" s="17"/>
      <c r="AWY61" s="17"/>
      <c r="AWZ61" s="17"/>
      <c r="AXA61" s="17"/>
      <c r="AXB61" s="17"/>
      <c r="AXC61" s="17"/>
      <c r="AXD61" s="17"/>
      <c r="AXE61" s="17"/>
      <c r="AXF61" s="17"/>
      <c r="AXG61" s="17"/>
      <c r="AXH61" s="17"/>
      <c r="AXI61" s="17"/>
      <c r="AXJ61" s="17"/>
      <c r="AXK61" s="17"/>
      <c r="AXL61" s="17"/>
      <c r="AXM61" s="17"/>
      <c r="AXN61" s="17"/>
      <c r="AXO61" s="17"/>
      <c r="AXP61" s="17"/>
      <c r="AXQ61" s="17"/>
      <c r="AXR61" s="17"/>
      <c r="AXS61" s="17"/>
      <c r="AXT61" s="17"/>
      <c r="AXU61" s="17"/>
      <c r="AXV61" s="17"/>
      <c r="AXW61" s="17"/>
      <c r="AXX61" s="17"/>
      <c r="AXY61" s="17"/>
      <c r="AXZ61" s="17"/>
      <c r="AYA61" s="17"/>
      <c r="AYB61" s="17"/>
      <c r="AYC61" s="17"/>
      <c r="AYD61" s="17"/>
      <c r="AYE61" s="17"/>
      <c r="AYF61" s="17"/>
      <c r="AYG61" s="17"/>
      <c r="AYH61" s="17"/>
      <c r="AYI61" s="17"/>
      <c r="AYJ61" s="17"/>
      <c r="AYK61" s="17"/>
      <c r="AYL61" s="17"/>
      <c r="AYM61" s="17"/>
      <c r="AYN61" s="17"/>
      <c r="AYO61" s="17"/>
      <c r="AYP61" s="17"/>
      <c r="AYQ61" s="17"/>
      <c r="AYR61" s="17"/>
      <c r="AYS61" s="17"/>
      <c r="AYT61" s="17"/>
      <c r="AYU61" s="17"/>
      <c r="AYV61" s="17"/>
      <c r="AYW61" s="17"/>
      <c r="AYX61" s="17"/>
      <c r="AYY61" s="17"/>
      <c r="AYZ61" s="17"/>
      <c r="AZA61" s="17"/>
      <c r="AZB61" s="17"/>
      <c r="AZC61" s="17"/>
      <c r="AZD61" s="17"/>
      <c r="AZE61" s="17"/>
      <c r="AZF61" s="17"/>
      <c r="AZG61" s="17"/>
      <c r="AZH61" s="17"/>
      <c r="AZI61" s="17"/>
      <c r="AZJ61" s="17"/>
      <c r="AZK61" s="17"/>
      <c r="AZL61" s="17"/>
      <c r="AZM61" s="17"/>
      <c r="AZN61" s="17"/>
      <c r="AZO61" s="17"/>
      <c r="AZP61" s="17"/>
      <c r="AZQ61" s="17"/>
      <c r="AZR61" s="17"/>
      <c r="AZS61" s="17"/>
      <c r="AZT61" s="17"/>
      <c r="AZU61" s="17"/>
      <c r="AZV61" s="17"/>
      <c r="AZW61" s="17"/>
      <c r="AZX61" s="17"/>
      <c r="AZY61" s="17"/>
      <c r="AZZ61" s="17"/>
      <c r="BAA61" s="17"/>
      <c r="BAB61" s="17"/>
      <c r="BAC61" s="17"/>
      <c r="BAD61" s="17"/>
      <c r="BAE61" s="17"/>
      <c r="BAF61" s="17"/>
      <c r="BAG61" s="17"/>
      <c r="BAH61" s="17"/>
      <c r="BAI61" s="17"/>
      <c r="BAJ61" s="17"/>
      <c r="BAK61" s="17"/>
      <c r="BAL61" s="17"/>
      <c r="BAM61" s="17"/>
      <c r="BAN61" s="17"/>
      <c r="BAO61" s="17"/>
      <c r="BAP61" s="17"/>
      <c r="BAQ61" s="17"/>
      <c r="BAR61" s="17"/>
      <c r="BAS61" s="17"/>
      <c r="BAT61" s="17"/>
      <c r="BAU61" s="17"/>
      <c r="BAV61" s="17"/>
      <c r="BAW61" s="17"/>
      <c r="BAX61" s="17"/>
      <c r="BAY61" s="17"/>
      <c r="BAZ61" s="17"/>
      <c r="BBA61" s="17"/>
      <c r="BBB61" s="17"/>
      <c r="BBC61" s="17"/>
      <c r="BBD61" s="17"/>
      <c r="BBE61" s="17"/>
      <c r="BBF61" s="17"/>
      <c r="BBG61" s="17"/>
      <c r="BBH61" s="17"/>
      <c r="BBI61" s="17"/>
      <c r="BBJ61" s="17"/>
      <c r="BBK61" s="17"/>
      <c r="BBL61" s="17"/>
      <c r="BBM61" s="17"/>
      <c r="BBN61" s="17"/>
      <c r="BBO61" s="17"/>
      <c r="BBP61" s="17"/>
      <c r="BBQ61" s="17"/>
      <c r="BBR61" s="17"/>
      <c r="BBS61" s="17"/>
      <c r="BBT61" s="17"/>
      <c r="BBU61" s="17"/>
      <c r="BBV61" s="17"/>
      <c r="BBW61" s="17"/>
      <c r="BBX61" s="17"/>
      <c r="BBY61" s="17"/>
      <c r="BBZ61" s="17"/>
      <c r="BCA61" s="17"/>
      <c r="BCB61" s="17"/>
      <c r="BCC61" s="17"/>
      <c r="BCD61" s="17"/>
      <c r="BCE61" s="17"/>
      <c r="BCF61" s="17"/>
      <c r="BCG61" s="17"/>
      <c r="BCH61" s="17"/>
      <c r="BCI61" s="17"/>
      <c r="BCJ61" s="17"/>
      <c r="BCK61" s="17"/>
      <c r="BCL61" s="17"/>
      <c r="BCM61" s="17"/>
      <c r="BCN61" s="17"/>
      <c r="BCO61" s="17"/>
      <c r="BCP61" s="17"/>
      <c r="BCQ61" s="17"/>
      <c r="BCR61" s="17"/>
      <c r="BCS61" s="17"/>
      <c r="BCT61" s="17"/>
      <c r="BCU61" s="17"/>
      <c r="BCV61" s="17"/>
      <c r="BCW61" s="17"/>
      <c r="BCX61" s="17"/>
      <c r="BCY61" s="17"/>
      <c r="BCZ61" s="17"/>
      <c r="BDA61" s="17"/>
      <c r="BDB61" s="17"/>
      <c r="BDC61" s="17"/>
      <c r="BDD61" s="17"/>
      <c r="BDE61" s="17"/>
      <c r="BDF61" s="17"/>
      <c r="BDG61" s="17"/>
      <c r="BDH61" s="17"/>
      <c r="BDI61" s="17"/>
      <c r="BDJ61" s="17"/>
      <c r="BDK61" s="17"/>
      <c r="BDL61" s="17"/>
      <c r="BDM61" s="17"/>
      <c r="BDN61" s="17"/>
      <c r="BDO61" s="17"/>
      <c r="BDP61" s="17"/>
      <c r="BDQ61" s="17"/>
      <c r="BDR61" s="17"/>
      <c r="BDS61" s="17"/>
      <c r="BDT61" s="17"/>
      <c r="BDU61" s="17"/>
      <c r="BDV61" s="17"/>
      <c r="BDW61" s="17"/>
      <c r="BDX61" s="17"/>
      <c r="BDY61" s="17"/>
      <c r="BDZ61" s="17"/>
      <c r="BEA61" s="17"/>
      <c r="BEB61" s="17"/>
      <c r="BEC61" s="17"/>
      <c r="BED61" s="17"/>
      <c r="BEE61" s="17"/>
      <c r="BEF61" s="17"/>
      <c r="BEG61" s="17"/>
      <c r="BEH61" s="17"/>
      <c r="BEI61" s="17"/>
      <c r="BEJ61" s="17"/>
      <c r="BEK61" s="17"/>
      <c r="BEL61" s="17"/>
      <c r="BEM61" s="17"/>
      <c r="BEN61" s="17"/>
      <c r="BEO61" s="17"/>
      <c r="BEP61" s="17"/>
      <c r="BEQ61" s="17"/>
      <c r="BER61" s="17"/>
      <c r="BES61" s="17"/>
      <c r="BET61" s="17"/>
      <c r="BEU61" s="17"/>
      <c r="BEV61" s="17"/>
      <c r="BEW61" s="17"/>
      <c r="BEX61" s="17"/>
      <c r="BEY61" s="17"/>
      <c r="BEZ61" s="17"/>
      <c r="BFA61" s="17"/>
      <c r="BFB61" s="17"/>
      <c r="BFC61" s="17"/>
      <c r="BFD61" s="17"/>
      <c r="BFE61" s="17"/>
      <c r="BFF61" s="17"/>
      <c r="BFG61" s="17"/>
      <c r="BFH61" s="17"/>
      <c r="BFI61" s="17"/>
      <c r="BFJ61" s="17"/>
      <c r="BFK61" s="17"/>
      <c r="BFL61" s="17"/>
      <c r="BFM61" s="17"/>
      <c r="BFN61" s="17"/>
      <c r="BFO61" s="17"/>
      <c r="BFP61" s="17"/>
      <c r="BFQ61" s="17"/>
      <c r="BFR61" s="17"/>
      <c r="BFS61" s="17"/>
      <c r="BFT61" s="17"/>
      <c r="BFU61" s="17"/>
      <c r="BFV61" s="17"/>
      <c r="BFW61" s="17"/>
      <c r="BFX61" s="17"/>
      <c r="BFY61" s="17"/>
      <c r="BFZ61" s="17"/>
      <c r="BGA61" s="17"/>
      <c r="BGB61" s="17"/>
      <c r="BGC61" s="17"/>
      <c r="BGD61" s="17"/>
      <c r="BGE61" s="17"/>
      <c r="BGF61" s="17"/>
      <c r="BGG61" s="17"/>
      <c r="BGH61" s="17"/>
      <c r="BGI61" s="17"/>
      <c r="BGJ61" s="17"/>
      <c r="BGK61" s="17"/>
      <c r="BGL61" s="17"/>
      <c r="BGM61" s="17"/>
      <c r="BGN61" s="17"/>
      <c r="BGO61" s="17"/>
      <c r="BGP61" s="17"/>
      <c r="BGQ61" s="17"/>
      <c r="BGR61" s="17"/>
      <c r="BGS61" s="17"/>
      <c r="BGT61" s="17"/>
      <c r="BGU61" s="17"/>
      <c r="BGV61" s="17"/>
      <c r="BGW61" s="17"/>
      <c r="BGX61" s="17"/>
      <c r="BGY61" s="17"/>
      <c r="BGZ61" s="17"/>
      <c r="BHA61" s="17"/>
      <c r="BHB61" s="17"/>
      <c r="BHC61" s="17"/>
      <c r="BHD61" s="17"/>
      <c r="BHE61" s="17"/>
      <c r="BHF61" s="17"/>
      <c r="BHG61" s="17"/>
      <c r="BHH61" s="17"/>
      <c r="BHI61" s="17"/>
      <c r="BHJ61" s="17"/>
      <c r="BHK61" s="17"/>
      <c r="BHL61" s="17"/>
      <c r="BHM61" s="17"/>
      <c r="BHN61" s="17"/>
      <c r="BHO61" s="17"/>
      <c r="BHP61" s="17"/>
      <c r="BHQ61" s="17"/>
      <c r="BHR61" s="17"/>
      <c r="BHS61" s="17"/>
      <c r="BHT61" s="17"/>
      <c r="BHU61" s="17"/>
      <c r="BHV61" s="17"/>
      <c r="BHW61" s="17"/>
      <c r="BHX61" s="17"/>
      <c r="BHY61" s="17"/>
      <c r="BHZ61" s="17"/>
      <c r="BIA61" s="17"/>
      <c r="BIB61" s="17"/>
      <c r="BIC61" s="17"/>
      <c r="BID61" s="17"/>
      <c r="BIE61" s="17"/>
      <c r="BIF61" s="17"/>
      <c r="BIG61" s="17"/>
      <c r="BIH61" s="17"/>
      <c r="BII61" s="17"/>
      <c r="BIJ61" s="17"/>
      <c r="BIK61" s="17"/>
      <c r="BIL61" s="17"/>
      <c r="BIM61" s="17"/>
      <c r="BIN61" s="17"/>
      <c r="BIO61" s="17"/>
      <c r="BIP61" s="17"/>
      <c r="BIQ61" s="17"/>
      <c r="BIR61" s="17"/>
      <c r="BIS61" s="17"/>
      <c r="BIT61" s="17"/>
      <c r="BIU61" s="17"/>
      <c r="BIV61" s="17"/>
      <c r="BIW61" s="17"/>
      <c r="BIX61" s="17"/>
      <c r="BIY61" s="17"/>
      <c r="BIZ61" s="17"/>
      <c r="BJA61" s="17"/>
      <c r="BJB61" s="17"/>
      <c r="BJC61" s="17"/>
      <c r="BJD61" s="17"/>
      <c r="BJE61" s="17"/>
      <c r="BJF61" s="17"/>
      <c r="BJG61" s="17"/>
      <c r="BJH61" s="17"/>
      <c r="BJI61" s="17"/>
      <c r="BJJ61" s="17"/>
      <c r="BJK61" s="17"/>
      <c r="BJL61" s="17"/>
      <c r="BJM61" s="17"/>
      <c r="BJN61" s="17"/>
      <c r="BJO61" s="17"/>
      <c r="BJP61" s="17"/>
      <c r="BJQ61" s="17"/>
      <c r="BJR61" s="17"/>
      <c r="BJS61" s="17"/>
      <c r="BJT61" s="17"/>
      <c r="BJU61" s="17"/>
      <c r="BJV61" s="17"/>
      <c r="BJW61" s="17"/>
      <c r="BJX61" s="17"/>
      <c r="BJY61" s="17"/>
      <c r="BJZ61" s="17"/>
      <c r="BKA61" s="17"/>
      <c r="BKB61" s="17"/>
      <c r="BKC61" s="17"/>
      <c r="BKD61" s="17"/>
      <c r="BKE61" s="17"/>
      <c r="BKF61" s="17"/>
      <c r="BKG61" s="17"/>
      <c r="BKH61" s="17"/>
      <c r="BKI61" s="17"/>
      <c r="BKJ61" s="17"/>
      <c r="BKK61" s="17"/>
      <c r="BKL61" s="17"/>
      <c r="BKM61" s="17"/>
      <c r="BKN61" s="17"/>
      <c r="BKO61" s="17"/>
      <c r="BKP61" s="17"/>
      <c r="BKQ61" s="17"/>
      <c r="BKR61" s="17"/>
      <c r="BKS61" s="17"/>
      <c r="BKT61" s="17"/>
      <c r="BKU61" s="17"/>
      <c r="BKV61" s="17"/>
      <c r="BKW61" s="17"/>
      <c r="BKX61" s="17"/>
      <c r="BKY61" s="17"/>
      <c r="BKZ61" s="17"/>
      <c r="BLA61" s="17"/>
      <c r="BLB61" s="17"/>
      <c r="BLC61" s="17"/>
      <c r="BLD61" s="17"/>
      <c r="BLE61" s="17"/>
      <c r="BLF61" s="17"/>
      <c r="BLG61" s="17"/>
      <c r="BLH61" s="17"/>
      <c r="BLI61" s="17"/>
      <c r="BLJ61" s="17"/>
      <c r="BLK61" s="17"/>
      <c r="BLL61" s="17"/>
      <c r="BLM61" s="17"/>
      <c r="BLN61" s="17"/>
      <c r="BLO61" s="17"/>
      <c r="BLP61" s="17"/>
      <c r="BLQ61" s="17"/>
      <c r="BLR61" s="17"/>
      <c r="BLS61" s="17"/>
      <c r="BLT61" s="17"/>
      <c r="BLU61" s="17"/>
      <c r="BLV61" s="17"/>
      <c r="BLW61" s="17"/>
      <c r="BLX61" s="17"/>
      <c r="BLY61" s="17"/>
      <c r="BLZ61" s="17"/>
      <c r="BMA61" s="17"/>
      <c r="BMB61" s="17"/>
      <c r="BMC61" s="17"/>
      <c r="BMD61" s="17"/>
      <c r="BME61" s="17"/>
      <c r="BMF61" s="17"/>
      <c r="BMG61" s="17"/>
      <c r="BMH61" s="17"/>
      <c r="BMI61" s="17"/>
      <c r="BMJ61" s="17"/>
      <c r="BMK61" s="17"/>
      <c r="BML61" s="17"/>
      <c r="BMM61" s="17"/>
      <c r="BMN61" s="17"/>
      <c r="BMO61" s="17"/>
      <c r="BMP61" s="17"/>
      <c r="BMQ61" s="17"/>
      <c r="BMR61" s="17"/>
      <c r="BMS61" s="17"/>
      <c r="BMT61" s="17"/>
      <c r="BMU61" s="17"/>
      <c r="BMV61" s="17"/>
      <c r="BMW61" s="17"/>
      <c r="BMX61" s="17"/>
      <c r="BMY61" s="17"/>
      <c r="BMZ61" s="17"/>
      <c r="BNA61" s="17"/>
      <c r="BNB61" s="17"/>
      <c r="BNC61" s="17"/>
      <c r="BND61" s="17"/>
      <c r="BNE61" s="17"/>
      <c r="BNF61" s="17"/>
      <c r="BNG61" s="17"/>
      <c r="BNH61" s="17"/>
      <c r="BNI61" s="17"/>
      <c r="BNJ61" s="17"/>
      <c r="BNK61" s="17"/>
      <c r="BNL61" s="17"/>
      <c r="BNM61" s="17"/>
      <c r="BNN61" s="17"/>
      <c r="BNO61" s="17"/>
      <c r="BNP61" s="17"/>
      <c r="BNQ61" s="17"/>
      <c r="BNR61" s="17"/>
      <c r="BNS61" s="17"/>
      <c r="BNT61" s="17"/>
      <c r="BNU61" s="17"/>
      <c r="BNV61" s="17"/>
      <c r="BNW61" s="17"/>
      <c r="BNX61" s="17"/>
      <c r="BNY61" s="17"/>
      <c r="BNZ61" s="17"/>
      <c r="BOA61" s="17"/>
      <c r="BOB61" s="17"/>
      <c r="BOC61" s="17"/>
      <c r="BOD61" s="17"/>
      <c r="BOE61" s="17"/>
      <c r="BOF61" s="17"/>
      <c r="BOG61" s="17"/>
      <c r="BOH61" s="17"/>
      <c r="BOI61" s="17"/>
      <c r="BOJ61" s="17"/>
      <c r="BOK61" s="17"/>
      <c r="BOL61" s="17"/>
      <c r="BOM61" s="17"/>
      <c r="BON61" s="17"/>
      <c r="BOO61" s="17"/>
      <c r="BOP61" s="17"/>
      <c r="BOQ61" s="17"/>
      <c r="BOR61" s="17"/>
      <c r="BOS61" s="17"/>
      <c r="BOT61" s="17"/>
      <c r="BOU61" s="17"/>
      <c r="BOV61" s="17"/>
      <c r="BOW61" s="17"/>
      <c r="BOX61" s="17"/>
      <c r="BOY61" s="17"/>
      <c r="BOZ61" s="17"/>
      <c r="BPA61" s="17"/>
      <c r="BPB61" s="17"/>
      <c r="BPC61" s="17"/>
      <c r="BPD61" s="17"/>
      <c r="BPE61" s="17"/>
      <c r="BPF61" s="17"/>
      <c r="BPG61" s="17"/>
      <c r="BPH61" s="17"/>
      <c r="BPI61" s="17"/>
      <c r="BPJ61" s="17"/>
      <c r="BPK61" s="17"/>
      <c r="BPL61" s="17"/>
      <c r="BPM61" s="17"/>
      <c r="BPN61" s="17"/>
      <c r="BPO61" s="17"/>
      <c r="BPP61" s="17"/>
      <c r="BPQ61" s="17"/>
      <c r="BPR61" s="17"/>
      <c r="BPS61" s="17"/>
      <c r="BPT61" s="17"/>
      <c r="BPU61" s="17"/>
      <c r="BPV61" s="17"/>
      <c r="BPW61" s="17"/>
      <c r="BPX61" s="17"/>
      <c r="BPY61" s="17"/>
      <c r="BPZ61" s="17"/>
      <c r="BQA61" s="17"/>
      <c r="BQB61" s="17"/>
      <c r="BQC61" s="17"/>
      <c r="BQD61" s="17"/>
      <c r="BQE61" s="17"/>
      <c r="BQF61" s="17"/>
      <c r="BQG61" s="17"/>
      <c r="BQH61" s="17"/>
      <c r="BQI61" s="17"/>
      <c r="BQJ61" s="17"/>
      <c r="BQK61" s="17"/>
      <c r="BQL61" s="17"/>
      <c r="BQM61" s="17"/>
      <c r="BQN61" s="17"/>
      <c r="BQO61" s="17"/>
      <c r="BQP61" s="17"/>
      <c r="BQQ61" s="17"/>
      <c r="BQR61" s="17"/>
      <c r="BQS61" s="17"/>
      <c r="BQT61" s="17"/>
      <c r="BQU61" s="17"/>
      <c r="BQV61" s="17"/>
      <c r="BQW61" s="17"/>
      <c r="BQX61" s="17"/>
      <c r="BQY61" s="17"/>
      <c r="BQZ61" s="17"/>
      <c r="BRA61" s="17"/>
      <c r="BRB61" s="17"/>
      <c r="BRC61" s="17"/>
      <c r="BRD61" s="17"/>
      <c r="BRE61" s="17"/>
      <c r="BRF61" s="17"/>
      <c r="BRG61" s="17"/>
      <c r="BRH61" s="17"/>
      <c r="BRI61" s="17"/>
      <c r="BRJ61" s="17"/>
      <c r="BRK61" s="17"/>
      <c r="BRL61" s="17"/>
      <c r="BRM61" s="17"/>
      <c r="BRN61" s="17"/>
      <c r="BRO61" s="17"/>
      <c r="BRP61" s="17"/>
      <c r="BRQ61" s="17"/>
      <c r="BRR61" s="17"/>
      <c r="BRS61" s="17"/>
      <c r="BRT61" s="17"/>
      <c r="BRU61" s="17"/>
      <c r="BRV61" s="17"/>
      <c r="BRW61" s="17"/>
      <c r="BRX61" s="17"/>
      <c r="BRY61" s="17"/>
      <c r="BRZ61" s="17"/>
      <c r="BSA61" s="17"/>
      <c r="BSB61" s="17"/>
      <c r="BSC61" s="17"/>
      <c r="BSD61" s="17"/>
      <c r="BSE61" s="17"/>
      <c r="BSF61" s="17"/>
      <c r="BSG61" s="17"/>
      <c r="BSH61" s="17"/>
      <c r="BSI61" s="17"/>
      <c r="BSJ61" s="17"/>
      <c r="BSK61" s="17"/>
      <c r="BSL61" s="17"/>
      <c r="BSM61" s="17"/>
      <c r="BSN61" s="17"/>
      <c r="BSO61" s="17"/>
      <c r="BSP61" s="17"/>
      <c r="BSQ61" s="17"/>
      <c r="BSR61" s="17"/>
      <c r="BSS61" s="17"/>
      <c r="BST61" s="17"/>
      <c r="BSU61" s="17"/>
      <c r="BSV61" s="17"/>
      <c r="BSW61" s="17"/>
      <c r="BSX61" s="17"/>
      <c r="BSY61" s="17"/>
      <c r="BSZ61" s="17"/>
      <c r="BTA61" s="17"/>
      <c r="BTB61" s="17"/>
      <c r="BTC61" s="17"/>
      <c r="BTD61" s="17"/>
      <c r="BTE61" s="17"/>
      <c r="BTF61" s="17"/>
      <c r="BTG61" s="17"/>
      <c r="BTH61" s="17"/>
      <c r="BTI61" s="17"/>
      <c r="BTJ61" s="17"/>
      <c r="BTK61" s="17"/>
      <c r="BTL61" s="17"/>
      <c r="BTM61" s="17"/>
      <c r="BTN61" s="17"/>
      <c r="BTO61" s="17"/>
      <c r="BTP61" s="17"/>
      <c r="BTQ61" s="17"/>
      <c r="BTR61" s="17"/>
      <c r="BTS61" s="17"/>
      <c r="BTT61" s="17"/>
      <c r="BTU61" s="17"/>
      <c r="BTV61" s="17"/>
      <c r="BTW61" s="17"/>
      <c r="BTX61" s="17"/>
      <c r="BTY61" s="17"/>
      <c r="BTZ61" s="17"/>
      <c r="BUA61" s="17"/>
      <c r="BUB61" s="17"/>
      <c r="BUC61" s="17"/>
      <c r="BUD61" s="17"/>
      <c r="BUE61" s="17"/>
      <c r="BUF61" s="17"/>
      <c r="BUG61" s="17"/>
      <c r="BUH61" s="17"/>
      <c r="BUI61" s="17"/>
      <c r="BUJ61" s="17"/>
      <c r="BUK61" s="17"/>
      <c r="BUL61" s="17"/>
      <c r="BUM61" s="17"/>
      <c r="BUN61" s="17"/>
      <c r="BUO61" s="17"/>
      <c r="BUP61" s="17"/>
      <c r="BUQ61" s="17"/>
      <c r="BUR61" s="17"/>
      <c r="BUS61" s="17"/>
      <c r="BUT61" s="17"/>
      <c r="BUU61" s="17"/>
      <c r="BUV61" s="17"/>
      <c r="BUW61" s="17"/>
      <c r="BUX61" s="17"/>
      <c r="BUY61" s="17"/>
      <c r="BUZ61" s="17"/>
      <c r="BVA61" s="17"/>
      <c r="BVB61" s="17"/>
      <c r="BVC61" s="17"/>
      <c r="BVD61" s="17"/>
      <c r="BVE61" s="17"/>
      <c r="BVF61" s="17"/>
      <c r="BVG61" s="17"/>
      <c r="BVH61" s="17"/>
      <c r="BVI61" s="17"/>
      <c r="BVJ61" s="17"/>
      <c r="BVK61" s="17"/>
      <c r="BVL61" s="17"/>
      <c r="BVM61" s="17"/>
      <c r="BVN61" s="17"/>
      <c r="BVO61" s="17"/>
      <c r="BVP61" s="17"/>
      <c r="BVQ61" s="17"/>
      <c r="BVR61" s="17"/>
      <c r="BVS61" s="17"/>
      <c r="BVT61" s="17"/>
      <c r="BVU61" s="17"/>
      <c r="BVV61" s="17"/>
      <c r="BVW61" s="17"/>
      <c r="BVX61" s="17"/>
      <c r="BVY61" s="17"/>
      <c r="BVZ61" s="17"/>
      <c r="BWA61" s="17"/>
      <c r="BWB61" s="17"/>
      <c r="BWC61" s="17"/>
      <c r="BWD61" s="17"/>
      <c r="BWE61" s="17"/>
      <c r="BWF61" s="17"/>
      <c r="BWG61" s="17"/>
      <c r="BWH61" s="17"/>
      <c r="BWI61" s="17"/>
      <c r="BWJ61" s="17"/>
      <c r="BWK61" s="17"/>
      <c r="BWL61" s="17"/>
      <c r="BWM61" s="17"/>
      <c r="BWN61" s="17"/>
      <c r="BWO61" s="17"/>
      <c r="BWP61" s="17"/>
      <c r="BWQ61" s="17"/>
      <c r="BWR61" s="17"/>
      <c r="BWS61" s="17"/>
      <c r="BWT61" s="17"/>
      <c r="BWU61" s="17"/>
      <c r="BWV61" s="17"/>
      <c r="BWW61" s="17"/>
      <c r="BWX61" s="17"/>
      <c r="BWY61" s="17"/>
      <c r="BWZ61" s="17"/>
      <c r="BXA61" s="17"/>
      <c r="BXB61" s="17"/>
      <c r="BXC61" s="17"/>
      <c r="BXD61" s="17"/>
      <c r="BXE61" s="17"/>
      <c r="BXF61" s="17"/>
      <c r="BXG61" s="17"/>
      <c r="BXH61" s="17"/>
      <c r="BXI61" s="17"/>
      <c r="BXJ61" s="17"/>
      <c r="BXK61" s="17"/>
      <c r="BXL61" s="17"/>
      <c r="BXM61" s="17"/>
      <c r="BXN61" s="17"/>
      <c r="BXO61" s="17"/>
      <c r="BXP61" s="17"/>
      <c r="BXQ61" s="17"/>
      <c r="BXR61" s="17"/>
      <c r="BXS61" s="17"/>
      <c r="BXT61" s="17"/>
      <c r="BXU61" s="17"/>
      <c r="BXV61" s="17"/>
      <c r="BXW61" s="17"/>
      <c r="BXX61" s="17"/>
      <c r="BXY61" s="17"/>
      <c r="BXZ61" s="17"/>
      <c r="BYA61" s="17"/>
      <c r="BYB61" s="17"/>
      <c r="BYC61" s="17"/>
      <c r="BYD61" s="17"/>
      <c r="BYE61" s="17"/>
      <c r="BYF61" s="17"/>
      <c r="BYG61" s="17"/>
      <c r="BYH61" s="17"/>
      <c r="BYI61" s="17"/>
      <c r="BYJ61" s="17"/>
      <c r="BYK61" s="17"/>
      <c r="BYL61" s="17"/>
      <c r="BYM61" s="17"/>
      <c r="BYN61" s="17"/>
      <c r="BYO61" s="17"/>
      <c r="BYP61" s="17"/>
      <c r="BYQ61" s="17"/>
      <c r="BYR61" s="17"/>
      <c r="BYS61" s="17"/>
      <c r="BYT61" s="17"/>
      <c r="BYU61" s="17"/>
      <c r="BYV61" s="17"/>
      <c r="BYW61" s="17"/>
      <c r="BYX61" s="17"/>
      <c r="BYY61" s="17"/>
      <c r="BYZ61" s="17"/>
      <c r="BZA61" s="17"/>
      <c r="BZB61" s="17"/>
      <c r="BZC61" s="17"/>
      <c r="BZD61" s="17"/>
      <c r="BZE61" s="17"/>
      <c r="BZF61" s="17"/>
      <c r="BZG61" s="17"/>
      <c r="BZH61" s="17"/>
      <c r="BZI61" s="17"/>
      <c r="BZJ61" s="17"/>
      <c r="BZK61" s="17"/>
      <c r="BZL61" s="17"/>
      <c r="BZM61" s="17"/>
      <c r="BZN61" s="17"/>
      <c r="BZO61" s="17"/>
      <c r="BZP61" s="17"/>
      <c r="BZQ61" s="17"/>
      <c r="BZR61" s="17"/>
      <c r="BZS61" s="17"/>
      <c r="BZT61" s="17"/>
      <c r="BZU61" s="17"/>
      <c r="BZV61" s="17"/>
      <c r="BZW61" s="17"/>
      <c r="BZX61" s="17"/>
      <c r="BZY61" s="17"/>
      <c r="BZZ61" s="17"/>
      <c r="CAA61" s="17"/>
      <c r="CAB61" s="17"/>
      <c r="CAC61" s="17"/>
      <c r="CAD61" s="17"/>
      <c r="CAE61" s="17"/>
      <c r="CAF61" s="17"/>
      <c r="CAG61" s="17"/>
      <c r="CAH61" s="17"/>
      <c r="CAI61" s="17"/>
      <c r="CAJ61" s="17"/>
      <c r="CAK61" s="17"/>
      <c r="CAL61" s="17"/>
      <c r="CAM61" s="17"/>
      <c r="CAN61" s="17"/>
      <c r="CAO61" s="17"/>
      <c r="CAP61" s="17"/>
      <c r="CAQ61" s="17"/>
      <c r="CAR61" s="17"/>
      <c r="CAS61" s="17"/>
      <c r="CAT61" s="17"/>
      <c r="CAU61" s="17"/>
      <c r="CAV61" s="17"/>
      <c r="CAW61" s="17"/>
      <c r="CAX61" s="17"/>
      <c r="CAY61" s="17"/>
      <c r="CAZ61" s="17"/>
      <c r="CBA61" s="17"/>
      <c r="CBB61" s="17"/>
      <c r="CBC61" s="17"/>
      <c r="CBD61" s="17"/>
      <c r="CBE61" s="17"/>
      <c r="CBF61" s="17"/>
      <c r="CBG61" s="17"/>
      <c r="CBH61" s="17"/>
      <c r="CBI61" s="17"/>
      <c r="CBJ61" s="17"/>
      <c r="CBK61" s="17"/>
      <c r="CBL61" s="17"/>
      <c r="CBM61" s="17"/>
      <c r="CBN61" s="17"/>
      <c r="CBO61" s="17"/>
      <c r="CBP61" s="17"/>
      <c r="CBQ61" s="17"/>
      <c r="CBR61" s="17"/>
      <c r="CBS61" s="17"/>
      <c r="CBT61" s="17"/>
      <c r="CBU61" s="17"/>
      <c r="CBV61" s="17"/>
      <c r="CBW61" s="17"/>
      <c r="CBX61" s="17"/>
      <c r="CBY61" s="17"/>
      <c r="CBZ61" s="17"/>
      <c r="CCA61" s="17"/>
      <c r="CCB61" s="17"/>
      <c r="CCC61" s="17"/>
      <c r="CCD61" s="17"/>
      <c r="CCE61" s="17"/>
      <c r="CCF61" s="17"/>
      <c r="CCG61" s="17"/>
      <c r="CCH61" s="17"/>
      <c r="CCI61" s="17"/>
      <c r="CCJ61" s="17"/>
      <c r="CCK61" s="17"/>
      <c r="CCL61" s="17"/>
      <c r="CCM61" s="17"/>
      <c r="CCN61" s="17"/>
      <c r="CCO61" s="17"/>
      <c r="CCP61" s="17"/>
      <c r="CCQ61" s="17"/>
      <c r="CCR61" s="17"/>
      <c r="CCS61" s="17"/>
      <c r="CCT61" s="17"/>
      <c r="CCU61" s="17"/>
      <c r="CCV61" s="17"/>
      <c r="CCW61" s="17"/>
      <c r="CCX61" s="17"/>
      <c r="CCY61" s="17"/>
      <c r="CCZ61" s="17"/>
      <c r="CDA61" s="17"/>
      <c r="CDB61" s="17"/>
      <c r="CDC61" s="17"/>
      <c r="CDD61" s="17"/>
      <c r="CDE61" s="17"/>
      <c r="CDF61" s="17"/>
      <c r="CDG61" s="17"/>
      <c r="CDH61" s="17"/>
      <c r="CDI61" s="17"/>
      <c r="CDJ61" s="17"/>
      <c r="CDK61" s="17"/>
      <c r="CDL61" s="17"/>
      <c r="CDM61" s="17"/>
      <c r="CDN61" s="17"/>
      <c r="CDO61" s="17"/>
      <c r="CDP61" s="17"/>
      <c r="CDQ61" s="17"/>
      <c r="CDR61" s="17"/>
      <c r="CDS61" s="17"/>
      <c r="CDT61" s="17"/>
      <c r="CDU61" s="17"/>
    </row>
    <row r="62">
      <c r="A62" s="14" t="s">
        <v>2744</v>
      </c>
      <c r="B62" s="14" t="s">
        <v>3239</v>
      </c>
      <c r="C62" s="14" t="s">
        <v>2614</v>
      </c>
      <c r="D62" s="14" t="s">
        <v>2615</v>
      </c>
      <c r="E62" s="14" t="s">
        <v>3240</v>
      </c>
      <c r="F62" s="14" t="s">
        <v>2835</v>
      </c>
      <c r="I62" s="14" t="s">
        <v>3241</v>
      </c>
      <c r="J62" s="14" t="s">
        <v>2618</v>
      </c>
      <c r="K62" s="14" t="s">
        <v>2619</v>
      </c>
      <c r="L62" s="14" t="s">
        <v>2658</v>
      </c>
      <c r="M62" s="16">
        <v>2.0</v>
      </c>
      <c r="N62" s="14" t="s">
        <v>2690</v>
      </c>
      <c r="O62" s="14" t="s">
        <v>2690</v>
      </c>
      <c r="P62" s="14" t="s">
        <v>2690</v>
      </c>
      <c r="Q62" s="16">
        <v>11.0</v>
      </c>
      <c r="R62" s="16">
        <v>4107731.0</v>
      </c>
      <c r="S62" s="16">
        <v>4107731.0</v>
      </c>
      <c r="T62" s="14" t="s">
        <v>2631</v>
      </c>
      <c r="U62" s="14" t="s">
        <v>2621</v>
      </c>
      <c r="V62" s="14" t="s">
        <v>3242</v>
      </c>
      <c r="W62" s="14" t="s">
        <v>3243</v>
      </c>
      <c r="X62" s="16">
        <v>0.13</v>
      </c>
      <c r="Y62" s="17"/>
      <c r="Z62" s="16">
        <v>4.0</v>
      </c>
      <c r="AA62" s="16">
        <v>26.0</v>
      </c>
      <c r="AB62" s="17"/>
      <c r="AC62" s="16">
        <v>28.0</v>
      </c>
      <c r="AD62" s="16">
        <v>963.0</v>
      </c>
      <c r="AE62" s="22">
        <v>45608.0</v>
      </c>
      <c r="AF62" s="17"/>
      <c r="AG62" s="17"/>
      <c r="AH62" s="17"/>
      <c r="AI62" s="17"/>
      <c r="AJ62" s="17"/>
      <c r="AK62" s="17"/>
      <c r="AL62" s="16">
        <v>40.0</v>
      </c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4" t="s">
        <v>2625</v>
      </c>
      <c r="BB62" s="17"/>
      <c r="BC62" s="17"/>
      <c r="BD62" s="17"/>
      <c r="BE62" s="17"/>
      <c r="BF62" s="14" t="s">
        <v>2574</v>
      </c>
      <c r="BG62" s="16">
        <v>1.0</v>
      </c>
      <c r="BH62" s="14" t="s">
        <v>1447</v>
      </c>
      <c r="BI62" s="14" t="s">
        <v>2594</v>
      </c>
      <c r="BJ62" s="14" t="s">
        <v>2566</v>
      </c>
      <c r="BK62" s="17"/>
      <c r="BL62" s="17"/>
      <c r="BM62" s="16">
        <v>32.2333333</v>
      </c>
      <c r="BN62" s="17"/>
      <c r="BO62" s="17"/>
      <c r="BP62" s="17"/>
      <c r="BQ62" s="17"/>
      <c r="BR62" s="17"/>
      <c r="BS62" s="16">
        <v>0.5512</v>
      </c>
      <c r="BT62" s="16">
        <v>152.349015</v>
      </c>
      <c r="BU62" s="14" t="s">
        <v>2680</v>
      </c>
      <c r="BW62" s="14" t="s">
        <v>3244</v>
      </c>
      <c r="BX62" s="16">
        <v>17.0</v>
      </c>
      <c r="BY62" s="14" t="s">
        <v>2625</v>
      </c>
      <c r="BZ62" s="17"/>
      <c r="CA62" s="16">
        <v>-14935.0</v>
      </c>
      <c r="CB62" s="16">
        <v>0.0</v>
      </c>
      <c r="CC62" s="17"/>
      <c r="CD62" s="17"/>
      <c r="CE62" s="16">
        <v>152.349015</v>
      </c>
      <c r="CF62" s="14" t="s">
        <v>2572</v>
      </c>
      <c r="CG62" s="14" t="s">
        <v>2704</v>
      </c>
      <c r="CH62" s="19">
        <v>41018.0</v>
      </c>
      <c r="CI62" s="14" t="s">
        <v>2573</v>
      </c>
      <c r="CJ62" s="17"/>
      <c r="CK62" s="14" t="s">
        <v>2574</v>
      </c>
      <c r="CL62" s="14" t="s">
        <v>3245</v>
      </c>
      <c r="CM62" s="20">
        <v>2491015.0</v>
      </c>
      <c r="CN62" s="14" t="s">
        <v>3245</v>
      </c>
      <c r="CO62" s="14" t="s">
        <v>2563</v>
      </c>
      <c r="CP62" s="14" t="s">
        <v>2563</v>
      </c>
      <c r="CQ62" s="17"/>
      <c r="CR62" s="17"/>
      <c r="CS62" s="14" t="s">
        <v>2574</v>
      </c>
      <c r="CT62" s="14" t="s">
        <v>3246</v>
      </c>
      <c r="CU62" s="14" t="s">
        <v>2577</v>
      </c>
      <c r="CV62" s="14" t="s">
        <v>2706</v>
      </c>
      <c r="CW62" s="17"/>
      <c r="CX62" s="14" t="s">
        <v>2580</v>
      </c>
      <c r="CY62" s="16">
        <v>152.349015</v>
      </c>
      <c r="CZ62" s="14" t="s">
        <v>2581</v>
      </c>
      <c r="DB62" s="14" t="s">
        <v>2574</v>
      </c>
      <c r="DC62" s="14" t="s">
        <v>2708</v>
      </c>
      <c r="DD62" s="14" t="s">
        <v>2625</v>
      </c>
      <c r="DE62" s="14" t="s">
        <v>2563</v>
      </c>
      <c r="DF62" s="14" t="s">
        <v>2574</v>
      </c>
      <c r="DG62" s="14" t="s">
        <v>3247</v>
      </c>
      <c r="DH62" s="14" t="s">
        <v>3248</v>
      </c>
      <c r="DI62" s="14" t="s">
        <v>3249</v>
      </c>
      <c r="DJ62" s="14" t="s">
        <v>2755</v>
      </c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  <c r="KL62" s="17"/>
      <c r="KM62" s="17"/>
      <c r="KN62" s="17"/>
      <c r="KO62" s="17"/>
      <c r="KP62" s="17"/>
      <c r="KQ62" s="17"/>
      <c r="KR62" s="17"/>
      <c r="KS62" s="17"/>
      <c r="KT62" s="17"/>
      <c r="KU62" s="17"/>
      <c r="KV62" s="17"/>
      <c r="KW62" s="17"/>
      <c r="KX62" s="17"/>
      <c r="KY62" s="17"/>
      <c r="KZ62" s="17"/>
      <c r="LA62" s="17"/>
      <c r="LB62" s="17"/>
      <c r="LC62" s="17"/>
      <c r="LD62" s="17"/>
      <c r="LE62" s="17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  <c r="MF62" s="17"/>
      <c r="MG62" s="17"/>
      <c r="MH62" s="17"/>
      <c r="MI62" s="17"/>
      <c r="MJ62" s="17"/>
      <c r="MK62" s="17"/>
      <c r="ML62" s="17"/>
      <c r="MM62" s="17"/>
      <c r="MN62" s="17"/>
      <c r="MO62" s="17"/>
      <c r="MP62" s="17"/>
      <c r="MQ62" s="17"/>
      <c r="MR62" s="17"/>
      <c r="MS62" s="17"/>
      <c r="MT62" s="17"/>
      <c r="MU62" s="17"/>
      <c r="MV62" s="17"/>
      <c r="MW62" s="17"/>
      <c r="MX62" s="17"/>
      <c r="MY62" s="17"/>
      <c r="MZ62" s="17"/>
      <c r="NA62" s="17"/>
      <c r="NB62" s="17"/>
      <c r="NC62" s="17"/>
      <c r="ND62" s="17"/>
      <c r="NE62" s="17"/>
      <c r="NF62" s="17"/>
      <c r="NG62" s="17"/>
      <c r="NH62" s="17"/>
      <c r="NI62" s="17"/>
      <c r="NJ62" s="17"/>
      <c r="NK62" s="17"/>
      <c r="NL62" s="17"/>
      <c r="NM62" s="17"/>
      <c r="NN62" s="17"/>
      <c r="NO62" s="17"/>
      <c r="NP62" s="17"/>
      <c r="NQ62" s="17"/>
      <c r="NR62" s="17"/>
      <c r="NS62" s="17"/>
      <c r="NT62" s="17"/>
      <c r="NU62" s="17"/>
      <c r="NV62" s="17"/>
      <c r="NW62" s="17"/>
      <c r="NX62" s="17"/>
      <c r="NY62" s="17"/>
      <c r="NZ62" s="17"/>
      <c r="OA62" s="17"/>
      <c r="OB62" s="17"/>
      <c r="OC62" s="17"/>
      <c r="OD62" s="17"/>
      <c r="OE62" s="17"/>
      <c r="OF62" s="17"/>
      <c r="OG62" s="17"/>
      <c r="OH62" s="17"/>
      <c r="OI62" s="17"/>
      <c r="OJ62" s="17"/>
      <c r="OK62" s="17"/>
      <c r="OL62" s="17"/>
      <c r="OM62" s="17"/>
      <c r="ON62" s="17"/>
      <c r="OO62" s="17"/>
      <c r="OP62" s="17"/>
      <c r="OQ62" s="17"/>
      <c r="OR62" s="17"/>
      <c r="OS62" s="17"/>
      <c r="OT62" s="17"/>
      <c r="OU62" s="17"/>
      <c r="OV62" s="17"/>
      <c r="OW62" s="17"/>
      <c r="OX62" s="17"/>
      <c r="OY62" s="17"/>
      <c r="OZ62" s="17"/>
      <c r="PA62" s="17"/>
      <c r="PB62" s="17"/>
      <c r="PC62" s="17"/>
      <c r="PD62" s="17"/>
      <c r="PE62" s="17"/>
      <c r="PF62" s="17"/>
      <c r="PG62" s="17"/>
      <c r="PH62" s="17"/>
      <c r="PI62" s="17"/>
      <c r="PJ62" s="17"/>
      <c r="PK62" s="17"/>
      <c r="PL62" s="17"/>
      <c r="PM62" s="17"/>
      <c r="PN62" s="17"/>
      <c r="PO62" s="17"/>
      <c r="PP62" s="17"/>
      <c r="PQ62" s="17"/>
      <c r="PR62" s="17"/>
      <c r="PS62" s="17"/>
      <c r="PT62" s="17"/>
      <c r="PU62" s="17"/>
      <c r="PV62" s="17"/>
      <c r="PW62" s="17"/>
      <c r="PX62" s="17"/>
      <c r="PY62" s="17"/>
      <c r="PZ62" s="17"/>
      <c r="QA62" s="17"/>
      <c r="QB62" s="17"/>
      <c r="QC62" s="17"/>
      <c r="QD62" s="17"/>
      <c r="QE62" s="17"/>
      <c r="QF62" s="17"/>
      <c r="QG62" s="17"/>
      <c r="QH62" s="17"/>
      <c r="QI62" s="17"/>
      <c r="QJ62" s="17"/>
      <c r="QK62" s="17"/>
      <c r="QL62" s="17"/>
      <c r="QM62" s="17"/>
      <c r="QN62" s="17"/>
      <c r="QO62" s="17"/>
      <c r="QP62" s="17"/>
      <c r="QQ62" s="17"/>
      <c r="QR62" s="17"/>
      <c r="QS62" s="17"/>
      <c r="QT62" s="17"/>
      <c r="QU62" s="16">
        <v>-7.0</v>
      </c>
      <c r="QV62" s="16">
        <v>6.0</v>
      </c>
      <c r="QW62" s="16">
        <v>-34.0</v>
      </c>
      <c r="QX62" s="17"/>
      <c r="QY62" s="17"/>
      <c r="QZ62" s="17"/>
      <c r="RA62" s="17"/>
      <c r="RB62" s="17"/>
      <c r="RC62" s="17"/>
      <c r="RD62" s="17"/>
      <c r="RE62" s="17"/>
      <c r="RF62" s="17"/>
      <c r="RG62" s="17"/>
      <c r="RH62" s="17"/>
      <c r="RI62" s="17"/>
      <c r="RJ62" s="17"/>
      <c r="RK62" s="17"/>
      <c r="RL62" s="17"/>
      <c r="RM62" s="17"/>
      <c r="RN62" s="17"/>
      <c r="RO62" s="17"/>
      <c r="RP62" s="17"/>
      <c r="RQ62" s="17"/>
      <c r="RR62" s="17"/>
      <c r="RS62" s="17"/>
      <c r="RT62" s="17"/>
      <c r="RU62" s="17"/>
      <c r="RV62" s="17"/>
      <c r="RW62" s="17"/>
      <c r="RX62" s="17"/>
      <c r="RY62" s="17"/>
      <c r="RZ62" s="17"/>
      <c r="SA62" s="17"/>
      <c r="SB62" s="17"/>
      <c r="SC62" s="17"/>
      <c r="SD62" s="17"/>
      <c r="SE62" s="17"/>
      <c r="SF62" s="17"/>
      <c r="SG62" s="17"/>
      <c r="SH62" s="17"/>
      <c r="SI62" s="17"/>
      <c r="SJ62" s="17"/>
      <c r="SK62" s="17"/>
      <c r="SL62" s="17"/>
      <c r="SM62" s="17"/>
      <c r="SN62" s="17"/>
      <c r="SO62" s="17"/>
      <c r="SP62" s="17"/>
      <c r="SQ62" s="17"/>
      <c r="SR62" s="17"/>
      <c r="SS62" s="17"/>
      <c r="ST62" s="17"/>
      <c r="SU62" s="17"/>
      <c r="SV62" s="17"/>
      <c r="SW62" s="17"/>
      <c r="SX62" s="17"/>
      <c r="SY62" s="17"/>
      <c r="SZ62" s="17"/>
      <c r="TA62" s="17"/>
      <c r="TB62" s="17"/>
      <c r="TC62" s="17"/>
      <c r="TD62" s="17"/>
      <c r="TE62" s="17"/>
      <c r="TF62" s="17"/>
      <c r="TG62" s="17"/>
      <c r="TH62" s="17"/>
      <c r="TI62" s="17"/>
      <c r="TJ62" s="17"/>
      <c r="TK62" s="17"/>
      <c r="TL62" s="17"/>
      <c r="TM62" s="17"/>
      <c r="TN62" s="17"/>
      <c r="TO62" s="17"/>
      <c r="TP62" s="17"/>
      <c r="TQ62" s="17"/>
      <c r="TR62" s="17"/>
      <c r="TS62" s="17"/>
      <c r="TT62" s="17"/>
      <c r="TU62" s="17"/>
      <c r="TV62" s="17"/>
      <c r="TW62" s="17"/>
      <c r="TX62" s="17"/>
      <c r="TY62" s="17"/>
      <c r="TZ62" s="17"/>
      <c r="UA62" s="17"/>
      <c r="UB62" s="17"/>
      <c r="UC62" s="17"/>
      <c r="UD62" s="17"/>
      <c r="UE62" s="17"/>
      <c r="UF62" s="17"/>
      <c r="UG62" s="17"/>
      <c r="UH62" s="17"/>
      <c r="UI62" s="17"/>
      <c r="UJ62" s="17"/>
      <c r="UK62" s="17"/>
      <c r="UL62" s="17"/>
      <c r="UM62" s="17"/>
      <c r="UN62" s="17"/>
      <c r="UO62" s="17"/>
      <c r="UP62" s="17"/>
      <c r="UQ62" s="17"/>
      <c r="UR62" s="17"/>
      <c r="US62" s="17"/>
      <c r="UT62" s="17"/>
      <c r="UU62" s="17"/>
      <c r="UV62" s="17"/>
      <c r="UW62" s="17"/>
      <c r="UX62" s="17"/>
      <c r="UY62" s="17"/>
      <c r="UZ62" s="17"/>
      <c r="VA62" s="17"/>
      <c r="VB62" s="17"/>
      <c r="VC62" s="17"/>
      <c r="VD62" s="17"/>
      <c r="VE62" s="17"/>
      <c r="VF62" s="17"/>
      <c r="VG62" s="17"/>
      <c r="VH62" s="17"/>
      <c r="VI62" s="17"/>
      <c r="VJ62" s="17"/>
      <c r="VK62" s="17"/>
      <c r="VL62" s="17"/>
      <c r="VM62" s="17"/>
      <c r="VN62" s="17"/>
      <c r="VO62" s="17"/>
      <c r="VP62" s="17"/>
      <c r="VQ62" s="17"/>
      <c r="VR62" s="17"/>
      <c r="VS62" s="17"/>
      <c r="VT62" s="17"/>
      <c r="VU62" s="17"/>
      <c r="VV62" s="17"/>
      <c r="VW62" s="17"/>
      <c r="VX62" s="17"/>
      <c r="VY62" s="17"/>
      <c r="VZ62" s="17"/>
      <c r="WA62" s="17"/>
      <c r="WB62" s="17"/>
      <c r="WC62" s="17"/>
      <c r="WD62" s="17"/>
      <c r="WE62" s="17"/>
      <c r="WF62" s="17"/>
      <c r="WG62" s="17"/>
      <c r="WH62" s="17"/>
      <c r="WI62" s="17"/>
      <c r="WJ62" s="17"/>
      <c r="WK62" s="17"/>
      <c r="WL62" s="17"/>
      <c r="WM62" s="17"/>
      <c r="WN62" s="17"/>
      <c r="WO62" s="17"/>
      <c r="WP62" s="17"/>
      <c r="WQ62" s="17"/>
      <c r="WR62" s="17"/>
      <c r="WS62" s="17"/>
      <c r="WT62" s="17"/>
      <c r="WU62" s="17"/>
      <c r="WV62" s="17"/>
      <c r="WW62" s="17"/>
      <c r="WX62" s="17"/>
      <c r="WY62" s="17"/>
      <c r="WZ62" s="17"/>
      <c r="XA62" s="17"/>
      <c r="XB62" s="17"/>
      <c r="XC62" s="17"/>
      <c r="XD62" s="17"/>
      <c r="XE62" s="17"/>
      <c r="XF62" s="17"/>
      <c r="XG62" s="17"/>
      <c r="XH62" s="17"/>
      <c r="XI62" s="17"/>
      <c r="XJ62" s="17"/>
      <c r="XK62" s="17"/>
      <c r="XL62" s="17"/>
      <c r="XM62" s="17"/>
      <c r="XN62" s="17"/>
      <c r="XO62" s="17"/>
      <c r="XP62" s="17"/>
      <c r="XQ62" s="17"/>
      <c r="XR62" s="17"/>
      <c r="XS62" s="17"/>
      <c r="XT62" s="17"/>
      <c r="XU62" s="17"/>
      <c r="XV62" s="17"/>
      <c r="XW62" s="17"/>
      <c r="XX62" s="17"/>
      <c r="XY62" s="17"/>
      <c r="XZ62" s="17"/>
      <c r="YA62" s="17"/>
      <c r="YB62" s="17"/>
      <c r="YC62" s="17"/>
      <c r="YD62" s="17"/>
      <c r="YE62" s="17"/>
      <c r="YF62" s="17"/>
      <c r="YG62" s="17"/>
      <c r="YH62" s="17"/>
      <c r="YI62" s="17"/>
      <c r="YJ62" s="17"/>
      <c r="YK62" s="17"/>
      <c r="YL62" s="17"/>
      <c r="YM62" s="17"/>
      <c r="YN62" s="17"/>
      <c r="YO62" s="17"/>
      <c r="YP62" s="17"/>
      <c r="YQ62" s="17"/>
      <c r="YR62" s="17"/>
      <c r="YS62" s="17"/>
      <c r="YT62" s="17"/>
      <c r="YU62" s="17"/>
      <c r="YV62" s="17"/>
      <c r="YW62" s="17"/>
      <c r="YX62" s="17"/>
      <c r="YY62" s="17"/>
      <c r="YZ62" s="17"/>
      <c r="ZA62" s="17"/>
      <c r="ZB62" s="17"/>
      <c r="ZC62" s="17"/>
      <c r="ZD62" s="17"/>
      <c r="ZE62" s="17"/>
      <c r="ZF62" s="17"/>
      <c r="ZG62" s="17"/>
      <c r="ZH62" s="17"/>
      <c r="ZI62" s="17"/>
      <c r="ZJ62" s="17"/>
      <c r="ZK62" s="17"/>
      <c r="ZL62" s="17"/>
      <c r="ZM62" s="17"/>
      <c r="ZN62" s="17"/>
      <c r="ZO62" s="17"/>
      <c r="ZP62" s="17"/>
      <c r="ZQ62" s="17"/>
      <c r="ZR62" s="17"/>
      <c r="ZS62" s="17"/>
      <c r="ZT62" s="17"/>
      <c r="ZU62" s="17"/>
      <c r="ZV62" s="17"/>
      <c r="ZW62" s="17"/>
      <c r="ZX62" s="17"/>
      <c r="ZY62" s="17"/>
      <c r="ZZ62" s="17"/>
      <c r="AAA62" s="17"/>
      <c r="AAB62" s="17"/>
      <c r="AAC62" s="17"/>
      <c r="AAD62" s="17"/>
      <c r="AAE62" s="17"/>
      <c r="AAF62" s="17"/>
      <c r="AAG62" s="17"/>
      <c r="AAH62" s="17"/>
      <c r="AAI62" s="17"/>
      <c r="AAJ62" s="17"/>
      <c r="AAK62" s="17"/>
      <c r="AAL62" s="17"/>
      <c r="AAM62" s="17"/>
      <c r="AAN62" s="17"/>
      <c r="AAO62" s="17"/>
      <c r="AAP62" s="17"/>
      <c r="AAQ62" s="17"/>
      <c r="AAR62" s="17"/>
      <c r="AAS62" s="17"/>
      <c r="AAT62" s="17"/>
      <c r="AAU62" s="17"/>
      <c r="AAV62" s="17"/>
      <c r="AAW62" s="17"/>
      <c r="AAX62" s="17"/>
      <c r="AAY62" s="17"/>
      <c r="AAZ62" s="17"/>
      <c r="ABA62" s="17"/>
      <c r="ABB62" s="17"/>
      <c r="ABC62" s="17"/>
      <c r="ABD62" s="17"/>
      <c r="ABE62" s="17"/>
      <c r="ABF62" s="17"/>
      <c r="ABG62" s="17"/>
      <c r="ABH62" s="17"/>
      <c r="ABI62" s="17"/>
      <c r="ABJ62" s="17"/>
      <c r="ABK62" s="17"/>
      <c r="ABL62" s="17"/>
      <c r="ABM62" s="17"/>
      <c r="ABN62" s="17"/>
      <c r="ABO62" s="17"/>
      <c r="ABP62" s="17"/>
      <c r="ABQ62" s="17"/>
      <c r="ABR62" s="17"/>
      <c r="ABS62" s="17"/>
      <c r="ABT62" s="17"/>
      <c r="ABU62" s="17"/>
      <c r="ABV62" s="17"/>
      <c r="ABW62" s="17"/>
      <c r="ABX62" s="17"/>
      <c r="ABY62" s="17"/>
      <c r="ABZ62" s="17"/>
      <c r="ACA62" s="17"/>
      <c r="ACB62" s="17"/>
      <c r="ACC62" s="17"/>
      <c r="ACD62" s="17"/>
      <c r="ACE62" s="17"/>
      <c r="ACF62" s="17"/>
      <c r="ACG62" s="17"/>
      <c r="ACH62" s="17"/>
      <c r="ACI62" s="17"/>
      <c r="ACJ62" s="17"/>
      <c r="ACK62" s="17"/>
      <c r="ACL62" s="17"/>
      <c r="ACM62" s="17"/>
      <c r="ACN62" s="17"/>
      <c r="ACO62" s="17"/>
      <c r="ACP62" s="17"/>
      <c r="ACQ62" s="17"/>
      <c r="ACR62" s="17"/>
      <c r="ACS62" s="17"/>
      <c r="ACT62" s="17"/>
      <c r="ACU62" s="17"/>
      <c r="ACV62" s="17"/>
      <c r="ACW62" s="17"/>
      <c r="ACX62" s="17"/>
      <c r="ACY62" s="17"/>
      <c r="ACZ62" s="17"/>
      <c r="ADA62" s="17"/>
      <c r="ADB62" s="17"/>
      <c r="ADC62" s="17"/>
      <c r="ADD62" s="17"/>
      <c r="ADE62" s="17"/>
      <c r="ADF62" s="17"/>
      <c r="ADG62" s="17"/>
      <c r="ADH62" s="17"/>
      <c r="ADI62" s="17"/>
      <c r="ADJ62" s="17"/>
      <c r="ADK62" s="17"/>
      <c r="ADL62" s="17"/>
      <c r="ADM62" s="17"/>
      <c r="ADN62" s="17"/>
      <c r="ADO62" s="17"/>
      <c r="ADP62" s="17"/>
      <c r="ADQ62" s="17"/>
      <c r="ADR62" s="17"/>
      <c r="ADS62" s="17"/>
      <c r="ADT62" s="17"/>
      <c r="ADU62" s="17"/>
      <c r="ADV62" s="17"/>
      <c r="ADW62" s="17"/>
      <c r="ADX62" s="17"/>
      <c r="ADY62" s="17"/>
      <c r="ADZ62" s="17"/>
      <c r="AEA62" s="17"/>
      <c r="AEB62" s="17"/>
      <c r="AEC62" s="17"/>
      <c r="AED62" s="17"/>
      <c r="AEE62" s="17"/>
      <c r="AEF62" s="17"/>
      <c r="AEG62" s="17"/>
      <c r="AEH62" s="17"/>
      <c r="AEI62" s="17"/>
      <c r="AEJ62" s="17"/>
      <c r="AEK62" s="17"/>
      <c r="AEL62" s="17"/>
      <c r="AEM62" s="17"/>
      <c r="AEN62" s="17"/>
      <c r="AEO62" s="17"/>
      <c r="AEP62" s="17"/>
      <c r="AEQ62" s="17"/>
      <c r="AER62" s="17"/>
      <c r="AES62" s="17"/>
      <c r="AET62" s="17"/>
      <c r="AEU62" s="17"/>
      <c r="AEV62" s="17"/>
      <c r="AEW62" s="17"/>
      <c r="AEX62" s="17"/>
      <c r="AEY62" s="17"/>
      <c r="AEZ62" s="17"/>
      <c r="AFA62" s="17"/>
      <c r="AFB62" s="17"/>
      <c r="AFC62" s="17"/>
      <c r="AFD62" s="17"/>
      <c r="AFE62" s="17"/>
      <c r="AFF62" s="17"/>
      <c r="AFG62" s="17"/>
      <c r="AFH62" s="17"/>
      <c r="AFI62" s="17"/>
      <c r="AFJ62" s="17"/>
      <c r="AFK62" s="17"/>
      <c r="AFL62" s="17"/>
      <c r="AFM62" s="17"/>
      <c r="AFN62" s="17"/>
      <c r="AFO62" s="17"/>
      <c r="AFP62" s="17"/>
      <c r="AFQ62" s="17"/>
      <c r="AFR62" s="17"/>
      <c r="AFS62" s="17"/>
      <c r="AFT62" s="17"/>
      <c r="AFU62" s="17"/>
      <c r="AFV62" s="17"/>
      <c r="AFW62" s="17"/>
      <c r="AFX62" s="17"/>
      <c r="AFY62" s="17"/>
      <c r="AFZ62" s="17"/>
      <c r="AGA62" s="17"/>
      <c r="AGB62" s="17"/>
      <c r="AGC62" s="17"/>
      <c r="AGD62" s="17"/>
      <c r="AGE62" s="17"/>
      <c r="AGF62" s="17"/>
      <c r="AGG62" s="17"/>
      <c r="AGH62" s="17"/>
      <c r="AGI62" s="17"/>
      <c r="AGJ62" s="17"/>
      <c r="AGK62" s="17"/>
      <c r="AGL62" s="17"/>
      <c r="AGM62" s="17"/>
      <c r="AGN62" s="17"/>
      <c r="AGO62" s="17"/>
      <c r="AGP62" s="17"/>
      <c r="AGQ62" s="17"/>
      <c r="AGR62" s="17"/>
      <c r="AGS62" s="17"/>
      <c r="AGT62" s="17"/>
      <c r="AGU62" s="17"/>
      <c r="AGV62" s="17"/>
      <c r="AGW62" s="17"/>
      <c r="AGX62" s="17"/>
      <c r="AGY62" s="17"/>
      <c r="AGZ62" s="17"/>
      <c r="AHA62" s="17"/>
      <c r="AHB62" s="17"/>
      <c r="AHC62" s="17"/>
      <c r="AHD62" s="17"/>
      <c r="AHE62" s="17"/>
      <c r="AHF62" s="17"/>
      <c r="AHG62" s="17"/>
      <c r="AHH62" s="17"/>
      <c r="AHI62" s="17"/>
      <c r="AHJ62" s="17"/>
      <c r="AHK62" s="17"/>
      <c r="AHL62" s="17"/>
      <c r="AHM62" s="17"/>
      <c r="AHN62" s="17"/>
      <c r="AHO62" s="17"/>
      <c r="AHP62" s="17"/>
      <c r="AHQ62" s="17"/>
      <c r="AHR62" s="17"/>
      <c r="AHS62" s="17"/>
      <c r="AHT62" s="17"/>
      <c r="AHU62" s="17"/>
      <c r="AHV62" s="17"/>
      <c r="AHW62" s="17"/>
      <c r="AHX62" s="17"/>
      <c r="AHY62" s="17"/>
      <c r="AHZ62" s="17"/>
      <c r="AIA62" s="17"/>
      <c r="AIB62" s="17"/>
      <c r="AIC62" s="17"/>
      <c r="AID62" s="17"/>
      <c r="AIE62" s="17"/>
      <c r="AIF62" s="17"/>
      <c r="AIG62" s="17"/>
      <c r="AIH62" s="17"/>
      <c r="AII62" s="17"/>
      <c r="AIJ62" s="17"/>
      <c r="AIK62" s="17"/>
      <c r="AIL62" s="17"/>
      <c r="AIM62" s="17"/>
      <c r="AIN62" s="17"/>
      <c r="AIO62" s="17"/>
      <c r="AIP62" s="17"/>
      <c r="AIQ62" s="17"/>
      <c r="AIR62" s="17"/>
      <c r="AIS62" s="17"/>
      <c r="AIT62" s="17"/>
      <c r="AIU62" s="17"/>
      <c r="AIV62" s="17"/>
      <c r="AIW62" s="17"/>
      <c r="AIX62" s="17"/>
      <c r="AIY62" s="17"/>
      <c r="AIZ62" s="17"/>
      <c r="AJA62" s="17"/>
      <c r="AJB62" s="17"/>
      <c r="AJC62" s="17"/>
      <c r="AJD62" s="17"/>
      <c r="AJE62" s="17"/>
      <c r="AJF62" s="17"/>
      <c r="AJG62" s="17"/>
      <c r="AJH62" s="17"/>
      <c r="AJI62" s="17"/>
      <c r="AJJ62" s="17"/>
      <c r="AJK62" s="17"/>
      <c r="AJL62" s="17"/>
      <c r="AJM62" s="17"/>
      <c r="AJN62" s="17"/>
      <c r="AJO62" s="17"/>
      <c r="AJP62" s="17"/>
      <c r="AJQ62" s="17"/>
      <c r="AJR62" s="17"/>
      <c r="AJS62" s="17"/>
      <c r="AJT62" s="17"/>
      <c r="AJU62" s="17"/>
      <c r="AJV62" s="17"/>
      <c r="AJW62" s="17"/>
      <c r="AJX62" s="17"/>
      <c r="AJY62" s="17"/>
      <c r="AJZ62" s="17"/>
      <c r="AKA62" s="17"/>
      <c r="AKB62" s="17"/>
      <c r="AKC62" s="17"/>
      <c r="AKD62" s="17"/>
      <c r="AKE62" s="17"/>
      <c r="AKF62" s="17"/>
      <c r="AKG62" s="17"/>
      <c r="AKH62" s="17"/>
      <c r="AKI62" s="17"/>
      <c r="AKJ62" s="17"/>
      <c r="AKK62" s="17"/>
      <c r="AKL62" s="17"/>
      <c r="AKM62" s="17"/>
      <c r="AKN62" s="17"/>
      <c r="AKO62" s="17"/>
      <c r="AKP62" s="17"/>
      <c r="AKQ62" s="17"/>
      <c r="AKR62" s="17"/>
      <c r="AKS62" s="17"/>
      <c r="AKT62" s="17"/>
      <c r="AKU62" s="17"/>
      <c r="AKV62" s="17"/>
      <c r="AKW62" s="17"/>
      <c r="AKX62" s="17"/>
      <c r="AKY62" s="17"/>
      <c r="AKZ62" s="17"/>
      <c r="ALA62" s="17"/>
      <c r="ALB62" s="17"/>
      <c r="ALC62" s="17"/>
      <c r="ALD62" s="17"/>
      <c r="ALE62" s="17"/>
      <c r="ALF62" s="17"/>
      <c r="ALG62" s="17"/>
      <c r="ALH62" s="17"/>
      <c r="ALI62" s="17"/>
      <c r="ALJ62" s="17"/>
      <c r="ALK62" s="17"/>
      <c r="ALL62" s="17"/>
      <c r="ALM62" s="17"/>
      <c r="ALN62" s="17"/>
      <c r="ALO62" s="17"/>
      <c r="ALP62" s="17"/>
      <c r="ALQ62" s="17"/>
      <c r="ALR62" s="17"/>
      <c r="ALS62" s="17"/>
      <c r="ALT62" s="17"/>
      <c r="ALU62" s="17"/>
      <c r="ALV62" s="17"/>
      <c r="ALW62" s="17"/>
      <c r="ALX62" s="17"/>
      <c r="ALY62" s="17"/>
      <c r="ALZ62" s="17"/>
      <c r="AMA62" s="17"/>
      <c r="AMB62" s="17"/>
      <c r="AMC62" s="17"/>
      <c r="AMD62" s="17"/>
      <c r="AME62" s="17"/>
      <c r="AMF62" s="17"/>
      <c r="AMG62" s="17"/>
      <c r="AMH62" s="17"/>
      <c r="AMI62" s="17"/>
      <c r="AMJ62" s="17"/>
      <c r="AMK62" s="17"/>
      <c r="AML62" s="17"/>
      <c r="AMM62" s="17"/>
      <c r="AMN62" s="17"/>
      <c r="AMO62" s="17"/>
      <c r="AMP62" s="17"/>
      <c r="AMQ62" s="17"/>
      <c r="AMR62" s="17"/>
      <c r="AMS62" s="17"/>
      <c r="AMT62" s="17"/>
      <c r="AMU62" s="17"/>
      <c r="AMV62" s="17"/>
      <c r="AMW62" s="17"/>
      <c r="AMX62" s="17"/>
      <c r="AMY62" s="17"/>
      <c r="AMZ62" s="17"/>
      <c r="ANA62" s="17"/>
      <c r="ANB62" s="17"/>
      <c r="ANC62" s="17"/>
      <c r="AND62" s="17"/>
      <c r="ANE62" s="17"/>
      <c r="ANF62" s="17"/>
      <c r="ANG62" s="17"/>
      <c r="ANH62" s="17"/>
      <c r="ANI62" s="17"/>
      <c r="ANJ62" s="17"/>
      <c r="ANK62" s="17"/>
      <c r="ANL62" s="17"/>
      <c r="ANM62" s="17"/>
      <c r="ANN62" s="17"/>
      <c r="ANO62" s="17"/>
      <c r="ANP62" s="17"/>
      <c r="ANQ62" s="17"/>
      <c r="ANR62" s="17"/>
      <c r="ANS62" s="17"/>
      <c r="ANT62" s="17"/>
      <c r="ANU62" s="17"/>
      <c r="ANV62" s="17"/>
      <c r="ANW62" s="17"/>
      <c r="ANX62" s="17"/>
      <c r="ANY62" s="17"/>
      <c r="ANZ62" s="17"/>
      <c r="AOA62" s="17"/>
      <c r="AOB62" s="17"/>
      <c r="AOC62" s="17"/>
      <c r="AOD62" s="17"/>
      <c r="AOE62" s="17"/>
      <c r="AOF62" s="17"/>
      <c r="AOG62" s="17"/>
      <c r="AOH62" s="17"/>
      <c r="AOI62" s="17"/>
      <c r="AOJ62" s="17"/>
      <c r="AOK62" s="17"/>
      <c r="AOL62" s="17"/>
      <c r="AOM62" s="17"/>
      <c r="AON62" s="17"/>
      <c r="AOO62" s="17"/>
      <c r="AOP62" s="17"/>
      <c r="AOQ62" s="17"/>
      <c r="AOR62" s="17"/>
      <c r="AOS62" s="17"/>
      <c r="AOT62" s="17"/>
      <c r="AOU62" s="17"/>
      <c r="AOV62" s="17"/>
      <c r="AOW62" s="17"/>
      <c r="AOX62" s="17"/>
      <c r="AOY62" s="17"/>
      <c r="AOZ62" s="17"/>
      <c r="APA62" s="17"/>
      <c r="APB62" s="17"/>
      <c r="APC62" s="17"/>
      <c r="APD62" s="17"/>
      <c r="APE62" s="17"/>
      <c r="APF62" s="17"/>
      <c r="APG62" s="17"/>
      <c r="APH62" s="17"/>
      <c r="API62" s="17"/>
      <c r="APJ62" s="17"/>
      <c r="APK62" s="17"/>
      <c r="APL62" s="17"/>
      <c r="APM62" s="17"/>
      <c r="APN62" s="17"/>
      <c r="APO62" s="17"/>
      <c r="APP62" s="17"/>
      <c r="APQ62" s="17"/>
      <c r="APR62" s="17"/>
      <c r="APS62" s="17"/>
      <c r="APT62" s="17"/>
      <c r="APU62" s="17"/>
      <c r="APV62" s="17"/>
      <c r="APW62" s="17"/>
      <c r="APX62" s="17"/>
      <c r="APY62" s="17"/>
      <c r="APZ62" s="17"/>
      <c r="AQA62" s="17"/>
      <c r="AQB62" s="17"/>
      <c r="AQC62" s="17"/>
      <c r="AQD62" s="17"/>
      <c r="AQE62" s="17"/>
      <c r="AQF62" s="17"/>
      <c r="AQG62" s="17"/>
      <c r="AQH62" s="17"/>
      <c r="AQI62" s="17"/>
      <c r="AQJ62" s="17"/>
      <c r="AQK62" s="17"/>
      <c r="AQL62" s="17"/>
      <c r="AQM62" s="17"/>
      <c r="AQN62" s="17"/>
      <c r="AQO62" s="17"/>
      <c r="AQP62" s="17"/>
      <c r="AQQ62" s="17"/>
      <c r="AQR62" s="17"/>
      <c r="AQS62" s="17"/>
      <c r="AQT62" s="17"/>
      <c r="AQU62" s="17"/>
      <c r="AQV62" s="17"/>
      <c r="AQW62" s="17"/>
      <c r="AQX62" s="17"/>
      <c r="AQY62" s="17"/>
      <c r="AQZ62" s="17"/>
      <c r="ARA62" s="17"/>
      <c r="ARB62" s="17"/>
      <c r="ARC62" s="17"/>
      <c r="ARD62" s="17"/>
      <c r="ARE62" s="17"/>
      <c r="ARF62" s="17"/>
      <c r="ARG62" s="17"/>
      <c r="ARH62" s="17"/>
      <c r="ARI62" s="17"/>
      <c r="ARJ62" s="17"/>
      <c r="ARK62" s="17"/>
      <c r="ARL62" s="17"/>
      <c r="ARM62" s="17"/>
      <c r="ARN62" s="17"/>
      <c r="ARO62" s="17"/>
      <c r="ARP62" s="17"/>
      <c r="ARQ62" s="17"/>
      <c r="ARR62" s="17"/>
      <c r="ARS62" s="17"/>
      <c r="ART62" s="17"/>
      <c r="ARU62" s="17"/>
      <c r="ARV62" s="17"/>
      <c r="ARW62" s="17"/>
      <c r="ARX62" s="17"/>
      <c r="ARY62" s="17"/>
      <c r="ARZ62" s="17"/>
      <c r="ASA62" s="17"/>
      <c r="ASB62" s="17"/>
      <c r="ASC62" s="17"/>
      <c r="ASD62" s="17"/>
      <c r="ASE62" s="17"/>
      <c r="ASF62" s="17"/>
      <c r="ASG62" s="17"/>
      <c r="ASH62" s="17"/>
      <c r="ASI62" s="17"/>
      <c r="ASJ62" s="17"/>
      <c r="ASK62" s="17"/>
      <c r="ASL62" s="17"/>
      <c r="ASM62" s="17"/>
      <c r="ASN62" s="17"/>
      <c r="ASO62" s="17"/>
      <c r="ASP62" s="17"/>
      <c r="ASQ62" s="17"/>
      <c r="ASR62" s="17"/>
      <c r="ASS62" s="17"/>
      <c r="AST62" s="17"/>
      <c r="ASU62" s="17"/>
      <c r="ASV62" s="17"/>
      <c r="ASW62" s="17"/>
      <c r="ASX62" s="17"/>
      <c r="ASY62" s="17"/>
      <c r="ASZ62" s="17"/>
      <c r="ATA62" s="17"/>
      <c r="ATB62" s="17"/>
      <c r="ATC62" s="17"/>
      <c r="ATD62" s="17"/>
      <c r="ATE62" s="17"/>
      <c r="ATF62" s="17"/>
      <c r="ATG62" s="17"/>
      <c r="ATH62" s="17"/>
      <c r="ATI62" s="17"/>
      <c r="ATJ62" s="17"/>
      <c r="ATK62" s="17"/>
      <c r="ATL62" s="17"/>
      <c r="ATM62" s="17"/>
      <c r="ATN62" s="17"/>
      <c r="ATO62" s="17"/>
      <c r="ATP62" s="17"/>
      <c r="ATQ62" s="17"/>
      <c r="ATR62" s="17"/>
      <c r="ATS62" s="17"/>
      <c r="ATT62" s="17"/>
      <c r="ATU62" s="17"/>
      <c r="ATV62" s="17"/>
      <c r="ATW62" s="17"/>
      <c r="ATX62" s="17"/>
      <c r="ATY62" s="17"/>
      <c r="ATZ62" s="17"/>
      <c r="AUA62" s="17"/>
      <c r="AUB62" s="17"/>
      <c r="AUC62" s="17"/>
      <c r="AUD62" s="17"/>
      <c r="AUE62" s="17"/>
      <c r="AUF62" s="17"/>
      <c r="AUG62" s="17"/>
      <c r="AUH62" s="17"/>
      <c r="AUI62" s="17"/>
      <c r="AUJ62" s="17"/>
      <c r="AUK62" s="17"/>
      <c r="AUL62" s="17"/>
      <c r="AUM62" s="17"/>
      <c r="AUN62" s="17"/>
      <c r="AUO62" s="17"/>
      <c r="AUP62" s="17"/>
      <c r="AUQ62" s="17"/>
      <c r="AUR62" s="17"/>
      <c r="AUS62" s="17"/>
      <c r="AUT62" s="17"/>
      <c r="AUU62" s="17"/>
      <c r="AUV62" s="17"/>
      <c r="AUW62" s="17"/>
      <c r="AUX62" s="17"/>
      <c r="AUY62" s="17"/>
      <c r="AUZ62" s="17"/>
      <c r="AVA62" s="17"/>
      <c r="AVB62" s="17"/>
      <c r="AVC62" s="17"/>
      <c r="AVD62" s="17"/>
      <c r="AVE62" s="17"/>
      <c r="AVF62" s="17"/>
      <c r="AVG62" s="17"/>
      <c r="AVH62" s="17"/>
      <c r="AVI62" s="17"/>
      <c r="AVJ62" s="17"/>
      <c r="AVK62" s="17"/>
      <c r="AVL62" s="17"/>
      <c r="AVM62" s="17"/>
      <c r="AVN62" s="17"/>
      <c r="AVO62" s="17"/>
      <c r="AVP62" s="17"/>
      <c r="AVQ62" s="17"/>
      <c r="AVR62" s="17"/>
      <c r="AVS62" s="17"/>
      <c r="AVT62" s="17"/>
      <c r="AVU62" s="17"/>
      <c r="AVV62" s="17"/>
      <c r="AVW62" s="17"/>
      <c r="AVX62" s="17"/>
      <c r="AVY62" s="17"/>
      <c r="AVZ62" s="17"/>
      <c r="AWA62" s="17"/>
      <c r="AWB62" s="17"/>
      <c r="AWC62" s="17"/>
      <c r="AWD62" s="17"/>
      <c r="AWE62" s="17"/>
      <c r="AWF62" s="17"/>
      <c r="AWG62" s="17"/>
      <c r="AWH62" s="17"/>
      <c r="AWI62" s="17"/>
      <c r="AWJ62" s="17"/>
      <c r="AWK62" s="17"/>
      <c r="AWL62" s="17"/>
      <c r="AWM62" s="17"/>
      <c r="AWN62" s="17"/>
      <c r="AWO62" s="17"/>
      <c r="AWP62" s="17"/>
      <c r="AWQ62" s="17"/>
      <c r="AWR62" s="17"/>
      <c r="AWS62" s="17"/>
      <c r="AWT62" s="17"/>
      <c r="AWU62" s="17"/>
      <c r="AWV62" s="17"/>
      <c r="AWW62" s="17"/>
      <c r="AWX62" s="17"/>
      <c r="AWY62" s="17"/>
      <c r="AWZ62" s="17"/>
      <c r="AXA62" s="17"/>
      <c r="AXB62" s="17"/>
      <c r="AXC62" s="17"/>
      <c r="AXD62" s="17"/>
      <c r="AXE62" s="17"/>
      <c r="AXF62" s="17"/>
      <c r="AXG62" s="17"/>
      <c r="AXH62" s="17"/>
      <c r="AXI62" s="17"/>
      <c r="AXJ62" s="17"/>
      <c r="AXK62" s="17"/>
      <c r="AXL62" s="17"/>
      <c r="AXM62" s="17"/>
      <c r="AXN62" s="17"/>
      <c r="AXO62" s="17"/>
      <c r="AXP62" s="17"/>
      <c r="AXQ62" s="17"/>
      <c r="AXR62" s="17"/>
      <c r="AXS62" s="17"/>
      <c r="AXT62" s="17"/>
      <c r="AXU62" s="17"/>
      <c r="AXV62" s="17"/>
      <c r="AXW62" s="17"/>
      <c r="AXX62" s="17"/>
      <c r="AXY62" s="17"/>
      <c r="AXZ62" s="17"/>
      <c r="AYA62" s="17"/>
      <c r="AYB62" s="17"/>
      <c r="AYC62" s="17"/>
      <c r="AYD62" s="17"/>
      <c r="AYE62" s="17"/>
      <c r="AYF62" s="17"/>
      <c r="AYG62" s="17"/>
      <c r="AYH62" s="17"/>
      <c r="AYI62" s="17"/>
      <c r="AYJ62" s="17"/>
      <c r="AYK62" s="17"/>
      <c r="AYL62" s="17"/>
      <c r="AYM62" s="17"/>
      <c r="AYN62" s="17"/>
      <c r="AYO62" s="17"/>
      <c r="AYP62" s="17"/>
      <c r="AYQ62" s="17"/>
      <c r="AYR62" s="17"/>
      <c r="AYS62" s="17"/>
      <c r="AYT62" s="17"/>
      <c r="AYU62" s="17"/>
      <c r="AYV62" s="17"/>
      <c r="AYW62" s="17"/>
      <c r="AYX62" s="17"/>
      <c r="AYY62" s="17"/>
      <c r="AYZ62" s="17"/>
      <c r="AZA62" s="17"/>
      <c r="AZB62" s="17"/>
      <c r="AZC62" s="17"/>
      <c r="AZD62" s="17"/>
      <c r="AZE62" s="17"/>
      <c r="AZF62" s="17"/>
      <c r="AZG62" s="17"/>
      <c r="AZH62" s="17"/>
      <c r="AZI62" s="17"/>
      <c r="AZJ62" s="17"/>
      <c r="AZK62" s="17"/>
      <c r="AZL62" s="17"/>
      <c r="AZM62" s="17"/>
      <c r="AZN62" s="17"/>
      <c r="AZO62" s="17"/>
      <c r="AZP62" s="17"/>
      <c r="AZQ62" s="17"/>
      <c r="AZR62" s="17"/>
      <c r="AZS62" s="17"/>
      <c r="AZT62" s="17"/>
      <c r="AZU62" s="17"/>
      <c r="AZV62" s="17"/>
      <c r="AZW62" s="17"/>
      <c r="AZX62" s="17"/>
      <c r="AZY62" s="17"/>
      <c r="AZZ62" s="17"/>
      <c r="BAA62" s="17"/>
      <c r="BAB62" s="17"/>
      <c r="BAC62" s="17"/>
      <c r="BAD62" s="17"/>
      <c r="BAE62" s="17"/>
      <c r="BAF62" s="17"/>
      <c r="BAG62" s="17"/>
      <c r="BAH62" s="17"/>
      <c r="BAI62" s="17"/>
      <c r="BAJ62" s="17"/>
      <c r="BAK62" s="17"/>
      <c r="BAL62" s="17"/>
      <c r="BAM62" s="17"/>
      <c r="BAN62" s="17"/>
      <c r="BAO62" s="17"/>
      <c r="BAP62" s="17"/>
      <c r="BAQ62" s="17"/>
      <c r="BAR62" s="17"/>
      <c r="BAS62" s="17"/>
      <c r="BAT62" s="17"/>
      <c r="BAU62" s="17"/>
      <c r="BAV62" s="17"/>
      <c r="BAW62" s="17"/>
      <c r="BAX62" s="17"/>
      <c r="BAY62" s="17"/>
      <c r="BAZ62" s="17"/>
      <c r="BBA62" s="17"/>
      <c r="BBB62" s="17"/>
      <c r="BBC62" s="17"/>
      <c r="BBD62" s="17"/>
      <c r="BBE62" s="17"/>
      <c r="BBF62" s="17"/>
      <c r="BBG62" s="17"/>
      <c r="BBH62" s="17"/>
      <c r="BBI62" s="17"/>
      <c r="BBJ62" s="17"/>
      <c r="BBK62" s="17"/>
      <c r="BBL62" s="17"/>
      <c r="BBM62" s="17"/>
      <c r="BBN62" s="17"/>
      <c r="BBO62" s="17"/>
      <c r="BBP62" s="17"/>
      <c r="BBQ62" s="17"/>
      <c r="BBR62" s="17"/>
      <c r="BBS62" s="17"/>
      <c r="BBT62" s="17"/>
      <c r="BBU62" s="17"/>
      <c r="BBV62" s="17"/>
      <c r="BBW62" s="17"/>
      <c r="BBX62" s="17"/>
      <c r="BBY62" s="17"/>
      <c r="BBZ62" s="17"/>
      <c r="BCA62" s="17"/>
      <c r="BCB62" s="17"/>
      <c r="BCC62" s="17"/>
      <c r="BCD62" s="17"/>
      <c r="BCE62" s="17"/>
      <c r="BCF62" s="17"/>
      <c r="BCG62" s="17"/>
      <c r="BCH62" s="17"/>
      <c r="BCI62" s="17"/>
      <c r="BCJ62" s="17"/>
      <c r="BCK62" s="17"/>
      <c r="BCL62" s="17"/>
      <c r="BCM62" s="17"/>
      <c r="BCN62" s="17"/>
      <c r="BCO62" s="17"/>
      <c r="BCP62" s="17"/>
      <c r="BCQ62" s="17"/>
      <c r="BCR62" s="17"/>
      <c r="BCS62" s="17"/>
      <c r="BCT62" s="17"/>
      <c r="BCU62" s="17"/>
      <c r="BCV62" s="17"/>
      <c r="BCW62" s="17"/>
      <c r="BCX62" s="17"/>
      <c r="BCY62" s="17"/>
      <c r="BCZ62" s="17"/>
      <c r="BDA62" s="17"/>
      <c r="BDB62" s="17"/>
      <c r="BDC62" s="17"/>
      <c r="BDD62" s="17"/>
      <c r="BDE62" s="17"/>
      <c r="BDF62" s="17"/>
      <c r="BDG62" s="17"/>
      <c r="BDH62" s="17"/>
      <c r="BDI62" s="17"/>
      <c r="BDJ62" s="17"/>
      <c r="BDK62" s="17"/>
      <c r="BDL62" s="17"/>
      <c r="BDM62" s="17"/>
      <c r="BDN62" s="17"/>
      <c r="BDO62" s="17"/>
      <c r="BDP62" s="17"/>
      <c r="BDQ62" s="17"/>
      <c r="BDR62" s="17"/>
      <c r="BDS62" s="17"/>
      <c r="BDT62" s="17"/>
      <c r="BDU62" s="17"/>
      <c r="BDV62" s="17"/>
      <c r="BDW62" s="17"/>
      <c r="BDX62" s="17"/>
      <c r="BDY62" s="17"/>
      <c r="BDZ62" s="17"/>
      <c r="BEA62" s="17"/>
      <c r="BEB62" s="17"/>
      <c r="BEC62" s="17"/>
      <c r="BED62" s="17"/>
      <c r="BEE62" s="17"/>
      <c r="BEF62" s="17"/>
      <c r="BEG62" s="17"/>
      <c r="BEH62" s="17"/>
      <c r="BEI62" s="17"/>
      <c r="BEJ62" s="17"/>
      <c r="BEK62" s="17"/>
      <c r="BEL62" s="17"/>
      <c r="BEM62" s="17"/>
      <c r="BEN62" s="17"/>
      <c r="BEO62" s="17"/>
      <c r="BEP62" s="17"/>
      <c r="BEQ62" s="17"/>
      <c r="BER62" s="17"/>
      <c r="BES62" s="17"/>
      <c r="BET62" s="17"/>
      <c r="BEU62" s="17"/>
      <c r="BEV62" s="17"/>
      <c r="BEW62" s="17"/>
      <c r="BEX62" s="17"/>
      <c r="BEY62" s="17"/>
      <c r="BEZ62" s="17"/>
      <c r="BFA62" s="17"/>
      <c r="BFB62" s="17"/>
      <c r="BFC62" s="17"/>
      <c r="BFD62" s="17"/>
      <c r="BFE62" s="17"/>
      <c r="BFF62" s="17"/>
      <c r="BFG62" s="17"/>
      <c r="BFH62" s="17"/>
      <c r="BFI62" s="17"/>
      <c r="BFJ62" s="17"/>
      <c r="BFK62" s="17"/>
      <c r="BFL62" s="17"/>
      <c r="BFM62" s="17"/>
      <c r="BFN62" s="17"/>
      <c r="BFO62" s="17"/>
      <c r="BFP62" s="17"/>
      <c r="BFQ62" s="17"/>
      <c r="BFR62" s="17"/>
      <c r="BFS62" s="17"/>
      <c r="BFT62" s="17"/>
      <c r="BFU62" s="17"/>
      <c r="BFV62" s="17"/>
      <c r="BFW62" s="17"/>
      <c r="BFX62" s="17"/>
      <c r="BFY62" s="17"/>
      <c r="BFZ62" s="17"/>
      <c r="BGA62" s="17"/>
      <c r="BGB62" s="17"/>
      <c r="BGC62" s="17"/>
      <c r="BGD62" s="17"/>
      <c r="BGE62" s="17"/>
      <c r="BGF62" s="17"/>
      <c r="BGG62" s="17"/>
      <c r="BGH62" s="17"/>
      <c r="BGI62" s="17"/>
      <c r="BGJ62" s="17"/>
      <c r="BGK62" s="17"/>
      <c r="BGL62" s="17"/>
      <c r="BGM62" s="17"/>
      <c r="BGN62" s="17"/>
      <c r="BGO62" s="17"/>
      <c r="BGP62" s="17"/>
      <c r="BGQ62" s="17"/>
      <c r="BGR62" s="17"/>
      <c r="BGS62" s="17"/>
      <c r="BGT62" s="17"/>
      <c r="BGU62" s="17"/>
      <c r="BGV62" s="17"/>
      <c r="BGW62" s="17"/>
      <c r="BGX62" s="17"/>
      <c r="BGY62" s="17"/>
      <c r="BGZ62" s="17"/>
      <c r="BHA62" s="17"/>
      <c r="BHB62" s="17"/>
      <c r="BHC62" s="17"/>
      <c r="BHD62" s="17"/>
      <c r="BHE62" s="17"/>
      <c r="BHF62" s="17"/>
      <c r="BHG62" s="17"/>
      <c r="BHH62" s="17"/>
      <c r="BHI62" s="17"/>
      <c r="BHJ62" s="17"/>
      <c r="BHK62" s="17"/>
      <c r="BHL62" s="17"/>
      <c r="BHM62" s="17"/>
      <c r="BHN62" s="17"/>
      <c r="BHO62" s="17"/>
      <c r="BHP62" s="17"/>
      <c r="BHQ62" s="17"/>
      <c r="BHR62" s="17"/>
      <c r="BHS62" s="17"/>
      <c r="BHT62" s="17"/>
      <c r="BHU62" s="17"/>
      <c r="BHV62" s="17"/>
      <c r="BHW62" s="17"/>
      <c r="BHX62" s="17"/>
      <c r="BHY62" s="17"/>
      <c r="BHZ62" s="17"/>
      <c r="BIA62" s="17"/>
      <c r="BIB62" s="17"/>
      <c r="BIC62" s="17"/>
      <c r="BID62" s="17"/>
      <c r="BIE62" s="17"/>
      <c r="BIF62" s="17"/>
      <c r="BIG62" s="17"/>
      <c r="BIH62" s="17"/>
      <c r="BII62" s="17"/>
      <c r="BIJ62" s="17"/>
      <c r="BIK62" s="17"/>
      <c r="BIL62" s="17"/>
      <c r="BIM62" s="17"/>
      <c r="BIN62" s="17"/>
      <c r="BIO62" s="17"/>
      <c r="BIP62" s="17"/>
      <c r="BIQ62" s="17"/>
      <c r="BIR62" s="17"/>
      <c r="BIS62" s="17"/>
      <c r="BIT62" s="17"/>
      <c r="BIU62" s="17"/>
      <c r="BIV62" s="17"/>
      <c r="BIW62" s="17"/>
      <c r="BIX62" s="17"/>
      <c r="BIY62" s="17"/>
      <c r="BIZ62" s="17"/>
      <c r="BJA62" s="17"/>
      <c r="BJB62" s="17"/>
      <c r="BJC62" s="17"/>
      <c r="BJD62" s="17"/>
      <c r="BJE62" s="17"/>
      <c r="BJF62" s="17"/>
      <c r="BJG62" s="17"/>
      <c r="BJH62" s="17"/>
      <c r="BJI62" s="17"/>
      <c r="BJJ62" s="17"/>
      <c r="BJK62" s="17"/>
      <c r="BJL62" s="17"/>
      <c r="BJM62" s="17"/>
      <c r="BJN62" s="17"/>
      <c r="BJO62" s="17"/>
      <c r="BJP62" s="17"/>
      <c r="BJQ62" s="17"/>
      <c r="BJR62" s="17"/>
      <c r="BJS62" s="17"/>
      <c r="BJT62" s="17"/>
      <c r="BJU62" s="17"/>
      <c r="BJV62" s="17"/>
      <c r="BJW62" s="17"/>
      <c r="BJX62" s="17"/>
      <c r="BJY62" s="17"/>
      <c r="BJZ62" s="17"/>
      <c r="BKA62" s="17"/>
      <c r="BKB62" s="17"/>
      <c r="BKC62" s="17"/>
      <c r="BKD62" s="17"/>
      <c r="BKE62" s="17"/>
      <c r="BKF62" s="17"/>
      <c r="BKG62" s="17"/>
      <c r="BKH62" s="17"/>
      <c r="BKI62" s="17"/>
      <c r="BKJ62" s="17"/>
      <c r="BKK62" s="17"/>
      <c r="BKL62" s="17"/>
      <c r="BKM62" s="17"/>
      <c r="BKN62" s="17"/>
      <c r="BKO62" s="17"/>
      <c r="BKP62" s="17"/>
      <c r="BKQ62" s="17"/>
      <c r="BKR62" s="17"/>
      <c r="BKS62" s="17"/>
      <c r="BKT62" s="17"/>
      <c r="BKU62" s="17"/>
      <c r="BKV62" s="17"/>
      <c r="BKW62" s="17"/>
      <c r="BKX62" s="17"/>
      <c r="BKY62" s="17"/>
      <c r="BKZ62" s="17"/>
      <c r="BLA62" s="17"/>
      <c r="BLB62" s="17"/>
      <c r="BLC62" s="17"/>
      <c r="BLD62" s="17"/>
      <c r="BLE62" s="17"/>
      <c r="BLF62" s="17"/>
      <c r="BLG62" s="17"/>
      <c r="BLH62" s="17"/>
      <c r="BLI62" s="17"/>
      <c r="BLJ62" s="17"/>
      <c r="BLK62" s="17"/>
      <c r="BLL62" s="17"/>
      <c r="BLM62" s="17"/>
      <c r="BLN62" s="17"/>
      <c r="BLO62" s="17"/>
      <c r="BLP62" s="17"/>
      <c r="BLQ62" s="17"/>
      <c r="BLR62" s="17"/>
      <c r="BLS62" s="17"/>
      <c r="BLT62" s="17"/>
      <c r="BLU62" s="17"/>
      <c r="BLV62" s="17"/>
      <c r="BLW62" s="17"/>
      <c r="BLX62" s="17"/>
      <c r="BLY62" s="17"/>
      <c r="BLZ62" s="17"/>
      <c r="BMA62" s="17"/>
      <c r="BMB62" s="17"/>
      <c r="BMC62" s="17"/>
      <c r="BMD62" s="17"/>
      <c r="BME62" s="17"/>
      <c r="BMF62" s="17"/>
      <c r="BMG62" s="17"/>
      <c r="BMH62" s="17"/>
      <c r="BMI62" s="17"/>
      <c r="BMJ62" s="17"/>
      <c r="BMK62" s="17"/>
      <c r="BML62" s="17"/>
      <c r="BMM62" s="17"/>
      <c r="BMN62" s="17"/>
      <c r="BMO62" s="17"/>
      <c r="BMP62" s="17"/>
      <c r="BMQ62" s="17"/>
      <c r="BMR62" s="17"/>
      <c r="BMS62" s="17"/>
      <c r="BMT62" s="17"/>
      <c r="BMU62" s="17"/>
      <c r="BMV62" s="17"/>
      <c r="BMW62" s="17"/>
      <c r="BMX62" s="17"/>
      <c r="BMY62" s="17"/>
      <c r="BMZ62" s="17"/>
      <c r="BNA62" s="17"/>
      <c r="BNB62" s="17"/>
      <c r="BNC62" s="17"/>
      <c r="BND62" s="17"/>
      <c r="BNE62" s="17"/>
      <c r="BNF62" s="17"/>
      <c r="BNG62" s="17"/>
      <c r="BNH62" s="17"/>
      <c r="BNI62" s="17"/>
      <c r="BNJ62" s="17"/>
      <c r="BNK62" s="17"/>
      <c r="BNL62" s="17"/>
      <c r="BNM62" s="17"/>
      <c r="BNN62" s="17"/>
      <c r="BNO62" s="17"/>
      <c r="BNP62" s="17"/>
      <c r="BNQ62" s="17"/>
      <c r="BNR62" s="17"/>
      <c r="BNS62" s="17"/>
      <c r="BNT62" s="17"/>
      <c r="BNU62" s="17"/>
      <c r="BNV62" s="17"/>
      <c r="BNW62" s="17"/>
      <c r="BNX62" s="17"/>
      <c r="BNY62" s="17"/>
      <c r="BNZ62" s="17"/>
      <c r="BOA62" s="17"/>
      <c r="BOB62" s="17"/>
      <c r="BOC62" s="17"/>
      <c r="BOD62" s="17"/>
      <c r="BOE62" s="17"/>
      <c r="BOF62" s="17"/>
      <c r="BOG62" s="17"/>
      <c r="BOH62" s="17"/>
      <c r="BOI62" s="17"/>
      <c r="BOJ62" s="17"/>
      <c r="BOK62" s="17"/>
      <c r="BOL62" s="17"/>
      <c r="BOM62" s="17"/>
      <c r="BON62" s="17"/>
      <c r="BOO62" s="17"/>
      <c r="BOP62" s="17"/>
      <c r="BOQ62" s="17"/>
      <c r="BOR62" s="17"/>
      <c r="BOS62" s="17"/>
      <c r="BOT62" s="17"/>
      <c r="BOU62" s="17"/>
      <c r="BOV62" s="17"/>
      <c r="BOW62" s="17"/>
      <c r="BOX62" s="17"/>
      <c r="BOY62" s="17"/>
      <c r="BOZ62" s="17"/>
      <c r="BPA62" s="17"/>
      <c r="BPB62" s="17"/>
      <c r="BPC62" s="17"/>
      <c r="BPD62" s="17"/>
      <c r="BPE62" s="17"/>
      <c r="BPF62" s="17"/>
      <c r="BPG62" s="17"/>
      <c r="BPH62" s="17"/>
      <c r="BPI62" s="17"/>
      <c r="BPJ62" s="17"/>
      <c r="BPK62" s="17"/>
      <c r="BPL62" s="17"/>
      <c r="BPM62" s="17"/>
      <c r="BPN62" s="17"/>
      <c r="BPO62" s="17"/>
      <c r="BPP62" s="17"/>
      <c r="BPQ62" s="17"/>
      <c r="BPR62" s="17"/>
      <c r="BPS62" s="17"/>
      <c r="BPT62" s="17"/>
      <c r="BPU62" s="17"/>
      <c r="BPV62" s="17"/>
      <c r="BPW62" s="17"/>
      <c r="BPX62" s="17"/>
      <c r="BPY62" s="17"/>
      <c r="BPZ62" s="17"/>
      <c r="BQA62" s="17"/>
      <c r="BQB62" s="17"/>
      <c r="BQC62" s="17"/>
      <c r="BQD62" s="17"/>
      <c r="BQE62" s="17"/>
      <c r="BQF62" s="17"/>
      <c r="BQG62" s="17"/>
      <c r="BQH62" s="17"/>
      <c r="BQI62" s="17"/>
      <c r="BQJ62" s="17"/>
      <c r="BQK62" s="17"/>
      <c r="BQL62" s="17"/>
      <c r="BQM62" s="17"/>
      <c r="BQN62" s="17"/>
      <c r="BQO62" s="17"/>
      <c r="BQP62" s="17"/>
      <c r="BQQ62" s="17"/>
      <c r="BQR62" s="17"/>
      <c r="BQS62" s="17"/>
      <c r="BQT62" s="17"/>
      <c r="BQU62" s="17"/>
      <c r="BQV62" s="17"/>
      <c r="BQW62" s="17"/>
      <c r="BQX62" s="17"/>
      <c r="BQY62" s="17"/>
      <c r="BQZ62" s="17"/>
      <c r="BRA62" s="17"/>
      <c r="BRB62" s="17"/>
      <c r="BRC62" s="17"/>
      <c r="BRD62" s="17"/>
      <c r="BRE62" s="17"/>
      <c r="BRF62" s="17"/>
      <c r="BRG62" s="17"/>
      <c r="BRH62" s="17"/>
      <c r="BRI62" s="17"/>
      <c r="BRJ62" s="17"/>
      <c r="BRK62" s="17"/>
      <c r="BRL62" s="17"/>
      <c r="BRM62" s="17"/>
      <c r="BRN62" s="17"/>
      <c r="BRO62" s="17"/>
      <c r="BRP62" s="17"/>
      <c r="BRQ62" s="17"/>
      <c r="BRR62" s="17"/>
      <c r="BRS62" s="17"/>
      <c r="BRT62" s="17"/>
      <c r="BRU62" s="17"/>
      <c r="BRV62" s="17"/>
      <c r="BRW62" s="17"/>
      <c r="BRX62" s="17"/>
      <c r="BRY62" s="17"/>
      <c r="BRZ62" s="17"/>
      <c r="BSA62" s="17"/>
      <c r="BSB62" s="17"/>
      <c r="BSC62" s="17"/>
      <c r="BSD62" s="17"/>
      <c r="BSE62" s="17"/>
      <c r="BSF62" s="17"/>
      <c r="BSG62" s="17"/>
      <c r="BSH62" s="17"/>
      <c r="BSI62" s="17"/>
      <c r="BSJ62" s="17"/>
      <c r="BSK62" s="17"/>
      <c r="BSL62" s="17"/>
      <c r="BSM62" s="17"/>
      <c r="BSN62" s="17"/>
      <c r="BSO62" s="17"/>
      <c r="BSP62" s="17"/>
      <c r="BSQ62" s="17"/>
      <c r="BSR62" s="17"/>
      <c r="BSS62" s="17"/>
      <c r="BST62" s="17"/>
      <c r="BSU62" s="17"/>
      <c r="BSV62" s="17"/>
      <c r="BSW62" s="17"/>
      <c r="BSX62" s="17"/>
      <c r="BSY62" s="17"/>
      <c r="BSZ62" s="17"/>
      <c r="BTA62" s="17"/>
      <c r="BTB62" s="17"/>
      <c r="BTC62" s="17"/>
      <c r="BTD62" s="17"/>
      <c r="BTE62" s="17"/>
      <c r="BTF62" s="17"/>
      <c r="BTG62" s="17"/>
      <c r="BTH62" s="17"/>
      <c r="BTI62" s="17"/>
      <c r="BTJ62" s="17"/>
      <c r="BTK62" s="17"/>
      <c r="BTL62" s="17"/>
      <c r="BTM62" s="17"/>
      <c r="BTN62" s="17"/>
      <c r="BTO62" s="17"/>
      <c r="BTP62" s="17"/>
      <c r="BTQ62" s="17"/>
      <c r="BTR62" s="17"/>
      <c r="BTS62" s="17"/>
      <c r="BTT62" s="17"/>
      <c r="BTU62" s="17"/>
      <c r="BTV62" s="17"/>
      <c r="BTW62" s="17"/>
      <c r="BTX62" s="17"/>
      <c r="BTY62" s="17"/>
      <c r="BTZ62" s="17"/>
      <c r="BUA62" s="17"/>
      <c r="BUB62" s="17"/>
      <c r="BUC62" s="17"/>
      <c r="BUD62" s="17"/>
      <c r="BUE62" s="17"/>
      <c r="BUF62" s="17"/>
      <c r="BUG62" s="17"/>
      <c r="BUH62" s="17"/>
      <c r="BUI62" s="17"/>
      <c r="BUJ62" s="17"/>
      <c r="BUK62" s="17"/>
      <c r="BUL62" s="17"/>
      <c r="BUM62" s="17"/>
      <c r="BUN62" s="17"/>
      <c r="BUO62" s="17"/>
      <c r="BUP62" s="17"/>
      <c r="BUQ62" s="17"/>
      <c r="BUR62" s="17"/>
      <c r="BUS62" s="17"/>
      <c r="BUT62" s="17"/>
      <c r="BUU62" s="17"/>
      <c r="BUV62" s="17"/>
      <c r="BUW62" s="17"/>
      <c r="BUX62" s="17"/>
      <c r="BUY62" s="17"/>
      <c r="BUZ62" s="17"/>
      <c r="BVA62" s="17"/>
      <c r="BVB62" s="17"/>
      <c r="BVC62" s="17"/>
      <c r="BVD62" s="17"/>
      <c r="BVE62" s="17"/>
      <c r="BVF62" s="17"/>
      <c r="BVG62" s="17"/>
      <c r="BVH62" s="17"/>
      <c r="BVI62" s="17"/>
      <c r="BVJ62" s="17"/>
      <c r="BVK62" s="17"/>
      <c r="BVL62" s="17"/>
      <c r="BVM62" s="17"/>
      <c r="BVN62" s="17"/>
      <c r="BVO62" s="17"/>
      <c r="BVP62" s="17"/>
      <c r="BVQ62" s="17"/>
      <c r="BVR62" s="17"/>
      <c r="BVS62" s="17"/>
      <c r="BVT62" s="17"/>
      <c r="BVU62" s="17"/>
      <c r="BVV62" s="17"/>
      <c r="BVW62" s="17"/>
      <c r="BVX62" s="17"/>
      <c r="BVY62" s="17"/>
      <c r="BVZ62" s="17"/>
      <c r="BWA62" s="17"/>
      <c r="BWB62" s="17"/>
      <c r="BWC62" s="17"/>
      <c r="BWD62" s="17"/>
      <c r="BWE62" s="17"/>
      <c r="BWF62" s="17"/>
      <c r="BWG62" s="17"/>
      <c r="BWH62" s="17"/>
      <c r="BWI62" s="17"/>
      <c r="BWJ62" s="17"/>
      <c r="BWK62" s="17"/>
      <c r="BWL62" s="17"/>
      <c r="BWM62" s="17"/>
      <c r="BWN62" s="17"/>
      <c r="BWO62" s="17"/>
      <c r="BWP62" s="17"/>
      <c r="BWQ62" s="17"/>
      <c r="BWR62" s="17"/>
      <c r="BWS62" s="17"/>
      <c r="BWT62" s="17"/>
      <c r="BWU62" s="17"/>
      <c r="BWV62" s="17"/>
      <c r="BWW62" s="17"/>
      <c r="BWX62" s="17"/>
      <c r="BWY62" s="17"/>
      <c r="BWZ62" s="17"/>
      <c r="BXA62" s="17"/>
      <c r="BXB62" s="17"/>
      <c r="BXC62" s="17"/>
      <c r="BXD62" s="17"/>
      <c r="BXE62" s="17"/>
      <c r="BXF62" s="17"/>
      <c r="BXG62" s="17"/>
      <c r="BXH62" s="17"/>
      <c r="BXI62" s="17"/>
      <c r="BXJ62" s="17"/>
      <c r="BXK62" s="17"/>
      <c r="BXL62" s="17"/>
      <c r="BXM62" s="17"/>
      <c r="BXN62" s="17"/>
      <c r="BXO62" s="17"/>
      <c r="BXP62" s="17"/>
      <c r="BXQ62" s="17"/>
      <c r="BXR62" s="17"/>
      <c r="BXS62" s="17"/>
      <c r="BXT62" s="17"/>
      <c r="BXU62" s="17"/>
      <c r="BXV62" s="17"/>
      <c r="BXW62" s="17"/>
      <c r="BXX62" s="17"/>
      <c r="BXY62" s="17"/>
      <c r="BXZ62" s="17"/>
      <c r="BYA62" s="17"/>
      <c r="BYB62" s="17"/>
      <c r="BYC62" s="17"/>
      <c r="BYD62" s="17"/>
      <c r="BYE62" s="17"/>
      <c r="BYF62" s="17"/>
      <c r="BYG62" s="17"/>
      <c r="BYH62" s="17"/>
      <c r="BYI62" s="17"/>
      <c r="BYJ62" s="17"/>
      <c r="BYK62" s="17"/>
      <c r="BYL62" s="17"/>
      <c r="BYM62" s="17"/>
      <c r="BYN62" s="17"/>
      <c r="BYO62" s="17"/>
      <c r="BYP62" s="17"/>
      <c r="BYQ62" s="17"/>
      <c r="BYR62" s="17"/>
      <c r="BYS62" s="17"/>
      <c r="BYT62" s="17"/>
      <c r="BYU62" s="17"/>
      <c r="BYV62" s="17"/>
      <c r="BYW62" s="17"/>
      <c r="BYX62" s="17"/>
      <c r="BYY62" s="17"/>
      <c r="BYZ62" s="17"/>
      <c r="BZA62" s="17"/>
      <c r="BZB62" s="17"/>
      <c r="BZC62" s="17"/>
      <c r="BZD62" s="17"/>
      <c r="BZE62" s="17"/>
      <c r="BZF62" s="17"/>
      <c r="BZG62" s="17"/>
      <c r="BZH62" s="17"/>
      <c r="BZI62" s="17"/>
      <c r="BZJ62" s="17"/>
      <c r="BZK62" s="17"/>
      <c r="BZL62" s="17"/>
      <c r="BZM62" s="17"/>
      <c r="BZN62" s="17"/>
      <c r="BZO62" s="17"/>
      <c r="BZP62" s="17"/>
      <c r="BZQ62" s="17"/>
      <c r="BZR62" s="17"/>
      <c r="BZS62" s="17"/>
      <c r="BZT62" s="17"/>
      <c r="BZU62" s="17"/>
      <c r="BZV62" s="17"/>
      <c r="BZW62" s="17"/>
      <c r="BZX62" s="17"/>
      <c r="BZY62" s="17"/>
      <c r="BZZ62" s="17"/>
      <c r="CAA62" s="17"/>
      <c r="CAB62" s="17"/>
      <c r="CAC62" s="17"/>
      <c r="CAD62" s="17"/>
      <c r="CAE62" s="17"/>
      <c r="CAF62" s="17"/>
      <c r="CAG62" s="17"/>
      <c r="CAH62" s="17"/>
      <c r="CAI62" s="17"/>
      <c r="CAJ62" s="17"/>
      <c r="CAK62" s="17"/>
      <c r="CAL62" s="17"/>
      <c r="CAM62" s="17"/>
      <c r="CAN62" s="17"/>
      <c r="CAO62" s="17"/>
      <c r="CAP62" s="17"/>
      <c r="CAQ62" s="17"/>
      <c r="CAR62" s="17"/>
      <c r="CAS62" s="17"/>
      <c r="CAT62" s="17"/>
      <c r="CAU62" s="17"/>
      <c r="CAV62" s="17"/>
      <c r="CAW62" s="17"/>
      <c r="CAX62" s="17"/>
      <c r="CAY62" s="17"/>
      <c r="CAZ62" s="17"/>
      <c r="CBA62" s="17"/>
      <c r="CBB62" s="17"/>
      <c r="CBC62" s="17"/>
      <c r="CBD62" s="17"/>
      <c r="CBE62" s="17"/>
      <c r="CBF62" s="17"/>
      <c r="CBG62" s="17"/>
      <c r="CBH62" s="17"/>
      <c r="CBI62" s="17"/>
      <c r="CBJ62" s="17"/>
      <c r="CBK62" s="17"/>
      <c r="CBL62" s="17"/>
      <c r="CBM62" s="17"/>
      <c r="CBN62" s="17"/>
      <c r="CBO62" s="17"/>
      <c r="CBP62" s="17"/>
      <c r="CBQ62" s="17"/>
      <c r="CBR62" s="17"/>
      <c r="CBS62" s="17"/>
      <c r="CBT62" s="17"/>
      <c r="CBU62" s="17"/>
      <c r="CBV62" s="17"/>
      <c r="CBW62" s="17"/>
      <c r="CBX62" s="17"/>
      <c r="CBY62" s="17"/>
      <c r="CBZ62" s="17"/>
      <c r="CCA62" s="17"/>
      <c r="CCB62" s="17"/>
      <c r="CCC62" s="17"/>
      <c r="CCD62" s="17"/>
      <c r="CCE62" s="17"/>
      <c r="CCF62" s="17"/>
      <c r="CCG62" s="17"/>
      <c r="CCH62" s="17"/>
      <c r="CCI62" s="17"/>
      <c r="CCJ62" s="17"/>
      <c r="CCK62" s="17"/>
      <c r="CCL62" s="17"/>
      <c r="CCM62" s="17"/>
      <c r="CCN62" s="17"/>
      <c r="CCO62" s="17"/>
      <c r="CCP62" s="17"/>
      <c r="CCQ62" s="17"/>
      <c r="CCR62" s="17"/>
      <c r="CCS62" s="17"/>
      <c r="CCT62" s="17"/>
      <c r="CCU62" s="17"/>
      <c r="CCV62" s="17"/>
      <c r="CCW62" s="17"/>
      <c r="CCX62" s="17"/>
      <c r="CCY62" s="17"/>
      <c r="CCZ62" s="17"/>
      <c r="CDA62" s="17"/>
      <c r="CDB62" s="17"/>
      <c r="CDC62" s="17"/>
      <c r="CDD62" s="17"/>
      <c r="CDE62" s="17"/>
      <c r="CDF62" s="17"/>
      <c r="CDG62" s="17"/>
      <c r="CDH62" s="17"/>
      <c r="CDI62" s="17"/>
      <c r="CDJ62" s="17"/>
      <c r="CDK62" s="17"/>
      <c r="CDL62" s="17"/>
      <c r="CDM62" s="17"/>
      <c r="CDN62" s="17"/>
      <c r="CDO62" s="17"/>
      <c r="CDP62" s="17"/>
      <c r="CDQ62" s="17"/>
      <c r="CDR62" s="17"/>
      <c r="CDS62" s="17"/>
      <c r="CDT62" s="17"/>
      <c r="CDU62" s="17"/>
    </row>
    <row r="63">
      <c r="A63" s="14" t="s">
        <v>2744</v>
      </c>
      <c r="B63" s="14" t="s">
        <v>3250</v>
      </c>
      <c r="C63" s="14" t="s">
        <v>2614</v>
      </c>
      <c r="D63" s="14" t="s">
        <v>2615</v>
      </c>
      <c r="E63" s="14" t="s">
        <v>3251</v>
      </c>
      <c r="F63" s="14" t="s">
        <v>2835</v>
      </c>
      <c r="I63" s="14" t="s">
        <v>2558</v>
      </c>
      <c r="J63" s="14" t="s">
        <v>3252</v>
      </c>
      <c r="K63" s="14" t="s">
        <v>2619</v>
      </c>
      <c r="L63" s="14" t="s">
        <v>2658</v>
      </c>
      <c r="M63" s="17"/>
      <c r="N63" s="14" t="s">
        <v>2690</v>
      </c>
      <c r="O63" s="14" t="s">
        <v>2690</v>
      </c>
      <c r="P63" s="14" t="s">
        <v>2690</v>
      </c>
      <c r="Q63" s="16">
        <v>11.0</v>
      </c>
      <c r="R63" s="16">
        <v>4080625.0</v>
      </c>
      <c r="S63" s="16">
        <v>4080625.0</v>
      </c>
      <c r="T63" s="14" t="s">
        <v>2622</v>
      </c>
      <c r="U63" s="14" t="s">
        <v>2630</v>
      </c>
      <c r="V63" s="14" t="s">
        <v>3253</v>
      </c>
      <c r="W63" s="14" t="s">
        <v>3254</v>
      </c>
      <c r="X63" s="16">
        <v>0.13</v>
      </c>
      <c r="Y63" s="17"/>
      <c r="Z63" s="16">
        <v>4.0</v>
      </c>
      <c r="AA63" s="16">
        <v>26.0</v>
      </c>
      <c r="AB63" s="17"/>
      <c r="AC63" s="16">
        <v>31.0</v>
      </c>
      <c r="AD63" s="16">
        <v>2912.0</v>
      </c>
      <c r="AE63" s="26">
        <v>45424.0</v>
      </c>
      <c r="AF63" s="17"/>
      <c r="AG63" s="17"/>
      <c r="AH63" s="17"/>
      <c r="AI63" s="17"/>
      <c r="AJ63" s="17"/>
      <c r="AK63" s="17"/>
      <c r="AL63" s="16">
        <v>47.0</v>
      </c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4" t="s">
        <v>2625</v>
      </c>
      <c r="BB63" s="17"/>
      <c r="BC63" s="17"/>
      <c r="BD63" s="17"/>
      <c r="BE63" s="17"/>
      <c r="BF63" s="14" t="s">
        <v>2574</v>
      </c>
      <c r="BG63" s="16">
        <v>1.0</v>
      </c>
      <c r="BH63" s="14" t="s">
        <v>1447</v>
      </c>
      <c r="BI63" s="14" t="s">
        <v>2565</v>
      </c>
      <c r="BJ63" s="14" t="s">
        <v>2566</v>
      </c>
      <c r="BK63" s="17"/>
      <c r="BL63" s="17"/>
      <c r="BM63" s="16">
        <v>96.8333333</v>
      </c>
      <c r="BN63" s="17"/>
      <c r="BO63" s="17"/>
      <c r="BP63" s="17"/>
      <c r="BQ63" s="17"/>
      <c r="BR63" s="17"/>
      <c r="BS63" s="16">
        <v>0.0267</v>
      </c>
      <c r="BT63" s="16">
        <v>162.080416</v>
      </c>
      <c r="BU63" s="14" t="s">
        <v>2680</v>
      </c>
      <c r="BW63" s="14" t="s">
        <v>3244</v>
      </c>
      <c r="BX63" s="16">
        <v>8.0</v>
      </c>
      <c r="BY63" s="14" t="s">
        <v>2625</v>
      </c>
      <c r="BZ63" s="17"/>
      <c r="CA63" s="16">
        <v>-17511.0</v>
      </c>
      <c r="CB63" s="16">
        <v>0.0</v>
      </c>
      <c r="CC63" s="17"/>
      <c r="CD63" s="17"/>
      <c r="CE63" s="16">
        <v>162.080416</v>
      </c>
      <c r="CF63" s="14" t="s">
        <v>2747</v>
      </c>
      <c r="CG63" s="14" t="s">
        <v>2704</v>
      </c>
      <c r="CH63" s="19">
        <v>41019.0</v>
      </c>
      <c r="CI63" s="14" t="s">
        <v>2573</v>
      </c>
      <c r="CJ63" s="17"/>
      <c r="CK63" s="14" t="s">
        <v>2574</v>
      </c>
      <c r="CL63" s="14" t="s">
        <v>3255</v>
      </c>
      <c r="CM63" s="20">
        <v>2491015.0</v>
      </c>
      <c r="CN63" s="14" t="s">
        <v>3255</v>
      </c>
      <c r="CO63" s="14" t="s">
        <v>2563</v>
      </c>
      <c r="CP63" s="14" t="s">
        <v>2563</v>
      </c>
      <c r="CQ63" s="17"/>
      <c r="CR63" s="17"/>
      <c r="CS63" s="14" t="s">
        <v>2563</v>
      </c>
      <c r="CT63" s="14" t="s">
        <v>3256</v>
      </c>
      <c r="CU63" s="14" t="s">
        <v>2577</v>
      </c>
      <c r="CV63" s="14" t="s">
        <v>2706</v>
      </c>
      <c r="CW63" s="17"/>
      <c r="CX63" s="14" t="s">
        <v>2739</v>
      </c>
      <c r="CY63" s="16">
        <v>143.077884</v>
      </c>
      <c r="CZ63" s="14" t="s">
        <v>2707</v>
      </c>
      <c r="DB63" s="14" t="s">
        <v>2574</v>
      </c>
      <c r="DC63" s="14" t="s">
        <v>2708</v>
      </c>
      <c r="DD63" s="14" t="s">
        <v>2625</v>
      </c>
      <c r="DE63" s="14" t="s">
        <v>2563</v>
      </c>
      <c r="DF63" s="14" t="s">
        <v>2574</v>
      </c>
      <c r="DG63" s="14" t="s">
        <v>3247</v>
      </c>
      <c r="DH63" s="14" t="s">
        <v>3248</v>
      </c>
      <c r="DI63" s="14" t="s">
        <v>3176</v>
      </c>
      <c r="DJ63" s="14" t="s">
        <v>2755</v>
      </c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7"/>
      <c r="KZ63" s="17"/>
      <c r="LA63" s="17"/>
      <c r="LB63" s="17"/>
      <c r="LC63" s="17"/>
      <c r="LD63" s="17"/>
      <c r="LE63" s="17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  <c r="MF63" s="17"/>
      <c r="MG63" s="17"/>
      <c r="MH63" s="17"/>
      <c r="MI63" s="17"/>
      <c r="MJ63" s="17"/>
      <c r="MK63" s="17"/>
      <c r="ML63" s="17"/>
      <c r="MM63" s="17"/>
      <c r="MN63" s="17"/>
      <c r="MO63" s="17"/>
      <c r="MP63" s="17"/>
      <c r="MQ63" s="17"/>
      <c r="MR63" s="17"/>
      <c r="MS63" s="17"/>
      <c r="MT63" s="17"/>
      <c r="MU63" s="17"/>
      <c r="MV63" s="17"/>
      <c r="MW63" s="17"/>
      <c r="MX63" s="17"/>
      <c r="MY63" s="17"/>
      <c r="MZ63" s="17"/>
      <c r="NA63" s="17"/>
      <c r="NB63" s="17"/>
      <c r="NC63" s="17"/>
      <c r="ND63" s="17"/>
      <c r="NE63" s="17"/>
      <c r="NF63" s="17"/>
      <c r="NG63" s="17"/>
      <c r="NH63" s="17"/>
      <c r="NI63" s="17"/>
      <c r="NJ63" s="17"/>
      <c r="NK63" s="17"/>
      <c r="NL63" s="17"/>
      <c r="NM63" s="17"/>
      <c r="NN63" s="17"/>
      <c r="NO63" s="17"/>
      <c r="NP63" s="17"/>
      <c r="NQ63" s="17"/>
      <c r="NR63" s="17"/>
      <c r="NS63" s="17"/>
      <c r="NT63" s="17"/>
      <c r="NU63" s="17"/>
      <c r="NV63" s="17"/>
      <c r="NW63" s="17"/>
      <c r="NX63" s="17"/>
      <c r="NY63" s="17"/>
      <c r="NZ63" s="17"/>
      <c r="OA63" s="17"/>
      <c r="OB63" s="17"/>
      <c r="OC63" s="17"/>
      <c r="OD63" s="17"/>
      <c r="OE63" s="17"/>
      <c r="OF63" s="17"/>
      <c r="OG63" s="17"/>
      <c r="OH63" s="17"/>
      <c r="OI63" s="17"/>
      <c r="OJ63" s="17"/>
      <c r="OK63" s="17"/>
      <c r="OL63" s="17"/>
      <c r="OM63" s="17"/>
      <c r="ON63" s="17"/>
      <c r="OO63" s="17"/>
      <c r="OP63" s="17"/>
      <c r="OQ63" s="17"/>
      <c r="OR63" s="17"/>
      <c r="OS63" s="17"/>
      <c r="OT63" s="17"/>
      <c r="OU63" s="17"/>
      <c r="OV63" s="17"/>
      <c r="OW63" s="17"/>
      <c r="OX63" s="17"/>
      <c r="OY63" s="17"/>
      <c r="OZ63" s="17"/>
      <c r="PA63" s="17"/>
      <c r="PB63" s="17"/>
      <c r="PC63" s="17"/>
      <c r="PD63" s="17"/>
      <c r="PE63" s="17"/>
      <c r="PF63" s="17"/>
      <c r="PG63" s="17"/>
      <c r="PH63" s="17"/>
      <c r="PI63" s="17"/>
      <c r="PJ63" s="17"/>
      <c r="PK63" s="17"/>
      <c r="PL63" s="17"/>
      <c r="PM63" s="17"/>
      <c r="PN63" s="17"/>
      <c r="PO63" s="17"/>
      <c r="PP63" s="17"/>
      <c r="PQ63" s="17"/>
      <c r="PR63" s="17"/>
      <c r="PS63" s="17"/>
      <c r="PT63" s="17"/>
      <c r="PU63" s="17"/>
      <c r="PV63" s="17"/>
      <c r="PW63" s="17"/>
      <c r="PX63" s="17"/>
      <c r="PY63" s="17"/>
      <c r="PZ63" s="17"/>
      <c r="QA63" s="17"/>
      <c r="QB63" s="17"/>
      <c r="QC63" s="17"/>
      <c r="QD63" s="17"/>
      <c r="QE63" s="17"/>
      <c r="QF63" s="17"/>
      <c r="QG63" s="17"/>
      <c r="QH63" s="17"/>
      <c r="QI63" s="17"/>
      <c r="QJ63" s="17"/>
      <c r="QK63" s="17"/>
      <c r="QL63" s="17"/>
      <c r="QM63" s="17"/>
      <c r="QN63" s="17"/>
      <c r="QO63" s="17"/>
      <c r="QP63" s="17"/>
      <c r="QQ63" s="17"/>
      <c r="QR63" s="17"/>
      <c r="QS63" s="17"/>
      <c r="QT63" s="17"/>
      <c r="QU63" s="16">
        <v>-27.0</v>
      </c>
      <c r="QV63" s="16">
        <v>-2.0</v>
      </c>
      <c r="QW63" s="16">
        <v>-64.0</v>
      </c>
      <c r="QX63" s="17"/>
      <c r="QY63" s="17"/>
      <c r="QZ63" s="17"/>
      <c r="RA63" s="17"/>
      <c r="RB63" s="17"/>
      <c r="RC63" s="17"/>
      <c r="RD63" s="17"/>
      <c r="RE63" s="17"/>
      <c r="RF63" s="17"/>
      <c r="RG63" s="17"/>
      <c r="RH63" s="17"/>
      <c r="RI63" s="17"/>
      <c r="RJ63" s="17"/>
      <c r="RK63" s="17"/>
      <c r="RL63" s="17"/>
      <c r="RM63" s="17"/>
      <c r="RN63" s="17"/>
      <c r="RO63" s="17"/>
      <c r="RP63" s="17"/>
      <c r="RQ63" s="17"/>
      <c r="RR63" s="17"/>
      <c r="RS63" s="17"/>
      <c r="RT63" s="17"/>
      <c r="RU63" s="17"/>
      <c r="RV63" s="17"/>
      <c r="RW63" s="17"/>
      <c r="RX63" s="17"/>
      <c r="RY63" s="17"/>
      <c r="RZ63" s="17"/>
      <c r="SA63" s="17"/>
      <c r="SB63" s="17"/>
      <c r="SC63" s="17"/>
      <c r="SD63" s="17"/>
      <c r="SE63" s="17"/>
      <c r="SF63" s="17"/>
      <c r="SG63" s="17"/>
      <c r="SH63" s="17"/>
      <c r="SI63" s="17"/>
      <c r="SJ63" s="17"/>
      <c r="SK63" s="17"/>
      <c r="SL63" s="17"/>
      <c r="SM63" s="17"/>
      <c r="SN63" s="17"/>
      <c r="SO63" s="17"/>
      <c r="SP63" s="17"/>
      <c r="SQ63" s="17"/>
      <c r="SR63" s="17"/>
      <c r="SS63" s="17"/>
      <c r="ST63" s="17"/>
      <c r="SU63" s="17"/>
      <c r="SV63" s="17"/>
      <c r="SW63" s="17"/>
      <c r="SX63" s="17"/>
      <c r="SY63" s="17"/>
      <c r="SZ63" s="17"/>
      <c r="TA63" s="17"/>
      <c r="TB63" s="17"/>
      <c r="TC63" s="17"/>
      <c r="TD63" s="17"/>
      <c r="TE63" s="17"/>
      <c r="TF63" s="17"/>
      <c r="TG63" s="17"/>
      <c r="TH63" s="17"/>
      <c r="TI63" s="17"/>
      <c r="TJ63" s="17"/>
      <c r="TK63" s="17"/>
      <c r="TL63" s="17"/>
      <c r="TM63" s="17"/>
      <c r="TN63" s="17"/>
      <c r="TO63" s="17"/>
      <c r="TP63" s="17"/>
      <c r="TQ63" s="17"/>
      <c r="TR63" s="17"/>
      <c r="TS63" s="17"/>
      <c r="TT63" s="17"/>
      <c r="TU63" s="17"/>
      <c r="TV63" s="17"/>
      <c r="TW63" s="17"/>
      <c r="TX63" s="17"/>
      <c r="TY63" s="17"/>
      <c r="TZ63" s="17"/>
      <c r="UA63" s="17"/>
      <c r="UB63" s="17"/>
      <c r="UC63" s="17"/>
      <c r="UD63" s="17"/>
      <c r="UE63" s="17"/>
      <c r="UF63" s="17"/>
      <c r="UG63" s="17"/>
      <c r="UH63" s="17"/>
      <c r="UI63" s="17"/>
      <c r="UJ63" s="17"/>
      <c r="UK63" s="17"/>
      <c r="UL63" s="17"/>
      <c r="UM63" s="17"/>
      <c r="UN63" s="17"/>
      <c r="UO63" s="17"/>
      <c r="UP63" s="17"/>
      <c r="UQ63" s="17"/>
      <c r="UR63" s="17"/>
      <c r="US63" s="17"/>
      <c r="UT63" s="17"/>
      <c r="UU63" s="17"/>
      <c r="UV63" s="17"/>
      <c r="UW63" s="17"/>
      <c r="UX63" s="17"/>
      <c r="UY63" s="17"/>
      <c r="UZ63" s="17"/>
      <c r="VA63" s="17"/>
      <c r="VB63" s="17"/>
      <c r="VC63" s="17"/>
      <c r="VD63" s="17"/>
      <c r="VE63" s="17"/>
      <c r="VF63" s="17"/>
      <c r="VG63" s="17"/>
      <c r="VH63" s="17"/>
      <c r="VI63" s="17"/>
      <c r="VJ63" s="17"/>
      <c r="VK63" s="17"/>
      <c r="VL63" s="17"/>
      <c r="VM63" s="17"/>
      <c r="VN63" s="17"/>
      <c r="VO63" s="17"/>
      <c r="VP63" s="17"/>
      <c r="VQ63" s="17"/>
      <c r="VR63" s="17"/>
      <c r="VS63" s="17"/>
      <c r="VT63" s="17"/>
      <c r="VU63" s="17"/>
      <c r="VV63" s="17"/>
      <c r="VW63" s="17"/>
      <c r="VX63" s="17"/>
      <c r="VY63" s="17"/>
      <c r="VZ63" s="17"/>
      <c r="WA63" s="17"/>
      <c r="WB63" s="17"/>
      <c r="WC63" s="17"/>
      <c r="WD63" s="17"/>
      <c r="WE63" s="17"/>
      <c r="WF63" s="17"/>
      <c r="WG63" s="17"/>
      <c r="WH63" s="17"/>
      <c r="WI63" s="17"/>
      <c r="WJ63" s="17"/>
      <c r="WK63" s="17"/>
      <c r="WL63" s="17"/>
      <c r="WM63" s="17"/>
      <c r="WN63" s="17"/>
      <c r="WO63" s="17"/>
      <c r="WP63" s="17"/>
      <c r="WQ63" s="17"/>
      <c r="WR63" s="17"/>
      <c r="WS63" s="17"/>
      <c r="WT63" s="17"/>
      <c r="WU63" s="17"/>
      <c r="WV63" s="17"/>
      <c r="WW63" s="17"/>
      <c r="WX63" s="17"/>
      <c r="WY63" s="17"/>
      <c r="WZ63" s="17"/>
      <c r="XA63" s="17"/>
      <c r="XB63" s="17"/>
      <c r="XC63" s="17"/>
      <c r="XD63" s="17"/>
      <c r="XE63" s="17"/>
      <c r="XF63" s="17"/>
      <c r="XG63" s="17"/>
      <c r="XH63" s="17"/>
      <c r="XI63" s="17"/>
      <c r="XJ63" s="17"/>
      <c r="XK63" s="17"/>
      <c r="XL63" s="17"/>
      <c r="XM63" s="17"/>
      <c r="XN63" s="17"/>
      <c r="XO63" s="17"/>
      <c r="XP63" s="17"/>
      <c r="XQ63" s="17"/>
      <c r="XR63" s="17"/>
      <c r="XS63" s="17"/>
      <c r="XT63" s="17"/>
      <c r="XU63" s="17"/>
      <c r="XV63" s="17"/>
      <c r="XW63" s="17"/>
      <c r="XX63" s="17"/>
      <c r="XY63" s="17"/>
      <c r="XZ63" s="17"/>
      <c r="YA63" s="17"/>
      <c r="YB63" s="17"/>
      <c r="YC63" s="17"/>
      <c r="YD63" s="17"/>
      <c r="YE63" s="17"/>
      <c r="YF63" s="17"/>
      <c r="YG63" s="17"/>
      <c r="YH63" s="17"/>
      <c r="YI63" s="17"/>
      <c r="YJ63" s="17"/>
      <c r="YK63" s="17"/>
      <c r="YL63" s="17"/>
      <c r="YM63" s="17"/>
      <c r="YN63" s="17"/>
      <c r="YO63" s="17"/>
      <c r="YP63" s="17"/>
      <c r="YQ63" s="17"/>
      <c r="YR63" s="17"/>
      <c r="YS63" s="17"/>
      <c r="YT63" s="17"/>
      <c r="YU63" s="17"/>
      <c r="YV63" s="17"/>
      <c r="YW63" s="17"/>
      <c r="YX63" s="17"/>
      <c r="YY63" s="17"/>
      <c r="YZ63" s="17"/>
      <c r="ZA63" s="17"/>
      <c r="ZB63" s="17"/>
      <c r="ZC63" s="17"/>
      <c r="ZD63" s="17"/>
      <c r="ZE63" s="17"/>
      <c r="ZF63" s="17"/>
      <c r="ZG63" s="17"/>
      <c r="ZH63" s="17"/>
      <c r="ZI63" s="17"/>
      <c r="ZJ63" s="17"/>
      <c r="ZK63" s="17"/>
      <c r="ZL63" s="17"/>
      <c r="ZM63" s="17"/>
      <c r="ZN63" s="17"/>
      <c r="ZO63" s="17"/>
      <c r="ZP63" s="17"/>
      <c r="ZQ63" s="17"/>
      <c r="ZR63" s="17"/>
      <c r="ZS63" s="17"/>
      <c r="ZT63" s="17"/>
      <c r="ZU63" s="17"/>
      <c r="ZV63" s="17"/>
      <c r="ZW63" s="17"/>
      <c r="ZX63" s="17"/>
      <c r="ZY63" s="17"/>
      <c r="ZZ63" s="17"/>
      <c r="AAA63" s="17"/>
      <c r="AAB63" s="17"/>
      <c r="AAC63" s="17"/>
      <c r="AAD63" s="17"/>
      <c r="AAE63" s="17"/>
      <c r="AAF63" s="17"/>
      <c r="AAG63" s="17"/>
      <c r="AAH63" s="17"/>
      <c r="AAI63" s="17"/>
      <c r="AAJ63" s="17"/>
      <c r="AAK63" s="17"/>
      <c r="AAL63" s="17"/>
      <c r="AAM63" s="17"/>
      <c r="AAN63" s="17"/>
      <c r="AAO63" s="17"/>
      <c r="AAP63" s="17"/>
      <c r="AAQ63" s="17"/>
      <c r="AAR63" s="17"/>
      <c r="AAS63" s="17"/>
      <c r="AAT63" s="17"/>
      <c r="AAU63" s="17"/>
      <c r="AAV63" s="17"/>
      <c r="AAW63" s="17"/>
      <c r="AAX63" s="17"/>
      <c r="AAY63" s="17"/>
      <c r="AAZ63" s="17"/>
      <c r="ABA63" s="17"/>
      <c r="ABB63" s="17"/>
      <c r="ABC63" s="17"/>
      <c r="ABD63" s="17"/>
      <c r="ABE63" s="17"/>
      <c r="ABF63" s="17"/>
      <c r="ABG63" s="17"/>
      <c r="ABH63" s="17"/>
      <c r="ABI63" s="17"/>
      <c r="ABJ63" s="17"/>
      <c r="ABK63" s="17"/>
      <c r="ABL63" s="17"/>
      <c r="ABM63" s="17"/>
      <c r="ABN63" s="17"/>
      <c r="ABO63" s="17"/>
      <c r="ABP63" s="17"/>
      <c r="ABQ63" s="17"/>
      <c r="ABR63" s="17"/>
      <c r="ABS63" s="17"/>
      <c r="ABT63" s="17"/>
      <c r="ABU63" s="17"/>
      <c r="ABV63" s="17"/>
      <c r="ABW63" s="17"/>
      <c r="ABX63" s="17"/>
      <c r="ABY63" s="17"/>
      <c r="ABZ63" s="17"/>
      <c r="ACA63" s="17"/>
      <c r="ACB63" s="17"/>
      <c r="ACC63" s="17"/>
      <c r="ACD63" s="17"/>
      <c r="ACE63" s="17"/>
      <c r="ACF63" s="17"/>
      <c r="ACG63" s="17"/>
      <c r="ACH63" s="17"/>
      <c r="ACI63" s="17"/>
      <c r="ACJ63" s="17"/>
      <c r="ACK63" s="17"/>
      <c r="ACL63" s="17"/>
      <c r="ACM63" s="17"/>
      <c r="ACN63" s="17"/>
      <c r="ACO63" s="17"/>
      <c r="ACP63" s="17"/>
      <c r="ACQ63" s="17"/>
      <c r="ACR63" s="17"/>
      <c r="ACS63" s="17"/>
      <c r="ACT63" s="17"/>
      <c r="ACU63" s="17"/>
      <c r="ACV63" s="17"/>
      <c r="ACW63" s="17"/>
      <c r="ACX63" s="17"/>
      <c r="ACY63" s="17"/>
      <c r="ACZ63" s="17"/>
      <c r="ADA63" s="17"/>
      <c r="ADB63" s="17"/>
      <c r="ADC63" s="17"/>
      <c r="ADD63" s="17"/>
      <c r="ADE63" s="17"/>
      <c r="ADF63" s="17"/>
      <c r="ADG63" s="17"/>
      <c r="ADH63" s="17"/>
      <c r="ADI63" s="17"/>
      <c r="ADJ63" s="17"/>
      <c r="ADK63" s="17"/>
      <c r="ADL63" s="17"/>
      <c r="ADM63" s="17"/>
      <c r="ADN63" s="17"/>
      <c r="ADO63" s="17"/>
      <c r="ADP63" s="17"/>
      <c r="ADQ63" s="17"/>
      <c r="ADR63" s="17"/>
      <c r="ADS63" s="17"/>
      <c r="ADT63" s="17"/>
      <c r="ADU63" s="17"/>
      <c r="ADV63" s="17"/>
      <c r="ADW63" s="17"/>
      <c r="ADX63" s="17"/>
      <c r="ADY63" s="17"/>
      <c r="ADZ63" s="17"/>
      <c r="AEA63" s="17"/>
      <c r="AEB63" s="17"/>
      <c r="AEC63" s="17"/>
      <c r="AED63" s="17"/>
      <c r="AEE63" s="17"/>
      <c r="AEF63" s="17"/>
      <c r="AEG63" s="17"/>
      <c r="AEH63" s="17"/>
      <c r="AEI63" s="17"/>
      <c r="AEJ63" s="17"/>
      <c r="AEK63" s="17"/>
      <c r="AEL63" s="17"/>
      <c r="AEM63" s="17"/>
      <c r="AEN63" s="17"/>
      <c r="AEO63" s="17"/>
      <c r="AEP63" s="17"/>
      <c r="AEQ63" s="17"/>
      <c r="AER63" s="17"/>
      <c r="AES63" s="17"/>
      <c r="AET63" s="17"/>
      <c r="AEU63" s="17"/>
      <c r="AEV63" s="17"/>
      <c r="AEW63" s="17"/>
      <c r="AEX63" s="17"/>
      <c r="AEY63" s="17"/>
      <c r="AEZ63" s="17"/>
      <c r="AFA63" s="17"/>
      <c r="AFB63" s="17"/>
      <c r="AFC63" s="17"/>
      <c r="AFD63" s="17"/>
      <c r="AFE63" s="17"/>
      <c r="AFF63" s="17"/>
      <c r="AFG63" s="17"/>
      <c r="AFH63" s="17"/>
      <c r="AFI63" s="17"/>
      <c r="AFJ63" s="17"/>
      <c r="AFK63" s="17"/>
      <c r="AFL63" s="17"/>
      <c r="AFM63" s="17"/>
      <c r="AFN63" s="17"/>
      <c r="AFO63" s="17"/>
      <c r="AFP63" s="17"/>
      <c r="AFQ63" s="17"/>
      <c r="AFR63" s="17"/>
      <c r="AFS63" s="17"/>
      <c r="AFT63" s="17"/>
      <c r="AFU63" s="17"/>
      <c r="AFV63" s="17"/>
      <c r="AFW63" s="17"/>
      <c r="AFX63" s="17"/>
      <c r="AFY63" s="17"/>
      <c r="AFZ63" s="17"/>
      <c r="AGA63" s="17"/>
      <c r="AGB63" s="17"/>
      <c r="AGC63" s="17"/>
      <c r="AGD63" s="17"/>
      <c r="AGE63" s="17"/>
      <c r="AGF63" s="17"/>
      <c r="AGG63" s="17"/>
      <c r="AGH63" s="17"/>
      <c r="AGI63" s="17"/>
      <c r="AGJ63" s="17"/>
      <c r="AGK63" s="17"/>
      <c r="AGL63" s="17"/>
      <c r="AGM63" s="17"/>
      <c r="AGN63" s="17"/>
      <c r="AGO63" s="17"/>
      <c r="AGP63" s="17"/>
      <c r="AGQ63" s="17"/>
      <c r="AGR63" s="17"/>
      <c r="AGS63" s="17"/>
      <c r="AGT63" s="17"/>
      <c r="AGU63" s="17"/>
      <c r="AGV63" s="17"/>
      <c r="AGW63" s="17"/>
      <c r="AGX63" s="17"/>
      <c r="AGY63" s="17"/>
      <c r="AGZ63" s="17"/>
      <c r="AHA63" s="17"/>
      <c r="AHB63" s="17"/>
      <c r="AHC63" s="17"/>
      <c r="AHD63" s="17"/>
      <c r="AHE63" s="17"/>
      <c r="AHF63" s="17"/>
      <c r="AHG63" s="17"/>
      <c r="AHH63" s="17"/>
      <c r="AHI63" s="17"/>
      <c r="AHJ63" s="17"/>
      <c r="AHK63" s="17"/>
      <c r="AHL63" s="17"/>
      <c r="AHM63" s="17"/>
      <c r="AHN63" s="17"/>
      <c r="AHO63" s="17"/>
      <c r="AHP63" s="17"/>
      <c r="AHQ63" s="17"/>
      <c r="AHR63" s="17"/>
      <c r="AHS63" s="17"/>
      <c r="AHT63" s="17"/>
      <c r="AHU63" s="17"/>
      <c r="AHV63" s="17"/>
      <c r="AHW63" s="17"/>
      <c r="AHX63" s="17"/>
      <c r="AHY63" s="17"/>
      <c r="AHZ63" s="17"/>
      <c r="AIA63" s="17"/>
      <c r="AIB63" s="17"/>
      <c r="AIC63" s="17"/>
      <c r="AID63" s="17"/>
      <c r="AIE63" s="17"/>
      <c r="AIF63" s="17"/>
      <c r="AIG63" s="17"/>
      <c r="AIH63" s="17"/>
      <c r="AII63" s="17"/>
      <c r="AIJ63" s="17"/>
      <c r="AIK63" s="17"/>
      <c r="AIL63" s="17"/>
      <c r="AIM63" s="17"/>
      <c r="AIN63" s="17"/>
      <c r="AIO63" s="17"/>
      <c r="AIP63" s="17"/>
      <c r="AIQ63" s="17"/>
      <c r="AIR63" s="17"/>
      <c r="AIS63" s="17"/>
      <c r="AIT63" s="17"/>
      <c r="AIU63" s="17"/>
      <c r="AIV63" s="17"/>
      <c r="AIW63" s="17"/>
      <c r="AIX63" s="17"/>
      <c r="AIY63" s="17"/>
      <c r="AIZ63" s="17"/>
      <c r="AJA63" s="17"/>
      <c r="AJB63" s="17"/>
      <c r="AJC63" s="17"/>
      <c r="AJD63" s="17"/>
      <c r="AJE63" s="17"/>
      <c r="AJF63" s="17"/>
      <c r="AJG63" s="17"/>
      <c r="AJH63" s="17"/>
      <c r="AJI63" s="17"/>
      <c r="AJJ63" s="17"/>
      <c r="AJK63" s="17"/>
      <c r="AJL63" s="17"/>
      <c r="AJM63" s="17"/>
      <c r="AJN63" s="17"/>
      <c r="AJO63" s="17"/>
      <c r="AJP63" s="17"/>
      <c r="AJQ63" s="17"/>
      <c r="AJR63" s="17"/>
      <c r="AJS63" s="17"/>
      <c r="AJT63" s="17"/>
      <c r="AJU63" s="17"/>
      <c r="AJV63" s="17"/>
      <c r="AJW63" s="17"/>
      <c r="AJX63" s="17"/>
      <c r="AJY63" s="17"/>
      <c r="AJZ63" s="17"/>
      <c r="AKA63" s="17"/>
      <c r="AKB63" s="17"/>
      <c r="AKC63" s="17"/>
      <c r="AKD63" s="17"/>
      <c r="AKE63" s="17"/>
      <c r="AKF63" s="17"/>
      <c r="AKG63" s="17"/>
      <c r="AKH63" s="17"/>
      <c r="AKI63" s="17"/>
      <c r="AKJ63" s="17"/>
      <c r="AKK63" s="17"/>
      <c r="AKL63" s="17"/>
      <c r="AKM63" s="17"/>
      <c r="AKN63" s="17"/>
      <c r="AKO63" s="17"/>
      <c r="AKP63" s="17"/>
      <c r="AKQ63" s="17"/>
      <c r="AKR63" s="17"/>
      <c r="AKS63" s="17"/>
      <c r="AKT63" s="17"/>
      <c r="AKU63" s="17"/>
      <c r="AKV63" s="17"/>
      <c r="AKW63" s="17"/>
      <c r="AKX63" s="17"/>
      <c r="AKY63" s="17"/>
      <c r="AKZ63" s="17"/>
      <c r="ALA63" s="17"/>
      <c r="ALB63" s="17"/>
      <c r="ALC63" s="17"/>
      <c r="ALD63" s="17"/>
      <c r="ALE63" s="17"/>
      <c r="ALF63" s="17"/>
      <c r="ALG63" s="17"/>
      <c r="ALH63" s="17"/>
      <c r="ALI63" s="17"/>
      <c r="ALJ63" s="17"/>
      <c r="ALK63" s="17"/>
      <c r="ALL63" s="17"/>
      <c r="ALM63" s="17"/>
      <c r="ALN63" s="17"/>
      <c r="ALO63" s="17"/>
      <c r="ALP63" s="17"/>
      <c r="ALQ63" s="17"/>
      <c r="ALR63" s="17"/>
      <c r="ALS63" s="17"/>
      <c r="ALT63" s="17"/>
      <c r="ALU63" s="17"/>
      <c r="ALV63" s="17"/>
      <c r="ALW63" s="17"/>
      <c r="ALX63" s="17"/>
      <c r="ALY63" s="17"/>
      <c r="ALZ63" s="17"/>
      <c r="AMA63" s="17"/>
      <c r="AMB63" s="17"/>
      <c r="AMC63" s="17"/>
      <c r="AMD63" s="17"/>
      <c r="AME63" s="17"/>
      <c r="AMF63" s="17"/>
      <c r="AMG63" s="17"/>
      <c r="AMH63" s="17"/>
      <c r="AMI63" s="17"/>
      <c r="AMJ63" s="17"/>
      <c r="AMK63" s="17"/>
      <c r="AML63" s="17"/>
      <c r="AMM63" s="17"/>
      <c r="AMN63" s="17"/>
      <c r="AMO63" s="17"/>
      <c r="AMP63" s="17"/>
      <c r="AMQ63" s="17"/>
      <c r="AMR63" s="17"/>
      <c r="AMS63" s="17"/>
      <c r="AMT63" s="17"/>
      <c r="AMU63" s="17"/>
      <c r="AMV63" s="17"/>
      <c r="AMW63" s="17"/>
      <c r="AMX63" s="17"/>
      <c r="AMY63" s="17"/>
      <c r="AMZ63" s="17"/>
      <c r="ANA63" s="17"/>
      <c r="ANB63" s="17"/>
      <c r="ANC63" s="17"/>
      <c r="AND63" s="17"/>
      <c r="ANE63" s="17"/>
      <c r="ANF63" s="17"/>
      <c r="ANG63" s="17"/>
      <c r="ANH63" s="17"/>
      <c r="ANI63" s="17"/>
      <c r="ANJ63" s="17"/>
      <c r="ANK63" s="17"/>
      <c r="ANL63" s="17"/>
      <c r="ANM63" s="17"/>
      <c r="ANN63" s="17"/>
      <c r="ANO63" s="17"/>
      <c r="ANP63" s="17"/>
      <c r="ANQ63" s="17"/>
      <c r="ANR63" s="17"/>
      <c r="ANS63" s="17"/>
      <c r="ANT63" s="17"/>
      <c r="ANU63" s="17"/>
      <c r="ANV63" s="17"/>
      <c r="ANW63" s="17"/>
      <c r="ANX63" s="17"/>
      <c r="ANY63" s="17"/>
      <c r="ANZ63" s="17"/>
      <c r="AOA63" s="17"/>
      <c r="AOB63" s="17"/>
      <c r="AOC63" s="17"/>
      <c r="AOD63" s="17"/>
      <c r="AOE63" s="17"/>
      <c r="AOF63" s="17"/>
      <c r="AOG63" s="17"/>
      <c r="AOH63" s="17"/>
      <c r="AOI63" s="17"/>
      <c r="AOJ63" s="17"/>
      <c r="AOK63" s="17"/>
      <c r="AOL63" s="17"/>
      <c r="AOM63" s="17"/>
      <c r="AON63" s="17"/>
      <c r="AOO63" s="17"/>
      <c r="AOP63" s="17"/>
      <c r="AOQ63" s="17"/>
      <c r="AOR63" s="17"/>
      <c r="AOS63" s="17"/>
      <c r="AOT63" s="17"/>
      <c r="AOU63" s="17"/>
      <c r="AOV63" s="17"/>
      <c r="AOW63" s="17"/>
      <c r="AOX63" s="17"/>
      <c r="AOY63" s="17"/>
      <c r="AOZ63" s="17"/>
      <c r="APA63" s="17"/>
      <c r="APB63" s="17"/>
      <c r="APC63" s="17"/>
      <c r="APD63" s="17"/>
      <c r="APE63" s="17"/>
      <c r="APF63" s="17"/>
      <c r="APG63" s="17"/>
      <c r="APH63" s="17"/>
      <c r="API63" s="17"/>
      <c r="APJ63" s="17"/>
      <c r="APK63" s="17"/>
      <c r="APL63" s="17"/>
      <c r="APM63" s="17"/>
      <c r="APN63" s="17"/>
      <c r="APO63" s="17"/>
      <c r="APP63" s="17"/>
      <c r="APQ63" s="17"/>
      <c r="APR63" s="17"/>
      <c r="APS63" s="17"/>
      <c r="APT63" s="17"/>
      <c r="APU63" s="17"/>
      <c r="APV63" s="17"/>
      <c r="APW63" s="17"/>
      <c r="APX63" s="17"/>
      <c r="APY63" s="17"/>
      <c r="APZ63" s="17"/>
      <c r="AQA63" s="17"/>
      <c r="AQB63" s="17"/>
      <c r="AQC63" s="17"/>
      <c r="AQD63" s="17"/>
      <c r="AQE63" s="17"/>
      <c r="AQF63" s="17"/>
      <c r="AQG63" s="17"/>
      <c r="AQH63" s="17"/>
      <c r="AQI63" s="17"/>
      <c r="AQJ63" s="17"/>
      <c r="AQK63" s="17"/>
      <c r="AQL63" s="17"/>
      <c r="AQM63" s="17"/>
      <c r="AQN63" s="17"/>
      <c r="AQO63" s="17"/>
      <c r="AQP63" s="17"/>
      <c r="AQQ63" s="17"/>
      <c r="AQR63" s="17"/>
      <c r="AQS63" s="17"/>
      <c r="AQT63" s="17"/>
      <c r="AQU63" s="17"/>
      <c r="AQV63" s="17"/>
      <c r="AQW63" s="17"/>
      <c r="AQX63" s="17"/>
      <c r="AQY63" s="17"/>
      <c r="AQZ63" s="17"/>
      <c r="ARA63" s="17"/>
      <c r="ARB63" s="17"/>
      <c r="ARC63" s="17"/>
      <c r="ARD63" s="17"/>
      <c r="ARE63" s="17"/>
      <c r="ARF63" s="17"/>
      <c r="ARG63" s="17"/>
      <c r="ARH63" s="17"/>
      <c r="ARI63" s="17"/>
      <c r="ARJ63" s="17"/>
      <c r="ARK63" s="17"/>
      <c r="ARL63" s="17"/>
      <c r="ARM63" s="17"/>
      <c r="ARN63" s="17"/>
      <c r="ARO63" s="17"/>
      <c r="ARP63" s="17"/>
      <c r="ARQ63" s="17"/>
      <c r="ARR63" s="17"/>
      <c r="ARS63" s="17"/>
      <c r="ART63" s="17"/>
      <c r="ARU63" s="17"/>
      <c r="ARV63" s="17"/>
      <c r="ARW63" s="17"/>
      <c r="ARX63" s="17"/>
      <c r="ARY63" s="17"/>
      <c r="ARZ63" s="17"/>
      <c r="ASA63" s="17"/>
      <c r="ASB63" s="17"/>
      <c r="ASC63" s="17"/>
      <c r="ASD63" s="17"/>
      <c r="ASE63" s="17"/>
      <c r="ASF63" s="17"/>
      <c r="ASG63" s="17"/>
      <c r="ASH63" s="17"/>
      <c r="ASI63" s="17"/>
      <c r="ASJ63" s="17"/>
      <c r="ASK63" s="17"/>
      <c r="ASL63" s="17"/>
      <c r="ASM63" s="17"/>
      <c r="ASN63" s="17"/>
      <c r="ASO63" s="17"/>
      <c r="ASP63" s="17"/>
      <c r="ASQ63" s="17"/>
      <c r="ASR63" s="17"/>
      <c r="ASS63" s="17"/>
      <c r="AST63" s="17"/>
      <c r="ASU63" s="17"/>
      <c r="ASV63" s="17"/>
      <c r="ASW63" s="17"/>
      <c r="ASX63" s="17"/>
      <c r="ASY63" s="17"/>
      <c r="ASZ63" s="17"/>
      <c r="ATA63" s="17"/>
      <c r="ATB63" s="17"/>
      <c r="ATC63" s="17"/>
      <c r="ATD63" s="17"/>
      <c r="ATE63" s="17"/>
      <c r="ATF63" s="17"/>
      <c r="ATG63" s="17"/>
      <c r="ATH63" s="17"/>
      <c r="ATI63" s="17"/>
      <c r="ATJ63" s="17"/>
      <c r="ATK63" s="17"/>
      <c r="ATL63" s="17"/>
      <c r="ATM63" s="17"/>
      <c r="ATN63" s="17"/>
      <c r="ATO63" s="17"/>
      <c r="ATP63" s="17"/>
      <c r="ATQ63" s="17"/>
      <c r="ATR63" s="17"/>
      <c r="ATS63" s="17"/>
      <c r="ATT63" s="17"/>
      <c r="ATU63" s="17"/>
      <c r="ATV63" s="17"/>
      <c r="ATW63" s="17"/>
      <c r="ATX63" s="17"/>
      <c r="ATY63" s="17"/>
      <c r="ATZ63" s="17"/>
      <c r="AUA63" s="17"/>
      <c r="AUB63" s="17"/>
      <c r="AUC63" s="17"/>
      <c r="AUD63" s="17"/>
      <c r="AUE63" s="17"/>
      <c r="AUF63" s="17"/>
      <c r="AUG63" s="17"/>
      <c r="AUH63" s="17"/>
      <c r="AUI63" s="17"/>
      <c r="AUJ63" s="17"/>
      <c r="AUK63" s="17"/>
      <c r="AUL63" s="17"/>
      <c r="AUM63" s="17"/>
      <c r="AUN63" s="17"/>
      <c r="AUO63" s="17"/>
      <c r="AUP63" s="17"/>
      <c r="AUQ63" s="17"/>
      <c r="AUR63" s="17"/>
      <c r="AUS63" s="17"/>
      <c r="AUT63" s="17"/>
      <c r="AUU63" s="17"/>
      <c r="AUV63" s="17"/>
      <c r="AUW63" s="17"/>
      <c r="AUX63" s="17"/>
      <c r="AUY63" s="17"/>
      <c r="AUZ63" s="17"/>
      <c r="AVA63" s="17"/>
      <c r="AVB63" s="17"/>
      <c r="AVC63" s="17"/>
      <c r="AVD63" s="17"/>
      <c r="AVE63" s="17"/>
      <c r="AVF63" s="17"/>
      <c r="AVG63" s="17"/>
      <c r="AVH63" s="17"/>
      <c r="AVI63" s="17"/>
      <c r="AVJ63" s="17"/>
      <c r="AVK63" s="17"/>
      <c r="AVL63" s="17"/>
      <c r="AVM63" s="17"/>
      <c r="AVN63" s="17"/>
      <c r="AVO63" s="17"/>
      <c r="AVP63" s="17"/>
      <c r="AVQ63" s="17"/>
      <c r="AVR63" s="17"/>
      <c r="AVS63" s="17"/>
      <c r="AVT63" s="17"/>
      <c r="AVU63" s="17"/>
      <c r="AVV63" s="17"/>
      <c r="AVW63" s="17"/>
      <c r="AVX63" s="17"/>
      <c r="AVY63" s="17"/>
      <c r="AVZ63" s="17"/>
      <c r="AWA63" s="17"/>
      <c r="AWB63" s="17"/>
      <c r="AWC63" s="17"/>
      <c r="AWD63" s="17"/>
      <c r="AWE63" s="17"/>
      <c r="AWF63" s="17"/>
      <c r="AWG63" s="17"/>
      <c r="AWH63" s="17"/>
      <c r="AWI63" s="17"/>
      <c r="AWJ63" s="17"/>
      <c r="AWK63" s="17"/>
      <c r="AWL63" s="17"/>
      <c r="AWM63" s="17"/>
      <c r="AWN63" s="17"/>
      <c r="AWO63" s="17"/>
      <c r="AWP63" s="17"/>
      <c r="AWQ63" s="17"/>
      <c r="AWR63" s="17"/>
      <c r="AWS63" s="17"/>
      <c r="AWT63" s="17"/>
      <c r="AWU63" s="17"/>
      <c r="AWV63" s="17"/>
      <c r="AWW63" s="17"/>
      <c r="AWX63" s="17"/>
      <c r="AWY63" s="17"/>
      <c r="AWZ63" s="17"/>
      <c r="AXA63" s="17"/>
      <c r="AXB63" s="17"/>
      <c r="AXC63" s="17"/>
      <c r="AXD63" s="17"/>
      <c r="AXE63" s="17"/>
      <c r="AXF63" s="17"/>
      <c r="AXG63" s="17"/>
      <c r="AXH63" s="17"/>
      <c r="AXI63" s="17"/>
      <c r="AXJ63" s="17"/>
      <c r="AXK63" s="17"/>
      <c r="AXL63" s="17"/>
      <c r="AXM63" s="17"/>
      <c r="AXN63" s="17"/>
      <c r="AXO63" s="17"/>
      <c r="AXP63" s="17"/>
      <c r="AXQ63" s="17"/>
      <c r="AXR63" s="17"/>
      <c r="AXS63" s="17"/>
      <c r="AXT63" s="17"/>
      <c r="AXU63" s="17"/>
      <c r="AXV63" s="17"/>
      <c r="AXW63" s="17"/>
      <c r="AXX63" s="17"/>
      <c r="AXY63" s="17"/>
      <c r="AXZ63" s="17"/>
      <c r="AYA63" s="17"/>
      <c r="AYB63" s="17"/>
      <c r="AYC63" s="17"/>
      <c r="AYD63" s="17"/>
      <c r="AYE63" s="17"/>
      <c r="AYF63" s="17"/>
      <c r="AYG63" s="17"/>
      <c r="AYH63" s="17"/>
      <c r="AYI63" s="17"/>
      <c r="AYJ63" s="17"/>
      <c r="AYK63" s="17"/>
      <c r="AYL63" s="17"/>
      <c r="AYM63" s="17"/>
      <c r="AYN63" s="17"/>
      <c r="AYO63" s="17"/>
      <c r="AYP63" s="17"/>
      <c r="AYQ63" s="17"/>
      <c r="AYR63" s="17"/>
      <c r="AYS63" s="17"/>
      <c r="AYT63" s="17"/>
      <c r="AYU63" s="17"/>
      <c r="AYV63" s="17"/>
      <c r="AYW63" s="17"/>
      <c r="AYX63" s="17"/>
      <c r="AYY63" s="17"/>
      <c r="AYZ63" s="17"/>
      <c r="AZA63" s="17"/>
      <c r="AZB63" s="17"/>
      <c r="AZC63" s="17"/>
      <c r="AZD63" s="17"/>
      <c r="AZE63" s="17"/>
      <c r="AZF63" s="17"/>
      <c r="AZG63" s="17"/>
      <c r="AZH63" s="17"/>
      <c r="AZI63" s="17"/>
      <c r="AZJ63" s="17"/>
      <c r="AZK63" s="17"/>
      <c r="AZL63" s="17"/>
      <c r="AZM63" s="17"/>
      <c r="AZN63" s="17"/>
      <c r="AZO63" s="17"/>
      <c r="AZP63" s="17"/>
      <c r="AZQ63" s="17"/>
      <c r="AZR63" s="17"/>
      <c r="AZS63" s="17"/>
      <c r="AZT63" s="17"/>
      <c r="AZU63" s="17"/>
      <c r="AZV63" s="17"/>
      <c r="AZW63" s="17"/>
      <c r="AZX63" s="17"/>
      <c r="AZY63" s="17"/>
      <c r="AZZ63" s="17"/>
      <c r="BAA63" s="17"/>
      <c r="BAB63" s="17"/>
      <c r="BAC63" s="17"/>
      <c r="BAD63" s="17"/>
      <c r="BAE63" s="17"/>
      <c r="BAF63" s="17"/>
      <c r="BAG63" s="17"/>
      <c r="BAH63" s="17"/>
      <c r="BAI63" s="17"/>
      <c r="BAJ63" s="17"/>
      <c r="BAK63" s="17"/>
      <c r="BAL63" s="17"/>
      <c r="BAM63" s="17"/>
      <c r="BAN63" s="17"/>
      <c r="BAO63" s="17"/>
      <c r="BAP63" s="17"/>
      <c r="BAQ63" s="17"/>
      <c r="BAR63" s="17"/>
      <c r="BAS63" s="17"/>
      <c r="BAT63" s="17"/>
      <c r="BAU63" s="17"/>
      <c r="BAV63" s="17"/>
      <c r="BAW63" s="17"/>
      <c r="BAX63" s="17"/>
      <c r="BAY63" s="17"/>
      <c r="BAZ63" s="17"/>
      <c r="BBA63" s="17"/>
      <c r="BBB63" s="17"/>
      <c r="BBC63" s="17"/>
      <c r="BBD63" s="17"/>
      <c r="BBE63" s="17"/>
      <c r="BBF63" s="17"/>
      <c r="BBG63" s="17"/>
      <c r="BBH63" s="17"/>
      <c r="BBI63" s="17"/>
      <c r="BBJ63" s="17"/>
      <c r="BBK63" s="17"/>
      <c r="BBL63" s="17"/>
      <c r="BBM63" s="17"/>
      <c r="BBN63" s="17"/>
      <c r="BBO63" s="17"/>
      <c r="BBP63" s="17"/>
      <c r="BBQ63" s="17"/>
      <c r="BBR63" s="17"/>
      <c r="BBS63" s="17"/>
      <c r="BBT63" s="17"/>
      <c r="BBU63" s="17"/>
      <c r="BBV63" s="17"/>
      <c r="BBW63" s="17"/>
      <c r="BBX63" s="17"/>
      <c r="BBY63" s="17"/>
      <c r="BBZ63" s="17"/>
      <c r="BCA63" s="17"/>
      <c r="BCB63" s="17"/>
      <c r="BCC63" s="17"/>
      <c r="BCD63" s="17"/>
      <c r="BCE63" s="17"/>
      <c r="BCF63" s="17"/>
      <c r="BCG63" s="17"/>
      <c r="BCH63" s="17"/>
      <c r="BCI63" s="17"/>
      <c r="BCJ63" s="17"/>
      <c r="BCK63" s="17"/>
      <c r="BCL63" s="17"/>
      <c r="BCM63" s="17"/>
      <c r="BCN63" s="17"/>
      <c r="BCO63" s="17"/>
      <c r="BCP63" s="17"/>
      <c r="BCQ63" s="17"/>
      <c r="BCR63" s="17"/>
      <c r="BCS63" s="17"/>
      <c r="BCT63" s="17"/>
      <c r="BCU63" s="17"/>
      <c r="BCV63" s="17"/>
      <c r="BCW63" s="17"/>
      <c r="BCX63" s="17"/>
      <c r="BCY63" s="17"/>
      <c r="BCZ63" s="17"/>
      <c r="BDA63" s="17"/>
      <c r="BDB63" s="17"/>
      <c r="BDC63" s="17"/>
      <c r="BDD63" s="17"/>
      <c r="BDE63" s="17"/>
      <c r="BDF63" s="17"/>
      <c r="BDG63" s="17"/>
      <c r="BDH63" s="17"/>
      <c r="BDI63" s="17"/>
      <c r="BDJ63" s="17"/>
      <c r="BDK63" s="17"/>
      <c r="BDL63" s="17"/>
      <c r="BDM63" s="17"/>
      <c r="BDN63" s="17"/>
      <c r="BDO63" s="17"/>
      <c r="BDP63" s="17"/>
      <c r="BDQ63" s="17"/>
      <c r="BDR63" s="17"/>
      <c r="BDS63" s="17"/>
      <c r="BDT63" s="17"/>
      <c r="BDU63" s="17"/>
      <c r="BDV63" s="17"/>
      <c r="BDW63" s="17"/>
      <c r="BDX63" s="17"/>
      <c r="BDY63" s="17"/>
      <c r="BDZ63" s="17"/>
      <c r="BEA63" s="17"/>
      <c r="BEB63" s="17"/>
      <c r="BEC63" s="17"/>
      <c r="BED63" s="17"/>
      <c r="BEE63" s="17"/>
      <c r="BEF63" s="17"/>
      <c r="BEG63" s="17"/>
      <c r="BEH63" s="17"/>
      <c r="BEI63" s="17"/>
      <c r="BEJ63" s="17"/>
      <c r="BEK63" s="17"/>
      <c r="BEL63" s="17"/>
      <c r="BEM63" s="17"/>
      <c r="BEN63" s="17"/>
      <c r="BEO63" s="17"/>
      <c r="BEP63" s="17"/>
      <c r="BEQ63" s="17"/>
      <c r="BER63" s="17"/>
      <c r="BES63" s="17"/>
      <c r="BET63" s="17"/>
      <c r="BEU63" s="17"/>
      <c r="BEV63" s="17"/>
      <c r="BEW63" s="17"/>
      <c r="BEX63" s="17"/>
      <c r="BEY63" s="17"/>
      <c r="BEZ63" s="17"/>
      <c r="BFA63" s="17"/>
      <c r="BFB63" s="17"/>
      <c r="BFC63" s="17"/>
      <c r="BFD63" s="17"/>
      <c r="BFE63" s="17"/>
      <c r="BFF63" s="17"/>
      <c r="BFG63" s="17"/>
      <c r="BFH63" s="17"/>
      <c r="BFI63" s="17"/>
      <c r="BFJ63" s="17"/>
      <c r="BFK63" s="17"/>
      <c r="BFL63" s="17"/>
      <c r="BFM63" s="17"/>
      <c r="BFN63" s="17"/>
      <c r="BFO63" s="17"/>
      <c r="BFP63" s="17"/>
      <c r="BFQ63" s="17"/>
      <c r="BFR63" s="17"/>
      <c r="BFS63" s="17"/>
      <c r="BFT63" s="17"/>
      <c r="BFU63" s="17"/>
      <c r="BFV63" s="17"/>
      <c r="BFW63" s="17"/>
      <c r="BFX63" s="17"/>
      <c r="BFY63" s="17"/>
      <c r="BFZ63" s="17"/>
      <c r="BGA63" s="17"/>
      <c r="BGB63" s="17"/>
      <c r="BGC63" s="17"/>
      <c r="BGD63" s="17"/>
      <c r="BGE63" s="17"/>
      <c r="BGF63" s="17"/>
      <c r="BGG63" s="17"/>
      <c r="BGH63" s="17"/>
      <c r="BGI63" s="17"/>
      <c r="BGJ63" s="17"/>
      <c r="BGK63" s="17"/>
      <c r="BGL63" s="17"/>
      <c r="BGM63" s="17"/>
      <c r="BGN63" s="17"/>
      <c r="BGO63" s="17"/>
      <c r="BGP63" s="17"/>
      <c r="BGQ63" s="17"/>
      <c r="BGR63" s="17"/>
      <c r="BGS63" s="17"/>
      <c r="BGT63" s="17"/>
      <c r="BGU63" s="17"/>
      <c r="BGV63" s="17"/>
      <c r="BGW63" s="17"/>
      <c r="BGX63" s="17"/>
      <c r="BGY63" s="17"/>
      <c r="BGZ63" s="17"/>
      <c r="BHA63" s="17"/>
      <c r="BHB63" s="17"/>
      <c r="BHC63" s="17"/>
      <c r="BHD63" s="17"/>
      <c r="BHE63" s="17"/>
      <c r="BHF63" s="17"/>
      <c r="BHG63" s="17"/>
      <c r="BHH63" s="17"/>
      <c r="BHI63" s="17"/>
      <c r="BHJ63" s="17"/>
      <c r="BHK63" s="17"/>
      <c r="BHL63" s="17"/>
      <c r="BHM63" s="17"/>
      <c r="BHN63" s="17"/>
      <c r="BHO63" s="17"/>
      <c r="BHP63" s="17"/>
      <c r="BHQ63" s="17"/>
      <c r="BHR63" s="17"/>
      <c r="BHS63" s="17"/>
      <c r="BHT63" s="17"/>
      <c r="BHU63" s="17"/>
      <c r="BHV63" s="17"/>
      <c r="BHW63" s="17"/>
      <c r="BHX63" s="17"/>
      <c r="BHY63" s="17"/>
      <c r="BHZ63" s="17"/>
      <c r="BIA63" s="17"/>
      <c r="BIB63" s="17"/>
      <c r="BIC63" s="17"/>
      <c r="BID63" s="17"/>
      <c r="BIE63" s="17"/>
      <c r="BIF63" s="17"/>
      <c r="BIG63" s="17"/>
      <c r="BIH63" s="17"/>
      <c r="BII63" s="17"/>
      <c r="BIJ63" s="17"/>
      <c r="BIK63" s="17"/>
      <c r="BIL63" s="17"/>
      <c r="BIM63" s="17"/>
      <c r="BIN63" s="17"/>
      <c r="BIO63" s="17"/>
      <c r="BIP63" s="17"/>
      <c r="BIQ63" s="17"/>
      <c r="BIR63" s="17"/>
      <c r="BIS63" s="17"/>
      <c r="BIT63" s="17"/>
      <c r="BIU63" s="17"/>
      <c r="BIV63" s="17"/>
      <c r="BIW63" s="17"/>
      <c r="BIX63" s="17"/>
      <c r="BIY63" s="17"/>
      <c r="BIZ63" s="17"/>
      <c r="BJA63" s="17"/>
      <c r="BJB63" s="17"/>
      <c r="BJC63" s="17"/>
      <c r="BJD63" s="17"/>
      <c r="BJE63" s="17"/>
      <c r="BJF63" s="17"/>
      <c r="BJG63" s="17"/>
      <c r="BJH63" s="17"/>
      <c r="BJI63" s="17"/>
      <c r="BJJ63" s="17"/>
      <c r="BJK63" s="17"/>
      <c r="BJL63" s="17"/>
      <c r="BJM63" s="17"/>
      <c r="BJN63" s="17"/>
      <c r="BJO63" s="17"/>
      <c r="BJP63" s="17"/>
      <c r="BJQ63" s="17"/>
      <c r="BJR63" s="17"/>
      <c r="BJS63" s="17"/>
      <c r="BJT63" s="17"/>
      <c r="BJU63" s="17"/>
      <c r="BJV63" s="17"/>
      <c r="BJW63" s="17"/>
      <c r="BJX63" s="17"/>
      <c r="BJY63" s="17"/>
      <c r="BJZ63" s="17"/>
      <c r="BKA63" s="17"/>
      <c r="BKB63" s="17"/>
      <c r="BKC63" s="17"/>
      <c r="BKD63" s="17"/>
      <c r="BKE63" s="17"/>
      <c r="BKF63" s="17"/>
      <c r="BKG63" s="17"/>
      <c r="BKH63" s="17"/>
      <c r="BKI63" s="17"/>
      <c r="BKJ63" s="17"/>
      <c r="BKK63" s="17"/>
      <c r="BKL63" s="17"/>
      <c r="BKM63" s="17"/>
      <c r="BKN63" s="17"/>
      <c r="BKO63" s="17"/>
      <c r="BKP63" s="17"/>
      <c r="BKQ63" s="17"/>
      <c r="BKR63" s="17"/>
      <c r="BKS63" s="17"/>
      <c r="BKT63" s="17"/>
      <c r="BKU63" s="17"/>
      <c r="BKV63" s="17"/>
      <c r="BKW63" s="17"/>
      <c r="BKX63" s="17"/>
      <c r="BKY63" s="17"/>
      <c r="BKZ63" s="17"/>
      <c r="BLA63" s="17"/>
      <c r="BLB63" s="17"/>
      <c r="BLC63" s="17"/>
      <c r="BLD63" s="17"/>
      <c r="BLE63" s="17"/>
      <c r="BLF63" s="17"/>
      <c r="BLG63" s="17"/>
      <c r="BLH63" s="17"/>
      <c r="BLI63" s="17"/>
      <c r="BLJ63" s="17"/>
      <c r="BLK63" s="17"/>
      <c r="BLL63" s="17"/>
      <c r="BLM63" s="17"/>
      <c r="BLN63" s="17"/>
      <c r="BLO63" s="17"/>
      <c r="BLP63" s="17"/>
      <c r="BLQ63" s="17"/>
      <c r="BLR63" s="17"/>
      <c r="BLS63" s="17"/>
      <c r="BLT63" s="17"/>
      <c r="BLU63" s="17"/>
      <c r="BLV63" s="17"/>
      <c r="BLW63" s="17"/>
      <c r="BLX63" s="17"/>
      <c r="BLY63" s="17"/>
      <c r="BLZ63" s="17"/>
      <c r="BMA63" s="17"/>
      <c r="BMB63" s="17"/>
      <c r="BMC63" s="17"/>
      <c r="BMD63" s="17"/>
      <c r="BME63" s="17"/>
      <c r="BMF63" s="17"/>
      <c r="BMG63" s="17"/>
      <c r="BMH63" s="17"/>
      <c r="BMI63" s="17"/>
      <c r="BMJ63" s="17"/>
      <c r="BMK63" s="17"/>
      <c r="BML63" s="17"/>
      <c r="BMM63" s="17"/>
      <c r="BMN63" s="17"/>
      <c r="BMO63" s="17"/>
      <c r="BMP63" s="17"/>
      <c r="BMQ63" s="17"/>
      <c r="BMR63" s="17"/>
      <c r="BMS63" s="17"/>
      <c r="BMT63" s="17"/>
      <c r="BMU63" s="17"/>
      <c r="BMV63" s="17"/>
      <c r="BMW63" s="17"/>
      <c r="BMX63" s="17"/>
      <c r="BMY63" s="17"/>
      <c r="BMZ63" s="17"/>
      <c r="BNA63" s="17"/>
      <c r="BNB63" s="17"/>
      <c r="BNC63" s="17"/>
      <c r="BND63" s="17"/>
      <c r="BNE63" s="17"/>
      <c r="BNF63" s="17"/>
      <c r="BNG63" s="17"/>
      <c r="BNH63" s="17"/>
      <c r="BNI63" s="17"/>
      <c r="BNJ63" s="17"/>
      <c r="BNK63" s="17"/>
      <c r="BNL63" s="17"/>
      <c r="BNM63" s="17"/>
      <c r="BNN63" s="17"/>
      <c r="BNO63" s="17"/>
      <c r="BNP63" s="17"/>
      <c r="BNQ63" s="17"/>
      <c r="BNR63" s="17"/>
      <c r="BNS63" s="17"/>
      <c r="BNT63" s="17"/>
      <c r="BNU63" s="17"/>
      <c r="BNV63" s="17"/>
      <c r="BNW63" s="17"/>
      <c r="BNX63" s="17"/>
      <c r="BNY63" s="17"/>
      <c r="BNZ63" s="17"/>
      <c r="BOA63" s="17"/>
      <c r="BOB63" s="17"/>
      <c r="BOC63" s="17"/>
      <c r="BOD63" s="17"/>
      <c r="BOE63" s="17"/>
      <c r="BOF63" s="17"/>
      <c r="BOG63" s="17"/>
      <c r="BOH63" s="17"/>
      <c r="BOI63" s="17"/>
      <c r="BOJ63" s="17"/>
      <c r="BOK63" s="17"/>
      <c r="BOL63" s="17"/>
      <c r="BOM63" s="17"/>
      <c r="BON63" s="17"/>
      <c r="BOO63" s="17"/>
      <c r="BOP63" s="17"/>
      <c r="BOQ63" s="17"/>
      <c r="BOR63" s="17"/>
      <c r="BOS63" s="17"/>
      <c r="BOT63" s="17"/>
      <c r="BOU63" s="17"/>
      <c r="BOV63" s="17"/>
      <c r="BOW63" s="17"/>
      <c r="BOX63" s="17"/>
      <c r="BOY63" s="17"/>
      <c r="BOZ63" s="17"/>
      <c r="BPA63" s="17"/>
      <c r="BPB63" s="17"/>
      <c r="BPC63" s="17"/>
      <c r="BPD63" s="17"/>
      <c r="BPE63" s="17"/>
      <c r="BPF63" s="17"/>
      <c r="BPG63" s="17"/>
      <c r="BPH63" s="17"/>
      <c r="BPI63" s="17"/>
      <c r="BPJ63" s="17"/>
      <c r="BPK63" s="17"/>
      <c r="BPL63" s="17"/>
      <c r="BPM63" s="17"/>
      <c r="BPN63" s="17"/>
      <c r="BPO63" s="17"/>
      <c r="BPP63" s="17"/>
      <c r="BPQ63" s="17"/>
      <c r="BPR63" s="17"/>
      <c r="BPS63" s="17"/>
      <c r="BPT63" s="17"/>
      <c r="BPU63" s="17"/>
      <c r="BPV63" s="17"/>
      <c r="BPW63" s="17"/>
      <c r="BPX63" s="17"/>
      <c r="BPY63" s="17"/>
      <c r="BPZ63" s="17"/>
      <c r="BQA63" s="17"/>
      <c r="BQB63" s="17"/>
      <c r="BQC63" s="17"/>
      <c r="BQD63" s="17"/>
      <c r="BQE63" s="17"/>
      <c r="BQF63" s="17"/>
      <c r="BQG63" s="17"/>
      <c r="BQH63" s="17"/>
      <c r="BQI63" s="17"/>
      <c r="BQJ63" s="17"/>
      <c r="BQK63" s="17"/>
      <c r="BQL63" s="17"/>
      <c r="BQM63" s="17"/>
      <c r="BQN63" s="17"/>
      <c r="BQO63" s="17"/>
      <c r="BQP63" s="17"/>
      <c r="BQQ63" s="17"/>
      <c r="BQR63" s="17"/>
      <c r="BQS63" s="17"/>
      <c r="BQT63" s="17"/>
      <c r="BQU63" s="17"/>
      <c r="BQV63" s="17"/>
      <c r="BQW63" s="17"/>
      <c r="BQX63" s="17"/>
      <c r="BQY63" s="17"/>
      <c r="BQZ63" s="17"/>
      <c r="BRA63" s="17"/>
      <c r="BRB63" s="17"/>
      <c r="BRC63" s="17"/>
      <c r="BRD63" s="17"/>
      <c r="BRE63" s="17"/>
      <c r="BRF63" s="17"/>
      <c r="BRG63" s="17"/>
      <c r="BRH63" s="17"/>
      <c r="BRI63" s="17"/>
      <c r="BRJ63" s="17"/>
      <c r="BRK63" s="17"/>
      <c r="BRL63" s="17"/>
      <c r="BRM63" s="17"/>
      <c r="BRN63" s="17"/>
      <c r="BRO63" s="17"/>
      <c r="BRP63" s="17"/>
      <c r="BRQ63" s="17"/>
      <c r="BRR63" s="17"/>
      <c r="BRS63" s="17"/>
      <c r="BRT63" s="17"/>
      <c r="BRU63" s="17"/>
      <c r="BRV63" s="17"/>
      <c r="BRW63" s="17"/>
      <c r="BRX63" s="17"/>
      <c r="BRY63" s="17"/>
      <c r="BRZ63" s="17"/>
      <c r="BSA63" s="17"/>
      <c r="BSB63" s="17"/>
      <c r="BSC63" s="17"/>
      <c r="BSD63" s="17"/>
      <c r="BSE63" s="17"/>
      <c r="BSF63" s="17"/>
      <c r="BSG63" s="17"/>
      <c r="BSH63" s="17"/>
      <c r="BSI63" s="17"/>
      <c r="BSJ63" s="17"/>
      <c r="BSK63" s="17"/>
      <c r="BSL63" s="17"/>
      <c r="BSM63" s="17"/>
      <c r="BSN63" s="17"/>
      <c r="BSO63" s="17"/>
      <c r="BSP63" s="17"/>
      <c r="BSQ63" s="17"/>
      <c r="BSR63" s="17"/>
      <c r="BSS63" s="17"/>
      <c r="BST63" s="17"/>
      <c r="BSU63" s="17"/>
      <c r="BSV63" s="17"/>
      <c r="BSW63" s="17"/>
      <c r="BSX63" s="17"/>
      <c r="BSY63" s="17"/>
      <c r="BSZ63" s="17"/>
      <c r="BTA63" s="17"/>
      <c r="BTB63" s="17"/>
      <c r="BTC63" s="17"/>
      <c r="BTD63" s="17"/>
      <c r="BTE63" s="17"/>
      <c r="BTF63" s="17"/>
      <c r="BTG63" s="17"/>
      <c r="BTH63" s="17"/>
      <c r="BTI63" s="17"/>
      <c r="BTJ63" s="17"/>
      <c r="BTK63" s="17"/>
      <c r="BTL63" s="17"/>
      <c r="BTM63" s="17"/>
      <c r="BTN63" s="17"/>
      <c r="BTO63" s="17"/>
      <c r="BTP63" s="17"/>
      <c r="BTQ63" s="17"/>
      <c r="BTR63" s="17"/>
      <c r="BTS63" s="17"/>
      <c r="BTT63" s="17"/>
      <c r="BTU63" s="17"/>
      <c r="BTV63" s="17"/>
      <c r="BTW63" s="17"/>
      <c r="BTX63" s="17"/>
      <c r="BTY63" s="17"/>
      <c r="BTZ63" s="17"/>
      <c r="BUA63" s="17"/>
      <c r="BUB63" s="17"/>
      <c r="BUC63" s="17"/>
      <c r="BUD63" s="17"/>
      <c r="BUE63" s="17"/>
      <c r="BUF63" s="17"/>
      <c r="BUG63" s="17"/>
      <c r="BUH63" s="17"/>
      <c r="BUI63" s="17"/>
      <c r="BUJ63" s="17"/>
      <c r="BUK63" s="17"/>
      <c r="BUL63" s="17"/>
      <c r="BUM63" s="17"/>
      <c r="BUN63" s="17"/>
      <c r="BUO63" s="17"/>
      <c r="BUP63" s="17"/>
      <c r="BUQ63" s="17"/>
      <c r="BUR63" s="17"/>
      <c r="BUS63" s="17"/>
      <c r="BUT63" s="17"/>
      <c r="BUU63" s="17"/>
      <c r="BUV63" s="17"/>
      <c r="BUW63" s="17"/>
      <c r="BUX63" s="17"/>
      <c r="BUY63" s="17"/>
      <c r="BUZ63" s="17"/>
      <c r="BVA63" s="17"/>
      <c r="BVB63" s="17"/>
      <c r="BVC63" s="17"/>
      <c r="BVD63" s="17"/>
      <c r="BVE63" s="17"/>
      <c r="BVF63" s="17"/>
      <c r="BVG63" s="17"/>
      <c r="BVH63" s="17"/>
      <c r="BVI63" s="17"/>
      <c r="BVJ63" s="17"/>
      <c r="BVK63" s="17"/>
      <c r="BVL63" s="17"/>
      <c r="BVM63" s="17"/>
      <c r="BVN63" s="17"/>
      <c r="BVO63" s="17"/>
      <c r="BVP63" s="17"/>
      <c r="BVQ63" s="17"/>
      <c r="BVR63" s="17"/>
      <c r="BVS63" s="17"/>
      <c r="BVT63" s="17"/>
      <c r="BVU63" s="17"/>
      <c r="BVV63" s="17"/>
      <c r="BVW63" s="17"/>
      <c r="BVX63" s="17"/>
      <c r="BVY63" s="17"/>
      <c r="BVZ63" s="17"/>
      <c r="BWA63" s="17"/>
      <c r="BWB63" s="17"/>
      <c r="BWC63" s="17"/>
      <c r="BWD63" s="17"/>
      <c r="BWE63" s="17"/>
      <c r="BWF63" s="17"/>
      <c r="BWG63" s="17"/>
      <c r="BWH63" s="17"/>
      <c r="BWI63" s="17"/>
      <c r="BWJ63" s="17"/>
      <c r="BWK63" s="17"/>
      <c r="BWL63" s="17"/>
      <c r="BWM63" s="17"/>
      <c r="BWN63" s="17"/>
      <c r="BWO63" s="17"/>
      <c r="BWP63" s="17"/>
      <c r="BWQ63" s="17"/>
      <c r="BWR63" s="17"/>
      <c r="BWS63" s="17"/>
      <c r="BWT63" s="17"/>
      <c r="BWU63" s="17"/>
      <c r="BWV63" s="17"/>
      <c r="BWW63" s="17"/>
      <c r="BWX63" s="17"/>
      <c r="BWY63" s="17"/>
      <c r="BWZ63" s="17"/>
      <c r="BXA63" s="17"/>
      <c r="BXB63" s="17"/>
      <c r="BXC63" s="17"/>
      <c r="BXD63" s="17"/>
      <c r="BXE63" s="17"/>
      <c r="BXF63" s="17"/>
      <c r="BXG63" s="17"/>
      <c r="BXH63" s="17"/>
      <c r="BXI63" s="17"/>
      <c r="BXJ63" s="17"/>
      <c r="BXK63" s="17"/>
      <c r="BXL63" s="17"/>
      <c r="BXM63" s="17"/>
      <c r="BXN63" s="17"/>
      <c r="BXO63" s="17"/>
      <c r="BXP63" s="17"/>
      <c r="BXQ63" s="17"/>
      <c r="BXR63" s="17"/>
      <c r="BXS63" s="17"/>
      <c r="BXT63" s="17"/>
      <c r="BXU63" s="17"/>
      <c r="BXV63" s="17"/>
      <c r="BXW63" s="17"/>
      <c r="BXX63" s="17"/>
      <c r="BXY63" s="17"/>
      <c r="BXZ63" s="17"/>
      <c r="BYA63" s="17"/>
      <c r="BYB63" s="17"/>
      <c r="BYC63" s="17"/>
      <c r="BYD63" s="17"/>
      <c r="BYE63" s="17"/>
      <c r="BYF63" s="17"/>
      <c r="BYG63" s="17"/>
      <c r="BYH63" s="17"/>
      <c r="BYI63" s="17"/>
      <c r="BYJ63" s="17"/>
      <c r="BYK63" s="17"/>
      <c r="BYL63" s="17"/>
      <c r="BYM63" s="17"/>
      <c r="BYN63" s="17"/>
      <c r="BYO63" s="17"/>
      <c r="BYP63" s="17"/>
      <c r="BYQ63" s="17"/>
      <c r="BYR63" s="17"/>
      <c r="BYS63" s="17"/>
      <c r="BYT63" s="17"/>
      <c r="BYU63" s="17"/>
      <c r="BYV63" s="17"/>
      <c r="BYW63" s="17"/>
      <c r="BYX63" s="17"/>
      <c r="BYY63" s="17"/>
      <c r="BYZ63" s="17"/>
      <c r="BZA63" s="17"/>
      <c r="BZB63" s="17"/>
      <c r="BZC63" s="17"/>
      <c r="BZD63" s="17"/>
      <c r="BZE63" s="17"/>
      <c r="BZF63" s="17"/>
      <c r="BZG63" s="17"/>
      <c r="BZH63" s="17"/>
      <c r="BZI63" s="17"/>
      <c r="BZJ63" s="17"/>
      <c r="BZK63" s="17"/>
      <c r="BZL63" s="17"/>
      <c r="BZM63" s="17"/>
      <c r="BZN63" s="17"/>
      <c r="BZO63" s="17"/>
      <c r="BZP63" s="17"/>
      <c r="BZQ63" s="17"/>
      <c r="BZR63" s="17"/>
      <c r="BZS63" s="17"/>
      <c r="BZT63" s="17"/>
      <c r="BZU63" s="17"/>
      <c r="BZV63" s="17"/>
      <c r="BZW63" s="17"/>
      <c r="BZX63" s="17"/>
      <c r="BZY63" s="17"/>
      <c r="BZZ63" s="17"/>
      <c r="CAA63" s="17"/>
      <c r="CAB63" s="17"/>
      <c r="CAC63" s="17"/>
      <c r="CAD63" s="17"/>
      <c r="CAE63" s="17"/>
      <c r="CAF63" s="17"/>
      <c r="CAG63" s="17"/>
      <c r="CAH63" s="17"/>
      <c r="CAI63" s="17"/>
      <c r="CAJ63" s="17"/>
      <c r="CAK63" s="17"/>
      <c r="CAL63" s="17"/>
      <c r="CAM63" s="17"/>
      <c r="CAN63" s="17"/>
      <c r="CAO63" s="17"/>
      <c r="CAP63" s="17"/>
      <c r="CAQ63" s="17"/>
      <c r="CAR63" s="17"/>
      <c r="CAS63" s="17"/>
      <c r="CAT63" s="17"/>
      <c r="CAU63" s="17"/>
      <c r="CAV63" s="17"/>
      <c r="CAW63" s="17"/>
      <c r="CAX63" s="17"/>
      <c r="CAY63" s="17"/>
      <c r="CAZ63" s="17"/>
      <c r="CBA63" s="17"/>
      <c r="CBB63" s="17"/>
      <c r="CBC63" s="17"/>
      <c r="CBD63" s="17"/>
      <c r="CBE63" s="17"/>
      <c r="CBF63" s="17"/>
      <c r="CBG63" s="17"/>
      <c r="CBH63" s="17"/>
      <c r="CBI63" s="17"/>
      <c r="CBJ63" s="17"/>
      <c r="CBK63" s="17"/>
      <c r="CBL63" s="17"/>
      <c r="CBM63" s="17"/>
      <c r="CBN63" s="17"/>
      <c r="CBO63" s="17"/>
      <c r="CBP63" s="17"/>
      <c r="CBQ63" s="17"/>
      <c r="CBR63" s="17"/>
      <c r="CBS63" s="17"/>
      <c r="CBT63" s="17"/>
      <c r="CBU63" s="17"/>
      <c r="CBV63" s="17"/>
      <c r="CBW63" s="17"/>
      <c r="CBX63" s="17"/>
      <c r="CBY63" s="17"/>
      <c r="CBZ63" s="17"/>
      <c r="CCA63" s="17"/>
      <c r="CCB63" s="17"/>
      <c r="CCC63" s="17"/>
      <c r="CCD63" s="17"/>
      <c r="CCE63" s="17"/>
      <c r="CCF63" s="17"/>
      <c r="CCG63" s="17"/>
      <c r="CCH63" s="17"/>
      <c r="CCI63" s="17"/>
      <c r="CCJ63" s="17"/>
      <c r="CCK63" s="17"/>
      <c r="CCL63" s="17"/>
      <c r="CCM63" s="17"/>
      <c r="CCN63" s="17"/>
      <c r="CCO63" s="17"/>
      <c r="CCP63" s="17"/>
      <c r="CCQ63" s="17"/>
      <c r="CCR63" s="17"/>
      <c r="CCS63" s="17"/>
      <c r="CCT63" s="17"/>
      <c r="CCU63" s="17"/>
      <c r="CCV63" s="17"/>
      <c r="CCW63" s="17"/>
      <c r="CCX63" s="17"/>
      <c r="CCY63" s="17"/>
      <c r="CCZ63" s="17"/>
      <c r="CDA63" s="17"/>
      <c r="CDB63" s="17"/>
      <c r="CDC63" s="17"/>
      <c r="CDD63" s="17"/>
      <c r="CDE63" s="17"/>
      <c r="CDF63" s="17"/>
      <c r="CDG63" s="17"/>
      <c r="CDH63" s="17"/>
      <c r="CDI63" s="17"/>
      <c r="CDJ63" s="17"/>
      <c r="CDK63" s="17"/>
      <c r="CDL63" s="17"/>
      <c r="CDM63" s="17"/>
      <c r="CDN63" s="17"/>
      <c r="CDO63" s="17"/>
      <c r="CDP63" s="17"/>
      <c r="CDQ63" s="17"/>
      <c r="CDR63" s="17"/>
      <c r="CDS63" s="17"/>
      <c r="CDT63" s="17"/>
      <c r="CDU63" s="17"/>
    </row>
    <row r="64">
      <c r="A64" s="14" t="s">
        <v>2744</v>
      </c>
      <c r="B64" s="14" t="s">
        <v>3257</v>
      </c>
      <c r="C64" s="14" t="s">
        <v>2614</v>
      </c>
      <c r="D64" s="14" t="s">
        <v>2615</v>
      </c>
      <c r="E64" s="14" t="s">
        <v>3251</v>
      </c>
      <c r="F64" s="14" t="s">
        <v>2835</v>
      </c>
      <c r="I64" s="14" t="s">
        <v>2558</v>
      </c>
      <c r="J64" s="14" t="s">
        <v>3252</v>
      </c>
      <c r="K64" s="14" t="s">
        <v>2619</v>
      </c>
      <c r="L64" s="14" t="s">
        <v>2658</v>
      </c>
      <c r="M64" s="17"/>
      <c r="N64" s="14" t="s">
        <v>2690</v>
      </c>
      <c r="O64" s="14" t="s">
        <v>2690</v>
      </c>
      <c r="P64" s="14" t="s">
        <v>2690</v>
      </c>
      <c r="Q64" s="16">
        <v>11.0</v>
      </c>
      <c r="R64" s="16">
        <v>4080625.0</v>
      </c>
      <c r="S64" s="16">
        <v>4080625.0</v>
      </c>
      <c r="T64" s="14" t="s">
        <v>2622</v>
      </c>
      <c r="U64" s="14" t="s">
        <v>2621</v>
      </c>
      <c r="V64" s="14" t="s">
        <v>3258</v>
      </c>
      <c r="W64" s="14" t="s">
        <v>3259</v>
      </c>
      <c r="X64" s="16">
        <v>0.25</v>
      </c>
      <c r="Y64" s="17"/>
      <c r="Z64" s="16">
        <v>4.0</v>
      </c>
      <c r="AA64" s="16">
        <v>12.0</v>
      </c>
      <c r="AB64" s="17"/>
      <c r="AC64" s="16">
        <v>35.0</v>
      </c>
      <c r="AD64" s="16">
        <v>887.0</v>
      </c>
      <c r="AE64" s="26">
        <v>45424.0</v>
      </c>
      <c r="AF64" s="17"/>
      <c r="AG64" s="14" t="s">
        <v>2876</v>
      </c>
      <c r="AI64" s="17"/>
      <c r="AJ64" s="17"/>
      <c r="AK64" s="17"/>
      <c r="AL64" s="16">
        <v>49.0</v>
      </c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4" t="s">
        <v>2625</v>
      </c>
      <c r="BB64" s="17"/>
      <c r="BC64" s="17"/>
      <c r="BD64" s="17"/>
      <c r="BE64" s="17"/>
      <c r="BF64" s="14" t="s">
        <v>2574</v>
      </c>
      <c r="BG64" s="16">
        <v>1.0</v>
      </c>
      <c r="BH64" s="14" t="s">
        <v>1447</v>
      </c>
      <c r="BI64" s="14" t="s">
        <v>2594</v>
      </c>
      <c r="BJ64" s="14" t="s">
        <v>2566</v>
      </c>
      <c r="BK64" s="17"/>
      <c r="BL64" s="17"/>
      <c r="BM64" s="16">
        <v>29.6</v>
      </c>
      <c r="BN64" s="17"/>
      <c r="BO64" s="17"/>
      <c r="BP64" s="17"/>
      <c r="BQ64" s="17"/>
      <c r="BR64" s="17"/>
      <c r="BS64" s="16">
        <v>0.2885</v>
      </c>
      <c r="BT64" s="16">
        <v>41.555709</v>
      </c>
      <c r="BU64" s="14" t="s">
        <v>2567</v>
      </c>
      <c r="BV64" s="14" t="s">
        <v>3227</v>
      </c>
      <c r="BW64" s="14" t="s">
        <v>2569</v>
      </c>
      <c r="BX64" s="16">
        <v>9.0</v>
      </c>
      <c r="BY64" s="14" t="s">
        <v>2625</v>
      </c>
      <c r="BZ64" s="16">
        <v>1264.0</v>
      </c>
      <c r="CA64" s="16">
        <v>-18220.0</v>
      </c>
      <c r="CB64" s="16">
        <v>0.0</v>
      </c>
      <c r="CC64" s="17"/>
      <c r="CD64" s="17"/>
      <c r="CE64" s="16">
        <v>41.555709</v>
      </c>
      <c r="CF64" s="14" t="s">
        <v>2572</v>
      </c>
      <c r="CG64" s="14" t="s">
        <v>2704</v>
      </c>
      <c r="CH64" s="19">
        <v>41030.0</v>
      </c>
      <c r="CI64" s="14" t="s">
        <v>2573</v>
      </c>
      <c r="CJ64" s="17"/>
      <c r="CK64" s="14" t="s">
        <v>2574</v>
      </c>
      <c r="CL64" s="14" t="s">
        <v>3160</v>
      </c>
      <c r="CM64" s="20">
        <v>2491015.0</v>
      </c>
      <c r="CN64" s="14" t="s">
        <v>3160</v>
      </c>
      <c r="CO64" s="14" t="s">
        <v>2563</v>
      </c>
      <c r="CP64" s="14" t="s">
        <v>2563</v>
      </c>
      <c r="CQ64" s="17"/>
      <c r="CR64" s="17"/>
      <c r="CS64" s="14" t="s">
        <v>2574</v>
      </c>
      <c r="CT64" s="14" t="s">
        <v>3260</v>
      </c>
      <c r="CU64" s="14" t="s">
        <v>2577</v>
      </c>
      <c r="CV64" s="14" t="s">
        <v>3229</v>
      </c>
      <c r="CW64" s="14" t="s">
        <v>3261</v>
      </c>
      <c r="CX64" s="14" t="s">
        <v>2580</v>
      </c>
      <c r="CY64" s="16">
        <v>41.555709</v>
      </c>
      <c r="CZ64" s="14" t="s">
        <v>2581</v>
      </c>
      <c r="DB64" s="14" t="s">
        <v>2574</v>
      </c>
      <c r="DC64" s="14" t="s">
        <v>2708</v>
      </c>
      <c r="DD64" s="14" t="s">
        <v>2625</v>
      </c>
      <c r="DE64" s="14" t="s">
        <v>2563</v>
      </c>
      <c r="DF64" s="14" t="s">
        <v>2574</v>
      </c>
      <c r="DG64" s="14" t="s">
        <v>3247</v>
      </c>
      <c r="DH64" s="14" t="s">
        <v>3248</v>
      </c>
      <c r="DI64" s="14" t="s">
        <v>3262</v>
      </c>
      <c r="DJ64" s="14" t="s">
        <v>2755</v>
      </c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17"/>
      <c r="MI64" s="17"/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  <c r="MZ64" s="17"/>
      <c r="NA64" s="17"/>
      <c r="NB64" s="17"/>
      <c r="NC64" s="17"/>
      <c r="ND64" s="17"/>
      <c r="NE64" s="17"/>
      <c r="NF64" s="17"/>
      <c r="NG64" s="17"/>
      <c r="NH64" s="17"/>
      <c r="NI64" s="17"/>
      <c r="NJ64" s="17"/>
      <c r="NK64" s="17"/>
      <c r="NL64" s="17"/>
      <c r="NM64" s="17"/>
      <c r="NN64" s="17"/>
      <c r="NO64" s="17"/>
      <c r="NP64" s="17"/>
      <c r="NQ64" s="17"/>
      <c r="NR64" s="17"/>
      <c r="NS64" s="17"/>
      <c r="NT64" s="17"/>
      <c r="NU64" s="17"/>
      <c r="NV64" s="17"/>
      <c r="NW64" s="17"/>
      <c r="NX64" s="17"/>
      <c r="NY64" s="17"/>
      <c r="NZ64" s="17"/>
      <c r="OA64" s="17"/>
      <c r="OB64" s="17"/>
      <c r="OC64" s="17"/>
      <c r="OD64" s="17"/>
      <c r="OE64" s="17"/>
      <c r="OF64" s="17"/>
      <c r="OG64" s="17"/>
      <c r="OH64" s="17"/>
      <c r="OI64" s="17"/>
      <c r="OJ64" s="17"/>
      <c r="OK64" s="17"/>
      <c r="OL64" s="17"/>
      <c r="OM64" s="17"/>
      <c r="ON64" s="17"/>
      <c r="OO64" s="17"/>
      <c r="OP64" s="17"/>
      <c r="OQ64" s="17"/>
      <c r="OR64" s="17"/>
      <c r="OS64" s="17"/>
      <c r="OT64" s="17"/>
      <c r="OU64" s="17"/>
      <c r="OV64" s="17"/>
      <c r="OW64" s="17"/>
      <c r="OX64" s="17"/>
      <c r="OY64" s="17"/>
      <c r="OZ64" s="17"/>
      <c r="PA64" s="17"/>
      <c r="PB64" s="17"/>
      <c r="PC64" s="17"/>
      <c r="PD64" s="17"/>
      <c r="PE64" s="17"/>
      <c r="PF64" s="17"/>
      <c r="PG64" s="17"/>
      <c r="PH64" s="17"/>
      <c r="PI64" s="17"/>
      <c r="PJ64" s="17"/>
      <c r="PK64" s="17"/>
      <c r="PL64" s="17"/>
      <c r="PM64" s="17"/>
      <c r="PN64" s="17"/>
      <c r="PO64" s="17"/>
      <c r="PP64" s="17"/>
      <c r="PQ64" s="17"/>
      <c r="PR64" s="17"/>
      <c r="PS64" s="17"/>
      <c r="PT64" s="17"/>
      <c r="PU64" s="17"/>
      <c r="PV64" s="17"/>
      <c r="PW64" s="17"/>
      <c r="PX64" s="17"/>
      <c r="PY64" s="17"/>
      <c r="PZ64" s="17"/>
      <c r="QA64" s="17"/>
      <c r="QB64" s="17"/>
      <c r="QC64" s="17"/>
      <c r="QD64" s="17"/>
      <c r="QE64" s="17"/>
      <c r="QF64" s="17"/>
      <c r="QG64" s="17"/>
      <c r="QH64" s="17"/>
      <c r="QI64" s="17"/>
      <c r="QJ64" s="17"/>
      <c r="QK64" s="17"/>
      <c r="QL64" s="17"/>
      <c r="QM64" s="17"/>
      <c r="QN64" s="17"/>
      <c r="QO64" s="17"/>
      <c r="QP64" s="17"/>
      <c r="QQ64" s="17"/>
      <c r="QR64" s="17"/>
      <c r="QS64" s="17"/>
      <c r="QT64" s="17"/>
      <c r="QU64" s="16">
        <v>7.0</v>
      </c>
      <c r="QV64" s="16">
        <v>4.0</v>
      </c>
      <c r="QW64" s="16">
        <v>12.0</v>
      </c>
      <c r="QX64" s="17"/>
      <c r="QY64" s="17"/>
      <c r="QZ64" s="17"/>
      <c r="RA64" s="17"/>
      <c r="RB64" s="17"/>
      <c r="RC64" s="17"/>
      <c r="RD64" s="17"/>
      <c r="RE64" s="17"/>
      <c r="RF64" s="17"/>
      <c r="RG64" s="17"/>
      <c r="RH64" s="17"/>
      <c r="RI64" s="17"/>
      <c r="RJ64" s="17"/>
      <c r="RK64" s="17"/>
      <c r="RL64" s="17"/>
      <c r="RM64" s="17"/>
      <c r="RN64" s="17"/>
      <c r="RO64" s="17"/>
      <c r="RP64" s="17"/>
      <c r="RQ64" s="17"/>
      <c r="RR64" s="17"/>
      <c r="RS64" s="17"/>
      <c r="RT64" s="17"/>
      <c r="RU64" s="17"/>
      <c r="RV64" s="17"/>
      <c r="RW64" s="17"/>
      <c r="RX64" s="17"/>
      <c r="RY64" s="17"/>
      <c r="RZ64" s="17"/>
      <c r="SA64" s="17"/>
      <c r="SB64" s="17"/>
      <c r="SC64" s="17"/>
      <c r="SD64" s="17"/>
      <c r="SE64" s="17"/>
      <c r="SF64" s="17"/>
      <c r="SG64" s="17"/>
      <c r="SH64" s="17"/>
      <c r="SI64" s="17"/>
      <c r="SJ64" s="17"/>
      <c r="SK64" s="17"/>
      <c r="SL64" s="17"/>
      <c r="SM64" s="17"/>
      <c r="SN64" s="17"/>
      <c r="SO64" s="17"/>
      <c r="SP64" s="17"/>
      <c r="SQ64" s="17"/>
      <c r="SR64" s="17"/>
      <c r="SS64" s="17"/>
      <c r="ST64" s="17"/>
      <c r="SU64" s="17"/>
      <c r="SV64" s="17"/>
      <c r="SW64" s="17"/>
      <c r="SX64" s="17"/>
      <c r="SY64" s="17"/>
      <c r="SZ64" s="17"/>
      <c r="TA64" s="17"/>
      <c r="TB64" s="17"/>
      <c r="TC64" s="17"/>
      <c r="TD64" s="17"/>
      <c r="TE64" s="17"/>
      <c r="TF64" s="17"/>
      <c r="TG64" s="17"/>
      <c r="TH64" s="17"/>
      <c r="TI64" s="17"/>
      <c r="TJ64" s="17"/>
      <c r="TK64" s="17"/>
      <c r="TL64" s="17"/>
      <c r="TM64" s="17"/>
      <c r="TN64" s="17"/>
      <c r="TO64" s="17"/>
      <c r="TP64" s="17"/>
      <c r="TQ64" s="17"/>
      <c r="TR64" s="17"/>
      <c r="TS64" s="17"/>
      <c r="TT64" s="17"/>
      <c r="TU64" s="17"/>
      <c r="TV64" s="17"/>
      <c r="TW64" s="17"/>
      <c r="TX64" s="17"/>
      <c r="TY64" s="17"/>
      <c r="TZ64" s="17"/>
      <c r="UA64" s="17"/>
      <c r="UB64" s="17"/>
      <c r="UC64" s="17"/>
      <c r="UD64" s="17"/>
      <c r="UE64" s="17"/>
      <c r="UF64" s="17"/>
      <c r="UG64" s="17"/>
      <c r="UH64" s="17"/>
      <c r="UI64" s="17"/>
      <c r="UJ64" s="17"/>
      <c r="UK64" s="17"/>
      <c r="UL64" s="17"/>
      <c r="UM64" s="17"/>
      <c r="UN64" s="17"/>
      <c r="UO64" s="17"/>
      <c r="UP64" s="17"/>
      <c r="UQ64" s="17"/>
      <c r="UR64" s="17"/>
      <c r="US64" s="17"/>
      <c r="UT64" s="17"/>
      <c r="UU64" s="17"/>
      <c r="UV64" s="17"/>
      <c r="UW64" s="17"/>
      <c r="UX64" s="17"/>
      <c r="UY64" s="17"/>
      <c r="UZ64" s="17"/>
      <c r="VA64" s="17"/>
      <c r="VB64" s="17"/>
      <c r="VC64" s="17"/>
      <c r="VD64" s="17"/>
      <c r="VE64" s="17"/>
      <c r="VF64" s="17"/>
      <c r="VG64" s="17"/>
      <c r="VH64" s="17"/>
      <c r="VI64" s="17"/>
      <c r="VJ64" s="17"/>
      <c r="VK64" s="17"/>
      <c r="VL64" s="17"/>
      <c r="VM64" s="17"/>
      <c r="VN64" s="17"/>
      <c r="VO64" s="17"/>
      <c r="VP64" s="17"/>
      <c r="VQ64" s="17"/>
      <c r="VR64" s="17"/>
      <c r="VS64" s="17"/>
      <c r="VT64" s="17"/>
      <c r="VU64" s="17"/>
      <c r="VV64" s="17"/>
      <c r="VW64" s="17"/>
      <c r="VX64" s="17"/>
      <c r="VY64" s="17"/>
      <c r="VZ64" s="17"/>
      <c r="WA64" s="17"/>
      <c r="WB64" s="17"/>
      <c r="WC64" s="17"/>
      <c r="WD64" s="17"/>
      <c r="WE64" s="17"/>
      <c r="WF64" s="17"/>
      <c r="WG64" s="17"/>
      <c r="WH64" s="17"/>
      <c r="WI64" s="17"/>
      <c r="WJ64" s="17"/>
      <c r="WK64" s="17"/>
      <c r="WL64" s="17"/>
      <c r="WM64" s="17"/>
      <c r="WN64" s="17"/>
      <c r="WO64" s="17"/>
      <c r="WP64" s="17"/>
      <c r="WQ64" s="17"/>
      <c r="WR64" s="17"/>
      <c r="WS64" s="17"/>
      <c r="WT64" s="17"/>
      <c r="WU64" s="17"/>
      <c r="WV64" s="17"/>
      <c r="WW64" s="17"/>
      <c r="WX64" s="17"/>
      <c r="WY64" s="17"/>
      <c r="WZ64" s="17"/>
      <c r="XA64" s="17"/>
      <c r="XB64" s="17"/>
      <c r="XC64" s="17"/>
      <c r="XD64" s="17"/>
      <c r="XE64" s="17"/>
      <c r="XF64" s="17"/>
      <c r="XG64" s="17"/>
      <c r="XH64" s="17"/>
      <c r="XI64" s="17"/>
      <c r="XJ64" s="17"/>
      <c r="XK64" s="17"/>
      <c r="XL64" s="17"/>
      <c r="XM64" s="17"/>
      <c r="XN64" s="17"/>
      <c r="XO64" s="17"/>
      <c r="XP64" s="17"/>
      <c r="XQ64" s="17"/>
      <c r="XR64" s="17"/>
      <c r="XS64" s="17"/>
      <c r="XT64" s="17"/>
      <c r="XU64" s="17"/>
      <c r="XV64" s="17"/>
      <c r="XW64" s="17"/>
      <c r="XX64" s="17"/>
      <c r="XY64" s="17"/>
      <c r="XZ64" s="17"/>
      <c r="YA64" s="17"/>
      <c r="YB64" s="17"/>
      <c r="YC64" s="17"/>
      <c r="YD64" s="17"/>
      <c r="YE64" s="17"/>
      <c r="YF64" s="17"/>
      <c r="YG64" s="17"/>
      <c r="YH64" s="17"/>
      <c r="YI64" s="17"/>
      <c r="YJ64" s="17"/>
      <c r="YK64" s="17"/>
      <c r="YL64" s="17"/>
      <c r="YM64" s="17"/>
      <c r="YN64" s="17"/>
      <c r="YO64" s="17"/>
      <c r="YP64" s="17"/>
      <c r="YQ64" s="17"/>
      <c r="YR64" s="17"/>
      <c r="YS64" s="17"/>
      <c r="YT64" s="17"/>
      <c r="YU64" s="17"/>
      <c r="YV64" s="17"/>
      <c r="YW64" s="17"/>
      <c r="YX64" s="17"/>
      <c r="YY64" s="17"/>
      <c r="YZ64" s="17"/>
      <c r="ZA64" s="17"/>
      <c r="ZB64" s="17"/>
      <c r="ZC64" s="17"/>
      <c r="ZD64" s="17"/>
      <c r="ZE64" s="17"/>
      <c r="ZF64" s="17"/>
      <c r="ZG64" s="17"/>
      <c r="ZH64" s="17"/>
      <c r="ZI64" s="17"/>
      <c r="ZJ64" s="17"/>
      <c r="ZK64" s="17"/>
      <c r="ZL64" s="17"/>
      <c r="ZM64" s="17"/>
      <c r="ZN64" s="17"/>
      <c r="ZO64" s="17"/>
      <c r="ZP64" s="17"/>
      <c r="ZQ64" s="17"/>
      <c r="ZR64" s="17"/>
      <c r="ZS64" s="17"/>
      <c r="ZT64" s="17"/>
      <c r="ZU64" s="17"/>
      <c r="ZV64" s="17"/>
      <c r="ZW64" s="17"/>
      <c r="ZX64" s="17"/>
      <c r="ZY64" s="17"/>
      <c r="ZZ64" s="17"/>
      <c r="AAA64" s="17"/>
      <c r="AAB64" s="17"/>
      <c r="AAC64" s="17"/>
      <c r="AAD64" s="17"/>
      <c r="AAE64" s="17"/>
      <c r="AAF64" s="17"/>
      <c r="AAG64" s="17"/>
      <c r="AAH64" s="17"/>
      <c r="AAI64" s="17"/>
      <c r="AAJ64" s="17"/>
      <c r="AAK64" s="17"/>
      <c r="AAL64" s="17"/>
      <c r="AAM64" s="17"/>
      <c r="AAN64" s="17"/>
      <c r="AAO64" s="17"/>
      <c r="AAP64" s="17"/>
      <c r="AAQ64" s="17"/>
      <c r="AAR64" s="17"/>
      <c r="AAS64" s="17"/>
      <c r="AAT64" s="17"/>
      <c r="AAU64" s="17"/>
      <c r="AAV64" s="17"/>
      <c r="AAW64" s="17"/>
      <c r="AAX64" s="17"/>
      <c r="AAY64" s="17"/>
      <c r="AAZ64" s="17"/>
      <c r="ABA64" s="17"/>
      <c r="ABB64" s="17"/>
      <c r="ABC64" s="17"/>
      <c r="ABD64" s="17"/>
      <c r="ABE64" s="17"/>
      <c r="ABF64" s="17"/>
      <c r="ABG64" s="17"/>
      <c r="ABH64" s="17"/>
      <c r="ABI64" s="17"/>
      <c r="ABJ64" s="17"/>
      <c r="ABK64" s="17"/>
      <c r="ABL64" s="17"/>
      <c r="ABM64" s="17"/>
      <c r="ABN64" s="17"/>
      <c r="ABO64" s="17"/>
      <c r="ABP64" s="17"/>
      <c r="ABQ64" s="17"/>
      <c r="ABR64" s="17"/>
      <c r="ABS64" s="17"/>
      <c r="ABT64" s="17"/>
      <c r="ABU64" s="17"/>
      <c r="ABV64" s="17"/>
      <c r="ABW64" s="17"/>
      <c r="ABX64" s="17"/>
      <c r="ABY64" s="17"/>
      <c r="ABZ64" s="17"/>
      <c r="ACA64" s="17"/>
      <c r="ACB64" s="17"/>
      <c r="ACC64" s="17"/>
      <c r="ACD64" s="17"/>
      <c r="ACE64" s="17"/>
      <c r="ACF64" s="17"/>
      <c r="ACG64" s="17"/>
      <c r="ACH64" s="17"/>
      <c r="ACI64" s="17"/>
      <c r="ACJ64" s="17"/>
      <c r="ACK64" s="17"/>
      <c r="ACL64" s="17"/>
      <c r="ACM64" s="17"/>
      <c r="ACN64" s="17"/>
      <c r="ACO64" s="17"/>
      <c r="ACP64" s="17"/>
      <c r="ACQ64" s="17"/>
      <c r="ACR64" s="17"/>
      <c r="ACS64" s="17"/>
      <c r="ACT64" s="17"/>
      <c r="ACU64" s="17"/>
      <c r="ACV64" s="17"/>
      <c r="ACW64" s="17"/>
      <c r="ACX64" s="17"/>
      <c r="ACY64" s="17"/>
      <c r="ACZ64" s="17"/>
      <c r="ADA64" s="17"/>
      <c r="ADB64" s="17"/>
      <c r="ADC64" s="17"/>
      <c r="ADD64" s="17"/>
      <c r="ADE64" s="17"/>
      <c r="ADF64" s="17"/>
      <c r="ADG64" s="17"/>
      <c r="ADH64" s="17"/>
      <c r="ADI64" s="17"/>
      <c r="ADJ64" s="17"/>
      <c r="ADK64" s="17"/>
      <c r="ADL64" s="17"/>
      <c r="ADM64" s="17"/>
      <c r="ADN64" s="17"/>
      <c r="ADO64" s="17"/>
      <c r="ADP64" s="17"/>
      <c r="ADQ64" s="17"/>
      <c r="ADR64" s="17"/>
      <c r="ADS64" s="17"/>
      <c r="ADT64" s="17"/>
      <c r="ADU64" s="17"/>
      <c r="ADV64" s="17"/>
      <c r="ADW64" s="17"/>
      <c r="ADX64" s="17"/>
      <c r="ADY64" s="17"/>
      <c r="ADZ64" s="17"/>
      <c r="AEA64" s="17"/>
      <c r="AEB64" s="17"/>
      <c r="AEC64" s="17"/>
      <c r="AED64" s="17"/>
      <c r="AEE64" s="17"/>
      <c r="AEF64" s="17"/>
      <c r="AEG64" s="17"/>
      <c r="AEH64" s="17"/>
      <c r="AEI64" s="17"/>
      <c r="AEJ64" s="17"/>
      <c r="AEK64" s="17"/>
      <c r="AEL64" s="17"/>
      <c r="AEM64" s="17"/>
      <c r="AEN64" s="17"/>
      <c r="AEO64" s="17"/>
      <c r="AEP64" s="17"/>
      <c r="AEQ64" s="17"/>
      <c r="AER64" s="17"/>
      <c r="AES64" s="17"/>
      <c r="AET64" s="17"/>
      <c r="AEU64" s="17"/>
      <c r="AEV64" s="17"/>
      <c r="AEW64" s="17"/>
      <c r="AEX64" s="17"/>
      <c r="AEY64" s="17"/>
      <c r="AEZ64" s="17"/>
      <c r="AFA64" s="17"/>
      <c r="AFB64" s="17"/>
      <c r="AFC64" s="17"/>
      <c r="AFD64" s="17"/>
      <c r="AFE64" s="17"/>
      <c r="AFF64" s="17"/>
      <c r="AFG64" s="17"/>
      <c r="AFH64" s="17"/>
      <c r="AFI64" s="17"/>
      <c r="AFJ64" s="17"/>
      <c r="AFK64" s="17"/>
      <c r="AFL64" s="17"/>
      <c r="AFM64" s="17"/>
      <c r="AFN64" s="17"/>
      <c r="AFO64" s="17"/>
      <c r="AFP64" s="17"/>
      <c r="AFQ64" s="17"/>
      <c r="AFR64" s="17"/>
      <c r="AFS64" s="17"/>
      <c r="AFT64" s="17"/>
      <c r="AFU64" s="17"/>
      <c r="AFV64" s="17"/>
      <c r="AFW64" s="17"/>
      <c r="AFX64" s="17"/>
      <c r="AFY64" s="17"/>
      <c r="AFZ64" s="17"/>
      <c r="AGA64" s="17"/>
      <c r="AGB64" s="17"/>
      <c r="AGC64" s="17"/>
      <c r="AGD64" s="17"/>
      <c r="AGE64" s="17"/>
      <c r="AGF64" s="17"/>
      <c r="AGG64" s="17"/>
      <c r="AGH64" s="17"/>
      <c r="AGI64" s="17"/>
      <c r="AGJ64" s="17"/>
      <c r="AGK64" s="17"/>
      <c r="AGL64" s="17"/>
      <c r="AGM64" s="17"/>
      <c r="AGN64" s="17"/>
      <c r="AGO64" s="17"/>
      <c r="AGP64" s="17"/>
      <c r="AGQ64" s="17"/>
      <c r="AGR64" s="17"/>
      <c r="AGS64" s="17"/>
      <c r="AGT64" s="17"/>
      <c r="AGU64" s="17"/>
      <c r="AGV64" s="17"/>
      <c r="AGW64" s="17"/>
      <c r="AGX64" s="17"/>
      <c r="AGY64" s="17"/>
      <c r="AGZ64" s="17"/>
      <c r="AHA64" s="17"/>
      <c r="AHB64" s="17"/>
      <c r="AHC64" s="17"/>
      <c r="AHD64" s="17"/>
      <c r="AHE64" s="17"/>
      <c r="AHF64" s="17"/>
      <c r="AHG64" s="17"/>
      <c r="AHH64" s="17"/>
      <c r="AHI64" s="17"/>
      <c r="AHJ64" s="17"/>
      <c r="AHK64" s="17"/>
      <c r="AHL64" s="17"/>
      <c r="AHM64" s="17"/>
      <c r="AHN64" s="17"/>
      <c r="AHO64" s="17"/>
      <c r="AHP64" s="17"/>
      <c r="AHQ64" s="17"/>
      <c r="AHR64" s="17"/>
      <c r="AHS64" s="17"/>
      <c r="AHT64" s="17"/>
      <c r="AHU64" s="17"/>
      <c r="AHV64" s="17"/>
      <c r="AHW64" s="17"/>
      <c r="AHX64" s="17"/>
      <c r="AHY64" s="17"/>
      <c r="AHZ64" s="17"/>
      <c r="AIA64" s="17"/>
      <c r="AIB64" s="17"/>
      <c r="AIC64" s="17"/>
      <c r="AID64" s="17"/>
      <c r="AIE64" s="17"/>
      <c r="AIF64" s="17"/>
      <c r="AIG64" s="17"/>
      <c r="AIH64" s="17"/>
      <c r="AII64" s="17"/>
      <c r="AIJ64" s="17"/>
      <c r="AIK64" s="17"/>
      <c r="AIL64" s="17"/>
      <c r="AIM64" s="17"/>
      <c r="AIN64" s="17"/>
      <c r="AIO64" s="17"/>
      <c r="AIP64" s="17"/>
      <c r="AIQ64" s="17"/>
      <c r="AIR64" s="17"/>
      <c r="AIS64" s="17"/>
      <c r="AIT64" s="17"/>
      <c r="AIU64" s="17"/>
      <c r="AIV64" s="17"/>
      <c r="AIW64" s="17"/>
      <c r="AIX64" s="17"/>
      <c r="AIY64" s="17"/>
      <c r="AIZ64" s="17"/>
      <c r="AJA64" s="17"/>
      <c r="AJB64" s="17"/>
      <c r="AJC64" s="17"/>
      <c r="AJD64" s="17"/>
      <c r="AJE64" s="17"/>
      <c r="AJF64" s="17"/>
      <c r="AJG64" s="17"/>
      <c r="AJH64" s="17"/>
      <c r="AJI64" s="17"/>
      <c r="AJJ64" s="17"/>
      <c r="AJK64" s="17"/>
      <c r="AJL64" s="17"/>
      <c r="AJM64" s="17"/>
      <c r="AJN64" s="17"/>
      <c r="AJO64" s="17"/>
      <c r="AJP64" s="17"/>
      <c r="AJQ64" s="17"/>
      <c r="AJR64" s="17"/>
      <c r="AJS64" s="17"/>
      <c r="AJT64" s="17"/>
      <c r="AJU64" s="17"/>
      <c r="AJV64" s="17"/>
      <c r="AJW64" s="17"/>
      <c r="AJX64" s="17"/>
      <c r="AJY64" s="17"/>
      <c r="AJZ64" s="17"/>
      <c r="AKA64" s="17"/>
      <c r="AKB64" s="17"/>
      <c r="AKC64" s="17"/>
      <c r="AKD64" s="17"/>
      <c r="AKE64" s="17"/>
      <c r="AKF64" s="17"/>
      <c r="AKG64" s="17"/>
      <c r="AKH64" s="17"/>
      <c r="AKI64" s="17"/>
      <c r="AKJ64" s="17"/>
      <c r="AKK64" s="17"/>
      <c r="AKL64" s="17"/>
      <c r="AKM64" s="17"/>
      <c r="AKN64" s="17"/>
      <c r="AKO64" s="17"/>
      <c r="AKP64" s="17"/>
      <c r="AKQ64" s="17"/>
      <c r="AKR64" s="17"/>
      <c r="AKS64" s="17"/>
      <c r="AKT64" s="17"/>
      <c r="AKU64" s="17"/>
      <c r="AKV64" s="17"/>
      <c r="AKW64" s="17"/>
      <c r="AKX64" s="17"/>
      <c r="AKY64" s="17"/>
      <c r="AKZ64" s="17"/>
      <c r="ALA64" s="17"/>
      <c r="ALB64" s="17"/>
      <c r="ALC64" s="17"/>
      <c r="ALD64" s="17"/>
      <c r="ALE64" s="17"/>
      <c r="ALF64" s="17"/>
      <c r="ALG64" s="17"/>
      <c r="ALH64" s="17"/>
      <c r="ALI64" s="17"/>
      <c r="ALJ64" s="17"/>
      <c r="ALK64" s="17"/>
      <c r="ALL64" s="17"/>
      <c r="ALM64" s="17"/>
      <c r="ALN64" s="17"/>
      <c r="ALO64" s="17"/>
      <c r="ALP64" s="17"/>
      <c r="ALQ64" s="17"/>
      <c r="ALR64" s="17"/>
      <c r="ALS64" s="17"/>
      <c r="ALT64" s="17"/>
      <c r="ALU64" s="17"/>
      <c r="ALV64" s="17"/>
      <c r="ALW64" s="17"/>
      <c r="ALX64" s="17"/>
      <c r="ALY64" s="17"/>
      <c r="ALZ64" s="17"/>
      <c r="AMA64" s="17"/>
      <c r="AMB64" s="17"/>
      <c r="AMC64" s="17"/>
      <c r="AMD64" s="17"/>
      <c r="AME64" s="17"/>
      <c r="AMF64" s="17"/>
      <c r="AMG64" s="17"/>
      <c r="AMH64" s="17"/>
      <c r="AMI64" s="17"/>
      <c r="AMJ64" s="17"/>
      <c r="AMK64" s="17"/>
      <c r="AML64" s="17"/>
      <c r="AMM64" s="17"/>
      <c r="AMN64" s="17"/>
      <c r="AMO64" s="17"/>
      <c r="AMP64" s="17"/>
      <c r="AMQ64" s="17"/>
      <c r="AMR64" s="17"/>
      <c r="AMS64" s="17"/>
      <c r="AMT64" s="17"/>
      <c r="AMU64" s="17"/>
      <c r="AMV64" s="17"/>
      <c r="AMW64" s="17"/>
      <c r="AMX64" s="17"/>
      <c r="AMY64" s="17"/>
      <c r="AMZ64" s="17"/>
      <c r="ANA64" s="17"/>
      <c r="ANB64" s="17"/>
      <c r="ANC64" s="17"/>
      <c r="AND64" s="17"/>
      <c r="ANE64" s="17"/>
      <c r="ANF64" s="17"/>
      <c r="ANG64" s="17"/>
      <c r="ANH64" s="17"/>
      <c r="ANI64" s="17"/>
      <c r="ANJ64" s="17"/>
      <c r="ANK64" s="17"/>
      <c r="ANL64" s="17"/>
      <c r="ANM64" s="17"/>
      <c r="ANN64" s="17"/>
      <c r="ANO64" s="17"/>
      <c r="ANP64" s="17"/>
      <c r="ANQ64" s="17"/>
      <c r="ANR64" s="17"/>
      <c r="ANS64" s="17"/>
      <c r="ANT64" s="17"/>
      <c r="ANU64" s="17"/>
      <c r="ANV64" s="17"/>
      <c r="ANW64" s="17"/>
      <c r="ANX64" s="17"/>
      <c r="ANY64" s="17"/>
      <c r="ANZ64" s="17"/>
      <c r="AOA64" s="17"/>
      <c r="AOB64" s="17"/>
      <c r="AOC64" s="17"/>
      <c r="AOD64" s="17"/>
      <c r="AOE64" s="17"/>
      <c r="AOF64" s="17"/>
      <c r="AOG64" s="17"/>
      <c r="AOH64" s="17"/>
      <c r="AOI64" s="17"/>
      <c r="AOJ64" s="17"/>
      <c r="AOK64" s="17"/>
      <c r="AOL64" s="17"/>
      <c r="AOM64" s="17"/>
      <c r="AON64" s="17"/>
      <c r="AOO64" s="17"/>
      <c r="AOP64" s="17"/>
      <c r="AOQ64" s="17"/>
      <c r="AOR64" s="17"/>
      <c r="AOS64" s="17"/>
      <c r="AOT64" s="17"/>
      <c r="AOU64" s="17"/>
      <c r="AOV64" s="17"/>
      <c r="AOW64" s="17"/>
      <c r="AOX64" s="17"/>
      <c r="AOY64" s="17"/>
      <c r="AOZ64" s="17"/>
      <c r="APA64" s="17"/>
      <c r="APB64" s="17"/>
      <c r="APC64" s="17"/>
      <c r="APD64" s="17"/>
      <c r="APE64" s="17"/>
      <c r="APF64" s="17"/>
      <c r="APG64" s="17"/>
      <c r="APH64" s="17"/>
      <c r="API64" s="17"/>
      <c r="APJ64" s="17"/>
      <c r="APK64" s="17"/>
      <c r="APL64" s="17"/>
      <c r="APM64" s="17"/>
      <c r="APN64" s="17"/>
      <c r="APO64" s="17"/>
      <c r="APP64" s="17"/>
      <c r="APQ64" s="17"/>
      <c r="APR64" s="17"/>
      <c r="APS64" s="17"/>
      <c r="APT64" s="17"/>
      <c r="APU64" s="17"/>
      <c r="APV64" s="17"/>
      <c r="APW64" s="17"/>
      <c r="APX64" s="17"/>
      <c r="APY64" s="17"/>
      <c r="APZ64" s="17"/>
      <c r="AQA64" s="17"/>
      <c r="AQB64" s="17"/>
      <c r="AQC64" s="17"/>
      <c r="AQD64" s="17"/>
      <c r="AQE64" s="17"/>
      <c r="AQF64" s="17"/>
      <c r="AQG64" s="17"/>
      <c r="AQH64" s="17"/>
      <c r="AQI64" s="17"/>
      <c r="AQJ64" s="17"/>
      <c r="AQK64" s="17"/>
      <c r="AQL64" s="17"/>
      <c r="AQM64" s="17"/>
      <c r="AQN64" s="17"/>
      <c r="AQO64" s="17"/>
      <c r="AQP64" s="17"/>
      <c r="AQQ64" s="17"/>
      <c r="AQR64" s="17"/>
      <c r="AQS64" s="17"/>
      <c r="AQT64" s="17"/>
      <c r="AQU64" s="17"/>
      <c r="AQV64" s="17"/>
      <c r="AQW64" s="17"/>
      <c r="AQX64" s="17"/>
      <c r="AQY64" s="17"/>
      <c r="AQZ64" s="17"/>
      <c r="ARA64" s="17"/>
      <c r="ARB64" s="17"/>
      <c r="ARC64" s="17"/>
      <c r="ARD64" s="17"/>
      <c r="ARE64" s="17"/>
      <c r="ARF64" s="17"/>
      <c r="ARG64" s="17"/>
      <c r="ARH64" s="17"/>
      <c r="ARI64" s="17"/>
      <c r="ARJ64" s="17"/>
      <c r="ARK64" s="17"/>
      <c r="ARL64" s="17"/>
      <c r="ARM64" s="17"/>
      <c r="ARN64" s="17"/>
      <c r="ARO64" s="17"/>
      <c r="ARP64" s="17"/>
      <c r="ARQ64" s="17"/>
      <c r="ARR64" s="17"/>
      <c r="ARS64" s="17"/>
      <c r="ART64" s="17"/>
      <c r="ARU64" s="17"/>
      <c r="ARV64" s="17"/>
      <c r="ARW64" s="17"/>
      <c r="ARX64" s="17"/>
      <c r="ARY64" s="17"/>
      <c r="ARZ64" s="17"/>
      <c r="ASA64" s="17"/>
      <c r="ASB64" s="17"/>
      <c r="ASC64" s="17"/>
      <c r="ASD64" s="17"/>
      <c r="ASE64" s="17"/>
      <c r="ASF64" s="17"/>
      <c r="ASG64" s="17"/>
      <c r="ASH64" s="17"/>
      <c r="ASI64" s="17"/>
      <c r="ASJ64" s="17"/>
      <c r="ASK64" s="17"/>
      <c r="ASL64" s="17"/>
      <c r="ASM64" s="17"/>
      <c r="ASN64" s="17"/>
      <c r="ASO64" s="17"/>
      <c r="ASP64" s="17"/>
      <c r="ASQ64" s="17"/>
      <c r="ASR64" s="17"/>
      <c r="ASS64" s="17"/>
      <c r="AST64" s="17"/>
      <c r="ASU64" s="17"/>
      <c r="ASV64" s="17"/>
      <c r="ASW64" s="17"/>
      <c r="ASX64" s="17"/>
      <c r="ASY64" s="17"/>
      <c r="ASZ64" s="17"/>
      <c r="ATA64" s="17"/>
      <c r="ATB64" s="17"/>
      <c r="ATC64" s="17"/>
      <c r="ATD64" s="17"/>
      <c r="ATE64" s="17"/>
      <c r="ATF64" s="17"/>
      <c r="ATG64" s="17"/>
      <c r="ATH64" s="17"/>
      <c r="ATI64" s="17"/>
      <c r="ATJ64" s="17"/>
      <c r="ATK64" s="17"/>
      <c r="ATL64" s="17"/>
      <c r="ATM64" s="17"/>
      <c r="ATN64" s="17"/>
      <c r="ATO64" s="17"/>
      <c r="ATP64" s="17"/>
      <c r="ATQ64" s="17"/>
      <c r="ATR64" s="17"/>
      <c r="ATS64" s="17"/>
      <c r="ATT64" s="17"/>
      <c r="ATU64" s="17"/>
      <c r="ATV64" s="17"/>
      <c r="ATW64" s="17"/>
      <c r="ATX64" s="17"/>
      <c r="ATY64" s="17"/>
      <c r="ATZ64" s="17"/>
      <c r="AUA64" s="17"/>
      <c r="AUB64" s="17"/>
      <c r="AUC64" s="17"/>
      <c r="AUD64" s="17"/>
      <c r="AUE64" s="17"/>
      <c r="AUF64" s="17"/>
      <c r="AUG64" s="17"/>
      <c r="AUH64" s="17"/>
      <c r="AUI64" s="17"/>
      <c r="AUJ64" s="17"/>
      <c r="AUK64" s="17"/>
      <c r="AUL64" s="17"/>
      <c r="AUM64" s="17"/>
      <c r="AUN64" s="17"/>
      <c r="AUO64" s="17"/>
      <c r="AUP64" s="17"/>
      <c r="AUQ64" s="17"/>
      <c r="AUR64" s="17"/>
      <c r="AUS64" s="17"/>
      <c r="AUT64" s="17"/>
      <c r="AUU64" s="17"/>
      <c r="AUV64" s="17"/>
      <c r="AUW64" s="17"/>
      <c r="AUX64" s="17"/>
      <c r="AUY64" s="17"/>
      <c r="AUZ64" s="17"/>
      <c r="AVA64" s="17"/>
      <c r="AVB64" s="17"/>
      <c r="AVC64" s="17"/>
      <c r="AVD64" s="17"/>
      <c r="AVE64" s="17"/>
      <c r="AVF64" s="17"/>
      <c r="AVG64" s="17"/>
      <c r="AVH64" s="17"/>
      <c r="AVI64" s="17"/>
      <c r="AVJ64" s="17"/>
      <c r="AVK64" s="17"/>
      <c r="AVL64" s="17"/>
      <c r="AVM64" s="17"/>
      <c r="AVN64" s="17"/>
      <c r="AVO64" s="17"/>
      <c r="AVP64" s="17"/>
      <c r="AVQ64" s="17"/>
      <c r="AVR64" s="17"/>
      <c r="AVS64" s="17"/>
      <c r="AVT64" s="17"/>
      <c r="AVU64" s="17"/>
      <c r="AVV64" s="17"/>
      <c r="AVW64" s="17"/>
      <c r="AVX64" s="17"/>
      <c r="AVY64" s="17"/>
      <c r="AVZ64" s="17"/>
      <c r="AWA64" s="17"/>
      <c r="AWB64" s="17"/>
      <c r="AWC64" s="17"/>
      <c r="AWD64" s="17"/>
      <c r="AWE64" s="17"/>
      <c r="AWF64" s="17"/>
      <c r="AWG64" s="17"/>
      <c r="AWH64" s="17"/>
      <c r="AWI64" s="17"/>
      <c r="AWJ64" s="17"/>
      <c r="AWK64" s="17"/>
      <c r="AWL64" s="17"/>
      <c r="AWM64" s="17"/>
      <c r="AWN64" s="17"/>
      <c r="AWO64" s="17"/>
      <c r="AWP64" s="17"/>
      <c r="AWQ64" s="17"/>
      <c r="AWR64" s="17"/>
      <c r="AWS64" s="17"/>
      <c r="AWT64" s="17"/>
      <c r="AWU64" s="17"/>
      <c r="AWV64" s="17"/>
      <c r="AWW64" s="17"/>
      <c r="AWX64" s="17"/>
      <c r="AWY64" s="17"/>
      <c r="AWZ64" s="17"/>
      <c r="AXA64" s="17"/>
      <c r="AXB64" s="17"/>
      <c r="AXC64" s="17"/>
      <c r="AXD64" s="17"/>
      <c r="AXE64" s="17"/>
      <c r="AXF64" s="17"/>
      <c r="AXG64" s="17"/>
      <c r="AXH64" s="17"/>
      <c r="AXI64" s="17"/>
      <c r="AXJ64" s="17"/>
      <c r="AXK64" s="17"/>
      <c r="AXL64" s="17"/>
      <c r="AXM64" s="17"/>
      <c r="AXN64" s="17"/>
      <c r="AXO64" s="17"/>
      <c r="AXP64" s="17"/>
      <c r="AXQ64" s="17"/>
      <c r="AXR64" s="17"/>
      <c r="AXS64" s="17"/>
      <c r="AXT64" s="17"/>
      <c r="AXU64" s="17"/>
      <c r="AXV64" s="17"/>
      <c r="AXW64" s="17"/>
      <c r="AXX64" s="17"/>
      <c r="AXY64" s="17"/>
      <c r="AXZ64" s="17"/>
      <c r="AYA64" s="17"/>
      <c r="AYB64" s="17"/>
      <c r="AYC64" s="17"/>
      <c r="AYD64" s="17"/>
      <c r="AYE64" s="17"/>
      <c r="AYF64" s="17"/>
      <c r="AYG64" s="17"/>
      <c r="AYH64" s="17"/>
      <c r="AYI64" s="17"/>
      <c r="AYJ64" s="17"/>
      <c r="AYK64" s="17"/>
      <c r="AYL64" s="17"/>
      <c r="AYM64" s="17"/>
      <c r="AYN64" s="17"/>
      <c r="AYO64" s="17"/>
      <c r="AYP64" s="17"/>
      <c r="AYQ64" s="17"/>
      <c r="AYR64" s="17"/>
      <c r="AYS64" s="17"/>
      <c r="AYT64" s="17"/>
      <c r="AYU64" s="17"/>
      <c r="AYV64" s="17"/>
      <c r="AYW64" s="17"/>
      <c r="AYX64" s="17"/>
      <c r="AYY64" s="17"/>
      <c r="AYZ64" s="17"/>
      <c r="AZA64" s="17"/>
      <c r="AZB64" s="17"/>
      <c r="AZC64" s="17"/>
      <c r="AZD64" s="17"/>
      <c r="AZE64" s="17"/>
      <c r="AZF64" s="17"/>
      <c r="AZG64" s="17"/>
      <c r="AZH64" s="17"/>
      <c r="AZI64" s="17"/>
      <c r="AZJ64" s="17"/>
      <c r="AZK64" s="17"/>
      <c r="AZL64" s="17"/>
      <c r="AZM64" s="17"/>
      <c r="AZN64" s="17"/>
      <c r="AZO64" s="17"/>
      <c r="AZP64" s="17"/>
      <c r="AZQ64" s="17"/>
      <c r="AZR64" s="17"/>
      <c r="AZS64" s="17"/>
      <c r="AZT64" s="17"/>
      <c r="AZU64" s="17"/>
      <c r="AZV64" s="17"/>
      <c r="AZW64" s="17"/>
      <c r="AZX64" s="17"/>
      <c r="AZY64" s="17"/>
      <c r="AZZ64" s="17"/>
      <c r="BAA64" s="17"/>
      <c r="BAB64" s="17"/>
      <c r="BAC64" s="17"/>
      <c r="BAD64" s="17"/>
      <c r="BAE64" s="17"/>
      <c r="BAF64" s="17"/>
      <c r="BAG64" s="17"/>
      <c r="BAH64" s="17"/>
      <c r="BAI64" s="17"/>
      <c r="BAJ64" s="17"/>
      <c r="BAK64" s="17"/>
      <c r="BAL64" s="17"/>
      <c r="BAM64" s="17"/>
      <c r="BAN64" s="17"/>
      <c r="BAO64" s="17"/>
      <c r="BAP64" s="17"/>
      <c r="BAQ64" s="17"/>
      <c r="BAR64" s="17"/>
      <c r="BAS64" s="17"/>
      <c r="BAT64" s="17"/>
      <c r="BAU64" s="17"/>
      <c r="BAV64" s="17"/>
      <c r="BAW64" s="17"/>
      <c r="BAX64" s="17"/>
      <c r="BAY64" s="17"/>
      <c r="BAZ64" s="17"/>
      <c r="BBA64" s="17"/>
      <c r="BBB64" s="17"/>
      <c r="BBC64" s="17"/>
      <c r="BBD64" s="17"/>
      <c r="BBE64" s="17"/>
      <c r="BBF64" s="17"/>
      <c r="BBG64" s="17"/>
      <c r="BBH64" s="17"/>
      <c r="BBI64" s="17"/>
      <c r="BBJ64" s="17"/>
      <c r="BBK64" s="17"/>
      <c r="BBL64" s="17"/>
      <c r="BBM64" s="17"/>
      <c r="BBN64" s="17"/>
      <c r="BBO64" s="17"/>
      <c r="BBP64" s="17"/>
      <c r="BBQ64" s="17"/>
      <c r="BBR64" s="17"/>
      <c r="BBS64" s="17"/>
      <c r="BBT64" s="17"/>
      <c r="BBU64" s="17"/>
      <c r="BBV64" s="17"/>
      <c r="BBW64" s="17"/>
      <c r="BBX64" s="17"/>
      <c r="BBY64" s="17"/>
      <c r="BBZ64" s="17"/>
      <c r="BCA64" s="17"/>
      <c r="BCB64" s="17"/>
      <c r="BCC64" s="17"/>
      <c r="BCD64" s="17"/>
      <c r="BCE64" s="17"/>
      <c r="BCF64" s="17"/>
      <c r="BCG64" s="17"/>
      <c r="BCH64" s="17"/>
      <c r="BCI64" s="17"/>
      <c r="BCJ64" s="17"/>
      <c r="BCK64" s="17"/>
      <c r="BCL64" s="17"/>
      <c r="BCM64" s="17"/>
      <c r="BCN64" s="17"/>
      <c r="BCO64" s="17"/>
      <c r="BCP64" s="17"/>
      <c r="BCQ64" s="17"/>
      <c r="BCR64" s="17"/>
      <c r="BCS64" s="17"/>
      <c r="BCT64" s="17"/>
      <c r="BCU64" s="17"/>
      <c r="BCV64" s="17"/>
      <c r="BCW64" s="17"/>
      <c r="BCX64" s="17"/>
      <c r="BCY64" s="17"/>
      <c r="BCZ64" s="17"/>
      <c r="BDA64" s="17"/>
      <c r="BDB64" s="17"/>
      <c r="BDC64" s="17"/>
      <c r="BDD64" s="17"/>
      <c r="BDE64" s="17"/>
      <c r="BDF64" s="17"/>
      <c r="BDG64" s="17"/>
      <c r="BDH64" s="17"/>
      <c r="BDI64" s="17"/>
      <c r="BDJ64" s="17"/>
      <c r="BDK64" s="17"/>
      <c r="BDL64" s="17"/>
      <c r="BDM64" s="17"/>
      <c r="BDN64" s="17"/>
      <c r="BDO64" s="17"/>
      <c r="BDP64" s="17"/>
      <c r="BDQ64" s="17"/>
      <c r="BDR64" s="17"/>
      <c r="BDS64" s="17"/>
      <c r="BDT64" s="17"/>
      <c r="BDU64" s="17"/>
      <c r="BDV64" s="17"/>
      <c r="BDW64" s="17"/>
      <c r="BDX64" s="17"/>
      <c r="BDY64" s="17"/>
      <c r="BDZ64" s="17"/>
      <c r="BEA64" s="17"/>
      <c r="BEB64" s="17"/>
      <c r="BEC64" s="17"/>
      <c r="BED64" s="17"/>
      <c r="BEE64" s="17"/>
      <c r="BEF64" s="17"/>
      <c r="BEG64" s="17"/>
      <c r="BEH64" s="17"/>
      <c r="BEI64" s="17"/>
      <c r="BEJ64" s="17"/>
      <c r="BEK64" s="17"/>
      <c r="BEL64" s="17"/>
      <c r="BEM64" s="17"/>
      <c r="BEN64" s="17"/>
      <c r="BEO64" s="17"/>
      <c r="BEP64" s="17"/>
      <c r="BEQ64" s="17"/>
      <c r="BER64" s="17"/>
      <c r="BES64" s="17"/>
      <c r="BET64" s="17"/>
      <c r="BEU64" s="17"/>
      <c r="BEV64" s="17"/>
      <c r="BEW64" s="17"/>
      <c r="BEX64" s="17"/>
      <c r="BEY64" s="17"/>
      <c r="BEZ64" s="17"/>
      <c r="BFA64" s="17"/>
      <c r="BFB64" s="17"/>
      <c r="BFC64" s="17"/>
      <c r="BFD64" s="17"/>
      <c r="BFE64" s="17"/>
      <c r="BFF64" s="17"/>
      <c r="BFG64" s="17"/>
      <c r="BFH64" s="17"/>
      <c r="BFI64" s="17"/>
      <c r="BFJ64" s="17"/>
      <c r="BFK64" s="17"/>
      <c r="BFL64" s="17"/>
      <c r="BFM64" s="17"/>
      <c r="BFN64" s="17"/>
      <c r="BFO64" s="17"/>
      <c r="BFP64" s="17"/>
      <c r="BFQ64" s="17"/>
      <c r="BFR64" s="17"/>
      <c r="BFS64" s="17"/>
      <c r="BFT64" s="17"/>
      <c r="BFU64" s="17"/>
      <c r="BFV64" s="17"/>
      <c r="BFW64" s="17"/>
      <c r="BFX64" s="17"/>
      <c r="BFY64" s="17"/>
      <c r="BFZ64" s="17"/>
      <c r="BGA64" s="17"/>
      <c r="BGB64" s="17"/>
      <c r="BGC64" s="17"/>
      <c r="BGD64" s="17"/>
      <c r="BGE64" s="17"/>
      <c r="BGF64" s="17"/>
      <c r="BGG64" s="17"/>
      <c r="BGH64" s="17"/>
      <c r="BGI64" s="17"/>
      <c r="BGJ64" s="17"/>
      <c r="BGK64" s="17"/>
      <c r="BGL64" s="17"/>
      <c r="BGM64" s="17"/>
      <c r="BGN64" s="17"/>
      <c r="BGO64" s="17"/>
      <c r="BGP64" s="17"/>
      <c r="BGQ64" s="17"/>
      <c r="BGR64" s="17"/>
      <c r="BGS64" s="17"/>
      <c r="BGT64" s="17"/>
      <c r="BGU64" s="17"/>
      <c r="BGV64" s="17"/>
      <c r="BGW64" s="17"/>
      <c r="BGX64" s="17"/>
      <c r="BGY64" s="17"/>
      <c r="BGZ64" s="17"/>
      <c r="BHA64" s="17"/>
      <c r="BHB64" s="17"/>
      <c r="BHC64" s="17"/>
      <c r="BHD64" s="17"/>
      <c r="BHE64" s="17"/>
      <c r="BHF64" s="17"/>
      <c r="BHG64" s="17"/>
      <c r="BHH64" s="17"/>
      <c r="BHI64" s="17"/>
      <c r="BHJ64" s="17"/>
      <c r="BHK64" s="17"/>
      <c r="BHL64" s="17"/>
      <c r="BHM64" s="17"/>
      <c r="BHN64" s="17"/>
      <c r="BHO64" s="17"/>
      <c r="BHP64" s="17"/>
      <c r="BHQ64" s="17"/>
      <c r="BHR64" s="17"/>
      <c r="BHS64" s="17"/>
      <c r="BHT64" s="17"/>
      <c r="BHU64" s="17"/>
      <c r="BHV64" s="17"/>
      <c r="BHW64" s="17"/>
      <c r="BHX64" s="17"/>
      <c r="BHY64" s="17"/>
      <c r="BHZ64" s="17"/>
      <c r="BIA64" s="17"/>
      <c r="BIB64" s="17"/>
      <c r="BIC64" s="17"/>
      <c r="BID64" s="17"/>
      <c r="BIE64" s="17"/>
      <c r="BIF64" s="17"/>
      <c r="BIG64" s="17"/>
      <c r="BIH64" s="17"/>
      <c r="BII64" s="17"/>
      <c r="BIJ64" s="17"/>
      <c r="BIK64" s="17"/>
      <c r="BIL64" s="17"/>
      <c r="BIM64" s="17"/>
      <c r="BIN64" s="17"/>
      <c r="BIO64" s="17"/>
      <c r="BIP64" s="17"/>
      <c r="BIQ64" s="17"/>
      <c r="BIR64" s="17"/>
      <c r="BIS64" s="17"/>
      <c r="BIT64" s="17"/>
      <c r="BIU64" s="17"/>
      <c r="BIV64" s="17"/>
      <c r="BIW64" s="17"/>
      <c r="BIX64" s="17"/>
      <c r="BIY64" s="17"/>
      <c r="BIZ64" s="17"/>
      <c r="BJA64" s="17"/>
      <c r="BJB64" s="17"/>
      <c r="BJC64" s="17"/>
      <c r="BJD64" s="17"/>
      <c r="BJE64" s="17"/>
      <c r="BJF64" s="17"/>
      <c r="BJG64" s="17"/>
      <c r="BJH64" s="17"/>
      <c r="BJI64" s="17"/>
      <c r="BJJ64" s="17"/>
      <c r="BJK64" s="17"/>
      <c r="BJL64" s="17"/>
      <c r="BJM64" s="17"/>
      <c r="BJN64" s="17"/>
      <c r="BJO64" s="17"/>
      <c r="BJP64" s="17"/>
      <c r="BJQ64" s="17"/>
      <c r="BJR64" s="17"/>
      <c r="BJS64" s="17"/>
      <c r="BJT64" s="17"/>
      <c r="BJU64" s="17"/>
      <c r="BJV64" s="17"/>
      <c r="BJW64" s="17"/>
      <c r="BJX64" s="17"/>
      <c r="BJY64" s="17"/>
      <c r="BJZ64" s="17"/>
      <c r="BKA64" s="17"/>
      <c r="BKB64" s="17"/>
      <c r="BKC64" s="17"/>
      <c r="BKD64" s="17"/>
      <c r="BKE64" s="17"/>
      <c r="BKF64" s="17"/>
      <c r="BKG64" s="17"/>
      <c r="BKH64" s="17"/>
      <c r="BKI64" s="17"/>
      <c r="BKJ64" s="17"/>
      <c r="BKK64" s="17"/>
      <c r="BKL64" s="17"/>
      <c r="BKM64" s="17"/>
      <c r="BKN64" s="17"/>
      <c r="BKO64" s="17"/>
      <c r="BKP64" s="17"/>
      <c r="BKQ64" s="17"/>
      <c r="BKR64" s="17"/>
      <c r="BKS64" s="17"/>
      <c r="BKT64" s="17"/>
      <c r="BKU64" s="17"/>
      <c r="BKV64" s="17"/>
      <c r="BKW64" s="17"/>
      <c r="BKX64" s="17"/>
      <c r="BKY64" s="17"/>
      <c r="BKZ64" s="17"/>
      <c r="BLA64" s="17"/>
      <c r="BLB64" s="17"/>
      <c r="BLC64" s="17"/>
      <c r="BLD64" s="17"/>
      <c r="BLE64" s="17"/>
      <c r="BLF64" s="17"/>
      <c r="BLG64" s="17"/>
      <c r="BLH64" s="17"/>
      <c r="BLI64" s="17"/>
      <c r="BLJ64" s="17"/>
      <c r="BLK64" s="17"/>
      <c r="BLL64" s="17"/>
      <c r="BLM64" s="17"/>
      <c r="BLN64" s="17"/>
      <c r="BLO64" s="17"/>
      <c r="BLP64" s="17"/>
      <c r="BLQ64" s="17"/>
      <c r="BLR64" s="17"/>
      <c r="BLS64" s="17"/>
      <c r="BLT64" s="17"/>
      <c r="BLU64" s="17"/>
      <c r="BLV64" s="17"/>
      <c r="BLW64" s="17"/>
      <c r="BLX64" s="17"/>
      <c r="BLY64" s="17"/>
      <c r="BLZ64" s="17"/>
      <c r="BMA64" s="17"/>
      <c r="BMB64" s="17"/>
      <c r="BMC64" s="17"/>
      <c r="BMD64" s="17"/>
      <c r="BME64" s="17"/>
      <c r="BMF64" s="17"/>
      <c r="BMG64" s="17"/>
      <c r="BMH64" s="17"/>
      <c r="BMI64" s="17"/>
      <c r="BMJ64" s="17"/>
      <c r="BMK64" s="17"/>
      <c r="BML64" s="17"/>
      <c r="BMM64" s="17"/>
      <c r="BMN64" s="17"/>
      <c r="BMO64" s="17"/>
      <c r="BMP64" s="17"/>
      <c r="BMQ64" s="17"/>
      <c r="BMR64" s="17"/>
      <c r="BMS64" s="17"/>
      <c r="BMT64" s="17"/>
      <c r="BMU64" s="17"/>
      <c r="BMV64" s="17"/>
      <c r="BMW64" s="17"/>
      <c r="BMX64" s="17"/>
      <c r="BMY64" s="17"/>
      <c r="BMZ64" s="17"/>
      <c r="BNA64" s="17"/>
      <c r="BNB64" s="17"/>
      <c r="BNC64" s="17"/>
      <c r="BND64" s="17"/>
      <c r="BNE64" s="17"/>
      <c r="BNF64" s="17"/>
      <c r="BNG64" s="17"/>
      <c r="BNH64" s="17"/>
      <c r="BNI64" s="17"/>
      <c r="BNJ64" s="17"/>
      <c r="BNK64" s="17"/>
      <c r="BNL64" s="17"/>
      <c r="BNM64" s="17"/>
      <c r="BNN64" s="17"/>
      <c r="BNO64" s="17"/>
      <c r="BNP64" s="17"/>
      <c r="BNQ64" s="17"/>
      <c r="BNR64" s="17"/>
      <c r="BNS64" s="17"/>
      <c r="BNT64" s="17"/>
      <c r="BNU64" s="17"/>
      <c r="BNV64" s="17"/>
      <c r="BNW64" s="17"/>
      <c r="BNX64" s="17"/>
      <c r="BNY64" s="17"/>
      <c r="BNZ64" s="17"/>
      <c r="BOA64" s="17"/>
      <c r="BOB64" s="17"/>
      <c r="BOC64" s="17"/>
      <c r="BOD64" s="17"/>
      <c r="BOE64" s="17"/>
      <c r="BOF64" s="17"/>
      <c r="BOG64" s="17"/>
      <c r="BOH64" s="17"/>
      <c r="BOI64" s="17"/>
      <c r="BOJ64" s="17"/>
      <c r="BOK64" s="17"/>
      <c r="BOL64" s="17"/>
      <c r="BOM64" s="17"/>
      <c r="BON64" s="17"/>
      <c r="BOO64" s="17"/>
      <c r="BOP64" s="17"/>
      <c r="BOQ64" s="17"/>
      <c r="BOR64" s="17"/>
      <c r="BOS64" s="17"/>
      <c r="BOT64" s="17"/>
      <c r="BOU64" s="17"/>
      <c r="BOV64" s="17"/>
      <c r="BOW64" s="17"/>
      <c r="BOX64" s="17"/>
      <c r="BOY64" s="17"/>
      <c r="BOZ64" s="17"/>
      <c r="BPA64" s="17"/>
      <c r="BPB64" s="17"/>
      <c r="BPC64" s="17"/>
      <c r="BPD64" s="17"/>
      <c r="BPE64" s="17"/>
      <c r="BPF64" s="17"/>
      <c r="BPG64" s="17"/>
      <c r="BPH64" s="17"/>
      <c r="BPI64" s="17"/>
      <c r="BPJ64" s="17"/>
      <c r="BPK64" s="17"/>
      <c r="BPL64" s="17"/>
      <c r="BPM64" s="17"/>
      <c r="BPN64" s="17"/>
      <c r="BPO64" s="17"/>
      <c r="BPP64" s="17"/>
      <c r="BPQ64" s="17"/>
      <c r="BPR64" s="17"/>
      <c r="BPS64" s="17"/>
      <c r="BPT64" s="17"/>
      <c r="BPU64" s="17"/>
      <c r="BPV64" s="17"/>
      <c r="BPW64" s="17"/>
      <c r="BPX64" s="17"/>
      <c r="BPY64" s="17"/>
      <c r="BPZ64" s="17"/>
      <c r="BQA64" s="17"/>
      <c r="BQB64" s="17"/>
      <c r="BQC64" s="17"/>
      <c r="BQD64" s="17"/>
      <c r="BQE64" s="17"/>
      <c r="BQF64" s="17"/>
      <c r="BQG64" s="17"/>
      <c r="BQH64" s="17"/>
      <c r="BQI64" s="17"/>
      <c r="BQJ64" s="17"/>
      <c r="BQK64" s="17"/>
      <c r="BQL64" s="17"/>
      <c r="BQM64" s="17"/>
      <c r="BQN64" s="17"/>
      <c r="BQO64" s="17"/>
      <c r="BQP64" s="17"/>
      <c r="BQQ64" s="17"/>
      <c r="BQR64" s="17"/>
      <c r="BQS64" s="17"/>
      <c r="BQT64" s="17"/>
      <c r="BQU64" s="17"/>
      <c r="BQV64" s="17"/>
      <c r="BQW64" s="17"/>
      <c r="BQX64" s="17"/>
      <c r="BQY64" s="17"/>
      <c r="BQZ64" s="17"/>
      <c r="BRA64" s="17"/>
      <c r="BRB64" s="17"/>
      <c r="BRC64" s="17"/>
      <c r="BRD64" s="17"/>
      <c r="BRE64" s="17"/>
      <c r="BRF64" s="17"/>
      <c r="BRG64" s="17"/>
      <c r="BRH64" s="17"/>
      <c r="BRI64" s="17"/>
      <c r="BRJ64" s="17"/>
      <c r="BRK64" s="17"/>
      <c r="BRL64" s="17"/>
      <c r="BRM64" s="17"/>
      <c r="BRN64" s="17"/>
      <c r="BRO64" s="17"/>
      <c r="BRP64" s="17"/>
      <c r="BRQ64" s="17"/>
      <c r="BRR64" s="17"/>
      <c r="BRS64" s="17"/>
      <c r="BRT64" s="17"/>
      <c r="BRU64" s="17"/>
      <c r="BRV64" s="17"/>
      <c r="BRW64" s="17"/>
      <c r="BRX64" s="17"/>
      <c r="BRY64" s="17"/>
      <c r="BRZ64" s="17"/>
      <c r="BSA64" s="17"/>
      <c r="BSB64" s="17"/>
      <c r="BSC64" s="17"/>
      <c r="BSD64" s="17"/>
      <c r="BSE64" s="17"/>
      <c r="BSF64" s="17"/>
      <c r="BSG64" s="17"/>
      <c r="BSH64" s="17"/>
      <c r="BSI64" s="17"/>
      <c r="BSJ64" s="17"/>
      <c r="BSK64" s="17"/>
      <c r="BSL64" s="17"/>
      <c r="BSM64" s="17"/>
      <c r="BSN64" s="17"/>
      <c r="BSO64" s="17"/>
      <c r="BSP64" s="17"/>
      <c r="BSQ64" s="17"/>
      <c r="BSR64" s="17"/>
      <c r="BSS64" s="17"/>
      <c r="BST64" s="17"/>
      <c r="BSU64" s="17"/>
      <c r="BSV64" s="17"/>
      <c r="BSW64" s="17"/>
      <c r="BSX64" s="17"/>
      <c r="BSY64" s="17"/>
      <c r="BSZ64" s="17"/>
      <c r="BTA64" s="17"/>
      <c r="BTB64" s="17"/>
      <c r="BTC64" s="17"/>
      <c r="BTD64" s="17"/>
      <c r="BTE64" s="17"/>
      <c r="BTF64" s="17"/>
      <c r="BTG64" s="17"/>
      <c r="BTH64" s="17"/>
      <c r="BTI64" s="17"/>
      <c r="BTJ64" s="17"/>
      <c r="BTK64" s="17"/>
      <c r="BTL64" s="17"/>
      <c r="BTM64" s="17"/>
      <c r="BTN64" s="17"/>
      <c r="BTO64" s="17"/>
      <c r="BTP64" s="17"/>
      <c r="BTQ64" s="17"/>
      <c r="BTR64" s="17"/>
      <c r="BTS64" s="17"/>
      <c r="BTT64" s="17"/>
      <c r="BTU64" s="17"/>
      <c r="BTV64" s="17"/>
      <c r="BTW64" s="17"/>
      <c r="BTX64" s="17"/>
      <c r="BTY64" s="17"/>
      <c r="BTZ64" s="17"/>
      <c r="BUA64" s="17"/>
      <c r="BUB64" s="17"/>
      <c r="BUC64" s="17"/>
      <c r="BUD64" s="17"/>
      <c r="BUE64" s="17"/>
      <c r="BUF64" s="17"/>
      <c r="BUG64" s="17"/>
      <c r="BUH64" s="17"/>
      <c r="BUI64" s="17"/>
      <c r="BUJ64" s="17"/>
      <c r="BUK64" s="17"/>
      <c r="BUL64" s="17"/>
      <c r="BUM64" s="17"/>
      <c r="BUN64" s="17"/>
      <c r="BUO64" s="17"/>
      <c r="BUP64" s="17"/>
      <c r="BUQ64" s="17"/>
      <c r="BUR64" s="17"/>
      <c r="BUS64" s="17"/>
      <c r="BUT64" s="17"/>
      <c r="BUU64" s="17"/>
      <c r="BUV64" s="17"/>
      <c r="BUW64" s="17"/>
      <c r="BUX64" s="17"/>
      <c r="BUY64" s="17"/>
      <c r="BUZ64" s="17"/>
      <c r="BVA64" s="17"/>
      <c r="BVB64" s="17"/>
      <c r="BVC64" s="17"/>
      <c r="BVD64" s="17"/>
      <c r="BVE64" s="17"/>
      <c r="BVF64" s="17"/>
      <c r="BVG64" s="17"/>
      <c r="BVH64" s="17"/>
      <c r="BVI64" s="17"/>
      <c r="BVJ64" s="17"/>
      <c r="BVK64" s="17"/>
      <c r="BVL64" s="17"/>
      <c r="BVM64" s="17"/>
      <c r="BVN64" s="17"/>
      <c r="BVO64" s="17"/>
      <c r="BVP64" s="17"/>
      <c r="BVQ64" s="17"/>
      <c r="BVR64" s="17"/>
      <c r="BVS64" s="17"/>
      <c r="BVT64" s="17"/>
      <c r="BVU64" s="17"/>
      <c r="BVV64" s="17"/>
      <c r="BVW64" s="17"/>
      <c r="BVX64" s="17"/>
      <c r="BVY64" s="17"/>
      <c r="BVZ64" s="17"/>
      <c r="BWA64" s="17"/>
      <c r="BWB64" s="17"/>
      <c r="BWC64" s="17"/>
      <c r="BWD64" s="17"/>
      <c r="BWE64" s="17"/>
      <c r="BWF64" s="17"/>
      <c r="BWG64" s="17"/>
      <c r="BWH64" s="17"/>
      <c r="BWI64" s="17"/>
      <c r="BWJ64" s="17"/>
      <c r="BWK64" s="17"/>
      <c r="BWL64" s="17"/>
      <c r="BWM64" s="17"/>
      <c r="BWN64" s="17"/>
      <c r="BWO64" s="17"/>
      <c r="BWP64" s="17"/>
      <c r="BWQ64" s="17"/>
      <c r="BWR64" s="17"/>
      <c r="BWS64" s="17"/>
      <c r="BWT64" s="17"/>
      <c r="BWU64" s="17"/>
      <c r="BWV64" s="17"/>
      <c r="BWW64" s="17"/>
      <c r="BWX64" s="17"/>
      <c r="BWY64" s="17"/>
      <c r="BWZ64" s="17"/>
      <c r="BXA64" s="17"/>
      <c r="BXB64" s="17"/>
      <c r="BXC64" s="17"/>
      <c r="BXD64" s="17"/>
      <c r="BXE64" s="17"/>
      <c r="BXF64" s="17"/>
      <c r="BXG64" s="17"/>
      <c r="BXH64" s="17"/>
      <c r="BXI64" s="17"/>
      <c r="BXJ64" s="17"/>
      <c r="BXK64" s="17"/>
      <c r="BXL64" s="17"/>
      <c r="BXM64" s="17"/>
      <c r="BXN64" s="17"/>
      <c r="BXO64" s="17"/>
      <c r="BXP64" s="17"/>
      <c r="BXQ64" s="17"/>
      <c r="BXR64" s="17"/>
      <c r="BXS64" s="17"/>
      <c r="BXT64" s="17"/>
      <c r="BXU64" s="17"/>
      <c r="BXV64" s="17"/>
      <c r="BXW64" s="17"/>
      <c r="BXX64" s="17"/>
      <c r="BXY64" s="17"/>
      <c r="BXZ64" s="17"/>
      <c r="BYA64" s="17"/>
      <c r="BYB64" s="17"/>
      <c r="BYC64" s="17"/>
      <c r="BYD64" s="17"/>
      <c r="BYE64" s="17"/>
      <c r="BYF64" s="17"/>
      <c r="BYG64" s="17"/>
      <c r="BYH64" s="17"/>
      <c r="BYI64" s="17"/>
      <c r="BYJ64" s="17"/>
      <c r="BYK64" s="17"/>
      <c r="BYL64" s="17"/>
      <c r="BYM64" s="17"/>
      <c r="BYN64" s="17"/>
      <c r="BYO64" s="17"/>
      <c r="BYP64" s="17"/>
      <c r="BYQ64" s="17"/>
      <c r="BYR64" s="17"/>
      <c r="BYS64" s="17"/>
      <c r="BYT64" s="17"/>
      <c r="BYU64" s="17"/>
      <c r="BYV64" s="17"/>
      <c r="BYW64" s="17"/>
      <c r="BYX64" s="17"/>
      <c r="BYY64" s="17"/>
      <c r="BYZ64" s="17"/>
      <c r="BZA64" s="17"/>
      <c r="BZB64" s="17"/>
      <c r="BZC64" s="17"/>
      <c r="BZD64" s="17"/>
      <c r="BZE64" s="17"/>
      <c r="BZF64" s="17"/>
      <c r="BZG64" s="17"/>
      <c r="BZH64" s="17"/>
      <c r="BZI64" s="17"/>
      <c r="BZJ64" s="17"/>
      <c r="BZK64" s="17"/>
      <c r="BZL64" s="17"/>
      <c r="BZM64" s="17"/>
      <c r="BZN64" s="17"/>
      <c r="BZO64" s="17"/>
      <c r="BZP64" s="17"/>
      <c r="BZQ64" s="17"/>
      <c r="BZR64" s="17"/>
      <c r="BZS64" s="17"/>
      <c r="BZT64" s="17"/>
      <c r="BZU64" s="17"/>
      <c r="BZV64" s="17"/>
      <c r="BZW64" s="17"/>
      <c r="BZX64" s="17"/>
      <c r="BZY64" s="17"/>
      <c r="BZZ64" s="17"/>
      <c r="CAA64" s="17"/>
      <c r="CAB64" s="17"/>
      <c r="CAC64" s="17"/>
      <c r="CAD64" s="17"/>
      <c r="CAE64" s="17"/>
      <c r="CAF64" s="17"/>
      <c r="CAG64" s="17"/>
      <c r="CAH64" s="17"/>
      <c r="CAI64" s="17"/>
      <c r="CAJ64" s="17"/>
      <c r="CAK64" s="17"/>
      <c r="CAL64" s="17"/>
      <c r="CAM64" s="17"/>
      <c r="CAN64" s="17"/>
      <c r="CAO64" s="17"/>
      <c r="CAP64" s="17"/>
      <c r="CAQ64" s="17"/>
      <c r="CAR64" s="17"/>
      <c r="CAS64" s="17"/>
      <c r="CAT64" s="17"/>
      <c r="CAU64" s="17"/>
      <c r="CAV64" s="17"/>
      <c r="CAW64" s="17"/>
      <c r="CAX64" s="17"/>
      <c r="CAY64" s="17"/>
      <c r="CAZ64" s="17"/>
      <c r="CBA64" s="17"/>
      <c r="CBB64" s="17"/>
      <c r="CBC64" s="17"/>
      <c r="CBD64" s="17"/>
      <c r="CBE64" s="17"/>
      <c r="CBF64" s="17"/>
      <c r="CBG64" s="17"/>
      <c r="CBH64" s="17"/>
      <c r="CBI64" s="17"/>
      <c r="CBJ64" s="17"/>
      <c r="CBK64" s="17"/>
      <c r="CBL64" s="17"/>
      <c r="CBM64" s="17"/>
      <c r="CBN64" s="17"/>
      <c r="CBO64" s="17"/>
      <c r="CBP64" s="17"/>
      <c r="CBQ64" s="17"/>
      <c r="CBR64" s="17"/>
      <c r="CBS64" s="17"/>
      <c r="CBT64" s="17"/>
      <c r="CBU64" s="17"/>
      <c r="CBV64" s="17"/>
      <c r="CBW64" s="17"/>
      <c r="CBX64" s="17"/>
      <c r="CBY64" s="17"/>
      <c r="CBZ64" s="17"/>
      <c r="CCA64" s="17"/>
      <c r="CCB64" s="17"/>
      <c r="CCC64" s="17"/>
      <c r="CCD64" s="17"/>
      <c r="CCE64" s="17"/>
      <c r="CCF64" s="17"/>
      <c r="CCG64" s="17"/>
      <c r="CCH64" s="17"/>
      <c r="CCI64" s="17"/>
      <c r="CCJ64" s="17"/>
      <c r="CCK64" s="17"/>
      <c r="CCL64" s="17"/>
      <c r="CCM64" s="17"/>
      <c r="CCN64" s="17"/>
      <c r="CCO64" s="17"/>
      <c r="CCP64" s="17"/>
      <c r="CCQ64" s="17"/>
      <c r="CCR64" s="17"/>
      <c r="CCS64" s="17"/>
      <c r="CCT64" s="17"/>
      <c r="CCU64" s="17"/>
      <c r="CCV64" s="17"/>
      <c r="CCW64" s="17"/>
      <c r="CCX64" s="17"/>
      <c r="CCY64" s="17"/>
      <c r="CCZ64" s="17"/>
      <c r="CDA64" s="17"/>
      <c r="CDB64" s="17"/>
      <c r="CDC64" s="17"/>
      <c r="CDD64" s="17"/>
      <c r="CDE64" s="17"/>
      <c r="CDF64" s="17"/>
      <c r="CDG64" s="17"/>
      <c r="CDH64" s="17"/>
      <c r="CDI64" s="17"/>
      <c r="CDJ64" s="17"/>
      <c r="CDK64" s="17"/>
      <c r="CDL64" s="17"/>
      <c r="CDM64" s="17"/>
      <c r="CDN64" s="17"/>
      <c r="CDO64" s="17"/>
      <c r="CDP64" s="17"/>
      <c r="CDQ64" s="17"/>
      <c r="CDR64" s="17"/>
      <c r="CDS64" s="17"/>
      <c r="CDT64" s="17"/>
      <c r="CDU64" s="17"/>
    </row>
    <row r="65">
      <c r="A65" s="14" t="s">
        <v>3263</v>
      </c>
      <c r="B65" s="14" t="s">
        <v>3264</v>
      </c>
      <c r="C65" s="14" t="s">
        <v>2933</v>
      </c>
      <c r="D65" s="14" t="s">
        <v>3265</v>
      </c>
      <c r="E65" s="14" t="s">
        <v>3266</v>
      </c>
      <c r="F65" s="14" t="s">
        <v>2835</v>
      </c>
      <c r="I65" s="14" t="s">
        <v>3267</v>
      </c>
      <c r="J65" s="14" t="s">
        <v>2618</v>
      </c>
      <c r="K65" s="14" t="s">
        <v>2619</v>
      </c>
      <c r="L65" s="14" t="s">
        <v>2658</v>
      </c>
      <c r="M65" s="17"/>
      <c r="N65" s="14" t="s">
        <v>21</v>
      </c>
      <c r="O65" s="14" t="s">
        <v>21</v>
      </c>
      <c r="P65" s="14" t="s">
        <v>21</v>
      </c>
      <c r="Q65" s="16">
        <v>11.0</v>
      </c>
      <c r="R65" s="16">
        <v>4104680.0</v>
      </c>
      <c r="S65" s="16">
        <v>4104680.0</v>
      </c>
      <c r="T65" s="14" t="s">
        <v>2631</v>
      </c>
      <c r="U65" s="14" t="s">
        <v>2630</v>
      </c>
      <c r="V65" s="14" t="s">
        <v>3268</v>
      </c>
      <c r="W65" s="14" t="s">
        <v>3269</v>
      </c>
      <c r="Z65" s="17"/>
      <c r="AA65" s="17"/>
      <c r="AB65" s="17"/>
      <c r="AC65" s="17"/>
      <c r="AD65" s="16">
        <v>1395.0</v>
      </c>
      <c r="AE65" s="22">
        <v>45577.0</v>
      </c>
      <c r="AF65" s="17"/>
      <c r="AG65" s="17"/>
      <c r="AH65" s="17"/>
      <c r="AI65" s="17"/>
      <c r="AJ65" s="17"/>
      <c r="AK65" s="17"/>
      <c r="AL65" s="16">
        <v>74.0</v>
      </c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4" t="s">
        <v>3270</v>
      </c>
      <c r="BB65" s="17"/>
      <c r="BC65" s="17"/>
      <c r="BD65" s="14" t="s">
        <v>3271</v>
      </c>
      <c r="BF65" s="17"/>
      <c r="BG65" s="16">
        <v>1.0</v>
      </c>
      <c r="BH65" s="17"/>
      <c r="BI65" s="14" t="s">
        <v>2565</v>
      </c>
      <c r="BJ65" s="14" t="s">
        <v>2566</v>
      </c>
      <c r="BK65" s="17"/>
      <c r="BL65" s="17"/>
      <c r="BM65" s="16">
        <v>46.3333333</v>
      </c>
      <c r="BN65" s="17"/>
      <c r="BO65" s="17"/>
      <c r="BP65" s="17"/>
      <c r="BQ65" s="17"/>
      <c r="BR65" s="17"/>
      <c r="BS65" s="16">
        <v>0.0838</v>
      </c>
      <c r="BT65" s="16">
        <v>11.0</v>
      </c>
      <c r="BU65" s="14" t="s">
        <v>2680</v>
      </c>
      <c r="BW65" s="17"/>
      <c r="BX65" s="17"/>
      <c r="BY65" s="17"/>
      <c r="BZ65" s="17"/>
      <c r="CA65" s="17"/>
      <c r="CB65" s="17"/>
      <c r="CC65" s="17"/>
      <c r="CD65" s="14" t="s">
        <v>2571</v>
      </c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  <c r="KL65" s="17"/>
      <c r="KM65" s="17"/>
      <c r="KN65" s="17"/>
      <c r="KO65" s="17"/>
      <c r="KP65" s="17"/>
      <c r="KQ65" s="17"/>
      <c r="KR65" s="17"/>
      <c r="KS65" s="17"/>
      <c r="KT65" s="17"/>
      <c r="KU65" s="17"/>
      <c r="KV65" s="17"/>
      <c r="KW65" s="17"/>
      <c r="KX65" s="17"/>
      <c r="KY65" s="17"/>
      <c r="KZ65" s="17"/>
      <c r="LA65" s="17"/>
      <c r="LB65" s="17"/>
      <c r="LC65" s="17"/>
      <c r="LD65" s="17"/>
      <c r="LE65" s="17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  <c r="MF65" s="17"/>
      <c r="MG65" s="17"/>
      <c r="MH65" s="17"/>
      <c r="MI65" s="17"/>
      <c r="MJ65" s="17"/>
      <c r="MK65" s="17"/>
      <c r="ML65" s="17"/>
      <c r="MM65" s="17"/>
      <c r="MN65" s="17"/>
      <c r="MO65" s="17"/>
      <c r="MP65" s="17"/>
      <c r="MQ65" s="17"/>
      <c r="MR65" s="17"/>
      <c r="MS65" s="17"/>
      <c r="MT65" s="17"/>
      <c r="MU65" s="17"/>
      <c r="MV65" s="17"/>
      <c r="MW65" s="17"/>
      <c r="MX65" s="17"/>
      <c r="MY65" s="17"/>
      <c r="MZ65" s="17"/>
      <c r="NA65" s="17"/>
      <c r="NB65" s="17"/>
      <c r="NC65" s="17"/>
      <c r="ND65" s="17"/>
      <c r="NE65" s="17"/>
      <c r="NF65" s="17"/>
      <c r="NG65" s="17"/>
      <c r="NH65" s="17"/>
      <c r="NI65" s="17"/>
      <c r="NJ65" s="17"/>
      <c r="NK65" s="17"/>
      <c r="NL65" s="17"/>
      <c r="NM65" s="17"/>
      <c r="NN65" s="17"/>
      <c r="NO65" s="17"/>
      <c r="NP65" s="17"/>
      <c r="NQ65" s="17"/>
      <c r="NR65" s="17"/>
      <c r="NS65" s="17"/>
      <c r="NT65" s="17"/>
      <c r="NU65" s="17"/>
      <c r="NV65" s="17"/>
      <c r="NW65" s="17"/>
      <c r="NX65" s="17"/>
      <c r="NY65" s="17"/>
      <c r="NZ65" s="17"/>
      <c r="OA65" s="17"/>
      <c r="OB65" s="17"/>
      <c r="OC65" s="17"/>
      <c r="OD65" s="17"/>
      <c r="OE65" s="17"/>
      <c r="OF65" s="17"/>
      <c r="OG65" s="17"/>
      <c r="OH65" s="17"/>
      <c r="OI65" s="17"/>
      <c r="OJ65" s="17"/>
      <c r="OK65" s="17"/>
      <c r="OL65" s="17"/>
      <c r="OM65" s="17"/>
      <c r="ON65" s="17"/>
      <c r="OO65" s="17"/>
      <c r="OP65" s="17"/>
      <c r="OQ65" s="17"/>
      <c r="OR65" s="17"/>
      <c r="OS65" s="17"/>
      <c r="OT65" s="17"/>
      <c r="OU65" s="17"/>
      <c r="OV65" s="17"/>
      <c r="OW65" s="17"/>
      <c r="OX65" s="17"/>
      <c r="OY65" s="17"/>
      <c r="OZ65" s="17"/>
      <c r="PA65" s="17"/>
      <c r="PB65" s="17"/>
      <c r="PC65" s="17"/>
      <c r="PD65" s="17"/>
      <c r="PE65" s="17"/>
      <c r="PF65" s="17"/>
      <c r="PG65" s="17"/>
      <c r="PH65" s="17"/>
      <c r="PI65" s="17"/>
      <c r="PJ65" s="17"/>
      <c r="PK65" s="17"/>
      <c r="PL65" s="17"/>
      <c r="PM65" s="17"/>
      <c r="PN65" s="17"/>
      <c r="PO65" s="17"/>
      <c r="PP65" s="17"/>
      <c r="PQ65" s="17"/>
      <c r="PR65" s="17"/>
      <c r="PS65" s="17"/>
      <c r="PT65" s="17"/>
      <c r="PU65" s="17"/>
      <c r="PV65" s="17"/>
      <c r="PW65" s="17"/>
      <c r="PX65" s="17"/>
      <c r="PY65" s="17"/>
      <c r="PZ65" s="17"/>
      <c r="QA65" s="17"/>
      <c r="QB65" s="17"/>
      <c r="QC65" s="17"/>
      <c r="QD65" s="17"/>
      <c r="QE65" s="17"/>
      <c r="QF65" s="17"/>
      <c r="QG65" s="17"/>
      <c r="QH65" s="17"/>
      <c r="QI65" s="17"/>
      <c r="QJ65" s="17"/>
      <c r="QK65" s="17"/>
      <c r="QL65" s="17"/>
      <c r="QM65" s="17"/>
      <c r="QN65" s="17"/>
      <c r="QO65" s="17"/>
      <c r="QP65" s="17"/>
      <c r="QQ65" s="17"/>
      <c r="QR65" s="17"/>
      <c r="QS65" s="17"/>
      <c r="QT65" s="17"/>
      <c r="QU65" s="17"/>
      <c r="QV65" s="17"/>
      <c r="QW65" s="17"/>
      <c r="QX65" s="17"/>
      <c r="QY65" s="17"/>
      <c r="QZ65" s="17"/>
      <c r="RA65" s="17"/>
      <c r="RB65" s="17"/>
      <c r="RC65" s="17"/>
      <c r="RD65" s="17"/>
      <c r="RE65" s="17"/>
      <c r="RF65" s="17"/>
      <c r="RG65" s="17"/>
      <c r="RH65" s="17"/>
      <c r="RI65" s="17"/>
      <c r="RJ65" s="17"/>
      <c r="RK65" s="17"/>
      <c r="RL65" s="17"/>
      <c r="RM65" s="17"/>
      <c r="RN65" s="17"/>
      <c r="RO65" s="17"/>
      <c r="RP65" s="17"/>
      <c r="RQ65" s="17"/>
      <c r="RR65" s="17"/>
      <c r="RS65" s="17"/>
      <c r="RT65" s="17"/>
      <c r="RU65" s="17"/>
      <c r="RV65" s="17"/>
      <c r="RW65" s="17"/>
      <c r="RX65" s="17"/>
      <c r="RY65" s="17"/>
      <c r="RZ65" s="17"/>
      <c r="SA65" s="17"/>
      <c r="SB65" s="17"/>
      <c r="SC65" s="17"/>
      <c r="SD65" s="17"/>
      <c r="SE65" s="17"/>
      <c r="SF65" s="17"/>
      <c r="SG65" s="17"/>
      <c r="SH65" s="17"/>
      <c r="SI65" s="17"/>
      <c r="SJ65" s="17"/>
      <c r="SK65" s="17"/>
      <c r="SL65" s="17"/>
      <c r="SM65" s="17"/>
      <c r="SN65" s="17"/>
      <c r="SO65" s="17"/>
      <c r="SP65" s="17"/>
      <c r="SQ65" s="17"/>
      <c r="SR65" s="17"/>
      <c r="SS65" s="17"/>
      <c r="ST65" s="17"/>
      <c r="SU65" s="17"/>
      <c r="SV65" s="17"/>
      <c r="SW65" s="17"/>
      <c r="SX65" s="17"/>
      <c r="SY65" s="17"/>
      <c r="SZ65" s="17"/>
      <c r="TA65" s="17"/>
      <c r="TB65" s="17"/>
      <c r="TC65" s="17"/>
      <c r="TD65" s="14" t="s">
        <v>3272</v>
      </c>
      <c r="TE65" s="17"/>
      <c r="TF65" s="17"/>
      <c r="TG65" s="17"/>
      <c r="TH65" s="17"/>
      <c r="TI65" s="17"/>
      <c r="TJ65" s="17"/>
      <c r="TK65" s="17"/>
      <c r="TL65" s="17"/>
      <c r="TM65" s="17"/>
      <c r="TN65" s="17"/>
      <c r="TO65" s="17"/>
      <c r="TP65" s="17"/>
      <c r="TQ65" s="17"/>
      <c r="TR65" s="17"/>
      <c r="TS65" s="17"/>
      <c r="TT65" s="17"/>
      <c r="TU65" s="17"/>
      <c r="TV65" s="17"/>
      <c r="TW65" s="17"/>
      <c r="TX65" s="17"/>
      <c r="TY65" s="17"/>
      <c r="TZ65" s="17"/>
      <c r="UA65" s="17"/>
      <c r="UB65" s="17"/>
      <c r="UC65" s="17"/>
      <c r="UD65" s="17"/>
      <c r="UE65" s="17"/>
      <c r="UF65" s="17"/>
      <c r="UG65" s="17"/>
      <c r="UH65" s="17"/>
      <c r="UI65" s="17"/>
      <c r="UJ65" s="17"/>
      <c r="UK65" s="17"/>
      <c r="UL65" s="17"/>
      <c r="UM65" s="17"/>
      <c r="UN65" s="17"/>
      <c r="UO65" s="17"/>
      <c r="UP65" s="17"/>
      <c r="UQ65" s="17"/>
      <c r="UR65" s="17"/>
      <c r="US65" s="17"/>
      <c r="UT65" s="17"/>
      <c r="UU65" s="17"/>
      <c r="UV65" s="17"/>
      <c r="UW65" s="17"/>
      <c r="UX65" s="17"/>
      <c r="UY65" s="17"/>
      <c r="UZ65" s="17"/>
      <c r="VA65" s="17"/>
      <c r="VB65" s="17"/>
      <c r="VC65" s="17"/>
      <c r="VD65" s="17"/>
      <c r="VE65" s="17"/>
      <c r="VF65" s="17"/>
      <c r="VG65" s="17"/>
      <c r="VH65" s="17"/>
      <c r="VI65" s="17"/>
      <c r="VJ65" s="17"/>
      <c r="VK65" s="17"/>
      <c r="VL65" s="17"/>
      <c r="VM65" s="17"/>
      <c r="VN65" s="17"/>
      <c r="VO65" s="17"/>
      <c r="VP65" s="17"/>
      <c r="VQ65" s="17"/>
      <c r="VR65" s="17"/>
      <c r="VS65" s="17"/>
      <c r="VT65" s="17"/>
      <c r="VU65" s="17"/>
      <c r="VV65" s="17"/>
      <c r="VW65" s="17"/>
      <c r="VX65" s="17"/>
      <c r="VY65" s="17"/>
      <c r="VZ65" s="17"/>
      <c r="WA65" s="17"/>
      <c r="WB65" s="17"/>
      <c r="WC65" s="17"/>
      <c r="WD65" s="17"/>
      <c r="WE65" s="17"/>
      <c r="WF65" s="17"/>
      <c r="WG65" s="17"/>
      <c r="WH65" s="17"/>
      <c r="WI65" s="17"/>
      <c r="WJ65" s="17"/>
      <c r="WK65" s="17"/>
      <c r="WL65" s="17"/>
      <c r="WM65" s="17"/>
      <c r="WN65" s="17"/>
      <c r="WO65" s="17"/>
      <c r="WP65" s="17"/>
      <c r="WQ65" s="17"/>
      <c r="WR65" s="17"/>
      <c r="WS65" s="17"/>
      <c r="WT65" s="17"/>
      <c r="WU65" s="17"/>
      <c r="WV65" s="17"/>
      <c r="WW65" s="17"/>
      <c r="WX65" s="17"/>
      <c r="WY65" s="17"/>
      <c r="WZ65" s="17"/>
      <c r="XA65" s="17"/>
      <c r="XB65" s="17"/>
      <c r="XC65" s="17"/>
      <c r="XD65" s="17"/>
      <c r="XE65" s="17"/>
      <c r="XF65" s="17"/>
      <c r="XG65" s="17"/>
      <c r="XH65" s="17"/>
      <c r="XI65" s="17"/>
      <c r="XJ65" s="17"/>
      <c r="XK65" s="17"/>
      <c r="XL65" s="17"/>
      <c r="XM65" s="17"/>
      <c r="XN65" s="17"/>
      <c r="XO65" s="17"/>
      <c r="XP65" s="17"/>
      <c r="XQ65" s="17"/>
      <c r="XR65" s="17"/>
      <c r="XS65" s="17"/>
      <c r="XT65" s="17"/>
      <c r="XU65" s="17"/>
      <c r="XV65" s="17"/>
      <c r="XW65" s="17"/>
      <c r="XX65" s="17"/>
      <c r="XY65" s="17"/>
      <c r="XZ65" s="17"/>
      <c r="YA65" s="17"/>
      <c r="YB65" s="17"/>
      <c r="YC65" s="17"/>
      <c r="YD65" s="17"/>
      <c r="YE65" s="17"/>
      <c r="YF65" s="17"/>
      <c r="YG65" s="17"/>
      <c r="YH65" s="17"/>
      <c r="YI65" s="17"/>
      <c r="YJ65" s="17"/>
      <c r="YK65" s="17"/>
      <c r="YL65" s="17"/>
      <c r="YM65" s="17"/>
      <c r="YN65" s="17"/>
      <c r="YO65" s="17"/>
      <c r="YP65" s="17"/>
      <c r="YQ65" s="17"/>
      <c r="YR65" s="17"/>
      <c r="YS65" s="17"/>
      <c r="YT65" s="17"/>
      <c r="YU65" s="17"/>
      <c r="YV65" s="17"/>
      <c r="YW65" s="17"/>
      <c r="YX65" s="17"/>
      <c r="YY65" s="17"/>
      <c r="YZ65" s="17"/>
      <c r="ZA65" s="17"/>
      <c r="ZB65" s="17"/>
      <c r="ZC65" s="17"/>
      <c r="ZD65" s="17"/>
      <c r="ZE65" s="17"/>
      <c r="ZF65" s="17"/>
      <c r="ZG65" s="17"/>
      <c r="ZH65" s="17"/>
      <c r="ZI65" s="17"/>
      <c r="ZJ65" s="17"/>
      <c r="ZK65" s="17"/>
      <c r="ZL65" s="17"/>
      <c r="ZM65" s="17"/>
      <c r="ZN65" s="17"/>
      <c r="ZO65" s="17"/>
      <c r="ZP65" s="17"/>
      <c r="ZQ65" s="17"/>
      <c r="ZR65" s="17"/>
      <c r="ZS65" s="17"/>
      <c r="ZT65" s="17"/>
      <c r="ZU65" s="17"/>
      <c r="ZV65" s="17"/>
      <c r="ZW65" s="17"/>
      <c r="ZX65" s="17"/>
      <c r="ZY65" s="14" t="s">
        <v>3273</v>
      </c>
      <c r="AAA65" s="17"/>
      <c r="AAB65" s="17"/>
      <c r="AAC65" s="17"/>
      <c r="AAD65" s="17"/>
      <c r="AAE65" s="17"/>
      <c r="AAF65" s="17"/>
      <c r="AAG65" s="17"/>
      <c r="AAH65" s="17"/>
      <c r="AAI65" s="17"/>
      <c r="AAJ65" s="17"/>
      <c r="AAK65" s="17"/>
      <c r="AAL65" s="17"/>
      <c r="AAM65" s="17"/>
      <c r="AAN65" s="17"/>
      <c r="AAO65" s="17"/>
      <c r="AAP65" s="17"/>
      <c r="AAQ65" s="17"/>
      <c r="AAR65" s="17"/>
      <c r="AAS65" s="17"/>
      <c r="AAT65" s="17"/>
      <c r="AAU65" s="17"/>
      <c r="AAV65" s="17"/>
      <c r="AAW65" s="17"/>
      <c r="AAX65" s="17"/>
      <c r="AAY65" s="17"/>
      <c r="AAZ65" s="17"/>
      <c r="ABA65" s="17"/>
      <c r="ABB65" s="17"/>
      <c r="ABC65" s="17"/>
      <c r="ABD65" s="17"/>
      <c r="ABE65" s="17"/>
      <c r="ABF65" s="17"/>
      <c r="ABG65" s="17"/>
      <c r="ABH65" s="17"/>
      <c r="ABI65" s="17"/>
      <c r="ABJ65" s="17"/>
      <c r="ABK65" s="17"/>
      <c r="ABL65" s="17"/>
      <c r="ABM65" s="17"/>
      <c r="ABN65" s="17"/>
      <c r="ABO65" s="17"/>
      <c r="ABP65" s="17"/>
      <c r="ABQ65" s="17"/>
      <c r="ABR65" s="17"/>
      <c r="ABS65" s="17"/>
      <c r="ABT65" s="17"/>
      <c r="ABU65" s="17"/>
      <c r="ABV65" s="17"/>
      <c r="ABW65" s="17"/>
      <c r="ABX65" s="17"/>
      <c r="ABY65" s="17"/>
      <c r="ABZ65" s="17"/>
      <c r="ACA65" s="17"/>
      <c r="ACB65" s="17"/>
      <c r="ACC65" s="17"/>
      <c r="ACD65" s="17"/>
      <c r="ACE65" s="17"/>
      <c r="ACF65" s="17"/>
      <c r="ACG65" s="17"/>
      <c r="ACH65" s="17"/>
      <c r="ACI65" s="17"/>
      <c r="ACJ65" s="17"/>
      <c r="ACK65" s="17"/>
      <c r="ACL65" s="17"/>
      <c r="ACM65" s="17"/>
      <c r="ACN65" s="17"/>
      <c r="ACO65" s="17"/>
      <c r="ACP65" s="17"/>
      <c r="ACQ65" s="17"/>
      <c r="ACR65" s="17"/>
      <c r="ACS65" s="17"/>
      <c r="ACT65" s="17"/>
      <c r="ACU65" s="17"/>
      <c r="ACV65" s="17"/>
      <c r="ACW65" s="17"/>
      <c r="ACX65" s="17"/>
      <c r="ACY65" s="17"/>
      <c r="ACZ65" s="17"/>
      <c r="ADA65" s="17"/>
      <c r="ADB65" s="17"/>
      <c r="ADC65" s="17"/>
      <c r="ADD65" s="17"/>
      <c r="ADE65" s="17"/>
      <c r="ADF65" s="17"/>
      <c r="ADG65" s="17"/>
      <c r="ADH65" s="17"/>
      <c r="ADI65" s="14" t="s">
        <v>3271</v>
      </c>
      <c r="ADK65" s="14" t="s">
        <v>3012</v>
      </c>
      <c r="ADL65" s="17"/>
      <c r="ADM65" s="17"/>
      <c r="ADN65" s="17"/>
      <c r="ADO65" s="17"/>
      <c r="ADP65" s="17"/>
      <c r="ADQ65" s="17"/>
      <c r="ADR65" s="17"/>
      <c r="ADS65" s="16">
        <v>1.0</v>
      </c>
      <c r="ADT65" s="14" t="s">
        <v>3274</v>
      </c>
      <c r="ADU65" s="16">
        <v>0.0</v>
      </c>
      <c r="ADV65" s="16">
        <v>1.0</v>
      </c>
      <c r="ADW65" s="16">
        <v>1.0</v>
      </c>
      <c r="ADX65" s="14" t="s">
        <v>3012</v>
      </c>
      <c r="ADY65" s="16">
        <v>52.1667</v>
      </c>
      <c r="ADZ65" s="14" t="s">
        <v>2706</v>
      </c>
      <c r="AEA65" s="14" t="s">
        <v>3275</v>
      </c>
      <c r="AEB65" s="14" t="s">
        <v>2768</v>
      </c>
      <c r="AEC65" s="16">
        <v>1.0</v>
      </c>
      <c r="AED65" s="17"/>
      <c r="AEE65" s="14" t="s">
        <v>2563</v>
      </c>
      <c r="AEF65" s="16">
        <v>1.0</v>
      </c>
      <c r="AEG65" s="16">
        <v>1.0</v>
      </c>
      <c r="AEH65" s="14" t="s">
        <v>3276</v>
      </c>
      <c r="AEJ65" s="17"/>
      <c r="AEK65" s="17"/>
      <c r="AEL65" s="17"/>
      <c r="AEM65" s="17"/>
      <c r="AEN65" s="17"/>
      <c r="AEO65" s="17"/>
      <c r="AEP65" s="17"/>
      <c r="AEQ65" s="17"/>
      <c r="AER65" s="17"/>
      <c r="AES65" s="17"/>
      <c r="AET65" s="17"/>
      <c r="AEU65" s="17"/>
      <c r="AEV65" s="17"/>
      <c r="AEW65" s="17"/>
      <c r="AEX65" s="17"/>
      <c r="AEY65" s="17"/>
      <c r="AEZ65" s="17"/>
      <c r="AFA65" s="17"/>
      <c r="AFB65" s="17"/>
      <c r="AFC65" s="17"/>
      <c r="AFD65" s="17"/>
      <c r="AFE65" s="17"/>
      <c r="AFF65" s="17"/>
      <c r="AFG65" s="17"/>
      <c r="AFH65" s="17"/>
      <c r="AFI65" s="17"/>
      <c r="AFJ65" s="17"/>
      <c r="AFK65" s="17"/>
      <c r="AFL65" s="17"/>
      <c r="AFM65" s="17"/>
      <c r="AFN65" s="17"/>
      <c r="AFO65" s="17"/>
      <c r="AFP65" s="17"/>
      <c r="AFQ65" s="17"/>
      <c r="AFR65" s="17"/>
      <c r="AFS65" s="17"/>
      <c r="AFT65" s="17"/>
      <c r="AFU65" s="17"/>
      <c r="AFV65" s="17"/>
      <c r="AFW65" s="17"/>
      <c r="AFX65" s="17"/>
      <c r="AFY65" s="17"/>
      <c r="AFZ65" s="17"/>
      <c r="AGA65" s="17"/>
      <c r="AGB65" s="17"/>
      <c r="AGC65" s="17"/>
      <c r="AGD65" s="17"/>
      <c r="AGE65" s="17"/>
      <c r="AGF65" s="17"/>
      <c r="AGG65" s="17"/>
      <c r="AGH65" s="17"/>
      <c r="AGI65" s="17"/>
      <c r="AGJ65" s="17"/>
      <c r="AGK65" s="17"/>
      <c r="AGL65" s="17"/>
      <c r="AGM65" s="17"/>
      <c r="AGN65" s="17"/>
      <c r="AGO65" s="17"/>
      <c r="AGP65" s="17"/>
      <c r="AGQ65" s="17"/>
      <c r="AGR65" s="17"/>
      <c r="AGS65" s="17"/>
      <c r="AGT65" s="17"/>
      <c r="AGU65" s="17"/>
      <c r="AGV65" s="17"/>
      <c r="AGW65" s="17"/>
      <c r="AGX65" s="17"/>
      <c r="AGY65" s="17"/>
      <c r="AGZ65" s="17"/>
      <c r="AHA65" s="17"/>
      <c r="AHB65" s="17"/>
      <c r="AHC65" s="17"/>
      <c r="AHD65" s="17"/>
      <c r="AHE65" s="17"/>
      <c r="AHF65" s="17"/>
      <c r="AHG65" s="17"/>
      <c r="AHH65" s="17"/>
      <c r="AHI65" s="17"/>
      <c r="AHJ65" s="17"/>
      <c r="AHK65" s="17"/>
      <c r="AHL65" s="17"/>
      <c r="AHM65" s="17"/>
      <c r="AHN65" s="17"/>
      <c r="AHO65" s="17"/>
      <c r="AHP65" s="17"/>
      <c r="AHQ65" s="17"/>
      <c r="AHR65" s="17"/>
      <c r="AHS65" s="17"/>
      <c r="AHT65" s="17"/>
      <c r="AHU65" s="17"/>
      <c r="AHV65" s="17"/>
      <c r="AHW65" s="17"/>
      <c r="AHX65" s="17"/>
      <c r="AHY65" s="17"/>
      <c r="AHZ65" s="17"/>
      <c r="AIA65" s="17"/>
      <c r="AIB65" s="17"/>
      <c r="AIC65" s="17"/>
      <c r="AID65" s="17"/>
      <c r="AIE65" s="17"/>
      <c r="AIF65" s="17"/>
      <c r="AIG65" s="17"/>
      <c r="AIH65" s="17"/>
      <c r="AII65" s="17"/>
      <c r="AIJ65" s="17"/>
      <c r="AIK65" s="17"/>
      <c r="AIL65" s="17"/>
      <c r="AIM65" s="17"/>
      <c r="AIN65" s="17"/>
      <c r="AIO65" s="17"/>
      <c r="AIP65" s="17"/>
      <c r="AIQ65" s="17"/>
      <c r="AIR65" s="17"/>
      <c r="AIS65" s="17"/>
      <c r="AIT65" s="17"/>
      <c r="AIU65" s="17"/>
      <c r="AIV65" s="17"/>
      <c r="AIW65" s="17"/>
      <c r="AIX65" s="17"/>
      <c r="AIY65" s="17"/>
      <c r="AIZ65" s="17"/>
      <c r="AJA65" s="17"/>
      <c r="AJB65" s="17"/>
      <c r="AJC65" s="17"/>
      <c r="AJD65" s="17"/>
      <c r="AJE65" s="17"/>
      <c r="AJF65" s="17"/>
      <c r="AJG65" s="17"/>
      <c r="AJH65" s="17"/>
      <c r="AJI65" s="17"/>
      <c r="AJJ65" s="17"/>
      <c r="AJK65" s="17"/>
      <c r="AJL65" s="17"/>
      <c r="AJM65" s="17"/>
      <c r="AJN65" s="17"/>
      <c r="AJO65" s="17"/>
      <c r="AJP65" s="17"/>
      <c r="AJQ65" s="17"/>
      <c r="AJR65" s="17"/>
      <c r="AJS65" s="17"/>
      <c r="AJT65" s="17"/>
      <c r="AJU65" s="17"/>
      <c r="AJV65" s="17"/>
      <c r="AJW65" s="17"/>
      <c r="AJX65" s="17"/>
      <c r="AJY65" s="17"/>
      <c r="AJZ65" s="17"/>
      <c r="AKA65" s="17"/>
      <c r="AKB65" s="17"/>
      <c r="AKC65" s="17"/>
      <c r="AKD65" s="17"/>
      <c r="AKE65" s="17"/>
      <c r="AKF65" s="17"/>
      <c r="AKG65" s="17"/>
      <c r="AKH65" s="17"/>
      <c r="AKI65" s="17"/>
      <c r="AKJ65" s="17"/>
      <c r="AKK65" s="17"/>
      <c r="AKL65" s="17"/>
      <c r="AKM65" s="17"/>
      <c r="AKN65" s="17"/>
      <c r="AKO65" s="17"/>
      <c r="AKP65" s="17"/>
      <c r="AKQ65" s="17"/>
      <c r="AKR65" s="17"/>
      <c r="AKS65" s="17"/>
      <c r="AKT65" s="17"/>
      <c r="AKU65" s="17"/>
      <c r="AKV65" s="17"/>
      <c r="AKW65" s="17"/>
      <c r="AKX65" s="17"/>
      <c r="AKY65" s="17"/>
      <c r="AKZ65" s="17"/>
      <c r="ALA65" s="17"/>
      <c r="ALB65" s="17"/>
      <c r="ALC65" s="17"/>
      <c r="ALD65" s="17"/>
      <c r="ALE65" s="17"/>
      <c r="ALF65" s="17"/>
      <c r="ALG65" s="17"/>
      <c r="ALH65" s="17"/>
      <c r="ALI65" s="17"/>
      <c r="ALJ65" s="17"/>
      <c r="ALK65" s="17"/>
      <c r="ALL65" s="17"/>
      <c r="ALM65" s="17"/>
      <c r="ALN65" s="17"/>
      <c r="ALO65" s="17"/>
      <c r="ALP65" s="17"/>
      <c r="ALQ65" s="17"/>
      <c r="ALR65" s="17"/>
      <c r="ALS65" s="17"/>
      <c r="ALT65" s="17"/>
      <c r="ALU65" s="17"/>
      <c r="ALV65" s="17"/>
      <c r="ALW65" s="17"/>
      <c r="ALX65" s="17"/>
      <c r="ALY65" s="17"/>
      <c r="ALZ65" s="17"/>
      <c r="AMA65" s="17"/>
      <c r="AMB65" s="17"/>
      <c r="AMC65" s="17"/>
      <c r="AMD65" s="17"/>
      <c r="AME65" s="17"/>
      <c r="AMF65" s="17"/>
      <c r="AMG65" s="17"/>
      <c r="AMH65" s="17"/>
      <c r="AMI65" s="17"/>
      <c r="AMJ65" s="17"/>
      <c r="AMK65" s="17"/>
      <c r="AML65" s="17"/>
      <c r="AMM65" s="17"/>
      <c r="AMN65" s="17"/>
      <c r="AMO65" s="17"/>
      <c r="AMP65" s="17"/>
      <c r="AMQ65" s="17"/>
      <c r="AMR65" s="17"/>
      <c r="AMS65" s="17"/>
      <c r="AMT65" s="17"/>
      <c r="AMU65" s="17"/>
      <c r="AMV65" s="17"/>
      <c r="AMW65" s="17"/>
      <c r="AMX65" s="17"/>
      <c r="AMY65" s="17"/>
      <c r="AMZ65" s="17"/>
      <c r="ANA65" s="17"/>
      <c r="ANB65" s="17"/>
      <c r="ANC65" s="17"/>
      <c r="AND65" s="17"/>
      <c r="ANE65" s="17"/>
      <c r="ANF65" s="17"/>
      <c r="ANG65" s="17"/>
      <c r="ANH65" s="17"/>
      <c r="ANI65" s="17"/>
      <c r="ANJ65" s="17"/>
      <c r="ANK65" s="17"/>
      <c r="ANL65" s="17"/>
      <c r="ANM65" s="17"/>
      <c r="ANN65" s="17"/>
      <c r="ANO65" s="17"/>
      <c r="ANP65" s="17"/>
      <c r="ANQ65" s="17"/>
      <c r="ANR65" s="17"/>
      <c r="ANS65" s="17"/>
      <c r="ANT65" s="17"/>
      <c r="ANU65" s="17"/>
      <c r="ANV65" s="17"/>
      <c r="ANW65" s="17"/>
      <c r="ANX65" s="17"/>
      <c r="ANY65" s="17"/>
      <c r="ANZ65" s="17"/>
      <c r="AOA65" s="17"/>
      <c r="AOB65" s="17"/>
      <c r="AOC65" s="17"/>
      <c r="AOD65" s="17"/>
      <c r="AOE65" s="17"/>
      <c r="AOF65" s="17"/>
      <c r="AOG65" s="17"/>
      <c r="AOH65" s="17"/>
      <c r="AOI65" s="17"/>
      <c r="AOJ65" s="17"/>
      <c r="AOK65" s="17"/>
      <c r="AOL65" s="17"/>
      <c r="AOM65" s="17"/>
      <c r="AON65" s="17"/>
      <c r="AOO65" s="17"/>
      <c r="AOP65" s="17"/>
      <c r="AOQ65" s="17"/>
      <c r="AOR65" s="17"/>
      <c r="AOS65" s="17"/>
      <c r="AOT65" s="17"/>
      <c r="AOU65" s="17"/>
      <c r="AOV65" s="17"/>
      <c r="AOW65" s="17"/>
      <c r="AOX65" s="17"/>
      <c r="AOY65" s="17"/>
      <c r="AOZ65" s="17"/>
      <c r="APA65" s="17"/>
      <c r="APB65" s="17"/>
      <c r="APC65" s="17"/>
      <c r="APD65" s="17"/>
      <c r="APE65" s="17"/>
      <c r="APF65" s="17"/>
      <c r="APG65" s="17"/>
      <c r="APH65" s="17"/>
      <c r="API65" s="17"/>
      <c r="APJ65" s="17"/>
      <c r="APK65" s="17"/>
      <c r="APL65" s="17"/>
      <c r="APM65" s="17"/>
      <c r="APN65" s="17"/>
      <c r="APO65" s="17"/>
      <c r="APP65" s="17"/>
      <c r="APQ65" s="17"/>
      <c r="APR65" s="17"/>
      <c r="APS65" s="17"/>
      <c r="APT65" s="17"/>
      <c r="APU65" s="17"/>
      <c r="APV65" s="17"/>
      <c r="APW65" s="17"/>
      <c r="APX65" s="17"/>
      <c r="APY65" s="17"/>
      <c r="APZ65" s="17"/>
      <c r="AQA65" s="17"/>
      <c r="AQB65" s="17"/>
      <c r="AQC65" s="17"/>
      <c r="AQD65" s="17"/>
      <c r="AQE65" s="17"/>
      <c r="AQF65" s="17"/>
      <c r="AQG65" s="17"/>
      <c r="AQH65" s="17"/>
      <c r="AQI65" s="17"/>
      <c r="AQJ65" s="17"/>
      <c r="AQK65" s="17"/>
      <c r="AQL65" s="17"/>
      <c r="AQM65" s="17"/>
      <c r="AQN65" s="17"/>
      <c r="AQO65" s="17"/>
      <c r="AQP65" s="17"/>
      <c r="AQQ65" s="17"/>
      <c r="AQR65" s="17"/>
      <c r="AQS65" s="17"/>
      <c r="AQT65" s="17"/>
      <c r="AQU65" s="17"/>
      <c r="AQV65" s="17"/>
      <c r="AQW65" s="17"/>
      <c r="AQX65" s="17"/>
      <c r="AQY65" s="17"/>
      <c r="AQZ65" s="17"/>
      <c r="ARA65" s="17"/>
      <c r="ARB65" s="17"/>
      <c r="ARC65" s="17"/>
      <c r="ARD65" s="17"/>
      <c r="ARE65" s="17"/>
      <c r="ARF65" s="17"/>
      <c r="ARG65" s="17"/>
      <c r="ARH65" s="17"/>
      <c r="ARI65" s="17"/>
      <c r="ARJ65" s="17"/>
      <c r="ARK65" s="17"/>
      <c r="ARL65" s="17"/>
      <c r="ARM65" s="17"/>
      <c r="ARN65" s="17"/>
      <c r="ARO65" s="17"/>
      <c r="ARP65" s="17"/>
      <c r="ARQ65" s="17"/>
      <c r="ARR65" s="17"/>
      <c r="ARS65" s="17"/>
      <c r="ART65" s="17"/>
      <c r="ARU65" s="17"/>
      <c r="ARV65" s="17"/>
      <c r="ARW65" s="17"/>
      <c r="ARX65" s="17"/>
      <c r="ARY65" s="17"/>
      <c r="ARZ65" s="17"/>
      <c r="ASA65" s="17"/>
      <c r="ASB65" s="17"/>
      <c r="ASC65" s="17"/>
      <c r="ASD65" s="17"/>
      <c r="ASE65" s="17"/>
      <c r="ASF65" s="17"/>
      <c r="ASG65" s="17"/>
      <c r="ASH65" s="17"/>
      <c r="ASI65" s="17"/>
      <c r="ASJ65" s="17"/>
      <c r="ASK65" s="17"/>
      <c r="ASL65" s="17"/>
      <c r="ASM65" s="17"/>
      <c r="ASN65" s="17"/>
      <c r="ASO65" s="17"/>
      <c r="ASP65" s="17"/>
      <c r="ASQ65" s="17"/>
      <c r="ASR65" s="17"/>
      <c r="ASS65" s="17"/>
      <c r="AST65" s="17"/>
      <c r="ASU65" s="17"/>
      <c r="ASV65" s="17"/>
      <c r="ASW65" s="17"/>
      <c r="ASX65" s="17"/>
      <c r="ASY65" s="17"/>
      <c r="ASZ65" s="17"/>
      <c r="ATA65" s="17"/>
      <c r="ATB65" s="17"/>
      <c r="ATC65" s="17"/>
      <c r="ATD65" s="17"/>
      <c r="ATE65" s="17"/>
      <c r="ATF65" s="17"/>
      <c r="ATG65" s="17"/>
      <c r="ATH65" s="17"/>
      <c r="ATI65" s="17"/>
      <c r="ATJ65" s="17"/>
      <c r="ATK65" s="17"/>
      <c r="ATL65" s="17"/>
      <c r="ATM65" s="17"/>
      <c r="ATN65" s="17"/>
      <c r="ATO65" s="17"/>
      <c r="ATP65" s="17"/>
      <c r="ATQ65" s="17"/>
      <c r="ATR65" s="17"/>
      <c r="ATS65" s="17"/>
      <c r="ATT65" s="17"/>
      <c r="ATU65" s="17"/>
      <c r="ATV65" s="17"/>
      <c r="ATW65" s="17"/>
      <c r="ATX65" s="17"/>
      <c r="ATY65" s="17"/>
      <c r="ATZ65" s="17"/>
      <c r="AUA65" s="17"/>
      <c r="AUB65" s="17"/>
      <c r="AUC65" s="17"/>
      <c r="AUD65" s="17"/>
      <c r="AUE65" s="17"/>
      <c r="AUF65" s="17"/>
      <c r="AUG65" s="17"/>
      <c r="AUH65" s="17"/>
      <c r="AUI65" s="17"/>
      <c r="AUJ65" s="17"/>
      <c r="AUK65" s="17"/>
      <c r="AUL65" s="17"/>
      <c r="AUM65" s="17"/>
      <c r="AUN65" s="17"/>
      <c r="AUO65" s="17"/>
      <c r="AUP65" s="17"/>
      <c r="AUQ65" s="17"/>
      <c r="AUR65" s="17"/>
      <c r="AUS65" s="17"/>
      <c r="AUT65" s="17"/>
      <c r="AUU65" s="17"/>
      <c r="AUV65" s="17"/>
      <c r="AUW65" s="17"/>
      <c r="AUX65" s="17"/>
      <c r="AUY65" s="17"/>
      <c r="AUZ65" s="17"/>
      <c r="AVA65" s="17"/>
      <c r="AVB65" s="17"/>
      <c r="AVC65" s="17"/>
      <c r="AVD65" s="17"/>
      <c r="AVE65" s="17"/>
      <c r="AVF65" s="17"/>
      <c r="AVG65" s="17"/>
      <c r="AVH65" s="17"/>
      <c r="AVI65" s="17"/>
      <c r="AVJ65" s="17"/>
      <c r="AVK65" s="17"/>
      <c r="AVL65" s="17"/>
      <c r="AVM65" s="17"/>
      <c r="AVN65" s="17"/>
      <c r="AVO65" s="17"/>
      <c r="AVP65" s="17"/>
      <c r="AVQ65" s="17"/>
      <c r="AVR65" s="17"/>
      <c r="AVS65" s="17"/>
      <c r="AVT65" s="17"/>
      <c r="AVU65" s="17"/>
      <c r="AVV65" s="17"/>
      <c r="AVW65" s="17"/>
      <c r="AVX65" s="17"/>
      <c r="AVY65" s="17"/>
      <c r="AVZ65" s="17"/>
      <c r="AWA65" s="17"/>
      <c r="AWB65" s="17"/>
      <c r="AWC65" s="17"/>
      <c r="AWD65" s="17"/>
      <c r="AWE65" s="17"/>
      <c r="AWF65" s="17"/>
      <c r="AWG65" s="17"/>
      <c r="AWH65" s="17"/>
      <c r="AWI65" s="17"/>
      <c r="AWJ65" s="17"/>
      <c r="AWK65" s="17"/>
      <c r="AWL65" s="17"/>
      <c r="AWM65" s="17"/>
      <c r="AWN65" s="17"/>
      <c r="AWO65" s="17"/>
      <c r="AWP65" s="17"/>
      <c r="AWQ65" s="17"/>
      <c r="AWR65" s="17"/>
      <c r="AWS65" s="17"/>
      <c r="AWT65" s="17"/>
      <c r="AWU65" s="17"/>
      <c r="AWV65" s="17"/>
      <c r="AWW65" s="17"/>
      <c r="AWX65" s="17"/>
      <c r="AWY65" s="17"/>
      <c r="AWZ65" s="17"/>
      <c r="AXA65" s="17"/>
      <c r="AXB65" s="17"/>
      <c r="AXC65" s="17"/>
      <c r="AXD65" s="17"/>
      <c r="AXE65" s="17"/>
      <c r="AXF65" s="17"/>
      <c r="AXG65" s="17"/>
      <c r="AXH65" s="17"/>
      <c r="AXI65" s="17"/>
      <c r="AXJ65" s="17"/>
      <c r="AXK65" s="17"/>
      <c r="AXL65" s="17"/>
      <c r="AXM65" s="17"/>
      <c r="AXN65" s="17"/>
      <c r="AXO65" s="17"/>
      <c r="AXP65" s="17"/>
      <c r="AXQ65" s="17"/>
      <c r="AXR65" s="17"/>
      <c r="AXS65" s="17"/>
      <c r="AXT65" s="17"/>
      <c r="AXU65" s="17"/>
      <c r="AXV65" s="17"/>
      <c r="AXW65" s="17"/>
      <c r="AXX65" s="17"/>
      <c r="AXY65" s="17"/>
      <c r="AXZ65" s="17"/>
      <c r="AYA65" s="17"/>
      <c r="AYB65" s="17"/>
      <c r="AYC65" s="17"/>
      <c r="AYD65" s="17"/>
      <c r="AYE65" s="17"/>
      <c r="AYF65" s="17"/>
      <c r="AYG65" s="17"/>
      <c r="AYH65" s="17"/>
      <c r="AYI65" s="17"/>
      <c r="AYJ65" s="17"/>
      <c r="AYK65" s="17"/>
      <c r="AYL65" s="17"/>
      <c r="AYM65" s="17"/>
      <c r="AYN65" s="17"/>
      <c r="AYO65" s="17"/>
      <c r="AYP65" s="17"/>
      <c r="AYQ65" s="17"/>
      <c r="AYR65" s="17"/>
      <c r="AYS65" s="17"/>
      <c r="AYT65" s="17"/>
      <c r="AYU65" s="17"/>
      <c r="AYV65" s="17"/>
      <c r="AYW65" s="17"/>
      <c r="AYX65" s="17"/>
      <c r="AYY65" s="17"/>
      <c r="AYZ65" s="17"/>
      <c r="AZA65" s="17"/>
      <c r="AZB65" s="17"/>
      <c r="AZC65" s="17"/>
      <c r="AZD65" s="17"/>
      <c r="AZE65" s="17"/>
      <c r="AZF65" s="17"/>
      <c r="AZG65" s="17"/>
      <c r="AZH65" s="17"/>
      <c r="AZI65" s="17"/>
      <c r="AZJ65" s="17"/>
      <c r="AZK65" s="17"/>
      <c r="AZL65" s="17"/>
      <c r="AZM65" s="17"/>
      <c r="AZN65" s="17"/>
      <c r="AZO65" s="17"/>
      <c r="AZP65" s="17"/>
      <c r="AZQ65" s="17"/>
      <c r="AZR65" s="17"/>
      <c r="AZS65" s="17"/>
      <c r="AZT65" s="17"/>
      <c r="AZU65" s="17"/>
      <c r="AZV65" s="17"/>
      <c r="AZW65" s="17"/>
      <c r="AZX65" s="17"/>
      <c r="AZY65" s="17"/>
      <c r="AZZ65" s="17"/>
      <c r="BAA65" s="17"/>
      <c r="BAB65" s="17"/>
      <c r="BAC65" s="17"/>
      <c r="BAD65" s="17"/>
      <c r="BAE65" s="17"/>
      <c r="BAF65" s="17"/>
      <c r="BAG65" s="17"/>
      <c r="BAH65" s="17"/>
      <c r="BAI65" s="17"/>
      <c r="BAJ65" s="17"/>
      <c r="BAK65" s="17"/>
      <c r="BAL65" s="17"/>
      <c r="BAM65" s="17"/>
      <c r="BAN65" s="17"/>
      <c r="BAO65" s="17"/>
      <c r="BAP65" s="17"/>
      <c r="BAQ65" s="17"/>
      <c r="BAR65" s="17"/>
      <c r="BAS65" s="17"/>
      <c r="BAT65" s="17"/>
      <c r="BAU65" s="17"/>
      <c r="BAV65" s="17"/>
      <c r="BAW65" s="17"/>
      <c r="BAX65" s="17"/>
      <c r="BAY65" s="17"/>
      <c r="BAZ65" s="17"/>
      <c r="BBA65" s="17"/>
      <c r="BBB65" s="17"/>
      <c r="BBC65" s="17"/>
      <c r="BBD65" s="17"/>
      <c r="BBE65" s="17"/>
      <c r="BBF65" s="17"/>
      <c r="BBG65" s="17"/>
      <c r="BBH65" s="17"/>
      <c r="BBI65" s="17"/>
      <c r="BBJ65" s="17"/>
      <c r="BBK65" s="17"/>
      <c r="BBL65" s="17"/>
      <c r="BBM65" s="17"/>
      <c r="BBN65" s="17"/>
      <c r="BBO65" s="17"/>
      <c r="BBP65" s="17"/>
      <c r="BBQ65" s="17"/>
      <c r="BBR65" s="17"/>
      <c r="BBS65" s="17"/>
      <c r="BBT65" s="17"/>
      <c r="BBU65" s="17"/>
      <c r="BBV65" s="17"/>
      <c r="BBW65" s="17"/>
      <c r="BBX65" s="17"/>
      <c r="BBY65" s="17"/>
      <c r="BBZ65" s="17"/>
      <c r="BCA65" s="17"/>
      <c r="BCB65" s="17"/>
      <c r="BCC65" s="17"/>
      <c r="BCD65" s="17"/>
      <c r="BCE65" s="17"/>
      <c r="BCF65" s="17"/>
      <c r="BCG65" s="17"/>
      <c r="BCH65" s="17"/>
      <c r="BCI65" s="17"/>
      <c r="BCJ65" s="17"/>
      <c r="BCK65" s="17"/>
      <c r="BCL65" s="17"/>
      <c r="BCM65" s="17"/>
      <c r="BCN65" s="17"/>
      <c r="BCO65" s="17"/>
      <c r="BCP65" s="17"/>
      <c r="BCQ65" s="17"/>
      <c r="BCR65" s="17"/>
      <c r="BCS65" s="17"/>
      <c r="BCT65" s="17"/>
      <c r="BCU65" s="17"/>
      <c r="BCV65" s="17"/>
      <c r="BCW65" s="17"/>
      <c r="BCX65" s="17"/>
      <c r="BCY65" s="17"/>
      <c r="BCZ65" s="17"/>
      <c r="BDA65" s="17"/>
      <c r="BDB65" s="17"/>
      <c r="BDC65" s="17"/>
      <c r="BDD65" s="17"/>
      <c r="BDE65" s="17"/>
      <c r="BDF65" s="17"/>
      <c r="BDG65" s="17"/>
      <c r="BDH65" s="17"/>
      <c r="BDI65" s="17"/>
      <c r="BDJ65" s="17"/>
      <c r="BDK65" s="17"/>
      <c r="BDL65" s="17"/>
      <c r="BDM65" s="17"/>
      <c r="BDN65" s="17"/>
      <c r="BDO65" s="17"/>
      <c r="BDP65" s="17"/>
      <c r="BDQ65" s="17"/>
      <c r="BDR65" s="17"/>
      <c r="BDS65" s="17"/>
      <c r="BDT65" s="17"/>
      <c r="BDU65" s="17"/>
      <c r="BDV65" s="17"/>
      <c r="BDW65" s="17"/>
      <c r="BDX65" s="17"/>
      <c r="BDY65" s="17"/>
      <c r="BDZ65" s="17"/>
      <c r="BEA65" s="17"/>
      <c r="BEB65" s="17"/>
      <c r="BEC65" s="17"/>
      <c r="BED65" s="17"/>
      <c r="BEE65" s="17"/>
      <c r="BEF65" s="17"/>
      <c r="BEG65" s="17"/>
      <c r="BEH65" s="17"/>
      <c r="BEI65" s="17"/>
      <c r="BEJ65" s="17"/>
      <c r="BEK65" s="17"/>
      <c r="BEL65" s="17"/>
      <c r="BEM65" s="17"/>
      <c r="BEN65" s="17"/>
      <c r="BEO65" s="17"/>
      <c r="BEP65" s="17"/>
      <c r="BEQ65" s="17"/>
      <c r="BER65" s="17"/>
      <c r="BES65" s="17"/>
      <c r="BET65" s="17"/>
      <c r="BEU65" s="17"/>
      <c r="BEV65" s="17"/>
      <c r="BEW65" s="17"/>
      <c r="BEX65" s="17"/>
      <c r="BEY65" s="17"/>
      <c r="BEZ65" s="17"/>
      <c r="BFA65" s="17"/>
      <c r="BFB65" s="17"/>
      <c r="BFC65" s="17"/>
      <c r="BFD65" s="17"/>
      <c r="BFE65" s="17"/>
      <c r="BFF65" s="17"/>
      <c r="BFG65" s="17"/>
      <c r="BFH65" s="17"/>
      <c r="BFI65" s="17"/>
      <c r="BFJ65" s="17"/>
      <c r="BFK65" s="17"/>
      <c r="BFL65" s="17"/>
      <c r="BFM65" s="17"/>
      <c r="BFN65" s="17"/>
      <c r="BFO65" s="17"/>
      <c r="BFP65" s="17"/>
      <c r="BFQ65" s="17"/>
      <c r="BFR65" s="17"/>
      <c r="BFS65" s="17"/>
      <c r="BFT65" s="17"/>
      <c r="BFU65" s="17"/>
      <c r="BFV65" s="17"/>
      <c r="BFW65" s="17"/>
      <c r="BFX65" s="17"/>
      <c r="BFY65" s="17"/>
      <c r="BFZ65" s="17"/>
      <c r="BGA65" s="17"/>
      <c r="BGB65" s="17"/>
      <c r="BGC65" s="17"/>
      <c r="BGD65" s="17"/>
      <c r="BGE65" s="17"/>
      <c r="BGF65" s="17"/>
      <c r="BGG65" s="17"/>
      <c r="BGH65" s="17"/>
      <c r="BGI65" s="17"/>
      <c r="BGJ65" s="17"/>
      <c r="BGK65" s="17"/>
      <c r="BGL65" s="17"/>
      <c r="BGM65" s="17"/>
      <c r="BGN65" s="17"/>
      <c r="BGO65" s="17"/>
      <c r="BGP65" s="17"/>
      <c r="BGQ65" s="17"/>
      <c r="BGR65" s="17"/>
      <c r="BGS65" s="17"/>
      <c r="BGT65" s="17"/>
      <c r="BGU65" s="17"/>
      <c r="BGV65" s="17"/>
      <c r="BGW65" s="17"/>
      <c r="BGX65" s="17"/>
      <c r="BGY65" s="17"/>
      <c r="BGZ65" s="17"/>
      <c r="BHA65" s="17"/>
      <c r="BHB65" s="17"/>
      <c r="BHC65" s="17"/>
      <c r="BHD65" s="17"/>
      <c r="BHE65" s="17"/>
      <c r="BHF65" s="17"/>
      <c r="BHG65" s="17"/>
      <c r="BHH65" s="17"/>
      <c r="BHI65" s="17"/>
      <c r="BHJ65" s="17"/>
      <c r="BHK65" s="17"/>
      <c r="BHL65" s="17"/>
      <c r="BHM65" s="17"/>
      <c r="BHN65" s="17"/>
      <c r="BHO65" s="17"/>
      <c r="BHP65" s="17"/>
      <c r="BHQ65" s="17"/>
      <c r="BHR65" s="17"/>
      <c r="BHS65" s="17"/>
      <c r="BHT65" s="17"/>
      <c r="BHU65" s="17"/>
      <c r="BHV65" s="17"/>
      <c r="BHW65" s="17"/>
      <c r="BHX65" s="17"/>
      <c r="BHY65" s="17"/>
      <c r="BHZ65" s="17"/>
      <c r="BIA65" s="17"/>
      <c r="BIB65" s="17"/>
      <c r="BIC65" s="17"/>
      <c r="BID65" s="17"/>
      <c r="BIE65" s="17"/>
      <c r="BIF65" s="17"/>
      <c r="BIG65" s="17"/>
      <c r="BIH65" s="17"/>
      <c r="BII65" s="17"/>
      <c r="BIJ65" s="17"/>
      <c r="BIK65" s="17"/>
      <c r="BIL65" s="17"/>
      <c r="BIM65" s="17"/>
      <c r="BIN65" s="17"/>
      <c r="BIO65" s="17"/>
      <c r="BIP65" s="17"/>
      <c r="BIQ65" s="17"/>
      <c r="BIR65" s="17"/>
      <c r="BIS65" s="17"/>
      <c r="BIT65" s="17"/>
      <c r="BIU65" s="17"/>
      <c r="BIV65" s="17"/>
      <c r="BIW65" s="17"/>
      <c r="BIX65" s="17"/>
      <c r="BIY65" s="17"/>
      <c r="BIZ65" s="17"/>
      <c r="BJA65" s="17"/>
      <c r="BJB65" s="17"/>
      <c r="BJC65" s="17"/>
      <c r="BJD65" s="17"/>
      <c r="BJE65" s="17"/>
      <c r="BJF65" s="17"/>
      <c r="BJG65" s="17"/>
      <c r="BJH65" s="17"/>
      <c r="BJI65" s="17"/>
      <c r="BJJ65" s="17"/>
      <c r="BJK65" s="17"/>
      <c r="BJL65" s="17"/>
      <c r="BJM65" s="17"/>
      <c r="BJN65" s="17"/>
      <c r="BJO65" s="17"/>
      <c r="BJP65" s="17"/>
      <c r="BJQ65" s="17"/>
      <c r="BJR65" s="17"/>
      <c r="BJS65" s="17"/>
      <c r="BJT65" s="17"/>
      <c r="BJU65" s="17"/>
      <c r="BJV65" s="17"/>
      <c r="BJW65" s="17"/>
      <c r="BJX65" s="17"/>
      <c r="BJY65" s="17"/>
      <c r="BJZ65" s="17"/>
      <c r="BKA65" s="17"/>
      <c r="BKB65" s="17"/>
      <c r="BKC65" s="17"/>
      <c r="BKD65" s="17"/>
      <c r="BKE65" s="17"/>
      <c r="BKF65" s="17"/>
      <c r="BKG65" s="17"/>
      <c r="BKH65" s="17"/>
      <c r="BKI65" s="17"/>
      <c r="BKJ65" s="17"/>
      <c r="BKK65" s="17"/>
      <c r="BKL65" s="17"/>
      <c r="BKM65" s="17"/>
      <c r="BKN65" s="17"/>
      <c r="BKO65" s="17"/>
      <c r="BKP65" s="17"/>
      <c r="BKQ65" s="17"/>
      <c r="BKR65" s="17"/>
      <c r="BKS65" s="17"/>
      <c r="BKT65" s="17"/>
      <c r="BKU65" s="17"/>
      <c r="BKV65" s="17"/>
      <c r="BKW65" s="17"/>
      <c r="BKX65" s="17"/>
      <c r="BKY65" s="17"/>
      <c r="BKZ65" s="17"/>
      <c r="BLA65" s="17"/>
      <c r="BLB65" s="17"/>
      <c r="BLC65" s="17"/>
      <c r="BLD65" s="17"/>
      <c r="BLE65" s="17"/>
      <c r="BLF65" s="17"/>
      <c r="BLG65" s="17"/>
      <c r="BLH65" s="17"/>
      <c r="BLI65" s="17"/>
      <c r="BLJ65" s="17"/>
      <c r="BLK65" s="17"/>
      <c r="BLL65" s="17"/>
      <c r="BLM65" s="17"/>
      <c r="BLN65" s="17"/>
      <c r="BLO65" s="17"/>
      <c r="BLP65" s="17"/>
      <c r="BLQ65" s="17"/>
      <c r="BLR65" s="17"/>
      <c r="BLS65" s="17"/>
      <c r="BLT65" s="17"/>
      <c r="BLU65" s="17"/>
      <c r="BLV65" s="17"/>
      <c r="BLW65" s="17"/>
      <c r="BLX65" s="17"/>
      <c r="BLY65" s="17"/>
      <c r="BLZ65" s="17"/>
      <c r="BMA65" s="17"/>
      <c r="BMB65" s="17"/>
      <c r="BMC65" s="17"/>
      <c r="BMD65" s="17"/>
      <c r="BME65" s="17"/>
      <c r="BMF65" s="17"/>
      <c r="BMG65" s="17"/>
      <c r="BMH65" s="17"/>
      <c r="BMI65" s="17"/>
      <c r="BMJ65" s="17"/>
      <c r="BMK65" s="17"/>
      <c r="BML65" s="17"/>
      <c r="BMM65" s="17"/>
      <c r="BMN65" s="17"/>
      <c r="BMO65" s="17"/>
      <c r="BMP65" s="17"/>
      <c r="BMQ65" s="17"/>
      <c r="BMR65" s="17"/>
      <c r="BMS65" s="17"/>
      <c r="BMT65" s="17"/>
      <c r="BMU65" s="17"/>
      <c r="BMV65" s="17"/>
      <c r="BMW65" s="17"/>
      <c r="BMX65" s="17"/>
      <c r="BMY65" s="17"/>
      <c r="BMZ65" s="17"/>
      <c r="BNA65" s="17"/>
      <c r="BNB65" s="17"/>
      <c r="BNC65" s="17"/>
      <c r="BND65" s="17"/>
      <c r="BNE65" s="17"/>
      <c r="BNF65" s="17"/>
      <c r="BNG65" s="17"/>
      <c r="BNH65" s="17"/>
      <c r="BNI65" s="17"/>
      <c r="BNJ65" s="17"/>
      <c r="BNK65" s="17"/>
      <c r="BNL65" s="17"/>
      <c r="BNM65" s="17"/>
      <c r="BNN65" s="17"/>
      <c r="BNO65" s="17"/>
      <c r="BNP65" s="17"/>
      <c r="BNQ65" s="17"/>
      <c r="BNR65" s="17"/>
      <c r="BNS65" s="17"/>
      <c r="BNT65" s="17"/>
      <c r="BNU65" s="17"/>
      <c r="BNV65" s="17"/>
      <c r="BNW65" s="17"/>
      <c r="BNX65" s="17"/>
      <c r="BNY65" s="17"/>
      <c r="BNZ65" s="17"/>
      <c r="BOA65" s="17"/>
      <c r="BOB65" s="17"/>
      <c r="BOC65" s="17"/>
      <c r="BOD65" s="17"/>
      <c r="BOE65" s="17"/>
      <c r="BOF65" s="17"/>
      <c r="BOG65" s="17"/>
      <c r="BOH65" s="17"/>
      <c r="BOI65" s="17"/>
      <c r="BOJ65" s="17"/>
      <c r="BOK65" s="17"/>
      <c r="BOL65" s="17"/>
      <c r="BOM65" s="17"/>
      <c r="BON65" s="17"/>
      <c r="BOO65" s="17"/>
      <c r="BOP65" s="17"/>
      <c r="BOQ65" s="17"/>
      <c r="BOR65" s="17"/>
      <c r="BOS65" s="17"/>
      <c r="BOT65" s="17"/>
      <c r="BOU65" s="17"/>
      <c r="BOV65" s="17"/>
      <c r="BOW65" s="17"/>
      <c r="BOX65" s="17"/>
      <c r="BOY65" s="17"/>
      <c r="BOZ65" s="17"/>
      <c r="BPA65" s="17"/>
      <c r="BPB65" s="17"/>
      <c r="BPC65" s="17"/>
      <c r="BPD65" s="17"/>
      <c r="BPE65" s="17"/>
      <c r="BPF65" s="17"/>
      <c r="BPG65" s="17"/>
      <c r="BPH65" s="17"/>
      <c r="BPI65" s="17"/>
      <c r="BPJ65" s="17"/>
      <c r="BPK65" s="17"/>
      <c r="BPL65" s="17"/>
      <c r="BPM65" s="17"/>
      <c r="BPN65" s="17"/>
      <c r="BPO65" s="17"/>
      <c r="BPP65" s="17"/>
      <c r="BPQ65" s="17"/>
      <c r="BPR65" s="17"/>
      <c r="BPS65" s="17"/>
      <c r="BPT65" s="17"/>
      <c r="BPU65" s="17"/>
      <c r="BPV65" s="17"/>
      <c r="BPW65" s="17"/>
      <c r="BPX65" s="17"/>
      <c r="BPY65" s="17"/>
      <c r="BPZ65" s="17"/>
      <c r="BQA65" s="17"/>
      <c r="BQB65" s="17"/>
      <c r="BQC65" s="17"/>
      <c r="BQD65" s="17"/>
      <c r="BQE65" s="17"/>
      <c r="BQF65" s="17"/>
      <c r="BQG65" s="17"/>
      <c r="BQH65" s="17"/>
      <c r="BQI65" s="17"/>
      <c r="BQJ65" s="17"/>
      <c r="BQK65" s="17"/>
      <c r="BQL65" s="17"/>
      <c r="BQM65" s="17"/>
      <c r="BQN65" s="17"/>
      <c r="BQO65" s="17"/>
      <c r="BQP65" s="17"/>
      <c r="BQQ65" s="17"/>
      <c r="BQR65" s="17"/>
      <c r="BQS65" s="17"/>
      <c r="BQT65" s="17"/>
      <c r="BQU65" s="17"/>
      <c r="BQV65" s="17"/>
      <c r="BQW65" s="17"/>
      <c r="BQX65" s="17"/>
      <c r="BQY65" s="17"/>
      <c r="BQZ65" s="17"/>
      <c r="BRA65" s="17"/>
      <c r="BRB65" s="17"/>
      <c r="BRC65" s="17"/>
      <c r="BRD65" s="17"/>
      <c r="BRE65" s="17"/>
      <c r="BRF65" s="17"/>
      <c r="BRG65" s="17"/>
      <c r="BRH65" s="17"/>
      <c r="BRI65" s="17"/>
      <c r="BRJ65" s="17"/>
      <c r="BRK65" s="17"/>
      <c r="BRL65" s="17"/>
      <c r="BRM65" s="17"/>
      <c r="BRN65" s="17"/>
      <c r="BRO65" s="17"/>
      <c r="BRP65" s="17"/>
      <c r="BRQ65" s="17"/>
      <c r="BRR65" s="17"/>
      <c r="BRS65" s="17"/>
      <c r="BRT65" s="17"/>
      <c r="BRU65" s="17"/>
      <c r="BRV65" s="17"/>
      <c r="BRW65" s="17"/>
      <c r="BRX65" s="17"/>
      <c r="BRY65" s="17"/>
      <c r="BRZ65" s="17"/>
      <c r="BSA65" s="17"/>
      <c r="BSB65" s="17"/>
      <c r="BSC65" s="17"/>
      <c r="BSD65" s="17"/>
      <c r="BSE65" s="17"/>
      <c r="BSF65" s="17"/>
      <c r="BSG65" s="17"/>
      <c r="BSH65" s="17"/>
      <c r="BSI65" s="17"/>
      <c r="BSJ65" s="17"/>
      <c r="BSK65" s="17"/>
      <c r="BSL65" s="17"/>
      <c r="BSM65" s="17"/>
      <c r="BSN65" s="17"/>
      <c r="BSO65" s="17"/>
      <c r="BSP65" s="17"/>
      <c r="BSQ65" s="17"/>
      <c r="BSR65" s="17"/>
      <c r="BSS65" s="17"/>
      <c r="BST65" s="17"/>
      <c r="BSU65" s="17"/>
      <c r="BSV65" s="17"/>
      <c r="BSW65" s="17"/>
      <c r="BSX65" s="17"/>
      <c r="BSY65" s="17"/>
      <c r="BSZ65" s="17"/>
      <c r="BTA65" s="17"/>
      <c r="BTB65" s="17"/>
      <c r="BTC65" s="17"/>
      <c r="BTD65" s="17"/>
      <c r="BTE65" s="17"/>
      <c r="BTF65" s="17"/>
      <c r="BTG65" s="17"/>
      <c r="BTH65" s="17"/>
      <c r="BTI65" s="17"/>
      <c r="BTJ65" s="17"/>
      <c r="BTK65" s="17"/>
      <c r="BTL65" s="17"/>
      <c r="BTM65" s="17"/>
      <c r="BTN65" s="17"/>
      <c r="BTO65" s="17"/>
      <c r="BTP65" s="17"/>
      <c r="BTQ65" s="17"/>
      <c r="BTR65" s="17"/>
      <c r="BTS65" s="17"/>
      <c r="BTT65" s="17"/>
      <c r="BTU65" s="17"/>
      <c r="BTV65" s="17"/>
      <c r="BTW65" s="17"/>
      <c r="BTX65" s="17"/>
      <c r="BTY65" s="17"/>
      <c r="BTZ65" s="17"/>
      <c r="BUA65" s="17"/>
      <c r="BUB65" s="17"/>
      <c r="BUC65" s="17"/>
      <c r="BUD65" s="17"/>
      <c r="BUE65" s="17"/>
      <c r="BUF65" s="17"/>
      <c r="BUG65" s="17"/>
      <c r="BUH65" s="17"/>
      <c r="BUI65" s="17"/>
      <c r="BUJ65" s="17"/>
      <c r="BUK65" s="17"/>
      <c r="BUL65" s="17"/>
      <c r="BUM65" s="17"/>
      <c r="BUN65" s="17"/>
      <c r="BUO65" s="17"/>
      <c r="BUP65" s="17"/>
      <c r="BUQ65" s="17"/>
      <c r="BUR65" s="17"/>
      <c r="BUS65" s="17"/>
      <c r="BUT65" s="17"/>
      <c r="BUU65" s="17"/>
      <c r="BUV65" s="17"/>
      <c r="BUW65" s="17"/>
      <c r="BUX65" s="17"/>
      <c r="BUY65" s="17"/>
      <c r="BUZ65" s="17"/>
      <c r="BVA65" s="17"/>
      <c r="BVB65" s="17"/>
      <c r="BVC65" s="17"/>
      <c r="BVD65" s="17"/>
      <c r="BVE65" s="17"/>
      <c r="BVF65" s="17"/>
      <c r="BVG65" s="17"/>
      <c r="BVH65" s="17"/>
      <c r="BVI65" s="17"/>
      <c r="BVJ65" s="17"/>
      <c r="BVK65" s="17"/>
      <c r="BVL65" s="17"/>
      <c r="BVM65" s="17"/>
      <c r="BVN65" s="17"/>
      <c r="BVO65" s="17"/>
      <c r="BVP65" s="17"/>
      <c r="BVQ65" s="17"/>
      <c r="BVR65" s="17"/>
      <c r="BVS65" s="17"/>
      <c r="BVT65" s="17"/>
      <c r="BVU65" s="17"/>
      <c r="BVV65" s="17"/>
      <c r="BVW65" s="17"/>
      <c r="BVX65" s="17"/>
      <c r="BVY65" s="17"/>
      <c r="BVZ65" s="17"/>
      <c r="BWA65" s="17"/>
      <c r="BWB65" s="17"/>
      <c r="BWC65" s="17"/>
      <c r="BWD65" s="17"/>
      <c r="BWE65" s="17"/>
      <c r="BWF65" s="17"/>
      <c r="BWG65" s="17"/>
      <c r="BWH65" s="17"/>
      <c r="BWI65" s="17"/>
      <c r="BWJ65" s="17"/>
      <c r="BWK65" s="17"/>
      <c r="BWL65" s="17"/>
      <c r="BWM65" s="17"/>
      <c r="BWN65" s="17"/>
      <c r="BWO65" s="17"/>
      <c r="BWP65" s="17"/>
      <c r="BWQ65" s="17"/>
      <c r="BWR65" s="17"/>
      <c r="BWS65" s="17"/>
      <c r="BWT65" s="17"/>
      <c r="BWU65" s="17"/>
      <c r="BWV65" s="17"/>
      <c r="BWW65" s="17"/>
      <c r="BWX65" s="17"/>
      <c r="BWY65" s="17"/>
      <c r="BWZ65" s="17"/>
      <c r="BXA65" s="17"/>
      <c r="BXB65" s="17"/>
      <c r="BXC65" s="17"/>
      <c r="BXD65" s="17"/>
      <c r="BXE65" s="17"/>
      <c r="BXF65" s="17"/>
      <c r="BXG65" s="17"/>
      <c r="BXH65" s="17"/>
      <c r="BXI65" s="17"/>
      <c r="BXJ65" s="17"/>
      <c r="BXK65" s="17"/>
      <c r="BXL65" s="17"/>
      <c r="BXM65" s="17"/>
      <c r="BXN65" s="17"/>
      <c r="BXO65" s="17"/>
      <c r="BXP65" s="17"/>
      <c r="BXQ65" s="17"/>
      <c r="BXR65" s="17"/>
      <c r="BXS65" s="17"/>
      <c r="BXT65" s="17"/>
      <c r="BXU65" s="17"/>
      <c r="BXV65" s="17"/>
      <c r="BXW65" s="17"/>
      <c r="BXX65" s="17"/>
      <c r="BXY65" s="17"/>
      <c r="BXZ65" s="17"/>
      <c r="BYA65" s="17"/>
      <c r="BYB65" s="17"/>
      <c r="BYC65" s="17"/>
      <c r="BYD65" s="17"/>
      <c r="BYE65" s="17"/>
      <c r="BYF65" s="17"/>
      <c r="BYG65" s="17"/>
      <c r="BYH65" s="17"/>
      <c r="BYI65" s="17"/>
      <c r="BYJ65" s="17"/>
      <c r="BYK65" s="17"/>
      <c r="BYL65" s="17"/>
      <c r="BYM65" s="17"/>
      <c r="BYN65" s="17"/>
      <c r="BYO65" s="17"/>
      <c r="BYP65" s="17"/>
      <c r="BYQ65" s="17"/>
      <c r="BYR65" s="17"/>
      <c r="BYS65" s="17"/>
      <c r="BYT65" s="17"/>
      <c r="BYU65" s="17"/>
      <c r="BYV65" s="17"/>
      <c r="BYW65" s="17"/>
      <c r="BYX65" s="17"/>
      <c r="BYY65" s="17"/>
      <c r="BYZ65" s="17"/>
      <c r="BZA65" s="17"/>
      <c r="BZB65" s="17"/>
      <c r="BZC65" s="17"/>
      <c r="BZD65" s="17"/>
      <c r="BZE65" s="17"/>
      <c r="BZF65" s="17"/>
      <c r="BZG65" s="17"/>
      <c r="BZH65" s="17"/>
      <c r="BZI65" s="17"/>
      <c r="BZJ65" s="17"/>
      <c r="BZK65" s="17"/>
      <c r="BZL65" s="17"/>
      <c r="BZM65" s="17"/>
      <c r="BZN65" s="17"/>
      <c r="BZO65" s="17"/>
      <c r="BZP65" s="17"/>
      <c r="BZQ65" s="17"/>
      <c r="BZR65" s="17"/>
      <c r="BZS65" s="17"/>
      <c r="BZT65" s="17"/>
      <c r="BZU65" s="17"/>
      <c r="BZV65" s="17"/>
      <c r="BZW65" s="17"/>
      <c r="BZX65" s="17"/>
      <c r="BZY65" s="17"/>
      <c r="BZZ65" s="17"/>
      <c r="CAA65" s="17"/>
      <c r="CAB65" s="17"/>
      <c r="CAC65" s="17"/>
      <c r="CAD65" s="17"/>
      <c r="CAE65" s="17"/>
      <c r="CAF65" s="17"/>
      <c r="CAG65" s="17"/>
      <c r="CAH65" s="17"/>
      <c r="CAI65" s="17"/>
      <c r="CAJ65" s="17"/>
      <c r="CAK65" s="17"/>
      <c r="CAL65" s="17"/>
      <c r="CAM65" s="17"/>
      <c r="CAN65" s="17"/>
      <c r="CAO65" s="17"/>
      <c r="CAP65" s="17"/>
      <c r="CAQ65" s="17"/>
      <c r="CAR65" s="17"/>
      <c r="CAS65" s="17"/>
      <c r="CAT65" s="17"/>
      <c r="CAU65" s="17"/>
      <c r="CAV65" s="17"/>
      <c r="CAW65" s="17"/>
      <c r="CAX65" s="17"/>
      <c r="CAY65" s="17"/>
      <c r="CAZ65" s="17"/>
      <c r="CBA65" s="17"/>
      <c r="CBB65" s="17"/>
      <c r="CBC65" s="17"/>
      <c r="CBD65" s="17"/>
      <c r="CBE65" s="17"/>
      <c r="CBF65" s="17"/>
      <c r="CBG65" s="17"/>
      <c r="CBH65" s="17"/>
      <c r="CBI65" s="17"/>
      <c r="CBJ65" s="17"/>
      <c r="CBK65" s="17"/>
      <c r="CBL65" s="17"/>
      <c r="CBM65" s="17"/>
      <c r="CBN65" s="17"/>
      <c r="CBO65" s="17"/>
      <c r="CBP65" s="17"/>
      <c r="CBQ65" s="17"/>
      <c r="CBR65" s="17"/>
      <c r="CBS65" s="17"/>
      <c r="CBT65" s="17"/>
      <c r="CBU65" s="17"/>
      <c r="CBV65" s="17"/>
      <c r="CBW65" s="17"/>
      <c r="CBX65" s="17"/>
      <c r="CBY65" s="17"/>
      <c r="CBZ65" s="17"/>
      <c r="CCA65" s="17"/>
      <c r="CCB65" s="17"/>
      <c r="CCC65" s="17"/>
      <c r="CCD65" s="17"/>
      <c r="CCE65" s="17"/>
      <c r="CCF65" s="17"/>
      <c r="CCG65" s="17"/>
      <c r="CCH65" s="17"/>
      <c r="CCI65" s="17"/>
      <c r="CCJ65" s="17"/>
      <c r="CCK65" s="17"/>
      <c r="CCL65" s="17"/>
      <c r="CCM65" s="17"/>
      <c r="CCN65" s="17"/>
      <c r="CCO65" s="17"/>
      <c r="CCP65" s="17"/>
      <c r="CCQ65" s="17"/>
      <c r="CCR65" s="17"/>
      <c r="CCS65" s="17"/>
      <c r="CCT65" s="17"/>
      <c r="CCU65" s="17"/>
      <c r="CCV65" s="17"/>
      <c r="CCW65" s="17"/>
      <c r="CCX65" s="17"/>
      <c r="CCY65" s="17"/>
      <c r="CCZ65" s="17"/>
      <c r="CDA65" s="17"/>
      <c r="CDB65" s="17"/>
      <c r="CDC65" s="17"/>
      <c r="CDD65" s="17"/>
      <c r="CDE65" s="17"/>
      <c r="CDF65" s="17"/>
      <c r="CDG65" s="17"/>
      <c r="CDH65" s="17"/>
      <c r="CDI65" s="17"/>
      <c r="CDJ65" s="17"/>
      <c r="CDK65" s="17"/>
      <c r="CDL65" s="17"/>
      <c r="CDM65" s="17"/>
      <c r="CDN65" s="17"/>
      <c r="CDO65" s="17"/>
      <c r="CDP65" s="17"/>
      <c r="CDQ65" s="17"/>
      <c r="CDR65" s="17"/>
      <c r="CDS65" s="17"/>
      <c r="CDT65" s="17"/>
      <c r="CDU65" s="17"/>
    </row>
    <row r="66">
      <c r="A66" s="14" t="s">
        <v>3263</v>
      </c>
      <c r="B66" s="14" t="s">
        <v>3277</v>
      </c>
      <c r="C66" s="14" t="s">
        <v>2933</v>
      </c>
      <c r="D66" s="14" t="s">
        <v>3265</v>
      </c>
      <c r="E66" s="14" t="s">
        <v>3278</v>
      </c>
      <c r="F66" s="14" t="s">
        <v>2835</v>
      </c>
      <c r="I66" s="14" t="s">
        <v>3279</v>
      </c>
      <c r="J66" s="14" t="s">
        <v>2618</v>
      </c>
      <c r="K66" s="14" t="s">
        <v>2619</v>
      </c>
      <c r="L66" s="14" t="s">
        <v>2658</v>
      </c>
      <c r="M66" s="17"/>
      <c r="N66" s="14" t="s">
        <v>21</v>
      </c>
      <c r="O66" s="14" t="s">
        <v>21</v>
      </c>
      <c r="P66" s="14" t="s">
        <v>21</v>
      </c>
      <c r="Q66" s="16">
        <v>11.0</v>
      </c>
      <c r="R66" s="16">
        <v>4080515.0</v>
      </c>
      <c r="S66" s="16">
        <v>4080515.0</v>
      </c>
      <c r="T66" s="14" t="s">
        <v>2631</v>
      </c>
      <c r="U66" s="14" t="s">
        <v>2630</v>
      </c>
      <c r="V66" s="14" t="s">
        <v>3280</v>
      </c>
      <c r="W66" s="14" t="s">
        <v>3281</v>
      </c>
      <c r="Z66" s="17"/>
      <c r="AA66" s="17"/>
      <c r="AB66" s="17"/>
      <c r="AC66" s="17"/>
      <c r="AD66" s="16">
        <v>1164.0</v>
      </c>
      <c r="AE66" s="26">
        <v>45424.0</v>
      </c>
      <c r="AF66" s="17"/>
      <c r="AG66" s="17"/>
      <c r="AH66" s="17"/>
      <c r="AI66" s="17"/>
      <c r="AJ66" s="17"/>
      <c r="AK66" s="17"/>
      <c r="AL66" s="16">
        <v>50.0</v>
      </c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4" t="s">
        <v>3270</v>
      </c>
      <c r="BB66" s="17"/>
      <c r="BC66" s="17"/>
      <c r="BD66" s="14" t="s">
        <v>3282</v>
      </c>
      <c r="BF66" s="17"/>
      <c r="BG66" s="16">
        <v>1.0</v>
      </c>
      <c r="BH66" s="17"/>
      <c r="BI66" s="14" t="s">
        <v>2594</v>
      </c>
      <c r="BJ66" s="14" t="s">
        <v>2566</v>
      </c>
      <c r="BK66" s="17"/>
      <c r="BL66" s="17"/>
      <c r="BM66" s="16">
        <v>38.6333333</v>
      </c>
      <c r="BN66" s="17"/>
      <c r="BO66" s="17"/>
      <c r="BP66" s="17"/>
      <c r="BQ66" s="17"/>
      <c r="BR66" s="17"/>
      <c r="BS66" s="16">
        <v>0.0319</v>
      </c>
      <c r="BT66" s="16">
        <v>28.0</v>
      </c>
      <c r="BU66" s="14" t="s">
        <v>2567</v>
      </c>
      <c r="BV66" s="17"/>
      <c r="BW66" s="17"/>
      <c r="BX66" s="17"/>
      <c r="BY66" s="17"/>
      <c r="BZ66" s="17"/>
      <c r="CA66" s="17"/>
      <c r="CB66" s="17"/>
      <c r="CC66" s="16">
        <v>28.0</v>
      </c>
      <c r="CD66" s="14" t="s">
        <v>2571</v>
      </c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7"/>
      <c r="KZ66" s="17"/>
      <c r="LA66" s="17"/>
      <c r="LB66" s="17"/>
      <c r="LC66" s="17"/>
      <c r="LD66" s="17"/>
      <c r="LE66" s="17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7"/>
      <c r="LU66" s="17"/>
      <c r="LV66" s="17"/>
      <c r="LW66" s="17"/>
      <c r="LX66" s="17"/>
      <c r="LY66" s="17"/>
      <c r="LZ66" s="17"/>
      <c r="MA66" s="17"/>
      <c r="MB66" s="17"/>
      <c r="MC66" s="17"/>
      <c r="MD66" s="17"/>
      <c r="ME66" s="17"/>
      <c r="MF66" s="17"/>
      <c r="MG66" s="17"/>
      <c r="MH66" s="17"/>
      <c r="MI66" s="17"/>
      <c r="MJ66" s="17"/>
      <c r="MK66" s="17"/>
      <c r="ML66" s="17"/>
      <c r="MM66" s="17"/>
      <c r="MN66" s="17"/>
      <c r="MO66" s="17"/>
      <c r="MP66" s="17"/>
      <c r="MQ66" s="17"/>
      <c r="MR66" s="17"/>
      <c r="MS66" s="17"/>
      <c r="MT66" s="17"/>
      <c r="MU66" s="17"/>
      <c r="MV66" s="17"/>
      <c r="MW66" s="17"/>
      <c r="MX66" s="17"/>
      <c r="MY66" s="17"/>
      <c r="MZ66" s="17"/>
      <c r="NA66" s="17"/>
      <c r="NB66" s="17"/>
      <c r="NC66" s="17"/>
      <c r="ND66" s="17"/>
      <c r="NE66" s="17"/>
      <c r="NF66" s="17"/>
      <c r="NG66" s="17"/>
      <c r="NH66" s="17"/>
      <c r="NI66" s="17"/>
      <c r="NJ66" s="17"/>
      <c r="NK66" s="17"/>
      <c r="NL66" s="17"/>
      <c r="NM66" s="17"/>
      <c r="NN66" s="17"/>
      <c r="NO66" s="17"/>
      <c r="NP66" s="17"/>
      <c r="NQ66" s="17"/>
      <c r="NR66" s="17"/>
      <c r="NS66" s="17"/>
      <c r="NT66" s="17"/>
      <c r="NU66" s="17"/>
      <c r="NV66" s="17"/>
      <c r="NW66" s="17"/>
      <c r="NX66" s="17"/>
      <c r="NY66" s="17"/>
      <c r="NZ66" s="17"/>
      <c r="OA66" s="17"/>
      <c r="OB66" s="17"/>
      <c r="OC66" s="17"/>
      <c r="OD66" s="17"/>
      <c r="OE66" s="17"/>
      <c r="OF66" s="17"/>
      <c r="OG66" s="17"/>
      <c r="OH66" s="17"/>
      <c r="OI66" s="17"/>
      <c r="OJ66" s="17"/>
      <c r="OK66" s="17"/>
      <c r="OL66" s="17"/>
      <c r="OM66" s="17"/>
      <c r="ON66" s="17"/>
      <c r="OO66" s="17"/>
      <c r="OP66" s="17"/>
      <c r="OQ66" s="17"/>
      <c r="OR66" s="17"/>
      <c r="OS66" s="17"/>
      <c r="OT66" s="17"/>
      <c r="OU66" s="17"/>
      <c r="OV66" s="17"/>
      <c r="OW66" s="17"/>
      <c r="OX66" s="17"/>
      <c r="OY66" s="17"/>
      <c r="OZ66" s="17"/>
      <c r="PA66" s="17"/>
      <c r="PB66" s="17"/>
      <c r="PC66" s="17"/>
      <c r="PD66" s="17"/>
      <c r="PE66" s="17"/>
      <c r="PF66" s="17"/>
      <c r="PG66" s="17"/>
      <c r="PH66" s="17"/>
      <c r="PI66" s="17"/>
      <c r="PJ66" s="17"/>
      <c r="PK66" s="17"/>
      <c r="PL66" s="17"/>
      <c r="PM66" s="17"/>
      <c r="PN66" s="17"/>
      <c r="PO66" s="17"/>
      <c r="PP66" s="17"/>
      <c r="PQ66" s="17"/>
      <c r="PR66" s="17"/>
      <c r="PS66" s="17"/>
      <c r="PT66" s="17"/>
      <c r="PU66" s="17"/>
      <c r="PV66" s="17"/>
      <c r="PW66" s="17"/>
      <c r="PX66" s="17"/>
      <c r="PY66" s="17"/>
      <c r="PZ66" s="17"/>
      <c r="QA66" s="17"/>
      <c r="QB66" s="17"/>
      <c r="QC66" s="17"/>
      <c r="QD66" s="17"/>
      <c r="QE66" s="17"/>
      <c r="QF66" s="17"/>
      <c r="QG66" s="17"/>
      <c r="QH66" s="17"/>
      <c r="QI66" s="17"/>
      <c r="QJ66" s="17"/>
      <c r="QK66" s="17"/>
      <c r="QL66" s="17"/>
      <c r="QM66" s="17"/>
      <c r="QN66" s="17"/>
      <c r="QO66" s="17"/>
      <c r="QP66" s="17"/>
      <c r="QQ66" s="17"/>
      <c r="QR66" s="17"/>
      <c r="QS66" s="17"/>
      <c r="QT66" s="17"/>
      <c r="QU66" s="17"/>
      <c r="QV66" s="17"/>
      <c r="QW66" s="17"/>
      <c r="QX66" s="17"/>
      <c r="QY66" s="17"/>
      <c r="QZ66" s="17"/>
      <c r="RA66" s="17"/>
      <c r="RB66" s="17"/>
      <c r="RC66" s="17"/>
      <c r="RD66" s="17"/>
      <c r="RE66" s="17"/>
      <c r="RF66" s="17"/>
      <c r="RG66" s="17"/>
      <c r="RH66" s="17"/>
      <c r="RI66" s="17"/>
      <c r="RJ66" s="17"/>
      <c r="RK66" s="17"/>
      <c r="RL66" s="17"/>
      <c r="RM66" s="17"/>
      <c r="RN66" s="17"/>
      <c r="RO66" s="17"/>
      <c r="RP66" s="17"/>
      <c r="RQ66" s="17"/>
      <c r="RR66" s="17"/>
      <c r="RS66" s="17"/>
      <c r="RT66" s="17"/>
      <c r="RU66" s="17"/>
      <c r="RV66" s="17"/>
      <c r="RW66" s="17"/>
      <c r="RX66" s="17"/>
      <c r="RY66" s="17"/>
      <c r="RZ66" s="17"/>
      <c r="SA66" s="17"/>
      <c r="SB66" s="17"/>
      <c r="SC66" s="17"/>
      <c r="SD66" s="17"/>
      <c r="SE66" s="17"/>
      <c r="SF66" s="17"/>
      <c r="SG66" s="17"/>
      <c r="SH66" s="17"/>
      <c r="SI66" s="17"/>
      <c r="SJ66" s="17"/>
      <c r="SK66" s="17"/>
      <c r="SL66" s="17"/>
      <c r="SM66" s="17"/>
      <c r="SN66" s="17"/>
      <c r="SO66" s="17"/>
      <c r="SP66" s="17"/>
      <c r="SQ66" s="17"/>
      <c r="SR66" s="17"/>
      <c r="SS66" s="17"/>
      <c r="ST66" s="17"/>
      <c r="SU66" s="17"/>
      <c r="SV66" s="17"/>
      <c r="SW66" s="17"/>
      <c r="SX66" s="17"/>
      <c r="SY66" s="17"/>
      <c r="SZ66" s="17"/>
      <c r="TA66" s="17"/>
      <c r="TB66" s="17"/>
      <c r="TC66" s="17"/>
      <c r="TD66" s="14" t="s">
        <v>3272</v>
      </c>
      <c r="TE66" s="17"/>
      <c r="TF66" s="17"/>
      <c r="TG66" s="17"/>
      <c r="TH66" s="17"/>
      <c r="TI66" s="17"/>
      <c r="TJ66" s="17"/>
      <c r="TK66" s="17"/>
      <c r="TL66" s="17"/>
      <c r="TM66" s="17"/>
      <c r="TN66" s="17"/>
      <c r="TO66" s="17"/>
      <c r="TP66" s="17"/>
      <c r="TQ66" s="17"/>
      <c r="TR66" s="17"/>
      <c r="TS66" s="17"/>
      <c r="TT66" s="17"/>
      <c r="TU66" s="17"/>
      <c r="TV66" s="17"/>
      <c r="TW66" s="17"/>
      <c r="TX66" s="17"/>
      <c r="TY66" s="17"/>
      <c r="TZ66" s="17"/>
      <c r="UA66" s="17"/>
      <c r="UB66" s="17"/>
      <c r="UC66" s="17"/>
      <c r="UD66" s="17"/>
      <c r="UE66" s="17"/>
      <c r="UF66" s="17"/>
      <c r="UG66" s="17"/>
      <c r="UH66" s="17"/>
      <c r="UI66" s="17"/>
      <c r="UJ66" s="17"/>
      <c r="UK66" s="17"/>
      <c r="UL66" s="17"/>
      <c r="UM66" s="17"/>
      <c r="UN66" s="17"/>
      <c r="UO66" s="17"/>
      <c r="UP66" s="17"/>
      <c r="UQ66" s="17"/>
      <c r="UR66" s="17"/>
      <c r="US66" s="17"/>
      <c r="UT66" s="17"/>
      <c r="UU66" s="17"/>
      <c r="UV66" s="17"/>
      <c r="UW66" s="17"/>
      <c r="UX66" s="17"/>
      <c r="UY66" s="17"/>
      <c r="UZ66" s="17"/>
      <c r="VA66" s="17"/>
      <c r="VB66" s="17"/>
      <c r="VC66" s="17"/>
      <c r="VD66" s="17"/>
      <c r="VE66" s="17"/>
      <c r="VF66" s="17"/>
      <c r="VG66" s="17"/>
      <c r="VH66" s="17"/>
      <c r="VI66" s="17"/>
      <c r="VJ66" s="17"/>
      <c r="VK66" s="17"/>
      <c r="VL66" s="17"/>
      <c r="VM66" s="17"/>
      <c r="VN66" s="17"/>
      <c r="VO66" s="17"/>
      <c r="VP66" s="17"/>
      <c r="VQ66" s="17"/>
      <c r="VR66" s="17"/>
      <c r="VS66" s="17"/>
      <c r="VT66" s="17"/>
      <c r="VU66" s="17"/>
      <c r="VV66" s="17"/>
      <c r="VW66" s="17"/>
      <c r="VX66" s="17"/>
      <c r="VY66" s="17"/>
      <c r="VZ66" s="17"/>
      <c r="WA66" s="17"/>
      <c r="WB66" s="17"/>
      <c r="WC66" s="17"/>
      <c r="WD66" s="17"/>
      <c r="WE66" s="17"/>
      <c r="WF66" s="17"/>
      <c r="WG66" s="17"/>
      <c r="WH66" s="17"/>
      <c r="WI66" s="17"/>
      <c r="WJ66" s="17"/>
      <c r="WK66" s="17"/>
      <c r="WL66" s="17"/>
      <c r="WM66" s="17"/>
      <c r="WN66" s="17"/>
      <c r="WO66" s="17"/>
      <c r="WP66" s="17"/>
      <c r="WQ66" s="17"/>
      <c r="WR66" s="17"/>
      <c r="WS66" s="17"/>
      <c r="WT66" s="17"/>
      <c r="WU66" s="17"/>
      <c r="WV66" s="17"/>
      <c r="WW66" s="17"/>
      <c r="WX66" s="17"/>
      <c r="WY66" s="17"/>
      <c r="WZ66" s="17"/>
      <c r="XA66" s="17"/>
      <c r="XB66" s="17"/>
      <c r="XC66" s="17"/>
      <c r="XD66" s="17"/>
      <c r="XE66" s="17"/>
      <c r="XF66" s="17"/>
      <c r="XG66" s="17"/>
      <c r="XH66" s="17"/>
      <c r="XI66" s="17"/>
      <c r="XJ66" s="17"/>
      <c r="XK66" s="17"/>
      <c r="XL66" s="17"/>
      <c r="XM66" s="17"/>
      <c r="XN66" s="17"/>
      <c r="XO66" s="17"/>
      <c r="XP66" s="17"/>
      <c r="XQ66" s="17"/>
      <c r="XR66" s="17"/>
      <c r="XS66" s="17"/>
      <c r="XT66" s="17"/>
      <c r="XU66" s="17"/>
      <c r="XV66" s="17"/>
      <c r="XW66" s="17"/>
      <c r="XX66" s="17"/>
      <c r="XY66" s="17"/>
      <c r="XZ66" s="17"/>
      <c r="YA66" s="17"/>
      <c r="YB66" s="17"/>
      <c r="YC66" s="17"/>
      <c r="YD66" s="17"/>
      <c r="YE66" s="17"/>
      <c r="YF66" s="17"/>
      <c r="YG66" s="17"/>
      <c r="YH66" s="17"/>
      <c r="YI66" s="17"/>
      <c r="YJ66" s="17"/>
      <c r="YK66" s="17"/>
      <c r="YL66" s="17"/>
      <c r="YM66" s="17"/>
      <c r="YN66" s="17"/>
      <c r="YO66" s="17"/>
      <c r="YP66" s="17"/>
      <c r="YQ66" s="17"/>
      <c r="YR66" s="17"/>
      <c r="YS66" s="17"/>
      <c r="YT66" s="17"/>
      <c r="YU66" s="17"/>
      <c r="YV66" s="17"/>
      <c r="YW66" s="17"/>
      <c r="YX66" s="17"/>
      <c r="YY66" s="17"/>
      <c r="YZ66" s="17"/>
      <c r="ZA66" s="17"/>
      <c r="ZB66" s="17"/>
      <c r="ZC66" s="17"/>
      <c r="ZD66" s="17"/>
      <c r="ZE66" s="17"/>
      <c r="ZF66" s="17"/>
      <c r="ZG66" s="17"/>
      <c r="ZH66" s="17"/>
      <c r="ZI66" s="17"/>
      <c r="ZJ66" s="17"/>
      <c r="ZK66" s="17"/>
      <c r="ZL66" s="17"/>
      <c r="ZM66" s="17"/>
      <c r="ZN66" s="17"/>
      <c r="ZO66" s="17"/>
      <c r="ZP66" s="17"/>
      <c r="ZQ66" s="17"/>
      <c r="ZR66" s="17"/>
      <c r="ZS66" s="17"/>
      <c r="ZT66" s="17"/>
      <c r="ZU66" s="17"/>
      <c r="ZV66" s="17"/>
      <c r="ZW66" s="17"/>
      <c r="ZX66" s="17"/>
      <c r="ZY66" s="14" t="s">
        <v>3283</v>
      </c>
      <c r="ZZ66" s="17"/>
      <c r="AAA66" s="17"/>
      <c r="AAB66" s="17"/>
      <c r="AAC66" s="17"/>
      <c r="AAD66" s="17"/>
      <c r="AAE66" s="17"/>
      <c r="AAF66" s="17"/>
      <c r="AAG66" s="17"/>
      <c r="AAH66" s="17"/>
      <c r="AAI66" s="17"/>
      <c r="AAJ66" s="17"/>
      <c r="AAK66" s="17"/>
      <c r="AAL66" s="17"/>
      <c r="AAM66" s="17"/>
      <c r="AAN66" s="17"/>
      <c r="AAO66" s="17"/>
      <c r="AAP66" s="17"/>
      <c r="AAQ66" s="17"/>
      <c r="AAR66" s="17"/>
      <c r="AAS66" s="17"/>
      <c r="AAT66" s="17"/>
      <c r="AAU66" s="17"/>
      <c r="AAV66" s="17"/>
      <c r="AAW66" s="17"/>
      <c r="AAX66" s="17"/>
      <c r="AAY66" s="17"/>
      <c r="AAZ66" s="17"/>
      <c r="ABA66" s="17"/>
      <c r="ABB66" s="17"/>
      <c r="ABC66" s="17"/>
      <c r="ABD66" s="17"/>
      <c r="ABE66" s="17"/>
      <c r="ABF66" s="17"/>
      <c r="ABG66" s="17"/>
      <c r="ABH66" s="17"/>
      <c r="ABI66" s="17"/>
      <c r="ABJ66" s="17"/>
      <c r="ABK66" s="17"/>
      <c r="ABL66" s="17"/>
      <c r="ABM66" s="17"/>
      <c r="ABN66" s="17"/>
      <c r="ABO66" s="17"/>
      <c r="ABP66" s="17"/>
      <c r="ABQ66" s="17"/>
      <c r="ABR66" s="17"/>
      <c r="ABS66" s="17"/>
      <c r="ABT66" s="17"/>
      <c r="ABU66" s="17"/>
      <c r="ABV66" s="17"/>
      <c r="ABW66" s="17"/>
      <c r="ABX66" s="17"/>
      <c r="ABY66" s="17"/>
      <c r="ABZ66" s="17"/>
      <c r="ACA66" s="17"/>
      <c r="ACB66" s="17"/>
      <c r="ACC66" s="17"/>
      <c r="ACD66" s="17"/>
      <c r="ACE66" s="17"/>
      <c r="ACF66" s="17"/>
      <c r="ACG66" s="17"/>
      <c r="ACH66" s="17"/>
      <c r="ACI66" s="17"/>
      <c r="ACJ66" s="17"/>
      <c r="ACK66" s="17"/>
      <c r="ACL66" s="17"/>
      <c r="ACM66" s="17"/>
      <c r="ACN66" s="17"/>
      <c r="ACO66" s="17"/>
      <c r="ACP66" s="17"/>
      <c r="ACQ66" s="17"/>
      <c r="ACR66" s="17"/>
      <c r="ACS66" s="17"/>
      <c r="ACT66" s="17"/>
      <c r="ACU66" s="17"/>
      <c r="ACV66" s="17"/>
      <c r="ACW66" s="17"/>
      <c r="ACX66" s="17"/>
      <c r="ACY66" s="17"/>
      <c r="ACZ66" s="17"/>
      <c r="ADA66" s="17"/>
      <c r="ADB66" s="17"/>
      <c r="ADC66" s="17"/>
      <c r="ADD66" s="17"/>
      <c r="ADE66" s="17"/>
      <c r="ADF66" s="17"/>
      <c r="ADG66" s="17"/>
      <c r="ADH66" s="17"/>
      <c r="ADI66" s="14" t="s">
        <v>3282</v>
      </c>
      <c r="ADK66" s="14" t="s">
        <v>3012</v>
      </c>
      <c r="ADL66" s="17"/>
      <c r="ADM66" s="17"/>
      <c r="ADN66" s="17"/>
      <c r="ADO66" s="17"/>
      <c r="ADP66" s="17"/>
      <c r="ADQ66" s="17"/>
      <c r="ADR66" s="17"/>
      <c r="ADS66" s="16">
        <v>1.0</v>
      </c>
      <c r="ADT66" s="14" t="s">
        <v>3274</v>
      </c>
      <c r="ADU66" s="16">
        <v>0.0</v>
      </c>
      <c r="ADV66" s="16">
        <v>1.0</v>
      </c>
      <c r="ADW66" s="16">
        <v>1.0</v>
      </c>
      <c r="ADX66" s="14" t="s">
        <v>3012</v>
      </c>
      <c r="ADY66" s="16">
        <v>48.6667</v>
      </c>
      <c r="ADZ66" s="14" t="s">
        <v>2706</v>
      </c>
      <c r="AEA66" s="14" t="s">
        <v>3275</v>
      </c>
      <c r="AEB66" s="14" t="s">
        <v>2768</v>
      </c>
      <c r="AEC66" s="16">
        <v>1.0</v>
      </c>
      <c r="AED66" s="14" t="s">
        <v>2574</v>
      </c>
      <c r="AEE66" s="14" t="s">
        <v>2574</v>
      </c>
      <c r="AEF66" s="16">
        <v>1.0</v>
      </c>
      <c r="AEG66" s="16">
        <v>1.0</v>
      </c>
      <c r="AEH66" s="14" t="s">
        <v>3276</v>
      </c>
      <c r="AEJ66" s="17"/>
      <c r="AEK66" s="17"/>
      <c r="AEL66" s="17"/>
      <c r="AEM66" s="17"/>
      <c r="AEN66" s="17"/>
      <c r="AEO66" s="17"/>
      <c r="AEP66" s="17"/>
      <c r="AEQ66" s="17"/>
      <c r="AER66" s="17"/>
      <c r="AES66" s="17"/>
      <c r="AET66" s="17"/>
      <c r="AEU66" s="17"/>
      <c r="AEV66" s="17"/>
      <c r="AEW66" s="17"/>
      <c r="AEX66" s="17"/>
      <c r="AEY66" s="17"/>
      <c r="AEZ66" s="17"/>
      <c r="AFA66" s="17"/>
      <c r="AFB66" s="17"/>
      <c r="AFC66" s="17"/>
      <c r="AFD66" s="17"/>
      <c r="AFE66" s="17"/>
      <c r="AFF66" s="17"/>
      <c r="AFG66" s="17"/>
      <c r="AFH66" s="17"/>
      <c r="AFI66" s="17"/>
      <c r="AFJ66" s="17"/>
      <c r="AFK66" s="17"/>
      <c r="AFL66" s="17"/>
      <c r="AFM66" s="17"/>
      <c r="AFN66" s="17"/>
      <c r="AFO66" s="17"/>
      <c r="AFP66" s="17"/>
      <c r="AFQ66" s="17"/>
      <c r="AFR66" s="17"/>
      <c r="AFS66" s="17"/>
      <c r="AFT66" s="17"/>
      <c r="AFU66" s="17"/>
      <c r="AFV66" s="17"/>
      <c r="AFW66" s="17"/>
      <c r="AFX66" s="17"/>
      <c r="AFY66" s="17"/>
      <c r="AFZ66" s="17"/>
      <c r="AGA66" s="17"/>
      <c r="AGB66" s="17"/>
      <c r="AGC66" s="17"/>
      <c r="AGD66" s="17"/>
      <c r="AGE66" s="17"/>
      <c r="AGF66" s="17"/>
      <c r="AGG66" s="17"/>
      <c r="AGH66" s="17"/>
      <c r="AGI66" s="17"/>
      <c r="AGJ66" s="17"/>
      <c r="AGK66" s="17"/>
      <c r="AGL66" s="17"/>
      <c r="AGM66" s="17"/>
      <c r="AGN66" s="17"/>
      <c r="AGO66" s="17"/>
      <c r="AGP66" s="17"/>
      <c r="AGQ66" s="17"/>
      <c r="AGR66" s="17"/>
      <c r="AGS66" s="17"/>
      <c r="AGT66" s="17"/>
      <c r="AGU66" s="17"/>
      <c r="AGV66" s="17"/>
      <c r="AGW66" s="17"/>
      <c r="AGX66" s="17"/>
      <c r="AGY66" s="17"/>
      <c r="AGZ66" s="17"/>
      <c r="AHA66" s="17"/>
      <c r="AHB66" s="17"/>
      <c r="AHC66" s="17"/>
      <c r="AHD66" s="17"/>
      <c r="AHE66" s="17"/>
      <c r="AHF66" s="17"/>
      <c r="AHG66" s="17"/>
      <c r="AHH66" s="17"/>
      <c r="AHI66" s="17"/>
      <c r="AHJ66" s="17"/>
      <c r="AHK66" s="17"/>
      <c r="AHL66" s="17"/>
      <c r="AHM66" s="17"/>
      <c r="AHN66" s="17"/>
      <c r="AHO66" s="17"/>
      <c r="AHP66" s="17"/>
      <c r="AHQ66" s="17"/>
      <c r="AHR66" s="17"/>
      <c r="AHS66" s="17"/>
      <c r="AHT66" s="17"/>
      <c r="AHU66" s="17"/>
      <c r="AHV66" s="17"/>
      <c r="AHW66" s="17"/>
      <c r="AHX66" s="17"/>
      <c r="AHY66" s="17"/>
      <c r="AHZ66" s="17"/>
      <c r="AIA66" s="17"/>
      <c r="AIB66" s="17"/>
      <c r="AIC66" s="17"/>
      <c r="AID66" s="17"/>
      <c r="AIE66" s="17"/>
      <c r="AIF66" s="17"/>
      <c r="AIG66" s="17"/>
      <c r="AIH66" s="17"/>
      <c r="AII66" s="17"/>
      <c r="AIJ66" s="17"/>
      <c r="AIK66" s="17"/>
      <c r="AIL66" s="17"/>
      <c r="AIM66" s="17"/>
      <c r="AIN66" s="17"/>
      <c r="AIO66" s="17"/>
      <c r="AIP66" s="17"/>
      <c r="AIQ66" s="17"/>
      <c r="AIR66" s="17"/>
      <c r="AIS66" s="17"/>
      <c r="AIT66" s="17"/>
      <c r="AIU66" s="17"/>
      <c r="AIV66" s="17"/>
      <c r="AIW66" s="17"/>
      <c r="AIX66" s="17"/>
      <c r="AIY66" s="17"/>
      <c r="AIZ66" s="17"/>
      <c r="AJA66" s="17"/>
      <c r="AJB66" s="17"/>
      <c r="AJC66" s="17"/>
      <c r="AJD66" s="17"/>
      <c r="AJE66" s="17"/>
      <c r="AJF66" s="17"/>
      <c r="AJG66" s="17"/>
      <c r="AJH66" s="17"/>
      <c r="AJI66" s="17"/>
      <c r="AJJ66" s="17"/>
      <c r="AJK66" s="17"/>
      <c r="AJL66" s="17"/>
      <c r="AJM66" s="17"/>
      <c r="AJN66" s="17"/>
      <c r="AJO66" s="17"/>
      <c r="AJP66" s="17"/>
      <c r="AJQ66" s="17"/>
      <c r="AJR66" s="17"/>
      <c r="AJS66" s="17"/>
      <c r="AJT66" s="17"/>
      <c r="AJU66" s="17"/>
      <c r="AJV66" s="17"/>
      <c r="AJW66" s="17"/>
      <c r="AJX66" s="17"/>
      <c r="AJY66" s="17"/>
      <c r="AJZ66" s="17"/>
      <c r="AKA66" s="17"/>
      <c r="AKB66" s="17"/>
      <c r="AKC66" s="17"/>
      <c r="AKD66" s="17"/>
      <c r="AKE66" s="17"/>
      <c r="AKF66" s="17"/>
      <c r="AKG66" s="17"/>
      <c r="AKH66" s="17"/>
      <c r="AKI66" s="17"/>
      <c r="AKJ66" s="17"/>
      <c r="AKK66" s="17"/>
      <c r="AKL66" s="17"/>
      <c r="AKM66" s="17"/>
      <c r="AKN66" s="17"/>
      <c r="AKO66" s="17"/>
      <c r="AKP66" s="17"/>
      <c r="AKQ66" s="17"/>
      <c r="AKR66" s="17"/>
      <c r="AKS66" s="17"/>
      <c r="AKT66" s="17"/>
      <c r="AKU66" s="17"/>
      <c r="AKV66" s="17"/>
      <c r="AKW66" s="17"/>
      <c r="AKX66" s="17"/>
      <c r="AKY66" s="17"/>
      <c r="AKZ66" s="17"/>
      <c r="ALA66" s="17"/>
      <c r="ALB66" s="17"/>
      <c r="ALC66" s="17"/>
      <c r="ALD66" s="17"/>
      <c r="ALE66" s="17"/>
      <c r="ALF66" s="17"/>
      <c r="ALG66" s="17"/>
      <c r="ALH66" s="17"/>
      <c r="ALI66" s="17"/>
      <c r="ALJ66" s="17"/>
      <c r="ALK66" s="17"/>
      <c r="ALL66" s="17"/>
      <c r="ALM66" s="17"/>
      <c r="ALN66" s="17"/>
      <c r="ALO66" s="17"/>
      <c r="ALP66" s="17"/>
      <c r="ALQ66" s="17"/>
      <c r="ALR66" s="17"/>
      <c r="ALS66" s="17"/>
      <c r="ALT66" s="17"/>
      <c r="ALU66" s="17"/>
      <c r="ALV66" s="17"/>
      <c r="ALW66" s="17"/>
      <c r="ALX66" s="17"/>
      <c r="ALY66" s="17"/>
      <c r="ALZ66" s="17"/>
      <c r="AMA66" s="17"/>
      <c r="AMB66" s="17"/>
      <c r="AMC66" s="17"/>
      <c r="AMD66" s="17"/>
      <c r="AME66" s="17"/>
      <c r="AMF66" s="17"/>
      <c r="AMG66" s="17"/>
      <c r="AMH66" s="17"/>
      <c r="AMI66" s="17"/>
      <c r="AMJ66" s="17"/>
      <c r="AMK66" s="17"/>
      <c r="AML66" s="17"/>
      <c r="AMM66" s="17"/>
      <c r="AMN66" s="17"/>
      <c r="AMO66" s="17"/>
      <c r="AMP66" s="17"/>
      <c r="AMQ66" s="17"/>
      <c r="AMR66" s="17"/>
      <c r="AMS66" s="17"/>
      <c r="AMT66" s="17"/>
      <c r="AMU66" s="17"/>
      <c r="AMV66" s="17"/>
      <c r="AMW66" s="17"/>
      <c r="AMX66" s="17"/>
      <c r="AMY66" s="17"/>
      <c r="AMZ66" s="17"/>
      <c r="ANA66" s="17"/>
      <c r="ANB66" s="17"/>
      <c r="ANC66" s="17"/>
      <c r="AND66" s="17"/>
      <c r="ANE66" s="17"/>
      <c r="ANF66" s="17"/>
      <c r="ANG66" s="17"/>
      <c r="ANH66" s="17"/>
      <c r="ANI66" s="17"/>
      <c r="ANJ66" s="17"/>
      <c r="ANK66" s="17"/>
      <c r="ANL66" s="17"/>
      <c r="ANM66" s="17"/>
      <c r="ANN66" s="17"/>
      <c r="ANO66" s="17"/>
      <c r="ANP66" s="17"/>
      <c r="ANQ66" s="17"/>
      <c r="ANR66" s="17"/>
      <c r="ANS66" s="17"/>
      <c r="ANT66" s="17"/>
      <c r="ANU66" s="17"/>
      <c r="ANV66" s="17"/>
      <c r="ANW66" s="17"/>
      <c r="ANX66" s="17"/>
      <c r="ANY66" s="17"/>
      <c r="ANZ66" s="17"/>
      <c r="AOA66" s="17"/>
      <c r="AOB66" s="17"/>
      <c r="AOC66" s="17"/>
      <c r="AOD66" s="17"/>
      <c r="AOE66" s="17"/>
      <c r="AOF66" s="17"/>
      <c r="AOG66" s="17"/>
      <c r="AOH66" s="17"/>
      <c r="AOI66" s="17"/>
      <c r="AOJ66" s="17"/>
      <c r="AOK66" s="17"/>
      <c r="AOL66" s="17"/>
      <c r="AOM66" s="17"/>
      <c r="AON66" s="17"/>
      <c r="AOO66" s="17"/>
      <c r="AOP66" s="17"/>
      <c r="AOQ66" s="17"/>
      <c r="AOR66" s="17"/>
      <c r="AOS66" s="17"/>
      <c r="AOT66" s="17"/>
      <c r="AOU66" s="17"/>
      <c r="AOV66" s="17"/>
      <c r="AOW66" s="17"/>
      <c r="AOX66" s="17"/>
      <c r="AOY66" s="17"/>
      <c r="AOZ66" s="17"/>
      <c r="APA66" s="17"/>
      <c r="APB66" s="17"/>
      <c r="APC66" s="17"/>
      <c r="APD66" s="17"/>
      <c r="APE66" s="17"/>
      <c r="APF66" s="17"/>
      <c r="APG66" s="17"/>
      <c r="APH66" s="17"/>
      <c r="API66" s="17"/>
      <c r="APJ66" s="17"/>
      <c r="APK66" s="17"/>
      <c r="APL66" s="17"/>
      <c r="APM66" s="17"/>
      <c r="APN66" s="17"/>
      <c r="APO66" s="17"/>
      <c r="APP66" s="17"/>
      <c r="APQ66" s="17"/>
      <c r="APR66" s="17"/>
      <c r="APS66" s="17"/>
      <c r="APT66" s="17"/>
      <c r="APU66" s="17"/>
      <c r="APV66" s="17"/>
      <c r="APW66" s="17"/>
      <c r="APX66" s="17"/>
      <c r="APY66" s="17"/>
      <c r="APZ66" s="17"/>
      <c r="AQA66" s="17"/>
      <c r="AQB66" s="17"/>
      <c r="AQC66" s="17"/>
      <c r="AQD66" s="17"/>
      <c r="AQE66" s="17"/>
      <c r="AQF66" s="17"/>
      <c r="AQG66" s="17"/>
      <c r="AQH66" s="17"/>
      <c r="AQI66" s="17"/>
      <c r="AQJ66" s="17"/>
      <c r="AQK66" s="17"/>
      <c r="AQL66" s="17"/>
      <c r="AQM66" s="17"/>
      <c r="AQN66" s="17"/>
      <c r="AQO66" s="17"/>
      <c r="AQP66" s="17"/>
      <c r="AQQ66" s="17"/>
      <c r="AQR66" s="17"/>
      <c r="AQS66" s="17"/>
      <c r="AQT66" s="17"/>
      <c r="AQU66" s="17"/>
      <c r="AQV66" s="17"/>
      <c r="AQW66" s="17"/>
      <c r="AQX66" s="17"/>
      <c r="AQY66" s="17"/>
      <c r="AQZ66" s="17"/>
      <c r="ARA66" s="17"/>
      <c r="ARB66" s="17"/>
      <c r="ARC66" s="17"/>
      <c r="ARD66" s="17"/>
      <c r="ARE66" s="17"/>
      <c r="ARF66" s="17"/>
      <c r="ARG66" s="17"/>
      <c r="ARH66" s="17"/>
      <c r="ARI66" s="17"/>
      <c r="ARJ66" s="17"/>
      <c r="ARK66" s="17"/>
      <c r="ARL66" s="17"/>
      <c r="ARM66" s="17"/>
      <c r="ARN66" s="17"/>
      <c r="ARO66" s="17"/>
      <c r="ARP66" s="17"/>
      <c r="ARQ66" s="17"/>
      <c r="ARR66" s="17"/>
      <c r="ARS66" s="17"/>
      <c r="ART66" s="17"/>
      <c r="ARU66" s="17"/>
      <c r="ARV66" s="17"/>
      <c r="ARW66" s="17"/>
      <c r="ARX66" s="17"/>
      <c r="ARY66" s="17"/>
      <c r="ARZ66" s="17"/>
      <c r="ASA66" s="17"/>
      <c r="ASB66" s="17"/>
      <c r="ASC66" s="17"/>
      <c r="ASD66" s="17"/>
      <c r="ASE66" s="17"/>
      <c r="ASF66" s="17"/>
      <c r="ASG66" s="17"/>
      <c r="ASH66" s="17"/>
      <c r="ASI66" s="17"/>
      <c r="ASJ66" s="17"/>
      <c r="ASK66" s="17"/>
      <c r="ASL66" s="17"/>
      <c r="ASM66" s="17"/>
      <c r="ASN66" s="17"/>
      <c r="ASO66" s="17"/>
      <c r="ASP66" s="17"/>
      <c r="ASQ66" s="17"/>
      <c r="ASR66" s="17"/>
      <c r="ASS66" s="17"/>
      <c r="AST66" s="17"/>
      <c r="ASU66" s="17"/>
      <c r="ASV66" s="17"/>
      <c r="ASW66" s="17"/>
      <c r="ASX66" s="17"/>
      <c r="ASY66" s="17"/>
      <c r="ASZ66" s="17"/>
      <c r="ATA66" s="17"/>
      <c r="ATB66" s="17"/>
      <c r="ATC66" s="17"/>
      <c r="ATD66" s="17"/>
      <c r="ATE66" s="17"/>
      <c r="ATF66" s="17"/>
      <c r="ATG66" s="17"/>
      <c r="ATH66" s="17"/>
      <c r="ATI66" s="17"/>
      <c r="ATJ66" s="17"/>
      <c r="ATK66" s="17"/>
      <c r="ATL66" s="17"/>
      <c r="ATM66" s="17"/>
      <c r="ATN66" s="17"/>
      <c r="ATO66" s="17"/>
      <c r="ATP66" s="17"/>
      <c r="ATQ66" s="17"/>
      <c r="ATR66" s="17"/>
      <c r="ATS66" s="17"/>
      <c r="ATT66" s="17"/>
      <c r="ATU66" s="17"/>
      <c r="ATV66" s="17"/>
      <c r="ATW66" s="17"/>
      <c r="ATX66" s="17"/>
      <c r="ATY66" s="17"/>
      <c r="ATZ66" s="17"/>
      <c r="AUA66" s="17"/>
      <c r="AUB66" s="17"/>
      <c r="AUC66" s="17"/>
      <c r="AUD66" s="17"/>
      <c r="AUE66" s="17"/>
      <c r="AUF66" s="17"/>
      <c r="AUG66" s="17"/>
      <c r="AUH66" s="17"/>
      <c r="AUI66" s="17"/>
      <c r="AUJ66" s="17"/>
      <c r="AUK66" s="17"/>
      <c r="AUL66" s="17"/>
      <c r="AUM66" s="17"/>
      <c r="AUN66" s="17"/>
      <c r="AUO66" s="17"/>
      <c r="AUP66" s="17"/>
      <c r="AUQ66" s="17"/>
      <c r="AUR66" s="17"/>
      <c r="AUS66" s="17"/>
      <c r="AUT66" s="17"/>
      <c r="AUU66" s="17"/>
      <c r="AUV66" s="17"/>
      <c r="AUW66" s="17"/>
      <c r="AUX66" s="17"/>
      <c r="AUY66" s="17"/>
      <c r="AUZ66" s="17"/>
      <c r="AVA66" s="17"/>
      <c r="AVB66" s="17"/>
      <c r="AVC66" s="17"/>
      <c r="AVD66" s="17"/>
      <c r="AVE66" s="17"/>
      <c r="AVF66" s="17"/>
      <c r="AVG66" s="17"/>
      <c r="AVH66" s="17"/>
      <c r="AVI66" s="17"/>
      <c r="AVJ66" s="17"/>
      <c r="AVK66" s="17"/>
      <c r="AVL66" s="17"/>
      <c r="AVM66" s="17"/>
      <c r="AVN66" s="17"/>
      <c r="AVO66" s="17"/>
      <c r="AVP66" s="17"/>
      <c r="AVQ66" s="17"/>
      <c r="AVR66" s="17"/>
      <c r="AVS66" s="17"/>
      <c r="AVT66" s="17"/>
      <c r="AVU66" s="17"/>
      <c r="AVV66" s="17"/>
      <c r="AVW66" s="17"/>
      <c r="AVX66" s="17"/>
      <c r="AVY66" s="17"/>
      <c r="AVZ66" s="17"/>
      <c r="AWA66" s="17"/>
      <c r="AWB66" s="17"/>
      <c r="AWC66" s="17"/>
      <c r="AWD66" s="17"/>
      <c r="AWE66" s="17"/>
      <c r="AWF66" s="17"/>
      <c r="AWG66" s="17"/>
      <c r="AWH66" s="17"/>
      <c r="AWI66" s="17"/>
      <c r="AWJ66" s="17"/>
      <c r="AWK66" s="17"/>
      <c r="AWL66" s="17"/>
      <c r="AWM66" s="17"/>
      <c r="AWN66" s="17"/>
      <c r="AWO66" s="17"/>
      <c r="AWP66" s="17"/>
      <c r="AWQ66" s="17"/>
      <c r="AWR66" s="17"/>
      <c r="AWS66" s="17"/>
      <c r="AWT66" s="17"/>
      <c r="AWU66" s="17"/>
      <c r="AWV66" s="17"/>
      <c r="AWW66" s="17"/>
      <c r="AWX66" s="17"/>
      <c r="AWY66" s="17"/>
      <c r="AWZ66" s="17"/>
      <c r="AXA66" s="17"/>
      <c r="AXB66" s="17"/>
      <c r="AXC66" s="17"/>
      <c r="AXD66" s="17"/>
      <c r="AXE66" s="17"/>
      <c r="AXF66" s="17"/>
      <c r="AXG66" s="17"/>
      <c r="AXH66" s="17"/>
      <c r="AXI66" s="17"/>
      <c r="AXJ66" s="17"/>
      <c r="AXK66" s="17"/>
      <c r="AXL66" s="17"/>
      <c r="AXM66" s="17"/>
      <c r="AXN66" s="17"/>
      <c r="AXO66" s="17"/>
      <c r="AXP66" s="17"/>
      <c r="AXQ66" s="17"/>
      <c r="AXR66" s="17"/>
      <c r="AXS66" s="17"/>
      <c r="AXT66" s="17"/>
      <c r="AXU66" s="17"/>
      <c r="AXV66" s="17"/>
      <c r="AXW66" s="17"/>
      <c r="AXX66" s="17"/>
      <c r="AXY66" s="17"/>
      <c r="AXZ66" s="17"/>
      <c r="AYA66" s="17"/>
      <c r="AYB66" s="17"/>
      <c r="AYC66" s="17"/>
      <c r="AYD66" s="17"/>
      <c r="AYE66" s="17"/>
      <c r="AYF66" s="17"/>
      <c r="AYG66" s="17"/>
      <c r="AYH66" s="17"/>
      <c r="AYI66" s="17"/>
      <c r="AYJ66" s="17"/>
      <c r="AYK66" s="17"/>
      <c r="AYL66" s="17"/>
      <c r="AYM66" s="17"/>
      <c r="AYN66" s="17"/>
      <c r="AYO66" s="17"/>
      <c r="AYP66" s="17"/>
      <c r="AYQ66" s="17"/>
      <c r="AYR66" s="17"/>
      <c r="AYS66" s="17"/>
      <c r="AYT66" s="17"/>
      <c r="AYU66" s="17"/>
      <c r="AYV66" s="17"/>
      <c r="AYW66" s="17"/>
      <c r="AYX66" s="17"/>
      <c r="AYY66" s="17"/>
      <c r="AYZ66" s="17"/>
      <c r="AZA66" s="17"/>
      <c r="AZB66" s="17"/>
      <c r="AZC66" s="17"/>
      <c r="AZD66" s="17"/>
      <c r="AZE66" s="17"/>
      <c r="AZF66" s="17"/>
      <c r="AZG66" s="17"/>
      <c r="AZH66" s="17"/>
      <c r="AZI66" s="17"/>
      <c r="AZJ66" s="17"/>
      <c r="AZK66" s="17"/>
      <c r="AZL66" s="17"/>
      <c r="AZM66" s="17"/>
      <c r="AZN66" s="17"/>
      <c r="AZO66" s="17"/>
      <c r="AZP66" s="17"/>
      <c r="AZQ66" s="17"/>
      <c r="AZR66" s="17"/>
      <c r="AZS66" s="17"/>
      <c r="AZT66" s="17"/>
      <c r="AZU66" s="17"/>
      <c r="AZV66" s="17"/>
      <c r="AZW66" s="17"/>
      <c r="AZX66" s="17"/>
      <c r="AZY66" s="17"/>
      <c r="AZZ66" s="17"/>
      <c r="BAA66" s="17"/>
      <c r="BAB66" s="17"/>
      <c r="BAC66" s="17"/>
      <c r="BAD66" s="17"/>
      <c r="BAE66" s="17"/>
      <c r="BAF66" s="17"/>
      <c r="BAG66" s="17"/>
      <c r="BAH66" s="17"/>
      <c r="BAI66" s="17"/>
      <c r="BAJ66" s="17"/>
      <c r="BAK66" s="17"/>
      <c r="BAL66" s="17"/>
      <c r="BAM66" s="17"/>
      <c r="BAN66" s="17"/>
      <c r="BAO66" s="17"/>
      <c r="BAP66" s="17"/>
      <c r="BAQ66" s="17"/>
      <c r="BAR66" s="17"/>
      <c r="BAS66" s="17"/>
      <c r="BAT66" s="17"/>
      <c r="BAU66" s="17"/>
      <c r="BAV66" s="17"/>
      <c r="BAW66" s="17"/>
      <c r="BAX66" s="17"/>
      <c r="BAY66" s="17"/>
      <c r="BAZ66" s="17"/>
      <c r="BBA66" s="17"/>
      <c r="BBB66" s="17"/>
      <c r="BBC66" s="17"/>
      <c r="BBD66" s="17"/>
      <c r="BBE66" s="17"/>
      <c r="BBF66" s="17"/>
      <c r="BBG66" s="17"/>
      <c r="BBH66" s="17"/>
      <c r="BBI66" s="17"/>
      <c r="BBJ66" s="17"/>
      <c r="BBK66" s="17"/>
      <c r="BBL66" s="17"/>
      <c r="BBM66" s="17"/>
      <c r="BBN66" s="17"/>
      <c r="BBO66" s="17"/>
      <c r="BBP66" s="17"/>
      <c r="BBQ66" s="17"/>
      <c r="BBR66" s="17"/>
      <c r="BBS66" s="17"/>
      <c r="BBT66" s="17"/>
      <c r="BBU66" s="17"/>
      <c r="BBV66" s="17"/>
      <c r="BBW66" s="17"/>
      <c r="BBX66" s="17"/>
      <c r="BBY66" s="17"/>
      <c r="BBZ66" s="17"/>
      <c r="BCA66" s="17"/>
      <c r="BCB66" s="17"/>
      <c r="BCC66" s="17"/>
      <c r="BCD66" s="17"/>
      <c r="BCE66" s="17"/>
      <c r="BCF66" s="17"/>
      <c r="BCG66" s="17"/>
      <c r="BCH66" s="17"/>
      <c r="BCI66" s="17"/>
      <c r="BCJ66" s="17"/>
      <c r="BCK66" s="17"/>
      <c r="BCL66" s="17"/>
      <c r="BCM66" s="17"/>
      <c r="BCN66" s="17"/>
      <c r="BCO66" s="17"/>
      <c r="BCP66" s="17"/>
      <c r="BCQ66" s="17"/>
      <c r="BCR66" s="17"/>
      <c r="BCS66" s="17"/>
      <c r="BCT66" s="17"/>
      <c r="BCU66" s="17"/>
      <c r="BCV66" s="17"/>
      <c r="BCW66" s="17"/>
      <c r="BCX66" s="17"/>
      <c r="BCY66" s="17"/>
      <c r="BCZ66" s="17"/>
      <c r="BDA66" s="17"/>
      <c r="BDB66" s="17"/>
      <c r="BDC66" s="17"/>
      <c r="BDD66" s="17"/>
      <c r="BDE66" s="17"/>
      <c r="BDF66" s="17"/>
      <c r="BDG66" s="17"/>
      <c r="BDH66" s="17"/>
      <c r="BDI66" s="17"/>
      <c r="BDJ66" s="17"/>
      <c r="BDK66" s="17"/>
      <c r="BDL66" s="17"/>
      <c r="BDM66" s="17"/>
      <c r="BDN66" s="17"/>
      <c r="BDO66" s="17"/>
      <c r="BDP66" s="17"/>
      <c r="BDQ66" s="17"/>
      <c r="BDR66" s="17"/>
      <c r="BDS66" s="17"/>
      <c r="BDT66" s="17"/>
      <c r="BDU66" s="17"/>
      <c r="BDV66" s="17"/>
      <c r="BDW66" s="17"/>
      <c r="BDX66" s="17"/>
      <c r="BDY66" s="17"/>
      <c r="BDZ66" s="17"/>
      <c r="BEA66" s="17"/>
      <c r="BEB66" s="17"/>
      <c r="BEC66" s="17"/>
      <c r="BED66" s="17"/>
      <c r="BEE66" s="17"/>
      <c r="BEF66" s="17"/>
      <c r="BEG66" s="17"/>
      <c r="BEH66" s="17"/>
      <c r="BEI66" s="17"/>
      <c r="BEJ66" s="17"/>
      <c r="BEK66" s="17"/>
      <c r="BEL66" s="17"/>
      <c r="BEM66" s="17"/>
      <c r="BEN66" s="17"/>
      <c r="BEO66" s="17"/>
      <c r="BEP66" s="17"/>
      <c r="BEQ66" s="17"/>
      <c r="BER66" s="17"/>
      <c r="BES66" s="17"/>
      <c r="BET66" s="17"/>
      <c r="BEU66" s="17"/>
      <c r="BEV66" s="17"/>
      <c r="BEW66" s="17"/>
      <c r="BEX66" s="17"/>
      <c r="BEY66" s="17"/>
      <c r="BEZ66" s="17"/>
      <c r="BFA66" s="17"/>
      <c r="BFB66" s="17"/>
      <c r="BFC66" s="17"/>
      <c r="BFD66" s="17"/>
      <c r="BFE66" s="17"/>
      <c r="BFF66" s="17"/>
      <c r="BFG66" s="17"/>
      <c r="BFH66" s="17"/>
      <c r="BFI66" s="17"/>
      <c r="BFJ66" s="17"/>
      <c r="BFK66" s="17"/>
      <c r="BFL66" s="17"/>
      <c r="BFM66" s="17"/>
      <c r="BFN66" s="17"/>
      <c r="BFO66" s="17"/>
      <c r="BFP66" s="17"/>
      <c r="BFQ66" s="17"/>
      <c r="BFR66" s="17"/>
      <c r="BFS66" s="17"/>
      <c r="BFT66" s="17"/>
      <c r="BFU66" s="17"/>
      <c r="BFV66" s="17"/>
      <c r="BFW66" s="17"/>
      <c r="BFX66" s="17"/>
      <c r="BFY66" s="17"/>
      <c r="BFZ66" s="17"/>
      <c r="BGA66" s="17"/>
      <c r="BGB66" s="17"/>
      <c r="BGC66" s="17"/>
      <c r="BGD66" s="17"/>
      <c r="BGE66" s="17"/>
      <c r="BGF66" s="17"/>
      <c r="BGG66" s="17"/>
      <c r="BGH66" s="17"/>
      <c r="BGI66" s="17"/>
      <c r="BGJ66" s="17"/>
      <c r="BGK66" s="17"/>
      <c r="BGL66" s="17"/>
      <c r="BGM66" s="17"/>
      <c r="BGN66" s="17"/>
      <c r="BGO66" s="17"/>
      <c r="BGP66" s="17"/>
      <c r="BGQ66" s="17"/>
      <c r="BGR66" s="17"/>
      <c r="BGS66" s="17"/>
      <c r="BGT66" s="17"/>
      <c r="BGU66" s="17"/>
      <c r="BGV66" s="17"/>
      <c r="BGW66" s="17"/>
      <c r="BGX66" s="17"/>
      <c r="BGY66" s="17"/>
      <c r="BGZ66" s="17"/>
      <c r="BHA66" s="17"/>
      <c r="BHB66" s="17"/>
      <c r="BHC66" s="17"/>
      <c r="BHD66" s="17"/>
      <c r="BHE66" s="17"/>
      <c r="BHF66" s="17"/>
      <c r="BHG66" s="17"/>
      <c r="BHH66" s="17"/>
      <c r="BHI66" s="17"/>
      <c r="BHJ66" s="17"/>
      <c r="BHK66" s="17"/>
      <c r="BHL66" s="17"/>
      <c r="BHM66" s="17"/>
      <c r="BHN66" s="17"/>
      <c r="BHO66" s="17"/>
      <c r="BHP66" s="17"/>
      <c r="BHQ66" s="17"/>
      <c r="BHR66" s="17"/>
      <c r="BHS66" s="17"/>
      <c r="BHT66" s="17"/>
      <c r="BHU66" s="17"/>
      <c r="BHV66" s="17"/>
      <c r="BHW66" s="17"/>
      <c r="BHX66" s="17"/>
      <c r="BHY66" s="17"/>
      <c r="BHZ66" s="17"/>
      <c r="BIA66" s="17"/>
      <c r="BIB66" s="17"/>
      <c r="BIC66" s="17"/>
      <c r="BID66" s="17"/>
      <c r="BIE66" s="17"/>
      <c r="BIF66" s="17"/>
      <c r="BIG66" s="17"/>
      <c r="BIH66" s="17"/>
      <c r="BII66" s="17"/>
      <c r="BIJ66" s="17"/>
      <c r="BIK66" s="17"/>
      <c r="BIL66" s="17"/>
      <c r="BIM66" s="17"/>
      <c r="BIN66" s="17"/>
      <c r="BIO66" s="17"/>
      <c r="BIP66" s="17"/>
      <c r="BIQ66" s="17"/>
      <c r="BIR66" s="17"/>
      <c r="BIS66" s="17"/>
      <c r="BIT66" s="17"/>
      <c r="BIU66" s="17"/>
      <c r="BIV66" s="17"/>
      <c r="BIW66" s="17"/>
      <c r="BIX66" s="17"/>
      <c r="BIY66" s="17"/>
      <c r="BIZ66" s="17"/>
      <c r="BJA66" s="17"/>
      <c r="BJB66" s="17"/>
      <c r="BJC66" s="17"/>
      <c r="BJD66" s="17"/>
      <c r="BJE66" s="17"/>
      <c r="BJF66" s="17"/>
      <c r="BJG66" s="17"/>
      <c r="BJH66" s="17"/>
      <c r="BJI66" s="17"/>
      <c r="BJJ66" s="17"/>
      <c r="BJK66" s="17"/>
      <c r="BJL66" s="17"/>
      <c r="BJM66" s="17"/>
      <c r="BJN66" s="17"/>
      <c r="BJO66" s="17"/>
      <c r="BJP66" s="17"/>
      <c r="BJQ66" s="17"/>
      <c r="BJR66" s="17"/>
      <c r="BJS66" s="17"/>
      <c r="BJT66" s="17"/>
      <c r="BJU66" s="17"/>
      <c r="BJV66" s="17"/>
      <c r="BJW66" s="17"/>
      <c r="BJX66" s="17"/>
      <c r="BJY66" s="17"/>
      <c r="BJZ66" s="17"/>
      <c r="BKA66" s="17"/>
      <c r="BKB66" s="17"/>
      <c r="BKC66" s="17"/>
      <c r="BKD66" s="17"/>
      <c r="BKE66" s="17"/>
      <c r="BKF66" s="17"/>
      <c r="BKG66" s="17"/>
      <c r="BKH66" s="17"/>
      <c r="BKI66" s="17"/>
      <c r="BKJ66" s="17"/>
      <c r="BKK66" s="17"/>
      <c r="BKL66" s="17"/>
      <c r="BKM66" s="17"/>
      <c r="BKN66" s="17"/>
      <c r="BKO66" s="17"/>
      <c r="BKP66" s="17"/>
      <c r="BKQ66" s="17"/>
      <c r="BKR66" s="17"/>
      <c r="BKS66" s="17"/>
      <c r="BKT66" s="17"/>
      <c r="BKU66" s="17"/>
      <c r="BKV66" s="17"/>
      <c r="BKW66" s="17"/>
      <c r="BKX66" s="17"/>
      <c r="BKY66" s="17"/>
      <c r="BKZ66" s="17"/>
      <c r="BLA66" s="17"/>
      <c r="BLB66" s="17"/>
      <c r="BLC66" s="17"/>
      <c r="BLD66" s="17"/>
      <c r="BLE66" s="17"/>
      <c r="BLF66" s="17"/>
      <c r="BLG66" s="17"/>
      <c r="BLH66" s="17"/>
      <c r="BLI66" s="17"/>
      <c r="BLJ66" s="17"/>
      <c r="BLK66" s="17"/>
      <c r="BLL66" s="17"/>
      <c r="BLM66" s="17"/>
      <c r="BLN66" s="17"/>
      <c r="BLO66" s="17"/>
      <c r="BLP66" s="17"/>
      <c r="BLQ66" s="17"/>
      <c r="BLR66" s="17"/>
      <c r="BLS66" s="17"/>
      <c r="BLT66" s="17"/>
      <c r="BLU66" s="17"/>
      <c r="BLV66" s="17"/>
      <c r="BLW66" s="17"/>
      <c r="BLX66" s="17"/>
      <c r="BLY66" s="17"/>
      <c r="BLZ66" s="17"/>
      <c r="BMA66" s="17"/>
      <c r="BMB66" s="17"/>
      <c r="BMC66" s="17"/>
      <c r="BMD66" s="17"/>
      <c r="BME66" s="17"/>
      <c r="BMF66" s="17"/>
      <c r="BMG66" s="17"/>
      <c r="BMH66" s="17"/>
      <c r="BMI66" s="17"/>
      <c r="BMJ66" s="17"/>
      <c r="BMK66" s="17"/>
      <c r="BML66" s="17"/>
      <c r="BMM66" s="17"/>
      <c r="BMN66" s="17"/>
      <c r="BMO66" s="17"/>
      <c r="BMP66" s="17"/>
      <c r="BMQ66" s="17"/>
      <c r="BMR66" s="17"/>
      <c r="BMS66" s="17"/>
      <c r="BMT66" s="17"/>
      <c r="BMU66" s="17"/>
      <c r="BMV66" s="17"/>
      <c r="BMW66" s="17"/>
      <c r="BMX66" s="17"/>
      <c r="BMY66" s="17"/>
      <c r="BMZ66" s="17"/>
      <c r="BNA66" s="17"/>
      <c r="BNB66" s="17"/>
      <c r="BNC66" s="17"/>
      <c r="BND66" s="17"/>
      <c r="BNE66" s="17"/>
      <c r="BNF66" s="17"/>
      <c r="BNG66" s="17"/>
      <c r="BNH66" s="17"/>
      <c r="BNI66" s="17"/>
      <c r="BNJ66" s="17"/>
      <c r="BNK66" s="17"/>
      <c r="BNL66" s="17"/>
      <c r="BNM66" s="17"/>
      <c r="BNN66" s="17"/>
      <c r="BNO66" s="17"/>
      <c r="BNP66" s="17"/>
      <c r="BNQ66" s="17"/>
      <c r="BNR66" s="17"/>
      <c r="BNS66" s="17"/>
      <c r="BNT66" s="17"/>
      <c r="BNU66" s="17"/>
      <c r="BNV66" s="17"/>
      <c r="BNW66" s="17"/>
      <c r="BNX66" s="17"/>
      <c r="BNY66" s="17"/>
      <c r="BNZ66" s="17"/>
      <c r="BOA66" s="17"/>
      <c r="BOB66" s="17"/>
      <c r="BOC66" s="17"/>
      <c r="BOD66" s="17"/>
      <c r="BOE66" s="17"/>
      <c r="BOF66" s="17"/>
      <c r="BOG66" s="17"/>
      <c r="BOH66" s="17"/>
      <c r="BOI66" s="17"/>
      <c r="BOJ66" s="17"/>
      <c r="BOK66" s="17"/>
      <c r="BOL66" s="17"/>
      <c r="BOM66" s="17"/>
      <c r="BON66" s="17"/>
      <c r="BOO66" s="17"/>
      <c r="BOP66" s="17"/>
      <c r="BOQ66" s="17"/>
      <c r="BOR66" s="17"/>
      <c r="BOS66" s="17"/>
      <c r="BOT66" s="17"/>
      <c r="BOU66" s="17"/>
      <c r="BOV66" s="17"/>
      <c r="BOW66" s="17"/>
      <c r="BOX66" s="17"/>
      <c r="BOY66" s="17"/>
      <c r="BOZ66" s="17"/>
      <c r="BPA66" s="17"/>
      <c r="BPB66" s="17"/>
      <c r="BPC66" s="17"/>
      <c r="BPD66" s="17"/>
      <c r="BPE66" s="17"/>
      <c r="BPF66" s="17"/>
      <c r="BPG66" s="17"/>
      <c r="BPH66" s="17"/>
      <c r="BPI66" s="17"/>
      <c r="BPJ66" s="17"/>
      <c r="BPK66" s="17"/>
      <c r="BPL66" s="17"/>
      <c r="BPM66" s="17"/>
      <c r="BPN66" s="17"/>
      <c r="BPO66" s="17"/>
      <c r="BPP66" s="17"/>
      <c r="BPQ66" s="17"/>
      <c r="BPR66" s="17"/>
      <c r="BPS66" s="17"/>
      <c r="BPT66" s="17"/>
      <c r="BPU66" s="17"/>
      <c r="BPV66" s="17"/>
      <c r="BPW66" s="17"/>
      <c r="BPX66" s="17"/>
      <c r="BPY66" s="17"/>
      <c r="BPZ66" s="17"/>
      <c r="BQA66" s="17"/>
      <c r="BQB66" s="17"/>
      <c r="BQC66" s="17"/>
      <c r="BQD66" s="17"/>
      <c r="BQE66" s="17"/>
      <c r="BQF66" s="17"/>
      <c r="BQG66" s="17"/>
      <c r="BQH66" s="17"/>
      <c r="BQI66" s="17"/>
      <c r="BQJ66" s="17"/>
      <c r="BQK66" s="17"/>
      <c r="BQL66" s="17"/>
      <c r="BQM66" s="17"/>
      <c r="BQN66" s="17"/>
      <c r="BQO66" s="17"/>
      <c r="BQP66" s="17"/>
      <c r="BQQ66" s="17"/>
      <c r="BQR66" s="17"/>
      <c r="BQS66" s="17"/>
      <c r="BQT66" s="17"/>
      <c r="BQU66" s="17"/>
      <c r="BQV66" s="17"/>
      <c r="BQW66" s="17"/>
      <c r="BQX66" s="17"/>
      <c r="BQY66" s="17"/>
      <c r="BQZ66" s="17"/>
      <c r="BRA66" s="17"/>
      <c r="BRB66" s="17"/>
      <c r="BRC66" s="17"/>
      <c r="BRD66" s="17"/>
      <c r="BRE66" s="17"/>
      <c r="BRF66" s="17"/>
      <c r="BRG66" s="17"/>
      <c r="BRH66" s="17"/>
      <c r="BRI66" s="17"/>
      <c r="BRJ66" s="17"/>
      <c r="BRK66" s="17"/>
      <c r="BRL66" s="17"/>
      <c r="BRM66" s="17"/>
      <c r="BRN66" s="17"/>
      <c r="BRO66" s="17"/>
      <c r="BRP66" s="17"/>
      <c r="BRQ66" s="17"/>
      <c r="BRR66" s="17"/>
      <c r="BRS66" s="17"/>
      <c r="BRT66" s="17"/>
      <c r="BRU66" s="17"/>
      <c r="BRV66" s="17"/>
      <c r="BRW66" s="17"/>
      <c r="BRX66" s="17"/>
      <c r="BRY66" s="17"/>
      <c r="BRZ66" s="17"/>
      <c r="BSA66" s="17"/>
      <c r="BSB66" s="17"/>
      <c r="BSC66" s="17"/>
      <c r="BSD66" s="17"/>
      <c r="BSE66" s="17"/>
      <c r="BSF66" s="17"/>
      <c r="BSG66" s="17"/>
      <c r="BSH66" s="17"/>
      <c r="BSI66" s="17"/>
      <c r="BSJ66" s="17"/>
      <c r="BSK66" s="17"/>
      <c r="BSL66" s="17"/>
      <c r="BSM66" s="17"/>
      <c r="BSN66" s="17"/>
      <c r="BSO66" s="17"/>
      <c r="BSP66" s="17"/>
      <c r="BSQ66" s="17"/>
      <c r="BSR66" s="17"/>
      <c r="BSS66" s="17"/>
      <c r="BST66" s="17"/>
      <c r="BSU66" s="17"/>
      <c r="BSV66" s="17"/>
      <c r="BSW66" s="17"/>
      <c r="BSX66" s="17"/>
      <c r="BSY66" s="17"/>
      <c r="BSZ66" s="17"/>
      <c r="BTA66" s="17"/>
      <c r="BTB66" s="17"/>
      <c r="BTC66" s="17"/>
      <c r="BTD66" s="17"/>
      <c r="BTE66" s="17"/>
      <c r="BTF66" s="17"/>
      <c r="BTG66" s="17"/>
      <c r="BTH66" s="17"/>
      <c r="BTI66" s="17"/>
      <c r="BTJ66" s="17"/>
      <c r="BTK66" s="17"/>
      <c r="BTL66" s="17"/>
      <c r="BTM66" s="17"/>
      <c r="BTN66" s="17"/>
      <c r="BTO66" s="17"/>
      <c r="BTP66" s="17"/>
      <c r="BTQ66" s="17"/>
      <c r="BTR66" s="17"/>
      <c r="BTS66" s="17"/>
      <c r="BTT66" s="17"/>
      <c r="BTU66" s="17"/>
      <c r="BTV66" s="17"/>
      <c r="BTW66" s="17"/>
      <c r="BTX66" s="17"/>
      <c r="BTY66" s="17"/>
      <c r="BTZ66" s="17"/>
      <c r="BUA66" s="17"/>
      <c r="BUB66" s="17"/>
      <c r="BUC66" s="17"/>
      <c r="BUD66" s="17"/>
      <c r="BUE66" s="17"/>
      <c r="BUF66" s="17"/>
      <c r="BUG66" s="17"/>
      <c r="BUH66" s="17"/>
      <c r="BUI66" s="17"/>
      <c r="BUJ66" s="17"/>
      <c r="BUK66" s="17"/>
      <c r="BUL66" s="17"/>
      <c r="BUM66" s="17"/>
      <c r="BUN66" s="17"/>
      <c r="BUO66" s="17"/>
      <c r="BUP66" s="17"/>
      <c r="BUQ66" s="17"/>
      <c r="BUR66" s="17"/>
      <c r="BUS66" s="17"/>
      <c r="BUT66" s="17"/>
      <c r="BUU66" s="17"/>
      <c r="BUV66" s="17"/>
      <c r="BUW66" s="17"/>
      <c r="BUX66" s="17"/>
      <c r="BUY66" s="17"/>
      <c r="BUZ66" s="17"/>
      <c r="BVA66" s="17"/>
      <c r="BVB66" s="17"/>
      <c r="BVC66" s="17"/>
      <c r="BVD66" s="17"/>
      <c r="BVE66" s="17"/>
      <c r="BVF66" s="17"/>
      <c r="BVG66" s="17"/>
      <c r="BVH66" s="17"/>
      <c r="BVI66" s="17"/>
      <c r="BVJ66" s="17"/>
      <c r="BVK66" s="17"/>
      <c r="BVL66" s="17"/>
      <c r="BVM66" s="17"/>
      <c r="BVN66" s="17"/>
      <c r="BVO66" s="17"/>
      <c r="BVP66" s="17"/>
      <c r="BVQ66" s="17"/>
      <c r="BVR66" s="17"/>
      <c r="BVS66" s="17"/>
      <c r="BVT66" s="17"/>
      <c r="BVU66" s="17"/>
      <c r="BVV66" s="17"/>
      <c r="BVW66" s="17"/>
      <c r="BVX66" s="17"/>
      <c r="BVY66" s="17"/>
      <c r="BVZ66" s="17"/>
      <c r="BWA66" s="17"/>
      <c r="BWB66" s="17"/>
      <c r="BWC66" s="17"/>
      <c r="BWD66" s="17"/>
      <c r="BWE66" s="17"/>
      <c r="BWF66" s="17"/>
      <c r="BWG66" s="17"/>
      <c r="BWH66" s="17"/>
      <c r="BWI66" s="17"/>
      <c r="BWJ66" s="17"/>
      <c r="BWK66" s="17"/>
      <c r="BWL66" s="17"/>
      <c r="BWM66" s="17"/>
      <c r="BWN66" s="17"/>
      <c r="BWO66" s="17"/>
      <c r="BWP66" s="17"/>
      <c r="BWQ66" s="17"/>
      <c r="BWR66" s="17"/>
      <c r="BWS66" s="17"/>
      <c r="BWT66" s="17"/>
      <c r="BWU66" s="17"/>
      <c r="BWV66" s="17"/>
      <c r="BWW66" s="17"/>
      <c r="BWX66" s="17"/>
      <c r="BWY66" s="17"/>
      <c r="BWZ66" s="17"/>
      <c r="BXA66" s="17"/>
      <c r="BXB66" s="17"/>
      <c r="BXC66" s="17"/>
      <c r="BXD66" s="17"/>
      <c r="BXE66" s="17"/>
      <c r="BXF66" s="17"/>
      <c r="BXG66" s="17"/>
      <c r="BXH66" s="17"/>
      <c r="BXI66" s="17"/>
      <c r="BXJ66" s="17"/>
      <c r="BXK66" s="17"/>
      <c r="BXL66" s="17"/>
      <c r="BXM66" s="17"/>
      <c r="BXN66" s="17"/>
      <c r="BXO66" s="17"/>
      <c r="BXP66" s="17"/>
      <c r="BXQ66" s="17"/>
      <c r="BXR66" s="17"/>
      <c r="BXS66" s="17"/>
      <c r="BXT66" s="17"/>
      <c r="BXU66" s="17"/>
      <c r="BXV66" s="17"/>
      <c r="BXW66" s="17"/>
      <c r="BXX66" s="17"/>
      <c r="BXY66" s="17"/>
      <c r="BXZ66" s="17"/>
      <c r="BYA66" s="17"/>
      <c r="BYB66" s="17"/>
      <c r="BYC66" s="17"/>
      <c r="BYD66" s="17"/>
      <c r="BYE66" s="17"/>
      <c r="BYF66" s="17"/>
      <c r="BYG66" s="17"/>
      <c r="BYH66" s="17"/>
      <c r="BYI66" s="17"/>
      <c r="BYJ66" s="17"/>
      <c r="BYK66" s="17"/>
      <c r="BYL66" s="17"/>
      <c r="BYM66" s="17"/>
      <c r="BYN66" s="17"/>
      <c r="BYO66" s="17"/>
      <c r="BYP66" s="17"/>
      <c r="BYQ66" s="17"/>
      <c r="BYR66" s="17"/>
      <c r="BYS66" s="17"/>
      <c r="BYT66" s="17"/>
      <c r="BYU66" s="17"/>
      <c r="BYV66" s="17"/>
      <c r="BYW66" s="17"/>
      <c r="BYX66" s="17"/>
      <c r="BYY66" s="17"/>
      <c r="BYZ66" s="17"/>
      <c r="BZA66" s="17"/>
      <c r="BZB66" s="17"/>
      <c r="BZC66" s="17"/>
      <c r="BZD66" s="17"/>
      <c r="BZE66" s="17"/>
      <c r="BZF66" s="17"/>
      <c r="BZG66" s="17"/>
      <c r="BZH66" s="17"/>
      <c r="BZI66" s="17"/>
      <c r="BZJ66" s="17"/>
      <c r="BZK66" s="17"/>
      <c r="BZL66" s="17"/>
      <c r="BZM66" s="17"/>
      <c r="BZN66" s="17"/>
      <c r="BZO66" s="17"/>
      <c r="BZP66" s="17"/>
      <c r="BZQ66" s="17"/>
      <c r="BZR66" s="17"/>
      <c r="BZS66" s="17"/>
      <c r="BZT66" s="17"/>
      <c r="BZU66" s="17"/>
      <c r="BZV66" s="17"/>
      <c r="BZW66" s="17"/>
      <c r="BZX66" s="17"/>
      <c r="BZY66" s="17"/>
      <c r="BZZ66" s="17"/>
      <c r="CAA66" s="17"/>
      <c r="CAB66" s="17"/>
      <c r="CAC66" s="17"/>
      <c r="CAD66" s="17"/>
      <c r="CAE66" s="17"/>
      <c r="CAF66" s="17"/>
      <c r="CAG66" s="17"/>
      <c r="CAH66" s="17"/>
      <c r="CAI66" s="17"/>
      <c r="CAJ66" s="17"/>
      <c r="CAK66" s="17"/>
      <c r="CAL66" s="17"/>
      <c r="CAM66" s="17"/>
      <c r="CAN66" s="17"/>
      <c r="CAO66" s="17"/>
      <c r="CAP66" s="17"/>
      <c r="CAQ66" s="17"/>
      <c r="CAR66" s="17"/>
      <c r="CAS66" s="17"/>
      <c r="CAT66" s="17"/>
      <c r="CAU66" s="17"/>
      <c r="CAV66" s="17"/>
      <c r="CAW66" s="17"/>
      <c r="CAX66" s="17"/>
      <c r="CAY66" s="17"/>
      <c r="CAZ66" s="17"/>
      <c r="CBA66" s="17"/>
      <c r="CBB66" s="17"/>
      <c r="CBC66" s="17"/>
      <c r="CBD66" s="17"/>
      <c r="CBE66" s="17"/>
      <c r="CBF66" s="17"/>
      <c r="CBG66" s="17"/>
      <c r="CBH66" s="17"/>
      <c r="CBI66" s="17"/>
      <c r="CBJ66" s="17"/>
      <c r="CBK66" s="17"/>
      <c r="CBL66" s="17"/>
      <c r="CBM66" s="17"/>
      <c r="CBN66" s="17"/>
      <c r="CBO66" s="17"/>
      <c r="CBP66" s="17"/>
      <c r="CBQ66" s="17"/>
      <c r="CBR66" s="17"/>
      <c r="CBS66" s="17"/>
      <c r="CBT66" s="17"/>
      <c r="CBU66" s="17"/>
      <c r="CBV66" s="17"/>
      <c r="CBW66" s="17"/>
      <c r="CBX66" s="17"/>
      <c r="CBY66" s="17"/>
      <c r="CBZ66" s="17"/>
      <c r="CCA66" s="17"/>
      <c r="CCB66" s="17"/>
      <c r="CCC66" s="17"/>
      <c r="CCD66" s="17"/>
      <c r="CCE66" s="17"/>
      <c r="CCF66" s="17"/>
      <c r="CCG66" s="17"/>
      <c r="CCH66" s="17"/>
      <c r="CCI66" s="17"/>
      <c r="CCJ66" s="17"/>
      <c r="CCK66" s="17"/>
      <c r="CCL66" s="17"/>
      <c r="CCM66" s="17"/>
      <c r="CCN66" s="17"/>
      <c r="CCO66" s="17"/>
      <c r="CCP66" s="17"/>
      <c r="CCQ66" s="17"/>
      <c r="CCR66" s="17"/>
      <c r="CCS66" s="17"/>
      <c r="CCT66" s="17"/>
      <c r="CCU66" s="17"/>
      <c r="CCV66" s="17"/>
      <c r="CCW66" s="17"/>
      <c r="CCX66" s="17"/>
      <c r="CCY66" s="17"/>
      <c r="CCZ66" s="17"/>
      <c r="CDA66" s="17"/>
      <c r="CDB66" s="17"/>
      <c r="CDC66" s="17"/>
      <c r="CDD66" s="17"/>
      <c r="CDE66" s="17"/>
      <c r="CDF66" s="17"/>
      <c r="CDG66" s="17"/>
      <c r="CDH66" s="17"/>
      <c r="CDI66" s="17"/>
      <c r="CDJ66" s="17"/>
      <c r="CDK66" s="17"/>
      <c r="CDL66" s="17"/>
      <c r="CDM66" s="17"/>
      <c r="CDN66" s="17"/>
      <c r="CDO66" s="17"/>
      <c r="CDP66" s="17"/>
      <c r="CDQ66" s="17"/>
      <c r="CDR66" s="17"/>
      <c r="CDS66" s="17"/>
      <c r="CDT66" s="17"/>
      <c r="CDU66" s="17"/>
    </row>
    <row r="67">
      <c r="A67" s="14" t="s">
        <v>3263</v>
      </c>
      <c r="B67" s="14" t="s">
        <v>3284</v>
      </c>
      <c r="C67" s="14" t="s">
        <v>2933</v>
      </c>
      <c r="D67" s="14" t="s">
        <v>3265</v>
      </c>
      <c r="E67" s="14" t="s">
        <v>3116</v>
      </c>
      <c r="F67" s="14" t="s">
        <v>2835</v>
      </c>
      <c r="I67" s="14" t="s">
        <v>2873</v>
      </c>
      <c r="J67" s="14" t="s">
        <v>2618</v>
      </c>
      <c r="K67" s="14" t="s">
        <v>2619</v>
      </c>
      <c r="L67" s="14" t="s">
        <v>2560</v>
      </c>
      <c r="M67" s="16">
        <v>1.0</v>
      </c>
      <c r="N67" s="14" t="s">
        <v>21</v>
      </c>
      <c r="O67" s="14" t="s">
        <v>21</v>
      </c>
      <c r="P67" s="14" t="s">
        <v>21</v>
      </c>
      <c r="Q67" s="16">
        <v>11.0</v>
      </c>
      <c r="R67" s="16">
        <v>4107737.0</v>
      </c>
      <c r="S67" s="16">
        <v>4107737.0</v>
      </c>
      <c r="T67" s="14" t="s">
        <v>2631</v>
      </c>
      <c r="U67" s="14" t="s">
        <v>2630</v>
      </c>
      <c r="V67" s="14" t="s">
        <v>3118</v>
      </c>
      <c r="W67" s="14" t="s">
        <v>3119</v>
      </c>
      <c r="Z67" s="17"/>
      <c r="AA67" s="17"/>
      <c r="AB67" s="17"/>
      <c r="AC67" s="17"/>
      <c r="AD67" s="16">
        <v>135.0</v>
      </c>
      <c r="AE67" s="22">
        <v>45608.0</v>
      </c>
      <c r="AF67" s="17"/>
      <c r="AG67" s="14" t="s">
        <v>2876</v>
      </c>
      <c r="AI67" s="17"/>
      <c r="AJ67" s="17"/>
      <c r="AK67" s="17"/>
      <c r="AL67" s="16">
        <v>50.0</v>
      </c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4" t="s">
        <v>3270</v>
      </c>
      <c r="BB67" s="17"/>
      <c r="BC67" s="17"/>
      <c r="BD67" s="14" t="s">
        <v>3282</v>
      </c>
      <c r="BF67" s="17"/>
      <c r="BG67" s="16">
        <v>1.0</v>
      </c>
      <c r="BH67" s="17"/>
      <c r="BI67" s="14" t="s">
        <v>2594</v>
      </c>
      <c r="BJ67" s="14" t="s">
        <v>2566</v>
      </c>
      <c r="BK67" s="17"/>
      <c r="BL67" s="17"/>
      <c r="BM67" s="16">
        <v>4.46666667</v>
      </c>
      <c r="BN67" s="17"/>
      <c r="BO67" s="17"/>
      <c r="BP67" s="17"/>
      <c r="BQ67" s="17"/>
      <c r="BR67" s="17"/>
      <c r="BS67" s="16">
        <v>0.4457</v>
      </c>
      <c r="BT67" s="16">
        <v>23.0</v>
      </c>
      <c r="BU67" s="14" t="s">
        <v>2567</v>
      </c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  <c r="KL67" s="17"/>
      <c r="KM67" s="17"/>
      <c r="KN67" s="17"/>
      <c r="KO67" s="17"/>
      <c r="KP67" s="17"/>
      <c r="KQ67" s="17"/>
      <c r="KR67" s="17"/>
      <c r="KS67" s="17"/>
      <c r="KT67" s="17"/>
      <c r="KU67" s="17"/>
      <c r="KV67" s="17"/>
      <c r="KW67" s="17"/>
      <c r="KX67" s="17"/>
      <c r="KY67" s="17"/>
      <c r="KZ67" s="17"/>
      <c r="LA67" s="17"/>
      <c r="LB67" s="17"/>
      <c r="LC67" s="17"/>
      <c r="LD67" s="17"/>
      <c r="LE67" s="17"/>
      <c r="LF67" s="17"/>
      <c r="LG67" s="17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7"/>
      <c r="LY67" s="17"/>
      <c r="LZ67" s="17"/>
      <c r="MA67" s="17"/>
      <c r="MB67" s="17"/>
      <c r="MC67" s="17"/>
      <c r="MD67" s="17"/>
      <c r="ME67" s="17"/>
      <c r="MF67" s="17"/>
      <c r="MG67" s="17"/>
      <c r="MH67" s="17"/>
      <c r="MI67" s="17"/>
      <c r="MJ67" s="17"/>
      <c r="MK67" s="17"/>
      <c r="ML67" s="17"/>
      <c r="MM67" s="17"/>
      <c r="MN67" s="17"/>
      <c r="MO67" s="17"/>
      <c r="MP67" s="17"/>
      <c r="MQ67" s="17"/>
      <c r="MR67" s="17"/>
      <c r="MS67" s="17"/>
      <c r="MT67" s="17"/>
      <c r="MU67" s="17"/>
      <c r="MV67" s="17"/>
      <c r="MW67" s="17"/>
      <c r="MX67" s="17"/>
      <c r="MY67" s="17"/>
      <c r="MZ67" s="17"/>
      <c r="NA67" s="17"/>
      <c r="NB67" s="17"/>
      <c r="NC67" s="17"/>
      <c r="ND67" s="17"/>
      <c r="NE67" s="17"/>
      <c r="NF67" s="17"/>
      <c r="NG67" s="17"/>
      <c r="NH67" s="17"/>
      <c r="NI67" s="17"/>
      <c r="NJ67" s="17"/>
      <c r="NK67" s="17"/>
      <c r="NL67" s="17"/>
      <c r="NM67" s="17"/>
      <c r="NN67" s="17"/>
      <c r="NO67" s="17"/>
      <c r="NP67" s="17"/>
      <c r="NQ67" s="17"/>
      <c r="NR67" s="17"/>
      <c r="NS67" s="17"/>
      <c r="NT67" s="17"/>
      <c r="NU67" s="17"/>
      <c r="NV67" s="17"/>
      <c r="NW67" s="17"/>
      <c r="NX67" s="17"/>
      <c r="NY67" s="17"/>
      <c r="NZ67" s="17"/>
      <c r="OA67" s="17"/>
      <c r="OB67" s="17"/>
      <c r="OC67" s="17"/>
      <c r="OD67" s="17"/>
      <c r="OE67" s="17"/>
      <c r="OF67" s="17"/>
      <c r="OG67" s="17"/>
      <c r="OH67" s="17"/>
      <c r="OI67" s="17"/>
      <c r="OJ67" s="17"/>
      <c r="OK67" s="17"/>
      <c r="OL67" s="17"/>
      <c r="OM67" s="17"/>
      <c r="ON67" s="17"/>
      <c r="OO67" s="17"/>
      <c r="OP67" s="17"/>
      <c r="OQ67" s="17"/>
      <c r="OR67" s="17"/>
      <c r="OS67" s="17"/>
      <c r="OT67" s="17"/>
      <c r="OU67" s="17"/>
      <c r="OV67" s="17"/>
      <c r="OW67" s="17"/>
      <c r="OX67" s="17"/>
      <c r="OY67" s="17"/>
      <c r="OZ67" s="17"/>
      <c r="PA67" s="17"/>
      <c r="PB67" s="17"/>
      <c r="PC67" s="17"/>
      <c r="PD67" s="17"/>
      <c r="PE67" s="17"/>
      <c r="PF67" s="17"/>
      <c r="PG67" s="17"/>
      <c r="PH67" s="17"/>
      <c r="PI67" s="17"/>
      <c r="PJ67" s="17"/>
      <c r="PK67" s="17"/>
      <c r="PL67" s="17"/>
      <c r="PM67" s="17"/>
      <c r="PN67" s="17"/>
      <c r="PO67" s="17"/>
      <c r="PP67" s="17"/>
      <c r="PQ67" s="17"/>
      <c r="PR67" s="17"/>
      <c r="PS67" s="17"/>
      <c r="PT67" s="17"/>
      <c r="PU67" s="17"/>
      <c r="PV67" s="17"/>
      <c r="PW67" s="17"/>
      <c r="PX67" s="17"/>
      <c r="PY67" s="17"/>
      <c r="PZ67" s="17"/>
      <c r="QA67" s="17"/>
      <c r="QB67" s="17"/>
      <c r="QC67" s="17"/>
      <c r="QD67" s="17"/>
      <c r="QE67" s="17"/>
      <c r="QF67" s="17"/>
      <c r="QG67" s="17"/>
      <c r="QH67" s="17"/>
      <c r="QI67" s="17"/>
      <c r="QJ67" s="17"/>
      <c r="QK67" s="17"/>
      <c r="QL67" s="17"/>
      <c r="QM67" s="17"/>
      <c r="QN67" s="17"/>
      <c r="QO67" s="17"/>
      <c r="QP67" s="17"/>
      <c r="QQ67" s="17"/>
      <c r="QR67" s="17"/>
      <c r="QS67" s="17"/>
      <c r="QT67" s="17"/>
      <c r="QU67" s="17"/>
      <c r="QV67" s="17"/>
      <c r="QW67" s="17"/>
      <c r="QX67" s="17"/>
      <c r="QY67" s="17"/>
      <c r="QZ67" s="17"/>
      <c r="RA67" s="17"/>
      <c r="RB67" s="17"/>
      <c r="RC67" s="17"/>
      <c r="RD67" s="17"/>
      <c r="RE67" s="17"/>
      <c r="RF67" s="17"/>
      <c r="RG67" s="17"/>
      <c r="RH67" s="17"/>
      <c r="RI67" s="17"/>
      <c r="RJ67" s="17"/>
      <c r="RK67" s="17"/>
      <c r="RL67" s="17"/>
      <c r="RM67" s="17"/>
      <c r="RN67" s="17"/>
      <c r="RO67" s="17"/>
      <c r="RP67" s="17"/>
      <c r="RQ67" s="17"/>
      <c r="RR67" s="17"/>
      <c r="RS67" s="17"/>
      <c r="RT67" s="17"/>
      <c r="RU67" s="17"/>
      <c r="RV67" s="17"/>
      <c r="RW67" s="17"/>
      <c r="RX67" s="17"/>
      <c r="RY67" s="17"/>
      <c r="RZ67" s="17"/>
      <c r="SA67" s="17"/>
      <c r="SB67" s="17"/>
      <c r="SC67" s="17"/>
      <c r="SD67" s="17"/>
      <c r="SE67" s="17"/>
      <c r="SF67" s="17"/>
      <c r="SG67" s="17"/>
      <c r="SH67" s="17"/>
      <c r="SI67" s="17"/>
      <c r="SJ67" s="17"/>
      <c r="SK67" s="17"/>
      <c r="SL67" s="17"/>
      <c r="SM67" s="17"/>
      <c r="SN67" s="17"/>
      <c r="SO67" s="17"/>
      <c r="SP67" s="17"/>
      <c r="SQ67" s="17"/>
      <c r="SR67" s="17"/>
      <c r="SS67" s="17"/>
      <c r="ST67" s="17"/>
      <c r="SU67" s="17"/>
      <c r="SV67" s="17"/>
      <c r="SW67" s="17"/>
      <c r="SX67" s="17"/>
      <c r="SY67" s="17"/>
      <c r="SZ67" s="17"/>
      <c r="TA67" s="17"/>
      <c r="TB67" s="17"/>
      <c r="TC67" s="17"/>
      <c r="TD67" s="14" t="s">
        <v>3285</v>
      </c>
      <c r="TE67" s="17"/>
      <c r="TF67" s="17"/>
      <c r="TG67" s="17"/>
      <c r="TH67" s="17"/>
      <c r="TI67" s="17"/>
      <c r="TJ67" s="17"/>
      <c r="TK67" s="17"/>
      <c r="TL67" s="17"/>
      <c r="TM67" s="17"/>
      <c r="TN67" s="17"/>
      <c r="TO67" s="17"/>
      <c r="TP67" s="17"/>
      <c r="TQ67" s="17"/>
      <c r="TR67" s="17"/>
      <c r="TS67" s="17"/>
      <c r="TT67" s="17"/>
      <c r="TU67" s="17"/>
      <c r="TV67" s="17"/>
      <c r="TW67" s="17"/>
      <c r="TX67" s="17"/>
      <c r="TY67" s="17"/>
      <c r="TZ67" s="17"/>
      <c r="UA67" s="17"/>
      <c r="UB67" s="17"/>
      <c r="UC67" s="17"/>
      <c r="UD67" s="17"/>
      <c r="UE67" s="17"/>
      <c r="UF67" s="17"/>
      <c r="UG67" s="17"/>
      <c r="UH67" s="17"/>
      <c r="UI67" s="17"/>
      <c r="UJ67" s="17"/>
      <c r="UK67" s="17"/>
      <c r="UL67" s="17"/>
      <c r="UM67" s="17"/>
      <c r="UN67" s="17"/>
      <c r="UO67" s="17"/>
      <c r="UP67" s="17"/>
      <c r="UQ67" s="17"/>
      <c r="UR67" s="17"/>
      <c r="US67" s="17"/>
      <c r="UT67" s="17"/>
      <c r="UU67" s="17"/>
      <c r="UV67" s="17"/>
      <c r="UW67" s="17"/>
      <c r="UX67" s="17"/>
      <c r="UY67" s="17"/>
      <c r="UZ67" s="17"/>
      <c r="VA67" s="17"/>
      <c r="VB67" s="17"/>
      <c r="VC67" s="17"/>
      <c r="VD67" s="17"/>
      <c r="VE67" s="17"/>
      <c r="VF67" s="17"/>
      <c r="VG67" s="17"/>
      <c r="VH67" s="17"/>
      <c r="VI67" s="17"/>
      <c r="VJ67" s="17"/>
      <c r="VK67" s="17"/>
      <c r="VL67" s="17"/>
      <c r="VM67" s="17"/>
      <c r="VN67" s="17"/>
      <c r="VO67" s="17"/>
      <c r="VP67" s="17"/>
      <c r="VQ67" s="17"/>
      <c r="VR67" s="17"/>
      <c r="VS67" s="17"/>
      <c r="VT67" s="17"/>
      <c r="VU67" s="17"/>
      <c r="VV67" s="17"/>
      <c r="VW67" s="17"/>
      <c r="VX67" s="17"/>
      <c r="VY67" s="17"/>
      <c r="VZ67" s="17"/>
      <c r="WA67" s="17"/>
      <c r="WB67" s="17"/>
      <c r="WC67" s="17"/>
      <c r="WD67" s="17"/>
      <c r="WE67" s="17"/>
      <c r="WF67" s="17"/>
      <c r="WG67" s="17"/>
      <c r="WH67" s="17"/>
      <c r="WI67" s="17"/>
      <c r="WJ67" s="17"/>
      <c r="WK67" s="17"/>
      <c r="WL67" s="17"/>
      <c r="WM67" s="17"/>
      <c r="WN67" s="17"/>
      <c r="WO67" s="17"/>
      <c r="WP67" s="17"/>
      <c r="WQ67" s="17"/>
      <c r="WR67" s="17"/>
      <c r="WS67" s="17"/>
      <c r="WT67" s="17"/>
      <c r="WU67" s="17"/>
      <c r="WV67" s="17"/>
      <c r="WW67" s="17"/>
      <c r="WX67" s="17"/>
      <c r="WY67" s="17"/>
      <c r="WZ67" s="17"/>
      <c r="XA67" s="17"/>
      <c r="XB67" s="17"/>
      <c r="XC67" s="17"/>
      <c r="XD67" s="17"/>
      <c r="XE67" s="17"/>
      <c r="XF67" s="17"/>
      <c r="XG67" s="17"/>
      <c r="XH67" s="17"/>
      <c r="XI67" s="17"/>
      <c r="XJ67" s="17"/>
      <c r="XK67" s="17"/>
      <c r="XL67" s="17"/>
      <c r="XM67" s="17"/>
      <c r="XN67" s="17"/>
      <c r="XO67" s="17"/>
      <c r="XP67" s="17"/>
      <c r="XQ67" s="17"/>
      <c r="XR67" s="17"/>
      <c r="XS67" s="17"/>
      <c r="XT67" s="17"/>
      <c r="XU67" s="17"/>
      <c r="XV67" s="17"/>
      <c r="XW67" s="17"/>
      <c r="XX67" s="17"/>
      <c r="XY67" s="17"/>
      <c r="XZ67" s="17"/>
      <c r="YA67" s="17"/>
      <c r="YB67" s="17"/>
      <c r="YC67" s="17"/>
      <c r="YD67" s="17"/>
      <c r="YE67" s="17"/>
      <c r="YF67" s="17"/>
      <c r="YG67" s="17"/>
      <c r="YH67" s="17"/>
      <c r="YI67" s="17"/>
      <c r="YJ67" s="17"/>
      <c r="YK67" s="17"/>
      <c r="YL67" s="17"/>
      <c r="YM67" s="17"/>
      <c r="YN67" s="17"/>
      <c r="YO67" s="17"/>
      <c r="YP67" s="17"/>
      <c r="YQ67" s="17"/>
      <c r="YR67" s="17"/>
      <c r="YS67" s="17"/>
      <c r="YT67" s="17"/>
      <c r="YU67" s="17"/>
      <c r="YV67" s="17"/>
      <c r="YW67" s="17"/>
      <c r="YX67" s="17"/>
      <c r="YY67" s="17"/>
      <c r="YZ67" s="17"/>
      <c r="ZA67" s="17"/>
      <c r="ZB67" s="17"/>
      <c r="ZC67" s="17"/>
      <c r="ZD67" s="17"/>
      <c r="ZE67" s="17"/>
      <c r="ZF67" s="17"/>
      <c r="ZG67" s="17"/>
      <c r="ZH67" s="17"/>
      <c r="ZI67" s="17"/>
      <c r="ZJ67" s="17"/>
      <c r="ZK67" s="17"/>
      <c r="ZL67" s="17"/>
      <c r="ZM67" s="17"/>
      <c r="ZN67" s="17"/>
      <c r="ZO67" s="17"/>
      <c r="ZP67" s="17"/>
      <c r="ZQ67" s="17"/>
      <c r="ZR67" s="17"/>
      <c r="ZS67" s="17"/>
      <c r="ZT67" s="17"/>
      <c r="ZU67" s="17"/>
      <c r="ZV67" s="17"/>
      <c r="ZW67" s="17"/>
      <c r="ZX67" s="17"/>
      <c r="ZY67" s="14" t="s">
        <v>3273</v>
      </c>
      <c r="AAA67" s="17"/>
      <c r="AAB67" s="17"/>
      <c r="AAC67" s="17"/>
      <c r="AAD67" s="17"/>
      <c r="AAE67" s="17"/>
      <c r="AAF67" s="17"/>
      <c r="AAG67" s="17"/>
      <c r="AAH67" s="17"/>
      <c r="AAI67" s="17"/>
      <c r="AAJ67" s="17"/>
      <c r="AAK67" s="17"/>
      <c r="AAL67" s="17"/>
      <c r="AAM67" s="17"/>
      <c r="AAN67" s="17"/>
      <c r="AAO67" s="17"/>
      <c r="AAP67" s="17"/>
      <c r="AAQ67" s="17"/>
      <c r="AAR67" s="17"/>
      <c r="AAS67" s="17"/>
      <c r="AAT67" s="17"/>
      <c r="AAU67" s="17"/>
      <c r="AAV67" s="17"/>
      <c r="AAW67" s="17"/>
      <c r="AAX67" s="17"/>
      <c r="AAY67" s="17"/>
      <c r="AAZ67" s="17"/>
      <c r="ABA67" s="17"/>
      <c r="ABB67" s="17"/>
      <c r="ABC67" s="17"/>
      <c r="ABD67" s="17"/>
      <c r="ABE67" s="17"/>
      <c r="ABF67" s="17"/>
      <c r="ABG67" s="17"/>
      <c r="ABH67" s="17"/>
      <c r="ABI67" s="17"/>
      <c r="ABJ67" s="17"/>
      <c r="ABK67" s="17"/>
      <c r="ABL67" s="17"/>
      <c r="ABM67" s="17"/>
      <c r="ABN67" s="17"/>
      <c r="ABO67" s="17"/>
      <c r="ABP67" s="17"/>
      <c r="ABQ67" s="17"/>
      <c r="ABR67" s="17"/>
      <c r="ABS67" s="17"/>
      <c r="ABT67" s="17"/>
      <c r="ABU67" s="17"/>
      <c r="ABV67" s="17"/>
      <c r="ABW67" s="17"/>
      <c r="ABX67" s="17"/>
      <c r="ABY67" s="17"/>
      <c r="ABZ67" s="17"/>
      <c r="ACA67" s="17"/>
      <c r="ACB67" s="17"/>
      <c r="ACC67" s="17"/>
      <c r="ACD67" s="17"/>
      <c r="ACE67" s="17"/>
      <c r="ACF67" s="17"/>
      <c r="ACG67" s="17"/>
      <c r="ACH67" s="17"/>
      <c r="ACI67" s="17"/>
      <c r="ACJ67" s="17"/>
      <c r="ACK67" s="17"/>
      <c r="ACL67" s="17"/>
      <c r="ACM67" s="17"/>
      <c r="ACN67" s="17"/>
      <c r="ACO67" s="17"/>
      <c r="ACP67" s="17"/>
      <c r="ACQ67" s="17"/>
      <c r="ACR67" s="17"/>
      <c r="ACS67" s="17"/>
      <c r="ACT67" s="17"/>
      <c r="ACU67" s="17"/>
      <c r="ACV67" s="17"/>
      <c r="ACW67" s="17"/>
      <c r="ACX67" s="17"/>
      <c r="ACY67" s="17"/>
      <c r="ACZ67" s="17"/>
      <c r="ADA67" s="17"/>
      <c r="ADB67" s="17"/>
      <c r="ADC67" s="17"/>
      <c r="ADD67" s="17"/>
      <c r="ADE67" s="17"/>
      <c r="ADF67" s="17"/>
      <c r="ADG67" s="17"/>
      <c r="ADH67" s="17"/>
      <c r="ADI67" s="14" t="s">
        <v>3282</v>
      </c>
      <c r="ADK67" s="14" t="s">
        <v>2944</v>
      </c>
      <c r="ADL67" s="17"/>
      <c r="ADM67" s="17"/>
      <c r="ADN67" s="17"/>
      <c r="ADO67" s="17"/>
      <c r="ADP67" s="17"/>
      <c r="ADQ67" s="17"/>
      <c r="ADR67" s="17"/>
      <c r="ADS67" s="16">
        <v>1.0</v>
      </c>
      <c r="ADT67" s="14" t="s">
        <v>3286</v>
      </c>
      <c r="ADU67" s="16">
        <v>0.0</v>
      </c>
      <c r="ADV67" s="16">
        <v>1.0</v>
      </c>
      <c r="ADW67" s="16">
        <v>1.0</v>
      </c>
      <c r="ADX67" s="14" t="s">
        <v>2944</v>
      </c>
      <c r="ADY67" s="16">
        <v>7.8</v>
      </c>
      <c r="ADZ67" s="14" t="s">
        <v>3287</v>
      </c>
      <c r="AEA67" s="14" t="s">
        <v>3275</v>
      </c>
      <c r="AEB67" s="14" t="s">
        <v>3288</v>
      </c>
      <c r="AEC67" s="16">
        <v>1.0</v>
      </c>
      <c r="AED67" s="14" t="s">
        <v>2574</v>
      </c>
      <c r="AEE67" s="17"/>
      <c r="AEF67" s="16">
        <v>1.0</v>
      </c>
      <c r="AEG67" s="16">
        <v>1.0</v>
      </c>
      <c r="AEH67" s="14" t="s">
        <v>3276</v>
      </c>
      <c r="AEJ67" s="17"/>
      <c r="AEK67" s="17"/>
      <c r="AEL67" s="17"/>
      <c r="AEM67" s="17"/>
      <c r="AEN67" s="17"/>
      <c r="AEO67" s="17"/>
      <c r="AEP67" s="17"/>
      <c r="AEQ67" s="17"/>
      <c r="AER67" s="17"/>
      <c r="AES67" s="17"/>
      <c r="AET67" s="17"/>
      <c r="AEU67" s="17"/>
      <c r="AEV67" s="17"/>
      <c r="AEW67" s="17"/>
      <c r="AEX67" s="17"/>
      <c r="AEY67" s="17"/>
      <c r="AEZ67" s="17"/>
      <c r="AFA67" s="17"/>
      <c r="AFB67" s="17"/>
      <c r="AFC67" s="17"/>
      <c r="AFD67" s="17"/>
      <c r="AFE67" s="17"/>
      <c r="AFF67" s="17"/>
      <c r="AFG67" s="17"/>
      <c r="AFH67" s="17"/>
      <c r="AFI67" s="17"/>
      <c r="AFJ67" s="17"/>
      <c r="AFK67" s="17"/>
      <c r="AFL67" s="17"/>
      <c r="AFM67" s="17"/>
      <c r="AFN67" s="17"/>
      <c r="AFO67" s="17"/>
      <c r="AFP67" s="17"/>
      <c r="AFQ67" s="17"/>
      <c r="AFR67" s="17"/>
      <c r="AFS67" s="17"/>
      <c r="AFT67" s="17"/>
      <c r="AFU67" s="17"/>
      <c r="AFV67" s="17"/>
      <c r="AFW67" s="17"/>
      <c r="AFX67" s="17"/>
      <c r="AFY67" s="17"/>
      <c r="AFZ67" s="17"/>
      <c r="AGA67" s="17"/>
      <c r="AGB67" s="17"/>
      <c r="AGC67" s="17"/>
      <c r="AGD67" s="17"/>
      <c r="AGE67" s="17"/>
      <c r="AGF67" s="17"/>
      <c r="AGG67" s="17"/>
      <c r="AGH67" s="17"/>
      <c r="AGI67" s="17"/>
      <c r="AGJ67" s="17"/>
      <c r="AGK67" s="17"/>
      <c r="AGL67" s="17"/>
      <c r="AGM67" s="17"/>
      <c r="AGN67" s="17"/>
      <c r="AGO67" s="17"/>
      <c r="AGP67" s="17"/>
      <c r="AGQ67" s="17"/>
      <c r="AGR67" s="17"/>
      <c r="AGS67" s="17"/>
      <c r="AGT67" s="17"/>
      <c r="AGU67" s="17"/>
      <c r="AGV67" s="17"/>
      <c r="AGW67" s="17"/>
      <c r="AGX67" s="17"/>
      <c r="AGY67" s="17"/>
      <c r="AGZ67" s="17"/>
      <c r="AHA67" s="17"/>
      <c r="AHB67" s="17"/>
      <c r="AHC67" s="17"/>
      <c r="AHD67" s="17"/>
      <c r="AHE67" s="17"/>
      <c r="AHF67" s="17"/>
      <c r="AHG67" s="17"/>
      <c r="AHH67" s="17"/>
      <c r="AHI67" s="17"/>
      <c r="AHJ67" s="17"/>
      <c r="AHK67" s="17"/>
      <c r="AHL67" s="17"/>
      <c r="AHM67" s="17"/>
      <c r="AHN67" s="17"/>
      <c r="AHO67" s="17"/>
      <c r="AHP67" s="17"/>
      <c r="AHQ67" s="17"/>
      <c r="AHR67" s="17"/>
      <c r="AHS67" s="17"/>
      <c r="AHT67" s="17"/>
      <c r="AHU67" s="17"/>
      <c r="AHV67" s="17"/>
      <c r="AHW67" s="17"/>
      <c r="AHX67" s="17"/>
      <c r="AHY67" s="17"/>
      <c r="AHZ67" s="17"/>
      <c r="AIA67" s="17"/>
      <c r="AIB67" s="17"/>
      <c r="AIC67" s="17"/>
      <c r="AID67" s="17"/>
      <c r="AIE67" s="17"/>
      <c r="AIF67" s="17"/>
      <c r="AIG67" s="17"/>
      <c r="AIH67" s="17"/>
      <c r="AII67" s="17"/>
      <c r="AIJ67" s="17"/>
      <c r="AIK67" s="17"/>
      <c r="AIL67" s="17"/>
      <c r="AIM67" s="17"/>
      <c r="AIN67" s="17"/>
      <c r="AIO67" s="17"/>
      <c r="AIP67" s="17"/>
      <c r="AIQ67" s="17"/>
      <c r="AIR67" s="17"/>
      <c r="AIS67" s="17"/>
      <c r="AIT67" s="17"/>
      <c r="AIU67" s="17"/>
      <c r="AIV67" s="17"/>
      <c r="AIW67" s="17"/>
      <c r="AIX67" s="17"/>
      <c r="AIY67" s="17"/>
      <c r="AIZ67" s="17"/>
      <c r="AJA67" s="17"/>
      <c r="AJB67" s="17"/>
      <c r="AJC67" s="17"/>
      <c r="AJD67" s="17"/>
      <c r="AJE67" s="17"/>
      <c r="AJF67" s="17"/>
      <c r="AJG67" s="17"/>
      <c r="AJH67" s="17"/>
      <c r="AJI67" s="17"/>
      <c r="AJJ67" s="17"/>
      <c r="AJK67" s="17"/>
      <c r="AJL67" s="17"/>
      <c r="AJM67" s="17"/>
      <c r="AJN67" s="17"/>
      <c r="AJO67" s="17"/>
      <c r="AJP67" s="17"/>
      <c r="AJQ67" s="17"/>
      <c r="AJR67" s="17"/>
      <c r="AJS67" s="17"/>
      <c r="AJT67" s="17"/>
      <c r="AJU67" s="17"/>
      <c r="AJV67" s="17"/>
      <c r="AJW67" s="17"/>
      <c r="AJX67" s="17"/>
      <c r="AJY67" s="17"/>
      <c r="AJZ67" s="17"/>
      <c r="AKA67" s="17"/>
      <c r="AKB67" s="17"/>
      <c r="AKC67" s="17"/>
      <c r="AKD67" s="17"/>
      <c r="AKE67" s="17"/>
      <c r="AKF67" s="17"/>
      <c r="AKG67" s="17"/>
      <c r="AKH67" s="17"/>
      <c r="AKI67" s="17"/>
      <c r="AKJ67" s="17"/>
      <c r="AKK67" s="17"/>
      <c r="AKL67" s="17"/>
      <c r="AKM67" s="17"/>
      <c r="AKN67" s="17"/>
      <c r="AKO67" s="17"/>
      <c r="AKP67" s="17"/>
      <c r="AKQ67" s="17"/>
      <c r="AKR67" s="17"/>
      <c r="AKS67" s="17"/>
      <c r="AKT67" s="17"/>
      <c r="AKU67" s="17"/>
      <c r="AKV67" s="17"/>
      <c r="AKW67" s="17"/>
      <c r="AKX67" s="17"/>
      <c r="AKY67" s="17"/>
      <c r="AKZ67" s="17"/>
      <c r="ALA67" s="17"/>
      <c r="ALB67" s="17"/>
      <c r="ALC67" s="17"/>
      <c r="ALD67" s="17"/>
      <c r="ALE67" s="17"/>
      <c r="ALF67" s="17"/>
      <c r="ALG67" s="17"/>
      <c r="ALH67" s="17"/>
      <c r="ALI67" s="17"/>
      <c r="ALJ67" s="17"/>
      <c r="ALK67" s="17"/>
      <c r="ALL67" s="17"/>
      <c r="ALM67" s="17"/>
      <c r="ALN67" s="17"/>
      <c r="ALO67" s="17"/>
      <c r="ALP67" s="17"/>
      <c r="ALQ67" s="17"/>
      <c r="ALR67" s="17"/>
      <c r="ALS67" s="17"/>
      <c r="ALT67" s="17"/>
      <c r="ALU67" s="17"/>
      <c r="ALV67" s="17"/>
      <c r="ALW67" s="17"/>
      <c r="ALX67" s="17"/>
      <c r="ALY67" s="17"/>
      <c r="ALZ67" s="17"/>
      <c r="AMA67" s="17"/>
      <c r="AMB67" s="17"/>
      <c r="AMC67" s="17"/>
      <c r="AMD67" s="17"/>
      <c r="AME67" s="17"/>
      <c r="AMF67" s="17"/>
      <c r="AMG67" s="17"/>
      <c r="AMH67" s="17"/>
      <c r="AMI67" s="17"/>
      <c r="AMJ67" s="17"/>
      <c r="AMK67" s="17"/>
      <c r="AML67" s="17"/>
      <c r="AMM67" s="17"/>
      <c r="AMN67" s="17"/>
      <c r="AMO67" s="17"/>
      <c r="AMP67" s="17"/>
      <c r="AMQ67" s="17"/>
      <c r="AMR67" s="17"/>
      <c r="AMS67" s="17"/>
      <c r="AMT67" s="17"/>
      <c r="AMU67" s="17"/>
      <c r="AMV67" s="17"/>
      <c r="AMW67" s="17"/>
      <c r="AMX67" s="17"/>
      <c r="AMY67" s="17"/>
      <c r="AMZ67" s="17"/>
      <c r="ANA67" s="17"/>
      <c r="ANB67" s="17"/>
      <c r="ANC67" s="17"/>
      <c r="AND67" s="17"/>
      <c r="ANE67" s="17"/>
      <c r="ANF67" s="17"/>
      <c r="ANG67" s="17"/>
      <c r="ANH67" s="17"/>
      <c r="ANI67" s="17"/>
      <c r="ANJ67" s="17"/>
      <c r="ANK67" s="17"/>
      <c r="ANL67" s="17"/>
      <c r="ANM67" s="17"/>
      <c r="ANN67" s="17"/>
      <c r="ANO67" s="17"/>
      <c r="ANP67" s="17"/>
      <c r="ANQ67" s="17"/>
      <c r="ANR67" s="17"/>
      <c r="ANS67" s="17"/>
      <c r="ANT67" s="17"/>
      <c r="ANU67" s="17"/>
      <c r="ANV67" s="17"/>
      <c r="ANW67" s="17"/>
      <c r="ANX67" s="17"/>
      <c r="ANY67" s="17"/>
      <c r="ANZ67" s="17"/>
      <c r="AOA67" s="17"/>
      <c r="AOB67" s="17"/>
      <c r="AOC67" s="17"/>
      <c r="AOD67" s="17"/>
      <c r="AOE67" s="17"/>
      <c r="AOF67" s="17"/>
      <c r="AOG67" s="17"/>
      <c r="AOH67" s="17"/>
      <c r="AOI67" s="17"/>
      <c r="AOJ67" s="17"/>
      <c r="AOK67" s="17"/>
      <c r="AOL67" s="17"/>
      <c r="AOM67" s="17"/>
      <c r="AON67" s="17"/>
      <c r="AOO67" s="17"/>
      <c r="AOP67" s="17"/>
      <c r="AOQ67" s="17"/>
      <c r="AOR67" s="17"/>
      <c r="AOS67" s="17"/>
      <c r="AOT67" s="17"/>
      <c r="AOU67" s="17"/>
      <c r="AOV67" s="17"/>
      <c r="AOW67" s="17"/>
      <c r="AOX67" s="17"/>
      <c r="AOY67" s="17"/>
      <c r="AOZ67" s="17"/>
      <c r="APA67" s="17"/>
      <c r="APB67" s="17"/>
      <c r="APC67" s="17"/>
      <c r="APD67" s="17"/>
      <c r="APE67" s="17"/>
      <c r="APF67" s="17"/>
      <c r="APG67" s="17"/>
      <c r="APH67" s="17"/>
      <c r="API67" s="17"/>
      <c r="APJ67" s="17"/>
      <c r="APK67" s="17"/>
      <c r="APL67" s="17"/>
      <c r="APM67" s="17"/>
      <c r="APN67" s="17"/>
      <c r="APO67" s="17"/>
      <c r="APP67" s="17"/>
      <c r="APQ67" s="17"/>
      <c r="APR67" s="17"/>
      <c r="APS67" s="17"/>
      <c r="APT67" s="17"/>
      <c r="APU67" s="17"/>
      <c r="APV67" s="17"/>
      <c r="APW67" s="17"/>
      <c r="APX67" s="17"/>
      <c r="APY67" s="17"/>
      <c r="APZ67" s="17"/>
      <c r="AQA67" s="17"/>
      <c r="AQB67" s="17"/>
      <c r="AQC67" s="17"/>
      <c r="AQD67" s="17"/>
      <c r="AQE67" s="17"/>
      <c r="AQF67" s="17"/>
      <c r="AQG67" s="17"/>
      <c r="AQH67" s="17"/>
      <c r="AQI67" s="17"/>
      <c r="AQJ67" s="17"/>
      <c r="AQK67" s="17"/>
      <c r="AQL67" s="17"/>
      <c r="AQM67" s="17"/>
      <c r="AQN67" s="17"/>
      <c r="AQO67" s="17"/>
      <c r="AQP67" s="17"/>
      <c r="AQQ67" s="17"/>
      <c r="AQR67" s="17"/>
      <c r="AQS67" s="17"/>
      <c r="AQT67" s="17"/>
      <c r="AQU67" s="17"/>
      <c r="AQV67" s="17"/>
      <c r="AQW67" s="17"/>
      <c r="AQX67" s="17"/>
      <c r="AQY67" s="17"/>
      <c r="AQZ67" s="17"/>
      <c r="ARA67" s="17"/>
      <c r="ARB67" s="17"/>
      <c r="ARC67" s="17"/>
      <c r="ARD67" s="17"/>
      <c r="ARE67" s="17"/>
      <c r="ARF67" s="17"/>
      <c r="ARG67" s="17"/>
      <c r="ARH67" s="17"/>
      <c r="ARI67" s="17"/>
      <c r="ARJ67" s="17"/>
      <c r="ARK67" s="17"/>
      <c r="ARL67" s="17"/>
      <c r="ARM67" s="17"/>
      <c r="ARN67" s="17"/>
      <c r="ARO67" s="17"/>
      <c r="ARP67" s="17"/>
      <c r="ARQ67" s="17"/>
      <c r="ARR67" s="17"/>
      <c r="ARS67" s="17"/>
      <c r="ART67" s="17"/>
      <c r="ARU67" s="17"/>
      <c r="ARV67" s="17"/>
      <c r="ARW67" s="17"/>
      <c r="ARX67" s="17"/>
      <c r="ARY67" s="17"/>
      <c r="ARZ67" s="17"/>
      <c r="ASA67" s="17"/>
      <c r="ASB67" s="17"/>
      <c r="ASC67" s="17"/>
      <c r="ASD67" s="17"/>
      <c r="ASE67" s="17"/>
      <c r="ASF67" s="17"/>
      <c r="ASG67" s="17"/>
      <c r="ASH67" s="17"/>
      <c r="ASI67" s="17"/>
      <c r="ASJ67" s="17"/>
      <c r="ASK67" s="17"/>
      <c r="ASL67" s="17"/>
      <c r="ASM67" s="17"/>
      <c r="ASN67" s="17"/>
      <c r="ASO67" s="17"/>
      <c r="ASP67" s="17"/>
      <c r="ASQ67" s="17"/>
      <c r="ASR67" s="17"/>
      <c r="ASS67" s="17"/>
      <c r="AST67" s="17"/>
      <c r="ASU67" s="17"/>
      <c r="ASV67" s="17"/>
      <c r="ASW67" s="17"/>
      <c r="ASX67" s="17"/>
      <c r="ASY67" s="17"/>
      <c r="ASZ67" s="17"/>
      <c r="ATA67" s="17"/>
      <c r="ATB67" s="17"/>
      <c r="ATC67" s="17"/>
      <c r="ATD67" s="17"/>
      <c r="ATE67" s="17"/>
      <c r="ATF67" s="17"/>
      <c r="ATG67" s="17"/>
      <c r="ATH67" s="17"/>
      <c r="ATI67" s="17"/>
      <c r="ATJ67" s="17"/>
      <c r="ATK67" s="17"/>
      <c r="ATL67" s="17"/>
      <c r="ATM67" s="17"/>
      <c r="ATN67" s="17"/>
      <c r="ATO67" s="17"/>
      <c r="ATP67" s="17"/>
      <c r="ATQ67" s="17"/>
      <c r="ATR67" s="17"/>
      <c r="ATS67" s="17"/>
      <c r="ATT67" s="17"/>
      <c r="ATU67" s="17"/>
      <c r="ATV67" s="17"/>
      <c r="ATW67" s="17"/>
      <c r="ATX67" s="17"/>
      <c r="ATY67" s="17"/>
      <c r="ATZ67" s="17"/>
      <c r="AUA67" s="17"/>
      <c r="AUB67" s="17"/>
      <c r="AUC67" s="17"/>
      <c r="AUD67" s="17"/>
      <c r="AUE67" s="17"/>
      <c r="AUF67" s="17"/>
      <c r="AUG67" s="17"/>
      <c r="AUH67" s="17"/>
      <c r="AUI67" s="17"/>
      <c r="AUJ67" s="17"/>
      <c r="AUK67" s="17"/>
      <c r="AUL67" s="17"/>
      <c r="AUM67" s="17"/>
      <c r="AUN67" s="17"/>
      <c r="AUO67" s="17"/>
      <c r="AUP67" s="17"/>
      <c r="AUQ67" s="17"/>
      <c r="AUR67" s="17"/>
      <c r="AUS67" s="17"/>
      <c r="AUT67" s="17"/>
      <c r="AUU67" s="17"/>
      <c r="AUV67" s="17"/>
      <c r="AUW67" s="17"/>
      <c r="AUX67" s="17"/>
      <c r="AUY67" s="17"/>
      <c r="AUZ67" s="17"/>
      <c r="AVA67" s="17"/>
      <c r="AVB67" s="17"/>
      <c r="AVC67" s="17"/>
      <c r="AVD67" s="17"/>
      <c r="AVE67" s="17"/>
      <c r="AVF67" s="17"/>
      <c r="AVG67" s="17"/>
      <c r="AVH67" s="17"/>
      <c r="AVI67" s="17"/>
      <c r="AVJ67" s="17"/>
      <c r="AVK67" s="17"/>
      <c r="AVL67" s="17"/>
      <c r="AVM67" s="17"/>
      <c r="AVN67" s="17"/>
      <c r="AVO67" s="17"/>
      <c r="AVP67" s="17"/>
      <c r="AVQ67" s="17"/>
      <c r="AVR67" s="17"/>
      <c r="AVS67" s="17"/>
      <c r="AVT67" s="17"/>
      <c r="AVU67" s="17"/>
      <c r="AVV67" s="17"/>
      <c r="AVW67" s="17"/>
      <c r="AVX67" s="17"/>
      <c r="AVY67" s="17"/>
      <c r="AVZ67" s="17"/>
      <c r="AWA67" s="17"/>
      <c r="AWB67" s="17"/>
      <c r="AWC67" s="17"/>
      <c r="AWD67" s="17"/>
      <c r="AWE67" s="17"/>
      <c r="AWF67" s="17"/>
      <c r="AWG67" s="17"/>
      <c r="AWH67" s="17"/>
      <c r="AWI67" s="17"/>
      <c r="AWJ67" s="17"/>
      <c r="AWK67" s="17"/>
      <c r="AWL67" s="17"/>
      <c r="AWM67" s="17"/>
      <c r="AWN67" s="17"/>
      <c r="AWO67" s="17"/>
      <c r="AWP67" s="17"/>
      <c r="AWQ67" s="17"/>
      <c r="AWR67" s="17"/>
      <c r="AWS67" s="17"/>
      <c r="AWT67" s="17"/>
      <c r="AWU67" s="17"/>
      <c r="AWV67" s="17"/>
      <c r="AWW67" s="17"/>
      <c r="AWX67" s="17"/>
      <c r="AWY67" s="17"/>
      <c r="AWZ67" s="17"/>
      <c r="AXA67" s="17"/>
      <c r="AXB67" s="17"/>
      <c r="AXC67" s="17"/>
      <c r="AXD67" s="17"/>
      <c r="AXE67" s="17"/>
      <c r="AXF67" s="17"/>
      <c r="AXG67" s="17"/>
      <c r="AXH67" s="17"/>
      <c r="AXI67" s="17"/>
      <c r="AXJ67" s="17"/>
      <c r="AXK67" s="17"/>
      <c r="AXL67" s="17"/>
      <c r="AXM67" s="17"/>
      <c r="AXN67" s="17"/>
      <c r="AXO67" s="17"/>
      <c r="AXP67" s="17"/>
      <c r="AXQ67" s="17"/>
      <c r="AXR67" s="17"/>
      <c r="AXS67" s="17"/>
      <c r="AXT67" s="17"/>
      <c r="AXU67" s="17"/>
      <c r="AXV67" s="17"/>
      <c r="AXW67" s="17"/>
      <c r="AXX67" s="17"/>
      <c r="AXY67" s="17"/>
      <c r="AXZ67" s="17"/>
      <c r="AYA67" s="17"/>
      <c r="AYB67" s="17"/>
      <c r="AYC67" s="17"/>
      <c r="AYD67" s="17"/>
      <c r="AYE67" s="17"/>
      <c r="AYF67" s="17"/>
      <c r="AYG67" s="17"/>
      <c r="AYH67" s="17"/>
      <c r="AYI67" s="17"/>
      <c r="AYJ67" s="17"/>
      <c r="AYK67" s="17"/>
      <c r="AYL67" s="17"/>
      <c r="AYM67" s="17"/>
      <c r="AYN67" s="17"/>
      <c r="AYO67" s="17"/>
      <c r="AYP67" s="17"/>
      <c r="AYQ67" s="17"/>
      <c r="AYR67" s="17"/>
      <c r="AYS67" s="17"/>
      <c r="AYT67" s="17"/>
      <c r="AYU67" s="17"/>
      <c r="AYV67" s="17"/>
      <c r="AYW67" s="17"/>
      <c r="AYX67" s="17"/>
      <c r="AYY67" s="17"/>
      <c r="AYZ67" s="17"/>
      <c r="AZA67" s="17"/>
      <c r="AZB67" s="17"/>
      <c r="AZC67" s="17"/>
      <c r="AZD67" s="17"/>
      <c r="AZE67" s="17"/>
      <c r="AZF67" s="17"/>
      <c r="AZG67" s="17"/>
      <c r="AZH67" s="17"/>
      <c r="AZI67" s="17"/>
      <c r="AZJ67" s="17"/>
      <c r="AZK67" s="17"/>
      <c r="AZL67" s="17"/>
      <c r="AZM67" s="17"/>
      <c r="AZN67" s="17"/>
      <c r="AZO67" s="17"/>
      <c r="AZP67" s="17"/>
      <c r="AZQ67" s="17"/>
      <c r="AZR67" s="17"/>
      <c r="AZS67" s="17"/>
      <c r="AZT67" s="17"/>
      <c r="AZU67" s="17"/>
      <c r="AZV67" s="17"/>
      <c r="AZW67" s="17"/>
      <c r="AZX67" s="17"/>
      <c r="AZY67" s="17"/>
      <c r="AZZ67" s="17"/>
      <c r="BAA67" s="17"/>
      <c r="BAB67" s="17"/>
      <c r="BAC67" s="17"/>
      <c r="BAD67" s="17"/>
      <c r="BAE67" s="17"/>
      <c r="BAF67" s="17"/>
      <c r="BAG67" s="17"/>
      <c r="BAH67" s="17"/>
      <c r="BAI67" s="17"/>
      <c r="BAJ67" s="17"/>
      <c r="BAK67" s="17"/>
      <c r="BAL67" s="17"/>
      <c r="BAM67" s="17"/>
      <c r="BAN67" s="17"/>
      <c r="BAO67" s="17"/>
      <c r="BAP67" s="17"/>
      <c r="BAQ67" s="17"/>
      <c r="BAR67" s="17"/>
      <c r="BAS67" s="17"/>
      <c r="BAT67" s="17"/>
      <c r="BAU67" s="17"/>
      <c r="BAV67" s="17"/>
      <c r="BAW67" s="17"/>
      <c r="BAX67" s="17"/>
      <c r="BAY67" s="17"/>
      <c r="BAZ67" s="17"/>
      <c r="BBA67" s="17"/>
      <c r="BBB67" s="17"/>
      <c r="BBC67" s="17"/>
      <c r="BBD67" s="17"/>
      <c r="BBE67" s="17"/>
      <c r="BBF67" s="17"/>
      <c r="BBG67" s="17"/>
      <c r="BBH67" s="17"/>
      <c r="BBI67" s="17"/>
      <c r="BBJ67" s="17"/>
      <c r="BBK67" s="17"/>
      <c r="BBL67" s="17"/>
      <c r="BBM67" s="17"/>
      <c r="BBN67" s="17"/>
      <c r="BBO67" s="17"/>
      <c r="BBP67" s="17"/>
      <c r="BBQ67" s="17"/>
      <c r="BBR67" s="17"/>
      <c r="BBS67" s="17"/>
      <c r="BBT67" s="17"/>
      <c r="BBU67" s="17"/>
      <c r="BBV67" s="17"/>
      <c r="BBW67" s="17"/>
      <c r="BBX67" s="17"/>
      <c r="BBY67" s="17"/>
      <c r="BBZ67" s="17"/>
      <c r="BCA67" s="17"/>
      <c r="BCB67" s="17"/>
      <c r="BCC67" s="17"/>
      <c r="BCD67" s="17"/>
      <c r="BCE67" s="17"/>
      <c r="BCF67" s="17"/>
      <c r="BCG67" s="17"/>
      <c r="BCH67" s="17"/>
      <c r="BCI67" s="17"/>
      <c r="BCJ67" s="17"/>
      <c r="BCK67" s="17"/>
      <c r="BCL67" s="17"/>
      <c r="BCM67" s="17"/>
      <c r="BCN67" s="17"/>
      <c r="BCO67" s="17"/>
      <c r="BCP67" s="17"/>
      <c r="BCQ67" s="17"/>
      <c r="BCR67" s="17"/>
      <c r="BCS67" s="17"/>
      <c r="BCT67" s="17"/>
      <c r="BCU67" s="17"/>
      <c r="BCV67" s="17"/>
      <c r="BCW67" s="17"/>
      <c r="BCX67" s="17"/>
      <c r="BCY67" s="17"/>
      <c r="BCZ67" s="17"/>
      <c r="BDA67" s="17"/>
      <c r="BDB67" s="17"/>
      <c r="BDC67" s="17"/>
      <c r="BDD67" s="17"/>
      <c r="BDE67" s="17"/>
      <c r="BDF67" s="17"/>
      <c r="BDG67" s="17"/>
      <c r="BDH67" s="17"/>
      <c r="BDI67" s="17"/>
      <c r="BDJ67" s="17"/>
      <c r="BDK67" s="17"/>
      <c r="BDL67" s="17"/>
      <c r="BDM67" s="17"/>
      <c r="BDN67" s="17"/>
      <c r="BDO67" s="17"/>
      <c r="BDP67" s="17"/>
      <c r="BDQ67" s="17"/>
      <c r="BDR67" s="17"/>
      <c r="BDS67" s="17"/>
      <c r="BDT67" s="17"/>
      <c r="BDU67" s="17"/>
      <c r="BDV67" s="17"/>
      <c r="BDW67" s="17"/>
      <c r="BDX67" s="17"/>
      <c r="BDY67" s="17"/>
      <c r="BDZ67" s="17"/>
      <c r="BEA67" s="17"/>
      <c r="BEB67" s="17"/>
      <c r="BEC67" s="17"/>
      <c r="BED67" s="17"/>
      <c r="BEE67" s="17"/>
      <c r="BEF67" s="17"/>
      <c r="BEG67" s="17"/>
      <c r="BEH67" s="17"/>
      <c r="BEI67" s="17"/>
      <c r="BEJ67" s="17"/>
      <c r="BEK67" s="17"/>
      <c r="BEL67" s="17"/>
      <c r="BEM67" s="17"/>
      <c r="BEN67" s="17"/>
      <c r="BEO67" s="17"/>
      <c r="BEP67" s="17"/>
      <c r="BEQ67" s="17"/>
      <c r="BER67" s="17"/>
      <c r="BES67" s="17"/>
      <c r="BET67" s="17"/>
      <c r="BEU67" s="17"/>
      <c r="BEV67" s="17"/>
      <c r="BEW67" s="17"/>
      <c r="BEX67" s="17"/>
      <c r="BEY67" s="17"/>
      <c r="BEZ67" s="17"/>
      <c r="BFA67" s="17"/>
      <c r="BFB67" s="17"/>
      <c r="BFC67" s="17"/>
      <c r="BFD67" s="17"/>
      <c r="BFE67" s="17"/>
      <c r="BFF67" s="17"/>
      <c r="BFG67" s="17"/>
      <c r="BFH67" s="17"/>
      <c r="BFI67" s="17"/>
      <c r="BFJ67" s="17"/>
      <c r="BFK67" s="17"/>
      <c r="BFL67" s="17"/>
      <c r="BFM67" s="17"/>
      <c r="BFN67" s="17"/>
      <c r="BFO67" s="17"/>
      <c r="BFP67" s="17"/>
      <c r="BFQ67" s="17"/>
      <c r="BFR67" s="17"/>
      <c r="BFS67" s="17"/>
      <c r="BFT67" s="17"/>
      <c r="BFU67" s="17"/>
      <c r="BFV67" s="17"/>
      <c r="BFW67" s="17"/>
      <c r="BFX67" s="17"/>
      <c r="BFY67" s="17"/>
      <c r="BFZ67" s="17"/>
      <c r="BGA67" s="17"/>
      <c r="BGB67" s="17"/>
      <c r="BGC67" s="17"/>
      <c r="BGD67" s="17"/>
      <c r="BGE67" s="17"/>
      <c r="BGF67" s="17"/>
      <c r="BGG67" s="17"/>
      <c r="BGH67" s="17"/>
      <c r="BGI67" s="17"/>
      <c r="BGJ67" s="17"/>
      <c r="BGK67" s="17"/>
      <c r="BGL67" s="17"/>
      <c r="BGM67" s="17"/>
      <c r="BGN67" s="17"/>
      <c r="BGO67" s="17"/>
      <c r="BGP67" s="17"/>
      <c r="BGQ67" s="17"/>
      <c r="BGR67" s="17"/>
      <c r="BGS67" s="17"/>
      <c r="BGT67" s="17"/>
      <c r="BGU67" s="17"/>
      <c r="BGV67" s="17"/>
      <c r="BGW67" s="17"/>
      <c r="BGX67" s="17"/>
      <c r="BGY67" s="17"/>
      <c r="BGZ67" s="17"/>
      <c r="BHA67" s="17"/>
      <c r="BHB67" s="17"/>
      <c r="BHC67" s="17"/>
      <c r="BHD67" s="17"/>
      <c r="BHE67" s="17"/>
      <c r="BHF67" s="17"/>
      <c r="BHG67" s="17"/>
      <c r="BHH67" s="17"/>
      <c r="BHI67" s="17"/>
      <c r="BHJ67" s="17"/>
      <c r="BHK67" s="17"/>
      <c r="BHL67" s="17"/>
      <c r="BHM67" s="17"/>
      <c r="BHN67" s="17"/>
      <c r="BHO67" s="17"/>
      <c r="BHP67" s="17"/>
      <c r="BHQ67" s="17"/>
      <c r="BHR67" s="17"/>
      <c r="BHS67" s="17"/>
      <c r="BHT67" s="17"/>
      <c r="BHU67" s="17"/>
      <c r="BHV67" s="17"/>
      <c r="BHW67" s="17"/>
      <c r="BHX67" s="17"/>
      <c r="BHY67" s="17"/>
      <c r="BHZ67" s="17"/>
      <c r="BIA67" s="17"/>
      <c r="BIB67" s="17"/>
      <c r="BIC67" s="17"/>
      <c r="BID67" s="17"/>
      <c r="BIE67" s="17"/>
      <c r="BIF67" s="17"/>
      <c r="BIG67" s="17"/>
      <c r="BIH67" s="17"/>
      <c r="BII67" s="17"/>
      <c r="BIJ67" s="17"/>
      <c r="BIK67" s="17"/>
      <c r="BIL67" s="17"/>
      <c r="BIM67" s="17"/>
      <c r="BIN67" s="17"/>
      <c r="BIO67" s="17"/>
      <c r="BIP67" s="17"/>
      <c r="BIQ67" s="17"/>
      <c r="BIR67" s="17"/>
      <c r="BIS67" s="17"/>
      <c r="BIT67" s="17"/>
      <c r="BIU67" s="17"/>
      <c r="BIV67" s="17"/>
      <c r="BIW67" s="17"/>
      <c r="BIX67" s="17"/>
      <c r="BIY67" s="17"/>
      <c r="BIZ67" s="17"/>
      <c r="BJA67" s="17"/>
      <c r="BJB67" s="17"/>
      <c r="BJC67" s="17"/>
      <c r="BJD67" s="17"/>
      <c r="BJE67" s="17"/>
      <c r="BJF67" s="17"/>
      <c r="BJG67" s="17"/>
      <c r="BJH67" s="17"/>
      <c r="BJI67" s="17"/>
      <c r="BJJ67" s="17"/>
      <c r="BJK67" s="17"/>
      <c r="BJL67" s="17"/>
      <c r="BJM67" s="17"/>
      <c r="BJN67" s="17"/>
      <c r="BJO67" s="17"/>
      <c r="BJP67" s="17"/>
      <c r="BJQ67" s="17"/>
      <c r="BJR67" s="17"/>
      <c r="BJS67" s="17"/>
      <c r="BJT67" s="17"/>
      <c r="BJU67" s="17"/>
      <c r="BJV67" s="17"/>
      <c r="BJW67" s="17"/>
      <c r="BJX67" s="17"/>
      <c r="BJY67" s="17"/>
      <c r="BJZ67" s="17"/>
      <c r="BKA67" s="17"/>
      <c r="BKB67" s="17"/>
      <c r="BKC67" s="17"/>
      <c r="BKD67" s="17"/>
      <c r="BKE67" s="17"/>
      <c r="BKF67" s="17"/>
      <c r="BKG67" s="17"/>
      <c r="BKH67" s="17"/>
      <c r="BKI67" s="17"/>
      <c r="BKJ67" s="17"/>
      <c r="BKK67" s="17"/>
      <c r="BKL67" s="17"/>
      <c r="BKM67" s="17"/>
      <c r="BKN67" s="17"/>
      <c r="BKO67" s="17"/>
      <c r="BKP67" s="17"/>
      <c r="BKQ67" s="17"/>
      <c r="BKR67" s="17"/>
      <c r="BKS67" s="17"/>
      <c r="BKT67" s="17"/>
      <c r="BKU67" s="17"/>
      <c r="BKV67" s="17"/>
      <c r="BKW67" s="17"/>
      <c r="BKX67" s="17"/>
      <c r="BKY67" s="17"/>
      <c r="BKZ67" s="17"/>
      <c r="BLA67" s="17"/>
      <c r="BLB67" s="17"/>
      <c r="BLC67" s="17"/>
      <c r="BLD67" s="17"/>
      <c r="BLE67" s="17"/>
      <c r="BLF67" s="17"/>
      <c r="BLG67" s="17"/>
      <c r="BLH67" s="17"/>
      <c r="BLI67" s="17"/>
      <c r="BLJ67" s="17"/>
      <c r="BLK67" s="17"/>
      <c r="BLL67" s="17"/>
      <c r="BLM67" s="17"/>
      <c r="BLN67" s="17"/>
      <c r="BLO67" s="17"/>
      <c r="BLP67" s="17"/>
      <c r="BLQ67" s="17"/>
      <c r="BLR67" s="17"/>
      <c r="BLS67" s="17"/>
      <c r="BLT67" s="17"/>
      <c r="BLU67" s="17"/>
      <c r="BLV67" s="17"/>
      <c r="BLW67" s="17"/>
      <c r="BLX67" s="17"/>
      <c r="BLY67" s="17"/>
      <c r="BLZ67" s="17"/>
      <c r="BMA67" s="17"/>
      <c r="BMB67" s="17"/>
      <c r="BMC67" s="17"/>
      <c r="BMD67" s="17"/>
      <c r="BME67" s="17"/>
      <c r="BMF67" s="17"/>
      <c r="BMG67" s="17"/>
      <c r="BMH67" s="17"/>
      <c r="BMI67" s="17"/>
      <c r="BMJ67" s="17"/>
      <c r="BMK67" s="17"/>
      <c r="BML67" s="17"/>
      <c r="BMM67" s="17"/>
      <c r="BMN67" s="17"/>
      <c r="BMO67" s="17"/>
      <c r="BMP67" s="17"/>
      <c r="BMQ67" s="17"/>
      <c r="BMR67" s="17"/>
      <c r="BMS67" s="17"/>
      <c r="BMT67" s="17"/>
      <c r="BMU67" s="17"/>
      <c r="BMV67" s="17"/>
      <c r="BMW67" s="17"/>
      <c r="BMX67" s="17"/>
      <c r="BMY67" s="17"/>
      <c r="BMZ67" s="17"/>
      <c r="BNA67" s="17"/>
      <c r="BNB67" s="17"/>
      <c r="BNC67" s="17"/>
      <c r="BND67" s="17"/>
      <c r="BNE67" s="17"/>
      <c r="BNF67" s="17"/>
      <c r="BNG67" s="17"/>
      <c r="BNH67" s="17"/>
      <c r="BNI67" s="17"/>
      <c r="BNJ67" s="17"/>
      <c r="BNK67" s="17"/>
      <c r="BNL67" s="17"/>
      <c r="BNM67" s="17"/>
      <c r="BNN67" s="17"/>
      <c r="BNO67" s="17"/>
      <c r="BNP67" s="17"/>
      <c r="BNQ67" s="17"/>
      <c r="BNR67" s="17"/>
      <c r="BNS67" s="17"/>
      <c r="BNT67" s="17"/>
      <c r="BNU67" s="17"/>
      <c r="BNV67" s="17"/>
      <c r="BNW67" s="17"/>
      <c r="BNX67" s="17"/>
      <c r="BNY67" s="17"/>
      <c r="BNZ67" s="17"/>
      <c r="BOA67" s="17"/>
      <c r="BOB67" s="17"/>
      <c r="BOC67" s="17"/>
      <c r="BOD67" s="17"/>
      <c r="BOE67" s="17"/>
      <c r="BOF67" s="17"/>
      <c r="BOG67" s="17"/>
      <c r="BOH67" s="17"/>
      <c r="BOI67" s="17"/>
      <c r="BOJ67" s="17"/>
      <c r="BOK67" s="17"/>
      <c r="BOL67" s="17"/>
      <c r="BOM67" s="17"/>
      <c r="BON67" s="17"/>
      <c r="BOO67" s="17"/>
      <c r="BOP67" s="17"/>
      <c r="BOQ67" s="17"/>
      <c r="BOR67" s="17"/>
      <c r="BOS67" s="17"/>
      <c r="BOT67" s="17"/>
      <c r="BOU67" s="17"/>
      <c r="BOV67" s="17"/>
      <c r="BOW67" s="17"/>
      <c r="BOX67" s="17"/>
      <c r="BOY67" s="17"/>
      <c r="BOZ67" s="17"/>
      <c r="BPA67" s="17"/>
      <c r="BPB67" s="17"/>
      <c r="BPC67" s="17"/>
      <c r="BPD67" s="17"/>
      <c r="BPE67" s="17"/>
      <c r="BPF67" s="17"/>
      <c r="BPG67" s="17"/>
      <c r="BPH67" s="17"/>
      <c r="BPI67" s="17"/>
      <c r="BPJ67" s="17"/>
      <c r="BPK67" s="17"/>
      <c r="BPL67" s="17"/>
      <c r="BPM67" s="17"/>
      <c r="BPN67" s="17"/>
      <c r="BPO67" s="17"/>
      <c r="BPP67" s="17"/>
      <c r="BPQ67" s="17"/>
      <c r="BPR67" s="17"/>
      <c r="BPS67" s="17"/>
      <c r="BPT67" s="17"/>
      <c r="BPU67" s="17"/>
      <c r="BPV67" s="17"/>
      <c r="BPW67" s="17"/>
      <c r="BPX67" s="17"/>
      <c r="BPY67" s="17"/>
      <c r="BPZ67" s="17"/>
      <c r="BQA67" s="17"/>
      <c r="BQB67" s="17"/>
      <c r="BQC67" s="17"/>
      <c r="BQD67" s="17"/>
      <c r="BQE67" s="17"/>
      <c r="BQF67" s="17"/>
      <c r="BQG67" s="17"/>
      <c r="BQH67" s="17"/>
      <c r="BQI67" s="17"/>
      <c r="BQJ67" s="17"/>
      <c r="BQK67" s="17"/>
      <c r="BQL67" s="17"/>
      <c r="BQM67" s="17"/>
      <c r="BQN67" s="17"/>
      <c r="BQO67" s="17"/>
      <c r="BQP67" s="17"/>
      <c r="BQQ67" s="17"/>
      <c r="BQR67" s="17"/>
      <c r="BQS67" s="17"/>
      <c r="BQT67" s="17"/>
      <c r="BQU67" s="17"/>
      <c r="BQV67" s="17"/>
      <c r="BQW67" s="17"/>
      <c r="BQX67" s="17"/>
      <c r="BQY67" s="17"/>
      <c r="BQZ67" s="17"/>
      <c r="BRA67" s="17"/>
      <c r="BRB67" s="17"/>
      <c r="BRC67" s="17"/>
      <c r="BRD67" s="17"/>
      <c r="BRE67" s="17"/>
      <c r="BRF67" s="17"/>
      <c r="BRG67" s="17"/>
      <c r="BRH67" s="17"/>
      <c r="BRI67" s="17"/>
      <c r="BRJ67" s="17"/>
      <c r="BRK67" s="17"/>
      <c r="BRL67" s="17"/>
      <c r="BRM67" s="17"/>
      <c r="BRN67" s="17"/>
      <c r="BRO67" s="17"/>
      <c r="BRP67" s="17"/>
      <c r="BRQ67" s="17"/>
      <c r="BRR67" s="17"/>
      <c r="BRS67" s="17"/>
      <c r="BRT67" s="17"/>
      <c r="BRU67" s="17"/>
      <c r="BRV67" s="17"/>
      <c r="BRW67" s="17"/>
      <c r="BRX67" s="17"/>
      <c r="BRY67" s="17"/>
      <c r="BRZ67" s="17"/>
      <c r="BSA67" s="17"/>
      <c r="BSB67" s="17"/>
      <c r="BSC67" s="17"/>
      <c r="BSD67" s="17"/>
      <c r="BSE67" s="17"/>
      <c r="BSF67" s="17"/>
      <c r="BSG67" s="17"/>
      <c r="BSH67" s="17"/>
      <c r="BSI67" s="17"/>
      <c r="BSJ67" s="17"/>
      <c r="BSK67" s="17"/>
      <c r="BSL67" s="17"/>
      <c r="BSM67" s="17"/>
      <c r="BSN67" s="17"/>
      <c r="BSO67" s="17"/>
      <c r="BSP67" s="17"/>
      <c r="BSQ67" s="17"/>
      <c r="BSR67" s="17"/>
      <c r="BSS67" s="17"/>
      <c r="BST67" s="17"/>
      <c r="BSU67" s="17"/>
      <c r="BSV67" s="17"/>
      <c r="BSW67" s="17"/>
      <c r="BSX67" s="17"/>
      <c r="BSY67" s="17"/>
      <c r="BSZ67" s="17"/>
      <c r="BTA67" s="17"/>
      <c r="BTB67" s="17"/>
      <c r="BTC67" s="17"/>
      <c r="BTD67" s="17"/>
      <c r="BTE67" s="17"/>
      <c r="BTF67" s="17"/>
      <c r="BTG67" s="17"/>
      <c r="BTH67" s="17"/>
      <c r="BTI67" s="17"/>
      <c r="BTJ67" s="17"/>
      <c r="BTK67" s="17"/>
      <c r="BTL67" s="17"/>
      <c r="BTM67" s="17"/>
      <c r="BTN67" s="17"/>
      <c r="BTO67" s="17"/>
      <c r="BTP67" s="17"/>
      <c r="BTQ67" s="17"/>
      <c r="BTR67" s="17"/>
      <c r="BTS67" s="17"/>
      <c r="BTT67" s="17"/>
      <c r="BTU67" s="17"/>
      <c r="BTV67" s="17"/>
      <c r="BTW67" s="17"/>
      <c r="BTX67" s="17"/>
      <c r="BTY67" s="17"/>
      <c r="BTZ67" s="17"/>
      <c r="BUA67" s="17"/>
      <c r="BUB67" s="17"/>
      <c r="BUC67" s="17"/>
      <c r="BUD67" s="17"/>
      <c r="BUE67" s="17"/>
      <c r="BUF67" s="17"/>
      <c r="BUG67" s="17"/>
      <c r="BUH67" s="17"/>
      <c r="BUI67" s="17"/>
      <c r="BUJ67" s="17"/>
      <c r="BUK67" s="17"/>
      <c r="BUL67" s="17"/>
      <c r="BUM67" s="17"/>
      <c r="BUN67" s="17"/>
      <c r="BUO67" s="17"/>
      <c r="BUP67" s="17"/>
      <c r="BUQ67" s="17"/>
      <c r="BUR67" s="17"/>
      <c r="BUS67" s="17"/>
      <c r="BUT67" s="17"/>
      <c r="BUU67" s="17"/>
      <c r="BUV67" s="17"/>
      <c r="BUW67" s="17"/>
      <c r="BUX67" s="17"/>
      <c r="BUY67" s="17"/>
      <c r="BUZ67" s="17"/>
      <c r="BVA67" s="17"/>
      <c r="BVB67" s="17"/>
      <c r="BVC67" s="17"/>
      <c r="BVD67" s="17"/>
      <c r="BVE67" s="17"/>
      <c r="BVF67" s="17"/>
      <c r="BVG67" s="17"/>
      <c r="BVH67" s="17"/>
      <c r="BVI67" s="17"/>
      <c r="BVJ67" s="17"/>
      <c r="BVK67" s="17"/>
      <c r="BVL67" s="17"/>
      <c r="BVM67" s="17"/>
      <c r="BVN67" s="17"/>
      <c r="BVO67" s="17"/>
      <c r="BVP67" s="17"/>
      <c r="BVQ67" s="17"/>
      <c r="BVR67" s="17"/>
      <c r="BVS67" s="17"/>
      <c r="BVT67" s="17"/>
      <c r="BVU67" s="17"/>
      <c r="BVV67" s="17"/>
      <c r="BVW67" s="17"/>
      <c r="BVX67" s="17"/>
      <c r="BVY67" s="17"/>
      <c r="BVZ67" s="17"/>
      <c r="BWA67" s="17"/>
      <c r="BWB67" s="17"/>
      <c r="BWC67" s="17"/>
      <c r="BWD67" s="17"/>
      <c r="BWE67" s="17"/>
      <c r="BWF67" s="17"/>
      <c r="BWG67" s="17"/>
      <c r="BWH67" s="17"/>
      <c r="BWI67" s="17"/>
      <c r="BWJ67" s="17"/>
      <c r="BWK67" s="17"/>
      <c r="BWL67" s="17"/>
      <c r="BWM67" s="17"/>
      <c r="BWN67" s="17"/>
      <c r="BWO67" s="17"/>
      <c r="BWP67" s="17"/>
      <c r="BWQ67" s="17"/>
      <c r="BWR67" s="17"/>
      <c r="BWS67" s="17"/>
      <c r="BWT67" s="17"/>
      <c r="BWU67" s="17"/>
      <c r="BWV67" s="17"/>
      <c r="BWW67" s="17"/>
      <c r="BWX67" s="17"/>
      <c r="BWY67" s="17"/>
      <c r="BWZ67" s="17"/>
      <c r="BXA67" s="17"/>
      <c r="BXB67" s="17"/>
      <c r="BXC67" s="17"/>
      <c r="BXD67" s="17"/>
      <c r="BXE67" s="17"/>
      <c r="BXF67" s="17"/>
      <c r="BXG67" s="17"/>
      <c r="BXH67" s="17"/>
      <c r="BXI67" s="17"/>
      <c r="BXJ67" s="17"/>
      <c r="BXK67" s="17"/>
      <c r="BXL67" s="17"/>
      <c r="BXM67" s="17"/>
      <c r="BXN67" s="17"/>
      <c r="BXO67" s="17"/>
      <c r="BXP67" s="17"/>
      <c r="BXQ67" s="17"/>
      <c r="BXR67" s="17"/>
      <c r="BXS67" s="17"/>
      <c r="BXT67" s="17"/>
      <c r="BXU67" s="17"/>
      <c r="BXV67" s="17"/>
      <c r="BXW67" s="17"/>
      <c r="BXX67" s="17"/>
      <c r="BXY67" s="17"/>
      <c r="BXZ67" s="17"/>
      <c r="BYA67" s="17"/>
      <c r="BYB67" s="17"/>
      <c r="BYC67" s="17"/>
      <c r="BYD67" s="17"/>
      <c r="BYE67" s="17"/>
      <c r="BYF67" s="17"/>
      <c r="BYG67" s="17"/>
      <c r="BYH67" s="17"/>
      <c r="BYI67" s="17"/>
      <c r="BYJ67" s="17"/>
      <c r="BYK67" s="17"/>
      <c r="BYL67" s="17"/>
      <c r="BYM67" s="17"/>
      <c r="BYN67" s="17"/>
      <c r="BYO67" s="17"/>
      <c r="BYP67" s="17"/>
      <c r="BYQ67" s="17"/>
      <c r="BYR67" s="17"/>
      <c r="BYS67" s="17"/>
      <c r="BYT67" s="17"/>
      <c r="BYU67" s="17"/>
      <c r="BYV67" s="17"/>
      <c r="BYW67" s="17"/>
      <c r="BYX67" s="17"/>
      <c r="BYY67" s="17"/>
      <c r="BYZ67" s="17"/>
      <c r="BZA67" s="17"/>
      <c r="BZB67" s="17"/>
      <c r="BZC67" s="17"/>
      <c r="BZD67" s="17"/>
      <c r="BZE67" s="17"/>
      <c r="BZF67" s="17"/>
      <c r="BZG67" s="17"/>
      <c r="BZH67" s="17"/>
      <c r="BZI67" s="17"/>
      <c r="BZJ67" s="17"/>
      <c r="BZK67" s="17"/>
      <c r="BZL67" s="17"/>
      <c r="BZM67" s="17"/>
      <c r="BZN67" s="17"/>
      <c r="BZO67" s="17"/>
      <c r="BZP67" s="17"/>
      <c r="BZQ67" s="17"/>
      <c r="BZR67" s="17"/>
      <c r="BZS67" s="17"/>
      <c r="BZT67" s="17"/>
      <c r="BZU67" s="17"/>
      <c r="BZV67" s="17"/>
      <c r="BZW67" s="17"/>
      <c r="BZX67" s="17"/>
      <c r="BZY67" s="17"/>
      <c r="BZZ67" s="17"/>
      <c r="CAA67" s="17"/>
      <c r="CAB67" s="17"/>
      <c r="CAC67" s="17"/>
      <c r="CAD67" s="17"/>
      <c r="CAE67" s="17"/>
      <c r="CAF67" s="17"/>
      <c r="CAG67" s="17"/>
      <c r="CAH67" s="17"/>
      <c r="CAI67" s="17"/>
      <c r="CAJ67" s="17"/>
      <c r="CAK67" s="17"/>
      <c r="CAL67" s="17"/>
      <c r="CAM67" s="17"/>
      <c r="CAN67" s="17"/>
      <c r="CAO67" s="17"/>
      <c r="CAP67" s="17"/>
      <c r="CAQ67" s="17"/>
      <c r="CAR67" s="17"/>
      <c r="CAS67" s="17"/>
      <c r="CAT67" s="17"/>
      <c r="CAU67" s="17"/>
      <c r="CAV67" s="17"/>
      <c r="CAW67" s="17"/>
      <c r="CAX67" s="17"/>
      <c r="CAY67" s="17"/>
      <c r="CAZ67" s="17"/>
      <c r="CBA67" s="17"/>
      <c r="CBB67" s="17"/>
      <c r="CBC67" s="17"/>
      <c r="CBD67" s="17"/>
      <c r="CBE67" s="17"/>
      <c r="CBF67" s="17"/>
      <c r="CBG67" s="17"/>
      <c r="CBH67" s="17"/>
      <c r="CBI67" s="17"/>
      <c r="CBJ67" s="17"/>
      <c r="CBK67" s="17"/>
      <c r="CBL67" s="17"/>
      <c r="CBM67" s="17"/>
      <c r="CBN67" s="17"/>
      <c r="CBO67" s="17"/>
      <c r="CBP67" s="17"/>
      <c r="CBQ67" s="17"/>
      <c r="CBR67" s="17"/>
      <c r="CBS67" s="17"/>
      <c r="CBT67" s="17"/>
      <c r="CBU67" s="17"/>
      <c r="CBV67" s="17"/>
      <c r="CBW67" s="17"/>
      <c r="CBX67" s="17"/>
      <c r="CBY67" s="17"/>
      <c r="CBZ67" s="17"/>
      <c r="CCA67" s="17"/>
      <c r="CCB67" s="17"/>
      <c r="CCC67" s="17"/>
      <c r="CCD67" s="17"/>
      <c r="CCE67" s="17"/>
      <c r="CCF67" s="17"/>
      <c r="CCG67" s="17"/>
      <c r="CCH67" s="17"/>
      <c r="CCI67" s="17"/>
      <c r="CCJ67" s="17"/>
      <c r="CCK67" s="17"/>
      <c r="CCL67" s="17"/>
      <c r="CCM67" s="17"/>
      <c r="CCN67" s="17"/>
      <c r="CCO67" s="17"/>
      <c r="CCP67" s="17"/>
      <c r="CCQ67" s="17"/>
      <c r="CCR67" s="17"/>
      <c r="CCS67" s="17"/>
      <c r="CCT67" s="17"/>
      <c r="CCU67" s="17"/>
      <c r="CCV67" s="17"/>
      <c r="CCW67" s="17"/>
      <c r="CCX67" s="17"/>
      <c r="CCY67" s="17"/>
      <c r="CCZ67" s="17"/>
      <c r="CDA67" s="17"/>
      <c r="CDB67" s="17"/>
      <c r="CDC67" s="17"/>
      <c r="CDD67" s="17"/>
      <c r="CDE67" s="17"/>
      <c r="CDF67" s="17"/>
      <c r="CDG67" s="17"/>
      <c r="CDH67" s="17"/>
      <c r="CDI67" s="17"/>
      <c r="CDJ67" s="17"/>
      <c r="CDK67" s="17"/>
      <c r="CDL67" s="17"/>
      <c r="CDM67" s="17"/>
      <c r="CDN67" s="17"/>
      <c r="CDO67" s="17"/>
      <c r="CDP67" s="17"/>
      <c r="CDQ67" s="17"/>
      <c r="CDR67" s="17"/>
      <c r="CDS67" s="17"/>
      <c r="CDT67" s="17"/>
      <c r="CDU67" s="17"/>
    </row>
    <row r="68">
      <c r="A68" s="14" t="s">
        <v>3289</v>
      </c>
      <c r="B68" s="14" t="s">
        <v>3290</v>
      </c>
      <c r="C68" s="14" t="s">
        <v>3103</v>
      </c>
      <c r="D68" s="14" t="s">
        <v>3291</v>
      </c>
      <c r="E68" s="14" t="s">
        <v>3292</v>
      </c>
      <c r="F68" s="14" t="s">
        <v>2835</v>
      </c>
      <c r="I68" s="14" t="s">
        <v>3293</v>
      </c>
      <c r="J68" s="14" t="s">
        <v>2618</v>
      </c>
      <c r="K68" s="14" t="s">
        <v>2619</v>
      </c>
      <c r="L68" s="17"/>
      <c r="M68" s="17"/>
      <c r="N68" s="14" t="s">
        <v>21</v>
      </c>
      <c r="O68" s="14" t="s">
        <v>21</v>
      </c>
      <c r="P68" s="14" t="s">
        <v>3294</v>
      </c>
      <c r="Q68" s="16">
        <v>11.0</v>
      </c>
      <c r="R68" s="16">
        <v>3877504.0</v>
      </c>
      <c r="S68" s="16">
        <v>3877504.0</v>
      </c>
      <c r="T68" s="14" t="s">
        <v>2631</v>
      </c>
      <c r="U68" s="14" t="s">
        <v>2621</v>
      </c>
      <c r="V68" s="14" t="s">
        <v>3295</v>
      </c>
      <c r="W68" s="14" t="s">
        <v>3296</v>
      </c>
      <c r="X68" s="16">
        <v>0.59</v>
      </c>
      <c r="Y68" s="17"/>
      <c r="Z68" s="16">
        <v>10.0</v>
      </c>
      <c r="AA68" s="16">
        <v>7.0</v>
      </c>
      <c r="AB68" s="17"/>
      <c r="AC68" s="16">
        <v>14.0</v>
      </c>
      <c r="AD68" s="16">
        <v>17.0</v>
      </c>
      <c r="AE68" s="22">
        <v>45303.0</v>
      </c>
      <c r="AF68" s="17"/>
      <c r="AG68" s="17"/>
      <c r="AH68" s="17"/>
      <c r="AI68" s="17"/>
      <c r="AJ68" s="17"/>
      <c r="AK68" s="17"/>
      <c r="AL68" s="16">
        <v>57.0</v>
      </c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4" t="s">
        <v>3297</v>
      </c>
      <c r="BB68" s="17"/>
      <c r="BC68" s="17"/>
      <c r="BD68" s="17"/>
      <c r="BE68" s="17"/>
      <c r="BF68" s="17"/>
      <c r="BG68" s="16">
        <v>1.0</v>
      </c>
      <c r="BH68" s="17"/>
      <c r="BI68" s="14" t="s">
        <v>2594</v>
      </c>
      <c r="BJ68" s="14" t="s">
        <v>2566</v>
      </c>
      <c r="BK68" s="17"/>
      <c r="BL68" s="17"/>
      <c r="BM68" s="16">
        <v>0.53333333</v>
      </c>
      <c r="BN68" s="17"/>
      <c r="BO68" s="17"/>
      <c r="BP68" s="17"/>
      <c r="BQ68" s="17"/>
      <c r="BR68" s="17"/>
      <c r="BS68" s="17"/>
      <c r="BT68" s="16">
        <v>77.49</v>
      </c>
      <c r="BU68" s="14" t="s">
        <v>2567</v>
      </c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  <c r="KL68" s="17"/>
      <c r="KM68" s="17"/>
      <c r="KN68" s="17"/>
      <c r="KO68" s="17"/>
      <c r="KP68" s="17"/>
      <c r="KQ68" s="17"/>
      <c r="KR68" s="17"/>
      <c r="KS68" s="17"/>
      <c r="KT68" s="17"/>
      <c r="KU68" s="17"/>
      <c r="KV68" s="17"/>
      <c r="KW68" s="17"/>
      <c r="KX68" s="17"/>
      <c r="KY68" s="17"/>
      <c r="KZ68" s="17"/>
      <c r="LA68" s="17"/>
      <c r="LB68" s="17"/>
      <c r="LC68" s="17"/>
      <c r="LD68" s="17"/>
      <c r="LE68" s="17"/>
      <c r="LF68" s="17"/>
      <c r="LG68" s="17"/>
      <c r="LH68" s="17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7"/>
      <c r="LT68" s="17"/>
      <c r="LU68" s="17"/>
      <c r="LV68" s="17"/>
      <c r="LW68" s="17"/>
      <c r="LX68" s="17"/>
      <c r="LY68" s="17"/>
      <c r="LZ68" s="17"/>
      <c r="MA68" s="17"/>
      <c r="MB68" s="17"/>
      <c r="MC68" s="17"/>
      <c r="MD68" s="17"/>
      <c r="ME68" s="17"/>
      <c r="MF68" s="17"/>
      <c r="MG68" s="17"/>
      <c r="MH68" s="17"/>
      <c r="MI68" s="17"/>
      <c r="MJ68" s="17"/>
      <c r="MK68" s="17"/>
      <c r="ML68" s="17"/>
      <c r="MM68" s="17"/>
      <c r="MN68" s="17"/>
      <c r="MO68" s="17"/>
      <c r="MP68" s="17"/>
      <c r="MQ68" s="17"/>
      <c r="MR68" s="17"/>
      <c r="MS68" s="17"/>
      <c r="MT68" s="17"/>
      <c r="MU68" s="17"/>
      <c r="MV68" s="17"/>
      <c r="MW68" s="17"/>
      <c r="MX68" s="17"/>
      <c r="MY68" s="17"/>
      <c r="MZ68" s="17"/>
      <c r="NA68" s="17"/>
      <c r="NB68" s="17"/>
      <c r="NC68" s="17"/>
      <c r="ND68" s="17"/>
      <c r="NE68" s="17"/>
      <c r="NF68" s="17"/>
      <c r="NG68" s="17"/>
      <c r="NH68" s="17"/>
      <c r="NI68" s="17"/>
      <c r="NJ68" s="17"/>
      <c r="NK68" s="17"/>
      <c r="NL68" s="17"/>
      <c r="NM68" s="17"/>
      <c r="NN68" s="17"/>
      <c r="NO68" s="17"/>
      <c r="NP68" s="17"/>
      <c r="NQ68" s="17"/>
      <c r="NR68" s="17"/>
      <c r="NS68" s="17"/>
      <c r="NT68" s="17"/>
      <c r="NU68" s="17"/>
      <c r="NV68" s="17"/>
      <c r="NW68" s="17"/>
      <c r="NX68" s="17"/>
      <c r="NY68" s="17"/>
      <c r="NZ68" s="17"/>
      <c r="OA68" s="17"/>
      <c r="OB68" s="17"/>
      <c r="OC68" s="17"/>
      <c r="OD68" s="17"/>
      <c r="OE68" s="17"/>
      <c r="OF68" s="17"/>
      <c r="OG68" s="17"/>
      <c r="OH68" s="17"/>
      <c r="OI68" s="17"/>
      <c r="OJ68" s="17"/>
      <c r="OK68" s="17"/>
      <c r="OL68" s="17"/>
      <c r="OM68" s="17"/>
      <c r="ON68" s="17"/>
      <c r="OO68" s="17"/>
      <c r="OP68" s="17"/>
      <c r="OQ68" s="17"/>
      <c r="OR68" s="17"/>
      <c r="OS68" s="17"/>
      <c r="OT68" s="17"/>
      <c r="OU68" s="17"/>
      <c r="OV68" s="17"/>
      <c r="OW68" s="17"/>
      <c r="OX68" s="17"/>
      <c r="OY68" s="17"/>
      <c r="OZ68" s="17"/>
      <c r="PA68" s="17"/>
      <c r="PB68" s="17"/>
      <c r="PC68" s="17"/>
      <c r="PD68" s="17"/>
      <c r="PE68" s="17"/>
      <c r="PF68" s="17"/>
      <c r="PG68" s="17"/>
      <c r="PH68" s="17"/>
      <c r="PI68" s="17"/>
      <c r="PJ68" s="17"/>
      <c r="PK68" s="17"/>
      <c r="PL68" s="17"/>
      <c r="PM68" s="17"/>
      <c r="PN68" s="17"/>
      <c r="PO68" s="17"/>
      <c r="PP68" s="17"/>
      <c r="PQ68" s="17"/>
      <c r="PR68" s="17"/>
      <c r="PS68" s="17"/>
      <c r="PT68" s="17"/>
      <c r="PU68" s="17"/>
      <c r="PV68" s="17"/>
      <c r="PW68" s="17"/>
      <c r="PX68" s="17"/>
      <c r="PY68" s="17"/>
      <c r="PZ68" s="17"/>
      <c r="QA68" s="17"/>
      <c r="QB68" s="17"/>
      <c r="QC68" s="17"/>
      <c r="QD68" s="17"/>
      <c r="QE68" s="17"/>
      <c r="QF68" s="17"/>
      <c r="QG68" s="17"/>
      <c r="QH68" s="17"/>
      <c r="QI68" s="17"/>
      <c r="QJ68" s="17"/>
      <c r="QK68" s="17"/>
      <c r="QL68" s="17"/>
      <c r="QM68" s="17"/>
      <c r="QN68" s="17"/>
      <c r="QO68" s="17"/>
      <c r="QP68" s="17"/>
      <c r="QQ68" s="17"/>
      <c r="QR68" s="17"/>
      <c r="QS68" s="17"/>
      <c r="QT68" s="17"/>
      <c r="QU68" s="17"/>
      <c r="QV68" s="17"/>
      <c r="QW68" s="17"/>
      <c r="QX68" s="17"/>
      <c r="QY68" s="17"/>
      <c r="QZ68" s="17"/>
      <c r="RA68" s="17"/>
      <c r="RB68" s="17"/>
      <c r="RC68" s="17"/>
      <c r="RD68" s="17"/>
      <c r="RE68" s="17"/>
      <c r="RF68" s="17"/>
      <c r="RG68" s="17"/>
      <c r="RH68" s="17"/>
      <c r="RI68" s="17"/>
      <c r="RJ68" s="17"/>
      <c r="RK68" s="17"/>
      <c r="RL68" s="17"/>
      <c r="RM68" s="17"/>
      <c r="RN68" s="17"/>
      <c r="RO68" s="17"/>
      <c r="RP68" s="17"/>
      <c r="RQ68" s="17"/>
      <c r="RR68" s="17"/>
      <c r="RS68" s="17"/>
      <c r="RT68" s="17"/>
      <c r="RU68" s="17"/>
      <c r="RV68" s="17"/>
      <c r="RW68" s="17"/>
      <c r="RX68" s="17"/>
      <c r="RY68" s="17"/>
      <c r="RZ68" s="17"/>
      <c r="SA68" s="17"/>
      <c r="SB68" s="17"/>
      <c r="SC68" s="17"/>
      <c r="SD68" s="17"/>
      <c r="SE68" s="17"/>
      <c r="SF68" s="17"/>
      <c r="SG68" s="17"/>
      <c r="SH68" s="17"/>
      <c r="SI68" s="17"/>
      <c r="SJ68" s="17"/>
      <c r="SK68" s="17"/>
      <c r="SL68" s="17"/>
      <c r="SM68" s="17"/>
      <c r="SN68" s="17"/>
      <c r="SO68" s="17"/>
      <c r="SP68" s="17"/>
      <c r="SQ68" s="17"/>
      <c r="SR68" s="17"/>
      <c r="SS68" s="17"/>
      <c r="ST68" s="17"/>
      <c r="SU68" s="17"/>
      <c r="SV68" s="17"/>
      <c r="SW68" s="17"/>
      <c r="SX68" s="17"/>
      <c r="SY68" s="17"/>
      <c r="SZ68" s="17"/>
      <c r="TA68" s="17"/>
      <c r="TB68" s="17"/>
      <c r="TC68" s="17"/>
      <c r="TD68" s="17"/>
      <c r="TE68" s="17"/>
      <c r="TF68" s="17"/>
      <c r="TG68" s="17"/>
      <c r="TH68" s="17"/>
      <c r="TI68" s="17"/>
      <c r="TJ68" s="17"/>
      <c r="TK68" s="17"/>
      <c r="TL68" s="17"/>
      <c r="TM68" s="17"/>
      <c r="TN68" s="17"/>
      <c r="TO68" s="17"/>
      <c r="TP68" s="17"/>
      <c r="TQ68" s="17"/>
      <c r="TR68" s="17"/>
      <c r="TS68" s="17"/>
      <c r="TT68" s="17"/>
      <c r="TU68" s="17"/>
      <c r="TV68" s="17"/>
      <c r="TW68" s="17"/>
      <c r="TX68" s="17"/>
      <c r="TY68" s="17"/>
      <c r="TZ68" s="17"/>
      <c r="UA68" s="17"/>
      <c r="UB68" s="17"/>
      <c r="UC68" s="17"/>
      <c r="UD68" s="17"/>
      <c r="UE68" s="17"/>
      <c r="UF68" s="17"/>
      <c r="UG68" s="17"/>
      <c r="UH68" s="17"/>
      <c r="UI68" s="17"/>
      <c r="UJ68" s="17"/>
      <c r="UK68" s="17"/>
      <c r="UL68" s="17"/>
      <c r="UM68" s="17"/>
      <c r="UN68" s="17"/>
      <c r="UO68" s="17"/>
      <c r="UP68" s="17"/>
      <c r="UQ68" s="17"/>
      <c r="UR68" s="17"/>
      <c r="US68" s="17"/>
      <c r="UT68" s="17"/>
      <c r="UU68" s="17"/>
      <c r="UV68" s="17"/>
      <c r="UW68" s="17"/>
      <c r="UX68" s="17"/>
      <c r="UY68" s="17"/>
      <c r="UZ68" s="17"/>
      <c r="VA68" s="17"/>
      <c r="VB68" s="17"/>
      <c r="VC68" s="17"/>
      <c r="VD68" s="17"/>
      <c r="VE68" s="17"/>
      <c r="VF68" s="17"/>
      <c r="VG68" s="17"/>
      <c r="VH68" s="17"/>
      <c r="VI68" s="17"/>
      <c r="VJ68" s="17"/>
      <c r="VK68" s="17"/>
      <c r="VL68" s="17"/>
      <c r="VM68" s="17"/>
      <c r="VN68" s="17"/>
      <c r="VO68" s="17"/>
      <c r="VP68" s="17"/>
      <c r="VQ68" s="17"/>
      <c r="VR68" s="17"/>
      <c r="VS68" s="17"/>
      <c r="VT68" s="17"/>
      <c r="VU68" s="17"/>
      <c r="VV68" s="17"/>
      <c r="VW68" s="17"/>
      <c r="VX68" s="17"/>
      <c r="VY68" s="17"/>
      <c r="VZ68" s="17"/>
      <c r="WA68" s="17"/>
      <c r="WB68" s="17"/>
      <c r="WC68" s="17"/>
      <c r="WD68" s="17"/>
      <c r="WE68" s="17"/>
      <c r="WF68" s="17"/>
      <c r="WG68" s="17"/>
      <c r="WH68" s="17"/>
      <c r="WI68" s="17"/>
      <c r="WJ68" s="17"/>
      <c r="WK68" s="17"/>
      <c r="WL68" s="17"/>
      <c r="WM68" s="17"/>
      <c r="WN68" s="17"/>
      <c r="WO68" s="17"/>
      <c r="WP68" s="17"/>
      <c r="WQ68" s="17"/>
      <c r="WR68" s="17"/>
      <c r="WS68" s="17"/>
      <c r="WT68" s="17"/>
      <c r="WU68" s="17"/>
      <c r="WV68" s="17"/>
      <c r="WW68" s="17"/>
      <c r="WX68" s="17"/>
      <c r="WY68" s="17"/>
      <c r="WZ68" s="17"/>
      <c r="XA68" s="17"/>
      <c r="XB68" s="17"/>
      <c r="XC68" s="17"/>
      <c r="XD68" s="17"/>
      <c r="XE68" s="17"/>
      <c r="XF68" s="17"/>
      <c r="XG68" s="17"/>
      <c r="XH68" s="17"/>
      <c r="XI68" s="17"/>
      <c r="XJ68" s="17"/>
      <c r="XK68" s="17"/>
      <c r="XL68" s="17"/>
      <c r="XM68" s="17"/>
      <c r="XN68" s="17"/>
      <c r="XO68" s="17"/>
      <c r="XP68" s="17"/>
      <c r="XQ68" s="17"/>
      <c r="XR68" s="17"/>
      <c r="XS68" s="17"/>
      <c r="XT68" s="17"/>
      <c r="XU68" s="17"/>
      <c r="XV68" s="17"/>
      <c r="XW68" s="17"/>
      <c r="XX68" s="17"/>
      <c r="XY68" s="17"/>
      <c r="XZ68" s="17"/>
      <c r="YA68" s="17"/>
      <c r="YB68" s="17"/>
      <c r="YC68" s="17"/>
      <c r="YD68" s="17"/>
      <c r="YE68" s="17"/>
      <c r="YF68" s="17"/>
      <c r="YG68" s="17"/>
      <c r="YH68" s="17"/>
      <c r="YI68" s="17"/>
      <c r="YJ68" s="17"/>
      <c r="YK68" s="17"/>
      <c r="YL68" s="17"/>
      <c r="YM68" s="17"/>
      <c r="YN68" s="17"/>
      <c r="YO68" s="17"/>
      <c r="YP68" s="17"/>
      <c r="YQ68" s="17"/>
      <c r="YR68" s="17"/>
      <c r="YS68" s="17"/>
      <c r="YT68" s="17"/>
      <c r="YU68" s="17"/>
      <c r="YV68" s="17"/>
      <c r="YW68" s="17"/>
      <c r="YX68" s="17"/>
      <c r="YY68" s="17"/>
      <c r="YZ68" s="17"/>
      <c r="ZA68" s="17"/>
      <c r="ZB68" s="17"/>
      <c r="ZC68" s="17"/>
      <c r="ZD68" s="17"/>
      <c r="ZE68" s="17"/>
      <c r="ZF68" s="17"/>
      <c r="ZG68" s="17"/>
      <c r="ZH68" s="17"/>
      <c r="ZI68" s="17"/>
      <c r="ZJ68" s="17"/>
      <c r="ZK68" s="17"/>
      <c r="ZL68" s="17"/>
      <c r="ZM68" s="17"/>
      <c r="ZN68" s="17"/>
      <c r="ZO68" s="17"/>
      <c r="ZP68" s="17"/>
      <c r="ZQ68" s="17"/>
      <c r="ZR68" s="17"/>
      <c r="ZS68" s="17"/>
      <c r="ZT68" s="17"/>
      <c r="ZU68" s="17"/>
      <c r="ZV68" s="17"/>
      <c r="ZW68" s="17"/>
      <c r="ZX68" s="17"/>
      <c r="ZY68" s="17"/>
      <c r="ZZ68" s="17"/>
      <c r="AAA68" s="17"/>
      <c r="AAB68" s="17"/>
      <c r="AAC68" s="17"/>
      <c r="AAD68" s="17"/>
      <c r="AAE68" s="17"/>
      <c r="AAF68" s="17"/>
      <c r="AAG68" s="17"/>
      <c r="AAH68" s="17"/>
      <c r="AAI68" s="17"/>
      <c r="AAJ68" s="17"/>
      <c r="AAK68" s="17"/>
      <c r="AAL68" s="17"/>
      <c r="AAM68" s="17"/>
      <c r="AAN68" s="17"/>
      <c r="AAO68" s="17"/>
      <c r="AAP68" s="17"/>
      <c r="AAQ68" s="17"/>
      <c r="AAR68" s="17"/>
      <c r="AAS68" s="17"/>
      <c r="AAT68" s="17"/>
      <c r="AAU68" s="17"/>
      <c r="AAV68" s="17"/>
      <c r="AAW68" s="17"/>
      <c r="AAX68" s="17"/>
      <c r="AAY68" s="17"/>
      <c r="AAZ68" s="17"/>
      <c r="ABA68" s="17"/>
      <c r="ABB68" s="17"/>
      <c r="ABC68" s="17"/>
      <c r="ABD68" s="17"/>
      <c r="ABE68" s="17"/>
      <c r="ABF68" s="17"/>
      <c r="ABG68" s="17"/>
      <c r="ABH68" s="17"/>
      <c r="ABI68" s="17"/>
      <c r="ABJ68" s="17"/>
      <c r="ABK68" s="16">
        <v>70.0</v>
      </c>
      <c r="ABL68" s="14" t="s">
        <v>2563</v>
      </c>
      <c r="ABM68" s="14" t="s">
        <v>3298</v>
      </c>
      <c r="ABN68" s="16">
        <v>0.0</v>
      </c>
      <c r="ABO68" s="14" t="s">
        <v>3299</v>
      </c>
      <c r="ABP68" s="14" t="s">
        <v>2574</v>
      </c>
      <c r="ABQ68" s="14" t="s">
        <v>2563</v>
      </c>
      <c r="ABR68" s="16">
        <v>0.0</v>
      </c>
      <c r="ABS68" s="16">
        <v>77.49</v>
      </c>
      <c r="ABT68" s="14" t="s">
        <v>3300</v>
      </c>
      <c r="ABU68" s="16">
        <v>94.74</v>
      </c>
      <c r="ABV68" s="14" t="s">
        <v>3301</v>
      </c>
      <c r="ABW68" s="14" t="s">
        <v>2563</v>
      </c>
      <c r="ABX68" s="14" t="s">
        <v>2563</v>
      </c>
      <c r="ABY68" s="16">
        <v>32.2</v>
      </c>
      <c r="ABZ68" s="14" t="s">
        <v>3302</v>
      </c>
      <c r="ACA68" s="14" t="s">
        <v>2563</v>
      </c>
      <c r="ACB68" s="14" t="s">
        <v>2574</v>
      </c>
      <c r="ACC68" s="14" t="s">
        <v>2250</v>
      </c>
      <c r="ACD68" s="17"/>
      <c r="ACE68" s="16">
        <v>42.2</v>
      </c>
      <c r="ACF68" s="14" t="s">
        <v>3303</v>
      </c>
      <c r="ACG68" s="16">
        <v>2.0</v>
      </c>
      <c r="ACH68" s="16">
        <v>1.0</v>
      </c>
      <c r="ACI68" s="14" t="s">
        <v>2574</v>
      </c>
      <c r="ACJ68" s="14" t="s">
        <v>133</v>
      </c>
      <c r="ACK68" s="17"/>
      <c r="ACL68" s="17"/>
      <c r="ACM68" s="17"/>
      <c r="ACN68" s="17"/>
      <c r="ACO68" s="17"/>
      <c r="ACP68" s="17"/>
      <c r="ACQ68" s="17"/>
      <c r="ACR68" s="17"/>
      <c r="ACS68" s="17"/>
      <c r="ACT68" s="17"/>
      <c r="ACU68" s="17"/>
      <c r="ACV68" s="17"/>
      <c r="ACW68" s="17"/>
      <c r="ACX68" s="17"/>
      <c r="ACY68" s="17"/>
      <c r="ACZ68" s="17"/>
      <c r="ADA68" s="17"/>
      <c r="ADB68" s="17"/>
      <c r="ADC68" s="17"/>
      <c r="ADD68" s="17"/>
      <c r="ADE68" s="17"/>
      <c r="ADF68" s="17"/>
      <c r="ADG68" s="17"/>
      <c r="ADH68" s="17"/>
      <c r="ADI68" s="17"/>
      <c r="ADJ68" s="17"/>
      <c r="ADK68" s="17"/>
      <c r="ADL68" s="17"/>
      <c r="ADM68" s="17"/>
      <c r="ADN68" s="17"/>
      <c r="ADO68" s="17"/>
      <c r="ADP68" s="17"/>
      <c r="ADQ68" s="17"/>
      <c r="ADR68" s="17"/>
      <c r="ADS68" s="17"/>
      <c r="ADT68" s="17"/>
      <c r="ADU68" s="17"/>
      <c r="ADV68" s="17"/>
      <c r="ADW68" s="17"/>
      <c r="ADX68" s="17"/>
      <c r="ADY68" s="17"/>
      <c r="ADZ68" s="17"/>
      <c r="AEA68" s="17"/>
      <c r="AEB68" s="17"/>
      <c r="AEC68" s="17"/>
      <c r="AED68" s="17"/>
      <c r="AEE68" s="17"/>
      <c r="AEF68" s="17"/>
      <c r="AEG68" s="17"/>
      <c r="AEH68" s="17"/>
      <c r="AEI68" s="17"/>
      <c r="AEJ68" s="17"/>
      <c r="AEK68" s="17"/>
      <c r="AEL68" s="17"/>
      <c r="AEM68" s="17"/>
      <c r="AEN68" s="17"/>
      <c r="AEO68" s="17"/>
      <c r="AEP68" s="17"/>
      <c r="AEQ68" s="17"/>
      <c r="AER68" s="17"/>
      <c r="AES68" s="17"/>
      <c r="AET68" s="17"/>
      <c r="AEU68" s="17"/>
      <c r="AEV68" s="17"/>
      <c r="AEW68" s="17"/>
      <c r="AEX68" s="17"/>
      <c r="AEY68" s="17"/>
      <c r="AEZ68" s="17"/>
      <c r="AFA68" s="17"/>
      <c r="AFB68" s="17"/>
      <c r="AFC68" s="17"/>
      <c r="AFD68" s="17"/>
      <c r="AFE68" s="17"/>
      <c r="AFF68" s="17"/>
      <c r="AFG68" s="17"/>
      <c r="AFH68" s="17"/>
      <c r="AFI68" s="17"/>
      <c r="AFJ68" s="17"/>
      <c r="AFK68" s="17"/>
      <c r="AFL68" s="17"/>
      <c r="AFM68" s="17"/>
      <c r="AFN68" s="17"/>
      <c r="AFO68" s="17"/>
      <c r="AFP68" s="17"/>
      <c r="AFQ68" s="17"/>
      <c r="AFR68" s="17"/>
      <c r="AFS68" s="17"/>
      <c r="AFT68" s="17"/>
      <c r="AFU68" s="17"/>
      <c r="AFV68" s="17"/>
      <c r="AFW68" s="17"/>
      <c r="AFX68" s="17"/>
      <c r="AFY68" s="17"/>
      <c r="AFZ68" s="17"/>
      <c r="AGA68" s="17"/>
      <c r="AGB68" s="17"/>
      <c r="AGC68" s="17"/>
      <c r="AGD68" s="17"/>
      <c r="AGE68" s="17"/>
      <c r="AGF68" s="17"/>
      <c r="AGG68" s="17"/>
      <c r="AGH68" s="17"/>
      <c r="AGI68" s="17"/>
      <c r="AGJ68" s="17"/>
      <c r="AGK68" s="17"/>
      <c r="AGL68" s="17"/>
      <c r="AGM68" s="17"/>
      <c r="AGN68" s="17"/>
      <c r="AGO68" s="17"/>
      <c r="AGP68" s="17"/>
      <c r="AGQ68" s="17"/>
      <c r="AGR68" s="17"/>
      <c r="AGS68" s="17"/>
      <c r="AGT68" s="17"/>
      <c r="AGU68" s="17"/>
      <c r="AGV68" s="17"/>
      <c r="AGW68" s="17"/>
      <c r="AGX68" s="17"/>
      <c r="AGY68" s="17"/>
      <c r="AGZ68" s="17"/>
      <c r="AHA68" s="17"/>
      <c r="AHB68" s="17"/>
      <c r="AHC68" s="17"/>
      <c r="AHD68" s="17"/>
      <c r="AHE68" s="17"/>
      <c r="AHF68" s="17"/>
      <c r="AHG68" s="17"/>
      <c r="AHH68" s="17"/>
      <c r="AHI68" s="17"/>
      <c r="AHJ68" s="17"/>
      <c r="AHK68" s="17"/>
      <c r="AHL68" s="17"/>
      <c r="AHM68" s="17"/>
      <c r="AHN68" s="17"/>
      <c r="AHO68" s="17"/>
      <c r="AHP68" s="17"/>
      <c r="AHQ68" s="17"/>
      <c r="AHR68" s="17"/>
      <c r="AHS68" s="17"/>
      <c r="AHT68" s="17"/>
      <c r="AHU68" s="17"/>
      <c r="AHV68" s="17"/>
      <c r="AHW68" s="17"/>
      <c r="AHX68" s="17"/>
      <c r="AHY68" s="17"/>
      <c r="AHZ68" s="17"/>
      <c r="AIA68" s="17"/>
      <c r="AIB68" s="17"/>
      <c r="AIC68" s="17"/>
      <c r="AID68" s="17"/>
      <c r="AIE68" s="17"/>
      <c r="AIF68" s="17"/>
      <c r="AIG68" s="17"/>
      <c r="AIH68" s="17"/>
      <c r="AII68" s="17"/>
      <c r="AIJ68" s="17"/>
      <c r="AIK68" s="17"/>
      <c r="AIL68" s="17"/>
      <c r="AIM68" s="17"/>
      <c r="AIN68" s="17"/>
      <c r="AIO68" s="17"/>
      <c r="AIP68" s="17"/>
      <c r="AIQ68" s="17"/>
      <c r="AIR68" s="17"/>
      <c r="AIS68" s="17"/>
      <c r="AIT68" s="17"/>
      <c r="AIU68" s="17"/>
      <c r="AIV68" s="17"/>
      <c r="AIW68" s="17"/>
      <c r="AIX68" s="17"/>
      <c r="AIY68" s="17"/>
      <c r="AIZ68" s="17"/>
      <c r="AJA68" s="17"/>
      <c r="AJB68" s="17"/>
      <c r="AJC68" s="17"/>
      <c r="AJD68" s="17"/>
      <c r="AJE68" s="17"/>
      <c r="AJF68" s="17"/>
      <c r="AJG68" s="17"/>
      <c r="AJH68" s="17"/>
      <c r="AJI68" s="17"/>
      <c r="AJJ68" s="17"/>
      <c r="AJK68" s="17"/>
      <c r="AJL68" s="17"/>
      <c r="AJM68" s="17"/>
      <c r="AJN68" s="17"/>
      <c r="AJO68" s="17"/>
      <c r="AJP68" s="17"/>
      <c r="AJQ68" s="17"/>
      <c r="AJR68" s="17"/>
      <c r="AJS68" s="17"/>
      <c r="AJT68" s="17"/>
      <c r="AJU68" s="17"/>
      <c r="AJV68" s="17"/>
      <c r="AJW68" s="17"/>
      <c r="AJX68" s="17"/>
      <c r="AJY68" s="17"/>
      <c r="AJZ68" s="17"/>
      <c r="AKA68" s="17"/>
      <c r="AKB68" s="17"/>
      <c r="AKC68" s="17"/>
      <c r="AKD68" s="17"/>
      <c r="AKE68" s="17"/>
      <c r="AKF68" s="17"/>
      <c r="AKG68" s="17"/>
      <c r="AKH68" s="17"/>
      <c r="AKI68" s="17"/>
      <c r="AKJ68" s="17"/>
      <c r="AKK68" s="17"/>
      <c r="AKL68" s="17"/>
      <c r="AKM68" s="17"/>
      <c r="AKN68" s="17"/>
      <c r="AKO68" s="17"/>
      <c r="AKP68" s="17"/>
      <c r="AKQ68" s="17"/>
      <c r="AKR68" s="17"/>
      <c r="AKS68" s="17"/>
      <c r="AKT68" s="17"/>
      <c r="AKU68" s="17"/>
      <c r="AKV68" s="17"/>
      <c r="AKW68" s="17"/>
      <c r="AKX68" s="17"/>
      <c r="AKY68" s="17"/>
      <c r="AKZ68" s="17"/>
      <c r="ALA68" s="17"/>
      <c r="ALB68" s="17"/>
      <c r="ALC68" s="17"/>
      <c r="ALD68" s="17"/>
      <c r="ALE68" s="17"/>
      <c r="ALF68" s="17"/>
      <c r="ALG68" s="17"/>
      <c r="ALH68" s="17"/>
      <c r="ALI68" s="17"/>
      <c r="ALJ68" s="17"/>
      <c r="ALK68" s="17"/>
      <c r="ALL68" s="17"/>
      <c r="ALM68" s="17"/>
      <c r="ALN68" s="17"/>
      <c r="ALO68" s="17"/>
      <c r="ALP68" s="17"/>
      <c r="ALQ68" s="17"/>
      <c r="ALR68" s="17"/>
      <c r="ALS68" s="17"/>
      <c r="ALT68" s="17"/>
      <c r="ALU68" s="17"/>
      <c r="ALV68" s="17"/>
      <c r="ALW68" s="17"/>
      <c r="ALX68" s="17"/>
      <c r="ALY68" s="17"/>
      <c r="ALZ68" s="17"/>
      <c r="AMA68" s="17"/>
      <c r="AMB68" s="17"/>
      <c r="AMC68" s="17"/>
      <c r="AMD68" s="17"/>
      <c r="AME68" s="17"/>
      <c r="AMF68" s="17"/>
      <c r="AMG68" s="17"/>
      <c r="AMH68" s="17"/>
      <c r="AMI68" s="17"/>
      <c r="AMJ68" s="17"/>
      <c r="AMK68" s="17"/>
      <c r="AML68" s="17"/>
      <c r="AMM68" s="17"/>
      <c r="AMN68" s="17"/>
      <c r="AMO68" s="17"/>
      <c r="AMP68" s="17"/>
      <c r="AMQ68" s="17"/>
      <c r="AMR68" s="17"/>
      <c r="AMS68" s="17"/>
      <c r="AMT68" s="17"/>
      <c r="AMU68" s="17"/>
      <c r="AMV68" s="17"/>
      <c r="AMW68" s="17"/>
      <c r="AMX68" s="17"/>
      <c r="AMY68" s="17"/>
      <c r="AMZ68" s="17"/>
      <c r="ANA68" s="17"/>
      <c r="ANB68" s="17"/>
      <c r="ANC68" s="17"/>
      <c r="AND68" s="17"/>
      <c r="ANE68" s="17"/>
      <c r="ANF68" s="17"/>
      <c r="ANG68" s="17"/>
      <c r="ANH68" s="17"/>
      <c r="ANI68" s="17"/>
      <c r="ANJ68" s="17"/>
      <c r="ANK68" s="17"/>
      <c r="ANL68" s="17"/>
      <c r="ANM68" s="17"/>
      <c r="ANN68" s="17"/>
      <c r="ANO68" s="17"/>
      <c r="ANP68" s="17"/>
      <c r="ANQ68" s="17"/>
      <c r="ANR68" s="17"/>
      <c r="ANS68" s="17"/>
      <c r="ANT68" s="17"/>
      <c r="ANU68" s="17"/>
      <c r="ANV68" s="17"/>
      <c r="ANW68" s="17"/>
      <c r="ANX68" s="17"/>
      <c r="ANY68" s="17"/>
      <c r="ANZ68" s="17"/>
      <c r="AOA68" s="17"/>
      <c r="AOB68" s="17"/>
      <c r="AOC68" s="17"/>
      <c r="AOD68" s="17"/>
      <c r="AOE68" s="17"/>
      <c r="AOF68" s="17"/>
      <c r="AOG68" s="17"/>
      <c r="AOH68" s="17"/>
      <c r="AOI68" s="17"/>
      <c r="AOJ68" s="17"/>
      <c r="AOK68" s="17"/>
      <c r="AOL68" s="17"/>
      <c r="AOM68" s="17"/>
      <c r="AON68" s="17"/>
      <c r="AOO68" s="17"/>
      <c r="AOP68" s="17"/>
      <c r="AOQ68" s="17"/>
      <c r="AOR68" s="17"/>
      <c r="AOS68" s="17"/>
      <c r="AOT68" s="17"/>
      <c r="AOU68" s="17"/>
      <c r="AOV68" s="17"/>
      <c r="AOW68" s="17"/>
      <c r="AOX68" s="17"/>
      <c r="AOY68" s="17"/>
      <c r="AOZ68" s="17"/>
      <c r="APA68" s="17"/>
      <c r="APB68" s="17"/>
      <c r="APC68" s="17"/>
      <c r="APD68" s="17"/>
      <c r="APE68" s="17"/>
      <c r="APF68" s="17"/>
      <c r="APG68" s="17"/>
      <c r="APH68" s="17"/>
      <c r="API68" s="17"/>
      <c r="APJ68" s="17"/>
      <c r="APK68" s="17"/>
      <c r="APL68" s="17"/>
      <c r="APM68" s="17"/>
      <c r="APN68" s="17"/>
      <c r="APO68" s="17"/>
      <c r="APP68" s="17"/>
      <c r="APQ68" s="17"/>
      <c r="APR68" s="17"/>
      <c r="APS68" s="17"/>
      <c r="APT68" s="17"/>
      <c r="APU68" s="17"/>
      <c r="APV68" s="17"/>
      <c r="APW68" s="17"/>
      <c r="APX68" s="17"/>
      <c r="APY68" s="17"/>
      <c r="APZ68" s="17"/>
      <c r="AQA68" s="17"/>
      <c r="AQB68" s="17"/>
      <c r="AQC68" s="17"/>
      <c r="AQD68" s="17"/>
      <c r="AQE68" s="17"/>
      <c r="AQF68" s="17"/>
      <c r="AQG68" s="17"/>
      <c r="AQH68" s="17"/>
      <c r="AQI68" s="17"/>
      <c r="AQJ68" s="17"/>
      <c r="AQK68" s="17"/>
      <c r="AQL68" s="17"/>
      <c r="AQM68" s="17"/>
      <c r="AQN68" s="17"/>
      <c r="AQO68" s="17"/>
      <c r="AQP68" s="17"/>
      <c r="AQQ68" s="17"/>
      <c r="AQR68" s="17"/>
      <c r="AQS68" s="17"/>
      <c r="AQT68" s="17"/>
      <c r="AQU68" s="17"/>
      <c r="AQV68" s="17"/>
      <c r="AQW68" s="17"/>
      <c r="AQX68" s="17"/>
      <c r="AQY68" s="17"/>
      <c r="AQZ68" s="17"/>
      <c r="ARA68" s="17"/>
      <c r="ARB68" s="17"/>
      <c r="ARC68" s="17"/>
      <c r="ARD68" s="17"/>
      <c r="ARE68" s="17"/>
      <c r="ARF68" s="17"/>
      <c r="ARG68" s="17"/>
      <c r="ARH68" s="17"/>
      <c r="ARI68" s="17"/>
      <c r="ARJ68" s="17"/>
      <c r="ARK68" s="17"/>
      <c r="ARL68" s="17"/>
      <c r="ARM68" s="17"/>
      <c r="ARN68" s="17"/>
      <c r="ARO68" s="17"/>
      <c r="ARP68" s="17"/>
      <c r="ARQ68" s="17"/>
      <c r="ARR68" s="17"/>
      <c r="ARS68" s="17"/>
      <c r="ART68" s="17"/>
      <c r="ARU68" s="17"/>
      <c r="ARV68" s="17"/>
      <c r="ARW68" s="17"/>
      <c r="ARX68" s="17"/>
      <c r="ARY68" s="17"/>
      <c r="ARZ68" s="17"/>
      <c r="ASA68" s="17"/>
      <c r="ASB68" s="17"/>
      <c r="ASC68" s="17"/>
      <c r="ASD68" s="17"/>
      <c r="ASE68" s="17"/>
      <c r="ASF68" s="17"/>
      <c r="ASG68" s="17"/>
      <c r="ASH68" s="17"/>
      <c r="ASI68" s="17"/>
      <c r="ASJ68" s="17"/>
      <c r="ASK68" s="17"/>
      <c r="ASL68" s="17"/>
      <c r="ASM68" s="17"/>
      <c r="ASN68" s="17"/>
      <c r="ASO68" s="17"/>
      <c r="ASP68" s="17"/>
      <c r="ASQ68" s="17"/>
      <c r="ASR68" s="17"/>
      <c r="ASS68" s="17"/>
      <c r="AST68" s="17"/>
      <c r="ASU68" s="17"/>
      <c r="ASV68" s="17"/>
      <c r="ASW68" s="17"/>
      <c r="ASX68" s="17"/>
      <c r="ASY68" s="17"/>
      <c r="ASZ68" s="17"/>
      <c r="ATA68" s="17"/>
      <c r="ATB68" s="17"/>
      <c r="ATC68" s="17"/>
      <c r="ATD68" s="17"/>
      <c r="ATE68" s="17"/>
      <c r="ATF68" s="17"/>
      <c r="ATG68" s="17"/>
      <c r="ATH68" s="17"/>
      <c r="ATI68" s="17"/>
      <c r="ATJ68" s="17"/>
      <c r="ATK68" s="17"/>
      <c r="ATL68" s="17"/>
      <c r="ATM68" s="17"/>
      <c r="ATN68" s="17"/>
      <c r="ATO68" s="17"/>
      <c r="ATP68" s="17"/>
      <c r="ATQ68" s="17"/>
      <c r="ATR68" s="17"/>
      <c r="ATS68" s="17"/>
      <c r="ATT68" s="17"/>
      <c r="ATU68" s="17"/>
      <c r="ATV68" s="17"/>
      <c r="ATW68" s="17"/>
      <c r="ATX68" s="17"/>
      <c r="ATY68" s="17"/>
      <c r="ATZ68" s="17"/>
      <c r="AUA68" s="17"/>
      <c r="AUB68" s="17"/>
      <c r="AUC68" s="17"/>
      <c r="AUD68" s="17"/>
      <c r="AUE68" s="17"/>
      <c r="AUF68" s="17"/>
      <c r="AUG68" s="17"/>
      <c r="AUH68" s="17"/>
      <c r="AUI68" s="17"/>
      <c r="AUJ68" s="17"/>
      <c r="AUK68" s="17"/>
      <c r="AUL68" s="17"/>
      <c r="AUM68" s="17"/>
      <c r="AUN68" s="17"/>
      <c r="AUO68" s="17"/>
      <c r="AUP68" s="17"/>
      <c r="AUQ68" s="17"/>
      <c r="AUR68" s="17"/>
      <c r="AUS68" s="17"/>
      <c r="AUT68" s="17"/>
      <c r="AUU68" s="17"/>
      <c r="AUV68" s="17"/>
      <c r="AUW68" s="17"/>
      <c r="AUX68" s="17"/>
      <c r="AUY68" s="17"/>
      <c r="AUZ68" s="17"/>
      <c r="AVA68" s="17"/>
      <c r="AVB68" s="17"/>
      <c r="AVC68" s="17"/>
      <c r="AVD68" s="17"/>
      <c r="AVE68" s="17"/>
      <c r="AVF68" s="17"/>
      <c r="AVG68" s="17"/>
      <c r="AVH68" s="17"/>
      <c r="AVI68" s="17"/>
      <c r="AVJ68" s="17"/>
      <c r="AVK68" s="17"/>
      <c r="AVL68" s="17"/>
      <c r="AVM68" s="17"/>
      <c r="AVN68" s="17"/>
      <c r="AVO68" s="17"/>
      <c r="AVP68" s="17"/>
      <c r="AVQ68" s="17"/>
      <c r="AVR68" s="17"/>
      <c r="AVS68" s="17"/>
      <c r="AVT68" s="17"/>
      <c r="AVU68" s="17"/>
      <c r="AVV68" s="17"/>
      <c r="AVW68" s="17"/>
      <c r="AVX68" s="17"/>
      <c r="AVY68" s="17"/>
      <c r="AVZ68" s="17"/>
      <c r="AWA68" s="17"/>
      <c r="AWB68" s="17"/>
      <c r="AWC68" s="17"/>
      <c r="AWD68" s="17"/>
      <c r="AWE68" s="17"/>
      <c r="AWF68" s="17"/>
      <c r="AWG68" s="17"/>
      <c r="AWH68" s="17"/>
      <c r="AWI68" s="17"/>
      <c r="AWJ68" s="17"/>
      <c r="AWK68" s="17"/>
      <c r="AWL68" s="17"/>
      <c r="AWM68" s="17"/>
      <c r="AWN68" s="17"/>
      <c r="AWO68" s="17"/>
      <c r="AWP68" s="17"/>
      <c r="AWQ68" s="17"/>
      <c r="AWR68" s="17"/>
      <c r="AWS68" s="17"/>
      <c r="AWT68" s="17"/>
      <c r="AWU68" s="17"/>
      <c r="AWV68" s="17"/>
      <c r="AWW68" s="17"/>
      <c r="AWX68" s="17"/>
      <c r="AWY68" s="17"/>
      <c r="AWZ68" s="17"/>
      <c r="AXA68" s="17"/>
      <c r="AXB68" s="17"/>
      <c r="AXC68" s="17"/>
      <c r="AXD68" s="17"/>
      <c r="AXE68" s="17"/>
      <c r="AXF68" s="17"/>
      <c r="AXG68" s="17"/>
      <c r="AXH68" s="17"/>
      <c r="AXI68" s="17"/>
      <c r="AXJ68" s="17"/>
      <c r="AXK68" s="17"/>
      <c r="AXL68" s="17"/>
      <c r="AXM68" s="17"/>
      <c r="AXN68" s="17"/>
      <c r="AXO68" s="17"/>
      <c r="AXP68" s="17"/>
      <c r="AXQ68" s="17"/>
      <c r="AXR68" s="17"/>
      <c r="AXS68" s="17"/>
      <c r="AXT68" s="17"/>
      <c r="AXU68" s="17"/>
      <c r="AXV68" s="17"/>
      <c r="AXW68" s="17"/>
      <c r="AXX68" s="17"/>
      <c r="AXY68" s="17"/>
      <c r="AXZ68" s="17"/>
      <c r="AYA68" s="17"/>
      <c r="AYB68" s="17"/>
      <c r="AYC68" s="17"/>
      <c r="AYD68" s="17"/>
      <c r="AYE68" s="17"/>
      <c r="AYF68" s="17"/>
      <c r="AYG68" s="17"/>
      <c r="AYH68" s="17"/>
      <c r="AYI68" s="17"/>
      <c r="AYJ68" s="17"/>
      <c r="AYK68" s="17"/>
      <c r="AYL68" s="17"/>
      <c r="AYM68" s="17"/>
      <c r="AYN68" s="17"/>
      <c r="AYO68" s="17"/>
      <c r="AYP68" s="17"/>
      <c r="AYQ68" s="17"/>
      <c r="AYR68" s="17"/>
      <c r="AYS68" s="17"/>
      <c r="AYT68" s="17"/>
      <c r="AYU68" s="17"/>
      <c r="AYV68" s="17"/>
      <c r="AYW68" s="17"/>
      <c r="AYX68" s="17"/>
      <c r="AYY68" s="17"/>
      <c r="AYZ68" s="17"/>
      <c r="AZA68" s="17"/>
      <c r="AZB68" s="17"/>
      <c r="AZC68" s="17"/>
      <c r="AZD68" s="17"/>
      <c r="AZE68" s="17"/>
      <c r="AZF68" s="17"/>
      <c r="AZG68" s="17"/>
      <c r="AZH68" s="17"/>
      <c r="AZI68" s="17"/>
      <c r="AZJ68" s="17"/>
      <c r="AZK68" s="17"/>
      <c r="AZL68" s="17"/>
      <c r="AZM68" s="17"/>
      <c r="AZN68" s="17"/>
      <c r="AZO68" s="17"/>
      <c r="AZP68" s="17"/>
      <c r="AZQ68" s="17"/>
      <c r="AZR68" s="17"/>
      <c r="AZS68" s="17"/>
      <c r="AZT68" s="17"/>
      <c r="AZU68" s="17"/>
      <c r="AZV68" s="17"/>
      <c r="AZW68" s="17"/>
      <c r="AZX68" s="17"/>
      <c r="AZY68" s="17"/>
      <c r="AZZ68" s="17"/>
      <c r="BAA68" s="17"/>
      <c r="BAB68" s="17"/>
      <c r="BAC68" s="17"/>
      <c r="BAD68" s="17"/>
      <c r="BAE68" s="17"/>
      <c r="BAF68" s="17"/>
      <c r="BAG68" s="17"/>
      <c r="BAH68" s="17"/>
      <c r="BAI68" s="17"/>
      <c r="BAJ68" s="17"/>
      <c r="BAK68" s="17"/>
      <c r="BAL68" s="17"/>
      <c r="BAM68" s="17"/>
      <c r="BAN68" s="17"/>
      <c r="BAO68" s="17"/>
      <c r="BAP68" s="17"/>
      <c r="BAQ68" s="17"/>
      <c r="BAR68" s="17"/>
      <c r="BAS68" s="17"/>
      <c r="BAT68" s="17"/>
      <c r="BAU68" s="17"/>
      <c r="BAV68" s="17"/>
      <c r="BAW68" s="17"/>
      <c r="BAX68" s="17"/>
      <c r="BAY68" s="17"/>
      <c r="BAZ68" s="17"/>
      <c r="BBA68" s="17"/>
      <c r="BBB68" s="17"/>
      <c r="BBC68" s="17"/>
      <c r="BBD68" s="17"/>
      <c r="BBE68" s="17"/>
      <c r="BBF68" s="17"/>
      <c r="BBG68" s="17"/>
      <c r="BBH68" s="17"/>
      <c r="BBI68" s="17"/>
      <c r="BBJ68" s="17"/>
      <c r="BBK68" s="17"/>
      <c r="BBL68" s="17"/>
      <c r="BBM68" s="17"/>
      <c r="BBN68" s="17"/>
      <c r="BBO68" s="17"/>
      <c r="BBP68" s="17"/>
      <c r="BBQ68" s="17"/>
      <c r="BBR68" s="17"/>
      <c r="BBS68" s="17"/>
      <c r="BBT68" s="17"/>
      <c r="BBU68" s="17"/>
      <c r="BBV68" s="17"/>
      <c r="BBW68" s="17"/>
      <c r="BBX68" s="17"/>
      <c r="BBY68" s="17"/>
      <c r="BBZ68" s="17"/>
      <c r="BCA68" s="17"/>
      <c r="BCB68" s="17"/>
      <c r="BCC68" s="17"/>
      <c r="BCD68" s="17"/>
      <c r="BCE68" s="17"/>
      <c r="BCF68" s="17"/>
      <c r="BCG68" s="17"/>
      <c r="BCH68" s="17"/>
      <c r="BCI68" s="17"/>
      <c r="BCJ68" s="17"/>
      <c r="BCK68" s="17"/>
      <c r="BCL68" s="17"/>
      <c r="BCM68" s="17"/>
      <c r="BCN68" s="17"/>
      <c r="BCO68" s="17"/>
      <c r="BCP68" s="17"/>
      <c r="BCQ68" s="17"/>
      <c r="BCR68" s="17"/>
      <c r="BCS68" s="17"/>
      <c r="BCT68" s="17"/>
      <c r="BCU68" s="17"/>
      <c r="BCV68" s="17"/>
      <c r="BCW68" s="17"/>
      <c r="BCX68" s="17"/>
      <c r="BCY68" s="17"/>
      <c r="BCZ68" s="17"/>
      <c r="BDA68" s="17"/>
      <c r="BDB68" s="17"/>
      <c r="BDC68" s="17"/>
      <c r="BDD68" s="17"/>
      <c r="BDE68" s="17"/>
      <c r="BDF68" s="17"/>
      <c r="BDG68" s="17"/>
      <c r="BDH68" s="17"/>
      <c r="BDI68" s="17"/>
      <c r="BDJ68" s="17"/>
      <c r="BDK68" s="17"/>
      <c r="BDL68" s="17"/>
      <c r="BDM68" s="17"/>
      <c r="BDN68" s="17"/>
      <c r="BDO68" s="17"/>
      <c r="BDP68" s="17"/>
      <c r="BDQ68" s="17"/>
      <c r="BDR68" s="17"/>
      <c r="BDS68" s="17"/>
      <c r="BDT68" s="17"/>
      <c r="BDU68" s="17"/>
      <c r="BDV68" s="17"/>
      <c r="BDW68" s="17"/>
      <c r="BDX68" s="17"/>
      <c r="BDY68" s="17"/>
      <c r="BDZ68" s="17"/>
      <c r="BEA68" s="17"/>
      <c r="BEB68" s="17"/>
      <c r="BEC68" s="17"/>
      <c r="BED68" s="17"/>
      <c r="BEE68" s="17"/>
      <c r="BEF68" s="17"/>
      <c r="BEG68" s="17"/>
      <c r="BEH68" s="17"/>
      <c r="BEI68" s="17"/>
      <c r="BEJ68" s="17"/>
      <c r="BEK68" s="17"/>
      <c r="BEL68" s="17"/>
      <c r="BEM68" s="17"/>
      <c r="BEN68" s="17"/>
      <c r="BEO68" s="17"/>
      <c r="BEP68" s="17"/>
      <c r="BEQ68" s="17"/>
      <c r="BER68" s="17"/>
      <c r="BES68" s="17"/>
      <c r="BET68" s="17"/>
      <c r="BEU68" s="17"/>
      <c r="BEV68" s="17"/>
      <c r="BEW68" s="17"/>
      <c r="BEX68" s="17"/>
      <c r="BEY68" s="17"/>
      <c r="BEZ68" s="17"/>
      <c r="BFA68" s="17"/>
      <c r="BFB68" s="17"/>
      <c r="BFC68" s="17"/>
      <c r="BFD68" s="17"/>
      <c r="BFE68" s="17"/>
      <c r="BFF68" s="17"/>
      <c r="BFG68" s="17"/>
      <c r="BFH68" s="17"/>
      <c r="BFI68" s="17"/>
      <c r="BFJ68" s="17"/>
      <c r="BFK68" s="17"/>
      <c r="BFL68" s="17"/>
      <c r="BFM68" s="17"/>
      <c r="BFN68" s="17"/>
      <c r="BFO68" s="17"/>
      <c r="BFP68" s="17"/>
      <c r="BFQ68" s="17"/>
      <c r="BFR68" s="17"/>
      <c r="BFS68" s="17"/>
      <c r="BFT68" s="17"/>
      <c r="BFU68" s="17"/>
      <c r="BFV68" s="17"/>
      <c r="BFW68" s="17"/>
      <c r="BFX68" s="17"/>
      <c r="BFY68" s="17"/>
      <c r="BFZ68" s="17"/>
      <c r="BGA68" s="17"/>
      <c r="BGB68" s="17"/>
      <c r="BGC68" s="17"/>
      <c r="BGD68" s="17"/>
      <c r="BGE68" s="17"/>
      <c r="BGF68" s="17"/>
      <c r="BGG68" s="17"/>
      <c r="BGH68" s="17"/>
      <c r="BGI68" s="17"/>
      <c r="BGJ68" s="17"/>
      <c r="BGK68" s="17"/>
      <c r="BGL68" s="17"/>
      <c r="BGM68" s="17"/>
      <c r="BGN68" s="17"/>
      <c r="BGO68" s="17"/>
      <c r="BGP68" s="17"/>
      <c r="BGQ68" s="17"/>
      <c r="BGR68" s="17"/>
      <c r="BGS68" s="17"/>
      <c r="BGT68" s="17"/>
      <c r="BGU68" s="17"/>
      <c r="BGV68" s="17"/>
      <c r="BGW68" s="17"/>
      <c r="BGX68" s="17"/>
      <c r="BGY68" s="17"/>
      <c r="BGZ68" s="17"/>
      <c r="BHA68" s="17"/>
      <c r="BHB68" s="17"/>
      <c r="BHC68" s="17"/>
      <c r="BHD68" s="17"/>
      <c r="BHE68" s="17"/>
      <c r="BHF68" s="17"/>
      <c r="BHG68" s="17"/>
      <c r="BHH68" s="17"/>
      <c r="BHI68" s="17"/>
      <c r="BHJ68" s="17"/>
      <c r="BHK68" s="17"/>
      <c r="BHL68" s="17"/>
      <c r="BHM68" s="17"/>
      <c r="BHN68" s="17"/>
      <c r="BHO68" s="17"/>
      <c r="BHP68" s="17"/>
      <c r="BHQ68" s="17"/>
      <c r="BHR68" s="17"/>
      <c r="BHS68" s="17"/>
      <c r="BHT68" s="17"/>
      <c r="BHU68" s="17"/>
      <c r="BHV68" s="17"/>
      <c r="BHW68" s="17"/>
      <c r="BHX68" s="17"/>
      <c r="BHY68" s="17"/>
      <c r="BHZ68" s="17"/>
      <c r="BIA68" s="17"/>
      <c r="BIB68" s="17"/>
      <c r="BIC68" s="17"/>
      <c r="BID68" s="17"/>
      <c r="BIE68" s="17"/>
      <c r="BIF68" s="17"/>
      <c r="BIG68" s="17"/>
      <c r="BIH68" s="17"/>
      <c r="BII68" s="17"/>
      <c r="BIJ68" s="17"/>
      <c r="BIK68" s="17"/>
      <c r="BIL68" s="17"/>
      <c r="BIM68" s="17"/>
      <c r="BIN68" s="17"/>
      <c r="BIO68" s="17"/>
      <c r="BIP68" s="17"/>
      <c r="BIQ68" s="17"/>
      <c r="BIR68" s="17"/>
      <c r="BIS68" s="17"/>
      <c r="BIT68" s="17"/>
      <c r="BIU68" s="17"/>
      <c r="BIV68" s="17"/>
      <c r="BIW68" s="17"/>
      <c r="BIX68" s="17"/>
      <c r="BIY68" s="17"/>
      <c r="BIZ68" s="17"/>
      <c r="BJA68" s="17"/>
      <c r="BJB68" s="17"/>
      <c r="BJC68" s="17"/>
      <c r="BJD68" s="17"/>
      <c r="BJE68" s="17"/>
      <c r="BJF68" s="17"/>
      <c r="BJG68" s="17"/>
      <c r="BJH68" s="17"/>
      <c r="BJI68" s="17"/>
      <c r="BJJ68" s="17"/>
      <c r="BJK68" s="17"/>
      <c r="BJL68" s="17"/>
      <c r="BJM68" s="17"/>
      <c r="BJN68" s="17"/>
      <c r="BJO68" s="17"/>
      <c r="BJP68" s="17"/>
      <c r="BJQ68" s="17"/>
      <c r="BJR68" s="17"/>
      <c r="BJS68" s="17"/>
      <c r="BJT68" s="17"/>
      <c r="BJU68" s="17"/>
      <c r="BJV68" s="17"/>
      <c r="BJW68" s="17"/>
      <c r="BJX68" s="17"/>
      <c r="BJY68" s="17"/>
      <c r="BJZ68" s="17"/>
      <c r="BKA68" s="17"/>
      <c r="BKB68" s="17"/>
      <c r="BKC68" s="17"/>
      <c r="BKD68" s="17"/>
      <c r="BKE68" s="17"/>
      <c r="BKF68" s="17"/>
      <c r="BKG68" s="17"/>
      <c r="BKH68" s="17"/>
      <c r="BKI68" s="17"/>
      <c r="BKJ68" s="17"/>
      <c r="BKK68" s="17"/>
      <c r="BKL68" s="17"/>
      <c r="BKM68" s="17"/>
      <c r="BKN68" s="17"/>
      <c r="BKO68" s="17"/>
      <c r="BKP68" s="17"/>
      <c r="BKQ68" s="17"/>
      <c r="BKR68" s="17"/>
      <c r="BKS68" s="17"/>
      <c r="BKT68" s="17"/>
      <c r="BKU68" s="17"/>
      <c r="BKV68" s="17"/>
      <c r="BKW68" s="17"/>
      <c r="BKX68" s="17"/>
      <c r="BKY68" s="17"/>
      <c r="BKZ68" s="17"/>
      <c r="BLA68" s="17"/>
      <c r="BLB68" s="17"/>
      <c r="BLC68" s="17"/>
      <c r="BLD68" s="17"/>
      <c r="BLE68" s="17"/>
      <c r="BLF68" s="17"/>
      <c r="BLG68" s="17"/>
      <c r="BLH68" s="17"/>
      <c r="BLI68" s="17"/>
      <c r="BLJ68" s="17"/>
      <c r="BLK68" s="17"/>
      <c r="BLL68" s="17"/>
      <c r="BLM68" s="17"/>
      <c r="BLN68" s="17"/>
      <c r="BLO68" s="17"/>
      <c r="BLP68" s="17"/>
      <c r="BLQ68" s="17"/>
      <c r="BLR68" s="17"/>
      <c r="BLS68" s="17"/>
      <c r="BLT68" s="17"/>
      <c r="BLU68" s="17"/>
      <c r="BLV68" s="17"/>
      <c r="BLW68" s="17"/>
      <c r="BLX68" s="17"/>
      <c r="BLY68" s="17"/>
      <c r="BLZ68" s="17"/>
      <c r="BMA68" s="17"/>
      <c r="BMB68" s="17"/>
      <c r="BMC68" s="17"/>
      <c r="BMD68" s="17"/>
      <c r="BME68" s="17"/>
      <c r="BMF68" s="17"/>
      <c r="BMG68" s="17"/>
      <c r="BMH68" s="17"/>
      <c r="BMI68" s="17"/>
      <c r="BMJ68" s="17"/>
      <c r="BMK68" s="17"/>
      <c r="BML68" s="17"/>
      <c r="BMM68" s="17"/>
      <c r="BMN68" s="17"/>
      <c r="BMO68" s="17"/>
      <c r="BMP68" s="17"/>
      <c r="BMQ68" s="17"/>
      <c r="BMR68" s="17"/>
      <c r="BMS68" s="17"/>
      <c r="BMT68" s="17"/>
      <c r="BMU68" s="17"/>
      <c r="BMV68" s="17"/>
      <c r="BMW68" s="17"/>
      <c r="BMX68" s="17"/>
      <c r="BMY68" s="17"/>
      <c r="BMZ68" s="17"/>
      <c r="BNA68" s="17"/>
      <c r="BNB68" s="17"/>
      <c r="BNC68" s="17"/>
      <c r="BND68" s="17"/>
      <c r="BNE68" s="17"/>
      <c r="BNF68" s="17"/>
      <c r="BNG68" s="17"/>
      <c r="BNH68" s="17"/>
      <c r="BNI68" s="17"/>
      <c r="BNJ68" s="17"/>
      <c r="BNK68" s="17"/>
      <c r="BNL68" s="17"/>
      <c r="BNM68" s="17"/>
      <c r="BNN68" s="17"/>
      <c r="BNO68" s="17"/>
      <c r="BNP68" s="17"/>
      <c r="BNQ68" s="17"/>
      <c r="BNR68" s="17"/>
      <c r="BNS68" s="17"/>
      <c r="BNT68" s="17"/>
      <c r="BNU68" s="17"/>
      <c r="BNV68" s="17"/>
      <c r="BNW68" s="17"/>
      <c r="BNX68" s="17"/>
      <c r="BNY68" s="17"/>
      <c r="BNZ68" s="17"/>
      <c r="BOA68" s="17"/>
      <c r="BOB68" s="17"/>
      <c r="BOC68" s="17"/>
      <c r="BOD68" s="17"/>
      <c r="BOE68" s="17"/>
      <c r="BOF68" s="17"/>
      <c r="BOG68" s="17"/>
      <c r="BOH68" s="17"/>
      <c r="BOI68" s="17"/>
      <c r="BOJ68" s="17"/>
      <c r="BOK68" s="17"/>
      <c r="BOL68" s="17"/>
      <c r="BOM68" s="17"/>
      <c r="BON68" s="17"/>
      <c r="BOO68" s="17"/>
      <c r="BOP68" s="17"/>
      <c r="BOQ68" s="17"/>
      <c r="BOR68" s="17"/>
      <c r="BOS68" s="17"/>
      <c r="BOT68" s="17"/>
      <c r="BOU68" s="17"/>
      <c r="BOV68" s="17"/>
      <c r="BOW68" s="17"/>
      <c r="BOX68" s="17"/>
      <c r="BOY68" s="17"/>
      <c r="BOZ68" s="17"/>
      <c r="BPA68" s="17"/>
      <c r="BPB68" s="17"/>
      <c r="BPC68" s="17"/>
      <c r="BPD68" s="17"/>
      <c r="BPE68" s="17"/>
      <c r="BPF68" s="17"/>
      <c r="BPG68" s="17"/>
      <c r="BPH68" s="17"/>
      <c r="BPI68" s="17"/>
      <c r="BPJ68" s="17"/>
      <c r="BPK68" s="17"/>
      <c r="BPL68" s="17"/>
      <c r="BPM68" s="17"/>
      <c r="BPN68" s="17"/>
      <c r="BPO68" s="17"/>
      <c r="BPP68" s="17"/>
      <c r="BPQ68" s="17"/>
      <c r="BPR68" s="17"/>
      <c r="BPS68" s="17"/>
      <c r="BPT68" s="17"/>
      <c r="BPU68" s="17"/>
      <c r="BPV68" s="17"/>
      <c r="BPW68" s="17"/>
      <c r="BPX68" s="17"/>
      <c r="BPY68" s="17"/>
      <c r="BPZ68" s="17"/>
      <c r="BQA68" s="17"/>
      <c r="BQB68" s="17"/>
      <c r="BQC68" s="17"/>
      <c r="BQD68" s="17"/>
      <c r="BQE68" s="17"/>
      <c r="BQF68" s="17"/>
      <c r="BQG68" s="17"/>
      <c r="BQH68" s="17"/>
      <c r="BQI68" s="17"/>
      <c r="BQJ68" s="17"/>
      <c r="BQK68" s="17"/>
      <c r="BQL68" s="17"/>
      <c r="BQM68" s="17"/>
      <c r="BQN68" s="17"/>
      <c r="BQO68" s="17"/>
      <c r="BQP68" s="17"/>
      <c r="BQQ68" s="17"/>
      <c r="BQR68" s="17"/>
      <c r="BQS68" s="17"/>
      <c r="BQT68" s="17"/>
      <c r="BQU68" s="17"/>
      <c r="BQV68" s="17"/>
      <c r="BQW68" s="17"/>
      <c r="BQX68" s="17"/>
      <c r="BQY68" s="17"/>
      <c r="BQZ68" s="17"/>
      <c r="BRA68" s="17"/>
      <c r="BRB68" s="17"/>
      <c r="BRC68" s="17"/>
      <c r="BRD68" s="17"/>
      <c r="BRE68" s="17"/>
      <c r="BRF68" s="17"/>
      <c r="BRG68" s="17"/>
      <c r="BRH68" s="17"/>
      <c r="BRI68" s="17"/>
      <c r="BRJ68" s="17"/>
      <c r="BRK68" s="17"/>
      <c r="BRL68" s="17"/>
      <c r="BRM68" s="17"/>
      <c r="BRN68" s="17"/>
      <c r="BRO68" s="17"/>
      <c r="BRP68" s="17"/>
      <c r="BRQ68" s="17"/>
      <c r="BRR68" s="17"/>
      <c r="BRS68" s="17"/>
      <c r="BRT68" s="17"/>
      <c r="BRU68" s="17"/>
      <c r="BRV68" s="17"/>
      <c r="BRW68" s="17"/>
      <c r="BRX68" s="17"/>
      <c r="BRY68" s="17"/>
      <c r="BRZ68" s="17"/>
      <c r="BSA68" s="17"/>
      <c r="BSB68" s="17"/>
      <c r="BSC68" s="17"/>
      <c r="BSD68" s="17"/>
      <c r="BSE68" s="17"/>
      <c r="BSF68" s="17"/>
      <c r="BSG68" s="17"/>
      <c r="BSH68" s="17"/>
      <c r="BSI68" s="17"/>
      <c r="BSJ68" s="17"/>
      <c r="BSK68" s="17"/>
      <c r="BSL68" s="17"/>
      <c r="BSM68" s="17"/>
      <c r="BSN68" s="17"/>
      <c r="BSO68" s="17"/>
      <c r="BSP68" s="17"/>
      <c r="BSQ68" s="17"/>
      <c r="BSR68" s="17"/>
      <c r="BSS68" s="17"/>
      <c r="BST68" s="17"/>
      <c r="BSU68" s="17"/>
      <c r="BSV68" s="17"/>
      <c r="BSW68" s="17"/>
      <c r="BSX68" s="17"/>
      <c r="BSY68" s="17"/>
      <c r="BSZ68" s="17"/>
      <c r="BTA68" s="17"/>
      <c r="BTB68" s="17"/>
      <c r="BTC68" s="17"/>
      <c r="BTD68" s="17"/>
      <c r="BTE68" s="17"/>
      <c r="BTF68" s="17"/>
      <c r="BTG68" s="17"/>
      <c r="BTH68" s="17"/>
      <c r="BTI68" s="17"/>
      <c r="BTJ68" s="17"/>
      <c r="BTK68" s="17"/>
      <c r="BTL68" s="17"/>
      <c r="BTM68" s="17"/>
      <c r="BTN68" s="17"/>
      <c r="BTO68" s="17"/>
      <c r="BTP68" s="17"/>
      <c r="BTQ68" s="17"/>
      <c r="BTR68" s="17"/>
      <c r="BTS68" s="17"/>
      <c r="BTT68" s="17"/>
      <c r="BTU68" s="17"/>
      <c r="BTV68" s="17"/>
      <c r="BTW68" s="17"/>
      <c r="BTX68" s="17"/>
      <c r="BTY68" s="17"/>
      <c r="BTZ68" s="17"/>
      <c r="BUA68" s="17"/>
      <c r="BUB68" s="17"/>
      <c r="BUC68" s="17"/>
      <c r="BUD68" s="17"/>
      <c r="BUE68" s="17"/>
      <c r="BUF68" s="17"/>
      <c r="BUG68" s="17"/>
      <c r="BUH68" s="17"/>
      <c r="BUI68" s="17"/>
      <c r="BUJ68" s="17"/>
      <c r="BUK68" s="17"/>
      <c r="BUL68" s="17"/>
      <c r="BUM68" s="17"/>
      <c r="BUN68" s="17"/>
      <c r="BUO68" s="17"/>
      <c r="BUP68" s="17"/>
      <c r="BUQ68" s="17"/>
      <c r="BUR68" s="17"/>
      <c r="BUS68" s="17"/>
      <c r="BUT68" s="17"/>
      <c r="BUU68" s="17"/>
      <c r="BUV68" s="17"/>
      <c r="BUW68" s="17"/>
      <c r="BUX68" s="17"/>
      <c r="BUY68" s="17"/>
      <c r="BUZ68" s="17"/>
      <c r="BVA68" s="17"/>
      <c r="BVB68" s="17"/>
      <c r="BVC68" s="17"/>
      <c r="BVD68" s="17"/>
      <c r="BVE68" s="17"/>
      <c r="BVF68" s="17"/>
      <c r="BVG68" s="17"/>
      <c r="BVH68" s="17"/>
      <c r="BVI68" s="17"/>
      <c r="BVJ68" s="17"/>
      <c r="BVK68" s="17"/>
      <c r="BVL68" s="17"/>
      <c r="BVM68" s="17"/>
      <c r="BVN68" s="17"/>
      <c r="BVO68" s="17"/>
      <c r="BVP68" s="17"/>
      <c r="BVQ68" s="17"/>
      <c r="BVR68" s="17"/>
      <c r="BVS68" s="17"/>
      <c r="BVT68" s="17"/>
      <c r="BVU68" s="17"/>
      <c r="BVV68" s="17"/>
      <c r="BVW68" s="17"/>
      <c r="BVX68" s="17"/>
      <c r="BVY68" s="17"/>
      <c r="BVZ68" s="17"/>
      <c r="BWA68" s="17"/>
      <c r="BWB68" s="17"/>
      <c r="BWC68" s="17"/>
      <c r="BWD68" s="17"/>
      <c r="BWE68" s="17"/>
      <c r="BWF68" s="17"/>
      <c r="BWG68" s="17"/>
      <c r="BWH68" s="17"/>
      <c r="BWI68" s="17"/>
      <c r="BWJ68" s="17"/>
      <c r="BWK68" s="17"/>
      <c r="BWL68" s="17"/>
      <c r="BWM68" s="17"/>
      <c r="BWN68" s="17"/>
      <c r="BWO68" s="17"/>
      <c r="BWP68" s="17"/>
      <c r="BWQ68" s="17"/>
      <c r="BWR68" s="17"/>
      <c r="BWS68" s="17"/>
      <c r="BWT68" s="17"/>
      <c r="BWU68" s="17"/>
      <c r="BWV68" s="17"/>
      <c r="BWW68" s="17"/>
      <c r="BWX68" s="17"/>
      <c r="BWY68" s="17"/>
      <c r="BWZ68" s="17"/>
      <c r="BXA68" s="17"/>
      <c r="BXB68" s="17"/>
      <c r="BXC68" s="17"/>
      <c r="BXD68" s="17"/>
      <c r="BXE68" s="17"/>
      <c r="BXF68" s="17"/>
      <c r="BXG68" s="17"/>
      <c r="BXH68" s="17"/>
      <c r="BXI68" s="17"/>
      <c r="BXJ68" s="17"/>
      <c r="BXK68" s="17"/>
      <c r="BXL68" s="17"/>
      <c r="BXM68" s="17"/>
      <c r="BXN68" s="17"/>
      <c r="BXO68" s="17"/>
      <c r="BXP68" s="17"/>
      <c r="BXQ68" s="17"/>
      <c r="BXR68" s="17"/>
      <c r="BXS68" s="17"/>
      <c r="BXT68" s="17"/>
      <c r="BXU68" s="17"/>
      <c r="BXV68" s="17"/>
      <c r="BXW68" s="17"/>
      <c r="BXX68" s="17"/>
      <c r="BXY68" s="17"/>
      <c r="BXZ68" s="17"/>
      <c r="BYA68" s="17"/>
      <c r="BYB68" s="17"/>
      <c r="BYC68" s="17"/>
      <c r="BYD68" s="17"/>
      <c r="BYE68" s="17"/>
      <c r="BYF68" s="17"/>
      <c r="BYG68" s="17"/>
      <c r="BYH68" s="17"/>
      <c r="BYI68" s="17"/>
      <c r="BYJ68" s="17"/>
      <c r="BYK68" s="17"/>
      <c r="BYL68" s="17"/>
      <c r="BYM68" s="17"/>
      <c r="BYN68" s="17"/>
      <c r="BYO68" s="17"/>
      <c r="BYP68" s="17"/>
      <c r="BYQ68" s="17"/>
      <c r="BYR68" s="17"/>
      <c r="BYS68" s="17"/>
      <c r="BYT68" s="17"/>
      <c r="BYU68" s="17"/>
      <c r="BYV68" s="17"/>
      <c r="BYW68" s="17"/>
      <c r="BYX68" s="17"/>
      <c r="BYY68" s="17"/>
      <c r="BYZ68" s="17"/>
      <c r="BZA68" s="17"/>
      <c r="BZB68" s="17"/>
      <c r="BZC68" s="17"/>
      <c r="BZD68" s="17"/>
      <c r="BZE68" s="17"/>
      <c r="BZF68" s="17"/>
      <c r="BZG68" s="17"/>
      <c r="BZH68" s="17"/>
      <c r="BZI68" s="17"/>
      <c r="BZJ68" s="17"/>
      <c r="BZK68" s="17"/>
      <c r="BZL68" s="17"/>
      <c r="BZM68" s="17"/>
      <c r="BZN68" s="17"/>
      <c r="BZO68" s="17"/>
      <c r="BZP68" s="17"/>
      <c r="BZQ68" s="17"/>
      <c r="BZR68" s="17"/>
      <c r="BZS68" s="17"/>
      <c r="BZT68" s="17"/>
      <c r="BZU68" s="17"/>
      <c r="BZV68" s="17"/>
      <c r="BZW68" s="17"/>
      <c r="BZX68" s="17"/>
      <c r="BZY68" s="17"/>
      <c r="BZZ68" s="17"/>
      <c r="CAA68" s="17"/>
      <c r="CAB68" s="17"/>
      <c r="CAC68" s="17"/>
      <c r="CAD68" s="17"/>
      <c r="CAE68" s="17"/>
      <c r="CAF68" s="17"/>
      <c r="CAG68" s="17"/>
      <c r="CAH68" s="17"/>
      <c r="CAI68" s="17"/>
      <c r="CAJ68" s="17"/>
      <c r="CAK68" s="17"/>
      <c r="CAL68" s="17"/>
      <c r="CAM68" s="17"/>
      <c r="CAN68" s="17"/>
      <c r="CAO68" s="17"/>
      <c r="CAP68" s="17"/>
      <c r="CAQ68" s="17"/>
      <c r="CAR68" s="17"/>
      <c r="CAS68" s="17"/>
      <c r="CAT68" s="17"/>
      <c r="CAU68" s="17"/>
      <c r="CAV68" s="17"/>
      <c r="CAW68" s="17"/>
      <c r="CAX68" s="17"/>
      <c r="CAY68" s="17"/>
      <c r="CAZ68" s="17"/>
      <c r="CBA68" s="17"/>
      <c r="CBB68" s="17"/>
      <c r="CBC68" s="17"/>
      <c r="CBD68" s="17"/>
      <c r="CBE68" s="17"/>
      <c r="CBF68" s="17"/>
      <c r="CBG68" s="17"/>
      <c r="CBH68" s="17"/>
      <c r="CBI68" s="17"/>
      <c r="CBJ68" s="17"/>
      <c r="CBK68" s="17"/>
      <c r="CBL68" s="17"/>
      <c r="CBM68" s="17"/>
      <c r="CBN68" s="17"/>
      <c r="CBO68" s="17"/>
      <c r="CBP68" s="17"/>
      <c r="CBQ68" s="17"/>
      <c r="CBR68" s="17"/>
      <c r="CBS68" s="17"/>
      <c r="CBT68" s="17"/>
      <c r="CBU68" s="17"/>
      <c r="CBV68" s="17"/>
      <c r="CBW68" s="17"/>
      <c r="CBX68" s="17"/>
      <c r="CBY68" s="17"/>
      <c r="CBZ68" s="17"/>
      <c r="CCA68" s="17"/>
      <c r="CCB68" s="17"/>
      <c r="CCC68" s="17"/>
      <c r="CCD68" s="17"/>
      <c r="CCE68" s="17"/>
      <c r="CCF68" s="17"/>
      <c r="CCG68" s="17"/>
      <c r="CCH68" s="17"/>
      <c r="CCI68" s="17"/>
      <c r="CCJ68" s="17"/>
      <c r="CCK68" s="17"/>
      <c r="CCL68" s="17"/>
      <c r="CCM68" s="17"/>
      <c r="CCN68" s="17"/>
      <c r="CCO68" s="17"/>
      <c r="CCP68" s="17"/>
      <c r="CCQ68" s="17"/>
      <c r="CCR68" s="17"/>
      <c r="CCS68" s="17"/>
      <c r="CCT68" s="17"/>
      <c r="CCU68" s="17"/>
      <c r="CCV68" s="17"/>
      <c r="CCW68" s="17"/>
      <c r="CCX68" s="17"/>
      <c r="CCY68" s="17"/>
      <c r="CCZ68" s="17"/>
      <c r="CDA68" s="17"/>
      <c r="CDB68" s="17"/>
      <c r="CDC68" s="17"/>
      <c r="CDD68" s="17"/>
      <c r="CDE68" s="17"/>
      <c r="CDF68" s="17"/>
      <c r="CDG68" s="17"/>
      <c r="CDH68" s="17"/>
      <c r="CDI68" s="17"/>
      <c r="CDJ68" s="17"/>
      <c r="CDK68" s="17"/>
      <c r="CDL68" s="17"/>
      <c r="CDM68" s="17"/>
      <c r="CDN68" s="17"/>
      <c r="CDO68" s="17"/>
      <c r="CDP68" s="17"/>
      <c r="CDQ68" s="17"/>
      <c r="CDR68" s="17"/>
      <c r="CDS68" s="17"/>
      <c r="CDT68" s="17"/>
      <c r="CDU68" s="17"/>
    </row>
    <row r="69">
      <c r="A69" s="14" t="s">
        <v>3304</v>
      </c>
      <c r="B69" s="14" t="s">
        <v>3305</v>
      </c>
      <c r="C69" s="14" t="s">
        <v>2728</v>
      </c>
      <c r="D69" s="14" t="s">
        <v>2686</v>
      </c>
      <c r="E69" s="14" t="s">
        <v>3306</v>
      </c>
      <c r="F69" s="14" t="s">
        <v>2835</v>
      </c>
      <c r="I69" s="14" t="s">
        <v>3307</v>
      </c>
      <c r="J69" s="14" t="s">
        <v>2618</v>
      </c>
      <c r="K69" s="14" t="s">
        <v>2619</v>
      </c>
      <c r="L69" s="17"/>
      <c r="M69" s="17"/>
      <c r="N69" s="14" t="s">
        <v>21</v>
      </c>
      <c r="O69" s="14" t="s">
        <v>21</v>
      </c>
      <c r="P69" s="14" t="s">
        <v>21</v>
      </c>
      <c r="Q69" s="16">
        <v>11.0</v>
      </c>
      <c r="R69" s="16">
        <v>4104650.0</v>
      </c>
      <c r="S69" s="16">
        <v>4104650.0</v>
      </c>
      <c r="T69" s="14" t="s">
        <v>2622</v>
      </c>
      <c r="U69" s="14" t="s">
        <v>2621</v>
      </c>
      <c r="V69" s="14" t="s">
        <v>3308</v>
      </c>
      <c r="W69" s="14" t="s">
        <v>3309</v>
      </c>
      <c r="X69" s="16">
        <v>0.28</v>
      </c>
      <c r="Y69" s="17"/>
      <c r="Z69" s="16">
        <v>24.0</v>
      </c>
      <c r="AA69" s="16">
        <v>62.0</v>
      </c>
      <c r="AB69" s="17"/>
      <c r="AC69" s="17"/>
      <c r="AD69" s="16">
        <v>10158.0</v>
      </c>
      <c r="AE69" s="22">
        <v>45577.0</v>
      </c>
      <c r="AF69" s="17"/>
      <c r="AG69" s="14" t="s">
        <v>2876</v>
      </c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4" t="s">
        <v>3310</v>
      </c>
      <c r="BB69" s="17"/>
      <c r="BC69" s="17"/>
      <c r="BD69" s="17"/>
      <c r="BE69" s="17"/>
      <c r="BF69" s="17"/>
      <c r="BG69" s="16">
        <v>2.0</v>
      </c>
      <c r="BH69" s="14" t="s">
        <v>3311</v>
      </c>
      <c r="BI69" s="14" t="s">
        <v>2565</v>
      </c>
      <c r="BJ69" s="14" t="s">
        <v>2566</v>
      </c>
      <c r="BK69" s="17"/>
      <c r="BL69" s="17"/>
      <c r="BM69" s="16">
        <v>340.333333</v>
      </c>
      <c r="BN69" s="17"/>
      <c r="BO69" s="17"/>
      <c r="BP69" s="17"/>
      <c r="BQ69" s="17"/>
      <c r="BR69" s="17"/>
      <c r="BS69" s="16">
        <v>0.3307</v>
      </c>
      <c r="BT69" s="16">
        <v>142.0</v>
      </c>
      <c r="BU69" s="14" t="s">
        <v>2680</v>
      </c>
      <c r="BW69" s="17"/>
      <c r="BX69" s="16">
        <v>19.0</v>
      </c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4" t="s">
        <v>3099</v>
      </c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  <c r="KL69" s="17"/>
      <c r="KM69" s="17"/>
      <c r="KN69" s="17"/>
      <c r="KO69" s="17"/>
      <c r="KP69" s="17"/>
      <c r="KQ69" s="17"/>
      <c r="KR69" s="17"/>
      <c r="KS69" s="17"/>
      <c r="KT69" s="17"/>
      <c r="KU69" s="17"/>
      <c r="KV69" s="17"/>
      <c r="KW69" s="17"/>
      <c r="KX69" s="17"/>
      <c r="KY69" s="17"/>
      <c r="KZ69" s="17"/>
      <c r="LA69" s="17"/>
      <c r="LB69" s="17"/>
      <c r="LC69" s="17"/>
      <c r="LD69" s="17"/>
      <c r="LE69" s="17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17"/>
      <c r="LS69" s="17"/>
      <c r="LT69" s="17"/>
      <c r="LU69" s="17"/>
      <c r="LV69" s="17"/>
      <c r="LW69" s="17"/>
      <c r="LX69" s="17"/>
      <c r="LY69" s="17"/>
      <c r="LZ69" s="17"/>
      <c r="MA69" s="17"/>
      <c r="MB69" s="17"/>
      <c r="MC69" s="17"/>
      <c r="MD69" s="17"/>
      <c r="ME69" s="17"/>
      <c r="MF69" s="17"/>
      <c r="MG69" s="17"/>
      <c r="MH69" s="17"/>
      <c r="MI69" s="17"/>
      <c r="MJ69" s="17"/>
      <c r="MK69" s="17"/>
      <c r="ML69" s="17"/>
      <c r="MM69" s="17"/>
      <c r="MN69" s="17"/>
      <c r="MO69" s="17"/>
      <c r="MP69" s="17"/>
      <c r="MQ69" s="17"/>
      <c r="MR69" s="17"/>
      <c r="MS69" s="17"/>
      <c r="MT69" s="17"/>
      <c r="MU69" s="17"/>
      <c r="MV69" s="17"/>
      <c r="MW69" s="17"/>
      <c r="MX69" s="17"/>
      <c r="MY69" s="17"/>
      <c r="MZ69" s="17"/>
      <c r="NA69" s="17"/>
      <c r="NB69" s="17"/>
      <c r="NC69" s="17"/>
      <c r="ND69" s="17"/>
      <c r="NE69" s="17"/>
      <c r="NF69" s="17"/>
      <c r="NG69" s="17"/>
      <c r="NH69" s="17"/>
      <c r="NI69" s="17"/>
      <c r="NJ69" s="17"/>
      <c r="NK69" s="17"/>
      <c r="NL69" s="17"/>
      <c r="NM69" s="17"/>
      <c r="NN69" s="14" t="s">
        <v>2840</v>
      </c>
      <c r="NO69" s="17"/>
      <c r="NP69" s="17"/>
      <c r="NQ69" s="17"/>
      <c r="NR69" s="17"/>
      <c r="NS69" s="17"/>
      <c r="NT69" s="17"/>
      <c r="NU69" s="17"/>
      <c r="NV69" s="17"/>
      <c r="NW69" s="17"/>
      <c r="NX69" s="17"/>
      <c r="NY69" s="17"/>
      <c r="NZ69" s="17"/>
      <c r="OA69" s="17"/>
      <c r="OB69" s="17"/>
      <c r="OC69" s="17"/>
      <c r="OD69" s="17"/>
      <c r="OE69" s="17"/>
      <c r="OF69" s="14" t="s">
        <v>2644</v>
      </c>
      <c r="OG69" s="17"/>
      <c r="OH69" s="17"/>
      <c r="OI69" s="17"/>
      <c r="OJ69" s="17"/>
      <c r="OK69" s="17"/>
      <c r="OL69" s="17"/>
      <c r="OM69" s="17"/>
      <c r="ON69" s="17"/>
      <c r="OO69" s="17"/>
      <c r="OP69" s="17"/>
      <c r="OQ69" s="17"/>
      <c r="OR69" s="17"/>
      <c r="OS69" s="17"/>
      <c r="OT69" s="17"/>
      <c r="OU69" s="17"/>
      <c r="OV69" s="17"/>
      <c r="OW69" s="17"/>
      <c r="OX69" s="17"/>
      <c r="OY69" s="17"/>
      <c r="OZ69" s="17"/>
      <c r="PA69" s="17"/>
      <c r="PB69" s="17"/>
      <c r="PC69" s="17"/>
      <c r="PD69" s="17"/>
      <c r="PE69" s="17"/>
      <c r="PF69" s="17"/>
      <c r="PG69" s="17"/>
      <c r="PH69" s="17"/>
      <c r="PI69" s="17"/>
      <c r="PJ69" s="17"/>
      <c r="PK69" s="17"/>
      <c r="PL69" s="17"/>
      <c r="PM69" s="17"/>
      <c r="PN69" s="17"/>
      <c r="PO69" s="17"/>
      <c r="PP69" s="17"/>
      <c r="PQ69" s="17"/>
      <c r="PR69" s="17"/>
      <c r="PS69" s="17"/>
      <c r="PT69" s="17"/>
      <c r="PU69" s="17"/>
      <c r="PV69" s="17"/>
      <c r="PW69" s="17"/>
      <c r="PX69" s="17"/>
      <c r="PY69" s="17"/>
      <c r="PZ69" s="17"/>
      <c r="QA69" s="17"/>
      <c r="QB69" s="17"/>
      <c r="QC69" s="17"/>
      <c r="QD69" s="17"/>
      <c r="QE69" s="17"/>
      <c r="QF69" s="17"/>
      <c r="QG69" s="17"/>
      <c r="QH69" s="17"/>
      <c r="QI69" s="17"/>
      <c r="QJ69" s="17"/>
      <c r="QK69" s="17"/>
      <c r="QL69" s="17"/>
      <c r="QM69" s="17"/>
      <c r="QN69" s="17"/>
      <c r="QO69" s="17"/>
      <c r="QP69" s="17"/>
      <c r="QQ69" s="17"/>
      <c r="QR69" s="17"/>
      <c r="QS69" s="17"/>
      <c r="QT69" s="17"/>
      <c r="QU69" s="17"/>
      <c r="QV69" s="17"/>
      <c r="QW69" s="17"/>
      <c r="QX69" s="17"/>
      <c r="QY69" s="17"/>
      <c r="QZ69" s="17"/>
      <c r="RA69" s="17"/>
      <c r="RB69" s="17"/>
      <c r="RC69" s="17"/>
      <c r="RD69" s="17"/>
      <c r="RE69" s="17"/>
      <c r="RF69" s="17"/>
      <c r="RG69" s="17"/>
      <c r="RH69" s="17"/>
      <c r="RI69" s="17"/>
      <c r="RJ69" s="17"/>
      <c r="RK69" s="17"/>
      <c r="RL69" s="17"/>
      <c r="RM69" s="17"/>
      <c r="RN69" s="17"/>
      <c r="RO69" s="17"/>
      <c r="RP69" s="17"/>
      <c r="RQ69" s="17"/>
      <c r="RR69" s="17"/>
      <c r="RS69" s="17"/>
      <c r="RT69" s="17"/>
      <c r="RU69" s="17"/>
      <c r="RV69" s="17"/>
      <c r="RW69" s="17"/>
      <c r="RX69" s="17"/>
      <c r="RY69" s="17"/>
      <c r="RZ69" s="17"/>
      <c r="SA69" s="17"/>
      <c r="SB69" s="17"/>
      <c r="SC69" s="17"/>
      <c r="SD69" s="17"/>
      <c r="SE69" s="17"/>
      <c r="SF69" s="17"/>
      <c r="SG69" s="17"/>
      <c r="SH69" s="17"/>
      <c r="SI69" s="17"/>
      <c r="SJ69" s="17"/>
      <c r="SK69" s="17"/>
      <c r="SL69" s="17"/>
      <c r="SM69" s="17"/>
      <c r="SN69" s="17"/>
      <c r="SO69" s="17"/>
      <c r="SP69" s="17"/>
      <c r="SQ69" s="17"/>
      <c r="SR69" s="17"/>
      <c r="SS69" s="17"/>
      <c r="ST69" s="17"/>
      <c r="SU69" s="17"/>
      <c r="SV69" s="17"/>
      <c r="SW69" s="17"/>
      <c r="SX69" s="17"/>
      <c r="SY69" s="17"/>
      <c r="SZ69" s="17"/>
      <c r="TA69" s="17"/>
      <c r="TB69" s="17"/>
      <c r="TC69" s="17"/>
      <c r="TD69" s="17"/>
      <c r="TE69" s="17"/>
      <c r="TF69" s="17"/>
      <c r="TG69" s="17"/>
      <c r="TH69" s="17"/>
      <c r="TI69" s="17"/>
      <c r="TJ69" s="17"/>
      <c r="TK69" s="17"/>
      <c r="TL69" s="17"/>
      <c r="TM69" s="17"/>
      <c r="TN69" s="17"/>
      <c r="TO69" s="17"/>
      <c r="TP69" s="17"/>
      <c r="TQ69" s="17"/>
      <c r="TR69" s="17"/>
      <c r="TS69" s="17"/>
      <c r="TT69" s="17"/>
      <c r="TU69" s="17"/>
      <c r="TV69" s="17"/>
      <c r="TW69" s="17"/>
      <c r="TX69" s="17"/>
      <c r="TY69" s="17"/>
      <c r="TZ69" s="17"/>
      <c r="UA69" s="17"/>
      <c r="UB69" s="17"/>
      <c r="UC69" s="17"/>
      <c r="UD69" s="17"/>
      <c r="UE69" s="17"/>
      <c r="UF69" s="17"/>
      <c r="UG69" s="17"/>
      <c r="UH69" s="17"/>
      <c r="UI69" s="17"/>
      <c r="UJ69" s="17"/>
      <c r="UK69" s="17"/>
      <c r="UL69" s="17"/>
      <c r="UM69" s="17"/>
      <c r="UN69" s="17"/>
      <c r="UO69" s="17"/>
      <c r="UP69" s="17"/>
      <c r="UQ69" s="17"/>
      <c r="UR69" s="17"/>
      <c r="US69" s="17"/>
      <c r="UT69" s="17"/>
      <c r="UU69" s="17"/>
      <c r="UV69" s="17"/>
      <c r="UW69" s="17"/>
      <c r="UX69" s="17"/>
      <c r="UY69" s="17"/>
      <c r="UZ69" s="17"/>
      <c r="VA69" s="17"/>
      <c r="VB69" s="17"/>
      <c r="VC69" s="17"/>
      <c r="VD69" s="17"/>
      <c r="VE69" s="17"/>
      <c r="VF69" s="17"/>
      <c r="VG69" s="17"/>
      <c r="VH69" s="17"/>
      <c r="VI69" s="17"/>
      <c r="VJ69" s="17"/>
      <c r="VK69" s="17"/>
      <c r="VL69" s="17"/>
      <c r="VM69" s="17"/>
      <c r="VN69" s="17"/>
      <c r="VO69" s="17"/>
      <c r="VP69" s="17"/>
      <c r="VQ69" s="17"/>
      <c r="VR69" s="17"/>
      <c r="VS69" s="17"/>
      <c r="VT69" s="17"/>
      <c r="VU69" s="17"/>
      <c r="VV69" s="17"/>
      <c r="VW69" s="17"/>
      <c r="VX69" s="17"/>
      <c r="VY69" s="17"/>
      <c r="VZ69" s="17"/>
      <c r="WA69" s="17"/>
      <c r="WB69" s="17"/>
      <c r="WC69" s="17"/>
      <c r="WD69" s="17"/>
      <c r="WE69" s="17"/>
      <c r="WF69" s="17"/>
      <c r="WG69" s="17"/>
      <c r="WH69" s="17"/>
      <c r="WI69" s="17"/>
      <c r="WJ69" s="17"/>
      <c r="WK69" s="17"/>
      <c r="WL69" s="17"/>
      <c r="WM69" s="17"/>
      <c r="WN69" s="17"/>
      <c r="WO69" s="17"/>
      <c r="WP69" s="17"/>
      <c r="WQ69" s="17"/>
      <c r="WR69" s="17"/>
      <c r="WS69" s="17"/>
      <c r="WT69" s="17"/>
      <c r="WU69" s="17"/>
      <c r="WV69" s="17"/>
      <c r="WW69" s="17"/>
      <c r="WX69" s="17"/>
      <c r="WY69" s="17"/>
      <c r="WZ69" s="17"/>
      <c r="XA69" s="17"/>
      <c r="XB69" s="17"/>
      <c r="XC69" s="17"/>
      <c r="XD69" s="17"/>
      <c r="XE69" s="17"/>
      <c r="XF69" s="17"/>
      <c r="XG69" s="17"/>
      <c r="XH69" s="17"/>
      <c r="XI69" s="17"/>
      <c r="XJ69" s="17"/>
      <c r="XK69" s="17"/>
      <c r="XL69" s="17"/>
      <c r="XM69" s="17"/>
      <c r="XN69" s="17"/>
      <c r="XO69" s="17"/>
      <c r="XP69" s="17"/>
      <c r="XQ69" s="17"/>
      <c r="XR69" s="17"/>
      <c r="XS69" s="17"/>
      <c r="XT69" s="17"/>
      <c r="XU69" s="17"/>
      <c r="XV69" s="17"/>
      <c r="XW69" s="17"/>
      <c r="XX69" s="17"/>
      <c r="XY69" s="17"/>
      <c r="XZ69" s="17"/>
      <c r="YA69" s="17"/>
      <c r="YB69" s="17"/>
      <c r="YC69" s="17"/>
      <c r="YD69" s="17"/>
      <c r="YE69" s="17"/>
      <c r="YF69" s="17"/>
      <c r="YG69" s="17"/>
      <c r="YH69" s="17"/>
      <c r="YI69" s="17"/>
      <c r="YJ69" s="17"/>
      <c r="YK69" s="17"/>
      <c r="YL69" s="17"/>
      <c r="YM69" s="17"/>
      <c r="YN69" s="17"/>
      <c r="YO69" s="17"/>
      <c r="YP69" s="17"/>
      <c r="YQ69" s="17"/>
      <c r="YR69" s="17"/>
      <c r="YS69" s="17"/>
      <c r="YT69" s="17"/>
      <c r="YU69" s="17"/>
      <c r="YV69" s="17"/>
      <c r="YW69" s="17"/>
      <c r="YX69" s="17"/>
      <c r="YY69" s="17"/>
      <c r="YZ69" s="17"/>
      <c r="ZA69" s="17"/>
      <c r="ZB69" s="17"/>
      <c r="ZC69" s="17"/>
      <c r="ZD69" s="17"/>
      <c r="ZE69" s="17"/>
      <c r="ZF69" s="17"/>
      <c r="ZG69" s="17"/>
      <c r="ZH69" s="17"/>
      <c r="ZI69" s="17"/>
      <c r="ZJ69" s="17"/>
      <c r="ZK69" s="17"/>
      <c r="ZL69" s="17"/>
      <c r="ZM69" s="17"/>
      <c r="ZN69" s="17"/>
      <c r="ZO69" s="17"/>
      <c r="ZP69" s="17"/>
      <c r="ZQ69" s="17"/>
      <c r="ZR69" s="17"/>
      <c r="ZS69" s="17"/>
      <c r="ZT69" s="17"/>
      <c r="ZU69" s="17"/>
      <c r="ZV69" s="17"/>
      <c r="ZW69" s="17"/>
      <c r="ZX69" s="17"/>
      <c r="ZY69" s="17"/>
      <c r="ZZ69" s="17"/>
      <c r="AAA69" s="17"/>
      <c r="AAB69" s="17"/>
      <c r="AAC69" s="17"/>
      <c r="AAD69" s="17"/>
      <c r="AAE69" s="17"/>
      <c r="AAF69" s="17"/>
      <c r="AAG69" s="17"/>
      <c r="AAH69" s="17"/>
      <c r="AAI69" s="17"/>
      <c r="AAJ69" s="17"/>
      <c r="AAK69" s="17"/>
      <c r="AAL69" s="17"/>
      <c r="AAM69" s="17"/>
      <c r="AAN69" s="17"/>
      <c r="AAO69" s="17"/>
      <c r="AAP69" s="17"/>
      <c r="AAQ69" s="17"/>
      <c r="AAR69" s="17"/>
      <c r="AAS69" s="17"/>
      <c r="AAT69" s="17"/>
      <c r="AAU69" s="17"/>
      <c r="AAV69" s="17"/>
      <c r="AAW69" s="17"/>
      <c r="AAX69" s="17"/>
      <c r="AAY69" s="17"/>
      <c r="AAZ69" s="17"/>
      <c r="ABA69" s="17"/>
      <c r="ABB69" s="17"/>
      <c r="ABC69" s="17"/>
      <c r="ABD69" s="17"/>
      <c r="ABE69" s="17"/>
      <c r="ABF69" s="17"/>
      <c r="ABG69" s="17"/>
      <c r="ABH69" s="17"/>
      <c r="ABI69" s="17"/>
      <c r="ABJ69" s="17"/>
      <c r="ABK69" s="17"/>
      <c r="ABL69" s="17"/>
      <c r="ABM69" s="17"/>
      <c r="ABN69" s="17"/>
      <c r="ABO69" s="17"/>
      <c r="ABP69" s="17"/>
      <c r="ABQ69" s="17"/>
      <c r="ABR69" s="17"/>
      <c r="ABS69" s="17"/>
      <c r="ABT69" s="17"/>
      <c r="ABU69" s="17"/>
      <c r="ABV69" s="17"/>
      <c r="ABW69" s="17"/>
      <c r="ABX69" s="17"/>
      <c r="ABY69" s="17"/>
      <c r="ABZ69" s="17"/>
      <c r="ACA69" s="17"/>
      <c r="ACB69" s="17"/>
      <c r="ACC69" s="17"/>
      <c r="ACD69" s="17"/>
      <c r="ACE69" s="17"/>
      <c r="ACF69" s="17"/>
      <c r="ACG69" s="17"/>
      <c r="ACH69" s="17"/>
      <c r="ACI69" s="17"/>
      <c r="ACJ69" s="17"/>
      <c r="ACK69" s="17"/>
      <c r="ACL69" s="17"/>
      <c r="ACM69" s="17"/>
      <c r="ACN69" s="17"/>
      <c r="ACO69" s="17"/>
      <c r="ACP69" s="17"/>
      <c r="ACQ69" s="17"/>
      <c r="ACR69" s="17"/>
      <c r="ACS69" s="17"/>
      <c r="ACT69" s="17"/>
      <c r="ACU69" s="17"/>
      <c r="ACV69" s="17"/>
      <c r="ACW69" s="17"/>
      <c r="ACX69" s="17"/>
      <c r="ACY69" s="17"/>
      <c r="ACZ69" s="17"/>
      <c r="ADA69" s="17"/>
      <c r="ADB69" s="17"/>
      <c r="ADC69" s="17"/>
      <c r="ADD69" s="17"/>
      <c r="ADE69" s="17"/>
      <c r="ADF69" s="17"/>
      <c r="ADG69" s="17"/>
      <c r="ADH69" s="17"/>
      <c r="ADI69" s="17"/>
      <c r="ADJ69" s="17"/>
      <c r="ADK69" s="17"/>
      <c r="ADL69" s="17"/>
      <c r="ADM69" s="17"/>
      <c r="ADN69" s="17"/>
      <c r="ADO69" s="17"/>
      <c r="ADP69" s="17"/>
      <c r="ADQ69" s="17"/>
      <c r="ADR69" s="17"/>
      <c r="ADS69" s="17"/>
      <c r="ADT69" s="17"/>
      <c r="ADU69" s="17"/>
      <c r="ADV69" s="17"/>
      <c r="ADW69" s="17"/>
      <c r="ADX69" s="17"/>
      <c r="ADY69" s="17"/>
      <c r="ADZ69" s="17"/>
      <c r="AEA69" s="17"/>
      <c r="AEB69" s="17"/>
      <c r="AEC69" s="17"/>
      <c r="AED69" s="17"/>
      <c r="AEE69" s="17"/>
      <c r="AEF69" s="17"/>
      <c r="AEG69" s="17"/>
      <c r="AEH69" s="17"/>
      <c r="AEI69" s="17"/>
      <c r="AEJ69" s="16">
        <v>35.0</v>
      </c>
      <c r="AEK69" s="17"/>
      <c r="AEL69" s="17"/>
      <c r="AEM69" s="17"/>
      <c r="AEN69" s="17"/>
      <c r="AEO69" s="17"/>
      <c r="AEP69" s="17"/>
      <c r="AEQ69" s="17"/>
      <c r="AER69" s="17"/>
      <c r="AES69" s="17"/>
      <c r="AET69" s="17"/>
      <c r="AEU69" s="17"/>
      <c r="AEV69" s="17"/>
      <c r="AEW69" s="17"/>
      <c r="AEX69" s="17"/>
      <c r="AEY69" s="17"/>
      <c r="AEZ69" s="17"/>
      <c r="AFA69" s="17"/>
      <c r="AFB69" s="17"/>
      <c r="AFC69" s="17"/>
      <c r="AFD69" s="17"/>
      <c r="AFE69" s="17"/>
      <c r="AFF69" s="17"/>
      <c r="AFG69" s="17"/>
      <c r="AFH69" s="17"/>
      <c r="AFI69" s="17"/>
      <c r="AFJ69" s="17"/>
      <c r="AFK69" s="17"/>
      <c r="AFL69" s="17"/>
      <c r="AFM69" s="17"/>
      <c r="AFN69" s="17"/>
      <c r="AFO69" s="17"/>
      <c r="AFP69" s="17"/>
      <c r="AFQ69" s="17"/>
      <c r="AFR69" s="17"/>
      <c r="AFS69" s="17"/>
      <c r="AFT69" s="17"/>
      <c r="AFU69" s="17"/>
      <c r="AFV69" s="17"/>
      <c r="AFW69" s="17"/>
      <c r="AFX69" s="17"/>
      <c r="AFY69" s="17"/>
      <c r="AFZ69" s="17"/>
      <c r="AGA69" s="17"/>
      <c r="AGB69" s="17"/>
      <c r="AGC69" s="17"/>
      <c r="AGD69" s="17"/>
      <c r="AGE69" s="17"/>
      <c r="AGF69" s="17"/>
      <c r="AGG69" s="17"/>
      <c r="AGH69" s="17"/>
      <c r="AGI69" s="17"/>
      <c r="AGJ69" s="17"/>
      <c r="AGK69" s="17"/>
      <c r="AGL69" s="17"/>
      <c r="AGM69" s="17"/>
      <c r="AGN69" s="17"/>
      <c r="AGO69" s="17"/>
      <c r="AGP69" s="17"/>
      <c r="AGQ69" s="17"/>
      <c r="AGR69" s="17"/>
      <c r="AGS69" s="17"/>
      <c r="AGT69" s="17"/>
      <c r="AGU69" s="17"/>
      <c r="AGV69" s="17"/>
      <c r="AGW69" s="17"/>
      <c r="AGX69" s="17"/>
      <c r="AGY69" s="17"/>
      <c r="AGZ69" s="17"/>
      <c r="AHA69" s="17"/>
      <c r="AHB69" s="17"/>
      <c r="AHC69" s="17"/>
      <c r="AHD69" s="17"/>
      <c r="AHE69" s="17"/>
      <c r="AHF69" s="17"/>
      <c r="AHG69" s="17"/>
      <c r="AHH69" s="17"/>
      <c r="AHI69" s="17"/>
      <c r="AHJ69" s="17"/>
      <c r="AHK69" s="17"/>
      <c r="AHL69" s="17"/>
      <c r="AHM69" s="17"/>
      <c r="AHN69" s="17"/>
      <c r="AHO69" s="17"/>
      <c r="AHP69" s="17"/>
      <c r="AHQ69" s="17"/>
      <c r="AHR69" s="17"/>
      <c r="AHS69" s="17"/>
      <c r="AHT69" s="17"/>
      <c r="AHU69" s="17"/>
      <c r="AHV69" s="17"/>
      <c r="AHW69" s="17"/>
      <c r="AHX69" s="17"/>
      <c r="AHY69" s="17"/>
      <c r="AHZ69" s="17"/>
      <c r="AIA69" s="17"/>
      <c r="AIB69" s="17"/>
      <c r="AIC69" s="17"/>
      <c r="AID69" s="17"/>
      <c r="AIE69" s="17"/>
      <c r="AIF69" s="17"/>
      <c r="AIG69" s="17"/>
      <c r="AIH69" s="17"/>
      <c r="AII69" s="17"/>
      <c r="AIJ69" s="17"/>
      <c r="AIK69" s="17"/>
      <c r="AIL69" s="14" t="s">
        <v>3312</v>
      </c>
      <c r="AIM69" s="14" t="s">
        <v>3313</v>
      </c>
      <c r="AIN69" s="14" t="s">
        <v>2563</v>
      </c>
      <c r="AIO69" s="16">
        <v>6.0</v>
      </c>
      <c r="AIP69" s="16">
        <v>13.0</v>
      </c>
      <c r="AIQ69" s="14" t="s">
        <v>3314</v>
      </c>
      <c r="AIR69" s="17"/>
      <c r="AIS69" s="17"/>
      <c r="AIT69" s="17"/>
      <c r="AIU69" s="17"/>
      <c r="AIV69" s="14" t="s">
        <v>2563</v>
      </c>
      <c r="AIW69" s="14" t="s">
        <v>3315</v>
      </c>
      <c r="AIX69" s="14" t="s">
        <v>3316</v>
      </c>
      <c r="AIY69" s="14" t="s">
        <v>3099</v>
      </c>
      <c r="AIZ69" s="14" t="s">
        <v>2686</v>
      </c>
      <c r="AJB69" s="17"/>
      <c r="AJC69" s="17"/>
      <c r="AJD69" s="16">
        <v>64.0</v>
      </c>
      <c r="AJE69" s="17"/>
      <c r="AJF69" s="17"/>
      <c r="AJG69" s="14" t="s">
        <v>2574</v>
      </c>
      <c r="AJH69" s="17"/>
      <c r="AJI69" s="16">
        <v>4.0</v>
      </c>
      <c r="AJJ69" s="17"/>
      <c r="AJK69" s="16">
        <v>78.0</v>
      </c>
      <c r="AJL69" s="14" t="s">
        <v>2855</v>
      </c>
      <c r="AJN69" s="14" t="s">
        <v>2563</v>
      </c>
      <c r="AJO69" s="14" t="s">
        <v>3317</v>
      </c>
      <c r="AJP69" s="14" t="s">
        <v>3318</v>
      </c>
      <c r="AJQ69" s="14" t="s">
        <v>3319</v>
      </c>
      <c r="AJR69" s="14" t="s">
        <v>2563</v>
      </c>
      <c r="AJS69" s="14" t="s">
        <v>2574</v>
      </c>
      <c r="AJT69" s="14" t="s">
        <v>3320</v>
      </c>
      <c r="AJW69" s="17"/>
      <c r="AJX69" s="17"/>
      <c r="AJY69" s="17"/>
      <c r="AJZ69" s="17"/>
      <c r="AKA69" s="17"/>
      <c r="AKB69" s="17"/>
      <c r="AKC69" s="17"/>
      <c r="AKD69" s="17"/>
      <c r="AKE69" s="17"/>
      <c r="AKF69" s="17"/>
      <c r="AKG69" s="17"/>
      <c r="AKH69" s="17"/>
      <c r="AKI69" s="17"/>
      <c r="AKJ69" s="17"/>
      <c r="AKK69" s="17"/>
      <c r="AKL69" s="17"/>
      <c r="AKM69" s="17"/>
      <c r="AKN69" s="17"/>
      <c r="AKO69" s="17"/>
      <c r="AKP69" s="17"/>
      <c r="AKQ69" s="17"/>
      <c r="AKR69" s="17"/>
      <c r="AKS69" s="17"/>
      <c r="AKT69" s="17"/>
      <c r="AKU69" s="17"/>
      <c r="AKV69" s="17"/>
      <c r="AKW69" s="17"/>
      <c r="AKX69" s="17"/>
      <c r="AKY69" s="17"/>
      <c r="AKZ69" s="17"/>
      <c r="ALA69" s="17"/>
      <c r="ALB69" s="17"/>
      <c r="ALC69" s="17"/>
      <c r="ALD69" s="17"/>
      <c r="ALE69" s="17"/>
      <c r="ALF69" s="17"/>
      <c r="ALG69" s="17"/>
      <c r="ALH69" s="17"/>
      <c r="ALI69" s="17"/>
      <c r="ALJ69" s="17"/>
      <c r="ALK69" s="17"/>
      <c r="ALL69" s="17"/>
      <c r="ALM69" s="17"/>
      <c r="ALN69" s="17"/>
      <c r="ALO69" s="17"/>
      <c r="ALP69" s="17"/>
      <c r="ALQ69" s="17"/>
      <c r="ALR69" s="17"/>
      <c r="ALS69" s="17"/>
      <c r="ALT69" s="17"/>
      <c r="ALU69" s="17"/>
      <c r="ALV69" s="17"/>
      <c r="ALW69" s="17"/>
      <c r="ALX69" s="17"/>
      <c r="ALY69" s="17"/>
      <c r="ALZ69" s="17"/>
      <c r="AMA69" s="17"/>
      <c r="AMB69" s="17"/>
      <c r="AMC69" s="17"/>
      <c r="AMD69" s="17"/>
      <c r="AME69" s="17"/>
      <c r="AMF69" s="17"/>
      <c r="AMG69" s="17"/>
      <c r="AMH69" s="17"/>
      <c r="AMI69" s="17"/>
      <c r="AMJ69" s="17"/>
      <c r="AMK69" s="17"/>
      <c r="AML69" s="17"/>
      <c r="AMM69" s="17"/>
      <c r="AMN69" s="17"/>
      <c r="AMO69" s="17"/>
      <c r="AMP69" s="17"/>
      <c r="AMQ69" s="17"/>
      <c r="AMR69" s="17"/>
      <c r="AMS69" s="17"/>
      <c r="AMT69" s="17"/>
      <c r="AMU69" s="17"/>
      <c r="AMV69" s="17"/>
      <c r="AMW69" s="17"/>
      <c r="AMX69" s="17"/>
      <c r="AMY69" s="17"/>
      <c r="AMZ69" s="17"/>
      <c r="ANA69" s="17"/>
      <c r="ANB69" s="17"/>
      <c r="ANC69" s="17"/>
      <c r="AND69" s="17"/>
      <c r="ANE69" s="17"/>
      <c r="ANF69" s="17"/>
      <c r="ANG69" s="17"/>
      <c r="ANH69" s="17"/>
      <c r="ANI69" s="17"/>
      <c r="ANJ69" s="17"/>
      <c r="ANK69" s="17"/>
      <c r="ANL69" s="17"/>
      <c r="ANM69" s="17"/>
      <c r="ANN69" s="17"/>
      <c r="ANO69" s="17"/>
      <c r="ANP69" s="17"/>
      <c r="ANQ69" s="17"/>
      <c r="ANR69" s="17"/>
      <c r="ANS69" s="17"/>
      <c r="ANT69" s="17"/>
      <c r="ANU69" s="17"/>
      <c r="ANV69" s="17"/>
      <c r="ANW69" s="17"/>
      <c r="ANX69" s="17"/>
      <c r="ANY69" s="17"/>
      <c r="ANZ69" s="17"/>
      <c r="AOA69" s="17"/>
      <c r="AOB69" s="17"/>
      <c r="AOC69" s="17"/>
      <c r="AOD69" s="17"/>
      <c r="AOE69" s="17"/>
      <c r="AOF69" s="17"/>
      <c r="AOG69" s="17"/>
      <c r="AOH69" s="17"/>
      <c r="AOI69" s="17"/>
      <c r="AOJ69" s="17"/>
      <c r="AOK69" s="17"/>
      <c r="AOL69" s="17"/>
      <c r="AOM69" s="17"/>
      <c r="AON69" s="17"/>
      <c r="AOO69" s="17"/>
      <c r="AOP69" s="17"/>
      <c r="AOQ69" s="17"/>
      <c r="AOR69" s="17"/>
      <c r="AOS69" s="17"/>
      <c r="AOT69" s="17"/>
      <c r="AOU69" s="17"/>
      <c r="AOV69" s="17"/>
      <c r="AOW69" s="17"/>
      <c r="AOX69" s="17"/>
      <c r="AOY69" s="17"/>
      <c r="AOZ69" s="17"/>
      <c r="APA69" s="17"/>
      <c r="APB69" s="17"/>
      <c r="APC69" s="17"/>
      <c r="APD69" s="17"/>
      <c r="APE69" s="17"/>
      <c r="APF69" s="17"/>
      <c r="APG69" s="17"/>
      <c r="APH69" s="17"/>
      <c r="API69" s="17"/>
      <c r="APJ69" s="17"/>
      <c r="APK69" s="17"/>
      <c r="APL69" s="17"/>
      <c r="APM69" s="17"/>
      <c r="APN69" s="17"/>
      <c r="APO69" s="17"/>
      <c r="APP69" s="17"/>
      <c r="APQ69" s="17"/>
      <c r="APR69" s="17"/>
      <c r="APS69" s="17"/>
      <c r="APT69" s="17"/>
      <c r="APU69" s="17"/>
      <c r="APV69" s="17"/>
      <c r="APW69" s="17"/>
      <c r="APX69" s="17"/>
      <c r="APY69" s="17"/>
      <c r="APZ69" s="17"/>
      <c r="AQA69" s="17"/>
      <c r="AQB69" s="17"/>
      <c r="AQC69" s="17"/>
      <c r="AQD69" s="17"/>
      <c r="AQE69" s="17"/>
      <c r="AQF69" s="17"/>
      <c r="AQG69" s="17"/>
      <c r="AQH69" s="17"/>
      <c r="AQI69" s="17"/>
      <c r="AQJ69" s="17"/>
      <c r="AQK69" s="17"/>
      <c r="AQL69" s="17"/>
      <c r="AQM69" s="17"/>
      <c r="AQN69" s="17"/>
      <c r="AQO69" s="17"/>
      <c r="AQP69" s="17"/>
      <c r="AQQ69" s="17"/>
      <c r="AQR69" s="17"/>
      <c r="AQS69" s="17"/>
      <c r="AQT69" s="17"/>
      <c r="AQU69" s="17"/>
      <c r="AQV69" s="17"/>
      <c r="AQW69" s="17"/>
      <c r="AQX69" s="17"/>
      <c r="AQY69" s="17"/>
      <c r="AQZ69" s="17"/>
      <c r="ARA69" s="17"/>
      <c r="ARB69" s="17"/>
      <c r="ARC69" s="17"/>
      <c r="ARD69" s="17"/>
      <c r="ARE69" s="17"/>
      <c r="ARF69" s="17"/>
      <c r="ARG69" s="17"/>
      <c r="ARH69" s="17"/>
      <c r="ARI69" s="17"/>
      <c r="ARJ69" s="17"/>
      <c r="ARK69" s="17"/>
      <c r="ARL69" s="17"/>
      <c r="ARM69" s="17"/>
      <c r="ARN69" s="17"/>
      <c r="ARO69" s="17"/>
      <c r="ARP69" s="17"/>
      <c r="ARQ69" s="17"/>
      <c r="ARR69" s="17"/>
      <c r="ARS69" s="17"/>
      <c r="ART69" s="17"/>
      <c r="ARU69" s="17"/>
      <c r="ARV69" s="17"/>
      <c r="ARW69" s="17"/>
      <c r="ARX69" s="17"/>
      <c r="ARY69" s="17"/>
      <c r="ARZ69" s="17"/>
      <c r="ASA69" s="17"/>
      <c r="ASB69" s="17"/>
      <c r="ASC69" s="17"/>
      <c r="ASD69" s="17"/>
      <c r="ASE69" s="17"/>
      <c r="ASF69" s="17"/>
      <c r="ASG69" s="17"/>
      <c r="ASH69" s="17"/>
      <c r="ASI69" s="17"/>
      <c r="ASJ69" s="17"/>
      <c r="ASK69" s="17"/>
      <c r="ASL69" s="17"/>
      <c r="ASM69" s="17"/>
      <c r="ASN69" s="17"/>
      <c r="ASO69" s="17"/>
      <c r="ASP69" s="17"/>
      <c r="ASQ69" s="17"/>
      <c r="ASR69" s="17"/>
      <c r="ASS69" s="17"/>
      <c r="AST69" s="17"/>
      <c r="ASU69" s="17"/>
      <c r="ASV69" s="17"/>
      <c r="ASW69" s="17"/>
      <c r="ASX69" s="17"/>
      <c r="ASY69" s="17"/>
      <c r="ASZ69" s="17"/>
      <c r="ATA69" s="17"/>
      <c r="ATB69" s="17"/>
      <c r="ATC69" s="17"/>
      <c r="ATD69" s="17"/>
      <c r="ATE69" s="17"/>
      <c r="ATF69" s="17"/>
      <c r="ATG69" s="17"/>
      <c r="ATH69" s="17"/>
      <c r="ATI69" s="17"/>
      <c r="ATJ69" s="17"/>
      <c r="ATK69" s="17"/>
      <c r="ATL69" s="17"/>
      <c r="ATM69" s="17"/>
      <c r="ATN69" s="17"/>
      <c r="ATO69" s="17"/>
      <c r="ATP69" s="17"/>
      <c r="ATQ69" s="17"/>
      <c r="ATR69" s="17"/>
      <c r="ATS69" s="17"/>
      <c r="ATT69" s="17"/>
      <c r="ATU69" s="17"/>
      <c r="ATV69" s="17"/>
      <c r="ATW69" s="17"/>
      <c r="ATX69" s="17"/>
      <c r="ATY69" s="17"/>
      <c r="ATZ69" s="17"/>
      <c r="AUA69" s="17"/>
      <c r="AUB69" s="17"/>
      <c r="AUC69" s="17"/>
      <c r="AUD69" s="17"/>
      <c r="AUE69" s="17"/>
      <c r="AUF69" s="17"/>
      <c r="AUG69" s="17"/>
      <c r="AUH69" s="17"/>
      <c r="AUI69" s="17"/>
      <c r="AUJ69" s="17"/>
      <c r="AUK69" s="17"/>
      <c r="AUL69" s="17"/>
      <c r="AUM69" s="17"/>
      <c r="AUN69" s="17"/>
      <c r="AUO69" s="17"/>
      <c r="AUP69" s="17"/>
      <c r="AUQ69" s="17"/>
      <c r="AUR69" s="17"/>
      <c r="AUS69" s="17"/>
      <c r="AUT69" s="17"/>
      <c r="AUU69" s="17"/>
      <c r="AUV69" s="17"/>
      <c r="AUW69" s="17"/>
      <c r="AUX69" s="17"/>
      <c r="AUY69" s="17"/>
      <c r="AUZ69" s="17"/>
      <c r="AVA69" s="17"/>
      <c r="AVB69" s="17"/>
      <c r="AVC69" s="17"/>
      <c r="AVD69" s="17"/>
      <c r="AVE69" s="17"/>
      <c r="AVF69" s="17"/>
      <c r="AVG69" s="17"/>
      <c r="AVH69" s="17"/>
      <c r="AVI69" s="17"/>
      <c r="AVJ69" s="17"/>
      <c r="AVK69" s="17"/>
      <c r="AVL69" s="17"/>
      <c r="AVM69" s="17"/>
      <c r="AVN69" s="17"/>
      <c r="AVO69" s="17"/>
      <c r="AVP69" s="17"/>
      <c r="AVQ69" s="17"/>
      <c r="AVR69" s="17"/>
      <c r="AVS69" s="17"/>
      <c r="AVT69" s="17"/>
      <c r="AVU69" s="17"/>
      <c r="AVV69" s="17"/>
      <c r="AVW69" s="17"/>
      <c r="AVX69" s="17"/>
      <c r="AVY69" s="17"/>
      <c r="AVZ69" s="17"/>
      <c r="AWA69" s="17"/>
      <c r="AWB69" s="17"/>
      <c r="AWC69" s="17"/>
      <c r="AWD69" s="17"/>
      <c r="AWE69" s="17"/>
      <c r="AWF69" s="17"/>
      <c r="AWG69" s="17"/>
      <c r="AWH69" s="17"/>
      <c r="AWI69" s="17"/>
      <c r="AWJ69" s="17"/>
      <c r="AWK69" s="17"/>
      <c r="AWL69" s="17"/>
      <c r="AWM69" s="17"/>
      <c r="AWN69" s="17"/>
      <c r="AWO69" s="17"/>
      <c r="AWP69" s="17"/>
      <c r="AWQ69" s="17"/>
      <c r="AWR69" s="17"/>
      <c r="AWS69" s="17"/>
      <c r="AWT69" s="17"/>
      <c r="AWU69" s="17"/>
      <c r="AWV69" s="17"/>
      <c r="AWW69" s="17"/>
      <c r="AWX69" s="17"/>
      <c r="AWY69" s="17"/>
      <c r="AWZ69" s="17"/>
      <c r="AXA69" s="17"/>
      <c r="AXB69" s="17"/>
      <c r="AXC69" s="17"/>
      <c r="AXD69" s="17"/>
      <c r="AXE69" s="17"/>
      <c r="AXF69" s="17"/>
      <c r="AXG69" s="17"/>
      <c r="AXH69" s="17"/>
      <c r="AXI69" s="17"/>
      <c r="AXJ69" s="17"/>
      <c r="AXK69" s="17"/>
      <c r="AXL69" s="17"/>
      <c r="AXM69" s="17"/>
      <c r="AXN69" s="17"/>
      <c r="AXO69" s="17"/>
      <c r="AXP69" s="17"/>
      <c r="AXQ69" s="17"/>
      <c r="AXR69" s="17"/>
      <c r="AXS69" s="17"/>
      <c r="AXT69" s="17"/>
      <c r="AXU69" s="17"/>
      <c r="AXV69" s="17"/>
      <c r="AXW69" s="17"/>
      <c r="AXX69" s="17"/>
      <c r="AXY69" s="17"/>
      <c r="AXZ69" s="17"/>
      <c r="AYA69" s="17"/>
      <c r="AYB69" s="17"/>
      <c r="AYC69" s="17"/>
      <c r="AYD69" s="17"/>
      <c r="AYE69" s="17"/>
      <c r="AYF69" s="17"/>
      <c r="AYG69" s="17"/>
      <c r="AYH69" s="17"/>
      <c r="AYI69" s="17"/>
      <c r="AYJ69" s="17"/>
      <c r="AYK69" s="17"/>
      <c r="AYL69" s="17"/>
      <c r="AYM69" s="17"/>
      <c r="AYN69" s="17"/>
      <c r="AYO69" s="17"/>
      <c r="AYP69" s="17"/>
      <c r="AYQ69" s="17"/>
      <c r="AYR69" s="17"/>
      <c r="AYS69" s="17"/>
      <c r="AYT69" s="17"/>
      <c r="AYU69" s="17"/>
      <c r="AYV69" s="17"/>
      <c r="AYW69" s="17"/>
      <c r="AYX69" s="17"/>
      <c r="AYY69" s="17"/>
      <c r="AYZ69" s="17"/>
      <c r="AZA69" s="17"/>
      <c r="AZB69" s="17"/>
      <c r="AZC69" s="17"/>
      <c r="AZD69" s="17"/>
      <c r="AZE69" s="17"/>
      <c r="AZF69" s="17"/>
      <c r="AZG69" s="17"/>
      <c r="AZH69" s="17"/>
      <c r="AZI69" s="17"/>
      <c r="AZJ69" s="17"/>
      <c r="AZK69" s="17"/>
      <c r="AZL69" s="17"/>
      <c r="AZM69" s="17"/>
      <c r="AZN69" s="17"/>
      <c r="AZO69" s="17"/>
      <c r="AZP69" s="17"/>
      <c r="AZQ69" s="17"/>
      <c r="AZR69" s="17"/>
      <c r="AZS69" s="17"/>
      <c r="AZT69" s="17"/>
      <c r="AZU69" s="17"/>
      <c r="AZV69" s="17"/>
      <c r="AZW69" s="17"/>
      <c r="AZX69" s="17"/>
      <c r="AZY69" s="17"/>
      <c r="AZZ69" s="17"/>
      <c r="BAA69" s="17"/>
      <c r="BAB69" s="17"/>
      <c r="BAC69" s="17"/>
      <c r="BAD69" s="17"/>
      <c r="BAE69" s="17"/>
      <c r="BAF69" s="17"/>
      <c r="BAG69" s="17"/>
      <c r="BAH69" s="17"/>
      <c r="BAI69" s="17"/>
      <c r="BAJ69" s="17"/>
      <c r="BAK69" s="17"/>
      <c r="BAL69" s="17"/>
      <c r="BAM69" s="17"/>
      <c r="BAN69" s="17"/>
      <c r="BAO69" s="17"/>
      <c r="BAP69" s="17"/>
      <c r="BAQ69" s="17"/>
      <c r="BAR69" s="17"/>
      <c r="BAS69" s="17"/>
      <c r="BAT69" s="17"/>
      <c r="BAU69" s="17"/>
      <c r="BAV69" s="17"/>
      <c r="BAW69" s="17"/>
      <c r="BAX69" s="17"/>
      <c r="BAY69" s="17"/>
      <c r="BAZ69" s="17"/>
      <c r="BBA69" s="17"/>
      <c r="BBB69" s="17"/>
      <c r="BBC69" s="17"/>
      <c r="BBD69" s="17"/>
      <c r="BBE69" s="17"/>
      <c r="BBF69" s="17"/>
      <c r="BBG69" s="17"/>
      <c r="BBH69" s="17"/>
      <c r="BBI69" s="17"/>
      <c r="BBJ69" s="17"/>
      <c r="BBK69" s="17"/>
      <c r="BBL69" s="17"/>
      <c r="BBM69" s="17"/>
      <c r="BBN69" s="17"/>
      <c r="BBO69" s="17"/>
      <c r="BBP69" s="17"/>
      <c r="BBQ69" s="17"/>
      <c r="BBR69" s="17"/>
      <c r="BBS69" s="17"/>
      <c r="BBT69" s="17"/>
      <c r="BBU69" s="17"/>
      <c r="BBV69" s="17"/>
      <c r="BBW69" s="17"/>
      <c r="BBX69" s="17"/>
      <c r="BBY69" s="17"/>
      <c r="BBZ69" s="17"/>
      <c r="BCA69" s="17"/>
      <c r="BCB69" s="17"/>
      <c r="BCC69" s="17"/>
      <c r="BCD69" s="17"/>
      <c r="BCE69" s="17"/>
      <c r="BCF69" s="17"/>
      <c r="BCG69" s="17"/>
      <c r="BCH69" s="17"/>
      <c r="BCI69" s="17"/>
      <c r="BCJ69" s="17"/>
      <c r="BCK69" s="17"/>
      <c r="BCL69" s="17"/>
      <c r="BCM69" s="17"/>
      <c r="BCN69" s="17"/>
      <c r="BCO69" s="17"/>
      <c r="BCP69" s="17"/>
      <c r="BCQ69" s="17"/>
      <c r="BCR69" s="17"/>
      <c r="BCS69" s="17"/>
      <c r="BCT69" s="17"/>
      <c r="BCU69" s="17"/>
      <c r="BCV69" s="17"/>
      <c r="BCW69" s="17"/>
      <c r="BCX69" s="17"/>
      <c r="BCY69" s="17"/>
      <c r="BCZ69" s="17"/>
      <c r="BDA69" s="17"/>
      <c r="BDB69" s="17"/>
      <c r="BDC69" s="17"/>
      <c r="BDD69" s="17"/>
      <c r="BDE69" s="17"/>
      <c r="BDF69" s="17"/>
      <c r="BDG69" s="17"/>
      <c r="BDH69" s="17"/>
      <c r="BDI69" s="17"/>
      <c r="BDJ69" s="17"/>
      <c r="BDK69" s="17"/>
      <c r="BDL69" s="17"/>
      <c r="BDM69" s="17"/>
      <c r="BDN69" s="17"/>
      <c r="BDO69" s="17"/>
      <c r="BDP69" s="17"/>
      <c r="BDQ69" s="17"/>
      <c r="BDR69" s="17"/>
      <c r="BDS69" s="17"/>
      <c r="BDT69" s="17"/>
      <c r="BDU69" s="17"/>
      <c r="BDV69" s="17"/>
      <c r="BDW69" s="17"/>
      <c r="BDX69" s="17"/>
      <c r="BDY69" s="17"/>
      <c r="BDZ69" s="17"/>
      <c r="BEA69" s="17"/>
      <c r="BEB69" s="17"/>
      <c r="BEC69" s="17"/>
      <c r="BED69" s="17"/>
      <c r="BEE69" s="17"/>
      <c r="BEF69" s="17"/>
      <c r="BEG69" s="17"/>
      <c r="BEH69" s="17"/>
      <c r="BEI69" s="17"/>
      <c r="BEJ69" s="17"/>
      <c r="BEK69" s="17"/>
      <c r="BEL69" s="17"/>
      <c r="BEM69" s="17"/>
      <c r="BEN69" s="17"/>
      <c r="BEO69" s="17"/>
      <c r="BEP69" s="17"/>
      <c r="BEQ69" s="17"/>
      <c r="BER69" s="17"/>
      <c r="BES69" s="17"/>
      <c r="BET69" s="17"/>
      <c r="BEU69" s="17"/>
      <c r="BEV69" s="17"/>
      <c r="BEW69" s="17"/>
      <c r="BEX69" s="17"/>
      <c r="BEY69" s="17"/>
      <c r="BEZ69" s="17"/>
      <c r="BFA69" s="17"/>
      <c r="BFB69" s="17"/>
      <c r="BFC69" s="17"/>
      <c r="BFD69" s="17"/>
      <c r="BFE69" s="17"/>
      <c r="BFF69" s="17"/>
      <c r="BFG69" s="17"/>
      <c r="BFH69" s="17"/>
      <c r="BFI69" s="17"/>
      <c r="BFJ69" s="17"/>
      <c r="BFK69" s="17"/>
      <c r="BFL69" s="17"/>
      <c r="BFM69" s="17"/>
      <c r="BFN69" s="17"/>
      <c r="BFO69" s="17"/>
      <c r="BFP69" s="17"/>
      <c r="BFQ69" s="17"/>
      <c r="BFR69" s="17"/>
      <c r="BFS69" s="17"/>
      <c r="BFT69" s="17"/>
      <c r="BFU69" s="17"/>
      <c r="BFV69" s="17"/>
      <c r="BFW69" s="17"/>
      <c r="BFX69" s="17"/>
      <c r="BFY69" s="17"/>
      <c r="BFZ69" s="17"/>
      <c r="BGA69" s="17"/>
      <c r="BGB69" s="17"/>
      <c r="BGC69" s="17"/>
      <c r="BGD69" s="17"/>
      <c r="BGE69" s="17"/>
      <c r="BGF69" s="17"/>
      <c r="BGG69" s="17"/>
      <c r="BGH69" s="17"/>
      <c r="BGI69" s="17"/>
      <c r="BGJ69" s="17"/>
      <c r="BGK69" s="17"/>
      <c r="BGL69" s="17"/>
      <c r="BGM69" s="17"/>
      <c r="BGN69" s="17"/>
      <c r="BGO69" s="17"/>
      <c r="BGP69" s="17"/>
      <c r="BGQ69" s="17"/>
      <c r="BGR69" s="17"/>
      <c r="BGS69" s="17"/>
      <c r="BGT69" s="17"/>
      <c r="BGU69" s="17"/>
      <c r="BGV69" s="17"/>
      <c r="BGW69" s="17"/>
      <c r="BGX69" s="17"/>
      <c r="BGY69" s="17"/>
      <c r="BGZ69" s="17"/>
      <c r="BHA69" s="17"/>
      <c r="BHB69" s="17"/>
      <c r="BHC69" s="17"/>
      <c r="BHD69" s="17"/>
      <c r="BHE69" s="17"/>
      <c r="BHF69" s="17"/>
      <c r="BHG69" s="17"/>
      <c r="BHH69" s="17"/>
      <c r="BHI69" s="17"/>
      <c r="BHJ69" s="17"/>
      <c r="BHK69" s="17"/>
      <c r="BHL69" s="17"/>
      <c r="BHM69" s="17"/>
      <c r="BHN69" s="17"/>
      <c r="BHO69" s="17"/>
      <c r="BHP69" s="17"/>
      <c r="BHQ69" s="17"/>
      <c r="BHR69" s="17"/>
      <c r="BHS69" s="17"/>
      <c r="BHT69" s="17"/>
      <c r="BHU69" s="17"/>
      <c r="BHV69" s="17"/>
      <c r="BHW69" s="17"/>
      <c r="BHX69" s="17"/>
      <c r="BHY69" s="17"/>
      <c r="BHZ69" s="17"/>
      <c r="BIA69" s="17"/>
      <c r="BIB69" s="17"/>
      <c r="BIC69" s="17"/>
      <c r="BID69" s="17"/>
      <c r="BIE69" s="17"/>
      <c r="BIF69" s="17"/>
      <c r="BIG69" s="17"/>
      <c r="BIH69" s="17"/>
      <c r="BII69" s="17"/>
      <c r="BIJ69" s="17"/>
      <c r="BIK69" s="17"/>
      <c r="BIL69" s="17"/>
      <c r="BIM69" s="17"/>
      <c r="BIN69" s="17"/>
      <c r="BIO69" s="17"/>
      <c r="BIP69" s="17"/>
      <c r="BIQ69" s="17"/>
      <c r="BIR69" s="17"/>
      <c r="BIS69" s="17"/>
      <c r="BIT69" s="17"/>
      <c r="BIU69" s="17"/>
      <c r="BIV69" s="17"/>
      <c r="BIW69" s="17"/>
      <c r="BIX69" s="17"/>
      <c r="BIY69" s="17"/>
      <c r="BIZ69" s="17"/>
      <c r="BJA69" s="17"/>
      <c r="BJB69" s="17"/>
      <c r="BJC69" s="17"/>
      <c r="BJD69" s="17"/>
      <c r="BJE69" s="17"/>
      <c r="BJF69" s="17"/>
      <c r="BJG69" s="17"/>
      <c r="BJH69" s="17"/>
      <c r="BJI69" s="17"/>
      <c r="BJJ69" s="17"/>
      <c r="BJK69" s="17"/>
      <c r="BJL69" s="17"/>
      <c r="BJM69" s="17"/>
      <c r="BJN69" s="17"/>
      <c r="BJO69" s="17"/>
      <c r="BJP69" s="17"/>
      <c r="BJQ69" s="17"/>
      <c r="BJR69" s="17"/>
      <c r="BJS69" s="17"/>
      <c r="BJT69" s="17"/>
      <c r="BJU69" s="17"/>
      <c r="BJV69" s="17"/>
      <c r="BJW69" s="17"/>
      <c r="BJX69" s="17"/>
      <c r="BJY69" s="17"/>
      <c r="BJZ69" s="17"/>
      <c r="BKA69" s="17"/>
      <c r="BKB69" s="17"/>
      <c r="BKC69" s="17"/>
      <c r="BKD69" s="17"/>
      <c r="BKE69" s="17"/>
      <c r="BKF69" s="17"/>
      <c r="BKG69" s="17"/>
      <c r="BKH69" s="17"/>
      <c r="BKI69" s="17"/>
      <c r="BKJ69" s="17"/>
      <c r="BKK69" s="17"/>
      <c r="BKL69" s="17"/>
      <c r="BKM69" s="17"/>
      <c r="BKN69" s="17"/>
      <c r="BKO69" s="17"/>
      <c r="BKP69" s="17"/>
      <c r="BKQ69" s="17"/>
      <c r="BKR69" s="17"/>
      <c r="BKS69" s="17"/>
      <c r="BKT69" s="17"/>
      <c r="BKU69" s="17"/>
      <c r="BKV69" s="17"/>
      <c r="BKW69" s="17"/>
      <c r="BKX69" s="17"/>
      <c r="BKY69" s="17"/>
      <c r="BKZ69" s="17"/>
      <c r="BLA69" s="17"/>
      <c r="BLB69" s="17"/>
      <c r="BLC69" s="17"/>
      <c r="BLD69" s="17"/>
      <c r="BLE69" s="17"/>
      <c r="BLF69" s="17"/>
      <c r="BLG69" s="17"/>
      <c r="BLH69" s="17"/>
      <c r="BLI69" s="17"/>
      <c r="BLJ69" s="17"/>
      <c r="BLK69" s="17"/>
      <c r="BLL69" s="17"/>
      <c r="BLM69" s="17"/>
      <c r="BLN69" s="17"/>
      <c r="BLO69" s="17"/>
      <c r="BLP69" s="17"/>
      <c r="BLQ69" s="17"/>
      <c r="BLR69" s="17"/>
      <c r="BLS69" s="17"/>
      <c r="BLT69" s="17"/>
      <c r="BLU69" s="17"/>
      <c r="BLV69" s="17"/>
      <c r="BLW69" s="17"/>
      <c r="BLX69" s="17"/>
      <c r="BLY69" s="17"/>
      <c r="BLZ69" s="17"/>
      <c r="BMA69" s="17"/>
      <c r="BMB69" s="17"/>
      <c r="BMC69" s="17"/>
      <c r="BMD69" s="17"/>
      <c r="BME69" s="17"/>
      <c r="BMF69" s="17"/>
      <c r="BMG69" s="17"/>
      <c r="BMH69" s="17"/>
      <c r="BMI69" s="17"/>
      <c r="BMJ69" s="17"/>
      <c r="BMK69" s="17"/>
      <c r="BML69" s="17"/>
      <c r="BMM69" s="17"/>
      <c r="BMN69" s="17"/>
      <c r="BMO69" s="17"/>
      <c r="BMP69" s="17"/>
      <c r="BMQ69" s="17"/>
      <c r="BMR69" s="17"/>
      <c r="BMS69" s="17"/>
      <c r="BMT69" s="17"/>
      <c r="BMU69" s="17"/>
      <c r="BMV69" s="17"/>
      <c r="BMW69" s="17"/>
      <c r="BMX69" s="17"/>
      <c r="BMY69" s="17"/>
      <c r="BMZ69" s="17"/>
      <c r="BNA69" s="17"/>
      <c r="BNB69" s="17"/>
      <c r="BNC69" s="17"/>
      <c r="BND69" s="17"/>
      <c r="BNE69" s="17"/>
      <c r="BNF69" s="17"/>
      <c r="BNG69" s="17"/>
      <c r="BNH69" s="17"/>
      <c r="BNI69" s="17"/>
      <c r="BNJ69" s="17"/>
      <c r="BNK69" s="17"/>
      <c r="BNL69" s="17"/>
      <c r="BNM69" s="17"/>
      <c r="BNN69" s="17"/>
      <c r="BNO69" s="17"/>
      <c r="BNP69" s="17"/>
      <c r="BNQ69" s="17"/>
      <c r="BNR69" s="17"/>
      <c r="BNS69" s="17"/>
      <c r="BNT69" s="17"/>
      <c r="BNU69" s="17"/>
      <c r="BNV69" s="17"/>
      <c r="BNW69" s="17"/>
      <c r="BNX69" s="17"/>
      <c r="BNY69" s="17"/>
      <c r="BNZ69" s="17"/>
      <c r="BOA69" s="17"/>
      <c r="BOB69" s="17"/>
      <c r="BOC69" s="17"/>
      <c r="BOD69" s="17"/>
      <c r="BOE69" s="17"/>
      <c r="BOF69" s="17"/>
      <c r="BOG69" s="17"/>
      <c r="BOH69" s="17"/>
      <c r="BOI69" s="17"/>
      <c r="BOJ69" s="17"/>
      <c r="BOK69" s="17"/>
      <c r="BOL69" s="17"/>
      <c r="BOM69" s="17"/>
      <c r="BON69" s="17"/>
      <c r="BOO69" s="17"/>
      <c r="BOP69" s="17"/>
      <c r="BOQ69" s="17"/>
      <c r="BOR69" s="17"/>
      <c r="BOS69" s="17"/>
      <c r="BOT69" s="17"/>
      <c r="BOU69" s="17"/>
      <c r="BOV69" s="17"/>
      <c r="BOW69" s="17"/>
      <c r="BOX69" s="17"/>
      <c r="BOY69" s="17"/>
      <c r="BOZ69" s="17"/>
      <c r="BPA69" s="17"/>
      <c r="BPB69" s="17"/>
      <c r="BPC69" s="17"/>
      <c r="BPD69" s="17"/>
      <c r="BPE69" s="17"/>
      <c r="BPF69" s="17"/>
      <c r="BPG69" s="17"/>
      <c r="BPH69" s="17"/>
      <c r="BPI69" s="17"/>
      <c r="BPJ69" s="17"/>
      <c r="BPK69" s="17"/>
      <c r="BPL69" s="17"/>
      <c r="BPM69" s="17"/>
      <c r="BPN69" s="17"/>
      <c r="BPO69" s="17"/>
      <c r="BPP69" s="17"/>
      <c r="BPQ69" s="17"/>
      <c r="BPR69" s="17"/>
      <c r="BPS69" s="17"/>
      <c r="BPT69" s="17"/>
      <c r="BPU69" s="17"/>
      <c r="BPV69" s="17"/>
      <c r="BPW69" s="17"/>
      <c r="BPX69" s="17"/>
      <c r="BPY69" s="17"/>
      <c r="BPZ69" s="17"/>
      <c r="BQA69" s="17"/>
      <c r="BQB69" s="17"/>
      <c r="BQC69" s="17"/>
      <c r="BQD69" s="17"/>
      <c r="BQE69" s="17"/>
      <c r="BQF69" s="17"/>
      <c r="BQG69" s="17"/>
      <c r="BQH69" s="17"/>
      <c r="BQI69" s="17"/>
      <c r="BQJ69" s="17"/>
      <c r="BQK69" s="17"/>
      <c r="BQL69" s="17"/>
      <c r="BQM69" s="17"/>
      <c r="BQN69" s="17"/>
      <c r="BQO69" s="17"/>
      <c r="BQP69" s="17"/>
      <c r="BQQ69" s="17"/>
      <c r="BQR69" s="17"/>
      <c r="BQS69" s="17"/>
      <c r="BQT69" s="17"/>
      <c r="BQU69" s="17"/>
      <c r="BQV69" s="17"/>
      <c r="BQW69" s="17"/>
      <c r="BQX69" s="17"/>
      <c r="BQY69" s="17"/>
      <c r="BQZ69" s="17"/>
      <c r="BRA69" s="17"/>
      <c r="BRB69" s="17"/>
      <c r="BRC69" s="17"/>
      <c r="BRD69" s="17"/>
      <c r="BRE69" s="17"/>
      <c r="BRF69" s="17"/>
      <c r="BRG69" s="17"/>
      <c r="BRH69" s="17"/>
      <c r="BRI69" s="17"/>
      <c r="BRJ69" s="17"/>
      <c r="BRK69" s="17"/>
      <c r="BRL69" s="17"/>
      <c r="BRM69" s="17"/>
      <c r="BRN69" s="17"/>
      <c r="BRO69" s="17"/>
      <c r="BRP69" s="17"/>
      <c r="BRQ69" s="17"/>
      <c r="BRR69" s="17"/>
      <c r="BRS69" s="17"/>
      <c r="BRT69" s="17"/>
      <c r="BRU69" s="17"/>
      <c r="BRV69" s="17"/>
      <c r="BRW69" s="17"/>
      <c r="BRX69" s="17"/>
      <c r="BRY69" s="17"/>
      <c r="BRZ69" s="17"/>
      <c r="BSA69" s="17"/>
      <c r="BSB69" s="17"/>
      <c r="BSC69" s="17"/>
      <c r="BSD69" s="17"/>
      <c r="BSE69" s="17"/>
      <c r="BSF69" s="17"/>
      <c r="BSG69" s="17"/>
      <c r="BSH69" s="17"/>
      <c r="BSI69" s="17"/>
      <c r="BSJ69" s="17"/>
      <c r="BSK69" s="17"/>
      <c r="BSL69" s="17"/>
      <c r="BSM69" s="17"/>
      <c r="BSN69" s="17"/>
      <c r="BSO69" s="17"/>
      <c r="BSP69" s="17"/>
      <c r="BSQ69" s="17"/>
      <c r="BSR69" s="17"/>
      <c r="BSS69" s="17"/>
      <c r="BST69" s="17"/>
      <c r="BSU69" s="17"/>
      <c r="BSV69" s="17"/>
      <c r="BSW69" s="17"/>
      <c r="BSX69" s="17"/>
      <c r="BSY69" s="17"/>
      <c r="BSZ69" s="17"/>
      <c r="BTA69" s="17"/>
      <c r="BTB69" s="17"/>
      <c r="BTC69" s="17"/>
      <c r="BTD69" s="17"/>
      <c r="BTE69" s="17"/>
      <c r="BTF69" s="17"/>
      <c r="BTG69" s="17"/>
      <c r="BTH69" s="17"/>
      <c r="BTI69" s="17"/>
      <c r="BTJ69" s="17"/>
      <c r="BTK69" s="17"/>
      <c r="BTL69" s="17"/>
      <c r="BTM69" s="17"/>
      <c r="BTN69" s="17"/>
      <c r="BTO69" s="17"/>
      <c r="BTP69" s="17"/>
      <c r="BTQ69" s="17"/>
      <c r="BTR69" s="17"/>
      <c r="BTS69" s="17"/>
      <c r="BTT69" s="17"/>
      <c r="BTU69" s="17"/>
      <c r="BTV69" s="17"/>
      <c r="BTW69" s="17"/>
      <c r="BTX69" s="17"/>
      <c r="BTY69" s="17"/>
      <c r="BTZ69" s="17"/>
      <c r="BUA69" s="17"/>
      <c r="BUB69" s="17"/>
      <c r="BUC69" s="17"/>
      <c r="BUD69" s="17"/>
      <c r="BUE69" s="17"/>
      <c r="BUF69" s="17"/>
      <c r="BUG69" s="17"/>
      <c r="BUH69" s="17"/>
      <c r="BUI69" s="17"/>
      <c r="BUJ69" s="17"/>
      <c r="BUK69" s="17"/>
      <c r="BUL69" s="17"/>
      <c r="BUM69" s="17"/>
      <c r="BUN69" s="17"/>
      <c r="BUO69" s="17"/>
      <c r="BUP69" s="17"/>
      <c r="BUQ69" s="17"/>
      <c r="BUR69" s="17"/>
      <c r="BUS69" s="17"/>
      <c r="BUT69" s="17"/>
      <c r="BUU69" s="17"/>
      <c r="BUV69" s="17"/>
      <c r="BUW69" s="17"/>
      <c r="BUX69" s="17"/>
      <c r="BUY69" s="17"/>
      <c r="BUZ69" s="17"/>
      <c r="BVA69" s="17"/>
      <c r="BVB69" s="17"/>
      <c r="BVC69" s="17"/>
      <c r="BVD69" s="17"/>
      <c r="BVE69" s="17"/>
      <c r="BVF69" s="17"/>
      <c r="BVG69" s="17"/>
      <c r="BVH69" s="17"/>
      <c r="BVI69" s="17"/>
      <c r="BVJ69" s="17"/>
      <c r="BVK69" s="17"/>
      <c r="BVL69" s="17"/>
      <c r="BVM69" s="17"/>
      <c r="BVN69" s="17"/>
      <c r="BVO69" s="17"/>
      <c r="BVP69" s="17"/>
      <c r="BVQ69" s="17"/>
      <c r="BVR69" s="17"/>
      <c r="BVS69" s="17"/>
      <c r="BVT69" s="17"/>
      <c r="BVU69" s="17"/>
      <c r="BVV69" s="17"/>
      <c r="BVW69" s="17"/>
      <c r="BVX69" s="17"/>
      <c r="BVY69" s="17"/>
      <c r="BVZ69" s="17"/>
      <c r="BWA69" s="17"/>
      <c r="BWB69" s="17"/>
      <c r="BWC69" s="17"/>
      <c r="BWD69" s="17"/>
      <c r="BWE69" s="17"/>
      <c r="BWF69" s="17"/>
      <c r="BWG69" s="17"/>
      <c r="BWH69" s="17"/>
      <c r="BWI69" s="17"/>
      <c r="BWJ69" s="17"/>
      <c r="BWK69" s="17"/>
      <c r="BWL69" s="17"/>
      <c r="BWM69" s="17"/>
      <c r="BWN69" s="17"/>
      <c r="BWO69" s="17"/>
      <c r="BWP69" s="17"/>
      <c r="BWQ69" s="17"/>
      <c r="BWR69" s="17"/>
      <c r="BWS69" s="17"/>
      <c r="BWT69" s="17"/>
      <c r="BWU69" s="17"/>
      <c r="BWV69" s="17"/>
      <c r="BWW69" s="17"/>
      <c r="BWX69" s="17"/>
      <c r="BWY69" s="17"/>
      <c r="BWZ69" s="17"/>
      <c r="BXA69" s="17"/>
      <c r="BXB69" s="17"/>
      <c r="BXC69" s="17"/>
      <c r="BXD69" s="17"/>
      <c r="BXE69" s="17"/>
      <c r="BXF69" s="17"/>
      <c r="BXG69" s="17"/>
      <c r="BXH69" s="17"/>
      <c r="BXI69" s="17"/>
      <c r="BXJ69" s="17"/>
      <c r="BXK69" s="17"/>
      <c r="BXL69" s="17"/>
      <c r="BXM69" s="17"/>
      <c r="BXN69" s="17"/>
      <c r="BXO69" s="17"/>
      <c r="BXP69" s="17"/>
      <c r="BXQ69" s="17"/>
      <c r="BXR69" s="17"/>
      <c r="BXS69" s="17"/>
      <c r="BXT69" s="17"/>
      <c r="BXU69" s="17"/>
      <c r="BXV69" s="17"/>
      <c r="BXW69" s="17"/>
      <c r="BXX69" s="17"/>
      <c r="BXY69" s="17"/>
      <c r="BXZ69" s="17"/>
      <c r="BYA69" s="17"/>
      <c r="BYB69" s="17"/>
      <c r="BYC69" s="17"/>
      <c r="BYD69" s="17"/>
      <c r="BYE69" s="17"/>
      <c r="BYF69" s="17"/>
      <c r="BYG69" s="17"/>
      <c r="BYH69" s="17"/>
      <c r="BYI69" s="17"/>
      <c r="BYJ69" s="17"/>
      <c r="BYK69" s="17"/>
      <c r="BYL69" s="17"/>
      <c r="BYM69" s="17"/>
      <c r="BYN69" s="17"/>
      <c r="BYO69" s="17"/>
      <c r="BYP69" s="17"/>
      <c r="BYQ69" s="17"/>
      <c r="BYR69" s="17"/>
      <c r="BYS69" s="17"/>
      <c r="BYT69" s="17"/>
      <c r="BYU69" s="17"/>
      <c r="BYV69" s="17"/>
      <c r="BYW69" s="17"/>
      <c r="BYX69" s="17"/>
      <c r="BYY69" s="17"/>
      <c r="BYZ69" s="17"/>
      <c r="BZA69" s="17"/>
      <c r="BZB69" s="17"/>
      <c r="BZC69" s="17"/>
      <c r="BZD69" s="17"/>
      <c r="BZE69" s="17"/>
      <c r="BZF69" s="17"/>
      <c r="BZG69" s="17"/>
      <c r="BZH69" s="17"/>
      <c r="BZI69" s="17"/>
      <c r="BZJ69" s="17"/>
      <c r="BZK69" s="17"/>
      <c r="BZL69" s="17"/>
      <c r="BZM69" s="17"/>
      <c r="BZN69" s="17"/>
      <c r="BZO69" s="17"/>
      <c r="BZP69" s="17"/>
      <c r="BZQ69" s="17"/>
      <c r="BZR69" s="17"/>
      <c r="BZS69" s="17"/>
      <c r="BZT69" s="17"/>
      <c r="BZU69" s="17"/>
      <c r="BZV69" s="17"/>
      <c r="BZW69" s="17"/>
      <c r="BZX69" s="17"/>
      <c r="BZY69" s="17"/>
      <c r="BZZ69" s="17"/>
      <c r="CAA69" s="17"/>
      <c r="CAB69" s="17"/>
      <c r="CAC69" s="17"/>
      <c r="CAD69" s="17"/>
      <c r="CAE69" s="17"/>
      <c r="CAF69" s="17"/>
      <c r="CAG69" s="17"/>
      <c r="CAH69" s="17"/>
      <c r="CAI69" s="17"/>
      <c r="CAJ69" s="17"/>
      <c r="CAK69" s="17"/>
      <c r="CAL69" s="17"/>
      <c r="CAM69" s="17"/>
      <c r="CAN69" s="17"/>
      <c r="CAO69" s="17"/>
      <c r="CAP69" s="17"/>
      <c r="CAQ69" s="17"/>
      <c r="CAR69" s="17"/>
      <c r="CAS69" s="17"/>
      <c r="CAT69" s="17"/>
      <c r="CAU69" s="17"/>
      <c r="CAV69" s="17"/>
      <c r="CAW69" s="17"/>
      <c r="CAX69" s="17"/>
      <c r="CAY69" s="17"/>
      <c r="CAZ69" s="17"/>
      <c r="CBA69" s="17"/>
      <c r="CBB69" s="17"/>
      <c r="CBC69" s="17"/>
      <c r="CBD69" s="17"/>
      <c r="CBE69" s="17"/>
      <c r="CBF69" s="17"/>
      <c r="CBG69" s="17"/>
      <c r="CBH69" s="17"/>
      <c r="CBI69" s="17"/>
      <c r="CBJ69" s="17"/>
      <c r="CBK69" s="17"/>
      <c r="CBL69" s="17"/>
      <c r="CBM69" s="17"/>
      <c r="CBN69" s="17"/>
      <c r="CBO69" s="17"/>
      <c r="CBP69" s="17"/>
      <c r="CBQ69" s="17"/>
      <c r="CBR69" s="17"/>
      <c r="CBS69" s="17"/>
      <c r="CBT69" s="17"/>
      <c r="CBU69" s="17"/>
      <c r="CBV69" s="17"/>
      <c r="CBW69" s="17"/>
      <c r="CBX69" s="17"/>
      <c r="CBY69" s="17"/>
      <c r="CBZ69" s="17"/>
      <c r="CCA69" s="17"/>
      <c r="CCB69" s="17"/>
      <c r="CCC69" s="17"/>
      <c r="CCD69" s="17"/>
      <c r="CCE69" s="17"/>
      <c r="CCF69" s="17"/>
      <c r="CCG69" s="17"/>
      <c r="CCH69" s="17"/>
      <c r="CCI69" s="17"/>
      <c r="CCJ69" s="17"/>
      <c r="CCK69" s="17"/>
      <c r="CCL69" s="17"/>
      <c r="CCM69" s="17"/>
      <c r="CCN69" s="17"/>
      <c r="CCO69" s="17"/>
      <c r="CCP69" s="17"/>
      <c r="CCQ69" s="17"/>
      <c r="CCR69" s="17"/>
      <c r="CCS69" s="17"/>
      <c r="CCT69" s="17"/>
      <c r="CCU69" s="17"/>
      <c r="CCV69" s="17"/>
      <c r="CCW69" s="17"/>
      <c r="CCX69" s="17"/>
      <c r="CCY69" s="17"/>
      <c r="CCZ69" s="17"/>
      <c r="CDA69" s="17"/>
      <c r="CDB69" s="17"/>
      <c r="CDC69" s="17"/>
      <c r="CDD69" s="17"/>
      <c r="CDE69" s="17"/>
      <c r="CDF69" s="17"/>
      <c r="CDG69" s="17"/>
      <c r="CDH69" s="17"/>
      <c r="CDI69" s="17"/>
      <c r="CDJ69" s="17"/>
      <c r="CDK69" s="17"/>
      <c r="CDL69" s="17"/>
      <c r="CDM69" s="17"/>
      <c r="CDN69" s="17"/>
      <c r="CDO69" s="17"/>
      <c r="CDP69" s="17"/>
      <c r="CDQ69" s="17"/>
      <c r="CDR69" s="17"/>
      <c r="CDS69" s="17"/>
      <c r="CDT69" s="17"/>
      <c r="CDU69" s="17"/>
    </row>
    <row r="70">
      <c r="A70" s="14" t="s">
        <v>3304</v>
      </c>
      <c r="B70" s="14" t="s">
        <v>3321</v>
      </c>
      <c r="C70" s="14" t="s">
        <v>2728</v>
      </c>
      <c r="D70" s="14" t="s">
        <v>3322</v>
      </c>
      <c r="E70" s="14" t="s">
        <v>3323</v>
      </c>
      <c r="F70" s="14" t="s">
        <v>2835</v>
      </c>
      <c r="I70" s="14" t="s">
        <v>3324</v>
      </c>
      <c r="J70" s="14" t="s">
        <v>2618</v>
      </c>
      <c r="K70" s="14" t="s">
        <v>2619</v>
      </c>
      <c r="L70" s="17"/>
      <c r="M70" s="17"/>
      <c r="N70" s="14" t="s">
        <v>21</v>
      </c>
      <c r="O70" s="14" t="s">
        <v>21</v>
      </c>
      <c r="P70" s="14" t="s">
        <v>21</v>
      </c>
      <c r="Q70" s="16">
        <v>11.0</v>
      </c>
      <c r="R70" s="16">
        <v>4045152.0</v>
      </c>
      <c r="S70" s="16">
        <v>4045152.0</v>
      </c>
      <c r="T70" s="14" t="s">
        <v>2622</v>
      </c>
      <c r="U70" s="14" t="s">
        <v>2621</v>
      </c>
      <c r="V70" s="14" t="s">
        <v>3325</v>
      </c>
      <c r="W70" s="14" t="s">
        <v>3326</v>
      </c>
      <c r="X70" s="16">
        <v>0.04</v>
      </c>
      <c r="Y70" s="17"/>
      <c r="Z70" s="16">
        <v>5.0</v>
      </c>
      <c r="AA70" s="16">
        <v>107.0</v>
      </c>
      <c r="AB70" s="17"/>
      <c r="AC70" s="17"/>
      <c r="AD70" s="16">
        <v>8524.0</v>
      </c>
      <c r="AE70" s="22">
        <v>45363.0</v>
      </c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4" t="s">
        <v>2733</v>
      </c>
      <c r="BB70" s="17"/>
      <c r="BC70" s="17"/>
      <c r="BD70" s="17"/>
      <c r="BE70" s="17"/>
      <c r="BF70" s="17"/>
      <c r="BG70" s="16">
        <v>2.0</v>
      </c>
      <c r="BH70" s="14" t="s">
        <v>1465</v>
      </c>
      <c r="BJ70" s="14" t="s">
        <v>2566</v>
      </c>
      <c r="BK70" s="17"/>
      <c r="BL70" s="17"/>
      <c r="BM70" s="16">
        <v>285.366667</v>
      </c>
      <c r="BN70" s="17"/>
      <c r="BO70" s="17"/>
      <c r="BP70" s="17"/>
      <c r="BQ70" s="17"/>
      <c r="BR70" s="17"/>
      <c r="BS70" s="16">
        <v>0.1419</v>
      </c>
      <c r="BT70" s="17"/>
      <c r="BU70" s="17"/>
      <c r="BV70" s="17"/>
      <c r="BW70" s="17"/>
      <c r="BX70" s="16">
        <v>6.0</v>
      </c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  <c r="KL70" s="17"/>
      <c r="KM70" s="17"/>
      <c r="KN70" s="17"/>
      <c r="KO70" s="17"/>
      <c r="KP70" s="17"/>
      <c r="KQ70" s="17"/>
      <c r="KR70" s="17"/>
      <c r="KS70" s="17"/>
      <c r="KT70" s="17"/>
      <c r="KU70" s="17"/>
      <c r="KV70" s="17"/>
      <c r="KW70" s="17"/>
      <c r="KX70" s="17"/>
      <c r="KY70" s="17"/>
      <c r="KZ70" s="17"/>
      <c r="LA70" s="17"/>
      <c r="LB70" s="17"/>
      <c r="LC70" s="17"/>
      <c r="LD70" s="17"/>
      <c r="LE70" s="17"/>
      <c r="LF70" s="17"/>
      <c r="LG70" s="17"/>
      <c r="LH70" s="17"/>
      <c r="LI70" s="17"/>
      <c r="LJ70" s="17"/>
      <c r="LK70" s="17"/>
      <c r="LL70" s="17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7"/>
      <c r="LY70" s="17"/>
      <c r="LZ70" s="17"/>
      <c r="MA70" s="17"/>
      <c r="MB70" s="17"/>
      <c r="MC70" s="17"/>
      <c r="MD70" s="17"/>
      <c r="ME70" s="17"/>
      <c r="MF70" s="17"/>
      <c r="MG70" s="17"/>
      <c r="MH70" s="17"/>
      <c r="MI70" s="17"/>
      <c r="MJ70" s="17"/>
      <c r="MK70" s="17"/>
      <c r="ML70" s="17"/>
      <c r="MM70" s="17"/>
      <c r="MN70" s="17"/>
      <c r="MO70" s="17"/>
      <c r="MP70" s="17"/>
      <c r="MQ70" s="17"/>
      <c r="MR70" s="17"/>
      <c r="MS70" s="17"/>
      <c r="MT70" s="17"/>
      <c r="MU70" s="17"/>
      <c r="MV70" s="17"/>
      <c r="MW70" s="17"/>
      <c r="MX70" s="17"/>
      <c r="MY70" s="17"/>
      <c r="MZ70" s="17"/>
      <c r="NA70" s="17"/>
      <c r="NB70" s="17"/>
      <c r="NC70" s="17"/>
      <c r="ND70" s="17"/>
      <c r="NE70" s="17"/>
      <c r="NF70" s="17"/>
      <c r="NG70" s="17"/>
      <c r="NH70" s="17"/>
      <c r="NI70" s="17"/>
      <c r="NJ70" s="17"/>
      <c r="NK70" s="17"/>
      <c r="NL70" s="17"/>
      <c r="NM70" s="17"/>
      <c r="NN70" s="14" t="s">
        <v>2840</v>
      </c>
      <c r="NO70" s="17"/>
      <c r="NP70" s="17"/>
      <c r="NQ70" s="17"/>
      <c r="NR70" s="17"/>
      <c r="NS70" s="17"/>
      <c r="NT70" s="17"/>
      <c r="NU70" s="17"/>
      <c r="NV70" s="17"/>
      <c r="NW70" s="17"/>
      <c r="NX70" s="17"/>
      <c r="NY70" s="17"/>
      <c r="NZ70" s="17"/>
      <c r="OA70" s="17"/>
      <c r="OB70" s="17"/>
      <c r="OC70" s="17"/>
      <c r="OD70" s="17"/>
      <c r="OE70" s="17"/>
      <c r="OF70" s="14" t="s">
        <v>2644</v>
      </c>
      <c r="OG70" s="17"/>
      <c r="OH70" s="17"/>
      <c r="OI70" s="17"/>
      <c r="OJ70" s="17"/>
      <c r="OK70" s="17"/>
      <c r="OL70" s="17"/>
      <c r="OM70" s="17"/>
      <c r="ON70" s="17"/>
      <c r="OO70" s="17"/>
      <c r="OP70" s="17"/>
      <c r="OQ70" s="17"/>
      <c r="OR70" s="17"/>
      <c r="OS70" s="17"/>
      <c r="OT70" s="17"/>
      <c r="OU70" s="17"/>
      <c r="OV70" s="17"/>
      <c r="OW70" s="17"/>
      <c r="OX70" s="17"/>
      <c r="OY70" s="17"/>
      <c r="OZ70" s="17"/>
      <c r="PA70" s="17"/>
      <c r="PB70" s="17"/>
      <c r="PC70" s="17"/>
      <c r="PD70" s="17"/>
      <c r="PE70" s="17"/>
      <c r="PF70" s="17"/>
      <c r="PG70" s="17"/>
      <c r="PH70" s="17"/>
      <c r="PI70" s="17"/>
      <c r="PJ70" s="17"/>
      <c r="PK70" s="17"/>
      <c r="PL70" s="17"/>
      <c r="PM70" s="17"/>
      <c r="PN70" s="17"/>
      <c r="PO70" s="17"/>
      <c r="PP70" s="17"/>
      <c r="PQ70" s="17"/>
      <c r="PR70" s="17"/>
      <c r="PS70" s="17"/>
      <c r="PT70" s="17"/>
      <c r="PU70" s="17"/>
      <c r="PV70" s="17"/>
      <c r="PW70" s="17"/>
      <c r="PX70" s="17"/>
      <c r="PY70" s="17"/>
      <c r="PZ70" s="17"/>
      <c r="QA70" s="17"/>
      <c r="QB70" s="17"/>
      <c r="QC70" s="17"/>
      <c r="QD70" s="17"/>
      <c r="QE70" s="17"/>
      <c r="QF70" s="17"/>
      <c r="QG70" s="17"/>
      <c r="QH70" s="17"/>
      <c r="QI70" s="17"/>
      <c r="QJ70" s="17"/>
      <c r="QK70" s="17"/>
      <c r="QL70" s="17"/>
      <c r="QM70" s="17"/>
      <c r="QN70" s="17"/>
      <c r="QO70" s="17"/>
      <c r="QP70" s="17"/>
      <c r="QQ70" s="17"/>
      <c r="QR70" s="17"/>
      <c r="QS70" s="17"/>
      <c r="QT70" s="17"/>
      <c r="QU70" s="17"/>
      <c r="QV70" s="17"/>
      <c r="QW70" s="17"/>
      <c r="QX70" s="17"/>
      <c r="QY70" s="17"/>
      <c r="QZ70" s="17"/>
      <c r="RA70" s="17"/>
      <c r="RB70" s="17"/>
      <c r="RC70" s="17"/>
      <c r="RD70" s="17"/>
      <c r="RE70" s="17"/>
      <c r="RF70" s="17"/>
      <c r="RG70" s="17"/>
      <c r="RH70" s="17"/>
      <c r="RI70" s="17"/>
      <c r="RJ70" s="17"/>
      <c r="RK70" s="17"/>
      <c r="RL70" s="17"/>
      <c r="RM70" s="17"/>
      <c r="RN70" s="17"/>
      <c r="RO70" s="17"/>
      <c r="RP70" s="17"/>
      <c r="RQ70" s="17"/>
      <c r="RR70" s="17"/>
      <c r="RS70" s="17"/>
      <c r="RT70" s="17"/>
      <c r="RU70" s="17"/>
      <c r="RV70" s="17"/>
      <c r="RW70" s="17"/>
      <c r="RX70" s="17"/>
      <c r="RY70" s="17"/>
      <c r="RZ70" s="17"/>
      <c r="SA70" s="17"/>
      <c r="SB70" s="17"/>
      <c r="SC70" s="17"/>
      <c r="SD70" s="17"/>
      <c r="SE70" s="17"/>
      <c r="SF70" s="17"/>
      <c r="SG70" s="17"/>
      <c r="SH70" s="17"/>
      <c r="SI70" s="17"/>
      <c r="SJ70" s="17"/>
      <c r="SK70" s="17"/>
      <c r="SL70" s="17"/>
      <c r="SM70" s="17"/>
      <c r="SN70" s="17"/>
      <c r="SO70" s="17"/>
      <c r="SP70" s="17"/>
      <c r="SQ70" s="17"/>
      <c r="SR70" s="17"/>
      <c r="SS70" s="17"/>
      <c r="ST70" s="17"/>
      <c r="SU70" s="17"/>
      <c r="SV70" s="17"/>
      <c r="SW70" s="17"/>
      <c r="SX70" s="17"/>
      <c r="SY70" s="17"/>
      <c r="SZ70" s="17"/>
      <c r="TA70" s="17"/>
      <c r="TB70" s="17"/>
      <c r="TC70" s="17"/>
      <c r="TD70" s="17"/>
      <c r="TE70" s="17"/>
      <c r="TF70" s="17"/>
      <c r="TG70" s="17"/>
      <c r="TH70" s="17"/>
      <c r="TI70" s="17"/>
      <c r="TJ70" s="17"/>
      <c r="TK70" s="17"/>
      <c r="TL70" s="17"/>
      <c r="TM70" s="17"/>
      <c r="TN70" s="17"/>
      <c r="TO70" s="17"/>
      <c r="TP70" s="17"/>
      <c r="TQ70" s="17"/>
      <c r="TR70" s="17"/>
      <c r="TS70" s="17"/>
      <c r="TT70" s="17"/>
      <c r="TU70" s="17"/>
      <c r="TV70" s="17"/>
      <c r="TW70" s="17"/>
      <c r="TX70" s="17"/>
      <c r="TY70" s="17"/>
      <c r="TZ70" s="17"/>
      <c r="UA70" s="17"/>
      <c r="UB70" s="17"/>
      <c r="UC70" s="17"/>
      <c r="UD70" s="17"/>
      <c r="UE70" s="17"/>
      <c r="UF70" s="17"/>
      <c r="UG70" s="17"/>
      <c r="UH70" s="17"/>
      <c r="UI70" s="17"/>
      <c r="UJ70" s="17"/>
      <c r="UK70" s="17"/>
      <c r="UL70" s="17"/>
      <c r="UM70" s="17"/>
      <c r="UN70" s="17"/>
      <c r="UO70" s="17"/>
      <c r="UP70" s="17"/>
      <c r="UQ70" s="17"/>
      <c r="UR70" s="17"/>
      <c r="US70" s="17"/>
      <c r="UT70" s="17"/>
      <c r="UU70" s="17"/>
      <c r="UV70" s="17"/>
      <c r="UW70" s="17"/>
      <c r="UX70" s="17"/>
      <c r="UY70" s="17"/>
      <c r="UZ70" s="17"/>
      <c r="VA70" s="17"/>
      <c r="VB70" s="17"/>
      <c r="VC70" s="17"/>
      <c r="VD70" s="17"/>
      <c r="VE70" s="17"/>
      <c r="VF70" s="17"/>
      <c r="VG70" s="17"/>
      <c r="VH70" s="17"/>
      <c r="VI70" s="17"/>
      <c r="VJ70" s="17"/>
      <c r="VK70" s="17"/>
      <c r="VL70" s="17"/>
      <c r="VM70" s="17"/>
      <c r="VN70" s="17"/>
      <c r="VO70" s="17"/>
      <c r="VP70" s="17"/>
      <c r="VQ70" s="17"/>
      <c r="VR70" s="17"/>
      <c r="VS70" s="17"/>
      <c r="VT70" s="17"/>
      <c r="VU70" s="17"/>
      <c r="VV70" s="17"/>
      <c r="VW70" s="17"/>
      <c r="VX70" s="17"/>
      <c r="VY70" s="17"/>
      <c r="VZ70" s="17"/>
      <c r="WA70" s="17"/>
      <c r="WB70" s="17"/>
      <c r="WC70" s="17"/>
      <c r="WD70" s="17"/>
      <c r="WE70" s="17"/>
      <c r="WF70" s="17"/>
      <c r="WG70" s="17"/>
      <c r="WH70" s="17"/>
      <c r="WI70" s="17"/>
      <c r="WJ70" s="17"/>
      <c r="WK70" s="17"/>
      <c r="WL70" s="17"/>
      <c r="WM70" s="17"/>
      <c r="WN70" s="17"/>
      <c r="WO70" s="17"/>
      <c r="WP70" s="17"/>
      <c r="WQ70" s="17"/>
      <c r="WR70" s="17"/>
      <c r="WS70" s="17"/>
      <c r="WT70" s="17"/>
      <c r="WU70" s="17"/>
      <c r="WV70" s="17"/>
      <c r="WW70" s="17"/>
      <c r="WX70" s="17"/>
      <c r="WY70" s="17"/>
      <c r="WZ70" s="17"/>
      <c r="XA70" s="17"/>
      <c r="XB70" s="17"/>
      <c r="XC70" s="17"/>
      <c r="XD70" s="17"/>
      <c r="XE70" s="17"/>
      <c r="XF70" s="17"/>
      <c r="XG70" s="17"/>
      <c r="XH70" s="17"/>
      <c r="XI70" s="17"/>
      <c r="XJ70" s="17"/>
      <c r="XK70" s="17"/>
      <c r="XL70" s="17"/>
      <c r="XM70" s="17"/>
      <c r="XN70" s="17"/>
      <c r="XO70" s="17"/>
      <c r="XP70" s="17"/>
      <c r="XQ70" s="17"/>
      <c r="XR70" s="17"/>
      <c r="XS70" s="17"/>
      <c r="XT70" s="17"/>
      <c r="XU70" s="17"/>
      <c r="XV70" s="17"/>
      <c r="XW70" s="17"/>
      <c r="XX70" s="17"/>
      <c r="XY70" s="17"/>
      <c r="XZ70" s="17"/>
      <c r="YA70" s="17"/>
      <c r="YB70" s="17"/>
      <c r="YC70" s="17"/>
      <c r="YD70" s="17"/>
      <c r="YE70" s="17"/>
      <c r="YF70" s="17"/>
      <c r="YG70" s="17"/>
      <c r="YH70" s="17"/>
      <c r="YI70" s="17"/>
      <c r="YJ70" s="17"/>
      <c r="YK70" s="17"/>
      <c r="YL70" s="17"/>
      <c r="YM70" s="17"/>
      <c r="YN70" s="17"/>
      <c r="YO70" s="17"/>
      <c r="YP70" s="17"/>
      <c r="YQ70" s="17"/>
      <c r="YR70" s="17"/>
      <c r="YS70" s="17"/>
      <c r="YT70" s="17"/>
      <c r="YU70" s="17"/>
      <c r="YV70" s="17"/>
      <c r="YW70" s="17"/>
      <c r="YX70" s="17"/>
      <c r="YY70" s="17"/>
      <c r="YZ70" s="17"/>
      <c r="ZA70" s="17"/>
      <c r="ZB70" s="17"/>
      <c r="ZC70" s="17"/>
      <c r="ZD70" s="17"/>
      <c r="ZE70" s="17"/>
      <c r="ZF70" s="17"/>
      <c r="ZG70" s="17"/>
      <c r="ZH70" s="17"/>
      <c r="ZI70" s="17"/>
      <c r="ZJ70" s="17"/>
      <c r="ZK70" s="17"/>
      <c r="ZL70" s="17"/>
      <c r="ZM70" s="17"/>
      <c r="ZN70" s="17"/>
      <c r="ZO70" s="17"/>
      <c r="ZP70" s="17"/>
      <c r="ZQ70" s="17"/>
      <c r="ZR70" s="17"/>
      <c r="ZS70" s="17"/>
      <c r="ZT70" s="17"/>
      <c r="ZU70" s="17"/>
      <c r="ZV70" s="17"/>
      <c r="ZW70" s="17"/>
      <c r="ZX70" s="17"/>
      <c r="ZY70" s="17"/>
      <c r="ZZ70" s="17"/>
      <c r="AAA70" s="17"/>
      <c r="AAB70" s="17"/>
      <c r="AAC70" s="17"/>
      <c r="AAD70" s="17"/>
      <c r="AAE70" s="17"/>
      <c r="AAF70" s="17"/>
      <c r="AAG70" s="17"/>
      <c r="AAH70" s="17"/>
      <c r="AAI70" s="17"/>
      <c r="AAJ70" s="17"/>
      <c r="AAK70" s="17"/>
      <c r="AAL70" s="17"/>
      <c r="AAM70" s="17"/>
      <c r="AAN70" s="17"/>
      <c r="AAO70" s="17"/>
      <c r="AAP70" s="17"/>
      <c r="AAQ70" s="17"/>
      <c r="AAR70" s="17"/>
      <c r="AAS70" s="17"/>
      <c r="AAT70" s="17"/>
      <c r="AAU70" s="17"/>
      <c r="AAV70" s="17"/>
      <c r="AAW70" s="17"/>
      <c r="AAX70" s="17"/>
      <c r="AAY70" s="17"/>
      <c r="AAZ70" s="17"/>
      <c r="ABA70" s="17"/>
      <c r="ABB70" s="17"/>
      <c r="ABC70" s="17"/>
      <c r="ABD70" s="17"/>
      <c r="ABE70" s="17"/>
      <c r="ABF70" s="17"/>
      <c r="ABG70" s="17"/>
      <c r="ABH70" s="17"/>
      <c r="ABI70" s="17"/>
      <c r="ABJ70" s="17"/>
      <c r="ABK70" s="17"/>
      <c r="ABL70" s="17"/>
      <c r="ABM70" s="17"/>
      <c r="ABN70" s="17"/>
      <c r="ABO70" s="17"/>
      <c r="ABP70" s="17"/>
      <c r="ABQ70" s="17"/>
      <c r="ABR70" s="17"/>
      <c r="ABS70" s="17"/>
      <c r="ABT70" s="17"/>
      <c r="ABU70" s="17"/>
      <c r="ABV70" s="17"/>
      <c r="ABW70" s="17"/>
      <c r="ABX70" s="17"/>
      <c r="ABY70" s="17"/>
      <c r="ABZ70" s="17"/>
      <c r="ACA70" s="17"/>
      <c r="ACB70" s="17"/>
      <c r="ACC70" s="17"/>
      <c r="ACD70" s="17"/>
      <c r="ACE70" s="17"/>
      <c r="ACF70" s="17"/>
      <c r="ACG70" s="17"/>
      <c r="ACH70" s="17"/>
      <c r="ACI70" s="17"/>
      <c r="ACJ70" s="17"/>
      <c r="ACK70" s="17"/>
      <c r="ACL70" s="17"/>
      <c r="ACM70" s="17"/>
      <c r="ACN70" s="17"/>
      <c r="ACO70" s="17"/>
      <c r="ACP70" s="17"/>
      <c r="ACQ70" s="17"/>
      <c r="ACR70" s="17"/>
      <c r="ACS70" s="17"/>
      <c r="ACT70" s="17"/>
      <c r="ACU70" s="17"/>
      <c r="ACV70" s="17"/>
      <c r="ACW70" s="17"/>
      <c r="ACX70" s="17"/>
      <c r="ACY70" s="17"/>
      <c r="ACZ70" s="17"/>
      <c r="ADA70" s="17"/>
      <c r="ADB70" s="17"/>
      <c r="ADC70" s="17"/>
      <c r="ADD70" s="17"/>
      <c r="ADE70" s="17"/>
      <c r="ADF70" s="17"/>
      <c r="ADG70" s="17"/>
      <c r="ADH70" s="17"/>
      <c r="ADI70" s="17"/>
      <c r="ADJ70" s="17"/>
      <c r="ADK70" s="17"/>
      <c r="ADL70" s="17"/>
      <c r="ADM70" s="17"/>
      <c r="ADN70" s="17"/>
      <c r="ADO70" s="17"/>
      <c r="ADP70" s="17"/>
      <c r="ADQ70" s="17"/>
      <c r="ADR70" s="17"/>
      <c r="ADS70" s="17"/>
      <c r="ADT70" s="17"/>
      <c r="ADU70" s="17"/>
      <c r="ADV70" s="17"/>
      <c r="ADW70" s="17"/>
      <c r="ADX70" s="17"/>
      <c r="ADY70" s="17"/>
      <c r="ADZ70" s="17"/>
      <c r="AEA70" s="17"/>
      <c r="AEB70" s="17"/>
      <c r="AEC70" s="17"/>
      <c r="AED70" s="17"/>
      <c r="AEE70" s="17"/>
      <c r="AEF70" s="17"/>
      <c r="AEG70" s="17"/>
      <c r="AEH70" s="17"/>
      <c r="AEI70" s="17"/>
      <c r="AEJ70" s="17"/>
      <c r="AEK70" s="17"/>
      <c r="AEL70" s="17"/>
      <c r="AEM70" s="17"/>
      <c r="AEN70" s="17"/>
      <c r="AEO70" s="17"/>
      <c r="AEP70" s="17"/>
      <c r="AEQ70" s="17"/>
      <c r="AER70" s="17"/>
      <c r="AES70" s="17"/>
      <c r="AET70" s="17"/>
      <c r="AEU70" s="17"/>
      <c r="AEV70" s="17"/>
      <c r="AEW70" s="17"/>
      <c r="AEX70" s="17"/>
      <c r="AEY70" s="17"/>
      <c r="AEZ70" s="17"/>
      <c r="AFA70" s="17"/>
      <c r="AFB70" s="17"/>
      <c r="AFC70" s="17"/>
      <c r="AFD70" s="17"/>
      <c r="AFE70" s="17"/>
      <c r="AFF70" s="17"/>
      <c r="AFG70" s="17"/>
      <c r="AFH70" s="17"/>
      <c r="AFI70" s="17"/>
      <c r="AFJ70" s="17"/>
      <c r="AFK70" s="17"/>
      <c r="AFL70" s="17"/>
      <c r="AFM70" s="17"/>
      <c r="AFN70" s="17"/>
      <c r="AFO70" s="17"/>
      <c r="AFP70" s="17"/>
      <c r="AFQ70" s="17"/>
      <c r="AFR70" s="17"/>
      <c r="AFS70" s="17"/>
      <c r="AFT70" s="17"/>
      <c r="AFU70" s="17"/>
      <c r="AFV70" s="17"/>
      <c r="AFW70" s="17"/>
      <c r="AFX70" s="17"/>
      <c r="AFY70" s="17"/>
      <c r="AFZ70" s="17"/>
      <c r="AGA70" s="17"/>
      <c r="AGB70" s="17"/>
      <c r="AGC70" s="17"/>
      <c r="AGD70" s="17"/>
      <c r="AGE70" s="17"/>
      <c r="AGF70" s="17"/>
      <c r="AGG70" s="17"/>
      <c r="AGH70" s="17"/>
      <c r="AGI70" s="17"/>
      <c r="AGJ70" s="17"/>
      <c r="AGK70" s="17"/>
      <c r="AGL70" s="17"/>
      <c r="AGM70" s="17"/>
      <c r="AGN70" s="17"/>
      <c r="AGO70" s="17"/>
      <c r="AGP70" s="17"/>
      <c r="AGQ70" s="17"/>
      <c r="AGR70" s="17"/>
      <c r="AGS70" s="17"/>
      <c r="AGT70" s="17"/>
      <c r="AGU70" s="17"/>
      <c r="AGV70" s="17"/>
      <c r="AGW70" s="17"/>
      <c r="AGX70" s="17"/>
      <c r="AGY70" s="17"/>
      <c r="AGZ70" s="17"/>
      <c r="AHA70" s="17"/>
      <c r="AHB70" s="17"/>
      <c r="AHC70" s="17"/>
      <c r="AHD70" s="17"/>
      <c r="AHE70" s="17"/>
      <c r="AHF70" s="17"/>
      <c r="AHG70" s="17"/>
      <c r="AHH70" s="17"/>
      <c r="AHI70" s="17"/>
      <c r="AHJ70" s="17"/>
      <c r="AHK70" s="17"/>
      <c r="AHL70" s="17"/>
      <c r="AHM70" s="17"/>
      <c r="AHN70" s="17"/>
      <c r="AHO70" s="17"/>
      <c r="AHP70" s="17"/>
      <c r="AHQ70" s="17"/>
      <c r="AHR70" s="17"/>
      <c r="AHS70" s="17"/>
      <c r="AHT70" s="17"/>
      <c r="AHU70" s="17"/>
      <c r="AHV70" s="17"/>
      <c r="AHW70" s="17"/>
      <c r="AHX70" s="17"/>
      <c r="AHY70" s="17"/>
      <c r="AHZ70" s="17"/>
      <c r="AIA70" s="17"/>
      <c r="AIB70" s="17"/>
      <c r="AIC70" s="17"/>
      <c r="AID70" s="17"/>
      <c r="AIE70" s="17"/>
      <c r="AIF70" s="17"/>
      <c r="AIG70" s="17"/>
      <c r="AIH70" s="17"/>
      <c r="AII70" s="17"/>
      <c r="AIJ70" s="17"/>
      <c r="AIK70" s="17"/>
      <c r="AIL70" s="14" t="s">
        <v>3312</v>
      </c>
      <c r="AIM70" s="14" t="s">
        <v>3327</v>
      </c>
      <c r="AIO70" s="16">
        <v>2.0</v>
      </c>
      <c r="AIP70" s="16">
        <v>4.0</v>
      </c>
      <c r="AIQ70" s="14" t="s">
        <v>3314</v>
      </c>
      <c r="AIR70" s="17"/>
      <c r="AIS70" s="17"/>
      <c r="AIT70" s="17"/>
      <c r="AIU70" s="17"/>
      <c r="AIV70" s="14" t="s">
        <v>2563</v>
      </c>
      <c r="AIW70" s="14" t="s">
        <v>3315</v>
      </c>
      <c r="AIX70" s="14" t="s">
        <v>3316</v>
      </c>
      <c r="AIY70" s="17"/>
      <c r="AIZ70" s="17"/>
      <c r="AJA70" s="14" t="s">
        <v>3328</v>
      </c>
      <c r="AJB70" s="14" t="s">
        <v>3329</v>
      </c>
      <c r="AJC70" s="14" t="s">
        <v>3330</v>
      </c>
      <c r="AJD70" s="17"/>
      <c r="AJE70" s="17"/>
      <c r="AJF70" s="17"/>
      <c r="AJG70" s="17"/>
      <c r="AJH70" s="17"/>
      <c r="AJI70" s="16">
        <v>1.0</v>
      </c>
      <c r="AJJ70" s="17"/>
      <c r="AJK70" s="17"/>
      <c r="AJL70" s="14" t="s">
        <v>3331</v>
      </c>
      <c r="AJO70" s="17"/>
      <c r="AJP70" s="17"/>
      <c r="AJQ70" s="17"/>
      <c r="AJR70" s="14" t="s">
        <v>2563</v>
      </c>
      <c r="AJS70" s="14" t="s">
        <v>2574</v>
      </c>
      <c r="AJT70" s="17"/>
      <c r="AJU70" s="17"/>
      <c r="AJV70" s="17"/>
      <c r="AJW70" s="17"/>
      <c r="AJX70" s="17"/>
      <c r="AJY70" s="17"/>
      <c r="AJZ70" s="17"/>
      <c r="AKA70" s="17"/>
      <c r="AKB70" s="17"/>
      <c r="AKC70" s="17"/>
      <c r="AKD70" s="17"/>
      <c r="AKE70" s="17"/>
      <c r="AKF70" s="17"/>
      <c r="AKG70" s="17"/>
      <c r="AKH70" s="17"/>
      <c r="AKI70" s="17"/>
      <c r="AKJ70" s="17"/>
      <c r="AKK70" s="17"/>
      <c r="AKL70" s="17"/>
      <c r="AKM70" s="17"/>
      <c r="AKN70" s="17"/>
      <c r="AKO70" s="17"/>
      <c r="AKP70" s="17"/>
      <c r="AKQ70" s="17"/>
      <c r="AKR70" s="17"/>
      <c r="AKS70" s="17"/>
      <c r="AKT70" s="17"/>
      <c r="AKU70" s="17"/>
      <c r="AKV70" s="17"/>
      <c r="AKW70" s="17"/>
      <c r="AKX70" s="17"/>
      <c r="AKY70" s="17"/>
      <c r="AKZ70" s="17"/>
      <c r="ALA70" s="17"/>
      <c r="ALB70" s="17"/>
      <c r="ALC70" s="17"/>
      <c r="ALD70" s="17"/>
      <c r="ALE70" s="17"/>
      <c r="ALF70" s="17"/>
      <c r="ALG70" s="17"/>
      <c r="ALH70" s="17"/>
      <c r="ALI70" s="17"/>
      <c r="ALJ70" s="17"/>
      <c r="ALK70" s="17"/>
      <c r="ALL70" s="17"/>
      <c r="ALM70" s="17"/>
      <c r="ALN70" s="17"/>
      <c r="ALO70" s="17"/>
      <c r="ALP70" s="17"/>
      <c r="ALQ70" s="17"/>
      <c r="ALR70" s="17"/>
      <c r="ALS70" s="17"/>
      <c r="ALT70" s="17"/>
      <c r="ALU70" s="17"/>
      <c r="ALV70" s="17"/>
      <c r="ALW70" s="17"/>
      <c r="ALX70" s="17"/>
      <c r="ALY70" s="17"/>
      <c r="ALZ70" s="17"/>
      <c r="AMA70" s="17"/>
      <c r="AMB70" s="17"/>
      <c r="AMC70" s="17"/>
      <c r="AMD70" s="17"/>
      <c r="AME70" s="17"/>
      <c r="AMF70" s="17"/>
      <c r="AMG70" s="17"/>
      <c r="AMH70" s="17"/>
      <c r="AMI70" s="17"/>
      <c r="AMJ70" s="17"/>
      <c r="AMK70" s="17"/>
      <c r="AML70" s="17"/>
      <c r="AMM70" s="17"/>
      <c r="AMN70" s="17"/>
      <c r="AMO70" s="17"/>
      <c r="AMP70" s="17"/>
      <c r="AMQ70" s="17"/>
      <c r="AMR70" s="17"/>
      <c r="AMS70" s="17"/>
      <c r="AMT70" s="17"/>
      <c r="AMU70" s="17"/>
      <c r="AMV70" s="17"/>
      <c r="AMW70" s="17"/>
      <c r="AMX70" s="17"/>
      <c r="AMY70" s="17"/>
      <c r="AMZ70" s="17"/>
      <c r="ANA70" s="17"/>
      <c r="ANB70" s="17"/>
      <c r="ANC70" s="17"/>
      <c r="AND70" s="17"/>
      <c r="ANE70" s="17"/>
      <c r="ANF70" s="17"/>
      <c r="ANG70" s="17"/>
      <c r="ANH70" s="17"/>
      <c r="ANI70" s="17"/>
      <c r="ANJ70" s="17"/>
      <c r="ANK70" s="17"/>
      <c r="ANL70" s="17"/>
      <c r="ANM70" s="17"/>
      <c r="ANN70" s="17"/>
      <c r="ANO70" s="17"/>
      <c r="ANP70" s="17"/>
      <c r="ANQ70" s="17"/>
      <c r="ANR70" s="17"/>
      <c r="ANS70" s="17"/>
      <c r="ANT70" s="17"/>
      <c r="ANU70" s="17"/>
      <c r="ANV70" s="17"/>
      <c r="ANW70" s="17"/>
      <c r="ANX70" s="17"/>
      <c r="ANY70" s="17"/>
      <c r="ANZ70" s="17"/>
      <c r="AOA70" s="17"/>
      <c r="AOB70" s="17"/>
      <c r="AOC70" s="17"/>
      <c r="AOD70" s="17"/>
      <c r="AOE70" s="17"/>
      <c r="AOF70" s="17"/>
      <c r="AOG70" s="17"/>
      <c r="AOH70" s="17"/>
      <c r="AOI70" s="17"/>
      <c r="AOJ70" s="17"/>
      <c r="AOK70" s="17"/>
      <c r="AOL70" s="17"/>
      <c r="AOM70" s="17"/>
      <c r="AON70" s="17"/>
      <c r="AOO70" s="17"/>
      <c r="AOP70" s="17"/>
      <c r="AOQ70" s="17"/>
      <c r="AOR70" s="17"/>
      <c r="AOS70" s="17"/>
      <c r="AOT70" s="17"/>
      <c r="AOU70" s="17"/>
      <c r="AOV70" s="17"/>
      <c r="AOW70" s="17"/>
      <c r="AOX70" s="17"/>
      <c r="AOY70" s="17"/>
      <c r="AOZ70" s="17"/>
      <c r="APA70" s="17"/>
      <c r="APB70" s="17"/>
      <c r="APC70" s="17"/>
      <c r="APD70" s="17"/>
      <c r="APE70" s="17"/>
      <c r="APF70" s="17"/>
      <c r="APG70" s="17"/>
      <c r="APH70" s="17"/>
      <c r="API70" s="17"/>
      <c r="APJ70" s="17"/>
      <c r="APK70" s="17"/>
      <c r="APL70" s="17"/>
      <c r="APM70" s="17"/>
      <c r="APN70" s="17"/>
      <c r="APO70" s="17"/>
      <c r="APP70" s="17"/>
      <c r="APQ70" s="17"/>
      <c r="APR70" s="17"/>
      <c r="APS70" s="17"/>
      <c r="APT70" s="17"/>
      <c r="APU70" s="17"/>
      <c r="APV70" s="17"/>
      <c r="APW70" s="17"/>
      <c r="APX70" s="17"/>
      <c r="APY70" s="17"/>
      <c r="APZ70" s="17"/>
      <c r="AQA70" s="17"/>
      <c r="AQB70" s="17"/>
      <c r="AQC70" s="17"/>
      <c r="AQD70" s="17"/>
      <c r="AQE70" s="17"/>
      <c r="AQF70" s="17"/>
      <c r="AQG70" s="17"/>
      <c r="AQH70" s="17"/>
      <c r="AQI70" s="17"/>
      <c r="AQJ70" s="17"/>
      <c r="AQK70" s="17"/>
      <c r="AQL70" s="17"/>
      <c r="AQM70" s="17"/>
      <c r="AQN70" s="17"/>
      <c r="AQO70" s="17"/>
      <c r="AQP70" s="17"/>
      <c r="AQQ70" s="17"/>
      <c r="AQR70" s="17"/>
      <c r="AQS70" s="17"/>
      <c r="AQT70" s="17"/>
      <c r="AQU70" s="17"/>
      <c r="AQV70" s="17"/>
      <c r="AQW70" s="17"/>
      <c r="AQX70" s="17"/>
      <c r="AQY70" s="17"/>
      <c r="AQZ70" s="17"/>
      <c r="ARA70" s="17"/>
      <c r="ARB70" s="17"/>
      <c r="ARC70" s="17"/>
      <c r="ARD70" s="17"/>
      <c r="ARE70" s="17"/>
      <c r="ARF70" s="17"/>
      <c r="ARG70" s="17"/>
      <c r="ARH70" s="17"/>
      <c r="ARI70" s="17"/>
      <c r="ARJ70" s="17"/>
      <c r="ARK70" s="17"/>
      <c r="ARL70" s="17"/>
      <c r="ARM70" s="17"/>
      <c r="ARN70" s="17"/>
      <c r="ARO70" s="17"/>
      <c r="ARP70" s="17"/>
      <c r="ARQ70" s="17"/>
      <c r="ARR70" s="17"/>
      <c r="ARS70" s="17"/>
      <c r="ART70" s="17"/>
      <c r="ARU70" s="17"/>
      <c r="ARV70" s="17"/>
      <c r="ARW70" s="17"/>
      <c r="ARX70" s="17"/>
      <c r="ARY70" s="17"/>
      <c r="ARZ70" s="17"/>
      <c r="ASA70" s="17"/>
      <c r="ASB70" s="17"/>
      <c r="ASC70" s="17"/>
      <c r="ASD70" s="17"/>
      <c r="ASE70" s="17"/>
      <c r="ASF70" s="17"/>
      <c r="ASG70" s="17"/>
      <c r="ASH70" s="17"/>
      <c r="ASI70" s="17"/>
      <c r="ASJ70" s="17"/>
      <c r="ASK70" s="17"/>
      <c r="ASL70" s="17"/>
      <c r="ASM70" s="17"/>
      <c r="ASN70" s="17"/>
      <c r="ASO70" s="17"/>
      <c r="ASP70" s="17"/>
      <c r="ASQ70" s="17"/>
      <c r="ASR70" s="17"/>
      <c r="ASS70" s="17"/>
      <c r="AST70" s="17"/>
      <c r="ASU70" s="17"/>
      <c r="ASV70" s="17"/>
      <c r="ASW70" s="17"/>
      <c r="ASX70" s="17"/>
      <c r="ASY70" s="17"/>
      <c r="ASZ70" s="17"/>
      <c r="ATA70" s="17"/>
      <c r="ATB70" s="17"/>
      <c r="ATC70" s="17"/>
      <c r="ATD70" s="17"/>
      <c r="ATE70" s="17"/>
      <c r="ATF70" s="17"/>
      <c r="ATG70" s="17"/>
      <c r="ATH70" s="17"/>
      <c r="ATI70" s="17"/>
      <c r="ATJ70" s="17"/>
      <c r="ATK70" s="17"/>
      <c r="ATL70" s="17"/>
      <c r="ATM70" s="17"/>
      <c r="ATN70" s="17"/>
      <c r="ATO70" s="17"/>
      <c r="ATP70" s="17"/>
      <c r="ATQ70" s="17"/>
      <c r="ATR70" s="17"/>
      <c r="ATS70" s="17"/>
      <c r="ATT70" s="17"/>
      <c r="ATU70" s="17"/>
      <c r="ATV70" s="17"/>
      <c r="ATW70" s="17"/>
      <c r="ATX70" s="17"/>
      <c r="ATY70" s="17"/>
      <c r="ATZ70" s="17"/>
      <c r="AUA70" s="17"/>
      <c r="AUB70" s="17"/>
      <c r="AUC70" s="17"/>
      <c r="AUD70" s="17"/>
      <c r="AUE70" s="17"/>
      <c r="AUF70" s="17"/>
      <c r="AUG70" s="17"/>
      <c r="AUH70" s="17"/>
      <c r="AUI70" s="17"/>
      <c r="AUJ70" s="17"/>
      <c r="AUK70" s="17"/>
      <c r="AUL70" s="17"/>
      <c r="AUM70" s="17"/>
      <c r="AUN70" s="17"/>
      <c r="AUO70" s="17"/>
      <c r="AUP70" s="17"/>
      <c r="AUQ70" s="17"/>
      <c r="AUR70" s="17"/>
      <c r="AUS70" s="17"/>
      <c r="AUT70" s="17"/>
      <c r="AUU70" s="17"/>
      <c r="AUV70" s="17"/>
      <c r="AUW70" s="17"/>
      <c r="AUX70" s="17"/>
      <c r="AUY70" s="17"/>
      <c r="AUZ70" s="17"/>
      <c r="AVA70" s="17"/>
      <c r="AVB70" s="17"/>
      <c r="AVC70" s="17"/>
      <c r="AVD70" s="17"/>
      <c r="AVE70" s="17"/>
      <c r="AVF70" s="17"/>
      <c r="AVG70" s="17"/>
      <c r="AVH70" s="17"/>
      <c r="AVI70" s="17"/>
      <c r="AVJ70" s="17"/>
      <c r="AVK70" s="17"/>
      <c r="AVL70" s="17"/>
      <c r="AVM70" s="17"/>
      <c r="AVN70" s="17"/>
      <c r="AVO70" s="17"/>
      <c r="AVP70" s="17"/>
      <c r="AVQ70" s="17"/>
      <c r="AVR70" s="17"/>
      <c r="AVS70" s="17"/>
      <c r="AVT70" s="17"/>
      <c r="AVU70" s="17"/>
      <c r="AVV70" s="17"/>
      <c r="AVW70" s="17"/>
      <c r="AVX70" s="17"/>
      <c r="AVY70" s="17"/>
      <c r="AVZ70" s="17"/>
      <c r="AWA70" s="17"/>
      <c r="AWB70" s="17"/>
      <c r="AWC70" s="17"/>
      <c r="AWD70" s="17"/>
      <c r="AWE70" s="17"/>
      <c r="AWF70" s="17"/>
      <c r="AWG70" s="17"/>
      <c r="AWH70" s="17"/>
      <c r="AWI70" s="17"/>
      <c r="AWJ70" s="17"/>
      <c r="AWK70" s="17"/>
      <c r="AWL70" s="17"/>
      <c r="AWM70" s="17"/>
      <c r="AWN70" s="17"/>
      <c r="AWO70" s="17"/>
      <c r="AWP70" s="17"/>
      <c r="AWQ70" s="17"/>
      <c r="AWR70" s="17"/>
      <c r="AWS70" s="17"/>
      <c r="AWT70" s="17"/>
      <c r="AWU70" s="17"/>
      <c r="AWV70" s="17"/>
      <c r="AWW70" s="17"/>
      <c r="AWX70" s="17"/>
      <c r="AWY70" s="17"/>
      <c r="AWZ70" s="17"/>
      <c r="AXA70" s="17"/>
      <c r="AXB70" s="17"/>
      <c r="AXC70" s="17"/>
      <c r="AXD70" s="17"/>
      <c r="AXE70" s="17"/>
      <c r="AXF70" s="17"/>
      <c r="AXG70" s="17"/>
      <c r="AXH70" s="17"/>
      <c r="AXI70" s="17"/>
      <c r="AXJ70" s="17"/>
      <c r="AXK70" s="17"/>
      <c r="AXL70" s="17"/>
      <c r="AXM70" s="17"/>
      <c r="AXN70" s="17"/>
      <c r="AXO70" s="17"/>
      <c r="AXP70" s="17"/>
      <c r="AXQ70" s="17"/>
      <c r="AXR70" s="17"/>
      <c r="AXS70" s="17"/>
      <c r="AXT70" s="17"/>
      <c r="AXU70" s="17"/>
      <c r="AXV70" s="17"/>
      <c r="AXW70" s="17"/>
      <c r="AXX70" s="17"/>
      <c r="AXY70" s="17"/>
      <c r="AXZ70" s="17"/>
      <c r="AYA70" s="17"/>
      <c r="AYB70" s="17"/>
      <c r="AYC70" s="17"/>
      <c r="AYD70" s="17"/>
      <c r="AYE70" s="17"/>
      <c r="AYF70" s="17"/>
      <c r="AYG70" s="17"/>
      <c r="AYH70" s="17"/>
      <c r="AYI70" s="17"/>
      <c r="AYJ70" s="17"/>
      <c r="AYK70" s="17"/>
      <c r="AYL70" s="17"/>
      <c r="AYM70" s="17"/>
      <c r="AYN70" s="17"/>
      <c r="AYO70" s="17"/>
      <c r="AYP70" s="17"/>
      <c r="AYQ70" s="17"/>
      <c r="AYR70" s="17"/>
      <c r="AYS70" s="17"/>
      <c r="AYT70" s="17"/>
      <c r="AYU70" s="17"/>
      <c r="AYV70" s="17"/>
      <c r="AYW70" s="17"/>
      <c r="AYX70" s="17"/>
      <c r="AYY70" s="17"/>
      <c r="AYZ70" s="17"/>
      <c r="AZA70" s="17"/>
      <c r="AZB70" s="17"/>
      <c r="AZC70" s="17"/>
      <c r="AZD70" s="17"/>
      <c r="AZE70" s="17"/>
      <c r="AZF70" s="17"/>
      <c r="AZG70" s="17"/>
      <c r="AZH70" s="17"/>
      <c r="AZI70" s="17"/>
      <c r="AZJ70" s="17"/>
      <c r="AZK70" s="17"/>
      <c r="AZL70" s="17"/>
      <c r="AZM70" s="17"/>
      <c r="AZN70" s="17"/>
      <c r="AZO70" s="17"/>
      <c r="AZP70" s="17"/>
      <c r="AZQ70" s="17"/>
      <c r="AZR70" s="17"/>
      <c r="AZS70" s="17"/>
      <c r="AZT70" s="17"/>
      <c r="AZU70" s="17"/>
      <c r="AZV70" s="17"/>
      <c r="AZW70" s="17"/>
      <c r="AZX70" s="17"/>
      <c r="AZY70" s="17"/>
      <c r="AZZ70" s="17"/>
      <c r="BAA70" s="17"/>
      <c r="BAB70" s="17"/>
      <c r="BAC70" s="17"/>
      <c r="BAD70" s="17"/>
      <c r="BAE70" s="17"/>
      <c r="BAF70" s="17"/>
      <c r="BAG70" s="17"/>
      <c r="BAH70" s="17"/>
      <c r="BAI70" s="17"/>
      <c r="BAJ70" s="17"/>
      <c r="BAK70" s="17"/>
      <c r="BAL70" s="17"/>
      <c r="BAM70" s="17"/>
      <c r="BAN70" s="17"/>
      <c r="BAO70" s="17"/>
      <c r="BAP70" s="17"/>
      <c r="BAQ70" s="17"/>
      <c r="BAR70" s="17"/>
      <c r="BAS70" s="17"/>
      <c r="BAT70" s="17"/>
      <c r="BAU70" s="17"/>
      <c r="BAV70" s="17"/>
      <c r="BAW70" s="17"/>
      <c r="BAX70" s="17"/>
      <c r="BAY70" s="17"/>
      <c r="BAZ70" s="17"/>
      <c r="BBA70" s="17"/>
      <c r="BBB70" s="17"/>
      <c r="BBC70" s="17"/>
      <c r="BBD70" s="17"/>
      <c r="BBE70" s="17"/>
      <c r="BBF70" s="17"/>
      <c r="BBG70" s="17"/>
      <c r="BBH70" s="17"/>
      <c r="BBI70" s="17"/>
      <c r="BBJ70" s="17"/>
      <c r="BBK70" s="17"/>
      <c r="BBL70" s="17"/>
      <c r="BBM70" s="17"/>
      <c r="BBN70" s="17"/>
      <c r="BBO70" s="17"/>
      <c r="BBP70" s="17"/>
      <c r="BBQ70" s="17"/>
      <c r="BBR70" s="17"/>
      <c r="BBS70" s="17"/>
      <c r="BBT70" s="17"/>
      <c r="BBU70" s="17"/>
      <c r="BBV70" s="17"/>
      <c r="BBW70" s="17"/>
      <c r="BBX70" s="17"/>
      <c r="BBY70" s="17"/>
      <c r="BBZ70" s="17"/>
      <c r="BCA70" s="17"/>
      <c r="BCB70" s="17"/>
      <c r="BCC70" s="17"/>
      <c r="BCD70" s="17"/>
      <c r="BCE70" s="17"/>
      <c r="BCF70" s="17"/>
      <c r="BCG70" s="17"/>
      <c r="BCH70" s="17"/>
      <c r="BCI70" s="17"/>
      <c r="BCJ70" s="17"/>
      <c r="BCK70" s="17"/>
      <c r="BCL70" s="17"/>
      <c r="BCM70" s="17"/>
      <c r="BCN70" s="17"/>
      <c r="BCO70" s="17"/>
      <c r="BCP70" s="17"/>
      <c r="BCQ70" s="17"/>
      <c r="BCR70" s="17"/>
      <c r="BCS70" s="17"/>
      <c r="BCT70" s="17"/>
      <c r="BCU70" s="17"/>
      <c r="BCV70" s="17"/>
      <c r="BCW70" s="17"/>
      <c r="BCX70" s="17"/>
      <c r="BCY70" s="17"/>
      <c r="BCZ70" s="17"/>
      <c r="BDA70" s="17"/>
      <c r="BDB70" s="17"/>
      <c r="BDC70" s="17"/>
      <c r="BDD70" s="17"/>
      <c r="BDE70" s="17"/>
      <c r="BDF70" s="17"/>
      <c r="BDG70" s="17"/>
      <c r="BDH70" s="17"/>
      <c r="BDI70" s="17"/>
      <c r="BDJ70" s="17"/>
      <c r="BDK70" s="17"/>
      <c r="BDL70" s="17"/>
      <c r="BDM70" s="17"/>
      <c r="BDN70" s="17"/>
      <c r="BDO70" s="17"/>
      <c r="BDP70" s="17"/>
      <c r="BDQ70" s="17"/>
      <c r="BDR70" s="17"/>
      <c r="BDS70" s="17"/>
      <c r="BDT70" s="17"/>
      <c r="BDU70" s="17"/>
      <c r="BDV70" s="17"/>
      <c r="BDW70" s="17"/>
      <c r="BDX70" s="17"/>
      <c r="BDY70" s="17"/>
      <c r="BDZ70" s="17"/>
      <c r="BEA70" s="17"/>
      <c r="BEB70" s="17"/>
      <c r="BEC70" s="17"/>
      <c r="BED70" s="17"/>
      <c r="BEE70" s="17"/>
      <c r="BEF70" s="17"/>
      <c r="BEG70" s="17"/>
      <c r="BEH70" s="17"/>
      <c r="BEI70" s="17"/>
      <c r="BEJ70" s="17"/>
      <c r="BEK70" s="17"/>
      <c r="BEL70" s="17"/>
      <c r="BEM70" s="17"/>
      <c r="BEN70" s="17"/>
      <c r="BEO70" s="17"/>
      <c r="BEP70" s="17"/>
      <c r="BEQ70" s="17"/>
      <c r="BER70" s="17"/>
      <c r="BES70" s="17"/>
      <c r="BET70" s="17"/>
      <c r="BEU70" s="17"/>
      <c r="BEV70" s="17"/>
      <c r="BEW70" s="17"/>
      <c r="BEX70" s="17"/>
      <c r="BEY70" s="17"/>
      <c r="BEZ70" s="17"/>
      <c r="BFA70" s="17"/>
      <c r="BFB70" s="17"/>
      <c r="BFC70" s="17"/>
      <c r="BFD70" s="17"/>
      <c r="BFE70" s="17"/>
      <c r="BFF70" s="17"/>
      <c r="BFG70" s="17"/>
      <c r="BFH70" s="17"/>
      <c r="BFI70" s="17"/>
      <c r="BFJ70" s="17"/>
      <c r="BFK70" s="17"/>
      <c r="BFL70" s="17"/>
      <c r="BFM70" s="17"/>
      <c r="BFN70" s="17"/>
      <c r="BFO70" s="17"/>
      <c r="BFP70" s="17"/>
      <c r="BFQ70" s="17"/>
      <c r="BFR70" s="17"/>
      <c r="BFS70" s="17"/>
      <c r="BFT70" s="17"/>
      <c r="BFU70" s="17"/>
      <c r="BFV70" s="17"/>
      <c r="BFW70" s="17"/>
      <c r="BFX70" s="17"/>
      <c r="BFY70" s="17"/>
      <c r="BFZ70" s="17"/>
      <c r="BGA70" s="17"/>
      <c r="BGB70" s="17"/>
      <c r="BGC70" s="17"/>
      <c r="BGD70" s="17"/>
      <c r="BGE70" s="17"/>
      <c r="BGF70" s="17"/>
      <c r="BGG70" s="17"/>
      <c r="BGH70" s="17"/>
      <c r="BGI70" s="17"/>
      <c r="BGJ70" s="17"/>
      <c r="BGK70" s="17"/>
      <c r="BGL70" s="17"/>
      <c r="BGM70" s="17"/>
      <c r="BGN70" s="17"/>
      <c r="BGO70" s="17"/>
      <c r="BGP70" s="17"/>
      <c r="BGQ70" s="17"/>
      <c r="BGR70" s="17"/>
      <c r="BGS70" s="17"/>
      <c r="BGT70" s="17"/>
      <c r="BGU70" s="17"/>
      <c r="BGV70" s="17"/>
      <c r="BGW70" s="17"/>
      <c r="BGX70" s="17"/>
      <c r="BGY70" s="17"/>
      <c r="BGZ70" s="17"/>
      <c r="BHA70" s="17"/>
      <c r="BHB70" s="17"/>
      <c r="BHC70" s="17"/>
      <c r="BHD70" s="17"/>
      <c r="BHE70" s="17"/>
      <c r="BHF70" s="17"/>
      <c r="BHG70" s="17"/>
      <c r="BHH70" s="17"/>
      <c r="BHI70" s="17"/>
      <c r="BHJ70" s="17"/>
      <c r="BHK70" s="17"/>
      <c r="BHL70" s="17"/>
      <c r="BHM70" s="17"/>
      <c r="BHN70" s="17"/>
      <c r="BHO70" s="17"/>
      <c r="BHP70" s="17"/>
      <c r="BHQ70" s="17"/>
      <c r="BHR70" s="17"/>
      <c r="BHS70" s="17"/>
      <c r="BHT70" s="17"/>
      <c r="BHU70" s="17"/>
      <c r="BHV70" s="17"/>
      <c r="BHW70" s="17"/>
      <c r="BHX70" s="17"/>
      <c r="BHY70" s="17"/>
      <c r="BHZ70" s="17"/>
      <c r="BIA70" s="17"/>
      <c r="BIB70" s="17"/>
      <c r="BIC70" s="17"/>
      <c r="BID70" s="17"/>
      <c r="BIE70" s="17"/>
      <c r="BIF70" s="17"/>
      <c r="BIG70" s="17"/>
      <c r="BIH70" s="17"/>
      <c r="BII70" s="17"/>
      <c r="BIJ70" s="17"/>
      <c r="BIK70" s="17"/>
      <c r="BIL70" s="17"/>
      <c r="BIM70" s="17"/>
      <c r="BIN70" s="17"/>
      <c r="BIO70" s="17"/>
      <c r="BIP70" s="17"/>
      <c r="BIQ70" s="17"/>
      <c r="BIR70" s="17"/>
      <c r="BIS70" s="17"/>
      <c r="BIT70" s="17"/>
      <c r="BIU70" s="17"/>
      <c r="BIV70" s="17"/>
      <c r="BIW70" s="17"/>
      <c r="BIX70" s="17"/>
      <c r="BIY70" s="17"/>
      <c r="BIZ70" s="17"/>
      <c r="BJA70" s="17"/>
      <c r="BJB70" s="17"/>
      <c r="BJC70" s="17"/>
      <c r="BJD70" s="17"/>
      <c r="BJE70" s="17"/>
      <c r="BJF70" s="17"/>
      <c r="BJG70" s="17"/>
      <c r="BJH70" s="17"/>
      <c r="BJI70" s="17"/>
      <c r="BJJ70" s="17"/>
      <c r="BJK70" s="17"/>
      <c r="BJL70" s="17"/>
      <c r="BJM70" s="17"/>
      <c r="BJN70" s="17"/>
      <c r="BJO70" s="17"/>
      <c r="BJP70" s="17"/>
      <c r="BJQ70" s="17"/>
      <c r="BJR70" s="17"/>
      <c r="BJS70" s="17"/>
      <c r="BJT70" s="17"/>
      <c r="BJU70" s="17"/>
      <c r="BJV70" s="17"/>
      <c r="BJW70" s="17"/>
      <c r="BJX70" s="17"/>
      <c r="BJY70" s="17"/>
      <c r="BJZ70" s="17"/>
      <c r="BKA70" s="17"/>
      <c r="BKB70" s="17"/>
      <c r="BKC70" s="17"/>
      <c r="BKD70" s="17"/>
      <c r="BKE70" s="17"/>
      <c r="BKF70" s="17"/>
      <c r="BKG70" s="17"/>
      <c r="BKH70" s="17"/>
      <c r="BKI70" s="17"/>
      <c r="BKJ70" s="17"/>
      <c r="BKK70" s="17"/>
      <c r="BKL70" s="17"/>
      <c r="BKM70" s="17"/>
      <c r="BKN70" s="17"/>
      <c r="BKO70" s="17"/>
      <c r="BKP70" s="17"/>
      <c r="BKQ70" s="17"/>
      <c r="BKR70" s="17"/>
      <c r="BKS70" s="17"/>
      <c r="BKT70" s="17"/>
      <c r="BKU70" s="17"/>
      <c r="BKV70" s="17"/>
      <c r="BKW70" s="17"/>
      <c r="BKX70" s="17"/>
      <c r="BKY70" s="17"/>
      <c r="BKZ70" s="17"/>
      <c r="BLA70" s="17"/>
      <c r="BLB70" s="17"/>
      <c r="BLC70" s="17"/>
      <c r="BLD70" s="17"/>
      <c r="BLE70" s="17"/>
      <c r="BLF70" s="17"/>
      <c r="BLG70" s="17"/>
      <c r="BLH70" s="17"/>
      <c r="BLI70" s="17"/>
      <c r="BLJ70" s="17"/>
      <c r="BLK70" s="17"/>
      <c r="BLL70" s="17"/>
      <c r="BLM70" s="17"/>
      <c r="BLN70" s="17"/>
      <c r="BLO70" s="17"/>
      <c r="BLP70" s="17"/>
      <c r="BLQ70" s="17"/>
      <c r="BLR70" s="17"/>
      <c r="BLS70" s="17"/>
      <c r="BLT70" s="17"/>
      <c r="BLU70" s="17"/>
      <c r="BLV70" s="17"/>
      <c r="BLW70" s="17"/>
      <c r="BLX70" s="17"/>
      <c r="BLY70" s="17"/>
      <c r="BLZ70" s="17"/>
      <c r="BMA70" s="17"/>
      <c r="BMB70" s="17"/>
      <c r="BMC70" s="17"/>
      <c r="BMD70" s="17"/>
      <c r="BME70" s="17"/>
      <c r="BMF70" s="17"/>
      <c r="BMG70" s="17"/>
      <c r="BMH70" s="17"/>
      <c r="BMI70" s="17"/>
      <c r="BMJ70" s="17"/>
      <c r="BMK70" s="17"/>
      <c r="BML70" s="17"/>
      <c r="BMM70" s="17"/>
      <c r="BMN70" s="17"/>
      <c r="BMO70" s="17"/>
      <c r="BMP70" s="17"/>
      <c r="BMQ70" s="17"/>
      <c r="BMR70" s="17"/>
      <c r="BMS70" s="17"/>
      <c r="BMT70" s="17"/>
      <c r="BMU70" s="17"/>
      <c r="BMV70" s="17"/>
      <c r="BMW70" s="17"/>
      <c r="BMX70" s="17"/>
      <c r="BMY70" s="17"/>
      <c r="BMZ70" s="17"/>
      <c r="BNA70" s="17"/>
      <c r="BNB70" s="17"/>
      <c r="BNC70" s="17"/>
      <c r="BND70" s="17"/>
      <c r="BNE70" s="17"/>
      <c r="BNF70" s="17"/>
      <c r="BNG70" s="17"/>
      <c r="BNH70" s="17"/>
      <c r="BNI70" s="17"/>
      <c r="BNJ70" s="17"/>
      <c r="BNK70" s="17"/>
      <c r="BNL70" s="17"/>
      <c r="BNM70" s="17"/>
      <c r="BNN70" s="17"/>
      <c r="BNO70" s="17"/>
      <c r="BNP70" s="17"/>
      <c r="BNQ70" s="17"/>
      <c r="BNR70" s="17"/>
      <c r="BNS70" s="17"/>
      <c r="BNT70" s="17"/>
      <c r="BNU70" s="17"/>
      <c r="BNV70" s="17"/>
      <c r="BNW70" s="17"/>
      <c r="BNX70" s="17"/>
      <c r="BNY70" s="17"/>
      <c r="BNZ70" s="17"/>
      <c r="BOA70" s="17"/>
      <c r="BOB70" s="17"/>
      <c r="BOC70" s="17"/>
      <c r="BOD70" s="17"/>
      <c r="BOE70" s="17"/>
      <c r="BOF70" s="17"/>
      <c r="BOG70" s="17"/>
      <c r="BOH70" s="17"/>
      <c r="BOI70" s="17"/>
      <c r="BOJ70" s="17"/>
      <c r="BOK70" s="17"/>
      <c r="BOL70" s="17"/>
      <c r="BOM70" s="17"/>
      <c r="BON70" s="17"/>
      <c r="BOO70" s="17"/>
      <c r="BOP70" s="17"/>
      <c r="BOQ70" s="17"/>
      <c r="BOR70" s="17"/>
      <c r="BOS70" s="17"/>
      <c r="BOT70" s="17"/>
      <c r="BOU70" s="17"/>
      <c r="BOV70" s="17"/>
      <c r="BOW70" s="17"/>
      <c r="BOX70" s="17"/>
      <c r="BOY70" s="17"/>
      <c r="BOZ70" s="17"/>
      <c r="BPA70" s="17"/>
      <c r="BPB70" s="17"/>
      <c r="BPC70" s="17"/>
      <c r="BPD70" s="17"/>
      <c r="BPE70" s="17"/>
      <c r="BPF70" s="17"/>
      <c r="BPG70" s="17"/>
      <c r="BPH70" s="17"/>
      <c r="BPI70" s="17"/>
      <c r="BPJ70" s="17"/>
      <c r="BPK70" s="17"/>
      <c r="BPL70" s="17"/>
      <c r="BPM70" s="17"/>
      <c r="BPN70" s="17"/>
      <c r="BPO70" s="17"/>
      <c r="BPP70" s="17"/>
      <c r="BPQ70" s="17"/>
      <c r="BPR70" s="17"/>
      <c r="BPS70" s="17"/>
      <c r="BPT70" s="17"/>
      <c r="BPU70" s="17"/>
      <c r="BPV70" s="17"/>
      <c r="BPW70" s="17"/>
      <c r="BPX70" s="17"/>
      <c r="BPY70" s="17"/>
      <c r="BPZ70" s="17"/>
      <c r="BQA70" s="17"/>
      <c r="BQB70" s="17"/>
      <c r="BQC70" s="17"/>
      <c r="BQD70" s="17"/>
      <c r="BQE70" s="17"/>
      <c r="BQF70" s="17"/>
      <c r="BQG70" s="17"/>
      <c r="BQH70" s="17"/>
      <c r="BQI70" s="17"/>
      <c r="BQJ70" s="17"/>
      <c r="BQK70" s="17"/>
      <c r="BQL70" s="17"/>
      <c r="BQM70" s="17"/>
      <c r="BQN70" s="17"/>
      <c r="BQO70" s="17"/>
      <c r="BQP70" s="17"/>
      <c r="BQQ70" s="17"/>
      <c r="BQR70" s="17"/>
      <c r="BQS70" s="17"/>
      <c r="BQT70" s="17"/>
      <c r="BQU70" s="17"/>
      <c r="BQV70" s="17"/>
      <c r="BQW70" s="17"/>
      <c r="BQX70" s="17"/>
      <c r="BQY70" s="17"/>
      <c r="BQZ70" s="17"/>
      <c r="BRA70" s="17"/>
      <c r="BRB70" s="17"/>
      <c r="BRC70" s="17"/>
      <c r="BRD70" s="17"/>
      <c r="BRE70" s="17"/>
      <c r="BRF70" s="17"/>
      <c r="BRG70" s="17"/>
      <c r="BRH70" s="17"/>
      <c r="BRI70" s="17"/>
      <c r="BRJ70" s="17"/>
      <c r="BRK70" s="17"/>
      <c r="BRL70" s="17"/>
      <c r="BRM70" s="17"/>
      <c r="BRN70" s="17"/>
      <c r="BRO70" s="17"/>
      <c r="BRP70" s="17"/>
      <c r="BRQ70" s="17"/>
      <c r="BRR70" s="17"/>
      <c r="BRS70" s="17"/>
      <c r="BRT70" s="17"/>
      <c r="BRU70" s="17"/>
      <c r="BRV70" s="17"/>
      <c r="BRW70" s="17"/>
      <c r="BRX70" s="17"/>
      <c r="BRY70" s="17"/>
      <c r="BRZ70" s="17"/>
      <c r="BSA70" s="17"/>
      <c r="BSB70" s="17"/>
      <c r="BSC70" s="17"/>
      <c r="BSD70" s="17"/>
      <c r="BSE70" s="17"/>
      <c r="BSF70" s="17"/>
      <c r="BSG70" s="17"/>
      <c r="BSH70" s="17"/>
      <c r="BSI70" s="17"/>
      <c r="BSJ70" s="17"/>
      <c r="BSK70" s="17"/>
      <c r="BSL70" s="17"/>
      <c r="BSM70" s="17"/>
      <c r="BSN70" s="17"/>
      <c r="BSO70" s="17"/>
      <c r="BSP70" s="17"/>
      <c r="BSQ70" s="17"/>
      <c r="BSR70" s="17"/>
      <c r="BSS70" s="17"/>
      <c r="BST70" s="17"/>
      <c r="BSU70" s="17"/>
      <c r="BSV70" s="17"/>
      <c r="BSW70" s="17"/>
      <c r="BSX70" s="17"/>
      <c r="BSY70" s="17"/>
      <c r="BSZ70" s="17"/>
      <c r="BTA70" s="17"/>
      <c r="BTB70" s="17"/>
      <c r="BTC70" s="17"/>
      <c r="BTD70" s="17"/>
      <c r="BTE70" s="17"/>
      <c r="BTF70" s="17"/>
      <c r="BTG70" s="17"/>
      <c r="BTH70" s="17"/>
      <c r="BTI70" s="17"/>
      <c r="BTJ70" s="17"/>
      <c r="BTK70" s="17"/>
      <c r="BTL70" s="17"/>
      <c r="BTM70" s="17"/>
      <c r="BTN70" s="17"/>
      <c r="BTO70" s="17"/>
      <c r="BTP70" s="17"/>
      <c r="BTQ70" s="17"/>
      <c r="BTR70" s="17"/>
      <c r="BTS70" s="17"/>
      <c r="BTT70" s="17"/>
      <c r="BTU70" s="17"/>
      <c r="BTV70" s="17"/>
      <c r="BTW70" s="17"/>
      <c r="BTX70" s="17"/>
      <c r="BTY70" s="17"/>
      <c r="BTZ70" s="17"/>
      <c r="BUA70" s="17"/>
      <c r="BUB70" s="17"/>
      <c r="BUC70" s="17"/>
      <c r="BUD70" s="17"/>
      <c r="BUE70" s="17"/>
      <c r="BUF70" s="17"/>
      <c r="BUG70" s="17"/>
      <c r="BUH70" s="17"/>
      <c r="BUI70" s="17"/>
      <c r="BUJ70" s="17"/>
      <c r="BUK70" s="17"/>
      <c r="BUL70" s="17"/>
      <c r="BUM70" s="17"/>
      <c r="BUN70" s="17"/>
      <c r="BUO70" s="17"/>
      <c r="BUP70" s="17"/>
      <c r="BUQ70" s="17"/>
      <c r="BUR70" s="17"/>
      <c r="BUS70" s="17"/>
      <c r="BUT70" s="17"/>
      <c r="BUU70" s="17"/>
      <c r="BUV70" s="17"/>
      <c r="BUW70" s="17"/>
      <c r="BUX70" s="17"/>
      <c r="BUY70" s="17"/>
      <c r="BUZ70" s="17"/>
      <c r="BVA70" s="17"/>
      <c r="BVB70" s="17"/>
      <c r="BVC70" s="17"/>
      <c r="BVD70" s="17"/>
      <c r="BVE70" s="17"/>
      <c r="BVF70" s="17"/>
      <c r="BVG70" s="17"/>
      <c r="BVH70" s="17"/>
      <c r="BVI70" s="17"/>
      <c r="BVJ70" s="17"/>
      <c r="BVK70" s="17"/>
      <c r="BVL70" s="17"/>
      <c r="BVM70" s="17"/>
      <c r="BVN70" s="17"/>
      <c r="BVO70" s="17"/>
      <c r="BVP70" s="17"/>
      <c r="BVQ70" s="17"/>
      <c r="BVR70" s="17"/>
      <c r="BVS70" s="17"/>
      <c r="BVT70" s="17"/>
      <c r="BVU70" s="17"/>
      <c r="BVV70" s="17"/>
      <c r="BVW70" s="17"/>
      <c r="BVX70" s="17"/>
      <c r="BVY70" s="17"/>
      <c r="BVZ70" s="17"/>
      <c r="BWA70" s="17"/>
      <c r="BWB70" s="17"/>
      <c r="BWC70" s="17"/>
      <c r="BWD70" s="17"/>
      <c r="BWE70" s="17"/>
      <c r="BWF70" s="17"/>
      <c r="BWG70" s="17"/>
      <c r="BWH70" s="17"/>
      <c r="BWI70" s="17"/>
      <c r="BWJ70" s="17"/>
      <c r="BWK70" s="17"/>
      <c r="BWL70" s="17"/>
      <c r="BWM70" s="17"/>
      <c r="BWN70" s="17"/>
      <c r="BWO70" s="17"/>
      <c r="BWP70" s="17"/>
      <c r="BWQ70" s="17"/>
      <c r="BWR70" s="17"/>
      <c r="BWS70" s="17"/>
      <c r="BWT70" s="17"/>
      <c r="BWU70" s="17"/>
      <c r="BWV70" s="17"/>
      <c r="BWW70" s="17"/>
      <c r="BWX70" s="17"/>
      <c r="BWY70" s="17"/>
      <c r="BWZ70" s="17"/>
      <c r="BXA70" s="17"/>
      <c r="BXB70" s="17"/>
      <c r="BXC70" s="17"/>
      <c r="BXD70" s="17"/>
      <c r="BXE70" s="17"/>
      <c r="BXF70" s="17"/>
      <c r="BXG70" s="17"/>
      <c r="BXH70" s="17"/>
      <c r="BXI70" s="17"/>
      <c r="BXJ70" s="17"/>
      <c r="BXK70" s="17"/>
      <c r="BXL70" s="17"/>
      <c r="BXM70" s="17"/>
      <c r="BXN70" s="17"/>
      <c r="BXO70" s="17"/>
      <c r="BXP70" s="17"/>
      <c r="BXQ70" s="17"/>
      <c r="BXR70" s="17"/>
      <c r="BXS70" s="17"/>
      <c r="BXT70" s="17"/>
      <c r="BXU70" s="17"/>
      <c r="BXV70" s="17"/>
      <c r="BXW70" s="17"/>
      <c r="BXX70" s="17"/>
      <c r="BXY70" s="17"/>
      <c r="BXZ70" s="17"/>
      <c r="BYA70" s="17"/>
      <c r="BYB70" s="17"/>
      <c r="BYC70" s="17"/>
      <c r="BYD70" s="17"/>
      <c r="BYE70" s="17"/>
      <c r="BYF70" s="17"/>
      <c r="BYG70" s="17"/>
      <c r="BYH70" s="17"/>
      <c r="BYI70" s="17"/>
      <c r="BYJ70" s="17"/>
      <c r="BYK70" s="17"/>
      <c r="BYL70" s="17"/>
      <c r="BYM70" s="17"/>
      <c r="BYN70" s="17"/>
      <c r="BYO70" s="17"/>
      <c r="BYP70" s="17"/>
      <c r="BYQ70" s="17"/>
      <c r="BYR70" s="17"/>
      <c r="BYS70" s="17"/>
      <c r="BYT70" s="17"/>
      <c r="BYU70" s="17"/>
      <c r="BYV70" s="17"/>
      <c r="BYW70" s="17"/>
      <c r="BYX70" s="17"/>
      <c r="BYY70" s="17"/>
      <c r="BYZ70" s="17"/>
      <c r="BZA70" s="17"/>
      <c r="BZB70" s="17"/>
      <c r="BZC70" s="17"/>
      <c r="BZD70" s="17"/>
      <c r="BZE70" s="17"/>
      <c r="BZF70" s="17"/>
      <c r="BZG70" s="17"/>
      <c r="BZH70" s="17"/>
      <c r="BZI70" s="17"/>
      <c r="BZJ70" s="17"/>
      <c r="BZK70" s="17"/>
      <c r="BZL70" s="17"/>
      <c r="BZM70" s="17"/>
      <c r="BZN70" s="17"/>
      <c r="BZO70" s="17"/>
      <c r="BZP70" s="17"/>
      <c r="BZQ70" s="17"/>
      <c r="BZR70" s="17"/>
      <c r="BZS70" s="17"/>
      <c r="BZT70" s="17"/>
      <c r="BZU70" s="17"/>
      <c r="BZV70" s="17"/>
      <c r="BZW70" s="17"/>
      <c r="BZX70" s="17"/>
      <c r="BZY70" s="17"/>
      <c r="BZZ70" s="17"/>
      <c r="CAA70" s="17"/>
      <c r="CAB70" s="17"/>
      <c r="CAC70" s="17"/>
      <c r="CAD70" s="17"/>
      <c r="CAE70" s="17"/>
      <c r="CAF70" s="17"/>
      <c r="CAG70" s="17"/>
      <c r="CAH70" s="17"/>
      <c r="CAI70" s="17"/>
      <c r="CAJ70" s="17"/>
      <c r="CAK70" s="17"/>
      <c r="CAL70" s="17"/>
      <c r="CAM70" s="17"/>
      <c r="CAN70" s="17"/>
      <c r="CAO70" s="17"/>
      <c r="CAP70" s="17"/>
      <c r="CAQ70" s="17"/>
      <c r="CAR70" s="17"/>
      <c r="CAS70" s="17"/>
      <c r="CAT70" s="17"/>
      <c r="CAU70" s="17"/>
      <c r="CAV70" s="17"/>
      <c r="CAW70" s="17"/>
      <c r="CAX70" s="17"/>
      <c r="CAY70" s="17"/>
      <c r="CAZ70" s="17"/>
      <c r="CBA70" s="17"/>
      <c r="CBB70" s="17"/>
      <c r="CBC70" s="17"/>
      <c r="CBD70" s="17"/>
      <c r="CBE70" s="17"/>
      <c r="CBF70" s="17"/>
      <c r="CBG70" s="17"/>
      <c r="CBH70" s="17"/>
      <c r="CBI70" s="17"/>
      <c r="CBJ70" s="17"/>
      <c r="CBK70" s="17"/>
      <c r="CBL70" s="17"/>
      <c r="CBM70" s="17"/>
      <c r="CBN70" s="17"/>
      <c r="CBO70" s="17"/>
      <c r="CBP70" s="17"/>
      <c r="CBQ70" s="17"/>
      <c r="CBR70" s="17"/>
      <c r="CBS70" s="17"/>
      <c r="CBT70" s="17"/>
      <c r="CBU70" s="17"/>
      <c r="CBV70" s="17"/>
      <c r="CBW70" s="17"/>
      <c r="CBX70" s="17"/>
      <c r="CBY70" s="17"/>
      <c r="CBZ70" s="17"/>
      <c r="CCA70" s="17"/>
      <c r="CCB70" s="17"/>
      <c r="CCC70" s="17"/>
      <c r="CCD70" s="17"/>
      <c r="CCE70" s="17"/>
      <c r="CCF70" s="17"/>
      <c r="CCG70" s="17"/>
      <c r="CCH70" s="17"/>
      <c r="CCI70" s="17"/>
      <c r="CCJ70" s="17"/>
      <c r="CCK70" s="17"/>
      <c r="CCL70" s="17"/>
      <c r="CCM70" s="17"/>
      <c r="CCN70" s="17"/>
      <c r="CCO70" s="17"/>
      <c r="CCP70" s="17"/>
      <c r="CCQ70" s="17"/>
      <c r="CCR70" s="17"/>
      <c r="CCS70" s="17"/>
      <c r="CCT70" s="17"/>
      <c r="CCU70" s="17"/>
      <c r="CCV70" s="17"/>
      <c r="CCW70" s="17"/>
      <c r="CCX70" s="17"/>
      <c r="CCY70" s="17"/>
      <c r="CCZ70" s="17"/>
      <c r="CDA70" s="17"/>
      <c r="CDB70" s="17"/>
      <c r="CDC70" s="17"/>
      <c r="CDD70" s="17"/>
      <c r="CDE70" s="17"/>
      <c r="CDF70" s="17"/>
      <c r="CDG70" s="17"/>
      <c r="CDH70" s="17"/>
      <c r="CDI70" s="17"/>
      <c r="CDJ70" s="17"/>
      <c r="CDK70" s="17"/>
      <c r="CDL70" s="17"/>
      <c r="CDM70" s="17"/>
      <c r="CDN70" s="17"/>
      <c r="CDO70" s="17"/>
      <c r="CDP70" s="17"/>
      <c r="CDQ70" s="17"/>
      <c r="CDR70" s="17"/>
      <c r="CDS70" s="17"/>
      <c r="CDT70" s="17"/>
      <c r="CDU70" s="17"/>
    </row>
    <row r="71">
      <c r="A71" s="14" t="s">
        <v>3304</v>
      </c>
      <c r="B71" s="14" t="s">
        <v>3305</v>
      </c>
      <c r="C71" s="14" t="s">
        <v>2728</v>
      </c>
      <c r="D71" s="14" t="s">
        <v>2686</v>
      </c>
      <c r="E71" s="14" t="s">
        <v>62</v>
      </c>
      <c r="F71" s="14" t="s">
        <v>2835</v>
      </c>
      <c r="I71" s="14" t="s">
        <v>2657</v>
      </c>
      <c r="J71" s="14" t="s">
        <v>2618</v>
      </c>
      <c r="K71" s="14" t="s">
        <v>2619</v>
      </c>
      <c r="L71" s="17"/>
      <c r="M71" s="17"/>
      <c r="N71" s="14" t="s">
        <v>21</v>
      </c>
      <c r="O71" s="14" t="s">
        <v>21</v>
      </c>
      <c r="P71" s="14" t="s">
        <v>21</v>
      </c>
      <c r="Q71" s="16">
        <v>11.0</v>
      </c>
      <c r="R71" s="16">
        <v>3988884.0</v>
      </c>
      <c r="S71" s="16">
        <v>3988884.0</v>
      </c>
      <c r="T71" s="14" t="s">
        <v>2631</v>
      </c>
      <c r="U71" s="14" t="s">
        <v>2630</v>
      </c>
      <c r="V71" s="14" t="s">
        <v>3332</v>
      </c>
      <c r="W71" s="14" t="s">
        <v>3333</v>
      </c>
      <c r="X71" s="16">
        <v>0.28</v>
      </c>
      <c r="Y71" s="17"/>
      <c r="Z71" s="16">
        <v>30.0</v>
      </c>
      <c r="AA71" s="16">
        <v>79.0</v>
      </c>
      <c r="AB71" s="17"/>
      <c r="AC71" s="17"/>
      <c r="AD71" s="16">
        <v>10158.0</v>
      </c>
      <c r="AE71" s="22">
        <v>45334.0</v>
      </c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4" t="s">
        <v>3310</v>
      </c>
      <c r="BB71" s="17"/>
      <c r="BC71" s="17"/>
      <c r="BD71" s="17"/>
      <c r="BE71" s="17"/>
      <c r="BF71" s="17"/>
      <c r="BG71" s="16">
        <v>2.0</v>
      </c>
      <c r="BH71" s="14" t="s">
        <v>3311</v>
      </c>
      <c r="BI71" s="14" t="s">
        <v>2565</v>
      </c>
      <c r="BJ71" s="14" t="s">
        <v>2566</v>
      </c>
      <c r="BK71" s="17"/>
      <c r="BL71" s="17"/>
      <c r="BM71" s="16">
        <v>340.333333</v>
      </c>
      <c r="BN71" s="17"/>
      <c r="BO71" s="17"/>
      <c r="BP71" s="17"/>
      <c r="BQ71" s="17"/>
      <c r="BR71" s="17"/>
      <c r="BS71" s="16">
        <v>0.3307</v>
      </c>
      <c r="BT71" s="16">
        <v>142.0</v>
      </c>
      <c r="BU71" s="14" t="s">
        <v>2680</v>
      </c>
      <c r="BW71" s="17"/>
      <c r="BX71" s="16">
        <v>19.0</v>
      </c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4" t="s">
        <v>3099</v>
      </c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7"/>
      <c r="KZ71" s="17"/>
      <c r="LA71" s="17"/>
      <c r="LB71" s="17"/>
      <c r="LC71" s="17"/>
      <c r="LD71" s="17"/>
      <c r="LE71" s="17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7"/>
      <c r="LV71" s="17"/>
      <c r="LW71" s="17"/>
      <c r="LX71" s="17"/>
      <c r="LY71" s="17"/>
      <c r="LZ71" s="17"/>
      <c r="MA71" s="17"/>
      <c r="MB71" s="17"/>
      <c r="MC71" s="17"/>
      <c r="MD71" s="17"/>
      <c r="ME71" s="17"/>
      <c r="MF71" s="17"/>
      <c r="MG71" s="17"/>
      <c r="MH71" s="17"/>
      <c r="MI71" s="17"/>
      <c r="MJ71" s="17"/>
      <c r="MK71" s="17"/>
      <c r="ML71" s="17"/>
      <c r="MM71" s="17"/>
      <c r="MN71" s="17"/>
      <c r="MO71" s="17"/>
      <c r="MP71" s="17"/>
      <c r="MQ71" s="17"/>
      <c r="MR71" s="17"/>
      <c r="MS71" s="17"/>
      <c r="MT71" s="17"/>
      <c r="MU71" s="17"/>
      <c r="MV71" s="17"/>
      <c r="MW71" s="17"/>
      <c r="MX71" s="17"/>
      <c r="MY71" s="17"/>
      <c r="MZ71" s="17"/>
      <c r="NA71" s="17"/>
      <c r="NB71" s="17"/>
      <c r="NC71" s="17"/>
      <c r="ND71" s="17"/>
      <c r="NE71" s="17"/>
      <c r="NF71" s="17"/>
      <c r="NG71" s="17"/>
      <c r="NH71" s="17"/>
      <c r="NI71" s="17"/>
      <c r="NJ71" s="17"/>
      <c r="NK71" s="17"/>
      <c r="NL71" s="17"/>
      <c r="NM71" s="17"/>
      <c r="NN71" s="14" t="s">
        <v>2840</v>
      </c>
      <c r="NO71" s="17"/>
      <c r="NP71" s="17"/>
      <c r="NQ71" s="17"/>
      <c r="NR71" s="17"/>
      <c r="NS71" s="17"/>
      <c r="NT71" s="17"/>
      <c r="NU71" s="17"/>
      <c r="NV71" s="17"/>
      <c r="NW71" s="17"/>
      <c r="NX71" s="17"/>
      <c r="NY71" s="17"/>
      <c r="NZ71" s="17"/>
      <c r="OA71" s="17"/>
      <c r="OB71" s="17"/>
      <c r="OC71" s="17"/>
      <c r="OD71" s="17"/>
      <c r="OE71" s="17"/>
      <c r="OF71" s="14" t="s">
        <v>2644</v>
      </c>
      <c r="OG71" s="17"/>
      <c r="OH71" s="17"/>
      <c r="OI71" s="17"/>
      <c r="OJ71" s="17"/>
      <c r="OK71" s="17"/>
      <c r="OL71" s="17"/>
      <c r="OM71" s="17"/>
      <c r="ON71" s="17"/>
      <c r="OO71" s="17"/>
      <c r="OP71" s="17"/>
      <c r="OQ71" s="17"/>
      <c r="OR71" s="17"/>
      <c r="OS71" s="17"/>
      <c r="OT71" s="17"/>
      <c r="OU71" s="17"/>
      <c r="OV71" s="17"/>
      <c r="OW71" s="17"/>
      <c r="OX71" s="17"/>
      <c r="OY71" s="17"/>
      <c r="OZ71" s="17"/>
      <c r="PA71" s="17"/>
      <c r="PB71" s="17"/>
      <c r="PC71" s="17"/>
      <c r="PD71" s="17"/>
      <c r="PE71" s="17"/>
      <c r="PF71" s="17"/>
      <c r="PG71" s="17"/>
      <c r="PH71" s="17"/>
      <c r="PI71" s="17"/>
      <c r="PJ71" s="17"/>
      <c r="PK71" s="17"/>
      <c r="PL71" s="17"/>
      <c r="PM71" s="17"/>
      <c r="PN71" s="17"/>
      <c r="PO71" s="17"/>
      <c r="PP71" s="17"/>
      <c r="PQ71" s="17"/>
      <c r="PR71" s="17"/>
      <c r="PS71" s="17"/>
      <c r="PT71" s="17"/>
      <c r="PU71" s="17"/>
      <c r="PV71" s="17"/>
      <c r="PW71" s="17"/>
      <c r="PX71" s="17"/>
      <c r="PY71" s="17"/>
      <c r="PZ71" s="17"/>
      <c r="QA71" s="17"/>
      <c r="QB71" s="17"/>
      <c r="QC71" s="17"/>
      <c r="QD71" s="17"/>
      <c r="QE71" s="17"/>
      <c r="QF71" s="17"/>
      <c r="QG71" s="17"/>
      <c r="QH71" s="17"/>
      <c r="QI71" s="17"/>
      <c r="QJ71" s="17"/>
      <c r="QK71" s="17"/>
      <c r="QL71" s="17"/>
      <c r="QM71" s="17"/>
      <c r="QN71" s="17"/>
      <c r="QO71" s="17"/>
      <c r="QP71" s="17"/>
      <c r="QQ71" s="17"/>
      <c r="QR71" s="17"/>
      <c r="QS71" s="17"/>
      <c r="QT71" s="17"/>
      <c r="QU71" s="17"/>
      <c r="QV71" s="17"/>
      <c r="QW71" s="17"/>
      <c r="QX71" s="17"/>
      <c r="QY71" s="17"/>
      <c r="QZ71" s="17"/>
      <c r="RA71" s="17"/>
      <c r="RB71" s="17"/>
      <c r="RC71" s="17"/>
      <c r="RD71" s="17"/>
      <c r="RE71" s="17"/>
      <c r="RF71" s="17"/>
      <c r="RG71" s="17"/>
      <c r="RH71" s="17"/>
      <c r="RI71" s="17"/>
      <c r="RJ71" s="17"/>
      <c r="RK71" s="17"/>
      <c r="RL71" s="17"/>
      <c r="RM71" s="17"/>
      <c r="RN71" s="17"/>
      <c r="RO71" s="17"/>
      <c r="RP71" s="17"/>
      <c r="RQ71" s="17"/>
      <c r="RR71" s="17"/>
      <c r="RS71" s="17"/>
      <c r="RT71" s="17"/>
      <c r="RU71" s="17"/>
      <c r="RV71" s="17"/>
      <c r="RW71" s="17"/>
      <c r="RX71" s="17"/>
      <c r="RY71" s="17"/>
      <c r="RZ71" s="17"/>
      <c r="SA71" s="17"/>
      <c r="SB71" s="17"/>
      <c r="SC71" s="17"/>
      <c r="SD71" s="17"/>
      <c r="SE71" s="17"/>
      <c r="SF71" s="17"/>
      <c r="SG71" s="17"/>
      <c r="SH71" s="17"/>
      <c r="SI71" s="17"/>
      <c r="SJ71" s="17"/>
      <c r="SK71" s="17"/>
      <c r="SL71" s="17"/>
      <c r="SM71" s="17"/>
      <c r="SN71" s="17"/>
      <c r="SO71" s="17"/>
      <c r="SP71" s="17"/>
      <c r="SQ71" s="17"/>
      <c r="SR71" s="17"/>
      <c r="SS71" s="17"/>
      <c r="ST71" s="17"/>
      <c r="SU71" s="17"/>
      <c r="SV71" s="17"/>
      <c r="SW71" s="17"/>
      <c r="SX71" s="17"/>
      <c r="SY71" s="17"/>
      <c r="SZ71" s="17"/>
      <c r="TA71" s="17"/>
      <c r="TB71" s="17"/>
      <c r="TC71" s="17"/>
      <c r="TD71" s="17"/>
      <c r="TE71" s="17"/>
      <c r="TF71" s="17"/>
      <c r="TG71" s="17"/>
      <c r="TH71" s="17"/>
      <c r="TI71" s="17"/>
      <c r="TJ71" s="17"/>
      <c r="TK71" s="17"/>
      <c r="TL71" s="17"/>
      <c r="TM71" s="17"/>
      <c r="TN71" s="17"/>
      <c r="TO71" s="17"/>
      <c r="TP71" s="17"/>
      <c r="TQ71" s="17"/>
      <c r="TR71" s="17"/>
      <c r="TS71" s="17"/>
      <c r="TT71" s="17"/>
      <c r="TU71" s="17"/>
      <c r="TV71" s="17"/>
      <c r="TW71" s="17"/>
      <c r="TX71" s="17"/>
      <c r="TY71" s="17"/>
      <c r="TZ71" s="17"/>
      <c r="UA71" s="17"/>
      <c r="UB71" s="17"/>
      <c r="UC71" s="17"/>
      <c r="UD71" s="17"/>
      <c r="UE71" s="17"/>
      <c r="UF71" s="17"/>
      <c r="UG71" s="17"/>
      <c r="UH71" s="17"/>
      <c r="UI71" s="17"/>
      <c r="UJ71" s="17"/>
      <c r="UK71" s="17"/>
      <c r="UL71" s="17"/>
      <c r="UM71" s="17"/>
      <c r="UN71" s="17"/>
      <c r="UO71" s="17"/>
      <c r="UP71" s="17"/>
      <c r="UQ71" s="17"/>
      <c r="UR71" s="17"/>
      <c r="US71" s="17"/>
      <c r="UT71" s="17"/>
      <c r="UU71" s="17"/>
      <c r="UV71" s="17"/>
      <c r="UW71" s="17"/>
      <c r="UX71" s="17"/>
      <c r="UY71" s="17"/>
      <c r="UZ71" s="17"/>
      <c r="VA71" s="17"/>
      <c r="VB71" s="17"/>
      <c r="VC71" s="17"/>
      <c r="VD71" s="17"/>
      <c r="VE71" s="17"/>
      <c r="VF71" s="17"/>
      <c r="VG71" s="17"/>
      <c r="VH71" s="17"/>
      <c r="VI71" s="17"/>
      <c r="VJ71" s="17"/>
      <c r="VK71" s="17"/>
      <c r="VL71" s="17"/>
      <c r="VM71" s="17"/>
      <c r="VN71" s="17"/>
      <c r="VO71" s="17"/>
      <c r="VP71" s="17"/>
      <c r="VQ71" s="17"/>
      <c r="VR71" s="17"/>
      <c r="VS71" s="17"/>
      <c r="VT71" s="17"/>
      <c r="VU71" s="17"/>
      <c r="VV71" s="17"/>
      <c r="VW71" s="17"/>
      <c r="VX71" s="17"/>
      <c r="VY71" s="17"/>
      <c r="VZ71" s="17"/>
      <c r="WA71" s="17"/>
      <c r="WB71" s="17"/>
      <c r="WC71" s="17"/>
      <c r="WD71" s="17"/>
      <c r="WE71" s="17"/>
      <c r="WF71" s="17"/>
      <c r="WG71" s="17"/>
      <c r="WH71" s="17"/>
      <c r="WI71" s="17"/>
      <c r="WJ71" s="17"/>
      <c r="WK71" s="17"/>
      <c r="WL71" s="17"/>
      <c r="WM71" s="17"/>
      <c r="WN71" s="17"/>
      <c r="WO71" s="17"/>
      <c r="WP71" s="17"/>
      <c r="WQ71" s="17"/>
      <c r="WR71" s="17"/>
      <c r="WS71" s="17"/>
      <c r="WT71" s="17"/>
      <c r="WU71" s="17"/>
      <c r="WV71" s="17"/>
      <c r="WW71" s="17"/>
      <c r="WX71" s="17"/>
      <c r="WY71" s="17"/>
      <c r="WZ71" s="17"/>
      <c r="XA71" s="17"/>
      <c r="XB71" s="17"/>
      <c r="XC71" s="17"/>
      <c r="XD71" s="17"/>
      <c r="XE71" s="17"/>
      <c r="XF71" s="17"/>
      <c r="XG71" s="17"/>
      <c r="XH71" s="17"/>
      <c r="XI71" s="17"/>
      <c r="XJ71" s="17"/>
      <c r="XK71" s="17"/>
      <c r="XL71" s="17"/>
      <c r="XM71" s="17"/>
      <c r="XN71" s="17"/>
      <c r="XO71" s="17"/>
      <c r="XP71" s="17"/>
      <c r="XQ71" s="17"/>
      <c r="XR71" s="17"/>
      <c r="XS71" s="17"/>
      <c r="XT71" s="17"/>
      <c r="XU71" s="17"/>
      <c r="XV71" s="17"/>
      <c r="XW71" s="17"/>
      <c r="XX71" s="17"/>
      <c r="XY71" s="17"/>
      <c r="XZ71" s="17"/>
      <c r="YA71" s="17"/>
      <c r="YB71" s="17"/>
      <c r="YC71" s="17"/>
      <c r="YD71" s="17"/>
      <c r="YE71" s="17"/>
      <c r="YF71" s="17"/>
      <c r="YG71" s="17"/>
      <c r="YH71" s="17"/>
      <c r="YI71" s="17"/>
      <c r="YJ71" s="17"/>
      <c r="YK71" s="17"/>
      <c r="YL71" s="17"/>
      <c r="YM71" s="17"/>
      <c r="YN71" s="17"/>
      <c r="YO71" s="17"/>
      <c r="YP71" s="17"/>
      <c r="YQ71" s="17"/>
      <c r="YR71" s="17"/>
      <c r="YS71" s="17"/>
      <c r="YT71" s="17"/>
      <c r="YU71" s="17"/>
      <c r="YV71" s="17"/>
      <c r="YW71" s="17"/>
      <c r="YX71" s="17"/>
      <c r="YY71" s="17"/>
      <c r="YZ71" s="17"/>
      <c r="ZA71" s="17"/>
      <c r="ZB71" s="17"/>
      <c r="ZC71" s="17"/>
      <c r="ZD71" s="17"/>
      <c r="ZE71" s="17"/>
      <c r="ZF71" s="17"/>
      <c r="ZG71" s="17"/>
      <c r="ZH71" s="17"/>
      <c r="ZI71" s="17"/>
      <c r="ZJ71" s="17"/>
      <c r="ZK71" s="17"/>
      <c r="ZL71" s="17"/>
      <c r="ZM71" s="17"/>
      <c r="ZN71" s="17"/>
      <c r="ZO71" s="17"/>
      <c r="ZP71" s="17"/>
      <c r="ZQ71" s="17"/>
      <c r="ZR71" s="17"/>
      <c r="ZS71" s="17"/>
      <c r="ZT71" s="17"/>
      <c r="ZU71" s="17"/>
      <c r="ZV71" s="17"/>
      <c r="ZW71" s="17"/>
      <c r="ZX71" s="17"/>
      <c r="ZY71" s="17"/>
      <c r="ZZ71" s="17"/>
      <c r="AAA71" s="17"/>
      <c r="AAB71" s="17"/>
      <c r="AAC71" s="17"/>
      <c r="AAD71" s="17"/>
      <c r="AAE71" s="17"/>
      <c r="AAF71" s="17"/>
      <c r="AAG71" s="17"/>
      <c r="AAH71" s="17"/>
      <c r="AAI71" s="17"/>
      <c r="AAJ71" s="17"/>
      <c r="AAK71" s="17"/>
      <c r="AAL71" s="17"/>
      <c r="AAM71" s="17"/>
      <c r="AAN71" s="17"/>
      <c r="AAO71" s="17"/>
      <c r="AAP71" s="17"/>
      <c r="AAQ71" s="17"/>
      <c r="AAR71" s="17"/>
      <c r="AAS71" s="17"/>
      <c r="AAT71" s="17"/>
      <c r="AAU71" s="17"/>
      <c r="AAV71" s="17"/>
      <c r="AAW71" s="17"/>
      <c r="AAX71" s="17"/>
      <c r="AAY71" s="17"/>
      <c r="AAZ71" s="17"/>
      <c r="ABA71" s="17"/>
      <c r="ABB71" s="17"/>
      <c r="ABC71" s="17"/>
      <c r="ABD71" s="17"/>
      <c r="ABE71" s="17"/>
      <c r="ABF71" s="17"/>
      <c r="ABG71" s="17"/>
      <c r="ABH71" s="17"/>
      <c r="ABI71" s="17"/>
      <c r="ABJ71" s="17"/>
      <c r="ABK71" s="17"/>
      <c r="ABL71" s="17"/>
      <c r="ABM71" s="17"/>
      <c r="ABN71" s="17"/>
      <c r="ABO71" s="17"/>
      <c r="ABP71" s="17"/>
      <c r="ABQ71" s="17"/>
      <c r="ABR71" s="17"/>
      <c r="ABS71" s="17"/>
      <c r="ABT71" s="17"/>
      <c r="ABU71" s="17"/>
      <c r="ABV71" s="17"/>
      <c r="ABW71" s="17"/>
      <c r="ABX71" s="17"/>
      <c r="ABY71" s="17"/>
      <c r="ABZ71" s="17"/>
      <c r="ACA71" s="17"/>
      <c r="ACB71" s="17"/>
      <c r="ACC71" s="17"/>
      <c r="ACD71" s="17"/>
      <c r="ACE71" s="17"/>
      <c r="ACF71" s="17"/>
      <c r="ACG71" s="17"/>
      <c r="ACH71" s="17"/>
      <c r="ACI71" s="17"/>
      <c r="ACJ71" s="17"/>
      <c r="ACK71" s="17"/>
      <c r="ACL71" s="17"/>
      <c r="ACM71" s="17"/>
      <c r="ACN71" s="17"/>
      <c r="ACO71" s="17"/>
      <c r="ACP71" s="17"/>
      <c r="ACQ71" s="17"/>
      <c r="ACR71" s="17"/>
      <c r="ACS71" s="17"/>
      <c r="ACT71" s="17"/>
      <c r="ACU71" s="17"/>
      <c r="ACV71" s="17"/>
      <c r="ACW71" s="17"/>
      <c r="ACX71" s="17"/>
      <c r="ACY71" s="17"/>
      <c r="ACZ71" s="17"/>
      <c r="ADA71" s="17"/>
      <c r="ADB71" s="17"/>
      <c r="ADC71" s="17"/>
      <c r="ADD71" s="17"/>
      <c r="ADE71" s="17"/>
      <c r="ADF71" s="17"/>
      <c r="ADG71" s="17"/>
      <c r="ADH71" s="17"/>
      <c r="ADI71" s="17"/>
      <c r="ADJ71" s="17"/>
      <c r="ADK71" s="17"/>
      <c r="ADL71" s="17"/>
      <c r="ADM71" s="17"/>
      <c r="ADN71" s="17"/>
      <c r="ADO71" s="17"/>
      <c r="ADP71" s="17"/>
      <c r="ADQ71" s="17"/>
      <c r="ADR71" s="17"/>
      <c r="ADS71" s="17"/>
      <c r="ADT71" s="17"/>
      <c r="ADU71" s="17"/>
      <c r="ADV71" s="17"/>
      <c r="ADW71" s="17"/>
      <c r="ADX71" s="17"/>
      <c r="ADY71" s="17"/>
      <c r="ADZ71" s="17"/>
      <c r="AEA71" s="17"/>
      <c r="AEB71" s="17"/>
      <c r="AEC71" s="17"/>
      <c r="AED71" s="17"/>
      <c r="AEE71" s="17"/>
      <c r="AEF71" s="17"/>
      <c r="AEG71" s="17"/>
      <c r="AEH71" s="17"/>
      <c r="AEI71" s="17"/>
      <c r="AEJ71" s="16">
        <v>35.0</v>
      </c>
      <c r="AEK71" s="17"/>
      <c r="AEL71" s="17"/>
      <c r="AEM71" s="17"/>
      <c r="AEN71" s="17"/>
      <c r="AEO71" s="17"/>
      <c r="AEP71" s="17"/>
      <c r="AEQ71" s="17"/>
      <c r="AER71" s="17"/>
      <c r="AES71" s="17"/>
      <c r="AET71" s="17"/>
      <c r="AEU71" s="17"/>
      <c r="AEV71" s="17"/>
      <c r="AEW71" s="17"/>
      <c r="AEX71" s="17"/>
      <c r="AEY71" s="17"/>
      <c r="AEZ71" s="17"/>
      <c r="AFA71" s="17"/>
      <c r="AFB71" s="17"/>
      <c r="AFC71" s="17"/>
      <c r="AFD71" s="17"/>
      <c r="AFE71" s="17"/>
      <c r="AFF71" s="17"/>
      <c r="AFG71" s="17"/>
      <c r="AFH71" s="17"/>
      <c r="AFI71" s="17"/>
      <c r="AFJ71" s="17"/>
      <c r="AFK71" s="17"/>
      <c r="AFL71" s="17"/>
      <c r="AFM71" s="17"/>
      <c r="AFN71" s="17"/>
      <c r="AFO71" s="17"/>
      <c r="AFP71" s="17"/>
      <c r="AFQ71" s="17"/>
      <c r="AFR71" s="17"/>
      <c r="AFS71" s="17"/>
      <c r="AFT71" s="17"/>
      <c r="AFU71" s="17"/>
      <c r="AFV71" s="17"/>
      <c r="AFW71" s="17"/>
      <c r="AFX71" s="17"/>
      <c r="AFY71" s="17"/>
      <c r="AFZ71" s="17"/>
      <c r="AGA71" s="17"/>
      <c r="AGB71" s="17"/>
      <c r="AGC71" s="17"/>
      <c r="AGD71" s="17"/>
      <c r="AGE71" s="17"/>
      <c r="AGF71" s="17"/>
      <c r="AGG71" s="17"/>
      <c r="AGH71" s="17"/>
      <c r="AGI71" s="17"/>
      <c r="AGJ71" s="17"/>
      <c r="AGK71" s="17"/>
      <c r="AGL71" s="17"/>
      <c r="AGM71" s="17"/>
      <c r="AGN71" s="17"/>
      <c r="AGO71" s="17"/>
      <c r="AGP71" s="17"/>
      <c r="AGQ71" s="17"/>
      <c r="AGR71" s="17"/>
      <c r="AGS71" s="17"/>
      <c r="AGT71" s="17"/>
      <c r="AGU71" s="17"/>
      <c r="AGV71" s="17"/>
      <c r="AGW71" s="17"/>
      <c r="AGX71" s="17"/>
      <c r="AGY71" s="17"/>
      <c r="AGZ71" s="17"/>
      <c r="AHA71" s="17"/>
      <c r="AHB71" s="17"/>
      <c r="AHC71" s="17"/>
      <c r="AHD71" s="17"/>
      <c r="AHE71" s="17"/>
      <c r="AHF71" s="17"/>
      <c r="AHG71" s="17"/>
      <c r="AHH71" s="17"/>
      <c r="AHI71" s="17"/>
      <c r="AHJ71" s="17"/>
      <c r="AHK71" s="17"/>
      <c r="AHL71" s="17"/>
      <c r="AHM71" s="17"/>
      <c r="AHN71" s="17"/>
      <c r="AHO71" s="17"/>
      <c r="AHP71" s="17"/>
      <c r="AHQ71" s="17"/>
      <c r="AHR71" s="17"/>
      <c r="AHS71" s="17"/>
      <c r="AHT71" s="17"/>
      <c r="AHU71" s="17"/>
      <c r="AHV71" s="17"/>
      <c r="AHW71" s="17"/>
      <c r="AHX71" s="17"/>
      <c r="AHY71" s="17"/>
      <c r="AHZ71" s="17"/>
      <c r="AIA71" s="17"/>
      <c r="AIB71" s="17"/>
      <c r="AIC71" s="17"/>
      <c r="AID71" s="17"/>
      <c r="AIE71" s="17"/>
      <c r="AIF71" s="17"/>
      <c r="AIG71" s="17"/>
      <c r="AIH71" s="17"/>
      <c r="AII71" s="17"/>
      <c r="AIJ71" s="17"/>
      <c r="AIK71" s="17"/>
      <c r="AIL71" s="14" t="s">
        <v>3312</v>
      </c>
      <c r="AIM71" s="14" t="s">
        <v>3313</v>
      </c>
      <c r="AIN71" s="14" t="s">
        <v>2563</v>
      </c>
      <c r="AIO71" s="16">
        <v>6.0</v>
      </c>
      <c r="AIP71" s="16">
        <v>13.0</v>
      </c>
      <c r="AIQ71" s="14" t="s">
        <v>3314</v>
      </c>
      <c r="AIR71" s="17"/>
      <c r="AIS71" s="17"/>
      <c r="AIT71" s="17"/>
      <c r="AIU71" s="17"/>
      <c r="AIV71" s="14" t="s">
        <v>2563</v>
      </c>
      <c r="AIW71" s="14" t="s">
        <v>3315</v>
      </c>
      <c r="AIX71" s="14" t="s">
        <v>3316</v>
      </c>
      <c r="AIY71" s="14" t="s">
        <v>3099</v>
      </c>
      <c r="AIZ71" s="14" t="s">
        <v>2686</v>
      </c>
      <c r="AJB71" s="17"/>
      <c r="AJC71" s="17"/>
      <c r="AJD71" s="16">
        <v>64.0</v>
      </c>
      <c r="AJE71" s="17"/>
      <c r="AJF71" s="17"/>
      <c r="AJG71" s="14" t="s">
        <v>2574</v>
      </c>
      <c r="AJH71" s="17"/>
      <c r="AJI71" s="16">
        <v>4.0</v>
      </c>
      <c r="AJJ71" s="17"/>
      <c r="AJK71" s="16">
        <v>78.0</v>
      </c>
      <c r="AJL71" s="14" t="s">
        <v>2855</v>
      </c>
      <c r="AJN71" s="14" t="s">
        <v>2563</v>
      </c>
      <c r="AJO71" s="14" t="s">
        <v>3317</v>
      </c>
      <c r="AJP71" s="14" t="s">
        <v>3318</v>
      </c>
      <c r="AJQ71" s="14" t="s">
        <v>3319</v>
      </c>
      <c r="AJR71" s="14" t="s">
        <v>2563</v>
      </c>
      <c r="AJS71" s="14" t="s">
        <v>2574</v>
      </c>
      <c r="AJT71" s="14" t="s">
        <v>3320</v>
      </c>
      <c r="AJW71" s="17"/>
      <c r="AJX71" s="17"/>
      <c r="AJY71" s="17"/>
      <c r="AJZ71" s="17"/>
      <c r="AKA71" s="17"/>
      <c r="AKB71" s="17"/>
      <c r="AKC71" s="17"/>
      <c r="AKD71" s="17"/>
      <c r="AKE71" s="17"/>
      <c r="AKF71" s="17"/>
      <c r="AKG71" s="17"/>
      <c r="AKH71" s="17"/>
      <c r="AKI71" s="17"/>
      <c r="AKJ71" s="17"/>
      <c r="AKK71" s="17"/>
      <c r="AKL71" s="17"/>
      <c r="AKM71" s="17"/>
      <c r="AKN71" s="17"/>
      <c r="AKO71" s="17"/>
      <c r="AKP71" s="17"/>
      <c r="AKQ71" s="17"/>
      <c r="AKR71" s="17"/>
      <c r="AKS71" s="17"/>
      <c r="AKT71" s="17"/>
      <c r="AKU71" s="17"/>
      <c r="AKV71" s="17"/>
      <c r="AKW71" s="17"/>
      <c r="AKX71" s="17"/>
      <c r="AKY71" s="17"/>
      <c r="AKZ71" s="17"/>
      <c r="ALA71" s="17"/>
      <c r="ALB71" s="17"/>
      <c r="ALC71" s="17"/>
      <c r="ALD71" s="17"/>
      <c r="ALE71" s="17"/>
      <c r="ALF71" s="17"/>
      <c r="ALG71" s="17"/>
      <c r="ALH71" s="17"/>
      <c r="ALI71" s="17"/>
      <c r="ALJ71" s="17"/>
      <c r="ALK71" s="17"/>
      <c r="ALL71" s="17"/>
      <c r="ALM71" s="17"/>
      <c r="ALN71" s="17"/>
      <c r="ALO71" s="17"/>
      <c r="ALP71" s="17"/>
      <c r="ALQ71" s="17"/>
      <c r="ALR71" s="17"/>
      <c r="ALS71" s="17"/>
      <c r="ALT71" s="17"/>
      <c r="ALU71" s="17"/>
      <c r="ALV71" s="17"/>
      <c r="ALW71" s="17"/>
      <c r="ALX71" s="17"/>
      <c r="ALY71" s="17"/>
      <c r="ALZ71" s="17"/>
      <c r="AMA71" s="17"/>
      <c r="AMB71" s="17"/>
      <c r="AMC71" s="17"/>
      <c r="AMD71" s="17"/>
      <c r="AME71" s="17"/>
      <c r="AMF71" s="17"/>
      <c r="AMG71" s="17"/>
      <c r="AMH71" s="17"/>
      <c r="AMI71" s="17"/>
      <c r="AMJ71" s="17"/>
      <c r="AMK71" s="17"/>
      <c r="AML71" s="17"/>
      <c r="AMM71" s="17"/>
      <c r="AMN71" s="17"/>
      <c r="AMO71" s="17"/>
      <c r="AMP71" s="17"/>
      <c r="AMQ71" s="17"/>
      <c r="AMR71" s="17"/>
      <c r="AMS71" s="17"/>
      <c r="AMT71" s="17"/>
      <c r="AMU71" s="17"/>
      <c r="AMV71" s="17"/>
      <c r="AMW71" s="17"/>
      <c r="AMX71" s="17"/>
      <c r="AMY71" s="17"/>
      <c r="AMZ71" s="17"/>
      <c r="ANA71" s="17"/>
      <c r="ANB71" s="17"/>
      <c r="ANC71" s="17"/>
      <c r="AND71" s="17"/>
      <c r="ANE71" s="17"/>
      <c r="ANF71" s="17"/>
      <c r="ANG71" s="17"/>
      <c r="ANH71" s="17"/>
      <c r="ANI71" s="17"/>
      <c r="ANJ71" s="17"/>
      <c r="ANK71" s="17"/>
      <c r="ANL71" s="17"/>
      <c r="ANM71" s="17"/>
      <c r="ANN71" s="17"/>
      <c r="ANO71" s="17"/>
      <c r="ANP71" s="17"/>
      <c r="ANQ71" s="17"/>
      <c r="ANR71" s="17"/>
      <c r="ANS71" s="17"/>
      <c r="ANT71" s="17"/>
      <c r="ANU71" s="17"/>
      <c r="ANV71" s="17"/>
      <c r="ANW71" s="17"/>
      <c r="ANX71" s="17"/>
      <c r="ANY71" s="17"/>
      <c r="ANZ71" s="17"/>
      <c r="AOA71" s="17"/>
      <c r="AOB71" s="17"/>
      <c r="AOC71" s="17"/>
      <c r="AOD71" s="17"/>
      <c r="AOE71" s="17"/>
      <c r="AOF71" s="17"/>
      <c r="AOG71" s="17"/>
      <c r="AOH71" s="17"/>
      <c r="AOI71" s="17"/>
      <c r="AOJ71" s="17"/>
      <c r="AOK71" s="17"/>
      <c r="AOL71" s="17"/>
      <c r="AOM71" s="17"/>
      <c r="AON71" s="17"/>
      <c r="AOO71" s="17"/>
      <c r="AOP71" s="17"/>
      <c r="AOQ71" s="17"/>
      <c r="AOR71" s="17"/>
      <c r="AOS71" s="17"/>
      <c r="AOT71" s="17"/>
      <c r="AOU71" s="17"/>
      <c r="AOV71" s="17"/>
      <c r="AOW71" s="17"/>
      <c r="AOX71" s="17"/>
      <c r="AOY71" s="17"/>
      <c r="AOZ71" s="17"/>
      <c r="APA71" s="17"/>
      <c r="APB71" s="17"/>
      <c r="APC71" s="17"/>
      <c r="APD71" s="17"/>
      <c r="APE71" s="17"/>
      <c r="APF71" s="17"/>
      <c r="APG71" s="17"/>
      <c r="APH71" s="17"/>
      <c r="API71" s="17"/>
      <c r="APJ71" s="17"/>
      <c r="APK71" s="17"/>
      <c r="APL71" s="17"/>
      <c r="APM71" s="17"/>
      <c r="APN71" s="17"/>
      <c r="APO71" s="17"/>
      <c r="APP71" s="17"/>
      <c r="APQ71" s="17"/>
      <c r="APR71" s="17"/>
      <c r="APS71" s="17"/>
      <c r="APT71" s="17"/>
      <c r="APU71" s="17"/>
      <c r="APV71" s="17"/>
      <c r="APW71" s="17"/>
      <c r="APX71" s="17"/>
      <c r="APY71" s="17"/>
      <c r="APZ71" s="17"/>
      <c r="AQA71" s="17"/>
      <c r="AQB71" s="17"/>
      <c r="AQC71" s="17"/>
      <c r="AQD71" s="17"/>
      <c r="AQE71" s="17"/>
      <c r="AQF71" s="17"/>
      <c r="AQG71" s="17"/>
      <c r="AQH71" s="17"/>
      <c r="AQI71" s="17"/>
      <c r="AQJ71" s="17"/>
      <c r="AQK71" s="17"/>
      <c r="AQL71" s="17"/>
      <c r="AQM71" s="17"/>
      <c r="AQN71" s="17"/>
      <c r="AQO71" s="17"/>
      <c r="AQP71" s="17"/>
      <c r="AQQ71" s="17"/>
      <c r="AQR71" s="17"/>
      <c r="AQS71" s="17"/>
      <c r="AQT71" s="17"/>
      <c r="AQU71" s="17"/>
      <c r="AQV71" s="17"/>
      <c r="AQW71" s="17"/>
      <c r="AQX71" s="17"/>
      <c r="AQY71" s="17"/>
      <c r="AQZ71" s="17"/>
      <c r="ARA71" s="17"/>
      <c r="ARB71" s="17"/>
      <c r="ARC71" s="17"/>
      <c r="ARD71" s="17"/>
      <c r="ARE71" s="17"/>
      <c r="ARF71" s="17"/>
      <c r="ARG71" s="17"/>
      <c r="ARH71" s="17"/>
      <c r="ARI71" s="17"/>
      <c r="ARJ71" s="17"/>
      <c r="ARK71" s="17"/>
      <c r="ARL71" s="17"/>
      <c r="ARM71" s="17"/>
      <c r="ARN71" s="17"/>
      <c r="ARO71" s="17"/>
      <c r="ARP71" s="17"/>
      <c r="ARQ71" s="17"/>
      <c r="ARR71" s="17"/>
      <c r="ARS71" s="17"/>
      <c r="ART71" s="17"/>
      <c r="ARU71" s="17"/>
      <c r="ARV71" s="17"/>
      <c r="ARW71" s="17"/>
      <c r="ARX71" s="17"/>
      <c r="ARY71" s="17"/>
      <c r="ARZ71" s="17"/>
      <c r="ASA71" s="17"/>
      <c r="ASB71" s="17"/>
      <c r="ASC71" s="17"/>
      <c r="ASD71" s="17"/>
      <c r="ASE71" s="17"/>
      <c r="ASF71" s="17"/>
      <c r="ASG71" s="17"/>
      <c r="ASH71" s="17"/>
      <c r="ASI71" s="17"/>
      <c r="ASJ71" s="17"/>
      <c r="ASK71" s="17"/>
      <c r="ASL71" s="17"/>
      <c r="ASM71" s="17"/>
      <c r="ASN71" s="17"/>
      <c r="ASO71" s="17"/>
      <c r="ASP71" s="17"/>
      <c r="ASQ71" s="17"/>
      <c r="ASR71" s="17"/>
      <c r="ASS71" s="17"/>
      <c r="AST71" s="17"/>
      <c r="ASU71" s="17"/>
      <c r="ASV71" s="17"/>
      <c r="ASW71" s="17"/>
      <c r="ASX71" s="17"/>
      <c r="ASY71" s="17"/>
      <c r="ASZ71" s="17"/>
      <c r="ATA71" s="17"/>
      <c r="ATB71" s="17"/>
      <c r="ATC71" s="17"/>
      <c r="ATD71" s="17"/>
      <c r="ATE71" s="17"/>
      <c r="ATF71" s="17"/>
      <c r="ATG71" s="17"/>
      <c r="ATH71" s="17"/>
      <c r="ATI71" s="17"/>
      <c r="ATJ71" s="17"/>
      <c r="ATK71" s="17"/>
      <c r="ATL71" s="17"/>
      <c r="ATM71" s="17"/>
      <c r="ATN71" s="17"/>
      <c r="ATO71" s="17"/>
      <c r="ATP71" s="17"/>
      <c r="ATQ71" s="17"/>
      <c r="ATR71" s="17"/>
      <c r="ATS71" s="17"/>
      <c r="ATT71" s="17"/>
      <c r="ATU71" s="17"/>
      <c r="ATV71" s="17"/>
      <c r="ATW71" s="17"/>
      <c r="ATX71" s="17"/>
      <c r="ATY71" s="17"/>
      <c r="ATZ71" s="17"/>
      <c r="AUA71" s="17"/>
      <c r="AUB71" s="17"/>
      <c r="AUC71" s="17"/>
      <c r="AUD71" s="17"/>
      <c r="AUE71" s="17"/>
      <c r="AUF71" s="17"/>
      <c r="AUG71" s="17"/>
      <c r="AUH71" s="17"/>
      <c r="AUI71" s="17"/>
      <c r="AUJ71" s="17"/>
      <c r="AUK71" s="17"/>
      <c r="AUL71" s="17"/>
      <c r="AUM71" s="17"/>
      <c r="AUN71" s="17"/>
      <c r="AUO71" s="17"/>
      <c r="AUP71" s="17"/>
      <c r="AUQ71" s="17"/>
      <c r="AUR71" s="17"/>
      <c r="AUS71" s="17"/>
      <c r="AUT71" s="17"/>
      <c r="AUU71" s="17"/>
      <c r="AUV71" s="17"/>
      <c r="AUW71" s="17"/>
      <c r="AUX71" s="17"/>
      <c r="AUY71" s="17"/>
      <c r="AUZ71" s="17"/>
      <c r="AVA71" s="17"/>
      <c r="AVB71" s="17"/>
      <c r="AVC71" s="17"/>
      <c r="AVD71" s="17"/>
      <c r="AVE71" s="17"/>
      <c r="AVF71" s="17"/>
      <c r="AVG71" s="17"/>
      <c r="AVH71" s="17"/>
      <c r="AVI71" s="17"/>
      <c r="AVJ71" s="17"/>
      <c r="AVK71" s="17"/>
      <c r="AVL71" s="17"/>
      <c r="AVM71" s="17"/>
      <c r="AVN71" s="17"/>
      <c r="AVO71" s="17"/>
      <c r="AVP71" s="17"/>
      <c r="AVQ71" s="17"/>
      <c r="AVR71" s="17"/>
      <c r="AVS71" s="17"/>
      <c r="AVT71" s="17"/>
      <c r="AVU71" s="17"/>
      <c r="AVV71" s="17"/>
      <c r="AVW71" s="17"/>
      <c r="AVX71" s="17"/>
      <c r="AVY71" s="17"/>
      <c r="AVZ71" s="17"/>
      <c r="AWA71" s="17"/>
      <c r="AWB71" s="17"/>
      <c r="AWC71" s="17"/>
      <c r="AWD71" s="17"/>
      <c r="AWE71" s="17"/>
      <c r="AWF71" s="17"/>
      <c r="AWG71" s="17"/>
      <c r="AWH71" s="17"/>
      <c r="AWI71" s="17"/>
      <c r="AWJ71" s="17"/>
      <c r="AWK71" s="17"/>
      <c r="AWL71" s="17"/>
      <c r="AWM71" s="17"/>
      <c r="AWN71" s="17"/>
      <c r="AWO71" s="17"/>
      <c r="AWP71" s="17"/>
      <c r="AWQ71" s="17"/>
      <c r="AWR71" s="17"/>
      <c r="AWS71" s="17"/>
      <c r="AWT71" s="17"/>
      <c r="AWU71" s="17"/>
      <c r="AWV71" s="17"/>
      <c r="AWW71" s="17"/>
      <c r="AWX71" s="17"/>
      <c r="AWY71" s="17"/>
      <c r="AWZ71" s="17"/>
      <c r="AXA71" s="17"/>
      <c r="AXB71" s="17"/>
      <c r="AXC71" s="17"/>
      <c r="AXD71" s="17"/>
      <c r="AXE71" s="17"/>
      <c r="AXF71" s="17"/>
      <c r="AXG71" s="17"/>
      <c r="AXH71" s="17"/>
      <c r="AXI71" s="17"/>
      <c r="AXJ71" s="17"/>
      <c r="AXK71" s="17"/>
      <c r="AXL71" s="17"/>
      <c r="AXM71" s="17"/>
      <c r="AXN71" s="17"/>
      <c r="AXO71" s="17"/>
      <c r="AXP71" s="17"/>
      <c r="AXQ71" s="17"/>
      <c r="AXR71" s="17"/>
      <c r="AXS71" s="17"/>
      <c r="AXT71" s="17"/>
      <c r="AXU71" s="17"/>
      <c r="AXV71" s="17"/>
      <c r="AXW71" s="17"/>
      <c r="AXX71" s="17"/>
      <c r="AXY71" s="17"/>
      <c r="AXZ71" s="17"/>
      <c r="AYA71" s="17"/>
      <c r="AYB71" s="17"/>
      <c r="AYC71" s="17"/>
      <c r="AYD71" s="17"/>
      <c r="AYE71" s="17"/>
      <c r="AYF71" s="17"/>
      <c r="AYG71" s="17"/>
      <c r="AYH71" s="17"/>
      <c r="AYI71" s="17"/>
      <c r="AYJ71" s="17"/>
      <c r="AYK71" s="17"/>
      <c r="AYL71" s="17"/>
      <c r="AYM71" s="17"/>
      <c r="AYN71" s="17"/>
      <c r="AYO71" s="17"/>
      <c r="AYP71" s="17"/>
      <c r="AYQ71" s="17"/>
      <c r="AYR71" s="17"/>
      <c r="AYS71" s="17"/>
      <c r="AYT71" s="17"/>
      <c r="AYU71" s="17"/>
      <c r="AYV71" s="17"/>
      <c r="AYW71" s="17"/>
      <c r="AYX71" s="17"/>
      <c r="AYY71" s="17"/>
      <c r="AYZ71" s="17"/>
      <c r="AZA71" s="17"/>
      <c r="AZB71" s="17"/>
      <c r="AZC71" s="17"/>
      <c r="AZD71" s="17"/>
      <c r="AZE71" s="17"/>
      <c r="AZF71" s="17"/>
      <c r="AZG71" s="17"/>
      <c r="AZH71" s="17"/>
      <c r="AZI71" s="17"/>
      <c r="AZJ71" s="17"/>
      <c r="AZK71" s="17"/>
      <c r="AZL71" s="17"/>
      <c r="AZM71" s="17"/>
      <c r="AZN71" s="17"/>
      <c r="AZO71" s="17"/>
      <c r="AZP71" s="17"/>
      <c r="AZQ71" s="17"/>
      <c r="AZR71" s="17"/>
      <c r="AZS71" s="17"/>
      <c r="AZT71" s="17"/>
      <c r="AZU71" s="17"/>
      <c r="AZV71" s="17"/>
      <c r="AZW71" s="17"/>
      <c r="AZX71" s="17"/>
      <c r="AZY71" s="17"/>
      <c r="AZZ71" s="17"/>
      <c r="BAA71" s="17"/>
      <c r="BAB71" s="17"/>
      <c r="BAC71" s="17"/>
      <c r="BAD71" s="17"/>
      <c r="BAE71" s="17"/>
      <c r="BAF71" s="17"/>
      <c r="BAG71" s="17"/>
      <c r="BAH71" s="17"/>
      <c r="BAI71" s="17"/>
      <c r="BAJ71" s="17"/>
      <c r="BAK71" s="17"/>
      <c r="BAL71" s="17"/>
      <c r="BAM71" s="17"/>
      <c r="BAN71" s="17"/>
      <c r="BAO71" s="17"/>
      <c r="BAP71" s="17"/>
      <c r="BAQ71" s="17"/>
      <c r="BAR71" s="17"/>
      <c r="BAS71" s="17"/>
      <c r="BAT71" s="17"/>
      <c r="BAU71" s="17"/>
      <c r="BAV71" s="17"/>
      <c r="BAW71" s="17"/>
      <c r="BAX71" s="17"/>
      <c r="BAY71" s="17"/>
      <c r="BAZ71" s="17"/>
      <c r="BBA71" s="17"/>
      <c r="BBB71" s="17"/>
      <c r="BBC71" s="17"/>
      <c r="BBD71" s="17"/>
      <c r="BBE71" s="17"/>
      <c r="BBF71" s="17"/>
      <c r="BBG71" s="17"/>
      <c r="BBH71" s="17"/>
      <c r="BBI71" s="17"/>
      <c r="BBJ71" s="17"/>
      <c r="BBK71" s="17"/>
      <c r="BBL71" s="17"/>
      <c r="BBM71" s="17"/>
      <c r="BBN71" s="17"/>
      <c r="BBO71" s="17"/>
      <c r="BBP71" s="17"/>
      <c r="BBQ71" s="17"/>
      <c r="BBR71" s="17"/>
      <c r="BBS71" s="17"/>
      <c r="BBT71" s="17"/>
      <c r="BBU71" s="17"/>
      <c r="BBV71" s="17"/>
      <c r="BBW71" s="17"/>
      <c r="BBX71" s="17"/>
      <c r="BBY71" s="17"/>
      <c r="BBZ71" s="17"/>
      <c r="BCA71" s="17"/>
      <c r="BCB71" s="17"/>
      <c r="BCC71" s="17"/>
      <c r="BCD71" s="17"/>
      <c r="BCE71" s="17"/>
      <c r="BCF71" s="17"/>
      <c r="BCG71" s="17"/>
      <c r="BCH71" s="17"/>
      <c r="BCI71" s="17"/>
      <c r="BCJ71" s="17"/>
      <c r="BCK71" s="17"/>
      <c r="BCL71" s="17"/>
      <c r="BCM71" s="17"/>
      <c r="BCN71" s="17"/>
      <c r="BCO71" s="17"/>
      <c r="BCP71" s="17"/>
      <c r="BCQ71" s="17"/>
      <c r="BCR71" s="17"/>
      <c r="BCS71" s="17"/>
      <c r="BCT71" s="17"/>
      <c r="BCU71" s="17"/>
      <c r="BCV71" s="17"/>
      <c r="BCW71" s="17"/>
      <c r="BCX71" s="17"/>
      <c r="BCY71" s="17"/>
      <c r="BCZ71" s="17"/>
      <c r="BDA71" s="17"/>
      <c r="BDB71" s="17"/>
      <c r="BDC71" s="17"/>
      <c r="BDD71" s="17"/>
      <c r="BDE71" s="17"/>
      <c r="BDF71" s="17"/>
      <c r="BDG71" s="17"/>
      <c r="BDH71" s="17"/>
      <c r="BDI71" s="17"/>
      <c r="BDJ71" s="17"/>
      <c r="BDK71" s="17"/>
      <c r="BDL71" s="17"/>
      <c r="BDM71" s="17"/>
      <c r="BDN71" s="17"/>
      <c r="BDO71" s="17"/>
      <c r="BDP71" s="17"/>
      <c r="BDQ71" s="17"/>
      <c r="BDR71" s="17"/>
      <c r="BDS71" s="17"/>
      <c r="BDT71" s="17"/>
      <c r="BDU71" s="17"/>
      <c r="BDV71" s="17"/>
      <c r="BDW71" s="17"/>
      <c r="BDX71" s="17"/>
      <c r="BDY71" s="17"/>
      <c r="BDZ71" s="17"/>
      <c r="BEA71" s="17"/>
      <c r="BEB71" s="17"/>
      <c r="BEC71" s="17"/>
      <c r="BED71" s="17"/>
      <c r="BEE71" s="17"/>
      <c r="BEF71" s="17"/>
      <c r="BEG71" s="17"/>
      <c r="BEH71" s="17"/>
      <c r="BEI71" s="17"/>
      <c r="BEJ71" s="17"/>
      <c r="BEK71" s="17"/>
      <c r="BEL71" s="17"/>
      <c r="BEM71" s="17"/>
      <c r="BEN71" s="17"/>
      <c r="BEO71" s="17"/>
      <c r="BEP71" s="17"/>
      <c r="BEQ71" s="17"/>
      <c r="BER71" s="17"/>
      <c r="BES71" s="17"/>
      <c r="BET71" s="17"/>
      <c r="BEU71" s="17"/>
      <c r="BEV71" s="17"/>
      <c r="BEW71" s="17"/>
      <c r="BEX71" s="17"/>
      <c r="BEY71" s="17"/>
      <c r="BEZ71" s="17"/>
      <c r="BFA71" s="17"/>
      <c r="BFB71" s="17"/>
      <c r="BFC71" s="17"/>
      <c r="BFD71" s="17"/>
      <c r="BFE71" s="17"/>
      <c r="BFF71" s="17"/>
      <c r="BFG71" s="17"/>
      <c r="BFH71" s="17"/>
      <c r="BFI71" s="17"/>
      <c r="BFJ71" s="17"/>
      <c r="BFK71" s="17"/>
      <c r="BFL71" s="17"/>
      <c r="BFM71" s="17"/>
      <c r="BFN71" s="17"/>
      <c r="BFO71" s="17"/>
      <c r="BFP71" s="17"/>
      <c r="BFQ71" s="17"/>
      <c r="BFR71" s="17"/>
      <c r="BFS71" s="17"/>
      <c r="BFT71" s="17"/>
      <c r="BFU71" s="17"/>
      <c r="BFV71" s="17"/>
      <c r="BFW71" s="17"/>
      <c r="BFX71" s="17"/>
      <c r="BFY71" s="17"/>
      <c r="BFZ71" s="17"/>
      <c r="BGA71" s="17"/>
      <c r="BGB71" s="17"/>
      <c r="BGC71" s="17"/>
      <c r="BGD71" s="17"/>
      <c r="BGE71" s="17"/>
      <c r="BGF71" s="17"/>
      <c r="BGG71" s="17"/>
      <c r="BGH71" s="17"/>
      <c r="BGI71" s="17"/>
      <c r="BGJ71" s="17"/>
      <c r="BGK71" s="17"/>
      <c r="BGL71" s="17"/>
      <c r="BGM71" s="17"/>
      <c r="BGN71" s="17"/>
      <c r="BGO71" s="17"/>
      <c r="BGP71" s="17"/>
      <c r="BGQ71" s="17"/>
      <c r="BGR71" s="17"/>
      <c r="BGS71" s="17"/>
      <c r="BGT71" s="17"/>
      <c r="BGU71" s="17"/>
      <c r="BGV71" s="17"/>
      <c r="BGW71" s="17"/>
      <c r="BGX71" s="17"/>
      <c r="BGY71" s="17"/>
      <c r="BGZ71" s="17"/>
      <c r="BHA71" s="17"/>
      <c r="BHB71" s="17"/>
      <c r="BHC71" s="17"/>
      <c r="BHD71" s="17"/>
      <c r="BHE71" s="17"/>
      <c r="BHF71" s="17"/>
      <c r="BHG71" s="17"/>
      <c r="BHH71" s="17"/>
      <c r="BHI71" s="17"/>
      <c r="BHJ71" s="17"/>
      <c r="BHK71" s="17"/>
      <c r="BHL71" s="17"/>
      <c r="BHM71" s="17"/>
      <c r="BHN71" s="17"/>
      <c r="BHO71" s="17"/>
      <c r="BHP71" s="17"/>
      <c r="BHQ71" s="17"/>
      <c r="BHR71" s="17"/>
      <c r="BHS71" s="17"/>
      <c r="BHT71" s="17"/>
      <c r="BHU71" s="17"/>
      <c r="BHV71" s="17"/>
      <c r="BHW71" s="17"/>
      <c r="BHX71" s="17"/>
      <c r="BHY71" s="17"/>
      <c r="BHZ71" s="17"/>
      <c r="BIA71" s="17"/>
      <c r="BIB71" s="17"/>
      <c r="BIC71" s="17"/>
      <c r="BID71" s="17"/>
      <c r="BIE71" s="17"/>
      <c r="BIF71" s="17"/>
      <c r="BIG71" s="17"/>
      <c r="BIH71" s="17"/>
      <c r="BII71" s="17"/>
      <c r="BIJ71" s="17"/>
      <c r="BIK71" s="17"/>
      <c r="BIL71" s="17"/>
      <c r="BIM71" s="17"/>
      <c r="BIN71" s="17"/>
      <c r="BIO71" s="17"/>
      <c r="BIP71" s="17"/>
      <c r="BIQ71" s="17"/>
      <c r="BIR71" s="17"/>
      <c r="BIS71" s="17"/>
      <c r="BIT71" s="17"/>
      <c r="BIU71" s="17"/>
      <c r="BIV71" s="17"/>
      <c r="BIW71" s="17"/>
      <c r="BIX71" s="17"/>
      <c r="BIY71" s="17"/>
      <c r="BIZ71" s="17"/>
      <c r="BJA71" s="17"/>
      <c r="BJB71" s="17"/>
      <c r="BJC71" s="17"/>
      <c r="BJD71" s="17"/>
      <c r="BJE71" s="17"/>
      <c r="BJF71" s="17"/>
      <c r="BJG71" s="17"/>
      <c r="BJH71" s="17"/>
      <c r="BJI71" s="17"/>
      <c r="BJJ71" s="17"/>
      <c r="BJK71" s="17"/>
      <c r="BJL71" s="17"/>
      <c r="BJM71" s="17"/>
      <c r="BJN71" s="17"/>
      <c r="BJO71" s="17"/>
      <c r="BJP71" s="17"/>
      <c r="BJQ71" s="17"/>
      <c r="BJR71" s="17"/>
      <c r="BJS71" s="17"/>
      <c r="BJT71" s="17"/>
      <c r="BJU71" s="17"/>
      <c r="BJV71" s="17"/>
      <c r="BJW71" s="17"/>
      <c r="BJX71" s="17"/>
      <c r="BJY71" s="17"/>
      <c r="BJZ71" s="17"/>
      <c r="BKA71" s="17"/>
      <c r="BKB71" s="17"/>
      <c r="BKC71" s="17"/>
      <c r="BKD71" s="17"/>
      <c r="BKE71" s="17"/>
      <c r="BKF71" s="17"/>
      <c r="BKG71" s="17"/>
      <c r="BKH71" s="17"/>
      <c r="BKI71" s="17"/>
      <c r="BKJ71" s="17"/>
      <c r="BKK71" s="17"/>
      <c r="BKL71" s="17"/>
      <c r="BKM71" s="17"/>
      <c r="BKN71" s="17"/>
      <c r="BKO71" s="17"/>
      <c r="BKP71" s="17"/>
      <c r="BKQ71" s="17"/>
      <c r="BKR71" s="17"/>
      <c r="BKS71" s="17"/>
      <c r="BKT71" s="17"/>
      <c r="BKU71" s="17"/>
      <c r="BKV71" s="17"/>
      <c r="BKW71" s="17"/>
      <c r="BKX71" s="17"/>
      <c r="BKY71" s="17"/>
      <c r="BKZ71" s="17"/>
      <c r="BLA71" s="17"/>
      <c r="BLB71" s="17"/>
      <c r="BLC71" s="17"/>
      <c r="BLD71" s="17"/>
      <c r="BLE71" s="17"/>
      <c r="BLF71" s="17"/>
      <c r="BLG71" s="17"/>
      <c r="BLH71" s="17"/>
      <c r="BLI71" s="17"/>
      <c r="BLJ71" s="17"/>
      <c r="BLK71" s="17"/>
      <c r="BLL71" s="17"/>
      <c r="BLM71" s="17"/>
      <c r="BLN71" s="17"/>
      <c r="BLO71" s="17"/>
      <c r="BLP71" s="17"/>
      <c r="BLQ71" s="17"/>
      <c r="BLR71" s="17"/>
      <c r="BLS71" s="17"/>
      <c r="BLT71" s="17"/>
      <c r="BLU71" s="17"/>
      <c r="BLV71" s="17"/>
      <c r="BLW71" s="17"/>
      <c r="BLX71" s="17"/>
      <c r="BLY71" s="17"/>
      <c r="BLZ71" s="17"/>
      <c r="BMA71" s="17"/>
      <c r="BMB71" s="17"/>
      <c r="BMC71" s="17"/>
      <c r="BMD71" s="17"/>
      <c r="BME71" s="17"/>
      <c r="BMF71" s="17"/>
      <c r="BMG71" s="17"/>
      <c r="BMH71" s="17"/>
      <c r="BMI71" s="17"/>
      <c r="BMJ71" s="17"/>
      <c r="BMK71" s="17"/>
      <c r="BML71" s="17"/>
      <c r="BMM71" s="17"/>
      <c r="BMN71" s="17"/>
      <c r="BMO71" s="17"/>
      <c r="BMP71" s="17"/>
      <c r="BMQ71" s="17"/>
      <c r="BMR71" s="17"/>
      <c r="BMS71" s="17"/>
      <c r="BMT71" s="17"/>
      <c r="BMU71" s="17"/>
      <c r="BMV71" s="17"/>
      <c r="BMW71" s="17"/>
      <c r="BMX71" s="17"/>
      <c r="BMY71" s="17"/>
      <c r="BMZ71" s="17"/>
      <c r="BNA71" s="17"/>
      <c r="BNB71" s="17"/>
      <c r="BNC71" s="17"/>
      <c r="BND71" s="17"/>
      <c r="BNE71" s="17"/>
      <c r="BNF71" s="17"/>
      <c r="BNG71" s="17"/>
      <c r="BNH71" s="17"/>
      <c r="BNI71" s="17"/>
      <c r="BNJ71" s="17"/>
      <c r="BNK71" s="17"/>
      <c r="BNL71" s="17"/>
      <c r="BNM71" s="17"/>
      <c r="BNN71" s="17"/>
      <c r="BNO71" s="17"/>
      <c r="BNP71" s="17"/>
      <c r="BNQ71" s="17"/>
      <c r="BNR71" s="17"/>
      <c r="BNS71" s="17"/>
      <c r="BNT71" s="17"/>
      <c r="BNU71" s="17"/>
      <c r="BNV71" s="17"/>
      <c r="BNW71" s="17"/>
      <c r="BNX71" s="17"/>
      <c r="BNY71" s="17"/>
      <c r="BNZ71" s="17"/>
      <c r="BOA71" s="17"/>
      <c r="BOB71" s="17"/>
      <c r="BOC71" s="17"/>
      <c r="BOD71" s="17"/>
      <c r="BOE71" s="17"/>
      <c r="BOF71" s="17"/>
      <c r="BOG71" s="17"/>
      <c r="BOH71" s="17"/>
      <c r="BOI71" s="17"/>
      <c r="BOJ71" s="17"/>
      <c r="BOK71" s="17"/>
      <c r="BOL71" s="17"/>
      <c r="BOM71" s="17"/>
      <c r="BON71" s="17"/>
      <c r="BOO71" s="17"/>
      <c r="BOP71" s="17"/>
      <c r="BOQ71" s="17"/>
      <c r="BOR71" s="17"/>
      <c r="BOS71" s="17"/>
      <c r="BOT71" s="17"/>
      <c r="BOU71" s="17"/>
      <c r="BOV71" s="17"/>
      <c r="BOW71" s="17"/>
      <c r="BOX71" s="17"/>
      <c r="BOY71" s="17"/>
      <c r="BOZ71" s="17"/>
      <c r="BPA71" s="17"/>
      <c r="BPB71" s="17"/>
      <c r="BPC71" s="17"/>
      <c r="BPD71" s="17"/>
      <c r="BPE71" s="17"/>
      <c r="BPF71" s="17"/>
      <c r="BPG71" s="17"/>
      <c r="BPH71" s="17"/>
      <c r="BPI71" s="17"/>
      <c r="BPJ71" s="17"/>
      <c r="BPK71" s="17"/>
      <c r="BPL71" s="17"/>
      <c r="BPM71" s="17"/>
      <c r="BPN71" s="17"/>
      <c r="BPO71" s="17"/>
      <c r="BPP71" s="17"/>
      <c r="BPQ71" s="17"/>
      <c r="BPR71" s="17"/>
      <c r="BPS71" s="17"/>
      <c r="BPT71" s="17"/>
      <c r="BPU71" s="17"/>
      <c r="BPV71" s="17"/>
      <c r="BPW71" s="17"/>
      <c r="BPX71" s="17"/>
      <c r="BPY71" s="17"/>
      <c r="BPZ71" s="17"/>
      <c r="BQA71" s="17"/>
      <c r="BQB71" s="17"/>
      <c r="BQC71" s="17"/>
      <c r="BQD71" s="17"/>
      <c r="BQE71" s="17"/>
      <c r="BQF71" s="17"/>
      <c r="BQG71" s="17"/>
      <c r="BQH71" s="17"/>
      <c r="BQI71" s="17"/>
      <c r="BQJ71" s="17"/>
      <c r="BQK71" s="17"/>
      <c r="BQL71" s="17"/>
      <c r="BQM71" s="17"/>
      <c r="BQN71" s="17"/>
      <c r="BQO71" s="17"/>
      <c r="BQP71" s="17"/>
      <c r="BQQ71" s="17"/>
      <c r="BQR71" s="17"/>
      <c r="BQS71" s="17"/>
      <c r="BQT71" s="17"/>
      <c r="BQU71" s="17"/>
      <c r="BQV71" s="17"/>
      <c r="BQW71" s="17"/>
      <c r="BQX71" s="17"/>
      <c r="BQY71" s="17"/>
      <c r="BQZ71" s="17"/>
      <c r="BRA71" s="17"/>
      <c r="BRB71" s="17"/>
      <c r="BRC71" s="17"/>
      <c r="BRD71" s="17"/>
      <c r="BRE71" s="17"/>
      <c r="BRF71" s="17"/>
      <c r="BRG71" s="17"/>
      <c r="BRH71" s="17"/>
      <c r="BRI71" s="17"/>
      <c r="BRJ71" s="17"/>
      <c r="BRK71" s="17"/>
      <c r="BRL71" s="17"/>
      <c r="BRM71" s="17"/>
      <c r="BRN71" s="17"/>
      <c r="BRO71" s="17"/>
      <c r="BRP71" s="17"/>
      <c r="BRQ71" s="17"/>
      <c r="BRR71" s="17"/>
      <c r="BRS71" s="17"/>
      <c r="BRT71" s="17"/>
      <c r="BRU71" s="17"/>
      <c r="BRV71" s="17"/>
      <c r="BRW71" s="17"/>
      <c r="BRX71" s="17"/>
      <c r="BRY71" s="17"/>
      <c r="BRZ71" s="17"/>
      <c r="BSA71" s="17"/>
      <c r="BSB71" s="17"/>
      <c r="BSC71" s="17"/>
      <c r="BSD71" s="17"/>
      <c r="BSE71" s="17"/>
      <c r="BSF71" s="17"/>
      <c r="BSG71" s="17"/>
      <c r="BSH71" s="17"/>
      <c r="BSI71" s="17"/>
      <c r="BSJ71" s="17"/>
      <c r="BSK71" s="17"/>
      <c r="BSL71" s="17"/>
      <c r="BSM71" s="17"/>
      <c r="BSN71" s="17"/>
      <c r="BSO71" s="17"/>
      <c r="BSP71" s="17"/>
      <c r="BSQ71" s="17"/>
      <c r="BSR71" s="17"/>
      <c r="BSS71" s="17"/>
      <c r="BST71" s="17"/>
      <c r="BSU71" s="17"/>
      <c r="BSV71" s="17"/>
      <c r="BSW71" s="17"/>
      <c r="BSX71" s="17"/>
      <c r="BSY71" s="17"/>
      <c r="BSZ71" s="17"/>
      <c r="BTA71" s="17"/>
      <c r="BTB71" s="17"/>
      <c r="BTC71" s="17"/>
      <c r="BTD71" s="17"/>
      <c r="BTE71" s="17"/>
      <c r="BTF71" s="17"/>
      <c r="BTG71" s="17"/>
      <c r="BTH71" s="17"/>
      <c r="BTI71" s="17"/>
      <c r="BTJ71" s="17"/>
      <c r="BTK71" s="17"/>
      <c r="BTL71" s="17"/>
      <c r="BTM71" s="17"/>
      <c r="BTN71" s="17"/>
      <c r="BTO71" s="17"/>
      <c r="BTP71" s="17"/>
      <c r="BTQ71" s="17"/>
      <c r="BTR71" s="17"/>
      <c r="BTS71" s="17"/>
      <c r="BTT71" s="17"/>
      <c r="BTU71" s="17"/>
      <c r="BTV71" s="17"/>
      <c r="BTW71" s="17"/>
      <c r="BTX71" s="17"/>
      <c r="BTY71" s="17"/>
      <c r="BTZ71" s="17"/>
      <c r="BUA71" s="17"/>
      <c r="BUB71" s="17"/>
      <c r="BUC71" s="17"/>
      <c r="BUD71" s="17"/>
      <c r="BUE71" s="17"/>
      <c r="BUF71" s="17"/>
      <c r="BUG71" s="17"/>
      <c r="BUH71" s="17"/>
      <c r="BUI71" s="17"/>
      <c r="BUJ71" s="17"/>
      <c r="BUK71" s="17"/>
      <c r="BUL71" s="17"/>
      <c r="BUM71" s="17"/>
      <c r="BUN71" s="17"/>
      <c r="BUO71" s="17"/>
      <c r="BUP71" s="17"/>
      <c r="BUQ71" s="17"/>
      <c r="BUR71" s="17"/>
      <c r="BUS71" s="17"/>
      <c r="BUT71" s="17"/>
      <c r="BUU71" s="17"/>
      <c r="BUV71" s="17"/>
      <c r="BUW71" s="17"/>
      <c r="BUX71" s="17"/>
      <c r="BUY71" s="17"/>
      <c r="BUZ71" s="17"/>
      <c r="BVA71" s="17"/>
      <c r="BVB71" s="17"/>
      <c r="BVC71" s="17"/>
      <c r="BVD71" s="17"/>
      <c r="BVE71" s="17"/>
      <c r="BVF71" s="17"/>
      <c r="BVG71" s="17"/>
      <c r="BVH71" s="17"/>
      <c r="BVI71" s="17"/>
      <c r="BVJ71" s="17"/>
      <c r="BVK71" s="17"/>
      <c r="BVL71" s="17"/>
      <c r="BVM71" s="17"/>
      <c r="BVN71" s="17"/>
      <c r="BVO71" s="17"/>
      <c r="BVP71" s="17"/>
      <c r="BVQ71" s="17"/>
      <c r="BVR71" s="17"/>
      <c r="BVS71" s="17"/>
      <c r="BVT71" s="17"/>
      <c r="BVU71" s="17"/>
      <c r="BVV71" s="17"/>
      <c r="BVW71" s="17"/>
      <c r="BVX71" s="17"/>
      <c r="BVY71" s="17"/>
      <c r="BVZ71" s="17"/>
      <c r="BWA71" s="17"/>
      <c r="BWB71" s="17"/>
      <c r="BWC71" s="17"/>
      <c r="BWD71" s="17"/>
      <c r="BWE71" s="17"/>
      <c r="BWF71" s="17"/>
      <c r="BWG71" s="17"/>
      <c r="BWH71" s="17"/>
      <c r="BWI71" s="17"/>
      <c r="BWJ71" s="17"/>
      <c r="BWK71" s="17"/>
      <c r="BWL71" s="17"/>
      <c r="BWM71" s="17"/>
      <c r="BWN71" s="17"/>
      <c r="BWO71" s="17"/>
      <c r="BWP71" s="17"/>
      <c r="BWQ71" s="17"/>
      <c r="BWR71" s="17"/>
      <c r="BWS71" s="17"/>
      <c r="BWT71" s="17"/>
      <c r="BWU71" s="17"/>
      <c r="BWV71" s="17"/>
      <c r="BWW71" s="17"/>
      <c r="BWX71" s="17"/>
      <c r="BWY71" s="17"/>
      <c r="BWZ71" s="17"/>
      <c r="BXA71" s="17"/>
      <c r="BXB71" s="17"/>
      <c r="BXC71" s="17"/>
      <c r="BXD71" s="17"/>
      <c r="BXE71" s="17"/>
      <c r="BXF71" s="17"/>
      <c r="BXG71" s="17"/>
      <c r="BXH71" s="17"/>
      <c r="BXI71" s="17"/>
      <c r="BXJ71" s="17"/>
      <c r="BXK71" s="17"/>
      <c r="BXL71" s="17"/>
      <c r="BXM71" s="17"/>
      <c r="BXN71" s="17"/>
      <c r="BXO71" s="17"/>
      <c r="BXP71" s="17"/>
      <c r="BXQ71" s="17"/>
      <c r="BXR71" s="17"/>
      <c r="BXS71" s="17"/>
      <c r="BXT71" s="17"/>
      <c r="BXU71" s="17"/>
      <c r="BXV71" s="17"/>
      <c r="BXW71" s="17"/>
      <c r="BXX71" s="17"/>
      <c r="BXY71" s="17"/>
      <c r="BXZ71" s="17"/>
      <c r="BYA71" s="17"/>
      <c r="BYB71" s="17"/>
      <c r="BYC71" s="17"/>
      <c r="BYD71" s="17"/>
      <c r="BYE71" s="17"/>
      <c r="BYF71" s="17"/>
      <c r="BYG71" s="17"/>
      <c r="BYH71" s="17"/>
      <c r="BYI71" s="17"/>
      <c r="BYJ71" s="17"/>
      <c r="BYK71" s="17"/>
      <c r="BYL71" s="17"/>
      <c r="BYM71" s="17"/>
      <c r="BYN71" s="17"/>
      <c r="BYO71" s="17"/>
      <c r="BYP71" s="17"/>
      <c r="BYQ71" s="17"/>
      <c r="BYR71" s="17"/>
      <c r="BYS71" s="17"/>
      <c r="BYT71" s="17"/>
      <c r="BYU71" s="17"/>
      <c r="BYV71" s="17"/>
      <c r="BYW71" s="17"/>
      <c r="BYX71" s="17"/>
      <c r="BYY71" s="17"/>
      <c r="BYZ71" s="17"/>
      <c r="BZA71" s="17"/>
      <c r="BZB71" s="17"/>
      <c r="BZC71" s="17"/>
      <c r="BZD71" s="17"/>
      <c r="BZE71" s="17"/>
      <c r="BZF71" s="17"/>
      <c r="BZG71" s="17"/>
      <c r="BZH71" s="17"/>
      <c r="BZI71" s="17"/>
      <c r="BZJ71" s="17"/>
      <c r="BZK71" s="17"/>
      <c r="BZL71" s="17"/>
      <c r="BZM71" s="17"/>
      <c r="BZN71" s="17"/>
      <c r="BZO71" s="17"/>
      <c r="BZP71" s="17"/>
      <c r="BZQ71" s="17"/>
      <c r="BZR71" s="17"/>
      <c r="BZS71" s="17"/>
      <c r="BZT71" s="17"/>
      <c r="BZU71" s="17"/>
      <c r="BZV71" s="17"/>
      <c r="BZW71" s="17"/>
      <c r="BZX71" s="17"/>
      <c r="BZY71" s="17"/>
      <c r="BZZ71" s="17"/>
      <c r="CAA71" s="17"/>
      <c r="CAB71" s="17"/>
      <c r="CAC71" s="17"/>
      <c r="CAD71" s="17"/>
      <c r="CAE71" s="17"/>
      <c r="CAF71" s="17"/>
      <c r="CAG71" s="17"/>
      <c r="CAH71" s="17"/>
      <c r="CAI71" s="17"/>
      <c r="CAJ71" s="17"/>
      <c r="CAK71" s="17"/>
      <c r="CAL71" s="17"/>
      <c r="CAM71" s="17"/>
      <c r="CAN71" s="17"/>
      <c r="CAO71" s="17"/>
      <c r="CAP71" s="17"/>
      <c r="CAQ71" s="17"/>
      <c r="CAR71" s="17"/>
      <c r="CAS71" s="17"/>
      <c r="CAT71" s="17"/>
      <c r="CAU71" s="17"/>
      <c r="CAV71" s="17"/>
      <c r="CAW71" s="17"/>
      <c r="CAX71" s="17"/>
      <c r="CAY71" s="17"/>
      <c r="CAZ71" s="17"/>
      <c r="CBA71" s="17"/>
      <c r="CBB71" s="17"/>
      <c r="CBC71" s="17"/>
      <c r="CBD71" s="17"/>
      <c r="CBE71" s="17"/>
      <c r="CBF71" s="17"/>
      <c r="CBG71" s="17"/>
      <c r="CBH71" s="17"/>
      <c r="CBI71" s="17"/>
      <c r="CBJ71" s="17"/>
      <c r="CBK71" s="17"/>
      <c r="CBL71" s="17"/>
      <c r="CBM71" s="17"/>
      <c r="CBN71" s="17"/>
      <c r="CBO71" s="17"/>
      <c r="CBP71" s="17"/>
      <c r="CBQ71" s="17"/>
      <c r="CBR71" s="17"/>
      <c r="CBS71" s="17"/>
      <c r="CBT71" s="17"/>
      <c r="CBU71" s="17"/>
      <c r="CBV71" s="17"/>
      <c r="CBW71" s="17"/>
      <c r="CBX71" s="17"/>
      <c r="CBY71" s="17"/>
      <c r="CBZ71" s="17"/>
      <c r="CCA71" s="17"/>
      <c r="CCB71" s="17"/>
      <c r="CCC71" s="17"/>
      <c r="CCD71" s="17"/>
      <c r="CCE71" s="17"/>
      <c r="CCF71" s="17"/>
      <c r="CCG71" s="17"/>
      <c r="CCH71" s="17"/>
      <c r="CCI71" s="17"/>
      <c r="CCJ71" s="17"/>
      <c r="CCK71" s="17"/>
      <c r="CCL71" s="17"/>
      <c r="CCM71" s="17"/>
      <c r="CCN71" s="17"/>
      <c r="CCO71" s="17"/>
      <c r="CCP71" s="17"/>
      <c r="CCQ71" s="17"/>
      <c r="CCR71" s="17"/>
      <c r="CCS71" s="17"/>
      <c r="CCT71" s="17"/>
      <c r="CCU71" s="17"/>
      <c r="CCV71" s="17"/>
      <c r="CCW71" s="17"/>
      <c r="CCX71" s="17"/>
      <c r="CCY71" s="17"/>
      <c r="CCZ71" s="17"/>
      <c r="CDA71" s="17"/>
      <c r="CDB71" s="17"/>
      <c r="CDC71" s="17"/>
      <c r="CDD71" s="17"/>
      <c r="CDE71" s="17"/>
      <c r="CDF71" s="17"/>
      <c r="CDG71" s="17"/>
      <c r="CDH71" s="17"/>
      <c r="CDI71" s="17"/>
      <c r="CDJ71" s="17"/>
      <c r="CDK71" s="17"/>
      <c r="CDL71" s="17"/>
      <c r="CDM71" s="17"/>
      <c r="CDN71" s="17"/>
      <c r="CDO71" s="17"/>
      <c r="CDP71" s="17"/>
      <c r="CDQ71" s="17"/>
      <c r="CDR71" s="17"/>
      <c r="CDS71" s="17"/>
      <c r="CDT71" s="17"/>
      <c r="CDU71" s="17"/>
    </row>
    <row r="72">
      <c r="A72" s="14" t="s">
        <v>3304</v>
      </c>
      <c r="B72" s="14" t="s">
        <v>3334</v>
      </c>
      <c r="C72" s="14" t="s">
        <v>2728</v>
      </c>
      <c r="D72" s="14" t="s">
        <v>2686</v>
      </c>
      <c r="E72" s="14" t="s">
        <v>3335</v>
      </c>
      <c r="F72" s="14" t="s">
        <v>2835</v>
      </c>
      <c r="I72" s="14" t="s">
        <v>3336</v>
      </c>
      <c r="J72" s="14" t="s">
        <v>2618</v>
      </c>
      <c r="K72" s="14" t="s">
        <v>2619</v>
      </c>
      <c r="L72" s="17"/>
      <c r="M72" s="17"/>
      <c r="N72" s="14" t="s">
        <v>21</v>
      </c>
      <c r="O72" s="14" t="s">
        <v>21</v>
      </c>
      <c r="P72" s="14" t="s">
        <v>21</v>
      </c>
      <c r="Q72" s="16">
        <v>11.0</v>
      </c>
      <c r="R72" s="16">
        <v>4112771.0</v>
      </c>
      <c r="S72" s="16">
        <v>4112771.0</v>
      </c>
      <c r="T72" s="14" t="s">
        <v>2622</v>
      </c>
      <c r="U72" s="14" t="s">
        <v>2621</v>
      </c>
      <c r="V72" s="14" t="s">
        <v>3337</v>
      </c>
      <c r="W72" s="14" t="s">
        <v>3338</v>
      </c>
      <c r="X72" s="16">
        <v>0.46</v>
      </c>
      <c r="Y72" s="17"/>
      <c r="Z72" s="16">
        <v>68.0</v>
      </c>
      <c r="AA72" s="16">
        <v>80.0</v>
      </c>
      <c r="AB72" s="17"/>
      <c r="AC72" s="17"/>
      <c r="AD72" s="16">
        <v>2912.0</v>
      </c>
      <c r="AE72" s="22">
        <v>45638.0</v>
      </c>
      <c r="AF72" s="17"/>
      <c r="AG72" s="14" t="s">
        <v>2876</v>
      </c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4" t="s">
        <v>3310</v>
      </c>
      <c r="BB72" s="17"/>
      <c r="BC72" s="17"/>
      <c r="BD72" s="17"/>
      <c r="BE72" s="17"/>
      <c r="BF72" s="17"/>
      <c r="BG72" s="16">
        <v>2.0</v>
      </c>
      <c r="BH72" s="14" t="s">
        <v>1465</v>
      </c>
      <c r="BI72" s="14" t="s">
        <v>2594</v>
      </c>
      <c r="BJ72" s="14" t="s">
        <v>2566</v>
      </c>
      <c r="BK72" s="17"/>
      <c r="BL72" s="17"/>
      <c r="BM72" s="16">
        <v>97.5666667</v>
      </c>
      <c r="BN72" s="17"/>
      <c r="BO72" s="17"/>
      <c r="BP72" s="17"/>
      <c r="BQ72" s="17"/>
      <c r="BR72" s="17"/>
      <c r="BS72" s="16">
        <v>0.2737</v>
      </c>
      <c r="BT72" s="16">
        <v>23.0</v>
      </c>
      <c r="BU72" s="14" t="s">
        <v>2680</v>
      </c>
      <c r="BW72" s="17"/>
      <c r="BX72" s="16">
        <v>8.0</v>
      </c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4" t="s">
        <v>3099</v>
      </c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  <c r="KL72" s="17"/>
      <c r="KM72" s="17"/>
      <c r="KN72" s="17"/>
      <c r="KO72" s="17"/>
      <c r="KP72" s="17"/>
      <c r="KQ72" s="17"/>
      <c r="KR72" s="17"/>
      <c r="KS72" s="17"/>
      <c r="KT72" s="17"/>
      <c r="KU72" s="17"/>
      <c r="KV72" s="17"/>
      <c r="KW72" s="17"/>
      <c r="KX72" s="17"/>
      <c r="KY72" s="17"/>
      <c r="KZ72" s="17"/>
      <c r="LA72" s="17"/>
      <c r="LB72" s="17"/>
      <c r="LC72" s="17"/>
      <c r="LD72" s="17"/>
      <c r="LE72" s="17"/>
      <c r="LF72" s="17"/>
      <c r="LG72" s="17"/>
      <c r="LH72" s="17"/>
      <c r="LI72" s="17"/>
      <c r="LJ72" s="17"/>
      <c r="LK72" s="17"/>
      <c r="LL72" s="17"/>
      <c r="LM72" s="17"/>
      <c r="LN72" s="17"/>
      <c r="LO72" s="17"/>
      <c r="LP72" s="17"/>
      <c r="LQ72" s="17"/>
      <c r="LR72" s="17"/>
      <c r="LS72" s="17"/>
      <c r="LT72" s="17"/>
      <c r="LU72" s="17"/>
      <c r="LV72" s="17"/>
      <c r="LW72" s="17"/>
      <c r="LX72" s="17"/>
      <c r="LY72" s="17"/>
      <c r="LZ72" s="17"/>
      <c r="MA72" s="17"/>
      <c r="MB72" s="17"/>
      <c r="MC72" s="17"/>
      <c r="MD72" s="17"/>
      <c r="ME72" s="17"/>
      <c r="MF72" s="17"/>
      <c r="MG72" s="17"/>
      <c r="MH72" s="17"/>
      <c r="MI72" s="17"/>
      <c r="MJ72" s="17"/>
      <c r="MK72" s="17"/>
      <c r="ML72" s="17"/>
      <c r="MM72" s="17"/>
      <c r="MN72" s="17"/>
      <c r="MO72" s="17"/>
      <c r="MP72" s="17"/>
      <c r="MQ72" s="17"/>
      <c r="MR72" s="17"/>
      <c r="MS72" s="17"/>
      <c r="MT72" s="17"/>
      <c r="MU72" s="17"/>
      <c r="MV72" s="17"/>
      <c r="MW72" s="17"/>
      <c r="MX72" s="17"/>
      <c r="MY72" s="17"/>
      <c r="MZ72" s="17"/>
      <c r="NA72" s="17"/>
      <c r="NB72" s="17"/>
      <c r="NC72" s="17"/>
      <c r="ND72" s="17"/>
      <c r="NE72" s="17"/>
      <c r="NF72" s="17"/>
      <c r="NG72" s="17"/>
      <c r="NH72" s="17"/>
      <c r="NI72" s="17"/>
      <c r="NJ72" s="17"/>
      <c r="NK72" s="17"/>
      <c r="NL72" s="17"/>
      <c r="NM72" s="17"/>
      <c r="NN72" s="14" t="s">
        <v>2840</v>
      </c>
      <c r="NO72" s="17"/>
      <c r="NP72" s="17"/>
      <c r="NQ72" s="17"/>
      <c r="NR72" s="17"/>
      <c r="NS72" s="17"/>
      <c r="NT72" s="17"/>
      <c r="NU72" s="17"/>
      <c r="NV72" s="17"/>
      <c r="NW72" s="17"/>
      <c r="NX72" s="17"/>
      <c r="NY72" s="17"/>
      <c r="NZ72" s="17"/>
      <c r="OA72" s="17"/>
      <c r="OB72" s="17"/>
      <c r="OC72" s="17"/>
      <c r="OD72" s="17"/>
      <c r="OE72" s="17"/>
      <c r="OF72" s="14" t="s">
        <v>2644</v>
      </c>
      <c r="OG72" s="17"/>
      <c r="OH72" s="17"/>
      <c r="OI72" s="17"/>
      <c r="OJ72" s="17"/>
      <c r="OK72" s="17"/>
      <c r="OL72" s="17"/>
      <c r="OM72" s="17"/>
      <c r="ON72" s="17"/>
      <c r="OO72" s="17"/>
      <c r="OP72" s="17"/>
      <c r="OQ72" s="17"/>
      <c r="OR72" s="17"/>
      <c r="OS72" s="17"/>
      <c r="OT72" s="17"/>
      <c r="OU72" s="17"/>
      <c r="OV72" s="17"/>
      <c r="OW72" s="17"/>
      <c r="OX72" s="17"/>
      <c r="OY72" s="17"/>
      <c r="OZ72" s="17"/>
      <c r="PA72" s="17"/>
      <c r="PB72" s="17"/>
      <c r="PC72" s="17"/>
      <c r="PD72" s="17"/>
      <c r="PE72" s="17"/>
      <c r="PF72" s="17"/>
      <c r="PG72" s="17"/>
      <c r="PH72" s="17"/>
      <c r="PI72" s="17"/>
      <c r="PJ72" s="17"/>
      <c r="PK72" s="17"/>
      <c r="PL72" s="17"/>
      <c r="PM72" s="17"/>
      <c r="PN72" s="17"/>
      <c r="PO72" s="17"/>
      <c r="PP72" s="17"/>
      <c r="PQ72" s="17"/>
      <c r="PR72" s="17"/>
      <c r="PS72" s="17"/>
      <c r="PT72" s="17"/>
      <c r="PU72" s="17"/>
      <c r="PV72" s="17"/>
      <c r="PW72" s="17"/>
      <c r="PX72" s="17"/>
      <c r="PY72" s="17"/>
      <c r="PZ72" s="17"/>
      <c r="QA72" s="17"/>
      <c r="QB72" s="17"/>
      <c r="QC72" s="17"/>
      <c r="QD72" s="17"/>
      <c r="QE72" s="17"/>
      <c r="QF72" s="17"/>
      <c r="QG72" s="17"/>
      <c r="QH72" s="17"/>
      <c r="QI72" s="17"/>
      <c r="QJ72" s="17"/>
      <c r="QK72" s="17"/>
      <c r="QL72" s="17"/>
      <c r="QM72" s="17"/>
      <c r="QN72" s="17"/>
      <c r="QO72" s="17"/>
      <c r="QP72" s="17"/>
      <c r="QQ72" s="17"/>
      <c r="QR72" s="17"/>
      <c r="QS72" s="17"/>
      <c r="QT72" s="17"/>
      <c r="QU72" s="17"/>
      <c r="QV72" s="17"/>
      <c r="QW72" s="17"/>
      <c r="QX72" s="17"/>
      <c r="QY72" s="17"/>
      <c r="QZ72" s="17"/>
      <c r="RA72" s="17"/>
      <c r="RB72" s="17"/>
      <c r="RC72" s="17"/>
      <c r="RD72" s="17"/>
      <c r="RE72" s="17"/>
      <c r="RF72" s="17"/>
      <c r="RG72" s="17"/>
      <c r="RH72" s="17"/>
      <c r="RI72" s="17"/>
      <c r="RJ72" s="17"/>
      <c r="RK72" s="17"/>
      <c r="RL72" s="17"/>
      <c r="RM72" s="17"/>
      <c r="RN72" s="17"/>
      <c r="RO72" s="17"/>
      <c r="RP72" s="17"/>
      <c r="RQ72" s="17"/>
      <c r="RR72" s="17"/>
      <c r="RS72" s="17"/>
      <c r="RT72" s="17"/>
      <c r="RU72" s="17"/>
      <c r="RV72" s="17"/>
      <c r="RW72" s="17"/>
      <c r="RX72" s="17"/>
      <c r="RY72" s="17"/>
      <c r="RZ72" s="17"/>
      <c r="SA72" s="17"/>
      <c r="SB72" s="17"/>
      <c r="SC72" s="17"/>
      <c r="SD72" s="17"/>
      <c r="SE72" s="17"/>
      <c r="SF72" s="17"/>
      <c r="SG72" s="17"/>
      <c r="SH72" s="17"/>
      <c r="SI72" s="17"/>
      <c r="SJ72" s="17"/>
      <c r="SK72" s="17"/>
      <c r="SL72" s="17"/>
      <c r="SM72" s="17"/>
      <c r="SN72" s="17"/>
      <c r="SO72" s="17"/>
      <c r="SP72" s="17"/>
      <c r="SQ72" s="17"/>
      <c r="SR72" s="17"/>
      <c r="SS72" s="17"/>
      <c r="ST72" s="17"/>
      <c r="SU72" s="17"/>
      <c r="SV72" s="17"/>
      <c r="SW72" s="17"/>
      <c r="SX72" s="17"/>
      <c r="SY72" s="17"/>
      <c r="SZ72" s="17"/>
      <c r="TA72" s="17"/>
      <c r="TB72" s="17"/>
      <c r="TC72" s="17"/>
      <c r="TD72" s="17"/>
      <c r="TE72" s="17"/>
      <c r="TF72" s="17"/>
      <c r="TG72" s="17"/>
      <c r="TH72" s="17"/>
      <c r="TI72" s="17"/>
      <c r="TJ72" s="17"/>
      <c r="TK72" s="17"/>
      <c r="TL72" s="17"/>
      <c r="TM72" s="17"/>
      <c r="TN72" s="17"/>
      <c r="TO72" s="17"/>
      <c r="TP72" s="17"/>
      <c r="TQ72" s="17"/>
      <c r="TR72" s="17"/>
      <c r="TS72" s="17"/>
      <c r="TT72" s="17"/>
      <c r="TU72" s="17"/>
      <c r="TV72" s="17"/>
      <c r="TW72" s="17"/>
      <c r="TX72" s="17"/>
      <c r="TY72" s="17"/>
      <c r="TZ72" s="17"/>
      <c r="UA72" s="17"/>
      <c r="UB72" s="17"/>
      <c r="UC72" s="17"/>
      <c r="UD72" s="17"/>
      <c r="UE72" s="17"/>
      <c r="UF72" s="17"/>
      <c r="UG72" s="17"/>
      <c r="UH72" s="17"/>
      <c r="UI72" s="17"/>
      <c r="UJ72" s="17"/>
      <c r="UK72" s="17"/>
      <c r="UL72" s="17"/>
      <c r="UM72" s="17"/>
      <c r="UN72" s="17"/>
      <c r="UO72" s="17"/>
      <c r="UP72" s="17"/>
      <c r="UQ72" s="17"/>
      <c r="UR72" s="17"/>
      <c r="US72" s="17"/>
      <c r="UT72" s="17"/>
      <c r="UU72" s="17"/>
      <c r="UV72" s="17"/>
      <c r="UW72" s="17"/>
      <c r="UX72" s="17"/>
      <c r="UY72" s="17"/>
      <c r="UZ72" s="17"/>
      <c r="VA72" s="17"/>
      <c r="VB72" s="17"/>
      <c r="VC72" s="17"/>
      <c r="VD72" s="17"/>
      <c r="VE72" s="17"/>
      <c r="VF72" s="17"/>
      <c r="VG72" s="17"/>
      <c r="VH72" s="17"/>
      <c r="VI72" s="17"/>
      <c r="VJ72" s="17"/>
      <c r="VK72" s="17"/>
      <c r="VL72" s="17"/>
      <c r="VM72" s="17"/>
      <c r="VN72" s="17"/>
      <c r="VO72" s="17"/>
      <c r="VP72" s="17"/>
      <c r="VQ72" s="17"/>
      <c r="VR72" s="17"/>
      <c r="VS72" s="17"/>
      <c r="VT72" s="17"/>
      <c r="VU72" s="17"/>
      <c r="VV72" s="17"/>
      <c r="VW72" s="17"/>
      <c r="VX72" s="17"/>
      <c r="VY72" s="17"/>
      <c r="VZ72" s="17"/>
      <c r="WA72" s="17"/>
      <c r="WB72" s="17"/>
      <c r="WC72" s="17"/>
      <c r="WD72" s="17"/>
      <c r="WE72" s="17"/>
      <c r="WF72" s="17"/>
      <c r="WG72" s="17"/>
      <c r="WH72" s="17"/>
      <c r="WI72" s="17"/>
      <c r="WJ72" s="17"/>
      <c r="WK72" s="17"/>
      <c r="WL72" s="17"/>
      <c r="WM72" s="17"/>
      <c r="WN72" s="17"/>
      <c r="WO72" s="17"/>
      <c r="WP72" s="17"/>
      <c r="WQ72" s="17"/>
      <c r="WR72" s="17"/>
      <c r="WS72" s="17"/>
      <c r="WT72" s="17"/>
      <c r="WU72" s="17"/>
      <c r="WV72" s="17"/>
      <c r="WW72" s="17"/>
      <c r="WX72" s="17"/>
      <c r="WY72" s="17"/>
      <c r="WZ72" s="17"/>
      <c r="XA72" s="17"/>
      <c r="XB72" s="17"/>
      <c r="XC72" s="17"/>
      <c r="XD72" s="17"/>
      <c r="XE72" s="17"/>
      <c r="XF72" s="17"/>
      <c r="XG72" s="17"/>
      <c r="XH72" s="17"/>
      <c r="XI72" s="17"/>
      <c r="XJ72" s="17"/>
      <c r="XK72" s="17"/>
      <c r="XL72" s="17"/>
      <c r="XM72" s="17"/>
      <c r="XN72" s="17"/>
      <c r="XO72" s="17"/>
      <c r="XP72" s="17"/>
      <c r="XQ72" s="17"/>
      <c r="XR72" s="17"/>
      <c r="XS72" s="17"/>
      <c r="XT72" s="17"/>
      <c r="XU72" s="17"/>
      <c r="XV72" s="17"/>
      <c r="XW72" s="17"/>
      <c r="XX72" s="17"/>
      <c r="XY72" s="17"/>
      <c r="XZ72" s="17"/>
      <c r="YA72" s="17"/>
      <c r="YB72" s="17"/>
      <c r="YC72" s="17"/>
      <c r="YD72" s="17"/>
      <c r="YE72" s="17"/>
      <c r="YF72" s="17"/>
      <c r="YG72" s="17"/>
      <c r="YH72" s="17"/>
      <c r="YI72" s="17"/>
      <c r="YJ72" s="17"/>
      <c r="YK72" s="17"/>
      <c r="YL72" s="17"/>
      <c r="YM72" s="17"/>
      <c r="YN72" s="17"/>
      <c r="YO72" s="17"/>
      <c r="YP72" s="17"/>
      <c r="YQ72" s="17"/>
      <c r="YR72" s="17"/>
      <c r="YS72" s="17"/>
      <c r="YT72" s="17"/>
      <c r="YU72" s="17"/>
      <c r="YV72" s="17"/>
      <c r="YW72" s="17"/>
      <c r="YX72" s="17"/>
      <c r="YY72" s="17"/>
      <c r="YZ72" s="17"/>
      <c r="ZA72" s="17"/>
      <c r="ZB72" s="17"/>
      <c r="ZC72" s="17"/>
      <c r="ZD72" s="17"/>
      <c r="ZE72" s="17"/>
      <c r="ZF72" s="17"/>
      <c r="ZG72" s="17"/>
      <c r="ZH72" s="17"/>
      <c r="ZI72" s="17"/>
      <c r="ZJ72" s="17"/>
      <c r="ZK72" s="17"/>
      <c r="ZL72" s="17"/>
      <c r="ZM72" s="17"/>
      <c r="ZN72" s="17"/>
      <c r="ZO72" s="17"/>
      <c r="ZP72" s="17"/>
      <c r="ZQ72" s="17"/>
      <c r="ZR72" s="17"/>
      <c r="ZS72" s="17"/>
      <c r="ZT72" s="17"/>
      <c r="ZU72" s="17"/>
      <c r="ZV72" s="17"/>
      <c r="ZW72" s="17"/>
      <c r="ZX72" s="17"/>
      <c r="ZY72" s="17"/>
      <c r="ZZ72" s="17"/>
      <c r="AAA72" s="17"/>
      <c r="AAB72" s="17"/>
      <c r="AAC72" s="17"/>
      <c r="AAD72" s="17"/>
      <c r="AAE72" s="17"/>
      <c r="AAF72" s="17"/>
      <c r="AAG72" s="17"/>
      <c r="AAH72" s="17"/>
      <c r="AAI72" s="17"/>
      <c r="AAJ72" s="17"/>
      <c r="AAK72" s="17"/>
      <c r="AAL72" s="17"/>
      <c r="AAM72" s="17"/>
      <c r="AAN72" s="17"/>
      <c r="AAO72" s="17"/>
      <c r="AAP72" s="17"/>
      <c r="AAQ72" s="17"/>
      <c r="AAR72" s="17"/>
      <c r="AAS72" s="17"/>
      <c r="AAT72" s="17"/>
      <c r="AAU72" s="17"/>
      <c r="AAV72" s="17"/>
      <c r="AAW72" s="17"/>
      <c r="AAX72" s="17"/>
      <c r="AAY72" s="17"/>
      <c r="AAZ72" s="17"/>
      <c r="ABA72" s="17"/>
      <c r="ABB72" s="17"/>
      <c r="ABC72" s="17"/>
      <c r="ABD72" s="17"/>
      <c r="ABE72" s="17"/>
      <c r="ABF72" s="17"/>
      <c r="ABG72" s="17"/>
      <c r="ABH72" s="17"/>
      <c r="ABI72" s="17"/>
      <c r="ABJ72" s="17"/>
      <c r="ABK72" s="17"/>
      <c r="ABL72" s="17"/>
      <c r="ABM72" s="17"/>
      <c r="ABN72" s="17"/>
      <c r="ABO72" s="17"/>
      <c r="ABP72" s="17"/>
      <c r="ABQ72" s="17"/>
      <c r="ABR72" s="17"/>
      <c r="ABS72" s="17"/>
      <c r="ABT72" s="17"/>
      <c r="ABU72" s="17"/>
      <c r="ABV72" s="17"/>
      <c r="ABW72" s="17"/>
      <c r="ABX72" s="17"/>
      <c r="ABY72" s="17"/>
      <c r="ABZ72" s="17"/>
      <c r="ACA72" s="17"/>
      <c r="ACB72" s="17"/>
      <c r="ACC72" s="17"/>
      <c r="ACD72" s="17"/>
      <c r="ACE72" s="17"/>
      <c r="ACF72" s="17"/>
      <c r="ACG72" s="17"/>
      <c r="ACH72" s="17"/>
      <c r="ACI72" s="17"/>
      <c r="ACJ72" s="17"/>
      <c r="ACK72" s="17"/>
      <c r="ACL72" s="17"/>
      <c r="ACM72" s="17"/>
      <c r="ACN72" s="17"/>
      <c r="ACO72" s="17"/>
      <c r="ACP72" s="17"/>
      <c r="ACQ72" s="17"/>
      <c r="ACR72" s="17"/>
      <c r="ACS72" s="17"/>
      <c r="ACT72" s="17"/>
      <c r="ACU72" s="17"/>
      <c r="ACV72" s="17"/>
      <c r="ACW72" s="17"/>
      <c r="ACX72" s="17"/>
      <c r="ACY72" s="17"/>
      <c r="ACZ72" s="17"/>
      <c r="ADA72" s="17"/>
      <c r="ADB72" s="17"/>
      <c r="ADC72" s="17"/>
      <c r="ADD72" s="17"/>
      <c r="ADE72" s="17"/>
      <c r="ADF72" s="17"/>
      <c r="ADG72" s="17"/>
      <c r="ADH72" s="17"/>
      <c r="ADI72" s="17"/>
      <c r="ADJ72" s="17"/>
      <c r="ADK72" s="17"/>
      <c r="ADL72" s="17"/>
      <c r="ADM72" s="17"/>
      <c r="ADN72" s="17"/>
      <c r="ADO72" s="17"/>
      <c r="ADP72" s="17"/>
      <c r="ADQ72" s="17"/>
      <c r="ADR72" s="17"/>
      <c r="ADS72" s="17"/>
      <c r="ADT72" s="17"/>
      <c r="ADU72" s="17"/>
      <c r="ADV72" s="17"/>
      <c r="ADW72" s="17"/>
      <c r="ADX72" s="17"/>
      <c r="ADY72" s="17"/>
      <c r="ADZ72" s="17"/>
      <c r="AEA72" s="17"/>
      <c r="AEB72" s="17"/>
      <c r="AEC72" s="17"/>
      <c r="AED72" s="17"/>
      <c r="AEE72" s="17"/>
      <c r="AEF72" s="17"/>
      <c r="AEG72" s="17"/>
      <c r="AEH72" s="17"/>
      <c r="AEI72" s="17"/>
      <c r="AEJ72" s="16">
        <v>50.0</v>
      </c>
      <c r="AEK72" s="17"/>
      <c r="AEL72" s="17"/>
      <c r="AEM72" s="17"/>
      <c r="AEN72" s="17"/>
      <c r="AEO72" s="17"/>
      <c r="AEP72" s="17"/>
      <c r="AEQ72" s="17"/>
      <c r="AER72" s="17"/>
      <c r="AES72" s="17"/>
      <c r="AET72" s="17"/>
      <c r="AEU72" s="17"/>
      <c r="AEV72" s="17"/>
      <c r="AEW72" s="17"/>
      <c r="AEX72" s="17"/>
      <c r="AEY72" s="17"/>
      <c r="AEZ72" s="17"/>
      <c r="AFA72" s="17"/>
      <c r="AFB72" s="17"/>
      <c r="AFC72" s="17"/>
      <c r="AFD72" s="17"/>
      <c r="AFE72" s="17"/>
      <c r="AFF72" s="17"/>
      <c r="AFG72" s="17"/>
      <c r="AFH72" s="17"/>
      <c r="AFI72" s="17"/>
      <c r="AFJ72" s="17"/>
      <c r="AFK72" s="17"/>
      <c r="AFL72" s="17"/>
      <c r="AFM72" s="17"/>
      <c r="AFN72" s="17"/>
      <c r="AFO72" s="17"/>
      <c r="AFP72" s="17"/>
      <c r="AFQ72" s="17"/>
      <c r="AFR72" s="17"/>
      <c r="AFS72" s="17"/>
      <c r="AFT72" s="17"/>
      <c r="AFU72" s="17"/>
      <c r="AFV72" s="17"/>
      <c r="AFW72" s="17"/>
      <c r="AFX72" s="17"/>
      <c r="AFY72" s="17"/>
      <c r="AFZ72" s="17"/>
      <c r="AGA72" s="17"/>
      <c r="AGB72" s="17"/>
      <c r="AGC72" s="17"/>
      <c r="AGD72" s="17"/>
      <c r="AGE72" s="17"/>
      <c r="AGF72" s="17"/>
      <c r="AGG72" s="17"/>
      <c r="AGH72" s="17"/>
      <c r="AGI72" s="17"/>
      <c r="AGJ72" s="17"/>
      <c r="AGK72" s="17"/>
      <c r="AGL72" s="17"/>
      <c r="AGM72" s="17"/>
      <c r="AGN72" s="17"/>
      <c r="AGO72" s="17"/>
      <c r="AGP72" s="17"/>
      <c r="AGQ72" s="17"/>
      <c r="AGR72" s="17"/>
      <c r="AGS72" s="17"/>
      <c r="AGT72" s="17"/>
      <c r="AGU72" s="17"/>
      <c r="AGV72" s="17"/>
      <c r="AGW72" s="17"/>
      <c r="AGX72" s="17"/>
      <c r="AGY72" s="17"/>
      <c r="AGZ72" s="17"/>
      <c r="AHA72" s="17"/>
      <c r="AHB72" s="17"/>
      <c r="AHC72" s="17"/>
      <c r="AHD72" s="17"/>
      <c r="AHE72" s="17"/>
      <c r="AHF72" s="17"/>
      <c r="AHG72" s="17"/>
      <c r="AHH72" s="17"/>
      <c r="AHI72" s="17"/>
      <c r="AHJ72" s="17"/>
      <c r="AHK72" s="17"/>
      <c r="AHL72" s="17"/>
      <c r="AHM72" s="17"/>
      <c r="AHN72" s="17"/>
      <c r="AHO72" s="17"/>
      <c r="AHP72" s="17"/>
      <c r="AHQ72" s="17"/>
      <c r="AHR72" s="17"/>
      <c r="AHS72" s="17"/>
      <c r="AHT72" s="17"/>
      <c r="AHU72" s="17"/>
      <c r="AHV72" s="17"/>
      <c r="AHW72" s="17"/>
      <c r="AHX72" s="17"/>
      <c r="AHY72" s="17"/>
      <c r="AHZ72" s="17"/>
      <c r="AIA72" s="17"/>
      <c r="AIB72" s="17"/>
      <c r="AIC72" s="17"/>
      <c r="AID72" s="17"/>
      <c r="AIE72" s="17"/>
      <c r="AIF72" s="17"/>
      <c r="AIG72" s="17"/>
      <c r="AIH72" s="17"/>
      <c r="AII72" s="17"/>
      <c r="AIJ72" s="17"/>
      <c r="AIK72" s="17"/>
      <c r="AIL72" s="14" t="s">
        <v>3312</v>
      </c>
      <c r="AIM72" s="14" t="s">
        <v>3339</v>
      </c>
      <c r="AIO72" s="16">
        <v>1.0</v>
      </c>
      <c r="AIP72" s="16">
        <v>7.0</v>
      </c>
      <c r="AIQ72" s="14" t="s">
        <v>3314</v>
      </c>
      <c r="AIR72" s="17"/>
      <c r="AIS72" s="17"/>
      <c r="AIT72" s="17"/>
      <c r="AIU72" s="17"/>
      <c r="AIV72" s="14" t="s">
        <v>2563</v>
      </c>
      <c r="AIW72" s="14" t="s">
        <v>3315</v>
      </c>
      <c r="AIX72" s="14" t="s">
        <v>3316</v>
      </c>
      <c r="AIY72" s="14" t="s">
        <v>3099</v>
      </c>
      <c r="AIZ72" s="14" t="s">
        <v>2686</v>
      </c>
      <c r="AJB72" s="17"/>
      <c r="AJC72" s="17"/>
      <c r="AJD72" s="16">
        <v>6.0</v>
      </c>
      <c r="AJE72" s="17"/>
      <c r="AJF72" s="17"/>
      <c r="AJG72" s="14" t="s">
        <v>2574</v>
      </c>
      <c r="AJH72" s="17"/>
      <c r="AJI72" s="16">
        <v>2.0</v>
      </c>
      <c r="AJJ72" s="17"/>
      <c r="AJK72" s="16">
        <v>17.0</v>
      </c>
      <c r="AJL72" s="14" t="s">
        <v>3340</v>
      </c>
      <c r="AJN72" s="17"/>
      <c r="AJO72" s="17"/>
      <c r="AJP72" s="17"/>
      <c r="AJQ72" s="17"/>
      <c r="AJR72" s="14" t="s">
        <v>2563</v>
      </c>
      <c r="AJS72" s="14" t="s">
        <v>2574</v>
      </c>
      <c r="AJT72" s="14" t="s">
        <v>3320</v>
      </c>
      <c r="AJW72" s="17"/>
      <c r="AJX72" s="17"/>
      <c r="AJY72" s="17"/>
      <c r="AJZ72" s="17"/>
      <c r="AKA72" s="17"/>
      <c r="AKB72" s="17"/>
      <c r="AKC72" s="17"/>
      <c r="AKD72" s="17"/>
      <c r="AKE72" s="17"/>
      <c r="AKF72" s="17"/>
      <c r="AKG72" s="17"/>
      <c r="AKH72" s="17"/>
      <c r="AKI72" s="17"/>
      <c r="AKJ72" s="17"/>
      <c r="AKK72" s="17"/>
      <c r="AKL72" s="17"/>
      <c r="AKM72" s="17"/>
      <c r="AKN72" s="17"/>
      <c r="AKO72" s="17"/>
      <c r="AKP72" s="17"/>
      <c r="AKQ72" s="17"/>
      <c r="AKR72" s="17"/>
      <c r="AKS72" s="17"/>
      <c r="AKT72" s="17"/>
      <c r="AKU72" s="17"/>
      <c r="AKV72" s="17"/>
      <c r="AKW72" s="17"/>
      <c r="AKX72" s="17"/>
      <c r="AKY72" s="17"/>
      <c r="AKZ72" s="17"/>
      <c r="ALA72" s="17"/>
      <c r="ALB72" s="17"/>
      <c r="ALC72" s="17"/>
      <c r="ALD72" s="17"/>
      <c r="ALE72" s="17"/>
      <c r="ALF72" s="17"/>
      <c r="ALG72" s="17"/>
      <c r="ALH72" s="17"/>
      <c r="ALI72" s="17"/>
      <c r="ALJ72" s="17"/>
      <c r="ALK72" s="17"/>
      <c r="ALL72" s="17"/>
      <c r="ALM72" s="17"/>
      <c r="ALN72" s="17"/>
      <c r="ALO72" s="17"/>
      <c r="ALP72" s="17"/>
      <c r="ALQ72" s="17"/>
      <c r="ALR72" s="17"/>
      <c r="ALS72" s="17"/>
      <c r="ALT72" s="17"/>
      <c r="ALU72" s="17"/>
      <c r="ALV72" s="17"/>
      <c r="ALW72" s="17"/>
      <c r="ALX72" s="17"/>
      <c r="ALY72" s="17"/>
      <c r="ALZ72" s="17"/>
      <c r="AMA72" s="17"/>
      <c r="AMB72" s="17"/>
      <c r="AMC72" s="17"/>
      <c r="AMD72" s="17"/>
      <c r="AME72" s="17"/>
      <c r="AMF72" s="17"/>
      <c r="AMG72" s="17"/>
      <c r="AMH72" s="17"/>
      <c r="AMI72" s="17"/>
      <c r="AMJ72" s="17"/>
      <c r="AMK72" s="17"/>
      <c r="AML72" s="17"/>
      <c r="AMM72" s="17"/>
      <c r="AMN72" s="17"/>
      <c r="AMO72" s="17"/>
      <c r="AMP72" s="17"/>
      <c r="AMQ72" s="17"/>
      <c r="AMR72" s="17"/>
      <c r="AMS72" s="17"/>
      <c r="AMT72" s="17"/>
      <c r="AMU72" s="17"/>
      <c r="AMV72" s="17"/>
      <c r="AMW72" s="17"/>
      <c r="AMX72" s="17"/>
      <c r="AMY72" s="17"/>
      <c r="AMZ72" s="17"/>
      <c r="ANA72" s="17"/>
      <c r="ANB72" s="17"/>
      <c r="ANC72" s="17"/>
      <c r="AND72" s="17"/>
      <c r="ANE72" s="17"/>
      <c r="ANF72" s="17"/>
      <c r="ANG72" s="17"/>
      <c r="ANH72" s="17"/>
      <c r="ANI72" s="17"/>
      <c r="ANJ72" s="17"/>
      <c r="ANK72" s="17"/>
      <c r="ANL72" s="17"/>
      <c r="ANM72" s="17"/>
      <c r="ANN72" s="17"/>
      <c r="ANO72" s="17"/>
      <c r="ANP72" s="17"/>
      <c r="ANQ72" s="17"/>
      <c r="ANR72" s="17"/>
      <c r="ANS72" s="17"/>
      <c r="ANT72" s="17"/>
      <c r="ANU72" s="17"/>
      <c r="ANV72" s="17"/>
      <c r="ANW72" s="17"/>
      <c r="ANX72" s="17"/>
      <c r="ANY72" s="17"/>
      <c r="ANZ72" s="17"/>
      <c r="AOA72" s="17"/>
      <c r="AOB72" s="17"/>
      <c r="AOC72" s="17"/>
      <c r="AOD72" s="17"/>
      <c r="AOE72" s="17"/>
      <c r="AOF72" s="17"/>
      <c r="AOG72" s="17"/>
      <c r="AOH72" s="17"/>
      <c r="AOI72" s="17"/>
      <c r="AOJ72" s="17"/>
      <c r="AOK72" s="17"/>
      <c r="AOL72" s="17"/>
      <c r="AOM72" s="17"/>
      <c r="AON72" s="17"/>
      <c r="AOO72" s="17"/>
      <c r="AOP72" s="17"/>
      <c r="AOQ72" s="17"/>
      <c r="AOR72" s="17"/>
      <c r="AOS72" s="17"/>
      <c r="AOT72" s="17"/>
      <c r="AOU72" s="17"/>
      <c r="AOV72" s="17"/>
      <c r="AOW72" s="17"/>
      <c r="AOX72" s="17"/>
      <c r="AOY72" s="17"/>
      <c r="AOZ72" s="17"/>
      <c r="APA72" s="17"/>
      <c r="APB72" s="17"/>
      <c r="APC72" s="17"/>
      <c r="APD72" s="17"/>
      <c r="APE72" s="17"/>
      <c r="APF72" s="17"/>
      <c r="APG72" s="17"/>
      <c r="APH72" s="17"/>
      <c r="API72" s="17"/>
      <c r="APJ72" s="17"/>
      <c r="APK72" s="17"/>
      <c r="APL72" s="17"/>
      <c r="APM72" s="17"/>
      <c r="APN72" s="17"/>
      <c r="APO72" s="17"/>
      <c r="APP72" s="17"/>
      <c r="APQ72" s="17"/>
      <c r="APR72" s="17"/>
      <c r="APS72" s="17"/>
      <c r="APT72" s="17"/>
      <c r="APU72" s="17"/>
      <c r="APV72" s="17"/>
      <c r="APW72" s="17"/>
      <c r="APX72" s="17"/>
      <c r="APY72" s="17"/>
      <c r="APZ72" s="17"/>
      <c r="AQA72" s="17"/>
      <c r="AQB72" s="17"/>
      <c r="AQC72" s="17"/>
      <c r="AQD72" s="17"/>
      <c r="AQE72" s="17"/>
      <c r="AQF72" s="17"/>
      <c r="AQG72" s="17"/>
      <c r="AQH72" s="17"/>
      <c r="AQI72" s="17"/>
      <c r="AQJ72" s="17"/>
      <c r="AQK72" s="17"/>
      <c r="AQL72" s="17"/>
      <c r="AQM72" s="17"/>
      <c r="AQN72" s="17"/>
      <c r="AQO72" s="17"/>
      <c r="AQP72" s="17"/>
      <c r="AQQ72" s="17"/>
      <c r="AQR72" s="17"/>
      <c r="AQS72" s="17"/>
      <c r="AQT72" s="17"/>
      <c r="AQU72" s="17"/>
      <c r="AQV72" s="17"/>
      <c r="AQW72" s="17"/>
      <c r="AQX72" s="17"/>
      <c r="AQY72" s="17"/>
      <c r="AQZ72" s="17"/>
      <c r="ARA72" s="17"/>
      <c r="ARB72" s="17"/>
      <c r="ARC72" s="17"/>
      <c r="ARD72" s="17"/>
      <c r="ARE72" s="17"/>
      <c r="ARF72" s="17"/>
      <c r="ARG72" s="17"/>
      <c r="ARH72" s="17"/>
      <c r="ARI72" s="17"/>
      <c r="ARJ72" s="17"/>
      <c r="ARK72" s="17"/>
      <c r="ARL72" s="17"/>
      <c r="ARM72" s="17"/>
      <c r="ARN72" s="17"/>
      <c r="ARO72" s="17"/>
      <c r="ARP72" s="17"/>
      <c r="ARQ72" s="17"/>
      <c r="ARR72" s="17"/>
      <c r="ARS72" s="17"/>
      <c r="ART72" s="17"/>
      <c r="ARU72" s="17"/>
      <c r="ARV72" s="17"/>
      <c r="ARW72" s="17"/>
      <c r="ARX72" s="17"/>
      <c r="ARY72" s="17"/>
      <c r="ARZ72" s="17"/>
      <c r="ASA72" s="17"/>
      <c r="ASB72" s="17"/>
      <c r="ASC72" s="17"/>
      <c r="ASD72" s="17"/>
      <c r="ASE72" s="17"/>
      <c r="ASF72" s="17"/>
      <c r="ASG72" s="17"/>
      <c r="ASH72" s="17"/>
      <c r="ASI72" s="17"/>
      <c r="ASJ72" s="17"/>
      <c r="ASK72" s="17"/>
      <c r="ASL72" s="17"/>
      <c r="ASM72" s="17"/>
      <c r="ASN72" s="17"/>
      <c r="ASO72" s="17"/>
      <c r="ASP72" s="17"/>
      <c r="ASQ72" s="17"/>
      <c r="ASR72" s="17"/>
      <c r="ASS72" s="17"/>
      <c r="AST72" s="17"/>
      <c r="ASU72" s="17"/>
      <c r="ASV72" s="17"/>
      <c r="ASW72" s="17"/>
      <c r="ASX72" s="17"/>
      <c r="ASY72" s="17"/>
      <c r="ASZ72" s="17"/>
      <c r="ATA72" s="17"/>
      <c r="ATB72" s="17"/>
      <c r="ATC72" s="17"/>
      <c r="ATD72" s="17"/>
      <c r="ATE72" s="17"/>
      <c r="ATF72" s="17"/>
      <c r="ATG72" s="17"/>
      <c r="ATH72" s="17"/>
      <c r="ATI72" s="17"/>
      <c r="ATJ72" s="17"/>
      <c r="ATK72" s="17"/>
      <c r="ATL72" s="17"/>
      <c r="ATM72" s="17"/>
      <c r="ATN72" s="17"/>
      <c r="ATO72" s="17"/>
      <c r="ATP72" s="17"/>
      <c r="ATQ72" s="17"/>
      <c r="ATR72" s="17"/>
      <c r="ATS72" s="17"/>
      <c r="ATT72" s="17"/>
      <c r="ATU72" s="17"/>
      <c r="ATV72" s="17"/>
      <c r="ATW72" s="17"/>
      <c r="ATX72" s="17"/>
      <c r="ATY72" s="17"/>
      <c r="ATZ72" s="17"/>
      <c r="AUA72" s="17"/>
      <c r="AUB72" s="17"/>
      <c r="AUC72" s="17"/>
      <c r="AUD72" s="17"/>
      <c r="AUE72" s="17"/>
      <c r="AUF72" s="17"/>
      <c r="AUG72" s="17"/>
      <c r="AUH72" s="17"/>
      <c r="AUI72" s="17"/>
      <c r="AUJ72" s="17"/>
      <c r="AUK72" s="17"/>
      <c r="AUL72" s="17"/>
      <c r="AUM72" s="17"/>
      <c r="AUN72" s="17"/>
      <c r="AUO72" s="17"/>
      <c r="AUP72" s="17"/>
      <c r="AUQ72" s="17"/>
      <c r="AUR72" s="17"/>
      <c r="AUS72" s="17"/>
      <c r="AUT72" s="17"/>
      <c r="AUU72" s="17"/>
      <c r="AUV72" s="17"/>
      <c r="AUW72" s="17"/>
      <c r="AUX72" s="17"/>
      <c r="AUY72" s="17"/>
      <c r="AUZ72" s="17"/>
      <c r="AVA72" s="17"/>
      <c r="AVB72" s="17"/>
      <c r="AVC72" s="17"/>
      <c r="AVD72" s="17"/>
      <c r="AVE72" s="17"/>
      <c r="AVF72" s="17"/>
      <c r="AVG72" s="17"/>
      <c r="AVH72" s="17"/>
      <c r="AVI72" s="17"/>
      <c r="AVJ72" s="17"/>
      <c r="AVK72" s="17"/>
      <c r="AVL72" s="17"/>
      <c r="AVM72" s="17"/>
      <c r="AVN72" s="17"/>
      <c r="AVO72" s="17"/>
      <c r="AVP72" s="17"/>
      <c r="AVQ72" s="17"/>
      <c r="AVR72" s="17"/>
      <c r="AVS72" s="17"/>
      <c r="AVT72" s="17"/>
      <c r="AVU72" s="17"/>
      <c r="AVV72" s="17"/>
      <c r="AVW72" s="17"/>
      <c r="AVX72" s="17"/>
      <c r="AVY72" s="17"/>
      <c r="AVZ72" s="17"/>
      <c r="AWA72" s="17"/>
      <c r="AWB72" s="17"/>
      <c r="AWC72" s="17"/>
      <c r="AWD72" s="17"/>
      <c r="AWE72" s="17"/>
      <c r="AWF72" s="17"/>
      <c r="AWG72" s="17"/>
      <c r="AWH72" s="17"/>
      <c r="AWI72" s="17"/>
      <c r="AWJ72" s="17"/>
      <c r="AWK72" s="17"/>
      <c r="AWL72" s="17"/>
      <c r="AWM72" s="17"/>
      <c r="AWN72" s="17"/>
      <c r="AWO72" s="17"/>
      <c r="AWP72" s="17"/>
      <c r="AWQ72" s="17"/>
      <c r="AWR72" s="17"/>
      <c r="AWS72" s="17"/>
      <c r="AWT72" s="17"/>
      <c r="AWU72" s="17"/>
      <c r="AWV72" s="17"/>
      <c r="AWW72" s="17"/>
      <c r="AWX72" s="17"/>
      <c r="AWY72" s="17"/>
      <c r="AWZ72" s="17"/>
      <c r="AXA72" s="17"/>
      <c r="AXB72" s="17"/>
      <c r="AXC72" s="17"/>
      <c r="AXD72" s="17"/>
      <c r="AXE72" s="17"/>
      <c r="AXF72" s="17"/>
      <c r="AXG72" s="17"/>
      <c r="AXH72" s="17"/>
      <c r="AXI72" s="17"/>
      <c r="AXJ72" s="17"/>
      <c r="AXK72" s="17"/>
      <c r="AXL72" s="17"/>
      <c r="AXM72" s="17"/>
      <c r="AXN72" s="17"/>
      <c r="AXO72" s="17"/>
      <c r="AXP72" s="17"/>
      <c r="AXQ72" s="17"/>
      <c r="AXR72" s="17"/>
      <c r="AXS72" s="17"/>
      <c r="AXT72" s="17"/>
      <c r="AXU72" s="17"/>
      <c r="AXV72" s="17"/>
      <c r="AXW72" s="17"/>
      <c r="AXX72" s="17"/>
      <c r="AXY72" s="17"/>
      <c r="AXZ72" s="17"/>
      <c r="AYA72" s="17"/>
      <c r="AYB72" s="17"/>
      <c r="AYC72" s="17"/>
      <c r="AYD72" s="17"/>
      <c r="AYE72" s="17"/>
      <c r="AYF72" s="17"/>
      <c r="AYG72" s="17"/>
      <c r="AYH72" s="17"/>
      <c r="AYI72" s="17"/>
      <c r="AYJ72" s="17"/>
      <c r="AYK72" s="17"/>
      <c r="AYL72" s="17"/>
      <c r="AYM72" s="17"/>
      <c r="AYN72" s="17"/>
      <c r="AYO72" s="17"/>
      <c r="AYP72" s="17"/>
      <c r="AYQ72" s="17"/>
      <c r="AYR72" s="17"/>
      <c r="AYS72" s="17"/>
      <c r="AYT72" s="17"/>
      <c r="AYU72" s="17"/>
      <c r="AYV72" s="17"/>
      <c r="AYW72" s="17"/>
      <c r="AYX72" s="17"/>
      <c r="AYY72" s="17"/>
      <c r="AYZ72" s="17"/>
      <c r="AZA72" s="17"/>
      <c r="AZB72" s="17"/>
      <c r="AZC72" s="17"/>
      <c r="AZD72" s="17"/>
      <c r="AZE72" s="17"/>
      <c r="AZF72" s="17"/>
      <c r="AZG72" s="17"/>
      <c r="AZH72" s="17"/>
      <c r="AZI72" s="17"/>
      <c r="AZJ72" s="17"/>
      <c r="AZK72" s="17"/>
      <c r="AZL72" s="17"/>
      <c r="AZM72" s="17"/>
      <c r="AZN72" s="17"/>
      <c r="AZO72" s="17"/>
      <c r="AZP72" s="17"/>
      <c r="AZQ72" s="17"/>
      <c r="AZR72" s="17"/>
      <c r="AZS72" s="17"/>
      <c r="AZT72" s="17"/>
      <c r="AZU72" s="17"/>
      <c r="AZV72" s="17"/>
      <c r="AZW72" s="17"/>
      <c r="AZX72" s="17"/>
      <c r="AZY72" s="17"/>
      <c r="AZZ72" s="17"/>
      <c r="BAA72" s="17"/>
      <c r="BAB72" s="17"/>
      <c r="BAC72" s="17"/>
      <c r="BAD72" s="17"/>
      <c r="BAE72" s="17"/>
      <c r="BAF72" s="17"/>
      <c r="BAG72" s="17"/>
      <c r="BAH72" s="17"/>
      <c r="BAI72" s="17"/>
      <c r="BAJ72" s="17"/>
      <c r="BAK72" s="17"/>
      <c r="BAL72" s="17"/>
      <c r="BAM72" s="17"/>
      <c r="BAN72" s="17"/>
      <c r="BAO72" s="17"/>
      <c r="BAP72" s="17"/>
      <c r="BAQ72" s="17"/>
      <c r="BAR72" s="17"/>
      <c r="BAS72" s="17"/>
      <c r="BAT72" s="17"/>
      <c r="BAU72" s="17"/>
      <c r="BAV72" s="17"/>
      <c r="BAW72" s="17"/>
      <c r="BAX72" s="17"/>
      <c r="BAY72" s="17"/>
      <c r="BAZ72" s="17"/>
      <c r="BBA72" s="17"/>
      <c r="BBB72" s="17"/>
      <c r="BBC72" s="17"/>
      <c r="BBD72" s="17"/>
      <c r="BBE72" s="17"/>
      <c r="BBF72" s="17"/>
      <c r="BBG72" s="17"/>
      <c r="BBH72" s="17"/>
      <c r="BBI72" s="17"/>
      <c r="BBJ72" s="17"/>
      <c r="BBK72" s="17"/>
      <c r="BBL72" s="17"/>
      <c r="BBM72" s="17"/>
      <c r="BBN72" s="17"/>
      <c r="BBO72" s="17"/>
      <c r="BBP72" s="17"/>
      <c r="BBQ72" s="17"/>
      <c r="BBR72" s="17"/>
      <c r="BBS72" s="17"/>
      <c r="BBT72" s="17"/>
      <c r="BBU72" s="17"/>
      <c r="BBV72" s="17"/>
      <c r="BBW72" s="17"/>
      <c r="BBX72" s="17"/>
      <c r="BBY72" s="17"/>
      <c r="BBZ72" s="17"/>
      <c r="BCA72" s="17"/>
      <c r="BCB72" s="17"/>
      <c r="BCC72" s="17"/>
      <c r="BCD72" s="17"/>
      <c r="BCE72" s="17"/>
      <c r="BCF72" s="17"/>
      <c r="BCG72" s="17"/>
      <c r="BCH72" s="17"/>
      <c r="BCI72" s="17"/>
      <c r="BCJ72" s="17"/>
      <c r="BCK72" s="17"/>
      <c r="BCL72" s="17"/>
      <c r="BCM72" s="17"/>
      <c r="BCN72" s="17"/>
      <c r="BCO72" s="17"/>
      <c r="BCP72" s="17"/>
      <c r="BCQ72" s="17"/>
      <c r="BCR72" s="17"/>
      <c r="BCS72" s="17"/>
      <c r="BCT72" s="17"/>
      <c r="BCU72" s="17"/>
      <c r="BCV72" s="17"/>
      <c r="BCW72" s="17"/>
      <c r="BCX72" s="17"/>
      <c r="BCY72" s="17"/>
      <c r="BCZ72" s="17"/>
      <c r="BDA72" s="17"/>
      <c r="BDB72" s="17"/>
      <c r="BDC72" s="17"/>
      <c r="BDD72" s="17"/>
      <c r="BDE72" s="17"/>
      <c r="BDF72" s="17"/>
      <c r="BDG72" s="17"/>
      <c r="BDH72" s="17"/>
      <c r="BDI72" s="17"/>
      <c r="BDJ72" s="17"/>
      <c r="BDK72" s="17"/>
      <c r="BDL72" s="17"/>
      <c r="BDM72" s="17"/>
      <c r="BDN72" s="17"/>
      <c r="BDO72" s="17"/>
      <c r="BDP72" s="17"/>
      <c r="BDQ72" s="17"/>
      <c r="BDR72" s="17"/>
      <c r="BDS72" s="17"/>
      <c r="BDT72" s="17"/>
      <c r="BDU72" s="17"/>
      <c r="BDV72" s="17"/>
      <c r="BDW72" s="17"/>
      <c r="BDX72" s="17"/>
      <c r="BDY72" s="17"/>
      <c r="BDZ72" s="17"/>
      <c r="BEA72" s="17"/>
      <c r="BEB72" s="17"/>
      <c r="BEC72" s="17"/>
      <c r="BED72" s="17"/>
      <c r="BEE72" s="17"/>
      <c r="BEF72" s="17"/>
      <c r="BEG72" s="17"/>
      <c r="BEH72" s="17"/>
      <c r="BEI72" s="17"/>
      <c r="BEJ72" s="17"/>
      <c r="BEK72" s="17"/>
      <c r="BEL72" s="17"/>
      <c r="BEM72" s="17"/>
      <c r="BEN72" s="17"/>
      <c r="BEO72" s="17"/>
      <c r="BEP72" s="17"/>
      <c r="BEQ72" s="17"/>
      <c r="BER72" s="17"/>
      <c r="BES72" s="17"/>
      <c r="BET72" s="17"/>
      <c r="BEU72" s="17"/>
      <c r="BEV72" s="17"/>
      <c r="BEW72" s="17"/>
      <c r="BEX72" s="17"/>
      <c r="BEY72" s="17"/>
      <c r="BEZ72" s="17"/>
      <c r="BFA72" s="17"/>
      <c r="BFB72" s="17"/>
      <c r="BFC72" s="17"/>
      <c r="BFD72" s="17"/>
      <c r="BFE72" s="17"/>
      <c r="BFF72" s="17"/>
      <c r="BFG72" s="17"/>
      <c r="BFH72" s="17"/>
      <c r="BFI72" s="17"/>
      <c r="BFJ72" s="17"/>
      <c r="BFK72" s="17"/>
      <c r="BFL72" s="17"/>
      <c r="BFM72" s="17"/>
      <c r="BFN72" s="17"/>
      <c r="BFO72" s="17"/>
      <c r="BFP72" s="17"/>
      <c r="BFQ72" s="17"/>
      <c r="BFR72" s="17"/>
      <c r="BFS72" s="17"/>
      <c r="BFT72" s="17"/>
      <c r="BFU72" s="17"/>
      <c r="BFV72" s="17"/>
      <c r="BFW72" s="17"/>
      <c r="BFX72" s="17"/>
      <c r="BFY72" s="17"/>
      <c r="BFZ72" s="17"/>
      <c r="BGA72" s="17"/>
      <c r="BGB72" s="17"/>
      <c r="BGC72" s="17"/>
      <c r="BGD72" s="17"/>
      <c r="BGE72" s="17"/>
      <c r="BGF72" s="17"/>
      <c r="BGG72" s="17"/>
      <c r="BGH72" s="17"/>
      <c r="BGI72" s="17"/>
      <c r="BGJ72" s="17"/>
      <c r="BGK72" s="17"/>
      <c r="BGL72" s="17"/>
      <c r="BGM72" s="17"/>
      <c r="BGN72" s="17"/>
      <c r="BGO72" s="17"/>
      <c r="BGP72" s="17"/>
      <c r="BGQ72" s="17"/>
      <c r="BGR72" s="17"/>
      <c r="BGS72" s="17"/>
      <c r="BGT72" s="17"/>
      <c r="BGU72" s="17"/>
      <c r="BGV72" s="17"/>
      <c r="BGW72" s="17"/>
      <c r="BGX72" s="17"/>
      <c r="BGY72" s="17"/>
      <c r="BGZ72" s="17"/>
      <c r="BHA72" s="17"/>
      <c r="BHB72" s="17"/>
      <c r="BHC72" s="17"/>
      <c r="BHD72" s="17"/>
      <c r="BHE72" s="17"/>
      <c r="BHF72" s="17"/>
      <c r="BHG72" s="17"/>
      <c r="BHH72" s="17"/>
      <c r="BHI72" s="17"/>
      <c r="BHJ72" s="17"/>
      <c r="BHK72" s="17"/>
      <c r="BHL72" s="17"/>
      <c r="BHM72" s="17"/>
      <c r="BHN72" s="17"/>
      <c r="BHO72" s="17"/>
      <c r="BHP72" s="17"/>
      <c r="BHQ72" s="17"/>
      <c r="BHR72" s="17"/>
      <c r="BHS72" s="17"/>
      <c r="BHT72" s="17"/>
      <c r="BHU72" s="17"/>
      <c r="BHV72" s="17"/>
      <c r="BHW72" s="17"/>
      <c r="BHX72" s="17"/>
      <c r="BHY72" s="17"/>
      <c r="BHZ72" s="17"/>
      <c r="BIA72" s="17"/>
      <c r="BIB72" s="17"/>
      <c r="BIC72" s="17"/>
      <c r="BID72" s="17"/>
      <c r="BIE72" s="17"/>
      <c r="BIF72" s="17"/>
      <c r="BIG72" s="17"/>
      <c r="BIH72" s="17"/>
      <c r="BII72" s="17"/>
      <c r="BIJ72" s="17"/>
      <c r="BIK72" s="17"/>
      <c r="BIL72" s="17"/>
      <c r="BIM72" s="17"/>
      <c r="BIN72" s="17"/>
      <c r="BIO72" s="17"/>
      <c r="BIP72" s="17"/>
      <c r="BIQ72" s="17"/>
      <c r="BIR72" s="17"/>
      <c r="BIS72" s="17"/>
      <c r="BIT72" s="17"/>
      <c r="BIU72" s="17"/>
      <c r="BIV72" s="17"/>
      <c r="BIW72" s="17"/>
      <c r="BIX72" s="17"/>
      <c r="BIY72" s="17"/>
      <c r="BIZ72" s="17"/>
      <c r="BJA72" s="17"/>
      <c r="BJB72" s="17"/>
      <c r="BJC72" s="17"/>
      <c r="BJD72" s="17"/>
      <c r="BJE72" s="17"/>
      <c r="BJF72" s="17"/>
      <c r="BJG72" s="17"/>
      <c r="BJH72" s="17"/>
      <c r="BJI72" s="17"/>
      <c r="BJJ72" s="17"/>
      <c r="BJK72" s="17"/>
      <c r="BJL72" s="17"/>
      <c r="BJM72" s="17"/>
      <c r="BJN72" s="17"/>
      <c r="BJO72" s="17"/>
      <c r="BJP72" s="17"/>
      <c r="BJQ72" s="17"/>
      <c r="BJR72" s="17"/>
      <c r="BJS72" s="17"/>
      <c r="BJT72" s="17"/>
      <c r="BJU72" s="17"/>
      <c r="BJV72" s="17"/>
      <c r="BJW72" s="17"/>
      <c r="BJX72" s="17"/>
      <c r="BJY72" s="17"/>
      <c r="BJZ72" s="17"/>
      <c r="BKA72" s="17"/>
      <c r="BKB72" s="17"/>
      <c r="BKC72" s="17"/>
      <c r="BKD72" s="17"/>
      <c r="BKE72" s="17"/>
      <c r="BKF72" s="17"/>
      <c r="BKG72" s="17"/>
      <c r="BKH72" s="17"/>
      <c r="BKI72" s="17"/>
      <c r="BKJ72" s="17"/>
      <c r="BKK72" s="17"/>
      <c r="BKL72" s="17"/>
      <c r="BKM72" s="17"/>
      <c r="BKN72" s="17"/>
      <c r="BKO72" s="17"/>
      <c r="BKP72" s="17"/>
      <c r="BKQ72" s="17"/>
      <c r="BKR72" s="17"/>
      <c r="BKS72" s="17"/>
      <c r="BKT72" s="17"/>
      <c r="BKU72" s="17"/>
      <c r="BKV72" s="17"/>
      <c r="BKW72" s="17"/>
      <c r="BKX72" s="17"/>
      <c r="BKY72" s="17"/>
      <c r="BKZ72" s="17"/>
      <c r="BLA72" s="17"/>
      <c r="BLB72" s="17"/>
      <c r="BLC72" s="17"/>
      <c r="BLD72" s="17"/>
      <c r="BLE72" s="17"/>
      <c r="BLF72" s="17"/>
      <c r="BLG72" s="17"/>
      <c r="BLH72" s="17"/>
      <c r="BLI72" s="17"/>
      <c r="BLJ72" s="17"/>
      <c r="BLK72" s="17"/>
      <c r="BLL72" s="17"/>
      <c r="BLM72" s="17"/>
      <c r="BLN72" s="17"/>
      <c r="BLO72" s="17"/>
      <c r="BLP72" s="17"/>
      <c r="BLQ72" s="17"/>
      <c r="BLR72" s="17"/>
      <c r="BLS72" s="17"/>
      <c r="BLT72" s="17"/>
      <c r="BLU72" s="17"/>
      <c r="BLV72" s="17"/>
      <c r="BLW72" s="17"/>
      <c r="BLX72" s="17"/>
      <c r="BLY72" s="17"/>
      <c r="BLZ72" s="17"/>
      <c r="BMA72" s="17"/>
      <c r="BMB72" s="17"/>
      <c r="BMC72" s="17"/>
      <c r="BMD72" s="17"/>
      <c r="BME72" s="17"/>
      <c r="BMF72" s="17"/>
      <c r="BMG72" s="17"/>
      <c r="BMH72" s="17"/>
      <c r="BMI72" s="17"/>
      <c r="BMJ72" s="17"/>
      <c r="BMK72" s="17"/>
      <c r="BML72" s="17"/>
      <c r="BMM72" s="17"/>
      <c r="BMN72" s="17"/>
      <c r="BMO72" s="17"/>
      <c r="BMP72" s="17"/>
      <c r="BMQ72" s="17"/>
      <c r="BMR72" s="17"/>
      <c r="BMS72" s="17"/>
      <c r="BMT72" s="17"/>
      <c r="BMU72" s="17"/>
      <c r="BMV72" s="17"/>
      <c r="BMW72" s="17"/>
      <c r="BMX72" s="17"/>
      <c r="BMY72" s="17"/>
      <c r="BMZ72" s="17"/>
      <c r="BNA72" s="17"/>
      <c r="BNB72" s="17"/>
      <c r="BNC72" s="17"/>
      <c r="BND72" s="17"/>
      <c r="BNE72" s="17"/>
      <c r="BNF72" s="17"/>
      <c r="BNG72" s="17"/>
      <c r="BNH72" s="17"/>
      <c r="BNI72" s="17"/>
      <c r="BNJ72" s="17"/>
      <c r="BNK72" s="17"/>
      <c r="BNL72" s="17"/>
      <c r="BNM72" s="17"/>
      <c r="BNN72" s="17"/>
      <c r="BNO72" s="17"/>
      <c r="BNP72" s="17"/>
      <c r="BNQ72" s="17"/>
      <c r="BNR72" s="17"/>
      <c r="BNS72" s="17"/>
      <c r="BNT72" s="17"/>
      <c r="BNU72" s="17"/>
      <c r="BNV72" s="17"/>
      <c r="BNW72" s="17"/>
      <c r="BNX72" s="17"/>
      <c r="BNY72" s="17"/>
      <c r="BNZ72" s="17"/>
      <c r="BOA72" s="17"/>
      <c r="BOB72" s="17"/>
      <c r="BOC72" s="17"/>
      <c r="BOD72" s="17"/>
      <c r="BOE72" s="17"/>
      <c r="BOF72" s="17"/>
      <c r="BOG72" s="17"/>
      <c r="BOH72" s="17"/>
      <c r="BOI72" s="17"/>
      <c r="BOJ72" s="17"/>
      <c r="BOK72" s="17"/>
      <c r="BOL72" s="17"/>
      <c r="BOM72" s="17"/>
      <c r="BON72" s="17"/>
      <c r="BOO72" s="17"/>
      <c r="BOP72" s="17"/>
      <c r="BOQ72" s="17"/>
      <c r="BOR72" s="17"/>
      <c r="BOS72" s="17"/>
      <c r="BOT72" s="17"/>
      <c r="BOU72" s="17"/>
      <c r="BOV72" s="17"/>
      <c r="BOW72" s="17"/>
      <c r="BOX72" s="17"/>
      <c r="BOY72" s="17"/>
      <c r="BOZ72" s="17"/>
      <c r="BPA72" s="17"/>
      <c r="BPB72" s="17"/>
      <c r="BPC72" s="17"/>
      <c r="BPD72" s="17"/>
      <c r="BPE72" s="17"/>
      <c r="BPF72" s="17"/>
      <c r="BPG72" s="17"/>
      <c r="BPH72" s="17"/>
      <c r="BPI72" s="17"/>
      <c r="BPJ72" s="17"/>
      <c r="BPK72" s="17"/>
      <c r="BPL72" s="17"/>
      <c r="BPM72" s="17"/>
      <c r="BPN72" s="17"/>
      <c r="BPO72" s="17"/>
      <c r="BPP72" s="17"/>
      <c r="BPQ72" s="17"/>
      <c r="BPR72" s="17"/>
      <c r="BPS72" s="17"/>
      <c r="BPT72" s="17"/>
      <c r="BPU72" s="17"/>
      <c r="BPV72" s="17"/>
      <c r="BPW72" s="17"/>
      <c r="BPX72" s="17"/>
      <c r="BPY72" s="17"/>
      <c r="BPZ72" s="17"/>
      <c r="BQA72" s="17"/>
      <c r="BQB72" s="17"/>
      <c r="BQC72" s="17"/>
      <c r="BQD72" s="17"/>
      <c r="BQE72" s="17"/>
      <c r="BQF72" s="17"/>
      <c r="BQG72" s="17"/>
      <c r="BQH72" s="17"/>
      <c r="BQI72" s="17"/>
      <c r="BQJ72" s="17"/>
      <c r="BQK72" s="17"/>
      <c r="BQL72" s="17"/>
      <c r="BQM72" s="17"/>
      <c r="BQN72" s="17"/>
      <c r="BQO72" s="17"/>
      <c r="BQP72" s="17"/>
      <c r="BQQ72" s="17"/>
      <c r="BQR72" s="17"/>
      <c r="BQS72" s="17"/>
      <c r="BQT72" s="17"/>
      <c r="BQU72" s="17"/>
      <c r="BQV72" s="17"/>
      <c r="BQW72" s="17"/>
      <c r="BQX72" s="17"/>
      <c r="BQY72" s="17"/>
      <c r="BQZ72" s="17"/>
      <c r="BRA72" s="17"/>
      <c r="BRB72" s="17"/>
      <c r="BRC72" s="17"/>
      <c r="BRD72" s="17"/>
      <c r="BRE72" s="17"/>
      <c r="BRF72" s="17"/>
      <c r="BRG72" s="17"/>
      <c r="BRH72" s="17"/>
      <c r="BRI72" s="17"/>
      <c r="BRJ72" s="17"/>
      <c r="BRK72" s="17"/>
      <c r="BRL72" s="17"/>
      <c r="BRM72" s="17"/>
      <c r="BRN72" s="17"/>
      <c r="BRO72" s="17"/>
      <c r="BRP72" s="17"/>
      <c r="BRQ72" s="17"/>
      <c r="BRR72" s="17"/>
      <c r="BRS72" s="17"/>
      <c r="BRT72" s="17"/>
      <c r="BRU72" s="17"/>
      <c r="BRV72" s="17"/>
      <c r="BRW72" s="17"/>
      <c r="BRX72" s="17"/>
      <c r="BRY72" s="17"/>
      <c r="BRZ72" s="17"/>
      <c r="BSA72" s="17"/>
      <c r="BSB72" s="17"/>
      <c r="BSC72" s="17"/>
      <c r="BSD72" s="17"/>
      <c r="BSE72" s="17"/>
      <c r="BSF72" s="17"/>
      <c r="BSG72" s="17"/>
      <c r="BSH72" s="17"/>
      <c r="BSI72" s="17"/>
      <c r="BSJ72" s="17"/>
      <c r="BSK72" s="17"/>
      <c r="BSL72" s="17"/>
      <c r="BSM72" s="17"/>
      <c r="BSN72" s="17"/>
      <c r="BSO72" s="17"/>
      <c r="BSP72" s="17"/>
      <c r="BSQ72" s="17"/>
      <c r="BSR72" s="17"/>
      <c r="BSS72" s="17"/>
      <c r="BST72" s="17"/>
      <c r="BSU72" s="17"/>
      <c r="BSV72" s="17"/>
      <c r="BSW72" s="17"/>
      <c r="BSX72" s="17"/>
      <c r="BSY72" s="17"/>
      <c r="BSZ72" s="17"/>
      <c r="BTA72" s="17"/>
      <c r="BTB72" s="17"/>
      <c r="BTC72" s="17"/>
      <c r="BTD72" s="17"/>
      <c r="BTE72" s="17"/>
      <c r="BTF72" s="17"/>
      <c r="BTG72" s="17"/>
      <c r="BTH72" s="17"/>
      <c r="BTI72" s="17"/>
      <c r="BTJ72" s="17"/>
      <c r="BTK72" s="17"/>
      <c r="BTL72" s="17"/>
      <c r="BTM72" s="17"/>
      <c r="BTN72" s="17"/>
      <c r="BTO72" s="17"/>
      <c r="BTP72" s="17"/>
      <c r="BTQ72" s="17"/>
      <c r="BTR72" s="17"/>
      <c r="BTS72" s="17"/>
      <c r="BTT72" s="17"/>
      <c r="BTU72" s="17"/>
      <c r="BTV72" s="17"/>
      <c r="BTW72" s="17"/>
      <c r="BTX72" s="17"/>
      <c r="BTY72" s="17"/>
      <c r="BTZ72" s="17"/>
      <c r="BUA72" s="17"/>
      <c r="BUB72" s="17"/>
      <c r="BUC72" s="17"/>
      <c r="BUD72" s="17"/>
      <c r="BUE72" s="17"/>
      <c r="BUF72" s="17"/>
      <c r="BUG72" s="17"/>
      <c r="BUH72" s="17"/>
      <c r="BUI72" s="17"/>
      <c r="BUJ72" s="17"/>
      <c r="BUK72" s="17"/>
      <c r="BUL72" s="17"/>
      <c r="BUM72" s="17"/>
      <c r="BUN72" s="17"/>
      <c r="BUO72" s="17"/>
      <c r="BUP72" s="17"/>
      <c r="BUQ72" s="17"/>
      <c r="BUR72" s="17"/>
      <c r="BUS72" s="17"/>
      <c r="BUT72" s="17"/>
      <c r="BUU72" s="17"/>
      <c r="BUV72" s="17"/>
      <c r="BUW72" s="17"/>
      <c r="BUX72" s="17"/>
      <c r="BUY72" s="17"/>
      <c r="BUZ72" s="17"/>
      <c r="BVA72" s="17"/>
      <c r="BVB72" s="17"/>
      <c r="BVC72" s="17"/>
      <c r="BVD72" s="17"/>
      <c r="BVE72" s="17"/>
      <c r="BVF72" s="17"/>
      <c r="BVG72" s="17"/>
      <c r="BVH72" s="17"/>
      <c r="BVI72" s="17"/>
      <c r="BVJ72" s="17"/>
      <c r="BVK72" s="17"/>
      <c r="BVL72" s="17"/>
      <c r="BVM72" s="17"/>
      <c r="BVN72" s="17"/>
      <c r="BVO72" s="17"/>
      <c r="BVP72" s="17"/>
      <c r="BVQ72" s="17"/>
      <c r="BVR72" s="17"/>
      <c r="BVS72" s="17"/>
      <c r="BVT72" s="17"/>
      <c r="BVU72" s="17"/>
      <c r="BVV72" s="17"/>
      <c r="BVW72" s="17"/>
      <c r="BVX72" s="17"/>
      <c r="BVY72" s="17"/>
      <c r="BVZ72" s="17"/>
      <c r="BWA72" s="17"/>
      <c r="BWB72" s="17"/>
      <c r="BWC72" s="17"/>
      <c r="BWD72" s="17"/>
      <c r="BWE72" s="17"/>
      <c r="BWF72" s="17"/>
      <c r="BWG72" s="17"/>
      <c r="BWH72" s="17"/>
      <c r="BWI72" s="17"/>
      <c r="BWJ72" s="17"/>
      <c r="BWK72" s="17"/>
      <c r="BWL72" s="17"/>
      <c r="BWM72" s="17"/>
      <c r="BWN72" s="17"/>
      <c r="BWO72" s="17"/>
      <c r="BWP72" s="17"/>
      <c r="BWQ72" s="17"/>
      <c r="BWR72" s="17"/>
      <c r="BWS72" s="17"/>
      <c r="BWT72" s="17"/>
      <c r="BWU72" s="17"/>
      <c r="BWV72" s="17"/>
      <c r="BWW72" s="17"/>
      <c r="BWX72" s="17"/>
      <c r="BWY72" s="17"/>
      <c r="BWZ72" s="17"/>
      <c r="BXA72" s="17"/>
      <c r="BXB72" s="17"/>
      <c r="BXC72" s="17"/>
      <c r="BXD72" s="17"/>
      <c r="BXE72" s="17"/>
      <c r="BXF72" s="17"/>
      <c r="BXG72" s="17"/>
      <c r="BXH72" s="17"/>
      <c r="BXI72" s="17"/>
      <c r="BXJ72" s="17"/>
      <c r="BXK72" s="17"/>
      <c r="BXL72" s="17"/>
      <c r="BXM72" s="17"/>
      <c r="BXN72" s="17"/>
      <c r="BXO72" s="17"/>
      <c r="BXP72" s="17"/>
      <c r="BXQ72" s="17"/>
      <c r="BXR72" s="17"/>
      <c r="BXS72" s="17"/>
      <c r="BXT72" s="17"/>
      <c r="BXU72" s="17"/>
      <c r="BXV72" s="17"/>
      <c r="BXW72" s="17"/>
      <c r="BXX72" s="17"/>
      <c r="BXY72" s="17"/>
      <c r="BXZ72" s="17"/>
      <c r="BYA72" s="17"/>
      <c r="BYB72" s="17"/>
      <c r="BYC72" s="17"/>
      <c r="BYD72" s="17"/>
      <c r="BYE72" s="17"/>
      <c r="BYF72" s="17"/>
      <c r="BYG72" s="17"/>
      <c r="BYH72" s="17"/>
      <c r="BYI72" s="17"/>
      <c r="BYJ72" s="17"/>
      <c r="BYK72" s="17"/>
      <c r="BYL72" s="17"/>
      <c r="BYM72" s="17"/>
      <c r="BYN72" s="17"/>
      <c r="BYO72" s="17"/>
      <c r="BYP72" s="17"/>
      <c r="BYQ72" s="17"/>
      <c r="BYR72" s="17"/>
      <c r="BYS72" s="17"/>
      <c r="BYT72" s="17"/>
      <c r="BYU72" s="17"/>
      <c r="BYV72" s="17"/>
      <c r="BYW72" s="17"/>
      <c r="BYX72" s="17"/>
      <c r="BYY72" s="17"/>
      <c r="BYZ72" s="17"/>
      <c r="BZA72" s="17"/>
      <c r="BZB72" s="17"/>
      <c r="BZC72" s="17"/>
      <c r="BZD72" s="17"/>
      <c r="BZE72" s="17"/>
      <c r="BZF72" s="17"/>
      <c r="BZG72" s="17"/>
      <c r="BZH72" s="17"/>
      <c r="BZI72" s="17"/>
      <c r="BZJ72" s="17"/>
      <c r="BZK72" s="17"/>
      <c r="BZL72" s="17"/>
      <c r="BZM72" s="17"/>
      <c r="BZN72" s="17"/>
      <c r="BZO72" s="17"/>
      <c r="BZP72" s="17"/>
      <c r="BZQ72" s="17"/>
      <c r="BZR72" s="17"/>
      <c r="BZS72" s="17"/>
      <c r="BZT72" s="17"/>
      <c r="BZU72" s="17"/>
      <c r="BZV72" s="17"/>
      <c r="BZW72" s="17"/>
      <c r="BZX72" s="17"/>
      <c r="BZY72" s="17"/>
      <c r="BZZ72" s="17"/>
      <c r="CAA72" s="17"/>
      <c r="CAB72" s="17"/>
      <c r="CAC72" s="17"/>
      <c r="CAD72" s="17"/>
      <c r="CAE72" s="17"/>
      <c r="CAF72" s="17"/>
      <c r="CAG72" s="17"/>
      <c r="CAH72" s="17"/>
      <c r="CAI72" s="17"/>
      <c r="CAJ72" s="17"/>
      <c r="CAK72" s="17"/>
      <c r="CAL72" s="17"/>
      <c r="CAM72" s="17"/>
      <c r="CAN72" s="17"/>
      <c r="CAO72" s="17"/>
      <c r="CAP72" s="17"/>
      <c r="CAQ72" s="17"/>
      <c r="CAR72" s="17"/>
      <c r="CAS72" s="17"/>
      <c r="CAT72" s="17"/>
      <c r="CAU72" s="17"/>
      <c r="CAV72" s="17"/>
      <c r="CAW72" s="17"/>
      <c r="CAX72" s="17"/>
      <c r="CAY72" s="17"/>
      <c r="CAZ72" s="17"/>
      <c r="CBA72" s="17"/>
      <c r="CBB72" s="17"/>
      <c r="CBC72" s="17"/>
      <c r="CBD72" s="17"/>
      <c r="CBE72" s="17"/>
      <c r="CBF72" s="17"/>
      <c r="CBG72" s="17"/>
      <c r="CBH72" s="17"/>
      <c r="CBI72" s="17"/>
      <c r="CBJ72" s="17"/>
      <c r="CBK72" s="17"/>
      <c r="CBL72" s="17"/>
      <c r="CBM72" s="17"/>
      <c r="CBN72" s="17"/>
      <c r="CBO72" s="17"/>
      <c r="CBP72" s="17"/>
      <c r="CBQ72" s="17"/>
      <c r="CBR72" s="17"/>
      <c r="CBS72" s="17"/>
      <c r="CBT72" s="17"/>
      <c r="CBU72" s="17"/>
      <c r="CBV72" s="17"/>
      <c r="CBW72" s="17"/>
      <c r="CBX72" s="17"/>
      <c r="CBY72" s="17"/>
      <c r="CBZ72" s="17"/>
      <c r="CCA72" s="17"/>
      <c r="CCB72" s="17"/>
      <c r="CCC72" s="17"/>
      <c r="CCD72" s="17"/>
      <c r="CCE72" s="17"/>
      <c r="CCF72" s="17"/>
      <c r="CCG72" s="17"/>
      <c r="CCH72" s="17"/>
      <c r="CCI72" s="17"/>
      <c r="CCJ72" s="17"/>
      <c r="CCK72" s="17"/>
      <c r="CCL72" s="17"/>
      <c r="CCM72" s="17"/>
      <c r="CCN72" s="17"/>
      <c r="CCO72" s="17"/>
      <c r="CCP72" s="17"/>
      <c r="CCQ72" s="17"/>
      <c r="CCR72" s="17"/>
      <c r="CCS72" s="17"/>
      <c r="CCT72" s="17"/>
      <c r="CCU72" s="17"/>
      <c r="CCV72" s="17"/>
      <c r="CCW72" s="17"/>
      <c r="CCX72" s="17"/>
      <c r="CCY72" s="17"/>
      <c r="CCZ72" s="17"/>
      <c r="CDA72" s="17"/>
      <c r="CDB72" s="17"/>
      <c r="CDC72" s="17"/>
      <c r="CDD72" s="17"/>
      <c r="CDE72" s="17"/>
      <c r="CDF72" s="17"/>
      <c r="CDG72" s="17"/>
      <c r="CDH72" s="17"/>
      <c r="CDI72" s="17"/>
      <c r="CDJ72" s="17"/>
      <c r="CDK72" s="17"/>
      <c r="CDL72" s="17"/>
      <c r="CDM72" s="17"/>
      <c r="CDN72" s="17"/>
      <c r="CDO72" s="17"/>
      <c r="CDP72" s="17"/>
      <c r="CDQ72" s="17"/>
      <c r="CDR72" s="17"/>
      <c r="CDS72" s="17"/>
      <c r="CDT72" s="17"/>
      <c r="CDU72" s="17"/>
    </row>
    <row r="73">
      <c r="A73" s="14" t="s">
        <v>3304</v>
      </c>
      <c r="B73" s="14" t="s">
        <v>3305</v>
      </c>
      <c r="C73" s="14" t="s">
        <v>2728</v>
      </c>
      <c r="D73" s="14" t="s">
        <v>2686</v>
      </c>
      <c r="E73" s="14" t="s">
        <v>3341</v>
      </c>
      <c r="F73" s="14" t="s">
        <v>2835</v>
      </c>
      <c r="I73" s="14" t="s">
        <v>3342</v>
      </c>
      <c r="J73" s="14" t="s">
        <v>2618</v>
      </c>
      <c r="K73" s="14" t="s">
        <v>2619</v>
      </c>
      <c r="L73" s="17"/>
      <c r="M73" s="17"/>
      <c r="N73" s="14" t="s">
        <v>21</v>
      </c>
      <c r="O73" s="14" t="s">
        <v>21</v>
      </c>
      <c r="P73" s="14" t="s">
        <v>21</v>
      </c>
      <c r="Q73" s="16">
        <v>11.0</v>
      </c>
      <c r="R73" s="16">
        <v>4112582.0</v>
      </c>
      <c r="S73" s="16">
        <v>4112582.0</v>
      </c>
      <c r="T73" s="14" t="s">
        <v>2622</v>
      </c>
      <c r="U73" s="14" t="s">
        <v>2621</v>
      </c>
      <c r="V73" s="14" t="s">
        <v>3343</v>
      </c>
      <c r="W73" s="14" t="s">
        <v>3344</v>
      </c>
      <c r="X73" s="16">
        <v>0.33</v>
      </c>
      <c r="Y73" s="17"/>
      <c r="Z73" s="16">
        <v>48.0</v>
      </c>
      <c r="AA73" s="16">
        <v>97.0</v>
      </c>
      <c r="AB73" s="17"/>
      <c r="AC73" s="17"/>
      <c r="AD73" s="16">
        <v>10158.0</v>
      </c>
      <c r="AE73" s="22">
        <v>45638.0</v>
      </c>
      <c r="AF73" s="17"/>
      <c r="AG73" s="14" t="s">
        <v>3345</v>
      </c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4" t="s">
        <v>3310</v>
      </c>
      <c r="BB73" s="17"/>
      <c r="BC73" s="17"/>
      <c r="BD73" s="17"/>
      <c r="BE73" s="17"/>
      <c r="BF73" s="17"/>
      <c r="BG73" s="16">
        <v>2.0</v>
      </c>
      <c r="BH73" s="14" t="s">
        <v>3311</v>
      </c>
      <c r="BI73" s="14" t="s">
        <v>2565</v>
      </c>
      <c r="BJ73" s="14" t="s">
        <v>2566</v>
      </c>
      <c r="BK73" s="17"/>
      <c r="BL73" s="17"/>
      <c r="BM73" s="16">
        <v>340.333333</v>
      </c>
      <c r="BN73" s="17"/>
      <c r="BO73" s="17"/>
      <c r="BP73" s="17"/>
      <c r="BQ73" s="17"/>
      <c r="BR73" s="17"/>
      <c r="BS73" s="16">
        <v>0.3307</v>
      </c>
      <c r="BT73" s="16">
        <v>142.0</v>
      </c>
      <c r="BU73" s="14" t="s">
        <v>2680</v>
      </c>
      <c r="BW73" s="17"/>
      <c r="BX73" s="16">
        <v>19.0</v>
      </c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4" t="s">
        <v>3099</v>
      </c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  <c r="KL73" s="17"/>
      <c r="KM73" s="17"/>
      <c r="KN73" s="17"/>
      <c r="KO73" s="17"/>
      <c r="KP73" s="17"/>
      <c r="KQ73" s="17"/>
      <c r="KR73" s="17"/>
      <c r="KS73" s="17"/>
      <c r="KT73" s="17"/>
      <c r="KU73" s="17"/>
      <c r="KV73" s="17"/>
      <c r="KW73" s="17"/>
      <c r="KX73" s="17"/>
      <c r="KY73" s="17"/>
      <c r="KZ73" s="17"/>
      <c r="LA73" s="17"/>
      <c r="LB73" s="17"/>
      <c r="LC73" s="17"/>
      <c r="LD73" s="17"/>
      <c r="LE73" s="17"/>
      <c r="LF73" s="17"/>
      <c r="LG73" s="17"/>
      <c r="LH73" s="17"/>
      <c r="LI73" s="17"/>
      <c r="LJ73" s="17"/>
      <c r="LK73" s="17"/>
      <c r="LL73" s="17"/>
      <c r="LM73" s="17"/>
      <c r="LN73" s="17"/>
      <c r="LO73" s="17"/>
      <c r="LP73" s="17"/>
      <c r="LQ73" s="17"/>
      <c r="LR73" s="17"/>
      <c r="LS73" s="17"/>
      <c r="LT73" s="17"/>
      <c r="LU73" s="17"/>
      <c r="LV73" s="17"/>
      <c r="LW73" s="17"/>
      <c r="LX73" s="17"/>
      <c r="LY73" s="17"/>
      <c r="LZ73" s="17"/>
      <c r="MA73" s="17"/>
      <c r="MB73" s="17"/>
      <c r="MC73" s="17"/>
      <c r="MD73" s="17"/>
      <c r="ME73" s="17"/>
      <c r="MF73" s="17"/>
      <c r="MG73" s="17"/>
      <c r="MH73" s="17"/>
      <c r="MI73" s="17"/>
      <c r="MJ73" s="17"/>
      <c r="MK73" s="17"/>
      <c r="ML73" s="17"/>
      <c r="MM73" s="17"/>
      <c r="MN73" s="17"/>
      <c r="MO73" s="17"/>
      <c r="MP73" s="17"/>
      <c r="MQ73" s="17"/>
      <c r="MR73" s="17"/>
      <c r="MS73" s="17"/>
      <c r="MT73" s="17"/>
      <c r="MU73" s="17"/>
      <c r="MV73" s="17"/>
      <c r="MW73" s="17"/>
      <c r="MX73" s="17"/>
      <c r="MY73" s="17"/>
      <c r="MZ73" s="17"/>
      <c r="NA73" s="17"/>
      <c r="NB73" s="17"/>
      <c r="NC73" s="17"/>
      <c r="ND73" s="17"/>
      <c r="NE73" s="17"/>
      <c r="NF73" s="17"/>
      <c r="NG73" s="17"/>
      <c r="NH73" s="17"/>
      <c r="NI73" s="17"/>
      <c r="NJ73" s="17"/>
      <c r="NK73" s="17"/>
      <c r="NL73" s="17"/>
      <c r="NM73" s="17"/>
      <c r="NN73" s="14" t="s">
        <v>2840</v>
      </c>
      <c r="NO73" s="17"/>
      <c r="NP73" s="17"/>
      <c r="NQ73" s="17"/>
      <c r="NR73" s="17"/>
      <c r="NS73" s="17"/>
      <c r="NT73" s="17"/>
      <c r="NU73" s="17"/>
      <c r="NV73" s="17"/>
      <c r="NW73" s="17"/>
      <c r="NX73" s="17"/>
      <c r="NY73" s="17"/>
      <c r="NZ73" s="17"/>
      <c r="OA73" s="17"/>
      <c r="OB73" s="17"/>
      <c r="OC73" s="17"/>
      <c r="OD73" s="17"/>
      <c r="OE73" s="17"/>
      <c r="OF73" s="14" t="s">
        <v>2644</v>
      </c>
      <c r="OG73" s="17"/>
      <c r="OH73" s="17"/>
      <c r="OI73" s="17"/>
      <c r="OJ73" s="17"/>
      <c r="OK73" s="17"/>
      <c r="OL73" s="17"/>
      <c r="OM73" s="17"/>
      <c r="ON73" s="17"/>
      <c r="OO73" s="17"/>
      <c r="OP73" s="17"/>
      <c r="OQ73" s="17"/>
      <c r="OR73" s="17"/>
      <c r="OS73" s="17"/>
      <c r="OT73" s="17"/>
      <c r="OU73" s="17"/>
      <c r="OV73" s="17"/>
      <c r="OW73" s="17"/>
      <c r="OX73" s="17"/>
      <c r="OY73" s="17"/>
      <c r="OZ73" s="17"/>
      <c r="PA73" s="17"/>
      <c r="PB73" s="17"/>
      <c r="PC73" s="17"/>
      <c r="PD73" s="17"/>
      <c r="PE73" s="17"/>
      <c r="PF73" s="17"/>
      <c r="PG73" s="17"/>
      <c r="PH73" s="17"/>
      <c r="PI73" s="17"/>
      <c r="PJ73" s="17"/>
      <c r="PK73" s="17"/>
      <c r="PL73" s="17"/>
      <c r="PM73" s="17"/>
      <c r="PN73" s="17"/>
      <c r="PO73" s="17"/>
      <c r="PP73" s="17"/>
      <c r="PQ73" s="17"/>
      <c r="PR73" s="17"/>
      <c r="PS73" s="17"/>
      <c r="PT73" s="17"/>
      <c r="PU73" s="17"/>
      <c r="PV73" s="17"/>
      <c r="PW73" s="17"/>
      <c r="PX73" s="17"/>
      <c r="PY73" s="17"/>
      <c r="PZ73" s="17"/>
      <c r="QA73" s="17"/>
      <c r="QB73" s="17"/>
      <c r="QC73" s="17"/>
      <c r="QD73" s="17"/>
      <c r="QE73" s="17"/>
      <c r="QF73" s="17"/>
      <c r="QG73" s="17"/>
      <c r="QH73" s="17"/>
      <c r="QI73" s="17"/>
      <c r="QJ73" s="17"/>
      <c r="QK73" s="17"/>
      <c r="QL73" s="17"/>
      <c r="QM73" s="17"/>
      <c r="QN73" s="17"/>
      <c r="QO73" s="17"/>
      <c r="QP73" s="17"/>
      <c r="QQ73" s="17"/>
      <c r="QR73" s="17"/>
      <c r="QS73" s="17"/>
      <c r="QT73" s="17"/>
      <c r="QU73" s="17"/>
      <c r="QV73" s="17"/>
      <c r="QW73" s="17"/>
      <c r="QX73" s="17"/>
      <c r="QY73" s="17"/>
      <c r="QZ73" s="17"/>
      <c r="RA73" s="17"/>
      <c r="RB73" s="17"/>
      <c r="RC73" s="17"/>
      <c r="RD73" s="17"/>
      <c r="RE73" s="17"/>
      <c r="RF73" s="17"/>
      <c r="RG73" s="17"/>
      <c r="RH73" s="17"/>
      <c r="RI73" s="17"/>
      <c r="RJ73" s="17"/>
      <c r="RK73" s="17"/>
      <c r="RL73" s="17"/>
      <c r="RM73" s="17"/>
      <c r="RN73" s="17"/>
      <c r="RO73" s="17"/>
      <c r="RP73" s="17"/>
      <c r="RQ73" s="17"/>
      <c r="RR73" s="17"/>
      <c r="RS73" s="17"/>
      <c r="RT73" s="17"/>
      <c r="RU73" s="17"/>
      <c r="RV73" s="17"/>
      <c r="RW73" s="17"/>
      <c r="RX73" s="17"/>
      <c r="RY73" s="17"/>
      <c r="RZ73" s="17"/>
      <c r="SA73" s="17"/>
      <c r="SB73" s="17"/>
      <c r="SC73" s="17"/>
      <c r="SD73" s="17"/>
      <c r="SE73" s="17"/>
      <c r="SF73" s="17"/>
      <c r="SG73" s="17"/>
      <c r="SH73" s="17"/>
      <c r="SI73" s="17"/>
      <c r="SJ73" s="17"/>
      <c r="SK73" s="17"/>
      <c r="SL73" s="17"/>
      <c r="SM73" s="17"/>
      <c r="SN73" s="17"/>
      <c r="SO73" s="17"/>
      <c r="SP73" s="17"/>
      <c r="SQ73" s="17"/>
      <c r="SR73" s="17"/>
      <c r="SS73" s="17"/>
      <c r="ST73" s="17"/>
      <c r="SU73" s="17"/>
      <c r="SV73" s="17"/>
      <c r="SW73" s="17"/>
      <c r="SX73" s="17"/>
      <c r="SY73" s="17"/>
      <c r="SZ73" s="17"/>
      <c r="TA73" s="17"/>
      <c r="TB73" s="17"/>
      <c r="TC73" s="17"/>
      <c r="TD73" s="17"/>
      <c r="TE73" s="17"/>
      <c r="TF73" s="17"/>
      <c r="TG73" s="17"/>
      <c r="TH73" s="17"/>
      <c r="TI73" s="17"/>
      <c r="TJ73" s="17"/>
      <c r="TK73" s="17"/>
      <c r="TL73" s="17"/>
      <c r="TM73" s="17"/>
      <c r="TN73" s="17"/>
      <c r="TO73" s="17"/>
      <c r="TP73" s="17"/>
      <c r="TQ73" s="17"/>
      <c r="TR73" s="17"/>
      <c r="TS73" s="17"/>
      <c r="TT73" s="17"/>
      <c r="TU73" s="17"/>
      <c r="TV73" s="17"/>
      <c r="TW73" s="17"/>
      <c r="TX73" s="17"/>
      <c r="TY73" s="17"/>
      <c r="TZ73" s="17"/>
      <c r="UA73" s="17"/>
      <c r="UB73" s="17"/>
      <c r="UC73" s="17"/>
      <c r="UD73" s="17"/>
      <c r="UE73" s="17"/>
      <c r="UF73" s="17"/>
      <c r="UG73" s="17"/>
      <c r="UH73" s="17"/>
      <c r="UI73" s="17"/>
      <c r="UJ73" s="17"/>
      <c r="UK73" s="17"/>
      <c r="UL73" s="17"/>
      <c r="UM73" s="17"/>
      <c r="UN73" s="17"/>
      <c r="UO73" s="17"/>
      <c r="UP73" s="17"/>
      <c r="UQ73" s="17"/>
      <c r="UR73" s="17"/>
      <c r="US73" s="17"/>
      <c r="UT73" s="17"/>
      <c r="UU73" s="17"/>
      <c r="UV73" s="17"/>
      <c r="UW73" s="17"/>
      <c r="UX73" s="17"/>
      <c r="UY73" s="17"/>
      <c r="UZ73" s="17"/>
      <c r="VA73" s="17"/>
      <c r="VB73" s="17"/>
      <c r="VC73" s="17"/>
      <c r="VD73" s="17"/>
      <c r="VE73" s="17"/>
      <c r="VF73" s="17"/>
      <c r="VG73" s="17"/>
      <c r="VH73" s="17"/>
      <c r="VI73" s="17"/>
      <c r="VJ73" s="17"/>
      <c r="VK73" s="17"/>
      <c r="VL73" s="17"/>
      <c r="VM73" s="17"/>
      <c r="VN73" s="17"/>
      <c r="VO73" s="17"/>
      <c r="VP73" s="17"/>
      <c r="VQ73" s="17"/>
      <c r="VR73" s="17"/>
      <c r="VS73" s="17"/>
      <c r="VT73" s="17"/>
      <c r="VU73" s="17"/>
      <c r="VV73" s="17"/>
      <c r="VW73" s="17"/>
      <c r="VX73" s="17"/>
      <c r="VY73" s="17"/>
      <c r="VZ73" s="17"/>
      <c r="WA73" s="17"/>
      <c r="WB73" s="17"/>
      <c r="WC73" s="17"/>
      <c r="WD73" s="17"/>
      <c r="WE73" s="17"/>
      <c r="WF73" s="17"/>
      <c r="WG73" s="17"/>
      <c r="WH73" s="17"/>
      <c r="WI73" s="17"/>
      <c r="WJ73" s="17"/>
      <c r="WK73" s="17"/>
      <c r="WL73" s="17"/>
      <c r="WM73" s="17"/>
      <c r="WN73" s="17"/>
      <c r="WO73" s="17"/>
      <c r="WP73" s="17"/>
      <c r="WQ73" s="17"/>
      <c r="WR73" s="17"/>
      <c r="WS73" s="17"/>
      <c r="WT73" s="17"/>
      <c r="WU73" s="17"/>
      <c r="WV73" s="17"/>
      <c r="WW73" s="17"/>
      <c r="WX73" s="17"/>
      <c r="WY73" s="17"/>
      <c r="WZ73" s="17"/>
      <c r="XA73" s="17"/>
      <c r="XB73" s="17"/>
      <c r="XC73" s="17"/>
      <c r="XD73" s="17"/>
      <c r="XE73" s="17"/>
      <c r="XF73" s="17"/>
      <c r="XG73" s="17"/>
      <c r="XH73" s="17"/>
      <c r="XI73" s="17"/>
      <c r="XJ73" s="17"/>
      <c r="XK73" s="17"/>
      <c r="XL73" s="17"/>
      <c r="XM73" s="17"/>
      <c r="XN73" s="17"/>
      <c r="XO73" s="17"/>
      <c r="XP73" s="17"/>
      <c r="XQ73" s="17"/>
      <c r="XR73" s="17"/>
      <c r="XS73" s="17"/>
      <c r="XT73" s="17"/>
      <c r="XU73" s="17"/>
      <c r="XV73" s="17"/>
      <c r="XW73" s="17"/>
      <c r="XX73" s="17"/>
      <c r="XY73" s="17"/>
      <c r="XZ73" s="17"/>
      <c r="YA73" s="17"/>
      <c r="YB73" s="17"/>
      <c r="YC73" s="17"/>
      <c r="YD73" s="17"/>
      <c r="YE73" s="17"/>
      <c r="YF73" s="17"/>
      <c r="YG73" s="17"/>
      <c r="YH73" s="17"/>
      <c r="YI73" s="17"/>
      <c r="YJ73" s="17"/>
      <c r="YK73" s="17"/>
      <c r="YL73" s="17"/>
      <c r="YM73" s="17"/>
      <c r="YN73" s="17"/>
      <c r="YO73" s="17"/>
      <c r="YP73" s="17"/>
      <c r="YQ73" s="17"/>
      <c r="YR73" s="17"/>
      <c r="YS73" s="17"/>
      <c r="YT73" s="17"/>
      <c r="YU73" s="17"/>
      <c r="YV73" s="17"/>
      <c r="YW73" s="17"/>
      <c r="YX73" s="17"/>
      <c r="YY73" s="17"/>
      <c r="YZ73" s="17"/>
      <c r="ZA73" s="17"/>
      <c r="ZB73" s="17"/>
      <c r="ZC73" s="17"/>
      <c r="ZD73" s="17"/>
      <c r="ZE73" s="17"/>
      <c r="ZF73" s="17"/>
      <c r="ZG73" s="17"/>
      <c r="ZH73" s="17"/>
      <c r="ZI73" s="17"/>
      <c r="ZJ73" s="17"/>
      <c r="ZK73" s="17"/>
      <c r="ZL73" s="17"/>
      <c r="ZM73" s="17"/>
      <c r="ZN73" s="17"/>
      <c r="ZO73" s="17"/>
      <c r="ZP73" s="17"/>
      <c r="ZQ73" s="17"/>
      <c r="ZR73" s="17"/>
      <c r="ZS73" s="17"/>
      <c r="ZT73" s="17"/>
      <c r="ZU73" s="17"/>
      <c r="ZV73" s="17"/>
      <c r="ZW73" s="17"/>
      <c r="ZX73" s="17"/>
      <c r="ZY73" s="17"/>
      <c r="ZZ73" s="17"/>
      <c r="AAA73" s="17"/>
      <c r="AAB73" s="17"/>
      <c r="AAC73" s="17"/>
      <c r="AAD73" s="17"/>
      <c r="AAE73" s="17"/>
      <c r="AAF73" s="17"/>
      <c r="AAG73" s="17"/>
      <c r="AAH73" s="17"/>
      <c r="AAI73" s="17"/>
      <c r="AAJ73" s="17"/>
      <c r="AAK73" s="17"/>
      <c r="AAL73" s="17"/>
      <c r="AAM73" s="17"/>
      <c r="AAN73" s="17"/>
      <c r="AAO73" s="17"/>
      <c r="AAP73" s="17"/>
      <c r="AAQ73" s="17"/>
      <c r="AAR73" s="17"/>
      <c r="AAS73" s="17"/>
      <c r="AAT73" s="17"/>
      <c r="AAU73" s="17"/>
      <c r="AAV73" s="17"/>
      <c r="AAW73" s="17"/>
      <c r="AAX73" s="17"/>
      <c r="AAY73" s="17"/>
      <c r="AAZ73" s="17"/>
      <c r="ABA73" s="17"/>
      <c r="ABB73" s="17"/>
      <c r="ABC73" s="17"/>
      <c r="ABD73" s="17"/>
      <c r="ABE73" s="17"/>
      <c r="ABF73" s="17"/>
      <c r="ABG73" s="17"/>
      <c r="ABH73" s="17"/>
      <c r="ABI73" s="17"/>
      <c r="ABJ73" s="17"/>
      <c r="ABK73" s="17"/>
      <c r="ABL73" s="17"/>
      <c r="ABM73" s="17"/>
      <c r="ABN73" s="17"/>
      <c r="ABO73" s="17"/>
      <c r="ABP73" s="17"/>
      <c r="ABQ73" s="17"/>
      <c r="ABR73" s="17"/>
      <c r="ABS73" s="17"/>
      <c r="ABT73" s="17"/>
      <c r="ABU73" s="17"/>
      <c r="ABV73" s="17"/>
      <c r="ABW73" s="17"/>
      <c r="ABX73" s="17"/>
      <c r="ABY73" s="17"/>
      <c r="ABZ73" s="17"/>
      <c r="ACA73" s="17"/>
      <c r="ACB73" s="17"/>
      <c r="ACC73" s="17"/>
      <c r="ACD73" s="17"/>
      <c r="ACE73" s="17"/>
      <c r="ACF73" s="17"/>
      <c r="ACG73" s="17"/>
      <c r="ACH73" s="17"/>
      <c r="ACI73" s="17"/>
      <c r="ACJ73" s="17"/>
      <c r="ACK73" s="17"/>
      <c r="ACL73" s="17"/>
      <c r="ACM73" s="17"/>
      <c r="ACN73" s="17"/>
      <c r="ACO73" s="17"/>
      <c r="ACP73" s="17"/>
      <c r="ACQ73" s="17"/>
      <c r="ACR73" s="17"/>
      <c r="ACS73" s="17"/>
      <c r="ACT73" s="17"/>
      <c r="ACU73" s="17"/>
      <c r="ACV73" s="17"/>
      <c r="ACW73" s="17"/>
      <c r="ACX73" s="17"/>
      <c r="ACY73" s="17"/>
      <c r="ACZ73" s="17"/>
      <c r="ADA73" s="17"/>
      <c r="ADB73" s="17"/>
      <c r="ADC73" s="17"/>
      <c r="ADD73" s="17"/>
      <c r="ADE73" s="17"/>
      <c r="ADF73" s="17"/>
      <c r="ADG73" s="17"/>
      <c r="ADH73" s="17"/>
      <c r="ADI73" s="17"/>
      <c r="ADJ73" s="17"/>
      <c r="ADK73" s="17"/>
      <c r="ADL73" s="17"/>
      <c r="ADM73" s="17"/>
      <c r="ADN73" s="17"/>
      <c r="ADO73" s="17"/>
      <c r="ADP73" s="17"/>
      <c r="ADQ73" s="17"/>
      <c r="ADR73" s="17"/>
      <c r="ADS73" s="17"/>
      <c r="ADT73" s="17"/>
      <c r="ADU73" s="17"/>
      <c r="ADV73" s="17"/>
      <c r="ADW73" s="17"/>
      <c r="ADX73" s="17"/>
      <c r="ADY73" s="17"/>
      <c r="ADZ73" s="17"/>
      <c r="AEA73" s="17"/>
      <c r="AEB73" s="17"/>
      <c r="AEC73" s="17"/>
      <c r="AED73" s="17"/>
      <c r="AEE73" s="17"/>
      <c r="AEF73" s="17"/>
      <c r="AEG73" s="17"/>
      <c r="AEH73" s="17"/>
      <c r="AEI73" s="17"/>
      <c r="AEJ73" s="16">
        <v>35.0</v>
      </c>
      <c r="AEK73" s="17"/>
      <c r="AEL73" s="17"/>
      <c r="AEM73" s="17"/>
      <c r="AEN73" s="17"/>
      <c r="AEO73" s="17"/>
      <c r="AEP73" s="17"/>
      <c r="AEQ73" s="17"/>
      <c r="AER73" s="17"/>
      <c r="AES73" s="17"/>
      <c r="AET73" s="17"/>
      <c r="AEU73" s="17"/>
      <c r="AEV73" s="17"/>
      <c r="AEW73" s="17"/>
      <c r="AEX73" s="17"/>
      <c r="AEY73" s="17"/>
      <c r="AEZ73" s="17"/>
      <c r="AFA73" s="17"/>
      <c r="AFB73" s="17"/>
      <c r="AFC73" s="17"/>
      <c r="AFD73" s="17"/>
      <c r="AFE73" s="17"/>
      <c r="AFF73" s="17"/>
      <c r="AFG73" s="17"/>
      <c r="AFH73" s="17"/>
      <c r="AFI73" s="17"/>
      <c r="AFJ73" s="17"/>
      <c r="AFK73" s="17"/>
      <c r="AFL73" s="17"/>
      <c r="AFM73" s="17"/>
      <c r="AFN73" s="17"/>
      <c r="AFO73" s="17"/>
      <c r="AFP73" s="17"/>
      <c r="AFQ73" s="17"/>
      <c r="AFR73" s="17"/>
      <c r="AFS73" s="17"/>
      <c r="AFT73" s="17"/>
      <c r="AFU73" s="17"/>
      <c r="AFV73" s="17"/>
      <c r="AFW73" s="17"/>
      <c r="AFX73" s="17"/>
      <c r="AFY73" s="17"/>
      <c r="AFZ73" s="17"/>
      <c r="AGA73" s="17"/>
      <c r="AGB73" s="17"/>
      <c r="AGC73" s="17"/>
      <c r="AGD73" s="17"/>
      <c r="AGE73" s="17"/>
      <c r="AGF73" s="17"/>
      <c r="AGG73" s="17"/>
      <c r="AGH73" s="17"/>
      <c r="AGI73" s="17"/>
      <c r="AGJ73" s="17"/>
      <c r="AGK73" s="17"/>
      <c r="AGL73" s="17"/>
      <c r="AGM73" s="17"/>
      <c r="AGN73" s="17"/>
      <c r="AGO73" s="17"/>
      <c r="AGP73" s="17"/>
      <c r="AGQ73" s="17"/>
      <c r="AGR73" s="17"/>
      <c r="AGS73" s="17"/>
      <c r="AGT73" s="17"/>
      <c r="AGU73" s="17"/>
      <c r="AGV73" s="17"/>
      <c r="AGW73" s="17"/>
      <c r="AGX73" s="17"/>
      <c r="AGY73" s="17"/>
      <c r="AGZ73" s="17"/>
      <c r="AHA73" s="17"/>
      <c r="AHB73" s="17"/>
      <c r="AHC73" s="17"/>
      <c r="AHD73" s="17"/>
      <c r="AHE73" s="17"/>
      <c r="AHF73" s="17"/>
      <c r="AHG73" s="17"/>
      <c r="AHH73" s="17"/>
      <c r="AHI73" s="17"/>
      <c r="AHJ73" s="17"/>
      <c r="AHK73" s="17"/>
      <c r="AHL73" s="17"/>
      <c r="AHM73" s="17"/>
      <c r="AHN73" s="17"/>
      <c r="AHO73" s="17"/>
      <c r="AHP73" s="17"/>
      <c r="AHQ73" s="17"/>
      <c r="AHR73" s="17"/>
      <c r="AHS73" s="17"/>
      <c r="AHT73" s="17"/>
      <c r="AHU73" s="17"/>
      <c r="AHV73" s="17"/>
      <c r="AHW73" s="17"/>
      <c r="AHX73" s="17"/>
      <c r="AHY73" s="17"/>
      <c r="AHZ73" s="17"/>
      <c r="AIA73" s="17"/>
      <c r="AIB73" s="17"/>
      <c r="AIC73" s="17"/>
      <c r="AID73" s="17"/>
      <c r="AIE73" s="17"/>
      <c r="AIF73" s="17"/>
      <c r="AIG73" s="17"/>
      <c r="AIH73" s="17"/>
      <c r="AII73" s="17"/>
      <c r="AIJ73" s="17"/>
      <c r="AIK73" s="17"/>
      <c r="AIL73" s="14" t="s">
        <v>3312</v>
      </c>
      <c r="AIM73" s="14" t="s">
        <v>3313</v>
      </c>
      <c r="AIN73" s="14" t="s">
        <v>2563</v>
      </c>
      <c r="AIO73" s="16">
        <v>6.0</v>
      </c>
      <c r="AIP73" s="16">
        <v>13.0</v>
      </c>
      <c r="AIQ73" s="14" t="s">
        <v>3314</v>
      </c>
      <c r="AIR73" s="17"/>
      <c r="AIS73" s="17"/>
      <c r="AIT73" s="17"/>
      <c r="AIU73" s="17"/>
      <c r="AIV73" s="14" t="s">
        <v>2563</v>
      </c>
      <c r="AIW73" s="14" t="s">
        <v>3315</v>
      </c>
      <c r="AIX73" s="14" t="s">
        <v>3316</v>
      </c>
      <c r="AIY73" s="14" t="s">
        <v>3099</v>
      </c>
      <c r="AIZ73" s="14" t="s">
        <v>2686</v>
      </c>
      <c r="AJB73" s="17"/>
      <c r="AJC73" s="17"/>
      <c r="AJD73" s="16">
        <v>64.0</v>
      </c>
      <c r="AJE73" s="17"/>
      <c r="AJF73" s="17"/>
      <c r="AJG73" s="14" t="s">
        <v>2574</v>
      </c>
      <c r="AJH73" s="17"/>
      <c r="AJI73" s="16">
        <v>4.0</v>
      </c>
      <c r="AJJ73" s="17"/>
      <c r="AJK73" s="16">
        <v>78.0</v>
      </c>
      <c r="AJL73" s="14" t="s">
        <v>2855</v>
      </c>
      <c r="AJN73" s="14" t="s">
        <v>2563</v>
      </c>
      <c r="AJO73" s="14" t="s">
        <v>3317</v>
      </c>
      <c r="AJP73" s="14" t="s">
        <v>3318</v>
      </c>
      <c r="AJQ73" s="14" t="s">
        <v>3319</v>
      </c>
      <c r="AJR73" s="14" t="s">
        <v>2563</v>
      </c>
      <c r="AJS73" s="14" t="s">
        <v>2574</v>
      </c>
      <c r="AJT73" s="14" t="s">
        <v>3320</v>
      </c>
      <c r="AJW73" s="17"/>
      <c r="AJX73" s="17"/>
      <c r="AJY73" s="17"/>
      <c r="AJZ73" s="17"/>
      <c r="AKA73" s="17"/>
      <c r="AKB73" s="17"/>
      <c r="AKC73" s="17"/>
      <c r="AKD73" s="17"/>
      <c r="AKE73" s="17"/>
      <c r="AKF73" s="17"/>
      <c r="AKG73" s="17"/>
      <c r="AKH73" s="17"/>
      <c r="AKI73" s="17"/>
      <c r="AKJ73" s="17"/>
      <c r="AKK73" s="17"/>
      <c r="AKL73" s="17"/>
      <c r="AKM73" s="17"/>
      <c r="AKN73" s="17"/>
      <c r="AKO73" s="17"/>
      <c r="AKP73" s="17"/>
      <c r="AKQ73" s="17"/>
      <c r="AKR73" s="17"/>
      <c r="AKS73" s="17"/>
      <c r="AKT73" s="17"/>
      <c r="AKU73" s="17"/>
      <c r="AKV73" s="17"/>
      <c r="AKW73" s="17"/>
      <c r="AKX73" s="17"/>
      <c r="AKY73" s="17"/>
      <c r="AKZ73" s="17"/>
      <c r="ALA73" s="17"/>
      <c r="ALB73" s="17"/>
      <c r="ALC73" s="17"/>
      <c r="ALD73" s="17"/>
      <c r="ALE73" s="17"/>
      <c r="ALF73" s="17"/>
      <c r="ALG73" s="17"/>
      <c r="ALH73" s="17"/>
      <c r="ALI73" s="17"/>
      <c r="ALJ73" s="17"/>
      <c r="ALK73" s="17"/>
      <c r="ALL73" s="17"/>
      <c r="ALM73" s="17"/>
      <c r="ALN73" s="17"/>
      <c r="ALO73" s="17"/>
      <c r="ALP73" s="17"/>
      <c r="ALQ73" s="17"/>
      <c r="ALR73" s="17"/>
      <c r="ALS73" s="17"/>
      <c r="ALT73" s="17"/>
      <c r="ALU73" s="17"/>
      <c r="ALV73" s="17"/>
      <c r="ALW73" s="17"/>
      <c r="ALX73" s="17"/>
      <c r="ALY73" s="17"/>
      <c r="ALZ73" s="17"/>
      <c r="AMA73" s="17"/>
      <c r="AMB73" s="17"/>
      <c r="AMC73" s="17"/>
      <c r="AMD73" s="17"/>
      <c r="AME73" s="17"/>
      <c r="AMF73" s="17"/>
      <c r="AMG73" s="17"/>
      <c r="AMH73" s="17"/>
      <c r="AMI73" s="17"/>
      <c r="AMJ73" s="17"/>
      <c r="AMK73" s="17"/>
      <c r="AML73" s="17"/>
      <c r="AMM73" s="17"/>
      <c r="AMN73" s="17"/>
      <c r="AMO73" s="17"/>
      <c r="AMP73" s="17"/>
      <c r="AMQ73" s="17"/>
      <c r="AMR73" s="17"/>
      <c r="AMS73" s="17"/>
      <c r="AMT73" s="17"/>
      <c r="AMU73" s="17"/>
      <c r="AMV73" s="17"/>
      <c r="AMW73" s="17"/>
      <c r="AMX73" s="17"/>
      <c r="AMY73" s="17"/>
      <c r="AMZ73" s="17"/>
      <c r="ANA73" s="17"/>
      <c r="ANB73" s="17"/>
      <c r="ANC73" s="17"/>
      <c r="AND73" s="17"/>
      <c r="ANE73" s="17"/>
      <c r="ANF73" s="17"/>
      <c r="ANG73" s="17"/>
      <c r="ANH73" s="17"/>
      <c r="ANI73" s="17"/>
      <c r="ANJ73" s="17"/>
      <c r="ANK73" s="17"/>
      <c r="ANL73" s="17"/>
      <c r="ANM73" s="17"/>
      <c r="ANN73" s="17"/>
      <c r="ANO73" s="17"/>
      <c r="ANP73" s="17"/>
      <c r="ANQ73" s="17"/>
      <c r="ANR73" s="17"/>
      <c r="ANS73" s="17"/>
      <c r="ANT73" s="17"/>
      <c r="ANU73" s="17"/>
      <c r="ANV73" s="17"/>
      <c r="ANW73" s="17"/>
      <c r="ANX73" s="17"/>
      <c r="ANY73" s="17"/>
      <c r="ANZ73" s="17"/>
      <c r="AOA73" s="17"/>
      <c r="AOB73" s="17"/>
      <c r="AOC73" s="17"/>
      <c r="AOD73" s="17"/>
      <c r="AOE73" s="17"/>
      <c r="AOF73" s="17"/>
      <c r="AOG73" s="17"/>
      <c r="AOH73" s="17"/>
      <c r="AOI73" s="17"/>
      <c r="AOJ73" s="17"/>
      <c r="AOK73" s="17"/>
      <c r="AOL73" s="17"/>
      <c r="AOM73" s="17"/>
      <c r="AON73" s="17"/>
      <c r="AOO73" s="17"/>
      <c r="AOP73" s="17"/>
      <c r="AOQ73" s="17"/>
      <c r="AOR73" s="17"/>
      <c r="AOS73" s="17"/>
      <c r="AOT73" s="17"/>
      <c r="AOU73" s="17"/>
      <c r="AOV73" s="17"/>
      <c r="AOW73" s="17"/>
      <c r="AOX73" s="17"/>
      <c r="AOY73" s="17"/>
      <c r="AOZ73" s="17"/>
      <c r="APA73" s="17"/>
      <c r="APB73" s="17"/>
      <c r="APC73" s="17"/>
      <c r="APD73" s="17"/>
      <c r="APE73" s="17"/>
      <c r="APF73" s="17"/>
      <c r="APG73" s="17"/>
      <c r="APH73" s="17"/>
      <c r="API73" s="17"/>
      <c r="APJ73" s="17"/>
      <c r="APK73" s="17"/>
      <c r="APL73" s="17"/>
      <c r="APM73" s="17"/>
      <c r="APN73" s="17"/>
      <c r="APO73" s="17"/>
      <c r="APP73" s="17"/>
      <c r="APQ73" s="17"/>
      <c r="APR73" s="17"/>
      <c r="APS73" s="17"/>
      <c r="APT73" s="17"/>
      <c r="APU73" s="17"/>
      <c r="APV73" s="17"/>
      <c r="APW73" s="17"/>
      <c r="APX73" s="17"/>
      <c r="APY73" s="17"/>
      <c r="APZ73" s="17"/>
      <c r="AQA73" s="17"/>
      <c r="AQB73" s="17"/>
      <c r="AQC73" s="17"/>
      <c r="AQD73" s="17"/>
      <c r="AQE73" s="17"/>
      <c r="AQF73" s="17"/>
      <c r="AQG73" s="17"/>
      <c r="AQH73" s="17"/>
      <c r="AQI73" s="17"/>
      <c r="AQJ73" s="17"/>
      <c r="AQK73" s="17"/>
      <c r="AQL73" s="17"/>
      <c r="AQM73" s="17"/>
      <c r="AQN73" s="17"/>
      <c r="AQO73" s="17"/>
      <c r="AQP73" s="17"/>
      <c r="AQQ73" s="17"/>
      <c r="AQR73" s="17"/>
      <c r="AQS73" s="17"/>
      <c r="AQT73" s="17"/>
      <c r="AQU73" s="17"/>
      <c r="AQV73" s="17"/>
      <c r="AQW73" s="17"/>
      <c r="AQX73" s="17"/>
      <c r="AQY73" s="17"/>
      <c r="AQZ73" s="17"/>
      <c r="ARA73" s="17"/>
      <c r="ARB73" s="17"/>
      <c r="ARC73" s="17"/>
      <c r="ARD73" s="17"/>
      <c r="ARE73" s="17"/>
      <c r="ARF73" s="17"/>
      <c r="ARG73" s="17"/>
      <c r="ARH73" s="17"/>
      <c r="ARI73" s="17"/>
      <c r="ARJ73" s="17"/>
      <c r="ARK73" s="17"/>
      <c r="ARL73" s="17"/>
      <c r="ARM73" s="17"/>
      <c r="ARN73" s="17"/>
      <c r="ARO73" s="17"/>
      <c r="ARP73" s="17"/>
      <c r="ARQ73" s="17"/>
      <c r="ARR73" s="17"/>
      <c r="ARS73" s="17"/>
      <c r="ART73" s="17"/>
      <c r="ARU73" s="17"/>
      <c r="ARV73" s="17"/>
      <c r="ARW73" s="17"/>
      <c r="ARX73" s="17"/>
      <c r="ARY73" s="17"/>
      <c r="ARZ73" s="17"/>
      <c r="ASA73" s="17"/>
      <c r="ASB73" s="17"/>
      <c r="ASC73" s="17"/>
      <c r="ASD73" s="17"/>
      <c r="ASE73" s="17"/>
      <c r="ASF73" s="17"/>
      <c r="ASG73" s="17"/>
      <c r="ASH73" s="17"/>
      <c r="ASI73" s="17"/>
      <c r="ASJ73" s="17"/>
      <c r="ASK73" s="17"/>
      <c r="ASL73" s="17"/>
      <c r="ASM73" s="17"/>
      <c r="ASN73" s="17"/>
      <c r="ASO73" s="17"/>
      <c r="ASP73" s="17"/>
      <c r="ASQ73" s="17"/>
      <c r="ASR73" s="17"/>
      <c r="ASS73" s="17"/>
      <c r="AST73" s="17"/>
      <c r="ASU73" s="17"/>
      <c r="ASV73" s="17"/>
      <c r="ASW73" s="17"/>
      <c r="ASX73" s="17"/>
      <c r="ASY73" s="17"/>
      <c r="ASZ73" s="17"/>
      <c r="ATA73" s="17"/>
      <c r="ATB73" s="17"/>
      <c r="ATC73" s="17"/>
      <c r="ATD73" s="17"/>
      <c r="ATE73" s="17"/>
      <c r="ATF73" s="17"/>
      <c r="ATG73" s="17"/>
      <c r="ATH73" s="17"/>
      <c r="ATI73" s="17"/>
      <c r="ATJ73" s="17"/>
      <c r="ATK73" s="17"/>
      <c r="ATL73" s="17"/>
      <c r="ATM73" s="17"/>
      <c r="ATN73" s="17"/>
      <c r="ATO73" s="17"/>
      <c r="ATP73" s="17"/>
      <c r="ATQ73" s="17"/>
      <c r="ATR73" s="17"/>
      <c r="ATS73" s="17"/>
      <c r="ATT73" s="17"/>
      <c r="ATU73" s="17"/>
      <c r="ATV73" s="17"/>
      <c r="ATW73" s="17"/>
      <c r="ATX73" s="17"/>
      <c r="ATY73" s="17"/>
      <c r="ATZ73" s="17"/>
      <c r="AUA73" s="17"/>
      <c r="AUB73" s="17"/>
      <c r="AUC73" s="17"/>
      <c r="AUD73" s="17"/>
      <c r="AUE73" s="17"/>
      <c r="AUF73" s="17"/>
      <c r="AUG73" s="17"/>
      <c r="AUH73" s="17"/>
      <c r="AUI73" s="17"/>
      <c r="AUJ73" s="17"/>
      <c r="AUK73" s="17"/>
      <c r="AUL73" s="17"/>
      <c r="AUM73" s="17"/>
      <c r="AUN73" s="17"/>
      <c r="AUO73" s="17"/>
      <c r="AUP73" s="17"/>
      <c r="AUQ73" s="17"/>
      <c r="AUR73" s="17"/>
      <c r="AUS73" s="17"/>
      <c r="AUT73" s="17"/>
      <c r="AUU73" s="17"/>
      <c r="AUV73" s="17"/>
      <c r="AUW73" s="17"/>
      <c r="AUX73" s="17"/>
      <c r="AUY73" s="17"/>
      <c r="AUZ73" s="17"/>
      <c r="AVA73" s="17"/>
      <c r="AVB73" s="17"/>
      <c r="AVC73" s="17"/>
      <c r="AVD73" s="17"/>
      <c r="AVE73" s="17"/>
      <c r="AVF73" s="17"/>
      <c r="AVG73" s="17"/>
      <c r="AVH73" s="17"/>
      <c r="AVI73" s="17"/>
      <c r="AVJ73" s="17"/>
      <c r="AVK73" s="17"/>
      <c r="AVL73" s="17"/>
      <c r="AVM73" s="17"/>
      <c r="AVN73" s="17"/>
      <c r="AVO73" s="17"/>
      <c r="AVP73" s="17"/>
      <c r="AVQ73" s="17"/>
      <c r="AVR73" s="17"/>
      <c r="AVS73" s="17"/>
      <c r="AVT73" s="17"/>
      <c r="AVU73" s="17"/>
      <c r="AVV73" s="17"/>
      <c r="AVW73" s="17"/>
      <c r="AVX73" s="17"/>
      <c r="AVY73" s="17"/>
      <c r="AVZ73" s="17"/>
      <c r="AWA73" s="17"/>
      <c r="AWB73" s="17"/>
      <c r="AWC73" s="17"/>
      <c r="AWD73" s="17"/>
      <c r="AWE73" s="17"/>
      <c r="AWF73" s="17"/>
      <c r="AWG73" s="17"/>
      <c r="AWH73" s="17"/>
      <c r="AWI73" s="17"/>
      <c r="AWJ73" s="17"/>
      <c r="AWK73" s="17"/>
      <c r="AWL73" s="17"/>
      <c r="AWM73" s="17"/>
      <c r="AWN73" s="17"/>
      <c r="AWO73" s="17"/>
      <c r="AWP73" s="17"/>
      <c r="AWQ73" s="17"/>
      <c r="AWR73" s="17"/>
      <c r="AWS73" s="17"/>
      <c r="AWT73" s="17"/>
      <c r="AWU73" s="17"/>
      <c r="AWV73" s="17"/>
      <c r="AWW73" s="17"/>
      <c r="AWX73" s="17"/>
      <c r="AWY73" s="17"/>
      <c r="AWZ73" s="17"/>
      <c r="AXA73" s="17"/>
      <c r="AXB73" s="17"/>
      <c r="AXC73" s="17"/>
      <c r="AXD73" s="17"/>
      <c r="AXE73" s="17"/>
      <c r="AXF73" s="17"/>
      <c r="AXG73" s="17"/>
      <c r="AXH73" s="17"/>
      <c r="AXI73" s="17"/>
      <c r="AXJ73" s="17"/>
      <c r="AXK73" s="17"/>
      <c r="AXL73" s="17"/>
      <c r="AXM73" s="17"/>
      <c r="AXN73" s="17"/>
      <c r="AXO73" s="17"/>
      <c r="AXP73" s="17"/>
      <c r="AXQ73" s="17"/>
      <c r="AXR73" s="17"/>
      <c r="AXS73" s="17"/>
      <c r="AXT73" s="17"/>
      <c r="AXU73" s="17"/>
      <c r="AXV73" s="17"/>
      <c r="AXW73" s="17"/>
      <c r="AXX73" s="17"/>
      <c r="AXY73" s="17"/>
      <c r="AXZ73" s="17"/>
      <c r="AYA73" s="17"/>
      <c r="AYB73" s="17"/>
      <c r="AYC73" s="17"/>
      <c r="AYD73" s="17"/>
      <c r="AYE73" s="17"/>
      <c r="AYF73" s="17"/>
      <c r="AYG73" s="17"/>
      <c r="AYH73" s="17"/>
      <c r="AYI73" s="17"/>
      <c r="AYJ73" s="17"/>
      <c r="AYK73" s="17"/>
      <c r="AYL73" s="17"/>
      <c r="AYM73" s="17"/>
      <c r="AYN73" s="17"/>
      <c r="AYO73" s="17"/>
      <c r="AYP73" s="17"/>
      <c r="AYQ73" s="17"/>
      <c r="AYR73" s="17"/>
      <c r="AYS73" s="17"/>
      <c r="AYT73" s="17"/>
      <c r="AYU73" s="17"/>
      <c r="AYV73" s="17"/>
      <c r="AYW73" s="17"/>
      <c r="AYX73" s="17"/>
      <c r="AYY73" s="17"/>
      <c r="AYZ73" s="17"/>
      <c r="AZA73" s="17"/>
      <c r="AZB73" s="17"/>
      <c r="AZC73" s="17"/>
      <c r="AZD73" s="17"/>
      <c r="AZE73" s="17"/>
      <c r="AZF73" s="17"/>
      <c r="AZG73" s="17"/>
      <c r="AZH73" s="17"/>
      <c r="AZI73" s="17"/>
      <c r="AZJ73" s="17"/>
      <c r="AZK73" s="17"/>
      <c r="AZL73" s="17"/>
      <c r="AZM73" s="17"/>
      <c r="AZN73" s="17"/>
      <c r="AZO73" s="17"/>
      <c r="AZP73" s="17"/>
      <c r="AZQ73" s="17"/>
      <c r="AZR73" s="17"/>
      <c r="AZS73" s="17"/>
      <c r="AZT73" s="17"/>
      <c r="AZU73" s="17"/>
      <c r="AZV73" s="17"/>
      <c r="AZW73" s="17"/>
      <c r="AZX73" s="17"/>
      <c r="AZY73" s="17"/>
      <c r="AZZ73" s="17"/>
      <c r="BAA73" s="17"/>
      <c r="BAB73" s="17"/>
      <c r="BAC73" s="17"/>
      <c r="BAD73" s="17"/>
      <c r="BAE73" s="17"/>
      <c r="BAF73" s="17"/>
      <c r="BAG73" s="17"/>
      <c r="BAH73" s="17"/>
      <c r="BAI73" s="17"/>
      <c r="BAJ73" s="17"/>
      <c r="BAK73" s="17"/>
      <c r="BAL73" s="17"/>
      <c r="BAM73" s="17"/>
      <c r="BAN73" s="17"/>
      <c r="BAO73" s="17"/>
      <c r="BAP73" s="17"/>
      <c r="BAQ73" s="17"/>
      <c r="BAR73" s="17"/>
      <c r="BAS73" s="17"/>
      <c r="BAT73" s="17"/>
      <c r="BAU73" s="17"/>
      <c r="BAV73" s="17"/>
      <c r="BAW73" s="17"/>
      <c r="BAX73" s="17"/>
      <c r="BAY73" s="17"/>
      <c r="BAZ73" s="17"/>
      <c r="BBA73" s="17"/>
      <c r="BBB73" s="17"/>
      <c r="BBC73" s="17"/>
      <c r="BBD73" s="17"/>
      <c r="BBE73" s="17"/>
      <c r="BBF73" s="17"/>
      <c r="BBG73" s="17"/>
      <c r="BBH73" s="17"/>
      <c r="BBI73" s="17"/>
      <c r="BBJ73" s="17"/>
      <c r="BBK73" s="17"/>
      <c r="BBL73" s="17"/>
      <c r="BBM73" s="17"/>
      <c r="BBN73" s="17"/>
      <c r="BBO73" s="17"/>
      <c r="BBP73" s="17"/>
      <c r="BBQ73" s="17"/>
      <c r="BBR73" s="17"/>
      <c r="BBS73" s="17"/>
      <c r="BBT73" s="17"/>
      <c r="BBU73" s="17"/>
      <c r="BBV73" s="17"/>
      <c r="BBW73" s="17"/>
      <c r="BBX73" s="17"/>
      <c r="BBY73" s="17"/>
      <c r="BBZ73" s="17"/>
      <c r="BCA73" s="17"/>
      <c r="BCB73" s="17"/>
      <c r="BCC73" s="17"/>
      <c r="BCD73" s="17"/>
      <c r="BCE73" s="17"/>
      <c r="BCF73" s="17"/>
      <c r="BCG73" s="17"/>
      <c r="BCH73" s="17"/>
      <c r="BCI73" s="17"/>
      <c r="BCJ73" s="17"/>
      <c r="BCK73" s="17"/>
      <c r="BCL73" s="17"/>
      <c r="BCM73" s="17"/>
      <c r="BCN73" s="17"/>
      <c r="BCO73" s="17"/>
      <c r="BCP73" s="17"/>
      <c r="BCQ73" s="17"/>
      <c r="BCR73" s="17"/>
      <c r="BCS73" s="17"/>
      <c r="BCT73" s="17"/>
      <c r="BCU73" s="17"/>
      <c r="BCV73" s="17"/>
      <c r="BCW73" s="17"/>
      <c r="BCX73" s="17"/>
      <c r="BCY73" s="17"/>
      <c r="BCZ73" s="17"/>
      <c r="BDA73" s="17"/>
      <c r="BDB73" s="17"/>
      <c r="BDC73" s="17"/>
      <c r="BDD73" s="17"/>
      <c r="BDE73" s="17"/>
      <c r="BDF73" s="17"/>
      <c r="BDG73" s="17"/>
      <c r="BDH73" s="17"/>
      <c r="BDI73" s="17"/>
      <c r="BDJ73" s="17"/>
      <c r="BDK73" s="17"/>
      <c r="BDL73" s="17"/>
      <c r="BDM73" s="17"/>
      <c r="BDN73" s="17"/>
      <c r="BDO73" s="17"/>
      <c r="BDP73" s="17"/>
      <c r="BDQ73" s="17"/>
      <c r="BDR73" s="17"/>
      <c r="BDS73" s="17"/>
      <c r="BDT73" s="17"/>
      <c r="BDU73" s="17"/>
      <c r="BDV73" s="17"/>
      <c r="BDW73" s="17"/>
      <c r="BDX73" s="17"/>
      <c r="BDY73" s="17"/>
      <c r="BDZ73" s="17"/>
      <c r="BEA73" s="17"/>
      <c r="BEB73" s="17"/>
      <c r="BEC73" s="17"/>
      <c r="BED73" s="17"/>
      <c r="BEE73" s="17"/>
      <c r="BEF73" s="17"/>
      <c r="BEG73" s="17"/>
      <c r="BEH73" s="17"/>
      <c r="BEI73" s="17"/>
      <c r="BEJ73" s="17"/>
      <c r="BEK73" s="17"/>
      <c r="BEL73" s="17"/>
      <c r="BEM73" s="17"/>
      <c r="BEN73" s="17"/>
      <c r="BEO73" s="17"/>
      <c r="BEP73" s="17"/>
      <c r="BEQ73" s="17"/>
      <c r="BER73" s="17"/>
      <c r="BES73" s="17"/>
      <c r="BET73" s="17"/>
      <c r="BEU73" s="17"/>
      <c r="BEV73" s="17"/>
      <c r="BEW73" s="17"/>
      <c r="BEX73" s="17"/>
      <c r="BEY73" s="17"/>
      <c r="BEZ73" s="17"/>
      <c r="BFA73" s="17"/>
      <c r="BFB73" s="17"/>
      <c r="BFC73" s="17"/>
      <c r="BFD73" s="17"/>
      <c r="BFE73" s="17"/>
      <c r="BFF73" s="17"/>
      <c r="BFG73" s="17"/>
      <c r="BFH73" s="17"/>
      <c r="BFI73" s="17"/>
      <c r="BFJ73" s="17"/>
      <c r="BFK73" s="17"/>
      <c r="BFL73" s="17"/>
      <c r="BFM73" s="17"/>
      <c r="BFN73" s="17"/>
      <c r="BFO73" s="17"/>
      <c r="BFP73" s="17"/>
      <c r="BFQ73" s="17"/>
      <c r="BFR73" s="17"/>
      <c r="BFS73" s="17"/>
      <c r="BFT73" s="17"/>
      <c r="BFU73" s="17"/>
      <c r="BFV73" s="17"/>
      <c r="BFW73" s="17"/>
      <c r="BFX73" s="17"/>
      <c r="BFY73" s="17"/>
      <c r="BFZ73" s="17"/>
      <c r="BGA73" s="17"/>
      <c r="BGB73" s="17"/>
      <c r="BGC73" s="17"/>
      <c r="BGD73" s="17"/>
      <c r="BGE73" s="17"/>
      <c r="BGF73" s="17"/>
      <c r="BGG73" s="17"/>
      <c r="BGH73" s="17"/>
      <c r="BGI73" s="17"/>
      <c r="BGJ73" s="17"/>
      <c r="BGK73" s="17"/>
      <c r="BGL73" s="17"/>
      <c r="BGM73" s="17"/>
      <c r="BGN73" s="17"/>
      <c r="BGO73" s="17"/>
      <c r="BGP73" s="17"/>
      <c r="BGQ73" s="17"/>
      <c r="BGR73" s="17"/>
      <c r="BGS73" s="17"/>
      <c r="BGT73" s="17"/>
      <c r="BGU73" s="17"/>
      <c r="BGV73" s="17"/>
      <c r="BGW73" s="17"/>
      <c r="BGX73" s="17"/>
      <c r="BGY73" s="17"/>
      <c r="BGZ73" s="17"/>
      <c r="BHA73" s="17"/>
      <c r="BHB73" s="17"/>
      <c r="BHC73" s="17"/>
      <c r="BHD73" s="17"/>
      <c r="BHE73" s="17"/>
      <c r="BHF73" s="17"/>
      <c r="BHG73" s="17"/>
      <c r="BHH73" s="17"/>
      <c r="BHI73" s="17"/>
      <c r="BHJ73" s="17"/>
      <c r="BHK73" s="17"/>
      <c r="BHL73" s="17"/>
      <c r="BHM73" s="17"/>
      <c r="BHN73" s="17"/>
      <c r="BHO73" s="17"/>
      <c r="BHP73" s="17"/>
      <c r="BHQ73" s="17"/>
      <c r="BHR73" s="17"/>
      <c r="BHS73" s="17"/>
      <c r="BHT73" s="17"/>
      <c r="BHU73" s="17"/>
      <c r="BHV73" s="17"/>
      <c r="BHW73" s="17"/>
      <c r="BHX73" s="17"/>
      <c r="BHY73" s="17"/>
      <c r="BHZ73" s="17"/>
      <c r="BIA73" s="17"/>
      <c r="BIB73" s="17"/>
      <c r="BIC73" s="17"/>
      <c r="BID73" s="17"/>
      <c r="BIE73" s="17"/>
      <c r="BIF73" s="17"/>
      <c r="BIG73" s="17"/>
      <c r="BIH73" s="17"/>
      <c r="BII73" s="17"/>
      <c r="BIJ73" s="17"/>
      <c r="BIK73" s="17"/>
      <c r="BIL73" s="17"/>
      <c r="BIM73" s="17"/>
      <c r="BIN73" s="17"/>
      <c r="BIO73" s="17"/>
      <c r="BIP73" s="17"/>
      <c r="BIQ73" s="17"/>
      <c r="BIR73" s="17"/>
      <c r="BIS73" s="17"/>
      <c r="BIT73" s="17"/>
      <c r="BIU73" s="17"/>
      <c r="BIV73" s="17"/>
      <c r="BIW73" s="17"/>
      <c r="BIX73" s="17"/>
      <c r="BIY73" s="17"/>
      <c r="BIZ73" s="17"/>
      <c r="BJA73" s="17"/>
      <c r="BJB73" s="17"/>
      <c r="BJC73" s="17"/>
      <c r="BJD73" s="17"/>
      <c r="BJE73" s="17"/>
      <c r="BJF73" s="17"/>
      <c r="BJG73" s="17"/>
      <c r="BJH73" s="17"/>
      <c r="BJI73" s="17"/>
      <c r="BJJ73" s="17"/>
      <c r="BJK73" s="17"/>
      <c r="BJL73" s="17"/>
      <c r="BJM73" s="17"/>
      <c r="BJN73" s="17"/>
      <c r="BJO73" s="17"/>
      <c r="BJP73" s="17"/>
      <c r="BJQ73" s="17"/>
      <c r="BJR73" s="17"/>
      <c r="BJS73" s="17"/>
      <c r="BJT73" s="17"/>
      <c r="BJU73" s="17"/>
      <c r="BJV73" s="17"/>
      <c r="BJW73" s="17"/>
      <c r="BJX73" s="17"/>
      <c r="BJY73" s="17"/>
      <c r="BJZ73" s="17"/>
      <c r="BKA73" s="17"/>
      <c r="BKB73" s="17"/>
      <c r="BKC73" s="17"/>
      <c r="BKD73" s="17"/>
      <c r="BKE73" s="17"/>
      <c r="BKF73" s="17"/>
      <c r="BKG73" s="17"/>
      <c r="BKH73" s="17"/>
      <c r="BKI73" s="17"/>
      <c r="BKJ73" s="17"/>
      <c r="BKK73" s="17"/>
      <c r="BKL73" s="17"/>
      <c r="BKM73" s="17"/>
      <c r="BKN73" s="17"/>
      <c r="BKO73" s="17"/>
      <c r="BKP73" s="17"/>
      <c r="BKQ73" s="17"/>
      <c r="BKR73" s="17"/>
      <c r="BKS73" s="17"/>
      <c r="BKT73" s="17"/>
      <c r="BKU73" s="17"/>
      <c r="BKV73" s="17"/>
      <c r="BKW73" s="17"/>
      <c r="BKX73" s="17"/>
      <c r="BKY73" s="17"/>
      <c r="BKZ73" s="17"/>
      <c r="BLA73" s="17"/>
      <c r="BLB73" s="17"/>
      <c r="BLC73" s="17"/>
      <c r="BLD73" s="17"/>
      <c r="BLE73" s="17"/>
      <c r="BLF73" s="17"/>
      <c r="BLG73" s="17"/>
      <c r="BLH73" s="17"/>
      <c r="BLI73" s="17"/>
      <c r="BLJ73" s="17"/>
      <c r="BLK73" s="17"/>
      <c r="BLL73" s="17"/>
      <c r="BLM73" s="17"/>
      <c r="BLN73" s="17"/>
      <c r="BLO73" s="17"/>
      <c r="BLP73" s="17"/>
      <c r="BLQ73" s="17"/>
      <c r="BLR73" s="17"/>
      <c r="BLS73" s="17"/>
      <c r="BLT73" s="17"/>
      <c r="BLU73" s="17"/>
      <c r="BLV73" s="17"/>
      <c r="BLW73" s="17"/>
      <c r="BLX73" s="17"/>
      <c r="BLY73" s="17"/>
      <c r="BLZ73" s="17"/>
      <c r="BMA73" s="17"/>
      <c r="BMB73" s="17"/>
      <c r="BMC73" s="17"/>
      <c r="BMD73" s="17"/>
      <c r="BME73" s="17"/>
      <c r="BMF73" s="17"/>
      <c r="BMG73" s="17"/>
      <c r="BMH73" s="17"/>
      <c r="BMI73" s="17"/>
      <c r="BMJ73" s="17"/>
      <c r="BMK73" s="17"/>
      <c r="BML73" s="17"/>
      <c r="BMM73" s="17"/>
      <c r="BMN73" s="17"/>
      <c r="BMO73" s="17"/>
      <c r="BMP73" s="17"/>
      <c r="BMQ73" s="17"/>
      <c r="BMR73" s="17"/>
      <c r="BMS73" s="17"/>
      <c r="BMT73" s="17"/>
      <c r="BMU73" s="17"/>
      <c r="BMV73" s="17"/>
      <c r="BMW73" s="17"/>
      <c r="BMX73" s="17"/>
      <c r="BMY73" s="17"/>
      <c r="BMZ73" s="17"/>
      <c r="BNA73" s="17"/>
      <c r="BNB73" s="17"/>
      <c r="BNC73" s="17"/>
      <c r="BND73" s="17"/>
      <c r="BNE73" s="17"/>
      <c r="BNF73" s="17"/>
      <c r="BNG73" s="17"/>
      <c r="BNH73" s="17"/>
      <c r="BNI73" s="17"/>
      <c r="BNJ73" s="17"/>
      <c r="BNK73" s="17"/>
      <c r="BNL73" s="17"/>
      <c r="BNM73" s="17"/>
      <c r="BNN73" s="17"/>
      <c r="BNO73" s="17"/>
      <c r="BNP73" s="17"/>
      <c r="BNQ73" s="17"/>
      <c r="BNR73" s="17"/>
      <c r="BNS73" s="17"/>
      <c r="BNT73" s="17"/>
      <c r="BNU73" s="17"/>
      <c r="BNV73" s="17"/>
      <c r="BNW73" s="17"/>
      <c r="BNX73" s="17"/>
      <c r="BNY73" s="17"/>
      <c r="BNZ73" s="17"/>
      <c r="BOA73" s="17"/>
      <c r="BOB73" s="17"/>
      <c r="BOC73" s="17"/>
      <c r="BOD73" s="17"/>
      <c r="BOE73" s="17"/>
      <c r="BOF73" s="17"/>
      <c r="BOG73" s="17"/>
      <c r="BOH73" s="17"/>
      <c r="BOI73" s="17"/>
      <c r="BOJ73" s="17"/>
      <c r="BOK73" s="17"/>
      <c r="BOL73" s="17"/>
      <c r="BOM73" s="17"/>
      <c r="BON73" s="17"/>
      <c r="BOO73" s="17"/>
      <c r="BOP73" s="17"/>
      <c r="BOQ73" s="17"/>
      <c r="BOR73" s="17"/>
      <c r="BOS73" s="17"/>
      <c r="BOT73" s="17"/>
      <c r="BOU73" s="17"/>
      <c r="BOV73" s="17"/>
      <c r="BOW73" s="17"/>
      <c r="BOX73" s="17"/>
      <c r="BOY73" s="17"/>
      <c r="BOZ73" s="17"/>
      <c r="BPA73" s="17"/>
      <c r="BPB73" s="17"/>
      <c r="BPC73" s="17"/>
      <c r="BPD73" s="17"/>
      <c r="BPE73" s="17"/>
      <c r="BPF73" s="17"/>
      <c r="BPG73" s="17"/>
      <c r="BPH73" s="17"/>
      <c r="BPI73" s="17"/>
      <c r="BPJ73" s="17"/>
      <c r="BPK73" s="17"/>
      <c r="BPL73" s="17"/>
      <c r="BPM73" s="17"/>
      <c r="BPN73" s="17"/>
      <c r="BPO73" s="17"/>
      <c r="BPP73" s="17"/>
      <c r="BPQ73" s="17"/>
      <c r="BPR73" s="17"/>
      <c r="BPS73" s="17"/>
      <c r="BPT73" s="17"/>
      <c r="BPU73" s="17"/>
      <c r="BPV73" s="17"/>
      <c r="BPW73" s="17"/>
      <c r="BPX73" s="17"/>
      <c r="BPY73" s="17"/>
      <c r="BPZ73" s="17"/>
      <c r="BQA73" s="17"/>
      <c r="BQB73" s="17"/>
      <c r="BQC73" s="17"/>
      <c r="BQD73" s="17"/>
      <c r="BQE73" s="17"/>
      <c r="BQF73" s="17"/>
      <c r="BQG73" s="17"/>
      <c r="BQH73" s="17"/>
      <c r="BQI73" s="17"/>
      <c r="BQJ73" s="17"/>
      <c r="BQK73" s="17"/>
      <c r="BQL73" s="17"/>
      <c r="BQM73" s="17"/>
      <c r="BQN73" s="17"/>
      <c r="BQO73" s="17"/>
      <c r="BQP73" s="17"/>
      <c r="BQQ73" s="17"/>
      <c r="BQR73" s="17"/>
      <c r="BQS73" s="17"/>
      <c r="BQT73" s="17"/>
      <c r="BQU73" s="17"/>
      <c r="BQV73" s="17"/>
      <c r="BQW73" s="17"/>
      <c r="BQX73" s="17"/>
      <c r="BQY73" s="17"/>
      <c r="BQZ73" s="17"/>
      <c r="BRA73" s="17"/>
      <c r="BRB73" s="17"/>
      <c r="BRC73" s="17"/>
      <c r="BRD73" s="17"/>
      <c r="BRE73" s="17"/>
      <c r="BRF73" s="17"/>
      <c r="BRG73" s="17"/>
      <c r="BRH73" s="17"/>
      <c r="BRI73" s="17"/>
      <c r="BRJ73" s="17"/>
      <c r="BRK73" s="17"/>
      <c r="BRL73" s="17"/>
      <c r="BRM73" s="17"/>
      <c r="BRN73" s="17"/>
      <c r="BRO73" s="17"/>
      <c r="BRP73" s="17"/>
      <c r="BRQ73" s="17"/>
      <c r="BRR73" s="17"/>
      <c r="BRS73" s="17"/>
      <c r="BRT73" s="17"/>
      <c r="BRU73" s="17"/>
      <c r="BRV73" s="17"/>
      <c r="BRW73" s="17"/>
      <c r="BRX73" s="17"/>
      <c r="BRY73" s="17"/>
      <c r="BRZ73" s="17"/>
      <c r="BSA73" s="17"/>
      <c r="BSB73" s="17"/>
      <c r="BSC73" s="17"/>
      <c r="BSD73" s="17"/>
      <c r="BSE73" s="17"/>
      <c r="BSF73" s="17"/>
      <c r="BSG73" s="17"/>
      <c r="BSH73" s="17"/>
      <c r="BSI73" s="17"/>
      <c r="BSJ73" s="17"/>
      <c r="BSK73" s="17"/>
      <c r="BSL73" s="17"/>
      <c r="BSM73" s="17"/>
      <c r="BSN73" s="17"/>
      <c r="BSO73" s="17"/>
      <c r="BSP73" s="17"/>
      <c r="BSQ73" s="17"/>
      <c r="BSR73" s="17"/>
      <c r="BSS73" s="17"/>
      <c r="BST73" s="17"/>
      <c r="BSU73" s="17"/>
      <c r="BSV73" s="17"/>
      <c r="BSW73" s="17"/>
      <c r="BSX73" s="17"/>
      <c r="BSY73" s="17"/>
      <c r="BSZ73" s="17"/>
      <c r="BTA73" s="17"/>
      <c r="BTB73" s="17"/>
      <c r="BTC73" s="17"/>
      <c r="BTD73" s="17"/>
      <c r="BTE73" s="17"/>
      <c r="BTF73" s="17"/>
      <c r="BTG73" s="17"/>
      <c r="BTH73" s="17"/>
      <c r="BTI73" s="17"/>
      <c r="BTJ73" s="17"/>
      <c r="BTK73" s="17"/>
      <c r="BTL73" s="17"/>
      <c r="BTM73" s="17"/>
      <c r="BTN73" s="17"/>
      <c r="BTO73" s="17"/>
      <c r="BTP73" s="17"/>
      <c r="BTQ73" s="17"/>
      <c r="BTR73" s="17"/>
      <c r="BTS73" s="17"/>
      <c r="BTT73" s="17"/>
      <c r="BTU73" s="17"/>
      <c r="BTV73" s="17"/>
      <c r="BTW73" s="17"/>
      <c r="BTX73" s="17"/>
      <c r="BTY73" s="17"/>
      <c r="BTZ73" s="17"/>
      <c r="BUA73" s="17"/>
      <c r="BUB73" s="17"/>
      <c r="BUC73" s="17"/>
      <c r="BUD73" s="17"/>
      <c r="BUE73" s="17"/>
      <c r="BUF73" s="17"/>
      <c r="BUG73" s="17"/>
      <c r="BUH73" s="17"/>
      <c r="BUI73" s="17"/>
      <c r="BUJ73" s="17"/>
      <c r="BUK73" s="17"/>
      <c r="BUL73" s="17"/>
      <c r="BUM73" s="17"/>
      <c r="BUN73" s="17"/>
      <c r="BUO73" s="17"/>
      <c r="BUP73" s="17"/>
      <c r="BUQ73" s="17"/>
      <c r="BUR73" s="17"/>
      <c r="BUS73" s="17"/>
      <c r="BUT73" s="17"/>
      <c r="BUU73" s="17"/>
      <c r="BUV73" s="17"/>
      <c r="BUW73" s="17"/>
      <c r="BUX73" s="17"/>
      <c r="BUY73" s="17"/>
      <c r="BUZ73" s="17"/>
      <c r="BVA73" s="17"/>
      <c r="BVB73" s="17"/>
      <c r="BVC73" s="17"/>
      <c r="BVD73" s="17"/>
      <c r="BVE73" s="17"/>
      <c r="BVF73" s="17"/>
      <c r="BVG73" s="17"/>
      <c r="BVH73" s="17"/>
      <c r="BVI73" s="17"/>
      <c r="BVJ73" s="17"/>
      <c r="BVK73" s="17"/>
      <c r="BVL73" s="17"/>
      <c r="BVM73" s="17"/>
      <c r="BVN73" s="17"/>
      <c r="BVO73" s="17"/>
      <c r="BVP73" s="17"/>
      <c r="BVQ73" s="17"/>
      <c r="BVR73" s="17"/>
      <c r="BVS73" s="17"/>
      <c r="BVT73" s="17"/>
      <c r="BVU73" s="17"/>
      <c r="BVV73" s="17"/>
      <c r="BVW73" s="17"/>
      <c r="BVX73" s="17"/>
      <c r="BVY73" s="17"/>
      <c r="BVZ73" s="17"/>
      <c r="BWA73" s="17"/>
      <c r="BWB73" s="17"/>
      <c r="BWC73" s="17"/>
      <c r="BWD73" s="17"/>
      <c r="BWE73" s="17"/>
      <c r="BWF73" s="17"/>
      <c r="BWG73" s="17"/>
      <c r="BWH73" s="17"/>
      <c r="BWI73" s="17"/>
      <c r="BWJ73" s="17"/>
      <c r="BWK73" s="17"/>
      <c r="BWL73" s="17"/>
      <c r="BWM73" s="17"/>
      <c r="BWN73" s="17"/>
      <c r="BWO73" s="17"/>
      <c r="BWP73" s="17"/>
      <c r="BWQ73" s="17"/>
      <c r="BWR73" s="17"/>
      <c r="BWS73" s="17"/>
      <c r="BWT73" s="17"/>
      <c r="BWU73" s="17"/>
      <c r="BWV73" s="17"/>
      <c r="BWW73" s="17"/>
      <c r="BWX73" s="17"/>
      <c r="BWY73" s="17"/>
      <c r="BWZ73" s="17"/>
      <c r="BXA73" s="17"/>
      <c r="BXB73" s="17"/>
      <c r="BXC73" s="17"/>
      <c r="BXD73" s="17"/>
      <c r="BXE73" s="17"/>
      <c r="BXF73" s="17"/>
      <c r="BXG73" s="17"/>
      <c r="BXH73" s="17"/>
      <c r="BXI73" s="17"/>
      <c r="BXJ73" s="17"/>
      <c r="BXK73" s="17"/>
      <c r="BXL73" s="17"/>
      <c r="BXM73" s="17"/>
      <c r="BXN73" s="17"/>
      <c r="BXO73" s="17"/>
      <c r="BXP73" s="17"/>
      <c r="BXQ73" s="17"/>
      <c r="BXR73" s="17"/>
      <c r="BXS73" s="17"/>
      <c r="BXT73" s="17"/>
      <c r="BXU73" s="17"/>
      <c r="BXV73" s="17"/>
      <c r="BXW73" s="17"/>
      <c r="BXX73" s="17"/>
      <c r="BXY73" s="17"/>
      <c r="BXZ73" s="17"/>
      <c r="BYA73" s="17"/>
      <c r="BYB73" s="17"/>
      <c r="BYC73" s="17"/>
      <c r="BYD73" s="17"/>
      <c r="BYE73" s="17"/>
      <c r="BYF73" s="17"/>
      <c r="BYG73" s="17"/>
      <c r="BYH73" s="17"/>
      <c r="BYI73" s="17"/>
      <c r="BYJ73" s="17"/>
      <c r="BYK73" s="17"/>
      <c r="BYL73" s="17"/>
      <c r="BYM73" s="17"/>
      <c r="BYN73" s="17"/>
      <c r="BYO73" s="17"/>
      <c r="BYP73" s="17"/>
      <c r="BYQ73" s="17"/>
      <c r="BYR73" s="17"/>
      <c r="BYS73" s="17"/>
      <c r="BYT73" s="17"/>
      <c r="BYU73" s="17"/>
      <c r="BYV73" s="17"/>
      <c r="BYW73" s="17"/>
      <c r="BYX73" s="17"/>
      <c r="BYY73" s="17"/>
      <c r="BYZ73" s="17"/>
      <c r="BZA73" s="17"/>
      <c r="BZB73" s="17"/>
      <c r="BZC73" s="17"/>
      <c r="BZD73" s="17"/>
      <c r="BZE73" s="17"/>
      <c r="BZF73" s="17"/>
      <c r="BZG73" s="17"/>
      <c r="BZH73" s="17"/>
      <c r="BZI73" s="17"/>
      <c r="BZJ73" s="17"/>
      <c r="BZK73" s="17"/>
      <c r="BZL73" s="17"/>
      <c r="BZM73" s="17"/>
      <c r="BZN73" s="17"/>
      <c r="BZO73" s="17"/>
      <c r="BZP73" s="17"/>
      <c r="BZQ73" s="17"/>
      <c r="BZR73" s="17"/>
      <c r="BZS73" s="17"/>
      <c r="BZT73" s="17"/>
      <c r="BZU73" s="17"/>
      <c r="BZV73" s="17"/>
      <c r="BZW73" s="17"/>
      <c r="BZX73" s="17"/>
      <c r="BZY73" s="17"/>
      <c r="BZZ73" s="17"/>
      <c r="CAA73" s="17"/>
      <c r="CAB73" s="17"/>
      <c r="CAC73" s="17"/>
      <c r="CAD73" s="17"/>
      <c r="CAE73" s="17"/>
      <c r="CAF73" s="17"/>
      <c r="CAG73" s="17"/>
      <c r="CAH73" s="17"/>
      <c r="CAI73" s="17"/>
      <c r="CAJ73" s="17"/>
      <c r="CAK73" s="17"/>
      <c r="CAL73" s="17"/>
      <c r="CAM73" s="17"/>
      <c r="CAN73" s="17"/>
      <c r="CAO73" s="17"/>
      <c r="CAP73" s="17"/>
      <c r="CAQ73" s="17"/>
      <c r="CAR73" s="17"/>
      <c r="CAS73" s="17"/>
      <c r="CAT73" s="17"/>
      <c r="CAU73" s="17"/>
      <c r="CAV73" s="17"/>
      <c r="CAW73" s="17"/>
      <c r="CAX73" s="17"/>
      <c r="CAY73" s="17"/>
      <c r="CAZ73" s="17"/>
      <c r="CBA73" s="17"/>
      <c r="CBB73" s="17"/>
      <c r="CBC73" s="17"/>
      <c r="CBD73" s="17"/>
      <c r="CBE73" s="17"/>
      <c r="CBF73" s="17"/>
      <c r="CBG73" s="17"/>
      <c r="CBH73" s="17"/>
      <c r="CBI73" s="17"/>
      <c r="CBJ73" s="17"/>
      <c r="CBK73" s="17"/>
      <c r="CBL73" s="17"/>
      <c r="CBM73" s="17"/>
      <c r="CBN73" s="17"/>
      <c r="CBO73" s="17"/>
      <c r="CBP73" s="17"/>
      <c r="CBQ73" s="17"/>
      <c r="CBR73" s="17"/>
      <c r="CBS73" s="17"/>
      <c r="CBT73" s="17"/>
      <c r="CBU73" s="17"/>
      <c r="CBV73" s="17"/>
      <c r="CBW73" s="17"/>
      <c r="CBX73" s="17"/>
      <c r="CBY73" s="17"/>
      <c r="CBZ73" s="17"/>
      <c r="CCA73" s="17"/>
      <c r="CCB73" s="17"/>
      <c r="CCC73" s="17"/>
      <c r="CCD73" s="17"/>
      <c r="CCE73" s="17"/>
      <c r="CCF73" s="17"/>
      <c r="CCG73" s="17"/>
      <c r="CCH73" s="17"/>
      <c r="CCI73" s="17"/>
      <c r="CCJ73" s="17"/>
      <c r="CCK73" s="17"/>
      <c r="CCL73" s="17"/>
      <c r="CCM73" s="17"/>
      <c r="CCN73" s="17"/>
      <c r="CCO73" s="17"/>
      <c r="CCP73" s="17"/>
      <c r="CCQ73" s="17"/>
      <c r="CCR73" s="17"/>
      <c r="CCS73" s="17"/>
      <c r="CCT73" s="17"/>
      <c r="CCU73" s="17"/>
      <c r="CCV73" s="17"/>
      <c r="CCW73" s="17"/>
      <c r="CCX73" s="17"/>
      <c r="CCY73" s="17"/>
      <c r="CCZ73" s="17"/>
      <c r="CDA73" s="17"/>
      <c r="CDB73" s="17"/>
      <c r="CDC73" s="17"/>
      <c r="CDD73" s="17"/>
      <c r="CDE73" s="17"/>
      <c r="CDF73" s="17"/>
      <c r="CDG73" s="17"/>
      <c r="CDH73" s="17"/>
      <c r="CDI73" s="17"/>
      <c r="CDJ73" s="17"/>
      <c r="CDK73" s="17"/>
      <c r="CDL73" s="17"/>
      <c r="CDM73" s="17"/>
      <c r="CDN73" s="17"/>
      <c r="CDO73" s="17"/>
      <c r="CDP73" s="17"/>
      <c r="CDQ73" s="17"/>
      <c r="CDR73" s="17"/>
      <c r="CDS73" s="17"/>
      <c r="CDT73" s="17"/>
      <c r="CDU73" s="17"/>
    </row>
    <row r="74">
      <c r="A74" s="14" t="s">
        <v>3304</v>
      </c>
      <c r="B74" s="14" t="s">
        <v>3346</v>
      </c>
      <c r="C74" s="14" t="s">
        <v>2728</v>
      </c>
      <c r="D74" s="14" t="s">
        <v>2686</v>
      </c>
      <c r="E74" s="14" t="s">
        <v>3347</v>
      </c>
      <c r="F74" s="14" t="s">
        <v>2835</v>
      </c>
      <c r="I74" s="14" t="s">
        <v>3348</v>
      </c>
      <c r="J74" s="14" t="s">
        <v>2618</v>
      </c>
      <c r="K74" s="14" t="s">
        <v>2619</v>
      </c>
      <c r="L74" s="17"/>
      <c r="M74" s="17"/>
      <c r="N74" s="14" t="s">
        <v>21</v>
      </c>
      <c r="O74" s="14" t="s">
        <v>21</v>
      </c>
      <c r="P74" s="14" t="s">
        <v>21</v>
      </c>
      <c r="Q74" s="16">
        <v>11.0</v>
      </c>
      <c r="R74" s="16">
        <v>4091387.0</v>
      </c>
      <c r="S74" s="16">
        <v>4091387.0</v>
      </c>
      <c r="T74" s="14" t="s">
        <v>2631</v>
      </c>
      <c r="U74" s="14" t="s">
        <v>2630</v>
      </c>
      <c r="V74" s="14" t="s">
        <v>3349</v>
      </c>
      <c r="W74" s="14" t="s">
        <v>3350</v>
      </c>
      <c r="X74" s="16">
        <v>0.33</v>
      </c>
      <c r="Y74" s="17"/>
      <c r="Z74" s="16">
        <v>24.0</v>
      </c>
      <c r="AA74" s="16">
        <v>49.0</v>
      </c>
      <c r="AB74" s="17"/>
      <c r="AC74" s="17"/>
      <c r="AD74" s="16">
        <v>2067.0</v>
      </c>
      <c r="AE74" s="22">
        <v>45455.0</v>
      </c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4" t="s">
        <v>3310</v>
      </c>
      <c r="BB74" s="17"/>
      <c r="BC74" s="17"/>
      <c r="BD74" s="17"/>
      <c r="BE74" s="17"/>
      <c r="BF74" s="17"/>
      <c r="BG74" s="16">
        <v>2.0</v>
      </c>
      <c r="BH74" s="14" t="s">
        <v>1465</v>
      </c>
      <c r="BI74" s="14" t="s">
        <v>2594</v>
      </c>
      <c r="BJ74" s="14" t="s">
        <v>2566</v>
      </c>
      <c r="BK74" s="17"/>
      <c r="BL74" s="17"/>
      <c r="BM74" s="16">
        <v>69.1666667</v>
      </c>
      <c r="BN74" s="17"/>
      <c r="BO74" s="17"/>
      <c r="BP74" s="17"/>
      <c r="BQ74" s="17"/>
      <c r="BR74" s="17"/>
      <c r="BS74" s="16">
        <v>0.1712</v>
      </c>
      <c r="BT74" s="16">
        <v>58.0</v>
      </c>
      <c r="BU74" s="14" t="s">
        <v>2680</v>
      </c>
      <c r="BW74" s="17"/>
      <c r="BX74" s="16">
        <v>2.0</v>
      </c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4" t="s">
        <v>3099</v>
      </c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  <c r="KL74" s="17"/>
      <c r="KM74" s="17"/>
      <c r="KN74" s="17"/>
      <c r="KO74" s="17"/>
      <c r="KP74" s="17"/>
      <c r="KQ74" s="17"/>
      <c r="KR74" s="17"/>
      <c r="KS74" s="17"/>
      <c r="KT74" s="17"/>
      <c r="KU74" s="17"/>
      <c r="KV74" s="17"/>
      <c r="KW74" s="17"/>
      <c r="KX74" s="17"/>
      <c r="KY74" s="17"/>
      <c r="KZ74" s="17"/>
      <c r="LA74" s="17"/>
      <c r="LB74" s="17"/>
      <c r="LC74" s="17"/>
      <c r="LD74" s="17"/>
      <c r="LE74" s="17"/>
      <c r="LF74" s="17"/>
      <c r="LG74" s="17"/>
      <c r="LH74" s="17"/>
      <c r="LI74" s="17"/>
      <c r="LJ74" s="17"/>
      <c r="LK74" s="17"/>
      <c r="LL74" s="17"/>
      <c r="LM74" s="17"/>
      <c r="LN74" s="17"/>
      <c r="LO74" s="17"/>
      <c r="LP74" s="17"/>
      <c r="LQ74" s="17"/>
      <c r="LR74" s="17"/>
      <c r="LS74" s="17"/>
      <c r="LT74" s="17"/>
      <c r="LU74" s="17"/>
      <c r="LV74" s="17"/>
      <c r="LW74" s="17"/>
      <c r="LX74" s="17"/>
      <c r="LY74" s="17"/>
      <c r="LZ74" s="17"/>
      <c r="MA74" s="17"/>
      <c r="MB74" s="17"/>
      <c r="MC74" s="17"/>
      <c r="MD74" s="17"/>
      <c r="ME74" s="17"/>
      <c r="MF74" s="17"/>
      <c r="MG74" s="17"/>
      <c r="MH74" s="17"/>
      <c r="MI74" s="17"/>
      <c r="MJ74" s="17"/>
      <c r="MK74" s="17"/>
      <c r="ML74" s="17"/>
      <c r="MM74" s="17"/>
      <c r="MN74" s="17"/>
      <c r="MO74" s="17"/>
      <c r="MP74" s="17"/>
      <c r="MQ74" s="17"/>
      <c r="MR74" s="17"/>
      <c r="MS74" s="17"/>
      <c r="MT74" s="17"/>
      <c r="MU74" s="17"/>
      <c r="MV74" s="17"/>
      <c r="MW74" s="17"/>
      <c r="MX74" s="17"/>
      <c r="MY74" s="17"/>
      <c r="MZ74" s="17"/>
      <c r="NA74" s="17"/>
      <c r="NB74" s="17"/>
      <c r="NC74" s="17"/>
      <c r="ND74" s="17"/>
      <c r="NE74" s="17"/>
      <c r="NF74" s="17"/>
      <c r="NG74" s="17"/>
      <c r="NH74" s="17"/>
      <c r="NI74" s="17"/>
      <c r="NJ74" s="17"/>
      <c r="NK74" s="17"/>
      <c r="NL74" s="17"/>
      <c r="NM74" s="17"/>
      <c r="NN74" s="14" t="s">
        <v>2840</v>
      </c>
      <c r="NO74" s="17"/>
      <c r="NP74" s="17"/>
      <c r="NQ74" s="17"/>
      <c r="NR74" s="17"/>
      <c r="NS74" s="17"/>
      <c r="NT74" s="17"/>
      <c r="NU74" s="17"/>
      <c r="NV74" s="17"/>
      <c r="NW74" s="17"/>
      <c r="NX74" s="17"/>
      <c r="NY74" s="17"/>
      <c r="NZ74" s="17"/>
      <c r="OA74" s="17"/>
      <c r="OB74" s="17"/>
      <c r="OC74" s="17"/>
      <c r="OD74" s="17"/>
      <c r="OE74" s="17"/>
      <c r="OF74" s="14" t="s">
        <v>2644</v>
      </c>
      <c r="OG74" s="17"/>
      <c r="OH74" s="17"/>
      <c r="OI74" s="17"/>
      <c r="OJ74" s="17"/>
      <c r="OK74" s="17"/>
      <c r="OL74" s="17"/>
      <c r="OM74" s="17"/>
      <c r="ON74" s="17"/>
      <c r="OO74" s="17"/>
      <c r="OP74" s="17"/>
      <c r="OQ74" s="17"/>
      <c r="OR74" s="17"/>
      <c r="OS74" s="17"/>
      <c r="OT74" s="17"/>
      <c r="OU74" s="17"/>
      <c r="OV74" s="17"/>
      <c r="OW74" s="17"/>
      <c r="OX74" s="17"/>
      <c r="OY74" s="17"/>
      <c r="OZ74" s="17"/>
      <c r="PA74" s="17"/>
      <c r="PB74" s="17"/>
      <c r="PC74" s="17"/>
      <c r="PD74" s="17"/>
      <c r="PE74" s="17"/>
      <c r="PF74" s="17"/>
      <c r="PG74" s="17"/>
      <c r="PH74" s="17"/>
      <c r="PI74" s="17"/>
      <c r="PJ74" s="17"/>
      <c r="PK74" s="17"/>
      <c r="PL74" s="17"/>
      <c r="PM74" s="17"/>
      <c r="PN74" s="17"/>
      <c r="PO74" s="17"/>
      <c r="PP74" s="17"/>
      <c r="PQ74" s="17"/>
      <c r="PR74" s="17"/>
      <c r="PS74" s="17"/>
      <c r="PT74" s="17"/>
      <c r="PU74" s="17"/>
      <c r="PV74" s="17"/>
      <c r="PW74" s="17"/>
      <c r="PX74" s="17"/>
      <c r="PY74" s="17"/>
      <c r="PZ74" s="17"/>
      <c r="QA74" s="17"/>
      <c r="QB74" s="17"/>
      <c r="QC74" s="17"/>
      <c r="QD74" s="17"/>
      <c r="QE74" s="17"/>
      <c r="QF74" s="17"/>
      <c r="QG74" s="17"/>
      <c r="QH74" s="17"/>
      <c r="QI74" s="17"/>
      <c r="QJ74" s="17"/>
      <c r="QK74" s="17"/>
      <c r="QL74" s="17"/>
      <c r="QM74" s="17"/>
      <c r="QN74" s="17"/>
      <c r="QO74" s="17"/>
      <c r="QP74" s="17"/>
      <c r="QQ74" s="17"/>
      <c r="QR74" s="17"/>
      <c r="QS74" s="17"/>
      <c r="QT74" s="17"/>
      <c r="QU74" s="17"/>
      <c r="QV74" s="17"/>
      <c r="QW74" s="17"/>
      <c r="QX74" s="17"/>
      <c r="QY74" s="17"/>
      <c r="QZ74" s="17"/>
      <c r="RA74" s="17"/>
      <c r="RB74" s="17"/>
      <c r="RC74" s="17"/>
      <c r="RD74" s="17"/>
      <c r="RE74" s="17"/>
      <c r="RF74" s="17"/>
      <c r="RG74" s="17"/>
      <c r="RH74" s="17"/>
      <c r="RI74" s="17"/>
      <c r="RJ74" s="17"/>
      <c r="RK74" s="17"/>
      <c r="RL74" s="17"/>
      <c r="RM74" s="17"/>
      <c r="RN74" s="17"/>
      <c r="RO74" s="17"/>
      <c r="RP74" s="17"/>
      <c r="RQ74" s="17"/>
      <c r="RR74" s="17"/>
      <c r="RS74" s="17"/>
      <c r="RT74" s="17"/>
      <c r="RU74" s="17"/>
      <c r="RV74" s="17"/>
      <c r="RW74" s="17"/>
      <c r="RX74" s="17"/>
      <c r="RY74" s="17"/>
      <c r="RZ74" s="17"/>
      <c r="SA74" s="17"/>
      <c r="SB74" s="17"/>
      <c r="SC74" s="17"/>
      <c r="SD74" s="17"/>
      <c r="SE74" s="17"/>
      <c r="SF74" s="17"/>
      <c r="SG74" s="17"/>
      <c r="SH74" s="17"/>
      <c r="SI74" s="17"/>
      <c r="SJ74" s="17"/>
      <c r="SK74" s="17"/>
      <c r="SL74" s="17"/>
      <c r="SM74" s="17"/>
      <c r="SN74" s="17"/>
      <c r="SO74" s="17"/>
      <c r="SP74" s="17"/>
      <c r="SQ74" s="17"/>
      <c r="SR74" s="17"/>
      <c r="SS74" s="17"/>
      <c r="ST74" s="17"/>
      <c r="SU74" s="17"/>
      <c r="SV74" s="17"/>
      <c r="SW74" s="17"/>
      <c r="SX74" s="17"/>
      <c r="SY74" s="17"/>
      <c r="SZ74" s="17"/>
      <c r="TA74" s="17"/>
      <c r="TB74" s="17"/>
      <c r="TC74" s="17"/>
      <c r="TD74" s="17"/>
      <c r="TE74" s="17"/>
      <c r="TF74" s="17"/>
      <c r="TG74" s="17"/>
      <c r="TH74" s="17"/>
      <c r="TI74" s="17"/>
      <c r="TJ74" s="17"/>
      <c r="TK74" s="17"/>
      <c r="TL74" s="17"/>
      <c r="TM74" s="17"/>
      <c r="TN74" s="17"/>
      <c r="TO74" s="17"/>
      <c r="TP74" s="17"/>
      <c r="TQ74" s="17"/>
      <c r="TR74" s="17"/>
      <c r="TS74" s="17"/>
      <c r="TT74" s="17"/>
      <c r="TU74" s="17"/>
      <c r="TV74" s="17"/>
      <c r="TW74" s="17"/>
      <c r="TX74" s="17"/>
      <c r="TY74" s="17"/>
      <c r="TZ74" s="17"/>
      <c r="UA74" s="17"/>
      <c r="UB74" s="17"/>
      <c r="UC74" s="17"/>
      <c r="UD74" s="17"/>
      <c r="UE74" s="17"/>
      <c r="UF74" s="17"/>
      <c r="UG74" s="17"/>
      <c r="UH74" s="17"/>
      <c r="UI74" s="17"/>
      <c r="UJ74" s="17"/>
      <c r="UK74" s="17"/>
      <c r="UL74" s="17"/>
      <c r="UM74" s="17"/>
      <c r="UN74" s="17"/>
      <c r="UO74" s="17"/>
      <c r="UP74" s="17"/>
      <c r="UQ74" s="17"/>
      <c r="UR74" s="17"/>
      <c r="US74" s="17"/>
      <c r="UT74" s="17"/>
      <c r="UU74" s="17"/>
      <c r="UV74" s="17"/>
      <c r="UW74" s="17"/>
      <c r="UX74" s="17"/>
      <c r="UY74" s="17"/>
      <c r="UZ74" s="17"/>
      <c r="VA74" s="17"/>
      <c r="VB74" s="17"/>
      <c r="VC74" s="17"/>
      <c r="VD74" s="17"/>
      <c r="VE74" s="17"/>
      <c r="VF74" s="17"/>
      <c r="VG74" s="17"/>
      <c r="VH74" s="17"/>
      <c r="VI74" s="17"/>
      <c r="VJ74" s="17"/>
      <c r="VK74" s="17"/>
      <c r="VL74" s="17"/>
      <c r="VM74" s="17"/>
      <c r="VN74" s="17"/>
      <c r="VO74" s="17"/>
      <c r="VP74" s="17"/>
      <c r="VQ74" s="17"/>
      <c r="VR74" s="17"/>
      <c r="VS74" s="17"/>
      <c r="VT74" s="17"/>
      <c r="VU74" s="17"/>
      <c r="VV74" s="17"/>
      <c r="VW74" s="17"/>
      <c r="VX74" s="17"/>
      <c r="VY74" s="17"/>
      <c r="VZ74" s="17"/>
      <c r="WA74" s="17"/>
      <c r="WB74" s="17"/>
      <c r="WC74" s="17"/>
      <c r="WD74" s="17"/>
      <c r="WE74" s="17"/>
      <c r="WF74" s="17"/>
      <c r="WG74" s="17"/>
      <c r="WH74" s="17"/>
      <c r="WI74" s="17"/>
      <c r="WJ74" s="17"/>
      <c r="WK74" s="17"/>
      <c r="WL74" s="17"/>
      <c r="WM74" s="17"/>
      <c r="WN74" s="17"/>
      <c r="WO74" s="17"/>
      <c r="WP74" s="17"/>
      <c r="WQ74" s="17"/>
      <c r="WR74" s="17"/>
      <c r="WS74" s="17"/>
      <c r="WT74" s="17"/>
      <c r="WU74" s="17"/>
      <c r="WV74" s="17"/>
      <c r="WW74" s="17"/>
      <c r="WX74" s="17"/>
      <c r="WY74" s="17"/>
      <c r="WZ74" s="17"/>
      <c r="XA74" s="17"/>
      <c r="XB74" s="17"/>
      <c r="XC74" s="17"/>
      <c r="XD74" s="17"/>
      <c r="XE74" s="17"/>
      <c r="XF74" s="17"/>
      <c r="XG74" s="17"/>
      <c r="XH74" s="17"/>
      <c r="XI74" s="17"/>
      <c r="XJ74" s="17"/>
      <c r="XK74" s="17"/>
      <c r="XL74" s="17"/>
      <c r="XM74" s="17"/>
      <c r="XN74" s="17"/>
      <c r="XO74" s="17"/>
      <c r="XP74" s="17"/>
      <c r="XQ74" s="17"/>
      <c r="XR74" s="17"/>
      <c r="XS74" s="17"/>
      <c r="XT74" s="17"/>
      <c r="XU74" s="17"/>
      <c r="XV74" s="17"/>
      <c r="XW74" s="17"/>
      <c r="XX74" s="17"/>
      <c r="XY74" s="17"/>
      <c r="XZ74" s="17"/>
      <c r="YA74" s="17"/>
      <c r="YB74" s="17"/>
      <c r="YC74" s="17"/>
      <c r="YD74" s="17"/>
      <c r="YE74" s="17"/>
      <c r="YF74" s="17"/>
      <c r="YG74" s="17"/>
      <c r="YH74" s="17"/>
      <c r="YI74" s="17"/>
      <c r="YJ74" s="17"/>
      <c r="YK74" s="17"/>
      <c r="YL74" s="17"/>
      <c r="YM74" s="17"/>
      <c r="YN74" s="17"/>
      <c r="YO74" s="17"/>
      <c r="YP74" s="17"/>
      <c r="YQ74" s="17"/>
      <c r="YR74" s="17"/>
      <c r="YS74" s="17"/>
      <c r="YT74" s="17"/>
      <c r="YU74" s="17"/>
      <c r="YV74" s="17"/>
      <c r="YW74" s="17"/>
      <c r="YX74" s="17"/>
      <c r="YY74" s="17"/>
      <c r="YZ74" s="17"/>
      <c r="ZA74" s="17"/>
      <c r="ZB74" s="17"/>
      <c r="ZC74" s="17"/>
      <c r="ZD74" s="17"/>
      <c r="ZE74" s="17"/>
      <c r="ZF74" s="17"/>
      <c r="ZG74" s="17"/>
      <c r="ZH74" s="17"/>
      <c r="ZI74" s="17"/>
      <c r="ZJ74" s="17"/>
      <c r="ZK74" s="17"/>
      <c r="ZL74" s="17"/>
      <c r="ZM74" s="17"/>
      <c r="ZN74" s="17"/>
      <c r="ZO74" s="17"/>
      <c r="ZP74" s="17"/>
      <c r="ZQ74" s="17"/>
      <c r="ZR74" s="17"/>
      <c r="ZS74" s="17"/>
      <c r="ZT74" s="17"/>
      <c r="ZU74" s="17"/>
      <c r="ZV74" s="17"/>
      <c r="ZW74" s="17"/>
      <c r="ZX74" s="17"/>
      <c r="ZY74" s="17"/>
      <c r="ZZ74" s="17"/>
      <c r="AAA74" s="17"/>
      <c r="AAB74" s="17"/>
      <c r="AAC74" s="17"/>
      <c r="AAD74" s="17"/>
      <c r="AAE74" s="17"/>
      <c r="AAF74" s="17"/>
      <c r="AAG74" s="17"/>
      <c r="AAH74" s="17"/>
      <c r="AAI74" s="17"/>
      <c r="AAJ74" s="17"/>
      <c r="AAK74" s="17"/>
      <c r="AAL74" s="17"/>
      <c r="AAM74" s="17"/>
      <c r="AAN74" s="17"/>
      <c r="AAO74" s="17"/>
      <c r="AAP74" s="17"/>
      <c r="AAQ74" s="17"/>
      <c r="AAR74" s="17"/>
      <c r="AAS74" s="17"/>
      <c r="AAT74" s="17"/>
      <c r="AAU74" s="17"/>
      <c r="AAV74" s="17"/>
      <c r="AAW74" s="17"/>
      <c r="AAX74" s="17"/>
      <c r="AAY74" s="17"/>
      <c r="AAZ74" s="17"/>
      <c r="ABA74" s="17"/>
      <c r="ABB74" s="17"/>
      <c r="ABC74" s="17"/>
      <c r="ABD74" s="17"/>
      <c r="ABE74" s="17"/>
      <c r="ABF74" s="17"/>
      <c r="ABG74" s="17"/>
      <c r="ABH74" s="17"/>
      <c r="ABI74" s="17"/>
      <c r="ABJ74" s="17"/>
      <c r="ABK74" s="17"/>
      <c r="ABL74" s="17"/>
      <c r="ABM74" s="17"/>
      <c r="ABN74" s="17"/>
      <c r="ABO74" s="17"/>
      <c r="ABP74" s="17"/>
      <c r="ABQ74" s="17"/>
      <c r="ABR74" s="17"/>
      <c r="ABS74" s="17"/>
      <c r="ABT74" s="17"/>
      <c r="ABU74" s="17"/>
      <c r="ABV74" s="17"/>
      <c r="ABW74" s="17"/>
      <c r="ABX74" s="17"/>
      <c r="ABY74" s="17"/>
      <c r="ABZ74" s="17"/>
      <c r="ACA74" s="17"/>
      <c r="ACB74" s="17"/>
      <c r="ACC74" s="17"/>
      <c r="ACD74" s="17"/>
      <c r="ACE74" s="17"/>
      <c r="ACF74" s="17"/>
      <c r="ACG74" s="17"/>
      <c r="ACH74" s="17"/>
      <c r="ACI74" s="17"/>
      <c r="ACJ74" s="17"/>
      <c r="ACK74" s="17"/>
      <c r="ACL74" s="17"/>
      <c r="ACM74" s="17"/>
      <c r="ACN74" s="17"/>
      <c r="ACO74" s="17"/>
      <c r="ACP74" s="17"/>
      <c r="ACQ74" s="17"/>
      <c r="ACR74" s="17"/>
      <c r="ACS74" s="17"/>
      <c r="ACT74" s="17"/>
      <c r="ACU74" s="17"/>
      <c r="ACV74" s="17"/>
      <c r="ACW74" s="17"/>
      <c r="ACX74" s="17"/>
      <c r="ACY74" s="17"/>
      <c r="ACZ74" s="17"/>
      <c r="ADA74" s="17"/>
      <c r="ADB74" s="17"/>
      <c r="ADC74" s="17"/>
      <c r="ADD74" s="17"/>
      <c r="ADE74" s="17"/>
      <c r="ADF74" s="17"/>
      <c r="ADG74" s="17"/>
      <c r="ADH74" s="17"/>
      <c r="ADI74" s="17"/>
      <c r="ADJ74" s="17"/>
      <c r="ADK74" s="17"/>
      <c r="ADL74" s="17"/>
      <c r="ADM74" s="17"/>
      <c r="ADN74" s="17"/>
      <c r="ADO74" s="17"/>
      <c r="ADP74" s="17"/>
      <c r="ADQ74" s="17"/>
      <c r="ADR74" s="17"/>
      <c r="ADS74" s="17"/>
      <c r="ADT74" s="17"/>
      <c r="ADU74" s="17"/>
      <c r="ADV74" s="17"/>
      <c r="ADW74" s="17"/>
      <c r="ADX74" s="17"/>
      <c r="ADY74" s="17"/>
      <c r="ADZ74" s="17"/>
      <c r="AEA74" s="17"/>
      <c r="AEB74" s="17"/>
      <c r="AEC74" s="17"/>
      <c r="AED74" s="17"/>
      <c r="AEE74" s="17"/>
      <c r="AEF74" s="17"/>
      <c r="AEG74" s="17"/>
      <c r="AEH74" s="17"/>
      <c r="AEI74" s="17"/>
      <c r="AEJ74" s="16">
        <v>28.0</v>
      </c>
      <c r="AEK74" s="17"/>
      <c r="AEL74" s="17"/>
      <c r="AEM74" s="17"/>
      <c r="AEN74" s="17"/>
      <c r="AEO74" s="17"/>
      <c r="AEP74" s="17"/>
      <c r="AEQ74" s="17"/>
      <c r="AER74" s="17"/>
      <c r="AES74" s="17"/>
      <c r="AET74" s="17"/>
      <c r="AEU74" s="17"/>
      <c r="AEV74" s="17"/>
      <c r="AEW74" s="17"/>
      <c r="AEX74" s="17"/>
      <c r="AEY74" s="17"/>
      <c r="AEZ74" s="17"/>
      <c r="AFA74" s="17"/>
      <c r="AFB74" s="17"/>
      <c r="AFC74" s="17"/>
      <c r="AFD74" s="17"/>
      <c r="AFE74" s="17"/>
      <c r="AFF74" s="17"/>
      <c r="AFG74" s="17"/>
      <c r="AFH74" s="17"/>
      <c r="AFI74" s="17"/>
      <c r="AFJ74" s="17"/>
      <c r="AFK74" s="17"/>
      <c r="AFL74" s="17"/>
      <c r="AFM74" s="17"/>
      <c r="AFN74" s="17"/>
      <c r="AFO74" s="17"/>
      <c r="AFP74" s="17"/>
      <c r="AFQ74" s="17"/>
      <c r="AFR74" s="17"/>
      <c r="AFS74" s="17"/>
      <c r="AFT74" s="17"/>
      <c r="AFU74" s="17"/>
      <c r="AFV74" s="17"/>
      <c r="AFW74" s="17"/>
      <c r="AFX74" s="17"/>
      <c r="AFY74" s="17"/>
      <c r="AFZ74" s="17"/>
      <c r="AGA74" s="17"/>
      <c r="AGB74" s="17"/>
      <c r="AGC74" s="17"/>
      <c r="AGD74" s="17"/>
      <c r="AGE74" s="17"/>
      <c r="AGF74" s="17"/>
      <c r="AGG74" s="17"/>
      <c r="AGH74" s="17"/>
      <c r="AGI74" s="17"/>
      <c r="AGJ74" s="17"/>
      <c r="AGK74" s="17"/>
      <c r="AGL74" s="17"/>
      <c r="AGM74" s="17"/>
      <c r="AGN74" s="17"/>
      <c r="AGO74" s="17"/>
      <c r="AGP74" s="17"/>
      <c r="AGQ74" s="17"/>
      <c r="AGR74" s="17"/>
      <c r="AGS74" s="17"/>
      <c r="AGT74" s="17"/>
      <c r="AGU74" s="17"/>
      <c r="AGV74" s="17"/>
      <c r="AGW74" s="17"/>
      <c r="AGX74" s="17"/>
      <c r="AGY74" s="17"/>
      <c r="AGZ74" s="17"/>
      <c r="AHA74" s="17"/>
      <c r="AHB74" s="17"/>
      <c r="AHC74" s="17"/>
      <c r="AHD74" s="17"/>
      <c r="AHE74" s="17"/>
      <c r="AHF74" s="17"/>
      <c r="AHG74" s="17"/>
      <c r="AHH74" s="17"/>
      <c r="AHI74" s="17"/>
      <c r="AHJ74" s="17"/>
      <c r="AHK74" s="17"/>
      <c r="AHL74" s="17"/>
      <c r="AHM74" s="17"/>
      <c r="AHN74" s="17"/>
      <c r="AHO74" s="17"/>
      <c r="AHP74" s="17"/>
      <c r="AHQ74" s="17"/>
      <c r="AHR74" s="17"/>
      <c r="AHS74" s="17"/>
      <c r="AHT74" s="17"/>
      <c r="AHU74" s="17"/>
      <c r="AHV74" s="17"/>
      <c r="AHW74" s="17"/>
      <c r="AHX74" s="17"/>
      <c r="AHY74" s="17"/>
      <c r="AHZ74" s="17"/>
      <c r="AIA74" s="17"/>
      <c r="AIB74" s="17"/>
      <c r="AIC74" s="17"/>
      <c r="AID74" s="17"/>
      <c r="AIE74" s="17"/>
      <c r="AIF74" s="17"/>
      <c r="AIG74" s="17"/>
      <c r="AIH74" s="17"/>
      <c r="AII74" s="17"/>
      <c r="AIJ74" s="17"/>
      <c r="AIK74" s="17"/>
      <c r="AIL74" s="14" t="s">
        <v>3312</v>
      </c>
      <c r="AIM74" s="14" t="s">
        <v>3351</v>
      </c>
      <c r="AIO74" s="16">
        <v>1.0</v>
      </c>
      <c r="AIP74" s="16">
        <v>1.0</v>
      </c>
      <c r="AIQ74" s="14" t="s">
        <v>3314</v>
      </c>
      <c r="AIR74" s="17"/>
      <c r="AIS74" s="17"/>
      <c r="AIT74" s="17"/>
      <c r="AIU74" s="17"/>
      <c r="AIV74" s="14" t="s">
        <v>2563</v>
      </c>
      <c r="AIW74" s="14" t="s">
        <v>3352</v>
      </c>
      <c r="AIX74" s="14" t="s">
        <v>3353</v>
      </c>
      <c r="AIY74" s="14" t="s">
        <v>3354</v>
      </c>
      <c r="AIZ74" s="14" t="s">
        <v>2729</v>
      </c>
      <c r="AJA74" s="14" t="s">
        <v>3328</v>
      </c>
      <c r="AJB74" s="14" t="s">
        <v>3329</v>
      </c>
      <c r="AJC74" s="14" t="s">
        <v>3355</v>
      </c>
      <c r="AJD74" s="16">
        <v>27.0</v>
      </c>
      <c r="AJE74" s="17"/>
      <c r="AJF74" s="17"/>
      <c r="AJG74" s="14" t="s">
        <v>2574</v>
      </c>
      <c r="AJH74" s="17"/>
      <c r="AJI74" s="16">
        <v>2.0</v>
      </c>
      <c r="AJJ74" s="17"/>
      <c r="AJK74" s="16">
        <v>31.0</v>
      </c>
      <c r="AJL74" s="14" t="s">
        <v>3356</v>
      </c>
      <c r="AJO74" s="17"/>
      <c r="AJP74" s="17"/>
      <c r="AJQ74" s="17"/>
      <c r="AJR74" s="14" t="s">
        <v>2563</v>
      </c>
      <c r="AJS74" s="14" t="s">
        <v>2574</v>
      </c>
      <c r="AJT74" s="14" t="s">
        <v>3357</v>
      </c>
      <c r="AJW74" s="17"/>
      <c r="AJX74" s="17"/>
      <c r="AJY74" s="17"/>
      <c r="AJZ74" s="17"/>
      <c r="AKA74" s="17"/>
      <c r="AKB74" s="17"/>
      <c r="AKC74" s="17"/>
      <c r="AKD74" s="17"/>
      <c r="AKE74" s="17"/>
      <c r="AKF74" s="17"/>
      <c r="AKG74" s="17"/>
      <c r="AKH74" s="17"/>
      <c r="AKI74" s="17"/>
      <c r="AKJ74" s="17"/>
      <c r="AKK74" s="17"/>
      <c r="AKL74" s="17"/>
      <c r="AKM74" s="17"/>
      <c r="AKN74" s="17"/>
      <c r="AKO74" s="17"/>
      <c r="AKP74" s="17"/>
      <c r="AKQ74" s="17"/>
      <c r="AKR74" s="17"/>
      <c r="AKS74" s="17"/>
      <c r="AKT74" s="17"/>
      <c r="AKU74" s="17"/>
      <c r="AKV74" s="17"/>
      <c r="AKW74" s="17"/>
      <c r="AKX74" s="17"/>
      <c r="AKY74" s="17"/>
      <c r="AKZ74" s="17"/>
      <c r="ALA74" s="17"/>
      <c r="ALB74" s="17"/>
      <c r="ALC74" s="17"/>
      <c r="ALD74" s="17"/>
      <c r="ALE74" s="17"/>
      <c r="ALF74" s="17"/>
      <c r="ALG74" s="17"/>
      <c r="ALH74" s="17"/>
      <c r="ALI74" s="17"/>
      <c r="ALJ74" s="17"/>
      <c r="ALK74" s="17"/>
      <c r="ALL74" s="17"/>
      <c r="ALM74" s="17"/>
      <c r="ALN74" s="17"/>
      <c r="ALO74" s="17"/>
      <c r="ALP74" s="17"/>
      <c r="ALQ74" s="17"/>
      <c r="ALR74" s="17"/>
      <c r="ALS74" s="17"/>
      <c r="ALT74" s="17"/>
      <c r="ALU74" s="17"/>
      <c r="ALV74" s="17"/>
      <c r="ALW74" s="17"/>
      <c r="ALX74" s="17"/>
      <c r="ALY74" s="17"/>
      <c r="ALZ74" s="17"/>
      <c r="AMA74" s="17"/>
      <c r="AMB74" s="17"/>
      <c r="AMC74" s="17"/>
      <c r="AMD74" s="17"/>
      <c r="AME74" s="17"/>
      <c r="AMF74" s="17"/>
      <c r="AMG74" s="17"/>
      <c r="AMH74" s="17"/>
      <c r="AMI74" s="17"/>
      <c r="AMJ74" s="17"/>
      <c r="AMK74" s="17"/>
      <c r="AML74" s="17"/>
      <c r="AMM74" s="17"/>
      <c r="AMN74" s="17"/>
      <c r="AMO74" s="17"/>
      <c r="AMP74" s="17"/>
      <c r="AMQ74" s="17"/>
      <c r="AMR74" s="17"/>
      <c r="AMS74" s="17"/>
      <c r="AMT74" s="17"/>
      <c r="AMU74" s="17"/>
      <c r="AMV74" s="17"/>
      <c r="AMW74" s="17"/>
      <c r="AMX74" s="17"/>
      <c r="AMY74" s="17"/>
      <c r="AMZ74" s="17"/>
      <c r="ANA74" s="17"/>
      <c r="ANB74" s="17"/>
      <c r="ANC74" s="17"/>
      <c r="AND74" s="17"/>
      <c r="ANE74" s="17"/>
      <c r="ANF74" s="17"/>
      <c r="ANG74" s="17"/>
      <c r="ANH74" s="17"/>
      <c r="ANI74" s="17"/>
      <c r="ANJ74" s="17"/>
      <c r="ANK74" s="17"/>
      <c r="ANL74" s="17"/>
      <c r="ANM74" s="17"/>
      <c r="ANN74" s="17"/>
      <c r="ANO74" s="17"/>
      <c r="ANP74" s="17"/>
      <c r="ANQ74" s="17"/>
      <c r="ANR74" s="17"/>
      <c r="ANS74" s="17"/>
      <c r="ANT74" s="17"/>
      <c r="ANU74" s="17"/>
      <c r="ANV74" s="17"/>
      <c r="ANW74" s="17"/>
      <c r="ANX74" s="17"/>
      <c r="ANY74" s="17"/>
      <c r="ANZ74" s="17"/>
      <c r="AOA74" s="17"/>
      <c r="AOB74" s="17"/>
      <c r="AOC74" s="17"/>
      <c r="AOD74" s="17"/>
      <c r="AOE74" s="17"/>
      <c r="AOF74" s="17"/>
      <c r="AOG74" s="17"/>
      <c r="AOH74" s="17"/>
      <c r="AOI74" s="17"/>
      <c r="AOJ74" s="17"/>
      <c r="AOK74" s="17"/>
      <c r="AOL74" s="17"/>
      <c r="AOM74" s="17"/>
      <c r="AON74" s="17"/>
      <c r="AOO74" s="17"/>
      <c r="AOP74" s="17"/>
      <c r="AOQ74" s="17"/>
      <c r="AOR74" s="17"/>
      <c r="AOS74" s="17"/>
      <c r="AOT74" s="17"/>
      <c r="AOU74" s="17"/>
      <c r="AOV74" s="17"/>
      <c r="AOW74" s="17"/>
      <c r="AOX74" s="17"/>
      <c r="AOY74" s="17"/>
      <c r="AOZ74" s="17"/>
      <c r="APA74" s="17"/>
      <c r="APB74" s="17"/>
      <c r="APC74" s="17"/>
      <c r="APD74" s="17"/>
      <c r="APE74" s="17"/>
      <c r="APF74" s="17"/>
      <c r="APG74" s="17"/>
      <c r="APH74" s="17"/>
      <c r="API74" s="17"/>
      <c r="APJ74" s="17"/>
      <c r="APK74" s="17"/>
      <c r="APL74" s="17"/>
      <c r="APM74" s="17"/>
      <c r="APN74" s="17"/>
      <c r="APO74" s="17"/>
      <c r="APP74" s="17"/>
      <c r="APQ74" s="17"/>
      <c r="APR74" s="17"/>
      <c r="APS74" s="17"/>
      <c r="APT74" s="17"/>
      <c r="APU74" s="17"/>
      <c r="APV74" s="17"/>
      <c r="APW74" s="17"/>
      <c r="APX74" s="17"/>
      <c r="APY74" s="17"/>
      <c r="APZ74" s="17"/>
      <c r="AQA74" s="17"/>
      <c r="AQB74" s="17"/>
      <c r="AQC74" s="17"/>
      <c r="AQD74" s="17"/>
      <c r="AQE74" s="17"/>
      <c r="AQF74" s="17"/>
      <c r="AQG74" s="17"/>
      <c r="AQH74" s="17"/>
      <c r="AQI74" s="17"/>
      <c r="AQJ74" s="17"/>
      <c r="AQK74" s="17"/>
      <c r="AQL74" s="17"/>
      <c r="AQM74" s="17"/>
      <c r="AQN74" s="17"/>
      <c r="AQO74" s="17"/>
      <c r="AQP74" s="17"/>
      <c r="AQQ74" s="17"/>
      <c r="AQR74" s="17"/>
      <c r="AQS74" s="17"/>
      <c r="AQT74" s="17"/>
      <c r="AQU74" s="17"/>
      <c r="AQV74" s="17"/>
      <c r="AQW74" s="17"/>
      <c r="AQX74" s="17"/>
      <c r="AQY74" s="17"/>
      <c r="AQZ74" s="17"/>
      <c r="ARA74" s="17"/>
      <c r="ARB74" s="17"/>
      <c r="ARC74" s="17"/>
      <c r="ARD74" s="17"/>
      <c r="ARE74" s="17"/>
      <c r="ARF74" s="17"/>
      <c r="ARG74" s="17"/>
      <c r="ARH74" s="17"/>
      <c r="ARI74" s="17"/>
      <c r="ARJ74" s="17"/>
      <c r="ARK74" s="17"/>
      <c r="ARL74" s="17"/>
      <c r="ARM74" s="17"/>
      <c r="ARN74" s="17"/>
      <c r="ARO74" s="17"/>
      <c r="ARP74" s="17"/>
      <c r="ARQ74" s="17"/>
      <c r="ARR74" s="17"/>
      <c r="ARS74" s="17"/>
      <c r="ART74" s="17"/>
      <c r="ARU74" s="17"/>
      <c r="ARV74" s="17"/>
      <c r="ARW74" s="17"/>
      <c r="ARX74" s="17"/>
      <c r="ARY74" s="17"/>
      <c r="ARZ74" s="17"/>
      <c r="ASA74" s="17"/>
      <c r="ASB74" s="17"/>
      <c r="ASC74" s="17"/>
      <c r="ASD74" s="17"/>
      <c r="ASE74" s="17"/>
      <c r="ASF74" s="17"/>
      <c r="ASG74" s="17"/>
      <c r="ASH74" s="17"/>
      <c r="ASI74" s="17"/>
      <c r="ASJ74" s="17"/>
      <c r="ASK74" s="17"/>
      <c r="ASL74" s="17"/>
      <c r="ASM74" s="17"/>
      <c r="ASN74" s="17"/>
      <c r="ASO74" s="17"/>
      <c r="ASP74" s="17"/>
      <c r="ASQ74" s="17"/>
      <c r="ASR74" s="17"/>
      <c r="ASS74" s="17"/>
      <c r="AST74" s="17"/>
      <c r="ASU74" s="17"/>
      <c r="ASV74" s="17"/>
      <c r="ASW74" s="17"/>
      <c r="ASX74" s="17"/>
      <c r="ASY74" s="17"/>
      <c r="ASZ74" s="17"/>
      <c r="ATA74" s="17"/>
      <c r="ATB74" s="17"/>
      <c r="ATC74" s="17"/>
      <c r="ATD74" s="17"/>
      <c r="ATE74" s="17"/>
      <c r="ATF74" s="17"/>
      <c r="ATG74" s="17"/>
      <c r="ATH74" s="17"/>
      <c r="ATI74" s="17"/>
      <c r="ATJ74" s="17"/>
      <c r="ATK74" s="17"/>
      <c r="ATL74" s="17"/>
      <c r="ATM74" s="17"/>
      <c r="ATN74" s="17"/>
      <c r="ATO74" s="17"/>
      <c r="ATP74" s="17"/>
      <c r="ATQ74" s="17"/>
      <c r="ATR74" s="17"/>
      <c r="ATS74" s="17"/>
      <c r="ATT74" s="17"/>
      <c r="ATU74" s="17"/>
      <c r="ATV74" s="17"/>
      <c r="ATW74" s="17"/>
      <c r="ATX74" s="17"/>
      <c r="ATY74" s="17"/>
      <c r="ATZ74" s="17"/>
      <c r="AUA74" s="17"/>
      <c r="AUB74" s="17"/>
      <c r="AUC74" s="17"/>
      <c r="AUD74" s="17"/>
      <c r="AUE74" s="17"/>
      <c r="AUF74" s="17"/>
      <c r="AUG74" s="17"/>
      <c r="AUH74" s="17"/>
      <c r="AUI74" s="17"/>
      <c r="AUJ74" s="17"/>
      <c r="AUK74" s="17"/>
      <c r="AUL74" s="17"/>
      <c r="AUM74" s="17"/>
      <c r="AUN74" s="17"/>
      <c r="AUO74" s="17"/>
      <c r="AUP74" s="17"/>
      <c r="AUQ74" s="17"/>
      <c r="AUR74" s="17"/>
      <c r="AUS74" s="17"/>
      <c r="AUT74" s="17"/>
      <c r="AUU74" s="17"/>
      <c r="AUV74" s="17"/>
      <c r="AUW74" s="17"/>
      <c r="AUX74" s="17"/>
      <c r="AUY74" s="17"/>
      <c r="AUZ74" s="17"/>
      <c r="AVA74" s="17"/>
      <c r="AVB74" s="17"/>
      <c r="AVC74" s="17"/>
      <c r="AVD74" s="17"/>
      <c r="AVE74" s="17"/>
      <c r="AVF74" s="17"/>
      <c r="AVG74" s="17"/>
      <c r="AVH74" s="17"/>
      <c r="AVI74" s="17"/>
      <c r="AVJ74" s="17"/>
      <c r="AVK74" s="17"/>
      <c r="AVL74" s="17"/>
      <c r="AVM74" s="17"/>
      <c r="AVN74" s="17"/>
      <c r="AVO74" s="17"/>
      <c r="AVP74" s="17"/>
      <c r="AVQ74" s="17"/>
      <c r="AVR74" s="17"/>
      <c r="AVS74" s="17"/>
      <c r="AVT74" s="17"/>
      <c r="AVU74" s="17"/>
      <c r="AVV74" s="17"/>
      <c r="AVW74" s="17"/>
      <c r="AVX74" s="17"/>
      <c r="AVY74" s="17"/>
      <c r="AVZ74" s="17"/>
      <c r="AWA74" s="17"/>
      <c r="AWB74" s="17"/>
      <c r="AWC74" s="17"/>
      <c r="AWD74" s="17"/>
      <c r="AWE74" s="17"/>
      <c r="AWF74" s="17"/>
      <c r="AWG74" s="17"/>
      <c r="AWH74" s="17"/>
      <c r="AWI74" s="17"/>
      <c r="AWJ74" s="17"/>
      <c r="AWK74" s="17"/>
      <c r="AWL74" s="17"/>
      <c r="AWM74" s="17"/>
      <c r="AWN74" s="17"/>
      <c r="AWO74" s="17"/>
      <c r="AWP74" s="17"/>
      <c r="AWQ74" s="17"/>
      <c r="AWR74" s="17"/>
      <c r="AWS74" s="17"/>
      <c r="AWT74" s="17"/>
      <c r="AWU74" s="17"/>
      <c r="AWV74" s="17"/>
      <c r="AWW74" s="17"/>
      <c r="AWX74" s="17"/>
      <c r="AWY74" s="17"/>
      <c r="AWZ74" s="17"/>
      <c r="AXA74" s="17"/>
      <c r="AXB74" s="17"/>
      <c r="AXC74" s="17"/>
      <c r="AXD74" s="17"/>
      <c r="AXE74" s="17"/>
      <c r="AXF74" s="17"/>
      <c r="AXG74" s="17"/>
      <c r="AXH74" s="17"/>
      <c r="AXI74" s="17"/>
      <c r="AXJ74" s="17"/>
      <c r="AXK74" s="17"/>
      <c r="AXL74" s="17"/>
      <c r="AXM74" s="17"/>
      <c r="AXN74" s="17"/>
      <c r="AXO74" s="17"/>
      <c r="AXP74" s="17"/>
      <c r="AXQ74" s="17"/>
      <c r="AXR74" s="17"/>
      <c r="AXS74" s="17"/>
      <c r="AXT74" s="17"/>
      <c r="AXU74" s="17"/>
      <c r="AXV74" s="17"/>
      <c r="AXW74" s="17"/>
      <c r="AXX74" s="17"/>
      <c r="AXY74" s="17"/>
      <c r="AXZ74" s="17"/>
      <c r="AYA74" s="17"/>
      <c r="AYB74" s="17"/>
      <c r="AYC74" s="17"/>
      <c r="AYD74" s="17"/>
      <c r="AYE74" s="17"/>
      <c r="AYF74" s="17"/>
      <c r="AYG74" s="17"/>
      <c r="AYH74" s="17"/>
      <c r="AYI74" s="17"/>
      <c r="AYJ74" s="17"/>
      <c r="AYK74" s="17"/>
      <c r="AYL74" s="17"/>
      <c r="AYM74" s="17"/>
      <c r="AYN74" s="17"/>
      <c r="AYO74" s="17"/>
      <c r="AYP74" s="17"/>
      <c r="AYQ74" s="17"/>
      <c r="AYR74" s="17"/>
      <c r="AYS74" s="17"/>
      <c r="AYT74" s="17"/>
      <c r="AYU74" s="17"/>
      <c r="AYV74" s="17"/>
      <c r="AYW74" s="17"/>
      <c r="AYX74" s="17"/>
      <c r="AYY74" s="17"/>
      <c r="AYZ74" s="17"/>
      <c r="AZA74" s="17"/>
      <c r="AZB74" s="17"/>
      <c r="AZC74" s="17"/>
      <c r="AZD74" s="17"/>
      <c r="AZE74" s="17"/>
      <c r="AZF74" s="17"/>
      <c r="AZG74" s="17"/>
      <c r="AZH74" s="17"/>
      <c r="AZI74" s="17"/>
      <c r="AZJ74" s="17"/>
      <c r="AZK74" s="17"/>
      <c r="AZL74" s="17"/>
      <c r="AZM74" s="17"/>
      <c r="AZN74" s="17"/>
      <c r="AZO74" s="17"/>
      <c r="AZP74" s="17"/>
      <c r="AZQ74" s="17"/>
      <c r="AZR74" s="17"/>
      <c r="AZS74" s="17"/>
      <c r="AZT74" s="17"/>
      <c r="AZU74" s="17"/>
      <c r="AZV74" s="17"/>
      <c r="AZW74" s="17"/>
      <c r="AZX74" s="17"/>
      <c r="AZY74" s="17"/>
      <c r="AZZ74" s="17"/>
      <c r="BAA74" s="17"/>
      <c r="BAB74" s="17"/>
      <c r="BAC74" s="17"/>
      <c r="BAD74" s="17"/>
      <c r="BAE74" s="17"/>
      <c r="BAF74" s="17"/>
      <c r="BAG74" s="17"/>
      <c r="BAH74" s="17"/>
      <c r="BAI74" s="17"/>
      <c r="BAJ74" s="17"/>
      <c r="BAK74" s="17"/>
      <c r="BAL74" s="17"/>
      <c r="BAM74" s="17"/>
      <c r="BAN74" s="17"/>
      <c r="BAO74" s="17"/>
      <c r="BAP74" s="17"/>
      <c r="BAQ74" s="17"/>
      <c r="BAR74" s="17"/>
      <c r="BAS74" s="17"/>
      <c r="BAT74" s="17"/>
      <c r="BAU74" s="17"/>
      <c r="BAV74" s="17"/>
      <c r="BAW74" s="17"/>
      <c r="BAX74" s="17"/>
      <c r="BAY74" s="17"/>
      <c r="BAZ74" s="17"/>
      <c r="BBA74" s="17"/>
      <c r="BBB74" s="17"/>
      <c r="BBC74" s="17"/>
      <c r="BBD74" s="17"/>
      <c r="BBE74" s="17"/>
      <c r="BBF74" s="17"/>
      <c r="BBG74" s="17"/>
      <c r="BBH74" s="17"/>
      <c r="BBI74" s="17"/>
      <c r="BBJ74" s="17"/>
      <c r="BBK74" s="17"/>
      <c r="BBL74" s="17"/>
      <c r="BBM74" s="17"/>
      <c r="BBN74" s="17"/>
      <c r="BBO74" s="17"/>
      <c r="BBP74" s="17"/>
      <c r="BBQ74" s="17"/>
      <c r="BBR74" s="17"/>
      <c r="BBS74" s="17"/>
      <c r="BBT74" s="17"/>
      <c r="BBU74" s="17"/>
      <c r="BBV74" s="17"/>
      <c r="BBW74" s="17"/>
      <c r="BBX74" s="17"/>
      <c r="BBY74" s="17"/>
      <c r="BBZ74" s="17"/>
      <c r="BCA74" s="17"/>
      <c r="BCB74" s="17"/>
      <c r="BCC74" s="17"/>
      <c r="BCD74" s="17"/>
      <c r="BCE74" s="17"/>
      <c r="BCF74" s="17"/>
      <c r="BCG74" s="17"/>
      <c r="BCH74" s="17"/>
      <c r="BCI74" s="17"/>
      <c r="BCJ74" s="17"/>
      <c r="BCK74" s="17"/>
      <c r="BCL74" s="17"/>
      <c r="BCM74" s="17"/>
      <c r="BCN74" s="17"/>
      <c r="BCO74" s="17"/>
      <c r="BCP74" s="17"/>
      <c r="BCQ74" s="17"/>
      <c r="BCR74" s="17"/>
      <c r="BCS74" s="17"/>
      <c r="BCT74" s="17"/>
      <c r="BCU74" s="17"/>
      <c r="BCV74" s="17"/>
      <c r="BCW74" s="17"/>
      <c r="BCX74" s="17"/>
      <c r="BCY74" s="17"/>
      <c r="BCZ74" s="17"/>
      <c r="BDA74" s="17"/>
      <c r="BDB74" s="17"/>
      <c r="BDC74" s="17"/>
      <c r="BDD74" s="17"/>
      <c r="BDE74" s="17"/>
      <c r="BDF74" s="17"/>
      <c r="BDG74" s="17"/>
      <c r="BDH74" s="17"/>
      <c r="BDI74" s="17"/>
      <c r="BDJ74" s="17"/>
      <c r="BDK74" s="17"/>
      <c r="BDL74" s="17"/>
      <c r="BDM74" s="17"/>
      <c r="BDN74" s="17"/>
      <c r="BDO74" s="17"/>
      <c r="BDP74" s="17"/>
      <c r="BDQ74" s="17"/>
      <c r="BDR74" s="17"/>
      <c r="BDS74" s="17"/>
      <c r="BDT74" s="17"/>
      <c r="BDU74" s="17"/>
      <c r="BDV74" s="17"/>
      <c r="BDW74" s="17"/>
      <c r="BDX74" s="17"/>
      <c r="BDY74" s="17"/>
      <c r="BDZ74" s="17"/>
      <c r="BEA74" s="17"/>
      <c r="BEB74" s="17"/>
      <c r="BEC74" s="17"/>
      <c r="BED74" s="17"/>
      <c r="BEE74" s="17"/>
      <c r="BEF74" s="17"/>
      <c r="BEG74" s="17"/>
      <c r="BEH74" s="17"/>
      <c r="BEI74" s="17"/>
      <c r="BEJ74" s="17"/>
      <c r="BEK74" s="17"/>
      <c r="BEL74" s="17"/>
      <c r="BEM74" s="17"/>
      <c r="BEN74" s="17"/>
      <c r="BEO74" s="17"/>
      <c r="BEP74" s="17"/>
      <c r="BEQ74" s="17"/>
      <c r="BER74" s="17"/>
      <c r="BES74" s="17"/>
      <c r="BET74" s="17"/>
      <c r="BEU74" s="17"/>
      <c r="BEV74" s="17"/>
      <c r="BEW74" s="17"/>
      <c r="BEX74" s="17"/>
      <c r="BEY74" s="17"/>
      <c r="BEZ74" s="17"/>
      <c r="BFA74" s="17"/>
      <c r="BFB74" s="17"/>
      <c r="BFC74" s="17"/>
      <c r="BFD74" s="17"/>
      <c r="BFE74" s="17"/>
      <c r="BFF74" s="17"/>
      <c r="BFG74" s="17"/>
      <c r="BFH74" s="17"/>
      <c r="BFI74" s="17"/>
      <c r="BFJ74" s="17"/>
      <c r="BFK74" s="17"/>
      <c r="BFL74" s="17"/>
      <c r="BFM74" s="17"/>
      <c r="BFN74" s="17"/>
      <c r="BFO74" s="17"/>
      <c r="BFP74" s="17"/>
      <c r="BFQ74" s="17"/>
      <c r="BFR74" s="17"/>
      <c r="BFS74" s="17"/>
      <c r="BFT74" s="17"/>
      <c r="BFU74" s="17"/>
      <c r="BFV74" s="17"/>
      <c r="BFW74" s="17"/>
      <c r="BFX74" s="17"/>
      <c r="BFY74" s="17"/>
      <c r="BFZ74" s="17"/>
      <c r="BGA74" s="17"/>
      <c r="BGB74" s="17"/>
      <c r="BGC74" s="17"/>
      <c r="BGD74" s="17"/>
      <c r="BGE74" s="17"/>
      <c r="BGF74" s="17"/>
      <c r="BGG74" s="17"/>
      <c r="BGH74" s="17"/>
      <c r="BGI74" s="17"/>
      <c r="BGJ74" s="17"/>
      <c r="BGK74" s="17"/>
      <c r="BGL74" s="17"/>
      <c r="BGM74" s="17"/>
      <c r="BGN74" s="17"/>
      <c r="BGO74" s="17"/>
      <c r="BGP74" s="17"/>
      <c r="BGQ74" s="17"/>
      <c r="BGR74" s="17"/>
      <c r="BGS74" s="17"/>
      <c r="BGT74" s="17"/>
      <c r="BGU74" s="17"/>
      <c r="BGV74" s="17"/>
      <c r="BGW74" s="17"/>
      <c r="BGX74" s="17"/>
      <c r="BGY74" s="17"/>
      <c r="BGZ74" s="17"/>
      <c r="BHA74" s="17"/>
      <c r="BHB74" s="17"/>
      <c r="BHC74" s="17"/>
      <c r="BHD74" s="17"/>
      <c r="BHE74" s="17"/>
      <c r="BHF74" s="17"/>
      <c r="BHG74" s="17"/>
      <c r="BHH74" s="17"/>
      <c r="BHI74" s="17"/>
      <c r="BHJ74" s="17"/>
      <c r="BHK74" s="17"/>
      <c r="BHL74" s="17"/>
      <c r="BHM74" s="17"/>
      <c r="BHN74" s="17"/>
      <c r="BHO74" s="17"/>
      <c r="BHP74" s="17"/>
      <c r="BHQ74" s="17"/>
      <c r="BHR74" s="17"/>
      <c r="BHS74" s="17"/>
      <c r="BHT74" s="17"/>
      <c r="BHU74" s="17"/>
      <c r="BHV74" s="17"/>
      <c r="BHW74" s="17"/>
      <c r="BHX74" s="17"/>
      <c r="BHY74" s="17"/>
      <c r="BHZ74" s="17"/>
      <c r="BIA74" s="17"/>
      <c r="BIB74" s="17"/>
      <c r="BIC74" s="17"/>
      <c r="BID74" s="17"/>
      <c r="BIE74" s="17"/>
      <c r="BIF74" s="17"/>
      <c r="BIG74" s="17"/>
      <c r="BIH74" s="17"/>
      <c r="BII74" s="17"/>
      <c r="BIJ74" s="17"/>
      <c r="BIK74" s="17"/>
      <c r="BIL74" s="17"/>
      <c r="BIM74" s="17"/>
      <c r="BIN74" s="17"/>
      <c r="BIO74" s="17"/>
      <c r="BIP74" s="17"/>
      <c r="BIQ74" s="17"/>
      <c r="BIR74" s="17"/>
      <c r="BIS74" s="17"/>
      <c r="BIT74" s="17"/>
      <c r="BIU74" s="17"/>
      <c r="BIV74" s="17"/>
      <c r="BIW74" s="17"/>
      <c r="BIX74" s="17"/>
      <c r="BIY74" s="17"/>
      <c r="BIZ74" s="17"/>
      <c r="BJA74" s="17"/>
      <c r="BJB74" s="17"/>
      <c r="BJC74" s="17"/>
      <c r="BJD74" s="17"/>
      <c r="BJE74" s="17"/>
      <c r="BJF74" s="17"/>
      <c r="BJG74" s="17"/>
      <c r="BJH74" s="17"/>
      <c r="BJI74" s="17"/>
      <c r="BJJ74" s="17"/>
      <c r="BJK74" s="17"/>
      <c r="BJL74" s="17"/>
      <c r="BJM74" s="17"/>
      <c r="BJN74" s="17"/>
      <c r="BJO74" s="17"/>
      <c r="BJP74" s="17"/>
      <c r="BJQ74" s="17"/>
      <c r="BJR74" s="17"/>
      <c r="BJS74" s="17"/>
      <c r="BJT74" s="17"/>
      <c r="BJU74" s="17"/>
      <c r="BJV74" s="17"/>
      <c r="BJW74" s="17"/>
      <c r="BJX74" s="17"/>
      <c r="BJY74" s="17"/>
      <c r="BJZ74" s="17"/>
      <c r="BKA74" s="17"/>
      <c r="BKB74" s="17"/>
      <c r="BKC74" s="17"/>
      <c r="BKD74" s="17"/>
      <c r="BKE74" s="17"/>
      <c r="BKF74" s="17"/>
      <c r="BKG74" s="17"/>
      <c r="BKH74" s="17"/>
      <c r="BKI74" s="17"/>
      <c r="BKJ74" s="17"/>
      <c r="BKK74" s="17"/>
      <c r="BKL74" s="17"/>
      <c r="BKM74" s="17"/>
      <c r="BKN74" s="17"/>
      <c r="BKO74" s="17"/>
      <c r="BKP74" s="17"/>
      <c r="BKQ74" s="17"/>
      <c r="BKR74" s="17"/>
      <c r="BKS74" s="17"/>
      <c r="BKT74" s="17"/>
      <c r="BKU74" s="17"/>
      <c r="BKV74" s="17"/>
      <c r="BKW74" s="17"/>
      <c r="BKX74" s="17"/>
      <c r="BKY74" s="17"/>
      <c r="BKZ74" s="17"/>
      <c r="BLA74" s="17"/>
      <c r="BLB74" s="17"/>
      <c r="BLC74" s="17"/>
      <c r="BLD74" s="17"/>
      <c r="BLE74" s="17"/>
      <c r="BLF74" s="17"/>
      <c r="BLG74" s="17"/>
      <c r="BLH74" s="17"/>
      <c r="BLI74" s="17"/>
      <c r="BLJ74" s="17"/>
      <c r="BLK74" s="17"/>
      <c r="BLL74" s="17"/>
      <c r="BLM74" s="17"/>
      <c r="BLN74" s="17"/>
      <c r="BLO74" s="17"/>
      <c r="BLP74" s="17"/>
      <c r="BLQ74" s="17"/>
      <c r="BLR74" s="17"/>
      <c r="BLS74" s="17"/>
      <c r="BLT74" s="17"/>
      <c r="BLU74" s="17"/>
      <c r="BLV74" s="17"/>
      <c r="BLW74" s="17"/>
      <c r="BLX74" s="17"/>
      <c r="BLY74" s="17"/>
      <c r="BLZ74" s="17"/>
      <c r="BMA74" s="17"/>
      <c r="BMB74" s="17"/>
      <c r="BMC74" s="17"/>
      <c r="BMD74" s="17"/>
      <c r="BME74" s="17"/>
      <c r="BMF74" s="17"/>
      <c r="BMG74" s="17"/>
      <c r="BMH74" s="17"/>
      <c r="BMI74" s="17"/>
      <c r="BMJ74" s="17"/>
      <c r="BMK74" s="17"/>
      <c r="BML74" s="17"/>
      <c r="BMM74" s="17"/>
      <c r="BMN74" s="17"/>
      <c r="BMO74" s="17"/>
      <c r="BMP74" s="17"/>
      <c r="BMQ74" s="17"/>
      <c r="BMR74" s="17"/>
      <c r="BMS74" s="17"/>
      <c r="BMT74" s="17"/>
      <c r="BMU74" s="17"/>
      <c r="BMV74" s="17"/>
      <c r="BMW74" s="17"/>
      <c r="BMX74" s="17"/>
      <c r="BMY74" s="17"/>
      <c r="BMZ74" s="17"/>
      <c r="BNA74" s="17"/>
      <c r="BNB74" s="17"/>
      <c r="BNC74" s="17"/>
      <c r="BND74" s="17"/>
      <c r="BNE74" s="17"/>
      <c r="BNF74" s="17"/>
      <c r="BNG74" s="17"/>
      <c r="BNH74" s="17"/>
      <c r="BNI74" s="17"/>
      <c r="BNJ74" s="17"/>
      <c r="BNK74" s="17"/>
      <c r="BNL74" s="17"/>
      <c r="BNM74" s="17"/>
      <c r="BNN74" s="17"/>
      <c r="BNO74" s="17"/>
      <c r="BNP74" s="17"/>
      <c r="BNQ74" s="17"/>
      <c r="BNR74" s="17"/>
      <c r="BNS74" s="17"/>
      <c r="BNT74" s="17"/>
      <c r="BNU74" s="17"/>
      <c r="BNV74" s="17"/>
      <c r="BNW74" s="17"/>
      <c r="BNX74" s="17"/>
      <c r="BNY74" s="17"/>
      <c r="BNZ74" s="17"/>
      <c r="BOA74" s="17"/>
      <c r="BOB74" s="17"/>
      <c r="BOC74" s="17"/>
      <c r="BOD74" s="17"/>
      <c r="BOE74" s="17"/>
      <c r="BOF74" s="17"/>
      <c r="BOG74" s="17"/>
      <c r="BOH74" s="17"/>
      <c r="BOI74" s="17"/>
      <c r="BOJ74" s="17"/>
      <c r="BOK74" s="17"/>
      <c r="BOL74" s="17"/>
      <c r="BOM74" s="17"/>
      <c r="BON74" s="17"/>
      <c r="BOO74" s="17"/>
      <c r="BOP74" s="17"/>
      <c r="BOQ74" s="17"/>
      <c r="BOR74" s="17"/>
      <c r="BOS74" s="17"/>
      <c r="BOT74" s="17"/>
      <c r="BOU74" s="17"/>
      <c r="BOV74" s="17"/>
      <c r="BOW74" s="17"/>
      <c r="BOX74" s="17"/>
      <c r="BOY74" s="17"/>
      <c r="BOZ74" s="17"/>
      <c r="BPA74" s="17"/>
      <c r="BPB74" s="17"/>
      <c r="BPC74" s="17"/>
      <c r="BPD74" s="17"/>
      <c r="BPE74" s="17"/>
      <c r="BPF74" s="17"/>
      <c r="BPG74" s="17"/>
      <c r="BPH74" s="17"/>
      <c r="BPI74" s="17"/>
      <c r="BPJ74" s="17"/>
      <c r="BPK74" s="17"/>
      <c r="BPL74" s="17"/>
      <c r="BPM74" s="17"/>
      <c r="BPN74" s="17"/>
      <c r="BPO74" s="17"/>
      <c r="BPP74" s="17"/>
      <c r="BPQ74" s="17"/>
      <c r="BPR74" s="17"/>
      <c r="BPS74" s="17"/>
      <c r="BPT74" s="17"/>
      <c r="BPU74" s="17"/>
      <c r="BPV74" s="17"/>
      <c r="BPW74" s="17"/>
      <c r="BPX74" s="17"/>
      <c r="BPY74" s="17"/>
      <c r="BPZ74" s="17"/>
      <c r="BQA74" s="17"/>
      <c r="BQB74" s="17"/>
      <c r="BQC74" s="17"/>
      <c r="BQD74" s="17"/>
      <c r="BQE74" s="17"/>
      <c r="BQF74" s="17"/>
      <c r="BQG74" s="17"/>
      <c r="BQH74" s="17"/>
      <c r="BQI74" s="17"/>
      <c r="BQJ74" s="17"/>
      <c r="BQK74" s="17"/>
      <c r="BQL74" s="17"/>
      <c r="BQM74" s="17"/>
      <c r="BQN74" s="17"/>
      <c r="BQO74" s="17"/>
      <c r="BQP74" s="17"/>
      <c r="BQQ74" s="17"/>
      <c r="BQR74" s="17"/>
      <c r="BQS74" s="17"/>
      <c r="BQT74" s="17"/>
      <c r="BQU74" s="17"/>
      <c r="BQV74" s="17"/>
      <c r="BQW74" s="17"/>
      <c r="BQX74" s="17"/>
      <c r="BQY74" s="17"/>
      <c r="BQZ74" s="17"/>
      <c r="BRA74" s="17"/>
      <c r="BRB74" s="17"/>
      <c r="BRC74" s="17"/>
      <c r="BRD74" s="17"/>
      <c r="BRE74" s="17"/>
      <c r="BRF74" s="17"/>
      <c r="BRG74" s="17"/>
      <c r="BRH74" s="17"/>
      <c r="BRI74" s="17"/>
      <c r="BRJ74" s="17"/>
      <c r="BRK74" s="17"/>
      <c r="BRL74" s="17"/>
      <c r="BRM74" s="17"/>
      <c r="BRN74" s="17"/>
      <c r="BRO74" s="17"/>
      <c r="BRP74" s="17"/>
      <c r="BRQ74" s="17"/>
      <c r="BRR74" s="17"/>
      <c r="BRS74" s="17"/>
      <c r="BRT74" s="17"/>
      <c r="BRU74" s="17"/>
      <c r="BRV74" s="17"/>
      <c r="BRW74" s="17"/>
      <c r="BRX74" s="17"/>
      <c r="BRY74" s="17"/>
      <c r="BRZ74" s="17"/>
      <c r="BSA74" s="17"/>
      <c r="BSB74" s="17"/>
      <c r="BSC74" s="17"/>
      <c r="BSD74" s="17"/>
      <c r="BSE74" s="17"/>
      <c r="BSF74" s="17"/>
      <c r="BSG74" s="17"/>
      <c r="BSH74" s="17"/>
      <c r="BSI74" s="17"/>
      <c r="BSJ74" s="17"/>
      <c r="BSK74" s="17"/>
      <c r="BSL74" s="17"/>
      <c r="BSM74" s="17"/>
      <c r="BSN74" s="17"/>
      <c r="BSO74" s="17"/>
      <c r="BSP74" s="17"/>
      <c r="BSQ74" s="17"/>
      <c r="BSR74" s="17"/>
      <c r="BSS74" s="17"/>
      <c r="BST74" s="17"/>
      <c r="BSU74" s="17"/>
      <c r="BSV74" s="17"/>
      <c r="BSW74" s="17"/>
      <c r="BSX74" s="17"/>
      <c r="BSY74" s="17"/>
      <c r="BSZ74" s="17"/>
      <c r="BTA74" s="17"/>
      <c r="BTB74" s="17"/>
      <c r="BTC74" s="17"/>
      <c r="BTD74" s="17"/>
      <c r="BTE74" s="17"/>
      <c r="BTF74" s="17"/>
      <c r="BTG74" s="17"/>
      <c r="BTH74" s="17"/>
      <c r="BTI74" s="17"/>
      <c r="BTJ74" s="17"/>
      <c r="BTK74" s="17"/>
      <c r="BTL74" s="17"/>
      <c r="BTM74" s="17"/>
      <c r="BTN74" s="17"/>
      <c r="BTO74" s="17"/>
      <c r="BTP74" s="17"/>
      <c r="BTQ74" s="17"/>
      <c r="BTR74" s="17"/>
      <c r="BTS74" s="17"/>
      <c r="BTT74" s="17"/>
      <c r="BTU74" s="17"/>
      <c r="BTV74" s="17"/>
      <c r="BTW74" s="17"/>
      <c r="BTX74" s="17"/>
      <c r="BTY74" s="17"/>
      <c r="BTZ74" s="17"/>
      <c r="BUA74" s="17"/>
      <c r="BUB74" s="17"/>
      <c r="BUC74" s="17"/>
      <c r="BUD74" s="17"/>
      <c r="BUE74" s="17"/>
      <c r="BUF74" s="17"/>
      <c r="BUG74" s="17"/>
      <c r="BUH74" s="17"/>
      <c r="BUI74" s="17"/>
      <c r="BUJ74" s="17"/>
      <c r="BUK74" s="17"/>
      <c r="BUL74" s="17"/>
      <c r="BUM74" s="17"/>
      <c r="BUN74" s="17"/>
      <c r="BUO74" s="17"/>
      <c r="BUP74" s="17"/>
      <c r="BUQ74" s="17"/>
      <c r="BUR74" s="17"/>
      <c r="BUS74" s="17"/>
      <c r="BUT74" s="17"/>
      <c r="BUU74" s="17"/>
      <c r="BUV74" s="17"/>
      <c r="BUW74" s="17"/>
      <c r="BUX74" s="17"/>
      <c r="BUY74" s="17"/>
      <c r="BUZ74" s="17"/>
      <c r="BVA74" s="17"/>
      <c r="BVB74" s="17"/>
      <c r="BVC74" s="17"/>
      <c r="BVD74" s="17"/>
      <c r="BVE74" s="17"/>
      <c r="BVF74" s="17"/>
      <c r="BVG74" s="17"/>
      <c r="BVH74" s="17"/>
      <c r="BVI74" s="17"/>
      <c r="BVJ74" s="17"/>
      <c r="BVK74" s="17"/>
      <c r="BVL74" s="17"/>
      <c r="BVM74" s="17"/>
      <c r="BVN74" s="17"/>
      <c r="BVO74" s="17"/>
      <c r="BVP74" s="17"/>
      <c r="BVQ74" s="17"/>
      <c r="BVR74" s="17"/>
      <c r="BVS74" s="17"/>
      <c r="BVT74" s="17"/>
      <c r="BVU74" s="17"/>
      <c r="BVV74" s="17"/>
      <c r="BVW74" s="17"/>
      <c r="BVX74" s="17"/>
      <c r="BVY74" s="17"/>
      <c r="BVZ74" s="17"/>
      <c r="BWA74" s="17"/>
      <c r="BWB74" s="17"/>
      <c r="BWC74" s="17"/>
      <c r="BWD74" s="17"/>
      <c r="BWE74" s="17"/>
      <c r="BWF74" s="17"/>
      <c r="BWG74" s="17"/>
      <c r="BWH74" s="17"/>
      <c r="BWI74" s="17"/>
      <c r="BWJ74" s="17"/>
      <c r="BWK74" s="17"/>
      <c r="BWL74" s="17"/>
      <c r="BWM74" s="17"/>
      <c r="BWN74" s="17"/>
      <c r="BWO74" s="17"/>
      <c r="BWP74" s="17"/>
      <c r="BWQ74" s="17"/>
      <c r="BWR74" s="17"/>
      <c r="BWS74" s="17"/>
      <c r="BWT74" s="17"/>
      <c r="BWU74" s="17"/>
      <c r="BWV74" s="17"/>
      <c r="BWW74" s="17"/>
      <c r="BWX74" s="17"/>
      <c r="BWY74" s="17"/>
      <c r="BWZ74" s="17"/>
      <c r="BXA74" s="17"/>
      <c r="BXB74" s="17"/>
      <c r="BXC74" s="17"/>
      <c r="BXD74" s="17"/>
      <c r="BXE74" s="17"/>
      <c r="BXF74" s="17"/>
      <c r="BXG74" s="17"/>
      <c r="BXH74" s="17"/>
      <c r="BXI74" s="17"/>
      <c r="BXJ74" s="17"/>
      <c r="BXK74" s="17"/>
      <c r="BXL74" s="17"/>
      <c r="BXM74" s="17"/>
      <c r="BXN74" s="17"/>
      <c r="BXO74" s="17"/>
      <c r="BXP74" s="17"/>
      <c r="BXQ74" s="17"/>
      <c r="BXR74" s="17"/>
      <c r="BXS74" s="17"/>
      <c r="BXT74" s="17"/>
      <c r="BXU74" s="17"/>
      <c r="BXV74" s="17"/>
      <c r="BXW74" s="17"/>
      <c r="BXX74" s="17"/>
      <c r="BXY74" s="17"/>
      <c r="BXZ74" s="17"/>
      <c r="BYA74" s="17"/>
      <c r="BYB74" s="17"/>
      <c r="BYC74" s="17"/>
      <c r="BYD74" s="17"/>
      <c r="BYE74" s="17"/>
      <c r="BYF74" s="17"/>
      <c r="BYG74" s="17"/>
      <c r="BYH74" s="17"/>
      <c r="BYI74" s="17"/>
      <c r="BYJ74" s="17"/>
      <c r="BYK74" s="17"/>
      <c r="BYL74" s="17"/>
      <c r="BYM74" s="17"/>
      <c r="BYN74" s="17"/>
      <c r="BYO74" s="17"/>
      <c r="BYP74" s="17"/>
      <c r="BYQ74" s="17"/>
      <c r="BYR74" s="17"/>
      <c r="BYS74" s="17"/>
      <c r="BYT74" s="17"/>
      <c r="BYU74" s="17"/>
      <c r="BYV74" s="17"/>
      <c r="BYW74" s="17"/>
      <c r="BYX74" s="17"/>
      <c r="BYY74" s="17"/>
      <c r="BYZ74" s="17"/>
      <c r="BZA74" s="17"/>
      <c r="BZB74" s="17"/>
      <c r="BZC74" s="17"/>
      <c r="BZD74" s="17"/>
      <c r="BZE74" s="17"/>
      <c r="BZF74" s="17"/>
      <c r="BZG74" s="17"/>
      <c r="BZH74" s="17"/>
      <c r="BZI74" s="17"/>
      <c r="BZJ74" s="17"/>
      <c r="BZK74" s="17"/>
      <c r="BZL74" s="17"/>
      <c r="BZM74" s="17"/>
      <c r="BZN74" s="17"/>
      <c r="BZO74" s="17"/>
      <c r="BZP74" s="17"/>
      <c r="BZQ74" s="17"/>
      <c r="BZR74" s="17"/>
      <c r="BZS74" s="17"/>
      <c r="BZT74" s="17"/>
      <c r="BZU74" s="17"/>
      <c r="BZV74" s="17"/>
      <c r="BZW74" s="17"/>
      <c r="BZX74" s="17"/>
      <c r="BZY74" s="17"/>
      <c r="BZZ74" s="17"/>
      <c r="CAA74" s="17"/>
      <c r="CAB74" s="17"/>
      <c r="CAC74" s="17"/>
      <c r="CAD74" s="17"/>
      <c r="CAE74" s="17"/>
      <c r="CAF74" s="17"/>
      <c r="CAG74" s="17"/>
      <c r="CAH74" s="17"/>
      <c r="CAI74" s="17"/>
      <c r="CAJ74" s="17"/>
      <c r="CAK74" s="17"/>
      <c r="CAL74" s="17"/>
      <c r="CAM74" s="17"/>
      <c r="CAN74" s="17"/>
      <c r="CAO74" s="17"/>
      <c r="CAP74" s="17"/>
      <c r="CAQ74" s="17"/>
      <c r="CAR74" s="17"/>
      <c r="CAS74" s="17"/>
      <c r="CAT74" s="17"/>
      <c r="CAU74" s="17"/>
      <c r="CAV74" s="17"/>
      <c r="CAW74" s="17"/>
      <c r="CAX74" s="17"/>
      <c r="CAY74" s="17"/>
      <c r="CAZ74" s="17"/>
      <c r="CBA74" s="17"/>
      <c r="CBB74" s="17"/>
      <c r="CBC74" s="17"/>
      <c r="CBD74" s="17"/>
      <c r="CBE74" s="17"/>
      <c r="CBF74" s="17"/>
      <c r="CBG74" s="17"/>
      <c r="CBH74" s="17"/>
      <c r="CBI74" s="17"/>
      <c r="CBJ74" s="17"/>
      <c r="CBK74" s="17"/>
      <c r="CBL74" s="17"/>
      <c r="CBM74" s="17"/>
      <c r="CBN74" s="17"/>
      <c r="CBO74" s="17"/>
      <c r="CBP74" s="17"/>
      <c r="CBQ74" s="17"/>
      <c r="CBR74" s="17"/>
      <c r="CBS74" s="17"/>
      <c r="CBT74" s="17"/>
      <c r="CBU74" s="17"/>
      <c r="CBV74" s="17"/>
      <c r="CBW74" s="17"/>
      <c r="CBX74" s="17"/>
      <c r="CBY74" s="17"/>
      <c r="CBZ74" s="17"/>
      <c r="CCA74" s="17"/>
      <c r="CCB74" s="17"/>
      <c r="CCC74" s="17"/>
      <c r="CCD74" s="17"/>
      <c r="CCE74" s="17"/>
      <c r="CCF74" s="17"/>
      <c r="CCG74" s="17"/>
      <c r="CCH74" s="17"/>
      <c r="CCI74" s="17"/>
      <c r="CCJ74" s="17"/>
      <c r="CCK74" s="17"/>
      <c r="CCL74" s="17"/>
      <c r="CCM74" s="17"/>
      <c r="CCN74" s="17"/>
      <c r="CCO74" s="17"/>
      <c r="CCP74" s="17"/>
      <c r="CCQ74" s="17"/>
      <c r="CCR74" s="17"/>
      <c r="CCS74" s="17"/>
      <c r="CCT74" s="17"/>
      <c r="CCU74" s="17"/>
      <c r="CCV74" s="17"/>
      <c r="CCW74" s="17"/>
      <c r="CCX74" s="17"/>
      <c r="CCY74" s="17"/>
      <c r="CCZ74" s="17"/>
      <c r="CDA74" s="17"/>
      <c r="CDB74" s="17"/>
      <c r="CDC74" s="17"/>
      <c r="CDD74" s="17"/>
      <c r="CDE74" s="17"/>
      <c r="CDF74" s="17"/>
      <c r="CDG74" s="17"/>
      <c r="CDH74" s="17"/>
      <c r="CDI74" s="17"/>
      <c r="CDJ74" s="17"/>
      <c r="CDK74" s="17"/>
      <c r="CDL74" s="17"/>
      <c r="CDM74" s="17"/>
      <c r="CDN74" s="17"/>
      <c r="CDO74" s="17"/>
      <c r="CDP74" s="17"/>
      <c r="CDQ74" s="17"/>
      <c r="CDR74" s="17"/>
      <c r="CDS74" s="17"/>
      <c r="CDT74" s="17"/>
      <c r="CDU74" s="17"/>
    </row>
    <row r="75">
      <c r="A75" s="14" t="s">
        <v>3304</v>
      </c>
      <c r="B75" s="14" t="s">
        <v>3358</v>
      </c>
      <c r="C75" s="14" t="s">
        <v>2728</v>
      </c>
      <c r="D75" s="14" t="s">
        <v>2686</v>
      </c>
      <c r="E75" s="14" t="s">
        <v>3359</v>
      </c>
      <c r="F75" s="14" t="s">
        <v>2835</v>
      </c>
      <c r="I75" s="14" t="s">
        <v>3360</v>
      </c>
      <c r="J75" s="14" t="s">
        <v>2618</v>
      </c>
      <c r="K75" s="14" t="s">
        <v>2619</v>
      </c>
      <c r="L75" s="17"/>
      <c r="M75" s="17"/>
      <c r="N75" s="14" t="s">
        <v>21</v>
      </c>
      <c r="O75" s="14" t="s">
        <v>21</v>
      </c>
      <c r="P75" s="14" t="s">
        <v>21</v>
      </c>
      <c r="Q75" s="16">
        <v>11.0</v>
      </c>
      <c r="R75" s="16">
        <v>4112853.0</v>
      </c>
      <c r="S75" s="16">
        <v>4112853.0</v>
      </c>
      <c r="T75" s="14" t="s">
        <v>2622</v>
      </c>
      <c r="U75" s="14" t="s">
        <v>2621</v>
      </c>
      <c r="V75" s="14" t="s">
        <v>3361</v>
      </c>
      <c r="W75" s="14" t="s">
        <v>3362</v>
      </c>
      <c r="X75" s="16">
        <v>0.74</v>
      </c>
      <c r="Y75" s="17"/>
      <c r="Z75" s="16">
        <v>59.0</v>
      </c>
      <c r="AA75" s="16">
        <v>21.0</v>
      </c>
      <c r="AB75" s="17"/>
      <c r="AC75" s="17"/>
      <c r="AD75" s="16">
        <v>1924.0</v>
      </c>
      <c r="AE75" s="22">
        <v>45638.0</v>
      </c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4" t="s">
        <v>3310</v>
      </c>
      <c r="BB75" s="17"/>
      <c r="BC75" s="17"/>
      <c r="BD75" s="17"/>
      <c r="BE75" s="17"/>
      <c r="BF75" s="17"/>
      <c r="BG75" s="16">
        <v>2.0</v>
      </c>
      <c r="BH75" s="14" t="s">
        <v>1465</v>
      </c>
      <c r="BI75" s="14" t="s">
        <v>2594</v>
      </c>
      <c r="BJ75" s="14" t="s">
        <v>2566</v>
      </c>
      <c r="BK75" s="17"/>
      <c r="BL75" s="17"/>
      <c r="BM75" s="16">
        <v>64.5</v>
      </c>
      <c r="BN75" s="17"/>
      <c r="BO75" s="17"/>
      <c r="BP75" s="17"/>
      <c r="BQ75" s="17"/>
      <c r="BR75" s="17"/>
      <c r="BS75" s="16">
        <v>0.0909</v>
      </c>
      <c r="BT75" s="16">
        <v>106.0</v>
      </c>
      <c r="BU75" s="14" t="s">
        <v>2567</v>
      </c>
      <c r="BV75" s="17"/>
      <c r="BW75" s="17"/>
      <c r="BX75" s="16">
        <v>2.0</v>
      </c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4" t="s">
        <v>3099</v>
      </c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  <c r="KL75" s="17"/>
      <c r="KM75" s="17"/>
      <c r="KN75" s="17"/>
      <c r="KO75" s="17"/>
      <c r="KP75" s="17"/>
      <c r="KQ75" s="17"/>
      <c r="KR75" s="17"/>
      <c r="KS75" s="17"/>
      <c r="KT75" s="17"/>
      <c r="KU75" s="17"/>
      <c r="KV75" s="17"/>
      <c r="KW75" s="17"/>
      <c r="KX75" s="17"/>
      <c r="KY75" s="17"/>
      <c r="KZ75" s="17"/>
      <c r="LA75" s="17"/>
      <c r="LB75" s="17"/>
      <c r="LC75" s="17"/>
      <c r="LD75" s="17"/>
      <c r="LE75" s="17"/>
      <c r="LF75" s="17"/>
      <c r="LG75" s="17"/>
      <c r="LH75" s="17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7"/>
      <c r="LV75" s="17"/>
      <c r="LW75" s="17"/>
      <c r="LX75" s="17"/>
      <c r="LY75" s="17"/>
      <c r="LZ75" s="17"/>
      <c r="MA75" s="17"/>
      <c r="MB75" s="17"/>
      <c r="MC75" s="17"/>
      <c r="MD75" s="17"/>
      <c r="ME75" s="17"/>
      <c r="MF75" s="17"/>
      <c r="MG75" s="17"/>
      <c r="MH75" s="17"/>
      <c r="MI75" s="17"/>
      <c r="MJ75" s="17"/>
      <c r="MK75" s="17"/>
      <c r="ML75" s="17"/>
      <c r="MM75" s="17"/>
      <c r="MN75" s="17"/>
      <c r="MO75" s="17"/>
      <c r="MP75" s="17"/>
      <c r="MQ75" s="17"/>
      <c r="MR75" s="17"/>
      <c r="MS75" s="17"/>
      <c r="MT75" s="17"/>
      <c r="MU75" s="17"/>
      <c r="MV75" s="17"/>
      <c r="MW75" s="17"/>
      <c r="MX75" s="17"/>
      <c r="MY75" s="17"/>
      <c r="MZ75" s="17"/>
      <c r="NA75" s="17"/>
      <c r="NB75" s="17"/>
      <c r="NC75" s="17"/>
      <c r="ND75" s="17"/>
      <c r="NE75" s="17"/>
      <c r="NF75" s="17"/>
      <c r="NG75" s="17"/>
      <c r="NH75" s="17"/>
      <c r="NI75" s="17"/>
      <c r="NJ75" s="17"/>
      <c r="NK75" s="17"/>
      <c r="NL75" s="17"/>
      <c r="NM75" s="17"/>
      <c r="NN75" s="14" t="s">
        <v>2840</v>
      </c>
      <c r="NO75" s="17"/>
      <c r="NP75" s="17"/>
      <c r="NQ75" s="17"/>
      <c r="NR75" s="17"/>
      <c r="NS75" s="17"/>
      <c r="NT75" s="17"/>
      <c r="NU75" s="17"/>
      <c r="NV75" s="17"/>
      <c r="NW75" s="17"/>
      <c r="NX75" s="17"/>
      <c r="NY75" s="17"/>
      <c r="NZ75" s="17"/>
      <c r="OA75" s="17"/>
      <c r="OB75" s="17"/>
      <c r="OC75" s="17"/>
      <c r="OD75" s="17"/>
      <c r="OE75" s="17"/>
      <c r="OF75" s="14" t="s">
        <v>2644</v>
      </c>
      <c r="OG75" s="17"/>
      <c r="OH75" s="17"/>
      <c r="OI75" s="17"/>
      <c r="OJ75" s="17"/>
      <c r="OK75" s="17"/>
      <c r="OL75" s="17"/>
      <c r="OM75" s="17"/>
      <c r="ON75" s="17"/>
      <c r="OO75" s="17"/>
      <c r="OP75" s="17"/>
      <c r="OQ75" s="17"/>
      <c r="OR75" s="17"/>
      <c r="OS75" s="17"/>
      <c r="OT75" s="17"/>
      <c r="OU75" s="17"/>
      <c r="OV75" s="17"/>
      <c r="OW75" s="17"/>
      <c r="OX75" s="17"/>
      <c r="OY75" s="17"/>
      <c r="OZ75" s="17"/>
      <c r="PA75" s="17"/>
      <c r="PB75" s="17"/>
      <c r="PC75" s="17"/>
      <c r="PD75" s="17"/>
      <c r="PE75" s="17"/>
      <c r="PF75" s="17"/>
      <c r="PG75" s="17"/>
      <c r="PH75" s="17"/>
      <c r="PI75" s="17"/>
      <c r="PJ75" s="17"/>
      <c r="PK75" s="17"/>
      <c r="PL75" s="17"/>
      <c r="PM75" s="17"/>
      <c r="PN75" s="17"/>
      <c r="PO75" s="17"/>
      <c r="PP75" s="17"/>
      <c r="PQ75" s="17"/>
      <c r="PR75" s="17"/>
      <c r="PS75" s="17"/>
      <c r="PT75" s="17"/>
      <c r="PU75" s="17"/>
      <c r="PV75" s="17"/>
      <c r="PW75" s="17"/>
      <c r="PX75" s="17"/>
      <c r="PY75" s="17"/>
      <c r="PZ75" s="17"/>
      <c r="QA75" s="17"/>
      <c r="QB75" s="17"/>
      <c r="QC75" s="17"/>
      <c r="QD75" s="17"/>
      <c r="QE75" s="17"/>
      <c r="QF75" s="17"/>
      <c r="QG75" s="17"/>
      <c r="QH75" s="17"/>
      <c r="QI75" s="17"/>
      <c r="QJ75" s="17"/>
      <c r="QK75" s="17"/>
      <c r="QL75" s="17"/>
      <c r="QM75" s="17"/>
      <c r="QN75" s="17"/>
      <c r="QO75" s="17"/>
      <c r="QP75" s="17"/>
      <c r="QQ75" s="17"/>
      <c r="QR75" s="17"/>
      <c r="QS75" s="17"/>
      <c r="QT75" s="17"/>
      <c r="QU75" s="17"/>
      <c r="QV75" s="17"/>
      <c r="QW75" s="17"/>
      <c r="QX75" s="17"/>
      <c r="QY75" s="17"/>
      <c r="QZ75" s="17"/>
      <c r="RA75" s="17"/>
      <c r="RB75" s="17"/>
      <c r="RC75" s="17"/>
      <c r="RD75" s="17"/>
      <c r="RE75" s="17"/>
      <c r="RF75" s="17"/>
      <c r="RG75" s="17"/>
      <c r="RH75" s="17"/>
      <c r="RI75" s="17"/>
      <c r="RJ75" s="17"/>
      <c r="RK75" s="17"/>
      <c r="RL75" s="17"/>
      <c r="RM75" s="17"/>
      <c r="RN75" s="17"/>
      <c r="RO75" s="17"/>
      <c r="RP75" s="17"/>
      <c r="RQ75" s="17"/>
      <c r="RR75" s="17"/>
      <c r="RS75" s="17"/>
      <c r="RT75" s="17"/>
      <c r="RU75" s="17"/>
      <c r="RV75" s="17"/>
      <c r="RW75" s="17"/>
      <c r="RX75" s="17"/>
      <c r="RY75" s="17"/>
      <c r="RZ75" s="17"/>
      <c r="SA75" s="17"/>
      <c r="SB75" s="17"/>
      <c r="SC75" s="17"/>
      <c r="SD75" s="17"/>
      <c r="SE75" s="17"/>
      <c r="SF75" s="17"/>
      <c r="SG75" s="17"/>
      <c r="SH75" s="17"/>
      <c r="SI75" s="17"/>
      <c r="SJ75" s="17"/>
      <c r="SK75" s="17"/>
      <c r="SL75" s="17"/>
      <c r="SM75" s="17"/>
      <c r="SN75" s="17"/>
      <c r="SO75" s="17"/>
      <c r="SP75" s="17"/>
      <c r="SQ75" s="17"/>
      <c r="SR75" s="17"/>
      <c r="SS75" s="17"/>
      <c r="ST75" s="17"/>
      <c r="SU75" s="17"/>
      <c r="SV75" s="17"/>
      <c r="SW75" s="17"/>
      <c r="SX75" s="17"/>
      <c r="SY75" s="17"/>
      <c r="SZ75" s="17"/>
      <c r="TA75" s="17"/>
      <c r="TB75" s="17"/>
      <c r="TC75" s="17"/>
      <c r="TD75" s="17"/>
      <c r="TE75" s="17"/>
      <c r="TF75" s="17"/>
      <c r="TG75" s="17"/>
      <c r="TH75" s="17"/>
      <c r="TI75" s="17"/>
      <c r="TJ75" s="17"/>
      <c r="TK75" s="17"/>
      <c r="TL75" s="17"/>
      <c r="TM75" s="17"/>
      <c r="TN75" s="17"/>
      <c r="TO75" s="17"/>
      <c r="TP75" s="17"/>
      <c r="TQ75" s="17"/>
      <c r="TR75" s="17"/>
      <c r="TS75" s="17"/>
      <c r="TT75" s="17"/>
      <c r="TU75" s="17"/>
      <c r="TV75" s="17"/>
      <c r="TW75" s="17"/>
      <c r="TX75" s="17"/>
      <c r="TY75" s="17"/>
      <c r="TZ75" s="17"/>
      <c r="UA75" s="17"/>
      <c r="UB75" s="17"/>
      <c r="UC75" s="17"/>
      <c r="UD75" s="17"/>
      <c r="UE75" s="17"/>
      <c r="UF75" s="17"/>
      <c r="UG75" s="17"/>
      <c r="UH75" s="17"/>
      <c r="UI75" s="17"/>
      <c r="UJ75" s="17"/>
      <c r="UK75" s="17"/>
      <c r="UL75" s="17"/>
      <c r="UM75" s="17"/>
      <c r="UN75" s="17"/>
      <c r="UO75" s="17"/>
      <c r="UP75" s="17"/>
      <c r="UQ75" s="17"/>
      <c r="UR75" s="17"/>
      <c r="US75" s="17"/>
      <c r="UT75" s="17"/>
      <c r="UU75" s="17"/>
      <c r="UV75" s="17"/>
      <c r="UW75" s="17"/>
      <c r="UX75" s="17"/>
      <c r="UY75" s="17"/>
      <c r="UZ75" s="17"/>
      <c r="VA75" s="17"/>
      <c r="VB75" s="17"/>
      <c r="VC75" s="17"/>
      <c r="VD75" s="17"/>
      <c r="VE75" s="17"/>
      <c r="VF75" s="17"/>
      <c r="VG75" s="17"/>
      <c r="VH75" s="17"/>
      <c r="VI75" s="17"/>
      <c r="VJ75" s="17"/>
      <c r="VK75" s="17"/>
      <c r="VL75" s="17"/>
      <c r="VM75" s="17"/>
      <c r="VN75" s="17"/>
      <c r="VO75" s="17"/>
      <c r="VP75" s="17"/>
      <c r="VQ75" s="17"/>
      <c r="VR75" s="17"/>
      <c r="VS75" s="17"/>
      <c r="VT75" s="17"/>
      <c r="VU75" s="17"/>
      <c r="VV75" s="17"/>
      <c r="VW75" s="17"/>
      <c r="VX75" s="17"/>
      <c r="VY75" s="17"/>
      <c r="VZ75" s="17"/>
      <c r="WA75" s="17"/>
      <c r="WB75" s="17"/>
      <c r="WC75" s="17"/>
      <c r="WD75" s="17"/>
      <c r="WE75" s="17"/>
      <c r="WF75" s="17"/>
      <c r="WG75" s="17"/>
      <c r="WH75" s="17"/>
      <c r="WI75" s="17"/>
      <c r="WJ75" s="17"/>
      <c r="WK75" s="17"/>
      <c r="WL75" s="17"/>
      <c r="WM75" s="17"/>
      <c r="WN75" s="17"/>
      <c r="WO75" s="17"/>
      <c r="WP75" s="17"/>
      <c r="WQ75" s="17"/>
      <c r="WR75" s="17"/>
      <c r="WS75" s="17"/>
      <c r="WT75" s="17"/>
      <c r="WU75" s="17"/>
      <c r="WV75" s="17"/>
      <c r="WW75" s="17"/>
      <c r="WX75" s="17"/>
      <c r="WY75" s="17"/>
      <c r="WZ75" s="17"/>
      <c r="XA75" s="17"/>
      <c r="XB75" s="17"/>
      <c r="XC75" s="17"/>
      <c r="XD75" s="17"/>
      <c r="XE75" s="17"/>
      <c r="XF75" s="17"/>
      <c r="XG75" s="17"/>
      <c r="XH75" s="17"/>
      <c r="XI75" s="17"/>
      <c r="XJ75" s="17"/>
      <c r="XK75" s="17"/>
      <c r="XL75" s="17"/>
      <c r="XM75" s="17"/>
      <c r="XN75" s="17"/>
      <c r="XO75" s="17"/>
      <c r="XP75" s="17"/>
      <c r="XQ75" s="17"/>
      <c r="XR75" s="17"/>
      <c r="XS75" s="17"/>
      <c r="XT75" s="17"/>
      <c r="XU75" s="17"/>
      <c r="XV75" s="17"/>
      <c r="XW75" s="17"/>
      <c r="XX75" s="17"/>
      <c r="XY75" s="17"/>
      <c r="XZ75" s="17"/>
      <c r="YA75" s="17"/>
      <c r="YB75" s="17"/>
      <c r="YC75" s="17"/>
      <c r="YD75" s="17"/>
      <c r="YE75" s="17"/>
      <c r="YF75" s="17"/>
      <c r="YG75" s="17"/>
      <c r="YH75" s="17"/>
      <c r="YI75" s="17"/>
      <c r="YJ75" s="17"/>
      <c r="YK75" s="17"/>
      <c r="YL75" s="17"/>
      <c r="YM75" s="17"/>
      <c r="YN75" s="17"/>
      <c r="YO75" s="17"/>
      <c r="YP75" s="17"/>
      <c r="YQ75" s="17"/>
      <c r="YR75" s="17"/>
      <c r="YS75" s="17"/>
      <c r="YT75" s="17"/>
      <c r="YU75" s="17"/>
      <c r="YV75" s="17"/>
      <c r="YW75" s="17"/>
      <c r="YX75" s="17"/>
      <c r="YY75" s="17"/>
      <c r="YZ75" s="17"/>
      <c r="ZA75" s="17"/>
      <c r="ZB75" s="17"/>
      <c r="ZC75" s="17"/>
      <c r="ZD75" s="17"/>
      <c r="ZE75" s="17"/>
      <c r="ZF75" s="17"/>
      <c r="ZG75" s="17"/>
      <c r="ZH75" s="17"/>
      <c r="ZI75" s="17"/>
      <c r="ZJ75" s="17"/>
      <c r="ZK75" s="17"/>
      <c r="ZL75" s="17"/>
      <c r="ZM75" s="17"/>
      <c r="ZN75" s="17"/>
      <c r="ZO75" s="17"/>
      <c r="ZP75" s="17"/>
      <c r="ZQ75" s="17"/>
      <c r="ZR75" s="17"/>
      <c r="ZS75" s="17"/>
      <c r="ZT75" s="17"/>
      <c r="ZU75" s="17"/>
      <c r="ZV75" s="17"/>
      <c r="ZW75" s="17"/>
      <c r="ZX75" s="17"/>
      <c r="ZY75" s="17"/>
      <c r="ZZ75" s="17"/>
      <c r="AAA75" s="17"/>
      <c r="AAB75" s="17"/>
      <c r="AAC75" s="17"/>
      <c r="AAD75" s="17"/>
      <c r="AAE75" s="17"/>
      <c r="AAF75" s="17"/>
      <c r="AAG75" s="17"/>
      <c r="AAH75" s="17"/>
      <c r="AAI75" s="17"/>
      <c r="AAJ75" s="17"/>
      <c r="AAK75" s="17"/>
      <c r="AAL75" s="17"/>
      <c r="AAM75" s="17"/>
      <c r="AAN75" s="17"/>
      <c r="AAO75" s="17"/>
      <c r="AAP75" s="17"/>
      <c r="AAQ75" s="17"/>
      <c r="AAR75" s="17"/>
      <c r="AAS75" s="17"/>
      <c r="AAT75" s="17"/>
      <c r="AAU75" s="17"/>
      <c r="AAV75" s="17"/>
      <c r="AAW75" s="17"/>
      <c r="AAX75" s="17"/>
      <c r="AAY75" s="17"/>
      <c r="AAZ75" s="17"/>
      <c r="ABA75" s="17"/>
      <c r="ABB75" s="17"/>
      <c r="ABC75" s="17"/>
      <c r="ABD75" s="17"/>
      <c r="ABE75" s="17"/>
      <c r="ABF75" s="17"/>
      <c r="ABG75" s="17"/>
      <c r="ABH75" s="17"/>
      <c r="ABI75" s="17"/>
      <c r="ABJ75" s="17"/>
      <c r="ABK75" s="17"/>
      <c r="ABL75" s="17"/>
      <c r="ABM75" s="17"/>
      <c r="ABN75" s="17"/>
      <c r="ABO75" s="17"/>
      <c r="ABP75" s="17"/>
      <c r="ABQ75" s="17"/>
      <c r="ABR75" s="17"/>
      <c r="ABS75" s="17"/>
      <c r="ABT75" s="17"/>
      <c r="ABU75" s="17"/>
      <c r="ABV75" s="17"/>
      <c r="ABW75" s="17"/>
      <c r="ABX75" s="17"/>
      <c r="ABY75" s="17"/>
      <c r="ABZ75" s="17"/>
      <c r="ACA75" s="17"/>
      <c r="ACB75" s="17"/>
      <c r="ACC75" s="17"/>
      <c r="ACD75" s="17"/>
      <c r="ACE75" s="17"/>
      <c r="ACF75" s="17"/>
      <c r="ACG75" s="17"/>
      <c r="ACH75" s="17"/>
      <c r="ACI75" s="17"/>
      <c r="ACJ75" s="17"/>
      <c r="ACK75" s="17"/>
      <c r="ACL75" s="17"/>
      <c r="ACM75" s="17"/>
      <c r="ACN75" s="17"/>
      <c r="ACO75" s="17"/>
      <c r="ACP75" s="17"/>
      <c r="ACQ75" s="17"/>
      <c r="ACR75" s="17"/>
      <c r="ACS75" s="17"/>
      <c r="ACT75" s="17"/>
      <c r="ACU75" s="17"/>
      <c r="ACV75" s="17"/>
      <c r="ACW75" s="17"/>
      <c r="ACX75" s="17"/>
      <c r="ACY75" s="17"/>
      <c r="ACZ75" s="17"/>
      <c r="ADA75" s="17"/>
      <c r="ADB75" s="17"/>
      <c r="ADC75" s="17"/>
      <c r="ADD75" s="17"/>
      <c r="ADE75" s="17"/>
      <c r="ADF75" s="17"/>
      <c r="ADG75" s="17"/>
      <c r="ADH75" s="17"/>
      <c r="ADI75" s="17"/>
      <c r="ADJ75" s="17"/>
      <c r="ADK75" s="17"/>
      <c r="ADL75" s="17"/>
      <c r="ADM75" s="17"/>
      <c r="ADN75" s="17"/>
      <c r="ADO75" s="17"/>
      <c r="ADP75" s="17"/>
      <c r="ADQ75" s="17"/>
      <c r="ADR75" s="17"/>
      <c r="ADS75" s="17"/>
      <c r="ADT75" s="17"/>
      <c r="ADU75" s="17"/>
      <c r="ADV75" s="17"/>
      <c r="ADW75" s="17"/>
      <c r="ADX75" s="17"/>
      <c r="ADY75" s="17"/>
      <c r="ADZ75" s="17"/>
      <c r="AEA75" s="17"/>
      <c r="AEB75" s="17"/>
      <c r="AEC75" s="17"/>
      <c r="AED75" s="17"/>
      <c r="AEE75" s="17"/>
      <c r="AEF75" s="17"/>
      <c r="AEG75" s="17"/>
      <c r="AEH75" s="17"/>
      <c r="AEI75" s="17"/>
      <c r="AEJ75" s="16">
        <v>49.0</v>
      </c>
      <c r="AEK75" s="17"/>
      <c r="AEL75" s="17"/>
      <c r="AEM75" s="17"/>
      <c r="AEN75" s="17"/>
      <c r="AEO75" s="17"/>
      <c r="AEP75" s="17"/>
      <c r="AEQ75" s="17"/>
      <c r="AER75" s="17"/>
      <c r="AES75" s="17"/>
      <c r="AET75" s="17"/>
      <c r="AEU75" s="17"/>
      <c r="AEV75" s="17"/>
      <c r="AEW75" s="17"/>
      <c r="AEX75" s="17"/>
      <c r="AEY75" s="17"/>
      <c r="AEZ75" s="17"/>
      <c r="AFA75" s="17"/>
      <c r="AFB75" s="17"/>
      <c r="AFC75" s="17"/>
      <c r="AFD75" s="17"/>
      <c r="AFE75" s="17"/>
      <c r="AFF75" s="17"/>
      <c r="AFG75" s="17"/>
      <c r="AFH75" s="17"/>
      <c r="AFI75" s="17"/>
      <c r="AFJ75" s="17"/>
      <c r="AFK75" s="17"/>
      <c r="AFL75" s="17"/>
      <c r="AFM75" s="17"/>
      <c r="AFN75" s="17"/>
      <c r="AFO75" s="17"/>
      <c r="AFP75" s="17"/>
      <c r="AFQ75" s="17"/>
      <c r="AFR75" s="17"/>
      <c r="AFS75" s="17"/>
      <c r="AFT75" s="17"/>
      <c r="AFU75" s="17"/>
      <c r="AFV75" s="17"/>
      <c r="AFW75" s="17"/>
      <c r="AFX75" s="17"/>
      <c r="AFY75" s="17"/>
      <c r="AFZ75" s="17"/>
      <c r="AGA75" s="17"/>
      <c r="AGB75" s="17"/>
      <c r="AGC75" s="17"/>
      <c r="AGD75" s="17"/>
      <c r="AGE75" s="17"/>
      <c r="AGF75" s="17"/>
      <c r="AGG75" s="17"/>
      <c r="AGH75" s="17"/>
      <c r="AGI75" s="17"/>
      <c r="AGJ75" s="17"/>
      <c r="AGK75" s="17"/>
      <c r="AGL75" s="17"/>
      <c r="AGM75" s="17"/>
      <c r="AGN75" s="17"/>
      <c r="AGO75" s="17"/>
      <c r="AGP75" s="17"/>
      <c r="AGQ75" s="17"/>
      <c r="AGR75" s="17"/>
      <c r="AGS75" s="17"/>
      <c r="AGT75" s="17"/>
      <c r="AGU75" s="17"/>
      <c r="AGV75" s="17"/>
      <c r="AGW75" s="17"/>
      <c r="AGX75" s="17"/>
      <c r="AGY75" s="17"/>
      <c r="AGZ75" s="17"/>
      <c r="AHA75" s="17"/>
      <c r="AHB75" s="17"/>
      <c r="AHC75" s="17"/>
      <c r="AHD75" s="17"/>
      <c r="AHE75" s="17"/>
      <c r="AHF75" s="17"/>
      <c r="AHG75" s="17"/>
      <c r="AHH75" s="17"/>
      <c r="AHI75" s="17"/>
      <c r="AHJ75" s="17"/>
      <c r="AHK75" s="17"/>
      <c r="AHL75" s="17"/>
      <c r="AHM75" s="17"/>
      <c r="AHN75" s="17"/>
      <c r="AHO75" s="17"/>
      <c r="AHP75" s="17"/>
      <c r="AHQ75" s="17"/>
      <c r="AHR75" s="17"/>
      <c r="AHS75" s="17"/>
      <c r="AHT75" s="17"/>
      <c r="AHU75" s="17"/>
      <c r="AHV75" s="17"/>
      <c r="AHW75" s="17"/>
      <c r="AHX75" s="17"/>
      <c r="AHY75" s="17"/>
      <c r="AHZ75" s="17"/>
      <c r="AIA75" s="17"/>
      <c r="AIB75" s="17"/>
      <c r="AIC75" s="17"/>
      <c r="AID75" s="17"/>
      <c r="AIE75" s="17"/>
      <c r="AIF75" s="17"/>
      <c r="AIG75" s="17"/>
      <c r="AIH75" s="17"/>
      <c r="AII75" s="17"/>
      <c r="AIJ75" s="17"/>
      <c r="AIK75" s="17"/>
      <c r="AIL75" s="14" t="s">
        <v>3312</v>
      </c>
      <c r="AIM75" s="14" t="s">
        <v>3363</v>
      </c>
      <c r="AIO75" s="16">
        <v>1.0</v>
      </c>
      <c r="AIP75" s="16">
        <v>1.0</v>
      </c>
      <c r="AIQ75" s="14" t="s">
        <v>3314</v>
      </c>
      <c r="AIR75" s="17"/>
      <c r="AIS75" s="17"/>
      <c r="AIT75" s="17"/>
      <c r="AIU75" s="17"/>
      <c r="AIV75" s="14" t="s">
        <v>2563</v>
      </c>
      <c r="AIW75" s="14" t="s">
        <v>3352</v>
      </c>
      <c r="AIX75" s="14" t="s">
        <v>3353</v>
      </c>
      <c r="AIY75" s="14" t="s">
        <v>3354</v>
      </c>
      <c r="AIZ75" s="14" t="s">
        <v>2729</v>
      </c>
      <c r="AJA75" s="14" t="s">
        <v>3328</v>
      </c>
      <c r="AJB75" s="14" t="s">
        <v>3329</v>
      </c>
      <c r="AJC75" s="14" t="s">
        <v>3355</v>
      </c>
      <c r="AJD75" s="16">
        <v>12.0</v>
      </c>
      <c r="AJE75" s="17"/>
      <c r="AJF75" s="17"/>
      <c r="AJG75" s="14" t="s">
        <v>2574</v>
      </c>
      <c r="AJH75" s="17"/>
      <c r="AJI75" s="16">
        <v>2.0</v>
      </c>
      <c r="AJJ75" s="17"/>
      <c r="AJK75" s="16">
        <v>94.0</v>
      </c>
      <c r="AJL75" s="14" t="s">
        <v>3356</v>
      </c>
      <c r="AJO75" s="17"/>
      <c r="AJP75" s="17"/>
      <c r="AJQ75" s="17"/>
      <c r="AJR75" s="14" t="s">
        <v>2563</v>
      </c>
      <c r="AJS75" s="14" t="s">
        <v>2574</v>
      </c>
      <c r="AJT75" s="14" t="s">
        <v>3357</v>
      </c>
      <c r="AJW75" s="17"/>
      <c r="AJX75" s="17"/>
      <c r="AJY75" s="17"/>
      <c r="AJZ75" s="17"/>
      <c r="AKA75" s="17"/>
      <c r="AKB75" s="17"/>
      <c r="AKC75" s="17"/>
      <c r="AKD75" s="17"/>
      <c r="AKE75" s="17"/>
      <c r="AKF75" s="17"/>
      <c r="AKG75" s="17"/>
      <c r="AKH75" s="17"/>
      <c r="AKI75" s="17"/>
      <c r="AKJ75" s="17"/>
      <c r="AKK75" s="17"/>
      <c r="AKL75" s="17"/>
      <c r="AKM75" s="17"/>
      <c r="AKN75" s="17"/>
      <c r="AKO75" s="17"/>
      <c r="AKP75" s="17"/>
      <c r="AKQ75" s="17"/>
      <c r="AKR75" s="17"/>
      <c r="AKS75" s="17"/>
      <c r="AKT75" s="17"/>
      <c r="AKU75" s="17"/>
      <c r="AKV75" s="17"/>
      <c r="AKW75" s="17"/>
      <c r="AKX75" s="17"/>
      <c r="AKY75" s="17"/>
      <c r="AKZ75" s="17"/>
      <c r="ALA75" s="17"/>
      <c r="ALB75" s="17"/>
      <c r="ALC75" s="17"/>
      <c r="ALD75" s="17"/>
      <c r="ALE75" s="17"/>
      <c r="ALF75" s="17"/>
      <c r="ALG75" s="17"/>
      <c r="ALH75" s="17"/>
      <c r="ALI75" s="17"/>
      <c r="ALJ75" s="17"/>
      <c r="ALK75" s="17"/>
      <c r="ALL75" s="17"/>
      <c r="ALM75" s="17"/>
      <c r="ALN75" s="17"/>
      <c r="ALO75" s="17"/>
      <c r="ALP75" s="17"/>
      <c r="ALQ75" s="17"/>
      <c r="ALR75" s="17"/>
      <c r="ALS75" s="17"/>
      <c r="ALT75" s="17"/>
      <c r="ALU75" s="17"/>
      <c r="ALV75" s="17"/>
      <c r="ALW75" s="17"/>
      <c r="ALX75" s="17"/>
      <c r="ALY75" s="17"/>
      <c r="ALZ75" s="17"/>
      <c r="AMA75" s="17"/>
      <c r="AMB75" s="17"/>
      <c r="AMC75" s="17"/>
      <c r="AMD75" s="17"/>
      <c r="AME75" s="17"/>
      <c r="AMF75" s="17"/>
      <c r="AMG75" s="17"/>
      <c r="AMH75" s="17"/>
      <c r="AMI75" s="17"/>
      <c r="AMJ75" s="17"/>
      <c r="AMK75" s="17"/>
      <c r="AML75" s="17"/>
      <c r="AMM75" s="17"/>
      <c r="AMN75" s="17"/>
      <c r="AMO75" s="17"/>
      <c r="AMP75" s="17"/>
      <c r="AMQ75" s="17"/>
      <c r="AMR75" s="17"/>
      <c r="AMS75" s="17"/>
      <c r="AMT75" s="17"/>
      <c r="AMU75" s="17"/>
      <c r="AMV75" s="17"/>
      <c r="AMW75" s="17"/>
      <c r="AMX75" s="17"/>
      <c r="AMY75" s="17"/>
      <c r="AMZ75" s="17"/>
      <c r="ANA75" s="17"/>
      <c r="ANB75" s="17"/>
      <c r="ANC75" s="17"/>
      <c r="AND75" s="17"/>
      <c r="ANE75" s="17"/>
      <c r="ANF75" s="17"/>
      <c r="ANG75" s="17"/>
      <c r="ANH75" s="17"/>
      <c r="ANI75" s="17"/>
      <c r="ANJ75" s="17"/>
      <c r="ANK75" s="17"/>
      <c r="ANL75" s="17"/>
      <c r="ANM75" s="17"/>
      <c r="ANN75" s="17"/>
      <c r="ANO75" s="17"/>
      <c r="ANP75" s="17"/>
      <c r="ANQ75" s="17"/>
      <c r="ANR75" s="17"/>
      <c r="ANS75" s="17"/>
      <c r="ANT75" s="17"/>
      <c r="ANU75" s="17"/>
      <c r="ANV75" s="17"/>
      <c r="ANW75" s="17"/>
      <c r="ANX75" s="17"/>
      <c r="ANY75" s="17"/>
      <c r="ANZ75" s="17"/>
      <c r="AOA75" s="17"/>
      <c r="AOB75" s="17"/>
      <c r="AOC75" s="17"/>
      <c r="AOD75" s="17"/>
      <c r="AOE75" s="17"/>
      <c r="AOF75" s="17"/>
      <c r="AOG75" s="17"/>
      <c r="AOH75" s="17"/>
      <c r="AOI75" s="17"/>
      <c r="AOJ75" s="17"/>
      <c r="AOK75" s="17"/>
      <c r="AOL75" s="17"/>
      <c r="AOM75" s="17"/>
      <c r="AON75" s="17"/>
      <c r="AOO75" s="17"/>
      <c r="AOP75" s="17"/>
      <c r="AOQ75" s="17"/>
      <c r="AOR75" s="17"/>
      <c r="AOS75" s="17"/>
      <c r="AOT75" s="17"/>
      <c r="AOU75" s="17"/>
      <c r="AOV75" s="17"/>
      <c r="AOW75" s="17"/>
      <c r="AOX75" s="17"/>
      <c r="AOY75" s="17"/>
      <c r="AOZ75" s="17"/>
      <c r="APA75" s="17"/>
      <c r="APB75" s="17"/>
      <c r="APC75" s="17"/>
      <c r="APD75" s="17"/>
      <c r="APE75" s="17"/>
      <c r="APF75" s="17"/>
      <c r="APG75" s="17"/>
      <c r="APH75" s="17"/>
      <c r="API75" s="17"/>
      <c r="APJ75" s="17"/>
      <c r="APK75" s="17"/>
      <c r="APL75" s="17"/>
      <c r="APM75" s="17"/>
      <c r="APN75" s="17"/>
      <c r="APO75" s="17"/>
      <c r="APP75" s="17"/>
      <c r="APQ75" s="17"/>
      <c r="APR75" s="17"/>
      <c r="APS75" s="17"/>
      <c r="APT75" s="17"/>
      <c r="APU75" s="17"/>
      <c r="APV75" s="17"/>
      <c r="APW75" s="17"/>
      <c r="APX75" s="17"/>
      <c r="APY75" s="17"/>
      <c r="APZ75" s="17"/>
      <c r="AQA75" s="17"/>
      <c r="AQB75" s="17"/>
      <c r="AQC75" s="17"/>
      <c r="AQD75" s="17"/>
      <c r="AQE75" s="17"/>
      <c r="AQF75" s="17"/>
      <c r="AQG75" s="17"/>
      <c r="AQH75" s="17"/>
      <c r="AQI75" s="17"/>
      <c r="AQJ75" s="17"/>
      <c r="AQK75" s="17"/>
      <c r="AQL75" s="17"/>
      <c r="AQM75" s="17"/>
      <c r="AQN75" s="17"/>
      <c r="AQO75" s="17"/>
      <c r="AQP75" s="17"/>
      <c r="AQQ75" s="17"/>
      <c r="AQR75" s="17"/>
      <c r="AQS75" s="17"/>
      <c r="AQT75" s="17"/>
      <c r="AQU75" s="17"/>
      <c r="AQV75" s="17"/>
      <c r="AQW75" s="17"/>
      <c r="AQX75" s="17"/>
      <c r="AQY75" s="17"/>
      <c r="AQZ75" s="17"/>
      <c r="ARA75" s="17"/>
      <c r="ARB75" s="17"/>
      <c r="ARC75" s="17"/>
      <c r="ARD75" s="17"/>
      <c r="ARE75" s="17"/>
      <c r="ARF75" s="17"/>
      <c r="ARG75" s="17"/>
      <c r="ARH75" s="17"/>
      <c r="ARI75" s="17"/>
      <c r="ARJ75" s="17"/>
      <c r="ARK75" s="17"/>
      <c r="ARL75" s="17"/>
      <c r="ARM75" s="17"/>
      <c r="ARN75" s="17"/>
      <c r="ARO75" s="17"/>
      <c r="ARP75" s="17"/>
      <c r="ARQ75" s="17"/>
      <c r="ARR75" s="17"/>
      <c r="ARS75" s="17"/>
      <c r="ART75" s="17"/>
      <c r="ARU75" s="17"/>
      <c r="ARV75" s="17"/>
      <c r="ARW75" s="17"/>
      <c r="ARX75" s="17"/>
      <c r="ARY75" s="17"/>
      <c r="ARZ75" s="17"/>
      <c r="ASA75" s="17"/>
      <c r="ASB75" s="17"/>
      <c r="ASC75" s="17"/>
      <c r="ASD75" s="17"/>
      <c r="ASE75" s="17"/>
      <c r="ASF75" s="17"/>
      <c r="ASG75" s="17"/>
      <c r="ASH75" s="17"/>
      <c r="ASI75" s="17"/>
      <c r="ASJ75" s="17"/>
      <c r="ASK75" s="17"/>
      <c r="ASL75" s="17"/>
      <c r="ASM75" s="17"/>
      <c r="ASN75" s="17"/>
      <c r="ASO75" s="17"/>
      <c r="ASP75" s="17"/>
      <c r="ASQ75" s="17"/>
      <c r="ASR75" s="17"/>
      <c r="ASS75" s="17"/>
      <c r="AST75" s="17"/>
      <c r="ASU75" s="17"/>
      <c r="ASV75" s="17"/>
      <c r="ASW75" s="17"/>
      <c r="ASX75" s="17"/>
      <c r="ASY75" s="17"/>
      <c r="ASZ75" s="17"/>
      <c r="ATA75" s="17"/>
      <c r="ATB75" s="17"/>
      <c r="ATC75" s="17"/>
      <c r="ATD75" s="17"/>
      <c r="ATE75" s="17"/>
      <c r="ATF75" s="17"/>
      <c r="ATG75" s="17"/>
      <c r="ATH75" s="17"/>
      <c r="ATI75" s="17"/>
      <c r="ATJ75" s="17"/>
      <c r="ATK75" s="17"/>
      <c r="ATL75" s="17"/>
      <c r="ATM75" s="17"/>
      <c r="ATN75" s="17"/>
      <c r="ATO75" s="17"/>
      <c r="ATP75" s="17"/>
      <c r="ATQ75" s="17"/>
      <c r="ATR75" s="17"/>
      <c r="ATS75" s="17"/>
      <c r="ATT75" s="17"/>
      <c r="ATU75" s="17"/>
      <c r="ATV75" s="17"/>
      <c r="ATW75" s="17"/>
      <c r="ATX75" s="17"/>
      <c r="ATY75" s="17"/>
      <c r="ATZ75" s="17"/>
      <c r="AUA75" s="17"/>
      <c r="AUB75" s="17"/>
      <c r="AUC75" s="17"/>
      <c r="AUD75" s="17"/>
      <c r="AUE75" s="17"/>
      <c r="AUF75" s="17"/>
      <c r="AUG75" s="17"/>
      <c r="AUH75" s="17"/>
      <c r="AUI75" s="17"/>
      <c r="AUJ75" s="17"/>
      <c r="AUK75" s="17"/>
      <c r="AUL75" s="17"/>
      <c r="AUM75" s="17"/>
      <c r="AUN75" s="17"/>
      <c r="AUO75" s="17"/>
      <c r="AUP75" s="17"/>
      <c r="AUQ75" s="17"/>
      <c r="AUR75" s="17"/>
      <c r="AUS75" s="17"/>
      <c r="AUT75" s="17"/>
      <c r="AUU75" s="17"/>
      <c r="AUV75" s="17"/>
      <c r="AUW75" s="17"/>
      <c r="AUX75" s="17"/>
      <c r="AUY75" s="17"/>
      <c r="AUZ75" s="17"/>
      <c r="AVA75" s="17"/>
      <c r="AVB75" s="17"/>
      <c r="AVC75" s="17"/>
      <c r="AVD75" s="17"/>
      <c r="AVE75" s="17"/>
      <c r="AVF75" s="17"/>
      <c r="AVG75" s="17"/>
      <c r="AVH75" s="17"/>
      <c r="AVI75" s="17"/>
      <c r="AVJ75" s="17"/>
      <c r="AVK75" s="17"/>
      <c r="AVL75" s="17"/>
      <c r="AVM75" s="17"/>
      <c r="AVN75" s="17"/>
      <c r="AVO75" s="17"/>
      <c r="AVP75" s="17"/>
      <c r="AVQ75" s="17"/>
      <c r="AVR75" s="17"/>
      <c r="AVS75" s="17"/>
      <c r="AVT75" s="17"/>
      <c r="AVU75" s="17"/>
      <c r="AVV75" s="17"/>
      <c r="AVW75" s="17"/>
      <c r="AVX75" s="17"/>
      <c r="AVY75" s="17"/>
      <c r="AVZ75" s="17"/>
      <c r="AWA75" s="17"/>
      <c r="AWB75" s="17"/>
      <c r="AWC75" s="17"/>
      <c r="AWD75" s="17"/>
      <c r="AWE75" s="17"/>
      <c r="AWF75" s="17"/>
      <c r="AWG75" s="17"/>
      <c r="AWH75" s="17"/>
      <c r="AWI75" s="17"/>
      <c r="AWJ75" s="17"/>
      <c r="AWK75" s="17"/>
      <c r="AWL75" s="17"/>
      <c r="AWM75" s="17"/>
      <c r="AWN75" s="17"/>
      <c r="AWO75" s="17"/>
      <c r="AWP75" s="17"/>
      <c r="AWQ75" s="17"/>
      <c r="AWR75" s="17"/>
      <c r="AWS75" s="17"/>
      <c r="AWT75" s="17"/>
      <c r="AWU75" s="17"/>
      <c r="AWV75" s="17"/>
      <c r="AWW75" s="17"/>
      <c r="AWX75" s="17"/>
      <c r="AWY75" s="17"/>
      <c r="AWZ75" s="17"/>
      <c r="AXA75" s="17"/>
      <c r="AXB75" s="17"/>
      <c r="AXC75" s="17"/>
      <c r="AXD75" s="17"/>
      <c r="AXE75" s="17"/>
      <c r="AXF75" s="17"/>
      <c r="AXG75" s="17"/>
      <c r="AXH75" s="17"/>
      <c r="AXI75" s="17"/>
      <c r="AXJ75" s="17"/>
      <c r="AXK75" s="17"/>
      <c r="AXL75" s="17"/>
      <c r="AXM75" s="17"/>
      <c r="AXN75" s="17"/>
      <c r="AXO75" s="17"/>
      <c r="AXP75" s="17"/>
      <c r="AXQ75" s="17"/>
      <c r="AXR75" s="17"/>
      <c r="AXS75" s="17"/>
      <c r="AXT75" s="17"/>
      <c r="AXU75" s="17"/>
      <c r="AXV75" s="17"/>
      <c r="AXW75" s="17"/>
      <c r="AXX75" s="17"/>
      <c r="AXY75" s="17"/>
      <c r="AXZ75" s="17"/>
      <c r="AYA75" s="17"/>
      <c r="AYB75" s="17"/>
      <c r="AYC75" s="17"/>
      <c r="AYD75" s="17"/>
      <c r="AYE75" s="17"/>
      <c r="AYF75" s="17"/>
      <c r="AYG75" s="17"/>
      <c r="AYH75" s="17"/>
      <c r="AYI75" s="17"/>
      <c r="AYJ75" s="17"/>
      <c r="AYK75" s="17"/>
      <c r="AYL75" s="17"/>
      <c r="AYM75" s="17"/>
      <c r="AYN75" s="17"/>
      <c r="AYO75" s="17"/>
      <c r="AYP75" s="17"/>
      <c r="AYQ75" s="17"/>
      <c r="AYR75" s="17"/>
      <c r="AYS75" s="17"/>
      <c r="AYT75" s="17"/>
      <c r="AYU75" s="17"/>
      <c r="AYV75" s="17"/>
      <c r="AYW75" s="17"/>
      <c r="AYX75" s="17"/>
      <c r="AYY75" s="17"/>
      <c r="AYZ75" s="17"/>
      <c r="AZA75" s="17"/>
      <c r="AZB75" s="17"/>
      <c r="AZC75" s="17"/>
      <c r="AZD75" s="17"/>
      <c r="AZE75" s="17"/>
      <c r="AZF75" s="17"/>
      <c r="AZG75" s="17"/>
      <c r="AZH75" s="17"/>
      <c r="AZI75" s="17"/>
      <c r="AZJ75" s="17"/>
      <c r="AZK75" s="17"/>
      <c r="AZL75" s="17"/>
      <c r="AZM75" s="17"/>
      <c r="AZN75" s="17"/>
      <c r="AZO75" s="17"/>
      <c r="AZP75" s="17"/>
      <c r="AZQ75" s="17"/>
      <c r="AZR75" s="17"/>
      <c r="AZS75" s="17"/>
      <c r="AZT75" s="17"/>
      <c r="AZU75" s="17"/>
      <c r="AZV75" s="17"/>
      <c r="AZW75" s="17"/>
      <c r="AZX75" s="17"/>
      <c r="AZY75" s="17"/>
      <c r="AZZ75" s="17"/>
      <c r="BAA75" s="17"/>
      <c r="BAB75" s="17"/>
      <c r="BAC75" s="17"/>
      <c r="BAD75" s="17"/>
      <c r="BAE75" s="17"/>
      <c r="BAF75" s="17"/>
      <c r="BAG75" s="17"/>
      <c r="BAH75" s="17"/>
      <c r="BAI75" s="17"/>
      <c r="BAJ75" s="17"/>
      <c r="BAK75" s="17"/>
      <c r="BAL75" s="17"/>
      <c r="BAM75" s="17"/>
      <c r="BAN75" s="17"/>
      <c r="BAO75" s="17"/>
      <c r="BAP75" s="17"/>
      <c r="BAQ75" s="17"/>
      <c r="BAR75" s="17"/>
      <c r="BAS75" s="17"/>
      <c r="BAT75" s="17"/>
      <c r="BAU75" s="17"/>
      <c r="BAV75" s="17"/>
      <c r="BAW75" s="17"/>
      <c r="BAX75" s="17"/>
      <c r="BAY75" s="17"/>
      <c r="BAZ75" s="17"/>
      <c r="BBA75" s="17"/>
      <c r="BBB75" s="17"/>
      <c r="BBC75" s="17"/>
      <c r="BBD75" s="17"/>
      <c r="BBE75" s="17"/>
      <c r="BBF75" s="17"/>
      <c r="BBG75" s="17"/>
      <c r="BBH75" s="17"/>
      <c r="BBI75" s="17"/>
      <c r="BBJ75" s="17"/>
      <c r="BBK75" s="17"/>
      <c r="BBL75" s="17"/>
      <c r="BBM75" s="17"/>
      <c r="BBN75" s="17"/>
      <c r="BBO75" s="17"/>
      <c r="BBP75" s="17"/>
      <c r="BBQ75" s="17"/>
      <c r="BBR75" s="17"/>
      <c r="BBS75" s="17"/>
      <c r="BBT75" s="17"/>
      <c r="BBU75" s="17"/>
      <c r="BBV75" s="17"/>
      <c r="BBW75" s="17"/>
      <c r="BBX75" s="17"/>
      <c r="BBY75" s="17"/>
      <c r="BBZ75" s="17"/>
      <c r="BCA75" s="17"/>
      <c r="BCB75" s="17"/>
      <c r="BCC75" s="17"/>
      <c r="BCD75" s="17"/>
      <c r="BCE75" s="17"/>
      <c r="BCF75" s="17"/>
      <c r="BCG75" s="17"/>
      <c r="BCH75" s="17"/>
      <c r="BCI75" s="17"/>
      <c r="BCJ75" s="17"/>
      <c r="BCK75" s="17"/>
      <c r="BCL75" s="17"/>
      <c r="BCM75" s="17"/>
      <c r="BCN75" s="17"/>
      <c r="BCO75" s="17"/>
      <c r="BCP75" s="17"/>
      <c r="BCQ75" s="17"/>
      <c r="BCR75" s="17"/>
      <c r="BCS75" s="17"/>
      <c r="BCT75" s="17"/>
      <c r="BCU75" s="17"/>
      <c r="BCV75" s="17"/>
      <c r="BCW75" s="17"/>
      <c r="BCX75" s="17"/>
      <c r="BCY75" s="17"/>
      <c r="BCZ75" s="17"/>
      <c r="BDA75" s="17"/>
      <c r="BDB75" s="17"/>
      <c r="BDC75" s="17"/>
      <c r="BDD75" s="17"/>
      <c r="BDE75" s="17"/>
      <c r="BDF75" s="17"/>
      <c r="BDG75" s="17"/>
      <c r="BDH75" s="17"/>
      <c r="BDI75" s="17"/>
      <c r="BDJ75" s="17"/>
      <c r="BDK75" s="17"/>
      <c r="BDL75" s="17"/>
      <c r="BDM75" s="17"/>
      <c r="BDN75" s="17"/>
      <c r="BDO75" s="17"/>
      <c r="BDP75" s="17"/>
      <c r="BDQ75" s="17"/>
      <c r="BDR75" s="17"/>
      <c r="BDS75" s="17"/>
      <c r="BDT75" s="17"/>
      <c r="BDU75" s="17"/>
      <c r="BDV75" s="17"/>
      <c r="BDW75" s="17"/>
      <c r="BDX75" s="17"/>
      <c r="BDY75" s="17"/>
      <c r="BDZ75" s="17"/>
      <c r="BEA75" s="17"/>
      <c r="BEB75" s="17"/>
      <c r="BEC75" s="17"/>
      <c r="BED75" s="17"/>
      <c r="BEE75" s="17"/>
      <c r="BEF75" s="17"/>
      <c r="BEG75" s="17"/>
      <c r="BEH75" s="17"/>
      <c r="BEI75" s="17"/>
      <c r="BEJ75" s="17"/>
      <c r="BEK75" s="17"/>
      <c r="BEL75" s="17"/>
      <c r="BEM75" s="17"/>
      <c r="BEN75" s="17"/>
      <c r="BEO75" s="17"/>
      <c r="BEP75" s="17"/>
      <c r="BEQ75" s="17"/>
      <c r="BER75" s="17"/>
      <c r="BES75" s="17"/>
      <c r="BET75" s="17"/>
      <c r="BEU75" s="17"/>
      <c r="BEV75" s="17"/>
      <c r="BEW75" s="17"/>
      <c r="BEX75" s="17"/>
      <c r="BEY75" s="17"/>
      <c r="BEZ75" s="17"/>
      <c r="BFA75" s="17"/>
      <c r="BFB75" s="17"/>
      <c r="BFC75" s="17"/>
      <c r="BFD75" s="17"/>
      <c r="BFE75" s="17"/>
      <c r="BFF75" s="17"/>
      <c r="BFG75" s="17"/>
      <c r="BFH75" s="17"/>
      <c r="BFI75" s="17"/>
      <c r="BFJ75" s="17"/>
      <c r="BFK75" s="17"/>
      <c r="BFL75" s="17"/>
      <c r="BFM75" s="17"/>
      <c r="BFN75" s="17"/>
      <c r="BFO75" s="17"/>
      <c r="BFP75" s="17"/>
      <c r="BFQ75" s="17"/>
      <c r="BFR75" s="17"/>
      <c r="BFS75" s="17"/>
      <c r="BFT75" s="17"/>
      <c r="BFU75" s="17"/>
      <c r="BFV75" s="17"/>
      <c r="BFW75" s="17"/>
      <c r="BFX75" s="17"/>
      <c r="BFY75" s="17"/>
      <c r="BFZ75" s="17"/>
      <c r="BGA75" s="17"/>
      <c r="BGB75" s="17"/>
      <c r="BGC75" s="17"/>
      <c r="BGD75" s="17"/>
      <c r="BGE75" s="17"/>
      <c r="BGF75" s="17"/>
      <c r="BGG75" s="17"/>
      <c r="BGH75" s="17"/>
      <c r="BGI75" s="17"/>
      <c r="BGJ75" s="17"/>
      <c r="BGK75" s="17"/>
      <c r="BGL75" s="17"/>
      <c r="BGM75" s="17"/>
      <c r="BGN75" s="17"/>
      <c r="BGO75" s="17"/>
      <c r="BGP75" s="17"/>
      <c r="BGQ75" s="17"/>
      <c r="BGR75" s="17"/>
      <c r="BGS75" s="17"/>
      <c r="BGT75" s="17"/>
      <c r="BGU75" s="17"/>
      <c r="BGV75" s="17"/>
      <c r="BGW75" s="17"/>
      <c r="BGX75" s="17"/>
      <c r="BGY75" s="17"/>
      <c r="BGZ75" s="17"/>
      <c r="BHA75" s="17"/>
      <c r="BHB75" s="17"/>
      <c r="BHC75" s="17"/>
      <c r="BHD75" s="17"/>
      <c r="BHE75" s="17"/>
      <c r="BHF75" s="17"/>
      <c r="BHG75" s="17"/>
      <c r="BHH75" s="17"/>
      <c r="BHI75" s="17"/>
      <c r="BHJ75" s="17"/>
      <c r="BHK75" s="17"/>
      <c r="BHL75" s="17"/>
      <c r="BHM75" s="17"/>
      <c r="BHN75" s="17"/>
      <c r="BHO75" s="17"/>
      <c r="BHP75" s="17"/>
      <c r="BHQ75" s="17"/>
      <c r="BHR75" s="17"/>
      <c r="BHS75" s="17"/>
      <c r="BHT75" s="17"/>
      <c r="BHU75" s="17"/>
      <c r="BHV75" s="17"/>
      <c r="BHW75" s="17"/>
      <c r="BHX75" s="17"/>
      <c r="BHY75" s="17"/>
      <c r="BHZ75" s="17"/>
      <c r="BIA75" s="17"/>
      <c r="BIB75" s="17"/>
      <c r="BIC75" s="17"/>
      <c r="BID75" s="17"/>
      <c r="BIE75" s="17"/>
      <c r="BIF75" s="17"/>
      <c r="BIG75" s="17"/>
      <c r="BIH75" s="17"/>
      <c r="BII75" s="17"/>
      <c r="BIJ75" s="17"/>
      <c r="BIK75" s="17"/>
      <c r="BIL75" s="17"/>
      <c r="BIM75" s="17"/>
      <c r="BIN75" s="17"/>
      <c r="BIO75" s="17"/>
      <c r="BIP75" s="17"/>
      <c r="BIQ75" s="17"/>
      <c r="BIR75" s="17"/>
      <c r="BIS75" s="17"/>
      <c r="BIT75" s="17"/>
      <c r="BIU75" s="17"/>
      <c r="BIV75" s="17"/>
      <c r="BIW75" s="17"/>
      <c r="BIX75" s="17"/>
      <c r="BIY75" s="17"/>
      <c r="BIZ75" s="17"/>
      <c r="BJA75" s="17"/>
      <c r="BJB75" s="17"/>
      <c r="BJC75" s="17"/>
      <c r="BJD75" s="17"/>
      <c r="BJE75" s="17"/>
      <c r="BJF75" s="17"/>
      <c r="BJG75" s="17"/>
      <c r="BJH75" s="17"/>
      <c r="BJI75" s="17"/>
      <c r="BJJ75" s="17"/>
      <c r="BJK75" s="17"/>
      <c r="BJL75" s="17"/>
      <c r="BJM75" s="17"/>
      <c r="BJN75" s="17"/>
      <c r="BJO75" s="17"/>
      <c r="BJP75" s="17"/>
      <c r="BJQ75" s="17"/>
      <c r="BJR75" s="17"/>
      <c r="BJS75" s="17"/>
      <c r="BJT75" s="17"/>
      <c r="BJU75" s="17"/>
      <c r="BJV75" s="17"/>
      <c r="BJW75" s="17"/>
      <c r="BJX75" s="17"/>
      <c r="BJY75" s="17"/>
      <c r="BJZ75" s="17"/>
      <c r="BKA75" s="17"/>
      <c r="BKB75" s="17"/>
      <c r="BKC75" s="17"/>
      <c r="BKD75" s="17"/>
      <c r="BKE75" s="17"/>
      <c r="BKF75" s="17"/>
      <c r="BKG75" s="17"/>
      <c r="BKH75" s="17"/>
      <c r="BKI75" s="17"/>
      <c r="BKJ75" s="17"/>
      <c r="BKK75" s="17"/>
      <c r="BKL75" s="17"/>
      <c r="BKM75" s="17"/>
      <c r="BKN75" s="17"/>
      <c r="BKO75" s="17"/>
      <c r="BKP75" s="17"/>
      <c r="BKQ75" s="17"/>
      <c r="BKR75" s="17"/>
      <c r="BKS75" s="17"/>
      <c r="BKT75" s="17"/>
      <c r="BKU75" s="17"/>
      <c r="BKV75" s="17"/>
      <c r="BKW75" s="17"/>
      <c r="BKX75" s="17"/>
      <c r="BKY75" s="17"/>
      <c r="BKZ75" s="17"/>
      <c r="BLA75" s="17"/>
      <c r="BLB75" s="17"/>
      <c r="BLC75" s="17"/>
      <c r="BLD75" s="17"/>
      <c r="BLE75" s="17"/>
      <c r="BLF75" s="17"/>
      <c r="BLG75" s="17"/>
      <c r="BLH75" s="17"/>
      <c r="BLI75" s="17"/>
      <c r="BLJ75" s="17"/>
      <c r="BLK75" s="17"/>
      <c r="BLL75" s="17"/>
      <c r="BLM75" s="17"/>
      <c r="BLN75" s="17"/>
      <c r="BLO75" s="17"/>
      <c r="BLP75" s="17"/>
      <c r="BLQ75" s="17"/>
      <c r="BLR75" s="17"/>
      <c r="BLS75" s="17"/>
      <c r="BLT75" s="17"/>
      <c r="BLU75" s="17"/>
      <c r="BLV75" s="17"/>
      <c r="BLW75" s="17"/>
      <c r="BLX75" s="17"/>
      <c r="BLY75" s="17"/>
      <c r="BLZ75" s="17"/>
      <c r="BMA75" s="17"/>
      <c r="BMB75" s="17"/>
      <c r="BMC75" s="17"/>
      <c r="BMD75" s="17"/>
      <c r="BME75" s="17"/>
      <c r="BMF75" s="17"/>
      <c r="BMG75" s="17"/>
      <c r="BMH75" s="17"/>
      <c r="BMI75" s="17"/>
      <c r="BMJ75" s="17"/>
      <c r="BMK75" s="17"/>
      <c r="BML75" s="17"/>
      <c r="BMM75" s="17"/>
      <c r="BMN75" s="17"/>
      <c r="BMO75" s="17"/>
      <c r="BMP75" s="17"/>
      <c r="BMQ75" s="17"/>
      <c r="BMR75" s="17"/>
      <c r="BMS75" s="17"/>
      <c r="BMT75" s="17"/>
      <c r="BMU75" s="17"/>
      <c r="BMV75" s="17"/>
      <c r="BMW75" s="17"/>
      <c r="BMX75" s="17"/>
      <c r="BMY75" s="17"/>
      <c r="BMZ75" s="17"/>
      <c r="BNA75" s="17"/>
      <c r="BNB75" s="17"/>
      <c r="BNC75" s="17"/>
      <c r="BND75" s="17"/>
      <c r="BNE75" s="17"/>
      <c r="BNF75" s="17"/>
      <c r="BNG75" s="17"/>
      <c r="BNH75" s="17"/>
      <c r="BNI75" s="17"/>
      <c r="BNJ75" s="17"/>
      <c r="BNK75" s="17"/>
      <c r="BNL75" s="17"/>
      <c r="BNM75" s="17"/>
      <c r="BNN75" s="17"/>
      <c r="BNO75" s="17"/>
      <c r="BNP75" s="17"/>
      <c r="BNQ75" s="17"/>
      <c r="BNR75" s="17"/>
      <c r="BNS75" s="17"/>
      <c r="BNT75" s="17"/>
      <c r="BNU75" s="17"/>
      <c r="BNV75" s="17"/>
      <c r="BNW75" s="17"/>
      <c r="BNX75" s="17"/>
      <c r="BNY75" s="17"/>
      <c r="BNZ75" s="17"/>
      <c r="BOA75" s="17"/>
      <c r="BOB75" s="17"/>
      <c r="BOC75" s="17"/>
      <c r="BOD75" s="17"/>
      <c r="BOE75" s="17"/>
      <c r="BOF75" s="17"/>
      <c r="BOG75" s="17"/>
      <c r="BOH75" s="17"/>
      <c r="BOI75" s="17"/>
      <c r="BOJ75" s="17"/>
      <c r="BOK75" s="17"/>
      <c r="BOL75" s="17"/>
      <c r="BOM75" s="17"/>
      <c r="BON75" s="17"/>
      <c r="BOO75" s="17"/>
      <c r="BOP75" s="17"/>
      <c r="BOQ75" s="17"/>
      <c r="BOR75" s="17"/>
      <c r="BOS75" s="17"/>
      <c r="BOT75" s="17"/>
      <c r="BOU75" s="17"/>
      <c r="BOV75" s="17"/>
      <c r="BOW75" s="17"/>
      <c r="BOX75" s="17"/>
      <c r="BOY75" s="17"/>
      <c r="BOZ75" s="17"/>
      <c r="BPA75" s="17"/>
      <c r="BPB75" s="17"/>
      <c r="BPC75" s="17"/>
      <c r="BPD75" s="17"/>
      <c r="BPE75" s="17"/>
      <c r="BPF75" s="17"/>
      <c r="BPG75" s="17"/>
      <c r="BPH75" s="17"/>
      <c r="BPI75" s="17"/>
      <c r="BPJ75" s="17"/>
      <c r="BPK75" s="17"/>
      <c r="BPL75" s="17"/>
      <c r="BPM75" s="17"/>
      <c r="BPN75" s="17"/>
      <c r="BPO75" s="17"/>
      <c r="BPP75" s="17"/>
      <c r="BPQ75" s="17"/>
      <c r="BPR75" s="17"/>
      <c r="BPS75" s="17"/>
      <c r="BPT75" s="17"/>
      <c r="BPU75" s="17"/>
      <c r="BPV75" s="17"/>
      <c r="BPW75" s="17"/>
      <c r="BPX75" s="17"/>
      <c r="BPY75" s="17"/>
      <c r="BPZ75" s="17"/>
      <c r="BQA75" s="17"/>
      <c r="BQB75" s="17"/>
      <c r="BQC75" s="17"/>
      <c r="BQD75" s="17"/>
      <c r="BQE75" s="17"/>
      <c r="BQF75" s="17"/>
      <c r="BQG75" s="17"/>
      <c r="BQH75" s="17"/>
      <c r="BQI75" s="17"/>
      <c r="BQJ75" s="17"/>
      <c r="BQK75" s="17"/>
      <c r="BQL75" s="17"/>
      <c r="BQM75" s="17"/>
      <c r="BQN75" s="17"/>
      <c r="BQO75" s="17"/>
      <c r="BQP75" s="17"/>
      <c r="BQQ75" s="17"/>
      <c r="BQR75" s="17"/>
      <c r="BQS75" s="17"/>
      <c r="BQT75" s="17"/>
      <c r="BQU75" s="17"/>
      <c r="BQV75" s="17"/>
      <c r="BQW75" s="17"/>
      <c r="BQX75" s="17"/>
      <c r="BQY75" s="17"/>
      <c r="BQZ75" s="17"/>
      <c r="BRA75" s="17"/>
      <c r="BRB75" s="17"/>
      <c r="BRC75" s="17"/>
      <c r="BRD75" s="17"/>
      <c r="BRE75" s="17"/>
      <c r="BRF75" s="17"/>
      <c r="BRG75" s="17"/>
      <c r="BRH75" s="17"/>
      <c r="BRI75" s="17"/>
      <c r="BRJ75" s="17"/>
      <c r="BRK75" s="17"/>
      <c r="BRL75" s="17"/>
      <c r="BRM75" s="17"/>
      <c r="BRN75" s="17"/>
      <c r="BRO75" s="17"/>
      <c r="BRP75" s="17"/>
      <c r="BRQ75" s="17"/>
      <c r="BRR75" s="17"/>
      <c r="BRS75" s="17"/>
      <c r="BRT75" s="17"/>
      <c r="BRU75" s="17"/>
      <c r="BRV75" s="17"/>
      <c r="BRW75" s="17"/>
      <c r="BRX75" s="17"/>
      <c r="BRY75" s="17"/>
      <c r="BRZ75" s="17"/>
      <c r="BSA75" s="17"/>
      <c r="BSB75" s="17"/>
      <c r="BSC75" s="17"/>
      <c r="BSD75" s="17"/>
      <c r="BSE75" s="17"/>
      <c r="BSF75" s="17"/>
      <c r="BSG75" s="17"/>
      <c r="BSH75" s="17"/>
      <c r="BSI75" s="17"/>
      <c r="BSJ75" s="17"/>
      <c r="BSK75" s="17"/>
      <c r="BSL75" s="17"/>
      <c r="BSM75" s="17"/>
      <c r="BSN75" s="17"/>
      <c r="BSO75" s="17"/>
      <c r="BSP75" s="17"/>
      <c r="BSQ75" s="17"/>
      <c r="BSR75" s="17"/>
      <c r="BSS75" s="17"/>
      <c r="BST75" s="17"/>
      <c r="BSU75" s="17"/>
      <c r="BSV75" s="17"/>
      <c r="BSW75" s="17"/>
      <c r="BSX75" s="17"/>
      <c r="BSY75" s="17"/>
      <c r="BSZ75" s="17"/>
      <c r="BTA75" s="17"/>
      <c r="BTB75" s="17"/>
      <c r="BTC75" s="17"/>
      <c r="BTD75" s="17"/>
      <c r="BTE75" s="17"/>
      <c r="BTF75" s="17"/>
      <c r="BTG75" s="17"/>
      <c r="BTH75" s="17"/>
      <c r="BTI75" s="17"/>
      <c r="BTJ75" s="17"/>
      <c r="BTK75" s="17"/>
      <c r="BTL75" s="17"/>
      <c r="BTM75" s="17"/>
      <c r="BTN75" s="17"/>
      <c r="BTO75" s="17"/>
      <c r="BTP75" s="17"/>
      <c r="BTQ75" s="17"/>
      <c r="BTR75" s="17"/>
      <c r="BTS75" s="17"/>
      <c r="BTT75" s="17"/>
      <c r="BTU75" s="17"/>
      <c r="BTV75" s="17"/>
      <c r="BTW75" s="17"/>
      <c r="BTX75" s="17"/>
      <c r="BTY75" s="17"/>
      <c r="BTZ75" s="17"/>
      <c r="BUA75" s="17"/>
      <c r="BUB75" s="17"/>
      <c r="BUC75" s="17"/>
      <c r="BUD75" s="17"/>
      <c r="BUE75" s="17"/>
      <c r="BUF75" s="17"/>
      <c r="BUG75" s="17"/>
      <c r="BUH75" s="17"/>
      <c r="BUI75" s="17"/>
      <c r="BUJ75" s="17"/>
      <c r="BUK75" s="17"/>
      <c r="BUL75" s="17"/>
      <c r="BUM75" s="17"/>
      <c r="BUN75" s="17"/>
      <c r="BUO75" s="17"/>
      <c r="BUP75" s="17"/>
      <c r="BUQ75" s="17"/>
      <c r="BUR75" s="17"/>
      <c r="BUS75" s="17"/>
      <c r="BUT75" s="17"/>
      <c r="BUU75" s="17"/>
      <c r="BUV75" s="17"/>
      <c r="BUW75" s="17"/>
      <c r="BUX75" s="17"/>
      <c r="BUY75" s="17"/>
      <c r="BUZ75" s="17"/>
      <c r="BVA75" s="17"/>
      <c r="BVB75" s="17"/>
      <c r="BVC75" s="17"/>
      <c r="BVD75" s="17"/>
      <c r="BVE75" s="17"/>
      <c r="BVF75" s="17"/>
      <c r="BVG75" s="17"/>
      <c r="BVH75" s="17"/>
      <c r="BVI75" s="17"/>
      <c r="BVJ75" s="17"/>
      <c r="BVK75" s="17"/>
      <c r="BVL75" s="17"/>
      <c r="BVM75" s="17"/>
      <c r="BVN75" s="17"/>
      <c r="BVO75" s="17"/>
      <c r="BVP75" s="17"/>
      <c r="BVQ75" s="17"/>
      <c r="BVR75" s="17"/>
      <c r="BVS75" s="17"/>
      <c r="BVT75" s="17"/>
      <c r="BVU75" s="17"/>
      <c r="BVV75" s="17"/>
      <c r="BVW75" s="17"/>
      <c r="BVX75" s="17"/>
      <c r="BVY75" s="17"/>
      <c r="BVZ75" s="17"/>
      <c r="BWA75" s="17"/>
      <c r="BWB75" s="17"/>
      <c r="BWC75" s="17"/>
      <c r="BWD75" s="17"/>
      <c r="BWE75" s="17"/>
      <c r="BWF75" s="17"/>
      <c r="BWG75" s="17"/>
      <c r="BWH75" s="17"/>
      <c r="BWI75" s="17"/>
      <c r="BWJ75" s="17"/>
      <c r="BWK75" s="17"/>
      <c r="BWL75" s="17"/>
      <c r="BWM75" s="17"/>
      <c r="BWN75" s="17"/>
      <c r="BWO75" s="17"/>
      <c r="BWP75" s="17"/>
      <c r="BWQ75" s="17"/>
      <c r="BWR75" s="17"/>
      <c r="BWS75" s="17"/>
      <c r="BWT75" s="17"/>
      <c r="BWU75" s="17"/>
      <c r="BWV75" s="17"/>
      <c r="BWW75" s="17"/>
      <c r="BWX75" s="17"/>
      <c r="BWY75" s="17"/>
      <c r="BWZ75" s="17"/>
      <c r="BXA75" s="17"/>
      <c r="BXB75" s="17"/>
      <c r="BXC75" s="17"/>
      <c r="BXD75" s="17"/>
      <c r="BXE75" s="17"/>
      <c r="BXF75" s="17"/>
      <c r="BXG75" s="17"/>
      <c r="BXH75" s="17"/>
      <c r="BXI75" s="17"/>
      <c r="BXJ75" s="17"/>
      <c r="BXK75" s="17"/>
      <c r="BXL75" s="17"/>
      <c r="BXM75" s="17"/>
      <c r="BXN75" s="17"/>
      <c r="BXO75" s="17"/>
      <c r="BXP75" s="17"/>
      <c r="BXQ75" s="17"/>
      <c r="BXR75" s="17"/>
      <c r="BXS75" s="17"/>
      <c r="BXT75" s="17"/>
      <c r="BXU75" s="17"/>
      <c r="BXV75" s="17"/>
      <c r="BXW75" s="17"/>
      <c r="BXX75" s="17"/>
      <c r="BXY75" s="17"/>
      <c r="BXZ75" s="17"/>
      <c r="BYA75" s="17"/>
      <c r="BYB75" s="17"/>
      <c r="BYC75" s="17"/>
      <c r="BYD75" s="17"/>
      <c r="BYE75" s="17"/>
      <c r="BYF75" s="17"/>
      <c r="BYG75" s="17"/>
      <c r="BYH75" s="17"/>
      <c r="BYI75" s="17"/>
      <c r="BYJ75" s="17"/>
      <c r="BYK75" s="17"/>
      <c r="BYL75" s="17"/>
      <c r="BYM75" s="17"/>
      <c r="BYN75" s="17"/>
      <c r="BYO75" s="17"/>
      <c r="BYP75" s="17"/>
      <c r="BYQ75" s="17"/>
      <c r="BYR75" s="17"/>
      <c r="BYS75" s="17"/>
      <c r="BYT75" s="17"/>
      <c r="BYU75" s="17"/>
      <c r="BYV75" s="17"/>
      <c r="BYW75" s="17"/>
      <c r="BYX75" s="17"/>
      <c r="BYY75" s="17"/>
      <c r="BYZ75" s="17"/>
      <c r="BZA75" s="17"/>
      <c r="BZB75" s="17"/>
      <c r="BZC75" s="17"/>
      <c r="BZD75" s="17"/>
      <c r="BZE75" s="17"/>
      <c r="BZF75" s="17"/>
      <c r="BZG75" s="17"/>
      <c r="BZH75" s="17"/>
      <c r="BZI75" s="17"/>
      <c r="BZJ75" s="17"/>
      <c r="BZK75" s="17"/>
      <c r="BZL75" s="17"/>
      <c r="BZM75" s="17"/>
      <c r="BZN75" s="17"/>
      <c r="BZO75" s="17"/>
      <c r="BZP75" s="17"/>
      <c r="BZQ75" s="17"/>
      <c r="BZR75" s="17"/>
      <c r="BZS75" s="17"/>
      <c r="BZT75" s="17"/>
      <c r="BZU75" s="17"/>
      <c r="BZV75" s="17"/>
      <c r="BZW75" s="17"/>
      <c r="BZX75" s="17"/>
      <c r="BZY75" s="17"/>
      <c r="BZZ75" s="17"/>
      <c r="CAA75" s="17"/>
      <c r="CAB75" s="17"/>
      <c r="CAC75" s="17"/>
      <c r="CAD75" s="17"/>
      <c r="CAE75" s="17"/>
      <c r="CAF75" s="17"/>
      <c r="CAG75" s="17"/>
      <c r="CAH75" s="17"/>
      <c r="CAI75" s="17"/>
      <c r="CAJ75" s="17"/>
      <c r="CAK75" s="17"/>
      <c r="CAL75" s="17"/>
      <c r="CAM75" s="17"/>
      <c r="CAN75" s="17"/>
      <c r="CAO75" s="17"/>
      <c r="CAP75" s="17"/>
      <c r="CAQ75" s="17"/>
      <c r="CAR75" s="17"/>
      <c r="CAS75" s="17"/>
      <c r="CAT75" s="17"/>
      <c r="CAU75" s="17"/>
      <c r="CAV75" s="17"/>
      <c r="CAW75" s="17"/>
      <c r="CAX75" s="17"/>
      <c r="CAY75" s="17"/>
      <c r="CAZ75" s="17"/>
      <c r="CBA75" s="17"/>
      <c r="CBB75" s="17"/>
      <c r="CBC75" s="17"/>
      <c r="CBD75" s="17"/>
      <c r="CBE75" s="17"/>
      <c r="CBF75" s="17"/>
      <c r="CBG75" s="17"/>
      <c r="CBH75" s="17"/>
      <c r="CBI75" s="17"/>
      <c r="CBJ75" s="17"/>
      <c r="CBK75" s="17"/>
      <c r="CBL75" s="17"/>
      <c r="CBM75" s="17"/>
      <c r="CBN75" s="17"/>
      <c r="CBO75" s="17"/>
      <c r="CBP75" s="17"/>
      <c r="CBQ75" s="17"/>
      <c r="CBR75" s="17"/>
      <c r="CBS75" s="17"/>
      <c r="CBT75" s="17"/>
      <c r="CBU75" s="17"/>
      <c r="CBV75" s="17"/>
      <c r="CBW75" s="17"/>
      <c r="CBX75" s="17"/>
      <c r="CBY75" s="17"/>
      <c r="CBZ75" s="17"/>
      <c r="CCA75" s="17"/>
      <c r="CCB75" s="17"/>
      <c r="CCC75" s="17"/>
      <c r="CCD75" s="17"/>
      <c r="CCE75" s="17"/>
      <c r="CCF75" s="17"/>
      <c r="CCG75" s="17"/>
      <c r="CCH75" s="17"/>
      <c r="CCI75" s="17"/>
      <c r="CCJ75" s="17"/>
      <c r="CCK75" s="17"/>
      <c r="CCL75" s="17"/>
      <c r="CCM75" s="17"/>
      <c r="CCN75" s="17"/>
      <c r="CCO75" s="17"/>
      <c r="CCP75" s="17"/>
      <c r="CCQ75" s="17"/>
      <c r="CCR75" s="17"/>
      <c r="CCS75" s="17"/>
      <c r="CCT75" s="17"/>
      <c r="CCU75" s="17"/>
      <c r="CCV75" s="17"/>
      <c r="CCW75" s="17"/>
      <c r="CCX75" s="17"/>
      <c r="CCY75" s="17"/>
      <c r="CCZ75" s="17"/>
      <c r="CDA75" s="17"/>
      <c r="CDB75" s="17"/>
      <c r="CDC75" s="17"/>
      <c r="CDD75" s="17"/>
      <c r="CDE75" s="17"/>
      <c r="CDF75" s="17"/>
      <c r="CDG75" s="17"/>
      <c r="CDH75" s="17"/>
      <c r="CDI75" s="17"/>
      <c r="CDJ75" s="17"/>
      <c r="CDK75" s="17"/>
      <c r="CDL75" s="17"/>
      <c r="CDM75" s="17"/>
      <c r="CDN75" s="17"/>
      <c r="CDO75" s="17"/>
      <c r="CDP75" s="17"/>
      <c r="CDQ75" s="17"/>
      <c r="CDR75" s="17"/>
      <c r="CDS75" s="17"/>
      <c r="CDT75" s="17"/>
      <c r="CDU75" s="17"/>
    </row>
    <row r="76">
      <c r="A76" s="14" t="s">
        <v>3364</v>
      </c>
      <c r="B76" s="14" t="s">
        <v>3365</v>
      </c>
      <c r="C76" s="14" t="s">
        <v>2614</v>
      </c>
      <c r="D76" s="14" t="s">
        <v>2615</v>
      </c>
      <c r="E76" s="14" t="s">
        <v>3366</v>
      </c>
      <c r="F76" s="14" t="s">
        <v>2835</v>
      </c>
      <c r="I76" s="14" t="s">
        <v>3367</v>
      </c>
      <c r="J76" s="14" t="s">
        <v>2618</v>
      </c>
      <c r="K76" s="14" t="s">
        <v>2619</v>
      </c>
      <c r="L76" s="14" t="s">
        <v>2639</v>
      </c>
      <c r="M76" s="17"/>
      <c r="N76" s="14" t="s">
        <v>2673</v>
      </c>
      <c r="O76" s="14" t="s">
        <v>2674</v>
      </c>
      <c r="P76" s="14" t="s">
        <v>3368</v>
      </c>
      <c r="Q76" s="16">
        <v>11.0</v>
      </c>
      <c r="R76" s="16">
        <v>4103481.0</v>
      </c>
      <c r="S76" s="16">
        <v>4103481.0</v>
      </c>
      <c r="T76" s="14" t="s">
        <v>2622</v>
      </c>
      <c r="U76" s="14" t="s">
        <v>2621</v>
      </c>
      <c r="V76" s="14" t="s">
        <v>3369</v>
      </c>
      <c r="W76" s="14" t="s">
        <v>3370</v>
      </c>
      <c r="X76" s="16">
        <v>0.17</v>
      </c>
      <c r="Y76" s="17"/>
      <c r="Z76" s="16">
        <v>25.0</v>
      </c>
      <c r="AA76" s="16">
        <v>126.0</v>
      </c>
      <c r="AB76" s="17"/>
      <c r="AC76" s="16">
        <v>95.0</v>
      </c>
      <c r="AD76" s="16">
        <v>1932.0</v>
      </c>
      <c r="AE76" s="22">
        <v>45516.0</v>
      </c>
      <c r="AF76" s="17"/>
      <c r="AG76" s="17"/>
      <c r="AH76" s="17"/>
      <c r="AI76" s="17"/>
      <c r="AJ76" s="17"/>
      <c r="AK76" s="17"/>
      <c r="AL76" s="16">
        <v>67.0</v>
      </c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4" t="s">
        <v>2625</v>
      </c>
      <c r="BB76" s="17"/>
      <c r="BC76" s="17"/>
      <c r="BD76" s="14" t="s">
        <v>3371</v>
      </c>
      <c r="BE76" s="17"/>
      <c r="BF76" s="17"/>
      <c r="BG76" s="16">
        <v>1.0</v>
      </c>
      <c r="BH76" s="17"/>
      <c r="BI76" s="14" t="s">
        <v>2594</v>
      </c>
      <c r="BJ76" s="14" t="s">
        <v>2566</v>
      </c>
      <c r="BK76" s="17"/>
      <c r="BL76" s="17"/>
      <c r="BM76" s="16">
        <v>64.5333333</v>
      </c>
      <c r="BN76" s="17"/>
      <c r="BO76" s="17"/>
      <c r="BP76" s="17"/>
      <c r="BQ76" s="17"/>
      <c r="BR76" s="17"/>
      <c r="BS76" s="16">
        <v>0.0914</v>
      </c>
      <c r="BT76" s="16">
        <v>26.3333333</v>
      </c>
      <c r="BU76" s="14" t="s">
        <v>2567</v>
      </c>
      <c r="BV76" s="17"/>
      <c r="BW76" s="17"/>
      <c r="BX76" s="17"/>
      <c r="BY76" s="17"/>
      <c r="BZ76" s="17"/>
      <c r="CA76" s="17"/>
      <c r="CB76" s="17"/>
      <c r="CC76" s="16">
        <v>4.2</v>
      </c>
      <c r="CD76" s="14" t="s">
        <v>2703</v>
      </c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  <c r="KL76" s="17"/>
      <c r="KM76" s="17"/>
      <c r="KN76" s="17"/>
      <c r="KO76" s="17"/>
      <c r="KP76" s="17"/>
      <c r="KQ76" s="17"/>
      <c r="KR76" s="17"/>
      <c r="KS76" s="17"/>
      <c r="KT76" s="17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7"/>
      <c r="LK76" s="17"/>
      <c r="LL76" s="17"/>
      <c r="LM76" s="17"/>
      <c r="LN76" s="17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7"/>
      <c r="LZ76" s="17"/>
      <c r="MA76" s="17"/>
      <c r="MB76" s="17"/>
      <c r="MC76" s="17"/>
      <c r="MD76" s="17"/>
      <c r="ME76" s="17"/>
      <c r="MF76" s="17"/>
      <c r="MG76" s="17"/>
      <c r="MH76" s="17"/>
      <c r="MI76" s="17"/>
      <c r="MJ76" s="17"/>
      <c r="MK76" s="17"/>
      <c r="ML76" s="17"/>
      <c r="MM76" s="17"/>
      <c r="MN76" s="17"/>
      <c r="MO76" s="17"/>
      <c r="MP76" s="17"/>
      <c r="MQ76" s="17"/>
      <c r="MR76" s="17"/>
      <c r="MS76" s="17"/>
      <c r="MT76" s="17"/>
      <c r="MU76" s="17"/>
      <c r="MV76" s="17"/>
      <c r="MW76" s="17"/>
      <c r="MX76" s="17"/>
      <c r="MY76" s="17"/>
      <c r="MZ76" s="17"/>
      <c r="NA76" s="17"/>
      <c r="NB76" s="17"/>
      <c r="NC76" s="17"/>
      <c r="ND76" s="17"/>
      <c r="NE76" s="17"/>
      <c r="NF76" s="17"/>
      <c r="NG76" s="17"/>
      <c r="NH76" s="17"/>
      <c r="NI76" s="17"/>
      <c r="NJ76" s="17"/>
      <c r="NK76" s="17"/>
      <c r="NL76" s="17"/>
      <c r="NM76" s="17"/>
      <c r="NN76" s="17"/>
      <c r="NO76" s="17"/>
      <c r="NP76" s="17"/>
      <c r="NQ76" s="17"/>
      <c r="NR76" s="17"/>
      <c r="NS76" s="17"/>
      <c r="NT76" s="17"/>
      <c r="NU76" s="17"/>
      <c r="NV76" s="17"/>
      <c r="NW76" s="17"/>
      <c r="NX76" s="17"/>
      <c r="NY76" s="17"/>
      <c r="NZ76" s="17"/>
      <c r="OA76" s="17"/>
      <c r="OB76" s="17"/>
      <c r="OC76" s="17"/>
      <c r="OD76" s="17"/>
      <c r="OE76" s="17"/>
      <c r="OF76" s="17"/>
      <c r="OG76" s="17"/>
      <c r="OH76" s="17"/>
      <c r="OI76" s="17"/>
      <c r="OJ76" s="17"/>
      <c r="OK76" s="17"/>
      <c r="OL76" s="17"/>
      <c r="OM76" s="17"/>
      <c r="ON76" s="17"/>
      <c r="OO76" s="17"/>
      <c r="OP76" s="17"/>
      <c r="OQ76" s="17"/>
      <c r="OR76" s="17"/>
      <c r="OS76" s="17"/>
      <c r="OT76" s="17"/>
      <c r="OU76" s="17"/>
      <c r="OV76" s="17"/>
      <c r="OW76" s="17"/>
      <c r="OX76" s="17"/>
      <c r="OY76" s="17"/>
      <c r="OZ76" s="17"/>
      <c r="PA76" s="17"/>
      <c r="PB76" s="17"/>
      <c r="PC76" s="17"/>
      <c r="PD76" s="17"/>
      <c r="PE76" s="17"/>
      <c r="PF76" s="17"/>
      <c r="PG76" s="17"/>
      <c r="PH76" s="17"/>
      <c r="PI76" s="17"/>
      <c r="PJ76" s="17"/>
      <c r="PK76" s="17"/>
      <c r="PL76" s="17"/>
      <c r="PM76" s="17"/>
      <c r="PN76" s="17"/>
      <c r="PO76" s="17"/>
      <c r="PP76" s="17"/>
      <c r="PQ76" s="17"/>
      <c r="PR76" s="17"/>
      <c r="PS76" s="17"/>
      <c r="PT76" s="17"/>
      <c r="PU76" s="17"/>
      <c r="PV76" s="17"/>
      <c r="PW76" s="17"/>
      <c r="PX76" s="17"/>
      <c r="PY76" s="17"/>
      <c r="PZ76" s="17"/>
      <c r="QA76" s="17"/>
      <c r="QB76" s="17"/>
      <c r="QC76" s="17"/>
      <c r="QD76" s="17"/>
      <c r="QE76" s="17"/>
      <c r="QF76" s="17"/>
      <c r="QG76" s="17"/>
      <c r="QH76" s="17"/>
      <c r="QI76" s="17"/>
      <c r="QJ76" s="17"/>
      <c r="QK76" s="17"/>
      <c r="QL76" s="17"/>
      <c r="QM76" s="17"/>
      <c r="QN76" s="17"/>
      <c r="QO76" s="17"/>
      <c r="QP76" s="17"/>
      <c r="QQ76" s="17"/>
      <c r="QR76" s="17"/>
      <c r="QS76" s="17"/>
      <c r="QT76" s="17"/>
      <c r="QU76" s="17"/>
      <c r="QV76" s="17"/>
      <c r="QW76" s="17"/>
      <c r="QX76" s="17"/>
      <c r="QY76" s="17"/>
      <c r="QZ76" s="17"/>
      <c r="RA76" s="17"/>
      <c r="RB76" s="17"/>
      <c r="RC76" s="17"/>
      <c r="RD76" s="17"/>
      <c r="RE76" s="17"/>
      <c r="RF76" s="17"/>
      <c r="RG76" s="17"/>
      <c r="RH76" s="17"/>
      <c r="RI76" s="17"/>
      <c r="RJ76" s="17"/>
      <c r="RK76" s="17"/>
      <c r="RL76" s="17"/>
      <c r="RM76" s="17"/>
      <c r="RN76" s="17"/>
      <c r="RO76" s="17"/>
      <c r="RP76" s="17"/>
      <c r="RQ76" s="17"/>
      <c r="RR76" s="17"/>
      <c r="RS76" s="17"/>
      <c r="RT76" s="17"/>
      <c r="RU76" s="17"/>
      <c r="RV76" s="17"/>
      <c r="RW76" s="17"/>
      <c r="RX76" s="17"/>
      <c r="RY76" s="17"/>
      <c r="RZ76" s="17"/>
      <c r="SA76" s="17"/>
      <c r="SB76" s="17"/>
      <c r="SC76" s="17"/>
      <c r="SD76" s="17"/>
      <c r="SE76" s="17"/>
      <c r="SF76" s="17"/>
      <c r="SG76" s="17"/>
      <c r="SH76" s="17"/>
      <c r="SI76" s="17"/>
      <c r="SJ76" s="17"/>
      <c r="SK76" s="17"/>
      <c r="SL76" s="17"/>
      <c r="SM76" s="17"/>
      <c r="SN76" s="17"/>
      <c r="SO76" s="17"/>
      <c r="SP76" s="17"/>
      <c r="SQ76" s="17"/>
      <c r="SR76" s="17"/>
      <c r="SS76" s="17"/>
      <c r="ST76" s="17"/>
      <c r="SU76" s="17"/>
      <c r="SV76" s="17"/>
      <c r="SW76" s="17"/>
      <c r="SX76" s="17"/>
      <c r="SY76" s="17"/>
      <c r="SZ76" s="17"/>
      <c r="TA76" s="17"/>
      <c r="TB76" s="17"/>
      <c r="TC76" s="17"/>
      <c r="TD76" s="17"/>
      <c r="TE76" s="17"/>
      <c r="TF76" s="17"/>
      <c r="TG76" s="17"/>
      <c r="TH76" s="17"/>
      <c r="TI76" s="17"/>
      <c r="TJ76" s="17"/>
      <c r="TK76" s="17"/>
      <c r="TL76" s="17"/>
      <c r="TM76" s="17"/>
      <c r="TN76" s="17"/>
      <c r="TO76" s="17"/>
      <c r="TP76" s="17"/>
      <c r="TQ76" s="17"/>
      <c r="TR76" s="17"/>
      <c r="TS76" s="17"/>
      <c r="TT76" s="17"/>
      <c r="TU76" s="17"/>
      <c r="TV76" s="17"/>
      <c r="TW76" s="17"/>
      <c r="TX76" s="17"/>
      <c r="TY76" s="17"/>
      <c r="TZ76" s="17"/>
      <c r="UA76" s="17"/>
      <c r="UB76" s="17"/>
      <c r="UC76" s="17"/>
      <c r="UD76" s="17"/>
      <c r="UE76" s="17"/>
      <c r="UF76" s="17"/>
      <c r="UG76" s="17"/>
      <c r="UH76" s="17"/>
      <c r="UI76" s="17"/>
      <c r="UJ76" s="17"/>
      <c r="UK76" s="17"/>
      <c r="UL76" s="17"/>
      <c r="UM76" s="17"/>
      <c r="UN76" s="17"/>
      <c r="UO76" s="17"/>
      <c r="UP76" s="17"/>
      <c r="UQ76" s="17"/>
      <c r="UR76" s="17"/>
      <c r="US76" s="17"/>
      <c r="UT76" s="17"/>
      <c r="UU76" s="17"/>
      <c r="UV76" s="17"/>
      <c r="UW76" s="17"/>
      <c r="UX76" s="17"/>
      <c r="UY76" s="17"/>
      <c r="UZ76" s="17"/>
      <c r="VA76" s="17"/>
      <c r="VB76" s="17"/>
      <c r="VC76" s="17"/>
      <c r="VD76" s="17"/>
      <c r="VE76" s="17"/>
      <c r="VF76" s="17"/>
      <c r="VG76" s="17"/>
      <c r="VH76" s="17"/>
      <c r="VI76" s="17"/>
      <c r="VJ76" s="17"/>
      <c r="VK76" s="17"/>
      <c r="VL76" s="17"/>
      <c r="VM76" s="17"/>
      <c r="VN76" s="17"/>
      <c r="VO76" s="17"/>
      <c r="VP76" s="17"/>
      <c r="VQ76" s="17"/>
      <c r="VR76" s="17"/>
      <c r="VS76" s="17"/>
      <c r="VT76" s="17"/>
      <c r="VU76" s="17"/>
      <c r="VV76" s="17"/>
      <c r="VW76" s="17"/>
      <c r="VX76" s="17"/>
      <c r="VY76" s="17"/>
      <c r="VZ76" s="17"/>
      <c r="WA76" s="17"/>
      <c r="WB76" s="17"/>
      <c r="WC76" s="17"/>
      <c r="WD76" s="17"/>
      <c r="WE76" s="17"/>
      <c r="WF76" s="17"/>
      <c r="WG76" s="17"/>
      <c r="WH76" s="17"/>
      <c r="WI76" s="17"/>
      <c r="WJ76" s="17"/>
      <c r="WK76" s="17"/>
      <c r="WL76" s="17"/>
      <c r="WM76" s="17"/>
      <c r="WN76" s="17"/>
      <c r="WO76" s="17"/>
      <c r="WP76" s="17"/>
      <c r="WQ76" s="17"/>
      <c r="WR76" s="17"/>
      <c r="WS76" s="17"/>
      <c r="WT76" s="17"/>
      <c r="WU76" s="17"/>
      <c r="WV76" s="17"/>
      <c r="WW76" s="17"/>
      <c r="WX76" s="17"/>
      <c r="WY76" s="17"/>
      <c r="WZ76" s="17"/>
      <c r="XA76" s="17"/>
      <c r="XB76" s="17"/>
      <c r="XC76" s="17"/>
      <c r="XD76" s="17"/>
      <c r="XE76" s="17"/>
      <c r="XF76" s="17"/>
      <c r="XG76" s="17"/>
      <c r="XH76" s="17"/>
      <c r="XI76" s="17"/>
      <c r="XJ76" s="17"/>
      <c r="XK76" s="17"/>
      <c r="XL76" s="17"/>
      <c r="XM76" s="17"/>
      <c r="XN76" s="17"/>
      <c r="XO76" s="17"/>
      <c r="XP76" s="17"/>
      <c r="XQ76" s="17"/>
      <c r="XR76" s="17"/>
      <c r="XS76" s="17"/>
      <c r="XT76" s="17"/>
      <c r="XU76" s="17"/>
      <c r="XV76" s="17"/>
      <c r="XW76" s="17"/>
      <c r="XX76" s="17"/>
      <c r="XY76" s="17"/>
      <c r="XZ76" s="17"/>
      <c r="YA76" s="17"/>
      <c r="YB76" s="17"/>
      <c r="YC76" s="17"/>
      <c r="YD76" s="17"/>
      <c r="YE76" s="17"/>
      <c r="YF76" s="17"/>
      <c r="YG76" s="17"/>
      <c r="YH76" s="17"/>
      <c r="YI76" s="17"/>
      <c r="YJ76" s="17"/>
      <c r="YK76" s="17"/>
      <c r="YL76" s="17"/>
      <c r="YM76" s="17"/>
      <c r="YN76" s="17"/>
      <c r="YO76" s="17"/>
      <c r="YP76" s="17"/>
      <c r="YQ76" s="17"/>
      <c r="YR76" s="17"/>
      <c r="YS76" s="17"/>
      <c r="YT76" s="17"/>
      <c r="YU76" s="17"/>
      <c r="YV76" s="17"/>
      <c r="YW76" s="17"/>
      <c r="YX76" s="17"/>
      <c r="YY76" s="17"/>
      <c r="YZ76" s="17"/>
      <c r="ZA76" s="17"/>
      <c r="ZB76" s="17"/>
      <c r="ZC76" s="17"/>
      <c r="ZD76" s="17"/>
      <c r="ZE76" s="17"/>
      <c r="ZF76" s="17"/>
      <c r="ZG76" s="17"/>
      <c r="ZH76" s="17"/>
      <c r="ZI76" s="17"/>
      <c r="ZJ76" s="17"/>
      <c r="ZK76" s="17"/>
      <c r="ZL76" s="17"/>
      <c r="ZM76" s="17"/>
      <c r="ZN76" s="17"/>
      <c r="ZO76" s="17"/>
      <c r="ZP76" s="17"/>
      <c r="ZQ76" s="17"/>
      <c r="ZR76" s="17"/>
      <c r="ZS76" s="17"/>
      <c r="ZT76" s="17"/>
      <c r="ZU76" s="17"/>
      <c r="ZV76" s="17"/>
      <c r="ZW76" s="17"/>
      <c r="ZX76" s="17"/>
      <c r="ZY76" s="17"/>
      <c r="ZZ76" s="17"/>
      <c r="AAA76" s="17"/>
      <c r="AAB76" s="17"/>
      <c r="AAC76" s="17"/>
      <c r="AAD76" s="17"/>
      <c r="AAE76" s="17"/>
      <c r="AAF76" s="17"/>
      <c r="AAG76" s="17"/>
      <c r="AAH76" s="17"/>
      <c r="AAI76" s="17"/>
      <c r="AAJ76" s="17"/>
      <c r="AAK76" s="17"/>
      <c r="AAL76" s="17"/>
      <c r="AAM76" s="17"/>
      <c r="AAN76" s="17"/>
      <c r="AAO76" s="17"/>
      <c r="AAP76" s="17"/>
      <c r="AAQ76" s="17"/>
      <c r="AAR76" s="17"/>
      <c r="AAS76" s="17"/>
      <c r="AAT76" s="17"/>
      <c r="AAU76" s="17"/>
      <c r="AAV76" s="17"/>
      <c r="AAW76" s="17"/>
      <c r="AAX76" s="17"/>
      <c r="AAY76" s="17"/>
      <c r="AAZ76" s="17"/>
      <c r="ABA76" s="17"/>
      <c r="ABB76" s="17"/>
      <c r="ABC76" s="17"/>
      <c r="ABD76" s="17"/>
      <c r="ABE76" s="17"/>
      <c r="ABF76" s="17"/>
      <c r="ABG76" s="17"/>
      <c r="ABH76" s="17"/>
      <c r="ABI76" s="17"/>
      <c r="ABJ76" s="17"/>
      <c r="ABK76" s="17"/>
      <c r="ABL76" s="17"/>
      <c r="ABM76" s="17"/>
      <c r="ABN76" s="17"/>
      <c r="ABO76" s="17"/>
      <c r="ABP76" s="17"/>
      <c r="ABQ76" s="17"/>
      <c r="ABR76" s="17"/>
      <c r="ABS76" s="17"/>
      <c r="ABT76" s="17"/>
      <c r="ABU76" s="17"/>
      <c r="ABV76" s="17"/>
      <c r="ABW76" s="17"/>
      <c r="ABX76" s="17"/>
      <c r="ABY76" s="17"/>
      <c r="ABZ76" s="17"/>
      <c r="ACA76" s="17"/>
      <c r="ACB76" s="17"/>
      <c r="ACC76" s="17"/>
      <c r="ACD76" s="17"/>
      <c r="ACE76" s="17"/>
      <c r="ACF76" s="17"/>
      <c r="ACG76" s="17"/>
      <c r="ACH76" s="17"/>
      <c r="ACI76" s="17"/>
      <c r="ACJ76" s="17"/>
      <c r="ACK76" s="17"/>
      <c r="ACL76" s="17"/>
      <c r="ACM76" s="17"/>
      <c r="ACN76" s="17"/>
      <c r="ACO76" s="17"/>
      <c r="ACP76" s="17"/>
      <c r="ACQ76" s="17"/>
      <c r="ACR76" s="17"/>
      <c r="ACS76" s="17"/>
      <c r="ACT76" s="17"/>
      <c r="ACU76" s="17"/>
      <c r="ACV76" s="17"/>
      <c r="ACW76" s="17"/>
      <c r="ACX76" s="17"/>
      <c r="ACY76" s="17"/>
      <c r="ACZ76" s="17"/>
      <c r="ADA76" s="17"/>
      <c r="ADB76" s="17"/>
      <c r="ADC76" s="17"/>
      <c r="ADD76" s="17"/>
      <c r="ADE76" s="17"/>
      <c r="ADF76" s="17"/>
      <c r="ADG76" s="17"/>
      <c r="ADH76" s="17"/>
      <c r="ADI76" s="16">
        <v>4.0</v>
      </c>
      <c r="ADJ76" s="17"/>
      <c r="ADK76" s="17"/>
      <c r="ADL76" s="17"/>
      <c r="ADM76" s="17"/>
      <c r="ADN76" s="17"/>
      <c r="ADO76" s="17"/>
      <c r="ADP76" s="17"/>
      <c r="ADQ76" s="17"/>
      <c r="ADR76" s="17"/>
      <c r="ADS76" s="17"/>
      <c r="ADT76" s="17"/>
      <c r="ADU76" s="17"/>
      <c r="ADV76" s="17"/>
      <c r="ADW76" s="17"/>
      <c r="ADX76" s="17"/>
      <c r="ADY76" s="17"/>
      <c r="ADZ76" s="17"/>
      <c r="AEA76" s="17"/>
      <c r="AEB76" s="17"/>
      <c r="AEC76" s="17"/>
      <c r="AED76" s="17"/>
      <c r="AEE76" s="17"/>
      <c r="AEF76" s="17"/>
      <c r="AEG76" s="17"/>
      <c r="AEH76" s="17"/>
      <c r="AEI76" s="17"/>
      <c r="AEJ76" s="17"/>
      <c r="AEK76" s="17"/>
      <c r="AEL76" s="17"/>
      <c r="AEM76" s="17"/>
      <c r="AEN76" s="17"/>
      <c r="AEO76" s="17"/>
      <c r="AEP76" s="17"/>
      <c r="AEQ76" s="17"/>
      <c r="AER76" s="17"/>
      <c r="AES76" s="17"/>
      <c r="AET76" s="17"/>
      <c r="AEU76" s="17"/>
      <c r="AEV76" s="17"/>
      <c r="AEW76" s="17"/>
      <c r="AEX76" s="17"/>
      <c r="AEY76" s="17"/>
      <c r="AEZ76" s="17"/>
      <c r="AFA76" s="17"/>
      <c r="AFB76" s="17"/>
      <c r="AFC76" s="17"/>
      <c r="AFD76" s="17"/>
      <c r="AFE76" s="17"/>
      <c r="AFF76" s="17"/>
      <c r="AFG76" s="17"/>
      <c r="AFH76" s="17"/>
      <c r="AFI76" s="17"/>
      <c r="AFJ76" s="17"/>
      <c r="AFK76" s="17"/>
      <c r="AFL76" s="17"/>
      <c r="AFM76" s="17"/>
      <c r="AFN76" s="17"/>
      <c r="AFO76" s="17"/>
      <c r="AFP76" s="17"/>
      <c r="AFQ76" s="17"/>
      <c r="AFR76" s="17"/>
      <c r="AFS76" s="17"/>
      <c r="AFT76" s="17"/>
      <c r="AFU76" s="17"/>
      <c r="AFV76" s="17"/>
      <c r="AFW76" s="17"/>
      <c r="AFX76" s="17"/>
      <c r="AFY76" s="17"/>
      <c r="AFZ76" s="17"/>
      <c r="AGA76" s="17"/>
      <c r="AGB76" s="17"/>
      <c r="AGC76" s="17"/>
      <c r="AGD76" s="17"/>
      <c r="AGE76" s="17"/>
      <c r="AGF76" s="17"/>
      <c r="AGG76" s="17"/>
      <c r="AGH76" s="17"/>
      <c r="AGI76" s="17"/>
      <c r="AGJ76" s="17"/>
      <c r="AGK76" s="17"/>
      <c r="AGL76" s="17"/>
      <c r="AGM76" s="17"/>
      <c r="AGN76" s="17"/>
      <c r="AGO76" s="17"/>
      <c r="AGP76" s="17"/>
      <c r="AGQ76" s="17"/>
      <c r="AGR76" s="17"/>
      <c r="AGS76" s="17"/>
      <c r="AGT76" s="17"/>
      <c r="AGU76" s="17"/>
      <c r="AGV76" s="17"/>
      <c r="AGW76" s="17"/>
      <c r="AGX76" s="17"/>
      <c r="AGY76" s="17"/>
      <c r="AGZ76" s="17"/>
      <c r="AHA76" s="17"/>
      <c r="AHB76" s="17"/>
      <c r="AHC76" s="17"/>
      <c r="AHD76" s="17"/>
      <c r="AHE76" s="17"/>
      <c r="AHF76" s="17"/>
      <c r="AHG76" s="17"/>
      <c r="AHH76" s="17"/>
      <c r="AHI76" s="17"/>
      <c r="AHJ76" s="17"/>
      <c r="AHK76" s="17"/>
      <c r="AHL76" s="17"/>
      <c r="AHM76" s="17"/>
      <c r="AHN76" s="17"/>
      <c r="AHO76" s="17"/>
      <c r="AHP76" s="14" t="s">
        <v>3372</v>
      </c>
      <c r="AHQ76" s="17"/>
      <c r="AHR76" s="17"/>
      <c r="AHS76" s="17"/>
      <c r="AHT76" s="17"/>
      <c r="AHU76" s="17"/>
      <c r="AHV76" s="17"/>
      <c r="AHW76" s="17"/>
      <c r="AHX76" s="17"/>
      <c r="AHY76" s="17"/>
      <c r="AHZ76" s="17"/>
      <c r="AIA76" s="17"/>
      <c r="AIB76" s="17"/>
      <c r="AIC76" s="17"/>
      <c r="AID76" s="17"/>
      <c r="AIE76" s="17"/>
      <c r="AIF76" s="17"/>
      <c r="AIG76" s="17"/>
      <c r="AIH76" s="17"/>
      <c r="AII76" s="17"/>
      <c r="AIJ76" s="17"/>
      <c r="AIK76" s="17"/>
      <c r="AIL76" s="17"/>
      <c r="AIM76" s="17"/>
      <c r="AIN76" s="17"/>
      <c r="AIO76" s="17"/>
      <c r="AIP76" s="17"/>
      <c r="AIQ76" s="17"/>
      <c r="AIR76" s="17"/>
      <c r="AIS76" s="17"/>
      <c r="AIT76" s="17"/>
      <c r="AIU76" s="17"/>
      <c r="AIV76" s="17"/>
      <c r="AIW76" s="17"/>
      <c r="AIX76" s="17"/>
      <c r="AIY76" s="17"/>
      <c r="AIZ76" s="17"/>
      <c r="AJA76" s="17"/>
      <c r="AJB76" s="17"/>
      <c r="AJC76" s="17"/>
      <c r="AJD76" s="17"/>
      <c r="AJE76" s="17"/>
      <c r="AJF76" s="17"/>
      <c r="AJG76" s="17"/>
      <c r="AJH76" s="17"/>
      <c r="AJI76" s="17"/>
      <c r="AJJ76" s="17"/>
      <c r="AJK76" s="17"/>
      <c r="AJL76" s="17"/>
      <c r="AJM76" s="17"/>
      <c r="AJN76" s="17"/>
      <c r="AJO76" s="17"/>
      <c r="AJP76" s="17"/>
      <c r="AJQ76" s="17"/>
      <c r="AJR76" s="17"/>
      <c r="AJS76" s="17"/>
      <c r="AJT76" s="17"/>
      <c r="AJU76" s="17"/>
      <c r="AJV76" s="17"/>
      <c r="AJW76" s="17"/>
      <c r="AJX76" s="17"/>
      <c r="AJY76" s="17"/>
      <c r="AJZ76" s="17"/>
      <c r="AKA76" s="17"/>
      <c r="AKB76" s="17"/>
      <c r="AKC76" s="17"/>
      <c r="AKD76" s="17"/>
      <c r="AKE76" s="17"/>
      <c r="AKF76" s="17"/>
      <c r="AKG76" s="17"/>
      <c r="AKH76" s="17"/>
      <c r="AKI76" s="17"/>
      <c r="AKJ76" s="17"/>
      <c r="AKK76" s="17"/>
      <c r="AKL76" s="17"/>
      <c r="AKM76" s="17"/>
      <c r="AKN76" s="17"/>
      <c r="AKO76" s="17"/>
      <c r="AKP76" s="17"/>
      <c r="AKQ76" s="17"/>
      <c r="AKR76" s="17"/>
      <c r="AKS76" s="17"/>
      <c r="AKT76" s="17"/>
      <c r="AKU76" s="17"/>
      <c r="AKV76" s="17"/>
      <c r="AKW76" s="17"/>
      <c r="AKX76" s="17"/>
      <c r="AKY76" s="17"/>
      <c r="AKZ76" s="17"/>
      <c r="ALA76" s="17"/>
      <c r="ALB76" s="17"/>
      <c r="ALC76" s="17"/>
      <c r="ALD76" s="17"/>
      <c r="ALE76" s="17"/>
      <c r="ALF76" s="17"/>
      <c r="ALG76" s="17"/>
      <c r="ALH76" s="17"/>
      <c r="ALI76" s="17"/>
      <c r="ALJ76" s="17"/>
      <c r="ALK76" s="17"/>
      <c r="ALL76" s="17"/>
      <c r="ALM76" s="17"/>
      <c r="ALN76" s="17"/>
      <c r="ALO76" s="17"/>
      <c r="ALP76" s="17"/>
      <c r="ALQ76" s="17"/>
      <c r="ALR76" s="17"/>
      <c r="ALS76" s="17"/>
      <c r="ALT76" s="17"/>
      <c r="ALU76" s="17"/>
      <c r="ALV76" s="17"/>
      <c r="ALW76" s="17"/>
      <c r="ALX76" s="17"/>
      <c r="ALY76" s="17"/>
      <c r="ALZ76" s="17"/>
      <c r="AMA76" s="17"/>
      <c r="AMB76" s="17"/>
      <c r="AMC76" s="17"/>
      <c r="AMD76" s="17"/>
      <c r="AME76" s="17"/>
      <c r="AMF76" s="17"/>
      <c r="AMG76" s="17"/>
      <c r="AMH76" s="17"/>
      <c r="AMI76" s="17"/>
      <c r="AMJ76" s="17"/>
      <c r="AMK76" s="17"/>
      <c r="AML76" s="17"/>
      <c r="AMM76" s="17"/>
      <c r="AMN76" s="17"/>
      <c r="AMO76" s="17"/>
      <c r="AMP76" s="17"/>
      <c r="AMQ76" s="17"/>
      <c r="AMR76" s="17"/>
      <c r="AMS76" s="17"/>
      <c r="AMT76" s="17"/>
      <c r="AMU76" s="17"/>
      <c r="AMV76" s="17"/>
      <c r="AMW76" s="17"/>
      <c r="AMX76" s="17"/>
      <c r="AMY76" s="17"/>
      <c r="AMZ76" s="17"/>
      <c r="ANA76" s="17"/>
      <c r="ANB76" s="17"/>
      <c r="ANC76" s="17"/>
      <c r="AND76" s="17"/>
      <c r="ANE76" s="17"/>
      <c r="ANF76" s="17"/>
      <c r="ANG76" s="17"/>
      <c r="ANH76" s="17"/>
      <c r="ANI76" s="17"/>
      <c r="ANJ76" s="17"/>
      <c r="ANK76" s="17"/>
      <c r="ANL76" s="17"/>
      <c r="ANM76" s="17"/>
      <c r="ANN76" s="17"/>
      <c r="ANO76" s="17"/>
      <c r="ANP76" s="17"/>
      <c r="ANQ76" s="17"/>
      <c r="ANR76" s="17"/>
      <c r="ANS76" s="17"/>
      <c r="ANT76" s="17"/>
      <c r="ANU76" s="17"/>
      <c r="ANV76" s="17"/>
      <c r="ANW76" s="17"/>
      <c r="ANX76" s="17"/>
      <c r="ANY76" s="17"/>
      <c r="ANZ76" s="17"/>
      <c r="AOA76" s="17"/>
      <c r="AOB76" s="17"/>
      <c r="AOC76" s="17"/>
      <c r="AOD76" s="17"/>
      <c r="AOE76" s="17"/>
      <c r="AOF76" s="17"/>
      <c r="AOG76" s="17"/>
      <c r="AOH76" s="17"/>
      <c r="AOI76" s="17"/>
      <c r="AOJ76" s="17"/>
      <c r="AOK76" s="17"/>
      <c r="AOL76" s="17"/>
      <c r="AOM76" s="17"/>
      <c r="AON76" s="17"/>
      <c r="AOO76" s="17"/>
      <c r="AOP76" s="17"/>
      <c r="AOQ76" s="17"/>
      <c r="AOR76" s="17"/>
      <c r="AOS76" s="17"/>
      <c r="AOT76" s="17"/>
      <c r="AOU76" s="17"/>
      <c r="AOV76" s="17"/>
      <c r="AOW76" s="17"/>
      <c r="AOX76" s="17"/>
      <c r="AOY76" s="17"/>
      <c r="AOZ76" s="17"/>
      <c r="APA76" s="17"/>
      <c r="APB76" s="17"/>
      <c r="APC76" s="17"/>
      <c r="APD76" s="17"/>
      <c r="APE76" s="17"/>
      <c r="APF76" s="17"/>
      <c r="APG76" s="17"/>
      <c r="APH76" s="17"/>
      <c r="API76" s="17"/>
      <c r="APJ76" s="17"/>
      <c r="APK76" s="17"/>
      <c r="APL76" s="17"/>
      <c r="APM76" s="17"/>
      <c r="APN76" s="17"/>
      <c r="APO76" s="17"/>
      <c r="APP76" s="17"/>
      <c r="APQ76" s="17"/>
      <c r="APR76" s="17"/>
      <c r="APS76" s="17"/>
      <c r="APT76" s="17"/>
      <c r="APU76" s="17"/>
      <c r="APV76" s="17"/>
      <c r="APW76" s="17"/>
      <c r="APX76" s="17"/>
      <c r="APY76" s="17"/>
      <c r="APZ76" s="17"/>
      <c r="AQA76" s="17"/>
      <c r="AQB76" s="17"/>
      <c r="AQC76" s="17"/>
      <c r="AQD76" s="17"/>
      <c r="AQE76" s="17"/>
      <c r="AQF76" s="17"/>
      <c r="AQG76" s="17"/>
      <c r="AQH76" s="17"/>
      <c r="AQI76" s="17"/>
      <c r="AQJ76" s="17"/>
      <c r="AQK76" s="17"/>
      <c r="AQL76" s="17"/>
      <c r="AQM76" s="17"/>
      <c r="AQN76" s="17"/>
      <c r="AQO76" s="17"/>
      <c r="AQP76" s="17"/>
      <c r="AQQ76" s="17"/>
      <c r="AQR76" s="17"/>
      <c r="AQS76" s="17"/>
      <c r="AQT76" s="17"/>
      <c r="AQU76" s="17"/>
      <c r="AQV76" s="17"/>
      <c r="AQW76" s="17"/>
      <c r="AQX76" s="17"/>
      <c r="AQY76" s="17"/>
      <c r="AQZ76" s="17"/>
      <c r="ARA76" s="17"/>
      <c r="ARB76" s="17"/>
      <c r="ARC76" s="17"/>
      <c r="ARD76" s="17"/>
      <c r="ARE76" s="17"/>
      <c r="ARF76" s="17"/>
      <c r="ARG76" s="17"/>
      <c r="ARH76" s="17"/>
      <c r="ARI76" s="17"/>
      <c r="ARJ76" s="17"/>
      <c r="ARK76" s="17"/>
      <c r="ARL76" s="17"/>
      <c r="ARM76" s="17"/>
      <c r="ARN76" s="17"/>
      <c r="ARO76" s="17"/>
      <c r="ARP76" s="17"/>
      <c r="ARQ76" s="17"/>
      <c r="ARR76" s="17"/>
      <c r="ARS76" s="17"/>
      <c r="ART76" s="17"/>
      <c r="ARU76" s="17"/>
      <c r="ARV76" s="17"/>
      <c r="ARW76" s="17"/>
      <c r="ARX76" s="17"/>
      <c r="ARY76" s="17"/>
      <c r="ARZ76" s="17"/>
      <c r="ASA76" s="17"/>
      <c r="ASB76" s="17"/>
      <c r="ASC76" s="17"/>
      <c r="ASD76" s="17"/>
      <c r="ASE76" s="17"/>
      <c r="ASF76" s="17"/>
      <c r="ASG76" s="17"/>
      <c r="ASH76" s="17"/>
      <c r="ASI76" s="17"/>
      <c r="ASJ76" s="17"/>
      <c r="ASK76" s="17"/>
      <c r="ASL76" s="17"/>
      <c r="ASM76" s="17"/>
      <c r="ASN76" s="17"/>
      <c r="ASO76" s="17"/>
      <c r="ASP76" s="17"/>
      <c r="ASQ76" s="17"/>
      <c r="ASR76" s="17"/>
      <c r="ASS76" s="17"/>
      <c r="AST76" s="17"/>
      <c r="ASU76" s="17"/>
      <c r="ASV76" s="17"/>
      <c r="ASW76" s="17"/>
      <c r="ASX76" s="17"/>
      <c r="ASY76" s="17"/>
      <c r="ASZ76" s="17"/>
      <c r="ATA76" s="17"/>
      <c r="ATB76" s="17"/>
      <c r="ATC76" s="17"/>
      <c r="ATD76" s="17"/>
      <c r="ATE76" s="17"/>
      <c r="ATF76" s="17"/>
      <c r="ATG76" s="17"/>
      <c r="ATH76" s="17"/>
      <c r="ATI76" s="17"/>
      <c r="ATJ76" s="17"/>
      <c r="ATK76" s="17"/>
      <c r="ATL76" s="17"/>
      <c r="ATM76" s="17"/>
      <c r="ATN76" s="17"/>
      <c r="ATO76" s="17"/>
      <c r="ATP76" s="17"/>
      <c r="ATQ76" s="17"/>
      <c r="ATR76" s="17"/>
      <c r="ATS76" s="17"/>
      <c r="ATT76" s="17"/>
      <c r="ATU76" s="17"/>
      <c r="ATV76" s="17"/>
      <c r="ATW76" s="17"/>
      <c r="ATX76" s="17"/>
      <c r="ATY76" s="17"/>
      <c r="ATZ76" s="17"/>
      <c r="AUA76" s="17"/>
      <c r="AUB76" s="17"/>
      <c r="AUC76" s="17"/>
      <c r="AUD76" s="17"/>
      <c r="AUE76" s="17"/>
      <c r="AUF76" s="17"/>
      <c r="AUG76" s="17"/>
      <c r="AUH76" s="17"/>
      <c r="AUI76" s="17"/>
      <c r="AUJ76" s="17"/>
      <c r="AUK76" s="17"/>
      <c r="AUL76" s="17"/>
      <c r="AUM76" s="17"/>
      <c r="AUN76" s="17"/>
      <c r="AUO76" s="17"/>
      <c r="AUP76" s="17"/>
      <c r="AUQ76" s="17"/>
      <c r="AUR76" s="17"/>
      <c r="AUS76" s="17"/>
      <c r="AUT76" s="17"/>
      <c r="AUU76" s="17"/>
      <c r="AUV76" s="17"/>
      <c r="AUW76" s="17"/>
      <c r="AUX76" s="17"/>
      <c r="AUY76" s="17"/>
      <c r="AUZ76" s="17"/>
      <c r="AVA76" s="17"/>
      <c r="AVB76" s="17"/>
      <c r="AVC76" s="17"/>
      <c r="AVD76" s="17"/>
      <c r="AVE76" s="17"/>
      <c r="AVF76" s="17"/>
      <c r="AVG76" s="17"/>
      <c r="AVH76" s="17"/>
      <c r="AVI76" s="17"/>
      <c r="AVJ76" s="17"/>
      <c r="AVK76" s="17"/>
      <c r="AVL76" s="17"/>
      <c r="AVM76" s="17"/>
      <c r="AVN76" s="17"/>
      <c r="AVO76" s="17"/>
      <c r="AVP76" s="17"/>
      <c r="AVQ76" s="17"/>
      <c r="AVR76" s="17"/>
      <c r="AVS76" s="17"/>
      <c r="AVT76" s="17"/>
      <c r="AVU76" s="17"/>
      <c r="AVV76" s="17"/>
      <c r="AVW76" s="17"/>
      <c r="AVX76" s="17"/>
      <c r="AVY76" s="17"/>
      <c r="AVZ76" s="17"/>
      <c r="AWA76" s="17"/>
      <c r="AWB76" s="17"/>
      <c r="AWC76" s="17"/>
      <c r="AWD76" s="17"/>
      <c r="AWE76" s="17"/>
      <c r="AWF76" s="17"/>
      <c r="AWG76" s="17"/>
      <c r="AWH76" s="17"/>
      <c r="AWI76" s="17"/>
      <c r="AWJ76" s="17"/>
      <c r="AWK76" s="17"/>
      <c r="AWL76" s="17"/>
      <c r="AWM76" s="17"/>
      <c r="AWN76" s="17"/>
      <c r="AWO76" s="17"/>
      <c r="AWP76" s="17"/>
      <c r="AWQ76" s="17"/>
      <c r="AWR76" s="17"/>
      <c r="AWS76" s="17"/>
      <c r="AWT76" s="17"/>
      <c r="AWU76" s="17"/>
      <c r="AWV76" s="17"/>
      <c r="AWW76" s="17"/>
      <c r="AWX76" s="17"/>
      <c r="AWY76" s="17"/>
      <c r="AWZ76" s="17"/>
      <c r="AXA76" s="17"/>
      <c r="AXB76" s="17"/>
      <c r="AXC76" s="17"/>
      <c r="AXD76" s="17"/>
      <c r="AXE76" s="17"/>
      <c r="AXF76" s="17"/>
      <c r="AXG76" s="17"/>
      <c r="AXH76" s="17"/>
      <c r="AXI76" s="17"/>
      <c r="AXJ76" s="17"/>
      <c r="AXK76" s="17"/>
      <c r="AXL76" s="17"/>
      <c r="AXM76" s="17"/>
      <c r="AXN76" s="17"/>
      <c r="AXO76" s="17"/>
      <c r="AXP76" s="17"/>
      <c r="AXQ76" s="17"/>
      <c r="AXR76" s="17"/>
      <c r="AXS76" s="17"/>
      <c r="AXT76" s="17"/>
      <c r="AXU76" s="17"/>
      <c r="AXV76" s="17"/>
      <c r="AXW76" s="17"/>
      <c r="AXX76" s="17"/>
      <c r="AXY76" s="17"/>
      <c r="AXZ76" s="17"/>
      <c r="AYA76" s="17"/>
      <c r="AYB76" s="17"/>
      <c r="AYC76" s="17"/>
      <c r="AYD76" s="17"/>
      <c r="AYE76" s="17"/>
      <c r="AYF76" s="17"/>
      <c r="AYG76" s="17"/>
      <c r="AYH76" s="17"/>
      <c r="AYI76" s="17"/>
      <c r="AYJ76" s="17"/>
      <c r="AYK76" s="17"/>
      <c r="AYL76" s="17"/>
      <c r="AYM76" s="17"/>
      <c r="AYN76" s="17"/>
      <c r="AYO76" s="17"/>
      <c r="AYP76" s="17"/>
      <c r="AYQ76" s="17"/>
      <c r="AYR76" s="17"/>
      <c r="AYS76" s="17"/>
      <c r="AYT76" s="17"/>
      <c r="AYU76" s="17"/>
      <c r="AYV76" s="17"/>
      <c r="AYW76" s="17"/>
      <c r="AYX76" s="17"/>
      <c r="AYY76" s="17"/>
      <c r="AYZ76" s="17"/>
      <c r="AZA76" s="17"/>
      <c r="AZB76" s="17"/>
      <c r="AZC76" s="17"/>
      <c r="AZD76" s="17"/>
      <c r="AZE76" s="17"/>
      <c r="AZF76" s="17"/>
      <c r="AZG76" s="17"/>
      <c r="AZH76" s="17"/>
      <c r="AZI76" s="17"/>
      <c r="AZJ76" s="17"/>
      <c r="AZK76" s="17"/>
      <c r="AZL76" s="17"/>
      <c r="AZM76" s="17"/>
      <c r="AZN76" s="17"/>
      <c r="AZO76" s="17"/>
      <c r="AZP76" s="17"/>
      <c r="AZQ76" s="17"/>
      <c r="AZR76" s="17"/>
      <c r="AZS76" s="17"/>
      <c r="AZT76" s="17"/>
      <c r="AZU76" s="17"/>
      <c r="AZV76" s="17"/>
      <c r="AZW76" s="17"/>
      <c r="AZX76" s="17"/>
      <c r="AZY76" s="17"/>
      <c r="AZZ76" s="17"/>
      <c r="BAA76" s="17"/>
      <c r="BAB76" s="17"/>
      <c r="BAC76" s="17"/>
      <c r="BAD76" s="17"/>
      <c r="BAE76" s="17"/>
      <c r="BAF76" s="17"/>
      <c r="BAG76" s="17"/>
      <c r="BAH76" s="17"/>
      <c r="BAI76" s="17"/>
      <c r="BAJ76" s="17"/>
      <c r="BAK76" s="17"/>
      <c r="BAL76" s="17"/>
      <c r="BAM76" s="17"/>
      <c r="BAN76" s="17"/>
      <c r="BAO76" s="17"/>
      <c r="BAP76" s="17"/>
      <c r="BAQ76" s="17"/>
      <c r="BAR76" s="17"/>
      <c r="BAS76" s="17"/>
      <c r="BAT76" s="17"/>
      <c r="BAU76" s="14" t="s">
        <v>3373</v>
      </c>
      <c r="BAV76" s="17"/>
      <c r="BAW76" s="14" t="s">
        <v>3374</v>
      </c>
      <c r="BAX76" s="14" t="s">
        <v>3375</v>
      </c>
      <c r="BAY76" s="14" t="s">
        <v>3376</v>
      </c>
      <c r="BBA76" s="16">
        <v>1976.0</v>
      </c>
      <c r="BBB76" s="16">
        <v>1188.0</v>
      </c>
      <c r="BBC76" s="17"/>
      <c r="BBD76" s="17"/>
      <c r="BBE76" s="17"/>
      <c r="BBF76" s="17"/>
      <c r="BBG76" s="17"/>
      <c r="BBH76" s="17"/>
      <c r="BBI76" s="17"/>
      <c r="BBJ76" s="17"/>
      <c r="BBK76" s="17"/>
      <c r="BBL76" s="17"/>
      <c r="BBM76" s="17"/>
      <c r="BBN76" s="17"/>
      <c r="BBO76" s="17"/>
      <c r="BBP76" s="17"/>
      <c r="BBQ76" s="17"/>
      <c r="BBR76" s="17"/>
      <c r="BBS76" s="17"/>
      <c r="BBT76" s="17"/>
      <c r="BBU76" s="17"/>
      <c r="BBV76" s="17"/>
      <c r="BBW76" s="17"/>
      <c r="BBX76" s="17"/>
      <c r="BBY76" s="17"/>
      <c r="BBZ76" s="17"/>
      <c r="BCA76" s="17"/>
      <c r="BCB76" s="17"/>
      <c r="BCC76" s="17"/>
      <c r="BCD76" s="17"/>
      <c r="BCE76" s="17"/>
      <c r="BCF76" s="17"/>
      <c r="BCG76" s="17"/>
      <c r="BCH76" s="17"/>
      <c r="BCI76" s="17"/>
      <c r="BCJ76" s="17"/>
      <c r="BCK76" s="17"/>
      <c r="BCL76" s="17"/>
      <c r="BCM76" s="17"/>
      <c r="BCN76" s="17"/>
      <c r="BCO76" s="17"/>
      <c r="BCP76" s="17"/>
      <c r="BCQ76" s="17"/>
      <c r="BCR76" s="17"/>
      <c r="BCS76" s="17"/>
      <c r="BCT76" s="17"/>
      <c r="BCU76" s="17"/>
      <c r="BCV76" s="17"/>
      <c r="BCW76" s="17"/>
      <c r="BCX76" s="17"/>
      <c r="BCY76" s="17"/>
      <c r="BCZ76" s="17"/>
      <c r="BDA76" s="17"/>
      <c r="BDB76" s="17"/>
      <c r="BDC76" s="17"/>
      <c r="BDD76" s="17"/>
      <c r="BDE76" s="17"/>
      <c r="BDF76" s="17"/>
      <c r="BDG76" s="17"/>
      <c r="BDH76" s="17"/>
      <c r="BDI76" s="17"/>
      <c r="BDJ76" s="17"/>
      <c r="BDK76" s="17"/>
      <c r="BDL76" s="17"/>
      <c r="BDM76" s="17"/>
      <c r="BDN76" s="17"/>
      <c r="BDO76" s="17"/>
      <c r="BDP76" s="17"/>
      <c r="BDQ76" s="17"/>
      <c r="BDR76" s="17"/>
      <c r="BDS76" s="17"/>
      <c r="BDT76" s="17"/>
      <c r="BDU76" s="17"/>
      <c r="BDV76" s="17"/>
      <c r="BDW76" s="17"/>
      <c r="BDX76" s="17"/>
      <c r="BDY76" s="17"/>
      <c r="BDZ76" s="17"/>
      <c r="BEA76" s="17"/>
      <c r="BEB76" s="17"/>
      <c r="BEC76" s="17"/>
      <c r="BED76" s="17"/>
      <c r="BEE76" s="17"/>
      <c r="BEF76" s="17"/>
      <c r="BEG76" s="17"/>
      <c r="BEH76" s="17"/>
      <c r="BEI76" s="17"/>
      <c r="BEJ76" s="17"/>
      <c r="BEK76" s="17"/>
      <c r="BEL76" s="17"/>
      <c r="BEM76" s="17"/>
      <c r="BEN76" s="17"/>
      <c r="BEO76" s="17"/>
      <c r="BEP76" s="17"/>
      <c r="BEQ76" s="17"/>
      <c r="BER76" s="17"/>
      <c r="BES76" s="17"/>
      <c r="BET76" s="17"/>
      <c r="BEU76" s="17"/>
      <c r="BEV76" s="17"/>
      <c r="BEW76" s="17"/>
      <c r="BEX76" s="17"/>
      <c r="BEY76" s="17"/>
      <c r="BEZ76" s="17"/>
      <c r="BFA76" s="17"/>
      <c r="BFB76" s="17"/>
      <c r="BFC76" s="17"/>
      <c r="BFD76" s="17"/>
      <c r="BFE76" s="17"/>
      <c r="BFF76" s="17"/>
      <c r="BFG76" s="17"/>
      <c r="BFH76" s="17"/>
      <c r="BFI76" s="17"/>
      <c r="BFJ76" s="17"/>
      <c r="BFK76" s="17"/>
      <c r="BFL76" s="17"/>
      <c r="BFM76" s="17"/>
      <c r="BFN76" s="17"/>
      <c r="BFO76" s="17"/>
      <c r="BFP76" s="17"/>
      <c r="BFQ76" s="17"/>
      <c r="BFR76" s="17"/>
      <c r="BFS76" s="17"/>
      <c r="BFT76" s="17"/>
      <c r="BFU76" s="17"/>
      <c r="BFV76" s="17"/>
      <c r="BFW76" s="17"/>
      <c r="BFX76" s="17"/>
      <c r="BFY76" s="17"/>
      <c r="BFZ76" s="17"/>
      <c r="BGA76" s="17"/>
      <c r="BGB76" s="17"/>
      <c r="BGC76" s="17"/>
      <c r="BGD76" s="17"/>
      <c r="BGE76" s="17"/>
      <c r="BGF76" s="17"/>
      <c r="BGG76" s="17"/>
      <c r="BGH76" s="17"/>
      <c r="BGI76" s="17"/>
      <c r="BGJ76" s="17"/>
      <c r="BGK76" s="17"/>
      <c r="BGL76" s="17"/>
      <c r="BGM76" s="17"/>
      <c r="BGN76" s="17"/>
      <c r="BGO76" s="17"/>
      <c r="BGP76" s="17"/>
      <c r="BGQ76" s="17"/>
      <c r="BGR76" s="17"/>
      <c r="BGS76" s="17"/>
      <c r="BGT76" s="17"/>
      <c r="BGU76" s="17"/>
      <c r="BGV76" s="17"/>
      <c r="BGW76" s="17"/>
      <c r="BGX76" s="17"/>
      <c r="BGY76" s="17"/>
      <c r="BGZ76" s="17"/>
      <c r="BHA76" s="17"/>
      <c r="BHB76" s="17"/>
      <c r="BHC76" s="17"/>
      <c r="BHD76" s="17"/>
      <c r="BHE76" s="17"/>
      <c r="BHF76" s="17"/>
      <c r="BHG76" s="17"/>
      <c r="BHH76" s="17"/>
      <c r="BHI76" s="17"/>
      <c r="BHJ76" s="17"/>
      <c r="BHK76" s="17"/>
      <c r="BHL76" s="17"/>
      <c r="BHM76" s="17"/>
      <c r="BHN76" s="17"/>
      <c r="BHO76" s="17"/>
      <c r="BHP76" s="17"/>
      <c r="BHQ76" s="17"/>
      <c r="BHR76" s="17"/>
      <c r="BHS76" s="17"/>
      <c r="BHT76" s="17"/>
      <c r="BHU76" s="17"/>
      <c r="BHV76" s="17"/>
      <c r="BHW76" s="17"/>
      <c r="BHX76" s="17"/>
      <c r="BHY76" s="17"/>
      <c r="BHZ76" s="17"/>
      <c r="BIA76" s="17"/>
      <c r="BIB76" s="17"/>
      <c r="BIC76" s="17"/>
      <c r="BID76" s="17"/>
      <c r="BIE76" s="17"/>
      <c r="BIF76" s="17"/>
      <c r="BIG76" s="17"/>
      <c r="BIH76" s="17"/>
      <c r="BII76" s="17"/>
      <c r="BIJ76" s="17"/>
      <c r="BIK76" s="17"/>
      <c r="BIL76" s="17"/>
      <c r="BIM76" s="17"/>
      <c r="BIN76" s="17"/>
      <c r="BIO76" s="17"/>
      <c r="BIP76" s="17"/>
      <c r="BIQ76" s="17"/>
      <c r="BIR76" s="17"/>
      <c r="BIS76" s="17"/>
      <c r="BIT76" s="17"/>
      <c r="BIU76" s="17"/>
      <c r="BIV76" s="17"/>
      <c r="BIW76" s="17"/>
      <c r="BIX76" s="17"/>
      <c r="BIY76" s="17"/>
      <c r="BIZ76" s="17"/>
      <c r="BJA76" s="17"/>
      <c r="BJB76" s="17"/>
      <c r="BJC76" s="17"/>
      <c r="BJD76" s="17"/>
      <c r="BJE76" s="17"/>
      <c r="BJF76" s="17"/>
      <c r="BJG76" s="17"/>
      <c r="BJH76" s="17"/>
      <c r="BJI76" s="17"/>
      <c r="BJJ76" s="17"/>
      <c r="BJK76" s="17"/>
      <c r="BJL76" s="17"/>
      <c r="BJM76" s="17"/>
      <c r="BJN76" s="17"/>
      <c r="BJO76" s="17"/>
      <c r="BJP76" s="17"/>
      <c r="BJQ76" s="17"/>
      <c r="BJR76" s="17"/>
      <c r="BJS76" s="17"/>
      <c r="BJT76" s="17"/>
      <c r="BJU76" s="17"/>
      <c r="BJV76" s="17"/>
      <c r="BJW76" s="17"/>
      <c r="BJX76" s="17"/>
      <c r="BJY76" s="17"/>
      <c r="BJZ76" s="17"/>
      <c r="BKA76" s="17"/>
      <c r="BKB76" s="17"/>
      <c r="BKC76" s="17"/>
      <c r="BKD76" s="17"/>
      <c r="BKE76" s="17"/>
      <c r="BKF76" s="17"/>
      <c r="BKG76" s="17"/>
      <c r="BKH76" s="17"/>
      <c r="BKI76" s="17"/>
      <c r="BKJ76" s="17"/>
      <c r="BKK76" s="17"/>
      <c r="BKL76" s="17"/>
      <c r="BKM76" s="17"/>
      <c r="BKN76" s="17"/>
      <c r="BKO76" s="17"/>
      <c r="BKP76" s="17"/>
      <c r="BKQ76" s="17"/>
      <c r="BKR76" s="17"/>
      <c r="BKS76" s="17"/>
      <c r="BKT76" s="17"/>
      <c r="BKU76" s="17"/>
      <c r="BKV76" s="17"/>
      <c r="BKW76" s="17"/>
      <c r="BKX76" s="17"/>
      <c r="BKY76" s="17"/>
      <c r="BKZ76" s="17"/>
      <c r="BLA76" s="17"/>
      <c r="BLB76" s="17"/>
      <c r="BLC76" s="17"/>
      <c r="BLD76" s="17"/>
      <c r="BLE76" s="17"/>
      <c r="BLF76" s="17"/>
      <c r="BLG76" s="17"/>
      <c r="BLH76" s="17"/>
      <c r="BLI76" s="17"/>
      <c r="BLJ76" s="17"/>
      <c r="BLK76" s="17"/>
      <c r="BLL76" s="17"/>
      <c r="BLM76" s="17"/>
      <c r="BLN76" s="17"/>
      <c r="BLO76" s="17"/>
      <c r="BLP76" s="17"/>
      <c r="BLQ76" s="17"/>
      <c r="BLR76" s="17"/>
      <c r="BLS76" s="17"/>
      <c r="BLT76" s="17"/>
      <c r="BLU76" s="17"/>
      <c r="BLV76" s="17"/>
      <c r="BLW76" s="17"/>
      <c r="BLX76" s="17"/>
      <c r="BLY76" s="17"/>
      <c r="BLZ76" s="17"/>
      <c r="BMA76" s="17"/>
      <c r="BMB76" s="17"/>
      <c r="BMC76" s="17"/>
      <c r="BMD76" s="17"/>
      <c r="BME76" s="17"/>
      <c r="BMF76" s="17"/>
      <c r="BMG76" s="17"/>
      <c r="BMH76" s="17"/>
      <c r="BMI76" s="17"/>
      <c r="BMJ76" s="17"/>
      <c r="BMK76" s="17"/>
      <c r="BML76" s="17"/>
      <c r="BMM76" s="17"/>
      <c r="BMN76" s="17"/>
      <c r="BMO76" s="17"/>
      <c r="BMP76" s="17"/>
      <c r="BMQ76" s="17"/>
      <c r="BMR76" s="17"/>
      <c r="BMS76" s="17"/>
      <c r="BMT76" s="17"/>
      <c r="BMU76" s="17"/>
      <c r="BMV76" s="17"/>
      <c r="BMW76" s="17"/>
      <c r="BMX76" s="17"/>
      <c r="BMY76" s="17"/>
      <c r="BMZ76" s="17"/>
      <c r="BNA76" s="17"/>
      <c r="BNB76" s="17"/>
      <c r="BNC76" s="17"/>
      <c r="BND76" s="17"/>
      <c r="BNE76" s="17"/>
      <c r="BNF76" s="17"/>
      <c r="BNG76" s="17"/>
      <c r="BNH76" s="17"/>
      <c r="BNI76" s="17"/>
      <c r="BNJ76" s="17"/>
      <c r="BNK76" s="17"/>
      <c r="BNL76" s="17"/>
      <c r="BNM76" s="17"/>
      <c r="BNN76" s="17"/>
      <c r="BNO76" s="17"/>
      <c r="BNP76" s="17"/>
      <c r="BNQ76" s="17"/>
      <c r="BNR76" s="17"/>
      <c r="BNS76" s="17"/>
      <c r="BNT76" s="17"/>
      <c r="BNU76" s="17"/>
      <c r="BNV76" s="17"/>
      <c r="BNW76" s="17"/>
      <c r="BNX76" s="17"/>
      <c r="BNY76" s="17"/>
      <c r="BNZ76" s="17"/>
      <c r="BOA76" s="17"/>
      <c r="BOB76" s="17"/>
      <c r="BOC76" s="17"/>
      <c r="BOD76" s="17"/>
      <c r="BOE76" s="17"/>
      <c r="BOF76" s="17"/>
      <c r="BOG76" s="17"/>
      <c r="BOH76" s="17"/>
      <c r="BOI76" s="17"/>
      <c r="BOJ76" s="17"/>
      <c r="BOK76" s="17"/>
      <c r="BOL76" s="17"/>
      <c r="BOM76" s="17"/>
      <c r="BON76" s="17"/>
      <c r="BOO76" s="17"/>
      <c r="BOP76" s="17"/>
      <c r="BOQ76" s="17"/>
      <c r="BOR76" s="17"/>
      <c r="BOS76" s="17"/>
      <c r="BOT76" s="17"/>
      <c r="BOU76" s="17"/>
      <c r="BOV76" s="17"/>
      <c r="BOW76" s="17"/>
      <c r="BOX76" s="17"/>
      <c r="BOY76" s="17"/>
      <c r="BOZ76" s="17"/>
      <c r="BPA76" s="17"/>
      <c r="BPB76" s="17"/>
      <c r="BPC76" s="17"/>
      <c r="BPD76" s="17"/>
      <c r="BPE76" s="17"/>
      <c r="BPF76" s="17"/>
      <c r="BPG76" s="17"/>
      <c r="BPH76" s="17"/>
      <c r="BPI76" s="17"/>
      <c r="BPJ76" s="17"/>
      <c r="BPK76" s="17"/>
      <c r="BPL76" s="17"/>
      <c r="BPM76" s="17"/>
      <c r="BPN76" s="17"/>
      <c r="BPO76" s="17"/>
      <c r="BPP76" s="17"/>
      <c r="BPQ76" s="17"/>
      <c r="BPR76" s="17"/>
      <c r="BPS76" s="17"/>
      <c r="BPT76" s="17"/>
      <c r="BPU76" s="17"/>
      <c r="BPV76" s="17"/>
      <c r="BPW76" s="17"/>
      <c r="BPX76" s="17"/>
      <c r="BPY76" s="17"/>
      <c r="BPZ76" s="17"/>
      <c r="BQA76" s="17"/>
      <c r="BQB76" s="17"/>
      <c r="BQC76" s="17"/>
      <c r="BQD76" s="17"/>
      <c r="BQE76" s="17"/>
      <c r="BQF76" s="17"/>
      <c r="BQG76" s="17"/>
      <c r="BQH76" s="17"/>
      <c r="BQI76" s="17"/>
      <c r="BQJ76" s="17"/>
      <c r="BQK76" s="17"/>
      <c r="BQL76" s="17"/>
      <c r="BQM76" s="17"/>
      <c r="BQN76" s="17"/>
      <c r="BQO76" s="17"/>
      <c r="BQP76" s="17"/>
      <c r="BQQ76" s="17"/>
      <c r="BQR76" s="17"/>
      <c r="BQS76" s="17"/>
      <c r="BQT76" s="17"/>
      <c r="BQU76" s="17"/>
      <c r="BQV76" s="17"/>
      <c r="BQW76" s="17"/>
      <c r="BQX76" s="17"/>
      <c r="BQY76" s="17"/>
      <c r="BQZ76" s="17"/>
      <c r="BRA76" s="17"/>
      <c r="BRB76" s="17"/>
      <c r="BRC76" s="17"/>
      <c r="BRD76" s="17"/>
      <c r="BRE76" s="17"/>
      <c r="BRF76" s="17"/>
      <c r="BRG76" s="17"/>
      <c r="BRH76" s="17"/>
      <c r="BRI76" s="17"/>
      <c r="BRJ76" s="17"/>
      <c r="BRK76" s="17"/>
      <c r="BRL76" s="17"/>
      <c r="BRM76" s="17"/>
      <c r="BRN76" s="17"/>
      <c r="BRO76" s="17"/>
      <c r="BRP76" s="17"/>
      <c r="BRQ76" s="17"/>
      <c r="BRR76" s="17"/>
      <c r="BRS76" s="17"/>
      <c r="BRT76" s="17"/>
      <c r="BRU76" s="17"/>
      <c r="BRV76" s="17"/>
      <c r="BRW76" s="17"/>
      <c r="BRX76" s="17"/>
      <c r="BRY76" s="17"/>
      <c r="BRZ76" s="17"/>
      <c r="BSA76" s="17"/>
      <c r="BSB76" s="17"/>
      <c r="BSC76" s="17"/>
      <c r="BSD76" s="17"/>
      <c r="BSE76" s="17"/>
      <c r="BSF76" s="17"/>
      <c r="BSG76" s="17"/>
      <c r="BSH76" s="17"/>
      <c r="BSI76" s="17"/>
      <c r="BSJ76" s="17"/>
      <c r="BSK76" s="17"/>
      <c r="BSL76" s="17"/>
      <c r="BSM76" s="17"/>
      <c r="BSN76" s="17"/>
      <c r="BSO76" s="17"/>
      <c r="BSP76" s="17"/>
      <c r="BSQ76" s="17"/>
      <c r="BSR76" s="17"/>
      <c r="BSS76" s="16">
        <v>0.0</v>
      </c>
      <c r="BST76" s="17"/>
      <c r="BSU76" s="17"/>
      <c r="BSV76" s="17"/>
      <c r="BSW76" s="17"/>
      <c r="BSX76" s="17"/>
      <c r="BSY76" s="17"/>
      <c r="BSZ76" s="17"/>
      <c r="BTA76" s="17"/>
      <c r="BTB76" s="17"/>
      <c r="BTC76" s="17"/>
      <c r="BTD76" s="17"/>
      <c r="BTE76" s="17"/>
      <c r="BTF76" s="17"/>
      <c r="BTG76" s="17"/>
      <c r="BTH76" s="17"/>
      <c r="BTI76" s="17"/>
      <c r="BTJ76" s="17"/>
      <c r="BTK76" s="17"/>
      <c r="BTL76" s="17"/>
      <c r="BTM76" s="17"/>
      <c r="BTN76" s="17"/>
      <c r="BTO76" s="17"/>
      <c r="BTP76" s="17"/>
      <c r="BTQ76" s="17"/>
      <c r="BTR76" s="17"/>
      <c r="BTS76" s="17"/>
      <c r="BTT76" s="17"/>
      <c r="BTU76" s="17"/>
      <c r="BTV76" s="17"/>
      <c r="BTW76" s="17"/>
      <c r="BTX76" s="17"/>
      <c r="BTY76" s="17"/>
      <c r="BTZ76" s="17"/>
      <c r="BUA76" s="17"/>
      <c r="BUB76" s="17"/>
      <c r="BUC76" s="17"/>
      <c r="BUD76" s="17"/>
      <c r="BUE76" s="17"/>
      <c r="BUF76" s="17"/>
      <c r="BUG76" s="17"/>
      <c r="BUH76" s="17"/>
      <c r="BUI76" s="17"/>
      <c r="BUJ76" s="17"/>
      <c r="BUK76" s="17"/>
      <c r="BUL76" s="17"/>
      <c r="BUM76" s="17"/>
      <c r="BUN76" s="17"/>
      <c r="BUO76" s="17"/>
      <c r="BUP76" s="17"/>
      <c r="BUQ76" s="17"/>
      <c r="BUR76" s="17"/>
      <c r="BUS76" s="17"/>
      <c r="BUT76" s="17"/>
      <c r="BUU76" s="17"/>
      <c r="BUV76" s="17"/>
      <c r="BUW76" s="17"/>
      <c r="BUX76" s="17"/>
      <c r="BUY76" s="17"/>
      <c r="BUZ76" s="17"/>
      <c r="BVA76" s="17"/>
      <c r="BVB76" s="17"/>
      <c r="BVC76" s="17"/>
      <c r="BVD76" s="17"/>
      <c r="BVE76" s="17"/>
      <c r="BVF76" s="17"/>
      <c r="BVG76" s="17"/>
      <c r="BVH76" s="17"/>
      <c r="BVI76" s="17"/>
      <c r="BVJ76" s="17"/>
      <c r="BVK76" s="17"/>
      <c r="BVL76" s="17"/>
      <c r="BVM76" s="17"/>
      <c r="BVN76" s="17"/>
      <c r="BVO76" s="17"/>
      <c r="BVP76" s="17"/>
      <c r="BVQ76" s="17"/>
      <c r="BVR76" s="17"/>
      <c r="BVS76" s="17"/>
      <c r="BVT76" s="17"/>
      <c r="BVU76" s="17"/>
      <c r="BVV76" s="17"/>
      <c r="BVW76" s="17"/>
      <c r="BVX76" s="17"/>
      <c r="BVY76" s="17"/>
      <c r="BVZ76" s="17"/>
      <c r="BWA76" s="17"/>
      <c r="BWB76" s="17"/>
      <c r="BWC76" s="17"/>
      <c r="BWD76" s="17"/>
      <c r="BWE76" s="17"/>
      <c r="BWF76" s="17"/>
      <c r="BWG76" s="17"/>
      <c r="BWH76" s="17"/>
      <c r="BWI76" s="17"/>
      <c r="BWJ76" s="17"/>
      <c r="BWK76" s="17"/>
      <c r="BWL76" s="17"/>
      <c r="BWM76" s="17"/>
      <c r="BWN76" s="17"/>
      <c r="BWO76" s="17"/>
      <c r="BWP76" s="17"/>
      <c r="BWQ76" s="17"/>
      <c r="BWR76" s="17"/>
      <c r="BWS76" s="17"/>
      <c r="BWT76" s="17"/>
      <c r="BWU76" s="17"/>
      <c r="BWV76" s="17"/>
      <c r="BWW76" s="17"/>
      <c r="BWX76" s="17"/>
      <c r="BWY76" s="17"/>
      <c r="BWZ76" s="17"/>
      <c r="BXA76" s="17"/>
      <c r="BXB76" s="17"/>
      <c r="BXC76" s="17"/>
      <c r="BXD76" s="17"/>
      <c r="BXE76" s="17"/>
      <c r="BXF76" s="17"/>
      <c r="BXG76" s="17"/>
      <c r="BXH76" s="17"/>
      <c r="BXI76" s="17"/>
      <c r="BXJ76" s="17"/>
      <c r="BXK76" s="17"/>
      <c r="BXL76" s="17"/>
      <c r="BXM76" s="17"/>
      <c r="BXN76" s="17"/>
      <c r="BXO76" s="17"/>
      <c r="BXP76" s="17"/>
      <c r="BXQ76" s="17"/>
      <c r="BXR76" s="17"/>
      <c r="BXS76" s="17"/>
      <c r="BXT76" s="17"/>
      <c r="BXU76" s="17"/>
      <c r="BXV76" s="17"/>
      <c r="BXW76" s="17"/>
      <c r="BXX76" s="17"/>
      <c r="BXY76" s="17"/>
      <c r="BXZ76" s="17"/>
      <c r="BYA76" s="17"/>
      <c r="BYB76" s="17"/>
      <c r="BYC76" s="17"/>
      <c r="BYD76" s="17"/>
      <c r="BYE76" s="17"/>
      <c r="BYF76" s="17"/>
      <c r="BYG76" s="17"/>
      <c r="BYH76" s="17"/>
      <c r="BYI76" s="17"/>
      <c r="BYJ76" s="17"/>
      <c r="BYK76" s="17"/>
      <c r="BYL76" s="17"/>
      <c r="BYM76" s="17"/>
      <c r="BYN76" s="17"/>
      <c r="BYO76" s="17"/>
      <c r="BYP76" s="17"/>
      <c r="BYQ76" s="17"/>
      <c r="BYR76" s="17"/>
      <c r="BYS76" s="17"/>
      <c r="BYT76" s="17"/>
      <c r="BYU76" s="17"/>
      <c r="BYV76" s="17"/>
      <c r="BYW76" s="17"/>
      <c r="BYX76" s="17"/>
      <c r="BYY76" s="17"/>
      <c r="BYZ76" s="17"/>
      <c r="BZA76" s="17"/>
      <c r="BZB76" s="17"/>
      <c r="BZC76" s="17"/>
      <c r="BZD76" s="17"/>
      <c r="BZE76" s="17"/>
      <c r="BZF76" s="17"/>
      <c r="BZG76" s="17"/>
      <c r="BZH76" s="17"/>
      <c r="BZI76" s="17"/>
      <c r="BZJ76" s="17"/>
      <c r="BZK76" s="17"/>
      <c r="BZL76" s="17"/>
      <c r="BZM76" s="17"/>
      <c r="BZN76" s="17"/>
      <c r="BZO76" s="17"/>
      <c r="BZP76" s="17"/>
      <c r="BZQ76" s="17"/>
      <c r="BZR76" s="17"/>
      <c r="BZS76" s="17"/>
      <c r="BZT76" s="17"/>
      <c r="BZU76" s="17"/>
      <c r="BZV76" s="17"/>
      <c r="BZW76" s="17"/>
      <c r="BZX76" s="17"/>
      <c r="BZY76" s="17"/>
      <c r="BZZ76" s="17"/>
      <c r="CAA76" s="17"/>
      <c r="CAB76" s="17"/>
      <c r="CAC76" s="17"/>
      <c r="CAD76" s="17"/>
      <c r="CAE76" s="17"/>
      <c r="CAF76" s="17"/>
      <c r="CAG76" s="17"/>
      <c r="CAH76" s="17"/>
      <c r="CAI76" s="17"/>
      <c r="CAJ76" s="17"/>
      <c r="CAK76" s="17"/>
      <c r="CAL76" s="17"/>
      <c r="CAM76" s="17"/>
      <c r="CAN76" s="17"/>
      <c r="CAO76" s="17"/>
      <c r="CAP76" s="17"/>
      <c r="CAQ76" s="17"/>
      <c r="CAR76" s="17"/>
      <c r="CAS76" s="17"/>
      <c r="CAT76" s="17"/>
      <c r="CAU76" s="17"/>
      <c r="CAV76" s="17"/>
      <c r="CAW76" s="17"/>
      <c r="CAX76" s="17"/>
      <c r="CAY76" s="17"/>
      <c r="CAZ76" s="17"/>
      <c r="CBA76" s="17"/>
      <c r="CBB76" s="17"/>
      <c r="CBC76" s="17"/>
      <c r="CBD76" s="17"/>
      <c r="CBE76" s="17"/>
      <c r="CBF76" s="17"/>
      <c r="CBG76" s="17"/>
      <c r="CBH76" s="17"/>
      <c r="CBI76" s="17"/>
      <c r="CBJ76" s="17"/>
      <c r="CBK76" s="17"/>
      <c r="CBL76" s="17"/>
      <c r="CBM76" s="17"/>
      <c r="CBN76" s="17"/>
      <c r="CBO76" s="17"/>
      <c r="CBP76" s="17"/>
      <c r="CBQ76" s="17"/>
      <c r="CBR76" s="17"/>
      <c r="CBS76" s="17"/>
      <c r="CBT76" s="17"/>
      <c r="CBU76" s="17"/>
      <c r="CBV76" s="17"/>
      <c r="CBW76" s="17"/>
      <c r="CBX76" s="17"/>
      <c r="CBY76" s="17"/>
      <c r="CBZ76" s="17"/>
      <c r="CCA76" s="17"/>
      <c r="CCB76" s="17"/>
      <c r="CCC76" s="17"/>
      <c r="CCD76" s="17"/>
      <c r="CCE76" s="17"/>
      <c r="CCF76" s="17"/>
      <c r="CCG76" s="17"/>
      <c r="CCH76" s="17"/>
      <c r="CCI76" s="17"/>
      <c r="CCJ76" s="17"/>
      <c r="CCK76" s="17"/>
      <c r="CCL76" s="17"/>
      <c r="CCM76" s="17"/>
      <c r="CCN76" s="17"/>
      <c r="CCO76" s="17"/>
      <c r="CCP76" s="17"/>
      <c r="CCQ76" s="17"/>
      <c r="CCR76" s="17"/>
      <c r="CCS76" s="17"/>
      <c r="CCT76" s="17"/>
      <c r="CCU76" s="17"/>
      <c r="CCV76" s="17"/>
      <c r="CCW76" s="17"/>
      <c r="CCX76" s="17"/>
      <c r="CCY76" s="17"/>
      <c r="CCZ76" s="17"/>
      <c r="CDA76" s="17"/>
      <c r="CDB76" s="17"/>
      <c r="CDC76" s="17"/>
      <c r="CDD76" s="17"/>
      <c r="CDE76" s="17"/>
      <c r="CDF76" s="17"/>
      <c r="CDG76" s="17"/>
      <c r="CDH76" s="17"/>
      <c r="CDI76" s="17"/>
      <c r="CDJ76" s="17"/>
      <c r="CDK76" s="17"/>
      <c r="CDL76" s="17"/>
      <c r="CDM76" s="17"/>
      <c r="CDN76" s="17"/>
      <c r="CDO76" s="17"/>
      <c r="CDP76" s="17"/>
      <c r="CDQ76" s="17"/>
      <c r="CDR76" s="17"/>
      <c r="CDS76" s="17"/>
      <c r="CDT76" s="17"/>
      <c r="CDU76" s="17"/>
    </row>
    <row r="77">
      <c r="A77" s="14" t="s">
        <v>3364</v>
      </c>
      <c r="B77" s="14" t="s">
        <v>3377</v>
      </c>
      <c r="C77" s="14" t="s">
        <v>2614</v>
      </c>
      <c r="D77" s="14" t="s">
        <v>2615</v>
      </c>
      <c r="E77" s="14" t="s">
        <v>3378</v>
      </c>
      <c r="F77" s="14" t="s">
        <v>2835</v>
      </c>
      <c r="I77" s="14" t="s">
        <v>3379</v>
      </c>
      <c r="J77" s="14" t="s">
        <v>2618</v>
      </c>
      <c r="K77" s="14" t="s">
        <v>2619</v>
      </c>
      <c r="L77" s="14" t="s">
        <v>2639</v>
      </c>
      <c r="M77" s="17"/>
      <c r="N77" s="14" t="s">
        <v>2673</v>
      </c>
      <c r="O77" s="14" t="s">
        <v>2674</v>
      </c>
      <c r="P77" s="14" t="s">
        <v>3368</v>
      </c>
      <c r="Q77" s="16">
        <v>11.0</v>
      </c>
      <c r="R77" s="16">
        <v>4112954.0</v>
      </c>
      <c r="S77" s="16">
        <v>4112954.0</v>
      </c>
      <c r="T77" s="14" t="s">
        <v>2631</v>
      </c>
      <c r="U77" s="14" t="s">
        <v>2630</v>
      </c>
      <c r="V77" s="14" t="s">
        <v>3380</v>
      </c>
      <c r="W77" s="14" t="s">
        <v>3381</v>
      </c>
      <c r="X77" s="16">
        <v>0.43</v>
      </c>
      <c r="Y77" s="17"/>
      <c r="Z77" s="16">
        <v>27.0</v>
      </c>
      <c r="AA77" s="16">
        <v>36.0</v>
      </c>
      <c r="AB77" s="17"/>
      <c r="AC77" s="16">
        <v>71.0</v>
      </c>
      <c r="AD77" s="16">
        <v>5013.0</v>
      </c>
      <c r="AE77" s="22">
        <v>45638.0</v>
      </c>
      <c r="AF77" s="17"/>
      <c r="AG77" s="17"/>
      <c r="AH77" s="17"/>
      <c r="AI77" s="17"/>
      <c r="AJ77" s="17"/>
      <c r="AK77" s="17"/>
      <c r="AL77" s="16">
        <v>39.0</v>
      </c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4" t="s">
        <v>2625</v>
      </c>
      <c r="BB77" s="17"/>
      <c r="BC77" s="17"/>
      <c r="BD77" s="14" t="s">
        <v>3382</v>
      </c>
      <c r="BE77" s="17"/>
      <c r="BF77" s="17"/>
      <c r="BG77" s="16">
        <v>1.0</v>
      </c>
      <c r="BH77" s="17"/>
      <c r="BI77" s="14" t="s">
        <v>2565</v>
      </c>
      <c r="BJ77" s="14" t="s">
        <v>2566</v>
      </c>
      <c r="BK77" s="17"/>
      <c r="BL77" s="17"/>
      <c r="BM77" s="16">
        <v>167.6</v>
      </c>
      <c r="BN77" s="17"/>
      <c r="BO77" s="17"/>
      <c r="BP77" s="17"/>
      <c r="BQ77" s="17"/>
      <c r="BR77" s="17"/>
      <c r="BS77" s="16">
        <v>0.4061</v>
      </c>
      <c r="BT77" s="16">
        <v>49.2666667</v>
      </c>
      <c r="BU77" s="14" t="s">
        <v>2680</v>
      </c>
      <c r="BW77" s="17"/>
      <c r="BX77" s="17"/>
      <c r="BY77" s="17"/>
      <c r="BZ77" s="17"/>
      <c r="CA77" s="17"/>
      <c r="CB77" s="17"/>
      <c r="CC77" s="16">
        <v>19.3666667</v>
      </c>
      <c r="CD77" s="14" t="s">
        <v>2703</v>
      </c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  <c r="KL77" s="17"/>
      <c r="KM77" s="17"/>
      <c r="KN77" s="17"/>
      <c r="KO77" s="17"/>
      <c r="KP77" s="17"/>
      <c r="KQ77" s="17"/>
      <c r="KR77" s="17"/>
      <c r="KS77" s="17"/>
      <c r="KT77" s="17"/>
      <c r="KU77" s="17"/>
      <c r="KV77" s="17"/>
      <c r="KW77" s="17"/>
      <c r="KX77" s="17"/>
      <c r="KY77" s="17"/>
      <c r="KZ77" s="17"/>
      <c r="LA77" s="17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7"/>
      <c r="LV77" s="17"/>
      <c r="LW77" s="17"/>
      <c r="LX77" s="17"/>
      <c r="LY77" s="17"/>
      <c r="LZ77" s="17"/>
      <c r="MA77" s="17"/>
      <c r="MB77" s="17"/>
      <c r="MC77" s="17"/>
      <c r="MD77" s="17"/>
      <c r="ME77" s="17"/>
      <c r="MF77" s="17"/>
      <c r="MG77" s="17"/>
      <c r="MH77" s="17"/>
      <c r="MI77" s="17"/>
      <c r="MJ77" s="17"/>
      <c r="MK77" s="17"/>
      <c r="ML77" s="17"/>
      <c r="MM77" s="17"/>
      <c r="MN77" s="17"/>
      <c r="MO77" s="17"/>
      <c r="MP77" s="17"/>
      <c r="MQ77" s="17"/>
      <c r="MR77" s="17"/>
      <c r="MS77" s="17"/>
      <c r="MT77" s="17"/>
      <c r="MU77" s="17"/>
      <c r="MV77" s="17"/>
      <c r="MW77" s="17"/>
      <c r="MX77" s="17"/>
      <c r="MY77" s="17"/>
      <c r="MZ77" s="17"/>
      <c r="NA77" s="17"/>
      <c r="NB77" s="17"/>
      <c r="NC77" s="17"/>
      <c r="ND77" s="17"/>
      <c r="NE77" s="17"/>
      <c r="NF77" s="17"/>
      <c r="NG77" s="17"/>
      <c r="NH77" s="17"/>
      <c r="NI77" s="17"/>
      <c r="NJ77" s="17"/>
      <c r="NK77" s="17"/>
      <c r="NL77" s="17"/>
      <c r="NM77" s="17"/>
      <c r="NN77" s="17"/>
      <c r="NO77" s="17"/>
      <c r="NP77" s="17"/>
      <c r="NQ77" s="17"/>
      <c r="NR77" s="17"/>
      <c r="NS77" s="17"/>
      <c r="NT77" s="17"/>
      <c r="NU77" s="17"/>
      <c r="NV77" s="17"/>
      <c r="NW77" s="17"/>
      <c r="NX77" s="17"/>
      <c r="NY77" s="17"/>
      <c r="NZ77" s="17"/>
      <c r="OA77" s="17"/>
      <c r="OB77" s="17"/>
      <c r="OC77" s="17"/>
      <c r="OD77" s="17"/>
      <c r="OE77" s="17"/>
      <c r="OF77" s="17"/>
      <c r="OG77" s="17"/>
      <c r="OH77" s="17"/>
      <c r="OI77" s="17"/>
      <c r="OJ77" s="17"/>
      <c r="OK77" s="17"/>
      <c r="OL77" s="17"/>
      <c r="OM77" s="17"/>
      <c r="ON77" s="17"/>
      <c r="OO77" s="17"/>
      <c r="OP77" s="17"/>
      <c r="OQ77" s="17"/>
      <c r="OR77" s="17"/>
      <c r="OS77" s="17"/>
      <c r="OT77" s="17"/>
      <c r="OU77" s="17"/>
      <c r="OV77" s="17"/>
      <c r="OW77" s="17"/>
      <c r="OX77" s="17"/>
      <c r="OY77" s="17"/>
      <c r="OZ77" s="17"/>
      <c r="PA77" s="17"/>
      <c r="PB77" s="17"/>
      <c r="PC77" s="17"/>
      <c r="PD77" s="17"/>
      <c r="PE77" s="17"/>
      <c r="PF77" s="17"/>
      <c r="PG77" s="17"/>
      <c r="PH77" s="17"/>
      <c r="PI77" s="17"/>
      <c r="PJ77" s="17"/>
      <c r="PK77" s="17"/>
      <c r="PL77" s="17"/>
      <c r="PM77" s="17"/>
      <c r="PN77" s="17"/>
      <c r="PO77" s="17"/>
      <c r="PP77" s="17"/>
      <c r="PQ77" s="17"/>
      <c r="PR77" s="17"/>
      <c r="PS77" s="17"/>
      <c r="PT77" s="17"/>
      <c r="PU77" s="17"/>
      <c r="PV77" s="17"/>
      <c r="PW77" s="17"/>
      <c r="PX77" s="17"/>
      <c r="PY77" s="17"/>
      <c r="PZ77" s="17"/>
      <c r="QA77" s="17"/>
      <c r="QB77" s="17"/>
      <c r="QC77" s="17"/>
      <c r="QD77" s="17"/>
      <c r="QE77" s="17"/>
      <c r="QF77" s="17"/>
      <c r="QG77" s="17"/>
      <c r="QH77" s="17"/>
      <c r="QI77" s="17"/>
      <c r="QJ77" s="17"/>
      <c r="QK77" s="17"/>
      <c r="QL77" s="17"/>
      <c r="QM77" s="17"/>
      <c r="QN77" s="17"/>
      <c r="QO77" s="17"/>
      <c r="QP77" s="17"/>
      <c r="QQ77" s="17"/>
      <c r="QR77" s="17"/>
      <c r="QS77" s="17"/>
      <c r="QT77" s="17"/>
      <c r="QU77" s="17"/>
      <c r="QV77" s="17"/>
      <c r="QW77" s="17"/>
      <c r="QX77" s="17"/>
      <c r="QY77" s="17"/>
      <c r="QZ77" s="17"/>
      <c r="RA77" s="17"/>
      <c r="RB77" s="17"/>
      <c r="RC77" s="17"/>
      <c r="RD77" s="17"/>
      <c r="RE77" s="17"/>
      <c r="RF77" s="17"/>
      <c r="RG77" s="17"/>
      <c r="RH77" s="17"/>
      <c r="RI77" s="17"/>
      <c r="RJ77" s="17"/>
      <c r="RK77" s="17"/>
      <c r="RL77" s="17"/>
      <c r="RM77" s="17"/>
      <c r="RN77" s="17"/>
      <c r="RO77" s="17"/>
      <c r="RP77" s="17"/>
      <c r="RQ77" s="17"/>
      <c r="RR77" s="17"/>
      <c r="RS77" s="17"/>
      <c r="RT77" s="17"/>
      <c r="RU77" s="17"/>
      <c r="RV77" s="17"/>
      <c r="RW77" s="17"/>
      <c r="RX77" s="17"/>
      <c r="RY77" s="17"/>
      <c r="RZ77" s="17"/>
      <c r="SA77" s="17"/>
      <c r="SB77" s="17"/>
      <c r="SC77" s="17"/>
      <c r="SD77" s="17"/>
      <c r="SE77" s="17"/>
      <c r="SF77" s="17"/>
      <c r="SG77" s="17"/>
      <c r="SH77" s="17"/>
      <c r="SI77" s="17"/>
      <c r="SJ77" s="17"/>
      <c r="SK77" s="17"/>
      <c r="SL77" s="17"/>
      <c r="SM77" s="17"/>
      <c r="SN77" s="17"/>
      <c r="SO77" s="17"/>
      <c r="SP77" s="17"/>
      <c r="SQ77" s="17"/>
      <c r="SR77" s="17"/>
      <c r="SS77" s="17"/>
      <c r="ST77" s="17"/>
      <c r="SU77" s="17"/>
      <c r="SV77" s="17"/>
      <c r="SW77" s="17"/>
      <c r="SX77" s="17"/>
      <c r="SY77" s="17"/>
      <c r="SZ77" s="17"/>
      <c r="TA77" s="17"/>
      <c r="TB77" s="17"/>
      <c r="TC77" s="17"/>
      <c r="TD77" s="17"/>
      <c r="TE77" s="17"/>
      <c r="TF77" s="17"/>
      <c r="TG77" s="17"/>
      <c r="TH77" s="17"/>
      <c r="TI77" s="17"/>
      <c r="TJ77" s="17"/>
      <c r="TK77" s="17"/>
      <c r="TL77" s="17"/>
      <c r="TM77" s="17"/>
      <c r="TN77" s="17"/>
      <c r="TO77" s="17"/>
      <c r="TP77" s="17"/>
      <c r="TQ77" s="17"/>
      <c r="TR77" s="17"/>
      <c r="TS77" s="17"/>
      <c r="TT77" s="17"/>
      <c r="TU77" s="17"/>
      <c r="TV77" s="17"/>
      <c r="TW77" s="17"/>
      <c r="TX77" s="17"/>
      <c r="TY77" s="17"/>
      <c r="TZ77" s="17"/>
      <c r="UA77" s="17"/>
      <c r="UB77" s="17"/>
      <c r="UC77" s="17"/>
      <c r="UD77" s="17"/>
      <c r="UE77" s="17"/>
      <c r="UF77" s="17"/>
      <c r="UG77" s="17"/>
      <c r="UH77" s="17"/>
      <c r="UI77" s="17"/>
      <c r="UJ77" s="17"/>
      <c r="UK77" s="17"/>
      <c r="UL77" s="17"/>
      <c r="UM77" s="17"/>
      <c r="UN77" s="17"/>
      <c r="UO77" s="17"/>
      <c r="UP77" s="17"/>
      <c r="UQ77" s="17"/>
      <c r="UR77" s="17"/>
      <c r="US77" s="17"/>
      <c r="UT77" s="17"/>
      <c r="UU77" s="17"/>
      <c r="UV77" s="17"/>
      <c r="UW77" s="17"/>
      <c r="UX77" s="17"/>
      <c r="UY77" s="17"/>
      <c r="UZ77" s="17"/>
      <c r="VA77" s="17"/>
      <c r="VB77" s="17"/>
      <c r="VC77" s="17"/>
      <c r="VD77" s="17"/>
      <c r="VE77" s="17"/>
      <c r="VF77" s="17"/>
      <c r="VG77" s="17"/>
      <c r="VH77" s="17"/>
      <c r="VI77" s="17"/>
      <c r="VJ77" s="17"/>
      <c r="VK77" s="17"/>
      <c r="VL77" s="17"/>
      <c r="VM77" s="17"/>
      <c r="VN77" s="17"/>
      <c r="VO77" s="17"/>
      <c r="VP77" s="17"/>
      <c r="VQ77" s="17"/>
      <c r="VR77" s="17"/>
      <c r="VS77" s="17"/>
      <c r="VT77" s="17"/>
      <c r="VU77" s="17"/>
      <c r="VV77" s="17"/>
      <c r="VW77" s="17"/>
      <c r="VX77" s="17"/>
      <c r="VY77" s="17"/>
      <c r="VZ77" s="17"/>
      <c r="WA77" s="17"/>
      <c r="WB77" s="17"/>
      <c r="WC77" s="17"/>
      <c r="WD77" s="17"/>
      <c r="WE77" s="17"/>
      <c r="WF77" s="17"/>
      <c r="WG77" s="17"/>
      <c r="WH77" s="17"/>
      <c r="WI77" s="17"/>
      <c r="WJ77" s="17"/>
      <c r="WK77" s="17"/>
      <c r="WL77" s="17"/>
      <c r="WM77" s="17"/>
      <c r="WN77" s="17"/>
      <c r="WO77" s="17"/>
      <c r="WP77" s="17"/>
      <c r="WQ77" s="17"/>
      <c r="WR77" s="17"/>
      <c r="WS77" s="17"/>
      <c r="WT77" s="17"/>
      <c r="WU77" s="17"/>
      <c r="WV77" s="17"/>
      <c r="WW77" s="17"/>
      <c r="WX77" s="17"/>
      <c r="WY77" s="17"/>
      <c r="WZ77" s="17"/>
      <c r="XA77" s="17"/>
      <c r="XB77" s="17"/>
      <c r="XC77" s="17"/>
      <c r="XD77" s="17"/>
      <c r="XE77" s="17"/>
      <c r="XF77" s="17"/>
      <c r="XG77" s="17"/>
      <c r="XH77" s="17"/>
      <c r="XI77" s="17"/>
      <c r="XJ77" s="17"/>
      <c r="XK77" s="17"/>
      <c r="XL77" s="17"/>
      <c r="XM77" s="17"/>
      <c r="XN77" s="17"/>
      <c r="XO77" s="17"/>
      <c r="XP77" s="17"/>
      <c r="XQ77" s="17"/>
      <c r="XR77" s="17"/>
      <c r="XS77" s="17"/>
      <c r="XT77" s="17"/>
      <c r="XU77" s="17"/>
      <c r="XV77" s="17"/>
      <c r="XW77" s="17"/>
      <c r="XX77" s="17"/>
      <c r="XY77" s="17"/>
      <c r="XZ77" s="17"/>
      <c r="YA77" s="17"/>
      <c r="YB77" s="17"/>
      <c r="YC77" s="17"/>
      <c r="YD77" s="17"/>
      <c r="YE77" s="17"/>
      <c r="YF77" s="17"/>
      <c r="YG77" s="17"/>
      <c r="YH77" s="17"/>
      <c r="YI77" s="17"/>
      <c r="YJ77" s="17"/>
      <c r="YK77" s="17"/>
      <c r="YL77" s="17"/>
      <c r="YM77" s="17"/>
      <c r="YN77" s="17"/>
      <c r="YO77" s="17"/>
      <c r="YP77" s="17"/>
      <c r="YQ77" s="17"/>
      <c r="YR77" s="17"/>
      <c r="YS77" s="17"/>
      <c r="YT77" s="17"/>
      <c r="YU77" s="17"/>
      <c r="YV77" s="17"/>
      <c r="YW77" s="17"/>
      <c r="YX77" s="17"/>
      <c r="YY77" s="17"/>
      <c r="YZ77" s="17"/>
      <c r="ZA77" s="17"/>
      <c r="ZB77" s="17"/>
      <c r="ZC77" s="17"/>
      <c r="ZD77" s="17"/>
      <c r="ZE77" s="17"/>
      <c r="ZF77" s="17"/>
      <c r="ZG77" s="17"/>
      <c r="ZH77" s="17"/>
      <c r="ZI77" s="17"/>
      <c r="ZJ77" s="17"/>
      <c r="ZK77" s="17"/>
      <c r="ZL77" s="17"/>
      <c r="ZM77" s="17"/>
      <c r="ZN77" s="17"/>
      <c r="ZO77" s="17"/>
      <c r="ZP77" s="17"/>
      <c r="ZQ77" s="17"/>
      <c r="ZR77" s="17"/>
      <c r="ZS77" s="17"/>
      <c r="ZT77" s="17"/>
      <c r="ZU77" s="17"/>
      <c r="ZV77" s="17"/>
      <c r="ZW77" s="17"/>
      <c r="ZX77" s="17"/>
      <c r="ZY77" s="17"/>
      <c r="ZZ77" s="17"/>
      <c r="AAA77" s="17"/>
      <c r="AAB77" s="17"/>
      <c r="AAC77" s="17"/>
      <c r="AAD77" s="17"/>
      <c r="AAE77" s="17"/>
      <c r="AAF77" s="17"/>
      <c r="AAG77" s="17"/>
      <c r="AAH77" s="17"/>
      <c r="AAI77" s="17"/>
      <c r="AAJ77" s="17"/>
      <c r="AAK77" s="17"/>
      <c r="AAL77" s="17"/>
      <c r="AAM77" s="17"/>
      <c r="AAN77" s="17"/>
      <c r="AAO77" s="17"/>
      <c r="AAP77" s="17"/>
      <c r="AAQ77" s="17"/>
      <c r="AAR77" s="17"/>
      <c r="AAS77" s="17"/>
      <c r="AAT77" s="17"/>
      <c r="AAU77" s="17"/>
      <c r="AAV77" s="17"/>
      <c r="AAW77" s="17"/>
      <c r="AAX77" s="17"/>
      <c r="AAY77" s="17"/>
      <c r="AAZ77" s="17"/>
      <c r="ABA77" s="17"/>
      <c r="ABB77" s="17"/>
      <c r="ABC77" s="17"/>
      <c r="ABD77" s="17"/>
      <c r="ABE77" s="17"/>
      <c r="ABF77" s="17"/>
      <c r="ABG77" s="17"/>
      <c r="ABH77" s="17"/>
      <c r="ABI77" s="17"/>
      <c r="ABJ77" s="17"/>
      <c r="ABK77" s="17"/>
      <c r="ABL77" s="17"/>
      <c r="ABM77" s="17"/>
      <c r="ABN77" s="17"/>
      <c r="ABO77" s="17"/>
      <c r="ABP77" s="17"/>
      <c r="ABQ77" s="17"/>
      <c r="ABR77" s="17"/>
      <c r="ABS77" s="17"/>
      <c r="ABT77" s="17"/>
      <c r="ABU77" s="17"/>
      <c r="ABV77" s="17"/>
      <c r="ABW77" s="17"/>
      <c r="ABX77" s="17"/>
      <c r="ABY77" s="17"/>
      <c r="ABZ77" s="17"/>
      <c r="ACA77" s="17"/>
      <c r="ACB77" s="17"/>
      <c r="ACC77" s="17"/>
      <c r="ACD77" s="17"/>
      <c r="ACE77" s="17"/>
      <c r="ACF77" s="17"/>
      <c r="ACG77" s="17"/>
      <c r="ACH77" s="17"/>
      <c r="ACI77" s="17"/>
      <c r="ACJ77" s="17"/>
      <c r="ACK77" s="17"/>
      <c r="ACL77" s="17"/>
      <c r="ACM77" s="17"/>
      <c r="ACN77" s="17"/>
      <c r="ACO77" s="17"/>
      <c r="ACP77" s="17"/>
      <c r="ACQ77" s="17"/>
      <c r="ACR77" s="17"/>
      <c r="ACS77" s="17"/>
      <c r="ACT77" s="17"/>
      <c r="ACU77" s="17"/>
      <c r="ACV77" s="17"/>
      <c r="ACW77" s="17"/>
      <c r="ACX77" s="17"/>
      <c r="ACY77" s="17"/>
      <c r="ACZ77" s="17"/>
      <c r="ADA77" s="17"/>
      <c r="ADB77" s="17"/>
      <c r="ADC77" s="17"/>
      <c r="ADD77" s="17"/>
      <c r="ADE77" s="17"/>
      <c r="ADF77" s="17"/>
      <c r="ADG77" s="17"/>
      <c r="ADH77" s="17"/>
      <c r="ADI77" s="16">
        <v>4.0</v>
      </c>
      <c r="ADJ77" s="17"/>
      <c r="ADK77" s="17"/>
      <c r="ADL77" s="17"/>
      <c r="ADM77" s="17"/>
      <c r="ADN77" s="17"/>
      <c r="ADO77" s="17"/>
      <c r="ADP77" s="17"/>
      <c r="ADQ77" s="17"/>
      <c r="ADR77" s="17"/>
      <c r="ADS77" s="17"/>
      <c r="ADT77" s="17"/>
      <c r="ADU77" s="17"/>
      <c r="ADV77" s="17"/>
      <c r="ADW77" s="17"/>
      <c r="ADX77" s="17"/>
      <c r="ADY77" s="17"/>
      <c r="ADZ77" s="17"/>
      <c r="AEA77" s="17"/>
      <c r="AEB77" s="17"/>
      <c r="AEC77" s="17"/>
      <c r="AED77" s="17"/>
      <c r="AEE77" s="17"/>
      <c r="AEF77" s="17"/>
      <c r="AEG77" s="17"/>
      <c r="AEH77" s="17"/>
      <c r="AEI77" s="17"/>
      <c r="AEJ77" s="17"/>
      <c r="AEK77" s="17"/>
      <c r="AEL77" s="17"/>
      <c r="AEM77" s="17"/>
      <c r="AEN77" s="17"/>
      <c r="AEO77" s="17"/>
      <c r="AEP77" s="17"/>
      <c r="AEQ77" s="17"/>
      <c r="AER77" s="17"/>
      <c r="AES77" s="17"/>
      <c r="AET77" s="17"/>
      <c r="AEU77" s="17"/>
      <c r="AEV77" s="17"/>
      <c r="AEW77" s="17"/>
      <c r="AEX77" s="17"/>
      <c r="AEY77" s="17"/>
      <c r="AEZ77" s="17"/>
      <c r="AFA77" s="17"/>
      <c r="AFB77" s="17"/>
      <c r="AFC77" s="17"/>
      <c r="AFD77" s="17"/>
      <c r="AFE77" s="17"/>
      <c r="AFF77" s="17"/>
      <c r="AFG77" s="17"/>
      <c r="AFH77" s="17"/>
      <c r="AFI77" s="17"/>
      <c r="AFJ77" s="17"/>
      <c r="AFK77" s="17"/>
      <c r="AFL77" s="17"/>
      <c r="AFM77" s="17"/>
      <c r="AFN77" s="17"/>
      <c r="AFO77" s="17"/>
      <c r="AFP77" s="17"/>
      <c r="AFQ77" s="17"/>
      <c r="AFR77" s="17"/>
      <c r="AFS77" s="17"/>
      <c r="AFT77" s="17"/>
      <c r="AFU77" s="17"/>
      <c r="AFV77" s="17"/>
      <c r="AFW77" s="17"/>
      <c r="AFX77" s="17"/>
      <c r="AFY77" s="17"/>
      <c r="AFZ77" s="17"/>
      <c r="AGA77" s="17"/>
      <c r="AGB77" s="17"/>
      <c r="AGC77" s="17"/>
      <c r="AGD77" s="17"/>
      <c r="AGE77" s="17"/>
      <c r="AGF77" s="17"/>
      <c r="AGG77" s="17"/>
      <c r="AGH77" s="17"/>
      <c r="AGI77" s="17"/>
      <c r="AGJ77" s="17"/>
      <c r="AGK77" s="17"/>
      <c r="AGL77" s="17"/>
      <c r="AGM77" s="17"/>
      <c r="AGN77" s="17"/>
      <c r="AGO77" s="17"/>
      <c r="AGP77" s="17"/>
      <c r="AGQ77" s="17"/>
      <c r="AGR77" s="17"/>
      <c r="AGS77" s="17"/>
      <c r="AGT77" s="17"/>
      <c r="AGU77" s="17"/>
      <c r="AGV77" s="17"/>
      <c r="AGW77" s="17"/>
      <c r="AGX77" s="17"/>
      <c r="AGY77" s="17"/>
      <c r="AGZ77" s="17"/>
      <c r="AHA77" s="17"/>
      <c r="AHB77" s="17"/>
      <c r="AHC77" s="17"/>
      <c r="AHD77" s="17"/>
      <c r="AHE77" s="17"/>
      <c r="AHF77" s="17"/>
      <c r="AHG77" s="17"/>
      <c r="AHH77" s="17"/>
      <c r="AHI77" s="17"/>
      <c r="AHJ77" s="17"/>
      <c r="AHK77" s="17"/>
      <c r="AHL77" s="17"/>
      <c r="AHM77" s="17"/>
      <c r="AHN77" s="17"/>
      <c r="AHO77" s="17"/>
      <c r="AHP77" s="14" t="s">
        <v>3372</v>
      </c>
      <c r="AHQ77" s="17"/>
      <c r="AHR77" s="17"/>
      <c r="AHS77" s="17"/>
      <c r="AHT77" s="17"/>
      <c r="AHU77" s="17"/>
      <c r="AHV77" s="17"/>
      <c r="AHW77" s="17"/>
      <c r="AHX77" s="17"/>
      <c r="AHY77" s="17"/>
      <c r="AHZ77" s="17"/>
      <c r="AIA77" s="17"/>
      <c r="AIB77" s="17"/>
      <c r="AIC77" s="17"/>
      <c r="AID77" s="17"/>
      <c r="AIE77" s="17"/>
      <c r="AIF77" s="17"/>
      <c r="AIG77" s="17"/>
      <c r="AIH77" s="17"/>
      <c r="AII77" s="17"/>
      <c r="AIJ77" s="17"/>
      <c r="AIK77" s="17"/>
      <c r="AIL77" s="17"/>
      <c r="AIM77" s="17"/>
      <c r="AIN77" s="17"/>
      <c r="AIO77" s="17"/>
      <c r="AIP77" s="17"/>
      <c r="AIQ77" s="17"/>
      <c r="AIR77" s="17"/>
      <c r="AIS77" s="17"/>
      <c r="AIT77" s="17"/>
      <c r="AIU77" s="17"/>
      <c r="AIV77" s="17"/>
      <c r="AIW77" s="17"/>
      <c r="AIX77" s="17"/>
      <c r="AIY77" s="17"/>
      <c r="AIZ77" s="17"/>
      <c r="AJA77" s="17"/>
      <c r="AJB77" s="17"/>
      <c r="AJC77" s="17"/>
      <c r="AJD77" s="17"/>
      <c r="AJE77" s="17"/>
      <c r="AJF77" s="17"/>
      <c r="AJG77" s="17"/>
      <c r="AJH77" s="17"/>
      <c r="AJI77" s="17"/>
      <c r="AJJ77" s="17"/>
      <c r="AJK77" s="17"/>
      <c r="AJL77" s="17"/>
      <c r="AJM77" s="17"/>
      <c r="AJN77" s="17"/>
      <c r="AJO77" s="17"/>
      <c r="AJP77" s="17"/>
      <c r="AJQ77" s="17"/>
      <c r="AJR77" s="17"/>
      <c r="AJS77" s="17"/>
      <c r="AJT77" s="17"/>
      <c r="AJU77" s="17"/>
      <c r="AJV77" s="17"/>
      <c r="AJW77" s="17"/>
      <c r="AJX77" s="17"/>
      <c r="AJY77" s="17"/>
      <c r="AJZ77" s="17"/>
      <c r="AKA77" s="17"/>
      <c r="AKB77" s="17"/>
      <c r="AKC77" s="17"/>
      <c r="AKD77" s="17"/>
      <c r="AKE77" s="17"/>
      <c r="AKF77" s="17"/>
      <c r="AKG77" s="17"/>
      <c r="AKH77" s="17"/>
      <c r="AKI77" s="17"/>
      <c r="AKJ77" s="17"/>
      <c r="AKK77" s="17"/>
      <c r="AKL77" s="17"/>
      <c r="AKM77" s="17"/>
      <c r="AKN77" s="17"/>
      <c r="AKO77" s="17"/>
      <c r="AKP77" s="17"/>
      <c r="AKQ77" s="17"/>
      <c r="AKR77" s="17"/>
      <c r="AKS77" s="17"/>
      <c r="AKT77" s="17"/>
      <c r="AKU77" s="17"/>
      <c r="AKV77" s="17"/>
      <c r="AKW77" s="17"/>
      <c r="AKX77" s="17"/>
      <c r="AKY77" s="17"/>
      <c r="AKZ77" s="17"/>
      <c r="ALA77" s="17"/>
      <c r="ALB77" s="17"/>
      <c r="ALC77" s="17"/>
      <c r="ALD77" s="17"/>
      <c r="ALE77" s="17"/>
      <c r="ALF77" s="17"/>
      <c r="ALG77" s="17"/>
      <c r="ALH77" s="17"/>
      <c r="ALI77" s="17"/>
      <c r="ALJ77" s="17"/>
      <c r="ALK77" s="17"/>
      <c r="ALL77" s="17"/>
      <c r="ALM77" s="17"/>
      <c r="ALN77" s="17"/>
      <c r="ALO77" s="17"/>
      <c r="ALP77" s="17"/>
      <c r="ALQ77" s="17"/>
      <c r="ALR77" s="17"/>
      <c r="ALS77" s="17"/>
      <c r="ALT77" s="17"/>
      <c r="ALU77" s="17"/>
      <c r="ALV77" s="17"/>
      <c r="ALW77" s="17"/>
      <c r="ALX77" s="17"/>
      <c r="ALY77" s="17"/>
      <c r="ALZ77" s="17"/>
      <c r="AMA77" s="17"/>
      <c r="AMB77" s="17"/>
      <c r="AMC77" s="17"/>
      <c r="AMD77" s="17"/>
      <c r="AME77" s="17"/>
      <c r="AMF77" s="17"/>
      <c r="AMG77" s="17"/>
      <c r="AMH77" s="17"/>
      <c r="AMI77" s="17"/>
      <c r="AMJ77" s="17"/>
      <c r="AMK77" s="17"/>
      <c r="AML77" s="17"/>
      <c r="AMM77" s="17"/>
      <c r="AMN77" s="17"/>
      <c r="AMO77" s="17"/>
      <c r="AMP77" s="17"/>
      <c r="AMQ77" s="17"/>
      <c r="AMR77" s="17"/>
      <c r="AMS77" s="17"/>
      <c r="AMT77" s="17"/>
      <c r="AMU77" s="17"/>
      <c r="AMV77" s="17"/>
      <c r="AMW77" s="17"/>
      <c r="AMX77" s="17"/>
      <c r="AMY77" s="17"/>
      <c r="AMZ77" s="17"/>
      <c r="ANA77" s="17"/>
      <c r="ANB77" s="17"/>
      <c r="ANC77" s="17"/>
      <c r="AND77" s="17"/>
      <c r="ANE77" s="17"/>
      <c r="ANF77" s="17"/>
      <c r="ANG77" s="17"/>
      <c r="ANH77" s="17"/>
      <c r="ANI77" s="17"/>
      <c r="ANJ77" s="17"/>
      <c r="ANK77" s="17"/>
      <c r="ANL77" s="17"/>
      <c r="ANM77" s="17"/>
      <c r="ANN77" s="17"/>
      <c r="ANO77" s="17"/>
      <c r="ANP77" s="17"/>
      <c r="ANQ77" s="17"/>
      <c r="ANR77" s="17"/>
      <c r="ANS77" s="17"/>
      <c r="ANT77" s="17"/>
      <c r="ANU77" s="17"/>
      <c r="ANV77" s="17"/>
      <c r="ANW77" s="17"/>
      <c r="ANX77" s="17"/>
      <c r="ANY77" s="17"/>
      <c r="ANZ77" s="17"/>
      <c r="AOA77" s="17"/>
      <c r="AOB77" s="17"/>
      <c r="AOC77" s="17"/>
      <c r="AOD77" s="17"/>
      <c r="AOE77" s="17"/>
      <c r="AOF77" s="17"/>
      <c r="AOG77" s="17"/>
      <c r="AOH77" s="17"/>
      <c r="AOI77" s="17"/>
      <c r="AOJ77" s="17"/>
      <c r="AOK77" s="17"/>
      <c r="AOL77" s="17"/>
      <c r="AOM77" s="17"/>
      <c r="AON77" s="17"/>
      <c r="AOO77" s="17"/>
      <c r="AOP77" s="17"/>
      <c r="AOQ77" s="17"/>
      <c r="AOR77" s="17"/>
      <c r="AOS77" s="17"/>
      <c r="AOT77" s="17"/>
      <c r="AOU77" s="17"/>
      <c r="AOV77" s="17"/>
      <c r="AOW77" s="17"/>
      <c r="AOX77" s="17"/>
      <c r="AOY77" s="17"/>
      <c r="AOZ77" s="17"/>
      <c r="APA77" s="17"/>
      <c r="APB77" s="17"/>
      <c r="APC77" s="17"/>
      <c r="APD77" s="17"/>
      <c r="APE77" s="17"/>
      <c r="APF77" s="17"/>
      <c r="APG77" s="17"/>
      <c r="APH77" s="17"/>
      <c r="API77" s="17"/>
      <c r="APJ77" s="17"/>
      <c r="APK77" s="17"/>
      <c r="APL77" s="17"/>
      <c r="APM77" s="17"/>
      <c r="APN77" s="17"/>
      <c r="APO77" s="17"/>
      <c r="APP77" s="17"/>
      <c r="APQ77" s="17"/>
      <c r="APR77" s="17"/>
      <c r="APS77" s="17"/>
      <c r="APT77" s="17"/>
      <c r="APU77" s="17"/>
      <c r="APV77" s="17"/>
      <c r="APW77" s="17"/>
      <c r="APX77" s="17"/>
      <c r="APY77" s="17"/>
      <c r="APZ77" s="17"/>
      <c r="AQA77" s="17"/>
      <c r="AQB77" s="17"/>
      <c r="AQC77" s="17"/>
      <c r="AQD77" s="17"/>
      <c r="AQE77" s="17"/>
      <c r="AQF77" s="17"/>
      <c r="AQG77" s="17"/>
      <c r="AQH77" s="17"/>
      <c r="AQI77" s="17"/>
      <c r="AQJ77" s="17"/>
      <c r="AQK77" s="17"/>
      <c r="AQL77" s="17"/>
      <c r="AQM77" s="17"/>
      <c r="AQN77" s="17"/>
      <c r="AQO77" s="17"/>
      <c r="AQP77" s="17"/>
      <c r="AQQ77" s="17"/>
      <c r="AQR77" s="17"/>
      <c r="AQS77" s="17"/>
      <c r="AQT77" s="17"/>
      <c r="AQU77" s="17"/>
      <c r="AQV77" s="17"/>
      <c r="AQW77" s="17"/>
      <c r="AQX77" s="17"/>
      <c r="AQY77" s="17"/>
      <c r="AQZ77" s="17"/>
      <c r="ARA77" s="17"/>
      <c r="ARB77" s="17"/>
      <c r="ARC77" s="17"/>
      <c r="ARD77" s="17"/>
      <c r="ARE77" s="17"/>
      <c r="ARF77" s="17"/>
      <c r="ARG77" s="17"/>
      <c r="ARH77" s="17"/>
      <c r="ARI77" s="17"/>
      <c r="ARJ77" s="17"/>
      <c r="ARK77" s="17"/>
      <c r="ARL77" s="17"/>
      <c r="ARM77" s="17"/>
      <c r="ARN77" s="17"/>
      <c r="ARO77" s="17"/>
      <c r="ARP77" s="17"/>
      <c r="ARQ77" s="17"/>
      <c r="ARR77" s="17"/>
      <c r="ARS77" s="17"/>
      <c r="ART77" s="17"/>
      <c r="ARU77" s="17"/>
      <c r="ARV77" s="17"/>
      <c r="ARW77" s="17"/>
      <c r="ARX77" s="17"/>
      <c r="ARY77" s="17"/>
      <c r="ARZ77" s="17"/>
      <c r="ASA77" s="17"/>
      <c r="ASB77" s="17"/>
      <c r="ASC77" s="17"/>
      <c r="ASD77" s="17"/>
      <c r="ASE77" s="17"/>
      <c r="ASF77" s="17"/>
      <c r="ASG77" s="17"/>
      <c r="ASH77" s="17"/>
      <c r="ASI77" s="17"/>
      <c r="ASJ77" s="17"/>
      <c r="ASK77" s="17"/>
      <c r="ASL77" s="17"/>
      <c r="ASM77" s="17"/>
      <c r="ASN77" s="17"/>
      <c r="ASO77" s="17"/>
      <c r="ASP77" s="17"/>
      <c r="ASQ77" s="17"/>
      <c r="ASR77" s="17"/>
      <c r="ASS77" s="17"/>
      <c r="AST77" s="17"/>
      <c r="ASU77" s="17"/>
      <c r="ASV77" s="17"/>
      <c r="ASW77" s="17"/>
      <c r="ASX77" s="17"/>
      <c r="ASY77" s="17"/>
      <c r="ASZ77" s="17"/>
      <c r="ATA77" s="17"/>
      <c r="ATB77" s="17"/>
      <c r="ATC77" s="17"/>
      <c r="ATD77" s="17"/>
      <c r="ATE77" s="17"/>
      <c r="ATF77" s="17"/>
      <c r="ATG77" s="17"/>
      <c r="ATH77" s="17"/>
      <c r="ATI77" s="17"/>
      <c r="ATJ77" s="17"/>
      <c r="ATK77" s="17"/>
      <c r="ATL77" s="17"/>
      <c r="ATM77" s="17"/>
      <c r="ATN77" s="17"/>
      <c r="ATO77" s="17"/>
      <c r="ATP77" s="17"/>
      <c r="ATQ77" s="17"/>
      <c r="ATR77" s="17"/>
      <c r="ATS77" s="17"/>
      <c r="ATT77" s="17"/>
      <c r="ATU77" s="17"/>
      <c r="ATV77" s="17"/>
      <c r="ATW77" s="17"/>
      <c r="ATX77" s="17"/>
      <c r="ATY77" s="17"/>
      <c r="ATZ77" s="17"/>
      <c r="AUA77" s="17"/>
      <c r="AUB77" s="17"/>
      <c r="AUC77" s="17"/>
      <c r="AUD77" s="17"/>
      <c r="AUE77" s="17"/>
      <c r="AUF77" s="17"/>
      <c r="AUG77" s="17"/>
      <c r="AUH77" s="17"/>
      <c r="AUI77" s="17"/>
      <c r="AUJ77" s="17"/>
      <c r="AUK77" s="17"/>
      <c r="AUL77" s="17"/>
      <c r="AUM77" s="17"/>
      <c r="AUN77" s="17"/>
      <c r="AUO77" s="17"/>
      <c r="AUP77" s="17"/>
      <c r="AUQ77" s="17"/>
      <c r="AUR77" s="17"/>
      <c r="AUS77" s="17"/>
      <c r="AUT77" s="17"/>
      <c r="AUU77" s="17"/>
      <c r="AUV77" s="17"/>
      <c r="AUW77" s="17"/>
      <c r="AUX77" s="17"/>
      <c r="AUY77" s="17"/>
      <c r="AUZ77" s="17"/>
      <c r="AVA77" s="17"/>
      <c r="AVB77" s="17"/>
      <c r="AVC77" s="17"/>
      <c r="AVD77" s="17"/>
      <c r="AVE77" s="17"/>
      <c r="AVF77" s="17"/>
      <c r="AVG77" s="17"/>
      <c r="AVH77" s="17"/>
      <c r="AVI77" s="17"/>
      <c r="AVJ77" s="17"/>
      <c r="AVK77" s="17"/>
      <c r="AVL77" s="17"/>
      <c r="AVM77" s="17"/>
      <c r="AVN77" s="17"/>
      <c r="AVO77" s="17"/>
      <c r="AVP77" s="17"/>
      <c r="AVQ77" s="17"/>
      <c r="AVR77" s="17"/>
      <c r="AVS77" s="17"/>
      <c r="AVT77" s="17"/>
      <c r="AVU77" s="17"/>
      <c r="AVV77" s="17"/>
      <c r="AVW77" s="17"/>
      <c r="AVX77" s="17"/>
      <c r="AVY77" s="17"/>
      <c r="AVZ77" s="17"/>
      <c r="AWA77" s="17"/>
      <c r="AWB77" s="17"/>
      <c r="AWC77" s="17"/>
      <c r="AWD77" s="17"/>
      <c r="AWE77" s="17"/>
      <c r="AWF77" s="17"/>
      <c r="AWG77" s="17"/>
      <c r="AWH77" s="17"/>
      <c r="AWI77" s="17"/>
      <c r="AWJ77" s="17"/>
      <c r="AWK77" s="17"/>
      <c r="AWL77" s="17"/>
      <c r="AWM77" s="17"/>
      <c r="AWN77" s="17"/>
      <c r="AWO77" s="17"/>
      <c r="AWP77" s="17"/>
      <c r="AWQ77" s="17"/>
      <c r="AWR77" s="17"/>
      <c r="AWS77" s="17"/>
      <c r="AWT77" s="17"/>
      <c r="AWU77" s="17"/>
      <c r="AWV77" s="17"/>
      <c r="AWW77" s="17"/>
      <c r="AWX77" s="17"/>
      <c r="AWY77" s="17"/>
      <c r="AWZ77" s="17"/>
      <c r="AXA77" s="17"/>
      <c r="AXB77" s="17"/>
      <c r="AXC77" s="17"/>
      <c r="AXD77" s="17"/>
      <c r="AXE77" s="17"/>
      <c r="AXF77" s="17"/>
      <c r="AXG77" s="17"/>
      <c r="AXH77" s="17"/>
      <c r="AXI77" s="17"/>
      <c r="AXJ77" s="17"/>
      <c r="AXK77" s="17"/>
      <c r="AXL77" s="17"/>
      <c r="AXM77" s="17"/>
      <c r="AXN77" s="17"/>
      <c r="AXO77" s="17"/>
      <c r="AXP77" s="17"/>
      <c r="AXQ77" s="17"/>
      <c r="AXR77" s="17"/>
      <c r="AXS77" s="17"/>
      <c r="AXT77" s="17"/>
      <c r="AXU77" s="17"/>
      <c r="AXV77" s="17"/>
      <c r="AXW77" s="17"/>
      <c r="AXX77" s="17"/>
      <c r="AXY77" s="17"/>
      <c r="AXZ77" s="17"/>
      <c r="AYA77" s="17"/>
      <c r="AYB77" s="17"/>
      <c r="AYC77" s="17"/>
      <c r="AYD77" s="17"/>
      <c r="AYE77" s="17"/>
      <c r="AYF77" s="17"/>
      <c r="AYG77" s="17"/>
      <c r="AYH77" s="17"/>
      <c r="AYI77" s="17"/>
      <c r="AYJ77" s="17"/>
      <c r="AYK77" s="17"/>
      <c r="AYL77" s="17"/>
      <c r="AYM77" s="17"/>
      <c r="AYN77" s="17"/>
      <c r="AYO77" s="17"/>
      <c r="AYP77" s="17"/>
      <c r="AYQ77" s="17"/>
      <c r="AYR77" s="17"/>
      <c r="AYS77" s="17"/>
      <c r="AYT77" s="17"/>
      <c r="AYU77" s="17"/>
      <c r="AYV77" s="17"/>
      <c r="AYW77" s="17"/>
      <c r="AYX77" s="17"/>
      <c r="AYY77" s="17"/>
      <c r="AYZ77" s="17"/>
      <c r="AZA77" s="17"/>
      <c r="AZB77" s="17"/>
      <c r="AZC77" s="17"/>
      <c r="AZD77" s="17"/>
      <c r="AZE77" s="17"/>
      <c r="AZF77" s="17"/>
      <c r="AZG77" s="17"/>
      <c r="AZH77" s="17"/>
      <c r="AZI77" s="17"/>
      <c r="AZJ77" s="17"/>
      <c r="AZK77" s="17"/>
      <c r="AZL77" s="17"/>
      <c r="AZM77" s="17"/>
      <c r="AZN77" s="17"/>
      <c r="AZO77" s="17"/>
      <c r="AZP77" s="17"/>
      <c r="AZQ77" s="17"/>
      <c r="AZR77" s="17"/>
      <c r="AZS77" s="17"/>
      <c r="AZT77" s="17"/>
      <c r="AZU77" s="17"/>
      <c r="AZV77" s="17"/>
      <c r="AZW77" s="17"/>
      <c r="AZX77" s="17"/>
      <c r="AZY77" s="17"/>
      <c r="AZZ77" s="17"/>
      <c r="BAA77" s="17"/>
      <c r="BAB77" s="17"/>
      <c r="BAC77" s="17"/>
      <c r="BAD77" s="17"/>
      <c r="BAE77" s="17"/>
      <c r="BAF77" s="17"/>
      <c r="BAG77" s="17"/>
      <c r="BAH77" s="17"/>
      <c r="BAI77" s="17"/>
      <c r="BAJ77" s="17"/>
      <c r="BAK77" s="17"/>
      <c r="BAL77" s="17"/>
      <c r="BAM77" s="17"/>
      <c r="BAN77" s="17"/>
      <c r="BAO77" s="17"/>
      <c r="BAP77" s="17"/>
      <c r="BAQ77" s="17"/>
      <c r="BAR77" s="17"/>
      <c r="BAS77" s="17"/>
      <c r="BAT77" s="17"/>
      <c r="BAU77" s="14" t="s">
        <v>3383</v>
      </c>
      <c r="BAV77" s="17"/>
      <c r="BAW77" s="14" t="s">
        <v>3384</v>
      </c>
      <c r="BAX77" s="14" t="s">
        <v>3385</v>
      </c>
      <c r="BAY77" s="14" t="s">
        <v>3386</v>
      </c>
      <c r="BBA77" s="16">
        <v>5120.0</v>
      </c>
      <c r="BBB77" s="16">
        <v>3166.0</v>
      </c>
      <c r="BBC77" s="17"/>
      <c r="BBD77" s="17"/>
      <c r="BBE77" s="17"/>
      <c r="BBF77" s="17"/>
      <c r="BBG77" s="17"/>
      <c r="BBH77" s="17"/>
      <c r="BBI77" s="17"/>
      <c r="BBJ77" s="17"/>
      <c r="BBK77" s="17"/>
      <c r="BBL77" s="17"/>
      <c r="BBM77" s="17"/>
      <c r="BBN77" s="17"/>
      <c r="BBO77" s="17"/>
      <c r="BBP77" s="17"/>
      <c r="BBQ77" s="17"/>
      <c r="BBR77" s="17"/>
      <c r="BBS77" s="17"/>
      <c r="BBT77" s="17"/>
      <c r="BBU77" s="17"/>
      <c r="BBV77" s="17"/>
      <c r="BBW77" s="17"/>
      <c r="BBX77" s="17"/>
      <c r="BBY77" s="17"/>
      <c r="BBZ77" s="17"/>
      <c r="BCA77" s="17"/>
      <c r="BCB77" s="17"/>
      <c r="BCC77" s="17"/>
      <c r="BCD77" s="17"/>
      <c r="BCE77" s="17"/>
      <c r="BCF77" s="17"/>
      <c r="BCG77" s="17"/>
      <c r="BCH77" s="17"/>
      <c r="BCI77" s="17"/>
      <c r="BCJ77" s="17"/>
      <c r="BCK77" s="17"/>
      <c r="BCL77" s="17"/>
      <c r="BCM77" s="17"/>
      <c r="BCN77" s="17"/>
      <c r="BCO77" s="17"/>
      <c r="BCP77" s="17"/>
      <c r="BCQ77" s="17"/>
      <c r="BCR77" s="17"/>
      <c r="BCS77" s="17"/>
      <c r="BCT77" s="17"/>
      <c r="BCU77" s="17"/>
      <c r="BCV77" s="17"/>
      <c r="BCW77" s="17"/>
      <c r="BCX77" s="17"/>
      <c r="BCY77" s="17"/>
      <c r="BCZ77" s="17"/>
      <c r="BDA77" s="17"/>
      <c r="BDB77" s="17"/>
      <c r="BDC77" s="17"/>
      <c r="BDD77" s="17"/>
      <c r="BDE77" s="17"/>
      <c r="BDF77" s="17"/>
      <c r="BDG77" s="17"/>
      <c r="BDH77" s="17"/>
      <c r="BDI77" s="17"/>
      <c r="BDJ77" s="17"/>
      <c r="BDK77" s="17"/>
      <c r="BDL77" s="17"/>
      <c r="BDM77" s="17"/>
      <c r="BDN77" s="17"/>
      <c r="BDO77" s="17"/>
      <c r="BDP77" s="17"/>
      <c r="BDQ77" s="17"/>
      <c r="BDR77" s="17"/>
      <c r="BDS77" s="17"/>
      <c r="BDT77" s="17"/>
      <c r="BDU77" s="17"/>
      <c r="BDV77" s="17"/>
      <c r="BDW77" s="17"/>
      <c r="BDX77" s="17"/>
      <c r="BDY77" s="17"/>
      <c r="BDZ77" s="17"/>
      <c r="BEA77" s="17"/>
      <c r="BEB77" s="17"/>
      <c r="BEC77" s="17"/>
      <c r="BED77" s="17"/>
      <c r="BEE77" s="17"/>
      <c r="BEF77" s="17"/>
      <c r="BEG77" s="17"/>
      <c r="BEH77" s="17"/>
      <c r="BEI77" s="17"/>
      <c r="BEJ77" s="17"/>
      <c r="BEK77" s="17"/>
      <c r="BEL77" s="17"/>
      <c r="BEM77" s="17"/>
      <c r="BEN77" s="17"/>
      <c r="BEO77" s="17"/>
      <c r="BEP77" s="17"/>
      <c r="BEQ77" s="17"/>
      <c r="BER77" s="17"/>
      <c r="BES77" s="17"/>
      <c r="BET77" s="17"/>
      <c r="BEU77" s="17"/>
      <c r="BEV77" s="17"/>
      <c r="BEW77" s="17"/>
      <c r="BEX77" s="17"/>
      <c r="BEY77" s="17"/>
      <c r="BEZ77" s="17"/>
      <c r="BFA77" s="17"/>
      <c r="BFB77" s="17"/>
      <c r="BFC77" s="17"/>
      <c r="BFD77" s="17"/>
      <c r="BFE77" s="17"/>
      <c r="BFF77" s="17"/>
      <c r="BFG77" s="17"/>
      <c r="BFH77" s="17"/>
      <c r="BFI77" s="17"/>
      <c r="BFJ77" s="17"/>
      <c r="BFK77" s="17"/>
      <c r="BFL77" s="17"/>
      <c r="BFM77" s="17"/>
      <c r="BFN77" s="17"/>
      <c r="BFO77" s="17"/>
      <c r="BFP77" s="17"/>
      <c r="BFQ77" s="17"/>
      <c r="BFR77" s="17"/>
      <c r="BFS77" s="17"/>
      <c r="BFT77" s="17"/>
      <c r="BFU77" s="17"/>
      <c r="BFV77" s="17"/>
      <c r="BFW77" s="17"/>
      <c r="BFX77" s="17"/>
      <c r="BFY77" s="17"/>
      <c r="BFZ77" s="17"/>
      <c r="BGA77" s="17"/>
      <c r="BGB77" s="17"/>
      <c r="BGC77" s="17"/>
      <c r="BGD77" s="17"/>
      <c r="BGE77" s="17"/>
      <c r="BGF77" s="17"/>
      <c r="BGG77" s="17"/>
      <c r="BGH77" s="17"/>
      <c r="BGI77" s="17"/>
      <c r="BGJ77" s="17"/>
      <c r="BGK77" s="17"/>
      <c r="BGL77" s="17"/>
      <c r="BGM77" s="17"/>
      <c r="BGN77" s="17"/>
      <c r="BGO77" s="17"/>
      <c r="BGP77" s="17"/>
      <c r="BGQ77" s="17"/>
      <c r="BGR77" s="17"/>
      <c r="BGS77" s="17"/>
      <c r="BGT77" s="17"/>
      <c r="BGU77" s="17"/>
      <c r="BGV77" s="17"/>
      <c r="BGW77" s="17"/>
      <c r="BGX77" s="17"/>
      <c r="BGY77" s="17"/>
      <c r="BGZ77" s="17"/>
      <c r="BHA77" s="17"/>
      <c r="BHB77" s="17"/>
      <c r="BHC77" s="17"/>
      <c r="BHD77" s="17"/>
      <c r="BHE77" s="17"/>
      <c r="BHF77" s="17"/>
      <c r="BHG77" s="17"/>
      <c r="BHH77" s="17"/>
      <c r="BHI77" s="17"/>
      <c r="BHJ77" s="17"/>
      <c r="BHK77" s="17"/>
      <c r="BHL77" s="17"/>
      <c r="BHM77" s="17"/>
      <c r="BHN77" s="17"/>
      <c r="BHO77" s="17"/>
      <c r="BHP77" s="17"/>
      <c r="BHQ77" s="17"/>
      <c r="BHR77" s="17"/>
      <c r="BHS77" s="17"/>
      <c r="BHT77" s="17"/>
      <c r="BHU77" s="17"/>
      <c r="BHV77" s="17"/>
      <c r="BHW77" s="17"/>
      <c r="BHX77" s="17"/>
      <c r="BHY77" s="17"/>
      <c r="BHZ77" s="17"/>
      <c r="BIA77" s="17"/>
      <c r="BIB77" s="17"/>
      <c r="BIC77" s="17"/>
      <c r="BID77" s="17"/>
      <c r="BIE77" s="17"/>
      <c r="BIF77" s="17"/>
      <c r="BIG77" s="17"/>
      <c r="BIH77" s="17"/>
      <c r="BII77" s="17"/>
      <c r="BIJ77" s="17"/>
      <c r="BIK77" s="17"/>
      <c r="BIL77" s="17"/>
      <c r="BIM77" s="17"/>
      <c r="BIN77" s="17"/>
      <c r="BIO77" s="17"/>
      <c r="BIP77" s="17"/>
      <c r="BIQ77" s="17"/>
      <c r="BIR77" s="17"/>
      <c r="BIS77" s="17"/>
      <c r="BIT77" s="17"/>
      <c r="BIU77" s="17"/>
      <c r="BIV77" s="17"/>
      <c r="BIW77" s="17"/>
      <c r="BIX77" s="17"/>
      <c r="BIY77" s="17"/>
      <c r="BIZ77" s="17"/>
      <c r="BJA77" s="17"/>
      <c r="BJB77" s="17"/>
      <c r="BJC77" s="17"/>
      <c r="BJD77" s="17"/>
      <c r="BJE77" s="17"/>
      <c r="BJF77" s="17"/>
      <c r="BJG77" s="17"/>
      <c r="BJH77" s="17"/>
      <c r="BJI77" s="17"/>
      <c r="BJJ77" s="17"/>
      <c r="BJK77" s="17"/>
      <c r="BJL77" s="17"/>
      <c r="BJM77" s="17"/>
      <c r="BJN77" s="17"/>
      <c r="BJO77" s="17"/>
      <c r="BJP77" s="17"/>
      <c r="BJQ77" s="17"/>
      <c r="BJR77" s="17"/>
      <c r="BJS77" s="17"/>
      <c r="BJT77" s="17"/>
      <c r="BJU77" s="17"/>
      <c r="BJV77" s="17"/>
      <c r="BJW77" s="17"/>
      <c r="BJX77" s="17"/>
      <c r="BJY77" s="17"/>
      <c r="BJZ77" s="17"/>
      <c r="BKA77" s="17"/>
      <c r="BKB77" s="17"/>
      <c r="BKC77" s="17"/>
      <c r="BKD77" s="17"/>
      <c r="BKE77" s="17"/>
      <c r="BKF77" s="17"/>
      <c r="BKG77" s="17"/>
      <c r="BKH77" s="17"/>
      <c r="BKI77" s="17"/>
      <c r="BKJ77" s="17"/>
      <c r="BKK77" s="17"/>
      <c r="BKL77" s="17"/>
      <c r="BKM77" s="17"/>
      <c r="BKN77" s="17"/>
      <c r="BKO77" s="17"/>
      <c r="BKP77" s="17"/>
      <c r="BKQ77" s="17"/>
      <c r="BKR77" s="17"/>
      <c r="BKS77" s="17"/>
      <c r="BKT77" s="17"/>
      <c r="BKU77" s="17"/>
      <c r="BKV77" s="17"/>
      <c r="BKW77" s="17"/>
      <c r="BKX77" s="17"/>
      <c r="BKY77" s="17"/>
      <c r="BKZ77" s="17"/>
      <c r="BLA77" s="17"/>
      <c r="BLB77" s="17"/>
      <c r="BLC77" s="17"/>
      <c r="BLD77" s="17"/>
      <c r="BLE77" s="17"/>
      <c r="BLF77" s="17"/>
      <c r="BLG77" s="17"/>
      <c r="BLH77" s="17"/>
      <c r="BLI77" s="17"/>
      <c r="BLJ77" s="17"/>
      <c r="BLK77" s="17"/>
      <c r="BLL77" s="17"/>
      <c r="BLM77" s="17"/>
      <c r="BLN77" s="17"/>
      <c r="BLO77" s="17"/>
      <c r="BLP77" s="17"/>
      <c r="BLQ77" s="17"/>
      <c r="BLR77" s="17"/>
      <c r="BLS77" s="17"/>
      <c r="BLT77" s="17"/>
      <c r="BLU77" s="17"/>
      <c r="BLV77" s="17"/>
      <c r="BLW77" s="17"/>
      <c r="BLX77" s="17"/>
      <c r="BLY77" s="17"/>
      <c r="BLZ77" s="17"/>
      <c r="BMA77" s="17"/>
      <c r="BMB77" s="17"/>
      <c r="BMC77" s="17"/>
      <c r="BMD77" s="17"/>
      <c r="BME77" s="17"/>
      <c r="BMF77" s="17"/>
      <c r="BMG77" s="17"/>
      <c r="BMH77" s="17"/>
      <c r="BMI77" s="17"/>
      <c r="BMJ77" s="17"/>
      <c r="BMK77" s="17"/>
      <c r="BML77" s="17"/>
      <c r="BMM77" s="17"/>
      <c r="BMN77" s="17"/>
      <c r="BMO77" s="17"/>
      <c r="BMP77" s="17"/>
      <c r="BMQ77" s="17"/>
      <c r="BMR77" s="17"/>
      <c r="BMS77" s="17"/>
      <c r="BMT77" s="17"/>
      <c r="BMU77" s="17"/>
      <c r="BMV77" s="17"/>
      <c r="BMW77" s="17"/>
      <c r="BMX77" s="17"/>
      <c r="BMY77" s="17"/>
      <c r="BMZ77" s="17"/>
      <c r="BNA77" s="17"/>
      <c r="BNB77" s="17"/>
      <c r="BNC77" s="17"/>
      <c r="BND77" s="17"/>
      <c r="BNE77" s="17"/>
      <c r="BNF77" s="17"/>
      <c r="BNG77" s="17"/>
      <c r="BNH77" s="17"/>
      <c r="BNI77" s="17"/>
      <c r="BNJ77" s="17"/>
      <c r="BNK77" s="17"/>
      <c r="BNL77" s="17"/>
      <c r="BNM77" s="17"/>
      <c r="BNN77" s="17"/>
      <c r="BNO77" s="17"/>
      <c r="BNP77" s="17"/>
      <c r="BNQ77" s="17"/>
      <c r="BNR77" s="17"/>
      <c r="BNS77" s="17"/>
      <c r="BNT77" s="17"/>
      <c r="BNU77" s="17"/>
      <c r="BNV77" s="17"/>
      <c r="BNW77" s="17"/>
      <c r="BNX77" s="17"/>
      <c r="BNY77" s="17"/>
      <c r="BNZ77" s="17"/>
      <c r="BOA77" s="17"/>
      <c r="BOB77" s="17"/>
      <c r="BOC77" s="17"/>
      <c r="BOD77" s="17"/>
      <c r="BOE77" s="17"/>
      <c r="BOF77" s="17"/>
      <c r="BOG77" s="17"/>
      <c r="BOH77" s="17"/>
      <c r="BOI77" s="17"/>
      <c r="BOJ77" s="17"/>
      <c r="BOK77" s="17"/>
      <c r="BOL77" s="17"/>
      <c r="BOM77" s="17"/>
      <c r="BON77" s="17"/>
      <c r="BOO77" s="17"/>
      <c r="BOP77" s="17"/>
      <c r="BOQ77" s="17"/>
      <c r="BOR77" s="17"/>
      <c r="BOS77" s="17"/>
      <c r="BOT77" s="17"/>
      <c r="BOU77" s="17"/>
      <c r="BOV77" s="17"/>
      <c r="BOW77" s="17"/>
      <c r="BOX77" s="17"/>
      <c r="BOY77" s="17"/>
      <c r="BOZ77" s="17"/>
      <c r="BPA77" s="17"/>
      <c r="BPB77" s="17"/>
      <c r="BPC77" s="17"/>
      <c r="BPD77" s="17"/>
      <c r="BPE77" s="17"/>
      <c r="BPF77" s="17"/>
      <c r="BPG77" s="17"/>
      <c r="BPH77" s="17"/>
      <c r="BPI77" s="17"/>
      <c r="BPJ77" s="17"/>
      <c r="BPK77" s="17"/>
      <c r="BPL77" s="17"/>
      <c r="BPM77" s="17"/>
      <c r="BPN77" s="17"/>
      <c r="BPO77" s="17"/>
      <c r="BPP77" s="17"/>
      <c r="BPQ77" s="17"/>
      <c r="BPR77" s="17"/>
      <c r="BPS77" s="17"/>
      <c r="BPT77" s="17"/>
      <c r="BPU77" s="17"/>
      <c r="BPV77" s="17"/>
      <c r="BPW77" s="17"/>
      <c r="BPX77" s="17"/>
      <c r="BPY77" s="17"/>
      <c r="BPZ77" s="17"/>
      <c r="BQA77" s="17"/>
      <c r="BQB77" s="17"/>
      <c r="BQC77" s="17"/>
      <c r="BQD77" s="17"/>
      <c r="BQE77" s="17"/>
      <c r="BQF77" s="17"/>
      <c r="BQG77" s="17"/>
      <c r="BQH77" s="17"/>
      <c r="BQI77" s="17"/>
      <c r="BQJ77" s="17"/>
      <c r="BQK77" s="17"/>
      <c r="BQL77" s="17"/>
      <c r="BQM77" s="17"/>
      <c r="BQN77" s="17"/>
      <c r="BQO77" s="17"/>
      <c r="BQP77" s="17"/>
      <c r="BQQ77" s="17"/>
      <c r="BQR77" s="17"/>
      <c r="BQS77" s="17"/>
      <c r="BQT77" s="17"/>
      <c r="BQU77" s="17"/>
      <c r="BQV77" s="17"/>
      <c r="BQW77" s="17"/>
      <c r="BQX77" s="17"/>
      <c r="BQY77" s="17"/>
      <c r="BQZ77" s="17"/>
      <c r="BRA77" s="17"/>
      <c r="BRB77" s="17"/>
      <c r="BRC77" s="17"/>
      <c r="BRD77" s="17"/>
      <c r="BRE77" s="17"/>
      <c r="BRF77" s="17"/>
      <c r="BRG77" s="17"/>
      <c r="BRH77" s="17"/>
      <c r="BRI77" s="17"/>
      <c r="BRJ77" s="17"/>
      <c r="BRK77" s="17"/>
      <c r="BRL77" s="17"/>
      <c r="BRM77" s="17"/>
      <c r="BRN77" s="17"/>
      <c r="BRO77" s="17"/>
      <c r="BRP77" s="17"/>
      <c r="BRQ77" s="17"/>
      <c r="BRR77" s="17"/>
      <c r="BRS77" s="17"/>
      <c r="BRT77" s="17"/>
      <c r="BRU77" s="17"/>
      <c r="BRV77" s="17"/>
      <c r="BRW77" s="17"/>
      <c r="BRX77" s="17"/>
      <c r="BRY77" s="17"/>
      <c r="BRZ77" s="17"/>
      <c r="BSA77" s="17"/>
      <c r="BSB77" s="17"/>
      <c r="BSC77" s="17"/>
      <c r="BSD77" s="17"/>
      <c r="BSE77" s="17"/>
      <c r="BSF77" s="17"/>
      <c r="BSG77" s="17"/>
      <c r="BSH77" s="17"/>
      <c r="BSI77" s="17"/>
      <c r="BSJ77" s="17"/>
      <c r="BSK77" s="17"/>
      <c r="BSL77" s="17"/>
      <c r="BSM77" s="17"/>
      <c r="BSN77" s="17"/>
      <c r="BSO77" s="17"/>
      <c r="BSP77" s="17"/>
      <c r="BSQ77" s="17"/>
      <c r="BSR77" s="17"/>
      <c r="BSS77" s="16">
        <v>0.0</v>
      </c>
      <c r="BST77" s="17"/>
      <c r="BSU77" s="17"/>
      <c r="BSV77" s="17"/>
      <c r="BSW77" s="17"/>
      <c r="BSX77" s="17"/>
      <c r="BSY77" s="17"/>
      <c r="BSZ77" s="17"/>
      <c r="BTA77" s="17"/>
      <c r="BTB77" s="17"/>
      <c r="BTC77" s="17"/>
      <c r="BTD77" s="17"/>
      <c r="BTE77" s="17"/>
      <c r="BTF77" s="17"/>
      <c r="BTG77" s="17"/>
      <c r="BTH77" s="17"/>
      <c r="BTI77" s="17"/>
      <c r="BTJ77" s="17"/>
      <c r="BTK77" s="17"/>
      <c r="BTL77" s="17"/>
      <c r="BTM77" s="17"/>
      <c r="BTN77" s="17"/>
      <c r="BTO77" s="17"/>
      <c r="BTP77" s="17"/>
      <c r="BTQ77" s="17"/>
      <c r="BTR77" s="17"/>
      <c r="BTS77" s="17"/>
      <c r="BTT77" s="17"/>
      <c r="BTU77" s="17"/>
      <c r="BTV77" s="17"/>
      <c r="BTW77" s="17"/>
      <c r="BTX77" s="17"/>
      <c r="BTY77" s="17"/>
      <c r="BTZ77" s="17"/>
      <c r="BUA77" s="17"/>
      <c r="BUB77" s="17"/>
      <c r="BUC77" s="17"/>
      <c r="BUD77" s="17"/>
      <c r="BUE77" s="17"/>
      <c r="BUF77" s="17"/>
      <c r="BUG77" s="17"/>
      <c r="BUH77" s="17"/>
      <c r="BUI77" s="17"/>
      <c r="BUJ77" s="17"/>
      <c r="BUK77" s="17"/>
      <c r="BUL77" s="17"/>
      <c r="BUM77" s="17"/>
      <c r="BUN77" s="17"/>
      <c r="BUO77" s="17"/>
      <c r="BUP77" s="17"/>
      <c r="BUQ77" s="17"/>
      <c r="BUR77" s="17"/>
      <c r="BUS77" s="17"/>
      <c r="BUT77" s="17"/>
      <c r="BUU77" s="17"/>
      <c r="BUV77" s="17"/>
      <c r="BUW77" s="17"/>
      <c r="BUX77" s="17"/>
      <c r="BUY77" s="17"/>
      <c r="BUZ77" s="17"/>
      <c r="BVA77" s="17"/>
      <c r="BVB77" s="17"/>
      <c r="BVC77" s="17"/>
      <c r="BVD77" s="17"/>
      <c r="BVE77" s="17"/>
      <c r="BVF77" s="17"/>
      <c r="BVG77" s="17"/>
      <c r="BVH77" s="17"/>
      <c r="BVI77" s="17"/>
      <c r="BVJ77" s="17"/>
      <c r="BVK77" s="17"/>
      <c r="BVL77" s="17"/>
      <c r="BVM77" s="17"/>
      <c r="BVN77" s="17"/>
      <c r="BVO77" s="17"/>
      <c r="BVP77" s="17"/>
      <c r="BVQ77" s="17"/>
      <c r="BVR77" s="17"/>
      <c r="BVS77" s="17"/>
      <c r="BVT77" s="17"/>
      <c r="BVU77" s="17"/>
      <c r="BVV77" s="17"/>
      <c r="BVW77" s="17"/>
      <c r="BVX77" s="17"/>
      <c r="BVY77" s="17"/>
      <c r="BVZ77" s="17"/>
      <c r="BWA77" s="17"/>
      <c r="BWB77" s="17"/>
      <c r="BWC77" s="17"/>
      <c r="BWD77" s="17"/>
      <c r="BWE77" s="17"/>
      <c r="BWF77" s="17"/>
      <c r="BWG77" s="17"/>
      <c r="BWH77" s="17"/>
      <c r="BWI77" s="17"/>
      <c r="BWJ77" s="17"/>
      <c r="BWK77" s="17"/>
      <c r="BWL77" s="17"/>
      <c r="BWM77" s="17"/>
      <c r="BWN77" s="17"/>
      <c r="BWO77" s="17"/>
      <c r="BWP77" s="17"/>
      <c r="BWQ77" s="17"/>
      <c r="BWR77" s="17"/>
      <c r="BWS77" s="17"/>
      <c r="BWT77" s="17"/>
      <c r="BWU77" s="17"/>
      <c r="BWV77" s="17"/>
      <c r="BWW77" s="17"/>
      <c r="BWX77" s="17"/>
      <c r="BWY77" s="17"/>
      <c r="BWZ77" s="17"/>
      <c r="BXA77" s="17"/>
      <c r="BXB77" s="17"/>
      <c r="BXC77" s="17"/>
      <c r="BXD77" s="17"/>
      <c r="BXE77" s="17"/>
      <c r="BXF77" s="17"/>
      <c r="BXG77" s="17"/>
      <c r="BXH77" s="17"/>
      <c r="BXI77" s="17"/>
      <c r="BXJ77" s="17"/>
      <c r="BXK77" s="17"/>
      <c r="BXL77" s="17"/>
      <c r="BXM77" s="17"/>
      <c r="BXN77" s="17"/>
      <c r="BXO77" s="17"/>
      <c r="BXP77" s="17"/>
      <c r="BXQ77" s="17"/>
      <c r="BXR77" s="17"/>
      <c r="BXS77" s="17"/>
      <c r="BXT77" s="17"/>
      <c r="BXU77" s="17"/>
      <c r="BXV77" s="17"/>
      <c r="BXW77" s="17"/>
      <c r="BXX77" s="17"/>
      <c r="BXY77" s="17"/>
      <c r="BXZ77" s="17"/>
      <c r="BYA77" s="17"/>
      <c r="BYB77" s="17"/>
      <c r="BYC77" s="17"/>
      <c r="BYD77" s="17"/>
      <c r="BYE77" s="17"/>
      <c r="BYF77" s="17"/>
      <c r="BYG77" s="17"/>
      <c r="BYH77" s="17"/>
      <c r="BYI77" s="17"/>
      <c r="BYJ77" s="17"/>
      <c r="BYK77" s="17"/>
      <c r="BYL77" s="17"/>
      <c r="BYM77" s="17"/>
      <c r="BYN77" s="17"/>
      <c r="BYO77" s="17"/>
      <c r="BYP77" s="17"/>
      <c r="BYQ77" s="17"/>
      <c r="BYR77" s="17"/>
      <c r="BYS77" s="17"/>
      <c r="BYT77" s="17"/>
      <c r="BYU77" s="17"/>
      <c r="BYV77" s="17"/>
      <c r="BYW77" s="17"/>
      <c r="BYX77" s="17"/>
      <c r="BYY77" s="17"/>
      <c r="BYZ77" s="17"/>
      <c r="BZA77" s="17"/>
      <c r="BZB77" s="17"/>
      <c r="BZC77" s="17"/>
      <c r="BZD77" s="17"/>
      <c r="BZE77" s="17"/>
      <c r="BZF77" s="17"/>
      <c r="BZG77" s="17"/>
      <c r="BZH77" s="17"/>
      <c r="BZI77" s="17"/>
      <c r="BZJ77" s="17"/>
      <c r="BZK77" s="17"/>
      <c r="BZL77" s="17"/>
      <c r="BZM77" s="17"/>
      <c r="BZN77" s="17"/>
      <c r="BZO77" s="17"/>
      <c r="BZP77" s="17"/>
      <c r="BZQ77" s="17"/>
      <c r="BZR77" s="17"/>
      <c r="BZS77" s="17"/>
      <c r="BZT77" s="17"/>
      <c r="BZU77" s="17"/>
      <c r="BZV77" s="17"/>
      <c r="BZW77" s="17"/>
      <c r="BZX77" s="17"/>
      <c r="BZY77" s="17"/>
      <c r="BZZ77" s="17"/>
      <c r="CAA77" s="17"/>
      <c r="CAB77" s="17"/>
      <c r="CAC77" s="17"/>
      <c r="CAD77" s="17"/>
      <c r="CAE77" s="17"/>
      <c r="CAF77" s="17"/>
      <c r="CAG77" s="17"/>
      <c r="CAH77" s="17"/>
      <c r="CAI77" s="17"/>
      <c r="CAJ77" s="17"/>
      <c r="CAK77" s="17"/>
      <c r="CAL77" s="17"/>
      <c r="CAM77" s="17"/>
      <c r="CAN77" s="17"/>
      <c r="CAO77" s="17"/>
      <c r="CAP77" s="17"/>
      <c r="CAQ77" s="17"/>
      <c r="CAR77" s="17"/>
      <c r="CAS77" s="17"/>
      <c r="CAT77" s="17"/>
      <c r="CAU77" s="17"/>
      <c r="CAV77" s="17"/>
      <c r="CAW77" s="17"/>
      <c r="CAX77" s="17"/>
      <c r="CAY77" s="17"/>
      <c r="CAZ77" s="17"/>
      <c r="CBA77" s="17"/>
      <c r="CBB77" s="17"/>
      <c r="CBC77" s="17"/>
      <c r="CBD77" s="17"/>
      <c r="CBE77" s="17"/>
      <c r="CBF77" s="17"/>
      <c r="CBG77" s="17"/>
      <c r="CBH77" s="17"/>
      <c r="CBI77" s="17"/>
      <c r="CBJ77" s="17"/>
      <c r="CBK77" s="17"/>
      <c r="CBL77" s="17"/>
      <c r="CBM77" s="17"/>
      <c r="CBN77" s="17"/>
      <c r="CBO77" s="17"/>
      <c r="CBP77" s="17"/>
      <c r="CBQ77" s="17"/>
      <c r="CBR77" s="17"/>
      <c r="CBS77" s="17"/>
      <c r="CBT77" s="17"/>
      <c r="CBU77" s="17"/>
      <c r="CBV77" s="17"/>
      <c r="CBW77" s="17"/>
      <c r="CBX77" s="17"/>
      <c r="CBY77" s="17"/>
      <c r="CBZ77" s="17"/>
      <c r="CCA77" s="17"/>
      <c r="CCB77" s="17"/>
      <c r="CCC77" s="17"/>
      <c r="CCD77" s="17"/>
      <c r="CCE77" s="17"/>
      <c r="CCF77" s="17"/>
      <c r="CCG77" s="17"/>
      <c r="CCH77" s="17"/>
      <c r="CCI77" s="17"/>
      <c r="CCJ77" s="17"/>
      <c r="CCK77" s="17"/>
      <c r="CCL77" s="17"/>
      <c r="CCM77" s="17"/>
      <c r="CCN77" s="17"/>
      <c r="CCO77" s="17"/>
      <c r="CCP77" s="17"/>
      <c r="CCQ77" s="17"/>
      <c r="CCR77" s="17"/>
      <c r="CCS77" s="17"/>
      <c r="CCT77" s="17"/>
      <c r="CCU77" s="17"/>
      <c r="CCV77" s="17"/>
      <c r="CCW77" s="17"/>
      <c r="CCX77" s="17"/>
      <c r="CCY77" s="17"/>
      <c r="CCZ77" s="17"/>
      <c r="CDA77" s="17"/>
      <c r="CDB77" s="17"/>
      <c r="CDC77" s="17"/>
      <c r="CDD77" s="17"/>
      <c r="CDE77" s="17"/>
      <c r="CDF77" s="17"/>
      <c r="CDG77" s="17"/>
      <c r="CDH77" s="17"/>
      <c r="CDI77" s="17"/>
      <c r="CDJ77" s="17"/>
      <c r="CDK77" s="17"/>
      <c r="CDL77" s="17"/>
      <c r="CDM77" s="17"/>
      <c r="CDN77" s="17"/>
      <c r="CDO77" s="17"/>
      <c r="CDP77" s="17"/>
      <c r="CDQ77" s="17"/>
      <c r="CDR77" s="17"/>
      <c r="CDS77" s="17"/>
      <c r="CDT77" s="17"/>
      <c r="CDU77" s="17"/>
    </row>
    <row r="78">
      <c r="A78" s="14" t="s">
        <v>3364</v>
      </c>
      <c r="B78" s="14" t="s">
        <v>3387</v>
      </c>
      <c r="C78" s="14" t="s">
        <v>2614</v>
      </c>
      <c r="D78" s="14" t="s">
        <v>2615</v>
      </c>
      <c r="E78" s="14" t="s">
        <v>119</v>
      </c>
      <c r="F78" s="14" t="s">
        <v>2835</v>
      </c>
      <c r="I78" s="14" t="s">
        <v>3388</v>
      </c>
      <c r="J78" s="14" t="s">
        <v>2618</v>
      </c>
      <c r="K78" s="14" t="s">
        <v>2619</v>
      </c>
      <c r="L78" s="14" t="s">
        <v>2658</v>
      </c>
      <c r="M78" s="17"/>
      <c r="N78" s="14" t="s">
        <v>2673</v>
      </c>
      <c r="O78" s="14" t="s">
        <v>2674</v>
      </c>
      <c r="P78" s="14" t="s">
        <v>3368</v>
      </c>
      <c r="Q78" s="16">
        <v>11.0</v>
      </c>
      <c r="R78" s="16">
        <v>4104530.0</v>
      </c>
      <c r="S78" s="16">
        <v>4104530.0</v>
      </c>
      <c r="T78" s="14" t="s">
        <v>2622</v>
      </c>
      <c r="U78" s="14" t="s">
        <v>2621</v>
      </c>
      <c r="V78" s="14" t="s">
        <v>3389</v>
      </c>
      <c r="W78" s="14" t="s">
        <v>3390</v>
      </c>
      <c r="X78" s="16">
        <v>0.29</v>
      </c>
      <c r="Y78" s="17"/>
      <c r="Z78" s="16">
        <v>27.0</v>
      </c>
      <c r="AA78" s="16">
        <v>67.0</v>
      </c>
      <c r="AB78" s="17"/>
      <c r="AC78" s="16">
        <v>96.0</v>
      </c>
      <c r="AD78" s="16">
        <v>129.0</v>
      </c>
      <c r="AE78" s="22">
        <v>45577.0</v>
      </c>
      <c r="AF78" s="17"/>
      <c r="AG78" s="14" t="s">
        <v>99</v>
      </c>
      <c r="AH78" s="17"/>
      <c r="AI78" s="17"/>
      <c r="AJ78" s="17"/>
      <c r="AK78" s="17"/>
      <c r="AL78" s="16">
        <v>69.0</v>
      </c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4" t="s">
        <v>2625</v>
      </c>
      <c r="BB78" s="17"/>
      <c r="BC78" s="17"/>
      <c r="BD78" s="14" t="s">
        <v>3382</v>
      </c>
      <c r="BE78" s="17"/>
      <c r="BF78" s="17"/>
      <c r="BG78" s="16">
        <v>1.0</v>
      </c>
      <c r="BH78" s="17"/>
      <c r="BI78" s="14" t="s">
        <v>2565</v>
      </c>
      <c r="BJ78" s="14" t="s">
        <v>2566</v>
      </c>
      <c r="BK78" s="17"/>
      <c r="BL78" s="17"/>
      <c r="BM78" s="16">
        <v>4.3</v>
      </c>
      <c r="BN78" s="17"/>
      <c r="BO78" s="17"/>
      <c r="BP78" s="17"/>
      <c r="BQ78" s="17"/>
      <c r="BR78" s="17"/>
      <c r="BS78" s="16">
        <v>0.3121</v>
      </c>
      <c r="BT78" s="16">
        <v>2.86666667</v>
      </c>
      <c r="BU78" s="14" t="s">
        <v>2680</v>
      </c>
      <c r="BW78" s="17"/>
      <c r="BX78" s="17"/>
      <c r="BY78" s="17"/>
      <c r="BZ78" s="17"/>
      <c r="CA78" s="17"/>
      <c r="CB78" s="17"/>
      <c r="CC78" s="16">
        <v>1.76666667</v>
      </c>
      <c r="CD78" s="14" t="s">
        <v>2703</v>
      </c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  <c r="KL78" s="17"/>
      <c r="KM78" s="17"/>
      <c r="KN78" s="17"/>
      <c r="KO78" s="17"/>
      <c r="KP78" s="17"/>
      <c r="KQ78" s="17"/>
      <c r="KR78" s="17"/>
      <c r="KS78" s="17"/>
      <c r="KT78" s="17"/>
      <c r="KU78" s="17"/>
      <c r="KV78" s="17"/>
      <c r="KW78" s="17"/>
      <c r="KX78" s="17"/>
      <c r="KY78" s="17"/>
      <c r="KZ78" s="17"/>
      <c r="LA78" s="17"/>
      <c r="LB78" s="17"/>
      <c r="LC78" s="17"/>
      <c r="LD78" s="17"/>
      <c r="LE78" s="17"/>
      <c r="LF78" s="17"/>
      <c r="LG78" s="17"/>
      <c r="LH78" s="17"/>
      <c r="LI78" s="17"/>
      <c r="LJ78" s="17"/>
      <c r="LK78" s="17"/>
      <c r="LL78" s="17"/>
      <c r="LM78" s="17"/>
      <c r="LN78" s="17"/>
      <c r="LO78" s="17"/>
      <c r="LP78" s="17"/>
      <c r="LQ78" s="17"/>
      <c r="LR78" s="17"/>
      <c r="LS78" s="17"/>
      <c r="LT78" s="17"/>
      <c r="LU78" s="17"/>
      <c r="LV78" s="17"/>
      <c r="LW78" s="17"/>
      <c r="LX78" s="17"/>
      <c r="LY78" s="17"/>
      <c r="LZ78" s="17"/>
      <c r="MA78" s="17"/>
      <c r="MB78" s="17"/>
      <c r="MC78" s="17"/>
      <c r="MD78" s="17"/>
      <c r="ME78" s="17"/>
      <c r="MF78" s="17"/>
      <c r="MG78" s="17"/>
      <c r="MH78" s="17"/>
      <c r="MI78" s="17"/>
      <c r="MJ78" s="17"/>
      <c r="MK78" s="17"/>
      <c r="ML78" s="17"/>
      <c r="MM78" s="17"/>
      <c r="MN78" s="17"/>
      <c r="MO78" s="17"/>
      <c r="MP78" s="17"/>
      <c r="MQ78" s="17"/>
      <c r="MR78" s="17"/>
      <c r="MS78" s="17"/>
      <c r="MT78" s="17"/>
      <c r="MU78" s="17"/>
      <c r="MV78" s="17"/>
      <c r="MW78" s="17"/>
      <c r="MX78" s="17"/>
      <c r="MY78" s="17"/>
      <c r="MZ78" s="17"/>
      <c r="NA78" s="17"/>
      <c r="NB78" s="17"/>
      <c r="NC78" s="17"/>
      <c r="ND78" s="17"/>
      <c r="NE78" s="17"/>
      <c r="NF78" s="17"/>
      <c r="NG78" s="17"/>
      <c r="NH78" s="17"/>
      <c r="NI78" s="17"/>
      <c r="NJ78" s="17"/>
      <c r="NK78" s="17"/>
      <c r="NL78" s="17"/>
      <c r="NM78" s="17"/>
      <c r="NN78" s="17"/>
      <c r="NO78" s="17"/>
      <c r="NP78" s="17"/>
      <c r="NQ78" s="17"/>
      <c r="NR78" s="17"/>
      <c r="NS78" s="17"/>
      <c r="NT78" s="17"/>
      <c r="NU78" s="17"/>
      <c r="NV78" s="17"/>
      <c r="NW78" s="17"/>
      <c r="NX78" s="17"/>
      <c r="NY78" s="17"/>
      <c r="NZ78" s="17"/>
      <c r="OA78" s="17"/>
      <c r="OB78" s="17"/>
      <c r="OC78" s="17"/>
      <c r="OD78" s="17"/>
      <c r="OE78" s="17"/>
      <c r="OF78" s="17"/>
      <c r="OG78" s="17"/>
      <c r="OH78" s="17"/>
      <c r="OI78" s="17"/>
      <c r="OJ78" s="17"/>
      <c r="OK78" s="17"/>
      <c r="OL78" s="17"/>
      <c r="OM78" s="17"/>
      <c r="ON78" s="17"/>
      <c r="OO78" s="17"/>
      <c r="OP78" s="17"/>
      <c r="OQ78" s="17"/>
      <c r="OR78" s="17"/>
      <c r="OS78" s="17"/>
      <c r="OT78" s="17"/>
      <c r="OU78" s="17"/>
      <c r="OV78" s="17"/>
      <c r="OW78" s="17"/>
      <c r="OX78" s="17"/>
      <c r="OY78" s="17"/>
      <c r="OZ78" s="17"/>
      <c r="PA78" s="17"/>
      <c r="PB78" s="17"/>
      <c r="PC78" s="17"/>
      <c r="PD78" s="17"/>
      <c r="PE78" s="17"/>
      <c r="PF78" s="17"/>
      <c r="PG78" s="17"/>
      <c r="PH78" s="17"/>
      <c r="PI78" s="17"/>
      <c r="PJ78" s="17"/>
      <c r="PK78" s="17"/>
      <c r="PL78" s="17"/>
      <c r="PM78" s="17"/>
      <c r="PN78" s="17"/>
      <c r="PO78" s="17"/>
      <c r="PP78" s="17"/>
      <c r="PQ78" s="17"/>
      <c r="PR78" s="17"/>
      <c r="PS78" s="17"/>
      <c r="PT78" s="17"/>
      <c r="PU78" s="17"/>
      <c r="PV78" s="17"/>
      <c r="PW78" s="17"/>
      <c r="PX78" s="17"/>
      <c r="PY78" s="17"/>
      <c r="PZ78" s="17"/>
      <c r="QA78" s="17"/>
      <c r="QB78" s="17"/>
      <c r="QC78" s="17"/>
      <c r="QD78" s="17"/>
      <c r="QE78" s="17"/>
      <c r="QF78" s="17"/>
      <c r="QG78" s="17"/>
      <c r="QH78" s="17"/>
      <c r="QI78" s="17"/>
      <c r="QJ78" s="17"/>
      <c r="QK78" s="17"/>
      <c r="QL78" s="17"/>
      <c r="QM78" s="17"/>
      <c r="QN78" s="17"/>
      <c r="QO78" s="17"/>
      <c r="QP78" s="17"/>
      <c r="QQ78" s="17"/>
      <c r="QR78" s="17"/>
      <c r="QS78" s="17"/>
      <c r="QT78" s="17"/>
      <c r="QU78" s="17"/>
      <c r="QV78" s="17"/>
      <c r="QW78" s="17"/>
      <c r="QX78" s="17"/>
      <c r="QY78" s="17"/>
      <c r="QZ78" s="17"/>
      <c r="RA78" s="17"/>
      <c r="RB78" s="17"/>
      <c r="RC78" s="17"/>
      <c r="RD78" s="17"/>
      <c r="RE78" s="17"/>
      <c r="RF78" s="17"/>
      <c r="RG78" s="17"/>
      <c r="RH78" s="17"/>
      <c r="RI78" s="17"/>
      <c r="RJ78" s="17"/>
      <c r="RK78" s="17"/>
      <c r="RL78" s="17"/>
      <c r="RM78" s="17"/>
      <c r="RN78" s="17"/>
      <c r="RO78" s="17"/>
      <c r="RP78" s="17"/>
      <c r="RQ78" s="17"/>
      <c r="RR78" s="17"/>
      <c r="RS78" s="17"/>
      <c r="RT78" s="17"/>
      <c r="RU78" s="17"/>
      <c r="RV78" s="17"/>
      <c r="RW78" s="17"/>
      <c r="RX78" s="17"/>
      <c r="RY78" s="17"/>
      <c r="RZ78" s="17"/>
      <c r="SA78" s="17"/>
      <c r="SB78" s="17"/>
      <c r="SC78" s="17"/>
      <c r="SD78" s="17"/>
      <c r="SE78" s="17"/>
      <c r="SF78" s="17"/>
      <c r="SG78" s="17"/>
      <c r="SH78" s="17"/>
      <c r="SI78" s="17"/>
      <c r="SJ78" s="17"/>
      <c r="SK78" s="17"/>
      <c r="SL78" s="17"/>
      <c r="SM78" s="17"/>
      <c r="SN78" s="17"/>
      <c r="SO78" s="17"/>
      <c r="SP78" s="17"/>
      <c r="SQ78" s="17"/>
      <c r="SR78" s="17"/>
      <c r="SS78" s="17"/>
      <c r="ST78" s="17"/>
      <c r="SU78" s="17"/>
      <c r="SV78" s="17"/>
      <c r="SW78" s="17"/>
      <c r="SX78" s="17"/>
      <c r="SY78" s="17"/>
      <c r="SZ78" s="17"/>
      <c r="TA78" s="17"/>
      <c r="TB78" s="17"/>
      <c r="TC78" s="17"/>
      <c r="TD78" s="17"/>
      <c r="TE78" s="17"/>
      <c r="TF78" s="17"/>
      <c r="TG78" s="17"/>
      <c r="TH78" s="17"/>
      <c r="TI78" s="17"/>
      <c r="TJ78" s="17"/>
      <c r="TK78" s="17"/>
      <c r="TL78" s="17"/>
      <c r="TM78" s="17"/>
      <c r="TN78" s="17"/>
      <c r="TO78" s="17"/>
      <c r="TP78" s="17"/>
      <c r="TQ78" s="17"/>
      <c r="TR78" s="17"/>
      <c r="TS78" s="17"/>
      <c r="TT78" s="17"/>
      <c r="TU78" s="17"/>
      <c r="TV78" s="17"/>
      <c r="TW78" s="17"/>
      <c r="TX78" s="17"/>
      <c r="TY78" s="17"/>
      <c r="TZ78" s="17"/>
      <c r="UA78" s="17"/>
      <c r="UB78" s="17"/>
      <c r="UC78" s="17"/>
      <c r="UD78" s="17"/>
      <c r="UE78" s="17"/>
      <c r="UF78" s="17"/>
      <c r="UG78" s="17"/>
      <c r="UH78" s="17"/>
      <c r="UI78" s="17"/>
      <c r="UJ78" s="17"/>
      <c r="UK78" s="17"/>
      <c r="UL78" s="17"/>
      <c r="UM78" s="17"/>
      <c r="UN78" s="17"/>
      <c r="UO78" s="17"/>
      <c r="UP78" s="17"/>
      <c r="UQ78" s="17"/>
      <c r="UR78" s="17"/>
      <c r="US78" s="17"/>
      <c r="UT78" s="17"/>
      <c r="UU78" s="17"/>
      <c r="UV78" s="17"/>
      <c r="UW78" s="17"/>
      <c r="UX78" s="17"/>
      <c r="UY78" s="17"/>
      <c r="UZ78" s="17"/>
      <c r="VA78" s="17"/>
      <c r="VB78" s="17"/>
      <c r="VC78" s="17"/>
      <c r="VD78" s="17"/>
      <c r="VE78" s="17"/>
      <c r="VF78" s="17"/>
      <c r="VG78" s="17"/>
      <c r="VH78" s="17"/>
      <c r="VI78" s="17"/>
      <c r="VJ78" s="17"/>
      <c r="VK78" s="17"/>
      <c r="VL78" s="17"/>
      <c r="VM78" s="17"/>
      <c r="VN78" s="17"/>
      <c r="VO78" s="17"/>
      <c r="VP78" s="17"/>
      <c r="VQ78" s="17"/>
      <c r="VR78" s="17"/>
      <c r="VS78" s="17"/>
      <c r="VT78" s="17"/>
      <c r="VU78" s="17"/>
      <c r="VV78" s="17"/>
      <c r="VW78" s="17"/>
      <c r="VX78" s="17"/>
      <c r="VY78" s="17"/>
      <c r="VZ78" s="17"/>
      <c r="WA78" s="17"/>
      <c r="WB78" s="17"/>
      <c r="WC78" s="17"/>
      <c r="WD78" s="17"/>
      <c r="WE78" s="17"/>
      <c r="WF78" s="17"/>
      <c r="WG78" s="17"/>
      <c r="WH78" s="17"/>
      <c r="WI78" s="17"/>
      <c r="WJ78" s="17"/>
      <c r="WK78" s="17"/>
      <c r="WL78" s="17"/>
      <c r="WM78" s="17"/>
      <c r="WN78" s="17"/>
      <c r="WO78" s="17"/>
      <c r="WP78" s="17"/>
      <c r="WQ78" s="17"/>
      <c r="WR78" s="17"/>
      <c r="WS78" s="17"/>
      <c r="WT78" s="17"/>
      <c r="WU78" s="17"/>
      <c r="WV78" s="17"/>
      <c r="WW78" s="17"/>
      <c r="WX78" s="17"/>
      <c r="WY78" s="17"/>
      <c r="WZ78" s="17"/>
      <c r="XA78" s="17"/>
      <c r="XB78" s="17"/>
      <c r="XC78" s="17"/>
      <c r="XD78" s="17"/>
      <c r="XE78" s="17"/>
      <c r="XF78" s="17"/>
      <c r="XG78" s="17"/>
      <c r="XH78" s="17"/>
      <c r="XI78" s="17"/>
      <c r="XJ78" s="17"/>
      <c r="XK78" s="17"/>
      <c r="XL78" s="17"/>
      <c r="XM78" s="17"/>
      <c r="XN78" s="17"/>
      <c r="XO78" s="17"/>
      <c r="XP78" s="17"/>
      <c r="XQ78" s="17"/>
      <c r="XR78" s="17"/>
      <c r="XS78" s="17"/>
      <c r="XT78" s="17"/>
      <c r="XU78" s="17"/>
      <c r="XV78" s="17"/>
      <c r="XW78" s="17"/>
      <c r="XX78" s="17"/>
      <c r="XY78" s="17"/>
      <c r="XZ78" s="17"/>
      <c r="YA78" s="17"/>
      <c r="YB78" s="17"/>
      <c r="YC78" s="17"/>
      <c r="YD78" s="17"/>
      <c r="YE78" s="17"/>
      <c r="YF78" s="17"/>
      <c r="YG78" s="17"/>
      <c r="YH78" s="17"/>
      <c r="YI78" s="17"/>
      <c r="YJ78" s="17"/>
      <c r="YK78" s="17"/>
      <c r="YL78" s="17"/>
      <c r="YM78" s="17"/>
      <c r="YN78" s="17"/>
      <c r="YO78" s="17"/>
      <c r="YP78" s="17"/>
      <c r="YQ78" s="17"/>
      <c r="YR78" s="17"/>
      <c r="YS78" s="17"/>
      <c r="YT78" s="17"/>
      <c r="YU78" s="17"/>
      <c r="YV78" s="17"/>
      <c r="YW78" s="17"/>
      <c r="YX78" s="17"/>
      <c r="YY78" s="17"/>
      <c r="YZ78" s="17"/>
      <c r="ZA78" s="17"/>
      <c r="ZB78" s="17"/>
      <c r="ZC78" s="17"/>
      <c r="ZD78" s="17"/>
      <c r="ZE78" s="17"/>
      <c r="ZF78" s="17"/>
      <c r="ZG78" s="17"/>
      <c r="ZH78" s="17"/>
      <c r="ZI78" s="17"/>
      <c r="ZJ78" s="17"/>
      <c r="ZK78" s="17"/>
      <c r="ZL78" s="17"/>
      <c r="ZM78" s="17"/>
      <c r="ZN78" s="17"/>
      <c r="ZO78" s="17"/>
      <c r="ZP78" s="17"/>
      <c r="ZQ78" s="17"/>
      <c r="ZR78" s="17"/>
      <c r="ZS78" s="17"/>
      <c r="ZT78" s="17"/>
      <c r="ZU78" s="17"/>
      <c r="ZV78" s="17"/>
      <c r="ZW78" s="17"/>
      <c r="ZX78" s="17"/>
      <c r="ZY78" s="17"/>
      <c r="ZZ78" s="17"/>
      <c r="AAA78" s="17"/>
      <c r="AAB78" s="17"/>
      <c r="AAC78" s="17"/>
      <c r="AAD78" s="17"/>
      <c r="AAE78" s="17"/>
      <c r="AAF78" s="17"/>
      <c r="AAG78" s="17"/>
      <c r="AAH78" s="17"/>
      <c r="AAI78" s="17"/>
      <c r="AAJ78" s="17"/>
      <c r="AAK78" s="17"/>
      <c r="AAL78" s="17"/>
      <c r="AAM78" s="17"/>
      <c r="AAN78" s="17"/>
      <c r="AAO78" s="17"/>
      <c r="AAP78" s="17"/>
      <c r="AAQ78" s="17"/>
      <c r="AAR78" s="17"/>
      <c r="AAS78" s="17"/>
      <c r="AAT78" s="17"/>
      <c r="AAU78" s="17"/>
      <c r="AAV78" s="17"/>
      <c r="AAW78" s="17"/>
      <c r="AAX78" s="17"/>
      <c r="AAY78" s="17"/>
      <c r="AAZ78" s="17"/>
      <c r="ABA78" s="17"/>
      <c r="ABB78" s="17"/>
      <c r="ABC78" s="17"/>
      <c r="ABD78" s="17"/>
      <c r="ABE78" s="17"/>
      <c r="ABF78" s="17"/>
      <c r="ABG78" s="17"/>
      <c r="ABH78" s="17"/>
      <c r="ABI78" s="17"/>
      <c r="ABJ78" s="17"/>
      <c r="ABK78" s="17"/>
      <c r="ABL78" s="17"/>
      <c r="ABM78" s="17"/>
      <c r="ABN78" s="17"/>
      <c r="ABO78" s="17"/>
      <c r="ABP78" s="17"/>
      <c r="ABQ78" s="17"/>
      <c r="ABR78" s="17"/>
      <c r="ABS78" s="17"/>
      <c r="ABT78" s="17"/>
      <c r="ABU78" s="17"/>
      <c r="ABV78" s="17"/>
      <c r="ABW78" s="17"/>
      <c r="ABX78" s="17"/>
      <c r="ABY78" s="17"/>
      <c r="ABZ78" s="17"/>
      <c r="ACA78" s="17"/>
      <c r="ACB78" s="17"/>
      <c r="ACC78" s="17"/>
      <c r="ACD78" s="17"/>
      <c r="ACE78" s="17"/>
      <c r="ACF78" s="17"/>
      <c r="ACG78" s="17"/>
      <c r="ACH78" s="17"/>
      <c r="ACI78" s="17"/>
      <c r="ACJ78" s="17"/>
      <c r="ACK78" s="17"/>
      <c r="ACL78" s="17"/>
      <c r="ACM78" s="17"/>
      <c r="ACN78" s="17"/>
      <c r="ACO78" s="17"/>
      <c r="ACP78" s="17"/>
      <c r="ACQ78" s="17"/>
      <c r="ACR78" s="17"/>
      <c r="ACS78" s="17"/>
      <c r="ACT78" s="17"/>
      <c r="ACU78" s="17"/>
      <c r="ACV78" s="17"/>
      <c r="ACW78" s="17"/>
      <c r="ACX78" s="17"/>
      <c r="ACY78" s="17"/>
      <c r="ACZ78" s="17"/>
      <c r="ADA78" s="17"/>
      <c r="ADB78" s="17"/>
      <c r="ADC78" s="17"/>
      <c r="ADD78" s="17"/>
      <c r="ADE78" s="17"/>
      <c r="ADF78" s="17"/>
      <c r="ADG78" s="17"/>
      <c r="ADH78" s="17"/>
      <c r="ADI78" s="16">
        <v>4.0</v>
      </c>
      <c r="ADJ78" s="17"/>
      <c r="ADK78" s="17"/>
      <c r="ADL78" s="17"/>
      <c r="ADM78" s="17"/>
      <c r="ADN78" s="17"/>
      <c r="ADO78" s="17"/>
      <c r="ADP78" s="17"/>
      <c r="ADQ78" s="17"/>
      <c r="ADR78" s="17"/>
      <c r="ADS78" s="17"/>
      <c r="ADT78" s="17"/>
      <c r="ADU78" s="17"/>
      <c r="ADV78" s="17"/>
      <c r="ADW78" s="17"/>
      <c r="ADX78" s="17"/>
      <c r="ADY78" s="17"/>
      <c r="ADZ78" s="17"/>
      <c r="AEA78" s="17"/>
      <c r="AEB78" s="17"/>
      <c r="AEC78" s="17"/>
      <c r="AED78" s="17"/>
      <c r="AEE78" s="17"/>
      <c r="AEF78" s="17"/>
      <c r="AEG78" s="17"/>
      <c r="AEH78" s="17"/>
      <c r="AEI78" s="17"/>
      <c r="AEJ78" s="17"/>
      <c r="AEK78" s="17"/>
      <c r="AEL78" s="17"/>
      <c r="AEM78" s="17"/>
      <c r="AEN78" s="17"/>
      <c r="AEO78" s="17"/>
      <c r="AEP78" s="17"/>
      <c r="AEQ78" s="17"/>
      <c r="AER78" s="17"/>
      <c r="AES78" s="17"/>
      <c r="AET78" s="17"/>
      <c r="AEU78" s="17"/>
      <c r="AEV78" s="17"/>
      <c r="AEW78" s="17"/>
      <c r="AEX78" s="17"/>
      <c r="AEY78" s="17"/>
      <c r="AEZ78" s="17"/>
      <c r="AFA78" s="17"/>
      <c r="AFB78" s="17"/>
      <c r="AFC78" s="17"/>
      <c r="AFD78" s="17"/>
      <c r="AFE78" s="17"/>
      <c r="AFF78" s="17"/>
      <c r="AFG78" s="17"/>
      <c r="AFH78" s="17"/>
      <c r="AFI78" s="17"/>
      <c r="AFJ78" s="17"/>
      <c r="AFK78" s="17"/>
      <c r="AFL78" s="17"/>
      <c r="AFM78" s="17"/>
      <c r="AFN78" s="17"/>
      <c r="AFO78" s="17"/>
      <c r="AFP78" s="17"/>
      <c r="AFQ78" s="17"/>
      <c r="AFR78" s="17"/>
      <c r="AFS78" s="17"/>
      <c r="AFT78" s="17"/>
      <c r="AFU78" s="17"/>
      <c r="AFV78" s="17"/>
      <c r="AFW78" s="17"/>
      <c r="AFX78" s="17"/>
      <c r="AFY78" s="17"/>
      <c r="AFZ78" s="17"/>
      <c r="AGA78" s="17"/>
      <c r="AGB78" s="17"/>
      <c r="AGC78" s="17"/>
      <c r="AGD78" s="17"/>
      <c r="AGE78" s="17"/>
      <c r="AGF78" s="17"/>
      <c r="AGG78" s="17"/>
      <c r="AGH78" s="17"/>
      <c r="AGI78" s="17"/>
      <c r="AGJ78" s="17"/>
      <c r="AGK78" s="17"/>
      <c r="AGL78" s="17"/>
      <c r="AGM78" s="17"/>
      <c r="AGN78" s="17"/>
      <c r="AGO78" s="17"/>
      <c r="AGP78" s="17"/>
      <c r="AGQ78" s="17"/>
      <c r="AGR78" s="17"/>
      <c r="AGS78" s="17"/>
      <c r="AGT78" s="17"/>
      <c r="AGU78" s="17"/>
      <c r="AGV78" s="17"/>
      <c r="AGW78" s="17"/>
      <c r="AGX78" s="17"/>
      <c r="AGY78" s="17"/>
      <c r="AGZ78" s="17"/>
      <c r="AHA78" s="17"/>
      <c r="AHB78" s="17"/>
      <c r="AHC78" s="17"/>
      <c r="AHD78" s="17"/>
      <c r="AHE78" s="17"/>
      <c r="AHF78" s="17"/>
      <c r="AHG78" s="17"/>
      <c r="AHH78" s="17"/>
      <c r="AHI78" s="17"/>
      <c r="AHJ78" s="17"/>
      <c r="AHK78" s="17"/>
      <c r="AHL78" s="17"/>
      <c r="AHM78" s="17"/>
      <c r="AHN78" s="17"/>
      <c r="AHO78" s="17"/>
      <c r="AHP78" s="14" t="s">
        <v>3372</v>
      </c>
      <c r="AHQ78" s="17"/>
      <c r="AHR78" s="17"/>
      <c r="AHS78" s="17"/>
      <c r="AHT78" s="17"/>
      <c r="AHU78" s="17"/>
      <c r="AHV78" s="17"/>
      <c r="AHW78" s="17"/>
      <c r="AHX78" s="17"/>
      <c r="AHY78" s="17"/>
      <c r="AHZ78" s="17"/>
      <c r="AIA78" s="17"/>
      <c r="AIB78" s="17"/>
      <c r="AIC78" s="17"/>
      <c r="AID78" s="17"/>
      <c r="AIE78" s="17"/>
      <c r="AIF78" s="17"/>
      <c r="AIG78" s="17"/>
      <c r="AIH78" s="17"/>
      <c r="AII78" s="17"/>
      <c r="AIJ78" s="17"/>
      <c r="AIK78" s="17"/>
      <c r="AIL78" s="17"/>
      <c r="AIM78" s="17"/>
      <c r="AIN78" s="17"/>
      <c r="AIO78" s="17"/>
      <c r="AIP78" s="17"/>
      <c r="AIQ78" s="17"/>
      <c r="AIR78" s="17"/>
      <c r="AIS78" s="17"/>
      <c r="AIT78" s="17"/>
      <c r="AIU78" s="17"/>
      <c r="AIV78" s="17"/>
      <c r="AIW78" s="17"/>
      <c r="AIX78" s="17"/>
      <c r="AIY78" s="17"/>
      <c r="AIZ78" s="17"/>
      <c r="AJA78" s="17"/>
      <c r="AJB78" s="17"/>
      <c r="AJC78" s="17"/>
      <c r="AJD78" s="17"/>
      <c r="AJE78" s="17"/>
      <c r="AJF78" s="17"/>
      <c r="AJG78" s="17"/>
      <c r="AJH78" s="17"/>
      <c r="AJI78" s="17"/>
      <c r="AJJ78" s="17"/>
      <c r="AJK78" s="17"/>
      <c r="AJL78" s="17"/>
      <c r="AJM78" s="17"/>
      <c r="AJN78" s="17"/>
      <c r="AJO78" s="17"/>
      <c r="AJP78" s="17"/>
      <c r="AJQ78" s="17"/>
      <c r="AJR78" s="17"/>
      <c r="AJS78" s="17"/>
      <c r="AJT78" s="17"/>
      <c r="AJU78" s="17"/>
      <c r="AJV78" s="17"/>
      <c r="AJW78" s="17"/>
      <c r="AJX78" s="17"/>
      <c r="AJY78" s="17"/>
      <c r="AJZ78" s="17"/>
      <c r="AKA78" s="17"/>
      <c r="AKB78" s="17"/>
      <c r="AKC78" s="17"/>
      <c r="AKD78" s="17"/>
      <c r="AKE78" s="17"/>
      <c r="AKF78" s="17"/>
      <c r="AKG78" s="17"/>
      <c r="AKH78" s="17"/>
      <c r="AKI78" s="17"/>
      <c r="AKJ78" s="17"/>
      <c r="AKK78" s="17"/>
      <c r="AKL78" s="17"/>
      <c r="AKM78" s="17"/>
      <c r="AKN78" s="17"/>
      <c r="AKO78" s="17"/>
      <c r="AKP78" s="17"/>
      <c r="AKQ78" s="17"/>
      <c r="AKR78" s="17"/>
      <c r="AKS78" s="17"/>
      <c r="AKT78" s="17"/>
      <c r="AKU78" s="17"/>
      <c r="AKV78" s="17"/>
      <c r="AKW78" s="17"/>
      <c r="AKX78" s="17"/>
      <c r="AKY78" s="17"/>
      <c r="AKZ78" s="17"/>
      <c r="ALA78" s="17"/>
      <c r="ALB78" s="17"/>
      <c r="ALC78" s="17"/>
      <c r="ALD78" s="17"/>
      <c r="ALE78" s="17"/>
      <c r="ALF78" s="17"/>
      <c r="ALG78" s="17"/>
      <c r="ALH78" s="17"/>
      <c r="ALI78" s="17"/>
      <c r="ALJ78" s="17"/>
      <c r="ALK78" s="17"/>
      <c r="ALL78" s="17"/>
      <c r="ALM78" s="17"/>
      <c r="ALN78" s="17"/>
      <c r="ALO78" s="17"/>
      <c r="ALP78" s="17"/>
      <c r="ALQ78" s="17"/>
      <c r="ALR78" s="17"/>
      <c r="ALS78" s="17"/>
      <c r="ALT78" s="17"/>
      <c r="ALU78" s="17"/>
      <c r="ALV78" s="17"/>
      <c r="ALW78" s="17"/>
      <c r="ALX78" s="17"/>
      <c r="ALY78" s="17"/>
      <c r="ALZ78" s="17"/>
      <c r="AMA78" s="17"/>
      <c r="AMB78" s="17"/>
      <c r="AMC78" s="17"/>
      <c r="AMD78" s="17"/>
      <c r="AME78" s="17"/>
      <c r="AMF78" s="17"/>
      <c r="AMG78" s="17"/>
      <c r="AMH78" s="17"/>
      <c r="AMI78" s="17"/>
      <c r="AMJ78" s="17"/>
      <c r="AMK78" s="17"/>
      <c r="AML78" s="17"/>
      <c r="AMM78" s="17"/>
      <c r="AMN78" s="17"/>
      <c r="AMO78" s="17"/>
      <c r="AMP78" s="17"/>
      <c r="AMQ78" s="17"/>
      <c r="AMR78" s="17"/>
      <c r="AMS78" s="17"/>
      <c r="AMT78" s="17"/>
      <c r="AMU78" s="17"/>
      <c r="AMV78" s="17"/>
      <c r="AMW78" s="17"/>
      <c r="AMX78" s="17"/>
      <c r="AMY78" s="17"/>
      <c r="AMZ78" s="17"/>
      <c r="ANA78" s="17"/>
      <c r="ANB78" s="17"/>
      <c r="ANC78" s="17"/>
      <c r="AND78" s="17"/>
      <c r="ANE78" s="17"/>
      <c r="ANF78" s="17"/>
      <c r="ANG78" s="17"/>
      <c r="ANH78" s="17"/>
      <c r="ANI78" s="17"/>
      <c r="ANJ78" s="17"/>
      <c r="ANK78" s="17"/>
      <c r="ANL78" s="17"/>
      <c r="ANM78" s="17"/>
      <c r="ANN78" s="17"/>
      <c r="ANO78" s="17"/>
      <c r="ANP78" s="17"/>
      <c r="ANQ78" s="17"/>
      <c r="ANR78" s="17"/>
      <c r="ANS78" s="17"/>
      <c r="ANT78" s="17"/>
      <c r="ANU78" s="17"/>
      <c r="ANV78" s="17"/>
      <c r="ANW78" s="17"/>
      <c r="ANX78" s="17"/>
      <c r="ANY78" s="17"/>
      <c r="ANZ78" s="17"/>
      <c r="AOA78" s="17"/>
      <c r="AOB78" s="17"/>
      <c r="AOC78" s="17"/>
      <c r="AOD78" s="17"/>
      <c r="AOE78" s="17"/>
      <c r="AOF78" s="17"/>
      <c r="AOG78" s="17"/>
      <c r="AOH78" s="17"/>
      <c r="AOI78" s="17"/>
      <c r="AOJ78" s="17"/>
      <c r="AOK78" s="17"/>
      <c r="AOL78" s="17"/>
      <c r="AOM78" s="17"/>
      <c r="AON78" s="17"/>
      <c r="AOO78" s="17"/>
      <c r="AOP78" s="17"/>
      <c r="AOQ78" s="17"/>
      <c r="AOR78" s="17"/>
      <c r="AOS78" s="17"/>
      <c r="AOT78" s="17"/>
      <c r="AOU78" s="17"/>
      <c r="AOV78" s="17"/>
      <c r="AOW78" s="17"/>
      <c r="AOX78" s="17"/>
      <c r="AOY78" s="17"/>
      <c r="AOZ78" s="17"/>
      <c r="APA78" s="17"/>
      <c r="APB78" s="17"/>
      <c r="APC78" s="17"/>
      <c r="APD78" s="17"/>
      <c r="APE78" s="17"/>
      <c r="APF78" s="17"/>
      <c r="APG78" s="17"/>
      <c r="APH78" s="17"/>
      <c r="API78" s="17"/>
      <c r="APJ78" s="17"/>
      <c r="APK78" s="17"/>
      <c r="APL78" s="17"/>
      <c r="APM78" s="17"/>
      <c r="APN78" s="17"/>
      <c r="APO78" s="17"/>
      <c r="APP78" s="17"/>
      <c r="APQ78" s="17"/>
      <c r="APR78" s="17"/>
      <c r="APS78" s="17"/>
      <c r="APT78" s="17"/>
      <c r="APU78" s="17"/>
      <c r="APV78" s="17"/>
      <c r="APW78" s="17"/>
      <c r="APX78" s="17"/>
      <c r="APY78" s="17"/>
      <c r="APZ78" s="17"/>
      <c r="AQA78" s="17"/>
      <c r="AQB78" s="17"/>
      <c r="AQC78" s="17"/>
      <c r="AQD78" s="17"/>
      <c r="AQE78" s="17"/>
      <c r="AQF78" s="17"/>
      <c r="AQG78" s="17"/>
      <c r="AQH78" s="17"/>
      <c r="AQI78" s="17"/>
      <c r="AQJ78" s="17"/>
      <c r="AQK78" s="17"/>
      <c r="AQL78" s="17"/>
      <c r="AQM78" s="17"/>
      <c r="AQN78" s="17"/>
      <c r="AQO78" s="17"/>
      <c r="AQP78" s="17"/>
      <c r="AQQ78" s="17"/>
      <c r="AQR78" s="17"/>
      <c r="AQS78" s="17"/>
      <c r="AQT78" s="17"/>
      <c r="AQU78" s="17"/>
      <c r="AQV78" s="17"/>
      <c r="AQW78" s="17"/>
      <c r="AQX78" s="17"/>
      <c r="AQY78" s="17"/>
      <c r="AQZ78" s="17"/>
      <c r="ARA78" s="17"/>
      <c r="ARB78" s="17"/>
      <c r="ARC78" s="17"/>
      <c r="ARD78" s="17"/>
      <c r="ARE78" s="17"/>
      <c r="ARF78" s="17"/>
      <c r="ARG78" s="17"/>
      <c r="ARH78" s="17"/>
      <c r="ARI78" s="17"/>
      <c r="ARJ78" s="17"/>
      <c r="ARK78" s="17"/>
      <c r="ARL78" s="17"/>
      <c r="ARM78" s="17"/>
      <c r="ARN78" s="17"/>
      <c r="ARO78" s="17"/>
      <c r="ARP78" s="17"/>
      <c r="ARQ78" s="17"/>
      <c r="ARR78" s="17"/>
      <c r="ARS78" s="17"/>
      <c r="ART78" s="17"/>
      <c r="ARU78" s="17"/>
      <c r="ARV78" s="17"/>
      <c r="ARW78" s="17"/>
      <c r="ARX78" s="17"/>
      <c r="ARY78" s="17"/>
      <c r="ARZ78" s="17"/>
      <c r="ASA78" s="17"/>
      <c r="ASB78" s="17"/>
      <c r="ASC78" s="17"/>
      <c r="ASD78" s="17"/>
      <c r="ASE78" s="17"/>
      <c r="ASF78" s="17"/>
      <c r="ASG78" s="17"/>
      <c r="ASH78" s="17"/>
      <c r="ASI78" s="17"/>
      <c r="ASJ78" s="17"/>
      <c r="ASK78" s="17"/>
      <c r="ASL78" s="17"/>
      <c r="ASM78" s="17"/>
      <c r="ASN78" s="17"/>
      <c r="ASO78" s="17"/>
      <c r="ASP78" s="17"/>
      <c r="ASQ78" s="17"/>
      <c r="ASR78" s="17"/>
      <c r="ASS78" s="17"/>
      <c r="AST78" s="17"/>
      <c r="ASU78" s="17"/>
      <c r="ASV78" s="17"/>
      <c r="ASW78" s="17"/>
      <c r="ASX78" s="17"/>
      <c r="ASY78" s="17"/>
      <c r="ASZ78" s="17"/>
      <c r="ATA78" s="17"/>
      <c r="ATB78" s="17"/>
      <c r="ATC78" s="17"/>
      <c r="ATD78" s="17"/>
      <c r="ATE78" s="17"/>
      <c r="ATF78" s="17"/>
      <c r="ATG78" s="17"/>
      <c r="ATH78" s="17"/>
      <c r="ATI78" s="17"/>
      <c r="ATJ78" s="17"/>
      <c r="ATK78" s="17"/>
      <c r="ATL78" s="17"/>
      <c r="ATM78" s="17"/>
      <c r="ATN78" s="17"/>
      <c r="ATO78" s="17"/>
      <c r="ATP78" s="17"/>
      <c r="ATQ78" s="17"/>
      <c r="ATR78" s="17"/>
      <c r="ATS78" s="17"/>
      <c r="ATT78" s="17"/>
      <c r="ATU78" s="17"/>
      <c r="ATV78" s="17"/>
      <c r="ATW78" s="17"/>
      <c r="ATX78" s="17"/>
      <c r="ATY78" s="17"/>
      <c r="ATZ78" s="17"/>
      <c r="AUA78" s="17"/>
      <c r="AUB78" s="17"/>
      <c r="AUC78" s="17"/>
      <c r="AUD78" s="17"/>
      <c r="AUE78" s="17"/>
      <c r="AUF78" s="17"/>
      <c r="AUG78" s="17"/>
      <c r="AUH78" s="17"/>
      <c r="AUI78" s="17"/>
      <c r="AUJ78" s="17"/>
      <c r="AUK78" s="17"/>
      <c r="AUL78" s="17"/>
      <c r="AUM78" s="17"/>
      <c r="AUN78" s="17"/>
      <c r="AUO78" s="17"/>
      <c r="AUP78" s="17"/>
      <c r="AUQ78" s="17"/>
      <c r="AUR78" s="17"/>
      <c r="AUS78" s="17"/>
      <c r="AUT78" s="17"/>
      <c r="AUU78" s="17"/>
      <c r="AUV78" s="17"/>
      <c r="AUW78" s="17"/>
      <c r="AUX78" s="17"/>
      <c r="AUY78" s="17"/>
      <c r="AUZ78" s="17"/>
      <c r="AVA78" s="17"/>
      <c r="AVB78" s="17"/>
      <c r="AVC78" s="17"/>
      <c r="AVD78" s="17"/>
      <c r="AVE78" s="17"/>
      <c r="AVF78" s="17"/>
      <c r="AVG78" s="17"/>
      <c r="AVH78" s="17"/>
      <c r="AVI78" s="17"/>
      <c r="AVJ78" s="17"/>
      <c r="AVK78" s="17"/>
      <c r="AVL78" s="17"/>
      <c r="AVM78" s="17"/>
      <c r="AVN78" s="17"/>
      <c r="AVO78" s="17"/>
      <c r="AVP78" s="17"/>
      <c r="AVQ78" s="17"/>
      <c r="AVR78" s="17"/>
      <c r="AVS78" s="17"/>
      <c r="AVT78" s="17"/>
      <c r="AVU78" s="17"/>
      <c r="AVV78" s="17"/>
      <c r="AVW78" s="17"/>
      <c r="AVX78" s="17"/>
      <c r="AVY78" s="17"/>
      <c r="AVZ78" s="17"/>
      <c r="AWA78" s="17"/>
      <c r="AWB78" s="17"/>
      <c r="AWC78" s="17"/>
      <c r="AWD78" s="17"/>
      <c r="AWE78" s="17"/>
      <c r="AWF78" s="17"/>
      <c r="AWG78" s="17"/>
      <c r="AWH78" s="17"/>
      <c r="AWI78" s="17"/>
      <c r="AWJ78" s="17"/>
      <c r="AWK78" s="17"/>
      <c r="AWL78" s="17"/>
      <c r="AWM78" s="17"/>
      <c r="AWN78" s="17"/>
      <c r="AWO78" s="17"/>
      <c r="AWP78" s="17"/>
      <c r="AWQ78" s="17"/>
      <c r="AWR78" s="17"/>
      <c r="AWS78" s="17"/>
      <c r="AWT78" s="17"/>
      <c r="AWU78" s="17"/>
      <c r="AWV78" s="17"/>
      <c r="AWW78" s="17"/>
      <c r="AWX78" s="17"/>
      <c r="AWY78" s="17"/>
      <c r="AWZ78" s="17"/>
      <c r="AXA78" s="17"/>
      <c r="AXB78" s="17"/>
      <c r="AXC78" s="17"/>
      <c r="AXD78" s="17"/>
      <c r="AXE78" s="17"/>
      <c r="AXF78" s="17"/>
      <c r="AXG78" s="17"/>
      <c r="AXH78" s="17"/>
      <c r="AXI78" s="17"/>
      <c r="AXJ78" s="17"/>
      <c r="AXK78" s="17"/>
      <c r="AXL78" s="17"/>
      <c r="AXM78" s="17"/>
      <c r="AXN78" s="17"/>
      <c r="AXO78" s="17"/>
      <c r="AXP78" s="17"/>
      <c r="AXQ78" s="17"/>
      <c r="AXR78" s="17"/>
      <c r="AXS78" s="17"/>
      <c r="AXT78" s="17"/>
      <c r="AXU78" s="17"/>
      <c r="AXV78" s="17"/>
      <c r="AXW78" s="17"/>
      <c r="AXX78" s="17"/>
      <c r="AXY78" s="17"/>
      <c r="AXZ78" s="17"/>
      <c r="AYA78" s="17"/>
      <c r="AYB78" s="17"/>
      <c r="AYC78" s="17"/>
      <c r="AYD78" s="17"/>
      <c r="AYE78" s="17"/>
      <c r="AYF78" s="17"/>
      <c r="AYG78" s="17"/>
      <c r="AYH78" s="17"/>
      <c r="AYI78" s="17"/>
      <c r="AYJ78" s="17"/>
      <c r="AYK78" s="17"/>
      <c r="AYL78" s="17"/>
      <c r="AYM78" s="17"/>
      <c r="AYN78" s="17"/>
      <c r="AYO78" s="17"/>
      <c r="AYP78" s="17"/>
      <c r="AYQ78" s="17"/>
      <c r="AYR78" s="17"/>
      <c r="AYS78" s="17"/>
      <c r="AYT78" s="17"/>
      <c r="AYU78" s="17"/>
      <c r="AYV78" s="17"/>
      <c r="AYW78" s="17"/>
      <c r="AYX78" s="17"/>
      <c r="AYY78" s="17"/>
      <c r="AYZ78" s="17"/>
      <c r="AZA78" s="17"/>
      <c r="AZB78" s="17"/>
      <c r="AZC78" s="17"/>
      <c r="AZD78" s="17"/>
      <c r="AZE78" s="17"/>
      <c r="AZF78" s="17"/>
      <c r="AZG78" s="17"/>
      <c r="AZH78" s="17"/>
      <c r="AZI78" s="17"/>
      <c r="AZJ78" s="17"/>
      <c r="AZK78" s="17"/>
      <c r="AZL78" s="17"/>
      <c r="AZM78" s="17"/>
      <c r="AZN78" s="17"/>
      <c r="AZO78" s="17"/>
      <c r="AZP78" s="17"/>
      <c r="AZQ78" s="17"/>
      <c r="AZR78" s="17"/>
      <c r="AZS78" s="17"/>
      <c r="AZT78" s="17"/>
      <c r="AZU78" s="17"/>
      <c r="AZV78" s="17"/>
      <c r="AZW78" s="17"/>
      <c r="AZX78" s="17"/>
      <c r="AZY78" s="17"/>
      <c r="AZZ78" s="17"/>
      <c r="BAA78" s="17"/>
      <c r="BAB78" s="17"/>
      <c r="BAC78" s="17"/>
      <c r="BAD78" s="17"/>
      <c r="BAE78" s="17"/>
      <c r="BAF78" s="17"/>
      <c r="BAG78" s="17"/>
      <c r="BAH78" s="17"/>
      <c r="BAI78" s="17"/>
      <c r="BAJ78" s="17"/>
      <c r="BAK78" s="17"/>
      <c r="BAL78" s="17"/>
      <c r="BAM78" s="17"/>
      <c r="BAN78" s="17"/>
      <c r="BAO78" s="17"/>
      <c r="BAP78" s="17"/>
      <c r="BAQ78" s="17"/>
      <c r="BAR78" s="17"/>
      <c r="BAS78" s="17"/>
      <c r="BAT78" s="17"/>
      <c r="BAU78" s="14" t="s">
        <v>3391</v>
      </c>
      <c r="BAV78" s="17"/>
      <c r="BAW78" s="14" t="s">
        <v>3392</v>
      </c>
      <c r="BAX78" s="14" t="s">
        <v>3393</v>
      </c>
      <c r="BAY78" s="14" t="s">
        <v>3394</v>
      </c>
      <c r="BBA78" s="16">
        <v>132.0</v>
      </c>
      <c r="BBB78" s="16">
        <v>77.0</v>
      </c>
      <c r="BBC78" s="17"/>
      <c r="BBD78" s="17"/>
      <c r="BBE78" s="17"/>
      <c r="BBF78" s="17"/>
      <c r="BBG78" s="17"/>
      <c r="BBH78" s="17"/>
      <c r="BBI78" s="17"/>
      <c r="BBJ78" s="17"/>
      <c r="BBK78" s="17"/>
      <c r="BBL78" s="17"/>
      <c r="BBM78" s="17"/>
      <c r="BBN78" s="17"/>
      <c r="BBO78" s="17"/>
      <c r="BBP78" s="17"/>
      <c r="BBQ78" s="17"/>
      <c r="BBR78" s="17"/>
      <c r="BBS78" s="17"/>
      <c r="BBT78" s="17"/>
      <c r="BBU78" s="17"/>
      <c r="BBV78" s="17"/>
      <c r="BBW78" s="17"/>
      <c r="BBX78" s="17"/>
      <c r="BBY78" s="17"/>
      <c r="BBZ78" s="17"/>
      <c r="BCA78" s="17"/>
      <c r="BCB78" s="17"/>
      <c r="BCC78" s="17"/>
      <c r="BCD78" s="17"/>
      <c r="BCE78" s="17"/>
      <c r="BCF78" s="17"/>
      <c r="BCG78" s="17"/>
      <c r="BCH78" s="17"/>
      <c r="BCI78" s="17"/>
      <c r="BCJ78" s="17"/>
      <c r="BCK78" s="17"/>
      <c r="BCL78" s="17"/>
      <c r="BCM78" s="17"/>
      <c r="BCN78" s="17"/>
      <c r="BCO78" s="17"/>
      <c r="BCP78" s="17"/>
      <c r="BCQ78" s="17"/>
      <c r="BCR78" s="17"/>
      <c r="BCS78" s="17"/>
      <c r="BCT78" s="17"/>
      <c r="BCU78" s="17"/>
      <c r="BCV78" s="17"/>
      <c r="BCW78" s="17"/>
      <c r="BCX78" s="17"/>
      <c r="BCY78" s="17"/>
      <c r="BCZ78" s="17"/>
      <c r="BDA78" s="17"/>
      <c r="BDB78" s="17"/>
      <c r="BDC78" s="17"/>
      <c r="BDD78" s="17"/>
      <c r="BDE78" s="17"/>
      <c r="BDF78" s="17"/>
      <c r="BDG78" s="17"/>
      <c r="BDH78" s="17"/>
      <c r="BDI78" s="17"/>
      <c r="BDJ78" s="17"/>
      <c r="BDK78" s="17"/>
      <c r="BDL78" s="17"/>
      <c r="BDM78" s="17"/>
      <c r="BDN78" s="17"/>
      <c r="BDO78" s="17"/>
      <c r="BDP78" s="17"/>
      <c r="BDQ78" s="17"/>
      <c r="BDR78" s="17"/>
      <c r="BDS78" s="17"/>
      <c r="BDT78" s="17"/>
      <c r="BDU78" s="17"/>
      <c r="BDV78" s="17"/>
      <c r="BDW78" s="17"/>
      <c r="BDX78" s="17"/>
      <c r="BDY78" s="17"/>
      <c r="BDZ78" s="17"/>
      <c r="BEA78" s="17"/>
      <c r="BEB78" s="17"/>
      <c r="BEC78" s="17"/>
      <c r="BED78" s="17"/>
      <c r="BEE78" s="17"/>
      <c r="BEF78" s="17"/>
      <c r="BEG78" s="17"/>
      <c r="BEH78" s="17"/>
      <c r="BEI78" s="17"/>
      <c r="BEJ78" s="17"/>
      <c r="BEK78" s="17"/>
      <c r="BEL78" s="17"/>
      <c r="BEM78" s="17"/>
      <c r="BEN78" s="17"/>
      <c r="BEO78" s="17"/>
      <c r="BEP78" s="17"/>
      <c r="BEQ78" s="17"/>
      <c r="BER78" s="17"/>
      <c r="BES78" s="17"/>
      <c r="BET78" s="17"/>
      <c r="BEU78" s="17"/>
      <c r="BEV78" s="17"/>
      <c r="BEW78" s="17"/>
      <c r="BEX78" s="17"/>
      <c r="BEY78" s="17"/>
      <c r="BEZ78" s="17"/>
      <c r="BFA78" s="17"/>
      <c r="BFB78" s="17"/>
      <c r="BFC78" s="17"/>
      <c r="BFD78" s="17"/>
      <c r="BFE78" s="17"/>
      <c r="BFF78" s="17"/>
      <c r="BFG78" s="17"/>
      <c r="BFH78" s="17"/>
      <c r="BFI78" s="17"/>
      <c r="BFJ78" s="17"/>
      <c r="BFK78" s="17"/>
      <c r="BFL78" s="17"/>
      <c r="BFM78" s="17"/>
      <c r="BFN78" s="17"/>
      <c r="BFO78" s="17"/>
      <c r="BFP78" s="17"/>
      <c r="BFQ78" s="17"/>
      <c r="BFR78" s="17"/>
      <c r="BFS78" s="17"/>
      <c r="BFT78" s="17"/>
      <c r="BFU78" s="17"/>
      <c r="BFV78" s="17"/>
      <c r="BFW78" s="17"/>
      <c r="BFX78" s="17"/>
      <c r="BFY78" s="17"/>
      <c r="BFZ78" s="17"/>
      <c r="BGA78" s="17"/>
      <c r="BGB78" s="17"/>
      <c r="BGC78" s="17"/>
      <c r="BGD78" s="17"/>
      <c r="BGE78" s="17"/>
      <c r="BGF78" s="17"/>
      <c r="BGG78" s="17"/>
      <c r="BGH78" s="17"/>
      <c r="BGI78" s="17"/>
      <c r="BGJ78" s="17"/>
      <c r="BGK78" s="17"/>
      <c r="BGL78" s="17"/>
      <c r="BGM78" s="17"/>
      <c r="BGN78" s="17"/>
      <c r="BGO78" s="17"/>
      <c r="BGP78" s="17"/>
      <c r="BGQ78" s="17"/>
      <c r="BGR78" s="17"/>
      <c r="BGS78" s="17"/>
      <c r="BGT78" s="17"/>
      <c r="BGU78" s="17"/>
      <c r="BGV78" s="17"/>
      <c r="BGW78" s="17"/>
      <c r="BGX78" s="17"/>
      <c r="BGY78" s="17"/>
      <c r="BGZ78" s="17"/>
      <c r="BHA78" s="17"/>
      <c r="BHB78" s="17"/>
      <c r="BHC78" s="17"/>
      <c r="BHD78" s="17"/>
      <c r="BHE78" s="17"/>
      <c r="BHF78" s="17"/>
      <c r="BHG78" s="17"/>
      <c r="BHH78" s="17"/>
      <c r="BHI78" s="17"/>
      <c r="BHJ78" s="17"/>
      <c r="BHK78" s="17"/>
      <c r="BHL78" s="17"/>
      <c r="BHM78" s="17"/>
      <c r="BHN78" s="17"/>
      <c r="BHO78" s="17"/>
      <c r="BHP78" s="17"/>
      <c r="BHQ78" s="17"/>
      <c r="BHR78" s="17"/>
      <c r="BHS78" s="17"/>
      <c r="BHT78" s="17"/>
      <c r="BHU78" s="17"/>
      <c r="BHV78" s="17"/>
      <c r="BHW78" s="17"/>
      <c r="BHX78" s="17"/>
      <c r="BHY78" s="17"/>
      <c r="BHZ78" s="17"/>
      <c r="BIA78" s="17"/>
      <c r="BIB78" s="17"/>
      <c r="BIC78" s="17"/>
      <c r="BID78" s="17"/>
      <c r="BIE78" s="17"/>
      <c r="BIF78" s="17"/>
      <c r="BIG78" s="17"/>
      <c r="BIH78" s="17"/>
      <c r="BII78" s="17"/>
      <c r="BIJ78" s="17"/>
      <c r="BIK78" s="17"/>
      <c r="BIL78" s="17"/>
      <c r="BIM78" s="17"/>
      <c r="BIN78" s="17"/>
      <c r="BIO78" s="17"/>
      <c r="BIP78" s="17"/>
      <c r="BIQ78" s="17"/>
      <c r="BIR78" s="17"/>
      <c r="BIS78" s="17"/>
      <c r="BIT78" s="17"/>
      <c r="BIU78" s="17"/>
      <c r="BIV78" s="17"/>
      <c r="BIW78" s="17"/>
      <c r="BIX78" s="17"/>
      <c r="BIY78" s="17"/>
      <c r="BIZ78" s="17"/>
      <c r="BJA78" s="17"/>
      <c r="BJB78" s="17"/>
      <c r="BJC78" s="17"/>
      <c r="BJD78" s="17"/>
      <c r="BJE78" s="17"/>
      <c r="BJF78" s="17"/>
      <c r="BJG78" s="17"/>
      <c r="BJH78" s="17"/>
      <c r="BJI78" s="17"/>
      <c r="BJJ78" s="17"/>
      <c r="BJK78" s="17"/>
      <c r="BJL78" s="17"/>
      <c r="BJM78" s="17"/>
      <c r="BJN78" s="17"/>
      <c r="BJO78" s="17"/>
      <c r="BJP78" s="17"/>
      <c r="BJQ78" s="17"/>
      <c r="BJR78" s="17"/>
      <c r="BJS78" s="17"/>
      <c r="BJT78" s="17"/>
      <c r="BJU78" s="17"/>
      <c r="BJV78" s="17"/>
      <c r="BJW78" s="17"/>
      <c r="BJX78" s="17"/>
      <c r="BJY78" s="17"/>
      <c r="BJZ78" s="17"/>
      <c r="BKA78" s="17"/>
      <c r="BKB78" s="17"/>
      <c r="BKC78" s="17"/>
      <c r="BKD78" s="17"/>
      <c r="BKE78" s="17"/>
      <c r="BKF78" s="17"/>
      <c r="BKG78" s="17"/>
      <c r="BKH78" s="17"/>
      <c r="BKI78" s="17"/>
      <c r="BKJ78" s="17"/>
      <c r="BKK78" s="17"/>
      <c r="BKL78" s="17"/>
      <c r="BKM78" s="17"/>
      <c r="BKN78" s="17"/>
      <c r="BKO78" s="17"/>
      <c r="BKP78" s="17"/>
      <c r="BKQ78" s="17"/>
      <c r="BKR78" s="17"/>
      <c r="BKS78" s="17"/>
      <c r="BKT78" s="17"/>
      <c r="BKU78" s="17"/>
      <c r="BKV78" s="17"/>
      <c r="BKW78" s="17"/>
      <c r="BKX78" s="17"/>
      <c r="BKY78" s="17"/>
      <c r="BKZ78" s="17"/>
      <c r="BLA78" s="17"/>
      <c r="BLB78" s="17"/>
      <c r="BLC78" s="17"/>
      <c r="BLD78" s="17"/>
      <c r="BLE78" s="17"/>
      <c r="BLF78" s="17"/>
      <c r="BLG78" s="17"/>
      <c r="BLH78" s="17"/>
      <c r="BLI78" s="17"/>
      <c r="BLJ78" s="17"/>
      <c r="BLK78" s="17"/>
      <c r="BLL78" s="17"/>
      <c r="BLM78" s="17"/>
      <c r="BLN78" s="17"/>
      <c r="BLO78" s="17"/>
      <c r="BLP78" s="17"/>
      <c r="BLQ78" s="17"/>
      <c r="BLR78" s="17"/>
      <c r="BLS78" s="17"/>
      <c r="BLT78" s="17"/>
      <c r="BLU78" s="17"/>
      <c r="BLV78" s="17"/>
      <c r="BLW78" s="17"/>
      <c r="BLX78" s="17"/>
      <c r="BLY78" s="17"/>
      <c r="BLZ78" s="17"/>
      <c r="BMA78" s="17"/>
      <c r="BMB78" s="17"/>
      <c r="BMC78" s="17"/>
      <c r="BMD78" s="17"/>
      <c r="BME78" s="17"/>
      <c r="BMF78" s="17"/>
      <c r="BMG78" s="17"/>
      <c r="BMH78" s="17"/>
      <c r="BMI78" s="17"/>
      <c r="BMJ78" s="17"/>
      <c r="BMK78" s="17"/>
      <c r="BML78" s="17"/>
      <c r="BMM78" s="17"/>
      <c r="BMN78" s="17"/>
      <c r="BMO78" s="17"/>
      <c r="BMP78" s="17"/>
      <c r="BMQ78" s="17"/>
      <c r="BMR78" s="17"/>
      <c r="BMS78" s="17"/>
      <c r="BMT78" s="17"/>
      <c r="BMU78" s="17"/>
      <c r="BMV78" s="17"/>
      <c r="BMW78" s="17"/>
      <c r="BMX78" s="17"/>
      <c r="BMY78" s="17"/>
      <c r="BMZ78" s="17"/>
      <c r="BNA78" s="17"/>
      <c r="BNB78" s="17"/>
      <c r="BNC78" s="17"/>
      <c r="BND78" s="17"/>
      <c r="BNE78" s="17"/>
      <c r="BNF78" s="17"/>
      <c r="BNG78" s="17"/>
      <c r="BNH78" s="17"/>
      <c r="BNI78" s="17"/>
      <c r="BNJ78" s="17"/>
      <c r="BNK78" s="17"/>
      <c r="BNL78" s="17"/>
      <c r="BNM78" s="17"/>
      <c r="BNN78" s="17"/>
      <c r="BNO78" s="17"/>
      <c r="BNP78" s="17"/>
      <c r="BNQ78" s="17"/>
      <c r="BNR78" s="17"/>
      <c r="BNS78" s="17"/>
      <c r="BNT78" s="17"/>
      <c r="BNU78" s="17"/>
      <c r="BNV78" s="17"/>
      <c r="BNW78" s="17"/>
      <c r="BNX78" s="17"/>
      <c r="BNY78" s="17"/>
      <c r="BNZ78" s="17"/>
      <c r="BOA78" s="17"/>
      <c r="BOB78" s="17"/>
      <c r="BOC78" s="17"/>
      <c r="BOD78" s="17"/>
      <c r="BOE78" s="17"/>
      <c r="BOF78" s="17"/>
      <c r="BOG78" s="17"/>
      <c r="BOH78" s="17"/>
      <c r="BOI78" s="17"/>
      <c r="BOJ78" s="17"/>
      <c r="BOK78" s="17"/>
      <c r="BOL78" s="17"/>
      <c r="BOM78" s="17"/>
      <c r="BON78" s="17"/>
      <c r="BOO78" s="17"/>
      <c r="BOP78" s="17"/>
      <c r="BOQ78" s="17"/>
      <c r="BOR78" s="17"/>
      <c r="BOS78" s="17"/>
      <c r="BOT78" s="17"/>
      <c r="BOU78" s="17"/>
      <c r="BOV78" s="17"/>
      <c r="BOW78" s="17"/>
      <c r="BOX78" s="17"/>
      <c r="BOY78" s="17"/>
      <c r="BOZ78" s="17"/>
      <c r="BPA78" s="17"/>
      <c r="BPB78" s="17"/>
      <c r="BPC78" s="17"/>
      <c r="BPD78" s="17"/>
      <c r="BPE78" s="17"/>
      <c r="BPF78" s="17"/>
      <c r="BPG78" s="17"/>
      <c r="BPH78" s="17"/>
      <c r="BPI78" s="17"/>
      <c r="BPJ78" s="17"/>
      <c r="BPK78" s="17"/>
      <c r="BPL78" s="17"/>
      <c r="BPM78" s="17"/>
      <c r="BPN78" s="17"/>
      <c r="BPO78" s="17"/>
      <c r="BPP78" s="17"/>
      <c r="BPQ78" s="17"/>
      <c r="BPR78" s="17"/>
      <c r="BPS78" s="17"/>
      <c r="BPT78" s="17"/>
      <c r="BPU78" s="17"/>
      <c r="BPV78" s="17"/>
      <c r="BPW78" s="17"/>
      <c r="BPX78" s="17"/>
      <c r="BPY78" s="17"/>
      <c r="BPZ78" s="17"/>
      <c r="BQA78" s="17"/>
      <c r="BQB78" s="17"/>
      <c r="BQC78" s="17"/>
      <c r="BQD78" s="17"/>
      <c r="BQE78" s="17"/>
      <c r="BQF78" s="17"/>
      <c r="BQG78" s="17"/>
      <c r="BQH78" s="17"/>
      <c r="BQI78" s="17"/>
      <c r="BQJ78" s="17"/>
      <c r="BQK78" s="17"/>
      <c r="BQL78" s="17"/>
      <c r="BQM78" s="17"/>
      <c r="BQN78" s="17"/>
      <c r="BQO78" s="17"/>
      <c r="BQP78" s="17"/>
      <c r="BQQ78" s="17"/>
      <c r="BQR78" s="17"/>
      <c r="BQS78" s="17"/>
      <c r="BQT78" s="17"/>
      <c r="BQU78" s="17"/>
      <c r="BQV78" s="17"/>
      <c r="BQW78" s="17"/>
      <c r="BQX78" s="17"/>
      <c r="BQY78" s="17"/>
      <c r="BQZ78" s="17"/>
      <c r="BRA78" s="17"/>
      <c r="BRB78" s="17"/>
      <c r="BRC78" s="17"/>
      <c r="BRD78" s="17"/>
      <c r="BRE78" s="17"/>
      <c r="BRF78" s="17"/>
      <c r="BRG78" s="17"/>
      <c r="BRH78" s="17"/>
      <c r="BRI78" s="17"/>
      <c r="BRJ78" s="17"/>
      <c r="BRK78" s="17"/>
      <c r="BRL78" s="17"/>
      <c r="BRM78" s="17"/>
      <c r="BRN78" s="17"/>
      <c r="BRO78" s="17"/>
      <c r="BRP78" s="17"/>
      <c r="BRQ78" s="17"/>
      <c r="BRR78" s="17"/>
      <c r="BRS78" s="17"/>
      <c r="BRT78" s="17"/>
      <c r="BRU78" s="17"/>
      <c r="BRV78" s="17"/>
      <c r="BRW78" s="17"/>
      <c r="BRX78" s="17"/>
      <c r="BRY78" s="17"/>
      <c r="BRZ78" s="17"/>
      <c r="BSA78" s="17"/>
      <c r="BSB78" s="17"/>
      <c r="BSC78" s="17"/>
      <c r="BSD78" s="17"/>
      <c r="BSE78" s="17"/>
      <c r="BSF78" s="17"/>
      <c r="BSG78" s="17"/>
      <c r="BSH78" s="17"/>
      <c r="BSI78" s="17"/>
      <c r="BSJ78" s="17"/>
      <c r="BSK78" s="17"/>
      <c r="BSL78" s="17"/>
      <c r="BSM78" s="17"/>
      <c r="BSN78" s="17"/>
      <c r="BSO78" s="17"/>
      <c r="BSP78" s="17"/>
      <c r="BSQ78" s="17"/>
      <c r="BSR78" s="17"/>
      <c r="BSS78" s="16">
        <v>0.0</v>
      </c>
      <c r="BST78" s="17"/>
      <c r="BSU78" s="17"/>
      <c r="BSV78" s="17"/>
      <c r="BSW78" s="17"/>
      <c r="BSX78" s="17"/>
      <c r="BSY78" s="17"/>
      <c r="BSZ78" s="17"/>
      <c r="BTA78" s="17"/>
      <c r="BTB78" s="17"/>
      <c r="BTC78" s="17"/>
      <c r="BTD78" s="17"/>
      <c r="BTE78" s="17"/>
      <c r="BTF78" s="17"/>
      <c r="BTG78" s="17"/>
      <c r="BTH78" s="17"/>
      <c r="BTI78" s="17"/>
      <c r="BTJ78" s="17"/>
      <c r="BTK78" s="17"/>
      <c r="BTL78" s="17"/>
      <c r="BTM78" s="17"/>
      <c r="BTN78" s="17"/>
      <c r="BTO78" s="17"/>
      <c r="BTP78" s="17"/>
      <c r="BTQ78" s="17"/>
      <c r="BTR78" s="17"/>
      <c r="BTS78" s="17"/>
      <c r="BTT78" s="17"/>
      <c r="BTU78" s="17"/>
      <c r="BTV78" s="17"/>
      <c r="BTW78" s="17"/>
      <c r="BTX78" s="17"/>
      <c r="BTY78" s="17"/>
      <c r="BTZ78" s="17"/>
      <c r="BUA78" s="17"/>
      <c r="BUB78" s="17"/>
      <c r="BUC78" s="17"/>
      <c r="BUD78" s="17"/>
      <c r="BUE78" s="17"/>
      <c r="BUF78" s="17"/>
      <c r="BUG78" s="17"/>
      <c r="BUH78" s="17"/>
      <c r="BUI78" s="17"/>
      <c r="BUJ78" s="17"/>
      <c r="BUK78" s="17"/>
      <c r="BUL78" s="17"/>
      <c r="BUM78" s="17"/>
      <c r="BUN78" s="17"/>
      <c r="BUO78" s="17"/>
      <c r="BUP78" s="17"/>
      <c r="BUQ78" s="17"/>
      <c r="BUR78" s="17"/>
      <c r="BUS78" s="17"/>
      <c r="BUT78" s="17"/>
      <c r="BUU78" s="17"/>
      <c r="BUV78" s="17"/>
      <c r="BUW78" s="17"/>
      <c r="BUX78" s="17"/>
      <c r="BUY78" s="17"/>
      <c r="BUZ78" s="17"/>
      <c r="BVA78" s="17"/>
      <c r="BVB78" s="17"/>
      <c r="BVC78" s="17"/>
      <c r="BVD78" s="17"/>
      <c r="BVE78" s="17"/>
      <c r="BVF78" s="17"/>
      <c r="BVG78" s="17"/>
      <c r="BVH78" s="17"/>
      <c r="BVI78" s="17"/>
      <c r="BVJ78" s="17"/>
      <c r="BVK78" s="17"/>
      <c r="BVL78" s="17"/>
      <c r="BVM78" s="17"/>
      <c r="BVN78" s="17"/>
      <c r="BVO78" s="17"/>
      <c r="BVP78" s="17"/>
      <c r="BVQ78" s="17"/>
      <c r="BVR78" s="17"/>
      <c r="BVS78" s="17"/>
      <c r="BVT78" s="17"/>
      <c r="BVU78" s="17"/>
      <c r="BVV78" s="17"/>
      <c r="BVW78" s="17"/>
      <c r="BVX78" s="17"/>
      <c r="BVY78" s="17"/>
      <c r="BVZ78" s="17"/>
      <c r="BWA78" s="17"/>
      <c r="BWB78" s="17"/>
      <c r="BWC78" s="17"/>
      <c r="BWD78" s="17"/>
      <c r="BWE78" s="17"/>
      <c r="BWF78" s="17"/>
      <c r="BWG78" s="17"/>
      <c r="BWH78" s="17"/>
      <c r="BWI78" s="17"/>
      <c r="BWJ78" s="17"/>
      <c r="BWK78" s="17"/>
      <c r="BWL78" s="17"/>
      <c r="BWM78" s="17"/>
      <c r="BWN78" s="17"/>
      <c r="BWO78" s="17"/>
      <c r="BWP78" s="17"/>
      <c r="BWQ78" s="17"/>
      <c r="BWR78" s="17"/>
      <c r="BWS78" s="17"/>
      <c r="BWT78" s="17"/>
      <c r="BWU78" s="17"/>
      <c r="BWV78" s="17"/>
      <c r="BWW78" s="17"/>
      <c r="BWX78" s="17"/>
      <c r="BWY78" s="17"/>
      <c r="BWZ78" s="17"/>
      <c r="BXA78" s="17"/>
      <c r="BXB78" s="17"/>
      <c r="BXC78" s="17"/>
      <c r="BXD78" s="17"/>
      <c r="BXE78" s="17"/>
      <c r="BXF78" s="17"/>
      <c r="BXG78" s="17"/>
      <c r="BXH78" s="17"/>
      <c r="BXI78" s="17"/>
      <c r="BXJ78" s="17"/>
      <c r="BXK78" s="17"/>
      <c r="BXL78" s="17"/>
      <c r="BXM78" s="17"/>
      <c r="BXN78" s="17"/>
      <c r="BXO78" s="17"/>
      <c r="BXP78" s="17"/>
      <c r="BXQ78" s="17"/>
      <c r="BXR78" s="17"/>
      <c r="BXS78" s="17"/>
      <c r="BXT78" s="17"/>
      <c r="BXU78" s="17"/>
      <c r="BXV78" s="17"/>
      <c r="BXW78" s="17"/>
      <c r="BXX78" s="17"/>
      <c r="BXY78" s="17"/>
      <c r="BXZ78" s="17"/>
      <c r="BYA78" s="17"/>
      <c r="BYB78" s="17"/>
      <c r="BYC78" s="17"/>
      <c r="BYD78" s="17"/>
      <c r="BYE78" s="17"/>
      <c r="BYF78" s="17"/>
      <c r="BYG78" s="17"/>
      <c r="BYH78" s="17"/>
      <c r="BYI78" s="17"/>
      <c r="BYJ78" s="17"/>
      <c r="BYK78" s="17"/>
      <c r="BYL78" s="17"/>
      <c r="BYM78" s="17"/>
      <c r="BYN78" s="17"/>
      <c r="BYO78" s="17"/>
      <c r="BYP78" s="17"/>
      <c r="BYQ78" s="17"/>
      <c r="BYR78" s="17"/>
      <c r="BYS78" s="17"/>
      <c r="BYT78" s="17"/>
      <c r="BYU78" s="17"/>
      <c r="BYV78" s="17"/>
      <c r="BYW78" s="17"/>
      <c r="BYX78" s="17"/>
      <c r="BYY78" s="17"/>
      <c r="BYZ78" s="17"/>
      <c r="BZA78" s="17"/>
      <c r="BZB78" s="17"/>
      <c r="BZC78" s="17"/>
      <c r="BZD78" s="17"/>
      <c r="BZE78" s="17"/>
      <c r="BZF78" s="17"/>
      <c r="BZG78" s="17"/>
      <c r="BZH78" s="17"/>
      <c r="BZI78" s="17"/>
      <c r="BZJ78" s="17"/>
      <c r="BZK78" s="17"/>
      <c r="BZL78" s="17"/>
      <c r="BZM78" s="17"/>
      <c r="BZN78" s="17"/>
      <c r="BZO78" s="17"/>
      <c r="BZP78" s="17"/>
      <c r="BZQ78" s="17"/>
      <c r="BZR78" s="17"/>
      <c r="BZS78" s="17"/>
      <c r="BZT78" s="17"/>
      <c r="BZU78" s="17"/>
      <c r="BZV78" s="17"/>
      <c r="BZW78" s="17"/>
      <c r="BZX78" s="17"/>
      <c r="BZY78" s="17"/>
      <c r="BZZ78" s="17"/>
      <c r="CAA78" s="17"/>
      <c r="CAB78" s="17"/>
      <c r="CAC78" s="17"/>
      <c r="CAD78" s="17"/>
      <c r="CAE78" s="17"/>
      <c r="CAF78" s="17"/>
      <c r="CAG78" s="17"/>
      <c r="CAH78" s="17"/>
      <c r="CAI78" s="17"/>
      <c r="CAJ78" s="17"/>
      <c r="CAK78" s="17"/>
      <c r="CAL78" s="17"/>
      <c r="CAM78" s="17"/>
      <c r="CAN78" s="17"/>
      <c r="CAO78" s="17"/>
      <c r="CAP78" s="17"/>
      <c r="CAQ78" s="17"/>
      <c r="CAR78" s="17"/>
      <c r="CAS78" s="17"/>
      <c r="CAT78" s="17"/>
      <c r="CAU78" s="17"/>
      <c r="CAV78" s="17"/>
      <c r="CAW78" s="17"/>
      <c r="CAX78" s="17"/>
      <c r="CAY78" s="17"/>
      <c r="CAZ78" s="17"/>
      <c r="CBA78" s="17"/>
      <c r="CBB78" s="17"/>
      <c r="CBC78" s="17"/>
      <c r="CBD78" s="17"/>
      <c r="CBE78" s="17"/>
      <c r="CBF78" s="17"/>
      <c r="CBG78" s="17"/>
      <c r="CBH78" s="17"/>
      <c r="CBI78" s="17"/>
      <c r="CBJ78" s="17"/>
      <c r="CBK78" s="17"/>
      <c r="CBL78" s="17"/>
      <c r="CBM78" s="17"/>
      <c r="CBN78" s="17"/>
      <c r="CBO78" s="17"/>
      <c r="CBP78" s="17"/>
      <c r="CBQ78" s="17"/>
      <c r="CBR78" s="17"/>
      <c r="CBS78" s="17"/>
      <c r="CBT78" s="17"/>
      <c r="CBU78" s="17"/>
      <c r="CBV78" s="17"/>
      <c r="CBW78" s="17"/>
      <c r="CBX78" s="17"/>
      <c r="CBY78" s="17"/>
      <c r="CBZ78" s="17"/>
      <c r="CCA78" s="17"/>
      <c r="CCB78" s="17"/>
      <c r="CCC78" s="17"/>
      <c r="CCD78" s="17"/>
      <c r="CCE78" s="17"/>
      <c r="CCF78" s="17"/>
      <c r="CCG78" s="17"/>
      <c r="CCH78" s="17"/>
      <c r="CCI78" s="17"/>
      <c r="CCJ78" s="17"/>
      <c r="CCK78" s="17"/>
      <c r="CCL78" s="17"/>
      <c r="CCM78" s="17"/>
      <c r="CCN78" s="17"/>
      <c r="CCO78" s="17"/>
      <c r="CCP78" s="17"/>
      <c r="CCQ78" s="17"/>
      <c r="CCR78" s="17"/>
      <c r="CCS78" s="17"/>
      <c r="CCT78" s="17"/>
      <c r="CCU78" s="17"/>
      <c r="CCV78" s="17"/>
      <c r="CCW78" s="17"/>
      <c r="CCX78" s="17"/>
      <c r="CCY78" s="17"/>
      <c r="CCZ78" s="17"/>
      <c r="CDA78" s="17"/>
      <c r="CDB78" s="17"/>
      <c r="CDC78" s="17"/>
      <c r="CDD78" s="17"/>
      <c r="CDE78" s="17"/>
      <c r="CDF78" s="17"/>
      <c r="CDG78" s="17"/>
      <c r="CDH78" s="17"/>
      <c r="CDI78" s="17"/>
      <c r="CDJ78" s="17"/>
      <c r="CDK78" s="17"/>
      <c r="CDL78" s="17"/>
      <c r="CDM78" s="17"/>
      <c r="CDN78" s="17"/>
      <c r="CDO78" s="17"/>
      <c r="CDP78" s="17"/>
      <c r="CDQ78" s="17"/>
      <c r="CDR78" s="17"/>
      <c r="CDS78" s="17"/>
      <c r="CDT78" s="17"/>
      <c r="CDU78" s="17"/>
    </row>
    <row r="79">
      <c r="A79" s="14" t="s">
        <v>3364</v>
      </c>
      <c r="B79" s="14" t="s">
        <v>3395</v>
      </c>
      <c r="C79" s="14" t="s">
        <v>2614</v>
      </c>
      <c r="D79" s="14" t="s">
        <v>2615</v>
      </c>
      <c r="E79" s="14" t="s">
        <v>76</v>
      </c>
      <c r="F79" s="14" t="s">
        <v>2835</v>
      </c>
      <c r="I79" s="14" t="s">
        <v>3396</v>
      </c>
      <c r="J79" s="14" t="s">
        <v>2618</v>
      </c>
      <c r="K79" s="14" t="s">
        <v>2619</v>
      </c>
      <c r="L79" s="14" t="s">
        <v>2658</v>
      </c>
      <c r="M79" s="16">
        <v>1.0</v>
      </c>
      <c r="N79" s="14" t="s">
        <v>2673</v>
      </c>
      <c r="O79" s="14" t="s">
        <v>2674</v>
      </c>
      <c r="P79" s="14" t="s">
        <v>3368</v>
      </c>
      <c r="Q79" s="16">
        <v>11.0</v>
      </c>
      <c r="R79" s="16">
        <v>3988902.0</v>
      </c>
      <c r="S79" s="16">
        <v>3988902.0</v>
      </c>
      <c r="T79" s="14" t="s">
        <v>2630</v>
      </c>
      <c r="U79" s="14" t="s">
        <v>2631</v>
      </c>
      <c r="V79" s="14" t="s">
        <v>3397</v>
      </c>
      <c r="W79" s="14" t="s">
        <v>3398</v>
      </c>
      <c r="X79" s="16">
        <v>0.42</v>
      </c>
      <c r="Y79" s="17"/>
      <c r="Z79" s="16">
        <v>77.0</v>
      </c>
      <c r="AA79" s="16">
        <v>107.0</v>
      </c>
      <c r="AB79" s="17"/>
      <c r="AC79" s="16">
        <v>129.0</v>
      </c>
      <c r="AD79" s="16">
        <v>840.0</v>
      </c>
      <c r="AE79" s="22">
        <v>45334.0</v>
      </c>
      <c r="AF79" s="17"/>
      <c r="AG79" s="17"/>
      <c r="AH79" s="17"/>
      <c r="AI79" s="17"/>
      <c r="AJ79" s="17"/>
      <c r="AK79" s="17"/>
      <c r="AL79" s="16">
        <v>73.0</v>
      </c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4" t="s">
        <v>2625</v>
      </c>
      <c r="BB79" s="17"/>
      <c r="BC79" s="17"/>
      <c r="BD79" s="14" t="s">
        <v>3382</v>
      </c>
      <c r="BE79" s="17"/>
      <c r="BF79" s="17"/>
      <c r="BG79" s="16">
        <v>1.0</v>
      </c>
      <c r="BH79" s="17"/>
      <c r="BI79" s="14" t="s">
        <v>2594</v>
      </c>
      <c r="BJ79" s="14" t="s">
        <v>2566</v>
      </c>
      <c r="BK79" s="17"/>
      <c r="BL79" s="17"/>
      <c r="BM79" s="16">
        <v>28.0</v>
      </c>
      <c r="BN79" s="17"/>
      <c r="BO79" s="17"/>
      <c r="BP79" s="17"/>
      <c r="BQ79" s="17"/>
      <c r="BR79" s="17"/>
      <c r="BS79" s="16">
        <v>0.14</v>
      </c>
      <c r="BT79" s="16">
        <v>6.93333333</v>
      </c>
      <c r="BU79" s="14" t="s">
        <v>2680</v>
      </c>
      <c r="BW79" s="17"/>
      <c r="BX79" s="17"/>
      <c r="BY79" s="17"/>
      <c r="BZ79" s="17"/>
      <c r="CA79" s="17"/>
      <c r="CB79" s="17"/>
      <c r="CC79" s="16">
        <v>2.7</v>
      </c>
      <c r="CD79" s="14" t="s">
        <v>2703</v>
      </c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  <c r="KL79" s="17"/>
      <c r="KM79" s="17"/>
      <c r="KN79" s="17"/>
      <c r="KO79" s="17"/>
      <c r="KP79" s="17"/>
      <c r="KQ79" s="17"/>
      <c r="KR79" s="17"/>
      <c r="KS79" s="17"/>
      <c r="KT79" s="17"/>
      <c r="KU79" s="17"/>
      <c r="KV79" s="17"/>
      <c r="KW79" s="17"/>
      <c r="KX79" s="17"/>
      <c r="KY79" s="17"/>
      <c r="KZ79" s="17"/>
      <c r="LA79" s="17"/>
      <c r="LB79" s="17"/>
      <c r="LC79" s="17"/>
      <c r="LD79" s="17"/>
      <c r="LE79" s="17"/>
      <c r="LF79" s="17"/>
      <c r="LG79" s="17"/>
      <c r="LH79" s="17"/>
      <c r="LI79" s="17"/>
      <c r="LJ79" s="17"/>
      <c r="LK79" s="17"/>
      <c r="LL79" s="17"/>
      <c r="LM79" s="17"/>
      <c r="LN79" s="17"/>
      <c r="LO79" s="17"/>
      <c r="LP79" s="17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7"/>
      <c r="MB79" s="17"/>
      <c r="MC79" s="17"/>
      <c r="MD79" s="17"/>
      <c r="ME79" s="17"/>
      <c r="MF79" s="17"/>
      <c r="MG79" s="17"/>
      <c r="MH79" s="17"/>
      <c r="MI79" s="17"/>
      <c r="MJ79" s="17"/>
      <c r="MK79" s="17"/>
      <c r="ML79" s="17"/>
      <c r="MM79" s="17"/>
      <c r="MN79" s="17"/>
      <c r="MO79" s="17"/>
      <c r="MP79" s="17"/>
      <c r="MQ79" s="17"/>
      <c r="MR79" s="17"/>
      <c r="MS79" s="17"/>
      <c r="MT79" s="17"/>
      <c r="MU79" s="17"/>
      <c r="MV79" s="17"/>
      <c r="MW79" s="17"/>
      <c r="MX79" s="17"/>
      <c r="MY79" s="17"/>
      <c r="MZ79" s="17"/>
      <c r="NA79" s="17"/>
      <c r="NB79" s="17"/>
      <c r="NC79" s="17"/>
      <c r="ND79" s="17"/>
      <c r="NE79" s="17"/>
      <c r="NF79" s="17"/>
      <c r="NG79" s="17"/>
      <c r="NH79" s="17"/>
      <c r="NI79" s="17"/>
      <c r="NJ79" s="17"/>
      <c r="NK79" s="17"/>
      <c r="NL79" s="17"/>
      <c r="NM79" s="17"/>
      <c r="NN79" s="17"/>
      <c r="NO79" s="17"/>
      <c r="NP79" s="17"/>
      <c r="NQ79" s="17"/>
      <c r="NR79" s="17"/>
      <c r="NS79" s="17"/>
      <c r="NT79" s="17"/>
      <c r="NU79" s="17"/>
      <c r="NV79" s="17"/>
      <c r="NW79" s="17"/>
      <c r="NX79" s="17"/>
      <c r="NY79" s="17"/>
      <c r="NZ79" s="17"/>
      <c r="OA79" s="17"/>
      <c r="OB79" s="17"/>
      <c r="OC79" s="17"/>
      <c r="OD79" s="17"/>
      <c r="OE79" s="17"/>
      <c r="OF79" s="17"/>
      <c r="OG79" s="17"/>
      <c r="OH79" s="17"/>
      <c r="OI79" s="17"/>
      <c r="OJ79" s="17"/>
      <c r="OK79" s="17"/>
      <c r="OL79" s="17"/>
      <c r="OM79" s="17"/>
      <c r="ON79" s="17"/>
      <c r="OO79" s="17"/>
      <c r="OP79" s="17"/>
      <c r="OQ79" s="17"/>
      <c r="OR79" s="17"/>
      <c r="OS79" s="17"/>
      <c r="OT79" s="17"/>
      <c r="OU79" s="17"/>
      <c r="OV79" s="17"/>
      <c r="OW79" s="17"/>
      <c r="OX79" s="17"/>
      <c r="OY79" s="17"/>
      <c r="OZ79" s="17"/>
      <c r="PA79" s="17"/>
      <c r="PB79" s="17"/>
      <c r="PC79" s="17"/>
      <c r="PD79" s="17"/>
      <c r="PE79" s="17"/>
      <c r="PF79" s="17"/>
      <c r="PG79" s="17"/>
      <c r="PH79" s="17"/>
      <c r="PI79" s="17"/>
      <c r="PJ79" s="17"/>
      <c r="PK79" s="17"/>
      <c r="PL79" s="17"/>
      <c r="PM79" s="17"/>
      <c r="PN79" s="17"/>
      <c r="PO79" s="17"/>
      <c r="PP79" s="17"/>
      <c r="PQ79" s="17"/>
      <c r="PR79" s="17"/>
      <c r="PS79" s="17"/>
      <c r="PT79" s="17"/>
      <c r="PU79" s="17"/>
      <c r="PV79" s="17"/>
      <c r="PW79" s="17"/>
      <c r="PX79" s="17"/>
      <c r="PY79" s="17"/>
      <c r="PZ79" s="17"/>
      <c r="QA79" s="17"/>
      <c r="QB79" s="17"/>
      <c r="QC79" s="17"/>
      <c r="QD79" s="17"/>
      <c r="QE79" s="17"/>
      <c r="QF79" s="17"/>
      <c r="QG79" s="17"/>
      <c r="QH79" s="17"/>
      <c r="QI79" s="17"/>
      <c r="QJ79" s="17"/>
      <c r="QK79" s="17"/>
      <c r="QL79" s="17"/>
      <c r="QM79" s="17"/>
      <c r="QN79" s="17"/>
      <c r="QO79" s="17"/>
      <c r="QP79" s="17"/>
      <c r="QQ79" s="17"/>
      <c r="QR79" s="17"/>
      <c r="QS79" s="17"/>
      <c r="QT79" s="17"/>
      <c r="QU79" s="17"/>
      <c r="QV79" s="17"/>
      <c r="QW79" s="17"/>
      <c r="QX79" s="17"/>
      <c r="QY79" s="17"/>
      <c r="QZ79" s="17"/>
      <c r="RA79" s="17"/>
      <c r="RB79" s="17"/>
      <c r="RC79" s="17"/>
      <c r="RD79" s="17"/>
      <c r="RE79" s="17"/>
      <c r="RF79" s="17"/>
      <c r="RG79" s="17"/>
      <c r="RH79" s="17"/>
      <c r="RI79" s="17"/>
      <c r="RJ79" s="17"/>
      <c r="RK79" s="17"/>
      <c r="RL79" s="17"/>
      <c r="RM79" s="17"/>
      <c r="RN79" s="17"/>
      <c r="RO79" s="17"/>
      <c r="RP79" s="17"/>
      <c r="RQ79" s="17"/>
      <c r="RR79" s="17"/>
      <c r="RS79" s="17"/>
      <c r="RT79" s="17"/>
      <c r="RU79" s="17"/>
      <c r="RV79" s="17"/>
      <c r="RW79" s="17"/>
      <c r="RX79" s="17"/>
      <c r="RY79" s="17"/>
      <c r="RZ79" s="17"/>
      <c r="SA79" s="17"/>
      <c r="SB79" s="17"/>
      <c r="SC79" s="17"/>
      <c r="SD79" s="17"/>
      <c r="SE79" s="17"/>
      <c r="SF79" s="17"/>
      <c r="SG79" s="17"/>
      <c r="SH79" s="17"/>
      <c r="SI79" s="17"/>
      <c r="SJ79" s="17"/>
      <c r="SK79" s="17"/>
      <c r="SL79" s="17"/>
      <c r="SM79" s="17"/>
      <c r="SN79" s="17"/>
      <c r="SO79" s="17"/>
      <c r="SP79" s="17"/>
      <c r="SQ79" s="17"/>
      <c r="SR79" s="17"/>
      <c r="SS79" s="17"/>
      <c r="ST79" s="17"/>
      <c r="SU79" s="17"/>
      <c r="SV79" s="17"/>
      <c r="SW79" s="17"/>
      <c r="SX79" s="17"/>
      <c r="SY79" s="17"/>
      <c r="SZ79" s="17"/>
      <c r="TA79" s="17"/>
      <c r="TB79" s="17"/>
      <c r="TC79" s="17"/>
      <c r="TD79" s="17"/>
      <c r="TE79" s="17"/>
      <c r="TF79" s="17"/>
      <c r="TG79" s="17"/>
      <c r="TH79" s="17"/>
      <c r="TI79" s="17"/>
      <c r="TJ79" s="17"/>
      <c r="TK79" s="17"/>
      <c r="TL79" s="17"/>
      <c r="TM79" s="17"/>
      <c r="TN79" s="17"/>
      <c r="TO79" s="17"/>
      <c r="TP79" s="17"/>
      <c r="TQ79" s="17"/>
      <c r="TR79" s="17"/>
      <c r="TS79" s="17"/>
      <c r="TT79" s="17"/>
      <c r="TU79" s="17"/>
      <c r="TV79" s="17"/>
      <c r="TW79" s="17"/>
      <c r="TX79" s="17"/>
      <c r="TY79" s="17"/>
      <c r="TZ79" s="17"/>
      <c r="UA79" s="17"/>
      <c r="UB79" s="17"/>
      <c r="UC79" s="17"/>
      <c r="UD79" s="17"/>
      <c r="UE79" s="17"/>
      <c r="UF79" s="17"/>
      <c r="UG79" s="17"/>
      <c r="UH79" s="17"/>
      <c r="UI79" s="17"/>
      <c r="UJ79" s="17"/>
      <c r="UK79" s="17"/>
      <c r="UL79" s="17"/>
      <c r="UM79" s="17"/>
      <c r="UN79" s="17"/>
      <c r="UO79" s="17"/>
      <c r="UP79" s="17"/>
      <c r="UQ79" s="17"/>
      <c r="UR79" s="17"/>
      <c r="US79" s="17"/>
      <c r="UT79" s="17"/>
      <c r="UU79" s="17"/>
      <c r="UV79" s="17"/>
      <c r="UW79" s="17"/>
      <c r="UX79" s="17"/>
      <c r="UY79" s="17"/>
      <c r="UZ79" s="17"/>
      <c r="VA79" s="17"/>
      <c r="VB79" s="17"/>
      <c r="VC79" s="17"/>
      <c r="VD79" s="17"/>
      <c r="VE79" s="17"/>
      <c r="VF79" s="17"/>
      <c r="VG79" s="17"/>
      <c r="VH79" s="17"/>
      <c r="VI79" s="17"/>
      <c r="VJ79" s="17"/>
      <c r="VK79" s="17"/>
      <c r="VL79" s="17"/>
      <c r="VM79" s="17"/>
      <c r="VN79" s="17"/>
      <c r="VO79" s="17"/>
      <c r="VP79" s="17"/>
      <c r="VQ79" s="17"/>
      <c r="VR79" s="17"/>
      <c r="VS79" s="17"/>
      <c r="VT79" s="17"/>
      <c r="VU79" s="17"/>
      <c r="VV79" s="17"/>
      <c r="VW79" s="17"/>
      <c r="VX79" s="17"/>
      <c r="VY79" s="17"/>
      <c r="VZ79" s="17"/>
      <c r="WA79" s="17"/>
      <c r="WB79" s="17"/>
      <c r="WC79" s="17"/>
      <c r="WD79" s="17"/>
      <c r="WE79" s="17"/>
      <c r="WF79" s="17"/>
      <c r="WG79" s="17"/>
      <c r="WH79" s="17"/>
      <c r="WI79" s="17"/>
      <c r="WJ79" s="17"/>
      <c r="WK79" s="17"/>
      <c r="WL79" s="17"/>
      <c r="WM79" s="17"/>
      <c r="WN79" s="17"/>
      <c r="WO79" s="17"/>
      <c r="WP79" s="17"/>
      <c r="WQ79" s="17"/>
      <c r="WR79" s="17"/>
      <c r="WS79" s="17"/>
      <c r="WT79" s="17"/>
      <c r="WU79" s="17"/>
      <c r="WV79" s="17"/>
      <c r="WW79" s="17"/>
      <c r="WX79" s="17"/>
      <c r="WY79" s="17"/>
      <c r="WZ79" s="17"/>
      <c r="XA79" s="17"/>
      <c r="XB79" s="17"/>
      <c r="XC79" s="17"/>
      <c r="XD79" s="17"/>
      <c r="XE79" s="17"/>
      <c r="XF79" s="17"/>
      <c r="XG79" s="17"/>
      <c r="XH79" s="17"/>
      <c r="XI79" s="17"/>
      <c r="XJ79" s="17"/>
      <c r="XK79" s="17"/>
      <c r="XL79" s="17"/>
      <c r="XM79" s="17"/>
      <c r="XN79" s="17"/>
      <c r="XO79" s="17"/>
      <c r="XP79" s="17"/>
      <c r="XQ79" s="17"/>
      <c r="XR79" s="17"/>
      <c r="XS79" s="17"/>
      <c r="XT79" s="17"/>
      <c r="XU79" s="17"/>
      <c r="XV79" s="17"/>
      <c r="XW79" s="17"/>
      <c r="XX79" s="17"/>
      <c r="XY79" s="17"/>
      <c r="XZ79" s="17"/>
      <c r="YA79" s="17"/>
      <c r="YB79" s="17"/>
      <c r="YC79" s="17"/>
      <c r="YD79" s="17"/>
      <c r="YE79" s="17"/>
      <c r="YF79" s="17"/>
      <c r="YG79" s="17"/>
      <c r="YH79" s="17"/>
      <c r="YI79" s="17"/>
      <c r="YJ79" s="17"/>
      <c r="YK79" s="17"/>
      <c r="YL79" s="17"/>
      <c r="YM79" s="17"/>
      <c r="YN79" s="17"/>
      <c r="YO79" s="17"/>
      <c r="YP79" s="17"/>
      <c r="YQ79" s="17"/>
      <c r="YR79" s="17"/>
      <c r="YS79" s="17"/>
      <c r="YT79" s="17"/>
      <c r="YU79" s="17"/>
      <c r="YV79" s="17"/>
      <c r="YW79" s="17"/>
      <c r="YX79" s="17"/>
      <c r="YY79" s="17"/>
      <c r="YZ79" s="17"/>
      <c r="ZA79" s="17"/>
      <c r="ZB79" s="17"/>
      <c r="ZC79" s="17"/>
      <c r="ZD79" s="17"/>
      <c r="ZE79" s="17"/>
      <c r="ZF79" s="17"/>
      <c r="ZG79" s="17"/>
      <c r="ZH79" s="17"/>
      <c r="ZI79" s="17"/>
      <c r="ZJ79" s="17"/>
      <c r="ZK79" s="17"/>
      <c r="ZL79" s="17"/>
      <c r="ZM79" s="17"/>
      <c r="ZN79" s="17"/>
      <c r="ZO79" s="17"/>
      <c r="ZP79" s="17"/>
      <c r="ZQ79" s="17"/>
      <c r="ZR79" s="17"/>
      <c r="ZS79" s="17"/>
      <c r="ZT79" s="17"/>
      <c r="ZU79" s="17"/>
      <c r="ZV79" s="17"/>
      <c r="ZW79" s="17"/>
      <c r="ZX79" s="17"/>
      <c r="ZY79" s="17"/>
      <c r="ZZ79" s="17"/>
      <c r="AAA79" s="17"/>
      <c r="AAB79" s="17"/>
      <c r="AAC79" s="17"/>
      <c r="AAD79" s="17"/>
      <c r="AAE79" s="17"/>
      <c r="AAF79" s="17"/>
      <c r="AAG79" s="17"/>
      <c r="AAH79" s="17"/>
      <c r="AAI79" s="17"/>
      <c r="AAJ79" s="17"/>
      <c r="AAK79" s="17"/>
      <c r="AAL79" s="17"/>
      <c r="AAM79" s="17"/>
      <c r="AAN79" s="17"/>
      <c r="AAO79" s="17"/>
      <c r="AAP79" s="17"/>
      <c r="AAQ79" s="17"/>
      <c r="AAR79" s="17"/>
      <c r="AAS79" s="17"/>
      <c r="AAT79" s="17"/>
      <c r="AAU79" s="17"/>
      <c r="AAV79" s="17"/>
      <c r="AAW79" s="17"/>
      <c r="AAX79" s="17"/>
      <c r="AAY79" s="17"/>
      <c r="AAZ79" s="17"/>
      <c r="ABA79" s="17"/>
      <c r="ABB79" s="17"/>
      <c r="ABC79" s="17"/>
      <c r="ABD79" s="17"/>
      <c r="ABE79" s="17"/>
      <c r="ABF79" s="17"/>
      <c r="ABG79" s="17"/>
      <c r="ABH79" s="17"/>
      <c r="ABI79" s="17"/>
      <c r="ABJ79" s="17"/>
      <c r="ABK79" s="17"/>
      <c r="ABL79" s="17"/>
      <c r="ABM79" s="17"/>
      <c r="ABN79" s="17"/>
      <c r="ABO79" s="17"/>
      <c r="ABP79" s="17"/>
      <c r="ABQ79" s="17"/>
      <c r="ABR79" s="17"/>
      <c r="ABS79" s="17"/>
      <c r="ABT79" s="17"/>
      <c r="ABU79" s="17"/>
      <c r="ABV79" s="17"/>
      <c r="ABW79" s="17"/>
      <c r="ABX79" s="17"/>
      <c r="ABY79" s="17"/>
      <c r="ABZ79" s="17"/>
      <c r="ACA79" s="17"/>
      <c r="ACB79" s="17"/>
      <c r="ACC79" s="17"/>
      <c r="ACD79" s="17"/>
      <c r="ACE79" s="17"/>
      <c r="ACF79" s="17"/>
      <c r="ACG79" s="17"/>
      <c r="ACH79" s="17"/>
      <c r="ACI79" s="17"/>
      <c r="ACJ79" s="17"/>
      <c r="ACK79" s="17"/>
      <c r="ACL79" s="17"/>
      <c r="ACM79" s="17"/>
      <c r="ACN79" s="17"/>
      <c r="ACO79" s="17"/>
      <c r="ACP79" s="17"/>
      <c r="ACQ79" s="17"/>
      <c r="ACR79" s="17"/>
      <c r="ACS79" s="17"/>
      <c r="ACT79" s="17"/>
      <c r="ACU79" s="17"/>
      <c r="ACV79" s="17"/>
      <c r="ACW79" s="17"/>
      <c r="ACX79" s="17"/>
      <c r="ACY79" s="17"/>
      <c r="ACZ79" s="17"/>
      <c r="ADA79" s="17"/>
      <c r="ADB79" s="17"/>
      <c r="ADC79" s="17"/>
      <c r="ADD79" s="17"/>
      <c r="ADE79" s="17"/>
      <c r="ADF79" s="17"/>
      <c r="ADG79" s="17"/>
      <c r="ADH79" s="17"/>
      <c r="ADI79" s="16">
        <v>4.0</v>
      </c>
      <c r="ADJ79" s="17"/>
      <c r="ADK79" s="17"/>
      <c r="ADL79" s="17"/>
      <c r="ADM79" s="17"/>
      <c r="ADN79" s="17"/>
      <c r="ADO79" s="17"/>
      <c r="ADP79" s="17"/>
      <c r="ADQ79" s="17"/>
      <c r="ADR79" s="17"/>
      <c r="ADS79" s="17"/>
      <c r="ADT79" s="17"/>
      <c r="ADU79" s="17"/>
      <c r="ADV79" s="17"/>
      <c r="ADW79" s="17"/>
      <c r="ADX79" s="17"/>
      <c r="ADY79" s="17"/>
      <c r="ADZ79" s="17"/>
      <c r="AEA79" s="17"/>
      <c r="AEB79" s="17"/>
      <c r="AEC79" s="17"/>
      <c r="AED79" s="17"/>
      <c r="AEE79" s="17"/>
      <c r="AEF79" s="17"/>
      <c r="AEG79" s="17"/>
      <c r="AEH79" s="17"/>
      <c r="AEI79" s="17"/>
      <c r="AEJ79" s="17"/>
      <c r="AEK79" s="17"/>
      <c r="AEL79" s="17"/>
      <c r="AEM79" s="17"/>
      <c r="AEN79" s="17"/>
      <c r="AEO79" s="17"/>
      <c r="AEP79" s="17"/>
      <c r="AEQ79" s="17"/>
      <c r="AER79" s="17"/>
      <c r="AES79" s="17"/>
      <c r="AET79" s="17"/>
      <c r="AEU79" s="17"/>
      <c r="AEV79" s="17"/>
      <c r="AEW79" s="17"/>
      <c r="AEX79" s="17"/>
      <c r="AEY79" s="17"/>
      <c r="AEZ79" s="17"/>
      <c r="AFA79" s="17"/>
      <c r="AFB79" s="17"/>
      <c r="AFC79" s="17"/>
      <c r="AFD79" s="17"/>
      <c r="AFE79" s="17"/>
      <c r="AFF79" s="17"/>
      <c r="AFG79" s="17"/>
      <c r="AFH79" s="17"/>
      <c r="AFI79" s="17"/>
      <c r="AFJ79" s="17"/>
      <c r="AFK79" s="17"/>
      <c r="AFL79" s="17"/>
      <c r="AFM79" s="17"/>
      <c r="AFN79" s="17"/>
      <c r="AFO79" s="17"/>
      <c r="AFP79" s="17"/>
      <c r="AFQ79" s="17"/>
      <c r="AFR79" s="17"/>
      <c r="AFS79" s="17"/>
      <c r="AFT79" s="17"/>
      <c r="AFU79" s="17"/>
      <c r="AFV79" s="17"/>
      <c r="AFW79" s="17"/>
      <c r="AFX79" s="17"/>
      <c r="AFY79" s="17"/>
      <c r="AFZ79" s="17"/>
      <c r="AGA79" s="17"/>
      <c r="AGB79" s="17"/>
      <c r="AGC79" s="17"/>
      <c r="AGD79" s="17"/>
      <c r="AGE79" s="17"/>
      <c r="AGF79" s="17"/>
      <c r="AGG79" s="17"/>
      <c r="AGH79" s="17"/>
      <c r="AGI79" s="17"/>
      <c r="AGJ79" s="17"/>
      <c r="AGK79" s="17"/>
      <c r="AGL79" s="17"/>
      <c r="AGM79" s="17"/>
      <c r="AGN79" s="17"/>
      <c r="AGO79" s="17"/>
      <c r="AGP79" s="17"/>
      <c r="AGQ79" s="17"/>
      <c r="AGR79" s="17"/>
      <c r="AGS79" s="17"/>
      <c r="AGT79" s="17"/>
      <c r="AGU79" s="17"/>
      <c r="AGV79" s="17"/>
      <c r="AGW79" s="17"/>
      <c r="AGX79" s="17"/>
      <c r="AGY79" s="17"/>
      <c r="AGZ79" s="17"/>
      <c r="AHA79" s="17"/>
      <c r="AHB79" s="17"/>
      <c r="AHC79" s="17"/>
      <c r="AHD79" s="17"/>
      <c r="AHE79" s="17"/>
      <c r="AHF79" s="17"/>
      <c r="AHG79" s="17"/>
      <c r="AHH79" s="17"/>
      <c r="AHI79" s="17"/>
      <c r="AHJ79" s="17"/>
      <c r="AHK79" s="17"/>
      <c r="AHL79" s="17"/>
      <c r="AHM79" s="17"/>
      <c r="AHN79" s="17"/>
      <c r="AHO79" s="17"/>
      <c r="AHP79" s="14" t="s">
        <v>3372</v>
      </c>
      <c r="AHQ79" s="17"/>
      <c r="AHR79" s="17"/>
      <c r="AHS79" s="17"/>
      <c r="AHT79" s="17"/>
      <c r="AHU79" s="17"/>
      <c r="AHV79" s="17"/>
      <c r="AHW79" s="17"/>
      <c r="AHX79" s="17"/>
      <c r="AHY79" s="17"/>
      <c r="AHZ79" s="17"/>
      <c r="AIA79" s="17"/>
      <c r="AIB79" s="17"/>
      <c r="AIC79" s="17"/>
      <c r="AID79" s="17"/>
      <c r="AIE79" s="17"/>
      <c r="AIF79" s="17"/>
      <c r="AIG79" s="17"/>
      <c r="AIH79" s="17"/>
      <c r="AII79" s="17"/>
      <c r="AIJ79" s="17"/>
      <c r="AIK79" s="17"/>
      <c r="AIL79" s="17"/>
      <c r="AIM79" s="17"/>
      <c r="AIN79" s="17"/>
      <c r="AIO79" s="17"/>
      <c r="AIP79" s="17"/>
      <c r="AIQ79" s="17"/>
      <c r="AIR79" s="17"/>
      <c r="AIS79" s="17"/>
      <c r="AIT79" s="17"/>
      <c r="AIU79" s="17"/>
      <c r="AIV79" s="17"/>
      <c r="AIW79" s="17"/>
      <c r="AIX79" s="17"/>
      <c r="AIY79" s="17"/>
      <c r="AIZ79" s="17"/>
      <c r="AJA79" s="17"/>
      <c r="AJB79" s="17"/>
      <c r="AJC79" s="17"/>
      <c r="AJD79" s="17"/>
      <c r="AJE79" s="17"/>
      <c r="AJF79" s="17"/>
      <c r="AJG79" s="17"/>
      <c r="AJH79" s="17"/>
      <c r="AJI79" s="17"/>
      <c r="AJJ79" s="17"/>
      <c r="AJK79" s="17"/>
      <c r="AJL79" s="17"/>
      <c r="AJM79" s="17"/>
      <c r="AJN79" s="17"/>
      <c r="AJO79" s="17"/>
      <c r="AJP79" s="17"/>
      <c r="AJQ79" s="17"/>
      <c r="AJR79" s="17"/>
      <c r="AJS79" s="17"/>
      <c r="AJT79" s="17"/>
      <c r="AJU79" s="17"/>
      <c r="AJV79" s="17"/>
      <c r="AJW79" s="17"/>
      <c r="AJX79" s="17"/>
      <c r="AJY79" s="17"/>
      <c r="AJZ79" s="17"/>
      <c r="AKA79" s="17"/>
      <c r="AKB79" s="17"/>
      <c r="AKC79" s="17"/>
      <c r="AKD79" s="17"/>
      <c r="AKE79" s="17"/>
      <c r="AKF79" s="17"/>
      <c r="AKG79" s="17"/>
      <c r="AKH79" s="17"/>
      <c r="AKI79" s="17"/>
      <c r="AKJ79" s="17"/>
      <c r="AKK79" s="17"/>
      <c r="AKL79" s="17"/>
      <c r="AKM79" s="17"/>
      <c r="AKN79" s="17"/>
      <c r="AKO79" s="17"/>
      <c r="AKP79" s="17"/>
      <c r="AKQ79" s="17"/>
      <c r="AKR79" s="17"/>
      <c r="AKS79" s="17"/>
      <c r="AKT79" s="17"/>
      <c r="AKU79" s="17"/>
      <c r="AKV79" s="17"/>
      <c r="AKW79" s="17"/>
      <c r="AKX79" s="17"/>
      <c r="AKY79" s="17"/>
      <c r="AKZ79" s="17"/>
      <c r="ALA79" s="17"/>
      <c r="ALB79" s="17"/>
      <c r="ALC79" s="17"/>
      <c r="ALD79" s="17"/>
      <c r="ALE79" s="17"/>
      <c r="ALF79" s="17"/>
      <c r="ALG79" s="17"/>
      <c r="ALH79" s="17"/>
      <c r="ALI79" s="17"/>
      <c r="ALJ79" s="17"/>
      <c r="ALK79" s="17"/>
      <c r="ALL79" s="17"/>
      <c r="ALM79" s="17"/>
      <c r="ALN79" s="17"/>
      <c r="ALO79" s="17"/>
      <c r="ALP79" s="17"/>
      <c r="ALQ79" s="17"/>
      <c r="ALR79" s="17"/>
      <c r="ALS79" s="17"/>
      <c r="ALT79" s="17"/>
      <c r="ALU79" s="17"/>
      <c r="ALV79" s="17"/>
      <c r="ALW79" s="17"/>
      <c r="ALX79" s="17"/>
      <c r="ALY79" s="17"/>
      <c r="ALZ79" s="17"/>
      <c r="AMA79" s="17"/>
      <c r="AMB79" s="17"/>
      <c r="AMC79" s="17"/>
      <c r="AMD79" s="17"/>
      <c r="AME79" s="17"/>
      <c r="AMF79" s="17"/>
      <c r="AMG79" s="17"/>
      <c r="AMH79" s="17"/>
      <c r="AMI79" s="17"/>
      <c r="AMJ79" s="17"/>
      <c r="AMK79" s="17"/>
      <c r="AML79" s="17"/>
      <c r="AMM79" s="17"/>
      <c r="AMN79" s="17"/>
      <c r="AMO79" s="17"/>
      <c r="AMP79" s="17"/>
      <c r="AMQ79" s="17"/>
      <c r="AMR79" s="17"/>
      <c r="AMS79" s="17"/>
      <c r="AMT79" s="17"/>
      <c r="AMU79" s="17"/>
      <c r="AMV79" s="17"/>
      <c r="AMW79" s="17"/>
      <c r="AMX79" s="17"/>
      <c r="AMY79" s="17"/>
      <c r="AMZ79" s="17"/>
      <c r="ANA79" s="17"/>
      <c r="ANB79" s="17"/>
      <c r="ANC79" s="17"/>
      <c r="AND79" s="17"/>
      <c r="ANE79" s="17"/>
      <c r="ANF79" s="17"/>
      <c r="ANG79" s="17"/>
      <c r="ANH79" s="17"/>
      <c r="ANI79" s="17"/>
      <c r="ANJ79" s="17"/>
      <c r="ANK79" s="17"/>
      <c r="ANL79" s="17"/>
      <c r="ANM79" s="17"/>
      <c r="ANN79" s="17"/>
      <c r="ANO79" s="17"/>
      <c r="ANP79" s="17"/>
      <c r="ANQ79" s="17"/>
      <c r="ANR79" s="17"/>
      <c r="ANS79" s="17"/>
      <c r="ANT79" s="17"/>
      <c r="ANU79" s="17"/>
      <c r="ANV79" s="17"/>
      <c r="ANW79" s="17"/>
      <c r="ANX79" s="17"/>
      <c r="ANY79" s="17"/>
      <c r="ANZ79" s="17"/>
      <c r="AOA79" s="17"/>
      <c r="AOB79" s="17"/>
      <c r="AOC79" s="17"/>
      <c r="AOD79" s="17"/>
      <c r="AOE79" s="17"/>
      <c r="AOF79" s="17"/>
      <c r="AOG79" s="17"/>
      <c r="AOH79" s="17"/>
      <c r="AOI79" s="17"/>
      <c r="AOJ79" s="17"/>
      <c r="AOK79" s="17"/>
      <c r="AOL79" s="17"/>
      <c r="AOM79" s="17"/>
      <c r="AON79" s="17"/>
      <c r="AOO79" s="17"/>
      <c r="AOP79" s="17"/>
      <c r="AOQ79" s="17"/>
      <c r="AOR79" s="17"/>
      <c r="AOS79" s="17"/>
      <c r="AOT79" s="17"/>
      <c r="AOU79" s="17"/>
      <c r="AOV79" s="17"/>
      <c r="AOW79" s="17"/>
      <c r="AOX79" s="17"/>
      <c r="AOY79" s="17"/>
      <c r="AOZ79" s="17"/>
      <c r="APA79" s="17"/>
      <c r="APB79" s="17"/>
      <c r="APC79" s="17"/>
      <c r="APD79" s="17"/>
      <c r="APE79" s="17"/>
      <c r="APF79" s="17"/>
      <c r="APG79" s="17"/>
      <c r="APH79" s="17"/>
      <c r="API79" s="17"/>
      <c r="APJ79" s="17"/>
      <c r="APK79" s="17"/>
      <c r="APL79" s="17"/>
      <c r="APM79" s="17"/>
      <c r="APN79" s="17"/>
      <c r="APO79" s="17"/>
      <c r="APP79" s="17"/>
      <c r="APQ79" s="17"/>
      <c r="APR79" s="17"/>
      <c r="APS79" s="17"/>
      <c r="APT79" s="17"/>
      <c r="APU79" s="17"/>
      <c r="APV79" s="17"/>
      <c r="APW79" s="17"/>
      <c r="APX79" s="17"/>
      <c r="APY79" s="17"/>
      <c r="APZ79" s="17"/>
      <c r="AQA79" s="17"/>
      <c r="AQB79" s="17"/>
      <c r="AQC79" s="17"/>
      <c r="AQD79" s="17"/>
      <c r="AQE79" s="17"/>
      <c r="AQF79" s="17"/>
      <c r="AQG79" s="17"/>
      <c r="AQH79" s="17"/>
      <c r="AQI79" s="17"/>
      <c r="AQJ79" s="17"/>
      <c r="AQK79" s="17"/>
      <c r="AQL79" s="17"/>
      <c r="AQM79" s="17"/>
      <c r="AQN79" s="17"/>
      <c r="AQO79" s="17"/>
      <c r="AQP79" s="17"/>
      <c r="AQQ79" s="17"/>
      <c r="AQR79" s="17"/>
      <c r="AQS79" s="17"/>
      <c r="AQT79" s="17"/>
      <c r="AQU79" s="17"/>
      <c r="AQV79" s="17"/>
      <c r="AQW79" s="17"/>
      <c r="AQX79" s="17"/>
      <c r="AQY79" s="17"/>
      <c r="AQZ79" s="17"/>
      <c r="ARA79" s="17"/>
      <c r="ARB79" s="17"/>
      <c r="ARC79" s="17"/>
      <c r="ARD79" s="17"/>
      <c r="ARE79" s="17"/>
      <c r="ARF79" s="17"/>
      <c r="ARG79" s="17"/>
      <c r="ARH79" s="17"/>
      <c r="ARI79" s="17"/>
      <c r="ARJ79" s="17"/>
      <c r="ARK79" s="17"/>
      <c r="ARL79" s="17"/>
      <c r="ARM79" s="17"/>
      <c r="ARN79" s="17"/>
      <c r="ARO79" s="17"/>
      <c r="ARP79" s="17"/>
      <c r="ARQ79" s="17"/>
      <c r="ARR79" s="17"/>
      <c r="ARS79" s="17"/>
      <c r="ART79" s="17"/>
      <c r="ARU79" s="17"/>
      <c r="ARV79" s="17"/>
      <c r="ARW79" s="17"/>
      <c r="ARX79" s="17"/>
      <c r="ARY79" s="17"/>
      <c r="ARZ79" s="17"/>
      <c r="ASA79" s="17"/>
      <c r="ASB79" s="17"/>
      <c r="ASC79" s="17"/>
      <c r="ASD79" s="17"/>
      <c r="ASE79" s="17"/>
      <c r="ASF79" s="17"/>
      <c r="ASG79" s="17"/>
      <c r="ASH79" s="17"/>
      <c r="ASI79" s="17"/>
      <c r="ASJ79" s="17"/>
      <c r="ASK79" s="17"/>
      <c r="ASL79" s="17"/>
      <c r="ASM79" s="17"/>
      <c r="ASN79" s="17"/>
      <c r="ASO79" s="17"/>
      <c r="ASP79" s="17"/>
      <c r="ASQ79" s="17"/>
      <c r="ASR79" s="17"/>
      <c r="ASS79" s="17"/>
      <c r="AST79" s="17"/>
      <c r="ASU79" s="17"/>
      <c r="ASV79" s="17"/>
      <c r="ASW79" s="17"/>
      <c r="ASX79" s="17"/>
      <c r="ASY79" s="17"/>
      <c r="ASZ79" s="17"/>
      <c r="ATA79" s="17"/>
      <c r="ATB79" s="17"/>
      <c r="ATC79" s="17"/>
      <c r="ATD79" s="17"/>
      <c r="ATE79" s="17"/>
      <c r="ATF79" s="17"/>
      <c r="ATG79" s="17"/>
      <c r="ATH79" s="17"/>
      <c r="ATI79" s="17"/>
      <c r="ATJ79" s="17"/>
      <c r="ATK79" s="17"/>
      <c r="ATL79" s="17"/>
      <c r="ATM79" s="17"/>
      <c r="ATN79" s="17"/>
      <c r="ATO79" s="17"/>
      <c r="ATP79" s="17"/>
      <c r="ATQ79" s="17"/>
      <c r="ATR79" s="17"/>
      <c r="ATS79" s="17"/>
      <c r="ATT79" s="17"/>
      <c r="ATU79" s="17"/>
      <c r="ATV79" s="17"/>
      <c r="ATW79" s="17"/>
      <c r="ATX79" s="17"/>
      <c r="ATY79" s="17"/>
      <c r="ATZ79" s="17"/>
      <c r="AUA79" s="17"/>
      <c r="AUB79" s="17"/>
      <c r="AUC79" s="17"/>
      <c r="AUD79" s="17"/>
      <c r="AUE79" s="17"/>
      <c r="AUF79" s="17"/>
      <c r="AUG79" s="17"/>
      <c r="AUH79" s="17"/>
      <c r="AUI79" s="17"/>
      <c r="AUJ79" s="17"/>
      <c r="AUK79" s="17"/>
      <c r="AUL79" s="17"/>
      <c r="AUM79" s="17"/>
      <c r="AUN79" s="17"/>
      <c r="AUO79" s="17"/>
      <c r="AUP79" s="17"/>
      <c r="AUQ79" s="17"/>
      <c r="AUR79" s="17"/>
      <c r="AUS79" s="17"/>
      <c r="AUT79" s="17"/>
      <c r="AUU79" s="17"/>
      <c r="AUV79" s="17"/>
      <c r="AUW79" s="17"/>
      <c r="AUX79" s="17"/>
      <c r="AUY79" s="17"/>
      <c r="AUZ79" s="17"/>
      <c r="AVA79" s="17"/>
      <c r="AVB79" s="17"/>
      <c r="AVC79" s="17"/>
      <c r="AVD79" s="17"/>
      <c r="AVE79" s="17"/>
      <c r="AVF79" s="17"/>
      <c r="AVG79" s="17"/>
      <c r="AVH79" s="17"/>
      <c r="AVI79" s="17"/>
      <c r="AVJ79" s="17"/>
      <c r="AVK79" s="17"/>
      <c r="AVL79" s="17"/>
      <c r="AVM79" s="17"/>
      <c r="AVN79" s="17"/>
      <c r="AVO79" s="17"/>
      <c r="AVP79" s="17"/>
      <c r="AVQ79" s="17"/>
      <c r="AVR79" s="17"/>
      <c r="AVS79" s="17"/>
      <c r="AVT79" s="17"/>
      <c r="AVU79" s="17"/>
      <c r="AVV79" s="17"/>
      <c r="AVW79" s="17"/>
      <c r="AVX79" s="17"/>
      <c r="AVY79" s="17"/>
      <c r="AVZ79" s="17"/>
      <c r="AWA79" s="17"/>
      <c r="AWB79" s="17"/>
      <c r="AWC79" s="17"/>
      <c r="AWD79" s="17"/>
      <c r="AWE79" s="17"/>
      <c r="AWF79" s="17"/>
      <c r="AWG79" s="17"/>
      <c r="AWH79" s="17"/>
      <c r="AWI79" s="17"/>
      <c r="AWJ79" s="17"/>
      <c r="AWK79" s="17"/>
      <c r="AWL79" s="17"/>
      <c r="AWM79" s="17"/>
      <c r="AWN79" s="17"/>
      <c r="AWO79" s="17"/>
      <c r="AWP79" s="17"/>
      <c r="AWQ79" s="17"/>
      <c r="AWR79" s="17"/>
      <c r="AWS79" s="17"/>
      <c r="AWT79" s="17"/>
      <c r="AWU79" s="17"/>
      <c r="AWV79" s="17"/>
      <c r="AWW79" s="17"/>
      <c r="AWX79" s="17"/>
      <c r="AWY79" s="17"/>
      <c r="AWZ79" s="17"/>
      <c r="AXA79" s="17"/>
      <c r="AXB79" s="17"/>
      <c r="AXC79" s="17"/>
      <c r="AXD79" s="17"/>
      <c r="AXE79" s="17"/>
      <c r="AXF79" s="17"/>
      <c r="AXG79" s="17"/>
      <c r="AXH79" s="17"/>
      <c r="AXI79" s="17"/>
      <c r="AXJ79" s="17"/>
      <c r="AXK79" s="17"/>
      <c r="AXL79" s="17"/>
      <c r="AXM79" s="17"/>
      <c r="AXN79" s="17"/>
      <c r="AXO79" s="17"/>
      <c r="AXP79" s="17"/>
      <c r="AXQ79" s="17"/>
      <c r="AXR79" s="17"/>
      <c r="AXS79" s="17"/>
      <c r="AXT79" s="17"/>
      <c r="AXU79" s="17"/>
      <c r="AXV79" s="17"/>
      <c r="AXW79" s="17"/>
      <c r="AXX79" s="17"/>
      <c r="AXY79" s="17"/>
      <c r="AXZ79" s="17"/>
      <c r="AYA79" s="17"/>
      <c r="AYB79" s="17"/>
      <c r="AYC79" s="17"/>
      <c r="AYD79" s="17"/>
      <c r="AYE79" s="17"/>
      <c r="AYF79" s="17"/>
      <c r="AYG79" s="17"/>
      <c r="AYH79" s="17"/>
      <c r="AYI79" s="17"/>
      <c r="AYJ79" s="17"/>
      <c r="AYK79" s="17"/>
      <c r="AYL79" s="17"/>
      <c r="AYM79" s="17"/>
      <c r="AYN79" s="17"/>
      <c r="AYO79" s="17"/>
      <c r="AYP79" s="17"/>
      <c r="AYQ79" s="17"/>
      <c r="AYR79" s="17"/>
      <c r="AYS79" s="17"/>
      <c r="AYT79" s="17"/>
      <c r="AYU79" s="17"/>
      <c r="AYV79" s="17"/>
      <c r="AYW79" s="17"/>
      <c r="AYX79" s="17"/>
      <c r="AYY79" s="17"/>
      <c r="AYZ79" s="17"/>
      <c r="AZA79" s="17"/>
      <c r="AZB79" s="17"/>
      <c r="AZC79" s="17"/>
      <c r="AZD79" s="17"/>
      <c r="AZE79" s="17"/>
      <c r="AZF79" s="17"/>
      <c r="AZG79" s="17"/>
      <c r="AZH79" s="17"/>
      <c r="AZI79" s="17"/>
      <c r="AZJ79" s="17"/>
      <c r="AZK79" s="17"/>
      <c r="AZL79" s="17"/>
      <c r="AZM79" s="17"/>
      <c r="AZN79" s="17"/>
      <c r="AZO79" s="17"/>
      <c r="AZP79" s="17"/>
      <c r="AZQ79" s="17"/>
      <c r="AZR79" s="17"/>
      <c r="AZS79" s="17"/>
      <c r="AZT79" s="17"/>
      <c r="AZU79" s="17"/>
      <c r="AZV79" s="17"/>
      <c r="AZW79" s="17"/>
      <c r="AZX79" s="17"/>
      <c r="AZY79" s="17"/>
      <c r="AZZ79" s="17"/>
      <c r="BAA79" s="17"/>
      <c r="BAB79" s="17"/>
      <c r="BAC79" s="17"/>
      <c r="BAD79" s="17"/>
      <c r="BAE79" s="17"/>
      <c r="BAF79" s="17"/>
      <c r="BAG79" s="17"/>
      <c r="BAH79" s="17"/>
      <c r="BAI79" s="17"/>
      <c r="BAJ79" s="17"/>
      <c r="BAK79" s="17"/>
      <c r="BAL79" s="17"/>
      <c r="BAM79" s="17"/>
      <c r="BAN79" s="17"/>
      <c r="BAO79" s="17"/>
      <c r="BAP79" s="17"/>
      <c r="BAQ79" s="17"/>
      <c r="BAR79" s="17"/>
      <c r="BAS79" s="17"/>
      <c r="BAT79" s="17"/>
      <c r="BAU79" s="14" t="s">
        <v>3373</v>
      </c>
      <c r="BAV79" s="17"/>
      <c r="BAW79" s="14" t="s">
        <v>3399</v>
      </c>
      <c r="BAX79" s="14" t="s">
        <v>3400</v>
      </c>
      <c r="BAY79" s="14" t="s">
        <v>3401</v>
      </c>
      <c r="BBA79" s="16">
        <v>866.0</v>
      </c>
      <c r="BBB79" s="16">
        <v>679.0</v>
      </c>
      <c r="BBC79" s="17"/>
      <c r="BBD79" s="17"/>
      <c r="BBE79" s="17"/>
      <c r="BBF79" s="17"/>
      <c r="BBG79" s="17"/>
      <c r="BBH79" s="17"/>
      <c r="BBI79" s="17"/>
      <c r="BBJ79" s="17"/>
      <c r="BBK79" s="17"/>
      <c r="BBL79" s="17"/>
      <c r="BBM79" s="17"/>
      <c r="BBN79" s="17"/>
      <c r="BBO79" s="17"/>
      <c r="BBP79" s="17"/>
      <c r="BBQ79" s="17"/>
      <c r="BBR79" s="17"/>
      <c r="BBS79" s="17"/>
      <c r="BBT79" s="17"/>
      <c r="BBU79" s="17"/>
      <c r="BBV79" s="17"/>
      <c r="BBW79" s="17"/>
      <c r="BBX79" s="17"/>
      <c r="BBY79" s="17"/>
      <c r="BBZ79" s="17"/>
      <c r="BCA79" s="17"/>
      <c r="BCB79" s="17"/>
      <c r="BCC79" s="17"/>
      <c r="BCD79" s="17"/>
      <c r="BCE79" s="17"/>
      <c r="BCF79" s="17"/>
      <c r="BCG79" s="17"/>
      <c r="BCH79" s="17"/>
      <c r="BCI79" s="17"/>
      <c r="BCJ79" s="17"/>
      <c r="BCK79" s="17"/>
      <c r="BCL79" s="17"/>
      <c r="BCM79" s="17"/>
      <c r="BCN79" s="17"/>
      <c r="BCO79" s="17"/>
      <c r="BCP79" s="17"/>
      <c r="BCQ79" s="17"/>
      <c r="BCR79" s="17"/>
      <c r="BCS79" s="17"/>
      <c r="BCT79" s="17"/>
      <c r="BCU79" s="17"/>
      <c r="BCV79" s="17"/>
      <c r="BCW79" s="17"/>
      <c r="BCX79" s="17"/>
      <c r="BCY79" s="17"/>
      <c r="BCZ79" s="17"/>
      <c r="BDA79" s="17"/>
      <c r="BDB79" s="17"/>
      <c r="BDC79" s="17"/>
      <c r="BDD79" s="17"/>
      <c r="BDE79" s="17"/>
      <c r="BDF79" s="17"/>
      <c r="BDG79" s="17"/>
      <c r="BDH79" s="17"/>
      <c r="BDI79" s="17"/>
      <c r="BDJ79" s="17"/>
      <c r="BDK79" s="17"/>
      <c r="BDL79" s="17"/>
      <c r="BDM79" s="17"/>
      <c r="BDN79" s="17"/>
      <c r="BDO79" s="17"/>
      <c r="BDP79" s="17"/>
      <c r="BDQ79" s="17"/>
      <c r="BDR79" s="17"/>
      <c r="BDS79" s="17"/>
      <c r="BDT79" s="17"/>
      <c r="BDU79" s="17"/>
      <c r="BDV79" s="17"/>
      <c r="BDW79" s="17"/>
      <c r="BDX79" s="17"/>
      <c r="BDY79" s="17"/>
      <c r="BDZ79" s="17"/>
      <c r="BEA79" s="17"/>
      <c r="BEB79" s="17"/>
      <c r="BEC79" s="17"/>
      <c r="BED79" s="17"/>
      <c r="BEE79" s="17"/>
      <c r="BEF79" s="17"/>
      <c r="BEG79" s="17"/>
      <c r="BEH79" s="17"/>
      <c r="BEI79" s="17"/>
      <c r="BEJ79" s="17"/>
      <c r="BEK79" s="17"/>
      <c r="BEL79" s="17"/>
      <c r="BEM79" s="17"/>
      <c r="BEN79" s="17"/>
      <c r="BEO79" s="17"/>
      <c r="BEP79" s="17"/>
      <c r="BEQ79" s="17"/>
      <c r="BER79" s="17"/>
      <c r="BES79" s="17"/>
      <c r="BET79" s="17"/>
      <c r="BEU79" s="17"/>
      <c r="BEV79" s="17"/>
      <c r="BEW79" s="17"/>
      <c r="BEX79" s="17"/>
      <c r="BEY79" s="17"/>
      <c r="BEZ79" s="17"/>
      <c r="BFA79" s="17"/>
      <c r="BFB79" s="17"/>
      <c r="BFC79" s="17"/>
      <c r="BFD79" s="17"/>
      <c r="BFE79" s="17"/>
      <c r="BFF79" s="17"/>
      <c r="BFG79" s="17"/>
      <c r="BFH79" s="17"/>
      <c r="BFI79" s="17"/>
      <c r="BFJ79" s="17"/>
      <c r="BFK79" s="17"/>
      <c r="BFL79" s="17"/>
      <c r="BFM79" s="17"/>
      <c r="BFN79" s="17"/>
      <c r="BFO79" s="17"/>
      <c r="BFP79" s="17"/>
      <c r="BFQ79" s="17"/>
      <c r="BFR79" s="17"/>
      <c r="BFS79" s="17"/>
      <c r="BFT79" s="17"/>
      <c r="BFU79" s="17"/>
      <c r="BFV79" s="17"/>
      <c r="BFW79" s="17"/>
      <c r="BFX79" s="17"/>
      <c r="BFY79" s="17"/>
      <c r="BFZ79" s="17"/>
      <c r="BGA79" s="17"/>
      <c r="BGB79" s="17"/>
      <c r="BGC79" s="17"/>
      <c r="BGD79" s="17"/>
      <c r="BGE79" s="17"/>
      <c r="BGF79" s="17"/>
      <c r="BGG79" s="17"/>
      <c r="BGH79" s="17"/>
      <c r="BGI79" s="17"/>
      <c r="BGJ79" s="17"/>
      <c r="BGK79" s="17"/>
      <c r="BGL79" s="17"/>
      <c r="BGM79" s="17"/>
      <c r="BGN79" s="17"/>
      <c r="BGO79" s="17"/>
      <c r="BGP79" s="17"/>
      <c r="BGQ79" s="17"/>
      <c r="BGR79" s="17"/>
      <c r="BGS79" s="17"/>
      <c r="BGT79" s="17"/>
      <c r="BGU79" s="17"/>
      <c r="BGV79" s="17"/>
      <c r="BGW79" s="17"/>
      <c r="BGX79" s="17"/>
      <c r="BGY79" s="17"/>
      <c r="BGZ79" s="17"/>
      <c r="BHA79" s="17"/>
      <c r="BHB79" s="17"/>
      <c r="BHC79" s="17"/>
      <c r="BHD79" s="17"/>
      <c r="BHE79" s="17"/>
      <c r="BHF79" s="17"/>
      <c r="BHG79" s="17"/>
      <c r="BHH79" s="17"/>
      <c r="BHI79" s="17"/>
      <c r="BHJ79" s="17"/>
      <c r="BHK79" s="17"/>
      <c r="BHL79" s="17"/>
      <c r="BHM79" s="17"/>
      <c r="BHN79" s="17"/>
      <c r="BHO79" s="17"/>
      <c r="BHP79" s="17"/>
      <c r="BHQ79" s="17"/>
      <c r="BHR79" s="17"/>
      <c r="BHS79" s="17"/>
      <c r="BHT79" s="17"/>
      <c r="BHU79" s="17"/>
      <c r="BHV79" s="17"/>
      <c r="BHW79" s="17"/>
      <c r="BHX79" s="17"/>
      <c r="BHY79" s="17"/>
      <c r="BHZ79" s="17"/>
      <c r="BIA79" s="17"/>
      <c r="BIB79" s="17"/>
      <c r="BIC79" s="17"/>
      <c r="BID79" s="17"/>
      <c r="BIE79" s="17"/>
      <c r="BIF79" s="17"/>
      <c r="BIG79" s="17"/>
      <c r="BIH79" s="17"/>
      <c r="BII79" s="17"/>
      <c r="BIJ79" s="17"/>
      <c r="BIK79" s="17"/>
      <c r="BIL79" s="17"/>
      <c r="BIM79" s="17"/>
      <c r="BIN79" s="17"/>
      <c r="BIO79" s="17"/>
      <c r="BIP79" s="17"/>
      <c r="BIQ79" s="17"/>
      <c r="BIR79" s="17"/>
      <c r="BIS79" s="17"/>
      <c r="BIT79" s="17"/>
      <c r="BIU79" s="17"/>
      <c r="BIV79" s="17"/>
      <c r="BIW79" s="17"/>
      <c r="BIX79" s="17"/>
      <c r="BIY79" s="17"/>
      <c r="BIZ79" s="17"/>
      <c r="BJA79" s="17"/>
      <c r="BJB79" s="17"/>
      <c r="BJC79" s="17"/>
      <c r="BJD79" s="17"/>
      <c r="BJE79" s="17"/>
      <c r="BJF79" s="17"/>
      <c r="BJG79" s="17"/>
      <c r="BJH79" s="17"/>
      <c r="BJI79" s="17"/>
      <c r="BJJ79" s="17"/>
      <c r="BJK79" s="17"/>
      <c r="BJL79" s="17"/>
      <c r="BJM79" s="17"/>
      <c r="BJN79" s="17"/>
      <c r="BJO79" s="17"/>
      <c r="BJP79" s="17"/>
      <c r="BJQ79" s="17"/>
      <c r="BJR79" s="17"/>
      <c r="BJS79" s="17"/>
      <c r="BJT79" s="17"/>
      <c r="BJU79" s="17"/>
      <c r="BJV79" s="17"/>
      <c r="BJW79" s="17"/>
      <c r="BJX79" s="17"/>
      <c r="BJY79" s="17"/>
      <c r="BJZ79" s="17"/>
      <c r="BKA79" s="17"/>
      <c r="BKB79" s="17"/>
      <c r="BKC79" s="17"/>
      <c r="BKD79" s="17"/>
      <c r="BKE79" s="17"/>
      <c r="BKF79" s="17"/>
      <c r="BKG79" s="17"/>
      <c r="BKH79" s="17"/>
      <c r="BKI79" s="17"/>
      <c r="BKJ79" s="17"/>
      <c r="BKK79" s="17"/>
      <c r="BKL79" s="17"/>
      <c r="BKM79" s="17"/>
      <c r="BKN79" s="17"/>
      <c r="BKO79" s="17"/>
      <c r="BKP79" s="17"/>
      <c r="BKQ79" s="17"/>
      <c r="BKR79" s="17"/>
      <c r="BKS79" s="17"/>
      <c r="BKT79" s="17"/>
      <c r="BKU79" s="17"/>
      <c r="BKV79" s="17"/>
      <c r="BKW79" s="17"/>
      <c r="BKX79" s="17"/>
      <c r="BKY79" s="17"/>
      <c r="BKZ79" s="17"/>
      <c r="BLA79" s="17"/>
      <c r="BLB79" s="17"/>
      <c r="BLC79" s="17"/>
      <c r="BLD79" s="17"/>
      <c r="BLE79" s="17"/>
      <c r="BLF79" s="17"/>
      <c r="BLG79" s="17"/>
      <c r="BLH79" s="17"/>
      <c r="BLI79" s="17"/>
      <c r="BLJ79" s="17"/>
      <c r="BLK79" s="17"/>
      <c r="BLL79" s="17"/>
      <c r="BLM79" s="17"/>
      <c r="BLN79" s="17"/>
      <c r="BLO79" s="17"/>
      <c r="BLP79" s="17"/>
      <c r="BLQ79" s="17"/>
      <c r="BLR79" s="17"/>
      <c r="BLS79" s="17"/>
      <c r="BLT79" s="17"/>
      <c r="BLU79" s="17"/>
      <c r="BLV79" s="17"/>
      <c r="BLW79" s="17"/>
      <c r="BLX79" s="17"/>
      <c r="BLY79" s="17"/>
      <c r="BLZ79" s="17"/>
      <c r="BMA79" s="17"/>
      <c r="BMB79" s="17"/>
      <c r="BMC79" s="17"/>
      <c r="BMD79" s="17"/>
      <c r="BME79" s="17"/>
      <c r="BMF79" s="17"/>
      <c r="BMG79" s="17"/>
      <c r="BMH79" s="17"/>
      <c r="BMI79" s="17"/>
      <c r="BMJ79" s="17"/>
      <c r="BMK79" s="17"/>
      <c r="BML79" s="17"/>
      <c r="BMM79" s="17"/>
      <c r="BMN79" s="17"/>
      <c r="BMO79" s="17"/>
      <c r="BMP79" s="17"/>
      <c r="BMQ79" s="17"/>
      <c r="BMR79" s="17"/>
      <c r="BMS79" s="17"/>
      <c r="BMT79" s="17"/>
      <c r="BMU79" s="17"/>
      <c r="BMV79" s="17"/>
      <c r="BMW79" s="17"/>
      <c r="BMX79" s="17"/>
      <c r="BMY79" s="17"/>
      <c r="BMZ79" s="17"/>
      <c r="BNA79" s="17"/>
      <c r="BNB79" s="17"/>
      <c r="BNC79" s="17"/>
      <c r="BND79" s="17"/>
      <c r="BNE79" s="17"/>
      <c r="BNF79" s="17"/>
      <c r="BNG79" s="17"/>
      <c r="BNH79" s="17"/>
      <c r="BNI79" s="17"/>
      <c r="BNJ79" s="17"/>
      <c r="BNK79" s="17"/>
      <c r="BNL79" s="17"/>
      <c r="BNM79" s="17"/>
      <c r="BNN79" s="17"/>
      <c r="BNO79" s="17"/>
      <c r="BNP79" s="17"/>
      <c r="BNQ79" s="17"/>
      <c r="BNR79" s="17"/>
      <c r="BNS79" s="17"/>
      <c r="BNT79" s="17"/>
      <c r="BNU79" s="17"/>
      <c r="BNV79" s="17"/>
      <c r="BNW79" s="17"/>
      <c r="BNX79" s="17"/>
      <c r="BNY79" s="17"/>
      <c r="BNZ79" s="17"/>
      <c r="BOA79" s="17"/>
      <c r="BOB79" s="17"/>
      <c r="BOC79" s="17"/>
      <c r="BOD79" s="17"/>
      <c r="BOE79" s="17"/>
      <c r="BOF79" s="17"/>
      <c r="BOG79" s="17"/>
      <c r="BOH79" s="17"/>
      <c r="BOI79" s="17"/>
      <c r="BOJ79" s="17"/>
      <c r="BOK79" s="17"/>
      <c r="BOL79" s="17"/>
      <c r="BOM79" s="17"/>
      <c r="BON79" s="17"/>
      <c r="BOO79" s="17"/>
      <c r="BOP79" s="17"/>
      <c r="BOQ79" s="17"/>
      <c r="BOR79" s="17"/>
      <c r="BOS79" s="17"/>
      <c r="BOT79" s="17"/>
      <c r="BOU79" s="17"/>
      <c r="BOV79" s="17"/>
      <c r="BOW79" s="17"/>
      <c r="BOX79" s="17"/>
      <c r="BOY79" s="17"/>
      <c r="BOZ79" s="17"/>
      <c r="BPA79" s="17"/>
      <c r="BPB79" s="17"/>
      <c r="BPC79" s="17"/>
      <c r="BPD79" s="17"/>
      <c r="BPE79" s="17"/>
      <c r="BPF79" s="17"/>
      <c r="BPG79" s="17"/>
      <c r="BPH79" s="17"/>
      <c r="BPI79" s="17"/>
      <c r="BPJ79" s="17"/>
      <c r="BPK79" s="17"/>
      <c r="BPL79" s="17"/>
      <c r="BPM79" s="17"/>
      <c r="BPN79" s="17"/>
      <c r="BPO79" s="17"/>
      <c r="BPP79" s="17"/>
      <c r="BPQ79" s="17"/>
      <c r="BPR79" s="17"/>
      <c r="BPS79" s="17"/>
      <c r="BPT79" s="17"/>
      <c r="BPU79" s="17"/>
      <c r="BPV79" s="17"/>
      <c r="BPW79" s="17"/>
      <c r="BPX79" s="17"/>
      <c r="BPY79" s="17"/>
      <c r="BPZ79" s="17"/>
      <c r="BQA79" s="17"/>
      <c r="BQB79" s="17"/>
      <c r="BQC79" s="17"/>
      <c r="BQD79" s="17"/>
      <c r="BQE79" s="17"/>
      <c r="BQF79" s="17"/>
      <c r="BQG79" s="17"/>
      <c r="BQH79" s="17"/>
      <c r="BQI79" s="17"/>
      <c r="BQJ79" s="17"/>
      <c r="BQK79" s="17"/>
      <c r="BQL79" s="17"/>
      <c r="BQM79" s="17"/>
      <c r="BQN79" s="17"/>
      <c r="BQO79" s="17"/>
      <c r="BQP79" s="17"/>
      <c r="BQQ79" s="17"/>
      <c r="BQR79" s="17"/>
      <c r="BQS79" s="17"/>
      <c r="BQT79" s="17"/>
      <c r="BQU79" s="17"/>
      <c r="BQV79" s="17"/>
      <c r="BQW79" s="17"/>
      <c r="BQX79" s="17"/>
      <c r="BQY79" s="17"/>
      <c r="BQZ79" s="17"/>
      <c r="BRA79" s="17"/>
      <c r="BRB79" s="17"/>
      <c r="BRC79" s="17"/>
      <c r="BRD79" s="17"/>
      <c r="BRE79" s="17"/>
      <c r="BRF79" s="17"/>
      <c r="BRG79" s="17"/>
      <c r="BRH79" s="17"/>
      <c r="BRI79" s="17"/>
      <c r="BRJ79" s="17"/>
      <c r="BRK79" s="17"/>
      <c r="BRL79" s="17"/>
      <c r="BRM79" s="17"/>
      <c r="BRN79" s="17"/>
      <c r="BRO79" s="17"/>
      <c r="BRP79" s="17"/>
      <c r="BRQ79" s="17"/>
      <c r="BRR79" s="17"/>
      <c r="BRS79" s="17"/>
      <c r="BRT79" s="17"/>
      <c r="BRU79" s="17"/>
      <c r="BRV79" s="17"/>
      <c r="BRW79" s="17"/>
      <c r="BRX79" s="17"/>
      <c r="BRY79" s="17"/>
      <c r="BRZ79" s="17"/>
      <c r="BSA79" s="17"/>
      <c r="BSB79" s="17"/>
      <c r="BSC79" s="17"/>
      <c r="BSD79" s="17"/>
      <c r="BSE79" s="17"/>
      <c r="BSF79" s="17"/>
      <c r="BSG79" s="17"/>
      <c r="BSH79" s="17"/>
      <c r="BSI79" s="17"/>
      <c r="BSJ79" s="17"/>
      <c r="BSK79" s="17"/>
      <c r="BSL79" s="17"/>
      <c r="BSM79" s="17"/>
      <c r="BSN79" s="17"/>
      <c r="BSO79" s="17"/>
      <c r="BSP79" s="17"/>
      <c r="BSQ79" s="17"/>
      <c r="BSR79" s="17"/>
      <c r="BSS79" s="16">
        <v>1.0</v>
      </c>
      <c r="BST79" s="17"/>
      <c r="BSU79" s="17"/>
      <c r="BSV79" s="17"/>
      <c r="BSW79" s="17"/>
      <c r="BSX79" s="17"/>
      <c r="BSY79" s="17"/>
      <c r="BSZ79" s="17"/>
      <c r="BTA79" s="17"/>
      <c r="BTB79" s="17"/>
      <c r="BTC79" s="17"/>
      <c r="BTD79" s="17"/>
      <c r="BTE79" s="17"/>
      <c r="BTF79" s="17"/>
      <c r="BTG79" s="17"/>
      <c r="BTH79" s="17"/>
      <c r="BTI79" s="17"/>
      <c r="BTJ79" s="17"/>
      <c r="BTK79" s="17"/>
      <c r="BTL79" s="17"/>
      <c r="BTM79" s="17"/>
      <c r="BTN79" s="17"/>
      <c r="BTO79" s="17"/>
      <c r="BTP79" s="17"/>
      <c r="BTQ79" s="17"/>
      <c r="BTR79" s="17"/>
      <c r="BTS79" s="17"/>
      <c r="BTT79" s="17"/>
      <c r="BTU79" s="17"/>
      <c r="BTV79" s="17"/>
      <c r="BTW79" s="17"/>
      <c r="BTX79" s="17"/>
      <c r="BTY79" s="17"/>
      <c r="BTZ79" s="17"/>
      <c r="BUA79" s="17"/>
      <c r="BUB79" s="17"/>
      <c r="BUC79" s="17"/>
      <c r="BUD79" s="17"/>
      <c r="BUE79" s="17"/>
      <c r="BUF79" s="17"/>
      <c r="BUG79" s="17"/>
      <c r="BUH79" s="17"/>
      <c r="BUI79" s="17"/>
      <c r="BUJ79" s="17"/>
      <c r="BUK79" s="17"/>
      <c r="BUL79" s="17"/>
      <c r="BUM79" s="17"/>
      <c r="BUN79" s="17"/>
      <c r="BUO79" s="17"/>
      <c r="BUP79" s="17"/>
      <c r="BUQ79" s="17"/>
      <c r="BUR79" s="17"/>
      <c r="BUS79" s="17"/>
      <c r="BUT79" s="17"/>
      <c r="BUU79" s="17"/>
      <c r="BUV79" s="17"/>
      <c r="BUW79" s="17"/>
      <c r="BUX79" s="17"/>
      <c r="BUY79" s="17"/>
      <c r="BUZ79" s="17"/>
      <c r="BVA79" s="17"/>
      <c r="BVB79" s="17"/>
      <c r="BVC79" s="17"/>
      <c r="BVD79" s="17"/>
      <c r="BVE79" s="17"/>
      <c r="BVF79" s="17"/>
      <c r="BVG79" s="17"/>
      <c r="BVH79" s="17"/>
      <c r="BVI79" s="17"/>
      <c r="BVJ79" s="17"/>
      <c r="BVK79" s="17"/>
      <c r="BVL79" s="17"/>
      <c r="BVM79" s="17"/>
      <c r="BVN79" s="17"/>
      <c r="BVO79" s="17"/>
      <c r="BVP79" s="17"/>
      <c r="BVQ79" s="17"/>
      <c r="BVR79" s="17"/>
      <c r="BVS79" s="17"/>
      <c r="BVT79" s="17"/>
      <c r="BVU79" s="17"/>
      <c r="BVV79" s="17"/>
      <c r="BVW79" s="17"/>
      <c r="BVX79" s="17"/>
      <c r="BVY79" s="17"/>
      <c r="BVZ79" s="17"/>
      <c r="BWA79" s="17"/>
      <c r="BWB79" s="17"/>
      <c r="BWC79" s="17"/>
      <c r="BWD79" s="17"/>
      <c r="BWE79" s="17"/>
      <c r="BWF79" s="17"/>
      <c r="BWG79" s="17"/>
      <c r="BWH79" s="17"/>
      <c r="BWI79" s="17"/>
      <c r="BWJ79" s="17"/>
      <c r="BWK79" s="17"/>
      <c r="BWL79" s="17"/>
      <c r="BWM79" s="17"/>
      <c r="BWN79" s="17"/>
      <c r="BWO79" s="17"/>
      <c r="BWP79" s="17"/>
      <c r="BWQ79" s="17"/>
      <c r="BWR79" s="17"/>
      <c r="BWS79" s="17"/>
      <c r="BWT79" s="17"/>
      <c r="BWU79" s="17"/>
      <c r="BWV79" s="17"/>
      <c r="BWW79" s="17"/>
      <c r="BWX79" s="17"/>
      <c r="BWY79" s="17"/>
      <c r="BWZ79" s="17"/>
      <c r="BXA79" s="17"/>
      <c r="BXB79" s="17"/>
      <c r="BXC79" s="17"/>
      <c r="BXD79" s="17"/>
      <c r="BXE79" s="17"/>
      <c r="BXF79" s="17"/>
      <c r="BXG79" s="17"/>
      <c r="BXH79" s="17"/>
      <c r="BXI79" s="17"/>
      <c r="BXJ79" s="17"/>
      <c r="BXK79" s="17"/>
      <c r="BXL79" s="17"/>
      <c r="BXM79" s="17"/>
      <c r="BXN79" s="17"/>
      <c r="BXO79" s="17"/>
      <c r="BXP79" s="17"/>
      <c r="BXQ79" s="17"/>
      <c r="BXR79" s="17"/>
      <c r="BXS79" s="17"/>
      <c r="BXT79" s="17"/>
      <c r="BXU79" s="17"/>
      <c r="BXV79" s="17"/>
      <c r="BXW79" s="17"/>
      <c r="BXX79" s="17"/>
      <c r="BXY79" s="17"/>
      <c r="BXZ79" s="17"/>
      <c r="BYA79" s="17"/>
      <c r="BYB79" s="17"/>
      <c r="BYC79" s="17"/>
      <c r="BYD79" s="17"/>
      <c r="BYE79" s="17"/>
      <c r="BYF79" s="17"/>
      <c r="BYG79" s="17"/>
      <c r="BYH79" s="17"/>
      <c r="BYI79" s="17"/>
      <c r="BYJ79" s="17"/>
      <c r="BYK79" s="17"/>
      <c r="BYL79" s="17"/>
      <c r="BYM79" s="17"/>
      <c r="BYN79" s="17"/>
      <c r="BYO79" s="17"/>
      <c r="BYP79" s="17"/>
      <c r="BYQ79" s="17"/>
      <c r="BYR79" s="17"/>
      <c r="BYS79" s="17"/>
      <c r="BYT79" s="17"/>
      <c r="BYU79" s="17"/>
      <c r="BYV79" s="17"/>
      <c r="BYW79" s="17"/>
      <c r="BYX79" s="17"/>
      <c r="BYY79" s="17"/>
      <c r="BYZ79" s="17"/>
      <c r="BZA79" s="17"/>
      <c r="BZB79" s="17"/>
      <c r="BZC79" s="17"/>
      <c r="BZD79" s="17"/>
      <c r="BZE79" s="17"/>
      <c r="BZF79" s="17"/>
      <c r="BZG79" s="17"/>
      <c r="BZH79" s="17"/>
      <c r="BZI79" s="17"/>
      <c r="BZJ79" s="17"/>
      <c r="BZK79" s="17"/>
      <c r="BZL79" s="17"/>
      <c r="BZM79" s="17"/>
      <c r="BZN79" s="17"/>
      <c r="BZO79" s="17"/>
      <c r="BZP79" s="17"/>
      <c r="BZQ79" s="17"/>
      <c r="BZR79" s="17"/>
      <c r="BZS79" s="17"/>
      <c r="BZT79" s="17"/>
      <c r="BZU79" s="17"/>
      <c r="BZV79" s="17"/>
      <c r="BZW79" s="17"/>
      <c r="BZX79" s="17"/>
      <c r="BZY79" s="17"/>
      <c r="BZZ79" s="17"/>
      <c r="CAA79" s="17"/>
      <c r="CAB79" s="17"/>
      <c r="CAC79" s="17"/>
      <c r="CAD79" s="17"/>
      <c r="CAE79" s="17"/>
      <c r="CAF79" s="17"/>
      <c r="CAG79" s="17"/>
      <c r="CAH79" s="17"/>
      <c r="CAI79" s="17"/>
      <c r="CAJ79" s="17"/>
      <c r="CAK79" s="17"/>
      <c r="CAL79" s="17"/>
      <c r="CAM79" s="17"/>
      <c r="CAN79" s="17"/>
      <c r="CAO79" s="17"/>
      <c r="CAP79" s="17"/>
      <c r="CAQ79" s="17"/>
      <c r="CAR79" s="17"/>
      <c r="CAS79" s="17"/>
      <c r="CAT79" s="17"/>
      <c r="CAU79" s="17"/>
      <c r="CAV79" s="17"/>
      <c r="CAW79" s="17"/>
      <c r="CAX79" s="17"/>
      <c r="CAY79" s="17"/>
      <c r="CAZ79" s="17"/>
      <c r="CBA79" s="17"/>
      <c r="CBB79" s="17"/>
      <c r="CBC79" s="17"/>
      <c r="CBD79" s="17"/>
      <c r="CBE79" s="17"/>
      <c r="CBF79" s="17"/>
      <c r="CBG79" s="17"/>
      <c r="CBH79" s="17"/>
      <c r="CBI79" s="17"/>
      <c r="CBJ79" s="17"/>
      <c r="CBK79" s="17"/>
      <c r="CBL79" s="17"/>
      <c r="CBM79" s="17"/>
      <c r="CBN79" s="17"/>
      <c r="CBO79" s="17"/>
      <c r="CBP79" s="17"/>
      <c r="CBQ79" s="17"/>
      <c r="CBR79" s="17"/>
      <c r="CBS79" s="17"/>
      <c r="CBT79" s="17"/>
      <c r="CBU79" s="17"/>
      <c r="CBV79" s="17"/>
      <c r="CBW79" s="17"/>
      <c r="CBX79" s="17"/>
      <c r="CBY79" s="17"/>
      <c r="CBZ79" s="17"/>
      <c r="CCA79" s="17"/>
      <c r="CCB79" s="17"/>
      <c r="CCC79" s="17"/>
      <c r="CCD79" s="17"/>
      <c r="CCE79" s="17"/>
      <c r="CCF79" s="17"/>
      <c r="CCG79" s="17"/>
      <c r="CCH79" s="17"/>
      <c r="CCI79" s="17"/>
      <c r="CCJ79" s="17"/>
      <c r="CCK79" s="17"/>
      <c r="CCL79" s="17"/>
      <c r="CCM79" s="17"/>
      <c r="CCN79" s="17"/>
      <c r="CCO79" s="17"/>
      <c r="CCP79" s="17"/>
      <c r="CCQ79" s="17"/>
      <c r="CCR79" s="17"/>
      <c r="CCS79" s="17"/>
      <c r="CCT79" s="17"/>
      <c r="CCU79" s="17"/>
      <c r="CCV79" s="17"/>
      <c r="CCW79" s="17"/>
      <c r="CCX79" s="17"/>
      <c r="CCY79" s="17"/>
      <c r="CCZ79" s="17"/>
      <c r="CDA79" s="17"/>
      <c r="CDB79" s="17"/>
      <c r="CDC79" s="17"/>
      <c r="CDD79" s="17"/>
      <c r="CDE79" s="17"/>
      <c r="CDF79" s="17"/>
      <c r="CDG79" s="17"/>
      <c r="CDH79" s="17"/>
      <c r="CDI79" s="17"/>
      <c r="CDJ79" s="17"/>
      <c r="CDK79" s="17"/>
      <c r="CDL79" s="17"/>
      <c r="CDM79" s="17"/>
      <c r="CDN79" s="17"/>
      <c r="CDO79" s="17"/>
      <c r="CDP79" s="17"/>
      <c r="CDQ79" s="17"/>
      <c r="CDR79" s="17"/>
      <c r="CDS79" s="17"/>
      <c r="CDT79" s="17"/>
      <c r="CDU79" s="17"/>
    </row>
    <row r="80">
      <c r="A80" s="14" t="s">
        <v>3364</v>
      </c>
      <c r="B80" s="14" t="s">
        <v>3402</v>
      </c>
      <c r="C80" s="14" t="s">
        <v>2614</v>
      </c>
      <c r="D80" s="14" t="s">
        <v>2615</v>
      </c>
      <c r="E80" s="14" t="s">
        <v>3403</v>
      </c>
      <c r="F80" s="14" t="s">
        <v>2835</v>
      </c>
      <c r="I80" s="14" t="s">
        <v>3404</v>
      </c>
      <c r="J80" s="14" t="s">
        <v>2618</v>
      </c>
      <c r="K80" s="14" t="s">
        <v>2619</v>
      </c>
      <c r="L80" s="14" t="s">
        <v>2732</v>
      </c>
      <c r="M80" s="17"/>
      <c r="N80" s="14" t="s">
        <v>2673</v>
      </c>
      <c r="O80" s="14" t="s">
        <v>2674</v>
      </c>
      <c r="P80" s="14" t="s">
        <v>3368</v>
      </c>
      <c r="Q80" s="16">
        <v>11.0</v>
      </c>
      <c r="R80" s="16">
        <v>4095772.0</v>
      </c>
      <c r="S80" s="16">
        <v>4095772.0</v>
      </c>
      <c r="T80" s="14" t="s">
        <v>2631</v>
      </c>
      <c r="U80" s="14" t="s">
        <v>2630</v>
      </c>
      <c r="V80" s="14" t="s">
        <v>3405</v>
      </c>
      <c r="W80" s="14" t="s">
        <v>3406</v>
      </c>
      <c r="X80" s="16">
        <v>0.08</v>
      </c>
      <c r="Y80" s="17"/>
      <c r="Z80" s="16">
        <v>7.0</v>
      </c>
      <c r="AA80" s="16">
        <v>82.0</v>
      </c>
      <c r="AB80" s="17"/>
      <c r="AC80" s="16">
        <v>52.0</v>
      </c>
      <c r="AD80" s="16">
        <v>367.0</v>
      </c>
      <c r="AE80" s="22">
        <v>45485.0</v>
      </c>
      <c r="AF80" s="17"/>
      <c r="AG80" s="17"/>
      <c r="AH80" s="17"/>
      <c r="AI80" s="17"/>
      <c r="AJ80" s="17"/>
      <c r="AK80" s="17"/>
      <c r="AL80" s="16">
        <v>61.0</v>
      </c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4" t="s">
        <v>2625</v>
      </c>
      <c r="BB80" s="17"/>
      <c r="BC80" s="17"/>
      <c r="BD80" s="14" t="s">
        <v>3382</v>
      </c>
      <c r="BE80" s="17"/>
      <c r="BF80" s="17"/>
      <c r="BG80" s="16">
        <v>1.0</v>
      </c>
      <c r="BH80" s="17"/>
      <c r="BI80" s="14" t="s">
        <v>2565</v>
      </c>
      <c r="BJ80" s="14" t="s">
        <v>2566</v>
      </c>
      <c r="BK80" s="17"/>
      <c r="BL80" s="17"/>
      <c r="BM80" s="16">
        <v>12.3</v>
      </c>
      <c r="BN80" s="17"/>
      <c r="BO80" s="17"/>
      <c r="BP80" s="17"/>
      <c r="BQ80" s="17"/>
      <c r="BR80" s="17"/>
      <c r="BS80" s="16">
        <v>0.2141</v>
      </c>
      <c r="BT80" s="16">
        <v>3.33333333</v>
      </c>
      <c r="BU80" s="14" t="s">
        <v>2680</v>
      </c>
      <c r="BW80" s="17"/>
      <c r="BX80" s="17"/>
      <c r="BY80" s="17"/>
      <c r="BZ80" s="17"/>
      <c r="CA80" s="17"/>
      <c r="CB80" s="17"/>
      <c r="CC80" s="16">
        <v>2.53333333</v>
      </c>
      <c r="CD80" s="14" t="s">
        <v>2703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  <c r="KL80" s="17"/>
      <c r="KM80" s="17"/>
      <c r="KN80" s="17"/>
      <c r="KO80" s="17"/>
      <c r="KP80" s="17"/>
      <c r="KQ80" s="17"/>
      <c r="KR80" s="17"/>
      <c r="KS80" s="17"/>
      <c r="KT80" s="17"/>
      <c r="KU80" s="17"/>
      <c r="KV80" s="17"/>
      <c r="KW80" s="17"/>
      <c r="KX80" s="17"/>
      <c r="KY80" s="17"/>
      <c r="KZ80" s="17"/>
      <c r="LA80" s="17"/>
      <c r="LB80" s="17"/>
      <c r="LC80" s="17"/>
      <c r="LD80" s="17"/>
      <c r="LE80" s="17"/>
      <c r="LF80" s="17"/>
      <c r="LG80" s="17"/>
      <c r="LH80" s="17"/>
      <c r="LI80" s="17"/>
      <c r="LJ80" s="17"/>
      <c r="LK80" s="17"/>
      <c r="LL80" s="17"/>
      <c r="LM80" s="17"/>
      <c r="LN80" s="17"/>
      <c r="LO80" s="17"/>
      <c r="LP80" s="17"/>
      <c r="LQ80" s="17"/>
      <c r="LR80" s="17"/>
      <c r="LS80" s="17"/>
      <c r="LT80" s="17"/>
      <c r="LU80" s="17"/>
      <c r="LV80" s="17"/>
      <c r="LW80" s="17"/>
      <c r="LX80" s="17"/>
      <c r="LY80" s="17"/>
      <c r="LZ80" s="17"/>
      <c r="MA80" s="17"/>
      <c r="MB80" s="17"/>
      <c r="MC80" s="17"/>
      <c r="MD80" s="17"/>
      <c r="ME80" s="17"/>
      <c r="MF80" s="17"/>
      <c r="MG80" s="17"/>
      <c r="MH80" s="17"/>
      <c r="MI80" s="17"/>
      <c r="MJ80" s="17"/>
      <c r="MK80" s="17"/>
      <c r="ML80" s="17"/>
      <c r="MM80" s="17"/>
      <c r="MN80" s="17"/>
      <c r="MO80" s="17"/>
      <c r="MP80" s="17"/>
      <c r="MQ80" s="17"/>
      <c r="MR80" s="17"/>
      <c r="MS80" s="17"/>
      <c r="MT80" s="17"/>
      <c r="MU80" s="17"/>
      <c r="MV80" s="17"/>
      <c r="MW80" s="17"/>
      <c r="MX80" s="17"/>
      <c r="MY80" s="17"/>
      <c r="MZ80" s="17"/>
      <c r="NA80" s="17"/>
      <c r="NB80" s="17"/>
      <c r="NC80" s="17"/>
      <c r="ND80" s="17"/>
      <c r="NE80" s="17"/>
      <c r="NF80" s="17"/>
      <c r="NG80" s="17"/>
      <c r="NH80" s="17"/>
      <c r="NI80" s="17"/>
      <c r="NJ80" s="17"/>
      <c r="NK80" s="17"/>
      <c r="NL80" s="17"/>
      <c r="NM80" s="17"/>
      <c r="NN80" s="17"/>
      <c r="NO80" s="17"/>
      <c r="NP80" s="17"/>
      <c r="NQ80" s="17"/>
      <c r="NR80" s="17"/>
      <c r="NS80" s="17"/>
      <c r="NT80" s="17"/>
      <c r="NU80" s="17"/>
      <c r="NV80" s="17"/>
      <c r="NW80" s="17"/>
      <c r="NX80" s="17"/>
      <c r="NY80" s="17"/>
      <c r="NZ80" s="17"/>
      <c r="OA80" s="17"/>
      <c r="OB80" s="17"/>
      <c r="OC80" s="17"/>
      <c r="OD80" s="17"/>
      <c r="OE80" s="17"/>
      <c r="OF80" s="17"/>
      <c r="OG80" s="17"/>
      <c r="OH80" s="17"/>
      <c r="OI80" s="17"/>
      <c r="OJ80" s="17"/>
      <c r="OK80" s="17"/>
      <c r="OL80" s="17"/>
      <c r="OM80" s="17"/>
      <c r="ON80" s="17"/>
      <c r="OO80" s="17"/>
      <c r="OP80" s="17"/>
      <c r="OQ80" s="17"/>
      <c r="OR80" s="17"/>
      <c r="OS80" s="17"/>
      <c r="OT80" s="17"/>
      <c r="OU80" s="17"/>
      <c r="OV80" s="17"/>
      <c r="OW80" s="17"/>
      <c r="OX80" s="17"/>
      <c r="OY80" s="17"/>
      <c r="OZ80" s="17"/>
      <c r="PA80" s="17"/>
      <c r="PB80" s="17"/>
      <c r="PC80" s="17"/>
      <c r="PD80" s="17"/>
      <c r="PE80" s="17"/>
      <c r="PF80" s="17"/>
      <c r="PG80" s="17"/>
      <c r="PH80" s="17"/>
      <c r="PI80" s="17"/>
      <c r="PJ80" s="17"/>
      <c r="PK80" s="17"/>
      <c r="PL80" s="17"/>
      <c r="PM80" s="17"/>
      <c r="PN80" s="17"/>
      <c r="PO80" s="17"/>
      <c r="PP80" s="17"/>
      <c r="PQ80" s="17"/>
      <c r="PR80" s="17"/>
      <c r="PS80" s="17"/>
      <c r="PT80" s="17"/>
      <c r="PU80" s="17"/>
      <c r="PV80" s="17"/>
      <c r="PW80" s="17"/>
      <c r="PX80" s="17"/>
      <c r="PY80" s="17"/>
      <c r="PZ80" s="17"/>
      <c r="QA80" s="17"/>
      <c r="QB80" s="17"/>
      <c r="QC80" s="17"/>
      <c r="QD80" s="17"/>
      <c r="QE80" s="17"/>
      <c r="QF80" s="17"/>
      <c r="QG80" s="17"/>
      <c r="QH80" s="17"/>
      <c r="QI80" s="17"/>
      <c r="QJ80" s="17"/>
      <c r="QK80" s="17"/>
      <c r="QL80" s="17"/>
      <c r="QM80" s="17"/>
      <c r="QN80" s="17"/>
      <c r="QO80" s="17"/>
      <c r="QP80" s="17"/>
      <c r="QQ80" s="17"/>
      <c r="QR80" s="17"/>
      <c r="QS80" s="17"/>
      <c r="QT80" s="17"/>
      <c r="QU80" s="17"/>
      <c r="QV80" s="17"/>
      <c r="QW80" s="17"/>
      <c r="QX80" s="17"/>
      <c r="QY80" s="17"/>
      <c r="QZ80" s="17"/>
      <c r="RA80" s="17"/>
      <c r="RB80" s="17"/>
      <c r="RC80" s="17"/>
      <c r="RD80" s="17"/>
      <c r="RE80" s="17"/>
      <c r="RF80" s="17"/>
      <c r="RG80" s="17"/>
      <c r="RH80" s="17"/>
      <c r="RI80" s="17"/>
      <c r="RJ80" s="17"/>
      <c r="RK80" s="17"/>
      <c r="RL80" s="17"/>
      <c r="RM80" s="17"/>
      <c r="RN80" s="17"/>
      <c r="RO80" s="17"/>
      <c r="RP80" s="17"/>
      <c r="RQ80" s="17"/>
      <c r="RR80" s="17"/>
      <c r="RS80" s="17"/>
      <c r="RT80" s="17"/>
      <c r="RU80" s="17"/>
      <c r="RV80" s="17"/>
      <c r="RW80" s="17"/>
      <c r="RX80" s="17"/>
      <c r="RY80" s="17"/>
      <c r="RZ80" s="17"/>
      <c r="SA80" s="17"/>
      <c r="SB80" s="17"/>
      <c r="SC80" s="17"/>
      <c r="SD80" s="17"/>
      <c r="SE80" s="17"/>
      <c r="SF80" s="17"/>
      <c r="SG80" s="17"/>
      <c r="SH80" s="17"/>
      <c r="SI80" s="17"/>
      <c r="SJ80" s="17"/>
      <c r="SK80" s="17"/>
      <c r="SL80" s="17"/>
      <c r="SM80" s="17"/>
      <c r="SN80" s="17"/>
      <c r="SO80" s="17"/>
      <c r="SP80" s="17"/>
      <c r="SQ80" s="17"/>
      <c r="SR80" s="17"/>
      <c r="SS80" s="17"/>
      <c r="ST80" s="17"/>
      <c r="SU80" s="17"/>
      <c r="SV80" s="17"/>
      <c r="SW80" s="17"/>
      <c r="SX80" s="17"/>
      <c r="SY80" s="17"/>
      <c r="SZ80" s="17"/>
      <c r="TA80" s="17"/>
      <c r="TB80" s="17"/>
      <c r="TC80" s="17"/>
      <c r="TD80" s="17"/>
      <c r="TE80" s="17"/>
      <c r="TF80" s="17"/>
      <c r="TG80" s="17"/>
      <c r="TH80" s="17"/>
      <c r="TI80" s="17"/>
      <c r="TJ80" s="17"/>
      <c r="TK80" s="17"/>
      <c r="TL80" s="17"/>
      <c r="TM80" s="17"/>
      <c r="TN80" s="17"/>
      <c r="TO80" s="17"/>
      <c r="TP80" s="17"/>
      <c r="TQ80" s="17"/>
      <c r="TR80" s="17"/>
      <c r="TS80" s="17"/>
      <c r="TT80" s="17"/>
      <c r="TU80" s="17"/>
      <c r="TV80" s="17"/>
      <c r="TW80" s="17"/>
      <c r="TX80" s="17"/>
      <c r="TY80" s="17"/>
      <c r="TZ80" s="17"/>
      <c r="UA80" s="17"/>
      <c r="UB80" s="17"/>
      <c r="UC80" s="17"/>
      <c r="UD80" s="17"/>
      <c r="UE80" s="17"/>
      <c r="UF80" s="17"/>
      <c r="UG80" s="17"/>
      <c r="UH80" s="17"/>
      <c r="UI80" s="17"/>
      <c r="UJ80" s="17"/>
      <c r="UK80" s="17"/>
      <c r="UL80" s="17"/>
      <c r="UM80" s="17"/>
      <c r="UN80" s="17"/>
      <c r="UO80" s="17"/>
      <c r="UP80" s="17"/>
      <c r="UQ80" s="17"/>
      <c r="UR80" s="17"/>
      <c r="US80" s="17"/>
      <c r="UT80" s="17"/>
      <c r="UU80" s="17"/>
      <c r="UV80" s="17"/>
      <c r="UW80" s="17"/>
      <c r="UX80" s="17"/>
      <c r="UY80" s="17"/>
      <c r="UZ80" s="17"/>
      <c r="VA80" s="17"/>
      <c r="VB80" s="17"/>
      <c r="VC80" s="17"/>
      <c r="VD80" s="17"/>
      <c r="VE80" s="17"/>
      <c r="VF80" s="17"/>
      <c r="VG80" s="17"/>
      <c r="VH80" s="17"/>
      <c r="VI80" s="17"/>
      <c r="VJ80" s="17"/>
      <c r="VK80" s="17"/>
      <c r="VL80" s="17"/>
      <c r="VM80" s="17"/>
      <c r="VN80" s="17"/>
      <c r="VO80" s="17"/>
      <c r="VP80" s="17"/>
      <c r="VQ80" s="17"/>
      <c r="VR80" s="17"/>
      <c r="VS80" s="17"/>
      <c r="VT80" s="17"/>
      <c r="VU80" s="17"/>
      <c r="VV80" s="17"/>
      <c r="VW80" s="17"/>
      <c r="VX80" s="17"/>
      <c r="VY80" s="17"/>
      <c r="VZ80" s="17"/>
      <c r="WA80" s="17"/>
      <c r="WB80" s="17"/>
      <c r="WC80" s="17"/>
      <c r="WD80" s="17"/>
      <c r="WE80" s="17"/>
      <c r="WF80" s="17"/>
      <c r="WG80" s="17"/>
      <c r="WH80" s="17"/>
      <c r="WI80" s="17"/>
      <c r="WJ80" s="17"/>
      <c r="WK80" s="17"/>
      <c r="WL80" s="17"/>
      <c r="WM80" s="17"/>
      <c r="WN80" s="17"/>
      <c r="WO80" s="17"/>
      <c r="WP80" s="17"/>
      <c r="WQ80" s="17"/>
      <c r="WR80" s="17"/>
      <c r="WS80" s="17"/>
      <c r="WT80" s="17"/>
      <c r="WU80" s="17"/>
      <c r="WV80" s="17"/>
      <c r="WW80" s="17"/>
      <c r="WX80" s="17"/>
      <c r="WY80" s="17"/>
      <c r="WZ80" s="17"/>
      <c r="XA80" s="17"/>
      <c r="XB80" s="17"/>
      <c r="XC80" s="17"/>
      <c r="XD80" s="17"/>
      <c r="XE80" s="17"/>
      <c r="XF80" s="17"/>
      <c r="XG80" s="17"/>
      <c r="XH80" s="17"/>
      <c r="XI80" s="17"/>
      <c r="XJ80" s="17"/>
      <c r="XK80" s="17"/>
      <c r="XL80" s="17"/>
      <c r="XM80" s="17"/>
      <c r="XN80" s="17"/>
      <c r="XO80" s="17"/>
      <c r="XP80" s="17"/>
      <c r="XQ80" s="17"/>
      <c r="XR80" s="17"/>
      <c r="XS80" s="17"/>
      <c r="XT80" s="17"/>
      <c r="XU80" s="17"/>
      <c r="XV80" s="17"/>
      <c r="XW80" s="17"/>
      <c r="XX80" s="17"/>
      <c r="XY80" s="17"/>
      <c r="XZ80" s="17"/>
      <c r="YA80" s="17"/>
      <c r="YB80" s="17"/>
      <c r="YC80" s="17"/>
      <c r="YD80" s="17"/>
      <c r="YE80" s="17"/>
      <c r="YF80" s="17"/>
      <c r="YG80" s="17"/>
      <c r="YH80" s="17"/>
      <c r="YI80" s="17"/>
      <c r="YJ80" s="17"/>
      <c r="YK80" s="17"/>
      <c r="YL80" s="17"/>
      <c r="YM80" s="17"/>
      <c r="YN80" s="17"/>
      <c r="YO80" s="17"/>
      <c r="YP80" s="17"/>
      <c r="YQ80" s="17"/>
      <c r="YR80" s="17"/>
      <c r="YS80" s="17"/>
      <c r="YT80" s="17"/>
      <c r="YU80" s="17"/>
      <c r="YV80" s="17"/>
      <c r="YW80" s="17"/>
      <c r="YX80" s="17"/>
      <c r="YY80" s="17"/>
      <c r="YZ80" s="17"/>
      <c r="ZA80" s="17"/>
      <c r="ZB80" s="17"/>
      <c r="ZC80" s="17"/>
      <c r="ZD80" s="17"/>
      <c r="ZE80" s="17"/>
      <c r="ZF80" s="17"/>
      <c r="ZG80" s="17"/>
      <c r="ZH80" s="17"/>
      <c r="ZI80" s="17"/>
      <c r="ZJ80" s="17"/>
      <c r="ZK80" s="17"/>
      <c r="ZL80" s="17"/>
      <c r="ZM80" s="17"/>
      <c r="ZN80" s="17"/>
      <c r="ZO80" s="17"/>
      <c r="ZP80" s="17"/>
      <c r="ZQ80" s="17"/>
      <c r="ZR80" s="17"/>
      <c r="ZS80" s="17"/>
      <c r="ZT80" s="17"/>
      <c r="ZU80" s="17"/>
      <c r="ZV80" s="17"/>
      <c r="ZW80" s="17"/>
      <c r="ZX80" s="17"/>
      <c r="ZY80" s="17"/>
      <c r="ZZ80" s="17"/>
      <c r="AAA80" s="17"/>
      <c r="AAB80" s="17"/>
      <c r="AAC80" s="17"/>
      <c r="AAD80" s="17"/>
      <c r="AAE80" s="17"/>
      <c r="AAF80" s="17"/>
      <c r="AAG80" s="17"/>
      <c r="AAH80" s="17"/>
      <c r="AAI80" s="17"/>
      <c r="AAJ80" s="17"/>
      <c r="AAK80" s="17"/>
      <c r="AAL80" s="17"/>
      <c r="AAM80" s="17"/>
      <c r="AAN80" s="17"/>
      <c r="AAO80" s="17"/>
      <c r="AAP80" s="17"/>
      <c r="AAQ80" s="17"/>
      <c r="AAR80" s="17"/>
      <c r="AAS80" s="17"/>
      <c r="AAT80" s="17"/>
      <c r="AAU80" s="17"/>
      <c r="AAV80" s="17"/>
      <c r="AAW80" s="17"/>
      <c r="AAX80" s="17"/>
      <c r="AAY80" s="17"/>
      <c r="AAZ80" s="17"/>
      <c r="ABA80" s="17"/>
      <c r="ABB80" s="17"/>
      <c r="ABC80" s="17"/>
      <c r="ABD80" s="17"/>
      <c r="ABE80" s="17"/>
      <c r="ABF80" s="17"/>
      <c r="ABG80" s="17"/>
      <c r="ABH80" s="17"/>
      <c r="ABI80" s="17"/>
      <c r="ABJ80" s="17"/>
      <c r="ABK80" s="17"/>
      <c r="ABL80" s="17"/>
      <c r="ABM80" s="17"/>
      <c r="ABN80" s="17"/>
      <c r="ABO80" s="17"/>
      <c r="ABP80" s="17"/>
      <c r="ABQ80" s="17"/>
      <c r="ABR80" s="17"/>
      <c r="ABS80" s="17"/>
      <c r="ABT80" s="17"/>
      <c r="ABU80" s="17"/>
      <c r="ABV80" s="17"/>
      <c r="ABW80" s="17"/>
      <c r="ABX80" s="17"/>
      <c r="ABY80" s="17"/>
      <c r="ABZ80" s="17"/>
      <c r="ACA80" s="17"/>
      <c r="ACB80" s="17"/>
      <c r="ACC80" s="17"/>
      <c r="ACD80" s="17"/>
      <c r="ACE80" s="17"/>
      <c r="ACF80" s="17"/>
      <c r="ACG80" s="17"/>
      <c r="ACH80" s="17"/>
      <c r="ACI80" s="17"/>
      <c r="ACJ80" s="17"/>
      <c r="ACK80" s="17"/>
      <c r="ACL80" s="17"/>
      <c r="ACM80" s="17"/>
      <c r="ACN80" s="17"/>
      <c r="ACO80" s="17"/>
      <c r="ACP80" s="17"/>
      <c r="ACQ80" s="17"/>
      <c r="ACR80" s="17"/>
      <c r="ACS80" s="17"/>
      <c r="ACT80" s="17"/>
      <c r="ACU80" s="17"/>
      <c r="ACV80" s="17"/>
      <c r="ACW80" s="17"/>
      <c r="ACX80" s="17"/>
      <c r="ACY80" s="17"/>
      <c r="ACZ80" s="17"/>
      <c r="ADA80" s="17"/>
      <c r="ADB80" s="17"/>
      <c r="ADC80" s="17"/>
      <c r="ADD80" s="17"/>
      <c r="ADE80" s="17"/>
      <c r="ADF80" s="17"/>
      <c r="ADG80" s="17"/>
      <c r="ADH80" s="17"/>
      <c r="ADI80" s="16">
        <v>4.0</v>
      </c>
      <c r="ADJ80" s="17"/>
      <c r="ADK80" s="17"/>
      <c r="ADL80" s="17"/>
      <c r="ADM80" s="17"/>
      <c r="ADN80" s="17"/>
      <c r="ADO80" s="17"/>
      <c r="ADP80" s="17"/>
      <c r="ADQ80" s="17"/>
      <c r="ADR80" s="17"/>
      <c r="ADS80" s="17"/>
      <c r="ADT80" s="17"/>
      <c r="ADU80" s="17"/>
      <c r="ADV80" s="17"/>
      <c r="ADW80" s="17"/>
      <c r="ADX80" s="17"/>
      <c r="ADY80" s="17"/>
      <c r="ADZ80" s="17"/>
      <c r="AEA80" s="17"/>
      <c r="AEB80" s="17"/>
      <c r="AEC80" s="17"/>
      <c r="AED80" s="17"/>
      <c r="AEE80" s="17"/>
      <c r="AEF80" s="17"/>
      <c r="AEG80" s="17"/>
      <c r="AEH80" s="17"/>
      <c r="AEI80" s="17"/>
      <c r="AEJ80" s="17"/>
      <c r="AEK80" s="17"/>
      <c r="AEL80" s="17"/>
      <c r="AEM80" s="17"/>
      <c r="AEN80" s="17"/>
      <c r="AEO80" s="17"/>
      <c r="AEP80" s="17"/>
      <c r="AEQ80" s="17"/>
      <c r="AER80" s="17"/>
      <c r="AES80" s="17"/>
      <c r="AET80" s="17"/>
      <c r="AEU80" s="17"/>
      <c r="AEV80" s="17"/>
      <c r="AEW80" s="17"/>
      <c r="AEX80" s="17"/>
      <c r="AEY80" s="17"/>
      <c r="AEZ80" s="17"/>
      <c r="AFA80" s="17"/>
      <c r="AFB80" s="17"/>
      <c r="AFC80" s="17"/>
      <c r="AFD80" s="17"/>
      <c r="AFE80" s="17"/>
      <c r="AFF80" s="17"/>
      <c r="AFG80" s="17"/>
      <c r="AFH80" s="17"/>
      <c r="AFI80" s="17"/>
      <c r="AFJ80" s="17"/>
      <c r="AFK80" s="17"/>
      <c r="AFL80" s="17"/>
      <c r="AFM80" s="17"/>
      <c r="AFN80" s="17"/>
      <c r="AFO80" s="17"/>
      <c r="AFP80" s="17"/>
      <c r="AFQ80" s="17"/>
      <c r="AFR80" s="17"/>
      <c r="AFS80" s="17"/>
      <c r="AFT80" s="17"/>
      <c r="AFU80" s="17"/>
      <c r="AFV80" s="17"/>
      <c r="AFW80" s="17"/>
      <c r="AFX80" s="17"/>
      <c r="AFY80" s="17"/>
      <c r="AFZ80" s="17"/>
      <c r="AGA80" s="17"/>
      <c r="AGB80" s="17"/>
      <c r="AGC80" s="17"/>
      <c r="AGD80" s="17"/>
      <c r="AGE80" s="17"/>
      <c r="AGF80" s="17"/>
      <c r="AGG80" s="17"/>
      <c r="AGH80" s="17"/>
      <c r="AGI80" s="17"/>
      <c r="AGJ80" s="17"/>
      <c r="AGK80" s="17"/>
      <c r="AGL80" s="17"/>
      <c r="AGM80" s="17"/>
      <c r="AGN80" s="17"/>
      <c r="AGO80" s="17"/>
      <c r="AGP80" s="17"/>
      <c r="AGQ80" s="17"/>
      <c r="AGR80" s="17"/>
      <c r="AGS80" s="17"/>
      <c r="AGT80" s="17"/>
      <c r="AGU80" s="17"/>
      <c r="AGV80" s="17"/>
      <c r="AGW80" s="17"/>
      <c r="AGX80" s="17"/>
      <c r="AGY80" s="17"/>
      <c r="AGZ80" s="17"/>
      <c r="AHA80" s="17"/>
      <c r="AHB80" s="17"/>
      <c r="AHC80" s="17"/>
      <c r="AHD80" s="17"/>
      <c r="AHE80" s="17"/>
      <c r="AHF80" s="17"/>
      <c r="AHG80" s="17"/>
      <c r="AHH80" s="17"/>
      <c r="AHI80" s="17"/>
      <c r="AHJ80" s="17"/>
      <c r="AHK80" s="17"/>
      <c r="AHL80" s="17"/>
      <c r="AHM80" s="17"/>
      <c r="AHN80" s="17"/>
      <c r="AHO80" s="17"/>
      <c r="AHP80" s="14" t="s">
        <v>3372</v>
      </c>
      <c r="AHQ80" s="17"/>
      <c r="AHR80" s="17"/>
      <c r="AHS80" s="17"/>
      <c r="AHT80" s="17"/>
      <c r="AHU80" s="17"/>
      <c r="AHV80" s="17"/>
      <c r="AHW80" s="17"/>
      <c r="AHX80" s="17"/>
      <c r="AHY80" s="17"/>
      <c r="AHZ80" s="17"/>
      <c r="AIA80" s="17"/>
      <c r="AIB80" s="17"/>
      <c r="AIC80" s="17"/>
      <c r="AID80" s="17"/>
      <c r="AIE80" s="17"/>
      <c r="AIF80" s="17"/>
      <c r="AIG80" s="17"/>
      <c r="AIH80" s="17"/>
      <c r="AII80" s="17"/>
      <c r="AIJ80" s="17"/>
      <c r="AIK80" s="17"/>
      <c r="AIL80" s="17"/>
      <c r="AIM80" s="17"/>
      <c r="AIN80" s="17"/>
      <c r="AIO80" s="17"/>
      <c r="AIP80" s="17"/>
      <c r="AIQ80" s="17"/>
      <c r="AIR80" s="17"/>
      <c r="AIS80" s="17"/>
      <c r="AIT80" s="17"/>
      <c r="AIU80" s="17"/>
      <c r="AIV80" s="17"/>
      <c r="AIW80" s="17"/>
      <c r="AIX80" s="17"/>
      <c r="AIY80" s="17"/>
      <c r="AIZ80" s="17"/>
      <c r="AJA80" s="17"/>
      <c r="AJB80" s="17"/>
      <c r="AJC80" s="17"/>
      <c r="AJD80" s="17"/>
      <c r="AJE80" s="17"/>
      <c r="AJF80" s="17"/>
      <c r="AJG80" s="17"/>
      <c r="AJH80" s="17"/>
      <c r="AJI80" s="17"/>
      <c r="AJJ80" s="17"/>
      <c r="AJK80" s="17"/>
      <c r="AJL80" s="17"/>
      <c r="AJM80" s="17"/>
      <c r="AJN80" s="17"/>
      <c r="AJO80" s="17"/>
      <c r="AJP80" s="17"/>
      <c r="AJQ80" s="17"/>
      <c r="AJR80" s="17"/>
      <c r="AJS80" s="17"/>
      <c r="AJT80" s="17"/>
      <c r="AJU80" s="17"/>
      <c r="AJV80" s="17"/>
      <c r="AJW80" s="17"/>
      <c r="AJX80" s="17"/>
      <c r="AJY80" s="17"/>
      <c r="AJZ80" s="17"/>
      <c r="AKA80" s="17"/>
      <c r="AKB80" s="17"/>
      <c r="AKC80" s="17"/>
      <c r="AKD80" s="17"/>
      <c r="AKE80" s="17"/>
      <c r="AKF80" s="17"/>
      <c r="AKG80" s="17"/>
      <c r="AKH80" s="17"/>
      <c r="AKI80" s="17"/>
      <c r="AKJ80" s="17"/>
      <c r="AKK80" s="17"/>
      <c r="AKL80" s="17"/>
      <c r="AKM80" s="17"/>
      <c r="AKN80" s="17"/>
      <c r="AKO80" s="17"/>
      <c r="AKP80" s="17"/>
      <c r="AKQ80" s="17"/>
      <c r="AKR80" s="17"/>
      <c r="AKS80" s="17"/>
      <c r="AKT80" s="17"/>
      <c r="AKU80" s="17"/>
      <c r="AKV80" s="17"/>
      <c r="AKW80" s="17"/>
      <c r="AKX80" s="17"/>
      <c r="AKY80" s="17"/>
      <c r="AKZ80" s="17"/>
      <c r="ALA80" s="17"/>
      <c r="ALB80" s="17"/>
      <c r="ALC80" s="17"/>
      <c r="ALD80" s="17"/>
      <c r="ALE80" s="17"/>
      <c r="ALF80" s="17"/>
      <c r="ALG80" s="17"/>
      <c r="ALH80" s="17"/>
      <c r="ALI80" s="17"/>
      <c r="ALJ80" s="17"/>
      <c r="ALK80" s="17"/>
      <c r="ALL80" s="17"/>
      <c r="ALM80" s="17"/>
      <c r="ALN80" s="17"/>
      <c r="ALO80" s="17"/>
      <c r="ALP80" s="17"/>
      <c r="ALQ80" s="17"/>
      <c r="ALR80" s="17"/>
      <c r="ALS80" s="17"/>
      <c r="ALT80" s="17"/>
      <c r="ALU80" s="17"/>
      <c r="ALV80" s="17"/>
      <c r="ALW80" s="17"/>
      <c r="ALX80" s="17"/>
      <c r="ALY80" s="17"/>
      <c r="ALZ80" s="17"/>
      <c r="AMA80" s="17"/>
      <c r="AMB80" s="17"/>
      <c r="AMC80" s="17"/>
      <c r="AMD80" s="17"/>
      <c r="AME80" s="17"/>
      <c r="AMF80" s="17"/>
      <c r="AMG80" s="17"/>
      <c r="AMH80" s="17"/>
      <c r="AMI80" s="17"/>
      <c r="AMJ80" s="17"/>
      <c r="AMK80" s="17"/>
      <c r="AML80" s="17"/>
      <c r="AMM80" s="17"/>
      <c r="AMN80" s="17"/>
      <c r="AMO80" s="17"/>
      <c r="AMP80" s="17"/>
      <c r="AMQ80" s="17"/>
      <c r="AMR80" s="17"/>
      <c r="AMS80" s="17"/>
      <c r="AMT80" s="17"/>
      <c r="AMU80" s="17"/>
      <c r="AMV80" s="17"/>
      <c r="AMW80" s="17"/>
      <c r="AMX80" s="17"/>
      <c r="AMY80" s="17"/>
      <c r="AMZ80" s="17"/>
      <c r="ANA80" s="17"/>
      <c r="ANB80" s="17"/>
      <c r="ANC80" s="17"/>
      <c r="AND80" s="17"/>
      <c r="ANE80" s="17"/>
      <c r="ANF80" s="17"/>
      <c r="ANG80" s="17"/>
      <c r="ANH80" s="17"/>
      <c r="ANI80" s="17"/>
      <c r="ANJ80" s="17"/>
      <c r="ANK80" s="17"/>
      <c r="ANL80" s="17"/>
      <c r="ANM80" s="17"/>
      <c r="ANN80" s="17"/>
      <c r="ANO80" s="17"/>
      <c r="ANP80" s="17"/>
      <c r="ANQ80" s="17"/>
      <c r="ANR80" s="17"/>
      <c r="ANS80" s="17"/>
      <c r="ANT80" s="17"/>
      <c r="ANU80" s="17"/>
      <c r="ANV80" s="17"/>
      <c r="ANW80" s="17"/>
      <c r="ANX80" s="17"/>
      <c r="ANY80" s="17"/>
      <c r="ANZ80" s="17"/>
      <c r="AOA80" s="17"/>
      <c r="AOB80" s="17"/>
      <c r="AOC80" s="17"/>
      <c r="AOD80" s="17"/>
      <c r="AOE80" s="17"/>
      <c r="AOF80" s="17"/>
      <c r="AOG80" s="17"/>
      <c r="AOH80" s="17"/>
      <c r="AOI80" s="17"/>
      <c r="AOJ80" s="17"/>
      <c r="AOK80" s="17"/>
      <c r="AOL80" s="17"/>
      <c r="AOM80" s="17"/>
      <c r="AON80" s="17"/>
      <c r="AOO80" s="17"/>
      <c r="AOP80" s="17"/>
      <c r="AOQ80" s="17"/>
      <c r="AOR80" s="17"/>
      <c r="AOS80" s="17"/>
      <c r="AOT80" s="17"/>
      <c r="AOU80" s="17"/>
      <c r="AOV80" s="17"/>
      <c r="AOW80" s="17"/>
      <c r="AOX80" s="17"/>
      <c r="AOY80" s="17"/>
      <c r="AOZ80" s="17"/>
      <c r="APA80" s="17"/>
      <c r="APB80" s="17"/>
      <c r="APC80" s="17"/>
      <c r="APD80" s="17"/>
      <c r="APE80" s="17"/>
      <c r="APF80" s="17"/>
      <c r="APG80" s="17"/>
      <c r="APH80" s="17"/>
      <c r="API80" s="17"/>
      <c r="APJ80" s="17"/>
      <c r="APK80" s="17"/>
      <c r="APL80" s="17"/>
      <c r="APM80" s="17"/>
      <c r="APN80" s="17"/>
      <c r="APO80" s="17"/>
      <c r="APP80" s="17"/>
      <c r="APQ80" s="17"/>
      <c r="APR80" s="17"/>
      <c r="APS80" s="17"/>
      <c r="APT80" s="17"/>
      <c r="APU80" s="17"/>
      <c r="APV80" s="17"/>
      <c r="APW80" s="17"/>
      <c r="APX80" s="17"/>
      <c r="APY80" s="17"/>
      <c r="APZ80" s="17"/>
      <c r="AQA80" s="17"/>
      <c r="AQB80" s="17"/>
      <c r="AQC80" s="17"/>
      <c r="AQD80" s="17"/>
      <c r="AQE80" s="17"/>
      <c r="AQF80" s="17"/>
      <c r="AQG80" s="17"/>
      <c r="AQH80" s="17"/>
      <c r="AQI80" s="17"/>
      <c r="AQJ80" s="17"/>
      <c r="AQK80" s="17"/>
      <c r="AQL80" s="17"/>
      <c r="AQM80" s="17"/>
      <c r="AQN80" s="17"/>
      <c r="AQO80" s="17"/>
      <c r="AQP80" s="17"/>
      <c r="AQQ80" s="17"/>
      <c r="AQR80" s="17"/>
      <c r="AQS80" s="17"/>
      <c r="AQT80" s="17"/>
      <c r="AQU80" s="17"/>
      <c r="AQV80" s="17"/>
      <c r="AQW80" s="17"/>
      <c r="AQX80" s="17"/>
      <c r="AQY80" s="17"/>
      <c r="AQZ80" s="17"/>
      <c r="ARA80" s="17"/>
      <c r="ARB80" s="17"/>
      <c r="ARC80" s="17"/>
      <c r="ARD80" s="17"/>
      <c r="ARE80" s="17"/>
      <c r="ARF80" s="17"/>
      <c r="ARG80" s="17"/>
      <c r="ARH80" s="17"/>
      <c r="ARI80" s="17"/>
      <c r="ARJ80" s="17"/>
      <c r="ARK80" s="17"/>
      <c r="ARL80" s="17"/>
      <c r="ARM80" s="17"/>
      <c r="ARN80" s="17"/>
      <c r="ARO80" s="17"/>
      <c r="ARP80" s="17"/>
      <c r="ARQ80" s="17"/>
      <c r="ARR80" s="17"/>
      <c r="ARS80" s="17"/>
      <c r="ART80" s="17"/>
      <c r="ARU80" s="17"/>
      <c r="ARV80" s="17"/>
      <c r="ARW80" s="17"/>
      <c r="ARX80" s="17"/>
      <c r="ARY80" s="17"/>
      <c r="ARZ80" s="17"/>
      <c r="ASA80" s="17"/>
      <c r="ASB80" s="17"/>
      <c r="ASC80" s="17"/>
      <c r="ASD80" s="17"/>
      <c r="ASE80" s="17"/>
      <c r="ASF80" s="17"/>
      <c r="ASG80" s="17"/>
      <c r="ASH80" s="17"/>
      <c r="ASI80" s="17"/>
      <c r="ASJ80" s="17"/>
      <c r="ASK80" s="17"/>
      <c r="ASL80" s="17"/>
      <c r="ASM80" s="17"/>
      <c r="ASN80" s="17"/>
      <c r="ASO80" s="17"/>
      <c r="ASP80" s="17"/>
      <c r="ASQ80" s="17"/>
      <c r="ASR80" s="17"/>
      <c r="ASS80" s="17"/>
      <c r="AST80" s="17"/>
      <c r="ASU80" s="17"/>
      <c r="ASV80" s="17"/>
      <c r="ASW80" s="17"/>
      <c r="ASX80" s="17"/>
      <c r="ASY80" s="17"/>
      <c r="ASZ80" s="17"/>
      <c r="ATA80" s="17"/>
      <c r="ATB80" s="17"/>
      <c r="ATC80" s="17"/>
      <c r="ATD80" s="17"/>
      <c r="ATE80" s="17"/>
      <c r="ATF80" s="17"/>
      <c r="ATG80" s="17"/>
      <c r="ATH80" s="17"/>
      <c r="ATI80" s="17"/>
      <c r="ATJ80" s="17"/>
      <c r="ATK80" s="17"/>
      <c r="ATL80" s="17"/>
      <c r="ATM80" s="17"/>
      <c r="ATN80" s="17"/>
      <c r="ATO80" s="17"/>
      <c r="ATP80" s="17"/>
      <c r="ATQ80" s="17"/>
      <c r="ATR80" s="17"/>
      <c r="ATS80" s="17"/>
      <c r="ATT80" s="17"/>
      <c r="ATU80" s="17"/>
      <c r="ATV80" s="17"/>
      <c r="ATW80" s="17"/>
      <c r="ATX80" s="17"/>
      <c r="ATY80" s="17"/>
      <c r="ATZ80" s="17"/>
      <c r="AUA80" s="17"/>
      <c r="AUB80" s="17"/>
      <c r="AUC80" s="17"/>
      <c r="AUD80" s="17"/>
      <c r="AUE80" s="17"/>
      <c r="AUF80" s="17"/>
      <c r="AUG80" s="17"/>
      <c r="AUH80" s="17"/>
      <c r="AUI80" s="17"/>
      <c r="AUJ80" s="17"/>
      <c r="AUK80" s="17"/>
      <c r="AUL80" s="17"/>
      <c r="AUM80" s="17"/>
      <c r="AUN80" s="17"/>
      <c r="AUO80" s="17"/>
      <c r="AUP80" s="17"/>
      <c r="AUQ80" s="17"/>
      <c r="AUR80" s="17"/>
      <c r="AUS80" s="17"/>
      <c r="AUT80" s="17"/>
      <c r="AUU80" s="17"/>
      <c r="AUV80" s="17"/>
      <c r="AUW80" s="17"/>
      <c r="AUX80" s="17"/>
      <c r="AUY80" s="17"/>
      <c r="AUZ80" s="17"/>
      <c r="AVA80" s="17"/>
      <c r="AVB80" s="17"/>
      <c r="AVC80" s="17"/>
      <c r="AVD80" s="17"/>
      <c r="AVE80" s="17"/>
      <c r="AVF80" s="17"/>
      <c r="AVG80" s="17"/>
      <c r="AVH80" s="17"/>
      <c r="AVI80" s="17"/>
      <c r="AVJ80" s="17"/>
      <c r="AVK80" s="17"/>
      <c r="AVL80" s="17"/>
      <c r="AVM80" s="17"/>
      <c r="AVN80" s="17"/>
      <c r="AVO80" s="17"/>
      <c r="AVP80" s="17"/>
      <c r="AVQ80" s="17"/>
      <c r="AVR80" s="17"/>
      <c r="AVS80" s="17"/>
      <c r="AVT80" s="17"/>
      <c r="AVU80" s="17"/>
      <c r="AVV80" s="17"/>
      <c r="AVW80" s="17"/>
      <c r="AVX80" s="17"/>
      <c r="AVY80" s="17"/>
      <c r="AVZ80" s="17"/>
      <c r="AWA80" s="17"/>
      <c r="AWB80" s="17"/>
      <c r="AWC80" s="17"/>
      <c r="AWD80" s="17"/>
      <c r="AWE80" s="17"/>
      <c r="AWF80" s="17"/>
      <c r="AWG80" s="17"/>
      <c r="AWH80" s="17"/>
      <c r="AWI80" s="17"/>
      <c r="AWJ80" s="17"/>
      <c r="AWK80" s="17"/>
      <c r="AWL80" s="17"/>
      <c r="AWM80" s="17"/>
      <c r="AWN80" s="17"/>
      <c r="AWO80" s="17"/>
      <c r="AWP80" s="17"/>
      <c r="AWQ80" s="17"/>
      <c r="AWR80" s="17"/>
      <c r="AWS80" s="17"/>
      <c r="AWT80" s="17"/>
      <c r="AWU80" s="17"/>
      <c r="AWV80" s="17"/>
      <c r="AWW80" s="17"/>
      <c r="AWX80" s="17"/>
      <c r="AWY80" s="17"/>
      <c r="AWZ80" s="17"/>
      <c r="AXA80" s="17"/>
      <c r="AXB80" s="17"/>
      <c r="AXC80" s="17"/>
      <c r="AXD80" s="17"/>
      <c r="AXE80" s="17"/>
      <c r="AXF80" s="17"/>
      <c r="AXG80" s="17"/>
      <c r="AXH80" s="17"/>
      <c r="AXI80" s="17"/>
      <c r="AXJ80" s="17"/>
      <c r="AXK80" s="17"/>
      <c r="AXL80" s="17"/>
      <c r="AXM80" s="17"/>
      <c r="AXN80" s="17"/>
      <c r="AXO80" s="17"/>
      <c r="AXP80" s="17"/>
      <c r="AXQ80" s="17"/>
      <c r="AXR80" s="17"/>
      <c r="AXS80" s="17"/>
      <c r="AXT80" s="17"/>
      <c r="AXU80" s="17"/>
      <c r="AXV80" s="17"/>
      <c r="AXW80" s="17"/>
      <c r="AXX80" s="17"/>
      <c r="AXY80" s="17"/>
      <c r="AXZ80" s="17"/>
      <c r="AYA80" s="17"/>
      <c r="AYB80" s="17"/>
      <c r="AYC80" s="17"/>
      <c r="AYD80" s="17"/>
      <c r="AYE80" s="17"/>
      <c r="AYF80" s="17"/>
      <c r="AYG80" s="17"/>
      <c r="AYH80" s="17"/>
      <c r="AYI80" s="17"/>
      <c r="AYJ80" s="17"/>
      <c r="AYK80" s="17"/>
      <c r="AYL80" s="17"/>
      <c r="AYM80" s="17"/>
      <c r="AYN80" s="17"/>
      <c r="AYO80" s="17"/>
      <c r="AYP80" s="17"/>
      <c r="AYQ80" s="17"/>
      <c r="AYR80" s="17"/>
      <c r="AYS80" s="17"/>
      <c r="AYT80" s="17"/>
      <c r="AYU80" s="17"/>
      <c r="AYV80" s="17"/>
      <c r="AYW80" s="17"/>
      <c r="AYX80" s="17"/>
      <c r="AYY80" s="17"/>
      <c r="AYZ80" s="17"/>
      <c r="AZA80" s="17"/>
      <c r="AZB80" s="17"/>
      <c r="AZC80" s="17"/>
      <c r="AZD80" s="17"/>
      <c r="AZE80" s="17"/>
      <c r="AZF80" s="17"/>
      <c r="AZG80" s="17"/>
      <c r="AZH80" s="17"/>
      <c r="AZI80" s="17"/>
      <c r="AZJ80" s="17"/>
      <c r="AZK80" s="17"/>
      <c r="AZL80" s="17"/>
      <c r="AZM80" s="17"/>
      <c r="AZN80" s="17"/>
      <c r="AZO80" s="17"/>
      <c r="AZP80" s="17"/>
      <c r="AZQ80" s="17"/>
      <c r="AZR80" s="17"/>
      <c r="AZS80" s="17"/>
      <c r="AZT80" s="16">
        <v>0.00315596</v>
      </c>
      <c r="AZU80" s="16">
        <v>0.0</v>
      </c>
      <c r="AZV80" s="16">
        <v>0.0</v>
      </c>
      <c r="AZW80" s="16">
        <v>0.01100519</v>
      </c>
      <c r="AZX80" s="16">
        <v>0.0</v>
      </c>
      <c r="AZY80" s="16">
        <v>0.02076846</v>
      </c>
      <c r="AZZ80" s="16">
        <v>4.2086E-4</v>
      </c>
      <c r="BAA80" s="16">
        <v>0.20668275</v>
      </c>
      <c r="BAB80" s="16">
        <v>0.0</v>
      </c>
      <c r="BAC80" s="16">
        <v>0.14376665</v>
      </c>
      <c r="BAD80" s="16">
        <v>0.0</v>
      </c>
      <c r="BAE80" s="16">
        <v>0.0</v>
      </c>
      <c r="BAF80" s="16">
        <v>0.00428135</v>
      </c>
      <c r="BAG80" s="16">
        <v>0.0</v>
      </c>
      <c r="BAH80" s="16">
        <v>0.0</v>
      </c>
      <c r="BAI80" s="16">
        <v>0.0</v>
      </c>
      <c r="BAJ80" s="16">
        <v>0.18968459</v>
      </c>
      <c r="BAK80" s="16">
        <v>0.0</v>
      </c>
      <c r="BAL80" s="16">
        <v>0.0</v>
      </c>
      <c r="BAM80" s="16">
        <v>0.01870225</v>
      </c>
      <c r="BAN80" s="16">
        <v>0.0</v>
      </c>
      <c r="BAO80" s="16">
        <v>0.00699313</v>
      </c>
      <c r="BAP80" s="16">
        <v>0.60546119</v>
      </c>
      <c r="BAQ80" s="16">
        <v>0.06109005</v>
      </c>
      <c r="BAR80" s="16">
        <v>0.186</v>
      </c>
      <c r="BAS80" s="16">
        <v>1.06574075</v>
      </c>
      <c r="BAT80" s="16">
        <v>3.13331056</v>
      </c>
      <c r="BAU80" s="14" t="s">
        <v>3373</v>
      </c>
      <c r="BAV80" s="16">
        <v>1490.62647</v>
      </c>
      <c r="BAW80" s="14" t="s">
        <v>3407</v>
      </c>
      <c r="BAX80" s="14" t="s">
        <v>3408</v>
      </c>
      <c r="BAY80" s="14" t="s">
        <v>3409</v>
      </c>
      <c r="BAZ80" s="16">
        <v>768.381928</v>
      </c>
      <c r="BBA80" s="16">
        <v>372.0</v>
      </c>
      <c r="BBB80" s="16">
        <v>131.0</v>
      </c>
      <c r="BBC80" s="17"/>
      <c r="BBD80" s="16">
        <v>722.244537</v>
      </c>
      <c r="BBE80" s="17"/>
      <c r="BBF80" s="17"/>
      <c r="BBG80" s="17"/>
      <c r="BBH80" s="17"/>
      <c r="BBI80" s="17"/>
      <c r="BBJ80" s="17"/>
      <c r="BBK80" s="17"/>
      <c r="BBL80" s="17"/>
      <c r="BBM80" s="17"/>
      <c r="BBN80" s="17"/>
      <c r="BBO80" s="17"/>
      <c r="BBP80" s="17"/>
      <c r="BBQ80" s="17"/>
      <c r="BBR80" s="17"/>
      <c r="BBS80" s="17"/>
      <c r="BBT80" s="17"/>
      <c r="BBU80" s="17"/>
      <c r="BBV80" s="17"/>
      <c r="BBW80" s="17"/>
      <c r="BBX80" s="17"/>
      <c r="BBY80" s="17"/>
      <c r="BBZ80" s="17"/>
      <c r="BCA80" s="17"/>
      <c r="BCB80" s="17"/>
      <c r="BCC80" s="17"/>
      <c r="BCD80" s="17"/>
      <c r="BCE80" s="17"/>
      <c r="BCF80" s="17"/>
      <c r="BCG80" s="17"/>
      <c r="BCH80" s="17"/>
      <c r="BCI80" s="17"/>
      <c r="BCJ80" s="17"/>
      <c r="BCK80" s="17"/>
      <c r="BCL80" s="17"/>
      <c r="BCM80" s="17"/>
      <c r="BCN80" s="17"/>
      <c r="BCO80" s="17"/>
      <c r="BCP80" s="17"/>
      <c r="BCQ80" s="17"/>
      <c r="BCR80" s="17"/>
      <c r="BCS80" s="17"/>
      <c r="BCT80" s="17"/>
      <c r="BCU80" s="17"/>
      <c r="BCV80" s="17"/>
      <c r="BCW80" s="17"/>
      <c r="BCX80" s="17"/>
      <c r="BCY80" s="17"/>
      <c r="BCZ80" s="17"/>
      <c r="BDA80" s="17"/>
      <c r="BDB80" s="17"/>
      <c r="BDC80" s="17"/>
      <c r="BDD80" s="17"/>
      <c r="BDE80" s="17"/>
      <c r="BDF80" s="17"/>
      <c r="BDG80" s="17"/>
      <c r="BDH80" s="17"/>
      <c r="BDI80" s="17"/>
      <c r="BDJ80" s="17"/>
      <c r="BDK80" s="17"/>
      <c r="BDL80" s="17"/>
      <c r="BDM80" s="17"/>
      <c r="BDN80" s="17"/>
      <c r="BDO80" s="17"/>
      <c r="BDP80" s="17"/>
      <c r="BDQ80" s="17"/>
      <c r="BDR80" s="17"/>
      <c r="BDS80" s="17"/>
      <c r="BDT80" s="17"/>
      <c r="BDU80" s="17"/>
      <c r="BDV80" s="17"/>
      <c r="BDW80" s="17"/>
      <c r="BDX80" s="17"/>
      <c r="BDY80" s="17"/>
      <c r="BDZ80" s="17"/>
      <c r="BEA80" s="17"/>
      <c r="BEB80" s="17"/>
      <c r="BEC80" s="17"/>
      <c r="BED80" s="17"/>
      <c r="BEE80" s="17"/>
      <c r="BEF80" s="17"/>
      <c r="BEG80" s="17"/>
      <c r="BEH80" s="17"/>
      <c r="BEI80" s="17"/>
      <c r="BEJ80" s="17"/>
      <c r="BEK80" s="17"/>
      <c r="BEL80" s="17"/>
      <c r="BEM80" s="17"/>
      <c r="BEN80" s="17"/>
      <c r="BEO80" s="17"/>
      <c r="BEP80" s="17"/>
      <c r="BEQ80" s="17"/>
      <c r="BER80" s="17"/>
      <c r="BES80" s="17"/>
      <c r="BET80" s="17"/>
      <c r="BEU80" s="17"/>
      <c r="BEV80" s="17"/>
      <c r="BEW80" s="17"/>
      <c r="BEX80" s="17"/>
      <c r="BEY80" s="17"/>
      <c r="BEZ80" s="17"/>
      <c r="BFA80" s="17"/>
      <c r="BFB80" s="17"/>
      <c r="BFC80" s="17"/>
      <c r="BFD80" s="17"/>
      <c r="BFE80" s="17"/>
      <c r="BFF80" s="17"/>
      <c r="BFG80" s="17"/>
      <c r="BFH80" s="17"/>
      <c r="BFI80" s="17"/>
      <c r="BFJ80" s="17"/>
      <c r="BFK80" s="17"/>
      <c r="BFL80" s="17"/>
      <c r="BFM80" s="17"/>
      <c r="BFN80" s="17"/>
      <c r="BFO80" s="17"/>
      <c r="BFP80" s="17"/>
      <c r="BFQ80" s="17"/>
      <c r="BFR80" s="17"/>
      <c r="BFS80" s="17"/>
      <c r="BFT80" s="17"/>
      <c r="BFU80" s="17"/>
      <c r="BFV80" s="17"/>
      <c r="BFW80" s="17"/>
      <c r="BFX80" s="17"/>
      <c r="BFY80" s="17"/>
      <c r="BFZ80" s="17"/>
      <c r="BGA80" s="17"/>
      <c r="BGB80" s="17"/>
      <c r="BGC80" s="17"/>
      <c r="BGD80" s="17"/>
      <c r="BGE80" s="17"/>
      <c r="BGF80" s="17"/>
      <c r="BGG80" s="17"/>
      <c r="BGH80" s="17"/>
      <c r="BGI80" s="17"/>
      <c r="BGJ80" s="17"/>
      <c r="BGK80" s="17"/>
      <c r="BGL80" s="17"/>
      <c r="BGM80" s="17"/>
      <c r="BGN80" s="17"/>
      <c r="BGO80" s="17"/>
      <c r="BGP80" s="17"/>
      <c r="BGQ80" s="17"/>
      <c r="BGR80" s="17"/>
      <c r="BGS80" s="17"/>
      <c r="BGT80" s="17"/>
      <c r="BGU80" s="17"/>
      <c r="BGV80" s="17"/>
      <c r="BGW80" s="17"/>
      <c r="BGX80" s="17"/>
      <c r="BGY80" s="17"/>
      <c r="BGZ80" s="17"/>
      <c r="BHA80" s="17"/>
      <c r="BHB80" s="17"/>
      <c r="BHC80" s="17"/>
      <c r="BHD80" s="17"/>
      <c r="BHE80" s="17"/>
      <c r="BHF80" s="17"/>
      <c r="BHG80" s="17"/>
      <c r="BHH80" s="17"/>
      <c r="BHI80" s="17"/>
      <c r="BHJ80" s="17"/>
      <c r="BHK80" s="17"/>
      <c r="BHL80" s="17"/>
      <c r="BHM80" s="17"/>
      <c r="BHN80" s="17"/>
      <c r="BHO80" s="17"/>
      <c r="BHP80" s="17"/>
      <c r="BHQ80" s="17"/>
      <c r="BHR80" s="17"/>
      <c r="BHS80" s="17"/>
      <c r="BHT80" s="17"/>
      <c r="BHU80" s="17"/>
      <c r="BHV80" s="17"/>
      <c r="BHW80" s="17"/>
      <c r="BHX80" s="17"/>
      <c r="BHY80" s="17"/>
      <c r="BHZ80" s="17"/>
      <c r="BIA80" s="17"/>
      <c r="BIB80" s="17"/>
      <c r="BIC80" s="17"/>
      <c r="BID80" s="17"/>
      <c r="BIE80" s="17"/>
      <c r="BIF80" s="17"/>
      <c r="BIG80" s="17"/>
      <c r="BIH80" s="17"/>
      <c r="BII80" s="17"/>
      <c r="BIJ80" s="17"/>
      <c r="BIK80" s="17"/>
      <c r="BIL80" s="17"/>
      <c r="BIM80" s="17"/>
      <c r="BIN80" s="17"/>
      <c r="BIO80" s="17"/>
      <c r="BIP80" s="17"/>
      <c r="BIQ80" s="17"/>
      <c r="BIR80" s="17"/>
      <c r="BIS80" s="17"/>
      <c r="BIT80" s="17"/>
      <c r="BIU80" s="17"/>
      <c r="BIV80" s="17"/>
      <c r="BIW80" s="17"/>
      <c r="BIX80" s="17"/>
      <c r="BIY80" s="17"/>
      <c r="BIZ80" s="17"/>
      <c r="BJA80" s="17"/>
      <c r="BJB80" s="17"/>
      <c r="BJC80" s="17"/>
      <c r="BJD80" s="17"/>
      <c r="BJE80" s="17"/>
      <c r="BJF80" s="17"/>
      <c r="BJG80" s="17"/>
      <c r="BJH80" s="17"/>
      <c r="BJI80" s="17"/>
      <c r="BJJ80" s="17"/>
      <c r="BJK80" s="17"/>
      <c r="BJL80" s="17"/>
      <c r="BJM80" s="17"/>
      <c r="BJN80" s="17"/>
      <c r="BJO80" s="17"/>
      <c r="BJP80" s="17"/>
      <c r="BJQ80" s="17"/>
      <c r="BJR80" s="17"/>
      <c r="BJS80" s="17"/>
      <c r="BJT80" s="17"/>
      <c r="BJU80" s="17"/>
      <c r="BJV80" s="17"/>
      <c r="BJW80" s="17"/>
      <c r="BJX80" s="17"/>
      <c r="BJY80" s="17"/>
      <c r="BJZ80" s="17"/>
      <c r="BKA80" s="17"/>
      <c r="BKB80" s="17"/>
      <c r="BKC80" s="17"/>
      <c r="BKD80" s="17"/>
      <c r="BKE80" s="17"/>
      <c r="BKF80" s="17"/>
      <c r="BKG80" s="17"/>
      <c r="BKH80" s="17"/>
      <c r="BKI80" s="17"/>
      <c r="BKJ80" s="17"/>
      <c r="BKK80" s="17"/>
      <c r="BKL80" s="17"/>
      <c r="BKM80" s="17"/>
      <c r="BKN80" s="17"/>
      <c r="BKO80" s="17"/>
      <c r="BKP80" s="17"/>
      <c r="BKQ80" s="17"/>
      <c r="BKR80" s="17"/>
      <c r="BKS80" s="17"/>
      <c r="BKT80" s="17"/>
      <c r="BKU80" s="17"/>
      <c r="BKV80" s="17"/>
      <c r="BKW80" s="17"/>
      <c r="BKX80" s="17"/>
      <c r="BKY80" s="17"/>
      <c r="BKZ80" s="17"/>
      <c r="BLA80" s="17"/>
      <c r="BLB80" s="17"/>
      <c r="BLC80" s="17"/>
      <c r="BLD80" s="17"/>
      <c r="BLE80" s="17"/>
      <c r="BLF80" s="17"/>
      <c r="BLG80" s="17"/>
      <c r="BLH80" s="17"/>
      <c r="BLI80" s="17"/>
      <c r="BLJ80" s="17"/>
      <c r="BLK80" s="17"/>
      <c r="BLL80" s="17"/>
      <c r="BLM80" s="17"/>
      <c r="BLN80" s="17"/>
      <c r="BLO80" s="17"/>
      <c r="BLP80" s="17"/>
      <c r="BLQ80" s="17"/>
      <c r="BLR80" s="17"/>
      <c r="BLS80" s="17"/>
      <c r="BLT80" s="17"/>
      <c r="BLU80" s="17"/>
      <c r="BLV80" s="17"/>
      <c r="BLW80" s="17"/>
      <c r="BLX80" s="17"/>
      <c r="BLY80" s="17"/>
      <c r="BLZ80" s="17"/>
      <c r="BMA80" s="17"/>
      <c r="BMB80" s="17"/>
      <c r="BMC80" s="17"/>
      <c r="BMD80" s="17"/>
      <c r="BME80" s="17"/>
      <c r="BMF80" s="17"/>
      <c r="BMG80" s="17"/>
      <c r="BMH80" s="17"/>
      <c r="BMI80" s="17"/>
      <c r="BMJ80" s="17"/>
      <c r="BMK80" s="17"/>
      <c r="BML80" s="17"/>
      <c r="BMM80" s="17"/>
      <c r="BMN80" s="17"/>
      <c r="BMO80" s="17"/>
      <c r="BMP80" s="17"/>
      <c r="BMQ80" s="17"/>
      <c r="BMR80" s="17"/>
      <c r="BMS80" s="17"/>
      <c r="BMT80" s="17"/>
      <c r="BMU80" s="17"/>
      <c r="BMV80" s="17"/>
      <c r="BMW80" s="17"/>
      <c r="BMX80" s="17"/>
      <c r="BMY80" s="17"/>
      <c r="BMZ80" s="17"/>
      <c r="BNA80" s="17"/>
      <c r="BNB80" s="17"/>
      <c r="BNC80" s="17"/>
      <c r="BND80" s="17"/>
      <c r="BNE80" s="17"/>
      <c r="BNF80" s="17"/>
      <c r="BNG80" s="17"/>
      <c r="BNH80" s="17"/>
      <c r="BNI80" s="17"/>
      <c r="BNJ80" s="17"/>
      <c r="BNK80" s="17"/>
      <c r="BNL80" s="17"/>
      <c r="BNM80" s="17"/>
      <c r="BNN80" s="17"/>
      <c r="BNO80" s="17"/>
      <c r="BNP80" s="17"/>
      <c r="BNQ80" s="17"/>
      <c r="BNR80" s="17"/>
      <c r="BNS80" s="17"/>
      <c r="BNT80" s="17"/>
      <c r="BNU80" s="17"/>
      <c r="BNV80" s="17"/>
      <c r="BNW80" s="17"/>
      <c r="BNX80" s="17"/>
      <c r="BNY80" s="17"/>
      <c r="BNZ80" s="17"/>
      <c r="BOA80" s="17"/>
      <c r="BOB80" s="17"/>
      <c r="BOC80" s="17"/>
      <c r="BOD80" s="17"/>
      <c r="BOE80" s="17"/>
      <c r="BOF80" s="17"/>
      <c r="BOG80" s="17"/>
      <c r="BOH80" s="17"/>
      <c r="BOI80" s="17"/>
      <c r="BOJ80" s="17"/>
      <c r="BOK80" s="17"/>
      <c r="BOL80" s="17"/>
      <c r="BOM80" s="17"/>
      <c r="BON80" s="17"/>
      <c r="BOO80" s="17"/>
      <c r="BOP80" s="17"/>
      <c r="BOQ80" s="17"/>
      <c r="BOR80" s="17"/>
      <c r="BOS80" s="17"/>
      <c r="BOT80" s="17"/>
      <c r="BOU80" s="17"/>
      <c r="BOV80" s="17"/>
      <c r="BOW80" s="17"/>
      <c r="BOX80" s="17"/>
      <c r="BOY80" s="17"/>
      <c r="BOZ80" s="17"/>
      <c r="BPA80" s="17"/>
      <c r="BPB80" s="17"/>
      <c r="BPC80" s="17"/>
      <c r="BPD80" s="17"/>
      <c r="BPE80" s="17"/>
      <c r="BPF80" s="17"/>
      <c r="BPG80" s="17"/>
      <c r="BPH80" s="17"/>
      <c r="BPI80" s="17"/>
      <c r="BPJ80" s="17"/>
      <c r="BPK80" s="17"/>
      <c r="BPL80" s="17"/>
      <c r="BPM80" s="17"/>
      <c r="BPN80" s="17"/>
      <c r="BPO80" s="17"/>
      <c r="BPP80" s="17"/>
      <c r="BPQ80" s="17"/>
      <c r="BPR80" s="17"/>
      <c r="BPS80" s="17"/>
      <c r="BPT80" s="17"/>
      <c r="BPU80" s="17"/>
      <c r="BPV80" s="17"/>
      <c r="BPW80" s="17"/>
      <c r="BPX80" s="17"/>
      <c r="BPY80" s="17"/>
      <c r="BPZ80" s="17"/>
      <c r="BQA80" s="17"/>
      <c r="BQB80" s="17"/>
      <c r="BQC80" s="17"/>
      <c r="BQD80" s="17"/>
      <c r="BQE80" s="17"/>
      <c r="BQF80" s="17"/>
      <c r="BQG80" s="17"/>
      <c r="BQH80" s="17"/>
      <c r="BQI80" s="17"/>
      <c r="BQJ80" s="17"/>
      <c r="BQK80" s="17"/>
      <c r="BQL80" s="17"/>
      <c r="BQM80" s="17"/>
      <c r="BQN80" s="17"/>
      <c r="BQO80" s="17"/>
      <c r="BQP80" s="17"/>
      <c r="BQQ80" s="17"/>
      <c r="BQR80" s="17"/>
      <c r="BQS80" s="17"/>
      <c r="BQT80" s="17"/>
      <c r="BQU80" s="17"/>
      <c r="BQV80" s="17"/>
      <c r="BQW80" s="17"/>
      <c r="BQX80" s="17"/>
      <c r="BQY80" s="17"/>
      <c r="BQZ80" s="17"/>
      <c r="BRA80" s="17"/>
      <c r="BRB80" s="17"/>
      <c r="BRC80" s="17"/>
      <c r="BRD80" s="17"/>
      <c r="BRE80" s="17"/>
      <c r="BRF80" s="17"/>
      <c r="BRG80" s="17"/>
      <c r="BRH80" s="17"/>
      <c r="BRI80" s="17"/>
      <c r="BRJ80" s="17"/>
      <c r="BRK80" s="17"/>
      <c r="BRL80" s="17"/>
      <c r="BRM80" s="17"/>
      <c r="BRN80" s="17"/>
      <c r="BRO80" s="17"/>
      <c r="BRP80" s="17"/>
      <c r="BRQ80" s="17"/>
      <c r="BRR80" s="17"/>
      <c r="BRS80" s="17"/>
      <c r="BRT80" s="17"/>
      <c r="BRU80" s="17"/>
      <c r="BRV80" s="17"/>
      <c r="BRW80" s="17"/>
      <c r="BRX80" s="17"/>
      <c r="BRY80" s="17"/>
      <c r="BRZ80" s="17"/>
      <c r="BSA80" s="17"/>
      <c r="BSB80" s="17"/>
      <c r="BSC80" s="17"/>
      <c r="BSD80" s="17"/>
      <c r="BSE80" s="17"/>
      <c r="BSF80" s="17"/>
      <c r="BSG80" s="17"/>
      <c r="BSH80" s="17"/>
      <c r="BSI80" s="17"/>
      <c r="BSJ80" s="17"/>
      <c r="BSK80" s="17"/>
      <c r="BSL80" s="17"/>
      <c r="BSM80" s="17"/>
      <c r="BSN80" s="17"/>
      <c r="BSO80" s="17"/>
      <c r="BSP80" s="17"/>
      <c r="BSQ80" s="17"/>
      <c r="BSR80" s="17"/>
      <c r="BSS80" s="16">
        <v>1.0</v>
      </c>
      <c r="BST80" s="17"/>
      <c r="BSU80" s="17"/>
      <c r="BSV80" s="17"/>
      <c r="BSW80" s="17"/>
      <c r="BSX80" s="17"/>
      <c r="BSY80" s="17"/>
      <c r="BSZ80" s="17"/>
      <c r="BTA80" s="17"/>
      <c r="BTB80" s="17"/>
      <c r="BTC80" s="17"/>
      <c r="BTD80" s="17"/>
      <c r="BTE80" s="17"/>
      <c r="BTF80" s="17"/>
      <c r="BTG80" s="17"/>
      <c r="BTH80" s="17"/>
      <c r="BTI80" s="17"/>
      <c r="BTJ80" s="17"/>
      <c r="BTK80" s="17"/>
      <c r="BTL80" s="17"/>
      <c r="BTM80" s="17"/>
      <c r="BTN80" s="17"/>
      <c r="BTO80" s="17"/>
      <c r="BTP80" s="17"/>
      <c r="BTQ80" s="17"/>
      <c r="BTR80" s="17"/>
      <c r="BTS80" s="17"/>
      <c r="BTT80" s="17"/>
      <c r="BTU80" s="17"/>
      <c r="BTV80" s="17"/>
      <c r="BTW80" s="17"/>
      <c r="BTX80" s="17"/>
      <c r="BTY80" s="17"/>
      <c r="BTZ80" s="17"/>
      <c r="BUA80" s="17"/>
      <c r="BUB80" s="17"/>
      <c r="BUC80" s="17"/>
      <c r="BUD80" s="17"/>
      <c r="BUE80" s="17"/>
      <c r="BUF80" s="17"/>
      <c r="BUG80" s="17"/>
      <c r="BUH80" s="17"/>
      <c r="BUI80" s="17"/>
      <c r="BUJ80" s="17"/>
      <c r="BUK80" s="17"/>
      <c r="BUL80" s="17"/>
      <c r="BUM80" s="17"/>
      <c r="BUN80" s="17"/>
      <c r="BUO80" s="17"/>
      <c r="BUP80" s="17"/>
      <c r="BUQ80" s="17"/>
      <c r="BUR80" s="17"/>
      <c r="BUS80" s="17"/>
      <c r="BUT80" s="17"/>
      <c r="BUU80" s="17"/>
      <c r="BUV80" s="17"/>
      <c r="BUW80" s="17"/>
      <c r="BUX80" s="17"/>
      <c r="BUY80" s="17"/>
      <c r="BUZ80" s="17"/>
      <c r="BVA80" s="17"/>
      <c r="BVB80" s="17"/>
      <c r="BVC80" s="17"/>
      <c r="BVD80" s="17"/>
      <c r="BVE80" s="17"/>
      <c r="BVF80" s="17"/>
      <c r="BVG80" s="17"/>
      <c r="BVH80" s="17"/>
      <c r="BVI80" s="17"/>
      <c r="BVJ80" s="17"/>
      <c r="BVK80" s="17"/>
      <c r="BVL80" s="17"/>
      <c r="BVM80" s="17"/>
      <c r="BVN80" s="17"/>
      <c r="BVO80" s="17"/>
      <c r="BVP80" s="17"/>
      <c r="BVQ80" s="17"/>
      <c r="BVR80" s="17"/>
      <c r="BVS80" s="17"/>
      <c r="BVT80" s="17"/>
      <c r="BVU80" s="17"/>
      <c r="BVV80" s="17"/>
      <c r="BVW80" s="17"/>
      <c r="BVX80" s="17"/>
      <c r="BVY80" s="17"/>
      <c r="BVZ80" s="17"/>
      <c r="BWA80" s="17"/>
      <c r="BWB80" s="17"/>
      <c r="BWC80" s="17"/>
      <c r="BWD80" s="17"/>
      <c r="BWE80" s="17"/>
      <c r="BWF80" s="17"/>
      <c r="BWG80" s="17"/>
      <c r="BWH80" s="17"/>
      <c r="BWI80" s="17"/>
      <c r="BWJ80" s="17"/>
      <c r="BWK80" s="17"/>
      <c r="BWL80" s="17"/>
      <c r="BWM80" s="17"/>
      <c r="BWN80" s="17"/>
      <c r="BWO80" s="17"/>
      <c r="BWP80" s="17"/>
      <c r="BWQ80" s="17"/>
      <c r="BWR80" s="17"/>
      <c r="BWS80" s="17"/>
      <c r="BWT80" s="17"/>
      <c r="BWU80" s="17"/>
      <c r="BWV80" s="17"/>
      <c r="BWW80" s="17"/>
      <c r="BWX80" s="17"/>
      <c r="BWY80" s="17"/>
      <c r="BWZ80" s="17"/>
      <c r="BXA80" s="17"/>
      <c r="BXB80" s="17"/>
      <c r="BXC80" s="17"/>
      <c r="BXD80" s="17"/>
      <c r="BXE80" s="17"/>
      <c r="BXF80" s="17"/>
      <c r="BXG80" s="17"/>
      <c r="BXH80" s="17"/>
      <c r="BXI80" s="17"/>
      <c r="BXJ80" s="17"/>
      <c r="BXK80" s="17"/>
      <c r="BXL80" s="17"/>
      <c r="BXM80" s="17"/>
      <c r="BXN80" s="17"/>
      <c r="BXO80" s="17"/>
      <c r="BXP80" s="17"/>
      <c r="BXQ80" s="17"/>
      <c r="BXR80" s="17"/>
      <c r="BXS80" s="17"/>
      <c r="BXT80" s="17"/>
      <c r="BXU80" s="17"/>
      <c r="BXV80" s="17"/>
      <c r="BXW80" s="17"/>
      <c r="BXX80" s="17"/>
      <c r="BXY80" s="17"/>
      <c r="BXZ80" s="17"/>
      <c r="BYA80" s="17"/>
      <c r="BYB80" s="17"/>
      <c r="BYC80" s="17"/>
      <c r="BYD80" s="17"/>
      <c r="BYE80" s="17"/>
      <c r="BYF80" s="17"/>
      <c r="BYG80" s="17"/>
      <c r="BYH80" s="17"/>
      <c r="BYI80" s="17"/>
      <c r="BYJ80" s="17"/>
      <c r="BYK80" s="17"/>
      <c r="BYL80" s="17"/>
      <c r="BYM80" s="17"/>
      <c r="BYN80" s="17"/>
      <c r="BYO80" s="17"/>
      <c r="BYP80" s="17"/>
      <c r="BYQ80" s="17"/>
      <c r="BYR80" s="17"/>
      <c r="BYS80" s="17"/>
      <c r="BYT80" s="17"/>
      <c r="BYU80" s="17"/>
      <c r="BYV80" s="17"/>
      <c r="BYW80" s="17"/>
      <c r="BYX80" s="17"/>
      <c r="BYY80" s="17"/>
      <c r="BYZ80" s="17"/>
      <c r="BZA80" s="17"/>
      <c r="BZB80" s="17"/>
      <c r="BZC80" s="17"/>
      <c r="BZD80" s="17"/>
      <c r="BZE80" s="17"/>
      <c r="BZF80" s="17"/>
      <c r="BZG80" s="17"/>
      <c r="BZH80" s="17"/>
      <c r="BZI80" s="17"/>
      <c r="BZJ80" s="17"/>
      <c r="BZK80" s="17"/>
      <c r="BZL80" s="17"/>
      <c r="BZM80" s="17"/>
      <c r="BZN80" s="17"/>
      <c r="BZO80" s="17"/>
      <c r="BZP80" s="17"/>
      <c r="BZQ80" s="17"/>
      <c r="BZR80" s="17"/>
      <c r="BZS80" s="17"/>
      <c r="BZT80" s="17"/>
      <c r="BZU80" s="17"/>
      <c r="BZV80" s="17"/>
      <c r="BZW80" s="17"/>
      <c r="BZX80" s="17"/>
      <c r="BZY80" s="17"/>
      <c r="BZZ80" s="17"/>
      <c r="CAA80" s="17"/>
      <c r="CAB80" s="17"/>
      <c r="CAC80" s="17"/>
      <c r="CAD80" s="17"/>
      <c r="CAE80" s="17"/>
      <c r="CAF80" s="17"/>
      <c r="CAG80" s="17"/>
      <c r="CAH80" s="17"/>
      <c r="CAI80" s="17"/>
      <c r="CAJ80" s="17"/>
      <c r="CAK80" s="17"/>
      <c r="CAL80" s="17"/>
      <c r="CAM80" s="17"/>
      <c r="CAN80" s="17"/>
      <c r="CAO80" s="17"/>
      <c r="CAP80" s="17"/>
      <c r="CAQ80" s="17"/>
      <c r="CAR80" s="17"/>
      <c r="CAS80" s="17"/>
      <c r="CAT80" s="17"/>
      <c r="CAU80" s="17"/>
      <c r="CAV80" s="17"/>
      <c r="CAW80" s="17"/>
      <c r="CAX80" s="17"/>
      <c r="CAY80" s="17"/>
      <c r="CAZ80" s="17"/>
      <c r="CBA80" s="17"/>
      <c r="CBB80" s="17"/>
      <c r="CBC80" s="17"/>
      <c r="CBD80" s="17"/>
      <c r="CBE80" s="17"/>
      <c r="CBF80" s="17"/>
      <c r="CBG80" s="17"/>
      <c r="CBH80" s="17"/>
      <c r="CBI80" s="17"/>
      <c r="CBJ80" s="17"/>
      <c r="CBK80" s="17"/>
      <c r="CBL80" s="17"/>
      <c r="CBM80" s="17"/>
      <c r="CBN80" s="17"/>
      <c r="CBO80" s="17"/>
      <c r="CBP80" s="17"/>
      <c r="CBQ80" s="17"/>
      <c r="CBR80" s="17"/>
      <c r="CBS80" s="17"/>
      <c r="CBT80" s="17"/>
      <c r="CBU80" s="17"/>
      <c r="CBV80" s="17"/>
      <c r="CBW80" s="17"/>
      <c r="CBX80" s="17"/>
      <c r="CBY80" s="17"/>
      <c r="CBZ80" s="17"/>
      <c r="CCA80" s="17"/>
      <c r="CCB80" s="17"/>
      <c r="CCC80" s="17"/>
      <c r="CCD80" s="17"/>
      <c r="CCE80" s="17"/>
      <c r="CCF80" s="17"/>
      <c r="CCG80" s="17"/>
      <c r="CCH80" s="17"/>
      <c r="CCI80" s="17"/>
      <c r="CCJ80" s="17"/>
      <c r="CCK80" s="17"/>
      <c r="CCL80" s="17"/>
      <c r="CCM80" s="17"/>
      <c r="CCN80" s="17"/>
      <c r="CCO80" s="17"/>
      <c r="CCP80" s="17"/>
      <c r="CCQ80" s="17"/>
      <c r="CCR80" s="17"/>
      <c r="CCS80" s="17"/>
      <c r="CCT80" s="17"/>
      <c r="CCU80" s="17"/>
      <c r="CCV80" s="17"/>
      <c r="CCW80" s="17"/>
      <c r="CCX80" s="17"/>
      <c r="CCY80" s="17"/>
      <c r="CCZ80" s="17"/>
      <c r="CDA80" s="17"/>
      <c r="CDB80" s="17"/>
      <c r="CDC80" s="17"/>
      <c r="CDD80" s="17"/>
      <c r="CDE80" s="17"/>
      <c r="CDF80" s="17"/>
      <c r="CDG80" s="17"/>
      <c r="CDH80" s="17"/>
      <c r="CDI80" s="17"/>
      <c r="CDJ80" s="17"/>
      <c r="CDK80" s="17"/>
      <c r="CDL80" s="17"/>
      <c r="CDM80" s="17"/>
      <c r="CDN80" s="17"/>
      <c r="CDO80" s="17"/>
      <c r="CDP80" s="17"/>
      <c r="CDQ80" s="17"/>
      <c r="CDR80" s="17"/>
      <c r="CDS80" s="17"/>
      <c r="CDT80" s="17"/>
      <c r="CDU80" s="17"/>
    </row>
    <row r="81">
      <c r="A81" s="14" t="s">
        <v>3410</v>
      </c>
      <c r="B81" s="14" t="s">
        <v>3411</v>
      </c>
      <c r="C81" s="14" t="s">
        <v>2933</v>
      </c>
      <c r="D81" s="14" t="s">
        <v>3412</v>
      </c>
      <c r="E81" s="14" t="s">
        <v>3413</v>
      </c>
      <c r="F81" s="14" t="s">
        <v>2835</v>
      </c>
      <c r="I81" s="14" t="s">
        <v>3414</v>
      </c>
      <c r="J81" s="14" t="s">
        <v>2618</v>
      </c>
      <c r="K81" s="14" t="s">
        <v>2619</v>
      </c>
      <c r="L81" s="14" t="s">
        <v>2658</v>
      </c>
      <c r="M81" s="16">
        <v>1.0</v>
      </c>
      <c r="N81" s="14" t="s">
        <v>2690</v>
      </c>
      <c r="O81" s="14" t="s">
        <v>2690</v>
      </c>
      <c r="P81" s="14" t="s">
        <v>2690</v>
      </c>
      <c r="Q81" s="16">
        <v>11.0</v>
      </c>
      <c r="R81" s="16">
        <v>4104728.0</v>
      </c>
      <c r="S81" s="16">
        <v>4104728.0</v>
      </c>
      <c r="T81" s="14" t="s">
        <v>2621</v>
      </c>
      <c r="U81" s="14" t="s">
        <v>2622</v>
      </c>
      <c r="V81" s="14" t="s">
        <v>3415</v>
      </c>
      <c r="W81" s="14" t="s">
        <v>3416</v>
      </c>
      <c r="X81" s="16">
        <v>0.36</v>
      </c>
      <c r="Y81" s="17"/>
      <c r="Z81" s="16">
        <v>38.0</v>
      </c>
      <c r="AA81" s="16">
        <v>68.0</v>
      </c>
      <c r="AB81" s="17"/>
      <c r="AC81" s="16">
        <v>148.0</v>
      </c>
      <c r="AD81" s="16">
        <v>2292.0</v>
      </c>
      <c r="AE81" s="22">
        <v>45577.0</v>
      </c>
      <c r="AF81" s="17"/>
      <c r="AG81" s="17"/>
      <c r="AH81" s="17"/>
      <c r="AI81" s="17"/>
      <c r="AJ81" s="17"/>
      <c r="AK81" s="17"/>
      <c r="AL81" s="16">
        <v>60.0</v>
      </c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4" t="s">
        <v>3417</v>
      </c>
      <c r="BB81" s="17"/>
      <c r="BC81" s="17"/>
      <c r="BD81" s="17"/>
      <c r="BE81" s="17"/>
      <c r="BF81" s="14" t="s">
        <v>2574</v>
      </c>
      <c r="BG81" s="16">
        <v>1.0</v>
      </c>
      <c r="BH81" s="14" t="s">
        <v>2564</v>
      </c>
      <c r="BI81" s="14" t="s">
        <v>2565</v>
      </c>
      <c r="BJ81" s="14" t="s">
        <v>2566</v>
      </c>
      <c r="BK81" s="17"/>
      <c r="BL81" s="17"/>
      <c r="BM81" s="16">
        <v>76.8</v>
      </c>
      <c r="BN81" s="17"/>
      <c r="BO81" s="17"/>
      <c r="BP81" s="17"/>
      <c r="BQ81" s="17"/>
      <c r="BR81" s="17"/>
      <c r="BS81" s="16">
        <v>0.0014</v>
      </c>
      <c r="BT81" s="16">
        <v>33.0078575</v>
      </c>
      <c r="BU81" s="14" t="s">
        <v>2567</v>
      </c>
      <c r="BV81" s="14" t="s">
        <v>2921</v>
      </c>
      <c r="BW81" s="14" t="s">
        <v>2569</v>
      </c>
      <c r="BX81" s="16">
        <v>0.0</v>
      </c>
      <c r="BY81" s="14" t="s">
        <v>3270</v>
      </c>
      <c r="BZ81" s="16">
        <v>1004.0</v>
      </c>
      <c r="CA81" s="16">
        <v>-22035.0</v>
      </c>
      <c r="CB81" s="16">
        <v>0.0</v>
      </c>
      <c r="CC81" s="16">
        <v>33.0078575</v>
      </c>
      <c r="CD81" s="14" t="s">
        <v>2571</v>
      </c>
      <c r="CE81" s="16">
        <v>33.0078575</v>
      </c>
      <c r="CF81" s="14" t="s">
        <v>2572</v>
      </c>
      <c r="CH81" s="19">
        <v>40316.0</v>
      </c>
      <c r="CI81" s="14" t="s">
        <v>2573</v>
      </c>
      <c r="CJ81" s="17"/>
      <c r="CK81" s="14" t="s">
        <v>2574</v>
      </c>
      <c r="CL81" s="14" t="s">
        <v>3418</v>
      </c>
      <c r="CM81" s="20">
        <v>2403358.0</v>
      </c>
      <c r="CN81" s="14" t="s">
        <v>3418</v>
      </c>
      <c r="CO81" s="14" t="s">
        <v>2563</v>
      </c>
      <c r="CP81" s="14" t="s">
        <v>2563</v>
      </c>
      <c r="CQ81" s="16">
        <v>1.2515</v>
      </c>
      <c r="CR81" s="16">
        <v>40.0</v>
      </c>
      <c r="CS81" s="14" t="s">
        <v>2574</v>
      </c>
      <c r="CT81" s="14" t="s">
        <v>3419</v>
      </c>
      <c r="CU81" s="14" t="s">
        <v>2577</v>
      </c>
      <c r="CV81" s="14" t="s">
        <v>2706</v>
      </c>
      <c r="CW81" s="14" t="s">
        <v>3420</v>
      </c>
      <c r="CX81" s="14" t="s">
        <v>2739</v>
      </c>
      <c r="CY81" s="16">
        <v>33.0078575</v>
      </c>
      <c r="CZ81" s="14" t="s">
        <v>2581</v>
      </c>
      <c r="DA81" s="14" t="s">
        <v>2563</v>
      </c>
      <c r="DB81" s="14" t="s">
        <v>2574</v>
      </c>
      <c r="DC81" s="17"/>
      <c r="DD81" s="14" t="s">
        <v>3421</v>
      </c>
      <c r="DE81" s="14" t="s">
        <v>2574</v>
      </c>
      <c r="DF81" s="14" t="s">
        <v>2563</v>
      </c>
      <c r="DG81" s="14" t="s">
        <v>2583</v>
      </c>
      <c r="DH81" s="14" t="s">
        <v>3422</v>
      </c>
      <c r="DI81" s="14" t="s">
        <v>3423</v>
      </c>
      <c r="DJ81" s="14" t="s">
        <v>3424</v>
      </c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/>
      <c r="KQ81" s="17"/>
      <c r="KR81" s="17"/>
      <c r="KS81" s="17"/>
      <c r="KT81" s="17"/>
      <c r="KU81" s="17"/>
      <c r="KV81" s="17"/>
      <c r="KW81" s="17"/>
      <c r="KX81" s="17"/>
      <c r="KY81" s="17"/>
      <c r="KZ81" s="17"/>
      <c r="LA81" s="17"/>
      <c r="LB81" s="17"/>
      <c r="LC81" s="17"/>
      <c r="LD81" s="17"/>
      <c r="LE81" s="17"/>
      <c r="LF81" s="17"/>
      <c r="LG81" s="17"/>
      <c r="LH81" s="17"/>
      <c r="LI81" s="17"/>
      <c r="LJ81" s="17"/>
      <c r="LK81" s="17"/>
      <c r="LL81" s="17"/>
      <c r="LM81" s="17"/>
      <c r="LN81" s="17"/>
      <c r="LO81" s="17"/>
      <c r="LP81" s="17"/>
      <c r="LQ81" s="17"/>
      <c r="LR81" s="17"/>
      <c r="LS81" s="17"/>
      <c r="LT81" s="17"/>
      <c r="LU81" s="17"/>
      <c r="LV81" s="17"/>
      <c r="LW81" s="17"/>
      <c r="LX81" s="17"/>
      <c r="LY81" s="17"/>
      <c r="LZ81" s="17"/>
      <c r="MA81" s="17"/>
      <c r="MB81" s="17"/>
      <c r="MC81" s="17"/>
      <c r="MD81" s="17"/>
      <c r="ME81" s="17"/>
      <c r="MF81" s="17"/>
      <c r="MG81" s="17"/>
      <c r="MH81" s="17"/>
      <c r="MI81" s="17"/>
      <c r="MJ81" s="17"/>
      <c r="MK81" s="17"/>
      <c r="ML81" s="17"/>
      <c r="MM81" s="17"/>
      <c r="MN81" s="17"/>
      <c r="MO81" s="17"/>
      <c r="MP81" s="17"/>
      <c r="MQ81" s="17"/>
      <c r="MR81" s="17"/>
      <c r="MS81" s="17"/>
      <c r="MT81" s="17"/>
      <c r="MU81" s="17"/>
      <c r="MV81" s="17"/>
      <c r="MW81" s="17"/>
      <c r="MX81" s="17"/>
      <c r="MY81" s="17"/>
      <c r="MZ81" s="17"/>
      <c r="NA81" s="17"/>
      <c r="NB81" s="17"/>
      <c r="NC81" s="17"/>
      <c r="ND81" s="17"/>
      <c r="NE81" s="17"/>
      <c r="NF81" s="17"/>
      <c r="NG81" s="17"/>
      <c r="NH81" s="17"/>
      <c r="NI81" s="17"/>
      <c r="NJ81" s="17"/>
      <c r="NK81" s="17"/>
      <c r="NL81" s="17"/>
      <c r="NM81" s="17"/>
      <c r="NN81" s="17"/>
      <c r="NO81" s="17"/>
      <c r="NP81" s="17"/>
      <c r="NQ81" s="17"/>
      <c r="NR81" s="17"/>
      <c r="NS81" s="17"/>
      <c r="NT81" s="17"/>
      <c r="NU81" s="17"/>
      <c r="NV81" s="17"/>
      <c r="NW81" s="17"/>
      <c r="NX81" s="17"/>
      <c r="NY81" s="17"/>
      <c r="NZ81" s="17"/>
      <c r="OA81" s="17"/>
      <c r="OB81" s="17"/>
      <c r="OC81" s="17"/>
      <c r="OD81" s="17"/>
      <c r="OE81" s="17"/>
      <c r="OF81" s="17"/>
      <c r="OG81" s="17"/>
      <c r="OH81" s="17"/>
      <c r="OI81" s="17"/>
      <c r="OJ81" s="17"/>
      <c r="OK81" s="17"/>
      <c r="OL81" s="17"/>
      <c r="OM81" s="17"/>
      <c r="ON81" s="17"/>
      <c r="OO81" s="17"/>
      <c r="OP81" s="17"/>
      <c r="OQ81" s="17"/>
      <c r="OR81" s="17"/>
      <c r="OS81" s="17"/>
      <c r="OT81" s="17"/>
      <c r="OU81" s="17"/>
      <c r="OV81" s="17"/>
      <c r="OW81" s="17"/>
      <c r="OX81" s="17"/>
      <c r="OY81" s="17"/>
      <c r="OZ81" s="17"/>
      <c r="PA81" s="17"/>
      <c r="PB81" s="17"/>
      <c r="PC81" s="17"/>
      <c r="PD81" s="17"/>
      <c r="PE81" s="17"/>
      <c r="PF81" s="17"/>
      <c r="PG81" s="17"/>
      <c r="PH81" s="17"/>
      <c r="PI81" s="17"/>
      <c r="PJ81" s="17"/>
      <c r="PK81" s="17"/>
      <c r="PL81" s="17"/>
      <c r="PM81" s="17"/>
      <c r="PN81" s="17"/>
      <c r="PO81" s="17"/>
      <c r="PP81" s="17"/>
      <c r="PQ81" s="17"/>
      <c r="PR81" s="17"/>
      <c r="PS81" s="17"/>
      <c r="PT81" s="17"/>
      <c r="PU81" s="17"/>
      <c r="PV81" s="17"/>
      <c r="PW81" s="17"/>
      <c r="PX81" s="17"/>
      <c r="PY81" s="17"/>
      <c r="PZ81" s="17"/>
      <c r="QA81" s="17"/>
      <c r="QB81" s="17"/>
      <c r="QC81" s="17"/>
      <c r="QD81" s="17"/>
      <c r="QE81" s="17"/>
      <c r="QF81" s="17"/>
      <c r="QG81" s="17"/>
      <c r="QH81" s="17"/>
      <c r="QI81" s="17"/>
      <c r="QJ81" s="17"/>
      <c r="QK81" s="17"/>
      <c r="QL81" s="17"/>
      <c r="QM81" s="17"/>
      <c r="QN81" s="17"/>
      <c r="QO81" s="17"/>
      <c r="QP81" s="17"/>
      <c r="QQ81" s="17"/>
      <c r="QR81" s="17"/>
      <c r="QS81" s="17"/>
      <c r="QT81" s="17"/>
      <c r="QU81" s="17"/>
      <c r="QV81" s="17"/>
      <c r="QW81" s="17"/>
      <c r="QX81" s="17"/>
      <c r="QY81" s="17"/>
      <c r="QZ81" s="17"/>
      <c r="RA81" s="17"/>
      <c r="RB81" s="17"/>
      <c r="RC81" s="17"/>
      <c r="RD81" s="17"/>
      <c r="RE81" s="17"/>
      <c r="RF81" s="17"/>
      <c r="RG81" s="17"/>
      <c r="RH81" s="17"/>
      <c r="RI81" s="17"/>
      <c r="RJ81" s="17"/>
      <c r="RK81" s="17"/>
      <c r="RL81" s="17"/>
      <c r="RM81" s="17"/>
      <c r="RN81" s="17"/>
      <c r="RO81" s="17"/>
      <c r="RP81" s="17"/>
      <c r="RQ81" s="17"/>
      <c r="RR81" s="17"/>
      <c r="RS81" s="17"/>
      <c r="RT81" s="17"/>
      <c r="RU81" s="17"/>
      <c r="RV81" s="17"/>
      <c r="RW81" s="17"/>
      <c r="RX81" s="17"/>
      <c r="RY81" s="17"/>
      <c r="RZ81" s="17"/>
      <c r="SA81" s="17"/>
      <c r="SB81" s="17"/>
      <c r="SC81" s="17"/>
      <c r="SD81" s="17"/>
      <c r="SE81" s="17"/>
      <c r="SF81" s="17"/>
      <c r="SG81" s="17"/>
      <c r="SH81" s="17"/>
      <c r="SI81" s="17"/>
      <c r="SJ81" s="17"/>
      <c r="SK81" s="17"/>
      <c r="SL81" s="17"/>
      <c r="SM81" s="17"/>
      <c r="SN81" s="17"/>
      <c r="SO81" s="17"/>
      <c r="SP81" s="17"/>
      <c r="SQ81" s="17"/>
      <c r="SR81" s="17"/>
      <c r="SS81" s="17"/>
      <c r="ST81" s="17"/>
      <c r="SU81" s="17"/>
      <c r="SV81" s="17"/>
      <c r="SW81" s="17"/>
      <c r="SX81" s="17"/>
      <c r="SY81" s="17"/>
      <c r="SZ81" s="17"/>
      <c r="TA81" s="17"/>
      <c r="TB81" s="17"/>
      <c r="TC81" s="17"/>
      <c r="TD81" s="17"/>
      <c r="TE81" s="17"/>
      <c r="TF81" s="17"/>
      <c r="TG81" s="17"/>
      <c r="TH81" s="17"/>
      <c r="TI81" s="17"/>
      <c r="TJ81" s="17"/>
      <c r="TK81" s="17"/>
      <c r="TL81" s="17"/>
      <c r="TM81" s="17"/>
      <c r="TN81" s="17"/>
      <c r="TO81" s="17"/>
      <c r="TP81" s="17"/>
      <c r="TQ81" s="17"/>
      <c r="TR81" s="17"/>
      <c r="TS81" s="17"/>
      <c r="TT81" s="17"/>
      <c r="TU81" s="17"/>
      <c r="TV81" s="17"/>
      <c r="TW81" s="17"/>
      <c r="TX81" s="17"/>
      <c r="TY81" s="17"/>
      <c r="TZ81" s="17"/>
      <c r="UA81" s="17"/>
      <c r="UB81" s="17"/>
      <c r="UC81" s="17"/>
      <c r="UD81" s="17"/>
      <c r="UE81" s="17"/>
      <c r="UF81" s="17"/>
      <c r="UG81" s="17"/>
      <c r="UH81" s="17"/>
      <c r="UI81" s="17"/>
      <c r="UJ81" s="17"/>
      <c r="UK81" s="17"/>
      <c r="UL81" s="17"/>
      <c r="UM81" s="17"/>
      <c r="UN81" s="17"/>
      <c r="UO81" s="17"/>
      <c r="UP81" s="17"/>
      <c r="UQ81" s="17"/>
      <c r="UR81" s="17"/>
      <c r="US81" s="17"/>
      <c r="UT81" s="17"/>
      <c r="UU81" s="17"/>
      <c r="UV81" s="17"/>
      <c r="UW81" s="17"/>
      <c r="UX81" s="17"/>
      <c r="UY81" s="17"/>
      <c r="UZ81" s="17"/>
      <c r="VA81" s="17"/>
      <c r="VB81" s="17"/>
      <c r="VC81" s="17"/>
      <c r="VD81" s="17"/>
      <c r="VE81" s="17"/>
      <c r="VF81" s="17"/>
      <c r="VG81" s="17"/>
      <c r="VH81" s="17"/>
      <c r="VI81" s="17"/>
      <c r="VJ81" s="17"/>
      <c r="VK81" s="17"/>
      <c r="VL81" s="17"/>
      <c r="VM81" s="17"/>
      <c r="VN81" s="17"/>
      <c r="VO81" s="17"/>
      <c r="VP81" s="17"/>
      <c r="VQ81" s="17"/>
      <c r="VR81" s="17"/>
      <c r="VS81" s="17"/>
      <c r="VT81" s="17"/>
      <c r="VU81" s="17"/>
      <c r="VV81" s="17"/>
      <c r="VW81" s="17"/>
      <c r="VX81" s="17"/>
      <c r="VY81" s="17"/>
      <c r="VZ81" s="17"/>
      <c r="WA81" s="17"/>
      <c r="WB81" s="17"/>
      <c r="WC81" s="17"/>
      <c r="WD81" s="17"/>
      <c r="WE81" s="17"/>
      <c r="WF81" s="17"/>
      <c r="WG81" s="17"/>
      <c r="WH81" s="17"/>
      <c r="WI81" s="17"/>
      <c r="WJ81" s="17"/>
      <c r="WK81" s="17"/>
      <c r="WL81" s="17"/>
      <c r="WM81" s="17"/>
      <c r="WN81" s="17"/>
      <c r="WO81" s="17"/>
      <c r="WP81" s="17"/>
      <c r="WQ81" s="17"/>
      <c r="WR81" s="17"/>
      <c r="WS81" s="17"/>
      <c r="WT81" s="17"/>
      <c r="WU81" s="17"/>
      <c r="WV81" s="17"/>
      <c r="WW81" s="17"/>
      <c r="WX81" s="17"/>
      <c r="WY81" s="17"/>
      <c r="WZ81" s="17"/>
      <c r="XA81" s="17"/>
      <c r="XB81" s="17"/>
      <c r="XC81" s="17"/>
      <c r="XD81" s="17"/>
      <c r="XE81" s="17"/>
      <c r="XF81" s="17"/>
      <c r="XG81" s="17"/>
      <c r="XH81" s="17"/>
      <c r="XI81" s="17"/>
      <c r="XJ81" s="17"/>
      <c r="XK81" s="17"/>
      <c r="XL81" s="17"/>
      <c r="XM81" s="17"/>
      <c r="XN81" s="17"/>
      <c r="XO81" s="17"/>
      <c r="XP81" s="17"/>
      <c r="XQ81" s="17"/>
      <c r="XR81" s="17"/>
      <c r="XS81" s="17"/>
      <c r="XT81" s="17"/>
      <c r="XU81" s="17"/>
      <c r="XV81" s="17"/>
      <c r="XW81" s="17"/>
      <c r="XX81" s="17"/>
      <c r="XY81" s="17"/>
      <c r="XZ81" s="17"/>
      <c r="YA81" s="17"/>
      <c r="YB81" s="17"/>
      <c r="YC81" s="17"/>
      <c r="YD81" s="17"/>
      <c r="YE81" s="17"/>
      <c r="YF81" s="17"/>
      <c r="YG81" s="17"/>
      <c r="YH81" s="17"/>
      <c r="YI81" s="17"/>
      <c r="YJ81" s="17"/>
      <c r="YK81" s="17"/>
      <c r="YL81" s="17"/>
      <c r="YM81" s="17"/>
      <c r="YN81" s="17"/>
      <c r="YO81" s="17"/>
      <c r="YP81" s="17"/>
      <c r="YQ81" s="17"/>
      <c r="YR81" s="17"/>
      <c r="YS81" s="17"/>
      <c r="YT81" s="17"/>
      <c r="YU81" s="17"/>
      <c r="YV81" s="17"/>
      <c r="YW81" s="17"/>
      <c r="YX81" s="17"/>
      <c r="YY81" s="17"/>
      <c r="YZ81" s="17"/>
      <c r="ZA81" s="17"/>
      <c r="ZB81" s="17"/>
      <c r="ZC81" s="17"/>
      <c r="ZD81" s="17"/>
      <c r="ZE81" s="17"/>
      <c r="ZF81" s="17"/>
      <c r="ZG81" s="17"/>
      <c r="ZH81" s="17"/>
      <c r="ZI81" s="17"/>
      <c r="ZJ81" s="17"/>
      <c r="ZK81" s="17"/>
      <c r="ZL81" s="17"/>
      <c r="ZM81" s="17"/>
      <c r="ZN81" s="17"/>
      <c r="ZO81" s="17"/>
      <c r="ZP81" s="17"/>
      <c r="ZQ81" s="17"/>
      <c r="ZR81" s="17"/>
      <c r="ZS81" s="17"/>
      <c r="ZT81" s="17"/>
      <c r="ZU81" s="17"/>
      <c r="ZV81" s="17"/>
      <c r="ZW81" s="17"/>
      <c r="ZX81" s="17"/>
      <c r="ZY81" s="17"/>
      <c r="ZZ81" s="17"/>
      <c r="AAA81" s="17"/>
      <c r="AAB81" s="17"/>
      <c r="AAC81" s="17"/>
      <c r="AAD81" s="17"/>
      <c r="AAE81" s="17"/>
      <c r="AAF81" s="17"/>
      <c r="AAG81" s="17"/>
      <c r="AAH81" s="17"/>
      <c r="AAI81" s="17"/>
      <c r="AAJ81" s="17"/>
      <c r="AAK81" s="17"/>
      <c r="AAL81" s="17"/>
      <c r="AAM81" s="17"/>
      <c r="AAN81" s="17"/>
      <c r="AAO81" s="17"/>
      <c r="AAP81" s="17"/>
      <c r="AAQ81" s="17"/>
      <c r="AAR81" s="17"/>
      <c r="AAS81" s="17"/>
      <c r="AAT81" s="17"/>
      <c r="AAU81" s="17"/>
      <c r="AAV81" s="17"/>
      <c r="AAW81" s="17"/>
      <c r="AAX81" s="17"/>
      <c r="AAY81" s="17"/>
      <c r="AAZ81" s="17"/>
      <c r="ABA81" s="17"/>
      <c r="ABB81" s="17"/>
      <c r="ABC81" s="17"/>
      <c r="ABD81" s="17"/>
      <c r="ABE81" s="17"/>
      <c r="ABF81" s="17"/>
      <c r="ABG81" s="17"/>
      <c r="ABH81" s="17"/>
      <c r="ABI81" s="17"/>
      <c r="ABJ81" s="17"/>
      <c r="ABK81" s="17"/>
      <c r="ABL81" s="17"/>
      <c r="ABM81" s="17"/>
      <c r="ABN81" s="17"/>
      <c r="ABO81" s="17"/>
      <c r="ABP81" s="17"/>
      <c r="ABQ81" s="17"/>
      <c r="ABR81" s="17"/>
      <c r="ABS81" s="17"/>
      <c r="ABT81" s="17"/>
      <c r="ABU81" s="17"/>
      <c r="ABV81" s="17"/>
      <c r="ABW81" s="17"/>
      <c r="ABX81" s="17"/>
      <c r="ABY81" s="17"/>
      <c r="ABZ81" s="17"/>
      <c r="ACA81" s="17"/>
      <c r="ACB81" s="17"/>
      <c r="ACC81" s="17"/>
      <c r="ACD81" s="17"/>
      <c r="ACE81" s="17"/>
      <c r="ACF81" s="17"/>
      <c r="ACG81" s="17"/>
      <c r="ACH81" s="17"/>
      <c r="ACI81" s="17"/>
      <c r="ACJ81" s="17"/>
      <c r="ACK81" s="17"/>
      <c r="ACL81" s="17"/>
      <c r="ACM81" s="17"/>
      <c r="ACN81" s="17"/>
      <c r="ACO81" s="17"/>
      <c r="ACP81" s="17"/>
      <c r="ACQ81" s="17"/>
      <c r="ACR81" s="17"/>
      <c r="ACS81" s="17"/>
      <c r="ACT81" s="17"/>
      <c r="ACU81" s="17"/>
      <c r="ACV81" s="17"/>
      <c r="ACW81" s="17"/>
      <c r="ACX81" s="17"/>
      <c r="ACY81" s="17"/>
      <c r="ACZ81" s="17"/>
      <c r="ADA81" s="17"/>
      <c r="ADB81" s="17"/>
      <c r="ADC81" s="17"/>
      <c r="ADD81" s="17"/>
      <c r="ADE81" s="17"/>
      <c r="ADF81" s="17"/>
      <c r="ADG81" s="17"/>
      <c r="ADH81" s="17"/>
      <c r="ADI81" s="17"/>
      <c r="ADJ81" s="17"/>
      <c r="ADK81" s="17"/>
      <c r="ADL81" s="17"/>
      <c r="ADM81" s="17"/>
      <c r="ADN81" s="17"/>
      <c r="ADO81" s="17"/>
      <c r="ADP81" s="17"/>
      <c r="ADQ81" s="17"/>
      <c r="ADR81" s="17"/>
      <c r="ADS81" s="17"/>
      <c r="ADT81" s="17"/>
      <c r="ADU81" s="17"/>
      <c r="ADV81" s="17"/>
      <c r="ADW81" s="17"/>
      <c r="ADX81" s="17"/>
      <c r="ADY81" s="17"/>
      <c r="ADZ81" s="17"/>
      <c r="AEA81" s="17"/>
      <c r="AEB81" s="17"/>
      <c r="AEC81" s="17"/>
      <c r="AED81" s="17"/>
      <c r="AEE81" s="17"/>
      <c r="AEF81" s="17"/>
      <c r="AEG81" s="17"/>
      <c r="AEH81" s="17"/>
      <c r="AEI81" s="17"/>
      <c r="AEJ81" s="17"/>
      <c r="AEK81" s="17"/>
      <c r="AEL81" s="17"/>
      <c r="AEM81" s="17"/>
      <c r="AEN81" s="17"/>
      <c r="AEO81" s="17"/>
      <c r="AEP81" s="17"/>
      <c r="AEQ81" s="17"/>
      <c r="AER81" s="17"/>
      <c r="AES81" s="17"/>
      <c r="AET81" s="17"/>
      <c r="AEU81" s="17"/>
      <c r="AEV81" s="17"/>
      <c r="AEW81" s="17"/>
      <c r="AEX81" s="17"/>
      <c r="AEY81" s="17"/>
      <c r="AEZ81" s="17"/>
      <c r="AFA81" s="17"/>
      <c r="AFB81" s="17"/>
      <c r="AFC81" s="17"/>
      <c r="AFD81" s="17"/>
      <c r="AFE81" s="17"/>
      <c r="AFF81" s="17"/>
      <c r="AFG81" s="17"/>
      <c r="AFH81" s="17"/>
      <c r="AFI81" s="17"/>
      <c r="AFJ81" s="17"/>
      <c r="AFK81" s="17"/>
      <c r="AFL81" s="17"/>
      <c r="AFM81" s="17"/>
      <c r="AFN81" s="17"/>
      <c r="AFO81" s="17"/>
      <c r="AFP81" s="17"/>
      <c r="AFQ81" s="17"/>
      <c r="AFR81" s="17"/>
      <c r="AFS81" s="17"/>
      <c r="AFT81" s="17"/>
      <c r="AFU81" s="17"/>
      <c r="AFV81" s="17"/>
      <c r="AFW81" s="17"/>
      <c r="AFX81" s="17"/>
      <c r="AFY81" s="17"/>
      <c r="AFZ81" s="17"/>
      <c r="AGA81" s="17"/>
      <c r="AGB81" s="17"/>
      <c r="AGC81" s="17"/>
      <c r="AGD81" s="17"/>
      <c r="AGE81" s="17"/>
      <c r="AGF81" s="17"/>
      <c r="AGG81" s="17"/>
      <c r="AGH81" s="17"/>
      <c r="AGI81" s="17"/>
      <c r="AGJ81" s="17"/>
      <c r="AGK81" s="17"/>
      <c r="AGL81" s="17"/>
      <c r="AGM81" s="17"/>
      <c r="AGN81" s="17"/>
      <c r="AGO81" s="17"/>
      <c r="AGP81" s="17"/>
      <c r="AGQ81" s="17"/>
      <c r="AGR81" s="17"/>
      <c r="AGS81" s="17"/>
      <c r="AGT81" s="17"/>
      <c r="AGU81" s="17"/>
      <c r="AGV81" s="17"/>
      <c r="AGW81" s="17"/>
      <c r="AGX81" s="17"/>
      <c r="AGY81" s="17"/>
      <c r="AGZ81" s="17"/>
      <c r="AHA81" s="17"/>
      <c r="AHB81" s="17"/>
      <c r="AHC81" s="17"/>
      <c r="AHD81" s="17"/>
      <c r="AHE81" s="17"/>
      <c r="AHF81" s="17"/>
      <c r="AHG81" s="17"/>
      <c r="AHH81" s="17"/>
      <c r="AHI81" s="17"/>
      <c r="AHJ81" s="17"/>
      <c r="AHK81" s="17"/>
      <c r="AHL81" s="17"/>
      <c r="AHM81" s="17"/>
      <c r="AHN81" s="17"/>
      <c r="AHO81" s="17"/>
      <c r="AHP81" s="17"/>
      <c r="AHQ81" s="17"/>
      <c r="AHR81" s="17"/>
      <c r="AHS81" s="17"/>
      <c r="AHT81" s="17"/>
      <c r="AHU81" s="17"/>
      <c r="AHV81" s="17"/>
      <c r="AHW81" s="17"/>
      <c r="AHX81" s="17"/>
      <c r="AHY81" s="17"/>
      <c r="AHZ81" s="17"/>
      <c r="AIA81" s="17"/>
      <c r="AIB81" s="17"/>
      <c r="AIC81" s="17"/>
      <c r="AID81" s="17"/>
      <c r="AIE81" s="17"/>
      <c r="AIF81" s="17"/>
      <c r="AIG81" s="17"/>
      <c r="AIH81" s="17"/>
      <c r="AII81" s="17"/>
      <c r="AIJ81" s="17"/>
      <c r="AIK81" s="17"/>
      <c r="AIL81" s="17"/>
      <c r="AIM81" s="17"/>
      <c r="AIN81" s="17"/>
      <c r="AIO81" s="17"/>
      <c r="AIP81" s="17"/>
      <c r="AIQ81" s="17"/>
      <c r="AIR81" s="17"/>
      <c r="AIS81" s="17"/>
      <c r="AIT81" s="17"/>
      <c r="AIU81" s="17"/>
      <c r="AIV81" s="17"/>
      <c r="AIW81" s="17"/>
      <c r="AIX81" s="17"/>
      <c r="AIY81" s="17"/>
      <c r="AIZ81" s="17"/>
      <c r="AJA81" s="17"/>
      <c r="AJB81" s="17"/>
      <c r="AJC81" s="17"/>
      <c r="AJD81" s="17"/>
      <c r="AJE81" s="17"/>
      <c r="AJF81" s="17"/>
      <c r="AJG81" s="17"/>
      <c r="AJH81" s="17"/>
      <c r="AJI81" s="17"/>
      <c r="AJJ81" s="17"/>
      <c r="AJK81" s="17"/>
      <c r="AJL81" s="17"/>
      <c r="AJM81" s="17"/>
      <c r="AJN81" s="17"/>
      <c r="AJO81" s="17"/>
      <c r="AJP81" s="17"/>
      <c r="AJQ81" s="17"/>
      <c r="AJR81" s="17"/>
      <c r="AJS81" s="17"/>
      <c r="AJT81" s="17"/>
      <c r="AJU81" s="17"/>
      <c r="AJV81" s="17"/>
      <c r="AJW81" s="17"/>
      <c r="AJX81" s="17"/>
      <c r="AJY81" s="17"/>
      <c r="AJZ81" s="17"/>
      <c r="AKA81" s="17"/>
      <c r="AKB81" s="17"/>
      <c r="AKC81" s="17"/>
      <c r="AKD81" s="17"/>
      <c r="AKE81" s="17"/>
      <c r="AKF81" s="17"/>
      <c r="AKG81" s="17"/>
      <c r="AKH81" s="17"/>
      <c r="AKI81" s="17"/>
      <c r="AKJ81" s="17"/>
      <c r="AKK81" s="17"/>
      <c r="AKL81" s="17"/>
      <c r="AKM81" s="17"/>
      <c r="AKN81" s="17"/>
      <c r="AKO81" s="17"/>
      <c r="AKP81" s="17"/>
      <c r="AKQ81" s="17"/>
      <c r="AKR81" s="17"/>
      <c r="AKS81" s="17"/>
      <c r="AKT81" s="17"/>
      <c r="AKU81" s="17"/>
      <c r="AKV81" s="17"/>
      <c r="AKW81" s="17"/>
      <c r="AKX81" s="17"/>
      <c r="AKY81" s="17"/>
      <c r="AKZ81" s="17"/>
      <c r="ALA81" s="17"/>
      <c r="ALB81" s="17"/>
      <c r="ALC81" s="17"/>
      <c r="ALD81" s="17"/>
      <c r="ALE81" s="17"/>
      <c r="ALF81" s="17"/>
      <c r="ALG81" s="17"/>
      <c r="ALH81" s="17"/>
      <c r="ALI81" s="17"/>
      <c r="ALJ81" s="17"/>
      <c r="ALK81" s="17"/>
      <c r="ALL81" s="17"/>
      <c r="ALM81" s="17"/>
      <c r="ALN81" s="17"/>
      <c r="ALO81" s="17"/>
      <c r="ALP81" s="17"/>
      <c r="ALQ81" s="17"/>
      <c r="ALR81" s="17"/>
      <c r="ALS81" s="17"/>
      <c r="ALT81" s="17"/>
      <c r="ALU81" s="17"/>
      <c r="ALV81" s="17"/>
      <c r="ALW81" s="17"/>
      <c r="ALX81" s="17"/>
      <c r="ALY81" s="17"/>
      <c r="ALZ81" s="17"/>
      <c r="AMA81" s="17"/>
      <c r="AMB81" s="17"/>
      <c r="AMC81" s="17"/>
      <c r="AMD81" s="17"/>
      <c r="AME81" s="17"/>
      <c r="AMF81" s="17"/>
      <c r="AMG81" s="17"/>
      <c r="AMH81" s="17"/>
      <c r="AMI81" s="17"/>
      <c r="AMJ81" s="17"/>
      <c r="AMK81" s="17"/>
      <c r="AML81" s="17"/>
      <c r="AMM81" s="17"/>
      <c r="AMN81" s="17"/>
      <c r="AMO81" s="17"/>
      <c r="AMP81" s="17"/>
      <c r="AMQ81" s="17"/>
      <c r="AMR81" s="17"/>
      <c r="AMS81" s="17"/>
      <c r="AMT81" s="17"/>
      <c r="AMU81" s="17"/>
      <c r="AMV81" s="17"/>
      <c r="AMW81" s="17"/>
      <c r="AMX81" s="17"/>
      <c r="AMY81" s="17"/>
      <c r="AMZ81" s="17"/>
      <c r="ANA81" s="17"/>
      <c r="ANB81" s="17"/>
      <c r="ANC81" s="17"/>
      <c r="AND81" s="17"/>
      <c r="ANE81" s="17"/>
      <c r="ANF81" s="17"/>
      <c r="ANG81" s="17"/>
      <c r="ANH81" s="17"/>
      <c r="ANI81" s="17"/>
      <c r="ANJ81" s="17"/>
      <c r="ANK81" s="17"/>
      <c r="ANL81" s="17"/>
      <c r="ANM81" s="17"/>
      <c r="ANN81" s="17"/>
      <c r="ANO81" s="17"/>
      <c r="ANP81" s="17"/>
      <c r="ANQ81" s="17"/>
      <c r="ANR81" s="17"/>
      <c r="ANS81" s="17"/>
      <c r="ANT81" s="17"/>
      <c r="ANU81" s="17"/>
      <c r="ANV81" s="17"/>
      <c r="ANW81" s="17"/>
      <c r="ANX81" s="17"/>
      <c r="ANY81" s="17"/>
      <c r="ANZ81" s="17"/>
      <c r="AOA81" s="17"/>
      <c r="AOB81" s="17"/>
      <c r="AOC81" s="17"/>
      <c r="AOD81" s="17"/>
      <c r="AOE81" s="17"/>
      <c r="AOF81" s="17"/>
      <c r="AOG81" s="17"/>
      <c r="AOH81" s="17"/>
      <c r="AOI81" s="17"/>
      <c r="AOJ81" s="17"/>
      <c r="AOK81" s="17"/>
      <c r="AOL81" s="17"/>
      <c r="AOM81" s="17"/>
      <c r="AON81" s="17"/>
      <c r="AOO81" s="17"/>
      <c r="AOP81" s="17"/>
      <c r="AOQ81" s="17"/>
      <c r="AOR81" s="17"/>
      <c r="AOS81" s="17"/>
      <c r="AOT81" s="17"/>
      <c r="AOU81" s="17"/>
      <c r="AOV81" s="17"/>
      <c r="AOW81" s="17"/>
      <c r="AOX81" s="17"/>
      <c r="AOY81" s="17"/>
      <c r="AOZ81" s="17"/>
      <c r="APA81" s="17"/>
      <c r="APB81" s="17"/>
      <c r="APC81" s="17"/>
      <c r="APD81" s="17"/>
      <c r="APE81" s="17"/>
      <c r="APF81" s="17"/>
      <c r="APG81" s="17"/>
      <c r="APH81" s="17"/>
      <c r="API81" s="17"/>
      <c r="APJ81" s="17"/>
      <c r="APK81" s="17"/>
      <c r="APL81" s="17"/>
      <c r="APM81" s="17"/>
      <c r="APN81" s="17"/>
      <c r="APO81" s="17"/>
      <c r="APP81" s="17"/>
      <c r="APQ81" s="17"/>
      <c r="APR81" s="17"/>
      <c r="APS81" s="17"/>
      <c r="APT81" s="17"/>
      <c r="APU81" s="17"/>
      <c r="APV81" s="17"/>
      <c r="APW81" s="17"/>
      <c r="APX81" s="17"/>
      <c r="APY81" s="17"/>
      <c r="APZ81" s="17"/>
      <c r="AQA81" s="17"/>
      <c r="AQB81" s="17"/>
      <c r="AQC81" s="17"/>
      <c r="AQD81" s="17"/>
      <c r="AQE81" s="17"/>
      <c r="AQF81" s="17"/>
      <c r="AQG81" s="17"/>
      <c r="AQH81" s="17"/>
      <c r="AQI81" s="17"/>
      <c r="AQJ81" s="17"/>
      <c r="AQK81" s="17"/>
      <c r="AQL81" s="17"/>
      <c r="AQM81" s="17"/>
      <c r="AQN81" s="17"/>
      <c r="AQO81" s="17"/>
      <c r="AQP81" s="17"/>
      <c r="AQQ81" s="17"/>
      <c r="AQR81" s="17"/>
      <c r="AQS81" s="17"/>
      <c r="AQT81" s="17"/>
      <c r="AQU81" s="17"/>
      <c r="AQV81" s="17"/>
      <c r="AQW81" s="17"/>
      <c r="AQX81" s="17"/>
      <c r="AQY81" s="17"/>
      <c r="AQZ81" s="17"/>
      <c r="ARA81" s="17"/>
      <c r="ARB81" s="17"/>
      <c r="ARC81" s="17"/>
      <c r="ARD81" s="17"/>
      <c r="ARE81" s="17"/>
      <c r="ARF81" s="17"/>
      <c r="ARG81" s="17"/>
      <c r="ARH81" s="17"/>
      <c r="ARI81" s="17"/>
      <c r="ARJ81" s="17"/>
      <c r="ARK81" s="17"/>
      <c r="ARL81" s="17"/>
      <c r="ARM81" s="17"/>
      <c r="ARN81" s="17"/>
      <c r="ARO81" s="17"/>
      <c r="ARP81" s="17"/>
      <c r="ARQ81" s="17"/>
      <c r="ARR81" s="17"/>
      <c r="ARS81" s="17"/>
      <c r="ART81" s="17"/>
      <c r="ARU81" s="17"/>
      <c r="ARV81" s="17"/>
      <c r="ARW81" s="17"/>
      <c r="ARX81" s="17"/>
      <c r="ARY81" s="17"/>
      <c r="ARZ81" s="17"/>
      <c r="ASA81" s="17"/>
      <c r="ASB81" s="17"/>
      <c r="ASC81" s="17"/>
      <c r="ASD81" s="17"/>
      <c r="ASE81" s="17"/>
      <c r="ASF81" s="17"/>
      <c r="ASG81" s="17"/>
      <c r="ASH81" s="17"/>
      <c r="ASI81" s="17"/>
      <c r="ASJ81" s="17"/>
      <c r="ASK81" s="17"/>
      <c r="ASL81" s="17"/>
      <c r="ASM81" s="17"/>
      <c r="ASN81" s="17"/>
      <c r="ASO81" s="17"/>
      <c r="ASP81" s="17"/>
      <c r="ASQ81" s="17"/>
      <c r="ASR81" s="17"/>
      <c r="ASS81" s="17"/>
      <c r="AST81" s="17"/>
      <c r="ASU81" s="17"/>
      <c r="ASV81" s="17"/>
      <c r="ASW81" s="17"/>
      <c r="ASX81" s="17"/>
      <c r="ASY81" s="17"/>
      <c r="ASZ81" s="17"/>
      <c r="ATA81" s="17"/>
      <c r="ATB81" s="17"/>
      <c r="ATC81" s="17"/>
      <c r="ATD81" s="17"/>
      <c r="ATE81" s="17"/>
      <c r="ATF81" s="17"/>
      <c r="ATG81" s="17"/>
      <c r="ATH81" s="17"/>
      <c r="ATI81" s="17"/>
      <c r="ATJ81" s="17"/>
      <c r="ATK81" s="17"/>
      <c r="ATL81" s="17"/>
      <c r="ATM81" s="17"/>
      <c r="ATN81" s="17"/>
      <c r="ATO81" s="17"/>
      <c r="ATP81" s="17"/>
      <c r="ATQ81" s="17"/>
      <c r="ATR81" s="17"/>
      <c r="ATS81" s="17"/>
      <c r="ATT81" s="17"/>
      <c r="ATU81" s="17"/>
      <c r="ATV81" s="17"/>
      <c r="ATW81" s="17"/>
      <c r="ATX81" s="17"/>
      <c r="ATY81" s="17"/>
      <c r="ATZ81" s="17"/>
      <c r="AUA81" s="17"/>
      <c r="AUB81" s="17"/>
      <c r="AUC81" s="17"/>
      <c r="AUD81" s="17"/>
      <c r="AUE81" s="17"/>
      <c r="AUF81" s="17"/>
      <c r="AUG81" s="17"/>
      <c r="AUH81" s="17"/>
      <c r="AUI81" s="17"/>
      <c r="AUJ81" s="17"/>
      <c r="AUK81" s="17"/>
      <c r="AUL81" s="17"/>
      <c r="AUM81" s="17"/>
      <c r="AUN81" s="17"/>
      <c r="AUO81" s="17"/>
      <c r="AUP81" s="17"/>
      <c r="AUQ81" s="17"/>
      <c r="AUR81" s="17"/>
      <c r="AUS81" s="17"/>
      <c r="AUT81" s="17"/>
      <c r="AUU81" s="17"/>
      <c r="AUV81" s="17"/>
      <c r="AUW81" s="17"/>
      <c r="AUX81" s="17"/>
      <c r="AUY81" s="17"/>
      <c r="AUZ81" s="17"/>
      <c r="AVA81" s="17"/>
      <c r="AVB81" s="17"/>
      <c r="AVC81" s="17"/>
      <c r="AVD81" s="17"/>
      <c r="AVE81" s="17"/>
      <c r="AVF81" s="17"/>
      <c r="AVG81" s="17"/>
      <c r="AVH81" s="17"/>
      <c r="AVI81" s="17"/>
      <c r="AVJ81" s="17"/>
      <c r="AVK81" s="17"/>
      <c r="AVL81" s="17"/>
      <c r="AVM81" s="17"/>
      <c r="AVN81" s="17"/>
      <c r="AVO81" s="17"/>
      <c r="AVP81" s="17"/>
      <c r="AVQ81" s="17"/>
      <c r="AVR81" s="17"/>
      <c r="AVS81" s="17"/>
      <c r="AVT81" s="17"/>
      <c r="AVU81" s="17"/>
      <c r="AVV81" s="17"/>
      <c r="AVW81" s="17"/>
      <c r="AVX81" s="17"/>
      <c r="AVY81" s="17"/>
      <c r="AVZ81" s="17"/>
      <c r="AWA81" s="17"/>
      <c r="AWB81" s="17"/>
      <c r="AWC81" s="17"/>
      <c r="AWD81" s="17"/>
      <c r="AWE81" s="17"/>
      <c r="AWF81" s="17"/>
      <c r="AWG81" s="17"/>
      <c r="AWH81" s="17"/>
      <c r="AWI81" s="17"/>
      <c r="AWJ81" s="17"/>
      <c r="AWK81" s="17"/>
      <c r="AWL81" s="17"/>
      <c r="AWM81" s="17"/>
      <c r="AWN81" s="17"/>
      <c r="AWO81" s="17"/>
      <c r="AWP81" s="17"/>
      <c r="AWQ81" s="17"/>
      <c r="AWR81" s="17"/>
      <c r="AWS81" s="17"/>
      <c r="AWT81" s="17"/>
      <c r="AWU81" s="17"/>
      <c r="AWV81" s="17"/>
      <c r="AWW81" s="17"/>
      <c r="AWX81" s="17"/>
      <c r="AWY81" s="17"/>
      <c r="AWZ81" s="17"/>
      <c r="AXA81" s="17"/>
      <c r="AXB81" s="17"/>
      <c r="AXC81" s="17"/>
      <c r="AXD81" s="17"/>
      <c r="AXE81" s="17"/>
      <c r="AXF81" s="17"/>
      <c r="AXG81" s="17"/>
      <c r="AXH81" s="17"/>
      <c r="AXI81" s="17"/>
      <c r="AXJ81" s="17"/>
      <c r="AXK81" s="17"/>
      <c r="AXL81" s="17"/>
      <c r="AXM81" s="17"/>
      <c r="AXN81" s="17"/>
      <c r="AXO81" s="17"/>
      <c r="AXP81" s="17"/>
      <c r="AXQ81" s="17"/>
      <c r="AXR81" s="17"/>
      <c r="AXS81" s="17"/>
      <c r="AXT81" s="17"/>
      <c r="AXU81" s="17"/>
      <c r="AXV81" s="17"/>
      <c r="AXW81" s="17"/>
      <c r="AXX81" s="17"/>
      <c r="AXY81" s="17"/>
      <c r="AXZ81" s="17"/>
      <c r="AYA81" s="17"/>
      <c r="AYB81" s="17"/>
      <c r="AYC81" s="17"/>
      <c r="AYD81" s="17"/>
      <c r="AYE81" s="17"/>
      <c r="AYF81" s="17"/>
      <c r="AYG81" s="17"/>
      <c r="AYH81" s="17"/>
      <c r="AYI81" s="17"/>
      <c r="AYJ81" s="17"/>
      <c r="AYK81" s="17"/>
      <c r="AYL81" s="17"/>
      <c r="AYM81" s="17"/>
      <c r="AYN81" s="17"/>
      <c r="AYO81" s="17"/>
      <c r="AYP81" s="17"/>
      <c r="AYQ81" s="17"/>
      <c r="AYR81" s="17"/>
      <c r="AYS81" s="17"/>
      <c r="AYT81" s="17"/>
      <c r="AYU81" s="17"/>
      <c r="AYV81" s="17"/>
      <c r="AYW81" s="17"/>
      <c r="AYX81" s="17"/>
      <c r="AYY81" s="17"/>
      <c r="AYZ81" s="17"/>
      <c r="AZA81" s="17"/>
      <c r="AZB81" s="17"/>
      <c r="AZC81" s="17"/>
      <c r="AZD81" s="17"/>
      <c r="AZE81" s="17"/>
      <c r="AZF81" s="17"/>
      <c r="AZG81" s="17"/>
      <c r="AZH81" s="17"/>
      <c r="AZI81" s="17"/>
      <c r="AZJ81" s="17"/>
      <c r="AZK81" s="17"/>
      <c r="AZL81" s="17"/>
      <c r="AZM81" s="17"/>
      <c r="AZN81" s="17"/>
      <c r="AZO81" s="17"/>
      <c r="AZP81" s="17"/>
      <c r="AZQ81" s="17"/>
      <c r="AZR81" s="17"/>
      <c r="AZS81" s="17"/>
      <c r="AZT81" s="17"/>
      <c r="AZU81" s="17"/>
      <c r="AZV81" s="17"/>
      <c r="AZW81" s="17"/>
      <c r="AZX81" s="17"/>
      <c r="AZY81" s="17"/>
      <c r="AZZ81" s="17"/>
      <c r="BAA81" s="17"/>
      <c r="BAB81" s="17"/>
      <c r="BAC81" s="17"/>
      <c r="BAD81" s="17"/>
      <c r="BAE81" s="17"/>
      <c r="BAF81" s="17"/>
      <c r="BAG81" s="17"/>
      <c r="BAH81" s="17"/>
      <c r="BAI81" s="17"/>
      <c r="BAJ81" s="17"/>
      <c r="BAK81" s="17"/>
      <c r="BAL81" s="17"/>
      <c r="BAM81" s="17"/>
      <c r="BAN81" s="17"/>
      <c r="BAO81" s="17"/>
      <c r="BAP81" s="17"/>
      <c r="BAQ81" s="17"/>
      <c r="BAR81" s="17"/>
      <c r="BAS81" s="17"/>
      <c r="BAT81" s="17"/>
      <c r="BAU81" s="17"/>
      <c r="BAV81" s="17"/>
      <c r="BAW81" s="17"/>
      <c r="BAX81" s="17"/>
      <c r="BAY81" s="17"/>
      <c r="BAZ81" s="17"/>
      <c r="BBA81" s="17"/>
      <c r="BBB81" s="17"/>
      <c r="BBC81" s="17"/>
      <c r="BBD81" s="17"/>
      <c r="BBE81" s="17"/>
      <c r="BBF81" s="17"/>
      <c r="BBG81" s="17"/>
      <c r="BBH81" s="17"/>
      <c r="BBI81" s="17"/>
      <c r="BBJ81" s="17"/>
      <c r="BBK81" s="17"/>
      <c r="BBL81" s="17"/>
      <c r="BBM81" s="17"/>
      <c r="BBN81" s="17"/>
      <c r="BBO81" s="17"/>
      <c r="BBP81" s="17"/>
      <c r="BBQ81" s="17"/>
      <c r="BBR81" s="17"/>
      <c r="BBS81" s="17"/>
      <c r="BBT81" s="17"/>
      <c r="BBU81" s="17"/>
      <c r="BBV81" s="17"/>
      <c r="BBW81" s="17"/>
      <c r="BBX81" s="17"/>
      <c r="BBY81" s="17"/>
      <c r="BBZ81" s="17"/>
      <c r="BCA81" s="17"/>
      <c r="BCB81" s="17"/>
      <c r="BCC81" s="17"/>
      <c r="BCD81" s="17"/>
      <c r="BCE81" s="17"/>
      <c r="BCF81" s="17"/>
      <c r="BCG81" s="17"/>
      <c r="BCH81" s="17"/>
      <c r="BCI81" s="17"/>
      <c r="BCJ81" s="17"/>
      <c r="BCK81" s="17"/>
      <c r="BCL81" s="17"/>
      <c r="BCM81" s="17"/>
      <c r="BCN81" s="17"/>
      <c r="BCO81" s="17"/>
      <c r="BCP81" s="17"/>
      <c r="BCQ81" s="17"/>
      <c r="BCR81" s="17"/>
      <c r="BCS81" s="17"/>
      <c r="BCT81" s="17"/>
      <c r="BCU81" s="17"/>
      <c r="BCV81" s="17"/>
      <c r="BCW81" s="17"/>
      <c r="BCX81" s="17"/>
      <c r="BCY81" s="17"/>
      <c r="BCZ81" s="17"/>
      <c r="BDA81" s="17"/>
      <c r="BDB81" s="17"/>
      <c r="BDC81" s="17"/>
      <c r="BDD81" s="17"/>
      <c r="BDE81" s="17"/>
      <c r="BDF81" s="17"/>
      <c r="BDG81" s="17"/>
      <c r="BDH81" s="17"/>
      <c r="BDI81" s="17"/>
      <c r="BDJ81" s="17"/>
      <c r="BDK81" s="17"/>
      <c r="BDL81" s="17"/>
      <c r="BDM81" s="17"/>
      <c r="BDN81" s="17"/>
      <c r="BDO81" s="17"/>
      <c r="BDP81" s="17"/>
      <c r="BDQ81" s="17"/>
      <c r="BDR81" s="17"/>
      <c r="BDS81" s="17"/>
      <c r="BDT81" s="17"/>
      <c r="BDU81" s="17"/>
      <c r="BDV81" s="17"/>
      <c r="BDW81" s="17"/>
      <c r="BDX81" s="17"/>
      <c r="BDY81" s="17"/>
      <c r="BDZ81" s="17"/>
      <c r="BEA81" s="17"/>
      <c r="BEB81" s="17"/>
      <c r="BEC81" s="17"/>
      <c r="BED81" s="17"/>
      <c r="BEE81" s="17"/>
      <c r="BEF81" s="17"/>
      <c r="BEG81" s="17"/>
      <c r="BEH81" s="17"/>
      <c r="BEI81" s="17"/>
      <c r="BEJ81" s="17"/>
      <c r="BEK81" s="17"/>
      <c r="BEL81" s="17"/>
      <c r="BEM81" s="17"/>
      <c r="BEN81" s="17"/>
      <c r="BEO81" s="17"/>
      <c r="BEP81" s="17"/>
      <c r="BEQ81" s="17"/>
      <c r="BER81" s="17"/>
      <c r="BES81" s="17"/>
      <c r="BET81" s="17"/>
      <c r="BEU81" s="17"/>
      <c r="BEV81" s="17"/>
      <c r="BEW81" s="17"/>
      <c r="BEX81" s="17"/>
      <c r="BEY81" s="17"/>
      <c r="BEZ81" s="17"/>
      <c r="BFA81" s="17"/>
      <c r="BFB81" s="17"/>
      <c r="BFC81" s="17"/>
      <c r="BFD81" s="17"/>
      <c r="BFE81" s="17"/>
      <c r="BFF81" s="17"/>
      <c r="BFG81" s="17"/>
      <c r="BFH81" s="17"/>
      <c r="BFI81" s="17"/>
      <c r="BFJ81" s="17"/>
      <c r="BFK81" s="17"/>
      <c r="BFL81" s="17"/>
      <c r="BFM81" s="17"/>
      <c r="BFN81" s="17"/>
      <c r="BFO81" s="17"/>
      <c r="BFP81" s="17"/>
      <c r="BFQ81" s="17"/>
      <c r="BFR81" s="17"/>
      <c r="BFS81" s="17"/>
      <c r="BFT81" s="17"/>
      <c r="BFU81" s="17"/>
      <c r="BFV81" s="17"/>
      <c r="BFW81" s="17"/>
      <c r="BFX81" s="17"/>
      <c r="BFY81" s="17"/>
      <c r="BFZ81" s="17"/>
      <c r="BGA81" s="17"/>
      <c r="BGB81" s="17"/>
      <c r="BGC81" s="17"/>
      <c r="BGD81" s="17"/>
      <c r="BGE81" s="17"/>
      <c r="BGF81" s="17"/>
      <c r="BGG81" s="17"/>
      <c r="BGH81" s="17"/>
      <c r="BGI81" s="17"/>
      <c r="BGJ81" s="17"/>
      <c r="BGK81" s="17"/>
      <c r="BGL81" s="17"/>
      <c r="BGM81" s="17"/>
      <c r="BGN81" s="17"/>
      <c r="BGO81" s="17"/>
      <c r="BGP81" s="17"/>
      <c r="BGQ81" s="17"/>
      <c r="BGR81" s="17"/>
      <c r="BGS81" s="17"/>
      <c r="BGT81" s="17"/>
      <c r="BGU81" s="17"/>
      <c r="BGV81" s="17"/>
      <c r="BGW81" s="17"/>
      <c r="BGX81" s="17"/>
      <c r="BGY81" s="17"/>
      <c r="BGZ81" s="17"/>
      <c r="BHA81" s="17"/>
      <c r="BHB81" s="17"/>
      <c r="BHC81" s="17"/>
      <c r="BHD81" s="17"/>
      <c r="BHE81" s="17"/>
      <c r="BHF81" s="17"/>
      <c r="BHG81" s="17"/>
      <c r="BHH81" s="17"/>
      <c r="BHI81" s="17"/>
      <c r="BHJ81" s="17"/>
      <c r="BHK81" s="17"/>
      <c r="BHL81" s="17"/>
      <c r="BHM81" s="17"/>
      <c r="BHN81" s="17"/>
      <c r="BHO81" s="17"/>
      <c r="BHP81" s="17"/>
      <c r="BHQ81" s="17"/>
      <c r="BHR81" s="17"/>
      <c r="BHS81" s="17"/>
      <c r="BHT81" s="17"/>
      <c r="BHU81" s="17"/>
      <c r="BHV81" s="17"/>
      <c r="BHW81" s="17"/>
      <c r="BHX81" s="17"/>
      <c r="BHY81" s="17"/>
      <c r="BHZ81" s="17"/>
      <c r="BIA81" s="17"/>
      <c r="BIB81" s="17"/>
      <c r="BIC81" s="17"/>
      <c r="BID81" s="17"/>
      <c r="BIE81" s="17"/>
      <c r="BIF81" s="17"/>
      <c r="BIG81" s="17"/>
      <c r="BIH81" s="17"/>
      <c r="BII81" s="17"/>
      <c r="BIJ81" s="17"/>
      <c r="BIK81" s="17"/>
      <c r="BIL81" s="17"/>
      <c r="BIM81" s="17"/>
      <c r="BIN81" s="17"/>
      <c r="BIO81" s="17"/>
      <c r="BIP81" s="17"/>
      <c r="BIQ81" s="17"/>
      <c r="BIR81" s="17"/>
      <c r="BIS81" s="17"/>
      <c r="BIT81" s="17"/>
      <c r="BIU81" s="17"/>
      <c r="BIV81" s="17"/>
      <c r="BIW81" s="17"/>
      <c r="BIX81" s="17"/>
      <c r="BIY81" s="17"/>
      <c r="BIZ81" s="17"/>
      <c r="BJA81" s="17"/>
      <c r="BJB81" s="17"/>
      <c r="BJC81" s="17"/>
      <c r="BJD81" s="17"/>
      <c r="BJE81" s="17"/>
      <c r="BJF81" s="17"/>
      <c r="BJG81" s="17"/>
      <c r="BJH81" s="17"/>
      <c r="BJI81" s="17"/>
      <c r="BJJ81" s="17"/>
      <c r="BJK81" s="17"/>
      <c r="BJL81" s="17"/>
      <c r="BJM81" s="17"/>
      <c r="BJN81" s="17"/>
      <c r="BJO81" s="17"/>
      <c r="BJP81" s="17"/>
      <c r="BJQ81" s="17"/>
      <c r="BJR81" s="17"/>
      <c r="BJS81" s="17"/>
      <c r="BJT81" s="17"/>
      <c r="BJU81" s="17"/>
      <c r="BJV81" s="17"/>
      <c r="BJW81" s="17"/>
      <c r="BJX81" s="17"/>
      <c r="BJY81" s="17"/>
      <c r="BJZ81" s="17"/>
      <c r="BKA81" s="17"/>
      <c r="BKB81" s="17"/>
      <c r="BKC81" s="17"/>
      <c r="BKD81" s="17"/>
      <c r="BKE81" s="17"/>
      <c r="BKF81" s="17"/>
      <c r="BKG81" s="17"/>
      <c r="BKH81" s="17"/>
      <c r="BKI81" s="17"/>
      <c r="BKJ81" s="17"/>
      <c r="BKK81" s="17"/>
      <c r="BKL81" s="17"/>
      <c r="BKM81" s="17"/>
      <c r="BKN81" s="17"/>
      <c r="BKO81" s="17"/>
      <c r="BKP81" s="17"/>
      <c r="BKQ81" s="17"/>
      <c r="BKR81" s="17"/>
      <c r="BKS81" s="17"/>
      <c r="BKT81" s="17"/>
      <c r="BKU81" s="17"/>
      <c r="BKV81" s="17"/>
      <c r="BKW81" s="17"/>
      <c r="BKX81" s="17"/>
      <c r="BKY81" s="17"/>
      <c r="BKZ81" s="17"/>
      <c r="BLA81" s="17"/>
      <c r="BLB81" s="17"/>
      <c r="BLC81" s="17"/>
      <c r="BLD81" s="17"/>
      <c r="BLE81" s="17"/>
      <c r="BLF81" s="17"/>
      <c r="BLG81" s="17"/>
      <c r="BLH81" s="17"/>
      <c r="BLI81" s="17"/>
      <c r="BLJ81" s="17"/>
      <c r="BLK81" s="17"/>
      <c r="BLL81" s="17"/>
      <c r="BLM81" s="17"/>
      <c r="BLN81" s="17"/>
      <c r="BLO81" s="17"/>
      <c r="BLP81" s="17"/>
      <c r="BLQ81" s="17"/>
      <c r="BLR81" s="17"/>
      <c r="BLS81" s="17"/>
      <c r="BLT81" s="17"/>
      <c r="BLU81" s="17"/>
      <c r="BLV81" s="17"/>
      <c r="BLW81" s="17"/>
      <c r="BLX81" s="17"/>
      <c r="BLY81" s="17"/>
      <c r="BLZ81" s="17"/>
      <c r="BMA81" s="17"/>
      <c r="BMB81" s="17"/>
      <c r="BMC81" s="17"/>
      <c r="BMD81" s="17"/>
      <c r="BME81" s="17"/>
      <c r="BMF81" s="17"/>
      <c r="BMG81" s="17"/>
      <c r="BMH81" s="17"/>
      <c r="BMI81" s="17"/>
      <c r="BMJ81" s="17"/>
      <c r="BMK81" s="17"/>
      <c r="BML81" s="17"/>
      <c r="BMM81" s="17"/>
      <c r="BMN81" s="17"/>
      <c r="BMO81" s="17"/>
      <c r="BMP81" s="17"/>
      <c r="BMQ81" s="17"/>
      <c r="BMR81" s="17"/>
      <c r="BMS81" s="17"/>
      <c r="BMT81" s="17"/>
      <c r="BMU81" s="17"/>
      <c r="BMV81" s="17"/>
      <c r="BMW81" s="17"/>
      <c r="BMX81" s="17"/>
      <c r="BMY81" s="17"/>
      <c r="BMZ81" s="17"/>
      <c r="BNA81" s="17"/>
      <c r="BNB81" s="17"/>
      <c r="BNC81" s="17"/>
      <c r="BND81" s="17"/>
      <c r="BNE81" s="17"/>
      <c r="BNF81" s="17"/>
      <c r="BNG81" s="17"/>
      <c r="BNH81" s="17"/>
      <c r="BNI81" s="17"/>
      <c r="BNJ81" s="17"/>
      <c r="BNK81" s="17"/>
      <c r="BNL81" s="17"/>
      <c r="BNM81" s="17"/>
      <c r="BNN81" s="17"/>
      <c r="BNO81" s="17"/>
      <c r="BNP81" s="17"/>
      <c r="BNQ81" s="17"/>
      <c r="BNR81" s="17"/>
      <c r="BNS81" s="17"/>
      <c r="BNT81" s="17"/>
      <c r="BNU81" s="17"/>
      <c r="BNV81" s="17"/>
      <c r="BNW81" s="17"/>
      <c r="BNX81" s="17"/>
      <c r="BNY81" s="17"/>
      <c r="BNZ81" s="17"/>
      <c r="BOA81" s="17"/>
      <c r="BOB81" s="17"/>
      <c r="BOC81" s="17"/>
      <c r="BOD81" s="17"/>
      <c r="BOE81" s="17"/>
      <c r="BOF81" s="17"/>
      <c r="BOG81" s="17"/>
      <c r="BOH81" s="17"/>
      <c r="BOI81" s="17"/>
      <c r="BOJ81" s="17"/>
      <c r="BOK81" s="17"/>
      <c r="BOL81" s="17"/>
      <c r="BOM81" s="17"/>
      <c r="BON81" s="17"/>
      <c r="BOO81" s="17"/>
      <c r="BOP81" s="17"/>
      <c r="BOQ81" s="17"/>
      <c r="BOR81" s="17"/>
      <c r="BOS81" s="17"/>
      <c r="BOT81" s="17"/>
      <c r="BOU81" s="17"/>
      <c r="BOV81" s="17"/>
      <c r="BOW81" s="17"/>
      <c r="BOX81" s="17"/>
      <c r="BOY81" s="17"/>
      <c r="BOZ81" s="17"/>
      <c r="BPA81" s="17"/>
      <c r="BPB81" s="17"/>
      <c r="BPC81" s="17"/>
      <c r="BPD81" s="17"/>
      <c r="BPE81" s="17"/>
      <c r="BPF81" s="17"/>
      <c r="BPG81" s="17"/>
      <c r="BPH81" s="17"/>
      <c r="BPI81" s="17"/>
      <c r="BPJ81" s="17"/>
      <c r="BPK81" s="17"/>
      <c r="BPL81" s="17"/>
      <c r="BPM81" s="17"/>
      <c r="BPN81" s="17"/>
      <c r="BPO81" s="17"/>
      <c r="BPP81" s="17"/>
      <c r="BPQ81" s="17"/>
      <c r="BPR81" s="17"/>
      <c r="BPS81" s="17"/>
      <c r="BPT81" s="17"/>
      <c r="BPU81" s="17"/>
      <c r="BPV81" s="17"/>
      <c r="BPW81" s="17"/>
      <c r="BPX81" s="17"/>
      <c r="BPY81" s="17"/>
      <c r="BPZ81" s="17"/>
      <c r="BQA81" s="17"/>
      <c r="BQB81" s="17"/>
      <c r="BQC81" s="17"/>
      <c r="BQD81" s="17"/>
      <c r="BQE81" s="17"/>
      <c r="BQF81" s="17"/>
      <c r="BQG81" s="17"/>
      <c r="BQH81" s="17"/>
      <c r="BQI81" s="17"/>
      <c r="BQJ81" s="17"/>
      <c r="BQK81" s="17"/>
      <c r="BQL81" s="17"/>
      <c r="BQM81" s="17"/>
      <c r="BQN81" s="17"/>
      <c r="BQO81" s="17"/>
      <c r="BQP81" s="17"/>
      <c r="BQQ81" s="17"/>
      <c r="BQR81" s="17"/>
      <c r="BQS81" s="17"/>
      <c r="BQT81" s="17"/>
      <c r="BQU81" s="17"/>
      <c r="BQV81" s="17"/>
      <c r="BQW81" s="17"/>
      <c r="BQX81" s="17"/>
      <c r="BQY81" s="17"/>
      <c r="BQZ81" s="17"/>
      <c r="BRA81" s="17"/>
      <c r="BRB81" s="17"/>
      <c r="BRC81" s="17"/>
      <c r="BRD81" s="17"/>
      <c r="BRE81" s="17"/>
      <c r="BRF81" s="17"/>
      <c r="BRG81" s="17"/>
      <c r="BRH81" s="17"/>
      <c r="BRI81" s="17"/>
      <c r="BRJ81" s="17"/>
      <c r="BRK81" s="17"/>
      <c r="BRL81" s="17"/>
      <c r="BRM81" s="17"/>
      <c r="BRN81" s="17"/>
      <c r="BRO81" s="17"/>
      <c r="BRP81" s="17"/>
      <c r="BRQ81" s="17"/>
      <c r="BRR81" s="17"/>
      <c r="BRS81" s="17"/>
      <c r="BRT81" s="17"/>
      <c r="BRU81" s="17"/>
      <c r="BRV81" s="17"/>
      <c r="BRW81" s="17"/>
      <c r="BRX81" s="17"/>
      <c r="BRY81" s="17"/>
      <c r="BRZ81" s="17"/>
      <c r="BSA81" s="17"/>
      <c r="BSB81" s="17"/>
      <c r="BSC81" s="17"/>
      <c r="BSD81" s="17"/>
      <c r="BSE81" s="17"/>
      <c r="BSF81" s="17"/>
      <c r="BSG81" s="17"/>
      <c r="BSH81" s="17"/>
      <c r="BSI81" s="17"/>
      <c r="BSJ81" s="17"/>
      <c r="BSK81" s="17"/>
      <c r="BSL81" s="17"/>
      <c r="BSM81" s="17"/>
      <c r="BSN81" s="17"/>
      <c r="BSO81" s="17"/>
      <c r="BSP81" s="17"/>
      <c r="BSQ81" s="17"/>
      <c r="BSR81" s="17"/>
      <c r="BSS81" s="17"/>
      <c r="BST81" s="17"/>
      <c r="BSU81" s="17"/>
      <c r="BSV81" s="17"/>
      <c r="BSW81" s="17"/>
      <c r="BSX81" s="17"/>
      <c r="BSY81" s="17"/>
      <c r="BSZ81" s="17"/>
      <c r="BTA81" s="17"/>
      <c r="BTB81" s="17"/>
      <c r="BTC81" s="17"/>
      <c r="BTD81" s="17"/>
      <c r="BTE81" s="17"/>
      <c r="BTF81" s="17"/>
      <c r="BTG81" s="17"/>
      <c r="BTH81" s="17"/>
      <c r="BTI81" s="17"/>
      <c r="BTJ81" s="17"/>
      <c r="BTK81" s="17"/>
      <c r="BTL81" s="17"/>
      <c r="BTM81" s="17"/>
      <c r="BTN81" s="17"/>
      <c r="BTO81" s="17"/>
      <c r="BTP81" s="17"/>
      <c r="BTQ81" s="17"/>
      <c r="BTR81" s="17"/>
      <c r="BTS81" s="17"/>
      <c r="BTT81" s="17"/>
      <c r="BTU81" s="17"/>
      <c r="BTV81" s="17"/>
      <c r="BTW81" s="17"/>
      <c r="BTX81" s="17"/>
      <c r="BTY81" s="17"/>
      <c r="BTZ81" s="17"/>
      <c r="BUA81" s="17"/>
      <c r="BUB81" s="17"/>
      <c r="BUC81" s="17"/>
      <c r="BUD81" s="17"/>
      <c r="BUE81" s="17"/>
      <c r="BUF81" s="17"/>
      <c r="BUG81" s="17"/>
      <c r="BUH81" s="17"/>
      <c r="BUI81" s="17"/>
      <c r="BUJ81" s="17"/>
      <c r="BUK81" s="17"/>
      <c r="BUL81" s="17"/>
      <c r="BUM81" s="17"/>
      <c r="BUN81" s="17"/>
      <c r="BUO81" s="17"/>
      <c r="BUP81" s="17"/>
      <c r="BUQ81" s="17"/>
      <c r="BUR81" s="17"/>
      <c r="BUS81" s="17"/>
      <c r="BUT81" s="17"/>
      <c r="BUU81" s="17"/>
      <c r="BUV81" s="17"/>
      <c r="BUW81" s="17"/>
      <c r="BUX81" s="17"/>
      <c r="BUY81" s="17"/>
      <c r="BUZ81" s="17"/>
      <c r="BVA81" s="17"/>
      <c r="BVB81" s="17"/>
      <c r="BVC81" s="17"/>
      <c r="BVD81" s="17"/>
      <c r="BVE81" s="17"/>
      <c r="BVF81" s="17"/>
      <c r="BVG81" s="17"/>
      <c r="BVH81" s="17"/>
      <c r="BVI81" s="17"/>
      <c r="BVJ81" s="17"/>
      <c r="BVK81" s="17"/>
      <c r="BVL81" s="17"/>
      <c r="BVM81" s="17"/>
      <c r="BVN81" s="17"/>
      <c r="BVO81" s="17"/>
      <c r="BVP81" s="17"/>
      <c r="BVQ81" s="17"/>
      <c r="BVR81" s="17"/>
      <c r="BVS81" s="17"/>
      <c r="BVT81" s="17"/>
      <c r="BVU81" s="17"/>
      <c r="BVV81" s="17"/>
      <c r="BVW81" s="17"/>
      <c r="BVX81" s="17"/>
      <c r="BVY81" s="17"/>
      <c r="BVZ81" s="17"/>
      <c r="BWA81" s="17"/>
      <c r="BWB81" s="17"/>
      <c r="BWC81" s="17"/>
      <c r="BWD81" s="17"/>
      <c r="BWE81" s="17"/>
      <c r="BWF81" s="17"/>
      <c r="BWG81" s="17"/>
      <c r="BWH81" s="17"/>
      <c r="BWI81" s="17"/>
      <c r="BWJ81" s="17"/>
      <c r="BWK81" s="17"/>
      <c r="BWL81" s="17"/>
      <c r="BWM81" s="17"/>
      <c r="BWN81" s="17"/>
      <c r="BWO81" s="17"/>
      <c r="BWP81" s="17"/>
      <c r="BWQ81" s="17"/>
      <c r="BWR81" s="17"/>
      <c r="BWS81" s="17"/>
      <c r="BWT81" s="17"/>
      <c r="BWU81" s="17"/>
      <c r="BWV81" s="17"/>
      <c r="BWW81" s="17"/>
      <c r="BWX81" s="17"/>
      <c r="BWY81" s="17"/>
      <c r="BWZ81" s="17"/>
      <c r="BXA81" s="17"/>
      <c r="BXB81" s="17"/>
      <c r="BXC81" s="17"/>
      <c r="BXD81" s="17"/>
      <c r="BXE81" s="17"/>
      <c r="BXF81" s="17"/>
      <c r="BXG81" s="17"/>
      <c r="BXH81" s="17"/>
      <c r="BXI81" s="17"/>
      <c r="BXJ81" s="17"/>
      <c r="BXK81" s="17"/>
      <c r="BXL81" s="17"/>
      <c r="BXM81" s="17"/>
      <c r="BXN81" s="17"/>
      <c r="BXO81" s="17"/>
      <c r="BXP81" s="17"/>
      <c r="BXQ81" s="17"/>
      <c r="BXR81" s="17"/>
      <c r="BXS81" s="17"/>
      <c r="BXT81" s="17"/>
      <c r="BXU81" s="17"/>
      <c r="BXV81" s="17"/>
      <c r="BXW81" s="17"/>
      <c r="BXX81" s="17"/>
      <c r="BXY81" s="17"/>
      <c r="BXZ81" s="17"/>
      <c r="BYA81" s="17"/>
      <c r="BYB81" s="17"/>
      <c r="BYC81" s="17"/>
      <c r="BYD81" s="17"/>
      <c r="BYE81" s="17"/>
      <c r="BYF81" s="17"/>
      <c r="BYG81" s="17"/>
      <c r="BYH81" s="17"/>
      <c r="BYI81" s="17"/>
      <c r="BYJ81" s="17"/>
      <c r="BYK81" s="17"/>
      <c r="BYL81" s="17"/>
      <c r="BYM81" s="17"/>
      <c r="BYN81" s="17"/>
      <c r="BYO81" s="17"/>
      <c r="BYP81" s="17"/>
      <c r="BYQ81" s="17"/>
      <c r="BYR81" s="17"/>
      <c r="BYS81" s="17"/>
      <c r="BYT81" s="17"/>
      <c r="BYU81" s="17"/>
      <c r="BYV81" s="17"/>
      <c r="BYW81" s="17"/>
      <c r="BYX81" s="17"/>
      <c r="BYY81" s="17"/>
      <c r="BYZ81" s="17"/>
      <c r="BZA81" s="17"/>
      <c r="BZB81" s="17"/>
      <c r="BZC81" s="17"/>
      <c r="BZD81" s="17"/>
      <c r="BZE81" s="17"/>
      <c r="BZF81" s="17"/>
      <c r="BZG81" s="17"/>
      <c r="BZH81" s="17"/>
      <c r="BZI81" s="17"/>
      <c r="BZJ81" s="17"/>
      <c r="BZK81" s="17"/>
      <c r="BZL81" s="17"/>
      <c r="BZM81" s="17"/>
      <c r="BZN81" s="17"/>
      <c r="BZO81" s="17"/>
      <c r="BZP81" s="17"/>
      <c r="BZQ81" s="17"/>
      <c r="BZR81" s="17"/>
      <c r="BZS81" s="17"/>
      <c r="BZT81" s="17"/>
      <c r="BZU81" s="17"/>
      <c r="BZV81" s="17"/>
      <c r="BZW81" s="17"/>
      <c r="BZX81" s="17"/>
      <c r="BZY81" s="17"/>
      <c r="BZZ81" s="17"/>
      <c r="CAA81" s="17"/>
      <c r="CAB81" s="17"/>
      <c r="CAC81" s="17"/>
      <c r="CAD81" s="17"/>
      <c r="CAE81" s="17"/>
      <c r="CAF81" s="17"/>
      <c r="CAG81" s="17"/>
      <c r="CAH81" s="17"/>
      <c r="CAI81" s="17"/>
      <c r="CAJ81" s="17"/>
      <c r="CAK81" s="17"/>
      <c r="CAL81" s="17"/>
      <c r="CAM81" s="17"/>
      <c r="CAN81" s="17"/>
      <c r="CAO81" s="17"/>
      <c r="CAP81" s="17"/>
      <c r="CAQ81" s="17"/>
      <c r="CAR81" s="17"/>
      <c r="CAS81" s="17"/>
      <c r="CAT81" s="17"/>
      <c r="CAU81" s="17"/>
      <c r="CAV81" s="17"/>
      <c r="CAW81" s="17"/>
      <c r="CAX81" s="17"/>
      <c r="CAY81" s="17"/>
      <c r="CAZ81" s="17"/>
      <c r="CBA81" s="17"/>
      <c r="CBB81" s="17"/>
      <c r="CBC81" s="17"/>
      <c r="CBD81" s="17"/>
      <c r="CBE81" s="17"/>
      <c r="CBF81" s="17"/>
      <c r="CBG81" s="17"/>
      <c r="CBH81" s="17"/>
      <c r="CBI81" s="17"/>
      <c r="CBJ81" s="17"/>
      <c r="CBK81" s="17"/>
      <c r="CBL81" s="17"/>
      <c r="CBM81" s="17"/>
      <c r="CBN81" s="17"/>
      <c r="CBO81" s="17"/>
      <c r="CBP81" s="17"/>
      <c r="CBQ81" s="17"/>
      <c r="CBR81" s="17"/>
      <c r="CBS81" s="17"/>
      <c r="CBT81" s="17"/>
      <c r="CBU81" s="17"/>
      <c r="CBV81" s="17"/>
      <c r="CBW81" s="17"/>
      <c r="CBX81" s="17"/>
      <c r="CBY81" s="17"/>
      <c r="CBZ81" s="17"/>
      <c r="CCA81" s="17"/>
      <c r="CCB81" s="17"/>
      <c r="CCC81" s="17"/>
      <c r="CCD81" s="17"/>
      <c r="CCE81" s="17"/>
      <c r="CCF81" s="17"/>
      <c r="CCG81" s="17"/>
      <c r="CCH81" s="17"/>
      <c r="CCI81" s="17"/>
      <c r="CCJ81" s="17"/>
      <c r="CCK81" s="17"/>
      <c r="CCL81" s="17"/>
      <c r="CCM81" s="17"/>
      <c r="CCN81" s="17"/>
      <c r="CCO81" s="17"/>
      <c r="CCP81" s="17"/>
      <c r="CCQ81" s="17"/>
      <c r="CCR81" s="17"/>
      <c r="CCS81" s="17"/>
      <c r="CCT81" s="17"/>
      <c r="CCU81" s="17"/>
      <c r="CCV81" s="17"/>
      <c r="CCW81" s="17"/>
      <c r="CCX81" s="17"/>
      <c r="CCY81" s="17"/>
      <c r="CCZ81" s="17"/>
      <c r="CDA81" s="17"/>
      <c r="CDB81" s="17"/>
      <c r="CDC81" s="17"/>
      <c r="CDD81" s="17"/>
      <c r="CDE81" s="17"/>
      <c r="CDF81" s="17"/>
      <c r="CDG81" s="17"/>
      <c r="CDH81" s="17"/>
      <c r="CDI81" s="17"/>
      <c r="CDJ81" s="17"/>
      <c r="CDK81" s="17"/>
      <c r="CDL81" s="17"/>
      <c r="CDM81" s="17"/>
      <c r="CDN81" s="17"/>
      <c r="CDO81" s="17"/>
      <c r="CDP81" s="17"/>
      <c r="CDQ81" s="17"/>
      <c r="CDR81" s="17"/>
      <c r="CDS81" s="17"/>
      <c r="CDT81" s="17"/>
      <c r="CDU81" s="17"/>
    </row>
    <row r="82">
      <c r="A82" s="14" t="s">
        <v>3410</v>
      </c>
      <c r="B82" s="14" t="s">
        <v>3425</v>
      </c>
      <c r="C82" s="14" t="s">
        <v>2933</v>
      </c>
      <c r="D82" s="14" t="s">
        <v>3265</v>
      </c>
      <c r="E82" s="14" t="s">
        <v>3105</v>
      </c>
      <c r="F82" s="14" t="s">
        <v>2835</v>
      </c>
      <c r="I82" s="14" t="s">
        <v>3106</v>
      </c>
      <c r="J82" s="14" t="s">
        <v>2618</v>
      </c>
      <c r="K82" s="14" t="s">
        <v>2619</v>
      </c>
      <c r="L82" s="14" t="s">
        <v>2658</v>
      </c>
      <c r="M82" s="16">
        <v>1.0</v>
      </c>
      <c r="N82" s="14" t="s">
        <v>2690</v>
      </c>
      <c r="O82" s="14" t="s">
        <v>2690</v>
      </c>
      <c r="P82" s="14" t="s">
        <v>2690</v>
      </c>
      <c r="Q82" s="16">
        <v>11.0</v>
      </c>
      <c r="R82" s="16">
        <v>4112814.0</v>
      </c>
      <c r="S82" s="16">
        <v>4112814.0</v>
      </c>
      <c r="T82" s="14" t="s">
        <v>2631</v>
      </c>
      <c r="U82" s="14" t="s">
        <v>2630</v>
      </c>
      <c r="V82" s="14" t="s">
        <v>3107</v>
      </c>
      <c r="W82" s="14" t="s">
        <v>3108</v>
      </c>
      <c r="X82" s="16">
        <v>0.28</v>
      </c>
      <c r="Y82" s="16">
        <v>0.0099</v>
      </c>
      <c r="Z82" s="16">
        <v>21.0</v>
      </c>
      <c r="AA82" s="16">
        <v>55.0</v>
      </c>
      <c r="AB82" s="16">
        <v>1.0</v>
      </c>
      <c r="AC82" s="16">
        <v>100.0</v>
      </c>
      <c r="AD82" s="16">
        <v>100.0</v>
      </c>
      <c r="AE82" s="22">
        <v>45638.0</v>
      </c>
      <c r="AF82" s="17"/>
      <c r="AG82" s="14" t="s">
        <v>2876</v>
      </c>
      <c r="AI82" s="17"/>
      <c r="AJ82" s="17"/>
      <c r="AK82" s="17"/>
      <c r="AL82" s="16">
        <v>77.0</v>
      </c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4" t="s">
        <v>3270</v>
      </c>
      <c r="BB82" s="17"/>
      <c r="BC82" s="17"/>
      <c r="BD82" s="17"/>
      <c r="BE82" s="17"/>
      <c r="BF82" s="14" t="s">
        <v>2574</v>
      </c>
      <c r="BG82" s="16">
        <v>1.0</v>
      </c>
      <c r="BH82" s="14" t="s">
        <v>2564</v>
      </c>
      <c r="BI82" s="14" t="s">
        <v>2565</v>
      </c>
      <c r="BJ82" s="14" t="s">
        <v>2566</v>
      </c>
      <c r="BK82" s="17"/>
      <c r="BL82" s="17"/>
      <c r="BM82" s="16">
        <v>3.36666667</v>
      </c>
      <c r="BN82" s="17"/>
      <c r="BO82" s="17"/>
      <c r="BP82" s="17"/>
      <c r="BQ82" s="17"/>
      <c r="BR82" s="17"/>
      <c r="BS82" s="16">
        <v>0.3097</v>
      </c>
      <c r="BT82" s="16">
        <v>5.98349607</v>
      </c>
      <c r="BU82" s="14" t="s">
        <v>2567</v>
      </c>
      <c r="BV82" s="14" t="s">
        <v>3149</v>
      </c>
      <c r="BW82" s="14" t="s">
        <v>2922</v>
      </c>
      <c r="BX82" s="16">
        <v>13.0</v>
      </c>
      <c r="BY82" s="14" t="s">
        <v>3270</v>
      </c>
      <c r="BZ82" s="16">
        <v>182.0</v>
      </c>
      <c r="CA82" s="16">
        <v>-28399.0</v>
      </c>
      <c r="CB82" s="16">
        <v>0.0</v>
      </c>
      <c r="CC82" s="16">
        <v>5.98349607</v>
      </c>
      <c r="CD82" s="14" t="s">
        <v>2571</v>
      </c>
      <c r="CE82" s="16">
        <v>5.98349607</v>
      </c>
      <c r="CF82" s="14" t="s">
        <v>2572</v>
      </c>
      <c r="CH82" s="19">
        <v>40316.0</v>
      </c>
      <c r="CI82" s="14" t="s">
        <v>2573</v>
      </c>
      <c r="CJ82" s="17"/>
      <c r="CK82" s="14" t="s">
        <v>2574</v>
      </c>
      <c r="CL82" s="14" t="s">
        <v>3426</v>
      </c>
      <c r="CM82" s="20">
        <v>2279175.0</v>
      </c>
      <c r="CN82" s="14" t="s">
        <v>3426</v>
      </c>
      <c r="CO82" s="14" t="s">
        <v>2563</v>
      </c>
      <c r="CP82" s="14" t="s">
        <v>2563</v>
      </c>
      <c r="CQ82" s="16">
        <v>0.263</v>
      </c>
      <c r="CR82" s="16">
        <v>0.52</v>
      </c>
      <c r="CS82" s="14" t="s">
        <v>2574</v>
      </c>
      <c r="CT82" s="14" t="s">
        <v>3427</v>
      </c>
      <c r="CU82" s="14" t="s">
        <v>2577</v>
      </c>
      <c r="CV82" s="14" t="s">
        <v>2926</v>
      </c>
      <c r="CW82" s="14" t="s">
        <v>2768</v>
      </c>
      <c r="CX82" s="17"/>
      <c r="CY82" s="16">
        <v>5.98349607</v>
      </c>
      <c r="CZ82" s="14" t="s">
        <v>2581</v>
      </c>
      <c r="DA82" s="14" t="s">
        <v>2563</v>
      </c>
      <c r="DB82" s="14" t="s">
        <v>2574</v>
      </c>
      <c r="DC82" s="17"/>
      <c r="DD82" s="14" t="s">
        <v>3428</v>
      </c>
      <c r="DE82" s="14" t="s">
        <v>2574</v>
      </c>
      <c r="DF82" s="14" t="s">
        <v>2563</v>
      </c>
      <c r="DG82" s="14" t="s">
        <v>2583</v>
      </c>
      <c r="DH82" s="14" t="s">
        <v>3422</v>
      </c>
      <c r="DI82" s="14" t="s">
        <v>3423</v>
      </c>
      <c r="DJ82" s="14" t="s">
        <v>3265</v>
      </c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  <c r="KL82" s="17"/>
      <c r="KM82" s="17"/>
      <c r="KN82" s="17"/>
      <c r="KO82" s="17"/>
      <c r="KP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  <c r="LE82" s="17"/>
      <c r="LF82" s="17"/>
      <c r="LG82" s="17"/>
      <c r="LH82" s="17"/>
      <c r="LI82" s="17"/>
      <c r="LJ82" s="17"/>
      <c r="LK82" s="17"/>
      <c r="LL82" s="17"/>
      <c r="LM82" s="17"/>
      <c r="LN82" s="17"/>
      <c r="LO82" s="17"/>
      <c r="LP82" s="17"/>
      <c r="LQ82" s="17"/>
      <c r="LR82" s="17"/>
      <c r="LS82" s="17"/>
      <c r="LT82" s="17"/>
      <c r="LU82" s="17"/>
      <c r="LV82" s="17"/>
      <c r="LW82" s="17"/>
      <c r="LX82" s="17"/>
      <c r="LY82" s="17"/>
      <c r="LZ82" s="17"/>
      <c r="MA82" s="17"/>
      <c r="MB82" s="17"/>
      <c r="MC82" s="17"/>
      <c r="MD82" s="17"/>
      <c r="ME82" s="17"/>
      <c r="MF82" s="17"/>
      <c r="MG82" s="17"/>
      <c r="MH82" s="17"/>
      <c r="MI82" s="17"/>
      <c r="MJ82" s="17"/>
      <c r="MK82" s="17"/>
      <c r="ML82" s="17"/>
      <c r="MM82" s="17"/>
      <c r="MN82" s="17"/>
      <c r="MO82" s="17"/>
      <c r="MP82" s="17"/>
      <c r="MQ82" s="17"/>
      <c r="MR82" s="17"/>
      <c r="MS82" s="17"/>
      <c r="MT82" s="17"/>
      <c r="MU82" s="17"/>
      <c r="MV82" s="17"/>
      <c r="MW82" s="17"/>
      <c r="MX82" s="17"/>
      <c r="MY82" s="17"/>
      <c r="MZ82" s="17"/>
      <c r="NA82" s="17"/>
      <c r="NB82" s="17"/>
      <c r="NC82" s="17"/>
      <c r="ND82" s="17"/>
      <c r="NE82" s="17"/>
      <c r="NF82" s="17"/>
      <c r="NG82" s="17"/>
      <c r="NH82" s="17"/>
      <c r="NI82" s="17"/>
      <c r="NJ82" s="17"/>
      <c r="NK82" s="17"/>
      <c r="NL82" s="17"/>
      <c r="NM82" s="17"/>
      <c r="NN82" s="17"/>
      <c r="NO82" s="17"/>
      <c r="NP82" s="17"/>
      <c r="NQ82" s="17"/>
      <c r="NR82" s="17"/>
      <c r="NS82" s="17"/>
      <c r="NT82" s="17"/>
      <c r="NU82" s="17"/>
      <c r="NV82" s="17"/>
      <c r="NW82" s="17"/>
      <c r="NX82" s="17"/>
      <c r="NY82" s="17"/>
      <c r="NZ82" s="17"/>
      <c r="OA82" s="17"/>
      <c r="OB82" s="17"/>
      <c r="OC82" s="17"/>
      <c r="OD82" s="17"/>
      <c r="OE82" s="17"/>
      <c r="OF82" s="17"/>
      <c r="OG82" s="17"/>
      <c r="OH82" s="17"/>
      <c r="OI82" s="17"/>
      <c r="OJ82" s="17"/>
      <c r="OK82" s="17"/>
      <c r="OL82" s="17"/>
      <c r="OM82" s="17"/>
      <c r="ON82" s="17"/>
      <c r="OO82" s="17"/>
      <c r="OP82" s="17"/>
      <c r="OQ82" s="17"/>
      <c r="OR82" s="17"/>
      <c r="OS82" s="17"/>
      <c r="OT82" s="17"/>
      <c r="OU82" s="17"/>
      <c r="OV82" s="17"/>
      <c r="OW82" s="17"/>
      <c r="OX82" s="17"/>
      <c r="OY82" s="17"/>
      <c r="OZ82" s="17"/>
      <c r="PA82" s="17"/>
      <c r="PB82" s="17"/>
      <c r="PC82" s="17"/>
      <c r="PD82" s="17"/>
      <c r="PE82" s="17"/>
      <c r="PF82" s="17"/>
      <c r="PG82" s="17"/>
      <c r="PH82" s="17"/>
      <c r="PI82" s="17"/>
      <c r="PJ82" s="17"/>
      <c r="PK82" s="17"/>
      <c r="PL82" s="17"/>
      <c r="PM82" s="17"/>
      <c r="PN82" s="17"/>
      <c r="PO82" s="17"/>
      <c r="PP82" s="17"/>
      <c r="PQ82" s="17"/>
      <c r="PR82" s="17"/>
      <c r="PS82" s="17"/>
      <c r="PT82" s="17"/>
      <c r="PU82" s="17"/>
      <c r="PV82" s="17"/>
      <c r="PW82" s="17"/>
      <c r="PX82" s="17"/>
      <c r="PY82" s="17"/>
      <c r="PZ82" s="17"/>
      <c r="QA82" s="17"/>
      <c r="QB82" s="17"/>
      <c r="QC82" s="17"/>
      <c r="QD82" s="17"/>
      <c r="QE82" s="17"/>
      <c r="QF82" s="17"/>
      <c r="QG82" s="17"/>
      <c r="QH82" s="17"/>
      <c r="QI82" s="17"/>
      <c r="QJ82" s="17"/>
      <c r="QK82" s="17"/>
      <c r="QL82" s="17"/>
      <c r="QM82" s="17"/>
      <c r="QN82" s="17"/>
      <c r="QO82" s="17"/>
      <c r="QP82" s="17"/>
      <c r="QQ82" s="17"/>
      <c r="QR82" s="17"/>
      <c r="QS82" s="17"/>
      <c r="QT82" s="17"/>
      <c r="QU82" s="17"/>
      <c r="QV82" s="17"/>
      <c r="QW82" s="17"/>
      <c r="QX82" s="17"/>
      <c r="QY82" s="17"/>
      <c r="QZ82" s="17"/>
      <c r="RA82" s="17"/>
      <c r="RB82" s="17"/>
      <c r="RC82" s="17"/>
      <c r="RD82" s="17"/>
      <c r="RE82" s="17"/>
      <c r="RF82" s="17"/>
      <c r="RG82" s="17"/>
      <c r="RH82" s="17"/>
      <c r="RI82" s="17"/>
      <c r="RJ82" s="17"/>
      <c r="RK82" s="17"/>
      <c r="RL82" s="17"/>
      <c r="RM82" s="17"/>
      <c r="RN82" s="17"/>
      <c r="RO82" s="17"/>
      <c r="RP82" s="17"/>
      <c r="RQ82" s="17"/>
      <c r="RR82" s="17"/>
      <c r="RS82" s="17"/>
      <c r="RT82" s="17"/>
      <c r="RU82" s="17"/>
      <c r="RV82" s="17"/>
      <c r="RW82" s="17"/>
      <c r="RX82" s="17"/>
      <c r="RY82" s="17"/>
      <c r="RZ82" s="17"/>
      <c r="SA82" s="17"/>
      <c r="SB82" s="17"/>
      <c r="SC82" s="17"/>
      <c r="SD82" s="17"/>
      <c r="SE82" s="17"/>
      <c r="SF82" s="17"/>
      <c r="SG82" s="17"/>
      <c r="SH82" s="17"/>
      <c r="SI82" s="17"/>
      <c r="SJ82" s="17"/>
      <c r="SK82" s="17"/>
      <c r="SL82" s="17"/>
      <c r="SM82" s="17"/>
      <c r="SN82" s="17"/>
      <c r="SO82" s="17"/>
      <c r="SP82" s="17"/>
      <c r="SQ82" s="17"/>
      <c r="SR82" s="17"/>
      <c r="SS82" s="17"/>
      <c r="ST82" s="17"/>
      <c r="SU82" s="17"/>
      <c r="SV82" s="17"/>
      <c r="SW82" s="17"/>
      <c r="SX82" s="17"/>
      <c r="SY82" s="17"/>
      <c r="SZ82" s="17"/>
      <c r="TA82" s="17"/>
      <c r="TB82" s="17"/>
      <c r="TC82" s="17"/>
      <c r="TD82" s="17"/>
      <c r="TE82" s="17"/>
      <c r="TF82" s="17"/>
      <c r="TG82" s="17"/>
      <c r="TH82" s="17"/>
      <c r="TI82" s="17"/>
      <c r="TJ82" s="17"/>
      <c r="TK82" s="17"/>
      <c r="TL82" s="17"/>
      <c r="TM82" s="17"/>
      <c r="TN82" s="17"/>
      <c r="TO82" s="17"/>
      <c r="TP82" s="17"/>
      <c r="TQ82" s="17"/>
      <c r="TR82" s="17"/>
      <c r="TS82" s="17"/>
      <c r="TT82" s="17"/>
      <c r="TU82" s="17"/>
      <c r="TV82" s="17"/>
      <c r="TW82" s="17"/>
      <c r="TX82" s="17"/>
      <c r="TY82" s="17"/>
      <c r="TZ82" s="17"/>
      <c r="UA82" s="17"/>
      <c r="UB82" s="17"/>
      <c r="UC82" s="17"/>
      <c r="UD82" s="17"/>
      <c r="UE82" s="17"/>
      <c r="UF82" s="17"/>
      <c r="UG82" s="17"/>
      <c r="UH82" s="17"/>
      <c r="UI82" s="17"/>
      <c r="UJ82" s="17"/>
      <c r="UK82" s="17"/>
      <c r="UL82" s="17"/>
      <c r="UM82" s="17"/>
      <c r="UN82" s="17"/>
      <c r="UO82" s="17"/>
      <c r="UP82" s="17"/>
      <c r="UQ82" s="17"/>
      <c r="UR82" s="17"/>
      <c r="US82" s="17"/>
      <c r="UT82" s="17"/>
      <c r="UU82" s="17"/>
      <c r="UV82" s="17"/>
      <c r="UW82" s="17"/>
      <c r="UX82" s="17"/>
      <c r="UY82" s="17"/>
      <c r="UZ82" s="17"/>
      <c r="VA82" s="17"/>
      <c r="VB82" s="17"/>
      <c r="VC82" s="17"/>
      <c r="VD82" s="17"/>
      <c r="VE82" s="17"/>
      <c r="VF82" s="17"/>
      <c r="VG82" s="17"/>
      <c r="VH82" s="17"/>
      <c r="VI82" s="17"/>
      <c r="VJ82" s="17"/>
      <c r="VK82" s="17"/>
      <c r="VL82" s="17"/>
      <c r="VM82" s="17"/>
      <c r="VN82" s="17"/>
      <c r="VO82" s="17"/>
      <c r="VP82" s="17"/>
      <c r="VQ82" s="17"/>
      <c r="VR82" s="17"/>
      <c r="VS82" s="17"/>
      <c r="VT82" s="17"/>
      <c r="VU82" s="17"/>
      <c r="VV82" s="17"/>
      <c r="VW82" s="17"/>
      <c r="VX82" s="17"/>
      <c r="VY82" s="17"/>
      <c r="VZ82" s="17"/>
      <c r="WA82" s="17"/>
      <c r="WB82" s="17"/>
      <c r="WC82" s="17"/>
      <c r="WD82" s="17"/>
      <c r="WE82" s="17"/>
      <c r="WF82" s="17"/>
      <c r="WG82" s="17"/>
      <c r="WH82" s="17"/>
      <c r="WI82" s="17"/>
      <c r="WJ82" s="17"/>
      <c r="WK82" s="17"/>
      <c r="WL82" s="17"/>
      <c r="WM82" s="17"/>
      <c r="WN82" s="17"/>
      <c r="WO82" s="17"/>
      <c r="WP82" s="17"/>
      <c r="WQ82" s="17"/>
      <c r="WR82" s="17"/>
      <c r="WS82" s="17"/>
      <c r="WT82" s="17"/>
      <c r="WU82" s="17"/>
      <c r="WV82" s="17"/>
      <c r="WW82" s="17"/>
      <c r="WX82" s="17"/>
      <c r="WY82" s="17"/>
      <c r="WZ82" s="17"/>
      <c r="XA82" s="17"/>
      <c r="XB82" s="17"/>
      <c r="XC82" s="17"/>
      <c r="XD82" s="17"/>
      <c r="XE82" s="17"/>
      <c r="XF82" s="17"/>
      <c r="XG82" s="17"/>
      <c r="XH82" s="17"/>
      <c r="XI82" s="17"/>
      <c r="XJ82" s="17"/>
      <c r="XK82" s="17"/>
      <c r="XL82" s="17"/>
      <c r="XM82" s="17"/>
      <c r="XN82" s="17"/>
      <c r="XO82" s="17"/>
      <c r="XP82" s="17"/>
      <c r="XQ82" s="17"/>
      <c r="XR82" s="17"/>
      <c r="XS82" s="17"/>
      <c r="XT82" s="17"/>
      <c r="XU82" s="17"/>
      <c r="XV82" s="17"/>
      <c r="XW82" s="17"/>
      <c r="XX82" s="17"/>
      <c r="XY82" s="17"/>
      <c r="XZ82" s="17"/>
      <c r="YA82" s="17"/>
      <c r="YB82" s="17"/>
      <c r="YC82" s="17"/>
      <c r="YD82" s="17"/>
      <c r="YE82" s="17"/>
      <c r="YF82" s="17"/>
      <c r="YG82" s="17"/>
      <c r="YH82" s="17"/>
      <c r="YI82" s="17"/>
      <c r="YJ82" s="17"/>
      <c r="YK82" s="17"/>
      <c r="YL82" s="17"/>
      <c r="YM82" s="17"/>
      <c r="YN82" s="17"/>
      <c r="YO82" s="17"/>
      <c r="YP82" s="17"/>
      <c r="YQ82" s="17"/>
      <c r="YR82" s="17"/>
      <c r="YS82" s="17"/>
      <c r="YT82" s="17"/>
      <c r="YU82" s="17"/>
      <c r="YV82" s="17"/>
      <c r="YW82" s="17"/>
      <c r="YX82" s="17"/>
      <c r="YY82" s="17"/>
      <c r="YZ82" s="17"/>
      <c r="ZA82" s="17"/>
      <c r="ZB82" s="17"/>
      <c r="ZC82" s="17"/>
      <c r="ZD82" s="17"/>
      <c r="ZE82" s="17"/>
      <c r="ZF82" s="17"/>
      <c r="ZG82" s="17"/>
      <c r="ZH82" s="17"/>
      <c r="ZI82" s="17"/>
      <c r="ZJ82" s="17"/>
      <c r="ZK82" s="17"/>
      <c r="ZL82" s="17"/>
      <c r="ZM82" s="17"/>
      <c r="ZN82" s="17"/>
      <c r="ZO82" s="17"/>
      <c r="ZP82" s="17"/>
      <c r="ZQ82" s="17"/>
      <c r="ZR82" s="17"/>
      <c r="ZS82" s="17"/>
      <c r="ZT82" s="17"/>
      <c r="ZU82" s="17"/>
      <c r="ZV82" s="17"/>
      <c r="ZW82" s="17"/>
      <c r="ZX82" s="17"/>
      <c r="ZY82" s="17"/>
      <c r="ZZ82" s="17"/>
      <c r="AAA82" s="17"/>
      <c r="AAB82" s="17"/>
      <c r="AAC82" s="17"/>
      <c r="AAD82" s="17"/>
      <c r="AAE82" s="17"/>
      <c r="AAF82" s="17"/>
      <c r="AAG82" s="17"/>
      <c r="AAH82" s="17"/>
      <c r="AAI82" s="17"/>
      <c r="AAJ82" s="17"/>
      <c r="AAK82" s="17"/>
      <c r="AAL82" s="17"/>
      <c r="AAM82" s="17"/>
      <c r="AAN82" s="17"/>
      <c r="AAO82" s="17"/>
      <c r="AAP82" s="17"/>
      <c r="AAQ82" s="17"/>
      <c r="AAR82" s="17"/>
      <c r="AAS82" s="17"/>
      <c r="AAT82" s="17"/>
      <c r="AAU82" s="17"/>
      <c r="AAV82" s="17"/>
      <c r="AAW82" s="17"/>
      <c r="AAX82" s="17"/>
      <c r="AAY82" s="17"/>
      <c r="AAZ82" s="17"/>
      <c r="ABA82" s="17"/>
      <c r="ABB82" s="17"/>
      <c r="ABC82" s="17"/>
      <c r="ABD82" s="17"/>
      <c r="ABE82" s="17"/>
      <c r="ABF82" s="17"/>
      <c r="ABG82" s="17"/>
      <c r="ABH82" s="17"/>
      <c r="ABI82" s="17"/>
      <c r="ABJ82" s="17"/>
      <c r="ABK82" s="17"/>
      <c r="ABL82" s="17"/>
      <c r="ABM82" s="17"/>
      <c r="ABN82" s="17"/>
      <c r="ABO82" s="17"/>
      <c r="ABP82" s="17"/>
      <c r="ABQ82" s="17"/>
      <c r="ABR82" s="17"/>
      <c r="ABS82" s="17"/>
      <c r="ABT82" s="17"/>
      <c r="ABU82" s="17"/>
      <c r="ABV82" s="17"/>
      <c r="ABW82" s="17"/>
      <c r="ABX82" s="17"/>
      <c r="ABY82" s="17"/>
      <c r="ABZ82" s="17"/>
      <c r="ACA82" s="17"/>
      <c r="ACB82" s="17"/>
      <c r="ACC82" s="17"/>
      <c r="ACD82" s="17"/>
      <c r="ACE82" s="17"/>
      <c r="ACF82" s="17"/>
      <c r="ACG82" s="17"/>
      <c r="ACH82" s="17"/>
      <c r="ACI82" s="17"/>
      <c r="ACJ82" s="17"/>
      <c r="ACK82" s="17"/>
      <c r="ACL82" s="17"/>
      <c r="ACM82" s="17"/>
      <c r="ACN82" s="17"/>
      <c r="ACO82" s="17"/>
      <c r="ACP82" s="17"/>
      <c r="ACQ82" s="17"/>
      <c r="ACR82" s="17"/>
      <c r="ACS82" s="17"/>
      <c r="ACT82" s="17"/>
      <c r="ACU82" s="17"/>
      <c r="ACV82" s="17"/>
      <c r="ACW82" s="17"/>
      <c r="ACX82" s="17"/>
      <c r="ACY82" s="17"/>
      <c r="ACZ82" s="17"/>
      <c r="ADA82" s="17"/>
      <c r="ADB82" s="17"/>
      <c r="ADC82" s="17"/>
      <c r="ADD82" s="17"/>
      <c r="ADE82" s="17"/>
      <c r="ADF82" s="17"/>
      <c r="ADG82" s="17"/>
      <c r="ADH82" s="17"/>
      <c r="ADI82" s="17"/>
      <c r="ADJ82" s="17"/>
      <c r="ADK82" s="17"/>
      <c r="ADL82" s="17"/>
      <c r="ADM82" s="17"/>
      <c r="ADN82" s="17"/>
      <c r="ADO82" s="17"/>
      <c r="ADP82" s="17"/>
      <c r="ADQ82" s="17"/>
      <c r="ADR82" s="17"/>
      <c r="ADS82" s="17"/>
      <c r="ADT82" s="17"/>
      <c r="ADU82" s="17"/>
      <c r="ADV82" s="17"/>
      <c r="ADW82" s="17"/>
      <c r="ADX82" s="17"/>
      <c r="ADY82" s="17"/>
      <c r="ADZ82" s="17"/>
      <c r="AEA82" s="17"/>
      <c r="AEB82" s="17"/>
      <c r="AEC82" s="17"/>
      <c r="AED82" s="17"/>
      <c r="AEE82" s="17"/>
      <c r="AEF82" s="17"/>
      <c r="AEG82" s="17"/>
      <c r="AEH82" s="17"/>
      <c r="AEI82" s="17"/>
      <c r="AEJ82" s="17"/>
      <c r="AEK82" s="17"/>
      <c r="AEL82" s="17"/>
      <c r="AEM82" s="17"/>
      <c r="AEN82" s="17"/>
      <c r="AEO82" s="17"/>
      <c r="AEP82" s="17"/>
      <c r="AEQ82" s="17"/>
      <c r="AER82" s="17"/>
      <c r="AES82" s="17"/>
      <c r="AET82" s="17"/>
      <c r="AEU82" s="17"/>
      <c r="AEV82" s="17"/>
      <c r="AEW82" s="17"/>
      <c r="AEX82" s="17"/>
      <c r="AEY82" s="17"/>
      <c r="AEZ82" s="17"/>
      <c r="AFA82" s="17"/>
      <c r="AFB82" s="17"/>
      <c r="AFC82" s="17"/>
      <c r="AFD82" s="17"/>
      <c r="AFE82" s="17"/>
      <c r="AFF82" s="17"/>
      <c r="AFG82" s="17"/>
      <c r="AFH82" s="17"/>
      <c r="AFI82" s="17"/>
      <c r="AFJ82" s="17"/>
      <c r="AFK82" s="17"/>
      <c r="AFL82" s="17"/>
      <c r="AFM82" s="17"/>
      <c r="AFN82" s="17"/>
      <c r="AFO82" s="17"/>
      <c r="AFP82" s="17"/>
      <c r="AFQ82" s="17"/>
      <c r="AFR82" s="17"/>
      <c r="AFS82" s="17"/>
      <c r="AFT82" s="17"/>
      <c r="AFU82" s="17"/>
      <c r="AFV82" s="17"/>
      <c r="AFW82" s="17"/>
      <c r="AFX82" s="17"/>
      <c r="AFY82" s="17"/>
      <c r="AFZ82" s="17"/>
      <c r="AGA82" s="17"/>
      <c r="AGB82" s="17"/>
      <c r="AGC82" s="17"/>
      <c r="AGD82" s="17"/>
      <c r="AGE82" s="17"/>
      <c r="AGF82" s="17"/>
      <c r="AGG82" s="17"/>
      <c r="AGH82" s="17"/>
      <c r="AGI82" s="17"/>
      <c r="AGJ82" s="17"/>
      <c r="AGK82" s="17"/>
      <c r="AGL82" s="17"/>
      <c r="AGM82" s="17"/>
      <c r="AGN82" s="17"/>
      <c r="AGO82" s="17"/>
      <c r="AGP82" s="17"/>
      <c r="AGQ82" s="17"/>
      <c r="AGR82" s="17"/>
      <c r="AGS82" s="17"/>
      <c r="AGT82" s="17"/>
      <c r="AGU82" s="17"/>
      <c r="AGV82" s="17"/>
      <c r="AGW82" s="17"/>
      <c r="AGX82" s="17"/>
      <c r="AGY82" s="17"/>
      <c r="AGZ82" s="17"/>
      <c r="AHA82" s="17"/>
      <c r="AHB82" s="17"/>
      <c r="AHC82" s="17"/>
      <c r="AHD82" s="17"/>
      <c r="AHE82" s="17"/>
      <c r="AHF82" s="17"/>
      <c r="AHG82" s="17"/>
      <c r="AHH82" s="17"/>
      <c r="AHI82" s="17"/>
      <c r="AHJ82" s="17"/>
      <c r="AHK82" s="17"/>
      <c r="AHL82" s="17"/>
      <c r="AHM82" s="17"/>
      <c r="AHN82" s="17"/>
      <c r="AHO82" s="17"/>
      <c r="AHP82" s="17"/>
      <c r="AHQ82" s="17"/>
      <c r="AHR82" s="17"/>
      <c r="AHS82" s="17"/>
      <c r="AHT82" s="17"/>
      <c r="AHU82" s="17"/>
      <c r="AHV82" s="17"/>
      <c r="AHW82" s="17"/>
      <c r="AHX82" s="17"/>
      <c r="AHY82" s="17"/>
      <c r="AHZ82" s="17"/>
      <c r="AIA82" s="17"/>
      <c r="AIB82" s="17"/>
      <c r="AIC82" s="17"/>
      <c r="AID82" s="17"/>
      <c r="AIE82" s="17"/>
      <c r="AIF82" s="17"/>
      <c r="AIG82" s="17"/>
      <c r="AIH82" s="17"/>
      <c r="AII82" s="17"/>
      <c r="AIJ82" s="17"/>
      <c r="AIK82" s="17"/>
      <c r="AIL82" s="17"/>
      <c r="AIM82" s="17"/>
      <c r="AIN82" s="17"/>
      <c r="AIO82" s="17"/>
      <c r="AIP82" s="17"/>
      <c r="AIQ82" s="17"/>
      <c r="AIR82" s="17"/>
      <c r="AIS82" s="17"/>
      <c r="AIT82" s="17"/>
      <c r="AIU82" s="17"/>
      <c r="AIV82" s="17"/>
      <c r="AIW82" s="17"/>
      <c r="AIX82" s="17"/>
      <c r="AIY82" s="17"/>
      <c r="AIZ82" s="17"/>
      <c r="AJA82" s="17"/>
      <c r="AJB82" s="17"/>
      <c r="AJC82" s="17"/>
      <c r="AJD82" s="17"/>
      <c r="AJE82" s="17"/>
      <c r="AJF82" s="17"/>
      <c r="AJG82" s="17"/>
      <c r="AJH82" s="17"/>
      <c r="AJI82" s="17"/>
      <c r="AJJ82" s="17"/>
      <c r="AJK82" s="17"/>
      <c r="AJL82" s="17"/>
      <c r="AJM82" s="17"/>
      <c r="AJN82" s="17"/>
      <c r="AJO82" s="17"/>
      <c r="AJP82" s="17"/>
      <c r="AJQ82" s="17"/>
      <c r="AJR82" s="17"/>
      <c r="AJS82" s="17"/>
      <c r="AJT82" s="17"/>
      <c r="AJU82" s="17"/>
      <c r="AJV82" s="17"/>
      <c r="AJW82" s="17"/>
      <c r="AJX82" s="17"/>
      <c r="AJY82" s="17"/>
      <c r="AJZ82" s="17"/>
      <c r="AKA82" s="17"/>
      <c r="AKB82" s="17"/>
      <c r="AKC82" s="17"/>
      <c r="AKD82" s="17"/>
      <c r="AKE82" s="17"/>
      <c r="AKF82" s="17"/>
      <c r="AKG82" s="17"/>
      <c r="AKH82" s="17"/>
      <c r="AKI82" s="17"/>
      <c r="AKJ82" s="17"/>
      <c r="AKK82" s="17"/>
      <c r="AKL82" s="17"/>
      <c r="AKM82" s="17"/>
      <c r="AKN82" s="17"/>
      <c r="AKO82" s="17"/>
      <c r="AKP82" s="17"/>
      <c r="AKQ82" s="17"/>
      <c r="AKR82" s="17"/>
      <c r="AKS82" s="17"/>
      <c r="AKT82" s="17"/>
      <c r="AKU82" s="17"/>
      <c r="AKV82" s="17"/>
      <c r="AKW82" s="17"/>
      <c r="AKX82" s="17"/>
      <c r="AKY82" s="17"/>
      <c r="AKZ82" s="17"/>
      <c r="ALA82" s="17"/>
      <c r="ALB82" s="17"/>
      <c r="ALC82" s="17"/>
      <c r="ALD82" s="17"/>
      <c r="ALE82" s="17"/>
      <c r="ALF82" s="17"/>
      <c r="ALG82" s="17"/>
      <c r="ALH82" s="17"/>
      <c r="ALI82" s="17"/>
      <c r="ALJ82" s="17"/>
      <c r="ALK82" s="17"/>
      <c r="ALL82" s="17"/>
      <c r="ALM82" s="17"/>
      <c r="ALN82" s="17"/>
      <c r="ALO82" s="17"/>
      <c r="ALP82" s="17"/>
      <c r="ALQ82" s="17"/>
      <c r="ALR82" s="17"/>
      <c r="ALS82" s="17"/>
      <c r="ALT82" s="17"/>
      <c r="ALU82" s="17"/>
      <c r="ALV82" s="17"/>
      <c r="ALW82" s="17"/>
      <c r="ALX82" s="17"/>
      <c r="ALY82" s="17"/>
      <c r="ALZ82" s="17"/>
      <c r="AMA82" s="17"/>
      <c r="AMB82" s="17"/>
      <c r="AMC82" s="17"/>
      <c r="AMD82" s="17"/>
      <c r="AME82" s="17"/>
      <c r="AMF82" s="17"/>
      <c r="AMG82" s="17"/>
      <c r="AMH82" s="17"/>
      <c r="AMI82" s="17"/>
      <c r="AMJ82" s="17"/>
      <c r="AMK82" s="17"/>
      <c r="AML82" s="17"/>
      <c r="AMM82" s="17"/>
      <c r="AMN82" s="17"/>
      <c r="AMO82" s="17"/>
      <c r="AMP82" s="17"/>
      <c r="AMQ82" s="17"/>
      <c r="AMR82" s="17"/>
      <c r="AMS82" s="17"/>
      <c r="AMT82" s="17"/>
      <c r="AMU82" s="17"/>
      <c r="AMV82" s="17"/>
      <c r="AMW82" s="17"/>
      <c r="AMX82" s="17"/>
      <c r="AMY82" s="17"/>
      <c r="AMZ82" s="17"/>
      <c r="ANA82" s="17"/>
      <c r="ANB82" s="17"/>
      <c r="ANC82" s="17"/>
      <c r="AND82" s="17"/>
      <c r="ANE82" s="17"/>
      <c r="ANF82" s="17"/>
      <c r="ANG82" s="17"/>
      <c r="ANH82" s="17"/>
      <c r="ANI82" s="17"/>
      <c r="ANJ82" s="17"/>
      <c r="ANK82" s="17"/>
      <c r="ANL82" s="17"/>
      <c r="ANM82" s="17"/>
      <c r="ANN82" s="17"/>
      <c r="ANO82" s="17"/>
      <c r="ANP82" s="17"/>
      <c r="ANQ82" s="17"/>
      <c r="ANR82" s="17"/>
      <c r="ANS82" s="17"/>
      <c r="ANT82" s="17"/>
      <c r="ANU82" s="17"/>
      <c r="ANV82" s="17"/>
      <c r="ANW82" s="17"/>
      <c r="ANX82" s="17"/>
      <c r="ANY82" s="17"/>
      <c r="ANZ82" s="17"/>
      <c r="AOA82" s="17"/>
      <c r="AOB82" s="17"/>
      <c r="AOC82" s="17"/>
      <c r="AOD82" s="17"/>
      <c r="AOE82" s="17"/>
      <c r="AOF82" s="17"/>
      <c r="AOG82" s="17"/>
      <c r="AOH82" s="17"/>
      <c r="AOI82" s="17"/>
      <c r="AOJ82" s="17"/>
      <c r="AOK82" s="17"/>
      <c r="AOL82" s="17"/>
      <c r="AOM82" s="17"/>
      <c r="AON82" s="17"/>
      <c r="AOO82" s="17"/>
      <c r="AOP82" s="17"/>
      <c r="AOQ82" s="17"/>
      <c r="AOR82" s="17"/>
      <c r="AOS82" s="17"/>
      <c r="AOT82" s="17"/>
      <c r="AOU82" s="17"/>
      <c r="AOV82" s="17"/>
      <c r="AOW82" s="17"/>
      <c r="AOX82" s="17"/>
      <c r="AOY82" s="17"/>
      <c r="AOZ82" s="17"/>
      <c r="APA82" s="17"/>
      <c r="APB82" s="17"/>
      <c r="APC82" s="17"/>
      <c r="APD82" s="17"/>
      <c r="APE82" s="17"/>
      <c r="APF82" s="17"/>
      <c r="APG82" s="17"/>
      <c r="APH82" s="17"/>
      <c r="API82" s="17"/>
      <c r="APJ82" s="17"/>
      <c r="APK82" s="17"/>
      <c r="APL82" s="17"/>
      <c r="APM82" s="17"/>
      <c r="APN82" s="17"/>
      <c r="APO82" s="17"/>
      <c r="APP82" s="17"/>
      <c r="APQ82" s="17"/>
      <c r="APR82" s="17"/>
      <c r="APS82" s="17"/>
      <c r="APT82" s="17"/>
      <c r="APU82" s="17"/>
      <c r="APV82" s="17"/>
      <c r="APW82" s="17"/>
      <c r="APX82" s="17"/>
      <c r="APY82" s="17"/>
      <c r="APZ82" s="17"/>
      <c r="AQA82" s="17"/>
      <c r="AQB82" s="17"/>
      <c r="AQC82" s="17"/>
      <c r="AQD82" s="17"/>
      <c r="AQE82" s="17"/>
      <c r="AQF82" s="17"/>
      <c r="AQG82" s="17"/>
      <c r="AQH82" s="17"/>
      <c r="AQI82" s="17"/>
      <c r="AQJ82" s="17"/>
      <c r="AQK82" s="17"/>
      <c r="AQL82" s="17"/>
      <c r="AQM82" s="17"/>
      <c r="AQN82" s="17"/>
      <c r="AQO82" s="17"/>
      <c r="AQP82" s="17"/>
      <c r="AQQ82" s="17"/>
      <c r="AQR82" s="17"/>
      <c r="AQS82" s="17"/>
      <c r="AQT82" s="17"/>
      <c r="AQU82" s="17"/>
      <c r="AQV82" s="17"/>
      <c r="AQW82" s="17"/>
      <c r="AQX82" s="17"/>
      <c r="AQY82" s="17"/>
      <c r="AQZ82" s="17"/>
      <c r="ARA82" s="17"/>
      <c r="ARB82" s="17"/>
      <c r="ARC82" s="17"/>
      <c r="ARD82" s="17"/>
      <c r="ARE82" s="17"/>
      <c r="ARF82" s="17"/>
      <c r="ARG82" s="17"/>
      <c r="ARH82" s="17"/>
      <c r="ARI82" s="17"/>
      <c r="ARJ82" s="17"/>
      <c r="ARK82" s="17"/>
      <c r="ARL82" s="17"/>
      <c r="ARM82" s="17"/>
      <c r="ARN82" s="17"/>
      <c r="ARO82" s="17"/>
      <c r="ARP82" s="17"/>
      <c r="ARQ82" s="17"/>
      <c r="ARR82" s="17"/>
      <c r="ARS82" s="17"/>
      <c r="ART82" s="17"/>
      <c r="ARU82" s="17"/>
      <c r="ARV82" s="17"/>
      <c r="ARW82" s="17"/>
      <c r="ARX82" s="17"/>
      <c r="ARY82" s="17"/>
      <c r="ARZ82" s="17"/>
      <c r="ASA82" s="17"/>
      <c r="ASB82" s="17"/>
      <c r="ASC82" s="17"/>
      <c r="ASD82" s="17"/>
      <c r="ASE82" s="17"/>
      <c r="ASF82" s="17"/>
      <c r="ASG82" s="17"/>
      <c r="ASH82" s="17"/>
      <c r="ASI82" s="17"/>
      <c r="ASJ82" s="17"/>
      <c r="ASK82" s="17"/>
      <c r="ASL82" s="17"/>
      <c r="ASM82" s="17"/>
      <c r="ASN82" s="17"/>
      <c r="ASO82" s="17"/>
      <c r="ASP82" s="17"/>
      <c r="ASQ82" s="17"/>
      <c r="ASR82" s="17"/>
      <c r="ASS82" s="17"/>
      <c r="AST82" s="17"/>
      <c r="ASU82" s="17"/>
      <c r="ASV82" s="17"/>
      <c r="ASW82" s="17"/>
      <c r="ASX82" s="17"/>
      <c r="ASY82" s="17"/>
      <c r="ASZ82" s="17"/>
      <c r="ATA82" s="17"/>
      <c r="ATB82" s="17"/>
      <c r="ATC82" s="17"/>
      <c r="ATD82" s="17"/>
      <c r="ATE82" s="17"/>
      <c r="ATF82" s="17"/>
      <c r="ATG82" s="17"/>
      <c r="ATH82" s="17"/>
      <c r="ATI82" s="17"/>
      <c r="ATJ82" s="17"/>
      <c r="ATK82" s="17"/>
      <c r="ATL82" s="17"/>
      <c r="ATM82" s="17"/>
      <c r="ATN82" s="17"/>
      <c r="ATO82" s="17"/>
      <c r="ATP82" s="17"/>
      <c r="ATQ82" s="17"/>
      <c r="ATR82" s="17"/>
      <c r="ATS82" s="17"/>
      <c r="ATT82" s="17"/>
      <c r="ATU82" s="17"/>
      <c r="ATV82" s="17"/>
      <c r="ATW82" s="17"/>
      <c r="ATX82" s="17"/>
      <c r="ATY82" s="17"/>
      <c r="ATZ82" s="17"/>
      <c r="AUA82" s="17"/>
      <c r="AUB82" s="17"/>
      <c r="AUC82" s="17"/>
      <c r="AUD82" s="17"/>
      <c r="AUE82" s="17"/>
      <c r="AUF82" s="17"/>
      <c r="AUG82" s="17"/>
      <c r="AUH82" s="17"/>
      <c r="AUI82" s="17"/>
      <c r="AUJ82" s="17"/>
      <c r="AUK82" s="17"/>
      <c r="AUL82" s="17"/>
      <c r="AUM82" s="17"/>
      <c r="AUN82" s="17"/>
      <c r="AUO82" s="17"/>
      <c r="AUP82" s="17"/>
      <c r="AUQ82" s="17"/>
      <c r="AUR82" s="17"/>
      <c r="AUS82" s="17"/>
      <c r="AUT82" s="17"/>
      <c r="AUU82" s="17"/>
      <c r="AUV82" s="17"/>
      <c r="AUW82" s="17"/>
      <c r="AUX82" s="17"/>
      <c r="AUY82" s="17"/>
      <c r="AUZ82" s="17"/>
      <c r="AVA82" s="17"/>
      <c r="AVB82" s="17"/>
      <c r="AVC82" s="17"/>
      <c r="AVD82" s="17"/>
      <c r="AVE82" s="17"/>
      <c r="AVF82" s="17"/>
      <c r="AVG82" s="17"/>
      <c r="AVH82" s="17"/>
      <c r="AVI82" s="17"/>
      <c r="AVJ82" s="17"/>
      <c r="AVK82" s="17"/>
      <c r="AVL82" s="17"/>
      <c r="AVM82" s="17"/>
      <c r="AVN82" s="17"/>
      <c r="AVO82" s="17"/>
      <c r="AVP82" s="17"/>
      <c r="AVQ82" s="17"/>
      <c r="AVR82" s="17"/>
      <c r="AVS82" s="17"/>
      <c r="AVT82" s="17"/>
      <c r="AVU82" s="17"/>
      <c r="AVV82" s="17"/>
      <c r="AVW82" s="17"/>
      <c r="AVX82" s="17"/>
      <c r="AVY82" s="17"/>
      <c r="AVZ82" s="17"/>
      <c r="AWA82" s="17"/>
      <c r="AWB82" s="17"/>
      <c r="AWC82" s="17"/>
      <c r="AWD82" s="17"/>
      <c r="AWE82" s="17"/>
      <c r="AWF82" s="17"/>
      <c r="AWG82" s="17"/>
      <c r="AWH82" s="17"/>
      <c r="AWI82" s="17"/>
      <c r="AWJ82" s="17"/>
      <c r="AWK82" s="17"/>
      <c r="AWL82" s="17"/>
      <c r="AWM82" s="17"/>
      <c r="AWN82" s="17"/>
      <c r="AWO82" s="17"/>
      <c r="AWP82" s="17"/>
      <c r="AWQ82" s="17"/>
      <c r="AWR82" s="17"/>
      <c r="AWS82" s="17"/>
      <c r="AWT82" s="17"/>
      <c r="AWU82" s="17"/>
      <c r="AWV82" s="17"/>
      <c r="AWW82" s="17"/>
      <c r="AWX82" s="17"/>
      <c r="AWY82" s="17"/>
      <c r="AWZ82" s="17"/>
      <c r="AXA82" s="17"/>
      <c r="AXB82" s="17"/>
      <c r="AXC82" s="17"/>
      <c r="AXD82" s="17"/>
      <c r="AXE82" s="17"/>
      <c r="AXF82" s="17"/>
      <c r="AXG82" s="17"/>
      <c r="AXH82" s="17"/>
      <c r="AXI82" s="17"/>
      <c r="AXJ82" s="17"/>
      <c r="AXK82" s="17"/>
      <c r="AXL82" s="17"/>
      <c r="AXM82" s="17"/>
      <c r="AXN82" s="17"/>
      <c r="AXO82" s="17"/>
      <c r="AXP82" s="17"/>
      <c r="AXQ82" s="17"/>
      <c r="AXR82" s="17"/>
      <c r="AXS82" s="17"/>
      <c r="AXT82" s="17"/>
      <c r="AXU82" s="17"/>
      <c r="AXV82" s="17"/>
      <c r="AXW82" s="17"/>
      <c r="AXX82" s="17"/>
      <c r="AXY82" s="17"/>
      <c r="AXZ82" s="17"/>
      <c r="AYA82" s="17"/>
      <c r="AYB82" s="17"/>
      <c r="AYC82" s="17"/>
      <c r="AYD82" s="17"/>
      <c r="AYE82" s="17"/>
      <c r="AYF82" s="17"/>
      <c r="AYG82" s="17"/>
      <c r="AYH82" s="17"/>
      <c r="AYI82" s="17"/>
      <c r="AYJ82" s="17"/>
      <c r="AYK82" s="17"/>
      <c r="AYL82" s="17"/>
      <c r="AYM82" s="17"/>
      <c r="AYN82" s="17"/>
      <c r="AYO82" s="17"/>
      <c r="AYP82" s="17"/>
      <c r="AYQ82" s="17"/>
      <c r="AYR82" s="17"/>
      <c r="AYS82" s="17"/>
      <c r="AYT82" s="17"/>
      <c r="AYU82" s="17"/>
      <c r="AYV82" s="17"/>
      <c r="AYW82" s="17"/>
      <c r="AYX82" s="17"/>
      <c r="AYY82" s="17"/>
      <c r="AYZ82" s="17"/>
      <c r="AZA82" s="17"/>
      <c r="AZB82" s="17"/>
      <c r="AZC82" s="17"/>
      <c r="AZD82" s="17"/>
      <c r="AZE82" s="17"/>
      <c r="AZF82" s="17"/>
      <c r="AZG82" s="17"/>
      <c r="AZH82" s="17"/>
      <c r="AZI82" s="17"/>
      <c r="AZJ82" s="17"/>
      <c r="AZK82" s="17"/>
      <c r="AZL82" s="17"/>
      <c r="AZM82" s="17"/>
      <c r="AZN82" s="17"/>
      <c r="AZO82" s="17"/>
      <c r="AZP82" s="17"/>
      <c r="AZQ82" s="17"/>
      <c r="AZR82" s="17"/>
      <c r="AZS82" s="17"/>
      <c r="AZT82" s="17"/>
      <c r="AZU82" s="17"/>
      <c r="AZV82" s="17"/>
      <c r="AZW82" s="17"/>
      <c r="AZX82" s="17"/>
      <c r="AZY82" s="17"/>
      <c r="AZZ82" s="17"/>
      <c r="BAA82" s="17"/>
      <c r="BAB82" s="17"/>
      <c r="BAC82" s="17"/>
      <c r="BAD82" s="17"/>
      <c r="BAE82" s="17"/>
      <c r="BAF82" s="17"/>
      <c r="BAG82" s="17"/>
      <c r="BAH82" s="17"/>
      <c r="BAI82" s="17"/>
      <c r="BAJ82" s="17"/>
      <c r="BAK82" s="17"/>
      <c r="BAL82" s="17"/>
      <c r="BAM82" s="17"/>
      <c r="BAN82" s="17"/>
      <c r="BAO82" s="17"/>
      <c r="BAP82" s="17"/>
      <c r="BAQ82" s="17"/>
      <c r="BAR82" s="17"/>
      <c r="BAS82" s="17"/>
      <c r="BAT82" s="17"/>
      <c r="BAU82" s="17"/>
      <c r="BAV82" s="17"/>
      <c r="BAW82" s="17"/>
      <c r="BAX82" s="17"/>
      <c r="BAY82" s="17"/>
      <c r="BAZ82" s="17"/>
      <c r="BBA82" s="17"/>
      <c r="BBB82" s="17"/>
      <c r="BBC82" s="17"/>
      <c r="BBD82" s="17"/>
      <c r="BBE82" s="17"/>
      <c r="BBF82" s="17"/>
      <c r="BBG82" s="17"/>
      <c r="BBH82" s="17"/>
      <c r="BBI82" s="17"/>
      <c r="BBJ82" s="17"/>
      <c r="BBK82" s="17"/>
      <c r="BBL82" s="17"/>
      <c r="BBM82" s="17"/>
      <c r="BBN82" s="17"/>
      <c r="BBO82" s="17"/>
      <c r="BBP82" s="17"/>
      <c r="BBQ82" s="17"/>
      <c r="BBR82" s="17"/>
      <c r="BBS82" s="17"/>
      <c r="BBT82" s="17"/>
      <c r="BBU82" s="17"/>
      <c r="BBV82" s="17"/>
      <c r="BBW82" s="17"/>
      <c r="BBX82" s="17"/>
      <c r="BBY82" s="17"/>
      <c r="BBZ82" s="17"/>
      <c r="BCA82" s="17"/>
      <c r="BCB82" s="17"/>
      <c r="BCC82" s="17"/>
      <c r="BCD82" s="17"/>
      <c r="BCE82" s="17"/>
      <c r="BCF82" s="17"/>
      <c r="BCG82" s="17"/>
      <c r="BCH82" s="17"/>
      <c r="BCI82" s="17"/>
      <c r="BCJ82" s="17"/>
      <c r="BCK82" s="17"/>
      <c r="BCL82" s="17"/>
      <c r="BCM82" s="17"/>
      <c r="BCN82" s="17"/>
      <c r="BCO82" s="17"/>
      <c r="BCP82" s="17"/>
      <c r="BCQ82" s="17"/>
      <c r="BCR82" s="17"/>
      <c r="BCS82" s="17"/>
      <c r="BCT82" s="17"/>
      <c r="BCU82" s="17"/>
      <c r="BCV82" s="17"/>
      <c r="BCW82" s="17"/>
      <c r="BCX82" s="17"/>
      <c r="BCY82" s="17"/>
      <c r="BCZ82" s="17"/>
      <c r="BDA82" s="17"/>
      <c r="BDB82" s="17"/>
      <c r="BDC82" s="17"/>
      <c r="BDD82" s="17"/>
      <c r="BDE82" s="17"/>
      <c r="BDF82" s="17"/>
      <c r="BDG82" s="17"/>
      <c r="BDH82" s="17"/>
      <c r="BDI82" s="17"/>
      <c r="BDJ82" s="17"/>
      <c r="BDK82" s="17"/>
      <c r="BDL82" s="17"/>
      <c r="BDM82" s="17"/>
      <c r="BDN82" s="17"/>
      <c r="BDO82" s="17"/>
      <c r="BDP82" s="17"/>
      <c r="BDQ82" s="17"/>
      <c r="BDR82" s="17"/>
      <c r="BDS82" s="17"/>
      <c r="BDT82" s="17"/>
      <c r="BDU82" s="17"/>
      <c r="BDV82" s="17"/>
      <c r="BDW82" s="17"/>
      <c r="BDX82" s="17"/>
      <c r="BDY82" s="17"/>
      <c r="BDZ82" s="17"/>
      <c r="BEA82" s="17"/>
      <c r="BEB82" s="17"/>
      <c r="BEC82" s="17"/>
      <c r="BED82" s="17"/>
      <c r="BEE82" s="17"/>
      <c r="BEF82" s="17"/>
      <c r="BEG82" s="17"/>
      <c r="BEH82" s="17"/>
      <c r="BEI82" s="17"/>
      <c r="BEJ82" s="17"/>
      <c r="BEK82" s="17"/>
      <c r="BEL82" s="17"/>
      <c r="BEM82" s="17"/>
      <c r="BEN82" s="17"/>
      <c r="BEO82" s="17"/>
      <c r="BEP82" s="17"/>
      <c r="BEQ82" s="17"/>
      <c r="BER82" s="17"/>
      <c r="BES82" s="17"/>
      <c r="BET82" s="17"/>
      <c r="BEU82" s="17"/>
      <c r="BEV82" s="17"/>
      <c r="BEW82" s="17"/>
      <c r="BEX82" s="17"/>
      <c r="BEY82" s="17"/>
      <c r="BEZ82" s="17"/>
      <c r="BFA82" s="17"/>
      <c r="BFB82" s="17"/>
      <c r="BFC82" s="17"/>
      <c r="BFD82" s="17"/>
      <c r="BFE82" s="17"/>
      <c r="BFF82" s="17"/>
      <c r="BFG82" s="17"/>
      <c r="BFH82" s="17"/>
      <c r="BFI82" s="17"/>
      <c r="BFJ82" s="17"/>
      <c r="BFK82" s="17"/>
      <c r="BFL82" s="17"/>
      <c r="BFM82" s="17"/>
      <c r="BFN82" s="17"/>
      <c r="BFO82" s="17"/>
      <c r="BFP82" s="17"/>
      <c r="BFQ82" s="17"/>
      <c r="BFR82" s="17"/>
      <c r="BFS82" s="17"/>
      <c r="BFT82" s="17"/>
      <c r="BFU82" s="17"/>
      <c r="BFV82" s="17"/>
      <c r="BFW82" s="17"/>
      <c r="BFX82" s="17"/>
      <c r="BFY82" s="17"/>
      <c r="BFZ82" s="17"/>
      <c r="BGA82" s="17"/>
      <c r="BGB82" s="17"/>
      <c r="BGC82" s="17"/>
      <c r="BGD82" s="17"/>
      <c r="BGE82" s="17"/>
      <c r="BGF82" s="17"/>
      <c r="BGG82" s="17"/>
      <c r="BGH82" s="17"/>
      <c r="BGI82" s="17"/>
      <c r="BGJ82" s="17"/>
      <c r="BGK82" s="17"/>
      <c r="BGL82" s="17"/>
      <c r="BGM82" s="17"/>
      <c r="BGN82" s="17"/>
      <c r="BGO82" s="17"/>
      <c r="BGP82" s="17"/>
      <c r="BGQ82" s="17"/>
      <c r="BGR82" s="17"/>
      <c r="BGS82" s="17"/>
      <c r="BGT82" s="17"/>
      <c r="BGU82" s="17"/>
      <c r="BGV82" s="17"/>
      <c r="BGW82" s="17"/>
      <c r="BGX82" s="17"/>
      <c r="BGY82" s="17"/>
      <c r="BGZ82" s="17"/>
      <c r="BHA82" s="17"/>
      <c r="BHB82" s="17"/>
      <c r="BHC82" s="17"/>
      <c r="BHD82" s="17"/>
      <c r="BHE82" s="17"/>
      <c r="BHF82" s="17"/>
      <c r="BHG82" s="17"/>
      <c r="BHH82" s="17"/>
      <c r="BHI82" s="17"/>
      <c r="BHJ82" s="17"/>
      <c r="BHK82" s="17"/>
      <c r="BHL82" s="17"/>
      <c r="BHM82" s="17"/>
      <c r="BHN82" s="17"/>
      <c r="BHO82" s="17"/>
      <c r="BHP82" s="17"/>
      <c r="BHQ82" s="17"/>
      <c r="BHR82" s="17"/>
      <c r="BHS82" s="17"/>
      <c r="BHT82" s="17"/>
      <c r="BHU82" s="17"/>
      <c r="BHV82" s="17"/>
      <c r="BHW82" s="17"/>
      <c r="BHX82" s="17"/>
      <c r="BHY82" s="17"/>
      <c r="BHZ82" s="17"/>
      <c r="BIA82" s="17"/>
      <c r="BIB82" s="17"/>
      <c r="BIC82" s="17"/>
      <c r="BID82" s="17"/>
      <c r="BIE82" s="17"/>
      <c r="BIF82" s="17"/>
      <c r="BIG82" s="17"/>
      <c r="BIH82" s="17"/>
      <c r="BII82" s="17"/>
      <c r="BIJ82" s="17"/>
      <c r="BIK82" s="17"/>
      <c r="BIL82" s="17"/>
      <c r="BIM82" s="17"/>
      <c r="BIN82" s="17"/>
      <c r="BIO82" s="17"/>
      <c r="BIP82" s="17"/>
      <c r="BIQ82" s="17"/>
      <c r="BIR82" s="17"/>
      <c r="BIS82" s="17"/>
      <c r="BIT82" s="17"/>
      <c r="BIU82" s="17"/>
      <c r="BIV82" s="17"/>
      <c r="BIW82" s="17"/>
      <c r="BIX82" s="17"/>
      <c r="BIY82" s="17"/>
      <c r="BIZ82" s="17"/>
      <c r="BJA82" s="17"/>
      <c r="BJB82" s="17"/>
      <c r="BJC82" s="17"/>
      <c r="BJD82" s="17"/>
      <c r="BJE82" s="17"/>
      <c r="BJF82" s="17"/>
      <c r="BJG82" s="17"/>
      <c r="BJH82" s="17"/>
      <c r="BJI82" s="17"/>
      <c r="BJJ82" s="17"/>
      <c r="BJK82" s="17"/>
      <c r="BJL82" s="17"/>
      <c r="BJM82" s="17"/>
      <c r="BJN82" s="17"/>
      <c r="BJO82" s="17"/>
      <c r="BJP82" s="17"/>
      <c r="BJQ82" s="17"/>
      <c r="BJR82" s="17"/>
      <c r="BJS82" s="17"/>
      <c r="BJT82" s="17"/>
      <c r="BJU82" s="17"/>
      <c r="BJV82" s="17"/>
      <c r="BJW82" s="17"/>
      <c r="BJX82" s="17"/>
      <c r="BJY82" s="17"/>
      <c r="BJZ82" s="17"/>
      <c r="BKA82" s="17"/>
      <c r="BKB82" s="17"/>
      <c r="BKC82" s="17"/>
      <c r="BKD82" s="17"/>
      <c r="BKE82" s="17"/>
      <c r="BKF82" s="17"/>
      <c r="BKG82" s="17"/>
      <c r="BKH82" s="17"/>
      <c r="BKI82" s="17"/>
      <c r="BKJ82" s="17"/>
      <c r="BKK82" s="17"/>
      <c r="BKL82" s="17"/>
      <c r="BKM82" s="17"/>
      <c r="BKN82" s="17"/>
      <c r="BKO82" s="17"/>
      <c r="BKP82" s="17"/>
      <c r="BKQ82" s="17"/>
      <c r="BKR82" s="17"/>
      <c r="BKS82" s="17"/>
      <c r="BKT82" s="17"/>
      <c r="BKU82" s="17"/>
      <c r="BKV82" s="17"/>
      <c r="BKW82" s="17"/>
      <c r="BKX82" s="17"/>
      <c r="BKY82" s="17"/>
      <c r="BKZ82" s="17"/>
      <c r="BLA82" s="17"/>
      <c r="BLB82" s="17"/>
      <c r="BLC82" s="17"/>
      <c r="BLD82" s="17"/>
      <c r="BLE82" s="17"/>
      <c r="BLF82" s="17"/>
      <c r="BLG82" s="17"/>
      <c r="BLH82" s="17"/>
      <c r="BLI82" s="17"/>
      <c r="BLJ82" s="17"/>
      <c r="BLK82" s="17"/>
      <c r="BLL82" s="17"/>
      <c r="BLM82" s="17"/>
      <c r="BLN82" s="17"/>
      <c r="BLO82" s="17"/>
      <c r="BLP82" s="17"/>
      <c r="BLQ82" s="17"/>
      <c r="BLR82" s="17"/>
      <c r="BLS82" s="17"/>
      <c r="BLT82" s="17"/>
      <c r="BLU82" s="17"/>
      <c r="BLV82" s="17"/>
      <c r="BLW82" s="17"/>
      <c r="BLX82" s="17"/>
      <c r="BLY82" s="17"/>
      <c r="BLZ82" s="17"/>
      <c r="BMA82" s="17"/>
      <c r="BMB82" s="17"/>
      <c r="BMC82" s="17"/>
      <c r="BMD82" s="17"/>
      <c r="BME82" s="17"/>
      <c r="BMF82" s="17"/>
      <c r="BMG82" s="17"/>
      <c r="BMH82" s="17"/>
      <c r="BMI82" s="17"/>
      <c r="BMJ82" s="17"/>
      <c r="BMK82" s="17"/>
      <c r="BML82" s="17"/>
      <c r="BMM82" s="17"/>
      <c r="BMN82" s="17"/>
      <c r="BMO82" s="17"/>
      <c r="BMP82" s="17"/>
      <c r="BMQ82" s="17"/>
      <c r="BMR82" s="17"/>
      <c r="BMS82" s="17"/>
      <c r="BMT82" s="17"/>
      <c r="BMU82" s="17"/>
      <c r="BMV82" s="17"/>
      <c r="BMW82" s="17"/>
      <c r="BMX82" s="17"/>
      <c r="BMY82" s="17"/>
      <c r="BMZ82" s="17"/>
      <c r="BNA82" s="17"/>
      <c r="BNB82" s="17"/>
      <c r="BNC82" s="17"/>
      <c r="BND82" s="17"/>
      <c r="BNE82" s="17"/>
      <c r="BNF82" s="17"/>
      <c r="BNG82" s="17"/>
      <c r="BNH82" s="17"/>
      <c r="BNI82" s="17"/>
      <c r="BNJ82" s="17"/>
      <c r="BNK82" s="17"/>
      <c r="BNL82" s="17"/>
      <c r="BNM82" s="17"/>
      <c r="BNN82" s="17"/>
      <c r="BNO82" s="17"/>
      <c r="BNP82" s="17"/>
      <c r="BNQ82" s="17"/>
      <c r="BNR82" s="17"/>
      <c r="BNS82" s="17"/>
      <c r="BNT82" s="17"/>
      <c r="BNU82" s="17"/>
      <c r="BNV82" s="17"/>
      <c r="BNW82" s="17"/>
      <c r="BNX82" s="17"/>
      <c r="BNY82" s="17"/>
      <c r="BNZ82" s="17"/>
      <c r="BOA82" s="17"/>
      <c r="BOB82" s="17"/>
      <c r="BOC82" s="17"/>
      <c r="BOD82" s="17"/>
      <c r="BOE82" s="17"/>
      <c r="BOF82" s="17"/>
      <c r="BOG82" s="17"/>
      <c r="BOH82" s="17"/>
      <c r="BOI82" s="17"/>
      <c r="BOJ82" s="17"/>
      <c r="BOK82" s="17"/>
      <c r="BOL82" s="17"/>
      <c r="BOM82" s="17"/>
      <c r="BON82" s="17"/>
      <c r="BOO82" s="17"/>
      <c r="BOP82" s="17"/>
      <c r="BOQ82" s="17"/>
      <c r="BOR82" s="17"/>
      <c r="BOS82" s="17"/>
      <c r="BOT82" s="17"/>
      <c r="BOU82" s="17"/>
      <c r="BOV82" s="17"/>
      <c r="BOW82" s="17"/>
      <c r="BOX82" s="17"/>
      <c r="BOY82" s="17"/>
      <c r="BOZ82" s="17"/>
      <c r="BPA82" s="17"/>
      <c r="BPB82" s="17"/>
      <c r="BPC82" s="17"/>
      <c r="BPD82" s="17"/>
      <c r="BPE82" s="17"/>
      <c r="BPF82" s="17"/>
      <c r="BPG82" s="17"/>
      <c r="BPH82" s="17"/>
      <c r="BPI82" s="17"/>
      <c r="BPJ82" s="17"/>
      <c r="BPK82" s="17"/>
      <c r="BPL82" s="17"/>
      <c r="BPM82" s="17"/>
      <c r="BPN82" s="17"/>
      <c r="BPO82" s="17"/>
      <c r="BPP82" s="17"/>
      <c r="BPQ82" s="17"/>
      <c r="BPR82" s="17"/>
      <c r="BPS82" s="17"/>
      <c r="BPT82" s="17"/>
      <c r="BPU82" s="17"/>
      <c r="BPV82" s="17"/>
      <c r="BPW82" s="17"/>
      <c r="BPX82" s="17"/>
      <c r="BPY82" s="17"/>
      <c r="BPZ82" s="17"/>
      <c r="BQA82" s="17"/>
      <c r="BQB82" s="17"/>
      <c r="BQC82" s="17"/>
      <c r="BQD82" s="17"/>
      <c r="BQE82" s="17"/>
      <c r="BQF82" s="17"/>
      <c r="BQG82" s="17"/>
      <c r="BQH82" s="17"/>
      <c r="BQI82" s="17"/>
      <c r="BQJ82" s="17"/>
      <c r="BQK82" s="17"/>
      <c r="BQL82" s="17"/>
      <c r="BQM82" s="17"/>
      <c r="BQN82" s="17"/>
      <c r="BQO82" s="17"/>
      <c r="BQP82" s="17"/>
      <c r="BQQ82" s="17"/>
      <c r="BQR82" s="17"/>
      <c r="BQS82" s="17"/>
      <c r="BQT82" s="17"/>
      <c r="BQU82" s="17"/>
      <c r="BQV82" s="17"/>
      <c r="BQW82" s="17"/>
      <c r="BQX82" s="17"/>
      <c r="BQY82" s="17"/>
      <c r="BQZ82" s="17"/>
      <c r="BRA82" s="17"/>
      <c r="BRB82" s="17"/>
      <c r="BRC82" s="17"/>
      <c r="BRD82" s="17"/>
      <c r="BRE82" s="17"/>
      <c r="BRF82" s="17"/>
      <c r="BRG82" s="17"/>
      <c r="BRH82" s="17"/>
      <c r="BRI82" s="17"/>
      <c r="BRJ82" s="17"/>
      <c r="BRK82" s="17"/>
      <c r="BRL82" s="17"/>
      <c r="BRM82" s="17"/>
      <c r="BRN82" s="17"/>
      <c r="BRO82" s="17"/>
      <c r="BRP82" s="17"/>
      <c r="BRQ82" s="17"/>
      <c r="BRR82" s="17"/>
      <c r="BRS82" s="17"/>
      <c r="BRT82" s="17"/>
      <c r="BRU82" s="17"/>
      <c r="BRV82" s="17"/>
      <c r="BRW82" s="17"/>
      <c r="BRX82" s="17"/>
      <c r="BRY82" s="17"/>
      <c r="BRZ82" s="17"/>
      <c r="BSA82" s="17"/>
      <c r="BSB82" s="17"/>
      <c r="BSC82" s="17"/>
      <c r="BSD82" s="17"/>
      <c r="BSE82" s="17"/>
      <c r="BSF82" s="17"/>
      <c r="BSG82" s="17"/>
      <c r="BSH82" s="17"/>
      <c r="BSI82" s="17"/>
      <c r="BSJ82" s="17"/>
      <c r="BSK82" s="17"/>
      <c r="BSL82" s="17"/>
      <c r="BSM82" s="17"/>
      <c r="BSN82" s="17"/>
      <c r="BSO82" s="17"/>
      <c r="BSP82" s="17"/>
      <c r="BSQ82" s="17"/>
      <c r="BSR82" s="17"/>
      <c r="BSS82" s="17"/>
      <c r="BST82" s="17"/>
      <c r="BSU82" s="17"/>
      <c r="BSV82" s="17"/>
      <c r="BSW82" s="17"/>
      <c r="BSX82" s="17"/>
      <c r="BSY82" s="17"/>
      <c r="BSZ82" s="17"/>
      <c r="BTA82" s="17"/>
      <c r="BTB82" s="17"/>
      <c r="BTC82" s="17"/>
      <c r="BTD82" s="17"/>
      <c r="BTE82" s="17"/>
      <c r="BTF82" s="17"/>
      <c r="BTG82" s="17"/>
      <c r="BTH82" s="17"/>
      <c r="BTI82" s="17"/>
      <c r="BTJ82" s="17"/>
      <c r="BTK82" s="17"/>
      <c r="BTL82" s="17"/>
      <c r="BTM82" s="17"/>
      <c r="BTN82" s="17"/>
      <c r="BTO82" s="17"/>
      <c r="BTP82" s="17"/>
      <c r="BTQ82" s="17"/>
      <c r="BTR82" s="17"/>
      <c r="BTS82" s="17"/>
      <c r="BTT82" s="17"/>
      <c r="BTU82" s="17"/>
      <c r="BTV82" s="17"/>
      <c r="BTW82" s="17"/>
      <c r="BTX82" s="17"/>
      <c r="BTY82" s="17"/>
      <c r="BTZ82" s="17"/>
      <c r="BUA82" s="17"/>
      <c r="BUB82" s="17"/>
      <c r="BUC82" s="17"/>
      <c r="BUD82" s="17"/>
      <c r="BUE82" s="17"/>
      <c r="BUF82" s="17"/>
      <c r="BUG82" s="17"/>
      <c r="BUH82" s="17"/>
      <c r="BUI82" s="17"/>
      <c r="BUJ82" s="17"/>
      <c r="BUK82" s="17"/>
      <c r="BUL82" s="17"/>
      <c r="BUM82" s="17"/>
      <c r="BUN82" s="17"/>
      <c r="BUO82" s="17"/>
      <c r="BUP82" s="17"/>
      <c r="BUQ82" s="17"/>
      <c r="BUR82" s="17"/>
      <c r="BUS82" s="17"/>
      <c r="BUT82" s="17"/>
      <c r="BUU82" s="17"/>
      <c r="BUV82" s="17"/>
      <c r="BUW82" s="17"/>
      <c r="BUX82" s="17"/>
      <c r="BUY82" s="17"/>
      <c r="BUZ82" s="17"/>
      <c r="BVA82" s="17"/>
      <c r="BVB82" s="17"/>
      <c r="BVC82" s="17"/>
      <c r="BVD82" s="17"/>
      <c r="BVE82" s="17"/>
      <c r="BVF82" s="17"/>
      <c r="BVG82" s="17"/>
      <c r="BVH82" s="17"/>
      <c r="BVI82" s="17"/>
      <c r="BVJ82" s="17"/>
      <c r="BVK82" s="17"/>
      <c r="BVL82" s="17"/>
      <c r="BVM82" s="17"/>
      <c r="BVN82" s="17"/>
      <c r="BVO82" s="17"/>
      <c r="BVP82" s="17"/>
      <c r="BVQ82" s="17"/>
      <c r="BVR82" s="17"/>
      <c r="BVS82" s="17"/>
      <c r="BVT82" s="17"/>
      <c r="BVU82" s="17"/>
      <c r="BVV82" s="17"/>
      <c r="BVW82" s="17"/>
      <c r="BVX82" s="17"/>
      <c r="BVY82" s="17"/>
      <c r="BVZ82" s="17"/>
      <c r="BWA82" s="17"/>
      <c r="BWB82" s="17"/>
      <c r="BWC82" s="17"/>
      <c r="BWD82" s="17"/>
      <c r="BWE82" s="17"/>
      <c r="BWF82" s="17"/>
      <c r="BWG82" s="17"/>
      <c r="BWH82" s="17"/>
      <c r="BWI82" s="17"/>
      <c r="BWJ82" s="17"/>
      <c r="BWK82" s="17"/>
      <c r="BWL82" s="17"/>
      <c r="BWM82" s="17"/>
      <c r="BWN82" s="17"/>
      <c r="BWO82" s="17"/>
      <c r="BWP82" s="17"/>
      <c r="BWQ82" s="17"/>
      <c r="BWR82" s="17"/>
      <c r="BWS82" s="17"/>
      <c r="BWT82" s="17"/>
      <c r="BWU82" s="17"/>
      <c r="BWV82" s="17"/>
      <c r="BWW82" s="17"/>
      <c r="BWX82" s="17"/>
      <c r="BWY82" s="17"/>
      <c r="BWZ82" s="17"/>
      <c r="BXA82" s="17"/>
      <c r="BXB82" s="17"/>
      <c r="BXC82" s="17"/>
      <c r="BXD82" s="17"/>
      <c r="BXE82" s="17"/>
      <c r="BXF82" s="17"/>
      <c r="BXG82" s="17"/>
      <c r="BXH82" s="17"/>
      <c r="BXI82" s="17"/>
      <c r="BXJ82" s="17"/>
      <c r="BXK82" s="17"/>
      <c r="BXL82" s="17"/>
      <c r="BXM82" s="17"/>
      <c r="BXN82" s="17"/>
      <c r="BXO82" s="17"/>
      <c r="BXP82" s="17"/>
      <c r="BXQ82" s="17"/>
      <c r="BXR82" s="17"/>
      <c r="BXS82" s="17"/>
      <c r="BXT82" s="17"/>
      <c r="BXU82" s="17"/>
      <c r="BXV82" s="17"/>
      <c r="BXW82" s="17"/>
      <c r="BXX82" s="17"/>
      <c r="BXY82" s="17"/>
      <c r="BXZ82" s="17"/>
      <c r="BYA82" s="17"/>
      <c r="BYB82" s="17"/>
      <c r="BYC82" s="17"/>
      <c r="BYD82" s="17"/>
      <c r="BYE82" s="17"/>
      <c r="BYF82" s="17"/>
      <c r="BYG82" s="17"/>
      <c r="BYH82" s="17"/>
      <c r="BYI82" s="17"/>
      <c r="BYJ82" s="17"/>
      <c r="BYK82" s="17"/>
      <c r="BYL82" s="17"/>
      <c r="BYM82" s="17"/>
      <c r="BYN82" s="17"/>
      <c r="BYO82" s="17"/>
      <c r="BYP82" s="17"/>
      <c r="BYQ82" s="17"/>
      <c r="BYR82" s="17"/>
      <c r="BYS82" s="17"/>
      <c r="BYT82" s="17"/>
      <c r="BYU82" s="17"/>
      <c r="BYV82" s="17"/>
      <c r="BYW82" s="17"/>
      <c r="BYX82" s="17"/>
      <c r="BYY82" s="17"/>
      <c r="BYZ82" s="17"/>
      <c r="BZA82" s="17"/>
      <c r="BZB82" s="17"/>
      <c r="BZC82" s="17"/>
      <c r="BZD82" s="17"/>
      <c r="BZE82" s="17"/>
      <c r="BZF82" s="17"/>
      <c r="BZG82" s="17"/>
      <c r="BZH82" s="17"/>
      <c r="BZI82" s="17"/>
      <c r="BZJ82" s="17"/>
      <c r="BZK82" s="17"/>
      <c r="BZL82" s="17"/>
      <c r="BZM82" s="17"/>
      <c r="BZN82" s="17"/>
      <c r="BZO82" s="17"/>
      <c r="BZP82" s="17"/>
      <c r="BZQ82" s="17"/>
      <c r="BZR82" s="17"/>
      <c r="BZS82" s="17"/>
      <c r="BZT82" s="17"/>
      <c r="BZU82" s="17"/>
      <c r="BZV82" s="17"/>
      <c r="BZW82" s="17"/>
      <c r="BZX82" s="17"/>
      <c r="BZY82" s="17"/>
      <c r="BZZ82" s="17"/>
      <c r="CAA82" s="17"/>
      <c r="CAB82" s="17"/>
      <c r="CAC82" s="17"/>
      <c r="CAD82" s="17"/>
      <c r="CAE82" s="17"/>
      <c r="CAF82" s="17"/>
      <c r="CAG82" s="17"/>
      <c r="CAH82" s="17"/>
      <c r="CAI82" s="17"/>
      <c r="CAJ82" s="17"/>
      <c r="CAK82" s="17"/>
      <c r="CAL82" s="17"/>
      <c r="CAM82" s="17"/>
      <c r="CAN82" s="17"/>
      <c r="CAO82" s="17"/>
      <c r="CAP82" s="17"/>
      <c r="CAQ82" s="17"/>
      <c r="CAR82" s="17"/>
      <c r="CAS82" s="17"/>
      <c r="CAT82" s="17"/>
      <c r="CAU82" s="17"/>
      <c r="CAV82" s="17"/>
      <c r="CAW82" s="17"/>
      <c r="CAX82" s="17"/>
      <c r="CAY82" s="17"/>
      <c r="CAZ82" s="17"/>
      <c r="CBA82" s="17"/>
      <c r="CBB82" s="17"/>
      <c r="CBC82" s="17"/>
      <c r="CBD82" s="17"/>
      <c r="CBE82" s="17"/>
      <c r="CBF82" s="17"/>
      <c r="CBG82" s="17"/>
      <c r="CBH82" s="17"/>
      <c r="CBI82" s="17"/>
      <c r="CBJ82" s="17"/>
      <c r="CBK82" s="17"/>
      <c r="CBL82" s="17"/>
      <c r="CBM82" s="17"/>
      <c r="CBN82" s="17"/>
      <c r="CBO82" s="17"/>
      <c r="CBP82" s="17"/>
      <c r="CBQ82" s="17"/>
      <c r="CBR82" s="17"/>
      <c r="CBS82" s="17"/>
      <c r="CBT82" s="17"/>
      <c r="CBU82" s="17"/>
      <c r="CBV82" s="17"/>
      <c r="CBW82" s="17"/>
      <c r="CBX82" s="17"/>
      <c r="CBY82" s="17"/>
      <c r="CBZ82" s="17"/>
      <c r="CCA82" s="17"/>
      <c r="CCB82" s="17"/>
      <c r="CCC82" s="17"/>
      <c r="CCD82" s="17"/>
      <c r="CCE82" s="17"/>
      <c r="CCF82" s="17"/>
      <c r="CCG82" s="17"/>
      <c r="CCH82" s="17"/>
      <c r="CCI82" s="17"/>
      <c r="CCJ82" s="17"/>
      <c r="CCK82" s="17"/>
      <c r="CCL82" s="17"/>
      <c r="CCM82" s="17"/>
      <c r="CCN82" s="17"/>
      <c r="CCO82" s="17"/>
      <c r="CCP82" s="17"/>
      <c r="CCQ82" s="17"/>
      <c r="CCR82" s="17"/>
      <c r="CCS82" s="17"/>
      <c r="CCT82" s="17"/>
      <c r="CCU82" s="17"/>
      <c r="CCV82" s="17"/>
      <c r="CCW82" s="17"/>
      <c r="CCX82" s="17"/>
      <c r="CCY82" s="17"/>
      <c r="CCZ82" s="17"/>
      <c r="CDA82" s="17"/>
      <c r="CDB82" s="17"/>
      <c r="CDC82" s="17"/>
      <c r="CDD82" s="17"/>
      <c r="CDE82" s="17"/>
      <c r="CDF82" s="17"/>
      <c r="CDG82" s="17"/>
      <c r="CDH82" s="17"/>
      <c r="CDI82" s="17"/>
      <c r="CDJ82" s="17"/>
      <c r="CDK82" s="17"/>
      <c r="CDL82" s="17"/>
      <c r="CDM82" s="17"/>
      <c r="CDN82" s="17"/>
      <c r="CDO82" s="17"/>
      <c r="CDP82" s="17"/>
      <c r="CDQ82" s="17"/>
      <c r="CDR82" s="17"/>
      <c r="CDS82" s="17"/>
      <c r="CDT82" s="17"/>
      <c r="CDU82" s="17"/>
    </row>
    <row r="83">
      <c r="A83" s="14" t="s">
        <v>3410</v>
      </c>
      <c r="B83" s="14" t="s">
        <v>3429</v>
      </c>
      <c r="C83" s="14" t="s">
        <v>2933</v>
      </c>
      <c r="D83" s="14" t="s">
        <v>3265</v>
      </c>
      <c r="E83" s="14" t="s">
        <v>3430</v>
      </c>
      <c r="F83" s="14" t="s">
        <v>2835</v>
      </c>
      <c r="I83" s="14" t="s">
        <v>3431</v>
      </c>
      <c r="J83" s="14" t="s">
        <v>2618</v>
      </c>
      <c r="K83" s="14" t="s">
        <v>2619</v>
      </c>
      <c r="L83" s="14" t="s">
        <v>2658</v>
      </c>
      <c r="M83" s="16">
        <v>1.0</v>
      </c>
      <c r="N83" s="14" t="s">
        <v>2690</v>
      </c>
      <c r="O83" s="14" t="s">
        <v>2690</v>
      </c>
      <c r="P83" s="14" t="s">
        <v>2690</v>
      </c>
      <c r="Q83" s="16">
        <v>11.0</v>
      </c>
      <c r="R83" s="16">
        <v>4112859.0</v>
      </c>
      <c r="S83" s="16">
        <v>4112859.0</v>
      </c>
      <c r="T83" s="14" t="s">
        <v>2621</v>
      </c>
      <c r="U83" s="14" t="s">
        <v>2622</v>
      </c>
      <c r="V83" s="14" t="s">
        <v>3432</v>
      </c>
      <c r="W83" s="14" t="s">
        <v>3433</v>
      </c>
      <c r="X83" s="16">
        <v>0.41</v>
      </c>
      <c r="Y83" s="17"/>
      <c r="Z83" s="16">
        <v>41.0</v>
      </c>
      <c r="AA83" s="16">
        <v>58.0</v>
      </c>
      <c r="AB83" s="17"/>
      <c r="AC83" s="16">
        <v>135.0</v>
      </c>
      <c r="AD83" s="16">
        <v>92.0</v>
      </c>
      <c r="AE83" s="22">
        <v>45638.0</v>
      </c>
      <c r="AF83" s="17"/>
      <c r="AG83" s="17"/>
      <c r="AH83" s="17"/>
      <c r="AI83" s="17"/>
      <c r="AJ83" s="17"/>
      <c r="AK83" s="17"/>
      <c r="AL83" s="16">
        <v>73.0</v>
      </c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4" t="s">
        <v>3270</v>
      </c>
      <c r="BB83" s="17"/>
      <c r="BC83" s="17"/>
      <c r="BD83" s="17"/>
      <c r="BE83" s="17"/>
      <c r="BF83" s="14" t="s">
        <v>2574</v>
      </c>
      <c r="BG83" s="16">
        <v>1.0</v>
      </c>
      <c r="BH83" s="14" t="s">
        <v>2564</v>
      </c>
      <c r="BI83" s="14" t="s">
        <v>2565</v>
      </c>
      <c r="BJ83" s="14" t="s">
        <v>2566</v>
      </c>
      <c r="BK83" s="17"/>
      <c r="BL83" s="17"/>
      <c r="BM83" s="16">
        <v>3.06666667</v>
      </c>
      <c r="BN83" s="17"/>
      <c r="BO83" s="17"/>
      <c r="BP83" s="17"/>
      <c r="BQ83" s="17"/>
      <c r="BR83" s="17"/>
      <c r="BS83" s="16">
        <v>0.4626</v>
      </c>
      <c r="BT83" s="16">
        <v>40.996811</v>
      </c>
      <c r="BU83" s="14" t="s">
        <v>2567</v>
      </c>
      <c r="BV83" s="14" t="s">
        <v>3235</v>
      </c>
      <c r="BW83" s="14" t="s">
        <v>2922</v>
      </c>
      <c r="BX83" s="16">
        <v>21.0</v>
      </c>
      <c r="BY83" s="14" t="s">
        <v>3270</v>
      </c>
      <c r="BZ83" s="16">
        <v>1247.0</v>
      </c>
      <c r="CA83" s="16">
        <v>-26693.0</v>
      </c>
      <c r="CB83" s="16">
        <v>0.0</v>
      </c>
      <c r="CC83" s="16">
        <v>33.0407338</v>
      </c>
      <c r="CD83" s="14" t="s">
        <v>2703</v>
      </c>
      <c r="CE83" s="16">
        <v>40.996811</v>
      </c>
      <c r="CF83" s="14" t="s">
        <v>2572</v>
      </c>
      <c r="CH83" s="19">
        <v>40709.0</v>
      </c>
      <c r="CI83" s="14" t="s">
        <v>2573</v>
      </c>
      <c r="CJ83" s="17"/>
      <c r="CK83" s="14" t="s">
        <v>2574</v>
      </c>
      <c r="CL83" s="14" t="s">
        <v>3434</v>
      </c>
      <c r="CM83" s="20">
        <v>2279175.0</v>
      </c>
      <c r="CN83" s="14" t="s">
        <v>3434</v>
      </c>
      <c r="CO83" s="14" t="s">
        <v>2563</v>
      </c>
      <c r="CP83" s="14" t="s">
        <v>2574</v>
      </c>
      <c r="CQ83" s="16">
        <v>0.2652</v>
      </c>
      <c r="CR83" s="16">
        <v>0.77</v>
      </c>
      <c r="CS83" s="14" t="s">
        <v>2563</v>
      </c>
      <c r="CT83" s="14" t="s">
        <v>3435</v>
      </c>
      <c r="CU83" s="14" t="s">
        <v>2577</v>
      </c>
      <c r="CV83" s="14" t="s">
        <v>2706</v>
      </c>
      <c r="CW83" s="14" t="s">
        <v>2609</v>
      </c>
      <c r="CX83" s="14" t="s">
        <v>2739</v>
      </c>
      <c r="CY83" s="16">
        <v>33.0407338</v>
      </c>
      <c r="CZ83" s="14" t="s">
        <v>2707</v>
      </c>
      <c r="DA83" s="14" t="s">
        <v>2563</v>
      </c>
      <c r="DB83" s="14" t="s">
        <v>2574</v>
      </c>
      <c r="DC83" s="17"/>
      <c r="DD83" s="17"/>
      <c r="DE83" s="14" t="s">
        <v>2574</v>
      </c>
      <c r="DF83" s="14" t="s">
        <v>2563</v>
      </c>
      <c r="DG83" s="14" t="s">
        <v>3247</v>
      </c>
      <c r="DH83" s="14" t="s">
        <v>3422</v>
      </c>
      <c r="DI83" s="14" t="s">
        <v>3423</v>
      </c>
      <c r="DJ83" s="14" t="s">
        <v>3265</v>
      </c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  <c r="KL83" s="17"/>
      <c r="KM83" s="17"/>
      <c r="KN83" s="17"/>
      <c r="KO83" s="17"/>
      <c r="KP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  <c r="LE83" s="17"/>
      <c r="LF83" s="17"/>
      <c r="LG83" s="17"/>
      <c r="LH83" s="17"/>
      <c r="LI83" s="17"/>
      <c r="LJ83" s="17"/>
      <c r="LK83" s="17"/>
      <c r="LL83" s="17"/>
      <c r="LM83" s="17"/>
      <c r="LN83" s="17"/>
      <c r="LO83" s="17"/>
      <c r="LP83" s="17"/>
      <c r="LQ83" s="17"/>
      <c r="LR83" s="17"/>
      <c r="LS83" s="17"/>
      <c r="LT83" s="17"/>
      <c r="LU83" s="17"/>
      <c r="LV83" s="17"/>
      <c r="LW83" s="17"/>
      <c r="LX83" s="17"/>
      <c r="LY83" s="17"/>
      <c r="LZ83" s="17"/>
      <c r="MA83" s="17"/>
      <c r="MB83" s="17"/>
      <c r="MC83" s="17"/>
      <c r="MD83" s="17"/>
      <c r="ME83" s="17"/>
      <c r="MF83" s="17"/>
      <c r="MG83" s="17"/>
      <c r="MH83" s="17"/>
      <c r="MI83" s="17"/>
      <c r="MJ83" s="17"/>
      <c r="MK83" s="17"/>
      <c r="ML83" s="17"/>
      <c r="MM83" s="17"/>
      <c r="MN83" s="17"/>
      <c r="MO83" s="17"/>
      <c r="MP83" s="17"/>
      <c r="MQ83" s="17"/>
      <c r="MR83" s="17"/>
      <c r="MS83" s="17"/>
      <c r="MT83" s="17"/>
      <c r="MU83" s="17"/>
      <c r="MV83" s="17"/>
      <c r="MW83" s="17"/>
      <c r="MX83" s="17"/>
      <c r="MY83" s="17"/>
      <c r="MZ83" s="17"/>
      <c r="NA83" s="17"/>
      <c r="NB83" s="17"/>
      <c r="NC83" s="17"/>
      <c r="ND83" s="17"/>
      <c r="NE83" s="17"/>
      <c r="NF83" s="17"/>
      <c r="NG83" s="17"/>
      <c r="NH83" s="17"/>
      <c r="NI83" s="17"/>
      <c r="NJ83" s="17"/>
      <c r="NK83" s="17"/>
      <c r="NL83" s="17"/>
      <c r="NM83" s="17"/>
      <c r="NN83" s="17"/>
      <c r="NO83" s="17"/>
      <c r="NP83" s="17"/>
      <c r="NQ83" s="17"/>
      <c r="NR83" s="17"/>
      <c r="NS83" s="17"/>
      <c r="NT83" s="17"/>
      <c r="NU83" s="17"/>
      <c r="NV83" s="17"/>
      <c r="NW83" s="17"/>
      <c r="NX83" s="17"/>
      <c r="NY83" s="17"/>
      <c r="NZ83" s="17"/>
      <c r="OA83" s="17"/>
      <c r="OB83" s="17"/>
      <c r="OC83" s="17"/>
      <c r="OD83" s="17"/>
      <c r="OE83" s="17"/>
      <c r="OF83" s="17"/>
      <c r="OG83" s="17"/>
      <c r="OH83" s="17"/>
      <c r="OI83" s="17"/>
      <c r="OJ83" s="17"/>
      <c r="OK83" s="17"/>
      <c r="OL83" s="17"/>
      <c r="OM83" s="17"/>
      <c r="ON83" s="17"/>
      <c r="OO83" s="17"/>
      <c r="OP83" s="17"/>
      <c r="OQ83" s="17"/>
      <c r="OR83" s="17"/>
      <c r="OS83" s="17"/>
      <c r="OT83" s="17"/>
      <c r="OU83" s="17"/>
      <c r="OV83" s="17"/>
      <c r="OW83" s="17"/>
      <c r="OX83" s="17"/>
      <c r="OY83" s="17"/>
      <c r="OZ83" s="17"/>
      <c r="PA83" s="17"/>
      <c r="PB83" s="17"/>
      <c r="PC83" s="17"/>
      <c r="PD83" s="17"/>
      <c r="PE83" s="17"/>
      <c r="PF83" s="17"/>
      <c r="PG83" s="17"/>
      <c r="PH83" s="17"/>
      <c r="PI83" s="17"/>
      <c r="PJ83" s="17"/>
      <c r="PK83" s="17"/>
      <c r="PL83" s="17"/>
      <c r="PM83" s="17"/>
      <c r="PN83" s="17"/>
      <c r="PO83" s="17"/>
      <c r="PP83" s="17"/>
      <c r="PQ83" s="17"/>
      <c r="PR83" s="17"/>
      <c r="PS83" s="17"/>
      <c r="PT83" s="17"/>
      <c r="PU83" s="17"/>
      <c r="PV83" s="17"/>
      <c r="PW83" s="17"/>
      <c r="PX83" s="17"/>
      <c r="PY83" s="17"/>
      <c r="PZ83" s="17"/>
      <c r="QA83" s="17"/>
      <c r="QB83" s="17"/>
      <c r="QC83" s="17"/>
      <c r="QD83" s="17"/>
      <c r="QE83" s="17"/>
      <c r="QF83" s="17"/>
      <c r="QG83" s="17"/>
      <c r="QH83" s="17"/>
      <c r="QI83" s="17"/>
      <c r="QJ83" s="17"/>
      <c r="QK83" s="17"/>
      <c r="QL83" s="17"/>
      <c r="QM83" s="17"/>
      <c r="QN83" s="17"/>
      <c r="QO83" s="17"/>
      <c r="QP83" s="17"/>
      <c r="QQ83" s="17"/>
      <c r="QR83" s="17"/>
      <c r="QS83" s="17"/>
      <c r="QT83" s="17"/>
      <c r="QU83" s="17"/>
      <c r="QV83" s="17"/>
      <c r="QW83" s="17"/>
      <c r="QX83" s="17"/>
      <c r="QY83" s="17"/>
      <c r="QZ83" s="17"/>
      <c r="RA83" s="17"/>
      <c r="RB83" s="17"/>
      <c r="RC83" s="17"/>
      <c r="RD83" s="17"/>
      <c r="RE83" s="17"/>
      <c r="RF83" s="17"/>
      <c r="RG83" s="17"/>
      <c r="RH83" s="17"/>
      <c r="RI83" s="17"/>
      <c r="RJ83" s="17"/>
      <c r="RK83" s="17"/>
      <c r="RL83" s="17"/>
      <c r="RM83" s="17"/>
      <c r="RN83" s="17"/>
      <c r="RO83" s="17"/>
      <c r="RP83" s="17"/>
      <c r="RQ83" s="17"/>
      <c r="RR83" s="17"/>
      <c r="RS83" s="17"/>
      <c r="RT83" s="17"/>
      <c r="RU83" s="17"/>
      <c r="RV83" s="17"/>
      <c r="RW83" s="17"/>
      <c r="RX83" s="17"/>
      <c r="RY83" s="17"/>
      <c r="RZ83" s="17"/>
      <c r="SA83" s="17"/>
      <c r="SB83" s="17"/>
      <c r="SC83" s="17"/>
      <c r="SD83" s="17"/>
      <c r="SE83" s="17"/>
      <c r="SF83" s="17"/>
      <c r="SG83" s="17"/>
      <c r="SH83" s="17"/>
      <c r="SI83" s="17"/>
      <c r="SJ83" s="17"/>
      <c r="SK83" s="17"/>
      <c r="SL83" s="17"/>
      <c r="SM83" s="17"/>
      <c r="SN83" s="17"/>
      <c r="SO83" s="17"/>
      <c r="SP83" s="17"/>
      <c r="SQ83" s="17"/>
      <c r="SR83" s="17"/>
      <c r="SS83" s="17"/>
      <c r="ST83" s="17"/>
      <c r="SU83" s="17"/>
      <c r="SV83" s="17"/>
      <c r="SW83" s="17"/>
      <c r="SX83" s="17"/>
      <c r="SY83" s="17"/>
      <c r="SZ83" s="17"/>
      <c r="TA83" s="17"/>
      <c r="TB83" s="17"/>
      <c r="TC83" s="17"/>
      <c r="TD83" s="17"/>
      <c r="TE83" s="17"/>
      <c r="TF83" s="17"/>
      <c r="TG83" s="17"/>
      <c r="TH83" s="17"/>
      <c r="TI83" s="17"/>
      <c r="TJ83" s="17"/>
      <c r="TK83" s="17"/>
      <c r="TL83" s="17"/>
      <c r="TM83" s="17"/>
      <c r="TN83" s="17"/>
      <c r="TO83" s="17"/>
      <c r="TP83" s="17"/>
      <c r="TQ83" s="17"/>
      <c r="TR83" s="17"/>
      <c r="TS83" s="17"/>
      <c r="TT83" s="17"/>
      <c r="TU83" s="17"/>
      <c r="TV83" s="17"/>
      <c r="TW83" s="17"/>
      <c r="TX83" s="17"/>
      <c r="TY83" s="17"/>
      <c r="TZ83" s="17"/>
      <c r="UA83" s="17"/>
      <c r="UB83" s="17"/>
      <c r="UC83" s="17"/>
      <c r="UD83" s="17"/>
      <c r="UE83" s="17"/>
      <c r="UF83" s="17"/>
      <c r="UG83" s="17"/>
      <c r="UH83" s="17"/>
      <c r="UI83" s="17"/>
      <c r="UJ83" s="17"/>
      <c r="UK83" s="17"/>
      <c r="UL83" s="17"/>
      <c r="UM83" s="17"/>
      <c r="UN83" s="17"/>
      <c r="UO83" s="17"/>
      <c r="UP83" s="17"/>
      <c r="UQ83" s="17"/>
      <c r="UR83" s="17"/>
      <c r="US83" s="17"/>
      <c r="UT83" s="17"/>
      <c r="UU83" s="17"/>
      <c r="UV83" s="17"/>
      <c r="UW83" s="17"/>
      <c r="UX83" s="17"/>
      <c r="UY83" s="17"/>
      <c r="UZ83" s="17"/>
      <c r="VA83" s="17"/>
      <c r="VB83" s="17"/>
      <c r="VC83" s="17"/>
      <c r="VD83" s="17"/>
      <c r="VE83" s="17"/>
      <c r="VF83" s="17"/>
      <c r="VG83" s="17"/>
      <c r="VH83" s="17"/>
      <c r="VI83" s="17"/>
      <c r="VJ83" s="17"/>
      <c r="VK83" s="17"/>
      <c r="VL83" s="17"/>
      <c r="VM83" s="17"/>
      <c r="VN83" s="17"/>
      <c r="VO83" s="17"/>
      <c r="VP83" s="17"/>
      <c r="VQ83" s="17"/>
      <c r="VR83" s="17"/>
      <c r="VS83" s="17"/>
      <c r="VT83" s="17"/>
      <c r="VU83" s="17"/>
      <c r="VV83" s="17"/>
      <c r="VW83" s="17"/>
      <c r="VX83" s="17"/>
      <c r="VY83" s="17"/>
      <c r="VZ83" s="17"/>
      <c r="WA83" s="17"/>
      <c r="WB83" s="17"/>
      <c r="WC83" s="17"/>
      <c r="WD83" s="17"/>
      <c r="WE83" s="17"/>
      <c r="WF83" s="17"/>
      <c r="WG83" s="17"/>
      <c r="WH83" s="17"/>
      <c r="WI83" s="17"/>
      <c r="WJ83" s="17"/>
      <c r="WK83" s="17"/>
      <c r="WL83" s="17"/>
      <c r="WM83" s="17"/>
      <c r="WN83" s="17"/>
      <c r="WO83" s="17"/>
      <c r="WP83" s="17"/>
      <c r="WQ83" s="17"/>
      <c r="WR83" s="17"/>
      <c r="WS83" s="17"/>
      <c r="WT83" s="17"/>
      <c r="WU83" s="17"/>
      <c r="WV83" s="17"/>
      <c r="WW83" s="17"/>
      <c r="WX83" s="17"/>
      <c r="WY83" s="17"/>
      <c r="WZ83" s="17"/>
      <c r="XA83" s="17"/>
      <c r="XB83" s="17"/>
      <c r="XC83" s="17"/>
      <c r="XD83" s="17"/>
      <c r="XE83" s="17"/>
      <c r="XF83" s="17"/>
      <c r="XG83" s="17"/>
      <c r="XH83" s="17"/>
      <c r="XI83" s="17"/>
      <c r="XJ83" s="17"/>
      <c r="XK83" s="17"/>
      <c r="XL83" s="17"/>
      <c r="XM83" s="17"/>
      <c r="XN83" s="17"/>
      <c r="XO83" s="17"/>
      <c r="XP83" s="17"/>
      <c r="XQ83" s="17"/>
      <c r="XR83" s="17"/>
      <c r="XS83" s="17"/>
      <c r="XT83" s="17"/>
      <c r="XU83" s="17"/>
      <c r="XV83" s="17"/>
      <c r="XW83" s="17"/>
      <c r="XX83" s="17"/>
      <c r="XY83" s="17"/>
      <c r="XZ83" s="17"/>
      <c r="YA83" s="17"/>
      <c r="YB83" s="17"/>
      <c r="YC83" s="17"/>
      <c r="YD83" s="17"/>
      <c r="YE83" s="17"/>
      <c r="YF83" s="17"/>
      <c r="YG83" s="17"/>
      <c r="YH83" s="17"/>
      <c r="YI83" s="17"/>
      <c r="YJ83" s="17"/>
      <c r="YK83" s="17"/>
      <c r="YL83" s="17"/>
      <c r="YM83" s="17"/>
      <c r="YN83" s="17"/>
      <c r="YO83" s="17"/>
      <c r="YP83" s="17"/>
      <c r="YQ83" s="17"/>
      <c r="YR83" s="17"/>
      <c r="YS83" s="17"/>
      <c r="YT83" s="17"/>
      <c r="YU83" s="17"/>
      <c r="YV83" s="17"/>
      <c r="YW83" s="17"/>
      <c r="YX83" s="17"/>
      <c r="YY83" s="17"/>
      <c r="YZ83" s="17"/>
      <c r="ZA83" s="17"/>
      <c r="ZB83" s="17"/>
      <c r="ZC83" s="17"/>
      <c r="ZD83" s="17"/>
      <c r="ZE83" s="17"/>
      <c r="ZF83" s="17"/>
      <c r="ZG83" s="17"/>
      <c r="ZH83" s="17"/>
      <c r="ZI83" s="17"/>
      <c r="ZJ83" s="17"/>
      <c r="ZK83" s="17"/>
      <c r="ZL83" s="17"/>
      <c r="ZM83" s="17"/>
      <c r="ZN83" s="17"/>
      <c r="ZO83" s="17"/>
      <c r="ZP83" s="17"/>
      <c r="ZQ83" s="17"/>
      <c r="ZR83" s="17"/>
      <c r="ZS83" s="17"/>
      <c r="ZT83" s="17"/>
      <c r="ZU83" s="17"/>
      <c r="ZV83" s="17"/>
      <c r="ZW83" s="17"/>
      <c r="ZX83" s="17"/>
      <c r="ZY83" s="17"/>
      <c r="ZZ83" s="17"/>
      <c r="AAA83" s="17"/>
      <c r="AAB83" s="17"/>
      <c r="AAC83" s="17"/>
      <c r="AAD83" s="17"/>
      <c r="AAE83" s="17"/>
      <c r="AAF83" s="17"/>
      <c r="AAG83" s="17"/>
      <c r="AAH83" s="17"/>
      <c r="AAI83" s="17"/>
      <c r="AAJ83" s="17"/>
      <c r="AAK83" s="17"/>
      <c r="AAL83" s="17"/>
      <c r="AAM83" s="17"/>
      <c r="AAN83" s="17"/>
      <c r="AAO83" s="17"/>
      <c r="AAP83" s="17"/>
      <c r="AAQ83" s="17"/>
      <c r="AAR83" s="17"/>
      <c r="AAS83" s="17"/>
      <c r="AAT83" s="17"/>
      <c r="AAU83" s="17"/>
      <c r="AAV83" s="17"/>
      <c r="AAW83" s="17"/>
      <c r="AAX83" s="17"/>
      <c r="AAY83" s="17"/>
      <c r="AAZ83" s="17"/>
      <c r="ABA83" s="17"/>
      <c r="ABB83" s="17"/>
      <c r="ABC83" s="17"/>
      <c r="ABD83" s="17"/>
      <c r="ABE83" s="17"/>
      <c r="ABF83" s="17"/>
      <c r="ABG83" s="17"/>
      <c r="ABH83" s="17"/>
      <c r="ABI83" s="17"/>
      <c r="ABJ83" s="17"/>
      <c r="ABK83" s="17"/>
      <c r="ABL83" s="17"/>
      <c r="ABM83" s="17"/>
      <c r="ABN83" s="17"/>
      <c r="ABO83" s="17"/>
      <c r="ABP83" s="17"/>
      <c r="ABQ83" s="17"/>
      <c r="ABR83" s="17"/>
      <c r="ABS83" s="17"/>
      <c r="ABT83" s="17"/>
      <c r="ABU83" s="17"/>
      <c r="ABV83" s="17"/>
      <c r="ABW83" s="17"/>
      <c r="ABX83" s="17"/>
      <c r="ABY83" s="17"/>
      <c r="ABZ83" s="17"/>
      <c r="ACA83" s="17"/>
      <c r="ACB83" s="17"/>
      <c r="ACC83" s="17"/>
      <c r="ACD83" s="17"/>
      <c r="ACE83" s="17"/>
      <c r="ACF83" s="17"/>
      <c r="ACG83" s="17"/>
      <c r="ACH83" s="17"/>
      <c r="ACI83" s="17"/>
      <c r="ACJ83" s="17"/>
      <c r="ACK83" s="17"/>
      <c r="ACL83" s="17"/>
      <c r="ACM83" s="17"/>
      <c r="ACN83" s="17"/>
      <c r="ACO83" s="17"/>
      <c r="ACP83" s="17"/>
      <c r="ACQ83" s="17"/>
      <c r="ACR83" s="17"/>
      <c r="ACS83" s="17"/>
      <c r="ACT83" s="17"/>
      <c r="ACU83" s="17"/>
      <c r="ACV83" s="17"/>
      <c r="ACW83" s="17"/>
      <c r="ACX83" s="17"/>
      <c r="ACY83" s="17"/>
      <c r="ACZ83" s="17"/>
      <c r="ADA83" s="17"/>
      <c r="ADB83" s="17"/>
      <c r="ADC83" s="17"/>
      <c r="ADD83" s="17"/>
      <c r="ADE83" s="17"/>
      <c r="ADF83" s="17"/>
      <c r="ADG83" s="17"/>
      <c r="ADH83" s="17"/>
      <c r="ADI83" s="17"/>
      <c r="ADJ83" s="17"/>
      <c r="ADK83" s="17"/>
      <c r="ADL83" s="17"/>
      <c r="ADM83" s="17"/>
      <c r="ADN83" s="17"/>
      <c r="ADO83" s="17"/>
      <c r="ADP83" s="17"/>
      <c r="ADQ83" s="17"/>
      <c r="ADR83" s="17"/>
      <c r="ADS83" s="17"/>
      <c r="ADT83" s="17"/>
      <c r="ADU83" s="17"/>
      <c r="ADV83" s="17"/>
      <c r="ADW83" s="17"/>
      <c r="ADX83" s="17"/>
      <c r="ADY83" s="17"/>
      <c r="ADZ83" s="17"/>
      <c r="AEA83" s="17"/>
      <c r="AEB83" s="17"/>
      <c r="AEC83" s="17"/>
      <c r="AED83" s="17"/>
      <c r="AEE83" s="17"/>
      <c r="AEF83" s="17"/>
      <c r="AEG83" s="17"/>
      <c r="AEH83" s="17"/>
      <c r="AEI83" s="17"/>
      <c r="AEJ83" s="17"/>
      <c r="AEK83" s="17"/>
      <c r="AEL83" s="17"/>
      <c r="AEM83" s="17"/>
      <c r="AEN83" s="17"/>
      <c r="AEO83" s="17"/>
      <c r="AEP83" s="17"/>
      <c r="AEQ83" s="17"/>
      <c r="AER83" s="17"/>
      <c r="AES83" s="17"/>
      <c r="AET83" s="17"/>
      <c r="AEU83" s="17"/>
      <c r="AEV83" s="17"/>
      <c r="AEW83" s="17"/>
      <c r="AEX83" s="17"/>
      <c r="AEY83" s="17"/>
      <c r="AEZ83" s="17"/>
      <c r="AFA83" s="17"/>
      <c r="AFB83" s="17"/>
      <c r="AFC83" s="17"/>
      <c r="AFD83" s="17"/>
      <c r="AFE83" s="17"/>
      <c r="AFF83" s="17"/>
      <c r="AFG83" s="17"/>
      <c r="AFH83" s="17"/>
      <c r="AFI83" s="17"/>
      <c r="AFJ83" s="17"/>
      <c r="AFK83" s="17"/>
      <c r="AFL83" s="17"/>
      <c r="AFM83" s="17"/>
      <c r="AFN83" s="17"/>
      <c r="AFO83" s="17"/>
      <c r="AFP83" s="17"/>
      <c r="AFQ83" s="17"/>
      <c r="AFR83" s="17"/>
      <c r="AFS83" s="17"/>
      <c r="AFT83" s="17"/>
      <c r="AFU83" s="17"/>
      <c r="AFV83" s="17"/>
      <c r="AFW83" s="17"/>
      <c r="AFX83" s="17"/>
      <c r="AFY83" s="17"/>
      <c r="AFZ83" s="17"/>
      <c r="AGA83" s="17"/>
      <c r="AGB83" s="17"/>
      <c r="AGC83" s="17"/>
      <c r="AGD83" s="17"/>
      <c r="AGE83" s="17"/>
      <c r="AGF83" s="17"/>
      <c r="AGG83" s="17"/>
      <c r="AGH83" s="17"/>
      <c r="AGI83" s="17"/>
      <c r="AGJ83" s="17"/>
      <c r="AGK83" s="17"/>
      <c r="AGL83" s="17"/>
      <c r="AGM83" s="17"/>
      <c r="AGN83" s="17"/>
      <c r="AGO83" s="17"/>
      <c r="AGP83" s="17"/>
      <c r="AGQ83" s="17"/>
      <c r="AGR83" s="17"/>
      <c r="AGS83" s="17"/>
      <c r="AGT83" s="17"/>
      <c r="AGU83" s="17"/>
      <c r="AGV83" s="17"/>
      <c r="AGW83" s="17"/>
      <c r="AGX83" s="17"/>
      <c r="AGY83" s="17"/>
      <c r="AGZ83" s="17"/>
      <c r="AHA83" s="17"/>
      <c r="AHB83" s="17"/>
      <c r="AHC83" s="17"/>
      <c r="AHD83" s="17"/>
      <c r="AHE83" s="17"/>
      <c r="AHF83" s="17"/>
      <c r="AHG83" s="17"/>
      <c r="AHH83" s="17"/>
      <c r="AHI83" s="17"/>
      <c r="AHJ83" s="17"/>
      <c r="AHK83" s="17"/>
      <c r="AHL83" s="17"/>
      <c r="AHM83" s="17"/>
      <c r="AHN83" s="17"/>
      <c r="AHO83" s="17"/>
      <c r="AHP83" s="17"/>
      <c r="AHQ83" s="17"/>
      <c r="AHR83" s="17"/>
      <c r="AHS83" s="17"/>
      <c r="AHT83" s="17"/>
      <c r="AHU83" s="17"/>
      <c r="AHV83" s="17"/>
      <c r="AHW83" s="17"/>
      <c r="AHX83" s="17"/>
      <c r="AHY83" s="17"/>
      <c r="AHZ83" s="17"/>
      <c r="AIA83" s="17"/>
      <c r="AIB83" s="17"/>
      <c r="AIC83" s="17"/>
      <c r="AID83" s="17"/>
      <c r="AIE83" s="17"/>
      <c r="AIF83" s="17"/>
      <c r="AIG83" s="17"/>
      <c r="AIH83" s="17"/>
      <c r="AII83" s="17"/>
      <c r="AIJ83" s="17"/>
      <c r="AIK83" s="17"/>
      <c r="AIL83" s="17"/>
      <c r="AIM83" s="17"/>
      <c r="AIN83" s="17"/>
      <c r="AIO83" s="17"/>
      <c r="AIP83" s="17"/>
      <c r="AIQ83" s="17"/>
      <c r="AIR83" s="17"/>
      <c r="AIS83" s="17"/>
      <c r="AIT83" s="17"/>
      <c r="AIU83" s="17"/>
      <c r="AIV83" s="17"/>
      <c r="AIW83" s="17"/>
      <c r="AIX83" s="17"/>
      <c r="AIY83" s="17"/>
      <c r="AIZ83" s="17"/>
      <c r="AJA83" s="17"/>
      <c r="AJB83" s="17"/>
      <c r="AJC83" s="17"/>
      <c r="AJD83" s="17"/>
      <c r="AJE83" s="17"/>
      <c r="AJF83" s="17"/>
      <c r="AJG83" s="17"/>
      <c r="AJH83" s="17"/>
      <c r="AJI83" s="17"/>
      <c r="AJJ83" s="17"/>
      <c r="AJK83" s="17"/>
      <c r="AJL83" s="17"/>
      <c r="AJM83" s="17"/>
      <c r="AJN83" s="17"/>
      <c r="AJO83" s="17"/>
      <c r="AJP83" s="17"/>
      <c r="AJQ83" s="17"/>
      <c r="AJR83" s="17"/>
      <c r="AJS83" s="17"/>
      <c r="AJT83" s="17"/>
      <c r="AJU83" s="17"/>
      <c r="AJV83" s="17"/>
      <c r="AJW83" s="17"/>
      <c r="AJX83" s="17"/>
      <c r="AJY83" s="17"/>
      <c r="AJZ83" s="17"/>
      <c r="AKA83" s="17"/>
      <c r="AKB83" s="17"/>
      <c r="AKC83" s="17"/>
      <c r="AKD83" s="17"/>
      <c r="AKE83" s="17"/>
      <c r="AKF83" s="17"/>
      <c r="AKG83" s="17"/>
      <c r="AKH83" s="17"/>
      <c r="AKI83" s="17"/>
      <c r="AKJ83" s="17"/>
      <c r="AKK83" s="17"/>
      <c r="AKL83" s="17"/>
      <c r="AKM83" s="17"/>
      <c r="AKN83" s="17"/>
      <c r="AKO83" s="17"/>
      <c r="AKP83" s="17"/>
      <c r="AKQ83" s="17"/>
      <c r="AKR83" s="17"/>
      <c r="AKS83" s="17"/>
      <c r="AKT83" s="17"/>
      <c r="AKU83" s="17"/>
      <c r="AKV83" s="17"/>
      <c r="AKW83" s="17"/>
      <c r="AKX83" s="17"/>
      <c r="AKY83" s="17"/>
      <c r="AKZ83" s="17"/>
      <c r="ALA83" s="17"/>
      <c r="ALB83" s="17"/>
      <c r="ALC83" s="17"/>
      <c r="ALD83" s="17"/>
      <c r="ALE83" s="17"/>
      <c r="ALF83" s="17"/>
      <c r="ALG83" s="17"/>
      <c r="ALH83" s="17"/>
      <c r="ALI83" s="17"/>
      <c r="ALJ83" s="17"/>
      <c r="ALK83" s="17"/>
      <c r="ALL83" s="17"/>
      <c r="ALM83" s="17"/>
      <c r="ALN83" s="17"/>
      <c r="ALO83" s="17"/>
      <c r="ALP83" s="17"/>
      <c r="ALQ83" s="17"/>
      <c r="ALR83" s="17"/>
      <c r="ALS83" s="17"/>
      <c r="ALT83" s="17"/>
      <c r="ALU83" s="17"/>
      <c r="ALV83" s="17"/>
      <c r="ALW83" s="17"/>
      <c r="ALX83" s="17"/>
      <c r="ALY83" s="17"/>
      <c r="ALZ83" s="17"/>
      <c r="AMA83" s="17"/>
      <c r="AMB83" s="17"/>
      <c r="AMC83" s="17"/>
      <c r="AMD83" s="17"/>
      <c r="AME83" s="17"/>
      <c r="AMF83" s="17"/>
      <c r="AMG83" s="17"/>
      <c r="AMH83" s="17"/>
      <c r="AMI83" s="17"/>
      <c r="AMJ83" s="17"/>
      <c r="AMK83" s="17"/>
      <c r="AML83" s="17"/>
      <c r="AMM83" s="17"/>
      <c r="AMN83" s="17"/>
      <c r="AMO83" s="17"/>
      <c r="AMP83" s="17"/>
      <c r="AMQ83" s="17"/>
      <c r="AMR83" s="17"/>
      <c r="AMS83" s="17"/>
      <c r="AMT83" s="17"/>
      <c r="AMU83" s="17"/>
      <c r="AMV83" s="17"/>
      <c r="AMW83" s="17"/>
      <c r="AMX83" s="17"/>
      <c r="AMY83" s="17"/>
      <c r="AMZ83" s="17"/>
      <c r="ANA83" s="17"/>
      <c r="ANB83" s="17"/>
      <c r="ANC83" s="17"/>
      <c r="AND83" s="17"/>
      <c r="ANE83" s="17"/>
      <c r="ANF83" s="17"/>
      <c r="ANG83" s="17"/>
      <c r="ANH83" s="17"/>
      <c r="ANI83" s="17"/>
      <c r="ANJ83" s="17"/>
      <c r="ANK83" s="17"/>
      <c r="ANL83" s="17"/>
      <c r="ANM83" s="17"/>
      <c r="ANN83" s="17"/>
      <c r="ANO83" s="17"/>
      <c r="ANP83" s="17"/>
      <c r="ANQ83" s="17"/>
      <c r="ANR83" s="17"/>
      <c r="ANS83" s="17"/>
      <c r="ANT83" s="17"/>
      <c r="ANU83" s="17"/>
      <c r="ANV83" s="17"/>
      <c r="ANW83" s="17"/>
      <c r="ANX83" s="17"/>
      <c r="ANY83" s="17"/>
      <c r="ANZ83" s="17"/>
      <c r="AOA83" s="17"/>
      <c r="AOB83" s="17"/>
      <c r="AOC83" s="17"/>
      <c r="AOD83" s="17"/>
      <c r="AOE83" s="17"/>
      <c r="AOF83" s="17"/>
      <c r="AOG83" s="17"/>
      <c r="AOH83" s="17"/>
      <c r="AOI83" s="17"/>
      <c r="AOJ83" s="17"/>
      <c r="AOK83" s="17"/>
      <c r="AOL83" s="17"/>
      <c r="AOM83" s="17"/>
      <c r="AON83" s="17"/>
      <c r="AOO83" s="17"/>
      <c r="AOP83" s="17"/>
      <c r="AOQ83" s="17"/>
      <c r="AOR83" s="17"/>
      <c r="AOS83" s="17"/>
      <c r="AOT83" s="17"/>
      <c r="AOU83" s="17"/>
      <c r="AOV83" s="17"/>
      <c r="AOW83" s="17"/>
      <c r="AOX83" s="17"/>
      <c r="AOY83" s="17"/>
      <c r="AOZ83" s="17"/>
      <c r="APA83" s="17"/>
      <c r="APB83" s="17"/>
      <c r="APC83" s="17"/>
      <c r="APD83" s="17"/>
      <c r="APE83" s="17"/>
      <c r="APF83" s="17"/>
      <c r="APG83" s="17"/>
      <c r="APH83" s="17"/>
      <c r="API83" s="17"/>
      <c r="APJ83" s="17"/>
      <c r="APK83" s="17"/>
      <c r="APL83" s="17"/>
      <c r="APM83" s="17"/>
      <c r="APN83" s="17"/>
      <c r="APO83" s="17"/>
      <c r="APP83" s="17"/>
      <c r="APQ83" s="17"/>
      <c r="APR83" s="17"/>
      <c r="APS83" s="17"/>
      <c r="APT83" s="17"/>
      <c r="APU83" s="17"/>
      <c r="APV83" s="17"/>
      <c r="APW83" s="17"/>
      <c r="APX83" s="17"/>
      <c r="APY83" s="17"/>
      <c r="APZ83" s="17"/>
      <c r="AQA83" s="17"/>
      <c r="AQB83" s="17"/>
      <c r="AQC83" s="17"/>
      <c r="AQD83" s="17"/>
      <c r="AQE83" s="17"/>
      <c r="AQF83" s="17"/>
      <c r="AQG83" s="17"/>
      <c r="AQH83" s="17"/>
      <c r="AQI83" s="17"/>
      <c r="AQJ83" s="17"/>
      <c r="AQK83" s="17"/>
      <c r="AQL83" s="17"/>
      <c r="AQM83" s="17"/>
      <c r="AQN83" s="17"/>
      <c r="AQO83" s="17"/>
      <c r="AQP83" s="17"/>
      <c r="AQQ83" s="17"/>
      <c r="AQR83" s="17"/>
      <c r="AQS83" s="17"/>
      <c r="AQT83" s="17"/>
      <c r="AQU83" s="17"/>
      <c r="AQV83" s="17"/>
      <c r="AQW83" s="17"/>
      <c r="AQX83" s="17"/>
      <c r="AQY83" s="17"/>
      <c r="AQZ83" s="17"/>
      <c r="ARA83" s="17"/>
      <c r="ARB83" s="17"/>
      <c r="ARC83" s="17"/>
      <c r="ARD83" s="17"/>
      <c r="ARE83" s="17"/>
      <c r="ARF83" s="17"/>
      <c r="ARG83" s="17"/>
      <c r="ARH83" s="17"/>
      <c r="ARI83" s="17"/>
      <c r="ARJ83" s="17"/>
      <c r="ARK83" s="17"/>
      <c r="ARL83" s="17"/>
      <c r="ARM83" s="17"/>
      <c r="ARN83" s="17"/>
      <c r="ARO83" s="17"/>
      <c r="ARP83" s="17"/>
      <c r="ARQ83" s="17"/>
      <c r="ARR83" s="17"/>
      <c r="ARS83" s="17"/>
      <c r="ART83" s="17"/>
      <c r="ARU83" s="17"/>
      <c r="ARV83" s="17"/>
      <c r="ARW83" s="17"/>
      <c r="ARX83" s="17"/>
      <c r="ARY83" s="17"/>
      <c r="ARZ83" s="17"/>
      <c r="ASA83" s="17"/>
      <c r="ASB83" s="17"/>
      <c r="ASC83" s="17"/>
      <c r="ASD83" s="17"/>
      <c r="ASE83" s="17"/>
      <c r="ASF83" s="17"/>
      <c r="ASG83" s="17"/>
      <c r="ASH83" s="17"/>
      <c r="ASI83" s="17"/>
      <c r="ASJ83" s="17"/>
      <c r="ASK83" s="17"/>
      <c r="ASL83" s="17"/>
      <c r="ASM83" s="17"/>
      <c r="ASN83" s="17"/>
      <c r="ASO83" s="17"/>
      <c r="ASP83" s="17"/>
      <c r="ASQ83" s="17"/>
      <c r="ASR83" s="17"/>
      <c r="ASS83" s="17"/>
      <c r="AST83" s="17"/>
      <c r="ASU83" s="17"/>
      <c r="ASV83" s="17"/>
      <c r="ASW83" s="17"/>
      <c r="ASX83" s="17"/>
      <c r="ASY83" s="17"/>
      <c r="ASZ83" s="17"/>
      <c r="ATA83" s="17"/>
      <c r="ATB83" s="17"/>
      <c r="ATC83" s="17"/>
      <c r="ATD83" s="17"/>
      <c r="ATE83" s="17"/>
      <c r="ATF83" s="17"/>
      <c r="ATG83" s="17"/>
      <c r="ATH83" s="17"/>
      <c r="ATI83" s="17"/>
      <c r="ATJ83" s="17"/>
      <c r="ATK83" s="17"/>
      <c r="ATL83" s="17"/>
      <c r="ATM83" s="17"/>
      <c r="ATN83" s="17"/>
      <c r="ATO83" s="17"/>
      <c r="ATP83" s="17"/>
      <c r="ATQ83" s="17"/>
      <c r="ATR83" s="17"/>
      <c r="ATS83" s="17"/>
      <c r="ATT83" s="17"/>
      <c r="ATU83" s="17"/>
      <c r="ATV83" s="17"/>
      <c r="ATW83" s="17"/>
      <c r="ATX83" s="17"/>
      <c r="ATY83" s="17"/>
      <c r="ATZ83" s="17"/>
      <c r="AUA83" s="17"/>
      <c r="AUB83" s="17"/>
      <c r="AUC83" s="17"/>
      <c r="AUD83" s="17"/>
      <c r="AUE83" s="17"/>
      <c r="AUF83" s="17"/>
      <c r="AUG83" s="17"/>
      <c r="AUH83" s="17"/>
      <c r="AUI83" s="17"/>
      <c r="AUJ83" s="17"/>
      <c r="AUK83" s="17"/>
      <c r="AUL83" s="17"/>
      <c r="AUM83" s="17"/>
      <c r="AUN83" s="17"/>
      <c r="AUO83" s="17"/>
      <c r="AUP83" s="17"/>
      <c r="AUQ83" s="17"/>
      <c r="AUR83" s="17"/>
      <c r="AUS83" s="17"/>
      <c r="AUT83" s="17"/>
      <c r="AUU83" s="17"/>
      <c r="AUV83" s="17"/>
      <c r="AUW83" s="17"/>
      <c r="AUX83" s="17"/>
      <c r="AUY83" s="17"/>
      <c r="AUZ83" s="17"/>
      <c r="AVA83" s="17"/>
      <c r="AVB83" s="17"/>
      <c r="AVC83" s="17"/>
      <c r="AVD83" s="17"/>
      <c r="AVE83" s="17"/>
      <c r="AVF83" s="17"/>
      <c r="AVG83" s="17"/>
      <c r="AVH83" s="17"/>
      <c r="AVI83" s="17"/>
      <c r="AVJ83" s="17"/>
      <c r="AVK83" s="17"/>
      <c r="AVL83" s="17"/>
      <c r="AVM83" s="17"/>
      <c r="AVN83" s="17"/>
      <c r="AVO83" s="17"/>
      <c r="AVP83" s="17"/>
      <c r="AVQ83" s="17"/>
      <c r="AVR83" s="17"/>
      <c r="AVS83" s="17"/>
      <c r="AVT83" s="17"/>
      <c r="AVU83" s="17"/>
      <c r="AVV83" s="17"/>
      <c r="AVW83" s="17"/>
      <c r="AVX83" s="17"/>
      <c r="AVY83" s="17"/>
      <c r="AVZ83" s="17"/>
      <c r="AWA83" s="17"/>
      <c r="AWB83" s="17"/>
      <c r="AWC83" s="17"/>
      <c r="AWD83" s="17"/>
      <c r="AWE83" s="17"/>
      <c r="AWF83" s="17"/>
      <c r="AWG83" s="17"/>
      <c r="AWH83" s="17"/>
      <c r="AWI83" s="17"/>
      <c r="AWJ83" s="17"/>
      <c r="AWK83" s="17"/>
      <c r="AWL83" s="17"/>
      <c r="AWM83" s="17"/>
      <c r="AWN83" s="17"/>
      <c r="AWO83" s="17"/>
      <c r="AWP83" s="17"/>
      <c r="AWQ83" s="17"/>
      <c r="AWR83" s="17"/>
      <c r="AWS83" s="17"/>
      <c r="AWT83" s="17"/>
      <c r="AWU83" s="17"/>
      <c r="AWV83" s="17"/>
      <c r="AWW83" s="17"/>
      <c r="AWX83" s="17"/>
      <c r="AWY83" s="17"/>
      <c r="AWZ83" s="17"/>
      <c r="AXA83" s="17"/>
      <c r="AXB83" s="17"/>
      <c r="AXC83" s="17"/>
      <c r="AXD83" s="17"/>
      <c r="AXE83" s="17"/>
      <c r="AXF83" s="17"/>
      <c r="AXG83" s="17"/>
      <c r="AXH83" s="17"/>
      <c r="AXI83" s="17"/>
      <c r="AXJ83" s="17"/>
      <c r="AXK83" s="17"/>
      <c r="AXL83" s="17"/>
      <c r="AXM83" s="17"/>
      <c r="AXN83" s="17"/>
      <c r="AXO83" s="17"/>
      <c r="AXP83" s="17"/>
      <c r="AXQ83" s="17"/>
      <c r="AXR83" s="17"/>
      <c r="AXS83" s="17"/>
      <c r="AXT83" s="17"/>
      <c r="AXU83" s="17"/>
      <c r="AXV83" s="17"/>
      <c r="AXW83" s="17"/>
      <c r="AXX83" s="17"/>
      <c r="AXY83" s="17"/>
      <c r="AXZ83" s="17"/>
      <c r="AYA83" s="17"/>
      <c r="AYB83" s="17"/>
      <c r="AYC83" s="17"/>
      <c r="AYD83" s="17"/>
      <c r="AYE83" s="17"/>
      <c r="AYF83" s="17"/>
      <c r="AYG83" s="17"/>
      <c r="AYH83" s="17"/>
      <c r="AYI83" s="17"/>
      <c r="AYJ83" s="17"/>
      <c r="AYK83" s="17"/>
      <c r="AYL83" s="17"/>
      <c r="AYM83" s="17"/>
      <c r="AYN83" s="17"/>
      <c r="AYO83" s="17"/>
      <c r="AYP83" s="17"/>
      <c r="AYQ83" s="17"/>
      <c r="AYR83" s="17"/>
      <c r="AYS83" s="17"/>
      <c r="AYT83" s="17"/>
      <c r="AYU83" s="17"/>
      <c r="AYV83" s="17"/>
      <c r="AYW83" s="17"/>
      <c r="AYX83" s="17"/>
      <c r="AYY83" s="17"/>
      <c r="AYZ83" s="17"/>
      <c r="AZA83" s="17"/>
      <c r="AZB83" s="17"/>
      <c r="AZC83" s="17"/>
      <c r="AZD83" s="17"/>
      <c r="AZE83" s="17"/>
      <c r="AZF83" s="17"/>
      <c r="AZG83" s="17"/>
      <c r="AZH83" s="17"/>
      <c r="AZI83" s="17"/>
      <c r="AZJ83" s="17"/>
      <c r="AZK83" s="17"/>
      <c r="AZL83" s="17"/>
      <c r="AZM83" s="17"/>
      <c r="AZN83" s="17"/>
      <c r="AZO83" s="17"/>
      <c r="AZP83" s="17"/>
      <c r="AZQ83" s="17"/>
      <c r="AZR83" s="17"/>
      <c r="AZS83" s="17"/>
      <c r="AZT83" s="17"/>
      <c r="AZU83" s="17"/>
      <c r="AZV83" s="17"/>
      <c r="AZW83" s="17"/>
      <c r="AZX83" s="17"/>
      <c r="AZY83" s="17"/>
      <c r="AZZ83" s="17"/>
      <c r="BAA83" s="17"/>
      <c r="BAB83" s="17"/>
      <c r="BAC83" s="17"/>
      <c r="BAD83" s="17"/>
      <c r="BAE83" s="17"/>
      <c r="BAF83" s="17"/>
      <c r="BAG83" s="17"/>
      <c r="BAH83" s="17"/>
      <c r="BAI83" s="17"/>
      <c r="BAJ83" s="17"/>
      <c r="BAK83" s="17"/>
      <c r="BAL83" s="17"/>
      <c r="BAM83" s="17"/>
      <c r="BAN83" s="17"/>
      <c r="BAO83" s="17"/>
      <c r="BAP83" s="17"/>
      <c r="BAQ83" s="17"/>
      <c r="BAR83" s="17"/>
      <c r="BAS83" s="17"/>
      <c r="BAT83" s="17"/>
      <c r="BAU83" s="17"/>
      <c r="BAV83" s="17"/>
      <c r="BAW83" s="17"/>
      <c r="BAX83" s="17"/>
      <c r="BAY83" s="17"/>
      <c r="BAZ83" s="17"/>
      <c r="BBA83" s="17"/>
      <c r="BBB83" s="17"/>
      <c r="BBC83" s="17"/>
      <c r="BBD83" s="17"/>
      <c r="BBE83" s="17"/>
      <c r="BBF83" s="17"/>
      <c r="BBG83" s="17"/>
      <c r="BBH83" s="17"/>
      <c r="BBI83" s="17"/>
      <c r="BBJ83" s="17"/>
      <c r="BBK83" s="17"/>
      <c r="BBL83" s="17"/>
      <c r="BBM83" s="17"/>
      <c r="BBN83" s="17"/>
      <c r="BBO83" s="17"/>
      <c r="BBP83" s="17"/>
      <c r="BBQ83" s="17"/>
      <c r="BBR83" s="17"/>
      <c r="BBS83" s="17"/>
      <c r="BBT83" s="17"/>
      <c r="BBU83" s="17"/>
      <c r="BBV83" s="17"/>
      <c r="BBW83" s="17"/>
      <c r="BBX83" s="17"/>
      <c r="BBY83" s="17"/>
      <c r="BBZ83" s="17"/>
      <c r="BCA83" s="17"/>
      <c r="BCB83" s="17"/>
      <c r="BCC83" s="17"/>
      <c r="BCD83" s="17"/>
      <c r="BCE83" s="17"/>
      <c r="BCF83" s="17"/>
      <c r="BCG83" s="17"/>
      <c r="BCH83" s="17"/>
      <c r="BCI83" s="17"/>
      <c r="BCJ83" s="17"/>
      <c r="BCK83" s="17"/>
      <c r="BCL83" s="17"/>
      <c r="BCM83" s="17"/>
      <c r="BCN83" s="17"/>
      <c r="BCO83" s="17"/>
      <c r="BCP83" s="17"/>
      <c r="BCQ83" s="17"/>
      <c r="BCR83" s="17"/>
      <c r="BCS83" s="17"/>
      <c r="BCT83" s="17"/>
      <c r="BCU83" s="17"/>
      <c r="BCV83" s="17"/>
      <c r="BCW83" s="17"/>
      <c r="BCX83" s="17"/>
      <c r="BCY83" s="17"/>
      <c r="BCZ83" s="17"/>
      <c r="BDA83" s="17"/>
      <c r="BDB83" s="17"/>
      <c r="BDC83" s="17"/>
      <c r="BDD83" s="17"/>
      <c r="BDE83" s="17"/>
      <c r="BDF83" s="17"/>
      <c r="BDG83" s="17"/>
      <c r="BDH83" s="17"/>
      <c r="BDI83" s="17"/>
      <c r="BDJ83" s="17"/>
      <c r="BDK83" s="17"/>
      <c r="BDL83" s="17"/>
      <c r="BDM83" s="17"/>
      <c r="BDN83" s="17"/>
      <c r="BDO83" s="17"/>
      <c r="BDP83" s="17"/>
      <c r="BDQ83" s="17"/>
      <c r="BDR83" s="17"/>
      <c r="BDS83" s="17"/>
      <c r="BDT83" s="17"/>
      <c r="BDU83" s="17"/>
      <c r="BDV83" s="17"/>
      <c r="BDW83" s="17"/>
      <c r="BDX83" s="17"/>
      <c r="BDY83" s="17"/>
      <c r="BDZ83" s="17"/>
      <c r="BEA83" s="17"/>
      <c r="BEB83" s="17"/>
      <c r="BEC83" s="17"/>
      <c r="BED83" s="17"/>
      <c r="BEE83" s="17"/>
      <c r="BEF83" s="17"/>
      <c r="BEG83" s="17"/>
      <c r="BEH83" s="17"/>
      <c r="BEI83" s="17"/>
      <c r="BEJ83" s="17"/>
      <c r="BEK83" s="17"/>
      <c r="BEL83" s="17"/>
      <c r="BEM83" s="17"/>
      <c r="BEN83" s="17"/>
      <c r="BEO83" s="17"/>
      <c r="BEP83" s="17"/>
      <c r="BEQ83" s="17"/>
      <c r="BER83" s="17"/>
      <c r="BES83" s="17"/>
      <c r="BET83" s="17"/>
      <c r="BEU83" s="17"/>
      <c r="BEV83" s="17"/>
      <c r="BEW83" s="17"/>
      <c r="BEX83" s="17"/>
      <c r="BEY83" s="17"/>
      <c r="BEZ83" s="17"/>
      <c r="BFA83" s="17"/>
      <c r="BFB83" s="17"/>
      <c r="BFC83" s="17"/>
      <c r="BFD83" s="17"/>
      <c r="BFE83" s="17"/>
      <c r="BFF83" s="17"/>
      <c r="BFG83" s="17"/>
      <c r="BFH83" s="17"/>
      <c r="BFI83" s="17"/>
      <c r="BFJ83" s="17"/>
      <c r="BFK83" s="17"/>
      <c r="BFL83" s="17"/>
      <c r="BFM83" s="17"/>
      <c r="BFN83" s="17"/>
      <c r="BFO83" s="17"/>
      <c r="BFP83" s="17"/>
      <c r="BFQ83" s="17"/>
      <c r="BFR83" s="17"/>
      <c r="BFS83" s="17"/>
      <c r="BFT83" s="17"/>
      <c r="BFU83" s="17"/>
      <c r="BFV83" s="17"/>
      <c r="BFW83" s="17"/>
      <c r="BFX83" s="17"/>
      <c r="BFY83" s="17"/>
      <c r="BFZ83" s="17"/>
      <c r="BGA83" s="17"/>
      <c r="BGB83" s="17"/>
      <c r="BGC83" s="17"/>
      <c r="BGD83" s="17"/>
      <c r="BGE83" s="17"/>
      <c r="BGF83" s="17"/>
      <c r="BGG83" s="17"/>
      <c r="BGH83" s="17"/>
      <c r="BGI83" s="17"/>
      <c r="BGJ83" s="17"/>
      <c r="BGK83" s="17"/>
      <c r="BGL83" s="17"/>
      <c r="BGM83" s="17"/>
      <c r="BGN83" s="17"/>
      <c r="BGO83" s="17"/>
      <c r="BGP83" s="17"/>
      <c r="BGQ83" s="17"/>
      <c r="BGR83" s="17"/>
      <c r="BGS83" s="17"/>
      <c r="BGT83" s="17"/>
      <c r="BGU83" s="17"/>
      <c r="BGV83" s="17"/>
      <c r="BGW83" s="17"/>
      <c r="BGX83" s="17"/>
      <c r="BGY83" s="17"/>
      <c r="BGZ83" s="17"/>
      <c r="BHA83" s="17"/>
      <c r="BHB83" s="17"/>
      <c r="BHC83" s="17"/>
      <c r="BHD83" s="17"/>
      <c r="BHE83" s="17"/>
      <c r="BHF83" s="17"/>
      <c r="BHG83" s="17"/>
      <c r="BHH83" s="17"/>
      <c r="BHI83" s="17"/>
      <c r="BHJ83" s="17"/>
      <c r="BHK83" s="17"/>
      <c r="BHL83" s="17"/>
      <c r="BHM83" s="17"/>
      <c r="BHN83" s="17"/>
      <c r="BHO83" s="17"/>
      <c r="BHP83" s="17"/>
      <c r="BHQ83" s="17"/>
      <c r="BHR83" s="17"/>
      <c r="BHS83" s="17"/>
      <c r="BHT83" s="17"/>
      <c r="BHU83" s="17"/>
      <c r="BHV83" s="17"/>
      <c r="BHW83" s="17"/>
      <c r="BHX83" s="17"/>
      <c r="BHY83" s="17"/>
      <c r="BHZ83" s="17"/>
      <c r="BIA83" s="17"/>
      <c r="BIB83" s="17"/>
      <c r="BIC83" s="17"/>
      <c r="BID83" s="17"/>
      <c r="BIE83" s="17"/>
      <c r="BIF83" s="17"/>
      <c r="BIG83" s="17"/>
      <c r="BIH83" s="17"/>
      <c r="BII83" s="17"/>
      <c r="BIJ83" s="17"/>
      <c r="BIK83" s="17"/>
      <c r="BIL83" s="17"/>
      <c r="BIM83" s="17"/>
      <c r="BIN83" s="17"/>
      <c r="BIO83" s="17"/>
      <c r="BIP83" s="17"/>
      <c r="BIQ83" s="17"/>
      <c r="BIR83" s="17"/>
      <c r="BIS83" s="17"/>
      <c r="BIT83" s="17"/>
      <c r="BIU83" s="17"/>
      <c r="BIV83" s="17"/>
      <c r="BIW83" s="17"/>
      <c r="BIX83" s="17"/>
      <c r="BIY83" s="17"/>
      <c r="BIZ83" s="17"/>
      <c r="BJA83" s="17"/>
      <c r="BJB83" s="17"/>
      <c r="BJC83" s="17"/>
      <c r="BJD83" s="17"/>
      <c r="BJE83" s="17"/>
      <c r="BJF83" s="17"/>
      <c r="BJG83" s="17"/>
      <c r="BJH83" s="17"/>
      <c r="BJI83" s="17"/>
      <c r="BJJ83" s="17"/>
      <c r="BJK83" s="17"/>
      <c r="BJL83" s="17"/>
      <c r="BJM83" s="17"/>
      <c r="BJN83" s="17"/>
      <c r="BJO83" s="17"/>
      <c r="BJP83" s="17"/>
      <c r="BJQ83" s="17"/>
      <c r="BJR83" s="17"/>
      <c r="BJS83" s="17"/>
      <c r="BJT83" s="17"/>
      <c r="BJU83" s="17"/>
      <c r="BJV83" s="17"/>
      <c r="BJW83" s="17"/>
      <c r="BJX83" s="17"/>
      <c r="BJY83" s="17"/>
      <c r="BJZ83" s="17"/>
      <c r="BKA83" s="17"/>
      <c r="BKB83" s="17"/>
      <c r="BKC83" s="17"/>
      <c r="BKD83" s="17"/>
      <c r="BKE83" s="17"/>
      <c r="BKF83" s="17"/>
      <c r="BKG83" s="17"/>
      <c r="BKH83" s="17"/>
      <c r="BKI83" s="17"/>
      <c r="BKJ83" s="17"/>
      <c r="BKK83" s="17"/>
      <c r="BKL83" s="17"/>
      <c r="BKM83" s="17"/>
      <c r="BKN83" s="17"/>
      <c r="BKO83" s="17"/>
      <c r="BKP83" s="17"/>
      <c r="BKQ83" s="17"/>
      <c r="BKR83" s="17"/>
      <c r="BKS83" s="17"/>
      <c r="BKT83" s="17"/>
      <c r="BKU83" s="17"/>
      <c r="BKV83" s="17"/>
      <c r="BKW83" s="17"/>
      <c r="BKX83" s="17"/>
      <c r="BKY83" s="17"/>
      <c r="BKZ83" s="17"/>
      <c r="BLA83" s="17"/>
      <c r="BLB83" s="17"/>
      <c r="BLC83" s="17"/>
      <c r="BLD83" s="17"/>
      <c r="BLE83" s="17"/>
      <c r="BLF83" s="17"/>
      <c r="BLG83" s="17"/>
      <c r="BLH83" s="17"/>
      <c r="BLI83" s="17"/>
      <c r="BLJ83" s="17"/>
      <c r="BLK83" s="17"/>
      <c r="BLL83" s="17"/>
      <c r="BLM83" s="17"/>
      <c r="BLN83" s="17"/>
      <c r="BLO83" s="17"/>
      <c r="BLP83" s="17"/>
      <c r="BLQ83" s="17"/>
      <c r="BLR83" s="17"/>
      <c r="BLS83" s="17"/>
      <c r="BLT83" s="17"/>
      <c r="BLU83" s="17"/>
      <c r="BLV83" s="17"/>
      <c r="BLW83" s="17"/>
      <c r="BLX83" s="17"/>
      <c r="BLY83" s="17"/>
      <c r="BLZ83" s="17"/>
      <c r="BMA83" s="17"/>
      <c r="BMB83" s="17"/>
      <c r="BMC83" s="17"/>
      <c r="BMD83" s="17"/>
      <c r="BME83" s="17"/>
      <c r="BMF83" s="17"/>
      <c r="BMG83" s="17"/>
      <c r="BMH83" s="17"/>
      <c r="BMI83" s="17"/>
      <c r="BMJ83" s="17"/>
      <c r="BMK83" s="17"/>
      <c r="BML83" s="17"/>
      <c r="BMM83" s="17"/>
      <c r="BMN83" s="17"/>
      <c r="BMO83" s="17"/>
      <c r="BMP83" s="17"/>
      <c r="BMQ83" s="17"/>
      <c r="BMR83" s="17"/>
      <c r="BMS83" s="17"/>
      <c r="BMT83" s="17"/>
      <c r="BMU83" s="17"/>
      <c r="BMV83" s="17"/>
      <c r="BMW83" s="17"/>
      <c r="BMX83" s="17"/>
      <c r="BMY83" s="17"/>
      <c r="BMZ83" s="17"/>
      <c r="BNA83" s="17"/>
      <c r="BNB83" s="17"/>
      <c r="BNC83" s="17"/>
      <c r="BND83" s="17"/>
      <c r="BNE83" s="17"/>
      <c r="BNF83" s="17"/>
      <c r="BNG83" s="17"/>
      <c r="BNH83" s="17"/>
      <c r="BNI83" s="17"/>
      <c r="BNJ83" s="17"/>
      <c r="BNK83" s="17"/>
      <c r="BNL83" s="17"/>
      <c r="BNM83" s="17"/>
      <c r="BNN83" s="17"/>
      <c r="BNO83" s="17"/>
      <c r="BNP83" s="17"/>
      <c r="BNQ83" s="17"/>
      <c r="BNR83" s="17"/>
      <c r="BNS83" s="17"/>
      <c r="BNT83" s="17"/>
      <c r="BNU83" s="17"/>
      <c r="BNV83" s="17"/>
      <c r="BNW83" s="17"/>
      <c r="BNX83" s="17"/>
      <c r="BNY83" s="17"/>
      <c r="BNZ83" s="17"/>
      <c r="BOA83" s="17"/>
      <c r="BOB83" s="17"/>
      <c r="BOC83" s="17"/>
      <c r="BOD83" s="17"/>
      <c r="BOE83" s="17"/>
      <c r="BOF83" s="17"/>
      <c r="BOG83" s="17"/>
      <c r="BOH83" s="17"/>
      <c r="BOI83" s="17"/>
      <c r="BOJ83" s="17"/>
      <c r="BOK83" s="17"/>
      <c r="BOL83" s="17"/>
      <c r="BOM83" s="17"/>
      <c r="BON83" s="17"/>
      <c r="BOO83" s="17"/>
      <c r="BOP83" s="17"/>
      <c r="BOQ83" s="17"/>
      <c r="BOR83" s="17"/>
      <c r="BOS83" s="17"/>
      <c r="BOT83" s="17"/>
      <c r="BOU83" s="17"/>
      <c r="BOV83" s="17"/>
      <c r="BOW83" s="17"/>
      <c r="BOX83" s="17"/>
      <c r="BOY83" s="17"/>
      <c r="BOZ83" s="17"/>
      <c r="BPA83" s="17"/>
      <c r="BPB83" s="17"/>
      <c r="BPC83" s="17"/>
      <c r="BPD83" s="17"/>
      <c r="BPE83" s="17"/>
      <c r="BPF83" s="17"/>
      <c r="BPG83" s="17"/>
      <c r="BPH83" s="17"/>
      <c r="BPI83" s="17"/>
      <c r="BPJ83" s="17"/>
      <c r="BPK83" s="17"/>
      <c r="BPL83" s="17"/>
      <c r="BPM83" s="17"/>
      <c r="BPN83" s="17"/>
      <c r="BPO83" s="17"/>
      <c r="BPP83" s="17"/>
      <c r="BPQ83" s="17"/>
      <c r="BPR83" s="17"/>
      <c r="BPS83" s="17"/>
      <c r="BPT83" s="17"/>
      <c r="BPU83" s="17"/>
      <c r="BPV83" s="17"/>
      <c r="BPW83" s="17"/>
      <c r="BPX83" s="17"/>
      <c r="BPY83" s="17"/>
      <c r="BPZ83" s="17"/>
      <c r="BQA83" s="17"/>
      <c r="BQB83" s="17"/>
      <c r="BQC83" s="17"/>
      <c r="BQD83" s="17"/>
      <c r="BQE83" s="17"/>
      <c r="BQF83" s="17"/>
      <c r="BQG83" s="17"/>
      <c r="BQH83" s="17"/>
      <c r="BQI83" s="17"/>
      <c r="BQJ83" s="17"/>
      <c r="BQK83" s="17"/>
      <c r="BQL83" s="17"/>
      <c r="BQM83" s="17"/>
      <c r="BQN83" s="17"/>
      <c r="BQO83" s="17"/>
      <c r="BQP83" s="17"/>
      <c r="BQQ83" s="17"/>
      <c r="BQR83" s="17"/>
      <c r="BQS83" s="17"/>
      <c r="BQT83" s="17"/>
      <c r="BQU83" s="17"/>
      <c r="BQV83" s="17"/>
      <c r="BQW83" s="17"/>
      <c r="BQX83" s="17"/>
      <c r="BQY83" s="17"/>
      <c r="BQZ83" s="17"/>
      <c r="BRA83" s="17"/>
      <c r="BRB83" s="17"/>
      <c r="BRC83" s="17"/>
      <c r="BRD83" s="17"/>
      <c r="BRE83" s="17"/>
      <c r="BRF83" s="17"/>
      <c r="BRG83" s="17"/>
      <c r="BRH83" s="17"/>
      <c r="BRI83" s="17"/>
      <c r="BRJ83" s="17"/>
      <c r="BRK83" s="17"/>
      <c r="BRL83" s="17"/>
      <c r="BRM83" s="17"/>
      <c r="BRN83" s="17"/>
      <c r="BRO83" s="17"/>
      <c r="BRP83" s="17"/>
      <c r="BRQ83" s="17"/>
      <c r="BRR83" s="17"/>
      <c r="BRS83" s="17"/>
      <c r="BRT83" s="17"/>
      <c r="BRU83" s="17"/>
      <c r="BRV83" s="17"/>
      <c r="BRW83" s="17"/>
      <c r="BRX83" s="17"/>
      <c r="BRY83" s="17"/>
      <c r="BRZ83" s="17"/>
      <c r="BSA83" s="17"/>
      <c r="BSB83" s="17"/>
      <c r="BSC83" s="17"/>
      <c r="BSD83" s="17"/>
      <c r="BSE83" s="17"/>
      <c r="BSF83" s="17"/>
      <c r="BSG83" s="17"/>
      <c r="BSH83" s="17"/>
      <c r="BSI83" s="17"/>
      <c r="BSJ83" s="17"/>
      <c r="BSK83" s="17"/>
      <c r="BSL83" s="17"/>
      <c r="BSM83" s="17"/>
      <c r="BSN83" s="17"/>
      <c r="BSO83" s="17"/>
      <c r="BSP83" s="17"/>
      <c r="BSQ83" s="17"/>
      <c r="BSR83" s="17"/>
      <c r="BSS83" s="17"/>
      <c r="BST83" s="17"/>
      <c r="BSU83" s="17"/>
      <c r="BSV83" s="17"/>
      <c r="BSW83" s="17"/>
      <c r="BSX83" s="17"/>
      <c r="BSY83" s="17"/>
      <c r="BSZ83" s="17"/>
      <c r="BTA83" s="17"/>
      <c r="BTB83" s="17"/>
      <c r="BTC83" s="17"/>
      <c r="BTD83" s="17"/>
      <c r="BTE83" s="17"/>
      <c r="BTF83" s="17"/>
      <c r="BTG83" s="17"/>
      <c r="BTH83" s="17"/>
      <c r="BTI83" s="17"/>
      <c r="BTJ83" s="17"/>
      <c r="BTK83" s="17"/>
      <c r="BTL83" s="17"/>
      <c r="BTM83" s="17"/>
      <c r="BTN83" s="17"/>
      <c r="BTO83" s="17"/>
      <c r="BTP83" s="17"/>
      <c r="BTQ83" s="17"/>
      <c r="BTR83" s="17"/>
      <c r="BTS83" s="17"/>
      <c r="BTT83" s="17"/>
      <c r="BTU83" s="17"/>
      <c r="BTV83" s="17"/>
      <c r="BTW83" s="17"/>
      <c r="BTX83" s="17"/>
      <c r="BTY83" s="17"/>
      <c r="BTZ83" s="17"/>
      <c r="BUA83" s="17"/>
      <c r="BUB83" s="17"/>
      <c r="BUC83" s="17"/>
      <c r="BUD83" s="17"/>
      <c r="BUE83" s="17"/>
      <c r="BUF83" s="17"/>
      <c r="BUG83" s="17"/>
      <c r="BUH83" s="17"/>
      <c r="BUI83" s="17"/>
      <c r="BUJ83" s="17"/>
      <c r="BUK83" s="17"/>
      <c r="BUL83" s="17"/>
      <c r="BUM83" s="17"/>
      <c r="BUN83" s="17"/>
      <c r="BUO83" s="17"/>
      <c r="BUP83" s="17"/>
      <c r="BUQ83" s="17"/>
      <c r="BUR83" s="17"/>
      <c r="BUS83" s="17"/>
      <c r="BUT83" s="17"/>
      <c r="BUU83" s="17"/>
      <c r="BUV83" s="17"/>
      <c r="BUW83" s="17"/>
      <c r="BUX83" s="17"/>
      <c r="BUY83" s="17"/>
      <c r="BUZ83" s="17"/>
      <c r="BVA83" s="17"/>
      <c r="BVB83" s="17"/>
      <c r="BVC83" s="17"/>
      <c r="BVD83" s="17"/>
      <c r="BVE83" s="17"/>
      <c r="BVF83" s="17"/>
      <c r="BVG83" s="17"/>
      <c r="BVH83" s="17"/>
      <c r="BVI83" s="17"/>
      <c r="BVJ83" s="17"/>
      <c r="BVK83" s="17"/>
      <c r="BVL83" s="17"/>
      <c r="BVM83" s="17"/>
      <c r="BVN83" s="17"/>
      <c r="BVO83" s="17"/>
      <c r="BVP83" s="17"/>
      <c r="BVQ83" s="17"/>
      <c r="BVR83" s="17"/>
      <c r="BVS83" s="17"/>
      <c r="BVT83" s="17"/>
      <c r="BVU83" s="17"/>
      <c r="BVV83" s="17"/>
      <c r="BVW83" s="17"/>
      <c r="BVX83" s="17"/>
      <c r="BVY83" s="17"/>
      <c r="BVZ83" s="17"/>
      <c r="BWA83" s="17"/>
      <c r="BWB83" s="17"/>
      <c r="BWC83" s="17"/>
      <c r="BWD83" s="17"/>
      <c r="BWE83" s="17"/>
      <c r="BWF83" s="17"/>
      <c r="BWG83" s="17"/>
      <c r="BWH83" s="17"/>
      <c r="BWI83" s="17"/>
      <c r="BWJ83" s="17"/>
      <c r="BWK83" s="17"/>
      <c r="BWL83" s="17"/>
      <c r="BWM83" s="17"/>
      <c r="BWN83" s="17"/>
      <c r="BWO83" s="17"/>
      <c r="BWP83" s="17"/>
      <c r="BWQ83" s="17"/>
      <c r="BWR83" s="17"/>
      <c r="BWS83" s="17"/>
      <c r="BWT83" s="17"/>
      <c r="BWU83" s="17"/>
      <c r="BWV83" s="17"/>
      <c r="BWW83" s="17"/>
      <c r="BWX83" s="17"/>
      <c r="BWY83" s="17"/>
      <c r="BWZ83" s="17"/>
      <c r="BXA83" s="17"/>
      <c r="BXB83" s="17"/>
      <c r="BXC83" s="17"/>
      <c r="BXD83" s="17"/>
      <c r="BXE83" s="17"/>
      <c r="BXF83" s="17"/>
      <c r="BXG83" s="17"/>
      <c r="BXH83" s="17"/>
      <c r="BXI83" s="17"/>
      <c r="BXJ83" s="17"/>
      <c r="BXK83" s="17"/>
      <c r="BXL83" s="17"/>
      <c r="BXM83" s="17"/>
      <c r="BXN83" s="17"/>
      <c r="BXO83" s="17"/>
      <c r="BXP83" s="17"/>
      <c r="BXQ83" s="17"/>
      <c r="BXR83" s="17"/>
      <c r="BXS83" s="17"/>
      <c r="BXT83" s="17"/>
      <c r="BXU83" s="17"/>
      <c r="BXV83" s="17"/>
      <c r="BXW83" s="17"/>
      <c r="BXX83" s="17"/>
      <c r="BXY83" s="17"/>
      <c r="BXZ83" s="17"/>
      <c r="BYA83" s="17"/>
      <c r="BYB83" s="17"/>
      <c r="BYC83" s="17"/>
      <c r="BYD83" s="17"/>
      <c r="BYE83" s="17"/>
      <c r="BYF83" s="17"/>
      <c r="BYG83" s="17"/>
      <c r="BYH83" s="17"/>
      <c r="BYI83" s="17"/>
      <c r="BYJ83" s="17"/>
      <c r="BYK83" s="17"/>
      <c r="BYL83" s="17"/>
      <c r="BYM83" s="17"/>
      <c r="BYN83" s="17"/>
      <c r="BYO83" s="17"/>
      <c r="BYP83" s="17"/>
      <c r="BYQ83" s="17"/>
      <c r="BYR83" s="17"/>
      <c r="BYS83" s="17"/>
      <c r="BYT83" s="17"/>
      <c r="BYU83" s="17"/>
      <c r="BYV83" s="17"/>
      <c r="BYW83" s="17"/>
      <c r="BYX83" s="17"/>
      <c r="BYY83" s="17"/>
      <c r="BYZ83" s="17"/>
      <c r="BZA83" s="17"/>
      <c r="BZB83" s="17"/>
      <c r="BZC83" s="17"/>
      <c r="BZD83" s="17"/>
      <c r="BZE83" s="17"/>
      <c r="BZF83" s="17"/>
      <c r="BZG83" s="17"/>
      <c r="BZH83" s="17"/>
      <c r="BZI83" s="17"/>
      <c r="BZJ83" s="17"/>
      <c r="BZK83" s="17"/>
      <c r="BZL83" s="17"/>
      <c r="BZM83" s="17"/>
      <c r="BZN83" s="17"/>
      <c r="BZO83" s="17"/>
      <c r="BZP83" s="17"/>
      <c r="BZQ83" s="17"/>
      <c r="BZR83" s="17"/>
      <c r="BZS83" s="17"/>
      <c r="BZT83" s="17"/>
      <c r="BZU83" s="17"/>
      <c r="BZV83" s="17"/>
      <c r="BZW83" s="17"/>
      <c r="BZX83" s="17"/>
      <c r="BZY83" s="17"/>
      <c r="BZZ83" s="17"/>
      <c r="CAA83" s="17"/>
      <c r="CAB83" s="17"/>
      <c r="CAC83" s="17"/>
      <c r="CAD83" s="17"/>
      <c r="CAE83" s="17"/>
      <c r="CAF83" s="17"/>
      <c r="CAG83" s="17"/>
      <c r="CAH83" s="17"/>
      <c r="CAI83" s="17"/>
      <c r="CAJ83" s="17"/>
      <c r="CAK83" s="17"/>
      <c r="CAL83" s="17"/>
      <c r="CAM83" s="17"/>
      <c r="CAN83" s="17"/>
      <c r="CAO83" s="17"/>
      <c r="CAP83" s="17"/>
      <c r="CAQ83" s="17"/>
      <c r="CAR83" s="17"/>
      <c r="CAS83" s="17"/>
      <c r="CAT83" s="17"/>
      <c r="CAU83" s="17"/>
      <c r="CAV83" s="17"/>
      <c r="CAW83" s="17"/>
      <c r="CAX83" s="17"/>
      <c r="CAY83" s="17"/>
      <c r="CAZ83" s="17"/>
      <c r="CBA83" s="17"/>
      <c r="CBB83" s="17"/>
      <c r="CBC83" s="17"/>
      <c r="CBD83" s="17"/>
      <c r="CBE83" s="17"/>
      <c r="CBF83" s="17"/>
      <c r="CBG83" s="17"/>
      <c r="CBH83" s="17"/>
      <c r="CBI83" s="17"/>
      <c r="CBJ83" s="17"/>
      <c r="CBK83" s="17"/>
      <c r="CBL83" s="17"/>
      <c r="CBM83" s="17"/>
      <c r="CBN83" s="17"/>
      <c r="CBO83" s="17"/>
      <c r="CBP83" s="17"/>
      <c r="CBQ83" s="17"/>
      <c r="CBR83" s="17"/>
      <c r="CBS83" s="17"/>
      <c r="CBT83" s="17"/>
      <c r="CBU83" s="17"/>
      <c r="CBV83" s="17"/>
      <c r="CBW83" s="17"/>
      <c r="CBX83" s="17"/>
      <c r="CBY83" s="17"/>
      <c r="CBZ83" s="17"/>
      <c r="CCA83" s="17"/>
      <c r="CCB83" s="17"/>
      <c r="CCC83" s="17"/>
      <c r="CCD83" s="17"/>
      <c r="CCE83" s="17"/>
      <c r="CCF83" s="17"/>
      <c r="CCG83" s="17"/>
      <c r="CCH83" s="17"/>
      <c r="CCI83" s="17"/>
      <c r="CCJ83" s="17"/>
      <c r="CCK83" s="17"/>
      <c r="CCL83" s="17"/>
      <c r="CCM83" s="17"/>
      <c r="CCN83" s="17"/>
      <c r="CCO83" s="17"/>
      <c r="CCP83" s="17"/>
      <c r="CCQ83" s="17"/>
      <c r="CCR83" s="17"/>
      <c r="CCS83" s="17"/>
      <c r="CCT83" s="17"/>
      <c r="CCU83" s="17"/>
      <c r="CCV83" s="17"/>
      <c r="CCW83" s="17"/>
      <c r="CCX83" s="17"/>
      <c r="CCY83" s="17"/>
      <c r="CCZ83" s="17"/>
      <c r="CDA83" s="17"/>
      <c r="CDB83" s="17"/>
      <c r="CDC83" s="17"/>
      <c r="CDD83" s="17"/>
      <c r="CDE83" s="17"/>
      <c r="CDF83" s="17"/>
      <c r="CDG83" s="17"/>
      <c r="CDH83" s="17"/>
      <c r="CDI83" s="17"/>
      <c r="CDJ83" s="17"/>
      <c r="CDK83" s="17"/>
      <c r="CDL83" s="17"/>
      <c r="CDM83" s="17"/>
      <c r="CDN83" s="17"/>
      <c r="CDO83" s="17"/>
      <c r="CDP83" s="17"/>
      <c r="CDQ83" s="17"/>
      <c r="CDR83" s="17"/>
      <c r="CDS83" s="17"/>
      <c r="CDT83" s="17"/>
      <c r="CDU83" s="17"/>
    </row>
    <row r="84">
      <c r="A84" s="14" t="s">
        <v>3410</v>
      </c>
      <c r="B84" s="14" t="s">
        <v>3436</v>
      </c>
      <c r="C84" s="14" t="s">
        <v>2933</v>
      </c>
      <c r="D84" s="14" t="s">
        <v>3265</v>
      </c>
      <c r="E84" s="14" t="s">
        <v>3116</v>
      </c>
      <c r="F84" s="14" t="s">
        <v>2835</v>
      </c>
      <c r="I84" s="14" t="s">
        <v>2873</v>
      </c>
      <c r="J84" s="14" t="s">
        <v>2618</v>
      </c>
      <c r="K84" s="14" t="s">
        <v>2619</v>
      </c>
      <c r="L84" s="14" t="s">
        <v>2658</v>
      </c>
      <c r="M84" s="16">
        <v>1.0</v>
      </c>
      <c r="N84" s="14" t="s">
        <v>2690</v>
      </c>
      <c r="O84" s="14" t="s">
        <v>2690</v>
      </c>
      <c r="P84" s="14" t="s">
        <v>2690</v>
      </c>
      <c r="Q84" s="16">
        <v>11.0</v>
      </c>
      <c r="R84" s="16">
        <v>4107737.0</v>
      </c>
      <c r="S84" s="16">
        <v>4107737.0</v>
      </c>
      <c r="T84" s="14" t="s">
        <v>2631</v>
      </c>
      <c r="U84" s="14" t="s">
        <v>2630</v>
      </c>
      <c r="V84" s="14" t="s">
        <v>3118</v>
      </c>
      <c r="W84" s="14" t="s">
        <v>3119</v>
      </c>
      <c r="X84" s="16">
        <v>0.42</v>
      </c>
      <c r="Y84" s="17"/>
      <c r="Z84" s="16">
        <v>19.0</v>
      </c>
      <c r="AA84" s="16">
        <v>26.0</v>
      </c>
      <c r="AB84" s="17"/>
      <c r="AC84" s="16">
        <v>32.0</v>
      </c>
      <c r="AD84" s="16">
        <v>715.0</v>
      </c>
      <c r="AE84" s="22">
        <v>45608.0</v>
      </c>
      <c r="AF84" s="17"/>
      <c r="AG84" s="14" t="s">
        <v>2876</v>
      </c>
      <c r="AI84" s="17"/>
      <c r="AJ84" s="17"/>
      <c r="AK84" s="17"/>
      <c r="AL84" s="16">
        <v>61.0</v>
      </c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4" t="s">
        <v>3270</v>
      </c>
      <c r="BB84" s="17"/>
      <c r="BC84" s="17"/>
      <c r="BD84" s="17"/>
      <c r="BE84" s="17"/>
      <c r="BF84" s="14" t="s">
        <v>2574</v>
      </c>
      <c r="BG84" s="16">
        <v>1.0</v>
      </c>
      <c r="BH84" s="14" t="s">
        <v>2564</v>
      </c>
      <c r="BI84" s="14" t="s">
        <v>2594</v>
      </c>
      <c r="BJ84" s="14" t="s">
        <v>2566</v>
      </c>
      <c r="BK84" s="17"/>
      <c r="BL84" s="17"/>
      <c r="BM84" s="16">
        <v>24.1333333</v>
      </c>
      <c r="BN84" s="17"/>
      <c r="BO84" s="17"/>
      <c r="BP84" s="17"/>
      <c r="BQ84" s="17"/>
      <c r="BR84" s="17"/>
      <c r="BS84" s="16">
        <v>0.1196</v>
      </c>
      <c r="BT84" s="16">
        <v>37.0187724</v>
      </c>
      <c r="BU84" s="14" t="s">
        <v>2567</v>
      </c>
      <c r="BV84" s="14" t="s">
        <v>3235</v>
      </c>
      <c r="BW84" s="17"/>
      <c r="BX84" s="16">
        <v>5.0</v>
      </c>
      <c r="BY84" s="14" t="s">
        <v>3270</v>
      </c>
      <c r="BZ84" s="16">
        <v>1126.0</v>
      </c>
      <c r="CA84" s="16">
        <v>-22403.0</v>
      </c>
      <c r="CB84" s="16">
        <v>0.0</v>
      </c>
      <c r="CC84" s="16">
        <v>37.0187724</v>
      </c>
      <c r="CD84" s="14" t="s">
        <v>2571</v>
      </c>
      <c r="CE84" s="16">
        <v>37.0187724</v>
      </c>
      <c r="CF84" s="14" t="s">
        <v>2572</v>
      </c>
      <c r="CG84" s="14" t="s">
        <v>2704</v>
      </c>
      <c r="CH84" s="19">
        <v>40553.0</v>
      </c>
      <c r="CI84" s="14" t="s">
        <v>2819</v>
      </c>
      <c r="CJ84" s="17"/>
      <c r="CK84" s="14" t="s">
        <v>2574</v>
      </c>
      <c r="CL84" s="14" t="s">
        <v>3434</v>
      </c>
      <c r="CM84" s="20">
        <v>2279175.0</v>
      </c>
      <c r="CN84" s="14" t="s">
        <v>3434</v>
      </c>
      <c r="CO84" s="14" t="s">
        <v>2563</v>
      </c>
      <c r="CP84" s="14" t="s">
        <v>2563</v>
      </c>
      <c r="CQ84" s="16">
        <v>0.8512</v>
      </c>
      <c r="CR84" s="16">
        <v>21.49</v>
      </c>
      <c r="CS84" s="14" t="s">
        <v>2574</v>
      </c>
      <c r="CT84" s="14" t="s">
        <v>3437</v>
      </c>
      <c r="CU84" s="14" t="s">
        <v>2577</v>
      </c>
      <c r="CV84" s="14" t="s">
        <v>2706</v>
      </c>
      <c r="CW84" s="14" t="s">
        <v>2609</v>
      </c>
      <c r="CX84" s="14" t="s">
        <v>2580</v>
      </c>
      <c r="CY84" s="16">
        <v>37.0187724</v>
      </c>
      <c r="CZ84" s="14" t="s">
        <v>2581</v>
      </c>
      <c r="DA84" s="14" t="s">
        <v>2563</v>
      </c>
      <c r="DB84" s="14" t="s">
        <v>2574</v>
      </c>
      <c r="DC84" s="14" t="s">
        <v>2769</v>
      </c>
      <c r="DD84" s="14" t="s">
        <v>3421</v>
      </c>
      <c r="DE84" s="14" t="s">
        <v>2574</v>
      </c>
      <c r="DF84" s="14" t="s">
        <v>2563</v>
      </c>
      <c r="DG84" s="14" t="s">
        <v>3438</v>
      </c>
      <c r="DH84" s="14" t="s">
        <v>3439</v>
      </c>
      <c r="DI84" s="14" t="s">
        <v>3423</v>
      </c>
      <c r="DJ84" s="14" t="s">
        <v>3265</v>
      </c>
      <c r="DK84" s="16">
        <v>98.0</v>
      </c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  <c r="KL84" s="17"/>
      <c r="KM84" s="17"/>
      <c r="KN84" s="17"/>
      <c r="KO84" s="17"/>
      <c r="KP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  <c r="LE84" s="17"/>
      <c r="LF84" s="17"/>
      <c r="LG84" s="17"/>
      <c r="LH84" s="17"/>
      <c r="LI84" s="17"/>
      <c r="LJ84" s="17"/>
      <c r="LK84" s="17"/>
      <c r="LL84" s="17"/>
      <c r="LM84" s="17"/>
      <c r="LN84" s="17"/>
      <c r="LO84" s="17"/>
      <c r="LP84" s="17"/>
      <c r="LQ84" s="17"/>
      <c r="LR84" s="17"/>
      <c r="LS84" s="17"/>
      <c r="LT84" s="17"/>
      <c r="LU84" s="17"/>
      <c r="LV84" s="17"/>
      <c r="LW84" s="17"/>
      <c r="LX84" s="17"/>
      <c r="LY84" s="17"/>
      <c r="LZ84" s="17"/>
      <c r="MA84" s="17"/>
      <c r="MB84" s="17"/>
      <c r="MC84" s="17"/>
      <c r="MD84" s="17"/>
      <c r="ME84" s="17"/>
      <c r="MF84" s="17"/>
      <c r="MG84" s="17"/>
      <c r="MH84" s="17"/>
      <c r="MI84" s="17"/>
      <c r="MJ84" s="17"/>
      <c r="MK84" s="17"/>
      <c r="ML84" s="17"/>
      <c r="MM84" s="17"/>
      <c r="MN84" s="17"/>
      <c r="MO84" s="17"/>
      <c r="MP84" s="17"/>
      <c r="MQ84" s="17"/>
      <c r="MR84" s="17"/>
      <c r="MS84" s="17"/>
      <c r="MT84" s="17"/>
      <c r="MU84" s="17"/>
      <c r="MV84" s="17"/>
      <c r="MW84" s="17"/>
      <c r="MX84" s="17"/>
      <c r="MY84" s="17"/>
      <c r="MZ84" s="17"/>
      <c r="NA84" s="17"/>
      <c r="NB84" s="17"/>
      <c r="NC84" s="17"/>
      <c r="ND84" s="17"/>
      <c r="NE84" s="17"/>
      <c r="NF84" s="17"/>
      <c r="NG84" s="17"/>
      <c r="NH84" s="17"/>
      <c r="NI84" s="17"/>
      <c r="NJ84" s="17"/>
      <c r="NK84" s="17"/>
      <c r="NL84" s="17"/>
      <c r="NM84" s="17"/>
      <c r="NN84" s="17"/>
      <c r="NO84" s="17"/>
      <c r="NP84" s="17"/>
      <c r="NQ84" s="17"/>
      <c r="NR84" s="17"/>
      <c r="NS84" s="17"/>
      <c r="NT84" s="17"/>
      <c r="NU84" s="17"/>
      <c r="NV84" s="17"/>
      <c r="NW84" s="17"/>
      <c r="NX84" s="17"/>
      <c r="NY84" s="17"/>
      <c r="NZ84" s="17"/>
      <c r="OA84" s="17"/>
      <c r="OB84" s="17"/>
      <c r="OC84" s="17"/>
      <c r="OD84" s="17"/>
      <c r="OE84" s="17"/>
      <c r="OF84" s="17"/>
      <c r="OG84" s="17"/>
      <c r="OH84" s="17"/>
      <c r="OI84" s="17"/>
      <c r="OJ84" s="17"/>
      <c r="OK84" s="17"/>
      <c r="OL84" s="17"/>
      <c r="OM84" s="17"/>
      <c r="ON84" s="17"/>
      <c r="OO84" s="17"/>
      <c r="OP84" s="17"/>
      <c r="OQ84" s="17"/>
      <c r="OR84" s="17"/>
      <c r="OS84" s="17"/>
      <c r="OT84" s="17"/>
      <c r="OU84" s="17"/>
      <c r="OV84" s="17"/>
      <c r="OW84" s="17"/>
      <c r="OX84" s="17"/>
      <c r="OY84" s="17"/>
      <c r="OZ84" s="17"/>
      <c r="PA84" s="17"/>
      <c r="PB84" s="17"/>
      <c r="PC84" s="17"/>
      <c r="PD84" s="17"/>
      <c r="PE84" s="17"/>
      <c r="PF84" s="17"/>
      <c r="PG84" s="17"/>
      <c r="PH84" s="17"/>
      <c r="PI84" s="17"/>
      <c r="PJ84" s="17"/>
      <c r="PK84" s="17"/>
      <c r="PL84" s="17"/>
      <c r="PM84" s="17"/>
      <c r="PN84" s="17"/>
      <c r="PO84" s="17"/>
      <c r="PP84" s="17"/>
      <c r="PQ84" s="17"/>
      <c r="PR84" s="17"/>
      <c r="PS84" s="17"/>
      <c r="PT84" s="17"/>
      <c r="PU84" s="17"/>
      <c r="PV84" s="17"/>
      <c r="PW84" s="17"/>
      <c r="PX84" s="17"/>
      <c r="PY84" s="17"/>
      <c r="PZ84" s="17"/>
      <c r="QA84" s="17"/>
      <c r="QB84" s="17"/>
      <c r="QC84" s="17"/>
      <c r="QD84" s="17"/>
      <c r="QE84" s="17"/>
      <c r="QF84" s="17"/>
      <c r="QG84" s="17"/>
      <c r="QH84" s="17"/>
      <c r="QI84" s="17"/>
      <c r="QJ84" s="17"/>
      <c r="QK84" s="17"/>
      <c r="QL84" s="17"/>
      <c r="QM84" s="17"/>
      <c r="QN84" s="17"/>
      <c r="QO84" s="17"/>
      <c r="QP84" s="17"/>
      <c r="QQ84" s="17"/>
      <c r="QR84" s="17"/>
      <c r="QS84" s="17"/>
      <c r="QT84" s="17"/>
      <c r="QU84" s="17"/>
      <c r="QV84" s="17"/>
      <c r="QW84" s="17"/>
      <c r="QX84" s="17"/>
      <c r="QY84" s="17"/>
      <c r="QZ84" s="17"/>
      <c r="RA84" s="17"/>
      <c r="RB84" s="17"/>
      <c r="RC84" s="17"/>
      <c r="RD84" s="17"/>
      <c r="RE84" s="17"/>
      <c r="RF84" s="17"/>
      <c r="RG84" s="17"/>
      <c r="RH84" s="17"/>
      <c r="RI84" s="17"/>
      <c r="RJ84" s="17"/>
      <c r="RK84" s="17"/>
      <c r="RL84" s="17"/>
      <c r="RM84" s="17"/>
      <c r="RN84" s="17"/>
      <c r="RO84" s="17"/>
      <c r="RP84" s="17"/>
      <c r="RQ84" s="17"/>
      <c r="RR84" s="17"/>
      <c r="RS84" s="17"/>
      <c r="RT84" s="17"/>
      <c r="RU84" s="17"/>
      <c r="RV84" s="17"/>
      <c r="RW84" s="17"/>
      <c r="RX84" s="17"/>
      <c r="RY84" s="17"/>
      <c r="RZ84" s="17"/>
      <c r="SA84" s="17"/>
      <c r="SB84" s="17"/>
      <c r="SC84" s="17"/>
      <c r="SD84" s="17"/>
      <c r="SE84" s="17"/>
      <c r="SF84" s="17"/>
      <c r="SG84" s="17"/>
      <c r="SH84" s="17"/>
      <c r="SI84" s="17"/>
      <c r="SJ84" s="17"/>
      <c r="SK84" s="17"/>
      <c r="SL84" s="17"/>
      <c r="SM84" s="17"/>
      <c r="SN84" s="17"/>
      <c r="SO84" s="17"/>
      <c r="SP84" s="17"/>
      <c r="SQ84" s="17"/>
      <c r="SR84" s="17"/>
      <c r="SS84" s="17"/>
      <c r="ST84" s="17"/>
      <c r="SU84" s="17"/>
      <c r="SV84" s="17"/>
      <c r="SW84" s="17"/>
      <c r="SX84" s="17"/>
      <c r="SY84" s="17"/>
      <c r="SZ84" s="17"/>
      <c r="TA84" s="17"/>
      <c r="TB84" s="17"/>
      <c r="TC84" s="17"/>
      <c r="TD84" s="17"/>
      <c r="TE84" s="17"/>
      <c r="TF84" s="17"/>
      <c r="TG84" s="17"/>
      <c r="TH84" s="17"/>
      <c r="TI84" s="17"/>
      <c r="TJ84" s="17"/>
      <c r="TK84" s="17"/>
      <c r="TL84" s="17"/>
      <c r="TM84" s="17"/>
      <c r="TN84" s="17"/>
      <c r="TO84" s="17"/>
      <c r="TP84" s="17"/>
      <c r="TQ84" s="17"/>
      <c r="TR84" s="17"/>
      <c r="TS84" s="17"/>
      <c r="TT84" s="17"/>
      <c r="TU84" s="17"/>
      <c r="TV84" s="17"/>
      <c r="TW84" s="17"/>
      <c r="TX84" s="17"/>
      <c r="TY84" s="17"/>
      <c r="TZ84" s="17"/>
      <c r="UA84" s="17"/>
      <c r="UB84" s="17"/>
      <c r="UC84" s="17"/>
      <c r="UD84" s="17"/>
      <c r="UE84" s="17"/>
      <c r="UF84" s="17"/>
      <c r="UG84" s="17"/>
      <c r="UH84" s="17"/>
      <c r="UI84" s="17"/>
      <c r="UJ84" s="17"/>
      <c r="UK84" s="17"/>
      <c r="UL84" s="17"/>
      <c r="UM84" s="17"/>
      <c r="UN84" s="17"/>
      <c r="UO84" s="17"/>
      <c r="UP84" s="17"/>
      <c r="UQ84" s="17"/>
      <c r="UR84" s="17"/>
      <c r="US84" s="17"/>
      <c r="UT84" s="17"/>
      <c r="UU84" s="17"/>
      <c r="UV84" s="17"/>
      <c r="UW84" s="17"/>
      <c r="UX84" s="17"/>
      <c r="UY84" s="17"/>
      <c r="UZ84" s="17"/>
      <c r="VA84" s="17"/>
      <c r="VB84" s="17"/>
      <c r="VC84" s="17"/>
      <c r="VD84" s="17"/>
      <c r="VE84" s="17"/>
      <c r="VF84" s="17"/>
      <c r="VG84" s="17"/>
      <c r="VH84" s="17"/>
      <c r="VI84" s="17"/>
      <c r="VJ84" s="17"/>
      <c r="VK84" s="17"/>
      <c r="VL84" s="17"/>
      <c r="VM84" s="17"/>
      <c r="VN84" s="17"/>
      <c r="VO84" s="17"/>
      <c r="VP84" s="17"/>
      <c r="VQ84" s="17"/>
      <c r="VR84" s="17"/>
      <c r="VS84" s="17"/>
      <c r="VT84" s="17"/>
      <c r="VU84" s="17"/>
      <c r="VV84" s="17"/>
      <c r="VW84" s="17"/>
      <c r="VX84" s="17"/>
      <c r="VY84" s="17"/>
      <c r="VZ84" s="17"/>
      <c r="WA84" s="17"/>
      <c r="WB84" s="17"/>
      <c r="WC84" s="17"/>
      <c r="WD84" s="17"/>
      <c r="WE84" s="17"/>
      <c r="WF84" s="17"/>
      <c r="WG84" s="17"/>
      <c r="WH84" s="17"/>
      <c r="WI84" s="17"/>
      <c r="WJ84" s="17"/>
      <c r="WK84" s="17"/>
      <c r="WL84" s="17"/>
      <c r="WM84" s="17"/>
      <c r="WN84" s="17"/>
      <c r="WO84" s="17"/>
      <c r="WP84" s="17"/>
      <c r="WQ84" s="17"/>
      <c r="WR84" s="17"/>
      <c r="WS84" s="17"/>
      <c r="WT84" s="17"/>
      <c r="WU84" s="17"/>
      <c r="WV84" s="17"/>
      <c r="WW84" s="17"/>
      <c r="WX84" s="17"/>
      <c r="WY84" s="17"/>
      <c r="WZ84" s="17"/>
      <c r="XA84" s="17"/>
      <c r="XB84" s="17"/>
      <c r="XC84" s="17"/>
      <c r="XD84" s="17"/>
      <c r="XE84" s="17"/>
      <c r="XF84" s="17"/>
      <c r="XG84" s="17"/>
      <c r="XH84" s="17"/>
      <c r="XI84" s="17"/>
      <c r="XJ84" s="17"/>
      <c r="XK84" s="17"/>
      <c r="XL84" s="17"/>
      <c r="XM84" s="17"/>
      <c r="XN84" s="17"/>
      <c r="XO84" s="17"/>
      <c r="XP84" s="17"/>
      <c r="XQ84" s="17"/>
      <c r="XR84" s="17"/>
      <c r="XS84" s="17"/>
      <c r="XT84" s="17"/>
      <c r="XU84" s="17"/>
      <c r="XV84" s="17"/>
      <c r="XW84" s="17"/>
      <c r="XX84" s="17"/>
      <c r="XY84" s="17"/>
      <c r="XZ84" s="17"/>
      <c r="YA84" s="17"/>
      <c r="YB84" s="17"/>
      <c r="YC84" s="17"/>
      <c r="YD84" s="17"/>
      <c r="YE84" s="17"/>
      <c r="YF84" s="17"/>
      <c r="YG84" s="17"/>
      <c r="YH84" s="17"/>
      <c r="YI84" s="17"/>
      <c r="YJ84" s="17"/>
      <c r="YK84" s="17"/>
      <c r="YL84" s="17"/>
      <c r="YM84" s="17"/>
      <c r="YN84" s="17"/>
      <c r="YO84" s="17"/>
      <c r="YP84" s="17"/>
      <c r="YQ84" s="17"/>
      <c r="YR84" s="17"/>
      <c r="YS84" s="17"/>
      <c r="YT84" s="17"/>
      <c r="YU84" s="17"/>
      <c r="YV84" s="17"/>
      <c r="YW84" s="17"/>
      <c r="YX84" s="17"/>
      <c r="YY84" s="17"/>
      <c r="YZ84" s="17"/>
      <c r="ZA84" s="17"/>
      <c r="ZB84" s="17"/>
      <c r="ZC84" s="17"/>
      <c r="ZD84" s="17"/>
      <c r="ZE84" s="17"/>
      <c r="ZF84" s="17"/>
      <c r="ZG84" s="17"/>
      <c r="ZH84" s="17"/>
      <c r="ZI84" s="17"/>
      <c r="ZJ84" s="17"/>
      <c r="ZK84" s="17"/>
      <c r="ZL84" s="17"/>
      <c r="ZM84" s="17"/>
      <c r="ZN84" s="17"/>
      <c r="ZO84" s="17"/>
      <c r="ZP84" s="17"/>
      <c r="ZQ84" s="17"/>
      <c r="ZR84" s="17"/>
      <c r="ZS84" s="17"/>
      <c r="ZT84" s="17"/>
      <c r="ZU84" s="17"/>
      <c r="ZV84" s="17"/>
      <c r="ZW84" s="17"/>
      <c r="ZX84" s="17"/>
      <c r="ZY84" s="17"/>
      <c r="ZZ84" s="17"/>
      <c r="AAA84" s="17"/>
      <c r="AAB84" s="17"/>
      <c r="AAC84" s="17"/>
      <c r="AAD84" s="17"/>
      <c r="AAE84" s="17"/>
      <c r="AAF84" s="17"/>
      <c r="AAG84" s="17"/>
      <c r="AAH84" s="17"/>
      <c r="AAI84" s="17"/>
      <c r="AAJ84" s="17"/>
      <c r="AAK84" s="17"/>
      <c r="AAL84" s="17"/>
      <c r="AAM84" s="17"/>
      <c r="AAN84" s="17"/>
      <c r="AAO84" s="17"/>
      <c r="AAP84" s="17"/>
      <c r="AAQ84" s="17"/>
      <c r="AAR84" s="17"/>
      <c r="AAS84" s="17"/>
      <c r="AAT84" s="17"/>
      <c r="AAU84" s="17"/>
      <c r="AAV84" s="17"/>
      <c r="AAW84" s="17"/>
      <c r="AAX84" s="17"/>
      <c r="AAY84" s="17"/>
      <c r="AAZ84" s="17"/>
      <c r="ABA84" s="17"/>
      <c r="ABB84" s="17"/>
      <c r="ABC84" s="17"/>
      <c r="ABD84" s="17"/>
      <c r="ABE84" s="17"/>
      <c r="ABF84" s="17"/>
      <c r="ABG84" s="17"/>
      <c r="ABH84" s="17"/>
      <c r="ABI84" s="17"/>
      <c r="ABJ84" s="17"/>
      <c r="ABK84" s="17"/>
      <c r="ABL84" s="17"/>
      <c r="ABM84" s="17"/>
      <c r="ABN84" s="17"/>
      <c r="ABO84" s="17"/>
      <c r="ABP84" s="17"/>
      <c r="ABQ84" s="17"/>
      <c r="ABR84" s="17"/>
      <c r="ABS84" s="17"/>
      <c r="ABT84" s="17"/>
      <c r="ABU84" s="17"/>
      <c r="ABV84" s="17"/>
      <c r="ABW84" s="17"/>
      <c r="ABX84" s="17"/>
      <c r="ABY84" s="17"/>
      <c r="ABZ84" s="17"/>
      <c r="ACA84" s="17"/>
      <c r="ACB84" s="17"/>
      <c r="ACC84" s="17"/>
      <c r="ACD84" s="17"/>
      <c r="ACE84" s="17"/>
      <c r="ACF84" s="17"/>
      <c r="ACG84" s="17"/>
      <c r="ACH84" s="17"/>
      <c r="ACI84" s="17"/>
      <c r="ACJ84" s="17"/>
      <c r="ACK84" s="17"/>
      <c r="ACL84" s="17"/>
      <c r="ACM84" s="17"/>
      <c r="ACN84" s="17"/>
      <c r="ACO84" s="17"/>
      <c r="ACP84" s="17"/>
      <c r="ACQ84" s="17"/>
      <c r="ACR84" s="17"/>
      <c r="ACS84" s="17"/>
      <c r="ACT84" s="17"/>
      <c r="ACU84" s="17"/>
      <c r="ACV84" s="17"/>
      <c r="ACW84" s="17"/>
      <c r="ACX84" s="17"/>
      <c r="ACY84" s="17"/>
      <c r="ACZ84" s="17"/>
      <c r="ADA84" s="17"/>
      <c r="ADB84" s="17"/>
      <c r="ADC84" s="17"/>
      <c r="ADD84" s="17"/>
      <c r="ADE84" s="17"/>
      <c r="ADF84" s="17"/>
      <c r="ADG84" s="17"/>
      <c r="ADH84" s="17"/>
      <c r="ADI84" s="17"/>
      <c r="ADJ84" s="17"/>
      <c r="ADK84" s="17"/>
      <c r="ADL84" s="17"/>
      <c r="ADM84" s="17"/>
      <c r="ADN84" s="17"/>
      <c r="ADO84" s="17"/>
      <c r="ADP84" s="17"/>
      <c r="ADQ84" s="17"/>
      <c r="ADR84" s="17"/>
      <c r="ADS84" s="17"/>
      <c r="ADT84" s="17"/>
      <c r="ADU84" s="17"/>
      <c r="ADV84" s="17"/>
      <c r="ADW84" s="17"/>
      <c r="ADX84" s="17"/>
      <c r="ADY84" s="17"/>
      <c r="ADZ84" s="17"/>
      <c r="AEA84" s="17"/>
      <c r="AEB84" s="17"/>
      <c r="AEC84" s="17"/>
      <c r="AED84" s="17"/>
      <c r="AEE84" s="17"/>
      <c r="AEF84" s="17"/>
      <c r="AEG84" s="17"/>
      <c r="AEH84" s="17"/>
      <c r="AEI84" s="17"/>
      <c r="AEJ84" s="17"/>
      <c r="AEK84" s="17"/>
      <c r="AEL84" s="17"/>
      <c r="AEM84" s="17"/>
      <c r="AEN84" s="17"/>
      <c r="AEO84" s="17"/>
      <c r="AEP84" s="17"/>
      <c r="AEQ84" s="17"/>
      <c r="AER84" s="17"/>
      <c r="AES84" s="17"/>
      <c r="AET84" s="17"/>
      <c r="AEU84" s="17"/>
      <c r="AEV84" s="17"/>
      <c r="AEW84" s="17"/>
      <c r="AEX84" s="17"/>
      <c r="AEY84" s="17"/>
      <c r="AEZ84" s="17"/>
      <c r="AFA84" s="17"/>
      <c r="AFB84" s="17"/>
      <c r="AFC84" s="17"/>
      <c r="AFD84" s="17"/>
      <c r="AFE84" s="17"/>
      <c r="AFF84" s="17"/>
      <c r="AFG84" s="17"/>
      <c r="AFH84" s="17"/>
      <c r="AFI84" s="17"/>
      <c r="AFJ84" s="17"/>
      <c r="AFK84" s="17"/>
      <c r="AFL84" s="17"/>
      <c r="AFM84" s="17"/>
      <c r="AFN84" s="17"/>
      <c r="AFO84" s="17"/>
      <c r="AFP84" s="17"/>
      <c r="AFQ84" s="17"/>
      <c r="AFR84" s="17"/>
      <c r="AFS84" s="17"/>
      <c r="AFT84" s="17"/>
      <c r="AFU84" s="17"/>
      <c r="AFV84" s="17"/>
      <c r="AFW84" s="17"/>
      <c r="AFX84" s="17"/>
      <c r="AFY84" s="17"/>
      <c r="AFZ84" s="17"/>
      <c r="AGA84" s="17"/>
      <c r="AGB84" s="17"/>
      <c r="AGC84" s="17"/>
      <c r="AGD84" s="17"/>
      <c r="AGE84" s="17"/>
      <c r="AGF84" s="17"/>
      <c r="AGG84" s="17"/>
      <c r="AGH84" s="17"/>
      <c r="AGI84" s="17"/>
      <c r="AGJ84" s="17"/>
      <c r="AGK84" s="17"/>
      <c r="AGL84" s="17"/>
      <c r="AGM84" s="17"/>
      <c r="AGN84" s="17"/>
      <c r="AGO84" s="17"/>
      <c r="AGP84" s="17"/>
      <c r="AGQ84" s="17"/>
      <c r="AGR84" s="17"/>
      <c r="AGS84" s="17"/>
      <c r="AGT84" s="17"/>
      <c r="AGU84" s="17"/>
      <c r="AGV84" s="17"/>
      <c r="AGW84" s="17"/>
      <c r="AGX84" s="17"/>
      <c r="AGY84" s="17"/>
      <c r="AGZ84" s="17"/>
      <c r="AHA84" s="17"/>
      <c r="AHB84" s="17"/>
      <c r="AHC84" s="17"/>
      <c r="AHD84" s="17"/>
      <c r="AHE84" s="17"/>
      <c r="AHF84" s="17"/>
      <c r="AHG84" s="17"/>
      <c r="AHH84" s="17"/>
      <c r="AHI84" s="17"/>
      <c r="AHJ84" s="17"/>
      <c r="AHK84" s="17"/>
      <c r="AHL84" s="17"/>
      <c r="AHM84" s="17"/>
      <c r="AHN84" s="17"/>
      <c r="AHO84" s="17"/>
      <c r="AHP84" s="17"/>
      <c r="AHQ84" s="17"/>
      <c r="AHR84" s="17"/>
      <c r="AHS84" s="17"/>
      <c r="AHT84" s="17"/>
      <c r="AHU84" s="17"/>
      <c r="AHV84" s="17"/>
      <c r="AHW84" s="17"/>
      <c r="AHX84" s="17"/>
      <c r="AHY84" s="17"/>
      <c r="AHZ84" s="17"/>
      <c r="AIA84" s="17"/>
      <c r="AIB84" s="17"/>
      <c r="AIC84" s="17"/>
      <c r="AID84" s="17"/>
      <c r="AIE84" s="17"/>
      <c r="AIF84" s="17"/>
      <c r="AIG84" s="17"/>
      <c r="AIH84" s="17"/>
      <c r="AII84" s="17"/>
      <c r="AIJ84" s="17"/>
      <c r="AIK84" s="17"/>
      <c r="AIL84" s="17"/>
      <c r="AIM84" s="17"/>
      <c r="AIN84" s="17"/>
      <c r="AIO84" s="17"/>
      <c r="AIP84" s="17"/>
      <c r="AIQ84" s="17"/>
      <c r="AIR84" s="17"/>
      <c r="AIS84" s="17"/>
      <c r="AIT84" s="17"/>
      <c r="AIU84" s="17"/>
      <c r="AIV84" s="17"/>
      <c r="AIW84" s="17"/>
      <c r="AIX84" s="17"/>
      <c r="AIY84" s="17"/>
      <c r="AIZ84" s="17"/>
      <c r="AJA84" s="17"/>
      <c r="AJB84" s="17"/>
      <c r="AJC84" s="17"/>
      <c r="AJD84" s="17"/>
      <c r="AJE84" s="17"/>
      <c r="AJF84" s="17"/>
      <c r="AJG84" s="17"/>
      <c r="AJH84" s="17"/>
      <c r="AJI84" s="17"/>
      <c r="AJJ84" s="17"/>
      <c r="AJK84" s="17"/>
      <c r="AJL84" s="17"/>
      <c r="AJM84" s="17"/>
      <c r="AJN84" s="17"/>
      <c r="AJO84" s="17"/>
      <c r="AJP84" s="17"/>
      <c r="AJQ84" s="17"/>
      <c r="AJR84" s="17"/>
      <c r="AJS84" s="17"/>
      <c r="AJT84" s="17"/>
      <c r="AJU84" s="17"/>
      <c r="AJV84" s="17"/>
      <c r="AJW84" s="17"/>
      <c r="AJX84" s="17"/>
      <c r="AJY84" s="17"/>
      <c r="AJZ84" s="17"/>
      <c r="AKA84" s="17"/>
      <c r="AKB84" s="17"/>
      <c r="AKC84" s="17"/>
      <c r="AKD84" s="17"/>
      <c r="AKE84" s="17"/>
      <c r="AKF84" s="17"/>
      <c r="AKG84" s="17"/>
      <c r="AKH84" s="17"/>
      <c r="AKI84" s="17"/>
      <c r="AKJ84" s="17"/>
      <c r="AKK84" s="17"/>
      <c r="AKL84" s="17"/>
      <c r="AKM84" s="17"/>
      <c r="AKN84" s="17"/>
      <c r="AKO84" s="17"/>
      <c r="AKP84" s="17"/>
      <c r="AKQ84" s="17"/>
      <c r="AKR84" s="17"/>
      <c r="AKS84" s="17"/>
      <c r="AKT84" s="17"/>
      <c r="AKU84" s="17"/>
      <c r="AKV84" s="17"/>
      <c r="AKW84" s="17"/>
      <c r="AKX84" s="17"/>
      <c r="AKY84" s="17"/>
      <c r="AKZ84" s="17"/>
      <c r="ALA84" s="17"/>
      <c r="ALB84" s="17"/>
      <c r="ALC84" s="17"/>
      <c r="ALD84" s="17"/>
      <c r="ALE84" s="17"/>
      <c r="ALF84" s="17"/>
      <c r="ALG84" s="17"/>
      <c r="ALH84" s="17"/>
      <c r="ALI84" s="17"/>
      <c r="ALJ84" s="17"/>
      <c r="ALK84" s="17"/>
      <c r="ALL84" s="17"/>
      <c r="ALM84" s="17"/>
      <c r="ALN84" s="17"/>
      <c r="ALO84" s="17"/>
      <c r="ALP84" s="17"/>
      <c r="ALQ84" s="17"/>
      <c r="ALR84" s="17"/>
      <c r="ALS84" s="17"/>
      <c r="ALT84" s="17"/>
      <c r="ALU84" s="17"/>
      <c r="ALV84" s="17"/>
      <c r="ALW84" s="17"/>
      <c r="ALX84" s="17"/>
      <c r="ALY84" s="17"/>
      <c r="ALZ84" s="17"/>
      <c r="AMA84" s="17"/>
      <c r="AMB84" s="17"/>
      <c r="AMC84" s="17"/>
      <c r="AMD84" s="17"/>
      <c r="AME84" s="17"/>
      <c r="AMF84" s="17"/>
      <c r="AMG84" s="17"/>
      <c r="AMH84" s="17"/>
      <c r="AMI84" s="17"/>
      <c r="AMJ84" s="17"/>
      <c r="AMK84" s="17"/>
      <c r="AML84" s="17"/>
      <c r="AMM84" s="17"/>
      <c r="AMN84" s="17"/>
      <c r="AMO84" s="17"/>
      <c r="AMP84" s="17"/>
      <c r="AMQ84" s="17"/>
      <c r="AMR84" s="17"/>
      <c r="AMS84" s="17"/>
      <c r="AMT84" s="17"/>
      <c r="AMU84" s="17"/>
      <c r="AMV84" s="17"/>
      <c r="AMW84" s="17"/>
      <c r="AMX84" s="17"/>
      <c r="AMY84" s="17"/>
      <c r="AMZ84" s="17"/>
      <c r="ANA84" s="17"/>
      <c r="ANB84" s="17"/>
      <c r="ANC84" s="17"/>
      <c r="AND84" s="17"/>
      <c r="ANE84" s="17"/>
      <c r="ANF84" s="17"/>
      <c r="ANG84" s="17"/>
      <c r="ANH84" s="17"/>
      <c r="ANI84" s="17"/>
      <c r="ANJ84" s="17"/>
      <c r="ANK84" s="17"/>
      <c r="ANL84" s="17"/>
      <c r="ANM84" s="17"/>
      <c r="ANN84" s="17"/>
      <c r="ANO84" s="17"/>
      <c r="ANP84" s="17"/>
      <c r="ANQ84" s="17"/>
      <c r="ANR84" s="17"/>
      <c r="ANS84" s="17"/>
      <c r="ANT84" s="17"/>
      <c r="ANU84" s="17"/>
      <c r="ANV84" s="17"/>
      <c r="ANW84" s="17"/>
      <c r="ANX84" s="17"/>
      <c r="ANY84" s="17"/>
      <c r="ANZ84" s="17"/>
      <c r="AOA84" s="17"/>
      <c r="AOB84" s="17"/>
      <c r="AOC84" s="17"/>
      <c r="AOD84" s="17"/>
      <c r="AOE84" s="17"/>
      <c r="AOF84" s="17"/>
      <c r="AOG84" s="17"/>
      <c r="AOH84" s="17"/>
      <c r="AOI84" s="17"/>
      <c r="AOJ84" s="17"/>
      <c r="AOK84" s="17"/>
      <c r="AOL84" s="17"/>
      <c r="AOM84" s="17"/>
      <c r="AON84" s="17"/>
      <c r="AOO84" s="17"/>
      <c r="AOP84" s="17"/>
      <c r="AOQ84" s="17"/>
      <c r="AOR84" s="17"/>
      <c r="AOS84" s="17"/>
      <c r="AOT84" s="17"/>
      <c r="AOU84" s="17"/>
      <c r="AOV84" s="17"/>
      <c r="AOW84" s="17"/>
      <c r="AOX84" s="17"/>
      <c r="AOY84" s="17"/>
      <c r="AOZ84" s="17"/>
      <c r="APA84" s="17"/>
      <c r="APB84" s="17"/>
      <c r="APC84" s="17"/>
      <c r="APD84" s="17"/>
      <c r="APE84" s="17"/>
      <c r="APF84" s="17"/>
      <c r="APG84" s="17"/>
      <c r="APH84" s="17"/>
      <c r="API84" s="17"/>
      <c r="APJ84" s="17"/>
      <c r="APK84" s="17"/>
      <c r="APL84" s="17"/>
      <c r="APM84" s="17"/>
      <c r="APN84" s="17"/>
      <c r="APO84" s="17"/>
      <c r="APP84" s="17"/>
      <c r="APQ84" s="17"/>
      <c r="APR84" s="17"/>
      <c r="APS84" s="17"/>
      <c r="APT84" s="17"/>
      <c r="APU84" s="17"/>
      <c r="APV84" s="17"/>
      <c r="APW84" s="17"/>
      <c r="APX84" s="17"/>
      <c r="APY84" s="17"/>
      <c r="APZ84" s="17"/>
      <c r="AQA84" s="17"/>
      <c r="AQB84" s="17"/>
      <c r="AQC84" s="17"/>
      <c r="AQD84" s="17"/>
      <c r="AQE84" s="17"/>
      <c r="AQF84" s="17"/>
      <c r="AQG84" s="17"/>
      <c r="AQH84" s="17"/>
      <c r="AQI84" s="17"/>
      <c r="AQJ84" s="17"/>
      <c r="AQK84" s="17"/>
      <c r="AQL84" s="17"/>
      <c r="AQM84" s="17"/>
      <c r="AQN84" s="17"/>
      <c r="AQO84" s="17"/>
      <c r="AQP84" s="17"/>
      <c r="AQQ84" s="17"/>
      <c r="AQR84" s="17"/>
      <c r="AQS84" s="17"/>
      <c r="AQT84" s="17"/>
      <c r="AQU84" s="17"/>
      <c r="AQV84" s="17"/>
      <c r="AQW84" s="17"/>
      <c r="AQX84" s="17"/>
      <c r="AQY84" s="17"/>
      <c r="AQZ84" s="17"/>
      <c r="ARA84" s="17"/>
      <c r="ARB84" s="17"/>
      <c r="ARC84" s="17"/>
      <c r="ARD84" s="17"/>
      <c r="ARE84" s="17"/>
      <c r="ARF84" s="17"/>
      <c r="ARG84" s="17"/>
      <c r="ARH84" s="17"/>
      <c r="ARI84" s="17"/>
      <c r="ARJ84" s="17"/>
      <c r="ARK84" s="17"/>
      <c r="ARL84" s="17"/>
      <c r="ARM84" s="17"/>
      <c r="ARN84" s="17"/>
      <c r="ARO84" s="17"/>
      <c r="ARP84" s="17"/>
      <c r="ARQ84" s="17"/>
      <c r="ARR84" s="17"/>
      <c r="ARS84" s="17"/>
      <c r="ART84" s="17"/>
      <c r="ARU84" s="17"/>
      <c r="ARV84" s="17"/>
      <c r="ARW84" s="17"/>
      <c r="ARX84" s="17"/>
      <c r="ARY84" s="17"/>
      <c r="ARZ84" s="17"/>
      <c r="ASA84" s="17"/>
      <c r="ASB84" s="17"/>
      <c r="ASC84" s="17"/>
      <c r="ASD84" s="17"/>
      <c r="ASE84" s="17"/>
      <c r="ASF84" s="17"/>
      <c r="ASG84" s="17"/>
      <c r="ASH84" s="17"/>
      <c r="ASI84" s="17"/>
      <c r="ASJ84" s="17"/>
      <c r="ASK84" s="17"/>
      <c r="ASL84" s="17"/>
      <c r="ASM84" s="17"/>
      <c r="ASN84" s="17"/>
      <c r="ASO84" s="17"/>
      <c r="ASP84" s="17"/>
      <c r="ASQ84" s="17"/>
      <c r="ASR84" s="17"/>
      <c r="ASS84" s="17"/>
      <c r="AST84" s="17"/>
      <c r="ASU84" s="17"/>
      <c r="ASV84" s="17"/>
      <c r="ASW84" s="17"/>
      <c r="ASX84" s="17"/>
      <c r="ASY84" s="17"/>
      <c r="ASZ84" s="17"/>
      <c r="ATA84" s="17"/>
      <c r="ATB84" s="17"/>
      <c r="ATC84" s="17"/>
      <c r="ATD84" s="17"/>
      <c r="ATE84" s="17"/>
      <c r="ATF84" s="17"/>
      <c r="ATG84" s="17"/>
      <c r="ATH84" s="17"/>
      <c r="ATI84" s="17"/>
      <c r="ATJ84" s="17"/>
      <c r="ATK84" s="17"/>
      <c r="ATL84" s="17"/>
      <c r="ATM84" s="17"/>
      <c r="ATN84" s="17"/>
      <c r="ATO84" s="17"/>
      <c r="ATP84" s="17"/>
      <c r="ATQ84" s="17"/>
      <c r="ATR84" s="17"/>
      <c r="ATS84" s="17"/>
      <c r="ATT84" s="17"/>
      <c r="ATU84" s="17"/>
      <c r="ATV84" s="17"/>
      <c r="ATW84" s="17"/>
      <c r="ATX84" s="17"/>
      <c r="ATY84" s="17"/>
      <c r="ATZ84" s="17"/>
      <c r="AUA84" s="17"/>
      <c r="AUB84" s="17"/>
      <c r="AUC84" s="17"/>
      <c r="AUD84" s="17"/>
      <c r="AUE84" s="17"/>
      <c r="AUF84" s="17"/>
      <c r="AUG84" s="17"/>
      <c r="AUH84" s="17"/>
      <c r="AUI84" s="17"/>
      <c r="AUJ84" s="17"/>
      <c r="AUK84" s="17"/>
      <c r="AUL84" s="17"/>
      <c r="AUM84" s="17"/>
      <c r="AUN84" s="17"/>
      <c r="AUO84" s="17"/>
      <c r="AUP84" s="17"/>
      <c r="AUQ84" s="17"/>
      <c r="AUR84" s="17"/>
      <c r="AUS84" s="17"/>
      <c r="AUT84" s="17"/>
      <c r="AUU84" s="17"/>
      <c r="AUV84" s="17"/>
      <c r="AUW84" s="17"/>
      <c r="AUX84" s="17"/>
      <c r="AUY84" s="17"/>
      <c r="AUZ84" s="17"/>
      <c r="AVA84" s="17"/>
      <c r="AVB84" s="17"/>
      <c r="AVC84" s="17"/>
      <c r="AVD84" s="17"/>
      <c r="AVE84" s="17"/>
      <c r="AVF84" s="17"/>
      <c r="AVG84" s="17"/>
      <c r="AVH84" s="17"/>
      <c r="AVI84" s="17"/>
      <c r="AVJ84" s="17"/>
      <c r="AVK84" s="17"/>
      <c r="AVL84" s="17"/>
      <c r="AVM84" s="17"/>
      <c r="AVN84" s="17"/>
      <c r="AVO84" s="17"/>
      <c r="AVP84" s="17"/>
      <c r="AVQ84" s="17"/>
      <c r="AVR84" s="17"/>
      <c r="AVS84" s="17"/>
      <c r="AVT84" s="17"/>
      <c r="AVU84" s="17"/>
      <c r="AVV84" s="17"/>
      <c r="AVW84" s="17"/>
      <c r="AVX84" s="17"/>
      <c r="AVY84" s="17"/>
      <c r="AVZ84" s="17"/>
      <c r="AWA84" s="17"/>
      <c r="AWB84" s="17"/>
      <c r="AWC84" s="17"/>
      <c r="AWD84" s="17"/>
      <c r="AWE84" s="17"/>
      <c r="AWF84" s="17"/>
      <c r="AWG84" s="17"/>
      <c r="AWH84" s="17"/>
      <c r="AWI84" s="17"/>
      <c r="AWJ84" s="17"/>
      <c r="AWK84" s="17"/>
      <c r="AWL84" s="17"/>
      <c r="AWM84" s="17"/>
      <c r="AWN84" s="17"/>
      <c r="AWO84" s="17"/>
      <c r="AWP84" s="17"/>
      <c r="AWQ84" s="17"/>
      <c r="AWR84" s="17"/>
      <c r="AWS84" s="17"/>
      <c r="AWT84" s="17"/>
      <c r="AWU84" s="17"/>
      <c r="AWV84" s="17"/>
      <c r="AWW84" s="17"/>
      <c r="AWX84" s="17"/>
      <c r="AWY84" s="17"/>
      <c r="AWZ84" s="17"/>
      <c r="AXA84" s="17"/>
      <c r="AXB84" s="17"/>
      <c r="AXC84" s="17"/>
      <c r="AXD84" s="17"/>
      <c r="AXE84" s="17"/>
      <c r="AXF84" s="17"/>
      <c r="AXG84" s="17"/>
      <c r="AXH84" s="17"/>
      <c r="AXI84" s="17"/>
      <c r="AXJ84" s="17"/>
      <c r="AXK84" s="17"/>
      <c r="AXL84" s="17"/>
      <c r="AXM84" s="17"/>
      <c r="AXN84" s="17"/>
      <c r="AXO84" s="17"/>
      <c r="AXP84" s="17"/>
      <c r="AXQ84" s="17"/>
      <c r="AXR84" s="17"/>
      <c r="AXS84" s="17"/>
      <c r="AXT84" s="17"/>
      <c r="AXU84" s="17"/>
      <c r="AXV84" s="17"/>
      <c r="AXW84" s="17"/>
      <c r="AXX84" s="17"/>
      <c r="AXY84" s="17"/>
      <c r="AXZ84" s="17"/>
      <c r="AYA84" s="17"/>
      <c r="AYB84" s="17"/>
      <c r="AYC84" s="17"/>
      <c r="AYD84" s="17"/>
      <c r="AYE84" s="17"/>
      <c r="AYF84" s="17"/>
      <c r="AYG84" s="17"/>
      <c r="AYH84" s="17"/>
      <c r="AYI84" s="17"/>
      <c r="AYJ84" s="17"/>
      <c r="AYK84" s="17"/>
      <c r="AYL84" s="17"/>
      <c r="AYM84" s="17"/>
      <c r="AYN84" s="17"/>
      <c r="AYO84" s="17"/>
      <c r="AYP84" s="17"/>
      <c r="AYQ84" s="17"/>
      <c r="AYR84" s="17"/>
      <c r="AYS84" s="17"/>
      <c r="AYT84" s="17"/>
      <c r="AYU84" s="17"/>
      <c r="AYV84" s="17"/>
      <c r="AYW84" s="17"/>
      <c r="AYX84" s="17"/>
      <c r="AYY84" s="17"/>
      <c r="AYZ84" s="17"/>
      <c r="AZA84" s="17"/>
      <c r="AZB84" s="17"/>
      <c r="AZC84" s="17"/>
      <c r="AZD84" s="17"/>
      <c r="AZE84" s="17"/>
      <c r="AZF84" s="17"/>
      <c r="AZG84" s="17"/>
      <c r="AZH84" s="17"/>
      <c r="AZI84" s="17"/>
      <c r="AZJ84" s="17"/>
      <c r="AZK84" s="17"/>
      <c r="AZL84" s="17"/>
      <c r="AZM84" s="17"/>
      <c r="AZN84" s="17"/>
      <c r="AZO84" s="17"/>
      <c r="AZP84" s="17"/>
      <c r="AZQ84" s="17"/>
      <c r="AZR84" s="17"/>
      <c r="AZS84" s="17"/>
      <c r="AZT84" s="17"/>
      <c r="AZU84" s="17"/>
      <c r="AZV84" s="17"/>
      <c r="AZW84" s="17"/>
      <c r="AZX84" s="17"/>
      <c r="AZY84" s="17"/>
      <c r="AZZ84" s="17"/>
      <c r="BAA84" s="17"/>
      <c r="BAB84" s="17"/>
      <c r="BAC84" s="17"/>
      <c r="BAD84" s="17"/>
      <c r="BAE84" s="17"/>
      <c r="BAF84" s="17"/>
      <c r="BAG84" s="17"/>
      <c r="BAH84" s="17"/>
      <c r="BAI84" s="17"/>
      <c r="BAJ84" s="17"/>
      <c r="BAK84" s="17"/>
      <c r="BAL84" s="17"/>
      <c r="BAM84" s="17"/>
      <c r="BAN84" s="17"/>
      <c r="BAO84" s="17"/>
      <c r="BAP84" s="17"/>
      <c r="BAQ84" s="17"/>
      <c r="BAR84" s="17"/>
      <c r="BAS84" s="17"/>
      <c r="BAT84" s="17"/>
      <c r="BAU84" s="17"/>
      <c r="BAV84" s="17"/>
      <c r="BAW84" s="17"/>
      <c r="BAX84" s="17"/>
      <c r="BAY84" s="17"/>
      <c r="BAZ84" s="17"/>
      <c r="BBA84" s="17"/>
      <c r="BBB84" s="17"/>
      <c r="BBC84" s="17"/>
      <c r="BBD84" s="17"/>
      <c r="BBE84" s="17"/>
      <c r="BBF84" s="17"/>
      <c r="BBG84" s="17"/>
      <c r="BBH84" s="17"/>
      <c r="BBI84" s="17"/>
      <c r="BBJ84" s="17"/>
      <c r="BBK84" s="17"/>
      <c r="BBL84" s="17"/>
      <c r="BBM84" s="17"/>
      <c r="BBN84" s="17"/>
      <c r="BBO84" s="17"/>
      <c r="BBP84" s="17"/>
      <c r="BBQ84" s="17"/>
      <c r="BBR84" s="17"/>
      <c r="BBS84" s="17"/>
      <c r="BBT84" s="17"/>
      <c r="BBU84" s="17"/>
      <c r="BBV84" s="17"/>
      <c r="BBW84" s="17"/>
      <c r="BBX84" s="17"/>
      <c r="BBY84" s="17"/>
      <c r="BBZ84" s="17"/>
      <c r="BCA84" s="17"/>
      <c r="BCB84" s="17"/>
      <c r="BCC84" s="17"/>
      <c r="BCD84" s="17"/>
      <c r="BCE84" s="17"/>
      <c r="BCF84" s="17"/>
      <c r="BCG84" s="17"/>
      <c r="BCH84" s="17"/>
      <c r="BCI84" s="17"/>
      <c r="BCJ84" s="17"/>
      <c r="BCK84" s="17"/>
      <c r="BCL84" s="17"/>
      <c r="BCM84" s="17"/>
      <c r="BCN84" s="17"/>
      <c r="BCO84" s="17"/>
      <c r="BCP84" s="17"/>
      <c r="BCQ84" s="17"/>
      <c r="BCR84" s="17"/>
      <c r="BCS84" s="17"/>
      <c r="BCT84" s="17"/>
      <c r="BCU84" s="17"/>
      <c r="BCV84" s="17"/>
      <c r="BCW84" s="17"/>
      <c r="BCX84" s="17"/>
      <c r="BCY84" s="17"/>
      <c r="BCZ84" s="17"/>
      <c r="BDA84" s="17"/>
      <c r="BDB84" s="17"/>
      <c r="BDC84" s="17"/>
      <c r="BDD84" s="17"/>
      <c r="BDE84" s="17"/>
      <c r="BDF84" s="17"/>
      <c r="BDG84" s="17"/>
      <c r="BDH84" s="17"/>
      <c r="BDI84" s="17"/>
      <c r="BDJ84" s="17"/>
      <c r="BDK84" s="17"/>
      <c r="BDL84" s="17"/>
      <c r="BDM84" s="17"/>
      <c r="BDN84" s="17"/>
      <c r="BDO84" s="17"/>
      <c r="BDP84" s="17"/>
      <c r="BDQ84" s="17"/>
      <c r="BDR84" s="17"/>
      <c r="BDS84" s="17"/>
      <c r="BDT84" s="17"/>
      <c r="BDU84" s="17"/>
      <c r="BDV84" s="17"/>
      <c r="BDW84" s="17"/>
      <c r="BDX84" s="17"/>
      <c r="BDY84" s="17"/>
      <c r="BDZ84" s="17"/>
      <c r="BEA84" s="17"/>
      <c r="BEB84" s="17"/>
      <c r="BEC84" s="17"/>
      <c r="BED84" s="17"/>
      <c r="BEE84" s="17"/>
      <c r="BEF84" s="17"/>
      <c r="BEG84" s="17"/>
      <c r="BEH84" s="17"/>
      <c r="BEI84" s="17"/>
      <c r="BEJ84" s="17"/>
      <c r="BEK84" s="17"/>
      <c r="BEL84" s="17"/>
      <c r="BEM84" s="17"/>
      <c r="BEN84" s="17"/>
      <c r="BEO84" s="17"/>
      <c r="BEP84" s="17"/>
      <c r="BEQ84" s="17"/>
      <c r="BER84" s="17"/>
      <c r="BES84" s="17"/>
      <c r="BET84" s="17"/>
      <c r="BEU84" s="17"/>
      <c r="BEV84" s="17"/>
      <c r="BEW84" s="17"/>
      <c r="BEX84" s="17"/>
      <c r="BEY84" s="17"/>
      <c r="BEZ84" s="17"/>
      <c r="BFA84" s="17"/>
      <c r="BFB84" s="17"/>
      <c r="BFC84" s="17"/>
      <c r="BFD84" s="17"/>
      <c r="BFE84" s="17"/>
      <c r="BFF84" s="17"/>
      <c r="BFG84" s="17"/>
      <c r="BFH84" s="17"/>
      <c r="BFI84" s="17"/>
      <c r="BFJ84" s="17"/>
      <c r="BFK84" s="17"/>
      <c r="BFL84" s="17"/>
      <c r="BFM84" s="17"/>
      <c r="BFN84" s="17"/>
      <c r="BFO84" s="17"/>
      <c r="BFP84" s="17"/>
      <c r="BFQ84" s="17"/>
      <c r="BFR84" s="17"/>
      <c r="BFS84" s="17"/>
      <c r="BFT84" s="17"/>
      <c r="BFU84" s="17"/>
      <c r="BFV84" s="17"/>
      <c r="BFW84" s="17"/>
      <c r="BFX84" s="17"/>
      <c r="BFY84" s="17"/>
      <c r="BFZ84" s="17"/>
      <c r="BGA84" s="17"/>
      <c r="BGB84" s="17"/>
      <c r="BGC84" s="17"/>
      <c r="BGD84" s="17"/>
      <c r="BGE84" s="17"/>
      <c r="BGF84" s="17"/>
      <c r="BGG84" s="17"/>
      <c r="BGH84" s="17"/>
      <c r="BGI84" s="17"/>
      <c r="BGJ84" s="17"/>
      <c r="BGK84" s="17"/>
      <c r="BGL84" s="17"/>
      <c r="BGM84" s="17"/>
      <c r="BGN84" s="17"/>
      <c r="BGO84" s="17"/>
      <c r="BGP84" s="17"/>
      <c r="BGQ84" s="17"/>
      <c r="BGR84" s="17"/>
      <c r="BGS84" s="17"/>
      <c r="BGT84" s="17"/>
      <c r="BGU84" s="17"/>
      <c r="BGV84" s="17"/>
      <c r="BGW84" s="17"/>
      <c r="BGX84" s="17"/>
      <c r="BGY84" s="17"/>
      <c r="BGZ84" s="17"/>
      <c r="BHA84" s="17"/>
      <c r="BHB84" s="17"/>
      <c r="BHC84" s="17"/>
      <c r="BHD84" s="17"/>
      <c r="BHE84" s="17"/>
      <c r="BHF84" s="17"/>
      <c r="BHG84" s="17"/>
      <c r="BHH84" s="17"/>
      <c r="BHI84" s="17"/>
      <c r="BHJ84" s="17"/>
      <c r="BHK84" s="17"/>
      <c r="BHL84" s="17"/>
      <c r="BHM84" s="17"/>
      <c r="BHN84" s="17"/>
      <c r="BHO84" s="17"/>
      <c r="BHP84" s="17"/>
      <c r="BHQ84" s="17"/>
      <c r="BHR84" s="17"/>
      <c r="BHS84" s="17"/>
      <c r="BHT84" s="17"/>
      <c r="BHU84" s="17"/>
      <c r="BHV84" s="17"/>
      <c r="BHW84" s="17"/>
      <c r="BHX84" s="17"/>
      <c r="BHY84" s="17"/>
      <c r="BHZ84" s="17"/>
      <c r="BIA84" s="17"/>
      <c r="BIB84" s="17"/>
      <c r="BIC84" s="17"/>
      <c r="BID84" s="17"/>
      <c r="BIE84" s="17"/>
      <c r="BIF84" s="17"/>
      <c r="BIG84" s="17"/>
      <c r="BIH84" s="17"/>
      <c r="BII84" s="17"/>
      <c r="BIJ84" s="17"/>
      <c r="BIK84" s="17"/>
      <c r="BIL84" s="17"/>
      <c r="BIM84" s="17"/>
      <c r="BIN84" s="17"/>
      <c r="BIO84" s="17"/>
      <c r="BIP84" s="17"/>
      <c r="BIQ84" s="17"/>
      <c r="BIR84" s="17"/>
      <c r="BIS84" s="17"/>
      <c r="BIT84" s="17"/>
      <c r="BIU84" s="17"/>
      <c r="BIV84" s="17"/>
      <c r="BIW84" s="17"/>
      <c r="BIX84" s="17"/>
      <c r="BIY84" s="17"/>
      <c r="BIZ84" s="17"/>
      <c r="BJA84" s="17"/>
      <c r="BJB84" s="17"/>
      <c r="BJC84" s="17"/>
      <c r="BJD84" s="17"/>
      <c r="BJE84" s="17"/>
      <c r="BJF84" s="17"/>
      <c r="BJG84" s="17"/>
      <c r="BJH84" s="17"/>
      <c r="BJI84" s="17"/>
      <c r="BJJ84" s="17"/>
      <c r="BJK84" s="17"/>
      <c r="BJL84" s="17"/>
      <c r="BJM84" s="17"/>
      <c r="BJN84" s="17"/>
      <c r="BJO84" s="17"/>
      <c r="BJP84" s="17"/>
      <c r="BJQ84" s="17"/>
      <c r="BJR84" s="17"/>
      <c r="BJS84" s="17"/>
      <c r="BJT84" s="17"/>
      <c r="BJU84" s="17"/>
      <c r="BJV84" s="17"/>
      <c r="BJW84" s="17"/>
      <c r="BJX84" s="17"/>
      <c r="BJY84" s="17"/>
      <c r="BJZ84" s="17"/>
      <c r="BKA84" s="17"/>
      <c r="BKB84" s="17"/>
      <c r="BKC84" s="17"/>
      <c r="BKD84" s="17"/>
      <c r="BKE84" s="17"/>
      <c r="BKF84" s="17"/>
      <c r="BKG84" s="17"/>
      <c r="BKH84" s="17"/>
      <c r="BKI84" s="17"/>
      <c r="BKJ84" s="17"/>
      <c r="BKK84" s="17"/>
      <c r="BKL84" s="17"/>
      <c r="BKM84" s="17"/>
      <c r="BKN84" s="17"/>
      <c r="BKO84" s="17"/>
      <c r="BKP84" s="17"/>
      <c r="BKQ84" s="17"/>
      <c r="BKR84" s="17"/>
      <c r="BKS84" s="17"/>
      <c r="BKT84" s="17"/>
      <c r="BKU84" s="17"/>
      <c r="BKV84" s="17"/>
      <c r="BKW84" s="17"/>
      <c r="BKX84" s="17"/>
      <c r="BKY84" s="17"/>
      <c r="BKZ84" s="17"/>
      <c r="BLA84" s="17"/>
      <c r="BLB84" s="17"/>
      <c r="BLC84" s="17"/>
      <c r="BLD84" s="17"/>
      <c r="BLE84" s="17"/>
      <c r="BLF84" s="17"/>
      <c r="BLG84" s="17"/>
      <c r="BLH84" s="17"/>
      <c r="BLI84" s="17"/>
      <c r="BLJ84" s="17"/>
      <c r="BLK84" s="17"/>
      <c r="BLL84" s="17"/>
      <c r="BLM84" s="17"/>
      <c r="BLN84" s="17"/>
      <c r="BLO84" s="17"/>
      <c r="BLP84" s="17"/>
      <c r="BLQ84" s="17"/>
      <c r="BLR84" s="17"/>
      <c r="BLS84" s="17"/>
      <c r="BLT84" s="17"/>
      <c r="BLU84" s="17"/>
      <c r="BLV84" s="17"/>
      <c r="BLW84" s="17"/>
      <c r="BLX84" s="17"/>
      <c r="BLY84" s="17"/>
      <c r="BLZ84" s="17"/>
      <c r="BMA84" s="17"/>
      <c r="BMB84" s="17"/>
      <c r="BMC84" s="17"/>
      <c r="BMD84" s="17"/>
      <c r="BME84" s="17"/>
      <c r="BMF84" s="17"/>
      <c r="BMG84" s="17"/>
      <c r="BMH84" s="17"/>
      <c r="BMI84" s="17"/>
      <c r="BMJ84" s="17"/>
      <c r="BMK84" s="17"/>
      <c r="BML84" s="17"/>
      <c r="BMM84" s="17"/>
      <c r="BMN84" s="17"/>
      <c r="BMO84" s="17"/>
      <c r="BMP84" s="17"/>
      <c r="BMQ84" s="17"/>
      <c r="BMR84" s="17"/>
      <c r="BMS84" s="17"/>
      <c r="BMT84" s="17"/>
      <c r="BMU84" s="17"/>
      <c r="BMV84" s="17"/>
      <c r="BMW84" s="17"/>
      <c r="BMX84" s="17"/>
      <c r="BMY84" s="17"/>
      <c r="BMZ84" s="17"/>
      <c r="BNA84" s="17"/>
      <c r="BNB84" s="17"/>
      <c r="BNC84" s="17"/>
      <c r="BND84" s="17"/>
      <c r="BNE84" s="17"/>
      <c r="BNF84" s="17"/>
      <c r="BNG84" s="17"/>
      <c r="BNH84" s="17"/>
      <c r="BNI84" s="17"/>
      <c r="BNJ84" s="17"/>
      <c r="BNK84" s="17"/>
      <c r="BNL84" s="17"/>
      <c r="BNM84" s="17"/>
      <c r="BNN84" s="17"/>
      <c r="BNO84" s="17"/>
      <c r="BNP84" s="17"/>
      <c r="BNQ84" s="17"/>
      <c r="BNR84" s="17"/>
      <c r="BNS84" s="17"/>
      <c r="BNT84" s="17"/>
      <c r="BNU84" s="17"/>
      <c r="BNV84" s="17"/>
      <c r="BNW84" s="17"/>
      <c r="BNX84" s="17"/>
      <c r="BNY84" s="17"/>
      <c r="BNZ84" s="17"/>
      <c r="BOA84" s="17"/>
      <c r="BOB84" s="17"/>
      <c r="BOC84" s="17"/>
      <c r="BOD84" s="17"/>
      <c r="BOE84" s="17"/>
      <c r="BOF84" s="17"/>
      <c r="BOG84" s="17"/>
      <c r="BOH84" s="17"/>
      <c r="BOI84" s="17"/>
      <c r="BOJ84" s="17"/>
      <c r="BOK84" s="17"/>
      <c r="BOL84" s="17"/>
      <c r="BOM84" s="17"/>
      <c r="BON84" s="17"/>
      <c r="BOO84" s="17"/>
      <c r="BOP84" s="17"/>
      <c r="BOQ84" s="17"/>
      <c r="BOR84" s="17"/>
      <c r="BOS84" s="17"/>
      <c r="BOT84" s="17"/>
      <c r="BOU84" s="17"/>
      <c r="BOV84" s="17"/>
      <c r="BOW84" s="17"/>
      <c r="BOX84" s="17"/>
      <c r="BOY84" s="17"/>
      <c r="BOZ84" s="17"/>
      <c r="BPA84" s="17"/>
      <c r="BPB84" s="17"/>
      <c r="BPC84" s="17"/>
      <c r="BPD84" s="17"/>
      <c r="BPE84" s="17"/>
      <c r="BPF84" s="17"/>
      <c r="BPG84" s="17"/>
      <c r="BPH84" s="17"/>
      <c r="BPI84" s="17"/>
      <c r="BPJ84" s="17"/>
      <c r="BPK84" s="17"/>
      <c r="BPL84" s="17"/>
      <c r="BPM84" s="17"/>
      <c r="BPN84" s="17"/>
      <c r="BPO84" s="17"/>
      <c r="BPP84" s="17"/>
      <c r="BPQ84" s="17"/>
      <c r="BPR84" s="17"/>
      <c r="BPS84" s="17"/>
      <c r="BPT84" s="17"/>
      <c r="BPU84" s="17"/>
      <c r="BPV84" s="17"/>
      <c r="BPW84" s="17"/>
      <c r="BPX84" s="17"/>
      <c r="BPY84" s="17"/>
      <c r="BPZ84" s="17"/>
      <c r="BQA84" s="17"/>
      <c r="BQB84" s="17"/>
      <c r="BQC84" s="17"/>
      <c r="BQD84" s="17"/>
      <c r="BQE84" s="17"/>
      <c r="BQF84" s="17"/>
      <c r="BQG84" s="17"/>
      <c r="BQH84" s="17"/>
      <c r="BQI84" s="17"/>
      <c r="BQJ84" s="17"/>
      <c r="BQK84" s="17"/>
      <c r="BQL84" s="17"/>
      <c r="BQM84" s="17"/>
      <c r="BQN84" s="17"/>
      <c r="BQO84" s="17"/>
      <c r="BQP84" s="17"/>
      <c r="BQQ84" s="17"/>
      <c r="BQR84" s="17"/>
      <c r="BQS84" s="17"/>
      <c r="BQT84" s="17"/>
      <c r="BQU84" s="17"/>
      <c r="BQV84" s="17"/>
      <c r="BQW84" s="17"/>
      <c r="BQX84" s="17"/>
      <c r="BQY84" s="17"/>
      <c r="BQZ84" s="17"/>
      <c r="BRA84" s="17"/>
      <c r="BRB84" s="17"/>
      <c r="BRC84" s="17"/>
      <c r="BRD84" s="17"/>
      <c r="BRE84" s="17"/>
      <c r="BRF84" s="17"/>
      <c r="BRG84" s="17"/>
      <c r="BRH84" s="17"/>
      <c r="BRI84" s="17"/>
      <c r="BRJ84" s="17"/>
      <c r="BRK84" s="17"/>
      <c r="BRL84" s="17"/>
      <c r="BRM84" s="17"/>
      <c r="BRN84" s="17"/>
      <c r="BRO84" s="17"/>
      <c r="BRP84" s="17"/>
      <c r="BRQ84" s="17"/>
      <c r="BRR84" s="17"/>
      <c r="BRS84" s="17"/>
      <c r="BRT84" s="17"/>
      <c r="BRU84" s="17"/>
      <c r="BRV84" s="17"/>
      <c r="BRW84" s="17"/>
      <c r="BRX84" s="17"/>
      <c r="BRY84" s="17"/>
      <c r="BRZ84" s="17"/>
      <c r="BSA84" s="17"/>
      <c r="BSB84" s="17"/>
      <c r="BSC84" s="17"/>
      <c r="BSD84" s="17"/>
      <c r="BSE84" s="17"/>
      <c r="BSF84" s="17"/>
      <c r="BSG84" s="17"/>
      <c r="BSH84" s="17"/>
      <c r="BSI84" s="17"/>
      <c r="BSJ84" s="17"/>
      <c r="BSK84" s="17"/>
      <c r="BSL84" s="17"/>
      <c r="BSM84" s="17"/>
      <c r="BSN84" s="17"/>
      <c r="BSO84" s="17"/>
      <c r="BSP84" s="17"/>
      <c r="BSQ84" s="17"/>
      <c r="BSR84" s="17"/>
      <c r="BSS84" s="17"/>
      <c r="BST84" s="17"/>
      <c r="BSU84" s="17"/>
      <c r="BSV84" s="17"/>
      <c r="BSW84" s="17"/>
      <c r="BSX84" s="17"/>
      <c r="BSY84" s="17"/>
      <c r="BSZ84" s="17"/>
      <c r="BTA84" s="17"/>
      <c r="BTB84" s="17"/>
      <c r="BTC84" s="17"/>
      <c r="BTD84" s="17"/>
      <c r="BTE84" s="17"/>
      <c r="BTF84" s="17"/>
      <c r="BTG84" s="17"/>
      <c r="BTH84" s="17"/>
      <c r="BTI84" s="17"/>
      <c r="BTJ84" s="17"/>
      <c r="BTK84" s="17"/>
      <c r="BTL84" s="17"/>
      <c r="BTM84" s="17"/>
      <c r="BTN84" s="17"/>
      <c r="BTO84" s="17"/>
      <c r="BTP84" s="17"/>
      <c r="BTQ84" s="17"/>
      <c r="BTR84" s="17"/>
      <c r="BTS84" s="17"/>
      <c r="BTT84" s="17"/>
      <c r="BTU84" s="17"/>
      <c r="BTV84" s="17"/>
      <c r="BTW84" s="17"/>
      <c r="BTX84" s="17"/>
      <c r="BTY84" s="17"/>
      <c r="BTZ84" s="17"/>
      <c r="BUA84" s="17"/>
      <c r="BUB84" s="17"/>
      <c r="BUC84" s="17"/>
      <c r="BUD84" s="17"/>
      <c r="BUE84" s="17"/>
      <c r="BUF84" s="17"/>
      <c r="BUG84" s="17"/>
      <c r="BUH84" s="17"/>
      <c r="BUI84" s="17"/>
      <c r="BUJ84" s="17"/>
      <c r="BUK84" s="17"/>
      <c r="BUL84" s="17"/>
      <c r="BUM84" s="17"/>
      <c r="BUN84" s="17"/>
      <c r="BUO84" s="17"/>
      <c r="BUP84" s="17"/>
      <c r="BUQ84" s="17"/>
      <c r="BUR84" s="17"/>
      <c r="BUS84" s="17"/>
      <c r="BUT84" s="17"/>
      <c r="BUU84" s="17"/>
      <c r="BUV84" s="17"/>
      <c r="BUW84" s="17"/>
      <c r="BUX84" s="17"/>
      <c r="BUY84" s="17"/>
      <c r="BUZ84" s="17"/>
      <c r="BVA84" s="17"/>
      <c r="BVB84" s="17"/>
      <c r="BVC84" s="17"/>
      <c r="BVD84" s="17"/>
      <c r="BVE84" s="17"/>
      <c r="BVF84" s="17"/>
      <c r="BVG84" s="17"/>
      <c r="BVH84" s="17"/>
      <c r="BVI84" s="17"/>
      <c r="BVJ84" s="17"/>
      <c r="BVK84" s="17"/>
      <c r="BVL84" s="17"/>
      <c r="BVM84" s="17"/>
      <c r="BVN84" s="17"/>
      <c r="BVO84" s="17"/>
      <c r="BVP84" s="17"/>
      <c r="BVQ84" s="17"/>
      <c r="BVR84" s="17"/>
      <c r="BVS84" s="17"/>
      <c r="BVT84" s="17"/>
      <c r="BVU84" s="17"/>
      <c r="BVV84" s="17"/>
      <c r="BVW84" s="17"/>
      <c r="BVX84" s="17"/>
      <c r="BVY84" s="17"/>
      <c r="BVZ84" s="17"/>
      <c r="BWA84" s="17"/>
      <c r="BWB84" s="17"/>
      <c r="BWC84" s="17"/>
      <c r="BWD84" s="17"/>
      <c r="BWE84" s="17"/>
      <c r="BWF84" s="17"/>
      <c r="BWG84" s="17"/>
      <c r="BWH84" s="17"/>
      <c r="BWI84" s="17"/>
      <c r="BWJ84" s="17"/>
      <c r="BWK84" s="17"/>
      <c r="BWL84" s="17"/>
      <c r="BWM84" s="17"/>
      <c r="BWN84" s="17"/>
      <c r="BWO84" s="17"/>
      <c r="BWP84" s="17"/>
      <c r="BWQ84" s="17"/>
      <c r="BWR84" s="17"/>
      <c r="BWS84" s="17"/>
      <c r="BWT84" s="17"/>
      <c r="BWU84" s="17"/>
      <c r="BWV84" s="17"/>
      <c r="BWW84" s="17"/>
      <c r="BWX84" s="17"/>
      <c r="BWY84" s="17"/>
      <c r="BWZ84" s="17"/>
      <c r="BXA84" s="17"/>
      <c r="BXB84" s="17"/>
      <c r="BXC84" s="17"/>
      <c r="BXD84" s="17"/>
      <c r="BXE84" s="17"/>
      <c r="BXF84" s="17"/>
      <c r="BXG84" s="17"/>
      <c r="BXH84" s="17"/>
      <c r="BXI84" s="17"/>
      <c r="BXJ84" s="17"/>
      <c r="BXK84" s="17"/>
      <c r="BXL84" s="17"/>
      <c r="BXM84" s="17"/>
      <c r="BXN84" s="17"/>
      <c r="BXO84" s="17"/>
      <c r="BXP84" s="17"/>
      <c r="BXQ84" s="17"/>
      <c r="BXR84" s="17"/>
      <c r="BXS84" s="17"/>
      <c r="BXT84" s="17"/>
      <c r="BXU84" s="17"/>
      <c r="BXV84" s="17"/>
      <c r="BXW84" s="17"/>
      <c r="BXX84" s="17"/>
      <c r="BXY84" s="17"/>
      <c r="BXZ84" s="17"/>
      <c r="BYA84" s="17"/>
      <c r="BYB84" s="17"/>
      <c r="BYC84" s="17"/>
      <c r="BYD84" s="17"/>
      <c r="BYE84" s="17"/>
      <c r="BYF84" s="17"/>
      <c r="BYG84" s="17"/>
      <c r="BYH84" s="17"/>
      <c r="BYI84" s="17"/>
      <c r="BYJ84" s="17"/>
      <c r="BYK84" s="17"/>
      <c r="BYL84" s="17"/>
      <c r="BYM84" s="17"/>
      <c r="BYN84" s="17"/>
      <c r="BYO84" s="17"/>
      <c r="BYP84" s="17"/>
      <c r="BYQ84" s="17"/>
      <c r="BYR84" s="17"/>
      <c r="BYS84" s="17"/>
      <c r="BYT84" s="17"/>
      <c r="BYU84" s="17"/>
      <c r="BYV84" s="17"/>
      <c r="BYW84" s="17"/>
      <c r="BYX84" s="17"/>
      <c r="BYY84" s="17"/>
      <c r="BYZ84" s="17"/>
      <c r="BZA84" s="17"/>
      <c r="BZB84" s="17"/>
      <c r="BZC84" s="17"/>
      <c r="BZD84" s="17"/>
      <c r="BZE84" s="17"/>
      <c r="BZF84" s="17"/>
      <c r="BZG84" s="17"/>
      <c r="BZH84" s="17"/>
      <c r="BZI84" s="17"/>
      <c r="BZJ84" s="17"/>
      <c r="BZK84" s="17"/>
      <c r="BZL84" s="17"/>
      <c r="BZM84" s="17"/>
      <c r="BZN84" s="17"/>
      <c r="BZO84" s="17"/>
      <c r="BZP84" s="17"/>
      <c r="BZQ84" s="17"/>
      <c r="BZR84" s="17"/>
      <c r="BZS84" s="17"/>
      <c r="BZT84" s="17"/>
      <c r="BZU84" s="17"/>
      <c r="BZV84" s="17"/>
      <c r="BZW84" s="17"/>
      <c r="BZX84" s="17"/>
      <c r="BZY84" s="17"/>
      <c r="BZZ84" s="17"/>
      <c r="CAA84" s="17"/>
      <c r="CAB84" s="17"/>
      <c r="CAC84" s="17"/>
      <c r="CAD84" s="17"/>
      <c r="CAE84" s="17"/>
      <c r="CAF84" s="17"/>
      <c r="CAG84" s="17"/>
      <c r="CAH84" s="17"/>
      <c r="CAI84" s="17"/>
      <c r="CAJ84" s="17"/>
      <c r="CAK84" s="17"/>
      <c r="CAL84" s="17"/>
      <c r="CAM84" s="17"/>
      <c r="CAN84" s="17"/>
      <c r="CAO84" s="17"/>
      <c r="CAP84" s="17"/>
      <c r="CAQ84" s="17"/>
      <c r="CAR84" s="17"/>
      <c r="CAS84" s="17"/>
      <c r="CAT84" s="17"/>
      <c r="CAU84" s="17"/>
      <c r="CAV84" s="17"/>
      <c r="CAW84" s="17"/>
      <c r="CAX84" s="17"/>
      <c r="CAY84" s="17"/>
      <c r="CAZ84" s="17"/>
      <c r="CBA84" s="17"/>
      <c r="CBB84" s="17"/>
      <c r="CBC84" s="17"/>
      <c r="CBD84" s="17"/>
      <c r="CBE84" s="17"/>
      <c r="CBF84" s="17"/>
      <c r="CBG84" s="17"/>
      <c r="CBH84" s="17"/>
      <c r="CBI84" s="17"/>
      <c r="CBJ84" s="17"/>
      <c r="CBK84" s="17"/>
      <c r="CBL84" s="17"/>
      <c r="CBM84" s="17"/>
      <c r="CBN84" s="17"/>
      <c r="CBO84" s="17"/>
      <c r="CBP84" s="17"/>
      <c r="CBQ84" s="17"/>
      <c r="CBR84" s="17"/>
      <c r="CBS84" s="17"/>
      <c r="CBT84" s="17"/>
      <c r="CBU84" s="17"/>
      <c r="CBV84" s="17"/>
      <c r="CBW84" s="17"/>
      <c r="CBX84" s="17"/>
      <c r="CBY84" s="17"/>
      <c r="CBZ84" s="17"/>
      <c r="CCA84" s="17"/>
      <c r="CCB84" s="17"/>
      <c r="CCC84" s="17"/>
      <c r="CCD84" s="17"/>
      <c r="CCE84" s="17"/>
      <c r="CCF84" s="17"/>
      <c r="CCG84" s="17"/>
      <c r="CCH84" s="17"/>
      <c r="CCI84" s="17"/>
      <c r="CCJ84" s="17"/>
      <c r="CCK84" s="17"/>
      <c r="CCL84" s="17"/>
      <c r="CCM84" s="17"/>
      <c r="CCN84" s="17"/>
      <c r="CCO84" s="17"/>
      <c r="CCP84" s="17"/>
      <c r="CCQ84" s="17"/>
      <c r="CCR84" s="17"/>
      <c r="CCS84" s="17"/>
      <c r="CCT84" s="17"/>
      <c r="CCU84" s="17"/>
      <c r="CCV84" s="17"/>
      <c r="CCW84" s="17"/>
      <c r="CCX84" s="17"/>
      <c r="CCY84" s="17"/>
      <c r="CCZ84" s="17"/>
      <c r="CDA84" s="17"/>
      <c r="CDB84" s="17"/>
      <c r="CDC84" s="17"/>
      <c r="CDD84" s="17"/>
      <c r="CDE84" s="17"/>
      <c r="CDF84" s="17"/>
      <c r="CDG84" s="17"/>
      <c r="CDH84" s="17"/>
      <c r="CDI84" s="17"/>
      <c r="CDJ84" s="17"/>
      <c r="CDK84" s="17"/>
      <c r="CDL84" s="17"/>
      <c r="CDM84" s="17"/>
      <c r="CDN84" s="17"/>
      <c r="CDO84" s="17"/>
      <c r="CDP84" s="17"/>
      <c r="CDQ84" s="17"/>
      <c r="CDR84" s="17"/>
      <c r="CDS84" s="17"/>
      <c r="CDT84" s="17"/>
      <c r="CDU84" s="17"/>
    </row>
    <row r="85">
      <c r="A85" s="14" t="s">
        <v>3410</v>
      </c>
      <c r="B85" s="14" t="s">
        <v>3440</v>
      </c>
      <c r="C85" s="14" t="s">
        <v>2933</v>
      </c>
      <c r="D85" s="14" t="s">
        <v>3441</v>
      </c>
      <c r="E85" s="14" t="s">
        <v>3442</v>
      </c>
      <c r="F85" s="14" t="s">
        <v>2835</v>
      </c>
      <c r="I85" s="14" t="s">
        <v>3443</v>
      </c>
      <c r="J85" s="14" t="s">
        <v>2618</v>
      </c>
      <c r="K85" s="14" t="s">
        <v>2619</v>
      </c>
      <c r="L85" s="14" t="s">
        <v>2560</v>
      </c>
      <c r="M85" s="16">
        <v>1.0</v>
      </c>
      <c r="N85" s="14" t="s">
        <v>2690</v>
      </c>
      <c r="O85" s="14" t="s">
        <v>2690</v>
      </c>
      <c r="P85" s="14" t="s">
        <v>2690</v>
      </c>
      <c r="Q85" s="16">
        <v>11.0</v>
      </c>
      <c r="R85" s="16">
        <v>4095835.0</v>
      </c>
      <c r="S85" s="16">
        <v>4095835.0</v>
      </c>
      <c r="T85" s="14" t="s">
        <v>2622</v>
      </c>
      <c r="U85" s="14" t="s">
        <v>2621</v>
      </c>
      <c r="V85" s="14" t="s">
        <v>3444</v>
      </c>
      <c r="W85" s="14" t="s">
        <v>3445</v>
      </c>
      <c r="X85" s="16">
        <v>0.23</v>
      </c>
      <c r="Y85" s="17"/>
      <c r="Z85" s="16">
        <v>17.0</v>
      </c>
      <c r="AA85" s="16">
        <v>58.0</v>
      </c>
      <c r="AB85" s="17"/>
      <c r="AC85" s="16">
        <v>77.0</v>
      </c>
      <c r="AD85" s="16">
        <v>76.0</v>
      </c>
      <c r="AE85" s="22">
        <v>45485.0</v>
      </c>
      <c r="AF85" s="17"/>
      <c r="AG85" s="17"/>
      <c r="AH85" s="17"/>
      <c r="AI85" s="17"/>
      <c r="AJ85" s="17"/>
      <c r="AK85" s="17"/>
      <c r="AL85" s="16">
        <v>43.0</v>
      </c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4" t="s">
        <v>3446</v>
      </c>
      <c r="BB85" s="17"/>
      <c r="BC85" s="17"/>
      <c r="BD85" s="17"/>
      <c r="BE85" s="17"/>
      <c r="BF85" s="14" t="s">
        <v>2563</v>
      </c>
      <c r="BG85" s="16">
        <v>1.0</v>
      </c>
      <c r="BH85" s="14" t="s">
        <v>2564</v>
      </c>
      <c r="BI85" s="14" t="s">
        <v>2594</v>
      </c>
      <c r="BJ85" s="14" t="s">
        <v>2566</v>
      </c>
      <c r="BK85" s="17"/>
      <c r="BL85" s="17"/>
      <c r="BM85" s="16">
        <v>2.56666667</v>
      </c>
      <c r="BN85" s="17"/>
      <c r="BO85" s="17"/>
      <c r="BP85" s="17"/>
      <c r="BQ85" s="17"/>
      <c r="BR85" s="17"/>
      <c r="BS85" s="16">
        <v>0.5116</v>
      </c>
      <c r="BT85" s="16">
        <v>24.5915113</v>
      </c>
      <c r="BU85" s="14" t="s">
        <v>2567</v>
      </c>
      <c r="BV85" s="14" t="s">
        <v>2774</v>
      </c>
      <c r="BW85" s="14" t="s">
        <v>2702</v>
      </c>
      <c r="BX85" s="16">
        <v>21.0</v>
      </c>
      <c r="BY85" s="14" t="s">
        <v>3446</v>
      </c>
      <c r="BZ85" s="16">
        <v>748.0</v>
      </c>
      <c r="CA85" s="16">
        <v>-15965.0</v>
      </c>
      <c r="CB85" s="16">
        <v>0.0</v>
      </c>
      <c r="CC85" s="17"/>
      <c r="CD85" s="17"/>
      <c r="CE85" s="16">
        <v>24.5915113</v>
      </c>
      <c r="CF85" s="14" t="s">
        <v>2572</v>
      </c>
      <c r="CG85" s="14" t="s">
        <v>2704</v>
      </c>
      <c r="CH85" s="19">
        <v>40788.0</v>
      </c>
      <c r="CI85" s="14" t="s">
        <v>2573</v>
      </c>
      <c r="CJ85" s="17"/>
      <c r="CK85" s="14" t="s">
        <v>2574</v>
      </c>
      <c r="CL85" s="14" t="s">
        <v>3447</v>
      </c>
      <c r="CM85" s="20">
        <v>2279175.0</v>
      </c>
      <c r="CN85" s="14" t="s">
        <v>3448</v>
      </c>
      <c r="CO85" s="14" t="s">
        <v>2563</v>
      </c>
      <c r="CP85" s="14" t="s">
        <v>2563</v>
      </c>
      <c r="CQ85" s="16">
        <v>0.3345</v>
      </c>
      <c r="CR85" s="16">
        <v>0.02</v>
      </c>
      <c r="CS85" s="14" t="s">
        <v>2563</v>
      </c>
      <c r="CT85" s="14" t="s">
        <v>3449</v>
      </c>
      <c r="CU85" s="14" t="s">
        <v>3450</v>
      </c>
      <c r="CV85" s="14" t="s">
        <v>3184</v>
      </c>
      <c r="CW85" s="14" t="s">
        <v>3451</v>
      </c>
      <c r="CX85" s="14" t="s">
        <v>2580</v>
      </c>
      <c r="CY85" s="16">
        <v>9.17250222</v>
      </c>
      <c r="CZ85" s="14" t="s">
        <v>2707</v>
      </c>
      <c r="DA85" s="14" t="s">
        <v>2563</v>
      </c>
      <c r="DB85" s="14" t="s">
        <v>2574</v>
      </c>
      <c r="DC85" s="14" t="s">
        <v>2708</v>
      </c>
      <c r="DD85" s="14" t="s">
        <v>3452</v>
      </c>
      <c r="DE85" s="14" t="s">
        <v>2563</v>
      </c>
      <c r="DF85" s="14" t="s">
        <v>2574</v>
      </c>
      <c r="DG85" s="14" t="s">
        <v>2762</v>
      </c>
      <c r="DH85" s="14" t="s">
        <v>3453</v>
      </c>
      <c r="DI85" s="14" t="s">
        <v>3454</v>
      </c>
      <c r="DJ85" s="14" t="s">
        <v>3441</v>
      </c>
      <c r="DK85" s="16">
        <v>93.8</v>
      </c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  <c r="KL85" s="17"/>
      <c r="KM85" s="17"/>
      <c r="KN85" s="17"/>
      <c r="KO85" s="17"/>
      <c r="KP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  <c r="LE85" s="17"/>
      <c r="LF85" s="17"/>
      <c r="LG85" s="17"/>
      <c r="LH85" s="17"/>
      <c r="LI85" s="17"/>
      <c r="LJ85" s="17"/>
      <c r="LK85" s="17"/>
      <c r="LL85" s="17"/>
      <c r="LM85" s="17"/>
      <c r="LN85" s="17"/>
      <c r="LO85" s="17"/>
      <c r="LP85" s="17"/>
      <c r="LQ85" s="17"/>
      <c r="LR85" s="17"/>
      <c r="LS85" s="17"/>
      <c r="LT85" s="17"/>
      <c r="LU85" s="17"/>
      <c r="LV85" s="17"/>
      <c r="LW85" s="17"/>
      <c r="LX85" s="17"/>
      <c r="LY85" s="17"/>
      <c r="LZ85" s="17"/>
      <c r="MA85" s="17"/>
      <c r="MB85" s="17"/>
      <c r="MC85" s="17"/>
      <c r="MD85" s="17"/>
      <c r="ME85" s="17"/>
      <c r="MF85" s="17"/>
      <c r="MG85" s="17"/>
      <c r="MH85" s="17"/>
      <c r="MI85" s="17"/>
      <c r="MJ85" s="17"/>
      <c r="MK85" s="17"/>
      <c r="ML85" s="17"/>
      <c r="MM85" s="17"/>
      <c r="MN85" s="17"/>
      <c r="MO85" s="17"/>
      <c r="MP85" s="17"/>
      <c r="MQ85" s="17"/>
      <c r="MR85" s="17"/>
      <c r="MS85" s="17"/>
      <c r="MT85" s="17"/>
      <c r="MU85" s="17"/>
      <c r="MV85" s="17"/>
      <c r="MW85" s="17"/>
      <c r="MX85" s="17"/>
      <c r="MY85" s="17"/>
      <c r="MZ85" s="17"/>
      <c r="NA85" s="17"/>
      <c r="NB85" s="17"/>
      <c r="NC85" s="17"/>
      <c r="ND85" s="17"/>
      <c r="NE85" s="17"/>
      <c r="NF85" s="17"/>
      <c r="NG85" s="17"/>
      <c r="NH85" s="17"/>
      <c r="NI85" s="17"/>
      <c r="NJ85" s="17"/>
      <c r="NK85" s="17"/>
      <c r="NL85" s="17"/>
      <c r="NM85" s="17"/>
      <c r="NN85" s="17"/>
      <c r="NO85" s="17"/>
      <c r="NP85" s="17"/>
      <c r="NQ85" s="17"/>
      <c r="NR85" s="17"/>
      <c r="NS85" s="17"/>
      <c r="NT85" s="17"/>
      <c r="NU85" s="17"/>
      <c r="NV85" s="17"/>
      <c r="NW85" s="17"/>
      <c r="NX85" s="17"/>
      <c r="NY85" s="17"/>
      <c r="NZ85" s="17"/>
      <c r="OA85" s="17"/>
      <c r="OB85" s="17"/>
      <c r="OC85" s="17"/>
      <c r="OD85" s="17"/>
      <c r="OE85" s="17"/>
      <c r="OF85" s="17"/>
      <c r="OG85" s="17"/>
      <c r="OH85" s="17"/>
      <c r="OI85" s="17"/>
      <c r="OJ85" s="17"/>
      <c r="OK85" s="17"/>
      <c r="OL85" s="17"/>
      <c r="OM85" s="17"/>
      <c r="ON85" s="17"/>
      <c r="OO85" s="17"/>
      <c r="OP85" s="17"/>
      <c r="OQ85" s="17"/>
      <c r="OR85" s="17"/>
      <c r="OS85" s="17"/>
      <c r="OT85" s="17"/>
      <c r="OU85" s="17"/>
      <c r="OV85" s="17"/>
      <c r="OW85" s="17"/>
      <c r="OX85" s="17"/>
      <c r="OY85" s="17"/>
      <c r="OZ85" s="17"/>
      <c r="PA85" s="17"/>
      <c r="PB85" s="17"/>
      <c r="PC85" s="17"/>
      <c r="PD85" s="17"/>
      <c r="PE85" s="17"/>
      <c r="PF85" s="17"/>
      <c r="PG85" s="17"/>
      <c r="PH85" s="17"/>
      <c r="PI85" s="17"/>
      <c r="PJ85" s="17"/>
      <c r="PK85" s="17"/>
      <c r="PL85" s="17"/>
      <c r="PM85" s="17"/>
      <c r="PN85" s="17"/>
      <c r="PO85" s="17"/>
      <c r="PP85" s="17"/>
      <c r="PQ85" s="17"/>
      <c r="PR85" s="17"/>
      <c r="PS85" s="17"/>
      <c r="PT85" s="17"/>
      <c r="PU85" s="17"/>
      <c r="PV85" s="17"/>
      <c r="PW85" s="17"/>
      <c r="PX85" s="17"/>
      <c r="PY85" s="17"/>
      <c r="PZ85" s="17"/>
      <c r="QA85" s="17"/>
      <c r="QB85" s="17"/>
      <c r="QC85" s="17"/>
      <c r="QD85" s="17"/>
      <c r="QE85" s="17"/>
      <c r="QF85" s="17"/>
      <c r="QG85" s="17"/>
      <c r="QH85" s="17"/>
      <c r="QI85" s="17"/>
      <c r="QJ85" s="17"/>
      <c r="QK85" s="17"/>
      <c r="QL85" s="17"/>
      <c r="QM85" s="17"/>
      <c r="QN85" s="17"/>
      <c r="QO85" s="17"/>
      <c r="QP85" s="17"/>
      <c r="QQ85" s="17"/>
      <c r="QR85" s="17"/>
      <c r="QS85" s="17"/>
      <c r="QT85" s="17"/>
      <c r="QU85" s="16">
        <v>-3.0</v>
      </c>
      <c r="QV85" s="16">
        <v>0.0</v>
      </c>
      <c r="QW85" s="16">
        <v>12.0</v>
      </c>
      <c r="QX85" s="17"/>
      <c r="QY85" s="17"/>
      <c r="QZ85" s="17"/>
      <c r="RA85" s="17"/>
      <c r="RB85" s="17"/>
      <c r="RC85" s="17"/>
      <c r="RD85" s="17"/>
      <c r="RE85" s="17"/>
      <c r="RF85" s="17"/>
      <c r="RG85" s="17"/>
      <c r="RH85" s="17"/>
      <c r="RI85" s="17"/>
      <c r="RJ85" s="17"/>
      <c r="RK85" s="17"/>
      <c r="RL85" s="17"/>
      <c r="RM85" s="17"/>
      <c r="RN85" s="17"/>
      <c r="RO85" s="17"/>
      <c r="RP85" s="17"/>
      <c r="RQ85" s="17"/>
      <c r="RR85" s="17"/>
      <c r="RS85" s="17"/>
      <c r="RT85" s="17"/>
      <c r="RU85" s="17"/>
      <c r="RV85" s="17"/>
      <c r="RW85" s="17"/>
      <c r="RX85" s="17"/>
      <c r="RY85" s="17"/>
      <c r="RZ85" s="17"/>
      <c r="SA85" s="17"/>
      <c r="SB85" s="17"/>
      <c r="SC85" s="17"/>
      <c r="SD85" s="17"/>
      <c r="SE85" s="17"/>
      <c r="SF85" s="17"/>
      <c r="SG85" s="17"/>
      <c r="SH85" s="17"/>
      <c r="SI85" s="17"/>
      <c r="SJ85" s="17"/>
      <c r="SK85" s="17"/>
      <c r="SL85" s="17"/>
      <c r="SM85" s="17"/>
      <c r="SN85" s="17"/>
      <c r="SO85" s="17"/>
      <c r="SP85" s="17"/>
      <c r="SQ85" s="17"/>
      <c r="SR85" s="17"/>
      <c r="SS85" s="17"/>
      <c r="ST85" s="17"/>
      <c r="SU85" s="17"/>
      <c r="SV85" s="17"/>
      <c r="SW85" s="17"/>
      <c r="SX85" s="17"/>
      <c r="SY85" s="17"/>
      <c r="SZ85" s="17"/>
      <c r="TA85" s="17"/>
      <c r="TB85" s="17"/>
      <c r="TC85" s="17"/>
      <c r="TD85" s="17"/>
      <c r="TE85" s="17"/>
      <c r="TF85" s="17"/>
      <c r="TG85" s="17"/>
      <c r="TH85" s="17"/>
      <c r="TI85" s="17"/>
      <c r="TJ85" s="17"/>
      <c r="TK85" s="17"/>
      <c r="TL85" s="17"/>
      <c r="TM85" s="17"/>
      <c r="TN85" s="17"/>
      <c r="TO85" s="17"/>
      <c r="TP85" s="17"/>
      <c r="TQ85" s="17"/>
      <c r="TR85" s="17"/>
      <c r="TS85" s="17"/>
      <c r="TT85" s="17"/>
      <c r="TU85" s="17"/>
      <c r="TV85" s="17"/>
      <c r="TW85" s="17"/>
      <c r="TX85" s="17"/>
      <c r="TY85" s="17"/>
      <c r="TZ85" s="17"/>
      <c r="UA85" s="17"/>
      <c r="UB85" s="17"/>
      <c r="UC85" s="17"/>
      <c r="UD85" s="17"/>
      <c r="UE85" s="17"/>
      <c r="UF85" s="17"/>
      <c r="UG85" s="17"/>
      <c r="UH85" s="17"/>
      <c r="UI85" s="17"/>
      <c r="UJ85" s="17"/>
      <c r="UK85" s="17"/>
      <c r="UL85" s="17"/>
      <c r="UM85" s="17"/>
      <c r="UN85" s="17"/>
      <c r="UO85" s="17"/>
      <c r="UP85" s="17"/>
      <c r="UQ85" s="17"/>
      <c r="UR85" s="17"/>
      <c r="US85" s="17"/>
      <c r="UT85" s="17"/>
      <c r="UU85" s="17"/>
      <c r="UV85" s="17"/>
      <c r="UW85" s="17"/>
      <c r="UX85" s="17"/>
      <c r="UY85" s="17"/>
      <c r="UZ85" s="17"/>
      <c r="VA85" s="17"/>
      <c r="VB85" s="17"/>
      <c r="VC85" s="17"/>
      <c r="VD85" s="17"/>
      <c r="VE85" s="17"/>
      <c r="VF85" s="17"/>
      <c r="VG85" s="17"/>
      <c r="VH85" s="17"/>
      <c r="VI85" s="17"/>
      <c r="VJ85" s="17"/>
      <c r="VK85" s="17"/>
      <c r="VL85" s="17"/>
      <c r="VM85" s="17"/>
      <c r="VN85" s="17"/>
      <c r="VO85" s="17"/>
      <c r="VP85" s="17"/>
      <c r="VQ85" s="17"/>
      <c r="VR85" s="17"/>
      <c r="VS85" s="17"/>
      <c r="VT85" s="17"/>
      <c r="VU85" s="17"/>
      <c r="VV85" s="17"/>
      <c r="VW85" s="17"/>
      <c r="VX85" s="17"/>
      <c r="VY85" s="17"/>
      <c r="VZ85" s="17"/>
      <c r="WA85" s="17"/>
      <c r="WB85" s="17"/>
      <c r="WC85" s="17"/>
      <c r="WD85" s="17"/>
      <c r="WE85" s="17"/>
      <c r="WF85" s="17"/>
      <c r="WG85" s="17"/>
      <c r="WH85" s="17"/>
      <c r="WI85" s="17"/>
      <c r="WJ85" s="17"/>
      <c r="WK85" s="17"/>
      <c r="WL85" s="17"/>
      <c r="WM85" s="17"/>
      <c r="WN85" s="17"/>
      <c r="WO85" s="17"/>
      <c r="WP85" s="17"/>
      <c r="WQ85" s="17"/>
      <c r="WR85" s="17"/>
      <c r="WS85" s="17"/>
      <c r="WT85" s="17"/>
      <c r="WU85" s="17"/>
      <c r="WV85" s="17"/>
      <c r="WW85" s="17"/>
      <c r="WX85" s="17"/>
      <c r="WY85" s="17"/>
      <c r="WZ85" s="17"/>
      <c r="XA85" s="17"/>
      <c r="XB85" s="17"/>
      <c r="XC85" s="17"/>
      <c r="XD85" s="17"/>
      <c r="XE85" s="17"/>
      <c r="XF85" s="17"/>
      <c r="XG85" s="17"/>
      <c r="XH85" s="17"/>
      <c r="XI85" s="17"/>
      <c r="XJ85" s="17"/>
      <c r="XK85" s="17"/>
      <c r="XL85" s="17"/>
      <c r="XM85" s="17"/>
      <c r="XN85" s="17"/>
      <c r="XO85" s="17"/>
      <c r="XP85" s="17"/>
      <c r="XQ85" s="17"/>
      <c r="XR85" s="17"/>
      <c r="XS85" s="17"/>
      <c r="XT85" s="17"/>
      <c r="XU85" s="17"/>
      <c r="XV85" s="17"/>
      <c r="XW85" s="17"/>
      <c r="XX85" s="17"/>
      <c r="XY85" s="17"/>
      <c r="XZ85" s="17"/>
      <c r="YA85" s="17"/>
      <c r="YB85" s="17"/>
      <c r="YC85" s="17"/>
      <c r="YD85" s="17"/>
      <c r="YE85" s="17"/>
      <c r="YF85" s="17"/>
      <c r="YG85" s="17"/>
      <c r="YH85" s="17"/>
      <c r="YI85" s="17"/>
      <c r="YJ85" s="17"/>
      <c r="YK85" s="17"/>
      <c r="YL85" s="17"/>
      <c r="YM85" s="17"/>
      <c r="YN85" s="17"/>
      <c r="YO85" s="17"/>
      <c r="YP85" s="17"/>
      <c r="YQ85" s="17"/>
      <c r="YR85" s="17"/>
      <c r="YS85" s="17"/>
      <c r="YT85" s="17"/>
      <c r="YU85" s="17"/>
      <c r="YV85" s="17"/>
      <c r="YW85" s="17"/>
      <c r="YX85" s="17"/>
      <c r="YY85" s="17"/>
      <c r="YZ85" s="17"/>
      <c r="ZA85" s="17"/>
      <c r="ZB85" s="17"/>
      <c r="ZC85" s="17"/>
      <c r="ZD85" s="17"/>
      <c r="ZE85" s="17"/>
      <c r="ZF85" s="17"/>
      <c r="ZG85" s="17"/>
      <c r="ZH85" s="17"/>
      <c r="ZI85" s="17"/>
      <c r="ZJ85" s="17"/>
      <c r="ZK85" s="17"/>
      <c r="ZL85" s="17"/>
      <c r="ZM85" s="17"/>
      <c r="ZN85" s="17"/>
      <c r="ZO85" s="17"/>
      <c r="ZP85" s="17"/>
      <c r="ZQ85" s="17"/>
      <c r="ZR85" s="17"/>
      <c r="ZS85" s="17"/>
      <c r="ZT85" s="17"/>
      <c r="ZU85" s="17"/>
      <c r="ZV85" s="17"/>
      <c r="ZW85" s="17"/>
      <c r="ZX85" s="17"/>
      <c r="ZY85" s="17"/>
      <c r="ZZ85" s="17"/>
      <c r="AAA85" s="17"/>
      <c r="AAB85" s="17"/>
      <c r="AAC85" s="17"/>
      <c r="AAD85" s="17"/>
      <c r="AAE85" s="17"/>
      <c r="AAF85" s="17"/>
      <c r="AAG85" s="17"/>
      <c r="AAH85" s="17"/>
      <c r="AAI85" s="17"/>
      <c r="AAJ85" s="17"/>
      <c r="AAK85" s="17"/>
      <c r="AAL85" s="17"/>
      <c r="AAM85" s="17"/>
      <c r="AAN85" s="17"/>
      <c r="AAO85" s="17"/>
      <c r="AAP85" s="17"/>
      <c r="AAQ85" s="17"/>
      <c r="AAR85" s="17"/>
      <c r="AAS85" s="17"/>
      <c r="AAT85" s="17"/>
      <c r="AAU85" s="17"/>
      <c r="AAV85" s="17"/>
      <c r="AAW85" s="17"/>
      <c r="AAX85" s="17"/>
      <c r="AAY85" s="17"/>
      <c r="AAZ85" s="17"/>
      <c r="ABA85" s="17"/>
      <c r="ABB85" s="17"/>
      <c r="ABC85" s="17"/>
      <c r="ABD85" s="17"/>
      <c r="ABE85" s="17"/>
      <c r="ABF85" s="17"/>
      <c r="ABG85" s="17"/>
      <c r="ABH85" s="17"/>
      <c r="ABI85" s="17"/>
      <c r="ABJ85" s="17"/>
      <c r="ABK85" s="17"/>
      <c r="ABL85" s="17"/>
      <c r="ABM85" s="17"/>
      <c r="ABN85" s="17"/>
      <c r="ABO85" s="17"/>
      <c r="ABP85" s="17"/>
      <c r="ABQ85" s="17"/>
      <c r="ABR85" s="17"/>
      <c r="ABS85" s="17"/>
      <c r="ABT85" s="17"/>
      <c r="ABU85" s="17"/>
      <c r="ABV85" s="17"/>
      <c r="ABW85" s="17"/>
      <c r="ABX85" s="17"/>
      <c r="ABY85" s="17"/>
      <c r="ABZ85" s="17"/>
      <c r="ACA85" s="17"/>
      <c r="ACB85" s="17"/>
      <c r="ACC85" s="17"/>
      <c r="ACD85" s="17"/>
      <c r="ACE85" s="17"/>
      <c r="ACF85" s="17"/>
      <c r="ACG85" s="17"/>
      <c r="ACH85" s="17"/>
      <c r="ACI85" s="17"/>
      <c r="ACJ85" s="17"/>
      <c r="ACK85" s="17"/>
      <c r="ACL85" s="17"/>
      <c r="ACM85" s="17"/>
      <c r="ACN85" s="17"/>
      <c r="ACO85" s="17"/>
      <c r="ACP85" s="17"/>
      <c r="ACQ85" s="17"/>
      <c r="ACR85" s="17"/>
      <c r="ACS85" s="17"/>
      <c r="ACT85" s="17"/>
      <c r="ACU85" s="17"/>
      <c r="ACV85" s="17"/>
      <c r="ACW85" s="17"/>
      <c r="ACX85" s="17"/>
      <c r="ACY85" s="17"/>
      <c r="ACZ85" s="17"/>
      <c r="ADA85" s="17"/>
      <c r="ADB85" s="17"/>
      <c r="ADC85" s="17"/>
      <c r="ADD85" s="17"/>
      <c r="ADE85" s="17"/>
      <c r="ADF85" s="17"/>
      <c r="ADG85" s="17"/>
      <c r="ADH85" s="17"/>
      <c r="ADI85" s="17"/>
      <c r="ADJ85" s="17"/>
      <c r="ADK85" s="17"/>
      <c r="ADL85" s="17"/>
      <c r="ADM85" s="17"/>
      <c r="ADN85" s="17"/>
      <c r="ADO85" s="17"/>
      <c r="ADP85" s="17"/>
      <c r="ADQ85" s="17"/>
      <c r="ADR85" s="17"/>
      <c r="ADS85" s="17"/>
      <c r="ADT85" s="17"/>
      <c r="ADU85" s="17"/>
      <c r="ADV85" s="17"/>
      <c r="ADW85" s="17"/>
      <c r="ADX85" s="17"/>
      <c r="ADY85" s="17"/>
      <c r="ADZ85" s="17"/>
      <c r="AEA85" s="17"/>
      <c r="AEB85" s="17"/>
      <c r="AEC85" s="17"/>
      <c r="AED85" s="17"/>
      <c r="AEE85" s="17"/>
      <c r="AEF85" s="17"/>
      <c r="AEG85" s="17"/>
      <c r="AEH85" s="17"/>
      <c r="AEI85" s="17"/>
      <c r="AEJ85" s="17"/>
      <c r="AEK85" s="17"/>
      <c r="AEL85" s="17"/>
      <c r="AEM85" s="17"/>
      <c r="AEN85" s="17"/>
      <c r="AEO85" s="17"/>
      <c r="AEP85" s="17"/>
      <c r="AEQ85" s="17"/>
      <c r="AER85" s="17"/>
      <c r="AES85" s="17"/>
      <c r="AET85" s="17"/>
      <c r="AEU85" s="17"/>
      <c r="AEV85" s="17"/>
      <c r="AEW85" s="17"/>
      <c r="AEX85" s="17"/>
      <c r="AEY85" s="17"/>
      <c r="AEZ85" s="17"/>
      <c r="AFA85" s="17"/>
      <c r="AFB85" s="17"/>
      <c r="AFC85" s="17"/>
      <c r="AFD85" s="17"/>
      <c r="AFE85" s="17"/>
      <c r="AFF85" s="17"/>
      <c r="AFG85" s="17"/>
      <c r="AFH85" s="17"/>
      <c r="AFI85" s="17"/>
      <c r="AFJ85" s="17"/>
      <c r="AFK85" s="17"/>
      <c r="AFL85" s="17"/>
      <c r="AFM85" s="17"/>
      <c r="AFN85" s="17"/>
      <c r="AFO85" s="17"/>
      <c r="AFP85" s="17"/>
      <c r="AFQ85" s="17"/>
      <c r="AFR85" s="17"/>
      <c r="AFS85" s="17"/>
      <c r="AFT85" s="17"/>
      <c r="AFU85" s="17"/>
      <c r="AFV85" s="17"/>
      <c r="AFW85" s="17"/>
      <c r="AFX85" s="17"/>
      <c r="AFY85" s="17"/>
      <c r="AFZ85" s="17"/>
      <c r="AGA85" s="17"/>
      <c r="AGB85" s="17"/>
      <c r="AGC85" s="17"/>
      <c r="AGD85" s="17"/>
      <c r="AGE85" s="17"/>
      <c r="AGF85" s="17"/>
      <c r="AGG85" s="17"/>
      <c r="AGH85" s="17"/>
      <c r="AGI85" s="17"/>
      <c r="AGJ85" s="17"/>
      <c r="AGK85" s="17"/>
      <c r="AGL85" s="17"/>
      <c r="AGM85" s="17"/>
      <c r="AGN85" s="17"/>
      <c r="AGO85" s="17"/>
      <c r="AGP85" s="17"/>
      <c r="AGQ85" s="17"/>
      <c r="AGR85" s="17"/>
      <c r="AGS85" s="17"/>
      <c r="AGT85" s="17"/>
      <c r="AGU85" s="17"/>
      <c r="AGV85" s="17"/>
      <c r="AGW85" s="17"/>
      <c r="AGX85" s="17"/>
      <c r="AGY85" s="17"/>
      <c r="AGZ85" s="17"/>
      <c r="AHA85" s="17"/>
      <c r="AHB85" s="17"/>
      <c r="AHC85" s="17"/>
      <c r="AHD85" s="17"/>
      <c r="AHE85" s="17"/>
      <c r="AHF85" s="17"/>
      <c r="AHG85" s="17"/>
      <c r="AHH85" s="17"/>
      <c r="AHI85" s="17"/>
      <c r="AHJ85" s="17"/>
      <c r="AHK85" s="17"/>
      <c r="AHL85" s="17"/>
      <c r="AHM85" s="17"/>
      <c r="AHN85" s="17"/>
      <c r="AHO85" s="17"/>
      <c r="AHP85" s="17"/>
      <c r="AHQ85" s="17"/>
      <c r="AHR85" s="17"/>
      <c r="AHS85" s="17"/>
      <c r="AHT85" s="17"/>
      <c r="AHU85" s="17"/>
      <c r="AHV85" s="17"/>
      <c r="AHW85" s="17"/>
      <c r="AHX85" s="17"/>
      <c r="AHY85" s="17"/>
      <c r="AHZ85" s="17"/>
      <c r="AIA85" s="17"/>
      <c r="AIB85" s="17"/>
      <c r="AIC85" s="17"/>
      <c r="AID85" s="17"/>
      <c r="AIE85" s="17"/>
      <c r="AIF85" s="17"/>
      <c r="AIG85" s="17"/>
      <c r="AIH85" s="17"/>
      <c r="AII85" s="17"/>
      <c r="AIJ85" s="17"/>
      <c r="AIK85" s="17"/>
      <c r="AIL85" s="17"/>
      <c r="AIM85" s="17"/>
      <c r="AIN85" s="17"/>
      <c r="AIO85" s="17"/>
      <c r="AIP85" s="17"/>
      <c r="AIQ85" s="17"/>
      <c r="AIR85" s="17"/>
      <c r="AIS85" s="17"/>
      <c r="AIT85" s="17"/>
      <c r="AIU85" s="17"/>
      <c r="AIV85" s="17"/>
      <c r="AIW85" s="17"/>
      <c r="AIX85" s="17"/>
      <c r="AIY85" s="17"/>
      <c r="AIZ85" s="17"/>
      <c r="AJA85" s="17"/>
      <c r="AJB85" s="17"/>
      <c r="AJC85" s="17"/>
      <c r="AJD85" s="17"/>
      <c r="AJE85" s="17"/>
      <c r="AJF85" s="17"/>
      <c r="AJG85" s="17"/>
      <c r="AJH85" s="17"/>
      <c r="AJI85" s="17"/>
      <c r="AJJ85" s="17"/>
      <c r="AJK85" s="17"/>
      <c r="AJL85" s="17"/>
      <c r="AJM85" s="17"/>
      <c r="AJN85" s="17"/>
      <c r="AJO85" s="17"/>
      <c r="AJP85" s="17"/>
      <c r="AJQ85" s="17"/>
      <c r="AJR85" s="17"/>
      <c r="AJS85" s="17"/>
      <c r="AJT85" s="17"/>
      <c r="AJU85" s="17"/>
      <c r="AJV85" s="17"/>
      <c r="AJW85" s="17"/>
      <c r="AJX85" s="17"/>
      <c r="AJY85" s="17"/>
      <c r="AJZ85" s="17"/>
      <c r="AKA85" s="17"/>
      <c r="AKB85" s="17"/>
      <c r="AKC85" s="17"/>
      <c r="AKD85" s="17"/>
      <c r="AKE85" s="17"/>
      <c r="AKF85" s="17"/>
      <c r="AKG85" s="17"/>
      <c r="AKH85" s="17"/>
      <c r="AKI85" s="17"/>
      <c r="AKJ85" s="17"/>
      <c r="AKK85" s="17"/>
      <c r="AKL85" s="17"/>
      <c r="AKM85" s="17"/>
      <c r="AKN85" s="17"/>
      <c r="AKO85" s="17"/>
      <c r="AKP85" s="17"/>
      <c r="AKQ85" s="17"/>
      <c r="AKR85" s="17"/>
      <c r="AKS85" s="17"/>
      <c r="AKT85" s="17"/>
      <c r="AKU85" s="17"/>
      <c r="AKV85" s="17"/>
      <c r="AKW85" s="17"/>
      <c r="AKX85" s="17"/>
      <c r="AKY85" s="17"/>
      <c r="AKZ85" s="17"/>
      <c r="ALA85" s="17"/>
      <c r="ALB85" s="17"/>
      <c r="ALC85" s="17"/>
      <c r="ALD85" s="17"/>
      <c r="ALE85" s="17"/>
      <c r="ALF85" s="17"/>
      <c r="ALG85" s="17"/>
      <c r="ALH85" s="17"/>
      <c r="ALI85" s="17"/>
      <c r="ALJ85" s="17"/>
      <c r="ALK85" s="17"/>
      <c r="ALL85" s="17"/>
      <c r="ALM85" s="17"/>
      <c r="ALN85" s="17"/>
      <c r="ALO85" s="17"/>
      <c r="ALP85" s="17"/>
      <c r="ALQ85" s="17"/>
      <c r="ALR85" s="17"/>
      <c r="ALS85" s="17"/>
      <c r="ALT85" s="17"/>
      <c r="ALU85" s="17"/>
      <c r="ALV85" s="17"/>
      <c r="ALW85" s="17"/>
      <c r="ALX85" s="17"/>
      <c r="ALY85" s="17"/>
      <c r="ALZ85" s="17"/>
      <c r="AMA85" s="17"/>
      <c r="AMB85" s="17"/>
      <c r="AMC85" s="17"/>
      <c r="AMD85" s="17"/>
      <c r="AME85" s="17"/>
      <c r="AMF85" s="17"/>
      <c r="AMG85" s="17"/>
      <c r="AMH85" s="17"/>
      <c r="AMI85" s="17"/>
      <c r="AMJ85" s="17"/>
      <c r="AMK85" s="17"/>
      <c r="AML85" s="17"/>
      <c r="AMM85" s="17"/>
      <c r="AMN85" s="17"/>
      <c r="AMO85" s="17"/>
      <c r="AMP85" s="17"/>
      <c r="AMQ85" s="17"/>
      <c r="AMR85" s="17"/>
      <c r="AMS85" s="17"/>
      <c r="AMT85" s="17"/>
      <c r="AMU85" s="17"/>
      <c r="AMV85" s="17"/>
      <c r="AMW85" s="17"/>
      <c r="AMX85" s="17"/>
      <c r="AMY85" s="17"/>
      <c r="AMZ85" s="17"/>
      <c r="ANA85" s="17"/>
      <c r="ANB85" s="17"/>
      <c r="ANC85" s="17"/>
      <c r="AND85" s="17"/>
      <c r="ANE85" s="17"/>
      <c r="ANF85" s="17"/>
      <c r="ANG85" s="17"/>
      <c r="ANH85" s="17"/>
      <c r="ANI85" s="17"/>
      <c r="ANJ85" s="17"/>
      <c r="ANK85" s="17"/>
      <c r="ANL85" s="17"/>
      <c r="ANM85" s="17"/>
      <c r="ANN85" s="17"/>
      <c r="ANO85" s="17"/>
      <c r="ANP85" s="17"/>
      <c r="ANQ85" s="17"/>
      <c r="ANR85" s="17"/>
      <c r="ANS85" s="17"/>
      <c r="ANT85" s="17"/>
      <c r="ANU85" s="17"/>
      <c r="ANV85" s="17"/>
      <c r="ANW85" s="17"/>
      <c r="ANX85" s="17"/>
      <c r="ANY85" s="17"/>
      <c r="ANZ85" s="17"/>
      <c r="AOA85" s="17"/>
      <c r="AOB85" s="17"/>
      <c r="AOC85" s="17"/>
      <c r="AOD85" s="17"/>
      <c r="AOE85" s="17"/>
      <c r="AOF85" s="17"/>
      <c r="AOG85" s="17"/>
      <c r="AOH85" s="17"/>
      <c r="AOI85" s="17"/>
      <c r="AOJ85" s="17"/>
      <c r="AOK85" s="17"/>
      <c r="AOL85" s="17"/>
      <c r="AOM85" s="17"/>
      <c r="AON85" s="17"/>
      <c r="AOO85" s="17"/>
      <c r="AOP85" s="17"/>
      <c r="AOQ85" s="17"/>
      <c r="AOR85" s="17"/>
      <c r="AOS85" s="17"/>
      <c r="AOT85" s="17"/>
      <c r="AOU85" s="17"/>
      <c r="AOV85" s="17"/>
      <c r="AOW85" s="17"/>
      <c r="AOX85" s="17"/>
      <c r="AOY85" s="17"/>
      <c r="AOZ85" s="17"/>
      <c r="APA85" s="17"/>
      <c r="APB85" s="17"/>
      <c r="APC85" s="17"/>
      <c r="APD85" s="17"/>
      <c r="APE85" s="17"/>
      <c r="APF85" s="17"/>
      <c r="APG85" s="17"/>
      <c r="APH85" s="17"/>
      <c r="API85" s="17"/>
      <c r="APJ85" s="17"/>
      <c r="APK85" s="17"/>
      <c r="APL85" s="17"/>
      <c r="APM85" s="17"/>
      <c r="APN85" s="17"/>
      <c r="APO85" s="17"/>
      <c r="APP85" s="17"/>
      <c r="APQ85" s="17"/>
      <c r="APR85" s="17"/>
      <c r="APS85" s="17"/>
      <c r="APT85" s="17"/>
      <c r="APU85" s="17"/>
      <c r="APV85" s="17"/>
      <c r="APW85" s="17"/>
      <c r="APX85" s="17"/>
      <c r="APY85" s="17"/>
      <c r="APZ85" s="17"/>
      <c r="AQA85" s="17"/>
      <c r="AQB85" s="17"/>
      <c r="AQC85" s="17"/>
      <c r="AQD85" s="17"/>
      <c r="AQE85" s="17"/>
      <c r="AQF85" s="17"/>
      <c r="AQG85" s="17"/>
      <c r="AQH85" s="17"/>
      <c r="AQI85" s="17"/>
      <c r="AQJ85" s="17"/>
      <c r="AQK85" s="17"/>
      <c r="AQL85" s="17"/>
      <c r="AQM85" s="17"/>
      <c r="AQN85" s="17"/>
      <c r="AQO85" s="17"/>
      <c r="AQP85" s="17"/>
      <c r="AQQ85" s="17"/>
      <c r="AQR85" s="17"/>
      <c r="AQS85" s="17"/>
      <c r="AQT85" s="17"/>
      <c r="AQU85" s="17"/>
      <c r="AQV85" s="17"/>
      <c r="AQW85" s="17"/>
      <c r="AQX85" s="17"/>
      <c r="AQY85" s="17"/>
      <c r="AQZ85" s="17"/>
      <c r="ARA85" s="17"/>
      <c r="ARB85" s="17"/>
      <c r="ARC85" s="17"/>
      <c r="ARD85" s="17"/>
      <c r="ARE85" s="17"/>
      <c r="ARF85" s="17"/>
      <c r="ARG85" s="17"/>
      <c r="ARH85" s="17"/>
      <c r="ARI85" s="17"/>
      <c r="ARJ85" s="17"/>
      <c r="ARK85" s="17"/>
      <c r="ARL85" s="17"/>
      <c r="ARM85" s="17"/>
      <c r="ARN85" s="17"/>
      <c r="ARO85" s="17"/>
      <c r="ARP85" s="17"/>
      <c r="ARQ85" s="17"/>
      <c r="ARR85" s="17"/>
      <c r="ARS85" s="17"/>
      <c r="ART85" s="17"/>
      <c r="ARU85" s="17"/>
      <c r="ARV85" s="17"/>
      <c r="ARW85" s="17"/>
      <c r="ARX85" s="17"/>
      <c r="ARY85" s="17"/>
      <c r="ARZ85" s="17"/>
      <c r="ASA85" s="17"/>
      <c r="ASB85" s="17"/>
      <c r="ASC85" s="17"/>
      <c r="ASD85" s="17"/>
      <c r="ASE85" s="17"/>
      <c r="ASF85" s="17"/>
      <c r="ASG85" s="17"/>
      <c r="ASH85" s="17"/>
      <c r="ASI85" s="17"/>
      <c r="ASJ85" s="17"/>
      <c r="ASK85" s="17"/>
      <c r="ASL85" s="17"/>
      <c r="ASM85" s="17"/>
      <c r="ASN85" s="17"/>
      <c r="ASO85" s="17"/>
      <c r="ASP85" s="17"/>
      <c r="ASQ85" s="17"/>
      <c r="ASR85" s="17"/>
      <c r="ASS85" s="17"/>
      <c r="AST85" s="17"/>
      <c r="ASU85" s="17"/>
      <c r="ASV85" s="17"/>
      <c r="ASW85" s="17"/>
      <c r="ASX85" s="17"/>
      <c r="ASY85" s="17"/>
      <c r="ASZ85" s="17"/>
      <c r="ATA85" s="17"/>
      <c r="ATB85" s="17"/>
      <c r="ATC85" s="17"/>
      <c r="ATD85" s="17"/>
      <c r="ATE85" s="17"/>
      <c r="ATF85" s="17"/>
      <c r="ATG85" s="17"/>
      <c r="ATH85" s="17"/>
      <c r="ATI85" s="17"/>
      <c r="ATJ85" s="17"/>
      <c r="ATK85" s="17"/>
      <c r="ATL85" s="17"/>
      <c r="ATM85" s="17"/>
      <c r="ATN85" s="17"/>
      <c r="ATO85" s="17"/>
      <c r="ATP85" s="17"/>
      <c r="ATQ85" s="17"/>
      <c r="ATR85" s="17"/>
      <c r="ATS85" s="17"/>
      <c r="ATT85" s="17"/>
      <c r="ATU85" s="17"/>
      <c r="ATV85" s="17"/>
      <c r="ATW85" s="17"/>
      <c r="ATX85" s="17"/>
      <c r="ATY85" s="17"/>
      <c r="ATZ85" s="17"/>
      <c r="AUA85" s="17"/>
      <c r="AUB85" s="17"/>
      <c r="AUC85" s="17"/>
      <c r="AUD85" s="17"/>
      <c r="AUE85" s="17"/>
      <c r="AUF85" s="17"/>
      <c r="AUG85" s="17"/>
      <c r="AUH85" s="17"/>
      <c r="AUI85" s="17"/>
      <c r="AUJ85" s="17"/>
      <c r="AUK85" s="17"/>
      <c r="AUL85" s="17"/>
      <c r="AUM85" s="17"/>
      <c r="AUN85" s="17"/>
      <c r="AUO85" s="17"/>
      <c r="AUP85" s="17"/>
      <c r="AUQ85" s="17"/>
      <c r="AUR85" s="17"/>
      <c r="AUS85" s="17"/>
      <c r="AUT85" s="17"/>
      <c r="AUU85" s="17"/>
      <c r="AUV85" s="17"/>
      <c r="AUW85" s="17"/>
      <c r="AUX85" s="17"/>
      <c r="AUY85" s="17"/>
      <c r="AUZ85" s="17"/>
      <c r="AVA85" s="17"/>
      <c r="AVB85" s="17"/>
      <c r="AVC85" s="17"/>
      <c r="AVD85" s="17"/>
      <c r="AVE85" s="17"/>
      <c r="AVF85" s="17"/>
      <c r="AVG85" s="17"/>
      <c r="AVH85" s="17"/>
      <c r="AVI85" s="17"/>
      <c r="AVJ85" s="17"/>
      <c r="AVK85" s="17"/>
      <c r="AVL85" s="17"/>
      <c r="AVM85" s="17"/>
      <c r="AVN85" s="17"/>
      <c r="AVO85" s="17"/>
      <c r="AVP85" s="17"/>
      <c r="AVQ85" s="17"/>
      <c r="AVR85" s="17"/>
      <c r="AVS85" s="17"/>
      <c r="AVT85" s="17"/>
      <c r="AVU85" s="17"/>
      <c r="AVV85" s="17"/>
      <c r="AVW85" s="17"/>
      <c r="AVX85" s="17"/>
      <c r="AVY85" s="17"/>
      <c r="AVZ85" s="17"/>
      <c r="AWA85" s="17"/>
      <c r="AWB85" s="17"/>
      <c r="AWC85" s="17"/>
      <c r="AWD85" s="17"/>
      <c r="AWE85" s="17"/>
      <c r="AWF85" s="17"/>
      <c r="AWG85" s="17"/>
      <c r="AWH85" s="17"/>
      <c r="AWI85" s="17"/>
      <c r="AWJ85" s="17"/>
      <c r="AWK85" s="17"/>
      <c r="AWL85" s="17"/>
      <c r="AWM85" s="17"/>
      <c r="AWN85" s="17"/>
      <c r="AWO85" s="17"/>
      <c r="AWP85" s="17"/>
      <c r="AWQ85" s="17"/>
      <c r="AWR85" s="17"/>
      <c r="AWS85" s="17"/>
      <c r="AWT85" s="17"/>
      <c r="AWU85" s="17"/>
      <c r="AWV85" s="17"/>
      <c r="AWW85" s="17"/>
      <c r="AWX85" s="17"/>
      <c r="AWY85" s="17"/>
      <c r="AWZ85" s="17"/>
      <c r="AXA85" s="17"/>
      <c r="AXB85" s="17"/>
      <c r="AXC85" s="17"/>
      <c r="AXD85" s="17"/>
      <c r="AXE85" s="17"/>
      <c r="AXF85" s="17"/>
      <c r="AXG85" s="17"/>
      <c r="AXH85" s="17"/>
      <c r="AXI85" s="17"/>
      <c r="AXJ85" s="17"/>
      <c r="AXK85" s="17"/>
      <c r="AXL85" s="17"/>
      <c r="AXM85" s="17"/>
      <c r="AXN85" s="17"/>
      <c r="AXO85" s="17"/>
      <c r="AXP85" s="17"/>
      <c r="AXQ85" s="17"/>
      <c r="AXR85" s="17"/>
      <c r="AXS85" s="17"/>
      <c r="AXT85" s="17"/>
      <c r="AXU85" s="17"/>
      <c r="AXV85" s="17"/>
      <c r="AXW85" s="17"/>
      <c r="AXX85" s="17"/>
      <c r="AXY85" s="17"/>
      <c r="AXZ85" s="17"/>
      <c r="AYA85" s="17"/>
      <c r="AYB85" s="17"/>
      <c r="AYC85" s="17"/>
      <c r="AYD85" s="17"/>
      <c r="AYE85" s="17"/>
      <c r="AYF85" s="17"/>
      <c r="AYG85" s="17"/>
      <c r="AYH85" s="17"/>
      <c r="AYI85" s="17"/>
      <c r="AYJ85" s="17"/>
      <c r="AYK85" s="17"/>
      <c r="AYL85" s="17"/>
      <c r="AYM85" s="17"/>
      <c r="AYN85" s="17"/>
      <c r="AYO85" s="17"/>
      <c r="AYP85" s="17"/>
      <c r="AYQ85" s="17"/>
      <c r="AYR85" s="17"/>
      <c r="AYS85" s="17"/>
      <c r="AYT85" s="17"/>
      <c r="AYU85" s="17"/>
      <c r="AYV85" s="17"/>
      <c r="AYW85" s="17"/>
      <c r="AYX85" s="17"/>
      <c r="AYY85" s="17"/>
      <c r="AYZ85" s="17"/>
      <c r="AZA85" s="17"/>
      <c r="AZB85" s="17"/>
      <c r="AZC85" s="17"/>
      <c r="AZD85" s="17"/>
      <c r="AZE85" s="17"/>
      <c r="AZF85" s="17"/>
      <c r="AZG85" s="17"/>
      <c r="AZH85" s="17"/>
      <c r="AZI85" s="17"/>
      <c r="AZJ85" s="17"/>
      <c r="AZK85" s="17"/>
      <c r="AZL85" s="17"/>
      <c r="AZM85" s="17"/>
      <c r="AZN85" s="17"/>
      <c r="AZO85" s="17"/>
      <c r="AZP85" s="17"/>
      <c r="AZQ85" s="17"/>
      <c r="AZR85" s="17"/>
      <c r="AZS85" s="17"/>
      <c r="AZT85" s="17"/>
      <c r="AZU85" s="17"/>
      <c r="AZV85" s="17"/>
      <c r="AZW85" s="17"/>
      <c r="AZX85" s="17"/>
      <c r="AZY85" s="17"/>
      <c r="AZZ85" s="17"/>
      <c r="BAA85" s="17"/>
      <c r="BAB85" s="17"/>
      <c r="BAC85" s="17"/>
      <c r="BAD85" s="17"/>
      <c r="BAE85" s="17"/>
      <c r="BAF85" s="17"/>
      <c r="BAG85" s="17"/>
      <c r="BAH85" s="17"/>
      <c r="BAI85" s="17"/>
      <c r="BAJ85" s="17"/>
      <c r="BAK85" s="17"/>
      <c r="BAL85" s="17"/>
      <c r="BAM85" s="17"/>
      <c r="BAN85" s="17"/>
      <c r="BAO85" s="17"/>
      <c r="BAP85" s="17"/>
      <c r="BAQ85" s="17"/>
      <c r="BAR85" s="17"/>
      <c r="BAS85" s="17"/>
      <c r="BAT85" s="17"/>
      <c r="BAU85" s="17"/>
      <c r="BAV85" s="17"/>
      <c r="BAW85" s="17"/>
      <c r="BAX85" s="17"/>
      <c r="BAY85" s="17"/>
      <c r="BAZ85" s="17"/>
      <c r="BBA85" s="17"/>
      <c r="BBB85" s="17"/>
      <c r="BBC85" s="17"/>
      <c r="BBD85" s="17"/>
      <c r="BBE85" s="17"/>
      <c r="BBF85" s="17"/>
      <c r="BBG85" s="17"/>
      <c r="BBH85" s="17"/>
      <c r="BBI85" s="17"/>
      <c r="BBJ85" s="17"/>
      <c r="BBK85" s="17"/>
      <c r="BBL85" s="17"/>
      <c r="BBM85" s="17"/>
      <c r="BBN85" s="17"/>
      <c r="BBO85" s="17"/>
      <c r="BBP85" s="17"/>
      <c r="BBQ85" s="17"/>
      <c r="BBR85" s="17"/>
      <c r="BBS85" s="17"/>
      <c r="BBT85" s="17"/>
      <c r="BBU85" s="17"/>
      <c r="BBV85" s="17"/>
      <c r="BBW85" s="17"/>
      <c r="BBX85" s="17"/>
      <c r="BBY85" s="17"/>
      <c r="BBZ85" s="17"/>
      <c r="BCA85" s="17"/>
      <c r="BCB85" s="17"/>
      <c r="BCC85" s="17"/>
      <c r="BCD85" s="17"/>
      <c r="BCE85" s="17"/>
      <c r="BCF85" s="17"/>
      <c r="BCG85" s="17"/>
      <c r="BCH85" s="17"/>
      <c r="BCI85" s="17"/>
      <c r="BCJ85" s="17"/>
      <c r="BCK85" s="17"/>
      <c r="BCL85" s="17"/>
      <c r="BCM85" s="17"/>
      <c r="BCN85" s="17"/>
      <c r="BCO85" s="17"/>
      <c r="BCP85" s="17"/>
      <c r="BCQ85" s="17"/>
      <c r="BCR85" s="17"/>
      <c r="BCS85" s="17"/>
      <c r="BCT85" s="17"/>
      <c r="BCU85" s="17"/>
      <c r="BCV85" s="17"/>
      <c r="BCW85" s="17"/>
      <c r="BCX85" s="17"/>
      <c r="BCY85" s="17"/>
      <c r="BCZ85" s="17"/>
      <c r="BDA85" s="17"/>
      <c r="BDB85" s="17"/>
      <c r="BDC85" s="17"/>
      <c r="BDD85" s="17"/>
      <c r="BDE85" s="17"/>
      <c r="BDF85" s="17"/>
      <c r="BDG85" s="17"/>
      <c r="BDH85" s="17"/>
      <c r="BDI85" s="17"/>
      <c r="BDJ85" s="17"/>
      <c r="BDK85" s="17"/>
      <c r="BDL85" s="17"/>
      <c r="BDM85" s="17"/>
      <c r="BDN85" s="17"/>
      <c r="BDO85" s="17"/>
      <c r="BDP85" s="17"/>
      <c r="BDQ85" s="17"/>
      <c r="BDR85" s="17"/>
      <c r="BDS85" s="17"/>
      <c r="BDT85" s="17"/>
      <c r="BDU85" s="17"/>
      <c r="BDV85" s="17"/>
      <c r="BDW85" s="17"/>
      <c r="BDX85" s="17"/>
      <c r="BDY85" s="17"/>
      <c r="BDZ85" s="17"/>
      <c r="BEA85" s="17"/>
      <c r="BEB85" s="17"/>
      <c r="BEC85" s="17"/>
      <c r="BED85" s="17"/>
      <c r="BEE85" s="17"/>
      <c r="BEF85" s="17"/>
      <c r="BEG85" s="17"/>
      <c r="BEH85" s="17"/>
      <c r="BEI85" s="17"/>
      <c r="BEJ85" s="17"/>
      <c r="BEK85" s="17"/>
      <c r="BEL85" s="17"/>
      <c r="BEM85" s="17"/>
      <c r="BEN85" s="17"/>
      <c r="BEO85" s="17"/>
      <c r="BEP85" s="17"/>
      <c r="BEQ85" s="17"/>
      <c r="BER85" s="17"/>
      <c r="BES85" s="17"/>
      <c r="BET85" s="17"/>
      <c r="BEU85" s="17"/>
      <c r="BEV85" s="17"/>
      <c r="BEW85" s="17"/>
      <c r="BEX85" s="17"/>
      <c r="BEY85" s="17"/>
      <c r="BEZ85" s="17"/>
      <c r="BFA85" s="17"/>
      <c r="BFB85" s="17"/>
      <c r="BFC85" s="17"/>
      <c r="BFD85" s="17"/>
      <c r="BFE85" s="17"/>
      <c r="BFF85" s="17"/>
      <c r="BFG85" s="17"/>
      <c r="BFH85" s="17"/>
      <c r="BFI85" s="17"/>
      <c r="BFJ85" s="17"/>
      <c r="BFK85" s="17"/>
      <c r="BFL85" s="17"/>
      <c r="BFM85" s="17"/>
      <c r="BFN85" s="17"/>
      <c r="BFO85" s="17"/>
      <c r="BFP85" s="17"/>
      <c r="BFQ85" s="17"/>
      <c r="BFR85" s="17"/>
      <c r="BFS85" s="17"/>
      <c r="BFT85" s="17"/>
      <c r="BFU85" s="17"/>
      <c r="BFV85" s="17"/>
      <c r="BFW85" s="17"/>
      <c r="BFX85" s="17"/>
      <c r="BFY85" s="17"/>
      <c r="BFZ85" s="17"/>
      <c r="BGA85" s="17"/>
      <c r="BGB85" s="17"/>
      <c r="BGC85" s="17"/>
      <c r="BGD85" s="17"/>
      <c r="BGE85" s="17"/>
      <c r="BGF85" s="17"/>
      <c r="BGG85" s="17"/>
      <c r="BGH85" s="17"/>
      <c r="BGI85" s="17"/>
      <c r="BGJ85" s="17"/>
      <c r="BGK85" s="17"/>
      <c r="BGL85" s="17"/>
      <c r="BGM85" s="17"/>
      <c r="BGN85" s="17"/>
      <c r="BGO85" s="17"/>
      <c r="BGP85" s="17"/>
      <c r="BGQ85" s="17"/>
      <c r="BGR85" s="17"/>
      <c r="BGS85" s="17"/>
      <c r="BGT85" s="17"/>
      <c r="BGU85" s="17"/>
      <c r="BGV85" s="17"/>
      <c r="BGW85" s="17"/>
      <c r="BGX85" s="17"/>
      <c r="BGY85" s="17"/>
      <c r="BGZ85" s="17"/>
      <c r="BHA85" s="17"/>
      <c r="BHB85" s="17"/>
      <c r="BHC85" s="17"/>
      <c r="BHD85" s="17"/>
      <c r="BHE85" s="17"/>
      <c r="BHF85" s="17"/>
      <c r="BHG85" s="17"/>
      <c r="BHH85" s="17"/>
      <c r="BHI85" s="17"/>
      <c r="BHJ85" s="17"/>
      <c r="BHK85" s="17"/>
      <c r="BHL85" s="17"/>
      <c r="BHM85" s="17"/>
      <c r="BHN85" s="17"/>
      <c r="BHO85" s="17"/>
      <c r="BHP85" s="17"/>
      <c r="BHQ85" s="17"/>
      <c r="BHR85" s="17"/>
      <c r="BHS85" s="17"/>
      <c r="BHT85" s="17"/>
      <c r="BHU85" s="17"/>
      <c r="BHV85" s="17"/>
      <c r="BHW85" s="17"/>
      <c r="BHX85" s="17"/>
      <c r="BHY85" s="17"/>
      <c r="BHZ85" s="17"/>
      <c r="BIA85" s="17"/>
      <c r="BIB85" s="17"/>
      <c r="BIC85" s="17"/>
      <c r="BID85" s="17"/>
      <c r="BIE85" s="17"/>
      <c r="BIF85" s="17"/>
      <c r="BIG85" s="17"/>
      <c r="BIH85" s="17"/>
      <c r="BII85" s="17"/>
      <c r="BIJ85" s="17"/>
      <c r="BIK85" s="17"/>
      <c r="BIL85" s="17"/>
      <c r="BIM85" s="17"/>
      <c r="BIN85" s="17"/>
      <c r="BIO85" s="17"/>
      <c r="BIP85" s="17"/>
      <c r="BIQ85" s="17"/>
      <c r="BIR85" s="17"/>
      <c r="BIS85" s="17"/>
      <c r="BIT85" s="17"/>
      <c r="BIU85" s="17"/>
      <c r="BIV85" s="17"/>
      <c r="BIW85" s="17"/>
      <c r="BIX85" s="17"/>
      <c r="BIY85" s="17"/>
      <c r="BIZ85" s="17"/>
      <c r="BJA85" s="17"/>
      <c r="BJB85" s="17"/>
      <c r="BJC85" s="17"/>
      <c r="BJD85" s="17"/>
      <c r="BJE85" s="17"/>
      <c r="BJF85" s="17"/>
      <c r="BJG85" s="17"/>
      <c r="BJH85" s="17"/>
      <c r="BJI85" s="17"/>
      <c r="BJJ85" s="17"/>
      <c r="BJK85" s="17"/>
      <c r="BJL85" s="17"/>
      <c r="BJM85" s="17"/>
      <c r="BJN85" s="17"/>
      <c r="BJO85" s="17"/>
      <c r="BJP85" s="17"/>
      <c r="BJQ85" s="17"/>
      <c r="BJR85" s="17"/>
      <c r="BJS85" s="17"/>
      <c r="BJT85" s="17"/>
      <c r="BJU85" s="17"/>
      <c r="BJV85" s="17"/>
      <c r="BJW85" s="17"/>
      <c r="BJX85" s="17"/>
      <c r="BJY85" s="17"/>
      <c r="BJZ85" s="17"/>
      <c r="BKA85" s="17"/>
      <c r="BKB85" s="17"/>
      <c r="BKC85" s="17"/>
      <c r="BKD85" s="17"/>
      <c r="BKE85" s="17"/>
      <c r="BKF85" s="17"/>
      <c r="BKG85" s="17"/>
      <c r="BKH85" s="17"/>
      <c r="BKI85" s="17"/>
      <c r="BKJ85" s="17"/>
      <c r="BKK85" s="17"/>
      <c r="BKL85" s="17"/>
      <c r="BKM85" s="17"/>
      <c r="BKN85" s="17"/>
      <c r="BKO85" s="17"/>
      <c r="BKP85" s="17"/>
      <c r="BKQ85" s="17"/>
      <c r="BKR85" s="17"/>
      <c r="BKS85" s="17"/>
      <c r="BKT85" s="17"/>
      <c r="BKU85" s="17"/>
      <c r="BKV85" s="17"/>
      <c r="BKW85" s="17"/>
      <c r="BKX85" s="17"/>
      <c r="BKY85" s="17"/>
      <c r="BKZ85" s="17"/>
      <c r="BLA85" s="17"/>
      <c r="BLB85" s="17"/>
      <c r="BLC85" s="17"/>
      <c r="BLD85" s="17"/>
      <c r="BLE85" s="17"/>
      <c r="BLF85" s="17"/>
      <c r="BLG85" s="17"/>
      <c r="BLH85" s="17"/>
      <c r="BLI85" s="17"/>
      <c r="BLJ85" s="17"/>
      <c r="BLK85" s="17"/>
      <c r="BLL85" s="17"/>
      <c r="BLM85" s="17"/>
      <c r="BLN85" s="17"/>
      <c r="BLO85" s="17"/>
      <c r="BLP85" s="17"/>
      <c r="BLQ85" s="17"/>
      <c r="BLR85" s="17"/>
      <c r="BLS85" s="17"/>
      <c r="BLT85" s="17"/>
      <c r="BLU85" s="17"/>
      <c r="BLV85" s="17"/>
      <c r="BLW85" s="17"/>
      <c r="BLX85" s="17"/>
      <c r="BLY85" s="17"/>
      <c r="BLZ85" s="17"/>
      <c r="BMA85" s="17"/>
      <c r="BMB85" s="17"/>
      <c r="BMC85" s="17"/>
      <c r="BMD85" s="17"/>
      <c r="BME85" s="17"/>
      <c r="BMF85" s="17"/>
      <c r="BMG85" s="17"/>
      <c r="BMH85" s="17"/>
      <c r="BMI85" s="17"/>
      <c r="BMJ85" s="17"/>
      <c r="BMK85" s="17"/>
      <c r="BML85" s="17"/>
      <c r="BMM85" s="17"/>
      <c r="BMN85" s="17"/>
      <c r="BMO85" s="17"/>
      <c r="BMP85" s="17"/>
      <c r="BMQ85" s="17"/>
      <c r="BMR85" s="17"/>
      <c r="BMS85" s="17"/>
      <c r="BMT85" s="17"/>
      <c r="BMU85" s="17"/>
      <c r="BMV85" s="17"/>
      <c r="BMW85" s="17"/>
      <c r="BMX85" s="17"/>
      <c r="BMY85" s="17"/>
      <c r="BMZ85" s="17"/>
      <c r="BNA85" s="17"/>
      <c r="BNB85" s="17"/>
      <c r="BNC85" s="17"/>
      <c r="BND85" s="17"/>
      <c r="BNE85" s="17"/>
      <c r="BNF85" s="17"/>
      <c r="BNG85" s="17"/>
      <c r="BNH85" s="17"/>
      <c r="BNI85" s="17"/>
      <c r="BNJ85" s="17"/>
      <c r="BNK85" s="17"/>
      <c r="BNL85" s="17"/>
      <c r="BNM85" s="17"/>
      <c r="BNN85" s="17"/>
      <c r="BNO85" s="17"/>
      <c r="BNP85" s="17"/>
      <c r="BNQ85" s="17"/>
      <c r="BNR85" s="17"/>
      <c r="BNS85" s="17"/>
      <c r="BNT85" s="17"/>
      <c r="BNU85" s="17"/>
      <c r="BNV85" s="17"/>
      <c r="BNW85" s="17"/>
      <c r="BNX85" s="17"/>
      <c r="BNY85" s="17"/>
      <c r="BNZ85" s="17"/>
      <c r="BOA85" s="17"/>
      <c r="BOB85" s="17"/>
      <c r="BOC85" s="17"/>
      <c r="BOD85" s="17"/>
      <c r="BOE85" s="17"/>
      <c r="BOF85" s="17"/>
      <c r="BOG85" s="17"/>
      <c r="BOH85" s="17"/>
      <c r="BOI85" s="17"/>
      <c r="BOJ85" s="17"/>
      <c r="BOK85" s="17"/>
      <c r="BOL85" s="17"/>
      <c r="BOM85" s="17"/>
      <c r="BON85" s="17"/>
      <c r="BOO85" s="17"/>
      <c r="BOP85" s="17"/>
      <c r="BOQ85" s="17"/>
      <c r="BOR85" s="17"/>
      <c r="BOS85" s="17"/>
      <c r="BOT85" s="17"/>
      <c r="BOU85" s="17"/>
      <c r="BOV85" s="17"/>
      <c r="BOW85" s="17"/>
      <c r="BOX85" s="17"/>
      <c r="BOY85" s="17"/>
      <c r="BOZ85" s="17"/>
      <c r="BPA85" s="17"/>
      <c r="BPB85" s="17"/>
      <c r="BPC85" s="17"/>
      <c r="BPD85" s="17"/>
      <c r="BPE85" s="17"/>
      <c r="BPF85" s="17"/>
      <c r="BPG85" s="17"/>
      <c r="BPH85" s="17"/>
      <c r="BPI85" s="17"/>
      <c r="BPJ85" s="17"/>
      <c r="BPK85" s="17"/>
      <c r="BPL85" s="17"/>
      <c r="BPM85" s="17"/>
      <c r="BPN85" s="17"/>
      <c r="BPO85" s="17"/>
      <c r="BPP85" s="17"/>
      <c r="BPQ85" s="17"/>
      <c r="BPR85" s="17"/>
      <c r="BPS85" s="17"/>
      <c r="BPT85" s="17"/>
      <c r="BPU85" s="17"/>
      <c r="BPV85" s="17"/>
      <c r="BPW85" s="17"/>
      <c r="BPX85" s="17"/>
      <c r="BPY85" s="17"/>
      <c r="BPZ85" s="17"/>
      <c r="BQA85" s="17"/>
      <c r="BQB85" s="17"/>
      <c r="BQC85" s="17"/>
      <c r="BQD85" s="17"/>
      <c r="BQE85" s="17"/>
      <c r="BQF85" s="17"/>
      <c r="BQG85" s="17"/>
      <c r="BQH85" s="17"/>
      <c r="BQI85" s="17"/>
      <c r="BQJ85" s="17"/>
      <c r="BQK85" s="17"/>
      <c r="BQL85" s="17"/>
      <c r="BQM85" s="17"/>
      <c r="BQN85" s="17"/>
      <c r="BQO85" s="17"/>
      <c r="BQP85" s="17"/>
      <c r="BQQ85" s="17"/>
      <c r="BQR85" s="17"/>
      <c r="BQS85" s="17"/>
      <c r="BQT85" s="17"/>
      <c r="BQU85" s="17"/>
      <c r="BQV85" s="17"/>
      <c r="BQW85" s="17"/>
      <c r="BQX85" s="17"/>
      <c r="BQY85" s="17"/>
      <c r="BQZ85" s="17"/>
      <c r="BRA85" s="17"/>
      <c r="BRB85" s="17"/>
      <c r="BRC85" s="17"/>
      <c r="BRD85" s="17"/>
      <c r="BRE85" s="17"/>
      <c r="BRF85" s="17"/>
      <c r="BRG85" s="17"/>
      <c r="BRH85" s="17"/>
      <c r="BRI85" s="17"/>
      <c r="BRJ85" s="17"/>
      <c r="BRK85" s="17"/>
      <c r="BRL85" s="17"/>
      <c r="BRM85" s="17"/>
      <c r="BRN85" s="17"/>
      <c r="BRO85" s="17"/>
      <c r="BRP85" s="17"/>
      <c r="BRQ85" s="17"/>
      <c r="BRR85" s="17"/>
      <c r="BRS85" s="17"/>
      <c r="BRT85" s="17"/>
      <c r="BRU85" s="17"/>
      <c r="BRV85" s="17"/>
      <c r="BRW85" s="17"/>
      <c r="BRX85" s="17"/>
      <c r="BRY85" s="17"/>
      <c r="BRZ85" s="17"/>
      <c r="BSA85" s="17"/>
      <c r="BSB85" s="17"/>
      <c r="BSC85" s="17"/>
      <c r="BSD85" s="17"/>
      <c r="BSE85" s="17"/>
      <c r="BSF85" s="17"/>
      <c r="BSG85" s="17"/>
      <c r="BSH85" s="17"/>
      <c r="BSI85" s="17"/>
      <c r="BSJ85" s="17"/>
      <c r="BSK85" s="17"/>
      <c r="BSL85" s="17"/>
      <c r="BSM85" s="17"/>
      <c r="BSN85" s="17"/>
      <c r="BSO85" s="17"/>
      <c r="BSP85" s="17"/>
      <c r="BSQ85" s="17"/>
      <c r="BSR85" s="17"/>
      <c r="BSS85" s="17"/>
      <c r="BST85" s="17"/>
      <c r="BSU85" s="17"/>
      <c r="BSV85" s="17"/>
      <c r="BSW85" s="17"/>
      <c r="BSX85" s="17"/>
      <c r="BSY85" s="17"/>
      <c r="BSZ85" s="17"/>
      <c r="BTA85" s="17"/>
      <c r="BTB85" s="17"/>
      <c r="BTC85" s="17"/>
      <c r="BTD85" s="17"/>
      <c r="BTE85" s="17"/>
      <c r="BTF85" s="17"/>
      <c r="BTG85" s="17"/>
      <c r="BTH85" s="17"/>
      <c r="BTI85" s="17"/>
      <c r="BTJ85" s="17"/>
      <c r="BTK85" s="17"/>
      <c r="BTL85" s="17"/>
      <c r="BTM85" s="17"/>
      <c r="BTN85" s="17"/>
      <c r="BTO85" s="17"/>
      <c r="BTP85" s="17"/>
      <c r="BTQ85" s="17"/>
      <c r="BTR85" s="17"/>
      <c r="BTS85" s="17"/>
      <c r="BTT85" s="17"/>
      <c r="BTU85" s="17"/>
      <c r="BTV85" s="17"/>
      <c r="BTW85" s="17"/>
      <c r="BTX85" s="17"/>
      <c r="BTY85" s="17"/>
      <c r="BTZ85" s="17"/>
      <c r="BUA85" s="17"/>
      <c r="BUB85" s="17"/>
      <c r="BUC85" s="17"/>
      <c r="BUD85" s="17"/>
      <c r="BUE85" s="17"/>
      <c r="BUF85" s="17"/>
      <c r="BUG85" s="17"/>
      <c r="BUH85" s="17"/>
      <c r="BUI85" s="17"/>
      <c r="BUJ85" s="17"/>
      <c r="BUK85" s="17"/>
      <c r="BUL85" s="17"/>
      <c r="BUM85" s="17"/>
      <c r="BUN85" s="17"/>
      <c r="BUO85" s="17"/>
      <c r="BUP85" s="17"/>
      <c r="BUQ85" s="17"/>
      <c r="BUR85" s="17"/>
      <c r="BUS85" s="17"/>
      <c r="BUT85" s="17"/>
      <c r="BUU85" s="17"/>
      <c r="BUV85" s="17"/>
      <c r="BUW85" s="17"/>
      <c r="BUX85" s="17"/>
      <c r="BUY85" s="17"/>
      <c r="BUZ85" s="17"/>
      <c r="BVA85" s="17"/>
      <c r="BVB85" s="17"/>
      <c r="BVC85" s="17"/>
      <c r="BVD85" s="17"/>
      <c r="BVE85" s="17"/>
      <c r="BVF85" s="17"/>
      <c r="BVG85" s="17"/>
      <c r="BVH85" s="17"/>
      <c r="BVI85" s="17"/>
      <c r="BVJ85" s="17"/>
      <c r="BVK85" s="17"/>
      <c r="BVL85" s="17"/>
      <c r="BVM85" s="17"/>
      <c r="BVN85" s="17"/>
      <c r="BVO85" s="17"/>
      <c r="BVP85" s="17"/>
      <c r="BVQ85" s="17"/>
      <c r="BVR85" s="17"/>
      <c r="BVS85" s="17"/>
      <c r="BVT85" s="17"/>
      <c r="BVU85" s="17"/>
      <c r="BVV85" s="17"/>
      <c r="BVW85" s="17"/>
      <c r="BVX85" s="17"/>
      <c r="BVY85" s="17"/>
      <c r="BVZ85" s="17"/>
      <c r="BWA85" s="17"/>
      <c r="BWB85" s="17"/>
      <c r="BWC85" s="17"/>
      <c r="BWD85" s="17"/>
      <c r="BWE85" s="17"/>
      <c r="BWF85" s="17"/>
      <c r="BWG85" s="17"/>
      <c r="BWH85" s="17"/>
      <c r="BWI85" s="17"/>
      <c r="BWJ85" s="17"/>
      <c r="BWK85" s="17"/>
      <c r="BWL85" s="17"/>
      <c r="BWM85" s="17"/>
      <c r="BWN85" s="17"/>
      <c r="BWO85" s="17"/>
      <c r="BWP85" s="17"/>
      <c r="BWQ85" s="17"/>
      <c r="BWR85" s="17"/>
      <c r="BWS85" s="17"/>
      <c r="BWT85" s="17"/>
      <c r="BWU85" s="17"/>
      <c r="BWV85" s="17"/>
      <c r="BWW85" s="17"/>
      <c r="BWX85" s="17"/>
      <c r="BWY85" s="17"/>
      <c r="BWZ85" s="17"/>
      <c r="BXA85" s="17"/>
      <c r="BXB85" s="17"/>
      <c r="BXC85" s="17"/>
      <c r="BXD85" s="17"/>
      <c r="BXE85" s="17"/>
      <c r="BXF85" s="17"/>
      <c r="BXG85" s="17"/>
      <c r="BXH85" s="17"/>
      <c r="BXI85" s="17"/>
      <c r="BXJ85" s="17"/>
      <c r="BXK85" s="17"/>
      <c r="BXL85" s="17"/>
      <c r="BXM85" s="17"/>
      <c r="BXN85" s="17"/>
      <c r="BXO85" s="17"/>
      <c r="BXP85" s="17"/>
      <c r="BXQ85" s="17"/>
      <c r="BXR85" s="17"/>
      <c r="BXS85" s="17"/>
      <c r="BXT85" s="17"/>
      <c r="BXU85" s="17"/>
      <c r="BXV85" s="17"/>
      <c r="BXW85" s="17"/>
      <c r="BXX85" s="17"/>
      <c r="BXY85" s="17"/>
      <c r="BXZ85" s="17"/>
      <c r="BYA85" s="17"/>
      <c r="BYB85" s="17"/>
      <c r="BYC85" s="17"/>
      <c r="BYD85" s="17"/>
      <c r="BYE85" s="17"/>
      <c r="BYF85" s="17"/>
      <c r="BYG85" s="17"/>
      <c r="BYH85" s="17"/>
      <c r="BYI85" s="17"/>
      <c r="BYJ85" s="17"/>
      <c r="BYK85" s="17"/>
      <c r="BYL85" s="17"/>
      <c r="BYM85" s="17"/>
      <c r="BYN85" s="17"/>
      <c r="BYO85" s="17"/>
      <c r="BYP85" s="17"/>
      <c r="BYQ85" s="17"/>
      <c r="BYR85" s="17"/>
      <c r="BYS85" s="17"/>
      <c r="BYT85" s="17"/>
      <c r="BYU85" s="17"/>
      <c r="BYV85" s="17"/>
      <c r="BYW85" s="17"/>
      <c r="BYX85" s="17"/>
      <c r="BYY85" s="17"/>
      <c r="BYZ85" s="17"/>
      <c r="BZA85" s="17"/>
      <c r="BZB85" s="17"/>
      <c r="BZC85" s="17"/>
      <c r="BZD85" s="17"/>
      <c r="BZE85" s="17"/>
      <c r="BZF85" s="17"/>
      <c r="BZG85" s="17"/>
      <c r="BZH85" s="17"/>
      <c r="BZI85" s="17"/>
      <c r="BZJ85" s="17"/>
      <c r="BZK85" s="17"/>
      <c r="BZL85" s="17"/>
      <c r="BZM85" s="17"/>
      <c r="BZN85" s="17"/>
      <c r="BZO85" s="17"/>
      <c r="BZP85" s="17"/>
      <c r="BZQ85" s="17"/>
      <c r="BZR85" s="17"/>
      <c r="BZS85" s="17"/>
      <c r="BZT85" s="17"/>
      <c r="BZU85" s="17"/>
      <c r="BZV85" s="17"/>
      <c r="BZW85" s="17"/>
      <c r="BZX85" s="17"/>
      <c r="BZY85" s="17"/>
      <c r="BZZ85" s="17"/>
      <c r="CAA85" s="17"/>
      <c r="CAB85" s="17"/>
      <c r="CAC85" s="17"/>
      <c r="CAD85" s="17"/>
      <c r="CAE85" s="17"/>
      <c r="CAF85" s="17"/>
      <c r="CAG85" s="17"/>
      <c r="CAH85" s="17"/>
      <c r="CAI85" s="17"/>
      <c r="CAJ85" s="17"/>
      <c r="CAK85" s="17"/>
      <c r="CAL85" s="17"/>
      <c r="CAM85" s="17"/>
      <c r="CAN85" s="17"/>
      <c r="CAO85" s="17"/>
      <c r="CAP85" s="17"/>
      <c r="CAQ85" s="17"/>
      <c r="CAR85" s="17"/>
      <c r="CAS85" s="17"/>
      <c r="CAT85" s="17"/>
      <c r="CAU85" s="17"/>
      <c r="CAV85" s="17"/>
      <c r="CAW85" s="17"/>
      <c r="CAX85" s="17"/>
      <c r="CAY85" s="17"/>
      <c r="CAZ85" s="17"/>
      <c r="CBA85" s="17"/>
      <c r="CBB85" s="17"/>
      <c r="CBC85" s="17"/>
      <c r="CBD85" s="17"/>
      <c r="CBE85" s="17"/>
      <c r="CBF85" s="17"/>
      <c r="CBG85" s="17"/>
      <c r="CBH85" s="17"/>
      <c r="CBI85" s="17"/>
      <c r="CBJ85" s="17"/>
      <c r="CBK85" s="17"/>
      <c r="CBL85" s="17"/>
      <c r="CBM85" s="17"/>
      <c r="CBN85" s="17"/>
      <c r="CBO85" s="17"/>
      <c r="CBP85" s="17"/>
      <c r="CBQ85" s="17"/>
      <c r="CBR85" s="17"/>
      <c r="CBS85" s="17"/>
      <c r="CBT85" s="17"/>
      <c r="CBU85" s="17"/>
      <c r="CBV85" s="17"/>
      <c r="CBW85" s="17"/>
      <c r="CBX85" s="17"/>
      <c r="CBY85" s="17"/>
      <c r="CBZ85" s="17"/>
      <c r="CCA85" s="17"/>
      <c r="CCB85" s="17"/>
      <c r="CCC85" s="17"/>
      <c r="CCD85" s="17"/>
      <c r="CCE85" s="17"/>
      <c r="CCF85" s="17"/>
      <c r="CCG85" s="17"/>
      <c r="CCH85" s="17"/>
      <c r="CCI85" s="17"/>
      <c r="CCJ85" s="17"/>
      <c r="CCK85" s="17"/>
      <c r="CCL85" s="17"/>
      <c r="CCM85" s="17"/>
      <c r="CCN85" s="17"/>
      <c r="CCO85" s="17"/>
      <c r="CCP85" s="17"/>
      <c r="CCQ85" s="17"/>
      <c r="CCR85" s="17"/>
      <c r="CCS85" s="17"/>
      <c r="CCT85" s="17"/>
      <c r="CCU85" s="17"/>
      <c r="CCV85" s="17"/>
      <c r="CCW85" s="17"/>
      <c r="CCX85" s="17"/>
      <c r="CCY85" s="17"/>
      <c r="CCZ85" s="17"/>
      <c r="CDA85" s="17"/>
      <c r="CDB85" s="17"/>
      <c r="CDC85" s="17"/>
      <c r="CDD85" s="17"/>
      <c r="CDE85" s="17"/>
      <c r="CDF85" s="17"/>
      <c r="CDG85" s="17"/>
      <c r="CDH85" s="17"/>
      <c r="CDI85" s="17"/>
      <c r="CDJ85" s="17"/>
      <c r="CDK85" s="17"/>
      <c r="CDL85" s="17"/>
      <c r="CDM85" s="17"/>
      <c r="CDN85" s="17"/>
      <c r="CDO85" s="17"/>
      <c r="CDP85" s="17"/>
      <c r="CDQ85" s="17"/>
      <c r="CDR85" s="17"/>
      <c r="CDS85" s="17"/>
      <c r="CDT85" s="17"/>
      <c r="CDU85" s="17"/>
    </row>
    <row r="86">
      <c r="A86" s="14" t="s">
        <v>3410</v>
      </c>
      <c r="B86" s="14" t="s">
        <v>3455</v>
      </c>
      <c r="C86" s="14" t="s">
        <v>2933</v>
      </c>
      <c r="D86" s="14" t="s">
        <v>3265</v>
      </c>
      <c r="E86" s="14" t="s">
        <v>3456</v>
      </c>
      <c r="F86" s="14" t="s">
        <v>2835</v>
      </c>
      <c r="I86" s="14" t="s">
        <v>3457</v>
      </c>
      <c r="J86" s="14" t="s">
        <v>2618</v>
      </c>
      <c r="K86" s="14" t="s">
        <v>2619</v>
      </c>
      <c r="L86" s="14" t="s">
        <v>2658</v>
      </c>
      <c r="M86" s="17"/>
      <c r="N86" s="14" t="s">
        <v>2690</v>
      </c>
      <c r="O86" s="14" t="s">
        <v>2690</v>
      </c>
      <c r="P86" s="14" t="s">
        <v>2690</v>
      </c>
      <c r="Q86" s="16">
        <v>11.0</v>
      </c>
      <c r="R86" s="16">
        <v>3988825.0</v>
      </c>
      <c r="S86" s="16">
        <v>3988825.0</v>
      </c>
      <c r="T86" s="14" t="s">
        <v>2631</v>
      </c>
      <c r="U86" s="14" t="s">
        <v>2621</v>
      </c>
      <c r="V86" s="14" t="s">
        <v>3458</v>
      </c>
      <c r="W86" s="14" t="s">
        <v>3459</v>
      </c>
      <c r="X86" s="16">
        <v>0.16</v>
      </c>
      <c r="Y86" s="17"/>
      <c r="Z86" s="16">
        <v>10.0</v>
      </c>
      <c r="AA86" s="16">
        <v>52.0</v>
      </c>
      <c r="AB86" s="17"/>
      <c r="AC86" s="16">
        <v>36.0</v>
      </c>
      <c r="AD86" s="16">
        <v>3205.0</v>
      </c>
      <c r="AE86" s="22">
        <v>45334.0</v>
      </c>
      <c r="AF86" s="17"/>
      <c r="AG86" s="17"/>
      <c r="AH86" s="17"/>
      <c r="AI86" s="17"/>
      <c r="AJ86" s="17"/>
      <c r="AK86" s="17"/>
      <c r="AL86" s="16">
        <v>46.0</v>
      </c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4" t="s">
        <v>3270</v>
      </c>
      <c r="BB86" s="17"/>
      <c r="BC86" s="17"/>
      <c r="BD86" s="17"/>
      <c r="BE86" s="17"/>
      <c r="BF86" s="14" t="s">
        <v>2574</v>
      </c>
      <c r="BG86" s="16">
        <v>1.0</v>
      </c>
      <c r="BH86" s="14" t="s">
        <v>2564</v>
      </c>
      <c r="BI86" s="14" t="s">
        <v>2594</v>
      </c>
      <c r="BJ86" s="14" t="s">
        <v>2566</v>
      </c>
      <c r="BK86" s="17"/>
      <c r="BL86" s="17"/>
      <c r="BM86" s="16">
        <v>107.066667</v>
      </c>
      <c r="BN86" s="17"/>
      <c r="BO86" s="17"/>
      <c r="BP86" s="17"/>
      <c r="BQ86" s="17"/>
      <c r="BR86" s="17"/>
      <c r="BS86" s="16">
        <v>0.1047</v>
      </c>
      <c r="BT86" s="16">
        <v>10.0601637</v>
      </c>
      <c r="BU86" s="14" t="s">
        <v>2680</v>
      </c>
      <c r="BV86" s="14" t="s">
        <v>2568</v>
      </c>
      <c r="BW86" s="14" t="s">
        <v>2569</v>
      </c>
      <c r="BX86" s="16">
        <v>2.0</v>
      </c>
      <c r="BY86" s="14" t="s">
        <v>3270</v>
      </c>
      <c r="BZ86" s="16">
        <v>3.0</v>
      </c>
      <c r="CA86" s="16">
        <v>-17109.0</v>
      </c>
      <c r="CB86" s="16">
        <v>0.0</v>
      </c>
      <c r="CC86" s="16">
        <v>6.80540487</v>
      </c>
      <c r="CD86" s="14" t="s">
        <v>2703</v>
      </c>
      <c r="CE86" s="16">
        <v>10.0601637</v>
      </c>
      <c r="CF86" s="14" t="s">
        <v>2747</v>
      </c>
      <c r="CG86" s="14" t="s">
        <v>2704</v>
      </c>
      <c r="CH86" s="19">
        <v>40763.0</v>
      </c>
      <c r="CI86" s="14" t="s">
        <v>2826</v>
      </c>
      <c r="CJ86" s="17"/>
      <c r="CK86" s="14" t="s">
        <v>2574</v>
      </c>
      <c r="CL86" s="14" t="s">
        <v>3418</v>
      </c>
      <c r="CM86" s="20">
        <v>2279175.0</v>
      </c>
      <c r="CN86" s="14" t="s">
        <v>3418</v>
      </c>
      <c r="CO86" s="14" t="s">
        <v>2563</v>
      </c>
      <c r="CP86" s="14" t="s">
        <v>2563</v>
      </c>
      <c r="CQ86" s="16">
        <v>0.3722</v>
      </c>
      <c r="CR86" s="16">
        <v>0.0</v>
      </c>
      <c r="CS86" s="14" t="s">
        <v>2563</v>
      </c>
      <c r="CT86" s="14" t="s">
        <v>3460</v>
      </c>
      <c r="CU86" s="14" t="s">
        <v>2577</v>
      </c>
      <c r="CV86" s="14" t="s">
        <v>2706</v>
      </c>
      <c r="CW86" s="14" t="s">
        <v>2768</v>
      </c>
      <c r="CX86" s="14" t="s">
        <v>2580</v>
      </c>
      <c r="CY86" s="16">
        <v>6.80540487</v>
      </c>
      <c r="CZ86" s="14" t="s">
        <v>2707</v>
      </c>
      <c r="DA86" s="14" t="s">
        <v>2574</v>
      </c>
      <c r="DB86" s="14" t="s">
        <v>2574</v>
      </c>
      <c r="DC86" s="14" t="s">
        <v>2653</v>
      </c>
      <c r="DD86" s="14" t="s">
        <v>3461</v>
      </c>
      <c r="DE86" s="14" t="s">
        <v>2563</v>
      </c>
      <c r="DF86" s="14" t="s">
        <v>2574</v>
      </c>
      <c r="DG86" s="14" t="s">
        <v>3368</v>
      </c>
      <c r="DH86" s="14" t="s">
        <v>3462</v>
      </c>
      <c r="DI86" s="14" t="s">
        <v>3423</v>
      </c>
      <c r="DJ86" s="14" t="s">
        <v>3265</v>
      </c>
      <c r="DK86" s="16">
        <v>63.0</v>
      </c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  <c r="KL86" s="17"/>
      <c r="KM86" s="17"/>
      <c r="KN86" s="17"/>
      <c r="KO86" s="17"/>
      <c r="KP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/>
      <c r="LL86" s="17"/>
      <c r="LM86" s="17"/>
      <c r="LN86" s="17"/>
      <c r="LO86" s="17"/>
      <c r="LP86" s="17"/>
      <c r="LQ86" s="17"/>
      <c r="LR86" s="17"/>
      <c r="LS86" s="17"/>
      <c r="LT86" s="17"/>
      <c r="LU86" s="17"/>
      <c r="LV86" s="17"/>
      <c r="LW86" s="17"/>
      <c r="LX86" s="17"/>
      <c r="LY86" s="17"/>
      <c r="LZ86" s="17"/>
      <c r="MA86" s="17"/>
      <c r="MB86" s="17"/>
      <c r="MC86" s="17"/>
      <c r="MD86" s="17"/>
      <c r="ME86" s="17"/>
      <c r="MF86" s="17"/>
      <c r="MG86" s="17"/>
      <c r="MH86" s="17"/>
      <c r="MI86" s="17"/>
      <c r="MJ86" s="17"/>
      <c r="MK86" s="17"/>
      <c r="ML86" s="17"/>
      <c r="MM86" s="17"/>
      <c r="MN86" s="17"/>
      <c r="MO86" s="17"/>
      <c r="MP86" s="17"/>
      <c r="MQ86" s="17"/>
      <c r="MR86" s="17"/>
      <c r="MS86" s="17"/>
      <c r="MT86" s="17"/>
      <c r="MU86" s="17"/>
      <c r="MV86" s="17"/>
      <c r="MW86" s="17"/>
      <c r="MX86" s="17"/>
      <c r="MY86" s="17"/>
      <c r="MZ86" s="17"/>
      <c r="NA86" s="17"/>
      <c r="NB86" s="17"/>
      <c r="NC86" s="17"/>
      <c r="ND86" s="17"/>
      <c r="NE86" s="17"/>
      <c r="NF86" s="17"/>
      <c r="NG86" s="17"/>
      <c r="NH86" s="17"/>
      <c r="NI86" s="17"/>
      <c r="NJ86" s="17"/>
      <c r="NK86" s="17"/>
      <c r="NL86" s="17"/>
      <c r="NM86" s="17"/>
      <c r="NN86" s="17"/>
      <c r="NO86" s="17"/>
      <c r="NP86" s="17"/>
      <c r="NQ86" s="17"/>
      <c r="NR86" s="17"/>
      <c r="NS86" s="17"/>
      <c r="NT86" s="17"/>
      <c r="NU86" s="17"/>
      <c r="NV86" s="17"/>
      <c r="NW86" s="17"/>
      <c r="NX86" s="17"/>
      <c r="NY86" s="17"/>
      <c r="NZ86" s="17"/>
      <c r="OA86" s="17"/>
      <c r="OB86" s="17"/>
      <c r="OC86" s="17"/>
      <c r="OD86" s="17"/>
      <c r="OE86" s="17"/>
      <c r="OF86" s="17"/>
      <c r="OG86" s="17"/>
      <c r="OH86" s="17"/>
      <c r="OI86" s="17"/>
      <c r="OJ86" s="17"/>
      <c r="OK86" s="17"/>
      <c r="OL86" s="17"/>
      <c r="OM86" s="17"/>
      <c r="ON86" s="17"/>
      <c r="OO86" s="17"/>
      <c r="OP86" s="17"/>
      <c r="OQ86" s="17"/>
      <c r="OR86" s="17"/>
      <c r="OS86" s="17"/>
      <c r="OT86" s="17"/>
      <c r="OU86" s="17"/>
      <c r="OV86" s="17"/>
      <c r="OW86" s="17"/>
      <c r="OX86" s="17"/>
      <c r="OY86" s="17"/>
      <c r="OZ86" s="17"/>
      <c r="PA86" s="17"/>
      <c r="PB86" s="17"/>
      <c r="PC86" s="17"/>
      <c r="PD86" s="17"/>
      <c r="PE86" s="17"/>
      <c r="PF86" s="17"/>
      <c r="PG86" s="17"/>
      <c r="PH86" s="17"/>
      <c r="PI86" s="17"/>
      <c r="PJ86" s="17"/>
      <c r="PK86" s="17"/>
      <c r="PL86" s="17"/>
      <c r="PM86" s="17"/>
      <c r="PN86" s="17"/>
      <c r="PO86" s="17"/>
      <c r="PP86" s="17"/>
      <c r="PQ86" s="17"/>
      <c r="PR86" s="17"/>
      <c r="PS86" s="17"/>
      <c r="PT86" s="17"/>
      <c r="PU86" s="17"/>
      <c r="PV86" s="17"/>
      <c r="PW86" s="17"/>
      <c r="PX86" s="17"/>
      <c r="PY86" s="17"/>
      <c r="PZ86" s="17"/>
      <c r="QA86" s="17"/>
      <c r="QB86" s="17"/>
      <c r="QC86" s="17"/>
      <c r="QD86" s="17"/>
      <c r="QE86" s="17"/>
      <c r="QF86" s="17"/>
      <c r="QG86" s="17"/>
      <c r="QH86" s="17"/>
      <c r="QI86" s="17"/>
      <c r="QJ86" s="17"/>
      <c r="QK86" s="17"/>
      <c r="QL86" s="17"/>
      <c r="QM86" s="17"/>
      <c r="QN86" s="17"/>
      <c r="QO86" s="17"/>
      <c r="QP86" s="17"/>
      <c r="QQ86" s="17"/>
      <c r="QR86" s="17"/>
      <c r="QS86" s="17"/>
      <c r="QT86" s="17"/>
      <c r="QU86" s="16">
        <v>19.0</v>
      </c>
      <c r="QV86" s="16">
        <v>18.0</v>
      </c>
      <c r="QW86" s="16">
        <v>22.0</v>
      </c>
      <c r="QX86" s="17"/>
      <c r="QY86" s="17"/>
      <c r="QZ86" s="17"/>
      <c r="RA86" s="17"/>
      <c r="RB86" s="17"/>
      <c r="RC86" s="17"/>
      <c r="RD86" s="17"/>
      <c r="RE86" s="17"/>
      <c r="RF86" s="17"/>
      <c r="RG86" s="17"/>
      <c r="RH86" s="17"/>
      <c r="RI86" s="17"/>
      <c r="RJ86" s="17"/>
      <c r="RK86" s="17"/>
      <c r="RL86" s="17"/>
      <c r="RM86" s="17"/>
      <c r="RN86" s="17"/>
      <c r="RO86" s="17"/>
      <c r="RP86" s="17"/>
      <c r="RQ86" s="17"/>
      <c r="RR86" s="17"/>
      <c r="RS86" s="17"/>
      <c r="RT86" s="17"/>
      <c r="RU86" s="17"/>
      <c r="RV86" s="17"/>
      <c r="RW86" s="17"/>
      <c r="RX86" s="17"/>
      <c r="RY86" s="17"/>
      <c r="RZ86" s="17"/>
      <c r="SA86" s="17"/>
      <c r="SB86" s="17"/>
      <c r="SC86" s="17"/>
      <c r="SD86" s="17"/>
      <c r="SE86" s="17"/>
      <c r="SF86" s="17"/>
      <c r="SG86" s="17"/>
      <c r="SH86" s="17"/>
      <c r="SI86" s="17"/>
      <c r="SJ86" s="17"/>
      <c r="SK86" s="17"/>
      <c r="SL86" s="17"/>
      <c r="SM86" s="17"/>
      <c r="SN86" s="17"/>
      <c r="SO86" s="17"/>
      <c r="SP86" s="17"/>
      <c r="SQ86" s="17"/>
      <c r="SR86" s="17"/>
      <c r="SS86" s="17"/>
      <c r="ST86" s="17"/>
      <c r="SU86" s="17"/>
      <c r="SV86" s="17"/>
      <c r="SW86" s="17"/>
      <c r="SX86" s="17"/>
      <c r="SY86" s="17"/>
      <c r="SZ86" s="17"/>
      <c r="TA86" s="17"/>
      <c r="TB86" s="17"/>
      <c r="TC86" s="17"/>
      <c r="TD86" s="17"/>
      <c r="TE86" s="17"/>
      <c r="TF86" s="17"/>
      <c r="TG86" s="17"/>
      <c r="TH86" s="17"/>
      <c r="TI86" s="17"/>
      <c r="TJ86" s="17"/>
      <c r="TK86" s="17"/>
      <c r="TL86" s="17"/>
      <c r="TM86" s="17"/>
      <c r="TN86" s="17"/>
      <c r="TO86" s="17"/>
      <c r="TP86" s="17"/>
      <c r="TQ86" s="17"/>
      <c r="TR86" s="17"/>
      <c r="TS86" s="17"/>
      <c r="TT86" s="17"/>
      <c r="TU86" s="17"/>
      <c r="TV86" s="17"/>
      <c r="TW86" s="17"/>
      <c r="TX86" s="17"/>
      <c r="TY86" s="17"/>
      <c r="TZ86" s="17"/>
      <c r="UA86" s="17"/>
      <c r="UB86" s="17"/>
      <c r="UC86" s="17"/>
      <c r="UD86" s="17"/>
      <c r="UE86" s="17"/>
      <c r="UF86" s="17"/>
      <c r="UG86" s="17"/>
      <c r="UH86" s="17"/>
      <c r="UI86" s="17"/>
      <c r="UJ86" s="17"/>
      <c r="UK86" s="17"/>
      <c r="UL86" s="17"/>
      <c r="UM86" s="17"/>
      <c r="UN86" s="17"/>
      <c r="UO86" s="17"/>
      <c r="UP86" s="17"/>
      <c r="UQ86" s="17"/>
      <c r="UR86" s="17"/>
      <c r="US86" s="17"/>
      <c r="UT86" s="17"/>
      <c r="UU86" s="17"/>
      <c r="UV86" s="17"/>
      <c r="UW86" s="17"/>
      <c r="UX86" s="17"/>
      <c r="UY86" s="17"/>
      <c r="UZ86" s="17"/>
      <c r="VA86" s="17"/>
      <c r="VB86" s="17"/>
      <c r="VC86" s="17"/>
      <c r="VD86" s="17"/>
      <c r="VE86" s="17"/>
      <c r="VF86" s="17"/>
      <c r="VG86" s="17"/>
      <c r="VH86" s="17"/>
      <c r="VI86" s="17"/>
      <c r="VJ86" s="17"/>
      <c r="VK86" s="17"/>
      <c r="VL86" s="17"/>
      <c r="VM86" s="17"/>
      <c r="VN86" s="17"/>
      <c r="VO86" s="17"/>
      <c r="VP86" s="17"/>
      <c r="VQ86" s="17"/>
      <c r="VR86" s="17"/>
      <c r="VS86" s="17"/>
      <c r="VT86" s="17"/>
      <c r="VU86" s="17"/>
      <c r="VV86" s="17"/>
      <c r="VW86" s="17"/>
      <c r="VX86" s="17"/>
      <c r="VY86" s="17"/>
      <c r="VZ86" s="17"/>
      <c r="WA86" s="17"/>
      <c r="WB86" s="17"/>
      <c r="WC86" s="17"/>
      <c r="WD86" s="17"/>
      <c r="WE86" s="17"/>
      <c r="WF86" s="17"/>
      <c r="WG86" s="17"/>
      <c r="WH86" s="17"/>
      <c r="WI86" s="17"/>
      <c r="WJ86" s="17"/>
      <c r="WK86" s="17"/>
      <c r="WL86" s="17"/>
      <c r="WM86" s="17"/>
      <c r="WN86" s="17"/>
      <c r="WO86" s="17"/>
      <c r="WP86" s="17"/>
      <c r="WQ86" s="17"/>
      <c r="WR86" s="17"/>
      <c r="WS86" s="17"/>
      <c r="WT86" s="17"/>
      <c r="WU86" s="17"/>
      <c r="WV86" s="17"/>
      <c r="WW86" s="17"/>
      <c r="WX86" s="17"/>
      <c r="WY86" s="17"/>
      <c r="WZ86" s="17"/>
      <c r="XA86" s="17"/>
      <c r="XB86" s="17"/>
      <c r="XC86" s="17"/>
      <c r="XD86" s="17"/>
      <c r="XE86" s="17"/>
      <c r="XF86" s="17"/>
      <c r="XG86" s="17"/>
      <c r="XH86" s="17"/>
      <c r="XI86" s="17"/>
      <c r="XJ86" s="17"/>
      <c r="XK86" s="17"/>
      <c r="XL86" s="17"/>
      <c r="XM86" s="17"/>
      <c r="XN86" s="17"/>
      <c r="XO86" s="17"/>
      <c r="XP86" s="17"/>
      <c r="XQ86" s="17"/>
      <c r="XR86" s="17"/>
      <c r="XS86" s="17"/>
      <c r="XT86" s="17"/>
      <c r="XU86" s="17"/>
      <c r="XV86" s="17"/>
      <c r="XW86" s="17"/>
      <c r="XX86" s="17"/>
      <c r="XY86" s="17"/>
      <c r="XZ86" s="17"/>
      <c r="YA86" s="17"/>
      <c r="YB86" s="17"/>
      <c r="YC86" s="17"/>
      <c r="YD86" s="17"/>
      <c r="YE86" s="17"/>
      <c r="YF86" s="17"/>
      <c r="YG86" s="17"/>
      <c r="YH86" s="17"/>
      <c r="YI86" s="17"/>
      <c r="YJ86" s="17"/>
      <c r="YK86" s="17"/>
      <c r="YL86" s="17"/>
      <c r="YM86" s="17"/>
      <c r="YN86" s="17"/>
      <c r="YO86" s="17"/>
      <c r="YP86" s="17"/>
      <c r="YQ86" s="17"/>
      <c r="YR86" s="17"/>
      <c r="YS86" s="17"/>
      <c r="YT86" s="17"/>
      <c r="YU86" s="17"/>
      <c r="YV86" s="17"/>
      <c r="YW86" s="17"/>
      <c r="YX86" s="17"/>
      <c r="YY86" s="17"/>
      <c r="YZ86" s="17"/>
      <c r="ZA86" s="17"/>
      <c r="ZB86" s="17"/>
      <c r="ZC86" s="17"/>
      <c r="ZD86" s="17"/>
      <c r="ZE86" s="17"/>
      <c r="ZF86" s="17"/>
      <c r="ZG86" s="17"/>
      <c r="ZH86" s="17"/>
      <c r="ZI86" s="17"/>
      <c r="ZJ86" s="17"/>
      <c r="ZK86" s="17"/>
      <c r="ZL86" s="17"/>
      <c r="ZM86" s="17"/>
      <c r="ZN86" s="17"/>
      <c r="ZO86" s="17"/>
      <c r="ZP86" s="17"/>
      <c r="ZQ86" s="17"/>
      <c r="ZR86" s="17"/>
      <c r="ZS86" s="17"/>
      <c r="ZT86" s="17"/>
      <c r="ZU86" s="17"/>
      <c r="ZV86" s="17"/>
      <c r="ZW86" s="17"/>
      <c r="ZX86" s="17"/>
      <c r="ZY86" s="17"/>
      <c r="ZZ86" s="17"/>
      <c r="AAA86" s="17"/>
      <c r="AAB86" s="17"/>
      <c r="AAC86" s="17"/>
      <c r="AAD86" s="17"/>
      <c r="AAE86" s="17"/>
      <c r="AAF86" s="17"/>
      <c r="AAG86" s="17"/>
      <c r="AAH86" s="17"/>
      <c r="AAI86" s="17"/>
      <c r="AAJ86" s="17"/>
      <c r="AAK86" s="17"/>
      <c r="AAL86" s="17"/>
      <c r="AAM86" s="17"/>
      <c r="AAN86" s="17"/>
      <c r="AAO86" s="17"/>
      <c r="AAP86" s="17"/>
      <c r="AAQ86" s="17"/>
      <c r="AAR86" s="17"/>
      <c r="AAS86" s="17"/>
      <c r="AAT86" s="17"/>
      <c r="AAU86" s="17"/>
      <c r="AAV86" s="17"/>
      <c r="AAW86" s="17"/>
      <c r="AAX86" s="17"/>
      <c r="AAY86" s="17"/>
      <c r="AAZ86" s="17"/>
      <c r="ABA86" s="17"/>
      <c r="ABB86" s="17"/>
      <c r="ABC86" s="17"/>
      <c r="ABD86" s="17"/>
      <c r="ABE86" s="17"/>
      <c r="ABF86" s="17"/>
      <c r="ABG86" s="17"/>
      <c r="ABH86" s="17"/>
      <c r="ABI86" s="17"/>
      <c r="ABJ86" s="17"/>
      <c r="ABK86" s="17"/>
      <c r="ABL86" s="17"/>
      <c r="ABM86" s="17"/>
      <c r="ABN86" s="17"/>
      <c r="ABO86" s="17"/>
      <c r="ABP86" s="17"/>
      <c r="ABQ86" s="17"/>
      <c r="ABR86" s="17"/>
      <c r="ABS86" s="17"/>
      <c r="ABT86" s="17"/>
      <c r="ABU86" s="17"/>
      <c r="ABV86" s="17"/>
      <c r="ABW86" s="17"/>
      <c r="ABX86" s="17"/>
      <c r="ABY86" s="17"/>
      <c r="ABZ86" s="17"/>
      <c r="ACA86" s="17"/>
      <c r="ACB86" s="17"/>
      <c r="ACC86" s="17"/>
      <c r="ACD86" s="17"/>
      <c r="ACE86" s="17"/>
      <c r="ACF86" s="17"/>
      <c r="ACG86" s="17"/>
      <c r="ACH86" s="17"/>
      <c r="ACI86" s="17"/>
      <c r="ACJ86" s="17"/>
      <c r="ACK86" s="17"/>
      <c r="ACL86" s="17"/>
      <c r="ACM86" s="17"/>
      <c r="ACN86" s="17"/>
      <c r="ACO86" s="17"/>
      <c r="ACP86" s="17"/>
      <c r="ACQ86" s="17"/>
      <c r="ACR86" s="17"/>
      <c r="ACS86" s="17"/>
      <c r="ACT86" s="17"/>
      <c r="ACU86" s="17"/>
      <c r="ACV86" s="17"/>
      <c r="ACW86" s="17"/>
      <c r="ACX86" s="17"/>
      <c r="ACY86" s="17"/>
      <c r="ACZ86" s="17"/>
      <c r="ADA86" s="17"/>
      <c r="ADB86" s="17"/>
      <c r="ADC86" s="17"/>
      <c r="ADD86" s="17"/>
      <c r="ADE86" s="17"/>
      <c r="ADF86" s="17"/>
      <c r="ADG86" s="17"/>
      <c r="ADH86" s="17"/>
      <c r="ADI86" s="17"/>
      <c r="ADJ86" s="17"/>
      <c r="ADK86" s="17"/>
      <c r="ADL86" s="17"/>
      <c r="ADM86" s="17"/>
      <c r="ADN86" s="17"/>
      <c r="ADO86" s="17"/>
      <c r="ADP86" s="17"/>
      <c r="ADQ86" s="17"/>
      <c r="ADR86" s="17"/>
      <c r="ADS86" s="17"/>
      <c r="ADT86" s="17"/>
      <c r="ADU86" s="17"/>
      <c r="ADV86" s="17"/>
      <c r="ADW86" s="17"/>
      <c r="ADX86" s="17"/>
      <c r="ADY86" s="17"/>
      <c r="ADZ86" s="17"/>
      <c r="AEA86" s="17"/>
      <c r="AEB86" s="17"/>
      <c r="AEC86" s="17"/>
      <c r="AED86" s="17"/>
      <c r="AEE86" s="17"/>
      <c r="AEF86" s="17"/>
      <c r="AEG86" s="17"/>
      <c r="AEH86" s="17"/>
      <c r="AEI86" s="17"/>
      <c r="AEJ86" s="17"/>
      <c r="AEK86" s="17"/>
      <c r="AEL86" s="17"/>
      <c r="AEM86" s="17"/>
      <c r="AEN86" s="17"/>
      <c r="AEO86" s="17"/>
      <c r="AEP86" s="17"/>
      <c r="AEQ86" s="17"/>
      <c r="AER86" s="17"/>
      <c r="AES86" s="17"/>
      <c r="AET86" s="17"/>
      <c r="AEU86" s="17"/>
      <c r="AEV86" s="17"/>
      <c r="AEW86" s="17"/>
      <c r="AEX86" s="17"/>
      <c r="AEY86" s="17"/>
      <c r="AEZ86" s="17"/>
      <c r="AFA86" s="17"/>
      <c r="AFB86" s="17"/>
      <c r="AFC86" s="17"/>
      <c r="AFD86" s="17"/>
      <c r="AFE86" s="17"/>
      <c r="AFF86" s="17"/>
      <c r="AFG86" s="17"/>
      <c r="AFH86" s="17"/>
      <c r="AFI86" s="17"/>
      <c r="AFJ86" s="17"/>
      <c r="AFK86" s="17"/>
      <c r="AFL86" s="17"/>
      <c r="AFM86" s="17"/>
      <c r="AFN86" s="17"/>
      <c r="AFO86" s="17"/>
      <c r="AFP86" s="17"/>
      <c r="AFQ86" s="17"/>
      <c r="AFR86" s="17"/>
      <c r="AFS86" s="17"/>
      <c r="AFT86" s="17"/>
      <c r="AFU86" s="17"/>
      <c r="AFV86" s="17"/>
      <c r="AFW86" s="17"/>
      <c r="AFX86" s="17"/>
      <c r="AFY86" s="17"/>
      <c r="AFZ86" s="17"/>
      <c r="AGA86" s="17"/>
      <c r="AGB86" s="17"/>
      <c r="AGC86" s="17"/>
      <c r="AGD86" s="17"/>
      <c r="AGE86" s="17"/>
      <c r="AGF86" s="17"/>
      <c r="AGG86" s="17"/>
      <c r="AGH86" s="17"/>
      <c r="AGI86" s="17"/>
      <c r="AGJ86" s="17"/>
      <c r="AGK86" s="17"/>
      <c r="AGL86" s="17"/>
      <c r="AGM86" s="17"/>
      <c r="AGN86" s="17"/>
      <c r="AGO86" s="17"/>
      <c r="AGP86" s="17"/>
      <c r="AGQ86" s="17"/>
      <c r="AGR86" s="17"/>
      <c r="AGS86" s="17"/>
      <c r="AGT86" s="17"/>
      <c r="AGU86" s="17"/>
      <c r="AGV86" s="17"/>
      <c r="AGW86" s="17"/>
      <c r="AGX86" s="17"/>
      <c r="AGY86" s="17"/>
      <c r="AGZ86" s="17"/>
      <c r="AHA86" s="17"/>
      <c r="AHB86" s="17"/>
      <c r="AHC86" s="17"/>
      <c r="AHD86" s="17"/>
      <c r="AHE86" s="17"/>
      <c r="AHF86" s="17"/>
      <c r="AHG86" s="17"/>
      <c r="AHH86" s="17"/>
      <c r="AHI86" s="17"/>
      <c r="AHJ86" s="17"/>
      <c r="AHK86" s="17"/>
      <c r="AHL86" s="17"/>
      <c r="AHM86" s="17"/>
      <c r="AHN86" s="17"/>
      <c r="AHO86" s="17"/>
      <c r="AHP86" s="17"/>
      <c r="AHQ86" s="17"/>
      <c r="AHR86" s="17"/>
      <c r="AHS86" s="17"/>
      <c r="AHT86" s="17"/>
      <c r="AHU86" s="17"/>
      <c r="AHV86" s="17"/>
      <c r="AHW86" s="17"/>
      <c r="AHX86" s="17"/>
      <c r="AHY86" s="17"/>
      <c r="AHZ86" s="17"/>
      <c r="AIA86" s="17"/>
      <c r="AIB86" s="17"/>
      <c r="AIC86" s="17"/>
      <c r="AID86" s="17"/>
      <c r="AIE86" s="17"/>
      <c r="AIF86" s="17"/>
      <c r="AIG86" s="17"/>
      <c r="AIH86" s="17"/>
      <c r="AII86" s="17"/>
      <c r="AIJ86" s="17"/>
      <c r="AIK86" s="17"/>
      <c r="AIL86" s="17"/>
      <c r="AIM86" s="17"/>
      <c r="AIN86" s="17"/>
      <c r="AIO86" s="17"/>
      <c r="AIP86" s="17"/>
      <c r="AIQ86" s="17"/>
      <c r="AIR86" s="17"/>
      <c r="AIS86" s="17"/>
      <c r="AIT86" s="17"/>
      <c r="AIU86" s="17"/>
      <c r="AIV86" s="17"/>
      <c r="AIW86" s="17"/>
      <c r="AIX86" s="17"/>
      <c r="AIY86" s="17"/>
      <c r="AIZ86" s="17"/>
      <c r="AJA86" s="17"/>
      <c r="AJB86" s="17"/>
      <c r="AJC86" s="17"/>
      <c r="AJD86" s="17"/>
      <c r="AJE86" s="17"/>
      <c r="AJF86" s="17"/>
      <c r="AJG86" s="17"/>
      <c r="AJH86" s="17"/>
      <c r="AJI86" s="17"/>
      <c r="AJJ86" s="17"/>
      <c r="AJK86" s="17"/>
      <c r="AJL86" s="17"/>
      <c r="AJM86" s="17"/>
      <c r="AJN86" s="17"/>
      <c r="AJO86" s="17"/>
      <c r="AJP86" s="17"/>
      <c r="AJQ86" s="17"/>
      <c r="AJR86" s="17"/>
      <c r="AJS86" s="17"/>
      <c r="AJT86" s="17"/>
      <c r="AJU86" s="17"/>
      <c r="AJV86" s="17"/>
      <c r="AJW86" s="17"/>
      <c r="AJX86" s="17"/>
      <c r="AJY86" s="17"/>
      <c r="AJZ86" s="17"/>
      <c r="AKA86" s="17"/>
      <c r="AKB86" s="17"/>
      <c r="AKC86" s="17"/>
      <c r="AKD86" s="17"/>
      <c r="AKE86" s="17"/>
      <c r="AKF86" s="17"/>
      <c r="AKG86" s="17"/>
      <c r="AKH86" s="17"/>
      <c r="AKI86" s="17"/>
      <c r="AKJ86" s="17"/>
      <c r="AKK86" s="17"/>
      <c r="AKL86" s="17"/>
      <c r="AKM86" s="17"/>
      <c r="AKN86" s="17"/>
      <c r="AKO86" s="17"/>
      <c r="AKP86" s="17"/>
      <c r="AKQ86" s="17"/>
      <c r="AKR86" s="17"/>
      <c r="AKS86" s="17"/>
      <c r="AKT86" s="17"/>
      <c r="AKU86" s="17"/>
      <c r="AKV86" s="17"/>
      <c r="AKW86" s="17"/>
      <c r="AKX86" s="17"/>
      <c r="AKY86" s="17"/>
      <c r="AKZ86" s="17"/>
      <c r="ALA86" s="17"/>
      <c r="ALB86" s="17"/>
      <c r="ALC86" s="17"/>
      <c r="ALD86" s="17"/>
      <c r="ALE86" s="17"/>
      <c r="ALF86" s="17"/>
      <c r="ALG86" s="17"/>
      <c r="ALH86" s="17"/>
      <c r="ALI86" s="17"/>
      <c r="ALJ86" s="17"/>
      <c r="ALK86" s="17"/>
      <c r="ALL86" s="17"/>
      <c r="ALM86" s="17"/>
      <c r="ALN86" s="17"/>
      <c r="ALO86" s="17"/>
      <c r="ALP86" s="17"/>
      <c r="ALQ86" s="17"/>
      <c r="ALR86" s="17"/>
      <c r="ALS86" s="17"/>
      <c r="ALT86" s="17"/>
      <c r="ALU86" s="17"/>
      <c r="ALV86" s="17"/>
      <c r="ALW86" s="17"/>
      <c r="ALX86" s="17"/>
      <c r="ALY86" s="17"/>
      <c r="ALZ86" s="17"/>
      <c r="AMA86" s="17"/>
      <c r="AMB86" s="17"/>
      <c r="AMC86" s="17"/>
      <c r="AMD86" s="17"/>
      <c r="AME86" s="17"/>
      <c r="AMF86" s="17"/>
      <c r="AMG86" s="17"/>
      <c r="AMH86" s="17"/>
      <c r="AMI86" s="17"/>
      <c r="AMJ86" s="17"/>
      <c r="AMK86" s="17"/>
      <c r="AML86" s="17"/>
      <c r="AMM86" s="17"/>
      <c r="AMN86" s="17"/>
      <c r="AMO86" s="17"/>
      <c r="AMP86" s="17"/>
      <c r="AMQ86" s="17"/>
      <c r="AMR86" s="17"/>
      <c r="AMS86" s="17"/>
      <c r="AMT86" s="17"/>
      <c r="AMU86" s="17"/>
      <c r="AMV86" s="17"/>
      <c r="AMW86" s="17"/>
      <c r="AMX86" s="17"/>
      <c r="AMY86" s="17"/>
      <c r="AMZ86" s="17"/>
      <c r="ANA86" s="17"/>
      <c r="ANB86" s="17"/>
      <c r="ANC86" s="17"/>
      <c r="AND86" s="17"/>
      <c r="ANE86" s="17"/>
      <c r="ANF86" s="17"/>
      <c r="ANG86" s="17"/>
      <c r="ANH86" s="17"/>
      <c r="ANI86" s="17"/>
      <c r="ANJ86" s="17"/>
      <c r="ANK86" s="17"/>
      <c r="ANL86" s="17"/>
      <c r="ANM86" s="17"/>
      <c r="ANN86" s="17"/>
      <c r="ANO86" s="17"/>
      <c r="ANP86" s="17"/>
      <c r="ANQ86" s="17"/>
      <c r="ANR86" s="17"/>
      <c r="ANS86" s="17"/>
      <c r="ANT86" s="17"/>
      <c r="ANU86" s="17"/>
      <c r="ANV86" s="17"/>
      <c r="ANW86" s="17"/>
      <c r="ANX86" s="17"/>
      <c r="ANY86" s="17"/>
      <c r="ANZ86" s="17"/>
      <c r="AOA86" s="17"/>
      <c r="AOB86" s="17"/>
      <c r="AOC86" s="17"/>
      <c r="AOD86" s="17"/>
      <c r="AOE86" s="17"/>
      <c r="AOF86" s="17"/>
      <c r="AOG86" s="17"/>
      <c r="AOH86" s="17"/>
      <c r="AOI86" s="17"/>
      <c r="AOJ86" s="17"/>
      <c r="AOK86" s="17"/>
      <c r="AOL86" s="17"/>
      <c r="AOM86" s="17"/>
      <c r="AON86" s="17"/>
      <c r="AOO86" s="17"/>
      <c r="AOP86" s="17"/>
      <c r="AOQ86" s="17"/>
      <c r="AOR86" s="17"/>
      <c r="AOS86" s="17"/>
      <c r="AOT86" s="17"/>
      <c r="AOU86" s="17"/>
      <c r="AOV86" s="17"/>
      <c r="AOW86" s="17"/>
      <c r="AOX86" s="17"/>
      <c r="AOY86" s="17"/>
      <c r="AOZ86" s="17"/>
      <c r="APA86" s="17"/>
      <c r="APB86" s="17"/>
      <c r="APC86" s="17"/>
      <c r="APD86" s="17"/>
      <c r="APE86" s="17"/>
      <c r="APF86" s="17"/>
      <c r="APG86" s="17"/>
      <c r="APH86" s="17"/>
      <c r="API86" s="17"/>
      <c r="APJ86" s="17"/>
      <c r="APK86" s="17"/>
      <c r="APL86" s="17"/>
      <c r="APM86" s="17"/>
      <c r="APN86" s="17"/>
      <c r="APO86" s="17"/>
      <c r="APP86" s="17"/>
      <c r="APQ86" s="17"/>
      <c r="APR86" s="17"/>
      <c r="APS86" s="17"/>
      <c r="APT86" s="17"/>
      <c r="APU86" s="17"/>
      <c r="APV86" s="17"/>
      <c r="APW86" s="17"/>
      <c r="APX86" s="17"/>
      <c r="APY86" s="17"/>
      <c r="APZ86" s="17"/>
      <c r="AQA86" s="17"/>
      <c r="AQB86" s="17"/>
      <c r="AQC86" s="17"/>
      <c r="AQD86" s="17"/>
      <c r="AQE86" s="17"/>
      <c r="AQF86" s="17"/>
      <c r="AQG86" s="17"/>
      <c r="AQH86" s="17"/>
      <c r="AQI86" s="17"/>
      <c r="AQJ86" s="17"/>
      <c r="AQK86" s="17"/>
      <c r="AQL86" s="17"/>
      <c r="AQM86" s="17"/>
      <c r="AQN86" s="17"/>
      <c r="AQO86" s="17"/>
      <c r="AQP86" s="17"/>
      <c r="AQQ86" s="17"/>
      <c r="AQR86" s="17"/>
      <c r="AQS86" s="17"/>
      <c r="AQT86" s="17"/>
      <c r="AQU86" s="17"/>
      <c r="AQV86" s="17"/>
      <c r="AQW86" s="17"/>
      <c r="AQX86" s="17"/>
      <c r="AQY86" s="17"/>
      <c r="AQZ86" s="17"/>
      <c r="ARA86" s="17"/>
      <c r="ARB86" s="17"/>
      <c r="ARC86" s="17"/>
      <c r="ARD86" s="17"/>
      <c r="ARE86" s="17"/>
      <c r="ARF86" s="17"/>
      <c r="ARG86" s="17"/>
      <c r="ARH86" s="17"/>
      <c r="ARI86" s="17"/>
      <c r="ARJ86" s="17"/>
      <c r="ARK86" s="17"/>
      <c r="ARL86" s="17"/>
      <c r="ARM86" s="17"/>
      <c r="ARN86" s="17"/>
      <c r="ARO86" s="17"/>
      <c r="ARP86" s="17"/>
      <c r="ARQ86" s="17"/>
      <c r="ARR86" s="17"/>
      <c r="ARS86" s="17"/>
      <c r="ART86" s="17"/>
      <c r="ARU86" s="17"/>
      <c r="ARV86" s="17"/>
      <c r="ARW86" s="17"/>
      <c r="ARX86" s="17"/>
      <c r="ARY86" s="17"/>
      <c r="ARZ86" s="17"/>
      <c r="ASA86" s="17"/>
      <c r="ASB86" s="17"/>
      <c r="ASC86" s="17"/>
      <c r="ASD86" s="17"/>
      <c r="ASE86" s="17"/>
      <c r="ASF86" s="17"/>
      <c r="ASG86" s="17"/>
      <c r="ASH86" s="17"/>
      <c r="ASI86" s="17"/>
      <c r="ASJ86" s="17"/>
      <c r="ASK86" s="17"/>
      <c r="ASL86" s="17"/>
      <c r="ASM86" s="17"/>
      <c r="ASN86" s="17"/>
      <c r="ASO86" s="17"/>
      <c r="ASP86" s="17"/>
      <c r="ASQ86" s="17"/>
      <c r="ASR86" s="17"/>
      <c r="ASS86" s="17"/>
      <c r="AST86" s="17"/>
      <c r="ASU86" s="17"/>
      <c r="ASV86" s="17"/>
      <c r="ASW86" s="17"/>
      <c r="ASX86" s="17"/>
      <c r="ASY86" s="17"/>
      <c r="ASZ86" s="17"/>
      <c r="ATA86" s="17"/>
      <c r="ATB86" s="17"/>
      <c r="ATC86" s="17"/>
      <c r="ATD86" s="17"/>
      <c r="ATE86" s="17"/>
      <c r="ATF86" s="17"/>
      <c r="ATG86" s="17"/>
      <c r="ATH86" s="17"/>
      <c r="ATI86" s="17"/>
      <c r="ATJ86" s="17"/>
      <c r="ATK86" s="17"/>
      <c r="ATL86" s="17"/>
      <c r="ATM86" s="17"/>
      <c r="ATN86" s="17"/>
      <c r="ATO86" s="17"/>
      <c r="ATP86" s="17"/>
      <c r="ATQ86" s="17"/>
      <c r="ATR86" s="17"/>
      <c r="ATS86" s="17"/>
      <c r="ATT86" s="17"/>
      <c r="ATU86" s="17"/>
      <c r="ATV86" s="17"/>
      <c r="ATW86" s="17"/>
      <c r="ATX86" s="17"/>
      <c r="ATY86" s="17"/>
      <c r="ATZ86" s="17"/>
      <c r="AUA86" s="17"/>
      <c r="AUB86" s="17"/>
      <c r="AUC86" s="17"/>
      <c r="AUD86" s="17"/>
      <c r="AUE86" s="17"/>
      <c r="AUF86" s="17"/>
      <c r="AUG86" s="17"/>
      <c r="AUH86" s="17"/>
      <c r="AUI86" s="17"/>
      <c r="AUJ86" s="17"/>
      <c r="AUK86" s="17"/>
      <c r="AUL86" s="17"/>
      <c r="AUM86" s="17"/>
      <c r="AUN86" s="17"/>
      <c r="AUO86" s="17"/>
      <c r="AUP86" s="17"/>
      <c r="AUQ86" s="17"/>
      <c r="AUR86" s="17"/>
      <c r="AUS86" s="17"/>
      <c r="AUT86" s="17"/>
      <c r="AUU86" s="17"/>
      <c r="AUV86" s="17"/>
      <c r="AUW86" s="17"/>
      <c r="AUX86" s="17"/>
      <c r="AUY86" s="17"/>
      <c r="AUZ86" s="17"/>
      <c r="AVA86" s="17"/>
      <c r="AVB86" s="17"/>
      <c r="AVC86" s="17"/>
      <c r="AVD86" s="17"/>
      <c r="AVE86" s="17"/>
      <c r="AVF86" s="17"/>
      <c r="AVG86" s="17"/>
      <c r="AVH86" s="17"/>
      <c r="AVI86" s="17"/>
      <c r="AVJ86" s="17"/>
      <c r="AVK86" s="17"/>
      <c r="AVL86" s="17"/>
      <c r="AVM86" s="17"/>
      <c r="AVN86" s="17"/>
      <c r="AVO86" s="17"/>
      <c r="AVP86" s="17"/>
      <c r="AVQ86" s="17"/>
      <c r="AVR86" s="17"/>
      <c r="AVS86" s="17"/>
      <c r="AVT86" s="17"/>
      <c r="AVU86" s="17"/>
      <c r="AVV86" s="17"/>
      <c r="AVW86" s="17"/>
      <c r="AVX86" s="17"/>
      <c r="AVY86" s="17"/>
      <c r="AVZ86" s="17"/>
      <c r="AWA86" s="17"/>
      <c r="AWB86" s="17"/>
      <c r="AWC86" s="17"/>
      <c r="AWD86" s="17"/>
      <c r="AWE86" s="17"/>
      <c r="AWF86" s="17"/>
      <c r="AWG86" s="17"/>
      <c r="AWH86" s="17"/>
      <c r="AWI86" s="17"/>
      <c r="AWJ86" s="17"/>
      <c r="AWK86" s="17"/>
      <c r="AWL86" s="17"/>
      <c r="AWM86" s="17"/>
      <c r="AWN86" s="17"/>
      <c r="AWO86" s="17"/>
      <c r="AWP86" s="17"/>
      <c r="AWQ86" s="17"/>
      <c r="AWR86" s="17"/>
      <c r="AWS86" s="17"/>
      <c r="AWT86" s="17"/>
      <c r="AWU86" s="17"/>
      <c r="AWV86" s="17"/>
      <c r="AWW86" s="17"/>
      <c r="AWX86" s="17"/>
      <c r="AWY86" s="17"/>
      <c r="AWZ86" s="17"/>
      <c r="AXA86" s="17"/>
      <c r="AXB86" s="17"/>
      <c r="AXC86" s="17"/>
      <c r="AXD86" s="17"/>
      <c r="AXE86" s="17"/>
      <c r="AXF86" s="17"/>
      <c r="AXG86" s="17"/>
      <c r="AXH86" s="17"/>
      <c r="AXI86" s="17"/>
      <c r="AXJ86" s="17"/>
      <c r="AXK86" s="17"/>
      <c r="AXL86" s="17"/>
      <c r="AXM86" s="17"/>
      <c r="AXN86" s="17"/>
      <c r="AXO86" s="17"/>
      <c r="AXP86" s="17"/>
      <c r="AXQ86" s="17"/>
      <c r="AXR86" s="17"/>
      <c r="AXS86" s="17"/>
      <c r="AXT86" s="17"/>
      <c r="AXU86" s="17"/>
      <c r="AXV86" s="17"/>
      <c r="AXW86" s="17"/>
      <c r="AXX86" s="17"/>
      <c r="AXY86" s="17"/>
      <c r="AXZ86" s="17"/>
      <c r="AYA86" s="17"/>
      <c r="AYB86" s="17"/>
      <c r="AYC86" s="17"/>
      <c r="AYD86" s="17"/>
      <c r="AYE86" s="17"/>
      <c r="AYF86" s="17"/>
      <c r="AYG86" s="17"/>
      <c r="AYH86" s="17"/>
      <c r="AYI86" s="17"/>
      <c r="AYJ86" s="17"/>
      <c r="AYK86" s="17"/>
      <c r="AYL86" s="17"/>
      <c r="AYM86" s="17"/>
      <c r="AYN86" s="17"/>
      <c r="AYO86" s="17"/>
      <c r="AYP86" s="17"/>
      <c r="AYQ86" s="17"/>
      <c r="AYR86" s="17"/>
      <c r="AYS86" s="17"/>
      <c r="AYT86" s="17"/>
      <c r="AYU86" s="17"/>
      <c r="AYV86" s="17"/>
      <c r="AYW86" s="17"/>
      <c r="AYX86" s="17"/>
      <c r="AYY86" s="17"/>
      <c r="AYZ86" s="17"/>
      <c r="AZA86" s="17"/>
      <c r="AZB86" s="17"/>
      <c r="AZC86" s="17"/>
      <c r="AZD86" s="17"/>
      <c r="AZE86" s="17"/>
      <c r="AZF86" s="17"/>
      <c r="AZG86" s="17"/>
      <c r="AZH86" s="17"/>
      <c r="AZI86" s="17"/>
      <c r="AZJ86" s="17"/>
      <c r="AZK86" s="17"/>
      <c r="AZL86" s="17"/>
      <c r="AZM86" s="17"/>
      <c r="AZN86" s="17"/>
      <c r="AZO86" s="17"/>
      <c r="AZP86" s="17"/>
      <c r="AZQ86" s="17"/>
      <c r="AZR86" s="17"/>
      <c r="AZS86" s="17"/>
      <c r="AZT86" s="17"/>
      <c r="AZU86" s="17"/>
      <c r="AZV86" s="17"/>
      <c r="AZW86" s="17"/>
      <c r="AZX86" s="17"/>
      <c r="AZY86" s="17"/>
      <c r="AZZ86" s="17"/>
      <c r="BAA86" s="17"/>
      <c r="BAB86" s="17"/>
      <c r="BAC86" s="17"/>
      <c r="BAD86" s="17"/>
      <c r="BAE86" s="17"/>
      <c r="BAF86" s="17"/>
      <c r="BAG86" s="17"/>
      <c r="BAH86" s="17"/>
      <c r="BAI86" s="17"/>
      <c r="BAJ86" s="17"/>
      <c r="BAK86" s="17"/>
      <c r="BAL86" s="17"/>
      <c r="BAM86" s="17"/>
      <c r="BAN86" s="17"/>
      <c r="BAO86" s="17"/>
      <c r="BAP86" s="17"/>
      <c r="BAQ86" s="17"/>
      <c r="BAR86" s="17"/>
      <c r="BAS86" s="17"/>
      <c r="BAT86" s="17"/>
      <c r="BAU86" s="17"/>
      <c r="BAV86" s="17"/>
      <c r="BAW86" s="17"/>
      <c r="BAX86" s="17"/>
      <c r="BAY86" s="17"/>
      <c r="BAZ86" s="17"/>
      <c r="BBA86" s="17"/>
      <c r="BBB86" s="17"/>
      <c r="BBC86" s="17"/>
      <c r="BBD86" s="17"/>
      <c r="BBE86" s="17"/>
      <c r="BBF86" s="17"/>
      <c r="BBG86" s="17"/>
      <c r="BBH86" s="17"/>
      <c r="BBI86" s="17"/>
      <c r="BBJ86" s="17"/>
      <c r="BBK86" s="17"/>
      <c r="BBL86" s="17"/>
      <c r="BBM86" s="17"/>
      <c r="BBN86" s="17"/>
      <c r="BBO86" s="17"/>
      <c r="BBP86" s="17"/>
      <c r="BBQ86" s="17"/>
      <c r="BBR86" s="17"/>
      <c r="BBS86" s="17"/>
      <c r="BBT86" s="17"/>
      <c r="BBU86" s="17"/>
      <c r="BBV86" s="17"/>
      <c r="BBW86" s="17"/>
      <c r="BBX86" s="17"/>
      <c r="BBY86" s="17"/>
      <c r="BBZ86" s="17"/>
      <c r="BCA86" s="17"/>
      <c r="BCB86" s="17"/>
      <c r="BCC86" s="17"/>
      <c r="BCD86" s="17"/>
      <c r="BCE86" s="17"/>
      <c r="BCF86" s="17"/>
      <c r="BCG86" s="17"/>
      <c r="BCH86" s="17"/>
      <c r="BCI86" s="17"/>
      <c r="BCJ86" s="17"/>
      <c r="BCK86" s="17"/>
      <c r="BCL86" s="17"/>
      <c r="BCM86" s="17"/>
      <c r="BCN86" s="17"/>
      <c r="BCO86" s="17"/>
      <c r="BCP86" s="17"/>
      <c r="BCQ86" s="17"/>
      <c r="BCR86" s="17"/>
      <c r="BCS86" s="17"/>
      <c r="BCT86" s="17"/>
      <c r="BCU86" s="17"/>
      <c r="BCV86" s="17"/>
      <c r="BCW86" s="17"/>
      <c r="BCX86" s="17"/>
      <c r="BCY86" s="17"/>
      <c r="BCZ86" s="17"/>
      <c r="BDA86" s="17"/>
      <c r="BDB86" s="17"/>
      <c r="BDC86" s="17"/>
      <c r="BDD86" s="17"/>
      <c r="BDE86" s="17"/>
      <c r="BDF86" s="17"/>
      <c r="BDG86" s="17"/>
      <c r="BDH86" s="17"/>
      <c r="BDI86" s="17"/>
      <c r="BDJ86" s="17"/>
      <c r="BDK86" s="17"/>
      <c r="BDL86" s="17"/>
      <c r="BDM86" s="17"/>
      <c r="BDN86" s="17"/>
      <c r="BDO86" s="17"/>
      <c r="BDP86" s="17"/>
      <c r="BDQ86" s="17"/>
      <c r="BDR86" s="17"/>
      <c r="BDS86" s="17"/>
      <c r="BDT86" s="17"/>
      <c r="BDU86" s="17"/>
      <c r="BDV86" s="17"/>
      <c r="BDW86" s="17"/>
      <c r="BDX86" s="17"/>
      <c r="BDY86" s="17"/>
      <c r="BDZ86" s="17"/>
      <c r="BEA86" s="17"/>
      <c r="BEB86" s="17"/>
      <c r="BEC86" s="17"/>
      <c r="BED86" s="17"/>
      <c r="BEE86" s="17"/>
      <c r="BEF86" s="17"/>
      <c r="BEG86" s="17"/>
      <c r="BEH86" s="17"/>
      <c r="BEI86" s="17"/>
      <c r="BEJ86" s="17"/>
      <c r="BEK86" s="17"/>
      <c r="BEL86" s="17"/>
      <c r="BEM86" s="17"/>
      <c r="BEN86" s="17"/>
      <c r="BEO86" s="17"/>
      <c r="BEP86" s="17"/>
      <c r="BEQ86" s="17"/>
      <c r="BER86" s="17"/>
      <c r="BES86" s="17"/>
      <c r="BET86" s="17"/>
      <c r="BEU86" s="17"/>
      <c r="BEV86" s="17"/>
      <c r="BEW86" s="17"/>
      <c r="BEX86" s="17"/>
      <c r="BEY86" s="17"/>
      <c r="BEZ86" s="17"/>
      <c r="BFA86" s="17"/>
      <c r="BFB86" s="17"/>
      <c r="BFC86" s="17"/>
      <c r="BFD86" s="17"/>
      <c r="BFE86" s="17"/>
      <c r="BFF86" s="17"/>
      <c r="BFG86" s="17"/>
      <c r="BFH86" s="17"/>
      <c r="BFI86" s="17"/>
      <c r="BFJ86" s="17"/>
      <c r="BFK86" s="17"/>
      <c r="BFL86" s="17"/>
      <c r="BFM86" s="17"/>
      <c r="BFN86" s="17"/>
      <c r="BFO86" s="17"/>
      <c r="BFP86" s="17"/>
      <c r="BFQ86" s="17"/>
      <c r="BFR86" s="17"/>
      <c r="BFS86" s="17"/>
      <c r="BFT86" s="17"/>
      <c r="BFU86" s="17"/>
      <c r="BFV86" s="17"/>
      <c r="BFW86" s="17"/>
      <c r="BFX86" s="17"/>
      <c r="BFY86" s="17"/>
      <c r="BFZ86" s="17"/>
      <c r="BGA86" s="17"/>
      <c r="BGB86" s="17"/>
      <c r="BGC86" s="17"/>
      <c r="BGD86" s="17"/>
      <c r="BGE86" s="17"/>
      <c r="BGF86" s="17"/>
      <c r="BGG86" s="17"/>
      <c r="BGH86" s="17"/>
      <c r="BGI86" s="17"/>
      <c r="BGJ86" s="17"/>
      <c r="BGK86" s="17"/>
      <c r="BGL86" s="17"/>
      <c r="BGM86" s="17"/>
      <c r="BGN86" s="17"/>
      <c r="BGO86" s="17"/>
      <c r="BGP86" s="17"/>
      <c r="BGQ86" s="17"/>
      <c r="BGR86" s="17"/>
      <c r="BGS86" s="17"/>
      <c r="BGT86" s="17"/>
      <c r="BGU86" s="17"/>
      <c r="BGV86" s="17"/>
      <c r="BGW86" s="17"/>
      <c r="BGX86" s="17"/>
      <c r="BGY86" s="17"/>
      <c r="BGZ86" s="17"/>
      <c r="BHA86" s="17"/>
      <c r="BHB86" s="17"/>
      <c r="BHC86" s="17"/>
      <c r="BHD86" s="17"/>
      <c r="BHE86" s="17"/>
      <c r="BHF86" s="17"/>
      <c r="BHG86" s="17"/>
      <c r="BHH86" s="17"/>
      <c r="BHI86" s="17"/>
      <c r="BHJ86" s="17"/>
      <c r="BHK86" s="17"/>
      <c r="BHL86" s="17"/>
      <c r="BHM86" s="17"/>
      <c r="BHN86" s="17"/>
      <c r="BHO86" s="17"/>
      <c r="BHP86" s="17"/>
      <c r="BHQ86" s="17"/>
      <c r="BHR86" s="17"/>
      <c r="BHS86" s="17"/>
      <c r="BHT86" s="17"/>
      <c r="BHU86" s="17"/>
      <c r="BHV86" s="17"/>
      <c r="BHW86" s="17"/>
      <c r="BHX86" s="17"/>
      <c r="BHY86" s="17"/>
      <c r="BHZ86" s="17"/>
      <c r="BIA86" s="17"/>
      <c r="BIB86" s="17"/>
      <c r="BIC86" s="17"/>
      <c r="BID86" s="17"/>
      <c r="BIE86" s="17"/>
      <c r="BIF86" s="17"/>
      <c r="BIG86" s="17"/>
      <c r="BIH86" s="17"/>
      <c r="BII86" s="17"/>
      <c r="BIJ86" s="17"/>
      <c r="BIK86" s="17"/>
      <c r="BIL86" s="17"/>
      <c r="BIM86" s="17"/>
      <c r="BIN86" s="17"/>
      <c r="BIO86" s="17"/>
      <c r="BIP86" s="17"/>
      <c r="BIQ86" s="17"/>
      <c r="BIR86" s="17"/>
      <c r="BIS86" s="17"/>
      <c r="BIT86" s="17"/>
      <c r="BIU86" s="17"/>
      <c r="BIV86" s="17"/>
      <c r="BIW86" s="17"/>
      <c r="BIX86" s="17"/>
      <c r="BIY86" s="17"/>
      <c r="BIZ86" s="17"/>
      <c r="BJA86" s="17"/>
      <c r="BJB86" s="17"/>
      <c r="BJC86" s="17"/>
      <c r="BJD86" s="17"/>
      <c r="BJE86" s="17"/>
      <c r="BJF86" s="17"/>
      <c r="BJG86" s="17"/>
      <c r="BJH86" s="17"/>
      <c r="BJI86" s="17"/>
      <c r="BJJ86" s="17"/>
      <c r="BJK86" s="17"/>
      <c r="BJL86" s="17"/>
      <c r="BJM86" s="17"/>
      <c r="BJN86" s="17"/>
      <c r="BJO86" s="17"/>
      <c r="BJP86" s="17"/>
      <c r="BJQ86" s="17"/>
      <c r="BJR86" s="17"/>
      <c r="BJS86" s="17"/>
      <c r="BJT86" s="17"/>
      <c r="BJU86" s="17"/>
      <c r="BJV86" s="17"/>
      <c r="BJW86" s="17"/>
      <c r="BJX86" s="17"/>
      <c r="BJY86" s="17"/>
      <c r="BJZ86" s="17"/>
      <c r="BKA86" s="17"/>
      <c r="BKB86" s="17"/>
      <c r="BKC86" s="17"/>
      <c r="BKD86" s="17"/>
      <c r="BKE86" s="17"/>
      <c r="BKF86" s="17"/>
      <c r="BKG86" s="17"/>
      <c r="BKH86" s="17"/>
      <c r="BKI86" s="17"/>
      <c r="BKJ86" s="17"/>
      <c r="BKK86" s="17"/>
      <c r="BKL86" s="17"/>
      <c r="BKM86" s="17"/>
      <c r="BKN86" s="17"/>
      <c r="BKO86" s="17"/>
      <c r="BKP86" s="17"/>
      <c r="BKQ86" s="17"/>
      <c r="BKR86" s="17"/>
      <c r="BKS86" s="17"/>
      <c r="BKT86" s="17"/>
      <c r="BKU86" s="17"/>
      <c r="BKV86" s="17"/>
      <c r="BKW86" s="17"/>
      <c r="BKX86" s="17"/>
      <c r="BKY86" s="17"/>
      <c r="BKZ86" s="17"/>
      <c r="BLA86" s="17"/>
      <c r="BLB86" s="17"/>
      <c r="BLC86" s="17"/>
      <c r="BLD86" s="17"/>
      <c r="BLE86" s="17"/>
      <c r="BLF86" s="17"/>
      <c r="BLG86" s="17"/>
      <c r="BLH86" s="17"/>
      <c r="BLI86" s="17"/>
      <c r="BLJ86" s="17"/>
      <c r="BLK86" s="17"/>
      <c r="BLL86" s="17"/>
      <c r="BLM86" s="17"/>
      <c r="BLN86" s="17"/>
      <c r="BLO86" s="17"/>
      <c r="BLP86" s="17"/>
      <c r="BLQ86" s="17"/>
      <c r="BLR86" s="17"/>
      <c r="BLS86" s="17"/>
      <c r="BLT86" s="17"/>
      <c r="BLU86" s="17"/>
      <c r="BLV86" s="17"/>
      <c r="BLW86" s="17"/>
      <c r="BLX86" s="17"/>
      <c r="BLY86" s="17"/>
      <c r="BLZ86" s="17"/>
      <c r="BMA86" s="17"/>
      <c r="BMB86" s="17"/>
      <c r="BMC86" s="17"/>
      <c r="BMD86" s="17"/>
      <c r="BME86" s="17"/>
      <c r="BMF86" s="17"/>
      <c r="BMG86" s="17"/>
      <c r="BMH86" s="17"/>
      <c r="BMI86" s="17"/>
      <c r="BMJ86" s="17"/>
      <c r="BMK86" s="17"/>
      <c r="BML86" s="17"/>
      <c r="BMM86" s="17"/>
      <c r="BMN86" s="17"/>
      <c r="BMO86" s="17"/>
      <c r="BMP86" s="17"/>
      <c r="BMQ86" s="17"/>
      <c r="BMR86" s="17"/>
      <c r="BMS86" s="17"/>
      <c r="BMT86" s="17"/>
      <c r="BMU86" s="17"/>
      <c r="BMV86" s="17"/>
      <c r="BMW86" s="17"/>
      <c r="BMX86" s="17"/>
      <c r="BMY86" s="17"/>
      <c r="BMZ86" s="17"/>
      <c r="BNA86" s="17"/>
      <c r="BNB86" s="17"/>
      <c r="BNC86" s="17"/>
      <c r="BND86" s="17"/>
      <c r="BNE86" s="17"/>
      <c r="BNF86" s="17"/>
      <c r="BNG86" s="17"/>
      <c r="BNH86" s="17"/>
      <c r="BNI86" s="17"/>
      <c r="BNJ86" s="17"/>
      <c r="BNK86" s="17"/>
      <c r="BNL86" s="17"/>
      <c r="BNM86" s="17"/>
      <c r="BNN86" s="17"/>
      <c r="BNO86" s="17"/>
      <c r="BNP86" s="17"/>
      <c r="BNQ86" s="17"/>
      <c r="BNR86" s="17"/>
      <c r="BNS86" s="17"/>
      <c r="BNT86" s="17"/>
      <c r="BNU86" s="17"/>
      <c r="BNV86" s="17"/>
      <c r="BNW86" s="17"/>
      <c r="BNX86" s="17"/>
      <c r="BNY86" s="17"/>
      <c r="BNZ86" s="17"/>
      <c r="BOA86" s="17"/>
      <c r="BOB86" s="17"/>
      <c r="BOC86" s="17"/>
      <c r="BOD86" s="17"/>
      <c r="BOE86" s="17"/>
      <c r="BOF86" s="17"/>
      <c r="BOG86" s="17"/>
      <c r="BOH86" s="17"/>
      <c r="BOI86" s="17"/>
      <c r="BOJ86" s="17"/>
      <c r="BOK86" s="17"/>
      <c r="BOL86" s="17"/>
      <c r="BOM86" s="17"/>
      <c r="BON86" s="17"/>
      <c r="BOO86" s="17"/>
      <c r="BOP86" s="17"/>
      <c r="BOQ86" s="17"/>
      <c r="BOR86" s="17"/>
      <c r="BOS86" s="17"/>
      <c r="BOT86" s="17"/>
      <c r="BOU86" s="17"/>
      <c r="BOV86" s="17"/>
      <c r="BOW86" s="17"/>
      <c r="BOX86" s="17"/>
      <c r="BOY86" s="17"/>
      <c r="BOZ86" s="17"/>
      <c r="BPA86" s="17"/>
      <c r="BPB86" s="17"/>
      <c r="BPC86" s="17"/>
      <c r="BPD86" s="17"/>
      <c r="BPE86" s="17"/>
      <c r="BPF86" s="17"/>
      <c r="BPG86" s="17"/>
      <c r="BPH86" s="17"/>
      <c r="BPI86" s="17"/>
      <c r="BPJ86" s="17"/>
      <c r="BPK86" s="17"/>
      <c r="BPL86" s="17"/>
      <c r="BPM86" s="17"/>
      <c r="BPN86" s="17"/>
      <c r="BPO86" s="17"/>
      <c r="BPP86" s="17"/>
      <c r="BPQ86" s="17"/>
      <c r="BPR86" s="17"/>
      <c r="BPS86" s="17"/>
      <c r="BPT86" s="17"/>
      <c r="BPU86" s="17"/>
      <c r="BPV86" s="17"/>
      <c r="BPW86" s="17"/>
      <c r="BPX86" s="17"/>
      <c r="BPY86" s="17"/>
      <c r="BPZ86" s="17"/>
      <c r="BQA86" s="17"/>
      <c r="BQB86" s="17"/>
      <c r="BQC86" s="17"/>
      <c r="BQD86" s="17"/>
      <c r="BQE86" s="17"/>
      <c r="BQF86" s="17"/>
      <c r="BQG86" s="17"/>
      <c r="BQH86" s="17"/>
      <c r="BQI86" s="17"/>
      <c r="BQJ86" s="17"/>
      <c r="BQK86" s="17"/>
      <c r="BQL86" s="17"/>
      <c r="BQM86" s="17"/>
      <c r="BQN86" s="17"/>
      <c r="BQO86" s="17"/>
      <c r="BQP86" s="17"/>
      <c r="BQQ86" s="17"/>
      <c r="BQR86" s="17"/>
      <c r="BQS86" s="17"/>
      <c r="BQT86" s="17"/>
      <c r="BQU86" s="17"/>
      <c r="BQV86" s="17"/>
      <c r="BQW86" s="17"/>
      <c r="BQX86" s="17"/>
      <c r="BQY86" s="17"/>
      <c r="BQZ86" s="17"/>
      <c r="BRA86" s="17"/>
      <c r="BRB86" s="17"/>
      <c r="BRC86" s="17"/>
      <c r="BRD86" s="17"/>
      <c r="BRE86" s="17"/>
      <c r="BRF86" s="17"/>
      <c r="BRG86" s="17"/>
      <c r="BRH86" s="17"/>
      <c r="BRI86" s="17"/>
      <c r="BRJ86" s="17"/>
      <c r="BRK86" s="17"/>
      <c r="BRL86" s="17"/>
      <c r="BRM86" s="17"/>
      <c r="BRN86" s="17"/>
      <c r="BRO86" s="17"/>
      <c r="BRP86" s="17"/>
      <c r="BRQ86" s="17"/>
      <c r="BRR86" s="17"/>
      <c r="BRS86" s="17"/>
      <c r="BRT86" s="17"/>
      <c r="BRU86" s="17"/>
      <c r="BRV86" s="17"/>
      <c r="BRW86" s="17"/>
      <c r="BRX86" s="17"/>
      <c r="BRY86" s="17"/>
      <c r="BRZ86" s="17"/>
      <c r="BSA86" s="17"/>
      <c r="BSB86" s="17"/>
      <c r="BSC86" s="17"/>
      <c r="BSD86" s="17"/>
      <c r="BSE86" s="17"/>
      <c r="BSF86" s="17"/>
      <c r="BSG86" s="17"/>
      <c r="BSH86" s="17"/>
      <c r="BSI86" s="17"/>
      <c r="BSJ86" s="17"/>
      <c r="BSK86" s="17"/>
      <c r="BSL86" s="17"/>
      <c r="BSM86" s="17"/>
      <c r="BSN86" s="17"/>
      <c r="BSO86" s="17"/>
      <c r="BSP86" s="17"/>
      <c r="BSQ86" s="17"/>
      <c r="BSR86" s="17"/>
      <c r="BSS86" s="17"/>
      <c r="BST86" s="17"/>
      <c r="BSU86" s="17"/>
      <c r="BSV86" s="17"/>
      <c r="BSW86" s="17"/>
      <c r="BSX86" s="17"/>
      <c r="BSY86" s="17"/>
      <c r="BSZ86" s="17"/>
      <c r="BTA86" s="17"/>
      <c r="BTB86" s="17"/>
      <c r="BTC86" s="17"/>
      <c r="BTD86" s="17"/>
      <c r="BTE86" s="17"/>
      <c r="BTF86" s="17"/>
      <c r="BTG86" s="17"/>
      <c r="BTH86" s="17"/>
      <c r="BTI86" s="17"/>
      <c r="BTJ86" s="17"/>
      <c r="BTK86" s="17"/>
      <c r="BTL86" s="17"/>
      <c r="BTM86" s="17"/>
      <c r="BTN86" s="17"/>
      <c r="BTO86" s="17"/>
      <c r="BTP86" s="17"/>
      <c r="BTQ86" s="17"/>
      <c r="BTR86" s="17"/>
      <c r="BTS86" s="17"/>
      <c r="BTT86" s="17"/>
      <c r="BTU86" s="17"/>
      <c r="BTV86" s="17"/>
      <c r="BTW86" s="17"/>
      <c r="BTX86" s="17"/>
      <c r="BTY86" s="17"/>
      <c r="BTZ86" s="17"/>
      <c r="BUA86" s="17"/>
      <c r="BUB86" s="17"/>
      <c r="BUC86" s="17"/>
      <c r="BUD86" s="17"/>
      <c r="BUE86" s="17"/>
      <c r="BUF86" s="17"/>
      <c r="BUG86" s="17"/>
      <c r="BUH86" s="17"/>
      <c r="BUI86" s="17"/>
      <c r="BUJ86" s="17"/>
      <c r="BUK86" s="17"/>
      <c r="BUL86" s="17"/>
      <c r="BUM86" s="17"/>
      <c r="BUN86" s="17"/>
      <c r="BUO86" s="17"/>
      <c r="BUP86" s="17"/>
      <c r="BUQ86" s="17"/>
      <c r="BUR86" s="17"/>
      <c r="BUS86" s="17"/>
      <c r="BUT86" s="17"/>
      <c r="BUU86" s="17"/>
      <c r="BUV86" s="17"/>
      <c r="BUW86" s="17"/>
      <c r="BUX86" s="17"/>
      <c r="BUY86" s="17"/>
      <c r="BUZ86" s="17"/>
      <c r="BVA86" s="17"/>
      <c r="BVB86" s="17"/>
      <c r="BVC86" s="17"/>
      <c r="BVD86" s="17"/>
      <c r="BVE86" s="17"/>
      <c r="BVF86" s="17"/>
      <c r="BVG86" s="17"/>
      <c r="BVH86" s="17"/>
      <c r="BVI86" s="17"/>
      <c r="BVJ86" s="17"/>
      <c r="BVK86" s="17"/>
      <c r="BVL86" s="17"/>
      <c r="BVM86" s="17"/>
      <c r="BVN86" s="17"/>
      <c r="BVO86" s="17"/>
      <c r="BVP86" s="17"/>
      <c r="BVQ86" s="17"/>
      <c r="BVR86" s="17"/>
      <c r="BVS86" s="17"/>
      <c r="BVT86" s="17"/>
      <c r="BVU86" s="17"/>
      <c r="BVV86" s="17"/>
      <c r="BVW86" s="17"/>
      <c r="BVX86" s="17"/>
      <c r="BVY86" s="17"/>
      <c r="BVZ86" s="17"/>
      <c r="BWA86" s="17"/>
      <c r="BWB86" s="17"/>
      <c r="BWC86" s="17"/>
      <c r="BWD86" s="17"/>
      <c r="BWE86" s="17"/>
      <c r="BWF86" s="17"/>
      <c r="BWG86" s="17"/>
      <c r="BWH86" s="17"/>
      <c r="BWI86" s="17"/>
      <c r="BWJ86" s="17"/>
      <c r="BWK86" s="17"/>
      <c r="BWL86" s="17"/>
      <c r="BWM86" s="17"/>
      <c r="BWN86" s="17"/>
      <c r="BWO86" s="17"/>
      <c r="BWP86" s="17"/>
      <c r="BWQ86" s="17"/>
      <c r="BWR86" s="17"/>
      <c r="BWS86" s="17"/>
      <c r="BWT86" s="17"/>
      <c r="BWU86" s="17"/>
      <c r="BWV86" s="17"/>
      <c r="BWW86" s="17"/>
      <c r="BWX86" s="17"/>
      <c r="BWY86" s="17"/>
      <c r="BWZ86" s="17"/>
      <c r="BXA86" s="17"/>
      <c r="BXB86" s="17"/>
      <c r="BXC86" s="17"/>
      <c r="BXD86" s="17"/>
      <c r="BXE86" s="17"/>
      <c r="BXF86" s="17"/>
      <c r="BXG86" s="17"/>
      <c r="BXH86" s="17"/>
      <c r="BXI86" s="17"/>
      <c r="BXJ86" s="17"/>
      <c r="BXK86" s="17"/>
      <c r="BXL86" s="17"/>
      <c r="BXM86" s="17"/>
      <c r="BXN86" s="17"/>
      <c r="BXO86" s="17"/>
      <c r="BXP86" s="17"/>
      <c r="BXQ86" s="17"/>
      <c r="BXR86" s="17"/>
      <c r="BXS86" s="17"/>
      <c r="BXT86" s="17"/>
      <c r="BXU86" s="17"/>
      <c r="BXV86" s="17"/>
      <c r="BXW86" s="17"/>
      <c r="BXX86" s="17"/>
      <c r="BXY86" s="17"/>
      <c r="BXZ86" s="17"/>
      <c r="BYA86" s="17"/>
      <c r="BYB86" s="17"/>
      <c r="BYC86" s="17"/>
      <c r="BYD86" s="17"/>
      <c r="BYE86" s="17"/>
      <c r="BYF86" s="17"/>
      <c r="BYG86" s="17"/>
      <c r="BYH86" s="17"/>
      <c r="BYI86" s="17"/>
      <c r="BYJ86" s="17"/>
      <c r="BYK86" s="17"/>
      <c r="BYL86" s="17"/>
      <c r="BYM86" s="17"/>
      <c r="BYN86" s="17"/>
      <c r="BYO86" s="17"/>
      <c r="BYP86" s="17"/>
      <c r="BYQ86" s="17"/>
      <c r="BYR86" s="17"/>
      <c r="BYS86" s="17"/>
      <c r="BYT86" s="17"/>
      <c r="BYU86" s="17"/>
      <c r="BYV86" s="17"/>
      <c r="BYW86" s="17"/>
      <c r="BYX86" s="17"/>
      <c r="BYY86" s="17"/>
      <c r="BYZ86" s="17"/>
      <c r="BZA86" s="17"/>
      <c r="BZB86" s="17"/>
      <c r="BZC86" s="17"/>
      <c r="BZD86" s="17"/>
      <c r="BZE86" s="17"/>
      <c r="BZF86" s="17"/>
      <c r="BZG86" s="17"/>
      <c r="BZH86" s="17"/>
      <c r="BZI86" s="17"/>
      <c r="BZJ86" s="17"/>
      <c r="BZK86" s="17"/>
      <c r="BZL86" s="17"/>
      <c r="BZM86" s="17"/>
      <c r="BZN86" s="17"/>
      <c r="BZO86" s="17"/>
      <c r="BZP86" s="17"/>
      <c r="BZQ86" s="17"/>
      <c r="BZR86" s="17"/>
      <c r="BZS86" s="17"/>
      <c r="BZT86" s="17"/>
      <c r="BZU86" s="17"/>
      <c r="BZV86" s="17"/>
      <c r="BZW86" s="17"/>
      <c r="BZX86" s="17"/>
      <c r="BZY86" s="17"/>
      <c r="BZZ86" s="17"/>
      <c r="CAA86" s="17"/>
      <c r="CAB86" s="17"/>
      <c r="CAC86" s="17"/>
      <c r="CAD86" s="17"/>
      <c r="CAE86" s="17"/>
      <c r="CAF86" s="17"/>
      <c r="CAG86" s="17"/>
      <c r="CAH86" s="17"/>
      <c r="CAI86" s="17"/>
      <c r="CAJ86" s="17"/>
      <c r="CAK86" s="17"/>
      <c r="CAL86" s="17"/>
      <c r="CAM86" s="17"/>
      <c r="CAN86" s="17"/>
      <c r="CAO86" s="17"/>
      <c r="CAP86" s="17"/>
      <c r="CAQ86" s="17"/>
      <c r="CAR86" s="17"/>
      <c r="CAS86" s="17"/>
      <c r="CAT86" s="17"/>
      <c r="CAU86" s="17"/>
      <c r="CAV86" s="17"/>
      <c r="CAW86" s="17"/>
      <c r="CAX86" s="17"/>
      <c r="CAY86" s="17"/>
      <c r="CAZ86" s="17"/>
      <c r="CBA86" s="17"/>
      <c r="CBB86" s="17"/>
      <c r="CBC86" s="17"/>
      <c r="CBD86" s="17"/>
      <c r="CBE86" s="17"/>
      <c r="CBF86" s="17"/>
      <c r="CBG86" s="17"/>
      <c r="CBH86" s="17"/>
      <c r="CBI86" s="17"/>
      <c r="CBJ86" s="17"/>
      <c r="CBK86" s="17"/>
      <c r="CBL86" s="17"/>
      <c r="CBM86" s="17"/>
      <c r="CBN86" s="17"/>
      <c r="CBO86" s="17"/>
      <c r="CBP86" s="17"/>
      <c r="CBQ86" s="17"/>
      <c r="CBR86" s="17"/>
      <c r="CBS86" s="17"/>
      <c r="CBT86" s="17"/>
      <c r="CBU86" s="17"/>
      <c r="CBV86" s="17"/>
      <c r="CBW86" s="17"/>
      <c r="CBX86" s="17"/>
      <c r="CBY86" s="17"/>
      <c r="CBZ86" s="17"/>
      <c r="CCA86" s="17"/>
      <c r="CCB86" s="17"/>
      <c r="CCC86" s="17"/>
      <c r="CCD86" s="17"/>
      <c r="CCE86" s="17"/>
      <c r="CCF86" s="17"/>
      <c r="CCG86" s="17"/>
      <c r="CCH86" s="17"/>
      <c r="CCI86" s="17"/>
      <c r="CCJ86" s="17"/>
      <c r="CCK86" s="17"/>
      <c r="CCL86" s="17"/>
      <c r="CCM86" s="17"/>
      <c r="CCN86" s="17"/>
      <c r="CCO86" s="17"/>
      <c r="CCP86" s="17"/>
      <c r="CCQ86" s="17"/>
      <c r="CCR86" s="17"/>
      <c r="CCS86" s="17"/>
      <c r="CCT86" s="17"/>
      <c r="CCU86" s="17"/>
      <c r="CCV86" s="17"/>
      <c r="CCW86" s="17"/>
      <c r="CCX86" s="17"/>
      <c r="CCY86" s="17"/>
      <c r="CCZ86" s="17"/>
      <c r="CDA86" s="17"/>
      <c r="CDB86" s="17"/>
      <c r="CDC86" s="17"/>
      <c r="CDD86" s="17"/>
      <c r="CDE86" s="17"/>
      <c r="CDF86" s="17"/>
      <c r="CDG86" s="17"/>
      <c r="CDH86" s="17"/>
      <c r="CDI86" s="17"/>
      <c r="CDJ86" s="17"/>
      <c r="CDK86" s="17"/>
      <c r="CDL86" s="17"/>
      <c r="CDM86" s="17"/>
      <c r="CDN86" s="17"/>
      <c r="CDO86" s="17"/>
      <c r="CDP86" s="17"/>
      <c r="CDQ86" s="17"/>
      <c r="CDR86" s="17"/>
      <c r="CDS86" s="17"/>
      <c r="CDT86" s="17"/>
      <c r="CDU86" s="17"/>
    </row>
    <row r="87">
      <c r="A87" s="14" t="s">
        <v>3410</v>
      </c>
      <c r="B87" s="14" t="s">
        <v>3463</v>
      </c>
      <c r="C87" s="14" t="s">
        <v>2933</v>
      </c>
      <c r="D87" s="14" t="s">
        <v>3441</v>
      </c>
      <c r="E87" s="14" t="s">
        <v>3464</v>
      </c>
      <c r="F87" s="14" t="s">
        <v>2835</v>
      </c>
      <c r="I87" s="14" t="s">
        <v>3465</v>
      </c>
      <c r="J87" s="14" t="s">
        <v>2618</v>
      </c>
      <c r="K87" s="14" t="s">
        <v>2619</v>
      </c>
      <c r="L87" s="14" t="s">
        <v>2658</v>
      </c>
      <c r="M87" s="16">
        <v>1.0</v>
      </c>
      <c r="N87" s="14" t="s">
        <v>2690</v>
      </c>
      <c r="O87" s="14" t="s">
        <v>2690</v>
      </c>
      <c r="P87" s="14" t="s">
        <v>2690</v>
      </c>
      <c r="Q87" s="16">
        <v>11.0</v>
      </c>
      <c r="R87" s="16">
        <v>4104128.0</v>
      </c>
      <c r="S87" s="16">
        <v>4104128.0</v>
      </c>
      <c r="T87" s="14" t="s">
        <v>2630</v>
      </c>
      <c r="U87" s="14" t="s">
        <v>2622</v>
      </c>
      <c r="V87" s="14" t="s">
        <v>3466</v>
      </c>
      <c r="W87" s="14" t="s">
        <v>3467</v>
      </c>
      <c r="X87" s="16">
        <v>0.39</v>
      </c>
      <c r="Y87" s="17"/>
      <c r="Z87" s="16">
        <v>28.0</v>
      </c>
      <c r="AA87" s="16">
        <v>44.0</v>
      </c>
      <c r="AB87" s="17"/>
      <c r="AC87" s="16">
        <v>126.0</v>
      </c>
      <c r="AD87" s="16">
        <v>9459.0</v>
      </c>
      <c r="AE87" s="22">
        <v>45547.0</v>
      </c>
      <c r="AF87" s="17"/>
      <c r="AG87" s="17"/>
      <c r="AH87" s="17"/>
      <c r="AI87" s="17"/>
      <c r="AJ87" s="17"/>
      <c r="AK87" s="17"/>
      <c r="AL87" s="16">
        <v>57.0</v>
      </c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4" t="s">
        <v>3446</v>
      </c>
      <c r="BB87" s="17"/>
      <c r="BC87" s="17"/>
      <c r="BD87" s="17"/>
      <c r="BE87" s="17"/>
      <c r="BF87" s="14" t="s">
        <v>2574</v>
      </c>
      <c r="BG87" s="16">
        <v>1.0</v>
      </c>
      <c r="BH87" s="14" t="s">
        <v>2564</v>
      </c>
      <c r="BI87" s="14" t="s">
        <v>2594</v>
      </c>
      <c r="BJ87" s="14" t="s">
        <v>2566</v>
      </c>
      <c r="BK87" s="17"/>
      <c r="BL87" s="17"/>
      <c r="BM87" s="16">
        <v>316.766667</v>
      </c>
      <c r="BN87" s="17"/>
      <c r="BO87" s="17"/>
      <c r="BP87" s="17"/>
      <c r="BQ87" s="17"/>
      <c r="BR87" s="17"/>
      <c r="BS87" s="16">
        <v>0.0284</v>
      </c>
      <c r="BT87" s="16">
        <v>37.1831542</v>
      </c>
      <c r="BU87" s="14" t="s">
        <v>2567</v>
      </c>
      <c r="BV87" s="14" t="s">
        <v>2568</v>
      </c>
      <c r="BW87" s="14" t="s">
        <v>2702</v>
      </c>
      <c r="BX87" s="16">
        <v>0.0</v>
      </c>
      <c r="BY87" s="14" t="s">
        <v>3446</v>
      </c>
      <c r="BZ87" s="16">
        <v>1131.0</v>
      </c>
      <c r="CA87" s="16">
        <v>-20828.0</v>
      </c>
      <c r="CB87" s="16">
        <v>0.0</v>
      </c>
      <c r="CC87" s="16">
        <v>37.1831542</v>
      </c>
      <c r="CD87" s="14" t="s">
        <v>2571</v>
      </c>
      <c r="CE87" s="16">
        <v>37.1831542</v>
      </c>
      <c r="CF87" s="14" t="s">
        <v>2572</v>
      </c>
      <c r="CG87" s="14" t="s">
        <v>2704</v>
      </c>
      <c r="CH87" s="19">
        <v>40897.0</v>
      </c>
      <c r="CI87" s="14" t="s">
        <v>2573</v>
      </c>
      <c r="CJ87" s="17"/>
      <c r="CK87" s="14" t="s">
        <v>2574</v>
      </c>
      <c r="CL87" s="14" t="s">
        <v>3468</v>
      </c>
      <c r="CM87" s="20">
        <v>2279175.0</v>
      </c>
      <c r="CN87" s="14" t="s">
        <v>3469</v>
      </c>
      <c r="CO87" s="14" t="s">
        <v>2563</v>
      </c>
      <c r="CP87" s="14" t="s">
        <v>2563</v>
      </c>
      <c r="CQ87" s="16">
        <v>0.3409</v>
      </c>
      <c r="CR87" s="16">
        <v>0.34</v>
      </c>
      <c r="CS87" s="14" t="s">
        <v>2574</v>
      </c>
      <c r="CT87" s="14" t="s">
        <v>3470</v>
      </c>
      <c r="CU87" s="14" t="s">
        <v>2577</v>
      </c>
      <c r="CV87" s="14" t="s">
        <v>2706</v>
      </c>
      <c r="CW87" s="14" t="s">
        <v>2768</v>
      </c>
      <c r="CX87" s="14" t="s">
        <v>2580</v>
      </c>
      <c r="CY87" s="16">
        <v>37.1831542</v>
      </c>
      <c r="CZ87" s="14" t="s">
        <v>2581</v>
      </c>
      <c r="DA87" s="14" t="s">
        <v>2563</v>
      </c>
      <c r="DB87" s="14" t="s">
        <v>2574</v>
      </c>
      <c r="DC87" s="14" t="s">
        <v>2708</v>
      </c>
      <c r="DD87" s="14" t="s">
        <v>3471</v>
      </c>
      <c r="DE87" s="14" t="s">
        <v>2563</v>
      </c>
      <c r="DF87" s="14" t="s">
        <v>2574</v>
      </c>
      <c r="DG87" s="14" t="s">
        <v>2583</v>
      </c>
      <c r="DH87" s="14" t="s">
        <v>3472</v>
      </c>
      <c r="DI87" s="14" t="s">
        <v>3454</v>
      </c>
      <c r="DJ87" s="14" t="s">
        <v>3441</v>
      </c>
      <c r="DK87" s="16">
        <v>61.0</v>
      </c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  <c r="KL87" s="17"/>
      <c r="KM87" s="17"/>
      <c r="KN87" s="17"/>
      <c r="KO87" s="17"/>
      <c r="KP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/>
      <c r="LP87" s="17"/>
      <c r="LQ87" s="17"/>
      <c r="LR87" s="17"/>
      <c r="LS87" s="17"/>
      <c r="LT87" s="17"/>
      <c r="LU87" s="17"/>
      <c r="LV87" s="17"/>
      <c r="LW87" s="17"/>
      <c r="LX87" s="17"/>
      <c r="LY87" s="17"/>
      <c r="LZ87" s="17"/>
      <c r="MA87" s="17"/>
      <c r="MB87" s="17"/>
      <c r="MC87" s="17"/>
      <c r="MD87" s="17"/>
      <c r="ME87" s="17"/>
      <c r="MF87" s="17"/>
      <c r="MG87" s="17"/>
      <c r="MH87" s="17"/>
      <c r="MI87" s="17"/>
      <c r="MJ87" s="17"/>
      <c r="MK87" s="17"/>
      <c r="ML87" s="17"/>
      <c r="MM87" s="17"/>
      <c r="MN87" s="17"/>
      <c r="MO87" s="17"/>
      <c r="MP87" s="17"/>
      <c r="MQ87" s="17"/>
      <c r="MR87" s="17"/>
      <c r="MS87" s="17"/>
      <c r="MT87" s="17"/>
      <c r="MU87" s="17"/>
      <c r="MV87" s="17"/>
      <c r="MW87" s="17"/>
      <c r="MX87" s="17"/>
      <c r="MY87" s="17"/>
      <c r="MZ87" s="17"/>
      <c r="NA87" s="17"/>
      <c r="NB87" s="17"/>
      <c r="NC87" s="17"/>
      <c r="ND87" s="17"/>
      <c r="NE87" s="17"/>
      <c r="NF87" s="17"/>
      <c r="NG87" s="17"/>
      <c r="NH87" s="17"/>
      <c r="NI87" s="17"/>
      <c r="NJ87" s="17"/>
      <c r="NK87" s="17"/>
      <c r="NL87" s="17"/>
      <c r="NM87" s="17"/>
      <c r="NN87" s="17"/>
      <c r="NO87" s="17"/>
      <c r="NP87" s="17"/>
      <c r="NQ87" s="17"/>
      <c r="NR87" s="17"/>
      <c r="NS87" s="17"/>
      <c r="NT87" s="17"/>
      <c r="NU87" s="17"/>
      <c r="NV87" s="17"/>
      <c r="NW87" s="17"/>
      <c r="NX87" s="17"/>
      <c r="NY87" s="17"/>
      <c r="NZ87" s="17"/>
      <c r="OA87" s="17"/>
      <c r="OB87" s="17"/>
      <c r="OC87" s="17"/>
      <c r="OD87" s="17"/>
      <c r="OE87" s="17"/>
      <c r="OF87" s="17"/>
      <c r="OG87" s="17"/>
      <c r="OH87" s="17"/>
      <c r="OI87" s="17"/>
      <c r="OJ87" s="17"/>
      <c r="OK87" s="17"/>
      <c r="OL87" s="17"/>
      <c r="OM87" s="17"/>
      <c r="ON87" s="17"/>
      <c r="OO87" s="17"/>
      <c r="OP87" s="17"/>
      <c r="OQ87" s="17"/>
      <c r="OR87" s="17"/>
      <c r="OS87" s="17"/>
      <c r="OT87" s="17"/>
      <c r="OU87" s="17"/>
      <c r="OV87" s="17"/>
      <c r="OW87" s="17"/>
      <c r="OX87" s="17"/>
      <c r="OY87" s="17"/>
      <c r="OZ87" s="17"/>
      <c r="PA87" s="17"/>
      <c r="PB87" s="17"/>
      <c r="PC87" s="17"/>
      <c r="PD87" s="17"/>
      <c r="PE87" s="17"/>
      <c r="PF87" s="17"/>
      <c r="PG87" s="17"/>
      <c r="PH87" s="17"/>
      <c r="PI87" s="17"/>
      <c r="PJ87" s="17"/>
      <c r="PK87" s="17"/>
      <c r="PL87" s="17"/>
      <c r="PM87" s="17"/>
      <c r="PN87" s="17"/>
      <c r="PO87" s="17"/>
      <c r="PP87" s="17"/>
      <c r="PQ87" s="17"/>
      <c r="PR87" s="17"/>
      <c r="PS87" s="17"/>
      <c r="PT87" s="17"/>
      <c r="PU87" s="17"/>
      <c r="PV87" s="17"/>
      <c r="PW87" s="17"/>
      <c r="PX87" s="17"/>
      <c r="PY87" s="17"/>
      <c r="PZ87" s="17"/>
      <c r="QA87" s="17"/>
      <c r="QB87" s="17"/>
      <c r="QC87" s="17"/>
      <c r="QD87" s="17"/>
      <c r="QE87" s="17"/>
      <c r="QF87" s="17"/>
      <c r="QG87" s="17"/>
      <c r="QH87" s="17"/>
      <c r="QI87" s="17"/>
      <c r="QJ87" s="17"/>
      <c r="QK87" s="17"/>
      <c r="QL87" s="17"/>
      <c r="QM87" s="17"/>
      <c r="QN87" s="17"/>
      <c r="QO87" s="17"/>
      <c r="QP87" s="17"/>
      <c r="QQ87" s="17"/>
      <c r="QR87" s="17"/>
      <c r="QS87" s="17"/>
      <c r="QT87" s="17"/>
      <c r="QU87" s="16">
        <v>37.0</v>
      </c>
      <c r="QV87" s="16">
        <v>20.0</v>
      </c>
      <c r="QW87" s="16">
        <v>38.0</v>
      </c>
      <c r="QX87" s="17"/>
      <c r="QY87" s="17"/>
      <c r="QZ87" s="17"/>
      <c r="RA87" s="17"/>
      <c r="RB87" s="17"/>
      <c r="RC87" s="17"/>
      <c r="RD87" s="17"/>
      <c r="RE87" s="17"/>
      <c r="RF87" s="17"/>
      <c r="RG87" s="17"/>
      <c r="RH87" s="17"/>
      <c r="RI87" s="17"/>
      <c r="RJ87" s="17"/>
      <c r="RK87" s="17"/>
      <c r="RL87" s="17"/>
      <c r="RM87" s="17"/>
      <c r="RN87" s="17"/>
      <c r="RO87" s="17"/>
      <c r="RP87" s="17"/>
      <c r="RQ87" s="17"/>
      <c r="RR87" s="17"/>
      <c r="RS87" s="17"/>
      <c r="RT87" s="17"/>
      <c r="RU87" s="17"/>
      <c r="RV87" s="17"/>
      <c r="RW87" s="17"/>
      <c r="RX87" s="17"/>
      <c r="RY87" s="17"/>
      <c r="RZ87" s="17"/>
      <c r="SA87" s="17"/>
      <c r="SB87" s="17"/>
      <c r="SC87" s="17"/>
      <c r="SD87" s="17"/>
      <c r="SE87" s="17"/>
      <c r="SF87" s="17"/>
      <c r="SG87" s="17"/>
      <c r="SH87" s="17"/>
      <c r="SI87" s="17"/>
      <c r="SJ87" s="17"/>
      <c r="SK87" s="17"/>
      <c r="SL87" s="17"/>
      <c r="SM87" s="17"/>
      <c r="SN87" s="17"/>
      <c r="SO87" s="17"/>
      <c r="SP87" s="17"/>
      <c r="SQ87" s="17"/>
      <c r="SR87" s="17"/>
      <c r="SS87" s="17"/>
      <c r="ST87" s="17"/>
      <c r="SU87" s="17"/>
      <c r="SV87" s="17"/>
      <c r="SW87" s="17"/>
      <c r="SX87" s="17"/>
      <c r="SY87" s="17"/>
      <c r="SZ87" s="17"/>
      <c r="TA87" s="17"/>
      <c r="TB87" s="17"/>
      <c r="TC87" s="17"/>
      <c r="TD87" s="17"/>
      <c r="TE87" s="17"/>
      <c r="TF87" s="17"/>
      <c r="TG87" s="17"/>
      <c r="TH87" s="17"/>
      <c r="TI87" s="17"/>
      <c r="TJ87" s="17"/>
      <c r="TK87" s="17"/>
      <c r="TL87" s="17"/>
      <c r="TM87" s="17"/>
      <c r="TN87" s="17"/>
      <c r="TO87" s="17"/>
      <c r="TP87" s="17"/>
      <c r="TQ87" s="17"/>
      <c r="TR87" s="17"/>
      <c r="TS87" s="17"/>
      <c r="TT87" s="17"/>
      <c r="TU87" s="17"/>
      <c r="TV87" s="17"/>
      <c r="TW87" s="17"/>
      <c r="TX87" s="17"/>
      <c r="TY87" s="17"/>
      <c r="TZ87" s="17"/>
      <c r="UA87" s="17"/>
      <c r="UB87" s="17"/>
      <c r="UC87" s="17"/>
      <c r="UD87" s="17"/>
      <c r="UE87" s="17"/>
      <c r="UF87" s="17"/>
      <c r="UG87" s="17"/>
      <c r="UH87" s="17"/>
      <c r="UI87" s="17"/>
      <c r="UJ87" s="17"/>
      <c r="UK87" s="17"/>
      <c r="UL87" s="17"/>
      <c r="UM87" s="17"/>
      <c r="UN87" s="17"/>
      <c r="UO87" s="17"/>
      <c r="UP87" s="17"/>
      <c r="UQ87" s="17"/>
      <c r="UR87" s="17"/>
      <c r="US87" s="17"/>
      <c r="UT87" s="17"/>
      <c r="UU87" s="17"/>
      <c r="UV87" s="17"/>
      <c r="UW87" s="17"/>
      <c r="UX87" s="17"/>
      <c r="UY87" s="17"/>
      <c r="UZ87" s="17"/>
      <c r="VA87" s="17"/>
      <c r="VB87" s="17"/>
      <c r="VC87" s="17"/>
      <c r="VD87" s="17"/>
      <c r="VE87" s="17"/>
      <c r="VF87" s="17"/>
      <c r="VG87" s="17"/>
      <c r="VH87" s="17"/>
      <c r="VI87" s="17"/>
      <c r="VJ87" s="17"/>
      <c r="VK87" s="17"/>
      <c r="VL87" s="17"/>
      <c r="VM87" s="17"/>
      <c r="VN87" s="17"/>
      <c r="VO87" s="17"/>
      <c r="VP87" s="17"/>
      <c r="VQ87" s="17"/>
      <c r="VR87" s="17"/>
      <c r="VS87" s="17"/>
      <c r="VT87" s="17"/>
      <c r="VU87" s="17"/>
      <c r="VV87" s="17"/>
      <c r="VW87" s="17"/>
      <c r="VX87" s="17"/>
      <c r="VY87" s="17"/>
      <c r="VZ87" s="17"/>
      <c r="WA87" s="17"/>
      <c r="WB87" s="17"/>
      <c r="WC87" s="17"/>
      <c r="WD87" s="17"/>
      <c r="WE87" s="17"/>
      <c r="WF87" s="17"/>
      <c r="WG87" s="17"/>
      <c r="WH87" s="17"/>
      <c r="WI87" s="17"/>
      <c r="WJ87" s="17"/>
      <c r="WK87" s="17"/>
      <c r="WL87" s="17"/>
      <c r="WM87" s="17"/>
      <c r="WN87" s="17"/>
      <c r="WO87" s="17"/>
      <c r="WP87" s="17"/>
      <c r="WQ87" s="17"/>
      <c r="WR87" s="17"/>
      <c r="WS87" s="17"/>
      <c r="WT87" s="17"/>
      <c r="WU87" s="17"/>
      <c r="WV87" s="17"/>
      <c r="WW87" s="17"/>
      <c r="WX87" s="17"/>
      <c r="WY87" s="17"/>
      <c r="WZ87" s="17"/>
      <c r="XA87" s="17"/>
      <c r="XB87" s="17"/>
      <c r="XC87" s="17"/>
      <c r="XD87" s="17"/>
      <c r="XE87" s="17"/>
      <c r="XF87" s="17"/>
      <c r="XG87" s="17"/>
      <c r="XH87" s="17"/>
      <c r="XI87" s="17"/>
      <c r="XJ87" s="17"/>
      <c r="XK87" s="17"/>
      <c r="XL87" s="17"/>
      <c r="XM87" s="17"/>
      <c r="XN87" s="17"/>
      <c r="XO87" s="17"/>
      <c r="XP87" s="17"/>
      <c r="XQ87" s="17"/>
      <c r="XR87" s="17"/>
      <c r="XS87" s="17"/>
      <c r="XT87" s="17"/>
      <c r="XU87" s="17"/>
      <c r="XV87" s="17"/>
      <c r="XW87" s="17"/>
      <c r="XX87" s="17"/>
      <c r="XY87" s="17"/>
      <c r="XZ87" s="17"/>
      <c r="YA87" s="17"/>
      <c r="YB87" s="17"/>
      <c r="YC87" s="17"/>
      <c r="YD87" s="17"/>
      <c r="YE87" s="17"/>
      <c r="YF87" s="17"/>
      <c r="YG87" s="17"/>
      <c r="YH87" s="17"/>
      <c r="YI87" s="17"/>
      <c r="YJ87" s="17"/>
      <c r="YK87" s="17"/>
      <c r="YL87" s="17"/>
      <c r="YM87" s="17"/>
      <c r="YN87" s="17"/>
      <c r="YO87" s="17"/>
      <c r="YP87" s="17"/>
      <c r="YQ87" s="17"/>
      <c r="YR87" s="17"/>
      <c r="YS87" s="17"/>
      <c r="YT87" s="17"/>
      <c r="YU87" s="17"/>
      <c r="YV87" s="17"/>
      <c r="YW87" s="17"/>
      <c r="YX87" s="17"/>
      <c r="YY87" s="17"/>
      <c r="YZ87" s="17"/>
      <c r="ZA87" s="17"/>
      <c r="ZB87" s="17"/>
      <c r="ZC87" s="17"/>
      <c r="ZD87" s="17"/>
      <c r="ZE87" s="17"/>
      <c r="ZF87" s="17"/>
      <c r="ZG87" s="17"/>
      <c r="ZH87" s="17"/>
      <c r="ZI87" s="17"/>
      <c r="ZJ87" s="17"/>
      <c r="ZK87" s="17"/>
      <c r="ZL87" s="17"/>
      <c r="ZM87" s="17"/>
      <c r="ZN87" s="17"/>
      <c r="ZO87" s="17"/>
      <c r="ZP87" s="17"/>
      <c r="ZQ87" s="17"/>
      <c r="ZR87" s="17"/>
      <c r="ZS87" s="17"/>
      <c r="ZT87" s="17"/>
      <c r="ZU87" s="17"/>
      <c r="ZV87" s="17"/>
      <c r="ZW87" s="17"/>
      <c r="ZX87" s="17"/>
      <c r="ZY87" s="17"/>
      <c r="ZZ87" s="17"/>
      <c r="AAA87" s="17"/>
      <c r="AAB87" s="17"/>
      <c r="AAC87" s="17"/>
      <c r="AAD87" s="17"/>
      <c r="AAE87" s="17"/>
      <c r="AAF87" s="17"/>
      <c r="AAG87" s="17"/>
      <c r="AAH87" s="17"/>
      <c r="AAI87" s="17"/>
      <c r="AAJ87" s="17"/>
      <c r="AAK87" s="17"/>
      <c r="AAL87" s="17"/>
      <c r="AAM87" s="17"/>
      <c r="AAN87" s="17"/>
      <c r="AAO87" s="17"/>
      <c r="AAP87" s="17"/>
      <c r="AAQ87" s="17"/>
      <c r="AAR87" s="17"/>
      <c r="AAS87" s="17"/>
      <c r="AAT87" s="17"/>
      <c r="AAU87" s="17"/>
      <c r="AAV87" s="17"/>
      <c r="AAW87" s="17"/>
      <c r="AAX87" s="17"/>
      <c r="AAY87" s="17"/>
      <c r="AAZ87" s="17"/>
      <c r="ABA87" s="17"/>
      <c r="ABB87" s="17"/>
      <c r="ABC87" s="17"/>
      <c r="ABD87" s="17"/>
      <c r="ABE87" s="17"/>
      <c r="ABF87" s="17"/>
      <c r="ABG87" s="17"/>
      <c r="ABH87" s="17"/>
      <c r="ABI87" s="17"/>
      <c r="ABJ87" s="17"/>
      <c r="ABK87" s="17"/>
      <c r="ABL87" s="17"/>
      <c r="ABM87" s="17"/>
      <c r="ABN87" s="17"/>
      <c r="ABO87" s="17"/>
      <c r="ABP87" s="17"/>
      <c r="ABQ87" s="17"/>
      <c r="ABR87" s="17"/>
      <c r="ABS87" s="17"/>
      <c r="ABT87" s="17"/>
      <c r="ABU87" s="17"/>
      <c r="ABV87" s="17"/>
      <c r="ABW87" s="17"/>
      <c r="ABX87" s="17"/>
      <c r="ABY87" s="17"/>
      <c r="ABZ87" s="17"/>
      <c r="ACA87" s="17"/>
      <c r="ACB87" s="17"/>
      <c r="ACC87" s="17"/>
      <c r="ACD87" s="17"/>
      <c r="ACE87" s="17"/>
      <c r="ACF87" s="17"/>
      <c r="ACG87" s="17"/>
      <c r="ACH87" s="17"/>
      <c r="ACI87" s="17"/>
      <c r="ACJ87" s="17"/>
      <c r="ACK87" s="17"/>
      <c r="ACL87" s="17"/>
      <c r="ACM87" s="17"/>
      <c r="ACN87" s="17"/>
      <c r="ACO87" s="17"/>
      <c r="ACP87" s="17"/>
      <c r="ACQ87" s="17"/>
      <c r="ACR87" s="17"/>
      <c r="ACS87" s="17"/>
      <c r="ACT87" s="17"/>
      <c r="ACU87" s="17"/>
      <c r="ACV87" s="17"/>
      <c r="ACW87" s="17"/>
      <c r="ACX87" s="17"/>
      <c r="ACY87" s="17"/>
      <c r="ACZ87" s="17"/>
      <c r="ADA87" s="17"/>
      <c r="ADB87" s="17"/>
      <c r="ADC87" s="17"/>
      <c r="ADD87" s="17"/>
      <c r="ADE87" s="17"/>
      <c r="ADF87" s="17"/>
      <c r="ADG87" s="17"/>
      <c r="ADH87" s="17"/>
      <c r="ADI87" s="17"/>
      <c r="ADJ87" s="17"/>
      <c r="ADK87" s="17"/>
      <c r="ADL87" s="17"/>
      <c r="ADM87" s="17"/>
      <c r="ADN87" s="17"/>
      <c r="ADO87" s="17"/>
      <c r="ADP87" s="17"/>
      <c r="ADQ87" s="17"/>
      <c r="ADR87" s="17"/>
      <c r="ADS87" s="17"/>
      <c r="ADT87" s="17"/>
      <c r="ADU87" s="17"/>
      <c r="ADV87" s="17"/>
      <c r="ADW87" s="17"/>
      <c r="ADX87" s="17"/>
      <c r="ADY87" s="17"/>
      <c r="ADZ87" s="17"/>
      <c r="AEA87" s="17"/>
      <c r="AEB87" s="17"/>
      <c r="AEC87" s="17"/>
      <c r="AED87" s="17"/>
      <c r="AEE87" s="17"/>
      <c r="AEF87" s="17"/>
      <c r="AEG87" s="17"/>
      <c r="AEH87" s="17"/>
      <c r="AEI87" s="17"/>
      <c r="AEJ87" s="17"/>
      <c r="AEK87" s="17"/>
      <c r="AEL87" s="17"/>
      <c r="AEM87" s="17"/>
      <c r="AEN87" s="17"/>
      <c r="AEO87" s="17"/>
      <c r="AEP87" s="17"/>
      <c r="AEQ87" s="17"/>
      <c r="AER87" s="17"/>
      <c r="AES87" s="17"/>
      <c r="AET87" s="17"/>
      <c r="AEU87" s="17"/>
      <c r="AEV87" s="17"/>
      <c r="AEW87" s="17"/>
      <c r="AEX87" s="17"/>
      <c r="AEY87" s="17"/>
      <c r="AEZ87" s="17"/>
      <c r="AFA87" s="17"/>
      <c r="AFB87" s="17"/>
      <c r="AFC87" s="17"/>
      <c r="AFD87" s="17"/>
      <c r="AFE87" s="17"/>
      <c r="AFF87" s="17"/>
      <c r="AFG87" s="17"/>
      <c r="AFH87" s="17"/>
      <c r="AFI87" s="17"/>
      <c r="AFJ87" s="17"/>
      <c r="AFK87" s="17"/>
      <c r="AFL87" s="17"/>
      <c r="AFM87" s="17"/>
      <c r="AFN87" s="17"/>
      <c r="AFO87" s="17"/>
      <c r="AFP87" s="17"/>
      <c r="AFQ87" s="17"/>
      <c r="AFR87" s="17"/>
      <c r="AFS87" s="17"/>
      <c r="AFT87" s="17"/>
      <c r="AFU87" s="17"/>
      <c r="AFV87" s="17"/>
      <c r="AFW87" s="17"/>
      <c r="AFX87" s="17"/>
      <c r="AFY87" s="17"/>
      <c r="AFZ87" s="17"/>
      <c r="AGA87" s="17"/>
      <c r="AGB87" s="17"/>
      <c r="AGC87" s="17"/>
      <c r="AGD87" s="17"/>
      <c r="AGE87" s="17"/>
      <c r="AGF87" s="17"/>
      <c r="AGG87" s="17"/>
      <c r="AGH87" s="17"/>
      <c r="AGI87" s="17"/>
      <c r="AGJ87" s="17"/>
      <c r="AGK87" s="17"/>
      <c r="AGL87" s="17"/>
      <c r="AGM87" s="17"/>
      <c r="AGN87" s="17"/>
      <c r="AGO87" s="17"/>
      <c r="AGP87" s="17"/>
      <c r="AGQ87" s="17"/>
      <c r="AGR87" s="17"/>
      <c r="AGS87" s="17"/>
      <c r="AGT87" s="17"/>
      <c r="AGU87" s="17"/>
      <c r="AGV87" s="17"/>
      <c r="AGW87" s="17"/>
      <c r="AGX87" s="17"/>
      <c r="AGY87" s="17"/>
      <c r="AGZ87" s="17"/>
      <c r="AHA87" s="17"/>
      <c r="AHB87" s="17"/>
      <c r="AHC87" s="17"/>
      <c r="AHD87" s="17"/>
      <c r="AHE87" s="17"/>
      <c r="AHF87" s="17"/>
      <c r="AHG87" s="17"/>
      <c r="AHH87" s="17"/>
      <c r="AHI87" s="17"/>
      <c r="AHJ87" s="17"/>
      <c r="AHK87" s="17"/>
      <c r="AHL87" s="17"/>
      <c r="AHM87" s="17"/>
      <c r="AHN87" s="17"/>
      <c r="AHO87" s="17"/>
      <c r="AHP87" s="17"/>
      <c r="AHQ87" s="17"/>
      <c r="AHR87" s="17"/>
      <c r="AHS87" s="17"/>
      <c r="AHT87" s="17"/>
      <c r="AHU87" s="17"/>
      <c r="AHV87" s="17"/>
      <c r="AHW87" s="17"/>
      <c r="AHX87" s="17"/>
      <c r="AHY87" s="17"/>
      <c r="AHZ87" s="17"/>
      <c r="AIA87" s="17"/>
      <c r="AIB87" s="17"/>
      <c r="AIC87" s="17"/>
      <c r="AID87" s="17"/>
      <c r="AIE87" s="17"/>
      <c r="AIF87" s="17"/>
      <c r="AIG87" s="17"/>
      <c r="AIH87" s="17"/>
      <c r="AII87" s="17"/>
      <c r="AIJ87" s="17"/>
      <c r="AIK87" s="17"/>
      <c r="AIL87" s="17"/>
      <c r="AIM87" s="17"/>
      <c r="AIN87" s="17"/>
      <c r="AIO87" s="17"/>
      <c r="AIP87" s="17"/>
      <c r="AIQ87" s="17"/>
      <c r="AIR87" s="17"/>
      <c r="AIS87" s="17"/>
      <c r="AIT87" s="17"/>
      <c r="AIU87" s="17"/>
      <c r="AIV87" s="17"/>
      <c r="AIW87" s="17"/>
      <c r="AIX87" s="17"/>
      <c r="AIY87" s="17"/>
      <c r="AIZ87" s="17"/>
      <c r="AJA87" s="17"/>
      <c r="AJB87" s="17"/>
      <c r="AJC87" s="17"/>
      <c r="AJD87" s="17"/>
      <c r="AJE87" s="17"/>
      <c r="AJF87" s="17"/>
      <c r="AJG87" s="17"/>
      <c r="AJH87" s="17"/>
      <c r="AJI87" s="17"/>
      <c r="AJJ87" s="17"/>
      <c r="AJK87" s="17"/>
      <c r="AJL87" s="17"/>
      <c r="AJM87" s="17"/>
      <c r="AJN87" s="17"/>
      <c r="AJO87" s="17"/>
      <c r="AJP87" s="17"/>
      <c r="AJQ87" s="17"/>
      <c r="AJR87" s="17"/>
      <c r="AJS87" s="17"/>
      <c r="AJT87" s="17"/>
      <c r="AJU87" s="17"/>
      <c r="AJV87" s="17"/>
      <c r="AJW87" s="17"/>
      <c r="AJX87" s="17"/>
      <c r="AJY87" s="17"/>
      <c r="AJZ87" s="17"/>
      <c r="AKA87" s="17"/>
      <c r="AKB87" s="17"/>
      <c r="AKC87" s="17"/>
      <c r="AKD87" s="17"/>
      <c r="AKE87" s="17"/>
      <c r="AKF87" s="17"/>
      <c r="AKG87" s="17"/>
      <c r="AKH87" s="17"/>
      <c r="AKI87" s="17"/>
      <c r="AKJ87" s="17"/>
      <c r="AKK87" s="17"/>
      <c r="AKL87" s="17"/>
      <c r="AKM87" s="17"/>
      <c r="AKN87" s="17"/>
      <c r="AKO87" s="17"/>
      <c r="AKP87" s="17"/>
      <c r="AKQ87" s="17"/>
      <c r="AKR87" s="17"/>
      <c r="AKS87" s="17"/>
      <c r="AKT87" s="17"/>
      <c r="AKU87" s="17"/>
      <c r="AKV87" s="17"/>
      <c r="AKW87" s="17"/>
      <c r="AKX87" s="17"/>
      <c r="AKY87" s="17"/>
      <c r="AKZ87" s="17"/>
      <c r="ALA87" s="17"/>
      <c r="ALB87" s="17"/>
      <c r="ALC87" s="17"/>
      <c r="ALD87" s="17"/>
      <c r="ALE87" s="17"/>
      <c r="ALF87" s="17"/>
      <c r="ALG87" s="17"/>
      <c r="ALH87" s="17"/>
      <c r="ALI87" s="17"/>
      <c r="ALJ87" s="17"/>
      <c r="ALK87" s="17"/>
      <c r="ALL87" s="17"/>
      <c r="ALM87" s="17"/>
      <c r="ALN87" s="17"/>
      <c r="ALO87" s="17"/>
      <c r="ALP87" s="17"/>
      <c r="ALQ87" s="17"/>
      <c r="ALR87" s="17"/>
      <c r="ALS87" s="17"/>
      <c r="ALT87" s="17"/>
      <c r="ALU87" s="17"/>
      <c r="ALV87" s="17"/>
      <c r="ALW87" s="17"/>
      <c r="ALX87" s="17"/>
      <c r="ALY87" s="17"/>
      <c r="ALZ87" s="17"/>
      <c r="AMA87" s="17"/>
      <c r="AMB87" s="17"/>
      <c r="AMC87" s="17"/>
      <c r="AMD87" s="17"/>
      <c r="AME87" s="17"/>
      <c r="AMF87" s="17"/>
      <c r="AMG87" s="17"/>
      <c r="AMH87" s="17"/>
      <c r="AMI87" s="17"/>
      <c r="AMJ87" s="17"/>
      <c r="AMK87" s="17"/>
      <c r="AML87" s="17"/>
      <c r="AMM87" s="17"/>
      <c r="AMN87" s="17"/>
      <c r="AMO87" s="17"/>
      <c r="AMP87" s="17"/>
      <c r="AMQ87" s="17"/>
      <c r="AMR87" s="17"/>
      <c r="AMS87" s="17"/>
      <c r="AMT87" s="17"/>
      <c r="AMU87" s="17"/>
      <c r="AMV87" s="17"/>
      <c r="AMW87" s="17"/>
      <c r="AMX87" s="17"/>
      <c r="AMY87" s="17"/>
      <c r="AMZ87" s="17"/>
      <c r="ANA87" s="17"/>
      <c r="ANB87" s="17"/>
      <c r="ANC87" s="17"/>
      <c r="AND87" s="17"/>
      <c r="ANE87" s="17"/>
      <c r="ANF87" s="17"/>
      <c r="ANG87" s="17"/>
      <c r="ANH87" s="17"/>
      <c r="ANI87" s="17"/>
      <c r="ANJ87" s="17"/>
      <c r="ANK87" s="17"/>
      <c r="ANL87" s="17"/>
      <c r="ANM87" s="17"/>
      <c r="ANN87" s="17"/>
      <c r="ANO87" s="17"/>
      <c r="ANP87" s="17"/>
      <c r="ANQ87" s="17"/>
      <c r="ANR87" s="17"/>
      <c r="ANS87" s="17"/>
      <c r="ANT87" s="17"/>
      <c r="ANU87" s="17"/>
      <c r="ANV87" s="17"/>
      <c r="ANW87" s="17"/>
      <c r="ANX87" s="17"/>
      <c r="ANY87" s="17"/>
      <c r="ANZ87" s="17"/>
      <c r="AOA87" s="17"/>
      <c r="AOB87" s="17"/>
      <c r="AOC87" s="17"/>
      <c r="AOD87" s="17"/>
      <c r="AOE87" s="17"/>
      <c r="AOF87" s="17"/>
      <c r="AOG87" s="17"/>
      <c r="AOH87" s="17"/>
      <c r="AOI87" s="17"/>
      <c r="AOJ87" s="17"/>
      <c r="AOK87" s="17"/>
      <c r="AOL87" s="17"/>
      <c r="AOM87" s="17"/>
      <c r="AON87" s="17"/>
      <c r="AOO87" s="17"/>
      <c r="AOP87" s="17"/>
      <c r="AOQ87" s="17"/>
      <c r="AOR87" s="17"/>
      <c r="AOS87" s="17"/>
      <c r="AOT87" s="17"/>
      <c r="AOU87" s="17"/>
      <c r="AOV87" s="17"/>
      <c r="AOW87" s="17"/>
      <c r="AOX87" s="17"/>
      <c r="AOY87" s="17"/>
      <c r="AOZ87" s="17"/>
      <c r="APA87" s="17"/>
      <c r="APB87" s="17"/>
      <c r="APC87" s="17"/>
      <c r="APD87" s="17"/>
      <c r="APE87" s="17"/>
      <c r="APF87" s="17"/>
      <c r="APG87" s="17"/>
      <c r="APH87" s="17"/>
      <c r="API87" s="17"/>
      <c r="APJ87" s="17"/>
      <c r="APK87" s="17"/>
      <c r="APL87" s="17"/>
      <c r="APM87" s="17"/>
      <c r="APN87" s="17"/>
      <c r="APO87" s="17"/>
      <c r="APP87" s="17"/>
      <c r="APQ87" s="17"/>
      <c r="APR87" s="17"/>
      <c r="APS87" s="17"/>
      <c r="APT87" s="17"/>
      <c r="APU87" s="17"/>
      <c r="APV87" s="17"/>
      <c r="APW87" s="17"/>
      <c r="APX87" s="17"/>
      <c r="APY87" s="17"/>
      <c r="APZ87" s="17"/>
      <c r="AQA87" s="17"/>
      <c r="AQB87" s="17"/>
      <c r="AQC87" s="17"/>
      <c r="AQD87" s="17"/>
      <c r="AQE87" s="17"/>
      <c r="AQF87" s="17"/>
      <c r="AQG87" s="17"/>
      <c r="AQH87" s="17"/>
      <c r="AQI87" s="17"/>
      <c r="AQJ87" s="17"/>
      <c r="AQK87" s="17"/>
      <c r="AQL87" s="17"/>
      <c r="AQM87" s="17"/>
      <c r="AQN87" s="17"/>
      <c r="AQO87" s="17"/>
      <c r="AQP87" s="17"/>
      <c r="AQQ87" s="17"/>
      <c r="AQR87" s="17"/>
      <c r="AQS87" s="17"/>
      <c r="AQT87" s="17"/>
      <c r="AQU87" s="17"/>
      <c r="AQV87" s="17"/>
      <c r="AQW87" s="17"/>
      <c r="AQX87" s="17"/>
      <c r="AQY87" s="17"/>
      <c r="AQZ87" s="17"/>
      <c r="ARA87" s="17"/>
      <c r="ARB87" s="17"/>
      <c r="ARC87" s="17"/>
      <c r="ARD87" s="17"/>
      <c r="ARE87" s="17"/>
      <c r="ARF87" s="17"/>
      <c r="ARG87" s="17"/>
      <c r="ARH87" s="17"/>
      <c r="ARI87" s="17"/>
      <c r="ARJ87" s="17"/>
      <c r="ARK87" s="17"/>
      <c r="ARL87" s="17"/>
      <c r="ARM87" s="17"/>
      <c r="ARN87" s="17"/>
      <c r="ARO87" s="17"/>
      <c r="ARP87" s="17"/>
      <c r="ARQ87" s="17"/>
      <c r="ARR87" s="17"/>
      <c r="ARS87" s="17"/>
      <c r="ART87" s="17"/>
      <c r="ARU87" s="17"/>
      <c r="ARV87" s="17"/>
      <c r="ARW87" s="17"/>
      <c r="ARX87" s="17"/>
      <c r="ARY87" s="17"/>
      <c r="ARZ87" s="17"/>
      <c r="ASA87" s="17"/>
      <c r="ASB87" s="17"/>
      <c r="ASC87" s="17"/>
      <c r="ASD87" s="17"/>
      <c r="ASE87" s="17"/>
      <c r="ASF87" s="17"/>
      <c r="ASG87" s="17"/>
      <c r="ASH87" s="17"/>
      <c r="ASI87" s="17"/>
      <c r="ASJ87" s="17"/>
      <c r="ASK87" s="17"/>
      <c r="ASL87" s="17"/>
      <c r="ASM87" s="17"/>
      <c r="ASN87" s="17"/>
      <c r="ASO87" s="17"/>
      <c r="ASP87" s="17"/>
      <c r="ASQ87" s="17"/>
      <c r="ASR87" s="17"/>
      <c r="ASS87" s="17"/>
      <c r="AST87" s="17"/>
      <c r="ASU87" s="17"/>
      <c r="ASV87" s="17"/>
      <c r="ASW87" s="17"/>
      <c r="ASX87" s="17"/>
      <c r="ASY87" s="17"/>
      <c r="ASZ87" s="17"/>
      <c r="ATA87" s="17"/>
      <c r="ATB87" s="17"/>
      <c r="ATC87" s="17"/>
      <c r="ATD87" s="17"/>
      <c r="ATE87" s="17"/>
      <c r="ATF87" s="17"/>
      <c r="ATG87" s="17"/>
      <c r="ATH87" s="17"/>
      <c r="ATI87" s="17"/>
      <c r="ATJ87" s="17"/>
      <c r="ATK87" s="17"/>
      <c r="ATL87" s="17"/>
      <c r="ATM87" s="17"/>
      <c r="ATN87" s="17"/>
      <c r="ATO87" s="17"/>
      <c r="ATP87" s="17"/>
      <c r="ATQ87" s="17"/>
      <c r="ATR87" s="17"/>
      <c r="ATS87" s="17"/>
      <c r="ATT87" s="17"/>
      <c r="ATU87" s="17"/>
      <c r="ATV87" s="17"/>
      <c r="ATW87" s="17"/>
      <c r="ATX87" s="17"/>
      <c r="ATY87" s="17"/>
      <c r="ATZ87" s="17"/>
      <c r="AUA87" s="17"/>
      <c r="AUB87" s="17"/>
      <c r="AUC87" s="17"/>
      <c r="AUD87" s="17"/>
      <c r="AUE87" s="17"/>
      <c r="AUF87" s="17"/>
      <c r="AUG87" s="17"/>
      <c r="AUH87" s="17"/>
      <c r="AUI87" s="17"/>
      <c r="AUJ87" s="17"/>
      <c r="AUK87" s="17"/>
      <c r="AUL87" s="17"/>
      <c r="AUM87" s="17"/>
      <c r="AUN87" s="17"/>
      <c r="AUO87" s="17"/>
      <c r="AUP87" s="17"/>
      <c r="AUQ87" s="17"/>
      <c r="AUR87" s="17"/>
      <c r="AUS87" s="17"/>
      <c r="AUT87" s="17"/>
      <c r="AUU87" s="17"/>
      <c r="AUV87" s="17"/>
      <c r="AUW87" s="17"/>
      <c r="AUX87" s="17"/>
      <c r="AUY87" s="17"/>
      <c r="AUZ87" s="17"/>
      <c r="AVA87" s="17"/>
      <c r="AVB87" s="17"/>
      <c r="AVC87" s="17"/>
      <c r="AVD87" s="17"/>
      <c r="AVE87" s="17"/>
      <c r="AVF87" s="17"/>
      <c r="AVG87" s="17"/>
      <c r="AVH87" s="17"/>
      <c r="AVI87" s="17"/>
      <c r="AVJ87" s="17"/>
      <c r="AVK87" s="17"/>
      <c r="AVL87" s="17"/>
      <c r="AVM87" s="17"/>
      <c r="AVN87" s="17"/>
      <c r="AVO87" s="17"/>
      <c r="AVP87" s="17"/>
      <c r="AVQ87" s="17"/>
      <c r="AVR87" s="17"/>
      <c r="AVS87" s="17"/>
      <c r="AVT87" s="17"/>
      <c r="AVU87" s="17"/>
      <c r="AVV87" s="17"/>
      <c r="AVW87" s="17"/>
      <c r="AVX87" s="17"/>
      <c r="AVY87" s="17"/>
      <c r="AVZ87" s="17"/>
      <c r="AWA87" s="17"/>
      <c r="AWB87" s="17"/>
      <c r="AWC87" s="17"/>
      <c r="AWD87" s="17"/>
      <c r="AWE87" s="17"/>
      <c r="AWF87" s="17"/>
      <c r="AWG87" s="17"/>
      <c r="AWH87" s="17"/>
      <c r="AWI87" s="17"/>
      <c r="AWJ87" s="17"/>
      <c r="AWK87" s="17"/>
      <c r="AWL87" s="17"/>
      <c r="AWM87" s="17"/>
      <c r="AWN87" s="17"/>
      <c r="AWO87" s="17"/>
      <c r="AWP87" s="17"/>
      <c r="AWQ87" s="17"/>
      <c r="AWR87" s="17"/>
      <c r="AWS87" s="17"/>
      <c r="AWT87" s="17"/>
      <c r="AWU87" s="17"/>
      <c r="AWV87" s="17"/>
      <c r="AWW87" s="17"/>
      <c r="AWX87" s="17"/>
      <c r="AWY87" s="17"/>
      <c r="AWZ87" s="17"/>
      <c r="AXA87" s="17"/>
      <c r="AXB87" s="17"/>
      <c r="AXC87" s="17"/>
      <c r="AXD87" s="17"/>
      <c r="AXE87" s="17"/>
      <c r="AXF87" s="17"/>
      <c r="AXG87" s="17"/>
      <c r="AXH87" s="17"/>
      <c r="AXI87" s="17"/>
      <c r="AXJ87" s="17"/>
      <c r="AXK87" s="17"/>
      <c r="AXL87" s="17"/>
      <c r="AXM87" s="17"/>
      <c r="AXN87" s="17"/>
      <c r="AXO87" s="17"/>
      <c r="AXP87" s="17"/>
      <c r="AXQ87" s="17"/>
      <c r="AXR87" s="17"/>
      <c r="AXS87" s="17"/>
      <c r="AXT87" s="17"/>
      <c r="AXU87" s="17"/>
      <c r="AXV87" s="17"/>
      <c r="AXW87" s="17"/>
      <c r="AXX87" s="17"/>
      <c r="AXY87" s="17"/>
      <c r="AXZ87" s="17"/>
      <c r="AYA87" s="17"/>
      <c r="AYB87" s="17"/>
      <c r="AYC87" s="17"/>
      <c r="AYD87" s="17"/>
      <c r="AYE87" s="17"/>
      <c r="AYF87" s="17"/>
      <c r="AYG87" s="17"/>
      <c r="AYH87" s="17"/>
      <c r="AYI87" s="17"/>
      <c r="AYJ87" s="17"/>
      <c r="AYK87" s="17"/>
      <c r="AYL87" s="17"/>
      <c r="AYM87" s="17"/>
      <c r="AYN87" s="17"/>
      <c r="AYO87" s="17"/>
      <c r="AYP87" s="17"/>
      <c r="AYQ87" s="17"/>
      <c r="AYR87" s="17"/>
      <c r="AYS87" s="17"/>
      <c r="AYT87" s="17"/>
      <c r="AYU87" s="17"/>
      <c r="AYV87" s="17"/>
      <c r="AYW87" s="17"/>
      <c r="AYX87" s="17"/>
      <c r="AYY87" s="17"/>
      <c r="AYZ87" s="17"/>
      <c r="AZA87" s="17"/>
      <c r="AZB87" s="17"/>
      <c r="AZC87" s="17"/>
      <c r="AZD87" s="17"/>
      <c r="AZE87" s="17"/>
      <c r="AZF87" s="17"/>
      <c r="AZG87" s="17"/>
      <c r="AZH87" s="17"/>
      <c r="AZI87" s="17"/>
      <c r="AZJ87" s="17"/>
      <c r="AZK87" s="17"/>
      <c r="AZL87" s="17"/>
      <c r="AZM87" s="17"/>
      <c r="AZN87" s="17"/>
      <c r="AZO87" s="17"/>
      <c r="AZP87" s="17"/>
      <c r="AZQ87" s="17"/>
      <c r="AZR87" s="17"/>
      <c r="AZS87" s="17"/>
      <c r="AZT87" s="17"/>
      <c r="AZU87" s="17"/>
      <c r="AZV87" s="17"/>
      <c r="AZW87" s="17"/>
      <c r="AZX87" s="17"/>
      <c r="AZY87" s="17"/>
      <c r="AZZ87" s="17"/>
      <c r="BAA87" s="17"/>
      <c r="BAB87" s="17"/>
      <c r="BAC87" s="17"/>
      <c r="BAD87" s="17"/>
      <c r="BAE87" s="17"/>
      <c r="BAF87" s="17"/>
      <c r="BAG87" s="17"/>
      <c r="BAH87" s="17"/>
      <c r="BAI87" s="17"/>
      <c r="BAJ87" s="17"/>
      <c r="BAK87" s="17"/>
      <c r="BAL87" s="17"/>
      <c r="BAM87" s="17"/>
      <c r="BAN87" s="17"/>
      <c r="BAO87" s="17"/>
      <c r="BAP87" s="17"/>
      <c r="BAQ87" s="17"/>
      <c r="BAR87" s="17"/>
      <c r="BAS87" s="17"/>
      <c r="BAT87" s="17"/>
      <c r="BAU87" s="17"/>
      <c r="BAV87" s="17"/>
      <c r="BAW87" s="17"/>
      <c r="BAX87" s="17"/>
      <c r="BAY87" s="17"/>
      <c r="BAZ87" s="17"/>
      <c r="BBA87" s="17"/>
      <c r="BBB87" s="17"/>
      <c r="BBC87" s="17"/>
      <c r="BBD87" s="17"/>
      <c r="BBE87" s="17"/>
      <c r="BBF87" s="17"/>
      <c r="BBG87" s="17"/>
      <c r="BBH87" s="17"/>
      <c r="BBI87" s="17"/>
      <c r="BBJ87" s="17"/>
      <c r="BBK87" s="17"/>
      <c r="BBL87" s="17"/>
      <c r="BBM87" s="17"/>
      <c r="BBN87" s="17"/>
      <c r="BBO87" s="17"/>
      <c r="BBP87" s="17"/>
      <c r="BBQ87" s="17"/>
      <c r="BBR87" s="17"/>
      <c r="BBS87" s="17"/>
      <c r="BBT87" s="17"/>
      <c r="BBU87" s="17"/>
      <c r="BBV87" s="17"/>
      <c r="BBW87" s="17"/>
      <c r="BBX87" s="17"/>
      <c r="BBY87" s="17"/>
      <c r="BBZ87" s="17"/>
      <c r="BCA87" s="17"/>
      <c r="BCB87" s="17"/>
      <c r="BCC87" s="17"/>
      <c r="BCD87" s="17"/>
      <c r="BCE87" s="17"/>
      <c r="BCF87" s="17"/>
      <c r="BCG87" s="17"/>
      <c r="BCH87" s="17"/>
      <c r="BCI87" s="17"/>
      <c r="BCJ87" s="17"/>
      <c r="BCK87" s="17"/>
      <c r="BCL87" s="17"/>
      <c r="BCM87" s="17"/>
      <c r="BCN87" s="17"/>
      <c r="BCO87" s="17"/>
      <c r="BCP87" s="17"/>
      <c r="BCQ87" s="17"/>
      <c r="BCR87" s="17"/>
      <c r="BCS87" s="17"/>
      <c r="BCT87" s="17"/>
      <c r="BCU87" s="17"/>
      <c r="BCV87" s="17"/>
      <c r="BCW87" s="17"/>
      <c r="BCX87" s="17"/>
      <c r="BCY87" s="17"/>
      <c r="BCZ87" s="17"/>
      <c r="BDA87" s="17"/>
      <c r="BDB87" s="17"/>
      <c r="BDC87" s="17"/>
      <c r="BDD87" s="17"/>
      <c r="BDE87" s="17"/>
      <c r="BDF87" s="17"/>
      <c r="BDG87" s="17"/>
      <c r="BDH87" s="17"/>
      <c r="BDI87" s="17"/>
      <c r="BDJ87" s="17"/>
      <c r="BDK87" s="17"/>
      <c r="BDL87" s="17"/>
      <c r="BDM87" s="17"/>
      <c r="BDN87" s="17"/>
      <c r="BDO87" s="17"/>
      <c r="BDP87" s="17"/>
      <c r="BDQ87" s="17"/>
      <c r="BDR87" s="17"/>
      <c r="BDS87" s="17"/>
      <c r="BDT87" s="17"/>
      <c r="BDU87" s="17"/>
      <c r="BDV87" s="17"/>
      <c r="BDW87" s="17"/>
      <c r="BDX87" s="17"/>
      <c r="BDY87" s="17"/>
      <c r="BDZ87" s="17"/>
      <c r="BEA87" s="17"/>
      <c r="BEB87" s="17"/>
      <c r="BEC87" s="17"/>
      <c r="BED87" s="17"/>
      <c r="BEE87" s="17"/>
      <c r="BEF87" s="17"/>
      <c r="BEG87" s="17"/>
      <c r="BEH87" s="17"/>
      <c r="BEI87" s="17"/>
      <c r="BEJ87" s="17"/>
      <c r="BEK87" s="17"/>
      <c r="BEL87" s="17"/>
      <c r="BEM87" s="17"/>
      <c r="BEN87" s="17"/>
      <c r="BEO87" s="17"/>
      <c r="BEP87" s="17"/>
      <c r="BEQ87" s="17"/>
      <c r="BER87" s="17"/>
      <c r="BES87" s="17"/>
      <c r="BET87" s="17"/>
      <c r="BEU87" s="17"/>
      <c r="BEV87" s="17"/>
      <c r="BEW87" s="17"/>
      <c r="BEX87" s="17"/>
      <c r="BEY87" s="17"/>
      <c r="BEZ87" s="17"/>
      <c r="BFA87" s="17"/>
      <c r="BFB87" s="17"/>
      <c r="BFC87" s="17"/>
      <c r="BFD87" s="17"/>
      <c r="BFE87" s="17"/>
      <c r="BFF87" s="17"/>
      <c r="BFG87" s="17"/>
      <c r="BFH87" s="17"/>
      <c r="BFI87" s="17"/>
      <c r="BFJ87" s="17"/>
      <c r="BFK87" s="17"/>
      <c r="BFL87" s="17"/>
      <c r="BFM87" s="17"/>
      <c r="BFN87" s="17"/>
      <c r="BFO87" s="17"/>
      <c r="BFP87" s="17"/>
      <c r="BFQ87" s="17"/>
      <c r="BFR87" s="17"/>
      <c r="BFS87" s="17"/>
      <c r="BFT87" s="17"/>
      <c r="BFU87" s="17"/>
      <c r="BFV87" s="17"/>
      <c r="BFW87" s="17"/>
      <c r="BFX87" s="17"/>
      <c r="BFY87" s="17"/>
      <c r="BFZ87" s="17"/>
      <c r="BGA87" s="17"/>
      <c r="BGB87" s="17"/>
      <c r="BGC87" s="17"/>
      <c r="BGD87" s="17"/>
      <c r="BGE87" s="17"/>
      <c r="BGF87" s="17"/>
      <c r="BGG87" s="17"/>
      <c r="BGH87" s="17"/>
      <c r="BGI87" s="17"/>
      <c r="BGJ87" s="17"/>
      <c r="BGK87" s="17"/>
      <c r="BGL87" s="17"/>
      <c r="BGM87" s="17"/>
      <c r="BGN87" s="17"/>
      <c r="BGO87" s="17"/>
      <c r="BGP87" s="17"/>
      <c r="BGQ87" s="17"/>
      <c r="BGR87" s="17"/>
      <c r="BGS87" s="17"/>
      <c r="BGT87" s="17"/>
      <c r="BGU87" s="17"/>
      <c r="BGV87" s="17"/>
      <c r="BGW87" s="17"/>
      <c r="BGX87" s="17"/>
      <c r="BGY87" s="17"/>
      <c r="BGZ87" s="17"/>
      <c r="BHA87" s="17"/>
      <c r="BHB87" s="17"/>
      <c r="BHC87" s="17"/>
      <c r="BHD87" s="17"/>
      <c r="BHE87" s="17"/>
      <c r="BHF87" s="17"/>
      <c r="BHG87" s="17"/>
      <c r="BHH87" s="17"/>
      <c r="BHI87" s="17"/>
      <c r="BHJ87" s="17"/>
      <c r="BHK87" s="17"/>
      <c r="BHL87" s="17"/>
      <c r="BHM87" s="17"/>
      <c r="BHN87" s="17"/>
      <c r="BHO87" s="17"/>
      <c r="BHP87" s="17"/>
      <c r="BHQ87" s="17"/>
      <c r="BHR87" s="17"/>
      <c r="BHS87" s="17"/>
      <c r="BHT87" s="17"/>
      <c r="BHU87" s="17"/>
      <c r="BHV87" s="17"/>
      <c r="BHW87" s="17"/>
      <c r="BHX87" s="17"/>
      <c r="BHY87" s="17"/>
      <c r="BHZ87" s="17"/>
      <c r="BIA87" s="17"/>
      <c r="BIB87" s="17"/>
      <c r="BIC87" s="17"/>
      <c r="BID87" s="17"/>
      <c r="BIE87" s="17"/>
      <c r="BIF87" s="17"/>
      <c r="BIG87" s="17"/>
      <c r="BIH87" s="17"/>
      <c r="BII87" s="17"/>
      <c r="BIJ87" s="17"/>
      <c r="BIK87" s="17"/>
      <c r="BIL87" s="17"/>
      <c r="BIM87" s="17"/>
      <c r="BIN87" s="17"/>
      <c r="BIO87" s="17"/>
      <c r="BIP87" s="17"/>
      <c r="BIQ87" s="17"/>
      <c r="BIR87" s="17"/>
      <c r="BIS87" s="17"/>
      <c r="BIT87" s="17"/>
      <c r="BIU87" s="17"/>
      <c r="BIV87" s="17"/>
      <c r="BIW87" s="17"/>
      <c r="BIX87" s="17"/>
      <c r="BIY87" s="17"/>
      <c r="BIZ87" s="17"/>
      <c r="BJA87" s="17"/>
      <c r="BJB87" s="17"/>
      <c r="BJC87" s="17"/>
      <c r="BJD87" s="17"/>
      <c r="BJE87" s="17"/>
      <c r="BJF87" s="17"/>
      <c r="BJG87" s="17"/>
      <c r="BJH87" s="17"/>
      <c r="BJI87" s="17"/>
      <c r="BJJ87" s="17"/>
      <c r="BJK87" s="17"/>
      <c r="BJL87" s="17"/>
      <c r="BJM87" s="17"/>
      <c r="BJN87" s="17"/>
      <c r="BJO87" s="17"/>
      <c r="BJP87" s="17"/>
      <c r="BJQ87" s="17"/>
      <c r="BJR87" s="17"/>
      <c r="BJS87" s="17"/>
      <c r="BJT87" s="17"/>
      <c r="BJU87" s="17"/>
      <c r="BJV87" s="17"/>
      <c r="BJW87" s="17"/>
      <c r="BJX87" s="17"/>
      <c r="BJY87" s="17"/>
      <c r="BJZ87" s="17"/>
      <c r="BKA87" s="17"/>
      <c r="BKB87" s="17"/>
      <c r="BKC87" s="17"/>
      <c r="BKD87" s="17"/>
      <c r="BKE87" s="17"/>
      <c r="BKF87" s="17"/>
      <c r="BKG87" s="17"/>
      <c r="BKH87" s="17"/>
      <c r="BKI87" s="17"/>
      <c r="BKJ87" s="17"/>
      <c r="BKK87" s="17"/>
      <c r="BKL87" s="17"/>
      <c r="BKM87" s="17"/>
      <c r="BKN87" s="17"/>
      <c r="BKO87" s="17"/>
      <c r="BKP87" s="17"/>
      <c r="BKQ87" s="17"/>
      <c r="BKR87" s="17"/>
      <c r="BKS87" s="17"/>
      <c r="BKT87" s="17"/>
      <c r="BKU87" s="17"/>
      <c r="BKV87" s="17"/>
      <c r="BKW87" s="17"/>
      <c r="BKX87" s="17"/>
      <c r="BKY87" s="17"/>
      <c r="BKZ87" s="17"/>
      <c r="BLA87" s="17"/>
      <c r="BLB87" s="17"/>
      <c r="BLC87" s="17"/>
      <c r="BLD87" s="17"/>
      <c r="BLE87" s="17"/>
      <c r="BLF87" s="17"/>
      <c r="BLG87" s="17"/>
      <c r="BLH87" s="17"/>
      <c r="BLI87" s="17"/>
      <c r="BLJ87" s="17"/>
      <c r="BLK87" s="17"/>
      <c r="BLL87" s="17"/>
      <c r="BLM87" s="17"/>
      <c r="BLN87" s="17"/>
      <c r="BLO87" s="17"/>
      <c r="BLP87" s="17"/>
      <c r="BLQ87" s="17"/>
      <c r="BLR87" s="17"/>
      <c r="BLS87" s="17"/>
      <c r="BLT87" s="17"/>
      <c r="BLU87" s="17"/>
      <c r="BLV87" s="17"/>
      <c r="BLW87" s="17"/>
      <c r="BLX87" s="17"/>
      <c r="BLY87" s="17"/>
      <c r="BLZ87" s="17"/>
      <c r="BMA87" s="17"/>
      <c r="BMB87" s="17"/>
      <c r="BMC87" s="17"/>
      <c r="BMD87" s="17"/>
      <c r="BME87" s="17"/>
      <c r="BMF87" s="17"/>
      <c r="BMG87" s="17"/>
      <c r="BMH87" s="17"/>
      <c r="BMI87" s="17"/>
      <c r="BMJ87" s="17"/>
      <c r="BMK87" s="17"/>
      <c r="BML87" s="17"/>
      <c r="BMM87" s="17"/>
      <c r="BMN87" s="17"/>
      <c r="BMO87" s="17"/>
      <c r="BMP87" s="17"/>
      <c r="BMQ87" s="17"/>
      <c r="BMR87" s="17"/>
      <c r="BMS87" s="17"/>
      <c r="BMT87" s="17"/>
      <c r="BMU87" s="17"/>
      <c r="BMV87" s="17"/>
      <c r="BMW87" s="17"/>
      <c r="BMX87" s="17"/>
      <c r="BMY87" s="17"/>
      <c r="BMZ87" s="17"/>
      <c r="BNA87" s="17"/>
      <c r="BNB87" s="17"/>
      <c r="BNC87" s="17"/>
      <c r="BND87" s="17"/>
      <c r="BNE87" s="17"/>
      <c r="BNF87" s="17"/>
      <c r="BNG87" s="17"/>
      <c r="BNH87" s="17"/>
      <c r="BNI87" s="17"/>
      <c r="BNJ87" s="17"/>
      <c r="BNK87" s="17"/>
      <c r="BNL87" s="17"/>
      <c r="BNM87" s="17"/>
      <c r="BNN87" s="17"/>
      <c r="BNO87" s="17"/>
      <c r="BNP87" s="17"/>
      <c r="BNQ87" s="17"/>
      <c r="BNR87" s="17"/>
      <c r="BNS87" s="17"/>
      <c r="BNT87" s="17"/>
      <c r="BNU87" s="17"/>
      <c r="BNV87" s="17"/>
      <c r="BNW87" s="17"/>
      <c r="BNX87" s="17"/>
      <c r="BNY87" s="17"/>
      <c r="BNZ87" s="17"/>
      <c r="BOA87" s="17"/>
      <c r="BOB87" s="17"/>
      <c r="BOC87" s="17"/>
      <c r="BOD87" s="17"/>
      <c r="BOE87" s="17"/>
      <c r="BOF87" s="17"/>
      <c r="BOG87" s="17"/>
      <c r="BOH87" s="17"/>
      <c r="BOI87" s="17"/>
      <c r="BOJ87" s="17"/>
      <c r="BOK87" s="17"/>
      <c r="BOL87" s="17"/>
      <c r="BOM87" s="17"/>
      <c r="BON87" s="17"/>
      <c r="BOO87" s="17"/>
      <c r="BOP87" s="17"/>
      <c r="BOQ87" s="17"/>
      <c r="BOR87" s="17"/>
      <c r="BOS87" s="17"/>
      <c r="BOT87" s="17"/>
      <c r="BOU87" s="17"/>
      <c r="BOV87" s="17"/>
      <c r="BOW87" s="17"/>
      <c r="BOX87" s="17"/>
      <c r="BOY87" s="17"/>
      <c r="BOZ87" s="17"/>
      <c r="BPA87" s="17"/>
      <c r="BPB87" s="17"/>
      <c r="BPC87" s="17"/>
      <c r="BPD87" s="17"/>
      <c r="BPE87" s="17"/>
      <c r="BPF87" s="17"/>
      <c r="BPG87" s="17"/>
      <c r="BPH87" s="17"/>
      <c r="BPI87" s="17"/>
      <c r="BPJ87" s="17"/>
      <c r="BPK87" s="17"/>
      <c r="BPL87" s="17"/>
      <c r="BPM87" s="17"/>
      <c r="BPN87" s="17"/>
      <c r="BPO87" s="17"/>
      <c r="BPP87" s="17"/>
      <c r="BPQ87" s="17"/>
      <c r="BPR87" s="17"/>
      <c r="BPS87" s="17"/>
      <c r="BPT87" s="17"/>
      <c r="BPU87" s="17"/>
      <c r="BPV87" s="17"/>
      <c r="BPW87" s="17"/>
      <c r="BPX87" s="17"/>
      <c r="BPY87" s="17"/>
      <c r="BPZ87" s="17"/>
      <c r="BQA87" s="17"/>
      <c r="BQB87" s="17"/>
      <c r="BQC87" s="17"/>
      <c r="BQD87" s="17"/>
      <c r="BQE87" s="17"/>
      <c r="BQF87" s="17"/>
      <c r="BQG87" s="17"/>
      <c r="BQH87" s="17"/>
      <c r="BQI87" s="17"/>
      <c r="BQJ87" s="17"/>
      <c r="BQK87" s="17"/>
      <c r="BQL87" s="17"/>
      <c r="BQM87" s="17"/>
      <c r="BQN87" s="17"/>
      <c r="BQO87" s="17"/>
      <c r="BQP87" s="17"/>
      <c r="BQQ87" s="17"/>
      <c r="BQR87" s="17"/>
      <c r="BQS87" s="17"/>
      <c r="BQT87" s="17"/>
      <c r="BQU87" s="17"/>
      <c r="BQV87" s="17"/>
      <c r="BQW87" s="17"/>
      <c r="BQX87" s="17"/>
      <c r="BQY87" s="17"/>
      <c r="BQZ87" s="17"/>
      <c r="BRA87" s="17"/>
      <c r="BRB87" s="17"/>
      <c r="BRC87" s="17"/>
      <c r="BRD87" s="17"/>
      <c r="BRE87" s="17"/>
      <c r="BRF87" s="17"/>
      <c r="BRG87" s="17"/>
      <c r="BRH87" s="17"/>
      <c r="BRI87" s="17"/>
      <c r="BRJ87" s="17"/>
      <c r="BRK87" s="17"/>
      <c r="BRL87" s="17"/>
      <c r="BRM87" s="17"/>
      <c r="BRN87" s="17"/>
      <c r="BRO87" s="17"/>
      <c r="BRP87" s="17"/>
      <c r="BRQ87" s="17"/>
      <c r="BRR87" s="17"/>
      <c r="BRS87" s="17"/>
      <c r="BRT87" s="17"/>
      <c r="BRU87" s="17"/>
      <c r="BRV87" s="17"/>
      <c r="BRW87" s="17"/>
      <c r="BRX87" s="17"/>
      <c r="BRY87" s="17"/>
      <c r="BRZ87" s="17"/>
      <c r="BSA87" s="17"/>
      <c r="BSB87" s="17"/>
      <c r="BSC87" s="17"/>
      <c r="BSD87" s="17"/>
      <c r="BSE87" s="17"/>
      <c r="BSF87" s="17"/>
      <c r="BSG87" s="17"/>
      <c r="BSH87" s="17"/>
      <c r="BSI87" s="17"/>
      <c r="BSJ87" s="17"/>
      <c r="BSK87" s="17"/>
      <c r="BSL87" s="17"/>
      <c r="BSM87" s="17"/>
      <c r="BSN87" s="17"/>
      <c r="BSO87" s="17"/>
      <c r="BSP87" s="17"/>
      <c r="BSQ87" s="17"/>
      <c r="BSR87" s="17"/>
      <c r="BSS87" s="17"/>
      <c r="BST87" s="17"/>
      <c r="BSU87" s="17"/>
      <c r="BSV87" s="17"/>
      <c r="BSW87" s="17"/>
      <c r="BSX87" s="17"/>
      <c r="BSY87" s="17"/>
      <c r="BSZ87" s="17"/>
      <c r="BTA87" s="17"/>
      <c r="BTB87" s="17"/>
      <c r="BTC87" s="17"/>
      <c r="BTD87" s="17"/>
      <c r="BTE87" s="17"/>
      <c r="BTF87" s="17"/>
      <c r="BTG87" s="17"/>
      <c r="BTH87" s="17"/>
      <c r="BTI87" s="17"/>
      <c r="BTJ87" s="17"/>
      <c r="BTK87" s="17"/>
      <c r="BTL87" s="17"/>
      <c r="BTM87" s="17"/>
      <c r="BTN87" s="17"/>
      <c r="BTO87" s="17"/>
      <c r="BTP87" s="17"/>
      <c r="BTQ87" s="17"/>
      <c r="BTR87" s="17"/>
      <c r="BTS87" s="17"/>
      <c r="BTT87" s="17"/>
      <c r="BTU87" s="17"/>
      <c r="BTV87" s="17"/>
      <c r="BTW87" s="17"/>
      <c r="BTX87" s="17"/>
      <c r="BTY87" s="17"/>
      <c r="BTZ87" s="17"/>
      <c r="BUA87" s="17"/>
      <c r="BUB87" s="17"/>
      <c r="BUC87" s="17"/>
      <c r="BUD87" s="17"/>
      <c r="BUE87" s="17"/>
      <c r="BUF87" s="17"/>
      <c r="BUG87" s="17"/>
      <c r="BUH87" s="17"/>
      <c r="BUI87" s="17"/>
      <c r="BUJ87" s="17"/>
      <c r="BUK87" s="17"/>
      <c r="BUL87" s="17"/>
      <c r="BUM87" s="17"/>
      <c r="BUN87" s="17"/>
      <c r="BUO87" s="17"/>
      <c r="BUP87" s="17"/>
      <c r="BUQ87" s="17"/>
      <c r="BUR87" s="17"/>
      <c r="BUS87" s="17"/>
      <c r="BUT87" s="17"/>
      <c r="BUU87" s="17"/>
      <c r="BUV87" s="17"/>
      <c r="BUW87" s="17"/>
      <c r="BUX87" s="17"/>
      <c r="BUY87" s="17"/>
      <c r="BUZ87" s="17"/>
      <c r="BVA87" s="17"/>
      <c r="BVB87" s="17"/>
      <c r="BVC87" s="17"/>
      <c r="BVD87" s="17"/>
      <c r="BVE87" s="17"/>
      <c r="BVF87" s="17"/>
      <c r="BVG87" s="17"/>
      <c r="BVH87" s="17"/>
      <c r="BVI87" s="17"/>
      <c r="BVJ87" s="17"/>
      <c r="BVK87" s="17"/>
      <c r="BVL87" s="17"/>
      <c r="BVM87" s="17"/>
      <c r="BVN87" s="17"/>
      <c r="BVO87" s="17"/>
      <c r="BVP87" s="17"/>
      <c r="BVQ87" s="17"/>
      <c r="BVR87" s="17"/>
      <c r="BVS87" s="17"/>
      <c r="BVT87" s="17"/>
      <c r="BVU87" s="17"/>
      <c r="BVV87" s="17"/>
      <c r="BVW87" s="17"/>
      <c r="BVX87" s="17"/>
      <c r="BVY87" s="17"/>
      <c r="BVZ87" s="17"/>
      <c r="BWA87" s="17"/>
      <c r="BWB87" s="17"/>
      <c r="BWC87" s="17"/>
      <c r="BWD87" s="17"/>
      <c r="BWE87" s="17"/>
      <c r="BWF87" s="17"/>
      <c r="BWG87" s="17"/>
      <c r="BWH87" s="17"/>
      <c r="BWI87" s="17"/>
      <c r="BWJ87" s="17"/>
      <c r="BWK87" s="17"/>
      <c r="BWL87" s="17"/>
      <c r="BWM87" s="17"/>
      <c r="BWN87" s="17"/>
      <c r="BWO87" s="17"/>
      <c r="BWP87" s="17"/>
      <c r="BWQ87" s="17"/>
      <c r="BWR87" s="17"/>
      <c r="BWS87" s="17"/>
      <c r="BWT87" s="17"/>
      <c r="BWU87" s="17"/>
      <c r="BWV87" s="17"/>
      <c r="BWW87" s="17"/>
      <c r="BWX87" s="17"/>
      <c r="BWY87" s="17"/>
      <c r="BWZ87" s="17"/>
      <c r="BXA87" s="17"/>
      <c r="BXB87" s="17"/>
      <c r="BXC87" s="17"/>
      <c r="BXD87" s="17"/>
      <c r="BXE87" s="17"/>
      <c r="BXF87" s="17"/>
      <c r="BXG87" s="17"/>
      <c r="BXH87" s="17"/>
      <c r="BXI87" s="17"/>
      <c r="BXJ87" s="17"/>
      <c r="BXK87" s="17"/>
      <c r="BXL87" s="17"/>
      <c r="BXM87" s="17"/>
      <c r="BXN87" s="17"/>
      <c r="BXO87" s="17"/>
      <c r="BXP87" s="17"/>
      <c r="BXQ87" s="17"/>
      <c r="BXR87" s="17"/>
      <c r="BXS87" s="17"/>
      <c r="BXT87" s="17"/>
      <c r="BXU87" s="17"/>
      <c r="BXV87" s="17"/>
      <c r="BXW87" s="17"/>
      <c r="BXX87" s="17"/>
      <c r="BXY87" s="17"/>
      <c r="BXZ87" s="17"/>
      <c r="BYA87" s="17"/>
      <c r="BYB87" s="17"/>
      <c r="BYC87" s="17"/>
      <c r="BYD87" s="17"/>
      <c r="BYE87" s="17"/>
      <c r="BYF87" s="17"/>
      <c r="BYG87" s="17"/>
      <c r="BYH87" s="17"/>
      <c r="BYI87" s="17"/>
      <c r="BYJ87" s="17"/>
      <c r="BYK87" s="17"/>
      <c r="BYL87" s="17"/>
      <c r="BYM87" s="17"/>
      <c r="BYN87" s="17"/>
      <c r="BYO87" s="17"/>
      <c r="BYP87" s="17"/>
      <c r="BYQ87" s="17"/>
      <c r="BYR87" s="17"/>
      <c r="BYS87" s="17"/>
      <c r="BYT87" s="17"/>
      <c r="BYU87" s="17"/>
      <c r="BYV87" s="17"/>
      <c r="BYW87" s="17"/>
      <c r="BYX87" s="17"/>
      <c r="BYY87" s="17"/>
      <c r="BYZ87" s="17"/>
      <c r="BZA87" s="17"/>
      <c r="BZB87" s="17"/>
      <c r="BZC87" s="17"/>
      <c r="BZD87" s="17"/>
      <c r="BZE87" s="17"/>
      <c r="BZF87" s="17"/>
      <c r="BZG87" s="17"/>
      <c r="BZH87" s="17"/>
      <c r="BZI87" s="17"/>
      <c r="BZJ87" s="17"/>
      <c r="BZK87" s="17"/>
      <c r="BZL87" s="17"/>
      <c r="BZM87" s="17"/>
      <c r="BZN87" s="17"/>
      <c r="BZO87" s="17"/>
      <c r="BZP87" s="17"/>
      <c r="BZQ87" s="17"/>
      <c r="BZR87" s="17"/>
      <c r="BZS87" s="17"/>
      <c r="BZT87" s="17"/>
      <c r="BZU87" s="17"/>
      <c r="BZV87" s="17"/>
      <c r="BZW87" s="17"/>
      <c r="BZX87" s="17"/>
      <c r="BZY87" s="17"/>
      <c r="BZZ87" s="17"/>
      <c r="CAA87" s="17"/>
      <c r="CAB87" s="17"/>
      <c r="CAC87" s="17"/>
      <c r="CAD87" s="17"/>
      <c r="CAE87" s="17"/>
      <c r="CAF87" s="17"/>
      <c r="CAG87" s="17"/>
      <c r="CAH87" s="17"/>
      <c r="CAI87" s="17"/>
      <c r="CAJ87" s="17"/>
      <c r="CAK87" s="17"/>
      <c r="CAL87" s="17"/>
      <c r="CAM87" s="17"/>
      <c r="CAN87" s="17"/>
      <c r="CAO87" s="17"/>
      <c r="CAP87" s="17"/>
      <c r="CAQ87" s="17"/>
      <c r="CAR87" s="17"/>
      <c r="CAS87" s="17"/>
      <c r="CAT87" s="17"/>
      <c r="CAU87" s="17"/>
      <c r="CAV87" s="17"/>
      <c r="CAW87" s="17"/>
      <c r="CAX87" s="17"/>
      <c r="CAY87" s="17"/>
      <c r="CAZ87" s="17"/>
      <c r="CBA87" s="17"/>
      <c r="CBB87" s="17"/>
      <c r="CBC87" s="17"/>
      <c r="CBD87" s="17"/>
      <c r="CBE87" s="17"/>
      <c r="CBF87" s="17"/>
      <c r="CBG87" s="17"/>
      <c r="CBH87" s="17"/>
      <c r="CBI87" s="17"/>
      <c r="CBJ87" s="17"/>
      <c r="CBK87" s="17"/>
      <c r="CBL87" s="17"/>
      <c r="CBM87" s="17"/>
      <c r="CBN87" s="17"/>
      <c r="CBO87" s="17"/>
      <c r="CBP87" s="17"/>
      <c r="CBQ87" s="17"/>
      <c r="CBR87" s="17"/>
      <c r="CBS87" s="17"/>
      <c r="CBT87" s="17"/>
      <c r="CBU87" s="17"/>
      <c r="CBV87" s="17"/>
      <c r="CBW87" s="17"/>
      <c r="CBX87" s="17"/>
      <c r="CBY87" s="17"/>
      <c r="CBZ87" s="17"/>
      <c r="CCA87" s="17"/>
      <c r="CCB87" s="17"/>
      <c r="CCC87" s="17"/>
      <c r="CCD87" s="17"/>
      <c r="CCE87" s="17"/>
      <c r="CCF87" s="17"/>
      <c r="CCG87" s="17"/>
      <c r="CCH87" s="17"/>
      <c r="CCI87" s="17"/>
      <c r="CCJ87" s="17"/>
      <c r="CCK87" s="17"/>
      <c r="CCL87" s="17"/>
      <c r="CCM87" s="17"/>
      <c r="CCN87" s="17"/>
      <c r="CCO87" s="17"/>
      <c r="CCP87" s="17"/>
      <c r="CCQ87" s="17"/>
      <c r="CCR87" s="17"/>
      <c r="CCS87" s="17"/>
      <c r="CCT87" s="17"/>
      <c r="CCU87" s="17"/>
      <c r="CCV87" s="17"/>
      <c r="CCW87" s="17"/>
      <c r="CCX87" s="17"/>
      <c r="CCY87" s="17"/>
      <c r="CCZ87" s="17"/>
      <c r="CDA87" s="17"/>
      <c r="CDB87" s="17"/>
      <c r="CDC87" s="17"/>
      <c r="CDD87" s="17"/>
      <c r="CDE87" s="17"/>
      <c r="CDF87" s="17"/>
      <c r="CDG87" s="17"/>
      <c r="CDH87" s="17"/>
      <c r="CDI87" s="17"/>
      <c r="CDJ87" s="17"/>
      <c r="CDK87" s="17"/>
      <c r="CDL87" s="17"/>
      <c r="CDM87" s="17"/>
      <c r="CDN87" s="17"/>
      <c r="CDO87" s="17"/>
      <c r="CDP87" s="17"/>
      <c r="CDQ87" s="17"/>
      <c r="CDR87" s="17"/>
      <c r="CDS87" s="17"/>
      <c r="CDT87" s="17"/>
      <c r="CDU87" s="17"/>
    </row>
    <row r="88">
      <c r="A88" s="14" t="s">
        <v>3410</v>
      </c>
      <c r="B88" s="14" t="s">
        <v>3473</v>
      </c>
      <c r="C88" s="14" t="s">
        <v>2933</v>
      </c>
      <c r="D88" s="14" t="s">
        <v>3265</v>
      </c>
      <c r="E88" s="14" t="s">
        <v>3474</v>
      </c>
      <c r="F88" s="14" t="s">
        <v>2835</v>
      </c>
      <c r="I88" s="14" t="s">
        <v>3475</v>
      </c>
      <c r="J88" s="14" t="s">
        <v>2618</v>
      </c>
      <c r="K88" s="14" t="s">
        <v>2619</v>
      </c>
      <c r="L88" s="14" t="s">
        <v>2658</v>
      </c>
      <c r="M88" s="16">
        <v>2.0</v>
      </c>
      <c r="N88" s="14" t="s">
        <v>2690</v>
      </c>
      <c r="O88" s="14" t="s">
        <v>2690</v>
      </c>
      <c r="P88" s="14" t="s">
        <v>2690</v>
      </c>
      <c r="Q88" s="16">
        <v>11.0</v>
      </c>
      <c r="R88" s="16">
        <v>4112898.0</v>
      </c>
      <c r="S88" s="16">
        <v>4112898.0</v>
      </c>
      <c r="T88" s="14" t="s">
        <v>2631</v>
      </c>
      <c r="U88" s="14" t="s">
        <v>2630</v>
      </c>
      <c r="V88" s="14" t="s">
        <v>3476</v>
      </c>
      <c r="W88" s="14" t="s">
        <v>3477</v>
      </c>
      <c r="X88" s="16">
        <v>0.41</v>
      </c>
      <c r="Y88" s="17"/>
      <c r="Z88" s="16">
        <v>51.0</v>
      </c>
      <c r="AA88" s="16">
        <v>72.0</v>
      </c>
      <c r="AB88" s="17"/>
      <c r="AC88" s="16">
        <v>50.0</v>
      </c>
      <c r="AD88" s="16">
        <v>2309.0</v>
      </c>
      <c r="AE88" s="22">
        <v>45638.0</v>
      </c>
      <c r="AF88" s="17"/>
      <c r="AG88" s="14" t="s">
        <v>3478</v>
      </c>
      <c r="AL88" s="16">
        <v>77.0</v>
      </c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4" t="s">
        <v>3270</v>
      </c>
      <c r="BB88" s="17"/>
      <c r="BC88" s="17"/>
      <c r="BD88" s="17"/>
      <c r="BE88" s="17"/>
      <c r="BF88" s="14" t="s">
        <v>2574</v>
      </c>
      <c r="BG88" s="16">
        <v>1.0</v>
      </c>
      <c r="BH88" s="14" t="s">
        <v>2564</v>
      </c>
      <c r="BI88" s="14" t="s">
        <v>2565</v>
      </c>
      <c r="BJ88" s="14" t="s">
        <v>2566</v>
      </c>
      <c r="BK88" s="17"/>
      <c r="BL88" s="17"/>
      <c r="BM88" s="16">
        <v>77.8333333</v>
      </c>
      <c r="BN88" s="17"/>
      <c r="BO88" s="17"/>
      <c r="BP88" s="17"/>
      <c r="BQ88" s="17"/>
      <c r="BR88" s="17"/>
      <c r="BS88" s="16">
        <v>0.2696</v>
      </c>
      <c r="BT88" s="16">
        <v>49.4131571</v>
      </c>
      <c r="BU88" s="14" t="s">
        <v>2680</v>
      </c>
      <c r="BV88" s="14" t="s">
        <v>3192</v>
      </c>
      <c r="BW88" s="14" t="s">
        <v>2922</v>
      </c>
      <c r="BX88" s="16">
        <v>11.0</v>
      </c>
      <c r="BY88" s="14" t="s">
        <v>3270</v>
      </c>
      <c r="BZ88" s="17"/>
      <c r="CA88" s="16">
        <v>-28182.0</v>
      </c>
      <c r="CB88" s="16">
        <v>0.0</v>
      </c>
      <c r="CC88" s="16">
        <v>49.4131571</v>
      </c>
      <c r="CD88" s="14" t="s">
        <v>2571</v>
      </c>
      <c r="CE88" s="16">
        <v>49.4131571</v>
      </c>
      <c r="CF88" s="14" t="s">
        <v>2572</v>
      </c>
      <c r="CG88" s="14" t="s">
        <v>2704</v>
      </c>
      <c r="CH88" s="19">
        <v>40784.0</v>
      </c>
      <c r="CI88" s="14" t="s">
        <v>2573</v>
      </c>
      <c r="CJ88" s="17"/>
      <c r="CK88" s="14" t="s">
        <v>2574</v>
      </c>
      <c r="CL88" s="14" t="s">
        <v>3479</v>
      </c>
      <c r="CM88" s="20">
        <v>2279175.0</v>
      </c>
      <c r="CN88" s="14" t="s">
        <v>3479</v>
      </c>
      <c r="CO88" s="14" t="s">
        <v>2563</v>
      </c>
      <c r="CP88" s="14" t="s">
        <v>2563</v>
      </c>
      <c r="CQ88" s="16">
        <v>1.3777</v>
      </c>
      <c r="CR88" s="16">
        <v>43.27</v>
      </c>
      <c r="CS88" s="14" t="s">
        <v>2574</v>
      </c>
      <c r="CT88" s="14" t="s">
        <v>3480</v>
      </c>
      <c r="CU88" s="14" t="s">
        <v>3450</v>
      </c>
      <c r="CV88" s="14" t="s">
        <v>2706</v>
      </c>
      <c r="CW88" s="14" t="s">
        <v>2768</v>
      </c>
      <c r="CX88" s="17"/>
      <c r="CY88" s="16">
        <v>49.4131571</v>
      </c>
      <c r="CZ88" s="14" t="s">
        <v>2581</v>
      </c>
      <c r="DA88" s="14" t="s">
        <v>2563</v>
      </c>
      <c r="DB88" s="14" t="s">
        <v>2574</v>
      </c>
      <c r="DC88" s="14" t="s">
        <v>2708</v>
      </c>
      <c r="DD88" s="14" t="s">
        <v>3421</v>
      </c>
      <c r="DE88" s="14" t="s">
        <v>2574</v>
      </c>
      <c r="DF88" s="14" t="s">
        <v>2563</v>
      </c>
      <c r="DG88" s="14" t="s">
        <v>3368</v>
      </c>
      <c r="DH88" s="14" t="s">
        <v>3481</v>
      </c>
      <c r="DI88" s="14" t="s">
        <v>3423</v>
      </c>
      <c r="DJ88" s="14" t="s">
        <v>3265</v>
      </c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  <c r="KL88" s="17"/>
      <c r="KM88" s="17"/>
      <c r="KN88" s="17"/>
      <c r="KO88" s="17"/>
      <c r="KP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/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  <c r="MF88" s="17"/>
      <c r="MG88" s="17"/>
      <c r="MH88" s="17"/>
      <c r="MI88" s="17"/>
      <c r="MJ88" s="17"/>
      <c r="MK88" s="17"/>
      <c r="ML88" s="17"/>
      <c r="MM88" s="17"/>
      <c r="MN88" s="17"/>
      <c r="MO88" s="17"/>
      <c r="MP88" s="17"/>
      <c r="MQ88" s="17"/>
      <c r="MR88" s="17"/>
      <c r="MS88" s="17"/>
      <c r="MT88" s="17"/>
      <c r="MU88" s="17"/>
      <c r="MV88" s="17"/>
      <c r="MW88" s="17"/>
      <c r="MX88" s="17"/>
      <c r="MY88" s="17"/>
      <c r="MZ88" s="17"/>
      <c r="NA88" s="17"/>
      <c r="NB88" s="17"/>
      <c r="NC88" s="17"/>
      <c r="ND88" s="17"/>
      <c r="NE88" s="17"/>
      <c r="NF88" s="17"/>
      <c r="NG88" s="17"/>
      <c r="NH88" s="17"/>
      <c r="NI88" s="17"/>
      <c r="NJ88" s="17"/>
      <c r="NK88" s="17"/>
      <c r="NL88" s="17"/>
      <c r="NM88" s="17"/>
      <c r="NN88" s="17"/>
      <c r="NO88" s="17"/>
      <c r="NP88" s="17"/>
      <c r="NQ88" s="17"/>
      <c r="NR88" s="17"/>
      <c r="NS88" s="17"/>
      <c r="NT88" s="17"/>
      <c r="NU88" s="17"/>
      <c r="NV88" s="17"/>
      <c r="NW88" s="17"/>
      <c r="NX88" s="17"/>
      <c r="NY88" s="17"/>
      <c r="NZ88" s="17"/>
      <c r="OA88" s="17"/>
      <c r="OB88" s="17"/>
      <c r="OC88" s="17"/>
      <c r="OD88" s="17"/>
      <c r="OE88" s="17"/>
      <c r="OF88" s="17"/>
      <c r="OG88" s="17"/>
      <c r="OH88" s="17"/>
      <c r="OI88" s="17"/>
      <c r="OJ88" s="17"/>
      <c r="OK88" s="17"/>
      <c r="OL88" s="17"/>
      <c r="OM88" s="17"/>
      <c r="ON88" s="17"/>
      <c r="OO88" s="17"/>
      <c r="OP88" s="17"/>
      <c r="OQ88" s="17"/>
      <c r="OR88" s="17"/>
      <c r="OS88" s="17"/>
      <c r="OT88" s="17"/>
      <c r="OU88" s="17"/>
      <c r="OV88" s="17"/>
      <c r="OW88" s="17"/>
      <c r="OX88" s="17"/>
      <c r="OY88" s="17"/>
      <c r="OZ88" s="17"/>
      <c r="PA88" s="17"/>
      <c r="PB88" s="17"/>
      <c r="PC88" s="17"/>
      <c r="PD88" s="17"/>
      <c r="PE88" s="17"/>
      <c r="PF88" s="17"/>
      <c r="PG88" s="17"/>
      <c r="PH88" s="17"/>
      <c r="PI88" s="17"/>
      <c r="PJ88" s="17"/>
      <c r="PK88" s="17"/>
      <c r="PL88" s="17"/>
      <c r="PM88" s="17"/>
      <c r="PN88" s="17"/>
      <c r="PO88" s="17"/>
      <c r="PP88" s="17"/>
      <c r="PQ88" s="17"/>
      <c r="PR88" s="17"/>
      <c r="PS88" s="17"/>
      <c r="PT88" s="17"/>
      <c r="PU88" s="17"/>
      <c r="PV88" s="17"/>
      <c r="PW88" s="17"/>
      <c r="PX88" s="17"/>
      <c r="PY88" s="17"/>
      <c r="PZ88" s="17"/>
      <c r="QA88" s="17"/>
      <c r="QB88" s="17"/>
      <c r="QC88" s="17"/>
      <c r="QD88" s="17"/>
      <c r="QE88" s="17"/>
      <c r="QF88" s="17"/>
      <c r="QG88" s="17"/>
      <c r="QH88" s="17"/>
      <c r="QI88" s="17"/>
      <c r="QJ88" s="17"/>
      <c r="QK88" s="17"/>
      <c r="QL88" s="17"/>
      <c r="QM88" s="17"/>
      <c r="QN88" s="17"/>
      <c r="QO88" s="17"/>
      <c r="QP88" s="17"/>
      <c r="QQ88" s="17"/>
      <c r="QR88" s="17"/>
      <c r="QS88" s="17"/>
      <c r="QT88" s="17"/>
      <c r="QU88" s="16">
        <v>33.0</v>
      </c>
      <c r="QV88" s="16">
        <v>12.0</v>
      </c>
      <c r="QW88" s="16">
        <v>22.0</v>
      </c>
      <c r="QX88" s="17"/>
      <c r="QY88" s="17"/>
      <c r="QZ88" s="17"/>
      <c r="RA88" s="17"/>
      <c r="RB88" s="17"/>
      <c r="RC88" s="17"/>
      <c r="RD88" s="17"/>
      <c r="RE88" s="17"/>
      <c r="RF88" s="17"/>
      <c r="RG88" s="17"/>
      <c r="RH88" s="17"/>
      <c r="RI88" s="17"/>
      <c r="RJ88" s="17"/>
      <c r="RK88" s="17"/>
      <c r="RL88" s="17"/>
      <c r="RM88" s="17"/>
      <c r="RN88" s="17"/>
      <c r="RO88" s="17"/>
      <c r="RP88" s="17"/>
      <c r="RQ88" s="17"/>
      <c r="RR88" s="17"/>
      <c r="RS88" s="17"/>
      <c r="RT88" s="17"/>
      <c r="RU88" s="17"/>
      <c r="RV88" s="17"/>
      <c r="RW88" s="17"/>
      <c r="RX88" s="17"/>
      <c r="RY88" s="17"/>
      <c r="RZ88" s="17"/>
      <c r="SA88" s="17"/>
      <c r="SB88" s="17"/>
      <c r="SC88" s="17"/>
      <c r="SD88" s="17"/>
      <c r="SE88" s="17"/>
      <c r="SF88" s="17"/>
      <c r="SG88" s="17"/>
      <c r="SH88" s="17"/>
      <c r="SI88" s="17"/>
      <c r="SJ88" s="17"/>
      <c r="SK88" s="17"/>
      <c r="SL88" s="17"/>
      <c r="SM88" s="17"/>
      <c r="SN88" s="17"/>
      <c r="SO88" s="17"/>
      <c r="SP88" s="17"/>
      <c r="SQ88" s="17"/>
      <c r="SR88" s="17"/>
      <c r="SS88" s="17"/>
      <c r="ST88" s="17"/>
      <c r="SU88" s="17"/>
      <c r="SV88" s="17"/>
      <c r="SW88" s="17"/>
      <c r="SX88" s="17"/>
      <c r="SY88" s="17"/>
      <c r="SZ88" s="17"/>
      <c r="TA88" s="17"/>
      <c r="TB88" s="17"/>
      <c r="TC88" s="17"/>
      <c r="TD88" s="17"/>
      <c r="TE88" s="17"/>
      <c r="TF88" s="17"/>
      <c r="TG88" s="17"/>
      <c r="TH88" s="17"/>
      <c r="TI88" s="17"/>
      <c r="TJ88" s="17"/>
      <c r="TK88" s="17"/>
      <c r="TL88" s="17"/>
      <c r="TM88" s="17"/>
      <c r="TN88" s="17"/>
      <c r="TO88" s="17"/>
      <c r="TP88" s="17"/>
      <c r="TQ88" s="17"/>
      <c r="TR88" s="17"/>
      <c r="TS88" s="17"/>
      <c r="TT88" s="17"/>
      <c r="TU88" s="17"/>
      <c r="TV88" s="17"/>
      <c r="TW88" s="17"/>
      <c r="TX88" s="17"/>
      <c r="TY88" s="17"/>
      <c r="TZ88" s="17"/>
      <c r="UA88" s="17"/>
      <c r="UB88" s="17"/>
      <c r="UC88" s="17"/>
      <c r="UD88" s="17"/>
      <c r="UE88" s="17"/>
      <c r="UF88" s="17"/>
      <c r="UG88" s="17"/>
      <c r="UH88" s="17"/>
      <c r="UI88" s="17"/>
      <c r="UJ88" s="17"/>
      <c r="UK88" s="17"/>
      <c r="UL88" s="17"/>
      <c r="UM88" s="17"/>
      <c r="UN88" s="17"/>
      <c r="UO88" s="17"/>
      <c r="UP88" s="17"/>
      <c r="UQ88" s="17"/>
      <c r="UR88" s="17"/>
      <c r="US88" s="17"/>
      <c r="UT88" s="17"/>
      <c r="UU88" s="17"/>
      <c r="UV88" s="17"/>
      <c r="UW88" s="17"/>
      <c r="UX88" s="17"/>
      <c r="UY88" s="17"/>
      <c r="UZ88" s="17"/>
      <c r="VA88" s="17"/>
      <c r="VB88" s="17"/>
      <c r="VC88" s="17"/>
      <c r="VD88" s="17"/>
      <c r="VE88" s="17"/>
      <c r="VF88" s="17"/>
      <c r="VG88" s="17"/>
      <c r="VH88" s="17"/>
      <c r="VI88" s="17"/>
      <c r="VJ88" s="17"/>
      <c r="VK88" s="17"/>
      <c r="VL88" s="17"/>
      <c r="VM88" s="17"/>
      <c r="VN88" s="17"/>
      <c r="VO88" s="17"/>
      <c r="VP88" s="17"/>
      <c r="VQ88" s="17"/>
      <c r="VR88" s="17"/>
      <c r="VS88" s="17"/>
      <c r="VT88" s="17"/>
      <c r="VU88" s="17"/>
      <c r="VV88" s="17"/>
      <c r="VW88" s="17"/>
      <c r="VX88" s="17"/>
      <c r="VY88" s="17"/>
      <c r="VZ88" s="17"/>
      <c r="WA88" s="17"/>
      <c r="WB88" s="17"/>
      <c r="WC88" s="17"/>
      <c r="WD88" s="17"/>
      <c r="WE88" s="17"/>
      <c r="WF88" s="17"/>
      <c r="WG88" s="17"/>
      <c r="WH88" s="17"/>
      <c r="WI88" s="17"/>
      <c r="WJ88" s="17"/>
      <c r="WK88" s="17"/>
      <c r="WL88" s="17"/>
      <c r="WM88" s="17"/>
      <c r="WN88" s="17"/>
      <c r="WO88" s="17"/>
      <c r="WP88" s="17"/>
      <c r="WQ88" s="17"/>
      <c r="WR88" s="17"/>
      <c r="WS88" s="17"/>
      <c r="WT88" s="17"/>
      <c r="WU88" s="17"/>
      <c r="WV88" s="17"/>
      <c r="WW88" s="17"/>
      <c r="WX88" s="17"/>
      <c r="WY88" s="17"/>
      <c r="WZ88" s="17"/>
      <c r="XA88" s="17"/>
      <c r="XB88" s="17"/>
      <c r="XC88" s="17"/>
      <c r="XD88" s="17"/>
      <c r="XE88" s="17"/>
      <c r="XF88" s="17"/>
      <c r="XG88" s="17"/>
      <c r="XH88" s="17"/>
      <c r="XI88" s="17"/>
      <c r="XJ88" s="17"/>
      <c r="XK88" s="17"/>
      <c r="XL88" s="17"/>
      <c r="XM88" s="17"/>
      <c r="XN88" s="17"/>
      <c r="XO88" s="17"/>
      <c r="XP88" s="17"/>
      <c r="XQ88" s="17"/>
      <c r="XR88" s="17"/>
      <c r="XS88" s="17"/>
      <c r="XT88" s="17"/>
      <c r="XU88" s="17"/>
      <c r="XV88" s="17"/>
      <c r="XW88" s="17"/>
      <c r="XX88" s="17"/>
      <c r="XY88" s="17"/>
      <c r="XZ88" s="17"/>
      <c r="YA88" s="17"/>
      <c r="YB88" s="17"/>
      <c r="YC88" s="17"/>
      <c r="YD88" s="17"/>
      <c r="YE88" s="17"/>
      <c r="YF88" s="17"/>
      <c r="YG88" s="17"/>
      <c r="YH88" s="17"/>
      <c r="YI88" s="17"/>
      <c r="YJ88" s="17"/>
      <c r="YK88" s="17"/>
      <c r="YL88" s="17"/>
      <c r="YM88" s="17"/>
      <c r="YN88" s="17"/>
      <c r="YO88" s="17"/>
      <c r="YP88" s="17"/>
      <c r="YQ88" s="17"/>
      <c r="YR88" s="17"/>
      <c r="YS88" s="17"/>
      <c r="YT88" s="17"/>
      <c r="YU88" s="17"/>
      <c r="YV88" s="17"/>
      <c r="YW88" s="17"/>
      <c r="YX88" s="17"/>
      <c r="YY88" s="17"/>
      <c r="YZ88" s="17"/>
      <c r="ZA88" s="17"/>
      <c r="ZB88" s="17"/>
      <c r="ZC88" s="17"/>
      <c r="ZD88" s="17"/>
      <c r="ZE88" s="17"/>
      <c r="ZF88" s="17"/>
      <c r="ZG88" s="17"/>
      <c r="ZH88" s="17"/>
      <c r="ZI88" s="17"/>
      <c r="ZJ88" s="17"/>
      <c r="ZK88" s="17"/>
      <c r="ZL88" s="17"/>
      <c r="ZM88" s="17"/>
      <c r="ZN88" s="17"/>
      <c r="ZO88" s="17"/>
      <c r="ZP88" s="17"/>
      <c r="ZQ88" s="17"/>
      <c r="ZR88" s="17"/>
      <c r="ZS88" s="17"/>
      <c r="ZT88" s="17"/>
      <c r="ZU88" s="17"/>
      <c r="ZV88" s="17"/>
      <c r="ZW88" s="17"/>
      <c r="ZX88" s="17"/>
      <c r="ZY88" s="17"/>
      <c r="ZZ88" s="17"/>
      <c r="AAA88" s="17"/>
      <c r="AAB88" s="17"/>
      <c r="AAC88" s="17"/>
      <c r="AAD88" s="17"/>
      <c r="AAE88" s="17"/>
      <c r="AAF88" s="17"/>
      <c r="AAG88" s="17"/>
      <c r="AAH88" s="17"/>
      <c r="AAI88" s="17"/>
      <c r="AAJ88" s="17"/>
      <c r="AAK88" s="17"/>
      <c r="AAL88" s="17"/>
      <c r="AAM88" s="17"/>
      <c r="AAN88" s="17"/>
      <c r="AAO88" s="17"/>
      <c r="AAP88" s="17"/>
      <c r="AAQ88" s="17"/>
      <c r="AAR88" s="17"/>
      <c r="AAS88" s="17"/>
      <c r="AAT88" s="17"/>
      <c r="AAU88" s="17"/>
      <c r="AAV88" s="17"/>
      <c r="AAW88" s="17"/>
      <c r="AAX88" s="17"/>
      <c r="AAY88" s="17"/>
      <c r="AAZ88" s="17"/>
      <c r="ABA88" s="17"/>
      <c r="ABB88" s="17"/>
      <c r="ABC88" s="17"/>
      <c r="ABD88" s="17"/>
      <c r="ABE88" s="17"/>
      <c r="ABF88" s="17"/>
      <c r="ABG88" s="17"/>
      <c r="ABH88" s="17"/>
      <c r="ABI88" s="17"/>
      <c r="ABJ88" s="17"/>
      <c r="ABK88" s="17"/>
      <c r="ABL88" s="17"/>
      <c r="ABM88" s="17"/>
      <c r="ABN88" s="17"/>
      <c r="ABO88" s="17"/>
      <c r="ABP88" s="17"/>
      <c r="ABQ88" s="17"/>
      <c r="ABR88" s="17"/>
      <c r="ABS88" s="17"/>
      <c r="ABT88" s="17"/>
      <c r="ABU88" s="17"/>
      <c r="ABV88" s="17"/>
      <c r="ABW88" s="17"/>
      <c r="ABX88" s="17"/>
      <c r="ABY88" s="17"/>
      <c r="ABZ88" s="17"/>
      <c r="ACA88" s="17"/>
      <c r="ACB88" s="17"/>
      <c r="ACC88" s="17"/>
      <c r="ACD88" s="17"/>
      <c r="ACE88" s="17"/>
      <c r="ACF88" s="17"/>
      <c r="ACG88" s="17"/>
      <c r="ACH88" s="17"/>
      <c r="ACI88" s="17"/>
      <c r="ACJ88" s="17"/>
      <c r="ACK88" s="17"/>
      <c r="ACL88" s="17"/>
      <c r="ACM88" s="17"/>
      <c r="ACN88" s="17"/>
      <c r="ACO88" s="17"/>
      <c r="ACP88" s="17"/>
      <c r="ACQ88" s="17"/>
      <c r="ACR88" s="17"/>
      <c r="ACS88" s="17"/>
      <c r="ACT88" s="17"/>
      <c r="ACU88" s="17"/>
      <c r="ACV88" s="17"/>
      <c r="ACW88" s="17"/>
      <c r="ACX88" s="17"/>
      <c r="ACY88" s="17"/>
      <c r="ACZ88" s="17"/>
      <c r="ADA88" s="17"/>
      <c r="ADB88" s="17"/>
      <c r="ADC88" s="17"/>
      <c r="ADD88" s="17"/>
      <c r="ADE88" s="17"/>
      <c r="ADF88" s="17"/>
      <c r="ADG88" s="17"/>
      <c r="ADH88" s="17"/>
      <c r="ADI88" s="17"/>
      <c r="ADJ88" s="17"/>
      <c r="ADK88" s="17"/>
      <c r="ADL88" s="17"/>
      <c r="ADM88" s="17"/>
      <c r="ADN88" s="17"/>
      <c r="ADO88" s="17"/>
      <c r="ADP88" s="17"/>
      <c r="ADQ88" s="17"/>
      <c r="ADR88" s="17"/>
      <c r="ADS88" s="17"/>
      <c r="ADT88" s="17"/>
      <c r="ADU88" s="17"/>
      <c r="ADV88" s="17"/>
      <c r="ADW88" s="17"/>
      <c r="ADX88" s="17"/>
      <c r="ADY88" s="17"/>
      <c r="ADZ88" s="17"/>
      <c r="AEA88" s="17"/>
      <c r="AEB88" s="17"/>
      <c r="AEC88" s="17"/>
      <c r="AED88" s="17"/>
      <c r="AEE88" s="17"/>
      <c r="AEF88" s="17"/>
      <c r="AEG88" s="17"/>
      <c r="AEH88" s="17"/>
      <c r="AEI88" s="17"/>
      <c r="AEJ88" s="17"/>
      <c r="AEK88" s="17"/>
      <c r="AEL88" s="17"/>
      <c r="AEM88" s="17"/>
      <c r="AEN88" s="17"/>
      <c r="AEO88" s="17"/>
      <c r="AEP88" s="17"/>
      <c r="AEQ88" s="17"/>
      <c r="AER88" s="17"/>
      <c r="AES88" s="17"/>
      <c r="AET88" s="17"/>
      <c r="AEU88" s="17"/>
      <c r="AEV88" s="17"/>
      <c r="AEW88" s="17"/>
      <c r="AEX88" s="17"/>
      <c r="AEY88" s="17"/>
      <c r="AEZ88" s="17"/>
      <c r="AFA88" s="17"/>
      <c r="AFB88" s="17"/>
      <c r="AFC88" s="17"/>
      <c r="AFD88" s="17"/>
      <c r="AFE88" s="17"/>
      <c r="AFF88" s="17"/>
      <c r="AFG88" s="17"/>
      <c r="AFH88" s="17"/>
      <c r="AFI88" s="17"/>
      <c r="AFJ88" s="17"/>
      <c r="AFK88" s="17"/>
      <c r="AFL88" s="17"/>
      <c r="AFM88" s="17"/>
      <c r="AFN88" s="17"/>
      <c r="AFO88" s="17"/>
      <c r="AFP88" s="17"/>
      <c r="AFQ88" s="17"/>
      <c r="AFR88" s="17"/>
      <c r="AFS88" s="17"/>
      <c r="AFT88" s="17"/>
      <c r="AFU88" s="17"/>
      <c r="AFV88" s="17"/>
      <c r="AFW88" s="17"/>
      <c r="AFX88" s="17"/>
      <c r="AFY88" s="17"/>
      <c r="AFZ88" s="17"/>
      <c r="AGA88" s="17"/>
      <c r="AGB88" s="17"/>
      <c r="AGC88" s="17"/>
      <c r="AGD88" s="17"/>
      <c r="AGE88" s="17"/>
      <c r="AGF88" s="17"/>
      <c r="AGG88" s="17"/>
      <c r="AGH88" s="17"/>
      <c r="AGI88" s="17"/>
      <c r="AGJ88" s="17"/>
      <c r="AGK88" s="17"/>
      <c r="AGL88" s="17"/>
      <c r="AGM88" s="17"/>
      <c r="AGN88" s="17"/>
      <c r="AGO88" s="17"/>
      <c r="AGP88" s="17"/>
      <c r="AGQ88" s="17"/>
      <c r="AGR88" s="17"/>
      <c r="AGS88" s="17"/>
      <c r="AGT88" s="17"/>
      <c r="AGU88" s="17"/>
      <c r="AGV88" s="17"/>
      <c r="AGW88" s="17"/>
      <c r="AGX88" s="17"/>
      <c r="AGY88" s="17"/>
      <c r="AGZ88" s="17"/>
      <c r="AHA88" s="17"/>
      <c r="AHB88" s="17"/>
      <c r="AHC88" s="17"/>
      <c r="AHD88" s="17"/>
      <c r="AHE88" s="17"/>
      <c r="AHF88" s="17"/>
      <c r="AHG88" s="17"/>
      <c r="AHH88" s="17"/>
      <c r="AHI88" s="17"/>
      <c r="AHJ88" s="17"/>
      <c r="AHK88" s="17"/>
      <c r="AHL88" s="17"/>
      <c r="AHM88" s="17"/>
      <c r="AHN88" s="17"/>
      <c r="AHO88" s="17"/>
      <c r="AHP88" s="17"/>
      <c r="AHQ88" s="17"/>
      <c r="AHR88" s="17"/>
      <c r="AHS88" s="17"/>
      <c r="AHT88" s="17"/>
      <c r="AHU88" s="17"/>
      <c r="AHV88" s="17"/>
      <c r="AHW88" s="17"/>
      <c r="AHX88" s="17"/>
      <c r="AHY88" s="17"/>
      <c r="AHZ88" s="17"/>
      <c r="AIA88" s="17"/>
      <c r="AIB88" s="17"/>
      <c r="AIC88" s="17"/>
      <c r="AID88" s="17"/>
      <c r="AIE88" s="17"/>
      <c r="AIF88" s="17"/>
      <c r="AIG88" s="17"/>
      <c r="AIH88" s="17"/>
      <c r="AII88" s="17"/>
      <c r="AIJ88" s="17"/>
      <c r="AIK88" s="17"/>
      <c r="AIL88" s="17"/>
      <c r="AIM88" s="17"/>
      <c r="AIN88" s="17"/>
      <c r="AIO88" s="17"/>
      <c r="AIP88" s="17"/>
      <c r="AIQ88" s="17"/>
      <c r="AIR88" s="17"/>
      <c r="AIS88" s="17"/>
      <c r="AIT88" s="17"/>
      <c r="AIU88" s="17"/>
      <c r="AIV88" s="17"/>
      <c r="AIW88" s="17"/>
      <c r="AIX88" s="17"/>
      <c r="AIY88" s="17"/>
      <c r="AIZ88" s="17"/>
      <c r="AJA88" s="17"/>
      <c r="AJB88" s="17"/>
      <c r="AJC88" s="17"/>
      <c r="AJD88" s="17"/>
      <c r="AJE88" s="17"/>
      <c r="AJF88" s="17"/>
      <c r="AJG88" s="17"/>
      <c r="AJH88" s="17"/>
      <c r="AJI88" s="17"/>
      <c r="AJJ88" s="17"/>
      <c r="AJK88" s="17"/>
      <c r="AJL88" s="17"/>
      <c r="AJM88" s="17"/>
      <c r="AJN88" s="17"/>
      <c r="AJO88" s="17"/>
      <c r="AJP88" s="17"/>
      <c r="AJQ88" s="17"/>
      <c r="AJR88" s="17"/>
      <c r="AJS88" s="17"/>
      <c r="AJT88" s="17"/>
      <c r="AJU88" s="17"/>
      <c r="AJV88" s="17"/>
      <c r="AJW88" s="17"/>
      <c r="AJX88" s="17"/>
      <c r="AJY88" s="17"/>
      <c r="AJZ88" s="17"/>
      <c r="AKA88" s="17"/>
      <c r="AKB88" s="17"/>
      <c r="AKC88" s="17"/>
      <c r="AKD88" s="17"/>
      <c r="AKE88" s="17"/>
      <c r="AKF88" s="17"/>
      <c r="AKG88" s="17"/>
      <c r="AKH88" s="17"/>
      <c r="AKI88" s="17"/>
      <c r="AKJ88" s="17"/>
      <c r="AKK88" s="17"/>
      <c r="AKL88" s="17"/>
      <c r="AKM88" s="17"/>
      <c r="AKN88" s="17"/>
      <c r="AKO88" s="17"/>
      <c r="AKP88" s="17"/>
      <c r="AKQ88" s="17"/>
      <c r="AKR88" s="17"/>
      <c r="AKS88" s="17"/>
      <c r="AKT88" s="17"/>
      <c r="AKU88" s="17"/>
      <c r="AKV88" s="17"/>
      <c r="AKW88" s="17"/>
      <c r="AKX88" s="17"/>
      <c r="AKY88" s="17"/>
      <c r="AKZ88" s="17"/>
      <c r="ALA88" s="17"/>
      <c r="ALB88" s="17"/>
      <c r="ALC88" s="17"/>
      <c r="ALD88" s="17"/>
      <c r="ALE88" s="17"/>
      <c r="ALF88" s="17"/>
      <c r="ALG88" s="17"/>
      <c r="ALH88" s="17"/>
      <c r="ALI88" s="17"/>
      <c r="ALJ88" s="17"/>
      <c r="ALK88" s="17"/>
      <c r="ALL88" s="17"/>
      <c r="ALM88" s="17"/>
      <c r="ALN88" s="17"/>
      <c r="ALO88" s="17"/>
      <c r="ALP88" s="17"/>
      <c r="ALQ88" s="17"/>
      <c r="ALR88" s="17"/>
      <c r="ALS88" s="17"/>
      <c r="ALT88" s="17"/>
      <c r="ALU88" s="17"/>
      <c r="ALV88" s="17"/>
      <c r="ALW88" s="17"/>
      <c r="ALX88" s="17"/>
      <c r="ALY88" s="17"/>
      <c r="ALZ88" s="17"/>
      <c r="AMA88" s="17"/>
      <c r="AMB88" s="17"/>
      <c r="AMC88" s="17"/>
      <c r="AMD88" s="17"/>
      <c r="AME88" s="17"/>
      <c r="AMF88" s="17"/>
      <c r="AMG88" s="17"/>
      <c r="AMH88" s="17"/>
      <c r="AMI88" s="17"/>
      <c r="AMJ88" s="17"/>
      <c r="AMK88" s="17"/>
      <c r="AML88" s="17"/>
      <c r="AMM88" s="17"/>
      <c r="AMN88" s="17"/>
      <c r="AMO88" s="17"/>
      <c r="AMP88" s="17"/>
      <c r="AMQ88" s="17"/>
      <c r="AMR88" s="17"/>
      <c r="AMS88" s="17"/>
      <c r="AMT88" s="17"/>
      <c r="AMU88" s="17"/>
      <c r="AMV88" s="17"/>
      <c r="AMW88" s="17"/>
      <c r="AMX88" s="17"/>
      <c r="AMY88" s="17"/>
      <c r="AMZ88" s="17"/>
      <c r="ANA88" s="17"/>
      <c r="ANB88" s="17"/>
      <c r="ANC88" s="17"/>
      <c r="AND88" s="17"/>
      <c r="ANE88" s="17"/>
      <c r="ANF88" s="17"/>
      <c r="ANG88" s="17"/>
      <c r="ANH88" s="17"/>
      <c r="ANI88" s="17"/>
      <c r="ANJ88" s="17"/>
      <c r="ANK88" s="17"/>
      <c r="ANL88" s="17"/>
      <c r="ANM88" s="17"/>
      <c r="ANN88" s="17"/>
      <c r="ANO88" s="17"/>
      <c r="ANP88" s="17"/>
      <c r="ANQ88" s="17"/>
      <c r="ANR88" s="17"/>
      <c r="ANS88" s="17"/>
      <c r="ANT88" s="17"/>
      <c r="ANU88" s="17"/>
      <c r="ANV88" s="17"/>
      <c r="ANW88" s="17"/>
      <c r="ANX88" s="17"/>
      <c r="ANY88" s="17"/>
      <c r="ANZ88" s="17"/>
      <c r="AOA88" s="17"/>
      <c r="AOB88" s="17"/>
      <c r="AOC88" s="17"/>
      <c r="AOD88" s="17"/>
      <c r="AOE88" s="17"/>
      <c r="AOF88" s="17"/>
      <c r="AOG88" s="17"/>
      <c r="AOH88" s="17"/>
      <c r="AOI88" s="17"/>
      <c r="AOJ88" s="17"/>
      <c r="AOK88" s="17"/>
      <c r="AOL88" s="17"/>
      <c r="AOM88" s="17"/>
      <c r="AON88" s="17"/>
      <c r="AOO88" s="17"/>
      <c r="AOP88" s="17"/>
      <c r="AOQ88" s="17"/>
      <c r="AOR88" s="17"/>
      <c r="AOS88" s="17"/>
      <c r="AOT88" s="17"/>
      <c r="AOU88" s="17"/>
      <c r="AOV88" s="17"/>
      <c r="AOW88" s="17"/>
      <c r="AOX88" s="17"/>
      <c r="AOY88" s="17"/>
      <c r="AOZ88" s="17"/>
      <c r="APA88" s="17"/>
      <c r="APB88" s="17"/>
      <c r="APC88" s="17"/>
      <c r="APD88" s="17"/>
      <c r="APE88" s="17"/>
      <c r="APF88" s="17"/>
      <c r="APG88" s="17"/>
      <c r="APH88" s="17"/>
      <c r="API88" s="17"/>
      <c r="APJ88" s="17"/>
      <c r="APK88" s="17"/>
      <c r="APL88" s="17"/>
      <c r="APM88" s="17"/>
      <c r="APN88" s="17"/>
      <c r="APO88" s="17"/>
      <c r="APP88" s="17"/>
      <c r="APQ88" s="17"/>
      <c r="APR88" s="17"/>
      <c r="APS88" s="17"/>
      <c r="APT88" s="17"/>
      <c r="APU88" s="17"/>
      <c r="APV88" s="17"/>
      <c r="APW88" s="17"/>
      <c r="APX88" s="17"/>
      <c r="APY88" s="17"/>
      <c r="APZ88" s="17"/>
      <c r="AQA88" s="17"/>
      <c r="AQB88" s="17"/>
      <c r="AQC88" s="17"/>
      <c r="AQD88" s="17"/>
      <c r="AQE88" s="17"/>
      <c r="AQF88" s="17"/>
      <c r="AQG88" s="17"/>
      <c r="AQH88" s="17"/>
      <c r="AQI88" s="17"/>
      <c r="AQJ88" s="17"/>
      <c r="AQK88" s="17"/>
      <c r="AQL88" s="17"/>
      <c r="AQM88" s="17"/>
      <c r="AQN88" s="17"/>
      <c r="AQO88" s="17"/>
      <c r="AQP88" s="17"/>
      <c r="AQQ88" s="17"/>
      <c r="AQR88" s="17"/>
      <c r="AQS88" s="17"/>
      <c r="AQT88" s="17"/>
      <c r="AQU88" s="17"/>
      <c r="AQV88" s="17"/>
      <c r="AQW88" s="17"/>
      <c r="AQX88" s="17"/>
      <c r="AQY88" s="17"/>
      <c r="AQZ88" s="17"/>
      <c r="ARA88" s="17"/>
      <c r="ARB88" s="17"/>
      <c r="ARC88" s="17"/>
      <c r="ARD88" s="17"/>
      <c r="ARE88" s="17"/>
      <c r="ARF88" s="17"/>
      <c r="ARG88" s="17"/>
      <c r="ARH88" s="17"/>
      <c r="ARI88" s="17"/>
      <c r="ARJ88" s="17"/>
      <c r="ARK88" s="17"/>
      <c r="ARL88" s="17"/>
      <c r="ARM88" s="17"/>
      <c r="ARN88" s="17"/>
      <c r="ARO88" s="17"/>
      <c r="ARP88" s="17"/>
      <c r="ARQ88" s="17"/>
      <c r="ARR88" s="17"/>
      <c r="ARS88" s="17"/>
      <c r="ART88" s="17"/>
      <c r="ARU88" s="17"/>
      <c r="ARV88" s="17"/>
      <c r="ARW88" s="17"/>
      <c r="ARX88" s="17"/>
      <c r="ARY88" s="17"/>
      <c r="ARZ88" s="17"/>
      <c r="ASA88" s="17"/>
      <c r="ASB88" s="17"/>
      <c r="ASC88" s="17"/>
      <c r="ASD88" s="17"/>
      <c r="ASE88" s="17"/>
      <c r="ASF88" s="17"/>
      <c r="ASG88" s="17"/>
      <c r="ASH88" s="17"/>
      <c r="ASI88" s="17"/>
      <c r="ASJ88" s="17"/>
      <c r="ASK88" s="17"/>
      <c r="ASL88" s="17"/>
      <c r="ASM88" s="17"/>
      <c r="ASN88" s="17"/>
      <c r="ASO88" s="17"/>
      <c r="ASP88" s="17"/>
      <c r="ASQ88" s="17"/>
      <c r="ASR88" s="17"/>
      <c r="ASS88" s="17"/>
      <c r="AST88" s="17"/>
      <c r="ASU88" s="17"/>
      <c r="ASV88" s="17"/>
      <c r="ASW88" s="17"/>
      <c r="ASX88" s="17"/>
      <c r="ASY88" s="17"/>
      <c r="ASZ88" s="17"/>
      <c r="ATA88" s="17"/>
      <c r="ATB88" s="17"/>
      <c r="ATC88" s="17"/>
      <c r="ATD88" s="17"/>
      <c r="ATE88" s="17"/>
      <c r="ATF88" s="17"/>
      <c r="ATG88" s="17"/>
      <c r="ATH88" s="17"/>
      <c r="ATI88" s="17"/>
      <c r="ATJ88" s="17"/>
      <c r="ATK88" s="17"/>
      <c r="ATL88" s="17"/>
      <c r="ATM88" s="17"/>
      <c r="ATN88" s="17"/>
      <c r="ATO88" s="17"/>
      <c r="ATP88" s="17"/>
      <c r="ATQ88" s="17"/>
      <c r="ATR88" s="17"/>
      <c r="ATS88" s="17"/>
      <c r="ATT88" s="17"/>
      <c r="ATU88" s="17"/>
      <c r="ATV88" s="17"/>
      <c r="ATW88" s="17"/>
      <c r="ATX88" s="17"/>
      <c r="ATY88" s="17"/>
      <c r="ATZ88" s="17"/>
      <c r="AUA88" s="17"/>
      <c r="AUB88" s="17"/>
      <c r="AUC88" s="17"/>
      <c r="AUD88" s="17"/>
      <c r="AUE88" s="17"/>
      <c r="AUF88" s="17"/>
      <c r="AUG88" s="17"/>
      <c r="AUH88" s="17"/>
      <c r="AUI88" s="17"/>
      <c r="AUJ88" s="17"/>
      <c r="AUK88" s="17"/>
      <c r="AUL88" s="17"/>
      <c r="AUM88" s="17"/>
      <c r="AUN88" s="17"/>
      <c r="AUO88" s="17"/>
      <c r="AUP88" s="17"/>
      <c r="AUQ88" s="17"/>
      <c r="AUR88" s="17"/>
      <c r="AUS88" s="17"/>
      <c r="AUT88" s="17"/>
      <c r="AUU88" s="17"/>
      <c r="AUV88" s="17"/>
      <c r="AUW88" s="17"/>
      <c r="AUX88" s="17"/>
      <c r="AUY88" s="17"/>
      <c r="AUZ88" s="17"/>
      <c r="AVA88" s="17"/>
      <c r="AVB88" s="17"/>
      <c r="AVC88" s="17"/>
      <c r="AVD88" s="17"/>
      <c r="AVE88" s="17"/>
      <c r="AVF88" s="17"/>
      <c r="AVG88" s="17"/>
      <c r="AVH88" s="17"/>
      <c r="AVI88" s="17"/>
      <c r="AVJ88" s="17"/>
      <c r="AVK88" s="17"/>
      <c r="AVL88" s="17"/>
      <c r="AVM88" s="17"/>
      <c r="AVN88" s="17"/>
      <c r="AVO88" s="17"/>
      <c r="AVP88" s="17"/>
      <c r="AVQ88" s="17"/>
      <c r="AVR88" s="17"/>
      <c r="AVS88" s="17"/>
      <c r="AVT88" s="17"/>
      <c r="AVU88" s="17"/>
      <c r="AVV88" s="17"/>
      <c r="AVW88" s="17"/>
      <c r="AVX88" s="17"/>
      <c r="AVY88" s="17"/>
      <c r="AVZ88" s="17"/>
      <c r="AWA88" s="17"/>
      <c r="AWB88" s="17"/>
      <c r="AWC88" s="17"/>
      <c r="AWD88" s="17"/>
      <c r="AWE88" s="17"/>
      <c r="AWF88" s="17"/>
      <c r="AWG88" s="17"/>
      <c r="AWH88" s="17"/>
      <c r="AWI88" s="17"/>
      <c r="AWJ88" s="17"/>
      <c r="AWK88" s="17"/>
      <c r="AWL88" s="17"/>
      <c r="AWM88" s="17"/>
      <c r="AWN88" s="17"/>
      <c r="AWO88" s="17"/>
      <c r="AWP88" s="17"/>
      <c r="AWQ88" s="17"/>
      <c r="AWR88" s="17"/>
      <c r="AWS88" s="17"/>
      <c r="AWT88" s="17"/>
      <c r="AWU88" s="17"/>
      <c r="AWV88" s="17"/>
      <c r="AWW88" s="17"/>
      <c r="AWX88" s="17"/>
      <c r="AWY88" s="17"/>
      <c r="AWZ88" s="17"/>
      <c r="AXA88" s="17"/>
      <c r="AXB88" s="17"/>
      <c r="AXC88" s="17"/>
      <c r="AXD88" s="17"/>
      <c r="AXE88" s="17"/>
      <c r="AXF88" s="17"/>
      <c r="AXG88" s="17"/>
      <c r="AXH88" s="17"/>
      <c r="AXI88" s="17"/>
      <c r="AXJ88" s="17"/>
      <c r="AXK88" s="17"/>
      <c r="AXL88" s="17"/>
      <c r="AXM88" s="17"/>
      <c r="AXN88" s="17"/>
      <c r="AXO88" s="17"/>
      <c r="AXP88" s="17"/>
      <c r="AXQ88" s="17"/>
      <c r="AXR88" s="17"/>
      <c r="AXS88" s="17"/>
      <c r="AXT88" s="17"/>
      <c r="AXU88" s="17"/>
      <c r="AXV88" s="17"/>
      <c r="AXW88" s="17"/>
      <c r="AXX88" s="17"/>
      <c r="AXY88" s="17"/>
      <c r="AXZ88" s="17"/>
      <c r="AYA88" s="17"/>
      <c r="AYB88" s="17"/>
      <c r="AYC88" s="17"/>
      <c r="AYD88" s="17"/>
      <c r="AYE88" s="17"/>
      <c r="AYF88" s="17"/>
      <c r="AYG88" s="17"/>
      <c r="AYH88" s="17"/>
      <c r="AYI88" s="17"/>
      <c r="AYJ88" s="17"/>
      <c r="AYK88" s="17"/>
      <c r="AYL88" s="17"/>
      <c r="AYM88" s="17"/>
      <c r="AYN88" s="17"/>
      <c r="AYO88" s="17"/>
      <c r="AYP88" s="17"/>
      <c r="AYQ88" s="17"/>
      <c r="AYR88" s="17"/>
      <c r="AYS88" s="17"/>
      <c r="AYT88" s="17"/>
      <c r="AYU88" s="17"/>
      <c r="AYV88" s="17"/>
      <c r="AYW88" s="17"/>
      <c r="AYX88" s="17"/>
      <c r="AYY88" s="17"/>
      <c r="AYZ88" s="17"/>
      <c r="AZA88" s="17"/>
      <c r="AZB88" s="17"/>
      <c r="AZC88" s="17"/>
      <c r="AZD88" s="17"/>
      <c r="AZE88" s="17"/>
      <c r="AZF88" s="17"/>
      <c r="AZG88" s="17"/>
      <c r="AZH88" s="17"/>
      <c r="AZI88" s="17"/>
      <c r="AZJ88" s="17"/>
      <c r="AZK88" s="17"/>
      <c r="AZL88" s="17"/>
      <c r="AZM88" s="17"/>
      <c r="AZN88" s="17"/>
      <c r="AZO88" s="17"/>
      <c r="AZP88" s="17"/>
      <c r="AZQ88" s="17"/>
      <c r="AZR88" s="17"/>
      <c r="AZS88" s="17"/>
      <c r="AZT88" s="17"/>
      <c r="AZU88" s="17"/>
      <c r="AZV88" s="17"/>
      <c r="AZW88" s="17"/>
      <c r="AZX88" s="17"/>
      <c r="AZY88" s="17"/>
      <c r="AZZ88" s="17"/>
      <c r="BAA88" s="17"/>
      <c r="BAB88" s="17"/>
      <c r="BAC88" s="17"/>
      <c r="BAD88" s="17"/>
      <c r="BAE88" s="17"/>
      <c r="BAF88" s="17"/>
      <c r="BAG88" s="17"/>
      <c r="BAH88" s="17"/>
      <c r="BAI88" s="17"/>
      <c r="BAJ88" s="17"/>
      <c r="BAK88" s="17"/>
      <c r="BAL88" s="17"/>
      <c r="BAM88" s="17"/>
      <c r="BAN88" s="17"/>
      <c r="BAO88" s="17"/>
      <c r="BAP88" s="17"/>
      <c r="BAQ88" s="17"/>
      <c r="BAR88" s="17"/>
      <c r="BAS88" s="17"/>
      <c r="BAT88" s="17"/>
      <c r="BAU88" s="17"/>
      <c r="BAV88" s="17"/>
      <c r="BAW88" s="17"/>
      <c r="BAX88" s="17"/>
      <c r="BAY88" s="17"/>
      <c r="BAZ88" s="17"/>
      <c r="BBA88" s="17"/>
      <c r="BBB88" s="17"/>
      <c r="BBC88" s="17"/>
      <c r="BBD88" s="17"/>
      <c r="BBE88" s="17"/>
      <c r="BBF88" s="17"/>
      <c r="BBG88" s="17"/>
      <c r="BBH88" s="17"/>
      <c r="BBI88" s="17"/>
      <c r="BBJ88" s="17"/>
      <c r="BBK88" s="17"/>
      <c r="BBL88" s="17"/>
      <c r="BBM88" s="17"/>
      <c r="BBN88" s="17"/>
      <c r="BBO88" s="17"/>
      <c r="BBP88" s="17"/>
      <c r="BBQ88" s="17"/>
      <c r="BBR88" s="17"/>
      <c r="BBS88" s="17"/>
      <c r="BBT88" s="17"/>
      <c r="BBU88" s="17"/>
      <c r="BBV88" s="17"/>
      <c r="BBW88" s="17"/>
      <c r="BBX88" s="17"/>
      <c r="BBY88" s="17"/>
      <c r="BBZ88" s="17"/>
      <c r="BCA88" s="17"/>
      <c r="BCB88" s="17"/>
      <c r="BCC88" s="17"/>
      <c r="BCD88" s="17"/>
      <c r="BCE88" s="17"/>
      <c r="BCF88" s="17"/>
      <c r="BCG88" s="17"/>
      <c r="BCH88" s="17"/>
      <c r="BCI88" s="17"/>
      <c r="BCJ88" s="17"/>
      <c r="BCK88" s="17"/>
      <c r="BCL88" s="17"/>
      <c r="BCM88" s="17"/>
      <c r="BCN88" s="17"/>
      <c r="BCO88" s="17"/>
      <c r="BCP88" s="17"/>
      <c r="BCQ88" s="17"/>
      <c r="BCR88" s="17"/>
      <c r="BCS88" s="17"/>
      <c r="BCT88" s="17"/>
      <c r="BCU88" s="17"/>
      <c r="BCV88" s="17"/>
      <c r="BCW88" s="17"/>
      <c r="BCX88" s="17"/>
      <c r="BCY88" s="17"/>
      <c r="BCZ88" s="17"/>
      <c r="BDA88" s="17"/>
      <c r="BDB88" s="17"/>
      <c r="BDC88" s="17"/>
      <c r="BDD88" s="17"/>
      <c r="BDE88" s="17"/>
      <c r="BDF88" s="17"/>
      <c r="BDG88" s="17"/>
      <c r="BDH88" s="17"/>
      <c r="BDI88" s="17"/>
      <c r="BDJ88" s="17"/>
      <c r="BDK88" s="17"/>
      <c r="BDL88" s="17"/>
      <c r="BDM88" s="17"/>
      <c r="BDN88" s="17"/>
      <c r="BDO88" s="17"/>
      <c r="BDP88" s="17"/>
      <c r="BDQ88" s="17"/>
      <c r="BDR88" s="17"/>
      <c r="BDS88" s="17"/>
      <c r="BDT88" s="17"/>
      <c r="BDU88" s="17"/>
      <c r="BDV88" s="17"/>
      <c r="BDW88" s="17"/>
      <c r="BDX88" s="17"/>
      <c r="BDY88" s="17"/>
      <c r="BDZ88" s="17"/>
      <c r="BEA88" s="17"/>
      <c r="BEB88" s="17"/>
      <c r="BEC88" s="17"/>
      <c r="BED88" s="17"/>
      <c r="BEE88" s="17"/>
      <c r="BEF88" s="17"/>
      <c r="BEG88" s="17"/>
      <c r="BEH88" s="17"/>
      <c r="BEI88" s="17"/>
      <c r="BEJ88" s="17"/>
      <c r="BEK88" s="17"/>
      <c r="BEL88" s="17"/>
      <c r="BEM88" s="17"/>
      <c r="BEN88" s="17"/>
      <c r="BEO88" s="17"/>
      <c r="BEP88" s="17"/>
      <c r="BEQ88" s="17"/>
      <c r="BER88" s="17"/>
      <c r="BES88" s="17"/>
      <c r="BET88" s="17"/>
      <c r="BEU88" s="17"/>
      <c r="BEV88" s="17"/>
      <c r="BEW88" s="17"/>
      <c r="BEX88" s="17"/>
      <c r="BEY88" s="17"/>
      <c r="BEZ88" s="17"/>
      <c r="BFA88" s="17"/>
      <c r="BFB88" s="17"/>
      <c r="BFC88" s="17"/>
      <c r="BFD88" s="17"/>
      <c r="BFE88" s="17"/>
      <c r="BFF88" s="17"/>
      <c r="BFG88" s="17"/>
      <c r="BFH88" s="17"/>
      <c r="BFI88" s="17"/>
      <c r="BFJ88" s="17"/>
      <c r="BFK88" s="17"/>
      <c r="BFL88" s="17"/>
      <c r="BFM88" s="17"/>
      <c r="BFN88" s="17"/>
      <c r="BFO88" s="17"/>
      <c r="BFP88" s="17"/>
      <c r="BFQ88" s="17"/>
      <c r="BFR88" s="17"/>
      <c r="BFS88" s="17"/>
      <c r="BFT88" s="17"/>
      <c r="BFU88" s="17"/>
      <c r="BFV88" s="17"/>
      <c r="BFW88" s="17"/>
      <c r="BFX88" s="17"/>
      <c r="BFY88" s="17"/>
      <c r="BFZ88" s="17"/>
      <c r="BGA88" s="17"/>
      <c r="BGB88" s="17"/>
      <c r="BGC88" s="17"/>
      <c r="BGD88" s="17"/>
      <c r="BGE88" s="17"/>
      <c r="BGF88" s="17"/>
      <c r="BGG88" s="17"/>
      <c r="BGH88" s="17"/>
      <c r="BGI88" s="17"/>
      <c r="BGJ88" s="17"/>
      <c r="BGK88" s="17"/>
      <c r="BGL88" s="17"/>
      <c r="BGM88" s="17"/>
      <c r="BGN88" s="17"/>
      <c r="BGO88" s="17"/>
      <c r="BGP88" s="17"/>
      <c r="BGQ88" s="17"/>
      <c r="BGR88" s="17"/>
      <c r="BGS88" s="17"/>
      <c r="BGT88" s="17"/>
      <c r="BGU88" s="17"/>
      <c r="BGV88" s="17"/>
      <c r="BGW88" s="17"/>
      <c r="BGX88" s="17"/>
      <c r="BGY88" s="17"/>
      <c r="BGZ88" s="17"/>
      <c r="BHA88" s="17"/>
      <c r="BHB88" s="17"/>
      <c r="BHC88" s="17"/>
      <c r="BHD88" s="17"/>
      <c r="BHE88" s="17"/>
      <c r="BHF88" s="17"/>
      <c r="BHG88" s="17"/>
      <c r="BHH88" s="17"/>
      <c r="BHI88" s="17"/>
      <c r="BHJ88" s="17"/>
      <c r="BHK88" s="17"/>
      <c r="BHL88" s="17"/>
      <c r="BHM88" s="17"/>
      <c r="BHN88" s="17"/>
      <c r="BHO88" s="17"/>
      <c r="BHP88" s="17"/>
      <c r="BHQ88" s="17"/>
      <c r="BHR88" s="17"/>
      <c r="BHS88" s="17"/>
      <c r="BHT88" s="17"/>
      <c r="BHU88" s="17"/>
      <c r="BHV88" s="17"/>
      <c r="BHW88" s="17"/>
      <c r="BHX88" s="17"/>
      <c r="BHY88" s="17"/>
      <c r="BHZ88" s="17"/>
      <c r="BIA88" s="17"/>
      <c r="BIB88" s="17"/>
      <c r="BIC88" s="17"/>
      <c r="BID88" s="17"/>
      <c r="BIE88" s="17"/>
      <c r="BIF88" s="17"/>
      <c r="BIG88" s="17"/>
      <c r="BIH88" s="17"/>
      <c r="BII88" s="17"/>
      <c r="BIJ88" s="17"/>
      <c r="BIK88" s="17"/>
      <c r="BIL88" s="17"/>
      <c r="BIM88" s="17"/>
      <c r="BIN88" s="17"/>
      <c r="BIO88" s="17"/>
      <c r="BIP88" s="17"/>
      <c r="BIQ88" s="17"/>
      <c r="BIR88" s="17"/>
      <c r="BIS88" s="17"/>
      <c r="BIT88" s="17"/>
      <c r="BIU88" s="17"/>
      <c r="BIV88" s="17"/>
      <c r="BIW88" s="17"/>
      <c r="BIX88" s="17"/>
      <c r="BIY88" s="17"/>
      <c r="BIZ88" s="17"/>
      <c r="BJA88" s="17"/>
      <c r="BJB88" s="17"/>
      <c r="BJC88" s="17"/>
      <c r="BJD88" s="17"/>
      <c r="BJE88" s="17"/>
      <c r="BJF88" s="17"/>
      <c r="BJG88" s="17"/>
      <c r="BJH88" s="17"/>
      <c r="BJI88" s="17"/>
      <c r="BJJ88" s="17"/>
      <c r="BJK88" s="17"/>
      <c r="BJL88" s="17"/>
      <c r="BJM88" s="17"/>
      <c r="BJN88" s="17"/>
      <c r="BJO88" s="17"/>
      <c r="BJP88" s="17"/>
      <c r="BJQ88" s="17"/>
      <c r="BJR88" s="17"/>
      <c r="BJS88" s="17"/>
      <c r="BJT88" s="17"/>
      <c r="BJU88" s="17"/>
      <c r="BJV88" s="17"/>
      <c r="BJW88" s="17"/>
      <c r="BJX88" s="17"/>
      <c r="BJY88" s="17"/>
      <c r="BJZ88" s="17"/>
      <c r="BKA88" s="17"/>
      <c r="BKB88" s="17"/>
      <c r="BKC88" s="17"/>
      <c r="BKD88" s="17"/>
      <c r="BKE88" s="17"/>
      <c r="BKF88" s="17"/>
      <c r="BKG88" s="17"/>
      <c r="BKH88" s="17"/>
      <c r="BKI88" s="17"/>
      <c r="BKJ88" s="17"/>
      <c r="BKK88" s="17"/>
      <c r="BKL88" s="17"/>
      <c r="BKM88" s="17"/>
      <c r="BKN88" s="17"/>
      <c r="BKO88" s="17"/>
      <c r="BKP88" s="17"/>
      <c r="BKQ88" s="17"/>
      <c r="BKR88" s="17"/>
      <c r="BKS88" s="17"/>
      <c r="BKT88" s="17"/>
      <c r="BKU88" s="17"/>
      <c r="BKV88" s="17"/>
      <c r="BKW88" s="17"/>
      <c r="BKX88" s="17"/>
      <c r="BKY88" s="17"/>
      <c r="BKZ88" s="17"/>
      <c r="BLA88" s="17"/>
      <c r="BLB88" s="17"/>
      <c r="BLC88" s="17"/>
      <c r="BLD88" s="17"/>
      <c r="BLE88" s="17"/>
      <c r="BLF88" s="17"/>
      <c r="BLG88" s="17"/>
      <c r="BLH88" s="17"/>
      <c r="BLI88" s="17"/>
      <c r="BLJ88" s="17"/>
      <c r="BLK88" s="17"/>
      <c r="BLL88" s="17"/>
      <c r="BLM88" s="17"/>
      <c r="BLN88" s="17"/>
      <c r="BLO88" s="17"/>
      <c r="BLP88" s="17"/>
      <c r="BLQ88" s="17"/>
      <c r="BLR88" s="17"/>
      <c r="BLS88" s="17"/>
      <c r="BLT88" s="17"/>
      <c r="BLU88" s="17"/>
      <c r="BLV88" s="17"/>
      <c r="BLW88" s="17"/>
      <c r="BLX88" s="17"/>
      <c r="BLY88" s="17"/>
      <c r="BLZ88" s="17"/>
      <c r="BMA88" s="17"/>
      <c r="BMB88" s="17"/>
      <c r="BMC88" s="17"/>
      <c r="BMD88" s="17"/>
      <c r="BME88" s="17"/>
      <c r="BMF88" s="17"/>
      <c r="BMG88" s="17"/>
      <c r="BMH88" s="17"/>
      <c r="BMI88" s="17"/>
      <c r="BMJ88" s="17"/>
      <c r="BMK88" s="17"/>
      <c r="BML88" s="17"/>
      <c r="BMM88" s="17"/>
      <c r="BMN88" s="17"/>
      <c r="BMO88" s="17"/>
      <c r="BMP88" s="17"/>
      <c r="BMQ88" s="17"/>
      <c r="BMR88" s="17"/>
      <c r="BMS88" s="17"/>
      <c r="BMT88" s="17"/>
      <c r="BMU88" s="17"/>
      <c r="BMV88" s="17"/>
      <c r="BMW88" s="17"/>
      <c r="BMX88" s="17"/>
      <c r="BMY88" s="17"/>
      <c r="BMZ88" s="17"/>
      <c r="BNA88" s="17"/>
      <c r="BNB88" s="17"/>
      <c r="BNC88" s="17"/>
      <c r="BND88" s="17"/>
      <c r="BNE88" s="17"/>
      <c r="BNF88" s="17"/>
      <c r="BNG88" s="17"/>
      <c r="BNH88" s="17"/>
      <c r="BNI88" s="17"/>
      <c r="BNJ88" s="17"/>
      <c r="BNK88" s="17"/>
      <c r="BNL88" s="17"/>
      <c r="BNM88" s="17"/>
      <c r="BNN88" s="17"/>
      <c r="BNO88" s="17"/>
      <c r="BNP88" s="17"/>
      <c r="BNQ88" s="17"/>
      <c r="BNR88" s="17"/>
      <c r="BNS88" s="17"/>
      <c r="BNT88" s="17"/>
      <c r="BNU88" s="17"/>
      <c r="BNV88" s="17"/>
      <c r="BNW88" s="17"/>
      <c r="BNX88" s="17"/>
      <c r="BNY88" s="17"/>
      <c r="BNZ88" s="17"/>
      <c r="BOA88" s="17"/>
      <c r="BOB88" s="17"/>
      <c r="BOC88" s="17"/>
      <c r="BOD88" s="17"/>
      <c r="BOE88" s="17"/>
      <c r="BOF88" s="17"/>
      <c r="BOG88" s="17"/>
      <c r="BOH88" s="17"/>
      <c r="BOI88" s="17"/>
      <c r="BOJ88" s="17"/>
      <c r="BOK88" s="17"/>
      <c r="BOL88" s="17"/>
      <c r="BOM88" s="17"/>
      <c r="BON88" s="17"/>
      <c r="BOO88" s="17"/>
      <c r="BOP88" s="17"/>
      <c r="BOQ88" s="17"/>
      <c r="BOR88" s="17"/>
      <c r="BOS88" s="17"/>
      <c r="BOT88" s="17"/>
      <c r="BOU88" s="17"/>
      <c r="BOV88" s="17"/>
      <c r="BOW88" s="17"/>
      <c r="BOX88" s="17"/>
      <c r="BOY88" s="17"/>
      <c r="BOZ88" s="17"/>
      <c r="BPA88" s="17"/>
      <c r="BPB88" s="17"/>
      <c r="BPC88" s="17"/>
      <c r="BPD88" s="17"/>
      <c r="BPE88" s="17"/>
      <c r="BPF88" s="17"/>
      <c r="BPG88" s="17"/>
      <c r="BPH88" s="17"/>
      <c r="BPI88" s="17"/>
      <c r="BPJ88" s="17"/>
      <c r="BPK88" s="17"/>
      <c r="BPL88" s="17"/>
      <c r="BPM88" s="17"/>
      <c r="BPN88" s="17"/>
      <c r="BPO88" s="17"/>
      <c r="BPP88" s="17"/>
      <c r="BPQ88" s="17"/>
      <c r="BPR88" s="17"/>
      <c r="BPS88" s="17"/>
      <c r="BPT88" s="17"/>
      <c r="BPU88" s="17"/>
      <c r="BPV88" s="17"/>
      <c r="BPW88" s="17"/>
      <c r="BPX88" s="17"/>
      <c r="BPY88" s="17"/>
      <c r="BPZ88" s="17"/>
      <c r="BQA88" s="17"/>
      <c r="BQB88" s="17"/>
      <c r="BQC88" s="17"/>
      <c r="BQD88" s="17"/>
      <c r="BQE88" s="17"/>
      <c r="BQF88" s="17"/>
      <c r="BQG88" s="17"/>
      <c r="BQH88" s="17"/>
      <c r="BQI88" s="17"/>
      <c r="BQJ88" s="17"/>
      <c r="BQK88" s="17"/>
      <c r="BQL88" s="17"/>
      <c r="BQM88" s="17"/>
      <c r="BQN88" s="17"/>
      <c r="BQO88" s="17"/>
      <c r="BQP88" s="17"/>
      <c r="BQQ88" s="17"/>
      <c r="BQR88" s="17"/>
      <c r="BQS88" s="17"/>
      <c r="BQT88" s="17"/>
      <c r="BQU88" s="17"/>
      <c r="BQV88" s="17"/>
      <c r="BQW88" s="17"/>
      <c r="BQX88" s="17"/>
      <c r="BQY88" s="17"/>
      <c r="BQZ88" s="17"/>
      <c r="BRA88" s="17"/>
      <c r="BRB88" s="17"/>
      <c r="BRC88" s="17"/>
      <c r="BRD88" s="17"/>
      <c r="BRE88" s="17"/>
      <c r="BRF88" s="17"/>
      <c r="BRG88" s="17"/>
      <c r="BRH88" s="17"/>
      <c r="BRI88" s="17"/>
      <c r="BRJ88" s="17"/>
      <c r="BRK88" s="17"/>
      <c r="BRL88" s="17"/>
      <c r="BRM88" s="17"/>
      <c r="BRN88" s="17"/>
      <c r="BRO88" s="17"/>
      <c r="BRP88" s="17"/>
      <c r="BRQ88" s="17"/>
      <c r="BRR88" s="17"/>
      <c r="BRS88" s="17"/>
      <c r="BRT88" s="17"/>
      <c r="BRU88" s="17"/>
      <c r="BRV88" s="17"/>
      <c r="BRW88" s="17"/>
      <c r="BRX88" s="17"/>
      <c r="BRY88" s="17"/>
      <c r="BRZ88" s="17"/>
      <c r="BSA88" s="17"/>
      <c r="BSB88" s="17"/>
      <c r="BSC88" s="17"/>
      <c r="BSD88" s="17"/>
      <c r="BSE88" s="17"/>
      <c r="BSF88" s="17"/>
      <c r="BSG88" s="17"/>
      <c r="BSH88" s="17"/>
      <c r="BSI88" s="17"/>
      <c r="BSJ88" s="17"/>
      <c r="BSK88" s="17"/>
      <c r="BSL88" s="17"/>
      <c r="BSM88" s="17"/>
      <c r="BSN88" s="17"/>
      <c r="BSO88" s="17"/>
      <c r="BSP88" s="17"/>
      <c r="BSQ88" s="17"/>
      <c r="BSR88" s="17"/>
      <c r="BSS88" s="17"/>
      <c r="BST88" s="17"/>
      <c r="BSU88" s="17"/>
      <c r="BSV88" s="17"/>
      <c r="BSW88" s="17"/>
      <c r="BSX88" s="17"/>
      <c r="BSY88" s="17"/>
      <c r="BSZ88" s="17"/>
      <c r="BTA88" s="17"/>
      <c r="BTB88" s="17"/>
      <c r="BTC88" s="17"/>
      <c r="BTD88" s="17"/>
      <c r="BTE88" s="17"/>
      <c r="BTF88" s="17"/>
      <c r="BTG88" s="17"/>
      <c r="BTH88" s="17"/>
      <c r="BTI88" s="17"/>
      <c r="BTJ88" s="17"/>
      <c r="BTK88" s="17"/>
      <c r="BTL88" s="17"/>
      <c r="BTM88" s="17"/>
      <c r="BTN88" s="17"/>
      <c r="BTO88" s="17"/>
      <c r="BTP88" s="17"/>
      <c r="BTQ88" s="17"/>
      <c r="BTR88" s="17"/>
      <c r="BTS88" s="17"/>
      <c r="BTT88" s="17"/>
      <c r="BTU88" s="17"/>
      <c r="BTV88" s="17"/>
      <c r="BTW88" s="17"/>
      <c r="BTX88" s="17"/>
      <c r="BTY88" s="17"/>
      <c r="BTZ88" s="17"/>
      <c r="BUA88" s="17"/>
      <c r="BUB88" s="17"/>
      <c r="BUC88" s="17"/>
      <c r="BUD88" s="17"/>
      <c r="BUE88" s="17"/>
      <c r="BUF88" s="17"/>
      <c r="BUG88" s="17"/>
      <c r="BUH88" s="17"/>
      <c r="BUI88" s="17"/>
      <c r="BUJ88" s="17"/>
      <c r="BUK88" s="17"/>
      <c r="BUL88" s="17"/>
      <c r="BUM88" s="17"/>
      <c r="BUN88" s="17"/>
      <c r="BUO88" s="17"/>
      <c r="BUP88" s="17"/>
      <c r="BUQ88" s="17"/>
      <c r="BUR88" s="17"/>
      <c r="BUS88" s="17"/>
      <c r="BUT88" s="17"/>
      <c r="BUU88" s="17"/>
      <c r="BUV88" s="17"/>
      <c r="BUW88" s="17"/>
      <c r="BUX88" s="17"/>
      <c r="BUY88" s="17"/>
      <c r="BUZ88" s="17"/>
      <c r="BVA88" s="17"/>
      <c r="BVB88" s="17"/>
      <c r="BVC88" s="17"/>
      <c r="BVD88" s="17"/>
      <c r="BVE88" s="17"/>
      <c r="BVF88" s="17"/>
      <c r="BVG88" s="17"/>
      <c r="BVH88" s="17"/>
      <c r="BVI88" s="17"/>
      <c r="BVJ88" s="17"/>
      <c r="BVK88" s="17"/>
      <c r="BVL88" s="17"/>
      <c r="BVM88" s="17"/>
      <c r="BVN88" s="17"/>
      <c r="BVO88" s="17"/>
      <c r="BVP88" s="17"/>
      <c r="BVQ88" s="17"/>
      <c r="BVR88" s="17"/>
      <c r="BVS88" s="17"/>
      <c r="BVT88" s="17"/>
      <c r="BVU88" s="17"/>
      <c r="BVV88" s="17"/>
      <c r="BVW88" s="17"/>
      <c r="BVX88" s="17"/>
      <c r="BVY88" s="17"/>
      <c r="BVZ88" s="17"/>
      <c r="BWA88" s="17"/>
      <c r="BWB88" s="17"/>
      <c r="BWC88" s="17"/>
      <c r="BWD88" s="17"/>
      <c r="BWE88" s="17"/>
      <c r="BWF88" s="17"/>
      <c r="BWG88" s="17"/>
      <c r="BWH88" s="17"/>
      <c r="BWI88" s="17"/>
      <c r="BWJ88" s="17"/>
      <c r="BWK88" s="17"/>
      <c r="BWL88" s="17"/>
      <c r="BWM88" s="17"/>
      <c r="BWN88" s="17"/>
      <c r="BWO88" s="17"/>
      <c r="BWP88" s="17"/>
      <c r="BWQ88" s="17"/>
      <c r="BWR88" s="17"/>
      <c r="BWS88" s="17"/>
      <c r="BWT88" s="17"/>
      <c r="BWU88" s="17"/>
      <c r="BWV88" s="17"/>
      <c r="BWW88" s="17"/>
      <c r="BWX88" s="17"/>
      <c r="BWY88" s="17"/>
      <c r="BWZ88" s="17"/>
      <c r="BXA88" s="17"/>
      <c r="BXB88" s="17"/>
      <c r="BXC88" s="17"/>
      <c r="BXD88" s="17"/>
      <c r="BXE88" s="17"/>
      <c r="BXF88" s="17"/>
      <c r="BXG88" s="17"/>
      <c r="BXH88" s="17"/>
      <c r="BXI88" s="17"/>
      <c r="BXJ88" s="17"/>
      <c r="BXK88" s="17"/>
      <c r="BXL88" s="17"/>
      <c r="BXM88" s="17"/>
      <c r="BXN88" s="17"/>
      <c r="BXO88" s="17"/>
      <c r="BXP88" s="17"/>
      <c r="BXQ88" s="17"/>
      <c r="BXR88" s="17"/>
      <c r="BXS88" s="17"/>
      <c r="BXT88" s="17"/>
      <c r="BXU88" s="17"/>
      <c r="BXV88" s="17"/>
      <c r="BXW88" s="17"/>
      <c r="BXX88" s="17"/>
      <c r="BXY88" s="17"/>
      <c r="BXZ88" s="17"/>
      <c r="BYA88" s="17"/>
      <c r="BYB88" s="17"/>
      <c r="BYC88" s="17"/>
      <c r="BYD88" s="17"/>
      <c r="BYE88" s="17"/>
      <c r="BYF88" s="17"/>
      <c r="BYG88" s="17"/>
      <c r="BYH88" s="17"/>
      <c r="BYI88" s="17"/>
      <c r="BYJ88" s="17"/>
      <c r="BYK88" s="17"/>
      <c r="BYL88" s="17"/>
      <c r="BYM88" s="17"/>
      <c r="BYN88" s="17"/>
      <c r="BYO88" s="17"/>
      <c r="BYP88" s="17"/>
      <c r="BYQ88" s="17"/>
      <c r="BYR88" s="17"/>
      <c r="BYS88" s="17"/>
      <c r="BYT88" s="17"/>
      <c r="BYU88" s="17"/>
      <c r="BYV88" s="17"/>
      <c r="BYW88" s="17"/>
      <c r="BYX88" s="17"/>
      <c r="BYY88" s="17"/>
      <c r="BYZ88" s="17"/>
      <c r="BZA88" s="17"/>
      <c r="BZB88" s="17"/>
      <c r="BZC88" s="17"/>
      <c r="BZD88" s="17"/>
      <c r="BZE88" s="17"/>
      <c r="BZF88" s="17"/>
      <c r="BZG88" s="17"/>
      <c r="BZH88" s="17"/>
      <c r="BZI88" s="17"/>
      <c r="BZJ88" s="17"/>
      <c r="BZK88" s="17"/>
      <c r="BZL88" s="17"/>
      <c r="BZM88" s="17"/>
      <c r="BZN88" s="17"/>
      <c r="BZO88" s="17"/>
      <c r="BZP88" s="17"/>
      <c r="BZQ88" s="17"/>
      <c r="BZR88" s="17"/>
      <c r="BZS88" s="17"/>
      <c r="BZT88" s="17"/>
      <c r="BZU88" s="17"/>
      <c r="BZV88" s="17"/>
      <c r="BZW88" s="17"/>
      <c r="BZX88" s="17"/>
      <c r="BZY88" s="17"/>
      <c r="BZZ88" s="17"/>
      <c r="CAA88" s="17"/>
      <c r="CAB88" s="17"/>
      <c r="CAC88" s="17"/>
      <c r="CAD88" s="17"/>
      <c r="CAE88" s="17"/>
      <c r="CAF88" s="17"/>
      <c r="CAG88" s="17"/>
      <c r="CAH88" s="17"/>
      <c r="CAI88" s="17"/>
      <c r="CAJ88" s="17"/>
      <c r="CAK88" s="17"/>
      <c r="CAL88" s="17"/>
      <c r="CAM88" s="17"/>
      <c r="CAN88" s="17"/>
      <c r="CAO88" s="17"/>
      <c r="CAP88" s="17"/>
      <c r="CAQ88" s="17"/>
      <c r="CAR88" s="17"/>
      <c r="CAS88" s="17"/>
      <c r="CAT88" s="17"/>
      <c r="CAU88" s="17"/>
      <c r="CAV88" s="17"/>
      <c r="CAW88" s="17"/>
      <c r="CAX88" s="17"/>
      <c r="CAY88" s="17"/>
      <c r="CAZ88" s="17"/>
      <c r="CBA88" s="17"/>
      <c r="CBB88" s="17"/>
      <c r="CBC88" s="17"/>
      <c r="CBD88" s="17"/>
      <c r="CBE88" s="17"/>
      <c r="CBF88" s="17"/>
      <c r="CBG88" s="17"/>
      <c r="CBH88" s="17"/>
      <c r="CBI88" s="17"/>
      <c r="CBJ88" s="17"/>
      <c r="CBK88" s="17"/>
      <c r="CBL88" s="17"/>
      <c r="CBM88" s="17"/>
      <c r="CBN88" s="17"/>
      <c r="CBO88" s="17"/>
      <c r="CBP88" s="17"/>
      <c r="CBQ88" s="17"/>
      <c r="CBR88" s="17"/>
      <c r="CBS88" s="17"/>
      <c r="CBT88" s="17"/>
      <c r="CBU88" s="17"/>
      <c r="CBV88" s="17"/>
      <c r="CBW88" s="17"/>
      <c r="CBX88" s="17"/>
      <c r="CBY88" s="17"/>
      <c r="CBZ88" s="17"/>
      <c r="CCA88" s="17"/>
      <c r="CCB88" s="17"/>
      <c r="CCC88" s="17"/>
      <c r="CCD88" s="17"/>
      <c r="CCE88" s="17"/>
      <c r="CCF88" s="17"/>
      <c r="CCG88" s="17"/>
      <c r="CCH88" s="17"/>
      <c r="CCI88" s="17"/>
      <c r="CCJ88" s="17"/>
      <c r="CCK88" s="17"/>
      <c r="CCL88" s="17"/>
      <c r="CCM88" s="17"/>
      <c r="CCN88" s="17"/>
      <c r="CCO88" s="17"/>
      <c r="CCP88" s="17"/>
      <c r="CCQ88" s="17"/>
      <c r="CCR88" s="17"/>
      <c r="CCS88" s="17"/>
      <c r="CCT88" s="17"/>
      <c r="CCU88" s="17"/>
      <c r="CCV88" s="17"/>
      <c r="CCW88" s="17"/>
      <c r="CCX88" s="17"/>
      <c r="CCY88" s="17"/>
      <c r="CCZ88" s="17"/>
      <c r="CDA88" s="17"/>
      <c r="CDB88" s="17"/>
      <c r="CDC88" s="17"/>
      <c r="CDD88" s="17"/>
      <c r="CDE88" s="17"/>
      <c r="CDF88" s="17"/>
      <c r="CDG88" s="17"/>
      <c r="CDH88" s="17"/>
      <c r="CDI88" s="17"/>
      <c r="CDJ88" s="17"/>
      <c r="CDK88" s="17"/>
      <c r="CDL88" s="17"/>
      <c r="CDM88" s="17"/>
      <c r="CDN88" s="17"/>
      <c r="CDO88" s="17"/>
      <c r="CDP88" s="17"/>
      <c r="CDQ88" s="17"/>
      <c r="CDR88" s="17"/>
      <c r="CDS88" s="17"/>
      <c r="CDT88" s="17"/>
      <c r="CDU88" s="17"/>
    </row>
    <row r="89">
      <c r="A89" s="14" t="s">
        <v>3410</v>
      </c>
      <c r="B89" s="14" t="s">
        <v>3482</v>
      </c>
      <c r="C89" s="14" t="s">
        <v>2933</v>
      </c>
      <c r="D89" s="14" t="s">
        <v>3265</v>
      </c>
      <c r="E89" s="14" t="s">
        <v>3474</v>
      </c>
      <c r="F89" s="14" t="s">
        <v>2835</v>
      </c>
      <c r="I89" s="14" t="s">
        <v>3475</v>
      </c>
      <c r="J89" s="14" t="s">
        <v>2618</v>
      </c>
      <c r="K89" s="14" t="s">
        <v>2619</v>
      </c>
      <c r="L89" s="14" t="s">
        <v>2658</v>
      </c>
      <c r="M89" s="16">
        <v>2.0</v>
      </c>
      <c r="N89" s="14" t="s">
        <v>2690</v>
      </c>
      <c r="O89" s="14" t="s">
        <v>2690</v>
      </c>
      <c r="P89" s="14" t="s">
        <v>2690</v>
      </c>
      <c r="Q89" s="16">
        <v>11.0</v>
      </c>
      <c r="R89" s="16">
        <v>4112898.0</v>
      </c>
      <c r="S89" s="16">
        <v>4112898.0</v>
      </c>
      <c r="T89" s="14" t="s">
        <v>2631</v>
      </c>
      <c r="U89" s="14" t="s">
        <v>2630</v>
      </c>
      <c r="V89" s="14" t="s">
        <v>3476</v>
      </c>
      <c r="W89" s="14" t="s">
        <v>3477</v>
      </c>
      <c r="X89" s="16">
        <v>0.12</v>
      </c>
      <c r="Y89" s="17"/>
      <c r="Z89" s="16">
        <v>5.0</v>
      </c>
      <c r="AA89" s="16">
        <v>37.0</v>
      </c>
      <c r="AB89" s="17"/>
      <c r="AC89" s="16">
        <v>33.0</v>
      </c>
      <c r="AD89" s="16">
        <v>1873.0</v>
      </c>
      <c r="AE89" s="22">
        <v>45638.0</v>
      </c>
      <c r="AF89" s="17"/>
      <c r="AG89" s="14" t="s">
        <v>3478</v>
      </c>
      <c r="AL89" s="16">
        <v>78.0</v>
      </c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4" t="s">
        <v>3270</v>
      </c>
      <c r="BB89" s="17"/>
      <c r="BC89" s="17"/>
      <c r="BD89" s="17"/>
      <c r="BE89" s="17"/>
      <c r="BF89" s="14" t="s">
        <v>2574</v>
      </c>
      <c r="BG89" s="16">
        <v>1.0</v>
      </c>
      <c r="BH89" s="14" t="s">
        <v>2564</v>
      </c>
      <c r="BI89" s="14" t="s">
        <v>2594</v>
      </c>
      <c r="BJ89" s="14" t="s">
        <v>2566</v>
      </c>
      <c r="BK89" s="17"/>
      <c r="BL89" s="17"/>
      <c r="BM89" s="16">
        <v>62.8666667</v>
      </c>
      <c r="BN89" s="17"/>
      <c r="BO89" s="17"/>
      <c r="BP89" s="17"/>
      <c r="BQ89" s="17"/>
      <c r="BR89" s="17"/>
      <c r="BS89" s="16">
        <v>0.0885</v>
      </c>
      <c r="BT89" s="16">
        <v>79.6922774</v>
      </c>
      <c r="BU89" s="14" t="s">
        <v>2567</v>
      </c>
      <c r="BV89" s="14" t="s">
        <v>3235</v>
      </c>
      <c r="BW89" s="14" t="s">
        <v>2569</v>
      </c>
      <c r="BX89" s="16">
        <v>2.0</v>
      </c>
      <c r="BY89" s="14" t="s">
        <v>3270</v>
      </c>
      <c r="BZ89" s="16">
        <v>2424.0</v>
      </c>
      <c r="CA89" s="16">
        <v>-28772.0</v>
      </c>
      <c r="CB89" s="16">
        <v>0.0</v>
      </c>
      <c r="CC89" s="16">
        <v>79.6922774</v>
      </c>
      <c r="CD89" s="14" t="s">
        <v>2571</v>
      </c>
      <c r="CE89" s="16">
        <v>79.6922774</v>
      </c>
      <c r="CF89" s="14" t="s">
        <v>2572</v>
      </c>
      <c r="CG89" s="14" t="s">
        <v>2704</v>
      </c>
      <c r="CH89" s="19">
        <v>40757.0</v>
      </c>
      <c r="CI89" s="14" t="s">
        <v>2573</v>
      </c>
      <c r="CJ89" s="17"/>
      <c r="CK89" s="14" t="s">
        <v>2574</v>
      </c>
      <c r="CL89" s="14" t="s">
        <v>3426</v>
      </c>
      <c r="CM89" s="20">
        <v>2279175.0</v>
      </c>
      <c r="CN89" s="14" t="s">
        <v>3426</v>
      </c>
      <c r="CO89" s="14" t="s">
        <v>2563</v>
      </c>
      <c r="CP89" s="14" t="s">
        <v>2563</v>
      </c>
      <c r="CQ89" s="16">
        <v>0.7863</v>
      </c>
      <c r="CR89" s="16">
        <v>19.28</v>
      </c>
      <c r="CS89" s="14" t="s">
        <v>2574</v>
      </c>
      <c r="CT89" s="14" t="s">
        <v>3483</v>
      </c>
      <c r="CU89" s="14" t="s">
        <v>2577</v>
      </c>
      <c r="CV89" s="14" t="s">
        <v>2706</v>
      </c>
      <c r="CW89" s="14" t="s">
        <v>2609</v>
      </c>
      <c r="CX89" s="17"/>
      <c r="CY89" s="16">
        <v>79.6922774</v>
      </c>
      <c r="CZ89" s="14" t="s">
        <v>2581</v>
      </c>
      <c r="DA89" s="14" t="s">
        <v>2563</v>
      </c>
      <c r="DB89" s="14" t="s">
        <v>2563</v>
      </c>
      <c r="DC89" s="14" t="s">
        <v>2708</v>
      </c>
      <c r="DD89" s="14" t="s">
        <v>3421</v>
      </c>
      <c r="DE89" s="14" t="s">
        <v>2574</v>
      </c>
      <c r="DF89" s="14" t="s">
        <v>2563</v>
      </c>
      <c r="DG89" s="14" t="s">
        <v>3484</v>
      </c>
      <c r="DH89" s="14" t="s">
        <v>3485</v>
      </c>
      <c r="DI89" s="14" t="s">
        <v>3423</v>
      </c>
      <c r="DJ89" s="14" t="s">
        <v>3265</v>
      </c>
      <c r="DK89" s="16">
        <v>91.0</v>
      </c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  <c r="KL89" s="17"/>
      <c r="KM89" s="17"/>
      <c r="KN89" s="17"/>
      <c r="KO89" s="17"/>
      <c r="KP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  <c r="LE89" s="17"/>
      <c r="LF89" s="17"/>
      <c r="LG89" s="17"/>
      <c r="LH89" s="17"/>
      <c r="LI89" s="17"/>
      <c r="LJ89" s="17"/>
      <c r="LK89" s="17"/>
      <c r="LL89" s="17"/>
      <c r="LM89" s="17"/>
      <c r="LN89" s="17"/>
      <c r="LO89" s="17"/>
      <c r="LP89" s="17"/>
      <c r="LQ89" s="17"/>
      <c r="LR89" s="17"/>
      <c r="LS89" s="17"/>
      <c r="LT89" s="17"/>
      <c r="LU89" s="17"/>
      <c r="LV89" s="17"/>
      <c r="LW89" s="17"/>
      <c r="LX89" s="17"/>
      <c r="LY89" s="17"/>
      <c r="LZ89" s="17"/>
      <c r="MA89" s="17"/>
      <c r="MB89" s="17"/>
      <c r="MC89" s="17"/>
      <c r="MD89" s="17"/>
      <c r="ME89" s="17"/>
      <c r="MF89" s="17"/>
      <c r="MG89" s="17"/>
      <c r="MH89" s="17"/>
      <c r="MI89" s="17"/>
      <c r="MJ89" s="17"/>
      <c r="MK89" s="17"/>
      <c r="ML89" s="17"/>
      <c r="MM89" s="17"/>
      <c r="MN89" s="17"/>
      <c r="MO89" s="17"/>
      <c r="MP89" s="17"/>
      <c r="MQ89" s="17"/>
      <c r="MR89" s="17"/>
      <c r="MS89" s="17"/>
      <c r="MT89" s="17"/>
      <c r="MU89" s="17"/>
      <c r="MV89" s="17"/>
      <c r="MW89" s="17"/>
      <c r="MX89" s="17"/>
      <c r="MY89" s="17"/>
      <c r="MZ89" s="17"/>
      <c r="NA89" s="17"/>
      <c r="NB89" s="17"/>
      <c r="NC89" s="17"/>
      <c r="ND89" s="17"/>
      <c r="NE89" s="17"/>
      <c r="NF89" s="17"/>
      <c r="NG89" s="17"/>
      <c r="NH89" s="17"/>
      <c r="NI89" s="17"/>
      <c r="NJ89" s="17"/>
      <c r="NK89" s="17"/>
      <c r="NL89" s="17"/>
      <c r="NM89" s="17"/>
      <c r="NN89" s="17"/>
      <c r="NO89" s="17"/>
      <c r="NP89" s="17"/>
      <c r="NQ89" s="17"/>
      <c r="NR89" s="17"/>
      <c r="NS89" s="17"/>
      <c r="NT89" s="17"/>
      <c r="NU89" s="17"/>
      <c r="NV89" s="17"/>
      <c r="NW89" s="17"/>
      <c r="NX89" s="17"/>
      <c r="NY89" s="17"/>
      <c r="NZ89" s="17"/>
      <c r="OA89" s="17"/>
      <c r="OB89" s="17"/>
      <c r="OC89" s="17"/>
      <c r="OD89" s="17"/>
      <c r="OE89" s="17"/>
      <c r="OF89" s="17"/>
      <c r="OG89" s="17"/>
      <c r="OH89" s="17"/>
      <c r="OI89" s="17"/>
      <c r="OJ89" s="17"/>
      <c r="OK89" s="17"/>
      <c r="OL89" s="17"/>
      <c r="OM89" s="17"/>
      <c r="ON89" s="17"/>
      <c r="OO89" s="17"/>
      <c r="OP89" s="17"/>
      <c r="OQ89" s="17"/>
      <c r="OR89" s="17"/>
      <c r="OS89" s="17"/>
      <c r="OT89" s="17"/>
      <c r="OU89" s="17"/>
      <c r="OV89" s="17"/>
      <c r="OW89" s="17"/>
      <c r="OX89" s="17"/>
      <c r="OY89" s="17"/>
      <c r="OZ89" s="17"/>
      <c r="PA89" s="17"/>
      <c r="PB89" s="17"/>
      <c r="PC89" s="17"/>
      <c r="PD89" s="17"/>
      <c r="PE89" s="17"/>
      <c r="PF89" s="17"/>
      <c r="PG89" s="17"/>
      <c r="PH89" s="17"/>
      <c r="PI89" s="17"/>
      <c r="PJ89" s="17"/>
      <c r="PK89" s="17"/>
      <c r="PL89" s="17"/>
      <c r="PM89" s="17"/>
      <c r="PN89" s="17"/>
      <c r="PO89" s="17"/>
      <c r="PP89" s="17"/>
      <c r="PQ89" s="17"/>
      <c r="PR89" s="17"/>
      <c r="PS89" s="17"/>
      <c r="PT89" s="17"/>
      <c r="PU89" s="17"/>
      <c r="PV89" s="17"/>
      <c r="PW89" s="17"/>
      <c r="PX89" s="17"/>
      <c r="PY89" s="17"/>
      <c r="PZ89" s="17"/>
      <c r="QA89" s="17"/>
      <c r="QB89" s="17"/>
      <c r="QC89" s="17"/>
      <c r="QD89" s="17"/>
      <c r="QE89" s="17"/>
      <c r="QF89" s="17"/>
      <c r="QG89" s="17"/>
      <c r="QH89" s="17"/>
      <c r="QI89" s="17"/>
      <c r="QJ89" s="17"/>
      <c r="QK89" s="17"/>
      <c r="QL89" s="17"/>
      <c r="QM89" s="17"/>
      <c r="QN89" s="17"/>
      <c r="QO89" s="17"/>
      <c r="QP89" s="17"/>
      <c r="QQ89" s="17"/>
      <c r="QR89" s="17"/>
      <c r="QS89" s="17"/>
      <c r="QT89" s="17"/>
      <c r="QU89" s="16">
        <v>19.0</v>
      </c>
      <c r="QV89" s="16">
        <v>10.0</v>
      </c>
      <c r="QW89" s="16">
        <v>6.0</v>
      </c>
      <c r="QX89" s="17"/>
      <c r="QY89" s="17"/>
      <c r="QZ89" s="17"/>
      <c r="RA89" s="17"/>
      <c r="RB89" s="17"/>
      <c r="RC89" s="17"/>
      <c r="RD89" s="17"/>
      <c r="RE89" s="17"/>
      <c r="RF89" s="17"/>
      <c r="RG89" s="17"/>
      <c r="RH89" s="17"/>
      <c r="RI89" s="17"/>
      <c r="RJ89" s="17"/>
      <c r="RK89" s="17"/>
      <c r="RL89" s="17"/>
      <c r="RM89" s="17"/>
      <c r="RN89" s="17"/>
      <c r="RO89" s="17"/>
      <c r="RP89" s="17"/>
      <c r="RQ89" s="17"/>
      <c r="RR89" s="17"/>
      <c r="RS89" s="17"/>
      <c r="RT89" s="17"/>
      <c r="RU89" s="17"/>
      <c r="RV89" s="17"/>
      <c r="RW89" s="17"/>
      <c r="RX89" s="17"/>
      <c r="RY89" s="17"/>
      <c r="RZ89" s="17"/>
      <c r="SA89" s="17"/>
      <c r="SB89" s="17"/>
      <c r="SC89" s="17"/>
      <c r="SD89" s="17"/>
      <c r="SE89" s="17"/>
      <c r="SF89" s="17"/>
      <c r="SG89" s="17"/>
      <c r="SH89" s="17"/>
      <c r="SI89" s="17"/>
      <c r="SJ89" s="17"/>
      <c r="SK89" s="17"/>
      <c r="SL89" s="17"/>
      <c r="SM89" s="17"/>
      <c r="SN89" s="17"/>
      <c r="SO89" s="17"/>
      <c r="SP89" s="17"/>
      <c r="SQ89" s="17"/>
      <c r="SR89" s="17"/>
      <c r="SS89" s="17"/>
      <c r="ST89" s="17"/>
      <c r="SU89" s="17"/>
      <c r="SV89" s="17"/>
      <c r="SW89" s="17"/>
      <c r="SX89" s="17"/>
      <c r="SY89" s="17"/>
      <c r="SZ89" s="17"/>
      <c r="TA89" s="17"/>
      <c r="TB89" s="17"/>
      <c r="TC89" s="17"/>
      <c r="TD89" s="17"/>
      <c r="TE89" s="17"/>
      <c r="TF89" s="17"/>
      <c r="TG89" s="17"/>
      <c r="TH89" s="17"/>
      <c r="TI89" s="17"/>
      <c r="TJ89" s="17"/>
      <c r="TK89" s="17"/>
      <c r="TL89" s="17"/>
      <c r="TM89" s="17"/>
      <c r="TN89" s="17"/>
      <c r="TO89" s="17"/>
      <c r="TP89" s="17"/>
      <c r="TQ89" s="17"/>
      <c r="TR89" s="17"/>
      <c r="TS89" s="17"/>
      <c r="TT89" s="17"/>
      <c r="TU89" s="17"/>
      <c r="TV89" s="17"/>
      <c r="TW89" s="17"/>
      <c r="TX89" s="17"/>
      <c r="TY89" s="17"/>
      <c r="TZ89" s="17"/>
      <c r="UA89" s="17"/>
      <c r="UB89" s="17"/>
      <c r="UC89" s="17"/>
      <c r="UD89" s="17"/>
      <c r="UE89" s="17"/>
      <c r="UF89" s="17"/>
      <c r="UG89" s="17"/>
      <c r="UH89" s="17"/>
      <c r="UI89" s="17"/>
      <c r="UJ89" s="17"/>
      <c r="UK89" s="17"/>
      <c r="UL89" s="17"/>
      <c r="UM89" s="17"/>
      <c r="UN89" s="17"/>
      <c r="UO89" s="17"/>
      <c r="UP89" s="17"/>
      <c r="UQ89" s="17"/>
      <c r="UR89" s="17"/>
      <c r="US89" s="17"/>
      <c r="UT89" s="17"/>
      <c r="UU89" s="17"/>
      <c r="UV89" s="17"/>
      <c r="UW89" s="17"/>
      <c r="UX89" s="17"/>
      <c r="UY89" s="17"/>
      <c r="UZ89" s="17"/>
      <c r="VA89" s="17"/>
      <c r="VB89" s="17"/>
      <c r="VC89" s="17"/>
      <c r="VD89" s="17"/>
      <c r="VE89" s="17"/>
      <c r="VF89" s="17"/>
      <c r="VG89" s="17"/>
      <c r="VH89" s="17"/>
      <c r="VI89" s="17"/>
      <c r="VJ89" s="17"/>
      <c r="VK89" s="17"/>
      <c r="VL89" s="17"/>
      <c r="VM89" s="17"/>
      <c r="VN89" s="17"/>
      <c r="VO89" s="17"/>
      <c r="VP89" s="17"/>
      <c r="VQ89" s="17"/>
      <c r="VR89" s="17"/>
      <c r="VS89" s="17"/>
      <c r="VT89" s="17"/>
      <c r="VU89" s="17"/>
      <c r="VV89" s="17"/>
      <c r="VW89" s="17"/>
      <c r="VX89" s="17"/>
      <c r="VY89" s="17"/>
      <c r="VZ89" s="17"/>
      <c r="WA89" s="17"/>
      <c r="WB89" s="17"/>
      <c r="WC89" s="17"/>
      <c r="WD89" s="17"/>
      <c r="WE89" s="17"/>
      <c r="WF89" s="17"/>
      <c r="WG89" s="17"/>
      <c r="WH89" s="17"/>
      <c r="WI89" s="17"/>
      <c r="WJ89" s="17"/>
      <c r="WK89" s="17"/>
      <c r="WL89" s="17"/>
      <c r="WM89" s="17"/>
      <c r="WN89" s="17"/>
      <c r="WO89" s="17"/>
      <c r="WP89" s="17"/>
      <c r="WQ89" s="17"/>
      <c r="WR89" s="17"/>
      <c r="WS89" s="17"/>
      <c r="WT89" s="17"/>
      <c r="WU89" s="17"/>
      <c r="WV89" s="17"/>
      <c r="WW89" s="17"/>
      <c r="WX89" s="17"/>
      <c r="WY89" s="17"/>
      <c r="WZ89" s="17"/>
      <c r="XA89" s="17"/>
      <c r="XB89" s="17"/>
      <c r="XC89" s="17"/>
      <c r="XD89" s="17"/>
      <c r="XE89" s="17"/>
      <c r="XF89" s="17"/>
      <c r="XG89" s="17"/>
      <c r="XH89" s="17"/>
      <c r="XI89" s="17"/>
      <c r="XJ89" s="17"/>
      <c r="XK89" s="17"/>
      <c r="XL89" s="17"/>
      <c r="XM89" s="17"/>
      <c r="XN89" s="17"/>
      <c r="XO89" s="17"/>
      <c r="XP89" s="17"/>
      <c r="XQ89" s="17"/>
      <c r="XR89" s="17"/>
      <c r="XS89" s="17"/>
      <c r="XT89" s="17"/>
      <c r="XU89" s="17"/>
      <c r="XV89" s="17"/>
      <c r="XW89" s="17"/>
      <c r="XX89" s="17"/>
      <c r="XY89" s="17"/>
      <c r="XZ89" s="17"/>
      <c r="YA89" s="17"/>
      <c r="YB89" s="17"/>
      <c r="YC89" s="17"/>
      <c r="YD89" s="17"/>
      <c r="YE89" s="17"/>
      <c r="YF89" s="17"/>
      <c r="YG89" s="17"/>
      <c r="YH89" s="17"/>
      <c r="YI89" s="17"/>
      <c r="YJ89" s="17"/>
      <c r="YK89" s="17"/>
      <c r="YL89" s="17"/>
      <c r="YM89" s="17"/>
      <c r="YN89" s="17"/>
      <c r="YO89" s="17"/>
      <c r="YP89" s="17"/>
      <c r="YQ89" s="17"/>
      <c r="YR89" s="17"/>
      <c r="YS89" s="17"/>
      <c r="YT89" s="17"/>
      <c r="YU89" s="17"/>
      <c r="YV89" s="17"/>
      <c r="YW89" s="17"/>
      <c r="YX89" s="17"/>
      <c r="YY89" s="17"/>
      <c r="YZ89" s="17"/>
      <c r="ZA89" s="17"/>
      <c r="ZB89" s="17"/>
      <c r="ZC89" s="17"/>
      <c r="ZD89" s="17"/>
      <c r="ZE89" s="17"/>
      <c r="ZF89" s="17"/>
      <c r="ZG89" s="17"/>
      <c r="ZH89" s="17"/>
      <c r="ZI89" s="17"/>
      <c r="ZJ89" s="17"/>
      <c r="ZK89" s="17"/>
      <c r="ZL89" s="17"/>
      <c r="ZM89" s="17"/>
      <c r="ZN89" s="17"/>
      <c r="ZO89" s="17"/>
      <c r="ZP89" s="17"/>
      <c r="ZQ89" s="17"/>
      <c r="ZR89" s="17"/>
      <c r="ZS89" s="17"/>
      <c r="ZT89" s="17"/>
      <c r="ZU89" s="17"/>
      <c r="ZV89" s="17"/>
      <c r="ZW89" s="17"/>
      <c r="ZX89" s="17"/>
      <c r="ZY89" s="17"/>
      <c r="ZZ89" s="17"/>
      <c r="AAA89" s="17"/>
      <c r="AAB89" s="17"/>
      <c r="AAC89" s="17"/>
      <c r="AAD89" s="17"/>
      <c r="AAE89" s="17"/>
      <c r="AAF89" s="17"/>
      <c r="AAG89" s="17"/>
      <c r="AAH89" s="17"/>
      <c r="AAI89" s="17"/>
      <c r="AAJ89" s="17"/>
      <c r="AAK89" s="17"/>
      <c r="AAL89" s="17"/>
      <c r="AAM89" s="17"/>
      <c r="AAN89" s="17"/>
      <c r="AAO89" s="17"/>
      <c r="AAP89" s="17"/>
      <c r="AAQ89" s="17"/>
      <c r="AAR89" s="17"/>
      <c r="AAS89" s="17"/>
      <c r="AAT89" s="17"/>
      <c r="AAU89" s="17"/>
      <c r="AAV89" s="17"/>
      <c r="AAW89" s="17"/>
      <c r="AAX89" s="17"/>
      <c r="AAY89" s="17"/>
      <c r="AAZ89" s="17"/>
      <c r="ABA89" s="17"/>
      <c r="ABB89" s="17"/>
      <c r="ABC89" s="17"/>
      <c r="ABD89" s="17"/>
      <c r="ABE89" s="17"/>
      <c r="ABF89" s="17"/>
      <c r="ABG89" s="17"/>
      <c r="ABH89" s="17"/>
      <c r="ABI89" s="17"/>
      <c r="ABJ89" s="17"/>
      <c r="ABK89" s="17"/>
      <c r="ABL89" s="17"/>
      <c r="ABM89" s="17"/>
      <c r="ABN89" s="17"/>
      <c r="ABO89" s="17"/>
      <c r="ABP89" s="17"/>
      <c r="ABQ89" s="17"/>
      <c r="ABR89" s="17"/>
      <c r="ABS89" s="17"/>
      <c r="ABT89" s="17"/>
      <c r="ABU89" s="17"/>
      <c r="ABV89" s="17"/>
      <c r="ABW89" s="17"/>
      <c r="ABX89" s="17"/>
      <c r="ABY89" s="17"/>
      <c r="ABZ89" s="17"/>
      <c r="ACA89" s="17"/>
      <c r="ACB89" s="17"/>
      <c r="ACC89" s="17"/>
      <c r="ACD89" s="17"/>
      <c r="ACE89" s="17"/>
      <c r="ACF89" s="17"/>
      <c r="ACG89" s="17"/>
      <c r="ACH89" s="17"/>
      <c r="ACI89" s="17"/>
      <c r="ACJ89" s="17"/>
      <c r="ACK89" s="17"/>
      <c r="ACL89" s="17"/>
      <c r="ACM89" s="17"/>
      <c r="ACN89" s="17"/>
      <c r="ACO89" s="17"/>
      <c r="ACP89" s="17"/>
      <c r="ACQ89" s="17"/>
      <c r="ACR89" s="17"/>
      <c r="ACS89" s="17"/>
      <c r="ACT89" s="17"/>
      <c r="ACU89" s="17"/>
      <c r="ACV89" s="17"/>
      <c r="ACW89" s="17"/>
      <c r="ACX89" s="17"/>
      <c r="ACY89" s="17"/>
      <c r="ACZ89" s="17"/>
      <c r="ADA89" s="17"/>
      <c r="ADB89" s="17"/>
      <c r="ADC89" s="17"/>
      <c r="ADD89" s="17"/>
      <c r="ADE89" s="17"/>
      <c r="ADF89" s="17"/>
      <c r="ADG89" s="17"/>
      <c r="ADH89" s="17"/>
      <c r="ADI89" s="17"/>
      <c r="ADJ89" s="17"/>
      <c r="ADK89" s="17"/>
      <c r="ADL89" s="17"/>
      <c r="ADM89" s="17"/>
      <c r="ADN89" s="17"/>
      <c r="ADO89" s="17"/>
      <c r="ADP89" s="17"/>
      <c r="ADQ89" s="17"/>
      <c r="ADR89" s="17"/>
      <c r="ADS89" s="17"/>
      <c r="ADT89" s="17"/>
      <c r="ADU89" s="17"/>
      <c r="ADV89" s="17"/>
      <c r="ADW89" s="17"/>
      <c r="ADX89" s="17"/>
      <c r="ADY89" s="17"/>
      <c r="ADZ89" s="17"/>
      <c r="AEA89" s="17"/>
      <c r="AEB89" s="17"/>
      <c r="AEC89" s="17"/>
      <c r="AED89" s="17"/>
      <c r="AEE89" s="17"/>
      <c r="AEF89" s="17"/>
      <c r="AEG89" s="17"/>
      <c r="AEH89" s="17"/>
      <c r="AEI89" s="17"/>
      <c r="AEJ89" s="17"/>
      <c r="AEK89" s="17"/>
      <c r="AEL89" s="17"/>
      <c r="AEM89" s="17"/>
      <c r="AEN89" s="17"/>
      <c r="AEO89" s="17"/>
      <c r="AEP89" s="17"/>
      <c r="AEQ89" s="17"/>
      <c r="AER89" s="17"/>
      <c r="AES89" s="17"/>
      <c r="AET89" s="17"/>
      <c r="AEU89" s="17"/>
      <c r="AEV89" s="17"/>
      <c r="AEW89" s="17"/>
      <c r="AEX89" s="17"/>
      <c r="AEY89" s="17"/>
      <c r="AEZ89" s="17"/>
      <c r="AFA89" s="17"/>
      <c r="AFB89" s="17"/>
      <c r="AFC89" s="17"/>
      <c r="AFD89" s="17"/>
      <c r="AFE89" s="17"/>
      <c r="AFF89" s="17"/>
      <c r="AFG89" s="17"/>
      <c r="AFH89" s="17"/>
      <c r="AFI89" s="17"/>
      <c r="AFJ89" s="17"/>
      <c r="AFK89" s="17"/>
      <c r="AFL89" s="17"/>
      <c r="AFM89" s="17"/>
      <c r="AFN89" s="17"/>
      <c r="AFO89" s="17"/>
      <c r="AFP89" s="17"/>
      <c r="AFQ89" s="17"/>
      <c r="AFR89" s="17"/>
      <c r="AFS89" s="17"/>
      <c r="AFT89" s="17"/>
      <c r="AFU89" s="17"/>
      <c r="AFV89" s="17"/>
      <c r="AFW89" s="17"/>
      <c r="AFX89" s="17"/>
      <c r="AFY89" s="17"/>
      <c r="AFZ89" s="17"/>
      <c r="AGA89" s="17"/>
      <c r="AGB89" s="17"/>
      <c r="AGC89" s="17"/>
      <c r="AGD89" s="17"/>
      <c r="AGE89" s="17"/>
      <c r="AGF89" s="17"/>
      <c r="AGG89" s="17"/>
      <c r="AGH89" s="17"/>
      <c r="AGI89" s="17"/>
      <c r="AGJ89" s="17"/>
      <c r="AGK89" s="17"/>
      <c r="AGL89" s="17"/>
      <c r="AGM89" s="17"/>
      <c r="AGN89" s="17"/>
      <c r="AGO89" s="17"/>
      <c r="AGP89" s="17"/>
      <c r="AGQ89" s="17"/>
      <c r="AGR89" s="17"/>
      <c r="AGS89" s="17"/>
      <c r="AGT89" s="17"/>
      <c r="AGU89" s="17"/>
      <c r="AGV89" s="17"/>
      <c r="AGW89" s="17"/>
      <c r="AGX89" s="17"/>
      <c r="AGY89" s="17"/>
      <c r="AGZ89" s="17"/>
      <c r="AHA89" s="17"/>
      <c r="AHB89" s="17"/>
      <c r="AHC89" s="17"/>
      <c r="AHD89" s="17"/>
      <c r="AHE89" s="17"/>
      <c r="AHF89" s="17"/>
      <c r="AHG89" s="17"/>
      <c r="AHH89" s="17"/>
      <c r="AHI89" s="17"/>
      <c r="AHJ89" s="17"/>
      <c r="AHK89" s="17"/>
      <c r="AHL89" s="17"/>
      <c r="AHM89" s="17"/>
      <c r="AHN89" s="17"/>
      <c r="AHO89" s="17"/>
      <c r="AHP89" s="17"/>
      <c r="AHQ89" s="17"/>
      <c r="AHR89" s="17"/>
      <c r="AHS89" s="17"/>
      <c r="AHT89" s="17"/>
      <c r="AHU89" s="17"/>
      <c r="AHV89" s="17"/>
      <c r="AHW89" s="17"/>
      <c r="AHX89" s="17"/>
      <c r="AHY89" s="17"/>
      <c r="AHZ89" s="17"/>
      <c r="AIA89" s="17"/>
      <c r="AIB89" s="17"/>
      <c r="AIC89" s="17"/>
      <c r="AID89" s="17"/>
      <c r="AIE89" s="17"/>
      <c r="AIF89" s="17"/>
      <c r="AIG89" s="17"/>
      <c r="AIH89" s="17"/>
      <c r="AII89" s="17"/>
      <c r="AIJ89" s="17"/>
      <c r="AIK89" s="17"/>
      <c r="AIL89" s="17"/>
      <c r="AIM89" s="17"/>
      <c r="AIN89" s="17"/>
      <c r="AIO89" s="17"/>
      <c r="AIP89" s="17"/>
      <c r="AIQ89" s="17"/>
      <c r="AIR89" s="17"/>
      <c r="AIS89" s="17"/>
      <c r="AIT89" s="17"/>
      <c r="AIU89" s="17"/>
      <c r="AIV89" s="17"/>
      <c r="AIW89" s="17"/>
      <c r="AIX89" s="17"/>
      <c r="AIY89" s="17"/>
      <c r="AIZ89" s="17"/>
      <c r="AJA89" s="17"/>
      <c r="AJB89" s="17"/>
      <c r="AJC89" s="17"/>
      <c r="AJD89" s="17"/>
      <c r="AJE89" s="17"/>
      <c r="AJF89" s="17"/>
      <c r="AJG89" s="17"/>
      <c r="AJH89" s="17"/>
      <c r="AJI89" s="17"/>
      <c r="AJJ89" s="17"/>
      <c r="AJK89" s="17"/>
      <c r="AJL89" s="17"/>
      <c r="AJM89" s="17"/>
      <c r="AJN89" s="17"/>
      <c r="AJO89" s="17"/>
      <c r="AJP89" s="17"/>
      <c r="AJQ89" s="17"/>
      <c r="AJR89" s="17"/>
      <c r="AJS89" s="17"/>
      <c r="AJT89" s="17"/>
      <c r="AJU89" s="17"/>
      <c r="AJV89" s="17"/>
      <c r="AJW89" s="17"/>
      <c r="AJX89" s="17"/>
      <c r="AJY89" s="17"/>
      <c r="AJZ89" s="17"/>
      <c r="AKA89" s="17"/>
      <c r="AKB89" s="17"/>
      <c r="AKC89" s="17"/>
      <c r="AKD89" s="17"/>
      <c r="AKE89" s="17"/>
      <c r="AKF89" s="17"/>
      <c r="AKG89" s="17"/>
      <c r="AKH89" s="17"/>
      <c r="AKI89" s="17"/>
      <c r="AKJ89" s="17"/>
      <c r="AKK89" s="17"/>
      <c r="AKL89" s="17"/>
      <c r="AKM89" s="17"/>
      <c r="AKN89" s="17"/>
      <c r="AKO89" s="17"/>
      <c r="AKP89" s="17"/>
      <c r="AKQ89" s="17"/>
      <c r="AKR89" s="17"/>
      <c r="AKS89" s="17"/>
      <c r="AKT89" s="17"/>
      <c r="AKU89" s="17"/>
      <c r="AKV89" s="17"/>
      <c r="AKW89" s="17"/>
      <c r="AKX89" s="17"/>
      <c r="AKY89" s="17"/>
      <c r="AKZ89" s="17"/>
      <c r="ALA89" s="17"/>
      <c r="ALB89" s="17"/>
      <c r="ALC89" s="17"/>
      <c r="ALD89" s="17"/>
      <c r="ALE89" s="17"/>
      <c r="ALF89" s="17"/>
      <c r="ALG89" s="17"/>
      <c r="ALH89" s="17"/>
      <c r="ALI89" s="17"/>
      <c r="ALJ89" s="17"/>
      <c r="ALK89" s="17"/>
      <c r="ALL89" s="17"/>
      <c r="ALM89" s="17"/>
      <c r="ALN89" s="17"/>
      <c r="ALO89" s="17"/>
      <c r="ALP89" s="17"/>
      <c r="ALQ89" s="17"/>
      <c r="ALR89" s="17"/>
      <c r="ALS89" s="17"/>
      <c r="ALT89" s="17"/>
      <c r="ALU89" s="17"/>
      <c r="ALV89" s="17"/>
      <c r="ALW89" s="17"/>
      <c r="ALX89" s="17"/>
      <c r="ALY89" s="17"/>
      <c r="ALZ89" s="17"/>
      <c r="AMA89" s="17"/>
      <c r="AMB89" s="17"/>
      <c r="AMC89" s="17"/>
      <c r="AMD89" s="17"/>
      <c r="AME89" s="17"/>
      <c r="AMF89" s="17"/>
      <c r="AMG89" s="17"/>
      <c r="AMH89" s="17"/>
      <c r="AMI89" s="17"/>
      <c r="AMJ89" s="17"/>
      <c r="AMK89" s="17"/>
      <c r="AML89" s="17"/>
      <c r="AMM89" s="17"/>
      <c r="AMN89" s="17"/>
      <c r="AMO89" s="17"/>
      <c r="AMP89" s="17"/>
      <c r="AMQ89" s="17"/>
      <c r="AMR89" s="17"/>
      <c r="AMS89" s="17"/>
      <c r="AMT89" s="17"/>
      <c r="AMU89" s="17"/>
      <c r="AMV89" s="17"/>
      <c r="AMW89" s="17"/>
      <c r="AMX89" s="17"/>
      <c r="AMY89" s="17"/>
      <c r="AMZ89" s="17"/>
      <c r="ANA89" s="17"/>
      <c r="ANB89" s="17"/>
      <c r="ANC89" s="17"/>
      <c r="AND89" s="17"/>
      <c r="ANE89" s="17"/>
      <c r="ANF89" s="17"/>
      <c r="ANG89" s="17"/>
      <c r="ANH89" s="17"/>
      <c r="ANI89" s="17"/>
      <c r="ANJ89" s="17"/>
      <c r="ANK89" s="17"/>
      <c r="ANL89" s="17"/>
      <c r="ANM89" s="17"/>
      <c r="ANN89" s="17"/>
      <c r="ANO89" s="17"/>
      <c r="ANP89" s="17"/>
      <c r="ANQ89" s="17"/>
      <c r="ANR89" s="17"/>
      <c r="ANS89" s="17"/>
      <c r="ANT89" s="17"/>
      <c r="ANU89" s="17"/>
      <c r="ANV89" s="17"/>
      <c r="ANW89" s="17"/>
      <c r="ANX89" s="17"/>
      <c r="ANY89" s="17"/>
      <c r="ANZ89" s="17"/>
      <c r="AOA89" s="17"/>
      <c r="AOB89" s="17"/>
      <c r="AOC89" s="17"/>
      <c r="AOD89" s="17"/>
      <c r="AOE89" s="17"/>
      <c r="AOF89" s="17"/>
      <c r="AOG89" s="17"/>
      <c r="AOH89" s="17"/>
      <c r="AOI89" s="17"/>
      <c r="AOJ89" s="17"/>
      <c r="AOK89" s="17"/>
      <c r="AOL89" s="17"/>
      <c r="AOM89" s="17"/>
      <c r="AON89" s="17"/>
      <c r="AOO89" s="17"/>
      <c r="AOP89" s="17"/>
      <c r="AOQ89" s="17"/>
      <c r="AOR89" s="17"/>
      <c r="AOS89" s="17"/>
      <c r="AOT89" s="17"/>
      <c r="AOU89" s="17"/>
      <c r="AOV89" s="17"/>
      <c r="AOW89" s="17"/>
      <c r="AOX89" s="17"/>
      <c r="AOY89" s="17"/>
      <c r="AOZ89" s="17"/>
      <c r="APA89" s="17"/>
      <c r="APB89" s="17"/>
      <c r="APC89" s="17"/>
      <c r="APD89" s="17"/>
      <c r="APE89" s="17"/>
      <c r="APF89" s="17"/>
      <c r="APG89" s="17"/>
      <c r="APH89" s="17"/>
      <c r="API89" s="17"/>
      <c r="APJ89" s="17"/>
      <c r="APK89" s="17"/>
      <c r="APL89" s="17"/>
      <c r="APM89" s="17"/>
      <c r="APN89" s="17"/>
      <c r="APO89" s="17"/>
      <c r="APP89" s="17"/>
      <c r="APQ89" s="17"/>
      <c r="APR89" s="17"/>
      <c r="APS89" s="17"/>
      <c r="APT89" s="17"/>
      <c r="APU89" s="17"/>
      <c r="APV89" s="17"/>
      <c r="APW89" s="17"/>
      <c r="APX89" s="17"/>
      <c r="APY89" s="17"/>
      <c r="APZ89" s="17"/>
      <c r="AQA89" s="17"/>
      <c r="AQB89" s="17"/>
      <c r="AQC89" s="17"/>
      <c r="AQD89" s="17"/>
      <c r="AQE89" s="17"/>
      <c r="AQF89" s="17"/>
      <c r="AQG89" s="17"/>
      <c r="AQH89" s="17"/>
      <c r="AQI89" s="17"/>
      <c r="AQJ89" s="17"/>
      <c r="AQK89" s="17"/>
      <c r="AQL89" s="17"/>
      <c r="AQM89" s="17"/>
      <c r="AQN89" s="17"/>
      <c r="AQO89" s="17"/>
      <c r="AQP89" s="17"/>
      <c r="AQQ89" s="17"/>
      <c r="AQR89" s="17"/>
      <c r="AQS89" s="17"/>
      <c r="AQT89" s="17"/>
      <c r="AQU89" s="17"/>
      <c r="AQV89" s="17"/>
      <c r="AQW89" s="17"/>
      <c r="AQX89" s="17"/>
      <c r="AQY89" s="17"/>
      <c r="AQZ89" s="17"/>
      <c r="ARA89" s="17"/>
      <c r="ARB89" s="17"/>
      <c r="ARC89" s="17"/>
      <c r="ARD89" s="17"/>
      <c r="ARE89" s="17"/>
      <c r="ARF89" s="17"/>
      <c r="ARG89" s="17"/>
      <c r="ARH89" s="17"/>
      <c r="ARI89" s="17"/>
      <c r="ARJ89" s="17"/>
      <c r="ARK89" s="17"/>
      <c r="ARL89" s="17"/>
      <c r="ARM89" s="17"/>
      <c r="ARN89" s="17"/>
      <c r="ARO89" s="17"/>
      <c r="ARP89" s="17"/>
      <c r="ARQ89" s="17"/>
      <c r="ARR89" s="17"/>
      <c r="ARS89" s="17"/>
      <c r="ART89" s="17"/>
      <c r="ARU89" s="17"/>
      <c r="ARV89" s="17"/>
      <c r="ARW89" s="17"/>
      <c r="ARX89" s="17"/>
      <c r="ARY89" s="17"/>
      <c r="ARZ89" s="17"/>
      <c r="ASA89" s="17"/>
      <c r="ASB89" s="17"/>
      <c r="ASC89" s="17"/>
      <c r="ASD89" s="17"/>
      <c r="ASE89" s="17"/>
      <c r="ASF89" s="17"/>
      <c r="ASG89" s="17"/>
      <c r="ASH89" s="17"/>
      <c r="ASI89" s="17"/>
      <c r="ASJ89" s="17"/>
      <c r="ASK89" s="17"/>
      <c r="ASL89" s="17"/>
      <c r="ASM89" s="17"/>
      <c r="ASN89" s="17"/>
      <c r="ASO89" s="17"/>
      <c r="ASP89" s="17"/>
      <c r="ASQ89" s="17"/>
      <c r="ASR89" s="17"/>
      <c r="ASS89" s="17"/>
      <c r="AST89" s="17"/>
      <c r="ASU89" s="17"/>
      <c r="ASV89" s="17"/>
      <c r="ASW89" s="17"/>
      <c r="ASX89" s="17"/>
      <c r="ASY89" s="17"/>
      <c r="ASZ89" s="17"/>
      <c r="ATA89" s="17"/>
      <c r="ATB89" s="17"/>
      <c r="ATC89" s="17"/>
      <c r="ATD89" s="17"/>
      <c r="ATE89" s="17"/>
      <c r="ATF89" s="17"/>
      <c r="ATG89" s="17"/>
      <c r="ATH89" s="17"/>
      <c r="ATI89" s="17"/>
      <c r="ATJ89" s="17"/>
      <c r="ATK89" s="17"/>
      <c r="ATL89" s="17"/>
      <c r="ATM89" s="17"/>
      <c r="ATN89" s="17"/>
      <c r="ATO89" s="17"/>
      <c r="ATP89" s="17"/>
      <c r="ATQ89" s="17"/>
      <c r="ATR89" s="17"/>
      <c r="ATS89" s="17"/>
      <c r="ATT89" s="17"/>
      <c r="ATU89" s="17"/>
      <c r="ATV89" s="17"/>
      <c r="ATW89" s="17"/>
      <c r="ATX89" s="17"/>
      <c r="ATY89" s="17"/>
      <c r="ATZ89" s="17"/>
      <c r="AUA89" s="17"/>
      <c r="AUB89" s="17"/>
      <c r="AUC89" s="17"/>
      <c r="AUD89" s="17"/>
      <c r="AUE89" s="17"/>
      <c r="AUF89" s="17"/>
      <c r="AUG89" s="17"/>
      <c r="AUH89" s="17"/>
      <c r="AUI89" s="17"/>
      <c r="AUJ89" s="17"/>
      <c r="AUK89" s="17"/>
      <c r="AUL89" s="17"/>
      <c r="AUM89" s="17"/>
      <c r="AUN89" s="17"/>
      <c r="AUO89" s="17"/>
      <c r="AUP89" s="17"/>
      <c r="AUQ89" s="17"/>
      <c r="AUR89" s="17"/>
      <c r="AUS89" s="17"/>
      <c r="AUT89" s="17"/>
      <c r="AUU89" s="17"/>
      <c r="AUV89" s="17"/>
      <c r="AUW89" s="17"/>
      <c r="AUX89" s="17"/>
      <c r="AUY89" s="17"/>
      <c r="AUZ89" s="17"/>
      <c r="AVA89" s="17"/>
      <c r="AVB89" s="17"/>
      <c r="AVC89" s="17"/>
      <c r="AVD89" s="17"/>
      <c r="AVE89" s="17"/>
      <c r="AVF89" s="17"/>
      <c r="AVG89" s="17"/>
      <c r="AVH89" s="17"/>
      <c r="AVI89" s="17"/>
      <c r="AVJ89" s="17"/>
      <c r="AVK89" s="17"/>
      <c r="AVL89" s="17"/>
      <c r="AVM89" s="17"/>
      <c r="AVN89" s="17"/>
      <c r="AVO89" s="17"/>
      <c r="AVP89" s="17"/>
      <c r="AVQ89" s="17"/>
      <c r="AVR89" s="17"/>
      <c r="AVS89" s="17"/>
      <c r="AVT89" s="17"/>
      <c r="AVU89" s="17"/>
      <c r="AVV89" s="17"/>
      <c r="AVW89" s="17"/>
      <c r="AVX89" s="17"/>
      <c r="AVY89" s="17"/>
      <c r="AVZ89" s="17"/>
      <c r="AWA89" s="17"/>
      <c r="AWB89" s="17"/>
      <c r="AWC89" s="17"/>
      <c r="AWD89" s="17"/>
      <c r="AWE89" s="17"/>
      <c r="AWF89" s="17"/>
      <c r="AWG89" s="17"/>
      <c r="AWH89" s="17"/>
      <c r="AWI89" s="17"/>
      <c r="AWJ89" s="17"/>
      <c r="AWK89" s="17"/>
      <c r="AWL89" s="17"/>
      <c r="AWM89" s="17"/>
      <c r="AWN89" s="17"/>
      <c r="AWO89" s="17"/>
      <c r="AWP89" s="17"/>
      <c r="AWQ89" s="17"/>
      <c r="AWR89" s="17"/>
      <c r="AWS89" s="17"/>
      <c r="AWT89" s="17"/>
      <c r="AWU89" s="17"/>
      <c r="AWV89" s="17"/>
      <c r="AWW89" s="17"/>
      <c r="AWX89" s="17"/>
      <c r="AWY89" s="17"/>
      <c r="AWZ89" s="17"/>
      <c r="AXA89" s="17"/>
      <c r="AXB89" s="17"/>
      <c r="AXC89" s="17"/>
      <c r="AXD89" s="17"/>
      <c r="AXE89" s="17"/>
      <c r="AXF89" s="17"/>
      <c r="AXG89" s="17"/>
      <c r="AXH89" s="17"/>
      <c r="AXI89" s="17"/>
      <c r="AXJ89" s="17"/>
      <c r="AXK89" s="17"/>
      <c r="AXL89" s="17"/>
      <c r="AXM89" s="17"/>
      <c r="AXN89" s="17"/>
      <c r="AXO89" s="17"/>
      <c r="AXP89" s="17"/>
      <c r="AXQ89" s="17"/>
      <c r="AXR89" s="17"/>
      <c r="AXS89" s="17"/>
      <c r="AXT89" s="17"/>
      <c r="AXU89" s="17"/>
      <c r="AXV89" s="17"/>
      <c r="AXW89" s="17"/>
      <c r="AXX89" s="17"/>
      <c r="AXY89" s="17"/>
      <c r="AXZ89" s="17"/>
      <c r="AYA89" s="17"/>
      <c r="AYB89" s="17"/>
      <c r="AYC89" s="17"/>
      <c r="AYD89" s="17"/>
      <c r="AYE89" s="17"/>
      <c r="AYF89" s="17"/>
      <c r="AYG89" s="17"/>
      <c r="AYH89" s="17"/>
      <c r="AYI89" s="17"/>
      <c r="AYJ89" s="17"/>
      <c r="AYK89" s="17"/>
      <c r="AYL89" s="17"/>
      <c r="AYM89" s="17"/>
      <c r="AYN89" s="17"/>
      <c r="AYO89" s="17"/>
      <c r="AYP89" s="17"/>
      <c r="AYQ89" s="17"/>
      <c r="AYR89" s="17"/>
      <c r="AYS89" s="17"/>
      <c r="AYT89" s="17"/>
      <c r="AYU89" s="17"/>
      <c r="AYV89" s="17"/>
      <c r="AYW89" s="17"/>
      <c r="AYX89" s="17"/>
      <c r="AYY89" s="17"/>
      <c r="AYZ89" s="17"/>
      <c r="AZA89" s="17"/>
      <c r="AZB89" s="17"/>
      <c r="AZC89" s="17"/>
      <c r="AZD89" s="17"/>
      <c r="AZE89" s="17"/>
      <c r="AZF89" s="17"/>
      <c r="AZG89" s="17"/>
      <c r="AZH89" s="17"/>
      <c r="AZI89" s="17"/>
      <c r="AZJ89" s="17"/>
      <c r="AZK89" s="17"/>
      <c r="AZL89" s="17"/>
      <c r="AZM89" s="17"/>
      <c r="AZN89" s="17"/>
      <c r="AZO89" s="17"/>
      <c r="AZP89" s="17"/>
      <c r="AZQ89" s="17"/>
      <c r="AZR89" s="17"/>
      <c r="AZS89" s="17"/>
      <c r="AZT89" s="17"/>
      <c r="AZU89" s="17"/>
      <c r="AZV89" s="17"/>
      <c r="AZW89" s="17"/>
      <c r="AZX89" s="17"/>
      <c r="AZY89" s="17"/>
      <c r="AZZ89" s="17"/>
      <c r="BAA89" s="17"/>
      <c r="BAB89" s="17"/>
      <c r="BAC89" s="17"/>
      <c r="BAD89" s="17"/>
      <c r="BAE89" s="17"/>
      <c r="BAF89" s="17"/>
      <c r="BAG89" s="17"/>
      <c r="BAH89" s="17"/>
      <c r="BAI89" s="17"/>
      <c r="BAJ89" s="17"/>
      <c r="BAK89" s="17"/>
      <c r="BAL89" s="17"/>
      <c r="BAM89" s="17"/>
      <c r="BAN89" s="17"/>
      <c r="BAO89" s="17"/>
      <c r="BAP89" s="17"/>
      <c r="BAQ89" s="17"/>
      <c r="BAR89" s="17"/>
      <c r="BAS89" s="17"/>
      <c r="BAT89" s="17"/>
      <c r="BAU89" s="17"/>
      <c r="BAV89" s="17"/>
      <c r="BAW89" s="17"/>
      <c r="BAX89" s="17"/>
      <c r="BAY89" s="17"/>
      <c r="BAZ89" s="17"/>
      <c r="BBA89" s="17"/>
      <c r="BBB89" s="17"/>
      <c r="BBC89" s="17"/>
      <c r="BBD89" s="17"/>
      <c r="BBE89" s="17"/>
      <c r="BBF89" s="17"/>
      <c r="BBG89" s="17"/>
      <c r="BBH89" s="17"/>
      <c r="BBI89" s="17"/>
      <c r="BBJ89" s="17"/>
      <c r="BBK89" s="17"/>
      <c r="BBL89" s="17"/>
      <c r="BBM89" s="17"/>
      <c r="BBN89" s="17"/>
      <c r="BBO89" s="17"/>
      <c r="BBP89" s="17"/>
      <c r="BBQ89" s="17"/>
      <c r="BBR89" s="17"/>
      <c r="BBS89" s="17"/>
      <c r="BBT89" s="17"/>
      <c r="BBU89" s="17"/>
      <c r="BBV89" s="17"/>
      <c r="BBW89" s="17"/>
      <c r="BBX89" s="17"/>
      <c r="BBY89" s="17"/>
      <c r="BBZ89" s="17"/>
      <c r="BCA89" s="17"/>
      <c r="BCB89" s="17"/>
      <c r="BCC89" s="17"/>
      <c r="BCD89" s="17"/>
      <c r="BCE89" s="17"/>
      <c r="BCF89" s="17"/>
      <c r="BCG89" s="17"/>
      <c r="BCH89" s="17"/>
      <c r="BCI89" s="17"/>
      <c r="BCJ89" s="17"/>
      <c r="BCK89" s="17"/>
      <c r="BCL89" s="17"/>
      <c r="BCM89" s="17"/>
      <c r="BCN89" s="17"/>
      <c r="BCO89" s="17"/>
      <c r="BCP89" s="17"/>
      <c r="BCQ89" s="17"/>
      <c r="BCR89" s="17"/>
      <c r="BCS89" s="17"/>
      <c r="BCT89" s="17"/>
      <c r="BCU89" s="17"/>
      <c r="BCV89" s="17"/>
      <c r="BCW89" s="17"/>
      <c r="BCX89" s="17"/>
      <c r="BCY89" s="17"/>
      <c r="BCZ89" s="17"/>
      <c r="BDA89" s="17"/>
      <c r="BDB89" s="17"/>
      <c r="BDC89" s="17"/>
      <c r="BDD89" s="17"/>
      <c r="BDE89" s="17"/>
      <c r="BDF89" s="17"/>
      <c r="BDG89" s="17"/>
      <c r="BDH89" s="17"/>
      <c r="BDI89" s="17"/>
      <c r="BDJ89" s="17"/>
      <c r="BDK89" s="17"/>
      <c r="BDL89" s="17"/>
      <c r="BDM89" s="17"/>
      <c r="BDN89" s="17"/>
      <c r="BDO89" s="17"/>
      <c r="BDP89" s="17"/>
      <c r="BDQ89" s="17"/>
      <c r="BDR89" s="17"/>
      <c r="BDS89" s="17"/>
      <c r="BDT89" s="17"/>
      <c r="BDU89" s="17"/>
      <c r="BDV89" s="17"/>
      <c r="BDW89" s="17"/>
      <c r="BDX89" s="17"/>
      <c r="BDY89" s="17"/>
      <c r="BDZ89" s="17"/>
      <c r="BEA89" s="17"/>
      <c r="BEB89" s="17"/>
      <c r="BEC89" s="17"/>
      <c r="BED89" s="17"/>
      <c r="BEE89" s="17"/>
      <c r="BEF89" s="17"/>
      <c r="BEG89" s="17"/>
      <c r="BEH89" s="17"/>
      <c r="BEI89" s="17"/>
      <c r="BEJ89" s="17"/>
      <c r="BEK89" s="17"/>
      <c r="BEL89" s="17"/>
      <c r="BEM89" s="17"/>
      <c r="BEN89" s="17"/>
      <c r="BEO89" s="17"/>
      <c r="BEP89" s="17"/>
      <c r="BEQ89" s="17"/>
      <c r="BER89" s="17"/>
      <c r="BES89" s="17"/>
      <c r="BET89" s="17"/>
      <c r="BEU89" s="17"/>
      <c r="BEV89" s="17"/>
      <c r="BEW89" s="17"/>
      <c r="BEX89" s="17"/>
      <c r="BEY89" s="17"/>
      <c r="BEZ89" s="17"/>
      <c r="BFA89" s="17"/>
      <c r="BFB89" s="17"/>
      <c r="BFC89" s="17"/>
      <c r="BFD89" s="17"/>
      <c r="BFE89" s="17"/>
      <c r="BFF89" s="17"/>
      <c r="BFG89" s="17"/>
      <c r="BFH89" s="17"/>
      <c r="BFI89" s="17"/>
      <c r="BFJ89" s="17"/>
      <c r="BFK89" s="17"/>
      <c r="BFL89" s="17"/>
      <c r="BFM89" s="17"/>
      <c r="BFN89" s="17"/>
      <c r="BFO89" s="17"/>
      <c r="BFP89" s="17"/>
      <c r="BFQ89" s="17"/>
      <c r="BFR89" s="17"/>
      <c r="BFS89" s="17"/>
      <c r="BFT89" s="17"/>
      <c r="BFU89" s="17"/>
      <c r="BFV89" s="17"/>
      <c r="BFW89" s="17"/>
      <c r="BFX89" s="17"/>
      <c r="BFY89" s="17"/>
      <c r="BFZ89" s="17"/>
      <c r="BGA89" s="17"/>
      <c r="BGB89" s="17"/>
      <c r="BGC89" s="17"/>
      <c r="BGD89" s="17"/>
      <c r="BGE89" s="17"/>
      <c r="BGF89" s="17"/>
      <c r="BGG89" s="17"/>
      <c r="BGH89" s="17"/>
      <c r="BGI89" s="17"/>
      <c r="BGJ89" s="17"/>
      <c r="BGK89" s="17"/>
      <c r="BGL89" s="17"/>
      <c r="BGM89" s="17"/>
      <c r="BGN89" s="17"/>
      <c r="BGO89" s="17"/>
      <c r="BGP89" s="17"/>
      <c r="BGQ89" s="17"/>
      <c r="BGR89" s="17"/>
      <c r="BGS89" s="17"/>
      <c r="BGT89" s="17"/>
      <c r="BGU89" s="17"/>
      <c r="BGV89" s="17"/>
      <c r="BGW89" s="17"/>
      <c r="BGX89" s="17"/>
      <c r="BGY89" s="17"/>
      <c r="BGZ89" s="17"/>
      <c r="BHA89" s="17"/>
      <c r="BHB89" s="17"/>
      <c r="BHC89" s="17"/>
      <c r="BHD89" s="17"/>
      <c r="BHE89" s="17"/>
      <c r="BHF89" s="17"/>
      <c r="BHG89" s="17"/>
      <c r="BHH89" s="17"/>
      <c r="BHI89" s="17"/>
      <c r="BHJ89" s="17"/>
      <c r="BHK89" s="17"/>
      <c r="BHL89" s="17"/>
      <c r="BHM89" s="17"/>
      <c r="BHN89" s="17"/>
      <c r="BHO89" s="17"/>
      <c r="BHP89" s="17"/>
      <c r="BHQ89" s="17"/>
      <c r="BHR89" s="17"/>
      <c r="BHS89" s="17"/>
      <c r="BHT89" s="17"/>
      <c r="BHU89" s="17"/>
      <c r="BHV89" s="17"/>
      <c r="BHW89" s="17"/>
      <c r="BHX89" s="17"/>
      <c r="BHY89" s="17"/>
      <c r="BHZ89" s="17"/>
      <c r="BIA89" s="17"/>
      <c r="BIB89" s="17"/>
      <c r="BIC89" s="17"/>
      <c r="BID89" s="17"/>
      <c r="BIE89" s="17"/>
      <c r="BIF89" s="17"/>
      <c r="BIG89" s="17"/>
      <c r="BIH89" s="17"/>
      <c r="BII89" s="17"/>
      <c r="BIJ89" s="17"/>
      <c r="BIK89" s="17"/>
      <c r="BIL89" s="17"/>
      <c r="BIM89" s="17"/>
      <c r="BIN89" s="17"/>
      <c r="BIO89" s="17"/>
      <c r="BIP89" s="17"/>
      <c r="BIQ89" s="17"/>
      <c r="BIR89" s="17"/>
      <c r="BIS89" s="17"/>
      <c r="BIT89" s="17"/>
      <c r="BIU89" s="17"/>
      <c r="BIV89" s="17"/>
      <c r="BIW89" s="17"/>
      <c r="BIX89" s="17"/>
      <c r="BIY89" s="17"/>
      <c r="BIZ89" s="17"/>
      <c r="BJA89" s="17"/>
      <c r="BJB89" s="17"/>
      <c r="BJC89" s="17"/>
      <c r="BJD89" s="17"/>
      <c r="BJE89" s="17"/>
      <c r="BJF89" s="17"/>
      <c r="BJG89" s="17"/>
      <c r="BJH89" s="17"/>
      <c r="BJI89" s="17"/>
      <c r="BJJ89" s="17"/>
      <c r="BJK89" s="17"/>
      <c r="BJL89" s="17"/>
      <c r="BJM89" s="17"/>
      <c r="BJN89" s="17"/>
      <c r="BJO89" s="17"/>
      <c r="BJP89" s="17"/>
      <c r="BJQ89" s="17"/>
      <c r="BJR89" s="17"/>
      <c r="BJS89" s="17"/>
      <c r="BJT89" s="17"/>
      <c r="BJU89" s="17"/>
      <c r="BJV89" s="17"/>
      <c r="BJW89" s="17"/>
      <c r="BJX89" s="17"/>
      <c r="BJY89" s="17"/>
      <c r="BJZ89" s="17"/>
      <c r="BKA89" s="17"/>
      <c r="BKB89" s="17"/>
      <c r="BKC89" s="17"/>
      <c r="BKD89" s="17"/>
      <c r="BKE89" s="17"/>
      <c r="BKF89" s="17"/>
      <c r="BKG89" s="17"/>
      <c r="BKH89" s="17"/>
      <c r="BKI89" s="17"/>
      <c r="BKJ89" s="17"/>
      <c r="BKK89" s="17"/>
      <c r="BKL89" s="17"/>
      <c r="BKM89" s="17"/>
      <c r="BKN89" s="17"/>
      <c r="BKO89" s="17"/>
      <c r="BKP89" s="17"/>
      <c r="BKQ89" s="17"/>
      <c r="BKR89" s="17"/>
      <c r="BKS89" s="17"/>
      <c r="BKT89" s="17"/>
      <c r="BKU89" s="17"/>
      <c r="BKV89" s="17"/>
      <c r="BKW89" s="17"/>
      <c r="BKX89" s="17"/>
      <c r="BKY89" s="17"/>
      <c r="BKZ89" s="17"/>
      <c r="BLA89" s="17"/>
      <c r="BLB89" s="17"/>
      <c r="BLC89" s="17"/>
      <c r="BLD89" s="17"/>
      <c r="BLE89" s="17"/>
      <c r="BLF89" s="17"/>
      <c r="BLG89" s="17"/>
      <c r="BLH89" s="17"/>
      <c r="BLI89" s="17"/>
      <c r="BLJ89" s="17"/>
      <c r="BLK89" s="17"/>
      <c r="BLL89" s="17"/>
      <c r="BLM89" s="17"/>
      <c r="BLN89" s="17"/>
      <c r="BLO89" s="17"/>
      <c r="BLP89" s="17"/>
      <c r="BLQ89" s="17"/>
      <c r="BLR89" s="17"/>
      <c r="BLS89" s="17"/>
      <c r="BLT89" s="17"/>
      <c r="BLU89" s="17"/>
      <c r="BLV89" s="17"/>
      <c r="BLW89" s="17"/>
      <c r="BLX89" s="17"/>
      <c r="BLY89" s="17"/>
      <c r="BLZ89" s="17"/>
      <c r="BMA89" s="17"/>
      <c r="BMB89" s="17"/>
      <c r="BMC89" s="17"/>
      <c r="BMD89" s="17"/>
      <c r="BME89" s="17"/>
      <c r="BMF89" s="17"/>
      <c r="BMG89" s="17"/>
      <c r="BMH89" s="17"/>
      <c r="BMI89" s="17"/>
      <c r="BMJ89" s="17"/>
      <c r="BMK89" s="17"/>
      <c r="BML89" s="17"/>
      <c r="BMM89" s="17"/>
      <c r="BMN89" s="17"/>
      <c r="BMO89" s="17"/>
      <c r="BMP89" s="17"/>
      <c r="BMQ89" s="17"/>
      <c r="BMR89" s="17"/>
      <c r="BMS89" s="17"/>
      <c r="BMT89" s="17"/>
      <c r="BMU89" s="17"/>
      <c r="BMV89" s="17"/>
      <c r="BMW89" s="17"/>
      <c r="BMX89" s="17"/>
      <c r="BMY89" s="17"/>
      <c r="BMZ89" s="17"/>
      <c r="BNA89" s="17"/>
      <c r="BNB89" s="17"/>
      <c r="BNC89" s="17"/>
      <c r="BND89" s="17"/>
      <c r="BNE89" s="17"/>
      <c r="BNF89" s="17"/>
      <c r="BNG89" s="17"/>
      <c r="BNH89" s="17"/>
      <c r="BNI89" s="17"/>
      <c r="BNJ89" s="17"/>
      <c r="BNK89" s="17"/>
      <c r="BNL89" s="17"/>
      <c r="BNM89" s="17"/>
      <c r="BNN89" s="17"/>
      <c r="BNO89" s="17"/>
      <c r="BNP89" s="17"/>
      <c r="BNQ89" s="17"/>
      <c r="BNR89" s="17"/>
      <c r="BNS89" s="17"/>
      <c r="BNT89" s="17"/>
      <c r="BNU89" s="17"/>
      <c r="BNV89" s="17"/>
      <c r="BNW89" s="17"/>
      <c r="BNX89" s="17"/>
      <c r="BNY89" s="17"/>
      <c r="BNZ89" s="17"/>
      <c r="BOA89" s="17"/>
      <c r="BOB89" s="17"/>
      <c r="BOC89" s="17"/>
      <c r="BOD89" s="17"/>
      <c r="BOE89" s="17"/>
      <c r="BOF89" s="17"/>
      <c r="BOG89" s="17"/>
      <c r="BOH89" s="17"/>
      <c r="BOI89" s="17"/>
      <c r="BOJ89" s="17"/>
      <c r="BOK89" s="17"/>
      <c r="BOL89" s="17"/>
      <c r="BOM89" s="17"/>
      <c r="BON89" s="17"/>
      <c r="BOO89" s="17"/>
      <c r="BOP89" s="17"/>
      <c r="BOQ89" s="17"/>
      <c r="BOR89" s="17"/>
      <c r="BOS89" s="17"/>
      <c r="BOT89" s="17"/>
      <c r="BOU89" s="17"/>
      <c r="BOV89" s="17"/>
      <c r="BOW89" s="17"/>
      <c r="BOX89" s="17"/>
      <c r="BOY89" s="17"/>
      <c r="BOZ89" s="17"/>
      <c r="BPA89" s="17"/>
      <c r="BPB89" s="17"/>
      <c r="BPC89" s="17"/>
      <c r="BPD89" s="17"/>
      <c r="BPE89" s="17"/>
      <c r="BPF89" s="17"/>
      <c r="BPG89" s="17"/>
      <c r="BPH89" s="17"/>
      <c r="BPI89" s="17"/>
      <c r="BPJ89" s="17"/>
      <c r="BPK89" s="17"/>
      <c r="BPL89" s="17"/>
      <c r="BPM89" s="17"/>
      <c r="BPN89" s="17"/>
      <c r="BPO89" s="17"/>
      <c r="BPP89" s="17"/>
      <c r="BPQ89" s="17"/>
      <c r="BPR89" s="17"/>
      <c r="BPS89" s="17"/>
      <c r="BPT89" s="17"/>
      <c r="BPU89" s="17"/>
      <c r="BPV89" s="17"/>
      <c r="BPW89" s="17"/>
      <c r="BPX89" s="17"/>
      <c r="BPY89" s="17"/>
      <c r="BPZ89" s="17"/>
      <c r="BQA89" s="17"/>
      <c r="BQB89" s="17"/>
      <c r="BQC89" s="17"/>
      <c r="BQD89" s="17"/>
      <c r="BQE89" s="17"/>
      <c r="BQF89" s="17"/>
      <c r="BQG89" s="17"/>
      <c r="BQH89" s="17"/>
      <c r="BQI89" s="17"/>
      <c r="BQJ89" s="17"/>
      <c r="BQK89" s="17"/>
      <c r="BQL89" s="17"/>
      <c r="BQM89" s="17"/>
      <c r="BQN89" s="17"/>
      <c r="BQO89" s="17"/>
      <c r="BQP89" s="17"/>
      <c r="BQQ89" s="17"/>
      <c r="BQR89" s="17"/>
      <c r="BQS89" s="17"/>
      <c r="BQT89" s="17"/>
      <c r="BQU89" s="17"/>
      <c r="BQV89" s="17"/>
      <c r="BQW89" s="17"/>
      <c r="BQX89" s="17"/>
      <c r="BQY89" s="17"/>
      <c r="BQZ89" s="17"/>
      <c r="BRA89" s="17"/>
      <c r="BRB89" s="17"/>
      <c r="BRC89" s="17"/>
      <c r="BRD89" s="17"/>
      <c r="BRE89" s="17"/>
      <c r="BRF89" s="17"/>
      <c r="BRG89" s="17"/>
      <c r="BRH89" s="17"/>
      <c r="BRI89" s="17"/>
      <c r="BRJ89" s="17"/>
      <c r="BRK89" s="17"/>
      <c r="BRL89" s="17"/>
      <c r="BRM89" s="17"/>
      <c r="BRN89" s="17"/>
      <c r="BRO89" s="17"/>
      <c r="BRP89" s="17"/>
      <c r="BRQ89" s="17"/>
      <c r="BRR89" s="17"/>
      <c r="BRS89" s="17"/>
      <c r="BRT89" s="17"/>
      <c r="BRU89" s="17"/>
      <c r="BRV89" s="17"/>
      <c r="BRW89" s="17"/>
      <c r="BRX89" s="17"/>
      <c r="BRY89" s="17"/>
      <c r="BRZ89" s="17"/>
      <c r="BSA89" s="17"/>
      <c r="BSB89" s="17"/>
      <c r="BSC89" s="17"/>
      <c r="BSD89" s="17"/>
      <c r="BSE89" s="17"/>
      <c r="BSF89" s="17"/>
      <c r="BSG89" s="17"/>
      <c r="BSH89" s="17"/>
      <c r="BSI89" s="17"/>
      <c r="BSJ89" s="17"/>
      <c r="BSK89" s="17"/>
      <c r="BSL89" s="17"/>
      <c r="BSM89" s="17"/>
      <c r="BSN89" s="17"/>
      <c r="BSO89" s="17"/>
      <c r="BSP89" s="17"/>
      <c r="BSQ89" s="17"/>
      <c r="BSR89" s="17"/>
      <c r="BSS89" s="17"/>
      <c r="BST89" s="17"/>
      <c r="BSU89" s="17"/>
      <c r="BSV89" s="17"/>
      <c r="BSW89" s="17"/>
      <c r="BSX89" s="17"/>
      <c r="BSY89" s="17"/>
      <c r="BSZ89" s="17"/>
      <c r="BTA89" s="17"/>
      <c r="BTB89" s="17"/>
      <c r="BTC89" s="17"/>
      <c r="BTD89" s="17"/>
      <c r="BTE89" s="17"/>
      <c r="BTF89" s="17"/>
      <c r="BTG89" s="17"/>
      <c r="BTH89" s="17"/>
      <c r="BTI89" s="17"/>
      <c r="BTJ89" s="17"/>
      <c r="BTK89" s="17"/>
      <c r="BTL89" s="17"/>
      <c r="BTM89" s="17"/>
      <c r="BTN89" s="17"/>
      <c r="BTO89" s="17"/>
      <c r="BTP89" s="17"/>
      <c r="BTQ89" s="17"/>
      <c r="BTR89" s="17"/>
      <c r="BTS89" s="17"/>
      <c r="BTT89" s="17"/>
      <c r="BTU89" s="17"/>
      <c r="BTV89" s="17"/>
      <c r="BTW89" s="17"/>
      <c r="BTX89" s="17"/>
      <c r="BTY89" s="17"/>
      <c r="BTZ89" s="17"/>
      <c r="BUA89" s="17"/>
      <c r="BUB89" s="17"/>
      <c r="BUC89" s="17"/>
      <c r="BUD89" s="17"/>
      <c r="BUE89" s="17"/>
      <c r="BUF89" s="17"/>
      <c r="BUG89" s="17"/>
      <c r="BUH89" s="17"/>
      <c r="BUI89" s="17"/>
      <c r="BUJ89" s="17"/>
      <c r="BUK89" s="17"/>
      <c r="BUL89" s="17"/>
      <c r="BUM89" s="17"/>
      <c r="BUN89" s="17"/>
      <c r="BUO89" s="17"/>
      <c r="BUP89" s="17"/>
      <c r="BUQ89" s="17"/>
      <c r="BUR89" s="17"/>
      <c r="BUS89" s="17"/>
      <c r="BUT89" s="17"/>
      <c r="BUU89" s="17"/>
      <c r="BUV89" s="17"/>
      <c r="BUW89" s="17"/>
      <c r="BUX89" s="17"/>
      <c r="BUY89" s="17"/>
      <c r="BUZ89" s="17"/>
      <c r="BVA89" s="17"/>
      <c r="BVB89" s="17"/>
      <c r="BVC89" s="17"/>
      <c r="BVD89" s="17"/>
      <c r="BVE89" s="17"/>
      <c r="BVF89" s="17"/>
      <c r="BVG89" s="17"/>
      <c r="BVH89" s="17"/>
      <c r="BVI89" s="17"/>
      <c r="BVJ89" s="17"/>
      <c r="BVK89" s="17"/>
      <c r="BVL89" s="17"/>
      <c r="BVM89" s="17"/>
      <c r="BVN89" s="17"/>
      <c r="BVO89" s="17"/>
      <c r="BVP89" s="17"/>
      <c r="BVQ89" s="17"/>
      <c r="BVR89" s="17"/>
      <c r="BVS89" s="17"/>
      <c r="BVT89" s="17"/>
      <c r="BVU89" s="17"/>
      <c r="BVV89" s="17"/>
      <c r="BVW89" s="17"/>
      <c r="BVX89" s="17"/>
      <c r="BVY89" s="17"/>
      <c r="BVZ89" s="17"/>
      <c r="BWA89" s="17"/>
      <c r="BWB89" s="17"/>
      <c r="BWC89" s="17"/>
      <c r="BWD89" s="17"/>
      <c r="BWE89" s="17"/>
      <c r="BWF89" s="17"/>
      <c r="BWG89" s="17"/>
      <c r="BWH89" s="17"/>
      <c r="BWI89" s="17"/>
      <c r="BWJ89" s="17"/>
      <c r="BWK89" s="17"/>
      <c r="BWL89" s="17"/>
      <c r="BWM89" s="17"/>
      <c r="BWN89" s="17"/>
      <c r="BWO89" s="17"/>
      <c r="BWP89" s="17"/>
      <c r="BWQ89" s="17"/>
      <c r="BWR89" s="17"/>
      <c r="BWS89" s="17"/>
      <c r="BWT89" s="17"/>
      <c r="BWU89" s="17"/>
      <c r="BWV89" s="17"/>
      <c r="BWW89" s="17"/>
      <c r="BWX89" s="17"/>
      <c r="BWY89" s="17"/>
      <c r="BWZ89" s="17"/>
      <c r="BXA89" s="17"/>
      <c r="BXB89" s="17"/>
      <c r="BXC89" s="17"/>
      <c r="BXD89" s="17"/>
      <c r="BXE89" s="17"/>
      <c r="BXF89" s="17"/>
      <c r="BXG89" s="17"/>
      <c r="BXH89" s="17"/>
      <c r="BXI89" s="17"/>
      <c r="BXJ89" s="17"/>
      <c r="BXK89" s="17"/>
      <c r="BXL89" s="17"/>
      <c r="BXM89" s="17"/>
      <c r="BXN89" s="17"/>
      <c r="BXO89" s="17"/>
      <c r="BXP89" s="17"/>
      <c r="BXQ89" s="17"/>
      <c r="BXR89" s="17"/>
      <c r="BXS89" s="17"/>
      <c r="BXT89" s="17"/>
      <c r="BXU89" s="17"/>
      <c r="BXV89" s="17"/>
      <c r="BXW89" s="17"/>
      <c r="BXX89" s="17"/>
      <c r="BXY89" s="17"/>
      <c r="BXZ89" s="17"/>
      <c r="BYA89" s="17"/>
      <c r="BYB89" s="17"/>
      <c r="BYC89" s="17"/>
      <c r="BYD89" s="17"/>
      <c r="BYE89" s="17"/>
      <c r="BYF89" s="17"/>
      <c r="BYG89" s="17"/>
      <c r="BYH89" s="17"/>
      <c r="BYI89" s="17"/>
      <c r="BYJ89" s="17"/>
      <c r="BYK89" s="17"/>
      <c r="BYL89" s="17"/>
      <c r="BYM89" s="17"/>
      <c r="BYN89" s="17"/>
      <c r="BYO89" s="17"/>
      <c r="BYP89" s="17"/>
      <c r="BYQ89" s="17"/>
      <c r="BYR89" s="17"/>
      <c r="BYS89" s="17"/>
      <c r="BYT89" s="17"/>
      <c r="BYU89" s="17"/>
      <c r="BYV89" s="17"/>
      <c r="BYW89" s="17"/>
      <c r="BYX89" s="17"/>
      <c r="BYY89" s="17"/>
      <c r="BYZ89" s="17"/>
      <c r="BZA89" s="17"/>
      <c r="BZB89" s="17"/>
      <c r="BZC89" s="17"/>
      <c r="BZD89" s="17"/>
      <c r="BZE89" s="17"/>
      <c r="BZF89" s="17"/>
      <c r="BZG89" s="17"/>
      <c r="BZH89" s="17"/>
      <c r="BZI89" s="17"/>
      <c r="BZJ89" s="17"/>
      <c r="BZK89" s="17"/>
      <c r="BZL89" s="17"/>
      <c r="BZM89" s="17"/>
      <c r="BZN89" s="17"/>
      <c r="BZO89" s="17"/>
      <c r="BZP89" s="17"/>
      <c r="BZQ89" s="17"/>
      <c r="BZR89" s="17"/>
      <c r="BZS89" s="17"/>
      <c r="BZT89" s="17"/>
      <c r="BZU89" s="17"/>
      <c r="BZV89" s="17"/>
      <c r="BZW89" s="17"/>
      <c r="BZX89" s="17"/>
      <c r="BZY89" s="17"/>
      <c r="BZZ89" s="17"/>
      <c r="CAA89" s="17"/>
      <c r="CAB89" s="17"/>
      <c r="CAC89" s="17"/>
      <c r="CAD89" s="17"/>
      <c r="CAE89" s="17"/>
      <c r="CAF89" s="17"/>
      <c r="CAG89" s="17"/>
      <c r="CAH89" s="17"/>
      <c r="CAI89" s="17"/>
      <c r="CAJ89" s="17"/>
      <c r="CAK89" s="17"/>
      <c r="CAL89" s="17"/>
      <c r="CAM89" s="17"/>
      <c r="CAN89" s="17"/>
      <c r="CAO89" s="17"/>
      <c r="CAP89" s="17"/>
      <c r="CAQ89" s="17"/>
      <c r="CAR89" s="17"/>
      <c r="CAS89" s="17"/>
      <c r="CAT89" s="17"/>
      <c r="CAU89" s="17"/>
      <c r="CAV89" s="17"/>
      <c r="CAW89" s="17"/>
      <c r="CAX89" s="17"/>
      <c r="CAY89" s="17"/>
      <c r="CAZ89" s="17"/>
      <c r="CBA89" s="17"/>
      <c r="CBB89" s="17"/>
      <c r="CBC89" s="17"/>
      <c r="CBD89" s="17"/>
      <c r="CBE89" s="17"/>
      <c r="CBF89" s="17"/>
      <c r="CBG89" s="17"/>
      <c r="CBH89" s="17"/>
      <c r="CBI89" s="17"/>
      <c r="CBJ89" s="17"/>
      <c r="CBK89" s="17"/>
      <c r="CBL89" s="17"/>
      <c r="CBM89" s="17"/>
      <c r="CBN89" s="17"/>
      <c r="CBO89" s="17"/>
      <c r="CBP89" s="17"/>
      <c r="CBQ89" s="17"/>
      <c r="CBR89" s="17"/>
      <c r="CBS89" s="17"/>
      <c r="CBT89" s="17"/>
      <c r="CBU89" s="17"/>
      <c r="CBV89" s="17"/>
      <c r="CBW89" s="17"/>
      <c r="CBX89" s="17"/>
      <c r="CBY89" s="17"/>
      <c r="CBZ89" s="17"/>
      <c r="CCA89" s="17"/>
      <c r="CCB89" s="17"/>
      <c r="CCC89" s="17"/>
      <c r="CCD89" s="17"/>
      <c r="CCE89" s="17"/>
      <c r="CCF89" s="17"/>
      <c r="CCG89" s="17"/>
      <c r="CCH89" s="17"/>
      <c r="CCI89" s="17"/>
      <c r="CCJ89" s="17"/>
      <c r="CCK89" s="17"/>
      <c r="CCL89" s="17"/>
      <c r="CCM89" s="17"/>
      <c r="CCN89" s="17"/>
      <c r="CCO89" s="17"/>
      <c r="CCP89" s="17"/>
      <c r="CCQ89" s="17"/>
      <c r="CCR89" s="17"/>
      <c r="CCS89" s="17"/>
      <c r="CCT89" s="17"/>
      <c r="CCU89" s="17"/>
      <c r="CCV89" s="17"/>
      <c r="CCW89" s="17"/>
      <c r="CCX89" s="17"/>
      <c r="CCY89" s="17"/>
      <c r="CCZ89" s="17"/>
      <c r="CDA89" s="17"/>
      <c r="CDB89" s="17"/>
      <c r="CDC89" s="17"/>
      <c r="CDD89" s="17"/>
      <c r="CDE89" s="17"/>
      <c r="CDF89" s="17"/>
      <c r="CDG89" s="17"/>
      <c r="CDH89" s="17"/>
      <c r="CDI89" s="17"/>
      <c r="CDJ89" s="17"/>
      <c r="CDK89" s="17"/>
      <c r="CDL89" s="17"/>
      <c r="CDM89" s="17"/>
      <c r="CDN89" s="17"/>
      <c r="CDO89" s="17"/>
      <c r="CDP89" s="17"/>
      <c r="CDQ89" s="17"/>
      <c r="CDR89" s="17"/>
      <c r="CDS89" s="17"/>
      <c r="CDT89" s="17"/>
      <c r="CDU89" s="17"/>
    </row>
    <row r="90">
      <c r="A90" s="14" t="s">
        <v>3410</v>
      </c>
      <c r="B90" s="14" t="s">
        <v>3486</v>
      </c>
      <c r="C90" s="14" t="s">
        <v>2933</v>
      </c>
      <c r="D90" s="14" t="s">
        <v>3265</v>
      </c>
      <c r="E90" s="14" t="s">
        <v>3487</v>
      </c>
      <c r="F90" s="14" t="s">
        <v>2835</v>
      </c>
      <c r="I90" s="14" t="s">
        <v>2558</v>
      </c>
      <c r="J90" s="14" t="s">
        <v>3252</v>
      </c>
      <c r="K90" s="14" t="s">
        <v>2619</v>
      </c>
      <c r="L90" s="14" t="s">
        <v>2658</v>
      </c>
      <c r="M90" s="17"/>
      <c r="N90" s="14" t="s">
        <v>2690</v>
      </c>
      <c r="O90" s="14" t="s">
        <v>2690</v>
      </c>
      <c r="P90" s="14" t="s">
        <v>2690</v>
      </c>
      <c r="Q90" s="16">
        <v>11.0</v>
      </c>
      <c r="R90" s="16">
        <v>4091253.0</v>
      </c>
      <c r="S90" s="16">
        <v>4091253.0</v>
      </c>
      <c r="T90" s="14" t="s">
        <v>2622</v>
      </c>
      <c r="U90" s="14" t="s">
        <v>2630</v>
      </c>
      <c r="V90" s="14" t="s">
        <v>3488</v>
      </c>
      <c r="W90" s="14" t="s">
        <v>3489</v>
      </c>
      <c r="X90" s="16">
        <v>0.4</v>
      </c>
      <c r="Y90" s="17"/>
      <c r="Z90" s="16">
        <v>98.0</v>
      </c>
      <c r="AA90" s="16">
        <v>145.0</v>
      </c>
      <c r="AB90" s="17"/>
      <c r="AC90" s="16">
        <v>355.0</v>
      </c>
      <c r="AD90" s="16">
        <v>1704.0</v>
      </c>
      <c r="AE90" s="17"/>
      <c r="AF90" s="17"/>
      <c r="AG90" s="17"/>
      <c r="AH90" s="17"/>
      <c r="AI90" s="17"/>
      <c r="AJ90" s="17"/>
      <c r="AK90" s="17"/>
      <c r="AL90" s="16">
        <v>76.0</v>
      </c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4" t="s">
        <v>3270</v>
      </c>
      <c r="BB90" s="17"/>
      <c r="BC90" s="17"/>
      <c r="BD90" s="17"/>
      <c r="BE90" s="17"/>
      <c r="BF90" s="14" t="s">
        <v>2574</v>
      </c>
      <c r="BG90" s="16">
        <v>1.0</v>
      </c>
      <c r="BH90" s="14" t="s">
        <v>2564</v>
      </c>
      <c r="BI90" s="14" t="s">
        <v>2594</v>
      </c>
      <c r="BJ90" s="14" t="s">
        <v>2566</v>
      </c>
      <c r="BK90" s="17"/>
      <c r="BL90" s="17"/>
      <c r="BM90" s="16">
        <v>57.4</v>
      </c>
      <c r="BN90" s="17"/>
      <c r="BO90" s="17"/>
      <c r="BP90" s="17"/>
      <c r="BQ90" s="17"/>
      <c r="BR90" s="17"/>
      <c r="BS90" s="16">
        <v>8.0E-4</v>
      </c>
      <c r="BT90" s="16">
        <v>83.2429234</v>
      </c>
      <c r="BU90" s="14" t="s">
        <v>2680</v>
      </c>
      <c r="BV90" s="14" t="s">
        <v>2568</v>
      </c>
      <c r="BW90" s="14" t="s">
        <v>2569</v>
      </c>
      <c r="BX90" s="16">
        <v>0.0</v>
      </c>
      <c r="BY90" s="14" t="s">
        <v>3270</v>
      </c>
      <c r="BZ90" s="16">
        <v>2056.0</v>
      </c>
      <c r="CA90" s="17"/>
      <c r="CB90" s="16">
        <v>0.0</v>
      </c>
      <c r="CC90" s="16">
        <v>49.8405497</v>
      </c>
      <c r="CD90" s="14" t="s">
        <v>2703</v>
      </c>
      <c r="CE90" s="16">
        <v>83.2429234</v>
      </c>
      <c r="CF90" s="14" t="s">
        <v>2572</v>
      </c>
      <c r="CH90" s="19">
        <v>40736.0</v>
      </c>
      <c r="CI90" s="14" t="s">
        <v>2826</v>
      </c>
      <c r="CJ90" s="17"/>
      <c r="CK90" s="14" t="s">
        <v>2574</v>
      </c>
      <c r="CL90" s="14" t="s">
        <v>3479</v>
      </c>
      <c r="CM90" s="20">
        <v>2279175.0</v>
      </c>
      <c r="CN90" s="14" t="s">
        <v>3479</v>
      </c>
      <c r="CO90" s="14" t="s">
        <v>2563</v>
      </c>
      <c r="CP90" s="14" t="s">
        <v>2563</v>
      </c>
      <c r="CQ90" s="16">
        <v>1.3414</v>
      </c>
      <c r="CR90" s="16">
        <v>40.44</v>
      </c>
      <c r="CS90" s="14" t="s">
        <v>2574</v>
      </c>
      <c r="CT90" s="14" t="s">
        <v>3490</v>
      </c>
      <c r="CU90" s="14" t="s">
        <v>2577</v>
      </c>
      <c r="CV90" s="14" t="s">
        <v>2706</v>
      </c>
      <c r="CW90" s="14" t="s">
        <v>2768</v>
      </c>
      <c r="CX90" s="14" t="s">
        <v>2580</v>
      </c>
      <c r="CY90" s="16">
        <v>49.8405497</v>
      </c>
      <c r="CZ90" s="14" t="s">
        <v>2707</v>
      </c>
      <c r="DA90" s="14" t="s">
        <v>2563</v>
      </c>
      <c r="DB90" s="14" t="s">
        <v>2574</v>
      </c>
      <c r="DC90" s="14" t="s">
        <v>2653</v>
      </c>
      <c r="DD90" s="14" t="s">
        <v>3421</v>
      </c>
      <c r="DE90" s="14" t="s">
        <v>2574</v>
      </c>
      <c r="DF90" s="14" t="s">
        <v>2563</v>
      </c>
      <c r="DG90" s="14" t="s">
        <v>3491</v>
      </c>
      <c r="DH90" s="14" t="s">
        <v>3492</v>
      </c>
      <c r="DI90" s="14" t="s">
        <v>3423</v>
      </c>
      <c r="DJ90" s="14" t="s">
        <v>3265</v>
      </c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  <c r="KL90" s="17"/>
      <c r="KM90" s="17"/>
      <c r="KN90" s="17"/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/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  <c r="MF90" s="17"/>
      <c r="MG90" s="17"/>
      <c r="MH90" s="17"/>
      <c r="MI90" s="17"/>
      <c r="MJ90" s="17"/>
      <c r="MK90" s="17"/>
      <c r="ML90" s="17"/>
      <c r="MM90" s="17"/>
      <c r="MN90" s="17"/>
      <c r="MO90" s="17"/>
      <c r="MP90" s="17"/>
      <c r="MQ90" s="17"/>
      <c r="MR90" s="17"/>
      <c r="MS90" s="17"/>
      <c r="MT90" s="17"/>
      <c r="MU90" s="17"/>
      <c r="MV90" s="17"/>
      <c r="MW90" s="17"/>
      <c r="MX90" s="17"/>
      <c r="MY90" s="17"/>
      <c r="MZ90" s="17"/>
      <c r="NA90" s="17"/>
      <c r="NB90" s="17"/>
      <c r="NC90" s="17"/>
      <c r="ND90" s="17"/>
      <c r="NE90" s="17"/>
      <c r="NF90" s="17"/>
      <c r="NG90" s="17"/>
      <c r="NH90" s="17"/>
      <c r="NI90" s="17"/>
      <c r="NJ90" s="17"/>
      <c r="NK90" s="17"/>
      <c r="NL90" s="17"/>
      <c r="NM90" s="17"/>
      <c r="NN90" s="17"/>
      <c r="NO90" s="17"/>
      <c r="NP90" s="17"/>
      <c r="NQ90" s="17"/>
      <c r="NR90" s="17"/>
      <c r="NS90" s="17"/>
      <c r="NT90" s="17"/>
      <c r="NU90" s="17"/>
      <c r="NV90" s="17"/>
      <c r="NW90" s="17"/>
      <c r="NX90" s="17"/>
      <c r="NY90" s="17"/>
      <c r="NZ90" s="17"/>
      <c r="OA90" s="17"/>
      <c r="OB90" s="17"/>
      <c r="OC90" s="17"/>
      <c r="OD90" s="17"/>
      <c r="OE90" s="17"/>
      <c r="OF90" s="17"/>
      <c r="OG90" s="17"/>
      <c r="OH90" s="17"/>
      <c r="OI90" s="17"/>
      <c r="OJ90" s="17"/>
      <c r="OK90" s="17"/>
      <c r="OL90" s="17"/>
      <c r="OM90" s="17"/>
      <c r="ON90" s="17"/>
      <c r="OO90" s="17"/>
      <c r="OP90" s="17"/>
      <c r="OQ90" s="17"/>
      <c r="OR90" s="17"/>
      <c r="OS90" s="17"/>
      <c r="OT90" s="17"/>
      <c r="OU90" s="17"/>
      <c r="OV90" s="17"/>
      <c r="OW90" s="17"/>
      <c r="OX90" s="17"/>
      <c r="OY90" s="17"/>
      <c r="OZ90" s="17"/>
      <c r="PA90" s="17"/>
      <c r="PB90" s="17"/>
      <c r="PC90" s="17"/>
      <c r="PD90" s="17"/>
      <c r="PE90" s="17"/>
      <c r="PF90" s="17"/>
      <c r="PG90" s="17"/>
      <c r="PH90" s="17"/>
      <c r="PI90" s="17"/>
      <c r="PJ90" s="17"/>
      <c r="PK90" s="17"/>
      <c r="PL90" s="17"/>
      <c r="PM90" s="17"/>
      <c r="PN90" s="17"/>
      <c r="PO90" s="17"/>
      <c r="PP90" s="17"/>
      <c r="PQ90" s="17"/>
      <c r="PR90" s="17"/>
      <c r="PS90" s="17"/>
      <c r="PT90" s="17"/>
      <c r="PU90" s="17"/>
      <c r="PV90" s="17"/>
      <c r="PW90" s="17"/>
      <c r="PX90" s="17"/>
      <c r="PY90" s="17"/>
      <c r="PZ90" s="17"/>
      <c r="QA90" s="17"/>
      <c r="QB90" s="17"/>
      <c r="QC90" s="17"/>
      <c r="QD90" s="17"/>
      <c r="QE90" s="17"/>
      <c r="QF90" s="17"/>
      <c r="QG90" s="17"/>
      <c r="QH90" s="17"/>
      <c r="QI90" s="17"/>
      <c r="QJ90" s="17"/>
      <c r="QK90" s="17"/>
      <c r="QL90" s="17"/>
      <c r="QM90" s="17"/>
      <c r="QN90" s="17"/>
      <c r="QO90" s="17"/>
      <c r="QP90" s="17"/>
      <c r="QQ90" s="17"/>
      <c r="QR90" s="17"/>
      <c r="QS90" s="17"/>
      <c r="QT90" s="17"/>
      <c r="QU90" s="16">
        <v>41.0</v>
      </c>
      <c r="QV90" s="16">
        <v>20.0</v>
      </c>
      <c r="QW90" s="16">
        <v>48.0</v>
      </c>
      <c r="QX90" s="17"/>
      <c r="QY90" s="17"/>
      <c r="QZ90" s="17"/>
      <c r="RA90" s="17"/>
      <c r="RB90" s="17"/>
      <c r="RC90" s="17"/>
      <c r="RD90" s="17"/>
      <c r="RE90" s="17"/>
      <c r="RF90" s="17"/>
      <c r="RG90" s="17"/>
      <c r="RH90" s="17"/>
      <c r="RI90" s="17"/>
      <c r="RJ90" s="17"/>
      <c r="RK90" s="17"/>
      <c r="RL90" s="17"/>
      <c r="RM90" s="17"/>
      <c r="RN90" s="17"/>
      <c r="RO90" s="17"/>
      <c r="RP90" s="17"/>
      <c r="RQ90" s="17"/>
      <c r="RR90" s="17"/>
      <c r="RS90" s="17"/>
      <c r="RT90" s="17"/>
      <c r="RU90" s="17"/>
      <c r="RV90" s="17"/>
      <c r="RW90" s="17"/>
      <c r="RX90" s="17"/>
      <c r="RY90" s="17"/>
      <c r="RZ90" s="17"/>
      <c r="SA90" s="17"/>
      <c r="SB90" s="17"/>
      <c r="SC90" s="17"/>
      <c r="SD90" s="17"/>
      <c r="SE90" s="17"/>
      <c r="SF90" s="17"/>
      <c r="SG90" s="17"/>
      <c r="SH90" s="17"/>
      <c r="SI90" s="17"/>
      <c r="SJ90" s="17"/>
      <c r="SK90" s="17"/>
      <c r="SL90" s="17"/>
      <c r="SM90" s="17"/>
      <c r="SN90" s="17"/>
      <c r="SO90" s="17"/>
      <c r="SP90" s="17"/>
      <c r="SQ90" s="17"/>
      <c r="SR90" s="17"/>
      <c r="SS90" s="17"/>
      <c r="ST90" s="17"/>
      <c r="SU90" s="17"/>
      <c r="SV90" s="17"/>
      <c r="SW90" s="17"/>
      <c r="SX90" s="17"/>
      <c r="SY90" s="17"/>
      <c r="SZ90" s="17"/>
      <c r="TA90" s="17"/>
      <c r="TB90" s="17"/>
      <c r="TC90" s="17"/>
      <c r="TD90" s="17"/>
      <c r="TE90" s="17"/>
      <c r="TF90" s="17"/>
      <c r="TG90" s="17"/>
      <c r="TH90" s="17"/>
      <c r="TI90" s="17"/>
      <c r="TJ90" s="17"/>
      <c r="TK90" s="17"/>
      <c r="TL90" s="17"/>
      <c r="TM90" s="17"/>
      <c r="TN90" s="17"/>
      <c r="TO90" s="17"/>
      <c r="TP90" s="17"/>
      <c r="TQ90" s="17"/>
      <c r="TR90" s="17"/>
      <c r="TS90" s="17"/>
      <c r="TT90" s="17"/>
      <c r="TU90" s="17"/>
      <c r="TV90" s="17"/>
      <c r="TW90" s="17"/>
      <c r="TX90" s="17"/>
      <c r="TY90" s="17"/>
      <c r="TZ90" s="17"/>
      <c r="UA90" s="17"/>
      <c r="UB90" s="17"/>
      <c r="UC90" s="17"/>
      <c r="UD90" s="17"/>
      <c r="UE90" s="17"/>
      <c r="UF90" s="17"/>
      <c r="UG90" s="17"/>
      <c r="UH90" s="17"/>
      <c r="UI90" s="17"/>
      <c r="UJ90" s="17"/>
      <c r="UK90" s="17"/>
      <c r="UL90" s="17"/>
      <c r="UM90" s="17"/>
      <c r="UN90" s="17"/>
      <c r="UO90" s="17"/>
      <c r="UP90" s="17"/>
      <c r="UQ90" s="17"/>
      <c r="UR90" s="17"/>
      <c r="US90" s="17"/>
      <c r="UT90" s="17"/>
      <c r="UU90" s="17"/>
      <c r="UV90" s="17"/>
      <c r="UW90" s="17"/>
      <c r="UX90" s="17"/>
      <c r="UY90" s="17"/>
      <c r="UZ90" s="17"/>
      <c r="VA90" s="17"/>
      <c r="VB90" s="17"/>
      <c r="VC90" s="17"/>
      <c r="VD90" s="17"/>
      <c r="VE90" s="17"/>
      <c r="VF90" s="17"/>
      <c r="VG90" s="17"/>
      <c r="VH90" s="17"/>
      <c r="VI90" s="17"/>
      <c r="VJ90" s="17"/>
      <c r="VK90" s="17"/>
      <c r="VL90" s="17"/>
      <c r="VM90" s="17"/>
      <c r="VN90" s="17"/>
      <c r="VO90" s="17"/>
      <c r="VP90" s="17"/>
      <c r="VQ90" s="17"/>
      <c r="VR90" s="17"/>
      <c r="VS90" s="17"/>
      <c r="VT90" s="17"/>
      <c r="VU90" s="17"/>
      <c r="VV90" s="17"/>
      <c r="VW90" s="17"/>
      <c r="VX90" s="17"/>
      <c r="VY90" s="17"/>
      <c r="VZ90" s="17"/>
      <c r="WA90" s="17"/>
      <c r="WB90" s="17"/>
      <c r="WC90" s="17"/>
      <c r="WD90" s="17"/>
      <c r="WE90" s="17"/>
      <c r="WF90" s="17"/>
      <c r="WG90" s="17"/>
      <c r="WH90" s="17"/>
      <c r="WI90" s="17"/>
      <c r="WJ90" s="17"/>
      <c r="WK90" s="17"/>
      <c r="WL90" s="17"/>
      <c r="WM90" s="17"/>
      <c r="WN90" s="17"/>
      <c r="WO90" s="17"/>
      <c r="WP90" s="17"/>
      <c r="WQ90" s="17"/>
      <c r="WR90" s="17"/>
      <c r="WS90" s="17"/>
      <c r="WT90" s="17"/>
      <c r="WU90" s="17"/>
      <c r="WV90" s="17"/>
      <c r="WW90" s="17"/>
      <c r="WX90" s="17"/>
      <c r="WY90" s="17"/>
      <c r="WZ90" s="17"/>
      <c r="XA90" s="17"/>
      <c r="XB90" s="17"/>
      <c r="XC90" s="17"/>
      <c r="XD90" s="17"/>
      <c r="XE90" s="17"/>
      <c r="XF90" s="17"/>
      <c r="XG90" s="17"/>
      <c r="XH90" s="17"/>
      <c r="XI90" s="17"/>
      <c r="XJ90" s="17"/>
      <c r="XK90" s="17"/>
      <c r="XL90" s="17"/>
      <c r="XM90" s="17"/>
      <c r="XN90" s="17"/>
      <c r="XO90" s="17"/>
      <c r="XP90" s="17"/>
      <c r="XQ90" s="17"/>
      <c r="XR90" s="17"/>
      <c r="XS90" s="17"/>
      <c r="XT90" s="17"/>
      <c r="XU90" s="17"/>
      <c r="XV90" s="17"/>
      <c r="XW90" s="17"/>
      <c r="XX90" s="17"/>
      <c r="XY90" s="17"/>
      <c r="XZ90" s="17"/>
      <c r="YA90" s="17"/>
      <c r="YB90" s="17"/>
      <c r="YC90" s="17"/>
      <c r="YD90" s="17"/>
      <c r="YE90" s="17"/>
      <c r="YF90" s="17"/>
      <c r="YG90" s="17"/>
      <c r="YH90" s="17"/>
      <c r="YI90" s="17"/>
      <c r="YJ90" s="17"/>
      <c r="YK90" s="17"/>
      <c r="YL90" s="17"/>
      <c r="YM90" s="17"/>
      <c r="YN90" s="17"/>
      <c r="YO90" s="17"/>
      <c r="YP90" s="17"/>
      <c r="YQ90" s="17"/>
      <c r="YR90" s="17"/>
      <c r="YS90" s="17"/>
      <c r="YT90" s="17"/>
      <c r="YU90" s="17"/>
      <c r="YV90" s="17"/>
      <c r="YW90" s="17"/>
      <c r="YX90" s="17"/>
      <c r="YY90" s="17"/>
      <c r="YZ90" s="17"/>
      <c r="ZA90" s="17"/>
      <c r="ZB90" s="17"/>
      <c r="ZC90" s="17"/>
      <c r="ZD90" s="17"/>
      <c r="ZE90" s="17"/>
      <c r="ZF90" s="17"/>
      <c r="ZG90" s="17"/>
      <c r="ZH90" s="17"/>
      <c r="ZI90" s="17"/>
      <c r="ZJ90" s="17"/>
      <c r="ZK90" s="17"/>
      <c r="ZL90" s="17"/>
      <c r="ZM90" s="17"/>
      <c r="ZN90" s="17"/>
      <c r="ZO90" s="17"/>
      <c r="ZP90" s="17"/>
      <c r="ZQ90" s="17"/>
      <c r="ZR90" s="17"/>
      <c r="ZS90" s="17"/>
      <c r="ZT90" s="17"/>
      <c r="ZU90" s="17"/>
      <c r="ZV90" s="17"/>
      <c r="ZW90" s="17"/>
      <c r="ZX90" s="17"/>
      <c r="ZY90" s="17"/>
      <c r="ZZ90" s="17"/>
      <c r="AAA90" s="17"/>
      <c r="AAB90" s="17"/>
      <c r="AAC90" s="17"/>
      <c r="AAD90" s="17"/>
      <c r="AAE90" s="17"/>
      <c r="AAF90" s="17"/>
      <c r="AAG90" s="17"/>
      <c r="AAH90" s="17"/>
      <c r="AAI90" s="17"/>
      <c r="AAJ90" s="17"/>
      <c r="AAK90" s="17"/>
      <c r="AAL90" s="17"/>
      <c r="AAM90" s="17"/>
      <c r="AAN90" s="17"/>
      <c r="AAO90" s="17"/>
      <c r="AAP90" s="17"/>
      <c r="AAQ90" s="17"/>
      <c r="AAR90" s="17"/>
      <c r="AAS90" s="17"/>
      <c r="AAT90" s="17"/>
      <c r="AAU90" s="17"/>
      <c r="AAV90" s="17"/>
      <c r="AAW90" s="17"/>
      <c r="AAX90" s="17"/>
      <c r="AAY90" s="17"/>
      <c r="AAZ90" s="17"/>
      <c r="ABA90" s="17"/>
      <c r="ABB90" s="17"/>
      <c r="ABC90" s="17"/>
      <c r="ABD90" s="17"/>
      <c r="ABE90" s="17"/>
      <c r="ABF90" s="17"/>
      <c r="ABG90" s="17"/>
      <c r="ABH90" s="17"/>
      <c r="ABI90" s="17"/>
      <c r="ABJ90" s="17"/>
      <c r="ABK90" s="17"/>
      <c r="ABL90" s="17"/>
      <c r="ABM90" s="17"/>
      <c r="ABN90" s="17"/>
      <c r="ABO90" s="17"/>
      <c r="ABP90" s="17"/>
      <c r="ABQ90" s="17"/>
      <c r="ABR90" s="17"/>
      <c r="ABS90" s="17"/>
      <c r="ABT90" s="17"/>
      <c r="ABU90" s="17"/>
      <c r="ABV90" s="17"/>
      <c r="ABW90" s="17"/>
      <c r="ABX90" s="17"/>
      <c r="ABY90" s="17"/>
      <c r="ABZ90" s="17"/>
      <c r="ACA90" s="17"/>
      <c r="ACB90" s="17"/>
      <c r="ACC90" s="17"/>
      <c r="ACD90" s="17"/>
      <c r="ACE90" s="17"/>
      <c r="ACF90" s="17"/>
      <c r="ACG90" s="17"/>
      <c r="ACH90" s="17"/>
      <c r="ACI90" s="17"/>
      <c r="ACJ90" s="17"/>
      <c r="ACK90" s="17"/>
      <c r="ACL90" s="17"/>
      <c r="ACM90" s="17"/>
      <c r="ACN90" s="17"/>
      <c r="ACO90" s="17"/>
      <c r="ACP90" s="17"/>
      <c r="ACQ90" s="17"/>
      <c r="ACR90" s="17"/>
      <c r="ACS90" s="17"/>
      <c r="ACT90" s="17"/>
      <c r="ACU90" s="17"/>
      <c r="ACV90" s="17"/>
      <c r="ACW90" s="17"/>
      <c r="ACX90" s="17"/>
      <c r="ACY90" s="17"/>
      <c r="ACZ90" s="17"/>
      <c r="ADA90" s="17"/>
      <c r="ADB90" s="17"/>
      <c r="ADC90" s="17"/>
      <c r="ADD90" s="17"/>
      <c r="ADE90" s="17"/>
      <c r="ADF90" s="17"/>
      <c r="ADG90" s="17"/>
      <c r="ADH90" s="17"/>
      <c r="ADI90" s="17"/>
      <c r="ADJ90" s="17"/>
      <c r="ADK90" s="17"/>
      <c r="ADL90" s="17"/>
      <c r="ADM90" s="17"/>
      <c r="ADN90" s="17"/>
      <c r="ADO90" s="17"/>
      <c r="ADP90" s="17"/>
      <c r="ADQ90" s="17"/>
      <c r="ADR90" s="17"/>
      <c r="ADS90" s="17"/>
      <c r="ADT90" s="17"/>
      <c r="ADU90" s="17"/>
      <c r="ADV90" s="17"/>
      <c r="ADW90" s="17"/>
      <c r="ADX90" s="17"/>
      <c r="ADY90" s="17"/>
      <c r="ADZ90" s="17"/>
      <c r="AEA90" s="17"/>
      <c r="AEB90" s="17"/>
      <c r="AEC90" s="17"/>
      <c r="AED90" s="17"/>
      <c r="AEE90" s="17"/>
      <c r="AEF90" s="17"/>
      <c r="AEG90" s="17"/>
      <c r="AEH90" s="17"/>
      <c r="AEI90" s="17"/>
      <c r="AEJ90" s="17"/>
      <c r="AEK90" s="17"/>
      <c r="AEL90" s="17"/>
      <c r="AEM90" s="17"/>
      <c r="AEN90" s="17"/>
      <c r="AEO90" s="17"/>
      <c r="AEP90" s="17"/>
      <c r="AEQ90" s="17"/>
      <c r="AER90" s="17"/>
      <c r="AES90" s="17"/>
      <c r="AET90" s="17"/>
      <c r="AEU90" s="17"/>
      <c r="AEV90" s="17"/>
      <c r="AEW90" s="17"/>
      <c r="AEX90" s="17"/>
      <c r="AEY90" s="17"/>
      <c r="AEZ90" s="17"/>
      <c r="AFA90" s="17"/>
      <c r="AFB90" s="17"/>
      <c r="AFC90" s="17"/>
      <c r="AFD90" s="17"/>
      <c r="AFE90" s="17"/>
      <c r="AFF90" s="17"/>
      <c r="AFG90" s="17"/>
      <c r="AFH90" s="17"/>
      <c r="AFI90" s="17"/>
      <c r="AFJ90" s="17"/>
      <c r="AFK90" s="17"/>
      <c r="AFL90" s="17"/>
      <c r="AFM90" s="17"/>
      <c r="AFN90" s="17"/>
      <c r="AFO90" s="17"/>
      <c r="AFP90" s="17"/>
      <c r="AFQ90" s="17"/>
      <c r="AFR90" s="17"/>
      <c r="AFS90" s="17"/>
      <c r="AFT90" s="17"/>
      <c r="AFU90" s="17"/>
      <c r="AFV90" s="17"/>
      <c r="AFW90" s="17"/>
      <c r="AFX90" s="17"/>
      <c r="AFY90" s="17"/>
      <c r="AFZ90" s="17"/>
      <c r="AGA90" s="17"/>
      <c r="AGB90" s="17"/>
      <c r="AGC90" s="17"/>
      <c r="AGD90" s="17"/>
      <c r="AGE90" s="17"/>
      <c r="AGF90" s="17"/>
      <c r="AGG90" s="17"/>
      <c r="AGH90" s="17"/>
      <c r="AGI90" s="17"/>
      <c r="AGJ90" s="17"/>
      <c r="AGK90" s="17"/>
      <c r="AGL90" s="17"/>
      <c r="AGM90" s="17"/>
      <c r="AGN90" s="17"/>
      <c r="AGO90" s="17"/>
      <c r="AGP90" s="17"/>
      <c r="AGQ90" s="17"/>
      <c r="AGR90" s="17"/>
      <c r="AGS90" s="17"/>
      <c r="AGT90" s="17"/>
      <c r="AGU90" s="17"/>
      <c r="AGV90" s="17"/>
      <c r="AGW90" s="17"/>
      <c r="AGX90" s="17"/>
      <c r="AGY90" s="17"/>
      <c r="AGZ90" s="17"/>
      <c r="AHA90" s="17"/>
      <c r="AHB90" s="17"/>
      <c r="AHC90" s="17"/>
      <c r="AHD90" s="17"/>
      <c r="AHE90" s="17"/>
      <c r="AHF90" s="17"/>
      <c r="AHG90" s="17"/>
      <c r="AHH90" s="17"/>
      <c r="AHI90" s="17"/>
      <c r="AHJ90" s="17"/>
      <c r="AHK90" s="17"/>
      <c r="AHL90" s="17"/>
      <c r="AHM90" s="17"/>
      <c r="AHN90" s="17"/>
      <c r="AHO90" s="17"/>
      <c r="AHP90" s="17"/>
      <c r="AHQ90" s="17"/>
      <c r="AHR90" s="17"/>
      <c r="AHS90" s="17"/>
      <c r="AHT90" s="17"/>
      <c r="AHU90" s="17"/>
      <c r="AHV90" s="17"/>
      <c r="AHW90" s="17"/>
      <c r="AHX90" s="17"/>
      <c r="AHY90" s="17"/>
      <c r="AHZ90" s="17"/>
      <c r="AIA90" s="17"/>
      <c r="AIB90" s="17"/>
      <c r="AIC90" s="17"/>
      <c r="AID90" s="17"/>
      <c r="AIE90" s="17"/>
      <c r="AIF90" s="17"/>
      <c r="AIG90" s="17"/>
      <c r="AIH90" s="17"/>
      <c r="AII90" s="17"/>
      <c r="AIJ90" s="17"/>
      <c r="AIK90" s="17"/>
      <c r="AIL90" s="17"/>
      <c r="AIM90" s="17"/>
      <c r="AIN90" s="17"/>
      <c r="AIO90" s="17"/>
      <c r="AIP90" s="17"/>
      <c r="AIQ90" s="17"/>
      <c r="AIR90" s="17"/>
      <c r="AIS90" s="17"/>
      <c r="AIT90" s="17"/>
      <c r="AIU90" s="17"/>
      <c r="AIV90" s="17"/>
      <c r="AIW90" s="17"/>
      <c r="AIX90" s="17"/>
      <c r="AIY90" s="17"/>
      <c r="AIZ90" s="17"/>
      <c r="AJA90" s="17"/>
      <c r="AJB90" s="17"/>
      <c r="AJC90" s="17"/>
      <c r="AJD90" s="17"/>
      <c r="AJE90" s="17"/>
      <c r="AJF90" s="17"/>
      <c r="AJG90" s="17"/>
      <c r="AJH90" s="17"/>
      <c r="AJI90" s="17"/>
      <c r="AJJ90" s="17"/>
      <c r="AJK90" s="17"/>
      <c r="AJL90" s="17"/>
      <c r="AJM90" s="17"/>
      <c r="AJN90" s="17"/>
      <c r="AJO90" s="17"/>
      <c r="AJP90" s="17"/>
      <c r="AJQ90" s="17"/>
      <c r="AJR90" s="17"/>
      <c r="AJS90" s="17"/>
      <c r="AJT90" s="17"/>
      <c r="AJU90" s="17"/>
      <c r="AJV90" s="17"/>
      <c r="AJW90" s="17"/>
      <c r="AJX90" s="17"/>
      <c r="AJY90" s="17"/>
      <c r="AJZ90" s="17"/>
      <c r="AKA90" s="17"/>
      <c r="AKB90" s="17"/>
      <c r="AKC90" s="17"/>
      <c r="AKD90" s="17"/>
      <c r="AKE90" s="17"/>
      <c r="AKF90" s="17"/>
      <c r="AKG90" s="17"/>
      <c r="AKH90" s="17"/>
      <c r="AKI90" s="17"/>
      <c r="AKJ90" s="17"/>
      <c r="AKK90" s="17"/>
      <c r="AKL90" s="17"/>
      <c r="AKM90" s="17"/>
      <c r="AKN90" s="17"/>
      <c r="AKO90" s="17"/>
      <c r="AKP90" s="17"/>
      <c r="AKQ90" s="17"/>
      <c r="AKR90" s="17"/>
      <c r="AKS90" s="17"/>
      <c r="AKT90" s="17"/>
      <c r="AKU90" s="17"/>
      <c r="AKV90" s="17"/>
      <c r="AKW90" s="17"/>
      <c r="AKX90" s="17"/>
      <c r="AKY90" s="17"/>
      <c r="AKZ90" s="17"/>
      <c r="ALA90" s="17"/>
      <c r="ALB90" s="17"/>
      <c r="ALC90" s="17"/>
      <c r="ALD90" s="17"/>
      <c r="ALE90" s="17"/>
      <c r="ALF90" s="17"/>
      <c r="ALG90" s="17"/>
      <c r="ALH90" s="17"/>
      <c r="ALI90" s="17"/>
      <c r="ALJ90" s="17"/>
      <c r="ALK90" s="17"/>
      <c r="ALL90" s="17"/>
      <c r="ALM90" s="17"/>
      <c r="ALN90" s="17"/>
      <c r="ALO90" s="17"/>
      <c r="ALP90" s="17"/>
      <c r="ALQ90" s="17"/>
      <c r="ALR90" s="17"/>
      <c r="ALS90" s="17"/>
      <c r="ALT90" s="17"/>
      <c r="ALU90" s="17"/>
      <c r="ALV90" s="17"/>
      <c r="ALW90" s="17"/>
      <c r="ALX90" s="17"/>
      <c r="ALY90" s="17"/>
      <c r="ALZ90" s="17"/>
      <c r="AMA90" s="17"/>
      <c r="AMB90" s="17"/>
      <c r="AMC90" s="17"/>
      <c r="AMD90" s="17"/>
      <c r="AME90" s="17"/>
      <c r="AMF90" s="17"/>
      <c r="AMG90" s="17"/>
      <c r="AMH90" s="17"/>
      <c r="AMI90" s="17"/>
      <c r="AMJ90" s="17"/>
      <c r="AMK90" s="17"/>
      <c r="AML90" s="17"/>
      <c r="AMM90" s="17"/>
      <c r="AMN90" s="17"/>
      <c r="AMO90" s="17"/>
      <c r="AMP90" s="17"/>
      <c r="AMQ90" s="17"/>
      <c r="AMR90" s="17"/>
      <c r="AMS90" s="17"/>
      <c r="AMT90" s="17"/>
      <c r="AMU90" s="17"/>
      <c r="AMV90" s="17"/>
      <c r="AMW90" s="17"/>
      <c r="AMX90" s="17"/>
      <c r="AMY90" s="17"/>
      <c r="AMZ90" s="17"/>
      <c r="ANA90" s="17"/>
      <c r="ANB90" s="17"/>
      <c r="ANC90" s="17"/>
      <c r="AND90" s="17"/>
      <c r="ANE90" s="17"/>
      <c r="ANF90" s="17"/>
      <c r="ANG90" s="17"/>
      <c r="ANH90" s="17"/>
      <c r="ANI90" s="17"/>
      <c r="ANJ90" s="17"/>
      <c r="ANK90" s="17"/>
      <c r="ANL90" s="17"/>
      <c r="ANM90" s="17"/>
      <c r="ANN90" s="17"/>
      <c r="ANO90" s="17"/>
      <c r="ANP90" s="17"/>
      <c r="ANQ90" s="17"/>
      <c r="ANR90" s="17"/>
      <c r="ANS90" s="17"/>
      <c r="ANT90" s="17"/>
      <c r="ANU90" s="17"/>
      <c r="ANV90" s="17"/>
      <c r="ANW90" s="17"/>
      <c r="ANX90" s="17"/>
      <c r="ANY90" s="17"/>
      <c r="ANZ90" s="17"/>
      <c r="AOA90" s="17"/>
      <c r="AOB90" s="17"/>
      <c r="AOC90" s="17"/>
      <c r="AOD90" s="17"/>
      <c r="AOE90" s="17"/>
      <c r="AOF90" s="17"/>
      <c r="AOG90" s="17"/>
      <c r="AOH90" s="17"/>
      <c r="AOI90" s="17"/>
      <c r="AOJ90" s="17"/>
      <c r="AOK90" s="17"/>
      <c r="AOL90" s="17"/>
      <c r="AOM90" s="17"/>
      <c r="AON90" s="17"/>
      <c r="AOO90" s="17"/>
      <c r="AOP90" s="17"/>
      <c r="AOQ90" s="17"/>
      <c r="AOR90" s="17"/>
      <c r="AOS90" s="17"/>
      <c r="AOT90" s="17"/>
      <c r="AOU90" s="17"/>
      <c r="AOV90" s="17"/>
      <c r="AOW90" s="17"/>
      <c r="AOX90" s="17"/>
      <c r="AOY90" s="17"/>
      <c r="AOZ90" s="17"/>
      <c r="APA90" s="17"/>
      <c r="APB90" s="17"/>
      <c r="APC90" s="17"/>
      <c r="APD90" s="17"/>
      <c r="APE90" s="17"/>
      <c r="APF90" s="17"/>
      <c r="APG90" s="17"/>
      <c r="APH90" s="17"/>
      <c r="API90" s="17"/>
      <c r="APJ90" s="17"/>
      <c r="APK90" s="17"/>
      <c r="APL90" s="17"/>
      <c r="APM90" s="17"/>
      <c r="APN90" s="17"/>
      <c r="APO90" s="17"/>
      <c r="APP90" s="17"/>
      <c r="APQ90" s="17"/>
      <c r="APR90" s="17"/>
      <c r="APS90" s="17"/>
      <c r="APT90" s="17"/>
      <c r="APU90" s="17"/>
      <c r="APV90" s="17"/>
      <c r="APW90" s="17"/>
      <c r="APX90" s="17"/>
      <c r="APY90" s="17"/>
      <c r="APZ90" s="17"/>
      <c r="AQA90" s="17"/>
      <c r="AQB90" s="17"/>
      <c r="AQC90" s="17"/>
      <c r="AQD90" s="17"/>
      <c r="AQE90" s="17"/>
      <c r="AQF90" s="17"/>
      <c r="AQG90" s="17"/>
      <c r="AQH90" s="17"/>
      <c r="AQI90" s="17"/>
      <c r="AQJ90" s="17"/>
      <c r="AQK90" s="17"/>
      <c r="AQL90" s="17"/>
      <c r="AQM90" s="17"/>
      <c r="AQN90" s="17"/>
      <c r="AQO90" s="17"/>
      <c r="AQP90" s="17"/>
      <c r="AQQ90" s="17"/>
      <c r="AQR90" s="17"/>
      <c r="AQS90" s="17"/>
      <c r="AQT90" s="17"/>
      <c r="AQU90" s="17"/>
      <c r="AQV90" s="17"/>
      <c r="AQW90" s="17"/>
      <c r="AQX90" s="17"/>
      <c r="AQY90" s="17"/>
      <c r="AQZ90" s="17"/>
      <c r="ARA90" s="17"/>
      <c r="ARB90" s="17"/>
      <c r="ARC90" s="17"/>
      <c r="ARD90" s="17"/>
      <c r="ARE90" s="17"/>
      <c r="ARF90" s="17"/>
      <c r="ARG90" s="17"/>
      <c r="ARH90" s="17"/>
      <c r="ARI90" s="17"/>
      <c r="ARJ90" s="17"/>
      <c r="ARK90" s="17"/>
      <c r="ARL90" s="17"/>
      <c r="ARM90" s="17"/>
      <c r="ARN90" s="17"/>
      <c r="ARO90" s="17"/>
      <c r="ARP90" s="17"/>
      <c r="ARQ90" s="17"/>
      <c r="ARR90" s="17"/>
      <c r="ARS90" s="17"/>
      <c r="ART90" s="17"/>
      <c r="ARU90" s="17"/>
      <c r="ARV90" s="17"/>
      <c r="ARW90" s="17"/>
      <c r="ARX90" s="17"/>
      <c r="ARY90" s="17"/>
      <c r="ARZ90" s="17"/>
      <c r="ASA90" s="17"/>
      <c r="ASB90" s="17"/>
      <c r="ASC90" s="17"/>
      <c r="ASD90" s="17"/>
      <c r="ASE90" s="17"/>
      <c r="ASF90" s="17"/>
      <c r="ASG90" s="17"/>
      <c r="ASH90" s="17"/>
      <c r="ASI90" s="17"/>
      <c r="ASJ90" s="17"/>
      <c r="ASK90" s="17"/>
      <c r="ASL90" s="17"/>
      <c r="ASM90" s="17"/>
      <c r="ASN90" s="17"/>
      <c r="ASO90" s="17"/>
      <c r="ASP90" s="17"/>
      <c r="ASQ90" s="17"/>
      <c r="ASR90" s="17"/>
      <c r="ASS90" s="17"/>
      <c r="AST90" s="17"/>
      <c r="ASU90" s="17"/>
      <c r="ASV90" s="17"/>
      <c r="ASW90" s="17"/>
      <c r="ASX90" s="17"/>
      <c r="ASY90" s="17"/>
      <c r="ASZ90" s="17"/>
      <c r="ATA90" s="17"/>
      <c r="ATB90" s="17"/>
      <c r="ATC90" s="17"/>
      <c r="ATD90" s="17"/>
      <c r="ATE90" s="17"/>
      <c r="ATF90" s="17"/>
      <c r="ATG90" s="17"/>
      <c r="ATH90" s="17"/>
      <c r="ATI90" s="17"/>
      <c r="ATJ90" s="17"/>
      <c r="ATK90" s="17"/>
      <c r="ATL90" s="17"/>
      <c r="ATM90" s="17"/>
      <c r="ATN90" s="17"/>
      <c r="ATO90" s="17"/>
      <c r="ATP90" s="17"/>
      <c r="ATQ90" s="17"/>
      <c r="ATR90" s="17"/>
      <c r="ATS90" s="17"/>
      <c r="ATT90" s="17"/>
      <c r="ATU90" s="17"/>
      <c r="ATV90" s="17"/>
      <c r="ATW90" s="17"/>
      <c r="ATX90" s="17"/>
      <c r="ATY90" s="17"/>
      <c r="ATZ90" s="17"/>
      <c r="AUA90" s="17"/>
      <c r="AUB90" s="17"/>
      <c r="AUC90" s="17"/>
      <c r="AUD90" s="17"/>
      <c r="AUE90" s="17"/>
      <c r="AUF90" s="17"/>
      <c r="AUG90" s="17"/>
      <c r="AUH90" s="17"/>
      <c r="AUI90" s="17"/>
      <c r="AUJ90" s="17"/>
      <c r="AUK90" s="17"/>
      <c r="AUL90" s="17"/>
      <c r="AUM90" s="17"/>
      <c r="AUN90" s="17"/>
      <c r="AUO90" s="17"/>
      <c r="AUP90" s="17"/>
      <c r="AUQ90" s="17"/>
      <c r="AUR90" s="17"/>
      <c r="AUS90" s="17"/>
      <c r="AUT90" s="17"/>
      <c r="AUU90" s="17"/>
      <c r="AUV90" s="17"/>
      <c r="AUW90" s="17"/>
      <c r="AUX90" s="17"/>
      <c r="AUY90" s="17"/>
      <c r="AUZ90" s="17"/>
      <c r="AVA90" s="17"/>
      <c r="AVB90" s="17"/>
      <c r="AVC90" s="17"/>
      <c r="AVD90" s="17"/>
      <c r="AVE90" s="17"/>
      <c r="AVF90" s="17"/>
      <c r="AVG90" s="17"/>
      <c r="AVH90" s="17"/>
      <c r="AVI90" s="17"/>
      <c r="AVJ90" s="17"/>
      <c r="AVK90" s="17"/>
      <c r="AVL90" s="17"/>
      <c r="AVM90" s="17"/>
      <c r="AVN90" s="17"/>
      <c r="AVO90" s="17"/>
      <c r="AVP90" s="17"/>
      <c r="AVQ90" s="17"/>
      <c r="AVR90" s="17"/>
      <c r="AVS90" s="17"/>
      <c r="AVT90" s="17"/>
      <c r="AVU90" s="17"/>
      <c r="AVV90" s="17"/>
      <c r="AVW90" s="17"/>
      <c r="AVX90" s="17"/>
      <c r="AVY90" s="17"/>
      <c r="AVZ90" s="17"/>
      <c r="AWA90" s="17"/>
      <c r="AWB90" s="17"/>
      <c r="AWC90" s="17"/>
      <c r="AWD90" s="17"/>
      <c r="AWE90" s="17"/>
      <c r="AWF90" s="17"/>
      <c r="AWG90" s="17"/>
      <c r="AWH90" s="17"/>
      <c r="AWI90" s="17"/>
      <c r="AWJ90" s="17"/>
      <c r="AWK90" s="17"/>
      <c r="AWL90" s="17"/>
      <c r="AWM90" s="17"/>
      <c r="AWN90" s="17"/>
      <c r="AWO90" s="17"/>
      <c r="AWP90" s="17"/>
      <c r="AWQ90" s="17"/>
      <c r="AWR90" s="17"/>
      <c r="AWS90" s="17"/>
      <c r="AWT90" s="17"/>
      <c r="AWU90" s="17"/>
      <c r="AWV90" s="17"/>
      <c r="AWW90" s="17"/>
      <c r="AWX90" s="17"/>
      <c r="AWY90" s="17"/>
      <c r="AWZ90" s="17"/>
      <c r="AXA90" s="17"/>
      <c r="AXB90" s="17"/>
      <c r="AXC90" s="17"/>
      <c r="AXD90" s="17"/>
      <c r="AXE90" s="17"/>
      <c r="AXF90" s="17"/>
      <c r="AXG90" s="17"/>
      <c r="AXH90" s="17"/>
      <c r="AXI90" s="17"/>
      <c r="AXJ90" s="17"/>
      <c r="AXK90" s="17"/>
      <c r="AXL90" s="17"/>
      <c r="AXM90" s="17"/>
      <c r="AXN90" s="17"/>
      <c r="AXO90" s="17"/>
      <c r="AXP90" s="17"/>
      <c r="AXQ90" s="17"/>
      <c r="AXR90" s="17"/>
      <c r="AXS90" s="17"/>
      <c r="AXT90" s="17"/>
      <c r="AXU90" s="17"/>
      <c r="AXV90" s="17"/>
      <c r="AXW90" s="17"/>
      <c r="AXX90" s="17"/>
      <c r="AXY90" s="17"/>
      <c r="AXZ90" s="17"/>
      <c r="AYA90" s="17"/>
      <c r="AYB90" s="17"/>
      <c r="AYC90" s="17"/>
      <c r="AYD90" s="17"/>
      <c r="AYE90" s="17"/>
      <c r="AYF90" s="17"/>
      <c r="AYG90" s="17"/>
      <c r="AYH90" s="17"/>
      <c r="AYI90" s="17"/>
      <c r="AYJ90" s="17"/>
      <c r="AYK90" s="17"/>
      <c r="AYL90" s="17"/>
      <c r="AYM90" s="17"/>
      <c r="AYN90" s="17"/>
      <c r="AYO90" s="17"/>
      <c r="AYP90" s="17"/>
      <c r="AYQ90" s="17"/>
      <c r="AYR90" s="17"/>
      <c r="AYS90" s="17"/>
      <c r="AYT90" s="17"/>
      <c r="AYU90" s="17"/>
      <c r="AYV90" s="17"/>
      <c r="AYW90" s="17"/>
      <c r="AYX90" s="17"/>
      <c r="AYY90" s="17"/>
      <c r="AYZ90" s="17"/>
      <c r="AZA90" s="17"/>
      <c r="AZB90" s="17"/>
      <c r="AZC90" s="17"/>
      <c r="AZD90" s="17"/>
      <c r="AZE90" s="17"/>
      <c r="AZF90" s="17"/>
      <c r="AZG90" s="17"/>
      <c r="AZH90" s="17"/>
      <c r="AZI90" s="17"/>
      <c r="AZJ90" s="17"/>
      <c r="AZK90" s="17"/>
      <c r="AZL90" s="17"/>
      <c r="AZM90" s="17"/>
      <c r="AZN90" s="17"/>
      <c r="AZO90" s="17"/>
      <c r="AZP90" s="17"/>
      <c r="AZQ90" s="17"/>
      <c r="AZR90" s="17"/>
      <c r="AZS90" s="17"/>
      <c r="AZT90" s="17"/>
      <c r="AZU90" s="17"/>
      <c r="AZV90" s="17"/>
      <c r="AZW90" s="17"/>
      <c r="AZX90" s="17"/>
      <c r="AZY90" s="17"/>
      <c r="AZZ90" s="17"/>
      <c r="BAA90" s="17"/>
      <c r="BAB90" s="17"/>
      <c r="BAC90" s="17"/>
      <c r="BAD90" s="17"/>
      <c r="BAE90" s="17"/>
      <c r="BAF90" s="17"/>
      <c r="BAG90" s="17"/>
      <c r="BAH90" s="17"/>
      <c r="BAI90" s="17"/>
      <c r="BAJ90" s="17"/>
      <c r="BAK90" s="17"/>
      <c r="BAL90" s="17"/>
      <c r="BAM90" s="17"/>
      <c r="BAN90" s="17"/>
      <c r="BAO90" s="17"/>
      <c r="BAP90" s="17"/>
      <c r="BAQ90" s="17"/>
      <c r="BAR90" s="17"/>
      <c r="BAS90" s="17"/>
      <c r="BAT90" s="17"/>
      <c r="BAU90" s="17"/>
      <c r="BAV90" s="17"/>
      <c r="BAW90" s="17"/>
      <c r="BAX90" s="17"/>
      <c r="BAY90" s="17"/>
      <c r="BAZ90" s="17"/>
      <c r="BBA90" s="17"/>
      <c r="BBB90" s="17"/>
      <c r="BBC90" s="17"/>
      <c r="BBD90" s="17"/>
      <c r="BBE90" s="17"/>
      <c r="BBF90" s="17"/>
      <c r="BBG90" s="17"/>
      <c r="BBH90" s="17"/>
      <c r="BBI90" s="17"/>
      <c r="BBJ90" s="17"/>
      <c r="BBK90" s="17"/>
      <c r="BBL90" s="17"/>
      <c r="BBM90" s="17"/>
      <c r="BBN90" s="17"/>
      <c r="BBO90" s="17"/>
      <c r="BBP90" s="17"/>
      <c r="BBQ90" s="17"/>
      <c r="BBR90" s="17"/>
      <c r="BBS90" s="17"/>
      <c r="BBT90" s="17"/>
      <c r="BBU90" s="17"/>
      <c r="BBV90" s="17"/>
      <c r="BBW90" s="17"/>
      <c r="BBX90" s="17"/>
      <c r="BBY90" s="17"/>
      <c r="BBZ90" s="17"/>
      <c r="BCA90" s="17"/>
      <c r="BCB90" s="17"/>
      <c r="BCC90" s="17"/>
      <c r="BCD90" s="17"/>
      <c r="BCE90" s="17"/>
      <c r="BCF90" s="17"/>
      <c r="BCG90" s="17"/>
      <c r="BCH90" s="17"/>
      <c r="BCI90" s="17"/>
      <c r="BCJ90" s="17"/>
      <c r="BCK90" s="17"/>
      <c r="BCL90" s="17"/>
      <c r="BCM90" s="17"/>
      <c r="BCN90" s="17"/>
      <c r="BCO90" s="17"/>
      <c r="BCP90" s="17"/>
      <c r="BCQ90" s="17"/>
      <c r="BCR90" s="17"/>
      <c r="BCS90" s="17"/>
      <c r="BCT90" s="17"/>
      <c r="BCU90" s="17"/>
      <c r="BCV90" s="17"/>
      <c r="BCW90" s="17"/>
      <c r="BCX90" s="17"/>
      <c r="BCY90" s="17"/>
      <c r="BCZ90" s="17"/>
      <c r="BDA90" s="17"/>
      <c r="BDB90" s="17"/>
      <c r="BDC90" s="17"/>
      <c r="BDD90" s="17"/>
      <c r="BDE90" s="17"/>
      <c r="BDF90" s="17"/>
      <c r="BDG90" s="17"/>
      <c r="BDH90" s="17"/>
      <c r="BDI90" s="17"/>
      <c r="BDJ90" s="17"/>
      <c r="BDK90" s="17"/>
      <c r="BDL90" s="17"/>
      <c r="BDM90" s="17"/>
      <c r="BDN90" s="17"/>
      <c r="BDO90" s="17"/>
      <c r="BDP90" s="17"/>
      <c r="BDQ90" s="17"/>
      <c r="BDR90" s="17"/>
      <c r="BDS90" s="17"/>
      <c r="BDT90" s="17"/>
      <c r="BDU90" s="17"/>
      <c r="BDV90" s="17"/>
      <c r="BDW90" s="17"/>
      <c r="BDX90" s="17"/>
      <c r="BDY90" s="17"/>
      <c r="BDZ90" s="17"/>
      <c r="BEA90" s="17"/>
      <c r="BEB90" s="17"/>
      <c r="BEC90" s="17"/>
      <c r="BED90" s="17"/>
      <c r="BEE90" s="17"/>
      <c r="BEF90" s="17"/>
      <c r="BEG90" s="17"/>
      <c r="BEH90" s="17"/>
      <c r="BEI90" s="17"/>
      <c r="BEJ90" s="17"/>
      <c r="BEK90" s="17"/>
      <c r="BEL90" s="17"/>
      <c r="BEM90" s="17"/>
      <c r="BEN90" s="17"/>
      <c r="BEO90" s="17"/>
      <c r="BEP90" s="17"/>
      <c r="BEQ90" s="17"/>
      <c r="BER90" s="17"/>
      <c r="BES90" s="17"/>
      <c r="BET90" s="17"/>
      <c r="BEU90" s="17"/>
      <c r="BEV90" s="17"/>
      <c r="BEW90" s="17"/>
      <c r="BEX90" s="17"/>
      <c r="BEY90" s="17"/>
      <c r="BEZ90" s="17"/>
      <c r="BFA90" s="17"/>
      <c r="BFB90" s="17"/>
      <c r="BFC90" s="17"/>
      <c r="BFD90" s="17"/>
      <c r="BFE90" s="17"/>
      <c r="BFF90" s="17"/>
      <c r="BFG90" s="17"/>
      <c r="BFH90" s="17"/>
      <c r="BFI90" s="17"/>
      <c r="BFJ90" s="17"/>
      <c r="BFK90" s="17"/>
      <c r="BFL90" s="17"/>
      <c r="BFM90" s="17"/>
      <c r="BFN90" s="17"/>
      <c r="BFO90" s="17"/>
      <c r="BFP90" s="17"/>
      <c r="BFQ90" s="17"/>
      <c r="BFR90" s="17"/>
      <c r="BFS90" s="17"/>
      <c r="BFT90" s="17"/>
      <c r="BFU90" s="17"/>
      <c r="BFV90" s="17"/>
      <c r="BFW90" s="17"/>
      <c r="BFX90" s="17"/>
      <c r="BFY90" s="17"/>
      <c r="BFZ90" s="17"/>
      <c r="BGA90" s="17"/>
      <c r="BGB90" s="17"/>
      <c r="BGC90" s="17"/>
      <c r="BGD90" s="17"/>
      <c r="BGE90" s="17"/>
      <c r="BGF90" s="17"/>
      <c r="BGG90" s="17"/>
      <c r="BGH90" s="17"/>
      <c r="BGI90" s="17"/>
      <c r="BGJ90" s="17"/>
      <c r="BGK90" s="17"/>
      <c r="BGL90" s="17"/>
      <c r="BGM90" s="17"/>
      <c r="BGN90" s="17"/>
      <c r="BGO90" s="17"/>
      <c r="BGP90" s="17"/>
      <c r="BGQ90" s="17"/>
      <c r="BGR90" s="17"/>
      <c r="BGS90" s="17"/>
      <c r="BGT90" s="17"/>
      <c r="BGU90" s="17"/>
      <c r="BGV90" s="17"/>
      <c r="BGW90" s="17"/>
      <c r="BGX90" s="17"/>
      <c r="BGY90" s="17"/>
      <c r="BGZ90" s="17"/>
      <c r="BHA90" s="17"/>
      <c r="BHB90" s="17"/>
      <c r="BHC90" s="17"/>
      <c r="BHD90" s="17"/>
      <c r="BHE90" s="17"/>
      <c r="BHF90" s="17"/>
      <c r="BHG90" s="17"/>
      <c r="BHH90" s="17"/>
      <c r="BHI90" s="17"/>
      <c r="BHJ90" s="17"/>
      <c r="BHK90" s="17"/>
      <c r="BHL90" s="17"/>
      <c r="BHM90" s="17"/>
      <c r="BHN90" s="17"/>
      <c r="BHO90" s="17"/>
      <c r="BHP90" s="17"/>
      <c r="BHQ90" s="17"/>
      <c r="BHR90" s="17"/>
      <c r="BHS90" s="17"/>
      <c r="BHT90" s="17"/>
      <c r="BHU90" s="17"/>
      <c r="BHV90" s="17"/>
      <c r="BHW90" s="17"/>
      <c r="BHX90" s="17"/>
      <c r="BHY90" s="17"/>
      <c r="BHZ90" s="17"/>
      <c r="BIA90" s="17"/>
      <c r="BIB90" s="17"/>
      <c r="BIC90" s="17"/>
      <c r="BID90" s="17"/>
      <c r="BIE90" s="17"/>
      <c r="BIF90" s="17"/>
      <c r="BIG90" s="17"/>
      <c r="BIH90" s="17"/>
      <c r="BII90" s="17"/>
      <c r="BIJ90" s="17"/>
      <c r="BIK90" s="17"/>
      <c r="BIL90" s="17"/>
      <c r="BIM90" s="17"/>
      <c r="BIN90" s="17"/>
      <c r="BIO90" s="17"/>
      <c r="BIP90" s="17"/>
      <c r="BIQ90" s="17"/>
      <c r="BIR90" s="17"/>
      <c r="BIS90" s="17"/>
      <c r="BIT90" s="17"/>
      <c r="BIU90" s="17"/>
      <c r="BIV90" s="17"/>
      <c r="BIW90" s="17"/>
      <c r="BIX90" s="17"/>
      <c r="BIY90" s="17"/>
      <c r="BIZ90" s="17"/>
      <c r="BJA90" s="17"/>
      <c r="BJB90" s="17"/>
      <c r="BJC90" s="17"/>
      <c r="BJD90" s="17"/>
      <c r="BJE90" s="17"/>
      <c r="BJF90" s="17"/>
      <c r="BJG90" s="17"/>
      <c r="BJH90" s="17"/>
      <c r="BJI90" s="17"/>
      <c r="BJJ90" s="17"/>
      <c r="BJK90" s="17"/>
      <c r="BJL90" s="17"/>
      <c r="BJM90" s="17"/>
      <c r="BJN90" s="17"/>
      <c r="BJO90" s="17"/>
      <c r="BJP90" s="17"/>
      <c r="BJQ90" s="17"/>
      <c r="BJR90" s="17"/>
      <c r="BJS90" s="17"/>
      <c r="BJT90" s="17"/>
      <c r="BJU90" s="17"/>
      <c r="BJV90" s="17"/>
      <c r="BJW90" s="17"/>
      <c r="BJX90" s="17"/>
      <c r="BJY90" s="17"/>
      <c r="BJZ90" s="17"/>
      <c r="BKA90" s="17"/>
      <c r="BKB90" s="17"/>
      <c r="BKC90" s="17"/>
      <c r="BKD90" s="17"/>
      <c r="BKE90" s="17"/>
      <c r="BKF90" s="17"/>
      <c r="BKG90" s="17"/>
      <c r="BKH90" s="17"/>
      <c r="BKI90" s="17"/>
      <c r="BKJ90" s="17"/>
      <c r="BKK90" s="17"/>
      <c r="BKL90" s="17"/>
      <c r="BKM90" s="17"/>
      <c r="BKN90" s="17"/>
      <c r="BKO90" s="17"/>
      <c r="BKP90" s="17"/>
      <c r="BKQ90" s="17"/>
      <c r="BKR90" s="17"/>
      <c r="BKS90" s="17"/>
      <c r="BKT90" s="17"/>
      <c r="BKU90" s="17"/>
      <c r="BKV90" s="17"/>
      <c r="BKW90" s="17"/>
      <c r="BKX90" s="17"/>
      <c r="BKY90" s="17"/>
      <c r="BKZ90" s="17"/>
      <c r="BLA90" s="17"/>
      <c r="BLB90" s="17"/>
      <c r="BLC90" s="17"/>
      <c r="BLD90" s="17"/>
      <c r="BLE90" s="17"/>
      <c r="BLF90" s="17"/>
      <c r="BLG90" s="17"/>
      <c r="BLH90" s="17"/>
      <c r="BLI90" s="17"/>
      <c r="BLJ90" s="17"/>
      <c r="BLK90" s="17"/>
      <c r="BLL90" s="17"/>
      <c r="BLM90" s="17"/>
      <c r="BLN90" s="17"/>
      <c r="BLO90" s="17"/>
      <c r="BLP90" s="17"/>
      <c r="BLQ90" s="17"/>
      <c r="BLR90" s="17"/>
      <c r="BLS90" s="17"/>
      <c r="BLT90" s="17"/>
      <c r="BLU90" s="17"/>
      <c r="BLV90" s="17"/>
      <c r="BLW90" s="17"/>
      <c r="BLX90" s="17"/>
      <c r="BLY90" s="17"/>
      <c r="BLZ90" s="17"/>
      <c r="BMA90" s="17"/>
      <c r="BMB90" s="17"/>
      <c r="BMC90" s="17"/>
      <c r="BMD90" s="17"/>
      <c r="BME90" s="17"/>
      <c r="BMF90" s="17"/>
      <c r="BMG90" s="17"/>
      <c r="BMH90" s="17"/>
      <c r="BMI90" s="17"/>
      <c r="BMJ90" s="17"/>
      <c r="BMK90" s="17"/>
      <c r="BML90" s="17"/>
      <c r="BMM90" s="17"/>
      <c r="BMN90" s="17"/>
      <c r="BMO90" s="17"/>
      <c r="BMP90" s="17"/>
      <c r="BMQ90" s="17"/>
      <c r="BMR90" s="17"/>
      <c r="BMS90" s="17"/>
      <c r="BMT90" s="17"/>
      <c r="BMU90" s="17"/>
      <c r="BMV90" s="17"/>
      <c r="BMW90" s="17"/>
      <c r="BMX90" s="17"/>
      <c r="BMY90" s="17"/>
      <c r="BMZ90" s="17"/>
      <c r="BNA90" s="17"/>
      <c r="BNB90" s="17"/>
      <c r="BNC90" s="17"/>
      <c r="BND90" s="17"/>
      <c r="BNE90" s="17"/>
      <c r="BNF90" s="17"/>
      <c r="BNG90" s="17"/>
      <c r="BNH90" s="17"/>
      <c r="BNI90" s="17"/>
      <c r="BNJ90" s="17"/>
      <c r="BNK90" s="17"/>
      <c r="BNL90" s="17"/>
      <c r="BNM90" s="17"/>
      <c r="BNN90" s="17"/>
      <c r="BNO90" s="17"/>
      <c r="BNP90" s="17"/>
      <c r="BNQ90" s="17"/>
      <c r="BNR90" s="17"/>
      <c r="BNS90" s="17"/>
      <c r="BNT90" s="17"/>
      <c r="BNU90" s="17"/>
      <c r="BNV90" s="17"/>
      <c r="BNW90" s="17"/>
      <c r="BNX90" s="17"/>
      <c r="BNY90" s="17"/>
      <c r="BNZ90" s="17"/>
      <c r="BOA90" s="17"/>
      <c r="BOB90" s="17"/>
      <c r="BOC90" s="17"/>
      <c r="BOD90" s="17"/>
      <c r="BOE90" s="17"/>
      <c r="BOF90" s="17"/>
      <c r="BOG90" s="17"/>
      <c r="BOH90" s="17"/>
      <c r="BOI90" s="17"/>
      <c r="BOJ90" s="17"/>
      <c r="BOK90" s="17"/>
      <c r="BOL90" s="17"/>
      <c r="BOM90" s="17"/>
      <c r="BON90" s="17"/>
      <c r="BOO90" s="17"/>
      <c r="BOP90" s="17"/>
      <c r="BOQ90" s="17"/>
      <c r="BOR90" s="17"/>
      <c r="BOS90" s="17"/>
      <c r="BOT90" s="17"/>
      <c r="BOU90" s="17"/>
      <c r="BOV90" s="17"/>
      <c r="BOW90" s="17"/>
      <c r="BOX90" s="17"/>
      <c r="BOY90" s="17"/>
      <c r="BOZ90" s="17"/>
      <c r="BPA90" s="17"/>
      <c r="BPB90" s="17"/>
      <c r="BPC90" s="17"/>
      <c r="BPD90" s="17"/>
      <c r="BPE90" s="17"/>
      <c r="BPF90" s="17"/>
      <c r="BPG90" s="17"/>
      <c r="BPH90" s="17"/>
      <c r="BPI90" s="17"/>
      <c r="BPJ90" s="17"/>
      <c r="BPK90" s="17"/>
      <c r="BPL90" s="17"/>
      <c r="BPM90" s="17"/>
      <c r="BPN90" s="17"/>
      <c r="BPO90" s="17"/>
      <c r="BPP90" s="17"/>
      <c r="BPQ90" s="17"/>
      <c r="BPR90" s="17"/>
      <c r="BPS90" s="17"/>
      <c r="BPT90" s="17"/>
      <c r="BPU90" s="17"/>
      <c r="BPV90" s="17"/>
      <c r="BPW90" s="17"/>
      <c r="BPX90" s="17"/>
      <c r="BPY90" s="17"/>
      <c r="BPZ90" s="17"/>
      <c r="BQA90" s="17"/>
      <c r="BQB90" s="17"/>
      <c r="BQC90" s="17"/>
      <c r="BQD90" s="17"/>
      <c r="BQE90" s="17"/>
      <c r="BQF90" s="17"/>
      <c r="BQG90" s="17"/>
      <c r="BQH90" s="17"/>
      <c r="BQI90" s="17"/>
      <c r="BQJ90" s="17"/>
      <c r="BQK90" s="17"/>
      <c r="BQL90" s="17"/>
      <c r="BQM90" s="17"/>
      <c r="BQN90" s="17"/>
      <c r="BQO90" s="17"/>
      <c r="BQP90" s="17"/>
      <c r="BQQ90" s="17"/>
      <c r="BQR90" s="17"/>
      <c r="BQS90" s="17"/>
      <c r="BQT90" s="17"/>
      <c r="BQU90" s="17"/>
      <c r="BQV90" s="17"/>
      <c r="BQW90" s="17"/>
      <c r="BQX90" s="17"/>
      <c r="BQY90" s="17"/>
      <c r="BQZ90" s="17"/>
      <c r="BRA90" s="17"/>
      <c r="BRB90" s="17"/>
      <c r="BRC90" s="17"/>
      <c r="BRD90" s="17"/>
      <c r="BRE90" s="17"/>
      <c r="BRF90" s="17"/>
      <c r="BRG90" s="17"/>
      <c r="BRH90" s="17"/>
      <c r="BRI90" s="17"/>
      <c r="BRJ90" s="17"/>
      <c r="BRK90" s="17"/>
      <c r="BRL90" s="17"/>
      <c r="BRM90" s="17"/>
      <c r="BRN90" s="17"/>
      <c r="BRO90" s="17"/>
      <c r="BRP90" s="17"/>
      <c r="BRQ90" s="17"/>
      <c r="BRR90" s="17"/>
      <c r="BRS90" s="17"/>
      <c r="BRT90" s="17"/>
      <c r="BRU90" s="17"/>
      <c r="BRV90" s="17"/>
      <c r="BRW90" s="17"/>
      <c r="BRX90" s="17"/>
      <c r="BRY90" s="17"/>
      <c r="BRZ90" s="17"/>
      <c r="BSA90" s="17"/>
      <c r="BSB90" s="17"/>
      <c r="BSC90" s="17"/>
      <c r="BSD90" s="17"/>
      <c r="BSE90" s="17"/>
      <c r="BSF90" s="17"/>
      <c r="BSG90" s="17"/>
      <c r="BSH90" s="17"/>
      <c r="BSI90" s="17"/>
      <c r="BSJ90" s="17"/>
      <c r="BSK90" s="17"/>
      <c r="BSL90" s="17"/>
      <c r="BSM90" s="17"/>
      <c r="BSN90" s="17"/>
      <c r="BSO90" s="17"/>
      <c r="BSP90" s="17"/>
      <c r="BSQ90" s="17"/>
      <c r="BSR90" s="17"/>
      <c r="BSS90" s="17"/>
      <c r="BST90" s="17"/>
      <c r="BSU90" s="17"/>
      <c r="BSV90" s="17"/>
      <c r="BSW90" s="17"/>
      <c r="BSX90" s="17"/>
      <c r="BSY90" s="17"/>
      <c r="BSZ90" s="17"/>
      <c r="BTA90" s="17"/>
      <c r="BTB90" s="17"/>
      <c r="BTC90" s="17"/>
      <c r="BTD90" s="17"/>
      <c r="BTE90" s="17"/>
      <c r="BTF90" s="17"/>
      <c r="BTG90" s="17"/>
      <c r="BTH90" s="17"/>
      <c r="BTI90" s="17"/>
      <c r="BTJ90" s="17"/>
      <c r="BTK90" s="17"/>
      <c r="BTL90" s="17"/>
      <c r="BTM90" s="17"/>
      <c r="BTN90" s="17"/>
      <c r="BTO90" s="17"/>
      <c r="BTP90" s="17"/>
      <c r="BTQ90" s="17"/>
      <c r="BTR90" s="17"/>
      <c r="BTS90" s="17"/>
      <c r="BTT90" s="17"/>
      <c r="BTU90" s="17"/>
      <c r="BTV90" s="17"/>
      <c r="BTW90" s="17"/>
      <c r="BTX90" s="17"/>
      <c r="BTY90" s="17"/>
      <c r="BTZ90" s="17"/>
      <c r="BUA90" s="17"/>
      <c r="BUB90" s="17"/>
      <c r="BUC90" s="17"/>
      <c r="BUD90" s="17"/>
      <c r="BUE90" s="17"/>
      <c r="BUF90" s="17"/>
      <c r="BUG90" s="17"/>
      <c r="BUH90" s="17"/>
      <c r="BUI90" s="17"/>
      <c r="BUJ90" s="17"/>
      <c r="BUK90" s="17"/>
      <c r="BUL90" s="17"/>
      <c r="BUM90" s="17"/>
      <c r="BUN90" s="17"/>
      <c r="BUO90" s="17"/>
      <c r="BUP90" s="17"/>
      <c r="BUQ90" s="17"/>
      <c r="BUR90" s="17"/>
      <c r="BUS90" s="17"/>
      <c r="BUT90" s="17"/>
      <c r="BUU90" s="17"/>
      <c r="BUV90" s="17"/>
      <c r="BUW90" s="17"/>
      <c r="BUX90" s="17"/>
      <c r="BUY90" s="17"/>
      <c r="BUZ90" s="17"/>
      <c r="BVA90" s="17"/>
      <c r="BVB90" s="17"/>
      <c r="BVC90" s="17"/>
      <c r="BVD90" s="17"/>
      <c r="BVE90" s="17"/>
      <c r="BVF90" s="17"/>
      <c r="BVG90" s="17"/>
      <c r="BVH90" s="17"/>
      <c r="BVI90" s="17"/>
      <c r="BVJ90" s="17"/>
      <c r="BVK90" s="17"/>
      <c r="BVL90" s="17"/>
      <c r="BVM90" s="17"/>
      <c r="BVN90" s="17"/>
      <c r="BVO90" s="17"/>
      <c r="BVP90" s="17"/>
      <c r="BVQ90" s="17"/>
      <c r="BVR90" s="17"/>
      <c r="BVS90" s="17"/>
      <c r="BVT90" s="17"/>
      <c r="BVU90" s="17"/>
      <c r="BVV90" s="17"/>
      <c r="BVW90" s="17"/>
      <c r="BVX90" s="17"/>
      <c r="BVY90" s="17"/>
      <c r="BVZ90" s="17"/>
      <c r="BWA90" s="17"/>
      <c r="BWB90" s="17"/>
      <c r="BWC90" s="17"/>
      <c r="BWD90" s="17"/>
      <c r="BWE90" s="17"/>
      <c r="BWF90" s="17"/>
      <c r="BWG90" s="17"/>
      <c r="BWH90" s="17"/>
      <c r="BWI90" s="17"/>
      <c r="BWJ90" s="17"/>
      <c r="BWK90" s="17"/>
      <c r="BWL90" s="17"/>
      <c r="BWM90" s="17"/>
      <c r="BWN90" s="17"/>
      <c r="BWO90" s="17"/>
      <c r="BWP90" s="17"/>
      <c r="BWQ90" s="17"/>
      <c r="BWR90" s="17"/>
      <c r="BWS90" s="17"/>
      <c r="BWT90" s="17"/>
      <c r="BWU90" s="17"/>
      <c r="BWV90" s="17"/>
      <c r="BWW90" s="17"/>
      <c r="BWX90" s="17"/>
      <c r="BWY90" s="17"/>
      <c r="BWZ90" s="17"/>
      <c r="BXA90" s="17"/>
      <c r="BXB90" s="17"/>
      <c r="BXC90" s="17"/>
      <c r="BXD90" s="17"/>
      <c r="BXE90" s="17"/>
      <c r="BXF90" s="17"/>
      <c r="BXG90" s="17"/>
      <c r="BXH90" s="17"/>
      <c r="BXI90" s="17"/>
      <c r="BXJ90" s="17"/>
      <c r="BXK90" s="17"/>
      <c r="BXL90" s="17"/>
      <c r="BXM90" s="17"/>
      <c r="BXN90" s="17"/>
      <c r="BXO90" s="17"/>
      <c r="BXP90" s="17"/>
      <c r="BXQ90" s="17"/>
      <c r="BXR90" s="17"/>
      <c r="BXS90" s="17"/>
      <c r="BXT90" s="17"/>
      <c r="BXU90" s="17"/>
      <c r="BXV90" s="17"/>
      <c r="BXW90" s="17"/>
      <c r="BXX90" s="17"/>
      <c r="BXY90" s="17"/>
      <c r="BXZ90" s="17"/>
      <c r="BYA90" s="17"/>
      <c r="BYB90" s="17"/>
      <c r="BYC90" s="17"/>
      <c r="BYD90" s="17"/>
      <c r="BYE90" s="17"/>
      <c r="BYF90" s="17"/>
      <c r="BYG90" s="17"/>
      <c r="BYH90" s="17"/>
      <c r="BYI90" s="17"/>
      <c r="BYJ90" s="17"/>
      <c r="BYK90" s="17"/>
      <c r="BYL90" s="17"/>
      <c r="BYM90" s="17"/>
      <c r="BYN90" s="17"/>
      <c r="BYO90" s="17"/>
      <c r="BYP90" s="17"/>
      <c r="BYQ90" s="17"/>
      <c r="BYR90" s="17"/>
      <c r="BYS90" s="17"/>
      <c r="BYT90" s="17"/>
      <c r="BYU90" s="17"/>
      <c r="BYV90" s="17"/>
      <c r="BYW90" s="17"/>
      <c r="BYX90" s="17"/>
      <c r="BYY90" s="17"/>
      <c r="BYZ90" s="17"/>
      <c r="BZA90" s="17"/>
      <c r="BZB90" s="17"/>
      <c r="BZC90" s="17"/>
      <c r="BZD90" s="17"/>
      <c r="BZE90" s="17"/>
      <c r="BZF90" s="17"/>
      <c r="BZG90" s="17"/>
      <c r="BZH90" s="17"/>
      <c r="BZI90" s="17"/>
      <c r="BZJ90" s="17"/>
      <c r="BZK90" s="17"/>
      <c r="BZL90" s="17"/>
      <c r="BZM90" s="17"/>
      <c r="BZN90" s="17"/>
      <c r="BZO90" s="17"/>
      <c r="BZP90" s="17"/>
      <c r="BZQ90" s="17"/>
      <c r="BZR90" s="17"/>
      <c r="BZS90" s="17"/>
      <c r="BZT90" s="17"/>
      <c r="BZU90" s="17"/>
      <c r="BZV90" s="17"/>
      <c r="BZW90" s="17"/>
      <c r="BZX90" s="17"/>
      <c r="BZY90" s="17"/>
      <c r="BZZ90" s="17"/>
      <c r="CAA90" s="17"/>
      <c r="CAB90" s="17"/>
      <c r="CAC90" s="17"/>
      <c r="CAD90" s="17"/>
      <c r="CAE90" s="17"/>
      <c r="CAF90" s="17"/>
      <c r="CAG90" s="17"/>
      <c r="CAH90" s="17"/>
      <c r="CAI90" s="17"/>
      <c r="CAJ90" s="17"/>
      <c r="CAK90" s="17"/>
      <c r="CAL90" s="17"/>
      <c r="CAM90" s="17"/>
      <c r="CAN90" s="17"/>
      <c r="CAO90" s="17"/>
      <c r="CAP90" s="17"/>
      <c r="CAQ90" s="17"/>
      <c r="CAR90" s="17"/>
      <c r="CAS90" s="17"/>
      <c r="CAT90" s="17"/>
      <c r="CAU90" s="17"/>
      <c r="CAV90" s="17"/>
      <c r="CAW90" s="17"/>
      <c r="CAX90" s="17"/>
      <c r="CAY90" s="17"/>
      <c r="CAZ90" s="17"/>
      <c r="CBA90" s="17"/>
      <c r="CBB90" s="17"/>
      <c r="CBC90" s="17"/>
      <c r="CBD90" s="17"/>
      <c r="CBE90" s="17"/>
      <c r="CBF90" s="17"/>
      <c r="CBG90" s="17"/>
      <c r="CBH90" s="17"/>
      <c r="CBI90" s="17"/>
      <c r="CBJ90" s="17"/>
      <c r="CBK90" s="17"/>
      <c r="CBL90" s="17"/>
      <c r="CBM90" s="17"/>
      <c r="CBN90" s="17"/>
      <c r="CBO90" s="17"/>
      <c r="CBP90" s="17"/>
      <c r="CBQ90" s="17"/>
      <c r="CBR90" s="17"/>
      <c r="CBS90" s="17"/>
      <c r="CBT90" s="17"/>
      <c r="CBU90" s="17"/>
      <c r="CBV90" s="17"/>
      <c r="CBW90" s="17"/>
      <c r="CBX90" s="17"/>
      <c r="CBY90" s="17"/>
      <c r="CBZ90" s="17"/>
      <c r="CCA90" s="17"/>
      <c r="CCB90" s="17"/>
      <c r="CCC90" s="17"/>
      <c r="CCD90" s="17"/>
      <c r="CCE90" s="17"/>
      <c r="CCF90" s="17"/>
      <c r="CCG90" s="17"/>
      <c r="CCH90" s="17"/>
      <c r="CCI90" s="17"/>
      <c r="CCJ90" s="17"/>
      <c r="CCK90" s="17"/>
      <c r="CCL90" s="17"/>
      <c r="CCM90" s="17"/>
      <c r="CCN90" s="17"/>
      <c r="CCO90" s="17"/>
      <c r="CCP90" s="17"/>
      <c r="CCQ90" s="17"/>
      <c r="CCR90" s="17"/>
      <c r="CCS90" s="17"/>
      <c r="CCT90" s="17"/>
      <c r="CCU90" s="17"/>
      <c r="CCV90" s="17"/>
      <c r="CCW90" s="17"/>
      <c r="CCX90" s="17"/>
      <c r="CCY90" s="17"/>
      <c r="CCZ90" s="17"/>
      <c r="CDA90" s="17"/>
      <c r="CDB90" s="17"/>
      <c r="CDC90" s="17"/>
      <c r="CDD90" s="17"/>
      <c r="CDE90" s="17"/>
      <c r="CDF90" s="17"/>
      <c r="CDG90" s="17"/>
      <c r="CDH90" s="17"/>
      <c r="CDI90" s="17"/>
      <c r="CDJ90" s="17"/>
      <c r="CDK90" s="17"/>
      <c r="CDL90" s="17"/>
      <c r="CDM90" s="17"/>
      <c r="CDN90" s="17"/>
      <c r="CDO90" s="17"/>
      <c r="CDP90" s="17"/>
      <c r="CDQ90" s="17"/>
      <c r="CDR90" s="17"/>
      <c r="CDS90" s="17"/>
      <c r="CDT90" s="17"/>
      <c r="CDU90" s="17"/>
    </row>
    <row r="91">
      <c r="A91" s="14" t="s">
        <v>3410</v>
      </c>
      <c r="B91" s="14" t="s">
        <v>3486</v>
      </c>
      <c r="C91" s="14" t="s">
        <v>2933</v>
      </c>
      <c r="D91" s="14" t="s">
        <v>3265</v>
      </c>
      <c r="E91" s="14" t="s">
        <v>3493</v>
      </c>
      <c r="F91" s="14" t="s">
        <v>2835</v>
      </c>
      <c r="I91" s="14" t="s">
        <v>3494</v>
      </c>
      <c r="J91" s="14" t="s">
        <v>2618</v>
      </c>
      <c r="K91" s="14" t="s">
        <v>2619</v>
      </c>
      <c r="L91" s="14" t="s">
        <v>2658</v>
      </c>
      <c r="M91" s="17"/>
      <c r="N91" s="14" t="s">
        <v>2690</v>
      </c>
      <c r="O91" s="14" t="s">
        <v>2690</v>
      </c>
      <c r="P91" s="14" t="s">
        <v>2690</v>
      </c>
      <c r="Q91" s="16">
        <v>11.0</v>
      </c>
      <c r="R91" s="16">
        <v>4091345.0</v>
      </c>
      <c r="S91" s="16">
        <v>4091345.0</v>
      </c>
      <c r="T91" s="14" t="s">
        <v>2622</v>
      </c>
      <c r="U91" s="14" t="s">
        <v>2630</v>
      </c>
      <c r="V91" s="14" t="s">
        <v>3495</v>
      </c>
      <c r="W91" s="14" t="s">
        <v>3496</v>
      </c>
      <c r="X91" s="16">
        <v>0.06</v>
      </c>
      <c r="Y91" s="17"/>
      <c r="Z91" s="16">
        <v>14.0</v>
      </c>
      <c r="AA91" s="16">
        <v>238.0</v>
      </c>
      <c r="AB91" s="17"/>
      <c r="AC91" s="16">
        <v>343.0</v>
      </c>
      <c r="AD91" s="16">
        <v>1704.0</v>
      </c>
      <c r="AE91" s="22">
        <v>45455.0</v>
      </c>
      <c r="AF91" s="17"/>
      <c r="AG91" s="17"/>
      <c r="AH91" s="17"/>
      <c r="AI91" s="17"/>
      <c r="AJ91" s="17"/>
      <c r="AK91" s="17"/>
      <c r="AL91" s="16">
        <v>76.0</v>
      </c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4" t="s">
        <v>3270</v>
      </c>
      <c r="BB91" s="17"/>
      <c r="BC91" s="17"/>
      <c r="BD91" s="17"/>
      <c r="BE91" s="17"/>
      <c r="BF91" s="14" t="s">
        <v>2574</v>
      </c>
      <c r="BG91" s="16">
        <v>1.0</v>
      </c>
      <c r="BH91" s="14" t="s">
        <v>2564</v>
      </c>
      <c r="BI91" s="14" t="s">
        <v>2594</v>
      </c>
      <c r="BJ91" s="14" t="s">
        <v>2566</v>
      </c>
      <c r="BK91" s="17"/>
      <c r="BL91" s="17"/>
      <c r="BM91" s="16">
        <v>57.4</v>
      </c>
      <c r="BN91" s="17"/>
      <c r="BO91" s="17"/>
      <c r="BP91" s="17"/>
      <c r="BQ91" s="17"/>
      <c r="BR91" s="17"/>
      <c r="BS91" s="16">
        <v>8.0E-4</v>
      </c>
      <c r="BT91" s="16">
        <v>83.2429234</v>
      </c>
      <c r="BU91" s="14" t="s">
        <v>2680</v>
      </c>
      <c r="BV91" s="14" t="s">
        <v>2568</v>
      </c>
      <c r="BW91" s="14" t="s">
        <v>2569</v>
      </c>
      <c r="BX91" s="16">
        <v>0.0</v>
      </c>
      <c r="BY91" s="14" t="s">
        <v>3270</v>
      </c>
      <c r="BZ91" s="16">
        <v>2056.0</v>
      </c>
      <c r="CA91" s="17"/>
      <c r="CB91" s="16">
        <v>0.0</v>
      </c>
      <c r="CC91" s="16">
        <v>49.8405497</v>
      </c>
      <c r="CD91" s="14" t="s">
        <v>2703</v>
      </c>
      <c r="CE91" s="16">
        <v>83.2429234</v>
      </c>
      <c r="CF91" s="14" t="s">
        <v>2572</v>
      </c>
      <c r="CH91" s="19">
        <v>40736.0</v>
      </c>
      <c r="CI91" s="14" t="s">
        <v>2826</v>
      </c>
      <c r="CJ91" s="17"/>
      <c r="CK91" s="14" t="s">
        <v>2574</v>
      </c>
      <c r="CL91" s="14" t="s">
        <v>3479</v>
      </c>
      <c r="CM91" s="20">
        <v>2279175.0</v>
      </c>
      <c r="CN91" s="14" t="s">
        <v>3479</v>
      </c>
      <c r="CO91" s="14" t="s">
        <v>2563</v>
      </c>
      <c r="CP91" s="14" t="s">
        <v>2563</v>
      </c>
      <c r="CQ91" s="16">
        <v>1.3414</v>
      </c>
      <c r="CR91" s="16">
        <v>40.44</v>
      </c>
      <c r="CS91" s="14" t="s">
        <v>2574</v>
      </c>
      <c r="CT91" s="14" t="s">
        <v>3490</v>
      </c>
      <c r="CU91" s="14" t="s">
        <v>2577</v>
      </c>
      <c r="CV91" s="14" t="s">
        <v>2706</v>
      </c>
      <c r="CW91" s="14" t="s">
        <v>2768</v>
      </c>
      <c r="CX91" s="14" t="s">
        <v>2580</v>
      </c>
      <c r="CY91" s="16">
        <v>49.8405497</v>
      </c>
      <c r="CZ91" s="14" t="s">
        <v>2707</v>
      </c>
      <c r="DA91" s="14" t="s">
        <v>2563</v>
      </c>
      <c r="DB91" s="14" t="s">
        <v>2574</v>
      </c>
      <c r="DC91" s="14" t="s">
        <v>2653</v>
      </c>
      <c r="DD91" s="14" t="s">
        <v>3421</v>
      </c>
      <c r="DE91" s="14" t="s">
        <v>2574</v>
      </c>
      <c r="DF91" s="14" t="s">
        <v>2563</v>
      </c>
      <c r="DG91" s="14" t="s">
        <v>3491</v>
      </c>
      <c r="DH91" s="14" t="s">
        <v>3492</v>
      </c>
      <c r="DI91" s="14" t="s">
        <v>3423</v>
      </c>
      <c r="DJ91" s="14" t="s">
        <v>3265</v>
      </c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  <c r="KL91" s="17"/>
      <c r="KM91" s="17"/>
      <c r="KN91" s="17"/>
      <c r="KO91" s="17"/>
      <c r="KP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  <c r="LE91" s="17"/>
      <c r="LF91" s="17"/>
      <c r="LG91" s="17"/>
      <c r="LH91" s="17"/>
      <c r="LI91" s="17"/>
      <c r="LJ91" s="17"/>
      <c r="LK91" s="17"/>
      <c r="LL91" s="17"/>
      <c r="LM91" s="17"/>
      <c r="LN91" s="17"/>
      <c r="LO91" s="17"/>
      <c r="LP91" s="17"/>
      <c r="LQ91" s="17"/>
      <c r="LR91" s="17"/>
      <c r="LS91" s="17"/>
      <c r="LT91" s="17"/>
      <c r="LU91" s="17"/>
      <c r="LV91" s="17"/>
      <c r="LW91" s="17"/>
      <c r="LX91" s="17"/>
      <c r="LY91" s="17"/>
      <c r="LZ91" s="17"/>
      <c r="MA91" s="17"/>
      <c r="MB91" s="17"/>
      <c r="MC91" s="17"/>
      <c r="MD91" s="17"/>
      <c r="ME91" s="17"/>
      <c r="MF91" s="17"/>
      <c r="MG91" s="17"/>
      <c r="MH91" s="17"/>
      <c r="MI91" s="17"/>
      <c r="MJ91" s="17"/>
      <c r="MK91" s="17"/>
      <c r="ML91" s="17"/>
      <c r="MM91" s="17"/>
      <c r="MN91" s="17"/>
      <c r="MO91" s="17"/>
      <c r="MP91" s="17"/>
      <c r="MQ91" s="17"/>
      <c r="MR91" s="17"/>
      <c r="MS91" s="17"/>
      <c r="MT91" s="17"/>
      <c r="MU91" s="17"/>
      <c r="MV91" s="17"/>
      <c r="MW91" s="17"/>
      <c r="MX91" s="17"/>
      <c r="MY91" s="17"/>
      <c r="MZ91" s="17"/>
      <c r="NA91" s="17"/>
      <c r="NB91" s="17"/>
      <c r="NC91" s="17"/>
      <c r="ND91" s="17"/>
      <c r="NE91" s="17"/>
      <c r="NF91" s="17"/>
      <c r="NG91" s="17"/>
      <c r="NH91" s="17"/>
      <c r="NI91" s="17"/>
      <c r="NJ91" s="17"/>
      <c r="NK91" s="17"/>
      <c r="NL91" s="17"/>
      <c r="NM91" s="17"/>
      <c r="NN91" s="17"/>
      <c r="NO91" s="17"/>
      <c r="NP91" s="17"/>
      <c r="NQ91" s="17"/>
      <c r="NR91" s="17"/>
      <c r="NS91" s="17"/>
      <c r="NT91" s="17"/>
      <c r="NU91" s="17"/>
      <c r="NV91" s="17"/>
      <c r="NW91" s="17"/>
      <c r="NX91" s="17"/>
      <c r="NY91" s="17"/>
      <c r="NZ91" s="17"/>
      <c r="OA91" s="17"/>
      <c r="OB91" s="17"/>
      <c r="OC91" s="17"/>
      <c r="OD91" s="17"/>
      <c r="OE91" s="17"/>
      <c r="OF91" s="17"/>
      <c r="OG91" s="17"/>
      <c r="OH91" s="17"/>
      <c r="OI91" s="17"/>
      <c r="OJ91" s="17"/>
      <c r="OK91" s="17"/>
      <c r="OL91" s="17"/>
      <c r="OM91" s="17"/>
      <c r="ON91" s="17"/>
      <c r="OO91" s="17"/>
      <c r="OP91" s="17"/>
      <c r="OQ91" s="17"/>
      <c r="OR91" s="17"/>
      <c r="OS91" s="17"/>
      <c r="OT91" s="17"/>
      <c r="OU91" s="17"/>
      <c r="OV91" s="17"/>
      <c r="OW91" s="17"/>
      <c r="OX91" s="17"/>
      <c r="OY91" s="17"/>
      <c r="OZ91" s="17"/>
      <c r="PA91" s="17"/>
      <c r="PB91" s="17"/>
      <c r="PC91" s="17"/>
      <c r="PD91" s="17"/>
      <c r="PE91" s="17"/>
      <c r="PF91" s="17"/>
      <c r="PG91" s="17"/>
      <c r="PH91" s="17"/>
      <c r="PI91" s="17"/>
      <c r="PJ91" s="17"/>
      <c r="PK91" s="17"/>
      <c r="PL91" s="17"/>
      <c r="PM91" s="17"/>
      <c r="PN91" s="17"/>
      <c r="PO91" s="17"/>
      <c r="PP91" s="17"/>
      <c r="PQ91" s="17"/>
      <c r="PR91" s="17"/>
      <c r="PS91" s="17"/>
      <c r="PT91" s="17"/>
      <c r="PU91" s="17"/>
      <c r="PV91" s="17"/>
      <c r="PW91" s="17"/>
      <c r="PX91" s="17"/>
      <c r="PY91" s="17"/>
      <c r="PZ91" s="17"/>
      <c r="QA91" s="17"/>
      <c r="QB91" s="17"/>
      <c r="QC91" s="17"/>
      <c r="QD91" s="17"/>
      <c r="QE91" s="17"/>
      <c r="QF91" s="17"/>
      <c r="QG91" s="17"/>
      <c r="QH91" s="17"/>
      <c r="QI91" s="17"/>
      <c r="QJ91" s="17"/>
      <c r="QK91" s="17"/>
      <c r="QL91" s="17"/>
      <c r="QM91" s="17"/>
      <c r="QN91" s="17"/>
      <c r="QO91" s="17"/>
      <c r="QP91" s="17"/>
      <c r="QQ91" s="17"/>
      <c r="QR91" s="17"/>
      <c r="QS91" s="17"/>
      <c r="QT91" s="17"/>
      <c r="QU91" s="16">
        <v>41.0</v>
      </c>
      <c r="QV91" s="16">
        <v>20.0</v>
      </c>
      <c r="QW91" s="16">
        <v>48.0</v>
      </c>
      <c r="QX91" s="17"/>
      <c r="QY91" s="17"/>
      <c r="QZ91" s="17"/>
      <c r="RA91" s="17"/>
      <c r="RB91" s="17"/>
      <c r="RC91" s="17"/>
      <c r="RD91" s="17"/>
      <c r="RE91" s="17"/>
      <c r="RF91" s="17"/>
      <c r="RG91" s="17"/>
      <c r="RH91" s="17"/>
      <c r="RI91" s="17"/>
      <c r="RJ91" s="17"/>
      <c r="RK91" s="17"/>
      <c r="RL91" s="17"/>
      <c r="RM91" s="17"/>
      <c r="RN91" s="17"/>
      <c r="RO91" s="17"/>
      <c r="RP91" s="17"/>
      <c r="RQ91" s="17"/>
      <c r="RR91" s="17"/>
      <c r="RS91" s="17"/>
      <c r="RT91" s="17"/>
      <c r="RU91" s="17"/>
      <c r="RV91" s="17"/>
      <c r="RW91" s="17"/>
      <c r="RX91" s="17"/>
      <c r="RY91" s="17"/>
      <c r="RZ91" s="17"/>
      <c r="SA91" s="17"/>
      <c r="SB91" s="17"/>
      <c r="SC91" s="17"/>
      <c r="SD91" s="17"/>
      <c r="SE91" s="17"/>
      <c r="SF91" s="17"/>
      <c r="SG91" s="17"/>
      <c r="SH91" s="17"/>
      <c r="SI91" s="17"/>
      <c r="SJ91" s="17"/>
      <c r="SK91" s="17"/>
      <c r="SL91" s="17"/>
      <c r="SM91" s="17"/>
      <c r="SN91" s="17"/>
      <c r="SO91" s="17"/>
      <c r="SP91" s="17"/>
      <c r="SQ91" s="17"/>
      <c r="SR91" s="17"/>
      <c r="SS91" s="17"/>
      <c r="ST91" s="17"/>
      <c r="SU91" s="17"/>
      <c r="SV91" s="17"/>
      <c r="SW91" s="17"/>
      <c r="SX91" s="17"/>
      <c r="SY91" s="17"/>
      <c r="SZ91" s="17"/>
      <c r="TA91" s="17"/>
      <c r="TB91" s="17"/>
      <c r="TC91" s="17"/>
      <c r="TD91" s="17"/>
      <c r="TE91" s="17"/>
      <c r="TF91" s="17"/>
      <c r="TG91" s="17"/>
      <c r="TH91" s="17"/>
      <c r="TI91" s="17"/>
      <c r="TJ91" s="17"/>
      <c r="TK91" s="17"/>
      <c r="TL91" s="17"/>
      <c r="TM91" s="17"/>
      <c r="TN91" s="17"/>
      <c r="TO91" s="17"/>
      <c r="TP91" s="17"/>
      <c r="TQ91" s="17"/>
      <c r="TR91" s="17"/>
      <c r="TS91" s="17"/>
      <c r="TT91" s="17"/>
      <c r="TU91" s="17"/>
      <c r="TV91" s="17"/>
      <c r="TW91" s="17"/>
      <c r="TX91" s="17"/>
      <c r="TY91" s="17"/>
      <c r="TZ91" s="17"/>
      <c r="UA91" s="17"/>
      <c r="UB91" s="17"/>
      <c r="UC91" s="17"/>
      <c r="UD91" s="17"/>
      <c r="UE91" s="17"/>
      <c r="UF91" s="17"/>
      <c r="UG91" s="17"/>
      <c r="UH91" s="17"/>
      <c r="UI91" s="17"/>
      <c r="UJ91" s="17"/>
      <c r="UK91" s="17"/>
      <c r="UL91" s="17"/>
      <c r="UM91" s="17"/>
      <c r="UN91" s="17"/>
      <c r="UO91" s="17"/>
      <c r="UP91" s="17"/>
      <c r="UQ91" s="17"/>
      <c r="UR91" s="17"/>
      <c r="US91" s="17"/>
      <c r="UT91" s="17"/>
      <c r="UU91" s="17"/>
      <c r="UV91" s="17"/>
      <c r="UW91" s="17"/>
      <c r="UX91" s="17"/>
      <c r="UY91" s="17"/>
      <c r="UZ91" s="17"/>
      <c r="VA91" s="17"/>
      <c r="VB91" s="17"/>
      <c r="VC91" s="17"/>
      <c r="VD91" s="17"/>
      <c r="VE91" s="17"/>
      <c r="VF91" s="17"/>
      <c r="VG91" s="17"/>
      <c r="VH91" s="17"/>
      <c r="VI91" s="17"/>
      <c r="VJ91" s="17"/>
      <c r="VK91" s="17"/>
      <c r="VL91" s="17"/>
      <c r="VM91" s="17"/>
      <c r="VN91" s="17"/>
      <c r="VO91" s="17"/>
      <c r="VP91" s="17"/>
      <c r="VQ91" s="17"/>
      <c r="VR91" s="17"/>
      <c r="VS91" s="17"/>
      <c r="VT91" s="17"/>
      <c r="VU91" s="17"/>
      <c r="VV91" s="17"/>
      <c r="VW91" s="17"/>
      <c r="VX91" s="17"/>
      <c r="VY91" s="17"/>
      <c r="VZ91" s="17"/>
      <c r="WA91" s="17"/>
      <c r="WB91" s="17"/>
      <c r="WC91" s="17"/>
      <c r="WD91" s="17"/>
      <c r="WE91" s="17"/>
      <c r="WF91" s="17"/>
      <c r="WG91" s="17"/>
      <c r="WH91" s="17"/>
      <c r="WI91" s="17"/>
      <c r="WJ91" s="17"/>
      <c r="WK91" s="17"/>
      <c r="WL91" s="17"/>
      <c r="WM91" s="17"/>
      <c r="WN91" s="17"/>
      <c r="WO91" s="17"/>
      <c r="WP91" s="17"/>
      <c r="WQ91" s="17"/>
      <c r="WR91" s="17"/>
      <c r="WS91" s="17"/>
      <c r="WT91" s="17"/>
      <c r="WU91" s="17"/>
      <c r="WV91" s="17"/>
      <c r="WW91" s="17"/>
      <c r="WX91" s="17"/>
      <c r="WY91" s="17"/>
      <c r="WZ91" s="17"/>
      <c r="XA91" s="17"/>
      <c r="XB91" s="17"/>
      <c r="XC91" s="17"/>
      <c r="XD91" s="17"/>
      <c r="XE91" s="17"/>
      <c r="XF91" s="17"/>
      <c r="XG91" s="17"/>
      <c r="XH91" s="17"/>
      <c r="XI91" s="17"/>
      <c r="XJ91" s="17"/>
      <c r="XK91" s="17"/>
      <c r="XL91" s="17"/>
      <c r="XM91" s="17"/>
      <c r="XN91" s="17"/>
      <c r="XO91" s="17"/>
      <c r="XP91" s="17"/>
      <c r="XQ91" s="17"/>
      <c r="XR91" s="17"/>
      <c r="XS91" s="17"/>
      <c r="XT91" s="17"/>
      <c r="XU91" s="17"/>
      <c r="XV91" s="17"/>
      <c r="XW91" s="17"/>
      <c r="XX91" s="17"/>
      <c r="XY91" s="17"/>
      <c r="XZ91" s="17"/>
      <c r="YA91" s="17"/>
      <c r="YB91" s="17"/>
      <c r="YC91" s="17"/>
      <c r="YD91" s="17"/>
      <c r="YE91" s="17"/>
      <c r="YF91" s="17"/>
      <c r="YG91" s="17"/>
      <c r="YH91" s="17"/>
      <c r="YI91" s="17"/>
      <c r="YJ91" s="17"/>
      <c r="YK91" s="17"/>
      <c r="YL91" s="17"/>
      <c r="YM91" s="17"/>
      <c r="YN91" s="17"/>
      <c r="YO91" s="17"/>
      <c r="YP91" s="17"/>
      <c r="YQ91" s="17"/>
      <c r="YR91" s="17"/>
      <c r="YS91" s="17"/>
      <c r="YT91" s="17"/>
      <c r="YU91" s="17"/>
      <c r="YV91" s="17"/>
      <c r="YW91" s="17"/>
      <c r="YX91" s="17"/>
      <c r="YY91" s="17"/>
      <c r="YZ91" s="17"/>
      <c r="ZA91" s="17"/>
      <c r="ZB91" s="17"/>
      <c r="ZC91" s="17"/>
      <c r="ZD91" s="17"/>
      <c r="ZE91" s="17"/>
      <c r="ZF91" s="17"/>
      <c r="ZG91" s="17"/>
      <c r="ZH91" s="17"/>
      <c r="ZI91" s="17"/>
      <c r="ZJ91" s="17"/>
      <c r="ZK91" s="17"/>
      <c r="ZL91" s="17"/>
      <c r="ZM91" s="17"/>
      <c r="ZN91" s="17"/>
      <c r="ZO91" s="17"/>
      <c r="ZP91" s="17"/>
      <c r="ZQ91" s="17"/>
      <c r="ZR91" s="17"/>
      <c r="ZS91" s="17"/>
      <c r="ZT91" s="17"/>
      <c r="ZU91" s="17"/>
      <c r="ZV91" s="17"/>
      <c r="ZW91" s="17"/>
      <c r="ZX91" s="17"/>
      <c r="ZY91" s="17"/>
      <c r="ZZ91" s="17"/>
      <c r="AAA91" s="17"/>
      <c r="AAB91" s="17"/>
      <c r="AAC91" s="17"/>
      <c r="AAD91" s="17"/>
      <c r="AAE91" s="17"/>
      <c r="AAF91" s="17"/>
      <c r="AAG91" s="17"/>
      <c r="AAH91" s="17"/>
      <c r="AAI91" s="17"/>
      <c r="AAJ91" s="17"/>
      <c r="AAK91" s="17"/>
      <c r="AAL91" s="17"/>
      <c r="AAM91" s="17"/>
      <c r="AAN91" s="17"/>
      <c r="AAO91" s="17"/>
      <c r="AAP91" s="17"/>
      <c r="AAQ91" s="17"/>
      <c r="AAR91" s="17"/>
      <c r="AAS91" s="17"/>
      <c r="AAT91" s="17"/>
      <c r="AAU91" s="17"/>
      <c r="AAV91" s="17"/>
      <c r="AAW91" s="17"/>
      <c r="AAX91" s="17"/>
      <c r="AAY91" s="17"/>
      <c r="AAZ91" s="17"/>
      <c r="ABA91" s="17"/>
      <c r="ABB91" s="17"/>
      <c r="ABC91" s="17"/>
      <c r="ABD91" s="17"/>
      <c r="ABE91" s="17"/>
      <c r="ABF91" s="17"/>
      <c r="ABG91" s="17"/>
      <c r="ABH91" s="17"/>
      <c r="ABI91" s="17"/>
      <c r="ABJ91" s="17"/>
      <c r="ABK91" s="17"/>
      <c r="ABL91" s="17"/>
      <c r="ABM91" s="17"/>
      <c r="ABN91" s="17"/>
      <c r="ABO91" s="17"/>
      <c r="ABP91" s="17"/>
      <c r="ABQ91" s="17"/>
      <c r="ABR91" s="17"/>
      <c r="ABS91" s="17"/>
      <c r="ABT91" s="17"/>
      <c r="ABU91" s="17"/>
      <c r="ABV91" s="17"/>
      <c r="ABW91" s="17"/>
      <c r="ABX91" s="17"/>
      <c r="ABY91" s="17"/>
      <c r="ABZ91" s="17"/>
      <c r="ACA91" s="17"/>
      <c r="ACB91" s="17"/>
      <c r="ACC91" s="17"/>
      <c r="ACD91" s="17"/>
      <c r="ACE91" s="17"/>
      <c r="ACF91" s="17"/>
      <c r="ACG91" s="17"/>
      <c r="ACH91" s="17"/>
      <c r="ACI91" s="17"/>
      <c r="ACJ91" s="17"/>
      <c r="ACK91" s="17"/>
      <c r="ACL91" s="17"/>
      <c r="ACM91" s="17"/>
      <c r="ACN91" s="17"/>
      <c r="ACO91" s="17"/>
      <c r="ACP91" s="17"/>
      <c r="ACQ91" s="17"/>
      <c r="ACR91" s="17"/>
      <c r="ACS91" s="17"/>
      <c r="ACT91" s="17"/>
      <c r="ACU91" s="17"/>
      <c r="ACV91" s="17"/>
      <c r="ACW91" s="17"/>
      <c r="ACX91" s="17"/>
      <c r="ACY91" s="17"/>
      <c r="ACZ91" s="17"/>
      <c r="ADA91" s="17"/>
      <c r="ADB91" s="17"/>
      <c r="ADC91" s="17"/>
      <c r="ADD91" s="17"/>
      <c r="ADE91" s="17"/>
      <c r="ADF91" s="17"/>
      <c r="ADG91" s="17"/>
      <c r="ADH91" s="17"/>
      <c r="ADI91" s="17"/>
      <c r="ADJ91" s="17"/>
      <c r="ADK91" s="17"/>
      <c r="ADL91" s="17"/>
      <c r="ADM91" s="17"/>
      <c r="ADN91" s="17"/>
      <c r="ADO91" s="17"/>
      <c r="ADP91" s="17"/>
      <c r="ADQ91" s="17"/>
      <c r="ADR91" s="17"/>
      <c r="ADS91" s="17"/>
      <c r="ADT91" s="17"/>
      <c r="ADU91" s="17"/>
      <c r="ADV91" s="17"/>
      <c r="ADW91" s="17"/>
      <c r="ADX91" s="17"/>
      <c r="ADY91" s="17"/>
      <c r="ADZ91" s="17"/>
      <c r="AEA91" s="17"/>
      <c r="AEB91" s="17"/>
      <c r="AEC91" s="17"/>
      <c r="AED91" s="17"/>
      <c r="AEE91" s="17"/>
      <c r="AEF91" s="17"/>
      <c r="AEG91" s="17"/>
      <c r="AEH91" s="17"/>
      <c r="AEI91" s="17"/>
      <c r="AEJ91" s="17"/>
      <c r="AEK91" s="17"/>
      <c r="AEL91" s="17"/>
      <c r="AEM91" s="17"/>
      <c r="AEN91" s="17"/>
      <c r="AEO91" s="17"/>
      <c r="AEP91" s="17"/>
      <c r="AEQ91" s="17"/>
      <c r="AER91" s="17"/>
      <c r="AES91" s="17"/>
      <c r="AET91" s="17"/>
      <c r="AEU91" s="17"/>
      <c r="AEV91" s="17"/>
      <c r="AEW91" s="17"/>
      <c r="AEX91" s="17"/>
      <c r="AEY91" s="17"/>
      <c r="AEZ91" s="17"/>
      <c r="AFA91" s="17"/>
      <c r="AFB91" s="17"/>
      <c r="AFC91" s="17"/>
      <c r="AFD91" s="17"/>
      <c r="AFE91" s="17"/>
      <c r="AFF91" s="17"/>
      <c r="AFG91" s="17"/>
      <c r="AFH91" s="17"/>
      <c r="AFI91" s="17"/>
      <c r="AFJ91" s="17"/>
      <c r="AFK91" s="17"/>
      <c r="AFL91" s="17"/>
      <c r="AFM91" s="17"/>
      <c r="AFN91" s="17"/>
      <c r="AFO91" s="17"/>
      <c r="AFP91" s="17"/>
      <c r="AFQ91" s="17"/>
      <c r="AFR91" s="17"/>
      <c r="AFS91" s="17"/>
      <c r="AFT91" s="17"/>
      <c r="AFU91" s="17"/>
      <c r="AFV91" s="17"/>
      <c r="AFW91" s="17"/>
      <c r="AFX91" s="17"/>
      <c r="AFY91" s="17"/>
      <c r="AFZ91" s="17"/>
      <c r="AGA91" s="17"/>
      <c r="AGB91" s="17"/>
      <c r="AGC91" s="17"/>
      <c r="AGD91" s="17"/>
      <c r="AGE91" s="17"/>
      <c r="AGF91" s="17"/>
      <c r="AGG91" s="17"/>
      <c r="AGH91" s="17"/>
      <c r="AGI91" s="17"/>
      <c r="AGJ91" s="17"/>
      <c r="AGK91" s="17"/>
      <c r="AGL91" s="17"/>
      <c r="AGM91" s="17"/>
      <c r="AGN91" s="17"/>
      <c r="AGO91" s="17"/>
      <c r="AGP91" s="17"/>
      <c r="AGQ91" s="17"/>
      <c r="AGR91" s="17"/>
      <c r="AGS91" s="17"/>
      <c r="AGT91" s="17"/>
      <c r="AGU91" s="17"/>
      <c r="AGV91" s="17"/>
      <c r="AGW91" s="17"/>
      <c r="AGX91" s="17"/>
      <c r="AGY91" s="17"/>
      <c r="AGZ91" s="17"/>
      <c r="AHA91" s="17"/>
      <c r="AHB91" s="17"/>
      <c r="AHC91" s="17"/>
      <c r="AHD91" s="17"/>
      <c r="AHE91" s="17"/>
      <c r="AHF91" s="17"/>
      <c r="AHG91" s="17"/>
      <c r="AHH91" s="17"/>
      <c r="AHI91" s="17"/>
      <c r="AHJ91" s="17"/>
      <c r="AHK91" s="17"/>
      <c r="AHL91" s="17"/>
      <c r="AHM91" s="17"/>
      <c r="AHN91" s="17"/>
      <c r="AHO91" s="17"/>
      <c r="AHP91" s="17"/>
      <c r="AHQ91" s="17"/>
      <c r="AHR91" s="17"/>
      <c r="AHS91" s="17"/>
      <c r="AHT91" s="17"/>
      <c r="AHU91" s="17"/>
      <c r="AHV91" s="17"/>
      <c r="AHW91" s="17"/>
      <c r="AHX91" s="17"/>
      <c r="AHY91" s="17"/>
      <c r="AHZ91" s="17"/>
      <c r="AIA91" s="17"/>
      <c r="AIB91" s="17"/>
      <c r="AIC91" s="17"/>
      <c r="AID91" s="17"/>
      <c r="AIE91" s="17"/>
      <c r="AIF91" s="17"/>
      <c r="AIG91" s="17"/>
      <c r="AIH91" s="17"/>
      <c r="AII91" s="17"/>
      <c r="AIJ91" s="17"/>
      <c r="AIK91" s="17"/>
      <c r="AIL91" s="17"/>
      <c r="AIM91" s="17"/>
      <c r="AIN91" s="17"/>
      <c r="AIO91" s="17"/>
      <c r="AIP91" s="17"/>
      <c r="AIQ91" s="17"/>
      <c r="AIR91" s="17"/>
      <c r="AIS91" s="17"/>
      <c r="AIT91" s="17"/>
      <c r="AIU91" s="17"/>
      <c r="AIV91" s="17"/>
      <c r="AIW91" s="17"/>
      <c r="AIX91" s="17"/>
      <c r="AIY91" s="17"/>
      <c r="AIZ91" s="17"/>
      <c r="AJA91" s="17"/>
      <c r="AJB91" s="17"/>
      <c r="AJC91" s="17"/>
      <c r="AJD91" s="17"/>
      <c r="AJE91" s="17"/>
      <c r="AJF91" s="17"/>
      <c r="AJG91" s="17"/>
      <c r="AJH91" s="17"/>
      <c r="AJI91" s="17"/>
      <c r="AJJ91" s="17"/>
      <c r="AJK91" s="17"/>
      <c r="AJL91" s="17"/>
      <c r="AJM91" s="17"/>
      <c r="AJN91" s="17"/>
      <c r="AJO91" s="17"/>
      <c r="AJP91" s="17"/>
      <c r="AJQ91" s="17"/>
      <c r="AJR91" s="17"/>
      <c r="AJS91" s="17"/>
      <c r="AJT91" s="17"/>
      <c r="AJU91" s="17"/>
      <c r="AJV91" s="17"/>
      <c r="AJW91" s="17"/>
      <c r="AJX91" s="17"/>
      <c r="AJY91" s="17"/>
      <c r="AJZ91" s="17"/>
      <c r="AKA91" s="17"/>
      <c r="AKB91" s="17"/>
      <c r="AKC91" s="17"/>
      <c r="AKD91" s="17"/>
      <c r="AKE91" s="17"/>
      <c r="AKF91" s="17"/>
      <c r="AKG91" s="17"/>
      <c r="AKH91" s="17"/>
      <c r="AKI91" s="17"/>
      <c r="AKJ91" s="17"/>
      <c r="AKK91" s="17"/>
      <c r="AKL91" s="17"/>
      <c r="AKM91" s="17"/>
      <c r="AKN91" s="17"/>
      <c r="AKO91" s="17"/>
      <c r="AKP91" s="17"/>
      <c r="AKQ91" s="17"/>
      <c r="AKR91" s="17"/>
      <c r="AKS91" s="17"/>
      <c r="AKT91" s="17"/>
      <c r="AKU91" s="17"/>
      <c r="AKV91" s="17"/>
      <c r="AKW91" s="17"/>
      <c r="AKX91" s="17"/>
      <c r="AKY91" s="17"/>
      <c r="AKZ91" s="17"/>
      <c r="ALA91" s="17"/>
      <c r="ALB91" s="17"/>
      <c r="ALC91" s="17"/>
      <c r="ALD91" s="17"/>
      <c r="ALE91" s="17"/>
      <c r="ALF91" s="17"/>
      <c r="ALG91" s="17"/>
      <c r="ALH91" s="17"/>
      <c r="ALI91" s="17"/>
      <c r="ALJ91" s="17"/>
      <c r="ALK91" s="17"/>
      <c r="ALL91" s="17"/>
      <c r="ALM91" s="17"/>
      <c r="ALN91" s="17"/>
      <c r="ALO91" s="17"/>
      <c r="ALP91" s="17"/>
      <c r="ALQ91" s="17"/>
      <c r="ALR91" s="17"/>
      <c r="ALS91" s="17"/>
      <c r="ALT91" s="17"/>
      <c r="ALU91" s="17"/>
      <c r="ALV91" s="17"/>
      <c r="ALW91" s="17"/>
      <c r="ALX91" s="17"/>
      <c r="ALY91" s="17"/>
      <c r="ALZ91" s="17"/>
      <c r="AMA91" s="17"/>
      <c r="AMB91" s="17"/>
      <c r="AMC91" s="17"/>
      <c r="AMD91" s="17"/>
      <c r="AME91" s="17"/>
      <c r="AMF91" s="17"/>
      <c r="AMG91" s="17"/>
      <c r="AMH91" s="17"/>
      <c r="AMI91" s="17"/>
      <c r="AMJ91" s="17"/>
      <c r="AMK91" s="17"/>
      <c r="AML91" s="17"/>
      <c r="AMM91" s="17"/>
      <c r="AMN91" s="17"/>
      <c r="AMO91" s="17"/>
      <c r="AMP91" s="17"/>
      <c r="AMQ91" s="17"/>
      <c r="AMR91" s="17"/>
      <c r="AMS91" s="17"/>
      <c r="AMT91" s="17"/>
      <c r="AMU91" s="17"/>
      <c r="AMV91" s="17"/>
      <c r="AMW91" s="17"/>
      <c r="AMX91" s="17"/>
      <c r="AMY91" s="17"/>
      <c r="AMZ91" s="17"/>
      <c r="ANA91" s="17"/>
      <c r="ANB91" s="17"/>
      <c r="ANC91" s="17"/>
      <c r="AND91" s="17"/>
      <c r="ANE91" s="17"/>
      <c r="ANF91" s="17"/>
      <c r="ANG91" s="17"/>
      <c r="ANH91" s="17"/>
      <c r="ANI91" s="17"/>
      <c r="ANJ91" s="17"/>
      <c r="ANK91" s="17"/>
      <c r="ANL91" s="17"/>
      <c r="ANM91" s="17"/>
      <c r="ANN91" s="17"/>
      <c r="ANO91" s="17"/>
      <c r="ANP91" s="17"/>
      <c r="ANQ91" s="17"/>
      <c r="ANR91" s="17"/>
      <c r="ANS91" s="17"/>
      <c r="ANT91" s="17"/>
      <c r="ANU91" s="17"/>
      <c r="ANV91" s="17"/>
      <c r="ANW91" s="17"/>
      <c r="ANX91" s="17"/>
      <c r="ANY91" s="17"/>
      <c r="ANZ91" s="17"/>
      <c r="AOA91" s="17"/>
      <c r="AOB91" s="17"/>
      <c r="AOC91" s="17"/>
      <c r="AOD91" s="17"/>
      <c r="AOE91" s="17"/>
      <c r="AOF91" s="17"/>
      <c r="AOG91" s="17"/>
      <c r="AOH91" s="17"/>
      <c r="AOI91" s="17"/>
      <c r="AOJ91" s="17"/>
      <c r="AOK91" s="17"/>
      <c r="AOL91" s="17"/>
      <c r="AOM91" s="17"/>
      <c r="AON91" s="17"/>
      <c r="AOO91" s="17"/>
      <c r="AOP91" s="17"/>
      <c r="AOQ91" s="17"/>
      <c r="AOR91" s="17"/>
      <c r="AOS91" s="17"/>
      <c r="AOT91" s="17"/>
      <c r="AOU91" s="17"/>
      <c r="AOV91" s="17"/>
      <c r="AOW91" s="17"/>
      <c r="AOX91" s="17"/>
      <c r="AOY91" s="17"/>
      <c r="AOZ91" s="17"/>
      <c r="APA91" s="17"/>
      <c r="APB91" s="17"/>
      <c r="APC91" s="17"/>
      <c r="APD91" s="17"/>
      <c r="APE91" s="17"/>
      <c r="APF91" s="17"/>
      <c r="APG91" s="17"/>
      <c r="APH91" s="17"/>
      <c r="API91" s="17"/>
      <c r="APJ91" s="17"/>
      <c r="APK91" s="17"/>
      <c r="APL91" s="17"/>
      <c r="APM91" s="17"/>
      <c r="APN91" s="17"/>
      <c r="APO91" s="17"/>
      <c r="APP91" s="17"/>
      <c r="APQ91" s="17"/>
      <c r="APR91" s="17"/>
      <c r="APS91" s="17"/>
      <c r="APT91" s="17"/>
      <c r="APU91" s="17"/>
      <c r="APV91" s="17"/>
      <c r="APW91" s="17"/>
      <c r="APX91" s="17"/>
      <c r="APY91" s="17"/>
      <c r="APZ91" s="17"/>
      <c r="AQA91" s="17"/>
      <c r="AQB91" s="17"/>
      <c r="AQC91" s="17"/>
      <c r="AQD91" s="17"/>
      <c r="AQE91" s="17"/>
      <c r="AQF91" s="17"/>
      <c r="AQG91" s="17"/>
      <c r="AQH91" s="17"/>
      <c r="AQI91" s="17"/>
      <c r="AQJ91" s="17"/>
      <c r="AQK91" s="17"/>
      <c r="AQL91" s="17"/>
      <c r="AQM91" s="17"/>
      <c r="AQN91" s="17"/>
      <c r="AQO91" s="17"/>
      <c r="AQP91" s="17"/>
      <c r="AQQ91" s="17"/>
      <c r="AQR91" s="17"/>
      <c r="AQS91" s="17"/>
      <c r="AQT91" s="17"/>
      <c r="AQU91" s="17"/>
      <c r="AQV91" s="17"/>
      <c r="AQW91" s="17"/>
      <c r="AQX91" s="17"/>
      <c r="AQY91" s="17"/>
      <c r="AQZ91" s="17"/>
      <c r="ARA91" s="17"/>
      <c r="ARB91" s="17"/>
      <c r="ARC91" s="17"/>
      <c r="ARD91" s="17"/>
      <c r="ARE91" s="17"/>
      <c r="ARF91" s="17"/>
      <c r="ARG91" s="17"/>
      <c r="ARH91" s="17"/>
      <c r="ARI91" s="17"/>
      <c r="ARJ91" s="17"/>
      <c r="ARK91" s="17"/>
      <c r="ARL91" s="17"/>
      <c r="ARM91" s="17"/>
      <c r="ARN91" s="17"/>
      <c r="ARO91" s="17"/>
      <c r="ARP91" s="17"/>
      <c r="ARQ91" s="17"/>
      <c r="ARR91" s="17"/>
      <c r="ARS91" s="17"/>
      <c r="ART91" s="17"/>
      <c r="ARU91" s="17"/>
      <c r="ARV91" s="17"/>
      <c r="ARW91" s="17"/>
      <c r="ARX91" s="17"/>
      <c r="ARY91" s="17"/>
      <c r="ARZ91" s="17"/>
      <c r="ASA91" s="17"/>
      <c r="ASB91" s="17"/>
      <c r="ASC91" s="17"/>
      <c r="ASD91" s="17"/>
      <c r="ASE91" s="17"/>
      <c r="ASF91" s="17"/>
      <c r="ASG91" s="17"/>
      <c r="ASH91" s="17"/>
      <c r="ASI91" s="17"/>
      <c r="ASJ91" s="17"/>
      <c r="ASK91" s="17"/>
      <c r="ASL91" s="17"/>
      <c r="ASM91" s="17"/>
      <c r="ASN91" s="17"/>
      <c r="ASO91" s="17"/>
      <c r="ASP91" s="17"/>
      <c r="ASQ91" s="17"/>
      <c r="ASR91" s="17"/>
      <c r="ASS91" s="17"/>
      <c r="AST91" s="17"/>
      <c r="ASU91" s="17"/>
      <c r="ASV91" s="17"/>
      <c r="ASW91" s="17"/>
      <c r="ASX91" s="17"/>
      <c r="ASY91" s="17"/>
      <c r="ASZ91" s="17"/>
      <c r="ATA91" s="17"/>
      <c r="ATB91" s="17"/>
      <c r="ATC91" s="17"/>
      <c r="ATD91" s="17"/>
      <c r="ATE91" s="17"/>
      <c r="ATF91" s="17"/>
      <c r="ATG91" s="17"/>
      <c r="ATH91" s="17"/>
      <c r="ATI91" s="17"/>
      <c r="ATJ91" s="17"/>
      <c r="ATK91" s="17"/>
      <c r="ATL91" s="17"/>
      <c r="ATM91" s="17"/>
      <c r="ATN91" s="17"/>
      <c r="ATO91" s="17"/>
      <c r="ATP91" s="17"/>
      <c r="ATQ91" s="17"/>
      <c r="ATR91" s="17"/>
      <c r="ATS91" s="17"/>
      <c r="ATT91" s="17"/>
      <c r="ATU91" s="17"/>
      <c r="ATV91" s="17"/>
      <c r="ATW91" s="17"/>
      <c r="ATX91" s="17"/>
      <c r="ATY91" s="17"/>
      <c r="ATZ91" s="17"/>
      <c r="AUA91" s="17"/>
      <c r="AUB91" s="17"/>
      <c r="AUC91" s="17"/>
      <c r="AUD91" s="17"/>
      <c r="AUE91" s="17"/>
      <c r="AUF91" s="17"/>
      <c r="AUG91" s="17"/>
      <c r="AUH91" s="17"/>
      <c r="AUI91" s="17"/>
      <c r="AUJ91" s="17"/>
      <c r="AUK91" s="17"/>
      <c r="AUL91" s="17"/>
      <c r="AUM91" s="17"/>
      <c r="AUN91" s="17"/>
      <c r="AUO91" s="17"/>
      <c r="AUP91" s="17"/>
      <c r="AUQ91" s="17"/>
      <c r="AUR91" s="17"/>
      <c r="AUS91" s="17"/>
      <c r="AUT91" s="17"/>
      <c r="AUU91" s="17"/>
      <c r="AUV91" s="17"/>
      <c r="AUW91" s="17"/>
      <c r="AUX91" s="17"/>
      <c r="AUY91" s="17"/>
      <c r="AUZ91" s="17"/>
      <c r="AVA91" s="17"/>
      <c r="AVB91" s="17"/>
      <c r="AVC91" s="17"/>
      <c r="AVD91" s="17"/>
      <c r="AVE91" s="17"/>
      <c r="AVF91" s="17"/>
      <c r="AVG91" s="17"/>
      <c r="AVH91" s="17"/>
      <c r="AVI91" s="17"/>
      <c r="AVJ91" s="17"/>
      <c r="AVK91" s="17"/>
      <c r="AVL91" s="17"/>
      <c r="AVM91" s="17"/>
      <c r="AVN91" s="17"/>
      <c r="AVO91" s="17"/>
      <c r="AVP91" s="17"/>
      <c r="AVQ91" s="17"/>
      <c r="AVR91" s="17"/>
      <c r="AVS91" s="17"/>
      <c r="AVT91" s="17"/>
      <c r="AVU91" s="17"/>
      <c r="AVV91" s="17"/>
      <c r="AVW91" s="17"/>
      <c r="AVX91" s="17"/>
      <c r="AVY91" s="17"/>
      <c r="AVZ91" s="17"/>
      <c r="AWA91" s="17"/>
      <c r="AWB91" s="17"/>
      <c r="AWC91" s="17"/>
      <c r="AWD91" s="17"/>
      <c r="AWE91" s="17"/>
      <c r="AWF91" s="17"/>
      <c r="AWG91" s="17"/>
      <c r="AWH91" s="17"/>
      <c r="AWI91" s="17"/>
      <c r="AWJ91" s="17"/>
      <c r="AWK91" s="17"/>
      <c r="AWL91" s="17"/>
      <c r="AWM91" s="17"/>
      <c r="AWN91" s="17"/>
      <c r="AWO91" s="17"/>
      <c r="AWP91" s="17"/>
      <c r="AWQ91" s="17"/>
      <c r="AWR91" s="17"/>
      <c r="AWS91" s="17"/>
      <c r="AWT91" s="17"/>
      <c r="AWU91" s="17"/>
      <c r="AWV91" s="17"/>
      <c r="AWW91" s="17"/>
      <c r="AWX91" s="17"/>
      <c r="AWY91" s="17"/>
      <c r="AWZ91" s="17"/>
      <c r="AXA91" s="17"/>
      <c r="AXB91" s="17"/>
      <c r="AXC91" s="17"/>
      <c r="AXD91" s="17"/>
      <c r="AXE91" s="17"/>
      <c r="AXF91" s="17"/>
      <c r="AXG91" s="17"/>
      <c r="AXH91" s="17"/>
      <c r="AXI91" s="17"/>
      <c r="AXJ91" s="17"/>
      <c r="AXK91" s="17"/>
      <c r="AXL91" s="17"/>
      <c r="AXM91" s="17"/>
      <c r="AXN91" s="17"/>
      <c r="AXO91" s="17"/>
      <c r="AXP91" s="17"/>
      <c r="AXQ91" s="17"/>
      <c r="AXR91" s="17"/>
      <c r="AXS91" s="17"/>
      <c r="AXT91" s="17"/>
      <c r="AXU91" s="17"/>
      <c r="AXV91" s="17"/>
      <c r="AXW91" s="17"/>
      <c r="AXX91" s="17"/>
      <c r="AXY91" s="17"/>
      <c r="AXZ91" s="17"/>
      <c r="AYA91" s="17"/>
      <c r="AYB91" s="17"/>
      <c r="AYC91" s="17"/>
      <c r="AYD91" s="17"/>
      <c r="AYE91" s="17"/>
      <c r="AYF91" s="17"/>
      <c r="AYG91" s="17"/>
      <c r="AYH91" s="17"/>
      <c r="AYI91" s="17"/>
      <c r="AYJ91" s="17"/>
      <c r="AYK91" s="17"/>
      <c r="AYL91" s="17"/>
      <c r="AYM91" s="17"/>
      <c r="AYN91" s="17"/>
      <c r="AYO91" s="17"/>
      <c r="AYP91" s="17"/>
      <c r="AYQ91" s="17"/>
      <c r="AYR91" s="17"/>
      <c r="AYS91" s="17"/>
      <c r="AYT91" s="17"/>
      <c r="AYU91" s="17"/>
      <c r="AYV91" s="17"/>
      <c r="AYW91" s="17"/>
      <c r="AYX91" s="17"/>
      <c r="AYY91" s="17"/>
      <c r="AYZ91" s="17"/>
      <c r="AZA91" s="17"/>
      <c r="AZB91" s="17"/>
      <c r="AZC91" s="17"/>
      <c r="AZD91" s="17"/>
      <c r="AZE91" s="17"/>
      <c r="AZF91" s="17"/>
      <c r="AZG91" s="17"/>
      <c r="AZH91" s="17"/>
      <c r="AZI91" s="17"/>
      <c r="AZJ91" s="17"/>
      <c r="AZK91" s="17"/>
      <c r="AZL91" s="17"/>
      <c r="AZM91" s="17"/>
      <c r="AZN91" s="17"/>
      <c r="AZO91" s="17"/>
      <c r="AZP91" s="17"/>
      <c r="AZQ91" s="17"/>
      <c r="AZR91" s="17"/>
      <c r="AZS91" s="17"/>
      <c r="AZT91" s="17"/>
      <c r="AZU91" s="17"/>
      <c r="AZV91" s="17"/>
      <c r="AZW91" s="17"/>
      <c r="AZX91" s="17"/>
      <c r="AZY91" s="17"/>
      <c r="AZZ91" s="17"/>
      <c r="BAA91" s="17"/>
      <c r="BAB91" s="17"/>
      <c r="BAC91" s="17"/>
      <c r="BAD91" s="17"/>
      <c r="BAE91" s="17"/>
      <c r="BAF91" s="17"/>
      <c r="BAG91" s="17"/>
      <c r="BAH91" s="17"/>
      <c r="BAI91" s="17"/>
      <c r="BAJ91" s="17"/>
      <c r="BAK91" s="17"/>
      <c r="BAL91" s="17"/>
      <c r="BAM91" s="17"/>
      <c r="BAN91" s="17"/>
      <c r="BAO91" s="17"/>
      <c r="BAP91" s="17"/>
      <c r="BAQ91" s="17"/>
      <c r="BAR91" s="17"/>
      <c r="BAS91" s="17"/>
      <c r="BAT91" s="17"/>
      <c r="BAU91" s="17"/>
      <c r="BAV91" s="17"/>
      <c r="BAW91" s="17"/>
      <c r="BAX91" s="17"/>
      <c r="BAY91" s="17"/>
      <c r="BAZ91" s="17"/>
      <c r="BBA91" s="17"/>
      <c r="BBB91" s="17"/>
      <c r="BBC91" s="17"/>
      <c r="BBD91" s="17"/>
      <c r="BBE91" s="17"/>
      <c r="BBF91" s="17"/>
      <c r="BBG91" s="17"/>
      <c r="BBH91" s="17"/>
      <c r="BBI91" s="17"/>
      <c r="BBJ91" s="17"/>
      <c r="BBK91" s="17"/>
      <c r="BBL91" s="17"/>
      <c r="BBM91" s="17"/>
      <c r="BBN91" s="17"/>
      <c r="BBO91" s="17"/>
      <c r="BBP91" s="17"/>
      <c r="BBQ91" s="17"/>
      <c r="BBR91" s="17"/>
      <c r="BBS91" s="17"/>
      <c r="BBT91" s="17"/>
      <c r="BBU91" s="17"/>
      <c r="BBV91" s="17"/>
      <c r="BBW91" s="17"/>
      <c r="BBX91" s="17"/>
      <c r="BBY91" s="17"/>
      <c r="BBZ91" s="17"/>
      <c r="BCA91" s="17"/>
      <c r="BCB91" s="17"/>
      <c r="BCC91" s="17"/>
      <c r="BCD91" s="17"/>
      <c r="BCE91" s="17"/>
      <c r="BCF91" s="17"/>
      <c r="BCG91" s="17"/>
      <c r="BCH91" s="17"/>
      <c r="BCI91" s="17"/>
      <c r="BCJ91" s="17"/>
      <c r="BCK91" s="17"/>
      <c r="BCL91" s="17"/>
      <c r="BCM91" s="17"/>
      <c r="BCN91" s="17"/>
      <c r="BCO91" s="17"/>
      <c r="BCP91" s="17"/>
      <c r="BCQ91" s="17"/>
      <c r="BCR91" s="17"/>
      <c r="BCS91" s="17"/>
      <c r="BCT91" s="17"/>
      <c r="BCU91" s="17"/>
      <c r="BCV91" s="17"/>
      <c r="BCW91" s="17"/>
      <c r="BCX91" s="17"/>
      <c r="BCY91" s="17"/>
      <c r="BCZ91" s="17"/>
      <c r="BDA91" s="17"/>
      <c r="BDB91" s="17"/>
      <c r="BDC91" s="17"/>
      <c r="BDD91" s="17"/>
      <c r="BDE91" s="17"/>
      <c r="BDF91" s="17"/>
      <c r="BDG91" s="17"/>
      <c r="BDH91" s="17"/>
      <c r="BDI91" s="17"/>
      <c r="BDJ91" s="17"/>
      <c r="BDK91" s="17"/>
      <c r="BDL91" s="17"/>
      <c r="BDM91" s="17"/>
      <c r="BDN91" s="17"/>
      <c r="BDO91" s="17"/>
      <c r="BDP91" s="17"/>
      <c r="BDQ91" s="17"/>
      <c r="BDR91" s="17"/>
      <c r="BDS91" s="17"/>
      <c r="BDT91" s="17"/>
      <c r="BDU91" s="17"/>
      <c r="BDV91" s="17"/>
      <c r="BDW91" s="17"/>
      <c r="BDX91" s="17"/>
      <c r="BDY91" s="17"/>
      <c r="BDZ91" s="17"/>
      <c r="BEA91" s="17"/>
      <c r="BEB91" s="17"/>
      <c r="BEC91" s="17"/>
      <c r="BED91" s="17"/>
      <c r="BEE91" s="17"/>
      <c r="BEF91" s="17"/>
      <c r="BEG91" s="17"/>
      <c r="BEH91" s="17"/>
      <c r="BEI91" s="17"/>
      <c r="BEJ91" s="17"/>
      <c r="BEK91" s="17"/>
      <c r="BEL91" s="17"/>
      <c r="BEM91" s="17"/>
      <c r="BEN91" s="17"/>
      <c r="BEO91" s="17"/>
      <c r="BEP91" s="17"/>
      <c r="BEQ91" s="17"/>
      <c r="BER91" s="17"/>
      <c r="BES91" s="17"/>
      <c r="BET91" s="17"/>
      <c r="BEU91" s="17"/>
      <c r="BEV91" s="17"/>
      <c r="BEW91" s="17"/>
      <c r="BEX91" s="17"/>
      <c r="BEY91" s="17"/>
      <c r="BEZ91" s="17"/>
      <c r="BFA91" s="17"/>
      <c r="BFB91" s="17"/>
      <c r="BFC91" s="17"/>
      <c r="BFD91" s="17"/>
      <c r="BFE91" s="17"/>
      <c r="BFF91" s="17"/>
      <c r="BFG91" s="17"/>
      <c r="BFH91" s="17"/>
      <c r="BFI91" s="17"/>
      <c r="BFJ91" s="17"/>
      <c r="BFK91" s="17"/>
      <c r="BFL91" s="17"/>
      <c r="BFM91" s="17"/>
      <c r="BFN91" s="17"/>
      <c r="BFO91" s="17"/>
      <c r="BFP91" s="17"/>
      <c r="BFQ91" s="17"/>
      <c r="BFR91" s="17"/>
      <c r="BFS91" s="17"/>
      <c r="BFT91" s="17"/>
      <c r="BFU91" s="17"/>
      <c r="BFV91" s="17"/>
      <c r="BFW91" s="17"/>
      <c r="BFX91" s="17"/>
      <c r="BFY91" s="17"/>
      <c r="BFZ91" s="17"/>
      <c r="BGA91" s="17"/>
      <c r="BGB91" s="17"/>
      <c r="BGC91" s="17"/>
      <c r="BGD91" s="17"/>
      <c r="BGE91" s="17"/>
      <c r="BGF91" s="17"/>
      <c r="BGG91" s="17"/>
      <c r="BGH91" s="17"/>
      <c r="BGI91" s="17"/>
      <c r="BGJ91" s="17"/>
      <c r="BGK91" s="17"/>
      <c r="BGL91" s="17"/>
      <c r="BGM91" s="17"/>
      <c r="BGN91" s="17"/>
      <c r="BGO91" s="17"/>
      <c r="BGP91" s="17"/>
      <c r="BGQ91" s="17"/>
      <c r="BGR91" s="17"/>
      <c r="BGS91" s="17"/>
      <c r="BGT91" s="17"/>
      <c r="BGU91" s="17"/>
      <c r="BGV91" s="17"/>
      <c r="BGW91" s="17"/>
      <c r="BGX91" s="17"/>
      <c r="BGY91" s="17"/>
      <c r="BGZ91" s="17"/>
      <c r="BHA91" s="17"/>
      <c r="BHB91" s="17"/>
      <c r="BHC91" s="17"/>
      <c r="BHD91" s="17"/>
      <c r="BHE91" s="17"/>
      <c r="BHF91" s="17"/>
      <c r="BHG91" s="17"/>
      <c r="BHH91" s="17"/>
      <c r="BHI91" s="17"/>
      <c r="BHJ91" s="17"/>
      <c r="BHK91" s="17"/>
      <c r="BHL91" s="17"/>
      <c r="BHM91" s="17"/>
      <c r="BHN91" s="17"/>
      <c r="BHO91" s="17"/>
      <c r="BHP91" s="17"/>
      <c r="BHQ91" s="17"/>
      <c r="BHR91" s="17"/>
      <c r="BHS91" s="17"/>
      <c r="BHT91" s="17"/>
      <c r="BHU91" s="17"/>
      <c r="BHV91" s="17"/>
      <c r="BHW91" s="17"/>
      <c r="BHX91" s="17"/>
      <c r="BHY91" s="17"/>
      <c r="BHZ91" s="17"/>
      <c r="BIA91" s="17"/>
      <c r="BIB91" s="17"/>
      <c r="BIC91" s="17"/>
      <c r="BID91" s="17"/>
      <c r="BIE91" s="17"/>
      <c r="BIF91" s="17"/>
      <c r="BIG91" s="17"/>
      <c r="BIH91" s="17"/>
      <c r="BII91" s="17"/>
      <c r="BIJ91" s="17"/>
      <c r="BIK91" s="17"/>
      <c r="BIL91" s="17"/>
      <c r="BIM91" s="17"/>
      <c r="BIN91" s="17"/>
      <c r="BIO91" s="17"/>
      <c r="BIP91" s="17"/>
      <c r="BIQ91" s="17"/>
      <c r="BIR91" s="17"/>
      <c r="BIS91" s="17"/>
      <c r="BIT91" s="17"/>
      <c r="BIU91" s="17"/>
      <c r="BIV91" s="17"/>
      <c r="BIW91" s="17"/>
      <c r="BIX91" s="17"/>
      <c r="BIY91" s="17"/>
      <c r="BIZ91" s="17"/>
      <c r="BJA91" s="17"/>
      <c r="BJB91" s="17"/>
      <c r="BJC91" s="17"/>
      <c r="BJD91" s="17"/>
      <c r="BJE91" s="17"/>
      <c r="BJF91" s="17"/>
      <c r="BJG91" s="17"/>
      <c r="BJH91" s="17"/>
      <c r="BJI91" s="17"/>
      <c r="BJJ91" s="17"/>
      <c r="BJK91" s="17"/>
      <c r="BJL91" s="17"/>
      <c r="BJM91" s="17"/>
      <c r="BJN91" s="17"/>
      <c r="BJO91" s="17"/>
      <c r="BJP91" s="17"/>
      <c r="BJQ91" s="17"/>
      <c r="BJR91" s="17"/>
      <c r="BJS91" s="17"/>
      <c r="BJT91" s="17"/>
      <c r="BJU91" s="17"/>
      <c r="BJV91" s="17"/>
      <c r="BJW91" s="17"/>
      <c r="BJX91" s="17"/>
      <c r="BJY91" s="17"/>
      <c r="BJZ91" s="17"/>
      <c r="BKA91" s="17"/>
      <c r="BKB91" s="17"/>
      <c r="BKC91" s="17"/>
      <c r="BKD91" s="17"/>
      <c r="BKE91" s="17"/>
      <c r="BKF91" s="17"/>
      <c r="BKG91" s="17"/>
      <c r="BKH91" s="17"/>
      <c r="BKI91" s="17"/>
      <c r="BKJ91" s="17"/>
      <c r="BKK91" s="17"/>
      <c r="BKL91" s="17"/>
      <c r="BKM91" s="17"/>
      <c r="BKN91" s="17"/>
      <c r="BKO91" s="17"/>
      <c r="BKP91" s="17"/>
      <c r="BKQ91" s="17"/>
      <c r="BKR91" s="17"/>
      <c r="BKS91" s="17"/>
      <c r="BKT91" s="17"/>
      <c r="BKU91" s="17"/>
      <c r="BKV91" s="17"/>
      <c r="BKW91" s="17"/>
      <c r="BKX91" s="17"/>
      <c r="BKY91" s="17"/>
      <c r="BKZ91" s="17"/>
      <c r="BLA91" s="17"/>
      <c r="BLB91" s="17"/>
      <c r="BLC91" s="17"/>
      <c r="BLD91" s="17"/>
      <c r="BLE91" s="17"/>
      <c r="BLF91" s="17"/>
      <c r="BLG91" s="17"/>
      <c r="BLH91" s="17"/>
      <c r="BLI91" s="17"/>
      <c r="BLJ91" s="17"/>
      <c r="BLK91" s="17"/>
      <c r="BLL91" s="17"/>
      <c r="BLM91" s="17"/>
      <c r="BLN91" s="17"/>
      <c r="BLO91" s="17"/>
      <c r="BLP91" s="17"/>
      <c r="BLQ91" s="17"/>
      <c r="BLR91" s="17"/>
      <c r="BLS91" s="17"/>
      <c r="BLT91" s="17"/>
      <c r="BLU91" s="17"/>
      <c r="BLV91" s="17"/>
      <c r="BLW91" s="17"/>
      <c r="BLX91" s="17"/>
      <c r="BLY91" s="17"/>
      <c r="BLZ91" s="17"/>
      <c r="BMA91" s="17"/>
      <c r="BMB91" s="17"/>
      <c r="BMC91" s="17"/>
      <c r="BMD91" s="17"/>
      <c r="BME91" s="17"/>
      <c r="BMF91" s="17"/>
      <c r="BMG91" s="17"/>
      <c r="BMH91" s="17"/>
      <c r="BMI91" s="17"/>
      <c r="BMJ91" s="17"/>
      <c r="BMK91" s="17"/>
      <c r="BML91" s="17"/>
      <c r="BMM91" s="17"/>
      <c r="BMN91" s="17"/>
      <c r="BMO91" s="17"/>
      <c r="BMP91" s="17"/>
      <c r="BMQ91" s="17"/>
      <c r="BMR91" s="17"/>
      <c r="BMS91" s="17"/>
      <c r="BMT91" s="17"/>
      <c r="BMU91" s="17"/>
      <c r="BMV91" s="17"/>
      <c r="BMW91" s="17"/>
      <c r="BMX91" s="17"/>
      <c r="BMY91" s="17"/>
      <c r="BMZ91" s="17"/>
      <c r="BNA91" s="17"/>
      <c r="BNB91" s="17"/>
      <c r="BNC91" s="17"/>
      <c r="BND91" s="17"/>
      <c r="BNE91" s="17"/>
      <c r="BNF91" s="17"/>
      <c r="BNG91" s="17"/>
      <c r="BNH91" s="17"/>
      <c r="BNI91" s="17"/>
      <c r="BNJ91" s="17"/>
      <c r="BNK91" s="17"/>
      <c r="BNL91" s="17"/>
      <c r="BNM91" s="17"/>
      <c r="BNN91" s="17"/>
      <c r="BNO91" s="17"/>
      <c r="BNP91" s="17"/>
      <c r="BNQ91" s="17"/>
      <c r="BNR91" s="17"/>
      <c r="BNS91" s="17"/>
      <c r="BNT91" s="17"/>
      <c r="BNU91" s="17"/>
      <c r="BNV91" s="17"/>
      <c r="BNW91" s="17"/>
      <c r="BNX91" s="17"/>
      <c r="BNY91" s="17"/>
      <c r="BNZ91" s="17"/>
      <c r="BOA91" s="17"/>
      <c r="BOB91" s="17"/>
      <c r="BOC91" s="17"/>
      <c r="BOD91" s="17"/>
      <c r="BOE91" s="17"/>
      <c r="BOF91" s="17"/>
      <c r="BOG91" s="17"/>
      <c r="BOH91" s="17"/>
      <c r="BOI91" s="17"/>
      <c r="BOJ91" s="17"/>
      <c r="BOK91" s="17"/>
      <c r="BOL91" s="17"/>
      <c r="BOM91" s="17"/>
      <c r="BON91" s="17"/>
      <c r="BOO91" s="17"/>
      <c r="BOP91" s="17"/>
      <c r="BOQ91" s="17"/>
      <c r="BOR91" s="17"/>
      <c r="BOS91" s="17"/>
      <c r="BOT91" s="17"/>
      <c r="BOU91" s="17"/>
      <c r="BOV91" s="17"/>
      <c r="BOW91" s="17"/>
      <c r="BOX91" s="17"/>
      <c r="BOY91" s="17"/>
      <c r="BOZ91" s="17"/>
      <c r="BPA91" s="17"/>
      <c r="BPB91" s="17"/>
      <c r="BPC91" s="17"/>
      <c r="BPD91" s="17"/>
      <c r="BPE91" s="17"/>
      <c r="BPF91" s="17"/>
      <c r="BPG91" s="17"/>
      <c r="BPH91" s="17"/>
      <c r="BPI91" s="17"/>
      <c r="BPJ91" s="17"/>
      <c r="BPK91" s="17"/>
      <c r="BPL91" s="17"/>
      <c r="BPM91" s="17"/>
      <c r="BPN91" s="17"/>
      <c r="BPO91" s="17"/>
      <c r="BPP91" s="17"/>
      <c r="BPQ91" s="17"/>
      <c r="BPR91" s="17"/>
      <c r="BPS91" s="17"/>
      <c r="BPT91" s="17"/>
      <c r="BPU91" s="17"/>
      <c r="BPV91" s="17"/>
      <c r="BPW91" s="17"/>
      <c r="BPX91" s="17"/>
      <c r="BPY91" s="17"/>
      <c r="BPZ91" s="17"/>
      <c r="BQA91" s="17"/>
      <c r="BQB91" s="17"/>
      <c r="BQC91" s="17"/>
      <c r="BQD91" s="17"/>
      <c r="BQE91" s="17"/>
      <c r="BQF91" s="17"/>
      <c r="BQG91" s="17"/>
      <c r="BQH91" s="17"/>
      <c r="BQI91" s="17"/>
      <c r="BQJ91" s="17"/>
      <c r="BQK91" s="17"/>
      <c r="BQL91" s="17"/>
      <c r="BQM91" s="17"/>
      <c r="BQN91" s="17"/>
      <c r="BQO91" s="17"/>
      <c r="BQP91" s="17"/>
      <c r="BQQ91" s="17"/>
      <c r="BQR91" s="17"/>
      <c r="BQS91" s="17"/>
      <c r="BQT91" s="17"/>
      <c r="BQU91" s="17"/>
      <c r="BQV91" s="17"/>
      <c r="BQW91" s="17"/>
      <c r="BQX91" s="17"/>
      <c r="BQY91" s="17"/>
      <c r="BQZ91" s="17"/>
      <c r="BRA91" s="17"/>
      <c r="BRB91" s="17"/>
      <c r="BRC91" s="17"/>
      <c r="BRD91" s="17"/>
      <c r="BRE91" s="17"/>
      <c r="BRF91" s="17"/>
      <c r="BRG91" s="17"/>
      <c r="BRH91" s="17"/>
      <c r="BRI91" s="17"/>
      <c r="BRJ91" s="17"/>
      <c r="BRK91" s="17"/>
      <c r="BRL91" s="17"/>
      <c r="BRM91" s="17"/>
      <c r="BRN91" s="17"/>
      <c r="BRO91" s="17"/>
      <c r="BRP91" s="17"/>
      <c r="BRQ91" s="17"/>
      <c r="BRR91" s="17"/>
      <c r="BRS91" s="17"/>
      <c r="BRT91" s="17"/>
      <c r="BRU91" s="17"/>
      <c r="BRV91" s="17"/>
      <c r="BRW91" s="17"/>
      <c r="BRX91" s="17"/>
      <c r="BRY91" s="17"/>
      <c r="BRZ91" s="17"/>
      <c r="BSA91" s="17"/>
      <c r="BSB91" s="17"/>
      <c r="BSC91" s="17"/>
      <c r="BSD91" s="17"/>
      <c r="BSE91" s="17"/>
      <c r="BSF91" s="17"/>
      <c r="BSG91" s="17"/>
      <c r="BSH91" s="17"/>
      <c r="BSI91" s="17"/>
      <c r="BSJ91" s="17"/>
      <c r="BSK91" s="17"/>
      <c r="BSL91" s="17"/>
      <c r="BSM91" s="17"/>
      <c r="BSN91" s="17"/>
      <c r="BSO91" s="17"/>
      <c r="BSP91" s="17"/>
      <c r="BSQ91" s="17"/>
      <c r="BSR91" s="17"/>
      <c r="BSS91" s="17"/>
      <c r="BST91" s="17"/>
      <c r="BSU91" s="17"/>
      <c r="BSV91" s="17"/>
      <c r="BSW91" s="17"/>
      <c r="BSX91" s="17"/>
      <c r="BSY91" s="17"/>
      <c r="BSZ91" s="17"/>
      <c r="BTA91" s="17"/>
      <c r="BTB91" s="17"/>
      <c r="BTC91" s="17"/>
      <c r="BTD91" s="17"/>
      <c r="BTE91" s="17"/>
      <c r="BTF91" s="17"/>
      <c r="BTG91" s="17"/>
      <c r="BTH91" s="17"/>
      <c r="BTI91" s="17"/>
      <c r="BTJ91" s="17"/>
      <c r="BTK91" s="17"/>
      <c r="BTL91" s="17"/>
      <c r="BTM91" s="17"/>
      <c r="BTN91" s="17"/>
      <c r="BTO91" s="17"/>
      <c r="BTP91" s="17"/>
      <c r="BTQ91" s="17"/>
      <c r="BTR91" s="17"/>
      <c r="BTS91" s="17"/>
      <c r="BTT91" s="17"/>
      <c r="BTU91" s="17"/>
      <c r="BTV91" s="17"/>
      <c r="BTW91" s="17"/>
      <c r="BTX91" s="17"/>
      <c r="BTY91" s="17"/>
      <c r="BTZ91" s="17"/>
      <c r="BUA91" s="17"/>
      <c r="BUB91" s="17"/>
      <c r="BUC91" s="17"/>
      <c r="BUD91" s="17"/>
      <c r="BUE91" s="17"/>
      <c r="BUF91" s="17"/>
      <c r="BUG91" s="17"/>
      <c r="BUH91" s="17"/>
      <c r="BUI91" s="17"/>
      <c r="BUJ91" s="17"/>
      <c r="BUK91" s="17"/>
      <c r="BUL91" s="17"/>
      <c r="BUM91" s="17"/>
      <c r="BUN91" s="17"/>
      <c r="BUO91" s="17"/>
      <c r="BUP91" s="17"/>
      <c r="BUQ91" s="17"/>
      <c r="BUR91" s="17"/>
      <c r="BUS91" s="17"/>
      <c r="BUT91" s="17"/>
      <c r="BUU91" s="17"/>
      <c r="BUV91" s="17"/>
      <c r="BUW91" s="17"/>
      <c r="BUX91" s="17"/>
      <c r="BUY91" s="17"/>
      <c r="BUZ91" s="17"/>
      <c r="BVA91" s="17"/>
      <c r="BVB91" s="17"/>
      <c r="BVC91" s="17"/>
      <c r="BVD91" s="17"/>
      <c r="BVE91" s="17"/>
      <c r="BVF91" s="17"/>
      <c r="BVG91" s="17"/>
      <c r="BVH91" s="17"/>
      <c r="BVI91" s="17"/>
      <c r="BVJ91" s="17"/>
      <c r="BVK91" s="17"/>
      <c r="BVL91" s="17"/>
      <c r="BVM91" s="17"/>
      <c r="BVN91" s="17"/>
      <c r="BVO91" s="17"/>
      <c r="BVP91" s="17"/>
      <c r="BVQ91" s="17"/>
      <c r="BVR91" s="17"/>
      <c r="BVS91" s="17"/>
      <c r="BVT91" s="17"/>
      <c r="BVU91" s="17"/>
      <c r="BVV91" s="17"/>
      <c r="BVW91" s="17"/>
      <c r="BVX91" s="17"/>
      <c r="BVY91" s="17"/>
      <c r="BVZ91" s="17"/>
      <c r="BWA91" s="17"/>
      <c r="BWB91" s="17"/>
      <c r="BWC91" s="17"/>
      <c r="BWD91" s="17"/>
      <c r="BWE91" s="17"/>
      <c r="BWF91" s="17"/>
      <c r="BWG91" s="17"/>
      <c r="BWH91" s="17"/>
      <c r="BWI91" s="17"/>
      <c r="BWJ91" s="17"/>
      <c r="BWK91" s="17"/>
      <c r="BWL91" s="17"/>
      <c r="BWM91" s="17"/>
      <c r="BWN91" s="17"/>
      <c r="BWO91" s="17"/>
      <c r="BWP91" s="17"/>
      <c r="BWQ91" s="17"/>
      <c r="BWR91" s="17"/>
      <c r="BWS91" s="17"/>
      <c r="BWT91" s="17"/>
      <c r="BWU91" s="17"/>
      <c r="BWV91" s="17"/>
      <c r="BWW91" s="17"/>
      <c r="BWX91" s="17"/>
      <c r="BWY91" s="17"/>
      <c r="BWZ91" s="17"/>
      <c r="BXA91" s="17"/>
      <c r="BXB91" s="17"/>
      <c r="BXC91" s="17"/>
      <c r="BXD91" s="17"/>
      <c r="BXE91" s="17"/>
      <c r="BXF91" s="17"/>
      <c r="BXG91" s="17"/>
      <c r="BXH91" s="17"/>
      <c r="BXI91" s="17"/>
      <c r="BXJ91" s="17"/>
      <c r="BXK91" s="17"/>
      <c r="BXL91" s="17"/>
      <c r="BXM91" s="17"/>
      <c r="BXN91" s="17"/>
      <c r="BXO91" s="17"/>
      <c r="BXP91" s="17"/>
      <c r="BXQ91" s="17"/>
      <c r="BXR91" s="17"/>
      <c r="BXS91" s="17"/>
      <c r="BXT91" s="17"/>
      <c r="BXU91" s="17"/>
      <c r="BXV91" s="17"/>
      <c r="BXW91" s="17"/>
      <c r="BXX91" s="17"/>
      <c r="BXY91" s="17"/>
      <c r="BXZ91" s="17"/>
      <c r="BYA91" s="17"/>
      <c r="BYB91" s="17"/>
      <c r="BYC91" s="17"/>
      <c r="BYD91" s="17"/>
      <c r="BYE91" s="17"/>
      <c r="BYF91" s="17"/>
      <c r="BYG91" s="17"/>
      <c r="BYH91" s="17"/>
      <c r="BYI91" s="17"/>
      <c r="BYJ91" s="17"/>
      <c r="BYK91" s="17"/>
      <c r="BYL91" s="17"/>
      <c r="BYM91" s="17"/>
      <c r="BYN91" s="17"/>
      <c r="BYO91" s="17"/>
      <c r="BYP91" s="17"/>
      <c r="BYQ91" s="17"/>
      <c r="BYR91" s="17"/>
      <c r="BYS91" s="17"/>
      <c r="BYT91" s="17"/>
      <c r="BYU91" s="17"/>
      <c r="BYV91" s="17"/>
      <c r="BYW91" s="17"/>
      <c r="BYX91" s="17"/>
      <c r="BYY91" s="17"/>
      <c r="BYZ91" s="17"/>
      <c r="BZA91" s="17"/>
      <c r="BZB91" s="17"/>
      <c r="BZC91" s="17"/>
      <c r="BZD91" s="17"/>
      <c r="BZE91" s="17"/>
      <c r="BZF91" s="17"/>
      <c r="BZG91" s="17"/>
      <c r="BZH91" s="17"/>
      <c r="BZI91" s="17"/>
      <c r="BZJ91" s="17"/>
      <c r="BZK91" s="17"/>
      <c r="BZL91" s="17"/>
      <c r="BZM91" s="17"/>
      <c r="BZN91" s="17"/>
      <c r="BZO91" s="17"/>
      <c r="BZP91" s="17"/>
      <c r="BZQ91" s="17"/>
      <c r="BZR91" s="17"/>
      <c r="BZS91" s="17"/>
      <c r="BZT91" s="17"/>
      <c r="BZU91" s="17"/>
      <c r="BZV91" s="17"/>
      <c r="BZW91" s="17"/>
      <c r="BZX91" s="17"/>
      <c r="BZY91" s="17"/>
      <c r="BZZ91" s="17"/>
      <c r="CAA91" s="17"/>
      <c r="CAB91" s="17"/>
      <c r="CAC91" s="17"/>
      <c r="CAD91" s="17"/>
      <c r="CAE91" s="17"/>
      <c r="CAF91" s="17"/>
      <c r="CAG91" s="17"/>
      <c r="CAH91" s="17"/>
      <c r="CAI91" s="17"/>
      <c r="CAJ91" s="17"/>
      <c r="CAK91" s="17"/>
      <c r="CAL91" s="17"/>
      <c r="CAM91" s="17"/>
      <c r="CAN91" s="17"/>
      <c r="CAO91" s="17"/>
      <c r="CAP91" s="17"/>
      <c r="CAQ91" s="17"/>
      <c r="CAR91" s="17"/>
      <c r="CAS91" s="17"/>
      <c r="CAT91" s="17"/>
      <c r="CAU91" s="17"/>
      <c r="CAV91" s="17"/>
      <c r="CAW91" s="17"/>
      <c r="CAX91" s="17"/>
      <c r="CAY91" s="17"/>
      <c r="CAZ91" s="17"/>
      <c r="CBA91" s="17"/>
      <c r="CBB91" s="17"/>
      <c r="CBC91" s="17"/>
      <c r="CBD91" s="17"/>
      <c r="CBE91" s="17"/>
      <c r="CBF91" s="17"/>
      <c r="CBG91" s="17"/>
      <c r="CBH91" s="17"/>
      <c r="CBI91" s="17"/>
      <c r="CBJ91" s="17"/>
      <c r="CBK91" s="17"/>
      <c r="CBL91" s="17"/>
      <c r="CBM91" s="17"/>
      <c r="CBN91" s="17"/>
      <c r="CBO91" s="17"/>
      <c r="CBP91" s="17"/>
      <c r="CBQ91" s="17"/>
      <c r="CBR91" s="17"/>
      <c r="CBS91" s="17"/>
      <c r="CBT91" s="17"/>
      <c r="CBU91" s="17"/>
      <c r="CBV91" s="17"/>
      <c r="CBW91" s="17"/>
      <c r="CBX91" s="17"/>
      <c r="CBY91" s="17"/>
      <c r="CBZ91" s="17"/>
      <c r="CCA91" s="17"/>
      <c r="CCB91" s="17"/>
      <c r="CCC91" s="17"/>
      <c r="CCD91" s="17"/>
      <c r="CCE91" s="17"/>
      <c r="CCF91" s="17"/>
      <c r="CCG91" s="17"/>
      <c r="CCH91" s="17"/>
      <c r="CCI91" s="17"/>
      <c r="CCJ91" s="17"/>
      <c r="CCK91" s="17"/>
      <c r="CCL91" s="17"/>
      <c r="CCM91" s="17"/>
      <c r="CCN91" s="17"/>
      <c r="CCO91" s="17"/>
      <c r="CCP91" s="17"/>
      <c r="CCQ91" s="17"/>
      <c r="CCR91" s="17"/>
      <c r="CCS91" s="17"/>
      <c r="CCT91" s="17"/>
      <c r="CCU91" s="17"/>
      <c r="CCV91" s="17"/>
      <c r="CCW91" s="17"/>
      <c r="CCX91" s="17"/>
      <c r="CCY91" s="17"/>
      <c r="CCZ91" s="17"/>
      <c r="CDA91" s="17"/>
      <c r="CDB91" s="17"/>
      <c r="CDC91" s="17"/>
      <c r="CDD91" s="17"/>
      <c r="CDE91" s="17"/>
      <c r="CDF91" s="17"/>
      <c r="CDG91" s="17"/>
      <c r="CDH91" s="17"/>
      <c r="CDI91" s="17"/>
      <c r="CDJ91" s="17"/>
      <c r="CDK91" s="17"/>
      <c r="CDL91" s="17"/>
      <c r="CDM91" s="17"/>
      <c r="CDN91" s="17"/>
      <c r="CDO91" s="17"/>
      <c r="CDP91" s="17"/>
      <c r="CDQ91" s="17"/>
      <c r="CDR91" s="17"/>
      <c r="CDS91" s="17"/>
      <c r="CDT91" s="17"/>
      <c r="CDU91" s="17"/>
    </row>
    <row r="92">
      <c r="A92" s="14" t="s">
        <v>3410</v>
      </c>
      <c r="B92" s="14" t="s">
        <v>3497</v>
      </c>
      <c r="C92" s="14" t="s">
        <v>2933</v>
      </c>
      <c r="D92" s="14" t="s">
        <v>3265</v>
      </c>
      <c r="E92" s="14" t="s">
        <v>3498</v>
      </c>
      <c r="F92" s="14" t="s">
        <v>2835</v>
      </c>
      <c r="I92" s="14" t="s">
        <v>3499</v>
      </c>
      <c r="J92" s="14" t="s">
        <v>2618</v>
      </c>
      <c r="K92" s="14" t="s">
        <v>2619</v>
      </c>
      <c r="L92" s="14" t="s">
        <v>2658</v>
      </c>
      <c r="M92" s="16">
        <v>1.0</v>
      </c>
      <c r="N92" s="14" t="s">
        <v>2690</v>
      </c>
      <c r="O92" s="14" t="s">
        <v>2690</v>
      </c>
      <c r="P92" s="14" t="s">
        <v>2690</v>
      </c>
      <c r="Q92" s="16">
        <v>11.0</v>
      </c>
      <c r="R92" s="16">
        <v>4103526.0</v>
      </c>
      <c r="S92" s="16">
        <v>4103526.0</v>
      </c>
      <c r="T92" s="14" t="s">
        <v>2630</v>
      </c>
      <c r="U92" s="14" t="s">
        <v>2631</v>
      </c>
      <c r="V92" s="14" t="s">
        <v>3500</v>
      </c>
      <c r="W92" s="14" t="s">
        <v>3501</v>
      </c>
      <c r="X92" s="16">
        <v>0.18</v>
      </c>
      <c r="Y92" s="17"/>
      <c r="Z92" s="16">
        <v>15.0</v>
      </c>
      <c r="AA92" s="16">
        <v>69.0</v>
      </c>
      <c r="AB92" s="17"/>
      <c r="AC92" s="16">
        <v>96.0</v>
      </c>
      <c r="AD92" s="16">
        <v>1362.0</v>
      </c>
      <c r="AE92" s="22">
        <v>45516.0</v>
      </c>
      <c r="AF92" s="17"/>
      <c r="AG92" s="17"/>
      <c r="AH92" s="17"/>
      <c r="AI92" s="17"/>
      <c r="AJ92" s="17"/>
      <c r="AK92" s="17"/>
      <c r="AL92" s="16">
        <v>63.0</v>
      </c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4" t="s">
        <v>3270</v>
      </c>
      <c r="BB92" s="17"/>
      <c r="BC92" s="17"/>
      <c r="BD92" s="17"/>
      <c r="BE92" s="17"/>
      <c r="BF92" s="14" t="s">
        <v>2574</v>
      </c>
      <c r="BG92" s="16">
        <v>1.0</v>
      </c>
      <c r="BH92" s="14" t="s">
        <v>2564</v>
      </c>
      <c r="BI92" s="14" t="s">
        <v>2565</v>
      </c>
      <c r="BJ92" s="14" t="s">
        <v>2566</v>
      </c>
      <c r="BK92" s="17"/>
      <c r="BL92" s="17"/>
      <c r="BM92" s="16">
        <v>45.7666667</v>
      </c>
      <c r="BN92" s="17"/>
      <c r="BO92" s="17"/>
      <c r="BP92" s="17"/>
      <c r="BQ92" s="17"/>
      <c r="BR92" s="17"/>
      <c r="BS92" s="16">
        <v>0.0847</v>
      </c>
      <c r="BT92" s="16">
        <v>15.0244929</v>
      </c>
      <c r="BU92" s="14" t="s">
        <v>2567</v>
      </c>
      <c r="BV92" s="14" t="s">
        <v>2568</v>
      </c>
      <c r="BW92" s="14" t="s">
        <v>2702</v>
      </c>
      <c r="BX92" s="16">
        <v>3.0</v>
      </c>
      <c r="BY92" s="14" t="s">
        <v>3270</v>
      </c>
      <c r="BZ92" s="16">
        <v>457.0</v>
      </c>
      <c r="CA92" s="16">
        <v>-23253.0</v>
      </c>
      <c r="CB92" s="16">
        <v>0.0</v>
      </c>
      <c r="CC92" s="17"/>
      <c r="CD92" s="17"/>
      <c r="CE92" s="16">
        <v>15.0244929</v>
      </c>
      <c r="CF92" s="14" t="s">
        <v>2572</v>
      </c>
      <c r="CG92" s="14" t="s">
        <v>2704</v>
      </c>
      <c r="CH92" s="19">
        <v>40742.0</v>
      </c>
      <c r="CI92" s="14" t="s">
        <v>2573</v>
      </c>
      <c r="CJ92" s="17"/>
      <c r="CK92" s="14" t="s">
        <v>2574</v>
      </c>
      <c r="CL92" s="14" t="s">
        <v>3426</v>
      </c>
      <c r="CM92" s="20">
        <v>2279175.0</v>
      </c>
      <c r="CN92" s="14" t="s">
        <v>3426</v>
      </c>
      <c r="CO92" s="14" t="s">
        <v>2563</v>
      </c>
      <c r="CP92" s="14" t="s">
        <v>2563</v>
      </c>
      <c r="CQ92" s="16">
        <v>0.9692</v>
      </c>
      <c r="CR92" s="16">
        <v>34.37</v>
      </c>
      <c r="CS92" s="14" t="s">
        <v>2574</v>
      </c>
      <c r="CT92" s="14" t="s">
        <v>3502</v>
      </c>
      <c r="CU92" s="14" t="s">
        <v>2577</v>
      </c>
      <c r="CV92" s="14" t="s">
        <v>2706</v>
      </c>
      <c r="CW92" s="14" t="s">
        <v>2768</v>
      </c>
      <c r="CX92" s="17"/>
      <c r="CY92" s="16">
        <v>11.0135779</v>
      </c>
      <c r="CZ92" s="14" t="s">
        <v>2707</v>
      </c>
      <c r="DA92" s="14" t="s">
        <v>2563</v>
      </c>
      <c r="DB92" s="14" t="s">
        <v>2574</v>
      </c>
      <c r="DC92" s="14" t="s">
        <v>2708</v>
      </c>
      <c r="DD92" s="14" t="s">
        <v>3421</v>
      </c>
      <c r="DE92" s="14" t="s">
        <v>2563</v>
      </c>
      <c r="DF92" s="14" t="s">
        <v>2574</v>
      </c>
      <c r="DG92" s="14" t="s">
        <v>3438</v>
      </c>
      <c r="DH92" s="14" t="s">
        <v>3439</v>
      </c>
      <c r="DI92" s="14" t="s">
        <v>3423</v>
      </c>
      <c r="DJ92" s="14" t="s">
        <v>3265</v>
      </c>
      <c r="DK92" s="16">
        <v>122.0</v>
      </c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  <c r="KL92" s="17"/>
      <c r="KM92" s="17"/>
      <c r="KN92" s="17"/>
      <c r="KO92" s="17"/>
      <c r="KP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  <c r="LE92" s="17"/>
      <c r="LF92" s="17"/>
      <c r="LG92" s="17"/>
      <c r="LH92" s="17"/>
      <c r="LI92" s="17"/>
      <c r="LJ92" s="17"/>
      <c r="LK92" s="17"/>
      <c r="LL92" s="17"/>
      <c r="LM92" s="17"/>
      <c r="LN92" s="17"/>
      <c r="LO92" s="17"/>
      <c r="LP92" s="17"/>
      <c r="LQ92" s="17"/>
      <c r="LR92" s="17"/>
      <c r="LS92" s="17"/>
      <c r="LT92" s="17"/>
      <c r="LU92" s="17"/>
      <c r="LV92" s="17"/>
      <c r="LW92" s="17"/>
      <c r="LX92" s="17"/>
      <c r="LY92" s="17"/>
      <c r="LZ92" s="17"/>
      <c r="MA92" s="17"/>
      <c r="MB92" s="17"/>
      <c r="MC92" s="17"/>
      <c r="MD92" s="17"/>
      <c r="ME92" s="17"/>
      <c r="MF92" s="17"/>
      <c r="MG92" s="17"/>
      <c r="MH92" s="17"/>
      <c r="MI92" s="17"/>
      <c r="MJ92" s="17"/>
      <c r="MK92" s="17"/>
      <c r="ML92" s="17"/>
      <c r="MM92" s="17"/>
      <c r="MN92" s="17"/>
      <c r="MO92" s="17"/>
      <c r="MP92" s="17"/>
      <c r="MQ92" s="17"/>
      <c r="MR92" s="17"/>
      <c r="MS92" s="17"/>
      <c r="MT92" s="17"/>
      <c r="MU92" s="17"/>
      <c r="MV92" s="17"/>
      <c r="MW92" s="17"/>
      <c r="MX92" s="17"/>
      <c r="MY92" s="17"/>
      <c r="MZ92" s="17"/>
      <c r="NA92" s="17"/>
      <c r="NB92" s="17"/>
      <c r="NC92" s="17"/>
      <c r="ND92" s="17"/>
      <c r="NE92" s="17"/>
      <c r="NF92" s="17"/>
      <c r="NG92" s="17"/>
      <c r="NH92" s="17"/>
      <c r="NI92" s="17"/>
      <c r="NJ92" s="17"/>
      <c r="NK92" s="17"/>
      <c r="NL92" s="17"/>
      <c r="NM92" s="17"/>
      <c r="NN92" s="17"/>
      <c r="NO92" s="17"/>
      <c r="NP92" s="17"/>
      <c r="NQ92" s="17"/>
      <c r="NR92" s="17"/>
      <c r="NS92" s="17"/>
      <c r="NT92" s="17"/>
      <c r="NU92" s="17"/>
      <c r="NV92" s="17"/>
      <c r="NW92" s="17"/>
      <c r="NX92" s="17"/>
      <c r="NY92" s="17"/>
      <c r="NZ92" s="17"/>
      <c r="OA92" s="17"/>
      <c r="OB92" s="17"/>
      <c r="OC92" s="17"/>
      <c r="OD92" s="17"/>
      <c r="OE92" s="17"/>
      <c r="OF92" s="17"/>
      <c r="OG92" s="17"/>
      <c r="OH92" s="17"/>
      <c r="OI92" s="17"/>
      <c r="OJ92" s="17"/>
      <c r="OK92" s="17"/>
      <c r="OL92" s="17"/>
      <c r="OM92" s="17"/>
      <c r="ON92" s="17"/>
      <c r="OO92" s="17"/>
      <c r="OP92" s="17"/>
      <c r="OQ92" s="17"/>
      <c r="OR92" s="17"/>
      <c r="OS92" s="17"/>
      <c r="OT92" s="17"/>
      <c r="OU92" s="17"/>
      <c r="OV92" s="17"/>
      <c r="OW92" s="17"/>
      <c r="OX92" s="17"/>
      <c r="OY92" s="17"/>
      <c r="OZ92" s="17"/>
      <c r="PA92" s="17"/>
      <c r="PB92" s="17"/>
      <c r="PC92" s="17"/>
      <c r="PD92" s="17"/>
      <c r="PE92" s="17"/>
      <c r="PF92" s="17"/>
      <c r="PG92" s="17"/>
      <c r="PH92" s="17"/>
      <c r="PI92" s="17"/>
      <c r="PJ92" s="17"/>
      <c r="PK92" s="17"/>
      <c r="PL92" s="17"/>
      <c r="PM92" s="17"/>
      <c r="PN92" s="17"/>
      <c r="PO92" s="17"/>
      <c r="PP92" s="17"/>
      <c r="PQ92" s="17"/>
      <c r="PR92" s="17"/>
      <c r="PS92" s="17"/>
      <c r="PT92" s="17"/>
      <c r="PU92" s="17"/>
      <c r="PV92" s="17"/>
      <c r="PW92" s="17"/>
      <c r="PX92" s="17"/>
      <c r="PY92" s="17"/>
      <c r="PZ92" s="17"/>
      <c r="QA92" s="17"/>
      <c r="QB92" s="17"/>
      <c r="QC92" s="17"/>
      <c r="QD92" s="17"/>
      <c r="QE92" s="17"/>
      <c r="QF92" s="17"/>
      <c r="QG92" s="17"/>
      <c r="QH92" s="17"/>
      <c r="QI92" s="17"/>
      <c r="QJ92" s="17"/>
      <c r="QK92" s="17"/>
      <c r="QL92" s="17"/>
      <c r="QM92" s="17"/>
      <c r="QN92" s="17"/>
      <c r="QO92" s="17"/>
      <c r="QP92" s="17"/>
      <c r="QQ92" s="17"/>
      <c r="QR92" s="17"/>
      <c r="QS92" s="17"/>
      <c r="QT92" s="17"/>
      <c r="QU92" s="16">
        <v>27.0</v>
      </c>
      <c r="QV92" s="16">
        <v>16.0</v>
      </c>
      <c r="QW92" s="16">
        <v>14.0</v>
      </c>
      <c r="QX92" s="17"/>
      <c r="QY92" s="17"/>
      <c r="QZ92" s="17"/>
      <c r="RA92" s="17"/>
      <c r="RB92" s="17"/>
      <c r="RC92" s="17"/>
      <c r="RD92" s="17"/>
      <c r="RE92" s="17"/>
      <c r="RF92" s="17"/>
      <c r="RG92" s="17"/>
      <c r="RH92" s="17"/>
      <c r="RI92" s="17"/>
      <c r="RJ92" s="17"/>
      <c r="RK92" s="17"/>
      <c r="RL92" s="17"/>
      <c r="RM92" s="17"/>
      <c r="RN92" s="17"/>
      <c r="RO92" s="17"/>
      <c r="RP92" s="17"/>
      <c r="RQ92" s="17"/>
      <c r="RR92" s="17"/>
      <c r="RS92" s="17"/>
      <c r="RT92" s="17"/>
      <c r="RU92" s="17"/>
      <c r="RV92" s="17"/>
      <c r="RW92" s="17"/>
      <c r="RX92" s="17"/>
      <c r="RY92" s="17"/>
      <c r="RZ92" s="17"/>
      <c r="SA92" s="17"/>
      <c r="SB92" s="17"/>
      <c r="SC92" s="17"/>
      <c r="SD92" s="17"/>
      <c r="SE92" s="17"/>
      <c r="SF92" s="17"/>
      <c r="SG92" s="17"/>
      <c r="SH92" s="17"/>
      <c r="SI92" s="17"/>
      <c r="SJ92" s="17"/>
      <c r="SK92" s="17"/>
      <c r="SL92" s="17"/>
      <c r="SM92" s="17"/>
      <c r="SN92" s="17"/>
      <c r="SO92" s="17"/>
      <c r="SP92" s="17"/>
      <c r="SQ92" s="17"/>
      <c r="SR92" s="17"/>
      <c r="SS92" s="17"/>
      <c r="ST92" s="17"/>
      <c r="SU92" s="17"/>
      <c r="SV92" s="17"/>
      <c r="SW92" s="17"/>
      <c r="SX92" s="17"/>
      <c r="SY92" s="17"/>
      <c r="SZ92" s="17"/>
      <c r="TA92" s="17"/>
      <c r="TB92" s="17"/>
      <c r="TC92" s="17"/>
      <c r="TD92" s="17"/>
      <c r="TE92" s="17"/>
      <c r="TF92" s="17"/>
      <c r="TG92" s="17"/>
      <c r="TH92" s="17"/>
      <c r="TI92" s="17"/>
      <c r="TJ92" s="17"/>
      <c r="TK92" s="17"/>
      <c r="TL92" s="17"/>
      <c r="TM92" s="17"/>
      <c r="TN92" s="17"/>
      <c r="TO92" s="17"/>
      <c r="TP92" s="17"/>
      <c r="TQ92" s="17"/>
      <c r="TR92" s="17"/>
      <c r="TS92" s="17"/>
      <c r="TT92" s="17"/>
      <c r="TU92" s="17"/>
      <c r="TV92" s="17"/>
      <c r="TW92" s="17"/>
      <c r="TX92" s="17"/>
      <c r="TY92" s="17"/>
      <c r="TZ92" s="17"/>
      <c r="UA92" s="17"/>
      <c r="UB92" s="17"/>
      <c r="UC92" s="17"/>
      <c r="UD92" s="17"/>
      <c r="UE92" s="17"/>
      <c r="UF92" s="17"/>
      <c r="UG92" s="17"/>
      <c r="UH92" s="17"/>
      <c r="UI92" s="17"/>
      <c r="UJ92" s="17"/>
      <c r="UK92" s="17"/>
      <c r="UL92" s="17"/>
      <c r="UM92" s="17"/>
      <c r="UN92" s="17"/>
      <c r="UO92" s="17"/>
      <c r="UP92" s="17"/>
      <c r="UQ92" s="17"/>
      <c r="UR92" s="17"/>
      <c r="US92" s="17"/>
      <c r="UT92" s="17"/>
      <c r="UU92" s="17"/>
      <c r="UV92" s="17"/>
      <c r="UW92" s="17"/>
      <c r="UX92" s="17"/>
      <c r="UY92" s="17"/>
      <c r="UZ92" s="17"/>
      <c r="VA92" s="17"/>
      <c r="VB92" s="17"/>
      <c r="VC92" s="17"/>
      <c r="VD92" s="17"/>
      <c r="VE92" s="17"/>
      <c r="VF92" s="17"/>
      <c r="VG92" s="17"/>
      <c r="VH92" s="17"/>
      <c r="VI92" s="17"/>
      <c r="VJ92" s="17"/>
      <c r="VK92" s="17"/>
      <c r="VL92" s="17"/>
      <c r="VM92" s="17"/>
      <c r="VN92" s="17"/>
      <c r="VO92" s="17"/>
      <c r="VP92" s="17"/>
      <c r="VQ92" s="17"/>
      <c r="VR92" s="17"/>
      <c r="VS92" s="17"/>
      <c r="VT92" s="17"/>
      <c r="VU92" s="17"/>
      <c r="VV92" s="17"/>
      <c r="VW92" s="17"/>
      <c r="VX92" s="17"/>
      <c r="VY92" s="17"/>
      <c r="VZ92" s="17"/>
      <c r="WA92" s="17"/>
      <c r="WB92" s="17"/>
      <c r="WC92" s="17"/>
      <c r="WD92" s="17"/>
      <c r="WE92" s="17"/>
      <c r="WF92" s="17"/>
      <c r="WG92" s="17"/>
      <c r="WH92" s="17"/>
      <c r="WI92" s="17"/>
      <c r="WJ92" s="17"/>
      <c r="WK92" s="17"/>
      <c r="WL92" s="17"/>
      <c r="WM92" s="17"/>
      <c r="WN92" s="17"/>
      <c r="WO92" s="17"/>
      <c r="WP92" s="17"/>
      <c r="WQ92" s="17"/>
      <c r="WR92" s="17"/>
      <c r="WS92" s="17"/>
      <c r="WT92" s="17"/>
      <c r="WU92" s="17"/>
      <c r="WV92" s="17"/>
      <c r="WW92" s="17"/>
      <c r="WX92" s="17"/>
      <c r="WY92" s="17"/>
      <c r="WZ92" s="17"/>
      <c r="XA92" s="17"/>
      <c r="XB92" s="17"/>
      <c r="XC92" s="17"/>
      <c r="XD92" s="17"/>
      <c r="XE92" s="17"/>
      <c r="XF92" s="17"/>
      <c r="XG92" s="17"/>
      <c r="XH92" s="17"/>
      <c r="XI92" s="17"/>
      <c r="XJ92" s="17"/>
      <c r="XK92" s="17"/>
      <c r="XL92" s="17"/>
      <c r="XM92" s="17"/>
      <c r="XN92" s="17"/>
      <c r="XO92" s="17"/>
      <c r="XP92" s="17"/>
      <c r="XQ92" s="17"/>
      <c r="XR92" s="17"/>
      <c r="XS92" s="17"/>
      <c r="XT92" s="17"/>
      <c r="XU92" s="17"/>
      <c r="XV92" s="17"/>
      <c r="XW92" s="17"/>
      <c r="XX92" s="17"/>
      <c r="XY92" s="17"/>
      <c r="XZ92" s="17"/>
      <c r="YA92" s="17"/>
      <c r="YB92" s="17"/>
      <c r="YC92" s="17"/>
      <c r="YD92" s="17"/>
      <c r="YE92" s="17"/>
      <c r="YF92" s="17"/>
      <c r="YG92" s="17"/>
      <c r="YH92" s="17"/>
      <c r="YI92" s="17"/>
      <c r="YJ92" s="17"/>
      <c r="YK92" s="17"/>
      <c r="YL92" s="17"/>
      <c r="YM92" s="17"/>
      <c r="YN92" s="17"/>
      <c r="YO92" s="17"/>
      <c r="YP92" s="17"/>
      <c r="YQ92" s="17"/>
      <c r="YR92" s="17"/>
      <c r="YS92" s="17"/>
      <c r="YT92" s="17"/>
      <c r="YU92" s="17"/>
      <c r="YV92" s="17"/>
      <c r="YW92" s="17"/>
      <c r="YX92" s="17"/>
      <c r="YY92" s="17"/>
      <c r="YZ92" s="17"/>
      <c r="ZA92" s="17"/>
      <c r="ZB92" s="17"/>
      <c r="ZC92" s="17"/>
      <c r="ZD92" s="17"/>
      <c r="ZE92" s="17"/>
      <c r="ZF92" s="17"/>
      <c r="ZG92" s="17"/>
      <c r="ZH92" s="17"/>
      <c r="ZI92" s="17"/>
      <c r="ZJ92" s="17"/>
      <c r="ZK92" s="17"/>
      <c r="ZL92" s="17"/>
      <c r="ZM92" s="17"/>
      <c r="ZN92" s="17"/>
      <c r="ZO92" s="17"/>
      <c r="ZP92" s="17"/>
      <c r="ZQ92" s="17"/>
      <c r="ZR92" s="17"/>
      <c r="ZS92" s="17"/>
      <c r="ZT92" s="17"/>
      <c r="ZU92" s="17"/>
      <c r="ZV92" s="17"/>
      <c r="ZW92" s="17"/>
      <c r="ZX92" s="17"/>
      <c r="ZY92" s="17"/>
      <c r="ZZ92" s="17"/>
      <c r="AAA92" s="17"/>
      <c r="AAB92" s="17"/>
      <c r="AAC92" s="17"/>
      <c r="AAD92" s="17"/>
      <c r="AAE92" s="17"/>
      <c r="AAF92" s="17"/>
      <c r="AAG92" s="17"/>
      <c r="AAH92" s="17"/>
      <c r="AAI92" s="17"/>
      <c r="AAJ92" s="17"/>
      <c r="AAK92" s="17"/>
      <c r="AAL92" s="17"/>
      <c r="AAM92" s="17"/>
      <c r="AAN92" s="17"/>
      <c r="AAO92" s="17"/>
      <c r="AAP92" s="17"/>
      <c r="AAQ92" s="17"/>
      <c r="AAR92" s="17"/>
      <c r="AAS92" s="17"/>
      <c r="AAT92" s="17"/>
      <c r="AAU92" s="17"/>
      <c r="AAV92" s="17"/>
      <c r="AAW92" s="17"/>
      <c r="AAX92" s="17"/>
      <c r="AAY92" s="17"/>
      <c r="AAZ92" s="17"/>
      <c r="ABA92" s="17"/>
      <c r="ABB92" s="17"/>
      <c r="ABC92" s="17"/>
      <c r="ABD92" s="17"/>
      <c r="ABE92" s="17"/>
      <c r="ABF92" s="17"/>
      <c r="ABG92" s="17"/>
      <c r="ABH92" s="17"/>
      <c r="ABI92" s="17"/>
      <c r="ABJ92" s="17"/>
      <c r="ABK92" s="17"/>
      <c r="ABL92" s="17"/>
      <c r="ABM92" s="17"/>
      <c r="ABN92" s="17"/>
      <c r="ABO92" s="17"/>
      <c r="ABP92" s="17"/>
      <c r="ABQ92" s="17"/>
      <c r="ABR92" s="17"/>
      <c r="ABS92" s="17"/>
      <c r="ABT92" s="17"/>
      <c r="ABU92" s="17"/>
      <c r="ABV92" s="17"/>
      <c r="ABW92" s="17"/>
      <c r="ABX92" s="17"/>
      <c r="ABY92" s="17"/>
      <c r="ABZ92" s="17"/>
      <c r="ACA92" s="17"/>
      <c r="ACB92" s="17"/>
      <c r="ACC92" s="17"/>
      <c r="ACD92" s="17"/>
      <c r="ACE92" s="17"/>
      <c r="ACF92" s="17"/>
      <c r="ACG92" s="17"/>
      <c r="ACH92" s="17"/>
      <c r="ACI92" s="17"/>
      <c r="ACJ92" s="17"/>
      <c r="ACK92" s="17"/>
      <c r="ACL92" s="17"/>
      <c r="ACM92" s="17"/>
      <c r="ACN92" s="17"/>
      <c r="ACO92" s="17"/>
      <c r="ACP92" s="17"/>
      <c r="ACQ92" s="17"/>
      <c r="ACR92" s="17"/>
      <c r="ACS92" s="17"/>
      <c r="ACT92" s="17"/>
      <c r="ACU92" s="17"/>
      <c r="ACV92" s="17"/>
      <c r="ACW92" s="17"/>
      <c r="ACX92" s="17"/>
      <c r="ACY92" s="17"/>
      <c r="ACZ92" s="17"/>
      <c r="ADA92" s="17"/>
      <c r="ADB92" s="17"/>
      <c r="ADC92" s="17"/>
      <c r="ADD92" s="17"/>
      <c r="ADE92" s="17"/>
      <c r="ADF92" s="17"/>
      <c r="ADG92" s="17"/>
      <c r="ADH92" s="17"/>
      <c r="ADI92" s="17"/>
      <c r="ADJ92" s="17"/>
      <c r="ADK92" s="17"/>
      <c r="ADL92" s="17"/>
      <c r="ADM92" s="17"/>
      <c r="ADN92" s="17"/>
      <c r="ADO92" s="17"/>
      <c r="ADP92" s="17"/>
      <c r="ADQ92" s="17"/>
      <c r="ADR92" s="17"/>
      <c r="ADS92" s="17"/>
      <c r="ADT92" s="17"/>
      <c r="ADU92" s="17"/>
      <c r="ADV92" s="17"/>
      <c r="ADW92" s="17"/>
      <c r="ADX92" s="17"/>
      <c r="ADY92" s="17"/>
      <c r="ADZ92" s="17"/>
      <c r="AEA92" s="17"/>
      <c r="AEB92" s="17"/>
      <c r="AEC92" s="17"/>
      <c r="AED92" s="17"/>
      <c r="AEE92" s="17"/>
      <c r="AEF92" s="17"/>
      <c r="AEG92" s="17"/>
      <c r="AEH92" s="17"/>
      <c r="AEI92" s="17"/>
      <c r="AEJ92" s="17"/>
      <c r="AEK92" s="17"/>
      <c r="AEL92" s="17"/>
      <c r="AEM92" s="17"/>
      <c r="AEN92" s="17"/>
      <c r="AEO92" s="17"/>
      <c r="AEP92" s="17"/>
      <c r="AEQ92" s="17"/>
      <c r="AER92" s="17"/>
      <c r="AES92" s="17"/>
      <c r="AET92" s="17"/>
      <c r="AEU92" s="17"/>
      <c r="AEV92" s="17"/>
      <c r="AEW92" s="17"/>
      <c r="AEX92" s="17"/>
      <c r="AEY92" s="17"/>
      <c r="AEZ92" s="17"/>
      <c r="AFA92" s="17"/>
      <c r="AFB92" s="17"/>
      <c r="AFC92" s="17"/>
      <c r="AFD92" s="17"/>
      <c r="AFE92" s="17"/>
      <c r="AFF92" s="17"/>
      <c r="AFG92" s="17"/>
      <c r="AFH92" s="17"/>
      <c r="AFI92" s="17"/>
      <c r="AFJ92" s="17"/>
      <c r="AFK92" s="17"/>
      <c r="AFL92" s="17"/>
      <c r="AFM92" s="17"/>
      <c r="AFN92" s="17"/>
      <c r="AFO92" s="17"/>
      <c r="AFP92" s="17"/>
      <c r="AFQ92" s="17"/>
      <c r="AFR92" s="17"/>
      <c r="AFS92" s="17"/>
      <c r="AFT92" s="17"/>
      <c r="AFU92" s="17"/>
      <c r="AFV92" s="17"/>
      <c r="AFW92" s="17"/>
      <c r="AFX92" s="17"/>
      <c r="AFY92" s="17"/>
      <c r="AFZ92" s="17"/>
      <c r="AGA92" s="17"/>
      <c r="AGB92" s="17"/>
      <c r="AGC92" s="17"/>
      <c r="AGD92" s="17"/>
      <c r="AGE92" s="17"/>
      <c r="AGF92" s="17"/>
      <c r="AGG92" s="17"/>
      <c r="AGH92" s="17"/>
      <c r="AGI92" s="17"/>
      <c r="AGJ92" s="17"/>
      <c r="AGK92" s="17"/>
      <c r="AGL92" s="17"/>
      <c r="AGM92" s="17"/>
      <c r="AGN92" s="17"/>
      <c r="AGO92" s="17"/>
      <c r="AGP92" s="17"/>
      <c r="AGQ92" s="17"/>
      <c r="AGR92" s="17"/>
      <c r="AGS92" s="17"/>
      <c r="AGT92" s="17"/>
      <c r="AGU92" s="17"/>
      <c r="AGV92" s="17"/>
      <c r="AGW92" s="17"/>
      <c r="AGX92" s="17"/>
      <c r="AGY92" s="17"/>
      <c r="AGZ92" s="17"/>
      <c r="AHA92" s="17"/>
      <c r="AHB92" s="17"/>
      <c r="AHC92" s="17"/>
      <c r="AHD92" s="17"/>
      <c r="AHE92" s="17"/>
      <c r="AHF92" s="17"/>
      <c r="AHG92" s="17"/>
      <c r="AHH92" s="17"/>
      <c r="AHI92" s="17"/>
      <c r="AHJ92" s="17"/>
      <c r="AHK92" s="17"/>
      <c r="AHL92" s="17"/>
      <c r="AHM92" s="17"/>
      <c r="AHN92" s="17"/>
      <c r="AHO92" s="17"/>
      <c r="AHP92" s="17"/>
      <c r="AHQ92" s="17"/>
      <c r="AHR92" s="17"/>
      <c r="AHS92" s="17"/>
      <c r="AHT92" s="17"/>
      <c r="AHU92" s="17"/>
      <c r="AHV92" s="17"/>
      <c r="AHW92" s="17"/>
      <c r="AHX92" s="17"/>
      <c r="AHY92" s="17"/>
      <c r="AHZ92" s="17"/>
      <c r="AIA92" s="17"/>
      <c r="AIB92" s="17"/>
      <c r="AIC92" s="17"/>
      <c r="AID92" s="17"/>
      <c r="AIE92" s="17"/>
      <c r="AIF92" s="17"/>
      <c r="AIG92" s="17"/>
      <c r="AIH92" s="17"/>
      <c r="AII92" s="17"/>
      <c r="AIJ92" s="17"/>
      <c r="AIK92" s="17"/>
      <c r="AIL92" s="17"/>
      <c r="AIM92" s="17"/>
      <c r="AIN92" s="17"/>
      <c r="AIO92" s="17"/>
      <c r="AIP92" s="17"/>
      <c r="AIQ92" s="17"/>
      <c r="AIR92" s="17"/>
      <c r="AIS92" s="17"/>
      <c r="AIT92" s="17"/>
      <c r="AIU92" s="17"/>
      <c r="AIV92" s="17"/>
      <c r="AIW92" s="17"/>
      <c r="AIX92" s="17"/>
      <c r="AIY92" s="17"/>
      <c r="AIZ92" s="17"/>
      <c r="AJA92" s="17"/>
      <c r="AJB92" s="17"/>
      <c r="AJC92" s="17"/>
      <c r="AJD92" s="17"/>
      <c r="AJE92" s="17"/>
      <c r="AJF92" s="17"/>
      <c r="AJG92" s="17"/>
      <c r="AJH92" s="17"/>
      <c r="AJI92" s="17"/>
      <c r="AJJ92" s="17"/>
      <c r="AJK92" s="17"/>
      <c r="AJL92" s="17"/>
      <c r="AJM92" s="17"/>
      <c r="AJN92" s="17"/>
      <c r="AJO92" s="17"/>
      <c r="AJP92" s="17"/>
      <c r="AJQ92" s="17"/>
      <c r="AJR92" s="17"/>
      <c r="AJS92" s="17"/>
      <c r="AJT92" s="17"/>
      <c r="AJU92" s="17"/>
      <c r="AJV92" s="17"/>
      <c r="AJW92" s="17"/>
      <c r="AJX92" s="17"/>
      <c r="AJY92" s="17"/>
      <c r="AJZ92" s="17"/>
      <c r="AKA92" s="17"/>
      <c r="AKB92" s="17"/>
      <c r="AKC92" s="17"/>
      <c r="AKD92" s="17"/>
      <c r="AKE92" s="17"/>
      <c r="AKF92" s="17"/>
      <c r="AKG92" s="17"/>
      <c r="AKH92" s="17"/>
      <c r="AKI92" s="17"/>
      <c r="AKJ92" s="17"/>
      <c r="AKK92" s="17"/>
      <c r="AKL92" s="17"/>
      <c r="AKM92" s="17"/>
      <c r="AKN92" s="17"/>
      <c r="AKO92" s="17"/>
      <c r="AKP92" s="17"/>
      <c r="AKQ92" s="17"/>
      <c r="AKR92" s="17"/>
      <c r="AKS92" s="17"/>
      <c r="AKT92" s="17"/>
      <c r="AKU92" s="17"/>
      <c r="AKV92" s="17"/>
      <c r="AKW92" s="17"/>
      <c r="AKX92" s="17"/>
      <c r="AKY92" s="17"/>
      <c r="AKZ92" s="17"/>
      <c r="ALA92" s="17"/>
      <c r="ALB92" s="17"/>
      <c r="ALC92" s="17"/>
      <c r="ALD92" s="17"/>
      <c r="ALE92" s="17"/>
      <c r="ALF92" s="17"/>
      <c r="ALG92" s="17"/>
      <c r="ALH92" s="17"/>
      <c r="ALI92" s="17"/>
      <c r="ALJ92" s="17"/>
      <c r="ALK92" s="17"/>
      <c r="ALL92" s="17"/>
      <c r="ALM92" s="17"/>
      <c r="ALN92" s="17"/>
      <c r="ALO92" s="17"/>
      <c r="ALP92" s="17"/>
      <c r="ALQ92" s="17"/>
      <c r="ALR92" s="17"/>
      <c r="ALS92" s="17"/>
      <c r="ALT92" s="17"/>
      <c r="ALU92" s="17"/>
      <c r="ALV92" s="17"/>
      <c r="ALW92" s="17"/>
      <c r="ALX92" s="17"/>
      <c r="ALY92" s="17"/>
      <c r="ALZ92" s="17"/>
      <c r="AMA92" s="17"/>
      <c r="AMB92" s="17"/>
      <c r="AMC92" s="17"/>
      <c r="AMD92" s="17"/>
      <c r="AME92" s="17"/>
      <c r="AMF92" s="17"/>
      <c r="AMG92" s="17"/>
      <c r="AMH92" s="17"/>
      <c r="AMI92" s="17"/>
      <c r="AMJ92" s="17"/>
      <c r="AMK92" s="17"/>
      <c r="AML92" s="17"/>
      <c r="AMM92" s="17"/>
      <c r="AMN92" s="17"/>
      <c r="AMO92" s="17"/>
      <c r="AMP92" s="17"/>
      <c r="AMQ92" s="17"/>
      <c r="AMR92" s="17"/>
      <c r="AMS92" s="17"/>
      <c r="AMT92" s="17"/>
      <c r="AMU92" s="17"/>
      <c r="AMV92" s="17"/>
      <c r="AMW92" s="17"/>
      <c r="AMX92" s="17"/>
      <c r="AMY92" s="17"/>
      <c r="AMZ92" s="17"/>
      <c r="ANA92" s="17"/>
      <c r="ANB92" s="17"/>
      <c r="ANC92" s="17"/>
      <c r="AND92" s="17"/>
      <c r="ANE92" s="17"/>
      <c r="ANF92" s="17"/>
      <c r="ANG92" s="17"/>
      <c r="ANH92" s="17"/>
      <c r="ANI92" s="17"/>
      <c r="ANJ92" s="17"/>
      <c r="ANK92" s="17"/>
      <c r="ANL92" s="17"/>
      <c r="ANM92" s="17"/>
      <c r="ANN92" s="17"/>
      <c r="ANO92" s="17"/>
      <c r="ANP92" s="17"/>
      <c r="ANQ92" s="17"/>
      <c r="ANR92" s="17"/>
      <c r="ANS92" s="17"/>
      <c r="ANT92" s="17"/>
      <c r="ANU92" s="17"/>
      <c r="ANV92" s="17"/>
      <c r="ANW92" s="17"/>
      <c r="ANX92" s="17"/>
      <c r="ANY92" s="17"/>
      <c r="ANZ92" s="17"/>
      <c r="AOA92" s="17"/>
      <c r="AOB92" s="17"/>
      <c r="AOC92" s="17"/>
      <c r="AOD92" s="17"/>
      <c r="AOE92" s="17"/>
      <c r="AOF92" s="17"/>
      <c r="AOG92" s="17"/>
      <c r="AOH92" s="17"/>
      <c r="AOI92" s="17"/>
      <c r="AOJ92" s="17"/>
      <c r="AOK92" s="17"/>
      <c r="AOL92" s="17"/>
      <c r="AOM92" s="17"/>
      <c r="AON92" s="17"/>
      <c r="AOO92" s="17"/>
      <c r="AOP92" s="17"/>
      <c r="AOQ92" s="17"/>
      <c r="AOR92" s="17"/>
      <c r="AOS92" s="17"/>
      <c r="AOT92" s="17"/>
      <c r="AOU92" s="17"/>
      <c r="AOV92" s="17"/>
      <c r="AOW92" s="17"/>
      <c r="AOX92" s="17"/>
      <c r="AOY92" s="17"/>
      <c r="AOZ92" s="17"/>
      <c r="APA92" s="17"/>
      <c r="APB92" s="17"/>
      <c r="APC92" s="17"/>
      <c r="APD92" s="17"/>
      <c r="APE92" s="17"/>
      <c r="APF92" s="17"/>
      <c r="APG92" s="17"/>
      <c r="APH92" s="17"/>
      <c r="API92" s="17"/>
      <c r="APJ92" s="17"/>
      <c r="APK92" s="17"/>
      <c r="APL92" s="17"/>
      <c r="APM92" s="17"/>
      <c r="APN92" s="17"/>
      <c r="APO92" s="17"/>
      <c r="APP92" s="17"/>
      <c r="APQ92" s="17"/>
      <c r="APR92" s="17"/>
      <c r="APS92" s="17"/>
      <c r="APT92" s="17"/>
      <c r="APU92" s="17"/>
      <c r="APV92" s="17"/>
      <c r="APW92" s="17"/>
      <c r="APX92" s="17"/>
      <c r="APY92" s="17"/>
      <c r="APZ92" s="17"/>
      <c r="AQA92" s="17"/>
      <c r="AQB92" s="17"/>
      <c r="AQC92" s="17"/>
      <c r="AQD92" s="17"/>
      <c r="AQE92" s="17"/>
      <c r="AQF92" s="17"/>
      <c r="AQG92" s="17"/>
      <c r="AQH92" s="17"/>
      <c r="AQI92" s="17"/>
      <c r="AQJ92" s="17"/>
      <c r="AQK92" s="17"/>
      <c r="AQL92" s="17"/>
      <c r="AQM92" s="17"/>
      <c r="AQN92" s="17"/>
      <c r="AQO92" s="17"/>
      <c r="AQP92" s="17"/>
      <c r="AQQ92" s="17"/>
      <c r="AQR92" s="17"/>
      <c r="AQS92" s="17"/>
      <c r="AQT92" s="17"/>
      <c r="AQU92" s="17"/>
      <c r="AQV92" s="17"/>
      <c r="AQW92" s="17"/>
      <c r="AQX92" s="17"/>
      <c r="AQY92" s="17"/>
      <c r="AQZ92" s="17"/>
      <c r="ARA92" s="17"/>
      <c r="ARB92" s="17"/>
      <c r="ARC92" s="17"/>
      <c r="ARD92" s="17"/>
      <c r="ARE92" s="17"/>
      <c r="ARF92" s="17"/>
      <c r="ARG92" s="17"/>
      <c r="ARH92" s="17"/>
      <c r="ARI92" s="17"/>
      <c r="ARJ92" s="17"/>
      <c r="ARK92" s="17"/>
      <c r="ARL92" s="17"/>
      <c r="ARM92" s="17"/>
      <c r="ARN92" s="17"/>
      <c r="ARO92" s="17"/>
      <c r="ARP92" s="17"/>
      <c r="ARQ92" s="17"/>
      <c r="ARR92" s="17"/>
      <c r="ARS92" s="17"/>
      <c r="ART92" s="17"/>
      <c r="ARU92" s="17"/>
      <c r="ARV92" s="17"/>
      <c r="ARW92" s="17"/>
      <c r="ARX92" s="17"/>
      <c r="ARY92" s="17"/>
      <c r="ARZ92" s="17"/>
      <c r="ASA92" s="17"/>
      <c r="ASB92" s="17"/>
      <c r="ASC92" s="17"/>
      <c r="ASD92" s="17"/>
      <c r="ASE92" s="17"/>
      <c r="ASF92" s="17"/>
      <c r="ASG92" s="17"/>
      <c r="ASH92" s="17"/>
      <c r="ASI92" s="17"/>
      <c r="ASJ92" s="17"/>
      <c r="ASK92" s="17"/>
      <c r="ASL92" s="17"/>
      <c r="ASM92" s="17"/>
      <c r="ASN92" s="17"/>
      <c r="ASO92" s="17"/>
      <c r="ASP92" s="17"/>
      <c r="ASQ92" s="17"/>
      <c r="ASR92" s="17"/>
      <c r="ASS92" s="17"/>
      <c r="AST92" s="17"/>
      <c r="ASU92" s="17"/>
      <c r="ASV92" s="17"/>
      <c r="ASW92" s="17"/>
      <c r="ASX92" s="17"/>
      <c r="ASY92" s="17"/>
      <c r="ASZ92" s="17"/>
      <c r="ATA92" s="17"/>
      <c r="ATB92" s="17"/>
      <c r="ATC92" s="17"/>
      <c r="ATD92" s="17"/>
      <c r="ATE92" s="17"/>
      <c r="ATF92" s="17"/>
      <c r="ATG92" s="17"/>
      <c r="ATH92" s="17"/>
      <c r="ATI92" s="17"/>
      <c r="ATJ92" s="17"/>
      <c r="ATK92" s="17"/>
      <c r="ATL92" s="17"/>
      <c r="ATM92" s="17"/>
      <c r="ATN92" s="17"/>
      <c r="ATO92" s="17"/>
      <c r="ATP92" s="17"/>
      <c r="ATQ92" s="17"/>
      <c r="ATR92" s="17"/>
      <c r="ATS92" s="17"/>
      <c r="ATT92" s="17"/>
      <c r="ATU92" s="17"/>
      <c r="ATV92" s="17"/>
      <c r="ATW92" s="17"/>
      <c r="ATX92" s="17"/>
      <c r="ATY92" s="17"/>
      <c r="ATZ92" s="17"/>
      <c r="AUA92" s="17"/>
      <c r="AUB92" s="17"/>
      <c r="AUC92" s="17"/>
      <c r="AUD92" s="17"/>
      <c r="AUE92" s="17"/>
      <c r="AUF92" s="17"/>
      <c r="AUG92" s="17"/>
      <c r="AUH92" s="17"/>
      <c r="AUI92" s="17"/>
      <c r="AUJ92" s="17"/>
      <c r="AUK92" s="17"/>
      <c r="AUL92" s="17"/>
      <c r="AUM92" s="17"/>
      <c r="AUN92" s="17"/>
      <c r="AUO92" s="17"/>
      <c r="AUP92" s="17"/>
      <c r="AUQ92" s="17"/>
      <c r="AUR92" s="17"/>
      <c r="AUS92" s="17"/>
      <c r="AUT92" s="17"/>
      <c r="AUU92" s="17"/>
      <c r="AUV92" s="17"/>
      <c r="AUW92" s="17"/>
      <c r="AUX92" s="17"/>
      <c r="AUY92" s="17"/>
      <c r="AUZ92" s="17"/>
      <c r="AVA92" s="17"/>
      <c r="AVB92" s="17"/>
      <c r="AVC92" s="17"/>
      <c r="AVD92" s="17"/>
      <c r="AVE92" s="17"/>
      <c r="AVF92" s="17"/>
      <c r="AVG92" s="17"/>
      <c r="AVH92" s="17"/>
      <c r="AVI92" s="17"/>
      <c r="AVJ92" s="17"/>
      <c r="AVK92" s="17"/>
      <c r="AVL92" s="17"/>
      <c r="AVM92" s="17"/>
      <c r="AVN92" s="17"/>
      <c r="AVO92" s="17"/>
      <c r="AVP92" s="17"/>
      <c r="AVQ92" s="17"/>
      <c r="AVR92" s="17"/>
      <c r="AVS92" s="17"/>
      <c r="AVT92" s="17"/>
      <c r="AVU92" s="17"/>
      <c r="AVV92" s="17"/>
      <c r="AVW92" s="17"/>
      <c r="AVX92" s="17"/>
      <c r="AVY92" s="17"/>
      <c r="AVZ92" s="17"/>
      <c r="AWA92" s="17"/>
      <c r="AWB92" s="17"/>
      <c r="AWC92" s="17"/>
      <c r="AWD92" s="17"/>
      <c r="AWE92" s="17"/>
      <c r="AWF92" s="17"/>
      <c r="AWG92" s="17"/>
      <c r="AWH92" s="17"/>
      <c r="AWI92" s="17"/>
      <c r="AWJ92" s="17"/>
      <c r="AWK92" s="17"/>
      <c r="AWL92" s="17"/>
      <c r="AWM92" s="17"/>
      <c r="AWN92" s="17"/>
      <c r="AWO92" s="17"/>
      <c r="AWP92" s="17"/>
      <c r="AWQ92" s="17"/>
      <c r="AWR92" s="17"/>
      <c r="AWS92" s="17"/>
      <c r="AWT92" s="17"/>
      <c r="AWU92" s="17"/>
      <c r="AWV92" s="17"/>
      <c r="AWW92" s="17"/>
      <c r="AWX92" s="17"/>
      <c r="AWY92" s="17"/>
      <c r="AWZ92" s="17"/>
      <c r="AXA92" s="17"/>
      <c r="AXB92" s="17"/>
      <c r="AXC92" s="17"/>
      <c r="AXD92" s="17"/>
      <c r="AXE92" s="17"/>
      <c r="AXF92" s="17"/>
      <c r="AXG92" s="17"/>
      <c r="AXH92" s="17"/>
      <c r="AXI92" s="17"/>
      <c r="AXJ92" s="17"/>
      <c r="AXK92" s="17"/>
      <c r="AXL92" s="17"/>
      <c r="AXM92" s="17"/>
      <c r="AXN92" s="17"/>
      <c r="AXO92" s="17"/>
      <c r="AXP92" s="17"/>
      <c r="AXQ92" s="17"/>
      <c r="AXR92" s="17"/>
      <c r="AXS92" s="17"/>
      <c r="AXT92" s="17"/>
      <c r="AXU92" s="17"/>
      <c r="AXV92" s="17"/>
      <c r="AXW92" s="17"/>
      <c r="AXX92" s="17"/>
      <c r="AXY92" s="17"/>
      <c r="AXZ92" s="17"/>
      <c r="AYA92" s="17"/>
      <c r="AYB92" s="17"/>
      <c r="AYC92" s="17"/>
      <c r="AYD92" s="17"/>
      <c r="AYE92" s="17"/>
      <c r="AYF92" s="17"/>
      <c r="AYG92" s="17"/>
      <c r="AYH92" s="17"/>
      <c r="AYI92" s="17"/>
      <c r="AYJ92" s="17"/>
      <c r="AYK92" s="17"/>
      <c r="AYL92" s="17"/>
      <c r="AYM92" s="17"/>
      <c r="AYN92" s="17"/>
      <c r="AYO92" s="17"/>
      <c r="AYP92" s="17"/>
      <c r="AYQ92" s="17"/>
      <c r="AYR92" s="17"/>
      <c r="AYS92" s="17"/>
      <c r="AYT92" s="17"/>
      <c r="AYU92" s="17"/>
      <c r="AYV92" s="17"/>
      <c r="AYW92" s="17"/>
      <c r="AYX92" s="17"/>
      <c r="AYY92" s="17"/>
      <c r="AYZ92" s="17"/>
      <c r="AZA92" s="17"/>
      <c r="AZB92" s="17"/>
      <c r="AZC92" s="17"/>
      <c r="AZD92" s="17"/>
      <c r="AZE92" s="17"/>
      <c r="AZF92" s="17"/>
      <c r="AZG92" s="17"/>
      <c r="AZH92" s="17"/>
      <c r="AZI92" s="17"/>
      <c r="AZJ92" s="17"/>
      <c r="AZK92" s="17"/>
      <c r="AZL92" s="17"/>
      <c r="AZM92" s="17"/>
      <c r="AZN92" s="17"/>
      <c r="AZO92" s="17"/>
      <c r="AZP92" s="17"/>
      <c r="AZQ92" s="17"/>
      <c r="AZR92" s="17"/>
      <c r="AZS92" s="17"/>
      <c r="AZT92" s="17"/>
      <c r="AZU92" s="17"/>
      <c r="AZV92" s="17"/>
      <c r="AZW92" s="17"/>
      <c r="AZX92" s="17"/>
      <c r="AZY92" s="17"/>
      <c r="AZZ92" s="17"/>
      <c r="BAA92" s="17"/>
      <c r="BAB92" s="17"/>
      <c r="BAC92" s="17"/>
      <c r="BAD92" s="17"/>
      <c r="BAE92" s="17"/>
      <c r="BAF92" s="17"/>
      <c r="BAG92" s="17"/>
      <c r="BAH92" s="17"/>
      <c r="BAI92" s="17"/>
      <c r="BAJ92" s="17"/>
      <c r="BAK92" s="17"/>
      <c r="BAL92" s="17"/>
      <c r="BAM92" s="17"/>
      <c r="BAN92" s="17"/>
      <c r="BAO92" s="17"/>
      <c r="BAP92" s="17"/>
      <c r="BAQ92" s="17"/>
      <c r="BAR92" s="17"/>
      <c r="BAS92" s="17"/>
      <c r="BAT92" s="17"/>
      <c r="BAU92" s="17"/>
      <c r="BAV92" s="17"/>
      <c r="BAW92" s="17"/>
      <c r="BAX92" s="17"/>
      <c r="BAY92" s="17"/>
      <c r="BAZ92" s="17"/>
      <c r="BBA92" s="17"/>
      <c r="BBB92" s="17"/>
      <c r="BBC92" s="17"/>
      <c r="BBD92" s="17"/>
      <c r="BBE92" s="17"/>
      <c r="BBF92" s="17"/>
      <c r="BBG92" s="17"/>
      <c r="BBH92" s="17"/>
      <c r="BBI92" s="17"/>
      <c r="BBJ92" s="17"/>
      <c r="BBK92" s="17"/>
      <c r="BBL92" s="17"/>
      <c r="BBM92" s="17"/>
      <c r="BBN92" s="17"/>
      <c r="BBO92" s="17"/>
      <c r="BBP92" s="17"/>
      <c r="BBQ92" s="17"/>
      <c r="BBR92" s="17"/>
      <c r="BBS92" s="17"/>
      <c r="BBT92" s="17"/>
      <c r="BBU92" s="17"/>
      <c r="BBV92" s="17"/>
      <c r="BBW92" s="17"/>
      <c r="BBX92" s="17"/>
      <c r="BBY92" s="17"/>
      <c r="BBZ92" s="17"/>
      <c r="BCA92" s="17"/>
      <c r="BCB92" s="17"/>
      <c r="BCC92" s="17"/>
      <c r="BCD92" s="17"/>
      <c r="BCE92" s="17"/>
      <c r="BCF92" s="17"/>
      <c r="BCG92" s="17"/>
      <c r="BCH92" s="17"/>
      <c r="BCI92" s="17"/>
      <c r="BCJ92" s="17"/>
      <c r="BCK92" s="17"/>
      <c r="BCL92" s="17"/>
      <c r="BCM92" s="17"/>
      <c r="BCN92" s="17"/>
      <c r="BCO92" s="17"/>
      <c r="BCP92" s="17"/>
      <c r="BCQ92" s="17"/>
      <c r="BCR92" s="17"/>
      <c r="BCS92" s="17"/>
      <c r="BCT92" s="17"/>
      <c r="BCU92" s="17"/>
      <c r="BCV92" s="17"/>
      <c r="BCW92" s="17"/>
      <c r="BCX92" s="17"/>
      <c r="BCY92" s="17"/>
      <c r="BCZ92" s="17"/>
      <c r="BDA92" s="17"/>
      <c r="BDB92" s="17"/>
      <c r="BDC92" s="17"/>
      <c r="BDD92" s="17"/>
      <c r="BDE92" s="17"/>
      <c r="BDF92" s="17"/>
      <c r="BDG92" s="17"/>
      <c r="BDH92" s="17"/>
      <c r="BDI92" s="17"/>
      <c r="BDJ92" s="17"/>
      <c r="BDK92" s="17"/>
      <c r="BDL92" s="17"/>
      <c r="BDM92" s="17"/>
      <c r="BDN92" s="17"/>
      <c r="BDO92" s="17"/>
      <c r="BDP92" s="17"/>
      <c r="BDQ92" s="17"/>
      <c r="BDR92" s="17"/>
      <c r="BDS92" s="17"/>
      <c r="BDT92" s="17"/>
      <c r="BDU92" s="17"/>
      <c r="BDV92" s="17"/>
      <c r="BDW92" s="17"/>
      <c r="BDX92" s="17"/>
      <c r="BDY92" s="17"/>
      <c r="BDZ92" s="17"/>
      <c r="BEA92" s="17"/>
      <c r="BEB92" s="17"/>
      <c r="BEC92" s="17"/>
      <c r="BED92" s="17"/>
      <c r="BEE92" s="17"/>
      <c r="BEF92" s="17"/>
      <c r="BEG92" s="17"/>
      <c r="BEH92" s="17"/>
      <c r="BEI92" s="17"/>
      <c r="BEJ92" s="17"/>
      <c r="BEK92" s="17"/>
      <c r="BEL92" s="17"/>
      <c r="BEM92" s="17"/>
      <c r="BEN92" s="17"/>
      <c r="BEO92" s="17"/>
      <c r="BEP92" s="17"/>
      <c r="BEQ92" s="17"/>
      <c r="BER92" s="17"/>
      <c r="BES92" s="17"/>
      <c r="BET92" s="17"/>
      <c r="BEU92" s="17"/>
      <c r="BEV92" s="17"/>
      <c r="BEW92" s="17"/>
      <c r="BEX92" s="17"/>
      <c r="BEY92" s="17"/>
      <c r="BEZ92" s="17"/>
      <c r="BFA92" s="17"/>
      <c r="BFB92" s="17"/>
      <c r="BFC92" s="17"/>
      <c r="BFD92" s="17"/>
      <c r="BFE92" s="17"/>
      <c r="BFF92" s="17"/>
      <c r="BFG92" s="17"/>
      <c r="BFH92" s="17"/>
      <c r="BFI92" s="17"/>
      <c r="BFJ92" s="17"/>
      <c r="BFK92" s="17"/>
      <c r="BFL92" s="17"/>
      <c r="BFM92" s="17"/>
      <c r="BFN92" s="17"/>
      <c r="BFO92" s="17"/>
      <c r="BFP92" s="17"/>
      <c r="BFQ92" s="17"/>
      <c r="BFR92" s="17"/>
      <c r="BFS92" s="17"/>
      <c r="BFT92" s="17"/>
      <c r="BFU92" s="17"/>
      <c r="BFV92" s="17"/>
      <c r="BFW92" s="17"/>
      <c r="BFX92" s="17"/>
      <c r="BFY92" s="17"/>
      <c r="BFZ92" s="17"/>
      <c r="BGA92" s="17"/>
      <c r="BGB92" s="17"/>
      <c r="BGC92" s="17"/>
      <c r="BGD92" s="17"/>
      <c r="BGE92" s="17"/>
      <c r="BGF92" s="17"/>
      <c r="BGG92" s="17"/>
      <c r="BGH92" s="17"/>
      <c r="BGI92" s="17"/>
      <c r="BGJ92" s="17"/>
      <c r="BGK92" s="17"/>
      <c r="BGL92" s="17"/>
      <c r="BGM92" s="17"/>
      <c r="BGN92" s="17"/>
      <c r="BGO92" s="17"/>
      <c r="BGP92" s="17"/>
      <c r="BGQ92" s="17"/>
      <c r="BGR92" s="17"/>
      <c r="BGS92" s="17"/>
      <c r="BGT92" s="17"/>
      <c r="BGU92" s="17"/>
      <c r="BGV92" s="17"/>
      <c r="BGW92" s="17"/>
      <c r="BGX92" s="17"/>
      <c r="BGY92" s="17"/>
      <c r="BGZ92" s="17"/>
      <c r="BHA92" s="17"/>
      <c r="BHB92" s="17"/>
      <c r="BHC92" s="17"/>
      <c r="BHD92" s="17"/>
      <c r="BHE92" s="17"/>
      <c r="BHF92" s="17"/>
      <c r="BHG92" s="17"/>
      <c r="BHH92" s="17"/>
      <c r="BHI92" s="17"/>
      <c r="BHJ92" s="17"/>
      <c r="BHK92" s="17"/>
      <c r="BHL92" s="17"/>
      <c r="BHM92" s="17"/>
      <c r="BHN92" s="17"/>
      <c r="BHO92" s="17"/>
      <c r="BHP92" s="17"/>
      <c r="BHQ92" s="17"/>
      <c r="BHR92" s="17"/>
      <c r="BHS92" s="17"/>
      <c r="BHT92" s="17"/>
      <c r="BHU92" s="17"/>
      <c r="BHV92" s="17"/>
      <c r="BHW92" s="17"/>
      <c r="BHX92" s="17"/>
      <c r="BHY92" s="17"/>
      <c r="BHZ92" s="17"/>
      <c r="BIA92" s="17"/>
      <c r="BIB92" s="17"/>
      <c r="BIC92" s="17"/>
      <c r="BID92" s="17"/>
      <c r="BIE92" s="17"/>
      <c r="BIF92" s="17"/>
      <c r="BIG92" s="17"/>
      <c r="BIH92" s="17"/>
      <c r="BII92" s="17"/>
      <c r="BIJ92" s="17"/>
      <c r="BIK92" s="17"/>
      <c r="BIL92" s="17"/>
      <c r="BIM92" s="17"/>
      <c r="BIN92" s="17"/>
      <c r="BIO92" s="17"/>
      <c r="BIP92" s="17"/>
      <c r="BIQ92" s="17"/>
      <c r="BIR92" s="17"/>
      <c r="BIS92" s="17"/>
      <c r="BIT92" s="17"/>
      <c r="BIU92" s="17"/>
      <c r="BIV92" s="17"/>
      <c r="BIW92" s="17"/>
      <c r="BIX92" s="17"/>
      <c r="BIY92" s="17"/>
      <c r="BIZ92" s="17"/>
      <c r="BJA92" s="17"/>
      <c r="BJB92" s="17"/>
      <c r="BJC92" s="17"/>
      <c r="BJD92" s="17"/>
      <c r="BJE92" s="17"/>
      <c r="BJF92" s="17"/>
      <c r="BJG92" s="17"/>
      <c r="BJH92" s="17"/>
      <c r="BJI92" s="17"/>
      <c r="BJJ92" s="17"/>
      <c r="BJK92" s="17"/>
      <c r="BJL92" s="17"/>
      <c r="BJM92" s="17"/>
      <c r="BJN92" s="17"/>
      <c r="BJO92" s="17"/>
      <c r="BJP92" s="17"/>
      <c r="BJQ92" s="17"/>
      <c r="BJR92" s="17"/>
      <c r="BJS92" s="17"/>
      <c r="BJT92" s="17"/>
      <c r="BJU92" s="17"/>
      <c r="BJV92" s="17"/>
      <c r="BJW92" s="17"/>
      <c r="BJX92" s="17"/>
      <c r="BJY92" s="17"/>
      <c r="BJZ92" s="17"/>
      <c r="BKA92" s="17"/>
      <c r="BKB92" s="17"/>
      <c r="BKC92" s="17"/>
      <c r="BKD92" s="17"/>
      <c r="BKE92" s="17"/>
      <c r="BKF92" s="17"/>
      <c r="BKG92" s="17"/>
      <c r="BKH92" s="17"/>
      <c r="BKI92" s="17"/>
      <c r="BKJ92" s="17"/>
      <c r="BKK92" s="17"/>
      <c r="BKL92" s="17"/>
      <c r="BKM92" s="17"/>
      <c r="BKN92" s="17"/>
      <c r="BKO92" s="17"/>
      <c r="BKP92" s="17"/>
      <c r="BKQ92" s="17"/>
      <c r="BKR92" s="17"/>
      <c r="BKS92" s="17"/>
      <c r="BKT92" s="17"/>
      <c r="BKU92" s="17"/>
      <c r="BKV92" s="17"/>
      <c r="BKW92" s="17"/>
      <c r="BKX92" s="17"/>
      <c r="BKY92" s="17"/>
      <c r="BKZ92" s="17"/>
      <c r="BLA92" s="17"/>
      <c r="BLB92" s="17"/>
      <c r="BLC92" s="17"/>
      <c r="BLD92" s="17"/>
      <c r="BLE92" s="17"/>
      <c r="BLF92" s="17"/>
      <c r="BLG92" s="17"/>
      <c r="BLH92" s="17"/>
      <c r="BLI92" s="17"/>
      <c r="BLJ92" s="17"/>
      <c r="BLK92" s="17"/>
      <c r="BLL92" s="17"/>
      <c r="BLM92" s="17"/>
      <c r="BLN92" s="17"/>
      <c r="BLO92" s="17"/>
      <c r="BLP92" s="17"/>
      <c r="BLQ92" s="17"/>
      <c r="BLR92" s="17"/>
      <c r="BLS92" s="17"/>
      <c r="BLT92" s="17"/>
      <c r="BLU92" s="17"/>
      <c r="BLV92" s="17"/>
      <c r="BLW92" s="17"/>
      <c r="BLX92" s="17"/>
      <c r="BLY92" s="17"/>
      <c r="BLZ92" s="17"/>
      <c r="BMA92" s="17"/>
      <c r="BMB92" s="17"/>
      <c r="BMC92" s="17"/>
      <c r="BMD92" s="17"/>
      <c r="BME92" s="17"/>
      <c r="BMF92" s="17"/>
      <c r="BMG92" s="17"/>
      <c r="BMH92" s="17"/>
      <c r="BMI92" s="17"/>
      <c r="BMJ92" s="17"/>
      <c r="BMK92" s="17"/>
      <c r="BML92" s="17"/>
      <c r="BMM92" s="17"/>
      <c r="BMN92" s="17"/>
      <c r="BMO92" s="17"/>
      <c r="BMP92" s="17"/>
      <c r="BMQ92" s="17"/>
      <c r="BMR92" s="17"/>
      <c r="BMS92" s="17"/>
      <c r="BMT92" s="17"/>
      <c r="BMU92" s="17"/>
      <c r="BMV92" s="17"/>
      <c r="BMW92" s="17"/>
      <c r="BMX92" s="17"/>
      <c r="BMY92" s="17"/>
      <c r="BMZ92" s="17"/>
      <c r="BNA92" s="17"/>
      <c r="BNB92" s="17"/>
      <c r="BNC92" s="17"/>
      <c r="BND92" s="17"/>
      <c r="BNE92" s="17"/>
      <c r="BNF92" s="17"/>
      <c r="BNG92" s="17"/>
      <c r="BNH92" s="17"/>
      <c r="BNI92" s="17"/>
      <c r="BNJ92" s="17"/>
      <c r="BNK92" s="17"/>
      <c r="BNL92" s="17"/>
      <c r="BNM92" s="17"/>
      <c r="BNN92" s="17"/>
      <c r="BNO92" s="17"/>
      <c r="BNP92" s="17"/>
      <c r="BNQ92" s="17"/>
      <c r="BNR92" s="17"/>
      <c r="BNS92" s="17"/>
      <c r="BNT92" s="17"/>
      <c r="BNU92" s="17"/>
      <c r="BNV92" s="17"/>
      <c r="BNW92" s="17"/>
      <c r="BNX92" s="17"/>
      <c r="BNY92" s="17"/>
      <c r="BNZ92" s="17"/>
      <c r="BOA92" s="17"/>
      <c r="BOB92" s="17"/>
      <c r="BOC92" s="17"/>
      <c r="BOD92" s="17"/>
      <c r="BOE92" s="17"/>
      <c r="BOF92" s="17"/>
      <c r="BOG92" s="17"/>
      <c r="BOH92" s="17"/>
      <c r="BOI92" s="17"/>
      <c r="BOJ92" s="17"/>
      <c r="BOK92" s="17"/>
      <c r="BOL92" s="17"/>
      <c r="BOM92" s="17"/>
      <c r="BON92" s="17"/>
      <c r="BOO92" s="17"/>
      <c r="BOP92" s="17"/>
      <c r="BOQ92" s="17"/>
      <c r="BOR92" s="17"/>
      <c r="BOS92" s="17"/>
      <c r="BOT92" s="17"/>
      <c r="BOU92" s="17"/>
      <c r="BOV92" s="17"/>
      <c r="BOW92" s="17"/>
      <c r="BOX92" s="17"/>
      <c r="BOY92" s="17"/>
      <c r="BOZ92" s="17"/>
      <c r="BPA92" s="17"/>
      <c r="BPB92" s="17"/>
      <c r="BPC92" s="17"/>
      <c r="BPD92" s="17"/>
      <c r="BPE92" s="17"/>
      <c r="BPF92" s="17"/>
      <c r="BPG92" s="17"/>
      <c r="BPH92" s="17"/>
      <c r="BPI92" s="17"/>
      <c r="BPJ92" s="17"/>
      <c r="BPK92" s="17"/>
      <c r="BPL92" s="17"/>
      <c r="BPM92" s="17"/>
      <c r="BPN92" s="17"/>
      <c r="BPO92" s="17"/>
      <c r="BPP92" s="17"/>
      <c r="BPQ92" s="17"/>
      <c r="BPR92" s="17"/>
      <c r="BPS92" s="17"/>
      <c r="BPT92" s="17"/>
      <c r="BPU92" s="17"/>
      <c r="BPV92" s="17"/>
      <c r="BPW92" s="17"/>
      <c r="BPX92" s="17"/>
      <c r="BPY92" s="17"/>
      <c r="BPZ92" s="17"/>
      <c r="BQA92" s="17"/>
      <c r="BQB92" s="17"/>
      <c r="BQC92" s="17"/>
      <c r="BQD92" s="17"/>
      <c r="BQE92" s="17"/>
      <c r="BQF92" s="17"/>
      <c r="BQG92" s="17"/>
      <c r="BQH92" s="17"/>
      <c r="BQI92" s="17"/>
      <c r="BQJ92" s="17"/>
      <c r="BQK92" s="17"/>
      <c r="BQL92" s="17"/>
      <c r="BQM92" s="17"/>
      <c r="BQN92" s="17"/>
      <c r="BQO92" s="17"/>
      <c r="BQP92" s="17"/>
      <c r="BQQ92" s="17"/>
      <c r="BQR92" s="17"/>
      <c r="BQS92" s="17"/>
      <c r="BQT92" s="17"/>
      <c r="BQU92" s="17"/>
      <c r="BQV92" s="17"/>
      <c r="BQW92" s="17"/>
      <c r="BQX92" s="17"/>
      <c r="BQY92" s="17"/>
      <c r="BQZ92" s="17"/>
      <c r="BRA92" s="17"/>
      <c r="BRB92" s="17"/>
      <c r="BRC92" s="17"/>
      <c r="BRD92" s="17"/>
      <c r="BRE92" s="17"/>
      <c r="BRF92" s="17"/>
      <c r="BRG92" s="17"/>
      <c r="BRH92" s="17"/>
      <c r="BRI92" s="17"/>
      <c r="BRJ92" s="17"/>
      <c r="BRK92" s="17"/>
      <c r="BRL92" s="17"/>
      <c r="BRM92" s="17"/>
      <c r="BRN92" s="17"/>
      <c r="BRO92" s="17"/>
      <c r="BRP92" s="17"/>
      <c r="BRQ92" s="17"/>
      <c r="BRR92" s="17"/>
      <c r="BRS92" s="17"/>
      <c r="BRT92" s="17"/>
      <c r="BRU92" s="17"/>
      <c r="BRV92" s="17"/>
      <c r="BRW92" s="17"/>
      <c r="BRX92" s="17"/>
      <c r="BRY92" s="17"/>
      <c r="BRZ92" s="17"/>
      <c r="BSA92" s="17"/>
      <c r="BSB92" s="17"/>
      <c r="BSC92" s="17"/>
      <c r="BSD92" s="17"/>
      <c r="BSE92" s="17"/>
      <c r="BSF92" s="17"/>
      <c r="BSG92" s="17"/>
      <c r="BSH92" s="17"/>
      <c r="BSI92" s="17"/>
      <c r="BSJ92" s="17"/>
      <c r="BSK92" s="17"/>
      <c r="BSL92" s="17"/>
      <c r="BSM92" s="17"/>
      <c r="BSN92" s="17"/>
      <c r="BSO92" s="17"/>
      <c r="BSP92" s="17"/>
      <c r="BSQ92" s="17"/>
      <c r="BSR92" s="17"/>
      <c r="BSS92" s="17"/>
      <c r="BST92" s="17"/>
      <c r="BSU92" s="17"/>
      <c r="BSV92" s="17"/>
      <c r="BSW92" s="17"/>
      <c r="BSX92" s="17"/>
      <c r="BSY92" s="17"/>
      <c r="BSZ92" s="17"/>
      <c r="BTA92" s="17"/>
      <c r="BTB92" s="17"/>
      <c r="BTC92" s="17"/>
      <c r="BTD92" s="17"/>
      <c r="BTE92" s="17"/>
      <c r="BTF92" s="17"/>
      <c r="BTG92" s="17"/>
      <c r="BTH92" s="17"/>
      <c r="BTI92" s="17"/>
      <c r="BTJ92" s="17"/>
      <c r="BTK92" s="17"/>
      <c r="BTL92" s="17"/>
      <c r="BTM92" s="17"/>
      <c r="BTN92" s="17"/>
      <c r="BTO92" s="17"/>
      <c r="BTP92" s="17"/>
      <c r="BTQ92" s="17"/>
      <c r="BTR92" s="17"/>
      <c r="BTS92" s="17"/>
      <c r="BTT92" s="17"/>
      <c r="BTU92" s="17"/>
      <c r="BTV92" s="17"/>
      <c r="BTW92" s="17"/>
      <c r="BTX92" s="17"/>
      <c r="BTY92" s="17"/>
      <c r="BTZ92" s="17"/>
      <c r="BUA92" s="17"/>
      <c r="BUB92" s="17"/>
      <c r="BUC92" s="17"/>
      <c r="BUD92" s="17"/>
      <c r="BUE92" s="17"/>
      <c r="BUF92" s="17"/>
      <c r="BUG92" s="17"/>
      <c r="BUH92" s="17"/>
      <c r="BUI92" s="17"/>
      <c r="BUJ92" s="17"/>
      <c r="BUK92" s="17"/>
      <c r="BUL92" s="17"/>
      <c r="BUM92" s="17"/>
      <c r="BUN92" s="17"/>
      <c r="BUO92" s="17"/>
      <c r="BUP92" s="17"/>
      <c r="BUQ92" s="17"/>
      <c r="BUR92" s="17"/>
      <c r="BUS92" s="17"/>
      <c r="BUT92" s="17"/>
      <c r="BUU92" s="17"/>
      <c r="BUV92" s="17"/>
      <c r="BUW92" s="17"/>
      <c r="BUX92" s="17"/>
      <c r="BUY92" s="17"/>
      <c r="BUZ92" s="17"/>
      <c r="BVA92" s="17"/>
      <c r="BVB92" s="17"/>
      <c r="BVC92" s="17"/>
      <c r="BVD92" s="17"/>
      <c r="BVE92" s="17"/>
      <c r="BVF92" s="17"/>
      <c r="BVG92" s="17"/>
      <c r="BVH92" s="17"/>
      <c r="BVI92" s="17"/>
      <c r="BVJ92" s="17"/>
      <c r="BVK92" s="17"/>
      <c r="BVL92" s="17"/>
      <c r="BVM92" s="17"/>
      <c r="BVN92" s="17"/>
      <c r="BVO92" s="17"/>
      <c r="BVP92" s="17"/>
      <c r="BVQ92" s="17"/>
      <c r="BVR92" s="17"/>
      <c r="BVS92" s="17"/>
      <c r="BVT92" s="17"/>
      <c r="BVU92" s="17"/>
      <c r="BVV92" s="17"/>
      <c r="BVW92" s="17"/>
      <c r="BVX92" s="17"/>
      <c r="BVY92" s="17"/>
      <c r="BVZ92" s="17"/>
      <c r="BWA92" s="17"/>
      <c r="BWB92" s="17"/>
      <c r="BWC92" s="17"/>
      <c r="BWD92" s="17"/>
      <c r="BWE92" s="17"/>
      <c r="BWF92" s="17"/>
      <c r="BWG92" s="17"/>
      <c r="BWH92" s="17"/>
      <c r="BWI92" s="17"/>
      <c r="BWJ92" s="17"/>
      <c r="BWK92" s="17"/>
      <c r="BWL92" s="17"/>
      <c r="BWM92" s="17"/>
      <c r="BWN92" s="17"/>
      <c r="BWO92" s="17"/>
      <c r="BWP92" s="17"/>
      <c r="BWQ92" s="17"/>
      <c r="BWR92" s="17"/>
      <c r="BWS92" s="17"/>
      <c r="BWT92" s="17"/>
      <c r="BWU92" s="17"/>
      <c r="BWV92" s="17"/>
      <c r="BWW92" s="17"/>
      <c r="BWX92" s="17"/>
      <c r="BWY92" s="17"/>
      <c r="BWZ92" s="17"/>
      <c r="BXA92" s="17"/>
      <c r="BXB92" s="17"/>
      <c r="BXC92" s="17"/>
      <c r="BXD92" s="17"/>
      <c r="BXE92" s="17"/>
      <c r="BXF92" s="17"/>
      <c r="BXG92" s="17"/>
      <c r="BXH92" s="17"/>
      <c r="BXI92" s="17"/>
      <c r="BXJ92" s="17"/>
      <c r="BXK92" s="17"/>
      <c r="BXL92" s="17"/>
      <c r="BXM92" s="17"/>
      <c r="BXN92" s="17"/>
      <c r="BXO92" s="17"/>
      <c r="BXP92" s="17"/>
      <c r="BXQ92" s="17"/>
      <c r="BXR92" s="17"/>
      <c r="BXS92" s="17"/>
      <c r="BXT92" s="17"/>
      <c r="BXU92" s="17"/>
      <c r="BXV92" s="17"/>
      <c r="BXW92" s="17"/>
      <c r="BXX92" s="17"/>
      <c r="BXY92" s="17"/>
      <c r="BXZ92" s="17"/>
      <c r="BYA92" s="17"/>
      <c r="BYB92" s="17"/>
      <c r="BYC92" s="17"/>
      <c r="BYD92" s="17"/>
      <c r="BYE92" s="17"/>
      <c r="BYF92" s="17"/>
      <c r="BYG92" s="17"/>
      <c r="BYH92" s="17"/>
      <c r="BYI92" s="17"/>
      <c r="BYJ92" s="17"/>
      <c r="BYK92" s="17"/>
      <c r="BYL92" s="17"/>
      <c r="BYM92" s="17"/>
      <c r="BYN92" s="17"/>
      <c r="BYO92" s="17"/>
      <c r="BYP92" s="17"/>
      <c r="BYQ92" s="17"/>
      <c r="BYR92" s="17"/>
      <c r="BYS92" s="17"/>
      <c r="BYT92" s="17"/>
      <c r="BYU92" s="17"/>
      <c r="BYV92" s="17"/>
      <c r="BYW92" s="17"/>
      <c r="BYX92" s="17"/>
      <c r="BYY92" s="17"/>
      <c r="BYZ92" s="17"/>
      <c r="BZA92" s="17"/>
      <c r="BZB92" s="17"/>
      <c r="BZC92" s="17"/>
      <c r="BZD92" s="17"/>
      <c r="BZE92" s="17"/>
      <c r="BZF92" s="17"/>
      <c r="BZG92" s="17"/>
      <c r="BZH92" s="17"/>
      <c r="BZI92" s="17"/>
      <c r="BZJ92" s="17"/>
      <c r="BZK92" s="17"/>
      <c r="BZL92" s="17"/>
      <c r="BZM92" s="17"/>
      <c r="BZN92" s="17"/>
      <c r="BZO92" s="17"/>
      <c r="BZP92" s="17"/>
      <c r="BZQ92" s="17"/>
      <c r="BZR92" s="17"/>
      <c r="BZS92" s="17"/>
      <c r="BZT92" s="17"/>
      <c r="BZU92" s="17"/>
      <c r="BZV92" s="17"/>
      <c r="BZW92" s="17"/>
      <c r="BZX92" s="17"/>
      <c r="BZY92" s="17"/>
      <c r="BZZ92" s="17"/>
      <c r="CAA92" s="17"/>
      <c r="CAB92" s="17"/>
      <c r="CAC92" s="17"/>
      <c r="CAD92" s="17"/>
      <c r="CAE92" s="17"/>
      <c r="CAF92" s="17"/>
      <c r="CAG92" s="17"/>
      <c r="CAH92" s="17"/>
      <c r="CAI92" s="17"/>
      <c r="CAJ92" s="17"/>
      <c r="CAK92" s="17"/>
      <c r="CAL92" s="17"/>
      <c r="CAM92" s="17"/>
      <c r="CAN92" s="17"/>
      <c r="CAO92" s="17"/>
      <c r="CAP92" s="17"/>
      <c r="CAQ92" s="17"/>
      <c r="CAR92" s="17"/>
      <c r="CAS92" s="17"/>
      <c r="CAT92" s="17"/>
      <c r="CAU92" s="17"/>
      <c r="CAV92" s="17"/>
      <c r="CAW92" s="17"/>
      <c r="CAX92" s="17"/>
      <c r="CAY92" s="17"/>
      <c r="CAZ92" s="17"/>
      <c r="CBA92" s="17"/>
      <c r="CBB92" s="17"/>
      <c r="CBC92" s="17"/>
      <c r="CBD92" s="17"/>
      <c r="CBE92" s="17"/>
      <c r="CBF92" s="17"/>
      <c r="CBG92" s="17"/>
      <c r="CBH92" s="17"/>
      <c r="CBI92" s="17"/>
      <c r="CBJ92" s="17"/>
      <c r="CBK92" s="17"/>
      <c r="CBL92" s="17"/>
      <c r="CBM92" s="17"/>
      <c r="CBN92" s="17"/>
      <c r="CBO92" s="17"/>
      <c r="CBP92" s="17"/>
      <c r="CBQ92" s="17"/>
      <c r="CBR92" s="17"/>
      <c r="CBS92" s="17"/>
      <c r="CBT92" s="17"/>
      <c r="CBU92" s="17"/>
      <c r="CBV92" s="17"/>
      <c r="CBW92" s="17"/>
      <c r="CBX92" s="17"/>
      <c r="CBY92" s="17"/>
      <c r="CBZ92" s="17"/>
      <c r="CCA92" s="17"/>
      <c r="CCB92" s="17"/>
      <c r="CCC92" s="17"/>
      <c r="CCD92" s="17"/>
      <c r="CCE92" s="17"/>
      <c r="CCF92" s="17"/>
      <c r="CCG92" s="17"/>
      <c r="CCH92" s="17"/>
      <c r="CCI92" s="17"/>
      <c r="CCJ92" s="17"/>
      <c r="CCK92" s="17"/>
      <c r="CCL92" s="17"/>
      <c r="CCM92" s="17"/>
      <c r="CCN92" s="17"/>
      <c r="CCO92" s="17"/>
      <c r="CCP92" s="17"/>
      <c r="CCQ92" s="17"/>
      <c r="CCR92" s="17"/>
      <c r="CCS92" s="17"/>
      <c r="CCT92" s="17"/>
      <c r="CCU92" s="17"/>
      <c r="CCV92" s="17"/>
      <c r="CCW92" s="17"/>
      <c r="CCX92" s="17"/>
      <c r="CCY92" s="17"/>
      <c r="CCZ92" s="17"/>
      <c r="CDA92" s="17"/>
      <c r="CDB92" s="17"/>
      <c r="CDC92" s="17"/>
      <c r="CDD92" s="17"/>
      <c r="CDE92" s="17"/>
      <c r="CDF92" s="17"/>
      <c r="CDG92" s="17"/>
      <c r="CDH92" s="17"/>
      <c r="CDI92" s="17"/>
      <c r="CDJ92" s="17"/>
      <c r="CDK92" s="17"/>
      <c r="CDL92" s="17"/>
      <c r="CDM92" s="17"/>
      <c r="CDN92" s="17"/>
      <c r="CDO92" s="17"/>
      <c r="CDP92" s="17"/>
      <c r="CDQ92" s="17"/>
      <c r="CDR92" s="17"/>
      <c r="CDS92" s="17"/>
      <c r="CDT92" s="17"/>
      <c r="CDU92" s="17"/>
    </row>
    <row r="93">
      <c r="A93" s="14" t="s">
        <v>3410</v>
      </c>
      <c r="B93" s="14" t="s">
        <v>3503</v>
      </c>
      <c r="C93" s="14" t="s">
        <v>2933</v>
      </c>
      <c r="D93" s="14" t="s">
        <v>3412</v>
      </c>
      <c r="E93" s="14" t="s">
        <v>3504</v>
      </c>
      <c r="F93" s="14" t="s">
        <v>2835</v>
      </c>
      <c r="I93" s="14" t="s">
        <v>3505</v>
      </c>
      <c r="J93" s="14" t="s">
        <v>2618</v>
      </c>
      <c r="K93" s="14" t="s">
        <v>2619</v>
      </c>
      <c r="L93" s="14" t="s">
        <v>2658</v>
      </c>
      <c r="M93" s="17"/>
      <c r="N93" s="14" t="s">
        <v>2690</v>
      </c>
      <c r="O93" s="14" t="s">
        <v>2690</v>
      </c>
      <c r="P93" s="14" t="s">
        <v>2690</v>
      </c>
      <c r="Q93" s="16">
        <v>11.0</v>
      </c>
      <c r="R93" s="16">
        <v>4104510.0</v>
      </c>
      <c r="S93" s="16">
        <v>4104510.0</v>
      </c>
      <c r="T93" s="14" t="s">
        <v>2621</v>
      </c>
      <c r="U93" s="14" t="s">
        <v>2622</v>
      </c>
      <c r="V93" s="14" t="s">
        <v>3506</v>
      </c>
      <c r="W93" s="14" t="s">
        <v>3507</v>
      </c>
      <c r="X93" s="16">
        <v>0.17</v>
      </c>
      <c r="Y93" s="17"/>
      <c r="Z93" s="16">
        <v>4.0</v>
      </c>
      <c r="AA93" s="16">
        <v>20.0</v>
      </c>
      <c r="AB93" s="17"/>
      <c r="AC93" s="16">
        <v>28.0</v>
      </c>
      <c r="AD93" s="16">
        <v>1216.0</v>
      </c>
      <c r="AE93" s="22">
        <v>45577.0</v>
      </c>
      <c r="AF93" s="17"/>
      <c r="AG93" s="17"/>
      <c r="AH93" s="17"/>
      <c r="AI93" s="17"/>
      <c r="AJ93" s="17"/>
      <c r="AK93" s="17"/>
      <c r="AL93" s="16">
        <v>67.0</v>
      </c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4" t="s">
        <v>3417</v>
      </c>
      <c r="BB93" s="17"/>
      <c r="BC93" s="17"/>
      <c r="BD93" s="17"/>
      <c r="BE93" s="17"/>
      <c r="BF93" s="14" t="s">
        <v>2574</v>
      </c>
      <c r="BG93" s="16">
        <v>1.0</v>
      </c>
      <c r="BH93" s="14" t="s">
        <v>2564</v>
      </c>
      <c r="BI93" s="14" t="s">
        <v>2594</v>
      </c>
      <c r="BJ93" s="14" t="s">
        <v>2566</v>
      </c>
      <c r="BK93" s="17"/>
      <c r="BL93" s="17"/>
      <c r="BM93" s="16">
        <v>40.6333333</v>
      </c>
      <c r="BN93" s="17"/>
      <c r="BO93" s="17"/>
      <c r="BP93" s="17"/>
      <c r="BQ93" s="17"/>
      <c r="BR93" s="17"/>
      <c r="BS93" s="16">
        <v>0.0012</v>
      </c>
      <c r="BT93" s="16">
        <v>13.3477989</v>
      </c>
      <c r="BU93" s="14" t="s">
        <v>2567</v>
      </c>
      <c r="BV93" s="14" t="s">
        <v>2568</v>
      </c>
      <c r="BW93" s="14" t="s">
        <v>2702</v>
      </c>
      <c r="BX93" s="16">
        <v>0.0</v>
      </c>
      <c r="BY93" s="14" t="s">
        <v>3270</v>
      </c>
      <c r="BZ93" s="16">
        <v>406.0</v>
      </c>
      <c r="CA93" s="16">
        <v>-24764.0</v>
      </c>
      <c r="CB93" s="16">
        <v>0.0</v>
      </c>
      <c r="CC93" s="17"/>
      <c r="CD93" s="17"/>
      <c r="CE93" s="16">
        <v>13.3477989</v>
      </c>
      <c r="CF93" s="14" t="s">
        <v>2572</v>
      </c>
      <c r="CG93" s="14" t="s">
        <v>2704</v>
      </c>
      <c r="CH93" s="19">
        <v>40745.0</v>
      </c>
      <c r="CI93" s="14" t="s">
        <v>2573</v>
      </c>
      <c r="CJ93" s="17"/>
      <c r="CK93" s="14" t="s">
        <v>2574</v>
      </c>
      <c r="CL93" s="14" t="s">
        <v>3426</v>
      </c>
      <c r="CM93" s="20">
        <v>2403358.0</v>
      </c>
      <c r="CN93" s="14" t="s">
        <v>3426</v>
      </c>
      <c r="CO93" s="14" t="s">
        <v>2563</v>
      </c>
      <c r="CP93" s="14" t="s">
        <v>2563</v>
      </c>
      <c r="CQ93" s="16">
        <v>0.6864</v>
      </c>
      <c r="CR93" s="16">
        <v>15.2</v>
      </c>
      <c r="CS93" s="14" t="s">
        <v>2574</v>
      </c>
      <c r="CT93" s="14" t="s">
        <v>3508</v>
      </c>
      <c r="CU93" s="14" t="s">
        <v>2577</v>
      </c>
      <c r="CV93" s="14" t="s">
        <v>2706</v>
      </c>
      <c r="CW93" s="14" t="s">
        <v>2768</v>
      </c>
      <c r="CX93" s="14" t="s">
        <v>2580</v>
      </c>
      <c r="CY93" s="16">
        <v>13.3477989</v>
      </c>
      <c r="CZ93" s="14" t="s">
        <v>2581</v>
      </c>
      <c r="DA93" s="14" t="s">
        <v>2563</v>
      </c>
      <c r="DB93" s="14" t="s">
        <v>2574</v>
      </c>
      <c r="DC93" s="14" t="s">
        <v>2708</v>
      </c>
      <c r="DD93" s="14" t="s">
        <v>3421</v>
      </c>
      <c r="DE93" s="14" t="s">
        <v>2563</v>
      </c>
      <c r="DF93" s="14" t="s">
        <v>2574</v>
      </c>
      <c r="DG93" s="14" t="s">
        <v>3509</v>
      </c>
      <c r="DH93" s="14" t="s">
        <v>3510</v>
      </c>
      <c r="DI93" s="14" t="s">
        <v>3423</v>
      </c>
      <c r="DJ93" s="14" t="s">
        <v>3424</v>
      </c>
      <c r="DK93" s="16">
        <v>90.0</v>
      </c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  <c r="KL93" s="17"/>
      <c r="KM93" s="17"/>
      <c r="KN93" s="17"/>
      <c r="KO93" s="17"/>
      <c r="KP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  <c r="LE93" s="17"/>
      <c r="LF93" s="17"/>
      <c r="LG93" s="17"/>
      <c r="LH93" s="17"/>
      <c r="LI93" s="17"/>
      <c r="LJ93" s="17"/>
      <c r="LK93" s="17"/>
      <c r="LL93" s="17"/>
      <c r="LM93" s="17"/>
      <c r="LN93" s="17"/>
      <c r="LO93" s="17"/>
      <c r="LP93" s="17"/>
      <c r="LQ93" s="17"/>
      <c r="LR93" s="17"/>
      <c r="LS93" s="17"/>
      <c r="LT93" s="17"/>
      <c r="LU93" s="17"/>
      <c r="LV93" s="17"/>
      <c r="LW93" s="17"/>
      <c r="LX93" s="17"/>
      <c r="LY93" s="17"/>
      <c r="LZ93" s="17"/>
      <c r="MA93" s="17"/>
      <c r="MB93" s="17"/>
      <c r="MC93" s="17"/>
      <c r="MD93" s="17"/>
      <c r="ME93" s="17"/>
      <c r="MF93" s="17"/>
      <c r="MG93" s="17"/>
      <c r="MH93" s="17"/>
      <c r="MI93" s="17"/>
      <c r="MJ93" s="17"/>
      <c r="MK93" s="17"/>
      <c r="ML93" s="17"/>
      <c r="MM93" s="17"/>
      <c r="MN93" s="17"/>
      <c r="MO93" s="17"/>
      <c r="MP93" s="17"/>
      <c r="MQ93" s="17"/>
      <c r="MR93" s="17"/>
      <c r="MS93" s="17"/>
      <c r="MT93" s="17"/>
      <c r="MU93" s="17"/>
      <c r="MV93" s="17"/>
      <c r="MW93" s="17"/>
      <c r="MX93" s="17"/>
      <c r="MY93" s="17"/>
      <c r="MZ93" s="17"/>
      <c r="NA93" s="17"/>
      <c r="NB93" s="17"/>
      <c r="NC93" s="17"/>
      <c r="ND93" s="17"/>
      <c r="NE93" s="17"/>
      <c r="NF93" s="17"/>
      <c r="NG93" s="17"/>
      <c r="NH93" s="17"/>
      <c r="NI93" s="17"/>
      <c r="NJ93" s="17"/>
      <c r="NK93" s="17"/>
      <c r="NL93" s="17"/>
      <c r="NM93" s="17"/>
      <c r="NN93" s="17"/>
      <c r="NO93" s="17"/>
      <c r="NP93" s="17"/>
      <c r="NQ93" s="17"/>
      <c r="NR93" s="17"/>
      <c r="NS93" s="17"/>
      <c r="NT93" s="17"/>
      <c r="NU93" s="17"/>
      <c r="NV93" s="17"/>
      <c r="NW93" s="17"/>
      <c r="NX93" s="17"/>
      <c r="NY93" s="17"/>
      <c r="NZ93" s="17"/>
      <c r="OA93" s="17"/>
      <c r="OB93" s="17"/>
      <c r="OC93" s="17"/>
      <c r="OD93" s="17"/>
      <c r="OE93" s="17"/>
      <c r="OF93" s="17"/>
      <c r="OG93" s="17"/>
      <c r="OH93" s="17"/>
      <c r="OI93" s="17"/>
      <c r="OJ93" s="17"/>
      <c r="OK93" s="17"/>
      <c r="OL93" s="17"/>
      <c r="OM93" s="17"/>
      <c r="ON93" s="17"/>
      <c r="OO93" s="17"/>
      <c r="OP93" s="17"/>
      <c r="OQ93" s="17"/>
      <c r="OR93" s="17"/>
      <c r="OS93" s="17"/>
      <c r="OT93" s="17"/>
      <c r="OU93" s="17"/>
      <c r="OV93" s="17"/>
      <c r="OW93" s="17"/>
      <c r="OX93" s="17"/>
      <c r="OY93" s="17"/>
      <c r="OZ93" s="17"/>
      <c r="PA93" s="17"/>
      <c r="PB93" s="17"/>
      <c r="PC93" s="17"/>
      <c r="PD93" s="17"/>
      <c r="PE93" s="17"/>
      <c r="PF93" s="17"/>
      <c r="PG93" s="17"/>
      <c r="PH93" s="17"/>
      <c r="PI93" s="17"/>
      <c r="PJ93" s="17"/>
      <c r="PK93" s="17"/>
      <c r="PL93" s="17"/>
      <c r="PM93" s="17"/>
      <c r="PN93" s="17"/>
      <c r="PO93" s="17"/>
      <c r="PP93" s="17"/>
      <c r="PQ93" s="17"/>
      <c r="PR93" s="17"/>
      <c r="PS93" s="17"/>
      <c r="PT93" s="17"/>
      <c r="PU93" s="17"/>
      <c r="PV93" s="17"/>
      <c r="PW93" s="17"/>
      <c r="PX93" s="17"/>
      <c r="PY93" s="17"/>
      <c r="PZ93" s="17"/>
      <c r="QA93" s="17"/>
      <c r="QB93" s="17"/>
      <c r="QC93" s="17"/>
      <c r="QD93" s="17"/>
      <c r="QE93" s="17"/>
      <c r="QF93" s="17"/>
      <c r="QG93" s="17"/>
      <c r="QH93" s="17"/>
      <c r="QI93" s="17"/>
      <c r="QJ93" s="17"/>
      <c r="QK93" s="17"/>
      <c r="QL93" s="17"/>
      <c r="QM93" s="17"/>
      <c r="QN93" s="17"/>
      <c r="QO93" s="17"/>
      <c r="QP93" s="17"/>
      <c r="QQ93" s="17"/>
      <c r="QR93" s="17"/>
      <c r="QS93" s="17"/>
      <c r="QT93" s="17"/>
      <c r="QU93" s="16">
        <v>31.0</v>
      </c>
      <c r="QV93" s="16">
        <v>10.0</v>
      </c>
      <c r="QW93" s="16">
        <v>26.0</v>
      </c>
      <c r="QX93" s="17"/>
      <c r="QY93" s="17"/>
      <c r="QZ93" s="17"/>
      <c r="RA93" s="17"/>
      <c r="RB93" s="17"/>
      <c r="RC93" s="17"/>
      <c r="RD93" s="17"/>
      <c r="RE93" s="17"/>
      <c r="RF93" s="17"/>
      <c r="RG93" s="17"/>
      <c r="RH93" s="17"/>
      <c r="RI93" s="17"/>
      <c r="RJ93" s="17"/>
      <c r="RK93" s="17"/>
      <c r="RL93" s="17"/>
      <c r="RM93" s="17"/>
      <c r="RN93" s="17"/>
      <c r="RO93" s="17"/>
      <c r="RP93" s="17"/>
      <c r="RQ93" s="17"/>
      <c r="RR93" s="17"/>
      <c r="RS93" s="17"/>
      <c r="RT93" s="17"/>
      <c r="RU93" s="17"/>
      <c r="RV93" s="17"/>
      <c r="RW93" s="17"/>
      <c r="RX93" s="17"/>
      <c r="RY93" s="17"/>
      <c r="RZ93" s="17"/>
      <c r="SA93" s="17"/>
      <c r="SB93" s="17"/>
      <c r="SC93" s="17"/>
      <c r="SD93" s="17"/>
      <c r="SE93" s="17"/>
      <c r="SF93" s="17"/>
      <c r="SG93" s="17"/>
      <c r="SH93" s="17"/>
      <c r="SI93" s="17"/>
      <c r="SJ93" s="17"/>
      <c r="SK93" s="17"/>
      <c r="SL93" s="17"/>
      <c r="SM93" s="17"/>
      <c r="SN93" s="17"/>
      <c r="SO93" s="17"/>
      <c r="SP93" s="17"/>
      <c r="SQ93" s="17"/>
      <c r="SR93" s="17"/>
      <c r="SS93" s="17"/>
      <c r="ST93" s="17"/>
      <c r="SU93" s="17"/>
      <c r="SV93" s="17"/>
      <c r="SW93" s="17"/>
      <c r="SX93" s="17"/>
      <c r="SY93" s="17"/>
      <c r="SZ93" s="17"/>
      <c r="TA93" s="17"/>
      <c r="TB93" s="17"/>
      <c r="TC93" s="17"/>
      <c r="TD93" s="17"/>
      <c r="TE93" s="17"/>
      <c r="TF93" s="17"/>
      <c r="TG93" s="17"/>
      <c r="TH93" s="17"/>
      <c r="TI93" s="17"/>
      <c r="TJ93" s="17"/>
      <c r="TK93" s="17"/>
      <c r="TL93" s="17"/>
      <c r="TM93" s="17"/>
      <c r="TN93" s="17"/>
      <c r="TO93" s="17"/>
      <c r="TP93" s="17"/>
      <c r="TQ93" s="17"/>
      <c r="TR93" s="17"/>
      <c r="TS93" s="17"/>
      <c r="TT93" s="17"/>
      <c r="TU93" s="17"/>
      <c r="TV93" s="17"/>
      <c r="TW93" s="17"/>
      <c r="TX93" s="17"/>
      <c r="TY93" s="17"/>
      <c r="TZ93" s="17"/>
      <c r="UA93" s="17"/>
      <c r="UB93" s="17"/>
      <c r="UC93" s="17"/>
      <c r="UD93" s="17"/>
      <c r="UE93" s="17"/>
      <c r="UF93" s="17"/>
      <c r="UG93" s="17"/>
      <c r="UH93" s="17"/>
      <c r="UI93" s="17"/>
      <c r="UJ93" s="17"/>
      <c r="UK93" s="17"/>
      <c r="UL93" s="17"/>
      <c r="UM93" s="17"/>
      <c r="UN93" s="17"/>
      <c r="UO93" s="17"/>
      <c r="UP93" s="17"/>
      <c r="UQ93" s="17"/>
      <c r="UR93" s="17"/>
      <c r="US93" s="17"/>
      <c r="UT93" s="17"/>
      <c r="UU93" s="17"/>
      <c r="UV93" s="17"/>
      <c r="UW93" s="17"/>
      <c r="UX93" s="17"/>
      <c r="UY93" s="17"/>
      <c r="UZ93" s="17"/>
      <c r="VA93" s="17"/>
      <c r="VB93" s="17"/>
      <c r="VC93" s="17"/>
      <c r="VD93" s="17"/>
      <c r="VE93" s="17"/>
      <c r="VF93" s="17"/>
      <c r="VG93" s="17"/>
      <c r="VH93" s="17"/>
      <c r="VI93" s="17"/>
      <c r="VJ93" s="17"/>
      <c r="VK93" s="17"/>
      <c r="VL93" s="17"/>
      <c r="VM93" s="17"/>
      <c r="VN93" s="17"/>
      <c r="VO93" s="17"/>
      <c r="VP93" s="17"/>
      <c r="VQ93" s="17"/>
      <c r="VR93" s="17"/>
      <c r="VS93" s="17"/>
      <c r="VT93" s="17"/>
      <c r="VU93" s="17"/>
      <c r="VV93" s="17"/>
      <c r="VW93" s="17"/>
      <c r="VX93" s="17"/>
      <c r="VY93" s="17"/>
      <c r="VZ93" s="17"/>
      <c r="WA93" s="17"/>
      <c r="WB93" s="17"/>
      <c r="WC93" s="17"/>
      <c r="WD93" s="17"/>
      <c r="WE93" s="17"/>
      <c r="WF93" s="17"/>
      <c r="WG93" s="17"/>
      <c r="WH93" s="17"/>
      <c r="WI93" s="17"/>
      <c r="WJ93" s="17"/>
      <c r="WK93" s="17"/>
      <c r="WL93" s="17"/>
      <c r="WM93" s="17"/>
      <c r="WN93" s="17"/>
      <c r="WO93" s="17"/>
      <c r="WP93" s="17"/>
      <c r="WQ93" s="17"/>
      <c r="WR93" s="17"/>
      <c r="WS93" s="17"/>
      <c r="WT93" s="17"/>
      <c r="WU93" s="17"/>
      <c r="WV93" s="17"/>
      <c r="WW93" s="17"/>
      <c r="WX93" s="17"/>
      <c r="WY93" s="17"/>
      <c r="WZ93" s="17"/>
      <c r="XA93" s="17"/>
      <c r="XB93" s="17"/>
      <c r="XC93" s="17"/>
      <c r="XD93" s="17"/>
      <c r="XE93" s="17"/>
      <c r="XF93" s="17"/>
      <c r="XG93" s="17"/>
      <c r="XH93" s="17"/>
      <c r="XI93" s="17"/>
      <c r="XJ93" s="17"/>
      <c r="XK93" s="17"/>
      <c r="XL93" s="17"/>
      <c r="XM93" s="17"/>
      <c r="XN93" s="17"/>
      <c r="XO93" s="17"/>
      <c r="XP93" s="17"/>
      <c r="XQ93" s="17"/>
      <c r="XR93" s="17"/>
      <c r="XS93" s="17"/>
      <c r="XT93" s="17"/>
      <c r="XU93" s="17"/>
      <c r="XV93" s="17"/>
      <c r="XW93" s="17"/>
      <c r="XX93" s="17"/>
      <c r="XY93" s="17"/>
      <c r="XZ93" s="17"/>
      <c r="YA93" s="17"/>
      <c r="YB93" s="17"/>
      <c r="YC93" s="17"/>
      <c r="YD93" s="17"/>
      <c r="YE93" s="17"/>
      <c r="YF93" s="17"/>
      <c r="YG93" s="17"/>
      <c r="YH93" s="17"/>
      <c r="YI93" s="17"/>
      <c r="YJ93" s="17"/>
      <c r="YK93" s="17"/>
      <c r="YL93" s="17"/>
      <c r="YM93" s="17"/>
      <c r="YN93" s="17"/>
      <c r="YO93" s="17"/>
      <c r="YP93" s="17"/>
      <c r="YQ93" s="17"/>
      <c r="YR93" s="17"/>
      <c r="YS93" s="17"/>
      <c r="YT93" s="17"/>
      <c r="YU93" s="17"/>
      <c r="YV93" s="17"/>
      <c r="YW93" s="17"/>
      <c r="YX93" s="17"/>
      <c r="YY93" s="17"/>
      <c r="YZ93" s="17"/>
      <c r="ZA93" s="17"/>
      <c r="ZB93" s="17"/>
      <c r="ZC93" s="17"/>
      <c r="ZD93" s="17"/>
      <c r="ZE93" s="17"/>
      <c r="ZF93" s="17"/>
      <c r="ZG93" s="17"/>
      <c r="ZH93" s="17"/>
      <c r="ZI93" s="17"/>
      <c r="ZJ93" s="17"/>
      <c r="ZK93" s="17"/>
      <c r="ZL93" s="17"/>
      <c r="ZM93" s="17"/>
      <c r="ZN93" s="17"/>
      <c r="ZO93" s="17"/>
      <c r="ZP93" s="17"/>
      <c r="ZQ93" s="17"/>
      <c r="ZR93" s="17"/>
      <c r="ZS93" s="17"/>
      <c r="ZT93" s="17"/>
      <c r="ZU93" s="17"/>
      <c r="ZV93" s="17"/>
      <c r="ZW93" s="17"/>
      <c r="ZX93" s="17"/>
      <c r="ZY93" s="17"/>
      <c r="ZZ93" s="17"/>
      <c r="AAA93" s="17"/>
      <c r="AAB93" s="17"/>
      <c r="AAC93" s="17"/>
      <c r="AAD93" s="17"/>
      <c r="AAE93" s="17"/>
      <c r="AAF93" s="17"/>
      <c r="AAG93" s="17"/>
      <c r="AAH93" s="17"/>
      <c r="AAI93" s="17"/>
      <c r="AAJ93" s="17"/>
      <c r="AAK93" s="17"/>
      <c r="AAL93" s="17"/>
      <c r="AAM93" s="17"/>
      <c r="AAN93" s="17"/>
      <c r="AAO93" s="17"/>
      <c r="AAP93" s="17"/>
      <c r="AAQ93" s="17"/>
      <c r="AAR93" s="17"/>
      <c r="AAS93" s="17"/>
      <c r="AAT93" s="17"/>
      <c r="AAU93" s="17"/>
      <c r="AAV93" s="17"/>
      <c r="AAW93" s="17"/>
      <c r="AAX93" s="17"/>
      <c r="AAY93" s="17"/>
      <c r="AAZ93" s="17"/>
      <c r="ABA93" s="17"/>
      <c r="ABB93" s="17"/>
      <c r="ABC93" s="17"/>
      <c r="ABD93" s="17"/>
      <c r="ABE93" s="17"/>
      <c r="ABF93" s="17"/>
      <c r="ABG93" s="17"/>
      <c r="ABH93" s="17"/>
      <c r="ABI93" s="17"/>
      <c r="ABJ93" s="17"/>
      <c r="ABK93" s="17"/>
      <c r="ABL93" s="17"/>
      <c r="ABM93" s="17"/>
      <c r="ABN93" s="17"/>
      <c r="ABO93" s="17"/>
      <c r="ABP93" s="17"/>
      <c r="ABQ93" s="17"/>
      <c r="ABR93" s="17"/>
      <c r="ABS93" s="17"/>
      <c r="ABT93" s="17"/>
      <c r="ABU93" s="17"/>
      <c r="ABV93" s="17"/>
      <c r="ABW93" s="17"/>
      <c r="ABX93" s="17"/>
      <c r="ABY93" s="17"/>
      <c r="ABZ93" s="17"/>
      <c r="ACA93" s="17"/>
      <c r="ACB93" s="17"/>
      <c r="ACC93" s="17"/>
      <c r="ACD93" s="17"/>
      <c r="ACE93" s="17"/>
      <c r="ACF93" s="17"/>
      <c r="ACG93" s="17"/>
      <c r="ACH93" s="17"/>
      <c r="ACI93" s="17"/>
      <c r="ACJ93" s="17"/>
      <c r="ACK93" s="17"/>
      <c r="ACL93" s="17"/>
      <c r="ACM93" s="17"/>
      <c r="ACN93" s="17"/>
      <c r="ACO93" s="17"/>
      <c r="ACP93" s="17"/>
      <c r="ACQ93" s="17"/>
      <c r="ACR93" s="17"/>
      <c r="ACS93" s="17"/>
      <c r="ACT93" s="17"/>
      <c r="ACU93" s="17"/>
      <c r="ACV93" s="17"/>
      <c r="ACW93" s="17"/>
      <c r="ACX93" s="17"/>
      <c r="ACY93" s="17"/>
      <c r="ACZ93" s="17"/>
      <c r="ADA93" s="17"/>
      <c r="ADB93" s="17"/>
      <c r="ADC93" s="17"/>
      <c r="ADD93" s="17"/>
      <c r="ADE93" s="17"/>
      <c r="ADF93" s="17"/>
      <c r="ADG93" s="17"/>
      <c r="ADH93" s="17"/>
      <c r="ADI93" s="17"/>
      <c r="ADJ93" s="17"/>
      <c r="ADK93" s="17"/>
      <c r="ADL93" s="17"/>
      <c r="ADM93" s="17"/>
      <c r="ADN93" s="17"/>
      <c r="ADO93" s="17"/>
      <c r="ADP93" s="17"/>
      <c r="ADQ93" s="17"/>
      <c r="ADR93" s="17"/>
      <c r="ADS93" s="17"/>
      <c r="ADT93" s="17"/>
      <c r="ADU93" s="17"/>
      <c r="ADV93" s="17"/>
      <c r="ADW93" s="17"/>
      <c r="ADX93" s="17"/>
      <c r="ADY93" s="17"/>
      <c r="ADZ93" s="17"/>
      <c r="AEA93" s="17"/>
      <c r="AEB93" s="17"/>
      <c r="AEC93" s="17"/>
      <c r="AED93" s="17"/>
      <c r="AEE93" s="17"/>
      <c r="AEF93" s="17"/>
      <c r="AEG93" s="17"/>
      <c r="AEH93" s="17"/>
      <c r="AEI93" s="17"/>
      <c r="AEJ93" s="17"/>
      <c r="AEK93" s="17"/>
      <c r="AEL93" s="17"/>
      <c r="AEM93" s="17"/>
      <c r="AEN93" s="17"/>
      <c r="AEO93" s="17"/>
      <c r="AEP93" s="17"/>
      <c r="AEQ93" s="17"/>
      <c r="AER93" s="17"/>
      <c r="AES93" s="17"/>
      <c r="AET93" s="17"/>
      <c r="AEU93" s="17"/>
      <c r="AEV93" s="17"/>
      <c r="AEW93" s="17"/>
      <c r="AEX93" s="17"/>
      <c r="AEY93" s="17"/>
      <c r="AEZ93" s="17"/>
      <c r="AFA93" s="17"/>
      <c r="AFB93" s="17"/>
      <c r="AFC93" s="17"/>
      <c r="AFD93" s="17"/>
      <c r="AFE93" s="17"/>
      <c r="AFF93" s="17"/>
      <c r="AFG93" s="17"/>
      <c r="AFH93" s="17"/>
      <c r="AFI93" s="17"/>
      <c r="AFJ93" s="17"/>
      <c r="AFK93" s="17"/>
      <c r="AFL93" s="17"/>
      <c r="AFM93" s="17"/>
      <c r="AFN93" s="17"/>
      <c r="AFO93" s="17"/>
      <c r="AFP93" s="17"/>
      <c r="AFQ93" s="17"/>
      <c r="AFR93" s="17"/>
      <c r="AFS93" s="17"/>
      <c r="AFT93" s="17"/>
      <c r="AFU93" s="17"/>
      <c r="AFV93" s="17"/>
      <c r="AFW93" s="17"/>
      <c r="AFX93" s="17"/>
      <c r="AFY93" s="17"/>
      <c r="AFZ93" s="17"/>
      <c r="AGA93" s="17"/>
      <c r="AGB93" s="17"/>
      <c r="AGC93" s="17"/>
      <c r="AGD93" s="17"/>
      <c r="AGE93" s="17"/>
      <c r="AGF93" s="17"/>
      <c r="AGG93" s="17"/>
      <c r="AGH93" s="17"/>
      <c r="AGI93" s="17"/>
      <c r="AGJ93" s="17"/>
      <c r="AGK93" s="17"/>
      <c r="AGL93" s="17"/>
      <c r="AGM93" s="17"/>
      <c r="AGN93" s="17"/>
      <c r="AGO93" s="17"/>
      <c r="AGP93" s="17"/>
      <c r="AGQ93" s="17"/>
      <c r="AGR93" s="17"/>
      <c r="AGS93" s="17"/>
      <c r="AGT93" s="17"/>
      <c r="AGU93" s="17"/>
      <c r="AGV93" s="17"/>
      <c r="AGW93" s="17"/>
      <c r="AGX93" s="17"/>
      <c r="AGY93" s="17"/>
      <c r="AGZ93" s="17"/>
      <c r="AHA93" s="17"/>
      <c r="AHB93" s="17"/>
      <c r="AHC93" s="17"/>
      <c r="AHD93" s="17"/>
      <c r="AHE93" s="17"/>
      <c r="AHF93" s="17"/>
      <c r="AHG93" s="17"/>
      <c r="AHH93" s="17"/>
      <c r="AHI93" s="17"/>
      <c r="AHJ93" s="17"/>
      <c r="AHK93" s="17"/>
      <c r="AHL93" s="17"/>
      <c r="AHM93" s="17"/>
      <c r="AHN93" s="17"/>
      <c r="AHO93" s="17"/>
      <c r="AHP93" s="17"/>
      <c r="AHQ93" s="17"/>
      <c r="AHR93" s="17"/>
      <c r="AHS93" s="17"/>
      <c r="AHT93" s="17"/>
      <c r="AHU93" s="17"/>
      <c r="AHV93" s="17"/>
      <c r="AHW93" s="17"/>
      <c r="AHX93" s="17"/>
      <c r="AHY93" s="17"/>
      <c r="AHZ93" s="17"/>
      <c r="AIA93" s="17"/>
      <c r="AIB93" s="17"/>
      <c r="AIC93" s="17"/>
      <c r="AID93" s="17"/>
      <c r="AIE93" s="17"/>
      <c r="AIF93" s="17"/>
      <c r="AIG93" s="17"/>
      <c r="AIH93" s="17"/>
      <c r="AII93" s="17"/>
      <c r="AIJ93" s="17"/>
      <c r="AIK93" s="17"/>
      <c r="AIL93" s="17"/>
      <c r="AIM93" s="17"/>
      <c r="AIN93" s="17"/>
      <c r="AIO93" s="17"/>
      <c r="AIP93" s="17"/>
      <c r="AIQ93" s="17"/>
      <c r="AIR93" s="17"/>
      <c r="AIS93" s="17"/>
      <c r="AIT93" s="17"/>
      <c r="AIU93" s="17"/>
      <c r="AIV93" s="17"/>
      <c r="AIW93" s="17"/>
      <c r="AIX93" s="17"/>
      <c r="AIY93" s="17"/>
      <c r="AIZ93" s="17"/>
      <c r="AJA93" s="17"/>
      <c r="AJB93" s="17"/>
      <c r="AJC93" s="17"/>
      <c r="AJD93" s="17"/>
      <c r="AJE93" s="17"/>
      <c r="AJF93" s="17"/>
      <c r="AJG93" s="17"/>
      <c r="AJH93" s="17"/>
      <c r="AJI93" s="17"/>
      <c r="AJJ93" s="17"/>
      <c r="AJK93" s="17"/>
      <c r="AJL93" s="17"/>
      <c r="AJM93" s="17"/>
      <c r="AJN93" s="17"/>
      <c r="AJO93" s="17"/>
      <c r="AJP93" s="17"/>
      <c r="AJQ93" s="17"/>
      <c r="AJR93" s="17"/>
      <c r="AJS93" s="17"/>
      <c r="AJT93" s="17"/>
      <c r="AJU93" s="17"/>
      <c r="AJV93" s="17"/>
      <c r="AJW93" s="17"/>
      <c r="AJX93" s="17"/>
      <c r="AJY93" s="17"/>
      <c r="AJZ93" s="17"/>
      <c r="AKA93" s="17"/>
      <c r="AKB93" s="17"/>
      <c r="AKC93" s="17"/>
      <c r="AKD93" s="17"/>
      <c r="AKE93" s="17"/>
      <c r="AKF93" s="17"/>
      <c r="AKG93" s="17"/>
      <c r="AKH93" s="17"/>
      <c r="AKI93" s="17"/>
      <c r="AKJ93" s="17"/>
      <c r="AKK93" s="17"/>
      <c r="AKL93" s="17"/>
      <c r="AKM93" s="17"/>
      <c r="AKN93" s="17"/>
      <c r="AKO93" s="17"/>
      <c r="AKP93" s="17"/>
      <c r="AKQ93" s="17"/>
      <c r="AKR93" s="17"/>
      <c r="AKS93" s="17"/>
      <c r="AKT93" s="17"/>
      <c r="AKU93" s="17"/>
      <c r="AKV93" s="17"/>
      <c r="AKW93" s="17"/>
      <c r="AKX93" s="17"/>
      <c r="AKY93" s="17"/>
      <c r="AKZ93" s="17"/>
      <c r="ALA93" s="17"/>
      <c r="ALB93" s="17"/>
      <c r="ALC93" s="17"/>
      <c r="ALD93" s="17"/>
      <c r="ALE93" s="17"/>
      <c r="ALF93" s="17"/>
      <c r="ALG93" s="17"/>
      <c r="ALH93" s="17"/>
      <c r="ALI93" s="17"/>
      <c r="ALJ93" s="17"/>
      <c r="ALK93" s="17"/>
      <c r="ALL93" s="17"/>
      <c r="ALM93" s="17"/>
      <c r="ALN93" s="17"/>
      <c r="ALO93" s="17"/>
      <c r="ALP93" s="17"/>
      <c r="ALQ93" s="17"/>
      <c r="ALR93" s="17"/>
      <c r="ALS93" s="17"/>
      <c r="ALT93" s="17"/>
      <c r="ALU93" s="17"/>
      <c r="ALV93" s="17"/>
      <c r="ALW93" s="17"/>
      <c r="ALX93" s="17"/>
      <c r="ALY93" s="17"/>
      <c r="ALZ93" s="17"/>
      <c r="AMA93" s="17"/>
      <c r="AMB93" s="17"/>
      <c r="AMC93" s="17"/>
      <c r="AMD93" s="17"/>
      <c r="AME93" s="17"/>
      <c r="AMF93" s="17"/>
      <c r="AMG93" s="17"/>
      <c r="AMH93" s="17"/>
      <c r="AMI93" s="17"/>
      <c r="AMJ93" s="17"/>
      <c r="AMK93" s="17"/>
      <c r="AML93" s="17"/>
      <c r="AMM93" s="17"/>
      <c r="AMN93" s="17"/>
      <c r="AMO93" s="17"/>
      <c r="AMP93" s="17"/>
      <c r="AMQ93" s="17"/>
      <c r="AMR93" s="17"/>
      <c r="AMS93" s="17"/>
      <c r="AMT93" s="17"/>
      <c r="AMU93" s="17"/>
      <c r="AMV93" s="17"/>
      <c r="AMW93" s="17"/>
      <c r="AMX93" s="17"/>
      <c r="AMY93" s="17"/>
      <c r="AMZ93" s="17"/>
      <c r="ANA93" s="17"/>
      <c r="ANB93" s="17"/>
      <c r="ANC93" s="17"/>
      <c r="AND93" s="17"/>
      <c r="ANE93" s="17"/>
      <c r="ANF93" s="17"/>
      <c r="ANG93" s="17"/>
      <c r="ANH93" s="17"/>
      <c r="ANI93" s="17"/>
      <c r="ANJ93" s="17"/>
      <c r="ANK93" s="17"/>
      <c r="ANL93" s="17"/>
      <c r="ANM93" s="17"/>
      <c r="ANN93" s="17"/>
      <c r="ANO93" s="17"/>
      <c r="ANP93" s="17"/>
      <c r="ANQ93" s="17"/>
      <c r="ANR93" s="17"/>
      <c r="ANS93" s="17"/>
      <c r="ANT93" s="17"/>
      <c r="ANU93" s="17"/>
      <c r="ANV93" s="17"/>
      <c r="ANW93" s="17"/>
      <c r="ANX93" s="17"/>
      <c r="ANY93" s="17"/>
      <c r="ANZ93" s="17"/>
      <c r="AOA93" s="17"/>
      <c r="AOB93" s="17"/>
      <c r="AOC93" s="17"/>
      <c r="AOD93" s="17"/>
      <c r="AOE93" s="17"/>
      <c r="AOF93" s="17"/>
      <c r="AOG93" s="17"/>
      <c r="AOH93" s="17"/>
      <c r="AOI93" s="17"/>
      <c r="AOJ93" s="17"/>
      <c r="AOK93" s="17"/>
      <c r="AOL93" s="17"/>
      <c r="AOM93" s="17"/>
      <c r="AON93" s="17"/>
      <c r="AOO93" s="17"/>
      <c r="AOP93" s="17"/>
      <c r="AOQ93" s="17"/>
      <c r="AOR93" s="17"/>
      <c r="AOS93" s="17"/>
      <c r="AOT93" s="17"/>
      <c r="AOU93" s="17"/>
      <c r="AOV93" s="17"/>
      <c r="AOW93" s="17"/>
      <c r="AOX93" s="17"/>
      <c r="AOY93" s="17"/>
      <c r="AOZ93" s="17"/>
      <c r="APA93" s="17"/>
      <c r="APB93" s="17"/>
      <c r="APC93" s="17"/>
      <c r="APD93" s="17"/>
      <c r="APE93" s="17"/>
      <c r="APF93" s="17"/>
      <c r="APG93" s="17"/>
      <c r="APH93" s="17"/>
      <c r="API93" s="17"/>
      <c r="APJ93" s="17"/>
      <c r="APK93" s="17"/>
      <c r="APL93" s="17"/>
      <c r="APM93" s="17"/>
      <c r="APN93" s="17"/>
      <c r="APO93" s="17"/>
      <c r="APP93" s="17"/>
      <c r="APQ93" s="17"/>
      <c r="APR93" s="17"/>
      <c r="APS93" s="17"/>
      <c r="APT93" s="17"/>
      <c r="APU93" s="17"/>
      <c r="APV93" s="17"/>
      <c r="APW93" s="17"/>
      <c r="APX93" s="17"/>
      <c r="APY93" s="17"/>
      <c r="APZ93" s="17"/>
      <c r="AQA93" s="17"/>
      <c r="AQB93" s="17"/>
      <c r="AQC93" s="17"/>
      <c r="AQD93" s="17"/>
      <c r="AQE93" s="17"/>
      <c r="AQF93" s="17"/>
      <c r="AQG93" s="17"/>
      <c r="AQH93" s="17"/>
      <c r="AQI93" s="17"/>
      <c r="AQJ93" s="17"/>
      <c r="AQK93" s="17"/>
      <c r="AQL93" s="17"/>
      <c r="AQM93" s="17"/>
      <c r="AQN93" s="17"/>
      <c r="AQO93" s="17"/>
      <c r="AQP93" s="17"/>
      <c r="AQQ93" s="17"/>
      <c r="AQR93" s="17"/>
      <c r="AQS93" s="17"/>
      <c r="AQT93" s="17"/>
      <c r="AQU93" s="17"/>
      <c r="AQV93" s="17"/>
      <c r="AQW93" s="17"/>
      <c r="AQX93" s="17"/>
      <c r="AQY93" s="17"/>
      <c r="AQZ93" s="17"/>
      <c r="ARA93" s="17"/>
      <c r="ARB93" s="17"/>
      <c r="ARC93" s="17"/>
      <c r="ARD93" s="17"/>
      <c r="ARE93" s="17"/>
      <c r="ARF93" s="17"/>
      <c r="ARG93" s="17"/>
      <c r="ARH93" s="17"/>
      <c r="ARI93" s="17"/>
      <c r="ARJ93" s="17"/>
      <c r="ARK93" s="17"/>
      <c r="ARL93" s="17"/>
      <c r="ARM93" s="17"/>
      <c r="ARN93" s="17"/>
      <c r="ARO93" s="17"/>
      <c r="ARP93" s="17"/>
      <c r="ARQ93" s="17"/>
      <c r="ARR93" s="17"/>
      <c r="ARS93" s="17"/>
      <c r="ART93" s="17"/>
      <c r="ARU93" s="17"/>
      <c r="ARV93" s="17"/>
      <c r="ARW93" s="17"/>
      <c r="ARX93" s="17"/>
      <c r="ARY93" s="17"/>
      <c r="ARZ93" s="17"/>
      <c r="ASA93" s="17"/>
      <c r="ASB93" s="17"/>
      <c r="ASC93" s="17"/>
      <c r="ASD93" s="17"/>
      <c r="ASE93" s="17"/>
      <c r="ASF93" s="17"/>
      <c r="ASG93" s="17"/>
      <c r="ASH93" s="17"/>
      <c r="ASI93" s="17"/>
      <c r="ASJ93" s="17"/>
      <c r="ASK93" s="17"/>
      <c r="ASL93" s="17"/>
      <c r="ASM93" s="17"/>
      <c r="ASN93" s="17"/>
      <c r="ASO93" s="17"/>
      <c r="ASP93" s="17"/>
      <c r="ASQ93" s="17"/>
      <c r="ASR93" s="17"/>
      <c r="ASS93" s="17"/>
      <c r="AST93" s="17"/>
      <c r="ASU93" s="17"/>
      <c r="ASV93" s="17"/>
      <c r="ASW93" s="17"/>
      <c r="ASX93" s="17"/>
      <c r="ASY93" s="17"/>
      <c r="ASZ93" s="17"/>
      <c r="ATA93" s="17"/>
      <c r="ATB93" s="17"/>
      <c r="ATC93" s="17"/>
      <c r="ATD93" s="17"/>
      <c r="ATE93" s="17"/>
      <c r="ATF93" s="17"/>
      <c r="ATG93" s="17"/>
      <c r="ATH93" s="17"/>
      <c r="ATI93" s="17"/>
      <c r="ATJ93" s="17"/>
      <c r="ATK93" s="17"/>
      <c r="ATL93" s="17"/>
      <c r="ATM93" s="17"/>
      <c r="ATN93" s="17"/>
      <c r="ATO93" s="17"/>
      <c r="ATP93" s="17"/>
      <c r="ATQ93" s="17"/>
      <c r="ATR93" s="17"/>
      <c r="ATS93" s="17"/>
      <c r="ATT93" s="17"/>
      <c r="ATU93" s="17"/>
      <c r="ATV93" s="17"/>
      <c r="ATW93" s="17"/>
      <c r="ATX93" s="17"/>
      <c r="ATY93" s="17"/>
      <c r="ATZ93" s="17"/>
      <c r="AUA93" s="17"/>
      <c r="AUB93" s="17"/>
      <c r="AUC93" s="17"/>
      <c r="AUD93" s="17"/>
      <c r="AUE93" s="17"/>
      <c r="AUF93" s="17"/>
      <c r="AUG93" s="17"/>
      <c r="AUH93" s="17"/>
      <c r="AUI93" s="17"/>
      <c r="AUJ93" s="17"/>
      <c r="AUK93" s="17"/>
      <c r="AUL93" s="17"/>
      <c r="AUM93" s="17"/>
      <c r="AUN93" s="17"/>
      <c r="AUO93" s="17"/>
      <c r="AUP93" s="17"/>
      <c r="AUQ93" s="17"/>
      <c r="AUR93" s="17"/>
      <c r="AUS93" s="17"/>
      <c r="AUT93" s="17"/>
      <c r="AUU93" s="17"/>
      <c r="AUV93" s="17"/>
      <c r="AUW93" s="17"/>
      <c r="AUX93" s="17"/>
      <c r="AUY93" s="17"/>
      <c r="AUZ93" s="17"/>
      <c r="AVA93" s="17"/>
      <c r="AVB93" s="17"/>
      <c r="AVC93" s="17"/>
      <c r="AVD93" s="17"/>
      <c r="AVE93" s="17"/>
      <c r="AVF93" s="17"/>
      <c r="AVG93" s="17"/>
      <c r="AVH93" s="17"/>
      <c r="AVI93" s="17"/>
      <c r="AVJ93" s="17"/>
      <c r="AVK93" s="17"/>
      <c r="AVL93" s="17"/>
      <c r="AVM93" s="17"/>
      <c r="AVN93" s="17"/>
      <c r="AVO93" s="17"/>
      <c r="AVP93" s="17"/>
      <c r="AVQ93" s="17"/>
      <c r="AVR93" s="17"/>
      <c r="AVS93" s="17"/>
      <c r="AVT93" s="17"/>
      <c r="AVU93" s="17"/>
      <c r="AVV93" s="17"/>
      <c r="AVW93" s="17"/>
      <c r="AVX93" s="17"/>
      <c r="AVY93" s="17"/>
      <c r="AVZ93" s="17"/>
      <c r="AWA93" s="17"/>
      <c r="AWB93" s="17"/>
      <c r="AWC93" s="17"/>
      <c r="AWD93" s="17"/>
      <c r="AWE93" s="17"/>
      <c r="AWF93" s="17"/>
      <c r="AWG93" s="17"/>
      <c r="AWH93" s="17"/>
      <c r="AWI93" s="17"/>
      <c r="AWJ93" s="17"/>
      <c r="AWK93" s="17"/>
      <c r="AWL93" s="17"/>
      <c r="AWM93" s="17"/>
      <c r="AWN93" s="17"/>
      <c r="AWO93" s="17"/>
      <c r="AWP93" s="17"/>
      <c r="AWQ93" s="17"/>
      <c r="AWR93" s="17"/>
      <c r="AWS93" s="17"/>
      <c r="AWT93" s="17"/>
      <c r="AWU93" s="17"/>
      <c r="AWV93" s="17"/>
      <c r="AWW93" s="17"/>
      <c r="AWX93" s="17"/>
      <c r="AWY93" s="17"/>
      <c r="AWZ93" s="17"/>
      <c r="AXA93" s="17"/>
      <c r="AXB93" s="17"/>
      <c r="AXC93" s="17"/>
      <c r="AXD93" s="17"/>
      <c r="AXE93" s="17"/>
      <c r="AXF93" s="17"/>
      <c r="AXG93" s="17"/>
      <c r="AXH93" s="17"/>
      <c r="AXI93" s="17"/>
      <c r="AXJ93" s="17"/>
      <c r="AXK93" s="17"/>
      <c r="AXL93" s="17"/>
      <c r="AXM93" s="17"/>
      <c r="AXN93" s="17"/>
      <c r="AXO93" s="17"/>
      <c r="AXP93" s="17"/>
      <c r="AXQ93" s="17"/>
      <c r="AXR93" s="17"/>
      <c r="AXS93" s="17"/>
      <c r="AXT93" s="17"/>
      <c r="AXU93" s="17"/>
      <c r="AXV93" s="17"/>
      <c r="AXW93" s="17"/>
      <c r="AXX93" s="17"/>
      <c r="AXY93" s="17"/>
      <c r="AXZ93" s="17"/>
      <c r="AYA93" s="17"/>
      <c r="AYB93" s="17"/>
      <c r="AYC93" s="17"/>
      <c r="AYD93" s="17"/>
      <c r="AYE93" s="17"/>
      <c r="AYF93" s="17"/>
      <c r="AYG93" s="17"/>
      <c r="AYH93" s="17"/>
      <c r="AYI93" s="17"/>
      <c r="AYJ93" s="17"/>
      <c r="AYK93" s="17"/>
      <c r="AYL93" s="17"/>
      <c r="AYM93" s="17"/>
      <c r="AYN93" s="17"/>
      <c r="AYO93" s="17"/>
      <c r="AYP93" s="17"/>
      <c r="AYQ93" s="17"/>
      <c r="AYR93" s="17"/>
      <c r="AYS93" s="17"/>
      <c r="AYT93" s="17"/>
      <c r="AYU93" s="17"/>
      <c r="AYV93" s="17"/>
      <c r="AYW93" s="17"/>
      <c r="AYX93" s="17"/>
      <c r="AYY93" s="17"/>
      <c r="AYZ93" s="17"/>
      <c r="AZA93" s="17"/>
      <c r="AZB93" s="17"/>
      <c r="AZC93" s="17"/>
      <c r="AZD93" s="17"/>
      <c r="AZE93" s="17"/>
      <c r="AZF93" s="17"/>
      <c r="AZG93" s="17"/>
      <c r="AZH93" s="17"/>
      <c r="AZI93" s="17"/>
      <c r="AZJ93" s="17"/>
      <c r="AZK93" s="17"/>
      <c r="AZL93" s="17"/>
      <c r="AZM93" s="17"/>
      <c r="AZN93" s="17"/>
      <c r="AZO93" s="17"/>
      <c r="AZP93" s="17"/>
      <c r="AZQ93" s="17"/>
      <c r="AZR93" s="17"/>
      <c r="AZS93" s="17"/>
      <c r="AZT93" s="17"/>
      <c r="AZU93" s="17"/>
      <c r="AZV93" s="17"/>
      <c r="AZW93" s="17"/>
      <c r="AZX93" s="17"/>
      <c r="AZY93" s="17"/>
      <c r="AZZ93" s="17"/>
      <c r="BAA93" s="17"/>
      <c r="BAB93" s="17"/>
      <c r="BAC93" s="17"/>
      <c r="BAD93" s="17"/>
      <c r="BAE93" s="17"/>
      <c r="BAF93" s="17"/>
      <c r="BAG93" s="17"/>
      <c r="BAH93" s="17"/>
      <c r="BAI93" s="17"/>
      <c r="BAJ93" s="17"/>
      <c r="BAK93" s="17"/>
      <c r="BAL93" s="17"/>
      <c r="BAM93" s="17"/>
      <c r="BAN93" s="17"/>
      <c r="BAO93" s="17"/>
      <c r="BAP93" s="17"/>
      <c r="BAQ93" s="17"/>
      <c r="BAR93" s="17"/>
      <c r="BAS93" s="17"/>
      <c r="BAT93" s="17"/>
      <c r="BAU93" s="17"/>
      <c r="BAV93" s="17"/>
      <c r="BAW93" s="17"/>
      <c r="BAX93" s="17"/>
      <c r="BAY93" s="17"/>
      <c r="BAZ93" s="17"/>
      <c r="BBA93" s="17"/>
      <c r="BBB93" s="17"/>
      <c r="BBC93" s="17"/>
      <c r="BBD93" s="17"/>
      <c r="BBE93" s="17"/>
      <c r="BBF93" s="17"/>
      <c r="BBG93" s="17"/>
      <c r="BBH93" s="17"/>
      <c r="BBI93" s="17"/>
      <c r="BBJ93" s="17"/>
      <c r="BBK93" s="17"/>
      <c r="BBL93" s="17"/>
      <c r="BBM93" s="17"/>
      <c r="BBN93" s="17"/>
      <c r="BBO93" s="17"/>
      <c r="BBP93" s="17"/>
      <c r="BBQ93" s="17"/>
      <c r="BBR93" s="17"/>
      <c r="BBS93" s="17"/>
      <c r="BBT93" s="17"/>
      <c r="BBU93" s="17"/>
      <c r="BBV93" s="17"/>
      <c r="BBW93" s="17"/>
      <c r="BBX93" s="17"/>
      <c r="BBY93" s="17"/>
      <c r="BBZ93" s="17"/>
      <c r="BCA93" s="17"/>
      <c r="BCB93" s="17"/>
      <c r="BCC93" s="17"/>
      <c r="BCD93" s="17"/>
      <c r="BCE93" s="17"/>
      <c r="BCF93" s="17"/>
      <c r="BCG93" s="17"/>
      <c r="BCH93" s="17"/>
      <c r="BCI93" s="17"/>
      <c r="BCJ93" s="17"/>
      <c r="BCK93" s="17"/>
      <c r="BCL93" s="17"/>
      <c r="BCM93" s="17"/>
      <c r="BCN93" s="17"/>
      <c r="BCO93" s="17"/>
      <c r="BCP93" s="17"/>
      <c r="BCQ93" s="17"/>
      <c r="BCR93" s="17"/>
      <c r="BCS93" s="17"/>
      <c r="BCT93" s="17"/>
      <c r="BCU93" s="17"/>
      <c r="BCV93" s="17"/>
      <c r="BCW93" s="17"/>
      <c r="BCX93" s="17"/>
      <c r="BCY93" s="17"/>
      <c r="BCZ93" s="17"/>
      <c r="BDA93" s="17"/>
      <c r="BDB93" s="17"/>
      <c r="BDC93" s="17"/>
      <c r="BDD93" s="17"/>
      <c r="BDE93" s="17"/>
      <c r="BDF93" s="17"/>
      <c r="BDG93" s="17"/>
      <c r="BDH93" s="17"/>
      <c r="BDI93" s="17"/>
      <c r="BDJ93" s="17"/>
      <c r="BDK93" s="17"/>
      <c r="BDL93" s="17"/>
      <c r="BDM93" s="17"/>
      <c r="BDN93" s="17"/>
      <c r="BDO93" s="17"/>
      <c r="BDP93" s="17"/>
      <c r="BDQ93" s="17"/>
      <c r="BDR93" s="17"/>
      <c r="BDS93" s="17"/>
      <c r="BDT93" s="17"/>
      <c r="BDU93" s="17"/>
      <c r="BDV93" s="17"/>
      <c r="BDW93" s="17"/>
      <c r="BDX93" s="17"/>
      <c r="BDY93" s="17"/>
      <c r="BDZ93" s="17"/>
      <c r="BEA93" s="17"/>
      <c r="BEB93" s="17"/>
      <c r="BEC93" s="17"/>
      <c r="BED93" s="17"/>
      <c r="BEE93" s="17"/>
      <c r="BEF93" s="17"/>
      <c r="BEG93" s="17"/>
      <c r="BEH93" s="17"/>
      <c r="BEI93" s="17"/>
      <c r="BEJ93" s="17"/>
      <c r="BEK93" s="17"/>
      <c r="BEL93" s="17"/>
      <c r="BEM93" s="17"/>
      <c r="BEN93" s="17"/>
      <c r="BEO93" s="17"/>
      <c r="BEP93" s="17"/>
      <c r="BEQ93" s="17"/>
      <c r="BER93" s="17"/>
      <c r="BES93" s="17"/>
      <c r="BET93" s="17"/>
      <c r="BEU93" s="17"/>
      <c r="BEV93" s="17"/>
      <c r="BEW93" s="17"/>
      <c r="BEX93" s="17"/>
      <c r="BEY93" s="17"/>
      <c r="BEZ93" s="17"/>
      <c r="BFA93" s="17"/>
      <c r="BFB93" s="17"/>
      <c r="BFC93" s="17"/>
      <c r="BFD93" s="17"/>
      <c r="BFE93" s="17"/>
      <c r="BFF93" s="17"/>
      <c r="BFG93" s="17"/>
      <c r="BFH93" s="17"/>
      <c r="BFI93" s="17"/>
      <c r="BFJ93" s="17"/>
      <c r="BFK93" s="17"/>
      <c r="BFL93" s="17"/>
      <c r="BFM93" s="17"/>
      <c r="BFN93" s="17"/>
      <c r="BFO93" s="17"/>
      <c r="BFP93" s="17"/>
      <c r="BFQ93" s="17"/>
      <c r="BFR93" s="17"/>
      <c r="BFS93" s="17"/>
      <c r="BFT93" s="17"/>
      <c r="BFU93" s="17"/>
      <c r="BFV93" s="17"/>
      <c r="BFW93" s="17"/>
      <c r="BFX93" s="17"/>
      <c r="BFY93" s="17"/>
      <c r="BFZ93" s="17"/>
      <c r="BGA93" s="17"/>
      <c r="BGB93" s="17"/>
      <c r="BGC93" s="17"/>
      <c r="BGD93" s="17"/>
      <c r="BGE93" s="17"/>
      <c r="BGF93" s="17"/>
      <c r="BGG93" s="17"/>
      <c r="BGH93" s="17"/>
      <c r="BGI93" s="17"/>
      <c r="BGJ93" s="17"/>
      <c r="BGK93" s="17"/>
      <c r="BGL93" s="17"/>
      <c r="BGM93" s="17"/>
      <c r="BGN93" s="17"/>
      <c r="BGO93" s="17"/>
      <c r="BGP93" s="17"/>
      <c r="BGQ93" s="17"/>
      <c r="BGR93" s="17"/>
      <c r="BGS93" s="17"/>
      <c r="BGT93" s="17"/>
      <c r="BGU93" s="17"/>
      <c r="BGV93" s="17"/>
      <c r="BGW93" s="17"/>
      <c r="BGX93" s="17"/>
      <c r="BGY93" s="17"/>
      <c r="BGZ93" s="17"/>
      <c r="BHA93" s="17"/>
      <c r="BHB93" s="17"/>
      <c r="BHC93" s="17"/>
      <c r="BHD93" s="17"/>
      <c r="BHE93" s="17"/>
      <c r="BHF93" s="17"/>
      <c r="BHG93" s="17"/>
      <c r="BHH93" s="17"/>
      <c r="BHI93" s="17"/>
      <c r="BHJ93" s="17"/>
      <c r="BHK93" s="17"/>
      <c r="BHL93" s="17"/>
      <c r="BHM93" s="17"/>
      <c r="BHN93" s="17"/>
      <c r="BHO93" s="17"/>
      <c r="BHP93" s="17"/>
      <c r="BHQ93" s="17"/>
      <c r="BHR93" s="17"/>
      <c r="BHS93" s="17"/>
      <c r="BHT93" s="17"/>
      <c r="BHU93" s="17"/>
      <c r="BHV93" s="17"/>
      <c r="BHW93" s="17"/>
      <c r="BHX93" s="17"/>
      <c r="BHY93" s="17"/>
      <c r="BHZ93" s="17"/>
      <c r="BIA93" s="17"/>
      <c r="BIB93" s="17"/>
      <c r="BIC93" s="17"/>
      <c r="BID93" s="17"/>
      <c r="BIE93" s="17"/>
      <c r="BIF93" s="17"/>
      <c r="BIG93" s="17"/>
      <c r="BIH93" s="17"/>
      <c r="BII93" s="17"/>
      <c r="BIJ93" s="17"/>
      <c r="BIK93" s="17"/>
      <c r="BIL93" s="17"/>
      <c r="BIM93" s="17"/>
      <c r="BIN93" s="17"/>
      <c r="BIO93" s="17"/>
      <c r="BIP93" s="17"/>
      <c r="BIQ93" s="17"/>
      <c r="BIR93" s="17"/>
      <c r="BIS93" s="17"/>
      <c r="BIT93" s="17"/>
      <c r="BIU93" s="17"/>
      <c r="BIV93" s="17"/>
      <c r="BIW93" s="17"/>
      <c r="BIX93" s="17"/>
      <c r="BIY93" s="17"/>
      <c r="BIZ93" s="17"/>
      <c r="BJA93" s="17"/>
      <c r="BJB93" s="17"/>
      <c r="BJC93" s="17"/>
      <c r="BJD93" s="17"/>
      <c r="BJE93" s="17"/>
      <c r="BJF93" s="17"/>
      <c r="BJG93" s="17"/>
      <c r="BJH93" s="17"/>
      <c r="BJI93" s="17"/>
      <c r="BJJ93" s="17"/>
      <c r="BJK93" s="17"/>
      <c r="BJL93" s="17"/>
      <c r="BJM93" s="17"/>
      <c r="BJN93" s="17"/>
      <c r="BJO93" s="17"/>
      <c r="BJP93" s="17"/>
      <c r="BJQ93" s="17"/>
      <c r="BJR93" s="17"/>
      <c r="BJS93" s="17"/>
      <c r="BJT93" s="17"/>
      <c r="BJU93" s="17"/>
      <c r="BJV93" s="17"/>
      <c r="BJW93" s="17"/>
      <c r="BJX93" s="17"/>
      <c r="BJY93" s="17"/>
      <c r="BJZ93" s="17"/>
      <c r="BKA93" s="17"/>
      <c r="BKB93" s="17"/>
      <c r="BKC93" s="17"/>
      <c r="BKD93" s="17"/>
      <c r="BKE93" s="17"/>
      <c r="BKF93" s="17"/>
      <c r="BKG93" s="17"/>
      <c r="BKH93" s="17"/>
      <c r="BKI93" s="17"/>
      <c r="BKJ93" s="17"/>
      <c r="BKK93" s="17"/>
      <c r="BKL93" s="17"/>
      <c r="BKM93" s="17"/>
      <c r="BKN93" s="17"/>
      <c r="BKO93" s="17"/>
      <c r="BKP93" s="17"/>
      <c r="BKQ93" s="17"/>
      <c r="BKR93" s="17"/>
      <c r="BKS93" s="17"/>
      <c r="BKT93" s="17"/>
      <c r="BKU93" s="17"/>
      <c r="BKV93" s="17"/>
      <c r="BKW93" s="17"/>
      <c r="BKX93" s="17"/>
      <c r="BKY93" s="17"/>
      <c r="BKZ93" s="17"/>
      <c r="BLA93" s="17"/>
      <c r="BLB93" s="17"/>
      <c r="BLC93" s="17"/>
      <c r="BLD93" s="17"/>
      <c r="BLE93" s="17"/>
      <c r="BLF93" s="17"/>
      <c r="BLG93" s="17"/>
      <c r="BLH93" s="17"/>
      <c r="BLI93" s="17"/>
      <c r="BLJ93" s="17"/>
      <c r="BLK93" s="17"/>
      <c r="BLL93" s="17"/>
      <c r="BLM93" s="17"/>
      <c r="BLN93" s="17"/>
      <c r="BLO93" s="17"/>
      <c r="BLP93" s="17"/>
      <c r="BLQ93" s="17"/>
      <c r="BLR93" s="17"/>
      <c r="BLS93" s="17"/>
      <c r="BLT93" s="17"/>
      <c r="BLU93" s="17"/>
      <c r="BLV93" s="17"/>
      <c r="BLW93" s="17"/>
      <c r="BLX93" s="17"/>
      <c r="BLY93" s="17"/>
      <c r="BLZ93" s="17"/>
      <c r="BMA93" s="17"/>
      <c r="BMB93" s="17"/>
      <c r="BMC93" s="17"/>
      <c r="BMD93" s="17"/>
      <c r="BME93" s="17"/>
      <c r="BMF93" s="17"/>
      <c r="BMG93" s="17"/>
      <c r="BMH93" s="17"/>
      <c r="BMI93" s="17"/>
      <c r="BMJ93" s="17"/>
      <c r="BMK93" s="17"/>
      <c r="BML93" s="17"/>
      <c r="BMM93" s="17"/>
      <c r="BMN93" s="17"/>
      <c r="BMO93" s="17"/>
      <c r="BMP93" s="17"/>
      <c r="BMQ93" s="17"/>
      <c r="BMR93" s="17"/>
      <c r="BMS93" s="17"/>
      <c r="BMT93" s="17"/>
      <c r="BMU93" s="17"/>
      <c r="BMV93" s="17"/>
      <c r="BMW93" s="17"/>
      <c r="BMX93" s="17"/>
      <c r="BMY93" s="17"/>
      <c r="BMZ93" s="17"/>
      <c r="BNA93" s="17"/>
      <c r="BNB93" s="17"/>
      <c r="BNC93" s="17"/>
      <c r="BND93" s="17"/>
      <c r="BNE93" s="17"/>
      <c r="BNF93" s="17"/>
      <c r="BNG93" s="17"/>
      <c r="BNH93" s="17"/>
      <c r="BNI93" s="17"/>
      <c r="BNJ93" s="17"/>
      <c r="BNK93" s="17"/>
      <c r="BNL93" s="17"/>
      <c r="BNM93" s="17"/>
      <c r="BNN93" s="17"/>
      <c r="BNO93" s="17"/>
      <c r="BNP93" s="17"/>
      <c r="BNQ93" s="17"/>
      <c r="BNR93" s="17"/>
      <c r="BNS93" s="17"/>
      <c r="BNT93" s="17"/>
      <c r="BNU93" s="17"/>
      <c r="BNV93" s="17"/>
      <c r="BNW93" s="17"/>
      <c r="BNX93" s="17"/>
      <c r="BNY93" s="17"/>
      <c r="BNZ93" s="17"/>
      <c r="BOA93" s="17"/>
      <c r="BOB93" s="17"/>
      <c r="BOC93" s="17"/>
      <c r="BOD93" s="17"/>
      <c r="BOE93" s="17"/>
      <c r="BOF93" s="17"/>
      <c r="BOG93" s="17"/>
      <c r="BOH93" s="17"/>
      <c r="BOI93" s="17"/>
      <c r="BOJ93" s="17"/>
      <c r="BOK93" s="17"/>
      <c r="BOL93" s="17"/>
      <c r="BOM93" s="17"/>
      <c r="BON93" s="17"/>
      <c r="BOO93" s="17"/>
      <c r="BOP93" s="17"/>
      <c r="BOQ93" s="17"/>
      <c r="BOR93" s="17"/>
      <c r="BOS93" s="17"/>
      <c r="BOT93" s="17"/>
      <c r="BOU93" s="17"/>
      <c r="BOV93" s="17"/>
      <c r="BOW93" s="17"/>
      <c r="BOX93" s="17"/>
      <c r="BOY93" s="17"/>
      <c r="BOZ93" s="17"/>
      <c r="BPA93" s="17"/>
      <c r="BPB93" s="17"/>
      <c r="BPC93" s="17"/>
      <c r="BPD93" s="17"/>
      <c r="BPE93" s="17"/>
      <c r="BPF93" s="17"/>
      <c r="BPG93" s="17"/>
      <c r="BPH93" s="17"/>
      <c r="BPI93" s="17"/>
      <c r="BPJ93" s="17"/>
      <c r="BPK93" s="17"/>
      <c r="BPL93" s="17"/>
      <c r="BPM93" s="17"/>
      <c r="BPN93" s="17"/>
      <c r="BPO93" s="17"/>
      <c r="BPP93" s="17"/>
      <c r="BPQ93" s="17"/>
      <c r="BPR93" s="17"/>
      <c r="BPS93" s="17"/>
      <c r="BPT93" s="17"/>
      <c r="BPU93" s="17"/>
      <c r="BPV93" s="17"/>
      <c r="BPW93" s="17"/>
      <c r="BPX93" s="17"/>
      <c r="BPY93" s="17"/>
      <c r="BPZ93" s="17"/>
      <c r="BQA93" s="17"/>
      <c r="BQB93" s="17"/>
      <c r="BQC93" s="17"/>
      <c r="BQD93" s="17"/>
      <c r="BQE93" s="17"/>
      <c r="BQF93" s="17"/>
      <c r="BQG93" s="17"/>
      <c r="BQH93" s="17"/>
      <c r="BQI93" s="17"/>
      <c r="BQJ93" s="17"/>
      <c r="BQK93" s="17"/>
      <c r="BQL93" s="17"/>
      <c r="BQM93" s="17"/>
      <c r="BQN93" s="17"/>
      <c r="BQO93" s="17"/>
      <c r="BQP93" s="17"/>
      <c r="BQQ93" s="17"/>
      <c r="BQR93" s="17"/>
      <c r="BQS93" s="17"/>
      <c r="BQT93" s="17"/>
      <c r="BQU93" s="17"/>
      <c r="BQV93" s="17"/>
      <c r="BQW93" s="17"/>
      <c r="BQX93" s="17"/>
      <c r="BQY93" s="17"/>
      <c r="BQZ93" s="17"/>
      <c r="BRA93" s="17"/>
      <c r="BRB93" s="17"/>
      <c r="BRC93" s="17"/>
      <c r="BRD93" s="17"/>
      <c r="BRE93" s="17"/>
      <c r="BRF93" s="17"/>
      <c r="BRG93" s="17"/>
      <c r="BRH93" s="17"/>
      <c r="BRI93" s="17"/>
      <c r="BRJ93" s="17"/>
      <c r="BRK93" s="17"/>
      <c r="BRL93" s="17"/>
      <c r="BRM93" s="17"/>
      <c r="BRN93" s="17"/>
      <c r="BRO93" s="17"/>
      <c r="BRP93" s="17"/>
      <c r="BRQ93" s="17"/>
      <c r="BRR93" s="17"/>
      <c r="BRS93" s="17"/>
      <c r="BRT93" s="17"/>
      <c r="BRU93" s="17"/>
      <c r="BRV93" s="17"/>
      <c r="BRW93" s="17"/>
      <c r="BRX93" s="17"/>
      <c r="BRY93" s="17"/>
      <c r="BRZ93" s="17"/>
      <c r="BSA93" s="17"/>
      <c r="BSB93" s="17"/>
      <c r="BSC93" s="17"/>
      <c r="BSD93" s="17"/>
      <c r="BSE93" s="17"/>
      <c r="BSF93" s="17"/>
      <c r="BSG93" s="17"/>
      <c r="BSH93" s="17"/>
      <c r="BSI93" s="17"/>
      <c r="BSJ93" s="17"/>
      <c r="BSK93" s="17"/>
      <c r="BSL93" s="17"/>
      <c r="BSM93" s="17"/>
      <c r="BSN93" s="17"/>
      <c r="BSO93" s="17"/>
      <c r="BSP93" s="17"/>
      <c r="BSQ93" s="17"/>
      <c r="BSR93" s="17"/>
      <c r="BSS93" s="17"/>
      <c r="BST93" s="17"/>
      <c r="BSU93" s="17"/>
      <c r="BSV93" s="17"/>
      <c r="BSW93" s="17"/>
      <c r="BSX93" s="17"/>
      <c r="BSY93" s="17"/>
      <c r="BSZ93" s="17"/>
      <c r="BTA93" s="17"/>
      <c r="BTB93" s="17"/>
      <c r="BTC93" s="17"/>
      <c r="BTD93" s="17"/>
      <c r="BTE93" s="17"/>
      <c r="BTF93" s="17"/>
      <c r="BTG93" s="17"/>
      <c r="BTH93" s="17"/>
      <c r="BTI93" s="17"/>
      <c r="BTJ93" s="17"/>
      <c r="BTK93" s="17"/>
      <c r="BTL93" s="17"/>
      <c r="BTM93" s="17"/>
      <c r="BTN93" s="17"/>
      <c r="BTO93" s="17"/>
      <c r="BTP93" s="17"/>
      <c r="BTQ93" s="17"/>
      <c r="BTR93" s="17"/>
      <c r="BTS93" s="17"/>
      <c r="BTT93" s="17"/>
      <c r="BTU93" s="17"/>
      <c r="BTV93" s="17"/>
      <c r="BTW93" s="17"/>
      <c r="BTX93" s="17"/>
      <c r="BTY93" s="17"/>
      <c r="BTZ93" s="17"/>
      <c r="BUA93" s="17"/>
      <c r="BUB93" s="17"/>
      <c r="BUC93" s="17"/>
      <c r="BUD93" s="17"/>
      <c r="BUE93" s="17"/>
      <c r="BUF93" s="17"/>
      <c r="BUG93" s="17"/>
      <c r="BUH93" s="17"/>
      <c r="BUI93" s="17"/>
      <c r="BUJ93" s="17"/>
      <c r="BUK93" s="17"/>
      <c r="BUL93" s="17"/>
      <c r="BUM93" s="17"/>
      <c r="BUN93" s="17"/>
      <c r="BUO93" s="17"/>
      <c r="BUP93" s="17"/>
      <c r="BUQ93" s="17"/>
      <c r="BUR93" s="17"/>
      <c r="BUS93" s="17"/>
      <c r="BUT93" s="17"/>
      <c r="BUU93" s="17"/>
      <c r="BUV93" s="17"/>
      <c r="BUW93" s="17"/>
      <c r="BUX93" s="17"/>
      <c r="BUY93" s="17"/>
      <c r="BUZ93" s="17"/>
      <c r="BVA93" s="17"/>
      <c r="BVB93" s="17"/>
      <c r="BVC93" s="17"/>
      <c r="BVD93" s="17"/>
      <c r="BVE93" s="17"/>
      <c r="BVF93" s="17"/>
      <c r="BVG93" s="17"/>
      <c r="BVH93" s="17"/>
      <c r="BVI93" s="17"/>
      <c r="BVJ93" s="17"/>
      <c r="BVK93" s="17"/>
      <c r="BVL93" s="17"/>
      <c r="BVM93" s="17"/>
      <c r="BVN93" s="17"/>
      <c r="BVO93" s="17"/>
      <c r="BVP93" s="17"/>
      <c r="BVQ93" s="17"/>
      <c r="BVR93" s="17"/>
      <c r="BVS93" s="17"/>
      <c r="BVT93" s="17"/>
      <c r="BVU93" s="17"/>
      <c r="BVV93" s="17"/>
      <c r="BVW93" s="17"/>
      <c r="BVX93" s="17"/>
      <c r="BVY93" s="17"/>
      <c r="BVZ93" s="17"/>
      <c r="BWA93" s="17"/>
      <c r="BWB93" s="17"/>
      <c r="BWC93" s="17"/>
      <c r="BWD93" s="17"/>
      <c r="BWE93" s="17"/>
      <c r="BWF93" s="17"/>
      <c r="BWG93" s="17"/>
      <c r="BWH93" s="17"/>
      <c r="BWI93" s="17"/>
      <c r="BWJ93" s="17"/>
      <c r="BWK93" s="17"/>
      <c r="BWL93" s="17"/>
      <c r="BWM93" s="17"/>
      <c r="BWN93" s="17"/>
      <c r="BWO93" s="17"/>
      <c r="BWP93" s="17"/>
      <c r="BWQ93" s="17"/>
      <c r="BWR93" s="17"/>
      <c r="BWS93" s="17"/>
      <c r="BWT93" s="17"/>
      <c r="BWU93" s="17"/>
      <c r="BWV93" s="17"/>
      <c r="BWW93" s="17"/>
      <c r="BWX93" s="17"/>
      <c r="BWY93" s="17"/>
      <c r="BWZ93" s="17"/>
      <c r="BXA93" s="17"/>
      <c r="BXB93" s="17"/>
      <c r="BXC93" s="17"/>
      <c r="BXD93" s="17"/>
      <c r="BXE93" s="17"/>
      <c r="BXF93" s="17"/>
      <c r="BXG93" s="17"/>
      <c r="BXH93" s="17"/>
      <c r="BXI93" s="17"/>
      <c r="BXJ93" s="17"/>
      <c r="BXK93" s="17"/>
      <c r="BXL93" s="17"/>
      <c r="BXM93" s="17"/>
      <c r="BXN93" s="17"/>
      <c r="BXO93" s="17"/>
      <c r="BXP93" s="17"/>
      <c r="BXQ93" s="17"/>
      <c r="BXR93" s="17"/>
      <c r="BXS93" s="17"/>
      <c r="BXT93" s="17"/>
      <c r="BXU93" s="17"/>
      <c r="BXV93" s="17"/>
      <c r="BXW93" s="17"/>
      <c r="BXX93" s="17"/>
      <c r="BXY93" s="17"/>
      <c r="BXZ93" s="17"/>
      <c r="BYA93" s="17"/>
      <c r="BYB93" s="17"/>
      <c r="BYC93" s="17"/>
      <c r="BYD93" s="17"/>
      <c r="BYE93" s="17"/>
      <c r="BYF93" s="17"/>
      <c r="BYG93" s="17"/>
      <c r="BYH93" s="17"/>
      <c r="BYI93" s="17"/>
      <c r="BYJ93" s="17"/>
      <c r="BYK93" s="17"/>
      <c r="BYL93" s="17"/>
      <c r="BYM93" s="17"/>
      <c r="BYN93" s="17"/>
      <c r="BYO93" s="17"/>
      <c r="BYP93" s="17"/>
      <c r="BYQ93" s="17"/>
      <c r="BYR93" s="17"/>
      <c r="BYS93" s="17"/>
      <c r="BYT93" s="17"/>
      <c r="BYU93" s="17"/>
      <c r="BYV93" s="17"/>
      <c r="BYW93" s="17"/>
      <c r="BYX93" s="17"/>
      <c r="BYY93" s="17"/>
      <c r="BYZ93" s="17"/>
      <c r="BZA93" s="17"/>
      <c r="BZB93" s="17"/>
      <c r="BZC93" s="17"/>
      <c r="BZD93" s="17"/>
      <c r="BZE93" s="17"/>
      <c r="BZF93" s="17"/>
      <c r="BZG93" s="17"/>
      <c r="BZH93" s="17"/>
      <c r="BZI93" s="17"/>
      <c r="BZJ93" s="17"/>
      <c r="BZK93" s="17"/>
      <c r="BZL93" s="17"/>
      <c r="BZM93" s="17"/>
      <c r="BZN93" s="17"/>
      <c r="BZO93" s="17"/>
      <c r="BZP93" s="17"/>
      <c r="BZQ93" s="17"/>
      <c r="BZR93" s="17"/>
      <c r="BZS93" s="17"/>
      <c r="BZT93" s="17"/>
      <c r="BZU93" s="17"/>
      <c r="BZV93" s="17"/>
      <c r="BZW93" s="17"/>
      <c r="BZX93" s="17"/>
      <c r="BZY93" s="17"/>
      <c r="BZZ93" s="17"/>
      <c r="CAA93" s="17"/>
      <c r="CAB93" s="17"/>
      <c r="CAC93" s="17"/>
      <c r="CAD93" s="17"/>
      <c r="CAE93" s="17"/>
      <c r="CAF93" s="17"/>
      <c r="CAG93" s="17"/>
      <c r="CAH93" s="17"/>
      <c r="CAI93" s="17"/>
      <c r="CAJ93" s="17"/>
      <c r="CAK93" s="17"/>
      <c r="CAL93" s="17"/>
      <c r="CAM93" s="17"/>
      <c r="CAN93" s="17"/>
      <c r="CAO93" s="17"/>
      <c r="CAP93" s="17"/>
      <c r="CAQ93" s="17"/>
      <c r="CAR93" s="17"/>
      <c r="CAS93" s="17"/>
      <c r="CAT93" s="17"/>
      <c r="CAU93" s="17"/>
      <c r="CAV93" s="17"/>
      <c r="CAW93" s="17"/>
      <c r="CAX93" s="17"/>
      <c r="CAY93" s="17"/>
      <c r="CAZ93" s="17"/>
      <c r="CBA93" s="17"/>
      <c r="CBB93" s="17"/>
      <c r="CBC93" s="17"/>
      <c r="CBD93" s="17"/>
      <c r="CBE93" s="17"/>
      <c r="CBF93" s="17"/>
      <c r="CBG93" s="17"/>
      <c r="CBH93" s="17"/>
      <c r="CBI93" s="17"/>
      <c r="CBJ93" s="17"/>
      <c r="CBK93" s="17"/>
      <c r="CBL93" s="17"/>
      <c r="CBM93" s="17"/>
      <c r="CBN93" s="17"/>
      <c r="CBO93" s="17"/>
      <c r="CBP93" s="17"/>
      <c r="CBQ93" s="17"/>
      <c r="CBR93" s="17"/>
      <c r="CBS93" s="17"/>
      <c r="CBT93" s="17"/>
      <c r="CBU93" s="17"/>
      <c r="CBV93" s="17"/>
      <c r="CBW93" s="17"/>
      <c r="CBX93" s="17"/>
      <c r="CBY93" s="17"/>
      <c r="CBZ93" s="17"/>
      <c r="CCA93" s="17"/>
      <c r="CCB93" s="17"/>
      <c r="CCC93" s="17"/>
      <c r="CCD93" s="17"/>
      <c r="CCE93" s="17"/>
      <c r="CCF93" s="17"/>
      <c r="CCG93" s="17"/>
      <c r="CCH93" s="17"/>
      <c r="CCI93" s="17"/>
      <c r="CCJ93" s="17"/>
      <c r="CCK93" s="17"/>
      <c r="CCL93" s="17"/>
      <c r="CCM93" s="17"/>
      <c r="CCN93" s="17"/>
      <c r="CCO93" s="17"/>
      <c r="CCP93" s="17"/>
      <c r="CCQ93" s="17"/>
      <c r="CCR93" s="17"/>
      <c r="CCS93" s="17"/>
      <c r="CCT93" s="17"/>
      <c r="CCU93" s="17"/>
      <c r="CCV93" s="17"/>
      <c r="CCW93" s="17"/>
      <c r="CCX93" s="17"/>
      <c r="CCY93" s="17"/>
      <c r="CCZ93" s="17"/>
      <c r="CDA93" s="17"/>
      <c r="CDB93" s="17"/>
      <c r="CDC93" s="17"/>
      <c r="CDD93" s="17"/>
      <c r="CDE93" s="17"/>
      <c r="CDF93" s="17"/>
      <c r="CDG93" s="17"/>
      <c r="CDH93" s="17"/>
      <c r="CDI93" s="17"/>
      <c r="CDJ93" s="17"/>
      <c r="CDK93" s="17"/>
      <c r="CDL93" s="17"/>
      <c r="CDM93" s="17"/>
      <c r="CDN93" s="17"/>
      <c r="CDO93" s="17"/>
      <c r="CDP93" s="17"/>
      <c r="CDQ93" s="17"/>
      <c r="CDR93" s="17"/>
      <c r="CDS93" s="17"/>
      <c r="CDT93" s="17"/>
      <c r="CDU93" s="17"/>
    </row>
    <row r="94">
      <c r="A94" s="14" t="s">
        <v>3511</v>
      </c>
      <c r="B94" s="14" t="s">
        <v>3512</v>
      </c>
      <c r="C94" s="14" t="s">
        <v>3513</v>
      </c>
      <c r="D94" s="14" t="s">
        <v>3514</v>
      </c>
      <c r="E94" s="14" t="s">
        <v>3515</v>
      </c>
      <c r="F94" s="14" t="s">
        <v>2835</v>
      </c>
      <c r="I94" s="14" t="s">
        <v>3516</v>
      </c>
      <c r="J94" s="14" t="s">
        <v>2618</v>
      </c>
      <c r="K94" s="14" t="s">
        <v>2619</v>
      </c>
      <c r="L94" s="14" t="s">
        <v>2658</v>
      </c>
      <c r="M94" s="17"/>
      <c r="N94" s="14" t="s">
        <v>2673</v>
      </c>
      <c r="O94" s="14" t="s">
        <v>2659</v>
      </c>
      <c r="P94" s="14" t="s">
        <v>3517</v>
      </c>
      <c r="Q94" s="16">
        <v>11.0</v>
      </c>
      <c r="R94" s="16">
        <v>4104531.0</v>
      </c>
      <c r="S94" s="16">
        <v>4104531.0</v>
      </c>
      <c r="T94" s="14" t="s">
        <v>2631</v>
      </c>
      <c r="U94" s="14" t="s">
        <v>2621</v>
      </c>
      <c r="V94" s="14" t="s">
        <v>3518</v>
      </c>
      <c r="W94" s="14" t="s">
        <v>3519</v>
      </c>
      <c r="X94" s="16">
        <v>0.15</v>
      </c>
      <c r="Y94" s="17"/>
      <c r="Z94" s="16">
        <v>3.0</v>
      </c>
      <c r="AA94" s="16">
        <v>17.0</v>
      </c>
      <c r="AB94" s="17"/>
      <c r="AC94" s="17"/>
      <c r="AD94" s="16">
        <v>597.0</v>
      </c>
      <c r="AE94" s="22">
        <v>45577.0</v>
      </c>
      <c r="AF94" s="17"/>
      <c r="AG94" s="17"/>
      <c r="AH94" s="17"/>
      <c r="AI94" s="17"/>
      <c r="AJ94" s="17"/>
      <c r="AK94" s="17"/>
      <c r="AL94" s="16">
        <v>57.0</v>
      </c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4" t="s">
        <v>3520</v>
      </c>
      <c r="BB94" s="17"/>
      <c r="BC94" s="17"/>
      <c r="BD94" s="17"/>
      <c r="BE94" s="17"/>
      <c r="BF94" s="17"/>
      <c r="BG94" s="16">
        <v>1.0</v>
      </c>
      <c r="BH94" s="17"/>
      <c r="BI94" s="17"/>
      <c r="BJ94" s="14" t="s">
        <v>2566</v>
      </c>
      <c r="BK94" s="17"/>
      <c r="BL94" s="17"/>
      <c r="BM94" s="16">
        <v>20.0</v>
      </c>
      <c r="BN94" s="17"/>
      <c r="BO94" s="17"/>
      <c r="BP94" s="17"/>
      <c r="BQ94" s="17"/>
      <c r="BR94" s="17"/>
      <c r="BS94" s="17"/>
      <c r="BT94" s="16">
        <v>61.3</v>
      </c>
      <c r="BU94" s="14" t="s">
        <v>2567</v>
      </c>
      <c r="BV94" s="17"/>
      <c r="BW94" s="17"/>
      <c r="BX94" s="17"/>
      <c r="BY94" s="17"/>
      <c r="BZ94" s="17"/>
      <c r="CA94" s="17"/>
      <c r="CB94" s="17"/>
      <c r="CC94" s="16">
        <v>57.4</v>
      </c>
      <c r="CD94" s="14" t="s">
        <v>2571</v>
      </c>
      <c r="CF94" s="17"/>
      <c r="CG94" s="17"/>
      <c r="CH94" s="17"/>
      <c r="CI94" s="17"/>
      <c r="CJ94" s="14" t="s">
        <v>3521</v>
      </c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  <c r="KL94" s="17"/>
      <c r="KM94" s="17"/>
      <c r="KN94" s="17"/>
      <c r="KO94" s="17"/>
      <c r="KP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/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  <c r="MF94" s="17"/>
      <c r="MG94" s="17"/>
      <c r="MH94" s="17"/>
      <c r="MI94" s="17"/>
      <c r="MJ94" s="17"/>
      <c r="MK94" s="17"/>
      <c r="ML94" s="17"/>
      <c r="MM94" s="17"/>
      <c r="MN94" s="17"/>
      <c r="MO94" s="17"/>
      <c r="MP94" s="17"/>
      <c r="MQ94" s="17"/>
      <c r="MR94" s="17"/>
      <c r="MS94" s="17"/>
      <c r="MT94" s="17"/>
      <c r="MU94" s="17"/>
      <c r="MV94" s="17"/>
      <c r="MW94" s="17"/>
      <c r="MX94" s="17"/>
      <c r="MY94" s="17"/>
      <c r="MZ94" s="17"/>
      <c r="NA94" s="17"/>
      <c r="NB94" s="17"/>
      <c r="NC94" s="17"/>
      <c r="ND94" s="17"/>
      <c r="NE94" s="17"/>
      <c r="NF94" s="17"/>
      <c r="NG94" s="17"/>
      <c r="NH94" s="17"/>
      <c r="NI94" s="17"/>
      <c r="NJ94" s="17"/>
      <c r="NK94" s="17"/>
      <c r="NL94" s="17"/>
      <c r="NM94" s="17"/>
      <c r="NN94" s="17"/>
      <c r="NO94" s="17"/>
      <c r="NP94" s="17"/>
      <c r="NQ94" s="17"/>
      <c r="NR94" s="17"/>
      <c r="NS94" s="17"/>
      <c r="NT94" s="17"/>
      <c r="NU94" s="17"/>
      <c r="NV94" s="17"/>
      <c r="NW94" s="17"/>
      <c r="NX94" s="17"/>
      <c r="NY94" s="17"/>
      <c r="NZ94" s="17"/>
      <c r="OA94" s="17"/>
      <c r="OB94" s="17"/>
      <c r="OC94" s="17"/>
      <c r="OD94" s="17"/>
      <c r="OE94" s="17"/>
      <c r="OF94" s="17"/>
      <c r="OG94" s="17"/>
      <c r="OH94" s="17"/>
      <c r="OI94" s="17"/>
      <c r="OJ94" s="17"/>
      <c r="OK94" s="17"/>
      <c r="OL94" s="17"/>
      <c r="OM94" s="17"/>
      <c r="ON94" s="17"/>
      <c r="OO94" s="17"/>
      <c r="OP94" s="17"/>
      <c r="OQ94" s="17"/>
      <c r="OR94" s="17"/>
      <c r="OS94" s="17"/>
      <c r="OT94" s="17"/>
      <c r="OU94" s="17"/>
      <c r="OV94" s="17"/>
      <c r="OW94" s="17"/>
      <c r="OX94" s="17"/>
      <c r="OY94" s="17"/>
      <c r="OZ94" s="17"/>
      <c r="PA94" s="17"/>
      <c r="PB94" s="17"/>
      <c r="PC94" s="17"/>
      <c r="PD94" s="17"/>
      <c r="PE94" s="17"/>
      <c r="PF94" s="17"/>
      <c r="PG94" s="17"/>
      <c r="PH94" s="17"/>
      <c r="PI94" s="17"/>
      <c r="PJ94" s="17"/>
      <c r="PK94" s="17"/>
      <c r="PL94" s="17"/>
      <c r="PM94" s="17"/>
      <c r="PN94" s="17"/>
      <c r="PO94" s="17"/>
      <c r="PP94" s="17"/>
      <c r="PQ94" s="17"/>
      <c r="PR94" s="17"/>
      <c r="PS94" s="17"/>
      <c r="PT94" s="17"/>
      <c r="PU94" s="17"/>
      <c r="PV94" s="17"/>
      <c r="PW94" s="17"/>
      <c r="PX94" s="17"/>
      <c r="PY94" s="17"/>
      <c r="PZ94" s="17"/>
      <c r="QA94" s="17"/>
      <c r="QB94" s="17"/>
      <c r="QC94" s="17"/>
      <c r="QD94" s="17"/>
      <c r="QE94" s="17"/>
      <c r="QF94" s="17"/>
      <c r="QG94" s="17"/>
      <c r="QH94" s="17"/>
      <c r="QI94" s="17"/>
      <c r="QJ94" s="17"/>
      <c r="QK94" s="17"/>
      <c r="QL94" s="17"/>
      <c r="QM94" s="17"/>
      <c r="QN94" s="17"/>
      <c r="QO94" s="17"/>
      <c r="QP94" s="17"/>
      <c r="QQ94" s="17"/>
      <c r="QR94" s="17"/>
      <c r="QS94" s="17"/>
      <c r="QT94" s="17"/>
      <c r="QU94" s="17"/>
      <c r="QV94" s="17"/>
      <c r="QW94" s="17"/>
      <c r="QX94" s="17"/>
      <c r="QY94" s="17"/>
      <c r="QZ94" s="17"/>
      <c r="RA94" s="17"/>
      <c r="RB94" s="17"/>
      <c r="RC94" s="17"/>
      <c r="RD94" s="17"/>
      <c r="RE94" s="17"/>
      <c r="RF94" s="17"/>
      <c r="RG94" s="17"/>
      <c r="RH94" s="17"/>
      <c r="RI94" s="17"/>
      <c r="RJ94" s="17"/>
      <c r="RK94" s="17"/>
      <c r="RL94" s="17"/>
      <c r="RM94" s="17"/>
      <c r="RN94" s="17"/>
      <c r="RO94" s="17"/>
      <c r="RP94" s="17"/>
      <c r="RQ94" s="17"/>
      <c r="RR94" s="17"/>
      <c r="RS94" s="17"/>
      <c r="RT94" s="17"/>
      <c r="RU94" s="17"/>
      <c r="RV94" s="17"/>
      <c r="RW94" s="17"/>
      <c r="RX94" s="17"/>
      <c r="RY94" s="17"/>
      <c r="RZ94" s="17"/>
      <c r="SA94" s="17"/>
      <c r="SB94" s="17"/>
      <c r="SC94" s="17"/>
      <c r="SD94" s="17"/>
      <c r="SE94" s="17"/>
      <c r="SF94" s="17"/>
      <c r="SG94" s="17"/>
      <c r="SH94" s="17"/>
      <c r="SI94" s="17"/>
      <c r="SJ94" s="17"/>
      <c r="SK94" s="17"/>
      <c r="SL94" s="17"/>
      <c r="SM94" s="17"/>
      <c r="SN94" s="17"/>
      <c r="SO94" s="17"/>
      <c r="SP94" s="17"/>
      <c r="SQ94" s="17"/>
      <c r="SR94" s="17"/>
      <c r="SS94" s="17"/>
      <c r="ST94" s="17"/>
      <c r="SU94" s="17"/>
      <c r="SV94" s="17"/>
      <c r="SW94" s="17"/>
      <c r="SX94" s="17"/>
      <c r="SY94" s="17"/>
      <c r="SZ94" s="17"/>
      <c r="TA94" s="17"/>
      <c r="TB94" s="17"/>
      <c r="TC94" s="17"/>
      <c r="TD94" s="17"/>
      <c r="TE94" s="17"/>
      <c r="TF94" s="17"/>
      <c r="TG94" s="17"/>
      <c r="TH94" s="17"/>
      <c r="TI94" s="17"/>
      <c r="TJ94" s="17"/>
      <c r="TK94" s="17"/>
      <c r="TL94" s="17"/>
      <c r="TM94" s="17"/>
      <c r="TN94" s="17"/>
      <c r="TO94" s="17"/>
      <c r="TP94" s="17"/>
      <c r="TQ94" s="17"/>
      <c r="TR94" s="17"/>
      <c r="TS94" s="17"/>
      <c r="TT94" s="17"/>
      <c r="TU94" s="17"/>
      <c r="TV94" s="17"/>
      <c r="TW94" s="17"/>
      <c r="TX94" s="17"/>
      <c r="TY94" s="17"/>
      <c r="TZ94" s="17"/>
      <c r="UA94" s="17"/>
      <c r="UB94" s="17"/>
      <c r="UC94" s="17"/>
      <c r="UD94" s="17"/>
      <c r="UE94" s="17"/>
      <c r="UF94" s="17"/>
      <c r="UG94" s="17"/>
      <c r="UH94" s="17"/>
      <c r="UI94" s="17"/>
      <c r="UJ94" s="17"/>
      <c r="UK94" s="17"/>
      <c r="UL94" s="17"/>
      <c r="UM94" s="17"/>
      <c r="UN94" s="17"/>
      <c r="UO94" s="17"/>
      <c r="UP94" s="17"/>
      <c r="UQ94" s="17"/>
      <c r="UR94" s="17"/>
      <c r="US94" s="17"/>
      <c r="UT94" s="17"/>
      <c r="UU94" s="17"/>
      <c r="UV94" s="17"/>
      <c r="UW94" s="17"/>
      <c r="UX94" s="17"/>
      <c r="UY94" s="17"/>
      <c r="UZ94" s="17"/>
      <c r="VA94" s="17"/>
      <c r="VB94" s="17"/>
      <c r="VC94" s="17"/>
      <c r="VD94" s="17"/>
      <c r="VE94" s="17"/>
      <c r="VF94" s="17"/>
      <c r="VG94" s="17"/>
      <c r="VH94" s="17"/>
      <c r="VI94" s="17"/>
      <c r="VJ94" s="17"/>
      <c r="VK94" s="17"/>
      <c r="VL94" s="17"/>
      <c r="VM94" s="17"/>
      <c r="VN94" s="17"/>
      <c r="VO94" s="17"/>
      <c r="VP94" s="17"/>
      <c r="VQ94" s="17"/>
      <c r="VR94" s="17"/>
      <c r="VS94" s="17"/>
      <c r="VT94" s="17"/>
      <c r="VU94" s="17"/>
      <c r="VV94" s="17"/>
      <c r="VW94" s="17"/>
      <c r="VX94" s="17"/>
      <c r="VY94" s="17"/>
      <c r="VZ94" s="17"/>
      <c r="WA94" s="17"/>
      <c r="WB94" s="17"/>
      <c r="WC94" s="17"/>
      <c r="WD94" s="17"/>
      <c r="WE94" s="17"/>
      <c r="WF94" s="17"/>
      <c r="WG94" s="17"/>
      <c r="WH94" s="17"/>
      <c r="WI94" s="17"/>
      <c r="WJ94" s="17"/>
      <c r="WK94" s="17"/>
      <c r="WL94" s="17"/>
      <c r="WM94" s="17"/>
      <c r="WN94" s="17"/>
      <c r="WO94" s="17"/>
      <c r="WP94" s="17"/>
      <c r="WQ94" s="17"/>
      <c r="WR94" s="17"/>
      <c r="WS94" s="17"/>
      <c r="WT94" s="17"/>
      <c r="WU94" s="17"/>
      <c r="WV94" s="17"/>
      <c r="WW94" s="17"/>
      <c r="WX94" s="17"/>
      <c r="WY94" s="17"/>
      <c r="WZ94" s="17"/>
      <c r="XA94" s="17"/>
      <c r="XB94" s="17"/>
      <c r="XC94" s="17"/>
      <c r="XD94" s="17"/>
      <c r="XE94" s="17"/>
      <c r="XF94" s="17"/>
      <c r="XG94" s="17"/>
      <c r="XH94" s="17"/>
      <c r="XI94" s="17"/>
      <c r="XJ94" s="17"/>
      <c r="XK94" s="17"/>
      <c r="XL94" s="17"/>
      <c r="XM94" s="17"/>
      <c r="XN94" s="17"/>
      <c r="XO94" s="17"/>
      <c r="XP94" s="17"/>
      <c r="XQ94" s="17"/>
      <c r="XR94" s="17"/>
      <c r="XS94" s="17"/>
      <c r="XT94" s="17"/>
      <c r="XU94" s="17"/>
      <c r="XV94" s="17"/>
      <c r="XW94" s="17"/>
      <c r="XX94" s="17"/>
      <c r="XY94" s="17"/>
      <c r="XZ94" s="17"/>
      <c r="YA94" s="17"/>
      <c r="YB94" s="17"/>
      <c r="YC94" s="17"/>
      <c r="YD94" s="17"/>
      <c r="YE94" s="17"/>
      <c r="YF94" s="17"/>
      <c r="YG94" s="17"/>
      <c r="YH94" s="17"/>
      <c r="YI94" s="17"/>
      <c r="YJ94" s="17"/>
      <c r="YK94" s="17"/>
      <c r="YL94" s="17"/>
      <c r="YM94" s="17"/>
      <c r="YN94" s="17"/>
      <c r="YO94" s="17"/>
      <c r="YP94" s="17"/>
      <c r="YQ94" s="17"/>
      <c r="YR94" s="17"/>
      <c r="YS94" s="17"/>
      <c r="YT94" s="17"/>
      <c r="YU94" s="17"/>
      <c r="YV94" s="17"/>
      <c r="YW94" s="17"/>
      <c r="YX94" s="17"/>
      <c r="YY94" s="17"/>
      <c r="YZ94" s="17"/>
      <c r="ZA94" s="17"/>
      <c r="ZB94" s="17"/>
      <c r="ZC94" s="17"/>
      <c r="ZD94" s="17"/>
      <c r="ZE94" s="17"/>
      <c r="ZF94" s="17"/>
      <c r="ZG94" s="17"/>
      <c r="ZH94" s="17"/>
      <c r="ZI94" s="17"/>
      <c r="ZJ94" s="17"/>
      <c r="ZK94" s="17"/>
      <c r="ZL94" s="17"/>
      <c r="ZM94" s="17"/>
      <c r="ZN94" s="17"/>
      <c r="ZO94" s="17"/>
      <c r="ZP94" s="17"/>
      <c r="ZQ94" s="17"/>
      <c r="ZR94" s="17"/>
      <c r="ZS94" s="17"/>
      <c r="ZT94" s="17"/>
      <c r="ZU94" s="17"/>
      <c r="ZV94" s="17"/>
      <c r="ZW94" s="17"/>
      <c r="ZX94" s="17"/>
      <c r="ZY94" s="17"/>
      <c r="ZZ94" s="17"/>
      <c r="AAA94" s="17"/>
      <c r="AAB94" s="17"/>
      <c r="AAC94" s="17"/>
      <c r="AAD94" s="17"/>
      <c r="AAE94" s="17"/>
      <c r="AAF94" s="17"/>
      <c r="AAG94" s="17"/>
      <c r="AAH94" s="17"/>
      <c r="AAI94" s="17"/>
      <c r="AAJ94" s="17"/>
      <c r="AAK94" s="17"/>
      <c r="AAL94" s="17"/>
      <c r="AAM94" s="17"/>
      <c r="AAN94" s="17"/>
      <c r="AAO94" s="17"/>
      <c r="AAP94" s="17"/>
      <c r="AAQ94" s="17"/>
      <c r="AAR94" s="17"/>
      <c r="AAS94" s="17"/>
      <c r="AAT94" s="17"/>
      <c r="AAU94" s="17"/>
      <c r="AAV94" s="17"/>
      <c r="AAW94" s="17"/>
      <c r="AAX94" s="17"/>
      <c r="AAY94" s="17"/>
      <c r="AAZ94" s="17"/>
      <c r="ABA94" s="17"/>
      <c r="ABB94" s="17"/>
      <c r="ABC94" s="17"/>
      <c r="ABD94" s="17"/>
      <c r="ABE94" s="17"/>
      <c r="ABF94" s="17"/>
      <c r="ABG94" s="17"/>
      <c r="ABH94" s="17"/>
      <c r="ABI94" s="17"/>
      <c r="ABJ94" s="17"/>
      <c r="ABK94" s="17"/>
      <c r="ABL94" s="17"/>
      <c r="ABM94" s="17"/>
      <c r="ABN94" s="17"/>
      <c r="ABO94" s="17"/>
      <c r="ABP94" s="17"/>
      <c r="ABQ94" s="17"/>
      <c r="ABR94" s="17"/>
      <c r="ABS94" s="17"/>
      <c r="ABT94" s="17"/>
      <c r="ABU94" s="17"/>
      <c r="ABV94" s="17"/>
      <c r="ABW94" s="17"/>
      <c r="ABX94" s="17"/>
      <c r="ABY94" s="17"/>
      <c r="ABZ94" s="17"/>
      <c r="ACA94" s="17"/>
      <c r="ACB94" s="17"/>
      <c r="ACC94" s="17"/>
      <c r="ACD94" s="17"/>
      <c r="ACE94" s="17"/>
      <c r="ACF94" s="17"/>
      <c r="ACG94" s="17"/>
      <c r="ACH94" s="17"/>
      <c r="ACI94" s="17"/>
      <c r="ACJ94" s="17"/>
      <c r="ACK94" s="17"/>
      <c r="ACL94" s="17"/>
      <c r="ACM94" s="17"/>
      <c r="ACN94" s="17"/>
      <c r="ACO94" s="17"/>
      <c r="ACP94" s="17"/>
      <c r="ACQ94" s="17"/>
      <c r="ACR94" s="17"/>
      <c r="ACS94" s="17"/>
      <c r="ACT94" s="17"/>
      <c r="ACU94" s="17"/>
      <c r="ACV94" s="17"/>
      <c r="ACW94" s="17"/>
      <c r="ACX94" s="17"/>
      <c r="ACY94" s="17"/>
      <c r="ACZ94" s="17"/>
      <c r="ADA94" s="17"/>
      <c r="ADB94" s="17"/>
      <c r="ADC94" s="17"/>
      <c r="ADD94" s="17"/>
      <c r="ADE94" s="17"/>
      <c r="ADF94" s="17"/>
      <c r="ADG94" s="17"/>
      <c r="ADH94" s="17"/>
      <c r="ADI94" s="17"/>
      <c r="ADJ94" s="17"/>
      <c r="ADK94" s="17"/>
      <c r="ADL94" s="17"/>
      <c r="ADM94" s="17"/>
      <c r="ADN94" s="17"/>
      <c r="ADO94" s="17"/>
      <c r="ADP94" s="17"/>
      <c r="ADQ94" s="17"/>
      <c r="ADR94" s="17"/>
      <c r="ADS94" s="17"/>
      <c r="ADT94" s="17"/>
      <c r="ADU94" s="17"/>
      <c r="ADV94" s="17"/>
      <c r="ADW94" s="17"/>
      <c r="ADX94" s="17"/>
      <c r="ADY94" s="17"/>
      <c r="ADZ94" s="17"/>
      <c r="AEA94" s="17"/>
      <c r="AEB94" s="17"/>
      <c r="AEC94" s="17"/>
      <c r="AED94" s="17"/>
      <c r="AEE94" s="17"/>
      <c r="AEF94" s="17"/>
      <c r="AEG94" s="17"/>
      <c r="AEH94" s="17"/>
      <c r="AEI94" s="17"/>
      <c r="AEJ94" s="17"/>
      <c r="AEK94" s="17"/>
      <c r="AEL94" s="17"/>
      <c r="AEM94" s="17"/>
      <c r="AEN94" s="17"/>
      <c r="AEO94" s="17"/>
      <c r="AEP94" s="17"/>
      <c r="AEQ94" s="17"/>
      <c r="AER94" s="17"/>
      <c r="AES94" s="17"/>
      <c r="AET94" s="17"/>
      <c r="AEU94" s="17"/>
      <c r="AEV94" s="17"/>
      <c r="AEW94" s="17"/>
      <c r="AEX94" s="17"/>
      <c r="AEY94" s="17"/>
      <c r="AEZ94" s="17"/>
      <c r="AFA94" s="17"/>
      <c r="AFB94" s="17"/>
      <c r="AFC94" s="17"/>
      <c r="AFD94" s="17"/>
      <c r="AFE94" s="17"/>
      <c r="AFF94" s="17"/>
      <c r="AFG94" s="17"/>
      <c r="AFH94" s="17"/>
      <c r="AFI94" s="17"/>
      <c r="AFJ94" s="17"/>
      <c r="AFK94" s="17"/>
      <c r="AFL94" s="17"/>
      <c r="AFM94" s="17"/>
      <c r="AFN94" s="17"/>
      <c r="AFO94" s="17"/>
      <c r="AFP94" s="17"/>
      <c r="AFQ94" s="17"/>
      <c r="AFR94" s="17"/>
      <c r="AFS94" s="17"/>
      <c r="AFT94" s="17"/>
      <c r="AFU94" s="17"/>
      <c r="AFV94" s="17"/>
      <c r="AFW94" s="17"/>
      <c r="AFX94" s="17"/>
      <c r="AFY94" s="17"/>
      <c r="AFZ94" s="17"/>
      <c r="AGA94" s="17"/>
      <c r="AGB94" s="17"/>
      <c r="AGC94" s="17"/>
      <c r="AGD94" s="17"/>
      <c r="AGE94" s="17"/>
      <c r="AGF94" s="17"/>
      <c r="AGG94" s="17"/>
      <c r="AGH94" s="17"/>
      <c r="AGI94" s="17"/>
      <c r="AGJ94" s="17"/>
      <c r="AGK94" s="17"/>
      <c r="AGL94" s="17"/>
      <c r="AGM94" s="17"/>
      <c r="AGN94" s="17"/>
      <c r="AGO94" s="17"/>
      <c r="AGP94" s="17"/>
      <c r="AGQ94" s="17"/>
      <c r="AGR94" s="17"/>
      <c r="AGS94" s="17"/>
      <c r="AGT94" s="17"/>
      <c r="AGU94" s="17"/>
      <c r="AGV94" s="17"/>
      <c r="AGW94" s="17"/>
      <c r="AGX94" s="17"/>
      <c r="AGY94" s="17"/>
      <c r="AGZ94" s="17"/>
      <c r="AHA94" s="17"/>
      <c r="AHB94" s="17"/>
      <c r="AHC94" s="17"/>
      <c r="AHD94" s="17"/>
      <c r="AHE94" s="17"/>
      <c r="AHF94" s="17"/>
      <c r="AHG94" s="17"/>
      <c r="AHH94" s="17"/>
      <c r="AHI94" s="17"/>
      <c r="AHJ94" s="17"/>
      <c r="AHK94" s="17"/>
      <c r="AHL94" s="17"/>
      <c r="AHM94" s="17"/>
      <c r="AHN94" s="17"/>
      <c r="AHO94" s="17"/>
      <c r="AHP94" s="17"/>
      <c r="AHQ94" s="17"/>
      <c r="AHR94" s="17"/>
      <c r="AHS94" s="17"/>
      <c r="AHT94" s="17"/>
      <c r="AHU94" s="17"/>
      <c r="AHV94" s="17"/>
      <c r="AHW94" s="17"/>
      <c r="AHX94" s="17"/>
      <c r="AHY94" s="17"/>
      <c r="AHZ94" s="17"/>
      <c r="AIA94" s="17"/>
      <c r="AIB94" s="17"/>
      <c r="AIC94" s="17"/>
      <c r="AID94" s="17"/>
      <c r="AIE94" s="17"/>
      <c r="AIF94" s="17"/>
      <c r="AIG94" s="17"/>
      <c r="AIH94" s="17"/>
      <c r="AII94" s="17"/>
      <c r="AIJ94" s="17"/>
      <c r="AIK94" s="17"/>
      <c r="AIL94" s="17"/>
      <c r="AIM94" s="17"/>
      <c r="AIN94" s="17"/>
      <c r="AIO94" s="17"/>
      <c r="AIP94" s="17"/>
      <c r="AIQ94" s="17"/>
      <c r="AIR94" s="17"/>
      <c r="AIS94" s="17"/>
      <c r="AIT94" s="17"/>
      <c r="AIU94" s="17"/>
      <c r="AIV94" s="17"/>
      <c r="AIW94" s="17"/>
      <c r="AIX94" s="17"/>
      <c r="AIY94" s="17"/>
      <c r="AIZ94" s="17"/>
      <c r="AJA94" s="17"/>
      <c r="AJB94" s="17"/>
      <c r="AJC94" s="17"/>
      <c r="AJD94" s="17"/>
      <c r="AJE94" s="17"/>
      <c r="AJF94" s="17"/>
      <c r="AJG94" s="17"/>
      <c r="AJH94" s="17"/>
      <c r="AJI94" s="17"/>
      <c r="AJJ94" s="17"/>
      <c r="AJK94" s="17"/>
      <c r="AJL94" s="17"/>
      <c r="AJM94" s="17"/>
      <c r="AJN94" s="17"/>
      <c r="AJO94" s="17"/>
      <c r="AJP94" s="17"/>
      <c r="AJQ94" s="17"/>
      <c r="AJR94" s="17"/>
      <c r="AJS94" s="17"/>
      <c r="AJT94" s="17"/>
      <c r="AJU94" s="17"/>
      <c r="AJV94" s="17"/>
      <c r="AJW94" s="17"/>
      <c r="AJX94" s="17"/>
      <c r="AJY94" s="17"/>
      <c r="AJZ94" s="17"/>
      <c r="AKA94" s="17"/>
      <c r="AKB94" s="17"/>
      <c r="AKC94" s="17"/>
      <c r="AKD94" s="17"/>
      <c r="AKE94" s="17"/>
      <c r="AKF94" s="17"/>
      <c r="AKG94" s="17"/>
      <c r="AKH94" s="17"/>
      <c r="AKI94" s="17"/>
      <c r="AKJ94" s="17"/>
      <c r="AKK94" s="17"/>
      <c r="AKL94" s="17"/>
      <c r="AKM94" s="17"/>
      <c r="AKN94" s="17"/>
      <c r="AKO94" s="17"/>
      <c r="AKP94" s="17"/>
      <c r="AKQ94" s="17"/>
      <c r="AKR94" s="17"/>
      <c r="AKS94" s="17"/>
      <c r="AKT94" s="17"/>
      <c r="AKU94" s="17"/>
      <c r="AKV94" s="17"/>
      <c r="AKW94" s="17"/>
      <c r="AKX94" s="17"/>
      <c r="AKY94" s="17"/>
      <c r="AKZ94" s="17"/>
      <c r="ALA94" s="17"/>
      <c r="ALB94" s="17"/>
      <c r="ALC94" s="17"/>
      <c r="ALD94" s="17"/>
      <c r="ALE94" s="17"/>
      <c r="ALF94" s="17"/>
      <c r="ALG94" s="17"/>
      <c r="ALH94" s="17"/>
      <c r="ALI94" s="17"/>
      <c r="ALJ94" s="17"/>
      <c r="ALK94" s="17"/>
      <c r="ALL94" s="17"/>
      <c r="ALM94" s="17"/>
      <c r="ALN94" s="17"/>
      <c r="ALO94" s="17"/>
      <c r="ALP94" s="17"/>
      <c r="ALQ94" s="17"/>
      <c r="ALR94" s="17"/>
      <c r="ALS94" s="17"/>
      <c r="ALT94" s="17"/>
      <c r="ALU94" s="17"/>
      <c r="ALV94" s="17"/>
      <c r="ALW94" s="17"/>
      <c r="ALX94" s="17"/>
      <c r="ALY94" s="17"/>
      <c r="ALZ94" s="17"/>
      <c r="AMA94" s="17"/>
      <c r="AMB94" s="17"/>
      <c r="AMC94" s="17"/>
      <c r="AMD94" s="17"/>
      <c r="AME94" s="17"/>
      <c r="AMF94" s="17"/>
      <c r="AMG94" s="17"/>
      <c r="AMH94" s="17"/>
      <c r="AMI94" s="17"/>
      <c r="AMJ94" s="17"/>
      <c r="AMK94" s="17"/>
      <c r="AML94" s="17"/>
      <c r="AMM94" s="17"/>
      <c r="AMN94" s="17"/>
      <c r="AMO94" s="17"/>
      <c r="AMP94" s="17"/>
      <c r="AMQ94" s="17"/>
      <c r="AMR94" s="17"/>
      <c r="AMS94" s="17"/>
      <c r="AMT94" s="17"/>
      <c r="AMU94" s="17"/>
      <c r="AMV94" s="17"/>
      <c r="AMW94" s="17"/>
      <c r="AMX94" s="17"/>
      <c r="AMY94" s="17"/>
      <c r="AMZ94" s="17"/>
      <c r="ANA94" s="17"/>
      <c r="ANB94" s="17"/>
      <c r="ANC94" s="17"/>
      <c r="AND94" s="17"/>
      <c r="ANE94" s="17"/>
      <c r="ANF94" s="17"/>
      <c r="ANG94" s="17"/>
      <c r="ANH94" s="17"/>
      <c r="ANI94" s="17"/>
      <c r="ANJ94" s="17"/>
      <c r="ANK94" s="17"/>
      <c r="ANL94" s="17"/>
      <c r="ANM94" s="17"/>
      <c r="ANN94" s="17"/>
      <c r="ANO94" s="17"/>
      <c r="ANP94" s="17"/>
      <c r="ANQ94" s="17"/>
      <c r="ANR94" s="17"/>
      <c r="ANS94" s="17"/>
      <c r="ANT94" s="17"/>
      <c r="ANU94" s="17"/>
      <c r="ANV94" s="17"/>
      <c r="ANW94" s="17"/>
      <c r="ANX94" s="17"/>
      <c r="ANY94" s="17"/>
      <c r="ANZ94" s="17"/>
      <c r="AOA94" s="17"/>
      <c r="AOB94" s="17"/>
      <c r="AOC94" s="17"/>
      <c r="AOD94" s="17"/>
      <c r="AOE94" s="17"/>
      <c r="AOF94" s="17"/>
      <c r="AOG94" s="17"/>
      <c r="AOH94" s="17"/>
      <c r="AOI94" s="17"/>
      <c r="AOJ94" s="17"/>
      <c r="AOK94" s="17"/>
      <c r="AOL94" s="17"/>
      <c r="AOM94" s="17"/>
      <c r="AON94" s="17"/>
      <c r="AOO94" s="16">
        <v>2.0</v>
      </c>
      <c r="AOP94" s="17"/>
      <c r="AOQ94" s="17"/>
      <c r="AOR94" s="17"/>
      <c r="AOS94" s="17"/>
      <c r="AOT94" s="17"/>
      <c r="AOU94" s="17"/>
      <c r="AOV94" s="17"/>
      <c r="AOW94" s="17"/>
      <c r="AOX94" s="17"/>
      <c r="AOY94" s="17"/>
      <c r="AOZ94" s="17"/>
      <c r="APA94" s="17"/>
      <c r="APB94" s="17"/>
      <c r="APC94" s="17"/>
      <c r="APD94" s="17"/>
      <c r="APE94" s="17"/>
      <c r="APF94" s="17"/>
      <c r="APG94" s="17"/>
      <c r="APH94" s="17"/>
      <c r="API94" s="17"/>
      <c r="APJ94" s="17"/>
      <c r="APK94" s="17"/>
      <c r="APL94" s="17"/>
      <c r="APM94" s="17"/>
      <c r="APN94" s="17"/>
      <c r="APO94" s="17"/>
      <c r="APP94" s="17"/>
      <c r="APQ94" s="17"/>
      <c r="APR94" s="17"/>
      <c r="APS94" s="17"/>
      <c r="APT94" s="17"/>
      <c r="APU94" s="17"/>
      <c r="APV94" s="17"/>
      <c r="APW94" s="17"/>
      <c r="APX94" s="17"/>
      <c r="APY94" s="17"/>
      <c r="APZ94" s="17"/>
      <c r="AQA94" s="17"/>
      <c r="AQB94" s="17"/>
      <c r="AQC94" s="17"/>
      <c r="AQD94" s="17"/>
      <c r="AQE94" s="17"/>
      <c r="AQF94" s="17"/>
      <c r="AQG94" s="17"/>
      <c r="AQH94" s="17"/>
      <c r="AQI94" s="17"/>
      <c r="AQJ94" s="17"/>
      <c r="AQK94" s="17"/>
      <c r="AQL94" s="17"/>
      <c r="AQM94" s="17"/>
      <c r="AQN94" s="17"/>
      <c r="AQO94" s="17"/>
      <c r="AQP94" s="17"/>
      <c r="AQQ94" s="17"/>
      <c r="AQR94" s="17"/>
      <c r="AQS94" s="17"/>
      <c r="AQT94" s="17"/>
      <c r="AQU94" s="17"/>
      <c r="AQV94" s="17"/>
      <c r="AQW94" s="17"/>
      <c r="AQX94" s="17"/>
      <c r="AQY94" s="17"/>
      <c r="AQZ94" s="17"/>
      <c r="ARA94" s="17"/>
      <c r="ARB94" s="17"/>
      <c r="ARC94" s="17"/>
      <c r="ARD94" s="17"/>
      <c r="ARE94" s="17"/>
      <c r="ARF94" s="17"/>
      <c r="ARG94" s="17"/>
      <c r="ARH94" s="17"/>
      <c r="ARI94" s="17"/>
      <c r="ARJ94" s="17"/>
      <c r="ARK94" s="17"/>
      <c r="ARL94" s="17"/>
      <c r="ARM94" s="17"/>
      <c r="ARN94" s="17"/>
      <c r="ARO94" s="17"/>
      <c r="ARP94" s="17"/>
      <c r="ARQ94" s="17"/>
      <c r="ARR94" s="17"/>
      <c r="ARS94" s="17"/>
      <c r="ART94" s="17"/>
      <c r="ARU94" s="17"/>
      <c r="ARV94" s="17"/>
      <c r="ARW94" s="17"/>
      <c r="ARX94" s="17"/>
      <c r="ARY94" s="17"/>
      <c r="ARZ94" s="17"/>
      <c r="ASA94" s="17"/>
      <c r="ASB94" s="17"/>
      <c r="ASC94" s="17"/>
      <c r="ASD94" s="17"/>
      <c r="ASE94" s="17"/>
      <c r="ASF94" s="17"/>
      <c r="ASG94" s="17"/>
      <c r="ASH94" s="17"/>
      <c r="ASI94" s="17"/>
      <c r="ASJ94" s="17"/>
      <c r="ASK94" s="17"/>
      <c r="ASL94" s="17"/>
      <c r="ASM94" s="17"/>
      <c r="ASN94" s="17"/>
      <c r="ASO94" s="17"/>
      <c r="ASP94" s="17"/>
      <c r="ASQ94" s="17"/>
      <c r="ASR94" s="17"/>
      <c r="ASS94" s="17"/>
      <c r="AST94" s="17"/>
      <c r="ASU94" s="17"/>
      <c r="ASV94" s="17"/>
      <c r="ASW94" s="17"/>
      <c r="ASX94" s="17"/>
      <c r="ASY94" s="17"/>
      <c r="ASZ94" s="17"/>
      <c r="ATA94" s="17"/>
      <c r="ATB94" s="17"/>
      <c r="ATC94" s="17"/>
      <c r="ATD94" s="17"/>
      <c r="ATE94" s="17"/>
      <c r="ATF94" s="17"/>
      <c r="ATG94" s="17"/>
      <c r="ATH94" s="17"/>
      <c r="ATI94" s="17"/>
      <c r="ATJ94" s="17"/>
      <c r="ATK94" s="17"/>
      <c r="ATL94" s="17"/>
      <c r="ATM94" s="17"/>
      <c r="ATN94" s="17"/>
      <c r="ATO94" s="17"/>
      <c r="ATP94" s="17"/>
      <c r="ATQ94" s="17"/>
      <c r="ATR94" s="17"/>
      <c r="ATS94" s="17"/>
      <c r="ATT94" s="17"/>
      <c r="ATU94" s="17"/>
      <c r="ATV94" s="17"/>
      <c r="ATW94" s="17"/>
      <c r="ATX94" s="17"/>
      <c r="ATY94" s="17"/>
      <c r="ATZ94" s="17"/>
      <c r="AUA94" s="17"/>
      <c r="AUB94" s="17"/>
      <c r="AUC94" s="17"/>
      <c r="AUD94" s="17"/>
      <c r="AUE94" s="17"/>
      <c r="AUF94" s="17"/>
      <c r="AUG94" s="17"/>
      <c r="AUH94" s="17"/>
      <c r="AUI94" s="17"/>
      <c r="AUJ94" s="17"/>
      <c r="AUK94" s="17"/>
      <c r="AUL94" s="17"/>
      <c r="AUM94" s="17"/>
      <c r="AUN94" s="17"/>
      <c r="AUO94" s="17"/>
      <c r="AUP94" s="17"/>
      <c r="AUQ94" s="17"/>
      <c r="AUR94" s="17"/>
      <c r="AUS94" s="17"/>
      <c r="AUT94" s="17"/>
      <c r="AUU94" s="17"/>
      <c r="AUV94" s="17"/>
      <c r="AUW94" s="17"/>
      <c r="AUX94" s="17"/>
      <c r="AUY94" s="17"/>
      <c r="AUZ94" s="17"/>
      <c r="AVA94" s="17"/>
      <c r="AVB94" s="17"/>
      <c r="AVC94" s="17"/>
      <c r="AVD94" s="17"/>
      <c r="AVE94" s="17"/>
      <c r="AVF94" s="17"/>
      <c r="AVG94" s="17"/>
      <c r="AVH94" s="17"/>
      <c r="AVI94" s="17"/>
      <c r="AVJ94" s="17"/>
      <c r="AVK94" s="17"/>
      <c r="AVL94" s="17"/>
      <c r="AVM94" s="17"/>
      <c r="AVN94" s="17"/>
      <c r="AVO94" s="17"/>
      <c r="AVP94" s="17"/>
      <c r="AVQ94" s="17"/>
      <c r="AVR94" s="17"/>
      <c r="AVS94" s="17"/>
      <c r="AVT94" s="17"/>
      <c r="AVU94" s="17"/>
      <c r="AVV94" s="17"/>
      <c r="AVW94" s="17"/>
      <c r="AVX94" s="17"/>
      <c r="AVY94" s="17"/>
      <c r="AVZ94" s="17"/>
      <c r="AWA94" s="17"/>
      <c r="AWB94" s="17"/>
      <c r="AWC94" s="17"/>
      <c r="AWD94" s="17"/>
      <c r="AWE94" s="17"/>
      <c r="AWF94" s="17"/>
      <c r="AWG94" s="17"/>
      <c r="AWH94" s="17"/>
      <c r="AWI94" s="17"/>
      <c r="AWJ94" s="17"/>
      <c r="AWK94" s="17"/>
      <c r="AWL94" s="17"/>
      <c r="AWM94" s="17"/>
      <c r="AWN94" s="17"/>
      <c r="AWO94" s="17"/>
      <c r="AWP94" s="17"/>
      <c r="AWQ94" s="17"/>
      <c r="AWR94" s="17"/>
      <c r="AWS94" s="17"/>
      <c r="AWT94" s="17"/>
      <c r="AWU94" s="17"/>
      <c r="AWV94" s="17"/>
      <c r="AWW94" s="17"/>
      <c r="AWX94" s="17"/>
      <c r="AWY94" s="17"/>
      <c r="AWZ94" s="17"/>
      <c r="AXA94" s="17"/>
      <c r="AXB94" s="17"/>
      <c r="AXC94" s="17"/>
      <c r="AXD94" s="17"/>
      <c r="AXE94" s="17"/>
      <c r="AXF94" s="17"/>
      <c r="AXG94" s="17"/>
      <c r="AXH94" s="17"/>
      <c r="AXI94" s="17"/>
      <c r="AXJ94" s="17"/>
      <c r="AXK94" s="17"/>
      <c r="AXL94" s="17"/>
      <c r="AXM94" s="17"/>
      <c r="AXN94" s="17"/>
      <c r="AXO94" s="17"/>
      <c r="AXP94" s="17"/>
      <c r="AXQ94" s="17"/>
      <c r="AXR94" s="17"/>
      <c r="AXS94" s="17"/>
      <c r="AXT94" s="17"/>
      <c r="AXU94" s="17"/>
      <c r="AXV94" s="17"/>
      <c r="AXW94" s="17"/>
      <c r="AXX94" s="17"/>
      <c r="AXY94" s="17"/>
      <c r="AXZ94" s="17"/>
      <c r="AYA94" s="17"/>
      <c r="AYB94" s="17"/>
      <c r="AYC94" s="17"/>
      <c r="AYD94" s="17"/>
      <c r="AYE94" s="17"/>
      <c r="AYF94" s="17"/>
      <c r="AYG94" s="17"/>
      <c r="AYH94" s="17"/>
      <c r="AYI94" s="17"/>
      <c r="AYJ94" s="17"/>
      <c r="AYK94" s="17"/>
      <c r="AYL94" s="17"/>
      <c r="AYM94" s="17"/>
      <c r="AYN94" s="17"/>
      <c r="AYO94" s="17"/>
      <c r="AYP94" s="17"/>
      <c r="AYQ94" s="17"/>
      <c r="AYR94" s="17"/>
      <c r="AYS94" s="17"/>
      <c r="AYT94" s="17"/>
      <c r="AYU94" s="17"/>
      <c r="AYV94" s="17"/>
      <c r="AYW94" s="17"/>
      <c r="AYX94" s="17"/>
      <c r="AYY94" s="17"/>
      <c r="AYZ94" s="17"/>
      <c r="AZA94" s="17"/>
      <c r="AZB94" s="17"/>
      <c r="AZC94" s="17"/>
      <c r="AZD94" s="17"/>
      <c r="AZE94" s="17"/>
      <c r="AZF94" s="17"/>
      <c r="AZG94" s="17"/>
      <c r="AZH94" s="17"/>
      <c r="AZI94" s="17"/>
      <c r="AZJ94" s="17"/>
      <c r="AZK94" s="17"/>
      <c r="AZL94" s="17"/>
      <c r="AZM94" s="17"/>
      <c r="AZN94" s="17"/>
      <c r="AZO94" s="17"/>
      <c r="AZP94" s="17"/>
      <c r="AZQ94" s="17"/>
      <c r="AZR94" s="17"/>
      <c r="AZS94" s="17"/>
      <c r="AZT94" s="17"/>
      <c r="AZU94" s="17"/>
      <c r="AZV94" s="17"/>
      <c r="AZW94" s="17"/>
      <c r="AZX94" s="17"/>
      <c r="AZY94" s="17"/>
      <c r="AZZ94" s="17"/>
      <c r="BAA94" s="17"/>
      <c r="BAB94" s="17"/>
      <c r="BAC94" s="17"/>
      <c r="BAD94" s="17"/>
      <c r="BAE94" s="17"/>
      <c r="BAF94" s="17"/>
      <c r="BAG94" s="17"/>
      <c r="BAH94" s="17"/>
      <c r="BAI94" s="17"/>
      <c r="BAJ94" s="17"/>
      <c r="BAK94" s="17"/>
      <c r="BAL94" s="17"/>
      <c r="BAM94" s="17"/>
      <c r="BAN94" s="17"/>
      <c r="BAO94" s="17"/>
      <c r="BAP94" s="17"/>
      <c r="BAQ94" s="17"/>
      <c r="BAR94" s="17"/>
      <c r="BAS94" s="17"/>
      <c r="BAT94" s="17"/>
      <c r="BAU94" s="17"/>
      <c r="BAV94" s="17"/>
      <c r="BAW94" s="17"/>
      <c r="BAX94" s="17"/>
      <c r="BAY94" s="17"/>
      <c r="BAZ94" s="17"/>
      <c r="BBA94" s="17"/>
      <c r="BBB94" s="17"/>
      <c r="BBC94" s="17"/>
      <c r="BBD94" s="17"/>
      <c r="BBE94" s="17"/>
      <c r="BBF94" s="17"/>
      <c r="BBG94" s="17"/>
      <c r="BBH94" s="17"/>
      <c r="BBI94" s="17"/>
      <c r="BBJ94" s="17"/>
      <c r="BBK94" s="17"/>
      <c r="BBL94" s="17"/>
      <c r="BBM94" s="17"/>
      <c r="BBN94" s="17"/>
      <c r="BBO94" s="17"/>
      <c r="BBP94" s="17"/>
      <c r="BBQ94" s="17"/>
      <c r="BBR94" s="17"/>
      <c r="BBS94" s="17"/>
      <c r="BBT94" s="17"/>
      <c r="BBU94" s="17"/>
      <c r="BBV94" s="17"/>
      <c r="BBW94" s="17"/>
      <c r="BBX94" s="17"/>
      <c r="BBY94" s="17"/>
      <c r="BBZ94" s="17"/>
      <c r="BCA94" s="17"/>
      <c r="BCB94" s="17"/>
      <c r="BCC94" s="17"/>
      <c r="BCD94" s="17"/>
      <c r="BCE94" s="17"/>
      <c r="BCF94" s="17"/>
      <c r="BCG94" s="17"/>
      <c r="BCH94" s="17"/>
      <c r="BCI94" s="17"/>
      <c r="BCJ94" s="17"/>
      <c r="BCK94" s="17"/>
      <c r="BCL94" s="17"/>
      <c r="BCM94" s="17"/>
      <c r="BCN94" s="17"/>
      <c r="BCO94" s="17"/>
      <c r="BCP94" s="17"/>
      <c r="BCQ94" s="17"/>
      <c r="BCR94" s="17"/>
      <c r="BCS94" s="17"/>
      <c r="BCT94" s="17"/>
      <c r="BCU94" s="17"/>
      <c r="BCV94" s="17"/>
      <c r="BCW94" s="17"/>
      <c r="BCX94" s="17"/>
      <c r="BCY94" s="17"/>
      <c r="BCZ94" s="17"/>
      <c r="BDA94" s="17"/>
      <c r="BDB94" s="17"/>
      <c r="BDC94" s="17"/>
      <c r="BDD94" s="17"/>
      <c r="BDE94" s="17"/>
      <c r="BDF94" s="17"/>
      <c r="BDG94" s="17"/>
      <c r="BDH94" s="17"/>
      <c r="BDI94" s="17"/>
      <c r="BDJ94" s="17"/>
      <c r="BDK94" s="17"/>
      <c r="BDL94" s="17"/>
      <c r="BDM94" s="17"/>
      <c r="BDN94" s="17"/>
      <c r="BDO94" s="17"/>
      <c r="BDP94" s="17"/>
      <c r="BDQ94" s="17"/>
      <c r="BDR94" s="17"/>
      <c r="BDS94" s="17"/>
      <c r="BDT94" s="17"/>
      <c r="BDU94" s="17"/>
      <c r="BDV94" s="17"/>
      <c r="BDW94" s="17"/>
      <c r="BDX94" s="17"/>
      <c r="BDY94" s="17"/>
      <c r="BDZ94" s="17"/>
      <c r="BEA94" s="17"/>
      <c r="BEB94" s="17"/>
      <c r="BEC94" s="17"/>
      <c r="BED94" s="17"/>
      <c r="BEE94" s="17"/>
      <c r="BEF94" s="17"/>
      <c r="BEG94" s="17"/>
      <c r="BEH94" s="17"/>
      <c r="BEI94" s="17"/>
      <c r="BEJ94" s="17"/>
      <c r="BEK94" s="17"/>
      <c r="BEL94" s="17"/>
      <c r="BEM94" s="17"/>
      <c r="BEN94" s="17"/>
      <c r="BEO94" s="17"/>
      <c r="BEP94" s="17"/>
      <c r="BEQ94" s="17"/>
      <c r="BER94" s="17"/>
      <c r="BES94" s="17"/>
      <c r="BET94" s="17"/>
      <c r="BEU94" s="17"/>
      <c r="BEV94" s="17"/>
      <c r="BEW94" s="17"/>
      <c r="BEX94" s="17"/>
      <c r="BEY94" s="17"/>
      <c r="BEZ94" s="17"/>
      <c r="BFA94" s="17"/>
      <c r="BFB94" s="17"/>
      <c r="BFC94" s="17"/>
      <c r="BFD94" s="17"/>
      <c r="BFE94" s="17"/>
      <c r="BFF94" s="17"/>
      <c r="BFG94" s="17"/>
      <c r="BFH94" s="17"/>
      <c r="BFI94" s="17"/>
      <c r="BFJ94" s="17"/>
      <c r="BFK94" s="17"/>
      <c r="BFL94" s="17"/>
      <c r="BFM94" s="17"/>
      <c r="BFN94" s="17"/>
      <c r="BFO94" s="17"/>
      <c r="BFP94" s="17"/>
      <c r="BFQ94" s="17"/>
      <c r="BFR94" s="17"/>
      <c r="BFS94" s="17"/>
      <c r="BFT94" s="17"/>
      <c r="BFU94" s="17"/>
      <c r="BFV94" s="17"/>
      <c r="BFW94" s="17"/>
      <c r="BFX94" s="17"/>
      <c r="BFY94" s="17"/>
      <c r="BFZ94" s="17"/>
      <c r="BGA94" s="17"/>
      <c r="BGB94" s="17"/>
      <c r="BGC94" s="17"/>
      <c r="BGD94" s="17"/>
      <c r="BGE94" s="17"/>
      <c r="BGF94" s="17"/>
      <c r="BGG94" s="17"/>
      <c r="BGH94" s="17"/>
      <c r="BGI94" s="17"/>
      <c r="BGJ94" s="17"/>
      <c r="BGK94" s="17"/>
      <c r="BGL94" s="17"/>
      <c r="BGM94" s="17"/>
      <c r="BGN94" s="17"/>
      <c r="BGO94" s="17"/>
      <c r="BGP94" s="17"/>
      <c r="BGQ94" s="17"/>
      <c r="BGR94" s="17"/>
      <c r="BGS94" s="17"/>
      <c r="BGT94" s="17"/>
      <c r="BGU94" s="17"/>
      <c r="BGV94" s="17"/>
      <c r="BGW94" s="17"/>
      <c r="BGX94" s="17"/>
      <c r="BGY94" s="17"/>
      <c r="BGZ94" s="17"/>
      <c r="BHA94" s="17"/>
      <c r="BHB94" s="17"/>
      <c r="BHC94" s="17"/>
      <c r="BHD94" s="17"/>
      <c r="BHE94" s="17"/>
      <c r="BHF94" s="17"/>
      <c r="BHG94" s="17"/>
      <c r="BHH94" s="17"/>
      <c r="BHI94" s="17"/>
      <c r="BHJ94" s="17"/>
      <c r="BHK94" s="17"/>
      <c r="BHL94" s="17"/>
      <c r="BHM94" s="17"/>
      <c r="BHN94" s="17"/>
      <c r="BHO94" s="17"/>
      <c r="BHP94" s="17"/>
      <c r="BHQ94" s="17"/>
      <c r="BHR94" s="17"/>
      <c r="BHS94" s="17"/>
      <c r="BHT94" s="17"/>
      <c r="BHU94" s="17"/>
      <c r="BHV94" s="17"/>
      <c r="BHW94" s="17"/>
      <c r="BHX94" s="17"/>
      <c r="BHY94" s="17"/>
      <c r="BHZ94" s="17"/>
      <c r="BIA94" s="17"/>
      <c r="BIB94" s="17"/>
      <c r="BIC94" s="17"/>
      <c r="BID94" s="17"/>
      <c r="BIE94" s="17"/>
      <c r="BIF94" s="17"/>
      <c r="BIG94" s="17"/>
      <c r="BIH94" s="17"/>
      <c r="BII94" s="17"/>
      <c r="BIJ94" s="17"/>
      <c r="BIK94" s="17"/>
      <c r="BIL94" s="17"/>
      <c r="BIM94" s="17"/>
      <c r="BIN94" s="17"/>
      <c r="BIO94" s="17"/>
      <c r="BIP94" s="17"/>
      <c r="BIQ94" s="17"/>
      <c r="BIR94" s="17"/>
      <c r="BIS94" s="17"/>
      <c r="BIT94" s="17"/>
      <c r="BIU94" s="17"/>
      <c r="BIV94" s="17"/>
      <c r="BIW94" s="17"/>
      <c r="BIX94" s="17"/>
      <c r="BIY94" s="17"/>
      <c r="BIZ94" s="17"/>
      <c r="BJA94" s="17"/>
      <c r="BJB94" s="17"/>
      <c r="BJC94" s="17"/>
      <c r="BJD94" s="17"/>
      <c r="BJE94" s="17"/>
      <c r="BJF94" s="17"/>
      <c r="BJG94" s="17"/>
      <c r="BJH94" s="17"/>
      <c r="BJI94" s="17"/>
      <c r="BJJ94" s="17"/>
      <c r="BJK94" s="17"/>
      <c r="BJL94" s="17"/>
      <c r="BJM94" s="17"/>
      <c r="BJN94" s="17"/>
      <c r="BJO94" s="17"/>
      <c r="BJP94" s="17"/>
      <c r="BJQ94" s="17"/>
      <c r="BJR94" s="17"/>
      <c r="BJS94" s="17"/>
      <c r="BJT94" s="17"/>
      <c r="BJU94" s="17"/>
      <c r="BJV94" s="17"/>
      <c r="BJW94" s="17"/>
      <c r="BJX94" s="17"/>
      <c r="BJY94" s="17"/>
      <c r="BJZ94" s="17"/>
      <c r="BKA94" s="17"/>
      <c r="BKB94" s="17"/>
      <c r="BKC94" s="17"/>
      <c r="BKD94" s="17"/>
      <c r="BKE94" s="17"/>
      <c r="BKF94" s="17"/>
      <c r="BKG94" s="17"/>
      <c r="BKH94" s="17"/>
      <c r="BKI94" s="17"/>
      <c r="BKJ94" s="17"/>
      <c r="BKK94" s="17"/>
      <c r="BKL94" s="17"/>
      <c r="BKM94" s="17"/>
      <c r="BKN94" s="17"/>
      <c r="BKO94" s="17"/>
      <c r="BKP94" s="17"/>
      <c r="BKQ94" s="17"/>
      <c r="BKR94" s="17"/>
      <c r="BKS94" s="17"/>
      <c r="BKT94" s="17"/>
      <c r="BKU94" s="17"/>
      <c r="BKV94" s="17"/>
      <c r="BKW94" s="17"/>
      <c r="BKX94" s="17"/>
      <c r="BKY94" s="17"/>
      <c r="BKZ94" s="17"/>
      <c r="BLA94" s="17"/>
      <c r="BLB94" s="17"/>
      <c r="BLC94" s="17"/>
      <c r="BLD94" s="17"/>
      <c r="BLE94" s="17"/>
      <c r="BLF94" s="17"/>
      <c r="BLG94" s="17"/>
      <c r="BLH94" s="17"/>
      <c r="BLI94" s="17"/>
      <c r="BLJ94" s="17"/>
      <c r="BLK94" s="17"/>
      <c r="BLL94" s="17"/>
      <c r="BLM94" s="17"/>
      <c r="BLN94" s="17"/>
      <c r="BLO94" s="17"/>
      <c r="BLP94" s="17"/>
      <c r="BLQ94" s="17"/>
      <c r="BLR94" s="17"/>
      <c r="BLS94" s="17"/>
      <c r="BLT94" s="17"/>
      <c r="BLU94" s="17"/>
      <c r="BLV94" s="17"/>
      <c r="BLW94" s="17"/>
      <c r="BLX94" s="17"/>
      <c r="BLY94" s="17"/>
      <c r="BLZ94" s="17"/>
      <c r="BMA94" s="17"/>
      <c r="BMB94" s="17"/>
      <c r="BMC94" s="17"/>
      <c r="BMD94" s="17"/>
      <c r="BME94" s="17"/>
      <c r="BMF94" s="17"/>
      <c r="BMG94" s="17"/>
      <c r="BMH94" s="17"/>
      <c r="BMI94" s="17"/>
      <c r="BMJ94" s="17"/>
      <c r="BMK94" s="17"/>
      <c r="BML94" s="17"/>
      <c r="BMM94" s="17"/>
      <c r="BMN94" s="17"/>
      <c r="BMO94" s="17"/>
      <c r="BMP94" s="17"/>
      <c r="BMQ94" s="17"/>
      <c r="BMR94" s="17"/>
      <c r="BMS94" s="17"/>
      <c r="BMT94" s="17"/>
      <c r="BMU94" s="17"/>
      <c r="BMV94" s="17"/>
      <c r="BMW94" s="17"/>
      <c r="BMX94" s="17"/>
      <c r="BMY94" s="17"/>
      <c r="BMZ94" s="17"/>
      <c r="BNA94" s="17"/>
      <c r="BNB94" s="17"/>
      <c r="BNC94" s="17"/>
      <c r="BND94" s="17"/>
      <c r="BNE94" s="17"/>
      <c r="BNF94" s="17"/>
      <c r="BNG94" s="17"/>
      <c r="BNH94" s="17"/>
      <c r="BNI94" s="17"/>
      <c r="BNJ94" s="17"/>
      <c r="BNK94" s="17"/>
      <c r="BNL94" s="17"/>
      <c r="BNM94" s="17"/>
      <c r="BNN94" s="17"/>
      <c r="BNO94" s="17"/>
      <c r="BNP94" s="17"/>
      <c r="BNQ94" s="17"/>
      <c r="BNR94" s="17"/>
      <c r="BNS94" s="17"/>
      <c r="BNT94" s="17"/>
      <c r="BNU94" s="17"/>
      <c r="BNV94" s="17"/>
      <c r="BNW94" s="17"/>
      <c r="BNX94" s="17"/>
      <c r="BNY94" s="17"/>
      <c r="BNZ94" s="17"/>
      <c r="BOA94" s="17"/>
      <c r="BOB94" s="17"/>
      <c r="BOC94" s="17"/>
      <c r="BOD94" s="17"/>
      <c r="BOE94" s="17"/>
      <c r="BOF94" s="17"/>
      <c r="BOG94" s="17"/>
      <c r="BOH94" s="17"/>
      <c r="BOI94" s="17"/>
      <c r="BOJ94" s="17"/>
      <c r="BOK94" s="17"/>
      <c r="BOL94" s="17"/>
      <c r="BOM94" s="17"/>
      <c r="BON94" s="17"/>
      <c r="BOO94" s="17"/>
      <c r="BOP94" s="17"/>
      <c r="BOQ94" s="17"/>
      <c r="BOR94" s="17"/>
      <c r="BOS94" s="17"/>
      <c r="BOT94" s="17"/>
      <c r="BOU94" s="17"/>
      <c r="BOV94" s="17"/>
      <c r="BOW94" s="17"/>
      <c r="BOX94" s="17"/>
      <c r="BOY94" s="17"/>
      <c r="BOZ94" s="17"/>
      <c r="BPA94" s="17"/>
      <c r="BPB94" s="17"/>
      <c r="BPC94" s="17"/>
      <c r="BPD94" s="17"/>
      <c r="BPE94" s="17"/>
      <c r="BPF94" s="17"/>
      <c r="BPG94" s="17"/>
      <c r="BPH94" s="17"/>
      <c r="BPI94" s="17"/>
      <c r="BPJ94" s="17"/>
      <c r="BPK94" s="17"/>
      <c r="BPL94" s="17"/>
      <c r="BPM94" s="17"/>
      <c r="BPN94" s="17"/>
      <c r="BPO94" s="17"/>
      <c r="BPP94" s="17"/>
      <c r="BPQ94" s="17"/>
      <c r="BPR94" s="17"/>
      <c r="BPS94" s="17"/>
      <c r="BPT94" s="17"/>
      <c r="BPU94" s="17"/>
      <c r="BPV94" s="17"/>
      <c r="BPW94" s="17"/>
      <c r="BPX94" s="17"/>
      <c r="BPY94" s="17"/>
      <c r="BPZ94" s="17"/>
      <c r="BQA94" s="17"/>
      <c r="BQB94" s="17"/>
      <c r="BQC94" s="17"/>
      <c r="BQD94" s="17"/>
      <c r="BQE94" s="17"/>
      <c r="BQF94" s="17"/>
      <c r="BQG94" s="17"/>
      <c r="BQH94" s="17"/>
      <c r="BQI94" s="17"/>
      <c r="BQJ94" s="17"/>
      <c r="BQK94" s="17"/>
      <c r="BQL94" s="17"/>
      <c r="BQM94" s="17"/>
      <c r="BQN94" s="17"/>
      <c r="BQO94" s="17"/>
      <c r="BQP94" s="17"/>
      <c r="BQQ94" s="17"/>
      <c r="BQR94" s="17"/>
      <c r="BQS94" s="17"/>
      <c r="BQT94" s="17"/>
      <c r="BQU94" s="17"/>
      <c r="BQV94" s="17"/>
      <c r="BQW94" s="17"/>
      <c r="BQX94" s="17"/>
      <c r="BQY94" s="17"/>
      <c r="BQZ94" s="17"/>
      <c r="BRA94" s="17"/>
      <c r="BRB94" s="17"/>
      <c r="BRC94" s="17"/>
      <c r="BRD94" s="17"/>
      <c r="BRE94" s="17"/>
      <c r="BRF94" s="17"/>
      <c r="BRG94" s="17"/>
      <c r="BRH94" s="17"/>
      <c r="BRI94" s="17"/>
      <c r="BRJ94" s="17"/>
      <c r="BRK94" s="17"/>
      <c r="BRL94" s="17"/>
      <c r="BRM94" s="17"/>
      <c r="BRN94" s="17"/>
      <c r="BRO94" s="17"/>
      <c r="BRP94" s="17"/>
      <c r="BRQ94" s="17"/>
      <c r="BRR94" s="17"/>
      <c r="BRS94" s="17"/>
      <c r="BRT94" s="17"/>
      <c r="BRU94" s="17"/>
      <c r="BRV94" s="17"/>
      <c r="BRW94" s="17"/>
      <c r="BRX94" s="17"/>
      <c r="BRY94" s="17"/>
      <c r="BRZ94" s="17"/>
      <c r="BSA94" s="17"/>
      <c r="BSB94" s="17"/>
      <c r="BSC94" s="17"/>
      <c r="BSD94" s="17"/>
      <c r="BSE94" s="17"/>
      <c r="BSF94" s="17"/>
      <c r="BSG94" s="17"/>
      <c r="BSH94" s="17"/>
      <c r="BSI94" s="17"/>
      <c r="BSJ94" s="17"/>
      <c r="BSK94" s="17"/>
      <c r="BSL94" s="17"/>
      <c r="BSM94" s="17"/>
      <c r="BSN94" s="17"/>
      <c r="BSO94" s="17"/>
      <c r="BSP94" s="17"/>
      <c r="BSQ94" s="17"/>
      <c r="BSR94" s="17"/>
      <c r="BSS94" s="17"/>
      <c r="BST94" s="17"/>
      <c r="BSU94" s="17"/>
      <c r="BSV94" s="17"/>
      <c r="BSW94" s="17"/>
      <c r="BSX94" s="17"/>
      <c r="BSY94" s="17"/>
      <c r="BSZ94" s="17"/>
      <c r="BTA94" s="17"/>
      <c r="BTB94" s="17"/>
      <c r="BTC94" s="17"/>
      <c r="BTD94" s="17"/>
      <c r="BTE94" s="17"/>
      <c r="BTF94" s="17"/>
      <c r="BTG94" s="17"/>
      <c r="BTH94" s="17"/>
      <c r="BTI94" s="17"/>
      <c r="BTJ94" s="17"/>
      <c r="BTK94" s="17"/>
      <c r="BTL94" s="17"/>
      <c r="BTM94" s="17"/>
      <c r="BTN94" s="17"/>
      <c r="BTO94" s="17"/>
      <c r="BTP94" s="17"/>
      <c r="BTQ94" s="17"/>
      <c r="BTR94" s="17"/>
      <c r="BTS94" s="17"/>
      <c r="BTT94" s="17"/>
      <c r="BTU94" s="17"/>
      <c r="BTV94" s="17"/>
      <c r="BTW94" s="17"/>
      <c r="BTX94" s="17"/>
      <c r="BTY94" s="17"/>
      <c r="BTZ94" s="17"/>
      <c r="BUA94" s="17"/>
      <c r="BUB94" s="17"/>
      <c r="BUC94" s="17"/>
      <c r="BUD94" s="17"/>
      <c r="BUE94" s="17"/>
      <c r="BUF94" s="17"/>
      <c r="BUG94" s="17"/>
      <c r="BUH94" s="17"/>
      <c r="BUI94" s="17"/>
      <c r="BUJ94" s="17"/>
      <c r="BUK94" s="17"/>
      <c r="BUL94" s="17"/>
      <c r="BUM94" s="17"/>
      <c r="BUN94" s="17"/>
      <c r="BUO94" s="17"/>
      <c r="BUP94" s="17"/>
      <c r="BUQ94" s="17"/>
      <c r="BUR94" s="17"/>
      <c r="BUS94" s="17"/>
      <c r="BUT94" s="17"/>
      <c r="BUU94" s="17"/>
      <c r="BUV94" s="17"/>
      <c r="BUW94" s="17"/>
      <c r="BUX94" s="17"/>
      <c r="BUY94" s="17"/>
      <c r="BUZ94" s="17"/>
      <c r="BVA94" s="17"/>
      <c r="BVB94" s="17"/>
      <c r="BVC94" s="17"/>
      <c r="BVD94" s="17"/>
      <c r="BVE94" s="17"/>
      <c r="BVF94" s="17"/>
      <c r="BVG94" s="17"/>
      <c r="BVH94" s="17"/>
      <c r="BVI94" s="17"/>
      <c r="BVJ94" s="17"/>
      <c r="BVK94" s="17"/>
      <c r="BVL94" s="17"/>
      <c r="BVM94" s="17"/>
      <c r="BVN94" s="17"/>
      <c r="BVO94" s="17"/>
      <c r="BVP94" s="17"/>
      <c r="BVQ94" s="17"/>
      <c r="BVR94" s="17"/>
      <c r="BVS94" s="17"/>
      <c r="BVT94" s="17"/>
      <c r="BVU94" s="17"/>
      <c r="BVV94" s="17"/>
      <c r="BVW94" s="17"/>
      <c r="BVX94" s="17"/>
      <c r="BVY94" s="17"/>
      <c r="BVZ94" s="17"/>
      <c r="BWA94" s="17"/>
      <c r="BWB94" s="17"/>
      <c r="BWC94" s="17"/>
      <c r="BWD94" s="17"/>
      <c r="BWE94" s="17"/>
      <c r="BWF94" s="17"/>
      <c r="BWG94" s="17"/>
      <c r="BWH94" s="17"/>
      <c r="BWI94" s="17"/>
      <c r="BWJ94" s="17"/>
      <c r="BWK94" s="17"/>
      <c r="BWL94" s="17"/>
      <c r="BWM94" s="17"/>
      <c r="BWN94" s="17"/>
      <c r="BWO94" s="17"/>
      <c r="BWP94" s="17"/>
      <c r="BWQ94" s="17"/>
      <c r="BWR94" s="17"/>
      <c r="BWS94" s="17"/>
      <c r="BWT94" s="17"/>
      <c r="BWU94" s="17"/>
      <c r="BWV94" s="17"/>
      <c r="BWW94" s="17"/>
      <c r="BWX94" s="17"/>
      <c r="BWY94" s="17"/>
      <c r="BWZ94" s="17"/>
      <c r="BXA94" s="17"/>
      <c r="BXB94" s="17"/>
      <c r="BXC94" s="17"/>
      <c r="BXD94" s="17"/>
      <c r="BXE94" s="17"/>
      <c r="BXF94" s="17"/>
      <c r="BXG94" s="17"/>
      <c r="BXH94" s="17"/>
      <c r="BXI94" s="17"/>
      <c r="BXJ94" s="17"/>
      <c r="BXK94" s="17"/>
      <c r="BXL94" s="17"/>
      <c r="BXM94" s="17"/>
      <c r="BXN94" s="17"/>
      <c r="BXO94" s="17"/>
      <c r="BXP94" s="17"/>
      <c r="BXQ94" s="17"/>
      <c r="BXR94" s="17"/>
      <c r="BXS94" s="17"/>
      <c r="BXT94" s="17"/>
      <c r="BXU94" s="17"/>
      <c r="BXV94" s="17"/>
      <c r="BXW94" s="17"/>
      <c r="BXX94" s="17"/>
      <c r="BXY94" s="17"/>
      <c r="BXZ94" s="17"/>
      <c r="BYA94" s="17"/>
      <c r="BYB94" s="17"/>
      <c r="BYC94" s="17"/>
      <c r="BYD94" s="17"/>
      <c r="BYE94" s="17"/>
      <c r="BYF94" s="17"/>
      <c r="BYG94" s="17"/>
      <c r="BYH94" s="17"/>
      <c r="BYI94" s="17"/>
      <c r="BYJ94" s="17"/>
      <c r="BYK94" s="17"/>
      <c r="BYL94" s="17"/>
      <c r="BYM94" s="17"/>
      <c r="BYN94" s="17"/>
      <c r="BYO94" s="17"/>
      <c r="BYP94" s="17"/>
      <c r="BYQ94" s="17"/>
      <c r="BYR94" s="17"/>
      <c r="BYS94" s="17"/>
      <c r="BYT94" s="17"/>
      <c r="BYU94" s="17"/>
      <c r="BYV94" s="17"/>
      <c r="BYW94" s="17"/>
      <c r="BYX94" s="17"/>
      <c r="BYY94" s="17"/>
      <c r="BYZ94" s="17"/>
      <c r="BZA94" s="17"/>
      <c r="BZB94" s="17"/>
      <c r="BZC94" s="17"/>
      <c r="BZD94" s="17"/>
      <c r="BZE94" s="17"/>
      <c r="BZF94" s="17"/>
      <c r="BZG94" s="17"/>
      <c r="BZH94" s="17"/>
      <c r="BZI94" s="17"/>
      <c r="BZJ94" s="17"/>
      <c r="BZK94" s="17"/>
      <c r="BZL94" s="17"/>
      <c r="BZM94" s="17"/>
      <c r="BZN94" s="17"/>
      <c r="BZO94" s="17"/>
      <c r="BZP94" s="17"/>
      <c r="BZQ94" s="17"/>
      <c r="BZR94" s="17"/>
      <c r="BZS94" s="17"/>
      <c r="BZT94" s="17"/>
      <c r="BZU94" s="17"/>
      <c r="BZV94" s="17"/>
      <c r="BZW94" s="17"/>
      <c r="BZX94" s="17"/>
      <c r="BZY94" s="17"/>
      <c r="BZZ94" s="17"/>
      <c r="CAA94" s="17"/>
      <c r="CAB94" s="17"/>
      <c r="CAC94" s="17"/>
      <c r="CAD94" s="17"/>
      <c r="CAE94" s="17"/>
      <c r="CAF94" s="17"/>
      <c r="CAG94" s="17"/>
      <c r="CAH94" s="17"/>
      <c r="CAI94" s="17"/>
      <c r="CAJ94" s="17"/>
      <c r="CAK94" s="17"/>
      <c r="CAL94" s="17"/>
      <c r="CAM94" s="17"/>
      <c r="CAN94" s="17"/>
      <c r="CAO94" s="17"/>
      <c r="CAP94" s="17"/>
      <c r="CAQ94" s="17"/>
      <c r="CAR94" s="17"/>
      <c r="CAS94" s="17"/>
      <c r="CAT94" s="17"/>
      <c r="CAU94" s="17"/>
      <c r="CAV94" s="17"/>
      <c r="CAW94" s="17"/>
      <c r="CAX94" s="17"/>
      <c r="CAY94" s="17"/>
      <c r="CAZ94" s="17"/>
      <c r="CBA94" s="17"/>
      <c r="CBB94" s="17"/>
      <c r="CBC94" s="17"/>
      <c r="CBD94" s="17"/>
      <c r="CBE94" s="17"/>
      <c r="CBF94" s="17"/>
      <c r="CBG94" s="17"/>
      <c r="CBH94" s="17"/>
      <c r="CBI94" s="17"/>
      <c r="CBJ94" s="17"/>
      <c r="CBK94" s="17"/>
      <c r="CBL94" s="17"/>
      <c r="CBM94" s="17"/>
      <c r="CBN94" s="17"/>
      <c r="CBO94" s="17"/>
      <c r="CBP94" s="17"/>
      <c r="CBQ94" s="17"/>
      <c r="CBR94" s="17"/>
      <c r="CBS94" s="17"/>
      <c r="CBT94" s="17"/>
      <c r="CBU94" s="17"/>
      <c r="CBV94" s="17"/>
      <c r="CBW94" s="17"/>
      <c r="CBX94" s="17"/>
      <c r="CBY94" s="17"/>
      <c r="CBZ94" s="17"/>
      <c r="CCA94" s="17"/>
      <c r="CCB94" s="17"/>
      <c r="CCC94" s="17"/>
      <c r="CCD94" s="17"/>
      <c r="CCE94" s="17"/>
      <c r="CCF94" s="17"/>
      <c r="CCG94" s="17"/>
      <c r="CCH94" s="17"/>
      <c r="CCI94" s="17"/>
      <c r="CCJ94" s="17"/>
      <c r="CCK94" s="17"/>
      <c r="CCL94" s="17"/>
      <c r="CCM94" s="17"/>
      <c r="CCN94" s="17"/>
      <c r="CCO94" s="17"/>
      <c r="CCP94" s="17"/>
      <c r="CCQ94" s="17"/>
      <c r="CCR94" s="17"/>
      <c r="CCS94" s="17"/>
      <c r="CCT94" s="17"/>
      <c r="CCU94" s="17"/>
      <c r="CCV94" s="17"/>
      <c r="CCW94" s="17"/>
      <c r="CCX94" s="17"/>
      <c r="CCY94" s="17"/>
      <c r="CCZ94" s="17"/>
      <c r="CDA94" s="17"/>
      <c r="CDB94" s="17"/>
      <c r="CDC94" s="17"/>
      <c r="CDD94" s="17"/>
      <c r="CDE94" s="17"/>
      <c r="CDF94" s="17"/>
      <c r="CDG94" s="17"/>
      <c r="CDH94" s="17"/>
      <c r="CDI94" s="17"/>
      <c r="CDJ94" s="17"/>
      <c r="CDK94" s="17"/>
      <c r="CDL94" s="17"/>
      <c r="CDM94" s="17"/>
      <c r="CDN94" s="17"/>
      <c r="CDO94" s="17"/>
      <c r="CDP94" s="17"/>
      <c r="CDQ94" s="17"/>
      <c r="CDR94" s="17"/>
      <c r="CDS94" s="17"/>
      <c r="CDT94" s="17"/>
      <c r="CDU94" s="17"/>
    </row>
    <row r="95">
      <c r="A95" s="14" t="s">
        <v>3522</v>
      </c>
      <c r="B95" s="14" t="s">
        <v>3523</v>
      </c>
      <c r="C95" s="14" t="s">
        <v>2728</v>
      </c>
      <c r="D95" s="14" t="s">
        <v>3524</v>
      </c>
      <c r="E95" s="14" t="s">
        <v>3525</v>
      </c>
      <c r="F95" s="14" t="s">
        <v>2835</v>
      </c>
      <c r="I95" s="14" t="s">
        <v>3526</v>
      </c>
      <c r="J95" s="14" t="s">
        <v>2618</v>
      </c>
      <c r="K95" s="14" t="s">
        <v>2619</v>
      </c>
      <c r="L95" s="17"/>
      <c r="M95" s="17"/>
      <c r="N95" s="14" t="s">
        <v>21</v>
      </c>
      <c r="O95" s="14" t="s">
        <v>2674</v>
      </c>
      <c r="P95" s="14" t="s">
        <v>2690</v>
      </c>
      <c r="Q95" s="16">
        <v>11.0</v>
      </c>
      <c r="R95" s="16">
        <v>4112871.0</v>
      </c>
      <c r="S95" s="16">
        <v>4112871.0</v>
      </c>
      <c r="T95" s="14" t="s">
        <v>2631</v>
      </c>
      <c r="U95" s="14" t="s">
        <v>2630</v>
      </c>
      <c r="V95" s="14" t="s">
        <v>3527</v>
      </c>
      <c r="W95" s="14" t="s">
        <v>3528</v>
      </c>
      <c r="Z95" s="17"/>
      <c r="AA95" s="17"/>
      <c r="AB95" s="17"/>
      <c r="AC95" s="17"/>
      <c r="AD95" s="16">
        <v>6.0</v>
      </c>
      <c r="AE95" s="22">
        <v>45638.0</v>
      </c>
      <c r="AF95" s="17"/>
      <c r="AG95" s="14" t="s">
        <v>2876</v>
      </c>
      <c r="AI95" s="17"/>
      <c r="AJ95" s="17"/>
      <c r="AK95" s="17"/>
      <c r="AL95" s="16">
        <v>3.0</v>
      </c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6">
        <v>1.0</v>
      </c>
      <c r="BH95" s="14" t="s">
        <v>2564</v>
      </c>
      <c r="BI95" s="14" t="s">
        <v>2594</v>
      </c>
      <c r="BJ95" s="14" t="s">
        <v>2566</v>
      </c>
      <c r="BK95" s="17"/>
      <c r="BL95" s="17"/>
      <c r="BM95" s="16">
        <v>0.2</v>
      </c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  <c r="KL95" s="17"/>
      <c r="KM95" s="17"/>
      <c r="KN95" s="17"/>
      <c r="KO95" s="17"/>
      <c r="KP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  <c r="LE95" s="17"/>
      <c r="LF95" s="17"/>
      <c r="LG95" s="17"/>
      <c r="LH95" s="17"/>
      <c r="LI95" s="17"/>
      <c r="LJ95" s="17"/>
      <c r="LK95" s="17"/>
      <c r="LL95" s="17"/>
      <c r="LM95" s="17"/>
      <c r="LN95" s="17"/>
      <c r="LO95" s="17"/>
      <c r="LP95" s="17"/>
      <c r="LQ95" s="17"/>
      <c r="LR95" s="17"/>
      <c r="LS95" s="17"/>
      <c r="LT95" s="17"/>
      <c r="LU95" s="17"/>
      <c r="LV95" s="17"/>
      <c r="LW95" s="17"/>
      <c r="LX95" s="17"/>
      <c r="LY95" s="17"/>
      <c r="LZ95" s="17"/>
      <c r="MA95" s="17"/>
      <c r="MB95" s="17"/>
      <c r="MC95" s="17"/>
      <c r="MD95" s="17"/>
      <c r="ME95" s="17"/>
      <c r="MF95" s="17"/>
      <c r="MG95" s="17"/>
      <c r="MH95" s="17"/>
      <c r="MI95" s="17"/>
      <c r="MJ95" s="17"/>
      <c r="MK95" s="17"/>
      <c r="ML95" s="17"/>
      <c r="MM95" s="17"/>
      <c r="MN95" s="17"/>
      <c r="MO95" s="17"/>
      <c r="MP95" s="17"/>
      <c r="MQ95" s="17"/>
      <c r="MR95" s="17"/>
      <c r="MS95" s="17"/>
      <c r="MT95" s="17"/>
      <c r="MU95" s="17"/>
      <c r="MV95" s="17"/>
      <c r="MW95" s="17"/>
      <c r="MX95" s="17"/>
      <c r="MY95" s="17"/>
      <c r="MZ95" s="17"/>
      <c r="NA95" s="17"/>
      <c r="NB95" s="17"/>
      <c r="NC95" s="17"/>
      <c r="ND95" s="17"/>
      <c r="NE95" s="17"/>
      <c r="NF95" s="17"/>
      <c r="NG95" s="17"/>
      <c r="NH95" s="17"/>
      <c r="NI95" s="17"/>
      <c r="NJ95" s="17"/>
      <c r="NK95" s="17"/>
      <c r="NL95" s="17"/>
      <c r="NM95" s="17"/>
      <c r="NN95" s="17"/>
      <c r="NO95" s="17"/>
      <c r="NP95" s="17"/>
      <c r="NQ95" s="17"/>
      <c r="NR95" s="17"/>
      <c r="NS95" s="17"/>
      <c r="NT95" s="17"/>
      <c r="NU95" s="17"/>
      <c r="NV95" s="17"/>
      <c r="NW95" s="17"/>
      <c r="NX95" s="17"/>
      <c r="NY95" s="17"/>
      <c r="NZ95" s="17"/>
      <c r="OA95" s="17"/>
      <c r="OB95" s="17"/>
      <c r="OC95" s="17"/>
      <c r="OD95" s="17"/>
      <c r="OE95" s="17"/>
      <c r="OF95" s="17"/>
      <c r="OG95" s="17"/>
      <c r="OH95" s="17"/>
      <c r="OI95" s="17"/>
      <c r="OJ95" s="17"/>
      <c r="OK95" s="17"/>
      <c r="OL95" s="17"/>
      <c r="OM95" s="17"/>
      <c r="ON95" s="17"/>
      <c r="OO95" s="17"/>
      <c r="OP95" s="17"/>
      <c r="OQ95" s="17"/>
      <c r="OR95" s="17"/>
      <c r="OS95" s="17"/>
      <c r="OT95" s="17"/>
      <c r="OU95" s="17"/>
      <c r="OV95" s="17"/>
      <c r="OW95" s="17"/>
      <c r="OX95" s="17"/>
      <c r="OY95" s="17"/>
      <c r="OZ95" s="17"/>
      <c r="PA95" s="17"/>
      <c r="PB95" s="17"/>
      <c r="PC95" s="17"/>
      <c r="PD95" s="17"/>
      <c r="PE95" s="17"/>
      <c r="PF95" s="17"/>
      <c r="PG95" s="17"/>
      <c r="PH95" s="17"/>
      <c r="PI95" s="17"/>
      <c r="PJ95" s="17"/>
      <c r="PK95" s="17"/>
      <c r="PL95" s="17"/>
      <c r="PM95" s="17"/>
      <c r="PN95" s="17"/>
      <c r="PO95" s="17"/>
      <c r="PP95" s="17"/>
      <c r="PQ95" s="17"/>
      <c r="PR95" s="17"/>
      <c r="PS95" s="17"/>
      <c r="PT95" s="17"/>
      <c r="PU95" s="17"/>
      <c r="PV95" s="17"/>
      <c r="PW95" s="17"/>
      <c r="PX95" s="17"/>
      <c r="PY95" s="17"/>
      <c r="PZ95" s="17"/>
      <c r="QA95" s="17"/>
      <c r="QB95" s="17"/>
      <c r="QC95" s="17"/>
      <c r="QD95" s="17"/>
      <c r="QE95" s="17"/>
      <c r="QF95" s="17"/>
      <c r="QG95" s="17"/>
      <c r="QH95" s="17"/>
      <c r="QI95" s="17"/>
      <c r="QJ95" s="17"/>
      <c r="QK95" s="17"/>
      <c r="QL95" s="17"/>
      <c r="QM95" s="17"/>
      <c r="QN95" s="17"/>
      <c r="QO95" s="17"/>
      <c r="QP95" s="17"/>
      <c r="QQ95" s="17"/>
      <c r="QR95" s="17"/>
      <c r="QS95" s="17"/>
      <c r="QT95" s="17"/>
      <c r="QU95" s="17"/>
      <c r="QV95" s="17"/>
      <c r="QW95" s="17"/>
      <c r="QX95" s="17"/>
      <c r="QY95" s="17"/>
      <c r="QZ95" s="17"/>
      <c r="RA95" s="17"/>
      <c r="RB95" s="17"/>
      <c r="RC95" s="17"/>
      <c r="RD95" s="17"/>
      <c r="RE95" s="17"/>
      <c r="RF95" s="17"/>
      <c r="RG95" s="17"/>
      <c r="RH95" s="17"/>
      <c r="RI95" s="17"/>
      <c r="RJ95" s="17"/>
      <c r="RK95" s="17"/>
      <c r="RL95" s="17"/>
      <c r="RM95" s="17"/>
      <c r="RN95" s="17"/>
      <c r="RO95" s="17"/>
      <c r="RP95" s="17"/>
      <c r="RQ95" s="17"/>
      <c r="RR95" s="17"/>
      <c r="RS95" s="17"/>
      <c r="RT95" s="17"/>
      <c r="RU95" s="17"/>
      <c r="RV95" s="17"/>
      <c r="RW95" s="17"/>
      <c r="RX95" s="17"/>
      <c r="RY95" s="17"/>
      <c r="RZ95" s="17"/>
      <c r="SA95" s="17"/>
      <c r="SB95" s="17"/>
      <c r="SC95" s="17"/>
      <c r="SD95" s="17"/>
      <c r="SE95" s="17"/>
      <c r="SF95" s="17"/>
      <c r="SG95" s="17"/>
      <c r="SH95" s="17"/>
      <c r="SI95" s="17"/>
      <c r="SJ95" s="17"/>
      <c r="SK95" s="17"/>
      <c r="SL95" s="17"/>
      <c r="SM95" s="17"/>
      <c r="SN95" s="17"/>
      <c r="SO95" s="17"/>
      <c r="SP95" s="17"/>
      <c r="SQ95" s="17"/>
      <c r="SR95" s="17"/>
      <c r="SS95" s="17"/>
      <c r="ST95" s="17"/>
      <c r="SU95" s="17"/>
      <c r="SV95" s="17"/>
      <c r="SW95" s="17"/>
      <c r="SX95" s="17"/>
      <c r="SY95" s="17"/>
      <c r="SZ95" s="17"/>
      <c r="TA95" s="17"/>
      <c r="TB95" s="17"/>
      <c r="TC95" s="17"/>
      <c r="TD95" s="17"/>
      <c r="TE95" s="17"/>
      <c r="TF95" s="17"/>
      <c r="TG95" s="17"/>
      <c r="TH95" s="17"/>
      <c r="TI95" s="17"/>
      <c r="TJ95" s="17"/>
      <c r="TK95" s="17"/>
      <c r="TL95" s="17"/>
      <c r="TM95" s="17"/>
      <c r="TN95" s="17"/>
      <c r="TO95" s="17"/>
      <c r="TP95" s="17"/>
      <c r="TQ95" s="17"/>
      <c r="TR95" s="17"/>
      <c r="TS95" s="17"/>
      <c r="TT95" s="17"/>
      <c r="TU95" s="17"/>
      <c r="TV95" s="17"/>
      <c r="TW95" s="17"/>
      <c r="TX95" s="17"/>
      <c r="TY95" s="17"/>
      <c r="TZ95" s="17"/>
      <c r="UA95" s="17"/>
      <c r="UB95" s="17"/>
      <c r="UC95" s="17"/>
      <c r="UD95" s="17"/>
      <c r="UE95" s="17"/>
      <c r="UF95" s="17"/>
      <c r="UG95" s="17"/>
      <c r="UH95" s="17"/>
      <c r="UI95" s="17"/>
      <c r="UJ95" s="17"/>
      <c r="UK95" s="17"/>
      <c r="UL95" s="17"/>
      <c r="UM95" s="17"/>
      <c r="UN95" s="17"/>
      <c r="UO95" s="17"/>
      <c r="UP95" s="17"/>
      <c r="UQ95" s="17"/>
      <c r="UR95" s="17"/>
      <c r="US95" s="17"/>
      <c r="UT95" s="17"/>
      <c r="UU95" s="17"/>
      <c r="UV95" s="17"/>
      <c r="UW95" s="17"/>
      <c r="UX95" s="17"/>
      <c r="UY95" s="17"/>
      <c r="UZ95" s="17"/>
      <c r="VA95" s="17"/>
      <c r="VB95" s="17"/>
      <c r="VC95" s="17"/>
      <c r="VD95" s="17"/>
      <c r="VE95" s="17"/>
      <c r="VF95" s="17"/>
      <c r="VG95" s="17"/>
      <c r="VH95" s="17"/>
      <c r="VI95" s="17"/>
      <c r="VJ95" s="17"/>
      <c r="VK95" s="17"/>
      <c r="VL95" s="17"/>
      <c r="VM95" s="17"/>
      <c r="VN95" s="17"/>
      <c r="VO95" s="17"/>
      <c r="VP95" s="17"/>
      <c r="VQ95" s="17"/>
      <c r="VR95" s="17"/>
      <c r="VS95" s="17"/>
      <c r="VT95" s="17"/>
      <c r="VU95" s="17"/>
      <c r="VV95" s="17"/>
      <c r="VW95" s="17"/>
      <c r="VX95" s="17"/>
      <c r="VY95" s="17"/>
      <c r="VZ95" s="17"/>
      <c r="WA95" s="17"/>
      <c r="WB95" s="17"/>
      <c r="WC95" s="17"/>
      <c r="WD95" s="17"/>
      <c r="WE95" s="17"/>
      <c r="WF95" s="17"/>
      <c r="WG95" s="17"/>
      <c r="WH95" s="17"/>
      <c r="WI95" s="17"/>
      <c r="WJ95" s="17"/>
      <c r="WK95" s="17"/>
      <c r="WL95" s="17"/>
      <c r="WM95" s="17"/>
      <c r="WN95" s="17"/>
      <c r="WO95" s="17"/>
      <c r="WP95" s="17"/>
      <c r="WQ95" s="17"/>
      <c r="WR95" s="17"/>
      <c r="WS95" s="17"/>
      <c r="WT95" s="17"/>
      <c r="WU95" s="17"/>
      <c r="WV95" s="17"/>
      <c r="WW95" s="17"/>
      <c r="WX95" s="17"/>
      <c r="WY95" s="17"/>
      <c r="WZ95" s="17"/>
      <c r="XA95" s="17"/>
      <c r="XB95" s="17"/>
      <c r="XC95" s="17"/>
      <c r="XD95" s="17"/>
      <c r="XE95" s="17"/>
      <c r="XF95" s="17"/>
      <c r="XG95" s="17"/>
      <c r="XH95" s="17"/>
      <c r="XI95" s="17"/>
      <c r="XJ95" s="17"/>
      <c r="XK95" s="17"/>
      <c r="XL95" s="17"/>
      <c r="XM95" s="17"/>
      <c r="XN95" s="17"/>
      <c r="XO95" s="17"/>
      <c r="XP95" s="17"/>
      <c r="XQ95" s="17"/>
      <c r="XR95" s="17"/>
      <c r="XS95" s="17"/>
      <c r="XT95" s="17"/>
      <c r="XU95" s="17"/>
      <c r="XV95" s="17"/>
      <c r="XW95" s="17"/>
      <c r="XX95" s="17"/>
      <c r="XY95" s="17"/>
      <c r="XZ95" s="17"/>
      <c r="YA95" s="17"/>
      <c r="YB95" s="17"/>
      <c r="YC95" s="17"/>
      <c r="YD95" s="17"/>
      <c r="YE95" s="17"/>
      <c r="YF95" s="17"/>
      <c r="YG95" s="17"/>
      <c r="YH95" s="17"/>
      <c r="YI95" s="17"/>
      <c r="YJ95" s="17"/>
      <c r="YK95" s="17"/>
      <c r="YL95" s="17"/>
      <c r="YM95" s="17"/>
      <c r="YN95" s="17"/>
      <c r="YO95" s="17"/>
      <c r="YP95" s="17"/>
      <c r="YQ95" s="17"/>
      <c r="YR95" s="17"/>
      <c r="YS95" s="17"/>
      <c r="YT95" s="17"/>
      <c r="YU95" s="17"/>
      <c r="YV95" s="17"/>
      <c r="YW95" s="17"/>
      <c r="YX95" s="17"/>
      <c r="YY95" s="17"/>
      <c r="YZ95" s="17"/>
      <c r="ZA95" s="17"/>
      <c r="ZB95" s="17"/>
      <c r="ZC95" s="17"/>
      <c r="ZD95" s="17"/>
      <c r="ZE95" s="17"/>
      <c r="ZF95" s="17"/>
      <c r="ZG95" s="17"/>
      <c r="ZH95" s="17"/>
      <c r="ZI95" s="17"/>
      <c r="ZJ95" s="17"/>
      <c r="ZK95" s="17"/>
      <c r="ZL95" s="17"/>
      <c r="ZM95" s="17"/>
      <c r="ZN95" s="17"/>
      <c r="ZO95" s="17"/>
      <c r="ZP95" s="17"/>
      <c r="ZQ95" s="17"/>
      <c r="ZR95" s="17"/>
      <c r="ZS95" s="17"/>
      <c r="ZT95" s="17"/>
      <c r="ZU95" s="17"/>
      <c r="ZV95" s="17"/>
      <c r="ZW95" s="17"/>
      <c r="ZX95" s="17"/>
      <c r="ZY95" s="17"/>
      <c r="ZZ95" s="17"/>
      <c r="AAA95" s="17"/>
      <c r="AAB95" s="17"/>
      <c r="AAC95" s="17"/>
      <c r="AAD95" s="17"/>
      <c r="AAE95" s="17"/>
      <c r="AAF95" s="17"/>
      <c r="AAG95" s="17"/>
      <c r="AAH95" s="17"/>
      <c r="AAI95" s="17"/>
      <c r="AAJ95" s="17"/>
      <c r="AAK95" s="17"/>
      <c r="AAL95" s="17"/>
      <c r="AAM95" s="17"/>
      <c r="AAN95" s="17"/>
      <c r="AAO95" s="17"/>
      <c r="AAP95" s="17"/>
      <c r="AAQ95" s="17"/>
      <c r="AAR95" s="17"/>
      <c r="AAS95" s="17"/>
      <c r="AAT95" s="17"/>
      <c r="AAU95" s="17"/>
      <c r="AAV95" s="17"/>
      <c r="AAW95" s="17"/>
      <c r="AAX95" s="17"/>
      <c r="AAY95" s="17"/>
      <c r="AAZ95" s="17"/>
      <c r="ABA95" s="17"/>
      <c r="ABB95" s="17"/>
      <c r="ABC95" s="17"/>
      <c r="ABD95" s="17"/>
      <c r="ABE95" s="17"/>
      <c r="ABF95" s="17"/>
      <c r="ABG95" s="17"/>
      <c r="ABH95" s="17"/>
      <c r="ABI95" s="17"/>
      <c r="ABJ95" s="17"/>
      <c r="ABK95" s="17"/>
      <c r="ABL95" s="17"/>
      <c r="ABM95" s="17"/>
      <c r="ABN95" s="17"/>
      <c r="ABO95" s="17"/>
      <c r="ABP95" s="17"/>
      <c r="ABQ95" s="17"/>
      <c r="ABR95" s="17"/>
      <c r="ABS95" s="17"/>
      <c r="ABT95" s="17"/>
      <c r="ABU95" s="17"/>
      <c r="ABV95" s="17"/>
      <c r="ABW95" s="17"/>
      <c r="ABX95" s="17"/>
      <c r="ABY95" s="17"/>
      <c r="ABZ95" s="17"/>
      <c r="ACA95" s="17"/>
      <c r="ACB95" s="17"/>
      <c r="ACC95" s="17"/>
      <c r="ACD95" s="17"/>
      <c r="ACE95" s="17"/>
      <c r="ACF95" s="17"/>
      <c r="ACG95" s="17"/>
      <c r="ACH95" s="17"/>
      <c r="ACI95" s="17"/>
      <c r="ACJ95" s="17"/>
      <c r="ACK95" s="17"/>
      <c r="ACL95" s="17"/>
      <c r="ACM95" s="17"/>
      <c r="ACN95" s="17"/>
      <c r="ACO95" s="17"/>
      <c r="ACP95" s="17"/>
      <c r="ACQ95" s="17"/>
      <c r="ACR95" s="17"/>
      <c r="ACS95" s="17"/>
      <c r="ACT95" s="17"/>
      <c r="ACU95" s="17"/>
      <c r="ACV95" s="17"/>
      <c r="ACW95" s="17"/>
      <c r="ACX95" s="17"/>
      <c r="ACY95" s="17"/>
      <c r="ACZ95" s="17"/>
      <c r="ADA95" s="17"/>
      <c r="ADB95" s="17"/>
      <c r="ADC95" s="17"/>
      <c r="ADD95" s="17"/>
      <c r="ADE95" s="17"/>
      <c r="ADF95" s="17"/>
      <c r="ADG95" s="17"/>
      <c r="ADH95" s="17"/>
      <c r="ADI95" s="17"/>
      <c r="ADJ95" s="17"/>
      <c r="ADK95" s="17"/>
      <c r="ADL95" s="17"/>
      <c r="ADM95" s="17"/>
      <c r="ADN95" s="17"/>
      <c r="ADO95" s="17"/>
      <c r="ADP95" s="17"/>
      <c r="ADQ95" s="17"/>
      <c r="ADR95" s="17"/>
      <c r="ADS95" s="17"/>
      <c r="ADT95" s="17"/>
      <c r="ADU95" s="17"/>
      <c r="ADV95" s="17"/>
      <c r="ADW95" s="17"/>
      <c r="ADX95" s="17"/>
      <c r="ADY95" s="17"/>
      <c r="ADZ95" s="17"/>
      <c r="AEA95" s="17"/>
      <c r="AEB95" s="17"/>
      <c r="AEC95" s="17"/>
      <c r="AED95" s="17"/>
      <c r="AEE95" s="17"/>
      <c r="AEF95" s="17"/>
      <c r="AEG95" s="17"/>
      <c r="AEH95" s="17"/>
      <c r="AEI95" s="17"/>
      <c r="AEJ95" s="17"/>
      <c r="AEK95" s="17"/>
      <c r="AEL95" s="17"/>
      <c r="AEM95" s="17"/>
      <c r="AEN95" s="17"/>
      <c r="AEO95" s="17"/>
      <c r="AEP95" s="17"/>
      <c r="AEQ95" s="17"/>
      <c r="AER95" s="17"/>
      <c r="AES95" s="17"/>
      <c r="AET95" s="17"/>
      <c r="AEU95" s="17"/>
      <c r="AEV95" s="17"/>
      <c r="AEW95" s="17"/>
      <c r="AEX95" s="17"/>
      <c r="AEY95" s="17"/>
      <c r="AEZ95" s="17"/>
      <c r="AFA95" s="17"/>
      <c r="AFB95" s="17"/>
      <c r="AFC95" s="17"/>
      <c r="AFD95" s="17"/>
      <c r="AFE95" s="17"/>
      <c r="AFF95" s="17"/>
      <c r="AFG95" s="17"/>
      <c r="AFH95" s="17"/>
      <c r="AFI95" s="17"/>
      <c r="AFJ95" s="17"/>
      <c r="AFK95" s="17"/>
      <c r="AFL95" s="17"/>
      <c r="AFM95" s="17"/>
      <c r="AFN95" s="17"/>
      <c r="AFO95" s="17"/>
      <c r="AFP95" s="17"/>
      <c r="AFQ95" s="17"/>
      <c r="AFR95" s="17"/>
      <c r="AFS95" s="17"/>
      <c r="AFT95" s="17"/>
      <c r="AFU95" s="17"/>
      <c r="AFV95" s="17"/>
      <c r="AFW95" s="17"/>
      <c r="AFX95" s="17"/>
      <c r="AFY95" s="17"/>
      <c r="AFZ95" s="17"/>
      <c r="AGA95" s="17"/>
      <c r="AGB95" s="17"/>
      <c r="AGC95" s="17"/>
      <c r="AGD95" s="17"/>
      <c r="AGE95" s="17"/>
      <c r="AGF95" s="17"/>
      <c r="AGG95" s="17"/>
      <c r="AGH95" s="17"/>
      <c r="AGI95" s="17"/>
      <c r="AGJ95" s="17"/>
      <c r="AGK95" s="17"/>
      <c r="AGL95" s="17"/>
      <c r="AGM95" s="17"/>
      <c r="AGN95" s="17"/>
      <c r="AGO95" s="17"/>
      <c r="AGP95" s="17"/>
      <c r="AGQ95" s="17"/>
      <c r="AGR95" s="17"/>
      <c r="AGS95" s="17"/>
      <c r="AGT95" s="17"/>
      <c r="AGU95" s="17"/>
      <c r="AGV95" s="17"/>
      <c r="AGW95" s="17"/>
      <c r="AGX95" s="17"/>
      <c r="AGY95" s="17"/>
      <c r="AGZ95" s="17"/>
      <c r="AHA95" s="17"/>
      <c r="AHB95" s="17"/>
      <c r="AHC95" s="17"/>
      <c r="AHD95" s="17"/>
      <c r="AHE95" s="17"/>
      <c r="AHF95" s="17"/>
      <c r="AHG95" s="17"/>
      <c r="AHH95" s="17"/>
      <c r="AHI95" s="17"/>
      <c r="AHJ95" s="17"/>
      <c r="AHK95" s="17"/>
      <c r="AHL95" s="17"/>
      <c r="AHM95" s="17"/>
      <c r="AHN95" s="17"/>
      <c r="AHO95" s="17"/>
      <c r="AHP95" s="17"/>
      <c r="AHQ95" s="17"/>
      <c r="AHR95" s="17"/>
      <c r="AHS95" s="17"/>
      <c r="AHT95" s="17"/>
      <c r="AHU95" s="17"/>
      <c r="AHV95" s="17"/>
      <c r="AHW95" s="17"/>
      <c r="AHX95" s="17"/>
      <c r="AHY95" s="17"/>
      <c r="AHZ95" s="17"/>
      <c r="AIA95" s="17"/>
      <c r="AIB95" s="17"/>
      <c r="AIC95" s="17"/>
      <c r="AID95" s="17"/>
      <c r="AIE95" s="17"/>
      <c r="AIF95" s="17"/>
      <c r="AIG95" s="17"/>
      <c r="AIH95" s="17"/>
      <c r="AII95" s="17"/>
      <c r="AIJ95" s="17"/>
      <c r="AIK95" s="17"/>
      <c r="AIL95" s="17"/>
      <c r="AIM95" s="17"/>
      <c r="AIN95" s="17"/>
      <c r="AIO95" s="17"/>
      <c r="AIP95" s="17"/>
      <c r="AIQ95" s="17"/>
      <c r="AIR95" s="17"/>
      <c r="AIS95" s="17"/>
      <c r="AIT95" s="17"/>
      <c r="AIU95" s="17"/>
      <c r="AIV95" s="17"/>
      <c r="AIW95" s="17"/>
      <c r="AIX95" s="17"/>
      <c r="AIY95" s="17"/>
      <c r="AIZ95" s="17"/>
      <c r="AJA95" s="17"/>
      <c r="AJB95" s="17"/>
      <c r="AJC95" s="17"/>
      <c r="AJD95" s="17"/>
      <c r="AJE95" s="17"/>
      <c r="AJF95" s="17"/>
      <c r="AJG95" s="17"/>
      <c r="AJH95" s="17"/>
      <c r="AJI95" s="17"/>
      <c r="AJJ95" s="17"/>
      <c r="AJK95" s="17"/>
      <c r="AJL95" s="17"/>
      <c r="AJM95" s="17"/>
      <c r="AJN95" s="17"/>
      <c r="AJO95" s="17"/>
      <c r="AJP95" s="17"/>
      <c r="AJQ95" s="17"/>
      <c r="AJR95" s="17"/>
      <c r="AJS95" s="17"/>
      <c r="AJT95" s="17"/>
      <c r="AJU95" s="17"/>
      <c r="AJV95" s="17"/>
      <c r="AJW95" s="17"/>
      <c r="AJX95" s="17"/>
      <c r="AJY95" s="17"/>
      <c r="AJZ95" s="17"/>
      <c r="AKA95" s="17"/>
      <c r="AKB95" s="17"/>
      <c r="AKC95" s="17"/>
      <c r="AKD95" s="17"/>
      <c r="AKE95" s="17"/>
      <c r="AKF95" s="17"/>
      <c r="AKG95" s="17"/>
      <c r="AKH95" s="17"/>
      <c r="AKI95" s="17"/>
      <c r="AKJ95" s="17"/>
      <c r="AKK95" s="17"/>
      <c r="AKL95" s="17"/>
      <c r="AKM95" s="17"/>
      <c r="AKN95" s="17"/>
      <c r="AKO95" s="17"/>
      <c r="AKP95" s="17"/>
      <c r="AKQ95" s="17"/>
      <c r="AKR95" s="17"/>
      <c r="AKS95" s="17"/>
      <c r="AKT95" s="17"/>
      <c r="AKU95" s="17"/>
      <c r="AKV95" s="17"/>
      <c r="AKW95" s="17"/>
      <c r="AKX95" s="17"/>
      <c r="AKY95" s="17"/>
      <c r="AKZ95" s="17"/>
      <c r="ALA95" s="17"/>
      <c r="ALB95" s="17"/>
      <c r="ALC95" s="17"/>
      <c r="ALD95" s="17"/>
      <c r="ALE95" s="17"/>
      <c r="ALF95" s="17"/>
      <c r="ALG95" s="17"/>
      <c r="ALH95" s="17"/>
      <c r="ALI95" s="17"/>
      <c r="ALJ95" s="17"/>
      <c r="ALK95" s="17"/>
      <c r="ALL95" s="17"/>
      <c r="ALM95" s="17"/>
      <c r="ALN95" s="17"/>
      <c r="ALO95" s="17"/>
      <c r="ALP95" s="17"/>
      <c r="ALQ95" s="17"/>
      <c r="ALR95" s="17"/>
      <c r="ALS95" s="17"/>
      <c r="ALT95" s="17"/>
      <c r="ALU95" s="17"/>
      <c r="ALV95" s="17"/>
      <c r="ALW95" s="17"/>
      <c r="ALX95" s="17"/>
      <c r="ALY95" s="17"/>
      <c r="ALZ95" s="17"/>
      <c r="AMA95" s="17"/>
      <c r="AMB95" s="17"/>
      <c r="AMC95" s="17"/>
      <c r="AMD95" s="17"/>
      <c r="AME95" s="17"/>
      <c r="AMF95" s="17"/>
      <c r="AMG95" s="17"/>
      <c r="AMH95" s="17"/>
      <c r="AMI95" s="17"/>
      <c r="AMJ95" s="17"/>
      <c r="AMK95" s="17"/>
      <c r="AML95" s="17"/>
      <c r="AMM95" s="17"/>
      <c r="AMN95" s="17"/>
      <c r="AMO95" s="17"/>
      <c r="AMP95" s="17"/>
      <c r="AMQ95" s="17"/>
      <c r="AMR95" s="17"/>
      <c r="AMS95" s="17"/>
      <c r="AMT95" s="17"/>
      <c r="AMU95" s="17"/>
      <c r="AMV95" s="17"/>
      <c r="AMW95" s="17"/>
      <c r="AMX95" s="17"/>
      <c r="AMY95" s="17"/>
      <c r="AMZ95" s="17"/>
      <c r="ANA95" s="17"/>
      <c r="ANB95" s="17"/>
      <c r="ANC95" s="17"/>
      <c r="AND95" s="17"/>
      <c r="ANE95" s="17"/>
      <c r="ANF95" s="17"/>
      <c r="ANG95" s="17"/>
      <c r="ANH95" s="17"/>
      <c r="ANI95" s="17"/>
      <c r="ANJ95" s="17"/>
      <c r="ANK95" s="17"/>
      <c r="ANL95" s="17"/>
      <c r="ANM95" s="17"/>
      <c r="ANN95" s="17"/>
      <c r="ANO95" s="17"/>
      <c r="ANP95" s="17"/>
      <c r="ANQ95" s="17"/>
      <c r="ANR95" s="17"/>
      <c r="ANS95" s="17"/>
      <c r="ANT95" s="17"/>
      <c r="ANU95" s="17"/>
      <c r="ANV95" s="17"/>
      <c r="ANW95" s="17"/>
      <c r="ANX95" s="17"/>
      <c r="ANY95" s="17"/>
      <c r="ANZ95" s="17"/>
      <c r="AOA95" s="17"/>
      <c r="AOB95" s="17"/>
      <c r="AOC95" s="17"/>
      <c r="AOD95" s="17"/>
      <c r="AOE95" s="17"/>
      <c r="AOF95" s="17"/>
      <c r="AOG95" s="17"/>
      <c r="AOH95" s="17"/>
      <c r="AOI95" s="17"/>
      <c r="AOJ95" s="17"/>
      <c r="AOK95" s="17"/>
      <c r="AOL95" s="17"/>
      <c r="AOM95" s="17"/>
      <c r="AON95" s="17"/>
      <c r="AOO95" s="17"/>
      <c r="AOP95" s="17"/>
      <c r="AOQ95" s="17"/>
      <c r="AOR95" s="17"/>
      <c r="AOS95" s="17"/>
      <c r="AOT95" s="17"/>
      <c r="AOU95" s="17"/>
      <c r="AOV95" s="17"/>
      <c r="AOW95" s="17"/>
      <c r="AOX95" s="17"/>
      <c r="AOY95" s="17"/>
      <c r="AOZ95" s="17"/>
      <c r="APA95" s="17"/>
      <c r="APB95" s="17"/>
      <c r="APC95" s="17"/>
      <c r="APD95" s="17"/>
      <c r="APE95" s="17"/>
      <c r="APF95" s="17"/>
      <c r="APG95" s="17"/>
      <c r="APH95" s="17"/>
      <c r="API95" s="17"/>
      <c r="APJ95" s="17"/>
      <c r="APK95" s="17"/>
      <c r="APL95" s="17"/>
      <c r="APM95" s="17"/>
      <c r="APN95" s="17"/>
      <c r="APO95" s="17"/>
      <c r="APP95" s="17"/>
      <c r="APQ95" s="17"/>
      <c r="APR95" s="17"/>
      <c r="APS95" s="17"/>
      <c r="APT95" s="17"/>
      <c r="APU95" s="17"/>
      <c r="APV95" s="17"/>
      <c r="APW95" s="17"/>
      <c r="APX95" s="17"/>
      <c r="APY95" s="17"/>
      <c r="APZ95" s="17"/>
      <c r="AQA95" s="17"/>
      <c r="AQB95" s="17"/>
      <c r="AQC95" s="17"/>
      <c r="AQD95" s="17"/>
      <c r="AQE95" s="17"/>
      <c r="AQF95" s="17"/>
      <c r="AQG95" s="17"/>
      <c r="AQH95" s="17"/>
      <c r="AQI95" s="17"/>
      <c r="AQJ95" s="17"/>
      <c r="AQK95" s="17"/>
      <c r="AQL95" s="17"/>
      <c r="AQM95" s="17"/>
      <c r="AQN95" s="17"/>
      <c r="AQO95" s="17"/>
      <c r="AQP95" s="17"/>
      <c r="AQQ95" s="17"/>
      <c r="AQR95" s="17"/>
      <c r="AQS95" s="17"/>
      <c r="AQT95" s="17"/>
      <c r="AQU95" s="17"/>
      <c r="AQV95" s="17"/>
      <c r="AQW95" s="17"/>
      <c r="AQX95" s="17"/>
      <c r="AQY95" s="17"/>
      <c r="AQZ95" s="17"/>
      <c r="ARA95" s="17"/>
      <c r="ARB95" s="17"/>
      <c r="ARC95" s="17"/>
      <c r="ARD95" s="17"/>
      <c r="ARE95" s="17"/>
      <c r="ARF95" s="17"/>
      <c r="ARG95" s="17"/>
      <c r="ARH95" s="17"/>
      <c r="ARI95" s="17"/>
      <c r="ARJ95" s="17"/>
      <c r="ARK95" s="17"/>
      <c r="ARL95" s="17"/>
      <c r="ARM95" s="17"/>
      <c r="ARN95" s="17"/>
      <c r="ARO95" s="17"/>
      <c r="ARP95" s="17"/>
      <c r="ARQ95" s="17"/>
      <c r="ARR95" s="17"/>
      <c r="ARS95" s="17"/>
      <c r="ART95" s="17"/>
      <c r="ARU95" s="17"/>
      <c r="ARV95" s="17"/>
      <c r="ARW95" s="17"/>
      <c r="ARX95" s="17"/>
      <c r="ARY95" s="17"/>
      <c r="ARZ95" s="17"/>
      <c r="ASA95" s="17"/>
      <c r="ASB95" s="17"/>
      <c r="ASC95" s="17"/>
      <c r="ASD95" s="17"/>
      <c r="ASE95" s="17"/>
      <c r="ASF95" s="17"/>
      <c r="ASG95" s="17"/>
      <c r="ASH95" s="17"/>
      <c r="ASI95" s="17"/>
      <c r="ASJ95" s="17"/>
      <c r="ASK95" s="17"/>
      <c r="ASL95" s="17"/>
      <c r="ASM95" s="17"/>
      <c r="ASN95" s="17"/>
      <c r="ASO95" s="17"/>
      <c r="ASP95" s="17"/>
      <c r="ASQ95" s="17"/>
      <c r="ASR95" s="17"/>
      <c r="ASS95" s="17"/>
      <c r="AST95" s="17"/>
      <c r="ASU95" s="17"/>
      <c r="ASV95" s="17"/>
      <c r="ASW95" s="17"/>
      <c r="ASX95" s="17"/>
      <c r="ASY95" s="17"/>
      <c r="ASZ95" s="17"/>
      <c r="ATA95" s="17"/>
      <c r="ATB95" s="17"/>
      <c r="ATC95" s="17"/>
      <c r="ATD95" s="17"/>
      <c r="ATE95" s="17"/>
      <c r="ATF95" s="17"/>
      <c r="ATG95" s="17"/>
      <c r="ATH95" s="17"/>
      <c r="ATI95" s="17"/>
      <c r="ATJ95" s="17"/>
      <c r="ATK95" s="17"/>
      <c r="ATL95" s="17"/>
      <c r="ATM95" s="17"/>
      <c r="ATN95" s="17"/>
      <c r="ATO95" s="17"/>
      <c r="ATP95" s="17"/>
      <c r="ATQ95" s="17"/>
      <c r="ATR95" s="17"/>
      <c r="ATS95" s="17"/>
      <c r="ATT95" s="17"/>
      <c r="ATU95" s="17"/>
      <c r="ATV95" s="17"/>
      <c r="ATW95" s="17"/>
      <c r="ATX95" s="17"/>
      <c r="ATY95" s="17"/>
      <c r="ATZ95" s="17"/>
      <c r="AUA95" s="17"/>
      <c r="AUB95" s="17"/>
      <c r="AUC95" s="17"/>
      <c r="AUD95" s="17"/>
      <c r="AUE95" s="17"/>
      <c r="AUF95" s="17"/>
      <c r="AUG95" s="17"/>
      <c r="AUH95" s="17"/>
      <c r="AUI95" s="17"/>
      <c r="AUJ95" s="17"/>
      <c r="AUK95" s="17"/>
      <c r="AUL95" s="17"/>
      <c r="AUM95" s="17"/>
      <c r="AUN95" s="17"/>
      <c r="AUO95" s="17"/>
      <c r="AUP95" s="17"/>
      <c r="AUQ95" s="17"/>
      <c r="AUR95" s="17"/>
      <c r="AUS95" s="17"/>
      <c r="AUT95" s="17"/>
      <c r="AUU95" s="17"/>
      <c r="AUV95" s="17"/>
      <c r="AUW95" s="17"/>
      <c r="AUX95" s="17"/>
      <c r="AUY95" s="17"/>
      <c r="AUZ95" s="17"/>
      <c r="AVA95" s="17"/>
      <c r="AVB95" s="17"/>
      <c r="AVC95" s="17"/>
      <c r="AVD95" s="17"/>
      <c r="AVE95" s="17"/>
      <c r="AVF95" s="17"/>
      <c r="AVG95" s="17"/>
      <c r="AVH95" s="17"/>
      <c r="AVI95" s="17"/>
      <c r="AVJ95" s="17"/>
      <c r="AVK95" s="17"/>
      <c r="AVL95" s="17"/>
      <c r="AVM95" s="17"/>
      <c r="AVN95" s="17"/>
      <c r="AVO95" s="17"/>
      <c r="AVP95" s="17"/>
      <c r="AVQ95" s="17"/>
      <c r="AVR95" s="17"/>
      <c r="AVS95" s="17"/>
      <c r="AVT95" s="17"/>
      <c r="AVU95" s="17"/>
      <c r="AVV95" s="17"/>
      <c r="AVW95" s="17"/>
      <c r="AVX95" s="17"/>
      <c r="AVY95" s="17"/>
      <c r="AVZ95" s="17"/>
      <c r="AWA95" s="17"/>
      <c r="AWB95" s="17"/>
      <c r="AWC95" s="17"/>
      <c r="AWD95" s="17"/>
      <c r="AWE95" s="17"/>
      <c r="AWF95" s="17"/>
      <c r="AWG95" s="17"/>
      <c r="AWH95" s="17"/>
      <c r="AWI95" s="17"/>
      <c r="AWJ95" s="17"/>
      <c r="AWK95" s="17"/>
      <c r="AWL95" s="17"/>
      <c r="AWM95" s="17"/>
      <c r="AWN95" s="17"/>
      <c r="AWO95" s="17"/>
      <c r="AWP95" s="17"/>
      <c r="AWQ95" s="17"/>
      <c r="AWR95" s="17"/>
      <c r="AWS95" s="17"/>
      <c r="AWT95" s="17"/>
      <c r="AWU95" s="17"/>
      <c r="AWV95" s="17"/>
      <c r="AWW95" s="17"/>
      <c r="AWX95" s="17"/>
      <c r="AWY95" s="17"/>
      <c r="AWZ95" s="17"/>
      <c r="AXA95" s="17"/>
      <c r="AXB95" s="17"/>
      <c r="AXC95" s="17"/>
      <c r="AXD95" s="17"/>
      <c r="AXE95" s="17"/>
      <c r="AXF95" s="17"/>
      <c r="AXG95" s="17"/>
      <c r="AXH95" s="17"/>
      <c r="AXI95" s="17"/>
      <c r="AXJ95" s="17"/>
      <c r="AXK95" s="17"/>
      <c r="AXL95" s="17"/>
      <c r="AXM95" s="17"/>
      <c r="AXN95" s="17"/>
      <c r="AXO95" s="17"/>
      <c r="AXP95" s="17"/>
      <c r="AXQ95" s="17"/>
      <c r="AXR95" s="17"/>
      <c r="AXS95" s="17"/>
      <c r="AXT95" s="17"/>
      <c r="AXU95" s="17"/>
      <c r="AXV95" s="17"/>
      <c r="AXW95" s="17"/>
      <c r="AXX95" s="17"/>
      <c r="AXY95" s="17"/>
      <c r="AXZ95" s="17"/>
      <c r="AYA95" s="17"/>
      <c r="AYB95" s="17"/>
      <c r="AYC95" s="17"/>
      <c r="AYD95" s="17"/>
      <c r="AYE95" s="17"/>
      <c r="AYF95" s="17"/>
      <c r="AYG95" s="17"/>
      <c r="AYH95" s="17"/>
      <c r="AYI95" s="17"/>
      <c r="AYJ95" s="17"/>
      <c r="AYK95" s="17"/>
      <c r="AYL95" s="17"/>
      <c r="AYM95" s="17"/>
      <c r="AYN95" s="17"/>
      <c r="AYO95" s="17"/>
      <c r="AYP95" s="17"/>
      <c r="AYQ95" s="17"/>
      <c r="AYR95" s="17"/>
      <c r="AYS95" s="17"/>
      <c r="AYT95" s="17"/>
      <c r="AYU95" s="17"/>
      <c r="AYV95" s="17"/>
      <c r="AYW95" s="17"/>
      <c r="AYX95" s="17"/>
      <c r="AYY95" s="17"/>
      <c r="AYZ95" s="17"/>
      <c r="AZA95" s="17"/>
      <c r="AZB95" s="17"/>
      <c r="AZC95" s="17"/>
      <c r="AZD95" s="17"/>
      <c r="AZE95" s="17"/>
      <c r="AZF95" s="17"/>
      <c r="AZG95" s="17"/>
      <c r="AZH95" s="17"/>
      <c r="AZI95" s="17"/>
      <c r="AZJ95" s="17"/>
      <c r="AZK95" s="17"/>
      <c r="AZL95" s="17"/>
      <c r="AZM95" s="17"/>
      <c r="AZN95" s="17"/>
      <c r="AZO95" s="17"/>
      <c r="AZP95" s="17"/>
      <c r="AZQ95" s="17"/>
      <c r="AZR95" s="17"/>
      <c r="AZS95" s="17"/>
      <c r="AZT95" s="17"/>
      <c r="AZU95" s="17"/>
      <c r="AZV95" s="17"/>
      <c r="AZW95" s="17"/>
      <c r="AZX95" s="17"/>
      <c r="AZY95" s="17"/>
      <c r="AZZ95" s="17"/>
      <c r="BAA95" s="17"/>
      <c r="BAB95" s="17"/>
      <c r="BAC95" s="17"/>
      <c r="BAD95" s="17"/>
      <c r="BAE95" s="17"/>
      <c r="BAF95" s="17"/>
      <c r="BAG95" s="17"/>
      <c r="BAH95" s="17"/>
      <c r="BAI95" s="17"/>
      <c r="BAJ95" s="17"/>
      <c r="BAK95" s="17"/>
      <c r="BAL95" s="17"/>
      <c r="BAM95" s="17"/>
      <c r="BAN95" s="17"/>
      <c r="BAO95" s="17"/>
      <c r="BAP95" s="17"/>
      <c r="BAQ95" s="17"/>
      <c r="BAR95" s="17"/>
      <c r="BAS95" s="17"/>
      <c r="BAT95" s="17"/>
      <c r="BAU95" s="17"/>
      <c r="BAV95" s="17"/>
      <c r="BAW95" s="17"/>
      <c r="BAX95" s="17"/>
      <c r="BAY95" s="17"/>
      <c r="BAZ95" s="17"/>
      <c r="BBA95" s="17"/>
      <c r="BBB95" s="17"/>
      <c r="BBC95" s="17"/>
      <c r="BBD95" s="17"/>
      <c r="BBE95" s="17"/>
      <c r="BBF95" s="17"/>
      <c r="BBG95" s="17"/>
      <c r="BBH95" s="17"/>
      <c r="BBI95" s="17"/>
      <c r="BBJ95" s="17"/>
      <c r="BBK95" s="17"/>
      <c r="BBL95" s="17"/>
      <c r="BBM95" s="17"/>
      <c r="BBN95" s="17"/>
      <c r="BBO95" s="17"/>
      <c r="BBP95" s="17"/>
      <c r="BBQ95" s="17"/>
      <c r="BBR95" s="17"/>
      <c r="BBS95" s="17"/>
      <c r="BBT95" s="17"/>
      <c r="BBU95" s="17"/>
      <c r="BBV95" s="17"/>
      <c r="BBW95" s="17"/>
      <c r="BBX95" s="17"/>
      <c r="BBY95" s="17"/>
      <c r="BBZ95" s="17"/>
      <c r="BCA95" s="17"/>
      <c r="BCB95" s="17"/>
      <c r="BCC95" s="17"/>
      <c r="BCD95" s="17"/>
      <c r="BCE95" s="17"/>
      <c r="BCF95" s="17"/>
      <c r="BCG95" s="17"/>
      <c r="BCH95" s="17"/>
      <c r="BCI95" s="17"/>
      <c r="BCJ95" s="17"/>
      <c r="BCK95" s="17"/>
      <c r="BCL95" s="17"/>
      <c r="BCM95" s="17"/>
      <c r="BCN95" s="17"/>
      <c r="BCO95" s="17"/>
      <c r="BCP95" s="17"/>
      <c r="BCQ95" s="17"/>
      <c r="BCR95" s="17"/>
      <c r="BCS95" s="17"/>
      <c r="BCT95" s="17"/>
      <c r="BCU95" s="17"/>
      <c r="BCV95" s="17"/>
      <c r="BCW95" s="17"/>
      <c r="BCX95" s="17"/>
      <c r="BCY95" s="17"/>
      <c r="BCZ95" s="17"/>
      <c r="BDA95" s="17"/>
      <c r="BDB95" s="17"/>
      <c r="BDC95" s="17"/>
      <c r="BDD95" s="17"/>
      <c r="BDE95" s="17"/>
      <c r="BDF95" s="17"/>
      <c r="BDG95" s="17"/>
      <c r="BDH95" s="17"/>
      <c r="BDI95" s="17"/>
      <c r="BDJ95" s="17"/>
      <c r="BDK95" s="17"/>
      <c r="BDL95" s="17"/>
      <c r="BDM95" s="17"/>
      <c r="BDN95" s="17"/>
      <c r="BDO95" s="17"/>
      <c r="BDP95" s="17"/>
      <c r="BDQ95" s="17"/>
      <c r="BDR95" s="17"/>
      <c r="BDS95" s="17"/>
      <c r="BDT95" s="17"/>
      <c r="BDU95" s="17"/>
      <c r="BDV95" s="17"/>
      <c r="BDW95" s="17"/>
      <c r="BDX95" s="17"/>
      <c r="BDY95" s="17"/>
      <c r="BDZ95" s="17"/>
      <c r="BEA95" s="17"/>
      <c r="BEB95" s="17"/>
      <c r="BEC95" s="17"/>
      <c r="BED95" s="17"/>
      <c r="BEE95" s="17"/>
      <c r="BEF95" s="17"/>
      <c r="BEG95" s="17"/>
      <c r="BEH95" s="17"/>
      <c r="BEI95" s="17"/>
      <c r="BEJ95" s="17"/>
      <c r="BEK95" s="17"/>
      <c r="BEL95" s="17"/>
      <c r="BEM95" s="17"/>
      <c r="BEN95" s="17"/>
      <c r="BEO95" s="17"/>
      <c r="BEP95" s="17"/>
      <c r="BEQ95" s="17"/>
      <c r="BER95" s="17"/>
      <c r="BES95" s="17"/>
      <c r="BET95" s="17"/>
      <c r="BEU95" s="17"/>
      <c r="BEV95" s="17"/>
      <c r="BEW95" s="17"/>
      <c r="BEX95" s="17"/>
      <c r="BEY95" s="17"/>
      <c r="BEZ95" s="17"/>
      <c r="BFA95" s="17"/>
      <c r="BFB95" s="17"/>
      <c r="BFC95" s="17"/>
      <c r="BFD95" s="17"/>
      <c r="BFE95" s="17"/>
      <c r="BFF95" s="17"/>
      <c r="BFG95" s="17"/>
      <c r="BFH95" s="17"/>
      <c r="BFI95" s="17"/>
      <c r="BFJ95" s="17"/>
      <c r="BFK95" s="17"/>
      <c r="BFL95" s="17"/>
      <c r="BFM95" s="17"/>
      <c r="BFN95" s="17"/>
      <c r="BFO95" s="17"/>
      <c r="BFP95" s="17"/>
      <c r="BFQ95" s="17"/>
      <c r="BFR95" s="17"/>
      <c r="BFS95" s="17"/>
      <c r="BFT95" s="17"/>
      <c r="BFU95" s="17"/>
      <c r="BFV95" s="17"/>
      <c r="BFW95" s="17"/>
      <c r="BFX95" s="17"/>
      <c r="BFY95" s="17"/>
      <c r="BFZ95" s="17"/>
      <c r="BGA95" s="17"/>
      <c r="BGB95" s="17"/>
      <c r="BGC95" s="17"/>
      <c r="BGD95" s="17"/>
      <c r="BGE95" s="17"/>
      <c r="BGF95" s="17"/>
      <c r="BGG95" s="17"/>
      <c r="BGH95" s="17"/>
      <c r="BGI95" s="17"/>
      <c r="BGJ95" s="17"/>
      <c r="BGK95" s="17"/>
      <c r="BGL95" s="17"/>
      <c r="BGM95" s="17"/>
      <c r="BGN95" s="17"/>
      <c r="BGO95" s="17"/>
      <c r="BGP95" s="17"/>
      <c r="BGQ95" s="17"/>
      <c r="BGR95" s="17"/>
      <c r="BGS95" s="17"/>
      <c r="BGT95" s="17"/>
      <c r="BGU95" s="17"/>
      <c r="BGV95" s="17"/>
      <c r="BGW95" s="17"/>
      <c r="BGX95" s="17"/>
      <c r="BGY95" s="17"/>
      <c r="BGZ95" s="17"/>
      <c r="BHA95" s="17"/>
      <c r="BHB95" s="17"/>
      <c r="BHC95" s="17"/>
      <c r="BHD95" s="17"/>
      <c r="BHE95" s="17"/>
      <c r="BHF95" s="17"/>
      <c r="BHG95" s="17"/>
      <c r="BHH95" s="17"/>
      <c r="BHI95" s="17"/>
      <c r="BHJ95" s="17"/>
      <c r="BHK95" s="17"/>
      <c r="BHL95" s="17"/>
      <c r="BHM95" s="17"/>
      <c r="BHN95" s="17"/>
      <c r="BHO95" s="17"/>
      <c r="BHP95" s="17"/>
      <c r="BHQ95" s="17"/>
      <c r="BHR95" s="17"/>
      <c r="BHS95" s="17"/>
      <c r="BHT95" s="17"/>
      <c r="BHU95" s="17"/>
      <c r="BHV95" s="17"/>
      <c r="BHW95" s="17"/>
      <c r="BHX95" s="17"/>
      <c r="BHY95" s="17"/>
      <c r="BHZ95" s="17"/>
      <c r="BIA95" s="17"/>
      <c r="BIB95" s="17"/>
      <c r="BIC95" s="17"/>
      <c r="BID95" s="17"/>
      <c r="BIE95" s="17"/>
      <c r="BIF95" s="17"/>
      <c r="BIG95" s="17"/>
      <c r="BIH95" s="17"/>
      <c r="BII95" s="17"/>
      <c r="BIJ95" s="17"/>
      <c r="BIK95" s="17"/>
      <c r="BIL95" s="17"/>
      <c r="BIM95" s="17"/>
      <c r="BIN95" s="17"/>
      <c r="BIO95" s="17"/>
      <c r="BIP95" s="17"/>
      <c r="BIQ95" s="17"/>
      <c r="BIR95" s="17"/>
      <c r="BIS95" s="17"/>
      <c r="BIT95" s="17"/>
      <c r="BIU95" s="17"/>
      <c r="BIV95" s="17"/>
      <c r="BIW95" s="17"/>
      <c r="BIX95" s="17"/>
      <c r="BIY95" s="17"/>
      <c r="BIZ95" s="17"/>
      <c r="BJA95" s="17"/>
      <c r="BJB95" s="17"/>
      <c r="BJC95" s="17"/>
      <c r="BJD95" s="17"/>
      <c r="BJE95" s="17"/>
      <c r="BJF95" s="17"/>
      <c r="BJG95" s="17"/>
      <c r="BJH95" s="17"/>
      <c r="BJI95" s="17"/>
      <c r="BJJ95" s="17"/>
      <c r="BJK95" s="17"/>
      <c r="BJL95" s="17"/>
      <c r="BJM95" s="17"/>
      <c r="BJN95" s="17"/>
      <c r="BJO95" s="17"/>
      <c r="BJP95" s="17"/>
      <c r="BJQ95" s="17"/>
      <c r="BJR95" s="17"/>
      <c r="BJS95" s="17"/>
      <c r="BJT95" s="17"/>
      <c r="BJU95" s="17"/>
      <c r="BJV95" s="17"/>
      <c r="BJW95" s="17"/>
      <c r="BJX95" s="17"/>
      <c r="BJY95" s="17"/>
      <c r="BJZ95" s="17"/>
      <c r="BKA95" s="17"/>
      <c r="BKB95" s="17"/>
      <c r="BKC95" s="17"/>
      <c r="BKD95" s="17"/>
      <c r="BKE95" s="17"/>
      <c r="BKF95" s="17"/>
      <c r="BKG95" s="17"/>
      <c r="BKH95" s="14" t="s">
        <v>3529</v>
      </c>
      <c r="BKI95" s="17"/>
      <c r="BKJ95" s="14" t="s">
        <v>3530</v>
      </c>
      <c r="BKK95" s="14" t="s">
        <v>3531</v>
      </c>
      <c r="BKN95" s="17"/>
      <c r="BKO95" s="17"/>
      <c r="BKP95" s="17"/>
      <c r="BKQ95" s="17"/>
      <c r="BKR95" s="17"/>
      <c r="BKS95" s="17"/>
      <c r="BKT95" s="17"/>
      <c r="BKU95" s="17"/>
      <c r="BKV95" s="17"/>
      <c r="BKW95" s="17"/>
      <c r="BKX95" s="17"/>
      <c r="BKY95" s="17"/>
      <c r="BKZ95" s="17"/>
      <c r="BLA95" s="17"/>
      <c r="BLB95" s="17"/>
      <c r="BLC95" s="17"/>
      <c r="BLD95" s="17"/>
      <c r="BLE95" s="17"/>
      <c r="BLF95" s="17"/>
      <c r="BLG95" s="17"/>
      <c r="BLH95" s="17"/>
      <c r="BLI95" s="17"/>
      <c r="BLJ95" s="17"/>
      <c r="BLK95" s="17"/>
      <c r="BLL95" s="17"/>
      <c r="BLM95" s="17"/>
      <c r="BLN95" s="17"/>
      <c r="BLO95" s="17"/>
      <c r="BLP95" s="17"/>
      <c r="BLQ95" s="17"/>
      <c r="BLR95" s="17"/>
      <c r="BLS95" s="17"/>
      <c r="BLT95" s="17"/>
      <c r="BLU95" s="17"/>
      <c r="BLV95" s="17"/>
      <c r="BLW95" s="17"/>
      <c r="BLX95" s="17"/>
      <c r="BLY95" s="17"/>
      <c r="BLZ95" s="17"/>
      <c r="BMA95" s="17"/>
      <c r="BMB95" s="17"/>
      <c r="BMC95" s="17"/>
      <c r="BMD95" s="17"/>
      <c r="BME95" s="17"/>
      <c r="BMF95" s="17"/>
      <c r="BMG95" s="17"/>
      <c r="BMH95" s="17"/>
      <c r="BMI95" s="17"/>
      <c r="BMJ95" s="17"/>
      <c r="BMK95" s="17"/>
      <c r="BML95" s="17"/>
      <c r="BMM95" s="17"/>
      <c r="BMN95" s="17"/>
      <c r="BMO95" s="17"/>
      <c r="BMP95" s="17"/>
      <c r="BMQ95" s="17"/>
      <c r="BMR95" s="17"/>
      <c r="BMS95" s="17"/>
      <c r="BMT95" s="17"/>
      <c r="BMU95" s="17"/>
      <c r="BMV95" s="17"/>
      <c r="BMW95" s="17"/>
      <c r="BMX95" s="17"/>
      <c r="BMY95" s="17"/>
      <c r="BMZ95" s="17"/>
      <c r="BNA95" s="17"/>
      <c r="BNB95" s="17"/>
      <c r="BNC95" s="17"/>
      <c r="BND95" s="17"/>
      <c r="BNE95" s="17"/>
      <c r="BNF95" s="17"/>
      <c r="BNG95" s="17"/>
      <c r="BNH95" s="17"/>
      <c r="BNI95" s="17"/>
      <c r="BNJ95" s="17"/>
      <c r="BNK95" s="17"/>
      <c r="BNL95" s="17"/>
      <c r="BNM95" s="17"/>
      <c r="BNN95" s="17"/>
      <c r="BNO95" s="17"/>
      <c r="BNP95" s="17"/>
      <c r="BNQ95" s="17"/>
      <c r="BNR95" s="17"/>
      <c r="BNS95" s="17"/>
      <c r="BNT95" s="17"/>
      <c r="BNU95" s="17"/>
      <c r="BNV95" s="17"/>
      <c r="BNW95" s="17"/>
      <c r="BNX95" s="17"/>
      <c r="BNY95" s="17"/>
      <c r="BNZ95" s="17"/>
      <c r="BOA95" s="17"/>
      <c r="BOB95" s="17"/>
      <c r="BOC95" s="17"/>
      <c r="BOD95" s="17"/>
      <c r="BOE95" s="17"/>
      <c r="BOF95" s="17"/>
      <c r="BOG95" s="17"/>
      <c r="BOH95" s="17"/>
      <c r="BOI95" s="17"/>
      <c r="BOJ95" s="17"/>
      <c r="BOK95" s="17"/>
      <c r="BOL95" s="17"/>
      <c r="BOM95" s="17"/>
      <c r="BON95" s="17"/>
      <c r="BOO95" s="17"/>
      <c r="BOP95" s="17"/>
      <c r="BOQ95" s="17"/>
      <c r="BOR95" s="17"/>
      <c r="BOS95" s="17"/>
      <c r="BOT95" s="17"/>
      <c r="BOU95" s="17"/>
      <c r="BOV95" s="17"/>
      <c r="BOW95" s="17"/>
      <c r="BOX95" s="17"/>
      <c r="BOY95" s="17"/>
      <c r="BOZ95" s="17"/>
      <c r="BPA95" s="17"/>
      <c r="BPB95" s="17"/>
      <c r="BPC95" s="17"/>
      <c r="BPD95" s="17"/>
      <c r="BPE95" s="17"/>
      <c r="BPF95" s="17"/>
      <c r="BPG95" s="17"/>
      <c r="BPH95" s="17"/>
      <c r="BPI95" s="17"/>
      <c r="BPJ95" s="17"/>
      <c r="BPK95" s="17"/>
      <c r="BPL95" s="17"/>
      <c r="BPM95" s="17"/>
      <c r="BPN95" s="17"/>
      <c r="BPO95" s="17"/>
      <c r="BPP95" s="17"/>
      <c r="BPQ95" s="17"/>
      <c r="BPR95" s="17"/>
      <c r="BPS95" s="17"/>
      <c r="BPT95" s="17"/>
      <c r="BPU95" s="17"/>
      <c r="BPV95" s="17"/>
      <c r="BPW95" s="17"/>
      <c r="BPX95" s="17"/>
      <c r="BPY95" s="17"/>
      <c r="BPZ95" s="17"/>
      <c r="BQA95" s="17"/>
      <c r="BQB95" s="17"/>
      <c r="BQC95" s="17"/>
      <c r="BQD95" s="17"/>
      <c r="BQE95" s="17"/>
      <c r="BQF95" s="17"/>
      <c r="BQG95" s="17"/>
      <c r="BQH95" s="17"/>
      <c r="BQI95" s="17"/>
      <c r="BQJ95" s="17"/>
      <c r="BQK95" s="17"/>
      <c r="BQL95" s="17"/>
      <c r="BQM95" s="17"/>
      <c r="BQN95" s="17"/>
      <c r="BQO95" s="17"/>
      <c r="BQP95" s="17"/>
      <c r="BQQ95" s="17"/>
      <c r="BQR95" s="17"/>
      <c r="BQS95" s="17"/>
      <c r="BQT95" s="17"/>
      <c r="BQU95" s="17"/>
      <c r="BQV95" s="17"/>
      <c r="BQW95" s="17"/>
      <c r="BQX95" s="17"/>
      <c r="BQY95" s="17"/>
      <c r="BQZ95" s="17"/>
      <c r="BRA95" s="17"/>
      <c r="BRB95" s="17"/>
      <c r="BRC95" s="17"/>
      <c r="BRD95" s="17"/>
      <c r="BRE95" s="17"/>
      <c r="BRF95" s="17"/>
      <c r="BRG95" s="17"/>
      <c r="BRH95" s="17"/>
      <c r="BRI95" s="17"/>
      <c r="BRJ95" s="17"/>
      <c r="BRK95" s="17"/>
      <c r="BRL95" s="17"/>
      <c r="BRM95" s="17"/>
      <c r="BRN95" s="17"/>
      <c r="BRO95" s="17"/>
      <c r="BRP95" s="17"/>
      <c r="BRQ95" s="17"/>
      <c r="BRR95" s="17"/>
      <c r="BRS95" s="17"/>
      <c r="BRT95" s="17"/>
      <c r="BRU95" s="17"/>
      <c r="BRV95" s="17"/>
      <c r="BRW95" s="17"/>
      <c r="BRX95" s="17"/>
      <c r="BRY95" s="17"/>
      <c r="BRZ95" s="17"/>
      <c r="BSA95" s="17"/>
      <c r="BSB95" s="17"/>
      <c r="BSC95" s="17"/>
      <c r="BSD95" s="17"/>
      <c r="BSE95" s="17"/>
      <c r="BSF95" s="17"/>
      <c r="BSG95" s="17"/>
      <c r="BSH95" s="17"/>
      <c r="BSI95" s="17"/>
      <c r="BSJ95" s="17"/>
      <c r="BSK95" s="17"/>
      <c r="BSL95" s="17"/>
      <c r="BSM95" s="17"/>
      <c r="BSN95" s="17"/>
      <c r="BSO95" s="17"/>
      <c r="BSP95" s="17"/>
      <c r="BSQ95" s="17"/>
      <c r="BSR95" s="17"/>
      <c r="BSS95" s="17"/>
      <c r="BST95" s="17"/>
      <c r="BSU95" s="17"/>
      <c r="BSV95" s="17"/>
      <c r="BSW95" s="17"/>
      <c r="BSX95" s="17"/>
      <c r="BSY95" s="17"/>
      <c r="BSZ95" s="17"/>
      <c r="BTA95" s="17"/>
      <c r="BTB95" s="17"/>
      <c r="BTC95" s="17"/>
      <c r="BTD95" s="17"/>
      <c r="BTE95" s="17"/>
      <c r="BTF95" s="17"/>
      <c r="BTG95" s="17"/>
      <c r="BTH95" s="17"/>
      <c r="BTI95" s="17"/>
      <c r="BTJ95" s="17"/>
      <c r="BTK95" s="17"/>
      <c r="BTL95" s="17"/>
      <c r="BTM95" s="17"/>
      <c r="BTN95" s="17"/>
      <c r="BTO95" s="17"/>
      <c r="BTP95" s="17"/>
      <c r="BTQ95" s="17"/>
      <c r="BTR95" s="17"/>
      <c r="BTS95" s="17"/>
      <c r="BTT95" s="17"/>
      <c r="BTU95" s="17"/>
      <c r="BTV95" s="17"/>
      <c r="BTW95" s="17"/>
      <c r="BTX95" s="17"/>
      <c r="BTY95" s="17"/>
      <c r="BTZ95" s="17"/>
      <c r="BUA95" s="17"/>
      <c r="BUB95" s="17"/>
      <c r="BUC95" s="17"/>
      <c r="BUD95" s="17"/>
      <c r="BUE95" s="17"/>
      <c r="BUF95" s="17"/>
      <c r="BUG95" s="17"/>
      <c r="BUH95" s="17"/>
      <c r="BUI95" s="17"/>
      <c r="BUJ95" s="17"/>
      <c r="BUK95" s="17"/>
      <c r="BUL95" s="17"/>
      <c r="BUM95" s="17"/>
      <c r="BUN95" s="17"/>
      <c r="BUO95" s="17"/>
      <c r="BUP95" s="17"/>
      <c r="BUQ95" s="17"/>
      <c r="BUR95" s="17"/>
      <c r="BUS95" s="17"/>
      <c r="BUT95" s="17"/>
      <c r="BUU95" s="17"/>
      <c r="BUV95" s="17"/>
      <c r="BUW95" s="17"/>
      <c r="BUX95" s="17"/>
      <c r="BUY95" s="17"/>
      <c r="BUZ95" s="17"/>
      <c r="BVA95" s="17"/>
      <c r="BVB95" s="17"/>
      <c r="BVC95" s="17"/>
      <c r="BVD95" s="17"/>
      <c r="BVE95" s="17"/>
      <c r="BVF95" s="17"/>
      <c r="BVG95" s="17"/>
      <c r="BVH95" s="17"/>
      <c r="BVI95" s="17"/>
      <c r="BVJ95" s="17"/>
      <c r="BVK95" s="17"/>
      <c r="BVL95" s="17"/>
      <c r="BVM95" s="17"/>
      <c r="BVN95" s="17"/>
      <c r="BVO95" s="17"/>
      <c r="BVP95" s="17"/>
      <c r="BVQ95" s="17"/>
      <c r="BVR95" s="17"/>
      <c r="BVS95" s="17"/>
      <c r="BVT95" s="17"/>
      <c r="BVU95" s="17"/>
      <c r="BVV95" s="17"/>
      <c r="BVW95" s="17"/>
      <c r="BVX95" s="17"/>
      <c r="BVY95" s="17"/>
      <c r="BVZ95" s="17"/>
      <c r="BWA95" s="17"/>
      <c r="BWB95" s="17"/>
      <c r="BWC95" s="17"/>
      <c r="BWD95" s="17"/>
      <c r="BWE95" s="17"/>
      <c r="BWF95" s="17"/>
      <c r="BWG95" s="17"/>
      <c r="BWH95" s="17"/>
      <c r="BWI95" s="17"/>
      <c r="BWJ95" s="17"/>
      <c r="BWK95" s="17"/>
      <c r="BWL95" s="17"/>
      <c r="BWM95" s="17"/>
      <c r="BWN95" s="17"/>
      <c r="BWO95" s="17"/>
      <c r="BWP95" s="17"/>
      <c r="BWQ95" s="17"/>
      <c r="BWR95" s="17"/>
      <c r="BWS95" s="17"/>
      <c r="BWT95" s="17"/>
      <c r="BWU95" s="17"/>
      <c r="BWV95" s="17"/>
      <c r="BWW95" s="17"/>
      <c r="BWX95" s="17"/>
      <c r="BWY95" s="17"/>
      <c r="BWZ95" s="17"/>
      <c r="BXA95" s="17"/>
      <c r="BXB95" s="17"/>
      <c r="BXC95" s="17"/>
      <c r="BXD95" s="17"/>
      <c r="BXE95" s="17"/>
      <c r="BXF95" s="17"/>
      <c r="BXG95" s="17"/>
      <c r="BXH95" s="17"/>
      <c r="BXI95" s="17"/>
      <c r="BXJ95" s="17"/>
      <c r="BXK95" s="17"/>
      <c r="BXL95" s="17"/>
      <c r="BXM95" s="17"/>
      <c r="BXN95" s="17"/>
      <c r="BXO95" s="17"/>
      <c r="BXP95" s="17"/>
      <c r="BXQ95" s="17"/>
      <c r="BXR95" s="17"/>
      <c r="BXS95" s="17"/>
      <c r="BXT95" s="17"/>
      <c r="BXU95" s="17"/>
      <c r="BXV95" s="17"/>
      <c r="BXW95" s="17"/>
      <c r="BXX95" s="17"/>
      <c r="BXY95" s="17"/>
      <c r="BXZ95" s="17"/>
      <c r="BYA95" s="17"/>
      <c r="BYB95" s="17"/>
      <c r="BYC95" s="17"/>
      <c r="BYD95" s="17"/>
      <c r="BYE95" s="17"/>
      <c r="BYF95" s="17"/>
      <c r="BYG95" s="17"/>
      <c r="BYH95" s="17"/>
      <c r="BYI95" s="17"/>
      <c r="BYJ95" s="17"/>
      <c r="BYK95" s="17"/>
      <c r="BYL95" s="17"/>
      <c r="BYM95" s="17"/>
      <c r="BYN95" s="17"/>
      <c r="BYO95" s="17"/>
      <c r="BYP95" s="17"/>
      <c r="BYQ95" s="17"/>
      <c r="BYR95" s="17"/>
      <c r="BYS95" s="17"/>
      <c r="BYT95" s="17"/>
      <c r="BYU95" s="17"/>
      <c r="BYV95" s="17"/>
      <c r="BYW95" s="17"/>
      <c r="BYX95" s="17"/>
      <c r="BYY95" s="17"/>
      <c r="BYZ95" s="17"/>
      <c r="BZA95" s="17"/>
      <c r="BZB95" s="17"/>
      <c r="BZC95" s="17"/>
      <c r="BZD95" s="17"/>
      <c r="BZE95" s="17"/>
      <c r="BZF95" s="17"/>
      <c r="BZG95" s="17"/>
      <c r="BZH95" s="17"/>
      <c r="BZI95" s="17"/>
      <c r="BZJ95" s="17"/>
      <c r="BZK95" s="17"/>
      <c r="BZL95" s="17"/>
      <c r="BZM95" s="17"/>
      <c r="BZN95" s="17"/>
      <c r="BZO95" s="17"/>
      <c r="BZP95" s="17"/>
      <c r="BZQ95" s="17"/>
      <c r="BZR95" s="17"/>
      <c r="BZS95" s="17"/>
      <c r="BZT95" s="17"/>
      <c r="BZU95" s="17"/>
      <c r="BZV95" s="17"/>
      <c r="BZW95" s="17"/>
      <c r="BZX95" s="17"/>
      <c r="BZY95" s="17"/>
      <c r="BZZ95" s="17"/>
      <c r="CAA95" s="17"/>
      <c r="CAB95" s="17"/>
      <c r="CAC95" s="17"/>
      <c r="CAD95" s="17"/>
      <c r="CAE95" s="17"/>
      <c r="CAF95" s="17"/>
      <c r="CAG95" s="17"/>
      <c r="CAH95" s="17"/>
      <c r="CAI95" s="17"/>
      <c r="CAJ95" s="17"/>
      <c r="CAK95" s="17"/>
      <c r="CAL95" s="17"/>
      <c r="CAM95" s="17"/>
      <c r="CAN95" s="17"/>
      <c r="CAO95" s="17"/>
      <c r="CAP95" s="17"/>
      <c r="CAQ95" s="17"/>
      <c r="CAR95" s="17"/>
      <c r="CAS95" s="17"/>
      <c r="CAT95" s="17"/>
      <c r="CAU95" s="17"/>
      <c r="CAV95" s="17"/>
      <c r="CAW95" s="17"/>
      <c r="CAX95" s="17"/>
      <c r="CAY95" s="17"/>
      <c r="CAZ95" s="17"/>
      <c r="CBA95" s="17"/>
      <c r="CBB95" s="17"/>
      <c r="CBC95" s="17"/>
      <c r="CBD95" s="17"/>
      <c r="CBE95" s="17"/>
      <c r="CBF95" s="17"/>
      <c r="CBG95" s="17"/>
      <c r="CBH95" s="17"/>
      <c r="CBI95" s="17"/>
      <c r="CBJ95" s="17"/>
      <c r="CBK95" s="17"/>
      <c r="CBL95" s="17"/>
      <c r="CBM95" s="17"/>
      <c r="CBN95" s="17"/>
      <c r="CBO95" s="17"/>
      <c r="CBP95" s="17"/>
      <c r="CBQ95" s="17"/>
      <c r="CBR95" s="17"/>
      <c r="CBS95" s="17"/>
      <c r="CBT95" s="17"/>
      <c r="CBU95" s="17"/>
      <c r="CBV95" s="17"/>
      <c r="CBW95" s="17"/>
      <c r="CBX95" s="17"/>
      <c r="CBY95" s="17"/>
      <c r="CBZ95" s="17"/>
      <c r="CCA95" s="17"/>
      <c r="CCB95" s="17"/>
      <c r="CCC95" s="17"/>
      <c r="CCD95" s="17"/>
      <c r="CCE95" s="17"/>
      <c r="CCF95" s="17"/>
      <c r="CCG95" s="17"/>
      <c r="CCH95" s="17"/>
      <c r="CCI95" s="17"/>
      <c r="CCJ95" s="17"/>
      <c r="CCK95" s="17"/>
      <c r="CCL95" s="17"/>
      <c r="CCM95" s="17"/>
      <c r="CCN95" s="17"/>
      <c r="CCO95" s="17"/>
      <c r="CCP95" s="17"/>
      <c r="CCQ95" s="17"/>
      <c r="CCR95" s="17"/>
      <c r="CCS95" s="17"/>
      <c r="CCT95" s="17"/>
      <c r="CCU95" s="17"/>
      <c r="CCV95" s="17"/>
      <c r="CCW95" s="17"/>
      <c r="CCX95" s="17"/>
      <c r="CCY95" s="17"/>
      <c r="CCZ95" s="17"/>
      <c r="CDA95" s="17"/>
      <c r="CDB95" s="17"/>
      <c r="CDC95" s="17"/>
      <c r="CDD95" s="17"/>
      <c r="CDE95" s="17"/>
      <c r="CDF95" s="17"/>
      <c r="CDG95" s="17"/>
      <c r="CDH95" s="17"/>
      <c r="CDI95" s="17"/>
      <c r="CDJ95" s="17"/>
      <c r="CDK95" s="17"/>
      <c r="CDL95" s="17"/>
      <c r="CDM95" s="17"/>
      <c r="CDN95" s="17"/>
      <c r="CDO95" s="17"/>
      <c r="CDP95" s="17"/>
      <c r="CDQ95" s="17"/>
      <c r="CDR95" s="17"/>
      <c r="CDS95" s="17"/>
      <c r="CDT95" s="17"/>
      <c r="CDU95" s="17"/>
    </row>
    <row r="96">
      <c r="A96" s="14" t="s">
        <v>3522</v>
      </c>
      <c r="B96" s="14" t="s">
        <v>3532</v>
      </c>
      <c r="C96" s="14" t="s">
        <v>2728</v>
      </c>
      <c r="D96" s="14" t="s">
        <v>3524</v>
      </c>
      <c r="E96" s="14" t="s">
        <v>3525</v>
      </c>
      <c r="F96" s="14" t="s">
        <v>2835</v>
      </c>
      <c r="I96" s="14" t="s">
        <v>3526</v>
      </c>
      <c r="J96" s="14" t="s">
        <v>2618</v>
      </c>
      <c r="K96" s="14" t="s">
        <v>2619</v>
      </c>
      <c r="L96" s="17"/>
      <c r="M96" s="17"/>
      <c r="N96" s="14" t="s">
        <v>21</v>
      </c>
      <c r="O96" s="14" t="s">
        <v>2674</v>
      </c>
      <c r="P96" s="14" t="s">
        <v>2690</v>
      </c>
      <c r="Q96" s="16">
        <v>11.0</v>
      </c>
      <c r="R96" s="16">
        <v>4112871.0</v>
      </c>
      <c r="S96" s="16">
        <v>4112871.0</v>
      </c>
      <c r="T96" s="14" t="s">
        <v>2631</v>
      </c>
      <c r="U96" s="14" t="s">
        <v>2630</v>
      </c>
      <c r="V96" s="14" t="s">
        <v>3527</v>
      </c>
      <c r="W96" s="14" t="s">
        <v>3528</v>
      </c>
      <c r="Z96" s="17"/>
      <c r="AA96" s="17"/>
      <c r="AB96" s="17"/>
      <c r="AC96" s="17"/>
      <c r="AD96" s="16">
        <v>14.0</v>
      </c>
      <c r="AE96" s="22">
        <v>45638.0</v>
      </c>
      <c r="AF96" s="17"/>
      <c r="AG96" s="14" t="s">
        <v>2876</v>
      </c>
      <c r="AI96" s="17"/>
      <c r="AJ96" s="17"/>
      <c r="AK96" s="17"/>
      <c r="AL96" s="16">
        <v>3.0</v>
      </c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6">
        <v>1.0</v>
      </c>
      <c r="BH96" s="14" t="s">
        <v>2910</v>
      </c>
      <c r="BI96" s="14" t="s">
        <v>2594</v>
      </c>
      <c r="BJ96" s="14" t="s">
        <v>2566</v>
      </c>
      <c r="BK96" s="17"/>
      <c r="BL96" s="17"/>
      <c r="BM96" s="16">
        <v>0.46666667</v>
      </c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  <c r="KL96" s="17"/>
      <c r="KM96" s="17"/>
      <c r="KN96" s="17"/>
      <c r="KO96" s="17"/>
      <c r="KP96" s="17"/>
      <c r="KQ96" s="17"/>
      <c r="KR96" s="17"/>
      <c r="KS96" s="17"/>
      <c r="KT96" s="17"/>
      <c r="KU96" s="17"/>
      <c r="KV96" s="17"/>
      <c r="KW96" s="17"/>
      <c r="KX96" s="17"/>
      <c r="KY96" s="17"/>
      <c r="KZ96" s="17"/>
      <c r="LA96" s="17"/>
      <c r="LB96" s="17"/>
      <c r="LC96" s="17"/>
      <c r="LD96" s="17"/>
      <c r="LE96" s="17"/>
      <c r="LF96" s="17"/>
      <c r="LG96" s="17"/>
      <c r="LH96" s="17"/>
      <c r="LI96" s="17"/>
      <c r="LJ96" s="17"/>
      <c r="LK96" s="17"/>
      <c r="LL96" s="17"/>
      <c r="LM96" s="17"/>
      <c r="LN96" s="17"/>
      <c r="LO96" s="17"/>
      <c r="LP96" s="17"/>
      <c r="LQ96" s="17"/>
      <c r="LR96" s="17"/>
      <c r="LS96" s="17"/>
      <c r="LT96" s="17"/>
      <c r="LU96" s="17"/>
      <c r="LV96" s="17"/>
      <c r="LW96" s="17"/>
      <c r="LX96" s="17"/>
      <c r="LY96" s="17"/>
      <c r="LZ96" s="17"/>
      <c r="MA96" s="17"/>
      <c r="MB96" s="17"/>
      <c r="MC96" s="17"/>
      <c r="MD96" s="17"/>
      <c r="ME96" s="17"/>
      <c r="MF96" s="17"/>
      <c r="MG96" s="17"/>
      <c r="MH96" s="17"/>
      <c r="MI96" s="17"/>
      <c r="MJ96" s="17"/>
      <c r="MK96" s="17"/>
      <c r="ML96" s="17"/>
      <c r="MM96" s="17"/>
      <c r="MN96" s="17"/>
      <c r="MO96" s="17"/>
      <c r="MP96" s="17"/>
      <c r="MQ96" s="17"/>
      <c r="MR96" s="17"/>
      <c r="MS96" s="17"/>
      <c r="MT96" s="17"/>
      <c r="MU96" s="17"/>
      <c r="MV96" s="17"/>
      <c r="MW96" s="17"/>
      <c r="MX96" s="17"/>
      <c r="MY96" s="17"/>
      <c r="MZ96" s="17"/>
      <c r="NA96" s="17"/>
      <c r="NB96" s="17"/>
      <c r="NC96" s="17"/>
      <c r="ND96" s="17"/>
      <c r="NE96" s="17"/>
      <c r="NF96" s="17"/>
      <c r="NG96" s="17"/>
      <c r="NH96" s="17"/>
      <c r="NI96" s="17"/>
      <c r="NJ96" s="17"/>
      <c r="NK96" s="17"/>
      <c r="NL96" s="17"/>
      <c r="NM96" s="17"/>
      <c r="NN96" s="17"/>
      <c r="NO96" s="17"/>
      <c r="NP96" s="17"/>
      <c r="NQ96" s="17"/>
      <c r="NR96" s="17"/>
      <c r="NS96" s="17"/>
      <c r="NT96" s="17"/>
      <c r="NU96" s="17"/>
      <c r="NV96" s="17"/>
      <c r="NW96" s="17"/>
      <c r="NX96" s="17"/>
      <c r="NY96" s="17"/>
      <c r="NZ96" s="17"/>
      <c r="OA96" s="17"/>
      <c r="OB96" s="17"/>
      <c r="OC96" s="17"/>
      <c r="OD96" s="17"/>
      <c r="OE96" s="17"/>
      <c r="OF96" s="17"/>
      <c r="OG96" s="17"/>
      <c r="OH96" s="17"/>
      <c r="OI96" s="17"/>
      <c r="OJ96" s="17"/>
      <c r="OK96" s="17"/>
      <c r="OL96" s="17"/>
      <c r="OM96" s="17"/>
      <c r="ON96" s="17"/>
      <c r="OO96" s="17"/>
      <c r="OP96" s="17"/>
      <c r="OQ96" s="17"/>
      <c r="OR96" s="17"/>
      <c r="OS96" s="17"/>
      <c r="OT96" s="17"/>
      <c r="OU96" s="17"/>
      <c r="OV96" s="17"/>
      <c r="OW96" s="17"/>
      <c r="OX96" s="17"/>
      <c r="OY96" s="17"/>
      <c r="OZ96" s="17"/>
      <c r="PA96" s="17"/>
      <c r="PB96" s="17"/>
      <c r="PC96" s="17"/>
      <c r="PD96" s="17"/>
      <c r="PE96" s="17"/>
      <c r="PF96" s="17"/>
      <c r="PG96" s="17"/>
      <c r="PH96" s="17"/>
      <c r="PI96" s="17"/>
      <c r="PJ96" s="17"/>
      <c r="PK96" s="17"/>
      <c r="PL96" s="17"/>
      <c r="PM96" s="17"/>
      <c r="PN96" s="17"/>
      <c r="PO96" s="17"/>
      <c r="PP96" s="17"/>
      <c r="PQ96" s="17"/>
      <c r="PR96" s="17"/>
      <c r="PS96" s="17"/>
      <c r="PT96" s="17"/>
      <c r="PU96" s="17"/>
      <c r="PV96" s="17"/>
      <c r="PW96" s="17"/>
      <c r="PX96" s="17"/>
      <c r="PY96" s="17"/>
      <c r="PZ96" s="17"/>
      <c r="QA96" s="17"/>
      <c r="QB96" s="17"/>
      <c r="QC96" s="17"/>
      <c r="QD96" s="17"/>
      <c r="QE96" s="17"/>
      <c r="QF96" s="17"/>
      <c r="QG96" s="17"/>
      <c r="QH96" s="17"/>
      <c r="QI96" s="17"/>
      <c r="QJ96" s="17"/>
      <c r="QK96" s="17"/>
      <c r="QL96" s="17"/>
      <c r="QM96" s="17"/>
      <c r="QN96" s="17"/>
      <c r="QO96" s="17"/>
      <c r="QP96" s="17"/>
      <c r="QQ96" s="17"/>
      <c r="QR96" s="17"/>
      <c r="QS96" s="17"/>
      <c r="QT96" s="17"/>
      <c r="QU96" s="17"/>
      <c r="QV96" s="17"/>
      <c r="QW96" s="17"/>
      <c r="QX96" s="17"/>
      <c r="QY96" s="17"/>
      <c r="QZ96" s="17"/>
      <c r="RA96" s="17"/>
      <c r="RB96" s="17"/>
      <c r="RC96" s="17"/>
      <c r="RD96" s="17"/>
      <c r="RE96" s="17"/>
      <c r="RF96" s="17"/>
      <c r="RG96" s="17"/>
      <c r="RH96" s="17"/>
      <c r="RI96" s="17"/>
      <c r="RJ96" s="17"/>
      <c r="RK96" s="17"/>
      <c r="RL96" s="17"/>
      <c r="RM96" s="17"/>
      <c r="RN96" s="17"/>
      <c r="RO96" s="17"/>
      <c r="RP96" s="17"/>
      <c r="RQ96" s="17"/>
      <c r="RR96" s="17"/>
      <c r="RS96" s="17"/>
      <c r="RT96" s="17"/>
      <c r="RU96" s="17"/>
      <c r="RV96" s="17"/>
      <c r="RW96" s="17"/>
      <c r="RX96" s="17"/>
      <c r="RY96" s="17"/>
      <c r="RZ96" s="17"/>
      <c r="SA96" s="17"/>
      <c r="SB96" s="17"/>
      <c r="SC96" s="17"/>
      <c r="SD96" s="17"/>
      <c r="SE96" s="17"/>
      <c r="SF96" s="17"/>
      <c r="SG96" s="17"/>
      <c r="SH96" s="17"/>
      <c r="SI96" s="17"/>
      <c r="SJ96" s="17"/>
      <c r="SK96" s="17"/>
      <c r="SL96" s="17"/>
      <c r="SM96" s="17"/>
      <c r="SN96" s="17"/>
      <c r="SO96" s="17"/>
      <c r="SP96" s="17"/>
      <c r="SQ96" s="17"/>
      <c r="SR96" s="17"/>
      <c r="SS96" s="17"/>
      <c r="ST96" s="17"/>
      <c r="SU96" s="17"/>
      <c r="SV96" s="17"/>
      <c r="SW96" s="17"/>
      <c r="SX96" s="17"/>
      <c r="SY96" s="17"/>
      <c r="SZ96" s="17"/>
      <c r="TA96" s="17"/>
      <c r="TB96" s="17"/>
      <c r="TC96" s="17"/>
      <c r="TD96" s="17"/>
      <c r="TE96" s="17"/>
      <c r="TF96" s="17"/>
      <c r="TG96" s="17"/>
      <c r="TH96" s="17"/>
      <c r="TI96" s="17"/>
      <c r="TJ96" s="17"/>
      <c r="TK96" s="17"/>
      <c r="TL96" s="17"/>
      <c r="TM96" s="17"/>
      <c r="TN96" s="17"/>
      <c r="TO96" s="17"/>
      <c r="TP96" s="17"/>
      <c r="TQ96" s="17"/>
      <c r="TR96" s="17"/>
      <c r="TS96" s="17"/>
      <c r="TT96" s="17"/>
      <c r="TU96" s="17"/>
      <c r="TV96" s="17"/>
      <c r="TW96" s="17"/>
      <c r="TX96" s="17"/>
      <c r="TY96" s="17"/>
      <c r="TZ96" s="17"/>
      <c r="UA96" s="17"/>
      <c r="UB96" s="17"/>
      <c r="UC96" s="17"/>
      <c r="UD96" s="17"/>
      <c r="UE96" s="17"/>
      <c r="UF96" s="17"/>
      <c r="UG96" s="17"/>
      <c r="UH96" s="17"/>
      <c r="UI96" s="17"/>
      <c r="UJ96" s="17"/>
      <c r="UK96" s="17"/>
      <c r="UL96" s="17"/>
      <c r="UM96" s="17"/>
      <c r="UN96" s="17"/>
      <c r="UO96" s="17"/>
      <c r="UP96" s="17"/>
      <c r="UQ96" s="17"/>
      <c r="UR96" s="17"/>
      <c r="US96" s="17"/>
      <c r="UT96" s="17"/>
      <c r="UU96" s="17"/>
      <c r="UV96" s="17"/>
      <c r="UW96" s="17"/>
      <c r="UX96" s="17"/>
      <c r="UY96" s="17"/>
      <c r="UZ96" s="17"/>
      <c r="VA96" s="17"/>
      <c r="VB96" s="17"/>
      <c r="VC96" s="17"/>
      <c r="VD96" s="17"/>
      <c r="VE96" s="17"/>
      <c r="VF96" s="17"/>
      <c r="VG96" s="17"/>
      <c r="VH96" s="17"/>
      <c r="VI96" s="17"/>
      <c r="VJ96" s="17"/>
      <c r="VK96" s="17"/>
      <c r="VL96" s="17"/>
      <c r="VM96" s="17"/>
      <c r="VN96" s="17"/>
      <c r="VO96" s="17"/>
      <c r="VP96" s="17"/>
      <c r="VQ96" s="17"/>
      <c r="VR96" s="17"/>
      <c r="VS96" s="17"/>
      <c r="VT96" s="17"/>
      <c r="VU96" s="17"/>
      <c r="VV96" s="17"/>
      <c r="VW96" s="17"/>
      <c r="VX96" s="17"/>
      <c r="VY96" s="17"/>
      <c r="VZ96" s="17"/>
      <c r="WA96" s="17"/>
      <c r="WB96" s="17"/>
      <c r="WC96" s="17"/>
      <c r="WD96" s="17"/>
      <c r="WE96" s="17"/>
      <c r="WF96" s="17"/>
      <c r="WG96" s="17"/>
      <c r="WH96" s="17"/>
      <c r="WI96" s="17"/>
      <c r="WJ96" s="17"/>
      <c r="WK96" s="17"/>
      <c r="WL96" s="17"/>
      <c r="WM96" s="17"/>
      <c r="WN96" s="17"/>
      <c r="WO96" s="17"/>
      <c r="WP96" s="17"/>
      <c r="WQ96" s="17"/>
      <c r="WR96" s="17"/>
      <c r="WS96" s="17"/>
      <c r="WT96" s="17"/>
      <c r="WU96" s="17"/>
      <c r="WV96" s="17"/>
      <c r="WW96" s="17"/>
      <c r="WX96" s="17"/>
      <c r="WY96" s="17"/>
      <c r="WZ96" s="17"/>
      <c r="XA96" s="17"/>
      <c r="XB96" s="17"/>
      <c r="XC96" s="17"/>
      <c r="XD96" s="17"/>
      <c r="XE96" s="17"/>
      <c r="XF96" s="17"/>
      <c r="XG96" s="17"/>
      <c r="XH96" s="17"/>
      <c r="XI96" s="17"/>
      <c r="XJ96" s="17"/>
      <c r="XK96" s="17"/>
      <c r="XL96" s="17"/>
      <c r="XM96" s="17"/>
      <c r="XN96" s="17"/>
      <c r="XO96" s="17"/>
      <c r="XP96" s="17"/>
      <c r="XQ96" s="17"/>
      <c r="XR96" s="17"/>
      <c r="XS96" s="17"/>
      <c r="XT96" s="17"/>
      <c r="XU96" s="17"/>
      <c r="XV96" s="17"/>
      <c r="XW96" s="17"/>
      <c r="XX96" s="17"/>
      <c r="XY96" s="17"/>
      <c r="XZ96" s="17"/>
      <c r="YA96" s="17"/>
      <c r="YB96" s="17"/>
      <c r="YC96" s="17"/>
      <c r="YD96" s="17"/>
      <c r="YE96" s="17"/>
      <c r="YF96" s="17"/>
      <c r="YG96" s="17"/>
      <c r="YH96" s="17"/>
      <c r="YI96" s="17"/>
      <c r="YJ96" s="17"/>
      <c r="YK96" s="17"/>
      <c r="YL96" s="17"/>
      <c r="YM96" s="17"/>
      <c r="YN96" s="17"/>
      <c r="YO96" s="17"/>
      <c r="YP96" s="17"/>
      <c r="YQ96" s="17"/>
      <c r="YR96" s="17"/>
      <c r="YS96" s="17"/>
      <c r="YT96" s="17"/>
      <c r="YU96" s="17"/>
      <c r="YV96" s="17"/>
      <c r="YW96" s="17"/>
      <c r="YX96" s="17"/>
      <c r="YY96" s="17"/>
      <c r="YZ96" s="17"/>
      <c r="ZA96" s="17"/>
      <c r="ZB96" s="17"/>
      <c r="ZC96" s="17"/>
      <c r="ZD96" s="17"/>
      <c r="ZE96" s="17"/>
      <c r="ZF96" s="17"/>
      <c r="ZG96" s="17"/>
      <c r="ZH96" s="17"/>
      <c r="ZI96" s="17"/>
      <c r="ZJ96" s="17"/>
      <c r="ZK96" s="17"/>
      <c r="ZL96" s="17"/>
      <c r="ZM96" s="17"/>
      <c r="ZN96" s="17"/>
      <c r="ZO96" s="17"/>
      <c r="ZP96" s="17"/>
      <c r="ZQ96" s="17"/>
      <c r="ZR96" s="17"/>
      <c r="ZS96" s="17"/>
      <c r="ZT96" s="17"/>
      <c r="ZU96" s="17"/>
      <c r="ZV96" s="17"/>
      <c r="ZW96" s="17"/>
      <c r="ZX96" s="17"/>
      <c r="ZY96" s="17"/>
      <c r="ZZ96" s="17"/>
      <c r="AAA96" s="17"/>
      <c r="AAB96" s="17"/>
      <c r="AAC96" s="17"/>
      <c r="AAD96" s="17"/>
      <c r="AAE96" s="17"/>
      <c r="AAF96" s="17"/>
      <c r="AAG96" s="17"/>
      <c r="AAH96" s="17"/>
      <c r="AAI96" s="17"/>
      <c r="AAJ96" s="17"/>
      <c r="AAK96" s="17"/>
      <c r="AAL96" s="17"/>
      <c r="AAM96" s="17"/>
      <c r="AAN96" s="17"/>
      <c r="AAO96" s="17"/>
      <c r="AAP96" s="17"/>
      <c r="AAQ96" s="17"/>
      <c r="AAR96" s="17"/>
      <c r="AAS96" s="17"/>
      <c r="AAT96" s="17"/>
      <c r="AAU96" s="17"/>
      <c r="AAV96" s="17"/>
      <c r="AAW96" s="17"/>
      <c r="AAX96" s="17"/>
      <c r="AAY96" s="17"/>
      <c r="AAZ96" s="17"/>
      <c r="ABA96" s="17"/>
      <c r="ABB96" s="17"/>
      <c r="ABC96" s="17"/>
      <c r="ABD96" s="17"/>
      <c r="ABE96" s="17"/>
      <c r="ABF96" s="17"/>
      <c r="ABG96" s="17"/>
      <c r="ABH96" s="17"/>
      <c r="ABI96" s="17"/>
      <c r="ABJ96" s="17"/>
      <c r="ABK96" s="17"/>
      <c r="ABL96" s="17"/>
      <c r="ABM96" s="17"/>
      <c r="ABN96" s="17"/>
      <c r="ABO96" s="17"/>
      <c r="ABP96" s="17"/>
      <c r="ABQ96" s="17"/>
      <c r="ABR96" s="17"/>
      <c r="ABS96" s="17"/>
      <c r="ABT96" s="17"/>
      <c r="ABU96" s="17"/>
      <c r="ABV96" s="17"/>
      <c r="ABW96" s="17"/>
      <c r="ABX96" s="17"/>
      <c r="ABY96" s="17"/>
      <c r="ABZ96" s="17"/>
      <c r="ACA96" s="17"/>
      <c r="ACB96" s="17"/>
      <c r="ACC96" s="17"/>
      <c r="ACD96" s="17"/>
      <c r="ACE96" s="17"/>
      <c r="ACF96" s="17"/>
      <c r="ACG96" s="17"/>
      <c r="ACH96" s="17"/>
      <c r="ACI96" s="17"/>
      <c r="ACJ96" s="17"/>
      <c r="ACK96" s="17"/>
      <c r="ACL96" s="17"/>
      <c r="ACM96" s="17"/>
      <c r="ACN96" s="17"/>
      <c r="ACO96" s="17"/>
      <c r="ACP96" s="17"/>
      <c r="ACQ96" s="17"/>
      <c r="ACR96" s="17"/>
      <c r="ACS96" s="17"/>
      <c r="ACT96" s="17"/>
      <c r="ACU96" s="17"/>
      <c r="ACV96" s="17"/>
      <c r="ACW96" s="17"/>
      <c r="ACX96" s="17"/>
      <c r="ACY96" s="17"/>
      <c r="ACZ96" s="17"/>
      <c r="ADA96" s="17"/>
      <c r="ADB96" s="17"/>
      <c r="ADC96" s="17"/>
      <c r="ADD96" s="17"/>
      <c r="ADE96" s="17"/>
      <c r="ADF96" s="17"/>
      <c r="ADG96" s="17"/>
      <c r="ADH96" s="17"/>
      <c r="ADI96" s="17"/>
      <c r="ADJ96" s="17"/>
      <c r="ADK96" s="17"/>
      <c r="ADL96" s="17"/>
      <c r="ADM96" s="17"/>
      <c r="ADN96" s="17"/>
      <c r="ADO96" s="17"/>
      <c r="ADP96" s="17"/>
      <c r="ADQ96" s="17"/>
      <c r="ADR96" s="17"/>
      <c r="ADS96" s="17"/>
      <c r="ADT96" s="17"/>
      <c r="ADU96" s="17"/>
      <c r="ADV96" s="17"/>
      <c r="ADW96" s="17"/>
      <c r="ADX96" s="17"/>
      <c r="ADY96" s="17"/>
      <c r="ADZ96" s="17"/>
      <c r="AEA96" s="17"/>
      <c r="AEB96" s="17"/>
      <c r="AEC96" s="17"/>
      <c r="AED96" s="17"/>
      <c r="AEE96" s="17"/>
      <c r="AEF96" s="17"/>
      <c r="AEG96" s="17"/>
      <c r="AEH96" s="17"/>
      <c r="AEI96" s="17"/>
      <c r="AEJ96" s="17"/>
      <c r="AEK96" s="17"/>
      <c r="AEL96" s="17"/>
      <c r="AEM96" s="17"/>
      <c r="AEN96" s="17"/>
      <c r="AEO96" s="17"/>
      <c r="AEP96" s="17"/>
      <c r="AEQ96" s="17"/>
      <c r="AER96" s="17"/>
      <c r="AES96" s="17"/>
      <c r="AET96" s="17"/>
      <c r="AEU96" s="17"/>
      <c r="AEV96" s="17"/>
      <c r="AEW96" s="17"/>
      <c r="AEX96" s="17"/>
      <c r="AEY96" s="17"/>
      <c r="AEZ96" s="17"/>
      <c r="AFA96" s="17"/>
      <c r="AFB96" s="17"/>
      <c r="AFC96" s="17"/>
      <c r="AFD96" s="17"/>
      <c r="AFE96" s="17"/>
      <c r="AFF96" s="17"/>
      <c r="AFG96" s="17"/>
      <c r="AFH96" s="17"/>
      <c r="AFI96" s="17"/>
      <c r="AFJ96" s="17"/>
      <c r="AFK96" s="17"/>
      <c r="AFL96" s="17"/>
      <c r="AFM96" s="17"/>
      <c r="AFN96" s="17"/>
      <c r="AFO96" s="17"/>
      <c r="AFP96" s="17"/>
      <c r="AFQ96" s="17"/>
      <c r="AFR96" s="17"/>
      <c r="AFS96" s="17"/>
      <c r="AFT96" s="17"/>
      <c r="AFU96" s="17"/>
      <c r="AFV96" s="17"/>
      <c r="AFW96" s="17"/>
      <c r="AFX96" s="17"/>
      <c r="AFY96" s="17"/>
      <c r="AFZ96" s="17"/>
      <c r="AGA96" s="17"/>
      <c r="AGB96" s="17"/>
      <c r="AGC96" s="17"/>
      <c r="AGD96" s="17"/>
      <c r="AGE96" s="17"/>
      <c r="AGF96" s="17"/>
      <c r="AGG96" s="17"/>
      <c r="AGH96" s="17"/>
      <c r="AGI96" s="17"/>
      <c r="AGJ96" s="17"/>
      <c r="AGK96" s="17"/>
      <c r="AGL96" s="17"/>
      <c r="AGM96" s="17"/>
      <c r="AGN96" s="17"/>
      <c r="AGO96" s="17"/>
      <c r="AGP96" s="17"/>
      <c r="AGQ96" s="17"/>
      <c r="AGR96" s="17"/>
      <c r="AGS96" s="17"/>
      <c r="AGT96" s="17"/>
      <c r="AGU96" s="17"/>
      <c r="AGV96" s="17"/>
      <c r="AGW96" s="17"/>
      <c r="AGX96" s="17"/>
      <c r="AGY96" s="17"/>
      <c r="AGZ96" s="17"/>
      <c r="AHA96" s="17"/>
      <c r="AHB96" s="17"/>
      <c r="AHC96" s="17"/>
      <c r="AHD96" s="17"/>
      <c r="AHE96" s="17"/>
      <c r="AHF96" s="17"/>
      <c r="AHG96" s="17"/>
      <c r="AHH96" s="17"/>
      <c r="AHI96" s="17"/>
      <c r="AHJ96" s="17"/>
      <c r="AHK96" s="17"/>
      <c r="AHL96" s="17"/>
      <c r="AHM96" s="17"/>
      <c r="AHN96" s="17"/>
      <c r="AHO96" s="17"/>
      <c r="AHP96" s="17"/>
      <c r="AHQ96" s="17"/>
      <c r="AHR96" s="17"/>
      <c r="AHS96" s="17"/>
      <c r="AHT96" s="17"/>
      <c r="AHU96" s="17"/>
      <c r="AHV96" s="17"/>
      <c r="AHW96" s="17"/>
      <c r="AHX96" s="17"/>
      <c r="AHY96" s="17"/>
      <c r="AHZ96" s="17"/>
      <c r="AIA96" s="17"/>
      <c r="AIB96" s="17"/>
      <c r="AIC96" s="17"/>
      <c r="AID96" s="17"/>
      <c r="AIE96" s="17"/>
      <c r="AIF96" s="17"/>
      <c r="AIG96" s="17"/>
      <c r="AIH96" s="17"/>
      <c r="AII96" s="17"/>
      <c r="AIJ96" s="17"/>
      <c r="AIK96" s="17"/>
      <c r="AIL96" s="17"/>
      <c r="AIM96" s="17"/>
      <c r="AIN96" s="17"/>
      <c r="AIO96" s="17"/>
      <c r="AIP96" s="17"/>
      <c r="AIQ96" s="17"/>
      <c r="AIR96" s="17"/>
      <c r="AIS96" s="17"/>
      <c r="AIT96" s="17"/>
      <c r="AIU96" s="17"/>
      <c r="AIV96" s="17"/>
      <c r="AIW96" s="17"/>
      <c r="AIX96" s="17"/>
      <c r="AIY96" s="17"/>
      <c r="AIZ96" s="17"/>
      <c r="AJA96" s="17"/>
      <c r="AJB96" s="17"/>
      <c r="AJC96" s="17"/>
      <c r="AJD96" s="17"/>
      <c r="AJE96" s="17"/>
      <c r="AJF96" s="17"/>
      <c r="AJG96" s="17"/>
      <c r="AJH96" s="17"/>
      <c r="AJI96" s="17"/>
      <c r="AJJ96" s="17"/>
      <c r="AJK96" s="17"/>
      <c r="AJL96" s="17"/>
      <c r="AJM96" s="17"/>
      <c r="AJN96" s="17"/>
      <c r="AJO96" s="17"/>
      <c r="AJP96" s="17"/>
      <c r="AJQ96" s="17"/>
      <c r="AJR96" s="17"/>
      <c r="AJS96" s="17"/>
      <c r="AJT96" s="17"/>
      <c r="AJU96" s="17"/>
      <c r="AJV96" s="17"/>
      <c r="AJW96" s="17"/>
      <c r="AJX96" s="17"/>
      <c r="AJY96" s="17"/>
      <c r="AJZ96" s="17"/>
      <c r="AKA96" s="17"/>
      <c r="AKB96" s="17"/>
      <c r="AKC96" s="17"/>
      <c r="AKD96" s="17"/>
      <c r="AKE96" s="17"/>
      <c r="AKF96" s="17"/>
      <c r="AKG96" s="17"/>
      <c r="AKH96" s="17"/>
      <c r="AKI96" s="17"/>
      <c r="AKJ96" s="17"/>
      <c r="AKK96" s="17"/>
      <c r="AKL96" s="17"/>
      <c r="AKM96" s="17"/>
      <c r="AKN96" s="17"/>
      <c r="AKO96" s="17"/>
      <c r="AKP96" s="17"/>
      <c r="AKQ96" s="17"/>
      <c r="AKR96" s="17"/>
      <c r="AKS96" s="17"/>
      <c r="AKT96" s="17"/>
      <c r="AKU96" s="17"/>
      <c r="AKV96" s="17"/>
      <c r="AKW96" s="17"/>
      <c r="AKX96" s="17"/>
      <c r="AKY96" s="17"/>
      <c r="AKZ96" s="17"/>
      <c r="ALA96" s="17"/>
      <c r="ALB96" s="17"/>
      <c r="ALC96" s="17"/>
      <c r="ALD96" s="17"/>
      <c r="ALE96" s="17"/>
      <c r="ALF96" s="17"/>
      <c r="ALG96" s="17"/>
      <c r="ALH96" s="17"/>
      <c r="ALI96" s="17"/>
      <c r="ALJ96" s="17"/>
      <c r="ALK96" s="17"/>
      <c r="ALL96" s="17"/>
      <c r="ALM96" s="17"/>
      <c r="ALN96" s="17"/>
      <c r="ALO96" s="17"/>
      <c r="ALP96" s="17"/>
      <c r="ALQ96" s="17"/>
      <c r="ALR96" s="17"/>
      <c r="ALS96" s="17"/>
      <c r="ALT96" s="17"/>
      <c r="ALU96" s="17"/>
      <c r="ALV96" s="17"/>
      <c r="ALW96" s="17"/>
      <c r="ALX96" s="17"/>
      <c r="ALY96" s="17"/>
      <c r="ALZ96" s="17"/>
      <c r="AMA96" s="17"/>
      <c r="AMB96" s="17"/>
      <c r="AMC96" s="17"/>
      <c r="AMD96" s="17"/>
      <c r="AME96" s="17"/>
      <c r="AMF96" s="17"/>
      <c r="AMG96" s="17"/>
      <c r="AMH96" s="17"/>
      <c r="AMI96" s="17"/>
      <c r="AMJ96" s="17"/>
      <c r="AMK96" s="17"/>
      <c r="AML96" s="17"/>
      <c r="AMM96" s="17"/>
      <c r="AMN96" s="17"/>
      <c r="AMO96" s="17"/>
      <c r="AMP96" s="17"/>
      <c r="AMQ96" s="17"/>
      <c r="AMR96" s="17"/>
      <c r="AMS96" s="17"/>
      <c r="AMT96" s="17"/>
      <c r="AMU96" s="17"/>
      <c r="AMV96" s="17"/>
      <c r="AMW96" s="17"/>
      <c r="AMX96" s="17"/>
      <c r="AMY96" s="17"/>
      <c r="AMZ96" s="17"/>
      <c r="ANA96" s="17"/>
      <c r="ANB96" s="17"/>
      <c r="ANC96" s="17"/>
      <c r="AND96" s="17"/>
      <c r="ANE96" s="17"/>
      <c r="ANF96" s="17"/>
      <c r="ANG96" s="17"/>
      <c r="ANH96" s="17"/>
      <c r="ANI96" s="17"/>
      <c r="ANJ96" s="17"/>
      <c r="ANK96" s="17"/>
      <c r="ANL96" s="17"/>
      <c r="ANM96" s="17"/>
      <c r="ANN96" s="17"/>
      <c r="ANO96" s="17"/>
      <c r="ANP96" s="17"/>
      <c r="ANQ96" s="17"/>
      <c r="ANR96" s="17"/>
      <c r="ANS96" s="17"/>
      <c r="ANT96" s="17"/>
      <c r="ANU96" s="17"/>
      <c r="ANV96" s="17"/>
      <c r="ANW96" s="17"/>
      <c r="ANX96" s="17"/>
      <c r="ANY96" s="17"/>
      <c r="ANZ96" s="17"/>
      <c r="AOA96" s="17"/>
      <c r="AOB96" s="17"/>
      <c r="AOC96" s="17"/>
      <c r="AOD96" s="17"/>
      <c r="AOE96" s="17"/>
      <c r="AOF96" s="17"/>
      <c r="AOG96" s="17"/>
      <c r="AOH96" s="17"/>
      <c r="AOI96" s="17"/>
      <c r="AOJ96" s="17"/>
      <c r="AOK96" s="17"/>
      <c r="AOL96" s="17"/>
      <c r="AOM96" s="17"/>
      <c r="AON96" s="17"/>
      <c r="AOO96" s="17"/>
      <c r="AOP96" s="17"/>
      <c r="AOQ96" s="17"/>
      <c r="AOR96" s="17"/>
      <c r="AOS96" s="17"/>
      <c r="AOT96" s="17"/>
      <c r="AOU96" s="17"/>
      <c r="AOV96" s="17"/>
      <c r="AOW96" s="17"/>
      <c r="AOX96" s="17"/>
      <c r="AOY96" s="17"/>
      <c r="AOZ96" s="17"/>
      <c r="APA96" s="17"/>
      <c r="APB96" s="17"/>
      <c r="APC96" s="17"/>
      <c r="APD96" s="17"/>
      <c r="APE96" s="17"/>
      <c r="APF96" s="17"/>
      <c r="APG96" s="17"/>
      <c r="APH96" s="17"/>
      <c r="API96" s="17"/>
      <c r="APJ96" s="17"/>
      <c r="APK96" s="17"/>
      <c r="APL96" s="17"/>
      <c r="APM96" s="17"/>
      <c r="APN96" s="17"/>
      <c r="APO96" s="17"/>
      <c r="APP96" s="17"/>
      <c r="APQ96" s="17"/>
      <c r="APR96" s="17"/>
      <c r="APS96" s="17"/>
      <c r="APT96" s="17"/>
      <c r="APU96" s="17"/>
      <c r="APV96" s="17"/>
      <c r="APW96" s="17"/>
      <c r="APX96" s="17"/>
      <c r="APY96" s="17"/>
      <c r="APZ96" s="17"/>
      <c r="AQA96" s="17"/>
      <c r="AQB96" s="17"/>
      <c r="AQC96" s="17"/>
      <c r="AQD96" s="17"/>
      <c r="AQE96" s="17"/>
      <c r="AQF96" s="17"/>
      <c r="AQG96" s="17"/>
      <c r="AQH96" s="17"/>
      <c r="AQI96" s="17"/>
      <c r="AQJ96" s="17"/>
      <c r="AQK96" s="17"/>
      <c r="AQL96" s="17"/>
      <c r="AQM96" s="17"/>
      <c r="AQN96" s="17"/>
      <c r="AQO96" s="17"/>
      <c r="AQP96" s="17"/>
      <c r="AQQ96" s="17"/>
      <c r="AQR96" s="17"/>
      <c r="AQS96" s="17"/>
      <c r="AQT96" s="17"/>
      <c r="AQU96" s="17"/>
      <c r="AQV96" s="17"/>
      <c r="AQW96" s="17"/>
      <c r="AQX96" s="17"/>
      <c r="AQY96" s="17"/>
      <c r="AQZ96" s="17"/>
      <c r="ARA96" s="17"/>
      <c r="ARB96" s="17"/>
      <c r="ARC96" s="17"/>
      <c r="ARD96" s="17"/>
      <c r="ARE96" s="17"/>
      <c r="ARF96" s="17"/>
      <c r="ARG96" s="17"/>
      <c r="ARH96" s="17"/>
      <c r="ARI96" s="17"/>
      <c r="ARJ96" s="17"/>
      <c r="ARK96" s="17"/>
      <c r="ARL96" s="17"/>
      <c r="ARM96" s="17"/>
      <c r="ARN96" s="17"/>
      <c r="ARO96" s="17"/>
      <c r="ARP96" s="17"/>
      <c r="ARQ96" s="17"/>
      <c r="ARR96" s="17"/>
      <c r="ARS96" s="17"/>
      <c r="ART96" s="17"/>
      <c r="ARU96" s="17"/>
      <c r="ARV96" s="17"/>
      <c r="ARW96" s="17"/>
      <c r="ARX96" s="17"/>
      <c r="ARY96" s="17"/>
      <c r="ARZ96" s="17"/>
      <c r="ASA96" s="17"/>
      <c r="ASB96" s="17"/>
      <c r="ASC96" s="17"/>
      <c r="ASD96" s="17"/>
      <c r="ASE96" s="17"/>
      <c r="ASF96" s="17"/>
      <c r="ASG96" s="17"/>
      <c r="ASH96" s="17"/>
      <c r="ASI96" s="17"/>
      <c r="ASJ96" s="17"/>
      <c r="ASK96" s="17"/>
      <c r="ASL96" s="17"/>
      <c r="ASM96" s="17"/>
      <c r="ASN96" s="17"/>
      <c r="ASO96" s="17"/>
      <c r="ASP96" s="17"/>
      <c r="ASQ96" s="17"/>
      <c r="ASR96" s="17"/>
      <c r="ASS96" s="17"/>
      <c r="AST96" s="17"/>
      <c r="ASU96" s="17"/>
      <c r="ASV96" s="17"/>
      <c r="ASW96" s="17"/>
      <c r="ASX96" s="17"/>
      <c r="ASY96" s="17"/>
      <c r="ASZ96" s="17"/>
      <c r="ATA96" s="17"/>
      <c r="ATB96" s="17"/>
      <c r="ATC96" s="17"/>
      <c r="ATD96" s="17"/>
      <c r="ATE96" s="17"/>
      <c r="ATF96" s="17"/>
      <c r="ATG96" s="17"/>
      <c r="ATH96" s="17"/>
      <c r="ATI96" s="17"/>
      <c r="ATJ96" s="17"/>
      <c r="ATK96" s="17"/>
      <c r="ATL96" s="17"/>
      <c r="ATM96" s="17"/>
      <c r="ATN96" s="17"/>
      <c r="ATO96" s="17"/>
      <c r="ATP96" s="17"/>
      <c r="ATQ96" s="17"/>
      <c r="ATR96" s="17"/>
      <c r="ATS96" s="17"/>
      <c r="ATT96" s="17"/>
      <c r="ATU96" s="17"/>
      <c r="ATV96" s="17"/>
      <c r="ATW96" s="17"/>
      <c r="ATX96" s="17"/>
      <c r="ATY96" s="17"/>
      <c r="ATZ96" s="17"/>
      <c r="AUA96" s="17"/>
      <c r="AUB96" s="17"/>
      <c r="AUC96" s="17"/>
      <c r="AUD96" s="17"/>
      <c r="AUE96" s="17"/>
      <c r="AUF96" s="17"/>
      <c r="AUG96" s="17"/>
      <c r="AUH96" s="17"/>
      <c r="AUI96" s="17"/>
      <c r="AUJ96" s="17"/>
      <c r="AUK96" s="17"/>
      <c r="AUL96" s="17"/>
      <c r="AUM96" s="17"/>
      <c r="AUN96" s="17"/>
      <c r="AUO96" s="17"/>
      <c r="AUP96" s="17"/>
      <c r="AUQ96" s="17"/>
      <c r="AUR96" s="17"/>
      <c r="AUS96" s="17"/>
      <c r="AUT96" s="17"/>
      <c r="AUU96" s="17"/>
      <c r="AUV96" s="17"/>
      <c r="AUW96" s="17"/>
      <c r="AUX96" s="17"/>
      <c r="AUY96" s="17"/>
      <c r="AUZ96" s="17"/>
      <c r="AVA96" s="17"/>
      <c r="AVB96" s="17"/>
      <c r="AVC96" s="17"/>
      <c r="AVD96" s="17"/>
      <c r="AVE96" s="17"/>
      <c r="AVF96" s="17"/>
      <c r="AVG96" s="17"/>
      <c r="AVH96" s="17"/>
      <c r="AVI96" s="17"/>
      <c r="AVJ96" s="17"/>
      <c r="AVK96" s="17"/>
      <c r="AVL96" s="17"/>
      <c r="AVM96" s="17"/>
      <c r="AVN96" s="17"/>
      <c r="AVO96" s="17"/>
      <c r="AVP96" s="17"/>
      <c r="AVQ96" s="17"/>
      <c r="AVR96" s="17"/>
      <c r="AVS96" s="17"/>
      <c r="AVT96" s="17"/>
      <c r="AVU96" s="17"/>
      <c r="AVV96" s="17"/>
      <c r="AVW96" s="17"/>
      <c r="AVX96" s="17"/>
      <c r="AVY96" s="17"/>
      <c r="AVZ96" s="17"/>
      <c r="AWA96" s="17"/>
      <c r="AWB96" s="17"/>
      <c r="AWC96" s="17"/>
      <c r="AWD96" s="17"/>
      <c r="AWE96" s="17"/>
      <c r="AWF96" s="17"/>
      <c r="AWG96" s="17"/>
      <c r="AWH96" s="17"/>
      <c r="AWI96" s="17"/>
      <c r="AWJ96" s="17"/>
      <c r="AWK96" s="17"/>
      <c r="AWL96" s="17"/>
      <c r="AWM96" s="17"/>
      <c r="AWN96" s="17"/>
      <c r="AWO96" s="17"/>
      <c r="AWP96" s="17"/>
      <c r="AWQ96" s="17"/>
      <c r="AWR96" s="17"/>
      <c r="AWS96" s="17"/>
      <c r="AWT96" s="17"/>
      <c r="AWU96" s="17"/>
      <c r="AWV96" s="17"/>
      <c r="AWW96" s="17"/>
      <c r="AWX96" s="17"/>
      <c r="AWY96" s="17"/>
      <c r="AWZ96" s="17"/>
      <c r="AXA96" s="17"/>
      <c r="AXB96" s="17"/>
      <c r="AXC96" s="17"/>
      <c r="AXD96" s="17"/>
      <c r="AXE96" s="17"/>
      <c r="AXF96" s="17"/>
      <c r="AXG96" s="17"/>
      <c r="AXH96" s="17"/>
      <c r="AXI96" s="17"/>
      <c r="AXJ96" s="17"/>
      <c r="AXK96" s="17"/>
      <c r="AXL96" s="17"/>
      <c r="AXM96" s="17"/>
      <c r="AXN96" s="17"/>
      <c r="AXO96" s="17"/>
      <c r="AXP96" s="17"/>
      <c r="AXQ96" s="17"/>
      <c r="AXR96" s="17"/>
      <c r="AXS96" s="17"/>
      <c r="AXT96" s="17"/>
      <c r="AXU96" s="17"/>
      <c r="AXV96" s="17"/>
      <c r="AXW96" s="17"/>
      <c r="AXX96" s="17"/>
      <c r="AXY96" s="17"/>
      <c r="AXZ96" s="17"/>
      <c r="AYA96" s="17"/>
      <c r="AYB96" s="17"/>
      <c r="AYC96" s="17"/>
      <c r="AYD96" s="17"/>
      <c r="AYE96" s="17"/>
      <c r="AYF96" s="17"/>
      <c r="AYG96" s="17"/>
      <c r="AYH96" s="17"/>
      <c r="AYI96" s="17"/>
      <c r="AYJ96" s="17"/>
      <c r="AYK96" s="17"/>
      <c r="AYL96" s="17"/>
      <c r="AYM96" s="17"/>
      <c r="AYN96" s="17"/>
      <c r="AYO96" s="17"/>
      <c r="AYP96" s="17"/>
      <c r="AYQ96" s="17"/>
      <c r="AYR96" s="17"/>
      <c r="AYS96" s="17"/>
      <c r="AYT96" s="17"/>
      <c r="AYU96" s="17"/>
      <c r="AYV96" s="17"/>
      <c r="AYW96" s="17"/>
      <c r="AYX96" s="17"/>
      <c r="AYY96" s="17"/>
      <c r="AYZ96" s="17"/>
      <c r="AZA96" s="17"/>
      <c r="AZB96" s="17"/>
      <c r="AZC96" s="17"/>
      <c r="AZD96" s="17"/>
      <c r="AZE96" s="17"/>
      <c r="AZF96" s="17"/>
      <c r="AZG96" s="17"/>
      <c r="AZH96" s="17"/>
      <c r="AZI96" s="17"/>
      <c r="AZJ96" s="17"/>
      <c r="AZK96" s="17"/>
      <c r="AZL96" s="17"/>
      <c r="AZM96" s="17"/>
      <c r="AZN96" s="17"/>
      <c r="AZO96" s="17"/>
      <c r="AZP96" s="17"/>
      <c r="AZQ96" s="17"/>
      <c r="AZR96" s="17"/>
      <c r="AZS96" s="17"/>
      <c r="AZT96" s="17"/>
      <c r="AZU96" s="17"/>
      <c r="AZV96" s="17"/>
      <c r="AZW96" s="17"/>
      <c r="AZX96" s="17"/>
      <c r="AZY96" s="17"/>
      <c r="AZZ96" s="17"/>
      <c r="BAA96" s="17"/>
      <c r="BAB96" s="17"/>
      <c r="BAC96" s="17"/>
      <c r="BAD96" s="17"/>
      <c r="BAE96" s="17"/>
      <c r="BAF96" s="17"/>
      <c r="BAG96" s="17"/>
      <c r="BAH96" s="17"/>
      <c r="BAI96" s="17"/>
      <c r="BAJ96" s="17"/>
      <c r="BAK96" s="17"/>
      <c r="BAL96" s="17"/>
      <c r="BAM96" s="17"/>
      <c r="BAN96" s="17"/>
      <c r="BAO96" s="17"/>
      <c r="BAP96" s="17"/>
      <c r="BAQ96" s="17"/>
      <c r="BAR96" s="17"/>
      <c r="BAS96" s="17"/>
      <c r="BAT96" s="17"/>
      <c r="BAU96" s="17"/>
      <c r="BAV96" s="17"/>
      <c r="BAW96" s="17"/>
      <c r="BAX96" s="17"/>
      <c r="BAY96" s="17"/>
      <c r="BAZ96" s="17"/>
      <c r="BBA96" s="17"/>
      <c r="BBB96" s="17"/>
      <c r="BBC96" s="17"/>
      <c r="BBD96" s="17"/>
      <c r="BBE96" s="17"/>
      <c r="BBF96" s="17"/>
      <c r="BBG96" s="17"/>
      <c r="BBH96" s="17"/>
      <c r="BBI96" s="17"/>
      <c r="BBJ96" s="17"/>
      <c r="BBK96" s="17"/>
      <c r="BBL96" s="17"/>
      <c r="BBM96" s="17"/>
      <c r="BBN96" s="17"/>
      <c r="BBO96" s="17"/>
      <c r="BBP96" s="17"/>
      <c r="BBQ96" s="17"/>
      <c r="BBR96" s="17"/>
      <c r="BBS96" s="17"/>
      <c r="BBT96" s="17"/>
      <c r="BBU96" s="17"/>
      <c r="BBV96" s="17"/>
      <c r="BBW96" s="17"/>
      <c r="BBX96" s="17"/>
      <c r="BBY96" s="17"/>
      <c r="BBZ96" s="17"/>
      <c r="BCA96" s="17"/>
      <c r="BCB96" s="17"/>
      <c r="BCC96" s="17"/>
      <c r="BCD96" s="17"/>
      <c r="BCE96" s="17"/>
      <c r="BCF96" s="17"/>
      <c r="BCG96" s="17"/>
      <c r="BCH96" s="17"/>
      <c r="BCI96" s="17"/>
      <c r="BCJ96" s="17"/>
      <c r="BCK96" s="17"/>
      <c r="BCL96" s="17"/>
      <c r="BCM96" s="17"/>
      <c r="BCN96" s="17"/>
      <c r="BCO96" s="17"/>
      <c r="BCP96" s="17"/>
      <c r="BCQ96" s="17"/>
      <c r="BCR96" s="17"/>
      <c r="BCS96" s="17"/>
      <c r="BCT96" s="17"/>
      <c r="BCU96" s="17"/>
      <c r="BCV96" s="17"/>
      <c r="BCW96" s="17"/>
      <c r="BCX96" s="17"/>
      <c r="BCY96" s="17"/>
      <c r="BCZ96" s="17"/>
      <c r="BDA96" s="17"/>
      <c r="BDB96" s="17"/>
      <c r="BDC96" s="17"/>
      <c r="BDD96" s="17"/>
      <c r="BDE96" s="17"/>
      <c r="BDF96" s="17"/>
      <c r="BDG96" s="17"/>
      <c r="BDH96" s="17"/>
      <c r="BDI96" s="17"/>
      <c r="BDJ96" s="17"/>
      <c r="BDK96" s="17"/>
      <c r="BDL96" s="17"/>
      <c r="BDM96" s="17"/>
      <c r="BDN96" s="17"/>
      <c r="BDO96" s="17"/>
      <c r="BDP96" s="17"/>
      <c r="BDQ96" s="17"/>
      <c r="BDR96" s="17"/>
      <c r="BDS96" s="17"/>
      <c r="BDT96" s="17"/>
      <c r="BDU96" s="17"/>
      <c r="BDV96" s="17"/>
      <c r="BDW96" s="17"/>
      <c r="BDX96" s="17"/>
      <c r="BDY96" s="17"/>
      <c r="BDZ96" s="17"/>
      <c r="BEA96" s="17"/>
      <c r="BEB96" s="17"/>
      <c r="BEC96" s="17"/>
      <c r="BED96" s="17"/>
      <c r="BEE96" s="17"/>
      <c r="BEF96" s="17"/>
      <c r="BEG96" s="17"/>
      <c r="BEH96" s="17"/>
      <c r="BEI96" s="17"/>
      <c r="BEJ96" s="17"/>
      <c r="BEK96" s="17"/>
      <c r="BEL96" s="17"/>
      <c r="BEM96" s="17"/>
      <c r="BEN96" s="17"/>
      <c r="BEO96" s="17"/>
      <c r="BEP96" s="17"/>
      <c r="BEQ96" s="17"/>
      <c r="BER96" s="17"/>
      <c r="BES96" s="17"/>
      <c r="BET96" s="17"/>
      <c r="BEU96" s="17"/>
      <c r="BEV96" s="17"/>
      <c r="BEW96" s="17"/>
      <c r="BEX96" s="17"/>
      <c r="BEY96" s="17"/>
      <c r="BEZ96" s="17"/>
      <c r="BFA96" s="17"/>
      <c r="BFB96" s="17"/>
      <c r="BFC96" s="17"/>
      <c r="BFD96" s="17"/>
      <c r="BFE96" s="17"/>
      <c r="BFF96" s="17"/>
      <c r="BFG96" s="17"/>
      <c r="BFH96" s="17"/>
      <c r="BFI96" s="17"/>
      <c r="BFJ96" s="17"/>
      <c r="BFK96" s="17"/>
      <c r="BFL96" s="17"/>
      <c r="BFM96" s="17"/>
      <c r="BFN96" s="17"/>
      <c r="BFO96" s="17"/>
      <c r="BFP96" s="17"/>
      <c r="BFQ96" s="17"/>
      <c r="BFR96" s="17"/>
      <c r="BFS96" s="17"/>
      <c r="BFT96" s="17"/>
      <c r="BFU96" s="17"/>
      <c r="BFV96" s="17"/>
      <c r="BFW96" s="17"/>
      <c r="BFX96" s="17"/>
      <c r="BFY96" s="17"/>
      <c r="BFZ96" s="17"/>
      <c r="BGA96" s="17"/>
      <c r="BGB96" s="17"/>
      <c r="BGC96" s="17"/>
      <c r="BGD96" s="17"/>
      <c r="BGE96" s="17"/>
      <c r="BGF96" s="17"/>
      <c r="BGG96" s="17"/>
      <c r="BGH96" s="17"/>
      <c r="BGI96" s="17"/>
      <c r="BGJ96" s="17"/>
      <c r="BGK96" s="17"/>
      <c r="BGL96" s="17"/>
      <c r="BGM96" s="17"/>
      <c r="BGN96" s="17"/>
      <c r="BGO96" s="17"/>
      <c r="BGP96" s="17"/>
      <c r="BGQ96" s="17"/>
      <c r="BGR96" s="17"/>
      <c r="BGS96" s="17"/>
      <c r="BGT96" s="17"/>
      <c r="BGU96" s="17"/>
      <c r="BGV96" s="17"/>
      <c r="BGW96" s="17"/>
      <c r="BGX96" s="17"/>
      <c r="BGY96" s="17"/>
      <c r="BGZ96" s="17"/>
      <c r="BHA96" s="17"/>
      <c r="BHB96" s="17"/>
      <c r="BHC96" s="17"/>
      <c r="BHD96" s="17"/>
      <c r="BHE96" s="17"/>
      <c r="BHF96" s="17"/>
      <c r="BHG96" s="17"/>
      <c r="BHH96" s="17"/>
      <c r="BHI96" s="17"/>
      <c r="BHJ96" s="17"/>
      <c r="BHK96" s="17"/>
      <c r="BHL96" s="17"/>
      <c r="BHM96" s="17"/>
      <c r="BHN96" s="17"/>
      <c r="BHO96" s="17"/>
      <c r="BHP96" s="17"/>
      <c r="BHQ96" s="17"/>
      <c r="BHR96" s="17"/>
      <c r="BHS96" s="17"/>
      <c r="BHT96" s="17"/>
      <c r="BHU96" s="17"/>
      <c r="BHV96" s="17"/>
      <c r="BHW96" s="17"/>
      <c r="BHX96" s="17"/>
      <c r="BHY96" s="17"/>
      <c r="BHZ96" s="17"/>
      <c r="BIA96" s="17"/>
      <c r="BIB96" s="17"/>
      <c r="BIC96" s="17"/>
      <c r="BID96" s="17"/>
      <c r="BIE96" s="17"/>
      <c r="BIF96" s="17"/>
      <c r="BIG96" s="17"/>
      <c r="BIH96" s="17"/>
      <c r="BII96" s="17"/>
      <c r="BIJ96" s="17"/>
      <c r="BIK96" s="17"/>
      <c r="BIL96" s="17"/>
      <c r="BIM96" s="17"/>
      <c r="BIN96" s="17"/>
      <c r="BIO96" s="17"/>
      <c r="BIP96" s="17"/>
      <c r="BIQ96" s="17"/>
      <c r="BIR96" s="17"/>
      <c r="BIS96" s="17"/>
      <c r="BIT96" s="17"/>
      <c r="BIU96" s="17"/>
      <c r="BIV96" s="17"/>
      <c r="BIW96" s="17"/>
      <c r="BIX96" s="17"/>
      <c r="BIY96" s="17"/>
      <c r="BIZ96" s="17"/>
      <c r="BJA96" s="17"/>
      <c r="BJB96" s="17"/>
      <c r="BJC96" s="17"/>
      <c r="BJD96" s="17"/>
      <c r="BJE96" s="17"/>
      <c r="BJF96" s="17"/>
      <c r="BJG96" s="17"/>
      <c r="BJH96" s="17"/>
      <c r="BJI96" s="17"/>
      <c r="BJJ96" s="17"/>
      <c r="BJK96" s="17"/>
      <c r="BJL96" s="17"/>
      <c r="BJM96" s="17"/>
      <c r="BJN96" s="17"/>
      <c r="BJO96" s="17"/>
      <c r="BJP96" s="17"/>
      <c r="BJQ96" s="17"/>
      <c r="BJR96" s="17"/>
      <c r="BJS96" s="17"/>
      <c r="BJT96" s="17"/>
      <c r="BJU96" s="17"/>
      <c r="BJV96" s="17"/>
      <c r="BJW96" s="17"/>
      <c r="BJX96" s="17"/>
      <c r="BJY96" s="17"/>
      <c r="BJZ96" s="17"/>
      <c r="BKA96" s="17"/>
      <c r="BKB96" s="17"/>
      <c r="BKC96" s="17"/>
      <c r="BKD96" s="17"/>
      <c r="BKE96" s="17"/>
      <c r="BKF96" s="17"/>
      <c r="BKG96" s="17"/>
      <c r="BKH96" s="14" t="s">
        <v>3529</v>
      </c>
      <c r="BKI96" s="14" t="s">
        <v>3533</v>
      </c>
      <c r="BKJ96" s="14" t="s">
        <v>3530</v>
      </c>
      <c r="BKK96" s="14" t="s">
        <v>3531</v>
      </c>
      <c r="BKN96" s="17"/>
      <c r="BKO96" s="17"/>
      <c r="BKP96" s="17"/>
      <c r="BKQ96" s="17"/>
      <c r="BKR96" s="17"/>
      <c r="BKS96" s="17"/>
      <c r="BKT96" s="17"/>
      <c r="BKU96" s="17"/>
      <c r="BKV96" s="17"/>
      <c r="BKW96" s="17"/>
      <c r="BKX96" s="17"/>
      <c r="BKY96" s="17"/>
      <c r="BKZ96" s="17"/>
      <c r="BLA96" s="17"/>
      <c r="BLB96" s="17"/>
      <c r="BLC96" s="17"/>
      <c r="BLD96" s="17"/>
      <c r="BLE96" s="17"/>
      <c r="BLF96" s="17"/>
      <c r="BLG96" s="17"/>
      <c r="BLH96" s="17"/>
      <c r="BLI96" s="17"/>
      <c r="BLJ96" s="17"/>
      <c r="BLK96" s="17"/>
      <c r="BLL96" s="17"/>
      <c r="BLM96" s="17"/>
      <c r="BLN96" s="17"/>
      <c r="BLO96" s="17"/>
      <c r="BLP96" s="17"/>
      <c r="BLQ96" s="17"/>
      <c r="BLR96" s="17"/>
      <c r="BLS96" s="17"/>
      <c r="BLT96" s="17"/>
      <c r="BLU96" s="17"/>
      <c r="BLV96" s="17"/>
      <c r="BLW96" s="17"/>
      <c r="BLX96" s="17"/>
      <c r="BLY96" s="17"/>
      <c r="BLZ96" s="17"/>
      <c r="BMA96" s="17"/>
      <c r="BMB96" s="17"/>
      <c r="BMC96" s="17"/>
      <c r="BMD96" s="17"/>
      <c r="BME96" s="17"/>
      <c r="BMF96" s="17"/>
      <c r="BMG96" s="17"/>
      <c r="BMH96" s="17"/>
      <c r="BMI96" s="17"/>
      <c r="BMJ96" s="17"/>
      <c r="BMK96" s="17"/>
      <c r="BML96" s="17"/>
      <c r="BMM96" s="17"/>
      <c r="BMN96" s="17"/>
      <c r="BMO96" s="17"/>
      <c r="BMP96" s="17"/>
      <c r="BMQ96" s="17"/>
      <c r="BMR96" s="17"/>
      <c r="BMS96" s="17"/>
      <c r="BMT96" s="17"/>
      <c r="BMU96" s="17"/>
      <c r="BMV96" s="17"/>
      <c r="BMW96" s="17"/>
      <c r="BMX96" s="17"/>
      <c r="BMY96" s="17"/>
      <c r="BMZ96" s="17"/>
      <c r="BNA96" s="17"/>
      <c r="BNB96" s="17"/>
      <c r="BNC96" s="17"/>
      <c r="BND96" s="17"/>
      <c r="BNE96" s="17"/>
      <c r="BNF96" s="17"/>
      <c r="BNG96" s="17"/>
      <c r="BNH96" s="17"/>
      <c r="BNI96" s="17"/>
      <c r="BNJ96" s="17"/>
      <c r="BNK96" s="17"/>
      <c r="BNL96" s="17"/>
      <c r="BNM96" s="17"/>
      <c r="BNN96" s="17"/>
      <c r="BNO96" s="17"/>
      <c r="BNP96" s="17"/>
      <c r="BNQ96" s="17"/>
      <c r="BNR96" s="17"/>
      <c r="BNS96" s="17"/>
      <c r="BNT96" s="17"/>
      <c r="BNU96" s="17"/>
      <c r="BNV96" s="17"/>
      <c r="BNW96" s="17"/>
      <c r="BNX96" s="17"/>
      <c r="BNY96" s="17"/>
      <c r="BNZ96" s="17"/>
      <c r="BOA96" s="17"/>
      <c r="BOB96" s="17"/>
      <c r="BOC96" s="17"/>
      <c r="BOD96" s="17"/>
      <c r="BOE96" s="17"/>
      <c r="BOF96" s="17"/>
      <c r="BOG96" s="17"/>
      <c r="BOH96" s="17"/>
      <c r="BOI96" s="17"/>
      <c r="BOJ96" s="17"/>
      <c r="BOK96" s="17"/>
      <c r="BOL96" s="17"/>
      <c r="BOM96" s="17"/>
      <c r="BON96" s="17"/>
      <c r="BOO96" s="17"/>
      <c r="BOP96" s="17"/>
      <c r="BOQ96" s="17"/>
      <c r="BOR96" s="17"/>
      <c r="BOS96" s="17"/>
      <c r="BOT96" s="17"/>
      <c r="BOU96" s="17"/>
      <c r="BOV96" s="17"/>
      <c r="BOW96" s="17"/>
      <c r="BOX96" s="17"/>
      <c r="BOY96" s="17"/>
      <c r="BOZ96" s="17"/>
      <c r="BPA96" s="17"/>
      <c r="BPB96" s="17"/>
      <c r="BPC96" s="17"/>
      <c r="BPD96" s="17"/>
      <c r="BPE96" s="17"/>
      <c r="BPF96" s="17"/>
      <c r="BPG96" s="17"/>
      <c r="BPH96" s="17"/>
      <c r="BPI96" s="17"/>
      <c r="BPJ96" s="17"/>
      <c r="BPK96" s="17"/>
      <c r="BPL96" s="17"/>
      <c r="BPM96" s="17"/>
      <c r="BPN96" s="17"/>
      <c r="BPO96" s="17"/>
      <c r="BPP96" s="17"/>
      <c r="BPQ96" s="17"/>
      <c r="BPR96" s="17"/>
      <c r="BPS96" s="17"/>
      <c r="BPT96" s="17"/>
      <c r="BPU96" s="17"/>
      <c r="BPV96" s="17"/>
      <c r="BPW96" s="17"/>
      <c r="BPX96" s="17"/>
      <c r="BPY96" s="17"/>
      <c r="BPZ96" s="17"/>
      <c r="BQA96" s="17"/>
      <c r="BQB96" s="17"/>
      <c r="BQC96" s="17"/>
      <c r="BQD96" s="17"/>
      <c r="BQE96" s="17"/>
      <c r="BQF96" s="17"/>
      <c r="BQG96" s="17"/>
      <c r="BQH96" s="17"/>
      <c r="BQI96" s="17"/>
      <c r="BQJ96" s="17"/>
      <c r="BQK96" s="17"/>
      <c r="BQL96" s="17"/>
      <c r="BQM96" s="17"/>
      <c r="BQN96" s="17"/>
      <c r="BQO96" s="17"/>
      <c r="BQP96" s="17"/>
      <c r="BQQ96" s="17"/>
      <c r="BQR96" s="17"/>
      <c r="BQS96" s="17"/>
      <c r="BQT96" s="17"/>
      <c r="BQU96" s="17"/>
      <c r="BQV96" s="17"/>
      <c r="BQW96" s="17"/>
      <c r="BQX96" s="17"/>
      <c r="BQY96" s="17"/>
      <c r="BQZ96" s="17"/>
      <c r="BRA96" s="17"/>
      <c r="BRB96" s="17"/>
      <c r="BRC96" s="17"/>
      <c r="BRD96" s="17"/>
      <c r="BRE96" s="17"/>
      <c r="BRF96" s="17"/>
      <c r="BRG96" s="17"/>
      <c r="BRH96" s="17"/>
      <c r="BRI96" s="17"/>
      <c r="BRJ96" s="17"/>
      <c r="BRK96" s="17"/>
      <c r="BRL96" s="17"/>
      <c r="BRM96" s="17"/>
      <c r="BRN96" s="17"/>
      <c r="BRO96" s="17"/>
      <c r="BRP96" s="17"/>
      <c r="BRQ96" s="17"/>
      <c r="BRR96" s="17"/>
      <c r="BRS96" s="17"/>
      <c r="BRT96" s="17"/>
      <c r="BRU96" s="17"/>
      <c r="BRV96" s="17"/>
      <c r="BRW96" s="17"/>
      <c r="BRX96" s="17"/>
      <c r="BRY96" s="17"/>
      <c r="BRZ96" s="17"/>
      <c r="BSA96" s="17"/>
      <c r="BSB96" s="17"/>
      <c r="BSC96" s="17"/>
      <c r="BSD96" s="17"/>
      <c r="BSE96" s="17"/>
      <c r="BSF96" s="17"/>
      <c r="BSG96" s="17"/>
      <c r="BSH96" s="17"/>
      <c r="BSI96" s="17"/>
      <c r="BSJ96" s="17"/>
      <c r="BSK96" s="17"/>
      <c r="BSL96" s="17"/>
      <c r="BSM96" s="17"/>
      <c r="BSN96" s="17"/>
      <c r="BSO96" s="17"/>
      <c r="BSP96" s="17"/>
      <c r="BSQ96" s="17"/>
      <c r="BSR96" s="17"/>
      <c r="BSS96" s="17"/>
      <c r="BST96" s="17"/>
      <c r="BSU96" s="17"/>
      <c r="BSV96" s="17"/>
      <c r="BSW96" s="17"/>
      <c r="BSX96" s="17"/>
      <c r="BSY96" s="17"/>
      <c r="BSZ96" s="17"/>
      <c r="BTA96" s="17"/>
      <c r="BTB96" s="17"/>
      <c r="BTC96" s="17"/>
      <c r="BTD96" s="17"/>
      <c r="BTE96" s="17"/>
      <c r="BTF96" s="17"/>
      <c r="BTG96" s="17"/>
      <c r="BTH96" s="17"/>
      <c r="BTI96" s="17"/>
      <c r="BTJ96" s="17"/>
      <c r="BTK96" s="17"/>
      <c r="BTL96" s="17"/>
      <c r="BTM96" s="17"/>
      <c r="BTN96" s="17"/>
      <c r="BTO96" s="17"/>
      <c r="BTP96" s="17"/>
      <c r="BTQ96" s="17"/>
      <c r="BTR96" s="17"/>
      <c r="BTS96" s="17"/>
      <c r="BTT96" s="17"/>
      <c r="BTU96" s="17"/>
      <c r="BTV96" s="17"/>
      <c r="BTW96" s="17"/>
      <c r="BTX96" s="17"/>
      <c r="BTY96" s="17"/>
      <c r="BTZ96" s="17"/>
      <c r="BUA96" s="17"/>
      <c r="BUB96" s="17"/>
      <c r="BUC96" s="17"/>
      <c r="BUD96" s="17"/>
      <c r="BUE96" s="17"/>
      <c r="BUF96" s="17"/>
      <c r="BUG96" s="17"/>
      <c r="BUH96" s="17"/>
      <c r="BUI96" s="17"/>
      <c r="BUJ96" s="17"/>
      <c r="BUK96" s="17"/>
      <c r="BUL96" s="17"/>
      <c r="BUM96" s="17"/>
      <c r="BUN96" s="17"/>
      <c r="BUO96" s="17"/>
      <c r="BUP96" s="17"/>
      <c r="BUQ96" s="17"/>
      <c r="BUR96" s="17"/>
      <c r="BUS96" s="17"/>
      <c r="BUT96" s="17"/>
      <c r="BUU96" s="17"/>
      <c r="BUV96" s="17"/>
      <c r="BUW96" s="17"/>
      <c r="BUX96" s="17"/>
      <c r="BUY96" s="17"/>
      <c r="BUZ96" s="17"/>
      <c r="BVA96" s="17"/>
      <c r="BVB96" s="17"/>
      <c r="BVC96" s="17"/>
      <c r="BVD96" s="17"/>
      <c r="BVE96" s="17"/>
      <c r="BVF96" s="17"/>
      <c r="BVG96" s="17"/>
      <c r="BVH96" s="17"/>
      <c r="BVI96" s="17"/>
      <c r="BVJ96" s="17"/>
      <c r="BVK96" s="17"/>
      <c r="BVL96" s="17"/>
      <c r="BVM96" s="17"/>
      <c r="BVN96" s="17"/>
      <c r="BVO96" s="17"/>
      <c r="BVP96" s="17"/>
      <c r="BVQ96" s="17"/>
      <c r="BVR96" s="17"/>
      <c r="BVS96" s="17"/>
      <c r="BVT96" s="17"/>
      <c r="BVU96" s="17"/>
      <c r="BVV96" s="17"/>
      <c r="BVW96" s="17"/>
      <c r="BVX96" s="17"/>
      <c r="BVY96" s="17"/>
      <c r="BVZ96" s="17"/>
      <c r="BWA96" s="17"/>
      <c r="BWB96" s="17"/>
      <c r="BWC96" s="17"/>
      <c r="BWD96" s="17"/>
      <c r="BWE96" s="17"/>
      <c r="BWF96" s="17"/>
      <c r="BWG96" s="17"/>
      <c r="BWH96" s="17"/>
      <c r="BWI96" s="17"/>
      <c r="BWJ96" s="17"/>
      <c r="BWK96" s="17"/>
      <c r="BWL96" s="17"/>
      <c r="BWM96" s="17"/>
      <c r="BWN96" s="17"/>
      <c r="BWO96" s="17"/>
      <c r="BWP96" s="17"/>
      <c r="BWQ96" s="17"/>
      <c r="BWR96" s="17"/>
      <c r="BWS96" s="17"/>
      <c r="BWT96" s="17"/>
      <c r="BWU96" s="17"/>
      <c r="BWV96" s="17"/>
      <c r="BWW96" s="17"/>
      <c r="BWX96" s="17"/>
      <c r="BWY96" s="17"/>
      <c r="BWZ96" s="17"/>
      <c r="BXA96" s="17"/>
      <c r="BXB96" s="17"/>
      <c r="BXC96" s="17"/>
      <c r="BXD96" s="17"/>
      <c r="BXE96" s="17"/>
      <c r="BXF96" s="17"/>
      <c r="BXG96" s="17"/>
      <c r="BXH96" s="17"/>
      <c r="BXI96" s="17"/>
      <c r="BXJ96" s="17"/>
      <c r="BXK96" s="17"/>
      <c r="BXL96" s="17"/>
      <c r="BXM96" s="17"/>
      <c r="BXN96" s="17"/>
      <c r="BXO96" s="17"/>
      <c r="BXP96" s="17"/>
      <c r="BXQ96" s="17"/>
      <c r="BXR96" s="17"/>
      <c r="BXS96" s="17"/>
      <c r="BXT96" s="17"/>
      <c r="BXU96" s="17"/>
      <c r="BXV96" s="17"/>
      <c r="BXW96" s="17"/>
      <c r="BXX96" s="17"/>
      <c r="BXY96" s="17"/>
      <c r="BXZ96" s="17"/>
      <c r="BYA96" s="17"/>
      <c r="BYB96" s="17"/>
      <c r="BYC96" s="17"/>
      <c r="BYD96" s="17"/>
      <c r="BYE96" s="17"/>
      <c r="BYF96" s="17"/>
      <c r="BYG96" s="17"/>
      <c r="BYH96" s="17"/>
      <c r="BYI96" s="17"/>
      <c r="BYJ96" s="17"/>
      <c r="BYK96" s="17"/>
      <c r="BYL96" s="17"/>
      <c r="BYM96" s="17"/>
      <c r="BYN96" s="17"/>
      <c r="BYO96" s="17"/>
      <c r="BYP96" s="17"/>
      <c r="BYQ96" s="17"/>
      <c r="BYR96" s="17"/>
      <c r="BYS96" s="17"/>
      <c r="BYT96" s="17"/>
      <c r="BYU96" s="17"/>
      <c r="BYV96" s="17"/>
      <c r="BYW96" s="17"/>
      <c r="BYX96" s="17"/>
      <c r="BYY96" s="17"/>
      <c r="BYZ96" s="17"/>
      <c r="BZA96" s="17"/>
      <c r="BZB96" s="17"/>
      <c r="BZC96" s="17"/>
      <c r="BZD96" s="17"/>
      <c r="BZE96" s="17"/>
      <c r="BZF96" s="17"/>
      <c r="BZG96" s="17"/>
      <c r="BZH96" s="17"/>
      <c r="BZI96" s="17"/>
      <c r="BZJ96" s="17"/>
      <c r="BZK96" s="17"/>
      <c r="BZL96" s="17"/>
      <c r="BZM96" s="17"/>
      <c r="BZN96" s="17"/>
      <c r="BZO96" s="17"/>
      <c r="BZP96" s="17"/>
      <c r="BZQ96" s="17"/>
      <c r="BZR96" s="17"/>
      <c r="BZS96" s="17"/>
      <c r="BZT96" s="17"/>
      <c r="BZU96" s="17"/>
      <c r="BZV96" s="17"/>
      <c r="BZW96" s="17"/>
      <c r="BZX96" s="17"/>
      <c r="BZY96" s="17"/>
      <c r="BZZ96" s="17"/>
      <c r="CAA96" s="17"/>
      <c r="CAB96" s="17"/>
      <c r="CAC96" s="17"/>
      <c r="CAD96" s="17"/>
      <c r="CAE96" s="17"/>
      <c r="CAF96" s="17"/>
      <c r="CAG96" s="17"/>
      <c r="CAH96" s="17"/>
      <c r="CAI96" s="17"/>
      <c r="CAJ96" s="17"/>
      <c r="CAK96" s="17"/>
      <c r="CAL96" s="17"/>
      <c r="CAM96" s="17"/>
      <c r="CAN96" s="17"/>
      <c r="CAO96" s="17"/>
      <c r="CAP96" s="17"/>
      <c r="CAQ96" s="17"/>
      <c r="CAR96" s="17"/>
      <c r="CAS96" s="17"/>
      <c r="CAT96" s="17"/>
      <c r="CAU96" s="17"/>
      <c r="CAV96" s="17"/>
      <c r="CAW96" s="17"/>
      <c r="CAX96" s="17"/>
      <c r="CAY96" s="17"/>
      <c r="CAZ96" s="17"/>
      <c r="CBA96" s="17"/>
      <c r="CBB96" s="17"/>
      <c r="CBC96" s="17"/>
      <c r="CBD96" s="17"/>
      <c r="CBE96" s="17"/>
      <c r="CBF96" s="17"/>
      <c r="CBG96" s="17"/>
      <c r="CBH96" s="17"/>
      <c r="CBI96" s="17"/>
      <c r="CBJ96" s="17"/>
      <c r="CBK96" s="17"/>
      <c r="CBL96" s="17"/>
      <c r="CBM96" s="17"/>
      <c r="CBN96" s="17"/>
      <c r="CBO96" s="17"/>
      <c r="CBP96" s="17"/>
      <c r="CBQ96" s="17"/>
      <c r="CBR96" s="17"/>
      <c r="CBS96" s="17"/>
      <c r="CBT96" s="17"/>
      <c r="CBU96" s="17"/>
      <c r="CBV96" s="17"/>
      <c r="CBW96" s="17"/>
      <c r="CBX96" s="17"/>
      <c r="CBY96" s="17"/>
      <c r="CBZ96" s="17"/>
      <c r="CCA96" s="17"/>
      <c r="CCB96" s="17"/>
      <c r="CCC96" s="17"/>
      <c r="CCD96" s="17"/>
      <c r="CCE96" s="17"/>
      <c r="CCF96" s="17"/>
      <c r="CCG96" s="17"/>
      <c r="CCH96" s="17"/>
      <c r="CCI96" s="17"/>
      <c r="CCJ96" s="17"/>
      <c r="CCK96" s="17"/>
      <c r="CCL96" s="17"/>
      <c r="CCM96" s="17"/>
      <c r="CCN96" s="17"/>
      <c r="CCO96" s="17"/>
      <c r="CCP96" s="17"/>
      <c r="CCQ96" s="17"/>
      <c r="CCR96" s="17"/>
      <c r="CCS96" s="17"/>
      <c r="CCT96" s="17"/>
      <c r="CCU96" s="17"/>
      <c r="CCV96" s="17"/>
      <c r="CCW96" s="17"/>
      <c r="CCX96" s="17"/>
      <c r="CCY96" s="17"/>
      <c r="CCZ96" s="17"/>
      <c r="CDA96" s="17"/>
      <c r="CDB96" s="17"/>
      <c r="CDC96" s="17"/>
      <c r="CDD96" s="17"/>
      <c r="CDE96" s="17"/>
      <c r="CDF96" s="17"/>
      <c r="CDG96" s="17"/>
      <c r="CDH96" s="17"/>
      <c r="CDI96" s="17"/>
      <c r="CDJ96" s="17"/>
      <c r="CDK96" s="17"/>
      <c r="CDL96" s="17"/>
      <c r="CDM96" s="17"/>
      <c r="CDN96" s="17"/>
      <c r="CDO96" s="17"/>
      <c r="CDP96" s="17"/>
      <c r="CDQ96" s="17"/>
      <c r="CDR96" s="17"/>
      <c r="CDS96" s="17"/>
      <c r="CDT96" s="17"/>
      <c r="CDU96" s="17"/>
    </row>
    <row r="97">
      <c r="A97" s="14" t="s">
        <v>3522</v>
      </c>
      <c r="B97" s="14" t="s">
        <v>3534</v>
      </c>
      <c r="C97" s="14" t="s">
        <v>2589</v>
      </c>
      <c r="D97" s="14" t="s">
        <v>2590</v>
      </c>
      <c r="E97" s="14" t="s">
        <v>3535</v>
      </c>
      <c r="F97" s="14" t="s">
        <v>2835</v>
      </c>
      <c r="I97" s="14" t="s">
        <v>3536</v>
      </c>
      <c r="J97" s="14" t="s">
        <v>2618</v>
      </c>
      <c r="K97" s="14" t="s">
        <v>2619</v>
      </c>
      <c r="L97" s="17"/>
      <c r="M97" s="17"/>
      <c r="N97" s="14" t="s">
        <v>21</v>
      </c>
      <c r="O97" s="14" t="s">
        <v>2674</v>
      </c>
      <c r="P97" s="14" t="s">
        <v>2690</v>
      </c>
      <c r="Q97" s="16">
        <v>11.0</v>
      </c>
      <c r="R97" s="16">
        <v>4091301.0</v>
      </c>
      <c r="S97" s="16">
        <v>4091301.0</v>
      </c>
      <c r="T97" s="14" t="s">
        <v>2621</v>
      </c>
      <c r="U97" s="14" t="s">
        <v>2630</v>
      </c>
      <c r="V97" s="14" t="s">
        <v>3537</v>
      </c>
      <c r="W97" s="14" t="s">
        <v>3538</v>
      </c>
      <c r="Z97" s="17"/>
      <c r="AA97" s="17"/>
      <c r="AB97" s="17"/>
      <c r="AC97" s="17"/>
      <c r="AD97" s="16">
        <v>14.0</v>
      </c>
      <c r="AE97" s="22">
        <v>45455.0</v>
      </c>
      <c r="AF97" s="17"/>
      <c r="AG97" s="17"/>
      <c r="AH97" s="17"/>
      <c r="AI97" s="17"/>
      <c r="AJ97" s="17"/>
      <c r="AK97" s="17"/>
      <c r="AL97" s="16">
        <v>11.0</v>
      </c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6">
        <v>1.0</v>
      </c>
      <c r="BH97" s="14" t="s">
        <v>2564</v>
      </c>
      <c r="BI97" s="14" t="s">
        <v>2565</v>
      </c>
      <c r="BJ97" s="14" t="s">
        <v>2566</v>
      </c>
      <c r="BK97" s="17"/>
      <c r="BL97" s="17"/>
      <c r="BM97" s="16">
        <v>0.46666667</v>
      </c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  <c r="KL97" s="17"/>
      <c r="KM97" s="17"/>
      <c r="KN97" s="17"/>
      <c r="KO97" s="17"/>
      <c r="KP97" s="17"/>
      <c r="KQ97" s="17"/>
      <c r="KR97" s="17"/>
      <c r="KS97" s="17"/>
      <c r="KT97" s="17"/>
      <c r="KU97" s="17"/>
      <c r="KV97" s="17"/>
      <c r="KW97" s="17"/>
      <c r="KX97" s="17"/>
      <c r="KY97" s="17"/>
      <c r="KZ97" s="17"/>
      <c r="LA97" s="17"/>
      <c r="LB97" s="17"/>
      <c r="LC97" s="17"/>
      <c r="LD97" s="17"/>
      <c r="LE97" s="17"/>
      <c r="LF97" s="17"/>
      <c r="LG97" s="17"/>
      <c r="LH97" s="17"/>
      <c r="LI97" s="17"/>
      <c r="LJ97" s="17"/>
      <c r="LK97" s="17"/>
      <c r="LL97" s="17"/>
      <c r="LM97" s="17"/>
      <c r="LN97" s="17"/>
      <c r="LO97" s="17"/>
      <c r="LP97" s="17"/>
      <c r="LQ97" s="17"/>
      <c r="LR97" s="17"/>
      <c r="LS97" s="17"/>
      <c r="LT97" s="17"/>
      <c r="LU97" s="17"/>
      <c r="LV97" s="17"/>
      <c r="LW97" s="17"/>
      <c r="LX97" s="17"/>
      <c r="LY97" s="17"/>
      <c r="LZ97" s="17"/>
      <c r="MA97" s="17"/>
      <c r="MB97" s="17"/>
      <c r="MC97" s="17"/>
      <c r="MD97" s="17"/>
      <c r="ME97" s="17"/>
      <c r="MF97" s="17"/>
      <c r="MG97" s="17"/>
      <c r="MH97" s="17"/>
      <c r="MI97" s="17"/>
      <c r="MJ97" s="17"/>
      <c r="MK97" s="17"/>
      <c r="ML97" s="17"/>
      <c r="MM97" s="17"/>
      <c r="MN97" s="17"/>
      <c r="MO97" s="17"/>
      <c r="MP97" s="17"/>
      <c r="MQ97" s="17"/>
      <c r="MR97" s="17"/>
      <c r="MS97" s="17"/>
      <c r="MT97" s="17"/>
      <c r="MU97" s="17"/>
      <c r="MV97" s="17"/>
      <c r="MW97" s="17"/>
      <c r="MX97" s="17"/>
      <c r="MY97" s="17"/>
      <c r="MZ97" s="17"/>
      <c r="NA97" s="17"/>
      <c r="NB97" s="17"/>
      <c r="NC97" s="17"/>
      <c r="ND97" s="17"/>
      <c r="NE97" s="17"/>
      <c r="NF97" s="17"/>
      <c r="NG97" s="17"/>
      <c r="NH97" s="17"/>
      <c r="NI97" s="17"/>
      <c r="NJ97" s="17"/>
      <c r="NK97" s="17"/>
      <c r="NL97" s="17"/>
      <c r="NM97" s="17"/>
      <c r="NN97" s="17"/>
      <c r="NO97" s="17"/>
      <c r="NP97" s="17"/>
      <c r="NQ97" s="17"/>
      <c r="NR97" s="17"/>
      <c r="NS97" s="17"/>
      <c r="NT97" s="17"/>
      <c r="NU97" s="17"/>
      <c r="NV97" s="17"/>
      <c r="NW97" s="17"/>
      <c r="NX97" s="17"/>
      <c r="NY97" s="17"/>
      <c r="NZ97" s="17"/>
      <c r="OA97" s="17"/>
      <c r="OB97" s="17"/>
      <c r="OC97" s="17"/>
      <c r="OD97" s="17"/>
      <c r="OE97" s="17"/>
      <c r="OF97" s="17"/>
      <c r="OG97" s="17"/>
      <c r="OH97" s="17"/>
      <c r="OI97" s="17"/>
      <c r="OJ97" s="17"/>
      <c r="OK97" s="17"/>
      <c r="OL97" s="17"/>
      <c r="OM97" s="17"/>
      <c r="ON97" s="17"/>
      <c r="OO97" s="17"/>
      <c r="OP97" s="17"/>
      <c r="OQ97" s="17"/>
      <c r="OR97" s="17"/>
      <c r="OS97" s="17"/>
      <c r="OT97" s="17"/>
      <c r="OU97" s="17"/>
      <c r="OV97" s="17"/>
      <c r="OW97" s="17"/>
      <c r="OX97" s="17"/>
      <c r="OY97" s="17"/>
      <c r="OZ97" s="17"/>
      <c r="PA97" s="17"/>
      <c r="PB97" s="17"/>
      <c r="PC97" s="17"/>
      <c r="PD97" s="17"/>
      <c r="PE97" s="17"/>
      <c r="PF97" s="17"/>
      <c r="PG97" s="17"/>
      <c r="PH97" s="17"/>
      <c r="PI97" s="17"/>
      <c r="PJ97" s="17"/>
      <c r="PK97" s="17"/>
      <c r="PL97" s="17"/>
      <c r="PM97" s="17"/>
      <c r="PN97" s="17"/>
      <c r="PO97" s="17"/>
      <c r="PP97" s="17"/>
      <c r="PQ97" s="17"/>
      <c r="PR97" s="17"/>
      <c r="PS97" s="17"/>
      <c r="PT97" s="17"/>
      <c r="PU97" s="17"/>
      <c r="PV97" s="17"/>
      <c r="PW97" s="17"/>
      <c r="PX97" s="17"/>
      <c r="PY97" s="17"/>
      <c r="PZ97" s="17"/>
      <c r="QA97" s="17"/>
      <c r="QB97" s="17"/>
      <c r="QC97" s="17"/>
      <c r="QD97" s="17"/>
      <c r="QE97" s="17"/>
      <c r="QF97" s="17"/>
      <c r="QG97" s="17"/>
      <c r="QH97" s="17"/>
      <c r="QI97" s="17"/>
      <c r="QJ97" s="17"/>
      <c r="QK97" s="17"/>
      <c r="QL97" s="17"/>
      <c r="QM97" s="17"/>
      <c r="QN97" s="17"/>
      <c r="QO97" s="17"/>
      <c r="QP97" s="17"/>
      <c r="QQ97" s="17"/>
      <c r="QR97" s="17"/>
      <c r="QS97" s="17"/>
      <c r="QT97" s="17"/>
      <c r="QU97" s="17"/>
      <c r="QV97" s="17"/>
      <c r="QW97" s="17"/>
      <c r="QX97" s="17"/>
      <c r="QY97" s="17"/>
      <c r="QZ97" s="17"/>
      <c r="RA97" s="17"/>
      <c r="RB97" s="17"/>
      <c r="RC97" s="17"/>
      <c r="RD97" s="17"/>
      <c r="RE97" s="17"/>
      <c r="RF97" s="17"/>
      <c r="RG97" s="17"/>
      <c r="RH97" s="17"/>
      <c r="RI97" s="17"/>
      <c r="RJ97" s="17"/>
      <c r="RK97" s="17"/>
      <c r="RL97" s="17"/>
      <c r="RM97" s="17"/>
      <c r="RN97" s="17"/>
      <c r="RO97" s="17"/>
      <c r="RP97" s="17"/>
      <c r="RQ97" s="17"/>
      <c r="RR97" s="17"/>
      <c r="RS97" s="17"/>
      <c r="RT97" s="17"/>
      <c r="RU97" s="17"/>
      <c r="RV97" s="17"/>
      <c r="RW97" s="17"/>
      <c r="RX97" s="17"/>
      <c r="RY97" s="17"/>
      <c r="RZ97" s="17"/>
      <c r="SA97" s="17"/>
      <c r="SB97" s="17"/>
      <c r="SC97" s="17"/>
      <c r="SD97" s="17"/>
      <c r="SE97" s="17"/>
      <c r="SF97" s="17"/>
      <c r="SG97" s="17"/>
      <c r="SH97" s="17"/>
      <c r="SI97" s="17"/>
      <c r="SJ97" s="17"/>
      <c r="SK97" s="17"/>
      <c r="SL97" s="17"/>
      <c r="SM97" s="17"/>
      <c r="SN97" s="17"/>
      <c r="SO97" s="17"/>
      <c r="SP97" s="17"/>
      <c r="SQ97" s="17"/>
      <c r="SR97" s="17"/>
      <c r="SS97" s="17"/>
      <c r="ST97" s="17"/>
      <c r="SU97" s="17"/>
      <c r="SV97" s="17"/>
      <c r="SW97" s="17"/>
      <c r="SX97" s="17"/>
      <c r="SY97" s="17"/>
      <c r="SZ97" s="17"/>
      <c r="TA97" s="17"/>
      <c r="TB97" s="17"/>
      <c r="TC97" s="17"/>
      <c r="TD97" s="17"/>
      <c r="TE97" s="17"/>
      <c r="TF97" s="17"/>
      <c r="TG97" s="17"/>
      <c r="TH97" s="17"/>
      <c r="TI97" s="17"/>
      <c r="TJ97" s="17"/>
      <c r="TK97" s="17"/>
      <c r="TL97" s="17"/>
      <c r="TM97" s="17"/>
      <c r="TN97" s="17"/>
      <c r="TO97" s="17"/>
      <c r="TP97" s="17"/>
      <c r="TQ97" s="17"/>
      <c r="TR97" s="17"/>
      <c r="TS97" s="17"/>
      <c r="TT97" s="17"/>
      <c r="TU97" s="17"/>
      <c r="TV97" s="17"/>
      <c r="TW97" s="17"/>
      <c r="TX97" s="17"/>
      <c r="TY97" s="17"/>
      <c r="TZ97" s="17"/>
      <c r="UA97" s="17"/>
      <c r="UB97" s="17"/>
      <c r="UC97" s="17"/>
      <c r="UD97" s="17"/>
      <c r="UE97" s="17"/>
      <c r="UF97" s="17"/>
      <c r="UG97" s="17"/>
      <c r="UH97" s="17"/>
      <c r="UI97" s="17"/>
      <c r="UJ97" s="17"/>
      <c r="UK97" s="17"/>
      <c r="UL97" s="17"/>
      <c r="UM97" s="17"/>
      <c r="UN97" s="17"/>
      <c r="UO97" s="17"/>
      <c r="UP97" s="17"/>
      <c r="UQ97" s="17"/>
      <c r="UR97" s="17"/>
      <c r="US97" s="17"/>
      <c r="UT97" s="17"/>
      <c r="UU97" s="17"/>
      <c r="UV97" s="17"/>
      <c r="UW97" s="17"/>
      <c r="UX97" s="17"/>
      <c r="UY97" s="17"/>
      <c r="UZ97" s="17"/>
      <c r="VA97" s="17"/>
      <c r="VB97" s="17"/>
      <c r="VC97" s="17"/>
      <c r="VD97" s="17"/>
      <c r="VE97" s="17"/>
      <c r="VF97" s="17"/>
      <c r="VG97" s="17"/>
      <c r="VH97" s="17"/>
      <c r="VI97" s="17"/>
      <c r="VJ97" s="17"/>
      <c r="VK97" s="17"/>
      <c r="VL97" s="17"/>
      <c r="VM97" s="17"/>
      <c r="VN97" s="17"/>
      <c r="VO97" s="17"/>
      <c r="VP97" s="17"/>
      <c r="VQ97" s="17"/>
      <c r="VR97" s="17"/>
      <c r="VS97" s="17"/>
      <c r="VT97" s="17"/>
      <c r="VU97" s="17"/>
      <c r="VV97" s="17"/>
      <c r="VW97" s="17"/>
      <c r="VX97" s="17"/>
      <c r="VY97" s="17"/>
      <c r="VZ97" s="17"/>
      <c r="WA97" s="17"/>
      <c r="WB97" s="17"/>
      <c r="WC97" s="17"/>
      <c r="WD97" s="17"/>
      <c r="WE97" s="17"/>
      <c r="WF97" s="17"/>
      <c r="WG97" s="17"/>
      <c r="WH97" s="17"/>
      <c r="WI97" s="17"/>
      <c r="WJ97" s="17"/>
      <c r="WK97" s="17"/>
      <c r="WL97" s="17"/>
      <c r="WM97" s="17"/>
      <c r="WN97" s="17"/>
      <c r="WO97" s="17"/>
      <c r="WP97" s="17"/>
      <c r="WQ97" s="17"/>
      <c r="WR97" s="17"/>
      <c r="WS97" s="17"/>
      <c r="WT97" s="17"/>
      <c r="WU97" s="17"/>
      <c r="WV97" s="17"/>
      <c r="WW97" s="17"/>
      <c r="WX97" s="17"/>
      <c r="WY97" s="17"/>
      <c r="WZ97" s="17"/>
      <c r="XA97" s="17"/>
      <c r="XB97" s="17"/>
      <c r="XC97" s="17"/>
      <c r="XD97" s="17"/>
      <c r="XE97" s="17"/>
      <c r="XF97" s="17"/>
      <c r="XG97" s="17"/>
      <c r="XH97" s="17"/>
      <c r="XI97" s="17"/>
      <c r="XJ97" s="17"/>
      <c r="XK97" s="17"/>
      <c r="XL97" s="17"/>
      <c r="XM97" s="17"/>
      <c r="XN97" s="17"/>
      <c r="XO97" s="17"/>
      <c r="XP97" s="17"/>
      <c r="XQ97" s="17"/>
      <c r="XR97" s="17"/>
      <c r="XS97" s="17"/>
      <c r="XT97" s="17"/>
      <c r="XU97" s="17"/>
      <c r="XV97" s="17"/>
      <c r="XW97" s="17"/>
      <c r="XX97" s="17"/>
      <c r="XY97" s="17"/>
      <c r="XZ97" s="17"/>
      <c r="YA97" s="17"/>
      <c r="YB97" s="17"/>
      <c r="YC97" s="17"/>
      <c r="YD97" s="17"/>
      <c r="YE97" s="17"/>
      <c r="YF97" s="17"/>
      <c r="YG97" s="17"/>
      <c r="YH97" s="17"/>
      <c r="YI97" s="17"/>
      <c r="YJ97" s="17"/>
      <c r="YK97" s="17"/>
      <c r="YL97" s="17"/>
      <c r="YM97" s="17"/>
      <c r="YN97" s="17"/>
      <c r="YO97" s="17"/>
      <c r="YP97" s="17"/>
      <c r="YQ97" s="17"/>
      <c r="YR97" s="17"/>
      <c r="YS97" s="17"/>
      <c r="YT97" s="17"/>
      <c r="YU97" s="17"/>
      <c r="YV97" s="17"/>
      <c r="YW97" s="17"/>
      <c r="YX97" s="17"/>
      <c r="YY97" s="17"/>
      <c r="YZ97" s="17"/>
      <c r="ZA97" s="17"/>
      <c r="ZB97" s="17"/>
      <c r="ZC97" s="17"/>
      <c r="ZD97" s="17"/>
      <c r="ZE97" s="17"/>
      <c r="ZF97" s="17"/>
      <c r="ZG97" s="17"/>
      <c r="ZH97" s="17"/>
      <c r="ZI97" s="17"/>
      <c r="ZJ97" s="17"/>
      <c r="ZK97" s="17"/>
      <c r="ZL97" s="17"/>
      <c r="ZM97" s="17"/>
      <c r="ZN97" s="17"/>
      <c r="ZO97" s="17"/>
      <c r="ZP97" s="17"/>
      <c r="ZQ97" s="17"/>
      <c r="ZR97" s="17"/>
      <c r="ZS97" s="17"/>
      <c r="ZT97" s="17"/>
      <c r="ZU97" s="17"/>
      <c r="ZV97" s="17"/>
      <c r="ZW97" s="17"/>
      <c r="ZX97" s="17"/>
      <c r="ZY97" s="17"/>
      <c r="ZZ97" s="17"/>
      <c r="AAA97" s="17"/>
      <c r="AAB97" s="17"/>
      <c r="AAC97" s="17"/>
      <c r="AAD97" s="17"/>
      <c r="AAE97" s="17"/>
      <c r="AAF97" s="17"/>
      <c r="AAG97" s="17"/>
      <c r="AAH97" s="17"/>
      <c r="AAI97" s="17"/>
      <c r="AAJ97" s="17"/>
      <c r="AAK97" s="17"/>
      <c r="AAL97" s="17"/>
      <c r="AAM97" s="17"/>
      <c r="AAN97" s="17"/>
      <c r="AAO97" s="17"/>
      <c r="AAP97" s="17"/>
      <c r="AAQ97" s="17"/>
      <c r="AAR97" s="17"/>
      <c r="AAS97" s="17"/>
      <c r="AAT97" s="17"/>
      <c r="AAU97" s="17"/>
      <c r="AAV97" s="17"/>
      <c r="AAW97" s="17"/>
      <c r="AAX97" s="17"/>
      <c r="AAY97" s="17"/>
      <c r="AAZ97" s="17"/>
      <c r="ABA97" s="17"/>
      <c r="ABB97" s="17"/>
      <c r="ABC97" s="17"/>
      <c r="ABD97" s="17"/>
      <c r="ABE97" s="17"/>
      <c r="ABF97" s="17"/>
      <c r="ABG97" s="17"/>
      <c r="ABH97" s="17"/>
      <c r="ABI97" s="17"/>
      <c r="ABJ97" s="17"/>
      <c r="ABK97" s="17"/>
      <c r="ABL97" s="17"/>
      <c r="ABM97" s="17"/>
      <c r="ABN97" s="17"/>
      <c r="ABO97" s="17"/>
      <c r="ABP97" s="17"/>
      <c r="ABQ97" s="17"/>
      <c r="ABR97" s="17"/>
      <c r="ABS97" s="17"/>
      <c r="ABT97" s="17"/>
      <c r="ABU97" s="17"/>
      <c r="ABV97" s="17"/>
      <c r="ABW97" s="17"/>
      <c r="ABX97" s="17"/>
      <c r="ABY97" s="17"/>
      <c r="ABZ97" s="17"/>
      <c r="ACA97" s="17"/>
      <c r="ACB97" s="17"/>
      <c r="ACC97" s="17"/>
      <c r="ACD97" s="17"/>
      <c r="ACE97" s="17"/>
      <c r="ACF97" s="17"/>
      <c r="ACG97" s="17"/>
      <c r="ACH97" s="17"/>
      <c r="ACI97" s="17"/>
      <c r="ACJ97" s="17"/>
      <c r="ACK97" s="17"/>
      <c r="ACL97" s="17"/>
      <c r="ACM97" s="17"/>
      <c r="ACN97" s="17"/>
      <c r="ACO97" s="17"/>
      <c r="ACP97" s="17"/>
      <c r="ACQ97" s="17"/>
      <c r="ACR97" s="17"/>
      <c r="ACS97" s="17"/>
      <c r="ACT97" s="17"/>
      <c r="ACU97" s="17"/>
      <c r="ACV97" s="17"/>
      <c r="ACW97" s="17"/>
      <c r="ACX97" s="17"/>
      <c r="ACY97" s="17"/>
      <c r="ACZ97" s="17"/>
      <c r="ADA97" s="17"/>
      <c r="ADB97" s="17"/>
      <c r="ADC97" s="17"/>
      <c r="ADD97" s="17"/>
      <c r="ADE97" s="17"/>
      <c r="ADF97" s="17"/>
      <c r="ADG97" s="17"/>
      <c r="ADH97" s="17"/>
      <c r="ADI97" s="17"/>
      <c r="ADJ97" s="17"/>
      <c r="ADK97" s="17"/>
      <c r="ADL97" s="17"/>
      <c r="ADM97" s="17"/>
      <c r="ADN97" s="17"/>
      <c r="ADO97" s="17"/>
      <c r="ADP97" s="17"/>
      <c r="ADQ97" s="17"/>
      <c r="ADR97" s="17"/>
      <c r="ADS97" s="17"/>
      <c r="ADT97" s="17"/>
      <c r="ADU97" s="17"/>
      <c r="ADV97" s="17"/>
      <c r="ADW97" s="17"/>
      <c r="ADX97" s="17"/>
      <c r="ADY97" s="17"/>
      <c r="ADZ97" s="17"/>
      <c r="AEA97" s="17"/>
      <c r="AEB97" s="17"/>
      <c r="AEC97" s="17"/>
      <c r="AED97" s="17"/>
      <c r="AEE97" s="17"/>
      <c r="AEF97" s="17"/>
      <c r="AEG97" s="17"/>
      <c r="AEH97" s="17"/>
      <c r="AEI97" s="17"/>
      <c r="AEJ97" s="17"/>
      <c r="AEK97" s="17"/>
      <c r="AEL97" s="17"/>
      <c r="AEM97" s="17"/>
      <c r="AEN97" s="17"/>
      <c r="AEO97" s="17"/>
      <c r="AEP97" s="17"/>
      <c r="AEQ97" s="17"/>
      <c r="AER97" s="17"/>
      <c r="AES97" s="17"/>
      <c r="AET97" s="17"/>
      <c r="AEU97" s="17"/>
      <c r="AEV97" s="17"/>
      <c r="AEW97" s="17"/>
      <c r="AEX97" s="17"/>
      <c r="AEY97" s="17"/>
      <c r="AEZ97" s="17"/>
      <c r="AFA97" s="17"/>
      <c r="AFB97" s="17"/>
      <c r="AFC97" s="17"/>
      <c r="AFD97" s="17"/>
      <c r="AFE97" s="17"/>
      <c r="AFF97" s="17"/>
      <c r="AFG97" s="17"/>
      <c r="AFH97" s="17"/>
      <c r="AFI97" s="17"/>
      <c r="AFJ97" s="17"/>
      <c r="AFK97" s="17"/>
      <c r="AFL97" s="17"/>
      <c r="AFM97" s="17"/>
      <c r="AFN97" s="17"/>
      <c r="AFO97" s="17"/>
      <c r="AFP97" s="17"/>
      <c r="AFQ97" s="17"/>
      <c r="AFR97" s="17"/>
      <c r="AFS97" s="17"/>
      <c r="AFT97" s="17"/>
      <c r="AFU97" s="17"/>
      <c r="AFV97" s="17"/>
      <c r="AFW97" s="17"/>
      <c r="AFX97" s="17"/>
      <c r="AFY97" s="17"/>
      <c r="AFZ97" s="17"/>
      <c r="AGA97" s="17"/>
      <c r="AGB97" s="17"/>
      <c r="AGC97" s="17"/>
      <c r="AGD97" s="17"/>
      <c r="AGE97" s="17"/>
      <c r="AGF97" s="17"/>
      <c r="AGG97" s="17"/>
      <c r="AGH97" s="17"/>
      <c r="AGI97" s="17"/>
      <c r="AGJ97" s="17"/>
      <c r="AGK97" s="17"/>
      <c r="AGL97" s="17"/>
      <c r="AGM97" s="17"/>
      <c r="AGN97" s="17"/>
      <c r="AGO97" s="17"/>
      <c r="AGP97" s="17"/>
      <c r="AGQ97" s="17"/>
      <c r="AGR97" s="17"/>
      <c r="AGS97" s="17"/>
      <c r="AGT97" s="17"/>
      <c r="AGU97" s="17"/>
      <c r="AGV97" s="17"/>
      <c r="AGW97" s="17"/>
      <c r="AGX97" s="17"/>
      <c r="AGY97" s="17"/>
      <c r="AGZ97" s="17"/>
      <c r="AHA97" s="17"/>
      <c r="AHB97" s="17"/>
      <c r="AHC97" s="17"/>
      <c r="AHD97" s="17"/>
      <c r="AHE97" s="17"/>
      <c r="AHF97" s="17"/>
      <c r="AHG97" s="17"/>
      <c r="AHH97" s="17"/>
      <c r="AHI97" s="17"/>
      <c r="AHJ97" s="17"/>
      <c r="AHK97" s="17"/>
      <c r="AHL97" s="17"/>
      <c r="AHM97" s="17"/>
      <c r="AHN97" s="17"/>
      <c r="AHO97" s="17"/>
      <c r="AHP97" s="17"/>
      <c r="AHQ97" s="17"/>
      <c r="AHR97" s="17"/>
      <c r="AHS97" s="17"/>
      <c r="AHT97" s="17"/>
      <c r="AHU97" s="17"/>
      <c r="AHV97" s="17"/>
      <c r="AHW97" s="17"/>
      <c r="AHX97" s="17"/>
      <c r="AHY97" s="17"/>
      <c r="AHZ97" s="17"/>
      <c r="AIA97" s="17"/>
      <c r="AIB97" s="17"/>
      <c r="AIC97" s="17"/>
      <c r="AID97" s="17"/>
      <c r="AIE97" s="17"/>
      <c r="AIF97" s="17"/>
      <c r="AIG97" s="17"/>
      <c r="AIH97" s="17"/>
      <c r="AII97" s="17"/>
      <c r="AIJ97" s="17"/>
      <c r="AIK97" s="17"/>
      <c r="AIL97" s="17"/>
      <c r="AIM97" s="17"/>
      <c r="AIN97" s="17"/>
      <c r="AIO97" s="17"/>
      <c r="AIP97" s="17"/>
      <c r="AIQ97" s="17"/>
      <c r="AIR97" s="17"/>
      <c r="AIS97" s="17"/>
      <c r="AIT97" s="17"/>
      <c r="AIU97" s="17"/>
      <c r="AIV97" s="17"/>
      <c r="AIW97" s="17"/>
      <c r="AIX97" s="17"/>
      <c r="AIY97" s="17"/>
      <c r="AIZ97" s="17"/>
      <c r="AJA97" s="17"/>
      <c r="AJB97" s="17"/>
      <c r="AJC97" s="17"/>
      <c r="AJD97" s="17"/>
      <c r="AJE97" s="17"/>
      <c r="AJF97" s="17"/>
      <c r="AJG97" s="17"/>
      <c r="AJH97" s="17"/>
      <c r="AJI97" s="17"/>
      <c r="AJJ97" s="17"/>
      <c r="AJK97" s="17"/>
      <c r="AJL97" s="17"/>
      <c r="AJM97" s="17"/>
      <c r="AJN97" s="17"/>
      <c r="AJO97" s="17"/>
      <c r="AJP97" s="17"/>
      <c r="AJQ97" s="17"/>
      <c r="AJR97" s="17"/>
      <c r="AJS97" s="17"/>
      <c r="AJT97" s="17"/>
      <c r="AJU97" s="17"/>
      <c r="AJV97" s="17"/>
      <c r="AJW97" s="17"/>
      <c r="AJX97" s="17"/>
      <c r="AJY97" s="17"/>
      <c r="AJZ97" s="17"/>
      <c r="AKA97" s="17"/>
      <c r="AKB97" s="17"/>
      <c r="AKC97" s="17"/>
      <c r="AKD97" s="17"/>
      <c r="AKE97" s="17"/>
      <c r="AKF97" s="17"/>
      <c r="AKG97" s="17"/>
      <c r="AKH97" s="17"/>
      <c r="AKI97" s="17"/>
      <c r="AKJ97" s="17"/>
      <c r="AKK97" s="17"/>
      <c r="AKL97" s="17"/>
      <c r="AKM97" s="17"/>
      <c r="AKN97" s="17"/>
      <c r="AKO97" s="17"/>
      <c r="AKP97" s="17"/>
      <c r="AKQ97" s="17"/>
      <c r="AKR97" s="17"/>
      <c r="AKS97" s="17"/>
      <c r="AKT97" s="17"/>
      <c r="AKU97" s="17"/>
      <c r="AKV97" s="17"/>
      <c r="AKW97" s="17"/>
      <c r="AKX97" s="17"/>
      <c r="AKY97" s="17"/>
      <c r="AKZ97" s="17"/>
      <c r="ALA97" s="17"/>
      <c r="ALB97" s="17"/>
      <c r="ALC97" s="17"/>
      <c r="ALD97" s="17"/>
      <c r="ALE97" s="17"/>
      <c r="ALF97" s="17"/>
      <c r="ALG97" s="17"/>
      <c r="ALH97" s="17"/>
      <c r="ALI97" s="17"/>
      <c r="ALJ97" s="17"/>
      <c r="ALK97" s="17"/>
      <c r="ALL97" s="17"/>
      <c r="ALM97" s="17"/>
      <c r="ALN97" s="17"/>
      <c r="ALO97" s="17"/>
      <c r="ALP97" s="17"/>
      <c r="ALQ97" s="17"/>
      <c r="ALR97" s="17"/>
      <c r="ALS97" s="17"/>
      <c r="ALT97" s="17"/>
      <c r="ALU97" s="17"/>
      <c r="ALV97" s="17"/>
      <c r="ALW97" s="17"/>
      <c r="ALX97" s="17"/>
      <c r="ALY97" s="17"/>
      <c r="ALZ97" s="17"/>
      <c r="AMA97" s="17"/>
      <c r="AMB97" s="17"/>
      <c r="AMC97" s="17"/>
      <c r="AMD97" s="17"/>
      <c r="AME97" s="17"/>
      <c r="AMF97" s="17"/>
      <c r="AMG97" s="17"/>
      <c r="AMH97" s="17"/>
      <c r="AMI97" s="17"/>
      <c r="AMJ97" s="17"/>
      <c r="AMK97" s="17"/>
      <c r="AML97" s="17"/>
      <c r="AMM97" s="17"/>
      <c r="AMN97" s="17"/>
      <c r="AMO97" s="17"/>
      <c r="AMP97" s="17"/>
      <c r="AMQ97" s="17"/>
      <c r="AMR97" s="17"/>
      <c r="AMS97" s="17"/>
      <c r="AMT97" s="17"/>
      <c r="AMU97" s="17"/>
      <c r="AMV97" s="17"/>
      <c r="AMW97" s="17"/>
      <c r="AMX97" s="17"/>
      <c r="AMY97" s="17"/>
      <c r="AMZ97" s="17"/>
      <c r="ANA97" s="17"/>
      <c r="ANB97" s="17"/>
      <c r="ANC97" s="17"/>
      <c r="AND97" s="17"/>
      <c r="ANE97" s="17"/>
      <c r="ANF97" s="17"/>
      <c r="ANG97" s="17"/>
      <c r="ANH97" s="17"/>
      <c r="ANI97" s="17"/>
      <c r="ANJ97" s="17"/>
      <c r="ANK97" s="17"/>
      <c r="ANL97" s="17"/>
      <c r="ANM97" s="17"/>
      <c r="ANN97" s="17"/>
      <c r="ANO97" s="17"/>
      <c r="ANP97" s="17"/>
      <c r="ANQ97" s="17"/>
      <c r="ANR97" s="17"/>
      <c r="ANS97" s="17"/>
      <c r="ANT97" s="17"/>
      <c r="ANU97" s="17"/>
      <c r="ANV97" s="17"/>
      <c r="ANW97" s="17"/>
      <c r="ANX97" s="17"/>
      <c r="ANY97" s="17"/>
      <c r="ANZ97" s="17"/>
      <c r="AOA97" s="17"/>
      <c r="AOB97" s="17"/>
      <c r="AOC97" s="17"/>
      <c r="AOD97" s="17"/>
      <c r="AOE97" s="17"/>
      <c r="AOF97" s="17"/>
      <c r="AOG97" s="17"/>
      <c r="AOH97" s="17"/>
      <c r="AOI97" s="17"/>
      <c r="AOJ97" s="17"/>
      <c r="AOK97" s="17"/>
      <c r="AOL97" s="17"/>
      <c r="AOM97" s="17"/>
      <c r="AON97" s="17"/>
      <c r="AOO97" s="17"/>
      <c r="AOP97" s="17"/>
      <c r="AOQ97" s="17"/>
      <c r="AOR97" s="17"/>
      <c r="AOS97" s="17"/>
      <c r="AOT97" s="17"/>
      <c r="AOU97" s="17"/>
      <c r="AOV97" s="17"/>
      <c r="AOW97" s="17"/>
      <c r="AOX97" s="17"/>
      <c r="AOY97" s="17"/>
      <c r="AOZ97" s="17"/>
      <c r="APA97" s="17"/>
      <c r="APB97" s="17"/>
      <c r="APC97" s="17"/>
      <c r="APD97" s="17"/>
      <c r="APE97" s="17"/>
      <c r="APF97" s="17"/>
      <c r="APG97" s="17"/>
      <c r="APH97" s="17"/>
      <c r="API97" s="17"/>
      <c r="APJ97" s="17"/>
      <c r="APK97" s="17"/>
      <c r="APL97" s="17"/>
      <c r="APM97" s="17"/>
      <c r="APN97" s="17"/>
      <c r="APO97" s="17"/>
      <c r="APP97" s="17"/>
      <c r="APQ97" s="17"/>
      <c r="APR97" s="17"/>
      <c r="APS97" s="17"/>
      <c r="APT97" s="17"/>
      <c r="APU97" s="17"/>
      <c r="APV97" s="17"/>
      <c r="APW97" s="17"/>
      <c r="APX97" s="17"/>
      <c r="APY97" s="17"/>
      <c r="APZ97" s="17"/>
      <c r="AQA97" s="17"/>
      <c r="AQB97" s="17"/>
      <c r="AQC97" s="17"/>
      <c r="AQD97" s="17"/>
      <c r="AQE97" s="17"/>
      <c r="AQF97" s="17"/>
      <c r="AQG97" s="17"/>
      <c r="AQH97" s="17"/>
      <c r="AQI97" s="17"/>
      <c r="AQJ97" s="17"/>
      <c r="AQK97" s="17"/>
      <c r="AQL97" s="17"/>
      <c r="AQM97" s="17"/>
      <c r="AQN97" s="17"/>
      <c r="AQO97" s="17"/>
      <c r="AQP97" s="17"/>
      <c r="AQQ97" s="17"/>
      <c r="AQR97" s="17"/>
      <c r="AQS97" s="17"/>
      <c r="AQT97" s="17"/>
      <c r="AQU97" s="17"/>
      <c r="AQV97" s="17"/>
      <c r="AQW97" s="17"/>
      <c r="AQX97" s="17"/>
      <c r="AQY97" s="17"/>
      <c r="AQZ97" s="17"/>
      <c r="ARA97" s="17"/>
      <c r="ARB97" s="17"/>
      <c r="ARC97" s="17"/>
      <c r="ARD97" s="17"/>
      <c r="ARE97" s="17"/>
      <c r="ARF97" s="17"/>
      <c r="ARG97" s="17"/>
      <c r="ARH97" s="17"/>
      <c r="ARI97" s="17"/>
      <c r="ARJ97" s="17"/>
      <c r="ARK97" s="17"/>
      <c r="ARL97" s="17"/>
      <c r="ARM97" s="17"/>
      <c r="ARN97" s="17"/>
      <c r="ARO97" s="17"/>
      <c r="ARP97" s="17"/>
      <c r="ARQ97" s="17"/>
      <c r="ARR97" s="17"/>
      <c r="ARS97" s="17"/>
      <c r="ART97" s="17"/>
      <c r="ARU97" s="17"/>
      <c r="ARV97" s="17"/>
      <c r="ARW97" s="17"/>
      <c r="ARX97" s="17"/>
      <c r="ARY97" s="17"/>
      <c r="ARZ97" s="17"/>
      <c r="ASA97" s="17"/>
      <c r="ASB97" s="17"/>
      <c r="ASC97" s="17"/>
      <c r="ASD97" s="17"/>
      <c r="ASE97" s="17"/>
      <c r="ASF97" s="17"/>
      <c r="ASG97" s="17"/>
      <c r="ASH97" s="17"/>
      <c r="ASI97" s="17"/>
      <c r="ASJ97" s="17"/>
      <c r="ASK97" s="17"/>
      <c r="ASL97" s="17"/>
      <c r="ASM97" s="17"/>
      <c r="ASN97" s="17"/>
      <c r="ASO97" s="17"/>
      <c r="ASP97" s="17"/>
      <c r="ASQ97" s="17"/>
      <c r="ASR97" s="17"/>
      <c r="ASS97" s="17"/>
      <c r="AST97" s="17"/>
      <c r="ASU97" s="17"/>
      <c r="ASV97" s="17"/>
      <c r="ASW97" s="17"/>
      <c r="ASX97" s="17"/>
      <c r="ASY97" s="17"/>
      <c r="ASZ97" s="17"/>
      <c r="ATA97" s="17"/>
      <c r="ATB97" s="17"/>
      <c r="ATC97" s="17"/>
      <c r="ATD97" s="17"/>
      <c r="ATE97" s="17"/>
      <c r="ATF97" s="17"/>
      <c r="ATG97" s="17"/>
      <c r="ATH97" s="17"/>
      <c r="ATI97" s="17"/>
      <c r="ATJ97" s="17"/>
      <c r="ATK97" s="17"/>
      <c r="ATL97" s="17"/>
      <c r="ATM97" s="17"/>
      <c r="ATN97" s="17"/>
      <c r="ATO97" s="17"/>
      <c r="ATP97" s="17"/>
      <c r="ATQ97" s="17"/>
      <c r="ATR97" s="17"/>
      <c r="ATS97" s="17"/>
      <c r="ATT97" s="17"/>
      <c r="ATU97" s="17"/>
      <c r="ATV97" s="17"/>
      <c r="ATW97" s="17"/>
      <c r="ATX97" s="17"/>
      <c r="ATY97" s="17"/>
      <c r="ATZ97" s="17"/>
      <c r="AUA97" s="17"/>
      <c r="AUB97" s="17"/>
      <c r="AUC97" s="17"/>
      <c r="AUD97" s="17"/>
      <c r="AUE97" s="17"/>
      <c r="AUF97" s="17"/>
      <c r="AUG97" s="17"/>
      <c r="AUH97" s="17"/>
      <c r="AUI97" s="17"/>
      <c r="AUJ97" s="17"/>
      <c r="AUK97" s="17"/>
      <c r="AUL97" s="17"/>
      <c r="AUM97" s="17"/>
      <c r="AUN97" s="17"/>
      <c r="AUO97" s="17"/>
      <c r="AUP97" s="17"/>
      <c r="AUQ97" s="17"/>
      <c r="AUR97" s="17"/>
      <c r="AUS97" s="17"/>
      <c r="AUT97" s="17"/>
      <c r="AUU97" s="17"/>
      <c r="AUV97" s="17"/>
      <c r="AUW97" s="17"/>
      <c r="AUX97" s="17"/>
      <c r="AUY97" s="17"/>
      <c r="AUZ97" s="17"/>
      <c r="AVA97" s="17"/>
      <c r="AVB97" s="17"/>
      <c r="AVC97" s="17"/>
      <c r="AVD97" s="17"/>
      <c r="AVE97" s="17"/>
      <c r="AVF97" s="17"/>
      <c r="AVG97" s="17"/>
      <c r="AVH97" s="17"/>
      <c r="AVI97" s="17"/>
      <c r="AVJ97" s="17"/>
      <c r="AVK97" s="17"/>
      <c r="AVL97" s="17"/>
      <c r="AVM97" s="17"/>
      <c r="AVN97" s="17"/>
      <c r="AVO97" s="17"/>
      <c r="AVP97" s="17"/>
      <c r="AVQ97" s="17"/>
      <c r="AVR97" s="17"/>
      <c r="AVS97" s="17"/>
      <c r="AVT97" s="17"/>
      <c r="AVU97" s="17"/>
      <c r="AVV97" s="17"/>
      <c r="AVW97" s="17"/>
      <c r="AVX97" s="17"/>
      <c r="AVY97" s="17"/>
      <c r="AVZ97" s="17"/>
      <c r="AWA97" s="17"/>
      <c r="AWB97" s="17"/>
      <c r="AWC97" s="17"/>
      <c r="AWD97" s="17"/>
      <c r="AWE97" s="17"/>
      <c r="AWF97" s="17"/>
      <c r="AWG97" s="17"/>
      <c r="AWH97" s="17"/>
      <c r="AWI97" s="17"/>
      <c r="AWJ97" s="17"/>
      <c r="AWK97" s="17"/>
      <c r="AWL97" s="17"/>
      <c r="AWM97" s="17"/>
      <c r="AWN97" s="17"/>
      <c r="AWO97" s="17"/>
      <c r="AWP97" s="17"/>
      <c r="AWQ97" s="17"/>
      <c r="AWR97" s="17"/>
      <c r="AWS97" s="17"/>
      <c r="AWT97" s="17"/>
      <c r="AWU97" s="17"/>
      <c r="AWV97" s="17"/>
      <c r="AWW97" s="17"/>
      <c r="AWX97" s="17"/>
      <c r="AWY97" s="17"/>
      <c r="AWZ97" s="17"/>
      <c r="AXA97" s="17"/>
      <c r="AXB97" s="17"/>
      <c r="AXC97" s="17"/>
      <c r="AXD97" s="17"/>
      <c r="AXE97" s="17"/>
      <c r="AXF97" s="17"/>
      <c r="AXG97" s="17"/>
      <c r="AXH97" s="17"/>
      <c r="AXI97" s="17"/>
      <c r="AXJ97" s="17"/>
      <c r="AXK97" s="17"/>
      <c r="AXL97" s="17"/>
      <c r="AXM97" s="17"/>
      <c r="AXN97" s="17"/>
      <c r="AXO97" s="17"/>
      <c r="AXP97" s="17"/>
      <c r="AXQ97" s="17"/>
      <c r="AXR97" s="17"/>
      <c r="AXS97" s="17"/>
      <c r="AXT97" s="17"/>
      <c r="AXU97" s="17"/>
      <c r="AXV97" s="17"/>
      <c r="AXW97" s="17"/>
      <c r="AXX97" s="17"/>
      <c r="AXY97" s="17"/>
      <c r="AXZ97" s="17"/>
      <c r="AYA97" s="17"/>
      <c r="AYB97" s="17"/>
      <c r="AYC97" s="17"/>
      <c r="AYD97" s="17"/>
      <c r="AYE97" s="17"/>
      <c r="AYF97" s="17"/>
      <c r="AYG97" s="17"/>
      <c r="AYH97" s="17"/>
      <c r="AYI97" s="17"/>
      <c r="AYJ97" s="17"/>
      <c r="AYK97" s="17"/>
      <c r="AYL97" s="17"/>
      <c r="AYM97" s="17"/>
      <c r="AYN97" s="17"/>
      <c r="AYO97" s="17"/>
      <c r="AYP97" s="17"/>
      <c r="AYQ97" s="17"/>
      <c r="AYR97" s="17"/>
      <c r="AYS97" s="17"/>
      <c r="AYT97" s="17"/>
      <c r="AYU97" s="17"/>
      <c r="AYV97" s="17"/>
      <c r="AYW97" s="17"/>
      <c r="AYX97" s="17"/>
      <c r="AYY97" s="17"/>
      <c r="AYZ97" s="17"/>
      <c r="AZA97" s="17"/>
      <c r="AZB97" s="17"/>
      <c r="AZC97" s="17"/>
      <c r="AZD97" s="17"/>
      <c r="AZE97" s="17"/>
      <c r="AZF97" s="17"/>
      <c r="AZG97" s="17"/>
      <c r="AZH97" s="17"/>
      <c r="AZI97" s="17"/>
      <c r="AZJ97" s="17"/>
      <c r="AZK97" s="17"/>
      <c r="AZL97" s="17"/>
      <c r="AZM97" s="17"/>
      <c r="AZN97" s="17"/>
      <c r="AZO97" s="17"/>
      <c r="AZP97" s="17"/>
      <c r="AZQ97" s="17"/>
      <c r="AZR97" s="17"/>
      <c r="AZS97" s="17"/>
      <c r="AZT97" s="17"/>
      <c r="AZU97" s="17"/>
      <c r="AZV97" s="17"/>
      <c r="AZW97" s="17"/>
      <c r="AZX97" s="17"/>
      <c r="AZY97" s="17"/>
      <c r="AZZ97" s="17"/>
      <c r="BAA97" s="17"/>
      <c r="BAB97" s="17"/>
      <c r="BAC97" s="17"/>
      <c r="BAD97" s="17"/>
      <c r="BAE97" s="17"/>
      <c r="BAF97" s="17"/>
      <c r="BAG97" s="17"/>
      <c r="BAH97" s="17"/>
      <c r="BAI97" s="17"/>
      <c r="BAJ97" s="17"/>
      <c r="BAK97" s="17"/>
      <c r="BAL97" s="17"/>
      <c r="BAM97" s="17"/>
      <c r="BAN97" s="17"/>
      <c r="BAO97" s="17"/>
      <c r="BAP97" s="17"/>
      <c r="BAQ97" s="17"/>
      <c r="BAR97" s="17"/>
      <c r="BAS97" s="17"/>
      <c r="BAT97" s="17"/>
      <c r="BAU97" s="17"/>
      <c r="BAV97" s="17"/>
      <c r="BAW97" s="17"/>
      <c r="BAX97" s="17"/>
      <c r="BAY97" s="17"/>
      <c r="BAZ97" s="17"/>
      <c r="BBA97" s="17"/>
      <c r="BBB97" s="17"/>
      <c r="BBC97" s="17"/>
      <c r="BBD97" s="17"/>
      <c r="BBE97" s="17"/>
      <c r="BBF97" s="17"/>
      <c r="BBG97" s="17"/>
      <c r="BBH97" s="17"/>
      <c r="BBI97" s="17"/>
      <c r="BBJ97" s="17"/>
      <c r="BBK97" s="17"/>
      <c r="BBL97" s="17"/>
      <c r="BBM97" s="17"/>
      <c r="BBN97" s="17"/>
      <c r="BBO97" s="17"/>
      <c r="BBP97" s="17"/>
      <c r="BBQ97" s="17"/>
      <c r="BBR97" s="17"/>
      <c r="BBS97" s="17"/>
      <c r="BBT97" s="17"/>
      <c r="BBU97" s="17"/>
      <c r="BBV97" s="17"/>
      <c r="BBW97" s="17"/>
      <c r="BBX97" s="17"/>
      <c r="BBY97" s="17"/>
      <c r="BBZ97" s="17"/>
      <c r="BCA97" s="17"/>
      <c r="BCB97" s="17"/>
      <c r="BCC97" s="17"/>
      <c r="BCD97" s="17"/>
      <c r="BCE97" s="17"/>
      <c r="BCF97" s="17"/>
      <c r="BCG97" s="17"/>
      <c r="BCH97" s="17"/>
      <c r="BCI97" s="17"/>
      <c r="BCJ97" s="17"/>
      <c r="BCK97" s="17"/>
      <c r="BCL97" s="17"/>
      <c r="BCM97" s="17"/>
      <c r="BCN97" s="17"/>
      <c r="BCO97" s="17"/>
      <c r="BCP97" s="17"/>
      <c r="BCQ97" s="17"/>
      <c r="BCR97" s="17"/>
      <c r="BCS97" s="17"/>
      <c r="BCT97" s="17"/>
      <c r="BCU97" s="17"/>
      <c r="BCV97" s="17"/>
      <c r="BCW97" s="17"/>
      <c r="BCX97" s="17"/>
      <c r="BCY97" s="17"/>
      <c r="BCZ97" s="17"/>
      <c r="BDA97" s="17"/>
      <c r="BDB97" s="17"/>
      <c r="BDC97" s="17"/>
      <c r="BDD97" s="17"/>
      <c r="BDE97" s="17"/>
      <c r="BDF97" s="17"/>
      <c r="BDG97" s="17"/>
      <c r="BDH97" s="17"/>
      <c r="BDI97" s="17"/>
      <c r="BDJ97" s="17"/>
      <c r="BDK97" s="17"/>
      <c r="BDL97" s="17"/>
      <c r="BDM97" s="17"/>
      <c r="BDN97" s="17"/>
      <c r="BDO97" s="17"/>
      <c r="BDP97" s="17"/>
      <c r="BDQ97" s="17"/>
      <c r="BDR97" s="17"/>
      <c r="BDS97" s="17"/>
      <c r="BDT97" s="17"/>
      <c r="BDU97" s="17"/>
      <c r="BDV97" s="17"/>
      <c r="BDW97" s="17"/>
      <c r="BDX97" s="17"/>
      <c r="BDY97" s="17"/>
      <c r="BDZ97" s="17"/>
      <c r="BEA97" s="17"/>
      <c r="BEB97" s="17"/>
      <c r="BEC97" s="17"/>
      <c r="BED97" s="17"/>
      <c r="BEE97" s="17"/>
      <c r="BEF97" s="17"/>
      <c r="BEG97" s="17"/>
      <c r="BEH97" s="17"/>
      <c r="BEI97" s="17"/>
      <c r="BEJ97" s="17"/>
      <c r="BEK97" s="17"/>
      <c r="BEL97" s="17"/>
      <c r="BEM97" s="17"/>
      <c r="BEN97" s="17"/>
      <c r="BEO97" s="17"/>
      <c r="BEP97" s="17"/>
      <c r="BEQ97" s="17"/>
      <c r="BER97" s="17"/>
      <c r="BES97" s="17"/>
      <c r="BET97" s="17"/>
      <c r="BEU97" s="17"/>
      <c r="BEV97" s="17"/>
      <c r="BEW97" s="17"/>
      <c r="BEX97" s="17"/>
      <c r="BEY97" s="17"/>
      <c r="BEZ97" s="17"/>
      <c r="BFA97" s="17"/>
      <c r="BFB97" s="17"/>
      <c r="BFC97" s="17"/>
      <c r="BFD97" s="17"/>
      <c r="BFE97" s="17"/>
      <c r="BFF97" s="17"/>
      <c r="BFG97" s="17"/>
      <c r="BFH97" s="17"/>
      <c r="BFI97" s="17"/>
      <c r="BFJ97" s="17"/>
      <c r="BFK97" s="17"/>
      <c r="BFL97" s="17"/>
      <c r="BFM97" s="17"/>
      <c r="BFN97" s="17"/>
      <c r="BFO97" s="17"/>
      <c r="BFP97" s="17"/>
      <c r="BFQ97" s="17"/>
      <c r="BFR97" s="17"/>
      <c r="BFS97" s="17"/>
      <c r="BFT97" s="17"/>
      <c r="BFU97" s="17"/>
      <c r="BFV97" s="17"/>
      <c r="BFW97" s="17"/>
      <c r="BFX97" s="17"/>
      <c r="BFY97" s="17"/>
      <c r="BFZ97" s="17"/>
      <c r="BGA97" s="17"/>
      <c r="BGB97" s="17"/>
      <c r="BGC97" s="17"/>
      <c r="BGD97" s="17"/>
      <c r="BGE97" s="17"/>
      <c r="BGF97" s="17"/>
      <c r="BGG97" s="17"/>
      <c r="BGH97" s="17"/>
      <c r="BGI97" s="17"/>
      <c r="BGJ97" s="17"/>
      <c r="BGK97" s="17"/>
      <c r="BGL97" s="17"/>
      <c r="BGM97" s="17"/>
      <c r="BGN97" s="17"/>
      <c r="BGO97" s="17"/>
      <c r="BGP97" s="17"/>
      <c r="BGQ97" s="17"/>
      <c r="BGR97" s="17"/>
      <c r="BGS97" s="17"/>
      <c r="BGT97" s="17"/>
      <c r="BGU97" s="17"/>
      <c r="BGV97" s="17"/>
      <c r="BGW97" s="17"/>
      <c r="BGX97" s="17"/>
      <c r="BGY97" s="17"/>
      <c r="BGZ97" s="17"/>
      <c r="BHA97" s="17"/>
      <c r="BHB97" s="17"/>
      <c r="BHC97" s="17"/>
      <c r="BHD97" s="17"/>
      <c r="BHE97" s="17"/>
      <c r="BHF97" s="17"/>
      <c r="BHG97" s="17"/>
      <c r="BHH97" s="17"/>
      <c r="BHI97" s="17"/>
      <c r="BHJ97" s="17"/>
      <c r="BHK97" s="17"/>
      <c r="BHL97" s="17"/>
      <c r="BHM97" s="17"/>
      <c r="BHN97" s="17"/>
      <c r="BHO97" s="17"/>
      <c r="BHP97" s="17"/>
      <c r="BHQ97" s="17"/>
      <c r="BHR97" s="17"/>
      <c r="BHS97" s="17"/>
      <c r="BHT97" s="17"/>
      <c r="BHU97" s="17"/>
      <c r="BHV97" s="17"/>
      <c r="BHW97" s="17"/>
      <c r="BHX97" s="17"/>
      <c r="BHY97" s="17"/>
      <c r="BHZ97" s="17"/>
      <c r="BIA97" s="17"/>
      <c r="BIB97" s="17"/>
      <c r="BIC97" s="17"/>
      <c r="BID97" s="17"/>
      <c r="BIE97" s="17"/>
      <c r="BIF97" s="17"/>
      <c r="BIG97" s="17"/>
      <c r="BIH97" s="17"/>
      <c r="BII97" s="17"/>
      <c r="BIJ97" s="17"/>
      <c r="BIK97" s="17"/>
      <c r="BIL97" s="17"/>
      <c r="BIM97" s="17"/>
      <c r="BIN97" s="17"/>
      <c r="BIO97" s="17"/>
      <c r="BIP97" s="17"/>
      <c r="BIQ97" s="17"/>
      <c r="BIR97" s="17"/>
      <c r="BIS97" s="17"/>
      <c r="BIT97" s="17"/>
      <c r="BIU97" s="17"/>
      <c r="BIV97" s="17"/>
      <c r="BIW97" s="17"/>
      <c r="BIX97" s="17"/>
      <c r="BIY97" s="17"/>
      <c r="BIZ97" s="17"/>
      <c r="BJA97" s="17"/>
      <c r="BJB97" s="17"/>
      <c r="BJC97" s="17"/>
      <c r="BJD97" s="17"/>
      <c r="BJE97" s="17"/>
      <c r="BJF97" s="17"/>
      <c r="BJG97" s="17"/>
      <c r="BJH97" s="17"/>
      <c r="BJI97" s="17"/>
      <c r="BJJ97" s="17"/>
      <c r="BJK97" s="17"/>
      <c r="BJL97" s="17"/>
      <c r="BJM97" s="17"/>
      <c r="BJN97" s="17"/>
      <c r="BJO97" s="17"/>
      <c r="BJP97" s="17"/>
      <c r="BJQ97" s="17"/>
      <c r="BJR97" s="17"/>
      <c r="BJS97" s="17"/>
      <c r="BJT97" s="17"/>
      <c r="BJU97" s="17"/>
      <c r="BJV97" s="17"/>
      <c r="BJW97" s="17"/>
      <c r="BJX97" s="17"/>
      <c r="BJY97" s="17"/>
      <c r="BJZ97" s="17"/>
      <c r="BKA97" s="17"/>
      <c r="BKB97" s="17"/>
      <c r="BKC97" s="17"/>
      <c r="BKD97" s="17"/>
      <c r="BKE97" s="17"/>
      <c r="BKF97" s="17"/>
      <c r="BKG97" s="17"/>
      <c r="BKH97" s="14" t="s">
        <v>2592</v>
      </c>
      <c r="BKI97" s="17"/>
      <c r="BKJ97" s="17"/>
      <c r="BKK97" s="14" t="s">
        <v>2590</v>
      </c>
      <c r="BKM97" s="17"/>
      <c r="BKN97" s="17"/>
      <c r="BKO97" s="17"/>
      <c r="BKP97" s="17"/>
      <c r="BKQ97" s="17"/>
      <c r="BKR97" s="17"/>
      <c r="BKS97" s="17"/>
      <c r="BKT97" s="17"/>
      <c r="BKU97" s="17"/>
      <c r="BKV97" s="17"/>
      <c r="BKW97" s="17"/>
      <c r="BKX97" s="17"/>
      <c r="BKY97" s="17"/>
      <c r="BKZ97" s="17"/>
      <c r="BLA97" s="17"/>
      <c r="BLB97" s="17"/>
      <c r="BLC97" s="17"/>
      <c r="BLD97" s="17"/>
      <c r="BLE97" s="17"/>
      <c r="BLF97" s="17"/>
      <c r="BLG97" s="17"/>
      <c r="BLH97" s="17"/>
      <c r="BLI97" s="17"/>
      <c r="BLJ97" s="17"/>
      <c r="BLK97" s="17"/>
      <c r="BLL97" s="17"/>
      <c r="BLM97" s="17"/>
      <c r="BLN97" s="17"/>
      <c r="BLO97" s="17"/>
      <c r="BLP97" s="17"/>
      <c r="BLQ97" s="17"/>
      <c r="BLR97" s="17"/>
      <c r="BLS97" s="17"/>
      <c r="BLT97" s="17"/>
      <c r="BLU97" s="17"/>
      <c r="BLV97" s="17"/>
      <c r="BLW97" s="17"/>
      <c r="BLX97" s="17"/>
      <c r="BLY97" s="17"/>
      <c r="BLZ97" s="17"/>
      <c r="BMA97" s="17"/>
      <c r="BMB97" s="17"/>
      <c r="BMC97" s="17"/>
      <c r="BMD97" s="17"/>
      <c r="BME97" s="17"/>
      <c r="BMF97" s="17"/>
      <c r="BMG97" s="17"/>
      <c r="BMH97" s="17"/>
      <c r="BMI97" s="17"/>
      <c r="BMJ97" s="17"/>
      <c r="BMK97" s="17"/>
      <c r="BML97" s="17"/>
      <c r="BMM97" s="17"/>
      <c r="BMN97" s="17"/>
      <c r="BMO97" s="17"/>
      <c r="BMP97" s="17"/>
      <c r="BMQ97" s="17"/>
      <c r="BMR97" s="17"/>
      <c r="BMS97" s="17"/>
      <c r="BMT97" s="17"/>
      <c r="BMU97" s="17"/>
      <c r="BMV97" s="17"/>
      <c r="BMW97" s="17"/>
      <c r="BMX97" s="17"/>
      <c r="BMY97" s="17"/>
      <c r="BMZ97" s="17"/>
      <c r="BNA97" s="17"/>
      <c r="BNB97" s="17"/>
      <c r="BNC97" s="17"/>
      <c r="BND97" s="17"/>
      <c r="BNE97" s="17"/>
      <c r="BNF97" s="17"/>
      <c r="BNG97" s="17"/>
      <c r="BNH97" s="17"/>
      <c r="BNI97" s="17"/>
      <c r="BNJ97" s="17"/>
      <c r="BNK97" s="17"/>
      <c r="BNL97" s="17"/>
      <c r="BNM97" s="17"/>
      <c r="BNN97" s="17"/>
      <c r="BNO97" s="17"/>
      <c r="BNP97" s="17"/>
      <c r="BNQ97" s="17"/>
      <c r="BNR97" s="17"/>
      <c r="BNS97" s="17"/>
      <c r="BNT97" s="17"/>
      <c r="BNU97" s="17"/>
      <c r="BNV97" s="17"/>
      <c r="BNW97" s="17"/>
      <c r="BNX97" s="17"/>
      <c r="BNY97" s="17"/>
      <c r="BNZ97" s="17"/>
      <c r="BOA97" s="17"/>
      <c r="BOB97" s="17"/>
      <c r="BOC97" s="17"/>
      <c r="BOD97" s="17"/>
      <c r="BOE97" s="17"/>
      <c r="BOF97" s="17"/>
      <c r="BOG97" s="17"/>
      <c r="BOH97" s="17"/>
      <c r="BOI97" s="17"/>
      <c r="BOJ97" s="17"/>
      <c r="BOK97" s="17"/>
      <c r="BOL97" s="17"/>
      <c r="BOM97" s="17"/>
      <c r="BON97" s="17"/>
      <c r="BOO97" s="17"/>
      <c r="BOP97" s="17"/>
      <c r="BOQ97" s="17"/>
      <c r="BOR97" s="17"/>
      <c r="BOS97" s="17"/>
      <c r="BOT97" s="17"/>
      <c r="BOU97" s="17"/>
      <c r="BOV97" s="17"/>
      <c r="BOW97" s="17"/>
      <c r="BOX97" s="17"/>
      <c r="BOY97" s="17"/>
      <c r="BOZ97" s="17"/>
      <c r="BPA97" s="17"/>
      <c r="BPB97" s="17"/>
      <c r="BPC97" s="17"/>
      <c r="BPD97" s="17"/>
      <c r="BPE97" s="17"/>
      <c r="BPF97" s="17"/>
      <c r="BPG97" s="17"/>
      <c r="BPH97" s="17"/>
      <c r="BPI97" s="17"/>
      <c r="BPJ97" s="17"/>
      <c r="BPK97" s="17"/>
      <c r="BPL97" s="17"/>
      <c r="BPM97" s="17"/>
      <c r="BPN97" s="17"/>
      <c r="BPO97" s="17"/>
      <c r="BPP97" s="17"/>
      <c r="BPQ97" s="17"/>
      <c r="BPR97" s="17"/>
      <c r="BPS97" s="17"/>
      <c r="BPT97" s="17"/>
      <c r="BPU97" s="17"/>
      <c r="BPV97" s="17"/>
      <c r="BPW97" s="17"/>
      <c r="BPX97" s="17"/>
      <c r="BPY97" s="17"/>
      <c r="BPZ97" s="17"/>
      <c r="BQA97" s="17"/>
      <c r="BQB97" s="17"/>
      <c r="BQC97" s="17"/>
      <c r="BQD97" s="17"/>
      <c r="BQE97" s="17"/>
      <c r="BQF97" s="17"/>
      <c r="BQG97" s="17"/>
      <c r="BQH97" s="17"/>
      <c r="BQI97" s="17"/>
      <c r="BQJ97" s="17"/>
      <c r="BQK97" s="17"/>
      <c r="BQL97" s="17"/>
      <c r="BQM97" s="17"/>
      <c r="BQN97" s="17"/>
      <c r="BQO97" s="17"/>
      <c r="BQP97" s="17"/>
      <c r="BQQ97" s="17"/>
      <c r="BQR97" s="17"/>
      <c r="BQS97" s="17"/>
      <c r="BQT97" s="17"/>
      <c r="BQU97" s="17"/>
      <c r="BQV97" s="17"/>
      <c r="BQW97" s="17"/>
      <c r="BQX97" s="17"/>
      <c r="BQY97" s="17"/>
      <c r="BQZ97" s="17"/>
      <c r="BRA97" s="17"/>
      <c r="BRB97" s="17"/>
      <c r="BRC97" s="17"/>
      <c r="BRD97" s="17"/>
      <c r="BRE97" s="17"/>
      <c r="BRF97" s="17"/>
      <c r="BRG97" s="17"/>
      <c r="BRH97" s="17"/>
      <c r="BRI97" s="17"/>
      <c r="BRJ97" s="17"/>
      <c r="BRK97" s="17"/>
      <c r="BRL97" s="17"/>
      <c r="BRM97" s="17"/>
      <c r="BRN97" s="17"/>
      <c r="BRO97" s="17"/>
      <c r="BRP97" s="17"/>
      <c r="BRQ97" s="17"/>
      <c r="BRR97" s="17"/>
      <c r="BRS97" s="17"/>
      <c r="BRT97" s="17"/>
      <c r="BRU97" s="17"/>
      <c r="BRV97" s="17"/>
      <c r="BRW97" s="17"/>
      <c r="BRX97" s="17"/>
      <c r="BRY97" s="17"/>
      <c r="BRZ97" s="17"/>
      <c r="BSA97" s="17"/>
      <c r="BSB97" s="17"/>
      <c r="BSC97" s="17"/>
      <c r="BSD97" s="17"/>
      <c r="BSE97" s="17"/>
      <c r="BSF97" s="17"/>
      <c r="BSG97" s="17"/>
      <c r="BSH97" s="17"/>
      <c r="BSI97" s="17"/>
      <c r="BSJ97" s="17"/>
      <c r="BSK97" s="17"/>
      <c r="BSL97" s="17"/>
      <c r="BSM97" s="17"/>
      <c r="BSN97" s="17"/>
      <c r="BSO97" s="17"/>
      <c r="BSP97" s="17"/>
      <c r="BSQ97" s="17"/>
      <c r="BSR97" s="17"/>
      <c r="BSS97" s="17"/>
      <c r="BST97" s="17"/>
      <c r="BSU97" s="17"/>
      <c r="BSV97" s="17"/>
      <c r="BSW97" s="17"/>
      <c r="BSX97" s="17"/>
      <c r="BSY97" s="17"/>
      <c r="BSZ97" s="17"/>
      <c r="BTA97" s="17"/>
      <c r="BTB97" s="17"/>
      <c r="BTC97" s="17"/>
      <c r="BTD97" s="17"/>
      <c r="BTE97" s="17"/>
      <c r="BTF97" s="17"/>
      <c r="BTG97" s="17"/>
      <c r="BTH97" s="17"/>
      <c r="BTI97" s="17"/>
      <c r="BTJ97" s="17"/>
      <c r="BTK97" s="17"/>
      <c r="BTL97" s="17"/>
      <c r="BTM97" s="17"/>
      <c r="BTN97" s="17"/>
      <c r="BTO97" s="17"/>
      <c r="BTP97" s="17"/>
      <c r="BTQ97" s="17"/>
      <c r="BTR97" s="17"/>
      <c r="BTS97" s="17"/>
      <c r="BTT97" s="17"/>
      <c r="BTU97" s="17"/>
      <c r="BTV97" s="17"/>
      <c r="BTW97" s="17"/>
      <c r="BTX97" s="17"/>
      <c r="BTY97" s="17"/>
      <c r="BTZ97" s="17"/>
      <c r="BUA97" s="17"/>
      <c r="BUB97" s="17"/>
      <c r="BUC97" s="17"/>
      <c r="BUD97" s="17"/>
      <c r="BUE97" s="17"/>
      <c r="BUF97" s="17"/>
      <c r="BUG97" s="17"/>
      <c r="BUH97" s="17"/>
      <c r="BUI97" s="17"/>
      <c r="BUJ97" s="17"/>
      <c r="BUK97" s="17"/>
      <c r="BUL97" s="17"/>
      <c r="BUM97" s="17"/>
      <c r="BUN97" s="17"/>
      <c r="BUO97" s="17"/>
      <c r="BUP97" s="17"/>
      <c r="BUQ97" s="17"/>
      <c r="BUR97" s="17"/>
      <c r="BUS97" s="17"/>
      <c r="BUT97" s="17"/>
      <c r="BUU97" s="17"/>
      <c r="BUV97" s="17"/>
      <c r="BUW97" s="17"/>
      <c r="BUX97" s="17"/>
      <c r="BUY97" s="17"/>
      <c r="BUZ97" s="17"/>
      <c r="BVA97" s="17"/>
      <c r="BVB97" s="17"/>
      <c r="BVC97" s="17"/>
      <c r="BVD97" s="17"/>
      <c r="BVE97" s="17"/>
      <c r="BVF97" s="17"/>
      <c r="BVG97" s="17"/>
      <c r="BVH97" s="17"/>
      <c r="BVI97" s="17"/>
      <c r="BVJ97" s="17"/>
      <c r="BVK97" s="17"/>
      <c r="BVL97" s="17"/>
      <c r="BVM97" s="17"/>
      <c r="BVN97" s="17"/>
      <c r="BVO97" s="17"/>
      <c r="BVP97" s="17"/>
      <c r="BVQ97" s="17"/>
      <c r="BVR97" s="17"/>
      <c r="BVS97" s="17"/>
      <c r="BVT97" s="17"/>
      <c r="BVU97" s="17"/>
      <c r="BVV97" s="17"/>
      <c r="BVW97" s="17"/>
      <c r="BVX97" s="17"/>
      <c r="BVY97" s="17"/>
      <c r="BVZ97" s="17"/>
      <c r="BWA97" s="17"/>
      <c r="BWB97" s="17"/>
      <c r="BWC97" s="17"/>
      <c r="BWD97" s="17"/>
      <c r="BWE97" s="17"/>
      <c r="BWF97" s="17"/>
      <c r="BWG97" s="17"/>
      <c r="BWH97" s="17"/>
      <c r="BWI97" s="17"/>
      <c r="BWJ97" s="17"/>
      <c r="BWK97" s="17"/>
      <c r="BWL97" s="17"/>
      <c r="BWM97" s="17"/>
      <c r="BWN97" s="17"/>
      <c r="BWO97" s="17"/>
      <c r="BWP97" s="17"/>
      <c r="BWQ97" s="17"/>
      <c r="BWR97" s="17"/>
      <c r="BWS97" s="17"/>
      <c r="BWT97" s="17"/>
      <c r="BWU97" s="17"/>
      <c r="BWV97" s="17"/>
      <c r="BWW97" s="17"/>
      <c r="BWX97" s="17"/>
      <c r="BWY97" s="17"/>
      <c r="BWZ97" s="17"/>
      <c r="BXA97" s="17"/>
      <c r="BXB97" s="17"/>
      <c r="BXC97" s="17"/>
      <c r="BXD97" s="17"/>
      <c r="BXE97" s="17"/>
      <c r="BXF97" s="17"/>
      <c r="BXG97" s="17"/>
      <c r="BXH97" s="17"/>
      <c r="BXI97" s="17"/>
      <c r="BXJ97" s="17"/>
      <c r="BXK97" s="17"/>
      <c r="BXL97" s="17"/>
      <c r="BXM97" s="17"/>
      <c r="BXN97" s="17"/>
      <c r="BXO97" s="17"/>
      <c r="BXP97" s="17"/>
      <c r="BXQ97" s="17"/>
      <c r="BXR97" s="17"/>
      <c r="BXS97" s="17"/>
      <c r="BXT97" s="17"/>
      <c r="BXU97" s="17"/>
      <c r="BXV97" s="17"/>
      <c r="BXW97" s="17"/>
      <c r="BXX97" s="17"/>
      <c r="BXY97" s="17"/>
      <c r="BXZ97" s="17"/>
      <c r="BYA97" s="17"/>
      <c r="BYB97" s="17"/>
      <c r="BYC97" s="17"/>
      <c r="BYD97" s="17"/>
      <c r="BYE97" s="17"/>
      <c r="BYF97" s="17"/>
      <c r="BYG97" s="17"/>
      <c r="BYH97" s="17"/>
      <c r="BYI97" s="17"/>
      <c r="BYJ97" s="17"/>
      <c r="BYK97" s="17"/>
      <c r="BYL97" s="17"/>
      <c r="BYM97" s="17"/>
      <c r="BYN97" s="17"/>
      <c r="BYO97" s="17"/>
      <c r="BYP97" s="17"/>
      <c r="BYQ97" s="17"/>
      <c r="BYR97" s="17"/>
      <c r="BYS97" s="17"/>
      <c r="BYT97" s="17"/>
      <c r="BYU97" s="17"/>
      <c r="BYV97" s="17"/>
      <c r="BYW97" s="17"/>
      <c r="BYX97" s="17"/>
      <c r="BYY97" s="17"/>
      <c r="BYZ97" s="17"/>
      <c r="BZA97" s="17"/>
      <c r="BZB97" s="17"/>
      <c r="BZC97" s="17"/>
      <c r="BZD97" s="17"/>
      <c r="BZE97" s="17"/>
      <c r="BZF97" s="17"/>
      <c r="BZG97" s="17"/>
      <c r="BZH97" s="17"/>
      <c r="BZI97" s="17"/>
      <c r="BZJ97" s="17"/>
      <c r="BZK97" s="17"/>
      <c r="BZL97" s="17"/>
      <c r="BZM97" s="17"/>
      <c r="BZN97" s="17"/>
      <c r="BZO97" s="17"/>
      <c r="BZP97" s="17"/>
      <c r="BZQ97" s="17"/>
      <c r="BZR97" s="17"/>
      <c r="BZS97" s="17"/>
      <c r="BZT97" s="17"/>
      <c r="BZU97" s="17"/>
      <c r="BZV97" s="17"/>
      <c r="BZW97" s="17"/>
      <c r="BZX97" s="17"/>
      <c r="BZY97" s="17"/>
      <c r="BZZ97" s="17"/>
      <c r="CAA97" s="17"/>
      <c r="CAB97" s="17"/>
      <c r="CAC97" s="17"/>
      <c r="CAD97" s="17"/>
      <c r="CAE97" s="17"/>
      <c r="CAF97" s="17"/>
      <c r="CAG97" s="17"/>
      <c r="CAH97" s="17"/>
      <c r="CAI97" s="17"/>
      <c r="CAJ97" s="17"/>
      <c r="CAK97" s="17"/>
      <c r="CAL97" s="17"/>
      <c r="CAM97" s="17"/>
      <c r="CAN97" s="17"/>
      <c r="CAO97" s="17"/>
      <c r="CAP97" s="17"/>
      <c r="CAQ97" s="17"/>
      <c r="CAR97" s="17"/>
      <c r="CAS97" s="17"/>
      <c r="CAT97" s="17"/>
      <c r="CAU97" s="17"/>
      <c r="CAV97" s="17"/>
      <c r="CAW97" s="17"/>
      <c r="CAX97" s="17"/>
      <c r="CAY97" s="17"/>
      <c r="CAZ97" s="17"/>
      <c r="CBA97" s="17"/>
      <c r="CBB97" s="17"/>
      <c r="CBC97" s="17"/>
      <c r="CBD97" s="17"/>
      <c r="CBE97" s="17"/>
      <c r="CBF97" s="17"/>
      <c r="CBG97" s="17"/>
      <c r="CBH97" s="17"/>
      <c r="CBI97" s="17"/>
      <c r="CBJ97" s="17"/>
      <c r="CBK97" s="17"/>
      <c r="CBL97" s="17"/>
      <c r="CBM97" s="17"/>
      <c r="CBN97" s="17"/>
      <c r="CBO97" s="17"/>
      <c r="CBP97" s="17"/>
      <c r="CBQ97" s="17"/>
      <c r="CBR97" s="17"/>
      <c r="CBS97" s="17"/>
      <c r="CBT97" s="17"/>
      <c r="CBU97" s="17"/>
      <c r="CBV97" s="17"/>
      <c r="CBW97" s="17"/>
      <c r="CBX97" s="17"/>
      <c r="CBY97" s="17"/>
      <c r="CBZ97" s="17"/>
      <c r="CCA97" s="17"/>
      <c r="CCB97" s="17"/>
      <c r="CCC97" s="17"/>
      <c r="CCD97" s="17"/>
      <c r="CCE97" s="17"/>
      <c r="CCF97" s="17"/>
      <c r="CCG97" s="17"/>
      <c r="CCH97" s="17"/>
      <c r="CCI97" s="17"/>
      <c r="CCJ97" s="17"/>
      <c r="CCK97" s="17"/>
      <c r="CCL97" s="17"/>
      <c r="CCM97" s="17"/>
      <c r="CCN97" s="17"/>
      <c r="CCO97" s="17"/>
      <c r="CCP97" s="17"/>
      <c r="CCQ97" s="17"/>
      <c r="CCR97" s="17"/>
      <c r="CCS97" s="17"/>
      <c r="CCT97" s="17"/>
      <c r="CCU97" s="17"/>
      <c r="CCV97" s="17"/>
      <c r="CCW97" s="17"/>
      <c r="CCX97" s="17"/>
      <c r="CCY97" s="17"/>
      <c r="CCZ97" s="17"/>
      <c r="CDA97" s="17"/>
      <c r="CDB97" s="17"/>
      <c r="CDC97" s="17"/>
      <c r="CDD97" s="17"/>
      <c r="CDE97" s="17"/>
      <c r="CDF97" s="17"/>
      <c r="CDG97" s="17"/>
      <c r="CDH97" s="17"/>
      <c r="CDI97" s="17"/>
      <c r="CDJ97" s="17"/>
      <c r="CDK97" s="17"/>
      <c r="CDL97" s="17"/>
      <c r="CDM97" s="17"/>
      <c r="CDN97" s="17"/>
      <c r="CDO97" s="17"/>
      <c r="CDP97" s="17"/>
      <c r="CDQ97" s="17"/>
      <c r="CDR97" s="17"/>
      <c r="CDS97" s="17"/>
      <c r="CDT97" s="17"/>
      <c r="CDU97" s="17"/>
    </row>
    <row r="98">
      <c r="A98" s="14" t="s">
        <v>3539</v>
      </c>
      <c r="B98" s="14" t="s">
        <v>3540</v>
      </c>
      <c r="C98" s="14" t="s">
        <v>2713</v>
      </c>
      <c r="D98" s="14" t="s">
        <v>2714</v>
      </c>
      <c r="E98" s="14" t="s">
        <v>3541</v>
      </c>
      <c r="F98" s="14" t="s">
        <v>2835</v>
      </c>
      <c r="I98" s="14" t="s">
        <v>2558</v>
      </c>
      <c r="J98" s="14" t="s">
        <v>3094</v>
      </c>
      <c r="K98" s="14" t="s">
        <v>3095</v>
      </c>
      <c r="L98" s="17"/>
      <c r="M98" s="17"/>
      <c r="N98" s="14" t="s">
        <v>21</v>
      </c>
      <c r="O98" s="14" t="s">
        <v>21</v>
      </c>
      <c r="P98" s="14" t="s">
        <v>3542</v>
      </c>
      <c r="Q98" s="16">
        <v>11.0</v>
      </c>
      <c r="R98" s="16">
        <v>3877614.0</v>
      </c>
      <c r="S98" s="16">
        <v>3877615.0</v>
      </c>
      <c r="T98" s="14" t="s">
        <v>3096</v>
      </c>
      <c r="U98" s="14" t="s">
        <v>2630</v>
      </c>
      <c r="V98" s="14" t="s">
        <v>3543</v>
      </c>
      <c r="W98" s="14" t="s">
        <v>3544</v>
      </c>
      <c r="X98" s="16">
        <v>0.17</v>
      </c>
      <c r="Y98" s="17"/>
      <c r="Z98" s="16">
        <v>22.0</v>
      </c>
      <c r="AA98" s="16">
        <v>109.0</v>
      </c>
      <c r="AB98" s="17"/>
      <c r="AC98" s="16">
        <v>78.0</v>
      </c>
      <c r="AD98" s="16">
        <v>428.0</v>
      </c>
      <c r="AE98" s="22">
        <v>45303.0</v>
      </c>
      <c r="AF98" s="17"/>
      <c r="AG98" s="17"/>
      <c r="AH98" s="17"/>
      <c r="AI98" s="17"/>
      <c r="AJ98" s="17"/>
      <c r="AK98" s="17"/>
      <c r="AL98" s="16">
        <v>41.0</v>
      </c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6">
        <v>0.0</v>
      </c>
      <c r="BA98" s="14" t="s">
        <v>2718</v>
      </c>
      <c r="BB98" s="17"/>
      <c r="BC98" s="17"/>
      <c r="BD98" s="17"/>
      <c r="BE98" s="17"/>
      <c r="BF98" s="17"/>
      <c r="BG98" s="16">
        <v>1.0</v>
      </c>
      <c r="BH98" s="17"/>
      <c r="BI98" s="14" t="s">
        <v>2565</v>
      </c>
      <c r="BJ98" s="14" t="s">
        <v>2566</v>
      </c>
      <c r="BK98" s="17"/>
      <c r="BL98" s="17"/>
      <c r="BM98" s="16">
        <v>14.3333333</v>
      </c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  <c r="KL98" s="17"/>
      <c r="KM98" s="17"/>
      <c r="KN98" s="17"/>
      <c r="KO98" s="17"/>
      <c r="KP98" s="17"/>
      <c r="KQ98" s="17"/>
      <c r="KR98" s="17"/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7"/>
      <c r="LO98" s="17"/>
      <c r="LP98" s="17"/>
      <c r="LQ98" s="17"/>
      <c r="LR98" s="17"/>
      <c r="LS98" s="17"/>
      <c r="LT98" s="17"/>
      <c r="LU98" s="17"/>
      <c r="LV98" s="17"/>
      <c r="LW98" s="17"/>
      <c r="LX98" s="17"/>
      <c r="LY98" s="17"/>
      <c r="LZ98" s="17"/>
      <c r="MA98" s="17"/>
      <c r="MB98" s="17"/>
      <c r="MC98" s="17"/>
      <c r="MD98" s="17"/>
      <c r="ME98" s="17"/>
      <c r="MF98" s="17"/>
      <c r="MG98" s="17"/>
      <c r="MH98" s="17"/>
      <c r="MI98" s="17"/>
      <c r="MJ98" s="17"/>
      <c r="MK98" s="17"/>
      <c r="ML98" s="17"/>
      <c r="MM98" s="17"/>
      <c r="MN98" s="17"/>
      <c r="MO98" s="17"/>
      <c r="MP98" s="17"/>
      <c r="MQ98" s="17"/>
      <c r="MR98" s="17"/>
      <c r="MS98" s="17"/>
      <c r="MT98" s="17"/>
      <c r="MU98" s="17"/>
      <c r="MV98" s="17"/>
      <c r="MW98" s="17"/>
      <c r="MX98" s="17"/>
      <c r="MY98" s="17"/>
      <c r="MZ98" s="17"/>
      <c r="NA98" s="17"/>
      <c r="NB98" s="17"/>
      <c r="NC98" s="17"/>
      <c r="ND98" s="17"/>
      <c r="NE98" s="17"/>
      <c r="NF98" s="17"/>
      <c r="NG98" s="17"/>
      <c r="NH98" s="17"/>
      <c r="NI98" s="17"/>
      <c r="NJ98" s="17"/>
      <c r="NK98" s="17"/>
      <c r="NL98" s="17"/>
      <c r="NM98" s="17"/>
      <c r="NN98" s="17"/>
      <c r="NO98" s="17"/>
      <c r="NP98" s="17"/>
      <c r="NQ98" s="17"/>
      <c r="NR98" s="17"/>
      <c r="NS98" s="17"/>
      <c r="NT98" s="17"/>
      <c r="NU98" s="17"/>
      <c r="NV98" s="17"/>
      <c r="NW98" s="17"/>
      <c r="NX98" s="17"/>
      <c r="NY98" s="17"/>
      <c r="NZ98" s="17"/>
      <c r="OA98" s="17"/>
      <c r="OB98" s="17"/>
      <c r="OC98" s="17"/>
      <c r="OD98" s="17"/>
      <c r="OE98" s="17"/>
      <c r="OF98" s="17"/>
      <c r="OG98" s="17"/>
      <c r="OH98" s="17"/>
      <c r="OI98" s="17"/>
      <c r="OJ98" s="17"/>
      <c r="OK98" s="17"/>
      <c r="OL98" s="17"/>
      <c r="OM98" s="17"/>
      <c r="ON98" s="17"/>
      <c r="OO98" s="17"/>
      <c r="OP98" s="17"/>
      <c r="OQ98" s="17"/>
      <c r="OR98" s="17"/>
      <c r="OS98" s="17"/>
      <c r="OT98" s="17"/>
      <c r="OU98" s="17"/>
      <c r="OV98" s="17"/>
      <c r="OW98" s="17"/>
      <c r="OX98" s="17"/>
      <c r="OY98" s="17"/>
      <c r="OZ98" s="17"/>
      <c r="PA98" s="17"/>
      <c r="PB98" s="17"/>
      <c r="PC98" s="17"/>
      <c r="PD98" s="17"/>
      <c r="PE98" s="17"/>
      <c r="PF98" s="17"/>
      <c r="PG98" s="17"/>
      <c r="PH98" s="17"/>
      <c r="PI98" s="17"/>
      <c r="PJ98" s="17"/>
      <c r="PK98" s="17"/>
      <c r="PL98" s="17"/>
      <c r="PM98" s="17"/>
      <c r="PN98" s="17"/>
      <c r="PO98" s="17"/>
      <c r="PP98" s="17"/>
      <c r="PQ98" s="17"/>
      <c r="PR98" s="17"/>
      <c r="PS98" s="17"/>
      <c r="PT98" s="17"/>
      <c r="PU98" s="17"/>
      <c r="PV98" s="17"/>
      <c r="PW98" s="17"/>
      <c r="PX98" s="17"/>
      <c r="PY98" s="17"/>
      <c r="PZ98" s="17"/>
      <c r="QA98" s="17"/>
      <c r="QB98" s="17"/>
      <c r="QC98" s="17"/>
      <c r="QD98" s="17"/>
      <c r="QE98" s="17"/>
      <c r="QF98" s="17"/>
      <c r="QG98" s="17"/>
      <c r="QH98" s="17"/>
      <c r="QI98" s="17"/>
      <c r="QJ98" s="17"/>
      <c r="QK98" s="17"/>
      <c r="QL98" s="17"/>
      <c r="QM98" s="17"/>
      <c r="QN98" s="17"/>
      <c r="QO98" s="17"/>
      <c r="QP98" s="17"/>
      <c r="QQ98" s="17"/>
      <c r="QR98" s="17"/>
      <c r="QS98" s="17"/>
      <c r="QT98" s="17"/>
      <c r="QU98" s="17"/>
      <c r="QV98" s="17"/>
      <c r="QW98" s="17"/>
      <c r="QX98" s="17"/>
      <c r="QY98" s="17"/>
      <c r="QZ98" s="17"/>
      <c r="RA98" s="17"/>
      <c r="RB98" s="17"/>
      <c r="RC98" s="17"/>
      <c r="RD98" s="17"/>
      <c r="RE98" s="17"/>
      <c r="RF98" s="17"/>
      <c r="RG98" s="17"/>
      <c r="RH98" s="17"/>
      <c r="RI98" s="17"/>
      <c r="RJ98" s="17"/>
      <c r="RK98" s="17"/>
      <c r="RL98" s="17"/>
      <c r="RM98" s="17"/>
      <c r="RN98" s="17"/>
      <c r="RO98" s="17"/>
      <c r="RP98" s="17"/>
      <c r="RQ98" s="17"/>
      <c r="RR98" s="17"/>
      <c r="RS98" s="17"/>
      <c r="RT98" s="17"/>
      <c r="RU98" s="17"/>
      <c r="RV98" s="17"/>
      <c r="RW98" s="17"/>
      <c r="RX98" s="17"/>
      <c r="RY98" s="17"/>
      <c r="RZ98" s="17"/>
      <c r="SA98" s="17"/>
      <c r="SB98" s="17"/>
      <c r="SC98" s="17"/>
      <c r="SD98" s="17"/>
      <c r="SE98" s="17"/>
      <c r="SF98" s="17"/>
      <c r="SG98" s="17"/>
      <c r="SH98" s="17"/>
      <c r="SI98" s="17"/>
      <c r="SJ98" s="17"/>
      <c r="SK98" s="17"/>
      <c r="SL98" s="17"/>
      <c r="SM98" s="17"/>
      <c r="SN98" s="17"/>
      <c r="SO98" s="17"/>
      <c r="SP98" s="17"/>
      <c r="SQ98" s="17"/>
      <c r="SR98" s="17"/>
      <c r="SS98" s="17"/>
      <c r="ST98" s="17"/>
      <c r="SU98" s="17"/>
      <c r="SV98" s="17"/>
      <c r="SW98" s="17"/>
      <c r="SX98" s="17"/>
      <c r="SY98" s="17"/>
      <c r="SZ98" s="17"/>
      <c r="TA98" s="17"/>
      <c r="TB98" s="17"/>
      <c r="TC98" s="17"/>
      <c r="TD98" s="17"/>
      <c r="TE98" s="17"/>
      <c r="TF98" s="17"/>
      <c r="TG98" s="17"/>
      <c r="TH98" s="17"/>
      <c r="TI98" s="17"/>
      <c r="TJ98" s="17"/>
      <c r="TK98" s="17"/>
      <c r="TL98" s="17"/>
      <c r="TM98" s="17"/>
      <c r="TN98" s="17"/>
      <c r="TO98" s="17"/>
      <c r="TP98" s="17"/>
      <c r="TQ98" s="17"/>
      <c r="TR98" s="17"/>
      <c r="TS98" s="17"/>
      <c r="TT98" s="17"/>
      <c r="TU98" s="17"/>
      <c r="TV98" s="17"/>
      <c r="TW98" s="17"/>
      <c r="TX98" s="17"/>
      <c r="TY98" s="17"/>
      <c r="TZ98" s="17"/>
      <c r="UA98" s="17"/>
      <c r="UB98" s="17"/>
      <c r="UC98" s="17"/>
      <c r="UD98" s="17"/>
      <c r="UE98" s="17"/>
      <c r="UF98" s="17"/>
      <c r="UG98" s="17"/>
      <c r="UH98" s="17"/>
      <c r="UI98" s="17"/>
      <c r="UJ98" s="17"/>
      <c r="UK98" s="17"/>
      <c r="UL98" s="17"/>
      <c r="UM98" s="17"/>
      <c r="UN98" s="17"/>
      <c r="UO98" s="17"/>
      <c r="UP98" s="17"/>
      <c r="UQ98" s="17"/>
      <c r="UR98" s="17"/>
      <c r="US98" s="17"/>
      <c r="UT98" s="17"/>
      <c r="UU98" s="17"/>
      <c r="UV98" s="17"/>
      <c r="UW98" s="17"/>
      <c r="UX98" s="17"/>
      <c r="UY98" s="17"/>
      <c r="UZ98" s="17"/>
      <c r="VA98" s="17"/>
      <c r="VB98" s="17"/>
      <c r="VC98" s="17"/>
      <c r="VD98" s="17"/>
      <c r="VE98" s="17"/>
      <c r="VF98" s="17"/>
      <c r="VG98" s="17"/>
      <c r="VH98" s="17"/>
      <c r="VI98" s="17"/>
      <c r="VJ98" s="17"/>
      <c r="VK98" s="17"/>
      <c r="VL98" s="17"/>
      <c r="VM98" s="17"/>
      <c r="VN98" s="17"/>
      <c r="VO98" s="17"/>
      <c r="VP98" s="17"/>
      <c r="VQ98" s="17"/>
      <c r="VR98" s="17"/>
      <c r="VS98" s="17"/>
      <c r="VT98" s="17"/>
      <c r="VU98" s="17"/>
      <c r="VV98" s="17"/>
      <c r="VW98" s="17"/>
      <c r="VX98" s="17"/>
      <c r="VY98" s="17"/>
      <c r="VZ98" s="17"/>
      <c r="WA98" s="17"/>
      <c r="WB98" s="17"/>
      <c r="WC98" s="17"/>
      <c r="WD98" s="17"/>
      <c r="WE98" s="17"/>
      <c r="WF98" s="17"/>
      <c r="WG98" s="17"/>
      <c r="WH98" s="17"/>
      <c r="WI98" s="17"/>
      <c r="WJ98" s="17"/>
      <c r="WK98" s="17"/>
      <c r="WL98" s="17"/>
      <c r="WM98" s="17"/>
      <c r="WN98" s="17"/>
      <c r="WO98" s="17"/>
      <c r="WP98" s="17"/>
      <c r="WQ98" s="17"/>
      <c r="WR98" s="17"/>
      <c r="WS98" s="17"/>
      <c r="WT98" s="17"/>
      <c r="WU98" s="17"/>
      <c r="WV98" s="17"/>
      <c r="WW98" s="17"/>
      <c r="WX98" s="17"/>
      <c r="WY98" s="17"/>
      <c r="WZ98" s="17"/>
      <c r="XA98" s="17"/>
      <c r="XB98" s="17"/>
      <c r="XC98" s="17"/>
      <c r="XD98" s="17"/>
      <c r="XE98" s="17"/>
      <c r="XF98" s="17"/>
      <c r="XG98" s="17"/>
      <c r="XH98" s="17"/>
      <c r="XI98" s="17"/>
      <c r="XJ98" s="17"/>
      <c r="XK98" s="17"/>
      <c r="XL98" s="17"/>
      <c r="XM98" s="17"/>
      <c r="XN98" s="17"/>
      <c r="XO98" s="17"/>
      <c r="XP98" s="17"/>
      <c r="XQ98" s="17"/>
      <c r="XR98" s="17"/>
      <c r="XS98" s="17"/>
      <c r="XT98" s="17"/>
      <c r="XU98" s="17"/>
      <c r="XV98" s="17"/>
      <c r="XW98" s="17"/>
      <c r="XX98" s="17"/>
      <c r="XY98" s="17"/>
      <c r="XZ98" s="17"/>
      <c r="YA98" s="17"/>
      <c r="YB98" s="17"/>
      <c r="YC98" s="17"/>
      <c r="YD98" s="17"/>
      <c r="YE98" s="17"/>
      <c r="YF98" s="17"/>
      <c r="YG98" s="17"/>
      <c r="YH98" s="17"/>
      <c r="YI98" s="17"/>
      <c r="YJ98" s="17"/>
      <c r="YK98" s="17"/>
      <c r="YL98" s="17"/>
      <c r="YM98" s="17"/>
      <c r="YN98" s="17"/>
      <c r="YO98" s="17"/>
      <c r="YP98" s="17"/>
      <c r="YQ98" s="17"/>
      <c r="YR98" s="17"/>
      <c r="YS98" s="17"/>
      <c r="YT98" s="17"/>
      <c r="YU98" s="17"/>
      <c r="YV98" s="17"/>
      <c r="YW98" s="17"/>
      <c r="YX98" s="17"/>
      <c r="YY98" s="17"/>
      <c r="YZ98" s="17"/>
      <c r="ZA98" s="17"/>
      <c r="ZB98" s="17"/>
      <c r="ZC98" s="17"/>
      <c r="ZD98" s="17"/>
      <c r="ZE98" s="17"/>
      <c r="ZF98" s="17"/>
      <c r="ZG98" s="17"/>
      <c r="ZH98" s="17"/>
      <c r="ZI98" s="17"/>
      <c r="ZJ98" s="17"/>
      <c r="ZK98" s="17"/>
      <c r="ZL98" s="17"/>
      <c r="ZM98" s="17"/>
      <c r="ZN98" s="17"/>
      <c r="ZO98" s="17"/>
      <c r="ZP98" s="17"/>
      <c r="ZQ98" s="17"/>
      <c r="ZR98" s="17"/>
      <c r="ZS98" s="17"/>
      <c r="ZT98" s="17"/>
      <c r="ZU98" s="17"/>
      <c r="ZV98" s="17"/>
      <c r="ZW98" s="17"/>
      <c r="ZX98" s="17"/>
      <c r="ZY98" s="17"/>
      <c r="ZZ98" s="17"/>
      <c r="AAA98" s="17"/>
      <c r="AAB98" s="17"/>
      <c r="AAC98" s="17"/>
      <c r="AAD98" s="17"/>
      <c r="AAE98" s="17"/>
      <c r="AAF98" s="17"/>
      <c r="AAG98" s="17"/>
      <c r="AAH98" s="17"/>
      <c r="AAI98" s="17"/>
      <c r="AAJ98" s="17"/>
      <c r="AAK98" s="17"/>
      <c r="AAL98" s="17"/>
      <c r="AAM98" s="17"/>
      <c r="AAN98" s="17"/>
      <c r="AAO98" s="17"/>
      <c r="AAP98" s="17"/>
      <c r="AAQ98" s="17"/>
      <c r="AAR98" s="17"/>
      <c r="AAS98" s="17"/>
      <c r="AAT98" s="17"/>
      <c r="AAU98" s="17"/>
      <c r="AAV98" s="17"/>
      <c r="AAW98" s="17"/>
      <c r="AAX98" s="17"/>
      <c r="AAY98" s="17"/>
      <c r="AAZ98" s="17"/>
      <c r="ABA98" s="17"/>
      <c r="ABB98" s="17"/>
      <c r="ABC98" s="17"/>
      <c r="ABD98" s="17"/>
      <c r="ABE98" s="17"/>
      <c r="ABF98" s="17"/>
      <c r="ABG98" s="17"/>
      <c r="ABH98" s="17"/>
      <c r="ABI98" s="17"/>
      <c r="ABJ98" s="17"/>
      <c r="ABK98" s="17"/>
      <c r="ABL98" s="17"/>
      <c r="ABM98" s="17"/>
      <c r="ABN98" s="17"/>
      <c r="ABO98" s="17"/>
      <c r="ABP98" s="17"/>
      <c r="ABQ98" s="17"/>
      <c r="ABR98" s="17"/>
      <c r="ABS98" s="17"/>
      <c r="ABT98" s="17"/>
      <c r="ABU98" s="17"/>
      <c r="ABV98" s="17"/>
      <c r="ABW98" s="17"/>
      <c r="ABX98" s="17"/>
      <c r="ABY98" s="17"/>
      <c r="ABZ98" s="17"/>
      <c r="ACA98" s="17"/>
      <c r="ACB98" s="17"/>
      <c r="ACC98" s="17"/>
      <c r="ACD98" s="17"/>
      <c r="ACE98" s="17"/>
      <c r="ACF98" s="17"/>
      <c r="ACG98" s="17"/>
      <c r="ACH98" s="17"/>
      <c r="ACI98" s="17"/>
      <c r="ACJ98" s="17"/>
      <c r="ACK98" s="17"/>
      <c r="ACL98" s="17"/>
      <c r="ACM98" s="17"/>
      <c r="ACN98" s="17"/>
      <c r="ACO98" s="17"/>
      <c r="ACP98" s="17"/>
      <c r="ACQ98" s="17"/>
      <c r="ACR98" s="17"/>
      <c r="ACS98" s="17"/>
      <c r="ACT98" s="17"/>
      <c r="ACU98" s="17"/>
      <c r="ACV98" s="17"/>
      <c r="ACW98" s="17"/>
      <c r="ACX98" s="17"/>
      <c r="ACY98" s="17"/>
      <c r="ACZ98" s="17"/>
      <c r="ADA98" s="17"/>
      <c r="ADB98" s="17"/>
      <c r="ADC98" s="17"/>
      <c r="ADD98" s="17"/>
      <c r="ADE98" s="17"/>
      <c r="ADF98" s="17"/>
      <c r="ADG98" s="17"/>
      <c r="ADH98" s="17"/>
      <c r="ADI98" s="14" t="s">
        <v>3545</v>
      </c>
      <c r="ADJ98" s="17"/>
      <c r="ADK98" s="14" t="s">
        <v>3546</v>
      </c>
      <c r="ADN98" s="16">
        <v>90.0</v>
      </c>
      <c r="ADO98" s="17"/>
      <c r="ADP98" s="17"/>
      <c r="ADQ98" s="17"/>
      <c r="ADR98" s="17"/>
      <c r="ADS98" s="17"/>
      <c r="ADT98" s="17"/>
      <c r="ADU98" s="17"/>
      <c r="ADV98" s="17"/>
      <c r="ADW98" s="17"/>
      <c r="ADX98" s="17"/>
      <c r="ADY98" s="17"/>
      <c r="ADZ98" s="17"/>
      <c r="AEA98" s="17"/>
      <c r="AEB98" s="17"/>
      <c r="AEC98" s="17"/>
      <c r="AED98" s="17"/>
      <c r="AEE98" s="17"/>
      <c r="AEF98" s="17"/>
      <c r="AEG98" s="17"/>
      <c r="AEH98" s="17"/>
      <c r="AEI98" s="17"/>
      <c r="AEJ98" s="17"/>
      <c r="AEK98" s="17"/>
      <c r="AEL98" s="17"/>
      <c r="AEM98" s="17"/>
      <c r="AEN98" s="17"/>
      <c r="AEO98" s="17"/>
      <c r="AEP98" s="17"/>
      <c r="AEQ98" s="17"/>
      <c r="AER98" s="17"/>
      <c r="AES98" s="17"/>
      <c r="AET98" s="17"/>
      <c r="AEU98" s="17"/>
      <c r="AEV98" s="17"/>
      <c r="AEW98" s="17"/>
      <c r="AEX98" s="17"/>
      <c r="AEY98" s="17"/>
      <c r="AEZ98" s="17"/>
      <c r="AFA98" s="17"/>
      <c r="AFB98" s="17"/>
      <c r="AFC98" s="17"/>
      <c r="AFD98" s="17"/>
      <c r="AFE98" s="17"/>
      <c r="AFF98" s="17"/>
      <c r="AFG98" s="17"/>
      <c r="AFH98" s="17"/>
      <c r="AFI98" s="17"/>
      <c r="AFJ98" s="17"/>
      <c r="AFK98" s="17"/>
      <c r="AFL98" s="17"/>
      <c r="AFM98" s="17"/>
      <c r="AFN98" s="17"/>
      <c r="AFO98" s="17"/>
      <c r="AFP98" s="17"/>
      <c r="AFQ98" s="17"/>
      <c r="AFR98" s="17"/>
      <c r="AFS98" s="17"/>
      <c r="AFT98" s="17"/>
      <c r="AFU98" s="17"/>
      <c r="AFV98" s="17"/>
      <c r="AFW98" s="17"/>
      <c r="AFX98" s="17"/>
      <c r="AFY98" s="17"/>
      <c r="AFZ98" s="17"/>
      <c r="AGA98" s="17"/>
      <c r="AGB98" s="17"/>
      <c r="AGC98" s="17"/>
      <c r="AGD98" s="17"/>
      <c r="AGE98" s="17"/>
      <c r="AGF98" s="17"/>
      <c r="AGG98" s="17"/>
      <c r="AGH98" s="14" t="s">
        <v>3547</v>
      </c>
      <c r="AGI98" s="17"/>
      <c r="AGJ98" s="17"/>
      <c r="AGK98" s="17"/>
      <c r="AGL98" s="17"/>
      <c r="AGM98" s="17"/>
      <c r="AGN98" s="17"/>
      <c r="AGO98" s="17"/>
      <c r="AGP98" s="17"/>
      <c r="AGQ98" s="17"/>
      <c r="AGR98" s="17"/>
      <c r="AGS98" s="17"/>
      <c r="AGT98" s="17"/>
      <c r="AGU98" s="17"/>
      <c r="AGV98" s="17"/>
      <c r="AGW98" s="17"/>
      <c r="AGX98" s="17"/>
      <c r="AGY98" s="17"/>
      <c r="AGZ98" s="17"/>
      <c r="AHA98" s="17"/>
      <c r="AHB98" s="17"/>
      <c r="AHC98" s="17"/>
      <c r="AHD98" s="17"/>
      <c r="AHE98" s="17"/>
      <c r="AHF98" s="17"/>
      <c r="AHG98" s="17"/>
      <c r="AHH98" s="17"/>
      <c r="AHI98" s="17"/>
      <c r="AHJ98" s="17"/>
      <c r="AHK98" s="17"/>
      <c r="AHL98" s="17"/>
      <c r="AHM98" s="17"/>
      <c r="AHN98" s="17"/>
      <c r="AHO98" s="17"/>
      <c r="AHP98" s="16">
        <v>1.0</v>
      </c>
      <c r="AHQ98" s="16">
        <v>2.0</v>
      </c>
      <c r="AHR98" s="17"/>
      <c r="AHS98" s="17"/>
      <c r="AHT98" s="17"/>
      <c r="AHU98" s="17"/>
      <c r="AHV98" s="17"/>
      <c r="AHW98" s="17"/>
      <c r="AHX98" s="17"/>
      <c r="AHY98" s="17"/>
      <c r="AHZ98" s="17"/>
      <c r="AIA98" s="17"/>
      <c r="AIB98" s="17"/>
      <c r="AIC98" s="14" t="s">
        <v>3100</v>
      </c>
      <c r="AID98" s="17"/>
      <c r="AIE98" s="17"/>
      <c r="AIF98" s="17"/>
      <c r="AIG98" s="17"/>
      <c r="AIH98" s="17"/>
      <c r="AII98" s="17"/>
      <c r="AIJ98" s="17"/>
      <c r="AIK98" s="17"/>
      <c r="AIL98" s="17"/>
      <c r="AIM98" s="17"/>
      <c r="AIN98" s="17"/>
      <c r="AIO98" s="17"/>
      <c r="AIP98" s="17"/>
      <c r="AIQ98" s="17"/>
      <c r="AIR98" s="17"/>
      <c r="AIS98" s="17"/>
      <c r="AIT98" s="17"/>
      <c r="AIU98" s="17"/>
      <c r="AIV98" s="17"/>
      <c r="AIW98" s="17"/>
      <c r="AIX98" s="17"/>
      <c r="AIY98" s="17"/>
      <c r="AIZ98" s="17"/>
      <c r="AJA98" s="17"/>
      <c r="AJB98" s="17"/>
      <c r="AJC98" s="17"/>
      <c r="AJD98" s="17"/>
      <c r="AJE98" s="17"/>
      <c r="AJF98" s="17"/>
      <c r="AJG98" s="17"/>
      <c r="AJH98" s="17"/>
      <c r="AJI98" s="17"/>
      <c r="AJJ98" s="17"/>
      <c r="AJK98" s="17"/>
      <c r="AJL98" s="17"/>
      <c r="AJM98" s="17"/>
      <c r="AJN98" s="17"/>
      <c r="AJO98" s="17"/>
      <c r="AJP98" s="17"/>
      <c r="AJQ98" s="17"/>
      <c r="AJR98" s="17"/>
      <c r="AJS98" s="17"/>
      <c r="AJT98" s="17"/>
      <c r="AJU98" s="17"/>
      <c r="AJV98" s="17"/>
      <c r="AJW98" s="17"/>
      <c r="AJX98" s="17"/>
      <c r="AJY98" s="17"/>
      <c r="AJZ98" s="17"/>
      <c r="AKA98" s="17"/>
      <c r="AKB98" s="17"/>
      <c r="AKC98" s="17"/>
      <c r="AKD98" s="17"/>
      <c r="AKE98" s="17"/>
      <c r="AKF98" s="17"/>
      <c r="AKG98" s="17"/>
      <c r="AKH98" s="17"/>
      <c r="AKI98" s="17"/>
      <c r="AKJ98" s="17"/>
      <c r="AKK98" s="17"/>
      <c r="AKL98" s="17"/>
      <c r="AKM98" s="17"/>
      <c r="AKN98" s="17"/>
      <c r="AKO98" s="17"/>
      <c r="AKP98" s="17"/>
      <c r="AKQ98" s="17"/>
      <c r="AKR98" s="17"/>
      <c r="AKS98" s="17"/>
      <c r="AKT98" s="17"/>
      <c r="AKU98" s="17"/>
      <c r="AKV98" s="17"/>
      <c r="AKW98" s="17"/>
      <c r="AKX98" s="17"/>
      <c r="AKY98" s="17"/>
      <c r="AKZ98" s="17"/>
      <c r="ALA98" s="17"/>
      <c r="ALB98" s="17"/>
      <c r="ALC98" s="17"/>
      <c r="ALD98" s="17"/>
      <c r="ALE98" s="17"/>
      <c r="ALF98" s="17"/>
      <c r="ALG98" s="17"/>
      <c r="ALH98" s="17"/>
      <c r="ALI98" s="17"/>
      <c r="ALJ98" s="17"/>
      <c r="ALK98" s="17"/>
      <c r="ALL98" s="17"/>
      <c r="ALM98" s="17"/>
      <c r="ALN98" s="17"/>
      <c r="ALO98" s="16">
        <v>0.0</v>
      </c>
      <c r="ALP98" s="17"/>
      <c r="ALQ98" s="17"/>
      <c r="ALR98" s="17"/>
      <c r="ALS98" s="17"/>
      <c r="ALT98" s="17"/>
      <c r="ALU98" s="17"/>
      <c r="ALV98" s="17"/>
      <c r="ALW98" s="17"/>
      <c r="ALX98" s="17"/>
      <c r="ALY98" s="17"/>
      <c r="ALZ98" s="17"/>
      <c r="AMA98" s="17"/>
      <c r="AMB98" s="17"/>
      <c r="AMC98" s="17"/>
      <c r="AMD98" s="17"/>
      <c r="AME98" s="17"/>
      <c r="AMF98" s="17"/>
      <c r="AMG98" s="17"/>
      <c r="AMH98" s="17"/>
      <c r="AMI98" s="17"/>
      <c r="AMJ98" s="17"/>
      <c r="AMK98" s="17"/>
      <c r="AML98" s="17"/>
      <c r="AMM98" s="17"/>
      <c r="AMN98" s="17"/>
      <c r="AMO98" s="17"/>
      <c r="AMP98" s="17"/>
      <c r="AMQ98" s="17"/>
      <c r="AMR98" s="17"/>
      <c r="AMS98" s="17"/>
      <c r="AMT98" s="17"/>
      <c r="AMU98" s="17"/>
      <c r="AMV98" s="17"/>
      <c r="AMW98" s="17"/>
      <c r="AMX98" s="17"/>
      <c r="AMY98" s="17"/>
      <c r="AMZ98" s="17"/>
      <c r="ANA98" s="17"/>
      <c r="ANB98" s="17"/>
      <c r="ANC98" s="17"/>
      <c r="AND98" s="17"/>
      <c r="ANE98" s="17"/>
      <c r="ANF98" s="17"/>
      <c r="ANG98" s="17"/>
      <c r="ANH98" s="17"/>
      <c r="ANI98" s="17"/>
      <c r="ANJ98" s="17"/>
      <c r="ANK98" s="17"/>
      <c r="ANL98" s="17"/>
      <c r="ANM98" s="17"/>
      <c r="ANN98" s="17"/>
      <c r="ANO98" s="17"/>
      <c r="ANP98" s="17"/>
      <c r="ANQ98" s="17"/>
      <c r="ANR98" s="17"/>
      <c r="ANS98" s="17"/>
      <c r="ANT98" s="17"/>
      <c r="ANU98" s="17"/>
      <c r="ANV98" s="17"/>
      <c r="ANW98" s="17"/>
      <c r="ANX98" s="17"/>
      <c r="ANY98" s="17"/>
      <c r="ANZ98" s="17"/>
      <c r="AOA98" s="17"/>
      <c r="AOB98" s="17"/>
      <c r="AOC98" s="17"/>
      <c r="AOD98" s="17"/>
      <c r="AOE98" s="17"/>
      <c r="AOF98" s="17"/>
      <c r="AOG98" s="17"/>
      <c r="AOH98" s="17"/>
      <c r="AOI98" s="17"/>
      <c r="AOJ98" s="17"/>
      <c r="AOK98" s="17"/>
      <c r="AOL98" s="17"/>
      <c r="AOM98" s="17"/>
      <c r="AON98" s="17"/>
      <c r="AOO98" s="17"/>
      <c r="AOP98" s="17"/>
      <c r="AOQ98" s="17"/>
      <c r="AOR98" s="17"/>
      <c r="AOS98" s="17"/>
      <c r="AOT98" s="17"/>
      <c r="AOU98" s="17"/>
      <c r="AOV98" s="17"/>
      <c r="AOW98" s="17"/>
      <c r="AOX98" s="17"/>
      <c r="AOY98" s="17"/>
      <c r="AOZ98" s="17"/>
      <c r="APA98" s="17"/>
      <c r="APB98" s="17"/>
      <c r="APC98" s="17"/>
      <c r="APD98" s="17"/>
      <c r="APE98" s="17"/>
      <c r="APF98" s="17"/>
      <c r="APG98" s="17"/>
      <c r="APH98" s="17"/>
      <c r="API98" s="17"/>
      <c r="APJ98" s="17"/>
      <c r="APK98" s="17"/>
      <c r="APL98" s="17"/>
      <c r="APM98" s="17"/>
      <c r="APN98" s="17"/>
      <c r="APO98" s="17"/>
      <c r="APP98" s="17"/>
      <c r="APQ98" s="17"/>
      <c r="APR98" s="17"/>
      <c r="APS98" s="17"/>
      <c r="APT98" s="17"/>
      <c r="APU98" s="17"/>
      <c r="APV98" s="17"/>
      <c r="APW98" s="17"/>
      <c r="APX98" s="17"/>
      <c r="APY98" s="17"/>
      <c r="APZ98" s="17"/>
      <c r="AQA98" s="17"/>
      <c r="AQB98" s="17"/>
      <c r="AQC98" s="17"/>
      <c r="AQD98" s="17"/>
      <c r="AQE98" s="17"/>
      <c r="AQF98" s="17"/>
      <c r="AQG98" s="17"/>
      <c r="AQH98" s="17"/>
      <c r="AQI98" s="17"/>
      <c r="AQJ98" s="17"/>
      <c r="AQK98" s="17"/>
      <c r="AQL98" s="17"/>
      <c r="AQM98" s="17"/>
      <c r="AQN98" s="17"/>
      <c r="AQO98" s="17"/>
      <c r="AQP98" s="17"/>
      <c r="AQQ98" s="17"/>
      <c r="AQR98" s="17"/>
      <c r="AQS98" s="17"/>
      <c r="AQT98" s="17"/>
      <c r="AQU98" s="17"/>
      <c r="AQV98" s="17"/>
      <c r="AQW98" s="17"/>
      <c r="AQX98" s="17"/>
      <c r="AQY98" s="17"/>
      <c r="AQZ98" s="17"/>
      <c r="ARA98" s="17"/>
      <c r="ARB98" s="17"/>
      <c r="ARC98" s="17"/>
      <c r="ARD98" s="17"/>
      <c r="ARE98" s="17"/>
      <c r="ARF98" s="17"/>
      <c r="ARG98" s="17"/>
      <c r="ARH98" s="17"/>
      <c r="ARI98" s="17"/>
      <c r="ARJ98" s="17"/>
      <c r="ARK98" s="17"/>
      <c r="ARL98" s="17"/>
      <c r="ARM98" s="17"/>
      <c r="ARN98" s="17"/>
      <c r="ARO98" s="17"/>
      <c r="ARP98" s="17"/>
      <c r="ARQ98" s="17"/>
      <c r="ARR98" s="17"/>
      <c r="ARS98" s="17"/>
      <c r="ART98" s="17"/>
      <c r="ARU98" s="17"/>
      <c r="ARV98" s="17"/>
      <c r="ARW98" s="17"/>
      <c r="ARX98" s="17"/>
      <c r="ARY98" s="17"/>
      <c r="ARZ98" s="17"/>
      <c r="ASA98" s="17"/>
      <c r="ASB98" s="17"/>
      <c r="ASC98" s="17"/>
      <c r="ASD98" s="17"/>
      <c r="ASE98" s="17"/>
      <c r="ASF98" s="17"/>
      <c r="ASG98" s="17"/>
      <c r="ASH98" s="17"/>
      <c r="ASI98" s="17"/>
      <c r="ASJ98" s="17"/>
      <c r="ASK98" s="17"/>
      <c r="ASL98" s="17"/>
      <c r="ASM98" s="17"/>
      <c r="ASN98" s="17"/>
      <c r="ASO98" s="17"/>
      <c r="ASP98" s="17"/>
      <c r="ASQ98" s="17"/>
      <c r="ASR98" s="17"/>
      <c r="ASS98" s="17"/>
      <c r="AST98" s="17"/>
      <c r="ASU98" s="17"/>
      <c r="ASV98" s="17"/>
      <c r="ASW98" s="17"/>
      <c r="ASX98" s="17"/>
      <c r="ASY98" s="17"/>
      <c r="ASZ98" s="17"/>
      <c r="ATA98" s="17"/>
      <c r="ATB98" s="17"/>
      <c r="ATC98" s="17"/>
      <c r="ATD98" s="17"/>
      <c r="ATE98" s="17"/>
      <c r="ATF98" s="17"/>
      <c r="ATG98" s="17"/>
      <c r="ATH98" s="17"/>
      <c r="ATI98" s="17"/>
      <c r="ATJ98" s="17"/>
      <c r="ATK98" s="17"/>
      <c r="ATL98" s="17"/>
      <c r="ATM98" s="17"/>
      <c r="ATN98" s="17"/>
      <c r="ATO98" s="17"/>
      <c r="ATP98" s="17"/>
      <c r="ATQ98" s="17"/>
      <c r="ATR98" s="17"/>
      <c r="ATS98" s="17"/>
      <c r="ATT98" s="17"/>
      <c r="ATU98" s="17"/>
      <c r="ATV98" s="17"/>
      <c r="ATW98" s="17"/>
      <c r="ATX98" s="17"/>
      <c r="ATY98" s="17"/>
      <c r="ATZ98" s="17"/>
      <c r="AUA98" s="17"/>
      <c r="AUB98" s="17"/>
      <c r="AUC98" s="17"/>
      <c r="AUD98" s="17"/>
      <c r="AUE98" s="17"/>
      <c r="AUF98" s="17"/>
      <c r="AUG98" s="17"/>
      <c r="AUH98" s="17"/>
      <c r="AUI98" s="17"/>
      <c r="AUJ98" s="17"/>
      <c r="AUK98" s="17"/>
      <c r="AUL98" s="17"/>
      <c r="AUM98" s="17"/>
      <c r="AUN98" s="17"/>
      <c r="AUO98" s="17"/>
      <c r="AUP98" s="17"/>
      <c r="AUQ98" s="17"/>
      <c r="AUR98" s="17"/>
      <c r="AUS98" s="17"/>
      <c r="AUT98" s="17"/>
      <c r="AUU98" s="17"/>
      <c r="AUV98" s="17"/>
      <c r="AUW98" s="17"/>
      <c r="AUX98" s="17"/>
      <c r="AUY98" s="17"/>
      <c r="AUZ98" s="17"/>
      <c r="AVA98" s="17"/>
      <c r="AVB98" s="17"/>
      <c r="AVC98" s="17"/>
      <c r="AVD98" s="17"/>
      <c r="AVE98" s="17"/>
      <c r="AVF98" s="17"/>
      <c r="AVG98" s="17"/>
      <c r="AVH98" s="17"/>
      <c r="AVI98" s="17"/>
      <c r="AVJ98" s="17"/>
      <c r="AVK98" s="17"/>
      <c r="AVL98" s="17"/>
      <c r="AVM98" s="17"/>
      <c r="AVN98" s="17"/>
      <c r="AVO98" s="17"/>
      <c r="AVP98" s="17"/>
      <c r="AVQ98" s="17"/>
      <c r="AVR98" s="17"/>
      <c r="AVS98" s="17"/>
      <c r="AVT98" s="17"/>
      <c r="AVU98" s="17"/>
      <c r="AVV98" s="17"/>
      <c r="AVW98" s="17"/>
      <c r="AVX98" s="17"/>
      <c r="AVY98" s="17"/>
      <c r="AVZ98" s="17"/>
      <c r="AWA98" s="17"/>
      <c r="AWB98" s="17"/>
      <c r="AWC98" s="17"/>
      <c r="AWD98" s="17"/>
      <c r="AWE98" s="17"/>
      <c r="AWF98" s="17"/>
      <c r="AWG98" s="17"/>
      <c r="AWH98" s="17"/>
      <c r="AWI98" s="17"/>
      <c r="AWJ98" s="17"/>
      <c r="AWK98" s="17"/>
      <c r="AWL98" s="17"/>
      <c r="AWM98" s="17"/>
      <c r="AWN98" s="17"/>
      <c r="AWO98" s="17"/>
      <c r="AWP98" s="17"/>
      <c r="AWQ98" s="17"/>
      <c r="AWR98" s="17"/>
      <c r="AWS98" s="17"/>
      <c r="AWT98" s="17"/>
      <c r="AWU98" s="17"/>
      <c r="AWV98" s="17"/>
      <c r="AWW98" s="17"/>
      <c r="AWX98" s="17"/>
      <c r="AWY98" s="17"/>
      <c r="AWZ98" s="17"/>
      <c r="AXA98" s="17"/>
      <c r="AXB98" s="17"/>
      <c r="AXC98" s="17"/>
      <c r="AXD98" s="17"/>
      <c r="AXE98" s="17"/>
      <c r="AXF98" s="17"/>
      <c r="AXG98" s="17"/>
      <c r="AXH98" s="17"/>
      <c r="AXI98" s="17"/>
      <c r="AXJ98" s="17"/>
      <c r="AXK98" s="17"/>
      <c r="AXL98" s="17"/>
      <c r="AXM98" s="17"/>
      <c r="AXN98" s="17"/>
      <c r="AXO98" s="17"/>
      <c r="AXP98" s="17"/>
      <c r="AXQ98" s="17"/>
      <c r="AXR98" s="17"/>
      <c r="AXS98" s="17"/>
      <c r="AXT98" s="17"/>
      <c r="AXU98" s="17"/>
      <c r="AXV98" s="17"/>
      <c r="AXW98" s="17"/>
      <c r="AXX98" s="17"/>
      <c r="AXY98" s="17"/>
      <c r="AXZ98" s="17"/>
      <c r="AYA98" s="17"/>
      <c r="AYB98" s="17"/>
      <c r="AYC98" s="17"/>
      <c r="AYD98" s="17"/>
      <c r="AYE98" s="17"/>
      <c r="AYF98" s="17"/>
      <c r="AYG98" s="17"/>
      <c r="AYH98" s="17"/>
      <c r="AYI98" s="17"/>
      <c r="AYJ98" s="17"/>
      <c r="AYK98" s="17"/>
      <c r="AYL98" s="17"/>
      <c r="AYM98" s="17"/>
      <c r="AYN98" s="17"/>
      <c r="AYO98" s="17"/>
      <c r="AYP98" s="17"/>
      <c r="AYQ98" s="17"/>
      <c r="AYR98" s="17"/>
      <c r="AYS98" s="17"/>
      <c r="AYT98" s="17"/>
      <c r="AYU98" s="17"/>
      <c r="AYV98" s="17"/>
      <c r="AYW98" s="17"/>
      <c r="AYX98" s="17"/>
      <c r="AYY98" s="17"/>
      <c r="AYZ98" s="17"/>
      <c r="AZA98" s="17"/>
      <c r="AZB98" s="17"/>
      <c r="AZC98" s="17"/>
      <c r="AZD98" s="17"/>
      <c r="AZE98" s="17"/>
      <c r="AZF98" s="17"/>
      <c r="AZG98" s="17"/>
      <c r="AZH98" s="17"/>
      <c r="AZI98" s="17"/>
      <c r="AZJ98" s="17"/>
      <c r="AZK98" s="17"/>
      <c r="AZL98" s="17"/>
      <c r="AZM98" s="17"/>
      <c r="AZN98" s="17"/>
      <c r="AZO98" s="17"/>
      <c r="AZP98" s="17"/>
      <c r="AZQ98" s="17"/>
      <c r="AZR98" s="17"/>
      <c r="AZS98" s="17"/>
      <c r="AZT98" s="17"/>
      <c r="AZU98" s="17"/>
      <c r="AZV98" s="17"/>
      <c r="AZW98" s="17"/>
      <c r="AZX98" s="17"/>
      <c r="AZY98" s="17"/>
      <c r="AZZ98" s="17"/>
      <c r="BAA98" s="17"/>
      <c r="BAB98" s="17"/>
      <c r="BAC98" s="17"/>
      <c r="BAD98" s="17"/>
      <c r="BAE98" s="17"/>
      <c r="BAF98" s="17"/>
      <c r="BAG98" s="17"/>
      <c r="BAH98" s="17"/>
      <c r="BAI98" s="17"/>
      <c r="BAJ98" s="17"/>
      <c r="BAK98" s="17"/>
      <c r="BAL98" s="17"/>
      <c r="BAM98" s="17"/>
      <c r="BAN98" s="17"/>
      <c r="BAO98" s="17"/>
      <c r="BAP98" s="17"/>
      <c r="BAQ98" s="17"/>
      <c r="BAR98" s="17"/>
      <c r="BAS98" s="17"/>
      <c r="BAT98" s="17"/>
      <c r="BAU98" s="17"/>
      <c r="BAV98" s="17"/>
      <c r="BAW98" s="17"/>
      <c r="BAX98" s="17"/>
      <c r="BAY98" s="17"/>
      <c r="BAZ98" s="17"/>
      <c r="BBA98" s="17"/>
      <c r="BBB98" s="17"/>
      <c r="BBC98" s="17"/>
      <c r="BBD98" s="17"/>
      <c r="BBE98" s="17"/>
      <c r="BBF98" s="17"/>
      <c r="BBG98" s="17"/>
      <c r="BBH98" s="17"/>
      <c r="BBI98" s="17"/>
      <c r="BBJ98" s="17"/>
      <c r="BBK98" s="17"/>
      <c r="BBL98" s="17"/>
      <c r="BBM98" s="17"/>
      <c r="BBN98" s="17"/>
      <c r="BBO98" s="17"/>
      <c r="BBP98" s="17"/>
      <c r="BBQ98" s="17"/>
      <c r="BBR98" s="17"/>
      <c r="BBS98" s="17"/>
      <c r="BBT98" s="17"/>
      <c r="BBU98" s="17"/>
      <c r="BBV98" s="17"/>
      <c r="BBW98" s="17"/>
      <c r="BBX98" s="17"/>
      <c r="BBY98" s="17"/>
      <c r="BBZ98" s="17"/>
      <c r="BCA98" s="17"/>
      <c r="BCB98" s="17"/>
      <c r="BCC98" s="17"/>
      <c r="BCD98" s="17"/>
      <c r="BCE98" s="17"/>
      <c r="BCF98" s="17"/>
      <c r="BCG98" s="17"/>
      <c r="BCH98" s="17"/>
      <c r="BCI98" s="17"/>
      <c r="BCJ98" s="17"/>
      <c r="BCK98" s="17"/>
      <c r="BCL98" s="17"/>
      <c r="BCM98" s="17"/>
      <c r="BCN98" s="17"/>
      <c r="BCO98" s="17"/>
      <c r="BCP98" s="17"/>
      <c r="BCQ98" s="17"/>
      <c r="BCR98" s="17"/>
      <c r="BCS98" s="17"/>
      <c r="BCT98" s="17"/>
      <c r="BCU98" s="17"/>
      <c r="BCV98" s="17"/>
      <c r="BCW98" s="17"/>
      <c r="BCX98" s="17"/>
      <c r="BCY98" s="17"/>
      <c r="BCZ98" s="17"/>
      <c r="BDA98" s="17"/>
      <c r="BDB98" s="17"/>
      <c r="BDC98" s="17"/>
      <c r="BDD98" s="17"/>
      <c r="BDE98" s="17"/>
      <c r="BDF98" s="17"/>
      <c r="BDG98" s="17"/>
      <c r="BDH98" s="17"/>
      <c r="BDI98" s="17"/>
      <c r="BDJ98" s="17"/>
      <c r="BDK98" s="17"/>
      <c r="BDL98" s="17"/>
      <c r="BDM98" s="17"/>
      <c r="BDN98" s="17"/>
      <c r="BDO98" s="17"/>
      <c r="BDP98" s="17"/>
      <c r="BDQ98" s="17"/>
      <c r="BDR98" s="17"/>
      <c r="BDS98" s="17"/>
      <c r="BDT98" s="17"/>
      <c r="BDU98" s="17"/>
      <c r="BDV98" s="17"/>
      <c r="BDW98" s="17"/>
      <c r="BDX98" s="17"/>
      <c r="BDY98" s="17"/>
      <c r="BDZ98" s="17"/>
      <c r="BEA98" s="17"/>
      <c r="BEB98" s="17"/>
      <c r="BEC98" s="17"/>
      <c r="BED98" s="17"/>
      <c r="BEE98" s="17"/>
      <c r="BEF98" s="17"/>
      <c r="BEG98" s="17"/>
      <c r="BEH98" s="17"/>
      <c r="BEI98" s="17"/>
      <c r="BEJ98" s="17"/>
      <c r="BEK98" s="17"/>
      <c r="BEL98" s="17"/>
      <c r="BEM98" s="17"/>
      <c r="BEN98" s="17"/>
      <c r="BEO98" s="17"/>
      <c r="BEP98" s="17"/>
      <c r="BEQ98" s="17"/>
      <c r="BER98" s="17"/>
      <c r="BES98" s="17"/>
      <c r="BET98" s="17"/>
      <c r="BEU98" s="17"/>
      <c r="BEV98" s="17"/>
      <c r="BEW98" s="17"/>
      <c r="BEX98" s="17"/>
      <c r="BEY98" s="17"/>
      <c r="BEZ98" s="17"/>
      <c r="BFA98" s="17"/>
      <c r="BFB98" s="17"/>
      <c r="BFC98" s="17"/>
      <c r="BFD98" s="17"/>
      <c r="BFE98" s="17"/>
      <c r="BFF98" s="17"/>
      <c r="BFG98" s="17"/>
      <c r="BFH98" s="17"/>
      <c r="BFI98" s="17"/>
      <c r="BFJ98" s="17"/>
      <c r="BFK98" s="17"/>
      <c r="BFL98" s="17"/>
      <c r="BFM98" s="17"/>
      <c r="BFN98" s="17"/>
      <c r="BFO98" s="17"/>
      <c r="BFP98" s="17"/>
      <c r="BFQ98" s="17"/>
      <c r="BFR98" s="17"/>
      <c r="BFS98" s="17"/>
      <c r="BFT98" s="17"/>
      <c r="BFU98" s="17"/>
      <c r="BFV98" s="17"/>
      <c r="BFW98" s="17"/>
      <c r="BFX98" s="17"/>
      <c r="BFY98" s="17"/>
      <c r="BFZ98" s="17"/>
      <c r="BGA98" s="17"/>
      <c r="BGB98" s="17"/>
      <c r="BGC98" s="17"/>
      <c r="BGD98" s="17"/>
      <c r="BGE98" s="17"/>
      <c r="BGF98" s="17"/>
      <c r="BGG98" s="17"/>
      <c r="BGH98" s="17"/>
      <c r="BGI98" s="17"/>
      <c r="BGJ98" s="17"/>
      <c r="BGK98" s="17"/>
      <c r="BGL98" s="17"/>
      <c r="BGM98" s="17"/>
      <c r="BGN98" s="17"/>
      <c r="BGO98" s="17"/>
      <c r="BGP98" s="17"/>
      <c r="BGQ98" s="17"/>
      <c r="BGR98" s="17"/>
      <c r="BGS98" s="17"/>
      <c r="BGT98" s="17"/>
      <c r="BGU98" s="17"/>
      <c r="BGV98" s="17"/>
      <c r="BGW98" s="17"/>
      <c r="BGX98" s="17"/>
      <c r="BGY98" s="17"/>
      <c r="BGZ98" s="17"/>
      <c r="BHA98" s="17"/>
      <c r="BHB98" s="17"/>
      <c r="BHC98" s="17"/>
      <c r="BHD98" s="17"/>
      <c r="BHE98" s="17"/>
      <c r="BHF98" s="17"/>
      <c r="BHG98" s="17"/>
      <c r="BHH98" s="17"/>
      <c r="BHI98" s="17"/>
      <c r="BHJ98" s="17"/>
      <c r="BHK98" s="17"/>
      <c r="BHL98" s="17"/>
      <c r="BHM98" s="17"/>
      <c r="BHN98" s="17"/>
      <c r="BHO98" s="17"/>
      <c r="BHP98" s="17"/>
      <c r="BHQ98" s="17"/>
      <c r="BHR98" s="17"/>
      <c r="BHS98" s="17"/>
      <c r="BHT98" s="17"/>
      <c r="BHU98" s="17"/>
      <c r="BHV98" s="17"/>
      <c r="BHW98" s="17"/>
      <c r="BHX98" s="17"/>
      <c r="BHY98" s="17"/>
      <c r="BHZ98" s="17"/>
      <c r="BIA98" s="17"/>
      <c r="BIB98" s="17"/>
      <c r="BIC98" s="17"/>
      <c r="BID98" s="17"/>
      <c r="BIE98" s="17"/>
      <c r="BIF98" s="17"/>
      <c r="BIG98" s="17"/>
      <c r="BIH98" s="17"/>
      <c r="BII98" s="17"/>
      <c r="BIJ98" s="17"/>
      <c r="BIK98" s="17"/>
      <c r="BIL98" s="17"/>
      <c r="BIM98" s="17"/>
      <c r="BIN98" s="17"/>
      <c r="BIO98" s="17"/>
      <c r="BIP98" s="17"/>
      <c r="BIQ98" s="17"/>
      <c r="BIR98" s="17"/>
      <c r="BIS98" s="17"/>
      <c r="BIT98" s="17"/>
      <c r="BIU98" s="17"/>
      <c r="BIV98" s="17"/>
      <c r="BIW98" s="17"/>
      <c r="BIX98" s="17"/>
      <c r="BIY98" s="17"/>
      <c r="BIZ98" s="17"/>
      <c r="BJA98" s="17"/>
      <c r="BJB98" s="17"/>
      <c r="BJC98" s="17"/>
      <c r="BJD98" s="17"/>
      <c r="BJE98" s="17"/>
      <c r="BJF98" s="17"/>
      <c r="BJG98" s="17"/>
      <c r="BJH98" s="17"/>
      <c r="BJI98" s="17"/>
      <c r="BJJ98" s="17"/>
      <c r="BJK98" s="17"/>
      <c r="BJL98" s="17"/>
      <c r="BJM98" s="17"/>
      <c r="BJN98" s="17"/>
      <c r="BJO98" s="17"/>
      <c r="BJP98" s="17"/>
      <c r="BJQ98" s="17"/>
      <c r="BJR98" s="17"/>
      <c r="BJS98" s="17"/>
      <c r="BJT98" s="17"/>
      <c r="BJU98" s="17"/>
      <c r="BJV98" s="17"/>
      <c r="BJW98" s="17"/>
      <c r="BJX98" s="17"/>
      <c r="BJY98" s="17"/>
      <c r="BJZ98" s="17"/>
      <c r="BKA98" s="17"/>
      <c r="BKB98" s="17"/>
      <c r="BKC98" s="17"/>
      <c r="BKD98" s="17"/>
      <c r="BKE98" s="17"/>
      <c r="BKF98" s="17"/>
      <c r="BKG98" s="17"/>
      <c r="BKH98" s="17"/>
      <c r="BKI98" s="17"/>
      <c r="BKJ98" s="17"/>
      <c r="BKK98" s="17"/>
      <c r="BKL98" s="17"/>
      <c r="BKM98" s="17"/>
      <c r="BKN98" s="17"/>
      <c r="BKO98" s="17"/>
      <c r="BKP98" s="17"/>
      <c r="BKQ98" s="17"/>
      <c r="BKR98" s="17"/>
      <c r="BKS98" s="17"/>
      <c r="BKT98" s="17"/>
      <c r="BKU98" s="17"/>
      <c r="BKV98" s="17"/>
      <c r="BKW98" s="17"/>
      <c r="BKX98" s="17"/>
      <c r="BKY98" s="17"/>
      <c r="BKZ98" s="17"/>
      <c r="BLA98" s="17"/>
      <c r="BLB98" s="17"/>
      <c r="BLC98" s="17"/>
      <c r="BLD98" s="17"/>
      <c r="BLE98" s="17"/>
      <c r="BLF98" s="17"/>
      <c r="BLG98" s="17"/>
      <c r="BLH98" s="17"/>
      <c r="BLI98" s="17"/>
      <c r="BLJ98" s="17"/>
      <c r="BLK98" s="17"/>
      <c r="BLL98" s="17"/>
      <c r="BLM98" s="17"/>
      <c r="BLN98" s="17"/>
      <c r="BLO98" s="17"/>
      <c r="BLP98" s="17"/>
      <c r="BLQ98" s="17"/>
      <c r="BLR98" s="17"/>
      <c r="BLS98" s="17"/>
      <c r="BLT98" s="17"/>
      <c r="BLU98" s="17"/>
      <c r="BLV98" s="17"/>
      <c r="BLW98" s="17"/>
      <c r="BLX98" s="17"/>
      <c r="BLY98" s="17"/>
      <c r="BLZ98" s="17"/>
      <c r="BMA98" s="17"/>
      <c r="BMB98" s="17"/>
      <c r="BMC98" s="17"/>
      <c r="BMD98" s="17"/>
      <c r="BME98" s="17"/>
      <c r="BMF98" s="17"/>
      <c r="BMG98" s="17"/>
      <c r="BMH98" s="17"/>
      <c r="BMI98" s="17"/>
      <c r="BMJ98" s="17"/>
      <c r="BMK98" s="17"/>
      <c r="BML98" s="17"/>
      <c r="BMM98" s="17"/>
      <c r="BMN98" s="17"/>
      <c r="BMO98" s="17"/>
      <c r="BMP98" s="17"/>
      <c r="BMQ98" s="17"/>
      <c r="BMR98" s="17"/>
      <c r="BMS98" s="17"/>
      <c r="BMT98" s="17"/>
      <c r="BMU98" s="17"/>
      <c r="BMV98" s="17"/>
      <c r="BMW98" s="17"/>
      <c r="BMX98" s="17"/>
      <c r="BMY98" s="17"/>
      <c r="BMZ98" s="17"/>
      <c r="BNA98" s="17"/>
      <c r="BNB98" s="17"/>
      <c r="BNC98" s="17"/>
      <c r="BND98" s="17"/>
      <c r="BNE98" s="17"/>
      <c r="BNF98" s="17"/>
      <c r="BNG98" s="17"/>
      <c r="BNH98" s="17"/>
      <c r="BNI98" s="17"/>
      <c r="BNJ98" s="17"/>
      <c r="BNK98" s="17"/>
      <c r="BNL98" s="17"/>
      <c r="BNM98" s="17"/>
      <c r="BNN98" s="17"/>
      <c r="BNO98" s="17"/>
      <c r="BNP98" s="17"/>
      <c r="BNQ98" s="17"/>
      <c r="BNR98" s="17"/>
      <c r="BNS98" s="17"/>
      <c r="BNT98" s="17"/>
      <c r="BNU98" s="17"/>
      <c r="BNV98" s="17"/>
      <c r="BNW98" s="17"/>
      <c r="BNX98" s="17"/>
      <c r="BNY98" s="17"/>
      <c r="BNZ98" s="17"/>
      <c r="BOA98" s="17"/>
      <c r="BOB98" s="17"/>
      <c r="BOC98" s="17"/>
      <c r="BOD98" s="17"/>
      <c r="BOE98" s="17"/>
      <c r="BOF98" s="17"/>
      <c r="BOG98" s="17"/>
      <c r="BOH98" s="17"/>
      <c r="BOI98" s="17"/>
      <c r="BOJ98" s="17"/>
      <c r="BOK98" s="17"/>
      <c r="BOL98" s="17"/>
      <c r="BOM98" s="17"/>
      <c r="BON98" s="17"/>
      <c r="BOO98" s="17"/>
      <c r="BOP98" s="17"/>
      <c r="BOQ98" s="17"/>
      <c r="BOR98" s="17"/>
      <c r="BOS98" s="17"/>
      <c r="BOT98" s="17"/>
      <c r="BOU98" s="17"/>
      <c r="BOV98" s="17"/>
      <c r="BOW98" s="17"/>
      <c r="BOX98" s="17"/>
      <c r="BOY98" s="17"/>
      <c r="BOZ98" s="17"/>
      <c r="BPA98" s="17"/>
      <c r="BPB98" s="17"/>
      <c r="BPC98" s="17"/>
      <c r="BPD98" s="17"/>
      <c r="BPE98" s="17"/>
      <c r="BPF98" s="17"/>
      <c r="BPG98" s="17"/>
      <c r="BPH98" s="17"/>
      <c r="BPI98" s="17"/>
      <c r="BPJ98" s="17"/>
      <c r="BPK98" s="17"/>
      <c r="BPL98" s="17"/>
      <c r="BPM98" s="17"/>
      <c r="BPN98" s="17"/>
      <c r="BPO98" s="17"/>
      <c r="BPP98" s="17"/>
      <c r="BPQ98" s="17"/>
      <c r="BPR98" s="17"/>
      <c r="BPS98" s="17"/>
      <c r="BPT98" s="17"/>
      <c r="BPU98" s="17"/>
      <c r="BPV98" s="17"/>
      <c r="BPW98" s="17"/>
      <c r="BPX98" s="17"/>
      <c r="BPY98" s="17"/>
      <c r="BPZ98" s="17"/>
      <c r="BQA98" s="17"/>
      <c r="BQB98" s="17"/>
      <c r="BQC98" s="17"/>
      <c r="BQD98" s="17"/>
      <c r="BQE98" s="17"/>
      <c r="BQF98" s="17"/>
      <c r="BQG98" s="17"/>
      <c r="BQH98" s="17"/>
      <c r="BQI98" s="17"/>
      <c r="BQJ98" s="17"/>
      <c r="BQK98" s="17"/>
      <c r="BQL98" s="17"/>
      <c r="BQM98" s="17"/>
      <c r="BQN98" s="17"/>
      <c r="BQO98" s="17"/>
      <c r="BQP98" s="17"/>
      <c r="BQQ98" s="17"/>
      <c r="BQR98" s="17"/>
      <c r="BQS98" s="17"/>
      <c r="BQT98" s="17"/>
      <c r="BQU98" s="17"/>
      <c r="BQV98" s="17"/>
      <c r="BQW98" s="17"/>
      <c r="BQX98" s="17"/>
      <c r="BQY98" s="17"/>
      <c r="BQZ98" s="17"/>
      <c r="BRA98" s="17"/>
      <c r="BRB98" s="17"/>
      <c r="BRC98" s="17"/>
      <c r="BRD98" s="17"/>
      <c r="BRE98" s="17"/>
      <c r="BRF98" s="17"/>
      <c r="BRG98" s="17"/>
      <c r="BRH98" s="17"/>
      <c r="BRI98" s="17"/>
      <c r="BRJ98" s="17"/>
      <c r="BRK98" s="17"/>
      <c r="BRL98" s="17"/>
      <c r="BRM98" s="17"/>
      <c r="BRN98" s="17"/>
      <c r="BRO98" s="17"/>
      <c r="BRP98" s="17"/>
      <c r="BRQ98" s="17"/>
      <c r="BRR98" s="17"/>
      <c r="BRS98" s="17"/>
      <c r="BRT98" s="17"/>
      <c r="BRU98" s="17"/>
      <c r="BRV98" s="17"/>
      <c r="BRW98" s="17"/>
      <c r="BRX98" s="17"/>
      <c r="BRY98" s="17"/>
      <c r="BRZ98" s="17"/>
      <c r="BSA98" s="17"/>
      <c r="BSB98" s="17"/>
      <c r="BSC98" s="17"/>
      <c r="BSD98" s="17"/>
      <c r="BSE98" s="17"/>
      <c r="BSF98" s="17"/>
      <c r="BSG98" s="17"/>
      <c r="BSH98" s="17"/>
      <c r="BSI98" s="14" t="s">
        <v>3099</v>
      </c>
      <c r="BSJ98" s="17"/>
      <c r="BSK98" s="17"/>
      <c r="BSL98" s="17"/>
      <c r="BSM98" s="17"/>
      <c r="BSN98" s="17"/>
      <c r="BSO98" s="17"/>
      <c r="BSP98" s="17"/>
      <c r="BSQ98" s="17"/>
      <c r="BSR98" s="17"/>
      <c r="BSS98" s="17"/>
      <c r="BST98" s="17"/>
      <c r="BSU98" s="17"/>
      <c r="BSV98" s="17"/>
      <c r="BSW98" s="17"/>
      <c r="BSX98" s="17"/>
      <c r="BSY98" s="17"/>
      <c r="BSZ98" s="17"/>
      <c r="BTA98" s="17"/>
      <c r="BTB98" s="17"/>
      <c r="BTC98" s="17"/>
      <c r="BTD98" s="17"/>
      <c r="BTE98" s="17"/>
      <c r="BTF98" s="17"/>
      <c r="BTG98" s="17"/>
      <c r="BTH98" s="17"/>
      <c r="BTI98" s="17"/>
      <c r="BTJ98" s="17"/>
      <c r="BTK98" s="17"/>
      <c r="BTL98" s="17"/>
      <c r="BTM98" s="17"/>
      <c r="BTN98" s="17"/>
      <c r="BTO98" s="17"/>
      <c r="BTP98" s="17"/>
      <c r="BTQ98" s="17"/>
      <c r="BTR98" s="17"/>
      <c r="BTS98" s="17"/>
      <c r="BTT98" s="17"/>
      <c r="BTU98" s="17"/>
      <c r="BTV98" s="17"/>
      <c r="BTW98" s="17"/>
      <c r="BTX98" s="17"/>
      <c r="BTY98" s="17"/>
      <c r="BTZ98" s="17"/>
      <c r="BUA98" s="17"/>
      <c r="BUB98" s="17"/>
      <c r="BUC98" s="17"/>
      <c r="BUD98" s="17"/>
      <c r="BUE98" s="17"/>
      <c r="BUF98" s="17"/>
      <c r="BUG98" s="17"/>
      <c r="BUH98" s="17"/>
      <c r="BUI98" s="17"/>
      <c r="BUJ98" s="17"/>
      <c r="BUK98" s="17"/>
      <c r="BUL98" s="17"/>
      <c r="BUM98" s="17"/>
      <c r="BUN98" s="17"/>
      <c r="BUO98" s="17"/>
      <c r="BUP98" s="17"/>
      <c r="BUQ98" s="17"/>
      <c r="BUR98" s="17"/>
      <c r="BUS98" s="17"/>
      <c r="BUT98" s="17"/>
      <c r="BUU98" s="17"/>
      <c r="BUV98" s="17"/>
      <c r="BUW98" s="17"/>
      <c r="BUX98" s="17"/>
      <c r="BUY98" s="17"/>
      <c r="BUZ98" s="17"/>
      <c r="BVA98" s="17"/>
      <c r="BVB98" s="17"/>
      <c r="BVC98" s="17"/>
      <c r="BVD98" s="17"/>
      <c r="BVE98" s="17"/>
      <c r="BVF98" s="17"/>
      <c r="BVG98" s="17"/>
      <c r="BVH98" s="17"/>
      <c r="BVI98" s="17"/>
      <c r="BVJ98" s="17"/>
      <c r="BVK98" s="17"/>
      <c r="BVL98" s="17"/>
      <c r="BVM98" s="17"/>
      <c r="BVN98" s="17"/>
      <c r="BVO98" s="17"/>
      <c r="BVP98" s="17"/>
      <c r="BVQ98" s="17"/>
      <c r="BVR98" s="17"/>
      <c r="BVS98" s="17"/>
      <c r="BVT98" s="17"/>
      <c r="BVU98" s="17"/>
      <c r="BVV98" s="17"/>
      <c r="BVW98" s="17"/>
      <c r="BVX98" s="17"/>
      <c r="BVY98" s="17"/>
      <c r="BVZ98" s="17"/>
      <c r="BWA98" s="17"/>
      <c r="BWB98" s="17"/>
      <c r="BWC98" s="16">
        <v>0.0</v>
      </c>
      <c r="BWD98" s="14" t="s">
        <v>3548</v>
      </c>
      <c r="BWE98" s="17"/>
      <c r="BWF98" s="17"/>
      <c r="BWG98" s="17"/>
      <c r="BWH98" s="17"/>
      <c r="BWI98" s="17"/>
      <c r="BWJ98" s="17"/>
      <c r="BWK98" s="17"/>
      <c r="BWL98" s="17"/>
      <c r="BWM98" s="17"/>
      <c r="BWN98" s="17"/>
      <c r="BWO98" s="17"/>
      <c r="BWP98" s="17"/>
      <c r="BWQ98" s="17"/>
      <c r="BWR98" s="17"/>
      <c r="BWS98" s="17"/>
      <c r="BWT98" s="17"/>
      <c r="BWU98" s="17"/>
      <c r="BWV98" s="17"/>
      <c r="BWW98" s="17"/>
      <c r="BWX98" s="17"/>
      <c r="BWY98" s="17"/>
      <c r="BWZ98" s="17"/>
      <c r="BXA98" s="17"/>
      <c r="BXB98" s="17"/>
      <c r="BXC98" s="17"/>
      <c r="BXD98" s="17"/>
      <c r="BXE98" s="17"/>
      <c r="BXF98" s="17"/>
      <c r="BXG98" s="17"/>
      <c r="BXH98" s="17"/>
      <c r="BXI98" s="17"/>
      <c r="BXJ98" s="17"/>
      <c r="BXK98" s="17"/>
      <c r="BXL98" s="17"/>
      <c r="BXM98" s="17"/>
      <c r="BXN98" s="17"/>
      <c r="BXO98" s="17"/>
      <c r="BXP98" s="17"/>
      <c r="BXQ98" s="17"/>
      <c r="BXR98" s="17"/>
      <c r="BXS98" s="17"/>
      <c r="BXT98" s="17"/>
      <c r="BXU98" s="17"/>
      <c r="BXV98" s="17"/>
      <c r="BXW98" s="17"/>
      <c r="BXX98" s="17"/>
      <c r="BXY98" s="17"/>
      <c r="BXZ98" s="17"/>
      <c r="BYA98" s="17"/>
      <c r="BYB98" s="17"/>
      <c r="BYC98" s="17"/>
      <c r="BYD98" s="17"/>
      <c r="BYE98" s="17"/>
      <c r="BYF98" s="17"/>
      <c r="BYG98" s="17"/>
      <c r="BYH98" s="17"/>
      <c r="BYI98" s="17"/>
      <c r="BYJ98" s="17"/>
      <c r="BYK98" s="17"/>
      <c r="BYL98" s="17"/>
      <c r="BYM98" s="17"/>
      <c r="BYN98" s="17"/>
      <c r="BYO98" s="17"/>
      <c r="BYP98" s="17"/>
      <c r="BYQ98" s="17"/>
      <c r="BYR98" s="17"/>
      <c r="BYS98" s="17"/>
      <c r="BYT98" s="17"/>
      <c r="BYU98" s="17"/>
      <c r="BYV98" s="17"/>
      <c r="BYW98" s="17"/>
      <c r="BYX98" s="17"/>
      <c r="BYY98" s="17"/>
      <c r="BYZ98" s="17"/>
      <c r="BZA98" s="17"/>
      <c r="BZB98" s="17"/>
      <c r="BZC98" s="17"/>
      <c r="BZD98" s="17"/>
      <c r="BZE98" s="17"/>
      <c r="BZF98" s="17"/>
      <c r="BZG98" s="17"/>
      <c r="BZH98" s="17"/>
      <c r="BZI98" s="17"/>
      <c r="BZJ98" s="17"/>
      <c r="BZK98" s="17"/>
      <c r="BZL98" s="17"/>
      <c r="BZM98" s="17"/>
      <c r="BZN98" s="17"/>
      <c r="BZO98" s="17"/>
      <c r="BZP98" s="17"/>
      <c r="BZQ98" s="17"/>
      <c r="BZR98" s="17"/>
      <c r="BZS98" s="17"/>
      <c r="BZT98" s="17"/>
      <c r="BZU98" s="17"/>
      <c r="BZV98" s="17"/>
      <c r="BZW98" s="17"/>
      <c r="BZX98" s="17"/>
      <c r="BZY98" s="17"/>
      <c r="BZZ98" s="17"/>
      <c r="CAA98" s="17"/>
      <c r="CAB98" s="17"/>
      <c r="CAC98" s="17"/>
      <c r="CAD98" s="17"/>
      <c r="CAE98" s="17"/>
      <c r="CAF98" s="17"/>
      <c r="CAG98" s="17"/>
      <c r="CAH98" s="17"/>
      <c r="CAI98" s="17"/>
      <c r="CAJ98" s="17"/>
      <c r="CAK98" s="17"/>
      <c r="CAL98" s="17"/>
      <c r="CAM98" s="17"/>
      <c r="CAN98" s="17"/>
      <c r="CAO98" s="17"/>
      <c r="CAP98" s="17"/>
      <c r="CAQ98" s="17"/>
      <c r="CAR98" s="17"/>
      <c r="CAS98" s="17"/>
      <c r="CAT98" s="17"/>
      <c r="CAU98" s="17"/>
      <c r="CAV98" s="17"/>
      <c r="CAW98" s="17"/>
      <c r="CAX98" s="17"/>
      <c r="CAY98" s="17"/>
      <c r="CAZ98" s="17"/>
      <c r="CBA98" s="17"/>
      <c r="CBB98" s="17"/>
      <c r="CBC98" s="17"/>
      <c r="CBD98" s="17"/>
      <c r="CBE98" s="17"/>
      <c r="CBF98" s="17"/>
      <c r="CBG98" s="17"/>
      <c r="CBH98" s="17"/>
      <c r="CBI98" s="17"/>
      <c r="CBJ98" s="17"/>
      <c r="CBK98" s="17"/>
      <c r="CBL98" s="17"/>
      <c r="CBM98" s="17"/>
      <c r="CBN98" s="17"/>
      <c r="CBO98" s="17"/>
      <c r="CBP98" s="17"/>
      <c r="CBQ98" s="17"/>
      <c r="CBR98" s="17"/>
      <c r="CBS98" s="17"/>
      <c r="CBT98" s="17"/>
      <c r="CBU98" s="17"/>
      <c r="CBV98" s="17"/>
      <c r="CBW98" s="17"/>
      <c r="CBX98" s="17"/>
      <c r="CBY98" s="17"/>
      <c r="CBZ98" s="17"/>
      <c r="CCA98" s="17"/>
      <c r="CCB98" s="17"/>
      <c r="CCC98" s="17"/>
      <c r="CCD98" s="17"/>
      <c r="CCE98" s="17"/>
      <c r="CCF98" s="17"/>
      <c r="CCG98" s="17"/>
      <c r="CCH98" s="17"/>
      <c r="CCI98" s="17"/>
      <c r="CCJ98" s="17"/>
      <c r="CCK98" s="17"/>
      <c r="CCL98" s="17"/>
      <c r="CCM98" s="17"/>
      <c r="CCN98" s="17"/>
      <c r="CCO98" s="17"/>
      <c r="CCP98" s="17"/>
      <c r="CCQ98" s="17"/>
      <c r="CCR98" s="17"/>
      <c r="CCS98" s="17"/>
      <c r="CCT98" s="17"/>
      <c r="CCU98" s="17"/>
      <c r="CCV98" s="17"/>
      <c r="CCW98" s="17"/>
      <c r="CCX98" s="17"/>
      <c r="CCY98" s="17"/>
      <c r="CCZ98" s="17"/>
      <c r="CDA98" s="17"/>
      <c r="CDB98" s="17"/>
      <c r="CDC98" s="17"/>
      <c r="CDD98" s="17"/>
      <c r="CDE98" s="17"/>
      <c r="CDF98" s="17"/>
      <c r="CDG98" s="17"/>
      <c r="CDH98" s="17"/>
      <c r="CDI98" s="17"/>
      <c r="CDJ98" s="17"/>
      <c r="CDK98" s="17"/>
      <c r="CDL98" s="17"/>
      <c r="CDM98" s="17"/>
      <c r="CDN98" s="17"/>
      <c r="CDO98" s="17"/>
      <c r="CDP98" s="17"/>
      <c r="CDQ98" s="17"/>
      <c r="CDR98" s="17"/>
      <c r="CDS98" s="17"/>
      <c r="CDT98" s="17"/>
      <c r="CDU98" s="17"/>
    </row>
    <row r="99">
      <c r="A99" s="14" t="s">
        <v>3539</v>
      </c>
      <c r="B99" s="14" t="s">
        <v>3549</v>
      </c>
      <c r="C99" s="14" t="s">
        <v>2713</v>
      </c>
      <c r="D99" s="14" t="s">
        <v>2714</v>
      </c>
      <c r="E99" s="14" t="s">
        <v>3078</v>
      </c>
      <c r="F99" s="14" t="s">
        <v>2835</v>
      </c>
      <c r="I99" s="14" t="s">
        <v>3079</v>
      </c>
      <c r="J99" s="14" t="s">
        <v>2618</v>
      </c>
      <c r="K99" s="14" t="s">
        <v>2619</v>
      </c>
      <c r="L99" s="17"/>
      <c r="M99" s="17"/>
      <c r="N99" s="14" t="s">
        <v>21</v>
      </c>
      <c r="O99" s="14" t="s">
        <v>21</v>
      </c>
      <c r="P99" s="14" t="s">
        <v>3542</v>
      </c>
      <c r="Q99" s="16">
        <v>11.0</v>
      </c>
      <c r="R99" s="16">
        <v>4091368.0</v>
      </c>
      <c r="S99" s="16">
        <v>4091368.0</v>
      </c>
      <c r="T99" s="14" t="s">
        <v>2631</v>
      </c>
      <c r="U99" s="14" t="s">
        <v>2621</v>
      </c>
      <c r="V99" s="14" t="s">
        <v>3080</v>
      </c>
      <c r="W99" s="14" t="s">
        <v>3081</v>
      </c>
      <c r="X99" s="16">
        <v>0.53</v>
      </c>
      <c r="Y99" s="17"/>
      <c r="Z99" s="16">
        <v>34.0</v>
      </c>
      <c r="AA99" s="16">
        <v>30.0</v>
      </c>
      <c r="AB99" s="17"/>
      <c r="AC99" s="16">
        <v>118.0</v>
      </c>
      <c r="AD99" s="16">
        <v>112.0</v>
      </c>
      <c r="AE99" s="22">
        <v>45455.0</v>
      </c>
      <c r="AF99" s="17"/>
      <c r="AG99" s="17"/>
      <c r="AH99" s="17"/>
      <c r="AI99" s="17"/>
      <c r="AJ99" s="17"/>
      <c r="AK99" s="17"/>
      <c r="AL99" s="16">
        <v>64.0</v>
      </c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6">
        <v>0.0</v>
      </c>
      <c r="BA99" s="14" t="s">
        <v>2718</v>
      </c>
      <c r="BB99" s="17"/>
      <c r="BC99" s="17"/>
      <c r="BD99" s="17"/>
      <c r="BE99" s="17"/>
      <c r="BF99" s="17"/>
      <c r="BG99" s="16">
        <v>1.0</v>
      </c>
      <c r="BH99" s="17"/>
      <c r="BI99" s="14" t="s">
        <v>2594</v>
      </c>
      <c r="BJ99" s="14" t="s">
        <v>2566</v>
      </c>
      <c r="BK99" s="17"/>
      <c r="BL99" s="17"/>
      <c r="BM99" s="16">
        <v>3.83333333</v>
      </c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  <c r="KL99" s="17"/>
      <c r="KM99" s="17"/>
      <c r="KN99" s="17"/>
      <c r="KO99" s="17"/>
      <c r="KP99" s="17"/>
      <c r="KQ99" s="17"/>
      <c r="KR99" s="17"/>
      <c r="KS99" s="17"/>
      <c r="KT99" s="17"/>
      <c r="KU99" s="17"/>
      <c r="KV99" s="17"/>
      <c r="KW99" s="17"/>
      <c r="KX99" s="17"/>
      <c r="KY99" s="17"/>
      <c r="KZ99" s="17"/>
      <c r="LA99" s="17"/>
      <c r="LB99" s="17"/>
      <c r="LC99" s="17"/>
      <c r="LD99" s="17"/>
      <c r="LE99" s="17"/>
      <c r="LF99" s="17"/>
      <c r="LG99" s="17"/>
      <c r="LH99" s="17"/>
      <c r="LI99" s="17"/>
      <c r="LJ99" s="17"/>
      <c r="LK99" s="17"/>
      <c r="LL99" s="17"/>
      <c r="LM99" s="17"/>
      <c r="LN99" s="17"/>
      <c r="LO99" s="17"/>
      <c r="LP99" s="17"/>
      <c r="LQ99" s="17"/>
      <c r="LR99" s="17"/>
      <c r="LS99" s="17"/>
      <c r="LT99" s="17"/>
      <c r="LU99" s="17"/>
      <c r="LV99" s="17"/>
      <c r="LW99" s="17"/>
      <c r="LX99" s="17"/>
      <c r="LY99" s="17"/>
      <c r="LZ99" s="17"/>
      <c r="MA99" s="17"/>
      <c r="MB99" s="17"/>
      <c r="MC99" s="17"/>
      <c r="MD99" s="17"/>
      <c r="ME99" s="17"/>
      <c r="MF99" s="17"/>
      <c r="MG99" s="17"/>
      <c r="MH99" s="17"/>
      <c r="MI99" s="17"/>
      <c r="MJ99" s="17"/>
      <c r="MK99" s="17"/>
      <c r="ML99" s="17"/>
      <c r="MM99" s="17"/>
      <c r="MN99" s="17"/>
      <c r="MO99" s="17"/>
      <c r="MP99" s="17"/>
      <c r="MQ99" s="17"/>
      <c r="MR99" s="17"/>
      <c r="MS99" s="17"/>
      <c r="MT99" s="17"/>
      <c r="MU99" s="17"/>
      <c r="MV99" s="17"/>
      <c r="MW99" s="17"/>
      <c r="MX99" s="17"/>
      <c r="MY99" s="17"/>
      <c r="MZ99" s="17"/>
      <c r="NA99" s="17"/>
      <c r="NB99" s="17"/>
      <c r="NC99" s="17"/>
      <c r="ND99" s="17"/>
      <c r="NE99" s="17"/>
      <c r="NF99" s="17"/>
      <c r="NG99" s="17"/>
      <c r="NH99" s="17"/>
      <c r="NI99" s="17"/>
      <c r="NJ99" s="17"/>
      <c r="NK99" s="17"/>
      <c r="NL99" s="17"/>
      <c r="NM99" s="17"/>
      <c r="NN99" s="17"/>
      <c r="NO99" s="17"/>
      <c r="NP99" s="17"/>
      <c r="NQ99" s="17"/>
      <c r="NR99" s="17"/>
      <c r="NS99" s="17"/>
      <c r="NT99" s="17"/>
      <c r="NU99" s="17"/>
      <c r="NV99" s="17"/>
      <c r="NW99" s="17"/>
      <c r="NX99" s="17"/>
      <c r="NY99" s="17"/>
      <c r="NZ99" s="17"/>
      <c r="OA99" s="17"/>
      <c r="OB99" s="17"/>
      <c r="OC99" s="17"/>
      <c r="OD99" s="17"/>
      <c r="OE99" s="17"/>
      <c r="OF99" s="17"/>
      <c r="OG99" s="17"/>
      <c r="OH99" s="17"/>
      <c r="OI99" s="17"/>
      <c r="OJ99" s="17"/>
      <c r="OK99" s="17"/>
      <c r="OL99" s="17"/>
      <c r="OM99" s="17"/>
      <c r="ON99" s="17"/>
      <c r="OO99" s="17"/>
      <c r="OP99" s="17"/>
      <c r="OQ99" s="17"/>
      <c r="OR99" s="17"/>
      <c r="OS99" s="17"/>
      <c r="OT99" s="17"/>
      <c r="OU99" s="17"/>
      <c r="OV99" s="17"/>
      <c r="OW99" s="17"/>
      <c r="OX99" s="17"/>
      <c r="OY99" s="17"/>
      <c r="OZ99" s="17"/>
      <c r="PA99" s="17"/>
      <c r="PB99" s="17"/>
      <c r="PC99" s="17"/>
      <c r="PD99" s="17"/>
      <c r="PE99" s="17"/>
      <c r="PF99" s="17"/>
      <c r="PG99" s="17"/>
      <c r="PH99" s="17"/>
      <c r="PI99" s="17"/>
      <c r="PJ99" s="17"/>
      <c r="PK99" s="17"/>
      <c r="PL99" s="17"/>
      <c r="PM99" s="17"/>
      <c r="PN99" s="17"/>
      <c r="PO99" s="17"/>
      <c r="PP99" s="17"/>
      <c r="PQ99" s="17"/>
      <c r="PR99" s="17"/>
      <c r="PS99" s="17"/>
      <c r="PT99" s="17"/>
      <c r="PU99" s="17"/>
      <c r="PV99" s="17"/>
      <c r="PW99" s="17"/>
      <c r="PX99" s="17"/>
      <c r="PY99" s="17"/>
      <c r="PZ99" s="17"/>
      <c r="QA99" s="17"/>
      <c r="QB99" s="17"/>
      <c r="QC99" s="17"/>
      <c r="QD99" s="17"/>
      <c r="QE99" s="17"/>
      <c r="QF99" s="17"/>
      <c r="QG99" s="17"/>
      <c r="QH99" s="17"/>
      <c r="QI99" s="17"/>
      <c r="QJ99" s="17"/>
      <c r="QK99" s="17"/>
      <c r="QL99" s="17"/>
      <c r="QM99" s="17"/>
      <c r="QN99" s="17"/>
      <c r="QO99" s="17"/>
      <c r="QP99" s="17"/>
      <c r="QQ99" s="17"/>
      <c r="QR99" s="17"/>
      <c r="QS99" s="17"/>
      <c r="QT99" s="17"/>
      <c r="QU99" s="17"/>
      <c r="QV99" s="17"/>
      <c r="QW99" s="17"/>
      <c r="QX99" s="17"/>
      <c r="QY99" s="17"/>
      <c r="QZ99" s="17"/>
      <c r="RA99" s="17"/>
      <c r="RB99" s="17"/>
      <c r="RC99" s="17"/>
      <c r="RD99" s="17"/>
      <c r="RE99" s="17"/>
      <c r="RF99" s="17"/>
      <c r="RG99" s="17"/>
      <c r="RH99" s="17"/>
      <c r="RI99" s="17"/>
      <c r="RJ99" s="17"/>
      <c r="RK99" s="17"/>
      <c r="RL99" s="17"/>
      <c r="RM99" s="17"/>
      <c r="RN99" s="17"/>
      <c r="RO99" s="17"/>
      <c r="RP99" s="17"/>
      <c r="RQ99" s="17"/>
      <c r="RR99" s="17"/>
      <c r="RS99" s="17"/>
      <c r="RT99" s="17"/>
      <c r="RU99" s="17"/>
      <c r="RV99" s="17"/>
      <c r="RW99" s="17"/>
      <c r="RX99" s="17"/>
      <c r="RY99" s="17"/>
      <c r="RZ99" s="17"/>
      <c r="SA99" s="17"/>
      <c r="SB99" s="17"/>
      <c r="SC99" s="17"/>
      <c r="SD99" s="17"/>
      <c r="SE99" s="17"/>
      <c r="SF99" s="17"/>
      <c r="SG99" s="17"/>
      <c r="SH99" s="17"/>
      <c r="SI99" s="17"/>
      <c r="SJ99" s="17"/>
      <c r="SK99" s="17"/>
      <c r="SL99" s="17"/>
      <c r="SM99" s="17"/>
      <c r="SN99" s="17"/>
      <c r="SO99" s="17"/>
      <c r="SP99" s="17"/>
      <c r="SQ99" s="17"/>
      <c r="SR99" s="17"/>
      <c r="SS99" s="17"/>
      <c r="ST99" s="17"/>
      <c r="SU99" s="17"/>
      <c r="SV99" s="17"/>
      <c r="SW99" s="17"/>
      <c r="SX99" s="17"/>
      <c r="SY99" s="17"/>
      <c r="SZ99" s="17"/>
      <c r="TA99" s="17"/>
      <c r="TB99" s="17"/>
      <c r="TC99" s="17"/>
      <c r="TD99" s="17"/>
      <c r="TE99" s="17"/>
      <c r="TF99" s="17"/>
      <c r="TG99" s="17"/>
      <c r="TH99" s="17"/>
      <c r="TI99" s="17"/>
      <c r="TJ99" s="17"/>
      <c r="TK99" s="17"/>
      <c r="TL99" s="17"/>
      <c r="TM99" s="17"/>
      <c r="TN99" s="17"/>
      <c r="TO99" s="17"/>
      <c r="TP99" s="17"/>
      <c r="TQ99" s="17"/>
      <c r="TR99" s="17"/>
      <c r="TS99" s="17"/>
      <c r="TT99" s="17"/>
      <c r="TU99" s="17"/>
      <c r="TV99" s="17"/>
      <c r="TW99" s="17"/>
      <c r="TX99" s="17"/>
      <c r="TY99" s="17"/>
      <c r="TZ99" s="17"/>
      <c r="UA99" s="17"/>
      <c r="UB99" s="17"/>
      <c r="UC99" s="17"/>
      <c r="UD99" s="17"/>
      <c r="UE99" s="17"/>
      <c r="UF99" s="17"/>
      <c r="UG99" s="17"/>
      <c r="UH99" s="17"/>
      <c r="UI99" s="17"/>
      <c r="UJ99" s="17"/>
      <c r="UK99" s="17"/>
      <c r="UL99" s="17"/>
      <c r="UM99" s="17"/>
      <c r="UN99" s="17"/>
      <c r="UO99" s="17"/>
      <c r="UP99" s="17"/>
      <c r="UQ99" s="17"/>
      <c r="UR99" s="17"/>
      <c r="US99" s="17"/>
      <c r="UT99" s="17"/>
      <c r="UU99" s="17"/>
      <c r="UV99" s="17"/>
      <c r="UW99" s="17"/>
      <c r="UX99" s="17"/>
      <c r="UY99" s="17"/>
      <c r="UZ99" s="17"/>
      <c r="VA99" s="17"/>
      <c r="VB99" s="17"/>
      <c r="VC99" s="17"/>
      <c r="VD99" s="17"/>
      <c r="VE99" s="17"/>
      <c r="VF99" s="17"/>
      <c r="VG99" s="17"/>
      <c r="VH99" s="17"/>
      <c r="VI99" s="17"/>
      <c r="VJ99" s="17"/>
      <c r="VK99" s="17"/>
      <c r="VL99" s="17"/>
      <c r="VM99" s="17"/>
      <c r="VN99" s="17"/>
      <c r="VO99" s="17"/>
      <c r="VP99" s="17"/>
      <c r="VQ99" s="17"/>
      <c r="VR99" s="17"/>
      <c r="VS99" s="17"/>
      <c r="VT99" s="17"/>
      <c r="VU99" s="17"/>
      <c r="VV99" s="17"/>
      <c r="VW99" s="17"/>
      <c r="VX99" s="17"/>
      <c r="VY99" s="17"/>
      <c r="VZ99" s="17"/>
      <c r="WA99" s="17"/>
      <c r="WB99" s="17"/>
      <c r="WC99" s="17"/>
      <c r="WD99" s="17"/>
      <c r="WE99" s="17"/>
      <c r="WF99" s="17"/>
      <c r="WG99" s="17"/>
      <c r="WH99" s="17"/>
      <c r="WI99" s="17"/>
      <c r="WJ99" s="17"/>
      <c r="WK99" s="17"/>
      <c r="WL99" s="17"/>
      <c r="WM99" s="17"/>
      <c r="WN99" s="17"/>
      <c r="WO99" s="17"/>
      <c r="WP99" s="17"/>
      <c r="WQ99" s="17"/>
      <c r="WR99" s="17"/>
      <c r="WS99" s="17"/>
      <c r="WT99" s="17"/>
      <c r="WU99" s="17"/>
      <c r="WV99" s="17"/>
      <c r="WW99" s="17"/>
      <c r="WX99" s="17"/>
      <c r="WY99" s="17"/>
      <c r="WZ99" s="17"/>
      <c r="XA99" s="17"/>
      <c r="XB99" s="17"/>
      <c r="XC99" s="17"/>
      <c r="XD99" s="17"/>
      <c r="XE99" s="17"/>
      <c r="XF99" s="17"/>
      <c r="XG99" s="17"/>
      <c r="XH99" s="17"/>
      <c r="XI99" s="17"/>
      <c r="XJ99" s="17"/>
      <c r="XK99" s="17"/>
      <c r="XL99" s="17"/>
      <c r="XM99" s="17"/>
      <c r="XN99" s="17"/>
      <c r="XO99" s="17"/>
      <c r="XP99" s="17"/>
      <c r="XQ99" s="17"/>
      <c r="XR99" s="17"/>
      <c r="XS99" s="17"/>
      <c r="XT99" s="17"/>
      <c r="XU99" s="17"/>
      <c r="XV99" s="17"/>
      <c r="XW99" s="17"/>
      <c r="XX99" s="17"/>
      <c r="XY99" s="17"/>
      <c r="XZ99" s="17"/>
      <c r="YA99" s="17"/>
      <c r="YB99" s="17"/>
      <c r="YC99" s="17"/>
      <c r="YD99" s="17"/>
      <c r="YE99" s="17"/>
      <c r="YF99" s="17"/>
      <c r="YG99" s="17"/>
      <c r="YH99" s="17"/>
      <c r="YI99" s="17"/>
      <c r="YJ99" s="17"/>
      <c r="YK99" s="17"/>
      <c r="YL99" s="17"/>
      <c r="YM99" s="17"/>
      <c r="YN99" s="17"/>
      <c r="YO99" s="17"/>
      <c r="YP99" s="17"/>
      <c r="YQ99" s="17"/>
      <c r="YR99" s="17"/>
      <c r="YS99" s="17"/>
      <c r="YT99" s="17"/>
      <c r="YU99" s="17"/>
      <c r="YV99" s="17"/>
      <c r="YW99" s="17"/>
      <c r="YX99" s="17"/>
      <c r="YY99" s="17"/>
      <c r="YZ99" s="17"/>
      <c r="ZA99" s="17"/>
      <c r="ZB99" s="17"/>
      <c r="ZC99" s="17"/>
      <c r="ZD99" s="17"/>
      <c r="ZE99" s="17"/>
      <c r="ZF99" s="17"/>
      <c r="ZG99" s="17"/>
      <c r="ZH99" s="17"/>
      <c r="ZI99" s="17"/>
      <c r="ZJ99" s="17"/>
      <c r="ZK99" s="17"/>
      <c r="ZL99" s="17"/>
      <c r="ZM99" s="17"/>
      <c r="ZN99" s="17"/>
      <c r="ZO99" s="17"/>
      <c r="ZP99" s="17"/>
      <c r="ZQ99" s="17"/>
      <c r="ZR99" s="17"/>
      <c r="ZS99" s="17"/>
      <c r="ZT99" s="17"/>
      <c r="ZU99" s="17"/>
      <c r="ZV99" s="17"/>
      <c r="ZW99" s="17"/>
      <c r="ZX99" s="17"/>
      <c r="ZY99" s="17"/>
      <c r="ZZ99" s="17"/>
      <c r="AAA99" s="17"/>
      <c r="AAB99" s="17"/>
      <c r="AAC99" s="17"/>
      <c r="AAD99" s="17"/>
      <c r="AAE99" s="17"/>
      <c r="AAF99" s="17"/>
      <c r="AAG99" s="17"/>
      <c r="AAH99" s="17"/>
      <c r="AAI99" s="17"/>
      <c r="AAJ99" s="17"/>
      <c r="AAK99" s="17"/>
      <c r="AAL99" s="17"/>
      <c r="AAM99" s="17"/>
      <c r="AAN99" s="17"/>
      <c r="AAO99" s="17"/>
      <c r="AAP99" s="17"/>
      <c r="AAQ99" s="17"/>
      <c r="AAR99" s="17"/>
      <c r="AAS99" s="17"/>
      <c r="AAT99" s="17"/>
      <c r="AAU99" s="17"/>
      <c r="AAV99" s="17"/>
      <c r="AAW99" s="17"/>
      <c r="AAX99" s="17"/>
      <c r="AAY99" s="17"/>
      <c r="AAZ99" s="17"/>
      <c r="ABA99" s="17"/>
      <c r="ABB99" s="17"/>
      <c r="ABC99" s="17"/>
      <c r="ABD99" s="17"/>
      <c r="ABE99" s="17"/>
      <c r="ABF99" s="17"/>
      <c r="ABG99" s="17"/>
      <c r="ABH99" s="17"/>
      <c r="ABI99" s="17"/>
      <c r="ABJ99" s="17"/>
      <c r="ABK99" s="17"/>
      <c r="ABL99" s="17"/>
      <c r="ABM99" s="17"/>
      <c r="ABN99" s="17"/>
      <c r="ABO99" s="17"/>
      <c r="ABP99" s="17"/>
      <c r="ABQ99" s="17"/>
      <c r="ABR99" s="17"/>
      <c r="ABS99" s="17"/>
      <c r="ABT99" s="17"/>
      <c r="ABU99" s="17"/>
      <c r="ABV99" s="17"/>
      <c r="ABW99" s="17"/>
      <c r="ABX99" s="17"/>
      <c r="ABY99" s="17"/>
      <c r="ABZ99" s="17"/>
      <c r="ACA99" s="17"/>
      <c r="ACB99" s="17"/>
      <c r="ACC99" s="17"/>
      <c r="ACD99" s="17"/>
      <c r="ACE99" s="17"/>
      <c r="ACF99" s="17"/>
      <c r="ACG99" s="17"/>
      <c r="ACH99" s="17"/>
      <c r="ACI99" s="17"/>
      <c r="ACJ99" s="17"/>
      <c r="ACK99" s="17"/>
      <c r="ACL99" s="17"/>
      <c r="ACM99" s="17"/>
      <c r="ACN99" s="17"/>
      <c r="ACO99" s="17"/>
      <c r="ACP99" s="17"/>
      <c r="ACQ99" s="17"/>
      <c r="ACR99" s="17"/>
      <c r="ACS99" s="17"/>
      <c r="ACT99" s="17"/>
      <c r="ACU99" s="17"/>
      <c r="ACV99" s="17"/>
      <c r="ACW99" s="17"/>
      <c r="ACX99" s="17"/>
      <c r="ACY99" s="17"/>
      <c r="ACZ99" s="17"/>
      <c r="ADA99" s="17"/>
      <c r="ADB99" s="17"/>
      <c r="ADC99" s="17"/>
      <c r="ADD99" s="17"/>
      <c r="ADE99" s="17"/>
      <c r="ADF99" s="17"/>
      <c r="ADG99" s="17"/>
      <c r="ADH99" s="17"/>
      <c r="ADI99" s="14" t="s">
        <v>3545</v>
      </c>
      <c r="ADJ99" s="17"/>
      <c r="ADK99" s="14" t="s">
        <v>3550</v>
      </c>
      <c r="ADN99" s="16">
        <v>90.0</v>
      </c>
      <c r="ADO99" s="17"/>
      <c r="ADP99" s="17"/>
      <c r="ADQ99" s="17"/>
      <c r="ADR99" s="17"/>
      <c r="ADS99" s="17"/>
      <c r="ADT99" s="17"/>
      <c r="ADU99" s="17"/>
      <c r="ADV99" s="17"/>
      <c r="ADW99" s="17"/>
      <c r="ADX99" s="17"/>
      <c r="ADY99" s="17"/>
      <c r="ADZ99" s="17"/>
      <c r="AEA99" s="17"/>
      <c r="AEB99" s="17"/>
      <c r="AEC99" s="17"/>
      <c r="AED99" s="17"/>
      <c r="AEE99" s="17"/>
      <c r="AEF99" s="17"/>
      <c r="AEG99" s="17"/>
      <c r="AEH99" s="17"/>
      <c r="AEI99" s="17"/>
      <c r="AEJ99" s="17"/>
      <c r="AEK99" s="17"/>
      <c r="AEL99" s="17"/>
      <c r="AEM99" s="17"/>
      <c r="AEN99" s="17"/>
      <c r="AEO99" s="17"/>
      <c r="AEP99" s="17"/>
      <c r="AEQ99" s="17"/>
      <c r="AER99" s="17"/>
      <c r="AES99" s="17"/>
      <c r="AET99" s="17"/>
      <c r="AEU99" s="17"/>
      <c r="AEV99" s="17"/>
      <c r="AEW99" s="17"/>
      <c r="AEX99" s="17"/>
      <c r="AEY99" s="17"/>
      <c r="AEZ99" s="17"/>
      <c r="AFA99" s="17"/>
      <c r="AFB99" s="17"/>
      <c r="AFC99" s="17"/>
      <c r="AFD99" s="17"/>
      <c r="AFE99" s="17"/>
      <c r="AFF99" s="17"/>
      <c r="AFG99" s="17"/>
      <c r="AFH99" s="17"/>
      <c r="AFI99" s="17"/>
      <c r="AFJ99" s="17"/>
      <c r="AFK99" s="17"/>
      <c r="AFL99" s="17"/>
      <c r="AFM99" s="17"/>
      <c r="AFN99" s="17"/>
      <c r="AFO99" s="17"/>
      <c r="AFP99" s="17"/>
      <c r="AFQ99" s="17"/>
      <c r="AFR99" s="17"/>
      <c r="AFS99" s="17"/>
      <c r="AFT99" s="17"/>
      <c r="AFU99" s="17"/>
      <c r="AFV99" s="17"/>
      <c r="AFW99" s="17"/>
      <c r="AFX99" s="17"/>
      <c r="AFY99" s="17"/>
      <c r="AFZ99" s="17"/>
      <c r="AGA99" s="17"/>
      <c r="AGB99" s="17"/>
      <c r="AGC99" s="17"/>
      <c r="AGD99" s="17"/>
      <c r="AGE99" s="17"/>
      <c r="AGF99" s="17"/>
      <c r="AGG99" s="17"/>
      <c r="AGH99" s="14" t="s">
        <v>3551</v>
      </c>
      <c r="AGI99" s="17"/>
      <c r="AGJ99" s="17"/>
      <c r="AGK99" s="17"/>
      <c r="AGL99" s="17"/>
      <c r="AGM99" s="17"/>
      <c r="AGN99" s="17"/>
      <c r="AGO99" s="17"/>
      <c r="AGP99" s="17"/>
      <c r="AGQ99" s="17"/>
      <c r="AGR99" s="17"/>
      <c r="AGS99" s="17"/>
      <c r="AGT99" s="17"/>
      <c r="AGU99" s="17"/>
      <c r="AGV99" s="17"/>
      <c r="AGW99" s="17"/>
      <c r="AGX99" s="17"/>
      <c r="AGY99" s="17"/>
      <c r="AGZ99" s="17"/>
      <c r="AHA99" s="17"/>
      <c r="AHB99" s="17"/>
      <c r="AHC99" s="17"/>
      <c r="AHD99" s="17"/>
      <c r="AHE99" s="17"/>
      <c r="AHF99" s="17"/>
      <c r="AHG99" s="17"/>
      <c r="AHH99" s="17"/>
      <c r="AHI99" s="17"/>
      <c r="AHJ99" s="17"/>
      <c r="AHK99" s="17"/>
      <c r="AHL99" s="17"/>
      <c r="AHM99" s="17"/>
      <c r="AHN99" s="17"/>
      <c r="AHO99" s="17"/>
      <c r="AHP99" s="16">
        <v>0.0</v>
      </c>
      <c r="AHQ99" s="16">
        <v>2.0</v>
      </c>
      <c r="AHR99" s="17"/>
      <c r="AHS99" s="17"/>
      <c r="AHT99" s="17"/>
      <c r="AHU99" s="17"/>
      <c r="AHV99" s="17"/>
      <c r="AHW99" s="17"/>
      <c r="AHX99" s="17"/>
      <c r="AHY99" s="17"/>
      <c r="AHZ99" s="17"/>
      <c r="AIA99" s="17"/>
      <c r="AIB99" s="17"/>
      <c r="AIC99" s="14" t="s">
        <v>2768</v>
      </c>
      <c r="AID99" s="17"/>
      <c r="AIE99" s="17"/>
      <c r="AIF99" s="17"/>
      <c r="AIG99" s="17"/>
      <c r="AIH99" s="17"/>
      <c r="AII99" s="17"/>
      <c r="AIJ99" s="17"/>
      <c r="AIK99" s="17"/>
      <c r="AIL99" s="17"/>
      <c r="AIM99" s="17"/>
      <c r="AIN99" s="17"/>
      <c r="AIO99" s="17"/>
      <c r="AIP99" s="17"/>
      <c r="AIQ99" s="17"/>
      <c r="AIR99" s="17"/>
      <c r="AIS99" s="17"/>
      <c r="AIT99" s="17"/>
      <c r="AIU99" s="17"/>
      <c r="AIV99" s="17"/>
      <c r="AIW99" s="17"/>
      <c r="AIX99" s="17"/>
      <c r="AIY99" s="17"/>
      <c r="AIZ99" s="17"/>
      <c r="AJA99" s="17"/>
      <c r="AJB99" s="17"/>
      <c r="AJC99" s="17"/>
      <c r="AJD99" s="17"/>
      <c r="AJE99" s="17"/>
      <c r="AJF99" s="17"/>
      <c r="AJG99" s="17"/>
      <c r="AJH99" s="17"/>
      <c r="AJI99" s="17"/>
      <c r="AJJ99" s="17"/>
      <c r="AJK99" s="17"/>
      <c r="AJL99" s="17"/>
      <c r="AJM99" s="17"/>
      <c r="AJN99" s="17"/>
      <c r="AJO99" s="17"/>
      <c r="AJP99" s="17"/>
      <c r="AJQ99" s="17"/>
      <c r="AJR99" s="17"/>
      <c r="AJS99" s="17"/>
      <c r="AJT99" s="17"/>
      <c r="AJU99" s="17"/>
      <c r="AJV99" s="17"/>
      <c r="AJW99" s="17"/>
      <c r="AJX99" s="17"/>
      <c r="AJY99" s="17"/>
      <c r="AJZ99" s="17"/>
      <c r="AKA99" s="17"/>
      <c r="AKB99" s="17"/>
      <c r="AKC99" s="17"/>
      <c r="AKD99" s="17"/>
      <c r="AKE99" s="17"/>
      <c r="AKF99" s="17"/>
      <c r="AKG99" s="17"/>
      <c r="AKH99" s="17"/>
      <c r="AKI99" s="17"/>
      <c r="AKJ99" s="17"/>
      <c r="AKK99" s="17"/>
      <c r="AKL99" s="17"/>
      <c r="AKM99" s="17"/>
      <c r="AKN99" s="17"/>
      <c r="AKO99" s="17"/>
      <c r="AKP99" s="17"/>
      <c r="AKQ99" s="17"/>
      <c r="AKR99" s="17"/>
      <c r="AKS99" s="17"/>
      <c r="AKT99" s="17"/>
      <c r="AKU99" s="17"/>
      <c r="AKV99" s="17"/>
      <c r="AKW99" s="17"/>
      <c r="AKX99" s="17"/>
      <c r="AKY99" s="17"/>
      <c r="AKZ99" s="17"/>
      <c r="ALA99" s="17"/>
      <c r="ALB99" s="17"/>
      <c r="ALC99" s="17"/>
      <c r="ALD99" s="17"/>
      <c r="ALE99" s="17"/>
      <c r="ALF99" s="17"/>
      <c r="ALG99" s="17"/>
      <c r="ALH99" s="17"/>
      <c r="ALI99" s="17"/>
      <c r="ALJ99" s="17"/>
      <c r="ALK99" s="17"/>
      <c r="ALL99" s="17"/>
      <c r="ALM99" s="17"/>
      <c r="ALN99" s="17"/>
      <c r="ALO99" s="16">
        <v>0.0</v>
      </c>
      <c r="ALP99" s="17"/>
      <c r="ALQ99" s="17"/>
      <c r="ALR99" s="17"/>
      <c r="ALS99" s="17"/>
      <c r="ALT99" s="17"/>
      <c r="ALU99" s="17"/>
      <c r="ALV99" s="17"/>
      <c r="ALW99" s="17"/>
      <c r="ALX99" s="17"/>
      <c r="ALY99" s="17"/>
      <c r="ALZ99" s="17"/>
      <c r="AMA99" s="17"/>
      <c r="AMB99" s="17"/>
      <c r="AMC99" s="17"/>
      <c r="AMD99" s="17"/>
      <c r="AME99" s="17"/>
      <c r="AMF99" s="17"/>
      <c r="AMG99" s="17"/>
      <c r="AMH99" s="17"/>
      <c r="AMI99" s="17"/>
      <c r="AMJ99" s="17"/>
      <c r="AMK99" s="17"/>
      <c r="AML99" s="17"/>
      <c r="AMM99" s="17"/>
      <c r="AMN99" s="17"/>
      <c r="AMO99" s="17"/>
      <c r="AMP99" s="17"/>
      <c r="AMQ99" s="17"/>
      <c r="AMR99" s="17"/>
      <c r="AMS99" s="17"/>
      <c r="AMT99" s="17"/>
      <c r="AMU99" s="17"/>
      <c r="AMV99" s="17"/>
      <c r="AMW99" s="17"/>
      <c r="AMX99" s="17"/>
      <c r="AMY99" s="17"/>
      <c r="AMZ99" s="17"/>
      <c r="ANA99" s="17"/>
      <c r="ANB99" s="17"/>
      <c r="ANC99" s="17"/>
      <c r="AND99" s="17"/>
      <c r="ANE99" s="17"/>
      <c r="ANF99" s="17"/>
      <c r="ANG99" s="17"/>
      <c r="ANH99" s="17"/>
      <c r="ANI99" s="17"/>
      <c r="ANJ99" s="17"/>
      <c r="ANK99" s="17"/>
      <c r="ANL99" s="17"/>
      <c r="ANM99" s="17"/>
      <c r="ANN99" s="17"/>
      <c r="ANO99" s="17"/>
      <c r="ANP99" s="17"/>
      <c r="ANQ99" s="17"/>
      <c r="ANR99" s="17"/>
      <c r="ANS99" s="17"/>
      <c r="ANT99" s="17"/>
      <c r="ANU99" s="17"/>
      <c r="ANV99" s="17"/>
      <c r="ANW99" s="17"/>
      <c r="ANX99" s="17"/>
      <c r="ANY99" s="17"/>
      <c r="ANZ99" s="17"/>
      <c r="AOA99" s="17"/>
      <c r="AOB99" s="17"/>
      <c r="AOC99" s="17"/>
      <c r="AOD99" s="17"/>
      <c r="AOE99" s="17"/>
      <c r="AOF99" s="17"/>
      <c r="AOG99" s="17"/>
      <c r="AOH99" s="17"/>
      <c r="AOI99" s="17"/>
      <c r="AOJ99" s="17"/>
      <c r="AOK99" s="17"/>
      <c r="AOL99" s="17"/>
      <c r="AOM99" s="17"/>
      <c r="AON99" s="17"/>
      <c r="AOO99" s="17"/>
      <c r="AOP99" s="17"/>
      <c r="AOQ99" s="17"/>
      <c r="AOR99" s="17"/>
      <c r="AOS99" s="17"/>
      <c r="AOT99" s="17"/>
      <c r="AOU99" s="17"/>
      <c r="AOV99" s="17"/>
      <c r="AOW99" s="17"/>
      <c r="AOX99" s="17"/>
      <c r="AOY99" s="17"/>
      <c r="AOZ99" s="17"/>
      <c r="APA99" s="17"/>
      <c r="APB99" s="17"/>
      <c r="APC99" s="17"/>
      <c r="APD99" s="17"/>
      <c r="APE99" s="17"/>
      <c r="APF99" s="17"/>
      <c r="APG99" s="17"/>
      <c r="APH99" s="17"/>
      <c r="API99" s="17"/>
      <c r="APJ99" s="17"/>
      <c r="APK99" s="17"/>
      <c r="APL99" s="17"/>
      <c r="APM99" s="17"/>
      <c r="APN99" s="17"/>
      <c r="APO99" s="17"/>
      <c r="APP99" s="17"/>
      <c r="APQ99" s="17"/>
      <c r="APR99" s="17"/>
      <c r="APS99" s="17"/>
      <c r="APT99" s="17"/>
      <c r="APU99" s="17"/>
      <c r="APV99" s="17"/>
      <c r="APW99" s="17"/>
      <c r="APX99" s="17"/>
      <c r="APY99" s="17"/>
      <c r="APZ99" s="17"/>
      <c r="AQA99" s="17"/>
      <c r="AQB99" s="17"/>
      <c r="AQC99" s="17"/>
      <c r="AQD99" s="17"/>
      <c r="AQE99" s="17"/>
      <c r="AQF99" s="17"/>
      <c r="AQG99" s="17"/>
      <c r="AQH99" s="17"/>
      <c r="AQI99" s="17"/>
      <c r="AQJ99" s="17"/>
      <c r="AQK99" s="17"/>
      <c r="AQL99" s="17"/>
      <c r="AQM99" s="17"/>
      <c r="AQN99" s="17"/>
      <c r="AQO99" s="17"/>
      <c r="AQP99" s="17"/>
      <c r="AQQ99" s="17"/>
      <c r="AQR99" s="17"/>
      <c r="AQS99" s="17"/>
      <c r="AQT99" s="17"/>
      <c r="AQU99" s="17"/>
      <c r="AQV99" s="17"/>
      <c r="AQW99" s="17"/>
      <c r="AQX99" s="17"/>
      <c r="AQY99" s="17"/>
      <c r="AQZ99" s="17"/>
      <c r="ARA99" s="17"/>
      <c r="ARB99" s="17"/>
      <c r="ARC99" s="17"/>
      <c r="ARD99" s="17"/>
      <c r="ARE99" s="17"/>
      <c r="ARF99" s="17"/>
      <c r="ARG99" s="17"/>
      <c r="ARH99" s="17"/>
      <c r="ARI99" s="17"/>
      <c r="ARJ99" s="17"/>
      <c r="ARK99" s="17"/>
      <c r="ARL99" s="17"/>
      <c r="ARM99" s="17"/>
      <c r="ARN99" s="17"/>
      <c r="ARO99" s="17"/>
      <c r="ARP99" s="17"/>
      <c r="ARQ99" s="17"/>
      <c r="ARR99" s="17"/>
      <c r="ARS99" s="17"/>
      <c r="ART99" s="17"/>
      <c r="ARU99" s="17"/>
      <c r="ARV99" s="17"/>
      <c r="ARW99" s="17"/>
      <c r="ARX99" s="17"/>
      <c r="ARY99" s="17"/>
      <c r="ARZ99" s="17"/>
      <c r="ASA99" s="17"/>
      <c r="ASB99" s="17"/>
      <c r="ASC99" s="17"/>
      <c r="ASD99" s="17"/>
      <c r="ASE99" s="17"/>
      <c r="ASF99" s="17"/>
      <c r="ASG99" s="17"/>
      <c r="ASH99" s="17"/>
      <c r="ASI99" s="17"/>
      <c r="ASJ99" s="17"/>
      <c r="ASK99" s="17"/>
      <c r="ASL99" s="17"/>
      <c r="ASM99" s="17"/>
      <c r="ASN99" s="17"/>
      <c r="ASO99" s="17"/>
      <c r="ASP99" s="17"/>
      <c r="ASQ99" s="17"/>
      <c r="ASR99" s="17"/>
      <c r="ASS99" s="17"/>
      <c r="AST99" s="17"/>
      <c r="ASU99" s="17"/>
      <c r="ASV99" s="17"/>
      <c r="ASW99" s="17"/>
      <c r="ASX99" s="17"/>
      <c r="ASY99" s="17"/>
      <c r="ASZ99" s="17"/>
      <c r="ATA99" s="17"/>
      <c r="ATB99" s="17"/>
      <c r="ATC99" s="17"/>
      <c r="ATD99" s="17"/>
      <c r="ATE99" s="17"/>
      <c r="ATF99" s="17"/>
      <c r="ATG99" s="17"/>
      <c r="ATH99" s="17"/>
      <c r="ATI99" s="17"/>
      <c r="ATJ99" s="17"/>
      <c r="ATK99" s="17"/>
      <c r="ATL99" s="17"/>
      <c r="ATM99" s="17"/>
      <c r="ATN99" s="17"/>
      <c r="ATO99" s="17"/>
      <c r="ATP99" s="17"/>
      <c r="ATQ99" s="17"/>
      <c r="ATR99" s="17"/>
      <c r="ATS99" s="17"/>
      <c r="ATT99" s="17"/>
      <c r="ATU99" s="17"/>
      <c r="ATV99" s="17"/>
      <c r="ATW99" s="17"/>
      <c r="ATX99" s="17"/>
      <c r="ATY99" s="17"/>
      <c r="ATZ99" s="17"/>
      <c r="AUA99" s="17"/>
      <c r="AUB99" s="17"/>
      <c r="AUC99" s="17"/>
      <c r="AUD99" s="17"/>
      <c r="AUE99" s="17"/>
      <c r="AUF99" s="17"/>
      <c r="AUG99" s="17"/>
      <c r="AUH99" s="17"/>
      <c r="AUI99" s="17"/>
      <c r="AUJ99" s="17"/>
      <c r="AUK99" s="17"/>
      <c r="AUL99" s="17"/>
      <c r="AUM99" s="17"/>
      <c r="AUN99" s="17"/>
      <c r="AUO99" s="17"/>
      <c r="AUP99" s="17"/>
      <c r="AUQ99" s="17"/>
      <c r="AUR99" s="17"/>
      <c r="AUS99" s="17"/>
      <c r="AUT99" s="17"/>
      <c r="AUU99" s="17"/>
      <c r="AUV99" s="17"/>
      <c r="AUW99" s="17"/>
      <c r="AUX99" s="17"/>
      <c r="AUY99" s="17"/>
      <c r="AUZ99" s="17"/>
      <c r="AVA99" s="17"/>
      <c r="AVB99" s="17"/>
      <c r="AVC99" s="17"/>
      <c r="AVD99" s="17"/>
      <c r="AVE99" s="17"/>
      <c r="AVF99" s="17"/>
      <c r="AVG99" s="17"/>
      <c r="AVH99" s="17"/>
      <c r="AVI99" s="17"/>
      <c r="AVJ99" s="17"/>
      <c r="AVK99" s="17"/>
      <c r="AVL99" s="17"/>
      <c r="AVM99" s="17"/>
      <c r="AVN99" s="17"/>
      <c r="AVO99" s="17"/>
      <c r="AVP99" s="17"/>
      <c r="AVQ99" s="17"/>
      <c r="AVR99" s="17"/>
      <c r="AVS99" s="17"/>
      <c r="AVT99" s="17"/>
      <c r="AVU99" s="17"/>
      <c r="AVV99" s="17"/>
      <c r="AVW99" s="17"/>
      <c r="AVX99" s="17"/>
      <c r="AVY99" s="17"/>
      <c r="AVZ99" s="17"/>
      <c r="AWA99" s="17"/>
      <c r="AWB99" s="17"/>
      <c r="AWC99" s="17"/>
      <c r="AWD99" s="17"/>
      <c r="AWE99" s="17"/>
      <c r="AWF99" s="17"/>
      <c r="AWG99" s="17"/>
      <c r="AWH99" s="17"/>
      <c r="AWI99" s="17"/>
      <c r="AWJ99" s="17"/>
      <c r="AWK99" s="17"/>
      <c r="AWL99" s="17"/>
      <c r="AWM99" s="17"/>
      <c r="AWN99" s="17"/>
      <c r="AWO99" s="17"/>
      <c r="AWP99" s="17"/>
      <c r="AWQ99" s="17"/>
      <c r="AWR99" s="17"/>
      <c r="AWS99" s="17"/>
      <c r="AWT99" s="17"/>
      <c r="AWU99" s="17"/>
      <c r="AWV99" s="17"/>
      <c r="AWW99" s="17"/>
      <c r="AWX99" s="17"/>
      <c r="AWY99" s="17"/>
      <c r="AWZ99" s="17"/>
      <c r="AXA99" s="17"/>
      <c r="AXB99" s="17"/>
      <c r="AXC99" s="17"/>
      <c r="AXD99" s="17"/>
      <c r="AXE99" s="17"/>
      <c r="AXF99" s="17"/>
      <c r="AXG99" s="17"/>
      <c r="AXH99" s="17"/>
      <c r="AXI99" s="17"/>
      <c r="AXJ99" s="17"/>
      <c r="AXK99" s="17"/>
      <c r="AXL99" s="17"/>
      <c r="AXM99" s="17"/>
      <c r="AXN99" s="17"/>
      <c r="AXO99" s="17"/>
      <c r="AXP99" s="17"/>
      <c r="AXQ99" s="17"/>
      <c r="AXR99" s="17"/>
      <c r="AXS99" s="17"/>
      <c r="AXT99" s="17"/>
      <c r="AXU99" s="17"/>
      <c r="AXV99" s="17"/>
      <c r="AXW99" s="17"/>
      <c r="AXX99" s="17"/>
      <c r="AXY99" s="17"/>
      <c r="AXZ99" s="17"/>
      <c r="AYA99" s="17"/>
      <c r="AYB99" s="17"/>
      <c r="AYC99" s="17"/>
      <c r="AYD99" s="17"/>
      <c r="AYE99" s="17"/>
      <c r="AYF99" s="17"/>
      <c r="AYG99" s="17"/>
      <c r="AYH99" s="17"/>
      <c r="AYI99" s="17"/>
      <c r="AYJ99" s="17"/>
      <c r="AYK99" s="17"/>
      <c r="AYL99" s="17"/>
      <c r="AYM99" s="17"/>
      <c r="AYN99" s="17"/>
      <c r="AYO99" s="17"/>
      <c r="AYP99" s="17"/>
      <c r="AYQ99" s="17"/>
      <c r="AYR99" s="17"/>
      <c r="AYS99" s="17"/>
      <c r="AYT99" s="17"/>
      <c r="AYU99" s="17"/>
      <c r="AYV99" s="17"/>
      <c r="AYW99" s="17"/>
      <c r="AYX99" s="17"/>
      <c r="AYY99" s="17"/>
      <c r="AYZ99" s="17"/>
      <c r="AZA99" s="17"/>
      <c r="AZB99" s="17"/>
      <c r="AZC99" s="17"/>
      <c r="AZD99" s="17"/>
      <c r="AZE99" s="17"/>
      <c r="AZF99" s="17"/>
      <c r="AZG99" s="17"/>
      <c r="AZH99" s="17"/>
      <c r="AZI99" s="17"/>
      <c r="AZJ99" s="17"/>
      <c r="AZK99" s="17"/>
      <c r="AZL99" s="17"/>
      <c r="AZM99" s="17"/>
      <c r="AZN99" s="17"/>
      <c r="AZO99" s="17"/>
      <c r="AZP99" s="17"/>
      <c r="AZQ99" s="17"/>
      <c r="AZR99" s="17"/>
      <c r="AZS99" s="17"/>
      <c r="AZT99" s="17"/>
      <c r="AZU99" s="17"/>
      <c r="AZV99" s="17"/>
      <c r="AZW99" s="17"/>
      <c r="AZX99" s="17"/>
      <c r="AZY99" s="17"/>
      <c r="AZZ99" s="17"/>
      <c r="BAA99" s="17"/>
      <c r="BAB99" s="17"/>
      <c r="BAC99" s="17"/>
      <c r="BAD99" s="17"/>
      <c r="BAE99" s="17"/>
      <c r="BAF99" s="17"/>
      <c r="BAG99" s="17"/>
      <c r="BAH99" s="17"/>
      <c r="BAI99" s="17"/>
      <c r="BAJ99" s="17"/>
      <c r="BAK99" s="17"/>
      <c r="BAL99" s="17"/>
      <c r="BAM99" s="17"/>
      <c r="BAN99" s="17"/>
      <c r="BAO99" s="17"/>
      <c r="BAP99" s="17"/>
      <c r="BAQ99" s="17"/>
      <c r="BAR99" s="17"/>
      <c r="BAS99" s="17"/>
      <c r="BAT99" s="17"/>
      <c r="BAU99" s="17"/>
      <c r="BAV99" s="17"/>
      <c r="BAW99" s="17"/>
      <c r="BAX99" s="17"/>
      <c r="BAY99" s="17"/>
      <c r="BAZ99" s="17"/>
      <c r="BBA99" s="17"/>
      <c r="BBB99" s="17"/>
      <c r="BBC99" s="17"/>
      <c r="BBD99" s="17"/>
      <c r="BBE99" s="17"/>
      <c r="BBF99" s="17"/>
      <c r="BBG99" s="17"/>
      <c r="BBH99" s="17"/>
      <c r="BBI99" s="17"/>
      <c r="BBJ99" s="17"/>
      <c r="BBK99" s="17"/>
      <c r="BBL99" s="17"/>
      <c r="BBM99" s="17"/>
      <c r="BBN99" s="17"/>
      <c r="BBO99" s="17"/>
      <c r="BBP99" s="17"/>
      <c r="BBQ99" s="17"/>
      <c r="BBR99" s="17"/>
      <c r="BBS99" s="17"/>
      <c r="BBT99" s="17"/>
      <c r="BBU99" s="17"/>
      <c r="BBV99" s="17"/>
      <c r="BBW99" s="17"/>
      <c r="BBX99" s="17"/>
      <c r="BBY99" s="17"/>
      <c r="BBZ99" s="17"/>
      <c r="BCA99" s="17"/>
      <c r="BCB99" s="17"/>
      <c r="BCC99" s="17"/>
      <c r="BCD99" s="17"/>
      <c r="BCE99" s="17"/>
      <c r="BCF99" s="17"/>
      <c r="BCG99" s="17"/>
      <c r="BCH99" s="17"/>
      <c r="BCI99" s="17"/>
      <c r="BCJ99" s="17"/>
      <c r="BCK99" s="17"/>
      <c r="BCL99" s="17"/>
      <c r="BCM99" s="17"/>
      <c r="BCN99" s="17"/>
      <c r="BCO99" s="17"/>
      <c r="BCP99" s="17"/>
      <c r="BCQ99" s="17"/>
      <c r="BCR99" s="17"/>
      <c r="BCS99" s="17"/>
      <c r="BCT99" s="17"/>
      <c r="BCU99" s="17"/>
      <c r="BCV99" s="17"/>
      <c r="BCW99" s="17"/>
      <c r="BCX99" s="17"/>
      <c r="BCY99" s="17"/>
      <c r="BCZ99" s="17"/>
      <c r="BDA99" s="17"/>
      <c r="BDB99" s="17"/>
      <c r="BDC99" s="17"/>
      <c r="BDD99" s="17"/>
      <c r="BDE99" s="17"/>
      <c r="BDF99" s="17"/>
      <c r="BDG99" s="17"/>
      <c r="BDH99" s="17"/>
      <c r="BDI99" s="17"/>
      <c r="BDJ99" s="17"/>
      <c r="BDK99" s="17"/>
      <c r="BDL99" s="17"/>
      <c r="BDM99" s="17"/>
      <c r="BDN99" s="17"/>
      <c r="BDO99" s="17"/>
      <c r="BDP99" s="17"/>
      <c r="BDQ99" s="17"/>
      <c r="BDR99" s="17"/>
      <c r="BDS99" s="17"/>
      <c r="BDT99" s="17"/>
      <c r="BDU99" s="17"/>
      <c r="BDV99" s="17"/>
      <c r="BDW99" s="17"/>
      <c r="BDX99" s="17"/>
      <c r="BDY99" s="17"/>
      <c r="BDZ99" s="17"/>
      <c r="BEA99" s="17"/>
      <c r="BEB99" s="17"/>
      <c r="BEC99" s="17"/>
      <c r="BED99" s="17"/>
      <c r="BEE99" s="17"/>
      <c r="BEF99" s="17"/>
      <c r="BEG99" s="17"/>
      <c r="BEH99" s="17"/>
      <c r="BEI99" s="17"/>
      <c r="BEJ99" s="17"/>
      <c r="BEK99" s="17"/>
      <c r="BEL99" s="17"/>
      <c r="BEM99" s="17"/>
      <c r="BEN99" s="17"/>
      <c r="BEO99" s="17"/>
      <c r="BEP99" s="17"/>
      <c r="BEQ99" s="17"/>
      <c r="BER99" s="17"/>
      <c r="BES99" s="17"/>
      <c r="BET99" s="17"/>
      <c r="BEU99" s="17"/>
      <c r="BEV99" s="17"/>
      <c r="BEW99" s="17"/>
      <c r="BEX99" s="17"/>
      <c r="BEY99" s="17"/>
      <c r="BEZ99" s="17"/>
      <c r="BFA99" s="17"/>
      <c r="BFB99" s="17"/>
      <c r="BFC99" s="17"/>
      <c r="BFD99" s="17"/>
      <c r="BFE99" s="17"/>
      <c r="BFF99" s="17"/>
      <c r="BFG99" s="17"/>
      <c r="BFH99" s="17"/>
      <c r="BFI99" s="17"/>
      <c r="BFJ99" s="17"/>
      <c r="BFK99" s="17"/>
      <c r="BFL99" s="17"/>
      <c r="BFM99" s="17"/>
      <c r="BFN99" s="17"/>
      <c r="BFO99" s="17"/>
      <c r="BFP99" s="17"/>
      <c r="BFQ99" s="17"/>
      <c r="BFR99" s="17"/>
      <c r="BFS99" s="17"/>
      <c r="BFT99" s="17"/>
      <c r="BFU99" s="17"/>
      <c r="BFV99" s="17"/>
      <c r="BFW99" s="17"/>
      <c r="BFX99" s="17"/>
      <c r="BFY99" s="17"/>
      <c r="BFZ99" s="17"/>
      <c r="BGA99" s="17"/>
      <c r="BGB99" s="17"/>
      <c r="BGC99" s="17"/>
      <c r="BGD99" s="17"/>
      <c r="BGE99" s="17"/>
      <c r="BGF99" s="17"/>
      <c r="BGG99" s="17"/>
      <c r="BGH99" s="17"/>
      <c r="BGI99" s="17"/>
      <c r="BGJ99" s="17"/>
      <c r="BGK99" s="17"/>
      <c r="BGL99" s="17"/>
      <c r="BGM99" s="17"/>
      <c r="BGN99" s="17"/>
      <c r="BGO99" s="17"/>
      <c r="BGP99" s="17"/>
      <c r="BGQ99" s="17"/>
      <c r="BGR99" s="17"/>
      <c r="BGS99" s="17"/>
      <c r="BGT99" s="17"/>
      <c r="BGU99" s="17"/>
      <c r="BGV99" s="17"/>
      <c r="BGW99" s="17"/>
      <c r="BGX99" s="17"/>
      <c r="BGY99" s="17"/>
      <c r="BGZ99" s="17"/>
      <c r="BHA99" s="17"/>
      <c r="BHB99" s="17"/>
      <c r="BHC99" s="17"/>
      <c r="BHD99" s="17"/>
      <c r="BHE99" s="17"/>
      <c r="BHF99" s="17"/>
      <c r="BHG99" s="17"/>
      <c r="BHH99" s="17"/>
      <c r="BHI99" s="17"/>
      <c r="BHJ99" s="17"/>
      <c r="BHK99" s="17"/>
      <c r="BHL99" s="17"/>
      <c r="BHM99" s="17"/>
      <c r="BHN99" s="17"/>
      <c r="BHO99" s="17"/>
      <c r="BHP99" s="17"/>
      <c r="BHQ99" s="17"/>
      <c r="BHR99" s="17"/>
      <c r="BHS99" s="17"/>
      <c r="BHT99" s="17"/>
      <c r="BHU99" s="17"/>
      <c r="BHV99" s="17"/>
      <c r="BHW99" s="17"/>
      <c r="BHX99" s="17"/>
      <c r="BHY99" s="17"/>
      <c r="BHZ99" s="17"/>
      <c r="BIA99" s="17"/>
      <c r="BIB99" s="17"/>
      <c r="BIC99" s="17"/>
      <c r="BID99" s="17"/>
      <c r="BIE99" s="17"/>
      <c r="BIF99" s="17"/>
      <c r="BIG99" s="17"/>
      <c r="BIH99" s="17"/>
      <c r="BII99" s="17"/>
      <c r="BIJ99" s="17"/>
      <c r="BIK99" s="17"/>
      <c r="BIL99" s="17"/>
      <c r="BIM99" s="17"/>
      <c r="BIN99" s="17"/>
      <c r="BIO99" s="17"/>
      <c r="BIP99" s="17"/>
      <c r="BIQ99" s="17"/>
      <c r="BIR99" s="17"/>
      <c r="BIS99" s="17"/>
      <c r="BIT99" s="17"/>
      <c r="BIU99" s="17"/>
      <c r="BIV99" s="17"/>
      <c r="BIW99" s="17"/>
      <c r="BIX99" s="17"/>
      <c r="BIY99" s="17"/>
      <c r="BIZ99" s="17"/>
      <c r="BJA99" s="17"/>
      <c r="BJB99" s="17"/>
      <c r="BJC99" s="17"/>
      <c r="BJD99" s="17"/>
      <c r="BJE99" s="17"/>
      <c r="BJF99" s="17"/>
      <c r="BJG99" s="17"/>
      <c r="BJH99" s="17"/>
      <c r="BJI99" s="17"/>
      <c r="BJJ99" s="17"/>
      <c r="BJK99" s="17"/>
      <c r="BJL99" s="17"/>
      <c r="BJM99" s="17"/>
      <c r="BJN99" s="17"/>
      <c r="BJO99" s="17"/>
      <c r="BJP99" s="17"/>
      <c r="BJQ99" s="17"/>
      <c r="BJR99" s="17"/>
      <c r="BJS99" s="17"/>
      <c r="BJT99" s="17"/>
      <c r="BJU99" s="17"/>
      <c r="BJV99" s="17"/>
      <c r="BJW99" s="17"/>
      <c r="BJX99" s="17"/>
      <c r="BJY99" s="17"/>
      <c r="BJZ99" s="17"/>
      <c r="BKA99" s="17"/>
      <c r="BKB99" s="17"/>
      <c r="BKC99" s="17"/>
      <c r="BKD99" s="17"/>
      <c r="BKE99" s="17"/>
      <c r="BKF99" s="17"/>
      <c r="BKG99" s="17"/>
      <c r="BKH99" s="17"/>
      <c r="BKI99" s="17"/>
      <c r="BKJ99" s="17"/>
      <c r="BKK99" s="17"/>
      <c r="BKL99" s="17"/>
      <c r="BKM99" s="17"/>
      <c r="BKN99" s="17"/>
      <c r="BKO99" s="17"/>
      <c r="BKP99" s="17"/>
      <c r="BKQ99" s="17"/>
      <c r="BKR99" s="17"/>
      <c r="BKS99" s="17"/>
      <c r="BKT99" s="17"/>
      <c r="BKU99" s="17"/>
      <c r="BKV99" s="17"/>
      <c r="BKW99" s="17"/>
      <c r="BKX99" s="17"/>
      <c r="BKY99" s="17"/>
      <c r="BKZ99" s="17"/>
      <c r="BLA99" s="17"/>
      <c r="BLB99" s="17"/>
      <c r="BLC99" s="17"/>
      <c r="BLD99" s="17"/>
      <c r="BLE99" s="17"/>
      <c r="BLF99" s="17"/>
      <c r="BLG99" s="17"/>
      <c r="BLH99" s="17"/>
      <c r="BLI99" s="17"/>
      <c r="BLJ99" s="17"/>
      <c r="BLK99" s="17"/>
      <c r="BLL99" s="17"/>
      <c r="BLM99" s="17"/>
      <c r="BLN99" s="17"/>
      <c r="BLO99" s="17"/>
      <c r="BLP99" s="17"/>
      <c r="BLQ99" s="17"/>
      <c r="BLR99" s="17"/>
      <c r="BLS99" s="17"/>
      <c r="BLT99" s="17"/>
      <c r="BLU99" s="17"/>
      <c r="BLV99" s="17"/>
      <c r="BLW99" s="17"/>
      <c r="BLX99" s="17"/>
      <c r="BLY99" s="17"/>
      <c r="BLZ99" s="17"/>
      <c r="BMA99" s="17"/>
      <c r="BMB99" s="17"/>
      <c r="BMC99" s="17"/>
      <c r="BMD99" s="17"/>
      <c r="BME99" s="17"/>
      <c r="BMF99" s="17"/>
      <c r="BMG99" s="17"/>
      <c r="BMH99" s="17"/>
      <c r="BMI99" s="17"/>
      <c r="BMJ99" s="17"/>
      <c r="BMK99" s="17"/>
      <c r="BML99" s="17"/>
      <c r="BMM99" s="17"/>
      <c r="BMN99" s="17"/>
      <c r="BMO99" s="17"/>
      <c r="BMP99" s="17"/>
      <c r="BMQ99" s="17"/>
      <c r="BMR99" s="17"/>
      <c r="BMS99" s="17"/>
      <c r="BMT99" s="17"/>
      <c r="BMU99" s="17"/>
      <c r="BMV99" s="17"/>
      <c r="BMW99" s="17"/>
      <c r="BMX99" s="17"/>
      <c r="BMY99" s="17"/>
      <c r="BMZ99" s="17"/>
      <c r="BNA99" s="17"/>
      <c r="BNB99" s="17"/>
      <c r="BNC99" s="17"/>
      <c r="BND99" s="17"/>
      <c r="BNE99" s="17"/>
      <c r="BNF99" s="17"/>
      <c r="BNG99" s="17"/>
      <c r="BNH99" s="17"/>
      <c r="BNI99" s="17"/>
      <c r="BNJ99" s="17"/>
      <c r="BNK99" s="17"/>
      <c r="BNL99" s="17"/>
      <c r="BNM99" s="17"/>
      <c r="BNN99" s="17"/>
      <c r="BNO99" s="17"/>
      <c r="BNP99" s="17"/>
      <c r="BNQ99" s="17"/>
      <c r="BNR99" s="17"/>
      <c r="BNS99" s="17"/>
      <c r="BNT99" s="17"/>
      <c r="BNU99" s="17"/>
      <c r="BNV99" s="17"/>
      <c r="BNW99" s="17"/>
      <c r="BNX99" s="17"/>
      <c r="BNY99" s="17"/>
      <c r="BNZ99" s="17"/>
      <c r="BOA99" s="17"/>
      <c r="BOB99" s="17"/>
      <c r="BOC99" s="17"/>
      <c r="BOD99" s="17"/>
      <c r="BOE99" s="17"/>
      <c r="BOF99" s="17"/>
      <c r="BOG99" s="17"/>
      <c r="BOH99" s="17"/>
      <c r="BOI99" s="17"/>
      <c r="BOJ99" s="17"/>
      <c r="BOK99" s="17"/>
      <c r="BOL99" s="17"/>
      <c r="BOM99" s="17"/>
      <c r="BON99" s="17"/>
      <c r="BOO99" s="17"/>
      <c r="BOP99" s="17"/>
      <c r="BOQ99" s="17"/>
      <c r="BOR99" s="17"/>
      <c r="BOS99" s="17"/>
      <c r="BOT99" s="17"/>
      <c r="BOU99" s="17"/>
      <c r="BOV99" s="17"/>
      <c r="BOW99" s="17"/>
      <c r="BOX99" s="17"/>
      <c r="BOY99" s="17"/>
      <c r="BOZ99" s="17"/>
      <c r="BPA99" s="17"/>
      <c r="BPB99" s="17"/>
      <c r="BPC99" s="17"/>
      <c r="BPD99" s="17"/>
      <c r="BPE99" s="17"/>
      <c r="BPF99" s="17"/>
      <c r="BPG99" s="17"/>
      <c r="BPH99" s="17"/>
      <c r="BPI99" s="17"/>
      <c r="BPJ99" s="17"/>
      <c r="BPK99" s="17"/>
      <c r="BPL99" s="17"/>
      <c r="BPM99" s="17"/>
      <c r="BPN99" s="17"/>
      <c r="BPO99" s="17"/>
      <c r="BPP99" s="17"/>
      <c r="BPQ99" s="17"/>
      <c r="BPR99" s="17"/>
      <c r="BPS99" s="17"/>
      <c r="BPT99" s="17"/>
      <c r="BPU99" s="17"/>
      <c r="BPV99" s="17"/>
      <c r="BPW99" s="17"/>
      <c r="BPX99" s="17"/>
      <c r="BPY99" s="17"/>
      <c r="BPZ99" s="17"/>
      <c r="BQA99" s="17"/>
      <c r="BQB99" s="17"/>
      <c r="BQC99" s="17"/>
      <c r="BQD99" s="17"/>
      <c r="BQE99" s="17"/>
      <c r="BQF99" s="17"/>
      <c r="BQG99" s="17"/>
      <c r="BQH99" s="17"/>
      <c r="BQI99" s="17"/>
      <c r="BQJ99" s="17"/>
      <c r="BQK99" s="17"/>
      <c r="BQL99" s="17"/>
      <c r="BQM99" s="17"/>
      <c r="BQN99" s="17"/>
      <c r="BQO99" s="17"/>
      <c r="BQP99" s="17"/>
      <c r="BQQ99" s="17"/>
      <c r="BQR99" s="17"/>
      <c r="BQS99" s="17"/>
      <c r="BQT99" s="17"/>
      <c r="BQU99" s="17"/>
      <c r="BQV99" s="17"/>
      <c r="BQW99" s="17"/>
      <c r="BQX99" s="17"/>
      <c r="BQY99" s="17"/>
      <c r="BQZ99" s="17"/>
      <c r="BRA99" s="17"/>
      <c r="BRB99" s="17"/>
      <c r="BRC99" s="17"/>
      <c r="BRD99" s="17"/>
      <c r="BRE99" s="17"/>
      <c r="BRF99" s="17"/>
      <c r="BRG99" s="17"/>
      <c r="BRH99" s="17"/>
      <c r="BRI99" s="17"/>
      <c r="BRJ99" s="17"/>
      <c r="BRK99" s="17"/>
      <c r="BRL99" s="17"/>
      <c r="BRM99" s="17"/>
      <c r="BRN99" s="17"/>
      <c r="BRO99" s="17"/>
      <c r="BRP99" s="17"/>
      <c r="BRQ99" s="17"/>
      <c r="BRR99" s="17"/>
      <c r="BRS99" s="17"/>
      <c r="BRT99" s="17"/>
      <c r="BRU99" s="17"/>
      <c r="BRV99" s="17"/>
      <c r="BRW99" s="17"/>
      <c r="BRX99" s="17"/>
      <c r="BRY99" s="17"/>
      <c r="BRZ99" s="17"/>
      <c r="BSA99" s="17"/>
      <c r="BSB99" s="17"/>
      <c r="BSC99" s="17"/>
      <c r="BSD99" s="17"/>
      <c r="BSE99" s="17"/>
      <c r="BSF99" s="17"/>
      <c r="BSG99" s="17"/>
      <c r="BSH99" s="17"/>
      <c r="BSI99" s="14" t="s">
        <v>3082</v>
      </c>
      <c r="BSJ99" s="17"/>
      <c r="BSK99" s="17"/>
      <c r="BSL99" s="17"/>
      <c r="BSM99" s="17"/>
      <c r="BSN99" s="17"/>
      <c r="BSO99" s="17"/>
      <c r="BSP99" s="17"/>
      <c r="BSQ99" s="17"/>
      <c r="BSR99" s="17"/>
      <c r="BSS99" s="17"/>
      <c r="BST99" s="17"/>
      <c r="BSU99" s="17"/>
      <c r="BSV99" s="17"/>
      <c r="BSW99" s="17"/>
      <c r="BSX99" s="17"/>
      <c r="BSY99" s="17"/>
      <c r="BSZ99" s="17"/>
      <c r="BTA99" s="17"/>
      <c r="BTB99" s="17"/>
      <c r="BTC99" s="17"/>
      <c r="BTD99" s="17"/>
      <c r="BTE99" s="17"/>
      <c r="BTF99" s="17"/>
      <c r="BTG99" s="17"/>
      <c r="BTH99" s="17"/>
      <c r="BTI99" s="17"/>
      <c r="BTJ99" s="17"/>
      <c r="BTK99" s="17"/>
      <c r="BTL99" s="17"/>
      <c r="BTM99" s="17"/>
      <c r="BTN99" s="17"/>
      <c r="BTO99" s="17"/>
      <c r="BTP99" s="17"/>
      <c r="BTQ99" s="17"/>
      <c r="BTR99" s="17"/>
      <c r="BTS99" s="17"/>
      <c r="BTT99" s="17"/>
      <c r="BTU99" s="17"/>
      <c r="BTV99" s="17"/>
      <c r="BTW99" s="17"/>
      <c r="BTX99" s="17"/>
      <c r="BTY99" s="17"/>
      <c r="BTZ99" s="17"/>
      <c r="BUA99" s="17"/>
      <c r="BUB99" s="17"/>
      <c r="BUC99" s="17"/>
      <c r="BUD99" s="17"/>
      <c r="BUE99" s="17"/>
      <c r="BUF99" s="17"/>
      <c r="BUG99" s="17"/>
      <c r="BUH99" s="17"/>
      <c r="BUI99" s="17"/>
      <c r="BUJ99" s="17"/>
      <c r="BUK99" s="17"/>
      <c r="BUL99" s="17"/>
      <c r="BUM99" s="17"/>
      <c r="BUN99" s="17"/>
      <c r="BUO99" s="17"/>
      <c r="BUP99" s="17"/>
      <c r="BUQ99" s="17"/>
      <c r="BUR99" s="17"/>
      <c r="BUS99" s="17"/>
      <c r="BUT99" s="17"/>
      <c r="BUU99" s="17"/>
      <c r="BUV99" s="17"/>
      <c r="BUW99" s="17"/>
      <c r="BUX99" s="17"/>
      <c r="BUY99" s="17"/>
      <c r="BUZ99" s="17"/>
      <c r="BVA99" s="17"/>
      <c r="BVB99" s="17"/>
      <c r="BVC99" s="17"/>
      <c r="BVD99" s="17"/>
      <c r="BVE99" s="17"/>
      <c r="BVF99" s="17"/>
      <c r="BVG99" s="17"/>
      <c r="BVH99" s="17"/>
      <c r="BVI99" s="17"/>
      <c r="BVJ99" s="17"/>
      <c r="BVK99" s="17"/>
      <c r="BVL99" s="17"/>
      <c r="BVM99" s="17"/>
      <c r="BVN99" s="17"/>
      <c r="BVO99" s="17"/>
      <c r="BVP99" s="17"/>
      <c r="BVQ99" s="17"/>
      <c r="BVR99" s="17"/>
      <c r="BVS99" s="17"/>
      <c r="BVT99" s="17"/>
      <c r="BVU99" s="17"/>
      <c r="BVV99" s="17"/>
      <c r="BVW99" s="17"/>
      <c r="BVX99" s="17"/>
      <c r="BVY99" s="17"/>
      <c r="BVZ99" s="17"/>
      <c r="BWA99" s="17"/>
      <c r="BWB99" s="17"/>
      <c r="BWC99" s="16">
        <v>0.0</v>
      </c>
      <c r="BWD99" s="14" t="s">
        <v>3548</v>
      </c>
      <c r="BWE99" s="17"/>
      <c r="BWF99" s="17"/>
      <c r="BWG99" s="17"/>
      <c r="BWH99" s="17"/>
      <c r="BWI99" s="17"/>
      <c r="BWJ99" s="17"/>
      <c r="BWK99" s="17"/>
      <c r="BWL99" s="17"/>
      <c r="BWM99" s="17"/>
      <c r="BWN99" s="17"/>
      <c r="BWO99" s="17"/>
      <c r="BWP99" s="17"/>
      <c r="BWQ99" s="17"/>
      <c r="BWR99" s="17"/>
      <c r="BWS99" s="17"/>
      <c r="BWT99" s="17"/>
      <c r="BWU99" s="17"/>
      <c r="BWV99" s="17"/>
      <c r="BWW99" s="17"/>
      <c r="BWX99" s="17"/>
      <c r="BWY99" s="17"/>
      <c r="BWZ99" s="17"/>
      <c r="BXA99" s="17"/>
      <c r="BXB99" s="17"/>
      <c r="BXC99" s="17"/>
      <c r="BXD99" s="17"/>
      <c r="BXE99" s="17"/>
      <c r="BXF99" s="17"/>
      <c r="BXG99" s="17"/>
      <c r="BXH99" s="17"/>
      <c r="BXI99" s="17"/>
      <c r="BXJ99" s="17"/>
      <c r="BXK99" s="17"/>
      <c r="BXL99" s="17"/>
      <c r="BXM99" s="17"/>
      <c r="BXN99" s="17"/>
      <c r="BXO99" s="17"/>
      <c r="BXP99" s="17"/>
      <c r="BXQ99" s="17"/>
      <c r="BXR99" s="17"/>
      <c r="BXS99" s="17"/>
      <c r="BXT99" s="17"/>
      <c r="BXU99" s="17"/>
      <c r="BXV99" s="17"/>
      <c r="BXW99" s="17"/>
      <c r="BXX99" s="17"/>
      <c r="BXY99" s="17"/>
      <c r="BXZ99" s="17"/>
      <c r="BYA99" s="17"/>
      <c r="BYB99" s="17"/>
      <c r="BYC99" s="17"/>
      <c r="BYD99" s="17"/>
      <c r="BYE99" s="17"/>
      <c r="BYF99" s="17"/>
      <c r="BYG99" s="17"/>
      <c r="BYH99" s="17"/>
      <c r="BYI99" s="17"/>
      <c r="BYJ99" s="17"/>
      <c r="BYK99" s="17"/>
      <c r="BYL99" s="17"/>
      <c r="BYM99" s="17"/>
      <c r="BYN99" s="17"/>
      <c r="BYO99" s="17"/>
      <c r="BYP99" s="17"/>
      <c r="BYQ99" s="17"/>
      <c r="BYR99" s="17"/>
      <c r="BYS99" s="17"/>
      <c r="BYT99" s="17"/>
      <c r="BYU99" s="17"/>
      <c r="BYV99" s="17"/>
      <c r="BYW99" s="17"/>
      <c r="BYX99" s="17"/>
      <c r="BYY99" s="17"/>
      <c r="BYZ99" s="17"/>
      <c r="BZA99" s="17"/>
      <c r="BZB99" s="17"/>
      <c r="BZC99" s="17"/>
      <c r="BZD99" s="17"/>
      <c r="BZE99" s="17"/>
      <c r="BZF99" s="17"/>
      <c r="BZG99" s="17"/>
      <c r="BZH99" s="17"/>
      <c r="BZI99" s="17"/>
      <c r="BZJ99" s="17"/>
      <c r="BZK99" s="17"/>
      <c r="BZL99" s="17"/>
      <c r="BZM99" s="17"/>
      <c r="BZN99" s="17"/>
      <c r="BZO99" s="17"/>
      <c r="BZP99" s="17"/>
      <c r="BZQ99" s="17"/>
      <c r="BZR99" s="17"/>
      <c r="BZS99" s="17"/>
      <c r="BZT99" s="17"/>
      <c r="BZU99" s="17"/>
      <c r="BZV99" s="17"/>
      <c r="BZW99" s="17"/>
      <c r="BZX99" s="17"/>
      <c r="BZY99" s="17"/>
      <c r="BZZ99" s="17"/>
      <c r="CAA99" s="17"/>
      <c r="CAB99" s="17"/>
      <c r="CAC99" s="17"/>
      <c r="CAD99" s="17"/>
      <c r="CAE99" s="17"/>
      <c r="CAF99" s="17"/>
      <c r="CAG99" s="17"/>
      <c r="CAH99" s="17"/>
      <c r="CAI99" s="17"/>
      <c r="CAJ99" s="17"/>
      <c r="CAK99" s="17"/>
      <c r="CAL99" s="17"/>
      <c r="CAM99" s="17"/>
      <c r="CAN99" s="17"/>
      <c r="CAO99" s="17"/>
      <c r="CAP99" s="17"/>
      <c r="CAQ99" s="17"/>
      <c r="CAR99" s="17"/>
      <c r="CAS99" s="17"/>
      <c r="CAT99" s="17"/>
      <c r="CAU99" s="17"/>
      <c r="CAV99" s="17"/>
      <c r="CAW99" s="17"/>
      <c r="CAX99" s="17"/>
      <c r="CAY99" s="17"/>
      <c r="CAZ99" s="17"/>
      <c r="CBA99" s="17"/>
      <c r="CBB99" s="17"/>
      <c r="CBC99" s="17"/>
      <c r="CBD99" s="17"/>
      <c r="CBE99" s="17"/>
      <c r="CBF99" s="17"/>
      <c r="CBG99" s="17"/>
      <c r="CBH99" s="17"/>
      <c r="CBI99" s="17"/>
      <c r="CBJ99" s="17"/>
      <c r="CBK99" s="17"/>
      <c r="CBL99" s="17"/>
      <c r="CBM99" s="17"/>
      <c r="CBN99" s="17"/>
      <c r="CBO99" s="17"/>
      <c r="CBP99" s="17"/>
      <c r="CBQ99" s="17"/>
      <c r="CBR99" s="17"/>
      <c r="CBS99" s="17"/>
      <c r="CBT99" s="17"/>
      <c r="CBU99" s="17"/>
      <c r="CBV99" s="17"/>
      <c r="CBW99" s="17"/>
      <c r="CBX99" s="17"/>
      <c r="CBY99" s="17"/>
      <c r="CBZ99" s="17"/>
      <c r="CCA99" s="17"/>
      <c r="CCB99" s="17"/>
      <c r="CCC99" s="17"/>
      <c r="CCD99" s="17"/>
      <c r="CCE99" s="17"/>
      <c r="CCF99" s="17"/>
      <c r="CCG99" s="17"/>
      <c r="CCH99" s="17"/>
      <c r="CCI99" s="17"/>
      <c r="CCJ99" s="17"/>
      <c r="CCK99" s="17"/>
      <c r="CCL99" s="17"/>
      <c r="CCM99" s="17"/>
      <c r="CCN99" s="17"/>
      <c r="CCO99" s="17"/>
      <c r="CCP99" s="17"/>
      <c r="CCQ99" s="17"/>
      <c r="CCR99" s="17"/>
      <c r="CCS99" s="17"/>
      <c r="CCT99" s="17"/>
      <c r="CCU99" s="17"/>
      <c r="CCV99" s="17"/>
      <c r="CCW99" s="17"/>
      <c r="CCX99" s="17"/>
      <c r="CCY99" s="17"/>
      <c r="CCZ99" s="17"/>
      <c r="CDA99" s="17"/>
      <c r="CDB99" s="17"/>
      <c r="CDC99" s="17"/>
      <c r="CDD99" s="17"/>
      <c r="CDE99" s="17"/>
      <c r="CDF99" s="17"/>
      <c r="CDG99" s="17"/>
      <c r="CDH99" s="17"/>
      <c r="CDI99" s="17"/>
      <c r="CDJ99" s="17"/>
      <c r="CDK99" s="17"/>
      <c r="CDL99" s="17"/>
      <c r="CDM99" s="17"/>
      <c r="CDN99" s="17"/>
      <c r="CDO99" s="17"/>
      <c r="CDP99" s="17"/>
      <c r="CDQ99" s="17"/>
      <c r="CDR99" s="17"/>
      <c r="CDS99" s="17"/>
      <c r="CDT99" s="17"/>
      <c r="CDU99" s="17"/>
    </row>
    <row r="100">
      <c r="A100" s="14" t="s">
        <v>3552</v>
      </c>
      <c r="B100" s="14" t="s">
        <v>3553</v>
      </c>
      <c r="C100" s="14" t="s">
        <v>2713</v>
      </c>
      <c r="D100" s="14" t="s">
        <v>2915</v>
      </c>
      <c r="E100" s="14" t="s">
        <v>3554</v>
      </c>
      <c r="F100" s="14" t="s">
        <v>2835</v>
      </c>
      <c r="I100" s="14" t="s">
        <v>3555</v>
      </c>
      <c r="J100" s="14" t="s">
        <v>2618</v>
      </c>
      <c r="K100" s="14" t="s">
        <v>2619</v>
      </c>
      <c r="L100" s="17"/>
      <c r="M100" s="16">
        <v>1.0</v>
      </c>
      <c r="N100" s="14" t="s">
        <v>2673</v>
      </c>
      <c r="O100" s="14" t="s">
        <v>21</v>
      </c>
      <c r="P100" s="21" t="s">
        <v>2620</v>
      </c>
      <c r="Q100" s="16">
        <v>11.0</v>
      </c>
      <c r="R100" s="16">
        <v>3877636.0</v>
      </c>
      <c r="S100" s="16">
        <v>3877636.0</v>
      </c>
      <c r="T100" s="14" t="s">
        <v>2631</v>
      </c>
      <c r="U100" s="14" t="s">
        <v>2630</v>
      </c>
      <c r="V100" s="14" t="s">
        <v>3556</v>
      </c>
      <c r="W100" s="14" t="s">
        <v>3557</v>
      </c>
      <c r="X100" s="16">
        <v>0.73</v>
      </c>
      <c r="Y100" s="17"/>
      <c r="Z100" s="16">
        <v>90.0</v>
      </c>
      <c r="AA100" s="16">
        <v>33.0</v>
      </c>
      <c r="AB100" s="17"/>
      <c r="AC100" s="17"/>
      <c r="AD100" s="16">
        <v>1685.0</v>
      </c>
      <c r="AE100" s="22">
        <v>45303.0</v>
      </c>
      <c r="AF100" s="17"/>
      <c r="AG100" s="17"/>
      <c r="AH100" s="17"/>
      <c r="AI100" s="17"/>
      <c r="AJ100" s="17"/>
      <c r="AK100" s="17"/>
      <c r="AL100" s="16">
        <v>81.0</v>
      </c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4" t="s">
        <v>2920</v>
      </c>
      <c r="BB100" s="17"/>
      <c r="BC100" s="17"/>
      <c r="BD100" s="17"/>
      <c r="BE100" s="17"/>
      <c r="BF100" s="17"/>
      <c r="BG100" s="16">
        <v>1.0</v>
      </c>
      <c r="BH100" s="17"/>
      <c r="BI100" s="14" t="s">
        <v>2594</v>
      </c>
      <c r="BJ100" s="14" t="s">
        <v>3558</v>
      </c>
      <c r="BK100" s="17"/>
      <c r="BL100" s="17"/>
      <c r="BM100" s="16">
        <v>56.1</v>
      </c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4" t="s">
        <v>2595</v>
      </c>
      <c r="CH100" s="17"/>
      <c r="CI100" s="17"/>
      <c r="CJ100" s="14" t="s">
        <v>3559</v>
      </c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6">
        <v>3.0</v>
      </c>
      <c r="CW100" s="14" t="s">
        <v>2768</v>
      </c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  <c r="MF100" s="17"/>
      <c r="MG100" s="17"/>
      <c r="MH100" s="17"/>
      <c r="MI100" s="17"/>
      <c r="MJ100" s="17"/>
      <c r="MK100" s="17"/>
      <c r="ML100" s="17"/>
      <c r="MM100" s="17"/>
      <c r="MN100" s="17"/>
      <c r="MO100" s="17"/>
      <c r="MP100" s="17"/>
      <c r="MQ100" s="17"/>
      <c r="MR100" s="17"/>
      <c r="MS100" s="17"/>
      <c r="MT100" s="17"/>
      <c r="MU100" s="17"/>
      <c r="MV100" s="17"/>
      <c r="MW100" s="17"/>
      <c r="MX100" s="17"/>
      <c r="MY100" s="17"/>
      <c r="MZ100" s="17"/>
      <c r="NA100" s="17"/>
      <c r="NB100" s="17"/>
      <c r="NC100" s="17"/>
      <c r="ND100" s="17"/>
      <c r="NE100" s="17"/>
      <c r="NF100" s="17"/>
      <c r="NG100" s="17"/>
      <c r="NH100" s="17"/>
      <c r="NI100" s="17"/>
      <c r="NJ100" s="17"/>
      <c r="NK100" s="17"/>
      <c r="NL100" s="17"/>
      <c r="NM100" s="17"/>
      <c r="NN100" s="17"/>
      <c r="NO100" s="17"/>
      <c r="NP100" s="17"/>
      <c r="NQ100" s="17"/>
      <c r="NR100" s="17"/>
      <c r="NS100" s="17"/>
      <c r="NT100" s="17"/>
      <c r="NU100" s="17"/>
      <c r="NV100" s="17"/>
      <c r="NW100" s="17"/>
      <c r="NX100" s="17"/>
      <c r="NY100" s="17"/>
      <c r="NZ100" s="17"/>
      <c r="OA100" s="17"/>
      <c r="OB100" s="17"/>
      <c r="OC100" s="17"/>
      <c r="OD100" s="17"/>
      <c r="OE100" s="17"/>
      <c r="OF100" s="17"/>
      <c r="OG100" s="17"/>
      <c r="OH100" s="17"/>
      <c r="OI100" s="17"/>
      <c r="OJ100" s="17"/>
      <c r="OK100" s="17"/>
      <c r="OL100" s="17"/>
      <c r="OM100" s="17"/>
      <c r="ON100" s="17"/>
      <c r="OO100" s="17"/>
      <c r="OP100" s="17"/>
      <c r="OQ100" s="17"/>
      <c r="OR100" s="17"/>
      <c r="OS100" s="17"/>
      <c r="OT100" s="17"/>
      <c r="OU100" s="17"/>
      <c r="OV100" s="17"/>
      <c r="OW100" s="17"/>
      <c r="OX100" s="17"/>
      <c r="OY100" s="17"/>
      <c r="OZ100" s="17"/>
      <c r="PA100" s="17"/>
      <c r="PB100" s="17"/>
      <c r="PC100" s="17"/>
      <c r="PD100" s="17"/>
      <c r="PE100" s="17"/>
      <c r="PF100" s="17"/>
      <c r="PG100" s="17"/>
      <c r="PH100" s="17"/>
      <c r="PI100" s="17"/>
      <c r="PJ100" s="17"/>
      <c r="PK100" s="17"/>
      <c r="PL100" s="17"/>
      <c r="PM100" s="17"/>
      <c r="PN100" s="17"/>
      <c r="PO100" s="17"/>
      <c r="PP100" s="17"/>
      <c r="PQ100" s="17"/>
      <c r="PR100" s="17"/>
      <c r="PS100" s="17"/>
      <c r="PT100" s="17"/>
      <c r="PU100" s="17"/>
      <c r="PV100" s="17"/>
      <c r="PW100" s="17"/>
      <c r="PX100" s="17"/>
      <c r="PY100" s="17"/>
      <c r="PZ100" s="17"/>
      <c r="QA100" s="17"/>
      <c r="QB100" s="17"/>
      <c r="QC100" s="17"/>
      <c r="QD100" s="17"/>
      <c r="QE100" s="17"/>
      <c r="QF100" s="17"/>
      <c r="QG100" s="17"/>
      <c r="QH100" s="17"/>
      <c r="QI100" s="17"/>
      <c r="QJ100" s="17"/>
      <c r="QK100" s="17"/>
      <c r="QL100" s="17"/>
      <c r="QM100" s="17"/>
      <c r="QN100" s="17"/>
      <c r="QO100" s="17"/>
      <c r="QP100" s="17"/>
      <c r="QQ100" s="14" t="s">
        <v>3560</v>
      </c>
      <c r="QR100" s="17"/>
      <c r="QS100" s="17"/>
      <c r="QT100" s="17"/>
      <c r="QU100" s="17"/>
      <c r="QV100" s="17"/>
      <c r="QW100" s="17"/>
      <c r="QX100" s="17"/>
      <c r="QY100" s="17"/>
      <c r="QZ100" s="17"/>
      <c r="RA100" s="17"/>
      <c r="RB100" s="17"/>
      <c r="RC100" s="17"/>
      <c r="RD100" s="17"/>
      <c r="RE100" s="17"/>
      <c r="RF100" s="17"/>
      <c r="RG100" s="17"/>
      <c r="RH100" s="17"/>
      <c r="RI100" s="17"/>
      <c r="RJ100" s="17"/>
      <c r="RK100" s="17"/>
      <c r="RL100" s="17"/>
      <c r="RM100" s="17"/>
      <c r="RN100" s="17"/>
      <c r="RO100" s="17"/>
      <c r="RP100" s="17"/>
      <c r="RQ100" s="17"/>
      <c r="RR100" s="17"/>
      <c r="RS100" s="17"/>
      <c r="RT100" s="17"/>
      <c r="RU100" s="17"/>
      <c r="RV100" s="17"/>
      <c r="RW100" s="17"/>
      <c r="RX100" s="17"/>
      <c r="RY100" s="17"/>
      <c r="RZ100" s="17"/>
      <c r="SA100" s="17"/>
      <c r="SB100" s="17"/>
      <c r="SC100" s="17"/>
      <c r="SD100" s="17"/>
      <c r="SE100" s="17"/>
      <c r="SF100" s="17"/>
      <c r="SG100" s="17"/>
      <c r="SH100" s="17"/>
      <c r="SI100" s="17"/>
      <c r="SJ100" s="17"/>
      <c r="SK100" s="17"/>
      <c r="SL100" s="17"/>
      <c r="SM100" s="17"/>
      <c r="SN100" s="16">
        <v>0.0</v>
      </c>
      <c r="SO100" s="17"/>
      <c r="SP100" s="17"/>
      <c r="SQ100" s="17"/>
      <c r="SR100" s="17"/>
      <c r="SS100" s="17"/>
      <c r="ST100" s="17"/>
      <c r="SU100" s="17"/>
      <c r="SV100" s="17"/>
      <c r="SW100" s="17"/>
      <c r="SX100" s="17"/>
      <c r="SY100" s="17"/>
      <c r="SZ100" s="17"/>
      <c r="TA100" s="17"/>
      <c r="TB100" s="17"/>
      <c r="TC100" s="17"/>
      <c r="TD100" s="17"/>
      <c r="TE100" s="17"/>
      <c r="TF100" s="17"/>
      <c r="TG100" s="17"/>
      <c r="TH100" s="17"/>
      <c r="TI100" s="17"/>
      <c r="TJ100" s="17"/>
      <c r="TK100" s="17"/>
      <c r="TL100" s="17"/>
      <c r="TM100" s="17"/>
      <c r="TN100" s="17"/>
      <c r="TO100" s="17"/>
      <c r="TP100" s="17"/>
      <c r="TQ100" s="17"/>
      <c r="TR100" s="17"/>
      <c r="TS100" s="17"/>
      <c r="TT100" s="17"/>
      <c r="TU100" s="17"/>
      <c r="TV100" s="17"/>
      <c r="TW100" s="17"/>
      <c r="TX100" s="17"/>
      <c r="TY100" s="17"/>
      <c r="TZ100" s="17"/>
      <c r="UA100" s="17"/>
      <c r="UB100" s="17"/>
      <c r="UC100" s="17"/>
      <c r="UD100" s="17"/>
      <c r="UE100" s="17"/>
      <c r="UF100" s="17"/>
      <c r="UG100" s="17"/>
      <c r="UH100" s="17"/>
      <c r="UI100" s="17"/>
      <c r="UJ100" s="17"/>
      <c r="UK100" s="17"/>
      <c r="UL100" s="17"/>
      <c r="UM100" s="17"/>
      <c r="UN100" s="17"/>
      <c r="UO100" s="17"/>
      <c r="UP100" s="17"/>
      <c r="UQ100" s="17"/>
      <c r="UR100" s="17"/>
      <c r="US100" s="17"/>
      <c r="UT100" s="17"/>
      <c r="UU100" s="17"/>
      <c r="UV100" s="17"/>
      <c r="UW100" s="17"/>
      <c r="UX100" s="17"/>
      <c r="UY100" s="17"/>
      <c r="UZ100" s="17"/>
      <c r="VA100" s="17"/>
      <c r="VB100" s="17"/>
      <c r="VC100" s="17"/>
      <c r="VD100" s="17"/>
      <c r="VE100" s="17"/>
      <c r="VF100" s="17"/>
      <c r="VG100" s="17"/>
      <c r="VH100" s="17"/>
      <c r="VI100" s="17"/>
      <c r="VJ100" s="17"/>
      <c r="VK100" s="17"/>
      <c r="VL100" s="17"/>
      <c r="VM100" s="17"/>
      <c r="VN100" s="17"/>
      <c r="VO100" s="17"/>
      <c r="VP100" s="17"/>
      <c r="VQ100" s="17"/>
      <c r="VR100" s="17"/>
      <c r="VS100" s="17"/>
      <c r="VT100" s="17"/>
      <c r="VU100" s="17"/>
      <c r="VV100" s="17"/>
      <c r="VW100" s="17"/>
      <c r="VX100" s="17"/>
      <c r="VY100" s="17"/>
      <c r="VZ100" s="17"/>
      <c r="WA100" s="17"/>
      <c r="WB100" s="17"/>
      <c r="WC100" s="17"/>
      <c r="WD100" s="17"/>
      <c r="WE100" s="17"/>
      <c r="WF100" s="17"/>
      <c r="WG100" s="17"/>
      <c r="WH100" s="17"/>
      <c r="WI100" s="17"/>
      <c r="WJ100" s="17"/>
      <c r="WK100" s="17"/>
      <c r="WL100" s="17"/>
      <c r="WM100" s="17"/>
      <c r="WN100" s="17"/>
      <c r="WO100" s="17"/>
      <c r="WP100" s="17"/>
      <c r="WQ100" s="17"/>
      <c r="WR100" s="17"/>
      <c r="WS100" s="17"/>
      <c r="WT100" s="17"/>
      <c r="WU100" s="17"/>
      <c r="WV100" s="17"/>
      <c r="WW100" s="17"/>
      <c r="WX100" s="17"/>
      <c r="WY100" s="17"/>
      <c r="WZ100" s="17"/>
      <c r="XA100" s="17"/>
      <c r="XB100" s="17"/>
      <c r="XC100" s="17"/>
      <c r="XD100" s="17"/>
      <c r="XE100" s="17"/>
      <c r="XF100" s="17"/>
      <c r="XG100" s="17"/>
      <c r="XH100" s="17"/>
      <c r="XI100" s="17"/>
      <c r="XJ100" s="17"/>
      <c r="XK100" s="17"/>
      <c r="XL100" s="17"/>
      <c r="XM100" s="17"/>
      <c r="XN100" s="17"/>
      <c r="XO100" s="17"/>
      <c r="XP100" s="17"/>
      <c r="XQ100" s="17"/>
      <c r="XR100" s="17"/>
      <c r="XS100" s="17"/>
      <c r="XT100" s="17"/>
      <c r="XU100" s="17"/>
      <c r="XV100" s="17"/>
      <c r="XW100" s="17"/>
      <c r="XX100" s="17"/>
      <c r="XY100" s="17"/>
      <c r="XZ100" s="17"/>
      <c r="YA100" s="17"/>
      <c r="YB100" s="17"/>
      <c r="YC100" s="17"/>
      <c r="YD100" s="17"/>
      <c r="YE100" s="17"/>
      <c r="YF100" s="17"/>
      <c r="YG100" s="17"/>
      <c r="YH100" s="17"/>
      <c r="YI100" s="17"/>
      <c r="YJ100" s="17"/>
      <c r="YK100" s="17"/>
      <c r="YL100" s="17"/>
      <c r="YM100" s="17"/>
      <c r="YN100" s="17"/>
      <c r="YO100" s="17"/>
      <c r="YP100" s="17"/>
      <c r="YQ100" s="17"/>
      <c r="YR100" s="17"/>
      <c r="YS100" s="17"/>
      <c r="YT100" s="17"/>
      <c r="YU100" s="17"/>
      <c r="YV100" s="17"/>
      <c r="YW100" s="17"/>
      <c r="YX100" s="17"/>
      <c r="YY100" s="17"/>
      <c r="YZ100" s="17"/>
      <c r="ZA100" s="17"/>
      <c r="ZB100" s="17"/>
      <c r="ZC100" s="17"/>
      <c r="ZD100" s="17"/>
      <c r="ZE100" s="17"/>
      <c r="ZF100" s="17"/>
      <c r="ZG100" s="17"/>
      <c r="ZH100" s="17"/>
      <c r="ZI100" s="17"/>
      <c r="ZJ100" s="17"/>
      <c r="ZK100" s="17"/>
      <c r="ZL100" s="17"/>
      <c r="ZM100" s="17"/>
      <c r="ZN100" s="17"/>
      <c r="ZO100" s="17"/>
      <c r="ZP100" s="17"/>
      <c r="ZQ100" s="17"/>
      <c r="ZR100" s="17"/>
      <c r="ZS100" s="17"/>
      <c r="ZT100" s="17"/>
      <c r="ZU100" s="17"/>
      <c r="ZV100" s="17"/>
      <c r="ZW100" s="17"/>
      <c r="ZX100" s="17"/>
      <c r="ZY100" s="17"/>
      <c r="ZZ100" s="17"/>
      <c r="AAA100" s="17"/>
      <c r="AAB100" s="17"/>
      <c r="AAC100" s="17"/>
      <c r="AAD100" s="17"/>
      <c r="AAE100" s="17"/>
      <c r="AAF100" s="17"/>
      <c r="AAG100" s="17"/>
      <c r="AAH100" s="17"/>
      <c r="AAI100" s="17"/>
      <c r="AAJ100" s="17"/>
      <c r="AAK100" s="17"/>
      <c r="AAL100" s="17"/>
      <c r="AAM100" s="17"/>
      <c r="AAN100" s="17"/>
      <c r="AAO100" s="17"/>
      <c r="AAP100" s="17"/>
      <c r="AAQ100" s="17"/>
      <c r="AAR100" s="17"/>
      <c r="AAS100" s="17"/>
      <c r="AAT100" s="17"/>
      <c r="AAU100" s="17"/>
      <c r="AAV100" s="17"/>
      <c r="AAW100" s="17"/>
      <c r="AAX100" s="17"/>
      <c r="AAY100" s="17"/>
      <c r="AAZ100" s="17"/>
      <c r="ABA100" s="17"/>
      <c r="ABB100" s="17"/>
      <c r="ABC100" s="17"/>
      <c r="ABD100" s="17"/>
      <c r="ABE100" s="17"/>
      <c r="ABF100" s="17"/>
      <c r="ABG100" s="17"/>
      <c r="ABH100" s="17"/>
      <c r="ABI100" s="17"/>
      <c r="ABJ100" s="17"/>
      <c r="ABK100" s="17"/>
      <c r="ABL100" s="17"/>
      <c r="ABM100" s="17"/>
      <c r="ABN100" s="17"/>
      <c r="ABO100" s="17"/>
      <c r="ABP100" s="17"/>
      <c r="ABQ100" s="17"/>
      <c r="ABR100" s="17"/>
      <c r="ABS100" s="17"/>
      <c r="ABT100" s="17"/>
      <c r="ABU100" s="17"/>
      <c r="ABV100" s="17"/>
      <c r="ABW100" s="17"/>
      <c r="ABX100" s="17"/>
      <c r="ABY100" s="17"/>
      <c r="ABZ100" s="17"/>
      <c r="ACA100" s="17"/>
      <c r="ACB100" s="17"/>
      <c r="ACC100" s="17"/>
      <c r="ACD100" s="17"/>
      <c r="ACE100" s="17"/>
      <c r="ACF100" s="17"/>
      <c r="ACG100" s="17"/>
      <c r="ACH100" s="17"/>
      <c r="ACI100" s="17"/>
      <c r="ACJ100" s="17"/>
      <c r="ACK100" s="17"/>
      <c r="ACL100" s="17"/>
      <c r="ACM100" s="17"/>
      <c r="ACN100" s="17"/>
      <c r="ACO100" s="17"/>
      <c r="ACP100" s="17"/>
      <c r="ACQ100" s="17"/>
      <c r="ACR100" s="17"/>
      <c r="ACS100" s="17"/>
      <c r="ACT100" s="17"/>
      <c r="ACU100" s="17"/>
      <c r="ACV100" s="17"/>
      <c r="ACW100" s="17"/>
      <c r="ACX100" s="17"/>
      <c r="ACY100" s="17"/>
      <c r="ACZ100" s="17"/>
      <c r="ADA100" s="17"/>
      <c r="ADB100" s="17"/>
      <c r="ADC100" s="17"/>
      <c r="ADD100" s="17"/>
      <c r="ADE100" s="17"/>
      <c r="ADF100" s="17"/>
      <c r="ADG100" s="17"/>
      <c r="ADH100" s="17"/>
      <c r="ADI100" s="14" t="s">
        <v>3561</v>
      </c>
      <c r="ADJ100" s="17"/>
      <c r="ADK100" s="17"/>
      <c r="ADL100" s="17"/>
      <c r="ADM100" s="17"/>
      <c r="ADN100" s="17"/>
      <c r="ADO100" s="17"/>
      <c r="ADP100" s="17"/>
      <c r="ADQ100" s="17"/>
      <c r="ADR100" s="17"/>
      <c r="ADS100" s="17"/>
      <c r="ADT100" s="17"/>
      <c r="ADU100" s="17"/>
      <c r="ADV100" s="17"/>
      <c r="ADW100" s="17"/>
      <c r="ADX100" s="17"/>
      <c r="ADY100" s="17"/>
      <c r="ADZ100" s="17"/>
      <c r="AEA100" s="17"/>
      <c r="AEB100" s="17"/>
      <c r="AEC100" s="17"/>
      <c r="AED100" s="17"/>
      <c r="AEE100" s="17"/>
      <c r="AEF100" s="17"/>
      <c r="AEG100" s="17"/>
      <c r="AEH100" s="17"/>
      <c r="AEI100" s="17"/>
      <c r="AEJ100" s="17"/>
      <c r="AEK100" s="17"/>
      <c r="AEL100" s="17"/>
      <c r="AEM100" s="17"/>
      <c r="AEN100" s="17"/>
      <c r="AEO100" s="17"/>
      <c r="AEP100" s="17"/>
      <c r="AEQ100" s="17"/>
      <c r="AER100" s="17"/>
      <c r="AES100" s="17"/>
      <c r="AET100" s="17"/>
      <c r="AEU100" s="17"/>
      <c r="AEV100" s="17"/>
      <c r="AEW100" s="17"/>
      <c r="AEX100" s="17"/>
      <c r="AEY100" s="17"/>
      <c r="AEZ100" s="17"/>
      <c r="AFA100" s="17"/>
      <c r="AFB100" s="17"/>
      <c r="AFC100" s="17"/>
      <c r="AFD100" s="17"/>
      <c r="AFE100" s="17"/>
      <c r="AFF100" s="17"/>
      <c r="AFG100" s="17"/>
      <c r="AFH100" s="17"/>
      <c r="AFI100" s="17"/>
      <c r="AFJ100" s="17"/>
      <c r="AFK100" s="17"/>
      <c r="AFL100" s="17"/>
      <c r="AFM100" s="17"/>
      <c r="AFN100" s="17"/>
      <c r="AFO100" s="17"/>
      <c r="AFP100" s="17"/>
      <c r="AFQ100" s="17"/>
      <c r="AFR100" s="17"/>
      <c r="AFS100" s="17"/>
      <c r="AFT100" s="17"/>
      <c r="AFU100" s="17"/>
      <c r="AFV100" s="17"/>
      <c r="AFW100" s="17"/>
      <c r="AFX100" s="17"/>
      <c r="AFY100" s="17"/>
      <c r="AFZ100" s="17"/>
      <c r="AGA100" s="17"/>
      <c r="AGB100" s="17"/>
      <c r="AGC100" s="17"/>
      <c r="AGD100" s="17"/>
      <c r="AGE100" s="17"/>
      <c r="AGF100" s="17"/>
      <c r="AGG100" s="17"/>
      <c r="AGH100" s="17"/>
      <c r="AGI100" s="17"/>
      <c r="AGJ100" s="17"/>
      <c r="AGK100" s="17"/>
      <c r="AGL100" s="17"/>
      <c r="AGM100" s="17"/>
      <c r="AGN100" s="17"/>
      <c r="AGO100" s="17"/>
      <c r="AGP100" s="17"/>
      <c r="AGQ100" s="17"/>
      <c r="AGR100" s="17"/>
      <c r="AGS100" s="17"/>
      <c r="AGT100" s="17"/>
      <c r="AGU100" s="17"/>
      <c r="AGV100" s="17"/>
      <c r="AGW100" s="17"/>
      <c r="AGX100" s="17"/>
      <c r="AGY100" s="17"/>
      <c r="AGZ100" s="17"/>
      <c r="AHA100" s="17"/>
      <c r="AHB100" s="17"/>
      <c r="AHC100" s="17"/>
      <c r="AHD100" s="17"/>
      <c r="AHE100" s="17"/>
      <c r="AHF100" s="17"/>
      <c r="AHG100" s="17"/>
      <c r="AHH100" s="17"/>
      <c r="AHI100" s="17"/>
      <c r="AHJ100" s="17"/>
      <c r="AHK100" s="17"/>
      <c r="AHL100" s="17"/>
      <c r="AHM100" s="17"/>
      <c r="AHN100" s="17"/>
      <c r="AHO100" s="17"/>
      <c r="AHP100" s="17"/>
      <c r="AHQ100" s="17"/>
      <c r="AHR100" s="17"/>
      <c r="AHS100" s="17"/>
      <c r="AHT100" s="17"/>
      <c r="AHU100" s="17"/>
      <c r="AHV100" s="17"/>
      <c r="AHW100" s="17"/>
      <c r="AHX100" s="17"/>
      <c r="AHY100" s="17"/>
      <c r="AHZ100" s="17"/>
      <c r="AIA100" s="17"/>
      <c r="AIB100" s="17"/>
      <c r="AIC100" s="17"/>
      <c r="AID100" s="17"/>
      <c r="AIE100" s="17"/>
      <c r="AIF100" s="17"/>
      <c r="AIG100" s="17"/>
      <c r="AIH100" s="17"/>
      <c r="AII100" s="17"/>
      <c r="AIJ100" s="17"/>
      <c r="AIK100" s="17"/>
      <c r="AIL100" s="17"/>
      <c r="AIM100" s="17"/>
      <c r="AIN100" s="17"/>
      <c r="AIO100" s="17"/>
      <c r="AIP100" s="17"/>
      <c r="AIQ100" s="17"/>
      <c r="AIR100" s="17"/>
      <c r="AIS100" s="17"/>
      <c r="AIT100" s="17"/>
      <c r="AIU100" s="17"/>
      <c r="AIV100" s="17"/>
      <c r="AIW100" s="17"/>
      <c r="AIX100" s="17"/>
      <c r="AIY100" s="17"/>
      <c r="AIZ100" s="17"/>
      <c r="AJA100" s="17"/>
      <c r="AJB100" s="17"/>
      <c r="AJC100" s="17"/>
      <c r="AJD100" s="17"/>
      <c r="AJE100" s="17"/>
      <c r="AJF100" s="17"/>
      <c r="AJG100" s="17"/>
      <c r="AJH100" s="17"/>
      <c r="AJI100" s="17"/>
      <c r="AJJ100" s="17"/>
      <c r="AJK100" s="17"/>
      <c r="AJL100" s="17"/>
      <c r="AJM100" s="17"/>
      <c r="AJN100" s="17"/>
      <c r="AJO100" s="17"/>
      <c r="AJP100" s="17"/>
      <c r="AJQ100" s="17"/>
      <c r="AJR100" s="17"/>
      <c r="AJS100" s="17"/>
      <c r="AJT100" s="17"/>
      <c r="AJU100" s="17"/>
      <c r="AJV100" s="17"/>
      <c r="AJW100" s="17"/>
      <c r="AJX100" s="17"/>
      <c r="AJY100" s="17"/>
      <c r="AJZ100" s="17"/>
      <c r="AKA100" s="17"/>
      <c r="AKB100" s="17"/>
      <c r="AKC100" s="17"/>
      <c r="AKD100" s="17"/>
      <c r="AKE100" s="17"/>
      <c r="AKF100" s="17"/>
      <c r="AKG100" s="17"/>
      <c r="AKH100" s="17"/>
      <c r="AKI100" s="17"/>
      <c r="AKJ100" s="17"/>
      <c r="AKK100" s="17"/>
      <c r="AKL100" s="17"/>
      <c r="AKM100" s="17"/>
      <c r="AKN100" s="17"/>
      <c r="AKO100" s="17"/>
      <c r="AKP100" s="17"/>
      <c r="AKQ100" s="17"/>
      <c r="AKR100" s="17"/>
      <c r="AKS100" s="17"/>
      <c r="AKT100" s="17"/>
      <c r="AKU100" s="17"/>
      <c r="AKV100" s="17"/>
      <c r="AKW100" s="17"/>
      <c r="AKX100" s="17"/>
      <c r="AKY100" s="17"/>
      <c r="AKZ100" s="17"/>
      <c r="ALA100" s="17"/>
      <c r="ALB100" s="17"/>
      <c r="ALC100" s="17"/>
      <c r="ALD100" s="17"/>
      <c r="ALE100" s="17"/>
      <c r="ALF100" s="17"/>
      <c r="ALG100" s="17"/>
      <c r="ALH100" s="17"/>
      <c r="ALI100" s="17"/>
      <c r="ALJ100" s="17"/>
      <c r="ALK100" s="17"/>
      <c r="ALL100" s="17"/>
      <c r="ALM100" s="17"/>
      <c r="ALN100" s="17"/>
      <c r="ALO100" s="17"/>
      <c r="ALP100" s="17"/>
      <c r="ALQ100" s="14" t="s">
        <v>135</v>
      </c>
      <c r="ALR100" s="16">
        <v>50.9</v>
      </c>
      <c r="ALS100" s="17"/>
      <c r="ALT100" s="16">
        <v>40.0</v>
      </c>
      <c r="ALU100" s="17"/>
      <c r="ALV100" s="17"/>
      <c r="ALW100" s="17"/>
      <c r="ALX100" s="17"/>
      <c r="ALY100" s="17"/>
      <c r="ALZ100" s="17"/>
      <c r="AMA100" s="17"/>
      <c r="AMB100" s="17"/>
      <c r="AMC100" s="17"/>
      <c r="AMD100" s="17"/>
      <c r="AME100" s="17"/>
      <c r="AMF100" s="17"/>
      <c r="AMG100" s="17"/>
      <c r="AMH100" s="17"/>
      <c r="AMI100" s="17"/>
      <c r="AMJ100" s="17"/>
      <c r="AMK100" s="17"/>
      <c r="AML100" s="17"/>
      <c r="AMM100" s="17"/>
      <c r="AMN100" s="17"/>
      <c r="AMO100" s="17"/>
      <c r="AMP100" s="17"/>
      <c r="AMQ100" s="17"/>
      <c r="AMR100" s="17"/>
      <c r="AMS100" s="17"/>
      <c r="AMT100" s="17"/>
      <c r="AMU100" s="17"/>
      <c r="AMV100" s="17"/>
      <c r="AMW100" s="17"/>
      <c r="AMX100" s="17"/>
      <c r="AMY100" s="17"/>
      <c r="AMZ100" s="17"/>
      <c r="ANA100" s="17"/>
      <c r="ANB100" s="17"/>
      <c r="ANC100" s="17"/>
      <c r="AND100" s="17"/>
      <c r="ANE100" s="17"/>
      <c r="ANF100" s="17"/>
      <c r="ANG100" s="17"/>
      <c r="ANH100" s="17"/>
      <c r="ANI100" s="17"/>
      <c r="ANJ100" s="17"/>
      <c r="ANK100" s="17"/>
      <c r="ANL100" s="17"/>
      <c r="ANM100" s="17"/>
      <c r="ANN100" s="17"/>
      <c r="ANO100" s="17"/>
      <c r="ANP100" s="17"/>
      <c r="ANQ100" s="17"/>
      <c r="ANR100" s="17"/>
      <c r="ANS100" s="17"/>
      <c r="ANT100" s="17"/>
      <c r="ANU100" s="17"/>
      <c r="ANV100" s="17"/>
      <c r="ANW100" s="17"/>
      <c r="ANX100" s="17"/>
      <c r="ANY100" s="17"/>
      <c r="ANZ100" s="17"/>
      <c r="AOA100" s="17"/>
      <c r="AOB100" s="17"/>
      <c r="AOC100" s="17"/>
      <c r="AOD100" s="17"/>
      <c r="AOE100" s="17"/>
      <c r="AOF100" s="17"/>
      <c r="AOG100" s="17"/>
      <c r="AOH100" s="17"/>
      <c r="AOI100" s="17"/>
      <c r="AOJ100" s="17"/>
      <c r="AOK100" s="17"/>
      <c r="AOL100" s="17"/>
      <c r="AOM100" s="17"/>
      <c r="AON100" s="17"/>
      <c r="AOO100" s="17"/>
      <c r="AOP100" s="17"/>
      <c r="AOQ100" s="17"/>
      <c r="AOR100" s="17"/>
      <c r="AOS100" s="17"/>
      <c r="AOT100" s="17"/>
      <c r="AOU100" s="17"/>
      <c r="AOV100" s="17"/>
      <c r="AOW100" s="17"/>
      <c r="AOX100" s="17"/>
      <c r="AOY100" s="17"/>
      <c r="AOZ100" s="17"/>
      <c r="APA100" s="17"/>
      <c r="APB100" s="17"/>
      <c r="APC100" s="17"/>
      <c r="APD100" s="17"/>
      <c r="APE100" s="17"/>
      <c r="APF100" s="17"/>
      <c r="APG100" s="17"/>
      <c r="APH100" s="17"/>
      <c r="API100" s="17"/>
      <c r="APJ100" s="17"/>
      <c r="APK100" s="17"/>
      <c r="APL100" s="17"/>
      <c r="APM100" s="17"/>
      <c r="APN100" s="17"/>
      <c r="APO100" s="17"/>
      <c r="APP100" s="17"/>
      <c r="APQ100" s="17"/>
      <c r="APR100" s="17"/>
      <c r="APS100" s="17"/>
      <c r="APT100" s="17"/>
      <c r="APU100" s="17"/>
      <c r="APV100" s="17"/>
      <c r="APW100" s="17"/>
      <c r="APX100" s="17"/>
      <c r="APY100" s="17"/>
      <c r="APZ100" s="17"/>
      <c r="AQA100" s="17"/>
      <c r="AQB100" s="17"/>
      <c r="AQC100" s="17"/>
      <c r="AQD100" s="17"/>
      <c r="AQE100" s="17"/>
      <c r="AQF100" s="17"/>
      <c r="AQG100" s="17"/>
      <c r="AQH100" s="17"/>
      <c r="AQI100" s="17"/>
      <c r="AQJ100" s="17"/>
      <c r="AQK100" s="17"/>
      <c r="AQL100" s="17"/>
      <c r="AQM100" s="17"/>
      <c r="AQN100" s="17"/>
      <c r="AQO100" s="17"/>
      <c r="AQP100" s="17"/>
      <c r="AQQ100" s="17"/>
      <c r="AQR100" s="17"/>
      <c r="AQS100" s="17"/>
      <c r="AQT100" s="17"/>
      <c r="AQU100" s="17"/>
      <c r="AQV100" s="17"/>
      <c r="AQW100" s="17"/>
      <c r="AQX100" s="17"/>
      <c r="AQY100" s="17"/>
      <c r="AQZ100" s="17"/>
      <c r="ARA100" s="17"/>
      <c r="ARB100" s="17"/>
      <c r="ARC100" s="17"/>
      <c r="ARD100" s="17"/>
      <c r="ARE100" s="17"/>
      <c r="ARF100" s="17"/>
      <c r="ARG100" s="17"/>
      <c r="ARH100" s="17"/>
      <c r="ARI100" s="17"/>
      <c r="ARJ100" s="17"/>
      <c r="ARK100" s="17"/>
      <c r="ARL100" s="17"/>
      <c r="ARM100" s="17"/>
      <c r="ARN100" s="17"/>
      <c r="ARO100" s="17"/>
      <c r="ARP100" s="17"/>
      <c r="ARQ100" s="17"/>
      <c r="ARR100" s="17"/>
      <c r="ARS100" s="17"/>
      <c r="ART100" s="17"/>
      <c r="ARU100" s="17"/>
      <c r="ARV100" s="17"/>
      <c r="ARW100" s="17"/>
      <c r="ARX100" s="17"/>
      <c r="ARY100" s="17"/>
      <c r="ARZ100" s="17"/>
      <c r="ASA100" s="17"/>
      <c r="ASB100" s="17"/>
      <c r="ASC100" s="17"/>
      <c r="ASD100" s="17"/>
      <c r="ASE100" s="17"/>
      <c r="ASF100" s="17"/>
      <c r="ASG100" s="17"/>
      <c r="ASH100" s="17"/>
      <c r="ASI100" s="17"/>
      <c r="ASJ100" s="17"/>
      <c r="ASK100" s="17"/>
      <c r="ASL100" s="17"/>
      <c r="ASM100" s="17"/>
      <c r="ASN100" s="17"/>
      <c r="ASO100" s="17"/>
      <c r="ASP100" s="17"/>
      <c r="ASQ100" s="17"/>
      <c r="ASR100" s="17"/>
      <c r="ASS100" s="17"/>
      <c r="AST100" s="17"/>
      <c r="ASU100" s="17"/>
      <c r="ASV100" s="17"/>
      <c r="ASW100" s="17"/>
      <c r="ASX100" s="17"/>
      <c r="ASY100" s="17"/>
      <c r="ASZ100" s="17"/>
      <c r="ATA100" s="17"/>
      <c r="ATB100" s="17"/>
      <c r="ATC100" s="17"/>
      <c r="ATD100" s="17"/>
      <c r="ATE100" s="17"/>
      <c r="ATF100" s="17"/>
      <c r="ATG100" s="17"/>
      <c r="ATH100" s="17"/>
      <c r="ATI100" s="17"/>
      <c r="ATJ100" s="17"/>
      <c r="ATK100" s="17"/>
      <c r="ATL100" s="17"/>
      <c r="ATM100" s="17"/>
      <c r="ATN100" s="17"/>
      <c r="ATO100" s="17"/>
      <c r="ATP100" s="17"/>
      <c r="ATQ100" s="17"/>
      <c r="ATR100" s="17"/>
      <c r="ATS100" s="17"/>
      <c r="ATT100" s="17"/>
      <c r="ATU100" s="17"/>
      <c r="ATV100" s="17"/>
      <c r="ATW100" s="17"/>
      <c r="ATX100" s="17"/>
      <c r="ATY100" s="17"/>
      <c r="ATZ100" s="17"/>
      <c r="AUA100" s="17"/>
      <c r="AUB100" s="17"/>
      <c r="AUC100" s="17"/>
      <c r="AUD100" s="17"/>
      <c r="AUE100" s="17"/>
      <c r="AUF100" s="17"/>
      <c r="AUG100" s="17"/>
      <c r="AUH100" s="17"/>
      <c r="AUI100" s="17"/>
      <c r="AUJ100" s="17"/>
      <c r="AUK100" s="17"/>
      <c r="AUL100" s="17"/>
      <c r="AUM100" s="17"/>
      <c r="AUN100" s="17"/>
      <c r="AUO100" s="17"/>
      <c r="AUP100" s="17"/>
      <c r="AUQ100" s="17"/>
      <c r="AUR100" s="17"/>
      <c r="AUS100" s="17"/>
      <c r="AUT100" s="17"/>
      <c r="AUU100" s="17"/>
      <c r="AUV100" s="17"/>
      <c r="AUW100" s="17"/>
      <c r="AUX100" s="17"/>
      <c r="AUY100" s="17"/>
      <c r="AUZ100" s="17"/>
      <c r="AVA100" s="17"/>
      <c r="AVB100" s="17"/>
      <c r="AVC100" s="17"/>
      <c r="AVD100" s="17"/>
      <c r="AVE100" s="17"/>
      <c r="AVF100" s="17"/>
      <c r="AVG100" s="17"/>
      <c r="AVH100" s="17"/>
      <c r="AVI100" s="17"/>
      <c r="AVJ100" s="17"/>
      <c r="AVK100" s="17"/>
      <c r="AVL100" s="17"/>
      <c r="AVM100" s="17"/>
      <c r="AVN100" s="17"/>
      <c r="AVO100" s="17"/>
      <c r="AVP100" s="17"/>
      <c r="AVQ100" s="17"/>
      <c r="AVR100" s="17"/>
      <c r="AVS100" s="17"/>
      <c r="AVT100" s="17"/>
      <c r="AVU100" s="17"/>
      <c r="AVV100" s="17"/>
      <c r="AVW100" s="17"/>
      <c r="AVX100" s="17"/>
      <c r="AVY100" s="17"/>
      <c r="AVZ100" s="17"/>
      <c r="AWA100" s="17"/>
      <c r="AWB100" s="17"/>
      <c r="AWC100" s="17"/>
      <c r="AWD100" s="17"/>
      <c r="AWE100" s="17"/>
      <c r="AWF100" s="17"/>
      <c r="AWG100" s="17"/>
      <c r="AWH100" s="17"/>
      <c r="AWI100" s="17"/>
      <c r="AWJ100" s="17"/>
      <c r="AWK100" s="17"/>
      <c r="AWL100" s="17"/>
      <c r="AWM100" s="17"/>
      <c r="AWN100" s="17"/>
      <c r="AWO100" s="17"/>
      <c r="AWP100" s="17"/>
      <c r="AWQ100" s="17"/>
      <c r="AWR100" s="17"/>
      <c r="AWS100" s="17"/>
      <c r="AWT100" s="17"/>
      <c r="AWU100" s="17"/>
      <c r="AWV100" s="17"/>
      <c r="AWW100" s="17"/>
      <c r="AWX100" s="17"/>
      <c r="AWY100" s="17"/>
      <c r="AWZ100" s="17"/>
      <c r="AXA100" s="17"/>
      <c r="AXB100" s="17"/>
      <c r="AXC100" s="17"/>
      <c r="AXD100" s="17"/>
      <c r="AXE100" s="17"/>
      <c r="AXF100" s="17"/>
      <c r="AXG100" s="17"/>
      <c r="AXH100" s="17"/>
      <c r="AXI100" s="17"/>
      <c r="AXJ100" s="17"/>
      <c r="AXK100" s="17"/>
      <c r="AXL100" s="17"/>
      <c r="AXM100" s="17"/>
      <c r="AXN100" s="17"/>
      <c r="AXO100" s="17"/>
      <c r="AXP100" s="17"/>
      <c r="AXQ100" s="17"/>
      <c r="AXR100" s="17"/>
      <c r="AXS100" s="17"/>
      <c r="AXT100" s="17"/>
      <c r="AXU100" s="17"/>
      <c r="AXV100" s="17"/>
      <c r="AXW100" s="17"/>
      <c r="AXX100" s="17"/>
      <c r="AXY100" s="17"/>
      <c r="AXZ100" s="17"/>
      <c r="AYA100" s="17"/>
      <c r="AYB100" s="17"/>
      <c r="AYC100" s="17"/>
      <c r="AYD100" s="17"/>
      <c r="AYE100" s="17"/>
      <c r="AYF100" s="17"/>
      <c r="AYG100" s="17"/>
      <c r="AYH100" s="17"/>
      <c r="AYI100" s="17"/>
      <c r="AYJ100" s="17"/>
      <c r="AYK100" s="17"/>
      <c r="AYL100" s="17"/>
      <c r="AYM100" s="17"/>
      <c r="AYN100" s="17"/>
      <c r="AYO100" s="17"/>
      <c r="AYP100" s="17"/>
      <c r="AYQ100" s="17"/>
      <c r="AYR100" s="17"/>
      <c r="AYS100" s="17"/>
      <c r="AYT100" s="17"/>
      <c r="AYU100" s="17"/>
      <c r="AYV100" s="17"/>
      <c r="AYW100" s="17"/>
      <c r="AYX100" s="17"/>
      <c r="AYY100" s="17"/>
      <c r="AYZ100" s="17"/>
      <c r="AZA100" s="17"/>
      <c r="AZB100" s="17"/>
      <c r="AZC100" s="17"/>
      <c r="AZD100" s="17"/>
      <c r="AZE100" s="17"/>
      <c r="AZF100" s="17"/>
      <c r="AZG100" s="17"/>
      <c r="AZH100" s="17"/>
      <c r="AZI100" s="17"/>
      <c r="AZJ100" s="17"/>
      <c r="AZK100" s="17"/>
      <c r="AZL100" s="17"/>
      <c r="AZM100" s="17"/>
      <c r="AZN100" s="17"/>
      <c r="AZO100" s="17"/>
      <c r="AZP100" s="17"/>
      <c r="AZQ100" s="17"/>
      <c r="AZR100" s="17"/>
      <c r="AZS100" s="17"/>
      <c r="AZT100" s="17"/>
      <c r="AZU100" s="17"/>
      <c r="AZV100" s="17"/>
      <c r="AZW100" s="17"/>
      <c r="AZX100" s="17"/>
      <c r="AZY100" s="17"/>
      <c r="AZZ100" s="17"/>
      <c r="BAA100" s="17"/>
      <c r="BAB100" s="17"/>
      <c r="BAC100" s="17"/>
      <c r="BAD100" s="17"/>
      <c r="BAE100" s="17"/>
      <c r="BAF100" s="17"/>
      <c r="BAG100" s="17"/>
      <c r="BAH100" s="17"/>
      <c r="BAI100" s="17"/>
      <c r="BAJ100" s="17"/>
      <c r="BAK100" s="17"/>
      <c r="BAL100" s="17"/>
      <c r="BAM100" s="17"/>
      <c r="BAN100" s="17"/>
      <c r="BAO100" s="17"/>
      <c r="BAP100" s="17"/>
      <c r="BAQ100" s="17"/>
      <c r="BAR100" s="17"/>
      <c r="BAS100" s="17"/>
      <c r="BAT100" s="17"/>
      <c r="BAU100" s="17"/>
      <c r="BAV100" s="17"/>
      <c r="BAW100" s="17"/>
      <c r="BAX100" s="17"/>
      <c r="BAY100" s="17"/>
      <c r="BAZ100" s="17"/>
      <c r="BBA100" s="17"/>
      <c r="BBB100" s="17"/>
      <c r="BBC100" s="17"/>
      <c r="BBD100" s="17"/>
      <c r="BBE100" s="17"/>
      <c r="BBF100" s="17"/>
      <c r="BBG100" s="17"/>
      <c r="BBH100" s="17"/>
      <c r="BBI100" s="17"/>
      <c r="BBJ100" s="17"/>
      <c r="BBK100" s="17"/>
      <c r="BBL100" s="17"/>
      <c r="BBM100" s="17"/>
      <c r="BBN100" s="17"/>
      <c r="BBO100" s="17"/>
      <c r="BBP100" s="17"/>
      <c r="BBQ100" s="17"/>
      <c r="BBR100" s="17"/>
      <c r="BBS100" s="17"/>
      <c r="BBT100" s="17"/>
      <c r="BBU100" s="17"/>
      <c r="BBV100" s="17"/>
      <c r="BBW100" s="17"/>
      <c r="BBX100" s="17"/>
      <c r="BBY100" s="17"/>
      <c r="BBZ100" s="17"/>
      <c r="BCA100" s="17"/>
      <c r="BCB100" s="17"/>
      <c r="BCC100" s="17"/>
      <c r="BCD100" s="17"/>
      <c r="BCE100" s="17"/>
      <c r="BCF100" s="17"/>
      <c r="BCG100" s="17"/>
      <c r="BCH100" s="17"/>
      <c r="BCI100" s="17"/>
      <c r="BCJ100" s="17"/>
      <c r="BCK100" s="17"/>
      <c r="BCL100" s="17"/>
      <c r="BCM100" s="17"/>
      <c r="BCN100" s="17"/>
      <c r="BCO100" s="17"/>
      <c r="BCP100" s="17"/>
      <c r="BCQ100" s="17"/>
      <c r="BCR100" s="17"/>
      <c r="BCS100" s="17"/>
      <c r="BCT100" s="17"/>
      <c r="BCU100" s="17"/>
      <c r="BCV100" s="17"/>
      <c r="BCW100" s="17"/>
      <c r="BCX100" s="17"/>
      <c r="BCY100" s="17"/>
      <c r="BCZ100" s="17"/>
      <c r="BDA100" s="17"/>
      <c r="BDB100" s="17"/>
      <c r="BDC100" s="17"/>
      <c r="BDD100" s="17"/>
      <c r="BDE100" s="17"/>
      <c r="BDF100" s="17"/>
      <c r="BDG100" s="17"/>
      <c r="BDH100" s="17"/>
      <c r="BDI100" s="17"/>
      <c r="BDJ100" s="17"/>
      <c r="BDK100" s="17"/>
      <c r="BDL100" s="17"/>
      <c r="BDM100" s="17"/>
      <c r="BDN100" s="17"/>
      <c r="BDO100" s="17"/>
      <c r="BDP100" s="17"/>
      <c r="BDQ100" s="17"/>
      <c r="BDR100" s="17"/>
      <c r="BDS100" s="17"/>
      <c r="BDT100" s="17"/>
      <c r="BDU100" s="17"/>
      <c r="BDV100" s="17"/>
      <c r="BDW100" s="17"/>
      <c r="BDX100" s="17"/>
      <c r="BDY100" s="17"/>
      <c r="BDZ100" s="17"/>
      <c r="BEA100" s="17"/>
      <c r="BEB100" s="17"/>
      <c r="BEC100" s="17"/>
      <c r="BED100" s="17"/>
      <c r="BEE100" s="17"/>
      <c r="BEF100" s="17"/>
      <c r="BEG100" s="17"/>
      <c r="BEH100" s="17"/>
      <c r="BEI100" s="17"/>
      <c r="BEJ100" s="17"/>
      <c r="BEK100" s="17"/>
      <c r="BEL100" s="17"/>
      <c r="BEM100" s="17"/>
      <c r="BEN100" s="17"/>
      <c r="BEO100" s="17"/>
      <c r="BEP100" s="17"/>
      <c r="BEQ100" s="17"/>
      <c r="BER100" s="17"/>
      <c r="BES100" s="17"/>
      <c r="BET100" s="17"/>
      <c r="BEU100" s="17"/>
      <c r="BEV100" s="17"/>
      <c r="BEW100" s="17"/>
      <c r="BEX100" s="17"/>
      <c r="BEY100" s="17"/>
      <c r="BEZ100" s="17"/>
      <c r="BFA100" s="17"/>
      <c r="BFB100" s="17"/>
      <c r="BFC100" s="17"/>
      <c r="BFD100" s="17"/>
      <c r="BFE100" s="17"/>
      <c r="BFF100" s="17"/>
      <c r="BFG100" s="17"/>
      <c r="BFH100" s="17"/>
      <c r="BFI100" s="17"/>
      <c r="BFJ100" s="17"/>
      <c r="BFK100" s="17"/>
      <c r="BFL100" s="17"/>
      <c r="BFM100" s="17"/>
      <c r="BFN100" s="17"/>
      <c r="BFO100" s="17"/>
      <c r="BFP100" s="17"/>
      <c r="BFQ100" s="17"/>
      <c r="BFR100" s="17"/>
      <c r="BFS100" s="17"/>
      <c r="BFT100" s="17"/>
      <c r="BFU100" s="17"/>
      <c r="BFV100" s="17"/>
      <c r="BFW100" s="17"/>
      <c r="BFX100" s="17"/>
      <c r="BFY100" s="17"/>
      <c r="BFZ100" s="17"/>
      <c r="BGA100" s="17"/>
      <c r="BGB100" s="17"/>
      <c r="BGC100" s="17"/>
      <c r="BGD100" s="17"/>
      <c r="BGE100" s="17"/>
      <c r="BGF100" s="17"/>
      <c r="BGG100" s="17"/>
      <c r="BGH100" s="17"/>
      <c r="BGI100" s="17"/>
      <c r="BGJ100" s="17"/>
      <c r="BGK100" s="17"/>
      <c r="BGL100" s="17"/>
      <c r="BGM100" s="17"/>
      <c r="BGN100" s="17"/>
      <c r="BGO100" s="17"/>
      <c r="BGP100" s="17"/>
      <c r="BGQ100" s="17"/>
      <c r="BGR100" s="17"/>
      <c r="BGS100" s="17"/>
      <c r="BGT100" s="17"/>
      <c r="BGU100" s="17"/>
      <c r="BGV100" s="17"/>
      <c r="BGW100" s="17"/>
      <c r="BGX100" s="17"/>
      <c r="BGY100" s="17"/>
      <c r="BGZ100" s="17"/>
      <c r="BHA100" s="17"/>
      <c r="BHB100" s="17"/>
      <c r="BHC100" s="17"/>
      <c r="BHD100" s="17"/>
      <c r="BHE100" s="17"/>
      <c r="BHF100" s="17"/>
      <c r="BHG100" s="17"/>
      <c r="BHH100" s="17"/>
      <c r="BHI100" s="17"/>
      <c r="BHJ100" s="17"/>
      <c r="BHK100" s="17"/>
      <c r="BHL100" s="17"/>
      <c r="BHM100" s="17"/>
      <c r="BHN100" s="17"/>
      <c r="BHO100" s="17"/>
      <c r="BHP100" s="17"/>
      <c r="BHQ100" s="17"/>
      <c r="BHR100" s="17"/>
      <c r="BHS100" s="17"/>
      <c r="BHT100" s="17"/>
      <c r="BHU100" s="17"/>
      <c r="BHV100" s="17"/>
      <c r="BHW100" s="17"/>
      <c r="BHX100" s="17"/>
      <c r="BHY100" s="17"/>
      <c r="BHZ100" s="17"/>
      <c r="BIA100" s="17"/>
      <c r="BIB100" s="17"/>
      <c r="BIC100" s="17"/>
      <c r="BID100" s="17"/>
      <c r="BIE100" s="17"/>
      <c r="BIF100" s="17"/>
      <c r="BIG100" s="17"/>
      <c r="BIH100" s="17"/>
      <c r="BII100" s="17"/>
      <c r="BIJ100" s="17"/>
      <c r="BIK100" s="17"/>
      <c r="BIL100" s="17"/>
      <c r="BIM100" s="17"/>
      <c r="BIN100" s="17"/>
      <c r="BIO100" s="17"/>
      <c r="BIP100" s="17"/>
      <c r="BIQ100" s="17"/>
      <c r="BIR100" s="17"/>
      <c r="BIS100" s="17"/>
      <c r="BIT100" s="17"/>
      <c r="BIU100" s="17"/>
      <c r="BIV100" s="17"/>
      <c r="BIW100" s="17"/>
      <c r="BIX100" s="17"/>
      <c r="BIY100" s="17"/>
      <c r="BIZ100" s="17"/>
      <c r="BJA100" s="17"/>
      <c r="BJB100" s="17"/>
      <c r="BJC100" s="17"/>
      <c r="BJD100" s="17"/>
      <c r="BJE100" s="17"/>
      <c r="BJF100" s="17"/>
      <c r="BJG100" s="17"/>
      <c r="BJH100" s="17"/>
      <c r="BJI100" s="17"/>
      <c r="BJJ100" s="17"/>
      <c r="BJK100" s="17"/>
      <c r="BJL100" s="17"/>
      <c r="BJM100" s="17"/>
      <c r="BJN100" s="17"/>
      <c r="BJO100" s="17"/>
      <c r="BJP100" s="17"/>
      <c r="BJQ100" s="17"/>
      <c r="BJR100" s="17"/>
      <c r="BJS100" s="17"/>
      <c r="BJT100" s="17"/>
      <c r="BJU100" s="17"/>
      <c r="BJV100" s="17"/>
      <c r="BJW100" s="17"/>
      <c r="BJX100" s="17"/>
      <c r="BJY100" s="17"/>
      <c r="BJZ100" s="17"/>
      <c r="BKA100" s="17"/>
      <c r="BKB100" s="17"/>
      <c r="BKC100" s="17"/>
      <c r="BKD100" s="17"/>
      <c r="BKE100" s="17"/>
      <c r="BKF100" s="17"/>
      <c r="BKG100" s="17"/>
      <c r="BKH100" s="17"/>
      <c r="BKI100" s="17"/>
      <c r="BKJ100" s="17"/>
      <c r="BKK100" s="17"/>
      <c r="BKL100" s="17"/>
      <c r="BKM100" s="17"/>
      <c r="BKN100" s="17"/>
      <c r="BKO100" s="17"/>
      <c r="BKP100" s="17"/>
      <c r="BKQ100" s="17"/>
      <c r="BKR100" s="17"/>
      <c r="BKS100" s="17"/>
      <c r="BKT100" s="17"/>
      <c r="BKU100" s="17"/>
      <c r="BKV100" s="17"/>
      <c r="BKW100" s="17"/>
      <c r="BKX100" s="17"/>
      <c r="BKY100" s="17"/>
      <c r="BKZ100" s="17"/>
      <c r="BLA100" s="17"/>
      <c r="BLB100" s="17"/>
      <c r="BLC100" s="17"/>
      <c r="BLD100" s="17"/>
      <c r="BLE100" s="17"/>
      <c r="BLF100" s="17"/>
      <c r="BLG100" s="17"/>
      <c r="BLH100" s="17"/>
      <c r="BLI100" s="17"/>
      <c r="BLJ100" s="17"/>
      <c r="BLK100" s="17"/>
      <c r="BLL100" s="17"/>
      <c r="BLM100" s="17"/>
      <c r="BLN100" s="17"/>
      <c r="BLO100" s="17"/>
      <c r="BLP100" s="17"/>
      <c r="BLQ100" s="17"/>
      <c r="BLR100" s="17"/>
      <c r="BLS100" s="17"/>
      <c r="BLT100" s="17"/>
      <c r="BLU100" s="17"/>
      <c r="BLV100" s="17"/>
      <c r="BLW100" s="17"/>
      <c r="BLX100" s="17"/>
      <c r="BLY100" s="17"/>
      <c r="BLZ100" s="17"/>
      <c r="BMA100" s="17"/>
      <c r="BMB100" s="17"/>
      <c r="BMC100" s="17"/>
      <c r="BMD100" s="17"/>
      <c r="BME100" s="17"/>
      <c r="BMF100" s="17"/>
      <c r="BMG100" s="17"/>
      <c r="BMH100" s="17"/>
      <c r="BMI100" s="17"/>
      <c r="BMJ100" s="17"/>
      <c r="BMK100" s="17"/>
      <c r="BML100" s="17"/>
      <c r="BMM100" s="17"/>
      <c r="BMN100" s="17"/>
      <c r="BMO100" s="17"/>
      <c r="BMP100" s="17"/>
      <c r="BMQ100" s="17"/>
      <c r="BMR100" s="17"/>
      <c r="BMS100" s="17"/>
      <c r="BMT100" s="17"/>
      <c r="BMU100" s="17"/>
      <c r="BMV100" s="17"/>
      <c r="BMW100" s="17"/>
      <c r="BMX100" s="17"/>
      <c r="BMY100" s="17"/>
      <c r="BMZ100" s="17"/>
      <c r="BNA100" s="17"/>
      <c r="BNB100" s="17"/>
      <c r="BNC100" s="17"/>
      <c r="BND100" s="17"/>
      <c r="BNE100" s="17"/>
      <c r="BNF100" s="17"/>
      <c r="BNG100" s="17"/>
      <c r="BNH100" s="17"/>
      <c r="BNI100" s="17"/>
      <c r="BNJ100" s="17"/>
      <c r="BNK100" s="17"/>
      <c r="BNL100" s="17"/>
      <c r="BNM100" s="17"/>
      <c r="BNN100" s="17"/>
      <c r="BNO100" s="17"/>
      <c r="BNP100" s="17"/>
      <c r="BNQ100" s="17"/>
      <c r="BNR100" s="17"/>
      <c r="BNS100" s="17"/>
      <c r="BNT100" s="17"/>
      <c r="BNU100" s="17"/>
      <c r="BNV100" s="17"/>
      <c r="BNW100" s="17"/>
      <c r="BNX100" s="17"/>
      <c r="BNY100" s="17"/>
      <c r="BNZ100" s="17"/>
      <c r="BOA100" s="17"/>
      <c r="BOB100" s="17"/>
      <c r="BOC100" s="17"/>
      <c r="BOD100" s="17"/>
      <c r="BOE100" s="17"/>
      <c r="BOF100" s="17"/>
      <c r="BOG100" s="17"/>
      <c r="BOH100" s="17"/>
      <c r="BOI100" s="17"/>
      <c r="BOJ100" s="17"/>
      <c r="BOK100" s="17"/>
      <c r="BOL100" s="17"/>
      <c r="BOM100" s="17"/>
      <c r="BON100" s="17"/>
      <c r="BOO100" s="17"/>
      <c r="BOP100" s="17"/>
      <c r="BOQ100" s="17"/>
      <c r="BOR100" s="17"/>
      <c r="BOS100" s="17"/>
      <c r="BOT100" s="17"/>
      <c r="BOU100" s="17"/>
      <c r="BOV100" s="17"/>
      <c r="BOW100" s="17"/>
      <c r="BOX100" s="17"/>
      <c r="BOY100" s="17"/>
      <c r="BOZ100" s="17"/>
      <c r="BPA100" s="17"/>
      <c r="BPB100" s="17"/>
      <c r="BPC100" s="17"/>
      <c r="BPD100" s="17"/>
      <c r="BPE100" s="17"/>
      <c r="BPF100" s="17"/>
      <c r="BPG100" s="17"/>
      <c r="BPH100" s="17"/>
      <c r="BPI100" s="17"/>
      <c r="BPJ100" s="17"/>
      <c r="BPK100" s="17"/>
      <c r="BPL100" s="17"/>
      <c r="BPM100" s="17"/>
      <c r="BPN100" s="17"/>
      <c r="BPO100" s="17"/>
      <c r="BPP100" s="17"/>
      <c r="BPQ100" s="17"/>
      <c r="BPR100" s="17"/>
      <c r="BPS100" s="17"/>
      <c r="BPT100" s="17"/>
      <c r="BPU100" s="17"/>
      <c r="BPV100" s="17"/>
      <c r="BPW100" s="17"/>
      <c r="BPX100" s="17"/>
      <c r="BPY100" s="17"/>
      <c r="BPZ100" s="17"/>
      <c r="BQA100" s="17"/>
      <c r="BQB100" s="17"/>
      <c r="BQC100" s="17"/>
      <c r="BQD100" s="17"/>
      <c r="BQE100" s="17"/>
      <c r="BQF100" s="17"/>
      <c r="BQG100" s="17"/>
      <c r="BQH100" s="17"/>
      <c r="BQI100" s="17"/>
      <c r="BQJ100" s="17"/>
      <c r="BQK100" s="17"/>
      <c r="BQL100" s="17"/>
      <c r="BQM100" s="17"/>
      <c r="BQN100" s="17"/>
      <c r="BQO100" s="17"/>
      <c r="BQP100" s="17"/>
      <c r="BQQ100" s="17"/>
      <c r="BQR100" s="17"/>
      <c r="BQS100" s="17"/>
      <c r="BQT100" s="17"/>
      <c r="BQU100" s="17"/>
      <c r="BQV100" s="17"/>
      <c r="BQW100" s="17"/>
      <c r="BQX100" s="17"/>
      <c r="BQY100" s="17"/>
      <c r="BQZ100" s="17"/>
      <c r="BRA100" s="17"/>
      <c r="BRB100" s="17"/>
      <c r="BRC100" s="17"/>
      <c r="BRD100" s="17"/>
      <c r="BRE100" s="17"/>
      <c r="BRF100" s="17"/>
      <c r="BRG100" s="17"/>
      <c r="BRH100" s="17"/>
      <c r="BRI100" s="17"/>
      <c r="BRJ100" s="17"/>
      <c r="BRK100" s="17"/>
      <c r="BRL100" s="17"/>
      <c r="BRM100" s="17"/>
      <c r="BRN100" s="17"/>
      <c r="BRO100" s="17"/>
      <c r="BRP100" s="17"/>
      <c r="BRQ100" s="17"/>
      <c r="BRR100" s="17"/>
      <c r="BRS100" s="17"/>
      <c r="BRT100" s="17"/>
      <c r="BRU100" s="17"/>
      <c r="BRV100" s="17"/>
      <c r="BRW100" s="17"/>
      <c r="BRX100" s="17"/>
      <c r="BRY100" s="17"/>
      <c r="BRZ100" s="17"/>
      <c r="BSA100" s="17"/>
      <c r="BSB100" s="17"/>
      <c r="BSC100" s="17"/>
      <c r="BSD100" s="17"/>
      <c r="BSE100" s="17"/>
      <c r="BSF100" s="17"/>
      <c r="BSG100" s="17"/>
      <c r="BSH100" s="17"/>
      <c r="BSI100" s="17"/>
      <c r="BSJ100" s="17"/>
      <c r="BSK100" s="17"/>
      <c r="BSL100" s="17"/>
      <c r="BSM100" s="17"/>
      <c r="BSN100" s="17"/>
      <c r="BSO100" s="17"/>
      <c r="BSP100" s="17"/>
      <c r="BSQ100" s="17"/>
      <c r="BSR100" s="17"/>
      <c r="BSS100" s="17"/>
      <c r="BST100" s="17"/>
      <c r="BSU100" s="17"/>
      <c r="BSV100" s="17"/>
      <c r="BSW100" s="17"/>
      <c r="BSX100" s="17"/>
      <c r="BSY100" s="17"/>
      <c r="BSZ100" s="17"/>
      <c r="BTA100" s="17"/>
      <c r="BTB100" s="17"/>
      <c r="BTC100" s="17"/>
      <c r="BTD100" s="17"/>
      <c r="BTE100" s="17"/>
      <c r="BTF100" s="17"/>
      <c r="BTG100" s="17"/>
      <c r="BTH100" s="17"/>
      <c r="BTI100" s="17"/>
      <c r="BTJ100" s="17"/>
      <c r="BTK100" s="17"/>
      <c r="BTL100" s="17"/>
      <c r="BTM100" s="17"/>
      <c r="BTN100" s="17"/>
      <c r="BTO100" s="17"/>
      <c r="BTP100" s="17"/>
      <c r="BTQ100" s="17"/>
      <c r="BTR100" s="17"/>
      <c r="BTS100" s="17"/>
      <c r="BTT100" s="17"/>
      <c r="BTU100" s="17"/>
      <c r="BTV100" s="17"/>
      <c r="BTW100" s="17"/>
      <c r="BTX100" s="17"/>
      <c r="BTY100" s="17"/>
      <c r="BTZ100" s="17"/>
      <c r="BUA100" s="17"/>
      <c r="BUB100" s="17"/>
      <c r="BUC100" s="17"/>
      <c r="BUD100" s="17"/>
      <c r="BUE100" s="17"/>
      <c r="BUF100" s="17"/>
      <c r="BUG100" s="17"/>
      <c r="BUH100" s="17"/>
      <c r="BUI100" s="17"/>
      <c r="BUJ100" s="17"/>
      <c r="BUK100" s="17"/>
      <c r="BUL100" s="17"/>
      <c r="BUM100" s="17"/>
      <c r="BUN100" s="17"/>
      <c r="BUO100" s="17"/>
      <c r="BUP100" s="17"/>
      <c r="BUQ100" s="17"/>
      <c r="BUR100" s="17"/>
      <c r="BUS100" s="17"/>
      <c r="BUT100" s="17"/>
      <c r="BUU100" s="17"/>
      <c r="BUV100" s="17"/>
      <c r="BUW100" s="17"/>
      <c r="BUX100" s="17"/>
      <c r="BUY100" s="17"/>
      <c r="BUZ100" s="17"/>
      <c r="BVA100" s="17"/>
      <c r="BVB100" s="17"/>
      <c r="BVC100" s="17"/>
      <c r="BVD100" s="17"/>
      <c r="BVE100" s="17"/>
      <c r="BVF100" s="17"/>
      <c r="BVG100" s="17"/>
      <c r="BVH100" s="17"/>
      <c r="BVI100" s="17"/>
      <c r="BVJ100" s="17"/>
      <c r="BVK100" s="17"/>
      <c r="BVL100" s="17"/>
      <c r="BVM100" s="17"/>
      <c r="BVN100" s="17"/>
      <c r="BVO100" s="17"/>
      <c r="BVP100" s="17"/>
      <c r="BVQ100" s="17"/>
      <c r="BVR100" s="17"/>
      <c r="BVS100" s="17"/>
      <c r="BVT100" s="17"/>
      <c r="BVU100" s="17"/>
      <c r="BVV100" s="17"/>
      <c r="BVW100" s="17"/>
      <c r="BVX100" s="17"/>
      <c r="BVY100" s="17"/>
      <c r="BVZ100" s="17"/>
      <c r="BWA100" s="17"/>
      <c r="BWB100" s="17"/>
      <c r="BWC100" s="17"/>
      <c r="BWD100" s="17"/>
      <c r="BWE100" s="17"/>
      <c r="BWF100" s="17"/>
      <c r="BWG100" s="17"/>
      <c r="BWH100" s="17"/>
      <c r="BWI100" s="17"/>
      <c r="BWJ100" s="17"/>
      <c r="BWK100" s="17"/>
      <c r="BWL100" s="17"/>
      <c r="BWM100" s="17"/>
      <c r="BWN100" s="17"/>
      <c r="BWO100" s="17"/>
      <c r="BWP100" s="17"/>
      <c r="BWQ100" s="17"/>
      <c r="BWR100" s="17"/>
      <c r="BWS100" s="17"/>
      <c r="BWT100" s="17"/>
      <c r="BWU100" s="17"/>
      <c r="BWV100" s="17"/>
      <c r="BWW100" s="17"/>
      <c r="BWX100" s="17"/>
      <c r="BWY100" s="17"/>
      <c r="BWZ100" s="17"/>
      <c r="BXA100" s="17"/>
      <c r="BXB100" s="17"/>
      <c r="BXC100" s="17"/>
      <c r="BXD100" s="17"/>
      <c r="BXE100" s="17"/>
      <c r="BXF100" s="17"/>
      <c r="BXG100" s="17"/>
      <c r="BXH100" s="17"/>
      <c r="BXI100" s="17"/>
      <c r="BXJ100" s="17"/>
      <c r="BXK100" s="17"/>
      <c r="BXL100" s="17"/>
      <c r="BXM100" s="17"/>
      <c r="BXN100" s="17"/>
      <c r="BXO100" s="17"/>
      <c r="BXP100" s="17"/>
      <c r="BXQ100" s="17"/>
      <c r="BXR100" s="17"/>
      <c r="BXS100" s="17"/>
      <c r="BXT100" s="17"/>
      <c r="BXU100" s="17"/>
      <c r="BXV100" s="17"/>
      <c r="BXW100" s="17"/>
      <c r="BXX100" s="17"/>
      <c r="BXY100" s="17"/>
      <c r="BXZ100" s="17"/>
      <c r="BYA100" s="17"/>
      <c r="BYB100" s="17"/>
      <c r="BYC100" s="17"/>
      <c r="BYD100" s="17"/>
      <c r="BYE100" s="17"/>
      <c r="BYF100" s="17"/>
      <c r="BYG100" s="17"/>
      <c r="BYH100" s="17"/>
      <c r="BYI100" s="17"/>
      <c r="BYJ100" s="17"/>
      <c r="BYK100" s="17"/>
      <c r="BYL100" s="17"/>
      <c r="BYM100" s="17"/>
      <c r="BYN100" s="17"/>
      <c r="BYO100" s="17"/>
      <c r="BYP100" s="17"/>
      <c r="BYQ100" s="17"/>
      <c r="BYR100" s="17"/>
      <c r="BYS100" s="17"/>
      <c r="BYT100" s="17"/>
      <c r="BYU100" s="17"/>
      <c r="BYV100" s="17"/>
      <c r="BYW100" s="17"/>
      <c r="BYX100" s="17"/>
      <c r="BYY100" s="17"/>
      <c r="BYZ100" s="17"/>
      <c r="BZA100" s="17"/>
      <c r="BZB100" s="17"/>
      <c r="BZC100" s="17"/>
      <c r="BZD100" s="17"/>
      <c r="BZE100" s="17"/>
      <c r="BZF100" s="17"/>
      <c r="BZG100" s="17"/>
      <c r="BZH100" s="17"/>
      <c r="BZI100" s="17"/>
      <c r="BZJ100" s="17"/>
      <c r="BZK100" s="17"/>
      <c r="BZL100" s="17"/>
      <c r="BZM100" s="17"/>
      <c r="BZN100" s="17"/>
      <c r="BZO100" s="17"/>
      <c r="BZP100" s="17"/>
      <c r="BZQ100" s="17"/>
      <c r="BZR100" s="17"/>
      <c r="BZS100" s="17"/>
      <c r="BZT100" s="17"/>
      <c r="BZU100" s="17"/>
      <c r="BZV100" s="17"/>
      <c r="BZW100" s="17"/>
      <c r="BZX100" s="17"/>
      <c r="BZY100" s="17"/>
      <c r="BZZ100" s="17"/>
      <c r="CAA100" s="17"/>
      <c r="CAB100" s="17"/>
      <c r="CAC100" s="17"/>
      <c r="CAD100" s="17"/>
      <c r="CAE100" s="17"/>
      <c r="CAF100" s="17"/>
      <c r="CAG100" s="17"/>
      <c r="CAH100" s="17"/>
      <c r="CAI100" s="17"/>
      <c r="CAJ100" s="17"/>
      <c r="CAK100" s="17"/>
      <c r="CAL100" s="17"/>
      <c r="CAM100" s="17"/>
      <c r="CAN100" s="17"/>
      <c r="CAO100" s="17"/>
      <c r="CAP100" s="17"/>
      <c r="CAQ100" s="17"/>
      <c r="CAR100" s="17"/>
      <c r="CAS100" s="17"/>
      <c r="CAT100" s="17"/>
      <c r="CAU100" s="17"/>
      <c r="CAV100" s="17"/>
      <c r="CAW100" s="17"/>
      <c r="CAX100" s="17"/>
      <c r="CAY100" s="17"/>
      <c r="CAZ100" s="17"/>
      <c r="CBA100" s="17"/>
      <c r="CBB100" s="17"/>
      <c r="CBC100" s="17"/>
      <c r="CBD100" s="17"/>
      <c r="CBE100" s="17"/>
      <c r="CBF100" s="17"/>
      <c r="CBG100" s="17"/>
      <c r="CBH100" s="17"/>
      <c r="CBI100" s="17"/>
      <c r="CBJ100" s="17"/>
      <c r="CBK100" s="17"/>
      <c r="CBL100" s="17"/>
      <c r="CBM100" s="17"/>
      <c r="CBN100" s="17"/>
      <c r="CBO100" s="17"/>
      <c r="CBP100" s="17"/>
      <c r="CBQ100" s="17"/>
      <c r="CBR100" s="17"/>
      <c r="CBS100" s="17"/>
      <c r="CBT100" s="17"/>
      <c r="CBU100" s="17"/>
      <c r="CBV100" s="17"/>
      <c r="CBW100" s="17"/>
      <c r="CBX100" s="17"/>
      <c r="CBY100" s="17"/>
      <c r="CBZ100" s="17"/>
      <c r="CCA100" s="17"/>
      <c r="CCB100" s="17"/>
      <c r="CCC100" s="17"/>
      <c r="CCD100" s="17"/>
      <c r="CCE100" s="17"/>
      <c r="CCF100" s="17"/>
      <c r="CCG100" s="17"/>
      <c r="CCH100" s="17"/>
      <c r="CCI100" s="17"/>
      <c r="CCJ100" s="17"/>
      <c r="CCK100" s="17"/>
      <c r="CCL100" s="17"/>
      <c r="CCM100" s="17"/>
      <c r="CCN100" s="17"/>
      <c r="CCO100" s="17"/>
      <c r="CCP100" s="17"/>
      <c r="CCQ100" s="17"/>
      <c r="CCR100" s="17"/>
      <c r="CCS100" s="17"/>
      <c r="CCT100" s="17"/>
      <c r="CCU100" s="17"/>
      <c r="CCV100" s="17"/>
      <c r="CCW100" s="17"/>
      <c r="CCX100" s="17"/>
      <c r="CCY100" s="17"/>
      <c r="CCZ100" s="17"/>
      <c r="CDA100" s="17"/>
      <c r="CDB100" s="17"/>
      <c r="CDC100" s="17"/>
      <c r="CDD100" s="17"/>
      <c r="CDE100" s="17"/>
      <c r="CDF100" s="17"/>
      <c r="CDG100" s="17"/>
      <c r="CDH100" s="17"/>
      <c r="CDI100" s="17"/>
      <c r="CDJ100" s="17"/>
      <c r="CDK100" s="17"/>
      <c r="CDL100" s="17"/>
      <c r="CDM100" s="17"/>
      <c r="CDN100" s="17"/>
      <c r="CDO100" s="17"/>
      <c r="CDP100" s="17"/>
      <c r="CDQ100" s="17"/>
      <c r="CDR100" s="17"/>
      <c r="CDS100" s="17"/>
      <c r="CDT100" s="17"/>
      <c r="CDU100" s="17"/>
    </row>
    <row r="101">
      <c r="A101" s="14" t="s">
        <v>3562</v>
      </c>
      <c r="B101" s="14" t="s">
        <v>3563</v>
      </c>
      <c r="C101" s="14" t="s">
        <v>2859</v>
      </c>
      <c r="D101" s="14" t="s">
        <v>3564</v>
      </c>
      <c r="E101" s="14" t="s">
        <v>3565</v>
      </c>
      <c r="F101" s="14" t="s">
        <v>2835</v>
      </c>
      <c r="I101" s="14" t="s">
        <v>3566</v>
      </c>
      <c r="J101" s="14" t="s">
        <v>2618</v>
      </c>
      <c r="K101" s="14" t="s">
        <v>2619</v>
      </c>
      <c r="L101" s="17"/>
      <c r="M101" s="17"/>
      <c r="N101" s="14" t="s">
        <v>21</v>
      </c>
      <c r="O101" s="14" t="s">
        <v>21</v>
      </c>
      <c r="P101" s="14" t="s">
        <v>21</v>
      </c>
      <c r="Q101" s="16">
        <v>11.0</v>
      </c>
      <c r="R101" s="16">
        <v>4112772.0</v>
      </c>
      <c r="S101" s="16">
        <v>4112772.0</v>
      </c>
      <c r="T101" s="14" t="s">
        <v>2622</v>
      </c>
      <c r="U101" s="14" t="s">
        <v>2630</v>
      </c>
      <c r="V101" s="14" t="s">
        <v>3567</v>
      </c>
      <c r="W101" s="14" t="s">
        <v>3568</v>
      </c>
      <c r="X101" s="16">
        <v>0.07</v>
      </c>
      <c r="Y101" s="17"/>
      <c r="Z101" s="16">
        <v>6.0</v>
      </c>
      <c r="AA101" s="16">
        <v>81.0</v>
      </c>
      <c r="AB101" s="17"/>
      <c r="AC101" s="17"/>
      <c r="AD101" s="16">
        <v>183.0</v>
      </c>
      <c r="AE101" s="22">
        <v>45638.0</v>
      </c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4" t="s">
        <v>3569</v>
      </c>
      <c r="BB101" s="17"/>
      <c r="BC101" s="17"/>
      <c r="BD101" s="17"/>
      <c r="BE101" s="17"/>
      <c r="BF101" s="17"/>
      <c r="BG101" s="16">
        <v>1.0</v>
      </c>
      <c r="BH101" s="17"/>
      <c r="BI101" s="14" t="s">
        <v>2594</v>
      </c>
      <c r="BJ101" s="14" t="s">
        <v>2566</v>
      </c>
      <c r="BK101" s="17"/>
      <c r="BL101" s="17"/>
      <c r="BM101" s="16">
        <v>6.1</v>
      </c>
      <c r="BN101" s="17"/>
      <c r="BO101" s="17"/>
      <c r="BP101" s="17"/>
      <c r="BQ101" s="17"/>
      <c r="BR101" s="17"/>
      <c r="BS101" s="16">
        <v>1.0E-4</v>
      </c>
      <c r="BT101" s="16">
        <v>16.71</v>
      </c>
      <c r="BU101" s="14" t="s">
        <v>2567</v>
      </c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6">
        <v>16.71</v>
      </c>
      <c r="CZ101" s="14" t="s">
        <v>3110</v>
      </c>
      <c r="DB101" s="17"/>
      <c r="DC101" s="17"/>
      <c r="DD101" s="17"/>
      <c r="DE101" s="17"/>
      <c r="DF101" s="17"/>
      <c r="DG101" s="17"/>
      <c r="DH101" s="17"/>
      <c r="DI101" s="17"/>
      <c r="DJ101" s="14" t="s">
        <v>3570</v>
      </c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  <c r="KL101" s="17"/>
      <c r="KM101" s="17"/>
      <c r="KN101" s="17"/>
      <c r="KO101" s="17"/>
      <c r="KP101" s="17"/>
      <c r="KQ101" s="17"/>
      <c r="KR101" s="17"/>
      <c r="KS101" s="17"/>
      <c r="KT101" s="17"/>
      <c r="KU101" s="17"/>
      <c r="KV101" s="17"/>
      <c r="KW101" s="17"/>
      <c r="KX101" s="17"/>
      <c r="KY101" s="17"/>
      <c r="KZ101" s="17"/>
      <c r="LA101" s="17"/>
      <c r="LB101" s="17"/>
      <c r="LC101" s="17"/>
      <c r="LD101" s="17"/>
      <c r="LE101" s="17"/>
      <c r="LF101" s="17"/>
      <c r="LG101" s="17"/>
      <c r="LH101" s="17"/>
      <c r="LI101" s="17"/>
      <c r="LJ101" s="17"/>
      <c r="LK101" s="17"/>
      <c r="LL101" s="17"/>
      <c r="LM101" s="17"/>
      <c r="LN101" s="17"/>
      <c r="LO101" s="17"/>
      <c r="LP101" s="17"/>
      <c r="LQ101" s="17"/>
      <c r="LR101" s="17"/>
      <c r="LS101" s="17"/>
      <c r="LT101" s="17"/>
      <c r="LU101" s="17"/>
      <c r="LV101" s="17"/>
      <c r="LW101" s="17"/>
      <c r="LX101" s="17"/>
      <c r="LY101" s="17"/>
      <c r="LZ101" s="17"/>
      <c r="MA101" s="17"/>
      <c r="MB101" s="17"/>
      <c r="MC101" s="17"/>
      <c r="MD101" s="17"/>
      <c r="ME101" s="17"/>
      <c r="MF101" s="17"/>
      <c r="MG101" s="17"/>
      <c r="MH101" s="17"/>
      <c r="MI101" s="17"/>
      <c r="MJ101" s="17"/>
      <c r="MK101" s="17"/>
      <c r="ML101" s="17"/>
      <c r="MM101" s="17"/>
      <c r="MN101" s="17"/>
      <c r="MO101" s="17"/>
      <c r="MP101" s="17"/>
      <c r="MQ101" s="17"/>
      <c r="MR101" s="17"/>
      <c r="MS101" s="17"/>
      <c r="MT101" s="17"/>
      <c r="MU101" s="17"/>
      <c r="MV101" s="17"/>
      <c r="MW101" s="17"/>
      <c r="MX101" s="17"/>
      <c r="MY101" s="17"/>
      <c r="MZ101" s="17"/>
      <c r="NA101" s="17"/>
      <c r="NB101" s="17"/>
      <c r="NC101" s="17"/>
      <c r="ND101" s="17"/>
      <c r="NE101" s="17"/>
      <c r="NF101" s="17"/>
      <c r="NG101" s="17"/>
      <c r="NH101" s="17"/>
      <c r="NI101" s="17"/>
      <c r="NJ101" s="17"/>
      <c r="NK101" s="17"/>
      <c r="NL101" s="17"/>
      <c r="NM101" s="17"/>
      <c r="NN101" s="17"/>
      <c r="NO101" s="17"/>
      <c r="NP101" s="17"/>
      <c r="NQ101" s="17"/>
      <c r="NR101" s="17"/>
      <c r="NS101" s="17"/>
      <c r="NT101" s="17"/>
      <c r="NU101" s="17"/>
      <c r="NV101" s="17"/>
      <c r="NW101" s="17"/>
      <c r="NX101" s="17"/>
      <c r="NY101" s="17"/>
      <c r="NZ101" s="17"/>
      <c r="OA101" s="17"/>
      <c r="OB101" s="17"/>
      <c r="OC101" s="17"/>
      <c r="OD101" s="17"/>
      <c r="OE101" s="17"/>
      <c r="OF101" s="17"/>
      <c r="OG101" s="17"/>
      <c r="OH101" s="17"/>
      <c r="OI101" s="17"/>
      <c r="OJ101" s="17"/>
      <c r="OK101" s="17"/>
      <c r="OL101" s="17"/>
      <c r="OM101" s="17"/>
      <c r="ON101" s="17"/>
      <c r="OO101" s="17"/>
      <c r="OP101" s="17"/>
      <c r="OQ101" s="17"/>
      <c r="OR101" s="17"/>
      <c r="OS101" s="17"/>
      <c r="OT101" s="17"/>
      <c r="OU101" s="17"/>
      <c r="OV101" s="17"/>
      <c r="OW101" s="17"/>
      <c r="OX101" s="17"/>
      <c r="OY101" s="17"/>
      <c r="OZ101" s="17"/>
      <c r="PA101" s="17"/>
      <c r="PB101" s="17"/>
      <c r="PC101" s="17"/>
      <c r="PD101" s="17"/>
      <c r="PE101" s="17"/>
      <c r="PF101" s="17"/>
      <c r="PG101" s="17"/>
      <c r="PH101" s="17"/>
      <c r="PI101" s="17"/>
      <c r="PJ101" s="17"/>
      <c r="PK101" s="17"/>
      <c r="PL101" s="17"/>
      <c r="PM101" s="17"/>
      <c r="PN101" s="17"/>
      <c r="PO101" s="17"/>
      <c r="PP101" s="17"/>
      <c r="PQ101" s="17"/>
      <c r="PR101" s="17"/>
      <c r="PS101" s="17"/>
      <c r="PT101" s="17"/>
      <c r="PU101" s="17"/>
      <c r="PV101" s="17"/>
      <c r="PW101" s="17"/>
      <c r="PX101" s="17"/>
      <c r="PY101" s="17"/>
      <c r="PZ101" s="17"/>
      <c r="QA101" s="17"/>
      <c r="QB101" s="17"/>
      <c r="QC101" s="17"/>
      <c r="QD101" s="17"/>
      <c r="QE101" s="17"/>
      <c r="QF101" s="17"/>
      <c r="QG101" s="17"/>
      <c r="QH101" s="17"/>
      <c r="QI101" s="17"/>
      <c r="QJ101" s="17"/>
      <c r="QK101" s="17"/>
      <c r="QL101" s="17"/>
      <c r="QM101" s="17"/>
      <c r="QN101" s="17"/>
      <c r="QO101" s="17"/>
      <c r="QP101" s="17"/>
      <c r="QQ101" s="17"/>
      <c r="QR101" s="17"/>
      <c r="QS101" s="17"/>
      <c r="QT101" s="17"/>
      <c r="QU101" s="17"/>
      <c r="QV101" s="17"/>
      <c r="QW101" s="17"/>
      <c r="QX101" s="17"/>
      <c r="QY101" s="17"/>
      <c r="QZ101" s="17"/>
      <c r="RA101" s="17"/>
      <c r="RB101" s="17"/>
      <c r="RC101" s="17"/>
      <c r="RD101" s="17"/>
      <c r="RE101" s="17"/>
      <c r="RF101" s="17"/>
      <c r="RG101" s="17"/>
      <c r="RH101" s="17"/>
      <c r="RI101" s="17"/>
      <c r="RJ101" s="17"/>
      <c r="RK101" s="17"/>
      <c r="RL101" s="17"/>
      <c r="RM101" s="17"/>
      <c r="RN101" s="17"/>
      <c r="RO101" s="17"/>
      <c r="RP101" s="17"/>
      <c r="RQ101" s="17"/>
      <c r="RR101" s="17"/>
      <c r="RS101" s="17"/>
      <c r="RT101" s="17"/>
      <c r="RU101" s="17"/>
      <c r="RV101" s="17"/>
      <c r="RW101" s="17"/>
      <c r="RX101" s="17"/>
      <c r="RY101" s="17"/>
      <c r="RZ101" s="17"/>
      <c r="SA101" s="17"/>
      <c r="SB101" s="17"/>
      <c r="SC101" s="17"/>
      <c r="SD101" s="17"/>
      <c r="SE101" s="17"/>
      <c r="SF101" s="17"/>
      <c r="SG101" s="17"/>
      <c r="SH101" s="17"/>
      <c r="SI101" s="17"/>
      <c r="SJ101" s="17"/>
      <c r="SK101" s="17"/>
      <c r="SL101" s="17"/>
      <c r="SM101" s="17"/>
      <c r="SN101" s="17"/>
      <c r="SO101" s="17"/>
      <c r="SP101" s="17"/>
      <c r="SQ101" s="17"/>
      <c r="SR101" s="17"/>
      <c r="SS101" s="17"/>
      <c r="ST101" s="17"/>
      <c r="SU101" s="17"/>
      <c r="SV101" s="17"/>
      <c r="SW101" s="17"/>
      <c r="SX101" s="17"/>
      <c r="SY101" s="17"/>
      <c r="SZ101" s="17"/>
      <c r="TA101" s="17"/>
      <c r="TB101" s="17"/>
      <c r="TC101" s="17"/>
      <c r="TD101" s="17"/>
      <c r="TE101" s="17"/>
      <c r="TF101" s="17"/>
      <c r="TG101" s="17"/>
      <c r="TH101" s="17"/>
      <c r="TI101" s="17"/>
      <c r="TJ101" s="17"/>
      <c r="TK101" s="17"/>
      <c r="TL101" s="17"/>
      <c r="TM101" s="17"/>
      <c r="TN101" s="17"/>
      <c r="TO101" s="17"/>
      <c r="TP101" s="17"/>
      <c r="TQ101" s="17"/>
      <c r="TR101" s="17"/>
      <c r="TS101" s="17"/>
      <c r="TT101" s="17"/>
      <c r="TU101" s="17"/>
      <c r="TV101" s="17"/>
      <c r="TW101" s="17"/>
      <c r="TX101" s="17"/>
      <c r="TY101" s="17"/>
      <c r="TZ101" s="17"/>
      <c r="UA101" s="17"/>
      <c r="UB101" s="17"/>
      <c r="UC101" s="17"/>
      <c r="UD101" s="17"/>
      <c r="UE101" s="17"/>
      <c r="UF101" s="17"/>
      <c r="UG101" s="17"/>
      <c r="UH101" s="17"/>
      <c r="UI101" s="17"/>
      <c r="UJ101" s="17"/>
      <c r="UK101" s="17"/>
      <c r="UL101" s="17"/>
      <c r="UM101" s="17"/>
      <c r="UN101" s="17"/>
      <c r="UO101" s="17"/>
      <c r="UP101" s="17"/>
      <c r="UQ101" s="17"/>
      <c r="UR101" s="17"/>
      <c r="US101" s="17"/>
      <c r="UT101" s="17"/>
      <c r="UU101" s="17"/>
      <c r="UV101" s="17"/>
      <c r="UW101" s="17"/>
      <c r="UX101" s="17"/>
      <c r="UY101" s="17"/>
      <c r="UZ101" s="17"/>
      <c r="VA101" s="17"/>
      <c r="VB101" s="17"/>
      <c r="VC101" s="17"/>
      <c r="VD101" s="17"/>
      <c r="VE101" s="17"/>
      <c r="VF101" s="17"/>
      <c r="VG101" s="17"/>
      <c r="VH101" s="17"/>
      <c r="VI101" s="17"/>
      <c r="VJ101" s="17"/>
      <c r="VK101" s="17"/>
      <c r="VL101" s="17"/>
      <c r="VM101" s="17"/>
      <c r="VN101" s="17"/>
      <c r="VO101" s="17"/>
      <c r="VP101" s="17"/>
      <c r="VQ101" s="17"/>
      <c r="VR101" s="17"/>
      <c r="VS101" s="17"/>
      <c r="VT101" s="17"/>
      <c r="VU101" s="17"/>
      <c r="VV101" s="17"/>
      <c r="VW101" s="17"/>
      <c r="VX101" s="17"/>
      <c r="VY101" s="17"/>
      <c r="VZ101" s="17"/>
      <c r="WA101" s="17"/>
      <c r="WB101" s="17"/>
      <c r="WC101" s="17"/>
      <c r="WD101" s="17"/>
      <c r="WE101" s="17"/>
      <c r="WF101" s="17"/>
      <c r="WG101" s="17"/>
      <c r="WH101" s="17"/>
      <c r="WI101" s="17"/>
      <c r="WJ101" s="17"/>
      <c r="WK101" s="17"/>
      <c r="WL101" s="17"/>
      <c r="WM101" s="17"/>
      <c r="WN101" s="17"/>
      <c r="WO101" s="17"/>
      <c r="WP101" s="17"/>
      <c r="WQ101" s="17"/>
      <c r="WR101" s="17"/>
      <c r="WS101" s="17"/>
      <c r="WT101" s="17"/>
      <c r="WU101" s="17"/>
      <c r="WV101" s="17"/>
      <c r="WW101" s="17"/>
      <c r="WX101" s="17"/>
      <c r="WY101" s="17"/>
      <c r="WZ101" s="17"/>
      <c r="XA101" s="17"/>
      <c r="XB101" s="17"/>
      <c r="XC101" s="17"/>
      <c r="XD101" s="17"/>
      <c r="XE101" s="17"/>
      <c r="XF101" s="17"/>
      <c r="XG101" s="17"/>
      <c r="XH101" s="17"/>
      <c r="XI101" s="17"/>
      <c r="XJ101" s="17"/>
      <c r="XK101" s="17"/>
      <c r="XL101" s="17"/>
      <c r="XM101" s="17"/>
      <c r="XN101" s="17"/>
      <c r="XO101" s="17"/>
      <c r="XP101" s="17"/>
      <c r="XQ101" s="17"/>
      <c r="XR101" s="17"/>
      <c r="XS101" s="17"/>
      <c r="XT101" s="17"/>
      <c r="XU101" s="17"/>
      <c r="XV101" s="17"/>
      <c r="XW101" s="17"/>
      <c r="XX101" s="17"/>
      <c r="XY101" s="17"/>
      <c r="XZ101" s="17"/>
      <c r="YA101" s="17"/>
      <c r="YB101" s="17"/>
      <c r="YC101" s="17"/>
      <c r="YD101" s="17"/>
      <c r="YE101" s="17"/>
      <c r="YF101" s="17"/>
      <c r="YG101" s="17"/>
      <c r="YH101" s="17"/>
      <c r="YI101" s="17"/>
      <c r="YJ101" s="17"/>
      <c r="YK101" s="17"/>
      <c r="YL101" s="17"/>
      <c r="YM101" s="17"/>
      <c r="YN101" s="17"/>
      <c r="YO101" s="17"/>
      <c r="YP101" s="17"/>
      <c r="YQ101" s="17"/>
      <c r="YR101" s="17"/>
      <c r="YS101" s="17"/>
      <c r="YT101" s="17"/>
      <c r="YU101" s="17"/>
      <c r="YV101" s="17"/>
      <c r="YW101" s="17"/>
      <c r="YX101" s="17"/>
      <c r="YY101" s="17"/>
      <c r="YZ101" s="17"/>
      <c r="ZA101" s="17"/>
      <c r="ZB101" s="17"/>
      <c r="ZC101" s="17"/>
      <c r="ZD101" s="17"/>
      <c r="ZE101" s="17"/>
      <c r="ZF101" s="17"/>
      <c r="ZG101" s="17"/>
      <c r="ZH101" s="17"/>
      <c r="ZI101" s="17"/>
      <c r="ZJ101" s="17"/>
      <c r="ZK101" s="17"/>
      <c r="ZL101" s="17"/>
      <c r="ZM101" s="17"/>
      <c r="ZN101" s="17"/>
      <c r="ZO101" s="17"/>
      <c r="ZP101" s="17"/>
      <c r="ZQ101" s="17"/>
      <c r="ZR101" s="17"/>
      <c r="ZS101" s="17"/>
      <c r="ZT101" s="17"/>
      <c r="ZU101" s="17"/>
      <c r="ZV101" s="17"/>
      <c r="ZW101" s="17"/>
      <c r="ZX101" s="17"/>
      <c r="ZY101" s="17"/>
      <c r="ZZ101" s="17"/>
      <c r="AAA101" s="17"/>
      <c r="AAB101" s="17"/>
      <c r="AAC101" s="17"/>
      <c r="AAD101" s="17"/>
      <c r="AAE101" s="17"/>
      <c r="AAF101" s="17"/>
      <c r="AAG101" s="17"/>
      <c r="AAH101" s="17"/>
      <c r="AAI101" s="17"/>
      <c r="AAJ101" s="17"/>
      <c r="AAK101" s="17"/>
      <c r="AAL101" s="17"/>
      <c r="AAM101" s="14" t="s">
        <v>3383</v>
      </c>
      <c r="AAN101" s="17"/>
      <c r="AAO101" s="17"/>
      <c r="AAP101" s="17"/>
      <c r="AAQ101" s="17"/>
      <c r="AAR101" s="17"/>
      <c r="AAS101" s="17"/>
      <c r="AAT101" s="17"/>
      <c r="AAU101" s="17"/>
      <c r="AAV101" s="17"/>
      <c r="AAW101" s="17"/>
      <c r="AAX101" s="17"/>
      <c r="AAY101" s="17"/>
      <c r="AAZ101" s="17"/>
      <c r="ABA101" s="17"/>
      <c r="ABB101" s="17"/>
      <c r="ABC101" s="17"/>
      <c r="ABD101" s="17"/>
      <c r="ABE101" s="17"/>
      <c r="ABF101" s="17"/>
      <c r="ABG101" s="17"/>
      <c r="ABH101" s="17"/>
      <c r="ABI101" s="17"/>
      <c r="ABJ101" s="17"/>
      <c r="ABK101" s="17"/>
      <c r="ABL101" s="17"/>
      <c r="ABM101" s="17"/>
      <c r="ABN101" s="17"/>
      <c r="ABO101" s="17"/>
      <c r="ABP101" s="17"/>
      <c r="ABQ101" s="17"/>
      <c r="ABR101" s="17"/>
      <c r="ABS101" s="17"/>
      <c r="ABT101" s="17"/>
      <c r="ABU101" s="17"/>
      <c r="ABV101" s="17"/>
      <c r="ABW101" s="17"/>
      <c r="ABX101" s="17"/>
      <c r="ABY101" s="17"/>
      <c r="ABZ101" s="17"/>
      <c r="ACA101" s="17"/>
      <c r="ACB101" s="17"/>
      <c r="ACC101" s="17"/>
      <c r="ACD101" s="17"/>
      <c r="ACE101" s="17"/>
      <c r="ACF101" s="17"/>
      <c r="ACG101" s="17"/>
      <c r="ACH101" s="17"/>
      <c r="ACI101" s="17"/>
      <c r="ACJ101" s="17"/>
      <c r="ACK101" s="17"/>
      <c r="ACL101" s="17"/>
      <c r="ACM101" s="17"/>
      <c r="ACN101" s="17"/>
      <c r="ACO101" s="17"/>
      <c r="ACP101" s="17"/>
      <c r="ACQ101" s="17"/>
      <c r="ACR101" s="17"/>
      <c r="ACS101" s="17"/>
      <c r="ACT101" s="17"/>
      <c r="ACU101" s="17"/>
      <c r="ACV101" s="17"/>
      <c r="ACW101" s="17"/>
      <c r="ACX101" s="17"/>
      <c r="ACY101" s="17"/>
      <c r="ACZ101" s="17"/>
      <c r="ADA101" s="17"/>
      <c r="ADB101" s="17"/>
      <c r="ADC101" s="17"/>
      <c r="ADD101" s="17"/>
      <c r="ADE101" s="17"/>
      <c r="ADF101" s="17"/>
      <c r="ADG101" s="17"/>
      <c r="ADH101" s="17"/>
      <c r="ADI101" s="17"/>
      <c r="ADJ101" s="17"/>
      <c r="ADK101" s="17"/>
      <c r="ADL101" s="17"/>
      <c r="ADM101" s="17"/>
      <c r="ADN101" s="17"/>
      <c r="ADO101" s="17"/>
      <c r="ADP101" s="17"/>
      <c r="ADQ101" s="17"/>
      <c r="ADR101" s="17"/>
      <c r="ADS101" s="17"/>
      <c r="ADT101" s="17"/>
      <c r="ADU101" s="17"/>
      <c r="ADV101" s="17"/>
      <c r="ADW101" s="17"/>
      <c r="ADX101" s="17"/>
      <c r="ADY101" s="17"/>
      <c r="ADZ101" s="17"/>
      <c r="AEA101" s="17"/>
      <c r="AEB101" s="17"/>
      <c r="AEC101" s="17"/>
      <c r="AED101" s="17"/>
      <c r="AEE101" s="17"/>
      <c r="AEF101" s="17"/>
      <c r="AEG101" s="17"/>
      <c r="AEH101" s="17"/>
      <c r="AEI101" s="17"/>
      <c r="AEJ101" s="17"/>
      <c r="AEK101" s="17"/>
      <c r="AEL101" s="17"/>
      <c r="AEM101" s="17"/>
      <c r="AEN101" s="17"/>
      <c r="AEO101" s="17"/>
      <c r="AEP101" s="17"/>
      <c r="AEQ101" s="17"/>
      <c r="AER101" s="17"/>
      <c r="AES101" s="17"/>
      <c r="AET101" s="17"/>
      <c r="AEU101" s="17"/>
      <c r="AEV101" s="17"/>
      <c r="AEW101" s="17"/>
      <c r="AEX101" s="17"/>
      <c r="AEY101" s="17"/>
      <c r="AEZ101" s="17"/>
      <c r="AFA101" s="17"/>
      <c r="AFB101" s="17"/>
      <c r="AFC101" s="17"/>
      <c r="AFD101" s="17"/>
      <c r="AFE101" s="17"/>
      <c r="AFF101" s="17"/>
      <c r="AFG101" s="17"/>
      <c r="AFH101" s="17"/>
      <c r="AFI101" s="17"/>
      <c r="AFJ101" s="17"/>
      <c r="AFK101" s="17"/>
      <c r="AFL101" s="17"/>
      <c r="AFM101" s="17"/>
      <c r="AFN101" s="17"/>
      <c r="AFO101" s="17"/>
      <c r="AFP101" s="17"/>
      <c r="AFQ101" s="17"/>
      <c r="AFR101" s="17"/>
      <c r="AFS101" s="17"/>
      <c r="AFT101" s="17"/>
      <c r="AFU101" s="17"/>
      <c r="AFV101" s="17"/>
      <c r="AFW101" s="17"/>
      <c r="AFX101" s="17"/>
      <c r="AFY101" s="17"/>
      <c r="AFZ101" s="17"/>
      <c r="AGA101" s="17"/>
      <c r="AGB101" s="17"/>
      <c r="AGC101" s="17"/>
      <c r="AGD101" s="17"/>
      <c r="AGE101" s="17"/>
      <c r="AGF101" s="17"/>
      <c r="AGG101" s="17"/>
      <c r="AGH101" s="17"/>
      <c r="AGI101" s="17"/>
      <c r="AGJ101" s="17"/>
      <c r="AGK101" s="17"/>
      <c r="AGL101" s="17"/>
      <c r="AGM101" s="17"/>
      <c r="AGN101" s="17"/>
      <c r="AGO101" s="17"/>
      <c r="AGP101" s="17"/>
      <c r="AGQ101" s="17"/>
      <c r="AGR101" s="17"/>
      <c r="AGS101" s="17"/>
      <c r="AGT101" s="17"/>
      <c r="AGU101" s="17"/>
      <c r="AGV101" s="17"/>
      <c r="AGW101" s="17"/>
      <c r="AGX101" s="17"/>
      <c r="AGY101" s="17"/>
      <c r="AGZ101" s="17"/>
      <c r="AHA101" s="17"/>
      <c r="AHB101" s="17"/>
      <c r="AHC101" s="17"/>
      <c r="AHD101" s="17"/>
      <c r="AHE101" s="17"/>
      <c r="AHF101" s="17"/>
      <c r="AHG101" s="17"/>
      <c r="AHH101" s="17"/>
      <c r="AHI101" s="17"/>
      <c r="AHJ101" s="17"/>
      <c r="AHK101" s="17"/>
      <c r="AHL101" s="17"/>
      <c r="AHM101" s="17"/>
      <c r="AHN101" s="17"/>
      <c r="AHO101" s="17"/>
      <c r="AHP101" s="17"/>
      <c r="AHQ101" s="17"/>
      <c r="AHR101" s="17"/>
      <c r="AHS101" s="17"/>
      <c r="AHT101" s="17"/>
      <c r="AHU101" s="17"/>
      <c r="AHV101" s="17"/>
      <c r="AHW101" s="17"/>
      <c r="AHX101" s="17"/>
      <c r="AHY101" s="17"/>
      <c r="AHZ101" s="17"/>
      <c r="AIA101" s="17"/>
      <c r="AIB101" s="17"/>
      <c r="AIC101" s="17"/>
      <c r="AID101" s="17"/>
      <c r="AIE101" s="17"/>
      <c r="AIF101" s="17"/>
      <c r="AIG101" s="17"/>
      <c r="AIH101" s="17"/>
      <c r="AII101" s="17"/>
      <c r="AIJ101" s="17"/>
      <c r="AIK101" s="17"/>
      <c r="AIL101" s="17"/>
      <c r="AIM101" s="17"/>
      <c r="AIN101" s="17"/>
      <c r="AIO101" s="17"/>
      <c r="AIP101" s="17"/>
      <c r="AIQ101" s="17"/>
      <c r="AIR101" s="17"/>
      <c r="AIS101" s="17"/>
      <c r="AIT101" s="17"/>
      <c r="AIU101" s="17"/>
      <c r="AIV101" s="17"/>
      <c r="AIW101" s="17"/>
      <c r="AIX101" s="17"/>
      <c r="AIY101" s="17"/>
      <c r="AIZ101" s="17"/>
      <c r="AJA101" s="17"/>
      <c r="AJB101" s="17"/>
      <c r="AJC101" s="17"/>
      <c r="AJD101" s="17"/>
      <c r="AJE101" s="17"/>
      <c r="AJF101" s="17"/>
      <c r="AJG101" s="17"/>
      <c r="AJH101" s="17"/>
      <c r="AJI101" s="17"/>
      <c r="AJJ101" s="17"/>
      <c r="AJK101" s="17"/>
      <c r="AJL101" s="17"/>
      <c r="AJM101" s="17"/>
      <c r="AJN101" s="17"/>
      <c r="AJO101" s="17"/>
      <c r="AJP101" s="17"/>
      <c r="AJQ101" s="17"/>
      <c r="AJR101" s="17"/>
      <c r="AJS101" s="17"/>
      <c r="AJT101" s="17"/>
      <c r="AJU101" s="17"/>
      <c r="AJV101" s="17"/>
      <c r="AJW101" s="17"/>
      <c r="AJX101" s="17"/>
      <c r="AJY101" s="17"/>
      <c r="AJZ101" s="17"/>
      <c r="AKA101" s="17"/>
      <c r="AKB101" s="17"/>
      <c r="AKC101" s="17"/>
      <c r="AKD101" s="17"/>
      <c r="AKE101" s="17"/>
      <c r="AKF101" s="17"/>
      <c r="AKG101" s="17"/>
      <c r="AKH101" s="17"/>
      <c r="AKI101" s="17"/>
      <c r="AKJ101" s="17"/>
      <c r="AKK101" s="17"/>
      <c r="AKL101" s="17"/>
      <c r="AKM101" s="17"/>
      <c r="AKN101" s="17"/>
      <c r="AKO101" s="17"/>
      <c r="AKP101" s="17"/>
      <c r="AKQ101" s="17"/>
      <c r="AKR101" s="17"/>
      <c r="AKS101" s="17"/>
      <c r="AKT101" s="17"/>
      <c r="AKU101" s="17"/>
      <c r="AKV101" s="17"/>
      <c r="AKW101" s="17"/>
      <c r="AKX101" s="17"/>
      <c r="AKY101" s="17"/>
      <c r="AKZ101" s="17"/>
      <c r="ALA101" s="17"/>
      <c r="ALB101" s="14" t="s">
        <v>3571</v>
      </c>
      <c r="ALC101" s="17"/>
      <c r="ALD101" s="17"/>
      <c r="ALE101" s="17"/>
      <c r="ALF101" s="17"/>
      <c r="ALG101" s="17"/>
      <c r="ALH101" s="17"/>
      <c r="ALI101" s="17"/>
      <c r="ALJ101" s="17"/>
      <c r="ALK101" s="17"/>
      <c r="ALL101" s="17"/>
      <c r="ALM101" s="17"/>
      <c r="ALN101" s="17"/>
      <c r="ALO101" s="17"/>
      <c r="ALP101" s="17"/>
      <c r="ALQ101" s="17"/>
      <c r="ALR101" s="17"/>
      <c r="ALS101" s="17"/>
      <c r="ALT101" s="17"/>
      <c r="ALU101" s="17"/>
      <c r="ALV101" s="17"/>
      <c r="ALW101" s="17"/>
      <c r="ALX101" s="17"/>
      <c r="ALY101" s="17"/>
      <c r="ALZ101" s="17"/>
      <c r="AMA101" s="17"/>
      <c r="AMB101" s="17"/>
      <c r="AMC101" s="17"/>
      <c r="AMD101" s="17"/>
      <c r="AME101" s="17"/>
      <c r="AMF101" s="17"/>
      <c r="AMG101" s="17"/>
      <c r="AMH101" s="17"/>
      <c r="AMI101" s="17"/>
      <c r="AMJ101" s="17"/>
      <c r="AMK101" s="17"/>
      <c r="AML101" s="17"/>
      <c r="AMM101" s="17"/>
      <c r="AMN101" s="17"/>
      <c r="AMO101" s="17"/>
      <c r="AMP101" s="17"/>
      <c r="AMQ101" s="17"/>
      <c r="AMR101" s="17"/>
      <c r="AMS101" s="17"/>
      <c r="AMT101" s="17"/>
      <c r="AMU101" s="17"/>
      <c r="AMV101" s="17"/>
      <c r="AMW101" s="17"/>
      <c r="AMX101" s="17"/>
      <c r="AMY101" s="17"/>
      <c r="AMZ101" s="17"/>
      <c r="ANA101" s="17"/>
      <c r="ANB101" s="17"/>
      <c r="ANC101" s="17"/>
      <c r="AND101" s="17"/>
      <c r="ANE101" s="17"/>
      <c r="ANF101" s="17"/>
      <c r="ANG101" s="17"/>
      <c r="ANH101" s="17"/>
      <c r="ANI101" s="17"/>
      <c r="ANJ101" s="17"/>
      <c r="ANK101" s="17"/>
      <c r="ANL101" s="17"/>
      <c r="ANM101" s="17"/>
      <c r="ANN101" s="17"/>
      <c r="ANO101" s="17"/>
      <c r="ANP101" s="17"/>
      <c r="ANQ101" s="17"/>
      <c r="ANR101" s="17"/>
      <c r="ANS101" s="17"/>
      <c r="ANT101" s="17"/>
      <c r="ANU101" s="17"/>
      <c r="ANV101" s="17"/>
      <c r="ANW101" s="17"/>
      <c r="ANX101" s="17"/>
      <c r="ANY101" s="17"/>
      <c r="ANZ101" s="17"/>
      <c r="AOA101" s="17"/>
      <c r="AOB101" s="17"/>
      <c r="AOC101" s="17"/>
      <c r="AOD101" s="17"/>
      <c r="AOE101" s="17"/>
      <c r="AOF101" s="17"/>
      <c r="AOG101" s="17"/>
      <c r="AOH101" s="17"/>
      <c r="AOI101" s="17"/>
      <c r="AOJ101" s="17"/>
      <c r="AOK101" s="17"/>
      <c r="AOL101" s="17"/>
      <c r="AOM101" s="17"/>
      <c r="AON101" s="17"/>
      <c r="AOO101" s="17"/>
      <c r="AOP101" s="17"/>
      <c r="AOQ101" s="17"/>
      <c r="AOR101" s="17"/>
      <c r="AOS101" s="17"/>
      <c r="AOT101" s="17"/>
      <c r="AOU101" s="17"/>
      <c r="AOV101" s="17"/>
      <c r="AOW101" s="17"/>
      <c r="AOX101" s="17"/>
      <c r="AOY101" s="17"/>
      <c r="AOZ101" s="17"/>
      <c r="APA101" s="17"/>
      <c r="APB101" s="17"/>
      <c r="APC101" s="17"/>
      <c r="APD101" s="17"/>
      <c r="APE101" s="17"/>
      <c r="APF101" s="17"/>
      <c r="APG101" s="17"/>
      <c r="APH101" s="17"/>
      <c r="API101" s="17"/>
      <c r="APJ101" s="17"/>
      <c r="APK101" s="17"/>
      <c r="APL101" s="17"/>
      <c r="APM101" s="17"/>
      <c r="APN101" s="17"/>
      <c r="APO101" s="17"/>
      <c r="APP101" s="17"/>
      <c r="APQ101" s="17"/>
      <c r="APR101" s="17"/>
      <c r="APS101" s="17"/>
      <c r="APT101" s="17"/>
      <c r="APU101" s="17"/>
      <c r="APV101" s="17"/>
      <c r="APW101" s="17"/>
      <c r="APX101" s="17"/>
      <c r="APY101" s="17"/>
      <c r="APZ101" s="17"/>
      <c r="AQA101" s="17"/>
      <c r="AQB101" s="17"/>
      <c r="AQC101" s="17"/>
      <c r="AQD101" s="17"/>
      <c r="AQE101" s="17"/>
      <c r="AQF101" s="17"/>
      <c r="AQG101" s="17"/>
      <c r="AQH101" s="17"/>
      <c r="AQI101" s="17"/>
      <c r="AQJ101" s="17"/>
      <c r="AQK101" s="14" t="s">
        <v>3572</v>
      </c>
      <c r="AQM101" s="17"/>
      <c r="AQN101" s="17"/>
      <c r="AQO101" s="17"/>
      <c r="AQP101" s="17"/>
      <c r="AQQ101" s="17"/>
      <c r="AQR101" s="17"/>
      <c r="AQS101" s="17"/>
      <c r="AQT101" s="17"/>
      <c r="AQU101" s="17"/>
      <c r="AQV101" s="17"/>
      <c r="AQW101" s="17"/>
      <c r="AQX101" s="17"/>
      <c r="AQY101" s="17"/>
      <c r="AQZ101" s="17"/>
      <c r="ARA101" s="17"/>
      <c r="ARB101" s="17"/>
      <c r="ARC101" s="17"/>
      <c r="ARD101" s="17"/>
      <c r="ARE101" s="17"/>
      <c r="ARF101" s="17"/>
      <c r="ARG101" s="17"/>
      <c r="ARH101" s="17"/>
      <c r="ARI101" s="17"/>
      <c r="ARJ101" s="17"/>
      <c r="ARK101" s="17"/>
      <c r="ARL101" s="17"/>
      <c r="ARM101" s="17"/>
      <c r="ARN101" s="17"/>
      <c r="ARO101" s="17"/>
      <c r="ARP101" s="17"/>
      <c r="ARQ101" s="17"/>
      <c r="ARR101" s="17"/>
      <c r="ARS101" s="17"/>
      <c r="ART101" s="17"/>
      <c r="ARU101" s="17"/>
      <c r="ARV101" s="17"/>
      <c r="ARW101" s="17"/>
      <c r="ARX101" s="17"/>
      <c r="ARY101" s="17"/>
      <c r="ARZ101" s="17"/>
      <c r="ASA101" s="17"/>
      <c r="ASB101" s="17"/>
      <c r="ASC101" s="17"/>
      <c r="ASD101" s="17"/>
      <c r="ASE101" s="17"/>
      <c r="ASF101" s="17"/>
      <c r="ASG101" s="17"/>
      <c r="ASH101" s="17"/>
      <c r="ASI101" s="17"/>
      <c r="ASJ101" s="17"/>
      <c r="ASK101" s="17"/>
      <c r="ASL101" s="17"/>
      <c r="ASM101" s="17"/>
      <c r="ASN101" s="17"/>
      <c r="ASO101" s="17"/>
      <c r="ASP101" s="17"/>
      <c r="ASQ101" s="17"/>
      <c r="ASR101" s="17"/>
      <c r="ASS101" s="17"/>
      <c r="AST101" s="17"/>
      <c r="ASU101" s="17"/>
      <c r="ASV101" s="17"/>
      <c r="ASW101" s="17"/>
      <c r="ASX101" s="17"/>
      <c r="ASY101" s="17"/>
      <c r="ASZ101" s="17"/>
      <c r="ATA101" s="17"/>
      <c r="ATB101" s="17"/>
      <c r="ATC101" s="17"/>
      <c r="ATD101" s="17"/>
      <c r="ATE101" s="17"/>
      <c r="ATF101" s="17"/>
      <c r="ATG101" s="17"/>
      <c r="ATH101" s="17"/>
      <c r="ATI101" s="17"/>
      <c r="ATJ101" s="17"/>
      <c r="ATK101" s="17"/>
      <c r="ATL101" s="17"/>
      <c r="ATM101" s="17"/>
      <c r="ATN101" s="17"/>
      <c r="ATO101" s="17"/>
      <c r="ATP101" s="17"/>
      <c r="ATQ101" s="17"/>
      <c r="ATR101" s="17"/>
      <c r="ATS101" s="17"/>
      <c r="ATT101" s="17"/>
      <c r="ATU101" s="17"/>
      <c r="ATV101" s="17"/>
      <c r="ATW101" s="17"/>
      <c r="ATX101" s="17"/>
      <c r="ATY101" s="17"/>
      <c r="ATZ101" s="17"/>
      <c r="AUA101" s="17"/>
      <c r="AUB101" s="17"/>
      <c r="AUC101" s="17"/>
      <c r="AUD101" s="17"/>
      <c r="AUE101" s="17"/>
      <c r="AUF101" s="17"/>
      <c r="AUG101" s="17"/>
      <c r="AUH101" s="17"/>
      <c r="AUI101" s="17"/>
      <c r="AUJ101" s="17"/>
      <c r="AUK101" s="17"/>
      <c r="AUL101" s="17"/>
      <c r="AUM101" s="17"/>
      <c r="AUN101" s="17"/>
      <c r="AUO101" s="17"/>
      <c r="AUP101" s="17"/>
      <c r="AUQ101" s="17"/>
      <c r="AUR101" s="17"/>
      <c r="AUS101" s="17"/>
      <c r="AUT101" s="17"/>
      <c r="AUU101" s="17"/>
      <c r="AUV101" s="17"/>
      <c r="AUW101" s="17"/>
      <c r="AUX101" s="17"/>
      <c r="AUY101" s="17"/>
      <c r="AUZ101" s="17"/>
      <c r="AVA101" s="17"/>
      <c r="AVB101" s="17"/>
      <c r="AVC101" s="17"/>
      <c r="AVD101" s="17"/>
      <c r="AVE101" s="17"/>
      <c r="AVF101" s="17"/>
      <c r="AVG101" s="17"/>
      <c r="AVH101" s="17"/>
      <c r="AVI101" s="17"/>
      <c r="AVJ101" s="17"/>
      <c r="AVK101" s="17"/>
      <c r="AVL101" s="17"/>
      <c r="AVM101" s="17"/>
      <c r="AVN101" s="17"/>
      <c r="AVO101" s="17"/>
      <c r="AVP101" s="17"/>
      <c r="AVQ101" s="17"/>
      <c r="AVR101" s="17"/>
      <c r="AVS101" s="17"/>
      <c r="AVT101" s="17"/>
      <c r="AVU101" s="17"/>
      <c r="AVV101" s="17"/>
      <c r="AVW101" s="17"/>
      <c r="AVX101" s="17"/>
      <c r="AVY101" s="17"/>
      <c r="AVZ101" s="17"/>
      <c r="AWA101" s="17"/>
      <c r="AWB101" s="17"/>
      <c r="AWC101" s="17"/>
      <c r="AWD101" s="17"/>
      <c r="AWE101" s="17"/>
      <c r="AWF101" s="17"/>
      <c r="AWG101" s="17"/>
      <c r="AWH101" s="17"/>
      <c r="AWI101" s="17"/>
      <c r="AWJ101" s="17"/>
      <c r="AWK101" s="17"/>
      <c r="AWL101" s="17"/>
      <c r="AWM101" s="17"/>
      <c r="AWN101" s="17"/>
      <c r="AWO101" s="17"/>
      <c r="AWP101" s="17"/>
      <c r="AWQ101" s="17"/>
      <c r="AWR101" s="17"/>
      <c r="AWS101" s="17"/>
      <c r="AWT101" s="17"/>
      <c r="AWU101" s="17"/>
      <c r="AWV101" s="17"/>
      <c r="AWW101" s="17"/>
      <c r="AWX101" s="17"/>
      <c r="AWY101" s="17"/>
      <c r="AWZ101" s="17"/>
      <c r="AXA101" s="17"/>
      <c r="AXB101" s="17"/>
      <c r="AXC101" s="17"/>
      <c r="AXD101" s="17"/>
      <c r="AXE101" s="17"/>
      <c r="AXF101" s="17"/>
      <c r="AXG101" s="17"/>
      <c r="AXH101" s="17"/>
      <c r="AXI101" s="17"/>
      <c r="AXJ101" s="17"/>
      <c r="AXK101" s="17"/>
      <c r="AXL101" s="17"/>
      <c r="AXM101" s="17"/>
      <c r="AXN101" s="17"/>
      <c r="AXO101" s="17"/>
      <c r="AXP101" s="17"/>
      <c r="AXQ101" s="17"/>
      <c r="AXR101" s="17"/>
      <c r="AXS101" s="17"/>
      <c r="AXT101" s="17"/>
      <c r="AXU101" s="17"/>
      <c r="AXV101" s="17"/>
      <c r="AXW101" s="17"/>
      <c r="AXX101" s="17"/>
      <c r="AXY101" s="17"/>
      <c r="AXZ101" s="17"/>
      <c r="AYA101" s="17"/>
      <c r="AYB101" s="17"/>
      <c r="AYC101" s="17"/>
      <c r="AYD101" s="17"/>
      <c r="AYE101" s="17"/>
      <c r="AYF101" s="17"/>
      <c r="AYG101" s="17"/>
      <c r="AYH101" s="17"/>
      <c r="AYI101" s="17"/>
      <c r="AYJ101" s="17"/>
      <c r="AYK101" s="17"/>
      <c r="AYL101" s="17"/>
      <c r="AYM101" s="17"/>
      <c r="AYN101" s="17"/>
      <c r="AYO101" s="17"/>
      <c r="AYP101" s="17"/>
      <c r="AYQ101" s="17"/>
      <c r="AYR101" s="17"/>
      <c r="AYS101" s="17"/>
      <c r="AYT101" s="17"/>
      <c r="AYU101" s="17"/>
      <c r="AYV101" s="17"/>
      <c r="AYW101" s="17"/>
      <c r="AYX101" s="17"/>
      <c r="AYY101" s="17"/>
      <c r="AYZ101" s="17"/>
      <c r="AZA101" s="17"/>
      <c r="AZB101" s="17"/>
      <c r="AZC101" s="17"/>
      <c r="AZD101" s="17"/>
      <c r="AZE101" s="17"/>
      <c r="AZF101" s="17"/>
      <c r="AZG101" s="17"/>
      <c r="AZH101" s="17"/>
      <c r="AZI101" s="17"/>
      <c r="AZJ101" s="17"/>
      <c r="AZK101" s="17"/>
      <c r="AZL101" s="17"/>
      <c r="AZM101" s="17"/>
      <c r="AZN101" s="17"/>
      <c r="AZO101" s="17"/>
      <c r="AZP101" s="17"/>
      <c r="AZQ101" s="17"/>
      <c r="AZR101" s="17"/>
      <c r="AZS101" s="17"/>
      <c r="AZT101" s="17"/>
      <c r="AZU101" s="17"/>
      <c r="AZV101" s="17"/>
      <c r="AZW101" s="17"/>
      <c r="AZX101" s="17"/>
      <c r="AZY101" s="17"/>
      <c r="AZZ101" s="17"/>
      <c r="BAA101" s="17"/>
      <c r="BAB101" s="17"/>
      <c r="BAC101" s="17"/>
      <c r="BAD101" s="17"/>
      <c r="BAE101" s="17"/>
      <c r="BAF101" s="17"/>
      <c r="BAG101" s="17"/>
      <c r="BAH101" s="17"/>
      <c r="BAI101" s="17"/>
      <c r="BAJ101" s="17"/>
      <c r="BAK101" s="17"/>
      <c r="BAL101" s="17"/>
      <c r="BAM101" s="17"/>
      <c r="BAN101" s="17"/>
      <c r="BAO101" s="17"/>
      <c r="BAP101" s="17"/>
      <c r="BAQ101" s="17"/>
      <c r="BAR101" s="17"/>
      <c r="BAS101" s="17"/>
      <c r="BAT101" s="17"/>
      <c r="BAU101" s="17"/>
      <c r="BAV101" s="17"/>
      <c r="BAW101" s="17"/>
      <c r="BAX101" s="17"/>
      <c r="BAY101" s="17"/>
      <c r="BAZ101" s="17"/>
      <c r="BBA101" s="17"/>
      <c r="BBB101" s="17"/>
      <c r="BBC101" s="17"/>
      <c r="BBD101" s="17"/>
      <c r="BBE101" s="17"/>
      <c r="BBF101" s="17"/>
      <c r="BBG101" s="17"/>
      <c r="BBH101" s="17"/>
      <c r="BBI101" s="17"/>
      <c r="BBJ101" s="17"/>
      <c r="BBK101" s="17"/>
      <c r="BBL101" s="17"/>
      <c r="BBM101" s="17"/>
      <c r="BBN101" s="17"/>
      <c r="BBO101" s="17"/>
      <c r="BBP101" s="17"/>
      <c r="BBQ101" s="14" t="s">
        <v>3573</v>
      </c>
      <c r="BBR101" s="14" t="s">
        <v>135</v>
      </c>
      <c r="BBS101" s="17"/>
      <c r="BBT101" s="14" t="s">
        <v>3574</v>
      </c>
      <c r="BBU101" s="14" t="s">
        <v>3574</v>
      </c>
      <c r="BBW101" s="17"/>
      <c r="BBX101" s="17"/>
      <c r="BBY101" s="17"/>
      <c r="BBZ101" s="17"/>
      <c r="BCA101" s="17"/>
      <c r="BCB101" s="17"/>
      <c r="BCC101" s="17"/>
      <c r="BCD101" s="17"/>
      <c r="BCE101" s="17"/>
      <c r="BCF101" s="17"/>
      <c r="BCG101" s="17"/>
      <c r="BCH101" s="17"/>
      <c r="BCI101" s="17"/>
      <c r="BCJ101" s="17"/>
      <c r="BCK101" s="17"/>
      <c r="BCL101" s="17"/>
      <c r="BCM101" s="17"/>
      <c r="BCN101" s="17"/>
      <c r="BCO101" s="17"/>
      <c r="BCP101" s="17"/>
      <c r="BCQ101" s="17"/>
      <c r="BCR101" s="17"/>
      <c r="BCS101" s="17"/>
      <c r="BCT101" s="17"/>
      <c r="BCU101" s="17"/>
      <c r="BCV101" s="17"/>
      <c r="BCW101" s="17"/>
      <c r="BCX101" s="17"/>
      <c r="BCY101" s="17"/>
      <c r="BCZ101" s="17"/>
      <c r="BDA101" s="17"/>
      <c r="BDB101" s="17"/>
      <c r="BDC101" s="17"/>
      <c r="BDD101" s="17"/>
      <c r="BDE101" s="17"/>
      <c r="BDF101" s="17"/>
      <c r="BDG101" s="17"/>
      <c r="BDH101" s="17"/>
      <c r="BDI101" s="17"/>
      <c r="BDJ101" s="17"/>
      <c r="BDK101" s="17"/>
      <c r="BDL101" s="17"/>
      <c r="BDM101" s="17"/>
      <c r="BDN101" s="17"/>
      <c r="BDO101" s="17"/>
      <c r="BDP101" s="17"/>
      <c r="BDQ101" s="17"/>
      <c r="BDR101" s="17"/>
      <c r="BDS101" s="17"/>
      <c r="BDT101" s="17"/>
      <c r="BDU101" s="17"/>
      <c r="BDV101" s="17"/>
      <c r="BDW101" s="17"/>
      <c r="BDX101" s="17"/>
      <c r="BDY101" s="17"/>
      <c r="BDZ101" s="17"/>
      <c r="BEA101" s="17"/>
      <c r="BEB101" s="17"/>
      <c r="BEC101" s="17"/>
      <c r="BED101" s="17"/>
      <c r="BEE101" s="17"/>
      <c r="BEF101" s="17"/>
      <c r="BEG101" s="17"/>
      <c r="BEH101" s="17"/>
      <c r="BEI101" s="17"/>
      <c r="BEJ101" s="17"/>
      <c r="BEK101" s="17"/>
      <c r="BEL101" s="17"/>
      <c r="BEM101" s="17"/>
      <c r="BEN101" s="17"/>
      <c r="BEO101" s="17"/>
      <c r="BEP101" s="17"/>
      <c r="BEQ101" s="17"/>
      <c r="BER101" s="17"/>
      <c r="BES101" s="17"/>
      <c r="BET101" s="17"/>
      <c r="BEU101" s="17"/>
      <c r="BEV101" s="17"/>
      <c r="BEW101" s="17"/>
      <c r="BEX101" s="17"/>
      <c r="BEY101" s="17"/>
      <c r="BEZ101" s="17"/>
      <c r="BFA101" s="17"/>
      <c r="BFB101" s="17"/>
      <c r="BFC101" s="17"/>
      <c r="BFD101" s="17"/>
      <c r="BFE101" s="17"/>
      <c r="BFF101" s="17"/>
      <c r="BFG101" s="17"/>
      <c r="BFH101" s="17"/>
      <c r="BFI101" s="17"/>
      <c r="BFJ101" s="17"/>
      <c r="BFK101" s="17"/>
      <c r="BFL101" s="17"/>
      <c r="BFM101" s="17"/>
      <c r="BFN101" s="17"/>
      <c r="BFO101" s="17"/>
      <c r="BFP101" s="17"/>
      <c r="BFQ101" s="17"/>
      <c r="BFR101" s="17"/>
      <c r="BFS101" s="17"/>
      <c r="BFT101" s="17"/>
      <c r="BFU101" s="17"/>
      <c r="BFV101" s="17"/>
      <c r="BFW101" s="17"/>
      <c r="BFX101" s="17"/>
      <c r="BFY101" s="17"/>
      <c r="BFZ101" s="17"/>
      <c r="BGA101" s="17"/>
      <c r="BGB101" s="17"/>
      <c r="BGC101" s="17"/>
      <c r="BGD101" s="17"/>
      <c r="BGE101" s="17"/>
      <c r="BGF101" s="17"/>
      <c r="BGG101" s="17"/>
      <c r="BGH101" s="17"/>
      <c r="BGI101" s="17"/>
      <c r="BGJ101" s="17"/>
      <c r="BGK101" s="17"/>
      <c r="BGL101" s="17"/>
      <c r="BGM101" s="17"/>
      <c r="BGN101" s="17"/>
      <c r="BGO101" s="17"/>
      <c r="BGP101" s="17"/>
      <c r="BGQ101" s="17"/>
      <c r="BGR101" s="17"/>
      <c r="BGS101" s="17"/>
      <c r="BGT101" s="17"/>
      <c r="BGU101" s="17"/>
      <c r="BGV101" s="17"/>
      <c r="BGW101" s="17"/>
      <c r="BGX101" s="17"/>
      <c r="BGY101" s="17"/>
      <c r="BGZ101" s="17"/>
      <c r="BHA101" s="17"/>
      <c r="BHB101" s="17"/>
      <c r="BHC101" s="17"/>
      <c r="BHD101" s="17"/>
      <c r="BHE101" s="17"/>
      <c r="BHF101" s="17"/>
      <c r="BHG101" s="17"/>
      <c r="BHH101" s="17"/>
      <c r="BHI101" s="17"/>
      <c r="BHJ101" s="17"/>
      <c r="BHK101" s="17"/>
      <c r="BHL101" s="17"/>
      <c r="BHM101" s="17"/>
      <c r="BHN101" s="17"/>
      <c r="BHO101" s="17"/>
      <c r="BHP101" s="17"/>
      <c r="BHQ101" s="17"/>
      <c r="BHR101" s="17"/>
      <c r="BHS101" s="17"/>
      <c r="BHT101" s="17"/>
      <c r="BHU101" s="17"/>
      <c r="BHV101" s="17"/>
      <c r="BHW101" s="17"/>
      <c r="BHX101" s="17"/>
      <c r="BHY101" s="17"/>
      <c r="BHZ101" s="17"/>
      <c r="BIA101" s="17"/>
      <c r="BIB101" s="17"/>
      <c r="BIC101" s="17"/>
      <c r="BID101" s="17"/>
      <c r="BIE101" s="17"/>
      <c r="BIF101" s="17"/>
      <c r="BIG101" s="17"/>
      <c r="BIH101" s="17"/>
      <c r="BII101" s="17"/>
      <c r="BIJ101" s="17"/>
      <c r="BIK101" s="17"/>
      <c r="BIL101" s="17"/>
      <c r="BIM101" s="17"/>
      <c r="BIN101" s="17"/>
      <c r="BIO101" s="17"/>
      <c r="BIP101" s="17"/>
      <c r="BIQ101" s="17"/>
      <c r="BIR101" s="17"/>
      <c r="BIS101" s="17"/>
      <c r="BIT101" s="17"/>
      <c r="BIU101" s="17"/>
      <c r="BIV101" s="17"/>
      <c r="BIW101" s="17"/>
      <c r="BIX101" s="17"/>
      <c r="BIY101" s="17"/>
      <c r="BIZ101" s="17"/>
      <c r="BJA101" s="17"/>
      <c r="BJB101" s="17"/>
      <c r="BJC101" s="17"/>
      <c r="BJD101" s="17"/>
      <c r="BJE101" s="17"/>
      <c r="BJF101" s="17"/>
      <c r="BJG101" s="17"/>
      <c r="BJH101" s="17"/>
      <c r="BJI101" s="17"/>
      <c r="BJJ101" s="17"/>
      <c r="BJK101" s="17"/>
      <c r="BJL101" s="17"/>
      <c r="BJM101" s="17"/>
      <c r="BJN101" s="17"/>
      <c r="BJO101" s="17"/>
      <c r="BJP101" s="17"/>
      <c r="BJQ101" s="17"/>
      <c r="BJR101" s="17"/>
      <c r="BJS101" s="17"/>
      <c r="BJT101" s="17"/>
      <c r="BJU101" s="17"/>
      <c r="BJV101" s="17"/>
      <c r="BJW101" s="17"/>
      <c r="BJX101" s="17"/>
      <c r="BJY101" s="17"/>
      <c r="BJZ101" s="17"/>
      <c r="BKA101" s="17"/>
      <c r="BKB101" s="17"/>
      <c r="BKC101" s="17"/>
      <c r="BKD101" s="17"/>
      <c r="BKE101" s="17"/>
      <c r="BKF101" s="17"/>
      <c r="BKG101" s="17"/>
      <c r="BKH101" s="17"/>
      <c r="BKI101" s="17"/>
      <c r="BKJ101" s="17"/>
      <c r="BKK101" s="17"/>
      <c r="BKL101" s="17"/>
      <c r="BKM101" s="17"/>
      <c r="BKN101" s="17"/>
      <c r="BKO101" s="17"/>
      <c r="BKP101" s="17"/>
      <c r="BKQ101" s="17"/>
      <c r="BKR101" s="17"/>
      <c r="BKS101" s="17"/>
      <c r="BKT101" s="17"/>
      <c r="BKU101" s="17"/>
      <c r="BKV101" s="17"/>
      <c r="BKW101" s="17"/>
      <c r="BKX101" s="17"/>
      <c r="BKY101" s="17"/>
      <c r="BKZ101" s="17"/>
      <c r="BLA101" s="17"/>
      <c r="BLB101" s="17"/>
      <c r="BLC101" s="17"/>
      <c r="BLD101" s="17"/>
      <c r="BLE101" s="17"/>
      <c r="BLF101" s="17"/>
      <c r="BLG101" s="17"/>
      <c r="BLH101" s="17"/>
      <c r="BLI101" s="17"/>
      <c r="BLJ101" s="17"/>
      <c r="BLK101" s="17"/>
      <c r="BLL101" s="17"/>
      <c r="BLM101" s="17"/>
      <c r="BLN101" s="17"/>
      <c r="BLO101" s="17"/>
      <c r="BLP101" s="17"/>
      <c r="BLQ101" s="17"/>
      <c r="BLR101" s="17"/>
      <c r="BLS101" s="17"/>
      <c r="BLT101" s="17"/>
      <c r="BLU101" s="17"/>
      <c r="BLV101" s="17"/>
      <c r="BLW101" s="17"/>
      <c r="BLX101" s="17"/>
      <c r="BLY101" s="17"/>
      <c r="BLZ101" s="17"/>
      <c r="BMA101" s="17"/>
      <c r="BMB101" s="17"/>
      <c r="BMC101" s="17"/>
      <c r="BMD101" s="17"/>
      <c r="BME101" s="17"/>
      <c r="BMF101" s="17"/>
      <c r="BMG101" s="17"/>
      <c r="BMH101" s="17"/>
      <c r="BMI101" s="17"/>
      <c r="BMJ101" s="17"/>
      <c r="BMK101" s="17"/>
      <c r="BML101" s="17"/>
      <c r="BMM101" s="17"/>
      <c r="BMN101" s="17"/>
      <c r="BMO101" s="17"/>
      <c r="BMP101" s="17"/>
      <c r="BMQ101" s="17"/>
      <c r="BMR101" s="17"/>
      <c r="BMS101" s="17"/>
      <c r="BMT101" s="17"/>
      <c r="BMU101" s="17"/>
      <c r="BMV101" s="17"/>
      <c r="BMW101" s="17"/>
      <c r="BMX101" s="17"/>
      <c r="BMY101" s="17"/>
      <c r="BMZ101" s="17"/>
      <c r="BNA101" s="17"/>
      <c r="BNB101" s="17"/>
      <c r="BNC101" s="17"/>
      <c r="BND101" s="17"/>
      <c r="BNE101" s="17"/>
      <c r="BNF101" s="17"/>
      <c r="BNG101" s="17"/>
      <c r="BNH101" s="17"/>
      <c r="BNI101" s="17"/>
      <c r="BNJ101" s="17"/>
      <c r="BNK101" s="17"/>
      <c r="BNL101" s="17"/>
      <c r="BNM101" s="17"/>
      <c r="BNN101" s="17"/>
      <c r="BNO101" s="17"/>
      <c r="BNP101" s="17"/>
      <c r="BNQ101" s="17"/>
      <c r="BNR101" s="17"/>
      <c r="BNS101" s="17"/>
      <c r="BNT101" s="17"/>
      <c r="BNU101" s="17"/>
      <c r="BNV101" s="17"/>
      <c r="BNW101" s="17"/>
      <c r="BNX101" s="17"/>
      <c r="BNY101" s="17"/>
      <c r="BNZ101" s="17"/>
      <c r="BOA101" s="17"/>
      <c r="BOB101" s="17"/>
      <c r="BOC101" s="17"/>
      <c r="BOD101" s="17"/>
      <c r="BOE101" s="17"/>
      <c r="BOF101" s="17"/>
      <c r="BOG101" s="17"/>
      <c r="BOH101" s="17"/>
      <c r="BOI101" s="17"/>
      <c r="BOJ101" s="17"/>
      <c r="BOK101" s="17"/>
      <c r="BOL101" s="17"/>
      <c r="BOM101" s="17"/>
      <c r="BON101" s="17"/>
      <c r="BOO101" s="17"/>
      <c r="BOP101" s="17"/>
      <c r="BOQ101" s="17"/>
      <c r="BOR101" s="17"/>
      <c r="BOS101" s="17"/>
      <c r="BOT101" s="17"/>
      <c r="BOU101" s="17"/>
      <c r="BOV101" s="17"/>
      <c r="BOW101" s="17"/>
      <c r="BOX101" s="17"/>
      <c r="BOY101" s="17"/>
      <c r="BOZ101" s="17"/>
      <c r="BPA101" s="17"/>
      <c r="BPB101" s="17"/>
      <c r="BPC101" s="17"/>
      <c r="BPD101" s="17"/>
      <c r="BPE101" s="17"/>
      <c r="BPF101" s="17"/>
      <c r="BPG101" s="17"/>
      <c r="BPH101" s="17"/>
      <c r="BPI101" s="17"/>
      <c r="BPJ101" s="17"/>
      <c r="BPK101" s="17"/>
      <c r="BPL101" s="17"/>
      <c r="BPM101" s="17"/>
      <c r="BPN101" s="17"/>
      <c r="BPO101" s="17"/>
      <c r="BPP101" s="17"/>
      <c r="BPQ101" s="17"/>
      <c r="BPR101" s="17"/>
      <c r="BPS101" s="17"/>
      <c r="BPT101" s="17"/>
      <c r="BPU101" s="17"/>
      <c r="BPV101" s="17"/>
      <c r="BPW101" s="17"/>
      <c r="BPX101" s="17"/>
      <c r="BPY101" s="17"/>
      <c r="BPZ101" s="17"/>
      <c r="BQA101" s="17"/>
      <c r="BQB101" s="17"/>
      <c r="BQC101" s="17"/>
      <c r="BQD101" s="17"/>
      <c r="BQE101" s="17"/>
      <c r="BQF101" s="17"/>
      <c r="BQG101" s="17"/>
      <c r="BQH101" s="17"/>
      <c r="BQI101" s="17"/>
      <c r="BQJ101" s="17"/>
      <c r="BQK101" s="17"/>
      <c r="BQL101" s="17"/>
      <c r="BQM101" s="17"/>
      <c r="BQN101" s="17"/>
      <c r="BQO101" s="17"/>
      <c r="BQP101" s="17"/>
      <c r="BQQ101" s="17"/>
      <c r="BQR101" s="17"/>
      <c r="BQS101" s="17"/>
      <c r="BQT101" s="17"/>
      <c r="BQU101" s="17"/>
      <c r="BQV101" s="17"/>
      <c r="BQW101" s="17"/>
      <c r="BQX101" s="17"/>
      <c r="BQY101" s="17"/>
      <c r="BQZ101" s="17"/>
      <c r="BRA101" s="17"/>
      <c r="BRB101" s="17"/>
      <c r="BRC101" s="17"/>
      <c r="BRD101" s="17"/>
      <c r="BRE101" s="17"/>
      <c r="BRF101" s="17"/>
      <c r="BRG101" s="17"/>
      <c r="BRH101" s="17"/>
      <c r="BRI101" s="17"/>
      <c r="BRJ101" s="17"/>
      <c r="BRK101" s="17"/>
      <c r="BRL101" s="17"/>
      <c r="BRM101" s="17"/>
      <c r="BRN101" s="17"/>
      <c r="BRO101" s="17"/>
      <c r="BRP101" s="17"/>
      <c r="BRQ101" s="17"/>
      <c r="BRR101" s="17"/>
      <c r="BRS101" s="17"/>
      <c r="BRT101" s="17"/>
      <c r="BRU101" s="17"/>
      <c r="BRV101" s="17"/>
      <c r="BRW101" s="17"/>
      <c r="BRX101" s="17"/>
      <c r="BRY101" s="17"/>
      <c r="BRZ101" s="17"/>
      <c r="BSA101" s="17"/>
      <c r="BSB101" s="17"/>
      <c r="BSC101" s="17"/>
      <c r="BSD101" s="17"/>
      <c r="BSE101" s="17"/>
      <c r="BSF101" s="17"/>
      <c r="BSG101" s="17"/>
      <c r="BSH101" s="17"/>
      <c r="BSI101" s="17"/>
      <c r="BSJ101" s="17"/>
      <c r="BSK101" s="17"/>
      <c r="BSL101" s="17"/>
      <c r="BSM101" s="17"/>
      <c r="BSN101" s="17"/>
      <c r="BSO101" s="17"/>
      <c r="BSP101" s="17"/>
      <c r="BSQ101" s="17"/>
      <c r="BSR101" s="17"/>
      <c r="BSS101" s="17"/>
      <c r="BST101" s="17"/>
      <c r="BSU101" s="17"/>
      <c r="BSV101" s="17"/>
      <c r="BSW101" s="17"/>
      <c r="BSX101" s="17"/>
      <c r="BSY101" s="17"/>
      <c r="BSZ101" s="17"/>
      <c r="BTA101" s="17"/>
      <c r="BTB101" s="17"/>
      <c r="BTC101" s="17"/>
      <c r="BTD101" s="17"/>
      <c r="BTE101" s="17"/>
      <c r="BTF101" s="17"/>
      <c r="BTG101" s="17"/>
      <c r="BTH101" s="17"/>
      <c r="BTI101" s="17"/>
      <c r="BTJ101" s="17"/>
      <c r="BTK101" s="17"/>
      <c r="BTL101" s="17"/>
      <c r="BTM101" s="17"/>
      <c r="BTN101" s="17"/>
      <c r="BTO101" s="17"/>
      <c r="BTP101" s="17"/>
      <c r="BTQ101" s="17"/>
      <c r="BTR101" s="17"/>
      <c r="BTS101" s="17"/>
      <c r="BTT101" s="17"/>
      <c r="BTU101" s="17"/>
      <c r="BTV101" s="17"/>
      <c r="BTW101" s="17"/>
      <c r="BTX101" s="17"/>
      <c r="BTY101" s="17"/>
      <c r="BTZ101" s="17"/>
      <c r="BUA101" s="17"/>
      <c r="BUB101" s="17"/>
      <c r="BUC101" s="17"/>
      <c r="BUD101" s="17"/>
      <c r="BUE101" s="17"/>
      <c r="BUF101" s="17"/>
      <c r="BUG101" s="17"/>
      <c r="BUH101" s="17"/>
      <c r="BUI101" s="17"/>
      <c r="BUJ101" s="17"/>
      <c r="BUK101" s="17"/>
      <c r="BUL101" s="17"/>
      <c r="BUM101" s="17"/>
      <c r="BUN101" s="17"/>
      <c r="BUO101" s="17"/>
      <c r="BUP101" s="17"/>
      <c r="BUQ101" s="17"/>
      <c r="BUR101" s="17"/>
      <c r="BUS101" s="17"/>
      <c r="BUT101" s="17"/>
      <c r="BUU101" s="17"/>
      <c r="BUV101" s="17"/>
      <c r="BUW101" s="17"/>
      <c r="BUX101" s="17"/>
      <c r="BUY101" s="17"/>
      <c r="BUZ101" s="17"/>
      <c r="BVA101" s="17"/>
      <c r="BVB101" s="17"/>
      <c r="BVC101" s="17"/>
      <c r="BVD101" s="17"/>
      <c r="BVE101" s="17"/>
      <c r="BVF101" s="17"/>
      <c r="BVG101" s="17"/>
      <c r="BVH101" s="17"/>
      <c r="BVI101" s="17"/>
      <c r="BVJ101" s="17"/>
      <c r="BVK101" s="17"/>
      <c r="BVL101" s="17"/>
      <c r="BVM101" s="17"/>
      <c r="BVN101" s="17"/>
      <c r="BVO101" s="17"/>
      <c r="BVP101" s="17"/>
      <c r="BVQ101" s="17"/>
      <c r="BVR101" s="17"/>
      <c r="BVS101" s="17"/>
      <c r="BVT101" s="17"/>
      <c r="BVU101" s="17"/>
      <c r="BVV101" s="17"/>
      <c r="BVW101" s="17"/>
      <c r="BVX101" s="17"/>
      <c r="BVY101" s="17"/>
      <c r="BVZ101" s="17"/>
      <c r="BWA101" s="17"/>
      <c r="BWB101" s="17"/>
      <c r="BWC101" s="17"/>
      <c r="BWD101" s="17"/>
      <c r="BWE101" s="17"/>
      <c r="BWF101" s="17"/>
      <c r="BWG101" s="17"/>
      <c r="BWH101" s="17"/>
      <c r="BWI101" s="17"/>
      <c r="BWJ101" s="17"/>
      <c r="BWK101" s="17"/>
      <c r="BWL101" s="17"/>
      <c r="BWM101" s="17"/>
      <c r="BWN101" s="17"/>
      <c r="BWO101" s="17"/>
      <c r="BWP101" s="17"/>
      <c r="BWQ101" s="17"/>
      <c r="BWR101" s="17"/>
      <c r="BWS101" s="17"/>
      <c r="BWT101" s="17"/>
      <c r="BWU101" s="17"/>
      <c r="BWV101" s="17"/>
      <c r="BWW101" s="17"/>
      <c r="BWX101" s="17"/>
      <c r="BWY101" s="17"/>
      <c r="BWZ101" s="17"/>
      <c r="BXA101" s="17"/>
      <c r="BXB101" s="17"/>
      <c r="BXC101" s="17"/>
      <c r="BXD101" s="17"/>
      <c r="BXE101" s="17"/>
      <c r="BXF101" s="17"/>
      <c r="BXG101" s="17"/>
      <c r="BXH101" s="17"/>
      <c r="BXI101" s="17"/>
      <c r="BXJ101" s="17"/>
      <c r="BXK101" s="17"/>
      <c r="BXL101" s="17"/>
      <c r="BXM101" s="17"/>
      <c r="BXN101" s="17"/>
      <c r="BXO101" s="17"/>
      <c r="BXP101" s="17"/>
      <c r="BXQ101" s="17"/>
      <c r="BXR101" s="17"/>
      <c r="BXS101" s="17"/>
      <c r="BXT101" s="17"/>
      <c r="BXU101" s="17"/>
      <c r="BXV101" s="17"/>
      <c r="BXW101" s="17"/>
      <c r="BXX101" s="17"/>
      <c r="BXY101" s="17"/>
      <c r="BXZ101" s="17"/>
      <c r="BYA101" s="17"/>
      <c r="BYB101" s="17"/>
      <c r="BYC101" s="17"/>
      <c r="BYD101" s="17"/>
      <c r="BYE101" s="17"/>
      <c r="BYF101" s="17"/>
      <c r="BYG101" s="17"/>
      <c r="BYH101" s="17"/>
      <c r="BYI101" s="17"/>
      <c r="BYJ101" s="17"/>
      <c r="BYK101" s="17"/>
      <c r="BYL101" s="17"/>
      <c r="BYM101" s="17"/>
      <c r="BYN101" s="17"/>
      <c r="BYO101" s="17"/>
      <c r="BYP101" s="17"/>
      <c r="BYQ101" s="17"/>
      <c r="BYR101" s="17"/>
      <c r="BYS101" s="17"/>
      <c r="BYT101" s="17"/>
      <c r="BYU101" s="17"/>
      <c r="BYV101" s="17"/>
      <c r="BYW101" s="17"/>
      <c r="BYX101" s="17"/>
      <c r="BYY101" s="17"/>
      <c r="BYZ101" s="17"/>
      <c r="BZA101" s="17"/>
      <c r="BZB101" s="17"/>
      <c r="BZC101" s="17"/>
      <c r="BZD101" s="17"/>
      <c r="BZE101" s="17"/>
      <c r="BZF101" s="17"/>
      <c r="BZG101" s="17"/>
      <c r="BZH101" s="17"/>
      <c r="BZI101" s="17"/>
      <c r="BZJ101" s="17"/>
      <c r="BZK101" s="17"/>
      <c r="BZL101" s="17"/>
      <c r="BZM101" s="17"/>
      <c r="BZN101" s="17"/>
      <c r="BZO101" s="17"/>
      <c r="BZP101" s="17"/>
      <c r="BZQ101" s="17"/>
      <c r="BZR101" s="17"/>
      <c r="BZS101" s="17"/>
      <c r="BZT101" s="17"/>
      <c r="BZU101" s="17"/>
      <c r="BZV101" s="17"/>
      <c r="BZW101" s="17"/>
      <c r="BZX101" s="17"/>
      <c r="BZY101" s="17"/>
      <c r="BZZ101" s="17"/>
      <c r="CAA101" s="17"/>
      <c r="CAB101" s="17"/>
      <c r="CAC101" s="17"/>
      <c r="CAD101" s="17"/>
      <c r="CAE101" s="17"/>
      <c r="CAF101" s="17"/>
      <c r="CAG101" s="17"/>
      <c r="CAH101" s="17"/>
      <c r="CAI101" s="17"/>
      <c r="CAJ101" s="17"/>
      <c r="CAK101" s="17"/>
      <c r="CAL101" s="17"/>
      <c r="CAM101" s="17"/>
      <c r="CAN101" s="17"/>
      <c r="CAO101" s="17"/>
      <c r="CAP101" s="17"/>
      <c r="CAQ101" s="17"/>
      <c r="CAR101" s="17"/>
      <c r="CAS101" s="17"/>
      <c r="CAT101" s="17"/>
      <c r="CAU101" s="17"/>
      <c r="CAV101" s="17"/>
      <c r="CAW101" s="17"/>
      <c r="CAX101" s="17"/>
      <c r="CAY101" s="17"/>
      <c r="CAZ101" s="17"/>
      <c r="CBA101" s="17"/>
      <c r="CBB101" s="17"/>
      <c r="CBC101" s="17"/>
      <c r="CBD101" s="17"/>
      <c r="CBE101" s="17"/>
      <c r="CBF101" s="17"/>
      <c r="CBG101" s="17"/>
      <c r="CBH101" s="17"/>
      <c r="CBI101" s="17"/>
      <c r="CBJ101" s="17"/>
      <c r="CBK101" s="17"/>
      <c r="CBL101" s="17"/>
      <c r="CBM101" s="17"/>
      <c r="CBN101" s="17"/>
      <c r="CBO101" s="17"/>
      <c r="CBP101" s="17"/>
      <c r="CBQ101" s="17"/>
      <c r="CBR101" s="17"/>
      <c r="CBS101" s="17"/>
      <c r="CBT101" s="17"/>
      <c r="CBU101" s="17"/>
      <c r="CBV101" s="17"/>
      <c r="CBW101" s="17"/>
      <c r="CBX101" s="17"/>
      <c r="CBY101" s="17"/>
      <c r="CBZ101" s="17"/>
      <c r="CCA101" s="17"/>
      <c r="CCB101" s="17"/>
      <c r="CCC101" s="17"/>
      <c r="CCD101" s="17"/>
      <c r="CCE101" s="17"/>
      <c r="CCF101" s="17"/>
      <c r="CCG101" s="17"/>
      <c r="CCH101" s="17"/>
      <c r="CCI101" s="17"/>
      <c r="CCJ101" s="17"/>
      <c r="CCK101" s="17"/>
      <c r="CCL101" s="17"/>
      <c r="CCM101" s="17"/>
      <c r="CCN101" s="17"/>
      <c r="CCO101" s="17"/>
      <c r="CCP101" s="17"/>
      <c r="CCQ101" s="17"/>
      <c r="CCR101" s="17"/>
      <c r="CCS101" s="17"/>
      <c r="CCT101" s="17"/>
      <c r="CCU101" s="17"/>
      <c r="CCV101" s="17"/>
      <c r="CCW101" s="17"/>
      <c r="CCX101" s="17"/>
      <c r="CCY101" s="17"/>
      <c r="CCZ101" s="17"/>
      <c r="CDA101" s="17"/>
      <c r="CDB101" s="17"/>
      <c r="CDC101" s="17"/>
      <c r="CDD101" s="17"/>
      <c r="CDE101" s="17"/>
      <c r="CDF101" s="17"/>
      <c r="CDG101" s="17"/>
      <c r="CDH101" s="17"/>
      <c r="CDI101" s="17"/>
      <c r="CDJ101" s="17"/>
      <c r="CDK101" s="17"/>
      <c r="CDL101" s="17"/>
      <c r="CDM101" s="17"/>
      <c r="CDN101" s="17"/>
      <c r="CDO101" s="17"/>
      <c r="CDP101" s="17"/>
      <c r="CDQ101" s="17"/>
      <c r="CDR101" s="17"/>
      <c r="CDS101" s="17"/>
      <c r="CDT101" s="17"/>
      <c r="CDU101" s="17"/>
    </row>
    <row r="102">
      <c r="A102" s="14" t="s">
        <v>3562</v>
      </c>
      <c r="B102" s="14" t="s">
        <v>3575</v>
      </c>
      <c r="C102" s="14" t="s">
        <v>2614</v>
      </c>
      <c r="D102" s="14" t="s">
        <v>3576</v>
      </c>
      <c r="E102" s="14" t="s">
        <v>3366</v>
      </c>
      <c r="F102" s="14" t="s">
        <v>2835</v>
      </c>
      <c r="I102" s="14" t="s">
        <v>3367</v>
      </c>
      <c r="J102" s="14" t="s">
        <v>2618</v>
      </c>
      <c r="K102" s="14" t="s">
        <v>2619</v>
      </c>
      <c r="L102" s="17"/>
      <c r="M102" s="17"/>
      <c r="N102" s="14" t="s">
        <v>21</v>
      </c>
      <c r="O102" s="14" t="s">
        <v>21</v>
      </c>
      <c r="P102" s="14" t="s">
        <v>21</v>
      </c>
      <c r="Q102" s="16">
        <v>11.0</v>
      </c>
      <c r="R102" s="16">
        <v>4103481.0</v>
      </c>
      <c r="S102" s="16">
        <v>4103481.0</v>
      </c>
      <c r="T102" s="14" t="s">
        <v>2622</v>
      </c>
      <c r="U102" s="14" t="s">
        <v>2621</v>
      </c>
      <c r="V102" s="14" t="s">
        <v>3369</v>
      </c>
      <c r="W102" s="14" t="s">
        <v>3370</v>
      </c>
      <c r="X102" s="16">
        <v>0.18</v>
      </c>
      <c r="Y102" s="17"/>
      <c r="Z102" s="16">
        <v>24.0</v>
      </c>
      <c r="AA102" s="16">
        <v>112.0</v>
      </c>
      <c r="AB102" s="17"/>
      <c r="AC102" s="17"/>
      <c r="AD102" s="16">
        <v>1981.0</v>
      </c>
      <c r="AE102" s="22">
        <v>45516.0</v>
      </c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4" t="s">
        <v>3577</v>
      </c>
      <c r="BB102" s="17"/>
      <c r="BC102" s="17"/>
      <c r="BD102" s="17"/>
      <c r="BE102" s="17"/>
      <c r="BF102" s="17"/>
      <c r="BG102" s="16">
        <v>1.0</v>
      </c>
      <c r="BH102" s="17"/>
      <c r="BI102" s="14" t="s">
        <v>2594</v>
      </c>
      <c r="BJ102" s="14" t="s">
        <v>2566</v>
      </c>
      <c r="BK102" s="17"/>
      <c r="BL102" s="17"/>
      <c r="BM102" s="16">
        <v>66.3</v>
      </c>
      <c r="BN102" s="17"/>
      <c r="BO102" s="17"/>
      <c r="BP102" s="17"/>
      <c r="BQ102" s="17"/>
      <c r="BR102" s="17"/>
      <c r="BS102" s="16">
        <v>0.0</v>
      </c>
      <c r="BT102" s="16">
        <v>25.99</v>
      </c>
      <c r="BU102" s="14" t="s">
        <v>2567</v>
      </c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6">
        <v>4.14</v>
      </c>
      <c r="CZ102" s="14" t="s">
        <v>3578</v>
      </c>
      <c r="DB102" s="17"/>
      <c r="DC102" s="17"/>
      <c r="DD102" s="17"/>
      <c r="DE102" s="17"/>
      <c r="DF102" s="17"/>
      <c r="DG102" s="17"/>
      <c r="DH102" s="17"/>
      <c r="DI102" s="17"/>
      <c r="DJ102" s="14" t="s">
        <v>2614</v>
      </c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  <c r="KL102" s="17"/>
      <c r="KM102" s="17"/>
      <c r="KN102" s="17"/>
      <c r="KO102" s="17"/>
      <c r="KP102" s="17"/>
      <c r="KQ102" s="17"/>
      <c r="KR102" s="17"/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  <c r="MF102" s="17"/>
      <c r="MG102" s="17"/>
      <c r="MH102" s="17"/>
      <c r="MI102" s="17"/>
      <c r="MJ102" s="17"/>
      <c r="MK102" s="17"/>
      <c r="ML102" s="17"/>
      <c r="MM102" s="17"/>
      <c r="MN102" s="17"/>
      <c r="MO102" s="17"/>
      <c r="MP102" s="17"/>
      <c r="MQ102" s="17"/>
      <c r="MR102" s="17"/>
      <c r="MS102" s="17"/>
      <c r="MT102" s="17"/>
      <c r="MU102" s="17"/>
      <c r="MV102" s="17"/>
      <c r="MW102" s="17"/>
      <c r="MX102" s="17"/>
      <c r="MY102" s="17"/>
      <c r="MZ102" s="17"/>
      <c r="NA102" s="17"/>
      <c r="NB102" s="17"/>
      <c r="NC102" s="17"/>
      <c r="ND102" s="17"/>
      <c r="NE102" s="17"/>
      <c r="NF102" s="17"/>
      <c r="NG102" s="17"/>
      <c r="NH102" s="17"/>
      <c r="NI102" s="17"/>
      <c r="NJ102" s="17"/>
      <c r="NK102" s="17"/>
      <c r="NL102" s="17"/>
      <c r="NM102" s="17"/>
      <c r="NN102" s="17"/>
      <c r="NO102" s="17"/>
      <c r="NP102" s="17"/>
      <c r="NQ102" s="17"/>
      <c r="NR102" s="17"/>
      <c r="NS102" s="17"/>
      <c r="NT102" s="17"/>
      <c r="NU102" s="17"/>
      <c r="NV102" s="17"/>
      <c r="NW102" s="17"/>
      <c r="NX102" s="17"/>
      <c r="NY102" s="17"/>
      <c r="NZ102" s="17"/>
      <c r="OA102" s="17"/>
      <c r="OB102" s="17"/>
      <c r="OC102" s="17"/>
      <c r="OD102" s="17"/>
      <c r="OE102" s="17"/>
      <c r="OF102" s="17"/>
      <c r="OG102" s="17"/>
      <c r="OH102" s="17"/>
      <c r="OI102" s="17"/>
      <c r="OJ102" s="17"/>
      <c r="OK102" s="17"/>
      <c r="OL102" s="17"/>
      <c r="OM102" s="17"/>
      <c r="ON102" s="17"/>
      <c r="OO102" s="17"/>
      <c r="OP102" s="17"/>
      <c r="OQ102" s="17"/>
      <c r="OR102" s="17"/>
      <c r="OS102" s="17"/>
      <c r="OT102" s="17"/>
      <c r="OU102" s="17"/>
      <c r="OV102" s="17"/>
      <c r="OW102" s="17"/>
      <c r="OX102" s="17"/>
      <c r="OY102" s="17"/>
      <c r="OZ102" s="17"/>
      <c r="PA102" s="17"/>
      <c r="PB102" s="17"/>
      <c r="PC102" s="17"/>
      <c r="PD102" s="17"/>
      <c r="PE102" s="17"/>
      <c r="PF102" s="17"/>
      <c r="PG102" s="17"/>
      <c r="PH102" s="17"/>
      <c r="PI102" s="17"/>
      <c r="PJ102" s="17"/>
      <c r="PK102" s="17"/>
      <c r="PL102" s="17"/>
      <c r="PM102" s="17"/>
      <c r="PN102" s="17"/>
      <c r="PO102" s="17"/>
      <c r="PP102" s="17"/>
      <c r="PQ102" s="17"/>
      <c r="PR102" s="17"/>
      <c r="PS102" s="17"/>
      <c r="PT102" s="17"/>
      <c r="PU102" s="17"/>
      <c r="PV102" s="17"/>
      <c r="PW102" s="17"/>
      <c r="PX102" s="17"/>
      <c r="PY102" s="17"/>
      <c r="PZ102" s="17"/>
      <c r="QA102" s="17"/>
      <c r="QB102" s="17"/>
      <c r="QC102" s="17"/>
      <c r="QD102" s="17"/>
      <c r="QE102" s="17"/>
      <c r="QF102" s="17"/>
      <c r="QG102" s="17"/>
      <c r="QH102" s="17"/>
      <c r="QI102" s="17"/>
      <c r="QJ102" s="17"/>
      <c r="QK102" s="17"/>
      <c r="QL102" s="17"/>
      <c r="QM102" s="17"/>
      <c r="QN102" s="17"/>
      <c r="QO102" s="17"/>
      <c r="QP102" s="17"/>
      <c r="QQ102" s="17"/>
      <c r="QR102" s="17"/>
      <c r="QS102" s="17"/>
      <c r="QT102" s="17"/>
      <c r="QU102" s="17"/>
      <c r="QV102" s="17"/>
      <c r="QW102" s="17"/>
      <c r="QX102" s="17"/>
      <c r="QY102" s="17"/>
      <c r="QZ102" s="17"/>
      <c r="RA102" s="17"/>
      <c r="RB102" s="17"/>
      <c r="RC102" s="17"/>
      <c r="RD102" s="17"/>
      <c r="RE102" s="17"/>
      <c r="RF102" s="17"/>
      <c r="RG102" s="17"/>
      <c r="RH102" s="17"/>
      <c r="RI102" s="17"/>
      <c r="RJ102" s="17"/>
      <c r="RK102" s="17"/>
      <c r="RL102" s="17"/>
      <c r="RM102" s="17"/>
      <c r="RN102" s="17"/>
      <c r="RO102" s="17"/>
      <c r="RP102" s="17"/>
      <c r="RQ102" s="17"/>
      <c r="RR102" s="17"/>
      <c r="RS102" s="17"/>
      <c r="RT102" s="17"/>
      <c r="RU102" s="17"/>
      <c r="RV102" s="17"/>
      <c r="RW102" s="17"/>
      <c r="RX102" s="17"/>
      <c r="RY102" s="17"/>
      <c r="RZ102" s="17"/>
      <c r="SA102" s="17"/>
      <c r="SB102" s="17"/>
      <c r="SC102" s="17"/>
      <c r="SD102" s="17"/>
      <c r="SE102" s="17"/>
      <c r="SF102" s="17"/>
      <c r="SG102" s="17"/>
      <c r="SH102" s="17"/>
      <c r="SI102" s="17"/>
      <c r="SJ102" s="17"/>
      <c r="SK102" s="17"/>
      <c r="SL102" s="17"/>
      <c r="SM102" s="17"/>
      <c r="SN102" s="17"/>
      <c r="SO102" s="17"/>
      <c r="SP102" s="17"/>
      <c r="SQ102" s="17"/>
      <c r="SR102" s="17"/>
      <c r="SS102" s="17"/>
      <c r="ST102" s="17"/>
      <c r="SU102" s="17"/>
      <c r="SV102" s="17"/>
      <c r="SW102" s="17"/>
      <c r="SX102" s="17"/>
      <c r="SY102" s="17"/>
      <c r="SZ102" s="17"/>
      <c r="TA102" s="17"/>
      <c r="TB102" s="17"/>
      <c r="TC102" s="17"/>
      <c r="TD102" s="17"/>
      <c r="TE102" s="17"/>
      <c r="TF102" s="17"/>
      <c r="TG102" s="17"/>
      <c r="TH102" s="17"/>
      <c r="TI102" s="17"/>
      <c r="TJ102" s="17"/>
      <c r="TK102" s="17"/>
      <c r="TL102" s="17"/>
      <c r="TM102" s="17"/>
      <c r="TN102" s="17"/>
      <c r="TO102" s="17"/>
      <c r="TP102" s="17"/>
      <c r="TQ102" s="17"/>
      <c r="TR102" s="17"/>
      <c r="TS102" s="17"/>
      <c r="TT102" s="17"/>
      <c r="TU102" s="17"/>
      <c r="TV102" s="17"/>
      <c r="TW102" s="17"/>
      <c r="TX102" s="17"/>
      <c r="TY102" s="17"/>
      <c r="TZ102" s="17"/>
      <c r="UA102" s="17"/>
      <c r="UB102" s="17"/>
      <c r="UC102" s="17"/>
      <c r="UD102" s="17"/>
      <c r="UE102" s="17"/>
      <c r="UF102" s="17"/>
      <c r="UG102" s="17"/>
      <c r="UH102" s="17"/>
      <c r="UI102" s="17"/>
      <c r="UJ102" s="17"/>
      <c r="UK102" s="17"/>
      <c r="UL102" s="17"/>
      <c r="UM102" s="17"/>
      <c r="UN102" s="17"/>
      <c r="UO102" s="17"/>
      <c r="UP102" s="17"/>
      <c r="UQ102" s="17"/>
      <c r="UR102" s="17"/>
      <c r="US102" s="17"/>
      <c r="UT102" s="17"/>
      <c r="UU102" s="17"/>
      <c r="UV102" s="17"/>
      <c r="UW102" s="17"/>
      <c r="UX102" s="17"/>
      <c r="UY102" s="17"/>
      <c r="UZ102" s="17"/>
      <c r="VA102" s="17"/>
      <c r="VB102" s="17"/>
      <c r="VC102" s="17"/>
      <c r="VD102" s="17"/>
      <c r="VE102" s="17"/>
      <c r="VF102" s="17"/>
      <c r="VG102" s="17"/>
      <c r="VH102" s="17"/>
      <c r="VI102" s="17"/>
      <c r="VJ102" s="17"/>
      <c r="VK102" s="17"/>
      <c r="VL102" s="17"/>
      <c r="VM102" s="17"/>
      <c r="VN102" s="17"/>
      <c r="VO102" s="17"/>
      <c r="VP102" s="17"/>
      <c r="VQ102" s="17"/>
      <c r="VR102" s="17"/>
      <c r="VS102" s="17"/>
      <c r="VT102" s="17"/>
      <c r="VU102" s="17"/>
      <c r="VV102" s="17"/>
      <c r="VW102" s="17"/>
      <c r="VX102" s="17"/>
      <c r="VY102" s="17"/>
      <c r="VZ102" s="17"/>
      <c r="WA102" s="17"/>
      <c r="WB102" s="17"/>
      <c r="WC102" s="17"/>
      <c r="WD102" s="17"/>
      <c r="WE102" s="17"/>
      <c r="WF102" s="17"/>
      <c r="WG102" s="17"/>
      <c r="WH102" s="17"/>
      <c r="WI102" s="17"/>
      <c r="WJ102" s="17"/>
      <c r="WK102" s="17"/>
      <c r="WL102" s="17"/>
      <c r="WM102" s="17"/>
      <c r="WN102" s="17"/>
      <c r="WO102" s="17"/>
      <c r="WP102" s="17"/>
      <c r="WQ102" s="17"/>
      <c r="WR102" s="17"/>
      <c r="WS102" s="17"/>
      <c r="WT102" s="17"/>
      <c r="WU102" s="17"/>
      <c r="WV102" s="17"/>
      <c r="WW102" s="17"/>
      <c r="WX102" s="17"/>
      <c r="WY102" s="17"/>
      <c r="WZ102" s="17"/>
      <c r="XA102" s="17"/>
      <c r="XB102" s="17"/>
      <c r="XC102" s="17"/>
      <c r="XD102" s="17"/>
      <c r="XE102" s="17"/>
      <c r="XF102" s="17"/>
      <c r="XG102" s="17"/>
      <c r="XH102" s="17"/>
      <c r="XI102" s="17"/>
      <c r="XJ102" s="17"/>
      <c r="XK102" s="17"/>
      <c r="XL102" s="17"/>
      <c r="XM102" s="17"/>
      <c r="XN102" s="17"/>
      <c r="XO102" s="17"/>
      <c r="XP102" s="17"/>
      <c r="XQ102" s="17"/>
      <c r="XR102" s="17"/>
      <c r="XS102" s="17"/>
      <c r="XT102" s="17"/>
      <c r="XU102" s="17"/>
      <c r="XV102" s="17"/>
      <c r="XW102" s="17"/>
      <c r="XX102" s="17"/>
      <c r="XY102" s="17"/>
      <c r="XZ102" s="17"/>
      <c r="YA102" s="17"/>
      <c r="YB102" s="17"/>
      <c r="YC102" s="17"/>
      <c r="YD102" s="17"/>
      <c r="YE102" s="17"/>
      <c r="YF102" s="17"/>
      <c r="YG102" s="17"/>
      <c r="YH102" s="17"/>
      <c r="YI102" s="17"/>
      <c r="YJ102" s="17"/>
      <c r="YK102" s="17"/>
      <c r="YL102" s="17"/>
      <c r="YM102" s="17"/>
      <c r="YN102" s="17"/>
      <c r="YO102" s="17"/>
      <c r="YP102" s="17"/>
      <c r="YQ102" s="17"/>
      <c r="YR102" s="17"/>
      <c r="YS102" s="17"/>
      <c r="YT102" s="17"/>
      <c r="YU102" s="17"/>
      <c r="YV102" s="17"/>
      <c r="YW102" s="17"/>
      <c r="YX102" s="17"/>
      <c r="YY102" s="17"/>
      <c r="YZ102" s="17"/>
      <c r="ZA102" s="17"/>
      <c r="ZB102" s="17"/>
      <c r="ZC102" s="17"/>
      <c r="ZD102" s="17"/>
      <c r="ZE102" s="17"/>
      <c r="ZF102" s="17"/>
      <c r="ZG102" s="17"/>
      <c r="ZH102" s="17"/>
      <c r="ZI102" s="17"/>
      <c r="ZJ102" s="17"/>
      <c r="ZK102" s="17"/>
      <c r="ZL102" s="17"/>
      <c r="ZM102" s="17"/>
      <c r="ZN102" s="17"/>
      <c r="ZO102" s="17"/>
      <c r="ZP102" s="17"/>
      <c r="ZQ102" s="17"/>
      <c r="ZR102" s="17"/>
      <c r="ZS102" s="17"/>
      <c r="ZT102" s="17"/>
      <c r="ZU102" s="17"/>
      <c r="ZV102" s="17"/>
      <c r="ZW102" s="17"/>
      <c r="ZX102" s="17"/>
      <c r="ZY102" s="14" t="s">
        <v>3371</v>
      </c>
      <c r="ZZ102" s="17"/>
      <c r="AAA102" s="17"/>
      <c r="AAB102" s="17"/>
      <c r="AAC102" s="17"/>
      <c r="AAD102" s="17"/>
      <c r="AAE102" s="17"/>
      <c r="AAF102" s="17"/>
      <c r="AAG102" s="17"/>
      <c r="AAH102" s="17"/>
      <c r="AAI102" s="17"/>
      <c r="AAJ102" s="17"/>
      <c r="AAK102" s="17"/>
      <c r="AAL102" s="17"/>
      <c r="AAM102" s="14" t="s">
        <v>3373</v>
      </c>
      <c r="AAN102" s="17"/>
      <c r="AAO102" s="17"/>
      <c r="AAP102" s="17"/>
      <c r="AAQ102" s="17"/>
      <c r="AAR102" s="17"/>
      <c r="AAS102" s="17"/>
      <c r="AAT102" s="17"/>
      <c r="AAU102" s="17"/>
      <c r="AAV102" s="17"/>
      <c r="AAW102" s="17"/>
      <c r="AAX102" s="17"/>
      <c r="AAY102" s="17"/>
      <c r="AAZ102" s="17"/>
      <c r="ABA102" s="17"/>
      <c r="ABB102" s="17"/>
      <c r="ABC102" s="17"/>
      <c r="ABD102" s="17"/>
      <c r="ABE102" s="17"/>
      <c r="ABF102" s="17"/>
      <c r="ABG102" s="17"/>
      <c r="ABH102" s="17"/>
      <c r="ABI102" s="17"/>
      <c r="ABJ102" s="17"/>
      <c r="ABK102" s="17"/>
      <c r="ABL102" s="17"/>
      <c r="ABM102" s="17"/>
      <c r="ABN102" s="17"/>
      <c r="ABO102" s="17"/>
      <c r="ABP102" s="17"/>
      <c r="ABQ102" s="17"/>
      <c r="ABR102" s="17"/>
      <c r="ABS102" s="17"/>
      <c r="ABT102" s="17"/>
      <c r="ABU102" s="17"/>
      <c r="ABV102" s="17"/>
      <c r="ABW102" s="17"/>
      <c r="ABX102" s="17"/>
      <c r="ABY102" s="17"/>
      <c r="ABZ102" s="17"/>
      <c r="ACA102" s="17"/>
      <c r="ACB102" s="17"/>
      <c r="ACC102" s="17"/>
      <c r="ACD102" s="17"/>
      <c r="ACE102" s="17"/>
      <c r="ACF102" s="17"/>
      <c r="ACG102" s="17"/>
      <c r="ACH102" s="17"/>
      <c r="ACI102" s="17"/>
      <c r="ACJ102" s="17"/>
      <c r="ACK102" s="17"/>
      <c r="ACL102" s="17"/>
      <c r="ACM102" s="17"/>
      <c r="ACN102" s="17"/>
      <c r="ACO102" s="17"/>
      <c r="ACP102" s="17"/>
      <c r="ACQ102" s="17"/>
      <c r="ACR102" s="17"/>
      <c r="ACS102" s="17"/>
      <c r="ACT102" s="17"/>
      <c r="ACU102" s="17"/>
      <c r="ACV102" s="17"/>
      <c r="ACW102" s="17"/>
      <c r="ACX102" s="17"/>
      <c r="ACY102" s="17"/>
      <c r="ACZ102" s="17"/>
      <c r="ADA102" s="17"/>
      <c r="ADB102" s="17"/>
      <c r="ADC102" s="17"/>
      <c r="ADD102" s="17"/>
      <c r="ADE102" s="17"/>
      <c r="ADF102" s="17"/>
      <c r="ADG102" s="17"/>
      <c r="ADH102" s="17"/>
      <c r="ADI102" s="17"/>
      <c r="ADJ102" s="17"/>
      <c r="ADK102" s="17"/>
      <c r="ADL102" s="17"/>
      <c r="ADM102" s="17"/>
      <c r="ADN102" s="17"/>
      <c r="ADO102" s="17"/>
      <c r="ADP102" s="17"/>
      <c r="ADQ102" s="17"/>
      <c r="ADR102" s="17"/>
      <c r="ADS102" s="17"/>
      <c r="ADT102" s="17"/>
      <c r="ADU102" s="17"/>
      <c r="ADV102" s="17"/>
      <c r="ADW102" s="17"/>
      <c r="ADX102" s="17"/>
      <c r="ADY102" s="17"/>
      <c r="ADZ102" s="17"/>
      <c r="AEA102" s="17"/>
      <c r="AEB102" s="17"/>
      <c r="AEC102" s="17"/>
      <c r="AED102" s="17"/>
      <c r="AEE102" s="17"/>
      <c r="AEF102" s="17"/>
      <c r="AEG102" s="17"/>
      <c r="AEH102" s="17"/>
      <c r="AEI102" s="17"/>
      <c r="AEJ102" s="17"/>
      <c r="AEK102" s="17"/>
      <c r="AEL102" s="17"/>
      <c r="AEM102" s="17"/>
      <c r="AEN102" s="17"/>
      <c r="AEO102" s="17"/>
      <c r="AEP102" s="17"/>
      <c r="AEQ102" s="17"/>
      <c r="AER102" s="17"/>
      <c r="AES102" s="17"/>
      <c r="AET102" s="17"/>
      <c r="AEU102" s="17"/>
      <c r="AEV102" s="17"/>
      <c r="AEW102" s="17"/>
      <c r="AEX102" s="17"/>
      <c r="AEY102" s="17"/>
      <c r="AEZ102" s="17"/>
      <c r="AFA102" s="17"/>
      <c r="AFB102" s="17"/>
      <c r="AFC102" s="17"/>
      <c r="AFD102" s="17"/>
      <c r="AFE102" s="17"/>
      <c r="AFF102" s="17"/>
      <c r="AFG102" s="17"/>
      <c r="AFH102" s="17"/>
      <c r="AFI102" s="17"/>
      <c r="AFJ102" s="17"/>
      <c r="AFK102" s="17"/>
      <c r="AFL102" s="17"/>
      <c r="AFM102" s="17"/>
      <c r="AFN102" s="17"/>
      <c r="AFO102" s="17"/>
      <c r="AFP102" s="17"/>
      <c r="AFQ102" s="17"/>
      <c r="AFR102" s="17"/>
      <c r="AFS102" s="17"/>
      <c r="AFT102" s="17"/>
      <c r="AFU102" s="17"/>
      <c r="AFV102" s="17"/>
      <c r="AFW102" s="17"/>
      <c r="AFX102" s="17"/>
      <c r="AFY102" s="17"/>
      <c r="AFZ102" s="17"/>
      <c r="AGA102" s="17"/>
      <c r="AGB102" s="17"/>
      <c r="AGC102" s="17"/>
      <c r="AGD102" s="17"/>
      <c r="AGE102" s="17"/>
      <c r="AGF102" s="17"/>
      <c r="AGG102" s="17"/>
      <c r="AGH102" s="17"/>
      <c r="AGI102" s="17"/>
      <c r="AGJ102" s="17"/>
      <c r="AGK102" s="17"/>
      <c r="AGL102" s="17"/>
      <c r="AGM102" s="17"/>
      <c r="AGN102" s="17"/>
      <c r="AGO102" s="17"/>
      <c r="AGP102" s="17"/>
      <c r="AGQ102" s="17"/>
      <c r="AGR102" s="17"/>
      <c r="AGS102" s="17"/>
      <c r="AGT102" s="17"/>
      <c r="AGU102" s="17"/>
      <c r="AGV102" s="17"/>
      <c r="AGW102" s="17"/>
      <c r="AGX102" s="17"/>
      <c r="AGY102" s="17"/>
      <c r="AGZ102" s="17"/>
      <c r="AHA102" s="17"/>
      <c r="AHB102" s="17"/>
      <c r="AHC102" s="17"/>
      <c r="AHD102" s="17"/>
      <c r="AHE102" s="17"/>
      <c r="AHF102" s="17"/>
      <c r="AHG102" s="17"/>
      <c r="AHH102" s="17"/>
      <c r="AHI102" s="17"/>
      <c r="AHJ102" s="17"/>
      <c r="AHK102" s="17"/>
      <c r="AHL102" s="17"/>
      <c r="AHM102" s="17"/>
      <c r="AHN102" s="17"/>
      <c r="AHO102" s="17"/>
      <c r="AHP102" s="17"/>
      <c r="AHQ102" s="17"/>
      <c r="AHR102" s="17"/>
      <c r="AHS102" s="17"/>
      <c r="AHT102" s="17"/>
      <c r="AHU102" s="17"/>
      <c r="AHV102" s="17"/>
      <c r="AHW102" s="17"/>
      <c r="AHX102" s="17"/>
      <c r="AHY102" s="17"/>
      <c r="AHZ102" s="17"/>
      <c r="AIA102" s="17"/>
      <c r="AIB102" s="17"/>
      <c r="AIC102" s="17"/>
      <c r="AID102" s="17"/>
      <c r="AIE102" s="17"/>
      <c r="AIF102" s="17"/>
      <c r="AIG102" s="17"/>
      <c r="AIH102" s="17"/>
      <c r="AII102" s="17"/>
      <c r="AIJ102" s="17"/>
      <c r="AIK102" s="17"/>
      <c r="AIL102" s="17"/>
      <c r="AIM102" s="17"/>
      <c r="AIN102" s="17"/>
      <c r="AIO102" s="17"/>
      <c r="AIP102" s="17"/>
      <c r="AIQ102" s="17"/>
      <c r="AIR102" s="17"/>
      <c r="AIS102" s="17"/>
      <c r="AIT102" s="17"/>
      <c r="AIU102" s="17"/>
      <c r="AIV102" s="17"/>
      <c r="AIW102" s="17"/>
      <c r="AIX102" s="17"/>
      <c r="AIY102" s="17"/>
      <c r="AIZ102" s="17"/>
      <c r="AJA102" s="17"/>
      <c r="AJB102" s="17"/>
      <c r="AJC102" s="17"/>
      <c r="AJD102" s="17"/>
      <c r="AJE102" s="17"/>
      <c r="AJF102" s="17"/>
      <c r="AJG102" s="17"/>
      <c r="AJH102" s="17"/>
      <c r="AJI102" s="17"/>
      <c r="AJJ102" s="17"/>
      <c r="AJK102" s="17"/>
      <c r="AJL102" s="17"/>
      <c r="AJM102" s="17"/>
      <c r="AJN102" s="17"/>
      <c r="AJO102" s="17"/>
      <c r="AJP102" s="17"/>
      <c r="AJQ102" s="17"/>
      <c r="AJR102" s="17"/>
      <c r="AJS102" s="17"/>
      <c r="AJT102" s="17"/>
      <c r="AJU102" s="17"/>
      <c r="AJV102" s="17"/>
      <c r="AJW102" s="17"/>
      <c r="AJX102" s="17"/>
      <c r="AJY102" s="17"/>
      <c r="AJZ102" s="17"/>
      <c r="AKA102" s="17"/>
      <c r="AKB102" s="17"/>
      <c r="AKC102" s="17"/>
      <c r="AKD102" s="17"/>
      <c r="AKE102" s="17"/>
      <c r="AKF102" s="17"/>
      <c r="AKG102" s="17"/>
      <c r="AKH102" s="17"/>
      <c r="AKI102" s="17"/>
      <c r="AKJ102" s="17"/>
      <c r="AKK102" s="17"/>
      <c r="AKL102" s="17"/>
      <c r="AKM102" s="17"/>
      <c r="AKN102" s="17"/>
      <c r="AKO102" s="17"/>
      <c r="AKP102" s="17"/>
      <c r="AKQ102" s="17"/>
      <c r="AKR102" s="17"/>
      <c r="AKS102" s="17"/>
      <c r="AKT102" s="17"/>
      <c r="AKU102" s="17"/>
      <c r="AKV102" s="17"/>
      <c r="AKW102" s="17"/>
      <c r="AKX102" s="17"/>
      <c r="AKY102" s="17"/>
      <c r="AKZ102" s="17"/>
      <c r="ALA102" s="17"/>
      <c r="ALB102" s="14" t="s">
        <v>3571</v>
      </c>
      <c r="ALC102" s="17"/>
      <c r="ALD102" s="17"/>
      <c r="ALE102" s="17"/>
      <c r="ALF102" s="17"/>
      <c r="ALG102" s="17"/>
      <c r="ALH102" s="17"/>
      <c r="ALI102" s="17"/>
      <c r="ALJ102" s="17"/>
      <c r="ALK102" s="17"/>
      <c r="ALL102" s="17"/>
      <c r="ALM102" s="17"/>
      <c r="ALN102" s="17"/>
      <c r="ALO102" s="17"/>
      <c r="ALP102" s="17"/>
      <c r="ALQ102" s="17"/>
      <c r="ALR102" s="17"/>
      <c r="ALS102" s="17"/>
      <c r="ALT102" s="17"/>
      <c r="ALU102" s="17"/>
      <c r="ALV102" s="17"/>
      <c r="ALW102" s="17"/>
      <c r="ALX102" s="17"/>
      <c r="ALY102" s="17"/>
      <c r="ALZ102" s="17"/>
      <c r="AMA102" s="17"/>
      <c r="AMB102" s="17"/>
      <c r="AMC102" s="17"/>
      <c r="AMD102" s="17"/>
      <c r="AME102" s="17"/>
      <c r="AMF102" s="17"/>
      <c r="AMG102" s="17"/>
      <c r="AMH102" s="17"/>
      <c r="AMI102" s="17"/>
      <c r="AMJ102" s="17"/>
      <c r="AMK102" s="17"/>
      <c r="AML102" s="17"/>
      <c r="AMM102" s="17"/>
      <c r="AMN102" s="17"/>
      <c r="AMO102" s="17"/>
      <c r="AMP102" s="17"/>
      <c r="AMQ102" s="17"/>
      <c r="AMR102" s="17"/>
      <c r="AMS102" s="17"/>
      <c r="AMT102" s="17"/>
      <c r="AMU102" s="17"/>
      <c r="AMV102" s="17"/>
      <c r="AMW102" s="17"/>
      <c r="AMX102" s="17"/>
      <c r="AMY102" s="17"/>
      <c r="AMZ102" s="17"/>
      <c r="ANA102" s="17"/>
      <c r="ANB102" s="17"/>
      <c r="ANC102" s="17"/>
      <c r="AND102" s="17"/>
      <c r="ANE102" s="17"/>
      <c r="ANF102" s="17"/>
      <c r="ANG102" s="17"/>
      <c r="ANH102" s="17"/>
      <c r="ANI102" s="17"/>
      <c r="ANJ102" s="17"/>
      <c r="ANK102" s="17"/>
      <c r="ANL102" s="17"/>
      <c r="ANM102" s="17"/>
      <c r="ANN102" s="17"/>
      <c r="ANO102" s="17"/>
      <c r="ANP102" s="17"/>
      <c r="ANQ102" s="17"/>
      <c r="ANR102" s="17"/>
      <c r="ANS102" s="17"/>
      <c r="ANT102" s="17"/>
      <c r="ANU102" s="17"/>
      <c r="ANV102" s="17"/>
      <c r="ANW102" s="17"/>
      <c r="ANX102" s="17"/>
      <c r="ANY102" s="17"/>
      <c r="ANZ102" s="17"/>
      <c r="AOA102" s="17"/>
      <c r="AOB102" s="17"/>
      <c r="AOC102" s="17"/>
      <c r="AOD102" s="17"/>
      <c r="AOE102" s="17"/>
      <c r="AOF102" s="17"/>
      <c r="AOG102" s="17"/>
      <c r="AOH102" s="17"/>
      <c r="AOI102" s="17"/>
      <c r="AOJ102" s="17"/>
      <c r="AOK102" s="17"/>
      <c r="AOL102" s="17"/>
      <c r="AOM102" s="17"/>
      <c r="AON102" s="17"/>
      <c r="AOO102" s="17"/>
      <c r="AOP102" s="17"/>
      <c r="AOQ102" s="17"/>
      <c r="AOR102" s="17"/>
      <c r="AOS102" s="17"/>
      <c r="AOT102" s="17"/>
      <c r="AOU102" s="17"/>
      <c r="AOV102" s="17"/>
      <c r="AOW102" s="17"/>
      <c r="AOX102" s="17"/>
      <c r="AOY102" s="17"/>
      <c r="AOZ102" s="17"/>
      <c r="APA102" s="17"/>
      <c r="APB102" s="17"/>
      <c r="APC102" s="17"/>
      <c r="APD102" s="17"/>
      <c r="APE102" s="17"/>
      <c r="APF102" s="17"/>
      <c r="APG102" s="17"/>
      <c r="APH102" s="17"/>
      <c r="API102" s="17"/>
      <c r="APJ102" s="17"/>
      <c r="APK102" s="17"/>
      <c r="APL102" s="17"/>
      <c r="APM102" s="17"/>
      <c r="APN102" s="17"/>
      <c r="APO102" s="17"/>
      <c r="APP102" s="17"/>
      <c r="APQ102" s="17"/>
      <c r="APR102" s="17"/>
      <c r="APS102" s="17"/>
      <c r="APT102" s="17"/>
      <c r="APU102" s="17"/>
      <c r="APV102" s="17"/>
      <c r="APW102" s="17"/>
      <c r="APX102" s="17"/>
      <c r="APY102" s="17"/>
      <c r="APZ102" s="17"/>
      <c r="AQA102" s="17"/>
      <c r="AQB102" s="17"/>
      <c r="AQC102" s="17"/>
      <c r="AQD102" s="17"/>
      <c r="AQE102" s="17"/>
      <c r="AQF102" s="17"/>
      <c r="AQG102" s="17"/>
      <c r="AQH102" s="17"/>
      <c r="AQI102" s="17"/>
      <c r="AQJ102" s="17"/>
      <c r="AQK102" s="14" t="s">
        <v>3579</v>
      </c>
      <c r="AQM102" s="17"/>
      <c r="AQN102" s="17"/>
      <c r="AQO102" s="17"/>
      <c r="AQP102" s="17"/>
      <c r="AQQ102" s="17"/>
      <c r="AQR102" s="17"/>
      <c r="AQS102" s="17"/>
      <c r="AQT102" s="17"/>
      <c r="AQU102" s="17"/>
      <c r="AQV102" s="17"/>
      <c r="AQW102" s="17"/>
      <c r="AQX102" s="17"/>
      <c r="AQY102" s="17"/>
      <c r="AQZ102" s="17"/>
      <c r="ARA102" s="17"/>
      <c r="ARB102" s="17"/>
      <c r="ARC102" s="17"/>
      <c r="ARD102" s="17"/>
      <c r="ARE102" s="17"/>
      <c r="ARF102" s="17"/>
      <c r="ARG102" s="17"/>
      <c r="ARH102" s="17"/>
      <c r="ARI102" s="17"/>
      <c r="ARJ102" s="17"/>
      <c r="ARK102" s="17"/>
      <c r="ARL102" s="17"/>
      <c r="ARM102" s="17"/>
      <c r="ARN102" s="17"/>
      <c r="ARO102" s="17"/>
      <c r="ARP102" s="17"/>
      <c r="ARQ102" s="17"/>
      <c r="ARR102" s="17"/>
      <c r="ARS102" s="17"/>
      <c r="ART102" s="17"/>
      <c r="ARU102" s="17"/>
      <c r="ARV102" s="17"/>
      <c r="ARW102" s="17"/>
      <c r="ARX102" s="17"/>
      <c r="ARY102" s="17"/>
      <c r="ARZ102" s="17"/>
      <c r="ASA102" s="17"/>
      <c r="ASB102" s="17"/>
      <c r="ASC102" s="17"/>
      <c r="ASD102" s="17"/>
      <c r="ASE102" s="17"/>
      <c r="ASF102" s="17"/>
      <c r="ASG102" s="17"/>
      <c r="ASH102" s="17"/>
      <c r="ASI102" s="17"/>
      <c r="ASJ102" s="17"/>
      <c r="ASK102" s="17"/>
      <c r="ASL102" s="17"/>
      <c r="ASM102" s="17"/>
      <c r="ASN102" s="17"/>
      <c r="ASO102" s="17"/>
      <c r="ASP102" s="17"/>
      <c r="ASQ102" s="17"/>
      <c r="ASR102" s="17"/>
      <c r="ASS102" s="17"/>
      <c r="AST102" s="17"/>
      <c r="ASU102" s="17"/>
      <c r="ASV102" s="17"/>
      <c r="ASW102" s="17"/>
      <c r="ASX102" s="17"/>
      <c r="ASY102" s="17"/>
      <c r="ASZ102" s="17"/>
      <c r="ATA102" s="17"/>
      <c r="ATB102" s="17"/>
      <c r="ATC102" s="17"/>
      <c r="ATD102" s="17"/>
      <c r="ATE102" s="17"/>
      <c r="ATF102" s="17"/>
      <c r="ATG102" s="17"/>
      <c r="ATH102" s="17"/>
      <c r="ATI102" s="17"/>
      <c r="ATJ102" s="17"/>
      <c r="ATK102" s="17"/>
      <c r="ATL102" s="17"/>
      <c r="ATM102" s="17"/>
      <c r="ATN102" s="17"/>
      <c r="ATO102" s="17"/>
      <c r="ATP102" s="17"/>
      <c r="ATQ102" s="17"/>
      <c r="ATR102" s="17"/>
      <c r="ATS102" s="17"/>
      <c r="ATT102" s="17"/>
      <c r="ATU102" s="17"/>
      <c r="ATV102" s="17"/>
      <c r="ATW102" s="17"/>
      <c r="ATX102" s="17"/>
      <c r="ATY102" s="17"/>
      <c r="ATZ102" s="17"/>
      <c r="AUA102" s="17"/>
      <c r="AUB102" s="17"/>
      <c r="AUC102" s="17"/>
      <c r="AUD102" s="17"/>
      <c r="AUE102" s="17"/>
      <c r="AUF102" s="17"/>
      <c r="AUG102" s="17"/>
      <c r="AUH102" s="17"/>
      <c r="AUI102" s="17"/>
      <c r="AUJ102" s="17"/>
      <c r="AUK102" s="17"/>
      <c r="AUL102" s="17"/>
      <c r="AUM102" s="17"/>
      <c r="AUN102" s="17"/>
      <c r="AUO102" s="17"/>
      <c r="AUP102" s="17"/>
      <c r="AUQ102" s="17"/>
      <c r="AUR102" s="17"/>
      <c r="AUS102" s="17"/>
      <c r="AUT102" s="17"/>
      <c r="AUU102" s="17"/>
      <c r="AUV102" s="17"/>
      <c r="AUW102" s="17"/>
      <c r="AUX102" s="17"/>
      <c r="AUY102" s="17"/>
      <c r="AUZ102" s="17"/>
      <c r="AVA102" s="17"/>
      <c r="AVB102" s="17"/>
      <c r="AVC102" s="17"/>
      <c r="AVD102" s="17"/>
      <c r="AVE102" s="17"/>
      <c r="AVF102" s="17"/>
      <c r="AVG102" s="17"/>
      <c r="AVH102" s="17"/>
      <c r="AVI102" s="17"/>
      <c r="AVJ102" s="17"/>
      <c r="AVK102" s="17"/>
      <c r="AVL102" s="17"/>
      <c r="AVM102" s="17"/>
      <c r="AVN102" s="17"/>
      <c r="AVO102" s="17"/>
      <c r="AVP102" s="17"/>
      <c r="AVQ102" s="17"/>
      <c r="AVR102" s="17"/>
      <c r="AVS102" s="17"/>
      <c r="AVT102" s="17"/>
      <c r="AVU102" s="17"/>
      <c r="AVV102" s="17"/>
      <c r="AVW102" s="17"/>
      <c r="AVX102" s="17"/>
      <c r="AVY102" s="17"/>
      <c r="AVZ102" s="17"/>
      <c r="AWA102" s="17"/>
      <c r="AWB102" s="17"/>
      <c r="AWC102" s="17"/>
      <c r="AWD102" s="17"/>
      <c r="AWE102" s="17"/>
      <c r="AWF102" s="17"/>
      <c r="AWG102" s="17"/>
      <c r="AWH102" s="17"/>
      <c r="AWI102" s="17"/>
      <c r="AWJ102" s="17"/>
      <c r="AWK102" s="17"/>
      <c r="AWL102" s="17"/>
      <c r="AWM102" s="17"/>
      <c r="AWN102" s="17"/>
      <c r="AWO102" s="17"/>
      <c r="AWP102" s="17"/>
      <c r="AWQ102" s="17"/>
      <c r="AWR102" s="17"/>
      <c r="AWS102" s="17"/>
      <c r="AWT102" s="17"/>
      <c r="AWU102" s="17"/>
      <c r="AWV102" s="17"/>
      <c r="AWW102" s="17"/>
      <c r="AWX102" s="17"/>
      <c r="AWY102" s="17"/>
      <c r="AWZ102" s="17"/>
      <c r="AXA102" s="17"/>
      <c r="AXB102" s="17"/>
      <c r="AXC102" s="17"/>
      <c r="AXD102" s="17"/>
      <c r="AXE102" s="17"/>
      <c r="AXF102" s="17"/>
      <c r="AXG102" s="17"/>
      <c r="AXH102" s="17"/>
      <c r="AXI102" s="17"/>
      <c r="AXJ102" s="17"/>
      <c r="AXK102" s="17"/>
      <c r="AXL102" s="17"/>
      <c r="AXM102" s="17"/>
      <c r="AXN102" s="17"/>
      <c r="AXO102" s="17"/>
      <c r="AXP102" s="17"/>
      <c r="AXQ102" s="17"/>
      <c r="AXR102" s="17"/>
      <c r="AXS102" s="17"/>
      <c r="AXT102" s="17"/>
      <c r="AXU102" s="17"/>
      <c r="AXV102" s="17"/>
      <c r="AXW102" s="17"/>
      <c r="AXX102" s="17"/>
      <c r="AXY102" s="17"/>
      <c r="AXZ102" s="17"/>
      <c r="AYA102" s="17"/>
      <c r="AYB102" s="17"/>
      <c r="AYC102" s="17"/>
      <c r="AYD102" s="17"/>
      <c r="AYE102" s="17"/>
      <c r="AYF102" s="17"/>
      <c r="AYG102" s="17"/>
      <c r="AYH102" s="17"/>
      <c r="AYI102" s="17"/>
      <c r="AYJ102" s="17"/>
      <c r="AYK102" s="17"/>
      <c r="AYL102" s="17"/>
      <c r="AYM102" s="17"/>
      <c r="AYN102" s="17"/>
      <c r="AYO102" s="17"/>
      <c r="AYP102" s="17"/>
      <c r="AYQ102" s="17"/>
      <c r="AYR102" s="17"/>
      <c r="AYS102" s="17"/>
      <c r="AYT102" s="17"/>
      <c r="AYU102" s="17"/>
      <c r="AYV102" s="17"/>
      <c r="AYW102" s="17"/>
      <c r="AYX102" s="17"/>
      <c r="AYY102" s="17"/>
      <c r="AYZ102" s="17"/>
      <c r="AZA102" s="17"/>
      <c r="AZB102" s="17"/>
      <c r="AZC102" s="17"/>
      <c r="AZD102" s="17"/>
      <c r="AZE102" s="17"/>
      <c r="AZF102" s="17"/>
      <c r="AZG102" s="17"/>
      <c r="AZH102" s="17"/>
      <c r="AZI102" s="17"/>
      <c r="AZJ102" s="17"/>
      <c r="AZK102" s="17"/>
      <c r="AZL102" s="17"/>
      <c r="AZM102" s="17"/>
      <c r="AZN102" s="17"/>
      <c r="AZO102" s="17"/>
      <c r="AZP102" s="17"/>
      <c r="AZQ102" s="17"/>
      <c r="AZR102" s="17"/>
      <c r="AZS102" s="17"/>
      <c r="AZT102" s="17"/>
      <c r="AZU102" s="17"/>
      <c r="AZV102" s="17"/>
      <c r="AZW102" s="17"/>
      <c r="AZX102" s="17"/>
      <c r="AZY102" s="17"/>
      <c r="AZZ102" s="17"/>
      <c r="BAA102" s="17"/>
      <c r="BAB102" s="17"/>
      <c r="BAC102" s="17"/>
      <c r="BAD102" s="17"/>
      <c r="BAE102" s="17"/>
      <c r="BAF102" s="17"/>
      <c r="BAG102" s="17"/>
      <c r="BAH102" s="17"/>
      <c r="BAI102" s="17"/>
      <c r="BAJ102" s="17"/>
      <c r="BAK102" s="17"/>
      <c r="BAL102" s="17"/>
      <c r="BAM102" s="17"/>
      <c r="BAN102" s="17"/>
      <c r="BAO102" s="17"/>
      <c r="BAP102" s="17"/>
      <c r="BAQ102" s="17"/>
      <c r="BAR102" s="17"/>
      <c r="BAS102" s="17"/>
      <c r="BAT102" s="17"/>
      <c r="BAU102" s="17"/>
      <c r="BAV102" s="17"/>
      <c r="BAW102" s="17"/>
      <c r="BAX102" s="17"/>
      <c r="BAY102" s="17"/>
      <c r="BAZ102" s="17"/>
      <c r="BBA102" s="17"/>
      <c r="BBB102" s="17"/>
      <c r="BBC102" s="17"/>
      <c r="BBD102" s="17"/>
      <c r="BBE102" s="17"/>
      <c r="BBF102" s="17"/>
      <c r="BBG102" s="17"/>
      <c r="BBH102" s="17"/>
      <c r="BBI102" s="17"/>
      <c r="BBJ102" s="17"/>
      <c r="BBK102" s="17"/>
      <c r="BBL102" s="17"/>
      <c r="BBM102" s="17"/>
      <c r="BBN102" s="17"/>
      <c r="BBO102" s="17"/>
      <c r="BBP102" s="16">
        <v>67.0</v>
      </c>
      <c r="BBQ102" s="14" t="s">
        <v>3580</v>
      </c>
      <c r="BBR102" s="14" t="s">
        <v>135</v>
      </c>
      <c r="BBS102" s="17"/>
      <c r="BBT102" s="14" t="s">
        <v>3579</v>
      </c>
      <c r="BBU102" s="14" t="s">
        <v>3581</v>
      </c>
      <c r="BBW102" s="17"/>
      <c r="BBX102" s="17"/>
      <c r="BBY102" s="17"/>
      <c r="BBZ102" s="17"/>
      <c r="BCA102" s="17"/>
      <c r="BCB102" s="17"/>
      <c r="BCC102" s="17"/>
      <c r="BCD102" s="17"/>
      <c r="BCE102" s="17"/>
      <c r="BCF102" s="17"/>
      <c r="BCG102" s="17"/>
      <c r="BCH102" s="17"/>
      <c r="BCI102" s="17"/>
      <c r="BCJ102" s="17"/>
      <c r="BCK102" s="17"/>
      <c r="BCL102" s="17"/>
      <c r="BCM102" s="17"/>
      <c r="BCN102" s="17"/>
      <c r="BCO102" s="17"/>
      <c r="BCP102" s="17"/>
      <c r="BCQ102" s="17"/>
      <c r="BCR102" s="17"/>
      <c r="BCS102" s="17"/>
      <c r="BCT102" s="17"/>
      <c r="BCU102" s="17"/>
      <c r="BCV102" s="17"/>
      <c r="BCW102" s="17"/>
      <c r="BCX102" s="17"/>
      <c r="BCY102" s="17"/>
      <c r="BCZ102" s="17"/>
      <c r="BDA102" s="17"/>
      <c r="BDB102" s="17"/>
      <c r="BDC102" s="17"/>
      <c r="BDD102" s="17"/>
      <c r="BDE102" s="17"/>
      <c r="BDF102" s="17"/>
      <c r="BDG102" s="17"/>
      <c r="BDH102" s="17"/>
      <c r="BDI102" s="17"/>
      <c r="BDJ102" s="17"/>
      <c r="BDK102" s="17"/>
      <c r="BDL102" s="17"/>
      <c r="BDM102" s="17"/>
      <c r="BDN102" s="17"/>
      <c r="BDO102" s="17"/>
      <c r="BDP102" s="17"/>
      <c r="BDQ102" s="17"/>
      <c r="BDR102" s="17"/>
      <c r="BDS102" s="17"/>
      <c r="BDT102" s="17"/>
      <c r="BDU102" s="17"/>
      <c r="BDV102" s="17"/>
      <c r="BDW102" s="17"/>
      <c r="BDX102" s="17"/>
      <c r="BDY102" s="17"/>
      <c r="BDZ102" s="17"/>
      <c r="BEA102" s="17"/>
      <c r="BEB102" s="17"/>
      <c r="BEC102" s="17"/>
      <c r="BED102" s="17"/>
      <c r="BEE102" s="17"/>
      <c r="BEF102" s="17"/>
      <c r="BEG102" s="17"/>
      <c r="BEH102" s="17"/>
      <c r="BEI102" s="17"/>
      <c r="BEJ102" s="17"/>
      <c r="BEK102" s="17"/>
      <c r="BEL102" s="17"/>
      <c r="BEM102" s="17"/>
      <c r="BEN102" s="17"/>
      <c r="BEO102" s="17"/>
      <c r="BEP102" s="17"/>
      <c r="BEQ102" s="17"/>
      <c r="BER102" s="17"/>
      <c r="BES102" s="17"/>
      <c r="BET102" s="17"/>
      <c r="BEU102" s="17"/>
      <c r="BEV102" s="17"/>
      <c r="BEW102" s="17"/>
      <c r="BEX102" s="17"/>
      <c r="BEY102" s="17"/>
      <c r="BEZ102" s="17"/>
      <c r="BFA102" s="17"/>
      <c r="BFB102" s="17"/>
      <c r="BFC102" s="17"/>
      <c r="BFD102" s="17"/>
      <c r="BFE102" s="17"/>
      <c r="BFF102" s="17"/>
      <c r="BFG102" s="17"/>
      <c r="BFH102" s="17"/>
      <c r="BFI102" s="17"/>
      <c r="BFJ102" s="17"/>
      <c r="BFK102" s="17"/>
      <c r="BFL102" s="17"/>
      <c r="BFM102" s="17"/>
      <c r="BFN102" s="17"/>
      <c r="BFO102" s="17"/>
      <c r="BFP102" s="17"/>
      <c r="BFQ102" s="17"/>
      <c r="BFR102" s="17"/>
      <c r="BFS102" s="17"/>
      <c r="BFT102" s="17"/>
      <c r="BFU102" s="17"/>
      <c r="BFV102" s="17"/>
      <c r="BFW102" s="17"/>
      <c r="BFX102" s="17"/>
      <c r="BFY102" s="17"/>
      <c r="BFZ102" s="17"/>
      <c r="BGA102" s="17"/>
      <c r="BGB102" s="17"/>
      <c r="BGC102" s="17"/>
      <c r="BGD102" s="17"/>
      <c r="BGE102" s="17"/>
      <c r="BGF102" s="17"/>
      <c r="BGG102" s="17"/>
      <c r="BGH102" s="17"/>
      <c r="BGI102" s="17"/>
      <c r="BGJ102" s="17"/>
      <c r="BGK102" s="17"/>
      <c r="BGL102" s="17"/>
      <c r="BGM102" s="17"/>
      <c r="BGN102" s="17"/>
      <c r="BGO102" s="17"/>
      <c r="BGP102" s="17"/>
      <c r="BGQ102" s="17"/>
      <c r="BGR102" s="17"/>
      <c r="BGS102" s="17"/>
      <c r="BGT102" s="17"/>
      <c r="BGU102" s="17"/>
      <c r="BGV102" s="17"/>
      <c r="BGW102" s="17"/>
      <c r="BGX102" s="17"/>
      <c r="BGY102" s="17"/>
      <c r="BGZ102" s="17"/>
      <c r="BHA102" s="17"/>
      <c r="BHB102" s="17"/>
      <c r="BHC102" s="17"/>
      <c r="BHD102" s="17"/>
      <c r="BHE102" s="17"/>
      <c r="BHF102" s="17"/>
      <c r="BHG102" s="17"/>
      <c r="BHH102" s="17"/>
      <c r="BHI102" s="17"/>
      <c r="BHJ102" s="17"/>
      <c r="BHK102" s="17"/>
      <c r="BHL102" s="17"/>
      <c r="BHM102" s="17"/>
      <c r="BHN102" s="17"/>
      <c r="BHO102" s="17"/>
      <c r="BHP102" s="17"/>
      <c r="BHQ102" s="17"/>
      <c r="BHR102" s="17"/>
      <c r="BHS102" s="17"/>
      <c r="BHT102" s="17"/>
      <c r="BHU102" s="17"/>
      <c r="BHV102" s="17"/>
      <c r="BHW102" s="17"/>
      <c r="BHX102" s="17"/>
      <c r="BHY102" s="17"/>
      <c r="BHZ102" s="17"/>
      <c r="BIA102" s="17"/>
      <c r="BIB102" s="17"/>
      <c r="BIC102" s="17"/>
      <c r="BID102" s="17"/>
      <c r="BIE102" s="17"/>
      <c r="BIF102" s="17"/>
      <c r="BIG102" s="17"/>
      <c r="BIH102" s="17"/>
      <c r="BII102" s="17"/>
      <c r="BIJ102" s="17"/>
      <c r="BIK102" s="17"/>
      <c r="BIL102" s="17"/>
      <c r="BIM102" s="17"/>
      <c r="BIN102" s="17"/>
      <c r="BIO102" s="17"/>
      <c r="BIP102" s="17"/>
      <c r="BIQ102" s="17"/>
      <c r="BIR102" s="17"/>
      <c r="BIS102" s="17"/>
      <c r="BIT102" s="17"/>
      <c r="BIU102" s="17"/>
      <c r="BIV102" s="17"/>
      <c r="BIW102" s="17"/>
      <c r="BIX102" s="17"/>
      <c r="BIY102" s="17"/>
      <c r="BIZ102" s="17"/>
      <c r="BJA102" s="17"/>
      <c r="BJB102" s="17"/>
      <c r="BJC102" s="17"/>
      <c r="BJD102" s="17"/>
      <c r="BJE102" s="17"/>
      <c r="BJF102" s="17"/>
      <c r="BJG102" s="17"/>
      <c r="BJH102" s="17"/>
      <c r="BJI102" s="17"/>
      <c r="BJJ102" s="17"/>
      <c r="BJK102" s="17"/>
      <c r="BJL102" s="17"/>
      <c r="BJM102" s="17"/>
      <c r="BJN102" s="17"/>
      <c r="BJO102" s="17"/>
      <c r="BJP102" s="17"/>
      <c r="BJQ102" s="17"/>
      <c r="BJR102" s="17"/>
      <c r="BJS102" s="17"/>
      <c r="BJT102" s="17"/>
      <c r="BJU102" s="17"/>
      <c r="BJV102" s="17"/>
      <c r="BJW102" s="17"/>
      <c r="BJX102" s="17"/>
      <c r="BJY102" s="17"/>
      <c r="BJZ102" s="17"/>
      <c r="BKA102" s="17"/>
      <c r="BKB102" s="17"/>
      <c r="BKC102" s="17"/>
      <c r="BKD102" s="17"/>
      <c r="BKE102" s="17"/>
      <c r="BKF102" s="17"/>
      <c r="BKG102" s="17"/>
      <c r="BKH102" s="17"/>
      <c r="BKI102" s="17"/>
      <c r="BKJ102" s="17"/>
      <c r="BKK102" s="17"/>
      <c r="BKL102" s="17"/>
      <c r="BKM102" s="17"/>
      <c r="BKN102" s="17"/>
      <c r="BKO102" s="17"/>
      <c r="BKP102" s="17"/>
      <c r="BKQ102" s="17"/>
      <c r="BKR102" s="17"/>
      <c r="BKS102" s="17"/>
      <c r="BKT102" s="17"/>
      <c r="BKU102" s="17"/>
      <c r="BKV102" s="17"/>
      <c r="BKW102" s="17"/>
      <c r="BKX102" s="17"/>
      <c r="BKY102" s="17"/>
      <c r="BKZ102" s="17"/>
      <c r="BLA102" s="17"/>
      <c r="BLB102" s="17"/>
      <c r="BLC102" s="17"/>
      <c r="BLD102" s="17"/>
      <c r="BLE102" s="17"/>
      <c r="BLF102" s="17"/>
      <c r="BLG102" s="17"/>
      <c r="BLH102" s="17"/>
      <c r="BLI102" s="17"/>
      <c r="BLJ102" s="17"/>
      <c r="BLK102" s="17"/>
      <c r="BLL102" s="17"/>
      <c r="BLM102" s="17"/>
      <c r="BLN102" s="17"/>
      <c r="BLO102" s="17"/>
      <c r="BLP102" s="17"/>
      <c r="BLQ102" s="17"/>
      <c r="BLR102" s="17"/>
      <c r="BLS102" s="17"/>
      <c r="BLT102" s="17"/>
      <c r="BLU102" s="17"/>
      <c r="BLV102" s="17"/>
      <c r="BLW102" s="17"/>
      <c r="BLX102" s="17"/>
      <c r="BLY102" s="17"/>
      <c r="BLZ102" s="17"/>
      <c r="BMA102" s="17"/>
      <c r="BMB102" s="17"/>
      <c r="BMC102" s="17"/>
      <c r="BMD102" s="17"/>
      <c r="BME102" s="17"/>
      <c r="BMF102" s="17"/>
      <c r="BMG102" s="17"/>
      <c r="BMH102" s="17"/>
      <c r="BMI102" s="17"/>
      <c r="BMJ102" s="17"/>
      <c r="BMK102" s="17"/>
      <c r="BML102" s="17"/>
      <c r="BMM102" s="17"/>
      <c r="BMN102" s="17"/>
      <c r="BMO102" s="17"/>
      <c r="BMP102" s="17"/>
      <c r="BMQ102" s="17"/>
      <c r="BMR102" s="17"/>
      <c r="BMS102" s="17"/>
      <c r="BMT102" s="17"/>
      <c r="BMU102" s="17"/>
      <c r="BMV102" s="17"/>
      <c r="BMW102" s="17"/>
      <c r="BMX102" s="17"/>
      <c r="BMY102" s="17"/>
      <c r="BMZ102" s="17"/>
      <c r="BNA102" s="17"/>
      <c r="BNB102" s="17"/>
      <c r="BNC102" s="17"/>
      <c r="BND102" s="17"/>
      <c r="BNE102" s="17"/>
      <c r="BNF102" s="17"/>
      <c r="BNG102" s="17"/>
      <c r="BNH102" s="17"/>
      <c r="BNI102" s="17"/>
      <c r="BNJ102" s="17"/>
      <c r="BNK102" s="17"/>
      <c r="BNL102" s="17"/>
      <c r="BNM102" s="17"/>
      <c r="BNN102" s="17"/>
      <c r="BNO102" s="17"/>
      <c r="BNP102" s="17"/>
      <c r="BNQ102" s="17"/>
      <c r="BNR102" s="17"/>
      <c r="BNS102" s="17"/>
      <c r="BNT102" s="17"/>
      <c r="BNU102" s="17"/>
      <c r="BNV102" s="17"/>
      <c r="BNW102" s="17"/>
      <c r="BNX102" s="17"/>
      <c r="BNY102" s="17"/>
      <c r="BNZ102" s="17"/>
      <c r="BOA102" s="17"/>
      <c r="BOB102" s="17"/>
      <c r="BOC102" s="17"/>
      <c r="BOD102" s="17"/>
      <c r="BOE102" s="17"/>
      <c r="BOF102" s="17"/>
      <c r="BOG102" s="17"/>
      <c r="BOH102" s="17"/>
      <c r="BOI102" s="17"/>
      <c r="BOJ102" s="17"/>
      <c r="BOK102" s="17"/>
      <c r="BOL102" s="17"/>
      <c r="BOM102" s="17"/>
      <c r="BON102" s="17"/>
      <c r="BOO102" s="17"/>
      <c r="BOP102" s="17"/>
      <c r="BOQ102" s="17"/>
      <c r="BOR102" s="17"/>
      <c r="BOS102" s="17"/>
      <c r="BOT102" s="17"/>
      <c r="BOU102" s="17"/>
      <c r="BOV102" s="17"/>
      <c r="BOW102" s="17"/>
      <c r="BOX102" s="17"/>
      <c r="BOY102" s="17"/>
      <c r="BOZ102" s="17"/>
      <c r="BPA102" s="17"/>
      <c r="BPB102" s="17"/>
      <c r="BPC102" s="17"/>
      <c r="BPD102" s="17"/>
      <c r="BPE102" s="17"/>
      <c r="BPF102" s="17"/>
      <c r="BPG102" s="17"/>
      <c r="BPH102" s="17"/>
      <c r="BPI102" s="17"/>
      <c r="BPJ102" s="17"/>
      <c r="BPK102" s="17"/>
      <c r="BPL102" s="17"/>
      <c r="BPM102" s="17"/>
      <c r="BPN102" s="17"/>
      <c r="BPO102" s="17"/>
      <c r="BPP102" s="17"/>
      <c r="BPQ102" s="17"/>
      <c r="BPR102" s="17"/>
      <c r="BPS102" s="17"/>
      <c r="BPT102" s="17"/>
      <c r="BPU102" s="17"/>
      <c r="BPV102" s="17"/>
      <c r="BPW102" s="17"/>
      <c r="BPX102" s="17"/>
      <c r="BPY102" s="17"/>
      <c r="BPZ102" s="17"/>
      <c r="BQA102" s="17"/>
      <c r="BQB102" s="17"/>
      <c r="BQC102" s="17"/>
      <c r="BQD102" s="17"/>
      <c r="BQE102" s="17"/>
      <c r="BQF102" s="17"/>
      <c r="BQG102" s="17"/>
      <c r="BQH102" s="17"/>
      <c r="BQI102" s="17"/>
      <c r="BQJ102" s="17"/>
      <c r="BQK102" s="17"/>
      <c r="BQL102" s="17"/>
      <c r="BQM102" s="17"/>
      <c r="BQN102" s="17"/>
      <c r="BQO102" s="17"/>
      <c r="BQP102" s="17"/>
      <c r="BQQ102" s="17"/>
      <c r="BQR102" s="17"/>
      <c r="BQS102" s="17"/>
      <c r="BQT102" s="17"/>
      <c r="BQU102" s="17"/>
      <c r="BQV102" s="17"/>
      <c r="BQW102" s="17"/>
      <c r="BQX102" s="17"/>
      <c r="BQY102" s="17"/>
      <c r="BQZ102" s="17"/>
      <c r="BRA102" s="17"/>
      <c r="BRB102" s="17"/>
      <c r="BRC102" s="17"/>
      <c r="BRD102" s="17"/>
      <c r="BRE102" s="17"/>
      <c r="BRF102" s="17"/>
      <c r="BRG102" s="17"/>
      <c r="BRH102" s="17"/>
      <c r="BRI102" s="17"/>
      <c r="BRJ102" s="17"/>
      <c r="BRK102" s="17"/>
      <c r="BRL102" s="17"/>
      <c r="BRM102" s="17"/>
      <c r="BRN102" s="17"/>
      <c r="BRO102" s="17"/>
      <c r="BRP102" s="17"/>
      <c r="BRQ102" s="17"/>
      <c r="BRR102" s="17"/>
      <c r="BRS102" s="17"/>
      <c r="BRT102" s="17"/>
      <c r="BRU102" s="17"/>
      <c r="BRV102" s="17"/>
      <c r="BRW102" s="17"/>
      <c r="BRX102" s="17"/>
      <c r="BRY102" s="17"/>
      <c r="BRZ102" s="17"/>
      <c r="BSA102" s="17"/>
      <c r="BSB102" s="17"/>
      <c r="BSC102" s="17"/>
      <c r="BSD102" s="17"/>
      <c r="BSE102" s="17"/>
      <c r="BSF102" s="17"/>
      <c r="BSG102" s="17"/>
      <c r="BSH102" s="17"/>
      <c r="BSI102" s="17"/>
      <c r="BSJ102" s="17"/>
      <c r="BSK102" s="17"/>
      <c r="BSL102" s="17"/>
      <c r="BSM102" s="17"/>
      <c r="BSN102" s="17"/>
      <c r="BSO102" s="17"/>
      <c r="BSP102" s="17"/>
      <c r="BSQ102" s="17"/>
      <c r="BSR102" s="17"/>
      <c r="BSS102" s="17"/>
      <c r="BST102" s="17"/>
      <c r="BSU102" s="17"/>
      <c r="BSV102" s="17"/>
      <c r="BSW102" s="17"/>
      <c r="BSX102" s="17"/>
      <c r="BSY102" s="17"/>
      <c r="BSZ102" s="17"/>
      <c r="BTA102" s="17"/>
      <c r="BTB102" s="17"/>
      <c r="BTC102" s="17"/>
      <c r="BTD102" s="17"/>
      <c r="BTE102" s="17"/>
      <c r="BTF102" s="17"/>
      <c r="BTG102" s="17"/>
      <c r="BTH102" s="17"/>
      <c r="BTI102" s="17"/>
      <c r="BTJ102" s="17"/>
      <c r="BTK102" s="17"/>
      <c r="BTL102" s="17"/>
      <c r="BTM102" s="17"/>
      <c r="BTN102" s="17"/>
      <c r="BTO102" s="17"/>
      <c r="BTP102" s="17"/>
      <c r="BTQ102" s="17"/>
      <c r="BTR102" s="17"/>
      <c r="BTS102" s="17"/>
      <c r="BTT102" s="17"/>
      <c r="BTU102" s="17"/>
      <c r="BTV102" s="17"/>
      <c r="BTW102" s="17"/>
      <c r="BTX102" s="17"/>
      <c r="BTY102" s="17"/>
      <c r="BTZ102" s="17"/>
      <c r="BUA102" s="17"/>
      <c r="BUB102" s="17"/>
      <c r="BUC102" s="17"/>
      <c r="BUD102" s="17"/>
      <c r="BUE102" s="17"/>
      <c r="BUF102" s="17"/>
      <c r="BUG102" s="17"/>
      <c r="BUH102" s="17"/>
      <c r="BUI102" s="17"/>
      <c r="BUJ102" s="17"/>
      <c r="BUK102" s="17"/>
      <c r="BUL102" s="17"/>
      <c r="BUM102" s="17"/>
      <c r="BUN102" s="17"/>
      <c r="BUO102" s="17"/>
      <c r="BUP102" s="17"/>
      <c r="BUQ102" s="17"/>
      <c r="BUR102" s="17"/>
      <c r="BUS102" s="17"/>
      <c r="BUT102" s="17"/>
      <c r="BUU102" s="17"/>
      <c r="BUV102" s="17"/>
      <c r="BUW102" s="17"/>
      <c r="BUX102" s="17"/>
      <c r="BUY102" s="17"/>
      <c r="BUZ102" s="17"/>
      <c r="BVA102" s="17"/>
      <c r="BVB102" s="17"/>
      <c r="BVC102" s="17"/>
      <c r="BVD102" s="17"/>
      <c r="BVE102" s="17"/>
      <c r="BVF102" s="17"/>
      <c r="BVG102" s="17"/>
      <c r="BVH102" s="17"/>
      <c r="BVI102" s="17"/>
      <c r="BVJ102" s="17"/>
      <c r="BVK102" s="17"/>
      <c r="BVL102" s="17"/>
      <c r="BVM102" s="17"/>
      <c r="BVN102" s="17"/>
      <c r="BVO102" s="17"/>
      <c r="BVP102" s="17"/>
      <c r="BVQ102" s="17"/>
      <c r="BVR102" s="17"/>
      <c r="BVS102" s="17"/>
      <c r="BVT102" s="17"/>
      <c r="BVU102" s="17"/>
      <c r="BVV102" s="17"/>
      <c r="BVW102" s="17"/>
      <c r="BVX102" s="17"/>
      <c r="BVY102" s="17"/>
      <c r="BVZ102" s="17"/>
      <c r="BWA102" s="17"/>
      <c r="BWB102" s="17"/>
      <c r="BWC102" s="17"/>
      <c r="BWD102" s="17"/>
      <c r="BWE102" s="17"/>
      <c r="BWF102" s="17"/>
      <c r="BWG102" s="17"/>
      <c r="BWH102" s="17"/>
      <c r="BWI102" s="17"/>
      <c r="BWJ102" s="17"/>
      <c r="BWK102" s="17"/>
      <c r="BWL102" s="17"/>
      <c r="BWM102" s="17"/>
      <c r="BWN102" s="17"/>
      <c r="BWO102" s="17"/>
      <c r="BWP102" s="17"/>
      <c r="BWQ102" s="17"/>
      <c r="BWR102" s="17"/>
      <c r="BWS102" s="17"/>
      <c r="BWT102" s="17"/>
      <c r="BWU102" s="17"/>
      <c r="BWV102" s="17"/>
      <c r="BWW102" s="17"/>
      <c r="BWX102" s="17"/>
      <c r="BWY102" s="17"/>
      <c r="BWZ102" s="17"/>
      <c r="BXA102" s="17"/>
      <c r="BXB102" s="17"/>
      <c r="BXC102" s="17"/>
      <c r="BXD102" s="17"/>
      <c r="BXE102" s="17"/>
      <c r="BXF102" s="17"/>
      <c r="BXG102" s="17"/>
      <c r="BXH102" s="17"/>
      <c r="BXI102" s="17"/>
      <c r="BXJ102" s="17"/>
      <c r="BXK102" s="17"/>
      <c r="BXL102" s="17"/>
      <c r="BXM102" s="17"/>
      <c r="BXN102" s="17"/>
      <c r="BXO102" s="17"/>
      <c r="BXP102" s="17"/>
      <c r="BXQ102" s="17"/>
      <c r="BXR102" s="17"/>
      <c r="BXS102" s="17"/>
      <c r="BXT102" s="17"/>
      <c r="BXU102" s="17"/>
      <c r="BXV102" s="17"/>
      <c r="BXW102" s="17"/>
      <c r="BXX102" s="17"/>
      <c r="BXY102" s="17"/>
      <c r="BXZ102" s="17"/>
      <c r="BYA102" s="17"/>
      <c r="BYB102" s="17"/>
      <c r="BYC102" s="17"/>
      <c r="BYD102" s="17"/>
      <c r="BYE102" s="17"/>
      <c r="BYF102" s="17"/>
      <c r="BYG102" s="17"/>
      <c r="BYH102" s="17"/>
      <c r="BYI102" s="17"/>
      <c r="BYJ102" s="17"/>
      <c r="BYK102" s="17"/>
      <c r="BYL102" s="17"/>
      <c r="BYM102" s="17"/>
      <c r="BYN102" s="17"/>
      <c r="BYO102" s="17"/>
      <c r="BYP102" s="17"/>
      <c r="BYQ102" s="17"/>
      <c r="BYR102" s="17"/>
      <c r="BYS102" s="17"/>
      <c r="BYT102" s="17"/>
      <c r="BYU102" s="17"/>
      <c r="BYV102" s="17"/>
      <c r="BYW102" s="17"/>
      <c r="BYX102" s="17"/>
      <c r="BYY102" s="17"/>
      <c r="BYZ102" s="17"/>
      <c r="BZA102" s="17"/>
      <c r="BZB102" s="17"/>
      <c r="BZC102" s="17"/>
      <c r="BZD102" s="17"/>
      <c r="BZE102" s="17"/>
      <c r="BZF102" s="17"/>
      <c r="BZG102" s="17"/>
      <c r="BZH102" s="17"/>
      <c r="BZI102" s="17"/>
      <c r="BZJ102" s="17"/>
      <c r="BZK102" s="17"/>
      <c r="BZL102" s="17"/>
      <c r="BZM102" s="17"/>
      <c r="BZN102" s="17"/>
      <c r="BZO102" s="17"/>
      <c r="BZP102" s="17"/>
      <c r="BZQ102" s="17"/>
      <c r="BZR102" s="17"/>
      <c r="BZS102" s="17"/>
      <c r="BZT102" s="17"/>
      <c r="BZU102" s="17"/>
      <c r="BZV102" s="17"/>
      <c r="BZW102" s="17"/>
      <c r="BZX102" s="17"/>
      <c r="BZY102" s="17"/>
      <c r="BZZ102" s="17"/>
      <c r="CAA102" s="17"/>
      <c r="CAB102" s="17"/>
      <c r="CAC102" s="17"/>
      <c r="CAD102" s="17"/>
      <c r="CAE102" s="17"/>
      <c r="CAF102" s="17"/>
      <c r="CAG102" s="17"/>
      <c r="CAH102" s="17"/>
      <c r="CAI102" s="17"/>
      <c r="CAJ102" s="17"/>
      <c r="CAK102" s="17"/>
      <c r="CAL102" s="17"/>
      <c r="CAM102" s="17"/>
      <c r="CAN102" s="17"/>
      <c r="CAO102" s="17"/>
      <c r="CAP102" s="17"/>
      <c r="CAQ102" s="17"/>
      <c r="CAR102" s="17"/>
      <c r="CAS102" s="17"/>
      <c r="CAT102" s="17"/>
      <c r="CAU102" s="17"/>
      <c r="CAV102" s="17"/>
      <c r="CAW102" s="17"/>
      <c r="CAX102" s="17"/>
      <c r="CAY102" s="17"/>
      <c r="CAZ102" s="17"/>
      <c r="CBA102" s="17"/>
      <c r="CBB102" s="17"/>
      <c r="CBC102" s="17"/>
      <c r="CBD102" s="17"/>
      <c r="CBE102" s="17"/>
      <c r="CBF102" s="17"/>
      <c r="CBG102" s="17"/>
      <c r="CBH102" s="17"/>
      <c r="CBI102" s="17"/>
      <c r="CBJ102" s="17"/>
      <c r="CBK102" s="17"/>
      <c r="CBL102" s="17"/>
      <c r="CBM102" s="17"/>
      <c r="CBN102" s="17"/>
      <c r="CBO102" s="17"/>
      <c r="CBP102" s="17"/>
      <c r="CBQ102" s="17"/>
      <c r="CBR102" s="17"/>
      <c r="CBS102" s="17"/>
      <c r="CBT102" s="17"/>
      <c r="CBU102" s="17"/>
      <c r="CBV102" s="17"/>
      <c r="CBW102" s="17"/>
      <c r="CBX102" s="17"/>
      <c r="CBY102" s="17"/>
      <c r="CBZ102" s="17"/>
      <c r="CCA102" s="17"/>
      <c r="CCB102" s="17"/>
      <c r="CCC102" s="17"/>
      <c r="CCD102" s="17"/>
      <c r="CCE102" s="17"/>
      <c r="CCF102" s="17"/>
      <c r="CCG102" s="17"/>
      <c r="CCH102" s="17"/>
      <c r="CCI102" s="17"/>
      <c r="CCJ102" s="17"/>
      <c r="CCK102" s="17"/>
      <c r="CCL102" s="17"/>
      <c r="CCM102" s="17"/>
      <c r="CCN102" s="17"/>
      <c r="CCO102" s="17"/>
      <c r="CCP102" s="17"/>
      <c r="CCQ102" s="17"/>
      <c r="CCR102" s="17"/>
      <c r="CCS102" s="17"/>
      <c r="CCT102" s="17"/>
      <c r="CCU102" s="17"/>
      <c r="CCV102" s="17"/>
      <c r="CCW102" s="17"/>
      <c r="CCX102" s="17"/>
      <c r="CCY102" s="17"/>
      <c r="CCZ102" s="17"/>
      <c r="CDA102" s="17"/>
      <c r="CDB102" s="17"/>
      <c r="CDC102" s="17"/>
      <c r="CDD102" s="17"/>
      <c r="CDE102" s="17"/>
      <c r="CDF102" s="17"/>
      <c r="CDG102" s="17"/>
      <c r="CDH102" s="17"/>
      <c r="CDI102" s="17"/>
      <c r="CDJ102" s="17"/>
      <c r="CDK102" s="17"/>
      <c r="CDL102" s="17"/>
      <c r="CDM102" s="17"/>
      <c r="CDN102" s="17"/>
      <c r="CDO102" s="17"/>
      <c r="CDP102" s="17"/>
      <c r="CDQ102" s="17"/>
      <c r="CDR102" s="17"/>
      <c r="CDS102" s="17"/>
      <c r="CDT102" s="17"/>
      <c r="CDU102" s="17"/>
    </row>
    <row r="103">
      <c r="A103" s="14" t="s">
        <v>3562</v>
      </c>
      <c r="B103" s="14" t="s">
        <v>3582</v>
      </c>
      <c r="C103" s="14" t="s">
        <v>2614</v>
      </c>
      <c r="D103" s="14" t="s">
        <v>2615</v>
      </c>
      <c r="E103" s="14" t="s">
        <v>3378</v>
      </c>
      <c r="F103" s="14" t="s">
        <v>2835</v>
      </c>
      <c r="I103" s="14" t="s">
        <v>3379</v>
      </c>
      <c r="J103" s="14" t="s">
        <v>2618</v>
      </c>
      <c r="K103" s="14" t="s">
        <v>2619</v>
      </c>
      <c r="L103" s="17"/>
      <c r="M103" s="17"/>
      <c r="N103" s="14" t="s">
        <v>21</v>
      </c>
      <c r="O103" s="14" t="s">
        <v>21</v>
      </c>
      <c r="P103" s="14" t="s">
        <v>21</v>
      </c>
      <c r="Q103" s="16">
        <v>11.0</v>
      </c>
      <c r="R103" s="16">
        <v>4112954.0</v>
      </c>
      <c r="S103" s="16">
        <v>4112954.0</v>
      </c>
      <c r="T103" s="14" t="s">
        <v>2631</v>
      </c>
      <c r="U103" s="14" t="s">
        <v>2630</v>
      </c>
      <c r="V103" s="14" t="s">
        <v>3380</v>
      </c>
      <c r="W103" s="14" t="s">
        <v>3381</v>
      </c>
      <c r="X103" s="16">
        <v>0.42</v>
      </c>
      <c r="Y103" s="17"/>
      <c r="Z103" s="16">
        <v>21.0</v>
      </c>
      <c r="AA103" s="16">
        <v>29.0</v>
      </c>
      <c r="AB103" s="17"/>
      <c r="AC103" s="17"/>
      <c r="AD103" s="16">
        <v>5878.0</v>
      </c>
      <c r="AE103" s="22">
        <v>45638.0</v>
      </c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4" t="s">
        <v>2625</v>
      </c>
      <c r="BB103" s="17"/>
      <c r="BC103" s="17"/>
      <c r="BD103" s="17"/>
      <c r="BE103" s="17"/>
      <c r="BF103" s="17"/>
      <c r="BG103" s="16">
        <v>1.0</v>
      </c>
      <c r="BH103" s="17"/>
      <c r="BI103" s="14" t="s">
        <v>2565</v>
      </c>
      <c r="BJ103" s="14" t="s">
        <v>2566</v>
      </c>
      <c r="BK103" s="17"/>
      <c r="BL103" s="17"/>
      <c r="BM103" s="16">
        <v>196.633333</v>
      </c>
      <c r="BN103" s="17"/>
      <c r="BO103" s="17"/>
      <c r="BP103" s="17"/>
      <c r="BQ103" s="17"/>
      <c r="BR103" s="17"/>
      <c r="BS103" s="16">
        <v>0.0014</v>
      </c>
      <c r="BT103" s="16">
        <v>48.62</v>
      </c>
      <c r="BU103" s="14" t="s">
        <v>2680</v>
      </c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6">
        <v>19.11</v>
      </c>
      <c r="CZ103" s="14" t="s">
        <v>3578</v>
      </c>
      <c r="DB103" s="17"/>
      <c r="DC103" s="17"/>
      <c r="DD103" s="17"/>
      <c r="DE103" s="17"/>
      <c r="DF103" s="17"/>
      <c r="DG103" s="17"/>
      <c r="DH103" s="17"/>
      <c r="DI103" s="17"/>
      <c r="DJ103" s="14" t="s">
        <v>2614</v>
      </c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  <c r="KL103" s="17"/>
      <c r="KM103" s="17"/>
      <c r="KN103" s="17"/>
      <c r="KO103" s="17"/>
      <c r="KP103" s="17"/>
      <c r="KQ103" s="17"/>
      <c r="KR103" s="17"/>
      <c r="KS103" s="17"/>
      <c r="KT103" s="17"/>
      <c r="KU103" s="17"/>
      <c r="KV103" s="17"/>
      <c r="KW103" s="17"/>
      <c r="KX103" s="17"/>
      <c r="KY103" s="17"/>
      <c r="KZ103" s="17"/>
      <c r="LA103" s="17"/>
      <c r="LB103" s="17"/>
      <c r="LC103" s="17"/>
      <c r="LD103" s="17"/>
      <c r="LE103" s="17"/>
      <c r="LF103" s="17"/>
      <c r="LG103" s="17"/>
      <c r="LH103" s="17"/>
      <c r="LI103" s="17"/>
      <c r="LJ103" s="17"/>
      <c r="LK103" s="17"/>
      <c r="LL103" s="17"/>
      <c r="LM103" s="17"/>
      <c r="LN103" s="17"/>
      <c r="LO103" s="17"/>
      <c r="LP103" s="17"/>
      <c r="LQ103" s="17"/>
      <c r="LR103" s="17"/>
      <c r="LS103" s="17"/>
      <c r="LT103" s="17"/>
      <c r="LU103" s="17"/>
      <c r="LV103" s="17"/>
      <c r="LW103" s="17"/>
      <c r="LX103" s="17"/>
      <c r="LY103" s="17"/>
      <c r="LZ103" s="17"/>
      <c r="MA103" s="17"/>
      <c r="MB103" s="17"/>
      <c r="MC103" s="17"/>
      <c r="MD103" s="17"/>
      <c r="ME103" s="17"/>
      <c r="MF103" s="17"/>
      <c r="MG103" s="17"/>
      <c r="MH103" s="17"/>
      <c r="MI103" s="17"/>
      <c r="MJ103" s="17"/>
      <c r="MK103" s="17"/>
      <c r="ML103" s="17"/>
      <c r="MM103" s="17"/>
      <c r="MN103" s="17"/>
      <c r="MO103" s="17"/>
      <c r="MP103" s="17"/>
      <c r="MQ103" s="17"/>
      <c r="MR103" s="17"/>
      <c r="MS103" s="17"/>
      <c r="MT103" s="17"/>
      <c r="MU103" s="17"/>
      <c r="MV103" s="17"/>
      <c r="MW103" s="17"/>
      <c r="MX103" s="17"/>
      <c r="MY103" s="17"/>
      <c r="MZ103" s="17"/>
      <c r="NA103" s="17"/>
      <c r="NB103" s="17"/>
      <c r="NC103" s="17"/>
      <c r="ND103" s="17"/>
      <c r="NE103" s="17"/>
      <c r="NF103" s="17"/>
      <c r="NG103" s="17"/>
      <c r="NH103" s="17"/>
      <c r="NI103" s="17"/>
      <c r="NJ103" s="17"/>
      <c r="NK103" s="17"/>
      <c r="NL103" s="17"/>
      <c r="NM103" s="17"/>
      <c r="NN103" s="17"/>
      <c r="NO103" s="17"/>
      <c r="NP103" s="17"/>
      <c r="NQ103" s="17"/>
      <c r="NR103" s="17"/>
      <c r="NS103" s="17"/>
      <c r="NT103" s="17"/>
      <c r="NU103" s="17"/>
      <c r="NV103" s="17"/>
      <c r="NW103" s="17"/>
      <c r="NX103" s="17"/>
      <c r="NY103" s="17"/>
      <c r="NZ103" s="17"/>
      <c r="OA103" s="17"/>
      <c r="OB103" s="17"/>
      <c r="OC103" s="17"/>
      <c r="OD103" s="17"/>
      <c r="OE103" s="17"/>
      <c r="OF103" s="17"/>
      <c r="OG103" s="17"/>
      <c r="OH103" s="17"/>
      <c r="OI103" s="17"/>
      <c r="OJ103" s="17"/>
      <c r="OK103" s="17"/>
      <c r="OL103" s="17"/>
      <c r="OM103" s="17"/>
      <c r="ON103" s="17"/>
      <c r="OO103" s="17"/>
      <c r="OP103" s="17"/>
      <c r="OQ103" s="17"/>
      <c r="OR103" s="17"/>
      <c r="OS103" s="17"/>
      <c r="OT103" s="17"/>
      <c r="OU103" s="17"/>
      <c r="OV103" s="17"/>
      <c r="OW103" s="17"/>
      <c r="OX103" s="17"/>
      <c r="OY103" s="17"/>
      <c r="OZ103" s="17"/>
      <c r="PA103" s="17"/>
      <c r="PB103" s="17"/>
      <c r="PC103" s="17"/>
      <c r="PD103" s="17"/>
      <c r="PE103" s="17"/>
      <c r="PF103" s="17"/>
      <c r="PG103" s="17"/>
      <c r="PH103" s="17"/>
      <c r="PI103" s="17"/>
      <c r="PJ103" s="17"/>
      <c r="PK103" s="17"/>
      <c r="PL103" s="17"/>
      <c r="PM103" s="17"/>
      <c r="PN103" s="17"/>
      <c r="PO103" s="17"/>
      <c r="PP103" s="17"/>
      <c r="PQ103" s="17"/>
      <c r="PR103" s="17"/>
      <c r="PS103" s="17"/>
      <c r="PT103" s="17"/>
      <c r="PU103" s="17"/>
      <c r="PV103" s="17"/>
      <c r="PW103" s="17"/>
      <c r="PX103" s="17"/>
      <c r="PY103" s="17"/>
      <c r="PZ103" s="17"/>
      <c r="QA103" s="17"/>
      <c r="QB103" s="17"/>
      <c r="QC103" s="17"/>
      <c r="QD103" s="17"/>
      <c r="QE103" s="17"/>
      <c r="QF103" s="17"/>
      <c r="QG103" s="17"/>
      <c r="QH103" s="17"/>
      <c r="QI103" s="17"/>
      <c r="QJ103" s="17"/>
      <c r="QK103" s="17"/>
      <c r="QL103" s="17"/>
      <c r="QM103" s="17"/>
      <c r="QN103" s="17"/>
      <c r="QO103" s="17"/>
      <c r="QP103" s="17"/>
      <c r="QQ103" s="17"/>
      <c r="QR103" s="17"/>
      <c r="QS103" s="17"/>
      <c r="QT103" s="17"/>
      <c r="QU103" s="17"/>
      <c r="QV103" s="17"/>
      <c r="QW103" s="17"/>
      <c r="QX103" s="17"/>
      <c r="QY103" s="17"/>
      <c r="QZ103" s="17"/>
      <c r="RA103" s="17"/>
      <c r="RB103" s="17"/>
      <c r="RC103" s="17"/>
      <c r="RD103" s="17"/>
      <c r="RE103" s="17"/>
      <c r="RF103" s="17"/>
      <c r="RG103" s="17"/>
      <c r="RH103" s="17"/>
      <c r="RI103" s="17"/>
      <c r="RJ103" s="17"/>
      <c r="RK103" s="17"/>
      <c r="RL103" s="17"/>
      <c r="RM103" s="17"/>
      <c r="RN103" s="17"/>
      <c r="RO103" s="17"/>
      <c r="RP103" s="17"/>
      <c r="RQ103" s="17"/>
      <c r="RR103" s="17"/>
      <c r="RS103" s="17"/>
      <c r="RT103" s="17"/>
      <c r="RU103" s="17"/>
      <c r="RV103" s="17"/>
      <c r="RW103" s="17"/>
      <c r="RX103" s="17"/>
      <c r="RY103" s="17"/>
      <c r="RZ103" s="17"/>
      <c r="SA103" s="17"/>
      <c r="SB103" s="17"/>
      <c r="SC103" s="17"/>
      <c r="SD103" s="17"/>
      <c r="SE103" s="17"/>
      <c r="SF103" s="17"/>
      <c r="SG103" s="17"/>
      <c r="SH103" s="17"/>
      <c r="SI103" s="17"/>
      <c r="SJ103" s="17"/>
      <c r="SK103" s="17"/>
      <c r="SL103" s="17"/>
      <c r="SM103" s="17"/>
      <c r="SN103" s="17"/>
      <c r="SO103" s="17"/>
      <c r="SP103" s="17"/>
      <c r="SQ103" s="17"/>
      <c r="SR103" s="17"/>
      <c r="SS103" s="17"/>
      <c r="ST103" s="17"/>
      <c r="SU103" s="17"/>
      <c r="SV103" s="17"/>
      <c r="SW103" s="17"/>
      <c r="SX103" s="17"/>
      <c r="SY103" s="17"/>
      <c r="SZ103" s="17"/>
      <c r="TA103" s="17"/>
      <c r="TB103" s="17"/>
      <c r="TC103" s="17"/>
      <c r="TD103" s="17"/>
      <c r="TE103" s="17"/>
      <c r="TF103" s="17"/>
      <c r="TG103" s="17"/>
      <c r="TH103" s="17"/>
      <c r="TI103" s="17"/>
      <c r="TJ103" s="17"/>
      <c r="TK103" s="17"/>
      <c r="TL103" s="17"/>
      <c r="TM103" s="17"/>
      <c r="TN103" s="17"/>
      <c r="TO103" s="17"/>
      <c r="TP103" s="17"/>
      <c r="TQ103" s="17"/>
      <c r="TR103" s="17"/>
      <c r="TS103" s="17"/>
      <c r="TT103" s="17"/>
      <c r="TU103" s="17"/>
      <c r="TV103" s="17"/>
      <c r="TW103" s="17"/>
      <c r="TX103" s="17"/>
      <c r="TY103" s="17"/>
      <c r="TZ103" s="17"/>
      <c r="UA103" s="17"/>
      <c r="UB103" s="17"/>
      <c r="UC103" s="17"/>
      <c r="UD103" s="17"/>
      <c r="UE103" s="17"/>
      <c r="UF103" s="17"/>
      <c r="UG103" s="17"/>
      <c r="UH103" s="17"/>
      <c r="UI103" s="17"/>
      <c r="UJ103" s="17"/>
      <c r="UK103" s="17"/>
      <c r="UL103" s="17"/>
      <c r="UM103" s="17"/>
      <c r="UN103" s="17"/>
      <c r="UO103" s="17"/>
      <c r="UP103" s="17"/>
      <c r="UQ103" s="17"/>
      <c r="UR103" s="17"/>
      <c r="US103" s="17"/>
      <c r="UT103" s="17"/>
      <c r="UU103" s="17"/>
      <c r="UV103" s="17"/>
      <c r="UW103" s="17"/>
      <c r="UX103" s="17"/>
      <c r="UY103" s="17"/>
      <c r="UZ103" s="17"/>
      <c r="VA103" s="17"/>
      <c r="VB103" s="17"/>
      <c r="VC103" s="17"/>
      <c r="VD103" s="17"/>
      <c r="VE103" s="17"/>
      <c r="VF103" s="17"/>
      <c r="VG103" s="17"/>
      <c r="VH103" s="17"/>
      <c r="VI103" s="17"/>
      <c r="VJ103" s="17"/>
      <c r="VK103" s="17"/>
      <c r="VL103" s="17"/>
      <c r="VM103" s="17"/>
      <c r="VN103" s="17"/>
      <c r="VO103" s="17"/>
      <c r="VP103" s="17"/>
      <c r="VQ103" s="17"/>
      <c r="VR103" s="17"/>
      <c r="VS103" s="17"/>
      <c r="VT103" s="17"/>
      <c r="VU103" s="17"/>
      <c r="VV103" s="17"/>
      <c r="VW103" s="17"/>
      <c r="VX103" s="17"/>
      <c r="VY103" s="17"/>
      <c r="VZ103" s="17"/>
      <c r="WA103" s="17"/>
      <c r="WB103" s="17"/>
      <c r="WC103" s="17"/>
      <c r="WD103" s="17"/>
      <c r="WE103" s="17"/>
      <c r="WF103" s="17"/>
      <c r="WG103" s="17"/>
      <c r="WH103" s="17"/>
      <c r="WI103" s="17"/>
      <c r="WJ103" s="17"/>
      <c r="WK103" s="17"/>
      <c r="WL103" s="17"/>
      <c r="WM103" s="17"/>
      <c r="WN103" s="17"/>
      <c r="WO103" s="17"/>
      <c r="WP103" s="17"/>
      <c r="WQ103" s="17"/>
      <c r="WR103" s="17"/>
      <c r="WS103" s="17"/>
      <c r="WT103" s="17"/>
      <c r="WU103" s="17"/>
      <c r="WV103" s="17"/>
      <c r="WW103" s="17"/>
      <c r="WX103" s="17"/>
      <c r="WY103" s="17"/>
      <c r="WZ103" s="17"/>
      <c r="XA103" s="17"/>
      <c r="XB103" s="17"/>
      <c r="XC103" s="17"/>
      <c r="XD103" s="17"/>
      <c r="XE103" s="17"/>
      <c r="XF103" s="17"/>
      <c r="XG103" s="17"/>
      <c r="XH103" s="17"/>
      <c r="XI103" s="17"/>
      <c r="XJ103" s="17"/>
      <c r="XK103" s="17"/>
      <c r="XL103" s="17"/>
      <c r="XM103" s="17"/>
      <c r="XN103" s="17"/>
      <c r="XO103" s="17"/>
      <c r="XP103" s="17"/>
      <c r="XQ103" s="17"/>
      <c r="XR103" s="17"/>
      <c r="XS103" s="17"/>
      <c r="XT103" s="17"/>
      <c r="XU103" s="17"/>
      <c r="XV103" s="17"/>
      <c r="XW103" s="17"/>
      <c r="XX103" s="17"/>
      <c r="XY103" s="17"/>
      <c r="XZ103" s="17"/>
      <c r="YA103" s="17"/>
      <c r="YB103" s="17"/>
      <c r="YC103" s="17"/>
      <c r="YD103" s="17"/>
      <c r="YE103" s="17"/>
      <c r="YF103" s="17"/>
      <c r="YG103" s="17"/>
      <c r="YH103" s="17"/>
      <c r="YI103" s="17"/>
      <c r="YJ103" s="17"/>
      <c r="YK103" s="17"/>
      <c r="YL103" s="17"/>
      <c r="YM103" s="17"/>
      <c r="YN103" s="17"/>
      <c r="YO103" s="17"/>
      <c r="YP103" s="17"/>
      <c r="YQ103" s="17"/>
      <c r="YR103" s="17"/>
      <c r="YS103" s="17"/>
      <c r="YT103" s="17"/>
      <c r="YU103" s="17"/>
      <c r="YV103" s="17"/>
      <c r="YW103" s="17"/>
      <c r="YX103" s="17"/>
      <c r="YY103" s="17"/>
      <c r="YZ103" s="17"/>
      <c r="ZA103" s="17"/>
      <c r="ZB103" s="17"/>
      <c r="ZC103" s="17"/>
      <c r="ZD103" s="17"/>
      <c r="ZE103" s="17"/>
      <c r="ZF103" s="17"/>
      <c r="ZG103" s="17"/>
      <c r="ZH103" s="17"/>
      <c r="ZI103" s="17"/>
      <c r="ZJ103" s="17"/>
      <c r="ZK103" s="17"/>
      <c r="ZL103" s="17"/>
      <c r="ZM103" s="17"/>
      <c r="ZN103" s="17"/>
      <c r="ZO103" s="17"/>
      <c r="ZP103" s="17"/>
      <c r="ZQ103" s="17"/>
      <c r="ZR103" s="17"/>
      <c r="ZS103" s="17"/>
      <c r="ZT103" s="17"/>
      <c r="ZU103" s="17"/>
      <c r="ZV103" s="17"/>
      <c r="ZW103" s="17"/>
      <c r="ZX103" s="17"/>
      <c r="ZY103" s="14" t="s">
        <v>3583</v>
      </c>
      <c r="ZZ103" s="17"/>
      <c r="AAA103" s="17"/>
      <c r="AAB103" s="17"/>
      <c r="AAC103" s="17"/>
      <c r="AAD103" s="17"/>
      <c r="AAE103" s="17"/>
      <c r="AAF103" s="17"/>
      <c r="AAG103" s="17"/>
      <c r="AAH103" s="17"/>
      <c r="AAI103" s="17"/>
      <c r="AAJ103" s="17"/>
      <c r="AAK103" s="17"/>
      <c r="AAL103" s="17"/>
      <c r="AAM103" s="14" t="s">
        <v>3383</v>
      </c>
      <c r="AAN103" s="17"/>
      <c r="AAO103" s="17"/>
      <c r="AAP103" s="17"/>
      <c r="AAQ103" s="17"/>
      <c r="AAR103" s="17"/>
      <c r="AAS103" s="17"/>
      <c r="AAT103" s="17"/>
      <c r="AAU103" s="17"/>
      <c r="AAV103" s="17"/>
      <c r="AAW103" s="17"/>
      <c r="AAX103" s="17"/>
      <c r="AAY103" s="17"/>
      <c r="AAZ103" s="17"/>
      <c r="ABA103" s="17"/>
      <c r="ABB103" s="17"/>
      <c r="ABC103" s="17"/>
      <c r="ABD103" s="17"/>
      <c r="ABE103" s="17"/>
      <c r="ABF103" s="17"/>
      <c r="ABG103" s="17"/>
      <c r="ABH103" s="17"/>
      <c r="ABI103" s="17"/>
      <c r="ABJ103" s="17"/>
      <c r="ABK103" s="17"/>
      <c r="ABL103" s="17"/>
      <c r="ABM103" s="17"/>
      <c r="ABN103" s="17"/>
      <c r="ABO103" s="17"/>
      <c r="ABP103" s="17"/>
      <c r="ABQ103" s="17"/>
      <c r="ABR103" s="17"/>
      <c r="ABS103" s="17"/>
      <c r="ABT103" s="17"/>
      <c r="ABU103" s="17"/>
      <c r="ABV103" s="17"/>
      <c r="ABW103" s="17"/>
      <c r="ABX103" s="17"/>
      <c r="ABY103" s="17"/>
      <c r="ABZ103" s="17"/>
      <c r="ACA103" s="17"/>
      <c r="ACB103" s="17"/>
      <c r="ACC103" s="17"/>
      <c r="ACD103" s="17"/>
      <c r="ACE103" s="17"/>
      <c r="ACF103" s="17"/>
      <c r="ACG103" s="17"/>
      <c r="ACH103" s="17"/>
      <c r="ACI103" s="17"/>
      <c r="ACJ103" s="17"/>
      <c r="ACK103" s="17"/>
      <c r="ACL103" s="17"/>
      <c r="ACM103" s="17"/>
      <c r="ACN103" s="17"/>
      <c r="ACO103" s="17"/>
      <c r="ACP103" s="17"/>
      <c r="ACQ103" s="17"/>
      <c r="ACR103" s="17"/>
      <c r="ACS103" s="17"/>
      <c r="ACT103" s="17"/>
      <c r="ACU103" s="17"/>
      <c r="ACV103" s="17"/>
      <c r="ACW103" s="17"/>
      <c r="ACX103" s="17"/>
      <c r="ACY103" s="17"/>
      <c r="ACZ103" s="17"/>
      <c r="ADA103" s="17"/>
      <c r="ADB103" s="17"/>
      <c r="ADC103" s="17"/>
      <c r="ADD103" s="17"/>
      <c r="ADE103" s="17"/>
      <c r="ADF103" s="17"/>
      <c r="ADG103" s="17"/>
      <c r="ADH103" s="17"/>
      <c r="ADI103" s="17"/>
      <c r="ADJ103" s="17"/>
      <c r="ADK103" s="17"/>
      <c r="ADL103" s="17"/>
      <c r="ADM103" s="17"/>
      <c r="ADN103" s="17"/>
      <c r="ADO103" s="17"/>
      <c r="ADP103" s="17"/>
      <c r="ADQ103" s="17"/>
      <c r="ADR103" s="17"/>
      <c r="ADS103" s="17"/>
      <c r="ADT103" s="17"/>
      <c r="ADU103" s="17"/>
      <c r="ADV103" s="17"/>
      <c r="ADW103" s="17"/>
      <c r="ADX103" s="17"/>
      <c r="ADY103" s="17"/>
      <c r="ADZ103" s="17"/>
      <c r="AEA103" s="17"/>
      <c r="AEB103" s="17"/>
      <c r="AEC103" s="17"/>
      <c r="AED103" s="17"/>
      <c r="AEE103" s="17"/>
      <c r="AEF103" s="17"/>
      <c r="AEG103" s="17"/>
      <c r="AEH103" s="17"/>
      <c r="AEI103" s="17"/>
      <c r="AEJ103" s="17"/>
      <c r="AEK103" s="17"/>
      <c r="AEL103" s="17"/>
      <c r="AEM103" s="17"/>
      <c r="AEN103" s="17"/>
      <c r="AEO103" s="17"/>
      <c r="AEP103" s="17"/>
      <c r="AEQ103" s="17"/>
      <c r="AER103" s="17"/>
      <c r="AES103" s="17"/>
      <c r="AET103" s="17"/>
      <c r="AEU103" s="17"/>
      <c r="AEV103" s="17"/>
      <c r="AEW103" s="17"/>
      <c r="AEX103" s="17"/>
      <c r="AEY103" s="17"/>
      <c r="AEZ103" s="17"/>
      <c r="AFA103" s="17"/>
      <c r="AFB103" s="17"/>
      <c r="AFC103" s="17"/>
      <c r="AFD103" s="17"/>
      <c r="AFE103" s="17"/>
      <c r="AFF103" s="17"/>
      <c r="AFG103" s="17"/>
      <c r="AFH103" s="17"/>
      <c r="AFI103" s="17"/>
      <c r="AFJ103" s="17"/>
      <c r="AFK103" s="17"/>
      <c r="AFL103" s="17"/>
      <c r="AFM103" s="17"/>
      <c r="AFN103" s="17"/>
      <c r="AFO103" s="17"/>
      <c r="AFP103" s="17"/>
      <c r="AFQ103" s="17"/>
      <c r="AFR103" s="17"/>
      <c r="AFS103" s="17"/>
      <c r="AFT103" s="17"/>
      <c r="AFU103" s="17"/>
      <c r="AFV103" s="17"/>
      <c r="AFW103" s="17"/>
      <c r="AFX103" s="17"/>
      <c r="AFY103" s="17"/>
      <c r="AFZ103" s="17"/>
      <c r="AGA103" s="17"/>
      <c r="AGB103" s="17"/>
      <c r="AGC103" s="17"/>
      <c r="AGD103" s="17"/>
      <c r="AGE103" s="17"/>
      <c r="AGF103" s="17"/>
      <c r="AGG103" s="17"/>
      <c r="AGH103" s="17"/>
      <c r="AGI103" s="17"/>
      <c r="AGJ103" s="17"/>
      <c r="AGK103" s="17"/>
      <c r="AGL103" s="17"/>
      <c r="AGM103" s="17"/>
      <c r="AGN103" s="17"/>
      <c r="AGO103" s="17"/>
      <c r="AGP103" s="17"/>
      <c r="AGQ103" s="17"/>
      <c r="AGR103" s="17"/>
      <c r="AGS103" s="17"/>
      <c r="AGT103" s="17"/>
      <c r="AGU103" s="17"/>
      <c r="AGV103" s="17"/>
      <c r="AGW103" s="17"/>
      <c r="AGX103" s="17"/>
      <c r="AGY103" s="17"/>
      <c r="AGZ103" s="17"/>
      <c r="AHA103" s="17"/>
      <c r="AHB103" s="17"/>
      <c r="AHC103" s="17"/>
      <c r="AHD103" s="17"/>
      <c r="AHE103" s="17"/>
      <c r="AHF103" s="17"/>
      <c r="AHG103" s="17"/>
      <c r="AHH103" s="17"/>
      <c r="AHI103" s="17"/>
      <c r="AHJ103" s="17"/>
      <c r="AHK103" s="17"/>
      <c r="AHL103" s="17"/>
      <c r="AHM103" s="17"/>
      <c r="AHN103" s="17"/>
      <c r="AHO103" s="17"/>
      <c r="AHP103" s="17"/>
      <c r="AHQ103" s="17"/>
      <c r="AHR103" s="17"/>
      <c r="AHS103" s="17"/>
      <c r="AHT103" s="17"/>
      <c r="AHU103" s="17"/>
      <c r="AHV103" s="17"/>
      <c r="AHW103" s="17"/>
      <c r="AHX103" s="17"/>
      <c r="AHY103" s="17"/>
      <c r="AHZ103" s="17"/>
      <c r="AIA103" s="17"/>
      <c r="AIB103" s="17"/>
      <c r="AIC103" s="17"/>
      <c r="AID103" s="17"/>
      <c r="AIE103" s="17"/>
      <c r="AIF103" s="17"/>
      <c r="AIG103" s="17"/>
      <c r="AIH103" s="17"/>
      <c r="AII103" s="17"/>
      <c r="AIJ103" s="17"/>
      <c r="AIK103" s="17"/>
      <c r="AIL103" s="17"/>
      <c r="AIM103" s="17"/>
      <c r="AIN103" s="17"/>
      <c r="AIO103" s="17"/>
      <c r="AIP103" s="17"/>
      <c r="AIQ103" s="17"/>
      <c r="AIR103" s="17"/>
      <c r="AIS103" s="17"/>
      <c r="AIT103" s="17"/>
      <c r="AIU103" s="17"/>
      <c r="AIV103" s="17"/>
      <c r="AIW103" s="17"/>
      <c r="AIX103" s="17"/>
      <c r="AIY103" s="17"/>
      <c r="AIZ103" s="17"/>
      <c r="AJA103" s="17"/>
      <c r="AJB103" s="17"/>
      <c r="AJC103" s="17"/>
      <c r="AJD103" s="17"/>
      <c r="AJE103" s="17"/>
      <c r="AJF103" s="17"/>
      <c r="AJG103" s="17"/>
      <c r="AJH103" s="17"/>
      <c r="AJI103" s="17"/>
      <c r="AJJ103" s="17"/>
      <c r="AJK103" s="17"/>
      <c r="AJL103" s="17"/>
      <c r="AJM103" s="17"/>
      <c r="AJN103" s="17"/>
      <c r="AJO103" s="17"/>
      <c r="AJP103" s="17"/>
      <c r="AJQ103" s="17"/>
      <c r="AJR103" s="17"/>
      <c r="AJS103" s="17"/>
      <c r="AJT103" s="17"/>
      <c r="AJU103" s="17"/>
      <c r="AJV103" s="17"/>
      <c r="AJW103" s="17"/>
      <c r="AJX103" s="17"/>
      <c r="AJY103" s="17"/>
      <c r="AJZ103" s="17"/>
      <c r="AKA103" s="17"/>
      <c r="AKB103" s="17"/>
      <c r="AKC103" s="17"/>
      <c r="AKD103" s="17"/>
      <c r="AKE103" s="17"/>
      <c r="AKF103" s="17"/>
      <c r="AKG103" s="17"/>
      <c r="AKH103" s="17"/>
      <c r="AKI103" s="17"/>
      <c r="AKJ103" s="17"/>
      <c r="AKK103" s="17"/>
      <c r="AKL103" s="17"/>
      <c r="AKM103" s="17"/>
      <c r="AKN103" s="17"/>
      <c r="AKO103" s="17"/>
      <c r="AKP103" s="17"/>
      <c r="AKQ103" s="17"/>
      <c r="AKR103" s="17"/>
      <c r="AKS103" s="17"/>
      <c r="AKT103" s="17"/>
      <c r="AKU103" s="17"/>
      <c r="AKV103" s="17"/>
      <c r="AKW103" s="17"/>
      <c r="AKX103" s="17"/>
      <c r="AKY103" s="17"/>
      <c r="AKZ103" s="17"/>
      <c r="ALA103" s="17"/>
      <c r="ALB103" s="14" t="s">
        <v>3584</v>
      </c>
      <c r="ALC103" s="17"/>
      <c r="ALD103" s="17"/>
      <c r="ALE103" s="17"/>
      <c r="ALF103" s="17"/>
      <c r="ALG103" s="17"/>
      <c r="ALH103" s="17"/>
      <c r="ALI103" s="17"/>
      <c r="ALJ103" s="17"/>
      <c r="ALK103" s="17"/>
      <c r="ALL103" s="17"/>
      <c r="ALM103" s="17"/>
      <c r="ALN103" s="17"/>
      <c r="ALO103" s="17"/>
      <c r="ALP103" s="17"/>
      <c r="ALQ103" s="17"/>
      <c r="ALR103" s="17"/>
      <c r="ALS103" s="17"/>
      <c r="ALT103" s="17"/>
      <c r="ALU103" s="17"/>
      <c r="ALV103" s="17"/>
      <c r="ALW103" s="17"/>
      <c r="ALX103" s="17"/>
      <c r="ALY103" s="17"/>
      <c r="ALZ103" s="17"/>
      <c r="AMA103" s="17"/>
      <c r="AMB103" s="17"/>
      <c r="AMC103" s="17"/>
      <c r="AMD103" s="17"/>
      <c r="AME103" s="17"/>
      <c r="AMF103" s="17"/>
      <c r="AMG103" s="17"/>
      <c r="AMH103" s="17"/>
      <c r="AMI103" s="17"/>
      <c r="AMJ103" s="17"/>
      <c r="AMK103" s="17"/>
      <c r="AML103" s="17"/>
      <c r="AMM103" s="17"/>
      <c r="AMN103" s="17"/>
      <c r="AMO103" s="17"/>
      <c r="AMP103" s="17"/>
      <c r="AMQ103" s="17"/>
      <c r="AMR103" s="17"/>
      <c r="AMS103" s="17"/>
      <c r="AMT103" s="17"/>
      <c r="AMU103" s="17"/>
      <c r="AMV103" s="17"/>
      <c r="AMW103" s="17"/>
      <c r="AMX103" s="17"/>
      <c r="AMY103" s="17"/>
      <c r="AMZ103" s="17"/>
      <c r="ANA103" s="17"/>
      <c r="ANB103" s="17"/>
      <c r="ANC103" s="17"/>
      <c r="AND103" s="17"/>
      <c r="ANE103" s="17"/>
      <c r="ANF103" s="17"/>
      <c r="ANG103" s="17"/>
      <c r="ANH103" s="17"/>
      <c r="ANI103" s="17"/>
      <c r="ANJ103" s="17"/>
      <c r="ANK103" s="17"/>
      <c r="ANL103" s="17"/>
      <c r="ANM103" s="17"/>
      <c r="ANN103" s="17"/>
      <c r="ANO103" s="17"/>
      <c r="ANP103" s="17"/>
      <c r="ANQ103" s="17"/>
      <c r="ANR103" s="17"/>
      <c r="ANS103" s="17"/>
      <c r="ANT103" s="17"/>
      <c r="ANU103" s="17"/>
      <c r="ANV103" s="17"/>
      <c r="ANW103" s="17"/>
      <c r="ANX103" s="17"/>
      <c r="ANY103" s="17"/>
      <c r="ANZ103" s="17"/>
      <c r="AOA103" s="17"/>
      <c r="AOB103" s="17"/>
      <c r="AOC103" s="17"/>
      <c r="AOD103" s="17"/>
      <c r="AOE103" s="17"/>
      <c r="AOF103" s="17"/>
      <c r="AOG103" s="17"/>
      <c r="AOH103" s="17"/>
      <c r="AOI103" s="17"/>
      <c r="AOJ103" s="17"/>
      <c r="AOK103" s="17"/>
      <c r="AOL103" s="17"/>
      <c r="AOM103" s="17"/>
      <c r="AON103" s="17"/>
      <c r="AOO103" s="17"/>
      <c r="AOP103" s="17"/>
      <c r="AOQ103" s="17"/>
      <c r="AOR103" s="17"/>
      <c r="AOS103" s="17"/>
      <c r="AOT103" s="17"/>
      <c r="AOU103" s="17"/>
      <c r="AOV103" s="17"/>
      <c r="AOW103" s="17"/>
      <c r="AOX103" s="17"/>
      <c r="AOY103" s="17"/>
      <c r="AOZ103" s="17"/>
      <c r="APA103" s="17"/>
      <c r="APB103" s="17"/>
      <c r="APC103" s="17"/>
      <c r="APD103" s="17"/>
      <c r="APE103" s="17"/>
      <c r="APF103" s="17"/>
      <c r="APG103" s="17"/>
      <c r="APH103" s="17"/>
      <c r="API103" s="17"/>
      <c r="APJ103" s="17"/>
      <c r="APK103" s="17"/>
      <c r="APL103" s="17"/>
      <c r="APM103" s="17"/>
      <c r="APN103" s="17"/>
      <c r="APO103" s="17"/>
      <c r="APP103" s="17"/>
      <c r="APQ103" s="17"/>
      <c r="APR103" s="17"/>
      <c r="APS103" s="17"/>
      <c r="APT103" s="17"/>
      <c r="APU103" s="17"/>
      <c r="APV103" s="17"/>
      <c r="APW103" s="17"/>
      <c r="APX103" s="17"/>
      <c r="APY103" s="17"/>
      <c r="APZ103" s="17"/>
      <c r="AQA103" s="17"/>
      <c r="AQB103" s="17"/>
      <c r="AQC103" s="17"/>
      <c r="AQD103" s="17"/>
      <c r="AQE103" s="17"/>
      <c r="AQF103" s="17"/>
      <c r="AQG103" s="17"/>
      <c r="AQH103" s="17"/>
      <c r="AQI103" s="17"/>
      <c r="AQJ103" s="17"/>
      <c r="AQK103" s="14" t="s">
        <v>3572</v>
      </c>
      <c r="AQM103" s="17"/>
      <c r="AQN103" s="17"/>
      <c r="AQO103" s="17"/>
      <c r="AQP103" s="17"/>
      <c r="AQQ103" s="17"/>
      <c r="AQR103" s="17"/>
      <c r="AQS103" s="17"/>
      <c r="AQT103" s="17"/>
      <c r="AQU103" s="17"/>
      <c r="AQV103" s="17"/>
      <c r="AQW103" s="17"/>
      <c r="AQX103" s="17"/>
      <c r="AQY103" s="17"/>
      <c r="AQZ103" s="17"/>
      <c r="ARA103" s="17"/>
      <c r="ARB103" s="17"/>
      <c r="ARC103" s="17"/>
      <c r="ARD103" s="17"/>
      <c r="ARE103" s="17"/>
      <c r="ARF103" s="17"/>
      <c r="ARG103" s="17"/>
      <c r="ARH103" s="17"/>
      <c r="ARI103" s="17"/>
      <c r="ARJ103" s="17"/>
      <c r="ARK103" s="17"/>
      <c r="ARL103" s="17"/>
      <c r="ARM103" s="17"/>
      <c r="ARN103" s="17"/>
      <c r="ARO103" s="17"/>
      <c r="ARP103" s="17"/>
      <c r="ARQ103" s="17"/>
      <c r="ARR103" s="17"/>
      <c r="ARS103" s="17"/>
      <c r="ART103" s="17"/>
      <c r="ARU103" s="17"/>
      <c r="ARV103" s="17"/>
      <c r="ARW103" s="17"/>
      <c r="ARX103" s="17"/>
      <c r="ARY103" s="17"/>
      <c r="ARZ103" s="17"/>
      <c r="ASA103" s="17"/>
      <c r="ASB103" s="17"/>
      <c r="ASC103" s="17"/>
      <c r="ASD103" s="17"/>
      <c r="ASE103" s="17"/>
      <c r="ASF103" s="17"/>
      <c r="ASG103" s="17"/>
      <c r="ASH103" s="17"/>
      <c r="ASI103" s="17"/>
      <c r="ASJ103" s="17"/>
      <c r="ASK103" s="17"/>
      <c r="ASL103" s="17"/>
      <c r="ASM103" s="17"/>
      <c r="ASN103" s="17"/>
      <c r="ASO103" s="17"/>
      <c r="ASP103" s="17"/>
      <c r="ASQ103" s="17"/>
      <c r="ASR103" s="17"/>
      <c r="ASS103" s="17"/>
      <c r="AST103" s="17"/>
      <c r="ASU103" s="17"/>
      <c r="ASV103" s="17"/>
      <c r="ASW103" s="17"/>
      <c r="ASX103" s="17"/>
      <c r="ASY103" s="17"/>
      <c r="ASZ103" s="17"/>
      <c r="ATA103" s="17"/>
      <c r="ATB103" s="17"/>
      <c r="ATC103" s="17"/>
      <c r="ATD103" s="17"/>
      <c r="ATE103" s="17"/>
      <c r="ATF103" s="17"/>
      <c r="ATG103" s="17"/>
      <c r="ATH103" s="17"/>
      <c r="ATI103" s="17"/>
      <c r="ATJ103" s="17"/>
      <c r="ATK103" s="17"/>
      <c r="ATL103" s="17"/>
      <c r="ATM103" s="17"/>
      <c r="ATN103" s="17"/>
      <c r="ATO103" s="17"/>
      <c r="ATP103" s="17"/>
      <c r="ATQ103" s="17"/>
      <c r="ATR103" s="17"/>
      <c r="ATS103" s="17"/>
      <c r="ATT103" s="17"/>
      <c r="ATU103" s="17"/>
      <c r="ATV103" s="17"/>
      <c r="ATW103" s="17"/>
      <c r="ATX103" s="17"/>
      <c r="ATY103" s="17"/>
      <c r="ATZ103" s="17"/>
      <c r="AUA103" s="17"/>
      <c r="AUB103" s="17"/>
      <c r="AUC103" s="17"/>
      <c r="AUD103" s="17"/>
      <c r="AUE103" s="17"/>
      <c r="AUF103" s="17"/>
      <c r="AUG103" s="17"/>
      <c r="AUH103" s="17"/>
      <c r="AUI103" s="17"/>
      <c r="AUJ103" s="17"/>
      <c r="AUK103" s="17"/>
      <c r="AUL103" s="17"/>
      <c r="AUM103" s="17"/>
      <c r="AUN103" s="17"/>
      <c r="AUO103" s="17"/>
      <c r="AUP103" s="17"/>
      <c r="AUQ103" s="17"/>
      <c r="AUR103" s="17"/>
      <c r="AUS103" s="17"/>
      <c r="AUT103" s="17"/>
      <c r="AUU103" s="17"/>
      <c r="AUV103" s="17"/>
      <c r="AUW103" s="17"/>
      <c r="AUX103" s="17"/>
      <c r="AUY103" s="17"/>
      <c r="AUZ103" s="17"/>
      <c r="AVA103" s="17"/>
      <c r="AVB103" s="17"/>
      <c r="AVC103" s="17"/>
      <c r="AVD103" s="17"/>
      <c r="AVE103" s="17"/>
      <c r="AVF103" s="17"/>
      <c r="AVG103" s="17"/>
      <c r="AVH103" s="17"/>
      <c r="AVI103" s="17"/>
      <c r="AVJ103" s="17"/>
      <c r="AVK103" s="17"/>
      <c r="AVL103" s="17"/>
      <c r="AVM103" s="17"/>
      <c r="AVN103" s="17"/>
      <c r="AVO103" s="17"/>
      <c r="AVP103" s="17"/>
      <c r="AVQ103" s="17"/>
      <c r="AVR103" s="17"/>
      <c r="AVS103" s="17"/>
      <c r="AVT103" s="17"/>
      <c r="AVU103" s="17"/>
      <c r="AVV103" s="17"/>
      <c r="AVW103" s="17"/>
      <c r="AVX103" s="17"/>
      <c r="AVY103" s="17"/>
      <c r="AVZ103" s="17"/>
      <c r="AWA103" s="17"/>
      <c r="AWB103" s="17"/>
      <c r="AWC103" s="17"/>
      <c r="AWD103" s="17"/>
      <c r="AWE103" s="17"/>
      <c r="AWF103" s="17"/>
      <c r="AWG103" s="17"/>
      <c r="AWH103" s="17"/>
      <c r="AWI103" s="17"/>
      <c r="AWJ103" s="17"/>
      <c r="AWK103" s="17"/>
      <c r="AWL103" s="17"/>
      <c r="AWM103" s="17"/>
      <c r="AWN103" s="17"/>
      <c r="AWO103" s="17"/>
      <c r="AWP103" s="17"/>
      <c r="AWQ103" s="17"/>
      <c r="AWR103" s="17"/>
      <c r="AWS103" s="17"/>
      <c r="AWT103" s="17"/>
      <c r="AWU103" s="17"/>
      <c r="AWV103" s="17"/>
      <c r="AWW103" s="17"/>
      <c r="AWX103" s="17"/>
      <c r="AWY103" s="17"/>
      <c r="AWZ103" s="17"/>
      <c r="AXA103" s="17"/>
      <c r="AXB103" s="17"/>
      <c r="AXC103" s="17"/>
      <c r="AXD103" s="17"/>
      <c r="AXE103" s="17"/>
      <c r="AXF103" s="17"/>
      <c r="AXG103" s="17"/>
      <c r="AXH103" s="17"/>
      <c r="AXI103" s="17"/>
      <c r="AXJ103" s="17"/>
      <c r="AXK103" s="17"/>
      <c r="AXL103" s="17"/>
      <c r="AXM103" s="17"/>
      <c r="AXN103" s="17"/>
      <c r="AXO103" s="17"/>
      <c r="AXP103" s="17"/>
      <c r="AXQ103" s="17"/>
      <c r="AXR103" s="17"/>
      <c r="AXS103" s="17"/>
      <c r="AXT103" s="17"/>
      <c r="AXU103" s="17"/>
      <c r="AXV103" s="17"/>
      <c r="AXW103" s="17"/>
      <c r="AXX103" s="17"/>
      <c r="AXY103" s="17"/>
      <c r="AXZ103" s="17"/>
      <c r="AYA103" s="17"/>
      <c r="AYB103" s="17"/>
      <c r="AYC103" s="17"/>
      <c r="AYD103" s="17"/>
      <c r="AYE103" s="17"/>
      <c r="AYF103" s="17"/>
      <c r="AYG103" s="17"/>
      <c r="AYH103" s="17"/>
      <c r="AYI103" s="17"/>
      <c r="AYJ103" s="17"/>
      <c r="AYK103" s="17"/>
      <c r="AYL103" s="17"/>
      <c r="AYM103" s="17"/>
      <c r="AYN103" s="17"/>
      <c r="AYO103" s="17"/>
      <c r="AYP103" s="17"/>
      <c r="AYQ103" s="17"/>
      <c r="AYR103" s="17"/>
      <c r="AYS103" s="17"/>
      <c r="AYT103" s="17"/>
      <c r="AYU103" s="17"/>
      <c r="AYV103" s="17"/>
      <c r="AYW103" s="17"/>
      <c r="AYX103" s="17"/>
      <c r="AYY103" s="17"/>
      <c r="AYZ103" s="17"/>
      <c r="AZA103" s="17"/>
      <c r="AZB103" s="17"/>
      <c r="AZC103" s="17"/>
      <c r="AZD103" s="17"/>
      <c r="AZE103" s="17"/>
      <c r="AZF103" s="17"/>
      <c r="AZG103" s="17"/>
      <c r="AZH103" s="17"/>
      <c r="AZI103" s="17"/>
      <c r="AZJ103" s="17"/>
      <c r="AZK103" s="17"/>
      <c r="AZL103" s="17"/>
      <c r="AZM103" s="17"/>
      <c r="AZN103" s="17"/>
      <c r="AZO103" s="17"/>
      <c r="AZP103" s="17"/>
      <c r="AZQ103" s="17"/>
      <c r="AZR103" s="17"/>
      <c r="AZS103" s="17"/>
      <c r="AZT103" s="17"/>
      <c r="AZU103" s="17"/>
      <c r="AZV103" s="17"/>
      <c r="AZW103" s="17"/>
      <c r="AZX103" s="17"/>
      <c r="AZY103" s="17"/>
      <c r="AZZ103" s="17"/>
      <c r="BAA103" s="17"/>
      <c r="BAB103" s="17"/>
      <c r="BAC103" s="17"/>
      <c r="BAD103" s="17"/>
      <c r="BAE103" s="17"/>
      <c r="BAF103" s="17"/>
      <c r="BAG103" s="17"/>
      <c r="BAH103" s="17"/>
      <c r="BAI103" s="17"/>
      <c r="BAJ103" s="17"/>
      <c r="BAK103" s="17"/>
      <c r="BAL103" s="17"/>
      <c r="BAM103" s="17"/>
      <c r="BAN103" s="17"/>
      <c r="BAO103" s="17"/>
      <c r="BAP103" s="17"/>
      <c r="BAQ103" s="17"/>
      <c r="BAR103" s="17"/>
      <c r="BAS103" s="17"/>
      <c r="BAT103" s="17"/>
      <c r="BAU103" s="17"/>
      <c r="BAV103" s="17"/>
      <c r="BAW103" s="17"/>
      <c r="BAX103" s="17"/>
      <c r="BAY103" s="17"/>
      <c r="BAZ103" s="17"/>
      <c r="BBA103" s="17"/>
      <c r="BBB103" s="17"/>
      <c r="BBC103" s="17"/>
      <c r="BBD103" s="17"/>
      <c r="BBE103" s="17"/>
      <c r="BBF103" s="17"/>
      <c r="BBG103" s="17"/>
      <c r="BBH103" s="17"/>
      <c r="BBI103" s="17"/>
      <c r="BBJ103" s="17"/>
      <c r="BBK103" s="17"/>
      <c r="BBL103" s="17"/>
      <c r="BBM103" s="17"/>
      <c r="BBN103" s="17"/>
      <c r="BBO103" s="17"/>
      <c r="BBP103" s="16">
        <v>39.0</v>
      </c>
      <c r="BBQ103" s="14" t="s">
        <v>3580</v>
      </c>
      <c r="BBR103" s="14" t="s">
        <v>135</v>
      </c>
      <c r="BBS103" s="17"/>
      <c r="BBT103" s="14" t="s">
        <v>3574</v>
      </c>
      <c r="BBU103" s="14" t="s">
        <v>3574</v>
      </c>
      <c r="BBW103" s="17"/>
      <c r="BBX103" s="17"/>
      <c r="BBY103" s="17"/>
      <c r="BBZ103" s="17"/>
      <c r="BCA103" s="17"/>
      <c r="BCB103" s="17"/>
      <c r="BCC103" s="17"/>
      <c r="BCD103" s="17"/>
      <c r="BCE103" s="17"/>
      <c r="BCF103" s="17"/>
      <c r="BCG103" s="17"/>
      <c r="BCH103" s="17"/>
      <c r="BCI103" s="17"/>
      <c r="BCJ103" s="17"/>
      <c r="BCK103" s="17"/>
      <c r="BCL103" s="17"/>
      <c r="BCM103" s="17"/>
      <c r="BCN103" s="17"/>
      <c r="BCO103" s="17"/>
      <c r="BCP103" s="17"/>
      <c r="BCQ103" s="17"/>
      <c r="BCR103" s="17"/>
      <c r="BCS103" s="17"/>
      <c r="BCT103" s="17"/>
      <c r="BCU103" s="17"/>
      <c r="BCV103" s="17"/>
      <c r="BCW103" s="17"/>
      <c r="BCX103" s="17"/>
      <c r="BCY103" s="17"/>
      <c r="BCZ103" s="17"/>
      <c r="BDA103" s="17"/>
      <c r="BDB103" s="17"/>
      <c r="BDC103" s="17"/>
      <c r="BDD103" s="17"/>
      <c r="BDE103" s="17"/>
      <c r="BDF103" s="17"/>
      <c r="BDG103" s="17"/>
      <c r="BDH103" s="17"/>
      <c r="BDI103" s="17"/>
      <c r="BDJ103" s="17"/>
      <c r="BDK103" s="17"/>
      <c r="BDL103" s="17"/>
      <c r="BDM103" s="17"/>
      <c r="BDN103" s="17"/>
      <c r="BDO103" s="17"/>
      <c r="BDP103" s="17"/>
      <c r="BDQ103" s="17"/>
      <c r="BDR103" s="17"/>
      <c r="BDS103" s="17"/>
      <c r="BDT103" s="17"/>
      <c r="BDU103" s="17"/>
      <c r="BDV103" s="17"/>
      <c r="BDW103" s="17"/>
      <c r="BDX103" s="17"/>
      <c r="BDY103" s="17"/>
      <c r="BDZ103" s="17"/>
      <c r="BEA103" s="17"/>
      <c r="BEB103" s="17"/>
      <c r="BEC103" s="17"/>
      <c r="BED103" s="17"/>
      <c r="BEE103" s="17"/>
      <c r="BEF103" s="17"/>
      <c r="BEG103" s="17"/>
      <c r="BEH103" s="17"/>
      <c r="BEI103" s="17"/>
      <c r="BEJ103" s="17"/>
      <c r="BEK103" s="17"/>
      <c r="BEL103" s="17"/>
      <c r="BEM103" s="17"/>
      <c r="BEN103" s="17"/>
      <c r="BEO103" s="17"/>
      <c r="BEP103" s="17"/>
      <c r="BEQ103" s="17"/>
      <c r="BER103" s="17"/>
      <c r="BES103" s="17"/>
      <c r="BET103" s="17"/>
      <c r="BEU103" s="17"/>
      <c r="BEV103" s="17"/>
      <c r="BEW103" s="17"/>
      <c r="BEX103" s="17"/>
      <c r="BEY103" s="17"/>
      <c r="BEZ103" s="17"/>
      <c r="BFA103" s="17"/>
      <c r="BFB103" s="17"/>
      <c r="BFC103" s="17"/>
      <c r="BFD103" s="17"/>
      <c r="BFE103" s="17"/>
      <c r="BFF103" s="17"/>
      <c r="BFG103" s="17"/>
      <c r="BFH103" s="17"/>
      <c r="BFI103" s="17"/>
      <c r="BFJ103" s="17"/>
      <c r="BFK103" s="17"/>
      <c r="BFL103" s="17"/>
      <c r="BFM103" s="17"/>
      <c r="BFN103" s="17"/>
      <c r="BFO103" s="17"/>
      <c r="BFP103" s="17"/>
      <c r="BFQ103" s="17"/>
      <c r="BFR103" s="17"/>
      <c r="BFS103" s="17"/>
      <c r="BFT103" s="17"/>
      <c r="BFU103" s="17"/>
      <c r="BFV103" s="17"/>
      <c r="BFW103" s="17"/>
      <c r="BFX103" s="17"/>
      <c r="BFY103" s="17"/>
      <c r="BFZ103" s="17"/>
      <c r="BGA103" s="17"/>
      <c r="BGB103" s="17"/>
      <c r="BGC103" s="17"/>
      <c r="BGD103" s="17"/>
      <c r="BGE103" s="17"/>
      <c r="BGF103" s="17"/>
      <c r="BGG103" s="17"/>
      <c r="BGH103" s="17"/>
      <c r="BGI103" s="17"/>
      <c r="BGJ103" s="17"/>
      <c r="BGK103" s="17"/>
      <c r="BGL103" s="17"/>
      <c r="BGM103" s="17"/>
      <c r="BGN103" s="17"/>
      <c r="BGO103" s="17"/>
      <c r="BGP103" s="17"/>
      <c r="BGQ103" s="17"/>
      <c r="BGR103" s="17"/>
      <c r="BGS103" s="17"/>
      <c r="BGT103" s="17"/>
      <c r="BGU103" s="17"/>
      <c r="BGV103" s="17"/>
      <c r="BGW103" s="17"/>
      <c r="BGX103" s="17"/>
      <c r="BGY103" s="17"/>
      <c r="BGZ103" s="17"/>
      <c r="BHA103" s="17"/>
      <c r="BHB103" s="17"/>
      <c r="BHC103" s="17"/>
      <c r="BHD103" s="17"/>
      <c r="BHE103" s="17"/>
      <c r="BHF103" s="17"/>
      <c r="BHG103" s="17"/>
      <c r="BHH103" s="17"/>
      <c r="BHI103" s="17"/>
      <c r="BHJ103" s="17"/>
      <c r="BHK103" s="17"/>
      <c r="BHL103" s="17"/>
      <c r="BHM103" s="17"/>
      <c r="BHN103" s="17"/>
      <c r="BHO103" s="17"/>
      <c r="BHP103" s="17"/>
      <c r="BHQ103" s="17"/>
      <c r="BHR103" s="17"/>
      <c r="BHS103" s="17"/>
      <c r="BHT103" s="17"/>
      <c r="BHU103" s="17"/>
      <c r="BHV103" s="17"/>
      <c r="BHW103" s="17"/>
      <c r="BHX103" s="17"/>
      <c r="BHY103" s="17"/>
      <c r="BHZ103" s="17"/>
      <c r="BIA103" s="17"/>
      <c r="BIB103" s="17"/>
      <c r="BIC103" s="17"/>
      <c r="BID103" s="17"/>
      <c r="BIE103" s="17"/>
      <c r="BIF103" s="17"/>
      <c r="BIG103" s="17"/>
      <c r="BIH103" s="17"/>
      <c r="BII103" s="17"/>
      <c r="BIJ103" s="17"/>
      <c r="BIK103" s="17"/>
      <c r="BIL103" s="17"/>
      <c r="BIM103" s="17"/>
      <c r="BIN103" s="17"/>
      <c r="BIO103" s="17"/>
      <c r="BIP103" s="17"/>
      <c r="BIQ103" s="17"/>
      <c r="BIR103" s="17"/>
      <c r="BIS103" s="17"/>
      <c r="BIT103" s="17"/>
      <c r="BIU103" s="17"/>
      <c r="BIV103" s="17"/>
      <c r="BIW103" s="17"/>
      <c r="BIX103" s="17"/>
      <c r="BIY103" s="17"/>
      <c r="BIZ103" s="17"/>
      <c r="BJA103" s="17"/>
      <c r="BJB103" s="17"/>
      <c r="BJC103" s="17"/>
      <c r="BJD103" s="17"/>
      <c r="BJE103" s="17"/>
      <c r="BJF103" s="17"/>
      <c r="BJG103" s="17"/>
      <c r="BJH103" s="17"/>
      <c r="BJI103" s="17"/>
      <c r="BJJ103" s="17"/>
      <c r="BJK103" s="17"/>
      <c r="BJL103" s="17"/>
      <c r="BJM103" s="17"/>
      <c r="BJN103" s="17"/>
      <c r="BJO103" s="17"/>
      <c r="BJP103" s="17"/>
      <c r="BJQ103" s="17"/>
      <c r="BJR103" s="17"/>
      <c r="BJS103" s="17"/>
      <c r="BJT103" s="17"/>
      <c r="BJU103" s="17"/>
      <c r="BJV103" s="17"/>
      <c r="BJW103" s="17"/>
      <c r="BJX103" s="17"/>
      <c r="BJY103" s="17"/>
      <c r="BJZ103" s="17"/>
      <c r="BKA103" s="17"/>
      <c r="BKB103" s="17"/>
      <c r="BKC103" s="17"/>
      <c r="BKD103" s="17"/>
      <c r="BKE103" s="17"/>
      <c r="BKF103" s="17"/>
      <c r="BKG103" s="17"/>
      <c r="BKH103" s="17"/>
      <c r="BKI103" s="17"/>
      <c r="BKJ103" s="17"/>
      <c r="BKK103" s="17"/>
      <c r="BKL103" s="17"/>
      <c r="BKM103" s="17"/>
      <c r="BKN103" s="17"/>
      <c r="BKO103" s="17"/>
      <c r="BKP103" s="17"/>
      <c r="BKQ103" s="17"/>
      <c r="BKR103" s="17"/>
      <c r="BKS103" s="17"/>
      <c r="BKT103" s="17"/>
      <c r="BKU103" s="17"/>
      <c r="BKV103" s="17"/>
      <c r="BKW103" s="17"/>
      <c r="BKX103" s="17"/>
      <c r="BKY103" s="17"/>
      <c r="BKZ103" s="17"/>
      <c r="BLA103" s="17"/>
      <c r="BLB103" s="17"/>
      <c r="BLC103" s="17"/>
      <c r="BLD103" s="17"/>
      <c r="BLE103" s="17"/>
      <c r="BLF103" s="17"/>
      <c r="BLG103" s="17"/>
      <c r="BLH103" s="17"/>
      <c r="BLI103" s="17"/>
      <c r="BLJ103" s="17"/>
      <c r="BLK103" s="17"/>
      <c r="BLL103" s="17"/>
      <c r="BLM103" s="17"/>
      <c r="BLN103" s="17"/>
      <c r="BLO103" s="17"/>
      <c r="BLP103" s="17"/>
      <c r="BLQ103" s="17"/>
      <c r="BLR103" s="17"/>
      <c r="BLS103" s="17"/>
      <c r="BLT103" s="17"/>
      <c r="BLU103" s="17"/>
      <c r="BLV103" s="17"/>
      <c r="BLW103" s="17"/>
      <c r="BLX103" s="17"/>
      <c r="BLY103" s="17"/>
      <c r="BLZ103" s="17"/>
      <c r="BMA103" s="17"/>
      <c r="BMB103" s="17"/>
      <c r="BMC103" s="17"/>
      <c r="BMD103" s="17"/>
      <c r="BME103" s="17"/>
      <c r="BMF103" s="17"/>
      <c r="BMG103" s="17"/>
      <c r="BMH103" s="17"/>
      <c r="BMI103" s="17"/>
      <c r="BMJ103" s="17"/>
      <c r="BMK103" s="17"/>
      <c r="BML103" s="17"/>
      <c r="BMM103" s="17"/>
      <c r="BMN103" s="17"/>
      <c r="BMO103" s="17"/>
      <c r="BMP103" s="17"/>
      <c r="BMQ103" s="17"/>
      <c r="BMR103" s="17"/>
      <c r="BMS103" s="17"/>
      <c r="BMT103" s="17"/>
      <c r="BMU103" s="17"/>
      <c r="BMV103" s="17"/>
      <c r="BMW103" s="17"/>
      <c r="BMX103" s="17"/>
      <c r="BMY103" s="17"/>
      <c r="BMZ103" s="17"/>
      <c r="BNA103" s="17"/>
      <c r="BNB103" s="17"/>
      <c r="BNC103" s="17"/>
      <c r="BND103" s="17"/>
      <c r="BNE103" s="17"/>
      <c r="BNF103" s="17"/>
      <c r="BNG103" s="17"/>
      <c r="BNH103" s="17"/>
      <c r="BNI103" s="17"/>
      <c r="BNJ103" s="17"/>
      <c r="BNK103" s="17"/>
      <c r="BNL103" s="17"/>
      <c r="BNM103" s="17"/>
      <c r="BNN103" s="17"/>
      <c r="BNO103" s="17"/>
      <c r="BNP103" s="17"/>
      <c r="BNQ103" s="17"/>
      <c r="BNR103" s="17"/>
      <c r="BNS103" s="17"/>
      <c r="BNT103" s="17"/>
      <c r="BNU103" s="17"/>
      <c r="BNV103" s="17"/>
      <c r="BNW103" s="17"/>
      <c r="BNX103" s="17"/>
      <c r="BNY103" s="17"/>
      <c r="BNZ103" s="17"/>
      <c r="BOA103" s="17"/>
      <c r="BOB103" s="17"/>
      <c r="BOC103" s="17"/>
      <c r="BOD103" s="17"/>
      <c r="BOE103" s="17"/>
      <c r="BOF103" s="17"/>
      <c r="BOG103" s="17"/>
      <c r="BOH103" s="17"/>
      <c r="BOI103" s="17"/>
      <c r="BOJ103" s="17"/>
      <c r="BOK103" s="17"/>
      <c r="BOL103" s="17"/>
      <c r="BOM103" s="17"/>
      <c r="BON103" s="17"/>
      <c r="BOO103" s="17"/>
      <c r="BOP103" s="17"/>
      <c r="BOQ103" s="17"/>
      <c r="BOR103" s="17"/>
      <c r="BOS103" s="17"/>
      <c r="BOT103" s="17"/>
      <c r="BOU103" s="17"/>
      <c r="BOV103" s="17"/>
      <c r="BOW103" s="17"/>
      <c r="BOX103" s="17"/>
      <c r="BOY103" s="17"/>
      <c r="BOZ103" s="17"/>
      <c r="BPA103" s="17"/>
      <c r="BPB103" s="17"/>
      <c r="BPC103" s="17"/>
      <c r="BPD103" s="17"/>
      <c r="BPE103" s="17"/>
      <c r="BPF103" s="17"/>
      <c r="BPG103" s="17"/>
      <c r="BPH103" s="17"/>
      <c r="BPI103" s="17"/>
      <c r="BPJ103" s="17"/>
      <c r="BPK103" s="17"/>
      <c r="BPL103" s="17"/>
      <c r="BPM103" s="17"/>
      <c r="BPN103" s="17"/>
      <c r="BPO103" s="17"/>
      <c r="BPP103" s="17"/>
      <c r="BPQ103" s="17"/>
      <c r="BPR103" s="17"/>
      <c r="BPS103" s="17"/>
      <c r="BPT103" s="17"/>
      <c r="BPU103" s="17"/>
      <c r="BPV103" s="17"/>
      <c r="BPW103" s="17"/>
      <c r="BPX103" s="17"/>
      <c r="BPY103" s="17"/>
      <c r="BPZ103" s="17"/>
      <c r="BQA103" s="17"/>
      <c r="BQB103" s="17"/>
      <c r="BQC103" s="17"/>
      <c r="BQD103" s="17"/>
      <c r="BQE103" s="17"/>
      <c r="BQF103" s="17"/>
      <c r="BQG103" s="17"/>
      <c r="BQH103" s="17"/>
      <c r="BQI103" s="17"/>
      <c r="BQJ103" s="17"/>
      <c r="BQK103" s="17"/>
      <c r="BQL103" s="17"/>
      <c r="BQM103" s="17"/>
      <c r="BQN103" s="17"/>
      <c r="BQO103" s="17"/>
      <c r="BQP103" s="17"/>
      <c r="BQQ103" s="17"/>
      <c r="BQR103" s="17"/>
      <c r="BQS103" s="17"/>
      <c r="BQT103" s="17"/>
      <c r="BQU103" s="17"/>
      <c r="BQV103" s="17"/>
      <c r="BQW103" s="17"/>
      <c r="BQX103" s="17"/>
      <c r="BQY103" s="17"/>
      <c r="BQZ103" s="17"/>
      <c r="BRA103" s="17"/>
      <c r="BRB103" s="17"/>
      <c r="BRC103" s="17"/>
      <c r="BRD103" s="17"/>
      <c r="BRE103" s="17"/>
      <c r="BRF103" s="17"/>
      <c r="BRG103" s="17"/>
      <c r="BRH103" s="17"/>
      <c r="BRI103" s="17"/>
      <c r="BRJ103" s="17"/>
      <c r="BRK103" s="17"/>
      <c r="BRL103" s="17"/>
      <c r="BRM103" s="17"/>
      <c r="BRN103" s="17"/>
      <c r="BRO103" s="17"/>
      <c r="BRP103" s="17"/>
      <c r="BRQ103" s="17"/>
      <c r="BRR103" s="17"/>
      <c r="BRS103" s="17"/>
      <c r="BRT103" s="17"/>
      <c r="BRU103" s="17"/>
      <c r="BRV103" s="17"/>
      <c r="BRW103" s="17"/>
      <c r="BRX103" s="17"/>
      <c r="BRY103" s="17"/>
      <c r="BRZ103" s="17"/>
      <c r="BSA103" s="17"/>
      <c r="BSB103" s="17"/>
      <c r="BSC103" s="17"/>
      <c r="BSD103" s="17"/>
      <c r="BSE103" s="17"/>
      <c r="BSF103" s="17"/>
      <c r="BSG103" s="17"/>
      <c r="BSH103" s="17"/>
      <c r="BSI103" s="17"/>
      <c r="BSJ103" s="17"/>
      <c r="BSK103" s="17"/>
      <c r="BSL103" s="17"/>
      <c r="BSM103" s="17"/>
      <c r="BSN103" s="17"/>
      <c r="BSO103" s="17"/>
      <c r="BSP103" s="17"/>
      <c r="BSQ103" s="17"/>
      <c r="BSR103" s="17"/>
      <c r="BSS103" s="17"/>
      <c r="BST103" s="17"/>
      <c r="BSU103" s="17"/>
      <c r="BSV103" s="17"/>
      <c r="BSW103" s="17"/>
      <c r="BSX103" s="17"/>
      <c r="BSY103" s="17"/>
      <c r="BSZ103" s="17"/>
      <c r="BTA103" s="17"/>
      <c r="BTB103" s="17"/>
      <c r="BTC103" s="17"/>
      <c r="BTD103" s="17"/>
      <c r="BTE103" s="17"/>
      <c r="BTF103" s="17"/>
      <c r="BTG103" s="17"/>
      <c r="BTH103" s="17"/>
      <c r="BTI103" s="17"/>
      <c r="BTJ103" s="17"/>
      <c r="BTK103" s="17"/>
      <c r="BTL103" s="17"/>
      <c r="BTM103" s="17"/>
      <c r="BTN103" s="17"/>
      <c r="BTO103" s="17"/>
      <c r="BTP103" s="17"/>
      <c r="BTQ103" s="17"/>
      <c r="BTR103" s="17"/>
      <c r="BTS103" s="17"/>
      <c r="BTT103" s="17"/>
      <c r="BTU103" s="17"/>
      <c r="BTV103" s="17"/>
      <c r="BTW103" s="17"/>
      <c r="BTX103" s="17"/>
      <c r="BTY103" s="17"/>
      <c r="BTZ103" s="17"/>
      <c r="BUA103" s="17"/>
      <c r="BUB103" s="17"/>
      <c r="BUC103" s="17"/>
      <c r="BUD103" s="17"/>
      <c r="BUE103" s="17"/>
      <c r="BUF103" s="17"/>
      <c r="BUG103" s="17"/>
      <c r="BUH103" s="17"/>
      <c r="BUI103" s="17"/>
      <c r="BUJ103" s="17"/>
      <c r="BUK103" s="17"/>
      <c r="BUL103" s="17"/>
      <c r="BUM103" s="17"/>
      <c r="BUN103" s="17"/>
      <c r="BUO103" s="17"/>
      <c r="BUP103" s="17"/>
      <c r="BUQ103" s="17"/>
      <c r="BUR103" s="17"/>
      <c r="BUS103" s="17"/>
      <c r="BUT103" s="17"/>
      <c r="BUU103" s="17"/>
      <c r="BUV103" s="17"/>
      <c r="BUW103" s="17"/>
      <c r="BUX103" s="17"/>
      <c r="BUY103" s="17"/>
      <c r="BUZ103" s="17"/>
      <c r="BVA103" s="17"/>
      <c r="BVB103" s="17"/>
      <c r="BVC103" s="17"/>
      <c r="BVD103" s="17"/>
      <c r="BVE103" s="17"/>
      <c r="BVF103" s="17"/>
      <c r="BVG103" s="17"/>
      <c r="BVH103" s="17"/>
      <c r="BVI103" s="17"/>
      <c r="BVJ103" s="17"/>
      <c r="BVK103" s="17"/>
      <c r="BVL103" s="17"/>
      <c r="BVM103" s="17"/>
      <c r="BVN103" s="17"/>
      <c r="BVO103" s="17"/>
      <c r="BVP103" s="17"/>
      <c r="BVQ103" s="17"/>
      <c r="BVR103" s="17"/>
      <c r="BVS103" s="17"/>
      <c r="BVT103" s="17"/>
      <c r="BVU103" s="17"/>
      <c r="BVV103" s="17"/>
      <c r="BVW103" s="17"/>
      <c r="BVX103" s="17"/>
      <c r="BVY103" s="17"/>
      <c r="BVZ103" s="17"/>
      <c r="BWA103" s="17"/>
      <c r="BWB103" s="17"/>
      <c r="BWC103" s="17"/>
      <c r="BWD103" s="17"/>
      <c r="BWE103" s="17"/>
      <c r="BWF103" s="17"/>
      <c r="BWG103" s="17"/>
      <c r="BWH103" s="17"/>
      <c r="BWI103" s="17"/>
      <c r="BWJ103" s="17"/>
      <c r="BWK103" s="17"/>
      <c r="BWL103" s="17"/>
      <c r="BWM103" s="17"/>
      <c r="BWN103" s="17"/>
      <c r="BWO103" s="17"/>
      <c r="BWP103" s="17"/>
      <c r="BWQ103" s="17"/>
      <c r="BWR103" s="17"/>
      <c r="BWS103" s="17"/>
      <c r="BWT103" s="17"/>
      <c r="BWU103" s="17"/>
      <c r="BWV103" s="17"/>
      <c r="BWW103" s="17"/>
      <c r="BWX103" s="17"/>
      <c r="BWY103" s="17"/>
      <c r="BWZ103" s="17"/>
      <c r="BXA103" s="17"/>
      <c r="BXB103" s="17"/>
      <c r="BXC103" s="17"/>
      <c r="BXD103" s="17"/>
      <c r="BXE103" s="17"/>
      <c r="BXF103" s="17"/>
      <c r="BXG103" s="17"/>
      <c r="BXH103" s="17"/>
      <c r="BXI103" s="17"/>
      <c r="BXJ103" s="17"/>
      <c r="BXK103" s="17"/>
      <c r="BXL103" s="17"/>
      <c r="BXM103" s="17"/>
      <c r="BXN103" s="17"/>
      <c r="BXO103" s="17"/>
      <c r="BXP103" s="17"/>
      <c r="BXQ103" s="17"/>
      <c r="BXR103" s="17"/>
      <c r="BXS103" s="17"/>
      <c r="BXT103" s="17"/>
      <c r="BXU103" s="17"/>
      <c r="BXV103" s="17"/>
      <c r="BXW103" s="17"/>
      <c r="BXX103" s="17"/>
      <c r="BXY103" s="17"/>
      <c r="BXZ103" s="17"/>
      <c r="BYA103" s="17"/>
      <c r="BYB103" s="17"/>
      <c r="BYC103" s="17"/>
      <c r="BYD103" s="17"/>
      <c r="BYE103" s="17"/>
      <c r="BYF103" s="17"/>
      <c r="BYG103" s="17"/>
      <c r="BYH103" s="17"/>
      <c r="BYI103" s="17"/>
      <c r="BYJ103" s="17"/>
      <c r="BYK103" s="17"/>
      <c r="BYL103" s="17"/>
      <c r="BYM103" s="17"/>
      <c r="BYN103" s="17"/>
      <c r="BYO103" s="17"/>
      <c r="BYP103" s="17"/>
      <c r="BYQ103" s="17"/>
      <c r="BYR103" s="17"/>
      <c r="BYS103" s="17"/>
      <c r="BYT103" s="17"/>
      <c r="BYU103" s="17"/>
      <c r="BYV103" s="17"/>
      <c r="BYW103" s="17"/>
      <c r="BYX103" s="17"/>
      <c r="BYY103" s="17"/>
      <c r="BYZ103" s="17"/>
      <c r="BZA103" s="17"/>
      <c r="BZB103" s="17"/>
      <c r="BZC103" s="17"/>
      <c r="BZD103" s="17"/>
      <c r="BZE103" s="17"/>
      <c r="BZF103" s="17"/>
      <c r="BZG103" s="17"/>
      <c r="BZH103" s="17"/>
      <c r="BZI103" s="17"/>
      <c r="BZJ103" s="17"/>
      <c r="BZK103" s="17"/>
      <c r="BZL103" s="17"/>
      <c r="BZM103" s="17"/>
      <c r="BZN103" s="17"/>
      <c r="BZO103" s="17"/>
      <c r="BZP103" s="17"/>
      <c r="BZQ103" s="17"/>
      <c r="BZR103" s="17"/>
      <c r="BZS103" s="17"/>
      <c r="BZT103" s="17"/>
      <c r="BZU103" s="17"/>
      <c r="BZV103" s="17"/>
      <c r="BZW103" s="17"/>
      <c r="BZX103" s="17"/>
      <c r="BZY103" s="17"/>
      <c r="BZZ103" s="17"/>
      <c r="CAA103" s="17"/>
      <c r="CAB103" s="17"/>
      <c r="CAC103" s="17"/>
      <c r="CAD103" s="17"/>
      <c r="CAE103" s="17"/>
      <c r="CAF103" s="17"/>
      <c r="CAG103" s="17"/>
      <c r="CAH103" s="17"/>
      <c r="CAI103" s="17"/>
      <c r="CAJ103" s="17"/>
      <c r="CAK103" s="17"/>
      <c r="CAL103" s="17"/>
      <c r="CAM103" s="17"/>
      <c r="CAN103" s="17"/>
      <c r="CAO103" s="17"/>
      <c r="CAP103" s="17"/>
      <c r="CAQ103" s="17"/>
      <c r="CAR103" s="17"/>
      <c r="CAS103" s="17"/>
      <c r="CAT103" s="17"/>
      <c r="CAU103" s="17"/>
      <c r="CAV103" s="17"/>
      <c r="CAW103" s="17"/>
      <c r="CAX103" s="17"/>
      <c r="CAY103" s="17"/>
      <c r="CAZ103" s="17"/>
      <c r="CBA103" s="17"/>
      <c r="CBB103" s="17"/>
      <c r="CBC103" s="17"/>
      <c r="CBD103" s="17"/>
      <c r="CBE103" s="17"/>
      <c r="CBF103" s="17"/>
      <c r="CBG103" s="17"/>
      <c r="CBH103" s="17"/>
      <c r="CBI103" s="17"/>
      <c r="CBJ103" s="17"/>
      <c r="CBK103" s="17"/>
      <c r="CBL103" s="17"/>
      <c r="CBM103" s="17"/>
      <c r="CBN103" s="17"/>
      <c r="CBO103" s="17"/>
      <c r="CBP103" s="17"/>
      <c r="CBQ103" s="17"/>
      <c r="CBR103" s="17"/>
      <c r="CBS103" s="17"/>
      <c r="CBT103" s="17"/>
      <c r="CBU103" s="17"/>
      <c r="CBV103" s="17"/>
      <c r="CBW103" s="17"/>
      <c r="CBX103" s="17"/>
      <c r="CBY103" s="17"/>
      <c r="CBZ103" s="17"/>
      <c r="CCA103" s="17"/>
      <c r="CCB103" s="17"/>
      <c r="CCC103" s="17"/>
      <c r="CCD103" s="17"/>
      <c r="CCE103" s="17"/>
      <c r="CCF103" s="17"/>
      <c r="CCG103" s="17"/>
      <c r="CCH103" s="17"/>
      <c r="CCI103" s="17"/>
      <c r="CCJ103" s="17"/>
      <c r="CCK103" s="17"/>
      <c r="CCL103" s="17"/>
      <c r="CCM103" s="17"/>
      <c r="CCN103" s="17"/>
      <c r="CCO103" s="17"/>
      <c r="CCP103" s="17"/>
      <c r="CCQ103" s="17"/>
      <c r="CCR103" s="17"/>
      <c r="CCS103" s="17"/>
      <c r="CCT103" s="17"/>
      <c r="CCU103" s="17"/>
      <c r="CCV103" s="17"/>
      <c r="CCW103" s="17"/>
      <c r="CCX103" s="17"/>
      <c r="CCY103" s="17"/>
      <c r="CCZ103" s="17"/>
      <c r="CDA103" s="17"/>
      <c r="CDB103" s="17"/>
      <c r="CDC103" s="17"/>
      <c r="CDD103" s="17"/>
      <c r="CDE103" s="17"/>
      <c r="CDF103" s="17"/>
      <c r="CDG103" s="17"/>
      <c r="CDH103" s="17"/>
      <c r="CDI103" s="17"/>
      <c r="CDJ103" s="17"/>
      <c r="CDK103" s="17"/>
      <c r="CDL103" s="17"/>
      <c r="CDM103" s="17"/>
      <c r="CDN103" s="17"/>
      <c r="CDO103" s="17"/>
      <c r="CDP103" s="17"/>
      <c r="CDQ103" s="17"/>
      <c r="CDR103" s="17"/>
      <c r="CDS103" s="17"/>
      <c r="CDT103" s="17"/>
      <c r="CDU103" s="17"/>
    </row>
    <row r="104">
      <c r="A104" s="14" t="s">
        <v>3562</v>
      </c>
      <c r="B104" s="14" t="s">
        <v>3585</v>
      </c>
      <c r="C104" s="14" t="s">
        <v>2614</v>
      </c>
      <c r="D104" s="14" t="s">
        <v>2615</v>
      </c>
      <c r="E104" s="14" t="s">
        <v>119</v>
      </c>
      <c r="F104" s="14" t="s">
        <v>2835</v>
      </c>
      <c r="I104" s="14" t="s">
        <v>3388</v>
      </c>
      <c r="J104" s="14" t="s">
        <v>2618</v>
      </c>
      <c r="K104" s="14" t="s">
        <v>2619</v>
      </c>
      <c r="L104" s="17"/>
      <c r="M104" s="17"/>
      <c r="N104" s="14" t="s">
        <v>21</v>
      </c>
      <c r="O104" s="14" t="s">
        <v>21</v>
      </c>
      <c r="P104" s="14" t="s">
        <v>21</v>
      </c>
      <c r="Q104" s="16">
        <v>11.0</v>
      </c>
      <c r="R104" s="16">
        <v>4104530.0</v>
      </c>
      <c r="S104" s="16">
        <v>4104530.0</v>
      </c>
      <c r="T104" s="14" t="s">
        <v>2622</v>
      </c>
      <c r="U104" s="14" t="s">
        <v>2621</v>
      </c>
      <c r="V104" s="14" t="s">
        <v>3389</v>
      </c>
      <c r="W104" s="14" t="s">
        <v>3390</v>
      </c>
      <c r="X104" s="16">
        <v>0.28</v>
      </c>
      <c r="Y104" s="17"/>
      <c r="Z104" s="16">
        <v>18.0</v>
      </c>
      <c r="AA104" s="16">
        <v>47.0</v>
      </c>
      <c r="AB104" s="17"/>
      <c r="AC104" s="17"/>
      <c r="AD104" s="16">
        <v>135.0</v>
      </c>
      <c r="AE104" s="22">
        <v>45577.0</v>
      </c>
      <c r="AF104" s="17"/>
      <c r="AG104" s="14" t="s">
        <v>99</v>
      </c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4" t="s">
        <v>2625</v>
      </c>
      <c r="BB104" s="17"/>
      <c r="BC104" s="17"/>
      <c r="BD104" s="17"/>
      <c r="BE104" s="17"/>
      <c r="BF104" s="17"/>
      <c r="BG104" s="16">
        <v>1.0</v>
      </c>
      <c r="BH104" s="17"/>
      <c r="BI104" s="14" t="s">
        <v>2565</v>
      </c>
      <c r="BJ104" s="14" t="s">
        <v>2566</v>
      </c>
      <c r="BK104" s="17"/>
      <c r="BL104" s="17"/>
      <c r="BM104" s="16">
        <v>4.56666667</v>
      </c>
      <c r="BN104" s="17"/>
      <c r="BO104" s="17"/>
      <c r="BP104" s="17"/>
      <c r="BQ104" s="17"/>
      <c r="BR104" s="17"/>
      <c r="BS104" s="16">
        <v>0.0043</v>
      </c>
      <c r="BT104" s="16">
        <v>2.83</v>
      </c>
      <c r="BU104" s="14" t="s">
        <v>2680</v>
      </c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6">
        <v>1.74</v>
      </c>
      <c r="CZ104" s="14" t="s">
        <v>3578</v>
      </c>
      <c r="DB104" s="17"/>
      <c r="DC104" s="17"/>
      <c r="DD104" s="14" t="s">
        <v>3586</v>
      </c>
      <c r="DF104" s="17"/>
      <c r="DG104" s="17"/>
      <c r="DH104" s="17"/>
      <c r="DI104" s="17"/>
      <c r="DJ104" s="14" t="s">
        <v>2614</v>
      </c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  <c r="KL104" s="17"/>
      <c r="KM104" s="17"/>
      <c r="KN104" s="17"/>
      <c r="KO104" s="17"/>
      <c r="KP104" s="17"/>
      <c r="KQ104" s="17"/>
      <c r="KR104" s="17"/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  <c r="MS104" s="17"/>
      <c r="MT104" s="17"/>
      <c r="MU104" s="17"/>
      <c r="MV104" s="17"/>
      <c r="MW104" s="17"/>
      <c r="MX104" s="17"/>
      <c r="MY104" s="17"/>
      <c r="MZ104" s="17"/>
      <c r="NA104" s="17"/>
      <c r="NB104" s="17"/>
      <c r="NC104" s="17"/>
      <c r="ND104" s="17"/>
      <c r="NE104" s="17"/>
      <c r="NF104" s="17"/>
      <c r="NG104" s="17"/>
      <c r="NH104" s="17"/>
      <c r="NI104" s="17"/>
      <c r="NJ104" s="17"/>
      <c r="NK104" s="17"/>
      <c r="NL104" s="17"/>
      <c r="NM104" s="17"/>
      <c r="NN104" s="17"/>
      <c r="NO104" s="17"/>
      <c r="NP104" s="17"/>
      <c r="NQ104" s="17"/>
      <c r="NR104" s="17"/>
      <c r="NS104" s="17"/>
      <c r="NT104" s="17"/>
      <c r="NU104" s="17"/>
      <c r="NV104" s="17"/>
      <c r="NW104" s="17"/>
      <c r="NX104" s="17"/>
      <c r="NY104" s="17"/>
      <c r="NZ104" s="17"/>
      <c r="OA104" s="17"/>
      <c r="OB104" s="17"/>
      <c r="OC104" s="17"/>
      <c r="OD104" s="17"/>
      <c r="OE104" s="17"/>
      <c r="OF104" s="17"/>
      <c r="OG104" s="17"/>
      <c r="OH104" s="17"/>
      <c r="OI104" s="17"/>
      <c r="OJ104" s="17"/>
      <c r="OK104" s="17"/>
      <c r="OL104" s="17"/>
      <c r="OM104" s="17"/>
      <c r="ON104" s="17"/>
      <c r="OO104" s="17"/>
      <c r="OP104" s="17"/>
      <c r="OQ104" s="17"/>
      <c r="OR104" s="17"/>
      <c r="OS104" s="17"/>
      <c r="OT104" s="17"/>
      <c r="OU104" s="17"/>
      <c r="OV104" s="17"/>
      <c r="OW104" s="17"/>
      <c r="OX104" s="17"/>
      <c r="OY104" s="17"/>
      <c r="OZ104" s="17"/>
      <c r="PA104" s="17"/>
      <c r="PB104" s="17"/>
      <c r="PC104" s="17"/>
      <c r="PD104" s="17"/>
      <c r="PE104" s="17"/>
      <c r="PF104" s="17"/>
      <c r="PG104" s="17"/>
      <c r="PH104" s="17"/>
      <c r="PI104" s="17"/>
      <c r="PJ104" s="17"/>
      <c r="PK104" s="17"/>
      <c r="PL104" s="17"/>
      <c r="PM104" s="17"/>
      <c r="PN104" s="17"/>
      <c r="PO104" s="17"/>
      <c r="PP104" s="17"/>
      <c r="PQ104" s="17"/>
      <c r="PR104" s="17"/>
      <c r="PS104" s="17"/>
      <c r="PT104" s="17"/>
      <c r="PU104" s="17"/>
      <c r="PV104" s="17"/>
      <c r="PW104" s="17"/>
      <c r="PX104" s="17"/>
      <c r="PY104" s="17"/>
      <c r="PZ104" s="17"/>
      <c r="QA104" s="17"/>
      <c r="QB104" s="17"/>
      <c r="QC104" s="17"/>
      <c r="QD104" s="17"/>
      <c r="QE104" s="17"/>
      <c r="QF104" s="17"/>
      <c r="QG104" s="17"/>
      <c r="QH104" s="17"/>
      <c r="QI104" s="17"/>
      <c r="QJ104" s="17"/>
      <c r="QK104" s="17"/>
      <c r="QL104" s="17"/>
      <c r="QM104" s="17"/>
      <c r="QN104" s="17"/>
      <c r="QO104" s="17"/>
      <c r="QP104" s="17"/>
      <c r="QQ104" s="17"/>
      <c r="QR104" s="17"/>
      <c r="QS104" s="17"/>
      <c r="QT104" s="17"/>
      <c r="QU104" s="17"/>
      <c r="QV104" s="17"/>
      <c r="QW104" s="17"/>
      <c r="QX104" s="17"/>
      <c r="QY104" s="17"/>
      <c r="QZ104" s="17"/>
      <c r="RA104" s="17"/>
      <c r="RB104" s="17"/>
      <c r="RC104" s="17"/>
      <c r="RD104" s="17"/>
      <c r="RE104" s="17"/>
      <c r="RF104" s="17"/>
      <c r="RG104" s="17"/>
      <c r="RH104" s="17"/>
      <c r="RI104" s="17"/>
      <c r="RJ104" s="17"/>
      <c r="RK104" s="17"/>
      <c r="RL104" s="17"/>
      <c r="RM104" s="17"/>
      <c r="RN104" s="17"/>
      <c r="RO104" s="17"/>
      <c r="RP104" s="17"/>
      <c r="RQ104" s="17"/>
      <c r="RR104" s="17"/>
      <c r="RS104" s="17"/>
      <c r="RT104" s="17"/>
      <c r="RU104" s="17"/>
      <c r="RV104" s="17"/>
      <c r="RW104" s="17"/>
      <c r="RX104" s="17"/>
      <c r="RY104" s="17"/>
      <c r="RZ104" s="17"/>
      <c r="SA104" s="17"/>
      <c r="SB104" s="17"/>
      <c r="SC104" s="17"/>
      <c r="SD104" s="17"/>
      <c r="SE104" s="17"/>
      <c r="SF104" s="17"/>
      <c r="SG104" s="17"/>
      <c r="SH104" s="17"/>
      <c r="SI104" s="17"/>
      <c r="SJ104" s="17"/>
      <c r="SK104" s="17"/>
      <c r="SL104" s="17"/>
      <c r="SM104" s="17"/>
      <c r="SN104" s="17"/>
      <c r="SO104" s="17"/>
      <c r="SP104" s="17"/>
      <c r="SQ104" s="17"/>
      <c r="SR104" s="17"/>
      <c r="SS104" s="17"/>
      <c r="ST104" s="17"/>
      <c r="SU104" s="17"/>
      <c r="SV104" s="17"/>
      <c r="SW104" s="17"/>
      <c r="SX104" s="17"/>
      <c r="SY104" s="17"/>
      <c r="SZ104" s="17"/>
      <c r="TA104" s="17"/>
      <c r="TB104" s="17"/>
      <c r="TC104" s="17"/>
      <c r="TD104" s="17"/>
      <c r="TE104" s="17"/>
      <c r="TF104" s="17"/>
      <c r="TG104" s="17"/>
      <c r="TH104" s="17"/>
      <c r="TI104" s="17"/>
      <c r="TJ104" s="17"/>
      <c r="TK104" s="17"/>
      <c r="TL104" s="17"/>
      <c r="TM104" s="17"/>
      <c r="TN104" s="17"/>
      <c r="TO104" s="17"/>
      <c r="TP104" s="17"/>
      <c r="TQ104" s="17"/>
      <c r="TR104" s="17"/>
      <c r="TS104" s="17"/>
      <c r="TT104" s="17"/>
      <c r="TU104" s="17"/>
      <c r="TV104" s="17"/>
      <c r="TW104" s="17"/>
      <c r="TX104" s="17"/>
      <c r="TY104" s="17"/>
      <c r="TZ104" s="17"/>
      <c r="UA104" s="17"/>
      <c r="UB104" s="17"/>
      <c r="UC104" s="17"/>
      <c r="UD104" s="17"/>
      <c r="UE104" s="17"/>
      <c r="UF104" s="17"/>
      <c r="UG104" s="17"/>
      <c r="UH104" s="17"/>
      <c r="UI104" s="17"/>
      <c r="UJ104" s="17"/>
      <c r="UK104" s="17"/>
      <c r="UL104" s="17"/>
      <c r="UM104" s="17"/>
      <c r="UN104" s="17"/>
      <c r="UO104" s="17"/>
      <c r="UP104" s="17"/>
      <c r="UQ104" s="17"/>
      <c r="UR104" s="17"/>
      <c r="US104" s="17"/>
      <c r="UT104" s="17"/>
      <c r="UU104" s="17"/>
      <c r="UV104" s="17"/>
      <c r="UW104" s="17"/>
      <c r="UX104" s="17"/>
      <c r="UY104" s="17"/>
      <c r="UZ104" s="17"/>
      <c r="VA104" s="17"/>
      <c r="VB104" s="17"/>
      <c r="VC104" s="17"/>
      <c r="VD104" s="17"/>
      <c r="VE104" s="17"/>
      <c r="VF104" s="17"/>
      <c r="VG104" s="17"/>
      <c r="VH104" s="17"/>
      <c r="VI104" s="17"/>
      <c r="VJ104" s="17"/>
      <c r="VK104" s="17"/>
      <c r="VL104" s="17"/>
      <c r="VM104" s="17"/>
      <c r="VN104" s="17"/>
      <c r="VO104" s="17"/>
      <c r="VP104" s="17"/>
      <c r="VQ104" s="17"/>
      <c r="VR104" s="17"/>
      <c r="VS104" s="17"/>
      <c r="VT104" s="17"/>
      <c r="VU104" s="17"/>
      <c r="VV104" s="17"/>
      <c r="VW104" s="17"/>
      <c r="VX104" s="17"/>
      <c r="VY104" s="17"/>
      <c r="VZ104" s="17"/>
      <c r="WA104" s="17"/>
      <c r="WB104" s="17"/>
      <c r="WC104" s="17"/>
      <c r="WD104" s="17"/>
      <c r="WE104" s="17"/>
      <c r="WF104" s="17"/>
      <c r="WG104" s="17"/>
      <c r="WH104" s="17"/>
      <c r="WI104" s="17"/>
      <c r="WJ104" s="17"/>
      <c r="WK104" s="17"/>
      <c r="WL104" s="17"/>
      <c r="WM104" s="17"/>
      <c r="WN104" s="17"/>
      <c r="WO104" s="17"/>
      <c r="WP104" s="17"/>
      <c r="WQ104" s="17"/>
      <c r="WR104" s="17"/>
      <c r="WS104" s="17"/>
      <c r="WT104" s="17"/>
      <c r="WU104" s="17"/>
      <c r="WV104" s="17"/>
      <c r="WW104" s="17"/>
      <c r="WX104" s="17"/>
      <c r="WY104" s="17"/>
      <c r="WZ104" s="17"/>
      <c r="XA104" s="17"/>
      <c r="XB104" s="17"/>
      <c r="XC104" s="17"/>
      <c r="XD104" s="17"/>
      <c r="XE104" s="17"/>
      <c r="XF104" s="17"/>
      <c r="XG104" s="17"/>
      <c r="XH104" s="17"/>
      <c r="XI104" s="17"/>
      <c r="XJ104" s="17"/>
      <c r="XK104" s="17"/>
      <c r="XL104" s="17"/>
      <c r="XM104" s="17"/>
      <c r="XN104" s="17"/>
      <c r="XO104" s="17"/>
      <c r="XP104" s="17"/>
      <c r="XQ104" s="17"/>
      <c r="XR104" s="17"/>
      <c r="XS104" s="17"/>
      <c r="XT104" s="17"/>
      <c r="XU104" s="17"/>
      <c r="XV104" s="17"/>
      <c r="XW104" s="17"/>
      <c r="XX104" s="17"/>
      <c r="XY104" s="17"/>
      <c r="XZ104" s="17"/>
      <c r="YA104" s="17"/>
      <c r="YB104" s="17"/>
      <c r="YC104" s="17"/>
      <c r="YD104" s="17"/>
      <c r="YE104" s="17"/>
      <c r="YF104" s="17"/>
      <c r="YG104" s="17"/>
      <c r="YH104" s="17"/>
      <c r="YI104" s="17"/>
      <c r="YJ104" s="17"/>
      <c r="YK104" s="17"/>
      <c r="YL104" s="17"/>
      <c r="YM104" s="17"/>
      <c r="YN104" s="17"/>
      <c r="YO104" s="17"/>
      <c r="YP104" s="17"/>
      <c r="YQ104" s="17"/>
      <c r="YR104" s="17"/>
      <c r="YS104" s="17"/>
      <c r="YT104" s="17"/>
      <c r="YU104" s="17"/>
      <c r="YV104" s="17"/>
      <c r="YW104" s="17"/>
      <c r="YX104" s="17"/>
      <c r="YY104" s="17"/>
      <c r="YZ104" s="17"/>
      <c r="ZA104" s="17"/>
      <c r="ZB104" s="17"/>
      <c r="ZC104" s="17"/>
      <c r="ZD104" s="17"/>
      <c r="ZE104" s="17"/>
      <c r="ZF104" s="17"/>
      <c r="ZG104" s="17"/>
      <c r="ZH104" s="17"/>
      <c r="ZI104" s="17"/>
      <c r="ZJ104" s="17"/>
      <c r="ZK104" s="17"/>
      <c r="ZL104" s="17"/>
      <c r="ZM104" s="17"/>
      <c r="ZN104" s="17"/>
      <c r="ZO104" s="17"/>
      <c r="ZP104" s="17"/>
      <c r="ZQ104" s="17"/>
      <c r="ZR104" s="17"/>
      <c r="ZS104" s="17"/>
      <c r="ZT104" s="17"/>
      <c r="ZU104" s="17"/>
      <c r="ZV104" s="17"/>
      <c r="ZW104" s="17"/>
      <c r="ZX104" s="17"/>
      <c r="ZY104" s="14" t="s">
        <v>3583</v>
      </c>
      <c r="ZZ104" s="17"/>
      <c r="AAA104" s="17"/>
      <c r="AAB104" s="17"/>
      <c r="AAC104" s="17"/>
      <c r="AAD104" s="17"/>
      <c r="AAE104" s="17"/>
      <c r="AAF104" s="17"/>
      <c r="AAG104" s="17"/>
      <c r="AAH104" s="17"/>
      <c r="AAI104" s="17"/>
      <c r="AAJ104" s="17"/>
      <c r="AAK104" s="17"/>
      <c r="AAL104" s="17"/>
      <c r="AAM104" s="14" t="s">
        <v>3391</v>
      </c>
      <c r="AAN104" s="17"/>
      <c r="AAO104" s="17"/>
      <c r="AAP104" s="17"/>
      <c r="AAQ104" s="17"/>
      <c r="AAR104" s="17"/>
      <c r="AAS104" s="17"/>
      <c r="AAT104" s="17"/>
      <c r="AAU104" s="17"/>
      <c r="AAV104" s="17"/>
      <c r="AAW104" s="17"/>
      <c r="AAX104" s="17"/>
      <c r="AAY104" s="17"/>
      <c r="AAZ104" s="17"/>
      <c r="ABA104" s="17"/>
      <c r="ABB104" s="17"/>
      <c r="ABC104" s="17"/>
      <c r="ABD104" s="17"/>
      <c r="ABE104" s="17"/>
      <c r="ABF104" s="17"/>
      <c r="ABG104" s="17"/>
      <c r="ABH104" s="17"/>
      <c r="ABI104" s="17"/>
      <c r="ABJ104" s="17"/>
      <c r="ABK104" s="17"/>
      <c r="ABL104" s="17"/>
      <c r="ABM104" s="17"/>
      <c r="ABN104" s="17"/>
      <c r="ABO104" s="17"/>
      <c r="ABP104" s="17"/>
      <c r="ABQ104" s="17"/>
      <c r="ABR104" s="17"/>
      <c r="ABS104" s="17"/>
      <c r="ABT104" s="17"/>
      <c r="ABU104" s="17"/>
      <c r="ABV104" s="17"/>
      <c r="ABW104" s="17"/>
      <c r="ABX104" s="17"/>
      <c r="ABY104" s="17"/>
      <c r="ABZ104" s="17"/>
      <c r="ACA104" s="17"/>
      <c r="ACB104" s="17"/>
      <c r="ACC104" s="17"/>
      <c r="ACD104" s="17"/>
      <c r="ACE104" s="17"/>
      <c r="ACF104" s="17"/>
      <c r="ACG104" s="17"/>
      <c r="ACH104" s="17"/>
      <c r="ACI104" s="17"/>
      <c r="ACJ104" s="17"/>
      <c r="ACK104" s="17"/>
      <c r="ACL104" s="17"/>
      <c r="ACM104" s="17"/>
      <c r="ACN104" s="17"/>
      <c r="ACO104" s="17"/>
      <c r="ACP104" s="17"/>
      <c r="ACQ104" s="17"/>
      <c r="ACR104" s="17"/>
      <c r="ACS104" s="17"/>
      <c r="ACT104" s="17"/>
      <c r="ACU104" s="17"/>
      <c r="ACV104" s="17"/>
      <c r="ACW104" s="17"/>
      <c r="ACX104" s="17"/>
      <c r="ACY104" s="17"/>
      <c r="ACZ104" s="17"/>
      <c r="ADA104" s="17"/>
      <c r="ADB104" s="17"/>
      <c r="ADC104" s="17"/>
      <c r="ADD104" s="17"/>
      <c r="ADE104" s="17"/>
      <c r="ADF104" s="17"/>
      <c r="ADG104" s="17"/>
      <c r="ADH104" s="17"/>
      <c r="ADI104" s="17"/>
      <c r="ADJ104" s="17"/>
      <c r="ADK104" s="17"/>
      <c r="ADL104" s="17"/>
      <c r="ADM104" s="17"/>
      <c r="ADN104" s="17"/>
      <c r="ADO104" s="17"/>
      <c r="ADP104" s="17"/>
      <c r="ADQ104" s="17"/>
      <c r="ADR104" s="17"/>
      <c r="ADS104" s="17"/>
      <c r="ADT104" s="17"/>
      <c r="ADU104" s="17"/>
      <c r="ADV104" s="17"/>
      <c r="ADW104" s="17"/>
      <c r="ADX104" s="17"/>
      <c r="ADY104" s="17"/>
      <c r="ADZ104" s="17"/>
      <c r="AEA104" s="17"/>
      <c r="AEB104" s="17"/>
      <c r="AEC104" s="17"/>
      <c r="AED104" s="17"/>
      <c r="AEE104" s="17"/>
      <c r="AEF104" s="17"/>
      <c r="AEG104" s="17"/>
      <c r="AEH104" s="17"/>
      <c r="AEI104" s="17"/>
      <c r="AEJ104" s="17"/>
      <c r="AEK104" s="17"/>
      <c r="AEL104" s="17"/>
      <c r="AEM104" s="17"/>
      <c r="AEN104" s="17"/>
      <c r="AEO104" s="17"/>
      <c r="AEP104" s="17"/>
      <c r="AEQ104" s="17"/>
      <c r="AER104" s="17"/>
      <c r="AES104" s="17"/>
      <c r="AET104" s="17"/>
      <c r="AEU104" s="17"/>
      <c r="AEV104" s="17"/>
      <c r="AEW104" s="17"/>
      <c r="AEX104" s="17"/>
      <c r="AEY104" s="17"/>
      <c r="AEZ104" s="17"/>
      <c r="AFA104" s="17"/>
      <c r="AFB104" s="17"/>
      <c r="AFC104" s="17"/>
      <c r="AFD104" s="17"/>
      <c r="AFE104" s="17"/>
      <c r="AFF104" s="17"/>
      <c r="AFG104" s="17"/>
      <c r="AFH104" s="17"/>
      <c r="AFI104" s="17"/>
      <c r="AFJ104" s="17"/>
      <c r="AFK104" s="17"/>
      <c r="AFL104" s="17"/>
      <c r="AFM104" s="17"/>
      <c r="AFN104" s="17"/>
      <c r="AFO104" s="17"/>
      <c r="AFP104" s="17"/>
      <c r="AFQ104" s="17"/>
      <c r="AFR104" s="17"/>
      <c r="AFS104" s="17"/>
      <c r="AFT104" s="17"/>
      <c r="AFU104" s="17"/>
      <c r="AFV104" s="17"/>
      <c r="AFW104" s="17"/>
      <c r="AFX104" s="17"/>
      <c r="AFY104" s="17"/>
      <c r="AFZ104" s="17"/>
      <c r="AGA104" s="17"/>
      <c r="AGB104" s="17"/>
      <c r="AGC104" s="17"/>
      <c r="AGD104" s="17"/>
      <c r="AGE104" s="17"/>
      <c r="AGF104" s="17"/>
      <c r="AGG104" s="17"/>
      <c r="AGH104" s="17"/>
      <c r="AGI104" s="17"/>
      <c r="AGJ104" s="17"/>
      <c r="AGK104" s="17"/>
      <c r="AGL104" s="17"/>
      <c r="AGM104" s="17"/>
      <c r="AGN104" s="17"/>
      <c r="AGO104" s="17"/>
      <c r="AGP104" s="17"/>
      <c r="AGQ104" s="17"/>
      <c r="AGR104" s="17"/>
      <c r="AGS104" s="17"/>
      <c r="AGT104" s="17"/>
      <c r="AGU104" s="17"/>
      <c r="AGV104" s="17"/>
      <c r="AGW104" s="17"/>
      <c r="AGX104" s="17"/>
      <c r="AGY104" s="17"/>
      <c r="AGZ104" s="17"/>
      <c r="AHA104" s="17"/>
      <c r="AHB104" s="17"/>
      <c r="AHC104" s="17"/>
      <c r="AHD104" s="17"/>
      <c r="AHE104" s="17"/>
      <c r="AHF104" s="17"/>
      <c r="AHG104" s="17"/>
      <c r="AHH104" s="17"/>
      <c r="AHI104" s="17"/>
      <c r="AHJ104" s="17"/>
      <c r="AHK104" s="17"/>
      <c r="AHL104" s="17"/>
      <c r="AHM104" s="17"/>
      <c r="AHN104" s="17"/>
      <c r="AHO104" s="17"/>
      <c r="AHP104" s="17"/>
      <c r="AHQ104" s="17"/>
      <c r="AHR104" s="17"/>
      <c r="AHS104" s="17"/>
      <c r="AHT104" s="17"/>
      <c r="AHU104" s="17"/>
      <c r="AHV104" s="17"/>
      <c r="AHW104" s="17"/>
      <c r="AHX104" s="17"/>
      <c r="AHY104" s="17"/>
      <c r="AHZ104" s="17"/>
      <c r="AIA104" s="17"/>
      <c r="AIB104" s="17"/>
      <c r="AIC104" s="17"/>
      <c r="AID104" s="17"/>
      <c r="AIE104" s="17"/>
      <c r="AIF104" s="17"/>
      <c r="AIG104" s="17"/>
      <c r="AIH104" s="17"/>
      <c r="AII104" s="17"/>
      <c r="AIJ104" s="17"/>
      <c r="AIK104" s="17"/>
      <c r="AIL104" s="17"/>
      <c r="AIM104" s="17"/>
      <c r="AIN104" s="17"/>
      <c r="AIO104" s="17"/>
      <c r="AIP104" s="17"/>
      <c r="AIQ104" s="17"/>
      <c r="AIR104" s="17"/>
      <c r="AIS104" s="17"/>
      <c r="AIT104" s="17"/>
      <c r="AIU104" s="17"/>
      <c r="AIV104" s="17"/>
      <c r="AIW104" s="17"/>
      <c r="AIX104" s="17"/>
      <c r="AIY104" s="17"/>
      <c r="AIZ104" s="17"/>
      <c r="AJA104" s="17"/>
      <c r="AJB104" s="17"/>
      <c r="AJC104" s="17"/>
      <c r="AJD104" s="17"/>
      <c r="AJE104" s="17"/>
      <c r="AJF104" s="17"/>
      <c r="AJG104" s="17"/>
      <c r="AJH104" s="17"/>
      <c r="AJI104" s="17"/>
      <c r="AJJ104" s="17"/>
      <c r="AJK104" s="17"/>
      <c r="AJL104" s="17"/>
      <c r="AJM104" s="17"/>
      <c r="AJN104" s="17"/>
      <c r="AJO104" s="17"/>
      <c r="AJP104" s="17"/>
      <c r="AJQ104" s="17"/>
      <c r="AJR104" s="17"/>
      <c r="AJS104" s="17"/>
      <c r="AJT104" s="17"/>
      <c r="AJU104" s="17"/>
      <c r="AJV104" s="17"/>
      <c r="AJW104" s="17"/>
      <c r="AJX104" s="17"/>
      <c r="AJY104" s="17"/>
      <c r="AJZ104" s="17"/>
      <c r="AKA104" s="17"/>
      <c r="AKB104" s="17"/>
      <c r="AKC104" s="17"/>
      <c r="AKD104" s="17"/>
      <c r="AKE104" s="17"/>
      <c r="AKF104" s="17"/>
      <c r="AKG104" s="17"/>
      <c r="AKH104" s="17"/>
      <c r="AKI104" s="17"/>
      <c r="AKJ104" s="17"/>
      <c r="AKK104" s="17"/>
      <c r="AKL104" s="17"/>
      <c r="AKM104" s="17"/>
      <c r="AKN104" s="17"/>
      <c r="AKO104" s="17"/>
      <c r="AKP104" s="17"/>
      <c r="AKQ104" s="17"/>
      <c r="AKR104" s="17"/>
      <c r="AKS104" s="17"/>
      <c r="AKT104" s="17"/>
      <c r="AKU104" s="17"/>
      <c r="AKV104" s="17"/>
      <c r="AKW104" s="17"/>
      <c r="AKX104" s="17"/>
      <c r="AKY104" s="17"/>
      <c r="AKZ104" s="17"/>
      <c r="ALA104" s="17"/>
      <c r="ALB104" s="14" t="s">
        <v>3584</v>
      </c>
      <c r="ALC104" s="17"/>
      <c r="ALD104" s="17"/>
      <c r="ALE104" s="17"/>
      <c r="ALF104" s="17"/>
      <c r="ALG104" s="17"/>
      <c r="ALH104" s="17"/>
      <c r="ALI104" s="17"/>
      <c r="ALJ104" s="17"/>
      <c r="ALK104" s="17"/>
      <c r="ALL104" s="17"/>
      <c r="ALM104" s="17"/>
      <c r="ALN104" s="17"/>
      <c r="ALO104" s="17"/>
      <c r="ALP104" s="17"/>
      <c r="ALQ104" s="17"/>
      <c r="ALR104" s="17"/>
      <c r="ALS104" s="17"/>
      <c r="ALT104" s="17"/>
      <c r="ALU104" s="17"/>
      <c r="ALV104" s="17"/>
      <c r="ALW104" s="17"/>
      <c r="ALX104" s="17"/>
      <c r="ALY104" s="17"/>
      <c r="ALZ104" s="17"/>
      <c r="AMA104" s="17"/>
      <c r="AMB104" s="17"/>
      <c r="AMC104" s="17"/>
      <c r="AMD104" s="17"/>
      <c r="AME104" s="17"/>
      <c r="AMF104" s="17"/>
      <c r="AMG104" s="17"/>
      <c r="AMH104" s="17"/>
      <c r="AMI104" s="17"/>
      <c r="AMJ104" s="17"/>
      <c r="AMK104" s="17"/>
      <c r="AML104" s="17"/>
      <c r="AMM104" s="17"/>
      <c r="AMN104" s="17"/>
      <c r="AMO104" s="17"/>
      <c r="AMP104" s="17"/>
      <c r="AMQ104" s="17"/>
      <c r="AMR104" s="17"/>
      <c r="AMS104" s="17"/>
      <c r="AMT104" s="17"/>
      <c r="AMU104" s="17"/>
      <c r="AMV104" s="17"/>
      <c r="AMW104" s="17"/>
      <c r="AMX104" s="17"/>
      <c r="AMY104" s="17"/>
      <c r="AMZ104" s="17"/>
      <c r="ANA104" s="17"/>
      <c r="ANB104" s="17"/>
      <c r="ANC104" s="17"/>
      <c r="AND104" s="17"/>
      <c r="ANE104" s="17"/>
      <c r="ANF104" s="17"/>
      <c r="ANG104" s="17"/>
      <c r="ANH104" s="17"/>
      <c r="ANI104" s="17"/>
      <c r="ANJ104" s="17"/>
      <c r="ANK104" s="17"/>
      <c r="ANL104" s="17"/>
      <c r="ANM104" s="17"/>
      <c r="ANN104" s="17"/>
      <c r="ANO104" s="17"/>
      <c r="ANP104" s="17"/>
      <c r="ANQ104" s="17"/>
      <c r="ANR104" s="17"/>
      <c r="ANS104" s="17"/>
      <c r="ANT104" s="17"/>
      <c r="ANU104" s="17"/>
      <c r="ANV104" s="17"/>
      <c r="ANW104" s="17"/>
      <c r="ANX104" s="17"/>
      <c r="ANY104" s="17"/>
      <c r="ANZ104" s="17"/>
      <c r="AOA104" s="17"/>
      <c r="AOB104" s="17"/>
      <c r="AOC104" s="17"/>
      <c r="AOD104" s="17"/>
      <c r="AOE104" s="17"/>
      <c r="AOF104" s="17"/>
      <c r="AOG104" s="17"/>
      <c r="AOH104" s="17"/>
      <c r="AOI104" s="17"/>
      <c r="AOJ104" s="17"/>
      <c r="AOK104" s="17"/>
      <c r="AOL104" s="17"/>
      <c r="AOM104" s="17"/>
      <c r="AON104" s="17"/>
      <c r="AOO104" s="17"/>
      <c r="AOP104" s="17"/>
      <c r="AOQ104" s="17"/>
      <c r="AOR104" s="17"/>
      <c r="AOS104" s="17"/>
      <c r="AOT104" s="17"/>
      <c r="AOU104" s="17"/>
      <c r="AOV104" s="17"/>
      <c r="AOW104" s="17"/>
      <c r="AOX104" s="17"/>
      <c r="AOY104" s="17"/>
      <c r="AOZ104" s="17"/>
      <c r="APA104" s="17"/>
      <c r="APB104" s="17"/>
      <c r="APC104" s="17"/>
      <c r="APD104" s="17"/>
      <c r="APE104" s="17"/>
      <c r="APF104" s="17"/>
      <c r="APG104" s="17"/>
      <c r="APH104" s="17"/>
      <c r="API104" s="17"/>
      <c r="APJ104" s="17"/>
      <c r="APK104" s="17"/>
      <c r="APL104" s="17"/>
      <c r="APM104" s="17"/>
      <c r="APN104" s="17"/>
      <c r="APO104" s="17"/>
      <c r="APP104" s="17"/>
      <c r="APQ104" s="17"/>
      <c r="APR104" s="17"/>
      <c r="APS104" s="17"/>
      <c r="APT104" s="17"/>
      <c r="APU104" s="17"/>
      <c r="APV104" s="17"/>
      <c r="APW104" s="17"/>
      <c r="APX104" s="17"/>
      <c r="APY104" s="17"/>
      <c r="APZ104" s="17"/>
      <c r="AQA104" s="17"/>
      <c r="AQB104" s="17"/>
      <c r="AQC104" s="17"/>
      <c r="AQD104" s="17"/>
      <c r="AQE104" s="17"/>
      <c r="AQF104" s="17"/>
      <c r="AQG104" s="17"/>
      <c r="AQH104" s="17"/>
      <c r="AQI104" s="17"/>
      <c r="AQJ104" s="17"/>
      <c r="AQK104" s="14" t="s">
        <v>3579</v>
      </c>
      <c r="AQM104" s="17"/>
      <c r="AQN104" s="17"/>
      <c r="AQO104" s="17"/>
      <c r="AQP104" s="17"/>
      <c r="AQQ104" s="17"/>
      <c r="AQR104" s="17"/>
      <c r="AQS104" s="17"/>
      <c r="AQT104" s="17"/>
      <c r="AQU104" s="17"/>
      <c r="AQV104" s="17"/>
      <c r="AQW104" s="17"/>
      <c r="AQX104" s="17"/>
      <c r="AQY104" s="17"/>
      <c r="AQZ104" s="17"/>
      <c r="ARA104" s="17"/>
      <c r="ARB104" s="17"/>
      <c r="ARC104" s="17"/>
      <c r="ARD104" s="17"/>
      <c r="ARE104" s="17"/>
      <c r="ARF104" s="17"/>
      <c r="ARG104" s="17"/>
      <c r="ARH104" s="17"/>
      <c r="ARI104" s="17"/>
      <c r="ARJ104" s="17"/>
      <c r="ARK104" s="17"/>
      <c r="ARL104" s="17"/>
      <c r="ARM104" s="17"/>
      <c r="ARN104" s="17"/>
      <c r="ARO104" s="17"/>
      <c r="ARP104" s="17"/>
      <c r="ARQ104" s="17"/>
      <c r="ARR104" s="17"/>
      <c r="ARS104" s="17"/>
      <c r="ART104" s="17"/>
      <c r="ARU104" s="17"/>
      <c r="ARV104" s="17"/>
      <c r="ARW104" s="17"/>
      <c r="ARX104" s="17"/>
      <c r="ARY104" s="17"/>
      <c r="ARZ104" s="17"/>
      <c r="ASA104" s="17"/>
      <c r="ASB104" s="17"/>
      <c r="ASC104" s="17"/>
      <c r="ASD104" s="17"/>
      <c r="ASE104" s="17"/>
      <c r="ASF104" s="17"/>
      <c r="ASG104" s="17"/>
      <c r="ASH104" s="17"/>
      <c r="ASI104" s="17"/>
      <c r="ASJ104" s="17"/>
      <c r="ASK104" s="17"/>
      <c r="ASL104" s="17"/>
      <c r="ASM104" s="17"/>
      <c r="ASN104" s="17"/>
      <c r="ASO104" s="17"/>
      <c r="ASP104" s="17"/>
      <c r="ASQ104" s="17"/>
      <c r="ASR104" s="17"/>
      <c r="ASS104" s="17"/>
      <c r="AST104" s="17"/>
      <c r="ASU104" s="17"/>
      <c r="ASV104" s="17"/>
      <c r="ASW104" s="17"/>
      <c r="ASX104" s="17"/>
      <c r="ASY104" s="17"/>
      <c r="ASZ104" s="17"/>
      <c r="ATA104" s="17"/>
      <c r="ATB104" s="17"/>
      <c r="ATC104" s="17"/>
      <c r="ATD104" s="17"/>
      <c r="ATE104" s="17"/>
      <c r="ATF104" s="17"/>
      <c r="ATG104" s="17"/>
      <c r="ATH104" s="17"/>
      <c r="ATI104" s="17"/>
      <c r="ATJ104" s="17"/>
      <c r="ATK104" s="17"/>
      <c r="ATL104" s="17"/>
      <c r="ATM104" s="17"/>
      <c r="ATN104" s="17"/>
      <c r="ATO104" s="17"/>
      <c r="ATP104" s="17"/>
      <c r="ATQ104" s="17"/>
      <c r="ATR104" s="17"/>
      <c r="ATS104" s="17"/>
      <c r="ATT104" s="17"/>
      <c r="ATU104" s="17"/>
      <c r="ATV104" s="17"/>
      <c r="ATW104" s="17"/>
      <c r="ATX104" s="17"/>
      <c r="ATY104" s="17"/>
      <c r="ATZ104" s="17"/>
      <c r="AUA104" s="17"/>
      <c r="AUB104" s="17"/>
      <c r="AUC104" s="17"/>
      <c r="AUD104" s="17"/>
      <c r="AUE104" s="17"/>
      <c r="AUF104" s="17"/>
      <c r="AUG104" s="17"/>
      <c r="AUH104" s="17"/>
      <c r="AUI104" s="17"/>
      <c r="AUJ104" s="17"/>
      <c r="AUK104" s="17"/>
      <c r="AUL104" s="17"/>
      <c r="AUM104" s="17"/>
      <c r="AUN104" s="17"/>
      <c r="AUO104" s="17"/>
      <c r="AUP104" s="17"/>
      <c r="AUQ104" s="17"/>
      <c r="AUR104" s="17"/>
      <c r="AUS104" s="17"/>
      <c r="AUT104" s="17"/>
      <c r="AUU104" s="17"/>
      <c r="AUV104" s="17"/>
      <c r="AUW104" s="17"/>
      <c r="AUX104" s="17"/>
      <c r="AUY104" s="17"/>
      <c r="AUZ104" s="17"/>
      <c r="AVA104" s="17"/>
      <c r="AVB104" s="17"/>
      <c r="AVC104" s="17"/>
      <c r="AVD104" s="17"/>
      <c r="AVE104" s="17"/>
      <c r="AVF104" s="17"/>
      <c r="AVG104" s="17"/>
      <c r="AVH104" s="17"/>
      <c r="AVI104" s="17"/>
      <c r="AVJ104" s="17"/>
      <c r="AVK104" s="17"/>
      <c r="AVL104" s="17"/>
      <c r="AVM104" s="17"/>
      <c r="AVN104" s="17"/>
      <c r="AVO104" s="17"/>
      <c r="AVP104" s="17"/>
      <c r="AVQ104" s="17"/>
      <c r="AVR104" s="17"/>
      <c r="AVS104" s="17"/>
      <c r="AVT104" s="17"/>
      <c r="AVU104" s="17"/>
      <c r="AVV104" s="17"/>
      <c r="AVW104" s="17"/>
      <c r="AVX104" s="17"/>
      <c r="AVY104" s="17"/>
      <c r="AVZ104" s="17"/>
      <c r="AWA104" s="17"/>
      <c r="AWB104" s="17"/>
      <c r="AWC104" s="17"/>
      <c r="AWD104" s="17"/>
      <c r="AWE104" s="17"/>
      <c r="AWF104" s="17"/>
      <c r="AWG104" s="17"/>
      <c r="AWH104" s="17"/>
      <c r="AWI104" s="17"/>
      <c r="AWJ104" s="17"/>
      <c r="AWK104" s="17"/>
      <c r="AWL104" s="17"/>
      <c r="AWM104" s="17"/>
      <c r="AWN104" s="17"/>
      <c r="AWO104" s="17"/>
      <c r="AWP104" s="17"/>
      <c r="AWQ104" s="17"/>
      <c r="AWR104" s="17"/>
      <c r="AWS104" s="17"/>
      <c r="AWT104" s="17"/>
      <c r="AWU104" s="17"/>
      <c r="AWV104" s="17"/>
      <c r="AWW104" s="17"/>
      <c r="AWX104" s="17"/>
      <c r="AWY104" s="17"/>
      <c r="AWZ104" s="17"/>
      <c r="AXA104" s="17"/>
      <c r="AXB104" s="17"/>
      <c r="AXC104" s="17"/>
      <c r="AXD104" s="17"/>
      <c r="AXE104" s="17"/>
      <c r="AXF104" s="17"/>
      <c r="AXG104" s="17"/>
      <c r="AXH104" s="17"/>
      <c r="AXI104" s="17"/>
      <c r="AXJ104" s="17"/>
      <c r="AXK104" s="17"/>
      <c r="AXL104" s="17"/>
      <c r="AXM104" s="17"/>
      <c r="AXN104" s="17"/>
      <c r="AXO104" s="17"/>
      <c r="AXP104" s="17"/>
      <c r="AXQ104" s="17"/>
      <c r="AXR104" s="17"/>
      <c r="AXS104" s="17"/>
      <c r="AXT104" s="17"/>
      <c r="AXU104" s="17"/>
      <c r="AXV104" s="17"/>
      <c r="AXW104" s="17"/>
      <c r="AXX104" s="17"/>
      <c r="AXY104" s="17"/>
      <c r="AXZ104" s="17"/>
      <c r="AYA104" s="17"/>
      <c r="AYB104" s="17"/>
      <c r="AYC104" s="17"/>
      <c r="AYD104" s="17"/>
      <c r="AYE104" s="17"/>
      <c r="AYF104" s="17"/>
      <c r="AYG104" s="17"/>
      <c r="AYH104" s="17"/>
      <c r="AYI104" s="17"/>
      <c r="AYJ104" s="17"/>
      <c r="AYK104" s="17"/>
      <c r="AYL104" s="17"/>
      <c r="AYM104" s="17"/>
      <c r="AYN104" s="17"/>
      <c r="AYO104" s="17"/>
      <c r="AYP104" s="17"/>
      <c r="AYQ104" s="17"/>
      <c r="AYR104" s="17"/>
      <c r="AYS104" s="17"/>
      <c r="AYT104" s="17"/>
      <c r="AYU104" s="17"/>
      <c r="AYV104" s="17"/>
      <c r="AYW104" s="17"/>
      <c r="AYX104" s="17"/>
      <c r="AYY104" s="17"/>
      <c r="AYZ104" s="17"/>
      <c r="AZA104" s="17"/>
      <c r="AZB104" s="17"/>
      <c r="AZC104" s="17"/>
      <c r="AZD104" s="17"/>
      <c r="AZE104" s="17"/>
      <c r="AZF104" s="17"/>
      <c r="AZG104" s="17"/>
      <c r="AZH104" s="17"/>
      <c r="AZI104" s="17"/>
      <c r="AZJ104" s="17"/>
      <c r="AZK104" s="17"/>
      <c r="AZL104" s="17"/>
      <c r="AZM104" s="17"/>
      <c r="AZN104" s="17"/>
      <c r="AZO104" s="17"/>
      <c r="AZP104" s="17"/>
      <c r="AZQ104" s="17"/>
      <c r="AZR104" s="17"/>
      <c r="AZS104" s="17"/>
      <c r="AZT104" s="17"/>
      <c r="AZU104" s="17"/>
      <c r="AZV104" s="17"/>
      <c r="AZW104" s="17"/>
      <c r="AZX104" s="17"/>
      <c r="AZY104" s="17"/>
      <c r="AZZ104" s="17"/>
      <c r="BAA104" s="17"/>
      <c r="BAB104" s="17"/>
      <c r="BAC104" s="17"/>
      <c r="BAD104" s="17"/>
      <c r="BAE104" s="17"/>
      <c r="BAF104" s="17"/>
      <c r="BAG104" s="17"/>
      <c r="BAH104" s="17"/>
      <c r="BAI104" s="17"/>
      <c r="BAJ104" s="17"/>
      <c r="BAK104" s="17"/>
      <c r="BAL104" s="17"/>
      <c r="BAM104" s="17"/>
      <c r="BAN104" s="17"/>
      <c r="BAO104" s="17"/>
      <c r="BAP104" s="17"/>
      <c r="BAQ104" s="17"/>
      <c r="BAR104" s="17"/>
      <c r="BAS104" s="17"/>
      <c r="BAT104" s="17"/>
      <c r="BAU104" s="17"/>
      <c r="BAV104" s="17"/>
      <c r="BAW104" s="17"/>
      <c r="BAX104" s="17"/>
      <c r="BAY104" s="17"/>
      <c r="BAZ104" s="17"/>
      <c r="BBA104" s="17"/>
      <c r="BBB104" s="17"/>
      <c r="BBC104" s="17"/>
      <c r="BBD104" s="17"/>
      <c r="BBE104" s="17"/>
      <c r="BBF104" s="17"/>
      <c r="BBG104" s="17"/>
      <c r="BBH104" s="17"/>
      <c r="BBI104" s="17"/>
      <c r="BBJ104" s="17"/>
      <c r="BBK104" s="17"/>
      <c r="BBL104" s="17"/>
      <c r="BBM104" s="17"/>
      <c r="BBN104" s="17"/>
      <c r="BBO104" s="17"/>
      <c r="BBP104" s="16">
        <v>69.0</v>
      </c>
      <c r="BBQ104" s="14" t="s">
        <v>3580</v>
      </c>
      <c r="BBR104" s="14" t="s">
        <v>135</v>
      </c>
      <c r="BBS104" s="17"/>
      <c r="BBT104" s="14" t="s">
        <v>3579</v>
      </c>
      <c r="BBU104" s="14" t="s">
        <v>3579</v>
      </c>
      <c r="BBW104" s="17"/>
      <c r="BBX104" s="17"/>
      <c r="BBY104" s="17"/>
      <c r="BBZ104" s="17"/>
      <c r="BCA104" s="17"/>
      <c r="BCB104" s="17"/>
      <c r="BCC104" s="17"/>
      <c r="BCD104" s="17"/>
      <c r="BCE104" s="17"/>
      <c r="BCF104" s="17"/>
      <c r="BCG104" s="17"/>
      <c r="BCH104" s="17"/>
      <c r="BCI104" s="17"/>
      <c r="BCJ104" s="17"/>
      <c r="BCK104" s="17"/>
      <c r="BCL104" s="17"/>
      <c r="BCM104" s="17"/>
      <c r="BCN104" s="17"/>
      <c r="BCO104" s="17"/>
      <c r="BCP104" s="17"/>
      <c r="BCQ104" s="17"/>
      <c r="BCR104" s="17"/>
      <c r="BCS104" s="17"/>
      <c r="BCT104" s="17"/>
      <c r="BCU104" s="17"/>
      <c r="BCV104" s="17"/>
      <c r="BCW104" s="17"/>
      <c r="BCX104" s="17"/>
      <c r="BCY104" s="17"/>
      <c r="BCZ104" s="17"/>
      <c r="BDA104" s="17"/>
      <c r="BDB104" s="17"/>
      <c r="BDC104" s="17"/>
      <c r="BDD104" s="17"/>
      <c r="BDE104" s="17"/>
      <c r="BDF104" s="17"/>
      <c r="BDG104" s="17"/>
      <c r="BDH104" s="17"/>
      <c r="BDI104" s="17"/>
      <c r="BDJ104" s="17"/>
      <c r="BDK104" s="17"/>
      <c r="BDL104" s="17"/>
      <c r="BDM104" s="17"/>
      <c r="BDN104" s="17"/>
      <c r="BDO104" s="17"/>
      <c r="BDP104" s="17"/>
      <c r="BDQ104" s="17"/>
      <c r="BDR104" s="17"/>
      <c r="BDS104" s="17"/>
      <c r="BDT104" s="17"/>
      <c r="BDU104" s="17"/>
      <c r="BDV104" s="17"/>
      <c r="BDW104" s="17"/>
      <c r="BDX104" s="17"/>
      <c r="BDY104" s="17"/>
      <c r="BDZ104" s="17"/>
      <c r="BEA104" s="17"/>
      <c r="BEB104" s="17"/>
      <c r="BEC104" s="17"/>
      <c r="BED104" s="17"/>
      <c r="BEE104" s="17"/>
      <c r="BEF104" s="17"/>
      <c r="BEG104" s="17"/>
      <c r="BEH104" s="17"/>
      <c r="BEI104" s="17"/>
      <c r="BEJ104" s="17"/>
      <c r="BEK104" s="17"/>
      <c r="BEL104" s="17"/>
      <c r="BEM104" s="17"/>
      <c r="BEN104" s="17"/>
      <c r="BEO104" s="17"/>
      <c r="BEP104" s="17"/>
      <c r="BEQ104" s="17"/>
      <c r="BER104" s="17"/>
      <c r="BES104" s="17"/>
      <c r="BET104" s="17"/>
      <c r="BEU104" s="17"/>
      <c r="BEV104" s="17"/>
      <c r="BEW104" s="17"/>
      <c r="BEX104" s="17"/>
      <c r="BEY104" s="17"/>
      <c r="BEZ104" s="17"/>
      <c r="BFA104" s="17"/>
      <c r="BFB104" s="17"/>
      <c r="BFC104" s="17"/>
      <c r="BFD104" s="17"/>
      <c r="BFE104" s="17"/>
      <c r="BFF104" s="17"/>
      <c r="BFG104" s="17"/>
      <c r="BFH104" s="17"/>
      <c r="BFI104" s="17"/>
      <c r="BFJ104" s="17"/>
      <c r="BFK104" s="17"/>
      <c r="BFL104" s="17"/>
      <c r="BFM104" s="17"/>
      <c r="BFN104" s="17"/>
      <c r="BFO104" s="17"/>
      <c r="BFP104" s="17"/>
      <c r="BFQ104" s="17"/>
      <c r="BFR104" s="17"/>
      <c r="BFS104" s="17"/>
      <c r="BFT104" s="17"/>
      <c r="BFU104" s="17"/>
      <c r="BFV104" s="17"/>
      <c r="BFW104" s="17"/>
      <c r="BFX104" s="17"/>
      <c r="BFY104" s="17"/>
      <c r="BFZ104" s="17"/>
      <c r="BGA104" s="17"/>
      <c r="BGB104" s="17"/>
      <c r="BGC104" s="17"/>
      <c r="BGD104" s="17"/>
      <c r="BGE104" s="17"/>
      <c r="BGF104" s="17"/>
      <c r="BGG104" s="17"/>
      <c r="BGH104" s="17"/>
      <c r="BGI104" s="17"/>
      <c r="BGJ104" s="17"/>
      <c r="BGK104" s="17"/>
      <c r="BGL104" s="17"/>
      <c r="BGM104" s="17"/>
      <c r="BGN104" s="17"/>
      <c r="BGO104" s="17"/>
      <c r="BGP104" s="17"/>
      <c r="BGQ104" s="17"/>
      <c r="BGR104" s="17"/>
      <c r="BGS104" s="17"/>
      <c r="BGT104" s="17"/>
      <c r="BGU104" s="17"/>
      <c r="BGV104" s="17"/>
      <c r="BGW104" s="17"/>
      <c r="BGX104" s="17"/>
      <c r="BGY104" s="17"/>
      <c r="BGZ104" s="17"/>
      <c r="BHA104" s="17"/>
      <c r="BHB104" s="17"/>
      <c r="BHC104" s="17"/>
      <c r="BHD104" s="17"/>
      <c r="BHE104" s="17"/>
      <c r="BHF104" s="17"/>
      <c r="BHG104" s="17"/>
      <c r="BHH104" s="17"/>
      <c r="BHI104" s="17"/>
      <c r="BHJ104" s="17"/>
      <c r="BHK104" s="17"/>
      <c r="BHL104" s="17"/>
      <c r="BHM104" s="17"/>
      <c r="BHN104" s="17"/>
      <c r="BHO104" s="17"/>
      <c r="BHP104" s="17"/>
      <c r="BHQ104" s="17"/>
      <c r="BHR104" s="17"/>
      <c r="BHS104" s="17"/>
      <c r="BHT104" s="17"/>
      <c r="BHU104" s="17"/>
      <c r="BHV104" s="17"/>
      <c r="BHW104" s="17"/>
      <c r="BHX104" s="17"/>
      <c r="BHY104" s="17"/>
      <c r="BHZ104" s="17"/>
      <c r="BIA104" s="17"/>
      <c r="BIB104" s="17"/>
      <c r="BIC104" s="17"/>
      <c r="BID104" s="17"/>
      <c r="BIE104" s="17"/>
      <c r="BIF104" s="17"/>
      <c r="BIG104" s="17"/>
      <c r="BIH104" s="17"/>
      <c r="BII104" s="17"/>
      <c r="BIJ104" s="17"/>
      <c r="BIK104" s="17"/>
      <c r="BIL104" s="17"/>
      <c r="BIM104" s="17"/>
      <c r="BIN104" s="17"/>
      <c r="BIO104" s="17"/>
      <c r="BIP104" s="17"/>
      <c r="BIQ104" s="17"/>
      <c r="BIR104" s="17"/>
      <c r="BIS104" s="17"/>
      <c r="BIT104" s="17"/>
      <c r="BIU104" s="17"/>
      <c r="BIV104" s="17"/>
      <c r="BIW104" s="17"/>
      <c r="BIX104" s="17"/>
      <c r="BIY104" s="17"/>
      <c r="BIZ104" s="17"/>
      <c r="BJA104" s="17"/>
      <c r="BJB104" s="17"/>
      <c r="BJC104" s="17"/>
      <c r="BJD104" s="17"/>
      <c r="BJE104" s="17"/>
      <c r="BJF104" s="17"/>
      <c r="BJG104" s="17"/>
      <c r="BJH104" s="17"/>
      <c r="BJI104" s="17"/>
      <c r="BJJ104" s="17"/>
      <c r="BJK104" s="17"/>
      <c r="BJL104" s="17"/>
      <c r="BJM104" s="17"/>
      <c r="BJN104" s="17"/>
      <c r="BJO104" s="17"/>
      <c r="BJP104" s="17"/>
      <c r="BJQ104" s="17"/>
      <c r="BJR104" s="17"/>
      <c r="BJS104" s="17"/>
      <c r="BJT104" s="17"/>
      <c r="BJU104" s="17"/>
      <c r="BJV104" s="17"/>
      <c r="BJW104" s="17"/>
      <c r="BJX104" s="17"/>
      <c r="BJY104" s="17"/>
      <c r="BJZ104" s="17"/>
      <c r="BKA104" s="17"/>
      <c r="BKB104" s="17"/>
      <c r="BKC104" s="17"/>
      <c r="BKD104" s="17"/>
      <c r="BKE104" s="17"/>
      <c r="BKF104" s="17"/>
      <c r="BKG104" s="17"/>
      <c r="BKH104" s="17"/>
      <c r="BKI104" s="17"/>
      <c r="BKJ104" s="17"/>
      <c r="BKK104" s="17"/>
      <c r="BKL104" s="17"/>
      <c r="BKM104" s="17"/>
      <c r="BKN104" s="17"/>
      <c r="BKO104" s="17"/>
      <c r="BKP104" s="17"/>
      <c r="BKQ104" s="17"/>
      <c r="BKR104" s="17"/>
      <c r="BKS104" s="17"/>
      <c r="BKT104" s="17"/>
      <c r="BKU104" s="17"/>
      <c r="BKV104" s="17"/>
      <c r="BKW104" s="17"/>
      <c r="BKX104" s="17"/>
      <c r="BKY104" s="17"/>
      <c r="BKZ104" s="17"/>
      <c r="BLA104" s="17"/>
      <c r="BLB104" s="17"/>
      <c r="BLC104" s="17"/>
      <c r="BLD104" s="17"/>
      <c r="BLE104" s="17"/>
      <c r="BLF104" s="17"/>
      <c r="BLG104" s="17"/>
      <c r="BLH104" s="17"/>
      <c r="BLI104" s="17"/>
      <c r="BLJ104" s="17"/>
      <c r="BLK104" s="17"/>
      <c r="BLL104" s="17"/>
      <c r="BLM104" s="17"/>
      <c r="BLN104" s="17"/>
      <c r="BLO104" s="17"/>
      <c r="BLP104" s="17"/>
      <c r="BLQ104" s="17"/>
      <c r="BLR104" s="17"/>
      <c r="BLS104" s="17"/>
      <c r="BLT104" s="17"/>
      <c r="BLU104" s="17"/>
      <c r="BLV104" s="17"/>
      <c r="BLW104" s="17"/>
      <c r="BLX104" s="17"/>
      <c r="BLY104" s="17"/>
      <c r="BLZ104" s="17"/>
      <c r="BMA104" s="17"/>
      <c r="BMB104" s="17"/>
      <c r="BMC104" s="17"/>
      <c r="BMD104" s="17"/>
      <c r="BME104" s="17"/>
      <c r="BMF104" s="17"/>
      <c r="BMG104" s="17"/>
      <c r="BMH104" s="17"/>
      <c r="BMI104" s="17"/>
      <c r="BMJ104" s="17"/>
      <c r="BMK104" s="17"/>
      <c r="BML104" s="17"/>
      <c r="BMM104" s="17"/>
      <c r="BMN104" s="17"/>
      <c r="BMO104" s="17"/>
      <c r="BMP104" s="17"/>
      <c r="BMQ104" s="17"/>
      <c r="BMR104" s="17"/>
      <c r="BMS104" s="17"/>
      <c r="BMT104" s="17"/>
      <c r="BMU104" s="17"/>
      <c r="BMV104" s="17"/>
      <c r="BMW104" s="17"/>
      <c r="BMX104" s="17"/>
      <c r="BMY104" s="17"/>
      <c r="BMZ104" s="17"/>
      <c r="BNA104" s="17"/>
      <c r="BNB104" s="17"/>
      <c r="BNC104" s="17"/>
      <c r="BND104" s="17"/>
      <c r="BNE104" s="17"/>
      <c r="BNF104" s="17"/>
      <c r="BNG104" s="17"/>
      <c r="BNH104" s="17"/>
      <c r="BNI104" s="17"/>
      <c r="BNJ104" s="17"/>
      <c r="BNK104" s="17"/>
      <c r="BNL104" s="17"/>
      <c r="BNM104" s="17"/>
      <c r="BNN104" s="17"/>
      <c r="BNO104" s="17"/>
      <c r="BNP104" s="17"/>
      <c r="BNQ104" s="17"/>
      <c r="BNR104" s="17"/>
      <c r="BNS104" s="17"/>
      <c r="BNT104" s="17"/>
      <c r="BNU104" s="17"/>
      <c r="BNV104" s="17"/>
      <c r="BNW104" s="17"/>
      <c r="BNX104" s="17"/>
      <c r="BNY104" s="17"/>
      <c r="BNZ104" s="17"/>
      <c r="BOA104" s="17"/>
      <c r="BOB104" s="17"/>
      <c r="BOC104" s="17"/>
      <c r="BOD104" s="17"/>
      <c r="BOE104" s="17"/>
      <c r="BOF104" s="17"/>
      <c r="BOG104" s="17"/>
      <c r="BOH104" s="17"/>
      <c r="BOI104" s="17"/>
      <c r="BOJ104" s="17"/>
      <c r="BOK104" s="17"/>
      <c r="BOL104" s="17"/>
      <c r="BOM104" s="17"/>
      <c r="BON104" s="17"/>
      <c r="BOO104" s="17"/>
      <c r="BOP104" s="17"/>
      <c r="BOQ104" s="17"/>
      <c r="BOR104" s="17"/>
      <c r="BOS104" s="17"/>
      <c r="BOT104" s="17"/>
      <c r="BOU104" s="17"/>
      <c r="BOV104" s="17"/>
      <c r="BOW104" s="17"/>
      <c r="BOX104" s="17"/>
      <c r="BOY104" s="17"/>
      <c r="BOZ104" s="17"/>
      <c r="BPA104" s="17"/>
      <c r="BPB104" s="17"/>
      <c r="BPC104" s="17"/>
      <c r="BPD104" s="17"/>
      <c r="BPE104" s="17"/>
      <c r="BPF104" s="17"/>
      <c r="BPG104" s="17"/>
      <c r="BPH104" s="17"/>
      <c r="BPI104" s="17"/>
      <c r="BPJ104" s="17"/>
      <c r="BPK104" s="17"/>
      <c r="BPL104" s="17"/>
      <c r="BPM104" s="17"/>
      <c r="BPN104" s="17"/>
      <c r="BPO104" s="17"/>
      <c r="BPP104" s="17"/>
      <c r="BPQ104" s="17"/>
      <c r="BPR104" s="17"/>
      <c r="BPS104" s="17"/>
      <c r="BPT104" s="17"/>
      <c r="BPU104" s="17"/>
      <c r="BPV104" s="17"/>
      <c r="BPW104" s="17"/>
      <c r="BPX104" s="17"/>
      <c r="BPY104" s="17"/>
      <c r="BPZ104" s="17"/>
      <c r="BQA104" s="17"/>
      <c r="BQB104" s="17"/>
      <c r="BQC104" s="17"/>
      <c r="BQD104" s="17"/>
      <c r="BQE104" s="17"/>
      <c r="BQF104" s="17"/>
      <c r="BQG104" s="17"/>
      <c r="BQH104" s="17"/>
      <c r="BQI104" s="17"/>
      <c r="BQJ104" s="17"/>
      <c r="BQK104" s="17"/>
      <c r="BQL104" s="17"/>
      <c r="BQM104" s="17"/>
      <c r="BQN104" s="17"/>
      <c r="BQO104" s="17"/>
      <c r="BQP104" s="17"/>
      <c r="BQQ104" s="17"/>
      <c r="BQR104" s="17"/>
      <c r="BQS104" s="17"/>
      <c r="BQT104" s="17"/>
      <c r="BQU104" s="17"/>
      <c r="BQV104" s="17"/>
      <c r="BQW104" s="17"/>
      <c r="BQX104" s="17"/>
      <c r="BQY104" s="17"/>
      <c r="BQZ104" s="17"/>
      <c r="BRA104" s="17"/>
      <c r="BRB104" s="17"/>
      <c r="BRC104" s="17"/>
      <c r="BRD104" s="17"/>
      <c r="BRE104" s="17"/>
      <c r="BRF104" s="17"/>
      <c r="BRG104" s="17"/>
      <c r="BRH104" s="17"/>
      <c r="BRI104" s="17"/>
      <c r="BRJ104" s="17"/>
      <c r="BRK104" s="17"/>
      <c r="BRL104" s="17"/>
      <c r="BRM104" s="17"/>
      <c r="BRN104" s="17"/>
      <c r="BRO104" s="17"/>
      <c r="BRP104" s="17"/>
      <c r="BRQ104" s="17"/>
      <c r="BRR104" s="17"/>
      <c r="BRS104" s="17"/>
      <c r="BRT104" s="17"/>
      <c r="BRU104" s="17"/>
      <c r="BRV104" s="17"/>
      <c r="BRW104" s="17"/>
      <c r="BRX104" s="17"/>
      <c r="BRY104" s="17"/>
      <c r="BRZ104" s="17"/>
      <c r="BSA104" s="17"/>
      <c r="BSB104" s="17"/>
      <c r="BSC104" s="17"/>
      <c r="BSD104" s="17"/>
      <c r="BSE104" s="17"/>
      <c r="BSF104" s="17"/>
      <c r="BSG104" s="17"/>
      <c r="BSH104" s="17"/>
      <c r="BSI104" s="17"/>
      <c r="BSJ104" s="17"/>
      <c r="BSK104" s="17"/>
      <c r="BSL104" s="17"/>
      <c r="BSM104" s="17"/>
      <c r="BSN104" s="17"/>
      <c r="BSO104" s="17"/>
      <c r="BSP104" s="17"/>
      <c r="BSQ104" s="17"/>
      <c r="BSR104" s="17"/>
      <c r="BSS104" s="17"/>
      <c r="BST104" s="17"/>
      <c r="BSU104" s="17"/>
      <c r="BSV104" s="17"/>
      <c r="BSW104" s="17"/>
      <c r="BSX104" s="17"/>
      <c r="BSY104" s="17"/>
      <c r="BSZ104" s="17"/>
      <c r="BTA104" s="17"/>
      <c r="BTB104" s="17"/>
      <c r="BTC104" s="17"/>
      <c r="BTD104" s="17"/>
      <c r="BTE104" s="17"/>
      <c r="BTF104" s="17"/>
      <c r="BTG104" s="17"/>
      <c r="BTH104" s="17"/>
      <c r="BTI104" s="17"/>
      <c r="BTJ104" s="17"/>
      <c r="BTK104" s="17"/>
      <c r="BTL104" s="17"/>
      <c r="BTM104" s="17"/>
      <c r="BTN104" s="17"/>
      <c r="BTO104" s="17"/>
      <c r="BTP104" s="17"/>
      <c r="BTQ104" s="17"/>
      <c r="BTR104" s="17"/>
      <c r="BTS104" s="17"/>
      <c r="BTT104" s="17"/>
      <c r="BTU104" s="17"/>
      <c r="BTV104" s="17"/>
      <c r="BTW104" s="17"/>
      <c r="BTX104" s="17"/>
      <c r="BTY104" s="17"/>
      <c r="BTZ104" s="17"/>
      <c r="BUA104" s="17"/>
      <c r="BUB104" s="17"/>
      <c r="BUC104" s="17"/>
      <c r="BUD104" s="17"/>
      <c r="BUE104" s="17"/>
      <c r="BUF104" s="17"/>
      <c r="BUG104" s="17"/>
      <c r="BUH104" s="17"/>
      <c r="BUI104" s="17"/>
      <c r="BUJ104" s="17"/>
      <c r="BUK104" s="17"/>
      <c r="BUL104" s="17"/>
      <c r="BUM104" s="17"/>
      <c r="BUN104" s="17"/>
      <c r="BUO104" s="17"/>
      <c r="BUP104" s="17"/>
      <c r="BUQ104" s="17"/>
      <c r="BUR104" s="17"/>
      <c r="BUS104" s="17"/>
      <c r="BUT104" s="17"/>
      <c r="BUU104" s="17"/>
      <c r="BUV104" s="17"/>
      <c r="BUW104" s="17"/>
      <c r="BUX104" s="17"/>
      <c r="BUY104" s="17"/>
      <c r="BUZ104" s="17"/>
      <c r="BVA104" s="17"/>
      <c r="BVB104" s="17"/>
      <c r="BVC104" s="17"/>
      <c r="BVD104" s="17"/>
      <c r="BVE104" s="17"/>
      <c r="BVF104" s="17"/>
      <c r="BVG104" s="17"/>
      <c r="BVH104" s="17"/>
      <c r="BVI104" s="17"/>
      <c r="BVJ104" s="17"/>
      <c r="BVK104" s="17"/>
      <c r="BVL104" s="17"/>
      <c r="BVM104" s="17"/>
      <c r="BVN104" s="17"/>
      <c r="BVO104" s="17"/>
      <c r="BVP104" s="17"/>
      <c r="BVQ104" s="17"/>
      <c r="BVR104" s="17"/>
      <c r="BVS104" s="17"/>
      <c r="BVT104" s="17"/>
      <c r="BVU104" s="17"/>
      <c r="BVV104" s="17"/>
      <c r="BVW104" s="17"/>
      <c r="BVX104" s="17"/>
      <c r="BVY104" s="17"/>
      <c r="BVZ104" s="17"/>
      <c r="BWA104" s="17"/>
      <c r="BWB104" s="17"/>
      <c r="BWC104" s="17"/>
      <c r="BWD104" s="17"/>
      <c r="BWE104" s="17"/>
      <c r="BWF104" s="17"/>
      <c r="BWG104" s="17"/>
      <c r="BWH104" s="17"/>
      <c r="BWI104" s="17"/>
      <c r="BWJ104" s="17"/>
      <c r="BWK104" s="17"/>
      <c r="BWL104" s="17"/>
      <c r="BWM104" s="17"/>
      <c r="BWN104" s="17"/>
      <c r="BWO104" s="17"/>
      <c r="BWP104" s="17"/>
      <c r="BWQ104" s="17"/>
      <c r="BWR104" s="17"/>
      <c r="BWS104" s="17"/>
      <c r="BWT104" s="17"/>
      <c r="BWU104" s="17"/>
      <c r="BWV104" s="17"/>
      <c r="BWW104" s="17"/>
      <c r="BWX104" s="17"/>
      <c r="BWY104" s="17"/>
      <c r="BWZ104" s="17"/>
      <c r="BXA104" s="17"/>
      <c r="BXB104" s="17"/>
      <c r="BXC104" s="17"/>
      <c r="BXD104" s="17"/>
      <c r="BXE104" s="17"/>
      <c r="BXF104" s="17"/>
      <c r="BXG104" s="17"/>
      <c r="BXH104" s="17"/>
      <c r="BXI104" s="17"/>
      <c r="BXJ104" s="17"/>
      <c r="BXK104" s="17"/>
      <c r="BXL104" s="17"/>
      <c r="BXM104" s="17"/>
      <c r="BXN104" s="17"/>
      <c r="BXO104" s="17"/>
      <c r="BXP104" s="17"/>
      <c r="BXQ104" s="17"/>
      <c r="BXR104" s="17"/>
      <c r="BXS104" s="17"/>
      <c r="BXT104" s="17"/>
      <c r="BXU104" s="17"/>
      <c r="BXV104" s="17"/>
      <c r="BXW104" s="17"/>
      <c r="BXX104" s="17"/>
      <c r="BXY104" s="17"/>
      <c r="BXZ104" s="17"/>
      <c r="BYA104" s="17"/>
      <c r="BYB104" s="17"/>
      <c r="BYC104" s="17"/>
      <c r="BYD104" s="17"/>
      <c r="BYE104" s="17"/>
      <c r="BYF104" s="17"/>
      <c r="BYG104" s="17"/>
      <c r="BYH104" s="17"/>
      <c r="BYI104" s="17"/>
      <c r="BYJ104" s="17"/>
      <c r="BYK104" s="17"/>
      <c r="BYL104" s="17"/>
      <c r="BYM104" s="17"/>
      <c r="BYN104" s="17"/>
      <c r="BYO104" s="17"/>
      <c r="BYP104" s="17"/>
      <c r="BYQ104" s="17"/>
      <c r="BYR104" s="17"/>
      <c r="BYS104" s="17"/>
      <c r="BYT104" s="17"/>
      <c r="BYU104" s="17"/>
      <c r="BYV104" s="17"/>
      <c r="BYW104" s="17"/>
      <c r="BYX104" s="17"/>
      <c r="BYY104" s="17"/>
      <c r="BYZ104" s="17"/>
      <c r="BZA104" s="17"/>
      <c r="BZB104" s="17"/>
      <c r="BZC104" s="17"/>
      <c r="BZD104" s="17"/>
      <c r="BZE104" s="17"/>
      <c r="BZF104" s="17"/>
      <c r="BZG104" s="17"/>
      <c r="BZH104" s="17"/>
      <c r="BZI104" s="17"/>
      <c r="BZJ104" s="17"/>
      <c r="BZK104" s="17"/>
      <c r="BZL104" s="17"/>
      <c r="BZM104" s="17"/>
      <c r="BZN104" s="17"/>
      <c r="BZO104" s="17"/>
      <c r="BZP104" s="17"/>
      <c r="BZQ104" s="17"/>
      <c r="BZR104" s="17"/>
      <c r="BZS104" s="17"/>
      <c r="BZT104" s="17"/>
      <c r="BZU104" s="17"/>
      <c r="BZV104" s="17"/>
      <c r="BZW104" s="17"/>
      <c r="BZX104" s="17"/>
      <c r="BZY104" s="17"/>
      <c r="BZZ104" s="17"/>
      <c r="CAA104" s="17"/>
      <c r="CAB104" s="17"/>
      <c r="CAC104" s="17"/>
      <c r="CAD104" s="17"/>
      <c r="CAE104" s="17"/>
      <c r="CAF104" s="17"/>
      <c r="CAG104" s="17"/>
      <c r="CAH104" s="17"/>
      <c r="CAI104" s="17"/>
      <c r="CAJ104" s="17"/>
      <c r="CAK104" s="17"/>
      <c r="CAL104" s="17"/>
      <c r="CAM104" s="17"/>
      <c r="CAN104" s="17"/>
      <c r="CAO104" s="17"/>
      <c r="CAP104" s="17"/>
      <c r="CAQ104" s="17"/>
      <c r="CAR104" s="17"/>
      <c r="CAS104" s="17"/>
      <c r="CAT104" s="17"/>
      <c r="CAU104" s="17"/>
      <c r="CAV104" s="17"/>
      <c r="CAW104" s="17"/>
      <c r="CAX104" s="17"/>
      <c r="CAY104" s="17"/>
      <c r="CAZ104" s="17"/>
      <c r="CBA104" s="17"/>
      <c r="CBB104" s="17"/>
      <c r="CBC104" s="17"/>
      <c r="CBD104" s="17"/>
      <c r="CBE104" s="17"/>
      <c r="CBF104" s="17"/>
      <c r="CBG104" s="17"/>
      <c r="CBH104" s="17"/>
      <c r="CBI104" s="17"/>
      <c r="CBJ104" s="17"/>
      <c r="CBK104" s="17"/>
      <c r="CBL104" s="17"/>
      <c r="CBM104" s="17"/>
      <c r="CBN104" s="17"/>
      <c r="CBO104" s="17"/>
      <c r="CBP104" s="17"/>
      <c r="CBQ104" s="17"/>
      <c r="CBR104" s="17"/>
      <c r="CBS104" s="17"/>
      <c r="CBT104" s="17"/>
      <c r="CBU104" s="17"/>
      <c r="CBV104" s="17"/>
      <c r="CBW104" s="17"/>
      <c r="CBX104" s="17"/>
      <c r="CBY104" s="17"/>
      <c r="CBZ104" s="17"/>
      <c r="CCA104" s="17"/>
      <c r="CCB104" s="17"/>
      <c r="CCC104" s="17"/>
      <c r="CCD104" s="17"/>
      <c r="CCE104" s="17"/>
      <c r="CCF104" s="17"/>
      <c r="CCG104" s="17"/>
      <c r="CCH104" s="17"/>
      <c r="CCI104" s="17"/>
      <c r="CCJ104" s="17"/>
      <c r="CCK104" s="17"/>
      <c r="CCL104" s="17"/>
      <c r="CCM104" s="17"/>
      <c r="CCN104" s="17"/>
      <c r="CCO104" s="17"/>
      <c r="CCP104" s="17"/>
      <c r="CCQ104" s="17"/>
      <c r="CCR104" s="17"/>
      <c r="CCS104" s="17"/>
      <c r="CCT104" s="17"/>
      <c r="CCU104" s="17"/>
      <c r="CCV104" s="17"/>
      <c r="CCW104" s="17"/>
      <c r="CCX104" s="17"/>
      <c r="CCY104" s="17"/>
      <c r="CCZ104" s="17"/>
      <c r="CDA104" s="17"/>
      <c r="CDB104" s="17"/>
      <c r="CDC104" s="17"/>
      <c r="CDD104" s="17"/>
      <c r="CDE104" s="17"/>
      <c r="CDF104" s="17"/>
      <c r="CDG104" s="17"/>
      <c r="CDH104" s="17"/>
      <c r="CDI104" s="17"/>
      <c r="CDJ104" s="17"/>
      <c r="CDK104" s="17"/>
      <c r="CDL104" s="17"/>
      <c r="CDM104" s="17"/>
      <c r="CDN104" s="17"/>
      <c r="CDO104" s="17"/>
      <c r="CDP104" s="17"/>
      <c r="CDQ104" s="17"/>
      <c r="CDR104" s="17"/>
      <c r="CDS104" s="17"/>
      <c r="CDT104" s="17"/>
      <c r="CDU104" s="17"/>
    </row>
    <row r="105">
      <c r="A105" s="14" t="s">
        <v>3562</v>
      </c>
      <c r="B105" s="14" t="s">
        <v>3587</v>
      </c>
      <c r="C105" s="14" t="s">
        <v>2614</v>
      </c>
      <c r="D105" s="14" t="s">
        <v>2615</v>
      </c>
      <c r="E105" s="14" t="s">
        <v>76</v>
      </c>
      <c r="F105" s="14" t="s">
        <v>2835</v>
      </c>
      <c r="I105" s="14" t="s">
        <v>3396</v>
      </c>
      <c r="J105" s="14" t="s">
        <v>2618</v>
      </c>
      <c r="K105" s="14" t="s">
        <v>2619</v>
      </c>
      <c r="L105" s="17"/>
      <c r="M105" s="16">
        <v>1.0</v>
      </c>
      <c r="N105" s="14" t="s">
        <v>21</v>
      </c>
      <c r="O105" s="14" t="s">
        <v>21</v>
      </c>
      <c r="P105" s="14" t="s">
        <v>21</v>
      </c>
      <c r="Q105" s="16">
        <v>11.0</v>
      </c>
      <c r="R105" s="16">
        <v>3988902.0</v>
      </c>
      <c r="S105" s="16">
        <v>3988902.0</v>
      </c>
      <c r="T105" s="14" t="s">
        <v>2630</v>
      </c>
      <c r="U105" s="14" t="s">
        <v>2631</v>
      </c>
      <c r="V105" s="14" t="s">
        <v>3397</v>
      </c>
      <c r="W105" s="14" t="s">
        <v>3398</v>
      </c>
      <c r="X105" s="16">
        <v>0.43</v>
      </c>
      <c r="Y105" s="17"/>
      <c r="Z105" s="16">
        <v>61.0</v>
      </c>
      <c r="AA105" s="16">
        <v>81.0</v>
      </c>
      <c r="AB105" s="17"/>
      <c r="AC105" s="17"/>
      <c r="AD105" s="16">
        <v>887.0</v>
      </c>
      <c r="AE105" s="22">
        <v>45334.0</v>
      </c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4" t="s">
        <v>2625</v>
      </c>
      <c r="BB105" s="17"/>
      <c r="BC105" s="17"/>
      <c r="BD105" s="17"/>
      <c r="BE105" s="17"/>
      <c r="BF105" s="17"/>
      <c r="BG105" s="16">
        <v>1.0</v>
      </c>
      <c r="BH105" s="17"/>
      <c r="BI105" s="14" t="s">
        <v>2594</v>
      </c>
      <c r="BJ105" s="14" t="s">
        <v>2566</v>
      </c>
      <c r="BK105" s="17"/>
      <c r="BL105" s="17"/>
      <c r="BM105" s="16">
        <v>29.6</v>
      </c>
      <c r="BN105" s="17"/>
      <c r="BO105" s="17"/>
      <c r="BP105" s="17"/>
      <c r="BQ105" s="17"/>
      <c r="BR105" s="17"/>
      <c r="BS105" s="16">
        <v>3.0E-4</v>
      </c>
      <c r="BT105" s="16">
        <v>6.84</v>
      </c>
      <c r="BU105" s="14" t="s">
        <v>2680</v>
      </c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6">
        <v>2.66</v>
      </c>
      <c r="CZ105" s="14" t="s">
        <v>3578</v>
      </c>
      <c r="DB105" s="17"/>
      <c r="DC105" s="17"/>
      <c r="DD105" s="17"/>
      <c r="DE105" s="17"/>
      <c r="DF105" s="17"/>
      <c r="DG105" s="17"/>
      <c r="DH105" s="17"/>
      <c r="DI105" s="17"/>
      <c r="DJ105" s="14" t="s">
        <v>2614</v>
      </c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  <c r="KL105" s="17"/>
      <c r="KM105" s="17"/>
      <c r="KN105" s="17"/>
      <c r="KO105" s="17"/>
      <c r="KP105" s="17"/>
      <c r="KQ105" s="17"/>
      <c r="KR105" s="17"/>
      <c r="KS105" s="17"/>
      <c r="KT105" s="17"/>
      <c r="KU105" s="17"/>
      <c r="KV105" s="17"/>
      <c r="KW105" s="17"/>
      <c r="KX105" s="17"/>
      <c r="KY105" s="17"/>
      <c r="KZ105" s="17"/>
      <c r="LA105" s="17"/>
      <c r="LB105" s="17"/>
      <c r="LC105" s="17"/>
      <c r="LD105" s="17"/>
      <c r="LE105" s="17"/>
      <c r="LF105" s="17"/>
      <c r="LG105" s="17"/>
      <c r="LH105" s="17"/>
      <c r="LI105" s="17"/>
      <c r="LJ105" s="17"/>
      <c r="LK105" s="17"/>
      <c r="LL105" s="17"/>
      <c r="LM105" s="17"/>
      <c r="LN105" s="17"/>
      <c r="LO105" s="17"/>
      <c r="LP105" s="17"/>
      <c r="LQ105" s="17"/>
      <c r="LR105" s="17"/>
      <c r="LS105" s="17"/>
      <c r="LT105" s="17"/>
      <c r="LU105" s="17"/>
      <c r="LV105" s="17"/>
      <c r="LW105" s="17"/>
      <c r="LX105" s="17"/>
      <c r="LY105" s="17"/>
      <c r="LZ105" s="17"/>
      <c r="MA105" s="17"/>
      <c r="MB105" s="17"/>
      <c r="MC105" s="17"/>
      <c r="MD105" s="17"/>
      <c r="ME105" s="17"/>
      <c r="MF105" s="17"/>
      <c r="MG105" s="17"/>
      <c r="MH105" s="17"/>
      <c r="MI105" s="17"/>
      <c r="MJ105" s="17"/>
      <c r="MK105" s="17"/>
      <c r="ML105" s="17"/>
      <c r="MM105" s="17"/>
      <c r="MN105" s="17"/>
      <c r="MO105" s="17"/>
      <c r="MP105" s="17"/>
      <c r="MQ105" s="17"/>
      <c r="MR105" s="17"/>
      <c r="MS105" s="17"/>
      <c r="MT105" s="17"/>
      <c r="MU105" s="17"/>
      <c r="MV105" s="17"/>
      <c r="MW105" s="17"/>
      <c r="MX105" s="17"/>
      <c r="MY105" s="17"/>
      <c r="MZ105" s="17"/>
      <c r="NA105" s="17"/>
      <c r="NB105" s="17"/>
      <c r="NC105" s="17"/>
      <c r="ND105" s="17"/>
      <c r="NE105" s="17"/>
      <c r="NF105" s="17"/>
      <c r="NG105" s="17"/>
      <c r="NH105" s="17"/>
      <c r="NI105" s="17"/>
      <c r="NJ105" s="17"/>
      <c r="NK105" s="17"/>
      <c r="NL105" s="17"/>
      <c r="NM105" s="17"/>
      <c r="NN105" s="17"/>
      <c r="NO105" s="17"/>
      <c r="NP105" s="17"/>
      <c r="NQ105" s="17"/>
      <c r="NR105" s="17"/>
      <c r="NS105" s="17"/>
      <c r="NT105" s="17"/>
      <c r="NU105" s="17"/>
      <c r="NV105" s="17"/>
      <c r="NW105" s="17"/>
      <c r="NX105" s="17"/>
      <c r="NY105" s="17"/>
      <c r="NZ105" s="17"/>
      <c r="OA105" s="17"/>
      <c r="OB105" s="17"/>
      <c r="OC105" s="17"/>
      <c r="OD105" s="17"/>
      <c r="OE105" s="17"/>
      <c r="OF105" s="17"/>
      <c r="OG105" s="17"/>
      <c r="OH105" s="17"/>
      <c r="OI105" s="17"/>
      <c r="OJ105" s="17"/>
      <c r="OK105" s="17"/>
      <c r="OL105" s="17"/>
      <c r="OM105" s="17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7"/>
      <c r="PL105" s="17"/>
      <c r="PM105" s="17"/>
      <c r="PN105" s="17"/>
      <c r="PO105" s="17"/>
      <c r="PP105" s="17"/>
      <c r="PQ105" s="17"/>
      <c r="PR105" s="17"/>
      <c r="PS105" s="17"/>
      <c r="PT105" s="17"/>
      <c r="PU105" s="17"/>
      <c r="PV105" s="17"/>
      <c r="PW105" s="17"/>
      <c r="PX105" s="17"/>
      <c r="PY105" s="17"/>
      <c r="PZ105" s="17"/>
      <c r="QA105" s="17"/>
      <c r="QB105" s="17"/>
      <c r="QC105" s="17"/>
      <c r="QD105" s="17"/>
      <c r="QE105" s="17"/>
      <c r="QF105" s="17"/>
      <c r="QG105" s="17"/>
      <c r="QH105" s="17"/>
      <c r="QI105" s="17"/>
      <c r="QJ105" s="17"/>
      <c r="QK105" s="17"/>
      <c r="QL105" s="17"/>
      <c r="QM105" s="17"/>
      <c r="QN105" s="17"/>
      <c r="QO105" s="17"/>
      <c r="QP105" s="17"/>
      <c r="QQ105" s="17"/>
      <c r="QR105" s="17"/>
      <c r="QS105" s="17"/>
      <c r="QT105" s="17"/>
      <c r="QU105" s="17"/>
      <c r="QV105" s="17"/>
      <c r="QW105" s="17"/>
      <c r="QX105" s="17"/>
      <c r="QY105" s="17"/>
      <c r="QZ105" s="17"/>
      <c r="RA105" s="17"/>
      <c r="RB105" s="17"/>
      <c r="RC105" s="17"/>
      <c r="RD105" s="17"/>
      <c r="RE105" s="17"/>
      <c r="RF105" s="17"/>
      <c r="RG105" s="17"/>
      <c r="RH105" s="17"/>
      <c r="RI105" s="17"/>
      <c r="RJ105" s="17"/>
      <c r="RK105" s="17"/>
      <c r="RL105" s="17"/>
      <c r="RM105" s="17"/>
      <c r="RN105" s="17"/>
      <c r="RO105" s="17"/>
      <c r="RP105" s="17"/>
      <c r="RQ105" s="17"/>
      <c r="RR105" s="17"/>
      <c r="RS105" s="17"/>
      <c r="RT105" s="17"/>
      <c r="RU105" s="17"/>
      <c r="RV105" s="17"/>
      <c r="RW105" s="17"/>
      <c r="RX105" s="17"/>
      <c r="RY105" s="17"/>
      <c r="RZ105" s="17"/>
      <c r="SA105" s="17"/>
      <c r="SB105" s="17"/>
      <c r="SC105" s="17"/>
      <c r="SD105" s="17"/>
      <c r="SE105" s="17"/>
      <c r="SF105" s="17"/>
      <c r="SG105" s="17"/>
      <c r="SH105" s="17"/>
      <c r="SI105" s="17"/>
      <c r="SJ105" s="17"/>
      <c r="SK105" s="17"/>
      <c r="SL105" s="17"/>
      <c r="SM105" s="17"/>
      <c r="SN105" s="17"/>
      <c r="SO105" s="17"/>
      <c r="SP105" s="17"/>
      <c r="SQ105" s="17"/>
      <c r="SR105" s="17"/>
      <c r="SS105" s="17"/>
      <c r="ST105" s="17"/>
      <c r="SU105" s="17"/>
      <c r="SV105" s="17"/>
      <c r="SW105" s="17"/>
      <c r="SX105" s="17"/>
      <c r="SY105" s="17"/>
      <c r="SZ105" s="17"/>
      <c r="TA105" s="17"/>
      <c r="TB105" s="17"/>
      <c r="TC105" s="17"/>
      <c r="TD105" s="17"/>
      <c r="TE105" s="17"/>
      <c r="TF105" s="17"/>
      <c r="TG105" s="17"/>
      <c r="TH105" s="17"/>
      <c r="TI105" s="17"/>
      <c r="TJ105" s="17"/>
      <c r="TK105" s="17"/>
      <c r="TL105" s="17"/>
      <c r="TM105" s="17"/>
      <c r="TN105" s="17"/>
      <c r="TO105" s="17"/>
      <c r="TP105" s="17"/>
      <c r="TQ105" s="17"/>
      <c r="TR105" s="17"/>
      <c r="TS105" s="17"/>
      <c r="TT105" s="17"/>
      <c r="TU105" s="17"/>
      <c r="TV105" s="17"/>
      <c r="TW105" s="17"/>
      <c r="TX105" s="17"/>
      <c r="TY105" s="17"/>
      <c r="TZ105" s="17"/>
      <c r="UA105" s="17"/>
      <c r="UB105" s="17"/>
      <c r="UC105" s="17"/>
      <c r="UD105" s="17"/>
      <c r="UE105" s="17"/>
      <c r="UF105" s="17"/>
      <c r="UG105" s="17"/>
      <c r="UH105" s="17"/>
      <c r="UI105" s="17"/>
      <c r="UJ105" s="17"/>
      <c r="UK105" s="17"/>
      <c r="UL105" s="17"/>
      <c r="UM105" s="17"/>
      <c r="UN105" s="17"/>
      <c r="UO105" s="17"/>
      <c r="UP105" s="17"/>
      <c r="UQ105" s="17"/>
      <c r="UR105" s="17"/>
      <c r="US105" s="17"/>
      <c r="UT105" s="17"/>
      <c r="UU105" s="17"/>
      <c r="UV105" s="17"/>
      <c r="UW105" s="17"/>
      <c r="UX105" s="17"/>
      <c r="UY105" s="17"/>
      <c r="UZ105" s="17"/>
      <c r="VA105" s="17"/>
      <c r="VB105" s="17"/>
      <c r="VC105" s="17"/>
      <c r="VD105" s="17"/>
      <c r="VE105" s="17"/>
      <c r="VF105" s="17"/>
      <c r="VG105" s="17"/>
      <c r="VH105" s="17"/>
      <c r="VI105" s="17"/>
      <c r="VJ105" s="17"/>
      <c r="VK105" s="17"/>
      <c r="VL105" s="17"/>
      <c r="VM105" s="17"/>
      <c r="VN105" s="17"/>
      <c r="VO105" s="17"/>
      <c r="VP105" s="17"/>
      <c r="VQ105" s="17"/>
      <c r="VR105" s="17"/>
      <c r="VS105" s="17"/>
      <c r="VT105" s="17"/>
      <c r="VU105" s="17"/>
      <c r="VV105" s="17"/>
      <c r="VW105" s="17"/>
      <c r="VX105" s="17"/>
      <c r="VY105" s="17"/>
      <c r="VZ105" s="17"/>
      <c r="WA105" s="17"/>
      <c r="WB105" s="17"/>
      <c r="WC105" s="17"/>
      <c r="WD105" s="17"/>
      <c r="WE105" s="17"/>
      <c r="WF105" s="17"/>
      <c r="WG105" s="17"/>
      <c r="WH105" s="17"/>
      <c r="WI105" s="17"/>
      <c r="WJ105" s="17"/>
      <c r="WK105" s="17"/>
      <c r="WL105" s="17"/>
      <c r="WM105" s="17"/>
      <c r="WN105" s="17"/>
      <c r="WO105" s="17"/>
      <c r="WP105" s="17"/>
      <c r="WQ105" s="17"/>
      <c r="WR105" s="17"/>
      <c r="WS105" s="17"/>
      <c r="WT105" s="17"/>
      <c r="WU105" s="17"/>
      <c r="WV105" s="17"/>
      <c r="WW105" s="17"/>
      <c r="WX105" s="17"/>
      <c r="WY105" s="17"/>
      <c r="WZ105" s="17"/>
      <c r="XA105" s="17"/>
      <c r="XB105" s="17"/>
      <c r="XC105" s="17"/>
      <c r="XD105" s="17"/>
      <c r="XE105" s="17"/>
      <c r="XF105" s="17"/>
      <c r="XG105" s="17"/>
      <c r="XH105" s="17"/>
      <c r="XI105" s="17"/>
      <c r="XJ105" s="17"/>
      <c r="XK105" s="17"/>
      <c r="XL105" s="17"/>
      <c r="XM105" s="17"/>
      <c r="XN105" s="17"/>
      <c r="XO105" s="17"/>
      <c r="XP105" s="17"/>
      <c r="XQ105" s="17"/>
      <c r="XR105" s="17"/>
      <c r="XS105" s="17"/>
      <c r="XT105" s="17"/>
      <c r="XU105" s="17"/>
      <c r="XV105" s="17"/>
      <c r="XW105" s="17"/>
      <c r="XX105" s="17"/>
      <c r="XY105" s="17"/>
      <c r="XZ105" s="17"/>
      <c r="YA105" s="17"/>
      <c r="YB105" s="17"/>
      <c r="YC105" s="17"/>
      <c r="YD105" s="17"/>
      <c r="YE105" s="17"/>
      <c r="YF105" s="17"/>
      <c r="YG105" s="17"/>
      <c r="YH105" s="17"/>
      <c r="YI105" s="17"/>
      <c r="YJ105" s="17"/>
      <c r="YK105" s="17"/>
      <c r="YL105" s="17"/>
      <c r="YM105" s="17"/>
      <c r="YN105" s="17"/>
      <c r="YO105" s="17"/>
      <c r="YP105" s="17"/>
      <c r="YQ105" s="17"/>
      <c r="YR105" s="17"/>
      <c r="YS105" s="17"/>
      <c r="YT105" s="17"/>
      <c r="YU105" s="17"/>
      <c r="YV105" s="17"/>
      <c r="YW105" s="17"/>
      <c r="YX105" s="17"/>
      <c r="YY105" s="17"/>
      <c r="YZ105" s="17"/>
      <c r="ZA105" s="17"/>
      <c r="ZB105" s="17"/>
      <c r="ZC105" s="17"/>
      <c r="ZD105" s="17"/>
      <c r="ZE105" s="17"/>
      <c r="ZF105" s="17"/>
      <c r="ZG105" s="17"/>
      <c r="ZH105" s="17"/>
      <c r="ZI105" s="17"/>
      <c r="ZJ105" s="17"/>
      <c r="ZK105" s="17"/>
      <c r="ZL105" s="17"/>
      <c r="ZM105" s="17"/>
      <c r="ZN105" s="17"/>
      <c r="ZO105" s="17"/>
      <c r="ZP105" s="17"/>
      <c r="ZQ105" s="17"/>
      <c r="ZR105" s="17"/>
      <c r="ZS105" s="17"/>
      <c r="ZT105" s="17"/>
      <c r="ZU105" s="17"/>
      <c r="ZV105" s="17"/>
      <c r="ZW105" s="17"/>
      <c r="ZX105" s="17"/>
      <c r="ZY105" s="14" t="s">
        <v>3583</v>
      </c>
      <c r="ZZ105" s="17"/>
      <c r="AAA105" s="17"/>
      <c r="AAB105" s="17"/>
      <c r="AAC105" s="17"/>
      <c r="AAD105" s="17"/>
      <c r="AAE105" s="17"/>
      <c r="AAF105" s="17"/>
      <c r="AAG105" s="17"/>
      <c r="AAH105" s="17"/>
      <c r="AAI105" s="17"/>
      <c r="AAJ105" s="17"/>
      <c r="AAK105" s="17"/>
      <c r="AAL105" s="17"/>
      <c r="AAM105" s="14" t="s">
        <v>3373</v>
      </c>
      <c r="AAN105" s="17"/>
      <c r="AAO105" s="17"/>
      <c r="AAP105" s="17"/>
      <c r="AAQ105" s="17"/>
      <c r="AAR105" s="17"/>
      <c r="AAS105" s="17"/>
      <c r="AAT105" s="17"/>
      <c r="AAU105" s="17"/>
      <c r="AAV105" s="17"/>
      <c r="AAW105" s="17"/>
      <c r="AAX105" s="17"/>
      <c r="AAY105" s="17"/>
      <c r="AAZ105" s="17"/>
      <c r="ABA105" s="17"/>
      <c r="ABB105" s="17"/>
      <c r="ABC105" s="17"/>
      <c r="ABD105" s="17"/>
      <c r="ABE105" s="17"/>
      <c r="ABF105" s="17"/>
      <c r="ABG105" s="17"/>
      <c r="ABH105" s="17"/>
      <c r="ABI105" s="17"/>
      <c r="ABJ105" s="17"/>
      <c r="ABK105" s="17"/>
      <c r="ABL105" s="17"/>
      <c r="ABM105" s="17"/>
      <c r="ABN105" s="17"/>
      <c r="ABO105" s="17"/>
      <c r="ABP105" s="17"/>
      <c r="ABQ105" s="17"/>
      <c r="ABR105" s="17"/>
      <c r="ABS105" s="17"/>
      <c r="ABT105" s="17"/>
      <c r="ABU105" s="17"/>
      <c r="ABV105" s="17"/>
      <c r="ABW105" s="17"/>
      <c r="ABX105" s="17"/>
      <c r="ABY105" s="17"/>
      <c r="ABZ105" s="17"/>
      <c r="ACA105" s="17"/>
      <c r="ACB105" s="17"/>
      <c r="ACC105" s="17"/>
      <c r="ACD105" s="17"/>
      <c r="ACE105" s="17"/>
      <c r="ACF105" s="17"/>
      <c r="ACG105" s="17"/>
      <c r="ACH105" s="17"/>
      <c r="ACI105" s="17"/>
      <c r="ACJ105" s="17"/>
      <c r="ACK105" s="17"/>
      <c r="ACL105" s="17"/>
      <c r="ACM105" s="17"/>
      <c r="ACN105" s="17"/>
      <c r="ACO105" s="17"/>
      <c r="ACP105" s="17"/>
      <c r="ACQ105" s="17"/>
      <c r="ACR105" s="17"/>
      <c r="ACS105" s="17"/>
      <c r="ACT105" s="17"/>
      <c r="ACU105" s="17"/>
      <c r="ACV105" s="17"/>
      <c r="ACW105" s="17"/>
      <c r="ACX105" s="17"/>
      <c r="ACY105" s="17"/>
      <c r="ACZ105" s="17"/>
      <c r="ADA105" s="17"/>
      <c r="ADB105" s="17"/>
      <c r="ADC105" s="17"/>
      <c r="ADD105" s="17"/>
      <c r="ADE105" s="17"/>
      <c r="ADF105" s="17"/>
      <c r="ADG105" s="17"/>
      <c r="ADH105" s="17"/>
      <c r="ADI105" s="17"/>
      <c r="ADJ105" s="17"/>
      <c r="ADK105" s="17"/>
      <c r="ADL105" s="17"/>
      <c r="ADM105" s="17"/>
      <c r="ADN105" s="17"/>
      <c r="ADO105" s="17"/>
      <c r="ADP105" s="17"/>
      <c r="ADQ105" s="17"/>
      <c r="ADR105" s="17"/>
      <c r="ADS105" s="17"/>
      <c r="ADT105" s="17"/>
      <c r="ADU105" s="17"/>
      <c r="ADV105" s="17"/>
      <c r="ADW105" s="17"/>
      <c r="ADX105" s="17"/>
      <c r="ADY105" s="17"/>
      <c r="ADZ105" s="17"/>
      <c r="AEA105" s="17"/>
      <c r="AEB105" s="17"/>
      <c r="AEC105" s="17"/>
      <c r="AED105" s="17"/>
      <c r="AEE105" s="17"/>
      <c r="AEF105" s="17"/>
      <c r="AEG105" s="17"/>
      <c r="AEH105" s="17"/>
      <c r="AEI105" s="17"/>
      <c r="AEJ105" s="17"/>
      <c r="AEK105" s="17"/>
      <c r="AEL105" s="17"/>
      <c r="AEM105" s="17"/>
      <c r="AEN105" s="17"/>
      <c r="AEO105" s="17"/>
      <c r="AEP105" s="17"/>
      <c r="AEQ105" s="17"/>
      <c r="AER105" s="17"/>
      <c r="AES105" s="17"/>
      <c r="AET105" s="17"/>
      <c r="AEU105" s="17"/>
      <c r="AEV105" s="17"/>
      <c r="AEW105" s="17"/>
      <c r="AEX105" s="17"/>
      <c r="AEY105" s="17"/>
      <c r="AEZ105" s="17"/>
      <c r="AFA105" s="17"/>
      <c r="AFB105" s="17"/>
      <c r="AFC105" s="17"/>
      <c r="AFD105" s="17"/>
      <c r="AFE105" s="17"/>
      <c r="AFF105" s="17"/>
      <c r="AFG105" s="17"/>
      <c r="AFH105" s="17"/>
      <c r="AFI105" s="17"/>
      <c r="AFJ105" s="17"/>
      <c r="AFK105" s="17"/>
      <c r="AFL105" s="17"/>
      <c r="AFM105" s="17"/>
      <c r="AFN105" s="17"/>
      <c r="AFO105" s="17"/>
      <c r="AFP105" s="17"/>
      <c r="AFQ105" s="17"/>
      <c r="AFR105" s="17"/>
      <c r="AFS105" s="17"/>
      <c r="AFT105" s="17"/>
      <c r="AFU105" s="17"/>
      <c r="AFV105" s="17"/>
      <c r="AFW105" s="17"/>
      <c r="AFX105" s="17"/>
      <c r="AFY105" s="17"/>
      <c r="AFZ105" s="17"/>
      <c r="AGA105" s="17"/>
      <c r="AGB105" s="17"/>
      <c r="AGC105" s="17"/>
      <c r="AGD105" s="17"/>
      <c r="AGE105" s="17"/>
      <c r="AGF105" s="17"/>
      <c r="AGG105" s="17"/>
      <c r="AGH105" s="17"/>
      <c r="AGI105" s="17"/>
      <c r="AGJ105" s="17"/>
      <c r="AGK105" s="17"/>
      <c r="AGL105" s="17"/>
      <c r="AGM105" s="17"/>
      <c r="AGN105" s="17"/>
      <c r="AGO105" s="17"/>
      <c r="AGP105" s="17"/>
      <c r="AGQ105" s="17"/>
      <c r="AGR105" s="17"/>
      <c r="AGS105" s="17"/>
      <c r="AGT105" s="17"/>
      <c r="AGU105" s="17"/>
      <c r="AGV105" s="17"/>
      <c r="AGW105" s="17"/>
      <c r="AGX105" s="17"/>
      <c r="AGY105" s="17"/>
      <c r="AGZ105" s="17"/>
      <c r="AHA105" s="17"/>
      <c r="AHB105" s="17"/>
      <c r="AHC105" s="17"/>
      <c r="AHD105" s="17"/>
      <c r="AHE105" s="17"/>
      <c r="AHF105" s="17"/>
      <c r="AHG105" s="17"/>
      <c r="AHH105" s="17"/>
      <c r="AHI105" s="17"/>
      <c r="AHJ105" s="17"/>
      <c r="AHK105" s="17"/>
      <c r="AHL105" s="17"/>
      <c r="AHM105" s="17"/>
      <c r="AHN105" s="17"/>
      <c r="AHO105" s="17"/>
      <c r="AHP105" s="17"/>
      <c r="AHQ105" s="17"/>
      <c r="AHR105" s="17"/>
      <c r="AHS105" s="17"/>
      <c r="AHT105" s="17"/>
      <c r="AHU105" s="17"/>
      <c r="AHV105" s="17"/>
      <c r="AHW105" s="17"/>
      <c r="AHX105" s="17"/>
      <c r="AHY105" s="17"/>
      <c r="AHZ105" s="17"/>
      <c r="AIA105" s="17"/>
      <c r="AIB105" s="17"/>
      <c r="AIC105" s="17"/>
      <c r="AID105" s="17"/>
      <c r="AIE105" s="17"/>
      <c r="AIF105" s="17"/>
      <c r="AIG105" s="17"/>
      <c r="AIH105" s="17"/>
      <c r="AII105" s="17"/>
      <c r="AIJ105" s="17"/>
      <c r="AIK105" s="17"/>
      <c r="AIL105" s="17"/>
      <c r="AIM105" s="17"/>
      <c r="AIN105" s="17"/>
      <c r="AIO105" s="17"/>
      <c r="AIP105" s="17"/>
      <c r="AIQ105" s="17"/>
      <c r="AIR105" s="17"/>
      <c r="AIS105" s="17"/>
      <c r="AIT105" s="17"/>
      <c r="AIU105" s="17"/>
      <c r="AIV105" s="17"/>
      <c r="AIW105" s="17"/>
      <c r="AIX105" s="17"/>
      <c r="AIY105" s="17"/>
      <c r="AIZ105" s="17"/>
      <c r="AJA105" s="17"/>
      <c r="AJB105" s="17"/>
      <c r="AJC105" s="17"/>
      <c r="AJD105" s="17"/>
      <c r="AJE105" s="17"/>
      <c r="AJF105" s="17"/>
      <c r="AJG105" s="17"/>
      <c r="AJH105" s="17"/>
      <c r="AJI105" s="17"/>
      <c r="AJJ105" s="17"/>
      <c r="AJK105" s="17"/>
      <c r="AJL105" s="17"/>
      <c r="AJM105" s="17"/>
      <c r="AJN105" s="17"/>
      <c r="AJO105" s="17"/>
      <c r="AJP105" s="17"/>
      <c r="AJQ105" s="17"/>
      <c r="AJR105" s="17"/>
      <c r="AJS105" s="17"/>
      <c r="AJT105" s="17"/>
      <c r="AJU105" s="17"/>
      <c r="AJV105" s="17"/>
      <c r="AJW105" s="17"/>
      <c r="AJX105" s="17"/>
      <c r="AJY105" s="17"/>
      <c r="AJZ105" s="17"/>
      <c r="AKA105" s="17"/>
      <c r="AKB105" s="17"/>
      <c r="AKC105" s="17"/>
      <c r="AKD105" s="17"/>
      <c r="AKE105" s="17"/>
      <c r="AKF105" s="17"/>
      <c r="AKG105" s="17"/>
      <c r="AKH105" s="17"/>
      <c r="AKI105" s="17"/>
      <c r="AKJ105" s="17"/>
      <c r="AKK105" s="17"/>
      <c r="AKL105" s="17"/>
      <c r="AKM105" s="17"/>
      <c r="AKN105" s="17"/>
      <c r="AKO105" s="17"/>
      <c r="AKP105" s="17"/>
      <c r="AKQ105" s="17"/>
      <c r="AKR105" s="17"/>
      <c r="AKS105" s="17"/>
      <c r="AKT105" s="17"/>
      <c r="AKU105" s="17"/>
      <c r="AKV105" s="17"/>
      <c r="AKW105" s="17"/>
      <c r="AKX105" s="17"/>
      <c r="AKY105" s="17"/>
      <c r="AKZ105" s="17"/>
      <c r="ALA105" s="17"/>
      <c r="ALB105" s="14" t="s">
        <v>3584</v>
      </c>
      <c r="ALC105" s="17"/>
      <c r="ALD105" s="17"/>
      <c r="ALE105" s="17"/>
      <c r="ALF105" s="17"/>
      <c r="ALG105" s="17"/>
      <c r="ALH105" s="17"/>
      <c r="ALI105" s="17"/>
      <c r="ALJ105" s="17"/>
      <c r="ALK105" s="17"/>
      <c r="ALL105" s="17"/>
      <c r="ALM105" s="17"/>
      <c r="ALN105" s="17"/>
      <c r="ALO105" s="17"/>
      <c r="ALP105" s="17"/>
      <c r="ALQ105" s="17"/>
      <c r="ALR105" s="17"/>
      <c r="ALS105" s="17"/>
      <c r="ALT105" s="17"/>
      <c r="ALU105" s="17"/>
      <c r="ALV105" s="17"/>
      <c r="ALW105" s="17"/>
      <c r="ALX105" s="17"/>
      <c r="ALY105" s="17"/>
      <c r="ALZ105" s="17"/>
      <c r="AMA105" s="17"/>
      <c r="AMB105" s="17"/>
      <c r="AMC105" s="17"/>
      <c r="AMD105" s="17"/>
      <c r="AME105" s="17"/>
      <c r="AMF105" s="17"/>
      <c r="AMG105" s="17"/>
      <c r="AMH105" s="17"/>
      <c r="AMI105" s="17"/>
      <c r="AMJ105" s="17"/>
      <c r="AMK105" s="17"/>
      <c r="AML105" s="17"/>
      <c r="AMM105" s="17"/>
      <c r="AMN105" s="17"/>
      <c r="AMO105" s="17"/>
      <c r="AMP105" s="17"/>
      <c r="AMQ105" s="17"/>
      <c r="AMR105" s="17"/>
      <c r="AMS105" s="17"/>
      <c r="AMT105" s="17"/>
      <c r="AMU105" s="17"/>
      <c r="AMV105" s="17"/>
      <c r="AMW105" s="17"/>
      <c r="AMX105" s="17"/>
      <c r="AMY105" s="17"/>
      <c r="AMZ105" s="17"/>
      <c r="ANA105" s="17"/>
      <c r="ANB105" s="17"/>
      <c r="ANC105" s="17"/>
      <c r="AND105" s="17"/>
      <c r="ANE105" s="17"/>
      <c r="ANF105" s="17"/>
      <c r="ANG105" s="17"/>
      <c r="ANH105" s="17"/>
      <c r="ANI105" s="17"/>
      <c r="ANJ105" s="17"/>
      <c r="ANK105" s="17"/>
      <c r="ANL105" s="17"/>
      <c r="ANM105" s="17"/>
      <c r="ANN105" s="17"/>
      <c r="ANO105" s="17"/>
      <c r="ANP105" s="17"/>
      <c r="ANQ105" s="17"/>
      <c r="ANR105" s="17"/>
      <c r="ANS105" s="17"/>
      <c r="ANT105" s="17"/>
      <c r="ANU105" s="17"/>
      <c r="ANV105" s="17"/>
      <c r="ANW105" s="17"/>
      <c r="ANX105" s="17"/>
      <c r="ANY105" s="17"/>
      <c r="ANZ105" s="17"/>
      <c r="AOA105" s="17"/>
      <c r="AOB105" s="17"/>
      <c r="AOC105" s="17"/>
      <c r="AOD105" s="17"/>
      <c r="AOE105" s="17"/>
      <c r="AOF105" s="17"/>
      <c r="AOG105" s="17"/>
      <c r="AOH105" s="17"/>
      <c r="AOI105" s="17"/>
      <c r="AOJ105" s="17"/>
      <c r="AOK105" s="17"/>
      <c r="AOL105" s="17"/>
      <c r="AOM105" s="17"/>
      <c r="AON105" s="17"/>
      <c r="AOO105" s="17"/>
      <c r="AOP105" s="17"/>
      <c r="AOQ105" s="17"/>
      <c r="AOR105" s="17"/>
      <c r="AOS105" s="17"/>
      <c r="AOT105" s="17"/>
      <c r="AOU105" s="17"/>
      <c r="AOV105" s="17"/>
      <c r="AOW105" s="17"/>
      <c r="AOX105" s="17"/>
      <c r="AOY105" s="17"/>
      <c r="AOZ105" s="17"/>
      <c r="APA105" s="17"/>
      <c r="APB105" s="17"/>
      <c r="APC105" s="17"/>
      <c r="APD105" s="17"/>
      <c r="APE105" s="17"/>
      <c r="APF105" s="17"/>
      <c r="APG105" s="17"/>
      <c r="APH105" s="17"/>
      <c r="API105" s="17"/>
      <c r="APJ105" s="17"/>
      <c r="APK105" s="17"/>
      <c r="APL105" s="17"/>
      <c r="APM105" s="17"/>
      <c r="APN105" s="17"/>
      <c r="APO105" s="17"/>
      <c r="APP105" s="17"/>
      <c r="APQ105" s="17"/>
      <c r="APR105" s="17"/>
      <c r="APS105" s="17"/>
      <c r="APT105" s="17"/>
      <c r="APU105" s="17"/>
      <c r="APV105" s="17"/>
      <c r="APW105" s="17"/>
      <c r="APX105" s="17"/>
      <c r="APY105" s="17"/>
      <c r="APZ105" s="17"/>
      <c r="AQA105" s="17"/>
      <c r="AQB105" s="17"/>
      <c r="AQC105" s="17"/>
      <c r="AQD105" s="17"/>
      <c r="AQE105" s="17"/>
      <c r="AQF105" s="17"/>
      <c r="AQG105" s="17"/>
      <c r="AQH105" s="17"/>
      <c r="AQI105" s="17"/>
      <c r="AQJ105" s="17"/>
      <c r="AQK105" s="14" t="s">
        <v>3579</v>
      </c>
      <c r="AQM105" s="17"/>
      <c r="AQN105" s="17"/>
      <c r="AQO105" s="17"/>
      <c r="AQP105" s="17"/>
      <c r="AQQ105" s="17"/>
      <c r="AQR105" s="17"/>
      <c r="AQS105" s="17"/>
      <c r="AQT105" s="17"/>
      <c r="AQU105" s="17"/>
      <c r="AQV105" s="17"/>
      <c r="AQW105" s="17"/>
      <c r="AQX105" s="17"/>
      <c r="AQY105" s="17"/>
      <c r="AQZ105" s="17"/>
      <c r="ARA105" s="17"/>
      <c r="ARB105" s="17"/>
      <c r="ARC105" s="17"/>
      <c r="ARD105" s="17"/>
      <c r="ARE105" s="17"/>
      <c r="ARF105" s="17"/>
      <c r="ARG105" s="17"/>
      <c r="ARH105" s="17"/>
      <c r="ARI105" s="17"/>
      <c r="ARJ105" s="17"/>
      <c r="ARK105" s="17"/>
      <c r="ARL105" s="17"/>
      <c r="ARM105" s="17"/>
      <c r="ARN105" s="17"/>
      <c r="ARO105" s="17"/>
      <c r="ARP105" s="17"/>
      <c r="ARQ105" s="17"/>
      <c r="ARR105" s="17"/>
      <c r="ARS105" s="17"/>
      <c r="ART105" s="17"/>
      <c r="ARU105" s="17"/>
      <c r="ARV105" s="17"/>
      <c r="ARW105" s="17"/>
      <c r="ARX105" s="17"/>
      <c r="ARY105" s="17"/>
      <c r="ARZ105" s="17"/>
      <c r="ASA105" s="17"/>
      <c r="ASB105" s="17"/>
      <c r="ASC105" s="17"/>
      <c r="ASD105" s="17"/>
      <c r="ASE105" s="17"/>
      <c r="ASF105" s="17"/>
      <c r="ASG105" s="17"/>
      <c r="ASH105" s="17"/>
      <c r="ASI105" s="17"/>
      <c r="ASJ105" s="17"/>
      <c r="ASK105" s="17"/>
      <c r="ASL105" s="17"/>
      <c r="ASM105" s="17"/>
      <c r="ASN105" s="17"/>
      <c r="ASO105" s="17"/>
      <c r="ASP105" s="17"/>
      <c r="ASQ105" s="17"/>
      <c r="ASR105" s="17"/>
      <c r="ASS105" s="17"/>
      <c r="AST105" s="17"/>
      <c r="ASU105" s="17"/>
      <c r="ASV105" s="17"/>
      <c r="ASW105" s="17"/>
      <c r="ASX105" s="17"/>
      <c r="ASY105" s="17"/>
      <c r="ASZ105" s="17"/>
      <c r="ATA105" s="17"/>
      <c r="ATB105" s="17"/>
      <c r="ATC105" s="17"/>
      <c r="ATD105" s="17"/>
      <c r="ATE105" s="17"/>
      <c r="ATF105" s="17"/>
      <c r="ATG105" s="17"/>
      <c r="ATH105" s="17"/>
      <c r="ATI105" s="17"/>
      <c r="ATJ105" s="17"/>
      <c r="ATK105" s="17"/>
      <c r="ATL105" s="17"/>
      <c r="ATM105" s="17"/>
      <c r="ATN105" s="17"/>
      <c r="ATO105" s="17"/>
      <c r="ATP105" s="17"/>
      <c r="ATQ105" s="17"/>
      <c r="ATR105" s="17"/>
      <c r="ATS105" s="17"/>
      <c r="ATT105" s="17"/>
      <c r="ATU105" s="17"/>
      <c r="ATV105" s="17"/>
      <c r="ATW105" s="17"/>
      <c r="ATX105" s="17"/>
      <c r="ATY105" s="17"/>
      <c r="ATZ105" s="17"/>
      <c r="AUA105" s="17"/>
      <c r="AUB105" s="17"/>
      <c r="AUC105" s="17"/>
      <c r="AUD105" s="17"/>
      <c r="AUE105" s="17"/>
      <c r="AUF105" s="17"/>
      <c r="AUG105" s="17"/>
      <c r="AUH105" s="17"/>
      <c r="AUI105" s="17"/>
      <c r="AUJ105" s="17"/>
      <c r="AUK105" s="17"/>
      <c r="AUL105" s="17"/>
      <c r="AUM105" s="17"/>
      <c r="AUN105" s="17"/>
      <c r="AUO105" s="17"/>
      <c r="AUP105" s="17"/>
      <c r="AUQ105" s="17"/>
      <c r="AUR105" s="17"/>
      <c r="AUS105" s="17"/>
      <c r="AUT105" s="17"/>
      <c r="AUU105" s="17"/>
      <c r="AUV105" s="17"/>
      <c r="AUW105" s="17"/>
      <c r="AUX105" s="17"/>
      <c r="AUY105" s="17"/>
      <c r="AUZ105" s="17"/>
      <c r="AVA105" s="17"/>
      <c r="AVB105" s="17"/>
      <c r="AVC105" s="17"/>
      <c r="AVD105" s="17"/>
      <c r="AVE105" s="17"/>
      <c r="AVF105" s="17"/>
      <c r="AVG105" s="17"/>
      <c r="AVH105" s="17"/>
      <c r="AVI105" s="17"/>
      <c r="AVJ105" s="17"/>
      <c r="AVK105" s="17"/>
      <c r="AVL105" s="17"/>
      <c r="AVM105" s="17"/>
      <c r="AVN105" s="17"/>
      <c r="AVO105" s="17"/>
      <c r="AVP105" s="17"/>
      <c r="AVQ105" s="17"/>
      <c r="AVR105" s="17"/>
      <c r="AVS105" s="17"/>
      <c r="AVT105" s="17"/>
      <c r="AVU105" s="17"/>
      <c r="AVV105" s="17"/>
      <c r="AVW105" s="17"/>
      <c r="AVX105" s="17"/>
      <c r="AVY105" s="17"/>
      <c r="AVZ105" s="17"/>
      <c r="AWA105" s="17"/>
      <c r="AWB105" s="17"/>
      <c r="AWC105" s="17"/>
      <c r="AWD105" s="17"/>
      <c r="AWE105" s="17"/>
      <c r="AWF105" s="17"/>
      <c r="AWG105" s="17"/>
      <c r="AWH105" s="17"/>
      <c r="AWI105" s="17"/>
      <c r="AWJ105" s="17"/>
      <c r="AWK105" s="17"/>
      <c r="AWL105" s="17"/>
      <c r="AWM105" s="17"/>
      <c r="AWN105" s="17"/>
      <c r="AWO105" s="17"/>
      <c r="AWP105" s="17"/>
      <c r="AWQ105" s="17"/>
      <c r="AWR105" s="17"/>
      <c r="AWS105" s="17"/>
      <c r="AWT105" s="17"/>
      <c r="AWU105" s="17"/>
      <c r="AWV105" s="17"/>
      <c r="AWW105" s="17"/>
      <c r="AWX105" s="17"/>
      <c r="AWY105" s="17"/>
      <c r="AWZ105" s="17"/>
      <c r="AXA105" s="17"/>
      <c r="AXB105" s="17"/>
      <c r="AXC105" s="17"/>
      <c r="AXD105" s="17"/>
      <c r="AXE105" s="17"/>
      <c r="AXF105" s="17"/>
      <c r="AXG105" s="17"/>
      <c r="AXH105" s="17"/>
      <c r="AXI105" s="17"/>
      <c r="AXJ105" s="17"/>
      <c r="AXK105" s="17"/>
      <c r="AXL105" s="17"/>
      <c r="AXM105" s="17"/>
      <c r="AXN105" s="17"/>
      <c r="AXO105" s="17"/>
      <c r="AXP105" s="17"/>
      <c r="AXQ105" s="17"/>
      <c r="AXR105" s="17"/>
      <c r="AXS105" s="17"/>
      <c r="AXT105" s="17"/>
      <c r="AXU105" s="17"/>
      <c r="AXV105" s="17"/>
      <c r="AXW105" s="17"/>
      <c r="AXX105" s="17"/>
      <c r="AXY105" s="17"/>
      <c r="AXZ105" s="17"/>
      <c r="AYA105" s="17"/>
      <c r="AYB105" s="17"/>
      <c r="AYC105" s="17"/>
      <c r="AYD105" s="17"/>
      <c r="AYE105" s="17"/>
      <c r="AYF105" s="17"/>
      <c r="AYG105" s="17"/>
      <c r="AYH105" s="17"/>
      <c r="AYI105" s="17"/>
      <c r="AYJ105" s="17"/>
      <c r="AYK105" s="17"/>
      <c r="AYL105" s="17"/>
      <c r="AYM105" s="17"/>
      <c r="AYN105" s="17"/>
      <c r="AYO105" s="17"/>
      <c r="AYP105" s="17"/>
      <c r="AYQ105" s="17"/>
      <c r="AYR105" s="17"/>
      <c r="AYS105" s="17"/>
      <c r="AYT105" s="17"/>
      <c r="AYU105" s="17"/>
      <c r="AYV105" s="17"/>
      <c r="AYW105" s="17"/>
      <c r="AYX105" s="17"/>
      <c r="AYY105" s="17"/>
      <c r="AYZ105" s="17"/>
      <c r="AZA105" s="17"/>
      <c r="AZB105" s="17"/>
      <c r="AZC105" s="17"/>
      <c r="AZD105" s="17"/>
      <c r="AZE105" s="17"/>
      <c r="AZF105" s="17"/>
      <c r="AZG105" s="17"/>
      <c r="AZH105" s="17"/>
      <c r="AZI105" s="17"/>
      <c r="AZJ105" s="17"/>
      <c r="AZK105" s="17"/>
      <c r="AZL105" s="17"/>
      <c r="AZM105" s="17"/>
      <c r="AZN105" s="17"/>
      <c r="AZO105" s="17"/>
      <c r="AZP105" s="17"/>
      <c r="AZQ105" s="17"/>
      <c r="AZR105" s="17"/>
      <c r="AZS105" s="17"/>
      <c r="AZT105" s="17"/>
      <c r="AZU105" s="17"/>
      <c r="AZV105" s="17"/>
      <c r="AZW105" s="17"/>
      <c r="AZX105" s="17"/>
      <c r="AZY105" s="17"/>
      <c r="AZZ105" s="17"/>
      <c r="BAA105" s="17"/>
      <c r="BAB105" s="17"/>
      <c r="BAC105" s="17"/>
      <c r="BAD105" s="17"/>
      <c r="BAE105" s="17"/>
      <c r="BAF105" s="17"/>
      <c r="BAG105" s="17"/>
      <c r="BAH105" s="17"/>
      <c r="BAI105" s="17"/>
      <c r="BAJ105" s="17"/>
      <c r="BAK105" s="17"/>
      <c r="BAL105" s="17"/>
      <c r="BAM105" s="17"/>
      <c r="BAN105" s="17"/>
      <c r="BAO105" s="17"/>
      <c r="BAP105" s="17"/>
      <c r="BAQ105" s="17"/>
      <c r="BAR105" s="17"/>
      <c r="BAS105" s="17"/>
      <c r="BAT105" s="17"/>
      <c r="BAU105" s="17"/>
      <c r="BAV105" s="17"/>
      <c r="BAW105" s="17"/>
      <c r="BAX105" s="17"/>
      <c r="BAY105" s="17"/>
      <c r="BAZ105" s="17"/>
      <c r="BBA105" s="17"/>
      <c r="BBB105" s="17"/>
      <c r="BBC105" s="17"/>
      <c r="BBD105" s="17"/>
      <c r="BBE105" s="17"/>
      <c r="BBF105" s="17"/>
      <c r="BBG105" s="17"/>
      <c r="BBH105" s="17"/>
      <c r="BBI105" s="17"/>
      <c r="BBJ105" s="17"/>
      <c r="BBK105" s="17"/>
      <c r="BBL105" s="17"/>
      <c r="BBM105" s="17"/>
      <c r="BBN105" s="17"/>
      <c r="BBO105" s="17"/>
      <c r="BBP105" s="16">
        <v>73.0</v>
      </c>
      <c r="BBQ105" s="14" t="s">
        <v>3580</v>
      </c>
      <c r="BBR105" s="14" t="s">
        <v>135</v>
      </c>
      <c r="BBS105" s="17"/>
      <c r="BBT105" s="14" t="s">
        <v>3579</v>
      </c>
      <c r="BBU105" s="14" t="s">
        <v>3579</v>
      </c>
      <c r="BBW105" s="17"/>
      <c r="BBX105" s="17"/>
      <c r="BBY105" s="17"/>
      <c r="BBZ105" s="17"/>
      <c r="BCA105" s="17"/>
      <c r="BCB105" s="17"/>
      <c r="BCC105" s="17"/>
      <c r="BCD105" s="17"/>
      <c r="BCE105" s="17"/>
      <c r="BCF105" s="17"/>
      <c r="BCG105" s="17"/>
      <c r="BCH105" s="17"/>
      <c r="BCI105" s="17"/>
      <c r="BCJ105" s="17"/>
      <c r="BCK105" s="17"/>
      <c r="BCL105" s="17"/>
      <c r="BCM105" s="17"/>
      <c r="BCN105" s="17"/>
      <c r="BCO105" s="17"/>
      <c r="BCP105" s="17"/>
      <c r="BCQ105" s="17"/>
      <c r="BCR105" s="17"/>
      <c r="BCS105" s="17"/>
      <c r="BCT105" s="17"/>
      <c r="BCU105" s="17"/>
      <c r="BCV105" s="17"/>
      <c r="BCW105" s="17"/>
      <c r="BCX105" s="17"/>
      <c r="BCY105" s="17"/>
      <c r="BCZ105" s="17"/>
      <c r="BDA105" s="17"/>
      <c r="BDB105" s="17"/>
      <c r="BDC105" s="17"/>
      <c r="BDD105" s="17"/>
      <c r="BDE105" s="17"/>
      <c r="BDF105" s="17"/>
      <c r="BDG105" s="17"/>
      <c r="BDH105" s="17"/>
      <c r="BDI105" s="17"/>
      <c r="BDJ105" s="17"/>
      <c r="BDK105" s="17"/>
      <c r="BDL105" s="17"/>
      <c r="BDM105" s="17"/>
      <c r="BDN105" s="17"/>
      <c r="BDO105" s="17"/>
      <c r="BDP105" s="17"/>
      <c r="BDQ105" s="17"/>
      <c r="BDR105" s="17"/>
      <c r="BDS105" s="17"/>
      <c r="BDT105" s="17"/>
      <c r="BDU105" s="17"/>
      <c r="BDV105" s="17"/>
      <c r="BDW105" s="17"/>
      <c r="BDX105" s="17"/>
      <c r="BDY105" s="17"/>
      <c r="BDZ105" s="17"/>
      <c r="BEA105" s="17"/>
      <c r="BEB105" s="17"/>
      <c r="BEC105" s="17"/>
      <c r="BED105" s="17"/>
      <c r="BEE105" s="17"/>
      <c r="BEF105" s="17"/>
      <c r="BEG105" s="17"/>
      <c r="BEH105" s="17"/>
      <c r="BEI105" s="17"/>
      <c r="BEJ105" s="17"/>
      <c r="BEK105" s="17"/>
      <c r="BEL105" s="17"/>
      <c r="BEM105" s="17"/>
      <c r="BEN105" s="17"/>
      <c r="BEO105" s="17"/>
      <c r="BEP105" s="17"/>
      <c r="BEQ105" s="17"/>
      <c r="BER105" s="17"/>
      <c r="BES105" s="17"/>
      <c r="BET105" s="17"/>
      <c r="BEU105" s="17"/>
      <c r="BEV105" s="17"/>
      <c r="BEW105" s="17"/>
      <c r="BEX105" s="17"/>
      <c r="BEY105" s="17"/>
      <c r="BEZ105" s="17"/>
      <c r="BFA105" s="17"/>
      <c r="BFB105" s="17"/>
      <c r="BFC105" s="17"/>
      <c r="BFD105" s="17"/>
      <c r="BFE105" s="17"/>
      <c r="BFF105" s="17"/>
      <c r="BFG105" s="17"/>
      <c r="BFH105" s="17"/>
      <c r="BFI105" s="17"/>
      <c r="BFJ105" s="17"/>
      <c r="BFK105" s="17"/>
      <c r="BFL105" s="17"/>
      <c r="BFM105" s="17"/>
      <c r="BFN105" s="17"/>
      <c r="BFO105" s="17"/>
      <c r="BFP105" s="17"/>
      <c r="BFQ105" s="17"/>
      <c r="BFR105" s="17"/>
      <c r="BFS105" s="17"/>
      <c r="BFT105" s="17"/>
      <c r="BFU105" s="17"/>
      <c r="BFV105" s="17"/>
      <c r="BFW105" s="17"/>
      <c r="BFX105" s="17"/>
      <c r="BFY105" s="17"/>
      <c r="BFZ105" s="17"/>
      <c r="BGA105" s="17"/>
      <c r="BGB105" s="17"/>
      <c r="BGC105" s="17"/>
      <c r="BGD105" s="17"/>
      <c r="BGE105" s="17"/>
      <c r="BGF105" s="17"/>
      <c r="BGG105" s="17"/>
      <c r="BGH105" s="17"/>
      <c r="BGI105" s="17"/>
      <c r="BGJ105" s="17"/>
      <c r="BGK105" s="17"/>
      <c r="BGL105" s="17"/>
      <c r="BGM105" s="17"/>
      <c r="BGN105" s="17"/>
      <c r="BGO105" s="17"/>
      <c r="BGP105" s="17"/>
      <c r="BGQ105" s="17"/>
      <c r="BGR105" s="17"/>
      <c r="BGS105" s="17"/>
      <c r="BGT105" s="17"/>
      <c r="BGU105" s="17"/>
      <c r="BGV105" s="17"/>
      <c r="BGW105" s="17"/>
      <c r="BGX105" s="17"/>
      <c r="BGY105" s="17"/>
      <c r="BGZ105" s="17"/>
      <c r="BHA105" s="17"/>
      <c r="BHB105" s="17"/>
      <c r="BHC105" s="17"/>
      <c r="BHD105" s="17"/>
      <c r="BHE105" s="17"/>
      <c r="BHF105" s="17"/>
      <c r="BHG105" s="17"/>
      <c r="BHH105" s="17"/>
      <c r="BHI105" s="17"/>
      <c r="BHJ105" s="17"/>
      <c r="BHK105" s="17"/>
      <c r="BHL105" s="17"/>
      <c r="BHM105" s="17"/>
      <c r="BHN105" s="17"/>
      <c r="BHO105" s="17"/>
      <c r="BHP105" s="17"/>
      <c r="BHQ105" s="17"/>
      <c r="BHR105" s="17"/>
      <c r="BHS105" s="17"/>
      <c r="BHT105" s="17"/>
      <c r="BHU105" s="17"/>
      <c r="BHV105" s="17"/>
      <c r="BHW105" s="17"/>
      <c r="BHX105" s="17"/>
      <c r="BHY105" s="17"/>
      <c r="BHZ105" s="17"/>
      <c r="BIA105" s="17"/>
      <c r="BIB105" s="17"/>
      <c r="BIC105" s="17"/>
      <c r="BID105" s="17"/>
      <c r="BIE105" s="17"/>
      <c r="BIF105" s="17"/>
      <c r="BIG105" s="17"/>
      <c r="BIH105" s="17"/>
      <c r="BII105" s="17"/>
      <c r="BIJ105" s="17"/>
      <c r="BIK105" s="17"/>
      <c r="BIL105" s="17"/>
      <c r="BIM105" s="17"/>
      <c r="BIN105" s="17"/>
      <c r="BIO105" s="17"/>
      <c r="BIP105" s="17"/>
      <c r="BIQ105" s="17"/>
      <c r="BIR105" s="17"/>
      <c r="BIS105" s="17"/>
      <c r="BIT105" s="17"/>
      <c r="BIU105" s="17"/>
      <c r="BIV105" s="17"/>
      <c r="BIW105" s="17"/>
      <c r="BIX105" s="17"/>
      <c r="BIY105" s="17"/>
      <c r="BIZ105" s="17"/>
      <c r="BJA105" s="17"/>
      <c r="BJB105" s="17"/>
      <c r="BJC105" s="17"/>
      <c r="BJD105" s="17"/>
      <c r="BJE105" s="17"/>
      <c r="BJF105" s="17"/>
      <c r="BJG105" s="17"/>
      <c r="BJH105" s="17"/>
      <c r="BJI105" s="17"/>
      <c r="BJJ105" s="17"/>
      <c r="BJK105" s="17"/>
      <c r="BJL105" s="17"/>
      <c r="BJM105" s="17"/>
      <c r="BJN105" s="17"/>
      <c r="BJO105" s="17"/>
      <c r="BJP105" s="17"/>
      <c r="BJQ105" s="17"/>
      <c r="BJR105" s="17"/>
      <c r="BJS105" s="17"/>
      <c r="BJT105" s="17"/>
      <c r="BJU105" s="17"/>
      <c r="BJV105" s="17"/>
      <c r="BJW105" s="17"/>
      <c r="BJX105" s="17"/>
      <c r="BJY105" s="17"/>
      <c r="BJZ105" s="17"/>
      <c r="BKA105" s="17"/>
      <c r="BKB105" s="17"/>
      <c r="BKC105" s="17"/>
      <c r="BKD105" s="17"/>
      <c r="BKE105" s="17"/>
      <c r="BKF105" s="17"/>
      <c r="BKG105" s="17"/>
      <c r="BKH105" s="17"/>
      <c r="BKI105" s="17"/>
      <c r="BKJ105" s="17"/>
      <c r="BKK105" s="17"/>
      <c r="BKL105" s="17"/>
      <c r="BKM105" s="17"/>
      <c r="BKN105" s="17"/>
      <c r="BKO105" s="17"/>
      <c r="BKP105" s="17"/>
      <c r="BKQ105" s="17"/>
      <c r="BKR105" s="17"/>
      <c r="BKS105" s="17"/>
      <c r="BKT105" s="17"/>
      <c r="BKU105" s="17"/>
      <c r="BKV105" s="17"/>
      <c r="BKW105" s="17"/>
      <c r="BKX105" s="17"/>
      <c r="BKY105" s="17"/>
      <c r="BKZ105" s="17"/>
      <c r="BLA105" s="17"/>
      <c r="BLB105" s="17"/>
      <c r="BLC105" s="17"/>
      <c r="BLD105" s="17"/>
      <c r="BLE105" s="17"/>
      <c r="BLF105" s="17"/>
      <c r="BLG105" s="17"/>
      <c r="BLH105" s="17"/>
      <c r="BLI105" s="17"/>
      <c r="BLJ105" s="17"/>
      <c r="BLK105" s="17"/>
      <c r="BLL105" s="17"/>
      <c r="BLM105" s="17"/>
      <c r="BLN105" s="17"/>
      <c r="BLO105" s="17"/>
      <c r="BLP105" s="17"/>
      <c r="BLQ105" s="17"/>
      <c r="BLR105" s="17"/>
      <c r="BLS105" s="17"/>
      <c r="BLT105" s="17"/>
      <c r="BLU105" s="17"/>
      <c r="BLV105" s="17"/>
      <c r="BLW105" s="17"/>
      <c r="BLX105" s="17"/>
      <c r="BLY105" s="17"/>
      <c r="BLZ105" s="17"/>
      <c r="BMA105" s="17"/>
      <c r="BMB105" s="17"/>
      <c r="BMC105" s="17"/>
      <c r="BMD105" s="17"/>
      <c r="BME105" s="17"/>
      <c r="BMF105" s="17"/>
      <c r="BMG105" s="17"/>
      <c r="BMH105" s="17"/>
      <c r="BMI105" s="17"/>
      <c r="BMJ105" s="17"/>
      <c r="BMK105" s="17"/>
      <c r="BML105" s="17"/>
      <c r="BMM105" s="17"/>
      <c r="BMN105" s="17"/>
      <c r="BMO105" s="17"/>
      <c r="BMP105" s="17"/>
      <c r="BMQ105" s="17"/>
      <c r="BMR105" s="17"/>
      <c r="BMS105" s="17"/>
      <c r="BMT105" s="17"/>
      <c r="BMU105" s="17"/>
      <c r="BMV105" s="17"/>
      <c r="BMW105" s="17"/>
      <c r="BMX105" s="17"/>
      <c r="BMY105" s="17"/>
      <c r="BMZ105" s="17"/>
      <c r="BNA105" s="17"/>
      <c r="BNB105" s="17"/>
      <c r="BNC105" s="17"/>
      <c r="BND105" s="17"/>
      <c r="BNE105" s="17"/>
      <c r="BNF105" s="17"/>
      <c r="BNG105" s="17"/>
      <c r="BNH105" s="17"/>
      <c r="BNI105" s="17"/>
      <c r="BNJ105" s="17"/>
      <c r="BNK105" s="17"/>
      <c r="BNL105" s="17"/>
      <c r="BNM105" s="17"/>
      <c r="BNN105" s="17"/>
      <c r="BNO105" s="17"/>
      <c r="BNP105" s="17"/>
      <c r="BNQ105" s="17"/>
      <c r="BNR105" s="17"/>
      <c r="BNS105" s="17"/>
      <c r="BNT105" s="17"/>
      <c r="BNU105" s="17"/>
      <c r="BNV105" s="17"/>
      <c r="BNW105" s="17"/>
      <c r="BNX105" s="17"/>
      <c r="BNY105" s="17"/>
      <c r="BNZ105" s="17"/>
      <c r="BOA105" s="17"/>
      <c r="BOB105" s="17"/>
      <c r="BOC105" s="17"/>
      <c r="BOD105" s="17"/>
      <c r="BOE105" s="17"/>
      <c r="BOF105" s="17"/>
      <c r="BOG105" s="17"/>
      <c r="BOH105" s="17"/>
      <c r="BOI105" s="17"/>
      <c r="BOJ105" s="17"/>
      <c r="BOK105" s="17"/>
      <c r="BOL105" s="17"/>
      <c r="BOM105" s="17"/>
      <c r="BON105" s="17"/>
      <c r="BOO105" s="17"/>
      <c r="BOP105" s="17"/>
      <c r="BOQ105" s="17"/>
      <c r="BOR105" s="17"/>
      <c r="BOS105" s="17"/>
      <c r="BOT105" s="17"/>
      <c r="BOU105" s="17"/>
      <c r="BOV105" s="17"/>
      <c r="BOW105" s="17"/>
      <c r="BOX105" s="17"/>
      <c r="BOY105" s="17"/>
      <c r="BOZ105" s="17"/>
      <c r="BPA105" s="17"/>
      <c r="BPB105" s="17"/>
      <c r="BPC105" s="17"/>
      <c r="BPD105" s="17"/>
      <c r="BPE105" s="17"/>
      <c r="BPF105" s="17"/>
      <c r="BPG105" s="17"/>
      <c r="BPH105" s="17"/>
      <c r="BPI105" s="17"/>
      <c r="BPJ105" s="17"/>
      <c r="BPK105" s="17"/>
      <c r="BPL105" s="17"/>
      <c r="BPM105" s="17"/>
      <c r="BPN105" s="17"/>
      <c r="BPO105" s="17"/>
      <c r="BPP105" s="17"/>
      <c r="BPQ105" s="17"/>
      <c r="BPR105" s="17"/>
      <c r="BPS105" s="17"/>
      <c r="BPT105" s="17"/>
      <c r="BPU105" s="17"/>
      <c r="BPV105" s="17"/>
      <c r="BPW105" s="17"/>
      <c r="BPX105" s="17"/>
      <c r="BPY105" s="17"/>
      <c r="BPZ105" s="17"/>
      <c r="BQA105" s="17"/>
      <c r="BQB105" s="17"/>
      <c r="BQC105" s="17"/>
      <c r="BQD105" s="17"/>
      <c r="BQE105" s="17"/>
      <c r="BQF105" s="17"/>
      <c r="BQG105" s="17"/>
      <c r="BQH105" s="17"/>
      <c r="BQI105" s="17"/>
      <c r="BQJ105" s="17"/>
      <c r="BQK105" s="17"/>
      <c r="BQL105" s="17"/>
      <c r="BQM105" s="17"/>
      <c r="BQN105" s="17"/>
      <c r="BQO105" s="17"/>
      <c r="BQP105" s="17"/>
      <c r="BQQ105" s="17"/>
      <c r="BQR105" s="17"/>
      <c r="BQS105" s="17"/>
      <c r="BQT105" s="17"/>
      <c r="BQU105" s="17"/>
      <c r="BQV105" s="17"/>
      <c r="BQW105" s="17"/>
      <c r="BQX105" s="17"/>
      <c r="BQY105" s="17"/>
      <c r="BQZ105" s="17"/>
      <c r="BRA105" s="17"/>
      <c r="BRB105" s="17"/>
      <c r="BRC105" s="17"/>
      <c r="BRD105" s="17"/>
      <c r="BRE105" s="17"/>
      <c r="BRF105" s="17"/>
      <c r="BRG105" s="17"/>
      <c r="BRH105" s="17"/>
      <c r="BRI105" s="17"/>
      <c r="BRJ105" s="17"/>
      <c r="BRK105" s="17"/>
      <c r="BRL105" s="17"/>
      <c r="BRM105" s="17"/>
      <c r="BRN105" s="17"/>
      <c r="BRO105" s="17"/>
      <c r="BRP105" s="17"/>
      <c r="BRQ105" s="17"/>
      <c r="BRR105" s="17"/>
      <c r="BRS105" s="17"/>
      <c r="BRT105" s="17"/>
      <c r="BRU105" s="17"/>
      <c r="BRV105" s="17"/>
      <c r="BRW105" s="17"/>
      <c r="BRX105" s="17"/>
      <c r="BRY105" s="17"/>
      <c r="BRZ105" s="17"/>
      <c r="BSA105" s="17"/>
      <c r="BSB105" s="17"/>
      <c r="BSC105" s="17"/>
      <c r="BSD105" s="17"/>
      <c r="BSE105" s="17"/>
      <c r="BSF105" s="17"/>
      <c r="BSG105" s="17"/>
      <c r="BSH105" s="17"/>
      <c r="BSI105" s="17"/>
      <c r="BSJ105" s="17"/>
      <c r="BSK105" s="17"/>
      <c r="BSL105" s="17"/>
      <c r="BSM105" s="17"/>
      <c r="BSN105" s="17"/>
      <c r="BSO105" s="17"/>
      <c r="BSP105" s="17"/>
      <c r="BSQ105" s="17"/>
      <c r="BSR105" s="17"/>
      <c r="BSS105" s="17"/>
      <c r="BST105" s="17"/>
      <c r="BSU105" s="17"/>
      <c r="BSV105" s="17"/>
      <c r="BSW105" s="17"/>
      <c r="BSX105" s="17"/>
      <c r="BSY105" s="17"/>
      <c r="BSZ105" s="17"/>
      <c r="BTA105" s="17"/>
      <c r="BTB105" s="17"/>
      <c r="BTC105" s="17"/>
      <c r="BTD105" s="17"/>
      <c r="BTE105" s="17"/>
      <c r="BTF105" s="17"/>
      <c r="BTG105" s="17"/>
      <c r="BTH105" s="17"/>
      <c r="BTI105" s="17"/>
      <c r="BTJ105" s="17"/>
      <c r="BTK105" s="17"/>
      <c r="BTL105" s="17"/>
      <c r="BTM105" s="17"/>
      <c r="BTN105" s="17"/>
      <c r="BTO105" s="17"/>
      <c r="BTP105" s="17"/>
      <c r="BTQ105" s="17"/>
      <c r="BTR105" s="17"/>
      <c r="BTS105" s="17"/>
      <c r="BTT105" s="17"/>
      <c r="BTU105" s="17"/>
      <c r="BTV105" s="17"/>
      <c r="BTW105" s="17"/>
      <c r="BTX105" s="17"/>
      <c r="BTY105" s="17"/>
      <c r="BTZ105" s="17"/>
      <c r="BUA105" s="17"/>
      <c r="BUB105" s="17"/>
      <c r="BUC105" s="17"/>
      <c r="BUD105" s="17"/>
      <c r="BUE105" s="17"/>
      <c r="BUF105" s="17"/>
      <c r="BUG105" s="17"/>
      <c r="BUH105" s="17"/>
      <c r="BUI105" s="17"/>
      <c r="BUJ105" s="17"/>
      <c r="BUK105" s="17"/>
      <c r="BUL105" s="17"/>
      <c r="BUM105" s="17"/>
      <c r="BUN105" s="17"/>
      <c r="BUO105" s="17"/>
      <c r="BUP105" s="17"/>
      <c r="BUQ105" s="17"/>
      <c r="BUR105" s="17"/>
      <c r="BUS105" s="17"/>
      <c r="BUT105" s="17"/>
      <c r="BUU105" s="17"/>
      <c r="BUV105" s="17"/>
      <c r="BUW105" s="17"/>
      <c r="BUX105" s="17"/>
      <c r="BUY105" s="17"/>
      <c r="BUZ105" s="17"/>
      <c r="BVA105" s="17"/>
      <c r="BVB105" s="17"/>
      <c r="BVC105" s="17"/>
      <c r="BVD105" s="17"/>
      <c r="BVE105" s="17"/>
      <c r="BVF105" s="17"/>
      <c r="BVG105" s="17"/>
      <c r="BVH105" s="17"/>
      <c r="BVI105" s="17"/>
      <c r="BVJ105" s="17"/>
      <c r="BVK105" s="17"/>
      <c r="BVL105" s="17"/>
      <c r="BVM105" s="17"/>
      <c r="BVN105" s="17"/>
      <c r="BVO105" s="17"/>
      <c r="BVP105" s="17"/>
      <c r="BVQ105" s="17"/>
      <c r="BVR105" s="17"/>
      <c r="BVS105" s="17"/>
      <c r="BVT105" s="17"/>
      <c r="BVU105" s="17"/>
      <c r="BVV105" s="17"/>
      <c r="BVW105" s="17"/>
      <c r="BVX105" s="17"/>
      <c r="BVY105" s="17"/>
      <c r="BVZ105" s="17"/>
      <c r="BWA105" s="17"/>
      <c r="BWB105" s="17"/>
      <c r="BWC105" s="17"/>
      <c r="BWD105" s="17"/>
      <c r="BWE105" s="17"/>
      <c r="BWF105" s="17"/>
      <c r="BWG105" s="17"/>
      <c r="BWH105" s="17"/>
      <c r="BWI105" s="17"/>
      <c r="BWJ105" s="17"/>
      <c r="BWK105" s="17"/>
      <c r="BWL105" s="17"/>
      <c r="BWM105" s="17"/>
      <c r="BWN105" s="17"/>
      <c r="BWO105" s="17"/>
      <c r="BWP105" s="17"/>
      <c r="BWQ105" s="17"/>
      <c r="BWR105" s="17"/>
      <c r="BWS105" s="17"/>
      <c r="BWT105" s="17"/>
      <c r="BWU105" s="17"/>
      <c r="BWV105" s="17"/>
      <c r="BWW105" s="17"/>
      <c r="BWX105" s="17"/>
      <c r="BWY105" s="17"/>
      <c r="BWZ105" s="17"/>
      <c r="BXA105" s="17"/>
      <c r="BXB105" s="17"/>
      <c r="BXC105" s="17"/>
      <c r="BXD105" s="17"/>
      <c r="BXE105" s="17"/>
      <c r="BXF105" s="17"/>
      <c r="BXG105" s="17"/>
      <c r="BXH105" s="17"/>
      <c r="BXI105" s="17"/>
      <c r="BXJ105" s="17"/>
      <c r="BXK105" s="17"/>
      <c r="BXL105" s="17"/>
      <c r="BXM105" s="17"/>
      <c r="BXN105" s="17"/>
      <c r="BXO105" s="17"/>
      <c r="BXP105" s="17"/>
      <c r="BXQ105" s="17"/>
      <c r="BXR105" s="17"/>
      <c r="BXS105" s="17"/>
      <c r="BXT105" s="17"/>
      <c r="BXU105" s="17"/>
      <c r="BXV105" s="17"/>
      <c r="BXW105" s="17"/>
      <c r="BXX105" s="17"/>
      <c r="BXY105" s="17"/>
      <c r="BXZ105" s="17"/>
      <c r="BYA105" s="17"/>
      <c r="BYB105" s="17"/>
      <c r="BYC105" s="17"/>
      <c r="BYD105" s="17"/>
      <c r="BYE105" s="17"/>
      <c r="BYF105" s="17"/>
      <c r="BYG105" s="17"/>
      <c r="BYH105" s="17"/>
      <c r="BYI105" s="17"/>
      <c r="BYJ105" s="17"/>
      <c r="BYK105" s="17"/>
      <c r="BYL105" s="17"/>
      <c r="BYM105" s="17"/>
      <c r="BYN105" s="17"/>
      <c r="BYO105" s="17"/>
      <c r="BYP105" s="17"/>
      <c r="BYQ105" s="17"/>
      <c r="BYR105" s="17"/>
      <c r="BYS105" s="17"/>
      <c r="BYT105" s="17"/>
      <c r="BYU105" s="17"/>
      <c r="BYV105" s="17"/>
      <c r="BYW105" s="17"/>
      <c r="BYX105" s="17"/>
      <c r="BYY105" s="17"/>
      <c r="BYZ105" s="17"/>
      <c r="BZA105" s="17"/>
      <c r="BZB105" s="17"/>
      <c r="BZC105" s="17"/>
      <c r="BZD105" s="17"/>
      <c r="BZE105" s="17"/>
      <c r="BZF105" s="17"/>
      <c r="BZG105" s="17"/>
      <c r="BZH105" s="17"/>
      <c r="BZI105" s="17"/>
      <c r="BZJ105" s="17"/>
      <c r="BZK105" s="17"/>
      <c r="BZL105" s="17"/>
      <c r="BZM105" s="17"/>
      <c r="BZN105" s="17"/>
      <c r="BZO105" s="17"/>
      <c r="BZP105" s="17"/>
      <c r="BZQ105" s="17"/>
      <c r="BZR105" s="17"/>
      <c r="BZS105" s="17"/>
      <c r="BZT105" s="17"/>
      <c r="BZU105" s="17"/>
      <c r="BZV105" s="17"/>
      <c r="BZW105" s="17"/>
      <c r="BZX105" s="17"/>
      <c r="BZY105" s="17"/>
      <c r="BZZ105" s="17"/>
      <c r="CAA105" s="17"/>
      <c r="CAB105" s="17"/>
      <c r="CAC105" s="17"/>
      <c r="CAD105" s="17"/>
      <c r="CAE105" s="17"/>
      <c r="CAF105" s="17"/>
      <c r="CAG105" s="17"/>
      <c r="CAH105" s="17"/>
      <c r="CAI105" s="17"/>
      <c r="CAJ105" s="17"/>
      <c r="CAK105" s="17"/>
      <c r="CAL105" s="17"/>
      <c r="CAM105" s="17"/>
      <c r="CAN105" s="17"/>
      <c r="CAO105" s="17"/>
      <c r="CAP105" s="17"/>
      <c r="CAQ105" s="17"/>
      <c r="CAR105" s="17"/>
      <c r="CAS105" s="17"/>
      <c r="CAT105" s="17"/>
      <c r="CAU105" s="17"/>
      <c r="CAV105" s="17"/>
      <c r="CAW105" s="17"/>
      <c r="CAX105" s="17"/>
      <c r="CAY105" s="17"/>
      <c r="CAZ105" s="17"/>
      <c r="CBA105" s="17"/>
      <c r="CBB105" s="17"/>
      <c r="CBC105" s="17"/>
      <c r="CBD105" s="17"/>
      <c r="CBE105" s="17"/>
      <c r="CBF105" s="17"/>
      <c r="CBG105" s="17"/>
      <c r="CBH105" s="17"/>
      <c r="CBI105" s="17"/>
      <c r="CBJ105" s="17"/>
      <c r="CBK105" s="17"/>
      <c r="CBL105" s="17"/>
      <c r="CBM105" s="17"/>
      <c r="CBN105" s="17"/>
      <c r="CBO105" s="17"/>
      <c r="CBP105" s="17"/>
      <c r="CBQ105" s="17"/>
      <c r="CBR105" s="17"/>
      <c r="CBS105" s="17"/>
      <c r="CBT105" s="17"/>
      <c r="CBU105" s="17"/>
      <c r="CBV105" s="17"/>
      <c r="CBW105" s="17"/>
      <c r="CBX105" s="17"/>
      <c r="CBY105" s="17"/>
      <c r="CBZ105" s="17"/>
      <c r="CCA105" s="17"/>
      <c r="CCB105" s="17"/>
      <c r="CCC105" s="17"/>
      <c r="CCD105" s="17"/>
      <c r="CCE105" s="17"/>
      <c r="CCF105" s="17"/>
      <c r="CCG105" s="17"/>
      <c r="CCH105" s="17"/>
      <c r="CCI105" s="17"/>
      <c r="CCJ105" s="17"/>
      <c r="CCK105" s="17"/>
      <c r="CCL105" s="17"/>
      <c r="CCM105" s="17"/>
      <c r="CCN105" s="17"/>
      <c r="CCO105" s="17"/>
      <c r="CCP105" s="17"/>
      <c r="CCQ105" s="17"/>
      <c r="CCR105" s="17"/>
      <c r="CCS105" s="17"/>
      <c r="CCT105" s="17"/>
      <c r="CCU105" s="17"/>
      <c r="CCV105" s="17"/>
      <c r="CCW105" s="17"/>
      <c r="CCX105" s="17"/>
      <c r="CCY105" s="17"/>
      <c r="CCZ105" s="17"/>
      <c r="CDA105" s="17"/>
      <c r="CDB105" s="17"/>
      <c r="CDC105" s="17"/>
      <c r="CDD105" s="17"/>
      <c r="CDE105" s="17"/>
      <c r="CDF105" s="17"/>
      <c r="CDG105" s="17"/>
      <c r="CDH105" s="17"/>
      <c r="CDI105" s="17"/>
      <c r="CDJ105" s="17"/>
      <c r="CDK105" s="17"/>
      <c r="CDL105" s="17"/>
      <c r="CDM105" s="17"/>
      <c r="CDN105" s="17"/>
      <c r="CDO105" s="17"/>
      <c r="CDP105" s="17"/>
      <c r="CDQ105" s="17"/>
      <c r="CDR105" s="17"/>
      <c r="CDS105" s="17"/>
      <c r="CDT105" s="17"/>
      <c r="CDU105" s="17"/>
    </row>
    <row r="106">
      <c r="A106" s="14" t="s">
        <v>3562</v>
      </c>
      <c r="B106" s="14" t="s">
        <v>3588</v>
      </c>
      <c r="C106" s="14" t="s">
        <v>2614</v>
      </c>
      <c r="D106" s="14" t="s">
        <v>3589</v>
      </c>
      <c r="E106" s="14" t="s">
        <v>3590</v>
      </c>
      <c r="F106" s="14" t="s">
        <v>2835</v>
      </c>
      <c r="I106" s="14" t="s">
        <v>3591</v>
      </c>
      <c r="J106" s="14" t="s">
        <v>2618</v>
      </c>
      <c r="K106" s="14" t="s">
        <v>2619</v>
      </c>
      <c r="L106" s="17"/>
      <c r="M106" s="17"/>
      <c r="N106" s="14" t="s">
        <v>21</v>
      </c>
      <c r="O106" s="14" t="s">
        <v>21</v>
      </c>
      <c r="P106" s="14" t="s">
        <v>21</v>
      </c>
      <c r="Q106" s="16">
        <v>11.0</v>
      </c>
      <c r="R106" s="16">
        <v>4091400.0</v>
      </c>
      <c r="S106" s="16">
        <v>4091400.0</v>
      </c>
      <c r="T106" s="14" t="s">
        <v>2631</v>
      </c>
      <c r="U106" s="14" t="s">
        <v>2630</v>
      </c>
      <c r="V106" s="14" t="s">
        <v>3592</v>
      </c>
      <c r="W106" s="14" t="s">
        <v>3593</v>
      </c>
      <c r="X106" s="16">
        <v>0.04</v>
      </c>
      <c r="Y106" s="17"/>
      <c r="Z106" s="16">
        <v>5.0</v>
      </c>
      <c r="AA106" s="16">
        <v>127.0</v>
      </c>
      <c r="AB106" s="17"/>
      <c r="AC106" s="17"/>
      <c r="AD106" s="16">
        <v>531.0</v>
      </c>
      <c r="AE106" s="22">
        <v>45455.0</v>
      </c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4" t="s">
        <v>3594</v>
      </c>
      <c r="BB106" s="17"/>
      <c r="BC106" s="17"/>
      <c r="BD106" s="17"/>
      <c r="BE106" s="17"/>
      <c r="BF106" s="17"/>
      <c r="BG106" s="16">
        <v>1.0</v>
      </c>
      <c r="BH106" s="17"/>
      <c r="BI106" s="14" t="s">
        <v>2594</v>
      </c>
      <c r="BJ106" s="14" t="s">
        <v>2566</v>
      </c>
      <c r="BK106" s="17"/>
      <c r="BL106" s="17"/>
      <c r="BM106" s="16">
        <v>17.7</v>
      </c>
      <c r="BN106" s="17"/>
      <c r="BO106" s="17"/>
      <c r="BP106" s="17"/>
      <c r="BQ106" s="17"/>
      <c r="BR106" s="17"/>
      <c r="BS106" s="16">
        <v>0.0</v>
      </c>
      <c r="BT106" s="16">
        <v>15.07</v>
      </c>
      <c r="BU106" s="14" t="s">
        <v>2680</v>
      </c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6">
        <v>2.73</v>
      </c>
      <c r="CZ106" s="14" t="s">
        <v>3578</v>
      </c>
      <c r="DB106" s="17"/>
      <c r="DC106" s="17"/>
      <c r="DD106" s="14" t="s">
        <v>3595</v>
      </c>
      <c r="DF106" s="17"/>
      <c r="DG106" s="17"/>
      <c r="DH106" s="17"/>
      <c r="DI106" s="17"/>
      <c r="DJ106" s="14" t="s">
        <v>2614</v>
      </c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  <c r="MF106" s="17"/>
      <c r="MG106" s="17"/>
      <c r="MH106" s="17"/>
      <c r="MI106" s="17"/>
      <c r="MJ106" s="17"/>
      <c r="MK106" s="17"/>
      <c r="ML106" s="17"/>
      <c r="MM106" s="17"/>
      <c r="MN106" s="17"/>
      <c r="MO106" s="17"/>
      <c r="MP106" s="17"/>
      <c r="MQ106" s="17"/>
      <c r="MR106" s="17"/>
      <c r="MS106" s="17"/>
      <c r="MT106" s="17"/>
      <c r="MU106" s="17"/>
      <c r="MV106" s="17"/>
      <c r="MW106" s="17"/>
      <c r="MX106" s="17"/>
      <c r="MY106" s="17"/>
      <c r="MZ106" s="17"/>
      <c r="NA106" s="17"/>
      <c r="NB106" s="17"/>
      <c r="NC106" s="17"/>
      <c r="ND106" s="17"/>
      <c r="NE106" s="17"/>
      <c r="NF106" s="17"/>
      <c r="NG106" s="17"/>
      <c r="NH106" s="17"/>
      <c r="NI106" s="17"/>
      <c r="NJ106" s="17"/>
      <c r="NK106" s="17"/>
      <c r="NL106" s="17"/>
      <c r="NM106" s="17"/>
      <c r="NN106" s="17"/>
      <c r="NO106" s="17"/>
      <c r="NP106" s="17"/>
      <c r="NQ106" s="17"/>
      <c r="NR106" s="17"/>
      <c r="NS106" s="17"/>
      <c r="NT106" s="17"/>
      <c r="NU106" s="17"/>
      <c r="NV106" s="17"/>
      <c r="NW106" s="17"/>
      <c r="NX106" s="17"/>
      <c r="NY106" s="17"/>
      <c r="NZ106" s="17"/>
      <c r="OA106" s="17"/>
      <c r="OB106" s="17"/>
      <c r="OC106" s="17"/>
      <c r="OD106" s="17"/>
      <c r="OE106" s="17"/>
      <c r="OF106" s="17"/>
      <c r="OG106" s="17"/>
      <c r="OH106" s="17"/>
      <c r="OI106" s="17"/>
      <c r="OJ106" s="17"/>
      <c r="OK106" s="17"/>
      <c r="OL106" s="17"/>
      <c r="OM106" s="17"/>
      <c r="ON106" s="17"/>
      <c r="OO106" s="17"/>
      <c r="OP106" s="17"/>
      <c r="OQ106" s="17"/>
      <c r="OR106" s="17"/>
      <c r="OS106" s="17"/>
      <c r="OT106" s="17"/>
      <c r="OU106" s="17"/>
      <c r="OV106" s="17"/>
      <c r="OW106" s="17"/>
      <c r="OX106" s="17"/>
      <c r="OY106" s="17"/>
      <c r="OZ106" s="17"/>
      <c r="PA106" s="17"/>
      <c r="PB106" s="17"/>
      <c r="PC106" s="17"/>
      <c r="PD106" s="17"/>
      <c r="PE106" s="17"/>
      <c r="PF106" s="17"/>
      <c r="PG106" s="17"/>
      <c r="PH106" s="17"/>
      <c r="PI106" s="17"/>
      <c r="PJ106" s="17"/>
      <c r="PK106" s="17"/>
      <c r="PL106" s="17"/>
      <c r="PM106" s="17"/>
      <c r="PN106" s="17"/>
      <c r="PO106" s="17"/>
      <c r="PP106" s="17"/>
      <c r="PQ106" s="17"/>
      <c r="PR106" s="17"/>
      <c r="PS106" s="17"/>
      <c r="PT106" s="17"/>
      <c r="PU106" s="17"/>
      <c r="PV106" s="17"/>
      <c r="PW106" s="17"/>
      <c r="PX106" s="17"/>
      <c r="PY106" s="17"/>
      <c r="PZ106" s="17"/>
      <c r="QA106" s="17"/>
      <c r="QB106" s="17"/>
      <c r="QC106" s="17"/>
      <c r="QD106" s="17"/>
      <c r="QE106" s="17"/>
      <c r="QF106" s="17"/>
      <c r="QG106" s="17"/>
      <c r="QH106" s="17"/>
      <c r="QI106" s="17"/>
      <c r="QJ106" s="17"/>
      <c r="QK106" s="17"/>
      <c r="QL106" s="17"/>
      <c r="QM106" s="17"/>
      <c r="QN106" s="17"/>
      <c r="QO106" s="17"/>
      <c r="QP106" s="17"/>
      <c r="QQ106" s="17"/>
      <c r="QR106" s="17"/>
      <c r="QS106" s="17"/>
      <c r="QT106" s="17"/>
      <c r="QU106" s="17"/>
      <c r="QV106" s="17"/>
      <c r="QW106" s="17"/>
      <c r="QX106" s="17"/>
      <c r="QY106" s="17"/>
      <c r="QZ106" s="17"/>
      <c r="RA106" s="17"/>
      <c r="RB106" s="17"/>
      <c r="RC106" s="17"/>
      <c r="RD106" s="17"/>
      <c r="RE106" s="17"/>
      <c r="RF106" s="17"/>
      <c r="RG106" s="17"/>
      <c r="RH106" s="17"/>
      <c r="RI106" s="17"/>
      <c r="RJ106" s="17"/>
      <c r="RK106" s="17"/>
      <c r="RL106" s="17"/>
      <c r="RM106" s="17"/>
      <c r="RN106" s="17"/>
      <c r="RO106" s="17"/>
      <c r="RP106" s="17"/>
      <c r="RQ106" s="17"/>
      <c r="RR106" s="17"/>
      <c r="RS106" s="17"/>
      <c r="RT106" s="17"/>
      <c r="RU106" s="17"/>
      <c r="RV106" s="17"/>
      <c r="RW106" s="17"/>
      <c r="RX106" s="17"/>
      <c r="RY106" s="17"/>
      <c r="RZ106" s="17"/>
      <c r="SA106" s="17"/>
      <c r="SB106" s="17"/>
      <c r="SC106" s="17"/>
      <c r="SD106" s="17"/>
      <c r="SE106" s="17"/>
      <c r="SF106" s="17"/>
      <c r="SG106" s="17"/>
      <c r="SH106" s="17"/>
      <c r="SI106" s="17"/>
      <c r="SJ106" s="17"/>
      <c r="SK106" s="17"/>
      <c r="SL106" s="17"/>
      <c r="SM106" s="17"/>
      <c r="SN106" s="17"/>
      <c r="SO106" s="17"/>
      <c r="SP106" s="17"/>
      <c r="SQ106" s="17"/>
      <c r="SR106" s="17"/>
      <c r="SS106" s="17"/>
      <c r="ST106" s="17"/>
      <c r="SU106" s="17"/>
      <c r="SV106" s="17"/>
      <c r="SW106" s="17"/>
      <c r="SX106" s="17"/>
      <c r="SY106" s="17"/>
      <c r="SZ106" s="17"/>
      <c r="TA106" s="17"/>
      <c r="TB106" s="17"/>
      <c r="TC106" s="17"/>
      <c r="TD106" s="17"/>
      <c r="TE106" s="17"/>
      <c r="TF106" s="17"/>
      <c r="TG106" s="17"/>
      <c r="TH106" s="17"/>
      <c r="TI106" s="17"/>
      <c r="TJ106" s="17"/>
      <c r="TK106" s="17"/>
      <c r="TL106" s="17"/>
      <c r="TM106" s="17"/>
      <c r="TN106" s="17"/>
      <c r="TO106" s="17"/>
      <c r="TP106" s="17"/>
      <c r="TQ106" s="17"/>
      <c r="TR106" s="17"/>
      <c r="TS106" s="17"/>
      <c r="TT106" s="17"/>
      <c r="TU106" s="17"/>
      <c r="TV106" s="17"/>
      <c r="TW106" s="17"/>
      <c r="TX106" s="17"/>
      <c r="TY106" s="17"/>
      <c r="TZ106" s="17"/>
      <c r="UA106" s="17"/>
      <c r="UB106" s="17"/>
      <c r="UC106" s="17"/>
      <c r="UD106" s="17"/>
      <c r="UE106" s="17"/>
      <c r="UF106" s="17"/>
      <c r="UG106" s="17"/>
      <c r="UH106" s="17"/>
      <c r="UI106" s="17"/>
      <c r="UJ106" s="17"/>
      <c r="UK106" s="17"/>
      <c r="UL106" s="17"/>
      <c r="UM106" s="17"/>
      <c r="UN106" s="17"/>
      <c r="UO106" s="17"/>
      <c r="UP106" s="17"/>
      <c r="UQ106" s="17"/>
      <c r="UR106" s="17"/>
      <c r="US106" s="17"/>
      <c r="UT106" s="17"/>
      <c r="UU106" s="17"/>
      <c r="UV106" s="17"/>
      <c r="UW106" s="17"/>
      <c r="UX106" s="17"/>
      <c r="UY106" s="17"/>
      <c r="UZ106" s="17"/>
      <c r="VA106" s="17"/>
      <c r="VB106" s="17"/>
      <c r="VC106" s="17"/>
      <c r="VD106" s="17"/>
      <c r="VE106" s="17"/>
      <c r="VF106" s="17"/>
      <c r="VG106" s="17"/>
      <c r="VH106" s="17"/>
      <c r="VI106" s="17"/>
      <c r="VJ106" s="17"/>
      <c r="VK106" s="17"/>
      <c r="VL106" s="17"/>
      <c r="VM106" s="17"/>
      <c r="VN106" s="17"/>
      <c r="VO106" s="17"/>
      <c r="VP106" s="17"/>
      <c r="VQ106" s="17"/>
      <c r="VR106" s="17"/>
      <c r="VS106" s="17"/>
      <c r="VT106" s="17"/>
      <c r="VU106" s="17"/>
      <c r="VV106" s="17"/>
      <c r="VW106" s="17"/>
      <c r="VX106" s="17"/>
      <c r="VY106" s="17"/>
      <c r="VZ106" s="17"/>
      <c r="WA106" s="17"/>
      <c r="WB106" s="17"/>
      <c r="WC106" s="17"/>
      <c r="WD106" s="17"/>
      <c r="WE106" s="17"/>
      <c r="WF106" s="17"/>
      <c r="WG106" s="17"/>
      <c r="WH106" s="17"/>
      <c r="WI106" s="17"/>
      <c r="WJ106" s="17"/>
      <c r="WK106" s="17"/>
      <c r="WL106" s="17"/>
      <c r="WM106" s="17"/>
      <c r="WN106" s="17"/>
      <c r="WO106" s="17"/>
      <c r="WP106" s="17"/>
      <c r="WQ106" s="17"/>
      <c r="WR106" s="17"/>
      <c r="WS106" s="17"/>
      <c r="WT106" s="17"/>
      <c r="WU106" s="17"/>
      <c r="WV106" s="17"/>
      <c r="WW106" s="17"/>
      <c r="WX106" s="17"/>
      <c r="WY106" s="17"/>
      <c r="WZ106" s="17"/>
      <c r="XA106" s="17"/>
      <c r="XB106" s="17"/>
      <c r="XC106" s="17"/>
      <c r="XD106" s="17"/>
      <c r="XE106" s="17"/>
      <c r="XF106" s="17"/>
      <c r="XG106" s="17"/>
      <c r="XH106" s="17"/>
      <c r="XI106" s="17"/>
      <c r="XJ106" s="17"/>
      <c r="XK106" s="17"/>
      <c r="XL106" s="17"/>
      <c r="XM106" s="17"/>
      <c r="XN106" s="17"/>
      <c r="XO106" s="17"/>
      <c r="XP106" s="17"/>
      <c r="XQ106" s="17"/>
      <c r="XR106" s="17"/>
      <c r="XS106" s="17"/>
      <c r="XT106" s="17"/>
      <c r="XU106" s="17"/>
      <c r="XV106" s="17"/>
      <c r="XW106" s="17"/>
      <c r="XX106" s="17"/>
      <c r="XY106" s="17"/>
      <c r="XZ106" s="17"/>
      <c r="YA106" s="17"/>
      <c r="YB106" s="17"/>
      <c r="YC106" s="17"/>
      <c r="YD106" s="17"/>
      <c r="YE106" s="17"/>
      <c r="YF106" s="17"/>
      <c r="YG106" s="17"/>
      <c r="YH106" s="17"/>
      <c r="YI106" s="17"/>
      <c r="YJ106" s="17"/>
      <c r="YK106" s="17"/>
      <c r="YL106" s="17"/>
      <c r="YM106" s="17"/>
      <c r="YN106" s="17"/>
      <c r="YO106" s="17"/>
      <c r="YP106" s="17"/>
      <c r="YQ106" s="17"/>
      <c r="YR106" s="17"/>
      <c r="YS106" s="17"/>
      <c r="YT106" s="17"/>
      <c r="YU106" s="17"/>
      <c r="YV106" s="17"/>
      <c r="YW106" s="17"/>
      <c r="YX106" s="17"/>
      <c r="YY106" s="17"/>
      <c r="YZ106" s="17"/>
      <c r="ZA106" s="17"/>
      <c r="ZB106" s="17"/>
      <c r="ZC106" s="17"/>
      <c r="ZD106" s="17"/>
      <c r="ZE106" s="17"/>
      <c r="ZF106" s="17"/>
      <c r="ZG106" s="17"/>
      <c r="ZH106" s="17"/>
      <c r="ZI106" s="17"/>
      <c r="ZJ106" s="17"/>
      <c r="ZK106" s="17"/>
      <c r="ZL106" s="17"/>
      <c r="ZM106" s="17"/>
      <c r="ZN106" s="17"/>
      <c r="ZO106" s="17"/>
      <c r="ZP106" s="17"/>
      <c r="ZQ106" s="17"/>
      <c r="ZR106" s="17"/>
      <c r="ZS106" s="17"/>
      <c r="ZT106" s="17"/>
      <c r="ZU106" s="17"/>
      <c r="ZV106" s="17"/>
      <c r="ZW106" s="17"/>
      <c r="ZX106" s="17"/>
      <c r="ZY106" s="14" t="s">
        <v>3583</v>
      </c>
      <c r="ZZ106" s="17"/>
      <c r="AAA106" s="17"/>
      <c r="AAB106" s="17"/>
      <c r="AAC106" s="17"/>
      <c r="AAD106" s="17"/>
      <c r="AAE106" s="17"/>
      <c r="AAF106" s="17"/>
      <c r="AAG106" s="17"/>
      <c r="AAH106" s="17"/>
      <c r="AAI106" s="17"/>
      <c r="AAJ106" s="17"/>
      <c r="AAK106" s="17"/>
      <c r="AAL106" s="17"/>
      <c r="AAM106" s="14" t="s">
        <v>3373</v>
      </c>
      <c r="AAN106" s="17"/>
      <c r="AAO106" s="17"/>
      <c r="AAP106" s="17"/>
      <c r="AAQ106" s="17"/>
      <c r="AAR106" s="17"/>
      <c r="AAS106" s="17"/>
      <c r="AAT106" s="17"/>
      <c r="AAU106" s="17"/>
      <c r="AAV106" s="17"/>
      <c r="AAW106" s="17"/>
      <c r="AAX106" s="17"/>
      <c r="AAY106" s="17"/>
      <c r="AAZ106" s="17"/>
      <c r="ABA106" s="17"/>
      <c r="ABB106" s="17"/>
      <c r="ABC106" s="17"/>
      <c r="ABD106" s="17"/>
      <c r="ABE106" s="17"/>
      <c r="ABF106" s="17"/>
      <c r="ABG106" s="17"/>
      <c r="ABH106" s="17"/>
      <c r="ABI106" s="17"/>
      <c r="ABJ106" s="17"/>
      <c r="ABK106" s="17"/>
      <c r="ABL106" s="17"/>
      <c r="ABM106" s="17"/>
      <c r="ABN106" s="17"/>
      <c r="ABO106" s="17"/>
      <c r="ABP106" s="17"/>
      <c r="ABQ106" s="17"/>
      <c r="ABR106" s="17"/>
      <c r="ABS106" s="17"/>
      <c r="ABT106" s="17"/>
      <c r="ABU106" s="17"/>
      <c r="ABV106" s="17"/>
      <c r="ABW106" s="17"/>
      <c r="ABX106" s="17"/>
      <c r="ABY106" s="17"/>
      <c r="ABZ106" s="17"/>
      <c r="ACA106" s="17"/>
      <c r="ACB106" s="17"/>
      <c r="ACC106" s="17"/>
      <c r="ACD106" s="17"/>
      <c r="ACE106" s="17"/>
      <c r="ACF106" s="17"/>
      <c r="ACG106" s="17"/>
      <c r="ACH106" s="17"/>
      <c r="ACI106" s="17"/>
      <c r="ACJ106" s="17"/>
      <c r="ACK106" s="17"/>
      <c r="ACL106" s="17"/>
      <c r="ACM106" s="17"/>
      <c r="ACN106" s="17"/>
      <c r="ACO106" s="17"/>
      <c r="ACP106" s="17"/>
      <c r="ACQ106" s="17"/>
      <c r="ACR106" s="17"/>
      <c r="ACS106" s="17"/>
      <c r="ACT106" s="17"/>
      <c r="ACU106" s="17"/>
      <c r="ACV106" s="17"/>
      <c r="ACW106" s="17"/>
      <c r="ACX106" s="17"/>
      <c r="ACY106" s="17"/>
      <c r="ACZ106" s="17"/>
      <c r="ADA106" s="17"/>
      <c r="ADB106" s="17"/>
      <c r="ADC106" s="17"/>
      <c r="ADD106" s="17"/>
      <c r="ADE106" s="17"/>
      <c r="ADF106" s="17"/>
      <c r="ADG106" s="17"/>
      <c r="ADH106" s="17"/>
      <c r="ADI106" s="17"/>
      <c r="ADJ106" s="17"/>
      <c r="ADK106" s="17"/>
      <c r="ADL106" s="17"/>
      <c r="ADM106" s="17"/>
      <c r="ADN106" s="17"/>
      <c r="ADO106" s="17"/>
      <c r="ADP106" s="17"/>
      <c r="ADQ106" s="17"/>
      <c r="ADR106" s="17"/>
      <c r="ADS106" s="17"/>
      <c r="ADT106" s="17"/>
      <c r="ADU106" s="17"/>
      <c r="ADV106" s="17"/>
      <c r="ADW106" s="17"/>
      <c r="ADX106" s="17"/>
      <c r="ADY106" s="17"/>
      <c r="ADZ106" s="17"/>
      <c r="AEA106" s="17"/>
      <c r="AEB106" s="17"/>
      <c r="AEC106" s="17"/>
      <c r="AED106" s="17"/>
      <c r="AEE106" s="17"/>
      <c r="AEF106" s="17"/>
      <c r="AEG106" s="17"/>
      <c r="AEH106" s="17"/>
      <c r="AEI106" s="17"/>
      <c r="AEJ106" s="17"/>
      <c r="AEK106" s="17"/>
      <c r="AEL106" s="17"/>
      <c r="AEM106" s="17"/>
      <c r="AEN106" s="17"/>
      <c r="AEO106" s="17"/>
      <c r="AEP106" s="17"/>
      <c r="AEQ106" s="17"/>
      <c r="AER106" s="17"/>
      <c r="AES106" s="17"/>
      <c r="AET106" s="17"/>
      <c r="AEU106" s="17"/>
      <c r="AEV106" s="17"/>
      <c r="AEW106" s="17"/>
      <c r="AEX106" s="17"/>
      <c r="AEY106" s="17"/>
      <c r="AEZ106" s="17"/>
      <c r="AFA106" s="17"/>
      <c r="AFB106" s="17"/>
      <c r="AFC106" s="17"/>
      <c r="AFD106" s="17"/>
      <c r="AFE106" s="17"/>
      <c r="AFF106" s="17"/>
      <c r="AFG106" s="17"/>
      <c r="AFH106" s="17"/>
      <c r="AFI106" s="17"/>
      <c r="AFJ106" s="17"/>
      <c r="AFK106" s="17"/>
      <c r="AFL106" s="17"/>
      <c r="AFM106" s="17"/>
      <c r="AFN106" s="17"/>
      <c r="AFO106" s="17"/>
      <c r="AFP106" s="17"/>
      <c r="AFQ106" s="17"/>
      <c r="AFR106" s="17"/>
      <c r="AFS106" s="17"/>
      <c r="AFT106" s="17"/>
      <c r="AFU106" s="17"/>
      <c r="AFV106" s="17"/>
      <c r="AFW106" s="17"/>
      <c r="AFX106" s="17"/>
      <c r="AFY106" s="17"/>
      <c r="AFZ106" s="17"/>
      <c r="AGA106" s="17"/>
      <c r="AGB106" s="17"/>
      <c r="AGC106" s="17"/>
      <c r="AGD106" s="17"/>
      <c r="AGE106" s="17"/>
      <c r="AGF106" s="17"/>
      <c r="AGG106" s="17"/>
      <c r="AGH106" s="17"/>
      <c r="AGI106" s="17"/>
      <c r="AGJ106" s="17"/>
      <c r="AGK106" s="17"/>
      <c r="AGL106" s="17"/>
      <c r="AGM106" s="17"/>
      <c r="AGN106" s="17"/>
      <c r="AGO106" s="17"/>
      <c r="AGP106" s="17"/>
      <c r="AGQ106" s="17"/>
      <c r="AGR106" s="17"/>
      <c r="AGS106" s="17"/>
      <c r="AGT106" s="17"/>
      <c r="AGU106" s="17"/>
      <c r="AGV106" s="17"/>
      <c r="AGW106" s="17"/>
      <c r="AGX106" s="17"/>
      <c r="AGY106" s="17"/>
      <c r="AGZ106" s="17"/>
      <c r="AHA106" s="17"/>
      <c r="AHB106" s="17"/>
      <c r="AHC106" s="17"/>
      <c r="AHD106" s="17"/>
      <c r="AHE106" s="17"/>
      <c r="AHF106" s="17"/>
      <c r="AHG106" s="17"/>
      <c r="AHH106" s="17"/>
      <c r="AHI106" s="17"/>
      <c r="AHJ106" s="17"/>
      <c r="AHK106" s="17"/>
      <c r="AHL106" s="17"/>
      <c r="AHM106" s="17"/>
      <c r="AHN106" s="17"/>
      <c r="AHO106" s="17"/>
      <c r="AHP106" s="17"/>
      <c r="AHQ106" s="17"/>
      <c r="AHR106" s="17"/>
      <c r="AHS106" s="17"/>
      <c r="AHT106" s="17"/>
      <c r="AHU106" s="17"/>
      <c r="AHV106" s="17"/>
      <c r="AHW106" s="17"/>
      <c r="AHX106" s="17"/>
      <c r="AHY106" s="17"/>
      <c r="AHZ106" s="17"/>
      <c r="AIA106" s="17"/>
      <c r="AIB106" s="17"/>
      <c r="AIC106" s="17"/>
      <c r="AID106" s="17"/>
      <c r="AIE106" s="17"/>
      <c r="AIF106" s="17"/>
      <c r="AIG106" s="17"/>
      <c r="AIH106" s="17"/>
      <c r="AII106" s="17"/>
      <c r="AIJ106" s="17"/>
      <c r="AIK106" s="17"/>
      <c r="AIL106" s="17"/>
      <c r="AIM106" s="17"/>
      <c r="AIN106" s="17"/>
      <c r="AIO106" s="17"/>
      <c r="AIP106" s="17"/>
      <c r="AIQ106" s="17"/>
      <c r="AIR106" s="17"/>
      <c r="AIS106" s="17"/>
      <c r="AIT106" s="17"/>
      <c r="AIU106" s="17"/>
      <c r="AIV106" s="17"/>
      <c r="AIW106" s="17"/>
      <c r="AIX106" s="17"/>
      <c r="AIY106" s="17"/>
      <c r="AIZ106" s="17"/>
      <c r="AJA106" s="17"/>
      <c r="AJB106" s="17"/>
      <c r="AJC106" s="17"/>
      <c r="AJD106" s="17"/>
      <c r="AJE106" s="17"/>
      <c r="AJF106" s="17"/>
      <c r="AJG106" s="17"/>
      <c r="AJH106" s="17"/>
      <c r="AJI106" s="17"/>
      <c r="AJJ106" s="17"/>
      <c r="AJK106" s="17"/>
      <c r="AJL106" s="17"/>
      <c r="AJM106" s="17"/>
      <c r="AJN106" s="17"/>
      <c r="AJO106" s="17"/>
      <c r="AJP106" s="17"/>
      <c r="AJQ106" s="17"/>
      <c r="AJR106" s="17"/>
      <c r="AJS106" s="17"/>
      <c r="AJT106" s="17"/>
      <c r="AJU106" s="17"/>
      <c r="AJV106" s="17"/>
      <c r="AJW106" s="17"/>
      <c r="AJX106" s="17"/>
      <c r="AJY106" s="17"/>
      <c r="AJZ106" s="17"/>
      <c r="AKA106" s="17"/>
      <c r="AKB106" s="17"/>
      <c r="AKC106" s="17"/>
      <c r="AKD106" s="17"/>
      <c r="AKE106" s="17"/>
      <c r="AKF106" s="17"/>
      <c r="AKG106" s="17"/>
      <c r="AKH106" s="17"/>
      <c r="AKI106" s="17"/>
      <c r="AKJ106" s="17"/>
      <c r="AKK106" s="17"/>
      <c r="AKL106" s="17"/>
      <c r="AKM106" s="17"/>
      <c r="AKN106" s="17"/>
      <c r="AKO106" s="17"/>
      <c r="AKP106" s="17"/>
      <c r="AKQ106" s="17"/>
      <c r="AKR106" s="17"/>
      <c r="AKS106" s="17"/>
      <c r="AKT106" s="17"/>
      <c r="AKU106" s="17"/>
      <c r="AKV106" s="17"/>
      <c r="AKW106" s="17"/>
      <c r="AKX106" s="17"/>
      <c r="AKY106" s="17"/>
      <c r="AKZ106" s="17"/>
      <c r="ALA106" s="17"/>
      <c r="ALB106" s="14" t="s">
        <v>3584</v>
      </c>
      <c r="ALC106" s="17"/>
      <c r="ALD106" s="17"/>
      <c r="ALE106" s="17"/>
      <c r="ALF106" s="17"/>
      <c r="ALG106" s="17"/>
      <c r="ALH106" s="17"/>
      <c r="ALI106" s="17"/>
      <c r="ALJ106" s="17"/>
      <c r="ALK106" s="17"/>
      <c r="ALL106" s="17"/>
      <c r="ALM106" s="17"/>
      <c r="ALN106" s="17"/>
      <c r="ALO106" s="17"/>
      <c r="ALP106" s="17"/>
      <c r="ALQ106" s="17"/>
      <c r="ALR106" s="17"/>
      <c r="ALS106" s="17"/>
      <c r="ALT106" s="17"/>
      <c r="ALU106" s="17"/>
      <c r="ALV106" s="17"/>
      <c r="ALW106" s="17"/>
      <c r="ALX106" s="17"/>
      <c r="ALY106" s="17"/>
      <c r="ALZ106" s="17"/>
      <c r="AMA106" s="17"/>
      <c r="AMB106" s="17"/>
      <c r="AMC106" s="17"/>
      <c r="AMD106" s="17"/>
      <c r="AME106" s="17"/>
      <c r="AMF106" s="17"/>
      <c r="AMG106" s="17"/>
      <c r="AMH106" s="17"/>
      <c r="AMI106" s="17"/>
      <c r="AMJ106" s="17"/>
      <c r="AMK106" s="17"/>
      <c r="AML106" s="17"/>
      <c r="AMM106" s="17"/>
      <c r="AMN106" s="17"/>
      <c r="AMO106" s="17"/>
      <c r="AMP106" s="17"/>
      <c r="AMQ106" s="17"/>
      <c r="AMR106" s="17"/>
      <c r="AMS106" s="17"/>
      <c r="AMT106" s="17"/>
      <c r="AMU106" s="17"/>
      <c r="AMV106" s="17"/>
      <c r="AMW106" s="17"/>
      <c r="AMX106" s="17"/>
      <c r="AMY106" s="17"/>
      <c r="AMZ106" s="17"/>
      <c r="ANA106" s="17"/>
      <c r="ANB106" s="17"/>
      <c r="ANC106" s="17"/>
      <c r="AND106" s="17"/>
      <c r="ANE106" s="17"/>
      <c r="ANF106" s="17"/>
      <c r="ANG106" s="17"/>
      <c r="ANH106" s="17"/>
      <c r="ANI106" s="17"/>
      <c r="ANJ106" s="17"/>
      <c r="ANK106" s="17"/>
      <c r="ANL106" s="17"/>
      <c r="ANM106" s="17"/>
      <c r="ANN106" s="17"/>
      <c r="ANO106" s="17"/>
      <c r="ANP106" s="17"/>
      <c r="ANQ106" s="17"/>
      <c r="ANR106" s="17"/>
      <c r="ANS106" s="17"/>
      <c r="ANT106" s="17"/>
      <c r="ANU106" s="17"/>
      <c r="ANV106" s="17"/>
      <c r="ANW106" s="17"/>
      <c r="ANX106" s="17"/>
      <c r="ANY106" s="17"/>
      <c r="ANZ106" s="17"/>
      <c r="AOA106" s="17"/>
      <c r="AOB106" s="17"/>
      <c r="AOC106" s="17"/>
      <c r="AOD106" s="17"/>
      <c r="AOE106" s="17"/>
      <c r="AOF106" s="17"/>
      <c r="AOG106" s="17"/>
      <c r="AOH106" s="17"/>
      <c r="AOI106" s="17"/>
      <c r="AOJ106" s="17"/>
      <c r="AOK106" s="17"/>
      <c r="AOL106" s="17"/>
      <c r="AOM106" s="17"/>
      <c r="AON106" s="17"/>
      <c r="AOO106" s="17"/>
      <c r="AOP106" s="17"/>
      <c r="AOQ106" s="17"/>
      <c r="AOR106" s="17"/>
      <c r="AOS106" s="17"/>
      <c r="AOT106" s="17"/>
      <c r="AOU106" s="17"/>
      <c r="AOV106" s="17"/>
      <c r="AOW106" s="17"/>
      <c r="AOX106" s="17"/>
      <c r="AOY106" s="17"/>
      <c r="AOZ106" s="17"/>
      <c r="APA106" s="17"/>
      <c r="APB106" s="17"/>
      <c r="APC106" s="17"/>
      <c r="APD106" s="17"/>
      <c r="APE106" s="17"/>
      <c r="APF106" s="17"/>
      <c r="APG106" s="17"/>
      <c r="APH106" s="17"/>
      <c r="API106" s="17"/>
      <c r="APJ106" s="17"/>
      <c r="APK106" s="17"/>
      <c r="APL106" s="17"/>
      <c r="APM106" s="17"/>
      <c r="APN106" s="17"/>
      <c r="APO106" s="17"/>
      <c r="APP106" s="17"/>
      <c r="APQ106" s="17"/>
      <c r="APR106" s="17"/>
      <c r="APS106" s="17"/>
      <c r="APT106" s="17"/>
      <c r="APU106" s="17"/>
      <c r="APV106" s="17"/>
      <c r="APW106" s="17"/>
      <c r="APX106" s="17"/>
      <c r="APY106" s="17"/>
      <c r="APZ106" s="17"/>
      <c r="AQA106" s="17"/>
      <c r="AQB106" s="17"/>
      <c r="AQC106" s="17"/>
      <c r="AQD106" s="17"/>
      <c r="AQE106" s="17"/>
      <c r="AQF106" s="17"/>
      <c r="AQG106" s="17"/>
      <c r="AQH106" s="17"/>
      <c r="AQI106" s="17"/>
      <c r="AQJ106" s="17"/>
      <c r="AQK106" s="14" t="s">
        <v>3579</v>
      </c>
      <c r="AQM106" s="17"/>
      <c r="AQN106" s="17"/>
      <c r="AQO106" s="17"/>
      <c r="AQP106" s="17"/>
      <c r="AQQ106" s="17"/>
      <c r="AQR106" s="17"/>
      <c r="AQS106" s="17"/>
      <c r="AQT106" s="17"/>
      <c r="AQU106" s="17"/>
      <c r="AQV106" s="17"/>
      <c r="AQW106" s="17"/>
      <c r="AQX106" s="17"/>
      <c r="AQY106" s="17"/>
      <c r="AQZ106" s="17"/>
      <c r="ARA106" s="17"/>
      <c r="ARB106" s="17"/>
      <c r="ARC106" s="17"/>
      <c r="ARD106" s="17"/>
      <c r="ARE106" s="17"/>
      <c r="ARF106" s="17"/>
      <c r="ARG106" s="17"/>
      <c r="ARH106" s="17"/>
      <c r="ARI106" s="17"/>
      <c r="ARJ106" s="17"/>
      <c r="ARK106" s="17"/>
      <c r="ARL106" s="17"/>
      <c r="ARM106" s="17"/>
      <c r="ARN106" s="17"/>
      <c r="ARO106" s="17"/>
      <c r="ARP106" s="17"/>
      <c r="ARQ106" s="17"/>
      <c r="ARR106" s="17"/>
      <c r="ARS106" s="17"/>
      <c r="ART106" s="17"/>
      <c r="ARU106" s="17"/>
      <c r="ARV106" s="17"/>
      <c r="ARW106" s="17"/>
      <c r="ARX106" s="17"/>
      <c r="ARY106" s="17"/>
      <c r="ARZ106" s="17"/>
      <c r="ASA106" s="17"/>
      <c r="ASB106" s="17"/>
      <c r="ASC106" s="17"/>
      <c r="ASD106" s="17"/>
      <c r="ASE106" s="17"/>
      <c r="ASF106" s="17"/>
      <c r="ASG106" s="17"/>
      <c r="ASH106" s="17"/>
      <c r="ASI106" s="17"/>
      <c r="ASJ106" s="17"/>
      <c r="ASK106" s="17"/>
      <c r="ASL106" s="17"/>
      <c r="ASM106" s="17"/>
      <c r="ASN106" s="17"/>
      <c r="ASO106" s="17"/>
      <c r="ASP106" s="17"/>
      <c r="ASQ106" s="17"/>
      <c r="ASR106" s="17"/>
      <c r="ASS106" s="17"/>
      <c r="AST106" s="17"/>
      <c r="ASU106" s="17"/>
      <c r="ASV106" s="17"/>
      <c r="ASW106" s="17"/>
      <c r="ASX106" s="17"/>
      <c r="ASY106" s="17"/>
      <c r="ASZ106" s="17"/>
      <c r="ATA106" s="17"/>
      <c r="ATB106" s="17"/>
      <c r="ATC106" s="17"/>
      <c r="ATD106" s="17"/>
      <c r="ATE106" s="17"/>
      <c r="ATF106" s="17"/>
      <c r="ATG106" s="17"/>
      <c r="ATH106" s="17"/>
      <c r="ATI106" s="17"/>
      <c r="ATJ106" s="17"/>
      <c r="ATK106" s="17"/>
      <c r="ATL106" s="17"/>
      <c r="ATM106" s="17"/>
      <c r="ATN106" s="17"/>
      <c r="ATO106" s="17"/>
      <c r="ATP106" s="17"/>
      <c r="ATQ106" s="17"/>
      <c r="ATR106" s="17"/>
      <c r="ATS106" s="17"/>
      <c r="ATT106" s="17"/>
      <c r="ATU106" s="17"/>
      <c r="ATV106" s="17"/>
      <c r="ATW106" s="17"/>
      <c r="ATX106" s="17"/>
      <c r="ATY106" s="17"/>
      <c r="ATZ106" s="17"/>
      <c r="AUA106" s="17"/>
      <c r="AUB106" s="17"/>
      <c r="AUC106" s="17"/>
      <c r="AUD106" s="17"/>
      <c r="AUE106" s="17"/>
      <c r="AUF106" s="17"/>
      <c r="AUG106" s="17"/>
      <c r="AUH106" s="17"/>
      <c r="AUI106" s="17"/>
      <c r="AUJ106" s="17"/>
      <c r="AUK106" s="17"/>
      <c r="AUL106" s="17"/>
      <c r="AUM106" s="17"/>
      <c r="AUN106" s="17"/>
      <c r="AUO106" s="17"/>
      <c r="AUP106" s="17"/>
      <c r="AUQ106" s="17"/>
      <c r="AUR106" s="17"/>
      <c r="AUS106" s="17"/>
      <c r="AUT106" s="17"/>
      <c r="AUU106" s="17"/>
      <c r="AUV106" s="17"/>
      <c r="AUW106" s="17"/>
      <c r="AUX106" s="17"/>
      <c r="AUY106" s="17"/>
      <c r="AUZ106" s="17"/>
      <c r="AVA106" s="17"/>
      <c r="AVB106" s="17"/>
      <c r="AVC106" s="17"/>
      <c r="AVD106" s="17"/>
      <c r="AVE106" s="17"/>
      <c r="AVF106" s="17"/>
      <c r="AVG106" s="17"/>
      <c r="AVH106" s="17"/>
      <c r="AVI106" s="17"/>
      <c r="AVJ106" s="17"/>
      <c r="AVK106" s="17"/>
      <c r="AVL106" s="17"/>
      <c r="AVM106" s="17"/>
      <c r="AVN106" s="17"/>
      <c r="AVO106" s="17"/>
      <c r="AVP106" s="17"/>
      <c r="AVQ106" s="17"/>
      <c r="AVR106" s="17"/>
      <c r="AVS106" s="17"/>
      <c r="AVT106" s="17"/>
      <c r="AVU106" s="17"/>
      <c r="AVV106" s="17"/>
      <c r="AVW106" s="17"/>
      <c r="AVX106" s="17"/>
      <c r="AVY106" s="17"/>
      <c r="AVZ106" s="17"/>
      <c r="AWA106" s="17"/>
      <c r="AWB106" s="17"/>
      <c r="AWC106" s="17"/>
      <c r="AWD106" s="17"/>
      <c r="AWE106" s="17"/>
      <c r="AWF106" s="17"/>
      <c r="AWG106" s="17"/>
      <c r="AWH106" s="17"/>
      <c r="AWI106" s="17"/>
      <c r="AWJ106" s="17"/>
      <c r="AWK106" s="17"/>
      <c r="AWL106" s="17"/>
      <c r="AWM106" s="17"/>
      <c r="AWN106" s="17"/>
      <c r="AWO106" s="17"/>
      <c r="AWP106" s="17"/>
      <c r="AWQ106" s="17"/>
      <c r="AWR106" s="17"/>
      <c r="AWS106" s="17"/>
      <c r="AWT106" s="17"/>
      <c r="AWU106" s="17"/>
      <c r="AWV106" s="17"/>
      <c r="AWW106" s="17"/>
      <c r="AWX106" s="17"/>
      <c r="AWY106" s="17"/>
      <c r="AWZ106" s="17"/>
      <c r="AXA106" s="17"/>
      <c r="AXB106" s="17"/>
      <c r="AXC106" s="17"/>
      <c r="AXD106" s="17"/>
      <c r="AXE106" s="17"/>
      <c r="AXF106" s="17"/>
      <c r="AXG106" s="17"/>
      <c r="AXH106" s="17"/>
      <c r="AXI106" s="17"/>
      <c r="AXJ106" s="17"/>
      <c r="AXK106" s="17"/>
      <c r="AXL106" s="17"/>
      <c r="AXM106" s="17"/>
      <c r="AXN106" s="17"/>
      <c r="AXO106" s="17"/>
      <c r="AXP106" s="17"/>
      <c r="AXQ106" s="17"/>
      <c r="AXR106" s="17"/>
      <c r="AXS106" s="17"/>
      <c r="AXT106" s="17"/>
      <c r="AXU106" s="17"/>
      <c r="AXV106" s="17"/>
      <c r="AXW106" s="17"/>
      <c r="AXX106" s="17"/>
      <c r="AXY106" s="17"/>
      <c r="AXZ106" s="17"/>
      <c r="AYA106" s="17"/>
      <c r="AYB106" s="17"/>
      <c r="AYC106" s="17"/>
      <c r="AYD106" s="17"/>
      <c r="AYE106" s="17"/>
      <c r="AYF106" s="17"/>
      <c r="AYG106" s="17"/>
      <c r="AYH106" s="17"/>
      <c r="AYI106" s="17"/>
      <c r="AYJ106" s="17"/>
      <c r="AYK106" s="17"/>
      <c r="AYL106" s="17"/>
      <c r="AYM106" s="17"/>
      <c r="AYN106" s="17"/>
      <c r="AYO106" s="17"/>
      <c r="AYP106" s="17"/>
      <c r="AYQ106" s="17"/>
      <c r="AYR106" s="17"/>
      <c r="AYS106" s="17"/>
      <c r="AYT106" s="17"/>
      <c r="AYU106" s="17"/>
      <c r="AYV106" s="17"/>
      <c r="AYW106" s="17"/>
      <c r="AYX106" s="17"/>
      <c r="AYY106" s="17"/>
      <c r="AYZ106" s="17"/>
      <c r="AZA106" s="17"/>
      <c r="AZB106" s="17"/>
      <c r="AZC106" s="17"/>
      <c r="AZD106" s="17"/>
      <c r="AZE106" s="17"/>
      <c r="AZF106" s="17"/>
      <c r="AZG106" s="17"/>
      <c r="AZH106" s="17"/>
      <c r="AZI106" s="17"/>
      <c r="AZJ106" s="17"/>
      <c r="AZK106" s="17"/>
      <c r="AZL106" s="17"/>
      <c r="AZM106" s="17"/>
      <c r="AZN106" s="17"/>
      <c r="AZO106" s="17"/>
      <c r="AZP106" s="17"/>
      <c r="AZQ106" s="17"/>
      <c r="AZR106" s="17"/>
      <c r="AZS106" s="17"/>
      <c r="AZT106" s="17"/>
      <c r="AZU106" s="17"/>
      <c r="AZV106" s="17"/>
      <c r="AZW106" s="17"/>
      <c r="AZX106" s="17"/>
      <c r="AZY106" s="17"/>
      <c r="AZZ106" s="17"/>
      <c r="BAA106" s="17"/>
      <c r="BAB106" s="17"/>
      <c r="BAC106" s="17"/>
      <c r="BAD106" s="17"/>
      <c r="BAE106" s="17"/>
      <c r="BAF106" s="17"/>
      <c r="BAG106" s="17"/>
      <c r="BAH106" s="17"/>
      <c r="BAI106" s="17"/>
      <c r="BAJ106" s="17"/>
      <c r="BAK106" s="17"/>
      <c r="BAL106" s="17"/>
      <c r="BAM106" s="17"/>
      <c r="BAN106" s="17"/>
      <c r="BAO106" s="17"/>
      <c r="BAP106" s="17"/>
      <c r="BAQ106" s="17"/>
      <c r="BAR106" s="17"/>
      <c r="BAS106" s="17"/>
      <c r="BAT106" s="17"/>
      <c r="BAU106" s="17"/>
      <c r="BAV106" s="17"/>
      <c r="BAW106" s="17"/>
      <c r="BAX106" s="17"/>
      <c r="BAY106" s="17"/>
      <c r="BAZ106" s="17"/>
      <c r="BBA106" s="17"/>
      <c r="BBB106" s="17"/>
      <c r="BBC106" s="17"/>
      <c r="BBD106" s="17"/>
      <c r="BBE106" s="17"/>
      <c r="BBF106" s="17"/>
      <c r="BBG106" s="17"/>
      <c r="BBH106" s="17"/>
      <c r="BBI106" s="17"/>
      <c r="BBJ106" s="17"/>
      <c r="BBK106" s="17"/>
      <c r="BBL106" s="17"/>
      <c r="BBM106" s="17"/>
      <c r="BBN106" s="17"/>
      <c r="BBO106" s="17"/>
      <c r="BBP106" s="16">
        <v>83.0</v>
      </c>
      <c r="BBQ106" s="14" t="s">
        <v>3580</v>
      </c>
      <c r="BBR106" s="14" t="s">
        <v>135</v>
      </c>
      <c r="BBS106" s="17"/>
      <c r="BBT106" s="14" t="s">
        <v>3579</v>
      </c>
      <c r="BBU106" s="14" t="s">
        <v>3579</v>
      </c>
      <c r="BBW106" s="17"/>
      <c r="BBX106" s="17"/>
      <c r="BBY106" s="17"/>
      <c r="BBZ106" s="17"/>
      <c r="BCA106" s="17"/>
      <c r="BCB106" s="17"/>
      <c r="BCC106" s="17"/>
      <c r="BCD106" s="17"/>
      <c r="BCE106" s="17"/>
      <c r="BCF106" s="17"/>
      <c r="BCG106" s="17"/>
      <c r="BCH106" s="17"/>
      <c r="BCI106" s="17"/>
      <c r="BCJ106" s="17"/>
      <c r="BCK106" s="17"/>
      <c r="BCL106" s="17"/>
      <c r="BCM106" s="17"/>
      <c r="BCN106" s="17"/>
      <c r="BCO106" s="17"/>
      <c r="BCP106" s="17"/>
      <c r="BCQ106" s="17"/>
      <c r="BCR106" s="17"/>
      <c r="BCS106" s="17"/>
      <c r="BCT106" s="17"/>
      <c r="BCU106" s="17"/>
      <c r="BCV106" s="17"/>
      <c r="BCW106" s="17"/>
      <c r="BCX106" s="17"/>
      <c r="BCY106" s="17"/>
      <c r="BCZ106" s="17"/>
      <c r="BDA106" s="17"/>
      <c r="BDB106" s="17"/>
      <c r="BDC106" s="17"/>
      <c r="BDD106" s="17"/>
      <c r="BDE106" s="17"/>
      <c r="BDF106" s="17"/>
      <c r="BDG106" s="17"/>
      <c r="BDH106" s="17"/>
      <c r="BDI106" s="17"/>
      <c r="BDJ106" s="17"/>
      <c r="BDK106" s="17"/>
      <c r="BDL106" s="17"/>
      <c r="BDM106" s="17"/>
      <c r="BDN106" s="17"/>
      <c r="BDO106" s="17"/>
      <c r="BDP106" s="17"/>
      <c r="BDQ106" s="17"/>
      <c r="BDR106" s="17"/>
      <c r="BDS106" s="17"/>
      <c r="BDT106" s="17"/>
      <c r="BDU106" s="17"/>
      <c r="BDV106" s="17"/>
      <c r="BDW106" s="17"/>
      <c r="BDX106" s="17"/>
      <c r="BDY106" s="17"/>
      <c r="BDZ106" s="17"/>
      <c r="BEA106" s="17"/>
      <c r="BEB106" s="17"/>
      <c r="BEC106" s="17"/>
      <c r="BED106" s="17"/>
      <c r="BEE106" s="17"/>
      <c r="BEF106" s="17"/>
      <c r="BEG106" s="17"/>
      <c r="BEH106" s="17"/>
      <c r="BEI106" s="17"/>
      <c r="BEJ106" s="17"/>
      <c r="BEK106" s="17"/>
      <c r="BEL106" s="17"/>
      <c r="BEM106" s="17"/>
      <c r="BEN106" s="17"/>
      <c r="BEO106" s="17"/>
      <c r="BEP106" s="17"/>
      <c r="BEQ106" s="17"/>
      <c r="BER106" s="17"/>
      <c r="BES106" s="17"/>
      <c r="BET106" s="17"/>
      <c r="BEU106" s="17"/>
      <c r="BEV106" s="17"/>
      <c r="BEW106" s="17"/>
      <c r="BEX106" s="17"/>
      <c r="BEY106" s="17"/>
      <c r="BEZ106" s="17"/>
      <c r="BFA106" s="17"/>
      <c r="BFB106" s="17"/>
      <c r="BFC106" s="17"/>
      <c r="BFD106" s="17"/>
      <c r="BFE106" s="17"/>
      <c r="BFF106" s="17"/>
      <c r="BFG106" s="17"/>
      <c r="BFH106" s="17"/>
      <c r="BFI106" s="17"/>
      <c r="BFJ106" s="17"/>
      <c r="BFK106" s="17"/>
      <c r="BFL106" s="17"/>
      <c r="BFM106" s="17"/>
      <c r="BFN106" s="17"/>
      <c r="BFO106" s="17"/>
      <c r="BFP106" s="17"/>
      <c r="BFQ106" s="17"/>
      <c r="BFR106" s="17"/>
      <c r="BFS106" s="17"/>
      <c r="BFT106" s="17"/>
      <c r="BFU106" s="17"/>
      <c r="BFV106" s="17"/>
      <c r="BFW106" s="17"/>
      <c r="BFX106" s="17"/>
      <c r="BFY106" s="17"/>
      <c r="BFZ106" s="17"/>
      <c r="BGA106" s="17"/>
      <c r="BGB106" s="17"/>
      <c r="BGC106" s="17"/>
      <c r="BGD106" s="17"/>
      <c r="BGE106" s="17"/>
      <c r="BGF106" s="17"/>
      <c r="BGG106" s="17"/>
      <c r="BGH106" s="17"/>
      <c r="BGI106" s="17"/>
      <c r="BGJ106" s="17"/>
      <c r="BGK106" s="17"/>
      <c r="BGL106" s="17"/>
      <c r="BGM106" s="17"/>
      <c r="BGN106" s="17"/>
      <c r="BGO106" s="17"/>
      <c r="BGP106" s="17"/>
      <c r="BGQ106" s="17"/>
      <c r="BGR106" s="17"/>
      <c r="BGS106" s="17"/>
      <c r="BGT106" s="17"/>
      <c r="BGU106" s="17"/>
      <c r="BGV106" s="17"/>
      <c r="BGW106" s="17"/>
      <c r="BGX106" s="17"/>
      <c r="BGY106" s="17"/>
      <c r="BGZ106" s="17"/>
      <c r="BHA106" s="17"/>
      <c r="BHB106" s="17"/>
      <c r="BHC106" s="17"/>
      <c r="BHD106" s="17"/>
      <c r="BHE106" s="17"/>
      <c r="BHF106" s="17"/>
      <c r="BHG106" s="17"/>
      <c r="BHH106" s="17"/>
      <c r="BHI106" s="17"/>
      <c r="BHJ106" s="17"/>
      <c r="BHK106" s="17"/>
      <c r="BHL106" s="17"/>
      <c r="BHM106" s="17"/>
      <c r="BHN106" s="17"/>
      <c r="BHO106" s="17"/>
      <c r="BHP106" s="17"/>
      <c r="BHQ106" s="17"/>
      <c r="BHR106" s="17"/>
      <c r="BHS106" s="17"/>
      <c r="BHT106" s="17"/>
      <c r="BHU106" s="17"/>
      <c r="BHV106" s="17"/>
      <c r="BHW106" s="17"/>
      <c r="BHX106" s="17"/>
      <c r="BHY106" s="17"/>
      <c r="BHZ106" s="17"/>
      <c r="BIA106" s="17"/>
      <c r="BIB106" s="17"/>
      <c r="BIC106" s="17"/>
      <c r="BID106" s="17"/>
      <c r="BIE106" s="17"/>
      <c r="BIF106" s="17"/>
      <c r="BIG106" s="17"/>
      <c r="BIH106" s="17"/>
      <c r="BII106" s="17"/>
      <c r="BIJ106" s="17"/>
      <c r="BIK106" s="17"/>
      <c r="BIL106" s="17"/>
      <c r="BIM106" s="17"/>
      <c r="BIN106" s="17"/>
      <c r="BIO106" s="17"/>
      <c r="BIP106" s="17"/>
      <c r="BIQ106" s="17"/>
      <c r="BIR106" s="17"/>
      <c r="BIS106" s="17"/>
      <c r="BIT106" s="17"/>
      <c r="BIU106" s="17"/>
      <c r="BIV106" s="17"/>
      <c r="BIW106" s="17"/>
      <c r="BIX106" s="17"/>
      <c r="BIY106" s="17"/>
      <c r="BIZ106" s="17"/>
      <c r="BJA106" s="17"/>
      <c r="BJB106" s="17"/>
      <c r="BJC106" s="17"/>
      <c r="BJD106" s="17"/>
      <c r="BJE106" s="17"/>
      <c r="BJF106" s="17"/>
      <c r="BJG106" s="17"/>
      <c r="BJH106" s="17"/>
      <c r="BJI106" s="17"/>
      <c r="BJJ106" s="17"/>
      <c r="BJK106" s="17"/>
      <c r="BJL106" s="17"/>
      <c r="BJM106" s="17"/>
      <c r="BJN106" s="17"/>
      <c r="BJO106" s="17"/>
      <c r="BJP106" s="17"/>
      <c r="BJQ106" s="17"/>
      <c r="BJR106" s="17"/>
      <c r="BJS106" s="17"/>
      <c r="BJT106" s="17"/>
      <c r="BJU106" s="17"/>
      <c r="BJV106" s="17"/>
      <c r="BJW106" s="17"/>
      <c r="BJX106" s="17"/>
      <c r="BJY106" s="17"/>
      <c r="BJZ106" s="17"/>
      <c r="BKA106" s="17"/>
      <c r="BKB106" s="17"/>
      <c r="BKC106" s="17"/>
      <c r="BKD106" s="17"/>
      <c r="BKE106" s="17"/>
      <c r="BKF106" s="17"/>
      <c r="BKG106" s="17"/>
      <c r="BKH106" s="17"/>
      <c r="BKI106" s="17"/>
      <c r="BKJ106" s="17"/>
      <c r="BKK106" s="17"/>
      <c r="BKL106" s="17"/>
      <c r="BKM106" s="17"/>
      <c r="BKN106" s="17"/>
      <c r="BKO106" s="17"/>
      <c r="BKP106" s="17"/>
      <c r="BKQ106" s="17"/>
      <c r="BKR106" s="17"/>
      <c r="BKS106" s="17"/>
      <c r="BKT106" s="17"/>
      <c r="BKU106" s="17"/>
      <c r="BKV106" s="17"/>
      <c r="BKW106" s="17"/>
      <c r="BKX106" s="17"/>
      <c r="BKY106" s="17"/>
      <c r="BKZ106" s="17"/>
      <c r="BLA106" s="17"/>
      <c r="BLB106" s="17"/>
      <c r="BLC106" s="17"/>
      <c r="BLD106" s="17"/>
      <c r="BLE106" s="17"/>
      <c r="BLF106" s="17"/>
      <c r="BLG106" s="17"/>
      <c r="BLH106" s="17"/>
      <c r="BLI106" s="17"/>
      <c r="BLJ106" s="17"/>
      <c r="BLK106" s="17"/>
      <c r="BLL106" s="17"/>
      <c r="BLM106" s="17"/>
      <c r="BLN106" s="17"/>
      <c r="BLO106" s="17"/>
      <c r="BLP106" s="17"/>
      <c r="BLQ106" s="17"/>
      <c r="BLR106" s="17"/>
      <c r="BLS106" s="17"/>
      <c r="BLT106" s="17"/>
      <c r="BLU106" s="17"/>
      <c r="BLV106" s="17"/>
      <c r="BLW106" s="17"/>
      <c r="BLX106" s="17"/>
      <c r="BLY106" s="17"/>
      <c r="BLZ106" s="17"/>
      <c r="BMA106" s="17"/>
      <c r="BMB106" s="17"/>
      <c r="BMC106" s="17"/>
      <c r="BMD106" s="17"/>
      <c r="BME106" s="17"/>
      <c r="BMF106" s="17"/>
      <c r="BMG106" s="17"/>
      <c r="BMH106" s="17"/>
      <c r="BMI106" s="17"/>
      <c r="BMJ106" s="17"/>
      <c r="BMK106" s="17"/>
      <c r="BML106" s="17"/>
      <c r="BMM106" s="17"/>
      <c r="BMN106" s="17"/>
      <c r="BMO106" s="17"/>
      <c r="BMP106" s="17"/>
      <c r="BMQ106" s="17"/>
      <c r="BMR106" s="17"/>
      <c r="BMS106" s="17"/>
      <c r="BMT106" s="17"/>
      <c r="BMU106" s="17"/>
      <c r="BMV106" s="17"/>
      <c r="BMW106" s="17"/>
      <c r="BMX106" s="17"/>
      <c r="BMY106" s="17"/>
      <c r="BMZ106" s="17"/>
      <c r="BNA106" s="17"/>
      <c r="BNB106" s="17"/>
      <c r="BNC106" s="17"/>
      <c r="BND106" s="17"/>
      <c r="BNE106" s="17"/>
      <c r="BNF106" s="17"/>
      <c r="BNG106" s="17"/>
      <c r="BNH106" s="17"/>
      <c r="BNI106" s="17"/>
      <c r="BNJ106" s="17"/>
      <c r="BNK106" s="17"/>
      <c r="BNL106" s="17"/>
      <c r="BNM106" s="17"/>
      <c r="BNN106" s="17"/>
      <c r="BNO106" s="17"/>
      <c r="BNP106" s="17"/>
      <c r="BNQ106" s="17"/>
      <c r="BNR106" s="17"/>
      <c r="BNS106" s="17"/>
      <c r="BNT106" s="17"/>
      <c r="BNU106" s="17"/>
      <c r="BNV106" s="17"/>
      <c r="BNW106" s="17"/>
      <c r="BNX106" s="17"/>
      <c r="BNY106" s="17"/>
      <c r="BNZ106" s="17"/>
      <c r="BOA106" s="17"/>
      <c r="BOB106" s="17"/>
      <c r="BOC106" s="17"/>
      <c r="BOD106" s="17"/>
      <c r="BOE106" s="17"/>
      <c r="BOF106" s="17"/>
      <c r="BOG106" s="17"/>
      <c r="BOH106" s="17"/>
      <c r="BOI106" s="17"/>
      <c r="BOJ106" s="17"/>
      <c r="BOK106" s="17"/>
      <c r="BOL106" s="17"/>
      <c r="BOM106" s="17"/>
      <c r="BON106" s="17"/>
      <c r="BOO106" s="17"/>
      <c r="BOP106" s="17"/>
      <c r="BOQ106" s="17"/>
      <c r="BOR106" s="17"/>
      <c r="BOS106" s="17"/>
      <c r="BOT106" s="17"/>
      <c r="BOU106" s="17"/>
      <c r="BOV106" s="17"/>
      <c r="BOW106" s="17"/>
      <c r="BOX106" s="17"/>
      <c r="BOY106" s="17"/>
      <c r="BOZ106" s="17"/>
      <c r="BPA106" s="17"/>
      <c r="BPB106" s="17"/>
      <c r="BPC106" s="17"/>
      <c r="BPD106" s="17"/>
      <c r="BPE106" s="17"/>
      <c r="BPF106" s="17"/>
      <c r="BPG106" s="17"/>
      <c r="BPH106" s="17"/>
      <c r="BPI106" s="17"/>
      <c r="BPJ106" s="17"/>
      <c r="BPK106" s="17"/>
      <c r="BPL106" s="17"/>
      <c r="BPM106" s="17"/>
      <c r="BPN106" s="17"/>
      <c r="BPO106" s="17"/>
      <c r="BPP106" s="17"/>
      <c r="BPQ106" s="17"/>
      <c r="BPR106" s="17"/>
      <c r="BPS106" s="17"/>
      <c r="BPT106" s="17"/>
      <c r="BPU106" s="17"/>
      <c r="BPV106" s="17"/>
      <c r="BPW106" s="17"/>
      <c r="BPX106" s="17"/>
      <c r="BPY106" s="17"/>
      <c r="BPZ106" s="17"/>
      <c r="BQA106" s="17"/>
      <c r="BQB106" s="17"/>
      <c r="BQC106" s="17"/>
      <c r="BQD106" s="17"/>
      <c r="BQE106" s="17"/>
      <c r="BQF106" s="17"/>
      <c r="BQG106" s="17"/>
      <c r="BQH106" s="17"/>
      <c r="BQI106" s="17"/>
      <c r="BQJ106" s="17"/>
      <c r="BQK106" s="17"/>
      <c r="BQL106" s="17"/>
      <c r="BQM106" s="17"/>
      <c r="BQN106" s="17"/>
      <c r="BQO106" s="17"/>
      <c r="BQP106" s="17"/>
      <c r="BQQ106" s="17"/>
      <c r="BQR106" s="17"/>
      <c r="BQS106" s="17"/>
      <c r="BQT106" s="17"/>
      <c r="BQU106" s="17"/>
      <c r="BQV106" s="17"/>
      <c r="BQW106" s="17"/>
      <c r="BQX106" s="17"/>
      <c r="BQY106" s="17"/>
      <c r="BQZ106" s="17"/>
      <c r="BRA106" s="17"/>
      <c r="BRB106" s="17"/>
      <c r="BRC106" s="17"/>
      <c r="BRD106" s="17"/>
      <c r="BRE106" s="17"/>
      <c r="BRF106" s="17"/>
      <c r="BRG106" s="17"/>
      <c r="BRH106" s="17"/>
      <c r="BRI106" s="17"/>
      <c r="BRJ106" s="17"/>
      <c r="BRK106" s="17"/>
      <c r="BRL106" s="17"/>
      <c r="BRM106" s="17"/>
      <c r="BRN106" s="17"/>
      <c r="BRO106" s="17"/>
      <c r="BRP106" s="17"/>
      <c r="BRQ106" s="17"/>
      <c r="BRR106" s="17"/>
      <c r="BRS106" s="17"/>
      <c r="BRT106" s="17"/>
      <c r="BRU106" s="17"/>
      <c r="BRV106" s="17"/>
      <c r="BRW106" s="17"/>
      <c r="BRX106" s="17"/>
      <c r="BRY106" s="17"/>
      <c r="BRZ106" s="17"/>
      <c r="BSA106" s="17"/>
      <c r="BSB106" s="17"/>
      <c r="BSC106" s="17"/>
      <c r="BSD106" s="17"/>
      <c r="BSE106" s="17"/>
      <c r="BSF106" s="17"/>
      <c r="BSG106" s="17"/>
      <c r="BSH106" s="17"/>
      <c r="BSI106" s="17"/>
      <c r="BSJ106" s="17"/>
      <c r="BSK106" s="17"/>
      <c r="BSL106" s="17"/>
      <c r="BSM106" s="17"/>
      <c r="BSN106" s="17"/>
      <c r="BSO106" s="17"/>
      <c r="BSP106" s="17"/>
      <c r="BSQ106" s="17"/>
      <c r="BSR106" s="17"/>
      <c r="BSS106" s="17"/>
      <c r="BST106" s="17"/>
      <c r="BSU106" s="17"/>
      <c r="BSV106" s="17"/>
      <c r="BSW106" s="17"/>
      <c r="BSX106" s="17"/>
      <c r="BSY106" s="17"/>
      <c r="BSZ106" s="17"/>
      <c r="BTA106" s="17"/>
      <c r="BTB106" s="17"/>
      <c r="BTC106" s="17"/>
      <c r="BTD106" s="17"/>
      <c r="BTE106" s="17"/>
      <c r="BTF106" s="17"/>
      <c r="BTG106" s="17"/>
      <c r="BTH106" s="17"/>
      <c r="BTI106" s="17"/>
      <c r="BTJ106" s="17"/>
      <c r="BTK106" s="17"/>
      <c r="BTL106" s="17"/>
      <c r="BTM106" s="17"/>
      <c r="BTN106" s="17"/>
      <c r="BTO106" s="17"/>
      <c r="BTP106" s="17"/>
      <c r="BTQ106" s="17"/>
      <c r="BTR106" s="17"/>
      <c r="BTS106" s="17"/>
      <c r="BTT106" s="17"/>
      <c r="BTU106" s="17"/>
      <c r="BTV106" s="17"/>
      <c r="BTW106" s="17"/>
      <c r="BTX106" s="17"/>
      <c r="BTY106" s="17"/>
      <c r="BTZ106" s="17"/>
      <c r="BUA106" s="17"/>
      <c r="BUB106" s="17"/>
      <c r="BUC106" s="17"/>
      <c r="BUD106" s="17"/>
      <c r="BUE106" s="17"/>
      <c r="BUF106" s="17"/>
      <c r="BUG106" s="17"/>
      <c r="BUH106" s="17"/>
      <c r="BUI106" s="17"/>
      <c r="BUJ106" s="17"/>
      <c r="BUK106" s="17"/>
      <c r="BUL106" s="17"/>
      <c r="BUM106" s="17"/>
      <c r="BUN106" s="17"/>
      <c r="BUO106" s="17"/>
      <c r="BUP106" s="17"/>
      <c r="BUQ106" s="17"/>
      <c r="BUR106" s="17"/>
      <c r="BUS106" s="17"/>
      <c r="BUT106" s="17"/>
      <c r="BUU106" s="17"/>
      <c r="BUV106" s="17"/>
      <c r="BUW106" s="17"/>
      <c r="BUX106" s="17"/>
      <c r="BUY106" s="17"/>
      <c r="BUZ106" s="17"/>
      <c r="BVA106" s="17"/>
      <c r="BVB106" s="17"/>
      <c r="BVC106" s="17"/>
      <c r="BVD106" s="17"/>
      <c r="BVE106" s="17"/>
      <c r="BVF106" s="17"/>
      <c r="BVG106" s="17"/>
      <c r="BVH106" s="17"/>
      <c r="BVI106" s="17"/>
      <c r="BVJ106" s="17"/>
      <c r="BVK106" s="17"/>
      <c r="BVL106" s="17"/>
      <c r="BVM106" s="17"/>
      <c r="BVN106" s="17"/>
      <c r="BVO106" s="17"/>
      <c r="BVP106" s="17"/>
      <c r="BVQ106" s="17"/>
      <c r="BVR106" s="17"/>
      <c r="BVS106" s="17"/>
      <c r="BVT106" s="17"/>
      <c r="BVU106" s="17"/>
      <c r="BVV106" s="17"/>
      <c r="BVW106" s="17"/>
      <c r="BVX106" s="17"/>
      <c r="BVY106" s="17"/>
      <c r="BVZ106" s="17"/>
      <c r="BWA106" s="17"/>
      <c r="BWB106" s="17"/>
      <c r="BWC106" s="17"/>
      <c r="BWD106" s="17"/>
      <c r="BWE106" s="17"/>
      <c r="BWF106" s="17"/>
      <c r="BWG106" s="17"/>
      <c r="BWH106" s="17"/>
      <c r="BWI106" s="17"/>
      <c r="BWJ106" s="17"/>
      <c r="BWK106" s="17"/>
      <c r="BWL106" s="17"/>
      <c r="BWM106" s="17"/>
      <c r="BWN106" s="17"/>
      <c r="BWO106" s="17"/>
      <c r="BWP106" s="17"/>
      <c r="BWQ106" s="17"/>
      <c r="BWR106" s="17"/>
      <c r="BWS106" s="17"/>
      <c r="BWT106" s="17"/>
      <c r="BWU106" s="17"/>
      <c r="BWV106" s="17"/>
      <c r="BWW106" s="17"/>
      <c r="BWX106" s="17"/>
      <c r="BWY106" s="17"/>
      <c r="BWZ106" s="17"/>
      <c r="BXA106" s="17"/>
      <c r="BXB106" s="17"/>
      <c r="BXC106" s="17"/>
      <c r="BXD106" s="17"/>
      <c r="BXE106" s="17"/>
      <c r="BXF106" s="17"/>
      <c r="BXG106" s="17"/>
      <c r="BXH106" s="17"/>
      <c r="BXI106" s="17"/>
      <c r="BXJ106" s="17"/>
      <c r="BXK106" s="17"/>
      <c r="BXL106" s="17"/>
      <c r="BXM106" s="17"/>
      <c r="BXN106" s="17"/>
      <c r="BXO106" s="17"/>
      <c r="BXP106" s="17"/>
      <c r="BXQ106" s="17"/>
      <c r="BXR106" s="17"/>
      <c r="BXS106" s="17"/>
      <c r="BXT106" s="17"/>
      <c r="BXU106" s="17"/>
      <c r="BXV106" s="17"/>
      <c r="BXW106" s="17"/>
      <c r="BXX106" s="17"/>
      <c r="BXY106" s="17"/>
      <c r="BXZ106" s="17"/>
      <c r="BYA106" s="17"/>
      <c r="BYB106" s="17"/>
      <c r="BYC106" s="17"/>
      <c r="BYD106" s="17"/>
      <c r="BYE106" s="17"/>
      <c r="BYF106" s="17"/>
      <c r="BYG106" s="17"/>
      <c r="BYH106" s="17"/>
      <c r="BYI106" s="17"/>
      <c r="BYJ106" s="17"/>
      <c r="BYK106" s="17"/>
      <c r="BYL106" s="17"/>
      <c r="BYM106" s="17"/>
      <c r="BYN106" s="17"/>
      <c r="BYO106" s="17"/>
      <c r="BYP106" s="17"/>
      <c r="BYQ106" s="17"/>
      <c r="BYR106" s="17"/>
      <c r="BYS106" s="17"/>
      <c r="BYT106" s="17"/>
      <c r="BYU106" s="17"/>
      <c r="BYV106" s="17"/>
      <c r="BYW106" s="17"/>
      <c r="BYX106" s="17"/>
      <c r="BYY106" s="17"/>
      <c r="BYZ106" s="17"/>
      <c r="BZA106" s="17"/>
      <c r="BZB106" s="17"/>
      <c r="BZC106" s="17"/>
      <c r="BZD106" s="17"/>
      <c r="BZE106" s="17"/>
      <c r="BZF106" s="17"/>
      <c r="BZG106" s="17"/>
      <c r="BZH106" s="17"/>
      <c r="BZI106" s="17"/>
      <c r="BZJ106" s="17"/>
      <c r="BZK106" s="17"/>
      <c r="BZL106" s="17"/>
      <c r="BZM106" s="17"/>
      <c r="BZN106" s="17"/>
      <c r="BZO106" s="17"/>
      <c r="BZP106" s="17"/>
      <c r="BZQ106" s="17"/>
      <c r="BZR106" s="17"/>
      <c r="BZS106" s="17"/>
      <c r="BZT106" s="17"/>
      <c r="BZU106" s="17"/>
      <c r="BZV106" s="17"/>
      <c r="BZW106" s="17"/>
      <c r="BZX106" s="17"/>
      <c r="BZY106" s="17"/>
      <c r="BZZ106" s="17"/>
      <c r="CAA106" s="17"/>
      <c r="CAB106" s="17"/>
      <c r="CAC106" s="17"/>
      <c r="CAD106" s="17"/>
      <c r="CAE106" s="17"/>
      <c r="CAF106" s="17"/>
      <c r="CAG106" s="17"/>
      <c r="CAH106" s="17"/>
      <c r="CAI106" s="17"/>
      <c r="CAJ106" s="17"/>
      <c r="CAK106" s="17"/>
      <c r="CAL106" s="17"/>
      <c r="CAM106" s="17"/>
      <c r="CAN106" s="17"/>
      <c r="CAO106" s="17"/>
      <c r="CAP106" s="17"/>
      <c r="CAQ106" s="17"/>
      <c r="CAR106" s="17"/>
      <c r="CAS106" s="17"/>
      <c r="CAT106" s="17"/>
      <c r="CAU106" s="17"/>
      <c r="CAV106" s="17"/>
      <c r="CAW106" s="17"/>
      <c r="CAX106" s="17"/>
      <c r="CAY106" s="17"/>
      <c r="CAZ106" s="17"/>
      <c r="CBA106" s="17"/>
      <c r="CBB106" s="17"/>
      <c r="CBC106" s="17"/>
      <c r="CBD106" s="17"/>
      <c r="CBE106" s="17"/>
      <c r="CBF106" s="17"/>
      <c r="CBG106" s="17"/>
      <c r="CBH106" s="17"/>
      <c r="CBI106" s="17"/>
      <c r="CBJ106" s="17"/>
      <c r="CBK106" s="17"/>
      <c r="CBL106" s="17"/>
      <c r="CBM106" s="17"/>
      <c r="CBN106" s="17"/>
      <c r="CBO106" s="17"/>
      <c r="CBP106" s="17"/>
      <c r="CBQ106" s="17"/>
      <c r="CBR106" s="17"/>
      <c r="CBS106" s="17"/>
      <c r="CBT106" s="17"/>
      <c r="CBU106" s="17"/>
      <c r="CBV106" s="17"/>
      <c r="CBW106" s="17"/>
      <c r="CBX106" s="17"/>
      <c r="CBY106" s="17"/>
      <c r="CBZ106" s="17"/>
      <c r="CCA106" s="17"/>
      <c r="CCB106" s="17"/>
      <c r="CCC106" s="17"/>
      <c r="CCD106" s="17"/>
      <c r="CCE106" s="17"/>
      <c r="CCF106" s="17"/>
      <c r="CCG106" s="17"/>
      <c r="CCH106" s="17"/>
      <c r="CCI106" s="17"/>
      <c r="CCJ106" s="17"/>
      <c r="CCK106" s="17"/>
      <c r="CCL106" s="17"/>
      <c r="CCM106" s="17"/>
      <c r="CCN106" s="17"/>
      <c r="CCO106" s="17"/>
      <c r="CCP106" s="17"/>
      <c r="CCQ106" s="17"/>
      <c r="CCR106" s="17"/>
      <c r="CCS106" s="17"/>
      <c r="CCT106" s="17"/>
      <c r="CCU106" s="17"/>
      <c r="CCV106" s="17"/>
      <c r="CCW106" s="17"/>
      <c r="CCX106" s="17"/>
      <c r="CCY106" s="17"/>
      <c r="CCZ106" s="17"/>
      <c r="CDA106" s="17"/>
      <c r="CDB106" s="17"/>
      <c r="CDC106" s="17"/>
      <c r="CDD106" s="17"/>
      <c r="CDE106" s="17"/>
      <c r="CDF106" s="17"/>
      <c r="CDG106" s="17"/>
      <c r="CDH106" s="17"/>
      <c r="CDI106" s="17"/>
      <c r="CDJ106" s="17"/>
      <c r="CDK106" s="17"/>
      <c r="CDL106" s="17"/>
      <c r="CDM106" s="17"/>
      <c r="CDN106" s="17"/>
      <c r="CDO106" s="17"/>
      <c r="CDP106" s="17"/>
      <c r="CDQ106" s="17"/>
      <c r="CDR106" s="17"/>
      <c r="CDS106" s="17"/>
      <c r="CDT106" s="17"/>
      <c r="CDU106" s="17"/>
    </row>
    <row r="107">
      <c r="A107" s="14" t="s">
        <v>2587</v>
      </c>
      <c r="B107" s="14" t="s">
        <v>3596</v>
      </c>
      <c r="C107" s="14" t="s">
        <v>2933</v>
      </c>
      <c r="D107" s="14" t="s">
        <v>3265</v>
      </c>
      <c r="E107" s="14" t="s">
        <v>3597</v>
      </c>
      <c r="F107" s="14" t="s">
        <v>2835</v>
      </c>
      <c r="I107" s="14" t="s">
        <v>3598</v>
      </c>
      <c r="J107" s="14" t="s">
        <v>2618</v>
      </c>
      <c r="K107" s="14" t="s">
        <v>2619</v>
      </c>
      <c r="L107" s="17"/>
      <c r="M107" s="17"/>
      <c r="N107" s="14" t="s">
        <v>21</v>
      </c>
      <c r="O107" s="14" t="s">
        <v>21</v>
      </c>
      <c r="P107" s="14" t="s">
        <v>2928</v>
      </c>
      <c r="Q107" s="16">
        <v>11.0</v>
      </c>
      <c r="R107" s="16">
        <v>4107716.0</v>
      </c>
      <c r="S107" s="16">
        <v>4107716.0</v>
      </c>
      <c r="T107" s="14" t="s">
        <v>2621</v>
      </c>
      <c r="U107" s="14" t="s">
        <v>2622</v>
      </c>
      <c r="V107" s="14" t="s">
        <v>3599</v>
      </c>
      <c r="W107" s="14" t="s">
        <v>3600</v>
      </c>
      <c r="X107" s="16">
        <v>0.16</v>
      </c>
      <c r="Y107" s="17"/>
      <c r="Z107" s="16">
        <v>30.0</v>
      </c>
      <c r="AA107" s="16">
        <v>154.0</v>
      </c>
      <c r="AB107" s="17"/>
      <c r="AC107" s="16">
        <v>190.0</v>
      </c>
      <c r="AD107" s="16">
        <v>677.0</v>
      </c>
      <c r="AE107" s="22">
        <v>45608.0</v>
      </c>
      <c r="AF107" s="17"/>
      <c r="AG107" s="17"/>
      <c r="AH107" s="17"/>
      <c r="AI107" s="17"/>
      <c r="AJ107" s="17"/>
      <c r="AK107" s="17"/>
      <c r="AL107" s="16">
        <v>63.0</v>
      </c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4" t="s">
        <v>3270</v>
      </c>
      <c r="BB107" s="17"/>
      <c r="BC107" s="17"/>
      <c r="BD107" s="14" t="s">
        <v>3423</v>
      </c>
      <c r="BE107" s="17"/>
      <c r="BF107" s="17"/>
      <c r="BG107" s="16">
        <v>1.0</v>
      </c>
      <c r="BH107" s="14" t="s">
        <v>1447</v>
      </c>
      <c r="BI107" s="14" t="s">
        <v>2594</v>
      </c>
      <c r="BJ107" s="14" t="s">
        <v>2566</v>
      </c>
      <c r="BK107" s="17"/>
      <c r="BL107" s="17"/>
      <c r="BM107" s="16">
        <v>22.6333333</v>
      </c>
      <c r="BN107" s="17"/>
      <c r="BO107" s="17"/>
      <c r="BP107" s="17"/>
      <c r="BQ107" s="17"/>
      <c r="BR107" s="17"/>
      <c r="BS107" s="16">
        <v>0.251</v>
      </c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4" t="s">
        <v>2595</v>
      </c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4" t="s">
        <v>3601</v>
      </c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/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/>
      <c r="QY107" s="17"/>
      <c r="QZ107" s="17"/>
      <c r="RA107" s="17"/>
      <c r="RB107" s="17"/>
      <c r="RC107" s="17"/>
      <c r="RD107" s="17"/>
      <c r="RE107" s="17"/>
      <c r="RF107" s="17"/>
      <c r="RG107" s="17"/>
      <c r="RH107" s="17"/>
      <c r="RI107" s="17"/>
      <c r="RJ107" s="17"/>
      <c r="RK107" s="17"/>
      <c r="RL107" s="17"/>
      <c r="RM107" s="17"/>
      <c r="RN107" s="17"/>
      <c r="RO107" s="17"/>
      <c r="RP107" s="17"/>
      <c r="RQ107" s="17"/>
      <c r="RR107" s="17"/>
      <c r="RS107" s="17"/>
      <c r="RT107" s="17"/>
      <c r="RU107" s="17"/>
      <c r="RV107" s="17"/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/>
      <c r="TM107" s="17"/>
      <c r="TN107" s="17"/>
      <c r="TO107" s="17"/>
      <c r="TP107" s="17"/>
      <c r="TQ107" s="17"/>
      <c r="TR107" s="17"/>
      <c r="TS107" s="17"/>
      <c r="TT107" s="17"/>
      <c r="TU107" s="17"/>
      <c r="TV107" s="17"/>
      <c r="TW107" s="17"/>
      <c r="TX107" s="17"/>
      <c r="TY107" s="17"/>
      <c r="TZ107" s="17"/>
      <c r="UA107" s="17"/>
      <c r="UB107" s="17"/>
      <c r="UC107" s="17"/>
      <c r="UD107" s="17"/>
      <c r="UE107" s="17"/>
      <c r="UF107" s="17"/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/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/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  <c r="ACO107" s="17"/>
      <c r="ACP107" s="17"/>
      <c r="ACQ107" s="17"/>
      <c r="ACR107" s="17"/>
      <c r="ACS107" s="17"/>
      <c r="ACT107" s="17"/>
      <c r="ACU107" s="17"/>
      <c r="ACV107" s="17"/>
      <c r="ACW107" s="17"/>
      <c r="ACX107" s="17"/>
      <c r="ACY107" s="17"/>
      <c r="ACZ107" s="17"/>
      <c r="ADA107" s="17"/>
      <c r="ADB107" s="17"/>
      <c r="ADC107" s="17"/>
      <c r="ADD107" s="17"/>
      <c r="ADE107" s="17"/>
      <c r="ADF107" s="17"/>
      <c r="ADG107" s="17"/>
      <c r="ADH107" s="17"/>
      <c r="ADI107" s="17"/>
      <c r="ADJ107" s="17"/>
      <c r="ADK107" s="17"/>
      <c r="ADL107" s="17"/>
      <c r="ADM107" s="17"/>
      <c r="ADN107" s="17"/>
      <c r="ADO107" s="17"/>
      <c r="ADP107" s="17"/>
      <c r="ADQ107" s="17"/>
      <c r="ADR107" s="17"/>
      <c r="ADS107" s="17"/>
      <c r="ADT107" s="17"/>
      <c r="ADU107" s="17"/>
      <c r="ADV107" s="17"/>
      <c r="ADW107" s="17"/>
      <c r="ADX107" s="17"/>
      <c r="ADY107" s="17"/>
      <c r="ADZ107" s="17"/>
      <c r="AEA107" s="17"/>
      <c r="AEB107" s="17"/>
      <c r="AEC107" s="17"/>
      <c r="AED107" s="17"/>
      <c r="AEE107" s="17"/>
      <c r="AEF107" s="17"/>
      <c r="AEG107" s="17"/>
      <c r="AEH107" s="17"/>
      <c r="AEI107" s="17"/>
      <c r="AEJ107" s="17"/>
      <c r="AEK107" s="17"/>
      <c r="AEL107" s="17"/>
      <c r="AEM107" s="17"/>
      <c r="AEN107" s="17"/>
      <c r="AEO107" s="17"/>
      <c r="AEP107" s="17"/>
      <c r="AEQ107" s="17"/>
      <c r="AER107" s="17"/>
      <c r="AES107" s="17"/>
      <c r="AET107" s="17"/>
      <c r="AEU107" s="17"/>
      <c r="AEV107" s="17"/>
      <c r="AEW107" s="17"/>
      <c r="AEX107" s="17"/>
      <c r="AEY107" s="17"/>
      <c r="AEZ107" s="17"/>
      <c r="AFA107" s="17"/>
      <c r="AFB107" s="17"/>
      <c r="AFC107" s="17"/>
      <c r="AFD107" s="17"/>
      <c r="AFE107" s="17"/>
      <c r="AFF107" s="17"/>
      <c r="AFG107" s="17"/>
      <c r="AFH107" s="17"/>
      <c r="AFI107" s="17"/>
      <c r="AFJ107" s="17"/>
      <c r="AFK107" s="17"/>
      <c r="AFL107" s="17"/>
      <c r="AFM107" s="17"/>
      <c r="AFN107" s="17"/>
      <c r="AFO107" s="17"/>
      <c r="AFP107" s="17"/>
      <c r="AFQ107" s="17"/>
      <c r="AFR107" s="17"/>
      <c r="AFS107" s="17"/>
      <c r="AFT107" s="17"/>
      <c r="AFU107" s="17"/>
      <c r="AFV107" s="17"/>
      <c r="AFW107" s="17"/>
      <c r="AFX107" s="17"/>
      <c r="AFY107" s="17"/>
      <c r="AFZ107" s="17"/>
      <c r="AGA107" s="17"/>
      <c r="AGB107" s="17"/>
      <c r="AGC107" s="17"/>
      <c r="AGD107" s="17"/>
      <c r="AGE107" s="17"/>
      <c r="AGF107" s="17"/>
      <c r="AGG107" s="17"/>
      <c r="AGH107" s="17"/>
      <c r="AGI107" s="17"/>
      <c r="AGJ107" s="17"/>
      <c r="AGK107" s="17"/>
      <c r="AGL107" s="17"/>
      <c r="AGM107" s="17"/>
      <c r="AGN107" s="17"/>
      <c r="AGO107" s="17"/>
      <c r="AGP107" s="17"/>
      <c r="AGQ107" s="17"/>
      <c r="AGR107" s="17"/>
      <c r="AGS107" s="17"/>
      <c r="AGT107" s="17"/>
      <c r="AGU107" s="17"/>
      <c r="AGV107" s="17"/>
      <c r="AGW107" s="17"/>
      <c r="AGX107" s="17"/>
      <c r="AGY107" s="17"/>
      <c r="AGZ107" s="17"/>
      <c r="AHA107" s="17"/>
      <c r="AHB107" s="17"/>
      <c r="AHC107" s="17"/>
      <c r="AHD107" s="17"/>
      <c r="AHE107" s="17"/>
      <c r="AHF107" s="17"/>
      <c r="AHG107" s="17"/>
      <c r="AHH107" s="17"/>
      <c r="AHI107" s="17"/>
      <c r="AHJ107" s="17"/>
      <c r="AHK107" s="17"/>
      <c r="AHL107" s="17"/>
      <c r="AHM107" s="17"/>
      <c r="AHN107" s="17"/>
      <c r="AHO107" s="17"/>
      <c r="AHP107" s="17"/>
      <c r="AHQ107" s="17"/>
      <c r="AHR107" s="17"/>
      <c r="AHS107" s="17"/>
      <c r="AHT107" s="17"/>
      <c r="AHU107" s="17"/>
      <c r="AHV107" s="17"/>
      <c r="AHW107" s="17"/>
      <c r="AHX107" s="17"/>
      <c r="AHY107" s="17"/>
      <c r="AHZ107" s="17"/>
      <c r="AIA107" s="17"/>
      <c r="AIB107" s="17"/>
      <c r="AIC107" s="17"/>
      <c r="AID107" s="17"/>
      <c r="AIE107" s="17"/>
      <c r="AIF107" s="17"/>
      <c r="AIG107" s="17"/>
      <c r="AIH107" s="17"/>
      <c r="AII107" s="17"/>
      <c r="AIJ107" s="17"/>
      <c r="AIK107" s="17"/>
      <c r="AIL107" s="17"/>
      <c r="AIM107" s="17"/>
      <c r="AIN107" s="17"/>
      <c r="AIO107" s="17"/>
      <c r="AIP107" s="17"/>
      <c r="AIQ107" s="17"/>
      <c r="AIR107" s="17"/>
      <c r="AIS107" s="17"/>
      <c r="AIT107" s="17"/>
      <c r="AIU107" s="17"/>
      <c r="AIV107" s="17"/>
      <c r="AIW107" s="17"/>
      <c r="AIX107" s="17"/>
      <c r="AIY107" s="17"/>
      <c r="AIZ107" s="17"/>
      <c r="AJA107" s="17"/>
      <c r="AJB107" s="17"/>
      <c r="AJC107" s="17"/>
      <c r="AJD107" s="17"/>
      <c r="AJE107" s="17"/>
      <c r="AJF107" s="17"/>
      <c r="AJG107" s="17"/>
      <c r="AJH107" s="17"/>
      <c r="AJI107" s="17"/>
      <c r="AJJ107" s="17"/>
      <c r="AJK107" s="17"/>
      <c r="AJL107" s="17"/>
      <c r="AJM107" s="17"/>
      <c r="AJN107" s="17"/>
      <c r="AJO107" s="17"/>
      <c r="AJP107" s="17"/>
      <c r="AJQ107" s="17"/>
      <c r="AJR107" s="17"/>
      <c r="AJS107" s="17"/>
      <c r="AJT107" s="17"/>
      <c r="AJU107" s="17"/>
      <c r="AJV107" s="17"/>
      <c r="AJW107" s="17"/>
      <c r="AJX107" s="17"/>
      <c r="AJY107" s="17"/>
      <c r="AJZ107" s="17"/>
      <c r="AKA107" s="17"/>
      <c r="AKB107" s="17"/>
      <c r="AKC107" s="17"/>
      <c r="AKD107" s="17"/>
      <c r="AKE107" s="17"/>
      <c r="AKF107" s="17"/>
      <c r="AKG107" s="17"/>
      <c r="AKH107" s="17"/>
      <c r="AKI107" s="17"/>
      <c r="AKJ107" s="17"/>
      <c r="AKK107" s="17"/>
      <c r="AKL107" s="17"/>
      <c r="AKM107" s="17"/>
      <c r="AKN107" s="17"/>
      <c r="AKO107" s="17"/>
      <c r="AKP107" s="17"/>
      <c r="AKQ107" s="17"/>
      <c r="AKR107" s="17"/>
      <c r="AKS107" s="17"/>
      <c r="AKT107" s="17"/>
      <c r="AKU107" s="17"/>
      <c r="AKV107" s="17"/>
      <c r="AKW107" s="17"/>
      <c r="AKX107" s="17"/>
      <c r="AKY107" s="17"/>
      <c r="AKZ107" s="17"/>
      <c r="ALA107" s="17"/>
      <c r="ALB107" s="17"/>
      <c r="ALC107" s="17"/>
      <c r="ALD107" s="17"/>
      <c r="ALE107" s="17"/>
      <c r="ALF107" s="17"/>
      <c r="ALG107" s="17"/>
      <c r="ALH107" s="17"/>
      <c r="ALI107" s="17"/>
      <c r="ALJ107" s="17"/>
      <c r="ALK107" s="17"/>
      <c r="ALL107" s="17"/>
      <c r="ALM107" s="17"/>
      <c r="ALN107" s="17"/>
      <c r="ALO107" s="17"/>
      <c r="ALP107" s="17"/>
      <c r="ALQ107" s="17"/>
      <c r="ALR107" s="17"/>
      <c r="ALS107" s="17"/>
      <c r="ALT107" s="17"/>
      <c r="ALU107" s="17"/>
      <c r="ALV107" s="17"/>
      <c r="ALW107" s="17"/>
      <c r="ALX107" s="17"/>
      <c r="ALY107" s="17"/>
      <c r="ALZ107" s="17"/>
      <c r="AMA107" s="17"/>
      <c r="AMB107" s="17"/>
      <c r="AMC107" s="17"/>
      <c r="AMD107" s="17"/>
      <c r="AME107" s="17"/>
      <c r="AMF107" s="17"/>
      <c r="AMG107" s="17"/>
      <c r="AMH107" s="17"/>
      <c r="AMI107" s="17"/>
      <c r="AMJ107" s="17"/>
      <c r="AMK107" s="17"/>
      <c r="AML107" s="17"/>
      <c r="AMM107" s="17"/>
      <c r="AMN107" s="17"/>
      <c r="AMO107" s="17"/>
      <c r="AMP107" s="17"/>
      <c r="AMQ107" s="17"/>
      <c r="AMR107" s="17"/>
      <c r="AMS107" s="17"/>
      <c r="AMT107" s="17"/>
      <c r="AMU107" s="17"/>
      <c r="AMV107" s="17"/>
      <c r="AMW107" s="17"/>
      <c r="AMX107" s="17"/>
      <c r="AMY107" s="17"/>
      <c r="AMZ107" s="17"/>
      <c r="ANA107" s="17"/>
      <c r="ANB107" s="17"/>
      <c r="ANC107" s="17"/>
      <c r="AND107" s="17"/>
      <c r="ANE107" s="17"/>
      <c r="ANF107" s="17"/>
      <c r="ANG107" s="17"/>
      <c r="ANH107" s="17"/>
      <c r="ANI107" s="17"/>
      <c r="ANJ107" s="17"/>
      <c r="ANK107" s="17"/>
      <c r="ANL107" s="17"/>
      <c r="ANM107" s="17"/>
      <c r="ANN107" s="17"/>
      <c r="ANO107" s="17"/>
      <c r="ANP107" s="17"/>
      <c r="ANQ107" s="17"/>
      <c r="ANR107" s="17"/>
      <c r="ANS107" s="17"/>
      <c r="ANT107" s="17"/>
      <c r="ANU107" s="17"/>
      <c r="ANV107" s="17"/>
      <c r="ANW107" s="17"/>
      <c r="ANX107" s="17"/>
      <c r="ANY107" s="17"/>
      <c r="ANZ107" s="17"/>
      <c r="AOA107" s="17"/>
      <c r="AOB107" s="17"/>
      <c r="AOC107" s="17"/>
      <c r="AOD107" s="17"/>
      <c r="AOE107" s="17"/>
      <c r="AOF107" s="17"/>
      <c r="AOG107" s="17"/>
      <c r="AOH107" s="17"/>
      <c r="AOI107" s="17"/>
      <c r="AOJ107" s="17"/>
      <c r="AOK107" s="17"/>
      <c r="AOL107" s="17"/>
      <c r="AOM107" s="17"/>
      <c r="AON107" s="17"/>
      <c r="AOO107" s="17"/>
      <c r="AOP107" s="17"/>
      <c r="AOQ107" s="17"/>
      <c r="AOR107" s="17"/>
      <c r="AOS107" s="17"/>
      <c r="AOT107" s="17"/>
      <c r="AOU107" s="17"/>
      <c r="AOV107" s="17"/>
      <c r="AOW107" s="17"/>
      <c r="AOX107" s="17"/>
      <c r="AOY107" s="17"/>
      <c r="AOZ107" s="17"/>
      <c r="APA107" s="17"/>
      <c r="APB107" s="17"/>
      <c r="APC107" s="17"/>
      <c r="APD107" s="17"/>
      <c r="APE107" s="17"/>
      <c r="APF107" s="17"/>
      <c r="APG107" s="17"/>
      <c r="APH107" s="17"/>
      <c r="API107" s="17"/>
      <c r="APJ107" s="17"/>
      <c r="APK107" s="17"/>
      <c r="APL107" s="17"/>
      <c r="APM107" s="17"/>
      <c r="APN107" s="17"/>
      <c r="APO107" s="17"/>
      <c r="APP107" s="17"/>
      <c r="APQ107" s="17"/>
      <c r="APR107" s="17"/>
      <c r="APS107" s="17"/>
      <c r="APT107" s="17"/>
      <c r="APU107" s="17"/>
      <c r="APV107" s="17"/>
      <c r="APW107" s="17"/>
      <c r="APX107" s="17"/>
      <c r="APY107" s="17"/>
      <c r="APZ107" s="17"/>
      <c r="AQA107" s="17"/>
      <c r="AQB107" s="17"/>
      <c r="AQC107" s="17"/>
      <c r="AQD107" s="17"/>
      <c r="AQE107" s="17"/>
      <c r="AQF107" s="17"/>
      <c r="AQG107" s="17"/>
      <c r="AQH107" s="17"/>
      <c r="AQI107" s="17"/>
      <c r="AQJ107" s="17"/>
      <c r="AQK107" s="17"/>
      <c r="AQL107" s="17"/>
      <c r="AQM107" s="17"/>
      <c r="AQN107" s="17"/>
      <c r="AQO107" s="17"/>
      <c r="AQP107" s="17"/>
      <c r="AQQ107" s="17"/>
      <c r="AQR107" s="17"/>
      <c r="AQS107" s="17"/>
      <c r="AQT107" s="17"/>
      <c r="AQU107" s="17"/>
      <c r="AQV107" s="17"/>
      <c r="AQW107" s="17"/>
      <c r="AQX107" s="17"/>
      <c r="AQY107" s="17"/>
      <c r="AQZ107" s="17"/>
      <c r="ARA107" s="17"/>
      <c r="ARB107" s="17"/>
      <c r="ARC107" s="17"/>
      <c r="ARD107" s="17"/>
      <c r="ARE107" s="17"/>
      <c r="ARF107" s="17"/>
      <c r="ARG107" s="17"/>
      <c r="ARH107" s="17"/>
      <c r="ARI107" s="17"/>
      <c r="ARJ107" s="17"/>
      <c r="ARK107" s="17"/>
      <c r="ARL107" s="17"/>
      <c r="ARM107" s="17"/>
      <c r="ARN107" s="17"/>
      <c r="ARO107" s="17"/>
      <c r="ARP107" s="17"/>
      <c r="ARQ107" s="17"/>
      <c r="ARR107" s="17"/>
      <c r="ARS107" s="17"/>
      <c r="ART107" s="17"/>
      <c r="ARU107" s="17"/>
      <c r="ARV107" s="17"/>
      <c r="ARW107" s="17"/>
      <c r="ARX107" s="17"/>
      <c r="ARY107" s="17"/>
      <c r="ARZ107" s="17"/>
      <c r="ASA107" s="17"/>
      <c r="ASB107" s="17"/>
      <c r="ASC107" s="17"/>
      <c r="ASD107" s="17"/>
      <c r="ASE107" s="17"/>
      <c r="ASF107" s="17"/>
      <c r="ASG107" s="17"/>
      <c r="ASH107" s="17"/>
      <c r="ASI107" s="17"/>
      <c r="ASJ107" s="17"/>
      <c r="ASK107" s="17"/>
      <c r="ASL107" s="17"/>
      <c r="ASM107" s="17"/>
      <c r="ASN107" s="17"/>
      <c r="ASO107" s="17"/>
      <c r="ASP107" s="17"/>
      <c r="ASQ107" s="17"/>
      <c r="ASR107" s="17"/>
      <c r="ASS107" s="17"/>
      <c r="AST107" s="17"/>
      <c r="ASU107" s="17"/>
      <c r="ASV107" s="17"/>
      <c r="ASW107" s="17"/>
      <c r="ASX107" s="17"/>
      <c r="ASY107" s="17"/>
      <c r="ASZ107" s="17"/>
      <c r="ATA107" s="17"/>
      <c r="ATB107" s="17"/>
      <c r="ATC107" s="17"/>
      <c r="ATD107" s="17"/>
      <c r="ATE107" s="17"/>
      <c r="ATF107" s="17"/>
      <c r="ATG107" s="17"/>
      <c r="ATH107" s="17"/>
      <c r="ATI107" s="17"/>
      <c r="ATJ107" s="17"/>
      <c r="ATK107" s="17"/>
      <c r="ATL107" s="17"/>
      <c r="ATM107" s="17"/>
      <c r="ATN107" s="17"/>
      <c r="ATO107" s="17"/>
      <c r="ATP107" s="17"/>
      <c r="ATQ107" s="17"/>
      <c r="ATR107" s="17"/>
      <c r="ATS107" s="17"/>
      <c r="ATT107" s="17"/>
      <c r="ATU107" s="17"/>
      <c r="ATV107" s="17"/>
      <c r="ATW107" s="17"/>
      <c r="ATX107" s="17"/>
      <c r="ATY107" s="17"/>
      <c r="ATZ107" s="17"/>
      <c r="AUA107" s="17"/>
      <c r="AUB107" s="17"/>
      <c r="AUC107" s="17"/>
      <c r="AUD107" s="17"/>
      <c r="AUE107" s="17"/>
      <c r="AUF107" s="17"/>
      <c r="AUG107" s="17"/>
      <c r="AUH107" s="17"/>
      <c r="AUI107" s="17"/>
      <c r="AUJ107" s="17"/>
      <c r="AUK107" s="17"/>
      <c r="AUL107" s="17"/>
      <c r="AUM107" s="17"/>
      <c r="AUN107" s="17"/>
      <c r="AUO107" s="17"/>
      <c r="AUP107" s="17"/>
      <c r="AUQ107" s="17"/>
      <c r="AUR107" s="17"/>
      <c r="AUS107" s="17"/>
      <c r="AUT107" s="17"/>
      <c r="AUU107" s="17"/>
      <c r="AUV107" s="17"/>
      <c r="AUW107" s="17"/>
      <c r="AUX107" s="17"/>
      <c r="AUY107" s="17"/>
      <c r="AUZ107" s="17"/>
      <c r="AVA107" s="17"/>
      <c r="AVB107" s="17"/>
      <c r="AVC107" s="17"/>
      <c r="AVD107" s="17"/>
      <c r="AVE107" s="17"/>
      <c r="AVF107" s="17"/>
      <c r="AVG107" s="17"/>
      <c r="AVH107" s="17"/>
      <c r="AVI107" s="17"/>
      <c r="AVJ107" s="17"/>
      <c r="AVK107" s="17"/>
      <c r="AVL107" s="17"/>
      <c r="AVM107" s="17"/>
      <c r="AVN107" s="17"/>
      <c r="AVO107" s="17"/>
      <c r="AVP107" s="17"/>
      <c r="AVQ107" s="17"/>
      <c r="AVR107" s="17"/>
      <c r="AVS107" s="17"/>
      <c r="AVT107" s="17"/>
      <c r="AVU107" s="17"/>
      <c r="AVV107" s="17"/>
      <c r="AVW107" s="17"/>
      <c r="AVX107" s="17"/>
      <c r="AVY107" s="17"/>
      <c r="AVZ107" s="17"/>
      <c r="AWA107" s="17"/>
      <c r="AWB107" s="17"/>
      <c r="AWC107" s="17"/>
      <c r="AWD107" s="17"/>
      <c r="AWE107" s="17"/>
      <c r="AWF107" s="17"/>
      <c r="AWG107" s="17"/>
      <c r="AWH107" s="17"/>
      <c r="AWI107" s="17"/>
      <c r="AWJ107" s="17"/>
      <c r="AWK107" s="17"/>
      <c r="AWL107" s="17"/>
      <c r="AWM107" s="17"/>
      <c r="AWN107" s="17"/>
      <c r="AWO107" s="17"/>
      <c r="AWP107" s="17"/>
      <c r="AWQ107" s="17"/>
      <c r="AWR107" s="17"/>
      <c r="AWS107" s="17"/>
      <c r="AWT107" s="17"/>
      <c r="AWU107" s="17"/>
      <c r="AWV107" s="17"/>
      <c r="AWW107" s="17"/>
      <c r="AWX107" s="17"/>
      <c r="AWY107" s="17"/>
      <c r="AWZ107" s="17"/>
      <c r="AXA107" s="17"/>
      <c r="AXB107" s="17"/>
      <c r="AXC107" s="17"/>
      <c r="AXD107" s="17"/>
      <c r="AXE107" s="17"/>
      <c r="AXF107" s="17"/>
      <c r="AXG107" s="17"/>
      <c r="AXH107" s="17"/>
      <c r="AXI107" s="17"/>
      <c r="AXJ107" s="17"/>
      <c r="AXK107" s="17"/>
      <c r="AXL107" s="17"/>
      <c r="AXM107" s="17"/>
      <c r="AXN107" s="17"/>
      <c r="AXO107" s="17"/>
      <c r="AXP107" s="17"/>
      <c r="AXQ107" s="17"/>
      <c r="AXR107" s="17"/>
      <c r="AXS107" s="17"/>
      <c r="AXT107" s="17"/>
      <c r="AXU107" s="17"/>
      <c r="AXV107" s="17"/>
      <c r="AXW107" s="17"/>
      <c r="AXX107" s="17"/>
      <c r="AXY107" s="17"/>
      <c r="AXZ107" s="17"/>
      <c r="AYA107" s="17"/>
      <c r="AYB107" s="17"/>
      <c r="AYC107" s="17"/>
      <c r="AYD107" s="14" t="s">
        <v>3602</v>
      </c>
      <c r="AYE107" s="17"/>
      <c r="AYF107" s="17"/>
      <c r="AYG107" s="17"/>
      <c r="AYH107" s="17"/>
      <c r="AYI107" s="17"/>
      <c r="AYJ107" s="17"/>
      <c r="AYK107" s="17"/>
      <c r="AYL107" s="17"/>
      <c r="AYM107" s="17"/>
      <c r="AYN107" s="17"/>
      <c r="AYO107" s="17"/>
      <c r="AYP107" s="17"/>
      <c r="AYQ107" s="17"/>
      <c r="AYR107" s="17"/>
      <c r="AYS107" s="17"/>
      <c r="AYT107" s="17"/>
      <c r="AYU107" s="17"/>
      <c r="AYV107" s="17"/>
      <c r="AYW107" s="17"/>
      <c r="AYX107" s="17"/>
      <c r="AYY107" s="17"/>
      <c r="AYZ107" s="17"/>
      <c r="AZA107" s="17"/>
      <c r="AZB107" s="17"/>
      <c r="AZC107" s="17"/>
      <c r="AZD107" s="17"/>
      <c r="AZE107" s="17"/>
      <c r="AZF107" s="17"/>
      <c r="AZG107" s="17"/>
      <c r="AZH107" s="17"/>
      <c r="AZI107" s="17"/>
      <c r="AZJ107" s="17"/>
      <c r="AZK107" s="17"/>
      <c r="AZL107" s="17"/>
      <c r="AZM107" s="17"/>
      <c r="AZN107" s="17"/>
      <c r="AZO107" s="17"/>
      <c r="AZP107" s="17"/>
      <c r="AZQ107" s="17"/>
      <c r="AZR107" s="17"/>
      <c r="AZS107" s="17"/>
      <c r="AZT107" s="17"/>
      <c r="AZU107" s="17"/>
      <c r="AZV107" s="17"/>
      <c r="AZW107" s="17"/>
      <c r="AZX107" s="17"/>
      <c r="AZY107" s="17"/>
      <c r="AZZ107" s="17"/>
      <c r="BAA107" s="17"/>
      <c r="BAB107" s="17"/>
      <c r="BAC107" s="17"/>
      <c r="BAD107" s="17"/>
      <c r="BAE107" s="17"/>
      <c r="BAF107" s="17"/>
      <c r="BAG107" s="17"/>
      <c r="BAH107" s="17"/>
      <c r="BAI107" s="17"/>
      <c r="BAJ107" s="17"/>
      <c r="BAK107" s="17"/>
      <c r="BAL107" s="17"/>
      <c r="BAM107" s="17"/>
      <c r="BAN107" s="17"/>
      <c r="BAO107" s="17"/>
      <c r="BAP107" s="17"/>
      <c r="BAQ107" s="17"/>
      <c r="BAR107" s="17"/>
      <c r="BAS107" s="17"/>
      <c r="BAT107" s="17"/>
      <c r="BAU107" s="17"/>
      <c r="BAV107" s="17"/>
      <c r="BAW107" s="17"/>
      <c r="BAX107" s="17"/>
      <c r="BAY107" s="17"/>
      <c r="BAZ107" s="17"/>
      <c r="BBA107" s="17"/>
      <c r="BBB107" s="17"/>
      <c r="BBC107" s="17"/>
      <c r="BBD107" s="17"/>
      <c r="BBE107" s="17"/>
      <c r="BBF107" s="17"/>
      <c r="BBG107" s="17"/>
      <c r="BBH107" s="16">
        <v>312.0</v>
      </c>
      <c r="BBI107" s="17"/>
      <c r="BBJ107" s="17"/>
      <c r="BBK107" s="17"/>
      <c r="BBL107" s="17"/>
      <c r="BBM107" s="14" t="s">
        <v>2563</v>
      </c>
      <c r="BBN107" s="17"/>
      <c r="BBO107" s="17"/>
      <c r="BBP107" s="17"/>
      <c r="BBQ107" s="17"/>
      <c r="BBR107" s="17"/>
      <c r="BBS107" s="17"/>
      <c r="BBT107" s="17"/>
      <c r="BBU107" s="17"/>
      <c r="BBV107" s="17"/>
      <c r="BBW107" s="17"/>
      <c r="BBX107" s="17"/>
      <c r="BBY107" s="17"/>
      <c r="BBZ107" s="17"/>
      <c r="BCA107" s="17"/>
      <c r="BCB107" s="17"/>
      <c r="BCC107" s="17"/>
      <c r="BCD107" s="17"/>
      <c r="BCE107" s="17"/>
      <c r="BCF107" s="17"/>
      <c r="BCG107" s="17"/>
      <c r="BCH107" s="17"/>
      <c r="BCI107" s="17"/>
      <c r="BCJ107" s="17"/>
      <c r="BCK107" s="17"/>
      <c r="BCL107" s="17"/>
      <c r="BCM107" s="17"/>
      <c r="BCN107" s="17"/>
      <c r="BCO107" s="17"/>
      <c r="BCP107" s="17"/>
      <c r="BCQ107" s="17"/>
      <c r="BCR107" s="17"/>
      <c r="BCS107" s="17"/>
      <c r="BCT107" s="17"/>
      <c r="BCU107" s="17"/>
      <c r="BCV107" s="17"/>
      <c r="BCW107" s="17"/>
      <c r="BCX107" s="17"/>
      <c r="BCY107" s="17"/>
      <c r="BCZ107" s="17"/>
      <c r="BDA107" s="17"/>
      <c r="BDB107" s="17"/>
      <c r="BDC107" s="17"/>
      <c r="BDD107" s="17"/>
      <c r="BDE107" s="17"/>
      <c r="BDF107" s="17"/>
      <c r="BDG107" s="17"/>
      <c r="BDH107" s="17"/>
      <c r="BDI107" s="17"/>
      <c r="BDJ107" s="17"/>
      <c r="BDK107" s="17"/>
      <c r="BDL107" s="17"/>
      <c r="BDM107" s="17"/>
      <c r="BDN107" s="17"/>
      <c r="BDO107" s="17"/>
      <c r="BDP107" s="17"/>
      <c r="BDQ107" s="17"/>
      <c r="BDR107" s="17"/>
      <c r="BDS107" s="17"/>
      <c r="BDT107" s="17"/>
      <c r="BDU107" s="17"/>
      <c r="BDV107" s="17"/>
      <c r="BDW107" s="17"/>
      <c r="BDX107" s="17"/>
      <c r="BDY107" s="17"/>
      <c r="BDZ107" s="17"/>
      <c r="BEA107" s="17"/>
      <c r="BEB107" s="17"/>
      <c r="BEC107" s="17"/>
      <c r="BED107" s="17"/>
      <c r="BEE107" s="17"/>
      <c r="BEF107" s="17"/>
      <c r="BEG107" s="17"/>
      <c r="BEH107" s="17"/>
      <c r="BEI107" s="17"/>
      <c r="BEJ107" s="17"/>
      <c r="BEK107" s="17"/>
      <c r="BEL107" s="17"/>
      <c r="BEM107" s="17"/>
      <c r="BEN107" s="17"/>
      <c r="BEO107" s="17"/>
      <c r="BEP107" s="17"/>
      <c r="BEQ107" s="17"/>
      <c r="BER107" s="17"/>
      <c r="BES107" s="17"/>
      <c r="BET107" s="17"/>
      <c r="BEU107" s="17"/>
      <c r="BEV107" s="17"/>
      <c r="BEW107" s="17"/>
      <c r="BEX107" s="17"/>
      <c r="BEY107" s="17"/>
      <c r="BEZ107" s="17"/>
      <c r="BFA107" s="17"/>
      <c r="BFB107" s="17"/>
      <c r="BFC107" s="17"/>
      <c r="BFD107" s="17"/>
      <c r="BFE107" s="17"/>
      <c r="BFF107" s="17"/>
      <c r="BFG107" s="17"/>
      <c r="BFH107" s="17"/>
      <c r="BFI107" s="17"/>
      <c r="BFJ107" s="17"/>
      <c r="BFK107" s="17"/>
      <c r="BFL107" s="17"/>
      <c r="BFM107" s="17"/>
      <c r="BFN107" s="17"/>
      <c r="BFO107" s="17"/>
      <c r="BFP107" s="17"/>
      <c r="BFQ107" s="17"/>
      <c r="BFR107" s="17"/>
      <c r="BFS107" s="17"/>
      <c r="BFT107" s="17"/>
      <c r="BFU107" s="17"/>
      <c r="BFV107" s="17"/>
      <c r="BFW107" s="17"/>
      <c r="BFX107" s="17"/>
      <c r="BFY107" s="17"/>
      <c r="BFZ107" s="17"/>
      <c r="BGA107" s="17"/>
      <c r="BGB107" s="17"/>
      <c r="BGC107" s="17"/>
      <c r="BGD107" s="17"/>
      <c r="BGE107" s="17"/>
      <c r="BGF107" s="17"/>
      <c r="BGG107" s="17"/>
      <c r="BGH107" s="17"/>
      <c r="BGI107" s="17"/>
      <c r="BGJ107" s="17"/>
      <c r="BGK107" s="17"/>
      <c r="BGL107" s="17"/>
      <c r="BGM107" s="17"/>
      <c r="BGN107" s="17"/>
      <c r="BGO107" s="17"/>
      <c r="BGP107" s="17"/>
      <c r="BGQ107" s="17"/>
      <c r="BGR107" s="17"/>
      <c r="BGS107" s="17"/>
      <c r="BGT107" s="17"/>
      <c r="BGU107" s="17"/>
      <c r="BGV107" s="17"/>
      <c r="BGW107" s="17"/>
      <c r="BGX107" s="17"/>
      <c r="BGY107" s="17"/>
      <c r="BGZ107" s="17"/>
      <c r="BHA107" s="17"/>
      <c r="BHB107" s="17"/>
      <c r="BHC107" s="17"/>
      <c r="BHD107" s="17"/>
      <c r="BHE107" s="17"/>
      <c r="BHF107" s="17"/>
      <c r="BHG107" s="17"/>
      <c r="BHH107" s="17"/>
      <c r="BHI107" s="17"/>
      <c r="BHJ107" s="17"/>
      <c r="BHK107" s="17"/>
      <c r="BHL107" s="17"/>
      <c r="BHM107" s="17"/>
      <c r="BHN107" s="17"/>
      <c r="BHO107" s="17"/>
      <c r="BHP107" s="17"/>
      <c r="BHQ107" s="17"/>
      <c r="BHR107" s="17"/>
      <c r="BHS107" s="17"/>
      <c r="BHT107" s="17"/>
      <c r="BHU107" s="17"/>
      <c r="BHV107" s="17"/>
      <c r="BHW107" s="17"/>
      <c r="BHX107" s="17"/>
      <c r="BHY107" s="17"/>
      <c r="BHZ107" s="17"/>
      <c r="BIA107" s="17"/>
      <c r="BIB107" s="17"/>
      <c r="BIC107" s="17"/>
      <c r="BID107" s="17"/>
      <c r="BIE107" s="17"/>
      <c r="BIF107" s="17"/>
      <c r="BIG107" s="17"/>
      <c r="BIH107" s="17"/>
      <c r="BII107" s="17"/>
      <c r="BIJ107" s="17"/>
      <c r="BIK107" s="17"/>
      <c r="BIL107" s="17"/>
      <c r="BIM107" s="17"/>
      <c r="BIN107" s="17"/>
      <c r="BIO107" s="17"/>
      <c r="BIP107" s="17"/>
      <c r="BIQ107" s="17"/>
      <c r="BIR107" s="17"/>
      <c r="BIS107" s="17"/>
      <c r="BIT107" s="17"/>
      <c r="BIU107" s="17"/>
      <c r="BIV107" s="17"/>
      <c r="BIW107" s="17"/>
      <c r="BIX107" s="17"/>
      <c r="BIY107" s="17"/>
      <c r="BIZ107" s="17"/>
      <c r="BJA107" s="17"/>
      <c r="BJB107" s="17"/>
      <c r="BJC107" s="17"/>
      <c r="BJD107" s="17"/>
      <c r="BJE107" s="17"/>
      <c r="BJF107" s="17"/>
      <c r="BJG107" s="17"/>
      <c r="BJH107" s="17"/>
      <c r="BJI107" s="17"/>
      <c r="BJJ107" s="17"/>
      <c r="BJK107" s="17"/>
      <c r="BJL107" s="17"/>
      <c r="BJM107" s="17"/>
      <c r="BJN107" s="17"/>
      <c r="BJO107" s="17"/>
      <c r="BJP107" s="17"/>
      <c r="BJQ107" s="17"/>
      <c r="BJR107" s="17"/>
      <c r="BJS107" s="17"/>
      <c r="BJT107" s="17"/>
      <c r="BJU107" s="17"/>
      <c r="BJV107" s="17"/>
      <c r="BJW107" s="17"/>
      <c r="BJX107" s="17"/>
      <c r="BJY107" s="17"/>
      <c r="BJZ107" s="17"/>
      <c r="BKA107" s="17"/>
      <c r="BKB107" s="17"/>
      <c r="BKC107" s="17"/>
      <c r="BKD107" s="17"/>
      <c r="BKE107" s="17"/>
      <c r="BKF107" s="17"/>
      <c r="BKG107" s="17"/>
      <c r="BKH107" s="17"/>
      <c r="BKI107" s="17"/>
      <c r="BKJ107" s="17"/>
      <c r="BKK107" s="17"/>
      <c r="BKL107" s="17"/>
      <c r="BKM107" s="17"/>
      <c r="BKN107" s="17"/>
      <c r="BKO107" s="17"/>
      <c r="BKP107" s="17"/>
      <c r="BKQ107" s="17"/>
      <c r="BKR107" s="17"/>
      <c r="BKS107" s="17"/>
      <c r="BKT107" s="17"/>
      <c r="BKU107" s="17"/>
      <c r="BKV107" s="17"/>
      <c r="BKW107" s="17"/>
      <c r="BKX107" s="17"/>
      <c r="BKY107" s="17"/>
      <c r="BKZ107" s="17"/>
      <c r="BLA107" s="17"/>
      <c r="BLB107" s="17"/>
      <c r="BLC107" s="17"/>
      <c r="BLD107" s="17"/>
      <c r="BLE107" s="17"/>
      <c r="BLF107" s="17"/>
      <c r="BLG107" s="17"/>
      <c r="BLH107" s="17"/>
      <c r="BLI107" s="17"/>
      <c r="BLJ107" s="17"/>
      <c r="BLK107" s="17"/>
      <c r="BLL107" s="17"/>
      <c r="BLM107" s="17"/>
      <c r="BLN107" s="17"/>
      <c r="BLO107" s="17"/>
      <c r="BLP107" s="17"/>
      <c r="BLQ107" s="17"/>
      <c r="BLR107" s="17"/>
      <c r="BLS107" s="17"/>
      <c r="BLT107" s="17"/>
      <c r="BLU107" s="17"/>
      <c r="BLV107" s="17"/>
      <c r="BLW107" s="17"/>
      <c r="BLX107" s="17"/>
      <c r="BLY107" s="17"/>
      <c r="BLZ107" s="17"/>
      <c r="BMA107" s="17"/>
      <c r="BMB107" s="17"/>
      <c r="BMC107" s="17"/>
      <c r="BMD107" s="17"/>
      <c r="BME107" s="17"/>
      <c r="BMF107" s="17"/>
      <c r="BMG107" s="17"/>
      <c r="BMH107" s="17"/>
      <c r="BMI107" s="17"/>
      <c r="BMJ107" s="17"/>
      <c r="BMK107" s="17"/>
      <c r="BML107" s="17"/>
      <c r="BMM107" s="17"/>
      <c r="BMN107" s="17"/>
      <c r="BMO107" s="17"/>
      <c r="BMP107" s="17"/>
      <c r="BMQ107" s="17"/>
      <c r="BMR107" s="17"/>
      <c r="BMS107" s="17"/>
      <c r="BMT107" s="17"/>
      <c r="BMU107" s="17"/>
      <c r="BMV107" s="17"/>
      <c r="BMW107" s="17"/>
      <c r="BMX107" s="17"/>
      <c r="BMY107" s="17"/>
      <c r="BMZ107" s="17"/>
      <c r="BNA107" s="17"/>
      <c r="BNB107" s="17"/>
      <c r="BNC107" s="17"/>
      <c r="BND107" s="17"/>
      <c r="BNE107" s="17"/>
      <c r="BNF107" s="17"/>
      <c r="BNG107" s="17"/>
      <c r="BNH107" s="17"/>
      <c r="BNI107" s="17"/>
      <c r="BNJ107" s="17"/>
      <c r="BNK107" s="17"/>
      <c r="BNL107" s="17"/>
      <c r="BNM107" s="17"/>
      <c r="BNN107" s="17"/>
      <c r="BNO107" s="17"/>
      <c r="BNP107" s="17"/>
      <c r="BNQ107" s="17"/>
      <c r="BNR107" s="17"/>
      <c r="BNS107" s="17"/>
      <c r="BNT107" s="17"/>
      <c r="BNU107" s="17"/>
      <c r="BNV107" s="17"/>
      <c r="BNW107" s="17"/>
      <c r="BNX107" s="17"/>
      <c r="BNY107" s="17"/>
      <c r="BNZ107" s="17"/>
      <c r="BOA107" s="17"/>
      <c r="BOB107" s="17"/>
      <c r="BOC107" s="17"/>
      <c r="BOD107" s="17"/>
      <c r="BOE107" s="17"/>
      <c r="BOF107" s="17"/>
      <c r="BOG107" s="17"/>
      <c r="BOH107" s="17"/>
      <c r="BOI107" s="17"/>
      <c r="BOJ107" s="17"/>
      <c r="BOK107" s="17"/>
      <c r="BOL107" s="17"/>
      <c r="BOM107" s="17"/>
      <c r="BON107" s="17"/>
      <c r="BOO107" s="17"/>
      <c r="BOP107" s="17"/>
      <c r="BOQ107" s="17"/>
      <c r="BOR107" s="17"/>
      <c r="BOS107" s="17"/>
      <c r="BOT107" s="17"/>
      <c r="BOU107" s="17"/>
      <c r="BOV107" s="17"/>
      <c r="BOW107" s="17"/>
      <c r="BOX107" s="17"/>
      <c r="BOY107" s="17"/>
      <c r="BOZ107" s="17"/>
      <c r="BPA107" s="17"/>
      <c r="BPB107" s="17"/>
      <c r="BPC107" s="17"/>
      <c r="BPD107" s="17"/>
      <c r="BPE107" s="17"/>
      <c r="BPF107" s="17"/>
      <c r="BPG107" s="17"/>
      <c r="BPH107" s="17"/>
      <c r="BPI107" s="17"/>
      <c r="BPJ107" s="17"/>
      <c r="BPK107" s="17"/>
      <c r="BPL107" s="17"/>
      <c r="BPM107" s="17"/>
      <c r="BPN107" s="17"/>
      <c r="BPO107" s="17"/>
      <c r="BPP107" s="17"/>
      <c r="BPQ107" s="17"/>
      <c r="BPR107" s="17"/>
      <c r="BPS107" s="17"/>
      <c r="BPT107" s="17"/>
      <c r="BPU107" s="17"/>
      <c r="BPV107" s="17"/>
      <c r="BPW107" s="17"/>
      <c r="BPX107" s="17"/>
      <c r="BPY107" s="17"/>
      <c r="BPZ107" s="17"/>
      <c r="BQA107" s="17"/>
      <c r="BQB107" s="17"/>
      <c r="BQC107" s="17"/>
      <c r="BQD107" s="17"/>
      <c r="BQE107" s="17"/>
      <c r="BQF107" s="17"/>
      <c r="BQG107" s="17"/>
      <c r="BQH107" s="17"/>
      <c r="BQI107" s="17"/>
      <c r="BQJ107" s="17"/>
      <c r="BQK107" s="17"/>
      <c r="BQL107" s="17"/>
      <c r="BQM107" s="17"/>
      <c r="BQN107" s="17"/>
      <c r="BQO107" s="17"/>
      <c r="BQP107" s="17"/>
      <c r="BQQ107" s="17"/>
      <c r="BQR107" s="17"/>
      <c r="BQS107" s="17"/>
      <c r="BQT107" s="17"/>
      <c r="BQU107" s="17"/>
      <c r="BQV107" s="17"/>
      <c r="BQW107" s="17"/>
      <c r="BQX107" s="17"/>
      <c r="BQY107" s="17"/>
      <c r="BQZ107" s="17"/>
      <c r="BRA107" s="17"/>
      <c r="BRB107" s="17"/>
      <c r="BRC107" s="17"/>
      <c r="BRD107" s="17"/>
      <c r="BRE107" s="17"/>
      <c r="BRF107" s="17"/>
      <c r="BRG107" s="17"/>
      <c r="BRH107" s="17"/>
      <c r="BRI107" s="17"/>
      <c r="BRJ107" s="17"/>
      <c r="BRK107" s="17"/>
      <c r="BRL107" s="17"/>
      <c r="BRM107" s="17"/>
      <c r="BRN107" s="17"/>
      <c r="BRO107" s="17"/>
      <c r="BRP107" s="17"/>
      <c r="BRQ107" s="17"/>
      <c r="BRR107" s="17"/>
      <c r="BRS107" s="17"/>
      <c r="BRT107" s="17"/>
      <c r="BRU107" s="17"/>
      <c r="BRV107" s="17"/>
      <c r="BRW107" s="17"/>
      <c r="BRX107" s="17"/>
      <c r="BRY107" s="17"/>
      <c r="BRZ107" s="17"/>
      <c r="BSA107" s="17"/>
      <c r="BSB107" s="17"/>
      <c r="BSC107" s="17"/>
      <c r="BSD107" s="17"/>
      <c r="BSE107" s="17"/>
      <c r="BSF107" s="17"/>
      <c r="BSG107" s="17"/>
      <c r="BSH107" s="17"/>
      <c r="BSI107" s="17"/>
      <c r="BSJ107" s="17"/>
      <c r="BSK107" s="17"/>
      <c r="BSL107" s="17"/>
      <c r="BSM107" s="17"/>
      <c r="BSN107" s="17"/>
      <c r="BSO107" s="17"/>
      <c r="BSP107" s="17"/>
      <c r="BSQ107" s="17"/>
      <c r="BSR107" s="17"/>
      <c r="BSS107" s="17"/>
      <c r="BST107" s="17"/>
      <c r="BSU107" s="17"/>
      <c r="BSV107" s="17"/>
      <c r="BSW107" s="17"/>
      <c r="BSX107" s="17"/>
      <c r="BSY107" s="17"/>
      <c r="BSZ107" s="17"/>
      <c r="BTA107" s="17"/>
      <c r="BTB107" s="17"/>
      <c r="BTC107" s="17"/>
      <c r="BTD107" s="17"/>
      <c r="BTE107" s="17"/>
      <c r="BTF107" s="17"/>
      <c r="BTG107" s="17"/>
      <c r="BTH107" s="17"/>
      <c r="BTI107" s="17"/>
      <c r="BTJ107" s="17"/>
      <c r="BTK107" s="17"/>
      <c r="BTL107" s="17"/>
      <c r="BTM107" s="17"/>
      <c r="BTN107" s="17"/>
      <c r="BTO107" s="17"/>
      <c r="BTP107" s="17"/>
      <c r="BTQ107" s="17"/>
      <c r="BTR107" s="17"/>
      <c r="BTS107" s="17"/>
      <c r="BTT107" s="17"/>
      <c r="BTU107" s="17"/>
      <c r="BTV107" s="17"/>
      <c r="BTW107" s="17"/>
      <c r="BTX107" s="17"/>
      <c r="BTY107" s="17"/>
      <c r="BTZ107" s="17"/>
      <c r="BUA107" s="17"/>
      <c r="BUB107" s="17"/>
      <c r="BUC107" s="17"/>
      <c r="BUD107" s="17"/>
      <c r="BUE107" s="17"/>
      <c r="BUF107" s="17"/>
      <c r="BUG107" s="17"/>
      <c r="BUH107" s="17"/>
      <c r="BUI107" s="17"/>
      <c r="BUJ107" s="17"/>
      <c r="BUK107" s="17"/>
      <c r="BUL107" s="17"/>
      <c r="BUM107" s="17"/>
      <c r="BUN107" s="17"/>
      <c r="BUO107" s="17"/>
      <c r="BUP107" s="17"/>
      <c r="BUQ107" s="17"/>
      <c r="BUR107" s="17"/>
      <c r="BUS107" s="17"/>
      <c r="BUT107" s="17"/>
      <c r="BUU107" s="17"/>
      <c r="BUV107" s="17"/>
      <c r="BUW107" s="17"/>
      <c r="BUX107" s="17"/>
      <c r="BUY107" s="17"/>
      <c r="BUZ107" s="17"/>
      <c r="BVA107" s="17"/>
      <c r="BVB107" s="17"/>
      <c r="BVC107" s="17"/>
      <c r="BVD107" s="17"/>
      <c r="BVE107" s="17"/>
      <c r="BVF107" s="17"/>
      <c r="BVG107" s="17"/>
      <c r="BVH107" s="17"/>
      <c r="BVI107" s="17"/>
      <c r="BVJ107" s="17"/>
      <c r="BVK107" s="17"/>
      <c r="BVL107" s="17"/>
      <c r="BVM107" s="17"/>
      <c r="BVN107" s="17"/>
      <c r="BVO107" s="17"/>
      <c r="BVP107" s="17"/>
      <c r="BVQ107" s="17"/>
      <c r="BVR107" s="17"/>
      <c r="BVS107" s="17"/>
      <c r="BVT107" s="17"/>
      <c r="BVU107" s="17"/>
      <c r="BVV107" s="17"/>
      <c r="BVW107" s="17"/>
      <c r="BVX107" s="17"/>
      <c r="BVY107" s="17"/>
      <c r="BVZ107" s="17"/>
      <c r="BWA107" s="17"/>
      <c r="BWB107" s="17"/>
      <c r="BWC107" s="17"/>
      <c r="BWD107" s="17"/>
      <c r="BWE107" s="17"/>
      <c r="BWF107" s="17"/>
      <c r="BWG107" s="17"/>
      <c r="BWH107" s="17"/>
      <c r="BWI107" s="17"/>
      <c r="BWJ107" s="17"/>
      <c r="BWK107" s="17"/>
      <c r="BWL107" s="17"/>
      <c r="BWM107" s="17"/>
      <c r="BWN107" s="17"/>
      <c r="BWO107" s="17"/>
      <c r="BWP107" s="17"/>
      <c r="BWQ107" s="17"/>
      <c r="BWR107" s="17"/>
      <c r="BWS107" s="17"/>
      <c r="BWT107" s="17"/>
      <c r="BWU107" s="17"/>
      <c r="BWV107" s="17"/>
      <c r="BWW107" s="17"/>
      <c r="BWX107" s="17"/>
      <c r="BWY107" s="17"/>
      <c r="BWZ107" s="17"/>
      <c r="BXA107" s="17"/>
      <c r="BXB107" s="17"/>
      <c r="BXC107" s="17"/>
      <c r="BXD107" s="17"/>
      <c r="BXE107" s="17"/>
      <c r="BXF107" s="17"/>
      <c r="BXG107" s="17"/>
      <c r="BXH107" s="17"/>
      <c r="BXI107" s="17"/>
      <c r="BXJ107" s="17"/>
      <c r="BXK107" s="17"/>
      <c r="BXL107" s="17"/>
      <c r="BXM107" s="17"/>
      <c r="BXN107" s="17"/>
      <c r="BXO107" s="17"/>
      <c r="BXP107" s="17"/>
      <c r="BXQ107" s="17"/>
      <c r="BXR107" s="17"/>
      <c r="BXS107" s="17"/>
      <c r="BXT107" s="17"/>
      <c r="BXU107" s="17"/>
      <c r="BXV107" s="17"/>
      <c r="BXW107" s="17"/>
      <c r="BXX107" s="17"/>
      <c r="BXY107" s="17"/>
      <c r="BXZ107" s="17"/>
      <c r="BYA107" s="17"/>
      <c r="BYB107" s="17"/>
      <c r="BYC107" s="17"/>
      <c r="BYD107" s="17"/>
      <c r="BYE107" s="17"/>
      <c r="BYF107" s="17"/>
      <c r="BYG107" s="17"/>
      <c r="BYH107" s="17"/>
      <c r="BYI107" s="17"/>
      <c r="BYJ107" s="17"/>
      <c r="BYK107" s="17"/>
      <c r="BYL107" s="17"/>
      <c r="BYM107" s="17"/>
      <c r="BYN107" s="17"/>
      <c r="BYO107" s="17"/>
      <c r="BYP107" s="17"/>
      <c r="BYQ107" s="17"/>
      <c r="BYR107" s="17"/>
      <c r="BYS107" s="17"/>
      <c r="BYT107" s="17"/>
      <c r="BYU107" s="17"/>
      <c r="BYV107" s="17"/>
      <c r="BYW107" s="17"/>
      <c r="BYX107" s="17"/>
      <c r="BYY107" s="17"/>
      <c r="BYZ107" s="17"/>
      <c r="BZA107" s="17"/>
      <c r="BZB107" s="17"/>
      <c r="BZC107" s="17"/>
      <c r="BZD107" s="17"/>
      <c r="BZE107" s="17"/>
      <c r="BZF107" s="17"/>
      <c r="BZG107" s="17"/>
      <c r="BZH107" s="17"/>
      <c r="BZI107" s="17"/>
      <c r="BZJ107" s="17"/>
      <c r="BZK107" s="17"/>
      <c r="BZL107" s="17"/>
      <c r="BZM107" s="17"/>
      <c r="BZN107" s="17"/>
      <c r="BZO107" s="17"/>
      <c r="BZP107" s="17"/>
      <c r="BZQ107" s="17"/>
      <c r="BZR107" s="17"/>
      <c r="BZS107" s="17"/>
      <c r="BZT107" s="17"/>
      <c r="BZU107" s="17"/>
      <c r="BZV107" s="17"/>
      <c r="BZW107" s="17"/>
      <c r="BZX107" s="17"/>
      <c r="BZY107" s="17"/>
      <c r="BZZ107" s="17"/>
      <c r="CAA107" s="17"/>
      <c r="CAB107" s="17"/>
      <c r="CAC107" s="17"/>
      <c r="CAD107" s="17"/>
      <c r="CAE107" s="17"/>
      <c r="CAF107" s="17"/>
      <c r="CAG107" s="17"/>
      <c r="CAH107" s="17"/>
      <c r="CAI107" s="17"/>
      <c r="CAJ107" s="17"/>
      <c r="CAK107" s="17"/>
      <c r="CAL107" s="17"/>
      <c r="CAM107" s="17"/>
      <c r="CAN107" s="17"/>
      <c r="CAO107" s="17"/>
      <c r="CAP107" s="17"/>
      <c r="CAQ107" s="17"/>
      <c r="CAR107" s="17"/>
      <c r="CAS107" s="17"/>
      <c r="CAT107" s="17"/>
      <c r="CAU107" s="17"/>
      <c r="CAV107" s="17"/>
      <c r="CAW107" s="17"/>
      <c r="CAX107" s="17"/>
      <c r="CAY107" s="17"/>
      <c r="CAZ107" s="17"/>
      <c r="CBA107" s="17"/>
      <c r="CBB107" s="17"/>
      <c r="CBC107" s="17"/>
      <c r="CBD107" s="17"/>
      <c r="CBE107" s="17"/>
      <c r="CBF107" s="17"/>
      <c r="CBG107" s="17"/>
      <c r="CBH107" s="17"/>
      <c r="CBI107" s="17"/>
      <c r="CBJ107" s="17"/>
      <c r="CBK107" s="17"/>
      <c r="CBL107" s="17"/>
      <c r="CBM107" s="17"/>
      <c r="CBN107" s="17"/>
      <c r="CBO107" s="17"/>
      <c r="CBP107" s="17"/>
      <c r="CBQ107" s="17"/>
      <c r="CBR107" s="17"/>
      <c r="CBS107" s="17"/>
      <c r="CBT107" s="17"/>
      <c r="CBU107" s="17"/>
      <c r="CBV107" s="17"/>
      <c r="CBW107" s="17"/>
      <c r="CBX107" s="17"/>
      <c r="CBY107" s="17"/>
      <c r="CBZ107" s="17"/>
      <c r="CCA107" s="17"/>
      <c r="CCB107" s="17"/>
      <c r="CCC107" s="17"/>
      <c r="CCD107" s="17"/>
      <c r="CCE107" s="17"/>
      <c r="CCF107" s="17"/>
      <c r="CCG107" s="17"/>
      <c r="CCH107" s="17"/>
      <c r="CCI107" s="17"/>
      <c r="CCJ107" s="17"/>
      <c r="CCK107" s="17"/>
      <c r="CCL107" s="17"/>
      <c r="CCM107" s="17"/>
      <c r="CCN107" s="17"/>
      <c r="CCO107" s="17"/>
      <c r="CCP107" s="17"/>
      <c r="CCQ107" s="17"/>
      <c r="CCR107" s="17"/>
      <c r="CCS107" s="17"/>
      <c r="CCT107" s="17"/>
      <c r="CCU107" s="17"/>
      <c r="CCV107" s="17"/>
      <c r="CCW107" s="17"/>
      <c r="CCX107" s="17"/>
      <c r="CCY107" s="17"/>
      <c r="CCZ107" s="17"/>
      <c r="CDA107" s="17"/>
      <c r="CDB107" s="17"/>
      <c r="CDC107" s="17"/>
      <c r="CDD107" s="17"/>
      <c r="CDE107" s="17"/>
      <c r="CDF107" s="17"/>
      <c r="CDG107" s="17"/>
      <c r="CDH107" s="17"/>
      <c r="CDI107" s="17"/>
      <c r="CDJ107" s="17"/>
      <c r="CDK107" s="17"/>
      <c r="CDL107" s="17"/>
      <c r="CDM107" s="17"/>
      <c r="CDN107" s="17"/>
      <c r="CDO107" s="17"/>
      <c r="CDP107" s="17"/>
      <c r="CDQ107" s="17"/>
      <c r="CDR107" s="17"/>
      <c r="CDS107" s="17"/>
      <c r="CDT107" s="17"/>
      <c r="CDU107" s="17"/>
    </row>
    <row r="108">
      <c r="A108" s="14" t="s">
        <v>2587</v>
      </c>
      <c r="B108" s="14" t="s">
        <v>3603</v>
      </c>
      <c r="C108" s="14" t="s">
        <v>2554</v>
      </c>
      <c r="D108" s="14" t="s">
        <v>3604</v>
      </c>
      <c r="E108" s="14" t="s">
        <v>3156</v>
      </c>
      <c r="F108" s="14" t="s">
        <v>2835</v>
      </c>
      <c r="I108" s="14" t="s">
        <v>3157</v>
      </c>
      <c r="J108" s="14" t="s">
        <v>2618</v>
      </c>
      <c r="K108" s="14" t="s">
        <v>2619</v>
      </c>
      <c r="L108" s="17"/>
      <c r="M108" s="16">
        <v>1.0</v>
      </c>
      <c r="N108" s="14" t="s">
        <v>21</v>
      </c>
      <c r="O108" s="14" t="s">
        <v>21</v>
      </c>
      <c r="P108" s="14" t="s">
        <v>2928</v>
      </c>
      <c r="Q108" s="16">
        <v>11.0</v>
      </c>
      <c r="R108" s="16">
        <v>4103438.0</v>
      </c>
      <c r="S108" s="16">
        <v>4103438.0</v>
      </c>
      <c r="T108" s="14" t="s">
        <v>2631</v>
      </c>
      <c r="U108" s="14" t="s">
        <v>2630</v>
      </c>
      <c r="V108" s="14" t="s">
        <v>3158</v>
      </c>
      <c r="W108" s="14" t="s">
        <v>3159</v>
      </c>
      <c r="X108" s="16">
        <v>0.12</v>
      </c>
      <c r="Y108" s="17"/>
      <c r="Z108" s="16">
        <v>12.0</v>
      </c>
      <c r="AA108" s="16">
        <v>85.0</v>
      </c>
      <c r="AB108" s="17"/>
      <c r="AC108" s="16">
        <v>59.0</v>
      </c>
      <c r="AD108" s="16">
        <v>549.0</v>
      </c>
      <c r="AE108" s="22">
        <v>45516.0</v>
      </c>
      <c r="AF108" s="17"/>
      <c r="AG108" s="17"/>
      <c r="AH108" s="17"/>
      <c r="AI108" s="17"/>
      <c r="AJ108" s="17"/>
      <c r="AK108" s="17"/>
      <c r="AL108" s="16">
        <v>65.0</v>
      </c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4" t="s">
        <v>3605</v>
      </c>
      <c r="BB108" s="17"/>
      <c r="BC108" s="17"/>
      <c r="BD108" s="14" t="s">
        <v>2585</v>
      </c>
      <c r="BE108" s="17"/>
      <c r="BF108" s="17"/>
      <c r="BG108" s="16">
        <v>1.0</v>
      </c>
      <c r="BH108" s="14" t="s">
        <v>1447</v>
      </c>
      <c r="BI108" s="14" t="s">
        <v>2565</v>
      </c>
      <c r="BJ108" s="14" t="s">
        <v>2566</v>
      </c>
      <c r="BK108" s="17"/>
      <c r="BL108" s="17"/>
      <c r="BM108" s="16">
        <v>18.1</v>
      </c>
      <c r="BN108" s="17"/>
      <c r="BO108" s="17"/>
      <c r="BP108" s="17"/>
      <c r="BQ108" s="17"/>
      <c r="BR108" s="17"/>
      <c r="BS108" s="16">
        <v>0.1457</v>
      </c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4" t="s">
        <v>2595</v>
      </c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4" t="s">
        <v>2570</v>
      </c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/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/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/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/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7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/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4" t="s">
        <v>3602</v>
      </c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6">
        <v>346.0</v>
      </c>
      <c r="BBI108" s="17"/>
      <c r="BBJ108" s="17"/>
      <c r="BBK108" s="17"/>
      <c r="BBL108" s="17"/>
      <c r="BBM108" s="14" t="s">
        <v>2563</v>
      </c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/>
      <c r="BEG108" s="17"/>
      <c r="BEH108" s="17"/>
      <c r="BEI108" s="17"/>
      <c r="BEJ108" s="17"/>
      <c r="BEK108" s="17"/>
      <c r="BEL108" s="17"/>
      <c r="BEM108" s="17"/>
      <c r="BEN108" s="17"/>
      <c r="BEO108" s="17"/>
      <c r="BEP108" s="17"/>
      <c r="BEQ108" s="17"/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  <c r="BFJ108" s="17"/>
      <c r="BFK108" s="17"/>
      <c r="BFL108" s="17"/>
      <c r="BFM108" s="17"/>
      <c r="BFN108" s="17"/>
      <c r="BFO108" s="17"/>
      <c r="BFP108" s="17"/>
      <c r="BFQ108" s="17"/>
      <c r="BFR108" s="17"/>
      <c r="BFS108" s="17"/>
      <c r="BFT108" s="17"/>
      <c r="BFU108" s="17"/>
      <c r="BFV108" s="17"/>
      <c r="BFW108" s="17"/>
      <c r="BFX108" s="17"/>
      <c r="BFY108" s="17"/>
      <c r="BFZ108" s="17"/>
      <c r="BGA108" s="17"/>
      <c r="BGB108" s="17"/>
      <c r="BGC108" s="17"/>
      <c r="BGD108" s="17"/>
      <c r="BGE108" s="17"/>
      <c r="BGF108" s="17"/>
      <c r="BGG108" s="17"/>
      <c r="BGH108" s="17"/>
      <c r="BGI108" s="17"/>
      <c r="BGJ108" s="17"/>
      <c r="BGK108" s="17"/>
      <c r="BGL108" s="17"/>
      <c r="BGM108" s="17"/>
      <c r="BGN108" s="17"/>
      <c r="BGO108" s="17"/>
      <c r="BGP108" s="17"/>
      <c r="BGQ108" s="17"/>
      <c r="BGR108" s="17"/>
      <c r="BGS108" s="17"/>
      <c r="BGT108" s="17"/>
      <c r="BGU108" s="17"/>
      <c r="BGV108" s="17"/>
      <c r="BGW108" s="17"/>
      <c r="BGX108" s="17"/>
      <c r="BGY108" s="17"/>
      <c r="BGZ108" s="17"/>
      <c r="BHA108" s="17"/>
      <c r="BHB108" s="17"/>
      <c r="BHC108" s="17"/>
      <c r="BHD108" s="17"/>
      <c r="BHE108" s="17"/>
      <c r="BHF108" s="17"/>
      <c r="BHG108" s="17"/>
      <c r="BHH108" s="17"/>
      <c r="BHI108" s="17"/>
      <c r="BHJ108" s="17"/>
      <c r="BHK108" s="17"/>
      <c r="BHL108" s="17"/>
      <c r="BHM108" s="17"/>
      <c r="BHN108" s="17"/>
      <c r="BHO108" s="17"/>
      <c r="BHP108" s="17"/>
      <c r="BHQ108" s="17"/>
      <c r="BHR108" s="17"/>
      <c r="BHS108" s="17"/>
      <c r="BHT108" s="17"/>
      <c r="BHU108" s="17"/>
      <c r="BHV108" s="17"/>
      <c r="BHW108" s="17"/>
      <c r="BHX108" s="17"/>
      <c r="BHY108" s="17"/>
      <c r="BHZ108" s="17"/>
      <c r="BIA108" s="17"/>
      <c r="BIB108" s="17"/>
      <c r="BIC108" s="17"/>
      <c r="BID108" s="17"/>
      <c r="BIE108" s="17"/>
      <c r="BIF108" s="17"/>
      <c r="BIG108" s="17"/>
      <c r="BIH108" s="17"/>
      <c r="BII108" s="17"/>
      <c r="BIJ108" s="17"/>
      <c r="BIK108" s="17"/>
      <c r="BIL108" s="17"/>
      <c r="BIM108" s="17"/>
      <c r="BIN108" s="17"/>
      <c r="BIO108" s="17"/>
      <c r="BIP108" s="17"/>
      <c r="BIQ108" s="17"/>
      <c r="BIR108" s="17"/>
      <c r="BIS108" s="17"/>
      <c r="BIT108" s="17"/>
      <c r="BIU108" s="17"/>
      <c r="BIV108" s="17"/>
      <c r="BIW108" s="17"/>
      <c r="BIX108" s="17"/>
      <c r="BIY108" s="17"/>
      <c r="BIZ108" s="17"/>
      <c r="BJA108" s="17"/>
      <c r="BJB108" s="17"/>
      <c r="BJC108" s="17"/>
      <c r="BJD108" s="17"/>
      <c r="BJE108" s="17"/>
      <c r="BJF108" s="17"/>
      <c r="BJG108" s="17"/>
      <c r="BJH108" s="17"/>
      <c r="BJI108" s="17"/>
      <c r="BJJ108" s="17"/>
      <c r="BJK108" s="17"/>
      <c r="BJL108" s="17"/>
      <c r="BJM108" s="17"/>
      <c r="BJN108" s="17"/>
      <c r="BJO108" s="17"/>
      <c r="BJP108" s="17"/>
      <c r="BJQ108" s="17"/>
      <c r="BJR108" s="17"/>
      <c r="BJS108" s="17"/>
      <c r="BJT108" s="17"/>
      <c r="BJU108" s="17"/>
      <c r="BJV108" s="17"/>
      <c r="BJW108" s="17"/>
      <c r="BJX108" s="17"/>
      <c r="BJY108" s="17"/>
      <c r="BJZ108" s="17"/>
      <c r="BKA108" s="17"/>
      <c r="BKB108" s="17"/>
      <c r="BKC108" s="17"/>
      <c r="BKD108" s="17"/>
      <c r="BKE108" s="17"/>
      <c r="BKF108" s="17"/>
      <c r="BKG108" s="17"/>
      <c r="BKH108" s="17"/>
      <c r="BKI108" s="17"/>
      <c r="BKJ108" s="17"/>
      <c r="BKK108" s="17"/>
      <c r="BKL108" s="17"/>
      <c r="BKM108" s="17"/>
      <c r="BKN108" s="17"/>
      <c r="BKO108" s="17"/>
      <c r="BKP108" s="17"/>
      <c r="BKQ108" s="17"/>
      <c r="BKR108" s="17"/>
      <c r="BKS108" s="17"/>
      <c r="BKT108" s="17"/>
      <c r="BKU108" s="17"/>
      <c r="BKV108" s="17"/>
      <c r="BKW108" s="17"/>
      <c r="BKX108" s="17"/>
      <c r="BKY108" s="17"/>
      <c r="BKZ108" s="17"/>
      <c r="BLA108" s="17"/>
      <c r="BLB108" s="17"/>
      <c r="BLC108" s="17"/>
      <c r="BLD108" s="17"/>
      <c r="BLE108" s="17"/>
      <c r="BLF108" s="17"/>
      <c r="BLG108" s="17"/>
      <c r="BLH108" s="17"/>
      <c r="BLI108" s="17"/>
      <c r="BLJ108" s="17"/>
      <c r="BLK108" s="17"/>
      <c r="BLL108" s="17"/>
      <c r="BLM108" s="17"/>
      <c r="BLN108" s="17"/>
      <c r="BLO108" s="17"/>
      <c r="BLP108" s="17"/>
      <c r="BLQ108" s="17"/>
      <c r="BLR108" s="17"/>
      <c r="BLS108" s="17"/>
      <c r="BLT108" s="17"/>
      <c r="BLU108" s="17"/>
      <c r="BLV108" s="17"/>
      <c r="BLW108" s="17"/>
      <c r="BLX108" s="17"/>
      <c r="BLY108" s="17"/>
      <c r="BLZ108" s="17"/>
      <c r="BMA108" s="17"/>
      <c r="BMB108" s="17"/>
      <c r="BMC108" s="17"/>
      <c r="BMD108" s="17"/>
      <c r="BME108" s="17"/>
      <c r="BMF108" s="17"/>
      <c r="BMG108" s="17"/>
      <c r="BMH108" s="17"/>
      <c r="BMI108" s="17"/>
      <c r="BMJ108" s="17"/>
      <c r="BMK108" s="17"/>
      <c r="BML108" s="17"/>
      <c r="BMM108" s="17"/>
      <c r="BMN108" s="17"/>
      <c r="BMO108" s="17"/>
      <c r="BMP108" s="17"/>
      <c r="BMQ108" s="17"/>
      <c r="BMR108" s="17"/>
      <c r="BMS108" s="17"/>
      <c r="BMT108" s="17"/>
      <c r="BMU108" s="17"/>
      <c r="BMV108" s="17"/>
      <c r="BMW108" s="17"/>
      <c r="BMX108" s="17"/>
      <c r="BMY108" s="17"/>
      <c r="BMZ108" s="17"/>
      <c r="BNA108" s="17"/>
      <c r="BNB108" s="17"/>
      <c r="BNC108" s="17"/>
      <c r="BND108" s="17"/>
      <c r="BNE108" s="17"/>
      <c r="BNF108" s="17"/>
      <c r="BNG108" s="17"/>
      <c r="BNH108" s="17"/>
      <c r="BNI108" s="17"/>
      <c r="BNJ108" s="17"/>
      <c r="BNK108" s="17"/>
      <c r="BNL108" s="17"/>
      <c r="BNM108" s="17"/>
      <c r="BNN108" s="17"/>
      <c r="BNO108" s="17"/>
      <c r="BNP108" s="17"/>
      <c r="BNQ108" s="17"/>
      <c r="BNR108" s="17"/>
      <c r="BNS108" s="17"/>
      <c r="BNT108" s="17"/>
      <c r="BNU108" s="17"/>
      <c r="BNV108" s="17"/>
      <c r="BNW108" s="17"/>
      <c r="BNX108" s="17"/>
      <c r="BNY108" s="17"/>
      <c r="BNZ108" s="17"/>
      <c r="BOA108" s="17"/>
      <c r="BOB108" s="17"/>
      <c r="BOC108" s="17"/>
      <c r="BOD108" s="17"/>
      <c r="BOE108" s="17"/>
      <c r="BOF108" s="17"/>
      <c r="BOG108" s="17"/>
      <c r="BOH108" s="17"/>
      <c r="BOI108" s="17"/>
      <c r="BOJ108" s="17"/>
      <c r="BOK108" s="17"/>
      <c r="BOL108" s="17"/>
      <c r="BOM108" s="17"/>
      <c r="BON108" s="17"/>
      <c r="BOO108" s="17"/>
      <c r="BOP108" s="17"/>
      <c r="BOQ108" s="17"/>
      <c r="BOR108" s="17"/>
      <c r="BOS108" s="17"/>
      <c r="BOT108" s="17"/>
      <c r="BOU108" s="17"/>
      <c r="BOV108" s="17"/>
      <c r="BOW108" s="17"/>
      <c r="BOX108" s="17"/>
      <c r="BOY108" s="17"/>
      <c r="BOZ108" s="17"/>
      <c r="BPA108" s="17"/>
      <c r="BPB108" s="17"/>
      <c r="BPC108" s="17"/>
      <c r="BPD108" s="17"/>
      <c r="BPE108" s="17"/>
      <c r="BPF108" s="17"/>
      <c r="BPG108" s="17"/>
      <c r="BPH108" s="17"/>
      <c r="BPI108" s="17"/>
      <c r="BPJ108" s="17"/>
      <c r="BPK108" s="17"/>
      <c r="BPL108" s="17"/>
      <c r="BPM108" s="17"/>
      <c r="BPN108" s="17"/>
      <c r="BPO108" s="17"/>
      <c r="BPP108" s="17"/>
      <c r="BPQ108" s="17"/>
      <c r="BPR108" s="17"/>
      <c r="BPS108" s="17"/>
      <c r="BPT108" s="17"/>
      <c r="BPU108" s="17"/>
      <c r="BPV108" s="17"/>
      <c r="BPW108" s="17"/>
      <c r="BPX108" s="17"/>
      <c r="BPY108" s="17"/>
      <c r="BPZ108" s="17"/>
      <c r="BQA108" s="17"/>
      <c r="BQB108" s="17"/>
      <c r="BQC108" s="17"/>
      <c r="BQD108" s="17"/>
      <c r="BQE108" s="17"/>
      <c r="BQF108" s="17"/>
      <c r="BQG108" s="17"/>
      <c r="BQH108" s="17"/>
      <c r="BQI108" s="17"/>
      <c r="BQJ108" s="17"/>
      <c r="BQK108" s="17"/>
      <c r="BQL108" s="17"/>
      <c r="BQM108" s="17"/>
      <c r="BQN108" s="17"/>
      <c r="BQO108" s="17"/>
      <c r="BQP108" s="17"/>
      <c r="BQQ108" s="17"/>
      <c r="BQR108" s="17"/>
      <c r="BQS108" s="17"/>
      <c r="BQT108" s="17"/>
      <c r="BQU108" s="17"/>
      <c r="BQV108" s="17"/>
      <c r="BQW108" s="17"/>
      <c r="BQX108" s="17"/>
      <c r="BQY108" s="17"/>
      <c r="BQZ108" s="17"/>
      <c r="BRA108" s="17"/>
      <c r="BRB108" s="17"/>
      <c r="BRC108" s="17"/>
      <c r="BRD108" s="17"/>
      <c r="BRE108" s="17"/>
      <c r="BRF108" s="17"/>
      <c r="BRG108" s="17"/>
      <c r="BRH108" s="17"/>
      <c r="BRI108" s="17"/>
      <c r="BRJ108" s="17"/>
      <c r="BRK108" s="17"/>
      <c r="BRL108" s="17"/>
      <c r="BRM108" s="17"/>
      <c r="BRN108" s="17"/>
      <c r="BRO108" s="17"/>
      <c r="BRP108" s="17"/>
      <c r="BRQ108" s="17"/>
      <c r="BRR108" s="17"/>
      <c r="BRS108" s="17"/>
      <c r="BRT108" s="17"/>
      <c r="BRU108" s="17"/>
      <c r="BRV108" s="17"/>
      <c r="BRW108" s="17"/>
      <c r="BRX108" s="17"/>
      <c r="BRY108" s="17"/>
      <c r="BRZ108" s="17"/>
      <c r="BSA108" s="17"/>
      <c r="BSB108" s="17"/>
      <c r="BSC108" s="17"/>
      <c r="BSD108" s="17"/>
      <c r="BSE108" s="17"/>
      <c r="BSF108" s="17"/>
      <c r="BSG108" s="17"/>
      <c r="BSH108" s="17"/>
      <c r="BSI108" s="17"/>
      <c r="BSJ108" s="17"/>
      <c r="BSK108" s="17"/>
      <c r="BSL108" s="17"/>
      <c r="BSM108" s="17"/>
      <c r="BSN108" s="17"/>
      <c r="BSO108" s="17"/>
      <c r="BSP108" s="17"/>
      <c r="BSQ108" s="17"/>
      <c r="BSR108" s="17"/>
      <c r="BSS108" s="17"/>
      <c r="BST108" s="17"/>
      <c r="BSU108" s="17"/>
      <c r="BSV108" s="17"/>
      <c r="BSW108" s="17"/>
      <c r="BSX108" s="17"/>
      <c r="BSY108" s="17"/>
      <c r="BSZ108" s="17"/>
      <c r="BTA108" s="17"/>
      <c r="BTB108" s="17"/>
      <c r="BTC108" s="17"/>
      <c r="BTD108" s="17"/>
      <c r="BTE108" s="17"/>
      <c r="BTF108" s="17"/>
      <c r="BTG108" s="17"/>
      <c r="BTH108" s="17"/>
      <c r="BTI108" s="17"/>
      <c r="BTJ108" s="17"/>
      <c r="BTK108" s="17"/>
      <c r="BTL108" s="17"/>
      <c r="BTM108" s="17"/>
      <c r="BTN108" s="17"/>
      <c r="BTO108" s="17"/>
      <c r="BTP108" s="17"/>
      <c r="BTQ108" s="17"/>
      <c r="BTR108" s="17"/>
      <c r="BTS108" s="17"/>
      <c r="BTT108" s="17"/>
      <c r="BTU108" s="17"/>
      <c r="BTV108" s="17"/>
      <c r="BTW108" s="17"/>
      <c r="BTX108" s="17"/>
      <c r="BTY108" s="17"/>
      <c r="BTZ108" s="17"/>
      <c r="BUA108" s="17"/>
      <c r="BUB108" s="17"/>
      <c r="BUC108" s="17"/>
      <c r="BUD108" s="17"/>
      <c r="BUE108" s="17"/>
      <c r="BUF108" s="17"/>
      <c r="BUG108" s="17"/>
      <c r="BUH108" s="17"/>
      <c r="BUI108" s="17"/>
      <c r="BUJ108" s="17"/>
      <c r="BUK108" s="17"/>
      <c r="BUL108" s="17"/>
      <c r="BUM108" s="17"/>
      <c r="BUN108" s="17"/>
      <c r="BUO108" s="17"/>
      <c r="BUP108" s="17"/>
      <c r="BUQ108" s="17"/>
      <c r="BUR108" s="17"/>
      <c r="BUS108" s="17"/>
      <c r="BUT108" s="17"/>
      <c r="BUU108" s="17"/>
      <c r="BUV108" s="17"/>
      <c r="BUW108" s="17"/>
      <c r="BUX108" s="17"/>
      <c r="BUY108" s="17"/>
      <c r="BUZ108" s="17"/>
      <c r="BVA108" s="17"/>
      <c r="BVB108" s="17"/>
      <c r="BVC108" s="17"/>
      <c r="BVD108" s="17"/>
      <c r="BVE108" s="17"/>
      <c r="BVF108" s="17"/>
      <c r="BVG108" s="17"/>
      <c r="BVH108" s="17"/>
      <c r="BVI108" s="17"/>
      <c r="BVJ108" s="17"/>
      <c r="BVK108" s="17"/>
      <c r="BVL108" s="17"/>
      <c r="BVM108" s="17"/>
      <c r="BVN108" s="17"/>
      <c r="BVO108" s="17"/>
      <c r="BVP108" s="17"/>
      <c r="BVQ108" s="17"/>
      <c r="BVR108" s="17"/>
      <c r="BVS108" s="17"/>
      <c r="BVT108" s="17"/>
      <c r="BVU108" s="17"/>
      <c r="BVV108" s="17"/>
      <c r="BVW108" s="17"/>
      <c r="BVX108" s="17"/>
      <c r="BVY108" s="17"/>
      <c r="BVZ108" s="17"/>
      <c r="BWA108" s="17"/>
      <c r="BWB108" s="17"/>
      <c r="BWC108" s="17"/>
      <c r="BWD108" s="17"/>
      <c r="BWE108" s="17"/>
      <c r="BWF108" s="17"/>
      <c r="BWG108" s="17"/>
      <c r="BWH108" s="17"/>
      <c r="BWI108" s="17"/>
      <c r="BWJ108" s="17"/>
      <c r="BWK108" s="17"/>
      <c r="BWL108" s="17"/>
      <c r="BWM108" s="17"/>
      <c r="BWN108" s="17"/>
      <c r="BWO108" s="17"/>
      <c r="BWP108" s="17"/>
      <c r="BWQ108" s="17"/>
      <c r="BWR108" s="17"/>
      <c r="BWS108" s="17"/>
      <c r="BWT108" s="17"/>
      <c r="BWU108" s="17"/>
      <c r="BWV108" s="17"/>
      <c r="BWW108" s="17"/>
      <c r="BWX108" s="17"/>
      <c r="BWY108" s="17"/>
      <c r="BWZ108" s="17"/>
      <c r="BXA108" s="17"/>
      <c r="BXB108" s="17"/>
      <c r="BXC108" s="17"/>
      <c r="BXD108" s="17"/>
      <c r="BXE108" s="17"/>
      <c r="BXF108" s="17"/>
      <c r="BXG108" s="17"/>
      <c r="BXH108" s="17"/>
      <c r="BXI108" s="17"/>
      <c r="BXJ108" s="17"/>
      <c r="BXK108" s="17"/>
      <c r="BXL108" s="17"/>
      <c r="BXM108" s="17"/>
      <c r="BXN108" s="17"/>
      <c r="BXO108" s="17"/>
      <c r="BXP108" s="17"/>
      <c r="BXQ108" s="17"/>
      <c r="BXR108" s="17"/>
      <c r="BXS108" s="17"/>
      <c r="BXT108" s="17"/>
      <c r="BXU108" s="17"/>
      <c r="BXV108" s="17"/>
      <c r="BXW108" s="17"/>
      <c r="BXX108" s="17"/>
      <c r="BXY108" s="17"/>
      <c r="BXZ108" s="17"/>
      <c r="BYA108" s="17"/>
      <c r="BYB108" s="17"/>
      <c r="BYC108" s="17"/>
      <c r="BYD108" s="17"/>
      <c r="BYE108" s="17"/>
      <c r="BYF108" s="17"/>
      <c r="BYG108" s="17"/>
      <c r="BYH108" s="17"/>
      <c r="BYI108" s="17"/>
      <c r="BYJ108" s="17"/>
      <c r="BYK108" s="17"/>
      <c r="BYL108" s="17"/>
      <c r="BYM108" s="17"/>
      <c r="BYN108" s="17"/>
      <c r="BYO108" s="17"/>
      <c r="BYP108" s="17"/>
      <c r="BYQ108" s="17"/>
      <c r="BYR108" s="17"/>
      <c r="BYS108" s="17"/>
      <c r="BYT108" s="17"/>
      <c r="BYU108" s="17"/>
      <c r="BYV108" s="17"/>
      <c r="BYW108" s="17"/>
      <c r="BYX108" s="17"/>
      <c r="BYY108" s="17"/>
      <c r="BYZ108" s="17"/>
      <c r="BZA108" s="17"/>
      <c r="BZB108" s="17"/>
      <c r="BZC108" s="17"/>
      <c r="BZD108" s="17"/>
      <c r="BZE108" s="17"/>
      <c r="BZF108" s="17"/>
      <c r="BZG108" s="17"/>
      <c r="BZH108" s="17"/>
      <c r="BZI108" s="17"/>
      <c r="BZJ108" s="17"/>
      <c r="BZK108" s="17"/>
      <c r="BZL108" s="17"/>
      <c r="BZM108" s="17"/>
      <c r="BZN108" s="17"/>
      <c r="BZO108" s="17"/>
      <c r="BZP108" s="17"/>
      <c r="BZQ108" s="17"/>
      <c r="BZR108" s="17"/>
      <c r="BZS108" s="17"/>
      <c r="BZT108" s="17"/>
      <c r="BZU108" s="17"/>
      <c r="BZV108" s="17"/>
      <c r="BZW108" s="17"/>
      <c r="BZX108" s="17"/>
      <c r="BZY108" s="17"/>
      <c r="BZZ108" s="17"/>
      <c r="CAA108" s="17"/>
      <c r="CAB108" s="17"/>
      <c r="CAC108" s="17"/>
      <c r="CAD108" s="17"/>
      <c r="CAE108" s="17"/>
      <c r="CAF108" s="17"/>
      <c r="CAG108" s="17"/>
      <c r="CAH108" s="17"/>
      <c r="CAI108" s="17"/>
      <c r="CAJ108" s="17"/>
      <c r="CAK108" s="17"/>
      <c r="CAL108" s="17"/>
      <c r="CAM108" s="17"/>
      <c r="CAN108" s="17"/>
      <c r="CAO108" s="17"/>
      <c r="CAP108" s="17"/>
      <c r="CAQ108" s="17"/>
      <c r="CAR108" s="17"/>
      <c r="CAS108" s="17"/>
      <c r="CAT108" s="17"/>
      <c r="CAU108" s="17"/>
      <c r="CAV108" s="17"/>
      <c r="CAW108" s="17"/>
      <c r="CAX108" s="17"/>
      <c r="CAY108" s="17"/>
      <c r="CAZ108" s="17"/>
      <c r="CBA108" s="17"/>
      <c r="CBB108" s="17"/>
      <c r="CBC108" s="17"/>
      <c r="CBD108" s="17"/>
      <c r="CBE108" s="17"/>
      <c r="CBF108" s="17"/>
      <c r="CBG108" s="17"/>
      <c r="CBH108" s="17"/>
      <c r="CBI108" s="17"/>
      <c r="CBJ108" s="17"/>
      <c r="CBK108" s="17"/>
      <c r="CBL108" s="17"/>
      <c r="CBM108" s="17"/>
      <c r="CBN108" s="17"/>
      <c r="CBO108" s="17"/>
      <c r="CBP108" s="17"/>
      <c r="CBQ108" s="17"/>
      <c r="CBR108" s="17"/>
      <c r="CBS108" s="17"/>
      <c r="CBT108" s="17"/>
      <c r="CBU108" s="17"/>
      <c r="CBV108" s="17"/>
      <c r="CBW108" s="17"/>
      <c r="CBX108" s="17"/>
      <c r="CBY108" s="17"/>
      <c r="CBZ108" s="17"/>
      <c r="CCA108" s="17"/>
      <c r="CCB108" s="17"/>
      <c r="CCC108" s="17"/>
      <c r="CCD108" s="17"/>
      <c r="CCE108" s="17"/>
      <c r="CCF108" s="17"/>
      <c r="CCG108" s="17"/>
      <c r="CCH108" s="17"/>
      <c r="CCI108" s="17"/>
      <c r="CCJ108" s="17"/>
      <c r="CCK108" s="17"/>
      <c r="CCL108" s="17"/>
      <c r="CCM108" s="17"/>
      <c r="CCN108" s="17"/>
      <c r="CCO108" s="17"/>
      <c r="CCP108" s="17"/>
      <c r="CCQ108" s="17"/>
      <c r="CCR108" s="17"/>
      <c r="CCS108" s="17"/>
      <c r="CCT108" s="17"/>
      <c r="CCU108" s="17"/>
      <c r="CCV108" s="17"/>
      <c r="CCW108" s="17"/>
      <c r="CCX108" s="17"/>
      <c r="CCY108" s="17"/>
      <c r="CCZ108" s="17"/>
      <c r="CDA108" s="17"/>
      <c r="CDB108" s="17"/>
      <c r="CDC108" s="17"/>
      <c r="CDD108" s="17"/>
      <c r="CDE108" s="17"/>
      <c r="CDF108" s="17"/>
      <c r="CDG108" s="17"/>
      <c r="CDH108" s="17"/>
      <c r="CDI108" s="17"/>
      <c r="CDJ108" s="17"/>
      <c r="CDK108" s="17"/>
      <c r="CDL108" s="17"/>
      <c r="CDM108" s="17"/>
      <c r="CDN108" s="17"/>
      <c r="CDO108" s="17"/>
      <c r="CDP108" s="17"/>
      <c r="CDQ108" s="17"/>
      <c r="CDR108" s="17"/>
      <c r="CDS108" s="17"/>
      <c r="CDT108" s="17"/>
      <c r="CDU108" s="17"/>
    </row>
    <row r="109">
      <c r="A109" s="14" t="s">
        <v>2587</v>
      </c>
      <c r="B109" s="14" t="s">
        <v>3606</v>
      </c>
      <c r="C109" s="14" t="s">
        <v>3513</v>
      </c>
      <c r="D109" s="14" t="s">
        <v>3607</v>
      </c>
      <c r="E109" s="14" t="s">
        <v>3608</v>
      </c>
      <c r="F109" s="14" t="s">
        <v>2835</v>
      </c>
      <c r="I109" s="14" t="s">
        <v>3609</v>
      </c>
      <c r="J109" s="14" t="s">
        <v>2618</v>
      </c>
      <c r="K109" s="14" t="s">
        <v>2619</v>
      </c>
      <c r="L109" s="17"/>
      <c r="M109" s="17"/>
      <c r="N109" s="14" t="s">
        <v>21</v>
      </c>
      <c r="O109" s="14" t="s">
        <v>21</v>
      </c>
      <c r="P109" s="14" t="s">
        <v>2928</v>
      </c>
      <c r="Q109" s="16">
        <v>11.0</v>
      </c>
      <c r="R109" s="16">
        <v>4112877.0</v>
      </c>
      <c r="S109" s="16">
        <v>4112877.0</v>
      </c>
      <c r="T109" s="14" t="s">
        <v>2621</v>
      </c>
      <c r="U109" s="14" t="s">
        <v>2622</v>
      </c>
      <c r="V109" s="14" t="s">
        <v>3610</v>
      </c>
      <c r="W109" s="14" t="s">
        <v>3611</v>
      </c>
      <c r="X109" s="16">
        <v>0.12</v>
      </c>
      <c r="Y109" s="17"/>
      <c r="Z109" s="16">
        <v>38.0</v>
      </c>
      <c r="AA109" s="16">
        <v>284.0</v>
      </c>
      <c r="AB109" s="17"/>
      <c r="AC109" s="16">
        <v>221.0</v>
      </c>
      <c r="AD109" s="16">
        <v>6126.0</v>
      </c>
      <c r="AE109" s="22">
        <v>45638.0</v>
      </c>
      <c r="AF109" s="17"/>
      <c r="AG109" s="17"/>
      <c r="AH109" s="17"/>
      <c r="AI109" s="17"/>
      <c r="AJ109" s="17"/>
      <c r="AK109" s="17"/>
      <c r="AL109" s="16">
        <v>46.0</v>
      </c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4" t="s">
        <v>3612</v>
      </c>
      <c r="BB109" s="17"/>
      <c r="BC109" s="17"/>
      <c r="BD109" s="14" t="s">
        <v>3613</v>
      </c>
      <c r="BE109" s="17"/>
      <c r="BF109" s="17"/>
      <c r="BG109" s="16">
        <v>1.0</v>
      </c>
      <c r="BH109" s="14" t="s">
        <v>1447</v>
      </c>
      <c r="BI109" s="14" t="s">
        <v>2594</v>
      </c>
      <c r="BJ109" s="14" t="s">
        <v>2566</v>
      </c>
      <c r="BK109" s="17"/>
      <c r="BL109" s="17"/>
      <c r="BM109" s="16">
        <v>203.833333</v>
      </c>
      <c r="BN109" s="17"/>
      <c r="BO109" s="17"/>
      <c r="BP109" s="17"/>
      <c r="BQ109" s="17"/>
      <c r="BR109" s="17"/>
      <c r="BS109" s="16">
        <v>0.0131</v>
      </c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4" t="s">
        <v>2595</v>
      </c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4" t="s">
        <v>3614</v>
      </c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4" t="s">
        <v>3602</v>
      </c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6">
        <v>11.0</v>
      </c>
      <c r="BBI109" s="17"/>
      <c r="BBJ109" s="17"/>
      <c r="BBK109" s="17"/>
      <c r="BBL109" s="14" t="s">
        <v>3615</v>
      </c>
      <c r="BBM109" s="14" t="s">
        <v>2563</v>
      </c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</row>
    <row r="110">
      <c r="A110" s="14" t="s">
        <v>2587</v>
      </c>
      <c r="B110" s="14" t="s">
        <v>3616</v>
      </c>
      <c r="C110" s="14" t="s">
        <v>3617</v>
      </c>
      <c r="D110" s="14" t="s">
        <v>3618</v>
      </c>
      <c r="E110" s="14" t="s">
        <v>3619</v>
      </c>
      <c r="F110" s="14" t="s">
        <v>2835</v>
      </c>
      <c r="I110" s="14" t="s">
        <v>3620</v>
      </c>
      <c r="J110" s="14" t="s">
        <v>2618</v>
      </c>
      <c r="K110" s="14" t="s">
        <v>2619</v>
      </c>
      <c r="L110" s="17"/>
      <c r="M110" s="17"/>
      <c r="N110" s="14" t="s">
        <v>21</v>
      </c>
      <c r="O110" s="14" t="s">
        <v>21</v>
      </c>
      <c r="P110" s="14" t="s">
        <v>2928</v>
      </c>
      <c r="Q110" s="16">
        <v>11.0</v>
      </c>
      <c r="R110" s="16">
        <v>4112795.0</v>
      </c>
      <c r="S110" s="16">
        <v>4112795.0</v>
      </c>
      <c r="T110" s="14" t="s">
        <v>2622</v>
      </c>
      <c r="U110" s="14" t="s">
        <v>2630</v>
      </c>
      <c r="V110" s="14" t="s">
        <v>3621</v>
      </c>
      <c r="W110" s="14" t="s">
        <v>3622</v>
      </c>
      <c r="X110" s="16">
        <v>0.4</v>
      </c>
      <c r="Y110" s="17"/>
      <c r="Z110" s="16">
        <v>108.0</v>
      </c>
      <c r="AA110" s="16">
        <v>165.0</v>
      </c>
      <c r="AB110" s="17"/>
      <c r="AC110" s="16">
        <v>234.0</v>
      </c>
      <c r="AD110" s="16">
        <v>2413.0</v>
      </c>
      <c r="AE110" s="22">
        <v>45638.0</v>
      </c>
      <c r="AF110" s="17"/>
      <c r="AG110" s="17"/>
      <c r="AH110" s="17"/>
      <c r="AI110" s="17"/>
      <c r="AJ110" s="17"/>
      <c r="AK110" s="17"/>
      <c r="AL110" s="16">
        <v>55.0</v>
      </c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4" t="s">
        <v>3623</v>
      </c>
      <c r="BB110" s="17"/>
      <c r="BC110" s="17"/>
      <c r="BD110" s="14" t="s">
        <v>2659</v>
      </c>
      <c r="BE110" s="17"/>
      <c r="BF110" s="17"/>
      <c r="BG110" s="16">
        <v>1.0</v>
      </c>
      <c r="BH110" s="14" t="s">
        <v>1447</v>
      </c>
      <c r="BI110" s="14" t="s">
        <v>2565</v>
      </c>
      <c r="BJ110" s="14" t="s">
        <v>2566</v>
      </c>
      <c r="BK110" s="17"/>
      <c r="BL110" s="17"/>
      <c r="BM110" s="16">
        <v>80.0666667</v>
      </c>
      <c r="BN110" s="17"/>
      <c r="BO110" s="17"/>
      <c r="BP110" s="17"/>
      <c r="BQ110" s="17"/>
      <c r="BR110" s="17"/>
      <c r="BS110" s="16">
        <v>0.8296</v>
      </c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4" t="s">
        <v>2595</v>
      </c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4" t="s">
        <v>3624</v>
      </c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4" t="s">
        <v>3602</v>
      </c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6">
        <v>7.0</v>
      </c>
      <c r="BBI110" s="17"/>
      <c r="BBJ110" s="17"/>
      <c r="BBK110" s="17"/>
      <c r="BBL110" s="17"/>
      <c r="BBM110" s="14" t="s">
        <v>2563</v>
      </c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</row>
    <row r="111">
      <c r="A111" s="14" t="s">
        <v>2587</v>
      </c>
      <c r="B111" s="14" t="s">
        <v>3625</v>
      </c>
      <c r="C111" s="14" t="s">
        <v>2713</v>
      </c>
      <c r="D111" s="14" t="s">
        <v>2915</v>
      </c>
      <c r="E111" s="14" t="s">
        <v>48</v>
      </c>
      <c r="F111" s="14" t="s">
        <v>2835</v>
      </c>
      <c r="I111" s="14" t="s">
        <v>3626</v>
      </c>
      <c r="J111" s="14" t="s">
        <v>2618</v>
      </c>
      <c r="K111" s="14" t="s">
        <v>2619</v>
      </c>
      <c r="L111" s="17"/>
      <c r="M111" s="16">
        <v>2.0</v>
      </c>
      <c r="N111" s="14" t="s">
        <v>21</v>
      </c>
      <c r="O111" s="14" t="s">
        <v>21</v>
      </c>
      <c r="P111" s="14" t="s">
        <v>2928</v>
      </c>
      <c r="Q111" s="16">
        <v>11.0</v>
      </c>
      <c r="R111" s="16">
        <v>3988869.0</v>
      </c>
      <c r="S111" s="16">
        <v>3988869.0</v>
      </c>
      <c r="T111" s="14" t="s">
        <v>2630</v>
      </c>
      <c r="U111" s="14" t="s">
        <v>2631</v>
      </c>
      <c r="V111" s="14" t="s">
        <v>3627</v>
      </c>
      <c r="W111" s="14" t="s">
        <v>3628</v>
      </c>
      <c r="X111" s="16">
        <v>0.51</v>
      </c>
      <c r="Y111" s="17"/>
      <c r="Z111" s="16">
        <v>98.0</v>
      </c>
      <c r="AA111" s="16">
        <v>94.0</v>
      </c>
      <c r="AB111" s="17"/>
      <c r="AC111" s="16">
        <v>181.0</v>
      </c>
      <c r="AD111" s="16">
        <v>130.0</v>
      </c>
      <c r="AE111" s="22">
        <v>45334.0</v>
      </c>
      <c r="AF111" s="17"/>
      <c r="AG111" s="14" t="s">
        <v>2876</v>
      </c>
      <c r="AI111" s="17"/>
      <c r="AJ111" s="17"/>
      <c r="AK111" s="17"/>
      <c r="AL111" s="16">
        <v>58.0</v>
      </c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4" t="s">
        <v>2920</v>
      </c>
      <c r="BB111" s="17"/>
      <c r="BC111" s="17"/>
      <c r="BD111" s="14" t="s">
        <v>2930</v>
      </c>
      <c r="BE111" s="17"/>
      <c r="BF111" s="17"/>
      <c r="BG111" s="16">
        <v>1.0</v>
      </c>
      <c r="BH111" s="14" t="s">
        <v>1447</v>
      </c>
      <c r="BI111" s="14" t="s">
        <v>2565</v>
      </c>
      <c r="BJ111" s="14" t="s">
        <v>2566</v>
      </c>
      <c r="BK111" s="17"/>
      <c r="BL111" s="17"/>
      <c r="BM111" s="16">
        <v>4.36666667</v>
      </c>
      <c r="BN111" s="17"/>
      <c r="BO111" s="17"/>
      <c r="BP111" s="17"/>
      <c r="BQ111" s="17"/>
      <c r="BR111" s="17"/>
      <c r="BS111" s="16">
        <v>0.3166</v>
      </c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4" t="s">
        <v>2595</v>
      </c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4" t="s">
        <v>2920</v>
      </c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4" t="s">
        <v>3629</v>
      </c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6">
        <v>1.0</v>
      </c>
      <c r="BBI111" s="17"/>
      <c r="BBJ111" s="17"/>
      <c r="BBK111" s="17"/>
      <c r="BBL111" s="17"/>
      <c r="BBM111" s="14" t="s">
        <v>2574</v>
      </c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</row>
    <row r="112">
      <c r="A112" s="14" t="s">
        <v>2587</v>
      </c>
      <c r="B112" s="14" t="s">
        <v>3625</v>
      </c>
      <c r="C112" s="14" t="s">
        <v>2713</v>
      </c>
      <c r="D112" s="14" t="s">
        <v>2915</v>
      </c>
      <c r="E112" s="14" t="s">
        <v>3167</v>
      </c>
      <c r="F112" s="14" t="s">
        <v>2835</v>
      </c>
      <c r="I112" s="14" t="s">
        <v>3168</v>
      </c>
      <c r="J112" s="14" t="s">
        <v>2618</v>
      </c>
      <c r="K112" s="14" t="s">
        <v>2619</v>
      </c>
      <c r="L112" s="17"/>
      <c r="M112" s="17"/>
      <c r="N112" s="14" t="s">
        <v>21</v>
      </c>
      <c r="O112" s="14" t="s">
        <v>21</v>
      </c>
      <c r="P112" s="14" t="s">
        <v>2928</v>
      </c>
      <c r="Q112" s="16">
        <v>11.0</v>
      </c>
      <c r="R112" s="16">
        <v>4112976.0</v>
      </c>
      <c r="S112" s="16">
        <v>4112976.0</v>
      </c>
      <c r="T112" s="14" t="s">
        <v>2622</v>
      </c>
      <c r="U112" s="14" t="s">
        <v>2630</v>
      </c>
      <c r="V112" s="14" t="s">
        <v>3169</v>
      </c>
      <c r="W112" s="14" t="s">
        <v>3170</v>
      </c>
      <c r="X112" s="16">
        <v>0.2</v>
      </c>
      <c r="Y112" s="17"/>
      <c r="Z112" s="16">
        <v>67.0</v>
      </c>
      <c r="AA112" s="16">
        <v>261.0</v>
      </c>
      <c r="AB112" s="17"/>
      <c r="AC112" s="16">
        <v>242.0</v>
      </c>
      <c r="AD112" s="16">
        <v>130.0</v>
      </c>
      <c r="AE112" s="22">
        <v>45638.0</v>
      </c>
      <c r="AF112" s="17"/>
      <c r="AG112" s="17"/>
      <c r="AH112" s="17"/>
      <c r="AI112" s="17"/>
      <c r="AJ112" s="17"/>
      <c r="AK112" s="17"/>
      <c r="AL112" s="16">
        <v>58.0</v>
      </c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4" t="s">
        <v>2920</v>
      </c>
      <c r="BB112" s="17"/>
      <c r="BC112" s="17"/>
      <c r="BD112" s="14" t="s">
        <v>2930</v>
      </c>
      <c r="BE112" s="17"/>
      <c r="BF112" s="17"/>
      <c r="BG112" s="16">
        <v>1.0</v>
      </c>
      <c r="BH112" s="14" t="s">
        <v>1447</v>
      </c>
      <c r="BI112" s="14" t="s">
        <v>2565</v>
      </c>
      <c r="BJ112" s="14" t="s">
        <v>2566</v>
      </c>
      <c r="BK112" s="17"/>
      <c r="BL112" s="17"/>
      <c r="BM112" s="16">
        <v>4.36666667</v>
      </c>
      <c r="BN112" s="17"/>
      <c r="BO112" s="17"/>
      <c r="BP112" s="17"/>
      <c r="BQ112" s="17"/>
      <c r="BR112" s="17"/>
      <c r="BS112" s="16">
        <v>0.3166</v>
      </c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4" t="s">
        <v>2595</v>
      </c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4" t="s">
        <v>2920</v>
      </c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4" t="s">
        <v>3629</v>
      </c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6">
        <v>1.0</v>
      </c>
      <c r="BBI112" s="17"/>
      <c r="BBJ112" s="17"/>
      <c r="BBK112" s="17"/>
      <c r="BBL112" s="17"/>
      <c r="BBM112" s="14" t="s">
        <v>2574</v>
      </c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</row>
    <row r="113">
      <c r="A113" s="14" t="s">
        <v>2587</v>
      </c>
      <c r="B113" s="14" t="s">
        <v>3630</v>
      </c>
      <c r="C113" s="14" t="s">
        <v>2554</v>
      </c>
      <c r="D113" s="14" t="s">
        <v>2555</v>
      </c>
      <c r="E113" s="14" t="s">
        <v>3631</v>
      </c>
      <c r="F113" s="14" t="s">
        <v>2835</v>
      </c>
      <c r="I113" s="14" t="s">
        <v>3632</v>
      </c>
      <c r="J113" s="14" t="s">
        <v>2618</v>
      </c>
      <c r="K113" s="14" t="s">
        <v>2619</v>
      </c>
      <c r="L113" s="17"/>
      <c r="M113" s="17"/>
      <c r="N113" s="14" t="s">
        <v>21</v>
      </c>
      <c r="O113" s="14" t="s">
        <v>21</v>
      </c>
      <c r="P113" s="14" t="s">
        <v>2928</v>
      </c>
      <c r="Q113" s="16">
        <v>11.0</v>
      </c>
      <c r="R113" s="16">
        <v>4104134.0</v>
      </c>
      <c r="S113" s="16">
        <v>4104134.0</v>
      </c>
      <c r="T113" s="14" t="s">
        <v>2631</v>
      </c>
      <c r="U113" s="14" t="s">
        <v>2630</v>
      </c>
      <c r="V113" s="14" t="s">
        <v>3633</v>
      </c>
      <c r="W113" s="14" t="s">
        <v>3634</v>
      </c>
      <c r="X113" s="16">
        <v>0.32</v>
      </c>
      <c r="Y113" s="17"/>
      <c r="Z113" s="16">
        <v>42.0</v>
      </c>
      <c r="AA113" s="16">
        <v>88.0</v>
      </c>
      <c r="AB113" s="17"/>
      <c r="AC113" s="16">
        <v>67.0</v>
      </c>
      <c r="AD113" s="16">
        <v>50.0</v>
      </c>
      <c r="AE113" s="22">
        <v>45547.0</v>
      </c>
      <c r="AF113" s="17"/>
      <c r="AG113" s="17"/>
      <c r="AH113" s="17"/>
      <c r="AI113" s="17"/>
      <c r="AJ113" s="17"/>
      <c r="AK113" s="17"/>
      <c r="AL113" s="16">
        <v>72.0</v>
      </c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4" t="s">
        <v>2242</v>
      </c>
      <c r="BB113" s="17"/>
      <c r="BC113" s="17"/>
      <c r="BD113" s="14" t="s">
        <v>2585</v>
      </c>
      <c r="BE113" s="17"/>
      <c r="BF113" s="17"/>
      <c r="BG113" s="16">
        <v>1.0</v>
      </c>
      <c r="BH113" s="14" t="s">
        <v>1447</v>
      </c>
      <c r="BI113" s="14" t="s">
        <v>2565</v>
      </c>
      <c r="BJ113" s="14" t="s">
        <v>2566</v>
      </c>
      <c r="BK113" s="17"/>
      <c r="BL113" s="17"/>
      <c r="BM113" s="16">
        <v>1.66666667</v>
      </c>
      <c r="BN113" s="17"/>
      <c r="BO113" s="17"/>
      <c r="BP113" s="17"/>
      <c r="BQ113" s="17"/>
      <c r="BR113" s="17"/>
      <c r="BS113" s="16">
        <v>0.1463</v>
      </c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4" t="s">
        <v>2595</v>
      </c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4" t="s">
        <v>2570</v>
      </c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4" t="s">
        <v>3629</v>
      </c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6">
        <v>20.0</v>
      </c>
      <c r="BBI113" s="17"/>
      <c r="BBJ113" s="17"/>
      <c r="BBK113" s="17"/>
      <c r="BBL113" s="17"/>
      <c r="BBM113" s="14" t="s">
        <v>2563</v>
      </c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</row>
    <row r="114">
      <c r="A114" s="14" t="s">
        <v>2587</v>
      </c>
      <c r="B114" s="14" t="s">
        <v>3635</v>
      </c>
      <c r="C114" s="14" t="s">
        <v>3636</v>
      </c>
      <c r="D114" s="14" t="s">
        <v>3637</v>
      </c>
      <c r="E114" s="14" t="s">
        <v>3638</v>
      </c>
      <c r="F114" s="14" t="s">
        <v>2835</v>
      </c>
      <c r="I114" s="14" t="s">
        <v>3639</v>
      </c>
      <c r="J114" s="14" t="s">
        <v>2618</v>
      </c>
      <c r="K114" s="14" t="s">
        <v>2619</v>
      </c>
      <c r="L114" s="17"/>
      <c r="M114" s="17"/>
      <c r="N114" s="14" t="s">
        <v>21</v>
      </c>
      <c r="O114" s="14" t="s">
        <v>21</v>
      </c>
      <c r="P114" s="14" t="s">
        <v>2928</v>
      </c>
      <c r="Q114" s="16">
        <v>11.0</v>
      </c>
      <c r="R114" s="16">
        <v>4112598.0</v>
      </c>
      <c r="S114" s="16">
        <v>4112598.0</v>
      </c>
      <c r="T114" s="14" t="s">
        <v>2622</v>
      </c>
      <c r="U114" s="14" t="s">
        <v>2621</v>
      </c>
      <c r="V114" s="14" t="s">
        <v>3640</v>
      </c>
      <c r="W114" s="14" t="s">
        <v>3641</v>
      </c>
      <c r="X114" s="16">
        <v>0.1</v>
      </c>
      <c r="Y114" s="17"/>
      <c r="Z114" s="16">
        <v>18.0</v>
      </c>
      <c r="AA114" s="16">
        <v>162.0</v>
      </c>
      <c r="AB114" s="17"/>
      <c r="AC114" s="16">
        <v>186.0</v>
      </c>
      <c r="AD114" s="16">
        <v>696.0</v>
      </c>
      <c r="AE114" s="22">
        <v>45638.0</v>
      </c>
      <c r="AF114" s="17"/>
      <c r="AG114" s="17"/>
      <c r="AH114" s="17"/>
      <c r="AI114" s="17"/>
      <c r="AJ114" s="17"/>
      <c r="AK114" s="17"/>
      <c r="AL114" s="16">
        <v>44.0</v>
      </c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4" t="s">
        <v>3642</v>
      </c>
      <c r="BB114" s="17"/>
      <c r="BC114" s="17"/>
      <c r="BD114" s="14" t="s">
        <v>2593</v>
      </c>
      <c r="BE114" s="17"/>
      <c r="BF114" s="17"/>
      <c r="BG114" s="16">
        <v>1.0</v>
      </c>
      <c r="BH114" s="14" t="s">
        <v>1447</v>
      </c>
      <c r="BI114" s="14" t="s">
        <v>2594</v>
      </c>
      <c r="BJ114" s="14" t="s">
        <v>2566</v>
      </c>
      <c r="BK114" s="17"/>
      <c r="BL114" s="17"/>
      <c r="BM114" s="16">
        <v>22.9333333</v>
      </c>
      <c r="BN114" s="17"/>
      <c r="BO114" s="17"/>
      <c r="BP114" s="17"/>
      <c r="BQ114" s="17"/>
      <c r="BR114" s="17"/>
      <c r="BS114" s="16">
        <v>0.6739</v>
      </c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4" t="s">
        <v>2595</v>
      </c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4" t="s">
        <v>2596</v>
      </c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4" t="s">
        <v>3643</v>
      </c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6">
        <v>61.0</v>
      </c>
      <c r="BBI114" s="17"/>
      <c r="BBJ114" s="17"/>
      <c r="BBK114" s="17"/>
      <c r="BBL114" s="17"/>
      <c r="BBM114" s="14" t="s">
        <v>2563</v>
      </c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</row>
    <row r="115">
      <c r="A115" s="14" t="s">
        <v>3644</v>
      </c>
      <c r="B115" s="14" t="s">
        <v>3645</v>
      </c>
      <c r="C115" s="14" t="s">
        <v>3114</v>
      </c>
      <c r="D115" s="14" t="s">
        <v>3115</v>
      </c>
      <c r="E115" s="14" t="s">
        <v>3474</v>
      </c>
      <c r="F115" s="14" t="s">
        <v>2835</v>
      </c>
      <c r="I115" s="14" t="s">
        <v>3475</v>
      </c>
      <c r="J115" s="14" t="s">
        <v>2618</v>
      </c>
      <c r="K115" s="14" t="s">
        <v>2619</v>
      </c>
      <c r="L115" s="14" t="s">
        <v>2560</v>
      </c>
      <c r="M115" s="16">
        <v>2.0</v>
      </c>
      <c r="N115" s="14" t="s">
        <v>2673</v>
      </c>
      <c r="O115" s="14" t="s">
        <v>2674</v>
      </c>
      <c r="P115" s="21" t="s">
        <v>2620</v>
      </c>
      <c r="Q115" s="16">
        <v>11.0</v>
      </c>
      <c r="R115" s="16">
        <v>4112898.0</v>
      </c>
      <c r="S115" s="16">
        <v>4112898.0</v>
      </c>
      <c r="T115" s="14" t="s">
        <v>2631</v>
      </c>
      <c r="U115" s="14" t="s">
        <v>2630</v>
      </c>
      <c r="V115" s="14" t="s">
        <v>3476</v>
      </c>
      <c r="W115" s="14" t="s">
        <v>3477</v>
      </c>
      <c r="X115" s="16">
        <v>0.12</v>
      </c>
      <c r="Y115" s="17"/>
      <c r="Z115" s="16">
        <v>38.0</v>
      </c>
      <c r="AA115" s="16">
        <v>284.0</v>
      </c>
      <c r="AB115" s="17"/>
      <c r="AC115" s="17"/>
      <c r="AD115" s="16">
        <v>79.0</v>
      </c>
      <c r="AE115" s="22">
        <v>45638.0</v>
      </c>
      <c r="AF115" s="17"/>
      <c r="AG115" s="14" t="s">
        <v>3478</v>
      </c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4" t="s">
        <v>3120</v>
      </c>
      <c r="BB115" s="17"/>
      <c r="BC115" s="17"/>
      <c r="BD115" s="17"/>
      <c r="BE115" s="17"/>
      <c r="BF115" s="17"/>
      <c r="BG115" s="16">
        <v>1.0</v>
      </c>
      <c r="BH115" s="17"/>
      <c r="BI115" s="14" t="s">
        <v>2594</v>
      </c>
      <c r="BJ115" s="14" t="s">
        <v>2566</v>
      </c>
      <c r="BK115" s="17"/>
      <c r="BL115" s="17"/>
      <c r="BM115" s="16">
        <v>2.63333333</v>
      </c>
      <c r="BN115" s="17"/>
      <c r="BO115" s="17"/>
      <c r="BP115" s="17"/>
      <c r="BQ115" s="17"/>
      <c r="BR115" s="17"/>
      <c r="BS115" s="16">
        <v>0.639</v>
      </c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4" t="s">
        <v>3646</v>
      </c>
      <c r="DE115" s="17"/>
      <c r="DF115" s="17"/>
      <c r="DG115" s="14" t="s">
        <v>3647</v>
      </c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6">
        <v>60.1</v>
      </c>
      <c r="FS115" s="16">
        <v>63.8</v>
      </c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4" t="s">
        <v>3648</v>
      </c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4" t="s">
        <v>3649</v>
      </c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4" t="s">
        <v>2943</v>
      </c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4" t="s">
        <v>3650</v>
      </c>
      <c r="BON115" s="17"/>
      <c r="BOO115" s="17"/>
      <c r="BOP115" s="17"/>
      <c r="BOQ115" s="17"/>
      <c r="BOR115" s="17"/>
      <c r="BOS115" s="17"/>
      <c r="BOT115" s="17"/>
      <c r="BOU115" s="16">
        <v>105.7</v>
      </c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4" t="s">
        <v>3651</v>
      </c>
      <c r="BQK115" s="16">
        <v>0.51976511</v>
      </c>
      <c r="BQL115" s="16">
        <v>0.54365457</v>
      </c>
      <c r="BQM115" s="16">
        <v>0.54365457</v>
      </c>
      <c r="BQN115" s="16">
        <v>0.34942354</v>
      </c>
      <c r="BQO115" s="14" t="s">
        <v>3652</v>
      </c>
      <c r="BQP115" s="14" t="s">
        <v>3653</v>
      </c>
      <c r="BQQ115" s="14" t="s">
        <v>2847</v>
      </c>
      <c r="BQR115" s="16">
        <v>-0.0751152</v>
      </c>
      <c r="BQS115" s="16">
        <v>-0.1036331</v>
      </c>
      <c r="BQT115" s="16">
        <v>-0.1036331</v>
      </c>
      <c r="BQU115" s="14" t="s">
        <v>2574</v>
      </c>
      <c r="BQV115" s="17"/>
      <c r="BQW115" s="16">
        <v>0.84695745</v>
      </c>
      <c r="BQX115" s="17"/>
      <c r="BQY115" s="14" t="s">
        <v>3654</v>
      </c>
      <c r="BQZ115" s="14" t="s">
        <v>2977</v>
      </c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</row>
    <row r="116">
      <c r="A116" s="14" t="s">
        <v>3655</v>
      </c>
      <c r="B116" s="14" t="s">
        <v>3656</v>
      </c>
      <c r="C116" s="14" t="s">
        <v>2933</v>
      </c>
      <c r="D116" s="14" t="s">
        <v>3265</v>
      </c>
      <c r="E116" s="14" t="s">
        <v>3657</v>
      </c>
      <c r="F116" s="14" t="s">
        <v>2835</v>
      </c>
      <c r="I116" s="14" t="s">
        <v>3658</v>
      </c>
      <c r="J116" s="14" t="s">
        <v>2618</v>
      </c>
      <c r="K116" s="14" t="s">
        <v>2619</v>
      </c>
      <c r="L116" s="14" t="s">
        <v>2639</v>
      </c>
      <c r="M116" s="17"/>
      <c r="N116" s="14" t="s">
        <v>21</v>
      </c>
      <c r="O116" s="14" t="s">
        <v>21</v>
      </c>
      <c r="P116" s="14" t="s">
        <v>2690</v>
      </c>
      <c r="Q116" s="16">
        <v>11.0</v>
      </c>
      <c r="R116" s="16">
        <v>4091303.0</v>
      </c>
      <c r="S116" s="16">
        <v>4091303.0</v>
      </c>
      <c r="T116" s="14" t="s">
        <v>2631</v>
      </c>
      <c r="U116" s="14" t="s">
        <v>2630</v>
      </c>
      <c r="V116" s="14" t="s">
        <v>3659</v>
      </c>
      <c r="W116" s="14" t="s">
        <v>3660</v>
      </c>
      <c r="X116" s="16">
        <v>0.35</v>
      </c>
      <c r="Y116" s="17"/>
      <c r="Z116" s="16">
        <v>50.0</v>
      </c>
      <c r="AA116" s="16">
        <v>92.0</v>
      </c>
      <c r="AB116" s="17"/>
      <c r="AC116" s="16">
        <v>84.0</v>
      </c>
      <c r="AD116" s="16">
        <v>1623.0</v>
      </c>
      <c r="AE116" s="22">
        <v>45455.0</v>
      </c>
      <c r="AF116" s="17"/>
      <c r="AG116" s="14" t="s">
        <v>2876</v>
      </c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4" t="s">
        <v>3270</v>
      </c>
      <c r="BB116" s="17"/>
      <c r="BC116" s="17"/>
      <c r="BD116" s="17"/>
      <c r="BE116" s="17"/>
      <c r="BF116" s="17"/>
      <c r="BG116" s="16">
        <v>1.0</v>
      </c>
      <c r="BH116" s="14" t="s">
        <v>3661</v>
      </c>
      <c r="BI116" s="14" t="s">
        <v>2565</v>
      </c>
      <c r="BJ116" s="14" t="s">
        <v>3662</v>
      </c>
      <c r="BK116" s="17"/>
      <c r="BL116" s="17"/>
      <c r="BM116" s="16">
        <v>54.2666667</v>
      </c>
      <c r="BN116" s="17"/>
      <c r="BO116" s="17"/>
      <c r="BP116" s="17"/>
      <c r="BQ116" s="14" t="s">
        <v>3663</v>
      </c>
      <c r="BR116" s="17"/>
      <c r="BS116" s="16">
        <v>0.01</v>
      </c>
      <c r="BT116" s="16">
        <v>76.91</v>
      </c>
      <c r="BU116" s="14" t="s">
        <v>2567</v>
      </c>
      <c r="BV116" s="17"/>
      <c r="BW116" s="17"/>
      <c r="BX116" s="17"/>
      <c r="BY116" s="17"/>
      <c r="BZ116" s="17"/>
      <c r="CA116" s="17"/>
      <c r="CB116" s="17"/>
      <c r="CC116" s="17"/>
      <c r="CD116" s="17"/>
      <c r="CE116" s="16">
        <v>76.91</v>
      </c>
      <c r="CF116" s="14" t="s">
        <v>3664</v>
      </c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6">
        <v>76.91</v>
      </c>
      <c r="CZ116" s="14" t="s">
        <v>2571</v>
      </c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4" t="s">
        <v>3663</v>
      </c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4" t="s">
        <v>2574</v>
      </c>
      <c r="AEJ116" s="16">
        <v>43.0</v>
      </c>
      <c r="AEK116" s="16">
        <v>1.0</v>
      </c>
      <c r="AEL116" s="16">
        <v>0.0</v>
      </c>
      <c r="AEM116" s="16">
        <v>0.0</v>
      </c>
      <c r="AEN116" s="17"/>
      <c r="AEO116" s="17"/>
      <c r="AEP116" s="14" t="s">
        <v>3665</v>
      </c>
      <c r="AEQ116" s="14" t="s">
        <v>2574</v>
      </c>
      <c r="AER116" s="14" t="s">
        <v>2574</v>
      </c>
      <c r="AES116" s="16">
        <v>8.15663458</v>
      </c>
      <c r="AET116" s="14" t="s">
        <v>3666</v>
      </c>
      <c r="AEU116" s="14" t="s">
        <v>3667</v>
      </c>
      <c r="AEV116" s="14" t="s">
        <v>2574</v>
      </c>
      <c r="AEW116" s="17"/>
      <c r="AEX116" s="14" t="s">
        <v>3668</v>
      </c>
      <c r="AEY116" s="16">
        <v>-0.170996</v>
      </c>
      <c r="AEZ116" s="14" t="s">
        <v>3669</v>
      </c>
      <c r="AFA116" s="14" t="s">
        <v>3670</v>
      </c>
      <c r="AFB116" s="14" t="s">
        <v>2574</v>
      </c>
      <c r="AFC116" s="14" t="s">
        <v>3671</v>
      </c>
      <c r="AFD116" s="16">
        <v>0.0</v>
      </c>
      <c r="AFE116" s="16">
        <v>0.0</v>
      </c>
      <c r="AFF116" s="16">
        <v>1.0</v>
      </c>
      <c r="AFG116" s="14" t="s">
        <v>2574</v>
      </c>
      <c r="AFH116" s="17"/>
      <c r="AFI116" s="17"/>
      <c r="AFJ116" s="17"/>
      <c r="AFK116" s="17"/>
      <c r="AFL116" s="14" t="s">
        <v>3672</v>
      </c>
      <c r="AFM116" s="14" t="s">
        <v>2943</v>
      </c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</row>
    <row r="117">
      <c r="A117" s="14" t="s">
        <v>3655</v>
      </c>
      <c r="B117" s="14" t="s">
        <v>3673</v>
      </c>
      <c r="C117" s="14" t="s">
        <v>2933</v>
      </c>
      <c r="D117" s="14" t="s">
        <v>3265</v>
      </c>
      <c r="E117" s="14" t="s">
        <v>3674</v>
      </c>
      <c r="F117" s="14" t="s">
        <v>2835</v>
      </c>
      <c r="I117" s="14" t="s">
        <v>2558</v>
      </c>
      <c r="J117" s="14" t="s">
        <v>3675</v>
      </c>
      <c r="K117" s="14" t="s">
        <v>2619</v>
      </c>
      <c r="L117" s="14" t="s">
        <v>2658</v>
      </c>
      <c r="M117" s="17"/>
      <c r="N117" s="14" t="s">
        <v>21</v>
      </c>
      <c r="O117" s="14" t="s">
        <v>21</v>
      </c>
      <c r="P117" s="14" t="s">
        <v>2690</v>
      </c>
      <c r="Q117" s="16">
        <v>11.0</v>
      </c>
      <c r="R117" s="16">
        <v>4091434.0</v>
      </c>
      <c r="S117" s="16">
        <v>4091434.0</v>
      </c>
      <c r="T117" s="14" t="s">
        <v>2631</v>
      </c>
      <c r="U117" s="14" t="s">
        <v>2630</v>
      </c>
      <c r="V117" s="14" t="s">
        <v>3676</v>
      </c>
      <c r="W117" s="14" t="s">
        <v>3677</v>
      </c>
      <c r="X117" s="16">
        <v>0.19</v>
      </c>
      <c r="Y117" s="17"/>
      <c r="Z117" s="16">
        <v>21.0</v>
      </c>
      <c r="AA117" s="16">
        <v>89.0</v>
      </c>
      <c r="AB117" s="17"/>
      <c r="AC117" s="16">
        <v>71.0</v>
      </c>
      <c r="AD117" s="16">
        <v>1354.0</v>
      </c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4" t="s">
        <v>3270</v>
      </c>
      <c r="BB117" s="17"/>
      <c r="BC117" s="17"/>
      <c r="BD117" s="17"/>
      <c r="BE117" s="17"/>
      <c r="BF117" s="17"/>
      <c r="BG117" s="16">
        <v>1.0</v>
      </c>
      <c r="BH117" s="14" t="s">
        <v>3661</v>
      </c>
      <c r="BI117" s="14" t="s">
        <v>2565</v>
      </c>
      <c r="BJ117" s="14" t="s">
        <v>3662</v>
      </c>
      <c r="BK117" s="17"/>
      <c r="BL117" s="17"/>
      <c r="BM117" s="16">
        <v>45.1</v>
      </c>
      <c r="BN117" s="17"/>
      <c r="BO117" s="17"/>
      <c r="BP117" s="17"/>
      <c r="BQ117" s="14" t="s">
        <v>3663</v>
      </c>
      <c r="BR117" s="17"/>
      <c r="BS117" s="16">
        <v>0.0083</v>
      </c>
      <c r="BT117" s="16">
        <v>79.94</v>
      </c>
      <c r="BU117" s="14" t="s">
        <v>2567</v>
      </c>
      <c r="BV117" s="17"/>
      <c r="BW117" s="17"/>
      <c r="BX117" s="17"/>
      <c r="BY117" s="17"/>
      <c r="BZ117" s="17"/>
      <c r="CA117" s="17"/>
      <c r="CB117" s="17"/>
      <c r="CC117" s="17"/>
      <c r="CD117" s="17"/>
      <c r="CE117" s="16">
        <v>79.94</v>
      </c>
      <c r="CF117" s="14" t="s">
        <v>3664</v>
      </c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6">
        <v>79.94</v>
      </c>
      <c r="CZ117" s="14" t="s">
        <v>2571</v>
      </c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4" t="s">
        <v>3663</v>
      </c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4" t="s">
        <v>2574</v>
      </c>
      <c r="AEJ117" s="16">
        <v>47.0</v>
      </c>
      <c r="AEK117" s="16">
        <v>1.0</v>
      </c>
      <c r="AEL117" s="16">
        <v>0.0</v>
      </c>
      <c r="AEM117" s="17"/>
      <c r="AEN117" s="17"/>
      <c r="AEO117" s="14" t="s">
        <v>3678</v>
      </c>
      <c r="AEP117" s="14" t="s">
        <v>3679</v>
      </c>
      <c r="AEQ117" s="14" t="s">
        <v>2574</v>
      </c>
      <c r="AER117" s="14" t="s">
        <v>2574</v>
      </c>
      <c r="AES117" s="16">
        <v>6.0264539</v>
      </c>
      <c r="AET117" s="14" t="s">
        <v>3680</v>
      </c>
      <c r="AEU117" s="17"/>
      <c r="AEV117" s="14" t="s">
        <v>2574</v>
      </c>
      <c r="AEW117" s="17"/>
      <c r="AEX117" s="14" t="s">
        <v>3681</v>
      </c>
      <c r="AEY117" s="16">
        <v>0.07884809</v>
      </c>
      <c r="AEZ117" s="14" t="s">
        <v>3669</v>
      </c>
      <c r="AFA117" s="14" t="s">
        <v>3682</v>
      </c>
      <c r="AFB117" s="14" t="s">
        <v>2574</v>
      </c>
      <c r="AFC117" s="14" t="s">
        <v>2574</v>
      </c>
      <c r="AFD117" s="16">
        <v>0.0</v>
      </c>
      <c r="AFE117" s="16">
        <v>0.0</v>
      </c>
      <c r="AFF117" s="16">
        <v>2.0</v>
      </c>
      <c r="AFG117" s="14" t="s">
        <v>2574</v>
      </c>
      <c r="AFH117" s="16">
        <v>0.0221</v>
      </c>
      <c r="AFI117" s="16">
        <v>4771.0</v>
      </c>
      <c r="AFJ117" s="16">
        <v>5641.0</v>
      </c>
      <c r="AFK117" s="17"/>
      <c r="AFL117" s="14" t="s">
        <v>3683</v>
      </c>
      <c r="AFM117" s="14" t="s">
        <v>3684</v>
      </c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</row>
    <row r="118">
      <c r="A118" s="14" t="s">
        <v>3655</v>
      </c>
      <c r="B118" s="14" t="s">
        <v>3685</v>
      </c>
      <c r="C118" s="14" t="s">
        <v>2933</v>
      </c>
      <c r="D118" s="14" t="s">
        <v>3265</v>
      </c>
      <c r="E118" s="14" t="s">
        <v>3686</v>
      </c>
      <c r="F118" s="14" t="s">
        <v>2835</v>
      </c>
      <c r="I118" s="14" t="s">
        <v>3687</v>
      </c>
      <c r="J118" s="14" t="s">
        <v>2618</v>
      </c>
      <c r="K118" s="14" t="s">
        <v>2619</v>
      </c>
      <c r="L118" s="14" t="s">
        <v>2658</v>
      </c>
      <c r="M118" s="17"/>
      <c r="N118" s="14" t="s">
        <v>21</v>
      </c>
      <c r="O118" s="14" t="s">
        <v>21</v>
      </c>
      <c r="P118" s="14" t="s">
        <v>2690</v>
      </c>
      <c r="Q118" s="16">
        <v>11.0</v>
      </c>
      <c r="R118" s="16">
        <v>4080599.0</v>
      </c>
      <c r="S118" s="16">
        <v>4080599.0</v>
      </c>
      <c r="T118" s="14" t="s">
        <v>2631</v>
      </c>
      <c r="U118" s="14" t="s">
        <v>2630</v>
      </c>
      <c r="V118" s="14" t="s">
        <v>3688</v>
      </c>
      <c r="W118" s="14" t="s">
        <v>3689</v>
      </c>
      <c r="X118" s="16">
        <v>0.48</v>
      </c>
      <c r="Y118" s="17"/>
      <c r="Z118" s="16">
        <v>135.0</v>
      </c>
      <c r="AA118" s="16">
        <v>145.0</v>
      </c>
      <c r="AB118" s="17"/>
      <c r="AC118" s="16">
        <v>139.0</v>
      </c>
      <c r="AD118" s="16">
        <v>8582.0</v>
      </c>
      <c r="AE118" s="26">
        <v>45424.0</v>
      </c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4" t="s">
        <v>3270</v>
      </c>
      <c r="BB118" s="17"/>
      <c r="BC118" s="17"/>
      <c r="BD118" s="17"/>
      <c r="BE118" s="17"/>
      <c r="BF118" s="17"/>
      <c r="BG118" s="16">
        <v>1.0</v>
      </c>
      <c r="BH118" s="14" t="s">
        <v>3661</v>
      </c>
      <c r="BI118" s="14" t="s">
        <v>2594</v>
      </c>
      <c r="BJ118" s="14" t="s">
        <v>3662</v>
      </c>
      <c r="BK118" s="17"/>
      <c r="BL118" s="17"/>
      <c r="BM118" s="16">
        <v>287.266667</v>
      </c>
      <c r="BN118" s="17"/>
      <c r="BO118" s="17"/>
      <c r="BP118" s="17"/>
      <c r="BQ118" s="14" t="s">
        <v>3690</v>
      </c>
      <c r="BR118" s="17"/>
      <c r="BS118" s="16">
        <v>0.0415</v>
      </c>
      <c r="BT118" s="16">
        <v>32.39</v>
      </c>
      <c r="BU118" s="14" t="s">
        <v>2680</v>
      </c>
      <c r="BW118" s="17"/>
      <c r="BX118" s="17"/>
      <c r="BY118" s="17"/>
      <c r="BZ118" s="17"/>
      <c r="CA118" s="17"/>
      <c r="CB118" s="17"/>
      <c r="CC118" s="17"/>
      <c r="CD118" s="17"/>
      <c r="CE118" s="16">
        <v>32.39</v>
      </c>
      <c r="CF118" s="14" t="s">
        <v>3664</v>
      </c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6">
        <v>32.39</v>
      </c>
      <c r="CZ118" s="14" t="s">
        <v>2571</v>
      </c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4" t="s">
        <v>3691</v>
      </c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4" t="s">
        <v>3692</v>
      </c>
      <c r="AEJ118" s="16">
        <v>52.0</v>
      </c>
      <c r="AEK118" s="16">
        <v>3.0</v>
      </c>
      <c r="AEL118" s="16">
        <v>0.0</v>
      </c>
      <c r="AEM118" s="17"/>
      <c r="AEN118" s="17"/>
      <c r="AEO118" s="16">
        <v>4.0</v>
      </c>
      <c r="AEP118" s="14" t="s">
        <v>3665</v>
      </c>
      <c r="AEQ118" s="14" t="s">
        <v>2574</v>
      </c>
      <c r="AER118" s="14" t="s">
        <v>2574</v>
      </c>
      <c r="AES118" s="16">
        <v>4.25296475</v>
      </c>
      <c r="AET118" s="14" t="s">
        <v>3693</v>
      </c>
      <c r="AEU118" s="14" t="s">
        <v>3694</v>
      </c>
      <c r="AEV118" s="14" t="s">
        <v>2574</v>
      </c>
      <c r="AEW118" s="17"/>
      <c r="AEX118" s="14" t="s">
        <v>3681</v>
      </c>
      <c r="AEY118" s="16">
        <v>0.06939943</v>
      </c>
      <c r="AEZ118" s="14" t="s">
        <v>3669</v>
      </c>
      <c r="AFA118" s="14" t="s">
        <v>3682</v>
      </c>
      <c r="AFB118" s="14" t="s">
        <v>2574</v>
      </c>
      <c r="AFC118" s="14" t="s">
        <v>2574</v>
      </c>
      <c r="AFD118" s="16">
        <v>0.0</v>
      </c>
      <c r="AFE118" s="16">
        <v>1.0</v>
      </c>
      <c r="AFF118" s="16">
        <v>4.0</v>
      </c>
      <c r="AFG118" s="14" t="s">
        <v>2574</v>
      </c>
      <c r="AFH118" s="17"/>
      <c r="AFI118" s="17"/>
      <c r="AFJ118" s="17"/>
      <c r="AFK118" s="17"/>
      <c r="AFL118" s="14" t="s">
        <v>3695</v>
      </c>
      <c r="AFM118" s="14" t="s">
        <v>3696</v>
      </c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</row>
    <row r="119">
      <c r="A119" s="14" t="s">
        <v>3655</v>
      </c>
      <c r="B119" s="14" t="s">
        <v>3697</v>
      </c>
      <c r="C119" s="14" t="s">
        <v>2933</v>
      </c>
      <c r="D119" s="14" t="s">
        <v>3265</v>
      </c>
      <c r="E119" s="14" t="s">
        <v>3698</v>
      </c>
      <c r="F119" s="14" t="s">
        <v>2835</v>
      </c>
      <c r="I119" s="14" t="s">
        <v>3699</v>
      </c>
      <c r="J119" s="14" t="s">
        <v>2618</v>
      </c>
      <c r="K119" s="14" t="s">
        <v>2619</v>
      </c>
      <c r="L119" s="14" t="s">
        <v>2658</v>
      </c>
      <c r="M119" s="17"/>
      <c r="N119" s="14" t="s">
        <v>21</v>
      </c>
      <c r="O119" s="14" t="s">
        <v>21</v>
      </c>
      <c r="P119" s="14" t="s">
        <v>2690</v>
      </c>
      <c r="Q119" s="16">
        <v>11.0</v>
      </c>
      <c r="R119" s="16">
        <v>4045154.0</v>
      </c>
      <c r="S119" s="16">
        <v>4045154.0</v>
      </c>
      <c r="T119" s="14" t="s">
        <v>2621</v>
      </c>
      <c r="U119" s="14" t="s">
        <v>2631</v>
      </c>
      <c r="V119" s="14" t="s">
        <v>3700</v>
      </c>
      <c r="W119" s="14" t="s">
        <v>3701</v>
      </c>
      <c r="X119" s="16">
        <v>0.29</v>
      </c>
      <c r="Y119" s="17"/>
      <c r="Z119" s="16">
        <v>27.0</v>
      </c>
      <c r="AA119" s="16">
        <v>66.0</v>
      </c>
      <c r="AB119" s="17"/>
      <c r="AC119" s="16">
        <v>52.0</v>
      </c>
      <c r="AD119" s="16">
        <v>1075.0</v>
      </c>
      <c r="AE119" s="22">
        <v>45363.0</v>
      </c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4" t="s">
        <v>3270</v>
      </c>
      <c r="BB119" s="17"/>
      <c r="BC119" s="17"/>
      <c r="BD119" s="17"/>
      <c r="BE119" s="17"/>
      <c r="BF119" s="17"/>
      <c r="BG119" s="16">
        <v>1.0</v>
      </c>
      <c r="BH119" s="14" t="s">
        <v>3661</v>
      </c>
      <c r="BI119" s="14" t="s">
        <v>2565</v>
      </c>
      <c r="BJ119" s="14" t="s">
        <v>3662</v>
      </c>
      <c r="BK119" s="17"/>
      <c r="BL119" s="17"/>
      <c r="BM119" s="16">
        <v>36.0333333</v>
      </c>
      <c r="BN119" s="17"/>
      <c r="BO119" s="17"/>
      <c r="BP119" s="17"/>
      <c r="BQ119" s="14" t="s">
        <v>3663</v>
      </c>
      <c r="BR119" s="17"/>
      <c r="BS119" s="16">
        <v>0.0093</v>
      </c>
      <c r="BT119" s="16">
        <v>182.15</v>
      </c>
      <c r="BU119" s="14" t="s">
        <v>2567</v>
      </c>
      <c r="BV119" s="17"/>
      <c r="BW119" s="17"/>
      <c r="BX119" s="17"/>
      <c r="BY119" s="17"/>
      <c r="BZ119" s="17"/>
      <c r="CA119" s="17"/>
      <c r="CB119" s="17"/>
      <c r="CC119" s="17"/>
      <c r="CD119" s="17"/>
      <c r="CE119" s="16">
        <v>182.15</v>
      </c>
      <c r="CF119" s="14" t="s">
        <v>3664</v>
      </c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6">
        <v>182.15</v>
      </c>
      <c r="CZ119" s="14" t="s">
        <v>2571</v>
      </c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4" t="s">
        <v>3663</v>
      </c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4" t="s">
        <v>2574</v>
      </c>
      <c r="AEJ119" s="16">
        <v>76.0</v>
      </c>
      <c r="AEK119" s="16">
        <v>3.0</v>
      </c>
      <c r="AEL119" s="16">
        <v>0.0</v>
      </c>
      <c r="AEM119" s="16">
        <v>1.0</v>
      </c>
      <c r="AEN119" s="16">
        <v>3.0</v>
      </c>
      <c r="AEO119" s="17"/>
      <c r="AEP119" s="14" t="s">
        <v>3679</v>
      </c>
      <c r="AEQ119" s="14" t="s">
        <v>2574</v>
      </c>
      <c r="AER119" s="14" t="s">
        <v>2574</v>
      </c>
      <c r="AES119" s="16">
        <v>7.71319457</v>
      </c>
      <c r="AET119" s="14" t="s">
        <v>3666</v>
      </c>
      <c r="AEU119" s="14" t="s">
        <v>3702</v>
      </c>
      <c r="AEV119" s="14" t="s">
        <v>2574</v>
      </c>
      <c r="AEW119" s="17"/>
      <c r="AEX119" s="14" t="s">
        <v>3681</v>
      </c>
      <c r="AEY119" s="16">
        <v>0.03917529</v>
      </c>
      <c r="AEZ119" s="14" t="s">
        <v>3669</v>
      </c>
      <c r="AFA119" s="14" t="s">
        <v>3682</v>
      </c>
      <c r="AFB119" s="14" t="s">
        <v>2574</v>
      </c>
      <c r="AFC119" s="14" t="s">
        <v>2574</v>
      </c>
      <c r="AFD119" s="16">
        <v>0.0</v>
      </c>
      <c r="AFE119" s="16">
        <v>2.0</v>
      </c>
      <c r="AFF119" s="16">
        <v>3.0</v>
      </c>
      <c r="AFG119" s="14" t="s">
        <v>2574</v>
      </c>
      <c r="AFH119" s="17"/>
      <c r="AFI119" s="17"/>
      <c r="AFJ119" s="17"/>
      <c r="AFK119" s="17"/>
      <c r="AFL119" s="14" t="s">
        <v>3683</v>
      </c>
      <c r="AFM119" s="14" t="s">
        <v>3696</v>
      </c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</row>
    <row r="120">
      <c r="A120" s="14" t="s">
        <v>3655</v>
      </c>
      <c r="B120" s="14" t="s">
        <v>3703</v>
      </c>
      <c r="C120" s="14" t="s">
        <v>2933</v>
      </c>
      <c r="D120" s="14" t="s">
        <v>3265</v>
      </c>
      <c r="E120" s="14" t="s">
        <v>3704</v>
      </c>
      <c r="F120" s="14" t="s">
        <v>2835</v>
      </c>
      <c r="I120" s="14" t="s">
        <v>3705</v>
      </c>
      <c r="J120" s="14" t="s">
        <v>2618</v>
      </c>
      <c r="K120" s="14" t="s">
        <v>2619</v>
      </c>
      <c r="L120" s="14" t="s">
        <v>2658</v>
      </c>
      <c r="M120" s="17"/>
      <c r="N120" s="14" t="s">
        <v>21</v>
      </c>
      <c r="O120" s="14" t="s">
        <v>21</v>
      </c>
      <c r="P120" s="14" t="s">
        <v>2690</v>
      </c>
      <c r="Q120" s="16">
        <v>11.0</v>
      </c>
      <c r="R120" s="16">
        <v>4112724.0</v>
      </c>
      <c r="S120" s="16">
        <v>4112724.0</v>
      </c>
      <c r="T120" s="14" t="s">
        <v>2622</v>
      </c>
      <c r="U120" s="14" t="s">
        <v>2621</v>
      </c>
      <c r="V120" s="14" t="s">
        <v>3706</v>
      </c>
      <c r="W120" s="14" t="s">
        <v>3707</v>
      </c>
      <c r="X120" s="16">
        <v>0.3</v>
      </c>
      <c r="Y120" s="17"/>
      <c r="Z120" s="16">
        <v>53.0</v>
      </c>
      <c r="AA120" s="16">
        <v>123.0</v>
      </c>
      <c r="AB120" s="17"/>
      <c r="AC120" s="16">
        <v>108.0</v>
      </c>
      <c r="AD120" s="16">
        <v>1605.0</v>
      </c>
      <c r="AE120" s="22">
        <v>45638.0</v>
      </c>
      <c r="AF120" s="17"/>
      <c r="AG120" s="14" t="s">
        <v>2876</v>
      </c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4" t="s">
        <v>3270</v>
      </c>
      <c r="BB120" s="17"/>
      <c r="BC120" s="17"/>
      <c r="BD120" s="17"/>
      <c r="BE120" s="17"/>
      <c r="BF120" s="17"/>
      <c r="BG120" s="16">
        <v>1.0</v>
      </c>
      <c r="BH120" s="14" t="s">
        <v>3661</v>
      </c>
      <c r="BI120" s="14" t="s">
        <v>2594</v>
      </c>
      <c r="BJ120" s="14" t="s">
        <v>3662</v>
      </c>
      <c r="BK120" s="17"/>
      <c r="BL120" s="17"/>
      <c r="BM120" s="16">
        <v>53.6</v>
      </c>
      <c r="BN120" s="17"/>
      <c r="BO120" s="17"/>
      <c r="BP120" s="17"/>
      <c r="BQ120" s="14" t="s">
        <v>3663</v>
      </c>
      <c r="BR120" s="17"/>
      <c r="BS120" s="16">
        <v>0.01</v>
      </c>
      <c r="BT120" s="16">
        <v>65.61</v>
      </c>
      <c r="BU120" s="14" t="s">
        <v>2567</v>
      </c>
      <c r="BV120" s="17"/>
      <c r="BW120" s="17"/>
      <c r="BX120" s="17"/>
      <c r="BY120" s="17"/>
      <c r="BZ120" s="17"/>
      <c r="CA120" s="17"/>
      <c r="CB120" s="17"/>
      <c r="CC120" s="17"/>
      <c r="CD120" s="17"/>
      <c r="CE120" s="16">
        <v>65.61</v>
      </c>
      <c r="CF120" s="14" t="s">
        <v>3664</v>
      </c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6">
        <v>65.61</v>
      </c>
      <c r="CZ120" s="14" t="s">
        <v>2571</v>
      </c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4" t="s">
        <v>3663</v>
      </c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4" t="s">
        <v>2574</v>
      </c>
      <c r="AEJ120" s="16">
        <v>67.0</v>
      </c>
      <c r="AEK120" s="16">
        <v>1.0</v>
      </c>
      <c r="AEL120" s="16">
        <v>0.0</v>
      </c>
      <c r="AEM120" s="17"/>
      <c r="AEN120" s="17"/>
      <c r="AEO120" s="17"/>
      <c r="AEP120" s="14" t="s">
        <v>3708</v>
      </c>
      <c r="AEQ120" s="14" t="s">
        <v>2574</v>
      </c>
      <c r="AER120" s="14" t="s">
        <v>2563</v>
      </c>
      <c r="AES120" s="16">
        <v>7.48243469</v>
      </c>
      <c r="AET120" s="14" t="s">
        <v>3666</v>
      </c>
      <c r="AEU120" s="14" t="s">
        <v>3702</v>
      </c>
      <c r="AEV120" s="14" t="s">
        <v>2574</v>
      </c>
      <c r="AEW120" s="17"/>
      <c r="AEX120" s="14" t="s">
        <v>3668</v>
      </c>
      <c r="AEY120" s="16">
        <v>-0.1619775</v>
      </c>
      <c r="AEZ120" s="14" t="s">
        <v>3669</v>
      </c>
      <c r="AFA120" s="14" t="s">
        <v>3670</v>
      </c>
      <c r="AFB120" s="14" t="s">
        <v>2574</v>
      </c>
      <c r="AFC120" s="14" t="s">
        <v>3671</v>
      </c>
      <c r="AFD120" s="16">
        <v>0.0</v>
      </c>
      <c r="AFE120" s="16">
        <v>0.0</v>
      </c>
      <c r="AFF120" s="16">
        <v>2.0</v>
      </c>
      <c r="AFG120" s="14" t="s">
        <v>2574</v>
      </c>
      <c r="AFH120" s="17"/>
      <c r="AFI120" s="17"/>
      <c r="AFJ120" s="17"/>
      <c r="AFK120" s="17"/>
      <c r="AFL120" s="14" t="s">
        <v>3683</v>
      </c>
      <c r="AFM120" s="14" t="s">
        <v>3709</v>
      </c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</row>
    <row r="121">
      <c r="A121" s="14" t="s">
        <v>3655</v>
      </c>
      <c r="B121" s="14" t="s">
        <v>3710</v>
      </c>
      <c r="C121" s="14" t="s">
        <v>2933</v>
      </c>
      <c r="D121" s="14" t="s">
        <v>3265</v>
      </c>
      <c r="E121" s="14" t="s">
        <v>3711</v>
      </c>
      <c r="F121" s="14" t="s">
        <v>2835</v>
      </c>
      <c r="I121" s="14" t="s">
        <v>3712</v>
      </c>
      <c r="J121" s="14" t="s">
        <v>2618</v>
      </c>
      <c r="K121" s="14" t="s">
        <v>2619</v>
      </c>
      <c r="L121" s="14" t="s">
        <v>2658</v>
      </c>
      <c r="M121" s="17"/>
      <c r="N121" s="14" t="s">
        <v>21</v>
      </c>
      <c r="O121" s="14" t="s">
        <v>21</v>
      </c>
      <c r="P121" s="14" t="s">
        <v>2690</v>
      </c>
      <c r="Q121" s="16">
        <v>11.0</v>
      </c>
      <c r="R121" s="16">
        <v>4045149.0</v>
      </c>
      <c r="S121" s="16">
        <v>4045149.0</v>
      </c>
      <c r="T121" s="14" t="s">
        <v>2631</v>
      </c>
      <c r="U121" s="14" t="s">
        <v>2621</v>
      </c>
      <c r="V121" s="14" t="s">
        <v>3713</v>
      </c>
      <c r="W121" s="14" t="s">
        <v>3714</v>
      </c>
      <c r="X121" s="16">
        <v>0.15</v>
      </c>
      <c r="Y121" s="17"/>
      <c r="Z121" s="16">
        <v>9.0</v>
      </c>
      <c r="AA121" s="16">
        <v>50.0</v>
      </c>
      <c r="AB121" s="17"/>
      <c r="AC121" s="16">
        <v>56.0</v>
      </c>
      <c r="AD121" s="16">
        <v>7183.0</v>
      </c>
      <c r="AE121" s="22">
        <v>45363.0</v>
      </c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4" t="s">
        <v>3270</v>
      </c>
      <c r="BB121" s="17"/>
      <c r="BC121" s="17"/>
      <c r="BD121" s="17"/>
      <c r="BE121" s="17"/>
      <c r="BF121" s="17"/>
      <c r="BG121" s="16">
        <v>1.0</v>
      </c>
      <c r="BH121" s="14" t="s">
        <v>3661</v>
      </c>
      <c r="BI121" s="14" t="s">
        <v>2594</v>
      </c>
      <c r="BJ121" s="14" t="s">
        <v>3662</v>
      </c>
      <c r="BK121" s="17"/>
      <c r="BL121" s="17"/>
      <c r="BM121" s="16">
        <v>239.966667</v>
      </c>
      <c r="BN121" s="17"/>
      <c r="BO121" s="17"/>
      <c r="BP121" s="17"/>
      <c r="BQ121" s="14" t="s">
        <v>3663</v>
      </c>
      <c r="BR121" s="17"/>
      <c r="BS121" s="16">
        <v>0.0049</v>
      </c>
      <c r="BT121" s="16">
        <v>58.97</v>
      </c>
      <c r="BU121" s="14" t="s">
        <v>2567</v>
      </c>
      <c r="BV121" s="17"/>
      <c r="BW121" s="17"/>
      <c r="BX121" s="17"/>
      <c r="BY121" s="17"/>
      <c r="BZ121" s="17"/>
      <c r="CA121" s="17"/>
      <c r="CB121" s="17"/>
      <c r="CC121" s="17"/>
      <c r="CD121" s="17"/>
      <c r="CE121" s="16">
        <v>58.97</v>
      </c>
      <c r="CF121" s="14" t="s">
        <v>3664</v>
      </c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6">
        <v>58.97</v>
      </c>
      <c r="CZ121" s="14" t="s">
        <v>2571</v>
      </c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4" t="s">
        <v>3663</v>
      </c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4" t="s">
        <v>2574</v>
      </c>
      <c r="AEJ121" s="16">
        <v>76.0</v>
      </c>
      <c r="AEK121" s="16">
        <v>2.0</v>
      </c>
      <c r="AEL121" s="16">
        <v>0.0</v>
      </c>
      <c r="AEM121" s="17"/>
      <c r="AEN121" s="17"/>
      <c r="AEO121" s="17"/>
      <c r="AEP121" s="14" t="s">
        <v>3715</v>
      </c>
      <c r="AEQ121" s="14" t="s">
        <v>2574</v>
      </c>
      <c r="AER121" s="14" t="s">
        <v>2574</v>
      </c>
      <c r="AES121" s="16">
        <v>7.46224577</v>
      </c>
      <c r="AET121" s="14" t="s">
        <v>3666</v>
      </c>
      <c r="AEU121" s="14" t="s">
        <v>3702</v>
      </c>
      <c r="AEV121" s="14" t="s">
        <v>2574</v>
      </c>
      <c r="AEW121" s="17"/>
      <c r="AEX121" s="14" t="s">
        <v>3668</v>
      </c>
      <c r="AEY121" s="16">
        <v>-0.0205488</v>
      </c>
      <c r="AEZ121" s="14" t="s">
        <v>3669</v>
      </c>
      <c r="AFA121" s="14" t="s">
        <v>3670</v>
      </c>
      <c r="AFB121" s="14" t="s">
        <v>2574</v>
      </c>
      <c r="AFC121" s="14" t="s">
        <v>2574</v>
      </c>
      <c r="AFD121" s="16">
        <v>0.0</v>
      </c>
      <c r="AFE121" s="16">
        <v>0.0</v>
      </c>
      <c r="AFF121" s="16">
        <v>3.0</v>
      </c>
      <c r="AFG121" s="14" t="s">
        <v>2574</v>
      </c>
      <c r="AFH121" s="17"/>
      <c r="AFI121" s="17"/>
      <c r="AFJ121" s="17"/>
      <c r="AFK121" s="17"/>
      <c r="AFL121" s="14" t="s">
        <v>3716</v>
      </c>
      <c r="AFM121" s="14" t="s">
        <v>3717</v>
      </c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</row>
    <row r="122">
      <c r="A122" s="14" t="s">
        <v>3655</v>
      </c>
      <c r="B122" s="14" t="s">
        <v>3710</v>
      </c>
      <c r="C122" s="14" t="s">
        <v>2933</v>
      </c>
      <c r="D122" s="14" t="s">
        <v>3265</v>
      </c>
      <c r="E122" s="14" t="s">
        <v>3718</v>
      </c>
      <c r="F122" s="14" t="s">
        <v>2835</v>
      </c>
      <c r="I122" s="14" t="s">
        <v>3719</v>
      </c>
      <c r="J122" s="14" t="s">
        <v>2618</v>
      </c>
      <c r="K122" s="14" t="s">
        <v>2619</v>
      </c>
      <c r="L122" s="14" t="s">
        <v>2658</v>
      </c>
      <c r="M122" s="17"/>
      <c r="N122" s="14" t="s">
        <v>21</v>
      </c>
      <c r="O122" s="14" t="s">
        <v>21</v>
      </c>
      <c r="P122" s="14" t="s">
        <v>2690</v>
      </c>
      <c r="Q122" s="16">
        <v>11.0</v>
      </c>
      <c r="R122" s="16">
        <v>4104531.0</v>
      </c>
      <c r="S122" s="16">
        <v>4104531.0</v>
      </c>
      <c r="T122" s="14" t="s">
        <v>2631</v>
      </c>
      <c r="U122" s="14" t="s">
        <v>2630</v>
      </c>
      <c r="V122" s="14" t="s">
        <v>3720</v>
      </c>
      <c r="W122" s="14" t="s">
        <v>3721</v>
      </c>
      <c r="X122" s="16">
        <v>0.13</v>
      </c>
      <c r="Y122" s="17"/>
      <c r="Z122" s="16">
        <v>22.0</v>
      </c>
      <c r="AA122" s="16">
        <v>148.0</v>
      </c>
      <c r="AB122" s="17"/>
      <c r="AC122" s="16">
        <v>98.0</v>
      </c>
      <c r="AD122" s="16">
        <v>7183.0</v>
      </c>
      <c r="AE122" s="22">
        <v>45577.0</v>
      </c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4" t="s">
        <v>3270</v>
      </c>
      <c r="BB122" s="17"/>
      <c r="BC122" s="17"/>
      <c r="BD122" s="17"/>
      <c r="BE122" s="17"/>
      <c r="BF122" s="17"/>
      <c r="BG122" s="16">
        <v>1.0</v>
      </c>
      <c r="BH122" s="14" t="s">
        <v>3661</v>
      </c>
      <c r="BI122" s="14" t="s">
        <v>2594</v>
      </c>
      <c r="BJ122" s="14" t="s">
        <v>3662</v>
      </c>
      <c r="BK122" s="17"/>
      <c r="BL122" s="17"/>
      <c r="BM122" s="16">
        <v>239.966667</v>
      </c>
      <c r="BN122" s="17"/>
      <c r="BO122" s="17"/>
      <c r="BP122" s="17"/>
      <c r="BQ122" s="14" t="s">
        <v>3663</v>
      </c>
      <c r="BR122" s="17"/>
      <c r="BS122" s="16">
        <v>0.0049</v>
      </c>
      <c r="BT122" s="16">
        <v>58.97</v>
      </c>
      <c r="BU122" s="14" t="s">
        <v>2567</v>
      </c>
      <c r="BV122" s="17"/>
      <c r="BW122" s="17"/>
      <c r="BX122" s="17"/>
      <c r="BY122" s="17"/>
      <c r="BZ122" s="17"/>
      <c r="CA122" s="17"/>
      <c r="CB122" s="17"/>
      <c r="CC122" s="17"/>
      <c r="CD122" s="17"/>
      <c r="CE122" s="16">
        <v>58.97</v>
      </c>
      <c r="CF122" s="14" t="s">
        <v>3664</v>
      </c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6">
        <v>58.97</v>
      </c>
      <c r="CZ122" s="14" t="s">
        <v>2571</v>
      </c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4" t="s">
        <v>3663</v>
      </c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4" t="s">
        <v>2574</v>
      </c>
      <c r="AEJ122" s="16">
        <v>76.0</v>
      </c>
      <c r="AEK122" s="16">
        <v>2.0</v>
      </c>
      <c r="AEL122" s="16">
        <v>0.0</v>
      </c>
      <c r="AEM122" s="17"/>
      <c r="AEN122" s="17"/>
      <c r="AEO122" s="17"/>
      <c r="AEP122" s="14" t="s">
        <v>3715</v>
      </c>
      <c r="AEQ122" s="14" t="s">
        <v>2574</v>
      </c>
      <c r="AER122" s="14" t="s">
        <v>2574</v>
      </c>
      <c r="AES122" s="16">
        <v>7.46224577</v>
      </c>
      <c r="AET122" s="14" t="s">
        <v>3666</v>
      </c>
      <c r="AEU122" s="14" t="s">
        <v>3702</v>
      </c>
      <c r="AEV122" s="14" t="s">
        <v>2574</v>
      </c>
      <c r="AEW122" s="17"/>
      <c r="AEX122" s="14" t="s">
        <v>3668</v>
      </c>
      <c r="AEY122" s="16">
        <v>-0.0205488</v>
      </c>
      <c r="AEZ122" s="14" t="s">
        <v>3669</v>
      </c>
      <c r="AFA122" s="14" t="s">
        <v>3670</v>
      </c>
      <c r="AFB122" s="14" t="s">
        <v>2574</v>
      </c>
      <c r="AFC122" s="14" t="s">
        <v>2574</v>
      </c>
      <c r="AFD122" s="16">
        <v>0.0</v>
      </c>
      <c r="AFE122" s="16">
        <v>0.0</v>
      </c>
      <c r="AFF122" s="16">
        <v>3.0</v>
      </c>
      <c r="AFG122" s="14" t="s">
        <v>2574</v>
      </c>
      <c r="AFH122" s="17"/>
      <c r="AFI122" s="17"/>
      <c r="AFJ122" s="17"/>
      <c r="AFK122" s="17"/>
      <c r="AFL122" s="14" t="s">
        <v>3716</v>
      </c>
      <c r="AFM122" s="14" t="s">
        <v>3717</v>
      </c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</row>
    <row r="123">
      <c r="A123" s="14" t="s">
        <v>3655</v>
      </c>
      <c r="B123" s="14" t="s">
        <v>3722</v>
      </c>
      <c r="C123" s="14" t="s">
        <v>2933</v>
      </c>
      <c r="D123" s="14" t="s">
        <v>3265</v>
      </c>
      <c r="E123" s="14" t="s">
        <v>3723</v>
      </c>
      <c r="F123" s="14" t="s">
        <v>2835</v>
      </c>
      <c r="I123" s="14" t="s">
        <v>3724</v>
      </c>
      <c r="J123" s="14" t="s">
        <v>2618</v>
      </c>
      <c r="K123" s="14" t="s">
        <v>2619</v>
      </c>
      <c r="L123" s="14" t="s">
        <v>2658</v>
      </c>
      <c r="M123" s="17"/>
      <c r="N123" s="14" t="s">
        <v>21</v>
      </c>
      <c r="O123" s="14" t="s">
        <v>21</v>
      </c>
      <c r="P123" s="14" t="s">
        <v>2690</v>
      </c>
      <c r="Q123" s="16">
        <v>11.0</v>
      </c>
      <c r="R123" s="16">
        <v>4095871.0</v>
      </c>
      <c r="S123" s="16">
        <v>4095871.0</v>
      </c>
      <c r="T123" s="14" t="s">
        <v>2622</v>
      </c>
      <c r="U123" s="14" t="s">
        <v>2621</v>
      </c>
      <c r="V123" s="14" t="s">
        <v>3725</v>
      </c>
      <c r="W123" s="14" t="s">
        <v>3726</v>
      </c>
      <c r="X123" s="16">
        <v>0.29</v>
      </c>
      <c r="Y123" s="17"/>
      <c r="Z123" s="16">
        <v>30.0</v>
      </c>
      <c r="AA123" s="16">
        <v>72.0</v>
      </c>
      <c r="AB123" s="17"/>
      <c r="AC123" s="16">
        <v>68.0</v>
      </c>
      <c r="AD123" s="16">
        <v>1631.0</v>
      </c>
      <c r="AE123" s="22">
        <v>45485.0</v>
      </c>
      <c r="AF123" s="17"/>
      <c r="AG123" s="14" t="s">
        <v>2876</v>
      </c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4" t="s">
        <v>3270</v>
      </c>
      <c r="BB123" s="17"/>
      <c r="BC123" s="17"/>
      <c r="BD123" s="17"/>
      <c r="BE123" s="17"/>
      <c r="BF123" s="17"/>
      <c r="BG123" s="16">
        <v>1.0</v>
      </c>
      <c r="BH123" s="14" t="s">
        <v>3661</v>
      </c>
      <c r="BI123" s="14" t="s">
        <v>2594</v>
      </c>
      <c r="BJ123" s="14" t="s">
        <v>3662</v>
      </c>
      <c r="BK123" s="17"/>
      <c r="BL123" s="17"/>
      <c r="BM123" s="16">
        <v>54.6666667</v>
      </c>
      <c r="BN123" s="17"/>
      <c r="BO123" s="17"/>
      <c r="BP123" s="17"/>
      <c r="BQ123" s="14" t="s">
        <v>3663</v>
      </c>
      <c r="BR123" s="17"/>
      <c r="BS123" s="16">
        <v>0.074</v>
      </c>
      <c r="BT123" s="16">
        <v>57.36</v>
      </c>
      <c r="BU123" s="14" t="s">
        <v>2567</v>
      </c>
      <c r="BV123" s="17"/>
      <c r="BW123" s="17"/>
      <c r="BX123" s="17"/>
      <c r="BY123" s="17"/>
      <c r="BZ123" s="17"/>
      <c r="CA123" s="17"/>
      <c r="CB123" s="17"/>
      <c r="CC123" s="17"/>
      <c r="CD123" s="17"/>
      <c r="CE123" s="16">
        <v>57.36</v>
      </c>
      <c r="CF123" s="14" t="s">
        <v>3664</v>
      </c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6">
        <v>57.36</v>
      </c>
      <c r="CZ123" s="14" t="s">
        <v>2571</v>
      </c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4" t="s">
        <v>3663</v>
      </c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4" t="s">
        <v>2574</v>
      </c>
      <c r="AEJ123" s="16">
        <v>76.0</v>
      </c>
      <c r="AEK123" s="16">
        <v>2.0</v>
      </c>
      <c r="AEL123" s="16">
        <v>0.0</v>
      </c>
      <c r="AEM123" s="16">
        <v>0.0</v>
      </c>
      <c r="AEN123" s="17"/>
      <c r="AEO123" s="17"/>
      <c r="AEP123" s="14" t="s">
        <v>3708</v>
      </c>
      <c r="AEQ123" s="14" t="s">
        <v>2574</v>
      </c>
      <c r="AER123" s="14" t="s">
        <v>2574</v>
      </c>
      <c r="AES123" s="16">
        <v>7.57422674</v>
      </c>
      <c r="AET123" s="14" t="s">
        <v>3666</v>
      </c>
      <c r="AEU123" s="14" t="s">
        <v>3667</v>
      </c>
      <c r="AEV123" s="14" t="s">
        <v>2574</v>
      </c>
      <c r="AEW123" s="17"/>
      <c r="AEX123" s="14" t="s">
        <v>3668</v>
      </c>
      <c r="AEY123" s="16">
        <v>-0.028838</v>
      </c>
      <c r="AEZ123" s="14" t="s">
        <v>3669</v>
      </c>
      <c r="AFA123" s="14" t="s">
        <v>3670</v>
      </c>
      <c r="AFB123" s="14" t="s">
        <v>2574</v>
      </c>
      <c r="AFC123" s="14" t="s">
        <v>3671</v>
      </c>
      <c r="AFD123" s="16">
        <v>0.0</v>
      </c>
      <c r="AFE123" s="16">
        <v>0.0</v>
      </c>
      <c r="AFF123" s="16">
        <v>3.0</v>
      </c>
      <c r="AFG123" s="14" t="s">
        <v>2574</v>
      </c>
      <c r="AFH123" s="17"/>
      <c r="AFI123" s="17"/>
      <c r="AFJ123" s="17"/>
      <c r="AFK123" s="17"/>
      <c r="AFL123" s="14" t="s">
        <v>3727</v>
      </c>
      <c r="AFM123" s="14" t="s">
        <v>3696</v>
      </c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</row>
    <row r="124">
      <c r="A124" s="14" t="s">
        <v>3655</v>
      </c>
      <c r="B124" s="14" t="s">
        <v>3728</v>
      </c>
      <c r="C124" s="14" t="s">
        <v>2933</v>
      </c>
      <c r="D124" s="14" t="s">
        <v>3265</v>
      </c>
      <c r="E124" s="14" t="s">
        <v>3729</v>
      </c>
      <c r="F124" s="14" t="s">
        <v>2835</v>
      </c>
      <c r="I124" s="14" t="s">
        <v>3730</v>
      </c>
      <c r="J124" s="14" t="s">
        <v>2618</v>
      </c>
      <c r="K124" s="14" t="s">
        <v>2619</v>
      </c>
      <c r="L124" s="14" t="s">
        <v>2658</v>
      </c>
      <c r="M124" s="17"/>
      <c r="N124" s="14" t="s">
        <v>21</v>
      </c>
      <c r="O124" s="14" t="s">
        <v>21</v>
      </c>
      <c r="P124" s="14" t="s">
        <v>2690</v>
      </c>
      <c r="Q124" s="16">
        <v>11.0</v>
      </c>
      <c r="R124" s="16">
        <v>4103475.0</v>
      </c>
      <c r="S124" s="16">
        <v>4103475.0</v>
      </c>
      <c r="T124" s="14" t="s">
        <v>2622</v>
      </c>
      <c r="U124" s="14" t="s">
        <v>2621</v>
      </c>
      <c r="V124" s="14" t="s">
        <v>3731</v>
      </c>
      <c r="W124" s="14" t="s">
        <v>3732</v>
      </c>
      <c r="X124" s="16">
        <v>0.13</v>
      </c>
      <c r="Y124" s="17"/>
      <c r="Z124" s="16">
        <v>8.0</v>
      </c>
      <c r="AA124" s="16">
        <v>55.0</v>
      </c>
      <c r="AB124" s="17"/>
      <c r="AC124" s="16">
        <v>38.0</v>
      </c>
      <c r="AD124" s="16">
        <v>116.0</v>
      </c>
      <c r="AE124" s="22">
        <v>45516.0</v>
      </c>
      <c r="AF124" s="17"/>
      <c r="AG124" s="14" t="s">
        <v>2876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4" t="s">
        <v>3270</v>
      </c>
      <c r="BB124" s="17"/>
      <c r="BC124" s="17"/>
      <c r="BD124" s="17"/>
      <c r="BE124" s="17"/>
      <c r="BF124" s="17"/>
      <c r="BG124" s="16">
        <v>1.0</v>
      </c>
      <c r="BH124" s="14" t="s">
        <v>3661</v>
      </c>
      <c r="BI124" s="14" t="s">
        <v>2565</v>
      </c>
      <c r="BJ124" s="14" t="s">
        <v>3662</v>
      </c>
      <c r="BK124" s="17"/>
      <c r="BL124" s="17"/>
      <c r="BM124" s="16">
        <v>3.86666667</v>
      </c>
      <c r="BN124" s="17"/>
      <c r="BO124" s="17"/>
      <c r="BP124" s="17"/>
      <c r="BQ124" s="14" t="s">
        <v>3663</v>
      </c>
      <c r="BR124" s="17"/>
      <c r="BS124" s="16">
        <v>0.0477</v>
      </c>
      <c r="BT124" s="16">
        <v>48.86</v>
      </c>
      <c r="BU124" s="14" t="s">
        <v>2567</v>
      </c>
      <c r="BV124" s="17"/>
      <c r="BW124" s="17"/>
      <c r="BX124" s="17"/>
      <c r="BY124" s="17"/>
      <c r="BZ124" s="17"/>
      <c r="CA124" s="17"/>
      <c r="CB124" s="17"/>
      <c r="CC124" s="17"/>
      <c r="CD124" s="17"/>
      <c r="CE124" s="16">
        <v>48.86</v>
      </c>
      <c r="CF124" s="14" t="s">
        <v>3664</v>
      </c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6">
        <v>48.86</v>
      </c>
      <c r="CZ124" s="14" t="s">
        <v>2571</v>
      </c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4" t="s">
        <v>3663</v>
      </c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4" t="s">
        <v>2574</v>
      </c>
      <c r="AEJ124" s="16">
        <v>67.0</v>
      </c>
      <c r="AEK124" s="16">
        <v>2.0</v>
      </c>
      <c r="AEL124" s="16">
        <v>0.0</v>
      </c>
      <c r="AEM124" s="16">
        <v>0.0</v>
      </c>
      <c r="AEN124" s="17"/>
      <c r="AEO124" s="17"/>
      <c r="AEP124" s="14" t="s">
        <v>3665</v>
      </c>
      <c r="AEQ124" s="14" t="s">
        <v>2574</v>
      </c>
      <c r="AER124" s="14" t="s">
        <v>2563</v>
      </c>
      <c r="AES124" s="16">
        <v>6.13596566</v>
      </c>
      <c r="AET124" s="14" t="s">
        <v>3680</v>
      </c>
      <c r="AEU124" s="17"/>
      <c r="AEV124" s="14" t="s">
        <v>2574</v>
      </c>
      <c r="AEW124" s="17"/>
      <c r="AEX124" s="14" t="s">
        <v>3668</v>
      </c>
      <c r="AEY124" s="16">
        <v>-0.1667234</v>
      </c>
      <c r="AEZ124" s="14" t="s">
        <v>3669</v>
      </c>
      <c r="AFA124" s="14" t="s">
        <v>3682</v>
      </c>
      <c r="AFB124" s="14" t="s">
        <v>2574</v>
      </c>
      <c r="AFC124" s="14" t="s">
        <v>2574</v>
      </c>
      <c r="AFD124" s="16">
        <v>0.0</v>
      </c>
      <c r="AFE124" s="16">
        <v>0.0</v>
      </c>
      <c r="AFF124" s="16">
        <v>3.0</v>
      </c>
      <c r="AFG124" s="14" t="s">
        <v>2574</v>
      </c>
      <c r="AFH124" s="17"/>
      <c r="AFI124" s="17"/>
      <c r="AFJ124" s="17"/>
      <c r="AFK124" s="17"/>
      <c r="AFL124" s="14" t="s">
        <v>3727</v>
      </c>
      <c r="AFM124" s="14" t="s">
        <v>3696</v>
      </c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</row>
    <row r="125">
      <c r="A125" s="14" t="s">
        <v>3655</v>
      </c>
      <c r="B125" s="14" t="s">
        <v>3733</v>
      </c>
      <c r="C125" s="14" t="s">
        <v>2933</v>
      </c>
      <c r="D125" s="14" t="s">
        <v>3265</v>
      </c>
      <c r="E125" s="14" t="s">
        <v>3734</v>
      </c>
      <c r="F125" s="14" t="s">
        <v>2835</v>
      </c>
      <c r="I125" s="14" t="s">
        <v>3735</v>
      </c>
      <c r="J125" s="14" t="s">
        <v>2618</v>
      </c>
      <c r="K125" s="14" t="s">
        <v>2619</v>
      </c>
      <c r="L125" s="14" t="s">
        <v>2658</v>
      </c>
      <c r="M125" s="17"/>
      <c r="N125" s="14" t="s">
        <v>21</v>
      </c>
      <c r="O125" s="14" t="s">
        <v>21</v>
      </c>
      <c r="P125" s="14" t="s">
        <v>2690</v>
      </c>
      <c r="Q125" s="16">
        <v>11.0</v>
      </c>
      <c r="R125" s="16">
        <v>4112865.0</v>
      </c>
      <c r="S125" s="16">
        <v>4112865.0</v>
      </c>
      <c r="T125" s="14" t="s">
        <v>2630</v>
      </c>
      <c r="U125" s="14" t="s">
        <v>2621</v>
      </c>
      <c r="V125" s="14" t="s">
        <v>3736</v>
      </c>
      <c r="W125" s="14" t="s">
        <v>3737</v>
      </c>
      <c r="X125" s="16">
        <v>0.16</v>
      </c>
      <c r="Y125" s="17"/>
      <c r="Z125" s="16">
        <v>11.0</v>
      </c>
      <c r="AA125" s="16">
        <v>58.0</v>
      </c>
      <c r="AB125" s="17"/>
      <c r="AC125" s="16">
        <v>91.0</v>
      </c>
      <c r="AD125" s="16">
        <v>1393.0</v>
      </c>
      <c r="AE125" s="22">
        <v>45638.0</v>
      </c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4" t="s">
        <v>3270</v>
      </c>
      <c r="BB125" s="17"/>
      <c r="BC125" s="17"/>
      <c r="BD125" s="17"/>
      <c r="BE125" s="17"/>
      <c r="BF125" s="17"/>
      <c r="BG125" s="16">
        <v>1.0</v>
      </c>
      <c r="BH125" s="14" t="s">
        <v>3661</v>
      </c>
      <c r="BI125" s="14" t="s">
        <v>2565</v>
      </c>
      <c r="BJ125" s="14" t="s">
        <v>3662</v>
      </c>
      <c r="BK125" s="17"/>
      <c r="BL125" s="17"/>
      <c r="BM125" s="16">
        <v>46.4333333</v>
      </c>
      <c r="BN125" s="17"/>
      <c r="BO125" s="17"/>
      <c r="BP125" s="17"/>
      <c r="BQ125" s="14" t="s">
        <v>3663</v>
      </c>
      <c r="BR125" s="17"/>
      <c r="BS125" s="16">
        <v>0.0115</v>
      </c>
      <c r="BT125" s="16">
        <v>55.92</v>
      </c>
      <c r="BU125" s="14" t="s">
        <v>2567</v>
      </c>
      <c r="BV125" s="17"/>
      <c r="BW125" s="17"/>
      <c r="BX125" s="17"/>
      <c r="BY125" s="17"/>
      <c r="BZ125" s="17"/>
      <c r="CA125" s="17"/>
      <c r="CB125" s="17"/>
      <c r="CC125" s="17"/>
      <c r="CD125" s="17"/>
      <c r="CE125" s="16">
        <v>55.92</v>
      </c>
      <c r="CF125" s="14" t="s">
        <v>3664</v>
      </c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6">
        <v>55.92</v>
      </c>
      <c r="CZ125" s="14" t="s">
        <v>2571</v>
      </c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4" t="s">
        <v>3663</v>
      </c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4" t="s">
        <v>3692</v>
      </c>
      <c r="AEJ125" s="16">
        <v>73.0</v>
      </c>
      <c r="AEK125" s="16">
        <v>3.0</v>
      </c>
      <c r="AEL125" s="16">
        <v>0.0</v>
      </c>
      <c r="AEM125" s="16">
        <v>1.0</v>
      </c>
      <c r="AEN125" s="16">
        <v>3.0</v>
      </c>
      <c r="AEO125" s="16">
        <v>3.0</v>
      </c>
      <c r="AEP125" s="14" t="s">
        <v>3679</v>
      </c>
      <c r="AEQ125" s="14" t="s">
        <v>2574</v>
      </c>
      <c r="AER125" s="14" t="s">
        <v>2574</v>
      </c>
      <c r="AES125" s="16">
        <v>9.35946629</v>
      </c>
      <c r="AET125" s="14" t="s">
        <v>3666</v>
      </c>
      <c r="AEU125" s="14" t="s">
        <v>3702</v>
      </c>
      <c r="AEV125" s="14" t="s">
        <v>2574</v>
      </c>
      <c r="AEW125" s="17"/>
      <c r="AEX125" s="14" t="s">
        <v>3681</v>
      </c>
      <c r="AEY125" s="16">
        <v>0.01461814</v>
      </c>
      <c r="AEZ125" s="14" t="s">
        <v>3669</v>
      </c>
      <c r="AFA125" s="14" t="s">
        <v>3682</v>
      </c>
      <c r="AFB125" s="14" t="s">
        <v>2574</v>
      </c>
      <c r="AFC125" s="14" t="s">
        <v>2574</v>
      </c>
      <c r="AFD125" s="16">
        <v>0.0</v>
      </c>
      <c r="AFE125" s="16">
        <v>1.0</v>
      </c>
      <c r="AFF125" s="16">
        <v>3.0</v>
      </c>
      <c r="AFG125" s="14" t="s">
        <v>2574</v>
      </c>
      <c r="AFH125" s="16">
        <v>0.1662</v>
      </c>
      <c r="AFI125" s="16">
        <v>9592.0</v>
      </c>
      <c r="AFJ125" s="16">
        <v>24753.0</v>
      </c>
      <c r="AFK125" s="17"/>
      <c r="AFL125" s="14" t="s">
        <v>3716</v>
      </c>
      <c r="AFM125" s="14" t="s">
        <v>2943</v>
      </c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</row>
    <row r="126">
      <c r="A126" s="14" t="s">
        <v>3655</v>
      </c>
      <c r="B126" s="14" t="s">
        <v>3738</v>
      </c>
      <c r="C126" s="14" t="s">
        <v>2933</v>
      </c>
      <c r="D126" s="14" t="s">
        <v>3265</v>
      </c>
      <c r="E126" s="14" t="s">
        <v>3739</v>
      </c>
      <c r="F126" s="14" t="s">
        <v>2835</v>
      </c>
      <c r="I126" s="14" t="s">
        <v>3740</v>
      </c>
      <c r="J126" s="14" t="s">
        <v>2618</v>
      </c>
      <c r="K126" s="14" t="s">
        <v>2619</v>
      </c>
      <c r="L126" s="14" t="s">
        <v>2658</v>
      </c>
      <c r="M126" s="17"/>
      <c r="N126" s="14" t="s">
        <v>21</v>
      </c>
      <c r="O126" s="14" t="s">
        <v>21</v>
      </c>
      <c r="P126" s="14" t="s">
        <v>2690</v>
      </c>
      <c r="Q126" s="16">
        <v>11.0</v>
      </c>
      <c r="R126" s="16">
        <v>4104540.0</v>
      </c>
      <c r="S126" s="16">
        <v>4104540.0</v>
      </c>
      <c r="T126" s="14" t="s">
        <v>2631</v>
      </c>
      <c r="U126" s="14" t="s">
        <v>2630</v>
      </c>
      <c r="V126" s="14" t="s">
        <v>3741</v>
      </c>
      <c r="W126" s="14" t="s">
        <v>3742</v>
      </c>
      <c r="X126" s="16">
        <v>0.13</v>
      </c>
      <c r="Y126" s="17"/>
      <c r="Z126" s="16">
        <v>26.0</v>
      </c>
      <c r="AA126" s="16">
        <v>169.0</v>
      </c>
      <c r="AB126" s="17"/>
      <c r="AC126" s="16">
        <v>142.0</v>
      </c>
      <c r="AD126" s="16">
        <v>2376.0</v>
      </c>
      <c r="AE126" s="22">
        <v>45577.0</v>
      </c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4" t="s">
        <v>3270</v>
      </c>
      <c r="BB126" s="17"/>
      <c r="BC126" s="17"/>
      <c r="BD126" s="17"/>
      <c r="BE126" s="17"/>
      <c r="BF126" s="17"/>
      <c r="BG126" s="16">
        <v>1.0</v>
      </c>
      <c r="BH126" s="14" t="s">
        <v>3661</v>
      </c>
      <c r="BI126" s="14" t="s">
        <v>2565</v>
      </c>
      <c r="BJ126" s="14" t="s">
        <v>3662</v>
      </c>
      <c r="BK126" s="17"/>
      <c r="BL126" s="17"/>
      <c r="BM126" s="16">
        <v>79.6</v>
      </c>
      <c r="BN126" s="17"/>
      <c r="BO126" s="17"/>
      <c r="BP126" s="17"/>
      <c r="BQ126" s="14" t="s">
        <v>3663</v>
      </c>
      <c r="BR126" s="17"/>
      <c r="BS126" s="16">
        <v>0.1838</v>
      </c>
      <c r="BT126" s="16">
        <v>55.82</v>
      </c>
      <c r="BU126" s="14" t="s">
        <v>2567</v>
      </c>
      <c r="BV126" s="17"/>
      <c r="BW126" s="17"/>
      <c r="BX126" s="17"/>
      <c r="BY126" s="17"/>
      <c r="BZ126" s="17"/>
      <c r="CA126" s="17"/>
      <c r="CB126" s="17"/>
      <c r="CC126" s="17"/>
      <c r="CD126" s="17"/>
      <c r="CE126" s="16">
        <v>55.82</v>
      </c>
      <c r="CF126" s="14" t="s">
        <v>3664</v>
      </c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6">
        <v>55.82</v>
      </c>
      <c r="CZ126" s="14" t="s">
        <v>2571</v>
      </c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4" t="s">
        <v>3663</v>
      </c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4" t="s">
        <v>2574</v>
      </c>
      <c r="AEJ126" s="16">
        <v>76.0</v>
      </c>
      <c r="AEK126" s="16">
        <v>2.0</v>
      </c>
      <c r="AEL126" s="16">
        <v>0.0</v>
      </c>
      <c r="AEM126" s="17"/>
      <c r="AEN126" s="17"/>
      <c r="AEO126" s="17"/>
      <c r="AEP126" s="14" t="s">
        <v>3679</v>
      </c>
      <c r="AEQ126" s="14" t="s">
        <v>2574</v>
      </c>
      <c r="AER126" s="14" t="s">
        <v>2574</v>
      </c>
      <c r="AES126" s="16">
        <v>7.53676032</v>
      </c>
      <c r="AET126" s="14" t="s">
        <v>3666</v>
      </c>
      <c r="AEU126" s="14" t="s">
        <v>3667</v>
      </c>
      <c r="AEV126" s="14" t="s">
        <v>2574</v>
      </c>
      <c r="AEW126" s="17"/>
      <c r="AEX126" s="14" t="s">
        <v>3681</v>
      </c>
      <c r="AEY126" s="16">
        <v>0.10279363</v>
      </c>
      <c r="AEZ126" s="14" t="s">
        <v>3669</v>
      </c>
      <c r="AFA126" s="14" t="s">
        <v>3682</v>
      </c>
      <c r="AFB126" s="14" t="s">
        <v>2574</v>
      </c>
      <c r="AFC126" s="14" t="s">
        <v>2574</v>
      </c>
      <c r="AFD126" s="16">
        <v>0.0</v>
      </c>
      <c r="AFE126" s="16">
        <v>0.0</v>
      </c>
      <c r="AFF126" s="16">
        <v>3.0</v>
      </c>
      <c r="AFG126" s="14" t="s">
        <v>2574</v>
      </c>
      <c r="AFH126" s="17"/>
      <c r="AFI126" s="17"/>
      <c r="AFJ126" s="17"/>
      <c r="AFK126" s="17"/>
      <c r="AFL126" s="14" t="s">
        <v>3683</v>
      </c>
      <c r="AFM126" s="14" t="s">
        <v>3696</v>
      </c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</row>
    <row r="127">
      <c r="A127" s="14" t="s">
        <v>3743</v>
      </c>
      <c r="B127" s="14" t="s">
        <v>3744</v>
      </c>
      <c r="C127" s="14" t="s">
        <v>3513</v>
      </c>
      <c r="D127" s="14" t="s">
        <v>3745</v>
      </c>
      <c r="E127" s="14" t="s">
        <v>74</v>
      </c>
      <c r="F127" s="14" t="s">
        <v>2835</v>
      </c>
      <c r="I127" s="14" t="s">
        <v>3746</v>
      </c>
      <c r="J127" s="14" t="s">
        <v>2618</v>
      </c>
      <c r="K127" s="14" t="s">
        <v>2619</v>
      </c>
      <c r="L127" s="17"/>
      <c r="M127" s="16">
        <v>1.0</v>
      </c>
      <c r="N127" s="14" t="s">
        <v>21</v>
      </c>
      <c r="O127" s="14" t="s">
        <v>21</v>
      </c>
      <c r="P127" s="14" t="s">
        <v>21</v>
      </c>
      <c r="Q127" s="16">
        <v>11.0</v>
      </c>
      <c r="R127" s="16">
        <v>3988901.0</v>
      </c>
      <c r="S127" s="16">
        <v>3988901.0</v>
      </c>
      <c r="T127" s="14" t="s">
        <v>2631</v>
      </c>
      <c r="U127" s="14" t="s">
        <v>2630</v>
      </c>
      <c r="V127" s="14" t="s">
        <v>3747</v>
      </c>
      <c r="W127" s="14" t="s">
        <v>3748</v>
      </c>
      <c r="Z127" s="17"/>
      <c r="AA127" s="17"/>
      <c r="AB127" s="17"/>
      <c r="AC127" s="17"/>
      <c r="AD127" s="16">
        <v>57.0</v>
      </c>
      <c r="AE127" s="22">
        <v>45334.0</v>
      </c>
      <c r="AF127" s="17"/>
      <c r="AG127" s="17"/>
      <c r="AH127" s="17"/>
      <c r="AI127" s="17"/>
      <c r="AJ127" s="17"/>
      <c r="AK127" s="17"/>
      <c r="AL127" s="16">
        <v>48.0</v>
      </c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4" t="s">
        <v>3749</v>
      </c>
      <c r="BB127" s="17"/>
      <c r="BC127" s="17"/>
      <c r="BD127" s="17"/>
      <c r="BE127" s="17"/>
      <c r="BF127" s="17"/>
      <c r="BG127" s="16">
        <v>1.0</v>
      </c>
      <c r="BH127" s="17"/>
      <c r="BI127" s="14" t="s">
        <v>2594</v>
      </c>
      <c r="BJ127" s="14" t="s">
        <v>2566</v>
      </c>
      <c r="BK127" s="17"/>
      <c r="BL127" s="17"/>
      <c r="BM127" s="16">
        <v>1.9</v>
      </c>
      <c r="BN127" s="17"/>
      <c r="BO127" s="17"/>
      <c r="BP127" s="17"/>
      <c r="BQ127" s="17"/>
      <c r="BR127" s="17"/>
      <c r="BS127" s="17"/>
      <c r="BT127" s="16">
        <v>10.0</v>
      </c>
      <c r="BU127" s="14" t="s">
        <v>2567</v>
      </c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4" t="s">
        <v>3750</v>
      </c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6">
        <v>0.0</v>
      </c>
      <c r="AHQ127" s="16">
        <v>0.0</v>
      </c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6">
        <v>57.51</v>
      </c>
      <c r="AOM127" s="14" t="s">
        <v>3751</v>
      </c>
      <c r="AON127" s="16">
        <v>5.66</v>
      </c>
      <c r="AOO127" s="14" t="s">
        <v>2563</v>
      </c>
      <c r="AOP127" s="14" t="s">
        <v>3752</v>
      </c>
      <c r="AOQ127" s="14" t="s">
        <v>3752</v>
      </c>
      <c r="AOR127" s="14" t="s">
        <v>3753</v>
      </c>
      <c r="AOS127" s="14" t="s">
        <v>1168</v>
      </c>
      <c r="AOT127" s="14" t="s">
        <v>3754</v>
      </c>
      <c r="AOU127" s="14" t="s">
        <v>2574</v>
      </c>
      <c r="AOV127" s="16">
        <v>6.0</v>
      </c>
      <c r="AOW127" s="14" t="s">
        <v>2574</v>
      </c>
      <c r="AOX127" s="14" t="s">
        <v>2621</v>
      </c>
      <c r="AOY127" s="14" t="s">
        <v>3755</v>
      </c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</row>
    <row r="128">
      <c r="A128" s="14" t="s">
        <v>3756</v>
      </c>
      <c r="B128" s="14" t="s">
        <v>3757</v>
      </c>
      <c r="C128" s="14" t="s">
        <v>3758</v>
      </c>
      <c r="D128" s="14" t="s">
        <v>2871</v>
      </c>
      <c r="E128" s="14" t="s">
        <v>3759</v>
      </c>
      <c r="F128" s="14" t="s">
        <v>2835</v>
      </c>
      <c r="I128" s="14" t="s">
        <v>2558</v>
      </c>
      <c r="J128" s="14" t="s">
        <v>3025</v>
      </c>
      <c r="K128" s="14" t="s">
        <v>2619</v>
      </c>
      <c r="L128" s="17"/>
      <c r="M128" s="17"/>
      <c r="N128" s="14" t="s">
        <v>21</v>
      </c>
      <c r="O128" s="14" t="s">
        <v>21</v>
      </c>
      <c r="P128" s="14" t="s">
        <v>2690</v>
      </c>
      <c r="Q128" s="16">
        <v>11.0</v>
      </c>
      <c r="R128" s="16">
        <v>4091369.0</v>
      </c>
      <c r="S128" s="16">
        <v>4091369.0</v>
      </c>
      <c r="T128" s="14" t="s">
        <v>2630</v>
      </c>
      <c r="U128" s="14" t="s">
        <v>2621</v>
      </c>
      <c r="V128" s="14" t="s">
        <v>3760</v>
      </c>
      <c r="W128" s="14" t="s">
        <v>3761</v>
      </c>
      <c r="Z128" s="17"/>
      <c r="AA128" s="17"/>
      <c r="AB128" s="17"/>
      <c r="AC128" s="17"/>
      <c r="AD128" s="16">
        <v>12.0</v>
      </c>
      <c r="AE128" s="22">
        <v>45455.0</v>
      </c>
      <c r="AF128" s="17"/>
      <c r="AG128" s="17"/>
      <c r="AH128" s="17"/>
      <c r="AI128" s="17"/>
      <c r="AJ128" s="17"/>
      <c r="AK128" s="17"/>
      <c r="AL128" s="16">
        <v>57.0</v>
      </c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4" t="s">
        <v>3762</v>
      </c>
      <c r="BB128" s="17"/>
      <c r="BC128" s="17"/>
      <c r="BD128" s="17"/>
      <c r="BE128" s="17"/>
      <c r="BF128" s="17"/>
      <c r="BG128" s="16">
        <v>5.0</v>
      </c>
      <c r="BH128" s="17"/>
      <c r="BI128" s="14" t="s">
        <v>2594</v>
      </c>
      <c r="BJ128" s="14" t="s">
        <v>2566</v>
      </c>
      <c r="BK128" s="17"/>
      <c r="BL128" s="17"/>
      <c r="BM128" s="16">
        <v>0.4</v>
      </c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4" t="s">
        <v>2644</v>
      </c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4" t="s">
        <v>3763</v>
      </c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4" t="s">
        <v>3764</v>
      </c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4" t="s">
        <v>3765</v>
      </c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4" t="s">
        <v>3766</v>
      </c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6">
        <v>0.0</v>
      </c>
      <c r="BRB128" s="17"/>
      <c r="BRC128" s="16">
        <v>1.0</v>
      </c>
      <c r="BRD128" s="14" t="s">
        <v>3767</v>
      </c>
      <c r="BRE128" s="23" t="b">
        <v>1</v>
      </c>
      <c r="BRF128" s="16">
        <v>55.0</v>
      </c>
      <c r="BRG128" s="14" t="s">
        <v>3768</v>
      </c>
      <c r="BRH128" s="16">
        <v>36.5</v>
      </c>
      <c r="BRI128" s="16">
        <v>49.7</v>
      </c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</row>
    <row r="129">
      <c r="A129" s="14" t="s">
        <v>3756</v>
      </c>
      <c r="B129" s="14" t="s">
        <v>3769</v>
      </c>
      <c r="C129" s="14" t="s">
        <v>3758</v>
      </c>
      <c r="D129" s="14" t="s">
        <v>2871</v>
      </c>
      <c r="E129" s="14" t="s">
        <v>3759</v>
      </c>
      <c r="F129" s="14" t="s">
        <v>2835</v>
      </c>
      <c r="I129" s="14" t="s">
        <v>2558</v>
      </c>
      <c r="J129" s="14" t="s">
        <v>3025</v>
      </c>
      <c r="K129" s="14" t="s">
        <v>2619</v>
      </c>
      <c r="L129" s="17"/>
      <c r="M129" s="17"/>
      <c r="N129" s="14" t="s">
        <v>21</v>
      </c>
      <c r="O129" s="14" t="s">
        <v>21</v>
      </c>
      <c r="P129" s="14" t="s">
        <v>2690</v>
      </c>
      <c r="Q129" s="16">
        <v>11.0</v>
      </c>
      <c r="R129" s="16">
        <v>4091369.0</v>
      </c>
      <c r="S129" s="16">
        <v>4091369.0</v>
      </c>
      <c r="T129" s="14" t="s">
        <v>2630</v>
      </c>
      <c r="U129" s="14" t="s">
        <v>2621</v>
      </c>
      <c r="V129" s="14" t="s">
        <v>3760</v>
      </c>
      <c r="W129" s="14" t="s">
        <v>3761</v>
      </c>
      <c r="Z129" s="17"/>
      <c r="AA129" s="17"/>
      <c r="AB129" s="17"/>
      <c r="AC129" s="17"/>
      <c r="AD129" s="16">
        <v>7.0</v>
      </c>
      <c r="AE129" s="22">
        <v>45455.0</v>
      </c>
      <c r="AF129" s="17"/>
      <c r="AG129" s="17"/>
      <c r="AH129" s="17"/>
      <c r="AI129" s="17"/>
      <c r="AJ129" s="17"/>
      <c r="AK129" s="17"/>
      <c r="AL129" s="16">
        <v>57.0</v>
      </c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4" t="s">
        <v>3762</v>
      </c>
      <c r="BB129" s="17"/>
      <c r="BC129" s="17"/>
      <c r="BD129" s="17"/>
      <c r="BE129" s="17"/>
      <c r="BF129" s="17"/>
      <c r="BG129" s="16">
        <v>5.0</v>
      </c>
      <c r="BH129" s="17"/>
      <c r="BI129" s="14" t="s">
        <v>2594</v>
      </c>
      <c r="BJ129" s="14" t="s">
        <v>2566</v>
      </c>
      <c r="BK129" s="17"/>
      <c r="BL129" s="17"/>
      <c r="BM129" s="16">
        <v>0.23333333</v>
      </c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4" t="s">
        <v>2644</v>
      </c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4" t="s">
        <v>3763</v>
      </c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4" t="s">
        <v>3764</v>
      </c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4" t="s">
        <v>3765</v>
      </c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4" t="s">
        <v>3766</v>
      </c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6">
        <v>0.0</v>
      </c>
      <c r="BRB129" s="17"/>
      <c r="BRC129" s="16">
        <v>1.0</v>
      </c>
      <c r="BRD129" s="14" t="s">
        <v>3767</v>
      </c>
      <c r="BRE129" s="23" t="b">
        <v>1</v>
      </c>
      <c r="BRF129" s="16">
        <v>55.0</v>
      </c>
      <c r="BRG129" s="14" t="s">
        <v>3768</v>
      </c>
      <c r="BRH129" s="16">
        <v>36.5</v>
      </c>
      <c r="BRI129" s="16">
        <v>49.7</v>
      </c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</row>
    <row r="130">
      <c r="A130" s="14" t="s">
        <v>3770</v>
      </c>
      <c r="B130" s="14" t="s">
        <v>3771</v>
      </c>
      <c r="C130" s="14" t="s">
        <v>2728</v>
      </c>
      <c r="D130" s="14" t="s">
        <v>2686</v>
      </c>
      <c r="E130" s="14" t="s">
        <v>3347</v>
      </c>
      <c r="F130" s="14" t="s">
        <v>2835</v>
      </c>
      <c r="I130" s="14" t="s">
        <v>3348</v>
      </c>
      <c r="J130" s="14" t="s">
        <v>2618</v>
      </c>
      <c r="K130" s="14" t="s">
        <v>2619</v>
      </c>
      <c r="L130" s="17"/>
      <c r="M130" s="17"/>
      <c r="N130" s="14" t="s">
        <v>21</v>
      </c>
      <c r="O130" s="14" t="s">
        <v>2674</v>
      </c>
      <c r="P130" s="14" t="s">
        <v>3772</v>
      </c>
      <c r="Q130" s="16">
        <v>11.0</v>
      </c>
      <c r="R130" s="16">
        <v>4091387.0</v>
      </c>
      <c r="S130" s="16">
        <v>4091387.0</v>
      </c>
      <c r="T130" s="14" t="s">
        <v>2631</v>
      </c>
      <c r="U130" s="14" t="s">
        <v>2630</v>
      </c>
      <c r="V130" s="14" t="s">
        <v>3349</v>
      </c>
      <c r="W130" s="14" t="s">
        <v>3350</v>
      </c>
      <c r="X130" s="16">
        <v>0.36</v>
      </c>
      <c r="Y130" s="17"/>
      <c r="Z130" s="16">
        <v>27.0</v>
      </c>
      <c r="AA130" s="16">
        <v>49.0</v>
      </c>
      <c r="AB130" s="17"/>
      <c r="AC130" s="16">
        <v>41.0</v>
      </c>
      <c r="AD130" s="16">
        <v>1233.0</v>
      </c>
      <c r="AE130" s="22">
        <v>45455.0</v>
      </c>
      <c r="AF130" s="17"/>
      <c r="AG130" s="17"/>
      <c r="AH130" s="17"/>
      <c r="AI130" s="17"/>
      <c r="AJ130" s="17"/>
      <c r="AK130" s="17"/>
      <c r="AL130" s="16">
        <v>28.0</v>
      </c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4" t="s">
        <v>3310</v>
      </c>
      <c r="BB130" s="17"/>
      <c r="BC130" s="17"/>
      <c r="BD130" s="17"/>
      <c r="BE130" s="17"/>
      <c r="BF130" s="17"/>
      <c r="BG130" s="16">
        <v>2.0</v>
      </c>
      <c r="BH130" s="14" t="s">
        <v>3773</v>
      </c>
      <c r="BI130" s="14" t="s">
        <v>2594</v>
      </c>
      <c r="BJ130" s="14" t="s">
        <v>2566</v>
      </c>
      <c r="BK130" s="17"/>
      <c r="BL130" s="17"/>
      <c r="BM130" s="16">
        <v>40.8666667</v>
      </c>
      <c r="BN130" s="17"/>
      <c r="BO130" s="17"/>
      <c r="BP130" s="17"/>
      <c r="BQ130" s="17"/>
      <c r="BR130" s="17"/>
      <c r="BS130" s="17"/>
      <c r="BT130" s="16">
        <v>58.0</v>
      </c>
      <c r="BU130" s="14" t="s">
        <v>2680</v>
      </c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4" t="s">
        <v>3099</v>
      </c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4" t="s">
        <v>3774</v>
      </c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4" t="s">
        <v>3328</v>
      </c>
      <c r="ASF130" s="14" t="s">
        <v>3775</v>
      </c>
      <c r="ASG130" s="14" t="s">
        <v>3776</v>
      </c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</row>
    <row r="131">
      <c r="A131" s="14" t="s">
        <v>3770</v>
      </c>
      <c r="B131" s="14" t="s">
        <v>3777</v>
      </c>
      <c r="C131" s="14" t="s">
        <v>2728</v>
      </c>
      <c r="D131" s="14" t="s">
        <v>2686</v>
      </c>
      <c r="E131" s="14" t="s">
        <v>3359</v>
      </c>
      <c r="F131" s="14" t="s">
        <v>2835</v>
      </c>
      <c r="I131" s="14" t="s">
        <v>3360</v>
      </c>
      <c r="J131" s="14" t="s">
        <v>2618</v>
      </c>
      <c r="K131" s="14" t="s">
        <v>2619</v>
      </c>
      <c r="L131" s="17"/>
      <c r="M131" s="17"/>
      <c r="N131" s="14" t="s">
        <v>21</v>
      </c>
      <c r="O131" s="14" t="s">
        <v>2674</v>
      </c>
      <c r="P131" s="14" t="s">
        <v>3772</v>
      </c>
      <c r="Q131" s="16">
        <v>11.0</v>
      </c>
      <c r="R131" s="16">
        <v>4112853.0</v>
      </c>
      <c r="S131" s="16">
        <v>4112853.0</v>
      </c>
      <c r="T131" s="14" t="s">
        <v>2622</v>
      </c>
      <c r="U131" s="14" t="s">
        <v>2621</v>
      </c>
      <c r="V131" s="14" t="s">
        <v>3361</v>
      </c>
      <c r="W131" s="14" t="s">
        <v>3362</v>
      </c>
      <c r="X131" s="16">
        <v>0.75</v>
      </c>
      <c r="Y131" s="17"/>
      <c r="Z131" s="16">
        <v>62.0</v>
      </c>
      <c r="AA131" s="16">
        <v>21.0</v>
      </c>
      <c r="AB131" s="17"/>
      <c r="AC131" s="16">
        <v>158.0</v>
      </c>
      <c r="AD131" s="16">
        <v>1714.0</v>
      </c>
      <c r="AE131" s="22">
        <v>45638.0</v>
      </c>
      <c r="AF131" s="17"/>
      <c r="AG131" s="17"/>
      <c r="AH131" s="17"/>
      <c r="AI131" s="17"/>
      <c r="AJ131" s="17"/>
      <c r="AK131" s="17"/>
      <c r="AL131" s="16">
        <v>49.0</v>
      </c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4" t="s">
        <v>3310</v>
      </c>
      <c r="BB131" s="17"/>
      <c r="BC131" s="17"/>
      <c r="BD131" s="17"/>
      <c r="BE131" s="17"/>
      <c r="BF131" s="17"/>
      <c r="BG131" s="16">
        <v>5.0</v>
      </c>
      <c r="BH131" s="14" t="s">
        <v>3773</v>
      </c>
      <c r="BI131" s="14" t="s">
        <v>2594</v>
      </c>
      <c r="BJ131" s="14" t="s">
        <v>2566</v>
      </c>
      <c r="BK131" s="17"/>
      <c r="BL131" s="17"/>
      <c r="BM131" s="16">
        <v>57.0666667</v>
      </c>
      <c r="BN131" s="17"/>
      <c r="BO131" s="17"/>
      <c r="BP131" s="17"/>
      <c r="BQ131" s="17"/>
      <c r="BR131" s="17"/>
      <c r="BS131" s="17"/>
      <c r="BT131" s="16">
        <v>106.0</v>
      </c>
      <c r="BU131" s="14" t="s">
        <v>2567</v>
      </c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4" t="s">
        <v>3099</v>
      </c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4" t="s">
        <v>3774</v>
      </c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4" t="s">
        <v>3328</v>
      </c>
      <c r="ASF131" s="14" t="s">
        <v>3775</v>
      </c>
      <c r="ASG131" s="14" t="s">
        <v>3778</v>
      </c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</row>
    <row r="132">
      <c r="A132" s="14" t="s">
        <v>3779</v>
      </c>
      <c r="B132" s="14" t="s">
        <v>3780</v>
      </c>
      <c r="C132" s="14" t="s">
        <v>3513</v>
      </c>
      <c r="D132" s="14" t="s">
        <v>3781</v>
      </c>
      <c r="E132" s="14" t="s">
        <v>3782</v>
      </c>
      <c r="F132" s="14" t="s">
        <v>2835</v>
      </c>
      <c r="I132" s="14" t="s">
        <v>3783</v>
      </c>
      <c r="J132" s="14" t="s">
        <v>2618</v>
      </c>
      <c r="K132" s="14" t="s">
        <v>2619</v>
      </c>
      <c r="L132" s="17"/>
      <c r="M132" s="17"/>
      <c r="N132" s="14" t="s">
        <v>21</v>
      </c>
      <c r="O132" s="14" t="s">
        <v>21</v>
      </c>
      <c r="P132" s="14" t="s">
        <v>3784</v>
      </c>
      <c r="Q132" s="16">
        <v>11.0</v>
      </c>
      <c r="R132" s="16">
        <v>4112946.0</v>
      </c>
      <c r="S132" s="16">
        <v>4112946.0</v>
      </c>
      <c r="T132" s="14" t="s">
        <v>2631</v>
      </c>
      <c r="U132" s="14" t="s">
        <v>2621</v>
      </c>
      <c r="V132" s="14" t="s">
        <v>3785</v>
      </c>
      <c r="W132" s="14" t="s">
        <v>3786</v>
      </c>
      <c r="Z132" s="17"/>
      <c r="AA132" s="17"/>
      <c r="AB132" s="17"/>
      <c r="AC132" s="17"/>
      <c r="AD132" s="16">
        <v>17.0</v>
      </c>
      <c r="AE132" s="22">
        <v>45638.0</v>
      </c>
      <c r="AF132" s="17"/>
      <c r="AG132" s="17"/>
      <c r="AH132" s="17"/>
      <c r="AI132" s="17"/>
      <c r="AJ132" s="17"/>
      <c r="AK132" s="17"/>
      <c r="AL132" s="16">
        <v>74.0</v>
      </c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4" t="s">
        <v>3787</v>
      </c>
      <c r="BB132" s="17"/>
      <c r="BC132" s="17"/>
      <c r="BD132" s="17"/>
      <c r="BE132" s="17"/>
      <c r="BF132" s="17"/>
      <c r="BG132" s="16">
        <v>1.0</v>
      </c>
      <c r="BH132" s="17"/>
      <c r="BI132" s="14" t="s">
        <v>2594</v>
      </c>
      <c r="BJ132" s="14" t="s">
        <v>2566</v>
      </c>
      <c r="BK132" s="17"/>
      <c r="BL132" s="17"/>
      <c r="BM132" s="16">
        <v>0.56666667</v>
      </c>
      <c r="BN132" s="17"/>
      <c r="BO132" s="17"/>
      <c r="BP132" s="17"/>
      <c r="BQ132" s="17"/>
      <c r="BR132" s="17"/>
      <c r="BS132" s="17"/>
      <c r="BT132" s="17"/>
      <c r="BU132" s="14" t="s">
        <v>2567</v>
      </c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4" t="s">
        <v>3551</v>
      </c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4" t="s">
        <v>3788</v>
      </c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4" t="s">
        <v>2977</v>
      </c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4" t="s">
        <v>3028</v>
      </c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4" t="s">
        <v>3789</v>
      </c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6">
        <v>8.0</v>
      </c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4" t="s">
        <v>3043</v>
      </c>
      <c r="AMF132" s="14" t="s">
        <v>2977</v>
      </c>
      <c r="AMG132" s="14" t="s">
        <v>2977</v>
      </c>
      <c r="AMH132" s="14" t="s">
        <v>3043</v>
      </c>
      <c r="AMI132" s="14" t="s">
        <v>3790</v>
      </c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</row>
    <row r="133">
      <c r="A133" s="14" t="s">
        <v>3791</v>
      </c>
      <c r="B133" s="14" t="s">
        <v>3792</v>
      </c>
      <c r="C133" s="14" t="s">
        <v>2670</v>
      </c>
      <c r="D133" s="14" t="s">
        <v>2671</v>
      </c>
      <c r="E133" s="14" t="s">
        <v>3793</v>
      </c>
      <c r="F133" s="14" t="s">
        <v>2835</v>
      </c>
      <c r="I133" s="14" t="s">
        <v>3794</v>
      </c>
      <c r="J133" s="14" t="s">
        <v>2618</v>
      </c>
      <c r="K133" s="14" t="s">
        <v>2619</v>
      </c>
      <c r="L133" s="17"/>
      <c r="M133" s="17"/>
      <c r="N133" s="14" t="s">
        <v>21</v>
      </c>
      <c r="O133" s="14" t="s">
        <v>21</v>
      </c>
      <c r="P133" s="14" t="s">
        <v>21</v>
      </c>
      <c r="Q133" s="16">
        <v>11.0</v>
      </c>
      <c r="R133" s="16">
        <v>4112642.0</v>
      </c>
      <c r="S133" s="16">
        <v>4112642.0</v>
      </c>
      <c r="T133" s="14" t="s">
        <v>2622</v>
      </c>
      <c r="U133" s="14" t="s">
        <v>2621</v>
      </c>
      <c r="V133" s="14" t="s">
        <v>3795</v>
      </c>
      <c r="W133" s="14" t="s">
        <v>3796</v>
      </c>
      <c r="X133" s="16">
        <v>0.4</v>
      </c>
      <c r="Y133" s="17"/>
      <c r="Z133" s="16">
        <v>21.0</v>
      </c>
      <c r="AA133" s="16">
        <v>32.0</v>
      </c>
      <c r="AB133" s="17"/>
      <c r="AC133" s="16">
        <v>38.0</v>
      </c>
      <c r="AD133" s="16">
        <v>837.0</v>
      </c>
      <c r="AE133" s="22">
        <v>45638.0</v>
      </c>
      <c r="AF133" s="17"/>
      <c r="AG133" s="14" t="s">
        <v>2876</v>
      </c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4" t="s">
        <v>2678</v>
      </c>
      <c r="BB133" s="17"/>
      <c r="BC133" s="17"/>
      <c r="BD133" s="17"/>
      <c r="BE133" s="17"/>
      <c r="BF133" s="17"/>
      <c r="BG133" s="16">
        <v>1.0</v>
      </c>
      <c r="BH133" s="17"/>
      <c r="BI133" s="14" t="s">
        <v>2594</v>
      </c>
      <c r="BJ133" s="17"/>
      <c r="BK133" s="17"/>
      <c r="BL133" s="17"/>
      <c r="BM133" s="16">
        <v>28.6</v>
      </c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6">
        <v>63.0</v>
      </c>
      <c r="AIE133" s="14" t="s">
        <v>160</v>
      </c>
      <c r="AIF133" s="14" t="s">
        <v>3797</v>
      </c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</row>
    <row r="134">
      <c r="A134" s="14" t="s">
        <v>2634</v>
      </c>
      <c r="B134" s="14" t="s">
        <v>2635</v>
      </c>
      <c r="C134" s="14" t="s">
        <v>2601</v>
      </c>
      <c r="D134" s="14" t="s">
        <v>2636</v>
      </c>
      <c r="E134" s="14" t="s">
        <v>3798</v>
      </c>
      <c r="F134" s="14" t="s">
        <v>2835</v>
      </c>
      <c r="I134" s="14" t="s">
        <v>3799</v>
      </c>
      <c r="J134" s="14" t="s">
        <v>2618</v>
      </c>
      <c r="K134" s="14" t="s">
        <v>2619</v>
      </c>
      <c r="L134" s="14" t="s">
        <v>2639</v>
      </c>
      <c r="M134" s="17"/>
      <c r="N134" s="14" t="s">
        <v>21</v>
      </c>
      <c r="O134" s="14" t="s">
        <v>21</v>
      </c>
      <c r="P134" s="14" t="s">
        <v>21</v>
      </c>
      <c r="Q134" s="16">
        <v>11.0</v>
      </c>
      <c r="R134" s="16">
        <v>4045214.0</v>
      </c>
      <c r="S134" s="16">
        <v>4045214.0</v>
      </c>
      <c r="T134" s="14" t="s">
        <v>2631</v>
      </c>
      <c r="U134" s="14" t="s">
        <v>2622</v>
      </c>
      <c r="V134" s="14" t="s">
        <v>3800</v>
      </c>
      <c r="W134" s="14" t="s">
        <v>3801</v>
      </c>
      <c r="X134" s="16">
        <v>0.21</v>
      </c>
      <c r="Y134" s="17"/>
      <c r="Z134" s="16">
        <v>136.0</v>
      </c>
      <c r="AA134" s="16">
        <v>511.0</v>
      </c>
      <c r="AB134" s="17"/>
      <c r="AC134" s="16">
        <v>467.0</v>
      </c>
      <c r="AD134" s="16">
        <v>54.0</v>
      </c>
      <c r="AE134" s="22">
        <v>45363.0</v>
      </c>
      <c r="AF134" s="17"/>
      <c r="AG134" s="17"/>
      <c r="AH134" s="17"/>
      <c r="AI134" s="17"/>
      <c r="AJ134" s="17"/>
      <c r="AK134" s="17"/>
      <c r="AL134" s="16">
        <v>69.0</v>
      </c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4" t="s">
        <v>2642</v>
      </c>
      <c r="BB134" s="17"/>
      <c r="BC134" s="17"/>
      <c r="BD134" s="17"/>
      <c r="BE134" s="17"/>
      <c r="BF134" s="17"/>
      <c r="BG134" s="16">
        <v>1.0</v>
      </c>
      <c r="BH134" s="17"/>
      <c r="BI134" s="14" t="s">
        <v>2594</v>
      </c>
      <c r="BJ134" s="14" t="s">
        <v>2566</v>
      </c>
      <c r="BK134" s="17"/>
      <c r="BL134" s="17"/>
      <c r="BM134" s="16">
        <v>1.8</v>
      </c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4" t="s">
        <v>2643</v>
      </c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6">
        <v>80.0</v>
      </c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4" t="s">
        <v>2618</v>
      </c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4" t="s">
        <v>2644</v>
      </c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4" t="s">
        <v>2645</v>
      </c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4" t="s">
        <v>2646</v>
      </c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6">
        <v>24.69</v>
      </c>
      <c r="ANV134" s="14" t="s">
        <v>2647</v>
      </c>
      <c r="ANW134" s="17"/>
      <c r="ANX134" s="17"/>
      <c r="ANY134" s="17"/>
      <c r="ANZ134" s="17"/>
      <c r="AOA134" s="17"/>
      <c r="AOB134" s="17"/>
      <c r="AOC134" s="16">
        <v>180.0</v>
      </c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4" t="s">
        <v>2648</v>
      </c>
      <c r="ASU134" s="16">
        <v>0.0</v>
      </c>
      <c r="ASV134" s="17"/>
      <c r="ASW134" s="16">
        <v>0.0</v>
      </c>
      <c r="ASX134" s="16">
        <v>0.0</v>
      </c>
      <c r="ASY134" s="17"/>
      <c r="ASZ134" s="17"/>
      <c r="ATA134" s="16">
        <v>0.0</v>
      </c>
      <c r="ATB134" s="14" t="s">
        <v>2649</v>
      </c>
      <c r="ATC134" s="16">
        <v>0.54</v>
      </c>
      <c r="ATD134" s="14" t="s">
        <v>2650</v>
      </c>
      <c r="ATF134" s="16">
        <v>0.0</v>
      </c>
      <c r="ATG134" s="17"/>
      <c r="ATH134" s="16">
        <v>0.0</v>
      </c>
      <c r="ATI134" s="16">
        <v>3012.07198</v>
      </c>
      <c r="ATJ134" s="16">
        <v>1340.20074</v>
      </c>
      <c r="ATK134" s="16">
        <v>4352.27272</v>
      </c>
      <c r="ATL134" s="16">
        <v>4.0</v>
      </c>
      <c r="ATM134" s="17"/>
      <c r="ATN134" s="16">
        <v>0.0</v>
      </c>
      <c r="ATO134" s="16">
        <v>0.0</v>
      </c>
      <c r="ATP134" s="14" t="s">
        <v>2651</v>
      </c>
      <c r="ATQ134" s="16">
        <v>0.70312064</v>
      </c>
      <c r="ATR134" s="16">
        <v>1223.0</v>
      </c>
      <c r="ATS134" s="16">
        <v>37.6526862</v>
      </c>
      <c r="ATT134" s="16">
        <v>7.81519967</v>
      </c>
      <c r="ATU134" s="16">
        <v>6.82902309</v>
      </c>
      <c r="ATV134" s="16">
        <v>0.363</v>
      </c>
      <c r="ATW134" s="14" t="s">
        <v>2652</v>
      </c>
      <c r="ATX134" s="16">
        <v>54.0</v>
      </c>
      <c r="ATY134" s="17"/>
      <c r="ATZ134" s="17"/>
      <c r="AUA134" s="17"/>
      <c r="AUB134" s="16">
        <v>0.0</v>
      </c>
      <c r="AUC134" s="14" t="s">
        <v>2653</v>
      </c>
      <c r="AUD134" s="16">
        <v>0.0</v>
      </c>
      <c r="AUE134" s="16">
        <v>0.0</v>
      </c>
      <c r="AUF134" s="14" t="s">
        <v>2654</v>
      </c>
      <c r="AUG134" s="16">
        <v>0.001757</v>
      </c>
      <c r="AUH134" s="16">
        <v>0.10889246</v>
      </c>
      <c r="AUI134" s="17"/>
      <c r="AUJ134" s="16">
        <v>0.0</v>
      </c>
      <c r="AUK134" s="16">
        <v>4.0</v>
      </c>
      <c r="AUL134" s="16">
        <v>1303.0</v>
      </c>
      <c r="AUM134" s="16">
        <v>1.0</v>
      </c>
      <c r="AUN134" s="16">
        <v>0.89243574</v>
      </c>
      <c r="AUO134" s="16">
        <v>0.72890754</v>
      </c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</row>
    <row r="135">
      <c r="A135" s="14" t="s">
        <v>3802</v>
      </c>
      <c r="B135" s="14" t="s">
        <v>3803</v>
      </c>
      <c r="C135" s="14" t="s">
        <v>2614</v>
      </c>
      <c r="D135" s="14" t="s">
        <v>2615</v>
      </c>
      <c r="E135" s="14" t="s">
        <v>3178</v>
      </c>
      <c r="F135" s="14" t="s">
        <v>2835</v>
      </c>
      <c r="I135" s="14" t="s">
        <v>3179</v>
      </c>
      <c r="J135" s="14" t="s">
        <v>2618</v>
      </c>
      <c r="K135" s="14" t="s">
        <v>2619</v>
      </c>
      <c r="L135" s="17"/>
      <c r="M135" s="16">
        <v>2.0</v>
      </c>
      <c r="N135" s="14" t="s">
        <v>3804</v>
      </c>
      <c r="O135" s="14" t="s">
        <v>21</v>
      </c>
      <c r="P135" s="21" t="s">
        <v>3805</v>
      </c>
      <c r="Q135" s="16">
        <v>11.0</v>
      </c>
      <c r="R135" s="16">
        <v>4112532.0</v>
      </c>
      <c r="S135" s="16">
        <v>4112532.0</v>
      </c>
      <c r="T135" s="14" t="s">
        <v>2622</v>
      </c>
      <c r="U135" s="14" t="s">
        <v>2621</v>
      </c>
      <c r="V135" s="14" t="s">
        <v>3180</v>
      </c>
      <c r="W135" s="14" t="s">
        <v>3181</v>
      </c>
      <c r="Z135" s="17"/>
      <c r="AA135" s="17"/>
      <c r="AB135" s="17"/>
      <c r="AC135" s="17"/>
      <c r="AD135" s="16">
        <v>167.0</v>
      </c>
      <c r="AE135" s="22">
        <v>45638.0</v>
      </c>
      <c r="AF135" s="17"/>
      <c r="AG135" s="14" t="s">
        <v>2876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4" t="s">
        <v>2625</v>
      </c>
      <c r="BB135" s="17"/>
      <c r="BC135" s="17"/>
      <c r="BD135" s="14" t="s">
        <v>3806</v>
      </c>
      <c r="BE135" s="17"/>
      <c r="BF135" s="17"/>
      <c r="BG135" s="16">
        <v>1.0</v>
      </c>
      <c r="BH135" s="14" t="s">
        <v>1447</v>
      </c>
      <c r="BI135" s="14" t="s">
        <v>2594</v>
      </c>
      <c r="BJ135" s="14" t="s">
        <v>2566</v>
      </c>
      <c r="BK135" s="17"/>
      <c r="BL135" s="17"/>
      <c r="BM135" s="16">
        <v>5.56666667</v>
      </c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4" t="s">
        <v>2644</v>
      </c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4" t="s">
        <v>3807</v>
      </c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4" t="s">
        <v>3808</v>
      </c>
      <c r="BTL135" s="14" t="s">
        <v>3806</v>
      </c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</row>
    <row r="136">
      <c r="A136" s="14" t="s">
        <v>3809</v>
      </c>
      <c r="B136" s="14" t="s">
        <v>3810</v>
      </c>
      <c r="C136" s="14" t="s">
        <v>2601</v>
      </c>
      <c r="D136" s="14" t="s">
        <v>2636</v>
      </c>
      <c r="E136" s="14" t="s">
        <v>3811</v>
      </c>
      <c r="F136" s="14" t="s">
        <v>2835</v>
      </c>
      <c r="I136" s="14" t="s">
        <v>3812</v>
      </c>
      <c r="J136" s="14" t="s">
        <v>2618</v>
      </c>
      <c r="K136" s="14" t="s">
        <v>2619</v>
      </c>
      <c r="L136" s="14" t="s">
        <v>2639</v>
      </c>
      <c r="M136" s="17"/>
      <c r="N136" s="14" t="s">
        <v>21</v>
      </c>
      <c r="O136" s="14" t="s">
        <v>21</v>
      </c>
      <c r="P136" s="14" t="s">
        <v>21</v>
      </c>
      <c r="Q136" s="16">
        <v>11.0</v>
      </c>
      <c r="R136" s="16">
        <v>4104519.0</v>
      </c>
      <c r="S136" s="16">
        <v>4104519.0</v>
      </c>
      <c r="T136" s="14" t="s">
        <v>2622</v>
      </c>
      <c r="U136" s="14" t="s">
        <v>2621</v>
      </c>
      <c r="V136" s="14" t="s">
        <v>3813</v>
      </c>
      <c r="W136" s="14" t="s">
        <v>3814</v>
      </c>
      <c r="X136" s="16">
        <v>0.11</v>
      </c>
      <c r="Y136" s="17"/>
      <c r="Z136" s="16">
        <v>6.0</v>
      </c>
      <c r="AA136" s="16">
        <v>49.0</v>
      </c>
      <c r="AB136" s="17"/>
      <c r="AC136" s="17"/>
      <c r="AD136" s="16">
        <v>87.0</v>
      </c>
      <c r="AE136" s="22">
        <v>45577.0</v>
      </c>
      <c r="AF136" s="17"/>
      <c r="AG136" s="17"/>
      <c r="AH136" s="17"/>
      <c r="AI136" s="17"/>
      <c r="AJ136" s="17"/>
      <c r="AK136" s="17"/>
      <c r="AL136" s="16">
        <v>59.0</v>
      </c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4" t="s">
        <v>2642</v>
      </c>
      <c r="BB136" s="17"/>
      <c r="BC136" s="17"/>
      <c r="BD136" s="17"/>
      <c r="BE136" s="17"/>
      <c r="BF136" s="17"/>
      <c r="BG136" s="16">
        <v>1.0</v>
      </c>
      <c r="BH136" s="17"/>
      <c r="BI136" s="14" t="s">
        <v>2594</v>
      </c>
      <c r="BJ136" s="14" t="s">
        <v>2566</v>
      </c>
      <c r="BK136" s="17"/>
      <c r="BL136" s="17"/>
      <c r="BM136" s="16">
        <v>2.9</v>
      </c>
      <c r="BN136" s="17"/>
      <c r="BO136" s="17"/>
      <c r="BP136" s="17"/>
      <c r="BQ136" s="17"/>
      <c r="BR136" s="17"/>
      <c r="BS136" s="16">
        <v>0.5406</v>
      </c>
      <c r="BT136" s="16">
        <v>20.0</v>
      </c>
      <c r="BU136" s="14" t="s">
        <v>2567</v>
      </c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4" t="s">
        <v>3815</v>
      </c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4" t="s">
        <v>2574</v>
      </c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4" t="s">
        <v>2644</v>
      </c>
      <c r="OG136" s="17"/>
      <c r="OH136" s="17"/>
      <c r="OI136" s="17"/>
      <c r="OJ136" s="17"/>
      <c r="OK136" s="17"/>
      <c r="OL136" s="14" t="s">
        <v>2563</v>
      </c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6">
        <v>0.24</v>
      </c>
      <c r="TD136" s="14" t="s">
        <v>3139</v>
      </c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4" t="s">
        <v>2250</v>
      </c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4" t="s">
        <v>3816</v>
      </c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4" t="s">
        <v>2564</v>
      </c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</row>
    <row r="137">
      <c r="A137" s="14" t="s">
        <v>3817</v>
      </c>
      <c r="B137" s="14" t="s">
        <v>3818</v>
      </c>
      <c r="C137" s="14" t="s">
        <v>2614</v>
      </c>
      <c r="D137" s="14" t="s">
        <v>3589</v>
      </c>
      <c r="E137" s="14" t="s">
        <v>3819</v>
      </c>
      <c r="F137" s="14" t="s">
        <v>2835</v>
      </c>
      <c r="I137" s="14" t="s">
        <v>3820</v>
      </c>
      <c r="J137" s="14" t="s">
        <v>2618</v>
      </c>
      <c r="K137" s="14" t="s">
        <v>2619</v>
      </c>
      <c r="L137" s="17"/>
      <c r="M137" s="17"/>
      <c r="N137" s="14" t="s">
        <v>21</v>
      </c>
      <c r="O137" s="14" t="s">
        <v>21</v>
      </c>
      <c r="P137" s="21" t="s">
        <v>3821</v>
      </c>
      <c r="Q137" s="16">
        <v>11.0</v>
      </c>
      <c r="R137" s="16">
        <v>4112796.0</v>
      </c>
      <c r="S137" s="16">
        <v>4112796.0</v>
      </c>
      <c r="T137" s="14" t="s">
        <v>2622</v>
      </c>
      <c r="U137" s="14" t="s">
        <v>2621</v>
      </c>
      <c r="V137" s="14" t="s">
        <v>3822</v>
      </c>
      <c r="W137" s="14" t="s">
        <v>3823</v>
      </c>
      <c r="Z137" s="17"/>
      <c r="AA137" s="17"/>
      <c r="AB137" s="17"/>
      <c r="AC137" s="17"/>
      <c r="AD137" s="16">
        <v>511.0</v>
      </c>
      <c r="AE137" s="22">
        <v>45638.0</v>
      </c>
      <c r="AF137" s="17"/>
      <c r="AG137" s="17"/>
      <c r="AH137" s="17"/>
      <c r="AI137" s="17"/>
      <c r="AJ137" s="17"/>
      <c r="AK137" s="17"/>
      <c r="AL137" s="16">
        <v>71.0</v>
      </c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4" t="s">
        <v>3594</v>
      </c>
      <c r="BB137" s="17"/>
      <c r="BC137" s="14" t="s">
        <v>3824</v>
      </c>
      <c r="BD137" s="17"/>
      <c r="BE137" s="17"/>
      <c r="BF137" s="17"/>
      <c r="BG137" s="16">
        <v>1.0</v>
      </c>
      <c r="BH137" s="17"/>
      <c r="BI137" s="17"/>
      <c r="BJ137" s="14" t="s">
        <v>2566</v>
      </c>
      <c r="BK137" s="17"/>
      <c r="BL137" s="17"/>
      <c r="BM137" s="16">
        <v>16.9666667</v>
      </c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  <c r="MS137" s="17"/>
      <c r="MT137" s="17"/>
      <c r="MU137" s="17"/>
      <c r="MV137" s="17"/>
      <c r="MW137" s="17"/>
      <c r="MX137" s="17"/>
      <c r="MY137" s="17"/>
      <c r="MZ137" s="17"/>
      <c r="NA137" s="17"/>
      <c r="NB137" s="17"/>
      <c r="NC137" s="17"/>
      <c r="ND137" s="17"/>
      <c r="NE137" s="17"/>
      <c r="NF137" s="17"/>
      <c r="NG137" s="17"/>
      <c r="NH137" s="17"/>
      <c r="NI137" s="17"/>
      <c r="NJ137" s="17"/>
      <c r="NK137" s="17"/>
      <c r="NL137" s="17"/>
      <c r="NM137" s="17"/>
      <c r="NN137" s="14" t="s">
        <v>3825</v>
      </c>
      <c r="NP137" s="17"/>
      <c r="NQ137" s="17"/>
      <c r="NR137" s="17"/>
      <c r="NS137" s="17"/>
      <c r="NT137" s="17"/>
      <c r="NU137" s="17"/>
      <c r="NV137" s="17"/>
      <c r="NW137" s="17"/>
      <c r="NX137" s="17"/>
      <c r="NY137" s="17"/>
      <c r="NZ137" s="17"/>
      <c r="OA137" s="17"/>
      <c r="OB137" s="17"/>
      <c r="OC137" s="17"/>
      <c r="OD137" s="17"/>
      <c r="OE137" s="17"/>
      <c r="OF137" s="17"/>
      <c r="OG137" s="17"/>
      <c r="OH137" s="17"/>
      <c r="OI137" s="17"/>
      <c r="OJ137" s="17"/>
      <c r="OK137" s="17"/>
      <c r="OL137" s="17"/>
      <c r="OM137" s="17"/>
      <c r="ON137" s="17"/>
      <c r="OO137" s="17"/>
      <c r="OP137" s="17"/>
      <c r="OQ137" s="17"/>
      <c r="OR137" s="17"/>
      <c r="OS137" s="17"/>
      <c r="OT137" s="17"/>
      <c r="OU137" s="17"/>
      <c r="OV137" s="17"/>
      <c r="OW137" s="17"/>
      <c r="OX137" s="17"/>
      <c r="OY137" s="17"/>
      <c r="OZ137" s="17"/>
      <c r="PA137" s="17"/>
      <c r="PB137" s="17"/>
      <c r="PC137" s="17"/>
      <c r="PD137" s="17"/>
      <c r="PE137" s="17"/>
      <c r="PF137" s="17"/>
      <c r="PG137" s="17"/>
      <c r="PH137" s="17"/>
      <c r="PI137" s="17"/>
      <c r="PJ137" s="17"/>
      <c r="PK137" s="17"/>
      <c r="PL137" s="17"/>
      <c r="PM137" s="17"/>
      <c r="PN137" s="17"/>
      <c r="PO137" s="17"/>
      <c r="PP137" s="17"/>
      <c r="PQ137" s="17"/>
      <c r="PR137" s="17"/>
      <c r="PS137" s="17"/>
      <c r="PT137" s="17"/>
      <c r="PU137" s="17"/>
      <c r="PV137" s="17"/>
      <c r="PW137" s="17"/>
      <c r="PX137" s="17"/>
      <c r="PY137" s="17"/>
      <c r="PZ137" s="17"/>
      <c r="QA137" s="17"/>
      <c r="QB137" s="17"/>
      <c r="QC137" s="17"/>
      <c r="QD137" s="17"/>
      <c r="QE137" s="17"/>
      <c r="QF137" s="17"/>
      <c r="QG137" s="17"/>
      <c r="QH137" s="17"/>
      <c r="QI137" s="17"/>
      <c r="QJ137" s="17"/>
      <c r="QK137" s="17"/>
      <c r="QL137" s="17"/>
      <c r="QM137" s="17"/>
      <c r="QN137" s="17"/>
      <c r="QO137" s="17"/>
      <c r="QP137" s="17"/>
      <c r="QQ137" s="17"/>
      <c r="QR137" s="17"/>
      <c r="QS137" s="17"/>
      <c r="QT137" s="17"/>
      <c r="QU137" s="17"/>
      <c r="QV137" s="17"/>
      <c r="QW137" s="17"/>
      <c r="QX137" s="17"/>
      <c r="QY137" s="17"/>
      <c r="QZ137" s="17"/>
      <c r="RA137" s="17"/>
      <c r="RB137" s="17"/>
      <c r="RC137" s="17"/>
      <c r="RD137" s="17"/>
      <c r="RE137" s="17"/>
      <c r="RF137" s="17"/>
      <c r="RG137" s="17"/>
      <c r="RH137" s="17"/>
      <c r="RI137" s="17"/>
      <c r="RJ137" s="17"/>
      <c r="RK137" s="17"/>
      <c r="RL137" s="17"/>
      <c r="RM137" s="17"/>
      <c r="RN137" s="17"/>
      <c r="RO137" s="17"/>
      <c r="RP137" s="17"/>
      <c r="RQ137" s="17"/>
      <c r="RR137" s="17"/>
      <c r="RS137" s="17"/>
      <c r="RT137" s="17"/>
      <c r="RU137" s="17"/>
      <c r="RV137" s="17"/>
      <c r="RW137" s="17"/>
      <c r="RX137" s="17"/>
      <c r="RY137" s="17"/>
      <c r="RZ137" s="17"/>
      <c r="SA137" s="17"/>
      <c r="SB137" s="17"/>
      <c r="SC137" s="17"/>
      <c r="SD137" s="17"/>
      <c r="SE137" s="17"/>
      <c r="SF137" s="17"/>
      <c r="SG137" s="17"/>
      <c r="SH137" s="17"/>
      <c r="SI137" s="17"/>
      <c r="SJ137" s="17"/>
      <c r="SK137" s="17"/>
      <c r="SL137" s="17"/>
      <c r="SM137" s="17"/>
      <c r="SN137" s="17"/>
      <c r="SO137" s="17"/>
      <c r="SP137" s="17"/>
      <c r="SQ137" s="17"/>
      <c r="SR137" s="17"/>
      <c r="SS137" s="17"/>
      <c r="ST137" s="17"/>
      <c r="SU137" s="17"/>
      <c r="SV137" s="17"/>
      <c r="SW137" s="17"/>
      <c r="SX137" s="17"/>
      <c r="SY137" s="17"/>
      <c r="SZ137" s="17"/>
      <c r="TA137" s="17"/>
      <c r="TB137" s="17"/>
      <c r="TC137" s="17"/>
      <c r="TD137" s="17"/>
      <c r="TE137" s="17"/>
      <c r="TF137" s="17"/>
      <c r="TG137" s="17"/>
      <c r="TH137" s="17"/>
      <c r="TI137" s="17"/>
      <c r="TJ137" s="17"/>
      <c r="TK137" s="17"/>
      <c r="TL137" s="17"/>
      <c r="TM137" s="17"/>
      <c r="TN137" s="17"/>
      <c r="TO137" s="17"/>
      <c r="TP137" s="17"/>
      <c r="TQ137" s="17"/>
      <c r="TR137" s="17"/>
      <c r="TS137" s="17"/>
      <c r="TT137" s="17"/>
      <c r="TU137" s="17"/>
      <c r="TV137" s="17"/>
      <c r="TW137" s="17"/>
      <c r="TX137" s="17"/>
      <c r="TY137" s="17"/>
      <c r="TZ137" s="17"/>
      <c r="UA137" s="17"/>
      <c r="UB137" s="17"/>
      <c r="UC137" s="17"/>
      <c r="UD137" s="17"/>
      <c r="UE137" s="17"/>
      <c r="UF137" s="17"/>
      <c r="UG137" s="17"/>
      <c r="UH137" s="17"/>
      <c r="UI137" s="17"/>
      <c r="UJ137" s="17"/>
      <c r="UK137" s="17"/>
      <c r="UL137" s="17"/>
      <c r="UM137" s="17"/>
      <c r="UN137" s="17"/>
      <c r="UO137" s="17"/>
      <c r="UP137" s="17"/>
      <c r="UQ137" s="17"/>
      <c r="UR137" s="17"/>
      <c r="US137" s="17"/>
      <c r="UT137" s="17"/>
      <c r="UU137" s="17"/>
      <c r="UV137" s="17"/>
      <c r="UW137" s="17"/>
      <c r="UX137" s="17"/>
      <c r="UY137" s="17"/>
      <c r="UZ137" s="17"/>
      <c r="VA137" s="17"/>
      <c r="VB137" s="17"/>
      <c r="VC137" s="17"/>
      <c r="VD137" s="17"/>
      <c r="VE137" s="17"/>
      <c r="VF137" s="17"/>
      <c r="VG137" s="17"/>
      <c r="VH137" s="17"/>
      <c r="VI137" s="17"/>
      <c r="VJ137" s="17"/>
      <c r="VK137" s="17"/>
      <c r="VL137" s="17"/>
      <c r="VM137" s="17"/>
      <c r="VN137" s="17"/>
      <c r="VO137" s="17"/>
      <c r="VP137" s="17"/>
      <c r="VQ137" s="17"/>
      <c r="VR137" s="17"/>
      <c r="VS137" s="17"/>
      <c r="VT137" s="17"/>
      <c r="VU137" s="17"/>
      <c r="VV137" s="17"/>
      <c r="VW137" s="17"/>
      <c r="VX137" s="17"/>
      <c r="VY137" s="17"/>
      <c r="VZ137" s="17"/>
      <c r="WA137" s="17"/>
      <c r="WB137" s="17"/>
      <c r="WC137" s="17"/>
      <c r="WD137" s="17"/>
      <c r="WE137" s="17"/>
      <c r="WF137" s="17"/>
      <c r="WG137" s="17"/>
      <c r="WH137" s="17"/>
      <c r="WI137" s="17"/>
      <c r="WJ137" s="17"/>
      <c r="WK137" s="17"/>
      <c r="WL137" s="17"/>
      <c r="WM137" s="17"/>
      <c r="WN137" s="17"/>
      <c r="WO137" s="17"/>
      <c r="WP137" s="17"/>
      <c r="WQ137" s="17"/>
      <c r="WR137" s="17"/>
      <c r="WS137" s="17"/>
      <c r="WT137" s="17"/>
      <c r="WU137" s="17"/>
      <c r="WV137" s="17"/>
      <c r="WW137" s="17"/>
      <c r="WX137" s="17"/>
      <c r="WY137" s="17"/>
      <c r="WZ137" s="17"/>
      <c r="XA137" s="17"/>
      <c r="XB137" s="17"/>
      <c r="XC137" s="17"/>
      <c r="XD137" s="17"/>
      <c r="XE137" s="17"/>
      <c r="XF137" s="17"/>
      <c r="XG137" s="17"/>
      <c r="XH137" s="17"/>
      <c r="XI137" s="17"/>
      <c r="XJ137" s="17"/>
      <c r="XK137" s="17"/>
      <c r="XL137" s="17"/>
      <c r="XM137" s="17"/>
      <c r="XN137" s="17"/>
      <c r="XO137" s="17"/>
      <c r="XP137" s="17"/>
      <c r="XQ137" s="17"/>
      <c r="XR137" s="17"/>
      <c r="XS137" s="17"/>
      <c r="XT137" s="17"/>
      <c r="XU137" s="17"/>
      <c r="XV137" s="17"/>
      <c r="XW137" s="17"/>
      <c r="XX137" s="17"/>
      <c r="XY137" s="17"/>
      <c r="XZ137" s="17"/>
      <c r="YA137" s="17"/>
      <c r="YB137" s="17"/>
      <c r="YC137" s="17"/>
      <c r="YD137" s="17"/>
      <c r="YE137" s="17"/>
      <c r="YF137" s="17"/>
      <c r="YG137" s="17"/>
      <c r="YH137" s="17"/>
      <c r="YI137" s="17"/>
      <c r="YJ137" s="17"/>
      <c r="YK137" s="17"/>
      <c r="YL137" s="17"/>
      <c r="YM137" s="17"/>
      <c r="YN137" s="17"/>
      <c r="YO137" s="17"/>
      <c r="YP137" s="17"/>
      <c r="YQ137" s="17"/>
      <c r="YR137" s="17"/>
      <c r="YS137" s="17"/>
      <c r="YT137" s="17"/>
      <c r="YU137" s="17"/>
      <c r="YV137" s="17"/>
      <c r="YW137" s="17"/>
      <c r="YX137" s="17"/>
      <c r="YY137" s="17"/>
      <c r="YZ137" s="17"/>
      <c r="ZA137" s="17"/>
      <c r="ZB137" s="17"/>
      <c r="ZC137" s="17"/>
      <c r="ZD137" s="17"/>
      <c r="ZE137" s="17"/>
      <c r="ZF137" s="17"/>
      <c r="ZG137" s="17"/>
      <c r="ZH137" s="17"/>
      <c r="ZI137" s="17"/>
      <c r="ZJ137" s="17"/>
      <c r="ZK137" s="17"/>
      <c r="ZL137" s="17"/>
      <c r="ZM137" s="17"/>
      <c r="ZN137" s="17"/>
      <c r="ZO137" s="17"/>
      <c r="ZP137" s="17"/>
      <c r="ZQ137" s="17"/>
      <c r="ZR137" s="17"/>
      <c r="ZS137" s="17"/>
      <c r="ZT137" s="17"/>
      <c r="ZU137" s="17"/>
      <c r="ZV137" s="17"/>
      <c r="ZW137" s="17"/>
      <c r="ZX137" s="17"/>
      <c r="ZY137" s="17"/>
      <c r="ZZ137" s="17"/>
      <c r="AAA137" s="17"/>
      <c r="AAB137" s="17"/>
      <c r="AAC137" s="17"/>
      <c r="AAD137" s="17"/>
      <c r="AAE137" s="17"/>
      <c r="AAF137" s="17"/>
      <c r="AAG137" s="17"/>
      <c r="AAH137" s="17"/>
      <c r="AAI137" s="17"/>
      <c r="AAJ137" s="17"/>
      <c r="AAK137" s="17"/>
      <c r="AAL137" s="17"/>
      <c r="AAM137" s="17"/>
      <c r="AAN137" s="17"/>
      <c r="AAO137" s="17"/>
      <c r="AAP137" s="17"/>
      <c r="AAQ137" s="17"/>
      <c r="AAR137" s="17"/>
      <c r="AAS137" s="17"/>
      <c r="AAT137" s="17"/>
      <c r="AAU137" s="17"/>
      <c r="AAV137" s="17"/>
      <c r="AAW137" s="17"/>
      <c r="AAX137" s="17"/>
      <c r="AAY137" s="17"/>
      <c r="AAZ137" s="17"/>
      <c r="ABA137" s="17"/>
      <c r="ABB137" s="17"/>
      <c r="ABC137" s="17"/>
      <c r="ABD137" s="17"/>
      <c r="ABE137" s="17"/>
      <c r="ABF137" s="17"/>
      <c r="ABG137" s="17"/>
      <c r="ABH137" s="17"/>
      <c r="ABI137" s="17"/>
      <c r="ABJ137" s="17"/>
      <c r="ABK137" s="17"/>
      <c r="ABL137" s="17"/>
      <c r="ABM137" s="17"/>
      <c r="ABN137" s="17"/>
      <c r="ABO137" s="17"/>
      <c r="ABP137" s="17"/>
      <c r="ABQ137" s="17"/>
      <c r="ABR137" s="17"/>
      <c r="ABS137" s="17"/>
      <c r="ABT137" s="17"/>
      <c r="ABU137" s="17"/>
      <c r="ABV137" s="17"/>
      <c r="ABW137" s="17"/>
      <c r="ABX137" s="17"/>
      <c r="ABY137" s="17"/>
      <c r="ABZ137" s="17"/>
      <c r="ACA137" s="17"/>
      <c r="ACB137" s="17"/>
      <c r="ACC137" s="17"/>
      <c r="ACD137" s="17"/>
      <c r="ACE137" s="17"/>
      <c r="ACF137" s="17"/>
      <c r="ACG137" s="17"/>
      <c r="ACH137" s="17"/>
      <c r="ACI137" s="17"/>
      <c r="ACJ137" s="17"/>
      <c r="ACK137" s="17"/>
      <c r="ACL137" s="17"/>
      <c r="ACM137" s="17"/>
      <c r="ACN137" s="17"/>
      <c r="ACO137" s="17"/>
      <c r="ACP137" s="17"/>
      <c r="ACQ137" s="17"/>
      <c r="ACR137" s="17"/>
      <c r="ACS137" s="17"/>
      <c r="ACT137" s="17"/>
      <c r="ACU137" s="17"/>
      <c r="ACV137" s="17"/>
      <c r="ACW137" s="17"/>
      <c r="ACX137" s="17"/>
      <c r="ACY137" s="17"/>
      <c r="ACZ137" s="17"/>
      <c r="ADA137" s="17"/>
      <c r="ADB137" s="17"/>
      <c r="ADC137" s="17"/>
      <c r="ADD137" s="17"/>
      <c r="ADE137" s="17"/>
      <c r="ADF137" s="17"/>
      <c r="ADG137" s="17"/>
      <c r="ADH137" s="17"/>
      <c r="ADI137" s="17"/>
      <c r="ADJ137" s="17"/>
      <c r="ADK137" s="17"/>
      <c r="ADL137" s="17"/>
      <c r="ADM137" s="17"/>
      <c r="ADN137" s="17"/>
      <c r="ADO137" s="17"/>
      <c r="ADP137" s="17"/>
      <c r="ADQ137" s="17"/>
      <c r="ADR137" s="17"/>
      <c r="ADS137" s="17"/>
      <c r="ADT137" s="17"/>
      <c r="ADU137" s="17"/>
      <c r="ADV137" s="17"/>
      <c r="ADW137" s="17"/>
      <c r="ADX137" s="17"/>
      <c r="ADY137" s="17"/>
      <c r="ADZ137" s="17"/>
      <c r="AEA137" s="17"/>
      <c r="AEB137" s="17"/>
      <c r="AEC137" s="17"/>
      <c r="AED137" s="17"/>
      <c r="AEE137" s="17"/>
      <c r="AEF137" s="17"/>
      <c r="AEG137" s="17"/>
      <c r="AEH137" s="17"/>
      <c r="AEI137" s="17"/>
      <c r="AEJ137" s="17"/>
      <c r="AEK137" s="17"/>
      <c r="AEL137" s="17"/>
      <c r="AEM137" s="17"/>
      <c r="AEN137" s="17"/>
      <c r="AEO137" s="17"/>
      <c r="AEP137" s="17"/>
      <c r="AEQ137" s="17"/>
      <c r="AER137" s="17"/>
      <c r="AES137" s="17"/>
      <c r="AET137" s="17"/>
      <c r="AEU137" s="17"/>
      <c r="AEV137" s="17"/>
      <c r="AEW137" s="17"/>
      <c r="AEX137" s="17"/>
      <c r="AEY137" s="17"/>
      <c r="AEZ137" s="17"/>
      <c r="AFA137" s="17"/>
      <c r="AFB137" s="17"/>
      <c r="AFC137" s="17"/>
      <c r="AFD137" s="17"/>
      <c r="AFE137" s="17"/>
      <c r="AFF137" s="17"/>
      <c r="AFG137" s="17"/>
      <c r="AFH137" s="17"/>
      <c r="AFI137" s="17"/>
      <c r="AFJ137" s="17"/>
      <c r="AFK137" s="17"/>
      <c r="AFL137" s="17"/>
      <c r="AFM137" s="17"/>
      <c r="AFN137" s="17"/>
      <c r="AFO137" s="17"/>
      <c r="AFP137" s="17"/>
      <c r="AFQ137" s="17"/>
      <c r="AFR137" s="17"/>
      <c r="AFS137" s="17"/>
      <c r="AFT137" s="17"/>
      <c r="AFU137" s="17"/>
      <c r="AFV137" s="17"/>
      <c r="AFW137" s="17"/>
      <c r="AFX137" s="17"/>
      <c r="AFY137" s="17"/>
      <c r="AFZ137" s="17"/>
      <c r="AGA137" s="17"/>
      <c r="AGB137" s="17"/>
      <c r="AGC137" s="17"/>
      <c r="AGD137" s="17"/>
      <c r="AGE137" s="17"/>
      <c r="AGF137" s="17"/>
      <c r="AGG137" s="17"/>
      <c r="AGH137" s="17"/>
      <c r="AGI137" s="17"/>
      <c r="AGJ137" s="17"/>
      <c r="AGK137" s="17"/>
      <c r="AGL137" s="17"/>
      <c r="AGM137" s="17"/>
      <c r="AGN137" s="17"/>
      <c r="AGO137" s="17"/>
      <c r="AGP137" s="17"/>
      <c r="AGQ137" s="17"/>
      <c r="AGR137" s="17"/>
      <c r="AGS137" s="17"/>
      <c r="AGT137" s="17"/>
      <c r="AGU137" s="17"/>
      <c r="AGV137" s="17"/>
      <c r="AGW137" s="17"/>
      <c r="AGX137" s="17"/>
      <c r="AGY137" s="17"/>
      <c r="AGZ137" s="17"/>
      <c r="AHA137" s="17"/>
      <c r="AHB137" s="17"/>
      <c r="AHC137" s="17"/>
      <c r="AHD137" s="17"/>
      <c r="AHE137" s="17"/>
      <c r="AHF137" s="17"/>
      <c r="AHG137" s="17"/>
      <c r="AHH137" s="17"/>
      <c r="AHI137" s="17"/>
      <c r="AHJ137" s="17"/>
      <c r="AHK137" s="17"/>
      <c r="AHL137" s="17"/>
      <c r="AHM137" s="17"/>
      <c r="AHN137" s="17"/>
      <c r="AHO137" s="17"/>
      <c r="AHP137" s="17"/>
      <c r="AHQ137" s="17"/>
      <c r="AHR137" s="17"/>
      <c r="AHS137" s="17"/>
      <c r="AHT137" s="17"/>
      <c r="AHU137" s="17"/>
      <c r="AHV137" s="17"/>
      <c r="AHW137" s="17"/>
      <c r="AHX137" s="17"/>
      <c r="AHY137" s="17"/>
      <c r="AHZ137" s="17"/>
      <c r="AIA137" s="17"/>
      <c r="AIB137" s="17"/>
      <c r="AIC137" s="17"/>
      <c r="AID137" s="17"/>
      <c r="AIE137" s="17"/>
      <c r="AIF137" s="17"/>
      <c r="AIG137" s="17"/>
      <c r="AIH137" s="14" t="s">
        <v>3797</v>
      </c>
      <c r="AII137" s="14" t="s">
        <v>3826</v>
      </c>
      <c r="AIJ137" s="14" t="s">
        <v>3827</v>
      </c>
      <c r="AIK137" s="14" t="s">
        <v>3750</v>
      </c>
      <c r="AIM137" s="17"/>
      <c r="AIN137" s="17"/>
      <c r="AIO137" s="17"/>
      <c r="AIP137" s="17"/>
      <c r="AIQ137" s="17"/>
      <c r="AIR137" s="17"/>
      <c r="AIS137" s="17"/>
      <c r="AIT137" s="17"/>
      <c r="AIU137" s="17"/>
      <c r="AIV137" s="17"/>
      <c r="AIW137" s="17"/>
      <c r="AIX137" s="17"/>
      <c r="AIY137" s="17"/>
      <c r="AIZ137" s="17"/>
      <c r="AJA137" s="17"/>
      <c r="AJB137" s="17"/>
      <c r="AJC137" s="17"/>
      <c r="AJD137" s="17"/>
      <c r="AJE137" s="17"/>
      <c r="AJF137" s="17"/>
      <c r="AJG137" s="17"/>
      <c r="AJH137" s="17"/>
      <c r="AJI137" s="17"/>
      <c r="AJJ137" s="17"/>
      <c r="AJK137" s="17"/>
      <c r="AJL137" s="17"/>
      <c r="AJM137" s="17"/>
      <c r="AJN137" s="17"/>
      <c r="AJO137" s="17"/>
      <c r="AJP137" s="17"/>
      <c r="AJQ137" s="17"/>
      <c r="AJR137" s="17"/>
      <c r="AJS137" s="17"/>
      <c r="AJT137" s="17"/>
      <c r="AJU137" s="17"/>
      <c r="AJV137" s="17"/>
      <c r="AJW137" s="17"/>
      <c r="AJX137" s="17"/>
      <c r="AJY137" s="17"/>
      <c r="AJZ137" s="17"/>
      <c r="AKA137" s="17"/>
      <c r="AKB137" s="17"/>
      <c r="AKC137" s="17"/>
      <c r="AKD137" s="17"/>
      <c r="AKE137" s="17"/>
      <c r="AKF137" s="17"/>
      <c r="AKG137" s="17"/>
      <c r="AKH137" s="17"/>
      <c r="AKI137" s="17"/>
      <c r="AKJ137" s="17"/>
      <c r="AKK137" s="17"/>
      <c r="AKL137" s="17"/>
      <c r="AKM137" s="17"/>
      <c r="AKN137" s="17"/>
      <c r="AKO137" s="17"/>
      <c r="AKP137" s="17"/>
      <c r="AKQ137" s="17"/>
      <c r="AKR137" s="17"/>
      <c r="AKS137" s="17"/>
      <c r="AKT137" s="17"/>
      <c r="AKU137" s="17"/>
      <c r="AKV137" s="17"/>
      <c r="AKW137" s="17"/>
      <c r="AKX137" s="17"/>
      <c r="AKY137" s="17"/>
      <c r="AKZ137" s="17"/>
      <c r="ALA137" s="17"/>
      <c r="ALB137" s="17"/>
      <c r="ALC137" s="17"/>
      <c r="ALD137" s="17"/>
      <c r="ALE137" s="17"/>
      <c r="ALF137" s="17"/>
      <c r="ALG137" s="17"/>
      <c r="ALH137" s="17"/>
      <c r="ALI137" s="17"/>
      <c r="ALJ137" s="17"/>
      <c r="ALK137" s="17"/>
      <c r="ALL137" s="17"/>
      <c r="ALM137" s="17"/>
      <c r="ALN137" s="17"/>
      <c r="ALO137" s="17"/>
      <c r="ALP137" s="17"/>
      <c r="ALQ137" s="17"/>
      <c r="ALR137" s="17"/>
      <c r="ALS137" s="17"/>
      <c r="ALT137" s="17"/>
      <c r="ALU137" s="17"/>
      <c r="ALV137" s="17"/>
      <c r="ALW137" s="17"/>
      <c r="ALX137" s="17"/>
      <c r="ALY137" s="17"/>
      <c r="ALZ137" s="17"/>
      <c r="AMA137" s="17"/>
      <c r="AMB137" s="17"/>
      <c r="AMC137" s="17"/>
      <c r="AMD137" s="17"/>
      <c r="AME137" s="17"/>
      <c r="AMF137" s="17"/>
      <c r="AMG137" s="17"/>
      <c r="AMH137" s="17"/>
      <c r="AMI137" s="17"/>
      <c r="AMJ137" s="17"/>
      <c r="AMK137" s="17"/>
      <c r="AML137" s="17"/>
      <c r="AMM137" s="17"/>
      <c r="AMN137" s="17"/>
      <c r="AMO137" s="17"/>
      <c r="AMP137" s="17"/>
      <c r="AMQ137" s="17"/>
      <c r="AMR137" s="17"/>
      <c r="AMS137" s="17"/>
      <c r="AMT137" s="17"/>
      <c r="AMU137" s="17"/>
      <c r="AMV137" s="17"/>
      <c r="AMW137" s="17"/>
      <c r="AMX137" s="17"/>
      <c r="AMY137" s="17"/>
      <c r="AMZ137" s="17"/>
      <c r="ANA137" s="17"/>
      <c r="ANB137" s="17"/>
      <c r="ANC137" s="17"/>
      <c r="AND137" s="17"/>
      <c r="ANE137" s="17"/>
      <c r="ANF137" s="17"/>
      <c r="ANG137" s="17"/>
      <c r="ANH137" s="17"/>
      <c r="ANI137" s="17"/>
      <c r="ANJ137" s="17"/>
      <c r="ANK137" s="17"/>
      <c r="ANL137" s="17"/>
      <c r="ANM137" s="17"/>
      <c r="ANN137" s="17"/>
      <c r="ANO137" s="17"/>
      <c r="ANP137" s="17"/>
      <c r="ANQ137" s="17"/>
      <c r="ANR137" s="17"/>
      <c r="ANS137" s="17"/>
      <c r="ANT137" s="17"/>
      <c r="ANU137" s="17"/>
      <c r="ANV137" s="17"/>
      <c r="ANW137" s="17"/>
      <c r="ANX137" s="17"/>
      <c r="ANY137" s="17"/>
      <c r="ANZ137" s="17"/>
      <c r="AOA137" s="17"/>
      <c r="AOB137" s="17"/>
      <c r="AOC137" s="17"/>
      <c r="AOD137" s="17"/>
      <c r="AOE137" s="17"/>
      <c r="AOF137" s="17"/>
      <c r="AOG137" s="17"/>
      <c r="AOH137" s="17"/>
      <c r="AOI137" s="17"/>
      <c r="AOJ137" s="17"/>
      <c r="AOK137" s="17"/>
      <c r="AOL137" s="17"/>
      <c r="AOM137" s="17"/>
      <c r="AON137" s="17"/>
      <c r="AOO137" s="17"/>
      <c r="AOP137" s="17"/>
      <c r="AOQ137" s="17"/>
      <c r="AOR137" s="17"/>
      <c r="AOS137" s="17"/>
      <c r="AOT137" s="17"/>
      <c r="AOU137" s="17"/>
      <c r="AOV137" s="17"/>
      <c r="AOW137" s="17"/>
      <c r="AOX137" s="17"/>
      <c r="AOY137" s="17"/>
      <c r="AOZ137" s="17"/>
      <c r="APA137" s="17"/>
      <c r="APB137" s="17"/>
      <c r="APC137" s="17"/>
      <c r="APD137" s="17"/>
      <c r="APE137" s="17"/>
      <c r="APF137" s="17"/>
      <c r="APG137" s="17"/>
      <c r="APH137" s="17"/>
      <c r="API137" s="17"/>
      <c r="APJ137" s="17"/>
      <c r="APK137" s="17"/>
      <c r="APL137" s="17"/>
      <c r="APM137" s="17"/>
      <c r="APN137" s="17"/>
      <c r="APO137" s="17"/>
      <c r="APP137" s="17"/>
      <c r="APQ137" s="17"/>
      <c r="APR137" s="17"/>
      <c r="APS137" s="17"/>
      <c r="APT137" s="17"/>
      <c r="APU137" s="17"/>
      <c r="APV137" s="17"/>
      <c r="APW137" s="17"/>
      <c r="APX137" s="17"/>
      <c r="APY137" s="17"/>
      <c r="APZ137" s="17"/>
      <c r="AQA137" s="17"/>
      <c r="AQB137" s="17"/>
      <c r="AQC137" s="17"/>
      <c r="AQD137" s="17"/>
      <c r="AQE137" s="17"/>
      <c r="AQF137" s="17"/>
      <c r="AQG137" s="17"/>
      <c r="AQH137" s="17"/>
      <c r="AQI137" s="17"/>
      <c r="AQJ137" s="17"/>
      <c r="AQK137" s="17"/>
      <c r="AQL137" s="17"/>
      <c r="AQM137" s="17"/>
      <c r="AQN137" s="17"/>
      <c r="AQO137" s="17"/>
      <c r="AQP137" s="17"/>
      <c r="AQQ137" s="17"/>
      <c r="AQR137" s="17"/>
      <c r="AQS137" s="17"/>
      <c r="AQT137" s="17"/>
      <c r="AQU137" s="17"/>
      <c r="AQV137" s="17"/>
      <c r="AQW137" s="17"/>
      <c r="AQX137" s="17"/>
      <c r="AQY137" s="17"/>
      <c r="AQZ137" s="17"/>
      <c r="ARA137" s="17"/>
      <c r="ARB137" s="17"/>
      <c r="ARC137" s="17"/>
      <c r="ARD137" s="17"/>
      <c r="ARE137" s="17"/>
      <c r="ARF137" s="17"/>
      <c r="ARG137" s="17"/>
      <c r="ARH137" s="17"/>
      <c r="ARI137" s="17"/>
      <c r="ARJ137" s="17"/>
      <c r="ARK137" s="17"/>
      <c r="ARL137" s="17"/>
      <c r="ARM137" s="17"/>
      <c r="ARN137" s="17"/>
      <c r="ARO137" s="17"/>
      <c r="ARP137" s="17"/>
      <c r="ARQ137" s="17"/>
      <c r="ARR137" s="17"/>
      <c r="ARS137" s="17"/>
      <c r="ART137" s="17"/>
      <c r="ARU137" s="17"/>
      <c r="ARV137" s="17"/>
      <c r="ARW137" s="17"/>
      <c r="ARX137" s="17"/>
      <c r="ARY137" s="17"/>
      <c r="ARZ137" s="17"/>
      <c r="ASA137" s="17"/>
      <c r="ASB137" s="17"/>
      <c r="ASC137" s="17"/>
      <c r="ASD137" s="17"/>
      <c r="ASE137" s="17"/>
      <c r="ASF137" s="17"/>
      <c r="ASG137" s="17"/>
      <c r="ASH137" s="17"/>
      <c r="ASI137" s="17"/>
      <c r="ASJ137" s="17"/>
      <c r="ASK137" s="17"/>
      <c r="ASL137" s="17"/>
      <c r="ASM137" s="17"/>
      <c r="ASN137" s="17"/>
      <c r="ASO137" s="17"/>
      <c r="ASP137" s="17"/>
      <c r="ASQ137" s="17"/>
      <c r="ASR137" s="17"/>
      <c r="ASS137" s="17"/>
      <c r="AST137" s="17"/>
      <c r="ASU137" s="17"/>
      <c r="ASV137" s="17"/>
      <c r="ASW137" s="17"/>
      <c r="ASX137" s="17"/>
      <c r="ASY137" s="17"/>
      <c r="ASZ137" s="17"/>
      <c r="ATA137" s="17"/>
      <c r="ATB137" s="17"/>
      <c r="ATC137" s="17"/>
      <c r="ATD137" s="17"/>
      <c r="ATE137" s="17"/>
      <c r="ATF137" s="17"/>
      <c r="ATG137" s="17"/>
      <c r="ATH137" s="17"/>
      <c r="ATI137" s="17"/>
      <c r="ATJ137" s="17"/>
      <c r="ATK137" s="17"/>
      <c r="ATL137" s="17"/>
      <c r="ATM137" s="17"/>
      <c r="ATN137" s="17"/>
      <c r="ATO137" s="17"/>
      <c r="ATP137" s="17"/>
      <c r="ATQ137" s="17"/>
      <c r="ATR137" s="17"/>
      <c r="ATS137" s="17"/>
      <c r="ATT137" s="17"/>
      <c r="ATU137" s="17"/>
      <c r="ATV137" s="17"/>
      <c r="ATW137" s="17"/>
      <c r="ATX137" s="17"/>
      <c r="ATY137" s="17"/>
      <c r="ATZ137" s="17"/>
      <c r="AUA137" s="17"/>
      <c r="AUB137" s="17"/>
      <c r="AUC137" s="17"/>
      <c r="AUD137" s="17"/>
      <c r="AUE137" s="17"/>
      <c r="AUF137" s="17"/>
      <c r="AUG137" s="17"/>
      <c r="AUH137" s="17"/>
      <c r="AUI137" s="17"/>
      <c r="AUJ137" s="17"/>
      <c r="AUK137" s="17"/>
      <c r="AUL137" s="17"/>
      <c r="AUM137" s="17"/>
      <c r="AUN137" s="17"/>
      <c r="AUO137" s="17"/>
      <c r="AUP137" s="17"/>
      <c r="AUQ137" s="17"/>
      <c r="AUR137" s="17"/>
      <c r="AUS137" s="17"/>
      <c r="AUT137" s="17"/>
      <c r="AUU137" s="17"/>
      <c r="AUV137" s="17"/>
      <c r="AUW137" s="17"/>
      <c r="AUX137" s="17"/>
      <c r="AUY137" s="17"/>
      <c r="AUZ137" s="17"/>
      <c r="AVA137" s="17"/>
      <c r="AVB137" s="17"/>
      <c r="AVC137" s="17"/>
      <c r="AVD137" s="17"/>
      <c r="AVE137" s="17"/>
      <c r="AVF137" s="17"/>
      <c r="AVG137" s="17"/>
      <c r="AVH137" s="17"/>
      <c r="AVI137" s="17"/>
      <c r="AVJ137" s="17"/>
      <c r="AVK137" s="17"/>
      <c r="AVL137" s="17"/>
      <c r="AVM137" s="17"/>
      <c r="AVN137" s="17"/>
      <c r="AVO137" s="17"/>
      <c r="AVP137" s="17"/>
      <c r="AVQ137" s="17"/>
      <c r="AVR137" s="17"/>
      <c r="AVS137" s="17"/>
      <c r="AVT137" s="17"/>
      <c r="AVU137" s="17"/>
      <c r="AVV137" s="17"/>
      <c r="AVW137" s="17"/>
      <c r="AVX137" s="17"/>
      <c r="AVY137" s="17"/>
      <c r="AVZ137" s="17"/>
      <c r="AWA137" s="17"/>
      <c r="AWB137" s="17"/>
      <c r="AWC137" s="17"/>
      <c r="AWD137" s="17"/>
      <c r="AWE137" s="17"/>
      <c r="AWF137" s="17"/>
      <c r="AWG137" s="17"/>
      <c r="AWH137" s="17"/>
      <c r="AWI137" s="17"/>
      <c r="AWJ137" s="17"/>
      <c r="AWK137" s="17"/>
      <c r="AWL137" s="17"/>
      <c r="AWM137" s="17"/>
      <c r="AWN137" s="17"/>
      <c r="AWO137" s="17"/>
      <c r="AWP137" s="17"/>
      <c r="AWQ137" s="17"/>
      <c r="AWR137" s="17"/>
      <c r="AWS137" s="17"/>
      <c r="AWT137" s="17"/>
      <c r="AWU137" s="17"/>
      <c r="AWV137" s="17"/>
      <c r="AWW137" s="17"/>
      <c r="AWX137" s="17"/>
      <c r="AWY137" s="17"/>
      <c r="AWZ137" s="17"/>
      <c r="AXA137" s="17"/>
      <c r="AXB137" s="17"/>
      <c r="AXC137" s="17"/>
      <c r="AXD137" s="17"/>
      <c r="AXE137" s="17"/>
      <c r="AXF137" s="17"/>
      <c r="AXG137" s="17"/>
      <c r="AXH137" s="17"/>
      <c r="AXI137" s="17"/>
      <c r="AXJ137" s="17"/>
      <c r="AXK137" s="17"/>
      <c r="AXL137" s="17"/>
      <c r="AXM137" s="17"/>
      <c r="AXN137" s="17"/>
      <c r="AXO137" s="17"/>
      <c r="AXP137" s="17"/>
      <c r="AXQ137" s="17"/>
      <c r="AXR137" s="17"/>
      <c r="AXS137" s="17"/>
      <c r="AXT137" s="17"/>
      <c r="AXU137" s="17"/>
      <c r="AXV137" s="17"/>
      <c r="AXW137" s="17"/>
      <c r="AXX137" s="17"/>
      <c r="AXY137" s="17"/>
      <c r="AXZ137" s="17"/>
      <c r="AYA137" s="17"/>
      <c r="AYB137" s="17"/>
      <c r="AYC137" s="17"/>
      <c r="AYD137" s="17"/>
      <c r="AYE137" s="17"/>
      <c r="AYF137" s="17"/>
      <c r="AYG137" s="17"/>
      <c r="AYH137" s="17"/>
      <c r="AYI137" s="17"/>
      <c r="AYJ137" s="17"/>
      <c r="AYK137" s="17"/>
      <c r="AYL137" s="17"/>
      <c r="AYM137" s="17"/>
      <c r="AYN137" s="17"/>
      <c r="AYO137" s="17"/>
      <c r="AYP137" s="17"/>
      <c r="AYQ137" s="17"/>
      <c r="AYR137" s="17"/>
      <c r="AYS137" s="17"/>
      <c r="AYT137" s="17"/>
      <c r="AYU137" s="17"/>
      <c r="AYV137" s="17"/>
      <c r="AYW137" s="17"/>
      <c r="AYX137" s="17"/>
      <c r="AYY137" s="17"/>
      <c r="AYZ137" s="17"/>
      <c r="AZA137" s="17"/>
      <c r="AZB137" s="17"/>
      <c r="AZC137" s="17"/>
      <c r="AZD137" s="17"/>
      <c r="AZE137" s="17"/>
      <c r="AZF137" s="17"/>
      <c r="AZG137" s="17"/>
      <c r="AZH137" s="17"/>
      <c r="AZI137" s="17"/>
      <c r="AZJ137" s="17"/>
      <c r="AZK137" s="17"/>
      <c r="AZL137" s="17"/>
      <c r="AZM137" s="17"/>
      <c r="AZN137" s="17"/>
      <c r="AZO137" s="17"/>
      <c r="AZP137" s="17"/>
      <c r="AZQ137" s="17"/>
      <c r="AZR137" s="17"/>
      <c r="AZS137" s="17"/>
      <c r="AZT137" s="17"/>
      <c r="AZU137" s="17"/>
      <c r="AZV137" s="17"/>
      <c r="AZW137" s="17"/>
      <c r="AZX137" s="17"/>
      <c r="AZY137" s="17"/>
      <c r="AZZ137" s="17"/>
      <c r="BAA137" s="17"/>
      <c r="BAB137" s="17"/>
      <c r="BAC137" s="17"/>
      <c r="BAD137" s="17"/>
      <c r="BAE137" s="17"/>
      <c r="BAF137" s="17"/>
      <c r="BAG137" s="17"/>
      <c r="BAH137" s="17"/>
      <c r="BAI137" s="17"/>
      <c r="BAJ137" s="17"/>
      <c r="BAK137" s="17"/>
      <c r="BAL137" s="17"/>
      <c r="BAM137" s="17"/>
      <c r="BAN137" s="17"/>
      <c r="BAO137" s="17"/>
      <c r="BAP137" s="17"/>
      <c r="BAQ137" s="17"/>
      <c r="BAR137" s="17"/>
      <c r="BAS137" s="17"/>
      <c r="BAT137" s="17"/>
      <c r="BAU137" s="17"/>
      <c r="BAV137" s="17"/>
      <c r="BAW137" s="17"/>
      <c r="BAX137" s="17"/>
      <c r="BAY137" s="17"/>
      <c r="BAZ137" s="17"/>
      <c r="BBA137" s="17"/>
      <c r="BBB137" s="17"/>
      <c r="BBC137" s="17"/>
      <c r="BBD137" s="17"/>
      <c r="BBE137" s="17"/>
      <c r="BBF137" s="17"/>
      <c r="BBG137" s="17"/>
      <c r="BBH137" s="17"/>
      <c r="BBI137" s="17"/>
      <c r="BBJ137" s="17"/>
      <c r="BBK137" s="17"/>
      <c r="BBL137" s="17"/>
      <c r="BBM137" s="17"/>
      <c r="BBN137" s="17"/>
      <c r="BBO137" s="17"/>
      <c r="BBP137" s="17"/>
      <c r="BBQ137" s="17"/>
      <c r="BBR137" s="17"/>
      <c r="BBS137" s="17"/>
      <c r="BBT137" s="17"/>
      <c r="BBU137" s="17"/>
      <c r="BBV137" s="17"/>
      <c r="BBW137" s="17"/>
      <c r="BBX137" s="17"/>
      <c r="BBY137" s="17"/>
      <c r="BBZ137" s="17"/>
      <c r="BCA137" s="17"/>
      <c r="BCB137" s="17"/>
      <c r="BCC137" s="17"/>
      <c r="BCD137" s="17"/>
      <c r="BCE137" s="17"/>
      <c r="BCF137" s="17"/>
      <c r="BCG137" s="17"/>
      <c r="BCH137" s="17"/>
      <c r="BCI137" s="17"/>
      <c r="BCJ137" s="17"/>
      <c r="BCK137" s="17"/>
      <c r="BCL137" s="17"/>
      <c r="BCM137" s="17"/>
      <c r="BCN137" s="17"/>
      <c r="BCO137" s="17"/>
      <c r="BCP137" s="17"/>
      <c r="BCQ137" s="17"/>
      <c r="BCR137" s="17"/>
      <c r="BCS137" s="17"/>
      <c r="BCT137" s="17"/>
      <c r="BCU137" s="17"/>
      <c r="BCV137" s="17"/>
      <c r="BCW137" s="17"/>
      <c r="BCX137" s="17"/>
      <c r="BCY137" s="17"/>
      <c r="BCZ137" s="17"/>
      <c r="BDA137" s="17"/>
      <c r="BDB137" s="17"/>
      <c r="BDC137" s="17"/>
      <c r="BDD137" s="17"/>
      <c r="BDE137" s="17"/>
      <c r="BDF137" s="17"/>
      <c r="BDG137" s="17"/>
      <c r="BDH137" s="17"/>
      <c r="BDI137" s="17"/>
      <c r="BDJ137" s="17"/>
      <c r="BDK137" s="17"/>
      <c r="BDL137" s="17"/>
      <c r="BDM137" s="17"/>
      <c r="BDN137" s="17"/>
      <c r="BDO137" s="17"/>
      <c r="BDP137" s="17"/>
      <c r="BDQ137" s="17"/>
      <c r="BDR137" s="17"/>
      <c r="BDS137" s="17"/>
      <c r="BDT137" s="17"/>
      <c r="BDU137" s="17"/>
      <c r="BDV137" s="17"/>
      <c r="BDW137" s="17"/>
      <c r="BDX137" s="17"/>
      <c r="BDY137" s="17"/>
      <c r="BDZ137" s="17"/>
      <c r="BEA137" s="17"/>
      <c r="BEB137" s="17"/>
      <c r="BEC137" s="17"/>
      <c r="BED137" s="17"/>
      <c r="BEE137" s="17"/>
      <c r="BEF137" s="17"/>
      <c r="BEG137" s="17"/>
      <c r="BEH137" s="17"/>
      <c r="BEI137" s="17"/>
      <c r="BEJ137" s="17"/>
      <c r="BEK137" s="17"/>
      <c r="BEL137" s="17"/>
      <c r="BEM137" s="17"/>
      <c r="BEN137" s="17"/>
      <c r="BEO137" s="17"/>
      <c r="BEP137" s="17"/>
      <c r="BEQ137" s="17"/>
      <c r="BER137" s="17"/>
      <c r="BES137" s="17"/>
      <c r="BET137" s="17"/>
      <c r="BEU137" s="17"/>
      <c r="BEV137" s="17"/>
      <c r="BEW137" s="17"/>
      <c r="BEX137" s="17"/>
      <c r="BEY137" s="17"/>
      <c r="BEZ137" s="17"/>
      <c r="BFA137" s="17"/>
      <c r="BFB137" s="17"/>
      <c r="BFC137" s="17"/>
      <c r="BFD137" s="17"/>
      <c r="BFE137" s="17"/>
      <c r="BFF137" s="17"/>
      <c r="BFG137" s="17"/>
      <c r="BFH137" s="17"/>
      <c r="BFI137" s="17"/>
      <c r="BFJ137" s="17"/>
      <c r="BFK137" s="17"/>
      <c r="BFL137" s="17"/>
      <c r="BFM137" s="17"/>
      <c r="BFN137" s="17"/>
      <c r="BFO137" s="17"/>
      <c r="BFP137" s="17"/>
      <c r="BFQ137" s="17"/>
      <c r="BFR137" s="17"/>
      <c r="BFS137" s="17"/>
      <c r="BFT137" s="17"/>
      <c r="BFU137" s="17"/>
      <c r="BFV137" s="17"/>
      <c r="BFW137" s="17"/>
      <c r="BFX137" s="17"/>
      <c r="BFY137" s="17"/>
      <c r="BFZ137" s="17"/>
      <c r="BGA137" s="17"/>
      <c r="BGB137" s="17"/>
      <c r="BGC137" s="17"/>
      <c r="BGD137" s="17"/>
      <c r="BGE137" s="17"/>
      <c r="BGF137" s="17"/>
      <c r="BGG137" s="17"/>
      <c r="BGH137" s="17"/>
      <c r="BGI137" s="17"/>
      <c r="BGJ137" s="17"/>
      <c r="BGK137" s="17"/>
      <c r="BGL137" s="17"/>
      <c r="BGM137" s="17"/>
      <c r="BGN137" s="17"/>
      <c r="BGO137" s="17"/>
      <c r="BGP137" s="17"/>
      <c r="BGQ137" s="17"/>
      <c r="BGR137" s="17"/>
      <c r="BGS137" s="17"/>
      <c r="BGT137" s="17"/>
      <c r="BGU137" s="17"/>
      <c r="BGV137" s="17"/>
      <c r="BGW137" s="17"/>
      <c r="BGX137" s="17"/>
      <c r="BGY137" s="17"/>
      <c r="BGZ137" s="17"/>
      <c r="BHA137" s="17"/>
      <c r="BHB137" s="17"/>
      <c r="BHC137" s="17"/>
      <c r="BHD137" s="17"/>
      <c r="BHE137" s="17"/>
      <c r="BHF137" s="17"/>
      <c r="BHG137" s="17"/>
      <c r="BHH137" s="17"/>
      <c r="BHI137" s="17"/>
      <c r="BHJ137" s="17"/>
      <c r="BHK137" s="17"/>
      <c r="BHL137" s="17"/>
      <c r="BHM137" s="17"/>
      <c r="BHN137" s="17"/>
      <c r="BHO137" s="17"/>
      <c r="BHP137" s="17"/>
      <c r="BHQ137" s="17"/>
      <c r="BHR137" s="17"/>
      <c r="BHS137" s="17"/>
      <c r="BHT137" s="17"/>
      <c r="BHU137" s="17"/>
      <c r="BHV137" s="17"/>
      <c r="BHW137" s="17"/>
      <c r="BHX137" s="17"/>
      <c r="BHY137" s="17"/>
      <c r="BHZ137" s="17"/>
      <c r="BIA137" s="17"/>
      <c r="BIB137" s="17"/>
      <c r="BIC137" s="17"/>
      <c r="BID137" s="17"/>
      <c r="BIE137" s="17"/>
      <c r="BIF137" s="17"/>
      <c r="BIG137" s="17"/>
      <c r="BIH137" s="17"/>
      <c r="BII137" s="17"/>
      <c r="BIJ137" s="17"/>
      <c r="BIK137" s="17"/>
      <c r="BIL137" s="17"/>
      <c r="BIM137" s="17"/>
      <c r="BIN137" s="17"/>
      <c r="BIO137" s="17"/>
      <c r="BIP137" s="17"/>
      <c r="BIQ137" s="17"/>
      <c r="BIR137" s="17"/>
      <c r="BIS137" s="17"/>
      <c r="BIT137" s="17"/>
      <c r="BIU137" s="17"/>
      <c r="BIV137" s="17"/>
      <c r="BIW137" s="17"/>
      <c r="BIX137" s="17"/>
      <c r="BIY137" s="17"/>
      <c r="BIZ137" s="17"/>
      <c r="BJA137" s="17"/>
      <c r="BJB137" s="17"/>
      <c r="BJC137" s="17"/>
      <c r="BJD137" s="17"/>
      <c r="BJE137" s="17"/>
      <c r="BJF137" s="17"/>
      <c r="BJG137" s="17"/>
      <c r="BJH137" s="17"/>
      <c r="BJI137" s="17"/>
      <c r="BJJ137" s="17"/>
      <c r="BJK137" s="17"/>
      <c r="BJL137" s="17"/>
      <c r="BJM137" s="17"/>
      <c r="BJN137" s="17"/>
      <c r="BJO137" s="17"/>
      <c r="BJP137" s="17"/>
      <c r="BJQ137" s="17"/>
      <c r="BJR137" s="17"/>
      <c r="BJS137" s="17"/>
      <c r="BJT137" s="17"/>
      <c r="BJU137" s="17"/>
      <c r="BJV137" s="17"/>
      <c r="BJW137" s="17"/>
      <c r="BJX137" s="17"/>
      <c r="BJY137" s="17"/>
      <c r="BJZ137" s="17"/>
      <c r="BKA137" s="17"/>
      <c r="BKB137" s="17"/>
      <c r="BKC137" s="17"/>
      <c r="BKD137" s="17"/>
      <c r="BKE137" s="17"/>
      <c r="BKF137" s="17"/>
      <c r="BKG137" s="17"/>
      <c r="BKH137" s="17"/>
      <c r="BKI137" s="17"/>
      <c r="BKJ137" s="17"/>
      <c r="BKK137" s="17"/>
      <c r="BKL137" s="17"/>
      <c r="BKM137" s="17"/>
      <c r="BKN137" s="17"/>
      <c r="BKO137" s="17"/>
      <c r="BKP137" s="17"/>
      <c r="BKQ137" s="17"/>
      <c r="BKR137" s="17"/>
      <c r="BKS137" s="17"/>
      <c r="BKT137" s="17"/>
      <c r="BKU137" s="17"/>
      <c r="BKV137" s="17"/>
      <c r="BKW137" s="17"/>
      <c r="BKX137" s="17"/>
      <c r="BKY137" s="17"/>
      <c r="BKZ137" s="17"/>
      <c r="BLA137" s="17"/>
      <c r="BLB137" s="17"/>
      <c r="BLC137" s="17"/>
      <c r="BLD137" s="17"/>
      <c r="BLE137" s="17"/>
      <c r="BLF137" s="17"/>
      <c r="BLG137" s="17"/>
      <c r="BLH137" s="17"/>
      <c r="BLI137" s="17"/>
      <c r="BLJ137" s="17"/>
      <c r="BLK137" s="17"/>
      <c r="BLL137" s="17"/>
      <c r="BLM137" s="17"/>
      <c r="BLN137" s="17"/>
      <c r="BLO137" s="17"/>
      <c r="BLP137" s="17"/>
      <c r="BLQ137" s="17"/>
      <c r="BLR137" s="17"/>
      <c r="BLS137" s="17"/>
      <c r="BLT137" s="17"/>
      <c r="BLU137" s="17"/>
      <c r="BLV137" s="17"/>
      <c r="BLW137" s="17"/>
      <c r="BLX137" s="17"/>
      <c r="BLY137" s="17"/>
      <c r="BLZ137" s="17"/>
      <c r="BMA137" s="17"/>
      <c r="BMB137" s="17"/>
      <c r="BMC137" s="17"/>
      <c r="BMD137" s="17"/>
      <c r="BME137" s="17"/>
      <c r="BMF137" s="17"/>
      <c r="BMG137" s="17"/>
      <c r="BMH137" s="17"/>
      <c r="BMI137" s="17"/>
      <c r="BMJ137" s="17"/>
      <c r="BMK137" s="17"/>
      <c r="BML137" s="17"/>
      <c r="BMM137" s="17"/>
      <c r="BMN137" s="17"/>
      <c r="BMO137" s="17"/>
      <c r="BMP137" s="17"/>
      <c r="BMQ137" s="17"/>
      <c r="BMR137" s="17"/>
      <c r="BMS137" s="17"/>
      <c r="BMT137" s="17"/>
      <c r="BMU137" s="17"/>
      <c r="BMV137" s="17"/>
      <c r="BMW137" s="17"/>
      <c r="BMX137" s="17"/>
      <c r="BMY137" s="17"/>
      <c r="BMZ137" s="17"/>
      <c r="BNA137" s="17"/>
      <c r="BNB137" s="17"/>
      <c r="BNC137" s="17"/>
      <c r="BND137" s="17"/>
      <c r="BNE137" s="17"/>
      <c r="BNF137" s="17"/>
      <c r="BNG137" s="17"/>
      <c r="BNH137" s="17"/>
      <c r="BNI137" s="17"/>
      <c r="BNJ137" s="17"/>
      <c r="BNK137" s="17"/>
      <c r="BNL137" s="17"/>
      <c r="BNM137" s="17"/>
      <c r="BNN137" s="17"/>
      <c r="BNO137" s="17"/>
      <c r="BNP137" s="17"/>
      <c r="BNQ137" s="17"/>
      <c r="BNR137" s="17"/>
      <c r="BNS137" s="17"/>
      <c r="BNT137" s="17"/>
      <c r="BNU137" s="17"/>
      <c r="BNV137" s="17"/>
      <c r="BNW137" s="17"/>
      <c r="BNX137" s="17"/>
      <c r="BNY137" s="17"/>
      <c r="BNZ137" s="17"/>
      <c r="BOA137" s="17"/>
      <c r="BOB137" s="17"/>
      <c r="BOC137" s="17"/>
      <c r="BOD137" s="17"/>
      <c r="BOE137" s="17"/>
      <c r="BOF137" s="17"/>
      <c r="BOG137" s="17"/>
      <c r="BOH137" s="17"/>
      <c r="BOI137" s="17"/>
      <c r="BOJ137" s="17"/>
      <c r="BOK137" s="17"/>
      <c r="BOL137" s="17"/>
      <c r="BOM137" s="17"/>
      <c r="BON137" s="17"/>
      <c r="BOO137" s="17"/>
      <c r="BOP137" s="17"/>
      <c r="BOQ137" s="17"/>
      <c r="BOR137" s="17"/>
      <c r="BOS137" s="17"/>
      <c r="BOT137" s="17"/>
      <c r="BOU137" s="17"/>
      <c r="BOV137" s="17"/>
      <c r="BOW137" s="17"/>
      <c r="BOX137" s="17"/>
      <c r="BOY137" s="17"/>
      <c r="BOZ137" s="17"/>
      <c r="BPA137" s="17"/>
      <c r="BPB137" s="17"/>
      <c r="BPC137" s="17"/>
      <c r="BPD137" s="17"/>
      <c r="BPE137" s="17"/>
      <c r="BPF137" s="17"/>
      <c r="BPG137" s="17"/>
      <c r="BPH137" s="17"/>
      <c r="BPI137" s="17"/>
      <c r="BPJ137" s="17"/>
      <c r="BPK137" s="17"/>
      <c r="BPL137" s="17"/>
      <c r="BPM137" s="17"/>
      <c r="BPN137" s="17"/>
      <c r="BPO137" s="17"/>
      <c r="BPP137" s="17"/>
      <c r="BPQ137" s="17"/>
      <c r="BPR137" s="17"/>
      <c r="BPS137" s="17"/>
      <c r="BPT137" s="17"/>
      <c r="BPU137" s="17"/>
      <c r="BPV137" s="17"/>
      <c r="BPW137" s="17"/>
      <c r="BPX137" s="17"/>
      <c r="BPY137" s="17"/>
      <c r="BPZ137" s="17"/>
      <c r="BQA137" s="17"/>
      <c r="BQB137" s="17"/>
      <c r="BQC137" s="17"/>
      <c r="BQD137" s="17"/>
      <c r="BQE137" s="17"/>
      <c r="BQF137" s="17"/>
      <c r="BQG137" s="17"/>
      <c r="BQH137" s="17"/>
      <c r="BQI137" s="17"/>
      <c r="BQJ137" s="17"/>
      <c r="BQK137" s="17"/>
      <c r="BQL137" s="17"/>
      <c r="BQM137" s="17"/>
      <c r="BQN137" s="17"/>
      <c r="BQO137" s="17"/>
      <c r="BQP137" s="17"/>
      <c r="BQQ137" s="17"/>
      <c r="BQR137" s="17"/>
      <c r="BQS137" s="17"/>
      <c r="BQT137" s="17"/>
      <c r="BQU137" s="17"/>
      <c r="BQV137" s="17"/>
      <c r="BQW137" s="17"/>
      <c r="BQX137" s="17"/>
      <c r="BQY137" s="17"/>
      <c r="BQZ137" s="17"/>
      <c r="BRA137" s="17"/>
      <c r="BRB137" s="17"/>
      <c r="BRC137" s="17"/>
      <c r="BRD137" s="17"/>
      <c r="BRE137" s="17"/>
      <c r="BRF137" s="17"/>
      <c r="BRG137" s="17"/>
      <c r="BRH137" s="17"/>
      <c r="BRI137" s="17"/>
      <c r="BRJ137" s="17"/>
      <c r="BRK137" s="17"/>
      <c r="BRL137" s="17"/>
      <c r="BRM137" s="17"/>
      <c r="BRN137" s="17"/>
      <c r="BRO137" s="17"/>
      <c r="BRP137" s="17"/>
      <c r="BRQ137" s="17"/>
      <c r="BRR137" s="17"/>
      <c r="BRS137" s="17"/>
      <c r="BRT137" s="17"/>
      <c r="BRU137" s="17"/>
      <c r="BRV137" s="17"/>
      <c r="BRW137" s="17"/>
      <c r="BRX137" s="17"/>
      <c r="BRY137" s="17"/>
      <c r="BRZ137" s="17"/>
      <c r="BSA137" s="17"/>
      <c r="BSB137" s="17"/>
      <c r="BSC137" s="17"/>
      <c r="BSD137" s="17"/>
      <c r="BSE137" s="17"/>
      <c r="BSF137" s="17"/>
      <c r="BSG137" s="17"/>
      <c r="BSH137" s="17"/>
      <c r="BSI137" s="17"/>
      <c r="BSJ137" s="17"/>
      <c r="BSK137" s="17"/>
      <c r="BSL137" s="17"/>
      <c r="BSM137" s="17"/>
      <c r="BSN137" s="17"/>
      <c r="BSO137" s="17"/>
      <c r="BSP137" s="17"/>
      <c r="BSQ137" s="17"/>
      <c r="BSR137" s="17"/>
      <c r="BSS137" s="17"/>
      <c r="BST137" s="17"/>
      <c r="BSU137" s="17"/>
      <c r="BSV137" s="17"/>
      <c r="BSW137" s="17"/>
      <c r="BSX137" s="17"/>
      <c r="BSY137" s="17"/>
      <c r="BSZ137" s="17"/>
      <c r="BTA137" s="17"/>
      <c r="BTB137" s="17"/>
      <c r="BTC137" s="17"/>
      <c r="BTD137" s="17"/>
      <c r="BTE137" s="17"/>
      <c r="BTF137" s="17"/>
      <c r="BTG137" s="17"/>
      <c r="BTH137" s="17"/>
      <c r="BTI137" s="17"/>
      <c r="BTJ137" s="17"/>
      <c r="BTK137" s="17"/>
      <c r="BTL137" s="17"/>
      <c r="BTM137" s="17"/>
      <c r="BTN137" s="17"/>
      <c r="BTO137" s="17"/>
      <c r="BTP137" s="17"/>
      <c r="BTQ137" s="17"/>
      <c r="BTR137" s="17"/>
      <c r="BTS137" s="17"/>
      <c r="BTT137" s="17"/>
      <c r="BTU137" s="17"/>
      <c r="BTV137" s="17"/>
      <c r="BTW137" s="17"/>
      <c r="BTX137" s="17"/>
      <c r="BTY137" s="17"/>
      <c r="BTZ137" s="17"/>
      <c r="BUA137" s="17"/>
      <c r="BUB137" s="17"/>
      <c r="BUC137" s="17"/>
      <c r="BUD137" s="17"/>
      <c r="BUE137" s="17"/>
      <c r="BUF137" s="17"/>
      <c r="BUG137" s="17"/>
      <c r="BUH137" s="17"/>
      <c r="BUI137" s="17"/>
      <c r="BUJ137" s="17"/>
      <c r="BUK137" s="17"/>
      <c r="BUL137" s="17"/>
      <c r="BUM137" s="17"/>
      <c r="BUN137" s="17"/>
      <c r="BUO137" s="17"/>
      <c r="BUP137" s="17"/>
      <c r="BUQ137" s="17"/>
      <c r="BUR137" s="17"/>
      <c r="BUS137" s="17"/>
      <c r="BUT137" s="17"/>
      <c r="BUU137" s="17"/>
      <c r="BUV137" s="17"/>
      <c r="BUW137" s="17"/>
      <c r="BUX137" s="17"/>
      <c r="BUY137" s="17"/>
      <c r="BUZ137" s="17"/>
      <c r="BVA137" s="17"/>
      <c r="BVB137" s="17"/>
      <c r="BVC137" s="17"/>
      <c r="BVD137" s="17"/>
      <c r="BVE137" s="17"/>
      <c r="BVF137" s="17"/>
      <c r="BVG137" s="17"/>
      <c r="BVH137" s="17"/>
      <c r="BVI137" s="17"/>
      <c r="BVJ137" s="17"/>
      <c r="BVK137" s="17"/>
      <c r="BVL137" s="17"/>
      <c r="BVM137" s="17"/>
      <c r="BVN137" s="17"/>
      <c r="BVO137" s="17"/>
      <c r="BVP137" s="17"/>
      <c r="BVQ137" s="17"/>
      <c r="BVR137" s="17"/>
      <c r="BVS137" s="17"/>
      <c r="BVT137" s="17"/>
      <c r="BVU137" s="17"/>
      <c r="BVV137" s="17"/>
      <c r="BVW137" s="17"/>
      <c r="BVX137" s="17"/>
      <c r="BVY137" s="17"/>
      <c r="BVZ137" s="17"/>
      <c r="BWA137" s="17"/>
      <c r="BWB137" s="17"/>
      <c r="BWC137" s="17"/>
      <c r="BWD137" s="17"/>
      <c r="BWE137" s="17"/>
      <c r="BWF137" s="17"/>
      <c r="BWG137" s="17"/>
      <c r="BWH137" s="17"/>
      <c r="BWI137" s="17"/>
      <c r="BWJ137" s="17"/>
      <c r="BWK137" s="17"/>
      <c r="BWL137" s="17"/>
      <c r="BWM137" s="17"/>
      <c r="BWN137" s="17"/>
      <c r="BWO137" s="17"/>
      <c r="BWP137" s="17"/>
      <c r="BWQ137" s="17"/>
      <c r="BWR137" s="17"/>
      <c r="BWS137" s="17"/>
      <c r="BWT137" s="17"/>
      <c r="BWU137" s="17"/>
      <c r="BWV137" s="17"/>
      <c r="BWW137" s="17"/>
      <c r="BWX137" s="17"/>
      <c r="BWY137" s="17"/>
      <c r="BWZ137" s="17"/>
      <c r="BXA137" s="17"/>
      <c r="BXB137" s="17"/>
      <c r="BXC137" s="17"/>
      <c r="BXD137" s="17"/>
      <c r="BXE137" s="17"/>
      <c r="BXF137" s="17"/>
      <c r="BXG137" s="17"/>
      <c r="BXH137" s="17"/>
      <c r="BXI137" s="17"/>
      <c r="BXJ137" s="17"/>
      <c r="BXK137" s="17"/>
      <c r="BXL137" s="17"/>
      <c r="BXM137" s="17"/>
      <c r="BXN137" s="17"/>
      <c r="BXO137" s="17"/>
      <c r="BXP137" s="17"/>
      <c r="BXQ137" s="17"/>
      <c r="BXR137" s="17"/>
      <c r="BXS137" s="17"/>
      <c r="BXT137" s="17"/>
      <c r="BXU137" s="17"/>
      <c r="BXV137" s="17"/>
      <c r="BXW137" s="17"/>
      <c r="BXX137" s="17"/>
      <c r="BXY137" s="17"/>
      <c r="BXZ137" s="17"/>
      <c r="BYA137" s="17"/>
      <c r="BYB137" s="17"/>
      <c r="BYC137" s="17"/>
      <c r="BYD137" s="17"/>
      <c r="BYE137" s="17"/>
      <c r="BYF137" s="17"/>
      <c r="BYG137" s="17"/>
      <c r="BYH137" s="17"/>
      <c r="BYI137" s="17"/>
      <c r="BYJ137" s="17"/>
      <c r="BYK137" s="17"/>
      <c r="BYL137" s="17"/>
      <c r="BYM137" s="17"/>
      <c r="BYN137" s="17"/>
      <c r="BYO137" s="17"/>
      <c r="BYP137" s="17"/>
      <c r="BYQ137" s="17"/>
      <c r="BYR137" s="17"/>
      <c r="BYS137" s="17"/>
      <c r="BYT137" s="17"/>
      <c r="BYU137" s="17"/>
      <c r="BYV137" s="17"/>
      <c r="BYW137" s="17"/>
      <c r="BYX137" s="17"/>
      <c r="BYY137" s="17"/>
      <c r="BYZ137" s="17"/>
      <c r="BZA137" s="17"/>
      <c r="BZB137" s="17"/>
      <c r="BZC137" s="17"/>
      <c r="BZD137" s="17"/>
      <c r="BZE137" s="17"/>
      <c r="BZF137" s="17"/>
      <c r="BZG137" s="17"/>
      <c r="BZH137" s="17"/>
      <c r="BZI137" s="17"/>
      <c r="BZJ137" s="17"/>
      <c r="BZK137" s="17"/>
      <c r="BZL137" s="17"/>
      <c r="BZM137" s="17"/>
      <c r="BZN137" s="17"/>
      <c r="BZO137" s="17"/>
      <c r="BZP137" s="17"/>
      <c r="BZQ137" s="17"/>
      <c r="BZR137" s="17"/>
      <c r="BZS137" s="17"/>
      <c r="BZT137" s="17"/>
      <c r="BZU137" s="17"/>
      <c r="BZV137" s="17"/>
      <c r="BZW137" s="17"/>
      <c r="BZX137" s="17"/>
      <c r="BZY137" s="17"/>
      <c r="BZZ137" s="17"/>
      <c r="CAA137" s="17"/>
      <c r="CAB137" s="17"/>
      <c r="CAC137" s="17"/>
      <c r="CAD137" s="17"/>
      <c r="CAE137" s="17"/>
      <c r="CAF137" s="17"/>
      <c r="CAG137" s="17"/>
      <c r="CAH137" s="17"/>
      <c r="CAI137" s="17"/>
      <c r="CAJ137" s="17"/>
      <c r="CAK137" s="17"/>
      <c r="CAL137" s="17"/>
      <c r="CAM137" s="17"/>
      <c r="CAN137" s="17"/>
      <c r="CAO137" s="17"/>
      <c r="CAP137" s="17"/>
      <c r="CAQ137" s="17"/>
      <c r="CAR137" s="17"/>
      <c r="CAS137" s="17"/>
      <c r="CAT137" s="17"/>
      <c r="CAU137" s="17"/>
      <c r="CAV137" s="17"/>
      <c r="CAW137" s="17"/>
      <c r="CAX137" s="17"/>
      <c r="CAY137" s="17"/>
      <c r="CAZ137" s="17"/>
      <c r="CBA137" s="17"/>
      <c r="CBB137" s="17"/>
      <c r="CBC137" s="17"/>
      <c r="CBD137" s="17"/>
      <c r="CBE137" s="17"/>
      <c r="CBF137" s="17"/>
      <c r="CBG137" s="17"/>
      <c r="CBH137" s="17"/>
      <c r="CBI137" s="17"/>
      <c r="CBJ137" s="17"/>
      <c r="CBK137" s="17"/>
      <c r="CBL137" s="17"/>
      <c r="CBM137" s="17"/>
      <c r="CBN137" s="17"/>
      <c r="CBO137" s="17"/>
      <c r="CBP137" s="17"/>
      <c r="CBQ137" s="17"/>
      <c r="CBR137" s="17"/>
      <c r="CBS137" s="17"/>
      <c r="CBT137" s="17"/>
      <c r="CBU137" s="17"/>
      <c r="CBV137" s="17"/>
      <c r="CBW137" s="17"/>
      <c r="CBX137" s="17"/>
      <c r="CBY137" s="17"/>
      <c r="CBZ137" s="17"/>
      <c r="CCA137" s="17"/>
      <c r="CCB137" s="17"/>
      <c r="CCC137" s="17"/>
      <c r="CCD137" s="17"/>
      <c r="CCE137" s="17"/>
      <c r="CCF137" s="17"/>
      <c r="CCG137" s="17"/>
      <c r="CCH137" s="17"/>
      <c r="CCI137" s="17"/>
      <c r="CCJ137" s="17"/>
      <c r="CCK137" s="17"/>
      <c r="CCL137" s="17"/>
      <c r="CCM137" s="17"/>
      <c r="CCN137" s="17"/>
      <c r="CCO137" s="17"/>
      <c r="CCP137" s="17"/>
      <c r="CCQ137" s="17"/>
      <c r="CCR137" s="17"/>
      <c r="CCS137" s="17"/>
      <c r="CCT137" s="17"/>
      <c r="CCU137" s="17"/>
      <c r="CCV137" s="17"/>
      <c r="CCW137" s="17"/>
      <c r="CCX137" s="17"/>
      <c r="CCY137" s="17"/>
      <c r="CCZ137" s="17"/>
      <c r="CDA137" s="17"/>
      <c r="CDB137" s="17"/>
      <c r="CDC137" s="17"/>
      <c r="CDD137" s="17"/>
      <c r="CDE137" s="17"/>
      <c r="CDF137" s="17"/>
      <c r="CDG137" s="17"/>
      <c r="CDH137" s="17"/>
      <c r="CDI137" s="17"/>
      <c r="CDJ137" s="17"/>
      <c r="CDK137" s="17"/>
      <c r="CDL137" s="17"/>
      <c r="CDM137" s="17"/>
      <c r="CDN137" s="17"/>
      <c r="CDO137" s="17"/>
      <c r="CDP137" s="17"/>
      <c r="CDQ137" s="17"/>
      <c r="CDR137" s="17"/>
      <c r="CDS137" s="17"/>
      <c r="CDT137" s="17"/>
      <c r="CDU137" s="17"/>
    </row>
    <row r="138">
      <c r="A138" s="14" t="s">
        <v>2789</v>
      </c>
      <c r="B138" s="14" t="s">
        <v>3828</v>
      </c>
      <c r="C138" s="14" t="s">
        <v>2791</v>
      </c>
      <c r="D138" s="14" t="s">
        <v>2792</v>
      </c>
      <c r="E138" s="14" t="s">
        <v>3829</v>
      </c>
      <c r="F138" s="14" t="s">
        <v>2835</v>
      </c>
      <c r="I138" s="14" t="s">
        <v>2558</v>
      </c>
      <c r="J138" s="14" t="s">
        <v>3252</v>
      </c>
      <c r="K138" s="14" t="s">
        <v>2619</v>
      </c>
      <c r="L138" s="14" t="s">
        <v>2560</v>
      </c>
      <c r="M138" s="17"/>
      <c r="N138" s="14" t="s">
        <v>2690</v>
      </c>
      <c r="O138" s="14" t="s">
        <v>2690</v>
      </c>
      <c r="P138" s="14" t="s">
        <v>2690</v>
      </c>
      <c r="Q138" s="16">
        <v>11.0</v>
      </c>
      <c r="R138" s="16">
        <v>4104109.0</v>
      </c>
      <c r="S138" s="16">
        <v>4104109.0</v>
      </c>
      <c r="T138" s="14" t="s">
        <v>2622</v>
      </c>
      <c r="U138" s="14" t="s">
        <v>2621</v>
      </c>
      <c r="V138" s="14" t="s">
        <v>3830</v>
      </c>
      <c r="W138" s="14" t="s">
        <v>3831</v>
      </c>
      <c r="X138" s="16">
        <v>0.14</v>
      </c>
      <c r="Y138" s="17"/>
      <c r="Z138" s="16">
        <v>20.0</v>
      </c>
      <c r="AA138" s="16">
        <v>121.0</v>
      </c>
      <c r="AB138" s="17"/>
      <c r="AC138" s="16">
        <v>149.0</v>
      </c>
      <c r="AD138" s="16">
        <v>175.0</v>
      </c>
      <c r="AE138" s="17"/>
      <c r="AF138" s="17"/>
      <c r="AG138" s="17"/>
      <c r="AH138" s="17"/>
      <c r="AI138" s="17"/>
      <c r="AJ138" s="17"/>
      <c r="AK138" s="17"/>
      <c r="AL138" s="16">
        <v>73.0</v>
      </c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4" t="s">
        <v>2794</v>
      </c>
      <c r="BB138" s="17"/>
      <c r="BC138" s="17"/>
      <c r="BD138" s="17"/>
      <c r="BE138" s="17"/>
      <c r="BF138" s="14" t="s">
        <v>2574</v>
      </c>
      <c r="BG138" s="16">
        <v>1.0</v>
      </c>
      <c r="BH138" s="14" t="s">
        <v>2564</v>
      </c>
      <c r="BI138" s="14" t="s">
        <v>2565</v>
      </c>
      <c r="BJ138" s="14" t="s">
        <v>2566</v>
      </c>
      <c r="BK138" s="17"/>
      <c r="BL138" s="17"/>
      <c r="BM138" s="16">
        <v>5.83333333</v>
      </c>
      <c r="BN138" s="17"/>
      <c r="BO138" s="17"/>
      <c r="BP138" s="17"/>
      <c r="BQ138" s="17"/>
      <c r="BR138" s="17"/>
      <c r="BS138" s="16">
        <v>0.3389</v>
      </c>
      <c r="BT138" s="16">
        <v>2.76161357</v>
      </c>
      <c r="BU138" s="14" t="s">
        <v>2680</v>
      </c>
      <c r="BW138" s="17"/>
      <c r="BX138" s="16">
        <v>14.0</v>
      </c>
      <c r="BY138" s="14" t="s">
        <v>2795</v>
      </c>
      <c r="BZ138" s="16">
        <v>68.0</v>
      </c>
      <c r="CA138" s="16">
        <v>-26715.0</v>
      </c>
      <c r="CB138" s="16">
        <v>0.0</v>
      </c>
      <c r="CC138" s="17"/>
      <c r="CD138" s="17"/>
      <c r="CE138" s="16">
        <v>2.76161357</v>
      </c>
      <c r="CF138" s="14" t="s">
        <v>2747</v>
      </c>
      <c r="CG138" s="14" t="s">
        <v>2704</v>
      </c>
      <c r="CH138" s="19">
        <v>39867.0</v>
      </c>
      <c r="CI138" s="14" t="s">
        <v>3832</v>
      </c>
      <c r="CJ138" s="14" t="s">
        <v>2719</v>
      </c>
      <c r="CK138" s="14" t="s">
        <v>2574</v>
      </c>
      <c r="CL138" s="14" t="s">
        <v>2796</v>
      </c>
      <c r="CM138" s="20">
        <v>2389113.0</v>
      </c>
      <c r="CN138" s="14" t="s">
        <v>2796</v>
      </c>
      <c r="CO138" s="14" t="s">
        <v>2563</v>
      </c>
      <c r="CP138" s="14" t="s">
        <v>2574</v>
      </c>
      <c r="CQ138" s="16">
        <v>0.3028</v>
      </c>
      <c r="CR138" s="16">
        <v>0.74</v>
      </c>
      <c r="CS138" s="17"/>
      <c r="CT138" s="14" t="s">
        <v>3833</v>
      </c>
      <c r="CX138" s="14" t="s">
        <v>2739</v>
      </c>
      <c r="CY138" s="16">
        <v>2.76161357</v>
      </c>
      <c r="CZ138" s="14" t="s">
        <v>2707</v>
      </c>
      <c r="DB138" s="17"/>
      <c r="DC138" s="14" t="s">
        <v>2769</v>
      </c>
      <c r="DE138" s="17"/>
      <c r="DF138" s="17"/>
      <c r="DG138" s="14" t="s">
        <v>3834</v>
      </c>
      <c r="DH138" s="16">
        <v>23.0</v>
      </c>
      <c r="DI138" s="14" t="s">
        <v>2799</v>
      </c>
      <c r="DJ138" s="14" t="s">
        <v>2800</v>
      </c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  <c r="KL138" s="17"/>
      <c r="KM138" s="17"/>
      <c r="KN138" s="17"/>
      <c r="KO138" s="17"/>
      <c r="KP138" s="17"/>
      <c r="KQ138" s="17"/>
      <c r="KR138" s="17"/>
      <c r="KS138" s="17"/>
      <c r="KT138" s="17"/>
      <c r="KU138" s="17"/>
      <c r="KV138" s="17"/>
      <c r="KW138" s="17"/>
      <c r="KX138" s="17"/>
      <c r="KY138" s="17"/>
      <c r="KZ138" s="17"/>
      <c r="LA138" s="17"/>
      <c r="LB138" s="17"/>
      <c r="LC138" s="17"/>
      <c r="LD138" s="17"/>
      <c r="LE138" s="17"/>
      <c r="LF138" s="17"/>
      <c r="LG138" s="17"/>
      <c r="LH138" s="17"/>
      <c r="LI138" s="17"/>
      <c r="LJ138" s="17"/>
      <c r="LK138" s="17"/>
      <c r="LL138" s="17"/>
      <c r="LM138" s="17"/>
      <c r="LN138" s="17"/>
      <c r="LO138" s="17"/>
      <c r="LP138" s="17"/>
      <c r="LQ138" s="17"/>
      <c r="LR138" s="17"/>
      <c r="LS138" s="17"/>
      <c r="LT138" s="17"/>
      <c r="LU138" s="17"/>
      <c r="LV138" s="17"/>
      <c r="LW138" s="17"/>
      <c r="LX138" s="17"/>
      <c r="LY138" s="17"/>
      <c r="LZ138" s="17"/>
      <c r="MA138" s="17"/>
      <c r="MB138" s="17"/>
      <c r="MC138" s="17"/>
      <c r="MD138" s="17"/>
      <c r="ME138" s="17"/>
      <c r="MF138" s="17"/>
      <c r="MG138" s="17"/>
      <c r="MH138" s="17"/>
      <c r="MI138" s="17"/>
      <c r="MJ138" s="17"/>
      <c r="MK138" s="17"/>
      <c r="ML138" s="17"/>
      <c r="MM138" s="17"/>
      <c r="MN138" s="17"/>
      <c r="MO138" s="17"/>
      <c r="MP138" s="17"/>
      <c r="MQ138" s="17"/>
      <c r="MR138" s="17"/>
      <c r="MS138" s="17"/>
      <c r="MT138" s="17"/>
      <c r="MU138" s="17"/>
      <c r="MV138" s="17"/>
      <c r="MW138" s="17"/>
      <c r="MX138" s="17"/>
      <c r="MY138" s="17"/>
      <c r="MZ138" s="17"/>
      <c r="NA138" s="17"/>
      <c r="NB138" s="17"/>
      <c r="NC138" s="17"/>
      <c r="ND138" s="17"/>
      <c r="NE138" s="17"/>
      <c r="NF138" s="17"/>
      <c r="NG138" s="17"/>
      <c r="NH138" s="17"/>
      <c r="NI138" s="17"/>
      <c r="NJ138" s="17"/>
      <c r="NK138" s="17"/>
      <c r="NL138" s="17"/>
      <c r="NM138" s="17"/>
      <c r="NN138" s="17"/>
      <c r="NO138" s="17"/>
      <c r="NP138" s="17"/>
      <c r="NQ138" s="17"/>
      <c r="NR138" s="17"/>
      <c r="NS138" s="17"/>
      <c r="NT138" s="17"/>
      <c r="NU138" s="17"/>
      <c r="NV138" s="17"/>
      <c r="NW138" s="17"/>
      <c r="NX138" s="17"/>
      <c r="NY138" s="17"/>
      <c r="NZ138" s="17"/>
      <c r="OA138" s="17"/>
      <c r="OB138" s="17"/>
      <c r="OC138" s="17"/>
      <c r="OD138" s="17"/>
      <c r="OE138" s="17"/>
      <c r="OF138" s="17"/>
      <c r="OG138" s="17"/>
      <c r="OH138" s="17"/>
      <c r="OI138" s="17"/>
      <c r="OJ138" s="17"/>
      <c r="OK138" s="17"/>
      <c r="OL138" s="17"/>
      <c r="OM138" s="17"/>
      <c r="ON138" s="17"/>
      <c r="OO138" s="17"/>
      <c r="OP138" s="17"/>
      <c r="OQ138" s="17"/>
      <c r="OR138" s="17"/>
      <c r="OS138" s="17"/>
      <c r="OT138" s="17"/>
      <c r="OU138" s="17"/>
      <c r="OV138" s="17"/>
      <c r="OW138" s="17"/>
      <c r="OX138" s="17"/>
      <c r="OY138" s="17"/>
      <c r="OZ138" s="17"/>
      <c r="PA138" s="17"/>
      <c r="PB138" s="17"/>
      <c r="PC138" s="17"/>
      <c r="PD138" s="17"/>
      <c r="PE138" s="17"/>
      <c r="PF138" s="17"/>
      <c r="PG138" s="17"/>
      <c r="PH138" s="17"/>
      <c r="PI138" s="17"/>
      <c r="PJ138" s="17"/>
      <c r="PK138" s="17"/>
      <c r="PL138" s="17"/>
      <c r="PM138" s="17"/>
      <c r="PN138" s="17"/>
      <c r="PO138" s="17"/>
      <c r="PP138" s="17"/>
      <c r="PQ138" s="17"/>
      <c r="PR138" s="17"/>
      <c r="PS138" s="17"/>
      <c r="PT138" s="17"/>
      <c r="PU138" s="17"/>
      <c r="PV138" s="17"/>
      <c r="PW138" s="17"/>
      <c r="PX138" s="17"/>
      <c r="PY138" s="17"/>
      <c r="PZ138" s="17"/>
      <c r="QA138" s="17"/>
      <c r="QB138" s="17"/>
      <c r="QC138" s="17"/>
      <c r="QD138" s="17"/>
      <c r="QE138" s="17"/>
      <c r="QF138" s="17"/>
      <c r="QG138" s="17"/>
      <c r="QH138" s="17"/>
      <c r="QI138" s="17"/>
      <c r="QJ138" s="17"/>
      <c r="QK138" s="17"/>
      <c r="QL138" s="17"/>
      <c r="QM138" s="17"/>
      <c r="QN138" s="17"/>
      <c r="QO138" s="17"/>
      <c r="QP138" s="17"/>
      <c r="QQ138" s="17"/>
      <c r="QR138" s="17"/>
      <c r="QS138" s="17"/>
      <c r="QT138" s="17"/>
      <c r="QU138" s="17"/>
      <c r="QV138" s="17"/>
      <c r="QW138" s="17"/>
      <c r="QX138" s="17"/>
      <c r="QY138" s="17"/>
      <c r="QZ138" s="17"/>
      <c r="RA138" s="17"/>
      <c r="RB138" s="17"/>
      <c r="RC138" s="17"/>
      <c r="RD138" s="17"/>
      <c r="RE138" s="17"/>
      <c r="RF138" s="17"/>
      <c r="RG138" s="17"/>
      <c r="RH138" s="17"/>
      <c r="RI138" s="17"/>
      <c r="RJ138" s="17"/>
      <c r="RK138" s="17"/>
      <c r="RL138" s="17"/>
      <c r="RM138" s="17"/>
      <c r="RN138" s="17"/>
      <c r="RO138" s="17"/>
      <c r="RP138" s="17"/>
      <c r="RQ138" s="17"/>
      <c r="RR138" s="17"/>
      <c r="RS138" s="17"/>
      <c r="RT138" s="17"/>
      <c r="RU138" s="17"/>
      <c r="RV138" s="17"/>
      <c r="RW138" s="17"/>
      <c r="RX138" s="17"/>
      <c r="RY138" s="17"/>
      <c r="RZ138" s="17"/>
      <c r="SA138" s="17"/>
      <c r="SB138" s="17"/>
      <c r="SC138" s="17"/>
      <c r="SD138" s="17"/>
      <c r="SE138" s="17"/>
      <c r="SF138" s="17"/>
      <c r="SG138" s="17"/>
      <c r="SH138" s="17"/>
      <c r="SI138" s="17"/>
      <c r="SJ138" s="17"/>
      <c r="SK138" s="17"/>
      <c r="SL138" s="17"/>
      <c r="SM138" s="17"/>
      <c r="SN138" s="17"/>
      <c r="SO138" s="17"/>
      <c r="SP138" s="17"/>
      <c r="SQ138" s="17"/>
      <c r="SR138" s="17"/>
      <c r="SS138" s="17"/>
      <c r="ST138" s="17"/>
      <c r="SU138" s="17"/>
      <c r="SV138" s="17"/>
      <c r="SW138" s="17"/>
      <c r="SX138" s="17"/>
      <c r="SY138" s="17"/>
      <c r="SZ138" s="17"/>
      <c r="TA138" s="17"/>
      <c r="TB138" s="17"/>
      <c r="TC138" s="17"/>
      <c r="TD138" s="17"/>
      <c r="TE138" s="17"/>
      <c r="TF138" s="17"/>
      <c r="TG138" s="17"/>
      <c r="TH138" s="17"/>
      <c r="TI138" s="17"/>
      <c r="TJ138" s="17"/>
      <c r="TK138" s="17"/>
      <c r="TL138" s="17"/>
      <c r="TM138" s="17"/>
      <c r="TN138" s="17"/>
      <c r="TO138" s="17"/>
      <c r="TP138" s="17"/>
      <c r="TQ138" s="17"/>
      <c r="TR138" s="17"/>
      <c r="TS138" s="17"/>
      <c r="TT138" s="17"/>
      <c r="TU138" s="17"/>
      <c r="TV138" s="17"/>
      <c r="TW138" s="17"/>
      <c r="TX138" s="17"/>
      <c r="TY138" s="17"/>
      <c r="TZ138" s="17"/>
      <c r="UA138" s="17"/>
      <c r="UB138" s="17"/>
      <c r="UC138" s="17"/>
      <c r="UD138" s="17"/>
      <c r="UE138" s="17"/>
      <c r="UF138" s="17"/>
      <c r="UG138" s="17"/>
      <c r="UH138" s="17"/>
      <c r="UI138" s="17"/>
      <c r="UJ138" s="17"/>
      <c r="UK138" s="17"/>
      <c r="UL138" s="17"/>
      <c r="UM138" s="17"/>
      <c r="UN138" s="17"/>
      <c r="UO138" s="17"/>
      <c r="UP138" s="17"/>
      <c r="UQ138" s="17"/>
      <c r="UR138" s="17"/>
      <c r="US138" s="17"/>
      <c r="UT138" s="17"/>
      <c r="UU138" s="17"/>
      <c r="UV138" s="17"/>
      <c r="UW138" s="17"/>
      <c r="UX138" s="17"/>
      <c r="UY138" s="17"/>
      <c r="UZ138" s="17"/>
      <c r="VA138" s="17"/>
      <c r="VB138" s="17"/>
      <c r="VC138" s="17"/>
      <c r="VD138" s="17"/>
      <c r="VE138" s="17"/>
      <c r="VF138" s="17"/>
      <c r="VG138" s="17"/>
      <c r="VH138" s="17"/>
      <c r="VI138" s="17"/>
      <c r="VJ138" s="17"/>
      <c r="VK138" s="17"/>
      <c r="VL138" s="17"/>
      <c r="VM138" s="17"/>
      <c r="VN138" s="17"/>
      <c r="VO138" s="17"/>
      <c r="VP138" s="17"/>
      <c r="VQ138" s="17"/>
      <c r="VR138" s="17"/>
      <c r="VS138" s="17"/>
      <c r="VT138" s="17"/>
      <c r="VU138" s="17"/>
      <c r="VV138" s="17"/>
      <c r="VW138" s="17"/>
      <c r="VX138" s="17"/>
      <c r="VY138" s="17"/>
      <c r="VZ138" s="17"/>
      <c r="WA138" s="17"/>
      <c r="WB138" s="17"/>
      <c r="WC138" s="17"/>
      <c r="WD138" s="17"/>
      <c r="WE138" s="17"/>
      <c r="WF138" s="17"/>
      <c r="WG138" s="17"/>
      <c r="WH138" s="17"/>
      <c r="WI138" s="17"/>
      <c r="WJ138" s="17"/>
      <c r="WK138" s="17"/>
      <c r="WL138" s="17"/>
      <c r="WM138" s="17"/>
      <c r="WN138" s="17"/>
      <c r="WO138" s="17"/>
      <c r="WP138" s="17"/>
      <c r="WQ138" s="17"/>
      <c r="WR138" s="17"/>
      <c r="WS138" s="17"/>
      <c r="WT138" s="17"/>
      <c r="WU138" s="17"/>
      <c r="WV138" s="17"/>
      <c r="WW138" s="17"/>
      <c r="WX138" s="17"/>
      <c r="WY138" s="17"/>
      <c r="WZ138" s="17"/>
      <c r="XA138" s="17"/>
      <c r="XB138" s="17"/>
      <c r="XC138" s="17"/>
      <c r="XD138" s="17"/>
      <c r="XE138" s="17"/>
      <c r="XF138" s="17"/>
      <c r="XG138" s="17"/>
      <c r="XH138" s="17"/>
      <c r="XI138" s="17"/>
      <c r="XJ138" s="17"/>
      <c r="XK138" s="17"/>
      <c r="XL138" s="17"/>
      <c r="XM138" s="17"/>
      <c r="XN138" s="17"/>
      <c r="XO138" s="17"/>
      <c r="XP138" s="17"/>
      <c r="XQ138" s="17"/>
      <c r="XR138" s="17"/>
      <c r="XS138" s="17"/>
      <c r="XT138" s="17"/>
      <c r="XU138" s="17"/>
      <c r="XV138" s="17"/>
      <c r="XW138" s="17"/>
      <c r="XX138" s="17"/>
      <c r="XY138" s="17"/>
      <c r="XZ138" s="17"/>
      <c r="YA138" s="17"/>
      <c r="YB138" s="17"/>
      <c r="YC138" s="17"/>
      <c r="YD138" s="17"/>
      <c r="YE138" s="17"/>
      <c r="YF138" s="17"/>
      <c r="YG138" s="17"/>
      <c r="YH138" s="17"/>
      <c r="YI138" s="17"/>
      <c r="YJ138" s="17"/>
      <c r="YK138" s="17"/>
      <c r="YL138" s="17"/>
      <c r="YM138" s="17"/>
      <c r="YN138" s="17"/>
      <c r="YO138" s="17"/>
      <c r="YP138" s="17"/>
      <c r="YQ138" s="17"/>
      <c r="YR138" s="17"/>
      <c r="YS138" s="17"/>
      <c r="YT138" s="17"/>
      <c r="YU138" s="17"/>
      <c r="YV138" s="17"/>
      <c r="YW138" s="17"/>
      <c r="YX138" s="17"/>
      <c r="YY138" s="17"/>
      <c r="YZ138" s="17"/>
      <c r="ZA138" s="17"/>
      <c r="ZB138" s="17"/>
      <c r="ZC138" s="17"/>
      <c r="ZD138" s="17"/>
      <c r="ZE138" s="17"/>
      <c r="ZF138" s="17"/>
      <c r="ZG138" s="17"/>
      <c r="ZH138" s="17"/>
      <c r="ZI138" s="17"/>
      <c r="ZJ138" s="17"/>
      <c r="ZK138" s="17"/>
      <c r="ZL138" s="17"/>
      <c r="ZM138" s="17"/>
      <c r="ZN138" s="17"/>
      <c r="ZO138" s="17"/>
      <c r="ZP138" s="17"/>
      <c r="ZQ138" s="17"/>
      <c r="ZR138" s="17"/>
      <c r="ZS138" s="17"/>
      <c r="ZT138" s="17"/>
      <c r="ZU138" s="17"/>
      <c r="ZV138" s="17"/>
      <c r="ZW138" s="17"/>
      <c r="ZX138" s="17"/>
      <c r="ZY138" s="17"/>
      <c r="ZZ138" s="17"/>
      <c r="AAA138" s="17"/>
      <c r="AAB138" s="17"/>
      <c r="AAC138" s="17"/>
      <c r="AAD138" s="17"/>
      <c r="AAE138" s="17"/>
      <c r="AAF138" s="17"/>
      <c r="AAG138" s="17"/>
      <c r="AAH138" s="17"/>
      <c r="AAI138" s="17"/>
      <c r="AAJ138" s="17"/>
      <c r="AAK138" s="17"/>
      <c r="AAL138" s="17"/>
      <c r="AAM138" s="17"/>
      <c r="AAN138" s="17"/>
      <c r="AAO138" s="17"/>
      <c r="AAP138" s="17"/>
      <c r="AAQ138" s="17"/>
      <c r="AAR138" s="17"/>
      <c r="AAS138" s="17"/>
      <c r="AAT138" s="17"/>
      <c r="AAU138" s="17"/>
      <c r="AAV138" s="17"/>
      <c r="AAW138" s="17"/>
      <c r="AAX138" s="17"/>
      <c r="AAY138" s="17"/>
      <c r="AAZ138" s="17"/>
      <c r="ABA138" s="17"/>
      <c r="ABB138" s="17"/>
      <c r="ABC138" s="17"/>
      <c r="ABD138" s="17"/>
      <c r="ABE138" s="17"/>
      <c r="ABF138" s="17"/>
      <c r="ABG138" s="17"/>
      <c r="ABH138" s="17"/>
      <c r="ABI138" s="17"/>
      <c r="ABJ138" s="17"/>
      <c r="ABK138" s="17"/>
      <c r="ABL138" s="17"/>
      <c r="ABM138" s="17"/>
      <c r="ABN138" s="17"/>
      <c r="ABO138" s="17"/>
      <c r="ABP138" s="17"/>
      <c r="ABQ138" s="17"/>
      <c r="ABR138" s="17"/>
      <c r="ABS138" s="17"/>
      <c r="ABT138" s="17"/>
      <c r="ABU138" s="17"/>
      <c r="ABV138" s="17"/>
      <c r="ABW138" s="17"/>
      <c r="ABX138" s="17"/>
      <c r="ABY138" s="17"/>
      <c r="ABZ138" s="17"/>
      <c r="ACA138" s="17"/>
      <c r="ACB138" s="17"/>
      <c r="ACC138" s="17"/>
      <c r="ACD138" s="17"/>
      <c r="ACE138" s="17"/>
      <c r="ACF138" s="17"/>
      <c r="ACG138" s="17"/>
      <c r="ACH138" s="17"/>
      <c r="ACI138" s="17"/>
      <c r="ACJ138" s="17"/>
      <c r="ACK138" s="17"/>
      <c r="ACL138" s="17"/>
      <c r="ACM138" s="17"/>
      <c r="ACN138" s="17"/>
      <c r="ACO138" s="17"/>
      <c r="ACP138" s="17"/>
      <c r="ACQ138" s="17"/>
      <c r="ACR138" s="17"/>
      <c r="ACS138" s="17"/>
      <c r="ACT138" s="17"/>
      <c r="ACU138" s="17"/>
      <c r="ACV138" s="17"/>
      <c r="ACW138" s="17"/>
      <c r="ACX138" s="17"/>
      <c r="ACY138" s="17"/>
      <c r="ACZ138" s="17"/>
      <c r="ADA138" s="17"/>
      <c r="ADB138" s="17"/>
      <c r="ADC138" s="17"/>
      <c r="ADD138" s="17"/>
      <c r="ADE138" s="17"/>
      <c r="ADF138" s="17"/>
      <c r="ADG138" s="17"/>
      <c r="ADH138" s="17"/>
      <c r="ADI138" s="17"/>
      <c r="ADJ138" s="17"/>
      <c r="ADK138" s="17"/>
      <c r="ADL138" s="17"/>
      <c r="ADM138" s="17"/>
      <c r="ADN138" s="17"/>
      <c r="ADO138" s="17"/>
      <c r="ADP138" s="17"/>
      <c r="ADQ138" s="17"/>
      <c r="ADR138" s="17"/>
      <c r="ADS138" s="17"/>
      <c r="ADT138" s="17"/>
      <c r="ADU138" s="17"/>
      <c r="ADV138" s="17"/>
      <c r="ADW138" s="17"/>
      <c r="ADX138" s="17"/>
      <c r="ADY138" s="17"/>
      <c r="ADZ138" s="17"/>
      <c r="AEA138" s="17"/>
      <c r="AEB138" s="17"/>
      <c r="AEC138" s="17"/>
      <c r="AED138" s="17"/>
      <c r="AEE138" s="17"/>
      <c r="AEF138" s="17"/>
      <c r="AEG138" s="17"/>
      <c r="AEH138" s="17"/>
      <c r="AEI138" s="17"/>
      <c r="AEJ138" s="17"/>
      <c r="AEK138" s="17"/>
      <c r="AEL138" s="17"/>
      <c r="AEM138" s="17"/>
      <c r="AEN138" s="17"/>
      <c r="AEO138" s="17"/>
      <c r="AEP138" s="17"/>
      <c r="AEQ138" s="17"/>
      <c r="AER138" s="17"/>
      <c r="AES138" s="17"/>
      <c r="AET138" s="17"/>
      <c r="AEU138" s="17"/>
      <c r="AEV138" s="17"/>
      <c r="AEW138" s="17"/>
      <c r="AEX138" s="17"/>
      <c r="AEY138" s="17"/>
      <c r="AEZ138" s="17"/>
      <c r="AFA138" s="17"/>
      <c r="AFB138" s="17"/>
      <c r="AFC138" s="17"/>
      <c r="AFD138" s="17"/>
      <c r="AFE138" s="17"/>
      <c r="AFF138" s="17"/>
      <c r="AFG138" s="17"/>
      <c r="AFH138" s="17"/>
      <c r="AFI138" s="17"/>
      <c r="AFJ138" s="17"/>
      <c r="AFK138" s="17"/>
      <c r="AFL138" s="17"/>
      <c r="AFM138" s="17"/>
      <c r="AFN138" s="17"/>
      <c r="AFO138" s="17"/>
      <c r="AFP138" s="17"/>
      <c r="AFQ138" s="17"/>
      <c r="AFR138" s="17"/>
      <c r="AFS138" s="17"/>
      <c r="AFT138" s="17"/>
      <c r="AFU138" s="17"/>
      <c r="AFV138" s="17"/>
      <c r="AFW138" s="17"/>
      <c r="AFX138" s="17"/>
      <c r="AFY138" s="17"/>
      <c r="AFZ138" s="17"/>
      <c r="AGA138" s="17"/>
      <c r="AGB138" s="17"/>
      <c r="AGC138" s="17"/>
      <c r="AGD138" s="17"/>
      <c r="AGE138" s="17"/>
      <c r="AGF138" s="17"/>
      <c r="AGG138" s="17"/>
      <c r="AGH138" s="17"/>
      <c r="AGI138" s="17"/>
      <c r="AGJ138" s="17"/>
      <c r="AGK138" s="17"/>
      <c r="AGL138" s="17"/>
      <c r="AGM138" s="17"/>
      <c r="AGN138" s="17"/>
      <c r="AGO138" s="17"/>
      <c r="AGP138" s="17"/>
      <c r="AGQ138" s="17"/>
      <c r="AGR138" s="17"/>
      <c r="AGS138" s="17"/>
      <c r="AGT138" s="17"/>
      <c r="AGU138" s="17"/>
      <c r="AGV138" s="17"/>
      <c r="AGW138" s="17"/>
      <c r="AGX138" s="17"/>
      <c r="AGY138" s="17"/>
      <c r="AGZ138" s="17"/>
      <c r="AHA138" s="17"/>
      <c r="AHB138" s="17"/>
      <c r="AHC138" s="17"/>
      <c r="AHD138" s="17"/>
      <c r="AHE138" s="17"/>
      <c r="AHF138" s="17"/>
      <c r="AHG138" s="17"/>
      <c r="AHH138" s="17"/>
      <c r="AHI138" s="17"/>
      <c r="AHJ138" s="17"/>
      <c r="AHK138" s="17"/>
      <c r="AHL138" s="17"/>
      <c r="AHM138" s="17"/>
      <c r="AHN138" s="17"/>
      <c r="AHO138" s="17"/>
      <c r="AHP138" s="17"/>
      <c r="AHQ138" s="17"/>
      <c r="AHR138" s="17"/>
      <c r="AHS138" s="17"/>
      <c r="AHT138" s="17"/>
      <c r="AHU138" s="17"/>
      <c r="AHV138" s="17"/>
      <c r="AHW138" s="17"/>
      <c r="AHX138" s="17"/>
      <c r="AHY138" s="17"/>
      <c r="AHZ138" s="17"/>
      <c r="AIA138" s="17"/>
      <c r="AIB138" s="17"/>
      <c r="AIC138" s="17"/>
      <c r="AID138" s="17"/>
      <c r="AIE138" s="17"/>
      <c r="AIF138" s="17"/>
      <c r="AIG138" s="17"/>
      <c r="AIH138" s="17"/>
      <c r="AII138" s="17"/>
      <c r="AIJ138" s="17"/>
      <c r="AIK138" s="17"/>
      <c r="AIL138" s="17"/>
      <c r="AIM138" s="17"/>
      <c r="AIN138" s="17"/>
      <c r="AIO138" s="17"/>
      <c r="AIP138" s="17"/>
      <c r="AIQ138" s="17"/>
      <c r="AIR138" s="17"/>
      <c r="AIS138" s="17"/>
      <c r="AIT138" s="17"/>
      <c r="AIU138" s="17"/>
      <c r="AIV138" s="17"/>
      <c r="AIW138" s="17"/>
      <c r="AIX138" s="17"/>
      <c r="AIY138" s="17"/>
      <c r="AIZ138" s="17"/>
      <c r="AJA138" s="17"/>
      <c r="AJB138" s="17"/>
      <c r="AJC138" s="17"/>
      <c r="AJD138" s="17"/>
      <c r="AJE138" s="17"/>
      <c r="AJF138" s="17"/>
      <c r="AJG138" s="17"/>
      <c r="AJH138" s="17"/>
      <c r="AJI138" s="17"/>
      <c r="AJJ138" s="17"/>
      <c r="AJK138" s="17"/>
      <c r="AJL138" s="17"/>
      <c r="AJM138" s="17"/>
      <c r="AJN138" s="17"/>
      <c r="AJO138" s="17"/>
      <c r="AJP138" s="17"/>
      <c r="AJQ138" s="17"/>
      <c r="AJR138" s="17"/>
      <c r="AJS138" s="17"/>
      <c r="AJT138" s="17"/>
      <c r="AJU138" s="17"/>
      <c r="AJV138" s="17"/>
      <c r="AJW138" s="17"/>
      <c r="AJX138" s="17"/>
      <c r="AJY138" s="17"/>
      <c r="AJZ138" s="17"/>
      <c r="AKA138" s="17"/>
      <c r="AKB138" s="17"/>
      <c r="AKC138" s="17"/>
      <c r="AKD138" s="17"/>
      <c r="AKE138" s="17"/>
      <c r="AKF138" s="17"/>
      <c r="AKG138" s="17"/>
      <c r="AKH138" s="17"/>
      <c r="AKI138" s="17"/>
      <c r="AKJ138" s="17"/>
      <c r="AKK138" s="17"/>
      <c r="AKL138" s="17"/>
      <c r="AKM138" s="17"/>
      <c r="AKN138" s="17"/>
      <c r="AKO138" s="17"/>
      <c r="AKP138" s="17"/>
      <c r="AKQ138" s="17"/>
      <c r="AKR138" s="17"/>
      <c r="AKS138" s="17"/>
      <c r="AKT138" s="17"/>
      <c r="AKU138" s="17"/>
      <c r="AKV138" s="17"/>
      <c r="AKW138" s="17"/>
      <c r="AKX138" s="17"/>
      <c r="AKY138" s="17"/>
      <c r="AKZ138" s="17"/>
      <c r="ALA138" s="17"/>
      <c r="ALB138" s="17"/>
      <c r="ALC138" s="17"/>
      <c r="ALD138" s="17"/>
      <c r="ALE138" s="17"/>
      <c r="ALF138" s="17"/>
      <c r="ALG138" s="17"/>
      <c r="ALH138" s="17"/>
      <c r="ALI138" s="17"/>
      <c r="ALJ138" s="17"/>
      <c r="ALK138" s="17"/>
      <c r="ALL138" s="17"/>
      <c r="ALM138" s="17"/>
      <c r="ALN138" s="17"/>
      <c r="ALO138" s="17"/>
      <c r="ALP138" s="17"/>
      <c r="ALQ138" s="17"/>
      <c r="ALR138" s="17"/>
      <c r="ALS138" s="17"/>
      <c r="ALT138" s="17"/>
      <c r="ALU138" s="17"/>
      <c r="ALV138" s="17"/>
      <c r="ALW138" s="17"/>
      <c r="ALX138" s="17"/>
      <c r="ALY138" s="17"/>
      <c r="ALZ138" s="17"/>
      <c r="AMA138" s="17"/>
      <c r="AMB138" s="17"/>
      <c r="AMC138" s="17"/>
      <c r="AMD138" s="17"/>
      <c r="AME138" s="17"/>
      <c r="AMF138" s="17"/>
      <c r="AMG138" s="17"/>
      <c r="AMH138" s="17"/>
      <c r="AMI138" s="17"/>
      <c r="AMJ138" s="17"/>
      <c r="AMK138" s="17"/>
      <c r="AML138" s="17"/>
      <c r="AMM138" s="17"/>
      <c r="AMN138" s="17"/>
      <c r="AMO138" s="17"/>
      <c r="AMP138" s="17"/>
      <c r="AMQ138" s="17"/>
      <c r="AMR138" s="17"/>
      <c r="AMS138" s="17"/>
      <c r="AMT138" s="17"/>
      <c r="AMU138" s="17"/>
      <c r="AMV138" s="17"/>
      <c r="AMW138" s="17"/>
      <c r="AMX138" s="17"/>
      <c r="AMY138" s="17"/>
      <c r="AMZ138" s="17"/>
      <c r="ANA138" s="17"/>
      <c r="ANB138" s="17"/>
      <c r="ANC138" s="17"/>
      <c r="AND138" s="17"/>
      <c r="ANE138" s="17"/>
      <c r="ANF138" s="17"/>
      <c r="ANG138" s="17"/>
      <c r="ANH138" s="17"/>
      <c r="ANI138" s="17"/>
      <c r="ANJ138" s="17"/>
      <c r="ANK138" s="17"/>
      <c r="ANL138" s="17"/>
      <c r="ANM138" s="17"/>
      <c r="ANN138" s="17"/>
      <c r="ANO138" s="17"/>
      <c r="ANP138" s="17"/>
      <c r="ANQ138" s="17"/>
      <c r="ANR138" s="17"/>
      <c r="ANS138" s="17"/>
      <c r="ANT138" s="17"/>
      <c r="ANU138" s="17"/>
      <c r="ANV138" s="17"/>
      <c r="ANW138" s="17"/>
      <c r="ANX138" s="17"/>
      <c r="ANY138" s="17"/>
      <c r="ANZ138" s="17"/>
      <c r="AOA138" s="17"/>
      <c r="AOB138" s="17"/>
      <c r="AOC138" s="17"/>
      <c r="AOD138" s="17"/>
      <c r="AOE138" s="17"/>
      <c r="AOF138" s="17"/>
      <c r="AOG138" s="17"/>
      <c r="AOH138" s="17"/>
      <c r="AOI138" s="17"/>
      <c r="AOJ138" s="17"/>
      <c r="AOK138" s="17"/>
      <c r="AOL138" s="17"/>
      <c r="AOM138" s="17"/>
      <c r="AON138" s="17"/>
      <c r="AOO138" s="17"/>
      <c r="AOP138" s="17"/>
      <c r="AOQ138" s="17"/>
      <c r="AOR138" s="17"/>
      <c r="AOS138" s="17"/>
      <c r="AOT138" s="17"/>
      <c r="AOU138" s="17"/>
      <c r="AOV138" s="17"/>
      <c r="AOW138" s="17"/>
      <c r="AOX138" s="17"/>
      <c r="AOY138" s="17"/>
      <c r="AOZ138" s="17"/>
      <c r="APA138" s="17"/>
      <c r="APB138" s="17"/>
      <c r="APC138" s="17"/>
      <c r="APD138" s="17"/>
      <c r="APE138" s="17"/>
      <c r="APF138" s="17"/>
      <c r="APG138" s="17"/>
      <c r="APH138" s="17"/>
      <c r="API138" s="17"/>
      <c r="APJ138" s="17"/>
      <c r="APK138" s="17"/>
      <c r="APL138" s="17"/>
      <c r="APM138" s="17"/>
      <c r="APN138" s="17"/>
      <c r="APO138" s="17"/>
      <c r="APP138" s="17"/>
      <c r="APQ138" s="17"/>
      <c r="APR138" s="17"/>
      <c r="APS138" s="17"/>
      <c r="APT138" s="17"/>
      <c r="APU138" s="17"/>
      <c r="APV138" s="17"/>
      <c r="APW138" s="17"/>
      <c r="APX138" s="17"/>
      <c r="APY138" s="17"/>
      <c r="APZ138" s="17"/>
      <c r="AQA138" s="17"/>
      <c r="AQB138" s="17"/>
      <c r="AQC138" s="17"/>
      <c r="AQD138" s="17"/>
      <c r="AQE138" s="17"/>
      <c r="AQF138" s="17"/>
      <c r="AQG138" s="17"/>
      <c r="AQH138" s="17"/>
      <c r="AQI138" s="17"/>
      <c r="AQJ138" s="17"/>
      <c r="AQK138" s="17"/>
      <c r="AQL138" s="17"/>
      <c r="AQM138" s="17"/>
      <c r="AQN138" s="17"/>
      <c r="AQO138" s="17"/>
      <c r="AQP138" s="17"/>
      <c r="AQQ138" s="17"/>
      <c r="AQR138" s="17"/>
      <c r="AQS138" s="17"/>
      <c r="AQT138" s="17"/>
      <c r="AQU138" s="17"/>
      <c r="AQV138" s="17"/>
      <c r="AQW138" s="17"/>
      <c r="AQX138" s="17"/>
      <c r="AQY138" s="17"/>
      <c r="AQZ138" s="17"/>
      <c r="ARA138" s="17"/>
      <c r="ARB138" s="17"/>
      <c r="ARC138" s="17"/>
      <c r="ARD138" s="17"/>
      <c r="ARE138" s="17"/>
      <c r="ARF138" s="17"/>
      <c r="ARG138" s="17"/>
      <c r="ARH138" s="17"/>
      <c r="ARI138" s="17"/>
      <c r="ARJ138" s="17"/>
      <c r="ARK138" s="17"/>
      <c r="ARL138" s="17"/>
      <c r="ARM138" s="17"/>
      <c r="ARN138" s="17"/>
      <c r="ARO138" s="17"/>
      <c r="ARP138" s="17"/>
      <c r="ARQ138" s="17"/>
      <c r="ARR138" s="17"/>
      <c r="ARS138" s="17"/>
      <c r="ART138" s="17"/>
      <c r="ARU138" s="17"/>
      <c r="ARV138" s="17"/>
      <c r="ARW138" s="17"/>
      <c r="ARX138" s="17"/>
      <c r="ARY138" s="17"/>
      <c r="ARZ138" s="17"/>
      <c r="ASA138" s="17"/>
      <c r="ASB138" s="17"/>
      <c r="ASC138" s="17"/>
      <c r="ASD138" s="17"/>
      <c r="ASE138" s="17"/>
      <c r="ASF138" s="17"/>
      <c r="ASG138" s="17"/>
      <c r="ASH138" s="17"/>
      <c r="ASI138" s="17"/>
      <c r="ASJ138" s="17"/>
      <c r="ASK138" s="17"/>
      <c r="ASL138" s="17"/>
      <c r="ASM138" s="17"/>
      <c r="ASN138" s="17"/>
      <c r="ASO138" s="17"/>
      <c r="ASP138" s="17"/>
      <c r="ASQ138" s="17"/>
      <c r="ASR138" s="17"/>
      <c r="ASS138" s="17"/>
      <c r="AST138" s="17"/>
      <c r="ASU138" s="17"/>
      <c r="ASV138" s="17"/>
      <c r="ASW138" s="17"/>
      <c r="ASX138" s="17"/>
      <c r="ASY138" s="17"/>
      <c r="ASZ138" s="17"/>
      <c r="ATA138" s="17"/>
      <c r="ATB138" s="17"/>
      <c r="ATC138" s="17"/>
      <c r="ATD138" s="17"/>
      <c r="ATE138" s="17"/>
      <c r="ATF138" s="17"/>
      <c r="ATG138" s="17"/>
      <c r="ATH138" s="17"/>
      <c r="ATI138" s="17"/>
      <c r="ATJ138" s="17"/>
      <c r="ATK138" s="17"/>
      <c r="ATL138" s="17"/>
      <c r="ATM138" s="17"/>
      <c r="ATN138" s="17"/>
      <c r="ATO138" s="17"/>
      <c r="ATP138" s="17"/>
      <c r="ATQ138" s="17"/>
      <c r="ATR138" s="17"/>
      <c r="ATS138" s="17"/>
      <c r="ATT138" s="17"/>
      <c r="ATU138" s="17"/>
      <c r="ATV138" s="17"/>
      <c r="ATW138" s="17"/>
      <c r="ATX138" s="17"/>
      <c r="ATY138" s="17"/>
      <c r="ATZ138" s="17"/>
      <c r="AUA138" s="17"/>
      <c r="AUB138" s="17"/>
      <c r="AUC138" s="17"/>
      <c r="AUD138" s="17"/>
      <c r="AUE138" s="17"/>
      <c r="AUF138" s="17"/>
      <c r="AUG138" s="17"/>
      <c r="AUH138" s="17"/>
      <c r="AUI138" s="17"/>
      <c r="AUJ138" s="17"/>
      <c r="AUK138" s="17"/>
      <c r="AUL138" s="17"/>
      <c r="AUM138" s="17"/>
      <c r="AUN138" s="17"/>
      <c r="AUO138" s="17"/>
      <c r="AUP138" s="17"/>
      <c r="AUQ138" s="17"/>
      <c r="AUR138" s="17"/>
      <c r="AUS138" s="17"/>
      <c r="AUT138" s="17"/>
      <c r="AUU138" s="17"/>
      <c r="AUV138" s="17"/>
      <c r="AUW138" s="17"/>
      <c r="AUX138" s="17"/>
      <c r="AUY138" s="17"/>
      <c r="AUZ138" s="17"/>
      <c r="AVA138" s="17"/>
      <c r="AVB138" s="17"/>
      <c r="AVC138" s="17"/>
      <c r="AVD138" s="17"/>
      <c r="AVE138" s="17"/>
      <c r="AVF138" s="17"/>
      <c r="AVG138" s="17"/>
      <c r="AVH138" s="17"/>
      <c r="AVI138" s="17"/>
      <c r="AVJ138" s="17"/>
      <c r="AVK138" s="17"/>
      <c r="AVL138" s="17"/>
      <c r="AVM138" s="17"/>
      <c r="AVN138" s="17"/>
      <c r="AVO138" s="17"/>
      <c r="AVP138" s="17"/>
      <c r="AVQ138" s="17"/>
      <c r="AVR138" s="17"/>
      <c r="AVS138" s="17"/>
      <c r="AVT138" s="17"/>
      <c r="AVU138" s="17"/>
      <c r="AVV138" s="17"/>
      <c r="AVW138" s="17"/>
      <c r="AVX138" s="17"/>
      <c r="AVY138" s="17"/>
      <c r="AVZ138" s="17"/>
      <c r="AWA138" s="17"/>
      <c r="AWB138" s="17"/>
      <c r="AWC138" s="17"/>
      <c r="AWD138" s="17"/>
      <c r="AWE138" s="17"/>
      <c r="AWF138" s="17"/>
      <c r="AWG138" s="17"/>
      <c r="AWH138" s="17"/>
      <c r="AWI138" s="17"/>
      <c r="AWJ138" s="17"/>
      <c r="AWK138" s="17"/>
      <c r="AWL138" s="17"/>
      <c r="AWM138" s="17"/>
      <c r="AWN138" s="17"/>
      <c r="AWO138" s="17"/>
      <c r="AWP138" s="17"/>
      <c r="AWQ138" s="17"/>
      <c r="AWR138" s="17"/>
      <c r="AWS138" s="17"/>
      <c r="AWT138" s="17"/>
      <c r="AWU138" s="17"/>
      <c r="AWV138" s="17"/>
      <c r="AWW138" s="17"/>
      <c r="AWX138" s="17"/>
      <c r="AWY138" s="17"/>
      <c r="AWZ138" s="17"/>
      <c r="AXA138" s="17"/>
      <c r="AXB138" s="17"/>
      <c r="AXC138" s="17"/>
      <c r="AXD138" s="17"/>
      <c r="AXE138" s="17"/>
      <c r="AXF138" s="17"/>
      <c r="AXG138" s="17"/>
      <c r="AXH138" s="17"/>
      <c r="AXI138" s="17"/>
      <c r="AXJ138" s="17"/>
      <c r="AXK138" s="17"/>
      <c r="AXL138" s="17"/>
      <c r="AXM138" s="17"/>
      <c r="AXN138" s="17"/>
      <c r="AXO138" s="17"/>
      <c r="AXP138" s="17"/>
      <c r="AXQ138" s="17"/>
      <c r="AXR138" s="17"/>
      <c r="AXS138" s="17"/>
      <c r="AXT138" s="17"/>
      <c r="AXU138" s="17"/>
      <c r="AXV138" s="17"/>
      <c r="AXW138" s="17"/>
      <c r="AXX138" s="17"/>
      <c r="AXY138" s="17"/>
      <c r="AXZ138" s="17"/>
      <c r="AYA138" s="17"/>
      <c r="AYB138" s="17"/>
      <c r="AYC138" s="17"/>
      <c r="AYD138" s="17"/>
      <c r="AYE138" s="17"/>
      <c r="AYF138" s="17"/>
      <c r="AYG138" s="17"/>
      <c r="AYH138" s="17"/>
      <c r="AYI138" s="17"/>
      <c r="AYJ138" s="17"/>
      <c r="AYK138" s="17"/>
      <c r="AYL138" s="17"/>
      <c r="AYM138" s="17"/>
      <c r="AYN138" s="17"/>
      <c r="AYO138" s="17"/>
      <c r="AYP138" s="17"/>
      <c r="AYQ138" s="17"/>
      <c r="AYR138" s="17"/>
      <c r="AYS138" s="17"/>
      <c r="AYT138" s="17"/>
      <c r="AYU138" s="17"/>
      <c r="AYV138" s="17"/>
      <c r="AYW138" s="17"/>
      <c r="AYX138" s="17"/>
      <c r="AYY138" s="17"/>
      <c r="AYZ138" s="17"/>
      <c r="AZA138" s="17"/>
      <c r="AZB138" s="17"/>
      <c r="AZC138" s="17"/>
      <c r="AZD138" s="17"/>
      <c r="AZE138" s="17"/>
      <c r="AZF138" s="17"/>
      <c r="AZG138" s="17"/>
      <c r="AZH138" s="17"/>
      <c r="AZI138" s="17"/>
      <c r="AZJ138" s="17"/>
      <c r="AZK138" s="17"/>
      <c r="AZL138" s="17"/>
      <c r="AZM138" s="17"/>
      <c r="AZN138" s="17"/>
      <c r="AZO138" s="17"/>
      <c r="AZP138" s="17"/>
      <c r="AZQ138" s="17"/>
      <c r="AZR138" s="17"/>
      <c r="AZS138" s="17"/>
      <c r="AZT138" s="17"/>
      <c r="AZU138" s="17"/>
      <c r="AZV138" s="17"/>
      <c r="AZW138" s="17"/>
      <c r="AZX138" s="17"/>
      <c r="AZY138" s="17"/>
      <c r="AZZ138" s="17"/>
      <c r="BAA138" s="17"/>
      <c r="BAB138" s="17"/>
      <c r="BAC138" s="17"/>
      <c r="BAD138" s="17"/>
      <c r="BAE138" s="17"/>
      <c r="BAF138" s="17"/>
      <c r="BAG138" s="17"/>
      <c r="BAH138" s="17"/>
      <c r="BAI138" s="17"/>
      <c r="BAJ138" s="17"/>
      <c r="BAK138" s="17"/>
      <c r="BAL138" s="17"/>
      <c r="BAM138" s="17"/>
      <c r="BAN138" s="17"/>
      <c r="BAO138" s="17"/>
      <c r="BAP138" s="17"/>
      <c r="BAQ138" s="17"/>
      <c r="BAR138" s="17"/>
      <c r="BAS138" s="17"/>
      <c r="BAT138" s="17"/>
      <c r="BAU138" s="17"/>
      <c r="BAV138" s="17"/>
      <c r="BAW138" s="17"/>
      <c r="BAX138" s="17"/>
      <c r="BAY138" s="17"/>
      <c r="BAZ138" s="17"/>
      <c r="BBA138" s="17"/>
      <c r="BBB138" s="17"/>
      <c r="BBC138" s="17"/>
      <c r="BBD138" s="17"/>
      <c r="BBE138" s="17"/>
      <c r="BBF138" s="17"/>
      <c r="BBG138" s="17"/>
      <c r="BBH138" s="17"/>
      <c r="BBI138" s="17"/>
      <c r="BBJ138" s="17"/>
      <c r="BBK138" s="17"/>
      <c r="BBL138" s="17"/>
      <c r="BBM138" s="17"/>
      <c r="BBN138" s="17"/>
      <c r="BBO138" s="17"/>
      <c r="BBP138" s="17"/>
      <c r="BBQ138" s="17"/>
      <c r="BBR138" s="17"/>
      <c r="BBS138" s="17"/>
      <c r="BBT138" s="17"/>
      <c r="BBU138" s="17"/>
      <c r="BBV138" s="17"/>
      <c r="BBW138" s="17"/>
      <c r="BBX138" s="17"/>
      <c r="BBY138" s="17"/>
      <c r="BBZ138" s="17"/>
      <c r="BCA138" s="17"/>
      <c r="BCB138" s="17"/>
      <c r="BCC138" s="17"/>
      <c r="BCD138" s="17"/>
      <c r="BCE138" s="17"/>
      <c r="BCF138" s="17"/>
      <c r="BCG138" s="17"/>
      <c r="BCH138" s="17"/>
      <c r="BCI138" s="17"/>
      <c r="BCJ138" s="17"/>
      <c r="BCK138" s="17"/>
      <c r="BCL138" s="17"/>
      <c r="BCM138" s="17"/>
      <c r="BCN138" s="17"/>
      <c r="BCO138" s="17"/>
      <c r="BCP138" s="17"/>
      <c r="BCQ138" s="17"/>
      <c r="BCR138" s="17"/>
      <c r="BCS138" s="17"/>
      <c r="BCT138" s="17"/>
      <c r="BCU138" s="17"/>
      <c r="BCV138" s="17"/>
      <c r="BCW138" s="17"/>
      <c r="BCX138" s="17"/>
      <c r="BCY138" s="17"/>
      <c r="BCZ138" s="17"/>
      <c r="BDA138" s="17"/>
      <c r="BDB138" s="17"/>
      <c r="BDC138" s="17"/>
      <c r="BDD138" s="17"/>
      <c r="BDE138" s="17"/>
      <c r="BDF138" s="17"/>
      <c r="BDG138" s="17"/>
      <c r="BDH138" s="17"/>
      <c r="BDI138" s="17"/>
      <c r="BDJ138" s="17"/>
      <c r="BDK138" s="17"/>
      <c r="BDL138" s="17"/>
      <c r="BDM138" s="17"/>
      <c r="BDN138" s="17"/>
      <c r="BDO138" s="17"/>
      <c r="BDP138" s="17"/>
      <c r="BDQ138" s="17"/>
      <c r="BDR138" s="17"/>
      <c r="BDS138" s="17"/>
      <c r="BDT138" s="17"/>
      <c r="BDU138" s="17"/>
      <c r="BDV138" s="17"/>
      <c r="BDW138" s="17"/>
      <c r="BDX138" s="17"/>
      <c r="BDY138" s="17"/>
      <c r="BDZ138" s="17"/>
      <c r="BEA138" s="17"/>
      <c r="BEB138" s="17"/>
      <c r="BEC138" s="17"/>
      <c r="BED138" s="17"/>
      <c r="BEE138" s="17"/>
      <c r="BEF138" s="17"/>
      <c r="BEG138" s="17"/>
      <c r="BEH138" s="17"/>
      <c r="BEI138" s="17"/>
      <c r="BEJ138" s="17"/>
      <c r="BEK138" s="17"/>
      <c r="BEL138" s="17"/>
      <c r="BEM138" s="17"/>
      <c r="BEN138" s="17"/>
      <c r="BEO138" s="17"/>
      <c r="BEP138" s="17"/>
      <c r="BEQ138" s="17"/>
      <c r="BER138" s="17"/>
      <c r="BES138" s="17"/>
      <c r="BET138" s="17"/>
      <c r="BEU138" s="17"/>
      <c r="BEV138" s="17"/>
      <c r="BEW138" s="17"/>
      <c r="BEX138" s="17"/>
      <c r="BEY138" s="17"/>
      <c r="BEZ138" s="17"/>
      <c r="BFA138" s="17"/>
      <c r="BFB138" s="17"/>
      <c r="BFC138" s="17"/>
      <c r="BFD138" s="17"/>
      <c r="BFE138" s="17"/>
      <c r="BFF138" s="17"/>
      <c r="BFG138" s="17"/>
      <c r="BFH138" s="17"/>
      <c r="BFI138" s="17"/>
      <c r="BFJ138" s="17"/>
      <c r="BFK138" s="17"/>
      <c r="BFL138" s="17"/>
      <c r="BFM138" s="17"/>
      <c r="BFN138" s="17"/>
      <c r="BFO138" s="17"/>
      <c r="BFP138" s="17"/>
      <c r="BFQ138" s="17"/>
      <c r="BFR138" s="17"/>
      <c r="BFS138" s="17"/>
      <c r="BFT138" s="17"/>
      <c r="BFU138" s="17"/>
      <c r="BFV138" s="17"/>
      <c r="BFW138" s="17"/>
      <c r="BFX138" s="17"/>
      <c r="BFY138" s="17"/>
      <c r="BFZ138" s="17"/>
      <c r="BGA138" s="17"/>
      <c r="BGB138" s="17"/>
      <c r="BGC138" s="17"/>
      <c r="BGD138" s="17"/>
      <c r="BGE138" s="17"/>
      <c r="BGF138" s="17"/>
      <c r="BGG138" s="17"/>
      <c r="BGH138" s="17"/>
      <c r="BGI138" s="17"/>
      <c r="BGJ138" s="17"/>
      <c r="BGK138" s="17"/>
      <c r="BGL138" s="17"/>
      <c r="BGM138" s="17"/>
      <c r="BGN138" s="17"/>
      <c r="BGO138" s="17"/>
      <c r="BGP138" s="17"/>
      <c r="BGQ138" s="17"/>
      <c r="BGR138" s="17"/>
      <c r="BGS138" s="17"/>
      <c r="BGT138" s="17"/>
      <c r="BGU138" s="17"/>
      <c r="BGV138" s="17"/>
      <c r="BGW138" s="17"/>
      <c r="BGX138" s="17"/>
      <c r="BGY138" s="17"/>
      <c r="BGZ138" s="17"/>
      <c r="BHA138" s="17"/>
      <c r="BHB138" s="17"/>
      <c r="BHC138" s="17"/>
      <c r="BHD138" s="17"/>
      <c r="BHE138" s="17"/>
      <c r="BHF138" s="17"/>
      <c r="BHG138" s="17"/>
      <c r="BHH138" s="17"/>
      <c r="BHI138" s="17"/>
      <c r="BHJ138" s="17"/>
      <c r="BHK138" s="17"/>
      <c r="BHL138" s="17"/>
      <c r="BHM138" s="17"/>
      <c r="BHN138" s="17"/>
      <c r="BHO138" s="17"/>
      <c r="BHP138" s="17"/>
      <c r="BHQ138" s="17"/>
      <c r="BHR138" s="17"/>
      <c r="BHS138" s="17"/>
      <c r="BHT138" s="17"/>
      <c r="BHU138" s="17"/>
      <c r="BHV138" s="17"/>
      <c r="BHW138" s="17"/>
      <c r="BHX138" s="17"/>
      <c r="BHY138" s="17"/>
      <c r="BHZ138" s="17"/>
      <c r="BIA138" s="17"/>
      <c r="BIB138" s="17"/>
      <c r="BIC138" s="17"/>
      <c r="BID138" s="17"/>
      <c r="BIE138" s="17"/>
      <c r="BIF138" s="17"/>
      <c r="BIG138" s="17"/>
      <c r="BIH138" s="17"/>
      <c r="BII138" s="17"/>
      <c r="BIJ138" s="17"/>
      <c r="BIK138" s="17"/>
      <c r="BIL138" s="17"/>
      <c r="BIM138" s="17"/>
      <c r="BIN138" s="17"/>
      <c r="BIO138" s="17"/>
      <c r="BIP138" s="17"/>
      <c r="BIQ138" s="17"/>
      <c r="BIR138" s="17"/>
      <c r="BIS138" s="17"/>
      <c r="BIT138" s="17"/>
      <c r="BIU138" s="17"/>
      <c r="BIV138" s="17"/>
      <c r="BIW138" s="17"/>
      <c r="BIX138" s="17"/>
      <c r="BIY138" s="17"/>
      <c r="BIZ138" s="17"/>
      <c r="BJA138" s="17"/>
      <c r="BJB138" s="17"/>
      <c r="BJC138" s="17"/>
      <c r="BJD138" s="17"/>
      <c r="BJE138" s="17"/>
      <c r="BJF138" s="17"/>
      <c r="BJG138" s="17"/>
      <c r="BJH138" s="17"/>
      <c r="BJI138" s="17"/>
      <c r="BJJ138" s="17"/>
      <c r="BJK138" s="17"/>
      <c r="BJL138" s="17"/>
      <c r="BJM138" s="17"/>
      <c r="BJN138" s="17"/>
      <c r="BJO138" s="17"/>
      <c r="BJP138" s="17"/>
      <c r="BJQ138" s="17"/>
      <c r="BJR138" s="17"/>
      <c r="BJS138" s="17"/>
      <c r="BJT138" s="17"/>
      <c r="BJU138" s="17"/>
      <c r="BJV138" s="17"/>
      <c r="BJW138" s="17"/>
      <c r="BJX138" s="17"/>
      <c r="BJY138" s="17"/>
      <c r="BJZ138" s="17"/>
      <c r="BKA138" s="17"/>
      <c r="BKB138" s="17"/>
      <c r="BKC138" s="17"/>
      <c r="BKD138" s="17"/>
      <c r="BKE138" s="17"/>
      <c r="BKF138" s="17"/>
      <c r="BKG138" s="17"/>
      <c r="BKH138" s="17"/>
      <c r="BKI138" s="17"/>
      <c r="BKJ138" s="17"/>
      <c r="BKK138" s="17"/>
      <c r="BKL138" s="17"/>
      <c r="BKM138" s="17"/>
      <c r="BKN138" s="17"/>
      <c r="BKO138" s="17"/>
      <c r="BKP138" s="17"/>
      <c r="BKQ138" s="17"/>
      <c r="BKR138" s="17"/>
      <c r="BKS138" s="17"/>
      <c r="BKT138" s="17"/>
      <c r="BKU138" s="17"/>
      <c r="BKV138" s="17"/>
      <c r="BKW138" s="17"/>
      <c r="BKX138" s="17"/>
      <c r="BKY138" s="17"/>
      <c r="BKZ138" s="17"/>
      <c r="BLA138" s="17"/>
      <c r="BLB138" s="17"/>
      <c r="BLC138" s="17"/>
      <c r="BLD138" s="17"/>
      <c r="BLE138" s="17"/>
      <c r="BLF138" s="17"/>
      <c r="BLG138" s="17"/>
      <c r="BLH138" s="17"/>
      <c r="BLI138" s="17"/>
      <c r="BLJ138" s="17"/>
      <c r="BLK138" s="17"/>
      <c r="BLL138" s="17"/>
      <c r="BLM138" s="17"/>
      <c r="BLN138" s="17"/>
      <c r="BLO138" s="17"/>
      <c r="BLP138" s="17"/>
      <c r="BLQ138" s="17"/>
      <c r="BLR138" s="17"/>
      <c r="BLS138" s="17"/>
      <c r="BLT138" s="17"/>
      <c r="BLU138" s="17"/>
      <c r="BLV138" s="17"/>
      <c r="BLW138" s="17"/>
      <c r="BLX138" s="17"/>
      <c r="BLY138" s="17"/>
      <c r="BLZ138" s="17"/>
      <c r="BMA138" s="17"/>
      <c r="BMB138" s="17"/>
      <c r="BMC138" s="17"/>
      <c r="BMD138" s="17"/>
      <c r="BME138" s="17"/>
      <c r="BMF138" s="17"/>
      <c r="BMG138" s="17"/>
      <c r="BMH138" s="17"/>
      <c r="BMI138" s="17"/>
      <c r="BMJ138" s="17"/>
      <c r="BMK138" s="17"/>
      <c r="BML138" s="17"/>
      <c r="BMM138" s="17"/>
      <c r="BMN138" s="17"/>
      <c r="BMO138" s="17"/>
      <c r="BMP138" s="17"/>
      <c r="BMQ138" s="17"/>
      <c r="BMR138" s="17"/>
      <c r="BMS138" s="17"/>
      <c r="BMT138" s="17"/>
      <c r="BMU138" s="17"/>
      <c r="BMV138" s="17"/>
      <c r="BMW138" s="17"/>
      <c r="BMX138" s="17"/>
      <c r="BMY138" s="17"/>
      <c r="BMZ138" s="17"/>
      <c r="BNA138" s="17"/>
      <c r="BNB138" s="17"/>
      <c r="BNC138" s="17"/>
      <c r="BND138" s="17"/>
      <c r="BNE138" s="17"/>
      <c r="BNF138" s="17"/>
      <c r="BNG138" s="17"/>
      <c r="BNH138" s="17"/>
      <c r="BNI138" s="17"/>
      <c r="BNJ138" s="17"/>
      <c r="BNK138" s="17"/>
      <c r="BNL138" s="17"/>
      <c r="BNM138" s="17"/>
      <c r="BNN138" s="17"/>
      <c r="BNO138" s="17"/>
      <c r="BNP138" s="17"/>
      <c r="BNQ138" s="17"/>
      <c r="BNR138" s="17"/>
      <c r="BNS138" s="17"/>
      <c r="BNT138" s="17"/>
      <c r="BNU138" s="17"/>
      <c r="BNV138" s="17"/>
      <c r="BNW138" s="17"/>
      <c r="BNX138" s="17"/>
      <c r="BNY138" s="17"/>
      <c r="BNZ138" s="17"/>
      <c r="BOA138" s="17"/>
      <c r="BOB138" s="17"/>
      <c r="BOC138" s="17"/>
      <c r="BOD138" s="17"/>
      <c r="BOE138" s="17"/>
      <c r="BOF138" s="17"/>
      <c r="BOG138" s="17"/>
      <c r="BOH138" s="17"/>
      <c r="BOI138" s="17"/>
      <c r="BOJ138" s="17"/>
      <c r="BOK138" s="17"/>
      <c r="BOL138" s="17"/>
      <c r="BOM138" s="17"/>
      <c r="BON138" s="17"/>
      <c r="BOO138" s="17"/>
      <c r="BOP138" s="17"/>
      <c r="BOQ138" s="17"/>
      <c r="BOR138" s="17"/>
      <c r="BOS138" s="17"/>
      <c r="BOT138" s="17"/>
      <c r="BOU138" s="17"/>
      <c r="BOV138" s="17"/>
      <c r="BOW138" s="17"/>
      <c r="BOX138" s="17"/>
      <c r="BOY138" s="17"/>
      <c r="BOZ138" s="17"/>
      <c r="BPA138" s="17"/>
      <c r="BPB138" s="17"/>
      <c r="BPC138" s="17"/>
      <c r="BPD138" s="17"/>
      <c r="BPE138" s="17"/>
      <c r="BPF138" s="17"/>
      <c r="BPG138" s="17"/>
      <c r="BPH138" s="17"/>
      <c r="BPI138" s="17"/>
      <c r="BPJ138" s="17"/>
      <c r="BPK138" s="17"/>
      <c r="BPL138" s="17"/>
      <c r="BPM138" s="17"/>
      <c r="BPN138" s="17"/>
      <c r="BPO138" s="17"/>
      <c r="BPP138" s="17"/>
      <c r="BPQ138" s="17"/>
      <c r="BPR138" s="17"/>
      <c r="BPS138" s="17"/>
      <c r="BPT138" s="17"/>
      <c r="BPU138" s="17"/>
      <c r="BPV138" s="17"/>
      <c r="BPW138" s="17"/>
      <c r="BPX138" s="17"/>
      <c r="BPY138" s="17"/>
      <c r="BPZ138" s="17"/>
      <c r="BQA138" s="17"/>
      <c r="BQB138" s="17"/>
      <c r="BQC138" s="17"/>
      <c r="BQD138" s="17"/>
      <c r="BQE138" s="17"/>
      <c r="BQF138" s="17"/>
      <c r="BQG138" s="17"/>
      <c r="BQH138" s="17"/>
      <c r="BQI138" s="17"/>
      <c r="BQJ138" s="17"/>
      <c r="BQK138" s="17"/>
      <c r="BQL138" s="17"/>
      <c r="BQM138" s="17"/>
      <c r="BQN138" s="17"/>
      <c r="BQO138" s="17"/>
      <c r="BQP138" s="17"/>
      <c r="BQQ138" s="17"/>
      <c r="BQR138" s="17"/>
      <c r="BQS138" s="17"/>
      <c r="BQT138" s="17"/>
      <c r="BQU138" s="17"/>
      <c r="BQV138" s="17"/>
      <c r="BQW138" s="17"/>
      <c r="BQX138" s="17"/>
      <c r="BQY138" s="17"/>
      <c r="BQZ138" s="17"/>
      <c r="BRA138" s="17"/>
      <c r="BRB138" s="17"/>
      <c r="BRC138" s="17"/>
      <c r="BRD138" s="17"/>
      <c r="BRE138" s="17"/>
      <c r="BRF138" s="17"/>
      <c r="BRG138" s="17"/>
      <c r="BRH138" s="17"/>
      <c r="BRI138" s="17"/>
      <c r="BRJ138" s="17"/>
      <c r="BRK138" s="17"/>
      <c r="BRL138" s="17"/>
      <c r="BRM138" s="17"/>
      <c r="BRN138" s="17"/>
      <c r="BRO138" s="17"/>
      <c r="BRP138" s="17"/>
      <c r="BRQ138" s="17"/>
      <c r="BRR138" s="17"/>
      <c r="BRS138" s="17"/>
      <c r="BRT138" s="17"/>
      <c r="BRU138" s="17"/>
      <c r="BRV138" s="17"/>
      <c r="BRW138" s="17"/>
      <c r="BRX138" s="17"/>
      <c r="BRY138" s="17"/>
      <c r="BRZ138" s="17"/>
      <c r="BSA138" s="17"/>
      <c r="BSB138" s="17"/>
      <c r="BSC138" s="17"/>
      <c r="BSD138" s="17"/>
      <c r="BSE138" s="17"/>
      <c r="BSF138" s="17"/>
      <c r="BSG138" s="17"/>
      <c r="BSH138" s="17"/>
      <c r="BSI138" s="17"/>
      <c r="BSJ138" s="17"/>
      <c r="BSK138" s="17"/>
      <c r="BSL138" s="17"/>
      <c r="BSM138" s="17"/>
      <c r="BSN138" s="17"/>
      <c r="BSO138" s="17"/>
      <c r="BSP138" s="17"/>
      <c r="BSQ138" s="17"/>
      <c r="BSR138" s="17"/>
      <c r="BSS138" s="17"/>
      <c r="BST138" s="17"/>
      <c r="BSU138" s="17"/>
      <c r="BSV138" s="17"/>
      <c r="BSW138" s="17"/>
      <c r="BSX138" s="17"/>
      <c r="BSY138" s="17"/>
      <c r="BSZ138" s="17"/>
      <c r="BTA138" s="17"/>
      <c r="BTB138" s="17"/>
      <c r="BTC138" s="17"/>
      <c r="BTD138" s="17"/>
      <c r="BTE138" s="17"/>
      <c r="BTF138" s="17"/>
      <c r="BTG138" s="17"/>
      <c r="BTH138" s="17"/>
      <c r="BTI138" s="17"/>
      <c r="BTJ138" s="17"/>
      <c r="BTK138" s="17"/>
      <c r="BTL138" s="17"/>
      <c r="BTM138" s="17"/>
      <c r="BTN138" s="17"/>
      <c r="BTO138" s="17"/>
      <c r="BTP138" s="17"/>
      <c r="BTQ138" s="17"/>
      <c r="BTR138" s="17"/>
      <c r="BTS138" s="17"/>
      <c r="BTT138" s="17"/>
      <c r="BTU138" s="17"/>
      <c r="BTV138" s="17"/>
      <c r="BTW138" s="17"/>
      <c r="BTX138" s="17"/>
      <c r="BTY138" s="17"/>
      <c r="BTZ138" s="17"/>
      <c r="BUA138" s="17"/>
      <c r="BUB138" s="17"/>
      <c r="BUC138" s="17"/>
      <c r="BUD138" s="17"/>
      <c r="BUE138" s="17"/>
      <c r="BUF138" s="17"/>
      <c r="BUG138" s="17"/>
      <c r="BUH138" s="17"/>
      <c r="BUI138" s="17"/>
      <c r="BUJ138" s="17"/>
      <c r="BUK138" s="17"/>
      <c r="BUL138" s="17"/>
      <c r="BUM138" s="17"/>
      <c r="BUN138" s="17"/>
      <c r="BUO138" s="17"/>
      <c r="BUP138" s="17"/>
      <c r="BUQ138" s="17"/>
      <c r="BUR138" s="17"/>
      <c r="BUS138" s="17"/>
      <c r="BUT138" s="17"/>
      <c r="BUU138" s="17"/>
      <c r="BUV138" s="17"/>
      <c r="BUW138" s="17"/>
      <c r="BUX138" s="17"/>
      <c r="BUY138" s="17"/>
      <c r="BUZ138" s="17"/>
      <c r="BVA138" s="17"/>
      <c r="BVB138" s="17"/>
      <c r="BVC138" s="17"/>
      <c r="BVD138" s="17"/>
      <c r="BVE138" s="17"/>
      <c r="BVF138" s="17"/>
      <c r="BVG138" s="17"/>
      <c r="BVH138" s="17"/>
      <c r="BVI138" s="17"/>
      <c r="BVJ138" s="17"/>
      <c r="BVK138" s="17"/>
      <c r="BVL138" s="17"/>
      <c r="BVM138" s="17"/>
      <c r="BVN138" s="17"/>
      <c r="BVO138" s="17"/>
      <c r="BVP138" s="17"/>
      <c r="BVQ138" s="17"/>
      <c r="BVR138" s="17"/>
      <c r="BVS138" s="17"/>
      <c r="BVT138" s="17"/>
      <c r="BVU138" s="17"/>
      <c r="BVV138" s="17"/>
      <c r="BVW138" s="17"/>
      <c r="BVX138" s="17"/>
      <c r="BVY138" s="17"/>
      <c r="BVZ138" s="17"/>
      <c r="BWA138" s="17"/>
      <c r="BWB138" s="17"/>
      <c r="BWC138" s="17"/>
      <c r="BWD138" s="17"/>
      <c r="BWE138" s="17"/>
      <c r="BWF138" s="17"/>
      <c r="BWG138" s="17"/>
      <c r="BWH138" s="17"/>
      <c r="BWI138" s="17"/>
      <c r="BWJ138" s="17"/>
      <c r="BWK138" s="17"/>
      <c r="BWL138" s="17"/>
      <c r="BWM138" s="17"/>
      <c r="BWN138" s="17"/>
      <c r="BWO138" s="17"/>
      <c r="BWP138" s="17"/>
      <c r="BWQ138" s="17"/>
      <c r="BWR138" s="17"/>
      <c r="BWS138" s="17"/>
      <c r="BWT138" s="17"/>
      <c r="BWU138" s="17"/>
      <c r="BWV138" s="17"/>
      <c r="BWW138" s="17"/>
      <c r="BWX138" s="17"/>
      <c r="BWY138" s="17"/>
      <c r="BWZ138" s="17"/>
      <c r="BXA138" s="17"/>
      <c r="BXB138" s="17"/>
      <c r="BXC138" s="17"/>
      <c r="BXD138" s="17"/>
      <c r="BXE138" s="17"/>
      <c r="BXF138" s="17"/>
      <c r="BXG138" s="17"/>
      <c r="BXH138" s="17"/>
      <c r="BXI138" s="17"/>
      <c r="BXJ138" s="17"/>
      <c r="BXK138" s="17"/>
      <c r="BXL138" s="17"/>
      <c r="BXM138" s="17"/>
      <c r="BXN138" s="17"/>
      <c r="BXO138" s="17"/>
      <c r="BXP138" s="17"/>
      <c r="BXQ138" s="17"/>
      <c r="BXR138" s="17"/>
      <c r="BXS138" s="17"/>
      <c r="BXT138" s="17"/>
      <c r="BXU138" s="17"/>
      <c r="BXV138" s="17"/>
      <c r="BXW138" s="17"/>
      <c r="BXX138" s="17"/>
      <c r="BXY138" s="17"/>
      <c r="BXZ138" s="17"/>
      <c r="BYA138" s="17"/>
      <c r="BYB138" s="17"/>
      <c r="BYC138" s="17"/>
      <c r="BYD138" s="17"/>
      <c r="BYE138" s="17"/>
      <c r="BYF138" s="17"/>
      <c r="BYG138" s="17"/>
      <c r="BYH138" s="17"/>
      <c r="BYI138" s="17"/>
      <c r="BYJ138" s="17"/>
      <c r="BYK138" s="17"/>
      <c r="BYL138" s="17"/>
      <c r="BYM138" s="17"/>
      <c r="BYN138" s="17"/>
      <c r="BYO138" s="17"/>
      <c r="BYP138" s="17"/>
      <c r="BYQ138" s="17"/>
      <c r="BYR138" s="17"/>
      <c r="BYS138" s="17"/>
      <c r="BYT138" s="17"/>
      <c r="BYU138" s="17"/>
      <c r="BYV138" s="17"/>
      <c r="BYW138" s="17"/>
      <c r="BYX138" s="17"/>
      <c r="BYY138" s="17"/>
      <c r="BYZ138" s="17"/>
      <c r="BZA138" s="17"/>
      <c r="BZB138" s="17"/>
      <c r="BZC138" s="17"/>
      <c r="BZD138" s="17"/>
      <c r="BZE138" s="17"/>
      <c r="BZF138" s="17"/>
      <c r="BZG138" s="17"/>
      <c r="BZH138" s="17"/>
      <c r="BZI138" s="17"/>
      <c r="BZJ138" s="17"/>
      <c r="BZK138" s="17"/>
      <c r="BZL138" s="17"/>
      <c r="BZM138" s="17"/>
      <c r="BZN138" s="17"/>
      <c r="BZO138" s="17"/>
      <c r="BZP138" s="17"/>
      <c r="BZQ138" s="17"/>
      <c r="BZR138" s="17"/>
      <c r="BZS138" s="17"/>
      <c r="BZT138" s="17"/>
      <c r="BZU138" s="17"/>
      <c r="BZV138" s="17"/>
      <c r="BZW138" s="17"/>
      <c r="BZX138" s="17"/>
      <c r="BZY138" s="17"/>
      <c r="BZZ138" s="17"/>
      <c r="CAA138" s="17"/>
      <c r="CAB138" s="17"/>
      <c r="CAC138" s="17"/>
      <c r="CAD138" s="17"/>
      <c r="CAE138" s="17"/>
      <c r="CAF138" s="17"/>
      <c r="CAG138" s="17"/>
      <c r="CAH138" s="17"/>
      <c r="CAI138" s="17"/>
      <c r="CAJ138" s="17"/>
      <c r="CAK138" s="17"/>
      <c r="CAL138" s="17"/>
      <c r="CAM138" s="17"/>
      <c r="CAN138" s="17"/>
      <c r="CAO138" s="17"/>
      <c r="CAP138" s="17"/>
      <c r="CAQ138" s="17"/>
      <c r="CAR138" s="17"/>
      <c r="CAS138" s="17"/>
      <c r="CAT138" s="17"/>
      <c r="CAU138" s="17"/>
      <c r="CAV138" s="17"/>
      <c r="CAW138" s="17"/>
      <c r="CAX138" s="17"/>
      <c r="CAY138" s="17"/>
      <c r="CAZ138" s="17"/>
      <c r="CBA138" s="17"/>
      <c r="CBB138" s="17"/>
      <c r="CBC138" s="17"/>
      <c r="CBD138" s="17"/>
      <c r="CBE138" s="17"/>
      <c r="CBF138" s="17"/>
      <c r="CBG138" s="17"/>
      <c r="CBH138" s="17"/>
      <c r="CBI138" s="17"/>
      <c r="CBJ138" s="17"/>
      <c r="CBK138" s="17"/>
      <c r="CBL138" s="17"/>
      <c r="CBM138" s="17"/>
      <c r="CBN138" s="17"/>
      <c r="CBO138" s="17"/>
      <c r="CBP138" s="17"/>
      <c r="CBQ138" s="17"/>
      <c r="CBR138" s="17"/>
      <c r="CBS138" s="17"/>
      <c r="CBT138" s="17"/>
      <c r="CBU138" s="17"/>
      <c r="CBV138" s="17"/>
      <c r="CBW138" s="17"/>
      <c r="CBX138" s="17"/>
      <c r="CBY138" s="17"/>
      <c r="CBZ138" s="17"/>
      <c r="CCA138" s="17"/>
      <c r="CCB138" s="17"/>
      <c r="CCC138" s="17"/>
      <c r="CCD138" s="17"/>
      <c r="CCE138" s="17"/>
      <c r="CCF138" s="17"/>
      <c r="CCG138" s="17"/>
      <c r="CCH138" s="17"/>
      <c r="CCI138" s="17"/>
      <c r="CCJ138" s="17"/>
      <c r="CCK138" s="17"/>
      <c r="CCL138" s="17"/>
      <c r="CCM138" s="17"/>
      <c r="CCN138" s="17"/>
      <c r="CCO138" s="17"/>
      <c r="CCP138" s="17"/>
      <c r="CCQ138" s="17"/>
      <c r="CCR138" s="17"/>
      <c r="CCS138" s="17"/>
      <c r="CCT138" s="17"/>
      <c r="CCU138" s="17"/>
      <c r="CCV138" s="17"/>
      <c r="CCW138" s="17"/>
      <c r="CCX138" s="17"/>
      <c r="CCY138" s="17"/>
      <c r="CCZ138" s="17"/>
      <c r="CDA138" s="17"/>
      <c r="CDB138" s="17"/>
      <c r="CDC138" s="17"/>
      <c r="CDD138" s="17"/>
      <c r="CDE138" s="17"/>
      <c r="CDF138" s="17"/>
      <c r="CDG138" s="17"/>
      <c r="CDH138" s="17"/>
      <c r="CDI138" s="17"/>
      <c r="CDJ138" s="17"/>
      <c r="CDK138" s="17"/>
      <c r="CDL138" s="17"/>
      <c r="CDM138" s="17"/>
      <c r="CDN138" s="17"/>
      <c r="CDO138" s="17"/>
      <c r="CDP138" s="17"/>
      <c r="CDQ138" s="17"/>
      <c r="CDR138" s="17"/>
      <c r="CDS138" s="17"/>
      <c r="CDT138" s="17"/>
      <c r="CDU138" s="17"/>
    </row>
    <row r="139">
      <c r="A139" s="14" t="s">
        <v>2789</v>
      </c>
      <c r="B139" s="14" t="s">
        <v>3835</v>
      </c>
      <c r="C139" s="14" t="s">
        <v>2791</v>
      </c>
      <c r="D139" s="14" t="s">
        <v>2792</v>
      </c>
      <c r="E139" s="14" t="s">
        <v>3836</v>
      </c>
      <c r="F139" s="14" t="s">
        <v>2835</v>
      </c>
      <c r="I139" s="14" t="s">
        <v>2558</v>
      </c>
      <c r="J139" s="14" t="s">
        <v>3675</v>
      </c>
      <c r="K139" s="14" t="s">
        <v>2619</v>
      </c>
      <c r="L139" s="14" t="s">
        <v>2560</v>
      </c>
      <c r="M139" s="17"/>
      <c r="N139" s="14" t="s">
        <v>2690</v>
      </c>
      <c r="O139" s="14" t="s">
        <v>2690</v>
      </c>
      <c r="P139" s="14" t="s">
        <v>2690</v>
      </c>
      <c r="Q139" s="16">
        <v>11.0</v>
      </c>
      <c r="R139" s="16">
        <v>4107705.0</v>
      </c>
      <c r="S139" s="16">
        <v>4107705.0</v>
      </c>
      <c r="T139" s="14" t="s">
        <v>2630</v>
      </c>
      <c r="U139" s="14" t="s">
        <v>2622</v>
      </c>
      <c r="V139" s="14" t="s">
        <v>3837</v>
      </c>
      <c r="W139" s="14" t="s">
        <v>3838</v>
      </c>
      <c r="X139" s="16">
        <v>0.39</v>
      </c>
      <c r="Y139" s="17"/>
      <c r="Z139" s="16">
        <v>11.0</v>
      </c>
      <c r="AA139" s="16">
        <v>17.0</v>
      </c>
      <c r="AB139" s="17"/>
      <c r="AC139" s="16">
        <v>47.0</v>
      </c>
      <c r="AD139" s="16">
        <v>141.0</v>
      </c>
      <c r="AE139" s="17"/>
      <c r="AF139" s="17"/>
      <c r="AG139" s="17"/>
      <c r="AH139" s="17"/>
      <c r="AI139" s="17"/>
      <c r="AJ139" s="17"/>
      <c r="AK139" s="17"/>
      <c r="AL139" s="16">
        <v>45.0</v>
      </c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4" t="s">
        <v>2794</v>
      </c>
      <c r="BB139" s="17"/>
      <c r="BC139" s="17"/>
      <c r="BD139" s="17"/>
      <c r="BE139" s="17"/>
      <c r="BF139" s="14" t="s">
        <v>2574</v>
      </c>
      <c r="BG139" s="16">
        <v>1.0</v>
      </c>
      <c r="BH139" s="14" t="s">
        <v>2564</v>
      </c>
      <c r="BI139" s="14" t="s">
        <v>2565</v>
      </c>
      <c r="BJ139" s="14" t="s">
        <v>2566</v>
      </c>
      <c r="BK139" s="17"/>
      <c r="BL139" s="17"/>
      <c r="BM139" s="16">
        <v>4.86666667</v>
      </c>
      <c r="BN139" s="17"/>
      <c r="BO139" s="17"/>
      <c r="BP139" s="17"/>
      <c r="BQ139" s="17"/>
      <c r="BR139" s="17"/>
      <c r="BS139" s="16">
        <v>0.7386</v>
      </c>
      <c r="BT139" s="16">
        <v>49.8405497</v>
      </c>
      <c r="BU139" s="14" t="s">
        <v>2680</v>
      </c>
      <c r="BW139" s="17"/>
      <c r="BX139" s="16">
        <v>19.0</v>
      </c>
      <c r="BY139" s="14" t="s">
        <v>2795</v>
      </c>
      <c r="BZ139" s="17"/>
      <c r="CA139" s="16">
        <v>-16493.0</v>
      </c>
      <c r="CB139" s="16">
        <v>0.0</v>
      </c>
      <c r="CC139" s="17"/>
      <c r="CD139" s="17"/>
      <c r="CE139" s="16">
        <v>49.8405497</v>
      </c>
      <c r="CF139" s="14" t="s">
        <v>2747</v>
      </c>
      <c r="CG139" s="14" t="s">
        <v>2704</v>
      </c>
      <c r="CH139" s="19">
        <v>40135.0</v>
      </c>
      <c r="CI139" s="14" t="s">
        <v>2573</v>
      </c>
      <c r="CJ139" s="14" t="s">
        <v>2719</v>
      </c>
      <c r="CK139" s="14" t="s">
        <v>2574</v>
      </c>
      <c r="CL139" s="14" t="s">
        <v>2796</v>
      </c>
      <c r="CM139" s="20">
        <v>2389113.0</v>
      </c>
      <c r="CN139" s="14" t="s">
        <v>2796</v>
      </c>
      <c r="CO139" s="14" t="s">
        <v>2563</v>
      </c>
      <c r="CP139" s="14" t="s">
        <v>2563</v>
      </c>
      <c r="CQ139" s="16">
        <v>0.3064</v>
      </c>
      <c r="CR139" s="16">
        <v>0.77</v>
      </c>
      <c r="CS139" s="17"/>
      <c r="CT139" s="14" t="s">
        <v>3839</v>
      </c>
      <c r="CX139" s="14" t="s">
        <v>2739</v>
      </c>
      <c r="CY139" s="16">
        <v>20.3504619</v>
      </c>
      <c r="CZ139" s="14" t="s">
        <v>2707</v>
      </c>
      <c r="DB139" s="17"/>
      <c r="DC139" s="14" t="s">
        <v>2708</v>
      </c>
      <c r="DD139" s="14" t="s">
        <v>2795</v>
      </c>
      <c r="DE139" s="17"/>
      <c r="DF139" s="17"/>
      <c r="DG139" s="14" t="s">
        <v>3834</v>
      </c>
      <c r="DH139" s="16">
        <v>23.0</v>
      </c>
      <c r="DI139" s="14" t="s">
        <v>2799</v>
      </c>
      <c r="DJ139" s="14" t="s">
        <v>2800</v>
      </c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  <c r="KL139" s="17"/>
      <c r="KM139" s="17"/>
      <c r="KN139" s="17"/>
      <c r="KO139" s="17"/>
      <c r="KP139" s="17"/>
      <c r="KQ139" s="17"/>
      <c r="KR139" s="17"/>
      <c r="KS139" s="17"/>
      <c r="KT139" s="17"/>
      <c r="KU139" s="17"/>
      <c r="KV139" s="17"/>
      <c r="KW139" s="17"/>
      <c r="KX139" s="17"/>
      <c r="KY139" s="17"/>
      <c r="KZ139" s="17"/>
      <c r="LA139" s="17"/>
      <c r="LB139" s="17"/>
      <c r="LC139" s="17"/>
      <c r="LD139" s="17"/>
      <c r="LE139" s="17"/>
      <c r="LF139" s="17"/>
      <c r="LG139" s="17"/>
      <c r="LH139" s="17"/>
      <c r="LI139" s="17"/>
      <c r="LJ139" s="17"/>
      <c r="LK139" s="17"/>
      <c r="LL139" s="17"/>
      <c r="LM139" s="17"/>
      <c r="LN139" s="17"/>
      <c r="LO139" s="17"/>
      <c r="LP139" s="17"/>
      <c r="LQ139" s="17"/>
      <c r="LR139" s="17"/>
      <c r="LS139" s="17"/>
      <c r="LT139" s="17"/>
      <c r="LU139" s="17"/>
      <c r="LV139" s="17"/>
      <c r="LW139" s="17"/>
      <c r="LX139" s="17"/>
      <c r="LY139" s="17"/>
      <c r="LZ139" s="17"/>
      <c r="MA139" s="17"/>
      <c r="MB139" s="17"/>
      <c r="MC139" s="17"/>
      <c r="MD139" s="17"/>
      <c r="ME139" s="17"/>
      <c r="MF139" s="17"/>
      <c r="MG139" s="17"/>
      <c r="MH139" s="17"/>
      <c r="MI139" s="17"/>
      <c r="MJ139" s="17"/>
      <c r="MK139" s="17"/>
      <c r="ML139" s="17"/>
      <c r="MM139" s="17"/>
      <c r="MN139" s="17"/>
      <c r="MO139" s="17"/>
      <c r="MP139" s="17"/>
      <c r="MQ139" s="17"/>
      <c r="MR139" s="17"/>
      <c r="MS139" s="17"/>
      <c r="MT139" s="17"/>
      <c r="MU139" s="17"/>
      <c r="MV139" s="17"/>
      <c r="MW139" s="17"/>
      <c r="MX139" s="17"/>
      <c r="MY139" s="17"/>
      <c r="MZ139" s="17"/>
      <c r="NA139" s="17"/>
      <c r="NB139" s="17"/>
      <c r="NC139" s="17"/>
      <c r="ND139" s="17"/>
      <c r="NE139" s="17"/>
      <c r="NF139" s="17"/>
      <c r="NG139" s="17"/>
      <c r="NH139" s="17"/>
      <c r="NI139" s="17"/>
      <c r="NJ139" s="17"/>
      <c r="NK139" s="17"/>
      <c r="NL139" s="17"/>
      <c r="NM139" s="17"/>
      <c r="NN139" s="17"/>
      <c r="NO139" s="17"/>
      <c r="NP139" s="17"/>
      <c r="NQ139" s="17"/>
      <c r="NR139" s="17"/>
      <c r="NS139" s="17"/>
      <c r="NT139" s="17"/>
      <c r="NU139" s="17"/>
      <c r="NV139" s="17"/>
      <c r="NW139" s="17"/>
      <c r="NX139" s="17"/>
      <c r="NY139" s="17"/>
      <c r="NZ139" s="17"/>
      <c r="OA139" s="17"/>
      <c r="OB139" s="17"/>
      <c r="OC139" s="17"/>
      <c r="OD139" s="17"/>
      <c r="OE139" s="17"/>
      <c r="OF139" s="17"/>
      <c r="OG139" s="17"/>
      <c r="OH139" s="17"/>
      <c r="OI139" s="17"/>
      <c r="OJ139" s="17"/>
      <c r="OK139" s="17"/>
      <c r="OL139" s="17"/>
      <c r="OM139" s="17"/>
      <c r="ON139" s="17"/>
      <c r="OO139" s="17"/>
      <c r="OP139" s="17"/>
      <c r="OQ139" s="17"/>
      <c r="OR139" s="17"/>
      <c r="OS139" s="17"/>
      <c r="OT139" s="17"/>
      <c r="OU139" s="17"/>
      <c r="OV139" s="17"/>
      <c r="OW139" s="17"/>
      <c r="OX139" s="17"/>
      <c r="OY139" s="17"/>
      <c r="OZ139" s="17"/>
      <c r="PA139" s="17"/>
      <c r="PB139" s="17"/>
      <c r="PC139" s="17"/>
      <c r="PD139" s="17"/>
      <c r="PE139" s="17"/>
      <c r="PF139" s="17"/>
      <c r="PG139" s="17"/>
      <c r="PH139" s="17"/>
      <c r="PI139" s="17"/>
      <c r="PJ139" s="17"/>
      <c r="PK139" s="17"/>
      <c r="PL139" s="17"/>
      <c r="PM139" s="17"/>
      <c r="PN139" s="17"/>
      <c r="PO139" s="17"/>
      <c r="PP139" s="17"/>
      <c r="PQ139" s="17"/>
      <c r="PR139" s="17"/>
      <c r="PS139" s="17"/>
      <c r="PT139" s="17"/>
      <c r="PU139" s="17"/>
      <c r="PV139" s="17"/>
      <c r="PW139" s="17"/>
      <c r="PX139" s="17"/>
      <c r="PY139" s="17"/>
      <c r="PZ139" s="17"/>
      <c r="QA139" s="17"/>
      <c r="QB139" s="17"/>
      <c r="QC139" s="17"/>
      <c r="QD139" s="17"/>
      <c r="QE139" s="17"/>
      <c r="QF139" s="17"/>
      <c r="QG139" s="17"/>
      <c r="QH139" s="17"/>
      <c r="QI139" s="17"/>
      <c r="QJ139" s="17"/>
      <c r="QK139" s="17"/>
      <c r="QL139" s="17"/>
      <c r="QM139" s="17"/>
      <c r="QN139" s="17"/>
      <c r="QO139" s="17"/>
      <c r="QP139" s="17"/>
      <c r="QQ139" s="17"/>
      <c r="QR139" s="17"/>
      <c r="QS139" s="17"/>
      <c r="QT139" s="17"/>
      <c r="QU139" s="16">
        <v>23.0</v>
      </c>
      <c r="QV139" s="16">
        <v>10.0</v>
      </c>
      <c r="QW139" s="16">
        <v>16.0</v>
      </c>
      <c r="QX139" s="17"/>
      <c r="QY139" s="17"/>
      <c r="QZ139" s="17"/>
      <c r="RA139" s="17"/>
      <c r="RB139" s="17"/>
      <c r="RC139" s="17"/>
      <c r="RD139" s="17"/>
      <c r="RE139" s="17"/>
      <c r="RF139" s="17"/>
      <c r="RG139" s="17"/>
      <c r="RH139" s="17"/>
      <c r="RI139" s="17"/>
      <c r="RJ139" s="17"/>
      <c r="RK139" s="17"/>
      <c r="RL139" s="17"/>
      <c r="RM139" s="17"/>
      <c r="RN139" s="17"/>
      <c r="RO139" s="17"/>
      <c r="RP139" s="17"/>
      <c r="RQ139" s="17"/>
      <c r="RR139" s="17"/>
      <c r="RS139" s="17"/>
      <c r="RT139" s="17"/>
      <c r="RU139" s="17"/>
      <c r="RV139" s="17"/>
      <c r="RW139" s="17"/>
      <c r="RX139" s="17"/>
      <c r="RY139" s="17"/>
      <c r="RZ139" s="17"/>
      <c r="SA139" s="17"/>
      <c r="SB139" s="17"/>
      <c r="SC139" s="17"/>
      <c r="SD139" s="17"/>
      <c r="SE139" s="17"/>
      <c r="SF139" s="17"/>
      <c r="SG139" s="17"/>
      <c r="SH139" s="17"/>
      <c r="SI139" s="17"/>
      <c r="SJ139" s="17"/>
      <c r="SK139" s="17"/>
      <c r="SL139" s="17"/>
      <c r="SM139" s="17"/>
      <c r="SN139" s="17"/>
      <c r="SO139" s="17"/>
      <c r="SP139" s="17"/>
      <c r="SQ139" s="17"/>
      <c r="SR139" s="17"/>
      <c r="SS139" s="17"/>
      <c r="ST139" s="17"/>
      <c r="SU139" s="17"/>
      <c r="SV139" s="17"/>
      <c r="SW139" s="17"/>
      <c r="SX139" s="17"/>
      <c r="SY139" s="17"/>
      <c r="SZ139" s="17"/>
      <c r="TA139" s="17"/>
      <c r="TB139" s="17"/>
      <c r="TC139" s="17"/>
      <c r="TD139" s="17"/>
      <c r="TE139" s="17"/>
      <c r="TF139" s="17"/>
      <c r="TG139" s="17"/>
      <c r="TH139" s="17"/>
      <c r="TI139" s="17"/>
      <c r="TJ139" s="17"/>
      <c r="TK139" s="17"/>
      <c r="TL139" s="17"/>
      <c r="TM139" s="17"/>
      <c r="TN139" s="17"/>
      <c r="TO139" s="17"/>
      <c r="TP139" s="17"/>
      <c r="TQ139" s="17"/>
      <c r="TR139" s="17"/>
      <c r="TS139" s="17"/>
      <c r="TT139" s="17"/>
      <c r="TU139" s="17"/>
      <c r="TV139" s="17"/>
      <c r="TW139" s="17"/>
      <c r="TX139" s="17"/>
      <c r="TY139" s="17"/>
      <c r="TZ139" s="17"/>
      <c r="UA139" s="17"/>
      <c r="UB139" s="17"/>
      <c r="UC139" s="17"/>
      <c r="UD139" s="17"/>
      <c r="UE139" s="17"/>
      <c r="UF139" s="17"/>
      <c r="UG139" s="17"/>
      <c r="UH139" s="17"/>
      <c r="UI139" s="17"/>
      <c r="UJ139" s="17"/>
      <c r="UK139" s="17"/>
      <c r="UL139" s="17"/>
      <c r="UM139" s="17"/>
      <c r="UN139" s="17"/>
      <c r="UO139" s="17"/>
      <c r="UP139" s="17"/>
      <c r="UQ139" s="17"/>
      <c r="UR139" s="17"/>
      <c r="US139" s="17"/>
      <c r="UT139" s="17"/>
      <c r="UU139" s="17"/>
      <c r="UV139" s="17"/>
      <c r="UW139" s="17"/>
      <c r="UX139" s="17"/>
      <c r="UY139" s="17"/>
      <c r="UZ139" s="17"/>
      <c r="VA139" s="17"/>
      <c r="VB139" s="17"/>
      <c r="VC139" s="17"/>
      <c r="VD139" s="17"/>
      <c r="VE139" s="17"/>
      <c r="VF139" s="17"/>
      <c r="VG139" s="17"/>
      <c r="VH139" s="17"/>
      <c r="VI139" s="17"/>
      <c r="VJ139" s="17"/>
      <c r="VK139" s="17"/>
      <c r="VL139" s="17"/>
      <c r="VM139" s="17"/>
      <c r="VN139" s="17"/>
      <c r="VO139" s="17"/>
      <c r="VP139" s="17"/>
      <c r="VQ139" s="17"/>
      <c r="VR139" s="17"/>
      <c r="VS139" s="17"/>
      <c r="VT139" s="17"/>
      <c r="VU139" s="17"/>
      <c r="VV139" s="17"/>
      <c r="VW139" s="17"/>
      <c r="VX139" s="17"/>
      <c r="VY139" s="17"/>
      <c r="VZ139" s="17"/>
      <c r="WA139" s="17"/>
      <c r="WB139" s="17"/>
      <c r="WC139" s="17"/>
      <c r="WD139" s="17"/>
      <c r="WE139" s="17"/>
      <c r="WF139" s="17"/>
      <c r="WG139" s="17"/>
      <c r="WH139" s="17"/>
      <c r="WI139" s="17"/>
      <c r="WJ139" s="17"/>
      <c r="WK139" s="17"/>
      <c r="WL139" s="17"/>
      <c r="WM139" s="17"/>
      <c r="WN139" s="17"/>
      <c r="WO139" s="17"/>
      <c r="WP139" s="17"/>
      <c r="WQ139" s="17"/>
      <c r="WR139" s="17"/>
      <c r="WS139" s="17"/>
      <c r="WT139" s="17"/>
      <c r="WU139" s="17"/>
      <c r="WV139" s="17"/>
      <c r="WW139" s="17"/>
      <c r="WX139" s="17"/>
      <c r="WY139" s="17"/>
      <c r="WZ139" s="17"/>
      <c r="XA139" s="17"/>
      <c r="XB139" s="17"/>
      <c r="XC139" s="17"/>
      <c r="XD139" s="17"/>
      <c r="XE139" s="17"/>
      <c r="XF139" s="17"/>
      <c r="XG139" s="17"/>
      <c r="XH139" s="17"/>
      <c r="XI139" s="17"/>
      <c r="XJ139" s="17"/>
      <c r="XK139" s="17"/>
      <c r="XL139" s="17"/>
      <c r="XM139" s="17"/>
      <c r="XN139" s="17"/>
      <c r="XO139" s="17"/>
      <c r="XP139" s="17"/>
      <c r="XQ139" s="17"/>
      <c r="XR139" s="17"/>
      <c r="XS139" s="17"/>
      <c r="XT139" s="17"/>
      <c r="XU139" s="17"/>
      <c r="XV139" s="17"/>
      <c r="XW139" s="17"/>
      <c r="XX139" s="17"/>
      <c r="XY139" s="17"/>
      <c r="XZ139" s="17"/>
      <c r="YA139" s="17"/>
      <c r="YB139" s="17"/>
      <c r="YC139" s="17"/>
      <c r="YD139" s="17"/>
      <c r="YE139" s="17"/>
      <c r="YF139" s="17"/>
      <c r="YG139" s="17"/>
      <c r="YH139" s="17"/>
      <c r="YI139" s="17"/>
      <c r="YJ139" s="17"/>
      <c r="YK139" s="17"/>
      <c r="YL139" s="17"/>
      <c r="YM139" s="17"/>
      <c r="YN139" s="17"/>
      <c r="YO139" s="17"/>
      <c r="YP139" s="17"/>
      <c r="YQ139" s="17"/>
      <c r="YR139" s="17"/>
      <c r="YS139" s="17"/>
      <c r="YT139" s="17"/>
      <c r="YU139" s="17"/>
      <c r="YV139" s="17"/>
      <c r="YW139" s="17"/>
      <c r="YX139" s="17"/>
      <c r="YY139" s="17"/>
      <c r="YZ139" s="17"/>
      <c r="ZA139" s="17"/>
      <c r="ZB139" s="17"/>
      <c r="ZC139" s="17"/>
      <c r="ZD139" s="17"/>
      <c r="ZE139" s="17"/>
      <c r="ZF139" s="17"/>
      <c r="ZG139" s="17"/>
      <c r="ZH139" s="17"/>
      <c r="ZI139" s="17"/>
      <c r="ZJ139" s="17"/>
      <c r="ZK139" s="17"/>
      <c r="ZL139" s="17"/>
      <c r="ZM139" s="17"/>
      <c r="ZN139" s="17"/>
      <c r="ZO139" s="17"/>
      <c r="ZP139" s="17"/>
      <c r="ZQ139" s="17"/>
      <c r="ZR139" s="17"/>
      <c r="ZS139" s="17"/>
      <c r="ZT139" s="17"/>
      <c r="ZU139" s="17"/>
      <c r="ZV139" s="17"/>
      <c r="ZW139" s="17"/>
      <c r="ZX139" s="17"/>
      <c r="ZY139" s="17"/>
      <c r="ZZ139" s="17"/>
      <c r="AAA139" s="17"/>
      <c r="AAB139" s="17"/>
      <c r="AAC139" s="17"/>
      <c r="AAD139" s="17"/>
      <c r="AAE139" s="17"/>
      <c r="AAF139" s="17"/>
      <c r="AAG139" s="17"/>
      <c r="AAH139" s="17"/>
      <c r="AAI139" s="17"/>
      <c r="AAJ139" s="17"/>
      <c r="AAK139" s="17"/>
      <c r="AAL139" s="17"/>
      <c r="AAM139" s="17"/>
      <c r="AAN139" s="17"/>
      <c r="AAO139" s="17"/>
      <c r="AAP139" s="17"/>
      <c r="AAQ139" s="17"/>
      <c r="AAR139" s="17"/>
      <c r="AAS139" s="17"/>
      <c r="AAT139" s="17"/>
      <c r="AAU139" s="17"/>
      <c r="AAV139" s="17"/>
      <c r="AAW139" s="17"/>
      <c r="AAX139" s="17"/>
      <c r="AAY139" s="17"/>
      <c r="AAZ139" s="17"/>
      <c r="ABA139" s="17"/>
      <c r="ABB139" s="17"/>
      <c r="ABC139" s="17"/>
      <c r="ABD139" s="17"/>
      <c r="ABE139" s="17"/>
      <c r="ABF139" s="17"/>
      <c r="ABG139" s="17"/>
      <c r="ABH139" s="17"/>
      <c r="ABI139" s="17"/>
      <c r="ABJ139" s="17"/>
      <c r="ABK139" s="17"/>
      <c r="ABL139" s="17"/>
      <c r="ABM139" s="17"/>
      <c r="ABN139" s="17"/>
      <c r="ABO139" s="17"/>
      <c r="ABP139" s="17"/>
      <c r="ABQ139" s="17"/>
      <c r="ABR139" s="17"/>
      <c r="ABS139" s="17"/>
      <c r="ABT139" s="17"/>
      <c r="ABU139" s="17"/>
      <c r="ABV139" s="17"/>
      <c r="ABW139" s="17"/>
      <c r="ABX139" s="17"/>
      <c r="ABY139" s="17"/>
      <c r="ABZ139" s="17"/>
      <c r="ACA139" s="17"/>
      <c r="ACB139" s="17"/>
      <c r="ACC139" s="17"/>
      <c r="ACD139" s="17"/>
      <c r="ACE139" s="17"/>
      <c r="ACF139" s="17"/>
      <c r="ACG139" s="17"/>
      <c r="ACH139" s="17"/>
      <c r="ACI139" s="17"/>
      <c r="ACJ139" s="17"/>
      <c r="ACK139" s="17"/>
      <c r="ACL139" s="17"/>
      <c r="ACM139" s="17"/>
      <c r="ACN139" s="17"/>
      <c r="ACO139" s="17"/>
      <c r="ACP139" s="17"/>
      <c r="ACQ139" s="17"/>
      <c r="ACR139" s="17"/>
      <c r="ACS139" s="17"/>
      <c r="ACT139" s="17"/>
      <c r="ACU139" s="17"/>
      <c r="ACV139" s="17"/>
      <c r="ACW139" s="17"/>
      <c r="ACX139" s="17"/>
      <c r="ACY139" s="17"/>
      <c r="ACZ139" s="17"/>
      <c r="ADA139" s="17"/>
      <c r="ADB139" s="17"/>
      <c r="ADC139" s="17"/>
      <c r="ADD139" s="17"/>
      <c r="ADE139" s="17"/>
      <c r="ADF139" s="17"/>
      <c r="ADG139" s="17"/>
      <c r="ADH139" s="17"/>
      <c r="ADI139" s="17"/>
      <c r="ADJ139" s="17"/>
      <c r="ADK139" s="17"/>
      <c r="ADL139" s="17"/>
      <c r="ADM139" s="17"/>
      <c r="ADN139" s="17"/>
      <c r="ADO139" s="17"/>
      <c r="ADP139" s="17"/>
      <c r="ADQ139" s="17"/>
      <c r="ADR139" s="17"/>
      <c r="ADS139" s="17"/>
      <c r="ADT139" s="17"/>
      <c r="ADU139" s="17"/>
      <c r="ADV139" s="17"/>
      <c r="ADW139" s="17"/>
      <c r="ADX139" s="17"/>
      <c r="ADY139" s="17"/>
      <c r="ADZ139" s="17"/>
      <c r="AEA139" s="17"/>
      <c r="AEB139" s="17"/>
      <c r="AEC139" s="17"/>
      <c r="AED139" s="17"/>
      <c r="AEE139" s="17"/>
      <c r="AEF139" s="17"/>
      <c r="AEG139" s="17"/>
      <c r="AEH139" s="17"/>
      <c r="AEI139" s="17"/>
      <c r="AEJ139" s="17"/>
      <c r="AEK139" s="17"/>
      <c r="AEL139" s="17"/>
      <c r="AEM139" s="17"/>
      <c r="AEN139" s="17"/>
      <c r="AEO139" s="17"/>
      <c r="AEP139" s="17"/>
      <c r="AEQ139" s="17"/>
      <c r="AER139" s="17"/>
      <c r="AES139" s="17"/>
      <c r="AET139" s="17"/>
      <c r="AEU139" s="17"/>
      <c r="AEV139" s="17"/>
      <c r="AEW139" s="17"/>
      <c r="AEX139" s="17"/>
      <c r="AEY139" s="17"/>
      <c r="AEZ139" s="17"/>
      <c r="AFA139" s="17"/>
      <c r="AFB139" s="17"/>
      <c r="AFC139" s="17"/>
      <c r="AFD139" s="17"/>
      <c r="AFE139" s="17"/>
      <c r="AFF139" s="17"/>
      <c r="AFG139" s="17"/>
      <c r="AFH139" s="17"/>
      <c r="AFI139" s="17"/>
      <c r="AFJ139" s="17"/>
      <c r="AFK139" s="17"/>
      <c r="AFL139" s="17"/>
      <c r="AFM139" s="17"/>
      <c r="AFN139" s="17"/>
      <c r="AFO139" s="17"/>
      <c r="AFP139" s="17"/>
      <c r="AFQ139" s="17"/>
      <c r="AFR139" s="17"/>
      <c r="AFS139" s="17"/>
      <c r="AFT139" s="17"/>
      <c r="AFU139" s="17"/>
      <c r="AFV139" s="17"/>
      <c r="AFW139" s="17"/>
      <c r="AFX139" s="17"/>
      <c r="AFY139" s="17"/>
      <c r="AFZ139" s="17"/>
      <c r="AGA139" s="17"/>
      <c r="AGB139" s="17"/>
      <c r="AGC139" s="17"/>
      <c r="AGD139" s="17"/>
      <c r="AGE139" s="17"/>
      <c r="AGF139" s="17"/>
      <c r="AGG139" s="17"/>
      <c r="AGH139" s="17"/>
      <c r="AGI139" s="17"/>
      <c r="AGJ139" s="17"/>
      <c r="AGK139" s="17"/>
      <c r="AGL139" s="17"/>
      <c r="AGM139" s="17"/>
      <c r="AGN139" s="17"/>
      <c r="AGO139" s="17"/>
      <c r="AGP139" s="17"/>
      <c r="AGQ139" s="17"/>
      <c r="AGR139" s="17"/>
      <c r="AGS139" s="17"/>
      <c r="AGT139" s="17"/>
      <c r="AGU139" s="17"/>
      <c r="AGV139" s="17"/>
      <c r="AGW139" s="17"/>
      <c r="AGX139" s="17"/>
      <c r="AGY139" s="17"/>
      <c r="AGZ139" s="17"/>
      <c r="AHA139" s="17"/>
      <c r="AHB139" s="17"/>
      <c r="AHC139" s="17"/>
      <c r="AHD139" s="17"/>
      <c r="AHE139" s="17"/>
      <c r="AHF139" s="17"/>
      <c r="AHG139" s="17"/>
      <c r="AHH139" s="17"/>
      <c r="AHI139" s="17"/>
      <c r="AHJ139" s="17"/>
      <c r="AHK139" s="17"/>
      <c r="AHL139" s="17"/>
      <c r="AHM139" s="17"/>
      <c r="AHN139" s="17"/>
      <c r="AHO139" s="17"/>
      <c r="AHP139" s="17"/>
      <c r="AHQ139" s="17"/>
      <c r="AHR139" s="17"/>
      <c r="AHS139" s="17"/>
      <c r="AHT139" s="17"/>
      <c r="AHU139" s="17"/>
      <c r="AHV139" s="17"/>
      <c r="AHW139" s="17"/>
      <c r="AHX139" s="17"/>
      <c r="AHY139" s="17"/>
      <c r="AHZ139" s="17"/>
      <c r="AIA139" s="17"/>
      <c r="AIB139" s="17"/>
      <c r="AIC139" s="17"/>
      <c r="AID139" s="17"/>
      <c r="AIE139" s="17"/>
      <c r="AIF139" s="17"/>
      <c r="AIG139" s="17"/>
      <c r="AIH139" s="17"/>
      <c r="AII139" s="17"/>
      <c r="AIJ139" s="17"/>
      <c r="AIK139" s="17"/>
      <c r="AIL139" s="17"/>
      <c r="AIM139" s="17"/>
      <c r="AIN139" s="17"/>
      <c r="AIO139" s="17"/>
      <c r="AIP139" s="17"/>
      <c r="AIQ139" s="17"/>
      <c r="AIR139" s="17"/>
      <c r="AIS139" s="17"/>
      <c r="AIT139" s="17"/>
      <c r="AIU139" s="17"/>
      <c r="AIV139" s="17"/>
      <c r="AIW139" s="17"/>
      <c r="AIX139" s="17"/>
      <c r="AIY139" s="17"/>
      <c r="AIZ139" s="17"/>
      <c r="AJA139" s="17"/>
      <c r="AJB139" s="17"/>
      <c r="AJC139" s="17"/>
      <c r="AJD139" s="17"/>
      <c r="AJE139" s="17"/>
      <c r="AJF139" s="17"/>
      <c r="AJG139" s="17"/>
      <c r="AJH139" s="17"/>
      <c r="AJI139" s="17"/>
      <c r="AJJ139" s="17"/>
      <c r="AJK139" s="17"/>
      <c r="AJL139" s="17"/>
      <c r="AJM139" s="17"/>
      <c r="AJN139" s="17"/>
      <c r="AJO139" s="17"/>
      <c r="AJP139" s="17"/>
      <c r="AJQ139" s="17"/>
      <c r="AJR139" s="17"/>
      <c r="AJS139" s="17"/>
      <c r="AJT139" s="17"/>
      <c r="AJU139" s="17"/>
      <c r="AJV139" s="17"/>
      <c r="AJW139" s="17"/>
      <c r="AJX139" s="17"/>
      <c r="AJY139" s="17"/>
      <c r="AJZ139" s="17"/>
      <c r="AKA139" s="17"/>
      <c r="AKB139" s="17"/>
      <c r="AKC139" s="17"/>
      <c r="AKD139" s="17"/>
      <c r="AKE139" s="17"/>
      <c r="AKF139" s="17"/>
      <c r="AKG139" s="17"/>
      <c r="AKH139" s="17"/>
      <c r="AKI139" s="17"/>
      <c r="AKJ139" s="17"/>
      <c r="AKK139" s="17"/>
      <c r="AKL139" s="17"/>
      <c r="AKM139" s="17"/>
      <c r="AKN139" s="17"/>
      <c r="AKO139" s="17"/>
      <c r="AKP139" s="17"/>
      <c r="AKQ139" s="17"/>
      <c r="AKR139" s="17"/>
      <c r="AKS139" s="17"/>
      <c r="AKT139" s="17"/>
      <c r="AKU139" s="17"/>
      <c r="AKV139" s="17"/>
      <c r="AKW139" s="17"/>
      <c r="AKX139" s="17"/>
      <c r="AKY139" s="17"/>
      <c r="AKZ139" s="17"/>
      <c r="ALA139" s="17"/>
      <c r="ALB139" s="17"/>
      <c r="ALC139" s="17"/>
      <c r="ALD139" s="17"/>
      <c r="ALE139" s="17"/>
      <c r="ALF139" s="17"/>
      <c r="ALG139" s="17"/>
      <c r="ALH139" s="17"/>
      <c r="ALI139" s="17"/>
      <c r="ALJ139" s="17"/>
      <c r="ALK139" s="17"/>
      <c r="ALL139" s="17"/>
      <c r="ALM139" s="17"/>
      <c r="ALN139" s="17"/>
      <c r="ALO139" s="17"/>
      <c r="ALP139" s="17"/>
      <c r="ALQ139" s="17"/>
      <c r="ALR139" s="17"/>
      <c r="ALS139" s="17"/>
      <c r="ALT139" s="17"/>
      <c r="ALU139" s="17"/>
      <c r="ALV139" s="17"/>
      <c r="ALW139" s="17"/>
      <c r="ALX139" s="17"/>
      <c r="ALY139" s="17"/>
      <c r="ALZ139" s="17"/>
      <c r="AMA139" s="17"/>
      <c r="AMB139" s="17"/>
      <c r="AMC139" s="17"/>
      <c r="AMD139" s="17"/>
      <c r="AME139" s="17"/>
      <c r="AMF139" s="17"/>
      <c r="AMG139" s="17"/>
      <c r="AMH139" s="17"/>
      <c r="AMI139" s="17"/>
      <c r="AMJ139" s="17"/>
      <c r="AMK139" s="17"/>
      <c r="AML139" s="17"/>
      <c r="AMM139" s="17"/>
      <c r="AMN139" s="17"/>
      <c r="AMO139" s="17"/>
      <c r="AMP139" s="17"/>
      <c r="AMQ139" s="17"/>
      <c r="AMR139" s="17"/>
      <c r="AMS139" s="17"/>
      <c r="AMT139" s="17"/>
      <c r="AMU139" s="17"/>
      <c r="AMV139" s="17"/>
      <c r="AMW139" s="17"/>
      <c r="AMX139" s="17"/>
      <c r="AMY139" s="17"/>
      <c r="AMZ139" s="17"/>
      <c r="ANA139" s="17"/>
      <c r="ANB139" s="17"/>
      <c r="ANC139" s="17"/>
      <c r="AND139" s="17"/>
      <c r="ANE139" s="17"/>
      <c r="ANF139" s="17"/>
      <c r="ANG139" s="17"/>
      <c r="ANH139" s="17"/>
      <c r="ANI139" s="17"/>
      <c r="ANJ139" s="17"/>
      <c r="ANK139" s="17"/>
      <c r="ANL139" s="17"/>
      <c r="ANM139" s="17"/>
      <c r="ANN139" s="17"/>
      <c r="ANO139" s="17"/>
      <c r="ANP139" s="17"/>
      <c r="ANQ139" s="17"/>
      <c r="ANR139" s="17"/>
      <c r="ANS139" s="17"/>
      <c r="ANT139" s="17"/>
      <c r="ANU139" s="17"/>
      <c r="ANV139" s="17"/>
      <c r="ANW139" s="17"/>
      <c r="ANX139" s="17"/>
      <c r="ANY139" s="17"/>
      <c r="ANZ139" s="17"/>
      <c r="AOA139" s="17"/>
      <c r="AOB139" s="17"/>
      <c r="AOC139" s="17"/>
      <c r="AOD139" s="17"/>
      <c r="AOE139" s="17"/>
      <c r="AOF139" s="17"/>
      <c r="AOG139" s="17"/>
      <c r="AOH139" s="17"/>
      <c r="AOI139" s="17"/>
      <c r="AOJ139" s="17"/>
      <c r="AOK139" s="17"/>
      <c r="AOL139" s="17"/>
      <c r="AOM139" s="17"/>
      <c r="AON139" s="17"/>
      <c r="AOO139" s="17"/>
      <c r="AOP139" s="17"/>
      <c r="AOQ139" s="17"/>
      <c r="AOR139" s="17"/>
      <c r="AOS139" s="17"/>
      <c r="AOT139" s="17"/>
      <c r="AOU139" s="17"/>
      <c r="AOV139" s="17"/>
      <c r="AOW139" s="17"/>
      <c r="AOX139" s="17"/>
      <c r="AOY139" s="17"/>
      <c r="AOZ139" s="17"/>
      <c r="APA139" s="17"/>
      <c r="APB139" s="17"/>
      <c r="APC139" s="17"/>
      <c r="APD139" s="17"/>
      <c r="APE139" s="17"/>
      <c r="APF139" s="17"/>
      <c r="APG139" s="17"/>
      <c r="APH139" s="17"/>
      <c r="API139" s="17"/>
      <c r="APJ139" s="17"/>
      <c r="APK139" s="17"/>
      <c r="APL139" s="17"/>
      <c r="APM139" s="17"/>
      <c r="APN139" s="17"/>
      <c r="APO139" s="17"/>
      <c r="APP139" s="17"/>
      <c r="APQ139" s="17"/>
      <c r="APR139" s="17"/>
      <c r="APS139" s="17"/>
      <c r="APT139" s="17"/>
      <c r="APU139" s="17"/>
      <c r="APV139" s="17"/>
      <c r="APW139" s="17"/>
      <c r="APX139" s="17"/>
      <c r="APY139" s="17"/>
      <c r="APZ139" s="17"/>
      <c r="AQA139" s="17"/>
      <c r="AQB139" s="17"/>
      <c r="AQC139" s="17"/>
      <c r="AQD139" s="17"/>
      <c r="AQE139" s="17"/>
      <c r="AQF139" s="17"/>
      <c r="AQG139" s="17"/>
      <c r="AQH139" s="17"/>
      <c r="AQI139" s="17"/>
      <c r="AQJ139" s="17"/>
      <c r="AQK139" s="17"/>
      <c r="AQL139" s="17"/>
      <c r="AQM139" s="17"/>
      <c r="AQN139" s="17"/>
      <c r="AQO139" s="17"/>
      <c r="AQP139" s="17"/>
      <c r="AQQ139" s="17"/>
      <c r="AQR139" s="17"/>
      <c r="AQS139" s="17"/>
      <c r="AQT139" s="17"/>
      <c r="AQU139" s="17"/>
      <c r="AQV139" s="17"/>
      <c r="AQW139" s="17"/>
      <c r="AQX139" s="17"/>
      <c r="AQY139" s="17"/>
      <c r="AQZ139" s="17"/>
      <c r="ARA139" s="17"/>
      <c r="ARB139" s="17"/>
      <c r="ARC139" s="17"/>
      <c r="ARD139" s="17"/>
      <c r="ARE139" s="17"/>
      <c r="ARF139" s="17"/>
      <c r="ARG139" s="17"/>
      <c r="ARH139" s="17"/>
      <c r="ARI139" s="17"/>
      <c r="ARJ139" s="17"/>
      <c r="ARK139" s="17"/>
      <c r="ARL139" s="17"/>
      <c r="ARM139" s="17"/>
      <c r="ARN139" s="17"/>
      <c r="ARO139" s="17"/>
      <c r="ARP139" s="17"/>
      <c r="ARQ139" s="17"/>
      <c r="ARR139" s="17"/>
      <c r="ARS139" s="17"/>
      <c r="ART139" s="17"/>
      <c r="ARU139" s="17"/>
      <c r="ARV139" s="17"/>
      <c r="ARW139" s="17"/>
      <c r="ARX139" s="17"/>
      <c r="ARY139" s="17"/>
      <c r="ARZ139" s="17"/>
      <c r="ASA139" s="17"/>
      <c r="ASB139" s="17"/>
      <c r="ASC139" s="17"/>
      <c r="ASD139" s="17"/>
      <c r="ASE139" s="17"/>
      <c r="ASF139" s="17"/>
      <c r="ASG139" s="17"/>
      <c r="ASH139" s="17"/>
      <c r="ASI139" s="17"/>
      <c r="ASJ139" s="17"/>
      <c r="ASK139" s="17"/>
      <c r="ASL139" s="17"/>
      <c r="ASM139" s="17"/>
      <c r="ASN139" s="17"/>
      <c r="ASO139" s="17"/>
      <c r="ASP139" s="17"/>
      <c r="ASQ139" s="17"/>
      <c r="ASR139" s="17"/>
      <c r="ASS139" s="17"/>
      <c r="AST139" s="17"/>
      <c r="ASU139" s="17"/>
      <c r="ASV139" s="17"/>
      <c r="ASW139" s="17"/>
      <c r="ASX139" s="17"/>
      <c r="ASY139" s="17"/>
      <c r="ASZ139" s="17"/>
      <c r="ATA139" s="17"/>
      <c r="ATB139" s="17"/>
      <c r="ATC139" s="17"/>
      <c r="ATD139" s="17"/>
      <c r="ATE139" s="17"/>
      <c r="ATF139" s="17"/>
      <c r="ATG139" s="17"/>
      <c r="ATH139" s="17"/>
      <c r="ATI139" s="17"/>
      <c r="ATJ139" s="17"/>
      <c r="ATK139" s="17"/>
      <c r="ATL139" s="17"/>
      <c r="ATM139" s="17"/>
      <c r="ATN139" s="17"/>
      <c r="ATO139" s="17"/>
      <c r="ATP139" s="17"/>
      <c r="ATQ139" s="17"/>
      <c r="ATR139" s="17"/>
      <c r="ATS139" s="17"/>
      <c r="ATT139" s="17"/>
      <c r="ATU139" s="17"/>
      <c r="ATV139" s="17"/>
      <c r="ATW139" s="17"/>
      <c r="ATX139" s="17"/>
      <c r="ATY139" s="17"/>
      <c r="ATZ139" s="17"/>
      <c r="AUA139" s="17"/>
      <c r="AUB139" s="17"/>
      <c r="AUC139" s="17"/>
      <c r="AUD139" s="17"/>
      <c r="AUE139" s="17"/>
      <c r="AUF139" s="17"/>
      <c r="AUG139" s="17"/>
      <c r="AUH139" s="17"/>
      <c r="AUI139" s="17"/>
      <c r="AUJ139" s="17"/>
      <c r="AUK139" s="17"/>
      <c r="AUL139" s="17"/>
      <c r="AUM139" s="17"/>
      <c r="AUN139" s="17"/>
      <c r="AUO139" s="17"/>
      <c r="AUP139" s="17"/>
      <c r="AUQ139" s="17"/>
      <c r="AUR139" s="17"/>
      <c r="AUS139" s="17"/>
      <c r="AUT139" s="17"/>
      <c r="AUU139" s="17"/>
      <c r="AUV139" s="17"/>
      <c r="AUW139" s="17"/>
      <c r="AUX139" s="17"/>
      <c r="AUY139" s="17"/>
      <c r="AUZ139" s="17"/>
      <c r="AVA139" s="17"/>
      <c r="AVB139" s="17"/>
      <c r="AVC139" s="17"/>
      <c r="AVD139" s="17"/>
      <c r="AVE139" s="17"/>
      <c r="AVF139" s="17"/>
      <c r="AVG139" s="17"/>
      <c r="AVH139" s="17"/>
      <c r="AVI139" s="17"/>
      <c r="AVJ139" s="17"/>
      <c r="AVK139" s="17"/>
      <c r="AVL139" s="17"/>
      <c r="AVM139" s="17"/>
      <c r="AVN139" s="17"/>
      <c r="AVO139" s="17"/>
      <c r="AVP139" s="17"/>
      <c r="AVQ139" s="17"/>
      <c r="AVR139" s="17"/>
      <c r="AVS139" s="17"/>
      <c r="AVT139" s="17"/>
      <c r="AVU139" s="17"/>
      <c r="AVV139" s="17"/>
      <c r="AVW139" s="17"/>
      <c r="AVX139" s="17"/>
      <c r="AVY139" s="17"/>
      <c r="AVZ139" s="17"/>
      <c r="AWA139" s="17"/>
      <c r="AWB139" s="17"/>
      <c r="AWC139" s="17"/>
      <c r="AWD139" s="17"/>
      <c r="AWE139" s="17"/>
      <c r="AWF139" s="17"/>
      <c r="AWG139" s="17"/>
      <c r="AWH139" s="17"/>
      <c r="AWI139" s="17"/>
      <c r="AWJ139" s="17"/>
      <c r="AWK139" s="17"/>
      <c r="AWL139" s="17"/>
      <c r="AWM139" s="17"/>
      <c r="AWN139" s="17"/>
      <c r="AWO139" s="17"/>
      <c r="AWP139" s="17"/>
      <c r="AWQ139" s="17"/>
      <c r="AWR139" s="17"/>
      <c r="AWS139" s="17"/>
      <c r="AWT139" s="17"/>
      <c r="AWU139" s="17"/>
      <c r="AWV139" s="17"/>
      <c r="AWW139" s="17"/>
      <c r="AWX139" s="17"/>
      <c r="AWY139" s="17"/>
      <c r="AWZ139" s="17"/>
      <c r="AXA139" s="17"/>
      <c r="AXB139" s="17"/>
      <c r="AXC139" s="17"/>
      <c r="AXD139" s="17"/>
      <c r="AXE139" s="17"/>
      <c r="AXF139" s="17"/>
      <c r="AXG139" s="17"/>
      <c r="AXH139" s="17"/>
      <c r="AXI139" s="17"/>
      <c r="AXJ139" s="17"/>
      <c r="AXK139" s="17"/>
      <c r="AXL139" s="17"/>
      <c r="AXM139" s="17"/>
      <c r="AXN139" s="17"/>
      <c r="AXO139" s="17"/>
      <c r="AXP139" s="17"/>
      <c r="AXQ139" s="17"/>
      <c r="AXR139" s="17"/>
      <c r="AXS139" s="17"/>
      <c r="AXT139" s="17"/>
      <c r="AXU139" s="17"/>
      <c r="AXV139" s="17"/>
      <c r="AXW139" s="17"/>
      <c r="AXX139" s="17"/>
      <c r="AXY139" s="17"/>
      <c r="AXZ139" s="17"/>
      <c r="AYA139" s="17"/>
      <c r="AYB139" s="17"/>
      <c r="AYC139" s="17"/>
      <c r="AYD139" s="17"/>
      <c r="AYE139" s="17"/>
      <c r="AYF139" s="17"/>
      <c r="AYG139" s="17"/>
      <c r="AYH139" s="17"/>
      <c r="AYI139" s="17"/>
      <c r="AYJ139" s="17"/>
      <c r="AYK139" s="17"/>
      <c r="AYL139" s="17"/>
      <c r="AYM139" s="17"/>
      <c r="AYN139" s="17"/>
      <c r="AYO139" s="17"/>
      <c r="AYP139" s="17"/>
      <c r="AYQ139" s="17"/>
      <c r="AYR139" s="17"/>
      <c r="AYS139" s="17"/>
      <c r="AYT139" s="17"/>
      <c r="AYU139" s="17"/>
      <c r="AYV139" s="17"/>
      <c r="AYW139" s="17"/>
      <c r="AYX139" s="17"/>
      <c r="AYY139" s="17"/>
      <c r="AYZ139" s="17"/>
      <c r="AZA139" s="17"/>
      <c r="AZB139" s="17"/>
      <c r="AZC139" s="17"/>
      <c r="AZD139" s="17"/>
      <c r="AZE139" s="17"/>
      <c r="AZF139" s="17"/>
      <c r="AZG139" s="17"/>
      <c r="AZH139" s="17"/>
      <c r="AZI139" s="17"/>
      <c r="AZJ139" s="17"/>
      <c r="AZK139" s="17"/>
      <c r="AZL139" s="17"/>
      <c r="AZM139" s="17"/>
      <c r="AZN139" s="17"/>
      <c r="AZO139" s="17"/>
      <c r="AZP139" s="17"/>
      <c r="AZQ139" s="17"/>
      <c r="AZR139" s="17"/>
      <c r="AZS139" s="17"/>
      <c r="AZT139" s="17"/>
      <c r="AZU139" s="17"/>
      <c r="AZV139" s="17"/>
      <c r="AZW139" s="17"/>
      <c r="AZX139" s="17"/>
      <c r="AZY139" s="17"/>
      <c r="AZZ139" s="17"/>
      <c r="BAA139" s="17"/>
      <c r="BAB139" s="17"/>
      <c r="BAC139" s="17"/>
      <c r="BAD139" s="17"/>
      <c r="BAE139" s="17"/>
      <c r="BAF139" s="17"/>
      <c r="BAG139" s="17"/>
      <c r="BAH139" s="17"/>
      <c r="BAI139" s="17"/>
      <c r="BAJ139" s="17"/>
      <c r="BAK139" s="17"/>
      <c r="BAL139" s="17"/>
      <c r="BAM139" s="17"/>
      <c r="BAN139" s="17"/>
      <c r="BAO139" s="17"/>
      <c r="BAP139" s="17"/>
      <c r="BAQ139" s="17"/>
      <c r="BAR139" s="17"/>
      <c r="BAS139" s="17"/>
      <c r="BAT139" s="17"/>
      <c r="BAU139" s="17"/>
      <c r="BAV139" s="17"/>
      <c r="BAW139" s="17"/>
      <c r="BAX139" s="17"/>
      <c r="BAY139" s="17"/>
      <c r="BAZ139" s="17"/>
      <c r="BBA139" s="17"/>
      <c r="BBB139" s="17"/>
      <c r="BBC139" s="17"/>
      <c r="BBD139" s="17"/>
      <c r="BBE139" s="17"/>
      <c r="BBF139" s="17"/>
      <c r="BBG139" s="17"/>
      <c r="BBH139" s="17"/>
      <c r="BBI139" s="17"/>
      <c r="BBJ139" s="17"/>
      <c r="BBK139" s="17"/>
      <c r="BBL139" s="17"/>
      <c r="BBM139" s="17"/>
      <c r="BBN139" s="17"/>
      <c r="BBO139" s="17"/>
      <c r="BBP139" s="17"/>
      <c r="BBQ139" s="17"/>
      <c r="BBR139" s="17"/>
      <c r="BBS139" s="17"/>
      <c r="BBT139" s="17"/>
      <c r="BBU139" s="17"/>
      <c r="BBV139" s="17"/>
      <c r="BBW139" s="17"/>
      <c r="BBX139" s="17"/>
      <c r="BBY139" s="17"/>
      <c r="BBZ139" s="17"/>
      <c r="BCA139" s="17"/>
      <c r="BCB139" s="17"/>
      <c r="BCC139" s="17"/>
      <c r="BCD139" s="17"/>
      <c r="BCE139" s="17"/>
      <c r="BCF139" s="17"/>
      <c r="BCG139" s="17"/>
      <c r="BCH139" s="17"/>
      <c r="BCI139" s="17"/>
      <c r="BCJ139" s="17"/>
      <c r="BCK139" s="17"/>
      <c r="BCL139" s="17"/>
      <c r="BCM139" s="17"/>
      <c r="BCN139" s="17"/>
      <c r="BCO139" s="17"/>
      <c r="BCP139" s="17"/>
      <c r="BCQ139" s="17"/>
      <c r="BCR139" s="17"/>
      <c r="BCS139" s="17"/>
      <c r="BCT139" s="17"/>
      <c r="BCU139" s="17"/>
      <c r="BCV139" s="17"/>
      <c r="BCW139" s="17"/>
      <c r="BCX139" s="17"/>
      <c r="BCY139" s="17"/>
      <c r="BCZ139" s="17"/>
      <c r="BDA139" s="17"/>
      <c r="BDB139" s="17"/>
      <c r="BDC139" s="17"/>
      <c r="BDD139" s="17"/>
      <c r="BDE139" s="17"/>
      <c r="BDF139" s="17"/>
      <c r="BDG139" s="17"/>
      <c r="BDH139" s="17"/>
      <c r="BDI139" s="17"/>
      <c r="BDJ139" s="17"/>
      <c r="BDK139" s="17"/>
      <c r="BDL139" s="17"/>
      <c r="BDM139" s="17"/>
      <c r="BDN139" s="17"/>
      <c r="BDO139" s="17"/>
      <c r="BDP139" s="17"/>
      <c r="BDQ139" s="17"/>
      <c r="BDR139" s="17"/>
      <c r="BDS139" s="17"/>
      <c r="BDT139" s="17"/>
      <c r="BDU139" s="17"/>
      <c r="BDV139" s="17"/>
      <c r="BDW139" s="17"/>
      <c r="BDX139" s="17"/>
      <c r="BDY139" s="17"/>
      <c r="BDZ139" s="17"/>
      <c r="BEA139" s="17"/>
      <c r="BEB139" s="17"/>
      <c r="BEC139" s="17"/>
      <c r="BED139" s="17"/>
      <c r="BEE139" s="17"/>
      <c r="BEF139" s="17"/>
      <c r="BEG139" s="17"/>
      <c r="BEH139" s="17"/>
      <c r="BEI139" s="17"/>
      <c r="BEJ139" s="17"/>
      <c r="BEK139" s="17"/>
      <c r="BEL139" s="17"/>
      <c r="BEM139" s="17"/>
      <c r="BEN139" s="17"/>
      <c r="BEO139" s="17"/>
      <c r="BEP139" s="17"/>
      <c r="BEQ139" s="17"/>
      <c r="BER139" s="17"/>
      <c r="BES139" s="17"/>
      <c r="BET139" s="17"/>
      <c r="BEU139" s="17"/>
      <c r="BEV139" s="17"/>
      <c r="BEW139" s="17"/>
      <c r="BEX139" s="17"/>
      <c r="BEY139" s="17"/>
      <c r="BEZ139" s="17"/>
      <c r="BFA139" s="17"/>
      <c r="BFB139" s="17"/>
      <c r="BFC139" s="17"/>
      <c r="BFD139" s="17"/>
      <c r="BFE139" s="17"/>
      <c r="BFF139" s="17"/>
      <c r="BFG139" s="17"/>
      <c r="BFH139" s="17"/>
      <c r="BFI139" s="17"/>
      <c r="BFJ139" s="17"/>
      <c r="BFK139" s="17"/>
      <c r="BFL139" s="17"/>
      <c r="BFM139" s="17"/>
      <c r="BFN139" s="17"/>
      <c r="BFO139" s="17"/>
      <c r="BFP139" s="17"/>
      <c r="BFQ139" s="17"/>
      <c r="BFR139" s="17"/>
      <c r="BFS139" s="17"/>
      <c r="BFT139" s="17"/>
      <c r="BFU139" s="17"/>
      <c r="BFV139" s="17"/>
      <c r="BFW139" s="17"/>
      <c r="BFX139" s="17"/>
      <c r="BFY139" s="17"/>
      <c r="BFZ139" s="17"/>
      <c r="BGA139" s="17"/>
      <c r="BGB139" s="17"/>
      <c r="BGC139" s="17"/>
      <c r="BGD139" s="17"/>
      <c r="BGE139" s="17"/>
      <c r="BGF139" s="17"/>
      <c r="BGG139" s="17"/>
      <c r="BGH139" s="17"/>
      <c r="BGI139" s="17"/>
      <c r="BGJ139" s="17"/>
      <c r="BGK139" s="17"/>
      <c r="BGL139" s="17"/>
      <c r="BGM139" s="17"/>
      <c r="BGN139" s="17"/>
      <c r="BGO139" s="17"/>
      <c r="BGP139" s="17"/>
      <c r="BGQ139" s="17"/>
      <c r="BGR139" s="17"/>
      <c r="BGS139" s="17"/>
      <c r="BGT139" s="17"/>
      <c r="BGU139" s="17"/>
      <c r="BGV139" s="17"/>
      <c r="BGW139" s="17"/>
      <c r="BGX139" s="17"/>
      <c r="BGY139" s="17"/>
      <c r="BGZ139" s="17"/>
      <c r="BHA139" s="17"/>
      <c r="BHB139" s="17"/>
      <c r="BHC139" s="17"/>
      <c r="BHD139" s="17"/>
      <c r="BHE139" s="17"/>
      <c r="BHF139" s="17"/>
      <c r="BHG139" s="17"/>
      <c r="BHH139" s="17"/>
      <c r="BHI139" s="17"/>
      <c r="BHJ139" s="17"/>
      <c r="BHK139" s="17"/>
      <c r="BHL139" s="17"/>
      <c r="BHM139" s="17"/>
      <c r="BHN139" s="17"/>
      <c r="BHO139" s="17"/>
      <c r="BHP139" s="17"/>
      <c r="BHQ139" s="17"/>
      <c r="BHR139" s="17"/>
      <c r="BHS139" s="17"/>
      <c r="BHT139" s="17"/>
      <c r="BHU139" s="17"/>
      <c r="BHV139" s="17"/>
      <c r="BHW139" s="17"/>
      <c r="BHX139" s="17"/>
      <c r="BHY139" s="17"/>
      <c r="BHZ139" s="17"/>
      <c r="BIA139" s="17"/>
      <c r="BIB139" s="17"/>
      <c r="BIC139" s="17"/>
      <c r="BID139" s="17"/>
      <c r="BIE139" s="17"/>
      <c r="BIF139" s="17"/>
      <c r="BIG139" s="17"/>
      <c r="BIH139" s="17"/>
      <c r="BII139" s="17"/>
      <c r="BIJ139" s="17"/>
      <c r="BIK139" s="17"/>
      <c r="BIL139" s="17"/>
      <c r="BIM139" s="17"/>
      <c r="BIN139" s="17"/>
      <c r="BIO139" s="17"/>
      <c r="BIP139" s="17"/>
      <c r="BIQ139" s="17"/>
      <c r="BIR139" s="17"/>
      <c r="BIS139" s="17"/>
      <c r="BIT139" s="17"/>
      <c r="BIU139" s="17"/>
      <c r="BIV139" s="17"/>
      <c r="BIW139" s="17"/>
      <c r="BIX139" s="17"/>
      <c r="BIY139" s="17"/>
      <c r="BIZ139" s="17"/>
      <c r="BJA139" s="17"/>
      <c r="BJB139" s="17"/>
      <c r="BJC139" s="17"/>
      <c r="BJD139" s="17"/>
      <c r="BJE139" s="17"/>
      <c r="BJF139" s="17"/>
      <c r="BJG139" s="17"/>
      <c r="BJH139" s="17"/>
      <c r="BJI139" s="17"/>
      <c r="BJJ139" s="17"/>
      <c r="BJK139" s="17"/>
      <c r="BJL139" s="17"/>
      <c r="BJM139" s="17"/>
      <c r="BJN139" s="17"/>
      <c r="BJO139" s="17"/>
      <c r="BJP139" s="17"/>
      <c r="BJQ139" s="17"/>
      <c r="BJR139" s="17"/>
      <c r="BJS139" s="17"/>
      <c r="BJT139" s="17"/>
      <c r="BJU139" s="17"/>
      <c r="BJV139" s="17"/>
      <c r="BJW139" s="17"/>
      <c r="BJX139" s="17"/>
      <c r="BJY139" s="17"/>
      <c r="BJZ139" s="17"/>
      <c r="BKA139" s="17"/>
      <c r="BKB139" s="17"/>
      <c r="BKC139" s="17"/>
      <c r="BKD139" s="17"/>
      <c r="BKE139" s="17"/>
      <c r="BKF139" s="17"/>
      <c r="BKG139" s="17"/>
      <c r="BKH139" s="17"/>
      <c r="BKI139" s="17"/>
      <c r="BKJ139" s="17"/>
      <c r="BKK139" s="17"/>
      <c r="BKL139" s="17"/>
      <c r="BKM139" s="17"/>
      <c r="BKN139" s="17"/>
      <c r="BKO139" s="17"/>
      <c r="BKP139" s="17"/>
      <c r="BKQ139" s="17"/>
      <c r="BKR139" s="17"/>
      <c r="BKS139" s="17"/>
      <c r="BKT139" s="17"/>
      <c r="BKU139" s="17"/>
      <c r="BKV139" s="17"/>
      <c r="BKW139" s="17"/>
      <c r="BKX139" s="17"/>
      <c r="BKY139" s="17"/>
      <c r="BKZ139" s="17"/>
      <c r="BLA139" s="17"/>
      <c r="BLB139" s="17"/>
      <c r="BLC139" s="17"/>
      <c r="BLD139" s="17"/>
      <c r="BLE139" s="17"/>
      <c r="BLF139" s="17"/>
      <c r="BLG139" s="17"/>
      <c r="BLH139" s="17"/>
      <c r="BLI139" s="17"/>
      <c r="BLJ139" s="17"/>
      <c r="BLK139" s="17"/>
      <c r="BLL139" s="17"/>
      <c r="BLM139" s="17"/>
      <c r="BLN139" s="17"/>
      <c r="BLO139" s="17"/>
      <c r="BLP139" s="17"/>
      <c r="BLQ139" s="17"/>
      <c r="BLR139" s="17"/>
      <c r="BLS139" s="17"/>
      <c r="BLT139" s="17"/>
      <c r="BLU139" s="17"/>
      <c r="BLV139" s="17"/>
      <c r="BLW139" s="17"/>
      <c r="BLX139" s="17"/>
      <c r="BLY139" s="17"/>
      <c r="BLZ139" s="17"/>
      <c r="BMA139" s="17"/>
      <c r="BMB139" s="17"/>
      <c r="BMC139" s="17"/>
      <c r="BMD139" s="17"/>
      <c r="BME139" s="17"/>
      <c r="BMF139" s="17"/>
      <c r="BMG139" s="17"/>
      <c r="BMH139" s="17"/>
      <c r="BMI139" s="17"/>
      <c r="BMJ139" s="17"/>
      <c r="BMK139" s="17"/>
      <c r="BML139" s="17"/>
      <c r="BMM139" s="17"/>
      <c r="BMN139" s="17"/>
      <c r="BMO139" s="17"/>
      <c r="BMP139" s="17"/>
      <c r="BMQ139" s="17"/>
      <c r="BMR139" s="17"/>
      <c r="BMS139" s="17"/>
      <c r="BMT139" s="17"/>
      <c r="BMU139" s="17"/>
      <c r="BMV139" s="17"/>
      <c r="BMW139" s="17"/>
      <c r="BMX139" s="17"/>
      <c r="BMY139" s="17"/>
      <c r="BMZ139" s="17"/>
      <c r="BNA139" s="17"/>
      <c r="BNB139" s="17"/>
      <c r="BNC139" s="17"/>
      <c r="BND139" s="17"/>
      <c r="BNE139" s="17"/>
      <c r="BNF139" s="17"/>
      <c r="BNG139" s="17"/>
      <c r="BNH139" s="17"/>
      <c r="BNI139" s="17"/>
      <c r="BNJ139" s="17"/>
      <c r="BNK139" s="17"/>
      <c r="BNL139" s="17"/>
      <c r="BNM139" s="17"/>
      <c r="BNN139" s="17"/>
      <c r="BNO139" s="17"/>
      <c r="BNP139" s="17"/>
      <c r="BNQ139" s="17"/>
      <c r="BNR139" s="17"/>
      <c r="BNS139" s="17"/>
      <c r="BNT139" s="17"/>
      <c r="BNU139" s="17"/>
      <c r="BNV139" s="17"/>
      <c r="BNW139" s="17"/>
      <c r="BNX139" s="17"/>
      <c r="BNY139" s="17"/>
      <c r="BNZ139" s="17"/>
      <c r="BOA139" s="17"/>
      <c r="BOB139" s="17"/>
      <c r="BOC139" s="17"/>
      <c r="BOD139" s="17"/>
      <c r="BOE139" s="17"/>
      <c r="BOF139" s="17"/>
      <c r="BOG139" s="17"/>
      <c r="BOH139" s="17"/>
      <c r="BOI139" s="17"/>
      <c r="BOJ139" s="17"/>
      <c r="BOK139" s="17"/>
      <c r="BOL139" s="17"/>
      <c r="BOM139" s="17"/>
      <c r="BON139" s="17"/>
      <c r="BOO139" s="17"/>
      <c r="BOP139" s="17"/>
      <c r="BOQ139" s="17"/>
      <c r="BOR139" s="17"/>
      <c r="BOS139" s="17"/>
      <c r="BOT139" s="17"/>
      <c r="BOU139" s="17"/>
      <c r="BOV139" s="17"/>
      <c r="BOW139" s="17"/>
      <c r="BOX139" s="17"/>
      <c r="BOY139" s="17"/>
      <c r="BOZ139" s="17"/>
      <c r="BPA139" s="17"/>
      <c r="BPB139" s="17"/>
      <c r="BPC139" s="17"/>
      <c r="BPD139" s="17"/>
      <c r="BPE139" s="17"/>
      <c r="BPF139" s="17"/>
      <c r="BPG139" s="17"/>
      <c r="BPH139" s="17"/>
      <c r="BPI139" s="17"/>
      <c r="BPJ139" s="17"/>
      <c r="BPK139" s="17"/>
      <c r="BPL139" s="17"/>
      <c r="BPM139" s="17"/>
      <c r="BPN139" s="17"/>
      <c r="BPO139" s="17"/>
      <c r="BPP139" s="17"/>
      <c r="BPQ139" s="17"/>
      <c r="BPR139" s="17"/>
      <c r="BPS139" s="17"/>
      <c r="BPT139" s="17"/>
      <c r="BPU139" s="17"/>
      <c r="BPV139" s="17"/>
      <c r="BPW139" s="17"/>
      <c r="BPX139" s="17"/>
      <c r="BPY139" s="17"/>
      <c r="BPZ139" s="17"/>
      <c r="BQA139" s="17"/>
      <c r="BQB139" s="17"/>
      <c r="BQC139" s="17"/>
      <c r="BQD139" s="17"/>
      <c r="BQE139" s="17"/>
      <c r="BQF139" s="17"/>
      <c r="BQG139" s="17"/>
      <c r="BQH139" s="17"/>
      <c r="BQI139" s="17"/>
      <c r="BQJ139" s="17"/>
      <c r="BQK139" s="17"/>
      <c r="BQL139" s="17"/>
      <c r="BQM139" s="17"/>
      <c r="BQN139" s="17"/>
      <c r="BQO139" s="17"/>
      <c r="BQP139" s="17"/>
      <c r="BQQ139" s="17"/>
      <c r="BQR139" s="17"/>
      <c r="BQS139" s="17"/>
      <c r="BQT139" s="17"/>
      <c r="BQU139" s="17"/>
      <c r="BQV139" s="17"/>
      <c r="BQW139" s="17"/>
      <c r="BQX139" s="17"/>
      <c r="BQY139" s="17"/>
      <c r="BQZ139" s="17"/>
      <c r="BRA139" s="17"/>
      <c r="BRB139" s="17"/>
      <c r="BRC139" s="17"/>
      <c r="BRD139" s="17"/>
      <c r="BRE139" s="17"/>
      <c r="BRF139" s="17"/>
      <c r="BRG139" s="17"/>
      <c r="BRH139" s="17"/>
      <c r="BRI139" s="17"/>
      <c r="BRJ139" s="17"/>
      <c r="BRK139" s="17"/>
      <c r="BRL139" s="17"/>
      <c r="BRM139" s="17"/>
      <c r="BRN139" s="17"/>
      <c r="BRO139" s="17"/>
      <c r="BRP139" s="17"/>
      <c r="BRQ139" s="17"/>
      <c r="BRR139" s="17"/>
      <c r="BRS139" s="17"/>
      <c r="BRT139" s="17"/>
      <c r="BRU139" s="17"/>
      <c r="BRV139" s="17"/>
      <c r="BRW139" s="17"/>
      <c r="BRX139" s="17"/>
      <c r="BRY139" s="17"/>
      <c r="BRZ139" s="17"/>
      <c r="BSA139" s="17"/>
      <c r="BSB139" s="17"/>
      <c r="BSC139" s="17"/>
      <c r="BSD139" s="17"/>
      <c r="BSE139" s="17"/>
      <c r="BSF139" s="17"/>
      <c r="BSG139" s="17"/>
      <c r="BSH139" s="17"/>
      <c r="BSI139" s="17"/>
      <c r="BSJ139" s="17"/>
      <c r="BSK139" s="17"/>
      <c r="BSL139" s="17"/>
      <c r="BSM139" s="17"/>
      <c r="BSN139" s="17"/>
      <c r="BSO139" s="17"/>
      <c r="BSP139" s="17"/>
      <c r="BSQ139" s="17"/>
      <c r="BSR139" s="17"/>
      <c r="BSS139" s="17"/>
      <c r="BST139" s="17"/>
      <c r="BSU139" s="17"/>
      <c r="BSV139" s="17"/>
      <c r="BSW139" s="17"/>
      <c r="BSX139" s="17"/>
      <c r="BSY139" s="17"/>
      <c r="BSZ139" s="17"/>
      <c r="BTA139" s="17"/>
      <c r="BTB139" s="17"/>
      <c r="BTC139" s="17"/>
      <c r="BTD139" s="17"/>
      <c r="BTE139" s="17"/>
      <c r="BTF139" s="17"/>
      <c r="BTG139" s="17"/>
      <c r="BTH139" s="17"/>
      <c r="BTI139" s="17"/>
      <c r="BTJ139" s="17"/>
      <c r="BTK139" s="17"/>
      <c r="BTL139" s="17"/>
      <c r="BTM139" s="17"/>
      <c r="BTN139" s="17"/>
      <c r="BTO139" s="17"/>
      <c r="BTP139" s="17"/>
      <c r="BTQ139" s="17"/>
      <c r="BTR139" s="17"/>
      <c r="BTS139" s="17"/>
      <c r="BTT139" s="17"/>
      <c r="BTU139" s="17"/>
      <c r="BTV139" s="17"/>
      <c r="BTW139" s="17"/>
      <c r="BTX139" s="17"/>
      <c r="BTY139" s="17"/>
      <c r="BTZ139" s="17"/>
      <c r="BUA139" s="17"/>
      <c r="BUB139" s="17"/>
      <c r="BUC139" s="17"/>
      <c r="BUD139" s="17"/>
      <c r="BUE139" s="17"/>
      <c r="BUF139" s="17"/>
      <c r="BUG139" s="17"/>
      <c r="BUH139" s="17"/>
      <c r="BUI139" s="17"/>
      <c r="BUJ139" s="17"/>
      <c r="BUK139" s="17"/>
      <c r="BUL139" s="17"/>
      <c r="BUM139" s="17"/>
      <c r="BUN139" s="17"/>
      <c r="BUO139" s="17"/>
      <c r="BUP139" s="17"/>
      <c r="BUQ139" s="17"/>
      <c r="BUR139" s="17"/>
      <c r="BUS139" s="17"/>
      <c r="BUT139" s="17"/>
      <c r="BUU139" s="17"/>
      <c r="BUV139" s="17"/>
      <c r="BUW139" s="17"/>
      <c r="BUX139" s="17"/>
      <c r="BUY139" s="17"/>
      <c r="BUZ139" s="17"/>
      <c r="BVA139" s="17"/>
      <c r="BVB139" s="17"/>
      <c r="BVC139" s="17"/>
      <c r="BVD139" s="17"/>
      <c r="BVE139" s="17"/>
      <c r="BVF139" s="17"/>
      <c r="BVG139" s="17"/>
      <c r="BVH139" s="17"/>
      <c r="BVI139" s="17"/>
      <c r="BVJ139" s="17"/>
      <c r="BVK139" s="17"/>
      <c r="BVL139" s="17"/>
      <c r="BVM139" s="17"/>
      <c r="BVN139" s="17"/>
      <c r="BVO139" s="17"/>
      <c r="BVP139" s="17"/>
      <c r="BVQ139" s="17"/>
      <c r="BVR139" s="17"/>
      <c r="BVS139" s="17"/>
      <c r="BVT139" s="17"/>
      <c r="BVU139" s="17"/>
      <c r="BVV139" s="17"/>
      <c r="BVW139" s="17"/>
      <c r="BVX139" s="17"/>
      <c r="BVY139" s="17"/>
      <c r="BVZ139" s="17"/>
      <c r="BWA139" s="17"/>
      <c r="BWB139" s="17"/>
      <c r="BWC139" s="17"/>
      <c r="BWD139" s="17"/>
      <c r="BWE139" s="17"/>
      <c r="BWF139" s="17"/>
      <c r="BWG139" s="17"/>
      <c r="BWH139" s="17"/>
      <c r="BWI139" s="17"/>
      <c r="BWJ139" s="17"/>
      <c r="BWK139" s="17"/>
      <c r="BWL139" s="17"/>
      <c r="BWM139" s="17"/>
      <c r="BWN139" s="17"/>
      <c r="BWO139" s="17"/>
      <c r="BWP139" s="17"/>
      <c r="BWQ139" s="17"/>
      <c r="BWR139" s="17"/>
      <c r="BWS139" s="17"/>
      <c r="BWT139" s="17"/>
      <c r="BWU139" s="17"/>
      <c r="BWV139" s="17"/>
      <c r="BWW139" s="17"/>
      <c r="BWX139" s="17"/>
      <c r="BWY139" s="17"/>
      <c r="BWZ139" s="17"/>
      <c r="BXA139" s="17"/>
      <c r="BXB139" s="17"/>
      <c r="BXC139" s="17"/>
      <c r="BXD139" s="17"/>
      <c r="BXE139" s="17"/>
      <c r="BXF139" s="17"/>
      <c r="BXG139" s="17"/>
      <c r="BXH139" s="17"/>
      <c r="BXI139" s="17"/>
      <c r="BXJ139" s="17"/>
      <c r="BXK139" s="17"/>
      <c r="BXL139" s="17"/>
      <c r="BXM139" s="17"/>
      <c r="BXN139" s="17"/>
      <c r="BXO139" s="17"/>
      <c r="BXP139" s="17"/>
      <c r="BXQ139" s="17"/>
      <c r="BXR139" s="17"/>
      <c r="BXS139" s="17"/>
      <c r="BXT139" s="17"/>
      <c r="BXU139" s="17"/>
      <c r="BXV139" s="17"/>
      <c r="BXW139" s="17"/>
      <c r="BXX139" s="17"/>
      <c r="BXY139" s="17"/>
      <c r="BXZ139" s="17"/>
      <c r="BYA139" s="17"/>
      <c r="BYB139" s="17"/>
      <c r="BYC139" s="17"/>
      <c r="BYD139" s="17"/>
      <c r="BYE139" s="17"/>
      <c r="BYF139" s="17"/>
      <c r="BYG139" s="17"/>
      <c r="BYH139" s="17"/>
      <c r="BYI139" s="17"/>
      <c r="BYJ139" s="17"/>
      <c r="BYK139" s="17"/>
      <c r="BYL139" s="17"/>
      <c r="BYM139" s="17"/>
      <c r="BYN139" s="17"/>
      <c r="BYO139" s="17"/>
      <c r="BYP139" s="17"/>
      <c r="BYQ139" s="17"/>
      <c r="BYR139" s="17"/>
      <c r="BYS139" s="17"/>
      <c r="BYT139" s="17"/>
      <c r="BYU139" s="17"/>
      <c r="BYV139" s="17"/>
      <c r="BYW139" s="17"/>
      <c r="BYX139" s="17"/>
      <c r="BYY139" s="17"/>
      <c r="BYZ139" s="17"/>
      <c r="BZA139" s="17"/>
      <c r="BZB139" s="17"/>
      <c r="BZC139" s="17"/>
      <c r="BZD139" s="17"/>
      <c r="BZE139" s="17"/>
      <c r="BZF139" s="17"/>
      <c r="BZG139" s="17"/>
      <c r="BZH139" s="17"/>
      <c r="BZI139" s="17"/>
      <c r="BZJ139" s="17"/>
      <c r="BZK139" s="17"/>
      <c r="BZL139" s="17"/>
      <c r="BZM139" s="17"/>
      <c r="BZN139" s="17"/>
      <c r="BZO139" s="17"/>
      <c r="BZP139" s="17"/>
      <c r="BZQ139" s="17"/>
      <c r="BZR139" s="17"/>
      <c r="BZS139" s="17"/>
      <c r="BZT139" s="17"/>
      <c r="BZU139" s="17"/>
      <c r="BZV139" s="17"/>
      <c r="BZW139" s="17"/>
      <c r="BZX139" s="17"/>
      <c r="BZY139" s="17"/>
      <c r="BZZ139" s="17"/>
      <c r="CAA139" s="17"/>
      <c r="CAB139" s="17"/>
      <c r="CAC139" s="17"/>
      <c r="CAD139" s="17"/>
      <c r="CAE139" s="17"/>
      <c r="CAF139" s="17"/>
      <c r="CAG139" s="17"/>
      <c r="CAH139" s="17"/>
      <c r="CAI139" s="17"/>
      <c r="CAJ139" s="17"/>
      <c r="CAK139" s="17"/>
      <c r="CAL139" s="17"/>
      <c r="CAM139" s="17"/>
      <c r="CAN139" s="17"/>
      <c r="CAO139" s="17"/>
      <c r="CAP139" s="17"/>
      <c r="CAQ139" s="17"/>
      <c r="CAR139" s="17"/>
      <c r="CAS139" s="17"/>
      <c r="CAT139" s="17"/>
      <c r="CAU139" s="17"/>
      <c r="CAV139" s="17"/>
      <c r="CAW139" s="17"/>
      <c r="CAX139" s="17"/>
      <c r="CAY139" s="17"/>
      <c r="CAZ139" s="17"/>
      <c r="CBA139" s="17"/>
      <c r="CBB139" s="17"/>
      <c r="CBC139" s="17"/>
      <c r="CBD139" s="17"/>
      <c r="CBE139" s="17"/>
      <c r="CBF139" s="17"/>
      <c r="CBG139" s="17"/>
      <c r="CBH139" s="17"/>
      <c r="CBI139" s="17"/>
      <c r="CBJ139" s="17"/>
      <c r="CBK139" s="17"/>
      <c r="CBL139" s="17"/>
      <c r="CBM139" s="17"/>
      <c r="CBN139" s="17"/>
      <c r="CBO139" s="17"/>
      <c r="CBP139" s="17"/>
      <c r="CBQ139" s="17"/>
      <c r="CBR139" s="17"/>
      <c r="CBS139" s="17"/>
      <c r="CBT139" s="17"/>
      <c r="CBU139" s="17"/>
      <c r="CBV139" s="17"/>
      <c r="CBW139" s="17"/>
      <c r="CBX139" s="17"/>
      <c r="CBY139" s="17"/>
      <c r="CBZ139" s="17"/>
      <c r="CCA139" s="17"/>
      <c r="CCB139" s="17"/>
      <c r="CCC139" s="17"/>
      <c r="CCD139" s="17"/>
      <c r="CCE139" s="17"/>
      <c r="CCF139" s="17"/>
      <c r="CCG139" s="17"/>
      <c r="CCH139" s="17"/>
      <c r="CCI139" s="17"/>
      <c r="CCJ139" s="17"/>
      <c r="CCK139" s="17"/>
      <c r="CCL139" s="17"/>
      <c r="CCM139" s="17"/>
      <c r="CCN139" s="17"/>
      <c r="CCO139" s="17"/>
      <c r="CCP139" s="17"/>
      <c r="CCQ139" s="17"/>
      <c r="CCR139" s="17"/>
      <c r="CCS139" s="17"/>
      <c r="CCT139" s="17"/>
      <c r="CCU139" s="17"/>
      <c r="CCV139" s="17"/>
      <c r="CCW139" s="17"/>
      <c r="CCX139" s="17"/>
      <c r="CCY139" s="17"/>
      <c r="CCZ139" s="17"/>
      <c r="CDA139" s="17"/>
      <c r="CDB139" s="17"/>
      <c r="CDC139" s="17"/>
      <c r="CDD139" s="17"/>
      <c r="CDE139" s="17"/>
      <c r="CDF139" s="17"/>
      <c r="CDG139" s="17"/>
      <c r="CDH139" s="17"/>
      <c r="CDI139" s="17"/>
      <c r="CDJ139" s="17"/>
      <c r="CDK139" s="17"/>
      <c r="CDL139" s="17"/>
      <c r="CDM139" s="17"/>
      <c r="CDN139" s="17"/>
      <c r="CDO139" s="17"/>
      <c r="CDP139" s="17"/>
      <c r="CDQ139" s="17"/>
      <c r="CDR139" s="17"/>
      <c r="CDS139" s="17"/>
      <c r="CDT139" s="17"/>
      <c r="CDU139" s="17"/>
    </row>
    <row r="140">
      <c r="A140" s="14" t="s">
        <v>2789</v>
      </c>
      <c r="B140" s="14" t="s">
        <v>3835</v>
      </c>
      <c r="C140" s="14" t="s">
        <v>2791</v>
      </c>
      <c r="D140" s="14" t="s">
        <v>2792</v>
      </c>
      <c r="E140" s="14" t="s">
        <v>3836</v>
      </c>
      <c r="F140" s="14" t="s">
        <v>2835</v>
      </c>
      <c r="I140" s="14" t="s">
        <v>2558</v>
      </c>
      <c r="J140" s="14" t="s">
        <v>3675</v>
      </c>
      <c r="K140" s="14" t="s">
        <v>2619</v>
      </c>
      <c r="L140" s="14" t="s">
        <v>2560</v>
      </c>
      <c r="M140" s="17"/>
      <c r="N140" s="14" t="s">
        <v>2690</v>
      </c>
      <c r="O140" s="14" t="s">
        <v>2690</v>
      </c>
      <c r="P140" s="14" t="s">
        <v>2690</v>
      </c>
      <c r="Q140" s="16">
        <v>11.0</v>
      </c>
      <c r="R140" s="16">
        <v>4107706.0</v>
      </c>
      <c r="S140" s="16">
        <v>4107706.0</v>
      </c>
      <c r="T140" s="14" t="s">
        <v>2631</v>
      </c>
      <c r="U140" s="14" t="s">
        <v>2621</v>
      </c>
      <c r="V140" s="14" t="s">
        <v>3840</v>
      </c>
      <c r="W140" s="14" t="s">
        <v>3841</v>
      </c>
      <c r="X140" s="16">
        <v>0.41</v>
      </c>
      <c r="Y140" s="17"/>
      <c r="Z140" s="16">
        <v>11.0</v>
      </c>
      <c r="AA140" s="16">
        <v>16.0</v>
      </c>
      <c r="AB140" s="17"/>
      <c r="AC140" s="16">
        <v>46.0</v>
      </c>
      <c r="AD140" s="16">
        <v>141.0</v>
      </c>
      <c r="AE140" s="17"/>
      <c r="AF140" s="17"/>
      <c r="AG140" s="14" t="s">
        <v>3842</v>
      </c>
      <c r="AI140" s="17"/>
      <c r="AJ140" s="17"/>
      <c r="AK140" s="17"/>
      <c r="AL140" s="16">
        <v>45.0</v>
      </c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4" t="s">
        <v>2794</v>
      </c>
      <c r="BB140" s="17"/>
      <c r="BC140" s="17"/>
      <c r="BD140" s="17"/>
      <c r="BE140" s="17"/>
      <c r="BF140" s="14" t="s">
        <v>2574</v>
      </c>
      <c r="BG140" s="16">
        <v>1.0</v>
      </c>
      <c r="BH140" s="14" t="s">
        <v>2564</v>
      </c>
      <c r="BI140" s="14" t="s">
        <v>2565</v>
      </c>
      <c r="BJ140" s="14" t="s">
        <v>2566</v>
      </c>
      <c r="BK140" s="17"/>
      <c r="BL140" s="17"/>
      <c r="BM140" s="16">
        <v>4.86666667</v>
      </c>
      <c r="BN140" s="17"/>
      <c r="BO140" s="17"/>
      <c r="BP140" s="17"/>
      <c r="BQ140" s="17"/>
      <c r="BR140" s="17"/>
      <c r="BS140" s="16">
        <v>0.7386</v>
      </c>
      <c r="BT140" s="16">
        <v>49.8405497</v>
      </c>
      <c r="BU140" s="14" t="s">
        <v>2680</v>
      </c>
      <c r="BW140" s="17"/>
      <c r="BX140" s="16">
        <v>19.0</v>
      </c>
      <c r="BY140" s="14" t="s">
        <v>2795</v>
      </c>
      <c r="BZ140" s="17"/>
      <c r="CA140" s="16">
        <v>-16493.0</v>
      </c>
      <c r="CB140" s="16">
        <v>0.0</v>
      </c>
      <c r="CC140" s="17"/>
      <c r="CD140" s="17"/>
      <c r="CE140" s="16">
        <v>49.8405497</v>
      </c>
      <c r="CF140" s="14" t="s">
        <v>2747</v>
      </c>
      <c r="CG140" s="14" t="s">
        <v>2704</v>
      </c>
      <c r="CH140" s="19">
        <v>40135.0</v>
      </c>
      <c r="CI140" s="14" t="s">
        <v>2573</v>
      </c>
      <c r="CJ140" s="14" t="s">
        <v>2719</v>
      </c>
      <c r="CK140" s="14" t="s">
        <v>2574</v>
      </c>
      <c r="CL140" s="14" t="s">
        <v>2796</v>
      </c>
      <c r="CM140" s="20">
        <v>2389113.0</v>
      </c>
      <c r="CN140" s="14" t="s">
        <v>2796</v>
      </c>
      <c r="CO140" s="14" t="s">
        <v>2563</v>
      </c>
      <c r="CP140" s="14" t="s">
        <v>2563</v>
      </c>
      <c r="CQ140" s="16">
        <v>0.3064</v>
      </c>
      <c r="CR140" s="16">
        <v>0.77</v>
      </c>
      <c r="CS140" s="17"/>
      <c r="CT140" s="14" t="s">
        <v>3839</v>
      </c>
      <c r="CX140" s="14" t="s">
        <v>2739</v>
      </c>
      <c r="CY140" s="16">
        <v>20.3504619</v>
      </c>
      <c r="CZ140" s="14" t="s">
        <v>2707</v>
      </c>
      <c r="DB140" s="17"/>
      <c r="DC140" s="14" t="s">
        <v>2708</v>
      </c>
      <c r="DD140" s="14" t="s">
        <v>2795</v>
      </c>
      <c r="DE140" s="17"/>
      <c r="DF140" s="17"/>
      <c r="DG140" s="14" t="s">
        <v>3834</v>
      </c>
      <c r="DH140" s="16">
        <v>23.0</v>
      </c>
      <c r="DI140" s="14" t="s">
        <v>2799</v>
      </c>
      <c r="DJ140" s="14" t="s">
        <v>2800</v>
      </c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  <c r="KL140" s="17"/>
      <c r="KM140" s="17"/>
      <c r="KN140" s="17"/>
      <c r="KO140" s="17"/>
      <c r="KP140" s="17"/>
      <c r="KQ140" s="17"/>
      <c r="KR140" s="17"/>
      <c r="KS140" s="17"/>
      <c r="KT140" s="17"/>
      <c r="KU140" s="17"/>
      <c r="KV140" s="17"/>
      <c r="KW140" s="17"/>
      <c r="KX140" s="17"/>
      <c r="KY140" s="17"/>
      <c r="KZ140" s="17"/>
      <c r="LA140" s="17"/>
      <c r="LB140" s="17"/>
      <c r="LC140" s="17"/>
      <c r="LD140" s="17"/>
      <c r="LE140" s="17"/>
      <c r="LF140" s="17"/>
      <c r="LG140" s="17"/>
      <c r="LH140" s="17"/>
      <c r="LI140" s="17"/>
      <c r="LJ140" s="17"/>
      <c r="LK140" s="17"/>
      <c r="LL140" s="17"/>
      <c r="LM140" s="17"/>
      <c r="LN140" s="17"/>
      <c r="LO140" s="17"/>
      <c r="LP140" s="17"/>
      <c r="LQ140" s="17"/>
      <c r="LR140" s="17"/>
      <c r="LS140" s="17"/>
      <c r="LT140" s="17"/>
      <c r="LU140" s="17"/>
      <c r="LV140" s="17"/>
      <c r="LW140" s="17"/>
      <c r="LX140" s="17"/>
      <c r="LY140" s="17"/>
      <c r="LZ140" s="17"/>
      <c r="MA140" s="17"/>
      <c r="MB140" s="17"/>
      <c r="MC140" s="17"/>
      <c r="MD140" s="17"/>
      <c r="ME140" s="17"/>
      <c r="MF140" s="17"/>
      <c r="MG140" s="17"/>
      <c r="MH140" s="17"/>
      <c r="MI140" s="17"/>
      <c r="MJ140" s="17"/>
      <c r="MK140" s="17"/>
      <c r="ML140" s="17"/>
      <c r="MM140" s="17"/>
      <c r="MN140" s="17"/>
      <c r="MO140" s="17"/>
      <c r="MP140" s="17"/>
      <c r="MQ140" s="17"/>
      <c r="MR140" s="17"/>
      <c r="MS140" s="17"/>
      <c r="MT140" s="17"/>
      <c r="MU140" s="17"/>
      <c r="MV140" s="17"/>
      <c r="MW140" s="17"/>
      <c r="MX140" s="17"/>
      <c r="MY140" s="17"/>
      <c r="MZ140" s="17"/>
      <c r="NA140" s="17"/>
      <c r="NB140" s="17"/>
      <c r="NC140" s="17"/>
      <c r="ND140" s="17"/>
      <c r="NE140" s="17"/>
      <c r="NF140" s="17"/>
      <c r="NG140" s="17"/>
      <c r="NH140" s="17"/>
      <c r="NI140" s="17"/>
      <c r="NJ140" s="17"/>
      <c r="NK140" s="17"/>
      <c r="NL140" s="17"/>
      <c r="NM140" s="17"/>
      <c r="NN140" s="17"/>
      <c r="NO140" s="17"/>
      <c r="NP140" s="17"/>
      <c r="NQ140" s="17"/>
      <c r="NR140" s="17"/>
      <c r="NS140" s="17"/>
      <c r="NT140" s="17"/>
      <c r="NU140" s="17"/>
      <c r="NV140" s="17"/>
      <c r="NW140" s="17"/>
      <c r="NX140" s="17"/>
      <c r="NY140" s="17"/>
      <c r="NZ140" s="17"/>
      <c r="OA140" s="17"/>
      <c r="OB140" s="17"/>
      <c r="OC140" s="17"/>
      <c r="OD140" s="17"/>
      <c r="OE140" s="17"/>
      <c r="OF140" s="17"/>
      <c r="OG140" s="17"/>
      <c r="OH140" s="17"/>
      <c r="OI140" s="17"/>
      <c r="OJ140" s="17"/>
      <c r="OK140" s="17"/>
      <c r="OL140" s="17"/>
      <c r="OM140" s="17"/>
      <c r="ON140" s="17"/>
      <c r="OO140" s="17"/>
      <c r="OP140" s="17"/>
      <c r="OQ140" s="17"/>
      <c r="OR140" s="17"/>
      <c r="OS140" s="17"/>
      <c r="OT140" s="17"/>
      <c r="OU140" s="17"/>
      <c r="OV140" s="17"/>
      <c r="OW140" s="17"/>
      <c r="OX140" s="17"/>
      <c r="OY140" s="17"/>
      <c r="OZ140" s="17"/>
      <c r="PA140" s="17"/>
      <c r="PB140" s="17"/>
      <c r="PC140" s="17"/>
      <c r="PD140" s="17"/>
      <c r="PE140" s="17"/>
      <c r="PF140" s="17"/>
      <c r="PG140" s="17"/>
      <c r="PH140" s="17"/>
      <c r="PI140" s="17"/>
      <c r="PJ140" s="17"/>
      <c r="PK140" s="17"/>
      <c r="PL140" s="17"/>
      <c r="PM140" s="17"/>
      <c r="PN140" s="17"/>
      <c r="PO140" s="17"/>
      <c r="PP140" s="17"/>
      <c r="PQ140" s="17"/>
      <c r="PR140" s="17"/>
      <c r="PS140" s="17"/>
      <c r="PT140" s="17"/>
      <c r="PU140" s="17"/>
      <c r="PV140" s="17"/>
      <c r="PW140" s="17"/>
      <c r="PX140" s="17"/>
      <c r="PY140" s="17"/>
      <c r="PZ140" s="17"/>
      <c r="QA140" s="17"/>
      <c r="QB140" s="17"/>
      <c r="QC140" s="17"/>
      <c r="QD140" s="17"/>
      <c r="QE140" s="17"/>
      <c r="QF140" s="17"/>
      <c r="QG140" s="17"/>
      <c r="QH140" s="17"/>
      <c r="QI140" s="17"/>
      <c r="QJ140" s="17"/>
      <c r="QK140" s="17"/>
      <c r="QL140" s="17"/>
      <c r="QM140" s="17"/>
      <c r="QN140" s="17"/>
      <c r="QO140" s="17"/>
      <c r="QP140" s="17"/>
      <c r="QQ140" s="17"/>
      <c r="QR140" s="17"/>
      <c r="QS140" s="17"/>
      <c r="QT140" s="17"/>
      <c r="QU140" s="16">
        <v>23.0</v>
      </c>
      <c r="QV140" s="16">
        <v>10.0</v>
      </c>
      <c r="QW140" s="16">
        <v>16.0</v>
      </c>
      <c r="QX140" s="17"/>
      <c r="QY140" s="17"/>
      <c r="QZ140" s="17"/>
      <c r="RA140" s="17"/>
      <c r="RB140" s="17"/>
      <c r="RC140" s="17"/>
      <c r="RD140" s="17"/>
      <c r="RE140" s="17"/>
      <c r="RF140" s="17"/>
      <c r="RG140" s="17"/>
      <c r="RH140" s="17"/>
      <c r="RI140" s="17"/>
      <c r="RJ140" s="17"/>
      <c r="RK140" s="17"/>
      <c r="RL140" s="17"/>
      <c r="RM140" s="17"/>
      <c r="RN140" s="17"/>
      <c r="RO140" s="17"/>
      <c r="RP140" s="17"/>
      <c r="RQ140" s="17"/>
      <c r="RR140" s="17"/>
      <c r="RS140" s="17"/>
      <c r="RT140" s="17"/>
      <c r="RU140" s="17"/>
      <c r="RV140" s="17"/>
      <c r="RW140" s="17"/>
      <c r="RX140" s="17"/>
      <c r="RY140" s="17"/>
      <c r="RZ140" s="17"/>
      <c r="SA140" s="17"/>
      <c r="SB140" s="17"/>
      <c r="SC140" s="17"/>
      <c r="SD140" s="17"/>
      <c r="SE140" s="17"/>
      <c r="SF140" s="17"/>
      <c r="SG140" s="17"/>
      <c r="SH140" s="17"/>
      <c r="SI140" s="17"/>
      <c r="SJ140" s="17"/>
      <c r="SK140" s="17"/>
      <c r="SL140" s="17"/>
      <c r="SM140" s="17"/>
      <c r="SN140" s="17"/>
      <c r="SO140" s="17"/>
      <c r="SP140" s="17"/>
      <c r="SQ140" s="17"/>
      <c r="SR140" s="17"/>
      <c r="SS140" s="17"/>
      <c r="ST140" s="17"/>
      <c r="SU140" s="17"/>
      <c r="SV140" s="17"/>
      <c r="SW140" s="17"/>
      <c r="SX140" s="17"/>
      <c r="SY140" s="17"/>
      <c r="SZ140" s="17"/>
      <c r="TA140" s="17"/>
      <c r="TB140" s="17"/>
      <c r="TC140" s="17"/>
      <c r="TD140" s="17"/>
      <c r="TE140" s="17"/>
      <c r="TF140" s="17"/>
      <c r="TG140" s="17"/>
      <c r="TH140" s="17"/>
      <c r="TI140" s="17"/>
      <c r="TJ140" s="17"/>
      <c r="TK140" s="17"/>
      <c r="TL140" s="17"/>
      <c r="TM140" s="17"/>
      <c r="TN140" s="17"/>
      <c r="TO140" s="17"/>
      <c r="TP140" s="17"/>
      <c r="TQ140" s="17"/>
      <c r="TR140" s="17"/>
      <c r="TS140" s="17"/>
      <c r="TT140" s="17"/>
      <c r="TU140" s="17"/>
      <c r="TV140" s="17"/>
      <c r="TW140" s="17"/>
      <c r="TX140" s="17"/>
      <c r="TY140" s="17"/>
      <c r="TZ140" s="17"/>
      <c r="UA140" s="17"/>
      <c r="UB140" s="17"/>
      <c r="UC140" s="17"/>
      <c r="UD140" s="17"/>
      <c r="UE140" s="17"/>
      <c r="UF140" s="17"/>
      <c r="UG140" s="17"/>
      <c r="UH140" s="17"/>
      <c r="UI140" s="17"/>
      <c r="UJ140" s="17"/>
      <c r="UK140" s="17"/>
      <c r="UL140" s="17"/>
      <c r="UM140" s="17"/>
      <c r="UN140" s="17"/>
      <c r="UO140" s="17"/>
      <c r="UP140" s="17"/>
      <c r="UQ140" s="17"/>
      <c r="UR140" s="17"/>
      <c r="US140" s="17"/>
      <c r="UT140" s="17"/>
      <c r="UU140" s="17"/>
      <c r="UV140" s="17"/>
      <c r="UW140" s="17"/>
      <c r="UX140" s="17"/>
      <c r="UY140" s="17"/>
      <c r="UZ140" s="17"/>
      <c r="VA140" s="17"/>
      <c r="VB140" s="17"/>
      <c r="VC140" s="17"/>
      <c r="VD140" s="17"/>
      <c r="VE140" s="17"/>
      <c r="VF140" s="17"/>
      <c r="VG140" s="17"/>
      <c r="VH140" s="17"/>
      <c r="VI140" s="17"/>
      <c r="VJ140" s="17"/>
      <c r="VK140" s="17"/>
      <c r="VL140" s="17"/>
      <c r="VM140" s="17"/>
      <c r="VN140" s="17"/>
      <c r="VO140" s="17"/>
      <c r="VP140" s="17"/>
      <c r="VQ140" s="17"/>
      <c r="VR140" s="17"/>
      <c r="VS140" s="17"/>
      <c r="VT140" s="17"/>
      <c r="VU140" s="17"/>
      <c r="VV140" s="17"/>
      <c r="VW140" s="17"/>
      <c r="VX140" s="17"/>
      <c r="VY140" s="17"/>
      <c r="VZ140" s="17"/>
      <c r="WA140" s="17"/>
      <c r="WB140" s="17"/>
      <c r="WC140" s="17"/>
      <c r="WD140" s="17"/>
      <c r="WE140" s="17"/>
      <c r="WF140" s="17"/>
      <c r="WG140" s="17"/>
      <c r="WH140" s="17"/>
      <c r="WI140" s="17"/>
      <c r="WJ140" s="17"/>
      <c r="WK140" s="17"/>
      <c r="WL140" s="17"/>
      <c r="WM140" s="17"/>
      <c r="WN140" s="17"/>
      <c r="WO140" s="17"/>
      <c r="WP140" s="17"/>
      <c r="WQ140" s="17"/>
      <c r="WR140" s="17"/>
      <c r="WS140" s="17"/>
      <c r="WT140" s="17"/>
      <c r="WU140" s="17"/>
      <c r="WV140" s="17"/>
      <c r="WW140" s="17"/>
      <c r="WX140" s="17"/>
      <c r="WY140" s="17"/>
      <c r="WZ140" s="17"/>
      <c r="XA140" s="17"/>
      <c r="XB140" s="17"/>
      <c r="XC140" s="17"/>
      <c r="XD140" s="17"/>
      <c r="XE140" s="17"/>
      <c r="XF140" s="17"/>
      <c r="XG140" s="17"/>
      <c r="XH140" s="17"/>
      <c r="XI140" s="17"/>
      <c r="XJ140" s="17"/>
      <c r="XK140" s="17"/>
      <c r="XL140" s="17"/>
      <c r="XM140" s="17"/>
      <c r="XN140" s="17"/>
      <c r="XO140" s="17"/>
      <c r="XP140" s="17"/>
      <c r="XQ140" s="17"/>
      <c r="XR140" s="17"/>
      <c r="XS140" s="17"/>
      <c r="XT140" s="17"/>
      <c r="XU140" s="17"/>
      <c r="XV140" s="17"/>
      <c r="XW140" s="17"/>
      <c r="XX140" s="17"/>
      <c r="XY140" s="17"/>
      <c r="XZ140" s="17"/>
      <c r="YA140" s="17"/>
      <c r="YB140" s="17"/>
      <c r="YC140" s="17"/>
      <c r="YD140" s="17"/>
      <c r="YE140" s="17"/>
      <c r="YF140" s="17"/>
      <c r="YG140" s="17"/>
      <c r="YH140" s="17"/>
      <c r="YI140" s="17"/>
      <c r="YJ140" s="17"/>
      <c r="YK140" s="17"/>
      <c r="YL140" s="17"/>
      <c r="YM140" s="17"/>
      <c r="YN140" s="17"/>
      <c r="YO140" s="17"/>
      <c r="YP140" s="17"/>
      <c r="YQ140" s="17"/>
      <c r="YR140" s="17"/>
      <c r="YS140" s="17"/>
      <c r="YT140" s="17"/>
      <c r="YU140" s="17"/>
      <c r="YV140" s="17"/>
      <c r="YW140" s="17"/>
      <c r="YX140" s="17"/>
      <c r="YY140" s="17"/>
      <c r="YZ140" s="17"/>
      <c r="ZA140" s="17"/>
      <c r="ZB140" s="17"/>
      <c r="ZC140" s="17"/>
      <c r="ZD140" s="17"/>
      <c r="ZE140" s="17"/>
      <c r="ZF140" s="17"/>
      <c r="ZG140" s="17"/>
      <c r="ZH140" s="17"/>
      <c r="ZI140" s="17"/>
      <c r="ZJ140" s="17"/>
      <c r="ZK140" s="17"/>
      <c r="ZL140" s="17"/>
      <c r="ZM140" s="17"/>
      <c r="ZN140" s="17"/>
      <c r="ZO140" s="17"/>
      <c r="ZP140" s="17"/>
      <c r="ZQ140" s="17"/>
      <c r="ZR140" s="17"/>
      <c r="ZS140" s="17"/>
      <c r="ZT140" s="17"/>
      <c r="ZU140" s="17"/>
      <c r="ZV140" s="17"/>
      <c r="ZW140" s="17"/>
      <c r="ZX140" s="17"/>
      <c r="ZY140" s="17"/>
      <c r="ZZ140" s="17"/>
      <c r="AAA140" s="17"/>
      <c r="AAB140" s="17"/>
      <c r="AAC140" s="17"/>
      <c r="AAD140" s="17"/>
      <c r="AAE140" s="17"/>
      <c r="AAF140" s="17"/>
      <c r="AAG140" s="17"/>
      <c r="AAH140" s="17"/>
      <c r="AAI140" s="17"/>
      <c r="AAJ140" s="17"/>
      <c r="AAK140" s="17"/>
      <c r="AAL140" s="17"/>
      <c r="AAM140" s="17"/>
      <c r="AAN140" s="17"/>
      <c r="AAO140" s="17"/>
      <c r="AAP140" s="17"/>
      <c r="AAQ140" s="17"/>
      <c r="AAR140" s="17"/>
      <c r="AAS140" s="17"/>
      <c r="AAT140" s="17"/>
      <c r="AAU140" s="17"/>
      <c r="AAV140" s="17"/>
      <c r="AAW140" s="17"/>
      <c r="AAX140" s="17"/>
      <c r="AAY140" s="17"/>
      <c r="AAZ140" s="17"/>
      <c r="ABA140" s="17"/>
      <c r="ABB140" s="17"/>
      <c r="ABC140" s="17"/>
      <c r="ABD140" s="17"/>
      <c r="ABE140" s="17"/>
      <c r="ABF140" s="17"/>
      <c r="ABG140" s="17"/>
      <c r="ABH140" s="17"/>
      <c r="ABI140" s="17"/>
      <c r="ABJ140" s="17"/>
      <c r="ABK140" s="17"/>
      <c r="ABL140" s="17"/>
      <c r="ABM140" s="17"/>
      <c r="ABN140" s="17"/>
      <c r="ABO140" s="17"/>
      <c r="ABP140" s="17"/>
      <c r="ABQ140" s="17"/>
      <c r="ABR140" s="17"/>
      <c r="ABS140" s="17"/>
      <c r="ABT140" s="17"/>
      <c r="ABU140" s="17"/>
      <c r="ABV140" s="17"/>
      <c r="ABW140" s="17"/>
      <c r="ABX140" s="17"/>
      <c r="ABY140" s="17"/>
      <c r="ABZ140" s="17"/>
      <c r="ACA140" s="17"/>
      <c r="ACB140" s="17"/>
      <c r="ACC140" s="17"/>
      <c r="ACD140" s="17"/>
      <c r="ACE140" s="17"/>
      <c r="ACF140" s="17"/>
      <c r="ACG140" s="17"/>
      <c r="ACH140" s="17"/>
      <c r="ACI140" s="17"/>
      <c r="ACJ140" s="17"/>
      <c r="ACK140" s="17"/>
      <c r="ACL140" s="17"/>
      <c r="ACM140" s="17"/>
      <c r="ACN140" s="17"/>
      <c r="ACO140" s="17"/>
      <c r="ACP140" s="17"/>
      <c r="ACQ140" s="17"/>
      <c r="ACR140" s="17"/>
      <c r="ACS140" s="17"/>
      <c r="ACT140" s="17"/>
      <c r="ACU140" s="17"/>
      <c r="ACV140" s="17"/>
      <c r="ACW140" s="17"/>
      <c r="ACX140" s="17"/>
      <c r="ACY140" s="17"/>
      <c r="ACZ140" s="17"/>
      <c r="ADA140" s="17"/>
      <c r="ADB140" s="17"/>
      <c r="ADC140" s="17"/>
      <c r="ADD140" s="17"/>
      <c r="ADE140" s="17"/>
      <c r="ADF140" s="17"/>
      <c r="ADG140" s="17"/>
      <c r="ADH140" s="17"/>
      <c r="ADI140" s="17"/>
      <c r="ADJ140" s="17"/>
      <c r="ADK140" s="17"/>
      <c r="ADL140" s="17"/>
      <c r="ADM140" s="17"/>
      <c r="ADN140" s="17"/>
      <c r="ADO140" s="17"/>
      <c r="ADP140" s="17"/>
      <c r="ADQ140" s="17"/>
      <c r="ADR140" s="17"/>
      <c r="ADS140" s="17"/>
      <c r="ADT140" s="17"/>
      <c r="ADU140" s="17"/>
      <c r="ADV140" s="17"/>
      <c r="ADW140" s="17"/>
      <c r="ADX140" s="17"/>
      <c r="ADY140" s="17"/>
      <c r="ADZ140" s="17"/>
      <c r="AEA140" s="17"/>
      <c r="AEB140" s="17"/>
      <c r="AEC140" s="17"/>
      <c r="AED140" s="17"/>
      <c r="AEE140" s="17"/>
      <c r="AEF140" s="17"/>
      <c r="AEG140" s="17"/>
      <c r="AEH140" s="17"/>
      <c r="AEI140" s="17"/>
      <c r="AEJ140" s="17"/>
      <c r="AEK140" s="17"/>
      <c r="AEL140" s="17"/>
      <c r="AEM140" s="17"/>
      <c r="AEN140" s="17"/>
      <c r="AEO140" s="17"/>
      <c r="AEP140" s="17"/>
      <c r="AEQ140" s="17"/>
      <c r="AER140" s="17"/>
      <c r="AES140" s="17"/>
      <c r="AET140" s="17"/>
      <c r="AEU140" s="17"/>
      <c r="AEV140" s="17"/>
      <c r="AEW140" s="17"/>
      <c r="AEX140" s="17"/>
      <c r="AEY140" s="17"/>
      <c r="AEZ140" s="17"/>
      <c r="AFA140" s="17"/>
      <c r="AFB140" s="17"/>
      <c r="AFC140" s="17"/>
      <c r="AFD140" s="17"/>
      <c r="AFE140" s="17"/>
      <c r="AFF140" s="17"/>
      <c r="AFG140" s="17"/>
      <c r="AFH140" s="17"/>
      <c r="AFI140" s="17"/>
      <c r="AFJ140" s="17"/>
      <c r="AFK140" s="17"/>
      <c r="AFL140" s="17"/>
      <c r="AFM140" s="17"/>
      <c r="AFN140" s="17"/>
      <c r="AFO140" s="17"/>
      <c r="AFP140" s="17"/>
      <c r="AFQ140" s="17"/>
      <c r="AFR140" s="17"/>
      <c r="AFS140" s="17"/>
      <c r="AFT140" s="17"/>
      <c r="AFU140" s="17"/>
      <c r="AFV140" s="17"/>
      <c r="AFW140" s="17"/>
      <c r="AFX140" s="17"/>
      <c r="AFY140" s="17"/>
      <c r="AFZ140" s="17"/>
      <c r="AGA140" s="17"/>
      <c r="AGB140" s="17"/>
      <c r="AGC140" s="17"/>
      <c r="AGD140" s="17"/>
      <c r="AGE140" s="17"/>
      <c r="AGF140" s="17"/>
      <c r="AGG140" s="17"/>
      <c r="AGH140" s="17"/>
      <c r="AGI140" s="17"/>
      <c r="AGJ140" s="17"/>
      <c r="AGK140" s="17"/>
      <c r="AGL140" s="17"/>
      <c r="AGM140" s="17"/>
      <c r="AGN140" s="17"/>
      <c r="AGO140" s="17"/>
      <c r="AGP140" s="17"/>
      <c r="AGQ140" s="17"/>
      <c r="AGR140" s="17"/>
      <c r="AGS140" s="17"/>
      <c r="AGT140" s="17"/>
      <c r="AGU140" s="17"/>
      <c r="AGV140" s="17"/>
      <c r="AGW140" s="17"/>
      <c r="AGX140" s="17"/>
      <c r="AGY140" s="17"/>
      <c r="AGZ140" s="17"/>
      <c r="AHA140" s="17"/>
      <c r="AHB140" s="17"/>
      <c r="AHC140" s="17"/>
      <c r="AHD140" s="17"/>
      <c r="AHE140" s="17"/>
      <c r="AHF140" s="17"/>
      <c r="AHG140" s="17"/>
      <c r="AHH140" s="17"/>
      <c r="AHI140" s="17"/>
      <c r="AHJ140" s="17"/>
      <c r="AHK140" s="17"/>
      <c r="AHL140" s="17"/>
      <c r="AHM140" s="17"/>
      <c r="AHN140" s="17"/>
      <c r="AHO140" s="17"/>
      <c r="AHP140" s="17"/>
      <c r="AHQ140" s="17"/>
      <c r="AHR140" s="17"/>
      <c r="AHS140" s="17"/>
      <c r="AHT140" s="17"/>
      <c r="AHU140" s="17"/>
      <c r="AHV140" s="17"/>
      <c r="AHW140" s="17"/>
      <c r="AHX140" s="17"/>
      <c r="AHY140" s="17"/>
      <c r="AHZ140" s="17"/>
      <c r="AIA140" s="17"/>
      <c r="AIB140" s="17"/>
      <c r="AIC140" s="17"/>
      <c r="AID140" s="17"/>
      <c r="AIE140" s="17"/>
      <c r="AIF140" s="17"/>
      <c r="AIG140" s="17"/>
      <c r="AIH140" s="17"/>
      <c r="AII140" s="17"/>
      <c r="AIJ140" s="17"/>
      <c r="AIK140" s="17"/>
      <c r="AIL140" s="17"/>
      <c r="AIM140" s="17"/>
      <c r="AIN140" s="17"/>
      <c r="AIO140" s="17"/>
      <c r="AIP140" s="17"/>
      <c r="AIQ140" s="17"/>
      <c r="AIR140" s="17"/>
      <c r="AIS140" s="17"/>
      <c r="AIT140" s="17"/>
      <c r="AIU140" s="17"/>
      <c r="AIV140" s="17"/>
      <c r="AIW140" s="17"/>
      <c r="AIX140" s="17"/>
      <c r="AIY140" s="17"/>
      <c r="AIZ140" s="17"/>
      <c r="AJA140" s="17"/>
      <c r="AJB140" s="17"/>
      <c r="AJC140" s="17"/>
      <c r="AJD140" s="17"/>
      <c r="AJE140" s="17"/>
      <c r="AJF140" s="17"/>
      <c r="AJG140" s="17"/>
      <c r="AJH140" s="17"/>
      <c r="AJI140" s="17"/>
      <c r="AJJ140" s="17"/>
      <c r="AJK140" s="17"/>
      <c r="AJL140" s="17"/>
      <c r="AJM140" s="17"/>
      <c r="AJN140" s="17"/>
      <c r="AJO140" s="17"/>
      <c r="AJP140" s="17"/>
      <c r="AJQ140" s="17"/>
      <c r="AJR140" s="17"/>
      <c r="AJS140" s="17"/>
      <c r="AJT140" s="17"/>
      <c r="AJU140" s="17"/>
      <c r="AJV140" s="17"/>
      <c r="AJW140" s="17"/>
      <c r="AJX140" s="17"/>
      <c r="AJY140" s="17"/>
      <c r="AJZ140" s="17"/>
      <c r="AKA140" s="17"/>
      <c r="AKB140" s="17"/>
      <c r="AKC140" s="17"/>
      <c r="AKD140" s="17"/>
      <c r="AKE140" s="17"/>
      <c r="AKF140" s="17"/>
      <c r="AKG140" s="17"/>
      <c r="AKH140" s="17"/>
      <c r="AKI140" s="17"/>
      <c r="AKJ140" s="17"/>
      <c r="AKK140" s="17"/>
      <c r="AKL140" s="17"/>
      <c r="AKM140" s="17"/>
      <c r="AKN140" s="17"/>
      <c r="AKO140" s="17"/>
      <c r="AKP140" s="17"/>
      <c r="AKQ140" s="17"/>
      <c r="AKR140" s="17"/>
      <c r="AKS140" s="17"/>
      <c r="AKT140" s="17"/>
      <c r="AKU140" s="17"/>
      <c r="AKV140" s="17"/>
      <c r="AKW140" s="17"/>
      <c r="AKX140" s="17"/>
      <c r="AKY140" s="17"/>
      <c r="AKZ140" s="17"/>
      <c r="ALA140" s="17"/>
      <c r="ALB140" s="17"/>
      <c r="ALC140" s="17"/>
      <c r="ALD140" s="17"/>
      <c r="ALE140" s="17"/>
      <c r="ALF140" s="17"/>
      <c r="ALG140" s="17"/>
      <c r="ALH140" s="17"/>
      <c r="ALI140" s="17"/>
      <c r="ALJ140" s="17"/>
      <c r="ALK140" s="17"/>
      <c r="ALL140" s="17"/>
      <c r="ALM140" s="17"/>
      <c r="ALN140" s="17"/>
      <c r="ALO140" s="17"/>
      <c r="ALP140" s="17"/>
      <c r="ALQ140" s="17"/>
      <c r="ALR140" s="17"/>
      <c r="ALS140" s="17"/>
      <c r="ALT140" s="17"/>
      <c r="ALU140" s="17"/>
      <c r="ALV140" s="17"/>
      <c r="ALW140" s="17"/>
      <c r="ALX140" s="17"/>
      <c r="ALY140" s="17"/>
      <c r="ALZ140" s="17"/>
      <c r="AMA140" s="17"/>
      <c r="AMB140" s="17"/>
      <c r="AMC140" s="17"/>
      <c r="AMD140" s="17"/>
      <c r="AME140" s="17"/>
      <c r="AMF140" s="17"/>
      <c r="AMG140" s="17"/>
      <c r="AMH140" s="17"/>
      <c r="AMI140" s="17"/>
      <c r="AMJ140" s="17"/>
      <c r="AMK140" s="17"/>
      <c r="AML140" s="17"/>
      <c r="AMM140" s="17"/>
      <c r="AMN140" s="17"/>
      <c r="AMO140" s="17"/>
      <c r="AMP140" s="17"/>
      <c r="AMQ140" s="17"/>
      <c r="AMR140" s="17"/>
      <c r="AMS140" s="17"/>
      <c r="AMT140" s="17"/>
      <c r="AMU140" s="17"/>
      <c r="AMV140" s="17"/>
      <c r="AMW140" s="17"/>
      <c r="AMX140" s="17"/>
      <c r="AMY140" s="17"/>
      <c r="AMZ140" s="17"/>
      <c r="ANA140" s="17"/>
      <c r="ANB140" s="17"/>
      <c r="ANC140" s="17"/>
      <c r="AND140" s="17"/>
      <c r="ANE140" s="17"/>
      <c r="ANF140" s="17"/>
      <c r="ANG140" s="17"/>
      <c r="ANH140" s="17"/>
      <c r="ANI140" s="17"/>
      <c r="ANJ140" s="17"/>
      <c r="ANK140" s="17"/>
      <c r="ANL140" s="17"/>
      <c r="ANM140" s="17"/>
      <c r="ANN140" s="17"/>
      <c r="ANO140" s="17"/>
      <c r="ANP140" s="17"/>
      <c r="ANQ140" s="17"/>
      <c r="ANR140" s="17"/>
      <c r="ANS140" s="17"/>
      <c r="ANT140" s="17"/>
      <c r="ANU140" s="17"/>
      <c r="ANV140" s="17"/>
      <c r="ANW140" s="17"/>
      <c r="ANX140" s="17"/>
      <c r="ANY140" s="17"/>
      <c r="ANZ140" s="17"/>
      <c r="AOA140" s="17"/>
      <c r="AOB140" s="17"/>
      <c r="AOC140" s="17"/>
      <c r="AOD140" s="17"/>
      <c r="AOE140" s="17"/>
      <c r="AOF140" s="17"/>
      <c r="AOG140" s="17"/>
      <c r="AOH140" s="17"/>
      <c r="AOI140" s="17"/>
      <c r="AOJ140" s="17"/>
      <c r="AOK140" s="17"/>
      <c r="AOL140" s="17"/>
      <c r="AOM140" s="17"/>
      <c r="AON140" s="17"/>
      <c r="AOO140" s="17"/>
      <c r="AOP140" s="17"/>
      <c r="AOQ140" s="17"/>
      <c r="AOR140" s="17"/>
      <c r="AOS140" s="17"/>
      <c r="AOT140" s="17"/>
      <c r="AOU140" s="17"/>
      <c r="AOV140" s="17"/>
      <c r="AOW140" s="17"/>
      <c r="AOX140" s="17"/>
      <c r="AOY140" s="17"/>
      <c r="AOZ140" s="17"/>
      <c r="APA140" s="17"/>
      <c r="APB140" s="17"/>
      <c r="APC140" s="17"/>
      <c r="APD140" s="17"/>
      <c r="APE140" s="17"/>
      <c r="APF140" s="17"/>
      <c r="APG140" s="17"/>
      <c r="APH140" s="17"/>
      <c r="API140" s="17"/>
      <c r="APJ140" s="17"/>
      <c r="APK140" s="17"/>
      <c r="APL140" s="17"/>
      <c r="APM140" s="17"/>
      <c r="APN140" s="17"/>
      <c r="APO140" s="17"/>
      <c r="APP140" s="17"/>
      <c r="APQ140" s="17"/>
      <c r="APR140" s="17"/>
      <c r="APS140" s="17"/>
      <c r="APT140" s="17"/>
      <c r="APU140" s="17"/>
      <c r="APV140" s="17"/>
      <c r="APW140" s="17"/>
      <c r="APX140" s="17"/>
      <c r="APY140" s="17"/>
      <c r="APZ140" s="17"/>
      <c r="AQA140" s="17"/>
      <c r="AQB140" s="17"/>
      <c r="AQC140" s="17"/>
      <c r="AQD140" s="17"/>
      <c r="AQE140" s="17"/>
      <c r="AQF140" s="17"/>
      <c r="AQG140" s="17"/>
      <c r="AQH140" s="17"/>
      <c r="AQI140" s="17"/>
      <c r="AQJ140" s="17"/>
      <c r="AQK140" s="17"/>
      <c r="AQL140" s="17"/>
      <c r="AQM140" s="17"/>
      <c r="AQN140" s="17"/>
      <c r="AQO140" s="17"/>
      <c r="AQP140" s="17"/>
      <c r="AQQ140" s="17"/>
      <c r="AQR140" s="17"/>
      <c r="AQS140" s="17"/>
      <c r="AQT140" s="17"/>
      <c r="AQU140" s="17"/>
      <c r="AQV140" s="17"/>
      <c r="AQW140" s="17"/>
      <c r="AQX140" s="17"/>
      <c r="AQY140" s="17"/>
      <c r="AQZ140" s="17"/>
      <c r="ARA140" s="17"/>
      <c r="ARB140" s="17"/>
      <c r="ARC140" s="17"/>
      <c r="ARD140" s="17"/>
      <c r="ARE140" s="17"/>
      <c r="ARF140" s="17"/>
      <c r="ARG140" s="17"/>
      <c r="ARH140" s="17"/>
      <c r="ARI140" s="17"/>
      <c r="ARJ140" s="17"/>
      <c r="ARK140" s="17"/>
      <c r="ARL140" s="17"/>
      <c r="ARM140" s="17"/>
      <c r="ARN140" s="17"/>
      <c r="ARO140" s="17"/>
      <c r="ARP140" s="17"/>
      <c r="ARQ140" s="17"/>
      <c r="ARR140" s="17"/>
      <c r="ARS140" s="17"/>
      <c r="ART140" s="17"/>
      <c r="ARU140" s="17"/>
      <c r="ARV140" s="17"/>
      <c r="ARW140" s="17"/>
      <c r="ARX140" s="17"/>
      <c r="ARY140" s="17"/>
      <c r="ARZ140" s="17"/>
      <c r="ASA140" s="17"/>
      <c r="ASB140" s="17"/>
      <c r="ASC140" s="17"/>
      <c r="ASD140" s="17"/>
      <c r="ASE140" s="17"/>
      <c r="ASF140" s="17"/>
      <c r="ASG140" s="17"/>
      <c r="ASH140" s="17"/>
      <c r="ASI140" s="17"/>
      <c r="ASJ140" s="17"/>
      <c r="ASK140" s="17"/>
      <c r="ASL140" s="17"/>
      <c r="ASM140" s="17"/>
      <c r="ASN140" s="17"/>
      <c r="ASO140" s="17"/>
      <c r="ASP140" s="17"/>
      <c r="ASQ140" s="17"/>
      <c r="ASR140" s="17"/>
      <c r="ASS140" s="17"/>
      <c r="AST140" s="17"/>
      <c r="ASU140" s="17"/>
      <c r="ASV140" s="17"/>
      <c r="ASW140" s="17"/>
      <c r="ASX140" s="17"/>
      <c r="ASY140" s="17"/>
      <c r="ASZ140" s="17"/>
      <c r="ATA140" s="17"/>
      <c r="ATB140" s="17"/>
      <c r="ATC140" s="17"/>
      <c r="ATD140" s="17"/>
      <c r="ATE140" s="17"/>
      <c r="ATF140" s="17"/>
      <c r="ATG140" s="17"/>
      <c r="ATH140" s="17"/>
      <c r="ATI140" s="17"/>
      <c r="ATJ140" s="17"/>
      <c r="ATK140" s="17"/>
      <c r="ATL140" s="17"/>
      <c r="ATM140" s="17"/>
      <c r="ATN140" s="17"/>
      <c r="ATO140" s="17"/>
      <c r="ATP140" s="17"/>
      <c r="ATQ140" s="17"/>
      <c r="ATR140" s="17"/>
      <c r="ATS140" s="17"/>
      <c r="ATT140" s="17"/>
      <c r="ATU140" s="17"/>
      <c r="ATV140" s="17"/>
      <c r="ATW140" s="17"/>
      <c r="ATX140" s="17"/>
      <c r="ATY140" s="17"/>
      <c r="ATZ140" s="17"/>
      <c r="AUA140" s="17"/>
      <c r="AUB140" s="17"/>
      <c r="AUC140" s="17"/>
      <c r="AUD140" s="17"/>
      <c r="AUE140" s="17"/>
      <c r="AUF140" s="17"/>
      <c r="AUG140" s="17"/>
      <c r="AUH140" s="17"/>
      <c r="AUI140" s="17"/>
      <c r="AUJ140" s="17"/>
      <c r="AUK140" s="17"/>
      <c r="AUL140" s="17"/>
      <c r="AUM140" s="17"/>
      <c r="AUN140" s="17"/>
      <c r="AUO140" s="17"/>
      <c r="AUP140" s="17"/>
      <c r="AUQ140" s="17"/>
      <c r="AUR140" s="17"/>
      <c r="AUS140" s="17"/>
      <c r="AUT140" s="17"/>
      <c r="AUU140" s="17"/>
      <c r="AUV140" s="17"/>
      <c r="AUW140" s="17"/>
      <c r="AUX140" s="17"/>
      <c r="AUY140" s="17"/>
      <c r="AUZ140" s="17"/>
      <c r="AVA140" s="17"/>
      <c r="AVB140" s="17"/>
      <c r="AVC140" s="17"/>
      <c r="AVD140" s="17"/>
      <c r="AVE140" s="17"/>
      <c r="AVF140" s="17"/>
      <c r="AVG140" s="17"/>
      <c r="AVH140" s="17"/>
      <c r="AVI140" s="17"/>
      <c r="AVJ140" s="17"/>
      <c r="AVK140" s="17"/>
      <c r="AVL140" s="17"/>
      <c r="AVM140" s="17"/>
      <c r="AVN140" s="17"/>
      <c r="AVO140" s="17"/>
      <c r="AVP140" s="17"/>
      <c r="AVQ140" s="17"/>
      <c r="AVR140" s="17"/>
      <c r="AVS140" s="17"/>
      <c r="AVT140" s="17"/>
      <c r="AVU140" s="17"/>
      <c r="AVV140" s="17"/>
      <c r="AVW140" s="17"/>
      <c r="AVX140" s="17"/>
      <c r="AVY140" s="17"/>
      <c r="AVZ140" s="17"/>
      <c r="AWA140" s="17"/>
      <c r="AWB140" s="17"/>
      <c r="AWC140" s="17"/>
      <c r="AWD140" s="17"/>
      <c r="AWE140" s="17"/>
      <c r="AWF140" s="17"/>
      <c r="AWG140" s="17"/>
      <c r="AWH140" s="17"/>
      <c r="AWI140" s="17"/>
      <c r="AWJ140" s="17"/>
      <c r="AWK140" s="17"/>
      <c r="AWL140" s="17"/>
      <c r="AWM140" s="17"/>
      <c r="AWN140" s="17"/>
      <c r="AWO140" s="17"/>
      <c r="AWP140" s="17"/>
      <c r="AWQ140" s="17"/>
      <c r="AWR140" s="17"/>
      <c r="AWS140" s="17"/>
      <c r="AWT140" s="17"/>
      <c r="AWU140" s="17"/>
      <c r="AWV140" s="17"/>
      <c r="AWW140" s="17"/>
      <c r="AWX140" s="17"/>
      <c r="AWY140" s="17"/>
      <c r="AWZ140" s="17"/>
      <c r="AXA140" s="17"/>
      <c r="AXB140" s="17"/>
      <c r="AXC140" s="17"/>
      <c r="AXD140" s="17"/>
      <c r="AXE140" s="17"/>
      <c r="AXF140" s="17"/>
      <c r="AXG140" s="17"/>
      <c r="AXH140" s="17"/>
      <c r="AXI140" s="17"/>
      <c r="AXJ140" s="17"/>
      <c r="AXK140" s="17"/>
      <c r="AXL140" s="17"/>
      <c r="AXM140" s="17"/>
      <c r="AXN140" s="17"/>
      <c r="AXO140" s="17"/>
      <c r="AXP140" s="17"/>
      <c r="AXQ140" s="17"/>
      <c r="AXR140" s="17"/>
      <c r="AXS140" s="17"/>
      <c r="AXT140" s="17"/>
      <c r="AXU140" s="17"/>
      <c r="AXV140" s="17"/>
      <c r="AXW140" s="17"/>
      <c r="AXX140" s="17"/>
      <c r="AXY140" s="17"/>
      <c r="AXZ140" s="17"/>
      <c r="AYA140" s="17"/>
      <c r="AYB140" s="17"/>
      <c r="AYC140" s="17"/>
      <c r="AYD140" s="17"/>
      <c r="AYE140" s="17"/>
      <c r="AYF140" s="17"/>
      <c r="AYG140" s="17"/>
      <c r="AYH140" s="17"/>
      <c r="AYI140" s="17"/>
      <c r="AYJ140" s="17"/>
      <c r="AYK140" s="17"/>
      <c r="AYL140" s="17"/>
      <c r="AYM140" s="17"/>
      <c r="AYN140" s="17"/>
      <c r="AYO140" s="17"/>
      <c r="AYP140" s="17"/>
      <c r="AYQ140" s="17"/>
      <c r="AYR140" s="17"/>
      <c r="AYS140" s="17"/>
      <c r="AYT140" s="17"/>
      <c r="AYU140" s="17"/>
      <c r="AYV140" s="17"/>
      <c r="AYW140" s="17"/>
      <c r="AYX140" s="17"/>
      <c r="AYY140" s="17"/>
      <c r="AYZ140" s="17"/>
      <c r="AZA140" s="17"/>
      <c r="AZB140" s="17"/>
      <c r="AZC140" s="17"/>
      <c r="AZD140" s="17"/>
      <c r="AZE140" s="17"/>
      <c r="AZF140" s="17"/>
      <c r="AZG140" s="17"/>
      <c r="AZH140" s="17"/>
      <c r="AZI140" s="17"/>
      <c r="AZJ140" s="17"/>
      <c r="AZK140" s="17"/>
      <c r="AZL140" s="17"/>
      <c r="AZM140" s="17"/>
      <c r="AZN140" s="17"/>
      <c r="AZO140" s="17"/>
      <c r="AZP140" s="17"/>
      <c r="AZQ140" s="17"/>
      <c r="AZR140" s="17"/>
      <c r="AZS140" s="17"/>
      <c r="AZT140" s="17"/>
      <c r="AZU140" s="17"/>
      <c r="AZV140" s="17"/>
      <c r="AZW140" s="17"/>
      <c r="AZX140" s="17"/>
      <c r="AZY140" s="17"/>
      <c r="AZZ140" s="17"/>
      <c r="BAA140" s="17"/>
      <c r="BAB140" s="17"/>
      <c r="BAC140" s="17"/>
      <c r="BAD140" s="17"/>
      <c r="BAE140" s="17"/>
      <c r="BAF140" s="17"/>
      <c r="BAG140" s="17"/>
      <c r="BAH140" s="17"/>
      <c r="BAI140" s="17"/>
      <c r="BAJ140" s="17"/>
      <c r="BAK140" s="17"/>
      <c r="BAL140" s="17"/>
      <c r="BAM140" s="17"/>
      <c r="BAN140" s="17"/>
      <c r="BAO140" s="17"/>
      <c r="BAP140" s="17"/>
      <c r="BAQ140" s="17"/>
      <c r="BAR140" s="17"/>
      <c r="BAS140" s="17"/>
      <c r="BAT140" s="17"/>
      <c r="BAU140" s="17"/>
      <c r="BAV140" s="17"/>
      <c r="BAW140" s="17"/>
      <c r="BAX140" s="17"/>
      <c r="BAY140" s="17"/>
      <c r="BAZ140" s="17"/>
      <c r="BBA140" s="17"/>
      <c r="BBB140" s="17"/>
      <c r="BBC140" s="17"/>
      <c r="BBD140" s="17"/>
      <c r="BBE140" s="17"/>
      <c r="BBF140" s="17"/>
      <c r="BBG140" s="17"/>
      <c r="BBH140" s="17"/>
      <c r="BBI140" s="17"/>
      <c r="BBJ140" s="17"/>
      <c r="BBK140" s="17"/>
      <c r="BBL140" s="17"/>
      <c r="BBM140" s="17"/>
      <c r="BBN140" s="17"/>
      <c r="BBO140" s="17"/>
      <c r="BBP140" s="17"/>
      <c r="BBQ140" s="17"/>
      <c r="BBR140" s="17"/>
      <c r="BBS140" s="17"/>
      <c r="BBT140" s="17"/>
      <c r="BBU140" s="17"/>
      <c r="BBV140" s="17"/>
      <c r="BBW140" s="17"/>
      <c r="BBX140" s="17"/>
      <c r="BBY140" s="17"/>
      <c r="BBZ140" s="17"/>
      <c r="BCA140" s="17"/>
      <c r="BCB140" s="17"/>
      <c r="BCC140" s="17"/>
      <c r="BCD140" s="17"/>
      <c r="BCE140" s="17"/>
      <c r="BCF140" s="17"/>
      <c r="BCG140" s="17"/>
      <c r="BCH140" s="17"/>
      <c r="BCI140" s="17"/>
      <c r="BCJ140" s="17"/>
      <c r="BCK140" s="17"/>
      <c r="BCL140" s="17"/>
      <c r="BCM140" s="17"/>
      <c r="BCN140" s="17"/>
      <c r="BCO140" s="17"/>
      <c r="BCP140" s="17"/>
      <c r="BCQ140" s="17"/>
      <c r="BCR140" s="17"/>
      <c r="BCS140" s="17"/>
      <c r="BCT140" s="17"/>
      <c r="BCU140" s="17"/>
      <c r="BCV140" s="17"/>
      <c r="BCW140" s="17"/>
      <c r="BCX140" s="17"/>
      <c r="BCY140" s="17"/>
      <c r="BCZ140" s="17"/>
      <c r="BDA140" s="17"/>
      <c r="BDB140" s="17"/>
      <c r="BDC140" s="17"/>
      <c r="BDD140" s="17"/>
      <c r="BDE140" s="17"/>
      <c r="BDF140" s="17"/>
      <c r="BDG140" s="17"/>
      <c r="BDH140" s="17"/>
      <c r="BDI140" s="17"/>
      <c r="BDJ140" s="17"/>
      <c r="BDK140" s="17"/>
      <c r="BDL140" s="17"/>
      <c r="BDM140" s="17"/>
      <c r="BDN140" s="17"/>
      <c r="BDO140" s="17"/>
      <c r="BDP140" s="17"/>
      <c r="BDQ140" s="17"/>
      <c r="BDR140" s="17"/>
      <c r="BDS140" s="17"/>
      <c r="BDT140" s="17"/>
      <c r="BDU140" s="17"/>
      <c r="BDV140" s="17"/>
      <c r="BDW140" s="17"/>
      <c r="BDX140" s="17"/>
      <c r="BDY140" s="17"/>
      <c r="BDZ140" s="17"/>
      <c r="BEA140" s="17"/>
      <c r="BEB140" s="17"/>
      <c r="BEC140" s="17"/>
      <c r="BED140" s="17"/>
      <c r="BEE140" s="17"/>
      <c r="BEF140" s="17"/>
      <c r="BEG140" s="17"/>
      <c r="BEH140" s="17"/>
      <c r="BEI140" s="17"/>
      <c r="BEJ140" s="17"/>
      <c r="BEK140" s="17"/>
      <c r="BEL140" s="17"/>
      <c r="BEM140" s="17"/>
      <c r="BEN140" s="17"/>
      <c r="BEO140" s="17"/>
      <c r="BEP140" s="17"/>
      <c r="BEQ140" s="17"/>
      <c r="BER140" s="17"/>
      <c r="BES140" s="17"/>
      <c r="BET140" s="17"/>
      <c r="BEU140" s="17"/>
      <c r="BEV140" s="17"/>
      <c r="BEW140" s="17"/>
      <c r="BEX140" s="17"/>
      <c r="BEY140" s="17"/>
      <c r="BEZ140" s="17"/>
      <c r="BFA140" s="17"/>
      <c r="BFB140" s="17"/>
      <c r="BFC140" s="17"/>
      <c r="BFD140" s="17"/>
      <c r="BFE140" s="17"/>
      <c r="BFF140" s="17"/>
      <c r="BFG140" s="17"/>
      <c r="BFH140" s="17"/>
      <c r="BFI140" s="17"/>
      <c r="BFJ140" s="17"/>
      <c r="BFK140" s="17"/>
      <c r="BFL140" s="17"/>
      <c r="BFM140" s="17"/>
      <c r="BFN140" s="17"/>
      <c r="BFO140" s="17"/>
      <c r="BFP140" s="17"/>
      <c r="BFQ140" s="17"/>
      <c r="BFR140" s="17"/>
      <c r="BFS140" s="17"/>
      <c r="BFT140" s="17"/>
      <c r="BFU140" s="17"/>
      <c r="BFV140" s="17"/>
      <c r="BFW140" s="17"/>
      <c r="BFX140" s="17"/>
      <c r="BFY140" s="17"/>
      <c r="BFZ140" s="17"/>
      <c r="BGA140" s="17"/>
      <c r="BGB140" s="17"/>
      <c r="BGC140" s="17"/>
      <c r="BGD140" s="17"/>
      <c r="BGE140" s="17"/>
      <c r="BGF140" s="17"/>
      <c r="BGG140" s="17"/>
      <c r="BGH140" s="17"/>
      <c r="BGI140" s="17"/>
      <c r="BGJ140" s="17"/>
      <c r="BGK140" s="17"/>
      <c r="BGL140" s="17"/>
      <c r="BGM140" s="17"/>
      <c r="BGN140" s="17"/>
      <c r="BGO140" s="17"/>
      <c r="BGP140" s="17"/>
      <c r="BGQ140" s="17"/>
      <c r="BGR140" s="17"/>
      <c r="BGS140" s="17"/>
      <c r="BGT140" s="17"/>
      <c r="BGU140" s="17"/>
      <c r="BGV140" s="17"/>
      <c r="BGW140" s="17"/>
      <c r="BGX140" s="17"/>
      <c r="BGY140" s="17"/>
      <c r="BGZ140" s="17"/>
      <c r="BHA140" s="17"/>
      <c r="BHB140" s="17"/>
      <c r="BHC140" s="17"/>
      <c r="BHD140" s="17"/>
      <c r="BHE140" s="17"/>
      <c r="BHF140" s="17"/>
      <c r="BHG140" s="17"/>
      <c r="BHH140" s="17"/>
      <c r="BHI140" s="17"/>
      <c r="BHJ140" s="17"/>
      <c r="BHK140" s="17"/>
      <c r="BHL140" s="17"/>
      <c r="BHM140" s="17"/>
      <c r="BHN140" s="17"/>
      <c r="BHO140" s="17"/>
      <c r="BHP140" s="17"/>
      <c r="BHQ140" s="17"/>
      <c r="BHR140" s="17"/>
      <c r="BHS140" s="17"/>
      <c r="BHT140" s="17"/>
      <c r="BHU140" s="17"/>
      <c r="BHV140" s="17"/>
      <c r="BHW140" s="17"/>
      <c r="BHX140" s="17"/>
      <c r="BHY140" s="17"/>
      <c r="BHZ140" s="17"/>
      <c r="BIA140" s="17"/>
      <c r="BIB140" s="17"/>
      <c r="BIC140" s="17"/>
      <c r="BID140" s="17"/>
      <c r="BIE140" s="17"/>
      <c r="BIF140" s="17"/>
      <c r="BIG140" s="17"/>
      <c r="BIH140" s="17"/>
      <c r="BII140" s="17"/>
      <c r="BIJ140" s="17"/>
      <c r="BIK140" s="17"/>
      <c r="BIL140" s="17"/>
      <c r="BIM140" s="17"/>
      <c r="BIN140" s="17"/>
      <c r="BIO140" s="17"/>
      <c r="BIP140" s="17"/>
      <c r="BIQ140" s="17"/>
      <c r="BIR140" s="17"/>
      <c r="BIS140" s="17"/>
      <c r="BIT140" s="17"/>
      <c r="BIU140" s="17"/>
      <c r="BIV140" s="17"/>
      <c r="BIW140" s="17"/>
      <c r="BIX140" s="17"/>
      <c r="BIY140" s="17"/>
      <c r="BIZ140" s="17"/>
      <c r="BJA140" s="17"/>
      <c r="BJB140" s="17"/>
      <c r="BJC140" s="17"/>
      <c r="BJD140" s="17"/>
      <c r="BJE140" s="17"/>
      <c r="BJF140" s="17"/>
      <c r="BJG140" s="17"/>
      <c r="BJH140" s="17"/>
      <c r="BJI140" s="17"/>
      <c r="BJJ140" s="17"/>
      <c r="BJK140" s="17"/>
      <c r="BJL140" s="17"/>
      <c r="BJM140" s="17"/>
      <c r="BJN140" s="17"/>
      <c r="BJO140" s="17"/>
      <c r="BJP140" s="17"/>
      <c r="BJQ140" s="17"/>
      <c r="BJR140" s="17"/>
      <c r="BJS140" s="17"/>
      <c r="BJT140" s="17"/>
      <c r="BJU140" s="17"/>
      <c r="BJV140" s="17"/>
      <c r="BJW140" s="17"/>
      <c r="BJX140" s="17"/>
      <c r="BJY140" s="17"/>
      <c r="BJZ140" s="17"/>
      <c r="BKA140" s="17"/>
      <c r="BKB140" s="17"/>
      <c r="BKC140" s="17"/>
      <c r="BKD140" s="17"/>
      <c r="BKE140" s="17"/>
      <c r="BKF140" s="17"/>
      <c r="BKG140" s="17"/>
      <c r="BKH140" s="17"/>
      <c r="BKI140" s="17"/>
      <c r="BKJ140" s="17"/>
      <c r="BKK140" s="17"/>
      <c r="BKL140" s="17"/>
      <c r="BKM140" s="17"/>
      <c r="BKN140" s="17"/>
      <c r="BKO140" s="17"/>
      <c r="BKP140" s="17"/>
      <c r="BKQ140" s="17"/>
      <c r="BKR140" s="17"/>
      <c r="BKS140" s="17"/>
      <c r="BKT140" s="17"/>
      <c r="BKU140" s="17"/>
      <c r="BKV140" s="17"/>
      <c r="BKW140" s="17"/>
      <c r="BKX140" s="17"/>
      <c r="BKY140" s="17"/>
      <c r="BKZ140" s="17"/>
      <c r="BLA140" s="17"/>
      <c r="BLB140" s="17"/>
      <c r="BLC140" s="17"/>
      <c r="BLD140" s="17"/>
      <c r="BLE140" s="17"/>
      <c r="BLF140" s="17"/>
      <c r="BLG140" s="17"/>
      <c r="BLH140" s="17"/>
      <c r="BLI140" s="17"/>
      <c r="BLJ140" s="17"/>
      <c r="BLK140" s="17"/>
      <c r="BLL140" s="17"/>
      <c r="BLM140" s="17"/>
      <c r="BLN140" s="17"/>
      <c r="BLO140" s="17"/>
      <c r="BLP140" s="17"/>
      <c r="BLQ140" s="17"/>
      <c r="BLR140" s="17"/>
      <c r="BLS140" s="17"/>
      <c r="BLT140" s="17"/>
      <c r="BLU140" s="17"/>
      <c r="BLV140" s="17"/>
      <c r="BLW140" s="17"/>
      <c r="BLX140" s="17"/>
      <c r="BLY140" s="17"/>
      <c r="BLZ140" s="17"/>
      <c r="BMA140" s="17"/>
      <c r="BMB140" s="17"/>
      <c r="BMC140" s="17"/>
      <c r="BMD140" s="17"/>
      <c r="BME140" s="17"/>
      <c r="BMF140" s="17"/>
      <c r="BMG140" s="17"/>
      <c r="BMH140" s="17"/>
      <c r="BMI140" s="17"/>
      <c r="BMJ140" s="17"/>
      <c r="BMK140" s="17"/>
      <c r="BML140" s="17"/>
      <c r="BMM140" s="17"/>
      <c r="BMN140" s="17"/>
      <c r="BMO140" s="17"/>
      <c r="BMP140" s="17"/>
      <c r="BMQ140" s="17"/>
      <c r="BMR140" s="17"/>
      <c r="BMS140" s="17"/>
      <c r="BMT140" s="17"/>
      <c r="BMU140" s="17"/>
      <c r="BMV140" s="17"/>
      <c r="BMW140" s="17"/>
      <c r="BMX140" s="17"/>
      <c r="BMY140" s="17"/>
      <c r="BMZ140" s="17"/>
      <c r="BNA140" s="17"/>
      <c r="BNB140" s="17"/>
      <c r="BNC140" s="17"/>
      <c r="BND140" s="17"/>
      <c r="BNE140" s="17"/>
      <c r="BNF140" s="17"/>
      <c r="BNG140" s="17"/>
      <c r="BNH140" s="17"/>
      <c r="BNI140" s="17"/>
      <c r="BNJ140" s="17"/>
      <c r="BNK140" s="17"/>
      <c r="BNL140" s="17"/>
      <c r="BNM140" s="17"/>
      <c r="BNN140" s="17"/>
      <c r="BNO140" s="17"/>
      <c r="BNP140" s="17"/>
      <c r="BNQ140" s="17"/>
      <c r="BNR140" s="17"/>
      <c r="BNS140" s="17"/>
      <c r="BNT140" s="17"/>
      <c r="BNU140" s="17"/>
      <c r="BNV140" s="17"/>
      <c r="BNW140" s="17"/>
      <c r="BNX140" s="17"/>
      <c r="BNY140" s="17"/>
      <c r="BNZ140" s="17"/>
      <c r="BOA140" s="17"/>
      <c r="BOB140" s="17"/>
      <c r="BOC140" s="17"/>
      <c r="BOD140" s="17"/>
      <c r="BOE140" s="17"/>
      <c r="BOF140" s="17"/>
      <c r="BOG140" s="17"/>
      <c r="BOH140" s="17"/>
      <c r="BOI140" s="17"/>
      <c r="BOJ140" s="17"/>
      <c r="BOK140" s="17"/>
      <c r="BOL140" s="17"/>
      <c r="BOM140" s="17"/>
      <c r="BON140" s="17"/>
      <c r="BOO140" s="17"/>
      <c r="BOP140" s="17"/>
      <c r="BOQ140" s="17"/>
      <c r="BOR140" s="17"/>
      <c r="BOS140" s="17"/>
      <c r="BOT140" s="17"/>
      <c r="BOU140" s="17"/>
      <c r="BOV140" s="17"/>
      <c r="BOW140" s="17"/>
      <c r="BOX140" s="17"/>
      <c r="BOY140" s="17"/>
      <c r="BOZ140" s="17"/>
      <c r="BPA140" s="17"/>
      <c r="BPB140" s="17"/>
      <c r="BPC140" s="17"/>
      <c r="BPD140" s="17"/>
      <c r="BPE140" s="17"/>
      <c r="BPF140" s="17"/>
      <c r="BPG140" s="17"/>
      <c r="BPH140" s="17"/>
      <c r="BPI140" s="17"/>
      <c r="BPJ140" s="17"/>
      <c r="BPK140" s="17"/>
      <c r="BPL140" s="17"/>
      <c r="BPM140" s="17"/>
      <c r="BPN140" s="17"/>
      <c r="BPO140" s="17"/>
      <c r="BPP140" s="17"/>
      <c r="BPQ140" s="17"/>
      <c r="BPR140" s="17"/>
      <c r="BPS140" s="17"/>
      <c r="BPT140" s="17"/>
      <c r="BPU140" s="17"/>
      <c r="BPV140" s="17"/>
      <c r="BPW140" s="17"/>
      <c r="BPX140" s="17"/>
      <c r="BPY140" s="17"/>
      <c r="BPZ140" s="17"/>
      <c r="BQA140" s="17"/>
      <c r="BQB140" s="17"/>
      <c r="BQC140" s="17"/>
      <c r="BQD140" s="17"/>
      <c r="BQE140" s="17"/>
      <c r="BQF140" s="17"/>
      <c r="BQG140" s="17"/>
      <c r="BQH140" s="17"/>
      <c r="BQI140" s="17"/>
      <c r="BQJ140" s="17"/>
      <c r="BQK140" s="17"/>
      <c r="BQL140" s="17"/>
      <c r="BQM140" s="17"/>
      <c r="BQN140" s="17"/>
      <c r="BQO140" s="17"/>
      <c r="BQP140" s="17"/>
      <c r="BQQ140" s="17"/>
      <c r="BQR140" s="17"/>
      <c r="BQS140" s="17"/>
      <c r="BQT140" s="17"/>
      <c r="BQU140" s="17"/>
      <c r="BQV140" s="17"/>
      <c r="BQW140" s="17"/>
      <c r="BQX140" s="17"/>
      <c r="BQY140" s="17"/>
      <c r="BQZ140" s="17"/>
      <c r="BRA140" s="17"/>
      <c r="BRB140" s="17"/>
      <c r="BRC140" s="17"/>
      <c r="BRD140" s="17"/>
      <c r="BRE140" s="17"/>
      <c r="BRF140" s="17"/>
      <c r="BRG140" s="17"/>
      <c r="BRH140" s="17"/>
      <c r="BRI140" s="17"/>
      <c r="BRJ140" s="17"/>
      <c r="BRK140" s="17"/>
      <c r="BRL140" s="17"/>
      <c r="BRM140" s="17"/>
      <c r="BRN140" s="17"/>
      <c r="BRO140" s="17"/>
      <c r="BRP140" s="17"/>
      <c r="BRQ140" s="17"/>
      <c r="BRR140" s="17"/>
      <c r="BRS140" s="17"/>
      <c r="BRT140" s="17"/>
      <c r="BRU140" s="17"/>
      <c r="BRV140" s="17"/>
      <c r="BRW140" s="17"/>
      <c r="BRX140" s="17"/>
      <c r="BRY140" s="17"/>
      <c r="BRZ140" s="17"/>
      <c r="BSA140" s="17"/>
      <c r="BSB140" s="17"/>
      <c r="BSC140" s="17"/>
      <c r="BSD140" s="17"/>
      <c r="BSE140" s="17"/>
      <c r="BSF140" s="17"/>
      <c r="BSG140" s="17"/>
      <c r="BSH140" s="17"/>
      <c r="BSI140" s="17"/>
      <c r="BSJ140" s="17"/>
      <c r="BSK140" s="17"/>
      <c r="BSL140" s="17"/>
      <c r="BSM140" s="17"/>
      <c r="BSN140" s="17"/>
      <c r="BSO140" s="17"/>
      <c r="BSP140" s="17"/>
      <c r="BSQ140" s="17"/>
      <c r="BSR140" s="17"/>
      <c r="BSS140" s="17"/>
      <c r="BST140" s="17"/>
      <c r="BSU140" s="17"/>
      <c r="BSV140" s="17"/>
      <c r="BSW140" s="17"/>
      <c r="BSX140" s="17"/>
      <c r="BSY140" s="17"/>
      <c r="BSZ140" s="17"/>
      <c r="BTA140" s="17"/>
      <c r="BTB140" s="17"/>
      <c r="BTC140" s="17"/>
      <c r="BTD140" s="17"/>
      <c r="BTE140" s="17"/>
      <c r="BTF140" s="17"/>
      <c r="BTG140" s="17"/>
      <c r="BTH140" s="17"/>
      <c r="BTI140" s="17"/>
      <c r="BTJ140" s="17"/>
      <c r="BTK140" s="17"/>
      <c r="BTL140" s="17"/>
      <c r="BTM140" s="17"/>
      <c r="BTN140" s="17"/>
      <c r="BTO140" s="17"/>
      <c r="BTP140" s="17"/>
      <c r="BTQ140" s="17"/>
      <c r="BTR140" s="17"/>
      <c r="BTS140" s="17"/>
      <c r="BTT140" s="17"/>
      <c r="BTU140" s="17"/>
      <c r="BTV140" s="17"/>
      <c r="BTW140" s="17"/>
      <c r="BTX140" s="17"/>
      <c r="BTY140" s="17"/>
      <c r="BTZ140" s="17"/>
      <c r="BUA140" s="17"/>
      <c r="BUB140" s="17"/>
      <c r="BUC140" s="17"/>
      <c r="BUD140" s="17"/>
      <c r="BUE140" s="17"/>
      <c r="BUF140" s="17"/>
      <c r="BUG140" s="17"/>
      <c r="BUH140" s="17"/>
      <c r="BUI140" s="17"/>
      <c r="BUJ140" s="17"/>
      <c r="BUK140" s="17"/>
      <c r="BUL140" s="17"/>
      <c r="BUM140" s="17"/>
      <c r="BUN140" s="17"/>
      <c r="BUO140" s="17"/>
      <c r="BUP140" s="17"/>
      <c r="BUQ140" s="17"/>
      <c r="BUR140" s="17"/>
      <c r="BUS140" s="17"/>
      <c r="BUT140" s="17"/>
      <c r="BUU140" s="17"/>
      <c r="BUV140" s="17"/>
      <c r="BUW140" s="17"/>
      <c r="BUX140" s="17"/>
      <c r="BUY140" s="17"/>
      <c r="BUZ140" s="17"/>
      <c r="BVA140" s="17"/>
      <c r="BVB140" s="17"/>
      <c r="BVC140" s="17"/>
      <c r="BVD140" s="17"/>
      <c r="BVE140" s="17"/>
      <c r="BVF140" s="17"/>
      <c r="BVG140" s="17"/>
      <c r="BVH140" s="17"/>
      <c r="BVI140" s="17"/>
      <c r="BVJ140" s="17"/>
      <c r="BVK140" s="17"/>
      <c r="BVL140" s="17"/>
      <c r="BVM140" s="17"/>
      <c r="BVN140" s="17"/>
      <c r="BVO140" s="17"/>
      <c r="BVP140" s="17"/>
      <c r="BVQ140" s="17"/>
      <c r="BVR140" s="17"/>
      <c r="BVS140" s="17"/>
      <c r="BVT140" s="17"/>
      <c r="BVU140" s="17"/>
      <c r="BVV140" s="17"/>
      <c r="BVW140" s="17"/>
      <c r="BVX140" s="17"/>
      <c r="BVY140" s="17"/>
      <c r="BVZ140" s="17"/>
      <c r="BWA140" s="17"/>
      <c r="BWB140" s="17"/>
      <c r="BWC140" s="17"/>
      <c r="BWD140" s="17"/>
      <c r="BWE140" s="17"/>
      <c r="BWF140" s="17"/>
      <c r="BWG140" s="17"/>
      <c r="BWH140" s="17"/>
      <c r="BWI140" s="17"/>
      <c r="BWJ140" s="17"/>
      <c r="BWK140" s="17"/>
      <c r="BWL140" s="17"/>
      <c r="BWM140" s="17"/>
      <c r="BWN140" s="17"/>
      <c r="BWO140" s="17"/>
      <c r="BWP140" s="17"/>
      <c r="BWQ140" s="17"/>
      <c r="BWR140" s="17"/>
      <c r="BWS140" s="17"/>
      <c r="BWT140" s="17"/>
      <c r="BWU140" s="17"/>
      <c r="BWV140" s="17"/>
      <c r="BWW140" s="17"/>
      <c r="BWX140" s="17"/>
      <c r="BWY140" s="17"/>
      <c r="BWZ140" s="17"/>
      <c r="BXA140" s="17"/>
      <c r="BXB140" s="17"/>
      <c r="BXC140" s="17"/>
      <c r="BXD140" s="17"/>
      <c r="BXE140" s="17"/>
      <c r="BXF140" s="17"/>
      <c r="BXG140" s="17"/>
      <c r="BXH140" s="17"/>
      <c r="BXI140" s="17"/>
      <c r="BXJ140" s="17"/>
      <c r="BXK140" s="17"/>
      <c r="BXL140" s="17"/>
      <c r="BXM140" s="17"/>
      <c r="BXN140" s="17"/>
      <c r="BXO140" s="17"/>
      <c r="BXP140" s="17"/>
      <c r="BXQ140" s="17"/>
      <c r="BXR140" s="17"/>
      <c r="BXS140" s="17"/>
      <c r="BXT140" s="17"/>
      <c r="BXU140" s="17"/>
      <c r="BXV140" s="17"/>
      <c r="BXW140" s="17"/>
      <c r="BXX140" s="17"/>
      <c r="BXY140" s="17"/>
      <c r="BXZ140" s="17"/>
      <c r="BYA140" s="17"/>
      <c r="BYB140" s="17"/>
      <c r="BYC140" s="17"/>
      <c r="BYD140" s="17"/>
      <c r="BYE140" s="17"/>
      <c r="BYF140" s="17"/>
      <c r="BYG140" s="17"/>
      <c r="BYH140" s="17"/>
      <c r="BYI140" s="17"/>
      <c r="BYJ140" s="17"/>
      <c r="BYK140" s="17"/>
      <c r="BYL140" s="17"/>
      <c r="BYM140" s="17"/>
      <c r="BYN140" s="17"/>
      <c r="BYO140" s="17"/>
      <c r="BYP140" s="17"/>
      <c r="BYQ140" s="17"/>
      <c r="BYR140" s="17"/>
      <c r="BYS140" s="17"/>
      <c r="BYT140" s="17"/>
      <c r="BYU140" s="17"/>
      <c r="BYV140" s="17"/>
      <c r="BYW140" s="17"/>
      <c r="BYX140" s="17"/>
      <c r="BYY140" s="17"/>
      <c r="BYZ140" s="17"/>
      <c r="BZA140" s="17"/>
      <c r="BZB140" s="17"/>
      <c r="BZC140" s="17"/>
      <c r="BZD140" s="17"/>
      <c r="BZE140" s="17"/>
      <c r="BZF140" s="17"/>
      <c r="BZG140" s="17"/>
      <c r="BZH140" s="17"/>
      <c r="BZI140" s="17"/>
      <c r="BZJ140" s="17"/>
      <c r="BZK140" s="17"/>
      <c r="BZL140" s="17"/>
      <c r="BZM140" s="17"/>
      <c r="BZN140" s="17"/>
      <c r="BZO140" s="17"/>
      <c r="BZP140" s="17"/>
      <c r="BZQ140" s="17"/>
      <c r="BZR140" s="17"/>
      <c r="BZS140" s="17"/>
      <c r="BZT140" s="17"/>
      <c r="BZU140" s="17"/>
      <c r="BZV140" s="17"/>
      <c r="BZW140" s="17"/>
      <c r="BZX140" s="17"/>
      <c r="BZY140" s="17"/>
      <c r="BZZ140" s="17"/>
      <c r="CAA140" s="17"/>
      <c r="CAB140" s="17"/>
      <c r="CAC140" s="17"/>
      <c r="CAD140" s="17"/>
      <c r="CAE140" s="17"/>
      <c r="CAF140" s="17"/>
      <c r="CAG140" s="17"/>
      <c r="CAH140" s="17"/>
      <c r="CAI140" s="17"/>
      <c r="CAJ140" s="17"/>
      <c r="CAK140" s="17"/>
      <c r="CAL140" s="17"/>
      <c r="CAM140" s="17"/>
      <c r="CAN140" s="17"/>
      <c r="CAO140" s="17"/>
      <c r="CAP140" s="17"/>
      <c r="CAQ140" s="17"/>
      <c r="CAR140" s="17"/>
      <c r="CAS140" s="17"/>
      <c r="CAT140" s="17"/>
      <c r="CAU140" s="17"/>
      <c r="CAV140" s="17"/>
      <c r="CAW140" s="17"/>
      <c r="CAX140" s="17"/>
      <c r="CAY140" s="17"/>
      <c r="CAZ140" s="17"/>
      <c r="CBA140" s="17"/>
      <c r="CBB140" s="17"/>
      <c r="CBC140" s="17"/>
      <c r="CBD140" s="17"/>
      <c r="CBE140" s="17"/>
      <c r="CBF140" s="17"/>
      <c r="CBG140" s="17"/>
      <c r="CBH140" s="17"/>
      <c r="CBI140" s="17"/>
      <c r="CBJ140" s="17"/>
      <c r="CBK140" s="17"/>
      <c r="CBL140" s="17"/>
      <c r="CBM140" s="17"/>
      <c r="CBN140" s="17"/>
      <c r="CBO140" s="17"/>
      <c r="CBP140" s="17"/>
      <c r="CBQ140" s="17"/>
      <c r="CBR140" s="17"/>
      <c r="CBS140" s="17"/>
      <c r="CBT140" s="17"/>
      <c r="CBU140" s="17"/>
      <c r="CBV140" s="17"/>
      <c r="CBW140" s="17"/>
      <c r="CBX140" s="17"/>
      <c r="CBY140" s="17"/>
      <c r="CBZ140" s="17"/>
      <c r="CCA140" s="17"/>
      <c r="CCB140" s="17"/>
      <c r="CCC140" s="17"/>
      <c r="CCD140" s="17"/>
      <c r="CCE140" s="17"/>
      <c r="CCF140" s="17"/>
      <c r="CCG140" s="17"/>
      <c r="CCH140" s="17"/>
      <c r="CCI140" s="17"/>
      <c r="CCJ140" s="17"/>
      <c r="CCK140" s="17"/>
      <c r="CCL140" s="17"/>
      <c r="CCM140" s="17"/>
      <c r="CCN140" s="17"/>
      <c r="CCO140" s="17"/>
      <c r="CCP140" s="17"/>
      <c r="CCQ140" s="17"/>
      <c r="CCR140" s="17"/>
      <c r="CCS140" s="17"/>
      <c r="CCT140" s="17"/>
      <c r="CCU140" s="17"/>
      <c r="CCV140" s="17"/>
      <c r="CCW140" s="17"/>
      <c r="CCX140" s="17"/>
      <c r="CCY140" s="17"/>
      <c r="CCZ140" s="17"/>
      <c r="CDA140" s="17"/>
      <c r="CDB140" s="17"/>
      <c r="CDC140" s="17"/>
      <c r="CDD140" s="17"/>
      <c r="CDE140" s="17"/>
      <c r="CDF140" s="17"/>
      <c r="CDG140" s="17"/>
      <c r="CDH140" s="17"/>
      <c r="CDI140" s="17"/>
      <c r="CDJ140" s="17"/>
      <c r="CDK140" s="17"/>
      <c r="CDL140" s="17"/>
      <c r="CDM140" s="17"/>
      <c r="CDN140" s="17"/>
      <c r="CDO140" s="17"/>
      <c r="CDP140" s="17"/>
      <c r="CDQ140" s="17"/>
      <c r="CDR140" s="17"/>
      <c r="CDS140" s="17"/>
      <c r="CDT140" s="17"/>
      <c r="CDU140" s="17"/>
    </row>
    <row r="141">
      <c r="A141" s="14" t="s">
        <v>2789</v>
      </c>
      <c r="B141" s="14" t="s">
        <v>3843</v>
      </c>
      <c r="C141" s="14" t="s">
        <v>2791</v>
      </c>
      <c r="D141" s="14" t="s">
        <v>2792</v>
      </c>
      <c r="E141" s="14" t="s">
        <v>3844</v>
      </c>
      <c r="F141" s="14" t="s">
        <v>2835</v>
      </c>
      <c r="I141" s="14" t="s">
        <v>3845</v>
      </c>
      <c r="J141" s="14" t="s">
        <v>2618</v>
      </c>
      <c r="K141" s="14" t="s">
        <v>2619</v>
      </c>
      <c r="L141" s="14" t="s">
        <v>2658</v>
      </c>
      <c r="M141" s="17"/>
      <c r="N141" s="14" t="s">
        <v>2690</v>
      </c>
      <c r="O141" s="14" t="s">
        <v>2690</v>
      </c>
      <c r="P141" s="14" t="s">
        <v>2690</v>
      </c>
      <c r="Q141" s="16">
        <v>11.0</v>
      </c>
      <c r="R141" s="16">
        <v>4112835.0</v>
      </c>
      <c r="S141" s="16">
        <v>4112835.0</v>
      </c>
      <c r="T141" s="14" t="s">
        <v>2622</v>
      </c>
      <c r="U141" s="14" t="s">
        <v>2630</v>
      </c>
      <c r="V141" s="14" t="s">
        <v>3846</v>
      </c>
      <c r="W141" s="14" t="s">
        <v>3847</v>
      </c>
      <c r="X141" s="16">
        <v>0.04</v>
      </c>
      <c r="Y141" s="17"/>
      <c r="Z141" s="16">
        <v>5.0</v>
      </c>
      <c r="AA141" s="16">
        <v>128.0</v>
      </c>
      <c r="AB141" s="17"/>
      <c r="AC141" s="16">
        <v>148.0</v>
      </c>
      <c r="AD141" s="16">
        <v>125.0</v>
      </c>
      <c r="AE141" s="22">
        <v>45638.0</v>
      </c>
      <c r="AF141" s="17"/>
      <c r="AG141" s="17"/>
      <c r="AH141" s="17"/>
      <c r="AI141" s="17"/>
      <c r="AJ141" s="17"/>
      <c r="AK141" s="17"/>
      <c r="AL141" s="16">
        <v>58.0</v>
      </c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4" t="s">
        <v>2794</v>
      </c>
      <c r="BB141" s="17"/>
      <c r="BC141" s="17"/>
      <c r="BD141" s="17"/>
      <c r="BE141" s="17"/>
      <c r="BF141" s="14" t="s">
        <v>2574</v>
      </c>
      <c r="BG141" s="16">
        <v>1.0</v>
      </c>
      <c r="BH141" s="14" t="s">
        <v>2564</v>
      </c>
      <c r="BI141" s="14" t="s">
        <v>2565</v>
      </c>
      <c r="BJ141" s="14" t="s">
        <v>2566</v>
      </c>
      <c r="BK141" s="17"/>
      <c r="BL141" s="17"/>
      <c r="BM141" s="16">
        <v>4.2</v>
      </c>
      <c r="BN141" s="17"/>
      <c r="BO141" s="17"/>
      <c r="BP141" s="17"/>
      <c r="BQ141" s="17"/>
      <c r="BR141" s="17"/>
      <c r="BS141" s="16">
        <v>0.6457</v>
      </c>
      <c r="BT141" s="16">
        <v>47.5392051</v>
      </c>
      <c r="BU141" s="14" t="s">
        <v>2680</v>
      </c>
      <c r="BW141" s="17"/>
      <c r="BX141" s="16">
        <v>10.0</v>
      </c>
      <c r="BY141" s="14" t="s">
        <v>2795</v>
      </c>
      <c r="BZ141" s="16">
        <v>1446.0</v>
      </c>
      <c r="CA141" s="16">
        <v>-21293.0</v>
      </c>
      <c r="CB141" s="16">
        <v>0.0</v>
      </c>
      <c r="CC141" s="16">
        <v>16.8326922</v>
      </c>
      <c r="CD141" s="14" t="s">
        <v>2703</v>
      </c>
      <c r="CE141" s="16">
        <v>47.5392051</v>
      </c>
      <c r="CF141" s="14" t="s">
        <v>2747</v>
      </c>
      <c r="CH141" s="19">
        <v>40253.0</v>
      </c>
      <c r="CI141" s="14" t="s">
        <v>2573</v>
      </c>
      <c r="CJ141" s="14" t="s">
        <v>2719</v>
      </c>
      <c r="CK141" s="14" t="s">
        <v>2574</v>
      </c>
      <c r="CL141" s="14" t="s">
        <v>2796</v>
      </c>
      <c r="CM141" s="20">
        <v>2389113.0</v>
      </c>
      <c r="CN141" s="14" t="s">
        <v>2796</v>
      </c>
      <c r="CO141" s="14" t="s">
        <v>2563</v>
      </c>
      <c r="CP141" s="14" t="s">
        <v>2563</v>
      </c>
      <c r="CQ141" s="16">
        <v>0.2646</v>
      </c>
      <c r="CR141" s="16">
        <v>0.27</v>
      </c>
      <c r="CS141" s="17"/>
      <c r="CT141" s="14" t="s">
        <v>3848</v>
      </c>
      <c r="CX141" s="14" t="s">
        <v>2739</v>
      </c>
      <c r="CY141" s="16">
        <v>16.8326922</v>
      </c>
      <c r="CZ141" s="14" t="s">
        <v>2707</v>
      </c>
      <c r="DB141" s="17"/>
      <c r="DC141" s="14" t="s">
        <v>2708</v>
      </c>
      <c r="DD141" s="14" t="s">
        <v>2795</v>
      </c>
      <c r="DE141" s="17"/>
      <c r="DF141" s="17"/>
      <c r="DG141" s="14" t="s">
        <v>2798</v>
      </c>
      <c r="DH141" s="16">
        <v>24.0</v>
      </c>
      <c r="DI141" s="14" t="s">
        <v>2799</v>
      </c>
      <c r="DJ141" s="14" t="s">
        <v>2800</v>
      </c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  <c r="KL141" s="17"/>
      <c r="KM141" s="17"/>
      <c r="KN141" s="17"/>
      <c r="KO141" s="17"/>
      <c r="KP141" s="17"/>
      <c r="KQ141" s="17"/>
      <c r="KR141" s="17"/>
      <c r="KS141" s="17"/>
      <c r="KT141" s="17"/>
      <c r="KU141" s="17"/>
      <c r="KV141" s="17"/>
      <c r="KW141" s="17"/>
      <c r="KX141" s="17"/>
      <c r="KY141" s="17"/>
      <c r="KZ141" s="17"/>
      <c r="LA141" s="17"/>
      <c r="LB141" s="17"/>
      <c r="LC141" s="17"/>
      <c r="LD141" s="17"/>
      <c r="LE141" s="17"/>
      <c r="LF141" s="17"/>
      <c r="LG141" s="17"/>
      <c r="LH141" s="17"/>
      <c r="LI141" s="17"/>
      <c r="LJ141" s="17"/>
      <c r="LK141" s="17"/>
      <c r="LL141" s="17"/>
      <c r="LM141" s="17"/>
      <c r="LN141" s="17"/>
      <c r="LO141" s="17"/>
      <c r="LP141" s="17"/>
      <c r="LQ141" s="17"/>
      <c r="LR141" s="17"/>
      <c r="LS141" s="17"/>
      <c r="LT141" s="17"/>
      <c r="LU141" s="17"/>
      <c r="LV141" s="17"/>
      <c r="LW141" s="17"/>
      <c r="LX141" s="17"/>
      <c r="LY141" s="17"/>
      <c r="LZ141" s="17"/>
      <c r="MA141" s="17"/>
      <c r="MB141" s="17"/>
      <c r="MC141" s="17"/>
      <c r="MD141" s="17"/>
      <c r="ME141" s="17"/>
      <c r="MF141" s="17"/>
      <c r="MG141" s="17"/>
      <c r="MH141" s="17"/>
      <c r="MI141" s="17"/>
      <c r="MJ141" s="17"/>
      <c r="MK141" s="17"/>
      <c r="ML141" s="17"/>
      <c r="MM141" s="17"/>
      <c r="MN141" s="17"/>
      <c r="MO141" s="17"/>
      <c r="MP141" s="17"/>
      <c r="MQ141" s="17"/>
      <c r="MR141" s="17"/>
      <c r="MS141" s="17"/>
      <c r="MT141" s="17"/>
      <c r="MU141" s="17"/>
      <c r="MV141" s="17"/>
      <c r="MW141" s="17"/>
      <c r="MX141" s="17"/>
      <c r="MY141" s="17"/>
      <c r="MZ141" s="17"/>
      <c r="NA141" s="17"/>
      <c r="NB141" s="17"/>
      <c r="NC141" s="17"/>
      <c r="ND141" s="17"/>
      <c r="NE141" s="17"/>
      <c r="NF141" s="17"/>
      <c r="NG141" s="17"/>
      <c r="NH141" s="17"/>
      <c r="NI141" s="17"/>
      <c r="NJ141" s="17"/>
      <c r="NK141" s="17"/>
      <c r="NL141" s="17"/>
      <c r="NM141" s="17"/>
      <c r="NN141" s="17"/>
      <c r="NO141" s="17"/>
      <c r="NP141" s="17"/>
      <c r="NQ141" s="17"/>
      <c r="NR141" s="17"/>
      <c r="NS141" s="17"/>
      <c r="NT141" s="17"/>
      <c r="NU141" s="17"/>
      <c r="NV141" s="17"/>
      <c r="NW141" s="17"/>
      <c r="NX141" s="17"/>
      <c r="NY141" s="17"/>
      <c r="NZ141" s="17"/>
      <c r="OA141" s="17"/>
      <c r="OB141" s="17"/>
      <c r="OC141" s="17"/>
      <c r="OD141" s="17"/>
      <c r="OE141" s="17"/>
      <c r="OF141" s="17"/>
      <c r="OG141" s="17"/>
      <c r="OH141" s="17"/>
      <c r="OI141" s="17"/>
      <c r="OJ141" s="17"/>
      <c r="OK141" s="17"/>
      <c r="OL141" s="17"/>
      <c r="OM141" s="17"/>
      <c r="ON141" s="17"/>
      <c r="OO141" s="17"/>
      <c r="OP141" s="17"/>
      <c r="OQ141" s="17"/>
      <c r="OR141" s="17"/>
      <c r="OS141" s="17"/>
      <c r="OT141" s="17"/>
      <c r="OU141" s="17"/>
      <c r="OV141" s="17"/>
      <c r="OW141" s="17"/>
      <c r="OX141" s="17"/>
      <c r="OY141" s="17"/>
      <c r="OZ141" s="17"/>
      <c r="PA141" s="17"/>
      <c r="PB141" s="17"/>
      <c r="PC141" s="17"/>
      <c r="PD141" s="17"/>
      <c r="PE141" s="17"/>
      <c r="PF141" s="17"/>
      <c r="PG141" s="17"/>
      <c r="PH141" s="17"/>
      <c r="PI141" s="17"/>
      <c r="PJ141" s="17"/>
      <c r="PK141" s="17"/>
      <c r="PL141" s="17"/>
      <c r="PM141" s="17"/>
      <c r="PN141" s="17"/>
      <c r="PO141" s="17"/>
      <c r="PP141" s="17"/>
      <c r="PQ141" s="17"/>
      <c r="PR141" s="17"/>
      <c r="PS141" s="17"/>
      <c r="PT141" s="17"/>
      <c r="PU141" s="17"/>
      <c r="PV141" s="17"/>
      <c r="PW141" s="17"/>
      <c r="PX141" s="17"/>
      <c r="PY141" s="17"/>
      <c r="PZ141" s="17"/>
      <c r="QA141" s="17"/>
      <c r="QB141" s="17"/>
      <c r="QC141" s="17"/>
      <c r="QD141" s="17"/>
      <c r="QE141" s="17"/>
      <c r="QF141" s="17"/>
      <c r="QG141" s="17"/>
      <c r="QH141" s="17"/>
      <c r="QI141" s="17"/>
      <c r="QJ141" s="17"/>
      <c r="QK141" s="17"/>
      <c r="QL141" s="17"/>
      <c r="QM141" s="17"/>
      <c r="QN141" s="17"/>
      <c r="QO141" s="17"/>
      <c r="QP141" s="17"/>
      <c r="QQ141" s="17"/>
      <c r="QR141" s="17"/>
      <c r="QS141" s="17"/>
      <c r="QT141" s="17"/>
      <c r="QU141" s="16">
        <v>5.0</v>
      </c>
      <c r="QV141" s="16">
        <v>6.0</v>
      </c>
      <c r="QW141" s="16">
        <v>-2.0</v>
      </c>
      <c r="QX141" s="17"/>
      <c r="QY141" s="17"/>
      <c r="QZ141" s="17"/>
      <c r="RA141" s="17"/>
      <c r="RB141" s="17"/>
      <c r="RC141" s="17"/>
      <c r="RD141" s="17"/>
      <c r="RE141" s="17"/>
      <c r="RF141" s="17"/>
      <c r="RG141" s="17"/>
      <c r="RH141" s="17"/>
      <c r="RI141" s="17"/>
      <c r="RJ141" s="17"/>
      <c r="RK141" s="17"/>
      <c r="RL141" s="17"/>
      <c r="RM141" s="17"/>
      <c r="RN141" s="17"/>
      <c r="RO141" s="17"/>
      <c r="RP141" s="17"/>
      <c r="RQ141" s="17"/>
      <c r="RR141" s="17"/>
      <c r="RS141" s="17"/>
      <c r="RT141" s="17"/>
      <c r="RU141" s="17"/>
      <c r="RV141" s="17"/>
      <c r="RW141" s="17"/>
      <c r="RX141" s="17"/>
      <c r="RY141" s="17"/>
      <c r="RZ141" s="17"/>
      <c r="SA141" s="17"/>
      <c r="SB141" s="17"/>
      <c r="SC141" s="17"/>
      <c r="SD141" s="17"/>
      <c r="SE141" s="17"/>
      <c r="SF141" s="17"/>
      <c r="SG141" s="17"/>
      <c r="SH141" s="17"/>
      <c r="SI141" s="17"/>
      <c r="SJ141" s="17"/>
      <c r="SK141" s="17"/>
      <c r="SL141" s="17"/>
      <c r="SM141" s="17"/>
      <c r="SN141" s="17"/>
      <c r="SO141" s="17"/>
      <c r="SP141" s="17"/>
      <c r="SQ141" s="17"/>
      <c r="SR141" s="17"/>
      <c r="SS141" s="17"/>
      <c r="ST141" s="17"/>
      <c r="SU141" s="17"/>
      <c r="SV141" s="17"/>
      <c r="SW141" s="17"/>
      <c r="SX141" s="17"/>
      <c r="SY141" s="17"/>
      <c r="SZ141" s="17"/>
      <c r="TA141" s="17"/>
      <c r="TB141" s="17"/>
      <c r="TC141" s="17"/>
      <c r="TD141" s="17"/>
      <c r="TE141" s="17"/>
      <c r="TF141" s="17"/>
      <c r="TG141" s="17"/>
      <c r="TH141" s="17"/>
      <c r="TI141" s="17"/>
      <c r="TJ141" s="17"/>
      <c r="TK141" s="17"/>
      <c r="TL141" s="17"/>
      <c r="TM141" s="17"/>
      <c r="TN141" s="17"/>
      <c r="TO141" s="17"/>
      <c r="TP141" s="17"/>
      <c r="TQ141" s="17"/>
      <c r="TR141" s="17"/>
      <c r="TS141" s="17"/>
      <c r="TT141" s="17"/>
      <c r="TU141" s="17"/>
      <c r="TV141" s="17"/>
      <c r="TW141" s="17"/>
      <c r="TX141" s="17"/>
      <c r="TY141" s="17"/>
      <c r="TZ141" s="17"/>
      <c r="UA141" s="17"/>
      <c r="UB141" s="17"/>
      <c r="UC141" s="17"/>
      <c r="UD141" s="17"/>
      <c r="UE141" s="17"/>
      <c r="UF141" s="17"/>
      <c r="UG141" s="17"/>
      <c r="UH141" s="17"/>
      <c r="UI141" s="17"/>
      <c r="UJ141" s="17"/>
      <c r="UK141" s="17"/>
      <c r="UL141" s="17"/>
      <c r="UM141" s="17"/>
      <c r="UN141" s="17"/>
      <c r="UO141" s="17"/>
      <c r="UP141" s="17"/>
      <c r="UQ141" s="17"/>
      <c r="UR141" s="17"/>
      <c r="US141" s="17"/>
      <c r="UT141" s="17"/>
      <c r="UU141" s="17"/>
      <c r="UV141" s="17"/>
      <c r="UW141" s="17"/>
      <c r="UX141" s="17"/>
      <c r="UY141" s="17"/>
      <c r="UZ141" s="17"/>
      <c r="VA141" s="17"/>
      <c r="VB141" s="17"/>
      <c r="VC141" s="17"/>
      <c r="VD141" s="17"/>
      <c r="VE141" s="17"/>
      <c r="VF141" s="17"/>
      <c r="VG141" s="17"/>
      <c r="VH141" s="17"/>
      <c r="VI141" s="17"/>
      <c r="VJ141" s="17"/>
      <c r="VK141" s="17"/>
      <c r="VL141" s="17"/>
      <c r="VM141" s="17"/>
      <c r="VN141" s="17"/>
      <c r="VO141" s="17"/>
      <c r="VP141" s="17"/>
      <c r="VQ141" s="17"/>
      <c r="VR141" s="17"/>
      <c r="VS141" s="17"/>
      <c r="VT141" s="17"/>
      <c r="VU141" s="17"/>
      <c r="VV141" s="17"/>
      <c r="VW141" s="17"/>
      <c r="VX141" s="17"/>
      <c r="VY141" s="17"/>
      <c r="VZ141" s="17"/>
      <c r="WA141" s="17"/>
      <c r="WB141" s="17"/>
      <c r="WC141" s="17"/>
      <c r="WD141" s="17"/>
      <c r="WE141" s="17"/>
      <c r="WF141" s="17"/>
      <c r="WG141" s="17"/>
      <c r="WH141" s="17"/>
      <c r="WI141" s="17"/>
      <c r="WJ141" s="17"/>
      <c r="WK141" s="17"/>
      <c r="WL141" s="17"/>
      <c r="WM141" s="17"/>
      <c r="WN141" s="17"/>
      <c r="WO141" s="17"/>
      <c r="WP141" s="17"/>
      <c r="WQ141" s="17"/>
      <c r="WR141" s="17"/>
      <c r="WS141" s="17"/>
      <c r="WT141" s="17"/>
      <c r="WU141" s="17"/>
      <c r="WV141" s="17"/>
      <c r="WW141" s="17"/>
      <c r="WX141" s="17"/>
      <c r="WY141" s="17"/>
      <c r="WZ141" s="17"/>
      <c r="XA141" s="17"/>
      <c r="XB141" s="17"/>
      <c r="XC141" s="17"/>
      <c r="XD141" s="17"/>
      <c r="XE141" s="17"/>
      <c r="XF141" s="17"/>
      <c r="XG141" s="17"/>
      <c r="XH141" s="17"/>
      <c r="XI141" s="17"/>
      <c r="XJ141" s="17"/>
      <c r="XK141" s="17"/>
      <c r="XL141" s="17"/>
      <c r="XM141" s="17"/>
      <c r="XN141" s="17"/>
      <c r="XO141" s="17"/>
      <c r="XP141" s="17"/>
      <c r="XQ141" s="17"/>
      <c r="XR141" s="17"/>
      <c r="XS141" s="17"/>
      <c r="XT141" s="17"/>
      <c r="XU141" s="17"/>
      <c r="XV141" s="17"/>
      <c r="XW141" s="17"/>
      <c r="XX141" s="17"/>
      <c r="XY141" s="17"/>
      <c r="XZ141" s="17"/>
      <c r="YA141" s="17"/>
      <c r="YB141" s="17"/>
      <c r="YC141" s="17"/>
      <c r="YD141" s="17"/>
      <c r="YE141" s="17"/>
      <c r="YF141" s="17"/>
      <c r="YG141" s="17"/>
      <c r="YH141" s="17"/>
      <c r="YI141" s="17"/>
      <c r="YJ141" s="17"/>
      <c r="YK141" s="17"/>
      <c r="YL141" s="17"/>
      <c r="YM141" s="17"/>
      <c r="YN141" s="17"/>
      <c r="YO141" s="17"/>
      <c r="YP141" s="17"/>
      <c r="YQ141" s="17"/>
      <c r="YR141" s="17"/>
      <c r="YS141" s="17"/>
      <c r="YT141" s="17"/>
      <c r="YU141" s="17"/>
      <c r="YV141" s="17"/>
      <c r="YW141" s="17"/>
      <c r="YX141" s="17"/>
      <c r="YY141" s="17"/>
      <c r="YZ141" s="17"/>
      <c r="ZA141" s="17"/>
      <c r="ZB141" s="17"/>
      <c r="ZC141" s="17"/>
      <c r="ZD141" s="17"/>
      <c r="ZE141" s="17"/>
      <c r="ZF141" s="17"/>
      <c r="ZG141" s="17"/>
      <c r="ZH141" s="17"/>
      <c r="ZI141" s="17"/>
      <c r="ZJ141" s="17"/>
      <c r="ZK141" s="17"/>
      <c r="ZL141" s="17"/>
      <c r="ZM141" s="17"/>
      <c r="ZN141" s="17"/>
      <c r="ZO141" s="17"/>
      <c r="ZP141" s="17"/>
      <c r="ZQ141" s="17"/>
      <c r="ZR141" s="17"/>
      <c r="ZS141" s="17"/>
      <c r="ZT141" s="17"/>
      <c r="ZU141" s="17"/>
      <c r="ZV141" s="17"/>
      <c r="ZW141" s="17"/>
      <c r="ZX141" s="17"/>
      <c r="ZY141" s="17"/>
      <c r="ZZ141" s="17"/>
      <c r="AAA141" s="17"/>
      <c r="AAB141" s="17"/>
      <c r="AAC141" s="17"/>
      <c r="AAD141" s="17"/>
      <c r="AAE141" s="17"/>
      <c r="AAF141" s="17"/>
      <c r="AAG141" s="17"/>
      <c r="AAH141" s="17"/>
      <c r="AAI141" s="17"/>
      <c r="AAJ141" s="17"/>
      <c r="AAK141" s="17"/>
      <c r="AAL141" s="17"/>
      <c r="AAM141" s="17"/>
      <c r="AAN141" s="17"/>
      <c r="AAO141" s="17"/>
      <c r="AAP141" s="17"/>
      <c r="AAQ141" s="17"/>
      <c r="AAR141" s="17"/>
      <c r="AAS141" s="17"/>
      <c r="AAT141" s="17"/>
      <c r="AAU141" s="17"/>
      <c r="AAV141" s="17"/>
      <c r="AAW141" s="17"/>
      <c r="AAX141" s="17"/>
      <c r="AAY141" s="17"/>
      <c r="AAZ141" s="17"/>
      <c r="ABA141" s="17"/>
      <c r="ABB141" s="17"/>
      <c r="ABC141" s="17"/>
      <c r="ABD141" s="17"/>
      <c r="ABE141" s="17"/>
      <c r="ABF141" s="17"/>
      <c r="ABG141" s="17"/>
      <c r="ABH141" s="17"/>
      <c r="ABI141" s="17"/>
      <c r="ABJ141" s="17"/>
      <c r="ABK141" s="17"/>
      <c r="ABL141" s="17"/>
      <c r="ABM141" s="17"/>
      <c r="ABN141" s="17"/>
      <c r="ABO141" s="17"/>
      <c r="ABP141" s="17"/>
      <c r="ABQ141" s="17"/>
      <c r="ABR141" s="17"/>
      <c r="ABS141" s="17"/>
      <c r="ABT141" s="17"/>
      <c r="ABU141" s="17"/>
      <c r="ABV141" s="17"/>
      <c r="ABW141" s="17"/>
      <c r="ABX141" s="17"/>
      <c r="ABY141" s="17"/>
      <c r="ABZ141" s="17"/>
      <c r="ACA141" s="17"/>
      <c r="ACB141" s="17"/>
      <c r="ACC141" s="17"/>
      <c r="ACD141" s="17"/>
      <c r="ACE141" s="17"/>
      <c r="ACF141" s="17"/>
      <c r="ACG141" s="17"/>
      <c r="ACH141" s="17"/>
      <c r="ACI141" s="17"/>
      <c r="ACJ141" s="17"/>
      <c r="ACK141" s="17"/>
      <c r="ACL141" s="17"/>
      <c r="ACM141" s="17"/>
      <c r="ACN141" s="17"/>
      <c r="ACO141" s="17"/>
      <c r="ACP141" s="17"/>
      <c r="ACQ141" s="17"/>
      <c r="ACR141" s="17"/>
      <c r="ACS141" s="17"/>
      <c r="ACT141" s="17"/>
      <c r="ACU141" s="17"/>
      <c r="ACV141" s="17"/>
      <c r="ACW141" s="17"/>
      <c r="ACX141" s="17"/>
      <c r="ACY141" s="17"/>
      <c r="ACZ141" s="17"/>
      <c r="ADA141" s="17"/>
      <c r="ADB141" s="17"/>
      <c r="ADC141" s="17"/>
      <c r="ADD141" s="17"/>
      <c r="ADE141" s="17"/>
      <c r="ADF141" s="17"/>
      <c r="ADG141" s="17"/>
      <c r="ADH141" s="17"/>
      <c r="ADI141" s="17"/>
      <c r="ADJ141" s="17"/>
      <c r="ADK141" s="17"/>
      <c r="ADL141" s="17"/>
      <c r="ADM141" s="17"/>
      <c r="ADN141" s="17"/>
      <c r="ADO141" s="17"/>
      <c r="ADP141" s="17"/>
      <c r="ADQ141" s="17"/>
      <c r="ADR141" s="17"/>
      <c r="ADS141" s="17"/>
      <c r="ADT141" s="17"/>
      <c r="ADU141" s="17"/>
      <c r="ADV141" s="17"/>
      <c r="ADW141" s="17"/>
      <c r="ADX141" s="17"/>
      <c r="ADY141" s="17"/>
      <c r="ADZ141" s="17"/>
      <c r="AEA141" s="17"/>
      <c r="AEB141" s="17"/>
      <c r="AEC141" s="17"/>
      <c r="AED141" s="17"/>
      <c r="AEE141" s="17"/>
      <c r="AEF141" s="17"/>
      <c r="AEG141" s="17"/>
      <c r="AEH141" s="17"/>
      <c r="AEI141" s="17"/>
      <c r="AEJ141" s="17"/>
      <c r="AEK141" s="17"/>
      <c r="AEL141" s="17"/>
      <c r="AEM141" s="17"/>
      <c r="AEN141" s="17"/>
      <c r="AEO141" s="17"/>
      <c r="AEP141" s="17"/>
      <c r="AEQ141" s="17"/>
      <c r="AER141" s="17"/>
      <c r="AES141" s="17"/>
      <c r="AET141" s="17"/>
      <c r="AEU141" s="17"/>
      <c r="AEV141" s="17"/>
      <c r="AEW141" s="17"/>
      <c r="AEX141" s="17"/>
      <c r="AEY141" s="17"/>
      <c r="AEZ141" s="17"/>
      <c r="AFA141" s="17"/>
      <c r="AFB141" s="17"/>
      <c r="AFC141" s="17"/>
      <c r="AFD141" s="17"/>
      <c r="AFE141" s="17"/>
      <c r="AFF141" s="17"/>
      <c r="AFG141" s="17"/>
      <c r="AFH141" s="17"/>
      <c r="AFI141" s="17"/>
      <c r="AFJ141" s="17"/>
      <c r="AFK141" s="17"/>
      <c r="AFL141" s="17"/>
      <c r="AFM141" s="17"/>
      <c r="AFN141" s="17"/>
      <c r="AFO141" s="17"/>
      <c r="AFP141" s="17"/>
      <c r="AFQ141" s="17"/>
      <c r="AFR141" s="17"/>
      <c r="AFS141" s="17"/>
      <c r="AFT141" s="17"/>
      <c r="AFU141" s="17"/>
      <c r="AFV141" s="17"/>
      <c r="AFW141" s="17"/>
      <c r="AFX141" s="17"/>
      <c r="AFY141" s="17"/>
      <c r="AFZ141" s="17"/>
      <c r="AGA141" s="17"/>
      <c r="AGB141" s="17"/>
      <c r="AGC141" s="17"/>
      <c r="AGD141" s="17"/>
      <c r="AGE141" s="17"/>
      <c r="AGF141" s="17"/>
      <c r="AGG141" s="17"/>
      <c r="AGH141" s="17"/>
      <c r="AGI141" s="17"/>
      <c r="AGJ141" s="17"/>
      <c r="AGK141" s="17"/>
      <c r="AGL141" s="17"/>
      <c r="AGM141" s="17"/>
      <c r="AGN141" s="17"/>
      <c r="AGO141" s="17"/>
      <c r="AGP141" s="17"/>
      <c r="AGQ141" s="17"/>
      <c r="AGR141" s="17"/>
      <c r="AGS141" s="17"/>
      <c r="AGT141" s="17"/>
      <c r="AGU141" s="17"/>
      <c r="AGV141" s="17"/>
      <c r="AGW141" s="17"/>
      <c r="AGX141" s="17"/>
      <c r="AGY141" s="17"/>
      <c r="AGZ141" s="17"/>
      <c r="AHA141" s="17"/>
      <c r="AHB141" s="17"/>
      <c r="AHC141" s="17"/>
      <c r="AHD141" s="17"/>
      <c r="AHE141" s="17"/>
      <c r="AHF141" s="17"/>
      <c r="AHG141" s="17"/>
      <c r="AHH141" s="17"/>
      <c r="AHI141" s="17"/>
      <c r="AHJ141" s="17"/>
      <c r="AHK141" s="17"/>
      <c r="AHL141" s="17"/>
      <c r="AHM141" s="17"/>
      <c r="AHN141" s="17"/>
      <c r="AHO141" s="17"/>
      <c r="AHP141" s="17"/>
      <c r="AHQ141" s="17"/>
      <c r="AHR141" s="17"/>
      <c r="AHS141" s="17"/>
      <c r="AHT141" s="17"/>
      <c r="AHU141" s="17"/>
      <c r="AHV141" s="17"/>
      <c r="AHW141" s="17"/>
      <c r="AHX141" s="17"/>
      <c r="AHY141" s="17"/>
      <c r="AHZ141" s="17"/>
      <c r="AIA141" s="17"/>
      <c r="AIB141" s="17"/>
      <c r="AIC141" s="17"/>
      <c r="AID141" s="17"/>
      <c r="AIE141" s="17"/>
      <c r="AIF141" s="17"/>
      <c r="AIG141" s="17"/>
      <c r="AIH141" s="17"/>
      <c r="AII141" s="17"/>
      <c r="AIJ141" s="17"/>
      <c r="AIK141" s="17"/>
      <c r="AIL141" s="17"/>
      <c r="AIM141" s="17"/>
      <c r="AIN141" s="17"/>
      <c r="AIO141" s="17"/>
      <c r="AIP141" s="17"/>
      <c r="AIQ141" s="17"/>
      <c r="AIR141" s="17"/>
      <c r="AIS141" s="17"/>
      <c r="AIT141" s="17"/>
      <c r="AIU141" s="17"/>
      <c r="AIV141" s="17"/>
      <c r="AIW141" s="17"/>
      <c r="AIX141" s="17"/>
      <c r="AIY141" s="17"/>
      <c r="AIZ141" s="17"/>
      <c r="AJA141" s="17"/>
      <c r="AJB141" s="17"/>
      <c r="AJC141" s="17"/>
      <c r="AJD141" s="17"/>
      <c r="AJE141" s="17"/>
      <c r="AJF141" s="17"/>
      <c r="AJG141" s="17"/>
      <c r="AJH141" s="17"/>
      <c r="AJI141" s="17"/>
      <c r="AJJ141" s="17"/>
      <c r="AJK141" s="17"/>
      <c r="AJL141" s="17"/>
      <c r="AJM141" s="17"/>
      <c r="AJN141" s="17"/>
      <c r="AJO141" s="17"/>
      <c r="AJP141" s="17"/>
      <c r="AJQ141" s="17"/>
      <c r="AJR141" s="17"/>
      <c r="AJS141" s="17"/>
      <c r="AJT141" s="17"/>
      <c r="AJU141" s="17"/>
      <c r="AJV141" s="17"/>
      <c r="AJW141" s="17"/>
      <c r="AJX141" s="17"/>
      <c r="AJY141" s="17"/>
      <c r="AJZ141" s="17"/>
      <c r="AKA141" s="17"/>
      <c r="AKB141" s="17"/>
      <c r="AKC141" s="17"/>
      <c r="AKD141" s="17"/>
      <c r="AKE141" s="17"/>
      <c r="AKF141" s="17"/>
      <c r="AKG141" s="17"/>
      <c r="AKH141" s="17"/>
      <c r="AKI141" s="17"/>
      <c r="AKJ141" s="17"/>
      <c r="AKK141" s="17"/>
      <c r="AKL141" s="17"/>
      <c r="AKM141" s="17"/>
      <c r="AKN141" s="17"/>
      <c r="AKO141" s="17"/>
      <c r="AKP141" s="17"/>
      <c r="AKQ141" s="17"/>
      <c r="AKR141" s="17"/>
      <c r="AKS141" s="17"/>
      <c r="AKT141" s="17"/>
      <c r="AKU141" s="17"/>
      <c r="AKV141" s="17"/>
      <c r="AKW141" s="17"/>
      <c r="AKX141" s="17"/>
      <c r="AKY141" s="17"/>
      <c r="AKZ141" s="17"/>
      <c r="ALA141" s="17"/>
      <c r="ALB141" s="17"/>
      <c r="ALC141" s="17"/>
      <c r="ALD141" s="17"/>
      <c r="ALE141" s="17"/>
      <c r="ALF141" s="17"/>
      <c r="ALG141" s="17"/>
      <c r="ALH141" s="17"/>
      <c r="ALI141" s="17"/>
      <c r="ALJ141" s="17"/>
      <c r="ALK141" s="17"/>
      <c r="ALL141" s="17"/>
      <c r="ALM141" s="17"/>
      <c r="ALN141" s="17"/>
      <c r="ALO141" s="17"/>
      <c r="ALP141" s="17"/>
      <c r="ALQ141" s="17"/>
      <c r="ALR141" s="17"/>
      <c r="ALS141" s="17"/>
      <c r="ALT141" s="17"/>
      <c r="ALU141" s="17"/>
      <c r="ALV141" s="17"/>
      <c r="ALW141" s="17"/>
      <c r="ALX141" s="17"/>
      <c r="ALY141" s="17"/>
      <c r="ALZ141" s="17"/>
      <c r="AMA141" s="17"/>
      <c r="AMB141" s="17"/>
      <c r="AMC141" s="17"/>
      <c r="AMD141" s="17"/>
      <c r="AME141" s="17"/>
      <c r="AMF141" s="17"/>
      <c r="AMG141" s="17"/>
      <c r="AMH141" s="17"/>
      <c r="AMI141" s="17"/>
      <c r="AMJ141" s="17"/>
      <c r="AMK141" s="17"/>
      <c r="AML141" s="17"/>
      <c r="AMM141" s="17"/>
      <c r="AMN141" s="17"/>
      <c r="AMO141" s="17"/>
      <c r="AMP141" s="17"/>
      <c r="AMQ141" s="17"/>
      <c r="AMR141" s="17"/>
      <c r="AMS141" s="17"/>
      <c r="AMT141" s="17"/>
      <c r="AMU141" s="17"/>
      <c r="AMV141" s="17"/>
      <c r="AMW141" s="17"/>
      <c r="AMX141" s="17"/>
      <c r="AMY141" s="17"/>
      <c r="AMZ141" s="17"/>
      <c r="ANA141" s="17"/>
      <c r="ANB141" s="17"/>
      <c r="ANC141" s="17"/>
      <c r="AND141" s="17"/>
      <c r="ANE141" s="17"/>
      <c r="ANF141" s="17"/>
      <c r="ANG141" s="17"/>
      <c r="ANH141" s="17"/>
      <c r="ANI141" s="17"/>
      <c r="ANJ141" s="17"/>
      <c r="ANK141" s="17"/>
      <c r="ANL141" s="17"/>
      <c r="ANM141" s="17"/>
      <c r="ANN141" s="17"/>
      <c r="ANO141" s="17"/>
      <c r="ANP141" s="17"/>
      <c r="ANQ141" s="17"/>
      <c r="ANR141" s="17"/>
      <c r="ANS141" s="17"/>
      <c r="ANT141" s="17"/>
      <c r="ANU141" s="17"/>
      <c r="ANV141" s="17"/>
      <c r="ANW141" s="17"/>
      <c r="ANX141" s="17"/>
      <c r="ANY141" s="17"/>
      <c r="ANZ141" s="17"/>
      <c r="AOA141" s="17"/>
      <c r="AOB141" s="17"/>
      <c r="AOC141" s="17"/>
      <c r="AOD141" s="17"/>
      <c r="AOE141" s="17"/>
      <c r="AOF141" s="17"/>
      <c r="AOG141" s="17"/>
      <c r="AOH141" s="17"/>
      <c r="AOI141" s="17"/>
      <c r="AOJ141" s="17"/>
      <c r="AOK141" s="17"/>
      <c r="AOL141" s="17"/>
      <c r="AOM141" s="17"/>
      <c r="AON141" s="17"/>
      <c r="AOO141" s="17"/>
      <c r="AOP141" s="17"/>
      <c r="AOQ141" s="17"/>
      <c r="AOR141" s="17"/>
      <c r="AOS141" s="17"/>
      <c r="AOT141" s="17"/>
      <c r="AOU141" s="17"/>
      <c r="AOV141" s="17"/>
      <c r="AOW141" s="17"/>
      <c r="AOX141" s="17"/>
      <c r="AOY141" s="17"/>
      <c r="AOZ141" s="17"/>
      <c r="APA141" s="17"/>
      <c r="APB141" s="17"/>
      <c r="APC141" s="17"/>
      <c r="APD141" s="17"/>
      <c r="APE141" s="17"/>
      <c r="APF141" s="17"/>
      <c r="APG141" s="17"/>
      <c r="APH141" s="17"/>
      <c r="API141" s="17"/>
      <c r="APJ141" s="17"/>
      <c r="APK141" s="17"/>
      <c r="APL141" s="17"/>
      <c r="APM141" s="17"/>
      <c r="APN141" s="17"/>
      <c r="APO141" s="17"/>
      <c r="APP141" s="17"/>
      <c r="APQ141" s="17"/>
      <c r="APR141" s="17"/>
      <c r="APS141" s="17"/>
      <c r="APT141" s="17"/>
      <c r="APU141" s="17"/>
      <c r="APV141" s="17"/>
      <c r="APW141" s="17"/>
      <c r="APX141" s="17"/>
      <c r="APY141" s="17"/>
      <c r="APZ141" s="17"/>
      <c r="AQA141" s="17"/>
      <c r="AQB141" s="17"/>
      <c r="AQC141" s="17"/>
      <c r="AQD141" s="17"/>
      <c r="AQE141" s="17"/>
      <c r="AQF141" s="17"/>
      <c r="AQG141" s="17"/>
      <c r="AQH141" s="17"/>
      <c r="AQI141" s="17"/>
      <c r="AQJ141" s="17"/>
      <c r="AQK141" s="17"/>
      <c r="AQL141" s="17"/>
      <c r="AQM141" s="17"/>
      <c r="AQN141" s="17"/>
      <c r="AQO141" s="17"/>
      <c r="AQP141" s="17"/>
      <c r="AQQ141" s="17"/>
      <c r="AQR141" s="17"/>
      <c r="AQS141" s="17"/>
      <c r="AQT141" s="17"/>
      <c r="AQU141" s="17"/>
      <c r="AQV141" s="17"/>
      <c r="AQW141" s="17"/>
      <c r="AQX141" s="17"/>
      <c r="AQY141" s="17"/>
      <c r="AQZ141" s="17"/>
      <c r="ARA141" s="17"/>
      <c r="ARB141" s="17"/>
      <c r="ARC141" s="17"/>
      <c r="ARD141" s="17"/>
      <c r="ARE141" s="17"/>
      <c r="ARF141" s="17"/>
      <c r="ARG141" s="17"/>
      <c r="ARH141" s="17"/>
      <c r="ARI141" s="17"/>
      <c r="ARJ141" s="17"/>
      <c r="ARK141" s="17"/>
      <c r="ARL141" s="17"/>
      <c r="ARM141" s="17"/>
      <c r="ARN141" s="17"/>
      <c r="ARO141" s="17"/>
      <c r="ARP141" s="17"/>
      <c r="ARQ141" s="17"/>
      <c r="ARR141" s="17"/>
      <c r="ARS141" s="17"/>
      <c r="ART141" s="17"/>
      <c r="ARU141" s="17"/>
      <c r="ARV141" s="17"/>
      <c r="ARW141" s="17"/>
      <c r="ARX141" s="17"/>
      <c r="ARY141" s="17"/>
      <c r="ARZ141" s="17"/>
      <c r="ASA141" s="17"/>
      <c r="ASB141" s="17"/>
      <c r="ASC141" s="17"/>
      <c r="ASD141" s="17"/>
      <c r="ASE141" s="17"/>
      <c r="ASF141" s="17"/>
      <c r="ASG141" s="17"/>
      <c r="ASH141" s="17"/>
      <c r="ASI141" s="17"/>
      <c r="ASJ141" s="17"/>
      <c r="ASK141" s="17"/>
      <c r="ASL141" s="17"/>
      <c r="ASM141" s="17"/>
      <c r="ASN141" s="17"/>
      <c r="ASO141" s="17"/>
      <c r="ASP141" s="17"/>
      <c r="ASQ141" s="17"/>
      <c r="ASR141" s="17"/>
      <c r="ASS141" s="17"/>
      <c r="AST141" s="17"/>
      <c r="ASU141" s="17"/>
      <c r="ASV141" s="17"/>
      <c r="ASW141" s="17"/>
      <c r="ASX141" s="17"/>
      <c r="ASY141" s="17"/>
      <c r="ASZ141" s="17"/>
      <c r="ATA141" s="17"/>
      <c r="ATB141" s="17"/>
      <c r="ATC141" s="17"/>
      <c r="ATD141" s="17"/>
      <c r="ATE141" s="17"/>
      <c r="ATF141" s="17"/>
      <c r="ATG141" s="17"/>
      <c r="ATH141" s="17"/>
      <c r="ATI141" s="17"/>
      <c r="ATJ141" s="17"/>
      <c r="ATK141" s="17"/>
      <c r="ATL141" s="17"/>
      <c r="ATM141" s="17"/>
      <c r="ATN141" s="17"/>
      <c r="ATO141" s="17"/>
      <c r="ATP141" s="17"/>
      <c r="ATQ141" s="17"/>
      <c r="ATR141" s="17"/>
      <c r="ATS141" s="17"/>
      <c r="ATT141" s="17"/>
      <c r="ATU141" s="17"/>
      <c r="ATV141" s="17"/>
      <c r="ATW141" s="17"/>
      <c r="ATX141" s="17"/>
      <c r="ATY141" s="17"/>
      <c r="ATZ141" s="17"/>
      <c r="AUA141" s="17"/>
      <c r="AUB141" s="17"/>
      <c r="AUC141" s="17"/>
      <c r="AUD141" s="17"/>
      <c r="AUE141" s="17"/>
      <c r="AUF141" s="17"/>
      <c r="AUG141" s="17"/>
      <c r="AUH141" s="17"/>
      <c r="AUI141" s="17"/>
      <c r="AUJ141" s="17"/>
      <c r="AUK141" s="17"/>
      <c r="AUL141" s="17"/>
      <c r="AUM141" s="17"/>
      <c r="AUN141" s="17"/>
      <c r="AUO141" s="17"/>
      <c r="AUP141" s="17"/>
      <c r="AUQ141" s="17"/>
      <c r="AUR141" s="17"/>
      <c r="AUS141" s="17"/>
      <c r="AUT141" s="17"/>
      <c r="AUU141" s="17"/>
      <c r="AUV141" s="17"/>
      <c r="AUW141" s="17"/>
      <c r="AUX141" s="17"/>
      <c r="AUY141" s="17"/>
      <c r="AUZ141" s="17"/>
      <c r="AVA141" s="17"/>
      <c r="AVB141" s="17"/>
      <c r="AVC141" s="17"/>
      <c r="AVD141" s="17"/>
      <c r="AVE141" s="17"/>
      <c r="AVF141" s="17"/>
      <c r="AVG141" s="17"/>
      <c r="AVH141" s="17"/>
      <c r="AVI141" s="17"/>
      <c r="AVJ141" s="17"/>
      <c r="AVK141" s="17"/>
      <c r="AVL141" s="17"/>
      <c r="AVM141" s="17"/>
      <c r="AVN141" s="17"/>
      <c r="AVO141" s="17"/>
      <c r="AVP141" s="17"/>
      <c r="AVQ141" s="17"/>
      <c r="AVR141" s="17"/>
      <c r="AVS141" s="17"/>
      <c r="AVT141" s="17"/>
      <c r="AVU141" s="17"/>
      <c r="AVV141" s="17"/>
      <c r="AVW141" s="17"/>
      <c r="AVX141" s="17"/>
      <c r="AVY141" s="17"/>
      <c r="AVZ141" s="17"/>
      <c r="AWA141" s="17"/>
      <c r="AWB141" s="17"/>
      <c r="AWC141" s="17"/>
      <c r="AWD141" s="17"/>
      <c r="AWE141" s="17"/>
      <c r="AWF141" s="17"/>
      <c r="AWG141" s="17"/>
      <c r="AWH141" s="17"/>
      <c r="AWI141" s="17"/>
      <c r="AWJ141" s="17"/>
      <c r="AWK141" s="17"/>
      <c r="AWL141" s="17"/>
      <c r="AWM141" s="17"/>
      <c r="AWN141" s="17"/>
      <c r="AWO141" s="17"/>
      <c r="AWP141" s="17"/>
      <c r="AWQ141" s="17"/>
      <c r="AWR141" s="17"/>
      <c r="AWS141" s="17"/>
      <c r="AWT141" s="17"/>
      <c r="AWU141" s="17"/>
      <c r="AWV141" s="17"/>
      <c r="AWW141" s="17"/>
      <c r="AWX141" s="17"/>
      <c r="AWY141" s="17"/>
      <c r="AWZ141" s="17"/>
      <c r="AXA141" s="17"/>
      <c r="AXB141" s="17"/>
      <c r="AXC141" s="17"/>
      <c r="AXD141" s="17"/>
      <c r="AXE141" s="17"/>
      <c r="AXF141" s="17"/>
      <c r="AXG141" s="17"/>
      <c r="AXH141" s="17"/>
      <c r="AXI141" s="17"/>
      <c r="AXJ141" s="17"/>
      <c r="AXK141" s="17"/>
      <c r="AXL141" s="17"/>
      <c r="AXM141" s="17"/>
      <c r="AXN141" s="17"/>
      <c r="AXO141" s="17"/>
      <c r="AXP141" s="17"/>
      <c r="AXQ141" s="17"/>
      <c r="AXR141" s="17"/>
      <c r="AXS141" s="17"/>
      <c r="AXT141" s="17"/>
      <c r="AXU141" s="17"/>
      <c r="AXV141" s="17"/>
      <c r="AXW141" s="17"/>
      <c r="AXX141" s="17"/>
      <c r="AXY141" s="17"/>
      <c r="AXZ141" s="17"/>
      <c r="AYA141" s="17"/>
      <c r="AYB141" s="17"/>
      <c r="AYC141" s="17"/>
      <c r="AYD141" s="17"/>
      <c r="AYE141" s="17"/>
      <c r="AYF141" s="17"/>
      <c r="AYG141" s="17"/>
      <c r="AYH141" s="17"/>
      <c r="AYI141" s="17"/>
      <c r="AYJ141" s="17"/>
      <c r="AYK141" s="17"/>
      <c r="AYL141" s="17"/>
      <c r="AYM141" s="17"/>
      <c r="AYN141" s="17"/>
      <c r="AYO141" s="17"/>
      <c r="AYP141" s="17"/>
      <c r="AYQ141" s="17"/>
      <c r="AYR141" s="17"/>
      <c r="AYS141" s="17"/>
      <c r="AYT141" s="17"/>
      <c r="AYU141" s="17"/>
      <c r="AYV141" s="17"/>
      <c r="AYW141" s="17"/>
      <c r="AYX141" s="17"/>
      <c r="AYY141" s="17"/>
      <c r="AYZ141" s="17"/>
      <c r="AZA141" s="17"/>
      <c r="AZB141" s="17"/>
      <c r="AZC141" s="17"/>
      <c r="AZD141" s="17"/>
      <c r="AZE141" s="17"/>
      <c r="AZF141" s="17"/>
      <c r="AZG141" s="17"/>
      <c r="AZH141" s="17"/>
      <c r="AZI141" s="17"/>
      <c r="AZJ141" s="17"/>
      <c r="AZK141" s="17"/>
      <c r="AZL141" s="17"/>
      <c r="AZM141" s="17"/>
      <c r="AZN141" s="17"/>
      <c r="AZO141" s="17"/>
      <c r="AZP141" s="17"/>
      <c r="AZQ141" s="17"/>
      <c r="AZR141" s="17"/>
      <c r="AZS141" s="17"/>
      <c r="AZT141" s="17"/>
      <c r="AZU141" s="17"/>
      <c r="AZV141" s="17"/>
      <c r="AZW141" s="17"/>
      <c r="AZX141" s="17"/>
      <c r="AZY141" s="17"/>
      <c r="AZZ141" s="17"/>
      <c r="BAA141" s="17"/>
      <c r="BAB141" s="17"/>
      <c r="BAC141" s="17"/>
      <c r="BAD141" s="17"/>
      <c r="BAE141" s="17"/>
      <c r="BAF141" s="17"/>
      <c r="BAG141" s="17"/>
      <c r="BAH141" s="17"/>
      <c r="BAI141" s="17"/>
      <c r="BAJ141" s="17"/>
      <c r="BAK141" s="17"/>
      <c r="BAL141" s="17"/>
      <c r="BAM141" s="17"/>
      <c r="BAN141" s="17"/>
      <c r="BAO141" s="17"/>
      <c r="BAP141" s="17"/>
      <c r="BAQ141" s="17"/>
      <c r="BAR141" s="17"/>
      <c r="BAS141" s="17"/>
      <c r="BAT141" s="17"/>
      <c r="BAU141" s="17"/>
      <c r="BAV141" s="17"/>
      <c r="BAW141" s="17"/>
      <c r="BAX141" s="17"/>
      <c r="BAY141" s="17"/>
      <c r="BAZ141" s="17"/>
      <c r="BBA141" s="17"/>
      <c r="BBB141" s="17"/>
      <c r="BBC141" s="17"/>
      <c r="BBD141" s="17"/>
      <c r="BBE141" s="17"/>
      <c r="BBF141" s="17"/>
      <c r="BBG141" s="17"/>
      <c r="BBH141" s="17"/>
      <c r="BBI141" s="17"/>
      <c r="BBJ141" s="17"/>
      <c r="BBK141" s="17"/>
      <c r="BBL141" s="17"/>
      <c r="BBM141" s="17"/>
      <c r="BBN141" s="17"/>
      <c r="BBO141" s="17"/>
      <c r="BBP141" s="17"/>
      <c r="BBQ141" s="17"/>
      <c r="BBR141" s="17"/>
      <c r="BBS141" s="17"/>
      <c r="BBT141" s="17"/>
      <c r="BBU141" s="17"/>
      <c r="BBV141" s="17"/>
      <c r="BBW141" s="17"/>
      <c r="BBX141" s="17"/>
      <c r="BBY141" s="17"/>
      <c r="BBZ141" s="17"/>
      <c r="BCA141" s="17"/>
      <c r="BCB141" s="17"/>
      <c r="BCC141" s="17"/>
      <c r="BCD141" s="17"/>
      <c r="BCE141" s="17"/>
      <c r="BCF141" s="17"/>
      <c r="BCG141" s="17"/>
      <c r="BCH141" s="17"/>
      <c r="BCI141" s="17"/>
      <c r="BCJ141" s="17"/>
      <c r="BCK141" s="17"/>
      <c r="BCL141" s="17"/>
      <c r="BCM141" s="17"/>
      <c r="BCN141" s="17"/>
      <c r="BCO141" s="17"/>
      <c r="BCP141" s="17"/>
      <c r="BCQ141" s="17"/>
      <c r="BCR141" s="17"/>
      <c r="BCS141" s="17"/>
      <c r="BCT141" s="17"/>
      <c r="BCU141" s="17"/>
      <c r="BCV141" s="17"/>
      <c r="BCW141" s="17"/>
      <c r="BCX141" s="17"/>
      <c r="BCY141" s="17"/>
      <c r="BCZ141" s="17"/>
      <c r="BDA141" s="17"/>
      <c r="BDB141" s="17"/>
      <c r="BDC141" s="17"/>
      <c r="BDD141" s="17"/>
      <c r="BDE141" s="17"/>
      <c r="BDF141" s="17"/>
      <c r="BDG141" s="17"/>
      <c r="BDH141" s="17"/>
      <c r="BDI141" s="17"/>
      <c r="BDJ141" s="17"/>
      <c r="BDK141" s="17"/>
      <c r="BDL141" s="17"/>
      <c r="BDM141" s="17"/>
      <c r="BDN141" s="17"/>
      <c r="BDO141" s="17"/>
      <c r="BDP141" s="17"/>
      <c r="BDQ141" s="17"/>
      <c r="BDR141" s="17"/>
      <c r="BDS141" s="17"/>
      <c r="BDT141" s="17"/>
      <c r="BDU141" s="17"/>
      <c r="BDV141" s="17"/>
      <c r="BDW141" s="17"/>
      <c r="BDX141" s="17"/>
      <c r="BDY141" s="17"/>
      <c r="BDZ141" s="17"/>
      <c r="BEA141" s="17"/>
      <c r="BEB141" s="17"/>
      <c r="BEC141" s="17"/>
      <c r="BED141" s="17"/>
      <c r="BEE141" s="17"/>
      <c r="BEF141" s="17"/>
      <c r="BEG141" s="17"/>
      <c r="BEH141" s="17"/>
      <c r="BEI141" s="17"/>
      <c r="BEJ141" s="17"/>
      <c r="BEK141" s="17"/>
      <c r="BEL141" s="17"/>
      <c r="BEM141" s="17"/>
      <c r="BEN141" s="17"/>
      <c r="BEO141" s="17"/>
      <c r="BEP141" s="17"/>
      <c r="BEQ141" s="17"/>
      <c r="BER141" s="17"/>
      <c r="BES141" s="17"/>
      <c r="BET141" s="17"/>
      <c r="BEU141" s="17"/>
      <c r="BEV141" s="17"/>
      <c r="BEW141" s="17"/>
      <c r="BEX141" s="17"/>
      <c r="BEY141" s="17"/>
      <c r="BEZ141" s="17"/>
      <c r="BFA141" s="17"/>
      <c r="BFB141" s="17"/>
      <c r="BFC141" s="17"/>
      <c r="BFD141" s="17"/>
      <c r="BFE141" s="17"/>
      <c r="BFF141" s="17"/>
      <c r="BFG141" s="17"/>
      <c r="BFH141" s="17"/>
      <c r="BFI141" s="17"/>
      <c r="BFJ141" s="17"/>
      <c r="BFK141" s="17"/>
      <c r="BFL141" s="17"/>
      <c r="BFM141" s="17"/>
      <c r="BFN141" s="17"/>
      <c r="BFO141" s="17"/>
      <c r="BFP141" s="17"/>
      <c r="BFQ141" s="17"/>
      <c r="BFR141" s="17"/>
      <c r="BFS141" s="17"/>
      <c r="BFT141" s="17"/>
      <c r="BFU141" s="17"/>
      <c r="BFV141" s="17"/>
      <c r="BFW141" s="17"/>
      <c r="BFX141" s="17"/>
      <c r="BFY141" s="17"/>
      <c r="BFZ141" s="17"/>
      <c r="BGA141" s="17"/>
      <c r="BGB141" s="17"/>
      <c r="BGC141" s="17"/>
      <c r="BGD141" s="17"/>
      <c r="BGE141" s="17"/>
      <c r="BGF141" s="17"/>
      <c r="BGG141" s="17"/>
      <c r="BGH141" s="17"/>
      <c r="BGI141" s="17"/>
      <c r="BGJ141" s="17"/>
      <c r="BGK141" s="17"/>
      <c r="BGL141" s="17"/>
      <c r="BGM141" s="17"/>
      <c r="BGN141" s="17"/>
      <c r="BGO141" s="17"/>
      <c r="BGP141" s="17"/>
      <c r="BGQ141" s="17"/>
      <c r="BGR141" s="17"/>
      <c r="BGS141" s="17"/>
      <c r="BGT141" s="17"/>
      <c r="BGU141" s="17"/>
      <c r="BGV141" s="17"/>
      <c r="BGW141" s="17"/>
      <c r="BGX141" s="17"/>
      <c r="BGY141" s="17"/>
      <c r="BGZ141" s="17"/>
      <c r="BHA141" s="17"/>
      <c r="BHB141" s="17"/>
      <c r="BHC141" s="17"/>
      <c r="BHD141" s="17"/>
      <c r="BHE141" s="17"/>
      <c r="BHF141" s="17"/>
      <c r="BHG141" s="17"/>
      <c r="BHH141" s="17"/>
      <c r="BHI141" s="17"/>
      <c r="BHJ141" s="17"/>
      <c r="BHK141" s="17"/>
      <c r="BHL141" s="17"/>
      <c r="BHM141" s="17"/>
      <c r="BHN141" s="17"/>
      <c r="BHO141" s="17"/>
      <c r="BHP141" s="17"/>
      <c r="BHQ141" s="17"/>
      <c r="BHR141" s="17"/>
      <c r="BHS141" s="17"/>
      <c r="BHT141" s="17"/>
      <c r="BHU141" s="17"/>
      <c r="BHV141" s="17"/>
      <c r="BHW141" s="17"/>
      <c r="BHX141" s="17"/>
      <c r="BHY141" s="17"/>
      <c r="BHZ141" s="17"/>
      <c r="BIA141" s="17"/>
      <c r="BIB141" s="17"/>
      <c r="BIC141" s="17"/>
      <c r="BID141" s="17"/>
      <c r="BIE141" s="17"/>
      <c r="BIF141" s="17"/>
      <c r="BIG141" s="17"/>
      <c r="BIH141" s="17"/>
      <c r="BII141" s="17"/>
      <c r="BIJ141" s="17"/>
      <c r="BIK141" s="17"/>
      <c r="BIL141" s="17"/>
      <c r="BIM141" s="17"/>
      <c r="BIN141" s="17"/>
      <c r="BIO141" s="17"/>
      <c r="BIP141" s="17"/>
      <c r="BIQ141" s="17"/>
      <c r="BIR141" s="17"/>
      <c r="BIS141" s="17"/>
      <c r="BIT141" s="17"/>
      <c r="BIU141" s="17"/>
      <c r="BIV141" s="17"/>
      <c r="BIW141" s="17"/>
      <c r="BIX141" s="17"/>
      <c r="BIY141" s="17"/>
      <c r="BIZ141" s="17"/>
      <c r="BJA141" s="17"/>
      <c r="BJB141" s="17"/>
      <c r="BJC141" s="17"/>
      <c r="BJD141" s="17"/>
      <c r="BJE141" s="17"/>
      <c r="BJF141" s="17"/>
      <c r="BJG141" s="17"/>
      <c r="BJH141" s="17"/>
      <c r="BJI141" s="17"/>
      <c r="BJJ141" s="17"/>
      <c r="BJK141" s="17"/>
      <c r="BJL141" s="17"/>
      <c r="BJM141" s="17"/>
      <c r="BJN141" s="17"/>
      <c r="BJO141" s="17"/>
      <c r="BJP141" s="17"/>
      <c r="BJQ141" s="17"/>
      <c r="BJR141" s="17"/>
      <c r="BJS141" s="17"/>
      <c r="BJT141" s="17"/>
      <c r="BJU141" s="17"/>
      <c r="BJV141" s="17"/>
      <c r="BJW141" s="17"/>
      <c r="BJX141" s="17"/>
      <c r="BJY141" s="17"/>
      <c r="BJZ141" s="17"/>
      <c r="BKA141" s="17"/>
      <c r="BKB141" s="17"/>
      <c r="BKC141" s="17"/>
      <c r="BKD141" s="17"/>
      <c r="BKE141" s="17"/>
      <c r="BKF141" s="17"/>
      <c r="BKG141" s="17"/>
      <c r="BKH141" s="17"/>
      <c r="BKI141" s="17"/>
      <c r="BKJ141" s="17"/>
      <c r="BKK141" s="17"/>
      <c r="BKL141" s="17"/>
      <c r="BKM141" s="17"/>
      <c r="BKN141" s="17"/>
      <c r="BKO141" s="17"/>
      <c r="BKP141" s="17"/>
      <c r="BKQ141" s="17"/>
      <c r="BKR141" s="17"/>
      <c r="BKS141" s="17"/>
      <c r="BKT141" s="17"/>
      <c r="BKU141" s="17"/>
      <c r="BKV141" s="17"/>
      <c r="BKW141" s="17"/>
      <c r="BKX141" s="17"/>
      <c r="BKY141" s="17"/>
      <c r="BKZ141" s="17"/>
      <c r="BLA141" s="17"/>
      <c r="BLB141" s="17"/>
      <c r="BLC141" s="17"/>
      <c r="BLD141" s="17"/>
      <c r="BLE141" s="17"/>
      <c r="BLF141" s="17"/>
      <c r="BLG141" s="17"/>
      <c r="BLH141" s="17"/>
      <c r="BLI141" s="17"/>
      <c r="BLJ141" s="17"/>
      <c r="BLK141" s="17"/>
      <c r="BLL141" s="17"/>
      <c r="BLM141" s="17"/>
      <c r="BLN141" s="17"/>
      <c r="BLO141" s="17"/>
      <c r="BLP141" s="17"/>
      <c r="BLQ141" s="17"/>
      <c r="BLR141" s="17"/>
      <c r="BLS141" s="17"/>
      <c r="BLT141" s="17"/>
      <c r="BLU141" s="17"/>
      <c r="BLV141" s="17"/>
      <c r="BLW141" s="17"/>
      <c r="BLX141" s="17"/>
      <c r="BLY141" s="17"/>
      <c r="BLZ141" s="17"/>
      <c r="BMA141" s="17"/>
      <c r="BMB141" s="17"/>
      <c r="BMC141" s="17"/>
      <c r="BMD141" s="17"/>
      <c r="BME141" s="17"/>
      <c r="BMF141" s="17"/>
      <c r="BMG141" s="17"/>
      <c r="BMH141" s="17"/>
      <c r="BMI141" s="17"/>
      <c r="BMJ141" s="17"/>
      <c r="BMK141" s="17"/>
      <c r="BML141" s="17"/>
      <c r="BMM141" s="17"/>
      <c r="BMN141" s="17"/>
      <c r="BMO141" s="17"/>
      <c r="BMP141" s="17"/>
      <c r="BMQ141" s="17"/>
      <c r="BMR141" s="17"/>
      <c r="BMS141" s="17"/>
      <c r="BMT141" s="17"/>
      <c r="BMU141" s="17"/>
      <c r="BMV141" s="17"/>
      <c r="BMW141" s="17"/>
      <c r="BMX141" s="17"/>
      <c r="BMY141" s="17"/>
      <c r="BMZ141" s="17"/>
      <c r="BNA141" s="17"/>
      <c r="BNB141" s="17"/>
      <c r="BNC141" s="17"/>
      <c r="BND141" s="17"/>
      <c r="BNE141" s="17"/>
      <c r="BNF141" s="17"/>
      <c r="BNG141" s="17"/>
      <c r="BNH141" s="17"/>
      <c r="BNI141" s="17"/>
      <c r="BNJ141" s="17"/>
      <c r="BNK141" s="17"/>
      <c r="BNL141" s="17"/>
      <c r="BNM141" s="17"/>
      <c r="BNN141" s="17"/>
      <c r="BNO141" s="17"/>
      <c r="BNP141" s="17"/>
      <c r="BNQ141" s="17"/>
      <c r="BNR141" s="17"/>
      <c r="BNS141" s="17"/>
      <c r="BNT141" s="17"/>
      <c r="BNU141" s="17"/>
      <c r="BNV141" s="17"/>
      <c r="BNW141" s="17"/>
      <c r="BNX141" s="17"/>
      <c r="BNY141" s="17"/>
      <c r="BNZ141" s="17"/>
      <c r="BOA141" s="17"/>
      <c r="BOB141" s="17"/>
      <c r="BOC141" s="17"/>
      <c r="BOD141" s="17"/>
      <c r="BOE141" s="17"/>
      <c r="BOF141" s="17"/>
      <c r="BOG141" s="17"/>
      <c r="BOH141" s="17"/>
      <c r="BOI141" s="17"/>
      <c r="BOJ141" s="17"/>
      <c r="BOK141" s="17"/>
      <c r="BOL141" s="17"/>
      <c r="BOM141" s="17"/>
      <c r="BON141" s="17"/>
      <c r="BOO141" s="17"/>
      <c r="BOP141" s="17"/>
      <c r="BOQ141" s="17"/>
      <c r="BOR141" s="17"/>
      <c r="BOS141" s="17"/>
      <c r="BOT141" s="17"/>
      <c r="BOU141" s="17"/>
      <c r="BOV141" s="17"/>
      <c r="BOW141" s="17"/>
      <c r="BOX141" s="17"/>
      <c r="BOY141" s="17"/>
      <c r="BOZ141" s="17"/>
      <c r="BPA141" s="17"/>
      <c r="BPB141" s="17"/>
      <c r="BPC141" s="17"/>
      <c r="BPD141" s="17"/>
      <c r="BPE141" s="17"/>
      <c r="BPF141" s="17"/>
      <c r="BPG141" s="17"/>
      <c r="BPH141" s="17"/>
      <c r="BPI141" s="17"/>
      <c r="BPJ141" s="17"/>
      <c r="BPK141" s="17"/>
      <c r="BPL141" s="17"/>
      <c r="BPM141" s="17"/>
      <c r="BPN141" s="17"/>
      <c r="BPO141" s="17"/>
      <c r="BPP141" s="17"/>
      <c r="BPQ141" s="17"/>
      <c r="BPR141" s="17"/>
      <c r="BPS141" s="17"/>
      <c r="BPT141" s="17"/>
      <c r="BPU141" s="17"/>
      <c r="BPV141" s="17"/>
      <c r="BPW141" s="17"/>
      <c r="BPX141" s="17"/>
      <c r="BPY141" s="17"/>
      <c r="BPZ141" s="17"/>
      <c r="BQA141" s="17"/>
      <c r="BQB141" s="17"/>
      <c r="BQC141" s="17"/>
      <c r="BQD141" s="17"/>
      <c r="BQE141" s="17"/>
      <c r="BQF141" s="17"/>
      <c r="BQG141" s="17"/>
      <c r="BQH141" s="17"/>
      <c r="BQI141" s="17"/>
      <c r="BQJ141" s="17"/>
      <c r="BQK141" s="17"/>
      <c r="BQL141" s="17"/>
      <c r="BQM141" s="17"/>
      <c r="BQN141" s="17"/>
      <c r="BQO141" s="17"/>
      <c r="BQP141" s="17"/>
      <c r="BQQ141" s="17"/>
      <c r="BQR141" s="17"/>
      <c r="BQS141" s="17"/>
      <c r="BQT141" s="17"/>
      <c r="BQU141" s="17"/>
      <c r="BQV141" s="17"/>
      <c r="BQW141" s="17"/>
      <c r="BQX141" s="17"/>
      <c r="BQY141" s="17"/>
      <c r="BQZ141" s="17"/>
      <c r="BRA141" s="17"/>
      <c r="BRB141" s="17"/>
      <c r="BRC141" s="17"/>
      <c r="BRD141" s="17"/>
      <c r="BRE141" s="17"/>
      <c r="BRF141" s="17"/>
      <c r="BRG141" s="17"/>
      <c r="BRH141" s="17"/>
      <c r="BRI141" s="17"/>
      <c r="BRJ141" s="17"/>
      <c r="BRK141" s="17"/>
      <c r="BRL141" s="17"/>
      <c r="BRM141" s="17"/>
      <c r="BRN141" s="17"/>
      <c r="BRO141" s="17"/>
      <c r="BRP141" s="17"/>
      <c r="BRQ141" s="17"/>
      <c r="BRR141" s="17"/>
      <c r="BRS141" s="17"/>
      <c r="BRT141" s="17"/>
      <c r="BRU141" s="17"/>
      <c r="BRV141" s="17"/>
      <c r="BRW141" s="17"/>
      <c r="BRX141" s="17"/>
      <c r="BRY141" s="17"/>
      <c r="BRZ141" s="17"/>
      <c r="BSA141" s="17"/>
      <c r="BSB141" s="17"/>
      <c r="BSC141" s="17"/>
      <c r="BSD141" s="17"/>
      <c r="BSE141" s="17"/>
      <c r="BSF141" s="17"/>
      <c r="BSG141" s="17"/>
      <c r="BSH141" s="17"/>
      <c r="BSI141" s="17"/>
      <c r="BSJ141" s="17"/>
      <c r="BSK141" s="17"/>
      <c r="BSL141" s="17"/>
      <c r="BSM141" s="17"/>
      <c r="BSN141" s="17"/>
      <c r="BSO141" s="17"/>
      <c r="BSP141" s="17"/>
      <c r="BSQ141" s="17"/>
      <c r="BSR141" s="17"/>
      <c r="BSS141" s="17"/>
      <c r="BST141" s="17"/>
      <c r="BSU141" s="17"/>
      <c r="BSV141" s="17"/>
      <c r="BSW141" s="17"/>
      <c r="BSX141" s="17"/>
      <c r="BSY141" s="17"/>
      <c r="BSZ141" s="17"/>
      <c r="BTA141" s="17"/>
      <c r="BTB141" s="17"/>
      <c r="BTC141" s="17"/>
      <c r="BTD141" s="17"/>
      <c r="BTE141" s="17"/>
      <c r="BTF141" s="17"/>
      <c r="BTG141" s="17"/>
      <c r="BTH141" s="17"/>
      <c r="BTI141" s="17"/>
      <c r="BTJ141" s="17"/>
      <c r="BTK141" s="17"/>
      <c r="BTL141" s="17"/>
      <c r="BTM141" s="17"/>
      <c r="BTN141" s="17"/>
      <c r="BTO141" s="17"/>
      <c r="BTP141" s="17"/>
      <c r="BTQ141" s="17"/>
      <c r="BTR141" s="17"/>
      <c r="BTS141" s="17"/>
      <c r="BTT141" s="17"/>
      <c r="BTU141" s="17"/>
      <c r="BTV141" s="17"/>
      <c r="BTW141" s="17"/>
      <c r="BTX141" s="17"/>
      <c r="BTY141" s="17"/>
      <c r="BTZ141" s="17"/>
      <c r="BUA141" s="17"/>
      <c r="BUB141" s="17"/>
      <c r="BUC141" s="17"/>
      <c r="BUD141" s="17"/>
      <c r="BUE141" s="17"/>
      <c r="BUF141" s="17"/>
      <c r="BUG141" s="17"/>
      <c r="BUH141" s="17"/>
      <c r="BUI141" s="17"/>
      <c r="BUJ141" s="17"/>
      <c r="BUK141" s="17"/>
      <c r="BUL141" s="17"/>
      <c r="BUM141" s="17"/>
      <c r="BUN141" s="17"/>
      <c r="BUO141" s="17"/>
      <c r="BUP141" s="17"/>
      <c r="BUQ141" s="17"/>
      <c r="BUR141" s="17"/>
      <c r="BUS141" s="17"/>
      <c r="BUT141" s="17"/>
      <c r="BUU141" s="17"/>
      <c r="BUV141" s="17"/>
      <c r="BUW141" s="17"/>
      <c r="BUX141" s="17"/>
      <c r="BUY141" s="17"/>
      <c r="BUZ141" s="17"/>
      <c r="BVA141" s="17"/>
      <c r="BVB141" s="17"/>
      <c r="BVC141" s="17"/>
      <c r="BVD141" s="17"/>
      <c r="BVE141" s="17"/>
      <c r="BVF141" s="17"/>
      <c r="BVG141" s="17"/>
      <c r="BVH141" s="17"/>
      <c r="BVI141" s="17"/>
      <c r="BVJ141" s="17"/>
      <c r="BVK141" s="17"/>
      <c r="BVL141" s="17"/>
      <c r="BVM141" s="17"/>
      <c r="BVN141" s="17"/>
      <c r="BVO141" s="17"/>
      <c r="BVP141" s="17"/>
      <c r="BVQ141" s="17"/>
      <c r="BVR141" s="17"/>
      <c r="BVS141" s="17"/>
      <c r="BVT141" s="17"/>
      <c r="BVU141" s="17"/>
      <c r="BVV141" s="17"/>
      <c r="BVW141" s="17"/>
      <c r="BVX141" s="17"/>
      <c r="BVY141" s="17"/>
      <c r="BVZ141" s="17"/>
      <c r="BWA141" s="17"/>
      <c r="BWB141" s="17"/>
      <c r="BWC141" s="17"/>
      <c r="BWD141" s="17"/>
      <c r="BWE141" s="17"/>
      <c r="BWF141" s="17"/>
      <c r="BWG141" s="17"/>
      <c r="BWH141" s="17"/>
      <c r="BWI141" s="17"/>
      <c r="BWJ141" s="17"/>
      <c r="BWK141" s="17"/>
      <c r="BWL141" s="17"/>
      <c r="BWM141" s="17"/>
      <c r="BWN141" s="17"/>
      <c r="BWO141" s="17"/>
      <c r="BWP141" s="17"/>
      <c r="BWQ141" s="17"/>
      <c r="BWR141" s="17"/>
      <c r="BWS141" s="17"/>
      <c r="BWT141" s="17"/>
      <c r="BWU141" s="17"/>
      <c r="BWV141" s="17"/>
      <c r="BWW141" s="17"/>
      <c r="BWX141" s="17"/>
      <c r="BWY141" s="17"/>
      <c r="BWZ141" s="17"/>
      <c r="BXA141" s="17"/>
      <c r="BXB141" s="17"/>
      <c r="BXC141" s="17"/>
      <c r="BXD141" s="17"/>
      <c r="BXE141" s="17"/>
      <c r="BXF141" s="17"/>
      <c r="BXG141" s="17"/>
      <c r="BXH141" s="17"/>
      <c r="BXI141" s="17"/>
      <c r="BXJ141" s="17"/>
      <c r="BXK141" s="17"/>
      <c r="BXL141" s="17"/>
      <c r="BXM141" s="17"/>
      <c r="BXN141" s="17"/>
      <c r="BXO141" s="17"/>
      <c r="BXP141" s="17"/>
      <c r="BXQ141" s="17"/>
      <c r="BXR141" s="17"/>
      <c r="BXS141" s="17"/>
      <c r="BXT141" s="17"/>
      <c r="BXU141" s="17"/>
      <c r="BXV141" s="17"/>
      <c r="BXW141" s="17"/>
      <c r="BXX141" s="17"/>
      <c r="BXY141" s="17"/>
      <c r="BXZ141" s="17"/>
      <c r="BYA141" s="17"/>
      <c r="BYB141" s="17"/>
      <c r="BYC141" s="17"/>
      <c r="BYD141" s="17"/>
      <c r="BYE141" s="17"/>
      <c r="BYF141" s="17"/>
      <c r="BYG141" s="17"/>
      <c r="BYH141" s="17"/>
      <c r="BYI141" s="17"/>
      <c r="BYJ141" s="17"/>
      <c r="BYK141" s="17"/>
      <c r="BYL141" s="17"/>
      <c r="BYM141" s="17"/>
      <c r="BYN141" s="17"/>
      <c r="BYO141" s="17"/>
      <c r="BYP141" s="17"/>
      <c r="BYQ141" s="17"/>
      <c r="BYR141" s="17"/>
      <c r="BYS141" s="17"/>
      <c r="BYT141" s="17"/>
      <c r="BYU141" s="17"/>
      <c r="BYV141" s="17"/>
      <c r="BYW141" s="17"/>
      <c r="BYX141" s="17"/>
      <c r="BYY141" s="17"/>
      <c r="BYZ141" s="17"/>
      <c r="BZA141" s="17"/>
      <c r="BZB141" s="17"/>
      <c r="BZC141" s="17"/>
      <c r="BZD141" s="17"/>
      <c r="BZE141" s="17"/>
      <c r="BZF141" s="17"/>
      <c r="BZG141" s="17"/>
      <c r="BZH141" s="17"/>
      <c r="BZI141" s="17"/>
      <c r="BZJ141" s="17"/>
      <c r="BZK141" s="17"/>
      <c r="BZL141" s="17"/>
      <c r="BZM141" s="17"/>
      <c r="BZN141" s="17"/>
      <c r="BZO141" s="17"/>
      <c r="BZP141" s="17"/>
      <c r="BZQ141" s="17"/>
      <c r="BZR141" s="17"/>
      <c r="BZS141" s="17"/>
      <c r="BZT141" s="17"/>
      <c r="BZU141" s="17"/>
      <c r="BZV141" s="17"/>
      <c r="BZW141" s="17"/>
      <c r="BZX141" s="17"/>
      <c r="BZY141" s="17"/>
      <c r="BZZ141" s="17"/>
      <c r="CAA141" s="17"/>
      <c r="CAB141" s="17"/>
      <c r="CAC141" s="17"/>
      <c r="CAD141" s="17"/>
      <c r="CAE141" s="17"/>
      <c r="CAF141" s="17"/>
      <c r="CAG141" s="17"/>
      <c r="CAH141" s="17"/>
      <c r="CAI141" s="17"/>
      <c r="CAJ141" s="17"/>
      <c r="CAK141" s="17"/>
      <c r="CAL141" s="17"/>
      <c r="CAM141" s="17"/>
      <c r="CAN141" s="17"/>
      <c r="CAO141" s="17"/>
      <c r="CAP141" s="17"/>
      <c r="CAQ141" s="17"/>
      <c r="CAR141" s="17"/>
      <c r="CAS141" s="17"/>
      <c r="CAT141" s="17"/>
      <c r="CAU141" s="17"/>
      <c r="CAV141" s="17"/>
      <c r="CAW141" s="17"/>
      <c r="CAX141" s="17"/>
      <c r="CAY141" s="17"/>
      <c r="CAZ141" s="17"/>
      <c r="CBA141" s="17"/>
      <c r="CBB141" s="17"/>
      <c r="CBC141" s="17"/>
      <c r="CBD141" s="17"/>
      <c r="CBE141" s="17"/>
      <c r="CBF141" s="17"/>
      <c r="CBG141" s="17"/>
      <c r="CBH141" s="17"/>
      <c r="CBI141" s="17"/>
      <c r="CBJ141" s="17"/>
      <c r="CBK141" s="17"/>
      <c r="CBL141" s="17"/>
      <c r="CBM141" s="17"/>
      <c r="CBN141" s="17"/>
      <c r="CBO141" s="17"/>
      <c r="CBP141" s="17"/>
      <c r="CBQ141" s="17"/>
      <c r="CBR141" s="17"/>
      <c r="CBS141" s="17"/>
      <c r="CBT141" s="17"/>
      <c r="CBU141" s="17"/>
      <c r="CBV141" s="17"/>
      <c r="CBW141" s="17"/>
      <c r="CBX141" s="17"/>
      <c r="CBY141" s="17"/>
      <c r="CBZ141" s="17"/>
      <c r="CCA141" s="17"/>
      <c r="CCB141" s="17"/>
      <c r="CCC141" s="17"/>
      <c r="CCD141" s="17"/>
      <c r="CCE141" s="17"/>
      <c r="CCF141" s="17"/>
      <c r="CCG141" s="17"/>
      <c r="CCH141" s="17"/>
      <c r="CCI141" s="17"/>
      <c r="CCJ141" s="17"/>
      <c r="CCK141" s="17"/>
      <c r="CCL141" s="17"/>
      <c r="CCM141" s="17"/>
      <c r="CCN141" s="17"/>
      <c r="CCO141" s="17"/>
      <c r="CCP141" s="17"/>
      <c r="CCQ141" s="17"/>
      <c r="CCR141" s="17"/>
      <c r="CCS141" s="17"/>
      <c r="CCT141" s="17"/>
      <c r="CCU141" s="17"/>
      <c r="CCV141" s="17"/>
      <c r="CCW141" s="17"/>
      <c r="CCX141" s="17"/>
      <c r="CCY141" s="17"/>
      <c r="CCZ141" s="17"/>
      <c r="CDA141" s="17"/>
      <c r="CDB141" s="17"/>
      <c r="CDC141" s="17"/>
      <c r="CDD141" s="17"/>
      <c r="CDE141" s="17"/>
      <c r="CDF141" s="17"/>
      <c r="CDG141" s="17"/>
      <c r="CDH141" s="17"/>
      <c r="CDI141" s="17"/>
      <c r="CDJ141" s="17"/>
      <c r="CDK141" s="17"/>
      <c r="CDL141" s="17"/>
      <c r="CDM141" s="17"/>
      <c r="CDN141" s="17"/>
      <c r="CDO141" s="17"/>
      <c r="CDP141" s="17"/>
      <c r="CDQ141" s="17"/>
      <c r="CDR141" s="17"/>
      <c r="CDS141" s="17"/>
      <c r="CDT141" s="17"/>
      <c r="CDU141" s="17"/>
    </row>
    <row r="142">
      <c r="A142" s="14" t="s">
        <v>2789</v>
      </c>
      <c r="B142" s="14" t="s">
        <v>3849</v>
      </c>
      <c r="C142" s="14" t="s">
        <v>2791</v>
      </c>
      <c r="D142" s="14" t="s">
        <v>2792</v>
      </c>
      <c r="E142" s="14" t="s">
        <v>3850</v>
      </c>
      <c r="F142" s="14" t="s">
        <v>2835</v>
      </c>
      <c r="I142" s="14" t="s">
        <v>3851</v>
      </c>
      <c r="J142" s="14" t="s">
        <v>2618</v>
      </c>
      <c r="K142" s="14" t="s">
        <v>2619</v>
      </c>
      <c r="L142" s="14" t="s">
        <v>2639</v>
      </c>
      <c r="M142" s="17"/>
      <c r="N142" s="14" t="s">
        <v>2690</v>
      </c>
      <c r="O142" s="14" t="s">
        <v>2690</v>
      </c>
      <c r="P142" s="14" t="s">
        <v>2690</v>
      </c>
      <c r="Q142" s="16">
        <v>11.0</v>
      </c>
      <c r="R142" s="16">
        <v>3877555.0</v>
      </c>
      <c r="S142" s="16">
        <v>3877555.0</v>
      </c>
      <c r="T142" s="14" t="s">
        <v>2622</v>
      </c>
      <c r="U142" s="14" t="s">
        <v>2630</v>
      </c>
      <c r="V142" s="14" t="s">
        <v>3852</v>
      </c>
      <c r="W142" s="14" t="s">
        <v>3853</v>
      </c>
      <c r="X142" s="16">
        <v>0.11</v>
      </c>
      <c r="Y142" s="17"/>
      <c r="Z142" s="16">
        <v>3.0</v>
      </c>
      <c r="AA142" s="16">
        <v>25.0</v>
      </c>
      <c r="AB142" s="17"/>
      <c r="AC142" s="16">
        <v>19.0</v>
      </c>
      <c r="AD142" s="16">
        <v>103.0</v>
      </c>
      <c r="AE142" s="22">
        <v>45303.0</v>
      </c>
      <c r="AF142" s="17"/>
      <c r="AG142" s="17"/>
      <c r="AH142" s="17"/>
      <c r="AI142" s="17"/>
      <c r="AJ142" s="17"/>
      <c r="AK142" s="17"/>
      <c r="AL142" s="16">
        <v>64.0</v>
      </c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4" t="s">
        <v>2794</v>
      </c>
      <c r="BB142" s="17"/>
      <c r="BC142" s="17"/>
      <c r="BD142" s="17"/>
      <c r="BE142" s="17"/>
      <c r="BF142" s="14" t="s">
        <v>2574</v>
      </c>
      <c r="BG142" s="16">
        <v>1.0</v>
      </c>
      <c r="BH142" s="14" t="s">
        <v>2564</v>
      </c>
      <c r="BI142" s="14" t="s">
        <v>2565</v>
      </c>
      <c r="BJ142" s="14" t="s">
        <v>2566</v>
      </c>
      <c r="BK142" s="17"/>
      <c r="BL142" s="17"/>
      <c r="BM142" s="16">
        <v>3.43333333</v>
      </c>
      <c r="BN142" s="17"/>
      <c r="BO142" s="17"/>
      <c r="BP142" s="17"/>
      <c r="BQ142" s="17"/>
      <c r="BR142" s="17"/>
      <c r="BS142" s="16">
        <v>0.4428</v>
      </c>
      <c r="BT142" s="16">
        <v>0.26301082</v>
      </c>
      <c r="BU142" s="14" t="s">
        <v>2680</v>
      </c>
      <c r="BW142" s="17"/>
      <c r="BX142" s="16">
        <v>8.0</v>
      </c>
      <c r="BY142" s="14" t="s">
        <v>2795</v>
      </c>
      <c r="BZ142" s="16">
        <v>8.0</v>
      </c>
      <c r="CA142" s="16">
        <v>-23689.0</v>
      </c>
      <c r="CB142" s="16">
        <v>0.0</v>
      </c>
      <c r="CC142" s="17"/>
      <c r="CD142" s="17"/>
      <c r="CE142" s="16">
        <v>0.26301082</v>
      </c>
      <c r="CF142" s="14" t="s">
        <v>2747</v>
      </c>
      <c r="CG142" s="14" t="s">
        <v>2704</v>
      </c>
      <c r="CH142" s="19">
        <v>39966.0</v>
      </c>
      <c r="CI142" s="14" t="s">
        <v>2573</v>
      </c>
      <c r="CJ142" s="14" t="s">
        <v>2719</v>
      </c>
      <c r="CK142" s="14" t="s">
        <v>2574</v>
      </c>
      <c r="CL142" s="14" t="s">
        <v>2796</v>
      </c>
      <c r="CM142" s="20">
        <v>2389113.0</v>
      </c>
      <c r="CN142" s="14" t="s">
        <v>2796</v>
      </c>
      <c r="CO142" s="14" t="s">
        <v>2563</v>
      </c>
      <c r="CP142" s="14" t="s">
        <v>2574</v>
      </c>
      <c r="CQ142" s="16">
        <v>0.271</v>
      </c>
      <c r="CR142" s="16">
        <v>0.3</v>
      </c>
      <c r="CS142" s="17"/>
      <c r="CT142" s="14" t="s">
        <v>3854</v>
      </c>
      <c r="CX142" s="14" t="s">
        <v>2739</v>
      </c>
      <c r="CY142" s="16">
        <v>0.26301082</v>
      </c>
      <c r="CZ142" s="14" t="s">
        <v>2707</v>
      </c>
      <c r="DB142" s="17"/>
      <c r="DC142" s="14" t="s">
        <v>2708</v>
      </c>
      <c r="DD142" s="17"/>
      <c r="DE142" s="17"/>
      <c r="DF142" s="17"/>
      <c r="DG142" s="14" t="s">
        <v>3491</v>
      </c>
      <c r="DH142" s="16">
        <v>30.0</v>
      </c>
      <c r="DI142" s="14" t="s">
        <v>2799</v>
      </c>
      <c r="DJ142" s="14" t="s">
        <v>2800</v>
      </c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  <c r="KL142" s="17"/>
      <c r="KM142" s="17"/>
      <c r="KN142" s="17"/>
      <c r="KO142" s="17"/>
      <c r="KP142" s="17"/>
      <c r="KQ142" s="17"/>
      <c r="KR142" s="17"/>
      <c r="KS142" s="17"/>
      <c r="KT142" s="17"/>
      <c r="KU142" s="17"/>
      <c r="KV142" s="17"/>
      <c r="KW142" s="17"/>
      <c r="KX142" s="17"/>
      <c r="KY142" s="17"/>
      <c r="KZ142" s="17"/>
      <c r="LA142" s="17"/>
      <c r="LB142" s="17"/>
      <c r="LC142" s="17"/>
      <c r="LD142" s="17"/>
      <c r="LE142" s="17"/>
      <c r="LF142" s="17"/>
      <c r="LG142" s="17"/>
      <c r="LH142" s="17"/>
      <c r="LI142" s="17"/>
      <c r="LJ142" s="17"/>
      <c r="LK142" s="17"/>
      <c r="LL142" s="17"/>
      <c r="LM142" s="17"/>
      <c r="LN142" s="17"/>
      <c r="LO142" s="17"/>
      <c r="LP142" s="17"/>
      <c r="LQ142" s="17"/>
      <c r="LR142" s="17"/>
      <c r="LS142" s="17"/>
      <c r="LT142" s="17"/>
      <c r="LU142" s="17"/>
      <c r="LV142" s="17"/>
      <c r="LW142" s="17"/>
      <c r="LX142" s="17"/>
      <c r="LY142" s="17"/>
      <c r="LZ142" s="17"/>
      <c r="MA142" s="17"/>
      <c r="MB142" s="17"/>
      <c r="MC142" s="17"/>
      <c r="MD142" s="17"/>
      <c r="ME142" s="17"/>
      <c r="MF142" s="17"/>
      <c r="MG142" s="17"/>
      <c r="MH142" s="17"/>
      <c r="MI142" s="17"/>
      <c r="MJ142" s="17"/>
      <c r="MK142" s="17"/>
      <c r="ML142" s="17"/>
      <c r="MM142" s="17"/>
      <c r="MN142" s="17"/>
      <c r="MO142" s="17"/>
      <c r="MP142" s="17"/>
      <c r="MQ142" s="17"/>
      <c r="MR142" s="17"/>
      <c r="MS142" s="17"/>
      <c r="MT142" s="17"/>
      <c r="MU142" s="17"/>
      <c r="MV142" s="17"/>
      <c r="MW142" s="17"/>
      <c r="MX142" s="17"/>
      <c r="MY142" s="17"/>
      <c r="MZ142" s="17"/>
      <c r="NA142" s="17"/>
      <c r="NB142" s="17"/>
      <c r="NC142" s="17"/>
      <c r="ND142" s="17"/>
      <c r="NE142" s="17"/>
      <c r="NF142" s="17"/>
      <c r="NG142" s="17"/>
      <c r="NH142" s="17"/>
      <c r="NI142" s="17"/>
      <c r="NJ142" s="17"/>
      <c r="NK142" s="17"/>
      <c r="NL142" s="17"/>
      <c r="NM142" s="17"/>
      <c r="NN142" s="17"/>
      <c r="NO142" s="17"/>
      <c r="NP142" s="17"/>
      <c r="NQ142" s="17"/>
      <c r="NR142" s="17"/>
      <c r="NS142" s="17"/>
      <c r="NT142" s="17"/>
      <c r="NU142" s="17"/>
      <c r="NV142" s="17"/>
      <c r="NW142" s="17"/>
      <c r="NX142" s="17"/>
      <c r="NY142" s="17"/>
      <c r="NZ142" s="17"/>
      <c r="OA142" s="17"/>
      <c r="OB142" s="17"/>
      <c r="OC142" s="17"/>
      <c r="OD142" s="17"/>
      <c r="OE142" s="17"/>
      <c r="OF142" s="17"/>
      <c r="OG142" s="17"/>
      <c r="OH142" s="17"/>
      <c r="OI142" s="17"/>
      <c r="OJ142" s="17"/>
      <c r="OK142" s="17"/>
      <c r="OL142" s="17"/>
      <c r="OM142" s="17"/>
      <c r="ON142" s="17"/>
      <c r="OO142" s="17"/>
      <c r="OP142" s="17"/>
      <c r="OQ142" s="17"/>
      <c r="OR142" s="17"/>
      <c r="OS142" s="17"/>
      <c r="OT142" s="17"/>
      <c r="OU142" s="17"/>
      <c r="OV142" s="17"/>
      <c r="OW142" s="17"/>
      <c r="OX142" s="17"/>
      <c r="OY142" s="17"/>
      <c r="OZ142" s="17"/>
      <c r="PA142" s="17"/>
      <c r="PB142" s="17"/>
      <c r="PC142" s="17"/>
      <c r="PD142" s="17"/>
      <c r="PE142" s="17"/>
      <c r="PF142" s="17"/>
      <c r="PG142" s="17"/>
      <c r="PH142" s="17"/>
      <c r="PI142" s="17"/>
      <c r="PJ142" s="17"/>
      <c r="PK142" s="17"/>
      <c r="PL142" s="17"/>
      <c r="PM142" s="17"/>
      <c r="PN142" s="17"/>
      <c r="PO142" s="17"/>
      <c r="PP142" s="17"/>
      <c r="PQ142" s="17"/>
      <c r="PR142" s="17"/>
      <c r="PS142" s="17"/>
      <c r="PT142" s="17"/>
      <c r="PU142" s="17"/>
      <c r="PV142" s="17"/>
      <c r="PW142" s="17"/>
      <c r="PX142" s="17"/>
      <c r="PY142" s="17"/>
      <c r="PZ142" s="17"/>
      <c r="QA142" s="17"/>
      <c r="QB142" s="17"/>
      <c r="QC142" s="17"/>
      <c r="QD142" s="17"/>
      <c r="QE142" s="17"/>
      <c r="QF142" s="17"/>
      <c r="QG142" s="17"/>
      <c r="QH142" s="17"/>
      <c r="QI142" s="17"/>
      <c r="QJ142" s="17"/>
      <c r="QK142" s="17"/>
      <c r="QL142" s="17"/>
      <c r="QM142" s="17"/>
      <c r="QN142" s="17"/>
      <c r="QO142" s="17"/>
      <c r="QP142" s="17"/>
      <c r="QQ142" s="17"/>
      <c r="QR142" s="17"/>
      <c r="QS142" s="17"/>
      <c r="QT142" s="17"/>
      <c r="QU142" s="16">
        <v>13.0</v>
      </c>
      <c r="QV142" s="16">
        <v>0.0</v>
      </c>
      <c r="QW142" s="16">
        <v>14.0</v>
      </c>
      <c r="QX142" s="17"/>
      <c r="QY142" s="17"/>
      <c r="QZ142" s="17"/>
      <c r="RA142" s="17"/>
      <c r="RB142" s="17"/>
      <c r="RC142" s="17"/>
      <c r="RD142" s="17"/>
      <c r="RE142" s="17"/>
      <c r="RF142" s="17"/>
      <c r="RG142" s="17"/>
      <c r="RH142" s="17"/>
      <c r="RI142" s="17"/>
      <c r="RJ142" s="17"/>
      <c r="RK142" s="17"/>
      <c r="RL142" s="17"/>
      <c r="RM142" s="17"/>
      <c r="RN142" s="17"/>
      <c r="RO142" s="17"/>
      <c r="RP142" s="17"/>
      <c r="RQ142" s="17"/>
      <c r="RR142" s="17"/>
      <c r="RS142" s="17"/>
      <c r="RT142" s="17"/>
      <c r="RU142" s="17"/>
      <c r="RV142" s="17"/>
      <c r="RW142" s="17"/>
      <c r="RX142" s="17"/>
      <c r="RY142" s="17"/>
      <c r="RZ142" s="17"/>
      <c r="SA142" s="17"/>
      <c r="SB142" s="17"/>
      <c r="SC142" s="17"/>
      <c r="SD142" s="17"/>
      <c r="SE142" s="17"/>
      <c r="SF142" s="17"/>
      <c r="SG142" s="17"/>
      <c r="SH142" s="17"/>
      <c r="SI142" s="17"/>
      <c r="SJ142" s="17"/>
      <c r="SK142" s="17"/>
      <c r="SL142" s="17"/>
      <c r="SM142" s="17"/>
      <c r="SN142" s="17"/>
      <c r="SO142" s="17"/>
      <c r="SP142" s="17"/>
      <c r="SQ142" s="17"/>
      <c r="SR142" s="17"/>
      <c r="SS142" s="17"/>
      <c r="ST142" s="17"/>
      <c r="SU142" s="17"/>
      <c r="SV142" s="17"/>
      <c r="SW142" s="17"/>
      <c r="SX142" s="17"/>
      <c r="SY142" s="17"/>
      <c r="SZ142" s="17"/>
      <c r="TA142" s="17"/>
      <c r="TB142" s="17"/>
      <c r="TC142" s="17"/>
      <c r="TD142" s="17"/>
      <c r="TE142" s="17"/>
      <c r="TF142" s="17"/>
      <c r="TG142" s="17"/>
      <c r="TH142" s="17"/>
      <c r="TI142" s="17"/>
      <c r="TJ142" s="17"/>
      <c r="TK142" s="17"/>
      <c r="TL142" s="17"/>
      <c r="TM142" s="17"/>
      <c r="TN142" s="17"/>
      <c r="TO142" s="17"/>
      <c r="TP142" s="17"/>
      <c r="TQ142" s="17"/>
      <c r="TR142" s="17"/>
      <c r="TS142" s="17"/>
      <c r="TT142" s="17"/>
      <c r="TU142" s="17"/>
      <c r="TV142" s="17"/>
      <c r="TW142" s="17"/>
      <c r="TX142" s="17"/>
      <c r="TY142" s="17"/>
      <c r="TZ142" s="17"/>
      <c r="UA142" s="17"/>
      <c r="UB142" s="17"/>
      <c r="UC142" s="17"/>
      <c r="UD142" s="17"/>
      <c r="UE142" s="17"/>
      <c r="UF142" s="17"/>
      <c r="UG142" s="17"/>
      <c r="UH142" s="17"/>
      <c r="UI142" s="17"/>
      <c r="UJ142" s="17"/>
      <c r="UK142" s="17"/>
      <c r="UL142" s="17"/>
      <c r="UM142" s="17"/>
      <c r="UN142" s="17"/>
      <c r="UO142" s="17"/>
      <c r="UP142" s="17"/>
      <c r="UQ142" s="17"/>
      <c r="UR142" s="17"/>
      <c r="US142" s="17"/>
      <c r="UT142" s="17"/>
      <c r="UU142" s="17"/>
      <c r="UV142" s="17"/>
      <c r="UW142" s="17"/>
      <c r="UX142" s="17"/>
      <c r="UY142" s="17"/>
      <c r="UZ142" s="17"/>
      <c r="VA142" s="17"/>
      <c r="VB142" s="17"/>
      <c r="VC142" s="17"/>
      <c r="VD142" s="17"/>
      <c r="VE142" s="17"/>
      <c r="VF142" s="17"/>
      <c r="VG142" s="17"/>
      <c r="VH142" s="17"/>
      <c r="VI142" s="17"/>
      <c r="VJ142" s="17"/>
      <c r="VK142" s="17"/>
      <c r="VL142" s="17"/>
      <c r="VM142" s="17"/>
      <c r="VN142" s="17"/>
      <c r="VO142" s="17"/>
      <c r="VP142" s="17"/>
      <c r="VQ142" s="17"/>
      <c r="VR142" s="17"/>
      <c r="VS142" s="17"/>
      <c r="VT142" s="17"/>
      <c r="VU142" s="17"/>
      <c r="VV142" s="17"/>
      <c r="VW142" s="17"/>
      <c r="VX142" s="17"/>
      <c r="VY142" s="17"/>
      <c r="VZ142" s="17"/>
      <c r="WA142" s="17"/>
      <c r="WB142" s="17"/>
      <c r="WC142" s="17"/>
      <c r="WD142" s="17"/>
      <c r="WE142" s="17"/>
      <c r="WF142" s="17"/>
      <c r="WG142" s="17"/>
      <c r="WH142" s="17"/>
      <c r="WI142" s="17"/>
      <c r="WJ142" s="17"/>
      <c r="WK142" s="17"/>
      <c r="WL142" s="17"/>
      <c r="WM142" s="17"/>
      <c r="WN142" s="17"/>
      <c r="WO142" s="17"/>
      <c r="WP142" s="17"/>
      <c r="WQ142" s="17"/>
      <c r="WR142" s="17"/>
      <c r="WS142" s="17"/>
      <c r="WT142" s="17"/>
      <c r="WU142" s="17"/>
      <c r="WV142" s="17"/>
      <c r="WW142" s="17"/>
      <c r="WX142" s="17"/>
      <c r="WY142" s="17"/>
      <c r="WZ142" s="17"/>
      <c r="XA142" s="17"/>
      <c r="XB142" s="17"/>
      <c r="XC142" s="17"/>
      <c r="XD142" s="17"/>
      <c r="XE142" s="17"/>
      <c r="XF142" s="17"/>
      <c r="XG142" s="17"/>
      <c r="XH142" s="17"/>
      <c r="XI142" s="17"/>
      <c r="XJ142" s="17"/>
      <c r="XK142" s="17"/>
      <c r="XL142" s="17"/>
      <c r="XM142" s="17"/>
      <c r="XN142" s="17"/>
      <c r="XO142" s="17"/>
      <c r="XP142" s="17"/>
      <c r="XQ142" s="17"/>
      <c r="XR142" s="17"/>
      <c r="XS142" s="17"/>
      <c r="XT142" s="17"/>
      <c r="XU142" s="17"/>
      <c r="XV142" s="17"/>
      <c r="XW142" s="17"/>
      <c r="XX142" s="17"/>
      <c r="XY142" s="17"/>
      <c r="XZ142" s="17"/>
      <c r="YA142" s="17"/>
      <c r="YB142" s="17"/>
      <c r="YC142" s="17"/>
      <c r="YD142" s="17"/>
      <c r="YE142" s="17"/>
      <c r="YF142" s="17"/>
      <c r="YG142" s="17"/>
      <c r="YH142" s="17"/>
      <c r="YI142" s="17"/>
      <c r="YJ142" s="17"/>
      <c r="YK142" s="17"/>
      <c r="YL142" s="17"/>
      <c r="YM142" s="17"/>
      <c r="YN142" s="17"/>
      <c r="YO142" s="17"/>
      <c r="YP142" s="17"/>
      <c r="YQ142" s="17"/>
      <c r="YR142" s="17"/>
      <c r="YS142" s="17"/>
      <c r="YT142" s="17"/>
      <c r="YU142" s="17"/>
      <c r="YV142" s="17"/>
      <c r="YW142" s="17"/>
      <c r="YX142" s="17"/>
      <c r="YY142" s="17"/>
      <c r="YZ142" s="17"/>
      <c r="ZA142" s="17"/>
      <c r="ZB142" s="17"/>
      <c r="ZC142" s="17"/>
      <c r="ZD142" s="17"/>
      <c r="ZE142" s="17"/>
      <c r="ZF142" s="17"/>
      <c r="ZG142" s="17"/>
      <c r="ZH142" s="17"/>
      <c r="ZI142" s="17"/>
      <c r="ZJ142" s="17"/>
      <c r="ZK142" s="17"/>
      <c r="ZL142" s="17"/>
      <c r="ZM142" s="17"/>
      <c r="ZN142" s="17"/>
      <c r="ZO142" s="17"/>
      <c r="ZP142" s="17"/>
      <c r="ZQ142" s="17"/>
      <c r="ZR142" s="17"/>
      <c r="ZS142" s="17"/>
      <c r="ZT142" s="17"/>
      <c r="ZU142" s="17"/>
      <c r="ZV142" s="17"/>
      <c r="ZW142" s="17"/>
      <c r="ZX142" s="17"/>
      <c r="ZY142" s="17"/>
      <c r="ZZ142" s="17"/>
      <c r="AAA142" s="17"/>
      <c r="AAB142" s="17"/>
      <c r="AAC142" s="17"/>
      <c r="AAD142" s="17"/>
      <c r="AAE142" s="17"/>
      <c r="AAF142" s="17"/>
      <c r="AAG142" s="17"/>
      <c r="AAH142" s="17"/>
      <c r="AAI142" s="17"/>
      <c r="AAJ142" s="17"/>
      <c r="AAK142" s="17"/>
      <c r="AAL142" s="17"/>
      <c r="AAM142" s="17"/>
      <c r="AAN142" s="17"/>
      <c r="AAO142" s="17"/>
      <c r="AAP142" s="17"/>
      <c r="AAQ142" s="17"/>
      <c r="AAR142" s="17"/>
      <c r="AAS142" s="17"/>
      <c r="AAT142" s="17"/>
      <c r="AAU142" s="17"/>
      <c r="AAV142" s="17"/>
      <c r="AAW142" s="17"/>
      <c r="AAX142" s="17"/>
      <c r="AAY142" s="17"/>
      <c r="AAZ142" s="17"/>
      <c r="ABA142" s="17"/>
      <c r="ABB142" s="17"/>
      <c r="ABC142" s="17"/>
      <c r="ABD142" s="17"/>
      <c r="ABE142" s="17"/>
      <c r="ABF142" s="17"/>
      <c r="ABG142" s="17"/>
      <c r="ABH142" s="17"/>
      <c r="ABI142" s="17"/>
      <c r="ABJ142" s="17"/>
      <c r="ABK142" s="17"/>
      <c r="ABL142" s="17"/>
      <c r="ABM142" s="17"/>
      <c r="ABN142" s="17"/>
      <c r="ABO142" s="17"/>
      <c r="ABP142" s="17"/>
      <c r="ABQ142" s="17"/>
      <c r="ABR142" s="17"/>
      <c r="ABS142" s="17"/>
      <c r="ABT142" s="17"/>
      <c r="ABU142" s="17"/>
      <c r="ABV142" s="17"/>
      <c r="ABW142" s="17"/>
      <c r="ABX142" s="17"/>
      <c r="ABY142" s="17"/>
      <c r="ABZ142" s="17"/>
      <c r="ACA142" s="17"/>
      <c r="ACB142" s="17"/>
      <c r="ACC142" s="17"/>
      <c r="ACD142" s="17"/>
      <c r="ACE142" s="17"/>
      <c r="ACF142" s="17"/>
      <c r="ACG142" s="17"/>
      <c r="ACH142" s="17"/>
      <c r="ACI142" s="17"/>
      <c r="ACJ142" s="17"/>
      <c r="ACK142" s="17"/>
      <c r="ACL142" s="17"/>
      <c r="ACM142" s="17"/>
      <c r="ACN142" s="17"/>
      <c r="ACO142" s="17"/>
      <c r="ACP142" s="17"/>
      <c r="ACQ142" s="17"/>
      <c r="ACR142" s="17"/>
      <c r="ACS142" s="17"/>
      <c r="ACT142" s="17"/>
      <c r="ACU142" s="17"/>
      <c r="ACV142" s="17"/>
      <c r="ACW142" s="17"/>
      <c r="ACX142" s="17"/>
      <c r="ACY142" s="17"/>
      <c r="ACZ142" s="17"/>
      <c r="ADA142" s="17"/>
      <c r="ADB142" s="17"/>
      <c r="ADC142" s="17"/>
      <c r="ADD142" s="17"/>
      <c r="ADE142" s="17"/>
      <c r="ADF142" s="17"/>
      <c r="ADG142" s="17"/>
      <c r="ADH142" s="17"/>
      <c r="ADI142" s="17"/>
      <c r="ADJ142" s="17"/>
      <c r="ADK142" s="17"/>
      <c r="ADL142" s="17"/>
      <c r="ADM142" s="17"/>
      <c r="ADN142" s="17"/>
      <c r="ADO142" s="17"/>
      <c r="ADP142" s="17"/>
      <c r="ADQ142" s="17"/>
      <c r="ADR142" s="17"/>
      <c r="ADS142" s="17"/>
      <c r="ADT142" s="17"/>
      <c r="ADU142" s="17"/>
      <c r="ADV142" s="17"/>
      <c r="ADW142" s="17"/>
      <c r="ADX142" s="17"/>
      <c r="ADY142" s="17"/>
      <c r="ADZ142" s="17"/>
      <c r="AEA142" s="17"/>
      <c r="AEB142" s="17"/>
      <c r="AEC142" s="17"/>
      <c r="AED142" s="17"/>
      <c r="AEE142" s="17"/>
      <c r="AEF142" s="17"/>
      <c r="AEG142" s="17"/>
      <c r="AEH142" s="17"/>
      <c r="AEI142" s="17"/>
      <c r="AEJ142" s="17"/>
      <c r="AEK142" s="17"/>
      <c r="AEL142" s="17"/>
      <c r="AEM142" s="17"/>
      <c r="AEN142" s="17"/>
      <c r="AEO142" s="17"/>
      <c r="AEP142" s="17"/>
      <c r="AEQ142" s="17"/>
      <c r="AER142" s="17"/>
      <c r="AES142" s="17"/>
      <c r="AET142" s="17"/>
      <c r="AEU142" s="17"/>
      <c r="AEV142" s="17"/>
      <c r="AEW142" s="17"/>
      <c r="AEX142" s="17"/>
      <c r="AEY142" s="17"/>
      <c r="AEZ142" s="17"/>
      <c r="AFA142" s="17"/>
      <c r="AFB142" s="17"/>
      <c r="AFC142" s="17"/>
      <c r="AFD142" s="17"/>
      <c r="AFE142" s="17"/>
      <c r="AFF142" s="17"/>
      <c r="AFG142" s="17"/>
      <c r="AFH142" s="17"/>
      <c r="AFI142" s="17"/>
      <c r="AFJ142" s="17"/>
      <c r="AFK142" s="17"/>
      <c r="AFL142" s="17"/>
      <c r="AFM142" s="17"/>
      <c r="AFN142" s="17"/>
      <c r="AFO142" s="17"/>
      <c r="AFP142" s="17"/>
      <c r="AFQ142" s="17"/>
      <c r="AFR142" s="17"/>
      <c r="AFS142" s="17"/>
      <c r="AFT142" s="17"/>
      <c r="AFU142" s="17"/>
      <c r="AFV142" s="17"/>
      <c r="AFW142" s="17"/>
      <c r="AFX142" s="17"/>
      <c r="AFY142" s="17"/>
      <c r="AFZ142" s="17"/>
      <c r="AGA142" s="17"/>
      <c r="AGB142" s="17"/>
      <c r="AGC142" s="17"/>
      <c r="AGD142" s="17"/>
      <c r="AGE142" s="17"/>
      <c r="AGF142" s="17"/>
      <c r="AGG142" s="17"/>
      <c r="AGH142" s="17"/>
      <c r="AGI142" s="17"/>
      <c r="AGJ142" s="17"/>
      <c r="AGK142" s="17"/>
      <c r="AGL142" s="17"/>
      <c r="AGM142" s="17"/>
      <c r="AGN142" s="17"/>
      <c r="AGO142" s="17"/>
      <c r="AGP142" s="17"/>
      <c r="AGQ142" s="17"/>
      <c r="AGR142" s="17"/>
      <c r="AGS142" s="17"/>
      <c r="AGT142" s="17"/>
      <c r="AGU142" s="17"/>
      <c r="AGV142" s="17"/>
      <c r="AGW142" s="17"/>
      <c r="AGX142" s="17"/>
      <c r="AGY142" s="17"/>
      <c r="AGZ142" s="17"/>
      <c r="AHA142" s="17"/>
      <c r="AHB142" s="17"/>
      <c r="AHC142" s="17"/>
      <c r="AHD142" s="17"/>
      <c r="AHE142" s="17"/>
      <c r="AHF142" s="17"/>
      <c r="AHG142" s="17"/>
      <c r="AHH142" s="17"/>
      <c r="AHI142" s="17"/>
      <c r="AHJ142" s="17"/>
      <c r="AHK142" s="17"/>
      <c r="AHL142" s="17"/>
      <c r="AHM142" s="17"/>
      <c r="AHN142" s="17"/>
      <c r="AHO142" s="17"/>
      <c r="AHP142" s="17"/>
      <c r="AHQ142" s="17"/>
      <c r="AHR142" s="17"/>
      <c r="AHS142" s="17"/>
      <c r="AHT142" s="17"/>
      <c r="AHU142" s="17"/>
      <c r="AHV142" s="17"/>
      <c r="AHW142" s="17"/>
      <c r="AHX142" s="17"/>
      <c r="AHY142" s="17"/>
      <c r="AHZ142" s="17"/>
      <c r="AIA142" s="17"/>
      <c r="AIB142" s="17"/>
      <c r="AIC142" s="17"/>
      <c r="AID142" s="17"/>
      <c r="AIE142" s="17"/>
      <c r="AIF142" s="17"/>
      <c r="AIG142" s="17"/>
      <c r="AIH142" s="17"/>
      <c r="AII142" s="17"/>
      <c r="AIJ142" s="17"/>
      <c r="AIK142" s="17"/>
      <c r="AIL142" s="17"/>
      <c r="AIM142" s="17"/>
      <c r="AIN142" s="17"/>
      <c r="AIO142" s="17"/>
      <c r="AIP142" s="17"/>
      <c r="AIQ142" s="17"/>
      <c r="AIR142" s="17"/>
      <c r="AIS142" s="17"/>
      <c r="AIT142" s="17"/>
      <c r="AIU142" s="17"/>
      <c r="AIV142" s="17"/>
      <c r="AIW142" s="17"/>
      <c r="AIX142" s="17"/>
      <c r="AIY142" s="17"/>
      <c r="AIZ142" s="17"/>
      <c r="AJA142" s="17"/>
      <c r="AJB142" s="17"/>
      <c r="AJC142" s="17"/>
      <c r="AJD142" s="17"/>
      <c r="AJE142" s="17"/>
      <c r="AJF142" s="17"/>
      <c r="AJG142" s="17"/>
      <c r="AJH142" s="17"/>
      <c r="AJI142" s="17"/>
      <c r="AJJ142" s="17"/>
      <c r="AJK142" s="17"/>
      <c r="AJL142" s="17"/>
      <c r="AJM142" s="17"/>
      <c r="AJN142" s="17"/>
      <c r="AJO142" s="17"/>
      <c r="AJP142" s="17"/>
      <c r="AJQ142" s="17"/>
      <c r="AJR142" s="17"/>
      <c r="AJS142" s="17"/>
      <c r="AJT142" s="17"/>
      <c r="AJU142" s="17"/>
      <c r="AJV142" s="17"/>
      <c r="AJW142" s="17"/>
      <c r="AJX142" s="17"/>
      <c r="AJY142" s="17"/>
      <c r="AJZ142" s="17"/>
      <c r="AKA142" s="17"/>
      <c r="AKB142" s="17"/>
      <c r="AKC142" s="17"/>
      <c r="AKD142" s="17"/>
      <c r="AKE142" s="17"/>
      <c r="AKF142" s="17"/>
      <c r="AKG142" s="17"/>
      <c r="AKH142" s="17"/>
      <c r="AKI142" s="17"/>
      <c r="AKJ142" s="17"/>
      <c r="AKK142" s="17"/>
      <c r="AKL142" s="17"/>
      <c r="AKM142" s="17"/>
      <c r="AKN142" s="17"/>
      <c r="AKO142" s="17"/>
      <c r="AKP142" s="17"/>
      <c r="AKQ142" s="17"/>
      <c r="AKR142" s="17"/>
      <c r="AKS142" s="17"/>
      <c r="AKT142" s="17"/>
      <c r="AKU142" s="17"/>
      <c r="AKV142" s="17"/>
      <c r="AKW142" s="17"/>
      <c r="AKX142" s="17"/>
      <c r="AKY142" s="17"/>
      <c r="AKZ142" s="17"/>
      <c r="ALA142" s="17"/>
      <c r="ALB142" s="17"/>
      <c r="ALC142" s="17"/>
      <c r="ALD142" s="17"/>
      <c r="ALE142" s="17"/>
      <c r="ALF142" s="17"/>
      <c r="ALG142" s="17"/>
      <c r="ALH142" s="17"/>
      <c r="ALI142" s="17"/>
      <c r="ALJ142" s="17"/>
      <c r="ALK142" s="17"/>
      <c r="ALL142" s="17"/>
      <c r="ALM142" s="17"/>
      <c r="ALN142" s="17"/>
      <c r="ALO142" s="17"/>
      <c r="ALP142" s="17"/>
      <c r="ALQ142" s="17"/>
      <c r="ALR142" s="17"/>
      <c r="ALS142" s="17"/>
      <c r="ALT142" s="17"/>
      <c r="ALU142" s="17"/>
      <c r="ALV142" s="17"/>
      <c r="ALW142" s="17"/>
      <c r="ALX142" s="17"/>
      <c r="ALY142" s="17"/>
      <c r="ALZ142" s="17"/>
      <c r="AMA142" s="17"/>
      <c r="AMB142" s="17"/>
      <c r="AMC142" s="17"/>
      <c r="AMD142" s="17"/>
      <c r="AME142" s="17"/>
      <c r="AMF142" s="17"/>
      <c r="AMG142" s="17"/>
      <c r="AMH142" s="17"/>
      <c r="AMI142" s="17"/>
      <c r="AMJ142" s="17"/>
      <c r="AMK142" s="17"/>
      <c r="AML142" s="17"/>
      <c r="AMM142" s="17"/>
      <c r="AMN142" s="17"/>
      <c r="AMO142" s="17"/>
      <c r="AMP142" s="17"/>
      <c r="AMQ142" s="17"/>
      <c r="AMR142" s="17"/>
      <c r="AMS142" s="17"/>
      <c r="AMT142" s="17"/>
      <c r="AMU142" s="17"/>
      <c r="AMV142" s="17"/>
      <c r="AMW142" s="17"/>
      <c r="AMX142" s="17"/>
      <c r="AMY142" s="17"/>
      <c r="AMZ142" s="17"/>
      <c r="ANA142" s="17"/>
      <c r="ANB142" s="17"/>
      <c r="ANC142" s="17"/>
      <c r="AND142" s="17"/>
      <c r="ANE142" s="17"/>
      <c r="ANF142" s="17"/>
      <c r="ANG142" s="17"/>
      <c r="ANH142" s="17"/>
      <c r="ANI142" s="17"/>
      <c r="ANJ142" s="17"/>
      <c r="ANK142" s="17"/>
      <c r="ANL142" s="17"/>
      <c r="ANM142" s="17"/>
      <c r="ANN142" s="17"/>
      <c r="ANO142" s="17"/>
      <c r="ANP142" s="17"/>
      <c r="ANQ142" s="17"/>
      <c r="ANR142" s="17"/>
      <c r="ANS142" s="17"/>
      <c r="ANT142" s="17"/>
      <c r="ANU142" s="17"/>
      <c r="ANV142" s="17"/>
      <c r="ANW142" s="17"/>
      <c r="ANX142" s="17"/>
      <c r="ANY142" s="17"/>
      <c r="ANZ142" s="17"/>
      <c r="AOA142" s="17"/>
      <c r="AOB142" s="17"/>
      <c r="AOC142" s="17"/>
      <c r="AOD142" s="17"/>
      <c r="AOE142" s="17"/>
      <c r="AOF142" s="17"/>
      <c r="AOG142" s="17"/>
      <c r="AOH142" s="17"/>
      <c r="AOI142" s="17"/>
      <c r="AOJ142" s="17"/>
      <c r="AOK142" s="17"/>
      <c r="AOL142" s="17"/>
      <c r="AOM142" s="17"/>
      <c r="AON142" s="17"/>
      <c r="AOO142" s="17"/>
      <c r="AOP142" s="17"/>
      <c r="AOQ142" s="17"/>
      <c r="AOR142" s="17"/>
      <c r="AOS142" s="17"/>
      <c r="AOT142" s="17"/>
      <c r="AOU142" s="17"/>
      <c r="AOV142" s="17"/>
      <c r="AOW142" s="17"/>
      <c r="AOX142" s="17"/>
      <c r="AOY142" s="17"/>
      <c r="AOZ142" s="17"/>
      <c r="APA142" s="17"/>
      <c r="APB142" s="17"/>
      <c r="APC142" s="17"/>
      <c r="APD142" s="17"/>
      <c r="APE142" s="17"/>
      <c r="APF142" s="17"/>
      <c r="APG142" s="17"/>
      <c r="APH142" s="17"/>
      <c r="API142" s="17"/>
      <c r="APJ142" s="17"/>
      <c r="APK142" s="17"/>
      <c r="APL142" s="17"/>
      <c r="APM142" s="17"/>
      <c r="APN142" s="17"/>
      <c r="APO142" s="17"/>
      <c r="APP142" s="17"/>
      <c r="APQ142" s="17"/>
      <c r="APR142" s="17"/>
      <c r="APS142" s="17"/>
      <c r="APT142" s="17"/>
      <c r="APU142" s="17"/>
      <c r="APV142" s="17"/>
      <c r="APW142" s="17"/>
      <c r="APX142" s="17"/>
      <c r="APY142" s="17"/>
      <c r="APZ142" s="17"/>
      <c r="AQA142" s="17"/>
      <c r="AQB142" s="17"/>
      <c r="AQC142" s="17"/>
      <c r="AQD142" s="17"/>
      <c r="AQE142" s="17"/>
      <c r="AQF142" s="17"/>
      <c r="AQG142" s="17"/>
      <c r="AQH142" s="17"/>
      <c r="AQI142" s="17"/>
      <c r="AQJ142" s="17"/>
      <c r="AQK142" s="17"/>
      <c r="AQL142" s="17"/>
      <c r="AQM142" s="17"/>
      <c r="AQN142" s="17"/>
      <c r="AQO142" s="17"/>
      <c r="AQP142" s="17"/>
      <c r="AQQ142" s="17"/>
      <c r="AQR142" s="17"/>
      <c r="AQS142" s="17"/>
      <c r="AQT142" s="17"/>
      <c r="AQU142" s="17"/>
      <c r="AQV142" s="17"/>
      <c r="AQW142" s="17"/>
      <c r="AQX142" s="17"/>
      <c r="AQY142" s="17"/>
      <c r="AQZ142" s="17"/>
      <c r="ARA142" s="17"/>
      <c r="ARB142" s="17"/>
      <c r="ARC142" s="17"/>
      <c r="ARD142" s="17"/>
      <c r="ARE142" s="17"/>
      <c r="ARF142" s="17"/>
      <c r="ARG142" s="17"/>
      <c r="ARH142" s="17"/>
      <c r="ARI142" s="17"/>
      <c r="ARJ142" s="17"/>
      <c r="ARK142" s="17"/>
      <c r="ARL142" s="17"/>
      <c r="ARM142" s="17"/>
      <c r="ARN142" s="17"/>
      <c r="ARO142" s="17"/>
      <c r="ARP142" s="17"/>
      <c r="ARQ142" s="17"/>
      <c r="ARR142" s="17"/>
      <c r="ARS142" s="17"/>
      <c r="ART142" s="17"/>
      <c r="ARU142" s="17"/>
      <c r="ARV142" s="17"/>
      <c r="ARW142" s="17"/>
      <c r="ARX142" s="17"/>
      <c r="ARY142" s="17"/>
      <c r="ARZ142" s="17"/>
      <c r="ASA142" s="17"/>
      <c r="ASB142" s="17"/>
      <c r="ASC142" s="17"/>
      <c r="ASD142" s="17"/>
      <c r="ASE142" s="17"/>
      <c r="ASF142" s="17"/>
      <c r="ASG142" s="17"/>
      <c r="ASH142" s="17"/>
      <c r="ASI142" s="17"/>
      <c r="ASJ142" s="17"/>
      <c r="ASK142" s="17"/>
      <c r="ASL142" s="17"/>
      <c r="ASM142" s="17"/>
      <c r="ASN142" s="17"/>
      <c r="ASO142" s="17"/>
      <c r="ASP142" s="17"/>
      <c r="ASQ142" s="17"/>
      <c r="ASR142" s="17"/>
      <c r="ASS142" s="17"/>
      <c r="AST142" s="17"/>
      <c r="ASU142" s="17"/>
      <c r="ASV142" s="17"/>
      <c r="ASW142" s="17"/>
      <c r="ASX142" s="17"/>
      <c r="ASY142" s="17"/>
      <c r="ASZ142" s="17"/>
      <c r="ATA142" s="17"/>
      <c r="ATB142" s="17"/>
      <c r="ATC142" s="17"/>
      <c r="ATD142" s="17"/>
      <c r="ATE142" s="17"/>
      <c r="ATF142" s="17"/>
      <c r="ATG142" s="17"/>
      <c r="ATH142" s="17"/>
      <c r="ATI142" s="17"/>
      <c r="ATJ142" s="17"/>
      <c r="ATK142" s="17"/>
      <c r="ATL142" s="17"/>
      <c r="ATM142" s="17"/>
      <c r="ATN142" s="17"/>
      <c r="ATO142" s="17"/>
      <c r="ATP142" s="17"/>
      <c r="ATQ142" s="17"/>
      <c r="ATR142" s="17"/>
      <c r="ATS142" s="17"/>
      <c r="ATT142" s="17"/>
      <c r="ATU142" s="17"/>
      <c r="ATV142" s="17"/>
      <c r="ATW142" s="17"/>
      <c r="ATX142" s="17"/>
      <c r="ATY142" s="17"/>
      <c r="ATZ142" s="17"/>
      <c r="AUA142" s="17"/>
      <c r="AUB142" s="17"/>
      <c r="AUC142" s="17"/>
      <c r="AUD142" s="17"/>
      <c r="AUE142" s="17"/>
      <c r="AUF142" s="17"/>
      <c r="AUG142" s="17"/>
      <c r="AUH142" s="17"/>
      <c r="AUI142" s="17"/>
      <c r="AUJ142" s="17"/>
      <c r="AUK142" s="17"/>
      <c r="AUL142" s="17"/>
      <c r="AUM142" s="17"/>
      <c r="AUN142" s="17"/>
      <c r="AUO142" s="17"/>
      <c r="AUP142" s="17"/>
      <c r="AUQ142" s="17"/>
      <c r="AUR142" s="17"/>
      <c r="AUS142" s="17"/>
      <c r="AUT142" s="17"/>
      <c r="AUU142" s="17"/>
      <c r="AUV142" s="17"/>
      <c r="AUW142" s="17"/>
      <c r="AUX142" s="17"/>
      <c r="AUY142" s="17"/>
      <c r="AUZ142" s="17"/>
      <c r="AVA142" s="17"/>
      <c r="AVB142" s="17"/>
      <c r="AVC142" s="17"/>
      <c r="AVD142" s="17"/>
      <c r="AVE142" s="17"/>
      <c r="AVF142" s="17"/>
      <c r="AVG142" s="17"/>
      <c r="AVH142" s="17"/>
      <c r="AVI142" s="17"/>
      <c r="AVJ142" s="17"/>
      <c r="AVK142" s="17"/>
      <c r="AVL142" s="17"/>
      <c r="AVM142" s="17"/>
      <c r="AVN142" s="17"/>
      <c r="AVO142" s="17"/>
      <c r="AVP142" s="17"/>
      <c r="AVQ142" s="17"/>
      <c r="AVR142" s="17"/>
      <c r="AVS142" s="17"/>
      <c r="AVT142" s="17"/>
      <c r="AVU142" s="17"/>
      <c r="AVV142" s="17"/>
      <c r="AVW142" s="17"/>
      <c r="AVX142" s="17"/>
      <c r="AVY142" s="17"/>
      <c r="AVZ142" s="17"/>
      <c r="AWA142" s="17"/>
      <c r="AWB142" s="17"/>
      <c r="AWC142" s="17"/>
      <c r="AWD142" s="17"/>
      <c r="AWE142" s="17"/>
      <c r="AWF142" s="17"/>
      <c r="AWG142" s="17"/>
      <c r="AWH142" s="17"/>
      <c r="AWI142" s="17"/>
      <c r="AWJ142" s="17"/>
      <c r="AWK142" s="17"/>
      <c r="AWL142" s="17"/>
      <c r="AWM142" s="17"/>
      <c r="AWN142" s="17"/>
      <c r="AWO142" s="17"/>
      <c r="AWP142" s="17"/>
      <c r="AWQ142" s="17"/>
      <c r="AWR142" s="17"/>
      <c r="AWS142" s="17"/>
      <c r="AWT142" s="17"/>
      <c r="AWU142" s="17"/>
      <c r="AWV142" s="17"/>
      <c r="AWW142" s="17"/>
      <c r="AWX142" s="17"/>
      <c r="AWY142" s="17"/>
      <c r="AWZ142" s="17"/>
      <c r="AXA142" s="17"/>
      <c r="AXB142" s="17"/>
      <c r="AXC142" s="17"/>
      <c r="AXD142" s="17"/>
      <c r="AXE142" s="17"/>
      <c r="AXF142" s="17"/>
      <c r="AXG142" s="17"/>
      <c r="AXH142" s="17"/>
      <c r="AXI142" s="17"/>
      <c r="AXJ142" s="17"/>
      <c r="AXK142" s="17"/>
      <c r="AXL142" s="17"/>
      <c r="AXM142" s="17"/>
      <c r="AXN142" s="17"/>
      <c r="AXO142" s="17"/>
      <c r="AXP142" s="17"/>
      <c r="AXQ142" s="17"/>
      <c r="AXR142" s="17"/>
      <c r="AXS142" s="17"/>
      <c r="AXT142" s="17"/>
      <c r="AXU142" s="17"/>
      <c r="AXV142" s="17"/>
      <c r="AXW142" s="17"/>
      <c r="AXX142" s="17"/>
      <c r="AXY142" s="17"/>
      <c r="AXZ142" s="17"/>
      <c r="AYA142" s="17"/>
      <c r="AYB142" s="17"/>
      <c r="AYC142" s="17"/>
      <c r="AYD142" s="17"/>
      <c r="AYE142" s="17"/>
      <c r="AYF142" s="17"/>
      <c r="AYG142" s="17"/>
      <c r="AYH142" s="17"/>
      <c r="AYI142" s="17"/>
      <c r="AYJ142" s="17"/>
      <c r="AYK142" s="17"/>
      <c r="AYL142" s="17"/>
      <c r="AYM142" s="17"/>
      <c r="AYN142" s="17"/>
      <c r="AYO142" s="17"/>
      <c r="AYP142" s="17"/>
      <c r="AYQ142" s="17"/>
      <c r="AYR142" s="17"/>
      <c r="AYS142" s="17"/>
      <c r="AYT142" s="17"/>
      <c r="AYU142" s="17"/>
      <c r="AYV142" s="17"/>
      <c r="AYW142" s="17"/>
      <c r="AYX142" s="17"/>
      <c r="AYY142" s="17"/>
      <c r="AYZ142" s="17"/>
      <c r="AZA142" s="17"/>
      <c r="AZB142" s="17"/>
      <c r="AZC142" s="17"/>
      <c r="AZD142" s="17"/>
      <c r="AZE142" s="17"/>
      <c r="AZF142" s="17"/>
      <c r="AZG142" s="17"/>
      <c r="AZH142" s="17"/>
      <c r="AZI142" s="17"/>
      <c r="AZJ142" s="17"/>
      <c r="AZK142" s="17"/>
      <c r="AZL142" s="17"/>
      <c r="AZM142" s="17"/>
      <c r="AZN142" s="17"/>
      <c r="AZO142" s="17"/>
      <c r="AZP142" s="17"/>
      <c r="AZQ142" s="17"/>
      <c r="AZR142" s="17"/>
      <c r="AZS142" s="17"/>
      <c r="AZT142" s="17"/>
      <c r="AZU142" s="17"/>
      <c r="AZV142" s="17"/>
      <c r="AZW142" s="17"/>
      <c r="AZX142" s="17"/>
      <c r="AZY142" s="17"/>
      <c r="AZZ142" s="17"/>
      <c r="BAA142" s="17"/>
      <c r="BAB142" s="17"/>
      <c r="BAC142" s="17"/>
      <c r="BAD142" s="17"/>
      <c r="BAE142" s="17"/>
      <c r="BAF142" s="17"/>
      <c r="BAG142" s="17"/>
      <c r="BAH142" s="17"/>
      <c r="BAI142" s="17"/>
      <c r="BAJ142" s="17"/>
      <c r="BAK142" s="17"/>
      <c r="BAL142" s="17"/>
      <c r="BAM142" s="17"/>
      <c r="BAN142" s="17"/>
      <c r="BAO142" s="17"/>
      <c r="BAP142" s="17"/>
      <c r="BAQ142" s="17"/>
      <c r="BAR142" s="17"/>
      <c r="BAS142" s="17"/>
      <c r="BAT142" s="17"/>
      <c r="BAU142" s="17"/>
      <c r="BAV142" s="17"/>
      <c r="BAW142" s="17"/>
      <c r="BAX142" s="17"/>
      <c r="BAY142" s="17"/>
      <c r="BAZ142" s="17"/>
      <c r="BBA142" s="17"/>
      <c r="BBB142" s="17"/>
      <c r="BBC142" s="17"/>
      <c r="BBD142" s="17"/>
      <c r="BBE142" s="17"/>
      <c r="BBF142" s="17"/>
      <c r="BBG142" s="17"/>
      <c r="BBH142" s="17"/>
      <c r="BBI142" s="17"/>
      <c r="BBJ142" s="17"/>
      <c r="BBK142" s="17"/>
      <c r="BBL142" s="17"/>
      <c r="BBM142" s="17"/>
      <c r="BBN142" s="17"/>
      <c r="BBO142" s="17"/>
      <c r="BBP142" s="17"/>
      <c r="BBQ142" s="17"/>
      <c r="BBR142" s="17"/>
      <c r="BBS142" s="17"/>
      <c r="BBT142" s="17"/>
      <c r="BBU142" s="17"/>
      <c r="BBV142" s="17"/>
      <c r="BBW142" s="17"/>
      <c r="BBX142" s="17"/>
      <c r="BBY142" s="17"/>
      <c r="BBZ142" s="17"/>
      <c r="BCA142" s="17"/>
      <c r="BCB142" s="17"/>
      <c r="BCC142" s="17"/>
      <c r="BCD142" s="17"/>
      <c r="BCE142" s="17"/>
      <c r="BCF142" s="17"/>
      <c r="BCG142" s="17"/>
      <c r="BCH142" s="17"/>
      <c r="BCI142" s="17"/>
      <c r="BCJ142" s="17"/>
      <c r="BCK142" s="17"/>
      <c r="BCL142" s="17"/>
      <c r="BCM142" s="17"/>
      <c r="BCN142" s="17"/>
      <c r="BCO142" s="17"/>
      <c r="BCP142" s="17"/>
      <c r="BCQ142" s="17"/>
      <c r="BCR142" s="17"/>
      <c r="BCS142" s="17"/>
      <c r="BCT142" s="17"/>
      <c r="BCU142" s="17"/>
      <c r="BCV142" s="17"/>
      <c r="BCW142" s="17"/>
      <c r="BCX142" s="17"/>
      <c r="BCY142" s="17"/>
      <c r="BCZ142" s="17"/>
      <c r="BDA142" s="17"/>
      <c r="BDB142" s="17"/>
      <c r="BDC142" s="17"/>
      <c r="BDD142" s="17"/>
      <c r="BDE142" s="17"/>
      <c r="BDF142" s="17"/>
      <c r="BDG142" s="17"/>
      <c r="BDH142" s="17"/>
      <c r="BDI142" s="17"/>
      <c r="BDJ142" s="17"/>
      <c r="BDK142" s="17"/>
      <c r="BDL142" s="17"/>
      <c r="BDM142" s="17"/>
      <c r="BDN142" s="17"/>
      <c r="BDO142" s="17"/>
      <c r="BDP142" s="17"/>
      <c r="BDQ142" s="17"/>
      <c r="BDR142" s="17"/>
      <c r="BDS142" s="17"/>
      <c r="BDT142" s="17"/>
      <c r="BDU142" s="17"/>
      <c r="BDV142" s="17"/>
      <c r="BDW142" s="17"/>
      <c r="BDX142" s="17"/>
      <c r="BDY142" s="17"/>
      <c r="BDZ142" s="17"/>
      <c r="BEA142" s="17"/>
      <c r="BEB142" s="17"/>
      <c r="BEC142" s="17"/>
      <c r="BED142" s="17"/>
      <c r="BEE142" s="17"/>
      <c r="BEF142" s="17"/>
      <c r="BEG142" s="17"/>
      <c r="BEH142" s="17"/>
      <c r="BEI142" s="17"/>
      <c r="BEJ142" s="17"/>
      <c r="BEK142" s="17"/>
      <c r="BEL142" s="17"/>
      <c r="BEM142" s="17"/>
      <c r="BEN142" s="17"/>
      <c r="BEO142" s="17"/>
      <c r="BEP142" s="17"/>
      <c r="BEQ142" s="17"/>
      <c r="BER142" s="17"/>
      <c r="BES142" s="17"/>
      <c r="BET142" s="17"/>
      <c r="BEU142" s="17"/>
      <c r="BEV142" s="17"/>
      <c r="BEW142" s="17"/>
      <c r="BEX142" s="17"/>
      <c r="BEY142" s="17"/>
      <c r="BEZ142" s="17"/>
      <c r="BFA142" s="17"/>
      <c r="BFB142" s="17"/>
      <c r="BFC142" s="17"/>
      <c r="BFD142" s="17"/>
      <c r="BFE142" s="17"/>
      <c r="BFF142" s="17"/>
      <c r="BFG142" s="17"/>
      <c r="BFH142" s="17"/>
      <c r="BFI142" s="17"/>
      <c r="BFJ142" s="17"/>
      <c r="BFK142" s="17"/>
      <c r="BFL142" s="17"/>
      <c r="BFM142" s="17"/>
      <c r="BFN142" s="17"/>
      <c r="BFO142" s="17"/>
      <c r="BFP142" s="17"/>
      <c r="BFQ142" s="17"/>
      <c r="BFR142" s="17"/>
      <c r="BFS142" s="17"/>
      <c r="BFT142" s="17"/>
      <c r="BFU142" s="17"/>
      <c r="BFV142" s="17"/>
      <c r="BFW142" s="17"/>
      <c r="BFX142" s="17"/>
      <c r="BFY142" s="17"/>
      <c r="BFZ142" s="17"/>
      <c r="BGA142" s="17"/>
      <c r="BGB142" s="17"/>
      <c r="BGC142" s="17"/>
      <c r="BGD142" s="17"/>
      <c r="BGE142" s="17"/>
      <c r="BGF142" s="17"/>
      <c r="BGG142" s="17"/>
      <c r="BGH142" s="17"/>
      <c r="BGI142" s="17"/>
      <c r="BGJ142" s="17"/>
      <c r="BGK142" s="17"/>
      <c r="BGL142" s="17"/>
      <c r="BGM142" s="17"/>
      <c r="BGN142" s="17"/>
      <c r="BGO142" s="17"/>
      <c r="BGP142" s="17"/>
      <c r="BGQ142" s="17"/>
      <c r="BGR142" s="17"/>
      <c r="BGS142" s="17"/>
      <c r="BGT142" s="17"/>
      <c r="BGU142" s="17"/>
      <c r="BGV142" s="17"/>
      <c r="BGW142" s="17"/>
      <c r="BGX142" s="17"/>
      <c r="BGY142" s="17"/>
      <c r="BGZ142" s="17"/>
      <c r="BHA142" s="17"/>
      <c r="BHB142" s="17"/>
      <c r="BHC142" s="17"/>
      <c r="BHD142" s="17"/>
      <c r="BHE142" s="17"/>
      <c r="BHF142" s="17"/>
      <c r="BHG142" s="17"/>
      <c r="BHH142" s="17"/>
      <c r="BHI142" s="17"/>
      <c r="BHJ142" s="17"/>
      <c r="BHK142" s="17"/>
      <c r="BHL142" s="17"/>
      <c r="BHM142" s="17"/>
      <c r="BHN142" s="17"/>
      <c r="BHO142" s="17"/>
      <c r="BHP142" s="17"/>
      <c r="BHQ142" s="17"/>
      <c r="BHR142" s="17"/>
      <c r="BHS142" s="17"/>
      <c r="BHT142" s="17"/>
      <c r="BHU142" s="17"/>
      <c r="BHV142" s="17"/>
      <c r="BHW142" s="17"/>
      <c r="BHX142" s="17"/>
      <c r="BHY142" s="17"/>
      <c r="BHZ142" s="17"/>
      <c r="BIA142" s="17"/>
      <c r="BIB142" s="17"/>
      <c r="BIC142" s="17"/>
      <c r="BID142" s="17"/>
      <c r="BIE142" s="17"/>
      <c r="BIF142" s="17"/>
      <c r="BIG142" s="17"/>
      <c r="BIH142" s="17"/>
      <c r="BII142" s="17"/>
      <c r="BIJ142" s="17"/>
      <c r="BIK142" s="17"/>
      <c r="BIL142" s="17"/>
      <c r="BIM142" s="17"/>
      <c r="BIN142" s="17"/>
      <c r="BIO142" s="17"/>
      <c r="BIP142" s="17"/>
      <c r="BIQ142" s="17"/>
      <c r="BIR142" s="17"/>
      <c r="BIS142" s="17"/>
      <c r="BIT142" s="17"/>
      <c r="BIU142" s="17"/>
      <c r="BIV142" s="17"/>
      <c r="BIW142" s="17"/>
      <c r="BIX142" s="17"/>
      <c r="BIY142" s="17"/>
      <c r="BIZ142" s="17"/>
      <c r="BJA142" s="17"/>
      <c r="BJB142" s="17"/>
      <c r="BJC142" s="17"/>
      <c r="BJD142" s="17"/>
      <c r="BJE142" s="17"/>
      <c r="BJF142" s="17"/>
      <c r="BJG142" s="17"/>
      <c r="BJH142" s="17"/>
      <c r="BJI142" s="17"/>
      <c r="BJJ142" s="17"/>
      <c r="BJK142" s="17"/>
      <c r="BJL142" s="17"/>
      <c r="BJM142" s="17"/>
      <c r="BJN142" s="17"/>
      <c r="BJO142" s="17"/>
      <c r="BJP142" s="17"/>
      <c r="BJQ142" s="17"/>
      <c r="BJR142" s="17"/>
      <c r="BJS142" s="17"/>
      <c r="BJT142" s="17"/>
      <c r="BJU142" s="17"/>
      <c r="BJV142" s="17"/>
      <c r="BJW142" s="17"/>
      <c r="BJX142" s="17"/>
      <c r="BJY142" s="17"/>
      <c r="BJZ142" s="17"/>
      <c r="BKA142" s="17"/>
      <c r="BKB142" s="17"/>
      <c r="BKC142" s="17"/>
      <c r="BKD142" s="17"/>
      <c r="BKE142" s="17"/>
      <c r="BKF142" s="17"/>
      <c r="BKG142" s="17"/>
      <c r="BKH142" s="17"/>
      <c r="BKI142" s="17"/>
      <c r="BKJ142" s="17"/>
      <c r="BKK142" s="17"/>
      <c r="BKL142" s="17"/>
      <c r="BKM142" s="17"/>
      <c r="BKN142" s="17"/>
      <c r="BKO142" s="17"/>
      <c r="BKP142" s="17"/>
      <c r="BKQ142" s="17"/>
      <c r="BKR142" s="17"/>
      <c r="BKS142" s="17"/>
      <c r="BKT142" s="17"/>
      <c r="BKU142" s="17"/>
      <c r="BKV142" s="17"/>
      <c r="BKW142" s="17"/>
      <c r="BKX142" s="17"/>
      <c r="BKY142" s="17"/>
      <c r="BKZ142" s="17"/>
      <c r="BLA142" s="17"/>
      <c r="BLB142" s="17"/>
      <c r="BLC142" s="17"/>
      <c r="BLD142" s="17"/>
      <c r="BLE142" s="17"/>
      <c r="BLF142" s="17"/>
      <c r="BLG142" s="17"/>
      <c r="BLH142" s="17"/>
      <c r="BLI142" s="17"/>
      <c r="BLJ142" s="17"/>
      <c r="BLK142" s="17"/>
      <c r="BLL142" s="17"/>
      <c r="BLM142" s="17"/>
      <c r="BLN142" s="17"/>
      <c r="BLO142" s="17"/>
      <c r="BLP142" s="17"/>
      <c r="BLQ142" s="17"/>
      <c r="BLR142" s="17"/>
      <c r="BLS142" s="17"/>
      <c r="BLT142" s="17"/>
      <c r="BLU142" s="17"/>
      <c r="BLV142" s="17"/>
      <c r="BLW142" s="17"/>
      <c r="BLX142" s="17"/>
      <c r="BLY142" s="17"/>
      <c r="BLZ142" s="17"/>
      <c r="BMA142" s="17"/>
      <c r="BMB142" s="17"/>
      <c r="BMC142" s="17"/>
      <c r="BMD142" s="17"/>
      <c r="BME142" s="17"/>
      <c r="BMF142" s="17"/>
      <c r="BMG142" s="17"/>
      <c r="BMH142" s="17"/>
      <c r="BMI142" s="17"/>
      <c r="BMJ142" s="17"/>
      <c r="BMK142" s="17"/>
      <c r="BML142" s="17"/>
      <c r="BMM142" s="17"/>
      <c r="BMN142" s="17"/>
      <c r="BMO142" s="17"/>
      <c r="BMP142" s="17"/>
      <c r="BMQ142" s="17"/>
      <c r="BMR142" s="17"/>
      <c r="BMS142" s="17"/>
      <c r="BMT142" s="17"/>
      <c r="BMU142" s="17"/>
      <c r="BMV142" s="17"/>
      <c r="BMW142" s="17"/>
      <c r="BMX142" s="17"/>
      <c r="BMY142" s="17"/>
      <c r="BMZ142" s="17"/>
      <c r="BNA142" s="17"/>
      <c r="BNB142" s="17"/>
      <c r="BNC142" s="17"/>
      <c r="BND142" s="17"/>
      <c r="BNE142" s="17"/>
      <c r="BNF142" s="17"/>
      <c r="BNG142" s="17"/>
      <c r="BNH142" s="17"/>
      <c r="BNI142" s="17"/>
      <c r="BNJ142" s="17"/>
      <c r="BNK142" s="17"/>
      <c r="BNL142" s="17"/>
      <c r="BNM142" s="17"/>
      <c r="BNN142" s="17"/>
      <c r="BNO142" s="17"/>
      <c r="BNP142" s="17"/>
      <c r="BNQ142" s="17"/>
      <c r="BNR142" s="17"/>
      <c r="BNS142" s="17"/>
      <c r="BNT142" s="17"/>
      <c r="BNU142" s="17"/>
      <c r="BNV142" s="17"/>
      <c r="BNW142" s="17"/>
      <c r="BNX142" s="17"/>
      <c r="BNY142" s="17"/>
      <c r="BNZ142" s="17"/>
      <c r="BOA142" s="17"/>
      <c r="BOB142" s="17"/>
      <c r="BOC142" s="17"/>
      <c r="BOD142" s="17"/>
      <c r="BOE142" s="17"/>
      <c r="BOF142" s="17"/>
      <c r="BOG142" s="17"/>
      <c r="BOH142" s="17"/>
      <c r="BOI142" s="17"/>
      <c r="BOJ142" s="17"/>
      <c r="BOK142" s="17"/>
      <c r="BOL142" s="17"/>
      <c r="BOM142" s="17"/>
      <c r="BON142" s="17"/>
      <c r="BOO142" s="17"/>
      <c r="BOP142" s="17"/>
      <c r="BOQ142" s="17"/>
      <c r="BOR142" s="17"/>
      <c r="BOS142" s="17"/>
      <c r="BOT142" s="17"/>
      <c r="BOU142" s="17"/>
      <c r="BOV142" s="17"/>
      <c r="BOW142" s="17"/>
      <c r="BOX142" s="17"/>
      <c r="BOY142" s="17"/>
      <c r="BOZ142" s="17"/>
      <c r="BPA142" s="17"/>
      <c r="BPB142" s="17"/>
      <c r="BPC142" s="17"/>
      <c r="BPD142" s="17"/>
      <c r="BPE142" s="17"/>
      <c r="BPF142" s="17"/>
      <c r="BPG142" s="17"/>
      <c r="BPH142" s="17"/>
      <c r="BPI142" s="17"/>
      <c r="BPJ142" s="17"/>
      <c r="BPK142" s="17"/>
      <c r="BPL142" s="17"/>
      <c r="BPM142" s="17"/>
      <c r="BPN142" s="17"/>
      <c r="BPO142" s="17"/>
      <c r="BPP142" s="17"/>
      <c r="BPQ142" s="17"/>
      <c r="BPR142" s="17"/>
      <c r="BPS142" s="17"/>
      <c r="BPT142" s="17"/>
      <c r="BPU142" s="17"/>
      <c r="BPV142" s="17"/>
      <c r="BPW142" s="17"/>
      <c r="BPX142" s="17"/>
      <c r="BPY142" s="17"/>
      <c r="BPZ142" s="17"/>
      <c r="BQA142" s="17"/>
      <c r="BQB142" s="17"/>
      <c r="BQC142" s="17"/>
      <c r="BQD142" s="17"/>
      <c r="BQE142" s="17"/>
      <c r="BQF142" s="17"/>
      <c r="BQG142" s="17"/>
      <c r="BQH142" s="17"/>
      <c r="BQI142" s="17"/>
      <c r="BQJ142" s="17"/>
      <c r="BQK142" s="17"/>
      <c r="BQL142" s="17"/>
      <c r="BQM142" s="17"/>
      <c r="BQN142" s="17"/>
      <c r="BQO142" s="17"/>
      <c r="BQP142" s="17"/>
      <c r="BQQ142" s="17"/>
      <c r="BQR142" s="17"/>
      <c r="BQS142" s="17"/>
      <c r="BQT142" s="17"/>
      <c r="BQU142" s="17"/>
      <c r="BQV142" s="17"/>
      <c r="BQW142" s="17"/>
      <c r="BQX142" s="17"/>
      <c r="BQY142" s="17"/>
      <c r="BQZ142" s="17"/>
      <c r="BRA142" s="17"/>
      <c r="BRB142" s="17"/>
      <c r="BRC142" s="17"/>
      <c r="BRD142" s="17"/>
      <c r="BRE142" s="17"/>
      <c r="BRF142" s="17"/>
      <c r="BRG142" s="17"/>
      <c r="BRH142" s="17"/>
      <c r="BRI142" s="17"/>
      <c r="BRJ142" s="17"/>
      <c r="BRK142" s="17"/>
      <c r="BRL142" s="17"/>
      <c r="BRM142" s="17"/>
      <c r="BRN142" s="17"/>
      <c r="BRO142" s="17"/>
      <c r="BRP142" s="17"/>
      <c r="BRQ142" s="17"/>
      <c r="BRR142" s="17"/>
      <c r="BRS142" s="17"/>
      <c r="BRT142" s="17"/>
      <c r="BRU142" s="17"/>
      <c r="BRV142" s="17"/>
      <c r="BRW142" s="17"/>
      <c r="BRX142" s="17"/>
      <c r="BRY142" s="17"/>
      <c r="BRZ142" s="17"/>
      <c r="BSA142" s="17"/>
      <c r="BSB142" s="17"/>
      <c r="BSC142" s="17"/>
      <c r="BSD142" s="17"/>
      <c r="BSE142" s="17"/>
      <c r="BSF142" s="17"/>
      <c r="BSG142" s="17"/>
      <c r="BSH142" s="17"/>
      <c r="BSI142" s="17"/>
      <c r="BSJ142" s="17"/>
      <c r="BSK142" s="17"/>
      <c r="BSL142" s="17"/>
      <c r="BSM142" s="17"/>
      <c r="BSN142" s="17"/>
      <c r="BSO142" s="17"/>
      <c r="BSP142" s="17"/>
      <c r="BSQ142" s="17"/>
      <c r="BSR142" s="17"/>
      <c r="BSS142" s="17"/>
      <c r="BST142" s="17"/>
      <c r="BSU142" s="17"/>
      <c r="BSV142" s="17"/>
      <c r="BSW142" s="17"/>
      <c r="BSX142" s="17"/>
      <c r="BSY142" s="17"/>
      <c r="BSZ142" s="17"/>
      <c r="BTA142" s="17"/>
      <c r="BTB142" s="17"/>
      <c r="BTC142" s="17"/>
      <c r="BTD142" s="17"/>
      <c r="BTE142" s="17"/>
      <c r="BTF142" s="17"/>
      <c r="BTG142" s="17"/>
      <c r="BTH142" s="17"/>
      <c r="BTI142" s="17"/>
      <c r="BTJ142" s="17"/>
      <c r="BTK142" s="17"/>
      <c r="BTL142" s="17"/>
      <c r="BTM142" s="17"/>
      <c r="BTN142" s="17"/>
      <c r="BTO142" s="17"/>
      <c r="BTP142" s="17"/>
      <c r="BTQ142" s="17"/>
      <c r="BTR142" s="17"/>
      <c r="BTS142" s="17"/>
      <c r="BTT142" s="17"/>
      <c r="BTU142" s="17"/>
      <c r="BTV142" s="17"/>
      <c r="BTW142" s="17"/>
      <c r="BTX142" s="17"/>
      <c r="BTY142" s="17"/>
      <c r="BTZ142" s="17"/>
      <c r="BUA142" s="17"/>
      <c r="BUB142" s="17"/>
      <c r="BUC142" s="17"/>
      <c r="BUD142" s="17"/>
      <c r="BUE142" s="17"/>
      <c r="BUF142" s="17"/>
      <c r="BUG142" s="17"/>
      <c r="BUH142" s="17"/>
      <c r="BUI142" s="17"/>
      <c r="BUJ142" s="17"/>
      <c r="BUK142" s="17"/>
      <c r="BUL142" s="17"/>
      <c r="BUM142" s="17"/>
      <c r="BUN142" s="17"/>
      <c r="BUO142" s="17"/>
      <c r="BUP142" s="17"/>
      <c r="BUQ142" s="17"/>
      <c r="BUR142" s="17"/>
      <c r="BUS142" s="17"/>
      <c r="BUT142" s="17"/>
      <c r="BUU142" s="17"/>
      <c r="BUV142" s="17"/>
      <c r="BUW142" s="17"/>
      <c r="BUX142" s="17"/>
      <c r="BUY142" s="17"/>
      <c r="BUZ142" s="17"/>
      <c r="BVA142" s="17"/>
      <c r="BVB142" s="17"/>
      <c r="BVC142" s="17"/>
      <c r="BVD142" s="17"/>
      <c r="BVE142" s="17"/>
      <c r="BVF142" s="17"/>
      <c r="BVG142" s="17"/>
      <c r="BVH142" s="17"/>
      <c r="BVI142" s="17"/>
      <c r="BVJ142" s="17"/>
      <c r="BVK142" s="17"/>
      <c r="BVL142" s="17"/>
      <c r="BVM142" s="17"/>
      <c r="BVN142" s="17"/>
      <c r="BVO142" s="17"/>
      <c r="BVP142" s="17"/>
      <c r="BVQ142" s="17"/>
      <c r="BVR142" s="17"/>
      <c r="BVS142" s="17"/>
      <c r="BVT142" s="17"/>
      <c r="BVU142" s="17"/>
      <c r="BVV142" s="17"/>
      <c r="BVW142" s="17"/>
      <c r="BVX142" s="17"/>
      <c r="BVY142" s="17"/>
      <c r="BVZ142" s="17"/>
      <c r="BWA142" s="17"/>
      <c r="BWB142" s="17"/>
      <c r="BWC142" s="17"/>
      <c r="BWD142" s="17"/>
      <c r="BWE142" s="17"/>
      <c r="BWF142" s="17"/>
      <c r="BWG142" s="17"/>
      <c r="BWH142" s="17"/>
      <c r="BWI142" s="17"/>
      <c r="BWJ142" s="17"/>
      <c r="BWK142" s="17"/>
      <c r="BWL142" s="17"/>
      <c r="BWM142" s="17"/>
      <c r="BWN142" s="17"/>
      <c r="BWO142" s="17"/>
      <c r="BWP142" s="17"/>
      <c r="BWQ142" s="17"/>
      <c r="BWR142" s="17"/>
      <c r="BWS142" s="17"/>
      <c r="BWT142" s="17"/>
      <c r="BWU142" s="17"/>
      <c r="BWV142" s="17"/>
      <c r="BWW142" s="17"/>
      <c r="BWX142" s="17"/>
      <c r="BWY142" s="17"/>
      <c r="BWZ142" s="17"/>
      <c r="BXA142" s="17"/>
      <c r="BXB142" s="17"/>
      <c r="BXC142" s="17"/>
      <c r="BXD142" s="17"/>
      <c r="BXE142" s="17"/>
      <c r="BXF142" s="17"/>
      <c r="BXG142" s="17"/>
      <c r="BXH142" s="17"/>
      <c r="BXI142" s="17"/>
      <c r="BXJ142" s="17"/>
      <c r="BXK142" s="17"/>
      <c r="BXL142" s="17"/>
      <c r="BXM142" s="17"/>
      <c r="BXN142" s="17"/>
      <c r="BXO142" s="17"/>
      <c r="BXP142" s="17"/>
      <c r="BXQ142" s="17"/>
      <c r="BXR142" s="17"/>
      <c r="BXS142" s="17"/>
      <c r="BXT142" s="17"/>
      <c r="BXU142" s="17"/>
      <c r="BXV142" s="17"/>
      <c r="BXW142" s="17"/>
      <c r="BXX142" s="17"/>
      <c r="BXY142" s="17"/>
      <c r="BXZ142" s="17"/>
      <c r="BYA142" s="17"/>
      <c r="BYB142" s="17"/>
      <c r="BYC142" s="17"/>
      <c r="BYD142" s="17"/>
      <c r="BYE142" s="17"/>
      <c r="BYF142" s="17"/>
      <c r="BYG142" s="17"/>
      <c r="BYH142" s="17"/>
      <c r="BYI142" s="17"/>
      <c r="BYJ142" s="17"/>
      <c r="BYK142" s="17"/>
      <c r="BYL142" s="17"/>
      <c r="BYM142" s="17"/>
      <c r="BYN142" s="17"/>
      <c r="BYO142" s="17"/>
      <c r="BYP142" s="17"/>
      <c r="BYQ142" s="17"/>
      <c r="BYR142" s="17"/>
      <c r="BYS142" s="17"/>
      <c r="BYT142" s="17"/>
      <c r="BYU142" s="17"/>
      <c r="BYV142" s="17"/>
      <c r="BYW142" s="17"/>
      <c r="BYX142" s="17"/>
      <c r="BYY142" s="17"/>
      <c r="BYZ142" s="17"/>
      <c r="BZA142" s="17"/>
      <c r="BZB142" s="17"/>
      <c r="BZC142" s="17"/>
      <c r="BZD142" s="17"/>
      <c r="BZE142" s="17"/>
      <c r="BZF142" s="17"/>
      <c r="BZG142" s="17"/>
      <c r="BZH142" s="17"/>
      <c r="BZI142" s="17"/>
      <c r="BZJ142" s="17"/>
      <c r="BZK142" s="17"/>
      <c r="BZL142" s="17"/>
      <c r="BZM142" s="17"/>
      <c r="BZN142" s="17"/>
      <c r="BZO142" s="17"/>
      <c r="BZP142" s="17"/>
      <c r="BZQ142" s="17"/>
      <c r="BZR142" s="17"/>
      <c r="BZS142" s="17"/>
      <c r="BZT142" s="17"/>
      <c r="BZU142" s="17"/>
      <c r="BZV142" s="17"/>
      <c r="BZW142" s="17"/>
      <c r="BZX142" s="17"/>
      <c r="BZY142" s="17"/>
      <c r="BZZ142" s="17"/>
      <c r="CAA142" s="17"/>
      <c r="CAB142" s="17"/>
      <c r="CAC142" s="17"/>
      <c r="CAD142" s="17"/>
      <c r="CAE142" s="17"/>
      <c r="CAF142" s="17"/>
      <c r="CAG142" s="17"/>
      <c r="CAH142" s="17"/>
      <c r="CAI142" s="17"/>
      <c r="CAJ142" s="17"/>
      <c r="CAK142" s="17"/>
      <c r="CAL142" s="17"/>
      <c r="CAM142" s="17"/>
      <c r="CAN142" s="17"/>
      <c r="CAO142" s="17"/>
      <c r="CAP142" s="17"/>
      <c r="CAQ142" s="17"/>
      <c r="CAR142" s="17"/>
      <c r="CAS142" s="17"/>
      <c r="CAT142" s="17"/>
      <c r="CAU142" s="17"/>
      <c r="CAV142" s="17"/>
      <c r="CAW142" s="17"/>
      <c r="CAX142" s="17"/>
      <c r="CAY142" s="17"/>
      <c r="CAZ142" s="17"/>
      <c r="CBA142" s="17"/>
      <c r="CBB142" s="17"/>
      <c r="CBC142" s="17"/>
      <c r="CBD142" s="17"/>
      <c r="CBE142" s="17"/>
      <c r="CBF142" s="17"/>
      <c r="CBG142" s="17"/>
      <c r="CBH142" s="17"/>
      <c r="CBI142" s="17"/>
      <c r="CBJ142" s="17"/>
      <c r="CBK142" s="17"/>
      <c r="CBL142" s="17"/>
      <c r="CBM142" s="17"/>
      <c r="CBN142" s="17"/>
      <c r="CBO142" s="17"/>
      <c r="CBP142" s="17"/>
      <c r="CBQ142" s="17"/>
      <c r="CBR142" s="17"/>
      <c r="CBS142" s="17"/>
      <c r="CBT142" s="17"/>
      <c r="CBU142" s="17"/>
      <c r="CBV142" s="17"/>
      <c r="CBW142" s="17"/>
      <c r="CBX142" s="17"/>
      <c r="CBY142" s="17"/>
      <c r="CBZ142" s="17"/>
      <c r="CCA142" s="17"/>
      <c r="CCB142" s="17"/>
      <c r="CCC142" s="17"/>
      <c r="CCD142" s="17"/>
      <c r="CCE142" s="17"/>
      <c r="CCF142" s="17"/>
      <c r="CCG142" s="17"/>
      <c r="CCH142" s="17"/>
      <c r="CCI142" s="17"/>
      <c r="CCJ142" s="17"/>
      <c r="CCK142" s="17"/>
      <c r="CCL142" s="17"/>
      <c r="CCM142" s="17"/>
      <c r="CCN142" s="17"/>
      <c r="CCO142" s="17"/>
      <c r="CCP142" s="17"/>
      <c r="CCQ142" s="17"/>
      <c r="CCR142" s="17"/>
      <c r="CCS142" s="17"/>
      <c r="CCT142" s="17"/>
      <c r="CCU142" s="17"/>
      <c r="CCV142" s="17"/>
      <c r="CCW142" s="17"/>
      <c r="CCX142" s="17"/>
      <c r="CCY142" s="17"/>
      <c r="CCZ142" s="17"/>
      <c r="CDA142" s="17"/>
      <c r="CDB142" s="17"/>
      <c r="CDC142" s="17"/>
      <c r="CDD142" s="17"/>
      <c r="CDE142" s="17"/>
      <c r="CDF142" s="17"/>
      <c r="CDG142" s="17"/>
      <c r="CDH142" s="17"/>
      <c r="CDI142" s="17"/>
      <c r="CDJ142" s="17"/>
      <c r="CDK142" s="17"/>
      <c r="CDL142" s="17"/>
      <c r="CDM142" s="17"/>
      <c r="CDN142" s="17"/>
      <c r="CDO142" s="17"/>
      <c r="CDP142" s="17"/>
      <c r="CDQ142" s="17"/>
      <c r="CDR142" s="17"/>
      <c r="CDS142" s="17"/>
      <c r="CDT142" s="17"/>
      <c r="CDU142" s="17"/>
    </row>
    <row r="143">
      <c r="A143" s="14" t="s">
        <v>3855</v>
      </c>
      <c r="B143" s="14" t="s">
        <v>3856</v>
      </c>
      <c r="C143" s="14" t="s">
        <v>3857</v>
      </c>
      <c r="D143" s="14" t="s">
        <v>3857</v>
      </c>
      <c r="E143" s="14" t="s">
        <v>3858</v>
      </c>
      <c r="F143" s="14" t="s">
        <v>2835</v>
      </c>
      <c r="I143" s="14" t="s">
        <v>3859</v>
      </c>
      <c r="J143" s="14" t="s">
        <v>2618</v>
      </c>
      <c r="K143" s="14" t="s">
        <v>2619</v>
      </c>
      <c r="L143" s="14" t="s">
        <v>2658</v>
      </c>
      <c r="M143" s="17"/>
      <c r="N143" s="14" t="s">
        <v>21</v>
      </c>
      <c r="O143" s="14" t="s">
        <v>21</v>
      </c>
      <c r="P143" s="21" t="s">
        <v>2675</v>
      </c>
      <c r="Q143" s="16">
        <v>11.0</v>
      </c>
      <c r="R143" s="16">
        <v>4076770.0</v>
      </c>
      <c r="S143" s="16">
        <v>4076770.0</v>
      </c>
      <c r="T143" s="14" t="s">
        <v>2631</v>
      </c>
      <c r="U143" s="14" t="s">
        <v>2630</v>
      </c>
      <c r="V143" s="14" t="s">
        <v>3860</v>
      </c>
      <c r="W143" s="14" t="s">
        <v>3861</v>
      </c>
      <c r="X143" s="16">
        <v>0.42</v>
      </c>
      <c r="Y143" s="16">
        <v>0.42</v>
      </c>
      <c r="Z143" s="16">
        <v>38.0</v>
      </c>
      <c r="AA143" s="16">
        <v>52.0</v>
      </c>
      <c r="AB143" s="16">
        <v>38.0</v>
      </c>
      <c r="AC143" s="16">
        <v>52.0</v>
      </c>
      <c r="AD143" s="16">
        <v>918.0</v>
      </c>
      <c r="AE143" s="22">
        <v>45394.0</v>
      </c>
      <c r="AF143" s="17"/>
      <c r="AG143" s="14" t="s">
        <v>2876</v>
      </c>
      <c r="AI143" s="17"/>
      <c r="AJ143" s="17"/>
      <c r="AK143" s="17"/>
      <c r="AL143" s="16">
        <v>15.83</v>
      </c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4" t="s">
        <v>3862</v>
      </c>
      <c r="BB143" s="17"/>
      <c r="BC143" s="17"/>
      <c r="BD143" s="17"/>
      <c r="BE143" s="17"/>
      <c r="BF143" s="17"/>
      <c r="BG143" s="16">
        <v>2.0</v>
      </c>
      <c r="BH143" s="17"/>
      <c r="BI143" s="14" t="s">
        <v>2594</v>
      </c>
      <c r="BJ143" s="17"/>
      <c r="BK143" s="17"/>
      <c r="BL143" s="17"/>
      <c r="BM143" s="16">
        <v>30.5666667</v>
      </c>
      <c r="BN143" s="17"/>
      <c r="BO143" s="17"/>
      <c r="BP143" s="17"/>
      <c r="BQ143" s="17"/>
      <c r="BR143" s="17"/>
      <c r="BS143" s="16">
        <v>5.0E-4</v>
      </c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4" t="s">
        <v>2659</v>
      </c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  <c r="KL143" s="17"/>
      <c r="KM143" s="17"/>
      <c r="KN143" s="17"/>
      <c r="KO143" s="17"/>
      <c r="KP143" s="17"/>
      <c r="KQ143" s="17"/>
      <c r="KR143" s="17"/>
      <c r="KS143" s="17"/>
      <c r="KT143" s="17"/>
      <c r="KU143" s="17"/>
      <c r="KV143" s="17"/>
      <c r="KW143" s="17"/>
      <c r="KX143" s="17"/>
      <c r="KY143" s="17"/>
      <c r="KZ143" s="17"/>
      <c r="LA143" s="17"/>
      <c r="LB143" s="17"/>
      <c r="LC143" s="17"/>
      <c r="LD143" s="17"/>
      <c r="LE143" s="17"/>
      <c r="LF143" s="17"/>
      <c r="LG143" s="17"/>
      <c r="LH143" s="17"/>
      <c r="LI143" s="17"/>
      <c r="LJ143" s="17"/>
      <c r="LK143" s="17"/>
      <c r="LL143" s="17"/>
      <c r="LM143" s="17"/>
      <c r="LN143" s="17"/>
      <c r="LO143" s="17"/>
      <c r="LP143" s="17"/>
      <c r="LQ143" s="17"/>
      <c r="LR143" s="17"/>
      <c r="LS143" s="17"/>
      <c r="LT143" s="17"/>
      <c r="LU143" s="17"/>
      <c r="LV143" s="17"/>
      <c r="LW143" s="17"/>
      <c r="LX143" s="17"/>
      <c r="LY143" s="17"/>
      <c r="LZ143" s="17"/>
      <c r="MA143" s="17"/>
      <c r="MB143" s="17"/>
      <c r="MC143" s="17"/>
      <c r="MD143" s="17"/>
      <c r="ME143" s="17"/>
      <c r="MF143" s="17"/>
      <c r="MG143" s="17"/>
      <c r="MH143" s="17"/>
      <c r="MI143" s="17"/>
      <c r="MJ143" s="14" t="s">
        <v>3863</v>
      </c>
      <c r="MK143" s="17"/>
      <c r="ML143" s="17"/>
      <c r="MM143" s="17"/>
      <c r="MN143" s="17"/>
      <c r="MO143" s="17"/>
      <c r="MP143" s="17"/>
      <c r="MQ143" s="17"/>
      <c r="MR143" s="17"/>
      <c r="MS143" s="17"/>
      <c r="MT143" s="17"/>
      <c r="MU143" s="17"/>
      <c r="MV143" s="17"/>
      <c r="MW143" s="17"/>
      <c r="MX143" s="17"/>
      <c r="MY143" s="17"/>
      <c r="MZ143" s="17"/>
      <c r="NA143" s="17"/>
      <c r="NB143" s="17"/>
      <c r="NC143" s="17"/>
      <c r="ND143" s="17"/>
      <c r="NE143" s="17"/>
      <c r="NF143" s="17"/>
      <c r="NG143" s="17"/>
      <c r="NH143" s="17"/>
      <c r="NI143" s="17"/>
      <c r="NJ143" s="17"/>
      <c r="NK143" s="17"/>
      <c r="NL143" s="17"/>
      <c r="NM143" s="17"/>
      <c r="NN143" s="17"/>
      <c r="NO143" s="17"/>
      <c r="NP143" s="17"/>
      <c r="NQ143" s="17"/>
      <c r="NR143" s="17"/>
      <c r="NS143" s="17"/>
      <c r="NT143" s="17"/>
      <c r="NU143" s="17"/>
      <c r="NV143" s="17"/>
      <c r="NW143" s="17"/>
      <c r="NX143" s="17"/>
      <c r="NY143" s="17"/>
      <c r="NZ143" s="17"/>
      <c r="OA143" s="17"/>
      <c r="OB143" s="17"/>
      <c r="OC143" s="17"/>
      <c r="OD143" s="17"/>
      <c r="OE143" s="17"/>
      <c r="OF143" s="17"/>
      <c r="OG143" s="17"/>
      <c r="OH143" s="17"/>
      <c r="OI143" s="17"/>
      <c r="OJ143" s="17"/>
      <c r="OK143" s="17"/>
      <c r="OL143" s="17"/>
      <c r="OM143" s="17"/>
      <c r="ON143" s="17"/>
      <c r="OO143" s="17"/>
      <c r="OP143" s="17"/>
      <c r="OQ143" s="17"/>
      <c r="OR143" s="17"/>
      <c r="OS143" s="17"/>
      <c r="OT143" s="17"/>
      <c r="OU143" s="17"/>
      <c r="OV143" s="17"/>
      <c r="OW143" s="17"/>
      <c r="OX143" s="17"/>
      <c r="OY143" s="17"/>
      <c r="OZ143" s="17"/>
      <c r="PA143" s="17"/>
      <c r="PB143" s="17"/>
      <c r="PC143" s="17"/>
      <c r="PD143" s="17"/>
      <c r="PE143" s="17"/>
      <c r="PF143" s="17"/>
      <c r="PG143" s="17"/>
      <c r="PH143" s="17"/>
      <c r="PI143" s="17"/>
      <c r="PJ143" s="17"/>
      <c r="PK143" s="17"/>
      <c r="PL143" s="17"/>
      <c r="PM143" s="17"/>
      <c r="PN143" s="17"/>
      <c r="PO143" s="17"/>
      <c r="PP143" s="17"/>
      <c r="PQ143" s="17"/>
      <c r="PR143" s="17"/>
      <c r="PS143" s="17"/>
      <c r="PT143" s="17"/>
      <c r="PU143" s="17"/>
      <c r="PV143" s="17"/>
      <c r="PW143" s="17"/>
      <c r="PX143" s="17"/>
      <c r="PY143" s="17"/>
      <c r="PZ143" s="17"/>
      <c r="QA143" s="17"/>
      <c r="QB143" s="17"/>
      <c r="QC143" s="17"/>
      <c r="QD143" s="17"/>
      <c r="QE143" s="17"/>
      <c r="QF143" s="17"/>
      <c r="QG143" s="17"/>
      <c r="QH143" s="17"/>
      <c r="QI143" s="17"/>
      <c r="QJ143" s="17"/>
      <c r="QK143" s="17"/>
      <c r="QL143" s="17"/>
      <c r="QM143" s="17"/>
      <c r="QN143" s="17"/>
      <c r="QO143" s="17"/>
      <c r="QP143" s="17"/>
      <c r="QQ143" s="17"/>
      <c r="QR143" s="17"/>
      <c r="QS143" s="17"/>
      <c r="QT143" s="17"/>
      <c r="QU143" s="17"/>
      <c r="QV143" s="17"/>
      <c r="QW143" s="17"/>
      <c r="QX143" s="17"/>
      <c r="QY143" s="17"/>
      <c r="QZ143" s="17"/>
      <c r="RA143" s="17"/>
      <c r="RB143" s="17"/>
      <c r="RC143" s="17"/>
      <c r="RD143" s="17"/>
      <c r="RE143" s="17"/>
      <c r="RF143" s="17"/>
      <c r="RG143" s="17"/>
      <c r="RH143" s="17"/>
      <c r="RI143" s="17"/>
      <c r="RJ143" s="17"/>
      <c r="RK143" s="17"/>
      <c r="RL143" s="17"/>
      <c r="RM143" s="17"/>
      <c r="RN143" s="17"/>
      <c r="RO143" s="17"/>
      <c r="RP143" s="17"/>
      <c r="RQ143" s="17"/>
      <c r="RR143" s="17"/>
      <c r="RS143" s="17"/>
      <c r="RT143" s="17"/>
      <c r="RU143" s="17"/>
      <c r="RV143" s="17"/>
      <c r="RW143" s="17"/>
      <c r="RX143" s="17"/>
      <c r="RY143" s="17"/>
      <c r="RZ143" s="17"/>
      <c r="SA143" s="17"/>
      <c r="SB143" s="17"/>
      <c r="SC143" s="17"/>
      <c r="SD143" s="17"/>
      <c r="SE143" s="17"/>
      <c r="SF143" s="17"/>
      <c r="SG143" s="17"/>
      <c r="SH143" s="17"/>
      <c r="SI143" s="17"/>
      <c r="SJ143" s="17"/>
      <c r="SK143" s="17"/>
      <c r="SL143" s="17"/>
      <c r="SM143" s="17"/>
      <c r="SN143" s="17"/>
      <c r="SO143" s="17"/>
      <c r="SP143" s="17"/>
      <c r="SQ143" s="17"/>
      <c r="SR143" s="17"/>
      <c r="SS143" s="17"/>
      <c r="ST143" s="17"/>
      <c r="SU143" s="17"/>
      <c r="SV143" s="17"/>
      <c r="SW143" s="17"/>
      <c r="SX143" s="17"/>
      <c r="SY143" s="17"/>
      <c r="SZ143" s="17"/>
      <c r="TA143" s="17"/>
      <c r="TB143" s="17"/>
      <c r="TC143" s="17"/>
      <c r="TD143" s="17"/>
      <c r="TE143" s="17"/>
      <c r="TF143" s="17"/>
      <c r="TG143" s="17"/>
      <c r="TH143" s="17"/>
      <c r="TI143" s="17"/>
      <c r="TJ143" s="17"/>
      <c r="TK143" s="17"/>
      <c r="TL143" s="17"/>
      <c r="TM143" s="17"/>
      <c r="TN143" s="17"/>
      <c r="TO143" s="17"/>
      <c r="TP143" s="17"/>
      <c r="TQ143" s="17"/>
      <c r="TR143" s="17"/>
      <c r="TS143" s="17"/>
      <c r="TT143" s="17"/>
      <c r="TU143" s="17"/>
      <c r="TV143" s="17"/>
      <c r="TW143" s="17"/>
      <c r="TX143" s="17"/>
      <c r="TY143" s="17"/>
      <c r="TZ143" s="17"/>
      <c r="UA143" s="17"/>
      <c r="UB143" s="17"/>
      <c r="UC143" s="17"/>
      <c r="UD143" s="17"/>
      <c r="UE143" s="17"/>
      <c r="UF143" s="17"/>
      <c r="UG143" s="17"/>
      <c r="UH143" s="17"/>
      <c r="UI143" s="17"/>
      <c r="UJ143" s="17"/>
      <c r="UK143" s="17"/>
      <c r="UL143" s="17"/>
      <c r="UM143" s="17"/>
      <c r="UN143" s="17"/>
      <c r="UO143" s="17"/>
      <c r="UP143" s="17"/>
      <c r="UQ143" s="17"/>
      <c r="UR143" s="17"/>
      <c r="US143" s="17"/>
      <c r="UT143" s="17"/>
      <c r="UU143" s="17"/>
      <c r="UV143" s="17"/>
      <c r="UW143" s="17"/>
      <c r="UX143" s="17"/>
      <c r="UY143" s="17"/>
      <c r="UZ143" s="17"/>
      <c r="VA143" s="17"/>
      <c r="VB143" s="17"/>
      <c r="VC143" s="17"/>
      <c r="VD143" s="17"/>
      <c r="VE143" s="17"/>
      <c r="VF143" s="17"/>
      <c r="VG143" s="17"/>
      <c r="VH143" s="17"/>
      <c r="VI143" s="17"/>
      <c r="VJ143" s="17"/>
      <c r="VK143" s="17"/>
      <c r="VL143" s="17"/>
      <c r="VM143" s="17"/>
      <c r="VN143" s="17"/>
      <c r="VO143" s="17"/>
      <c r="VP143" s="17"/>
      <c r="VQ143" s="17"/>
      <c r="VR143" s="17"/>
      <c r="VS143" s="17"/>
      <c r="VT143" s="17"/>
      <c r="VU143" s="17"/>
      <c r="VV143" s="17"/>
      <c r="VW143" s="17"/>
      <c r="VX143" s="17"/>
      <c r="VY143" s="17"/>
      <c r="VZ143" s="17"/>
      <c r="WA143" s="17"/>
      <c r="WB143" s="17"/>
      <c r="WC143" s="17"/>
      <c r="WD143" s="17"/>
      <c r="WE143" s="17"/>
      <c r="WF143" s="17"/>
      <c r="WG143" s="17"/>
      <c r="WH143" s="17"/>
      <c r="WI143" s="17"/>
      <c r="WJ143" s="17"/>
      <c r="WK143" s="17"/>
      <c r="WL143" s="17"/>
      <c r="WM143" s="17"/>
      <c r="WN143" s="17"/>
      <c r="WO143" s="17"/>
      <c r="WP143" s="17"/>
      <c r="WQ143" s="17"/>
      <c r="WR143" s="17"/>
      <c r="WS143" s="17"/>
      <c r="WT143" s="17"/>
      <c r="WU143" s="17"/>
      <c r="WV143" s="17"/>
      <c r="WW143" s="17"/>
      <c r="WX143" s="17"/>
      <c r="WY143" s="17"/>
      <c r="WZ143" s="17"/>
      <c r="XA143" s="17"/>
      <c r="XB143" s="17"/>
      <c r="XC143" s="17"/>
      <c r="XD143" s="17"/>
      <c r="XE143" s="17"/>
      <c r="XF143" s="17"/>
      <c r="XG143" s="17"/>
      <c r="XH143" s="17"/>
      <c r="XI143" s="17"/>
      <c r="XJ143" s="17"/>
      <c r="XK143" s="17"/>
      <c r="XL143" s="17"/>
      <c r="XM143" s="17"/>
      <c r="XN143" s="17"/>
      <c r="XO143" s="17"/>
      <c r="XP143" s="17"/>
      <c r="XQ143" s="17"/>
      <c r="XR143" s="17"/>
      <c r="XS143" s="17"/>
      <c r="XT143" s="17"/>
      <c r="XU143" s="17"/>
      <c r="XV143" s="17"/>
      <c r="XW143" s="17"/>
      <c r="XX143" s="17"/>
      <c r="XY143" s="17"/>
      <c r="XZ143" s="17"/>
      <c r="YA143" s="17"/>
      <c r="YB143" s="17"/>
      <c r="YC143" s="17"/>
      <c r="YD143" s="17"/>
      <c r="YE143" s="17"/>
      <c r="YF143" s="17"/>
      <c r="YG143" s="17"/>
      <c r="YH143" s="17"/>
      <c r="YI143" s="17"/>
      <c r="YJ143" s="17"/>
      <c r="YK143" s="17"/>
      <c r="YL143" s="17"/>
      <c r="YM143" s="17"/>
      <c r="YN143" s="17"/>
      <c r="YO143" s="17"/>
      <c r="YP143" s="17"/>
      <c r="YQ143" s="17"/>
      <c r="YR143" s="17"/>
      <c r="YS143" s="17"/>
      <c r="YT143" s="17"/>
      <c r="YU143" s="17"/>
      <c r="YV143" s="17"/>
      <c r="YW143" s="17"/>
      <c r="YX143" s="17"/>
      <c r="YY143" s="17"/>
      <c r="YZ143" s="17"/>
      <c r="ZA143" s="17"/>
      <c r="ZB143" s="17"/>
      <c r="ZC143" s="17"/>
      <c r="ZD143" s="17"/>
      <c r="ZE143" s="17"/>
      <c r="ZF143" s="17"/>
      <c r="ZG143" s="17"/>
      <c r="ZH143" s="17"/>
      <c r="ZI143" s="17"/>
      <c r="ZJ143" s="17"/>
      <c r="ZK143" s="17"/>
      <c r="ZL143" s="17"/>
      <c r="ZM143" s="17"/>
      <c r="ZN143" s="17"/>
      <c r="ZO143" s="17"/>
      <c r="ZP143" s="17"/>
      <c r="ZQ143" s="17"/>
      <c r="ZR143" s="17"/>
      <c r="ZS143" s="17"/>
      <c r="ZT143" s="17"/>
      <c r="ZU143" s="17"/>
      <c r="ZV143" s="17"/>
      <c r="ZW143" s="17"/>
      <c r="ZX143" s="17"/>
      <c r="ZY143" s="17"/>
      <c r="ZZ143" s="17"/>
      <c r="AAA143" s="17"/>
      <c r="AAB143" s="17"/>
      <c r="AAC143" s="17"/>
      <c r="AAD143" s="17"/>
      <c r="AAE143" s="17"/>
      <c r="AAF143" s="17"/>
      <c r="AAG143" s="17"/>
      <c r="AAH143" s="17"/>
      <c r="AAI143" s="17"/>
      <c r="AAJ143" s="17"/>
      <c r="AAK143" s="17"/>
      <c r="AAL143" s="17"/>
      <c r="AAM143" s="17"/>
      <c r="AAN143" s="17"/>
      <c r="AAO143" s="17"/>
      <c r="AAP143" s="17"/>
      <c r="AAQ143" s="17"/>
      <c r="AAR143" s="17"/>
      <c r="AAS143" s="17"/>
      <c r="AAT143" s="17"/>
      <c r="AAU143" s="17"/>
      <c r="AAV143" s="17"/>
      <c r="AAW143" s="17"/>
      <c r="AAX143" s="17"/>
      <c r="AAY143" s="17"/>
      <c r="AAZ143" s="17"/>
      <c r="ABA143" s="17"/>
      <c r="ABB143" s="17"/>
      <c r="ABC143" s="17"/>
      <c r="ABD143" s="17"/>
      <c r="ABE143" s="17"/>
      <c r="ABF143" s="17"/>
      <c r="ABG143" s="17"/>
      <c r="ABH143" s="17"/>
      <c r="ABI143" s="17"/>
      <c r="ABJ143" s="17"/>
      <c r="ABK143" s="17"/>
      <c r="ABL143" s="17"/>
      <c r="ABM143" s="17"/>
      <c r="ABN143" s="17"/>
      <c r="ABO143" s="17"/>
      <c r="ABP143" s="17"/>
      <c r="ABQ143" s="17"/>
      <c r="ABR143" s="17"/>
      <c r="ABS143" s="17"/>
      <c r="ABT143" s="17"/>
      <c r="ABU143" s="17"/>
      <c r="ABV143" s="17"/>
      <c r="ABW143" s="17"/>
      <c r="ABX143" s="17"/>
      <c r="ABY143" s="17"/>
      <c r="ABZ143" s="17"/>
      <c r="ACA143" s="17"/>
      <c r="ACB143" s="17"/>
      <c r="ACC143" s="17"/>
      <c r="ACD143" s="17"/>
      <c r="ACE143" s="17"/>
      <c r="ACF143" s="17"/>
      <c r="ACG143" s="17"/>
      <c r="ACH143" s="17"/>
      <c r="ACI143" s="17"/>
      <c r="ACJ143" s="17"/>
      <c r="ACK143" s="17"/>
      <c r="ACL143" s="17"/>
      <c r="ACM143" s="17"/>
      <c r="ACN143" s="17"/>
      <c r="ACO143" s="17"/>
      <c r="ACP143" s="17"/>
      <c r="ACQ143" s="17"/>
      <c r="ACR143" s="17"/>
      <c r="ACS143" s="17"/>
      <c r="ACT143" s="17"/>
      <c r="ACU143" s="17"/>
      <c r="ACV143" s="17"/>
      <c r="ACW143" s="17"/>
      <c r="ACX143" s="17"/>
      <c r="ACY143" s="17"/>
      <c r="ACZ143" s="17"/>
      <c r="ADA143" s="17"/>
      <c r="ADB143" s="17"/>
      <c r="ADC143" s="17"/>
      <c r="ADD143" s="17"/>
      <c r="ADE143" s="17"/>
      <c r="ADF143" s="17"/>
      <c r="ADG143" s="17"/>
      <c r="ADH143" s="17"/>
      <c r="ADI143" s="17"/>
      <c r="ADJ143" s="17"/>
      <c r="ADK143" s="17"/>
      <c r="ADL143" s="17"/>
      <c r="ADM143" s="17"/>
      <c r="ADN143" s="17"/>
      <c r="ADO143" s="17"/>
      <c r="ADP143" s="17"/>
      <c r="ADQ143" s="17"/>
      <c r="ADR143" s="17"/>
      <c r="ADS143" s="17"/>
      <c r="ADT143" s="17"/>
      <c r="ADU143" s="17"/>
      <c r="ADV143" s="17"/>
      <c r="ADW143" s="17"/>
      <c r="ADX143" s="17"/>
      <c r="ADY143" s="17"/>
      <c r="ADZ143" s="17"/>
      <c r="AEA143" s="17"/>
      <c r="AEB143" s="17"/>
      <c r="AEC143" s="17"/>
      <c r="AED143" s="17"/>
      <c r="AEE143" s="17"/>
      <c r="AEF143" s="17"/>
      <c r="AEG143" s="17"/>
      <c r="AEH143" s="17"/>
      <c r="AEI143" s="17"/>
      <c r="AEJ143" s="17"/>
      <c r="AEK143" s="17"/>
      <c r="AEL143" s="17"/>
      <c r="AEM143" s="17"/>
      <c r="AEN143" s="17"/>
      <c r="AEO143" s="17"/>
      <c r="AEP143" s="17"/>
      <c r="AEQ143" s="17"/>
      <c r="AER143" s="17"/>
      <c r="AES143" s="17"/>
      <c r="AET143" s="17"/>
      <c r="AEU143" s="17"/>
      <c r="AEV143" s="17"/>
      <c r="AEW143" s="17"/>
      <c r="AEX143" s="17"/>
      <c r="AEY143" s="17"/>
      <c r="AEZ143" s="17"/>
      <c r="AFA143" s="17"/>
      <c r="AFB143" s="17"/>
      <c r="AFC143" s="17"/>
      <c r="AFD143" s="17"/>
      <c r="AFE143" s="17"/>
      <c r="AFF143" s="17"/>
      <c r="AFG143" s="17"/>
      <c r="AFH143" s="17"/>
      <c r="AFI143" s="17"/>
      <c r="AFJ143" s="17"/>
      <c r="AFK143" s="17"/>
      <c r="AFL143" s="17"/>
      <c r="AFM143" s="17"/>
      <c r="AFN143" s="17"/>
      <c r="AFO143" s="17"/>
      <c r="AFP143" s="17"/>
      <c r="AFQ143" s="17"/>
      <c r="AFR143" s="17"/>
      <c r="AFS143" s="17"/>
      <c r="AFT143" s="17"/>
      <c r="AFU143" s="17"/>
      <c r="AFV143" s="17"/>
      <c r="AFW143" s="17"/>
      <c r="AFX143" s="17"/>
      <c r="AFY143" s="17"/>
      <c r="AFZ143" s="17"/>
      <c r="AGA143" s="17"/>
      <c r="AGB143" s="17"/>
      <c r="AGC143" s="17"/>
      <c r="AGD143" s="17"/>
      <c r="AGE143" s="17"/>
      <c r="AGF143" s="17"/>
      <c r="AGG143" s="17"/>
      <c r="AGH143" s="17"/>
      <c r="AGI143" s="17"/>
      <c r="AGJ143" s="17"/>
      <c r="AGK143" s="17"/>
      <c r="AGL143" s="17"/>
      <c r="AGM143" s="17"/>
      <c r="AGN143" s="17"/>
      <c r="AGO143" s="17"/>
      <c r="AGP143" s="17"/>
      <c r="AGQ143" s="17"/>
      <c r="AGR143" s="17"/>
      <c r="AGS143" s="17"/>
      <c r="AGT143" s="17"/>
      <c r="AGU143" s="17"/>
      <c r="AGV143" s="17"/>
      <c r="AGW143" s="17"/>
      <c r="AGX143" s="17"/>
      <c r="AGY143" s="17"/>
      <c r="AGZ143" s="17"/>
      <c r="AHA143" s="17"/>
      <c r="AHB143" s="17"/>
      <c r="AHC143" s="17"/>
      <c r="AHD143" s="17"/>
      <c r="AHE143" s="17"/>
      <c r="AHF143" s="17"/>
      <c r="AHG143" s="17"/>
      <c r="AHH143" s="17"/>
      <c r="AHI143" s="17"/>
      <c r="AHJ143" s="17"/>
      <c r="AHK143" s="17"/>
      <c r="AHL143" s="17"/>
      <c r="AHM143" s="17"/>
      <c r="AHN143" s="17"/>
      <c r="AHO143" s="17"/>
      <c r="AHP143" s="17"/>
      <c r="AHQ143" s="17"/>
      <c r="AHR143" s="17"/>
      <c r="AHS143" s="17"/>
      <c r="AHT143" s="17"/>
      <c r="AHU143" s="17"/>
      <c r="AHV143" s="17"/>
      <c r="AHW143" s="17"/>
      <c r="AHX143" s="17"/>
      <c r="AHY143" s="17"/>
      <c r="AHZ143" s="17"/>
      <c r="AIA143" s="17"/>
      <c r="AIB143" s="17"/>
      <c r="AIC143" s="17"/>
      <c r="AID143" s="17"/>
      <c r="AIE143" s="17"/>
      <c r="AIF143" s="17"/>
      <c r="AIG143" s="17"/>
      <c r="AIH143" s="17"/>
      <c r="AII143" s="17"/>
      <c r="AIJ143" s="17"/>
      <c r="AIK143" s="17"/>
      <c r="AIL143" s="17"/>
      <c r="AIM143" s="17"/>
      <c r="AIN143" s="17"/>
      <c r="AIO143" s="17"/>
      <c r="AIP143" s="17"/>
      <c r="AIQ143" s="17"/>
      <c r="AIR143" s="17"/>
      <c r="AIS143" s="17"/>
      <c r="AIT143" s="17"/>
      <c r="AIU143" s="17"/>
      <c r="AIV143" s="17"/>
      <c r="AIW143" s="17"/>
      <c r="AIX143" s="17"/>
      <c r="AIY143" s="17"/>
      <c r="AIZ143" s="17"/>
      <c r="AJA143" s="17"/>
      <c r="AJB143" s="17"/>
      <c r="AJC143" s="17"/>
      <c r="AJD143" s="17"/>
      <c r="AJE143" s="17"/>
      <c r="AJF143" s="17"/>
      <c r="AJG143" s="17"/>
      <c r="AJH143" s="17"/>
      <c r="AJI143" s="17"/>
      <c r="AJJ143" s="17"/>
      <c r="AJK143" s="17"/>
      <c r="AJL143" s="17"/>
      <c r="AJM143" s="17"/>
      <c r="AJN143" s="17"/>
      <c r="AJO143" s="17"/>
      <c r="AJP143" s="17"/>
      <c r="AJQ143" s="17"/>
      <c r="AJR143" s="17"/>
      <c r="AJS143" s="17"/>
      <c r="AJT143" s="17"/>
      <c r="AJU143" s="17"/>
      <c r="AJV143" s="17"/>
      <c r="AJW143" s="17"/>
      <c r="AJX143" s="17"/>
      <c r="AJY143" s="17"/>
      <c r="AJZ143" s="17"/>
      <c r="AKA143" s="17"/>
      <c r="AKB143" s="17"/>
      <c r="AKC143" s="17"/>
      <c r="AKD143" s="17"/>
      <c r="AKE143" s="17"/>
      <c r="AKF143" s="17"/>
      <c r="AKG143" s="17"/>
      <c r="AKH143" s="17"/>
      <c r="AKI143" s="17"/>
      <c r="AKJ143" s="17"/>
      <c r="AKK143" s="17"/>
      <c r="AKL143" s="17"/>
      <c r="AKM143" s="17"/>
      <c r="AKN143" s="17"/>
      <c r="AKO143" s="17"/>
      <c r="AKP143" s="17"/>
      <c r="AKQ143" s="17"/>
      <c r="AKR143" s="17"/>
      <c r="AKS143" s="17"/>
      <c r="AKT143" s="17"/>
      <c r="AKU143" s="17"/>
      <c r="AKV143" s="17"/>
      <c r="AKW143" s="17"/>
      <c r="AKX143" s="17"/>
      <c r="AKY143" s="17"/>
      <c r="AKZ143" s="17"/>
      <c r="ALA143" s="17"/>
      <c r="ALB143" s="17"/>
      <c r="ALC143" s="17"/>
      <c r="ALD143" s="17"/>
      <c r="ALE143" s="17"/>
      <c r="ALF143" s="17"/>
      <c r="ALG143" s="17"/>
      <c r="ALH143" s="17"/>
      <c r="ALI143" s="17"/>
      <c r="ALJ143" s="17"/>
      <c r="ALK143" s="17"/>
      <c r="ALL143" s="17"/>
      <c r="ALM143" s="17"/>
      <c r="ALN143" s="17"/>
      <c r="ALO143" s="17"/>
      <c r="ALP143" s="17"/>
      <c r="ALQ143" s="17"/>
      <c r="ALR143" s="17"/>
      <c r="ALS143" s="17"/>
      <c r="ALT143" s="17"/>
      <c r="ALU143" s="17"/>
      <c r="ALV143" s="17"/>
      <c r="ALW143" s="17"/>
      <c r="ALX143" s="17"/>
      <c r="ALY143" s="17"/>
      <c r="ALZ143" s="17"/>
      <c r="AMA143" s="17"/>
      <c r="AMB143" s="17"/>
      <c r="AMC143" s="17"/>
      <c r="AMD143" s="17"/>
      <c r="AME143" s="17"/>
      <c r="AMF143" s="17"/>
      <c r="AMG143" s="17"/>
      <c r="AMH143" s="17"/>
      <c r="AMI143" s="17"/>
      <c r="AMJ143" s="17"/>
      <c r="AMK143" s="17"/>
      <c r="AML143" s="17"/>
      <c r="AMM143" s="17"/>
      <c r="AMN143" s="17"/>
      <c r="AMO143" s="17"/>
      <c r="AMP143" s="17"/>
      <c r="AMQ143" s="17"/>
      <c r="AMR143" s="17"/>
      <c r="AMS143" s="17"/>
      <c r="AMT143" s="17"/>
      <c r="AMU143" s="17"/>
      <c r="AMV143" s="17"/>
      <c r="AMW143" s="17"/>
      <c r="AMX143" s="17"/>
      <c r="AMY143" s="17"/>
      <c r="AMZ143" s="17"/>
      <c r="ANA143" s="17"/>
      <c r="ANB143" s="17"/>
      <c r="ANC143" s="17"/>
      <c r="AND143" s="17"/>
      <c r="ANE143" s="17"/>
      <c r="ANF143" s="17"/>
      <c r="ANG143" s="17"/>
      <c r="ANH143" s="17"/>
      <c r="ANI143" s="17"/>
      <c r="ANJ143" s="17"/>
      <c r="ANK143" s="17"/>
      <c r="ANL143" s="17"/>
      <c r="ANM143" s="17"/>
      <c r="ANN143" s="17"/>
      <c r="ANO143" s="17"/>
      <c r="ANP143" s="17"/>
      <c r="ANQ143" s="17"/>
      <c r="ANR143" s="17"/>
      <c r="ANS143" s="17"/>
      <c r="ANT143" s="17"/>
      <c r="ANU143" s="17"/>
      <c r="ANV143" s="17"/>
      <c r="ANW143" s="17"/>
      <c r="ANX143" s="17"/>
      <c r="ANY143" s="17"/>
      <c r="ANZ143" s="17"/>
      <c r="AOA143" s="17"/>
      <c r="AOB143" s="17"/>
      <c r="AOC143" s="17"/>
      <c r="AOD143" s="17"/>
      <c r="AOE143" s="17"/>
      <c r="AOF143" s="17"/>
      <c r="AOG143" s="17"/>
      <c r="AOH143" s="17"/>
      <c r="AOI143" s="17"/>
      <c r="AOJ143" s="17"/>
      <c r="AOK143" s="17"/>
      <c r="AOL143" s="17"/>
      <c r="AOM143" s="17"/>
      <c r="AON143" s="17"/>
      <c r="AOO143" s="17"/>
      <c r="AOP143" s="17"/>
      <c r="AOQ143" s="17"/>
      <c r="AOR143" s="17"/>
      <c r="AOS143" s="17"/>
      <c r="AOT143" s="17"/>
      <c r="AOU143" s="17"/>
      <c r="AOV143" s="17"/>
      <c r="AOW143" s="17"/>
      <c r="AOX143" s="17"/>
      <c r="AOY143" s="17"/>
      <c r="AOZ143" s="17"/>
      <c r="APA143" s="17"/>
      <c r="APB143" s="17"/>
      <c r="APC143" s="17"/>
      <c r="APD143" s="17"/>
      <c r="APE143" s="17"/>
      <c r="APF143" s="17"/>
      <c r="APG143" s="17"/>
      <c r="APH143" s="17"/>
      <c r="API143" s="17"/>
      <c r="APJ143" s="17"/>
      <c r="APK143" s="17"/>
      <c r="APL143" s="17"/>
      <c r="APM143" s="17"/>
      <c r="APN143" s="17"/>
      <c r="APO143" s="17"/>
      <c r="APP143" s="17"/>
      <c r="APQ143" s="17"/>
      <c r="APR143" s="17"/>
      <c r="APS143" s="17"/>
      <c r="APT143" s="17"/>
      <c r="APU143" s="17"/>
      <c r="APV143" s="17"/>
      <c r="APW143" s="17"/>
      <c r="APX143" s="17"/>
      <c r="APY143" s="17"/>
      <c r="APZ143" s="17"/>
      <c r="AQA143" s="17"/>
      <c r="AQB143" s="17"/>
      <c r="AQC143" s="17"/>
      <c r="AQD143" s="17"/>
      <c r="AQE143" s="17"/>
      <c r="AQF143" s="17"/>
      <c r="AQG143" s="17"/>
      <c r="AQH143" s="17"/>
      <c r="AQI143" s="17"/>
      <c r="AQJ143" s="17"/>
      <c r="AQK143" s="17"/>
      <c r="AQL143" s="17"/>
      <c r="AQM143" s="17"/>
      <c r="AQN143" s="17"/>
      <c r="AQO143" s="17"/>
      <c r="AQP143" s="17"/>
      <c r="AQQ143" s="17"/>
      <c r="AQR143" s="17"/>
      <c r="AQS143" s="17"/>
      <c r="AQT143" s="17"/>
      <c r="AQU143" s="17"/>
      <c r="AQV143" s="17"/>
      <c r="AQW143" s="17"/>
      <c r="AQX143" s="17"/>
      <c r="AQY143" s="17"/>
      <c r="AQZ143" s="17"/>
      <c r="ARA143" s="17"/>
      <c r="ARB143" s="17"/>
      <c r="ARC143" s="17"/>
      <c r="ARD143" s="17"/>
      <c r="ARE143" s="17"/>
      <c r="ARF143" s="17"/>
      <c r="ARG143" s="17"/>
      <c r="ARH143" s="17"/>
      <c r="ARI143" s="17"/>
      <c r="ARJ143" s="17"/>
      <c r="ARK143" s="17"/>
      <c r="ARL143" s="17"/>
      <c r="ARM143" s="17"/>
      <c r="ARN143" s="17"/>
      <c r="ARO143" s="17"/>
      <c r="ARP143" s="17"/>
      <c r="ARQ143" s="17"/>
      <c r="ARR143" s="17"/>
      <c r="ARS143" s="17"/>
      <c r="ART143" s="17"/>
      <c r="ARU143" s="17"/>
      <c r="ARV143" s="17"/>
      <c r="ARW143" s="17"/>
      <c r="ARX143" s="17"/>
      <c r="ARY143" s="17"/>
      <c r="ARZ143" s="17"/>
      <c r="ASA143" s="17"/>
      <c r="ASB143" s="17"/>
      <c r="ASC143" s="17"/>
      <c r="ASD143" s="17"/>
      <c r="ASE143" s="17"/>
      <c r="ASF143" s="17"/>
      <c r="ASG143" s="17"/>
      <c r="ASH143" s="17"/>
      <c r="ASI143" s="17"/>
      <c r="ASJ143" s="17"/>
      <c r="ASK143" s="17"/>
      <c r="ASL143" s="17"/>
      <c r="ASM143" s="17"/>
      <c r="ASN143" s="17"/>
      <c r="ASO143" s="17"/>
      <c r="ASP143" s="17"/>
      <c r="ASQ143" s="17"/>
      <c r="ASR143" s="17"/>
      <c r="ASS143" s="17"/>
      <c r="AST143" s="17"/>
      <c r="ASU143" s="17"/>
      <c r="ASV143" s="17"/>
      <c r="ASW143" s="17"/>
      <c r="ASX143" s="17"/>
      <c r="ASY143" s="17"/>
      <c r="ASZ143" s="17"/>
      <c r="ATA143" s="17"/>
      <c r="ATB143" s="17"/>
      <c r="ATC143" s="17"/>
      <c r="ATD143" s="17"/>
      <c r="ATE143" s="17"/>
      <c r="ATF143" s="17"/>
      <c r="ATG143" s="17"/>
      <c r="ATH143" s="17"/>
      <c r="ATI143" s="17"/>
      <c r="ATJ143" s="17"/>
      <c r="ATK143" s="17"/>
      <c r="ATL143" s="17"/>
      <c r="ATM143" s="17"/>
      <c r="ATN143" s="17"/>
      <c r="ATO143" s="17"/>
      <c r="ATP143" s="17"/>
      <c r="ATQ143" s="17"/>
      <c r="ATR143" s="17"/>
      <c r="ATS143" s="17"/>
      <c r="ATT143" s="17"/>
      <c r="ATU143" s="17"/>
      <c r="ATV143" s="17"/>
      <c r="ATW143" s="17"/>
      <c r="ATX143" s="17"/>
      <c r="ATY143" s="17"/>
      <c r="ATZ143" s="17"/>
      <c r="AUA143" s="17"/>
      <c r="AUB143" s="17"/>
      <c r="AUC143" s="17"/>
      <c r="AUD143" s="17"/>
      <c r="AUE143" s="17"/>
      <c r="AUF143" s="17"/>
      <c r="AUG143" s="17"/>
      <c r="AUH143" s="17"/>
      <c r="AUI143" s="17"/>
      <c r="AUJ143" s="17"/>
      <c r="AUK143" s="17"/>
      <c r="AUL143" s="17"/>
      <c r="AUM143" s="17"/>
      <c r="AUN143" s="17"/>
      <c r="AUO143" s="17"/>
      <c r="AUP143" s="17"/>
      <c r="AUQ143" s="17"/>
      <c r="AUR143" s="17"/>
      <c r="AUS143" s="17"/>
      <c r="AUT143" s="17"/>
      <c r="AUU143" s="17"/>
      <c r="AUV143" s="17"/>
      <c r="AUW143" s="17"/>
      <c r="AUX143" s="17"/>
      <c r="AUY143" s="17"/>
      <c r="AUZ143" s="17"/>
      <c r="AVA143" s="17"/>
      <c r="AVB143" s="17"/>
      <c r="AVC143" s="17"/>
      <c r="AVD143" s="17"/>
      <c r="AVE143" s="17"/>
      <c r="AVF143" s="17"/>
      <c r="AVG143" s="17"/>
      <c r="AVH143" s="17"/>
      <c r="AVI143" s="17"/>
      <c r="AVJ143" s="17"/>
      <c r="AVK143" s="17"/>
      <c r="AVL143" s="17"/>
      <c r="AVM143" s="17"/>
      <c r="AVN143" s="17"/>
      <c r="AVO143" s="17"/>
      <c r="AVP143" s="17"/>
      <c r="AVQ143" s="17"/>
      <c r="AVR143" s="17"/>
      <c r="AVS143" s="17"/>
      <c r="AVT143" s="17"/>
      <c r="AVU143" s="17"/>
      <c r="AVV143" s="17"/>
      <c r="AVW143" s="17"/>
      <c r="AVX143" s="17"/>
      <c r="AVY143" s="17"/>
      <c r="AVZ143" s="17"/>
      <c r="AWA143" s="17"/>
      <c r="AWB143" s="17"/>
      <c r="AWC143" s="17"/>
      <c r="AWD143" s="17"/>
      <c r="AWE143" s="17"/>
      <c r="AWF143" s="17"/>
      <c r="AWG143" s="17"/>
      <c r="AWH143" s="17"/>
      <c r="AWI143" s="17"/>
      <c r="AWJ143" s="17"/>
      <c r="AWK143" s="17"/>
      <c r="AWL143" s="17"/>
      <c r="AWM143" s="17"/>
      <c r="AWN143" s="17"/>
      <c r="AWO143" s="17"/>
      <c r="AWP143" s="17"/>
      <c r="AWQ143" s="17"/>
      <c r="AWR143" s="17"/>
      <c r="AWS143" s="17"/>
      <c r="AWT143" s="17"/>
      <c r="AWU143" s="17"/>
      <c r="AWV143" s="17"/>
      <c r="AWW143" s="17"/>
      <c r="AWX143" s="17"/>
      <c r="AWY143" s="17"/>
      <c r="AWZ143" s="17"/>
      <c r="AXA143" s="17"/>
      <c r="AXB143" s="17"/>
      <c r="AXC143" s="17"/>
      <c r="AXD143" s="17"/>
      <c r="AXE143" s="17"/>
      <c r="AXF143" s="17"/>
      <c r="AXG143" s="17"/>
      <c r="AXH143" s="17"/>
      <c r="AXI143" s="17"/>
      <c r="AXJ143" s="17"/>
      <c r="AXK143" s="17"/>
      <c r="AXL143" s="17"/>
      <c r="AXM143" s="17"/>
      <c r="AXN143" s="17"/>
      <c r="AXO143" s="17"/>
      <c r="AXP143" s="17"/>
      <c r="AXQ143" s="17"/>
      <c r="AXR143" s="17"/>
      <c r="AXS143" s="17"/>
      <c r="AXT143" s="17"/>
      <c r="AXU143" s="17"/>
      <c r="AXV143" s="17"/>
      <c r="AXW143" s="17"/>
      <c r="AXX143" s="17"/>
      <c r="AXY143" s="17"/>
      <c r="AXZ143" s="17"/>
      <c r="AYA143" s="17"/>
      <c r="AYB143" s="17"/>
      <c r="AYC143" s="17"/>
      <c r="AYD143" s="17"/>
      <c r="AYE143" s="17"/>
      <c r="AYF143" s="17"/>
      <c r="AYG143" s="17"/>
      <c r="AYH143" s="17"/>
      <c r="AYI143" s="17"/>
      <c r="AYJ143" s="17"/>
      <c r="AYK143" s="17"/>
      <c r="AYL143" s="17"/>
      <c r="AYM143" s="17"/>
      <c r="AYN143" s="17"/>
      <c r="AYO143" s="17"/>
      <c r="AYP143" s="17"/>
      <c r="AYQ143" s="17"/>
      <c r="AYR143" s="17"/>
      <c r="AYS143" s="17"/>
      <c r="AYT143" s="17"/>
      <c r="AYU143" s="17"/>
      <c r="AYV143" s="17"/>
      <c r="AYW143" s="17"/>
      <c r="AYX143" s="17"/>
      <c r="AYY143" s="17"/>
      <c r="AYZ143" s="17"/>
      <c r="AZA143" s="17"/>
      <c r="AZB143" s="17"/>
      <c r="AZC143" s="17"/>
      <c r="AZD143" s="17"/>
      <c r="AZE143" s="17"/>
      <c r="AZF143" s="17"/>
      <c r="AZG143" s="17"/>
      <c r="AZH143" s="17"/>
      <c r="AZI143" s="17"/>
      <c r="AZJ143" s="17"/>
      <c r="AZK143" s="17"/>
      <c r="AZL143" s="17"/>
      <c r="AZM143" s="17"/>
      <c r="AZN143" s="17"/>
      <c r="AZO143" s="17"/>
      <c r="AZP143" s="17"/>
      <c r="AZQ143" s="17"/>
      <c r="AZR143" s="17"/>
      <c r="AZS143" s="17"/>
      <c r="AZT143" s="17"/>
      <c r="AZU143" s="17"/>
      <c r="AZV143" s="17"/>
      <c r="AZW143" s="17"/>
      <c r="AZX143" s="17"/>
      <c r="AZY143" s="17"/>
      <c r="AZZ143" s="17"/>
      <c r="BAA143" s="17"/>
      <c r="BAB143" s="17"/>
      <c r="BAC143" s="17"/>
      <c r="BAD143" s="17"/>
      <c r="BAE143" s="17"/>
      <c r="BAF143" s="17"/>
      <c r="BAG143" s="17"/>
      <c r="BAH143" s="17"/>
      <c r="BAI143" s="17"/>
      <c r="BAJ143" s="17"/>
      <c r="BAK143" s="17"/>
      <c r="BAL143" s="17"/>
      <c r="BAM143" s="17"/>
      <c r="BAN143" s="17"/>
      <c r="BAO143" s="17"/>
      <c r="BAP143" s="17"/>
      <c r="BAQ143" s="17"/>
      <c r="BAR143" s="17"/>
      <c r="BAS143" s="17"/>
      <c r="BAT143" s="17"/>
      <c r="BAU143" s="17"/>
      <c r="BAV143" s="17"/>
      <c r="BAW143" s="17"/>
      <c r="BAX143" s="17"/>
      <c r="BAY143" s="17"/>
      <c r="BAZ143" s="17"/>
      <c r="BBA143" s="17"/>
      <c r="BBB143" s="17"/>
      <c r="BBC143" s="17"/>
      <c r="BBD143" s="17"/>
      <c r="BBE143" s="17"/>
      <c r="BBF143" s="17"/>
      <c r="BBG143" s="17"/>
      <c r="BBH143" s="17"/>
      <c r="BBI143" s="17"/>
      <c r="BBJ143" s="17"/>
      <c r="BBK143" s="17"/>
      <c r="BBL143" s="17"/>
      <c r="BBM143" s="17"/>
      <c r="BBN143" s="17"/>
      <c r="BBO143" s="17"/>
      <c r="BBP143" s="17"/>
      <c r="BBQ143" s="17"/>
      <c r="BBR143" s="17"/>
      <c r="BBS143" s="17"/>
      <c r="BBT143" s="17"/>
      <c r="BBU143" s="17"/>
      <c r="BBV143" s="17"/>
      <c r="BBW143" s="17"/>
      <c r="BBX143" s="17"/>
      <c r="BBY143" s="17"/>
      <c r="BBZ143" s="17"/>
      <c r="BCA143" s="17"/>
      <c r="BCB143" s="17"/>
      <c r="BCC143" s="17"/>
      <c r="BCD143" s="17"/>
      <c r="BCE143" s="17"/>
      <c r="BCF143" s="17"/>
      <c r="BCG143" s="17"/>
      <c r="BCH143" s="17"/>
      <c r="BCI143" s="17"/>
      <c r="BCJ143" s="17"/>
      <c r="BCK143" s="17"/>
      <c r="BCL143" s="17"/>
      <c r="BCM143" s="17"/>
      <c r="BCN143" s="17"/>
      <c r="BCO143" s="17"/>
      <c r="BCP143" s="17"/>
      <c r="BCQ143" s="17"/>
      <c r="BCR143" s="17"/>
      <c r="BCS143" s="17"/>
      <c r="BCT143" s="17"/>
      <c r="BCU143" s="17"/>
      <c r="BCV143" s="17"/>
      <c r="BCW143" s="17"/>
      <c r="BCX143" s="17"/>
      <c r="BCY143" s="17"/>
      <c r="BCZ143" s="17"/>
      <c r="BDA143" s="17"/>
      <c r="BDB143" s="17"/>
      <c r="BDC143" s="17"/>
      <c r="BDD143" s="17"/>
      <c r="BDE143" s="17"/>
      <c r="BDF143" s="17"/>
      <c r="BDG143" s="17"/>
      <c r="BDH143" s="17"/>
      <c r="BDI143" s="17"/>
      <c r="BDJ143" s="17"/>
      <c r="BDK143" s="17"/>
      <c r="BDL143" s="17"/>
      <c r="BDM143" s="17"/>
      <c r="BDN143" s="17"/>
      <c r="BDO143" s="17"/>
      <c r="BDP143" s="17"/>
      <c r="BDQ143" s="17"/>
      <c r="BDR143" s="17"/>
      <c r="BDS143" s="17"/>
      <c r="BDT143" s="17"/>
      <c r="BDU143" s="17"/>
      <c r="BDV143" s="17"/>
      <c r="BDW143" s="17"/>
      <c r="BDX143" s="17"/>
      <c r="BDY143" s="17"/>
      <c r="BDZ143" s="17"/>
      <c r="BEA143" s="17"/>
      <c r="BEB143" s="17"/>
      <c r="BEC143" s="17"/>
      <c r="BED143" s="17"/>
      <c r="BEE143" s="17"/>
      <c r="BEF143" s="17"/>
      <c r="BEG143" s="17"/>
      <c r="BEH143" s="17"/>
      <c r="BEI143" s="17"/>
      <c r="BEJ143" s="17"/>
      <c r="BEK143" s="17"/>
      <c r="BEL143" s="17"/>
      <c r="BEM143" s="17"/>
      <c r="BEN143" s="17"/>
      <c r="BEO143" s="17"/>
      <c r="BEP143" s="17"/>
      <c r="BEQ143" s="17"/>
      <c r="BER143" s="17"/>
      <c r="BES143" s="17"/>
      <c r="BET143" s="17"/>
      <c r="BEU143" s="17"/>
      <c r="BEV143" s="17"/>
      <c r="BEW143" s="17"/>
      <c r="BEX143" s="17"/>
      <c r="BEY143" s="17"/>
      <c r="BEZ143" s="17"/>
      <c r="BFA143" s="17"/>
      <c r="BFB143" s="17"/>
      <c r="BFC143" s="17"/>
      <c r="BFD143" s="17"/>
      <c r="BFE143" s="17"/>
      <c r="BFF143" s="17"/>
      <c r="BFG143" s="17"/>
      <c r="BFH143" s="17"/>
      <c r="BFI143" s="17"/>
      <c r="BFJ143" s="17"/>
      <c r="BFK143" s="17"/>
      <c r="BFL143" s="17"/>
      <c r="BFM143" s="17"/>
      <c r="BFN143" s="17"/>
      <c r="BFO143" s="17"/>
      <c r="BFP143" s="17"/>
      <c r="BFQ143" s="17"/>
      <c r="BFR143" s="17"/>
      <c r="BFS143" s="17"/>
      <c r="BFT143" s="17"/>
      <c r="BFU143" s="17"/>
      <c r="BFV143" s="17"/>
      <c r="BFW143" s="17"/>
      <c r="BFX143" s="17"/>
      <c r="BFY143" s="17"/>
      <c r="BFZ143" s="17"/>
      <c r="BGA143" s="17"/>
      <c r="BGB143" s="17"/>
      <c r="BGC143" s="17"/>
      <c r="BGD143" s="17"/>
      <c r="BGE143" s="17"/>
      <c r="BGF143" s="17"/>
      <c r="BGG143" s="17"/>
      <c r="BGH143" s="17"/>
      <c r="BGI143" s="17"/>
      <c r="BGJ143" s="17"/>
      <c r="BGK143" s="17"/>
      <c r="BGL143" s="17"/>
      <c r="BGM143" s="17"/>
      <c r="BGN143" s="17"/>
      <c r="BGO143" s="17"/>
      <c r="BGP143" s="17"/>
      <c r="BGQ143" s="17"/>
      <c r="BGR143" s="17"/>
      <c r="BGS143" s="17"/>
      <c r="BGT143" s="17"/>
      <c r="BGU143" s="17"/>
      <c r="BGV143" s="17"/>
      <c r="BGW143" s="17"/>
      <c r="BGX143" s="17"/>
      <c r="BGY143" s="17"/>
      <c r="BGZ143" s="17"/>
      <c r="BHA143" s="17"/>
      <c r="BHB143" s="17"/>
      <c r="BHC143" s="17"/>
      <c r="BHD143" s="17"/>
      <c r="BHE143" s="17"/>
      <c r="BHF143" s="17"/>
      <c r="BHG143" s="17"/>
      <c r="BHH143" s="17"/>
      <c r="BHI143" s="17"/>
      <c r="BHJ143" s="17"/>
      <c r="BHK143" s="17"/>
      <c r="BHL143" s="17"/>
      <c r="BHM143" s="17"/>
      <c r="BHN143" s="17"/>
      <c r="BHO143" s="17"/>
      <c r="BHP143" s="17"/>
      <c r="BHQ143" s="17"/>
      <c r="BHR143" s="17"/>
      <c r="BHS143" s="17"/>
      <c r="BHT143" s="17"/>
      <c r="BHU143" s="17"/>
      <c r="BHV143" s="17"/>
      <c r="BHW143" s="17"/>
      <c r="BHX143" s="17"/>
      <c r="BHY143" s="17"/>
      <c r="BHZ143" s="17"/>
      <c r="BIA143" s="17"/>
      <c r="BIB143" s="17"/>
      <c r="BIC143" s="17"/>
      <c r="BID143" s="17"/>
      <c r="BIE143" s="17"/>
      <c r="BIF143" s="17"/>
      <c r="BIG143" s="17"/>
      <c r="BIH143" s="17"/>
      <c r="BII143" s="17"/>
      <c r="BIJ143" s="17"/>
      <c r="BIK143" s="17"/>
      <c r="BIL143" s="17"/>
      <c r="BIM143" s="17"/>
      <c r="BIN143" s="17"/>
      <c r="BIO143" s="17"/>
      <c r="BIP143" s="17"/>
      <c r="BIQ143" s="17"/>
      <c r="BIR143" s="17"/>
      <c r="BIS143" s="17"/>
      <c r="BIT143" s="17"/>
      <c r="BIU143" s="17"/>
      <c r="BIV143" s="17"/>
      <c r="BIW143" s="17"/>
      <c r="BIX143" s="17"/>
      <c r="BIY143" s="17"/>
      <c r="BIZ143" s="17"/>
      <c r="BJA143" s="17"/>
      <c r="BJB143" s="17"/>
      <c r="BJC143" s="17"/>
      <c r="BJD143" s="17"/>
      <c r="BJE143" s="17"/>
      <c r="BJF143" s="17"/>
      <c r="BJG143" s="17"/>
      <c r="BJH143" s="17"/>
      <c r="BJI143" s="17"/>
      <c r="BJJ143" s="17"/>
      <c r="BJK143" s="17"/>
      <c r="BJL143" s="17"/>
      <c r="BJM143" s="17"/>
      <c r="BJN143" s="17"/>
      <c r="BJO143" s="17"/>
      <c r="BJP143" s="17"/>
      <c r="BJQ143" s="17"/>
      <c r="BJR143" s="17"/>
      <c r="BJS143" s="17"/>
      <c r="BJT143" s="17"/>
      <c r="BJU143" s="17"/>
      <c r="BJV143" s="17"/>
      <c r="BJW143" s="17"/>
      <c r="BJX143" s="17"/>
      <c r="BJY143" s="17"/>
      <c r="BJZ143" s="17"/>
      <c r="BKA143" s="17"/>
      <c r="BKB143" s="17"/>
      <c r="BKC143" s="17"/>
      <c r="BKD143" s="17"/>
      <c r="BKE143" s="17"/>
      <c r="BKF143" s="17"/>
      <c r="BKG143" s="17"/>
      <c r="BKH143" s="17"/>
      <c r="BKI143" s="17"/>
      <c r="BKJ143" s="17"/>
      <c r="BKK143" s="17"/>
      <c r="BKL143" s="17"/>
      <c r="BKM143" s="17"/>
      <c r="BKN143" s="17"/>
      <c r="BKO143" s="17"/>
      <c r="BKP143" s="17"/>
      <c r="BKQ143" s="17"/>
      <c r="BKR143" s="17"/>
      <c r="BKS143" s="17"/>
      <c r="BKT143" s="17"/>
      <c r="BKU143" s="17"/>
      <c r="BKV143" s="17"/>
      <c r="BKW143" s="17"/>
      <c r="BKX143" s="17"/>
      <c r="BKY143" s="17"/>
      <c r="BKZ143" s="17"/>
      <c r="BLA143" s="17"/>
      <c r="BLB143" s="17"/>
      <c r="BLC143" s="17"/>
      <c r="BLD143" s="17"/>
      <c r="BLE143" s="17"/>
      <c r="BLF143" s="14" t="s">
        <v>3864</v>
      </c>
      <c r="BLG143" s="14" t="s">
        <v>3043</v>
      </c>
      <c r="BLH143" s="14" t="s">
        <v>2663</v>
      </c>
      <c r="BLI143" s="14" t="s">
        <v>2910</v>
      </c>
      <c r="BLJ143" s="14" t="s">
        <v>2659</v>
      </c>
      <c r="BLK143" s="14" t="s">
        <v>3865</v>
      </c>
      <c r="BLM143" s="17"/>
      <c r="BLN143" s="17"/>
      <c r="BLO143" s="17"/>
      <c r="BLP143" s="17"/>
      <c r="BLQ143" s="17"/>
      <c r="BLR143" s="17"/>
      <c r="BLS143" s="17"/>
      <c r="BLT143" s="17"/>
      <c r="BLU143" s="17"/>
      <c r="BLV143" s="17"/>
      <c r="BLW143" s="17"/>
      <c r="BLX143" s="17"/>
      <c r="BLY143" s="17"/>
      <c r="BLZ143" s="17"/>
      <c r="BMA143" s="17"/>
      <c r="BMB143" s="17"/>
      <c r="BMC143" s="17"/>
      <c r="BMD143" s="17"/>
      <c r="BME143" s="17"/>
      <c r="BMF143" s="17"/>
      <c r="BMG143" s="17"/>
      <c r="BMH143" s="17"/>
      <c r="BMI143" s="17"/>
      <c r="BMJ143" s="17"/>
      <c r="BMK143" s="17"/>
      <c r="BML143" s="17"/>
      <c r="BMM143" s="17"/>
      <c r="BMN143" s="17"/>
      <c r="BMO143" s="17"/>
      <c r="BMP143" s="17"/>
      <c r="BMQ143" s="17"/>
      <c r="BMR143" s="17"/>
      <c r="BMS143" s="17"/>
      <c r="BMT143" s="17"/>
      <c r="BMU143" s="17"/>
      <c r="BMV143" s="17"/>
      <c r="BMW143" s="17"/>
      <c r="BMX143" s="17"/>
      <c r="BMY143" s="17"/>
      <c r="BMZ143" s="17"/>
      <c r="BNA143" s="17"/>
      <c r="BNB143" s="17"/>
      <c r="BNC143" s="17"/>
      <c r="BND143" s="17"/>
      <c r="BNE143" s="17"/>
      <c r="BNF143" s="17"/>
      <c r="BNG143" s="17"/>
      <c r="BNH143" s="17"/>
      <c r="BNI143" s="17"/>
      <c r="BNJ143" s="17"/>
      <c r="BNK143" s="17"/>
      <c r="BNL143" s="17"/>
      <c r="BNM143" s="17"/>
      <c r="BNN143" s="17"/>
      <c r="BNO143" s="17"/>
      <c r="BNP143" s="17"/>
      <c r="BNQ143" s="17"/>
      <c r="BNR143" s="17"/>
      <c r="BNS143" s="17"/>
      <c r="BNT143" s="17"/>
      <c r="BNU143" s="17"/>
      <c r="BNV143" s="17"/>
      <c r="BNW143" s="17"/>
      <c r="BNX143" s="17"/>
      <c r="BNY143" s="17"/>
      <c r="BNZ143" s="17"/>
      <c r="BOA143" s="17"/>
      <c r="BOB143" s="17"/>
      <c r="BOC143" s="17"/>
      <c r="BOD143" s="17"/>
      <c r="BOE143" s="17"/>
      <c r="BOF143" s="17"/>
      <c r="BOG143" s="17"/>
      <c r="BOH143" s="17"/>
      <c r="BOI143" s="17"/>
      <c r="BOJ143" s="17"/>
      <c r="BOK143" s="17"/>
      <c r="BOL143" s="17"/>
      <c r="BOM143" s="17"/>
      <c r="BON143" s="17"/>
      <c r="BOO143" s="17"/>
      <c r="BOP143" s="17"/>
      <c r="BOQ143" s="17"/>
      <c r="BOR143" s="17"/>
      <c r="BOS143" s="17"/>
      <c r="BOT143" s="17"/>
      <c r="BOU143" s="17"/>
      <c r="BOV143" s="17"/>
      <c r="BOW143" s="17"/>
      <c r="BOX143" s="17"/>
      <c r="BOY143" s="17"/>
      <c r="BOZ143" s="17"/>
      <c r="BPA143" s="17"/>
      <c r="BPB143" s="17"/>
      <c r="BPC143" s="17"/>
      <c r="BPD143" s="17"/>
      <c r="BPE143" s="17"/>
      <c r="BPF143" s="17"/>
      <c r="BPG143" s="17"/>
      <c r="BPH143" s="17"/>
      <c r="BPI143" s="17"/>
      <c r="BPJ143" s="17"/>
      <c r="BPK143" s="17"/>
      <c r="BPL143" s="17"/>
      <c r="BPM143" s="17"/>
      <c r="BPN143" s="17"/>
      <c r="BPO143" s="17"/>
      <c r="BPP143" s="17"/>
      <c r="BPQ143" s="17"/>
      <c r="BPR143" s="17"/>
      <c r="BPS143" s="17"/>
      <c r="BPT143" s="17"/>
      <c r="BPU143" s="17"/>
      <c r="BPV143" s="17"/>
      <c r="BPW143" s="17"/>
      <c r="BPX143" s="17"/>
      <c r="BPY143" s="17"/>
      <c r="BPZ143" s="17"/>
      <c r="BQA143" s="17"/>
      <c r="BQB143" s="17"/>
      <c r="BQC143" s="17"/>
      <c r="BQD143" s="17"/>
      <c r="BQE143" s="17"/>
      <c r="BQF143" s="17"/>
      <c r="BQG143" s="17"/>
      <c r="BQH143" s="17"/>
      <c r="BQI143" s="17"/>
      <c r="BQJ143" s="17"/>
      <c r="BQK143" s="17"/>
      <c r="BQL143" s="17"/>
      <c r="BQM143" s="17"/>
      <c r="BQN143" s="17"/>
      <c r="BQO143" s="17"/>
      <c r="BQP143" s="17"/>
      <c r="BQQ143" s="17"/>
      <c r="BQR143" s="17"/>
      <c r="BQS143" s="17"/>
      <c r="BQT143" s="17"/>
      <c r="BQU143" s="17"/>
      <c r="BQV143" s="17"/>
      <c r="BQW143" s="17"/>
      <c r="BQX143" s="17"/>
      <c r="BQY143" s="17"/>
      <c r="BQZ143" s="17"/>
      <c r="BRA143" s="17"/>
      <c r="BRB143" s="17"/>
      <c r="BRC143" s="17"/>
      <c r="BRD143" s="17"/>
      <c r="BRE143" s="17"/>
      <c r="BRF143" s="17"/>
      <c r="BRG143" s="17"/>
      <c r="BRH143" s="17"/>
      <c r="BRI143" s="17"/>
      <c r="BRJ143" s="17"/>
      <c r="BRK143" s="17"/>
      <c r="BRL143" s="17"/>
      <c r="BRM143" s="17"/>
      <c r="BRN143" s="17"/>
      <c r="BRO143" s="17"/>
      <c r="BRP143" s="17"/>
      <c r="BRQ143" s="17"/>
      <c r="BRR143" s="17"/>
      <c r="BRS143" s="17"/>
      <c r="BRT143" s="17"/>
      <c r="BRU143" s="17"/>
      <c r="BRV143" s="17"/>
      <c r="BRW143" s="17"/>
      <c r="BRX143" s="17"/>
      <c r="BRY143" s="17"/>
      <c r="BRZ143" s="17"/>
      <c r="BSA143" s="17"/>
      <c r="BSB143" s="17"/>
      <c r="BSC143" s="17"/>
      <c r="BSD143" s="17"/>
      <c r="BSE143" s="17"/>
      <c r="BSF143" s="17"/>
      <c r="BSG143" s="17"/>
      <c r="BSH143" s="17"/>
      <c r="BSI143" s="17"/>
      <c r="BSJ143" s="17"/>
      <c r="BSK143" s="17"/>
      <c r="BSL143" s="17"/>
      <c r="BSM143" s="17"/>
      <c r="BSN143" s="17"/>
      <c r="BSO143" s="17"/>
      <c r="BSP143" s="17"/>
      <c r="BSQ143" s="17"/>
      <c r="BSR143" s="17"/>
      <c r="BSS143" s="17"/>
      <c r="BST143" s="17"/>
      <c r="BSU143" s="17"/>
      <c r="BSV143" s="17"/>
      <c r="BSW143" s="17"/>
      <c r="BSX143" s="17"/>
      <c r="BSY143" s="17"/>
      <c r="BSZ143" s="17"/>
      <c r="BTA143" s="17"/>
      <c r="BTB143" s="17"/>
      <c r="BTC143" s="17"/>
      <c r="BTD143" s="17"/>
      <c r="BTE143" s="17"/>
      <c r="BTF143" s="17"/>
      <c r="BTG143" s="17"/>
      <c r="BTH143" s="17"/>
      <c r="BTI143" s="17"/>
      <c r="BTJ143" s="17"/>
      <c r="BTK143" s="17"/>
      <c r="BTL143" s="17"/>
      <c r="BTM143" s="17"/>
      <c r="BTN143" s="17"/>
      <c r="BTO143" s="17"/>
      <c r="BTP143" s="17"/>
      <c r="BTQ143" s="17"/>
      <c r="BTR143" s="17"/>
      <c r="BTS143" s="17"/>
      <c r="BTT143" s="17"/>
      <c r="BTU143" s="17"/>
      <c r="BTV143" s="17"/>
      <c r="BTW143" s="17"/>
      <c r="BTX143" s="17"/>
      <c r="BTY143" s="17"/>
      <c r="BTZ143" s="17"/>
      <c r="BUA143" s="17"/>
      <c r="BUB143" s="17"/>
      <c r="BUC143" s="17"/>
      <c r="BUD143" s="17"/>
      <c r="BUE143" s="17"/>
      <c r="BUF143" s="17"/>
      <c r="BUG143" s="17"/>
      <c r="BUH143" s="17"/>
      <c r="BUI143" s="17"/>
      <c r="BUJ143" s="17"/>
      <c r="BUK143" s="17"/>
      <c r="BUL143" s="17"/>
      <c r="BUM143" s="17"/>
      <c r="BUN143" s="17"/>
      <c r="BUO143" s="17"/>
      <c r="BUP143" s="17"/>
      <c r="BUQ143" s="17"/>
      <c r="BUR143" s="17"/>
      <c r="BUS143" s="17"/>
      <c r="BUT143" s="17"/>
      <c r="BUU143" s="17"/>
      <c r="BUV143" s="17"/>
      <c r="BUW143" s="17"/>
      <c r="BUX143" s="17"/>
      <c r="BUY143" s="17"/>
      <c r="BUZ143" s="17"/>
      <c r="BVA143" s="17"/>
      <c r="BVB143" s="17"/>
      <c r="BVC143" s="17"/>
      <c r="BVD143" s="17"/>
      <c r="BVE143" s="17"/>
      <c r="BVF143" s="17"/>
      <c r="BVG143" s="17"/>
      <c r="BVH143" s="17"/>
      <c r="BVI143" s="17"/>
      <c r="BVJ143" s="17"/>
      <c r="BVK143" s="17"/>
      <c r="BVL143" s="17"/>
      <c r="BVM143" s="17"/>
      <c r="BVN143" s="17"/>
      <c r="BVO143" s="17"/>
      <c r="BVP143" s="17"/>
      <c r="BVQ143" s="17"/>
      <c r="BVR143" s="17"/>
      <c r="BVS143" s="17"/>
      <c r="BVT143" s="17"/>
      <c r="BVU143" s="17"/>
      <c r="BVV143" s="17"/>
      <c r="BVW143" s="17"/>
      <c r="BVX143" s="17"/>
      <c r="BVY143" s="17"/>
      <c r="BVZ143" s="17"/>
      <c r="BWA143" s="17"/>
      <c r="BWB143" s="17"/>
      <c r="BWC143" s="17"/>
      <c r="BWD143" s="17"/>
      <c r="BWE143" s="17"/>
      <c r="BWF143" s="17"/>
      <c r="BWG143" s="17"/>
      <c r="BWH143" s="17"/>
      <c r="BWI143" s="17"/>
      <c r="BWJ143" s="17"/>
      <c r="BWK143" s="17"/>
      <c r="BWL143" s="17"/>
      <c r="BWM143" s="17"/>
      <c r="BWN143" s="17"/>
      <c r="BWO143" s="17"/>
      <c r="BWP143" s="17"/>
      <c r="BWQ143" s="17"/>
      <c r="BWR143" s="17"/>
      <c r="BWS143" s="17"/>
      <c r="BWT143" s="17"/>
      <c r="BWU143" s="17"/>
      <c r="BWV143" s="17"/>
      <c r="BWW143" s="17"/>
      <c r="BWX143" s="17"/>
      <c r="BWY143" s="17"/>
      <c r="BWZ143" s="17"/>
      <c r="BXA143" s="17"/>
      <c r="BXB143" s="17"/>
      <c r="BXC143" s="17"/>
      <c r="BXD143" s="17"/>
      <c r="BXE143" s="17"/>
      <c r="BXF143" s="17"/>
      <c r="BXG143" s="17"/>
      <c r="BXH143" s="17"/>
      <c r="BXI143" s="17"/>
      <c r="BXJ143" s="17"/>
      <c r="BXK143" s="17"/>
      <c r="BXL143" s="17"/>
      <c r="BXM143" s="17"/>
      <c r="BXN143" s="17"/>
      <c r="BXO143" s="17"/>
      <c r="BXP143" s="17"/>
      <c r="BXQ143" s="17"/>
      <c r="BXR143" s="17"/>
      <c r="BXS143" s="17"/>
      <c r="BXT143" s="17"/>
      <c r="BXU143" s="17"/>
      <c r="BXV143" s="17"/>
      <c r="BXW143" s="17"/>
      <c r="BXX143" s="17"/>
      <c r="BXY143" s="17"/>
      <c r="BXZ143" s="17"/>
      <c r="BYA143" s="17"/>
      <c r="BYB143" s="17"/>
      <c r="BYC143" s="17"/>
      <c r="BYD143" s="17"/>
      <c r="BYE143" s="17"/>
      <c r="BYF143" s="17"/>
      <c r="BYG143" s="17"/>
      <c r="BYH143" s="17"/>
      <c r="BYI143" s="17"/>
      <c r="BYJ143" s="17"/>
      <c r="BYK143" s="17"/>
      <c r="BYL143" s="17"/>
      <c r="BYM143" s="17"/>
      <c r="BYN143" s="17"/>
      <c r="BYO143" s="17"/>
      <c r="BYP143" s="17"/>
      <c r="BYQ143" s="17"/>
      <c r="BYR143" s="17"/>
      <c r="BYS143" s="17"/>
      <c r="BYT143" s="17"/>
      <c r="BYU143" s="17"/>
      <c r="BYV143" s="17"/>
      <c r="BYW143" s="17"/>
      <c r="BYX143" s="17"/>
      <c r="BYY143" s="17"/>
      <c r="BYZ143" s="17"/>
      <c r="BZA143" s="17"/>
      <c r="BZB143" s="17"/>
      <c r="BZC143" s="17"/>
      <c r="BZD143" s="17"/>
      <c r="BZE143" s="17"/>
      <c r="BZF143" s="17"/>
      <c r="BZG143" s="17"/>
      <c r="BZH143" s="17"/>
      <c r="BZI143" s="17"/>
      <c r="BZJ143" s="17"/>
      <c r="BZK143" s="17"/>
      <c r="BZL143" s="17"/>
      <c r="BZM143" s="17"/>
      <c r="BZN143" s="17"/>
      <c r="BZO143" s="17"/>
      <c r="BZP143" s="17"/>
      <c r="BZQ143" s="17"/>
      <c r="BZR143" s="17"/>
      <c r="BZS143" s="17"/>
      <c r="BZT143" s="17"/>
      <c r="BZU143" s="17"/>
      <c r="BZV143" s="17"/>
      <c r="BZW143" s="17"/>
      <c r="BZX143" s="17"/>
      <c r="BZY143" s="17"/>
      <c r="BZZ143" s="17"/>
      <c r="CAA143" s="17"/>
      <c r="CAB143" s="17"/>
      <c r="CAC143" s="17"/>
      <c r="CAD143" s="17"/>
      <c r="CAE143" s="17"/>
      <c r="CAF143" s="17"/>
      <c r="CAG143" s="17"/>
      <c r="CAH143" s="17"/>
      <c r="CAI143" s="17"/>
      <c r="CAJ143" s="17"/>
      <c r="CAK143" s="17"/>
      <c r="CAL143" s="17"/>
      <c r="CAM143" s="17"/>
      <c r="CAN143" s="17"/>
      <c r="CAO143" s="17"/>
      <c r="CAP143" s="17"/>
      <c r="CAQ143" s="17"/>
      <c r="CAR143" s="17"/>
      <c r="CAS143" s="17"/>
      <c r="CAT143" s="17"/>
      <c r="CAU143" s="17"/>
      <c r="CAV143" s="17"/>
      <c r="CAW143" s="17"/>
      <c r="CAX143" s="17"/>
      <c r="CAY143" s="17"/>
      <c r="CAZ143" s="17"/>
      <c r="CBA143" s="17"/>
      <c r="CBB143" s="17"/>
      <c r="CBC143" s="17"/>
      <c r="CBD143" s="17"/>
      <c r="CBE143" s="17"/>
      <c r="CBF143" s="17"/>
      <c r="CBG143" s="17"/>
      <c r="CBH143" s="17"/>
      <c r="CBI143" s="17"/>
      <c r="CBJ143" s="17"/>
      <c r="CBK143" s="17"/>
      <c r="CBL143" s="17"/>
      <c r="CBM143" s="17"/>
      <c r="CBN143" s="17"/>
      <c r="CBO143" s="17"/>
      <c r="CBP143" s="17"/>
      <c r="CBQ143" s="17"/>
      <c r="CBR143" s="17"/>
      <c r="CBS143" s="17"/>
      <c r="CBT143" s="17"/>
      <c r="CBU143" s="17"/>
      <c r="CBV143" s="17"/>
      <c r="CBW143" s="17"/>
      <c r="CBX143" s="17"/>
      <c r="CBY143" s="17"/>
      <c r="CBZ143" s="17"/>
      <c r="CCA143" s="17"/>
      <c r="CCB143" s="17"/>
      <c r="CCC143" s="17"/>
      <c r="CCD143" s="17"/>
      <c r="CCE143" s="17"/>
      <c r="CCF143" s="17"/>
      <c r="CCG143" s="17"/>
      <c r="CCH143" s="17"/>
      <c r="CCI143" s="17"/>
      <c r="CCJ143" s="17"/>
      <c r="CCK143" s="17"/>
      <c r="CCL143" s="17"/>
      <c r="CCM143" s="17"/>
      <c r="CCN143" s="17"/>
      <c r="CCO143" s="17"/>
      <c r="CCP143" s="17"/>
      <c r="CCQ143" s="17"/>
      <c r="CCR143" s="17"/>
      <c r="CCS143" s="17"/>
      <c r="CCT143" s="17"/>
      <c r="CCU143" s="17"/>
      <c r="CCV143" s="17"/>
      <c r="CCW143" s="17"/>
      <c r="CCX143" s="17"/>
      <c r="CCY143" s="17"/>
      <c r="CCZ143" s="17"/>
      <c r="CDA143" s="17"/>
      <c r="CDB143" s="17"/>
      <c r="CDC143" s="17"/>
      <c r="CDD143" s="17"/>
      <c r="CDE143" s="17"/>
      <c r="CDF143" s="17"/>
      <c r="CDG143" s="17"/>
      <c r="CDH143" s="17"/>
      <c r="CDI143" s="17"/>
      <c r="CDJ143" s="17"/>
      <c r="CDK143" s="17"/>
      <c r="CDL143" s="17"/>
      <c r="CDM143" s="17"/>
      <c r="CDN143" s="17"/>
      <c r="CDO143" s="17"/>
      <c r="CDP143" s="17"/>
      <c r="CDQ143" s="17"/>
      <c r="CDR143" s="17"/>
      <c r="CDS143" s="17"/>
      <c r="CDT143" s="17"/>
      <c r="CDU143" s="17"/>
    </row>
    <row r="144">
      <c r="A144" s="14" t="s">
        <v>3855</v>
      </c>
      <c r="B144" s="14" t="s">
        <v>3866</v>
      </c>
      <c r="C144" s="14" t="s">
        <v>3867</v>
      </c>
      <c r="D144" s="14" t="s">
        <v>3868</v>
      </c>
      <c r="E144" s="14" t="s">
        <v>3869</v>
      </c>
      <c r="F144" s="14" t="s">
        <v>2835</v>
      </c>
      <c r="I144" s="14" t="s">
        <v>3870</v>
      </c>
      <c r="J144" s="14" t="s">
        <v>2618</v>
      </c>
      <c r="K144" s="14" t="s">
        <v>2619</v>
      </c>
      <c r="L144" s="14" t="s">
        <v>2658</v>
      </c>
      <c r="M144" s="17"/>
      <c r="N144" s="14" t="s">
        <v>21</v>
      </c>
      <c r="O144" s="14" t="s">
        <v>21</v>
      </c>
      <c r="P144" s="21" t="s">
        <v>2675</v>
      </c>
      <c r="Q144" s="16">
        <v>11.0</v>
      </c>
      <c r="R144" s="16">
        <v>4112861.0</v>
      </c>
      <c r="S144" s="16">
        <v>4112861.0</v>
      </c>
      <c r="T144" s="14" t="s">
        <v>2631</v>
      </c>
      <c r="U144" s="14" t="s">
        <v>2621</v>
      </c>
      <c r="V144" s="14" t="s">
        <v>3871</v>
      </c>
      <c r="W144" s="14" t="s">
        <v>3872</v>
      </c>
      <c r="X144" s="16">
        <v>0.31</v>
      </c>
      <c r="Y144" s="16">
        <v>0.31</v>
      </c>
      <c r="Z144" s="16">
        <v>20.0</v>
      </c>
      <c r="AA144" s="16">
        <v>45.0</v>
      </c>
      <c r="AB144" s="16">
        <v>20.0</v>
      </c>
      <c r="AC144" s="16">
        <v>45.0</v>
      </c>
      <c r="AD144" s="16">
        <v>211.0</v>
      </c>
      <c r="AE144" s="22">
        <v>45638.0</v>
      </c>
      <c r="AF144" s="17"/>
      <c r="AG144" s="17"/>
      <c r="AH144" s="17"/>
      <c r="AI144" s="17"/>
      <c r="AJ144" s="17"/>
      <c r="AK144" s="17"/>
      <c r="AL144" s="16">
        <v>2.6</v>
      </c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4" t="s">
        <v>3873</v>
      </c>
      <c r="BB144" s="17"/>
      <c r="BC144" s="17"/>
      <c r="BD144" s="17"/>
      <c r="BE144" s="17"/>
      <c r="BF144" s="17"/>
      <c r="BG144" s="16">
        <v>1.0</v>
      </c>
      <c r="BH144" s="17"/>
      <c r="BI144" s="14" t="s">
        <v>2594</v>
      </c>
      <c r="BJ144" s="17"/>
      <c r="BK144" s="17"/>
      <c r="BL144" s="17"/>
      <c r="BM144" s="16">
        <v>7.03333333</v>
      </c>
      <c r="BN144" s="17"/>
      <c r="BO144" s="17"/>
      <c r="BP144" s="17"/>
      <c r="BQ144" s="17"/>
      <c r="BR144" s="17"/>
      <c r="BS144" s="16">
        <v>0.1195</v>
      </c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4" t="s">
        <v>3874</v>
      </c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  <c r="KL144" s="17"/>
      <c r="KM144" s="17"/>
      <c r="KN144" s="17"/>
      <c r="KO144" s="17"/>
      <c r="KP144" s="17"/>
      <c r="KQ144" s="17"/>
      <c r="KR144" s="17"/>
      <c r="KS144" s="17"/>
      <c r="KT144" s="17"/>
      <c r="KU144" s="17"/>
      <c r="KV144" s="17"/>
      <c r="KW144" s="17"/>
      <c r="KX144" s="17"/>
      <c r="KY144" s="17"/>
      <c r="KZ144" s="17"/>
      <c r="LA144" s="17"/>
      <c r="LB144" s="17"/>
      <c r="LC144" s="17"/>
      <c r="LD144" s="17"/>
      <c r="LE144" s="17"/>
      <c r="LF144" s="17"/>
      <c r="LG144" s="17"/>
      <c r="LH144" s="17"/>
      <c r="LI144" s="17"/>
      <c r="LJ144" s="17"/>
      <c r="LK144" s="17"/>
      <c r="LL144" s="17"/>
      <c r="LM144" s="17"/>
      <c r="LN144" s="17"/>
      <c r="LO144" s="17"/>
      <c r="LP144" s="17"/>
      <c r="LQ144" s="17"/>
      <c r="LR144" s="17"/>
      <c r="LS144" s="17"/>
      <c r="LT144" s="17"/>
      <c r="LU144" s="17"/>
      <c r="LV144" s="17"/>
      <c r="LW144" s="17"/>
      <c r="LX144" s="17"/>
      <c r="LY144" s="17"/>
      <c r="LZ144" s="17"/>
      <c r="MA144" s="17"/>
      <c r="MB144" s="17"/>
      <c r="MC144" s="17"/>
      <c r="MD144" s="17"/>
      <c r="ME144" s="17"/>
      <c r="MF144" s="17"/>
      <c r="MG144" s="17"/>
      <c r="MH144" s="17"/>
      <c r="MI144" s="17"/>
      <c r="MJ144" s="14" t="s">
        <v>3875</v>
      </c>
      <c r="ML144" s="17"/>
      <c r="MM144" s="17"/>
      <c r="MN144" s="17"/>
      <c r="MO144" s="17"/>
      <c r="MP144" s="17"/>
      <c r="MQ144" s="17"/>
      <c r="MR144" s="17"/>
      <c r="MS144" s="17"/>
      <c r="MT144" s="17"/>
      <c r="MU144" s="17"/>
      <c r="MV144" s="17"/>
      <c r="MW144" s="17"/>
      <c r="MX144" s="17"/>
      <c r="MY144" s="17"/>
      <c r="MZ144" s="17"/>
      <c r="NA144" s="17"/>
      <c r="NB144" s="17"/>
      <c r="NC144" s="17"/>
      <c r="ND144" s="17"/>
      <c r="NE144" s="17"/>
      <c r="NF144" s="17"/>
      <c r="NG144" s="17"/>
      <c r="NH144" s="17"/>
      <c r="NI144" s="17"/>
      <c r="NJ144" s="17"/>
      <c r="NK144" s="17"/>
      <c r="NL144" s="17"/>
      <c r="NM144" s="17"/>
      <c r="NN144" s="17"/>
      <c r="NO144" s="17"/>
      <c r="NP144" s="17"/>
      <c r="NQ144" s="17"/>
      <c r="NR144" s="17"/>
      <c r="NS144" s="17"/>
      <c r="NT144" s="17"/>
      <c r="NU144" s="17"/>
      <c r="NV144" s="17"/>
      <c r="NW144" s="17"/>
      <c r="NX144" s="17"/>
      <c r="NY144" s="17"/>
      <c r="NZ144" s="17"/>
      <c r="OA144" s="17"/>
      <c r="OB144" s="17"/>
      <c r="OC144" s="17"/>
      <c r="OD144" s="17"/>
      <c r="OE144" s="17"/>
      <c r="OF144" s="17"/>
      <c r="OG144" s="17"/>
      <c r="OH144" s="17"/>
      <c r="OI144" s="17"/>
      <c r="OJ144" s="17"/>
      <c r="OK144" s="17"/>
      <c r="OL144" s="17"/>
      <c r="OM144" s="17"/>
      <c r="ON144" s="17"/>
      <c r="OO144" s="17"/>
      <c r="OP144" s="17"/>
      <c r="OQ144" s="17"/>
      <c r="OR144" s="17"/>
      <c r="OS144" s="17"/>
      <c r="OT144" s="17"/>
      <c r="OU144" s="17"/>
      <c r="OV144" s="17"/>
      <c r="OW144" s="17"/>
      <c r="OX144" s="17"/>
      <c r="OY144" s="17"/>
      <c r="OZ144" s="17"/>
      <c r="PA144" s="17"/>
      <c r="PB144" s="17"/>
      <c r="PC144" s="17"/>
      <c r="PD144" s="17"/>
      <c r="PE144" s="17"/>
      <c r="PF144" s="17"/>
      <c r="PG144" s="17"/>
      <c r="PH144" s="17"/>
      <c r="PI144" s="17"/>
      <c r="PJ144" s="17"/>
      <c r="PK144" s="17"/>
      <c r="PL144" s="17"/>
      <c r="PM144" s="17"/>
      <c r="PN144" s="17"/>
      <c r="PO144" s="17"/>
      <c r="PP144" s="17"/>
      <c r="PQ144" s="17"/>
      <c r="PR144" s="17"/>
      <c r="PS144" s="17"/>
      <c r="PT144" s="17"/>
      <c r="PU144" s="17"/>
      <c r="PV144" s="17"/>
      <c r="PW144" s="17"/>
      <c r="PX144" s="17"/>
      <c r="PY144" s="17"/>
      <c r="PZ144" s="17"/>
      <c r="QA144" s="17"/>
      <c r="QB144" s="17"/>
      <c r="QC144" s="17"/>
      <c r="QD144" s="17"/>
      <c r="QE144" s="17"/>
      <c r="QF144" s="17"/>
      <c r="QG144" s="17"/>
      <c r="QH144" s="17"/>
      <c r="QI144" s="17"/>
      <c r="QJ144" s="17"/>
      <c r="QK144" s="17"/>
      <c r="QL144" s="17"/>
      <c r="QM144" s="17"/>
      <c r="QN144" s="17"/>
      <c r="QO144" s="17"/>
      <c r="QP144" s="17"/>
      <c r="QQ144" s="17"/>
      <c r="QR144" s="17"/>
      <c r="QS144" s="17"/>
      <c r="QT144" s="17"/>
      <c r="QU144" s="17"/>
      <c r="QV144" s="17"/>
      <c r="QW144" s="17"/>
      <c r="QX144" s="17"/>
      <c r="QY144" s="17"/>
      <c r="QZ144" s="17"/>
      <c r="RA144" s="17"/>
      <c r="RB144" s="17"/>
      <c r="RC144" s="17"/>
      <c r="RD144" s="17"/>
      <c r="RE144" s="17"/>
      <c r="RF144" s="17"/>
      <c r="RG144" s="17"/>
      <c r="RH144" s="17"/>
      <c r="RI144" s="17"/>
      <c r="RJ144" s="17"/>
      <c r="RK144" s="17"/>
      <c r="RL144" s="17"/>
      <c r="RM144" s="17"/>
      <c r="RN144" s="17"/>
      <c r="RO144" s="17"/>
      <c r="RP144" s="17"/>
      <c r="RQ144" s="17"/>
      <c r="RR144" s="17"/>
      <c r="RS144" s="17"/>
      <c r="RT144" s="17"/>
      <c r="RU144" s="17"/>
      <c r="RV144" s="17"/>
      <c r="RW144" s="17"/>
      <c r="RX144" s="17"/>
      <c r="RY144" s="17"/>
      <c r="RZ144" s="17"/>
      <c r="SA144" s="17"/>
      <c r="SB144" s="17"/>
      <c r="SC144" s="17"/>
      <c r="SD144" s="17"/>
      <c r="SE144" s="17"/>
      <c r="SF144" s="17"/>
      <c r="SG144" s="17"/>
      <c r="SH144" s="17"/>
      <c r="SI144" s="17"/>
      <c r="SJ144" s="17"/>
      <c r="SK144" s="17"/>
      <c r="SL144" s="17"/>
      <c r="SM144" s="17"/>
      <c r="SN144" s="17"/>
      <c r="SO144" s="17"/>
      <c r="SP144" s="17"/>
      <c r="SQ144" s="17"/>
      <c r="SR144" s="17"/>
      <c r="SS144" s="17"/>
      <c r="ST144" s="17"/>
      <c r="SU144" s="17"/>
      <c r="SV144" s="17"/>
      <c r="SW144" s="17"/>
      <c r="SX144" s="17"/>
      <c r="SY144" s="17"/>
      <c r="SZ144" s="17"/>
      <c r="TA144" s="17"/>
      <c r="TB144" s="17"/>
      <c r="TC144" s="17"/>
      <c r="TD144" s="17"/>
      <c r="TE144" s="17"/>
      <c r="TF144" s="17"/>
      <c r="TG144" s="17"/>
      <c r="TH144" s="17"/>
      <c r="TI144" s="17"/>
      <c r="TJ144" s="17"/>
      <c r="TK144" s="17"/>
      <c r="TL144" s="17"/>
      <c r="TM144" s="17"/>
      <c r="TN144" s="17"/>
      <c r="TO144" s="17"/>
      <c r="TP144" s="17"/>
      <c r="TQ144" s="17"/>
      <c r="TR144" s="17"/>
      <c r="TS144" s="17"/>
      <c r="TT144" s="17"/>
      <c r="TU144" s="17"/>
      <c r="TV144" s="17"/>
      <c r="TW144" s="17"/>
      <c r="TX144" s="17"/>
      <c r="TY144" s="17"/>
      <c r="TZ144" s="17"/>
      <c r="UA144" s="17"/>
      <c r="UB144" s="17"/>
      <c r="UC144" s="17"/>
      <c r="UD144" s="17"/>
      <c r="UE144" s="17"/>
      <c r="UF144" s="17"/>
      <c r="UG144" s="17"/>
      <c r="UH144" s="17"/>
      <c r="UI144" s="17"/>
      <c r="UJ144" s="17"/>
      <c r="UK144" s="17"/>
      <c r="UL144" s="17"/>
      <c r="UM144" s="17"/>
      <c r="UN144" s="17"/>
      <c r="UO144" s="17"/>
      <c r="UP144" s="17"/>
      <c r="UQ144" s="17"/>
      <c r="UR144" s="17"/>
      <c r="US144" s="17"/>
      <c r="UT144" s="17"/>
      <c r="UU144" s="17"/>
      <c r="UV144" s="17"/>
      <c r="UW144" s="17"/>
      <c r="UX144" s="17"/>
      <c r="UY144" s="17"/>
      <c r="UZ144" s="17"/>
      <c r="VA144" s="17"/>
      <c r="VB144" s="17"/>
      <c r="VC144" s="17"/>
      <c r="VD144" s="17"/>
      <c r="VE144" s="17"/>
      <c r="VF144" s="17"/>
      <c r="VG144" s="17"/>
      <c r="VH144" s="17"/>
      <c r="VI144" s="17"/>
      <c r="VJ144" s="17"/>
      <c r="VK144" s="17"/>
      <c r="VL144" s="17"/>
      <c r="VM144" s="17"/>
      <c r="VN144" s="17"/>
      <c r="VO144" s="17"/>
      <c r="VP144" s="17"/>
      <c r="VQ144" s="17"/>
      <c r="VR144" s="17"/>
      <c r="VS144" s="17"/>
      <c r="VT144" s="17"/>
      <c r="VU144" s="17"/>
      <c r="VV144" s="17"/>
      <c r="VW144" s="17"/>
      <c r="VX144" s="17"/>
      <c r="VY144" s="17"/>
      <c r="VZ144" s="17"/>
      <c r="WA144" s="17"/>
      <c r="WB144" s="17"/>
      <c r="WC144" s="17"/>
      <c r="WD144" s="17"/>
      <c r="WE144" s="17"/>
      <c r="WF144" s="17"/>
      <c r="WG144" s="17"/>
      <c r="WH144" s="17"/>
      <c r="WI144" s="17"/>
      <c r="WJ144" s="17"/>
      <c r="WK144" s="17"/>
      <c r="WL144" s="17"/>
      <c r="WM144" s="17"/>
      <c r="WN144" s="17"/>
      <c r="WO144" s="17"/>
      <c r="WP144" s="17"/>
      <c r="WQ144" s="17"/>
      <c r="WR144" s="17"/>
      <c r="WS144" s="17"/>
      <c r="WT144" s="17"/>
      <c r="WU144" s="17"/>
      <c r="WV144" s="17"/>
      <c r="WW144" s="17"/>
      <c r="WX144" s="17"/>
      <c r="WY144" s="17"/>
      <c r="WZ144" s="17"/>
      <c r="XA144" s="17"/>
      <c r="XB144" s="17"/>
      <c r="XC144" s="17"/>
      <c r="XD144" s="17"/>
      <c r="XE144" s="17"/>
      <c r="XF144" s="17"/>
      <c r="XG144" s="17"/>
      <c r="XH144" s="17"/>
      <c r="XI144" s="17"/>
      <c r="XJ144" s="17"/>
      <c r="XK144" s="17"/>
      <c r="XL144" s="17"/>
      <c r="XM144" s="17"/>
      <c r="XN144" s="17"/>
      <c r="XO144" s="17"/>
      <c r="XP144" s="17"/>
      <c r="XQ144" s="17"/>
      <c r="XR144" s="17"/>
      <c r="XS144" s="17"/>
      <c r="XT144" s="17"/>
      <c r="XU144" s="17"/>
      <c r="XV144" s="17"/>
      <c r="XW144" s="17"/>
      <c r="XX144" s="17"/>
      <c r="XY144" s="17"/>
      <c r="XZ144" s="17"/>
      <c r="YA144" s="17"/>
      <c r="YB144" s="17"/>
      <c r="YC144" s="17"/>
      <c r="YD144" s="17"/>
      <c r="YE144" s="17"/>
      <c r="YF144" s="17"/>
      <c r="YG144" s="17"/>
      <c r="YH144" s="17"/>
      <c r="YI144" s="17"/>
      <c r="YJ144" s="17"/>
      <c r="YK144" s="17"/>
      <c r="YL144" s="17"/>
      <c r="YM144" s="17"/>
      <c r="YN144" s="17"/>
      <c r="YO144" s="17"/>
      <c r="YP144" s="17"/>
      <c r="YQ144" s="17"/>
      <c r="YR144" s="17"/>
      <c r="YS144" s="17"/>
      <c r="YT144" s="17"/>
      <c r="YU144" s="17"/>
      <c r="YV144" s="17"/>
      <c r="YW144" s="17"/>
      <c r="YX144" s="17"/>
      <c r="YY144" s="17"/>
      <c r="YZ144" s="17"/>
      <c r="ZA144" s="17"/>
      <c r="ZB144" s="17"/>
      <c r="ZC144" s="17"/>
      <c r="ZD144" s="17"/>
      <c r="ZE144" s="17"/>
      <c r="ZF144" s="17"/>
      <c r="ZG144" s="17"/>
      <c r="ZH144" s="17"/>
      <c r="ZI144" s="17"/>
      <c r="ZJ144" s="17"/>
      <c r="ZK144" s="17"/>
      <c r="ZL144" s="17"/>
      <c r="ZM144" s="17"/>
      <c r="ZN144" s="17"/>
      <c r="ZO144" s="17"/>
      <c r="ZP144" s="17"/>
      <c r="ZQ144" s="17"/>
      <c r="ZR144" s="17"/>
      <c r="ZS144" s="17"/>
      <c r="ZT144" s="17"/>
      <c r="ZU144" s="17"/>
      <c r="ZV144" s="17"/>
      <c r="ZW144" s="17"/>
      <c r="ZX144" s="17"/>
      <c r="ZY144" s="17"/>
      <c r="ZZ144" s="17"/>
      <c r="AAA144" s="17"/>
      <c r="AAB144" s="17"/>
      <c r="AAC144" s="17"/>
      <c r="AAD144" s="17"/>
      <c r="AAE144" s="17"/>
      <c r="AAF144" s="17"/>
      <c r="AAG144" s="17"/>
      <c r="AAH144" s="17"/>
      <c r="AAI144" s="17"/>
      <c r="AAJ144" s="17"/>
      <c r="AAK144" s="17"/>
      <c r="AAL144" s="17"/>
      <c r="AAM144" s="17"/>
      <c r="AAN144" s="17"/>
      <c r="AAO144" s="17"/>
      <c r="AAP144" s="17"/>
      <c r="AAQ144" s="17"/>
      <c r="AAR144" s="17"/>
      <c r="AAS144" s="17"/>
      <c r="AAT144" s="17"/>
      <c r="AAU144" s="17"/>
      <c r="AAV144" s="17"/>
      <c r="AAW144" s="17"/>
      <c r="AAX144" s="17"/>
      <c r="AAY144" s="17"/>
      <c r="AAZ144" s="17"/>
      <c r="ABA144" s="17"/>
      <c r="ABB144" s="17"/>
      <c r="ABC144" s="17"/>
      <c r="ABD144" s="17"/>
      <c r="ABE144" s="17"/>
      <c r="ABF144" s="17"/>
      <c r="ABG144" s="17"/>
      <c r="ABH144" s="17"/>
      <c r="ABI144" s="17"/>
      <c r="ABJ144" s="17"/>
      <c r="ABK144" s="17"/>
      <c r="ABL144" s="17"/>
      <c r="ABM144" s="17"/>
      <c r="ABN144" s="17"/>
      <c r="ABO144" s="17"/>
      <c r="ABP144" s="17"/>
      <c r="ABQ144" s="17"/>
      <c r="ABR144" s="17"/>
      <c r="ABS144" s="17"/>
      <c r="ABT144" s="17"/>
      <c r="ABU144" s="17"/>
      <c r="ABV144" s="17"/>
      <c r="ABW144" s="17"/>
      <c r="ABX144" s="17"/>
      <c r="ABY144" s="17"/>
      <c r="ABZ144" s="17"/>
      <c r="ACA144" s="17"/>
      <c r="ACB144" s="17"/>
      <c r="ACC144" s="17"/>
      <c r="ACD144" s="17"/>
      <c r="ACE144" s="17"/>
      <c r="ACF144" s="17"/>
      <c r="ACG144" s="17"/>
      <c r="ACH144" s="17"/>
      <c r="ACI144" s="17"/>
      <c r="ACJ144" s="17"/>
      <c r="ACK144" s="17"/>
      <c r="ACL144" s="17"/>
      <c r="ACM144" s="17"/>
      <c r="ACN144" s="17"/>
      <c r="ACO144" s="17"/>
      <c r="ACP144" s="17"/>
      <c r="ACQ144" s="17"/>
      <c r="ACR144" s="17"/>
      <c r="ACS144" s="17"/>
      <c r="ACT144" s="17"/>
      <c r="ACU144" s="17"/>
      <c r="ACV144" s="17"/>
      <c r="ACW144" s="17"/>
      <c r="ACX144" s="17"/>
      <c r="ACY144" s="17"/>
      <c r="ACZ144" s="17"/>
      <c r="ADA144" s="17"/>
      <c r="ADB144" s="17"/>
      <c r="ADC144" s="17"/>
      <c r="ADD144" s="17"/>
      <c r="ADE144" s="17"/>
      <c r="ADF144" s="17"/>
      <c r="ADG144" s="17"/>
      <c r="ADH144" s="17"/>
      <c r="ADI144" s="17"/>
      <c r="ADJ144" s="17"/>
      <c r="ADK144" s="17"/>
      <c r="ADL144" s="17"/>
      <c r="ADM144" s="17"/>
      <c r="ADN144" s="17"/>
      <c r="ADO144" s="17"/>
      <c r="ADP144" s="17"/>
      <c r="ADQ144" s="17"/>
      <c r="ADR144" s="17"/>
      <c r="ADS144" s="17"/>
      <c r="ADT144" s="17"/>
      <c r="ADU144" s="17"/>
      <c r="ADV144" s="17"/>
      <c r="ADW144" s="17"/>
      <c r="ADX144" s="17"/>
      <c r="ADY144" s="17"/>
      <c r="ADZ144" s="17"/>
      <c r="AEA144" s="17"/>
      <c r="AEB144" s="17"/>
      <c r="AEC144" s="17"/>
      <c r="AED144" s="17"/>
      <c r="AEE144" s="17"/>
      <c r="AEF144" s="17"/>
      <c r="AEG144" s="17"/>
      <c r="AEH144" s="17"/>
      <c r="AEI144" s="17"/>
      <c r="AEJ144" s="17"/>
      <c r="AEK144" s="17"/>
      <c r="AEL144" s="17"/>
      <c r="AEM144" s="17"/>
      <c r="AEN144" s="17"/>
      <c r="AEO144" s="17"/>
      <c r="AEP144" s="17"/>
      <c r="AEQ144" s="17"/>
      <c r="AER144" s="17"/>
      <c r="AES144" s="17"/>
      <c r="AET144" s="17"/>
      <c r="AEU144" s="17"/>
      <c r="AEV144" s="17"/>
      <c r="AEW144" s="17"/>
      <c r="AEX144" s="17"/>
      <c r="AEY144" s="17"/>
      <c r="AEZ144" s="17"/>
      <c r="AFA144" s="17"/>
      <c r="AFB144" s="17"/>
      <c r="AFC144" s="17"/>
      <c r="AFD144" s="17"/>
      <c r="AFE144" s="17"/>
      <c r="AFF144" s="17"/>
      <c r="AFG144" s="17"/>
      <c r="AFH144" s="17"/>
      <c r="AFI144" s="17"/>
      <c r="AFJ144" s="17"/>
      <c r="AFK144" s="17"/>
      <c r="AFL144" s="17"/>
      <c r="AFM144" s="17"/>
      <c r="AFN144" s="17"/>
      <c r="AFO144" s="17"/>
      <c r="AFP144" s="17"/>
      <c r="AFQ144" s="17"/>
      <c r="AFR144" s="17"/>
      <c r="AFS144" s="17"/>
      <c r="AFT144" s="17"/>
      <c r="AFU144" s="17"/>
      <c r="AFV144" s="17"/>
      <c r="AFW144" s="17"/>
      <c r="AFX144" s="17"/>
      <c r="AFY144" s="17"/>
      <c r="AFZ144" s="17"/>
      <c r="AGA144" s="17"/>
      <c r="AGB144" s="17"/>
      <c r="AGC144" s="17"/>
      <c r="AGD144" s="17"/>
      <c r="AGE144" s="17"/>
      <c r="AGF144" s="17"/>
      <c r="AGG144" s="17"/>
      <c r="AGH144" s="17"/>
      <c r="AGI144" s="17"/>
      <c r="AGJ144" s="17"/>
      <c r="AGK144" s="17"/>
      <c r="AGL144" s="17"/>
      <c r="AGM144" s="17"/>
      <c r="AGN144" s="17"/>
      <c r="AGO144" s="17"/>
      <c r="AGP144" s="17"/>
      <c r="AGQ144" s="17"/>
      <c r="AGR144" s="17"/>
      <c r="AGS144" s="17"/>
      <c r="AGT144" s="17"/>
      <c r="AGU144" s="17"/>
      <c r="AGV144" s="17"/>
      <c r="AGW144" s="17"/>
      <c r="AGX144" s="17"/>
      <c r="AGY144" s="17"/>
      <c r="AGZ144" s="17"/>
      <c r="AHA144" s="17"/>
      <c r="AHB144" s="17"/>
      <c r="AHC144" s="17"/>
      <c r="AHD144" s="17"/>
      <c r="AHE144" s="17"/>
      <c r="AHF144" s="17"/>
      <c r="AHG144" s="17"/>
      <c r="AHH144" s="17"/>
      <c r="AHI144" s="17"/>
      <c r="AHJ144" s="17"/>
      <c r="AHK144" s="17"/>
      <c r="AHL144" s="17"/>
      <c r="AHM144" s="17"/>
      <c r="AHN144" s="17"/>
      <c r="AHO144" s="17"/>
      <c r="AHP144" s="17"/>
      <c r="AHQ144" s="17"/>
      <c r="AHR144" s="17"/>
      <c r="AHS144" s="17"/>
      <c r="AHT144" s="17"/>
      <c r="AHU144" s="17"/>
      <c r="AHV144" s="17"/>
      <c r="AHW144" s="17"/>
      <c r="AHX144" s="17"/>
      <c r="AHY144" s="17"/>
      <c r="AHZ144" s="17"/>
      <c r="AIA144" s="17"/>
      <c r="AIB144" s="17"/>
      <c r="AIC144" s="17"/>
      <c r="AID144" s="17"/>
      <c r="AIE144" s="17"/>
      <c r="AIF144" s="17"/>
      <c r="AIG144" s="17"/>
      <c r="AIH144" s="17"/>
      <c r="AII144" s="17"/>
      <c r="AIJ144" s="17"/>
      <c r="AIK144" s="17"/>
      <c r="AIL144" s="17"/>
      <c r="AIM144" s="17"/>
      <c r="AIN144" s="17"/>
      <c r="AIO144" s="17"/>
      <c r="AIP144" s="17"/>
      <c r="AIQ144" s="17"/>
      <c r="AIR144" s="17"/>
      <c r="AIS144" s="17"/>
      <c r="AIT144" s="17"/>
      <c r="AIU144" s="17"/>
      <c r="AIV144" s="17"/>
      <c r="AIW144" s="17"/>
      <c r="AIX144" s="17"/>
      <c r="AIY144" s="17"/>
      <c r="AIZ144" s="17"/>
      <c r="AJA144" s="17"/>
      <c r="AJB144" s="17"/>
      <c r="AJC144" s="17"/>
      <c r="AJD144" s="17"/>
      <c r="AJE144" s="17"/>
      <c r="AJF144" s="17"/>
      <c r="AJG144" s="17"/>
      <c r="AJH144" s="17"/>
      <c r="AJI144" s="17"/>
      <c r="AJJ144" s="17"/>
      <c r="AJK144" s="17"/>
      <c r="AJL144" s="17"/>
      <c r="AJM144" s="17"/>
      <c r="AJN144" s="17"/>
      <c r="AJO144" s="17"/>
      <c r="AJP144" s="17"/>
      <c r="AJQ144" s="17"/>
      <c r="AJR144" s="17"/>
      <c r="AJS144" s="17"/>
      <c r="AJT144" s="17"/>
      <c r="AJU144" s="17"/>
      <c r="AJV144" s="17"/>
      <c r="AJW144" s="17"/>
      <c r="AJX144" s="17"/>
      <c r="AJY144" s="17"/>
      <c r="AJZ144" s="17"/>
      <c r="AKA144" s="17"/>
      <c r="AKB144" s="17"/>
      <c r="AKC144" s="17"/>
      <c r="AKD144" s="17"/>
      <c r="AKE144" s="17"/>
      <c r="AKF144" s="17"/>
      <c r="AKG144" s="17"/>
      <c r="AKH144" s="17"/>
      <c r="AKI144" s="17"/>
      <c r="AKJ144" s="17"/>
      <c r="AKK144" s="17"/>
      <c r="AKL144" s="17"/>
      <c r="AKM144" s="17"/>
      <c r="AKN144" s="17"/>
      <c r="AKO144" s="17"/>
      <c r="AKP144" s="17"/>
      <c r="AKQ144" s="17"/>
      <c r="AKR144" s="17"/>
      <c r="AKS144" s="17"/>
      <c r="AKT144" s="17"/>
      <c r="AKU144" s="17"/>
      <c r="AKV144" s="17"/>
      <c r="AKW144" s="17"/>
      <c r="AKX144" s="17"/>
      <c r="AKY144" s="17"/>
      <c r="AKZ144" s="17"/>
      <c r="ALA144" s="17"/>
      <c r="ALB144" s="17"/>
      <c r="ALC144" s="17"/>
      <c r="ALD144" s="17"/>
      <c r="ALE144" s="17"/>
      <c r="ALF144" s="17"/>
      <c r="ALG144" s="17"/>
      <c r="ALH144" s="17"/>
      <c r="ALI144" s="17"/>
      <c r="ALJ144" s="17"/>
      <c r="ALK144" s="17"/>
      <c r="ALL144" s="17"/>
      <c r="ALM144" s="17"/>
      <c r="ALN144" s="17"/>
      <c r="ALO144" s="17"/>
      <c r="ALP144" s="17"/>
      <c r="ALQ144" s="17"/>
      <c r="ALR144" s="17"/>
      <c r="ALS144" s="17"/>
      <c r="ALT144" s="17"/>
      <c r="ALU144" s="17"/>
      <c r="ALV144" s="17"/>
      <c r="ALW144" s="17"/>
      <c r="ALX144" s="17"/>
      <c r="ALY144" s="17"/>
      <c r="ALZ144" s="17"/>
      <c r="AMA144" s="17"/>
      <c r="AMB144" s="17"/>
      <c r="AMC144" s="17"/>
      <c r="AMD144" s="17"/>
      <c r="AME144" s="17"/>
      <c r="AMF144" s="17"/>
      <c r="AMG144" s="17"/>
      <c r="AMH144" s="17"/>
      <c r="AMI144" s="17"/>
      <c r="AMJ144" s="17"/>
      <c r="AMK144" s="17"/>
      <c r="AML144" s="17"/>
      <c r="AMM144" s="17"/>
      <c r="AMN144" s="17"/>
      <c r="AMO144" s="17"/>
      <c r="AMP144" s="17"/>
      <c r="AMQ144" s="17"/>
      <c r="AMR144" s="17"/>
      <c r="AMS144" s="17"/>
      <c r="AMT144" s="17"/>
      <c r="AMU144" s="17"/>
      <c r="AMV144" s="17"/>
      <c r="AMW144" s="17"/>
      <c r="AMX144" s="17"/>
      <c r="AMY144" s="17"/>
      <c r="AMZ144" s="17"/>
      <c r="ANA144" s="17"/>
      <c r="ANB144" s="17"/>
      <c r="ANC144" s="17"/>
      <c r="AND144" s="17"/>
      <c r="ANE144" s="17"/>
      <c r="ANF144" s="17"/>
      <c r="ANG144" s="17"/>
      <c r="ANH144" s="17"/>
      <c r="ANI144" s="17"/>
      <c r="ANJ144" s="17"/>
      <c r="ANK144" s="17"/>
      <c r="ANL144" s="17"/>
      <c r="ANM144" s="17"/>
      <c r="ANN144" s="17"/>
      <c r="ANO144" s="17"/>
      <c r="ANP144" s="17"/>
      <c r="ANQ144" s="17"/>
      <c r="ANR144" s="17"/>
      <c r="ANS144" s="17"/>
      <c r="ANT144" s="17"/>
      <c r="ANU144" s="17"/>
      <c r="ANV144" s="17"/>
      <c r="ANW144" s="17"/>
      <c r="ANX144" s="17"/>
      <c r="ANY144" s="17"/>
      <c r="ANZ144" s="17"/>
      <c r="AOA144" s="17"/>
      <c r="AOB144" s="17"/>
      <c r="AOC144" s="17"/>
      <c r="AOD144" s="17"/>
      <c r="AOE144" s="17"/>
      <c r="AOF144" s="17"/>
      <c r="AOG144" s="17"/>
      <c r="AOH144" s="17"/>
      <c r="AOI144" s="17"/>
      <c r="AOJ144" s="17"/>
      <c r="AOK144" s="17"/>
      <c r="AOL144" s="17"/>
      <c r="AOM144" s="17"/>
      <c r="AON144" s="17"/>
      <c r="AOO144" s="17"/>
      <c r="AOP144" s="17"/>
      <c r="AOQ144" s="17"/>
      <c r="AOR144" s="17"/>
      <c r="AOS144" s="17"/>
      <c r="AOT144" s="17"/>
      <c r="AOU144" s="17"/>
      <c r="AOV144" s="17"/>
      <c r="AOW144" s="17"/>
      <c r="AOX144" s="17"/>
      <c r="AOY144" s="17"/>
      <c r="AOZ144" s="17"/>
      <c r="APA144" s="17"/>
      <c r="APB144" s="17"/>
      <c r="APC144" s="17"/>
      <c r="APD144" s="17"/>
      <c r="APE144" s="17"/>
      <c r="APF144" s="17"/>
      <c r="APG144" s="17"/>
      <c r="APH144" s="17"/>
      <c r="API144" s="17"/>
      <c r="APJ144" s="17"/>
      <c r="APK144" s="17"/>
      <c r="APL144" s="17"/>
      <c r="APM144" s="17"/>
      <c r="APN144" s="17"/>
      <c r="APO144" s="17"/>
      <c r="APP144" s="17"/>
      <c r="APQ144" s="17"/>
      <c r="APR144" s="17"/>
      <c r="APS144" s="17"/>
      <c r="APT144" s="17"/>
      <c r="APU144" s="17"/>
      <c r="APV144" s="17"/>
      <c r="APW144" s="17"/>
      <c r="APX144" s="17"/>
      <c r="APY144" s="17"/>
      <c r="APZ144" s="17"/>
      <c r="AQA144" s="17"/>
      <c r="AQB144" s="17"/>
      <c r="AQC144" s="17"/>
      <c r="AQD144" s="17"/>
      <c r="AQE144" s="17"/>
      <c r="AQF144" s="17"/>
      <c r="AQG144" s="17"/>
      <c r="AQH144" s="17"/>
      <c r="AQI144" s="17"/>
      <c r="AQJ144" s="17"/>
      <c r="AQK144" s="17"/>
      <c r="AQL144" s="17"/>
      <c r="AQM144" s="17"/>
      <c r="AQN144" s="17"/>
      <c r="AQO144" s="17"/>
      <c r="AQP144" s="17"/>
      <c r="AQQ144" s="17"/>
      <c r="AQR144" s="17"/>
      <c r="AQS144" s="17"/>
      <c r="AQT144" s="17"/>
      <c r="AQU144" s="17"/>
      <c r="AQV144" s="17"/>
      <c r="AQW144" s="17"/>
      <c r="AQX144" s="17"/>
      <c r="AQY144" s="17"/>
      <c r="AQZ144" s="17"/>
      <c r="ARA144" s="17"/>
      <c r="ARB144" s="17"/>
      <c r="ARC144" s="17"/>
      <c r="ARD144" s="17"/>
      <c r="ARE144" s="17"/>
      <c r="ARF144" s="17"/>
      <c r="ARG144" s="17"/>
      <c r="ARH144" s="17"/>
      <c r="ARI144" s="17"/>
      <c r="ARJ144" s="17"/>
      <c r="ARK144" s="17"/>
      <c r="ARL144" s="17"/>
      <c r="ARM144" s="17"/>
      <c r="ARN144" s="17"/>
      <c r="ARO144" s="17"/>
      <c r="ARP144" s="17"/>
      <c r="ARQ144" s="17"/>
      <c r="ARR144" s="17"/>
      <c r="ARS144" s="17"/>
      <c r="ART144" s="17"/>
      <c r="ARU144" s="17"/>
      <c r="ARV144" s="17"/>
      <c r="ARW144" s="17"/>
      <c r="ARX144" s="17"/>
      <c r="ARY144" s="17"/>
      <c r="ARZ144" s="17"/>
      <c r="ASA144" s="17"/>
      <c r="ASB144" s="17"/>
      <c r="ASC144" s="17"/>
      <c r="ASD144" s="17"/>
      <c r="ASE144" s="17"/>
      <c r="ASF144" s="17"/>
      <c r="ASG144" s="17"/>
      <c r="ASH144" s="17"/>
      <c r="ASI144" s="17"/>
      <c r="ASJ144" s="17"/>
      <c r="ASK144" s="17"/>
      <c r="ASL144" s="17"/>
      <c r="ASM144" s="17"/>
      <c r="ASN144" s="17"/>
      <c r="ASO144" s="17"/>
      <c r="ASP144" s="17"/>
      <c r="ASQ144" s="17"/>
      <c r="ASR144" s="17"/>
      <c r="ASS144" s="17"/>
      <c r="AST144" s="17"/>
      <c r="ASU144" s="17"/>
      <c r="ASV144" s="17"/>
      <c r="ASW144" s="17"/>
      <c r="ASX144" s="17"/>
      <c r="ASY144" s="17"/>
      <c r="ASZ144" s="17"/>
      <c r="ATA144" s="17"/>
      <c r="ATB144" s="17"/>
      <c r="ATC144" s="17"/>
      <c r="ATD144" s="17"/>
      <c r="ATE144" s="17"/>
      <c r="ATF144" s="17"/>
      <c r="ATG144" s="17"/>
      <c r="ATH144" s="17"/>
      <c r="ATI144" s="17"/>
      <c r="ATJ144" s="17"/>
      <c r="ATK144" s="17"/>
      <c r="ATL144" s="17"/>
      <c r="ATM144" s="17"/>
      <c r="ATN144" s="17"/>
      <c r="ATO144" s="17"/>
      <c r="ATP144" s="17"/>
      <c r="ATQ144" s="17"/>
      <c r="ATR144" s="17"/>
      <c r="ATS144" s="17"/>
      <c r="ATT144" s="17"/>
      <c r="ATU144" s="17"/>
      <c r="ATV144" s="17"/>
      <c r="ATW144" s="17"/>
      <c r="ATX144" s="17"/>
      <c r="ATY144" s="17"/>
      <c r="ATZ144" s="17"/>
      <c r="AUA144" s="17"/>
      <c r="AUB144" s="17"/>
      <c r="AUC144" s="17"/>
      <c r="AUD144" s="17"/>
      <c r="AUE144" s="17"/>
      <c r="AUF144" s="17"/>
      <c r="AUG144" s="17"/>
      <c r="AUH144" s="17"/>
      <c r="AUI144" s="17"/>
      <c r="AUJ144" s="17"/>
      <c r="AUK144" s="17"/>
      <c r="AUL144" s="17"/>
      <c r="AUM144" s="17"/>
      <c r="AUN144" s="17"/>
      <c r="AUO144" s="17"/>
      <c r="AUP144" s="17"/>
      <c r="AUQ144" s="17"/>
      <c r="AUR144" s="17"/>
      <c r="AUS144" s="17"/>
      <c r="AUT144" s="17"/>
      <c r="AUU144" s="17"/>
      <c r="AUV144" s="17"/>
      <c r="AUW144" s="17"/>
      <c r="AUX144" s="17"/>
      <c r="AUY144" s="17"/>
      <c r="AUZ144" s="17"/>
      <c r="AVA144" s="17"/>
      <c r="AVB144" s="17"/>
      <c r="AVC144" s="17"/>
      <c r="AVD144" s="17"/>
      <c r="AVE144" s="17"/>
      <c r="AVF144" s="17"/>
      <c r="AVG144" s="17"/>
      <c r="AVH144" s="17"/>
      <c r="AVI144" s="17"/>
      <c r="AVJ144" s="17"/>
      <c r="AVK144" s="17"/>
      <c r="AVL144" s="17"/>
      <c r="AVM144" s="17"/>
      <c r="AVN144" s="17"/>
      <c r="AVO144" s="17"/>
      <c r="AVP144" s="17"/>
      <c r="AVQ144" s="17"/>
      <c r="AVR144" s="17"/>
      <c r="AVS144" s="17"/>
      <c r="AVT144" s="17"/>
      <c r="AVU144" s="17"/>
      <c r="AVV144" s="17"/>
      <c r="AVW144" s="17"/>
      <c r="AVX144" s="17"/>
      <c r="AVY144" s="17"/>
      <c r="AVZ144" s="17"/>
      <c r="AWA144" s="17"/>
      <c r="AWB144" s="17"/>
      <c r="AWC144" s="17"/>
      <c r="AWD144" s="17"/>
      <c r="AWE144" s="17"/>
      <c r="AWF144" s="17"/>
      <c r="AWG144" s="17"/>
      <c r="AWH144" s="17"/>
      <c r="AWI144" s="17"/>
      <c r="AWJ144" s="17"/>
      <c r="AWK144" s="17"/>
      <c r="AWL144" s="17"/>
      <c r="AWM144" s="17"/>
      <c r="AWN144" s="17"/>
      <c r="AWO144" s="17"/>
      <c r="AWP144" s="17"/>
      <c r="AWQ144" s="17"/>
      <c r="AWR144" s="17"/>
      <c r="AWS144" s="17"/>
      <c r="AWT144" s="17"/>
      <c r="AWU144" s="17"/>
      <c r="AWV144" s="17"/>
      <c r="AWW144" s="17"/>
      <c r="AWX144" s="17"/>
      <c r="AWY144" s="17"/>
      <c r="AWZ144" s="17"/>
      <c r="AXA144" s="17"/>
      <c r="AXB144" s="17"/>
      <c r="AXC144" s="17"/>
      <c r="AXD144" s="17"/>
      <c r="AXE144" s="17"/>
      <c r="AXF144" s="17"/>
      <c r="AXG144" s="17"/>
      <c r="AXH144" s="17"/>
      <c r="AXI144" s="17"/>
      <c r="AXJ144" s="17"/>
      <c r="AXK144" s="17"/>
      <c r="AXL144" s="17"/>
      <c r="AXM144" s="17"/>
      <c r="AXN144" s="17"/>
      <c r="AXO144" s="17"/>
      <c r="AXP144" s="17"/>
      <c r="AXQ144" s="17"/>
      <c r="AXR144" s="17"/>
      <c r="AXS144" s="17"/>
      <c r="AXT144" s="17"/>
      <c r="AXU144" s="17"/>
      <c r="AXV144" s="17"/>
      <c r="AXW144" s="17"/>
      <c r="AXX144" s="17"/>
      <c r="AXY144" s="17"/>
      <c r="AXZ144" s="17"/>
      <c r="AYA144" s="17"/>
      <c r="AYB144" s="17"/>
      <c r="AYC144" s="17"/>
      <c r="AYD144" s="17"/>
      <c r="AYE144" s="17"/>
      <c r="AYF144" s="17"/>
      <c r="AYG144" s="17"/>
      <c r="AYH144" s="17"/>
      <c r="AYI144" s="17"/>
      <c r="AYJ144" s="17"/>
      <c r="AYK144" s="17"/>
      <c r="AYL144" s="17"/>
      <c r="AYM144" s="17"/>
      <c r="AYN144" s="17"/>
      <c r="AYO144" s="17"/>
      <c r="AYP144" s="17"/>
      <c r="AYQ144" s="17"/>
      <c r="AYR144" s="17"/>
      <c r="AYS144" s="17"/>
      <c r="AYT144" s="17"/>
      <c r="AYU144" s="17"/>
      <c r="AYV144" s="17"/>
      <c r="AYW144" s="17"/>
      <c r="AYX144" s="17"/>
      <c r="AYY144" s="17"/>
      <c r="AYZ144" s="17"/>
      <c r="AZA144" s="17"/>
      <c r="AZB144" s="17"/>
      <c r="AZC144" s="17"/>
      <c r="AZD144" s="17"/>
      <c r="AZE144" s="17"/>
      <c r="AZF144" s="17"/>
      <c r="AZG144" s="17"/>
      <c r="AZH144" s="17"/>
      <c r="AZI144" s="17"/>
      <c r="AZJ144" s="17"/>
      <c r="AZK144" s="17"/>
      <c r="AZL144" s="17"/>
      <c r="AZM144" s="17"/>
      <c r="AZN144" s="17"/>
      <c r="AZO144" s="17"/>
      <c r="AZP144" s="17"/>
      <c r="AZQ144" s="17"/>
      <c r="AZR144" s="17"/>
      <c r="AZS144" s="17"/>
      <c r="AZT144" s="17"/>
      <c r="AZU144" s="17"/>
      <c r="AZV144" s="17"/>
      <c r="AZW144" s="17"/>
      <c r="AZX144" s="17"/>
      <c r="AZY144" s="17"/>
      <c r="AZZ144" s="17"/>
      <c r="BAA144" s="17"/>
      <c r="BAB144" s="17"/>
      <c r="BAC144" s="17"/>
      <c r="BAD144" s="17"/>
      <c r="BAE144" s="17"/>
      <c r="BAF144" s="17"/>
      <c r="BAG144" s="17"/>
      <c r="BAH144" s="17"/>
      <c r="BAI144" s="17"/>
      <c r="BAJ144" s="17"/>
      <c r="BAK144" s="17"/>
      <c r="BAL144" s="17"/>
      <c r="BAM144" s="17"/>
      <c r="BAN144" s="17"/>
      <c r="BAO144" s="17"/>
      <c r="BAP144" s="17"/>
      <c r="BAQ144" s="17"/>
      <c r="BAR144" s="17"/>
      <c r="BAS144" s="17"/>
      <c r="BAT144" s="17"/>
      <c r="BAU144" s="17"/>
      <c r="BAV144" s="17"/>
      <c r="BAW144" s="17"/>
      <c r="BAX144" s="17"/>
      <c r="BAY144" s="17"/>
      <c r="BAZ144" s="17"/>
      <c r="BBA144" s="17"/>
      <c r="BBB144" s="17"/>
      <c r="BBC144" s="17"/>
      <c r="BBD144" s="17"/>
      <c r="BBE144" s="17"/>
      <c r="BBF144" s="17"/>
      <c r="BBG144" s="17"/>
      <c r="BBH144" s="17"/>
      <c r="BBI144" s="17"/>
      <c r="BBJ144" s="17"/>
      <c r="BBK144" s="17"/>
      <c r="BBL144" s="17"/>
      <c r="BBM144" s="17"/>
      <c r="BBN144" s="17"/>
      <c r="BBO144" s="17"/>
      <c r="BBP144" s="17"/>
      <c r="BBQ144" s="17"/>
      <c r="BBR144" s="17"/>
      <c r="BBS144" s="17"/>
      <c r="BBT144" s="17"/>
      <c r="BBU144" s="17"/>
      <c r="BBV144" s="17"/>
      <c r="BBW144" s="17"/>
      <c r="BBX144" s="17"/>
      <c r="BBY144" s="17"/>
      <c r="BBZ144" s="17"/>
      <c r="BCA144" s="17"/>
      <c r="BCB144" s="17"/>
      <c r="BCC144" s="17"/>
      <c r="BCD144" s="17"/>
      <c r="BCE144" s="17"/>
      <c r="BCF144" s="17"/>
      <c r="BCG144" s="17"/>
      <c r="BCH144" s="17"/>
      <c r="BCI144" s="17"/>
      <c r="BCJ144" s="17"/>
      <c r="BCK144" s="17"/>
      <c r="BCL144" s="17"/>
      <c r="BCM144" s="17"/>
      <c r="BCN144" s="17"/>
      <c r="BCO144" s="17"/>
      <c r="BCP144" s="17"/>
      <c r="BCQ144" s="17"/>
      <c r="BCR144" s="17"/>
      <c r="BCS144" s="17"/>
      <c r="BCT144" s="17"/>
      <c r="BCU144" s="17"/>
      <c r="BCV144" s="17"/>
      <c r="BCW144" s="17"/>
      <c r="BCX144" s="17"/>
      <c r="BCY144" s="17"/>
      <c r="BCZ144" s="17"/>
      <c r="BDA144" s="17"/>
      <c r="BDB144" s="17"/>
      <c r="BDC144" s="17"/>
      <c r="BDD144" s="17"/>
      <c r="BDE144" s="17"/>
      <c r="BDF144" s="17"/>
      <c r="BDG144" s="17"/>
      <c r="BDH144" s="17"/>
      <c r="BDI144" s="17"/>
      <c r="BDJ144" s="17"/>
      <c r="BDK144" s="17"/>
      <c r="BDL144" s="17"/>
      <c r="BDM144" s="17"/>
      <c r="BDN144" s="17"/>
      <c r="BDO144" s="17"/>
      <c r="BDP144" s="17"/>
      <c r="BDQ144" s="17"/>
      <c r="BDR144" s="17"/>
      <c r="BDS144" s="17"/>
      <c r="BDT144" s="17"/>
      <c r="BDU144" s="17"/>
      <c r="BDV144" s="17"/>
      <c r="BDW144" s="17"/>
      <c r="BDX144" s="17"/>
      <c r="BDY144" s="17"/>
      <c r="BDZ144" s="17"/>
      <c r="BEA144" s="17"/>
      <c r="BEB144" s="17"/>
      <c r="BEC144" s="17"/>
      <c r="BED144" s="17"/>
      <c r="BEE144" s="17"/>
      <c r="BEF144" s="17"/>
      <c r="BEG144" s="17"/>
      <c r="BEH144" s="17"/>
      <c r="BEI144" s="17"/>
      <c r="BEJ144" s="17"/>
      <c r="BEK144" s="17"/>
      <c r="BEL144" s="17"/>
      <c r="BEM144" s="17"/>
      <c r="BEN144" s="17"/>
      <c r="BEO144" s="17"/>
      <c r="BEP144" s="17"/>
      <c r="BEQ144" s="17"/>
      <c r="BER144" s="17"/>
      <c r="BES144" s="17"/>
      <c r="BET144" s="17"/>
      <c r="BEU144" s="17"/>
      <c r="BEV144" s="17"/>
      <c r="BEW144" s="17"/>
      <c r="BEX144" s="17"/>
      <c r="BEY144" s="17"/>
      <c r="BEZ144" s="17"/>
      <c r="BFA144" s="17"/>
      <c r="BFB144" s="17"/>
      <c r="BFC144" s="17"/>
      <c r="BFD144" s="17"/>
      <c r="BFE144" s="17"/>
      <c r="BFF144" s="17"/>
      <c r="BFG144" s="17"/>
      <c r="BFH144" s="17"/>
      <c r="BFI144" s="17"/>
      <c r="BFJ144" s="17"/>
      <c r="BFK144" s="17"/>
      <c r="BFL144" s="17"/>
      <c r="BFM144" s="17"/>
      <c r="BFN144" s="17"/>
      <c r="BFO144" s="17"/>
      <c r="BFP144" s="17"/>
      <c r="BFQ144" s="17"/>
      <c r="BFR144" s="17"/>
      <c r="BFS144" s="17"/>
      <c r="BFT144" s="17"/>
      <c r="BFU144" s="17"/>
      <c r="BFV144" s="17"/>
      <c r="BFW144" s="17"/>
      <c r="BFX144" s="17"/>
      <c r="BFY144" s="17"/>
      <c r="BFZ144" s="17"/>
      <c r="BGA144" s="17"/>
      <c r="BGB144" s="17"/>
      <c r="BGC144" s="17"/>
      <c r="BGD144" s="17"/>
      <c r="BGE144" s="17"/>
      <c r="BGF144" s="17"/>
      <c r="BGG144" s="17"/>
      <c r="BGH144" s="17"/>
      <c r="BGI144" s="17"/>
      <c r="BGJ144" s="17"/>
      <c r="BGK144" s="17"/>
      <c r="BGL144" s="17"/>
      <c r="BGM144" s="17"/>
      <c r="BGN144" s="17"/>
      <c r="BGO144" s="17"/>
      <c r="BGP144" s="17"/>
      <c r="BGQ144" s="17"/>
      <c r="BGR144" s="17"/>
      <c r="BGS144" s="17"/>
      <c r="BGT144" s="17"/>
      <c r="BGU144" s="17"/>
      <c r="BGV144" s="17"/>
      <c r="BGW144" s="17"/>
      <c r="BGX144" s="17"/>
      <c r="BGY144" s="17"/>
      <c r="BGZ144" s="17"/>
      <c r="BHA144" s="17"/>
      <c r="BHB144" s="17"/>
      <c r="BHC144" s="17"/>
      <c r="BHD144" s="17"/>
      <c r="BHE144" s="17"/>
      <c r="BHF144" s="17"/>
      <c r="BHG144" s="17"/>
      <c r="BHH144" s="17"/>
      <c r="BHI144" s="17"/>
      <c r="BHJ144" s="17"/>
      <c r="BHK144" s="17"/>
      <c r="BHL144" s="17"/>
      <c r="BHM144" s="17"/>
      <c r="BHN144" s="17"/>
      <c r="BHO144" s="17"/>
      <c r="BHP144" s="17"/>
      <c r="BHQ144" s="17"/>
      <c r="BHR144" s="17"/>
      <c r="BHS144" s="17"/>
      <c r="BHT144" s="17"/>
      <c r="BHU144" s="17"/>
      <c r="BHV144" s="17"/>
      <c r="BHW144" s="17"/>
      <c r="BHX144" s="17"/>
      <c r="BHY144" s="17"/>
      <c r="BHZ144" s="17"/>
      <c r="BIA144" s="17"/>
      <c r="BIB144" s="17"/>
      <c r="BIC144" s="17"/>
      <c r="BID144" s="17"/>
      <c r="BIE144" s="17"/>
      <c r="BIF144" s="17"/>
      <c r="BIG144" s="17"/>
      <c r="BIH144" s="17"/>
      <c r="BII144" s="17"/>
      <c r="BIJ144" s="17"/>
      <c r="BIK144" s="17"/>
      <c r="BIL144" s="17"/>
      <c r="BIM144" s="17"/>
      <c r="BIN144" s="17"/>
      <c r="BIO144" s="17"/>
      <c r="BIP144" s="17"/>
      <c r="BIQ144" s="17"/>
      <c r="BIR144" s="17"/>
      <c r="BIS144" s="17"/>
      <c r="BIT144" s="17"/>
      <c r="BIU144" s="17"/>
      <c r="BIV144" s="17"/>
      <c r="BIW144" s="17"/>
      <c r="BIX144" s="17"/>
      <c r="BIY144" s="17"/>
      <c r="BIZ144" s="17"/>
      <c r="BJA144" s="17"/>
      <c r="BJB144" s="17"/>
      <c r="BJC144" s="17"/>
      <c r="BJD144" s="17"/>
      <c r="BJE144" s="17"/>
      <c r="BJF144" s="17"/>
      <c r="BJG144" s="17"/>
      <c r="BJH144" s="17"/>
      <c r="BJI144" s="17"/>
      <c r="BJJ144" s="17"/>
      <c r="BJK144" s="17"/>
      <c r="BJL144" s="17"/>
      <c r="BJM144" s="17"/>
      <c r="BJN144" s="17"/>
      <c r="BJO144" s="17"/>
      <c r="BJP144" s="17"/>
      <c r="BJQ144" s="17"/>
      <c r="BJR144" s="17"/>
      <c r="BJS144" s="17"/>
      <c r="BJT144" s="17"/>
      <c r="BJU144" s="17"/>
      <c r="BJV144" s="17"/>
      <c r="BJW144" s="17"/>
      <c r="BJX144" s="17"/>
      <c r="BJY144" s="17"/>
      <c r="BJZ144" s="17"/>
      <c r="BKA144" s="17"/>
      <c r="BKB144" s="17"/>
      <c r="BKC144" s="17"/>
      <c r="BKD144" s="17"/>
      <c r="BKE144" s="17"/>
      <c r="BKF144" s="17"/>
      <c r="BKG144" s="17"/>
      <c r="BKH144" s="17"/>
      <c r="BKI144" s="17"/>
      <c r="BKJ144" s="17"/>
      <c r="BKK144" s="17"/>
      <c r="BKL144" s="17"/>
      <c r="BKM144" s="17"/>
      <c r="BKN144" s="17"/>
      <c r="BKO144" s="17"/>
      <c r="BKP144" s="17"/>
      <c r="BKQ144" s="17"/>
      <c r="BKR144" s="17"/>
      <c r="BKS144" s="17"/>
      <c r="BKT144" s="17"/>
      <c r="BKU144" s="17"/>
      <c r="BKV144" s="17"/>
      <c r="BKW144" s="17"/>
      <c r="BKX144" s="17"/>
      <c r="BKY144" s="17"/>
      <c r="BKZ144" s="17"/>
      <c r="BLA144" s="17"/>
      <c r="BLB144" s="17"/>
      <c r="BLC144" s="17"/>
      <c r="BLD144" s="17"/>
      <c r="BLE144" s="17"/>
      <c r="BLF144" s="14" t="s">
        <v>3868</v>
      </c>
      <c r="BLG144" s="14" t="s">
        <v>3043</v>
      </c>
      <c r="BLH144" s="14" t="s">
        <v>2663</v>
      </c>
      <c r="BLI144" s="14" t="s">
        <v>3876</v>
      </c>
      <c r="BLJ144" s="14" t="s">
        <v>2659</v>
      </c>
      <c r="BLK144" s="14" t="s">
        <v>3874</v>
      </c>
      <c r="BLL144" s="16">
        <v>1.0</v>
      </c>
      <c r="BLM144" s="16">
        <v>2.0</v>
      </c>
      <c r="BLN144" s="16">
        <v>0.0</v>
      </c>
      <c r="BLO144" s="16">
        <v>0.0</v>
      </c>
      <c r="BLP144" s="16">
        <v>1.0</v>
      </c>
      <c r="BLQ144" s="16">
        <v>0.0</v>
      </c>
      <c r="BLR144" s="16">
        <v>1.0</v>
      </c>
      <c r="BLS144" s="16">
        <v>2.0</v>
      </c>
      <c r="BLT144" s="16">
        <v>1.0</v>
      </c>
      <c r="BLU144" s="16">
        <v>5.0</v>
      </c>
      <c r="BLV144" s="16">
        <v>2.0</v>
      </c>
      <c r="BLW144" s="16">
        <v>1.0</v>
      </c>
      <c r="BLX144" s="16">
        <v>2.0</v>
      </c>
      <c r="BLY144" s="16">
        <v>1.0</v>
      </c>
      <c r="BLZ144" s="16">
        <v>1.0</v>
      </c>
      <c r="BMA144" s="16">
        <v>2.0</v>
      </c>
      <c r="BMB144" s="16">
        <v>2.0</v>
      </c>
      <c r="BMC144" s="16">
        <v>2.0</v>
      </c>
      <c r="BMD144" s="16">
        <v>1.0</v>
      </c>
      <c r="BME144" s="16">
        <v>0.0</v>
      </c>
      <c r="BMF144" s="16">
        <v>1.0</v>
      </c>
      <c r="BMG144" s="16">
        <v>1.0</v>
      </c>
      <c r="BMH144" s="16">
        <v>0.0</v>
      </c>
      <c r="BMI144" s="16">
        <v>0.0</v>
      </c>
      <c r="BMJ144" s="16">
        <v>1.0</v>
      </c>
      <c r="BMK144" s="16">
        <v>2.0</v>
      </c>
      <c r="BML144" s="16">
        <v>0.0</v>
      </c>
      <c r="BMM144" s="16">
        <v>1.0</v>
      </c>
      <c r="BMN144" s="16">
        <v>0.0</v>
      </c>
      <c r="BMO144" s="16">
        <v>1.0</v>
      </c>
      <c r="BMP144" s="16">
        <v>0.0</v>
      </c>
      <c r="BMQ144" s="16">
        <v>0.0</v>
      </c>
      <c r="BMR144" s="16">
        <v>0.0</v>
      </c>
      <c r="BMS144" s="16">
        <v>1.0</v>
      </c>
      <c r="BMT144" s="16">
        <v>2.0</v>
      </c>
      <c r="BMU144" s="16">
        <v>2.0</v>
      </c>
      <c r="BMV144" s="16">
        <v>2.0</v>
      </c>
      <c r="BMW144" s="16">
        <v>1.0</v>
      </c>
      <c r="BMX144" s="16">
        <v>1.0</v>
      </c>
      <c r="BMY144" s="16">
        <v>1.0</v>
      </c>
      <c r="BMZ144" s="16">
        <v>1.0</v>
      </c>
      <c r="BNA144" s="16">
        <v>1.0</v>
      </c>
      <c r="BNB144" s="16">
        <v>1.0</v>
      </c>
      <c r="BNC144" s="16">
        <v>0.0</v>
      </c>
      <c r="BND144" s="16">
        <v>1.0</v>
      </c>
      <c r="BNE144" s="16">
        <v>2.0</v>
      </c>
      <c r="BNF144" s="16">
        <v>1.0</v>
      </c>
      <c r="BNG144" s="16">
        <v>6.0</v>
      </c>
      <c r="BNH144" s="16">
        <v>0.0</v>
      </c>
      <c r="BNI144" s="16">
        <v>0.0</v>
      </c>
      <c r="BNJ144" s="16">
        <v>4.0</v>
      </c>
      <c r="BNK144" s="16">
        <v>0.0</v>
      </c>
      <c r="BNL144" s="16">
        <v>1.0</v>
      </c>
      <c r="BNM144" s="16">
        <v>0.0</v>
      </c>
      <c r="BNN144" s="16">
        <v>2.0</v>
      </c>
      <c r="BNO144" s="16">
        <v>2.0</v>
      </c>
      <c r="BNP144" s="16">
        <v>1.0</v>
      </c>
      <c r="BNQ144" s="16">
        <v>0.0</v>
      </c>
      <c r="BNR144" s="16">
        <v>0.0</v>
      </c>
      <c r="BNS144" s="16">
        <v>2.0</v>
      </c>
      <c r="BNT144" s="16">
        <v>0.0</v>
      </c>
      <c r="BNU144" s="16">
        <v>0.0</v>
      </c>
      <c r="BNV144" s="16">
        <v>2.0</v>
      </c>
      <c r="BNW144" s="16">
        <v>1.0</v>
      </c>
      <c r="BNX144" s="16">
        <v>0.0</v>
      </c>
      <c r="BNY144" s="16">
        <v>2.0</v>
      </c>
      <c r="BNZ144" s="16">
        <v>0.0</v>
      </c>
      <c r="BOA144" s="16">
        <v>1.0</v>
      </c>
      <c r="BOB144" s="16">
        <v>1.0</v>
      </c>
      <c r="BOC144" s="16">
        <v>2.0</v>
      </c>
      <c r="BOD144" s="16">
        <v>1.0</v>
      </c>
      <c r="BOE144" s="16">
        <v>0.0</v>
      </c>
      <c r="BOF144" s="16">
        <v>0.0</v>
      </c>
      <c r="BOG144" s="16">
        <v>2.0</v>
      </c>
      <c r="BOH144" s="16">
        <v>0.0</v>
      </c>
      <c r="BOI144" s="16">
        <v>1.0</v>
      </c>
      <c r="BOJ144" s="16">
        <v>1.0</v>
      </c>
      <c r="BOK144" s="16">
        <v>2.0</v>
      </c>
      <c r="BOL144" s="16">
        <v>0.0</v>
      </c>
      <c r="BOM144" s="17"/>
      <c r="BON144" s="17"/>
      <c r="BOO144" s="17"/>
      <c r="BOP144" s="17"/>
      <c r="BOQ144" s="17"/>
      <c r="BOR144" s="17"/>
      <c r="BOS144" s="17"/>
      <c r="BOT144" s="17"/>
      <c r="BOU144" s="17"/>
      <c r="BOV144" s="17"/>
      <c r="BOW144" s="17"/>
      <c r="BOX144" s="17"/>
      <c r="BOY144" s="17"/>
      <c r="BOZ144" s="17"/>
      <c r="BPA144" s="17"/>
      <c r="BPB144" s="17"/>
      <c r="BPC144" s="17"/>
      <c r="BPD144" s="17"/>
      <c r="BPE144" s="17"/>
      <c r="BPF144" s="17"/>
      <c r="BPG144" s="17"/>
      <c r="BPH144" s="17"/>
      <c r="BPI144" s="17"/>
      <c r="BPJ144" s="17"/>
      <c r="BPK144" s="17"/>
      <c r="BPL144" s="17"/>
      <c r="BPM144" s="17"/>
      <c r="BPN144" s="17"/>
      <c r="BPO144" s="17"/>
      <c r="BPP144" s="17"/>
      <c r="BPQ144" s="17"/>
      <c r="BPR144" s="17"/>
      <c r="BPS144" s="17"/>
      <c r="BPT144" s="17"/>
      <c r="BPU144" s="17"/>
      <c r="BPV144" s="17"/>
      <c r="BPW144" s="17"/>
      <c r="BPX144" s="17"/>
      <c r="BPY144" s="17"/>
      <c r="BPZ144" s="17"/>
      <c r="BQA144" s="17"/>
      <c r="BQB144" s="17"/>
      <c r="BQC144" s="17"/>
      <c r="BQD144" s="17"/>
      <c r="BQE144" s="17"/>
      <c r="BQF144" s="17"/>
      <c r="BQG144" s="17"/>
      <c r="BQH144" s="17"/>
      <c r="BQI144" s="17"/>
      <c r="BQJ144" s="17"/>
      <c r="BQK144" s="17"/>
      <c r="BQL144" s="17"/>
      <c r="BQM144" s="17"/>
      <c r="BQN144" s="17"/>
      <c r="BQO144" s="17"/>
      <c r="BQP144" s="17"/>
      <c r="BQQ144" s="17"/>
      <c r="BQR144" s="17"/>
      <c r="BQS144" s="17"/>
      <c r="BQT144" s="17"/>
      <c r="BQU144" s="17"/>
      <c r="BQV144" s="17"/>
      <c r="BQW144" s="17"/>
      <c r="BQX144" s="17"/>
      <c r="BQY144" s="17"/>
      <c r="BQZ144" s="17"/>
      <c r="BRA144" s="17"/>
      <c r="BRB144" s="17"/>
      <c r="BRC144" s="17"/>
      <c r="BRD144" s="17"/>
      <c r="BRE144" s="17"/>
      <c r="BRF144" s="17"/>
      <c r="BRG144" s="17"/>
      <c r="BRH144" s="17"/>
      <c r="BRI144" s="17"/>
      <c r="BRJ144" s="17"/>
      <c r="BRK144" s="17"/>
      <c r="BRL144" s="17"/>
      <c r="BRM144" s="17"/>
      <c r="BRN144" s="17"/>
      <c r="BRO144" s="17"/>
      <c r="BRP144" s="17"/>
      <c r="BRQ144" s="17"/>
      <c r="BRR144" s="17"/>
      <c r="BRS144" s="17"/>
      <c r="BRT144" s="17"/>
      <c r="BRU144" s="17"/>
      <c r="BRV144" s="17"/>
      <c r="BRW144" s="17"/>
      <c r="BRX144" s="17"/>
      <c r="BRY144" s="17"/>
      <c r="BRZ144" s="17"/>
      <c r="BSA144" s="17"/>
      <c r="BSB144" s="17"/>
      <c r="BSC144" s="17"/>
      <c r="BSD144" s="17"/>
      <c r="BSE144" s="17"/>
      <c r="BSF144" s="17"/>
      <c r="BSG144" s="17"/>
      <c r="BSH144" s="17"/>
      <c r="BSI144" s="17"/>
      <c r="BSJ144" s="17"/>
      <c r="BSK144" s="17"/>
      <c r="BSL144" s="17"/>
      <c r="BSM144" s="17"/>
      <c r="BSN144" s="17"/>
      <c r="BSO144" s="17"/>
      <c r="BSP144" s="17"/>
      <c r="BSQ144" s="17"/>
      <c r="BSR144" s="17"/>
      <c r="BSS144" s="17"/>
      <c r="BST144" s="17"/>
      <c r="BSU144" s="17"/>
      <c r="BSV144" s="17"/>
      <c r="BSW144" s="17"/>
      <c r="BSX144" s="17"/>
      <c r="BSY144" s="17"/>
      <c r="BSZ144" s="17"/>
      <c r="BTA144" s="17"/>
      <c r="BTB144" s="17"/>
      <c r="BTC144" s="17"/>
      <c r="BTD144" s="17"/>
      <c r="BTE144" s="17"/>
      <c r="BTF144" s="17"/>
      <c r="BTG144" s="17"/>
      <c r="BTH144" s="17"/>
      <c r="BTI144" s="17"/>
      <c r="BTJ144" s="17"/>
      <c r="BTK144" s="17"/>
      <c r="BTL144" s="17"/>
      <c r="BTM144" s="17"/>
      <c r="BTN144" s="17"/>
      <c r="BTO144" s="17"/>
      <c r="BTP144" s="17"/>
      <c r="BTQ144" s="17"/>
      <c r="BTR144" s="17"/>
      <c r="BTS144" s="17"/>
      <c r="BTT144" s="17"/>
      <c r="BTU144" s="17"/>
      <c r="BTV144" s="17"/>
      <c r="BTW144" s="17"/>
      <c r="BTX144" s="17"/>
      <c r="BTY144" s="17"/>
      <c r="BTZ144" s="17"/>
      <c r="BUA144" s="17"/>
      <c r="BUB144" s="17"/>
      <c r="BUC144" s="17"/>
      <c r="BUD144" s="17"/>
      <c r="BUE144" s="17"/>
      <c r="BUF144" s="17"/>
      <c r="BUG144" s="17"/>
      <c r="BUH144" s="17"/>
      <c r="BUI144" s="17"/>
      <c r="BUJ144" s="17"/>
      <c r="BUK144" s="17"/>
      <c r="BUL144" s="17"/>
      <c r="BUM144" s="17"/>
      <c r="BUN144" s="17"/>
      <c r="BUO144" s="17"/>
      <c r="BUP144" s="17"/>
      <c r="BUQ144" s="17"/>
      <c r="BUR144" s="17"/>
      <c r="BUS144" s="17"/>
      <c r="BUT144" s="17"/>
      <c r="BUU144" s="17"/>
      <c r="BUV144" s="17"/>
      <c r="BUW144" s="17"/>
      <c r="BUX144" s="17"/>
      <c r="BUY144" s="17"/>
      <c r="BUZ144" s="17"/>
      <c r="BVA144" s="17"/>
      <c r="BVB144" s="17"/>
      <c r="BVC144" s="17"/>
      <c r="BVD144" s="17"/>
      <c r="BVE144" s="17"/>
      <c r="BVF144" s="17"/>
      <c r="BVG144" s="17"/>
      <c r="BVH144" s="17"/>
      <c r="BVI144" s="17"/>
      <c r="BVJ144" s="17"/>
      <c r="BVK144" s="17"/>
      <c r="BVL144" s="17"/>
      <c r="BVM144" s="17"/>
      <c r="BVN144" s="17"/>
      <c r="BVO144" s="17"/>
      <c r="BVP144" s="17"/>
      <c r="BVQ144" s="17"/>
      <c r="BVR144" s="17"/>
      <c r="BVS144" s="17"/>
      <c r="BVT144" s="17"/>
      <c r="BVU144" s="17"/>
      <c r="BVV144" s="17"/>
      <c r="BVW144" s="17"/>
      <c r="BVX144" s="17"/>
      <c r="BVY144" s="17"/>
      <c r="BVZ144" s="17"/>
      <c r="BWA144" s="17"/>
      <c r="BWB144" s="17"/>
      <c r="BWC144" s="17"/>
      <c r="BWD144" s="17"/>
      <c r="BWE144" s="17"/>
      <c r="BWF144" s="17"/>
      <c r="BWG144" s="17"/>
      <c r="BWH144" s="17"/>
      <c r="BWI144" s="17"/>
      <c r="BWJ144" s="17"/>
      <c r="BWK144" s="17"/>
      <c r="BWL144" s="17"/>
      <c r="BWM144" s="17"/>
      <c r="BWN144" s="17"/>
      <c r="BWO144" s="17"/>
      <c r="BWP144" s="17"/>
      <c r="BWQ144" s="17"/>
      <c r="BWR144" s="17"/>
      <c r="BWS144" s="17"/>
      <c r="BWT144" s="17"/>
      <c r="BWU144" s="17"/>
      <c r="BWV144" s="17"/>
      <c r="BWW144" s="17"/>
      <c r="BWX144" s="17"/>
      <c r="BWY144" s="17"/>
      <c r="BWZ144" s="17"/>
      <c r="BXA144" s="17"/>
      <c r="BXB144" s="17"/>
      <c r="BXC144" s="17"/>
      <c r="BXD144" s="17"/>
      <c r="BXE144" s="17"/>
      <c r="BXF144" s="17"/>
      <c r="BXG144" s="17"/>
      <c r="BXH144" s="17"/>
      <c r="BXI144" s="17"/>
      <c r="BXJ144" s="17"/>
      <c r="BXK144" s="17"/>
      <c r="BXL144" s="17"/>
      <c r="BXM144" s="17"/>
      <c r="BXN144" s="17"/>
      <c r="BXO144" s="17"/>
      <c r="BXP144" s="17"/>
      <c r="BXQ144" s="17"/>
      <c r="BXR144" s="17"/>
      <c r="BXS144" s="17"/>
      <c r="BXT144" s="17"/>
      <c r="BXU144" s="17"/>
      <c r="BXV144" s="17"/>
      <c r="BXW144" s="17"/>
      <c r="BXX144" s="17"/>
      <c r="BXY144" s="17"/>
      <c r="BXZ144" s="17"/>
      <c r="BYA144" s="17"/>
      <c r="BYB144" s="17"/>
      <c r="BYC144" s="17"/>
      <c r="BYD144" s="17"/>
      <c r="BYE144" s="17"/>
      <c r="BYF144" s="17"/>
      <c r="BYG144" s="17"/>
      <c r="BYH144" s="17"/>
      <c r="BYI144" s="17"/>
      <c r="BYJ144" s="17"/>
      <c r="BYK144" s="17"/>
      <c r="BYL144" s="17"/>
      <c r="BYM144" s="17"/>
      <c r="BYN144" s="17"/>
      <c r="BYO144" s="17"/>
      <c r="BYP144" s="17"/>
      <c r="BYQ144" s="17"/>
      <c r="BYR144" s="17"/>
      <c r="BYS144" s="17"/>
      <c r="BYT144" s="17"/>
      <c r="BYU144" s="17"/>
      <c r="BYV144" s="17"/>
      <c r="BYW144" s="17"/>
      <c r="BYX144" s="17"/>
      <c r="BYY144" s="17"/>
      <c r="BYZ144" s="17"/>
      <c r="BZA144" s="17"/>
      <c r="BZB144" s="17"/>
      <c r="BZC144" s="17"/>
      <c r="BZD144" s="17"/>
      <c r="BZE144" s="17"/>
      <c r="BZF144" s="17"/>
      <c r="BZG144" s="17"/>
      <c r="BZH144" s="17"/>
      <c r="BZI144" s="17"/>
      <c r="BZJ144" s="17"/>
      <c r="BZK144" s="17"/>
      <c r="BZL144" s="17"/>
      <c r="BZM144" s="17"/>
      <c r="BZN144" s="17"/>
      <c r="BZO144" s="17"/>
      <c r="BZP144" s="17"/>
      <c r="BZQ144" s="17"/>
      <c r="BZR144" s="17"/>
      <c r="BZS144" s="17"/>
      <c r="BZT144" s="17"/>
      <c r="BZU144" s="17"/>
      <c r="BZV144" s="17"/>
      <c r="BZW144" s="17"/>
      <c r="BZX144" s="17"/>
      <c r="BZY144" s="17"/>
      <c r="BZZ144" s="17"/>
      <c r="CAA144" s="17"/>
      <c r="CAB144" s="17"/>
      <c r="CAC144" s="17"/>
      <c r="CAD144" s="17"/>
      <c r="CAE144" s="17"/>
      <c r="CAF144" s="17"/>
      <c r="CAG144" s="17"/>
      <c r="CAH144" s="17"/>
      <c r="CAI144" s="17"/>
      <c r="CAJ144" s="17"/>
      <c r="CAK144" s="17"/>
      <c r="CAL144" s="17"/>
      <c r="CAM144" s="17"/>
      <c r="CAN144" s="17"/>
      <c r="CAO144" s="17"/>
      <c r="CAP144" s="17"/>
      <c r="CAQ144" s="17"/>
      <c r="CAR144" s="17"/>
      <c r="CAS144" s="17"/>
      <c r="CAT144" s="17"/>
      <c r="CAU144" s="17"/>
      <c r="CAV144" s="17"/>
      <c r="CAW144" s="17"/>
      <c r="CAX144" s="17"/>
      <c r="CAY144" s="17"/>
      <c r="CAZ144" s="17"/>
      <c r="CBA144" s="17"/>
      <c r="CBB144" s="17"/>
      <c r="CBC144" s="17"/>
      <c r="CBD144" s="17"/>
      <c r="CBE144" s="17"/>
      <c r="CBF144" s="17"/>
      <c r="CBG144" s="17"/>
      <c r="CBH144" s="17"/>
      <c r="CBI144" s="17"/>
      <c r="CBJ144" s="17"/>
      <c r="CBK144" s="17"/>
      <c r="CBL144" s="17"/>
      <c r="CBM144" s="17"/>
      <c r="CBN144" s="17"/>
      <c r="CBO144" s="17"/>
      <c r="CBP144" s="17"/>
      <c r="CBQ144" s="17"/>
      <c r="CBR144" s="17"/>
      <c r="CBS144" s="17"/>
      <c r="CBT144" s="17"/>
      <c r="CBU144" s="17"/>
      <c r="CBV144" s="17"/>
      <c r="CBW144" s="17"/>
      <c r="CBX144" s="17"/>
      <c r="CBY144" s="17"/>
      <c r="CBZ144" s="17"/>
      <c r="CCA144" s="17"/>
      <c r="CCB144" s="17"/>
      <c r="CCC144" s="17"/>
      <c r="CCD144" s="17"/>
      <c r="CCE144" s="17"/>
      <c r="CCF144" s="17"/>
      <c r="CCG144" s="17"/>
      <c r="CCH144" s="17"/>
      <c r="CCI144" s="17"/>
      <c r="CCJ144" s="17"/>
      <c r="CCK144" s="17"/>
      <c r="CCL144" s="17"/>
      <c r="CCM144" s="17"/>
      <c r="CCN144" s="17"/>
      <c r="CCO144" s="17"/>
      <c r="CCP144" s="17"/>
      <c r="CCQ144" s="17"/>
      <c r="CCR144" s="17"/>
      <c r="CCS144" s="17"/>
      <c r="CCT144" s="17"/>
      <c r="CCU144" s="17"/>
      <c r="CCV144" s="17"/>
      <c r="CCW144" s="17"/>
      <c r="CCX144" s="17"/>
      <c r="CCY144" s="17"/>
      <c r="CCZ144" s="17"/>
      <c r="CDA144" s="17"/>
      <c r="CDB144" s="17"/>
      <c r="CDC144" s="17"/>
      <c r="CDD144" s="17"/>
      <c r="CDE144" s="17"/>
      <c r="CDF144" s="17"/>
      <c r="CDG144" s="17"/>
      <c r="CDH144" s="17"/>
      <c r="CDI144" s="17"/>
      <c r="CDJ144" s="17"/>
      <c r="CDK144" s="17"/>
      <c r="CDL144" s="17"/>
      <c r="CDM144" s="17"/>
      <c r="CDN144" s="17"/>
      <c r="CDO144" s="17"/>
      <c r="CDP144" s="17"/>
      <c r="CDQ144" s="17"/>
      <c r="CDR144" s="17"/>
      <c r="CDS144" s="17"/>
      <c r="CDT144" s="17"/>
      <c r="CDU144" s="17"/>
    </row>
    <row r="145">
      <c r="A145" s="14" t="s">
        <v>3877</v>
      </c>
      <c r="B145" s="14" t="s">
        <v>3878</v>
      </c>
      <c r="C145" s="14" t="s">
        <v>3879</v>
      </c>
      <c r="D145" s="14" t="s">
        <v>2636</v>
      </c>
      <c r="E145" s="14" t="s">
        <v>72</v>
      </c>
      <c r="F145" s="14" t="s">
        <v>2835</v>
      </c>
      <c r="I145" s="14" t="s">
        <v>3880</v>
      </c>
      <c r="J145" s="14" t="s">
        <v>2618</v>
      </c>
      <c r="K145" s="14" t="s">
        <v>2619</v>
      </c>
      <c r="L145" s="17"/>
      <c r="M145" s="17"/>
      <c r="N145" s="14" t="s">
        <v>21</v>
      </c>
      <c r="O145" s="14" t="s">
        <v>21</v>
      </c>
      <c r="P145" s="14" t="s">
        <v>3368</v>
      </c>
      <c r="Q145" s="16">
        <v>11.0</v>
      </c>
      <c r="R145" s="16">
        <v>3988892.0</v>
      </c>
      <c r="S145" s="16">
        <v>3988892.0</v>
      </c>
      <c r="T145" s="14" t="s">
        <v>2631</v>
      </c>
      <c r="U145" s="14" t="s">
        <v>2622</v>
      </c>
      <c r="V145" s="14" t="s">
        <v>3881</v>
      </c>
      <c r="W145" s="14" t="s">
        <v>3882</v>
      </c>
      <c r="X145" s="16">
        <v>0.12</v>
      </c>
      <c r="Y145" s="17"/>
      <c r="Z145" s="16">
        <v>43.0</v>
      </c>
      <c r="AA145" s="16">
        <v>319.0</v>
      </c>
      <c r="AB145" s="17"/>
      <c r="AC145" s="17"/>
      <c r="AD145" s="16">
        <v>435.0</v>
      </c>
      <c r="AE145" s="22">
        <v>45334.0</v>
      </c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4" t="s">
        <v>2642</v>
      </c>
      <c r="BB145" s="17"/>
      <c r="BC145" s="17"/>
      <c r="BD145" s="17"/>
      <c r="BE145" s="17"/>
      <c r="BF145" s="17"/>
      <c r="BG145" s="16">
        <v>1.0</v>
      </c>
      <c r="BH145" s="17"/>
      <c r="BI145" s="14" t="s">
        <v>2565</v>
      </c>
      <c r="BJ145" s="14" t="s">
        <v>2566</v>
      </c>
      <c r="BK145" s="17"/>
      <c r="BL145" s="17"/>
      <c r="BM145" s="16">
        <v>14.6333333</v>
      </c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6">
        <v>2.5955</v>
      </c>
      <c r="CZ145" s="14" t="s">
        <v>3883</v>
      </c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  <c r="KL145" s="17"/>
      <c r="KM145" s="17"/>
      <c r="KN145" s="17"/>
      <c r="KO145" s="17"/>
      <c r="KP145" s="17"/>
      <c r="KQ145" s="17"/>
      <c r="KR145" s="17"/>
      <c r="KS145" s="17"/>
      <c r="KT145" s="17"/>
      <c r="KU145" s="17"/>
      <c r="KV145" s="17"/>
      <c r="KW145" s="17"/>
      <c r="KX145" s="17"/>
      <c r="KY145" s="17"/>
      <c r="KZ145" s="17"/>
      <c r="LA145" s="17"/>
      <c r="LB145" s="17"/>
      <c r="LC145" s="17"/>
      <c r="LD145" s="17"/>
      <c r="LE145" s="17"/>
      <c r="LF145" s="17"/>
      <c r="LG145" s="17"/>
      <c r="LH145" s="17"/>
      <c r="LI145" s="17"/>
      <c r="LJ145" s="17"/>
      <c r="LK145" s="17"/>
      <c r="LL145" s="17"/>
      <c r="LM145" s="17"/>
      <c r="LN145" s="17"/>
      <c r="LO145" s="17"/>
      <c r="LP145" s="17"/>
      <c r="LQ145" s="17"/>
      <c r="LR145" s="17"/>
      <c r="LS145" s="17"/>
      <c r="LT145" s="17"/>
      <c r="LU145" s="17"/>
      <c r="LV145" s="17"/>
      <c r="LW145" s="17"/>
      <c r="LX145" s="17"/>
      <c r="LY145" s="17"/>
      <c r="LZ145" s="17"/>
      <c r="MA145" s="17"/>
      <c r="MB145" s="17"/>
      <c r="MC145" s="17"/>
      <c r="MD145" s="17"/>
      <c r="ME145" s="17"/>
      <c r="MF145" s="17"/>
      <c r="MG145" s="17"/>
      <c r="MH145" s="17"/>
      <c r="MI145" s="17"/>
      <c r="MJ145" s="17"/>
      <c r="MK145" s="17"/>
      <c r="ML145" s="17"/>
      <c r="MM145" s="17"/>
      <c r="MN145" s="17"/>
      <c r="MO145" s="17"/>
      <c r="MP145" s="17"/>
      <c r="MQ145" s="17"/>
      <c r="MR145" s="17"/>
      <c r="MS145" s="17"/>
      <c r="MT145" s="17"/>
      <c r="MU145" s="17"/>
      <c r="MV145" s="17"/>
      <c r="MW145" s="17"/>
      <c r="MX145" s="17"/>
      <c r="MY145" s="17"/>
      <c r="MZ145" s="17"/>
      <c r="NA145" s="17"/>
      <c r="NB145" s="17"/>
      <c r="NC145" s="17"/>
      <c r="ND145" s="17"/>
      <c r="NE145" s="17"/>
      <c r="NF145" s="17"/>
      <c r="NG145" s="17"/>
      <c r="NH145" s="17"/>
      <c r="NI145" s="17"/>
      <c r="NJ145" s="17"/>
      <c r="NK145" s="17"/>
      <c r="NL145" s="17"/>
      <c r="NM145" s="17"/>
      <c r="NN145" s="17"/>
      <c r="NO145" s="17"/>
      <c r="NP145" s="17"/>
      <c r="NQ145" s="17"/>
      <c r="NR145" s="17"/>
      <c r="NS145" s="17"/>
      <c r="NT145" s="17"/>
      <c r="NU145" s="17"/>
      <c r="NV145" s="17"/>
      <c r="NW145" s="17"/>
      <c r="NX145" s="17"/>
      <c r="NY145" s="17"/>
      <c r="NZ145" s="17"/>
      <c r="OA145" s="17"/>
      <c r="OB145" s="17"/>
      <c r="OC145" s="17"/>
      <c r="OD145" s="17"/>
      <c r="OE145" s="17"/>
      <c r="OF145" s="17"/>
      <c r="OG145" s="17"/>
      <c r="OH145" s="17"/>
      <c r="OI145" s="17"/>
      <c r="OJ145" s="17"/>
      <c r="OK145" s="17"/>
      <c r="OL145" s="14" t="s">
        <v>3884</v>
      </c>
      <c r="OM145" s="17"/>
      <c r="ON145" s="17"/>
      <c r="OO145" s="17"/>
      <c r="OP145" s="17"/>
      <c r="OQ145" s="17"/>
      <c r="OR145" s="17"/>
      <c r="OS145" s="17"/>
      <c r="OT145" s="17"/>
      <c r="OU145" s="17"/>
      <c r="OV145" s="17"/>
      <c r="OW145" s="17"/>
      <c r="OX145" s="17"/>
      <c r="OY145" s="17"/>
      <c r="OZ145" s="17"/>
      <c r="PA145" s="17"/>
      <c r="PB145" s="17"/>
      <c r="PC145" s="17"/>
      <c r="PD145" s="17"/>
      <c r="PE145" s="17"/>
      <c r="PF145" s="17"/>
      <c r="PG145" s="17"/>
      <c r="PH145" s="17"/>
      <c r="PI145" s="17"/>
      <c r="PJ145" s="17"/>
      <c r="PK145" s="17"/>
      <c r="PL145" s="17"/>
      <c r="PM145" s="17"/>
      <c r="PN145" s="17"/>
      <c r="PO145" s="17"/>
      <c r="PP145" s="17"/>
      <c r="PQ145" s="17"/>
      <c r="PR145" s="17"/>
      <c r="PS145" s="17"/>
      <c r="PT145" s="17"/>
      <c r="PU145" s="17"/>
      <c r="PV145" s="17"/>
      <c r="PW145" s="17"/>
      <c r="PX145" s="17"/>
      <c r="PY145" s="17"/>
      <c r="PZ145" s="17"/>
      <c r="QA145" s="17"/>
      <c r="QB145" s="17"/>
      <c r="QC145" s="17"/>
      <c r="QD145" s="17"/>
      <c r="QE145" s="17"/>
      <c r="QF145" s="17"/>
      <c r="QG145" s="17"/>
      <c r="QH145" s="17"/>
      <c r="QI145" s="17"/>
      <c r="QJ145" s="17"/>
      <c r="QK145" s="17"/>
      <c r="QL145" s="17"/>
      <c r="QM145" s="17"/>
      <c r="QN145" s="17"/>
      <c r="QO145" s="17"/>
      <c r="QP145" s="17"/>
      <c r="QQ145" s="17"/>
      <c r="QR145" s="17"/>
      <c r="QS145" s="17"/>
      <c r="QT145" s="17"/>
      <c r="QU145" s="17"/>
      <c r="QV145" s="17"/>
      <c r="QW145" s="17"/>
      <c r="QX145" s="17"/>
      <c r="QY145" s="17"/>
      <c r="QZ145" s="17"/>
      <c r="RA145" s="17"/>
      <c r="RB145" s="17"/>
      <c r="RC145" s="17"/>
      <c r="RD145" s="17"/>
      <c r="RE145" s="17"/>
      <c r="RF145" s="17"/>
      <c r="RG145" s="17"/>
      <c r="RH145" s="17"/>
      <c r="RI145" s="17"/>
      <c r="RJ145" s="17"/>
      <c r="RK145" s="17"/>
      <c r="RL145" s="17"/>
      <c r="RM145" s="17"/>
      <c r="RN145" s="17"/>
      <c r="RO145" s="17"/>
      <c r="RP145" s="17"/>
      <c r="RQ145" s="17"/>
      <c r="RR145" s="17"/>
      <c r="RS145" s="17"/>
      <c r="RT145" s="17"/>
      <c r="RU145" s="17"/>
      <c r="RV145" s="17"/>
      <c r="RW145" s="17"/>
      <c r="RX145" s="17"/>
      <c r="RY145" s="17"/>
      <c r="RZ145" s="17"/>
      <c r="SA145" s="17"/>
      <c r="SB145" s="17"/>
      <c r="SC145" s="17"/>
      <c r="SD145" s="17"/>
      <c r="SE145" s="17"/>
      <c r="SF145" s="17"/>
      <c r="SG145" s="17"/>
      <c r="SH145" s="17"/>
      <c r="SI145" s="17"/>
      <c r="SJ145" s="17"/>
      <c r="SK145" s="17"/>
      <c r="SL145" s="17"/>
      <c r="SM145" s="17"/>
      <c r="SN145" s="17"/>
      <c r="SO145" s="17"/>
      <c r="SP145" s="17"/>
      <c r="SQ145" s="17"/>
      <c r="SR145" s="17"/>
      <c r="SS145" s="17"/>
      <c r="ST145" s="17"/>
      <c r="SU145" s="17"/>
      <c r="SV145" s="17"/>
      <c r="SW145" s="17"/>
      <c r="SX145" s="17"/>
      <c r="SY145" s="17"/>
      <c r="SZ145" s="17"/>
      <c r="TA145" s="17"/>
      <c r="TB145" s="17"/>
      <c r="TC145" s="17"/>
      <c r="TD145" s="17"/>
      <c r="TE145" s="17"/>
      <c r="TF145" s="17"/>
      <c r="TG145" s="17"/>
      <c r="TH145" s="17"/>
      <c r="TI145" s="17"/>
      <c r="TJ145" s="17"/>
      <c r="TK145" s="17"/>
      <c r="TL145" s="17"/>
      <c r="TM145" s="17"/>
      <c r="TN145" s="17"/>
      <c r="TO145" s="17"/>
      <c r="TP145" s="17"/>
      <c r="TQ145" s="17"/>
      <c r="TR145" s="17"/>
      <c r="TS145" s="17"/>
      <c r="TT145" s="17"/>
      <c r="TU145" s="17"/>
      <c r="TV145" s="17"/>
      <c r="TW145" s="17"/>
      <c r="TX145" s="17"/>
      <c r="TY145" s="17"/>
      <c r="TZ145" s="17"/>
      <c r="UA145" s="17"/>
      <c r="UB145" s="17"/>
      <c r="UC145" s="17"/>
      <c r="UD145" s="17"/>
      <c r="UE145" s="17"/>
      <c r="UF145" s="17"/>
      <c r="UG145" s="17"/>
      <c r="UH145" s="17"/>
      <c r="UI145" s="17"/>
      <c r="UJ145" s="17"/>
      <c r="UK145" s="17"/>
      <c r="UL145" s="17"/>
      <c r="UM145" s="17"/>
      <c r="UN145" s="17"/>
      <c r="UO145" s="17"/>
      <c r="UP145" s="17"/>
      <c r="UQ145" s="17"/>
      <c r="UR145" s="17"/>
      <c r="US145" s="17"/>
      <c r="UT145" s="17"/>
      <c r="UU145" s="17"/>
      <c r="UV145" s="17"/>
      <c r="UW145" s="17"/>
      <c r="UX145" s="17"/>
      <c r="UY145" s="17"/>
      <c r="UZ145" s="17"/>
      <c r="VA145" s="17"/>
      <c r="VB145" s="17"/>
      <c r="VC145" s="17"/>
      <c r="VD145" s="17"/>
      <c r="VE145" s="17"/>
      <c r="VF145" s="17"/>
      <c r="VG145" s="17"/>
      <c r="VH145" s="17"/>
      <c r="VI145" s="17"/>
      <c r="VJ145" s="17"/>
      <c r="VK145" s="17"/>
      <c r="VL145" s="17"/>
      <c r="VM145" s="17"/>
      <c r="VN145" s="17"/>
      <c r="VO145" s="17"/>
      <c r="VP145" s="17"/>
      <c r="VQ145" s="17"/>
      <c r="VR145" s="17"/>
      <c r="VS145" s="17"/>
      <c r="VT145" s="17"/>
      <c r="VU145" s="17"/>
      <c r="VV145" s="17"/>
      <c r="VW145" s="17"/>
      <c r="VX145" s="17"/>
      <c r="VY145" s="17"/>
      <c r="VZ145" s="17"/>
      <c r="WA145" s="17"/>
      <c r="WB145" s="17"/>
      <c r="WC145" s="17"/>
      <c r="WD145" s="17"/>
      <c r="WE145" s="17"/>
      <c r="WF145" s="17"/>
      <c r="WG145" s="17"/>
      <c r="WH145" s="17"/>
      <c r="WI145" s="17"/>
      <c r="WJ145" s="17"/>
      <c r="WK145" s="17"/>
      <c r="WL145" s="17"/>
      <c r="WM145" s="17"/>
      <c r="WN145" s="17"/>
      <c r="WO145" s="17"/>
      <c r="WP145" s="17"/>
      <c r="WQ145" s="17"/>
      <c r="WR145" s="17"/>
      <c r="WS145" s="17"/>
      <c r="WT145" s="17"/>
      <c r="WU145" s="17"/>
      <c r="WV145" s="17"/>
      <c r="WW145" s="17"/>
      <c r="WX145" s="17"/>
      <c r="WY145" s="17"/>
      <c r="WZ145" s="17"/>
      <c r="XA145" s="17"/>
      <c r="XB145" s="17"/>
      <c r="XC145" s="17"/>
      <c r="XD145" s="17"/>
      <c r="XE145" s="17"/>
      <c r="XF145" s="17"/>
      <c r="XG145" s="17"/>
      <c r="XH145" s="17"/>
      <c r="XI145" s="17"/>
      <c r="XJ145" s="17"/>
      <c r="XK145" s="17"/>
      <c r="XL145" s="17"/>
      <c r="XM145" s="17"/>
      <c r="XN145" s="17"/>
      <c r="XO145" s="17"/>
      <c r="XP145" s="17"/>
      <c r="XQ145" s="17"/>
      <c r="XR145" s="17"/>
      <c r="XS145" s="17"/>
      <c r="XT145" s="17"/>
      <c r="XU145" s="17"/>
      <c r="XV145" s="17"/>
      <c r="XW145" s="17"/>
      <c r="XX145" s="17"/>
      <c r="XY145" s="17"/>
      <c r="XZ145" s="17"/>
      <c r="YA145" s="17"/>
      <c r="YB145" s="17"/>
      <c r="YC145" s="17"/>
      <c r="YD145" s="17"/>
      <c r="YE145" s="17"/>
      <c r="YF145" s="17"/>
      <c r="YG145" s="17"/>
      <c r="YH145" s="17"/>
      <c r="YI145" s="17"/>
      <c r="YJ145" s="17"/>
      <c r="YK145" s="17"/>
      <c r="YL145" s="17"/>
      <c r="YM145" s="17"/>
      <c r="YN145" s="17"/>
      <c r="YO145" s="17"/>
      <c r="YP145" s="17"/>
      <c r="YQ145" s="17"/>
      <c r="YR145" s="17"/>
      <c r="YS145" s="17"/>
      <c r="YT145" s="17"/>
      <c r="YU145" s="17"/>
      <c r="YV145" s="17"/>
      <c r="YW145" s="17"/>
      <c r="YX145" s="17"/>
      <c r="YY145" s="17"/>
      <c r="YZ145" s="17"/>
      <c r="ZA145" s="17"/>
      <c r="ZB145" s="17"/>
      <c r="ZC145" s="17"/>
      <c r="ZD145" s="17"/>
      <c r="ZE145" s="17"/>
      <c r="ZF145" s="17"/>
      <c r="ZG145" s="17"/>
      <c r="ZH145" s="17"/>
      <c r="ZI145" s="17"/>
      <c r="ZJ145" s="17"/>
      <c r="ZK145" s="17"/>
      <c r="ZL145" s="17"/>
      <c r="ZM145" s="17"/>
      <c r="ZN145" s="17"/>
      <c r="ZO145" s="17"/>
      <c r="ZP145" s="17"/>
      <c r="ZQ145" s="17"/>
      <c r="ZR145" s="17"/>
      <c r="ZS145" s="17"/>
      <c r="ZT145" s="17"/>
      <c r="ZU145" s="17"/>
      <c r="ZV145" s="17"/>
      <c r="ZW145" s="17"/>
      <c r="ZX145" s="17"/>
      <c r="ZY145" s="14" t="s">
        <v>3885</v>
      </c>
      <c r="AAA145" s="17"/>
      <c r="AAB145" s="17"/>
      <c r="AAC145" s="17"/>
      <c r="AAD145" s="17"/>
      <c r="AAE145" s="17"/>
      <c r="AAF145" s="17"/>
      <c r="AAG145" s="17"/>
      <c r="AAH145" s="17"/>
      <c r="AAI145" s="17"/>
      <c r="AAJ145" s="17"/>
      <c r="AAK145" s="17"/>
      <c r="AAL145" s="17"/>
      <c r="AAM145" s="17"/>
      <c r="AAN145" s="17"/>
      <c r="AAO145" s="17"/>
      <c r="AAP145" s="17"/>
      <c r="AAQ145" s="17"/>
      <c r="AAR145" s="17"/>
      <c r="AAS145" s="17"/>
      <c r="AAT145" s="17"/>
      <c r="AAU145" s="17"/>
      <c r="AAV145" s="17"/>
      <c r="AAW145" s="17"/>
      <c r="AAX145" s="17"/>
      <c r="AAY145" s="17"/>
      <c r="AAZ145" s="17"/>
      <c r="ABA145" s="17"/>
      <c r="ABB145" s="17"/>
      <c r="ABC145" s="17"/>
      <c r="ABD145" s="17"/>
      <c r="ABE145" s="17"/>
      <c r="ABF145" s="17"/>
      <c r="ABG145" s="17"/>
      <c r="ABH145" s="17"/>
      <c r="ABI145" s="17"/>
      <c r="ABJ145" s="17"/>
      <c r="ABK145" s="17"/>
      <c r="ABL145" s="17"/>
      <c r="ABM145" s="17"/>
      <c r="ABN145" s="17"/>
      <c r="ABO145" s="17"/>
      <c r="ABP145" s="17"/>
      <c r="ABQ145" s="17"/>
      <c r="ABR145" s="17"/>
      <c r="ABS145" s="17"/>
      <c r="ABT145" s="17"/>
      <c r="ABU145" s="17"/>
      <c r="ABV145" s="17"/>
      <c r="ABW145" s="17"/>
      <c r="ABX145" s="17"/>
      <c r="ABY145" s="17"/>
      <c r="ABZ145" s="17"/>
      <c r="ACA145" s="17"/>
      <c r="ACB145" s="17"/>
      <c r="ACC145" s="17"/>
      <c r="ACD145" s="17"/>
      <c r="ACE145" s="17"/>
      <c r="ACF145" s="17"/>
      <c r="ACG145" s="17"/>
      <c r="ACH145" s="17"/>
      <c r="ACI145" s="17"/>
      <c r="ACJ145" s="17"/>
      <c r="ACK145" s="17"/>
      <c r="ACL145" s="17"/>
      <c r="ACM145" s="17"/>
      <c r="ACN145" s="17"/>
      <c r="ACO145" s="17"/>
      <c r="ACP145" s="17"/>
      <c r="ACQ145" s="17"/>
      <c r="ACR145" s="17"/>
      <c r="ACS145" s="17"/>
      <c r="ACT145" s="17"/>
      <c r="ACU145" s="17"/>
      <c r="ACV145" s="17"/>
      <c r="ACW145" s="17"/>
      <c r="ACX145" s="17"/>
      <c r="ACY145" s="17"/>
      <c r="ACZ145" s="17"/>
      <c r="ADA145" s="17"/>
      <c r="ADB145" s="17"/>
      <c r="ADC145" s="17"/>
      <c r="ADD145" s="17"/>
      <c r="ADE145" s="17"/>
      <c r="ADF145" s="17"/>
      <c r="ADG145" s="17"/>
      <c r="ADH145" s="17"/>
      <c r="ADI145" s="17"/>
      <c r="ADJ145" s="17"/>
      <c r="ADK145" s="17"/>
      <c r="ADL145" s="17"/>
      <c r="ADM145" s="17"/>
      <c r="ADN145" s="17"/>
      <c r="ADO145" s="17"/>
      <c r="ADP145" s="17"/>
      <c r="ADQ145" s="17"/>
      <c r="ADR145" s="17"/>
      <c r="ADS145" s="17"/>
      <c r="ADT145" s="17"/>
      <c r="ADU145" s="17"/>
      <c r="ADV145" s="17"/>
      <c r="ADW145" s="17"/>
      <c r="ADX145" s="17"/>
      <c r="ADY145" s="17"/>
      <c r="ADZ145" s="17"/>
      <c r="AEA145" s="17"/>
      <c r="AEB145" s="17"/>
      <c r="AEC145" s="17"/>
      <c r="AED145" s="17"/>
      <c r="AEE145" s="17"/>
      <c r="AEF145" s="17"/>
      <c r="AEG145" s="17"/>
      <c r="AEH145" s="17"/>
      <c r="AEI145" s="17"/>
      <c r="AEJ145" s="17"/>
      <c r="AEK145" s="17"/>
      <c r="AEL145" s="17"/>
      <c r="AEM145" s="17"/>
      <c r="AEN145" s="17"/>
      <c r="AEO145" s="17"/>
      <c r="AEP145" s="17"/>
      <c r="AEQ145" s="17"/>
      <c r="AER145" s="17"/>
      <c r="AES145" s="17"/>
      <c r="AET145" s="17"/>
      <c r="AEU145" s="17"/>
      <c r="AEV145" s="17"/>
      <c r="AEW145" s="17"/>
      <c r="AEX145" s="17"/>
      <c r="AEY145" s="17"/>
      <c r="AEZ145" s="17"/>
      <c r="AFA145" s="17"/>
      <c r="AFB145" s="17"/>
      <c r="AFC145" s="17"/>
      <c r="AFD145" s="17"/>
      <c r="AFE145" s="17"/>
      <c r="AFF145" s="17"/>
      <c r="AFG145" s="17"/>
      <c r="AFH145" s="17"/>
      <c r="AFI145" s="17"/>
      <c r="AFJ145" s="17"/>
      <c r="AFK145" s="17"/>
      <c r="AFL145" s="17"/>
      <c r="AFM145" s="17"/>
      <c r="AFN145" s="17"/>
      <c r="AFO145" s="17"/>
      <c r="AFP145" s="17"/>
      <c r="AFQ145" s="17"/>
      <c r="AFR145" s="17"/>
      <c r="AFS145" s="17"/>
      <c r="AFT145" s="17"/>
      <c r="AFU145" s="17"/>
      <c r="AFV145" s="17"/>
      <c r="AFW145" s="17"/>
      <c r="AFX145" s="17"/>
      <c r="AFY145" s="17"/>
      <c r="AFZ145" s="17"/>
      <c r="AGA145" s="17"/>
      <c r="AGB145" s="17"/>
      <c r="AGC145" s="17"/>
      <c r="AGD145" s="17"/>
      <c r="AGE145" s="17"/>
      <c r="AGF145" s="17"/>
      <c r="AGG145" s="17"/>
      <c r="AGH145" s="17"/>
      <c r="AGI145" s="17"/>
      <c r="AGJ145" s="17"/>
      <c r="AGK145" s="17"/>
      <c r="AGL145" s="17"/>
      <c r="AGM145" s="17"/>
      <c r="AGN145" s="17"/>
      <c r="AGO145" s="17"/>
      <c r="AGP145" s="17"/>
      <c r="AGQ145" s="17"/>
      <c r="AGR145" s="17"/>
      <c r="AGS145" s="17"/>
      <c r="AGT145" s="17"/>
      <c r="AGU145" s="17"/>
      <c r="AGV145" s="17"/>
      <c r="AGW145" s="17"/>
      <c r="AGX145" s="17"/>
      <c r="AGY145" s="17"/>
      <c r="AGZ145" s="17"/>
      <c r="AHA145" s="17"/>
      <c r="AHB145" s="17"/>
      <c r="AHC145" s="17"/>
      <c r="AHD145" s="17"/>
      <c r="AHE145" s="17"/>
      <c r="AHF145" s="17"/>
      <c r="AHG145" s="17"/>
      <c r="AHH145" s="17"/>
      <c r="AHI145" s="17"/>
      <c r="AHJ145" s="17"/>
      <c r="AHK145" s="17"/>
      <c r="AHL145" s="17"/>
      <c r="AHM145" s="17"/>
      <c r="AHN145" s="17"/>
      <c r="AHO145" s="17"/>
      <c r="AHP145" s="17"/>
      <c r="AHQ145" s="17"/>
      <c r="AHR145" s="17"/>
      <c r="AHS145" s="17"/>
      <c r="AHT145" s="17"/>
      <c r="AHU145" s="17"/>
      <c r="AHV145" s="17"/>
      <c r="AHW145" s="17"/>
      <c r="AHX145" s="17"/>
      <c r="AHY145" s="17"/>
      <c r="AHZ145" s="17"/>
      <c r="AIA145" s="17"/>
      <c r="AIB145" s="17"/>
      <c r="AIC145" s="17"/>
      <c r="AID145" s="17"/>
      <c r="AIE145" s="17"/>
      <c r="AIF145" s="17"/>
      <c r="AIG145" s="17"/>
      <c r="AIH145" s="17"/>
      <c r="AII145" s="17"/>
      <c r="AIJ145" s="17"/>
      <c r="AIK145" s="17"/>
      <c r="AIL145" s="17"/>
      <c r="AIM145" s="17"/>
      <c r="AIN145" s="17"/>
      <c r="AIO145" s="17"/>
      <c r="AIP145" s="17"/>
      <c r="AIQ145" s="17"/>
      <c r="AIR145" s="17"/>
      <c r="AIS145" s="17"/>
      <c r="AIT145" s="17"/>
      <c r="AIU145" s="17"/>
      <c r="AIV145" s="17"/>
      <c r="AIW145" s="17"/>
      <c r="AIX145" s="17"/>
      <c r="AIY145" s="17"/>
      <c r="AIZ145" s="17"/>
      <c r="AJA145" s="17"/>
      <c r="AJB145" s="17"/>
      <c r="AJC145" s="17"/>
      <c r="AJD145" s="17"/>
      <c r="AJE145" s="17"/>
      <c r="AJF145" s="17"/>
      <c r="AJG145" s="17"/>
      <c r="AJH145" s="17"/>
      <c r="AJI145" s="17"/>
      <c r="AJJ145" s="17"/>
      <c r="AJK145" s="17"/>
      <c r="AJL145" s="17"/>
      <c r="AJM145" s="17"/>
      <c r="AJN145" s="17"/>
      <c r="AJO145" s="17"/>
      <c r="AJP145" s="17"/>
      <c r="AJQ145" s="17"/>
      <c r="AJR145" s="17"/>
      <c r="AJS145" s="17"/>
      <c r="AJT145" s="17"/>
      <c r="AJU145" s="17"/>
      <c r="AJV145" s="17"/>
      <c r="AJW145" s="17"/>
      <c r="AJX145" s="17"/>
      <c r="AJY145" s="17"/>
      <c r="AJZ145" s="17"/>
      <c r="AKA145" s="17"/>
      <c r="AKB145" s="17"/>
      <c r="AKC145" s="17"/>
      <c r="AKD145" s="17"/>
      <c r="AKE145" s="17"/>
      <c r="AKF145" s="17"/>
      <c r="AKG145" s="17"/>
      <c r="AKH145" s="17"/>
      <c r="AKI145" s="17"/>
      <c r="AKJ145" s="17"/>
      <c r="AKK145" s="17"/>
      <c r="AKL145" s="17"/>
      <c r="AKM145" s="17"/>
      <c r="AKN145" s="17"/>
      <c r="AKO145" s="17"/>
      <c r="AKP145" s="17"/>
      <c r="AKQ145" s="17"/>
      <c r="AKR145" s="17"/>
      <c r="AKS145" s="17"/>
      <c r="AKT145" s="17"/>
      <c r="AKU145" s="17"/>
      <c r="AKV145" s="17"/>
      <c r="AKW145" s="17"/>
      <c r="AKX145" s="17"/>
      <c r="AKY145" s="17"/>
      <c r="AKZ145" s="17"/>
      <c r="ALA145" s="17"/>
      <c r="ALB145" s="17"/>
      <c r="ALC145" s="17"/>
      <c r="ALD145" s="17"/>
      <c r="ALE145" s="17"/>
      <c r="ALF145" s="17"/>
      <c r="ALG145" s="17"/>
      <c r="ALH145" s="17"/>
      <c r="ALI145" s="17"/>
      <c r="ALJ145" s="17"/>
      <c r="ALK145" s="17"/>
      <c r="ALL145" s="17"/>
      <c r="ALM145" s="17"/>
      <c r="ALN145" s="17"/>
      <c r="ALO145" s="17"/>
      <c r="ALP145" s="17"/>
      <c r="ALQ145" s="17"/>
      <c r="ALR145" s="17"/>
      <c r="ALS145" s="17"/>
      <c r="ALT145" s="17"/>
      <c r="ALU145" s="17"/>
      <c r="ALV145" s="17"/>
      <c r="ALW145" s="17"/>
      <c r="ALX145" s="17"/>
      <c r="ALY145" s="17"/>
      <c r="ALZ145" s="17"/>
      <c r="AMA145" s="17"/>
      <c r="AMB145" s="17"/>
      <c r="AMC145" s="17"/>
      <c r="AMD145" s="17"/>
      <c r="AME145" s="17"/>
      <c r="AMF145" s="17"/>
      <c r="AMG145" s="17"/>
      <c r="AMH145" s="17"/>
      <c r="AMI145" s="17"/>
      <c r="AMJ145" s="17"/>
      <c r="AMK145" s="17"/>
      <c r="AML145" s="17"/>
      <c r="AMM145" s="17"/>
      <c r="AMN145" s="17"/>
      <c r="AMO145" s="17"/>
      <c r="AMP145" s="17"/>
      <c r="AMQ145" s="17"/>
      <c r="AMR145" s="17"/>
      <c r="AMS145" s="17"/>
      <c r="AMT145" s="17"/>
      <c r="AMU145" s="17"/>
      <c r="AMV145" s="17"/>
      <c r="AMW145" s="17"/>
      <c r="AMX145" s="17"/>
      <c r="AMY145" s="17"/>
      <c r="AMZ145" s="17"/>
      <c r="ANA145" s="17"/>
      <c r="ANB145" s="17"/>
      <c r="ANC145" s="17"/>
      <c r="AND145" s="17"/>
      <c r="ANE145" s="17"/>
      <c r="ANF145" s="17"/>
      <c r="ANG145" s="17"/>
      <c r="ANH145" s="17"/>
      <c r="ANI145" s="17"/>
      <c r="ANJ145" s="17"/>
      <c r="ANK145" s="17"/>
      <c r="ANL145" s="17"/>
      <c r="ANM145" s="17"/>
      <c r="ANN145" s="17"/>
      <c r="ANO145" s="17"/>
      <c r="ANP145" s="17"/>
      <c r="ANQ145" s="17"/>
      <c r="ANR145" s="17"/>
      <c r="ANS145" s="17"/>
      <c r="ANT145" s="17"/>
      <c r="ANU145" s="17"/>
      <c r="ANV145" s="17"/>
      <c r="ANW145" s="17"/>
      <c r="ANX145" s="17"/>
      <c r="ANY145" s="17"/>
      <c r="ANZ145" s="17"/>
      <c r="AOA145" s="17"/>
      <c r="AOB145" s="17"/>
      <c r="AOC145" s="17"/>
      <c r="AOD145" s="17"/>
      <c r="AOE145" s="17"/>
      <c r="AOF145" s="17"/>
      <c r="AOG145" s="17"/>
      <c r="AOH145" s="17"/>
      <c r="AOI145" s="17"/>
      <c r="AOJ145" s="17"/>
      <c r="AOK145" s="17"/>
      <c r="AOL145" s="17"/>
      <c r="AOM145" s="17"/>
      <c r="AON145" s="17"/>
      <c r="AOO145" s="17"/>
      <c r="AOP145" s="17"/>
      <c r="AOQ145" s="17"/>
      <c r="AOR145" s="17"/>
      <c r="AOS145" s="17"/>
      <c r="AOT145" s="17"/>
      <c r="AOU145" s="17"/>
      <c r="AOV145" s="17"/>
      <c r="AOW145" s="17"/>
      <c r="AOX145" s="17"/>
      <c r="AOY145" s="17"/>
      <c r="AOZ145" s="17"/>
      <c r="APA145" s="17"/>
      <c r="APB145" s="17"/>
      <c r="APC145" s="17"/>
      <c r="APD145" s="17"/>
      <c r="APE145" s="17"/>
      <c r="APF145" s="17"/>
      <c r="APG145" s="17"/>
      <c r="APH145" s="17"/>
      <c r="API145" s="17"/>
      <c r="APJ145" s="17"/>
      <c r="APK145" s="17"/>
      <c r="APL145" s="17"/>
      <c r="APM145" s="17"/>
      <c r="APN145" s="17"/>
      <c r="APO145" s="17"/>
      <c r="APP145" s="17"/>
      <c r="APQ145" s="17"/>
      <c r="APR145" s="17"/>
      <c r="APS145" s="17"/>
      <c r="APT145" s="17"/>
      <c r="APU145" s="17"/>
      <c r="APV145" s="17"/>
      <c r="APW145" s="17"/>
      <c r="APX145" s="17"/>
      <c r="APY145" s="17"/>
      <c r="APZ145" s="17"/>
      <c r="AQA145" s="17"/>
      <c r="AQB145" s="17"/>
      <c r="AQC145" s="17"/>
      <c r="AQD145" s="17"/>
      <c r="AQE145" s="17"/>
      <c r="AQF145" s="17"/>
      <c r="AQG145" s="17"/>
      <c r="AQH145" s="17"/>
      <c r="AQI145" s="17"/>
      <c r="AQJ145" s="17"/>
      <c r="AQK145" s="17"/>
      <c r="AQL145" s="17"/>
      <c r="AQM145" s="17"/>
      <c r="AQN145" s="17"/>
      <c r="AQO145" s="17"/>
      <c r="AQP145" s="17"/>
      <c r="AQQ145" s="17"/>
      <c r="AQR145" s="17"/>
      <c r="AQS145" s="17"/>
      <c r="AQT145" s="17"/>
      <c r="AQU145" s="17"/>
      <c r="AQV145" s="17"/>
      <c r="AQW145" s="17"/>
      <c r="AQX145" s="17"/>
      <c r="AQY145" s="17"/>
      <c r="AQZ145" s="17"/>
      <c r="ARA145" s="17"/>
      <c r="ARB145" s="17"/>
      <c r="ARC145" s="17"/>
      <c r="ARD145" s="17"/>
      <c r="ARE145" s="17"/>
      <c r="ARF145" s="17"/>
      <c r="ARG145" s="17"/>
      <c r="ARH145" s="17"/>
      <c r="ARI145" s="17"/>
      <c r="ARJ145" s="17"/>
      <c r="ARK145" s="17"/>
      <c r="ARL145" s="17"/>
      <c r="ARM145" s="17"/>
      <c r="ARN145" s="17"/>
      <c r="ARO145" s="17"/>
      <c r="ARP145" s="17"/>
      <c r="ARQ145" s="17"/>
      <c r="ARR145" s="17"/>
      <c r="ARS145" s="17"/>
      <c r="ART145" s="17"/>
      <c r="ARU145" s="17"/>
      <c r="ARV145" s="17"/>
      <c r="ARW145" s="17"/>
      <c r="ARX145" s="17"/>
      <c r="ARY145" s="17"/>
      <c r="ARZ145" s="17"/>
      <c r="ASA145" s="17"/>
      <c r="ASB145" s="17"/>
      <c r="ASC145" s="17"/>
      <c r="ASD145" s="17"/>
      <c r="ASE145" s="17"/>
      <c r="ASF145" s="17"/>
      <c r="ASG145" s="17"/>
      <c r="ASH145" s="17"/>
      <c r="ASI145" s="17"/>
      <c r="ASJ145" s="17"/>
      <c r="ASK145" s="17"/>
      <c r="ASL145" s="17"/>
      <c r="ASM145" s="17"/>
      <c r="ASN145" s="17"/>
      <c r="ASO145" s="17"/>
      <c r="ASP145" s="17"/>
      <c r="ASQ145" s="17"/>
      <c r="ASR145" s="17"/>
      <c r="ASS145" s="17"/>
      <c r="AST145" s="17"/>
      <c r="ASU145" s="17"/>
      <c r="ASV145" s="17"/>
      <c r="ASW145" s="17"/>
      <c r="ASX145" s="17"/>
      <c r="ASY145" s="17"/>
      <c r="ASZ145" s="17"/>
      <c r="ATA145" s="17"/>
      <c r="ATB145" s="17"/>
      <c r="ATC145" s="17"/>
      <c r="ATD145" s="17"/>
      <c r="ATE145" s="17"/>
      <c r="ATF145" s="17"/>
      <c r="ATG145" s="17"/>
      <c r="ATH145" s="17"/>
      <c r="ATI145" s="17"/>
      <c r="ATJ145" s="17"/>
      <c r="ATK145" s="17"/>
      <c r="ATL145" s="17"/>
      <c r="ATM145" s="17"/>
      <c r="ATN145" s="17"/>
      <c r="ATO145" s="17"/>
      <c r="ATP145" s="17"/>
      <c r="ATQ145" s="17"/>
      <c r="ATR145" s="17"/>
      <c r="ATS145" s="17"/>
      <c r="ATT145" s="17"/>
      <c r="ATU145" s="17"/>
      <c r="ATV145" s="17"/>
      <c r="ATW145" s="17"/>
      <c r="ATX145" s="17"/>
      <c r="ATY145" s="17"/>
      <c r="ATZ145" s="17"/>
      <c r="AUA145" s="17"/>
      <c r="AUB145" s="17"/>
      <c r="AUC145" s="17"/>
      <c r="AUD145" s="17"/>
      <c r="AUE145" s="17"/>
      <c r="AUF145" s="17"/>
      <c r="AUG145" s="17"/>
      <c r="AUH145" s="17"/>
      <c r="AUI145" s="17"/>
      <c r="AUJ145" s="17"/>
      <c r="AUK145" s="17"/>
      <c r="AUL145" s="17"/>
      <c r="AUM145" s="17"/>
      <c r="AUN145" s="17"/>
      <c r="AUO145" s="17"/>
      <c r="AUP145" s="17"/>
      <c r="AUQ145" s="17"/>
      <c r="AUR145" s="17"/>
      <c r="AUS145" s="17"/>
      <c r="AUT145" s="17"/>
      <c r="AUU145" s="17"/>
      <c r="AUV145" s="17"/>
      <c r="AUW145" s="17"/>
      <c r="AUX145" s="17"/>
      <c r="AUY145" s="17"/>
      <c r="AUZ145" s="17"/>
      <c r="AVA145" s="17"/>
      <c r="AVB145" s="17"/>
      <c r="AVC145" s="17"/>
      <c r="AVD145" s="17"/>
      <c r="AVE145" s="17"/>
      <c r="AVF145" s="17"/>
      <c r="AVG145" s="17"/>
      <c r="AVH145" s="17"/>
      <c r="AVI145" s="17"/>
      <c r="AVJ145" s="17"/>
      <c r="AVK145" s="17"/>
      <c r="AVL145" s="17"/>
      <c r="AVM145" s="17"/>
      <c r="AVN145" s="17"/>
      <c r="AVO145" s="17"/>
      <c r="AVP145" s="17"/>
      <c r="AVQ145" s="17"/>
      <c r="AVR145" s="17"/>
      <c r="AVS145" s="17"/>
      <c r="AVT145" s="17"/>
      <c r="AVU145" s="17"/>
      <c r="AVV145" s="17"/>
      <c r="AVW145" s="17"/>
      <c r="AVX145" s="17"/>
      <c r="AVY145" s="17"/>
      <c r="AVZ145" s="17"/>
      <c r="AWA145" s="17"/>
      <c r="AWB145" s="17"/>
      <c r="AWC145" s="17"/>
      <c r="AWD145" s="17"/>
      <c r="AWE145" s="17"/>
      <c r="AWF145" s="17"/>
      <c r="AWG145" s="17"/>
      <c r="AWH145" s="17"/>
      <c r="AWI145" s="17"/>
      <c r="AWJ145" s="17"/>
      <c r="AWK145" s="17"/>
      <c r="AWL145" s="17"/>
      <c r="AWM145" s="17"/>
      <c r="AWN145" s="17"/>
      <c r="AWO145" s="17"/>
      <c r="AWP145" s="17"/>
      <c r="AWQ145" s="17"/>
      <c r="AWR145" s="17"/>
      <c r="AWS145" s="17"/>
      <c r="AWT145" s="17"/>
      <c r="AWU145" s="17"/>
      <c r="AWV145" s="17"/>
      <c r="AWW145" s="17"/>
      <c r="AWX145" s="17"/>
      <c r="AWY145" s="17"/>
      <c r="AWZ145" s="17"/>
      <c r="AXA145" s="17"/>
      <c r="AXB145" s="17"/>
      <c r="AXC145" s="17"/>
      <c r="AXD145" s="17"/>
      <c r="AXE145" s="17"/>
      <c r="AXF145" s="17"/>
      <c r="AXG145" s="17"/>
      <c r="AXH145" s="17"/>
      <c r="AXI145" s="17"/>
      <c r="AXJ145" s="17"/>
      <c r="AXK145" s="17"/>
      <c r="AXL145" s="17"/>
      <c r="AXM145" s="17"/>
      <c r="AXN145" s="17"/>
      <c r="AXO145" s="17"/>
      <c r="AXP145" s="17"/>
      <c r="AXQ145" s="17"/>
      <c r="AXR145" s="17"/>
      <c r="AXS145" s="17"/>
      <c r="AXT145" s="17"/>
      <c r="AXU145" s="17"/>
      <c r="AXV145" s="17"/>
      <c r="AXW145" s="17"/>
      <c r="AXX145" s="17"/>
      <c r="AXY145" s="17"/>
      <c r="AXZ145" s="17"/>
      <c r="AYA145" s="17"/>
      <c r="AYB145" s="17"/>
      <c r="AYC145" s="17"/>
      <c r="AYD145" s="17"/>
      <c r="AYE145" s="17"/>
      <c r="AYF145" s="17"/>
      <c r="AYG145" s="17"/>
      <c r="AYH145" s="17"/>
      <c r="AYI145" s="17"/>
      <c r="AYJ145" s="17"/>
      <c r="AYK145" s="17"/>
      <c r="AYL145" s="17"/>
      <c r="AYM145" s="17"/>
      <c r="AYN145" s="17"/>
      <c r="AYO145" s="17"/>
      <c r="AYP145" s="17"/>
      <c r="AYQ145" s="17"/>
      <c r="AYR145" s="17"/>
      <c r="AYS145" s="17"/>
      <c r="AYT145" s="17"/>
      <c r="AYU145" s="17"/>
      <c r="AYV145" s="17"/>
      <c r="AYW145" s="17"/>
      <c r="AYX145" s="17"/>
      <c r="AYY145" s="17"/>
      <c r="AYZ145" s="17"/>
      <c r="AZA145" s="17"/>
      <c r="AZB145" s="17"/>
      <c r="AZC145" s="17"/>
      <c r="AZD145" s="17"/>
      <c r="AZE145" s="17"/>
      <c r="AZF145" s="17"/>
      <c r="AZG145" s="17"/>
      <c r="AZH145" s="17"/>
      <c r="AZI145" s="17"/>
      <c r="AZJ145" s="17"/>
      <c r="AZK145" s="17"/>
      <c r="AZL145" s="17"/>
      <c r="AZM145" s="17"/>
      <c r="AZN145" s="17"/>
      <c r="AZO145" s="17"/>
      <c r="AZP145" s="17"/>
      <c r="AZQ145" s="17"/>
      <c r="AZR145" s="17"/>
      <c r="AZS145" s="17"/>
      <c r="AZT145" s="17"/>
      <c r="AZU145" s="17"/>
      <c r="AZV145" s="17"/>
      <c r="AZW145" s="17"/>
      <c r="AZX145" s="17"/>
      <c r="AZY145" s="17"/>
      <c r="AZZ145" s="17"/>
      <c r="BAA145" s="17"/>
      <c r="BAB145" s="17"/>
      <c r="BAC145" s="17"/>
      <c r="BAD145" s="17"/>
      <c r="BAE145" s="17"/>
      <c r="BAF145" s="17"/>
      <c r="BAG145" s="17"/>
      <c r="BAH145" s="17"/>
      <c r="BAI145" s="17"/>
      <c r="BAJ145" s="17"/>
      <c r="BAK145" s="17"/>
      <c r="BAL145" s="17"/>
      <c r="BAM145" s="17"/>
      <c r="BAN145" s="17"/>
      <c r="BAO145" s="17"/>
      <c r="BAP145" s="17"/>
      <c r="BAQ145" s="17"/>
      <c r="BAR145" s="17"/>
      <c r="BAS145" s="17"/>
      <c r="BAT145" s="17"/>
      <c r="BAU145" s="14" t="s">
        <v>3886</v>
      </c>
      <c r="BAW145" s="17"/>
      <c r="BAX145" s="17"/>
      <c r="BAY145" s="17"/>
      <c r="BAZ145" s="17"/>
      <c r="BBA145" s="17"/>
      <c r="BBB145" s="17"/>
      <c r="BBC145" s="17"/>
      <c r="BBD145" s="17"/>
      <c r="BBE145" s="17"/>
      <c r="BBF145" s="17"/>
      <c r="BBG145" s="17"/>
      <c r="BBH145" s="17"/>
      <c r="BBI145" s="17"/>
      <c r="BBJ145" s="17"/>
      <c r="BBK145" s="17"/>
      <c r="BBL145" s="17"/>
      <c r="BBM145" s="17"/>
      <c r="BBN145" s="17"/>
      <c r="BBO145" s="17"/>
      <c r="BBP145" s="17"/>
      <c r="BBQ145" s="17"/>
      <c r="BBR145" s="17"/>
      <c r="BBS145" s="17"/>
      <c r="BBT145" s="17"/>
      <c r="BBU145" s="17"/>
      <c r="BBV145" s="17"/>
      <c r="BBW145" s="17"/>
      <c r="BBX145" s="17"/>
      <c r="BBY145" s="17"/>
      <c r="BBZ145" s="17"/>
      <c r="BCA145" s="17"/>
      <c r="BCB145" s="17"/>
      <c r="BCC145" s="17"/>
      <c r="BCD145" s="17"/>
      <c r="BCE145" s="17"/>
      <c r="BCF145" s="17"/>
      <c r="BCG145" s="17"/>
      <c r="BCH145" s="17"/>
      <c r="BCI145" s="17"/>
      <c r="BCJ145" s="17"/>
      <c r="BCK145" s="17"/>
      <c r="BCL145" s="17"/>
      <c r="BCM145" s="17"/>
      <c r="BCN145" s="17"/>
      <c r="BCO145" s="17"/>
      <c r="BCP145" s="17"/>
      <c r="BCQ145" s="17"/>
      <c r="BCR145" s="17"/>
      <c r="BCS145" s="17"/>
      <c r="BCT145" s="17"/>
      <c r="BCU145" s="17"/>
      <c r="BCV145" s="17"/>
      <c r="BCW145" s="17"/>
      <c r="BCX145" s="17"/>
      <c r="BCY145" s="17"/>
      <c r="BCZ145" s="17"/>
      <c r="BDA145" s="17"/>
      <c r="BDB145" s="17"/>
      <c r="BDC145" s="17"/>
      <c r="BDD145" s="17"/>
      <c r="BDE145" s="17"/>
      <c r="BDF145" s="17"/>
      <c r="BDG145" s="17"/>
      <c r="BDH145" s="17"/>
      <c r="BDI145" s="17"/>
      <c r="BDJ145" s="17"/>
      <c r="BDK145" s="17"/>
      <c r="BDL145" s="17"/>
      <c r="BDM145" s="17"/>
      <c r="BDN145" s="17"/>
      <c r="BDO145" s="17"/>
      <c r="BDP145" s="17"/>
      <c r="BDQ145" s="17"/>
      <c r="BDR145" s="17"/>
      <c r="BDS145" s="17"/>
      <c r="BDT145" s="17"/>
      <c r="BDU145" s="17"/>
      <c r="BDV145" s="17"/>
      <c r="BDW145" s="17"/>
      <c r="BDX145" s="17"/>
      <c r="BDY145" s="17"/>
      <c r="BDZ145" s="17"/>
      <c r="BEA145" s="17"/>
      <c r="BEB145" s="17"/>
      <c r="BEC145" s="17"/>
      <c r="BED145" s="17"/>
      <c r="BEE145" s="17"/>
      <c r="BEF145" s="17"/>
      <c r="BEG145" s="17"/>
      <c r="BEH145" s="17"/>
      <c r="BEI145" s="17"/>
      <c r="BEJ145" s="17"/>
      <c r="BEK145" s="17"/>
      <c r="BEL145" s="17"/>
      <c r="BEM145" s="17"/>
      <c r="BEN145" s="17"/>
      <c r="BEO145" s="17"/>
      <c r="BEP145" s="17"/>
      <c r="BEQ145" s="17"/>
      <c r="BER145" s="17"/>
      <c r="BES145" s="17"/>
      <c r="BET145" s="17"/>
      <c r="BEU145" s="17"/>
      <c r="BEV145" s="17"/>
      <c r="BEW145" s="17"/>
      <c r="BEX145" s="17"/>
      <c r="BEY145" s="17"/>
      <c r="BEZ145" s="17"/>
      <c r="BFA145" s="17"/>
      <c r="BFB145" s="17"/>
      <c r="BFC145" s="17"/>
      <c r="BFD145" s="17"/>
      <c r="BFE145" s="17"/>
      <c r="BFF145" s="17"/>
      <c r="BFG145" s="17"/>
      <c r="BFH145" s="17"/>
      <c r="BFI145" s="17"/>
      <c r="BFJ145" s="17"/>
      <c r="BFK145" s="17"/>
      <c r="BFL145" s="17"/>
      <c r="BFM145" s="17"/>
      <c r="BFN145" s="17"/>
      <c r="BFO145" s="17"/>
      <c r="BFP145" s="17"/>
      <c r="BFQ145" s="17"/>
      <c r="BFR145" s="17"/>
      <c r="BFS145" s="17"/>
      <c r="BFT145" s="17"/>
      <c r="BFU145" s="17"/>
      <c r="BFV145" s="17"/>
      <c r="BFW145" s="17"/>
      <c r="BFX145" s="17"/>
      <c r="BFY145" s="17"/>
      <c r="BFZ145" s="17"/>
      <c r="BGA145" s="17"/>
      <c r="BGB145" s="17"/>
      <c r="BGC145" s="17"/>
      <c r="BGD145" s="17"/>
      <c r="BGE145" s="17"/>
      <c r="BGF145" s="17"/>
      <c r="BGG145" s="17"/>
      <c r="BGH145" s="17"/>
      <c r="BGI145" s="17"/>
      <c r="BGJ145" s="17"/>
      <c r="BGK145" s="17"/>
      <c r="BGL145" s="17"/>
      <c r="BGM145" s="17"/>
      <c r="BGN145" s="17"/>
      <c r="BGO145" s="17"/>
      <c r="BGP145" s="17"/>
      <c r="BGQ145" s="17"/>
      <c r="BGR145" s="17"/>
      <c r="BGS145" s="17"/>
      <c r="BGT145" s="17"/>
      <c r="BGU145" s="17"/>
      <c r="BGV145" s="17"/>
      <c r="BGW145" s="17"/>
      <c r="BGX145" s="17"/>
      <c r="BGY145" s="16">
        <v>50.0</v>
      </c>
      <c r="BGZ145" s="14" t="s">
        <v>3373</v>
      </c>
      <c r="BHA145" s="16">
        <v>0.0</v>
      </c>
      <c r="BHB145" s="14" t="s">
        <v>3887</v>
      </c>
      <c r="BHC145" s="14" t="s">
        <v>3887</v>
      </c>
      <c r="BHD145" s="14" t="s">
        <v>3888</v>
      </c>
      <c r="BHE145" s="14" t="s">
        <v>3888</v>
      </c>
      <c r="BHF145" s="14" t="s">
        <v>3889</v>
      </c>
      <c r="BHG145" s="14" t="s">
        <v>3889</v>
      </c>
      <c r="BHH145" s="16">
        <v>406.0</v>
      </c>
      <c r="BHI145" s="16">
        <v>0.0</v>
      </c>
      <c r="BHJ145" s="16">
        <v>693.0</v>
      </c>
      <c r="BHK145" s="17"/>
      <c r="BHL145" s="17"/>
      <c r="BHM145" s="17"/>
      <c r="BHN145" s="17"/>
      <c r="BHO145" s="17"/>
      <c r="BHP145" s="17"/>
      <c r="BHQ145" s="17"/>
      <c r="BHR145" s="17"/>
      <c r="BHS145" s="17"/>
      <c r="BHT145" s="17"/>
      <c r="BHU145" s="17"/>
      <c r="BHV145" s="17"/>
      <c r="BHW145" s="17"/>
      <c r="BHX145" s="17"/>
      <c r="BHY145" s="17"/>
      <c r="BHZ145" s="17"/>
      <c r="BIA145" s="17"/>
      <c r="BIB145" s="17"/>
      <c r="BIC145" s="17"/>
      <c r="BID145" s="17"/>
      <c r="BIE145" s="17"/>
      <c r="BIF145" s="17"/>
      <c r="BIG145" s="17"/>
      <c r="BIH145" s="17"/>
      <c r="BII145" s="17"/>
      <c r="BIJ145" s="17"/>
      <c r="BIK145" s="17"/>
      <c r="BIL145" s="17"/>
      <c r="BIM145" s="17"/>
      <c r="BIN145" s="17"/>
      <c r="BIO145" s="17"/>
      <c r="BIP145" s="17"/>
      <c r="BIQ145" s="17"/>
      <c r="BIR145" s="17"/>
      <c r="BIS145" s="17"/>
      <c r="BIT145" s="17"/>
      <c r="BIU145" s="17"/>
      <c r="BIV145" s="17"/>
      <c r="BIW145" s="17"/>
      <c r="BIX145" s="17"/>
      <c r="BIY145" s="17"/>
      <c r="BIZ145" s="17"/>
      <c r="BJA145" s="17"/>
      <c r="BJB145" s="17"/>
      <c r="BJC145" s="17"/>
      <c r="BJD145" s="17"/>
      <c r="BJE145" s="17"/>
      <c r="BJF145" s="17"/>
      <c r="BJG145" s="17"/>
      <c r="BJH145" s="17"/>
      <c r="BJI145" s="17"/>
      <c r="BJJ145" s="17"/>
      <c r="BJK145" s="17"/>
      <c r="BJL145" s="17"/>
      <c r="BJM145" s="17"/>
      <c r="BJN145" s="17"/>
      <c r="BJO145" s="17"/>
      <c r="BJP145" s="17"/>
      <c r="BJQ145" s="17"/>
      <c r="BJR145" s="17"/>
      <c r="BJS145" s="17"/>
      <c r="BJT145" s="17"/>
      <c r="BJU145" s="17"/>
      <c r="BJV145" s="17"/>
      <c r="BJW145" s="17"/>
      <c r="BJX145" s="17"/>
      <c r="BJY145" s="17"/>
      <c r="BJZ145" s="17"/>
      <c r="BKA145" s="17"/>
      <c r="BKB145" s="17"/>
      <c r="BKC145" s="17"/>
      <c r="BKD145" s="17"/>
      <c r="BKE145" s="17"/>
      <c r="BKF145" s="17"/>
      <c r="BKG145" s="17"/>
      <c r="BKH145" s="17"/>
      <c r="BKI145" s="17"/>
      <c r="BKJ145" s="17"/>
      <c r="BKK145" s="17"/>
      <c r="BKL145" s="17"/>
      <c r="BKM145" s="17"/>
      <c r="BKN145" s="17"/>
      <c r="BKO145" s="17"/>
      <c r="BKP145" s="17"/>
      <c r="BKQ145" s="17"/>
      <c r="BKR145" s="17"/>
      <c r="BKS145" s="17"/>
      <c r="BKT145" s="17"/>
      <c r="BKU145" s="17"/>
      <c r="BKV145" s="17"/>
      <c r="BKW145" s="17"/>
      <c r="BKX145" s="17"/>
      <c r="BKY145" s="17"/>
      <c r="BKZ145" s="17"/>
      <c r="BLA145" s="17"/>
      <c r="BLB145" s="17"/>
      <c r="BLC145" s="17"/>
      <c r="BLD145" s="17"/>
      <c r="BLE145" s="17"/>
      <c r="BLF145" s="17"/>
      <c r="BLG145" s="17"/>
      <c r="BLH145" s="17"/>
      <c r="BLI145" s="17"/>
      <c r="BLJ145" s="17"/>
      <c r="BLK145" s="17"/>
      <c r="BLL145" s="17"/>
      <c r="BLM145" s="17"/>
      <c r="BLN145" s="17"/>
      <c r="BLO145" s="17"/>
      <c r="BLP145" s="17"/>
      <c r="BLQ145" s="17"/>
      <c r="BLR145" s="17"/>
      <c r="BLS145" s="17"/>
      <c r="BLT145" s="17"/>
      <c r="BLU145" s="17"/>
      <c r="BLV145" s="17"/>
      <c r="BLW145" s="17"/>
      <c r="BLX145" s="17"/>
      <c r="BLY145" s="17"/>
      <c r="BLZ145" s="17"/>
      <c r="BMA145" s="17"/>
      <c r="BMB145" s="17"/>
      <c r="BMC145" s="17"/>
      <c r="BMD145" s="17"/>
      <c r="BME145" s="17"/>
      <c r="BMF145" s="17"/>
      <c r="BMG145" s="17"/>
      <c r="BMH145" s="17"/>
      <c r="BMI145" s="17"/>
      <c r="BMJ145" s="17"/>
      <c r="BMK145" s="17"/>
      <c r="BML145" s="17"/>
      <c r="BMM145" s="17"/>
      <c r="BMN145" s="17"/>
      <c r="BMO145" s="17"/>
      <c r="BMP145" s="17"/>
      <c r="BMQ145" s="17"/>
      <c r="BMR145" s="17"/>
      <c r="BMS145" s="17"/>
      <c r="BMT145" s="17"/>
      <c r="BMU145" s="17"/>
      <c r="BMV145" s="17"/>
      <c r="BMW145" s="17"/>
      <c r="BMX145" s="17"/>
      <c r="BMY145" s="17"/>
      <c r="BMZ145" s="17"/>
      <c r="BNA145" s="17"/>
      <c r="BNB145" s="17"/>
      <c r="BNC145" s="17"/>
      <c r="BND145" s="17"/>
      <c r="BNE145" s="17"/>
      <c r="BNF145" s="17"/>
      <c r="BNG145" s="17"/>
      <c r="BNH145" s="17"/>
      <c r="BNI145" s="17"/>
      <c r="BNJ145" s="17"/>
      <c r="BNK145" s="17"/>
      <c r="BNL145" s="17"/>
      <c r="BNM145" s="17"/>
      <c r="BNN145" s="17"/>
      <c r="BNO145" s="17"/>
      <c r="BNP145" s="17"/>
      <c r="BNQ145" s="17"/>
      <c r="BNR145" s="17"/>
      <c r="BNS145" s="17"/>
      <c r="BNT145" s="17"/>
      <c r="BNU145" s="17"/>
      <c r="BNV145" s="17"/>
      <c r="BNW145" s="17"/>
      <c r="BNX145" s="17"/>
      <c r="BNY145" s="17"/>
      <c r="BNZ145" s="17"/>
      <c r="BOA145" s="17"/>
      <c r="BOB145" s="17"/>
      <c r="BOC145" s="17"/>
      <c r="BOD145" s="17"/>
      <c r="BOE145" s="17"/>
      <c r="BOF145" s="17"/>
      <c r="BOG145" s="17"/>
      <c r="BOH145" s="17"/>
      <c r="BOI145" s="17"/>
      <c r="BOJ145" s="17"/>
      <c r="BOK145" s="17"/>
      <c r="BOL145" s="17"/>
      <c r="BOM145" s="17"/>
      <c r="BON145" s="17"/>
      <c r="BOO145" s="17"/>
      <c r="BOP145" s="17"/>
      <c r="BOQ145" s="17"/>
      <c r="BOR145" s="17"/>
      <c r="BOS145" s="17"/>
      <c r="BOT145" s="17"/>
      <c r="BOU145" s="17"/>
      <c r="BOV145" s="17"/>
      <c r="BOW145" s="17"/>
      <c r="BOX145" s="17"/>
      <c r="BOY145" s="17"/>
      <c r="BOZ145" s="17"/>
      <c r="BPA145" s="17"/>
      <c r="BPB145" s="17"/>
      <c r="BPC145" s="17"/>
      <c r="BPD145" s="17"/>
      <c r="BPE145" s="17"/>
      <c r="BPF145" s="17"/>
      <c r="BPG145" s="17"/>
      <c r="BPH145" s="17"/>
      <c r="BPI145" s="17"/>
      <c r="BPJ145" s="17"/>
      <c r="BPK145" s="17"/>
      <c r="BPL145" s="17"/>
      <c r="BPM145" s="17"/>
      <c r="BPN145" s="17"/>
      <c r="BPO145" s="17"/>
      <c r="BPP145" s="17"/>
      <c r="BPQ145" s="17"/>
      <c r="BPR145" s="17"/>
      <c r="BPS145" s="17"/>
      <c r="BPT145" s="17"/>
      <c r="BPU145" s="17"/>
      <c r="BPV145" s="17"/>
      <c r="BPW145" s="17"/>
      <c r="BPX145" s="17"/>
      <c r="BPY145" s="17"/>
      <c r="BPZ145" s="17"/>
      <c r="BQA145" s="17"/>
      <c r="BQB145" s="17"/>
      <c r="BQC145" s="17"/>
      <c r="BQD145" s="17"/>
      <c r="BQE145" s="17"/>
      <c r="BQF145" s="17"/>
      <c r="BQG145" s="17"/>
      <c r="BQH145" s="17"/>
      <c r="BQI145" s="17"/>
      <c r="BQJ145" s="17"/>
      <c r="BQK145" s="17"/>
      <c r="BQL145" s="17"/>
      <c r="BQM145" s="17"/>
      <c r="BQN145" s="17"/>
      <c r="BQO145" s="17"/>
      <c r="BQP145" s="17"/>
      <c r="BQQ145" s="17"/>
      <c r="BQR145" s="17"/>
      <c r="BQS145" s="17"/>
      <c r="BQT145" s="17"/>
      <c r="BQU145" s="17"/>
      <c r="BQV145" s="17"/>
      <c r="BQW145" s="17"/>
      <c r="BQX145" s="17"/>
      <c r="BQY145" s="17"/>
      <c r="BQZ145" s="17"/>
      <c r="BRA145" s="17"/>
      <c r="BRB145" s="17"/>
      <c r="BRC145" s="17"/>
      <c r="BRD145" s="17"/>
      <c r="BRE145" s="17"/>
      <c r="BRF145" s="17"/>
      <c r="BRG145" s="17"/>
      <c r="BRH145" s="17"/>
      <c r="BRI145" s="17"/>
      <c r="BRJ145" s="17"/>
      <c r="BRK145" s="17"/>
      <c r="BRL145" s="17"/>
      <c r="BRM145" s="17"/>
      <c r="BRN145" s="17"/>
      <c r="BRO145" s="17"/>
      <c r="BRP145" s="17"/>
      <c r="BRQ145" s="17"/>
      <c r="BRR145" s="17"/>
      <c r="BRS145" s="17"/>
      <c r="BRT145" s="17"/>
      <c r="BRU145" s="17"/>
      <c r="BRV145" s="17"/>
      <c r="BRW145" s="17"/>
      <c r="BRX145" s="17"/>
      <c r="BRY145" s="17"/>
      <c r="BRZ145" s="17"/>
      <c r="BSA145" s="17"/>
      <c r="BSB145" s="17"/>
      <c r="BSC145" s="17"/>
      <c r="BSD145" s="17"/>
      <c r="BSE145" s="17"/>
      <c r="BSF145" s="17"/>
      <c r="BSG145" s="17"/>
      <c r="BSH145" s="17"/>
      <c r="BSI145" s="17"/>
      <c r="BSJ145" s="17"/>
      <c r="BSK145" s="17"/>
      <c r="BSL145" s="17"/>
      <c r="BSM145" s="17"/>
      <c r="BSN145" s="17"/>
      <c r="BSO145" s="17"/>
      <c r="BSP145" s="17"/>
      <c r="BSQ145" s="17"/>
      <c r="BSR145" s="17"/>
      <c r="BSS145" s="17"/>
      <c r="BST145" s="17"/>
      <c r="BSU145" s="17"/>
      <c r="BSV145" s="17"/>
      <c r="BSW145" s="17"/>
      <c r="BSX145" s="17"/>
      <c r="BSY145" s="17"/>
      <c r="BSZ145" s="17"/>
      <c r="BTA145" s="17"/>
      <c r="BTB145" s="17"/>
      <c r="BTC145" s="17"/>
      <c r="BTD145" s="17"/>
      <c r="BTE145" s="17"/>
      <c r="BTF145" s="17"/>
      <c r="BTG145" s="17"/>
      <c r="BTH145" s="17"/>
      <c r="BTI145" s="17"/>
      <c r="BTJ145" s="17"/>
      <c r="BTK145" s="17"/>
      <c r="BTL145" s="17"/>
      <c r="BTM145" s="17"/>
      <c r="BTN145" s="17"/>
      <c r="BTO145" s="17"/>
      <c r="BTP145" s="17"/>
      <c r="BTQ145" s="17"/>
      <c r="BTR145" s="17"/>
      <c r="BTS145" s="17"/>
      <c r="BTT145" s="17"/>
      <c r="BTU145" s="17"/>
      <c r="BTV145" s="17"/>
      <c r="BTW145" s="17"/>
      <c r="BTX145" s="17"/>
      <c r="BTY145" s="17"/>
      <c r="BTZ145" s="17"/>
      <c r="BUA145" s="17"/>
      <c r="BUB145" s="17"/>
      <c r="BUC145" s="17"/>
      <c r="BUD145" s="17"/>
      <c r="BUE145" s="17"/>
      <c r="BUF145" s="17"/>
      <c r="BUG145" s="17"/>
      <c r="BUH145" s="17"/>
      <c r="BUI145" s="17"/>
      <c r="BUJ145" s="17"/>
      <c r="BUK145" s="17"/>
      <c r="BUL145" s="17"/>
      <c r="BUM145" s="17"/>
      <c r="BUN145" s="17"/>
      <c r="BUO145" s="17"/>
      <c r="BUP145" s="17"/>
      <c r="BUQ145" s="17"/>
      <c r="BUR145" s="17"/>
      <c r="BUS145" s="17"/>
      <c r="BUT145" s="17"/>
      <c r="BUU145" s="17"/>
      <c r="BUV145" s="17"/>
      <c r="BUW145" s="17"/>
      <c r="BUX145" s="17"/>
      <c r="BUY145" s="17"/>
      <c r="BUZ145" s="17"/>
      <c r="BVA145" s="17"/>
      <c r="BVB145" s="17"/>
      <c r="BVC145" s="17"/>
      <c r="BVD145" s="17"/>
      <c r="BVE145" s="17"/>
      <c r="BVF145" s="17"/>
      <c r="BVG145" s="17"/>
      <c r="BVH145" s="17"/>
      <c r="BVI145" s="17"/>
      <c r="BVJ145" s="17"/>
      <c r="BVK145" s="17"/>
      <c r="BVL145" s="17"/>
      <c r="BVM145" s="17"/>
      <c r="BVN145" s="17"/>
      <c r="BVO145" s="17"/>
      <c r="BVP145" s="17"/>
      <c r="BVQ145" s="17"/>
      <c r="BVR145" s="17"/>
      <c r="BVS145" s="17"/>
      <c r="BVT145" s="17"/>
      <c r="BVU145" s="17"/>
      <c r="BVV145" s="17"/>
      <c r="BVW145" s="17"/>
      <c r="BVX145" s="17"/>
      <c r="BVY145" s="17"/>
      <c r="BVZ145" s="17"/>
      <c r="BWA145" s="17"/>
      <c r="BWB145" s="17"/>
      <c r="BWC145" s="17"/>
      <c r="BWD145" s="17"/>
      <c r="BWE145" s="17"/>
      <c r="BWF145" s="17"/>
      <c r="BWG145" s="17"/>
      <c r="BWH145" s="17"/>
      <c r="BWI145" s="17"/>
      <c r="BWJ145" s="17"/>
      <c r="BWK145" s="17"/>
      <c r="BWL145" s="17"/>
      <c r="BWM145" s="17"/>
      <c r="BWN145" s="17"/>
      <c r="BWO145" s="17"/>
      <c r="BWP145" s="17"/>
      <c r="BWQ145" s="17"/>
      <c r="BWR145" s="17"/>
      <c r="BWS145" s="17"/>
      <c r="BWT145" s="17"/>
      <c r="BWU145" s="17"/>
      <c r="BWV145" s="17"/>
      <c r="BWW145" s="17"/>
      <c r="BWX145" s="17"/>
      <c r="BWY145" s="17"/>
      <c r="BWZ145" s="17"/>
      <c r="BXA145" s="17"/>
      <c r="BXB145" s="17"/>
      <c r="BXC145" s="17"/>
      <c r="BXD145" s="17"/>
      <c r="BXE145" s="17"/>
      <c r="BXF145" s="17"/>
      <c r="BXG145" s="17"/>
      <c r="BXH145" s="17"/>
      <c r="BXI145" s="17"/>
      <c r="BXJ145" s="17"/>
      <c r="BXK145" s="17"/>
      <c r="BXL145" s="17"/>
      <c r="BXM145" s="17"/>
      <c r="BXN145" s="17"/>
      <c r="BXO145" s="17"/>
      <c r="BXP145" s="17"/>
      <c r="BXQ145" s="17"/>
      <c r="BXR145" s="17"/>
      <c r="BXS145" s="17"/>
      <c r="BXT145" s="17"/>
      <c r="BXU145" s="17"/>
      <c r="BXV145" s="17"/>
      <c r="BXW145" s="17"/>
      <c r="BXX145" s="17"/>
      <c r="BXY145" s="17"/>
      <c r="BXZ145" s="17"/>
      <c r="BYA145" s="17"/>
      <c r="BYB145" s="17"/>
      <c r="BYC145" s="17"/>
      <c r="BYD145" s="17"/>
      <c r="BYE145" s="17"/>
      <c r="BYF145" s="17"/>
      <c r="BYG145" s="17"/>
      <c r="BYH145" s="17"/>
      <c r="BYI145" s="17"/>
      <c r="BYJ145" s="17"/>
      <c r="BYK145" s="17"/>
      <c r="BYL145" s="17"/>
      <c r="BYM145" s="17"/>
      <c r="BYN145" s="17"/>
      <c r="BYO145" s="17"/>
      <c r="BYP145" s="17"/>
      <c r="BYQ145" s="17"/>
      <c r="BYR145" s="17"/>
      <c r="BYS145" s="17"/>
      <c r="BYT145" s="17"/>
      <c r="BYU145" s="17"/>
      <c r="BYV145" s="17"/>
      <c r="BYW145" s="17"/>
      <c r="BYX145" s="17"/>
      <c r="BYY145" s="17"/>
      <c r="BYZ145" s="17"/>
      <c r="BZA145" s="17"/>
      <c r="BZB145" s="17"/>
      <c r="BZC145" s="17"/>
      <c r="BZD145" s="17"/>
      <c r="BZE145" s="17"/>
      <c r="BZF145" s="17"/>
      <c r="BZG145" s="17"/>
      <c r="BZH145" s="17"/>
      <c r="BZI145" s="17"/>
      <c r="BZJ145" s="17"/>
      <c r="BZK145" s="17"/>
      <c r="BZL145" s="17"/>
      <c r="BZM145" s="17"/>
      <c r="BZN145" s="17"/>
      <c r="BZO145" s="17"/>
      <c r="BZP145" s="17"/>
      <c r="BZQ145" s="17"/>
      <c r="BZR145" s="17"/>
      <c r="BZS145" s="17"/>
      <c r="BZT145" s="17"/>
      <c r="BZU145" s="17"/>
      <c r="BZV145" s="17"/>
      <c r="BZW145" s="17"/>
      <c r="BZX145" s="17"/>
      <c r="BZY145" s="17"/>
      <c r="BZZ145" s="17"/>
      <c r="CAA145" s="17"/>
      <c r="CAB145" s="17"/>
      <c r="CAC145" s="17"/>
      <c r="CAD145" s="17"/>
      <c r="CAE145" s="17"/>
      <c r="CAF145" s="17"/>
      <c r="CAG145" s="17"/>
      <c r="CAH145" s="17"/>
      <c r="CAI145" s="17"/>
      <c r="CAJ145" s="17"/>
      <c r="CAK145" s="17"/>
      <c r="CAL145" s="17"/>
      <c r="CAM145" s="17"/>
      <c r="CAN145" s="17"/>
      <c r="CAO145" s="17"/>
      <c r="CAP145" s="17"/>
      <c r="CAQ145" s="17"/>
      <c r="CAR145" s="17"/>
      <c r="CAS145" s="17"/>
      <c r="CAT145" s="17"/>
      <c r="CAU145" s="17"/>
      <c r="CAV145" s="17"/>
      <c r="CAW145" s="17"/>
      <c r="CAX145" s="17"/>
      <c r="CAY145" s="17"/>
      <c r="CAZ145" s="17"/>
      <c r="CBA145" s="17"/>
      <c r="CBB145" s="17"/>
      <c r="CBC145" s="17"/>
      <c r="CBD145" s="17"/>
      <c r="CBE145" s="17"/>
      <c r="CBF145" s="17"/>
      <c r="CBG145" s="17"/>
      <c r="CBH145" s="17"/>
      <c r="CBI145" s="17"/>
      <c r="CBJ145" s="17"/>
      <c r="CBK145" s="17"/>
      <c r="CBL145" s="17"/>
      <c r="CBM145" s="17"/>
      <c r="CBN145" s="17"/>
      <c r="CBO145" s="17"/>
      <c r="CBP145" s="17"/>
      <c r="CBQ145" s="17"/>
      <c r="CBR145" s="17"/>
      <c r="CBS145" s="17"/>
      <c r="CBT145" s="17"/>
      <c r="CBU145" s="17"/>
      <c r="CBV145" s="17"/>
      <c r="CBW145" s="17"/>
      <c r="CBX145" s="17"/>
      <c r="CBY145" s="17"/>
      <c r="CBZ145" s="17"/>
      <c r="CCA145" s="17"/>
      <c r="CCB145" s="17"/>
      <c r="CCC145" s="17"/>
      <c r="CCD145" s="17"/>
      <c r="CCE145" s="17"/>
      <c r="CCF145" s="17"/>
      <c r="CCG145" s="17"/>
      <c r="CCH145" s="17"/>
      <c r="CCI145" s="17"/>
      <c r="CCJ145" s="17"/>
      <c r="CCK145" s="17"/>
      <c r="CCL145" s="17"/>
      <c r="CCM145" s="17"/>
      <c r="CCN145" s="17"/>
      <c r="CCO145" s="17"/>
      <c r="CCP145" s="17"/>
      <c r="CCQ145" s="17"/>
      <c r="CCR145" s="17"/>
      <c r="CCS145" s="17"/>
      <c r="CCT145" s="17"/>
      <c r="CCU145" s="17"/>
      <c r="CCV145" s="17"/>
      <c r="CCW145" s="17"/>
      <c r="CCX145" s="17"/>
      <c r="CCY145" s="17"/>
      <c r="CCZ145" s="17"/>
      <c r="CDA145" s="17"/>
      <c r="CDB145" s="17"/>
      <c r="CDC145" s="17"/>
      <c r="CDD145" s="17"/>
      <c r="CDE145" s="17"/>
      <c r="CDF145" s="17"/>
      <c r="CDG145" s="17"/>
      <c r="CDH145" s="17"/>
      <c r="CDI145" s="17"/>
      <c r="CDJ145" s="17"/>
      <c r="CDK145" s="17"/>
      <c r="CDL145" s="17"/>
      <c r="CDM145" s="17"/>
      <c r="CDN145" s="17"/>
      <c r="CDO145" s="17"/>
      <c r="CDP145" s="17"/>
      <c r="CDQ145" s="17"/>
      <c r="CDR145" s="17"/>
      <c r="CDS145" s="17"/>
      <c r="CDT145" s="17"/>
      <c r="CDU145" s="17"/>
    </row>
    <row r="146">
      <c r="A146" s="14" t="s">
        <v>2778</v>
      </c>
      <c r="B146" s="16">
        <v>19661.0</v>
      </c>
      <c r="C146" s="14" t="s">
        <v>2601</v>
      </c>
      <c r="D146" s="14" t="s">
        <v>2636</v>
      </c>
      <c r="E146" s="14" t="s">
        <v>3890</v>
      </c>
      <c r="F146" s="14" t="s">
        <v>2835</v>
      </c>
      <c r="I146" s="14" t="s">
        <v>3891</v>
      </c>
      <c r="J146" s="14" t="s">
        <v>2618</v>
      </c>
      <c r="K146" s="14" t="s">
        <v>2619</v>
      </c>
      <c r="L146" s="14" t="s">
        <v>2658</v>
      </c>
      <c r="M146" s="17"/>
      <c r="N146" s="14" t="s">
        <v>21</v>
      </c>
      <c r="O146" s="14" t="s">
        <v>21</v>
      </c>
      <c r="P146" s="14" t="s">
        <v>2690</v>
      </c>
      <c r="Q146" s="16">
        <v>11.0</v>
      </c>
      <c r="R146" s="16">
        <v>4112795.0</v>
      </c>
      <c r="S146" s="16">
        <v>4112795.0</v>
      </c>
      <c r="T146" s="14" t="s">
        <v>2622</v>
      </c>
      <c r="U146" s="14" t="s">
        <v>2631</v>
      </c>
      <c r="V146" s="14" t="s">
        <v>3892</v>
      </c>
      <c r="W146" s="14" t="s">
        <v>3893</v>
      </c>
      <c r="X146" s="16">
        <v>0.13</v>
      </c>
      <c r="Y146" s="17"/>
      <c r="Z146" s="16">
        <v>9.0</v>
      </c>
      <c r="AA146" s="16">
        <v>62.0</v>
      </c>
      <c r="AB146" s="17"/>
      <c r="AC146" s="16">
        <v>31.0</v>
      </c>
      <c r="AD146" s="16">
        <v>71.0</v>
      </c>
      <c r="AE146" s="22">
        <v>45638.0</v>
      </c>
      <c r="AF146" s="17"/>
      <c r="AG146" s="17"/>
      <c r="AH146" s="17"/>
      <c r="AI146" s="17"/>
      <c r="AJ146" s="17"/>
      <c r="AK146" s="17"/>
      <c r="AL146" s="16">
        <v>62.0</v>
      </c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4" t="s">
        <v>2642</v>
      </c>
      <c r="BB146" s="17"/>
      <c r="BC146" s="17"/>
      <c r="BD146" s="14" t="s">
        <v>2610</v>
      </c>
      <c r="BE146" s="17"/>
      <c r="BF146" s="17"/>
      <c r="BG146" s="16">
        <v>1.0</v>
      </c>
      <c r="BH146" s="14" t="s">
        <v>2781</v>
      </c>
      <c r="BI146" s="17"/>
      <c r="BJ146" s="14" t="s">
        <v>2566</v>
      </c>
      <c r="BK146" s="17"/>
      <c r="BL146" s="17"/>
      <c r="BM146" s="16">
        <v>2.43333333</v>
      </c>
      <c r="BN146" s="17"/>
      <c r="BO146" s="17"/>
      <c r="BP146" s="17"/>
      <c r="BQ146" s="17"/>
      <c r="BR146" s="17"/>
      <c r="BS146" s="17"/>
      <c r="BT146" s="16">
        <v>46.62</v>
      </c>
      <c r="BU146" s="14" t="s">
        <v>2680</v>
      </c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4" t="s">
        <v>3894</v>
      </c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  <c r="KL146" s="17"/>
      <c r="KM146" s="17"/>
      <c r="KN146" s="17"/>
      <c r="KO146" s="17"/>
      <c r="KP146" s="17"/>
      <c r="KQ146" s="17"/>
      <c r="KR146" s="17"/>
      <c r="KS146" s="17"/>
      <c r="KT146" s="17"/>
      <c r="KU146" s="17"/>
      <c r="KV146" s="17"/>
      <c r="KW146" s="17"/>
      <c r="KX146" s="17"/>
      <c r="KY146" s="17"/>
      <c r="KZ146" s="17"/>
      <c r="LA146" s="17"/>
      <c r="LB146" s="17"/>
      <c r="LC146" s="17"/>
      <c r="LD146" s="17"/>
      <c r="LE146" s="17"/>
      <c r="LF146" s="17"/>
      <c r="LG146" s="17"/>
      <c r="LH146" s="17"/>
      <c r="LI146" s="17"/>
      <c r="LJ146" s="17"/>
      <c r="LK146" s="17"/>
      <c r="LL146" s="17"/>
      <c r="LM146" s="17"/>
      <c r="LN146" s="17"/>
      <c r="LO146" s="17"/>
      <c r="LP146" s="17"/>
      <c r="LQ146" s="17"/>
      <c r="LR146" s="17"/>
      <c r="LS146" s="17"/>
      <c r="LT146" s="17"/>
      <c r="LU146" s="17"/>
      <c r="LV146" s="17"/>
      <c r="LW146" s="17"/>
      <c r="LX146" s="17"/>
      <c r="LY146" s="17"/>
      <c r="LZ146" s="17"/>
      <c r="MA146" s="17"/>
      <c r="MB146" s="17"/>
      <c r="MC146" s="17"/>
      <c r="MD146" s="17"/>
      <c r="ME146" s="17"/>
      <c r="MF146" s="17"/>
      <c r="MG146" s="17"/>
      <c r="MH146" s="17"/>
      <c r="MI146" s="17"/>
      <c r="MJ146" s="17"/>
      <c r="MK146" s="17"/>
      <c r="ML146" s="17"/>
      <c r="MM146" s="17"/>
      <c r="MN146" s="17"/>
      <c r="MO146" s="17"/>
      <c r="MP146" s="17"/>
      <c r="MQ146" s="17"/>
      <c r="MR146" s="17"/>
      <c r="MS146" s="17"/>
      <c r="MT146" s="17"/>
      <c r="MU146" s="17"/>
      <c r="MV146" s="17"/>
      <c r="MW146" s="17"/>
      <c r="MX146" s="17"/>
      <c r="MY146" s="17"/>
      <c r="MZ146" s="17"/>
      <c r="NA146" s="17"/>
      <c r="NB146" s="17"/>
      <c r="NC146" s="17"/>
      <c r="ND146" s="17"/>
      <c r="NE146" s="17"/>
      <c r="NF146" s="17"/>
      <c r="NG146" s="17"/>
      <c r="NH146" s="17"/>
      <c r="NI146" s="17"/>
      <c r="NJ146" s="17"/>
      <c r="NK146" s="17"/>
      <c r="NL146" s="17"/>
      <c r="NM146" s="17"/>
      <c r="NN146" s="17"/>
      <c r="NO146" s="17"/>
      <c r="NP146" s="17"/>
      <c r="NQ146" s="17"/>
      <c r="NR146" s="17"/>
      <c r="NS146" s="17"/>
      <c r="NT146" s="17"/>
      <c r="NU146" s="17"/>
      <c r="NV146" s="17"/>
      <c r="NW146" s="17"/>
      <c r="NX146" s="17"/>
      <c r="NY146" s="17"/>
      <c r="NZ146" s="17"/>
      <c r="OA146" s="17"/>
      <c r="OB146" s="17"/>
      <c r="OC146" s="17"/>
      <c r="OD146" s="17"/>
      <c r="OE146" s="17"/>
      <c r="OF146" s="17"/>
      <c r="OG146" s="17"/>
      <c r="OH146" s="17"/>
      <c r="OI146" s="17"/>
      <c r="OJ146" s="17"/>
      <c r="OK146" s="17"/>
      <c r="OL146" s="17"/>
      <c r="OM146" s="17"/>
      <c r="ON146" s="17"/>
      <c r="OO146" s="17"/>
      <c r="OP146" s="17"/>
      <c r="OQ146" s="17"/>
      <c r="OR146" s="17"/>
      <c r="OS146" s="17"/>
      <c r="OT146" s="17"/>
      <c r="OU146" s="17"/>
      <c r="OV146" s="17"/>
      <c r="OW146" s="17"/>
      <c r="OX146" s="17"/>
      <c r="OY146" s="17"/>
      <c r="OZ146" s="17"/>
      <c r="PA146" s="17"/>
      <c r="PB146" s="17"/>
      <c r="PC146" s="17"/>
      <c r="PD146" s="17"/>
      <c r="PE146" s="17"/>
      <c r="PF146" s="17"/>
      <c r="PG146" s="17"/>
      <c r="PH146" s="17"/>
      <c r="PI146" s="17"/>
      <c r="PJ146" s="17"/>
      <c r="PK146" s="17"/>
      <c r="PL146" s="17"/>
      <c r="PM146" s="17"/>
      <c r="PN146" s="17"/>
      <c r="PO146" s="17"/>
      <c r="PP146" s="17"/>
      <c r="PQ146" s="17"/>
      <c r="PR146" s="17"/>
      <c r="PS146" s="17"/>
      <c r="PT146" s="17"/>
      <c r="PU146" s="17"/>
      <c r="PV146" s="17"/>
      <c r="PW146" s="17"/>
      <c r="PX146" s="17"/>
      <c r="PY146" s="17"/>
      <c r="PZ146" s="17"/>
      <c r="QA146" s="17"/>
      <c r="QB146" s="17"/>
      <c r="QC146" s="17"/>
      <c r="QD146" s="17"/>
      <c r="QE146" s="17"/>
      <c r="QF146" s="17"/>
      <c r="QG146" s="17"/>
      <c r="QH146" s="17"/>
      <c r="QI146" s="17"/>
      <c r="QJ146" s="17"/>
      <c r="QK146" s="17"/>
      <c r="QL146" s="17"/>
      <c r="QM146" s="17"/>
      <c r="QN146" s="17"/>
      <c r="QO146" s="17"/>
      <c r="QP146" s="17"/>
      <c r="QQ146" s="17"/>
      <c r="QR146" s="17"/>
      <c r="QS146" s="17"/>
      <c r="QT146" s="17"/>
      <c r="QU146" s="17"/>
      <c r="QV146" s="17"/>
      <c r="QW146" s="17"/>
      <c r="QX146" s="17"/>
      <c r="QY146" s="17"/>
      <c r="QZ146" s="17"/>
      <c r="RA146" s="17"/>
      <c r="RB146" s="17"/>
      <c r="RC146" s="17"/>
      <c r="RD146" s="17"/>
      <c r="RE146" s="17"/>
      <c r="RF146" s="17"/>
      <c r="RG146" s="17"/>
      <c r="RH146" s="17"/>
      <c r="RI146" s="17"/>
      <c r="RJ146" s="17"/>
      <c r="RK146" s="17"/>
      <c r="RL146" s="17"/>
      <c r="RM146" s="17"/>
      <c r="RN146" s="17"/>
      <c r="RO146" s="17"/>
      <c r="RP146" s="17"/>
      <c r="RQ146" s="17"/>
      <c r="RR146" s="17"/>
      <c r="RS146" s="17"/>
      <c r="RT146" s="17"/>
      <c r="RU146" s="17"/>
      <c r="RV146" s="17"/>
      <c r="RW146" s="17"/>
      <c r="RX146" s="17"/>
      <c r="RY146" s="17"/>
      <c r="RZ146" s="17"/>
      <c r="SA146" s="17"/>
      <c r="SB146" s="17"/>
      <c r="SC146" s="17"/>
      <c r="SD146" s="17"/>
      <c r="SE146" s="17"/>
      <c r="SF146" s="17"/>
      <c r="SG146" s="17"/>
      <c r="SH146" s="17"/>
      <c r="SI146" s="17"/>
      <c r="SJ146" s="17"/>
      <c r="SK146" s="17"/>
      <c r="SL146" s="17"/>
      <c r="SM146" s="17"/>
      <c r="SN146" s="17"/>
      <c r="SO146" s="17"/>
      <c r="SP146" s="17"/>
      <c r="SQ146" s="17"/>
      <c r="SR146" s="17"/>
      <c r="SS146" s="17"/>
      <c r="ST146" s="17"/>
      <c r="SU146" s="17"/>
      <c r="SV146" s="17"/>
      <c r="SW146" s="17"/>
      <c r="SX146" s="17"/>
      <c r="SY146" s="17"/>
      <c r="SZ146" s="17"/>
      <c r="TA146" s="17"/>
      <c r="TB146" s="17"/>
      <c r="TC146" s="17"/>
      <c r="TD146" s="17"/>
      <c r="TE146" s="17"/>
      <c r="TF146" s="17"/>
      <c r="TG146" s="17"/>
      <c r="TH146" s="17"/>
      <c r="TI146" s="17"/>
      <c r="TJ146" s="17"/>
      <c r="TK146" s="17"/>
      <c r="TL146" s="17"/>
      <c r="TM146" s="17"/>
      <c r="TN146" s="17"/>
      <c r="TO146" s="17"/>
      <c r="TP146" s="17"/>
      <c r="TQ146" s="17"/>
      <c r="TR146" s="17"/>
      <c r="TS146" s="17"/>
      <c r="TT146" s="17"/>
      <c r="TU146" s="17"/>
      <c r="TV146" s="17"/>
      <c r="TW146" s="17"/>
      <c r="TX146" s="17"/>
      <c r="TY146" s="17"/>
      <c r="TZ146" s="17"/>
      <c r="UA146" s="17"/>
      <c r="UB146" s="17"/>
      <c r="UC146" s="17"/>
      <c r="UD146" s="17"/>
      <c r="UE146" s="17"/>
      <c r="UF146" s="17"/>
      <c r="UG146" s="17"/>
      <c r="UH146" s="17"/>
      <c r="UI146" s="17"/>
      <c r="UJ146" s="17"/>
      <c r="UK146" s="17"/>
      <c r="UL146" s="17"/>
      <c r="UM146" s="17"/>
      <c r="UN146" s="17"/>
      <c r="UO146" s="17"/>
      <c r="UP146" s="17"/>
      <c r="UQ146" s="17"/>
      <c r="UR146" s="17"/>
      <c r="US146" s="17"/>
      <c r="UT146" s="17"/>
      <c r="UU146" s="17"/>
      <c r="UV146" s="17"/>
      <c r="UW146" s="17"/>
      <c r="UX146" s="17"/>
      <c r="UY146" s="17"/>
      <c r="UZ146" s="17"/>
      <c r="VA146" s="17"/>
      <c r="VB146" s="17"/>
      <c r="VC146" s="17"/>
      <c r="VD146" s="17"/>
      <c r="VE146" s="17"/>
      <c r="VF146" s="17"/>
      <c r="VG146" s="17"/>
      <c r="VH146" s="17"/>
      <c r="VI146" s="17"/>
      <c r="VJ146" s="17"/>
      <c r="VK146" s="17"/>
      <c r="VL146" s="17"/>
      <c r="VM146" s="17"/>
      <c r="VN146" s="17"/>
      <c r="VO146" s="17"/>
      <c r="VP146" s="17"/>
      <c r="VQ146" s="17"/>
      <c r="VR146" s="17"/>
      <c r="VS146" s="17"/>
      <c r="VT146" s="17"/>
      <c r="VU146" s="17"/>
      <c r="VV146" s="17"/>
      <c r="VW146" s="17"/>
      <c r="VX146" s="17"/>
      <c r="VY146" s="17"/>
      <c r="VZ146" s="17"/>
      <c r="WA146" s="17"/>
      <c r="WB146" s="17"/>
      <c r="WC146" s="17"/>
      <c r="WD146" s="17"/>
      <c r="WE146" s="17"/>
      <c r="WF146" s="17"/>
      <c r="WG146" s="17"/>
      <c r="WH146" s="17"/>
      <c r="WI146" s="17"/>
      <c r="WJ146" s="17"/>
      <c r="WK146" s="17"/>
      <c r="WL146" s="17"/>
      <c r="WM146" s="17"/>
      <c r="WN146" s="17"/>
      <c r="WO146" s="17"/>
      <c r="WP146" s="17"/>
      <c r="WQ146" s="17"/>
      <c r="WR146" s="17"/>
      <c r="WS146" s="17"/>
      <c r="WT146" s="17"/>
      <c r="WU146" s="17"/>
      <c r="WV146" s="17"/>
      <c r="WW146" s="17"/>
      <c r="WX146" s="17"/>
      <c r="WY146" s="17"/>
      <c r="WZ146" s="17"/>
      <c r="XA146" s="17"/>
      <c r="XB146" s="17"/>
      <c r="XC146" s="17"/>
      <c r="XD146" s="17"/>
      <c r="XE146" s="17"/>
      <c r="XF146" s="17"/>
      <c r="XG146" s="17"/>
      <c r="XH146" s="17"/>
      <c r="XI146" s="17"/>
      <c r="XJ146" s="17"/>
      <c r="XK146" s="17"/>
      <c r="XL146" s="17"/>
      <c r="XM146" s="17"/>
      <c r="XN146" s="17"/>
      <c r="XO146" s="17"/>
      <c r="XP146" s="17"/>
      <c r="XQ146" s="17"/>
      <c r="XR146" s="17"/>
      <c r="XS146" s="17"/>
      <c r="XT146" s="17"/>
      <c r="XU146" s="17"/>
      <c r="XV146" s="17"/>
      <c r="XW146" s="17"/>
      <c r="XX146" s="17"/>
      <c r="XY146" s="17"/>
      <c r="XZ146" s="17"/>
      <c r="YA146" s="17"/>
      <c r="YB146" s="17"/>
      <c r="YC146" s="17"/>
      <c r="YD146" s="17"/>
      <c r="YE146" s="17"/>
      <c r="YF146" s="17"/>
      <c r="YG146" s="17"/>
      <c r="YH146" s="17"/>
      <c r="YI146" s="17"/>
      <c r="YJ146" s="17"/>
      <c r="YK146" s="17"/>
      <c r="YL146" s="17"/>
      <c r="YM146" s="17"/>
      <c r="YN146" s="17"/>
      <c r="YO146" s="17"/>
      <c r="YP146" s="17"/>
      <c r="YQ146" s="17"/>
      <c r="YR146" s="17"/>
      <c r="YS146" s="17"/>
      <c r="YT146" s="17"/>
      <c r="YU146" s="17"/>
      <c r="YV146" s="17"/>
      <c r="YW146" s="17"/>
      <c r="YX146" s="17"/>
      <c r="YY146" s="17"/>
      <c r="YZ146" s="17"/>
      <c r="ZA146" s="17"/>
      <c r="ZB146" s="17"/>
      <c r="ZC146" s="17"/>
      <c r="ZD146" s="17"/>
      <c r="ZE146" s="17"/>
      <c r="ZF146" s="17"/>
      <c r="ZG146" s="17"/>
      <c r="ZH146" s="17"/>
      <c r="ZI146" s="17"/>
      <c r="ZJ146" s="17"/>
      <c r="ZK146" s="17"/>
      <c r="ZL146" s="17"/>
      <c r="ZM146" s="17"/>
      <c r="ZN146" s="17"/>
      <c r="ZO146" s="17"/>
      <c r="ZP146" s="17"/>
      <c r="ZQ146" s="17"/>
      <c r="ZR146" s="17"/>
      <c r="ZS146" s="17"/>
      <c r="ZT146" s="17"/>
      <c r="ZU146" s="17"/>
      <c r="ZV146" s="17"/>
      <c r="ZW146" s="17"/>
      <c r="ZX146" s="17"/>
      <c r="ZY146" s="17"/>
      <c r="ZZ146" s="17"/>
      <c r="AAA146" s="17"/>
      <c r="AAB146" s="17"/>
      <c r="AAC146" s="17"/>
      <c r="AAD146" s="17"/>
      <c r="AAE146" s="17"/>
      <c r="AAF146" s="17"/>
      <c r="AAG146" s="17"/>
      <c r="AAH146" s="17"/>
      <c r="AAI146" s="17"/>
      <c r="AAJ146" s="17"/>
      <c r="AAK146" s="17"/>
      <c r="AAL146" s="17"/>
      <c r="AAM146" s="17"/>
      <c r="AAN146" s="17"/>
      <c r="AAO146" s="17"/>
      <c r="AAP146" s="17"/>
      <c r="AAQ146" s="17"/>
      <c r="AAR146" s="17"/>
      <c r="AAS146" s="17"/>
      <c r="AAT146" s="17"/>
      <c r="AAU146" s="17"/>
      <c r="AAV146" s="17"/>
      <c r="AAW146" s="17"/>
      <c r="AAX146" s="17"/>
      <c r="AAY146" s="17"/>
      <c r="AAZ146" s="17"/>
      <c r="ABA146" s="17"/>
      <c r="ABB146" s="17"/>
      <c r="ABC146" s="17"/>
      <c r="ABD146" s="17"/>
      <c r="ABE146" s="17"/>
      <c r="ABF146" s="17"/>
      <c r="ABG146" s="17"/>
      <c r="ABH146" s="17"/>
      <c r="ABI146" s="17"/>
      <c r="ABJ146" s="17"/>
      <c r="ABK146" s="17"/>
      <c r="ABL146" s="17"/>
      <c r="ABM146" s="17"/>
      <c r="ABN146" s="17"/>
      <c r="ABO146" s="17"/>
      <c r="ABP146" s="17"/>
      <c r="ABQ146" s="17"/>
      <c r="ABR146" s="17"/>
      <c r="ABS146" s="17"/>
      <c r="ABT146" s="17"/>
      <c r="ABU146" s="17"/>
      <c r="ABV146" s="17"/>
      <c r="ABW146" s="17"/>
      <c r="ABX146" s="17"/>
      <c r="ABY146" s="17"/>
      <c r="ABZ146" s="17"/>
      <c r="ACA146" s="17"/>
      <c r="ACB146" s="17"/>
      <c r="ACC146" s="17"/>
      <c r="ACD146" s="17"/>
      <c r="ACE146" s="17"/>
      <c r="ACF146" s="17"/>
      <c r="ACG146" s="17"/>
      <c r="ACH146" s="17"/>
      <c r="ACI146" s="17"/>
      <c r="ACJ146" s="17"/>
      <c r="ACK146" s="17"/>
      <c r="ACL146" s="17"/>
      <c r="ACM146" s="17"/>
      <c r="ACN146" s="17"/>
      <c r="ACO146" s="17"/>
      <c r="ACP146" s="17"/>
      <c r="ACQ146" s="17"/>
      <c r="ACR146" s="17"/>
      <c r="ACS146" s="17"/>
      <c r="ACT146" s="17"/>
      <c r="ACU146" s="17"/>
      <c r="ACV146" s="17"/>
      <c r="ACW146" s="17"/>
      <c r="ACX146" s="17"/>
      <c r="ACY146" s="17"/>
      <c r="ACZ146" s="17"/>
      <c r="ADA146" s="17"/>
      <c r="ADB146" s="17"/>
      <c r="ADC146" s="17"/>
      <c r="ADD146" s="17"/>
      <c r="ADE146" s="17"/>
      <c r="ADF146" s="17"/>
      <c r="ADG146" s="17"/>
      <c r="ADH146" s="17"/>
      <c r="ADI146" s="17"/>
      <c r="ADJ146" s="17"/>
      <c r="ADK146" s="17"/>
      <c r="ADL146" s="17"/>
      <c r="ADM146" s="17"/>
      <c r="ADN146" s="16">
        <v>64.0</v>
      </c>
      <c r="ADO146" s="17"/>
      <c r="ADP146" s="17"/>
      <c r="ADQ146" s="17"/>
      <c r="ADR146" s="17"/>
      <c r="ADS146" s="17"/>
      <c r="ADT146" s="17"/>
      <c r="ADU146" s="17"/>
      <c r="ADV146" s="17"/>
      <c r="ADW146" s="17"/>
      <c r="ADX146" s="17"/>
      <c r="ADY146" s="17"/>
      <c r="ADZ146" s="17"/>
      <c r="AEA146" s="17"/>
      <c r="AEB146" s="17"/>
      <c r="AEC146" s="17"/>
      <c r="AED146" s="17"/>
      <c r="AEE146" s="17"/>
      <c r="AEF146" s="17"/>
      <c r="AEG146" s="17"/>
      <c r="AEH146" s="17"/>
      <c r="AEI146" s="17"/>
      <c r="AEJ146" s="17"/>
      <c r="AEK146" s="17"/>
      <c r="AEL146" s="17"/>
      <c r="AEM146" s="17"/>
      <c r="AEN146" s="17"/>
      <c r="AEO146" s="17"/>
      <c r="AEP146" s="17"/>
      <c r="AEQ146" s="17"/>
      <c r="AER146" s="17"/>
      <c r="AES146" s="17"/>
      <c r="AET146" s="17"/>
      <c r="AEU146" s="17"/>
      <c r="AEV146" s="17"/>
      <c r="AEW146" s="17"/>
      <c r="AEX146" s="17"/>
      <c r="AEY146" s="17"/>
      <c r="AEZ146" s="17"/>
      <c r="AFA146" s="17"/>
      <c r="AFB146" s="17"/>
      <c r="AFC146" s="17"/>
      <c r="AFD146" s="17"/>
      <c r="AFE146" s="17"/>
      <c r="AFF146" s="17"/>
      <c r="AFG146" s="17"/>
      <c r="AFH146" s="17"/>
      <c r="AFI146" s="17"/>
      <c r="AFJ146" s="17"/>
      <c r="AFK146" s="17"/>
      <c r="AFL146" s="17"/>
      <c r="AFM146" s="17"/>
      <c r="AFN146" s="17"/>
      <c r="AFO146" s="17"/>
      <c r="AFP146" s="17"/>
      <c r="AFQ146" s="17"/>
      <c r="AFR146" s="17"/>
      <c r="AFS146" s="17"/>
      <c r="AFT146" s="17"/>
      <c r="AFU146" s="17"/>
      <c r="AFV146" s="17"/>
      <c r="AFW146" s="17"/>
      <c r="AFX146" s="17"/>
      <c r="AFY146" s="17"/>
      <c r="AFZ146" s="17"/>
      <c r="AGA146" s="17"/>
      <c r="AGB146" s="17"/>
      <c r="AGC146" s="17"/>
      <c r="AGD146" s="17"/>
      <c r="AGE146" s="17"/>
      <c r="AGF146" s="17"/>
      <c r="AGG146" s="17"/>
      <c r="AGH146" s="17"/>
      <c r="AGI146" s="17"/>
      <c r="AGJ146" s="17"/>
      <c r="AGK146" s="17"/>
      <c r="AGL146" s="17"/>
      <c r="AGM146" s="17"/>
      <c r="AGN146" s="17"/>
      <c r="AGO146" s="17"/>
      <c r="AGP146" s="17"/>
      <c r="AGQ146" s="17"/>
      <c r="AGR146" s="17"/>
      <c r="AGS146" s="17"/>
      <c r="AGT146" s="17"/>
      <c r="AGU146" s="17"/>
      <c r="AGV146" s="17"/>
      <c r="AGW146" s="17"/>
      <c r="AGX146" s="17"/>
      <c r="AGY146" s="17"/>
      <c r="AGZ146" s="17"/>
      <c r="AHA146" s="17"/>
      <c r="AHB146" s="17"/>
      <c r="AHC146" s="17"/>
      <c r="AHD146" s="17"/>
      <c r="AHE146" s="17"/>
      <c r="AHF146" s="17"/>
      <c r="AHG146" s="17"/>
      <c r="AHH146" s="17"/>
      <c r="AHI146" s="17"/>
      <c r="AHJ146" s="17"/>
      <c r="AHK146" s="17"/>
      <c r="AHL146" s="17"/>
      <c r="AHM146" s="17"/>
      <c r="AHN146" s="17"/>
      <c r="AHO146" s="17"/>
      <c r="AHP146" s="17"/>
      <c r="AHQ146" s="17"/>
      <c r="AHR146" s="17"/>
      <c r="AHS146" s="17"/>
      <c r="AHT146" s="17"/>
      <c r="AHU146" s="17"/>
      <c r="AHV146" s="17"/>
      <c r="AHW146" s="17"/>
      <c r="AHX146" s="17"/>
      <c r="AHY146" s="17"/>
      <c r="AHZ146" s="17"/>
      <c r="AIA146" s="17"/>
      <c r="AIB146" s="17"/>
      <c r="AIC146" s="17"/>
      <c r="AID146" s="17"/>
      <c r="AIE146" s="17"/>
      <c r="AIF146" s="17"/>
      <c r="AIG146" s="17"/>
      <c r="AIH146" s="17"/>
      <c r="AII146" s="17"/>
      <c r="AIJ146" s="17"/>
      <c r="AIK146" s="17"/>
      <c r="AIL146" s="17"/>
      <c r="AIM146" s="17"/>
      <c r="AIN146" s="17"/>
      <c r="AIO146" s="17"/>
      <c r="AIP146" s="17"/>
      <c r="AIQ146" s="17"/>
      <c r="AIR146" s="17"/>
      <c r="AIS146" s="17"/>
      <c r="AIT146" s="17"/>
      <c r="AIU146" s="17"/>
      <c r="AIV146" s="17"/>
      <c r="AIW146" s="17"/>
      <c r="AIX146" s="17"/>
      <c r="AIY146" s="17"/>
      <c r="AIZ146" s="17"/>
      <c r="AJA146" s="17"/>
      <c r="AJB146" s="17"/>
      <c r="AJC146" s="17"/>
      <c r="AJD146" s="17"/>
      <c r="AJE146" s="17"/>
      <c r="AJF146" s="17"/>
      <c r="AJG146" s="17"/>
      <c r="AJH146" s="17"/>
      <c r="AJI146" s="17"/>
      <c r="AJJ146" s="17"/>
      <c r="AJK146" s="17"/>
      <c r="AJL146" s="17"/>
      <c r="AJM146" s="17"/>
      <c r="AJN146" s="17"/>
      <c r="AJO146" s="17"/>
      <c r="AJP146" s="17"/>
      <c r="AJQ146" s="17"/>
      <c r="AJR146" s="17"/>
      <c r="AJS146" s="17"/>
      <c r="AJT146" s="17"/>
      <c r="AJU146" s="17"/>
      <c r="AJV146" s="17"/>
      <c r="AJW146" s="17"/>
      <c r="AJX146" s="17"/>
      <c r="AJY146" s="17"/>
      <c r="AJZ146" s="17"/>
      <c r="AKA146" s="17"/>
      <c r="AKB146" s="17"/>
      <c r="AKC146" s="17"/>
      <c r="AKD146" s="17"/>
      <c r="AKE146" s="17"/>
      <c r="AKF146" s="17"/>
      <c r="AKG146" s="17"/>
      <c r="AKH146" s="17"/>
      <c r="AKI146" s="17"/>
      <c r="AKJ146" s="17"/>
      <c r="AKK146" s="17"/>
      <c r="AKL146" s="17"/>
      <c r="AKM146" s="17"/>
      <c r="AKN146" s="17"/>
      <c r="AKO146" s="17"/>
      <c r="AKP146" s="17"/>
      <c r="AKQ146" s="17"/>
      <c r="AKR146" s="17"/>
      <c r="AKS146" s="17"/>
      <c r="AKT146" s="17"/>
      <c r="AKU146" s="17"/>
      <c r="AKV146" s="17"/>
      <c r="AKW146" s="17"/>
      <c r="AKX146" s="17"/>
      <c r="AKY146" s="17"/>
      <c r="AKZ146" s="17"/>
      <c r="ALA146" s="17"/>
      <c r="ALB146" s="17"/>
      <c r="ALC146" s="17"/>
      <c r="ALD146" s="17"/>
      <c r="ALE146" s="17"/>
      <c r="ALF146" s="17"/>
      <c r="ALG146" s="17"/>
      <c r="ALH146" s="17"/>
      <c r="ALI146" s="17"/>
      <c r="ALJ146" s="17"/>
      <c r="ALK146" s="17"/>
      <c r="ALL146" s="17"/>
      <c r="ALM146" s="17"/>
      <c r="ALN146" s="17"/>
      <c r="ALO146" s="17"/>
      <c r="ALP146" s="17"/>
      <c r="ALQ146" s="17"/>
      <c r="ALR146" s="17"/>
      <c r="ALS146" s="17"/>
      <c r="ALT146" s="17"/>
      <c r="ALU146" s="17"/>
      <c r="ALV146" s="17"/>
      <c r="ALW146" s="17"/>
      <c r="ALX146" s="17"/>
      <c r="ALY146" s="17"/>
      <c r="ALZ146" s="17"/>
      <c r="AMA146" s="17"/>
      <c r="AMB146" s="17"/>
      <c r="AMC146" s="17"/>
      <c r="AMD146" s="17"/>
      <c r="AME146" s="17"/>
      <c r="AMF146" s="17"/>
      <c r="AMG146" s="17"/>
      <c r="AMH146" s="17"/>
      <c r="AMI146" s="17"/>
      <c r="AMJ146" s="17"/>
      <c r="AMK146" s="17"/>
      <c r="AML146" s="17"/>
      <c r="AMM146" s="17"/>
      <c r="AMN146" s="17"/>
      <c r="AMO146" s="17"/>
      <c r="AMP146" s="17"/>
      <c r="AMQ146" s="17"/>
      <c r="AMR146" s="17"/>
      <c r="AMS146" s="17"/>
      <c r="AMT146" s="17"/>
      <c r="AMU146" s="17"/>
      <c r="AMV146" s="17"/>
      <c r="AMW146" s="17"/>
      <c r="AMX146" s="17"/>
      <c r="AMY146" s="17"/>
      <c r="AMZ146" s="17"/>
      <c r="ANA146" s="17"/>
      <c r="ANB146" s="17"/>
      <c r="ANC146" s="17"/>
      <c r="AND146" s="17"/>
      <c r="ANE146" s="17"/>
      <c r="ANF146" s="17"/>
      <c r="ANG146" s="17"/>
      <c r="ANH146" s="17"/>
      <c r="ANI146" s="17"/>
      <c r="ANJ146" s="17"/>
      <c r="ANK146" s="17"/>
      <c r="ANL146" s="17"/>
      <c r="ANM146" s="17"/>
      <c r="ANN146" s="17"/>
      <c r="ANO146" s="17"/>
      <c r="ANP146" s="17"/>
      <c r="ANQ146" s="17"/>
      <c r="ANR146" s="17"/>
      <c r="ANS146" s="17"/>
      <c r="ANT146" s="17"/>
      <c r="ANU146" s="17"/>
      <c r="ANV146" s="17"/>
      <c r="ANW146" s="17"/>
      <c r="ANX146" s="17"/>
      <c r="ANY146" s="17"/>
      <c r="ANZ146" s="17"/>
      <c r="AOA146" s="17"/>
      <c r="AOB146" s="17"/>
      <c r="AOC146" s="17"/>
      <c r="AOD146" s="17"/>
      <c r="AOE146" s="17"/>
      <c r="AOF146" s="17"/>
      <c r="AOG146" s="17"/>
      <c r="AOH146" s="17"/>
      <c r="AOI146" s="17"/>
      <c r="AOJ146" s="17"/>
      <c r="AOK146" s="17"/>
      <c r="AOL146" s="17"/>
      <c r="AOM146" s="17"/>
      <c r="AON146" s="17"/>
      <c r="AOO146" s="17"/>
      <c r="AOP146" s="17"/>
      <c r="AOQ146" s="17"/>
      <c r="AOR146" s="17"/>
      <c r="AOS146" s="17"/>
      <c r="AOT146" s="17"/>
      <c r="AOU146" s="17"/>
      <c r="AOV146" s="17"/>
      <c r="AOW146" s="17"/>
      <c r="AOX146" s="17"/>
      <c r="AOY146" s="17"/>
      <c r="AOZ146" s="17"/>
      <c r="APA146" s="17"/>
      <c r="APB146" s="17"/>
      <c r="APC146" s="17"/>
      <c r="APD146" s="17"/>
      <c r="APE146" s="17"/>
      <c r="APF146" s="17"/>
      <c r="APG146" s="17"/>
      <c r="APH146" s="17"/>
      <c r="API146" s="17"/>
      <c r="APJ146" s="17"/>
      <c r="APK146" s="17"/>
      <c r="APL146" s="17"/>
      <c r="APM146" s="17"/>
      <c r="APN146" s="17"/>
      <c r="APO146" s="17"/>
      <c r="APP146" s="17"/>
      <c r="APQ146" s="17"/>
      <c r="APR146" s="17"/>
      <c r="APS146" s="17"/>
      <c r="APT146" s="17"/>
      <c r="APU146" s="17"/>
      <c r="APV146" s="17"/>
      <c r="APW146" s="17"/>
      <c r="APX146" s="17"/>
      <c r="APY146" s="17"/>
      <c r="APZ146" s="17"/>
      <c r="AQA146" s="17"/>
      <c r="AQB146" s="17"/>
      <c r="AQC146" s="17"/>
      <c r="AQD146" s="17"/>
      <c r="AQE146" s="17"/>
      <c r="AQF146" s="17"/>
      <c r="AQG146" s="17"/>
      <c r="AQH146" s="17"/>
      <c r="AQI146" s="17"/>
      <c r="AQJ146" s="17"/>
      <c r="AQK146" s="17"/>
      <c r="AQL146" s="17"/>
      <c r="AQM146" s="17"/>
      <c r="AQN146" s="17"/>
      <c r="AQO146" s="17"/>
      <c r="AQP146" s="17"/>
      <c r="AQQ146" s="17"/>
      <c r="AQR146" s="17"/>
      <c r="AQS146" s="17"/>
      <c r="AQT146" s="17"/>
      <c r="AQU146" s="17"/>
      <c r="AQV146" s="17"/>
      <c r="AQW146" s="17"/>
      <c r="AQX146" s="17"/>
      <c r="AQY146" s="17"/>
      <c r="AQZ146" s="17"/>
      <c r="ARA146" s="17"/>
      <c r="ARB146" s="17"/>
      <c r="ARC146" s="17"/>
      <c r="ARD146" s="17"/>
      <c r="ARE146" s="17"/>
      <c r="ARF146" s="17"/>
      <c r="ARG146" s="17"/>
      <c r="ARH146" s="17"/>
      <c r="ARI146" s="17"/>
      <c r="ARJ146" s="17"/>
      <c r="ARK146" s="17"/>
      <c r="ARL146" s="17"/>
      <c r="ARM146" s="17"/>
      <c r="ARN146" s="17"/>
      <c r="ARO146" s="17"/>
      <c r="ARP146" s="17"/>
      <c r="ARQ146" s="17"/>
      <c r="ARR146" s="17"/>
      <c r="ARS146" s="17"/>
      <c r="ART146" s="17"/>
      <c r="ARU146" s="17"/>
      <c r="ARV146" s="17"/>
      <c r="ARW146" s="17"/>
      <c r="ARX146" s="17"/>
      <c r="ARY146" s="17"/>
      <c r="ARZ146" s="17"/>
      <c r="ASA146" s="17"/>
      <c r="ASB146" s="17"/>
      <c r="ASC146" s="17"/>
      <c r="ASD146" s="17"/>
      <c r="ASE146" s="17"/>
      <c r="ASF146" s="17"/>
      <c r="ASG146" s="17"/>
      <c r="ASH146" s="17"/>
      <c r="ASI146" s="17"/>
      <c r="ASJ146" s="17"/>
      <c r="ASK146" s="17"/>
      <c r="ASL146" s="17"/>
      <c r="ASM146" s="17"/>
      <c r="ASN146" s="17"/>
      <c r="ASO146" s="17"/>
      <c r="ASP146" s="17"/>
      <c r="ASQ146" s="17"/>
      <c r="ASR146" s="17"/>
      <c r="ASS146" s="17"/>
      <c r="AST146" s="17"/>
      <c r="ASU146" s="17"/>
      <c r="ASV146" s="17"/>
      <c r="ASW146" s="17"/>
      <c r="ASX146" s="17"/>
      <c r="ASY146" s="17"/>
      <c r="ASZ146" s="17"/>
      <c r="ATA146" s="17"/>
      <c r="ATB146" s="17"/>
      <c r="ATC146" s="17"/>
      <c r="ATD146" s="17"/>
      <c r="ATE146" s="17"/>
      <c r="ATF146" s="17"/>
      <c r="ATG146" s="17"/>
      <c r="ATH146" s="17"/>
      <c r="ATI146" s="17"/>
      <c r="ATJ146" s="17"/>
      <c r="ATK146" s="17"/>
      <c r="ATL146" s="17"/>
      <c r="ATM146" s="17"/>
      <c r="ATN146" s="17"/>
      <c r="ATO146" s="17"/>
      <c r="ATP146" s="17"/>
      <c r="ATQ146" s="17"/>
      <c r="ATR146" s="17"/>
      <c r="ATS146" s="17"/>
      <c r="ATT146" s="17"/>
      <c r="ATU146" s="17"/>
      <c r="ATV146" s="17"/>
      <c r="ATW146" s="17"/>
      <c r="ATX146" s="17"/>
      <c r="ATY146" s="17"/>
      <c r="ATZ146" s="17"/>
      <c r="AUA146" s="17"/>
      <c r="AUB146" s="17"/>
      <c r="AUC146" s="17"/>
      <c r="AUD146" s="17"/>
      <c r="AUE146" s="17"/>
      <c r="AUF146" s="17"/>
      <c r="AUG146" s="17"/>
      <c r="AUH146" s="17"/>
      <c r="AUI146" s="17"/>
      <c r="AUJ146" s="17"/>
      <c r="AUK146" s="17"/>
      <c r="AUL146" s="17"/>
      <c r="AUM146" s="17"/>
      <c r="AUN146" s="17"/>
      <c r="AUO146" s="17"/>
      <c r="AUP146" s="17"/>
      <c r="AUQ146" s="17"/>
      <c r="AUR146" s="17"/>
      <c r="AUS146" s="17"/>
      <c r="AUT146" s="17"/>
      <c r="AUU146" s="17"/>
      <c r="AUV146" s="17"/>
      <c r="AUW146" s="17"/>
      <c r="AUX146" s="17"/>
      <c r="AUY146" s="17"/>
      <c r="AUZ146" s="17"/>
      <c r="AVA146" s="17"/>
      <c r="AVB146" s="17"/>
      <c r="AVC146" s="17"/>
      <c r="AVD146" s="17"/>
      <c r="AVE146" s="17"/>
      <c r="AVF146" s="17"/>
      <c r="AVG146" s="17"/>
      <c r="AVH146" s="17"/>
      <c r="AVI146" s="17"/>
      <c r="AVJ146" s="17"/>
      <c r="AVK146" s="17"/>
      <c r="AVL146" s="17"/>
      <c r="AVM146" s="17"/>
      <c r="AVN146" s="17"/>
      <c r="AVO146" s="17"/>
      <c r="AVP146" s="17"/>
      <c r="AVQ146" s="17"/>
      <c r="AVR146" s="17"/>
      <c r="AVS146" s="17"/>
      <c r="AVT146" s="17"/>
      <c r="AVU146" s="17"/>
      <c r="AVV146" s="17"/>
      <c r="AVW146" s="17"/>
      <c r="AVX146" s="17"/>
      <c r="AVY146" s="17"/>
      <c r="AVZ146" s="17"/>
      <c r="AWA146" s="17"/>
      <c r="AWB146" s="17"/>
      <c r="AWC146" s="17"/>
      <c r="AWD146" s="17"/>
      <c r="AWE146" s="17"/>
      <c r="AWF146" s="17"/>
      <c r="AWG146" s="17"/>
      <c r="AWH146" s="17"/>
      <c r="AWI146" s="17"/>
      <c r="AWJ146" s="17"/>
      <c r="AWK146" s="17"/>
      <c r="AWL146" s="17"/>
      <c r="AWM146" s="17"/>
      <c r="AWN146" s="17"/>
      <c r="AWO146" s="17"/>
      <c r="AWP146" s="17"/>
      <c r="AWQ146" s="17"/>
      <c r="AWR146" s="17"/>
      <c r="AWS146" s="17"/>
      <c r="AWT146" s="17"/>
      <c r="AWU146" s="17"/>
      <c r="AWV146" s="17"/>
      <c r="AWW146" s="17"/>
      <c r="AWX146" s="17"/>
      <c r="AWY146" s="17"/>
      <c r="AWZ146" s="17"/>
      <c r="AXA146" s="17"/>
      <c r="AXB146" s="17"/>
      <c r="AXC146" s="17"/>
      <c r="AXD146" s="17"/>
      <c r="AXE146" s="17"/>
      <c r="AXF146" s="17"/>
      <c r="AXG146" s="17"/>
      <c r="AXH146" s="17"/>
      <c r="AXI146" s="17"/>
      <c r="AXJ146" s="17"/>
      <c r="AXK146" s="17"/>
      <c r="AXL146" s="17"/>
      <c r="AXM146" s="17"/>
      <c r="AXN146" s="17"/>
      <c r="AXO146" s="17"/>
      <c r="AXP146" s="17"/>
      <c r="AXQ146" s="17"/>
      <c r="AXR146" s="17"/>
      <c r="AXS146" s="17"/>
      <c r="AXT146" s="17"/>
      <c r="AXU146" s="17"/>
      <c r="AXV146" s="17"/>
      <c r="AXW146" s="17"/>
      <c r="AXX146" s="17"/>
      <c r="AXY146" s="17"/>
      <c r="AXZ146" s="17"/>
      <c r="AYA146" s="17"/>
      <c r="AYB146" s="17"/>
      <c r="AYC146" s="17"/>
      <c r="AYD146" s="14" t="s">
        <v>3895</v>
      </c>
      <c r="AYE146" s="17"/>
      <c r="AYF146" s="17"/>
      <c r="AYG146" s="17"/>
      <c r="AYH146" s="17"/>
      <c r="AYI146" s="17"/>
      <c r="AYJ146" s="17"/>
      <c r="AYK146" s="17"/>
      <c r="AYL146" s="17"/>
      <c r="AYM146" s="17"/>
      <c r="AYN146" s="17"/>
      <c r="AYO146" s="17"/>
      <c r="AYP146" s="17"/>
      <c r="AYQ146" s="17"/>
      <c r="AYR146" s="17"/>
      <c r="AYS146" s="17"/>
      <c r="AYT146" s="17"/>
      <c r="AYU146" s="17"/>
      <c r="AYV146" s="17"/>
      <c r="AYW146" s="17"/>
      <c r="AYX146" s="17"/>
      <c r="AYY146" s="17"/>
      <c r="AYZ146" s="17"/>
      <c r="AZA146" s="17"/>
      <c r="AZB146" s="17"/>
      <c r="AZC146" s="17"/>
      <c r="AZD146" s="17"/>
      <c r="AZE146" s="17"/>
      <c r="AZF146" s="17"/>
      <c r="AZG146" s="17"/>
      <c r="AZH146" s="17"/>
      <c r="AZI146" s="17"/>
      <c r="AZJ146" s="17"/>
      <c r="AZK146" s="17"/>
      <c r="AZL146" s="17"/>
      <c r="AZM146" s="17"/>
      <c r="AZN146" s="17"/>
      <c r="AZO146" s="17"/>
      <c r="AZP146" s="17"/>
      <c r="AZQ146" s="17"/>
      <c r="AZR146" s="17"/>
      <c r="AZS146" s="17"/>
      <c r="AZT146" s="17"/>
      <c r="AZU146" s="17"/>
      <c r="AZV146" s="17"/>
      <c r="AZW146" s="17"/>
      <c r="AZX146" s="17"/>
      <c r="AZY146" s="17"/>
      <c r="AZZ146" s="17"/>
      <c r="BAA146" s="17"/>
      <c r="BAB146" s="17"/>
      <c r="BAC146" s="17"/>
      <c r="BAD146" s="17"/>
      <c r="BAE146" s="17"/>
      <c r="BAF146" s="17"/>
      <c r="BAG146" s="17"/>
      <c r="BAH146" s="17"/>
      <c r="BAI146" s="17"/>
      <c r="BAJ146" s="17"/>
      <c r="BAK146" s="17"/>
      <c r="BAL146" s="17"/>
      <c r="BAM146" s="17"/>
      <c r="BAN146" s="17"/>
      <c r="BAO146" s="17"/>
      <c r="BAP146" s="17"/>
      <c r="BAQ146" s="17"/>
      <c r="BAR146" s="17"/>
      <c r="BAS146" s="17"/>
      <c r="BAT146" s="17"/>
      <c r="BAU146" s="17"/>
      <c r="BAV146" s="17"/>
      <c r="BAW146" s="17"/>
      <c r="BAX146" s="17"/>
      <c r="BAY146" s="17"/>
      <c r="BAZ146" s="17"/>
      <c r="BBA146" s="17"/>
      <c r="BBB146" s="17"/>
      <c r="BBC146" s="17"/>
      <c r="BBD146" s="17"/>
      <c r="BBE146" s="17"/>
      <c r="BBF146" s="17"/>
      <c r="BBG146" s="17"/>
      <c r="BBH146" s="17"/>
      <c r="BBI146" s="17"/>
      <c r="BBJ146" s="17"/>
      <c r="BBK146" s="17"/>
      <c r="BBL146" s="17"/>
      <c r="BBM146" s="17"/>
      <c r="BBN146" s="17"/>
      <c r="BBO146" s="17"/>
      <c r="BBP146" s="17"/>
      <c r="BBQ146" s="17"/>
      <c r="BBR146" s="17"/>
      <c r="BBS146" s="17"/>
      <c r="BBT146" s="17"/>
      <c r="BBU146" s="17"/>
      <c r="BBV146" s="17"/>
      <c r="BBW146" s="17"/>
      <c r="BBX146" s="17"/>
      <c r="BBY146" s="17"/>
      <c r="BBZ146" s="17"/>
      <c r="BCA146" s="17"/>
      <c r="BCB146" s="17"/>
      <c r="BCC146" s="17"/>
      <c r="BCD146" s="17"/>
      <c r="BCE146" s="17"/>
      <c r="BCF146" s="17"/>
      <c r="BCG146" s="17"/>
      <c r="BCH146" s="17"/>
      <c r="BCI146" s="17"/>
      <c r="BCJ146" s="17"/>
      <c r="BCK146" s="17"/>
      <c r="BCL146" s="17"/>
      <c r="BCM146" s="17"/>
      <c r="BCN146" s="17"/>
      <c r="BCO146" s="17"/>
      <c r="BCP146" s="17"/>
      <c r="BCQ146" s="17"/>
      <c r="BCR146" s="17"/>
      <c r="BCS146" s="17"/>
      <c r="BCT146" s="17"/>
      <c r="BCU146" s="17"/>
      <c r="BCV146" s="17"/>
      <c r="BCW146" s="17"/>
      <c r="BCX146" s="17"/>
      <c r="BCY146" s="17"/>
      <c r="BCZ146" s="17"/>
      <c r="BDA146" s="17"/>
      <c r="BDB146" s="17"/>
      <c r="BDC146" s="17"/>
      <c r="BDD146" s="17"/>
      <c r="BDE146" s="17"/>
      <c r="BDF146" s="17"/>
      <c r="BDG146" s="17"/>
      <c r="BDH146" s="17"/>
      <c r="BDI146" s="17"/>
      <c r="BDJ146" s="17"/>
      <c r="BDK146" s="17"/>
      <c r="BDL146" s="17"/>
      <c r="BDM146" s="17"/>
      <c r="BDN146" s="17"/>
      <c r="BDO146" s="17"/>
      <c r="BDP146" s="17"/>
      <c r="BDQ146" s="17"/>
      <c r="BDR146" s="17"/>
      <c r="BDS146" s="17"/>
      <c r="BDT146" s="17"/>
      <c r="BDU146" s="17"/>
      <c r="BDV146" s="17"/>
      <c r="BDW146" s="17"/>
      <c r="BDX146" s="17"/>
      <c r="BDY146" s="17"/>
      <c r="BDZ146" s="17"/>
      <c r="BEA146" s="17"/>
      <c r="BEB146" s="17"/>
      <c r="BEC146" s="17"/>
      <c r="BED146" s="17"/>
      <c r="BEE146" s="17"/>
      <c r="BEF146" s="17"/>
      <c r="BEG146" s="17"/>
      <c r="BEH146" s="17"/>
      <c r="BEI146" s="17"/>
      <c r="BEJ146" s="17"/>
      <c r="BEK146" s="17"/>
      <c r="BEL146" s="17"/>
      <c r="BEM146" s="17"/>
      <c r="BEN146" s="17"/>
      <c r="BEO146" s="17"/>
      <c r="BEP146" s="17"/>
      <c r="BEQ146" s="17"/>
      <c r="BER146" s="17"/>
      <c r="BES146" s="17"/>
      <c r="BET146" s="17"/>
      <c r="BEU146" s="17"/>
      <c r="BEV146" s="17"/>
      <c r="BEW146" s="17"/>
      <c r="BEX146" s="17"/>
      <c r="BEY146" s="17"/>
      <c r="BEZ146" s="17"/>
      <c r="BFA146" s="17"/>
      <c r="BFB146" s="17"/>
      <c r="BFC146" s="17"/>
      <c r="BFD146" s="17"/>
      <c r="BFE146" s="17"/>
      <c r="BFF146" s="17"/>
      <c r="BFG146" s="17"/>
      <c r="BFH146" s="17"/>
      <c r="BFI146" s="17"/>
      <c r="BFJ146" s="17"/>
      <c r="BFK146" s="17"/>
      <c r="BFL146" s="17"/>
      <c r="BFM146" s="17"/>
      <c r="BFN146" s="17"/>
      <c r="BFO146" s="17"/>
      <c r="BFP146" s="17"/>
      <c r="BFQ146" s="17"/>
      <c r="BFR146" s="17"/>
      <c r="BFS146" s="17"/>
      <c r="BFT146" s="17"/>
      <c r="BFU146" s="17"/>
      <c r="BFV146" s="17"/>
      <c r="BFW146" s="17"/>
      <c r="BFX146" s="17"/>
      <c r="BFY146" s="17"/>
      <c r="BFZ146" s="17"/>
      <c r="BGA146" s="17"/>
      <c r="BGB146" s="17"/>
      <c r="BGC146" s="17"/>
      <c r="BGD146" s="17"/>
      <c r="BGE146" s="17"/>
      <c r="BGF146" s="17"/>
      <c r="BGG146" s="17"/>
      <c r="BGH146" s="17"/>
      <c r="BGI146" s="17"/>
      <c r="BGJ146" s="17"/>
      <c r="BGK146" s="17"/>
      <c r="BGL146" s="17"/>
      <c r="BGM146" s="17"/>
      <c r="BGN146" s="17"/>
      <c r="BGO146" s="17"/>
      <c r="BGP146" s="17"/>
      <c r="BGQ146" s="17"/>
      <c r="BGR146" s="17"/>
      <c r="BGS146" s="17"/>
      <c r="BGT146" s="17"/>
      <c r="BGU146" s="17"/>
      <c r="BGV146" s="17"/>
      <c r="BGW146" s="17"/>
      <c r="BGX146" s="17"/>
      <c r="BGY146" s="17"/>
      <c r="BGZ146" s="17"/>
      <c r="BHA146" s="17"/>
      <c r="BHB146" s="17"/>
      <c r="BHC146" s="17"/>
      <c r="BHD146" s="17"/>
      <c r="BHE146" s="17"/>
      <c r="BHF146" s="17"/>
      <c r="BHG146" s="17"/>
      <c r="BHH146" s="17"/>
      <c r="BHI146" s="17"/>
      <c r="BHJ146" s="17"/>
      <c r="BHK146" s="17"/>
      <c r="BHL146" s="17"/>
      <c r="BHM146" s="17"/>
      <c r="BHN146" s="17"/>
      <c r="BHO146" s="17"/>
      <c r="BHP146" s="17"/>
      <c r="BHQ146" s="17"/>
      <c r="BHR146" s="17"/>
      <c r="BHS146" s="17"/>
      <c r="BHT146" s="17"/>
      <c r="BHU146" s="17"/>
      <c r="BHV146" s="17"/>
      <c r="BHW146" s="17"/>
      <c r="BHX146" s="17"/>
      <c r="BHY146" s="17"/>
      <c r="BHZ146" s="17"/>
      <c r="BIA146" s="17"/>
      <c r="BIB146" s="17"/>
      <c r="BIC146" s="17"/>
      <c r="BID146" s="17"/>
      <c r="BIE146" s="17"/>
      <c r="BIF146" s="17"/>
      <c r="BIG146" s="17"/>
      <c r="BIH146" s="17"/>
      <c r="BII146" s="17"/>
      <c r="BIJ146" s="17"/>
      <c r="BIK146" s="17"/>
      <c r="BIL146" s="17"/>
      <c r="BIM146" s="17"/>
      <c r="BIN146" s="17"/>
      <c r="BIO146" s="17"/>
      <c r="BIP146" s="17"/>
      <c r="BIQ146" s="17"/>
      <c r="BIR146" s="17"/>
      <c r="BIS146" s="17"/>
      <c r="BIT146" s="17"/>
      <c r="BIU146" s="17"/>
      <c r="BIV146" s="17"/>
      <c r="BIW146" s="17"/>
      <c r="BIX146" s="17"/>
      <c r="BIY146" s="17"/>
      <c r="BIZ146" s="17"/>
      <c r="BJA146" s="17"/>
      <c r="BJB146" s="17"/>
      <c r="BJC146" s="17"/>
      <c r="BJD146" s="17"/>
      <c r="BJE146" s="17"/>
      <c r="BJF146" s="17"/>
      <c r="BJG146" s="17"/>
      <c r="BJH146" s="17"/>
      <c r="BJI146" s="17"/>
      <c r="BJJ146" s="17"/>
      <c r="BJK146" s="17"/>
      <c r="BJL146" s="17"/>
      <c r="BJM146" s="17"/>
      <c r="BJN146" s="17"/>
      <c r="BJO146" s="17"/>
      <c r="BJP146" s="17"/>
      <c r="BJQ146" s="17"/>
      <c r="BJR146" s="17"/>
      <c r="BJS146" s="17"/>
      <c r="BJT146" s="17"/>
      <c r="BJU146" s="17"/>
      <c r="BJV146" s="17"/>
      <c r="BJW146" s="17"/>
      <c r="BJX146" s="17"/>
      <c r="BJY146" s="17"/>
      <c r="BJZ146" s="17"/>
      <c r="BKA146" s="17"/>
      <c r="BKB146" s="17"/>
      <c r="BKC146" s="17"/>
      <c r="BKD146" s="17"/>
      <c r="BKE146" s="17"/>
      <c r="BKF146" s="17"/>
      <c r="BKG146" s="17"/>
      <c r="BKH146" s="17"/>
      <c r="BKI146" s="17"/>
      <c r="BKJ146" s="17"/>
      <c r="BKK146" s="17"/>
      <c r="BKL146" s="17"/>
      <c r="BKM146" s="17"/>
      <c r="BKN146" s="17"/>
      <c r="BKO146" s="14" t="s">
        <v>3896</v>
      </c>
      <c r="BKP146" s="14" t="s">
        <v>2565</v>
      </c>
      <c r="BKQ146" s="16">
        <v>8.0</v>
      </c>
      <c r="BKR146" s="17"/>
      <c r="BKS146" s="17"/>
      <c r="BKT146" s="17"/>
      <c r="BKU146" s="17"/>
      <c r="BKV146" s="16">
        <v>0.19</v>
      </c>
      <c r="BKW146" s="14" t="s">
        <v>2574</v>
      </c>
      <c r="BKX146" s="17"/>
      <c r="BKY146" s="17"/>
      <c r="BKZ146" s="17"/>
      <c r="BLA146" s="17"/>
      <c r="BLB146" s="17"/>
      <c r="BLC146" s="17"/>
      <c r="BLD146" s="17"/>
      <c r="BLE146" s="17"/>
      <c r="BLF146" s="17"/>
      <c r="BLG146" s="17"/>
      <c r="BLH146" s="17"/>
      <c r="BLI146" s="17"/>
      <c r="BLJ146" s="17"/>
      <c r="BLK146" s="17"/>
      <c r="BLL146" s="17"/>
      <c r="BLM146" s="17"/>
      <c r="BLN146" s="17"/>
      <c r="BLO146" s="17"/>
      <c r="BLP146" s="17"/>
      <c r="BLQ146" s="17"/>
      <c r="BLR146" s="17"/>
      <c r="BLS146" s="17"/>
      <c r="BLT146" s="17"/>
      <c r="BLU146" s="17"/>
      <c r="BLV146" s="17"/>
      <c r="BLW146" s="17"/>
      <c r="BLX146" s="17"/>
      <c r="BLY146" s="17"/>
      <c r="BLZ146" s="17"/>
      <c r="BMA146" s="17"/>
      <c r="BMB146" s="17"/>
      <c r="BMC146" s="17"/>
      <c r="BMD146" s="17"/>
      <c r="BME146" s="17"/>
      <c r="BMF146" s="17"/>
      <c r="BMG146" s="17"/>
      <c r="BMH146" s="17"/>
      <c r="BMI146" s="17"/>
      <c r="BMJ146" s="17"/>
      <c r="BMK146" s="17"/>
      <c r="BML146" s="17"/>
      <c r="BMM146" s="17"/>
      <c r="BMN146" s="17"/>
      <c r="BMO146" s="17"/>
      <c r="BMP146" s="17"/>
      <c r="BMQ146" s="17"/>
      <c r="BMR146" s="17"/>
      <c r="BMS146" s="17"/>
      <c r="BMT146" s="17"/>
      <c r="BMU146" s="17"/>
      <c r="BMV146" s="17"/>
      <c r="BMW146" s="17"/>
      <c r="BMX146" s="17"/>
      <c r="BMY146" s="17"/>
      <c r="BMZ146" s="17"/>
      <c r="BNA146" s="17"/>
      <c r="BNB146" s="17"/>
      <c r="BNC146" s="17"/>
      <c r="BND146" s="17"/>
      <c r="BNE146" s="17"/>
      <c r="BNF146" s="17"/>
      <c r="BNG146" s="17"/>
      <c r="BNH146" s="17"/>
      <c r="BNI146" s="17"/>
      <c r="BNJ146" s="17"/>
      <c r="BNK146" s="17"/>
      <c r="BNL146" s="17"/>
      <c r="BNM146" s="17"/>
      <c r="BNN146" s="17"/>
      <c r="BNO146" s="17"/>
      <c r="BNP146" s="17"/>
      <c r="BNQ146" s="17"/>
      <c r="BNR146" s="17"/>
      <c r="BNS146" s="17"/>
      <c r="BNT146" s="17"/>
      <c r="BNU146" s="17"/>
      <c r="BNV146" s="17"/>
      <c r="BNW146" s="17"/>
      <c r="BNX146" s="17"/>
      <c r="BNY146" s="17"/>
      <c r="BNZ146" s="17"/>
      <c r="BOA146" s="17"/>
      <c r="BOB146" s="17"/>
      <c r="BOC146" s="17"/>
      <c r="BOD146" s="17"/>
      <c r="BOE146" s="17"/>
      <c r="BOF146" s="17"/>
      <c r="BOG146" s="17"/>
      <c r="BOH146" s="17"/>
      <c r="BOI146" s="17"/>
      <c r="BOJ146" s="17"/>
      <c r="BOK146" s="17"/>
      <c r="BOL146" s="17"/>
      <c r="BOM146" s="17"/>
      <c r="BON146" s="17"/>
      <c r="BOO146" s="17"/>
      <c r="BOP146" s="17"/>
      <c r="BOQ146" s="17"/>
      <c r="BOR146" s="17"/>
      <c r="BOS146" s="17"/>
      <c r="BOT146" s="17"/>
      <c r="BOU146" s="17"/>
      <c r="BOV146" s="17"/>
      <c r="BOW146" s="17"/>
      <c r="BOX146" s="17"/>
      <c r="BOY146" s="17"/>
      <c r="BOZ146" s="17"/>
      <c r="BPA146" s="17"/>
      <c r="BPB146" s="17"/>
      <c r="BPC146" s="17"/>
      <c r="BPD146" s="17"/>
      <c r="BPE146" s="17"/>
      <c r="BPF146" s="17"/>
      <c r="BPG146" s="17"/>
      <c r="BPH146" s="17"/>
      <c r="BPI146" s="17"/>
      <c r="BPJ146" s="17"/>
      <c r="BPK146" s="17"/>
      <c r="BPL146" s="17"/>
      <c r="BPM146" s="17"/>
      <c r="BPN146" s="17"/>
      <c r="BPO146" s="17"/>
      <c r="BPP146" s="17"/>
      <c r="BPQ146" s="17"/>
      <c r="BPR146" s="17"/>
      <c r="BPS146" s="17"/>
      <c r="BPT146" s="17"/>
      <c r="BPU146" s="17"/>
      <c r="BPV146" s="17"/>
      <c r="BPW146" s="17"/>
      <c r="BPX146" s="17"/>
      <c r="BPY146" s="17"/>
      <c r="BPZ146" s="17"/>
      <c r="BQA146" s="17"/>
      <c r="BQB146" s="17"/>
      <c r="BQC146" s="17"/>
      <c r="BQD146" s="17"/>
      <c r="BQE146" s="17"/>
      <c r="BQF146" s="17"/>
      <c r="BQG146" s="17"/>
      <c r="BQH146" s="17"/>
      <c r="BQI146" s="17"/>
      <c r="BQJ146" s="17"/>
      <c r="BQK146" s="17"/>
      <c r="BQL146" s="17"/>
      <c r="BQM146" s="17"/>
      <c r="BQN146" s="17"/>
      <c r="BQO146" s="17"/>
      <c r="BQP146" s="17"/>
      <c r="BQQ146" s="17"/>
      <c r="BQR146" s="17"/>
      <c r="BQS146" s="17"/>
      <c r="BQT146" s="17"/>
      <c r="BQU146" s="17"/>
      <c r="BQV146" s="17"/>
      <c r="BQW146" s="17"/>
      <c r="BQX146" s="17"/>
      <c r="BQY146" s="17"/>
      <c r="BQZ146" s="17"/>
      <c r="BRA146" s="17"/>
      <c r="BRB146" s="17"/>
      <c r="BRC146" s="17"/>
      <c r="BRD146" s="17"/>
      <c r="BRE146" s="17"/>
      <c r="BRF146" s="17"/>
      <c r="BRG146" s="17"/>
      <c r="BRH146" s="17"/>
      <c r="BRI146" s="17"/>
      <c r="BRJ146" s="17"/>
      <c r="BRK146" s="17"/>
      <c r="BRL146" s="17"/>
      <c r="BRM146" s="17"/>
      <c r="BRN146" s="17"/>
      <c r="BRO146" s="17"/>
      <c r="BRP146" s="17"/>
      <c r="BRQ146" s="17"/>
      <c r="BRR146" s="17"/>
      <c r="BRS146" s="17"/>
      <c r="BRT146" s="17"/>
      <c r="BRU146" s="17"/>
      <c r="BRV146" s="17"/>
      <c r="BRW146" s="17"/>
      <c r="BRX146" s="17"/>
      <c r="BRY146" s="17"/>
      <c r="BRZ146" s="17"/>
      <c r="BSA146" s="17"/>
      <c r="BSB146" s="17"/>
      <c r="BSC146" s="17"/>
      <c r="BSD146" s="17"/>
      <c r="BSE146" s="17"/>
      <c r="BSF146" s="17"/>
      <c r="BSG146" s="17"/>
      <c r="BSH146" s="17"/>
      <c r="BSI146" s="17"/>
      <c r="BSJ146" s="17"/>
      <c r="BSK146" s="17"/>
      <c r="BSL146" s="17"/>
      <c r="BSM146" s="17"/>
      <c r="BSN146" s="17"/>
      <c r="BSO146" s="17"/>
      <c r="BSP146" s="17"/>
      <c r="BSQ146" s="17"/>
      <c r="BSR146" s="17"/>
      <c r="BSS146" s="17"/>
      <c r="BST146" s="17"/>
      <c r="BSU146" s="17"/>
      <c r="BSV146" s="17"/>
      <c r="BSW146" s="17"/>
      <c r="BSX146" s="17"/>
      <c r="BSY146" s="17"/>
      <c r="BSZ146" s="17"/>
      <c r="BTA146" s="17"/>
      <c r="BTB146" s="17"/>
      <c r="BTC146" s="17"/>
      <c r="BTD146" s="17"/>
      <c r="BTE146" s="17"/>
      <c r="BTF146" s="17"/>
      <c r="BTG146" s="17"/>
      <c r="BTH146" s="17"/>
      <c r="BTI146" s="17"/>
      <c r="BTJ146" s="17"/>
      <c r="BTK146" s="17"/>
      <c r="BTL146" s="17"/>
      <c r="BTM146" s="17"/>
      <c r="BTN146" s="17"/>
      <c r="BTO146" s="17"/>
      <c r="BTP146" s="17"/>
      <c r="BTQ146" s="17"/>
      <c r="BTR146" s="17"/>
      <c r="BTS146" s="17"/>
      <c r="BTT146" s="17"/>
      <c r="BTU146" s="17"/>
      <c r="BTV146" s="17"/>
      <c r="BTW146" s="17"/>
      <c r="BTX146" s="17"/>
      <c r="BTY146" s="17"/>
      <c r="BTZ146" s="17"/>
      <c r="BUA146" s="17"/>
      <c r="BUB146" s="17"/>
      <c r="BUC146" s="17"/>
      <c r="BUD146" s="17"/>
      <c r="BUE146" s="17"/>
      <c r="BUF146" s="17"/>
      <c r="BUG146" s="17"/>
      <c r="BUH146" s="17"/>
      <c r="BUI146" s="17"/>
      <c r="BUJ146" s="17"/>
      <c r="BUK146" s="17"/>
      <c r="BUL146" s="17"/>
      <c r="BUM146" s="17"/>
      <c r="BUN146" s="17"/>
      <c r="BUO146" s="17"/>
      <c r="BUP146" s="17"/>
      <c r="BUQ146" s="17"/>
      <c r="BUR146" s="17"/>
      <c r="BUS146" s="17"/>
      <c r="BUT146" s="17"/>
      <c r="BUU146" s="17"/>
      <c r="BUV146" s="17"/>
      <c r="BUW146" s="17"/>
      <c r="BUX146" s="17"/>
      <c r="BUY146" s="17"/>
      <c r="BUZ146" s="17"/>
      <c r="BVA146" s="17"/>
      <c r="BVB146" s="17"/>
      <c r="BVC146" s="17"/>
      <c r="BVD146" s="17"/>
      <c r="BVE146" s="17"/>
      <c r="BVF146" s="17"/>
      <c r="BVG146" s="17"/>
      <c r="BVH146" s="17"/>
      <c r="BVI146" s="17"/>
      <c r="BVJ146" s="17"/>
      <c r="BVK146" s="17"/>
      <c r="BVL146" s="17"/>
      <c r="BVM146" s="17"/>
      <c r="BVN146" s="17"/>
      <c r="BVO146" s="17"/>
      <c r="BVP146" s="17"/>
      <c r="BVQ146" s="17"/>
      <c r="BVR146" s="17"/>
      <c r="BVS146" s="17"/>
      <c r="BVT146" s="17"/>
      <c r="BVU146" s="17"/>
      <c r="BVV146" s="17"/>
      <c r="BVW146" s="17"/>
      <c r="BVX146" s="17"/>
      <c r="BVY146" s="17"/>
      <c r="BVZ146" s="17"/>
      <c r="BWA146" s="17"/>
      <c r="BWB146" s="17"/>
      <c r="BWC146" s="17"/>
      <c r="BWD146" s="17"/>
      <c r="BWE146" s="17"/>
      <c r="BWF146" s="17"/>
      <c r="BWG146" s="17"/>
      <c r="BWH146" s="17"/>
      <c r="BWI146" s="17"/>
      <c r="BWJ146" s="17"/>
      <c r="BWK146" s="17"/>
      <c r="BWL146" s="17"/>
      <c r="BWM146" s="17"/>
      <c r="BWN146" s="17"/>
      <c r="BWO146" s="17"/>
      <c r="BWP146" s="17"/>
      <c r="BWQ146" s="17"/>
      <c r="BWR146" s="17"/>
      <c r="BWS146" s="17"/>
      <c r="BWT146" s="17"/>
      <c r="BWU146" s="17"/>
      <c r="BWV146" s="17"/>
      <c r="BWW146" s="17"/>
      <c r="BWX146" s="17"/>
      <c r="BWY146" s="17"/>
      <c r="BWZ146" s="17"/>
      <c r="BXA146" s="17"/>
      <c r="BXB146" s="17"/>
      <c r="BXC146" s="17"/>
      <c r="BXD146" s="17"/>
      <c r="BXE146" s="17"/>
      <c r="BXF146" s="17"/>
      <c r="BXG146" s="17"/>
      <c r="BXH146" s="17"/>
      <c r="BXI146" s="17"/>
      <c r="BXJ146" s="17"/>
      <c r="BXK146" s="17"/>
      <c r="BXL146" s="17"/>
      <c r="BXM146" s="17"/>
      <c r="BXN146" s="17"/>
      <c r="BXO146" s="17"/>
      <c r="BXP146" s="17"/>
      <c r="BXQ146" s="17"/>
      <c r="BXR146" s="17"/>
      <c r="BXS146" s="17"/>
      <c r="BXT146" s="17"/>
      <c r="BXU146" s="17"/>
      <c r="BXV146" s="17"/>
      <c r="BXW146" s="17"/>
      <c r="BXX146" s="17"/>
      <c r="BXY146" s="17"/>
      <c r="BXZ146" s="17"/>
      <c r="BYA146" s="17"/>
      <c r="BYB146" s="17"/>
      <c r="BYC146" s="17"/>
      <c r="BYD146" s="17"/>
      <c r="BYE146" s="17"/>
      <c r="BYF146" s="17"/>
      <c r="BYG146" s="17"/>
      <c r="BYH146" s="17"/>
      <c r="BYI146" s="17"/>
      <c r="BYJ146" s="17"/>
      <c r="BYK146" s="17"/>
      <c r="BYL146" s="17"/>
      <c r="BYM146" s="17"/>
      <c r="BYN146" s="17"/>
      <c r="BYO146" s="17"/>
      <c r="BYP146" s="17"/>
      <c r="BYQ146" s="17"/>
      <c r="BYR146" s="17"/>
      <c r="BYS146" s="17"/>
      <c r="BYT146" s="17"/>
      <c r="BYU146" s="17"/>
      <c r="BYV146" s="17"/>
      <c r="BYW146" s="17"/>
      <c r="BYX146" s="17"/>
      <c r="BYY146" s="17"/>
      <c r="BYZ146" s="17"/>
      <c r="BZA146" s="17"/>
      <c r="BZB146" s="17"/>
      <c r="BZC146" s="17"/>
      <c r="BZD146" s="17"/>
      <c r="BZE146" s="17"/>
      <c r="BZF146" s="17"/>
      <c r="BZG146" s="17"/>
      <c r="BZH146" s="17"/>
      <c r="BZI146" s="17"/>
      <c r="BZJ146" s="17"/>
      <c r="BZK146" s="17"/>
      <c r="BZL146" s="17"/>
      <c r="BZM146" s="17"/>
      <c r="BZN146" s="17"/>
      <c r="BZO146" s="17"/>
      <c r="BZP146" s="17"/>
      <c r="BZQ146" s="17"/>
      <c r="BZR146" s="17"/>
      <c r="BZS146" s="17"/>
      <c r="BZT146" s="17"/>
      <c r="BZU146" s="17"/>
      <c r="BZV146" s="17"/>
      <c r="BZW146" s="17"/>
      <c r="BZX146" s="17"/>
      <c r="BZY146" s="17"/>
      <c r="BZZ146" s="17"/>
      <c r="CAA146" s="17"/>
      <c r="CAB146" s="17"/>
      <c r="CAC146" s="17"/>
      <c r="CAD146" s="17"/>
      <c r="CAE146" s="17"/>
      <c r="CAF146" s="17"/>
      <c r="CAG146" s="17"/>
      <c r="CAH146" s="17"/>
      <c r="CAI146" s="17"/>
      <c r="CAJ146" s="17"/>
      <c r="CAK146" s="17"/>
      <c r="CAL146" s="17"/>
      <c r="CAM146" s="17"/>
      <c r="CAN146" s="17"/>
      <c r="CAO146" s="17"/>
      <c r="CAP146" s="17"/>
      <c r="CAQ146" s="17"/>
      <c r="CAR146" s="17"/>
      <c r="CAS146" s="17"/>
      <c r="CAT146" s="17"/>
      <c r="CAU146" s="17"/>
      <c r="CAV146" s="17"/>
      <c r="CAW146" s="17"/>
      <c r="CAX146" s="17"/>
      <c r="CAY146" s="17"/>
      <c r="CAZ146" s="17"/>
      <c r="CBA146" s="17"/>
      <c r="CBB146" s="17"/>
      <c r="CBC146" s="17"/>
      <c r="CBD146" s="17"/>
      <c r="CBE146" s="17"/>
      <c r="CBF146" s="17"/>
      <c r="CBG146" s="17"/>
      <c r="CBH146" s="17"/>
      <c r="CBI146" s="17"/>
      <c r="CBJ146" s="17"/>
      <c r="CBK146" s="17"/>
      <c r="CBL146" s="17"/>
      <c r="CBM146" s="17"/>
      <c r="CBN146" s="17"/>
      <c r="CBO146" s="17"/>
      <c r="CBP146" s="17"/>
      <c r="CBQ146" s="17"/>
      <c r="CBR146" s="17"/>
      <c r="CBS146" s="17"/>
      <c r="CBT146" s="17"/>
      <c r="CBU146" s="17"/>
      <c r="CBV146" s="17"/>
      <c r="CBW146" s="17"/>
      <c r="CBX146" s="17"/>
      <c r="CBY146" s="17"/>
      <c r="CBZ146" s="17"/>
      <c r="CCA146" s="17"/>
      <c r="CCB146" s="17"/>
      <c r="CCC146" s="17"/>
      <c r="CCD146" s="17"/>
      <c r="CCE146" s="17"/>
      <c r="CCF146" s="17"/>
      <c r="CCG146" s="17"/>
      <c r="CCH146" s="17"/>
      <c r="CCI146" s="17"/>
      <c r="CCJ146" s="17"/>
      <c r="CCK146" s="17"/>
      <c r="CCL146" s="17"/>
      <c r="CCM146" s="17"/>
      <c r="CCN146" s="17"/>
      <c r="CCO146" s="17"/>
      <c r="CCP146" s="17"/>
      <c r="CCQ146" s="17"/>
      <c r="CCR146" s="17"/>
      <c r="CCS146" s="17"/>
      <c r="CCT146" s="17"/>
      <c r="CCU146" s="17"/>
      <c r="CCV146" s="17"/>
      <c r="CCW146" s="17"/>
      <c r="CCX146" s="17"/>
      <c r="CCY146" s="17"/>
      <c r="CCZ146" s="17"/>
      <c r="CDA146" s="17"/>
      <c r="CDB146" s="17"/>
      <c r="CDC146" s="17"/>
      <c r="CDD146" s="17"/>
      <c r="CDE146" s="17"/>
      <c r="CDF146" s="17"/>
      <c r="CDG146" s="17"/>
      <c r="CDH146" s="17"/>
      <c r="CDI146" s="17"/>
      <c r="CDJ146" s="17"/>
      <c r="CDK146" s="17"/>
      <c r="CDL146" s="17"/>
      <c r="CDM146" s="17"/>
      <c r="CDN146" s="17"/>
      <c r="CDO146" s="17"/>
      <c r="CDP146" s="17"/>
      <c r="CDQ146" s="17"/>
      <c r="CDR146" s="17"/>
      <c r="CDS146" s="17"/>
      <c r="CDT146" s="17"/>
      <c r="CDU146" s="17"/>
    </row>
    <row r="147">
      <c r="A147" s="14" t="s">
        <v>2778</v>
      </c>
      <c r="B147" s="16">
        <v>29146.0</v>
      </c>
      <c r="C147" s="14" t="s">
        <v>2933</v>
      </c>
      <c r="D147" s="14" t="s">
        <v>3265</v>
      </c>
      <c r="E147" s="14" t="s">
        <v>3674</v>
      </c>
      <c r="F147" s="14" t="s">
        <v>2835</v>
      </c>
      <c r="I147" s="14" t="s">
        <v>2558</v>
      </c>
      <c r="J147" s="14" t="s">
        <v>3252</v>
      </c>
      <c r="K147" s="14" t="s">
        <v>2619</v>
      </c>
      <c r="L147" s="14" t="s">
        <v>2658</v>
      </c>
      <c r="M147" s="17"/>
      <c r="N147" s="14" t="s">
        <v>21</v>
      </c>
      <c r="O147" s="14" t="s">
        <v>21</v>
      </c>
      <c r="P147" s="14" t="s">
        <v>2690</v>
      </c>
      <c r="Q147" s="16">
        <v>11.0</v>
      </c>
      <c r="R147" s="16">
        <v>4095732.0</v>
      </c>
      <c r="S147" s="16">
        <v>4095732.0</v>
      </c>
      <c r="T147" s="14" t="s">
        <v>2631</v>
      </c>
      <c r="U147" s="14" t="s">
        <v>2630</v>
      </c>
      <c r="V147" s="14" t="s">
        <v>3897</v>
      </c>
      <c r="W147" s="14" t="s">
        <v>3898</v>
      </c>
      <c r="X147" s="16">
        <v>0.37</v>
      </c>
      <c r="Y147" s="17"/>
      <c r="Z147" s="16">
        <v>33.0</v>
      </c>
      <c r="AA147" s="16">
        <v>57.0</v>
      </c>
      <c r="AB147" s="17"/>
      <c r="AC147" s="16">
        <v>47.0</v>
      </c>
      <c r="AD147" s="16">
        <v>920.0</v>
      </c>
      <c r="AE147" s="22">
        <v>45485.0</v>
      </c>
      <c r="AF147" s="17"/>
      <c r="AG147" s="17"/>
      <c r="AH147" s="17"/>
      <c r="AI147" s="17"/>
      <c r="AJ147" s="17"/>
      <c r="AK147" s="17"/>
      <c r="AL147" s="16">
        <v>59.0</v>
      </c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4" t="s">
        <v>3270</v>
      </c>
      <c r="BB147" s="17"/>
      <c r="BC147" s="17"/>
      <c r="BD147" s="14" t="s">
        <v>3423</v>
      </c>
      <c r="BE147" s="17"/>
      <c r="BF147" s="17"/>
      <c r="BG147" s="16">
        <v>1.0</v>
      </c>
      <c r="BH147" s="14" t="s">
        <v>2781</v>
      </c>
      <c r="BI147" s="17"/>
      <c r="BJ147" s="14" t="s">
        <v>2566</v>
      </c>
      <c r="BK147" s="17"/>
      <c r="BL147" s="17"/>
      <c r="BM147" s="16">
        <v>31.1333333</v>
      </c>
      <c r="BN147" s="17"/>
      <c r="BO147" s="17"/>
      <c r="BP147" s="17"/>
      <c r="BQ147" s="17"/>
      <c r="BR147" s="17"/>
      <c r="BS147" s="17"/>
      <c r="BT147" s="16">
        <v>10.68</v>
      </c>
      <c r="BU147" s="14" t="s">
        <v>2680</v>
      </c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4" t="s">
        <v>3601</v>
      </c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  <c r="KL147" s="17"/>
      <c r="KM147" s="17"/>
      <c r="KN147" s="17"/>
      <c r="KO147" s="17"/>
      <c r="KP147" s="17"/>
      <c r="KQ147" s="17"/>
      <c r="KR147" s="17"/>
      <c r="KS147" s="17"/>
      <c r="KT147" s="17"/>
      <c r="KU147" s="17"/>
      <c r="KV147" s="17"/>
      <c r="KW147" s="17"/>
      <c r="KX147" s="17"/>
      <c r="KY147" s="17"/>
      <c r="KZ147" s="17"/>
      <c r="LA147" s="17"/>
      <c r="LB147" s="17"/>
      <c r="LC147" s="17"/>
      <c r="LD147" s="17"/>
      <c r="LE147" s="17"/>
      <c r="LF147" s="17"/>
      <c r="LG147" s="17"/>
      <c r="LH147" s="17"/>
      <c r="LI147" s="17"/>
      <c r="LJ147" s="17"/>
      <c r="LK147" s="17"/>
      <c r="LL147" s="17"/>
      <c r="LM147" s="17"/>
      <c r="LN147" s="17"/>
      <c r="LO147" s="17"/>
      <c r="LP147" s="17"/>
      <c r="LQ147" s="17"/>
      <c r="LR147" s="17"/>
      <c r="LS147" s="17"/>
      <c r="LT147" s="17"/>
      <c r="LU147" s="17"/>
      <c r="LV147" s="17"/>
      <c r="LW147" s="17"/>
      <c r="LX147" s="17"/>
      <c r="LY147" s="17"/>
      <c r="LZ147" s="17"/>
      <c r="MA147" s="17"/>
      <c r="MB147" s="17"/>
      <c r="MC147" s="17"/>
      <c r="MD147" s="17"/>
      <c r="ME147" s="17"/>
      <c r="MF147" s="17"/>
      <c r="MG147" s="17"/>
      <c r="MH147" s="17"/>
      <c r="MI147" s="17"/>
      <c r="MJ147" s="17"/>
      <c r="MK147" s="17"/>
      <c r="ML147" s="17"/>
      <c r="MM147" s="17"/>
      <c r="MN147" s="17"/>
      <c r="MO147" s="17"/>
      <c r="MP147" s="17"/>
      <c r="MQ147" s="17"/>
      <c r="MR147" s="17"/>
      <c r="MS147" s="17"/>
      <c r="MT147" s="17"/>
      <c r="MU147" s="17"/>
      <c r="MV147" s="17"/>
      <c r="MW147" s="17"/>
      <c r="MX147" s="17"/>
      <c r="MY147" s="17"/>
      <c r="MZ147" s="17"/>
      <c r="NA147" s="17"/>
      <c r="NB147" s="17"/>
      <c r="NC147" s="17"/>
      <c r="ND147" s="17"/>
      <c r="NE147" s="17"/>
      <c r="NF147" s="17"/>
      <c r="NG147" s="17"/>
      <c r="NH147" s="17"/>
      <c r="NI147" s="17"/>
      <c r="NJ147" s="17"/>
      <c r="NK147" s="17"/>
      <c r="NL147" s="17"/>
      <c r="NM147" s="17"/>
      <c r="NN147" s="17"/>
      <c r="NO147" s="17"/>
      <c r="NP147" s="17"/>
      <c r="NQ147" s="17"/>
      <c r="NR147" s="17"/>
      <c r="NS147" s="17"/>
      <c r="NT147" s="17"/>
      <c r="NU147" s="17"/>
      <c r="NV147" s="17"/>
      <c r="NW147" s="17"/>
      <c r="NX147" s="17"/>
      <c r="NY147" s="17"/>
      <c r="NZ147" s="17"/>
      <c r="OA147" s="17"/>
      <c r="OB147" s="17"/>
      <c r="OC147" s="17"/>
      <c r="OD147" s="17"/>
      <c r="OE147" s="17"/>
      <c r="OF147" s="17"/>
      <c r="OG147" s="17"/>
      <c r="OH147" s="17"/>
      <c r="OI147" s="17"/>
      <c r="OJ147" s="17"/>
      <c r="OK147" s="17"/>
      <c r="OL147" s="17"/>
      <c r="OM147" s="17"/>
      <c r="ON147" s="17"/>
      <c r="OO147" s="17"/>
      <c r="OP147" s="17"/>
      <c r="OQ147" s="17"/>
      <c r="OR147" s="17"/>
      <c r="OS147" s="17"/>
      <c r="OT147" s="17"/>
      <c r="OU147" s="17"/>
      <c r="OV147" s="17"/>
      <c r="OW147" s="17"/>
      <c r="OX147" s="17"/>
      <c r="OY147" s="17"/>
      <c r="OZ147" s="17"/>
      <c r="PA147" s="17"/>
      <c r="PB147" s="17"/>
      <c r="PC147" s="17"/>
      <c r="PD147" s="17"/>
      <c r="PE147" s="17"/>
      <c r="PF147" s="17"/>
      <c r="PG147" s="17"/>
      <c r="PH147" s="17"/>
      <c r="PI147" s="17"/>
      <c r="PJ147" s="17"/>
      <c r="PK147" s="17"/>
      <c r="PL147" s="17"/>
      <c r="PM147" s="17"/>
      <c r="PN147" s="17"/>
      <c r="PO147" s="17"/>
      <c r="PP147" s="17"/>
      <c r="PQ147" s="17"/>
      <c r="PR147" s="17"/>
      <c r="PS147" s="17"/>
      <c r="PT147" s="17"/>
      <c r="PU147" s="17"/>
      <c r="PV147" s="17"/>
      <c r="PW147" s="17"/>
      <c r="PX147" s="17"/>
      <c r="PY147" s="17"/>
      <c r="PZ147" s="17"/>
      <c r="QA147" s="17"/>
      <c r="QB147" s="17"/>
      <c r="QC147" s="17"/>
      <c r="QD147" s="17"/>
      <c r="QE147" s="17"/>
      <c r="QF147" s="17"/>
      <c r="QG147" s="17"/>
      <c r="QH147" s="17"/>
      <c r="QI147" s="17"/>
      <c r="QJ147" s="17"/>
      <c r="QK147" s="17"/>
      <c r="QL147" s="17"/>
      <c r="QM147" s="17"/>
      <c r="QN147" s="17"/>
      <c r="QO147" s="17"/>
      <c r="QP147" s="17"/>
      <c r="QQ147" s="17"/>
      <c r="QR147" s="17"/>
      <c r="QS147" s="17"/>
      <c r="QT147" s="17"/>
      <c r="QU147" s="17"/>
      <c r="QV147" s="17"/>
      <c r="QW147" s="17"/>
      <c r="QX147" s="17"/>
      <c r="QY147" s="17"/>
      <c r="QZ147" s="17"/>
      <c r="RA147" s="17"/>
      <c r="RB147" s="17"/>
      <c r="RC147" s="17"/>
      <c r="RD147" s="17"/>
      <c r="RE147" s="17"/>
      <c r="RF147" s="17"/>
      <c r="RG147" s="17"/>
      <c r="RH147" s="17"/>
      <c r="RI147" s="17"/>
      <c r="RJ147" s="17"/>
      <c r="RK147" s="17"/>
      <c r="RL147" s="17"/>
      <c r="RM147" s="17"/>
      <c r="RN147" s="17"/>
      <c r="RO147" s="17"/>
      <c r="RP147" s="17"/>
      <c r="RQ147" s="17"/>
      <c r="RR147" s="17"/>
      <c r="RS147" s="17"/>
      <c r="RT147" s="17"/>
      <c r="RU147" s="17"/>
      <c r="RV147" s="17"/>
      <c r="RW147" s="17"/>
      <c r="RX147" s="17"/>
      <c r="RY147" s="17"/>
      <c r="RZ147" s="17"/>
      <c r="SA147" s="17"/>
      <c r="SB147" s="17"/>
      <c r="SC147" s="17"/>
      <c r="SD147" s="17"/>
      <c r="SE147" s="17"/>
      <c r="SF147" s="17"/>
      <c r="SG147" s="17"/>
      <c r="SH147" s="17"/>
      <c r="SI147" s="17"/>
      <c r="SJ147" s="17"/>
      <c r="SK147" s="17"/>
      <c r="SL147" s="17"/>
      <c r="SM147" s="17"/>
      <c r="SN147" s="17"/>
      <c r="SO147" s="17"/>
      <c r="SP147" s="17"/>
      <c r="SQ147" s="17"/>
      <c r="SR147" s="17"/>
      <c r="SS147" s="17"/>
      <c r="ST147" s="17"/>
      <c r="SU147" s="17"/>
      <c r="SV147" s="17"/>
      <c r="SW147" s="17"/>
      <c r="SX147" s="17"/>
      <c r="SY147" s="17"/>
      <c r="SZ147" s="17"/>
      <c r="TA147" s="17"/>
      <c r="TB147" s="17"/>
      <c r="TC147" s="17"/>
      <c r="TD147" s="17"/>
      <c r="TE147" s="17"/>
      <c r="TF147" s="17"/>
      <c r="TG147" s="17"/>
      <c r="TH147" s="17"/>
      <c r="TI147" s="17"/>
      <c r="TJ147" s="17"/>
      <c r="TK147" s="17"/>
      <c r="TL147" s="17"/>
      <c r="TM147" s="17"/>
      <c r="TN147" s="17"/>
      <c r="TO147" s="17"/>
      <c r="TP147" s="17"/>
      <c r="TQ147" s="17"/>
      <c r="TR147" s="17"/>
      <c r="TS147" s="17"/>
      <c r="TT147" s="17"/>
      <c r="TU147" s="17"/>
      <c r="TV147" s="17"/>
      <c r="TW147" s="17"/>
      <c r="TX147" s="17"/>
      <c r="TY147" s="17"/>
      <c r="TZ147" s="17"/>
      <c r="UA147" s="17"/>
      <c r="UB147" s="17"/>
      <c r="UC147" s="17"/>
      <c r="UD147" s="17"/>
      <c r="UE147" s="17"/>
      <c r="UF147" s="17"/>
      <c r="UG147" s="17"/>
      <c r="UH147" s="17"/>
      <c r="UI147" s="17"/>
      <c r="UJ147" s="17"/>
      <c r="UK147" s="17"/>
      <c r="UL147" s="17"/>
      <c r="UM147" s="17"/>
      <c r="UN147" s="17"/>
      <c r="UO147" s="17"/>
      <c r="UP147" s="17"/>
      <c r="UQ147" s="17"/>
      <c r="UR147" s="17"/>
      <c r="US147" s="17"/>
      <c r="UT147" s="17"/>
      <c r="UU147" s="17"/>
      <c r="UV147" s="17"/>
      <c r="UW147" s="17"/>
      <c r="UX147" s="17"/>
      <c r="UY147" s="17"/>
      <c r="UZ147" s="17"/>
      <c r="VA147" s="17"/>
      <c r="VB147" s="17"/>
      <c r="VC147" s="17"/>
      <c r="VD147" s="17"/>
      <c r="VE147" s="17"/>
      <c r="VF147" s="17"/>
      <c r="VG147" s="17"/>
      <c r="VH147" s="17"/>
      <c r="VI147" s="17"/>
      <c r="VJ147" s="17"/>
      <c r="VK147" s="17"/>
      <c r="VL147" s="17"/>
      <c r="VM147" s="17"/>
      <c r="VN147" s="17"/>
      <c r="VO147" s="17"/>
      <c r="VP147" s="17"/>
      <c r="VQ147" s="17"/>
      <c r="VR147" s="17"/>
      <c r="VS147" s="17"/>
      <c r="VT147" s="17"/>
      <c r="VU147" s="17"/>
      <c r="VV147" s="17"/>
      <c r="VW147" s="17"/>
      <c r="VX147" s="17"/>
      <c r="VY147" s="17"/>
      <c r="VZ147" s="17"/>
      <c r="WA147" s="17"/>
      <c r="WB147" s="17"/>
      <c r="WC147" s="17"/>
      <c r="WD147" s="17"/>
      <c r="WE147" s="17"/>
      <c r="WF147" s="17"/>
      <c r="WG147" s="17"/>
      <c r="WH147" s="17"/>
      <c r="WI147" s="17"/>
      <c r="WJ147" s="17"/>
      <c r="WK147" s="17"/>
      <c r="WL147" s="17"/>
      <c r="WM147" s="17"/>
      <c r="WN147" s="17"/>
      <c r="WO147" s="17"/>
      <c r="WP147" s="17"/>
      <c r="WQ147" s="17"/>
      <c r="WR147" s="17"/>
      <c r="WS147" s="17"/>
      <c r="WT147" s="17"/>
      <c r="WU147" s="17"/>
      <c r="WV147" s="17"/>
      <c r="WW147" s="17"/>
      <c r="WX147" s="17"/>
      <c r="WY147" s="17"/>
      <c r="WZ147" s="17"/>
      <c r="XA147" s="17"/>
      <c r="XB147" s="17"/>
      <c r="XC147" s="17"/>
      <c r="XD147" s="17"/>
      <c r="XE147" s="17"/>
      <c r="XF147" s="17"/>
      <c r="XG147" s="17"/>
      <c r="XH147" s="17"/>
      <c r="XI147" s="17"/>
      <c r="XJ147" s="17"/>
      <c r="XK147" s="17"/>
      <c r="XL147" s="17"/>
      <c r="XM147" s="17"/>
      <c r="XN147" s="17"/>
      <c r="XO147" s="17"/>
      <c r="XP147" s="17"/>
      <c r="XQ147" s="17"/>
      <c r="XR147" s="17"/>
      <c r="XS147" s="17"/>
      <c r="XT147" s="17"/>
      <c r="XU147" s="17"/>
      <c r="XV147" s="17"/>
      <c r="XW147" s="17"/>
      <c r="XX147" s="17"/>
      <c r="XY147" s="17"/>
      <c r="XZ147" s="17"/>
      <c r="YA147" s="17"/>
      <c r="YB147" s="17"/>
      <c r="YC147" s="17"/>
      <c r="YD147" s="17"/>
      <c r="YE147" s="17"/>
      <c r="YF147" s="17"/>
      <c r="YG147" s="17"/>
      <c r="YH147" s="17"/>
      <c r="YI147" s="17"/>
      <c r="YJ147" s="17"/>
      <c r="YK147" s="17"/>
      <c r="YL147" s="17"/>
      <c r="YM147" s="17"/>
      <c r="YN147" s="17"/>
      <c r="YO147" s="17"/>
      <c r="YP147" s="17"/>
      <c r="YQ147" s="17"/>
      <c r="YR147" s="17"/>
      <c r="YS147" s="17"/>
      <c r="YT147" s="17"/>
      <c r="YU147" s="17"/>
      <c r="YV147" s="17"/>
      <c r="YW147" s="17"/>
      <c r="YX147" s="17"/>
      <c r="YY147" s="17"/>
      <c r="YZ147" s="17"/>
      <c r="ZA147" s="17"/>
      <c r="ZB147" s="17"/>
      <c r="ZC147" s="17"/>
      <c r="ZD147" s="17"/>
      <c r="ZE147" s="17"/>
      <c r="ZF147" s="17"/>
      <c r="ZG147" s="17"/>
      <c r="ZH147" s="17"/>
      <c r="ZI147" s="17"/>
      <c r="ZJ147" s="17"/>
      <c r="ZK147" s="17"/>
      <c r="ZL147" s="17"/>
      <c r="ZM147" s="17"/>
      <c r="ZN147" s="17"/>
      <c r="ZO147" s="17"/>
      <c r="ZP147" s="17"/>
      <c r="ZQ147" s="17"/>
      <c r="ZR147" s="17"/>
      <c r="ZS147" s="17"/>
      <c r="ZT147" s="17"/>
      <c r="ZU147" s="17"/>
      <c r="ZV147" s="17"/>
      <c r="ZW147" s="17"/>
      <c r="ZX147" s="17"/>
      <c r="ZY147" s="17"/>
      <c r="ZZ147" s="17"/>
      <c r="AAA147" s="17"/>
      <c r="AAB147" s="17"/>
      <c r="AAC147" s="17"/>
      <c r="AAD147" s="17"/>
      <c r="AAE147" s="17"/>
      <c r="AAF147" s="17"/>
      <c r="AAG147" s="17"/>
      <c r="AAH147" s="17"/>
      <c r="AAI147" s="17"/>
      <c r="AAJ147" s="17"/>
      <c r="AAK147" s="17"/>
      <c r="AAL147" s="17"/>
      <c r="AAM147" s="17"/>
      <c r="AAN147" s="17"/>
      <c r="AAO147" s="17"/>
      <c r="AAP147" s="17"/>
      <c r="AAQ147" s="17"/>
      <c r="AAR147" s="17"/>
      <c r="AAS147" s="17"/>
      <c r="AAT147" s="17"/>
      <c r="AAU147" s="17"/>
      <c r="AAV147" s="17"/>
      <c r="AAW147" s="17"/>
      <c r="AAX147" s="17"/>
      <c r="AAY147" s="17"/>
      <c r="AAZ147" s="17"/>
      <c r="ABA147" s="17"/>
      <c r="ABB147" s="17"/>
      <c r="ABC147" s="17"/>
      <c r="ABD147" s="17"/>
      <c r="ABE147" s="17"/>
      <c r="ABF147" s="17"/>
      <c r="ABG147" s="17"/>
      <c r="ABH147" s="17"/>
      <c r="ABI147" s="17"/>
      <c r="ABJ147" s="17"/>
      <c r="ABK147" s="17"/>
      <c r="ABL147" s="17"/>
      <c r="ABM147" s="17"/>
      <c r="ABN147" s="17"/>
      <c r="ABO147" s="17"/>
      <c r="ABP147" s="17"/>
      <c r="ABQ147" s="17"/>
      <c r="ABR147" s="17"/>
      <c r="ABS147" s="17"/>
      <c r="ABT147" s="17"/>
      <c r="ABU147" s="17"/>
      <c r="ABV147" s="17"/>
      <c r="ABW147" s="17"/>
      <c r="ABX147" s="17"/>
      <c r="ABY147" s="17"/>
      <c r="ABZ147" s="17"/>
      <c r="ACA147" s="17"/>
      <c r="ACB147" s="17"/>
      <c r="ACC147" s="17"/>
      <c r="ACD147" s="17"/>
      <c r="ACE147" s="17"/>
      <c r="ACF147" s="17"/>
      <c r="ACG147" s="17"/>
      <c r="ACH147" s="17"/>
      <c r="ACI147" s="17"/>
      <c r="ACJ147" s="17"/>
      <c r="ACK147" s="17"/>
      <c r="ACL147" s="17"/>
      <c r="ACM147" s="17"/>
      <c r="ACN147" s="17"/>
      <c r="ACO147" s="17"/>
      <c r="ACP147" s="17"/>
      <c r="ACQ147" s="17"/>
      <c r="ACR147" s="17"/>
      <c r="ACS147" s="17"/>
      <c r="ACT147" s="17"/>
      <c r="ACU147" s="17"/>
      <c r="ACV147" s="17"/>
      <c r="ACW147" s="17"/>
      <c r="ACX147" s="17"/>
      <c r="ACY147" s="17"/>
      <c r="ACZ147" s="17"/>
      <c r="ADA147" s="17"/>
      <c r="ADB147" s="17"/>
      <c r="ADC147" s="17"/>
      <c r="ADD147" s="17"/>
      <c r="ADE147" s="17"/>
      <c r="ADF147" s="17"/>
      <c r="ADG147" s="17"/>
      <c r="ADH147" s="17"/>
      <c r="ADI147" s="17"/>
      <c r="ADJ147" s="17"/>
      <c r="ADK147" s="17"/>
      <c r="ADL147" s="17"/>
      <c r="ADM147" s="17"/>
      <c r="ADN147" s="16">
        <v>69.0</v>
      </c>
      <c r="ADO147" s="17"/>
      <c r="ADP147" s="17"/>
      <c r="ADQ147" s="17"/>
      <c r="ADR147" s="17"/>
      <c r="ADS147" s="17"/>
      <c r="ADT147" s="17"/>
      <c r="ADU147" s="17"/>
      <c r="ADV147" s="17"/>
      <c r="ADW147" s="17"/>
      <c r="ADX147" s="17"/>
      <c r="ADY147" s="17"/>
      <c r="ADZ147" s="17"/>
      <c r="AEA147" s="17"/>
      <c r="AEB147" s="17"/>
      <c r="AEC147" s="17"/>
      <c r="AED147" s="17"/>
      <c r="AEE147" s="17"/>
      <c r="AEF147" s="17"/>
      <c r="AEG147" s="17"/>
      <c r="AEH147" s="17"/>
      <c r="AEI147" s="17"/>
      <c r="AEJ147" s="17"/>
      <c r="AEK147" s="17"/>
      <c r="AEL147" s="17"/>
      <c r="AEM147" s="17"/>
      <c r="AEN147" s="17"/>
      <c r="AEO147" s="17"/>
      <c r="AEP147" s="17"/>
      <c r="AEQ147" s="17"/>
      <c r="AER147" s="17"/>
      <c r="AES147" s="17"/>
      <c r="AET147" s="17"/>
      <c r="AEU147" s="17"/>
      <c r="AEV147" s="17"/>
      <c r="AEW147" s="17"/>
      <c r="AEX147" s="17"/>
      <c r="AEY147" s="17"/>
      <c r="AEZ147" s="17"/>
      <c r="AFA147" s="17"/>
      <c r="AFB147" s="17"/>
      <c r="AFC147" s="17"/>
      <c r="AFD147" s="17"/>
      <c r="AFE147" s="17"/>
      <c r="AFF147" s="17"/>
      <c r="AFG147" s="17"/>
      <c r="AFH147" s="17"/>
      <c r="AFI147" s="17"/>
      <c r="AFJ147" s="17"/>
      <c r="AFK147" s="17"/>
      <c r="AFL147" s="17"/>
      <c r="AFM147" s="17"/>
      <c r="AFN147" s="17"/>
      <c r="AFO147" s="17"/>
      <c r="AFP147" s="17"/>
      <c r="AFQ147" s="17"/>
      <c r="AFR147" s="17"/>
      <c r="AFS147" s="17"/>
      <c r="AFT147" s="17"/>
      <c r="AFU147" s="17"/>
      <c r="AFV147" s="17"/>
      <c r="AFW147" s="17"/>
      <c r="AFX147" s="17"/>
      <c r="AFY147" s="17"/>
      <c r="AFZ147" s="17"/>
      <c r="AGA147" s="17"/>
      <c r="AGB147" s="17"/>
      <c r="AGC147" s="17"/>
      <c r="AGD147" s="17"/>
      <c r="AGE147" s="17"/>
      <c r="AGF147" s="17"/>
      <c r="AGG147" s="17"/>
      <c r="AGH147" s="17"/>
      <c r="AGI147" s="17"/>
      <c r="AGJ147" s="17"/>
      <c r="AGK147" s="17"/>
      <c r="AGL147" s="17"/>
      <c r="AGM147" s="17"/>
      <c r="AGN147" s="17"/>
      <c r="AGO147" s="17"/>
      <c r="AGP147" s="17"/>
      <c r="AGQ147" s="17"/>
      <c r="AGR147" s="17"/>
      <c r="AGS147" s="17"/>
      <c r="AGT147" s="17"/>
      <c r="AGU147" s="17"/>
      <c r="AGV147" s="17"/>
      <c r="AGW147" s="17"/>
      <c r="AGX147" s="17"/>
      <c r="AGY147" s="17"/>
      <c r="AGZ147" s="17"/>
      <c r="AHA147" s="17"/>
      <c r="AHB147" s="17"/>
      <c r="AHC147" s="17"/>
      <c r="AHD147" s="17"/>
      <c r="AHE147" s="17"/>
      <c r="AHF147" s="17"/>
      <c r="AHG147" s="17"/>
      <c r="AHH147" s="17"/>
      <c r="AHI147" s="17"/>
      <c r="AHJ147" s="17"/>
      <c r="AHK147" s="17"/>
      <c r="AHL147" s="17"/>
      <c r="AHM147" s="17"/>
      <c r="AHN147" s="17"/>
      <c r="AHO147" s="17"/>
      <c r="AHP147" s="17"/>
      <c r="AHQ147" s="17"/>
      <c r="AHR147" s="17"/>
      <c r="AHS147" s="17"/>
      <c r="AHT147" s="17"/>
      <c r="AHU147" s="17"/>
      <c r="AHV147" s="17"/>
      <c r="AHW147" s="17"/>
      <c r="AHX147" s="17"/>
      <c r="AHY147" s="17"/>
      <c r="AHZ147" s="17"/>
      <c r="AIA147" s="17"/>
      <c r="AIB147" s="17"/>
      <c r="AIC147" s="17"/>
      <c r="AID147" s="17"/>
      <c r="AIE147" s="17"/>
      <c r="AIF147" s="17"/>
      <c r="AIG147" s="17"/>
      <c r="AIH147" s="17"/>
      <c r="AII147" s="17"/>
      <c r="AIJ147" s="17"/>
      <c r="AIK147" s="17"/>
      <c r="AIL147" s="17"/>
      <c r="AIM147" s="17"/>
      <c r="AIN147" s="17"/>
      <c r="AIO147" s="17"/>
      <c r="AIP147" s="17"/>
      <c r="AIQ147" s="17"/>
      <c r="AIR147" s="17"/>
      <c r="AIS147" s="17"/>
      <c r="AIT147" s="17"/>
      <c r="AIU147" s="17"/>
      <c r="AIV147" s="17"/>
      <c r="AIW147" s="17"/>
      <c r="AIX147" s="17"/>
      <c r="AIY147" s="17"/>
      <c r="AIZ147" s="17"/>
      <c r="AJA147" s="17"/>
      <c r="AJB147" s="17"/>
      <c r="AJC147" s="17"/>
      <c r="AJD147" s="17"/>
      <c r="AJE147" s="17"/>
      <c r="AJF147" s="17"/>
      <c r="AJG147" s="17"/>
      <c r="AJH147" s="17"/>
      <c r="AJI147" s="17"/>
      <c r="AJJ147" s="17"/>
      <c r="AJK147" s="17"/>
      <c r="AJL147" s="17"/>
      <c r="AJM147" s="17"/>
      <c r="AJN147" s="17"/>
      <c r="AJO147" s="17"/>
      <c r="AJP147" s="17"/>
      <c r="AJQ147" s="17"/>
      <c r="AJR147" s="17"/>
      <c r="AJS147" s="17"/>
      <c r="AJT147" s="17"/>
      <c r="AJU147" s="17"/>
      <c r="AJV147" s="17"/>
      <c r="AJW147" s="17"/>
      <c r="AJX147" s="17"/>
      <c r="AJY147" s="17"/>
      <c r="AJZ147" s="17"/>
      <c r="AKA147" s="17"/>
      <c r="AKB147" s="17"/>
      <c r="AKC147" s="17"/>
      <c r="AKD147" s="17"/>
      <c r="AKE147" s="17"/>
      <c r="AKF147" s="17"/>
      <c r="AKG147" s="17"/>
      <c r="AKH147" s="17"/>
      <c r="AKI147" s="17"/>
      <c r="AKJ147" s="17"/>
      <c r="AKK147" s="17"/>
      <c r="AKL147" s="17"/>
      <c r="AKM147" s="17"/>
      <c r="AKN147" s="17"/>
      <c r="AKO147" s="17"/>
      <c r="AKP147" s="17"/>
      <c r="AKQ147" s="17"/>
      <c r="AKR147" s="17"/>
      <c r="AKS147" s="17"/>
      <c r="AKT147" s="17"/>
      <c r="AKU147" s="17"/>
      <c r="AKV147" s="17"/>
      <c r="AKW147" s="17"/>
      <c r="AKX147" s="17"/>
      <c r="AKY147" s="17"/>
      <c r="AKZ147" s="17"/>
      <c r="ALA147" s="17"/>
      <c r="ALB147" s="17"/>
      <c r="ALC147" s="17"/>
      <c r="ALD147" s="17"/>
      <c r="ALE147" s="17"/>
      <c r="ALF147" s="17"/>
      <c r="ALG147" s="17"/>
      <c r="ALH147" s="17"/>
      <c r="ALI147" s="17"/>
      <c r="ALJ147" s="17"/>
      <c r="ALK147" s="17"/>
      <c r="ALL147" s="17"/>
      <c r="ALM147" s="17"/>
      <c r="ALN147" s="17"/>
      <c r="ALO147" s="17"/>
      <c r="ALP147" s="17"/>
      <c r="ALQ147" s="17"/>
      <c r="ALR147" s="17"/>
      <c r="ALS147" s="17"/>
      <c r="ALT147" s="17"/>
      <c r="ALU147" s="17"/>
      <c r="ALV147" s="17"/>
      <c r="ALW147" s="17"/>
      <c r="ALX147" s="17"/>
      <c r="ALY147" s="17"/>
      <c r="ALZ147" s="17"/>
      <c r="AMA147" s="17"/>
      <c r="AMB147" s="17"/>
      <c r="AMC147" s="17"/>
      <c r="AMD147" s="17"/>
      <c r="AME147" s="17"/>
      <c r="AMF147" s="17"/>
      <c r="AMG147" s="17"/>
      <c r="AMH147" s="17"/>
      <c r="AMI147" s="17"/>
      <c r="AMJ147" s="17"/>
      <c r="AMK147" s="17"/>
      <c r="AML147" s="17"/>
      <c r="AMM147" s="17"/>
      <c r="AMN147" s="17"/>
      <c r="AMO147" s="17"/>
      <c r="AMP147" s="17"/>
      <c r="AMQ147" s="17"/>
      <c r="AMR147" s="17"/>
      <c r="AMS147" s="17"/>
      <c r="AMT147" s="17"/>
      <c r="AMU147" s="17"/>
      <c r="AMV147" s="17"/>
      <c r="AMW147" s="17"/>
      <c r="AMX147" s="17"/>
      <c r="AMY147" s="17"/>
      <c r="AMZ147" s="17"/>
      <c r="ANA147" s="17"/>
      <c r="ANB147" s="17"/>
      <c r="ANC147" s="17"/>
      <c r="AND147" s="17"/>
      <c r="ANE147" s="17"/>
      <c r="ANF147" s="17"/>
      <c r="ANG147" s="17"/>
      <c r="ANH147" s="17"/>
      <c r="ANI147" s="17"/>
      <c r="ANJ147" s="17"/>
      <c r="ANK147" s="17"/>
      <c r="ANL147" s="17"/>
      <c r="ANM147" s="17"/>
      <c r="ANN147" s="17"/>
      <c r="ANO147" s="17"/>
      <c r="ANP147" s="17"/>
      <c r="ANQ147" s="17"/>
      <c r="ANR147" s="17"/>
      <c r="ANS147" s="17"/>
      <c r="ANT147" s="17"/>
      <c r="ANU147" s="17"/>
      <c r="ANV147" s="17"/>
      <c r="ANW147" s="17"/>
      <c r="ANX147" s="17"/>
      <c r="ANY147" s="17"/>
      <c r="ANZ147" s="17"/>
      <c r="AOA147" s="17"/>
      <c r="AOB147" s="17"/>
      <c r="AOC147" s="17"/>
      <c r="AOD147" s="17"/>
      <c r="AOE147" s="17"/>
      <c r="AOF147" s="17"/>
      <c r="AOG147" s="17"/>
      <c r="AOH147" s="17"/>
      <c r="AOI147" s="17"/>
      <c r="AOJ147" s="17"/>
      <c r="AOK147" s="17"/>
      <c r="AOL147" s="17"/>
      <c r="AOM147" s="17"/>
      <c r="AON147" s="17"/>
      <c r="AOO147" s="17"/>
      <c r="AOP147" s="17"/>
      <c r="AOQ147" s="17"/>
      <c r="AOR147" s="17"/>
      <c r="AOS147" s="17"/>
      <c r="AOT147" s="17"/>
      <c r="AOU147" s="17"/>
      <c r="AOV147" s="17"/>
      <c r="AOW147" s="17"/>
      <c r="AOX147" s="17"/>
      <c r="AOY147" s="17"/>
      <c r="AOZ147" s="17"/>
      <c r="APA147" s="17"/>
      <c r="APB147" s="17"/>
      <c r="APC147" s="17"/>
      <c r="APD147" s="17"/>
      <c r="APE147" s="17"/>
      <c r="APF147" s="17"/>
      <c r="APG147" s="17"/>
      <c r="APH147" s="17"/>
      <c r="API147" s="17"/>
      <c r="APJ147" s="17"/>
      <c r="APK147" s="17"/>
      <c r="APL147" s="17"/>
      <c r="APM147" s="17"/>
      <c r="APN147" s="17"/>
      <c r="APO147" s="17"/>
      <c r="APP147" s="17"/>
      <c r="APQ147" s="17"/>
      <c r="APR147" s="17"/>
      <c r="APS147" s="17"/>
      <c r="APT147" s="17"/>
      <c r="APU147" s="17"/>
      <c r="APV147" s="17"/>
      <c r="APW147" s="17"/>
      <c r="APX147" s="17"/>
      <c r="APY147" s="17"/>
      <c r="APZ147" s="17"/>
      <c r="AQA147" s="17"/>
      <c r="AQB147" s="17"/>
      <c r="AQC147" s="17"/>
      <c r="AQD147" s="17"/>
      <c r="AQE147" s="17"/>
      <c r="AQF147" s="17"/>
      <c r="AQG147" s="17"/>
      <c r="AQH147" s="17"/>
      <c r="AQI147" s="17"/>
      <c r="AQJ147" s="17"/>
      <c r="AQK147" s="17"/>
      <c r="AQL147" s="17"/>
      <c r="AQM147" s="17"/>
      <c r="AQN147" s="17"/>
      <c r="AQO147" s="17"/>
      <c r="AQP147" s="17"/>
      <c r="AQQ147" s="17"/>
      <c r="AQR147" s="17"/>
      <c r="AQS147" s="17"/>
      <c r="AQT147" s="17"/>
      <c r="AQU147" s="17"/>
      <c r="AQV147" s="17"/>
      <c r="AQW147" s="17"/>
      <c r="AQX147" s="17"/>
      <c r="AQY147" s="17"/>
      <c r="AQZ147" s="17"/>
      <c r="ARA147" s="17"/>
      <c r="ARB147" s="17"/>
      <c r="ARC147" s="17"/>
      <c r="ARD147" s="17"/>
      <c r="ARE147" s="17"/>
      <c r="ARF147" s="17"/>
      <c r="ARG147" s="17"/>
      <c r="ARH147" s="17"/>
      <c r="ARI147" s="17"/>
      <c r="ARJ147" s="17"/>
      <c r="ARK147" s="17"/>
      <c r="ARL147" s="17"/>
      <c r="ARM147" s="17"/>
      <c r="ARN147" s="17"/>
      <c r="ARO147" s="17"/>
      <c r="ARP147" s="17"/>
      <c r="ARQ147" s="17"/>
      <c r="ARR147" s="17"/>
      <c r="ARS147" s="17"/>
      <c r="ART147" s="17"/>
      <c r="ARU147" s="17"/>
      <c r="ARV147" s="17"/>
      <c r="ARW147" s="17"/>
      <c r="ARX147" s="17"/>
      <c r="ARY147" s="17"/>
      <c r="ARZ147" s="17"/>
      <c r="ASA147" s="17"/>
      <c r="ASB147" s="17"/>
      <c r="ASC147" s="17"/>
      <c r="ASD147" s="17"/>
      <c r="ASE147" s="17"/>
      <c r="ASF147" s="17"/>
      <c r="ASG147" s="17"/>
      <c r="ASH147" s="17"/>
      <c r="ASI147" s="17"/>
      <c r="ASJ147" s="17"/>
      <c r="ASK147" s="17"/>
      <c r="ASL147" s="17"/>
      <c r="ASM147" s="17"/>
      <c r="ASN147" s="17"/>
      <c r="ASO147" s="17"/>
      <c r="ASP147" s="17"/>
      <c r="ASQ147" s="17"/>
      <c r="ASR147" s="17"/>
      <c r="ASS147" s="17"/>
      <c r="AST147" s="17"/>
      <c r="ASU147" s="17"/>
      <c r="ASV147" s="17"/>
      <c r="ASW147" s="17"/>
      <c r="ASX147" s="17"/>
      <c r="ASY147" s="17"/>
      <c r="ASZ147" s="17"/>
      <c r="ATA147" s="17"/>
      <c r="ATB147" s="17"/>
      <c r="ATC147" s="17"/>
      <c r="ATD147" s="17"/>
      <c r="ATE147" s="17"/>
      <c r="ATF147" s="17"/>
      <c r="ATG147" s="17"/>
      <c r="ATH147" s="17"/>
      <c r="ATI147" s="17"/>
      <c r="ATJ147" s="17"/>
      <c r="ATK147" s="17"/>
      <c r="ATL147" s="17"/>
      <c r="ATM147" s="17"/>
      <c r="ATN147" s="17"/>
      <c r="ATO147" s="17"/>
      <c r="ATP147" s="17"/>
      <c r="ATQ147" s="17"/>
      <c r="ATR147" s="17"/>
      <c r="ATS147" s="17"/>
      <c r="ATT147" s="17"/>
      <c r="ATU147" s="17"/>
      <c r="ATV147" s="17"/>
      <c r="ATW147" s="17"/>
      <c r="ATX147" s="17"/>
      <c r="ATY147" s="17"/>
      <c r="ATZ147" s="17"/>
      <c r="AUA147" s="17"/>
      <c r="AUB147" s="17"/>
      <c r="AUC147" s="17"/>
      <c r="AUD147" s="17"/>
      <c r="AUE147" s="17"/>
      <c r="AUF147" s="17"/>
      <c r="AUG147" s="17"/>
      <c r="AUH147" s="17"/>
      <c r="AUI147" s="17"/>
      <c r="AUJ147" s="17"/>
      <c r="AUK147" s="17"/>
      <c r="AUL147" s="17"/>
      <c r="AUM147" s="17"/>
      <c r="AUN147" s="17"/>
      <c r="AUO147" s="17"/>
      <c r="AUP147" s="17"/>
      <c r="AUQ147" s="17"/>
      <c r="AUR147" s="17"/>
      <c r="AUS147" s="17"/>
      <c r="AUT147" s="17"/>
      <c r="AUU147" s="17"/>
      <c r="AUV147" s="17"/>
      <c r="AUW147" s="17"/>
      <c r="AUX147" s="17"/>
      <c r="AUY147" s="17"/>
      <c r="AUZ147" s="17"/>
      <c r="AVA147" s="17"/>
      <c r="AVB147" s="17"/>
      <c r="AVC147" s="17"/>
      <c r="AVD147" s="17"/>
      <c r="AVE147" s="17"/>
      <c r="AVF147" s="17"/>
      <c r="AVG147" s="17"/>
      <c r="AVH147" s="17"/>
      <c r="AVI147" s="17"/>
      <c r="AVJ147" s="17"/>
      <c r="AVK147" s="17"/>
      <c r="AVL147" s="17"/>
      <c r="AVM147" s="17"/>
      <c r="AVN147" s="17"/>
      <c r="AVO147" s="17"/>
      <c r="AVP147" s="17"/>
      <c r="AVQ147" s="17"/>
      <c r="AVR147" s="17"/>
      <c r="AVS147" s="17"/>
      <c r="AVT147" s="17"/>
      <c r="AVU147" s="17"/>
      <c r="AVV147" s="17"/>
      <c r="AVW147" s="17"/>
      <c r="AVX147" s="17"/>
      <c r="AVY147" s="17"/>
      <c r="AVZ147" s="17"/>
      <c r="AWA147" s="17"/>
      <c r="AWB147" s="17"/>
      <c r="AWC147" s="17"/>
      <c r="AWD147" s="17"/>
      <c r="AWE147" s="17"/>
      <c r="AWF147" s="17"/>
      <c r="AWG147" s="17"/>
      <c r="AWH147" s="17"/>
      <c r="AWI147" s="17"/>
      <c r="AWJ147" s="17"/>
      <c r="AWK147" s="17"/>
      <c r="AWL147" s="17"/>
      <c r="AWM147" s="17"/>
      <c r="AWN147" s="17"/>
      <c r="AWO147" s="17"/>
      <c r="AWP147" s="17"/>
      <c r="AWQ147" s="17"/>
      <c r="AWR147" s="17"/>
      <c r="AWS147" s="17"/>
      <c r="AWT147" s="17"/>
      <c r="AWU147" s="17"/>
      <c r="AWV147" s="17"/>
      <c r="AWW147" s="17"/>
      <c r="AWX147" s="17"/>
      <c r="AWY147" s="17"/>
      <c r="AWZ147" s="17"/>
      <c r="AXA147" s="17"/>
      <c r="AXB147" s="17"/>
      <c r="AXC147" s="17"/>
      <c r="AXD147" s="17"/>
      <c r="AXE147" s="17"/>
      <c r="AXF147" s="17"/>
      <c r="AXG147" s="17"/>
      <c r="AXH147" s="17"/>
      <c r="AXI147" s="17"/>
      <c r="AXJ147" s="17"/>
      <c r="AXK147" s="17"/>
      <c r="AXL147" s="17"/>
      <c r="AXM147" s="17"/>
      <c r="AXN147" s="17"/>
      <c r="AXO147" s="17"/>
      <c r="AXP147" s="17"/>
      <c r="AXQ147" s="17"/>
      <c r="AXR147" s="17"/>
      <c r="AXS147" s="17"/>
      <c r="AXT147" s="17"/>
      <c r="AXU147" s="17"/>
      <c r="AXV147" s="17"/>
      <c r="AXW147" s="17"/>
      <c r="AXX147" s="17"/>
      <c r="AXY147" s="17"/>
      <c r="AXZ147" s="17"/>
      <c r="AYA147" s="17"/>
      <c r="AYB147" s="17"/>
      <c r="AYC147" s="17"/>
      <c r="AYD147" s="14" t="s">
        <v>3629</v>
      </c>
      <c r="AYE147" s="17"/>
      <c r="AYF147" s="17"/>
      <c r="AYG147" s="17"/>
      <c r="AYH147" s="17"/>
      <c r="AYI147" s="17"/>
      <c r="AYJ147" s="17"/>
      <c r="AYK147" s="17"/>
      <c r="AYL147" s="17"/>
      <c r="AYM147" s="17"/>
      <c r="AYN147" s="17"/>
      <c r="AYO147" s="17"/>
      <c r="AYP147" s="17"/>
      <c r="AYQ147" s="17"/>
      <c r="AYR147" s="17"/>
      <c r="AYS147" s="17"/>
      <c r="AYT147" s="17"/>
      <c r="AYU147" s="17"/>
      <c r="AYV147" s="17"/>
      <c r="AYW147" s="17"/>
      <c r="AYX147" s="17"/>
      <c r="AYY147" s="17"/>
      <c r="AYZ147" s="17"/>
      <c r="AZA147" s="17"/>
      <c r="AZB147" s="17"/>
      <c r="AZC147" s="17"/>
      <c r="AZD147" s="17"/>
      <c r="AZE147" s="17"/>
      <c r="AZF147" s="17"/>
      <c r="AZG147" s="17"/>
      <c r="AZH147" s="17"/>
      <c r="AZI147" s="17"/>
      <c r="AZJ147" s="17"/>
      <c r="AZK147" s="17"/>
      <c r="AZL147" s="17"/>
      <c r="AZM147" s="17"/>
      <c r="AZN147" s="17"/>
      <c r="AZO147" s="17"/>
      <c r="AZP147" s="17"/>
      <c r="AZQ147" s="17"/>
      <c r="AZR147" s="17"/>
      <c r="AZS147" s="17"/>
      <c r="AZT147" s="17"/>
      <c r="AZU147" s="17"/>
      <c r="AZV147" s="17"/>
      <c r="AZW147" s="17"/>
      <c r="AZX147" s="17"/>
      <c r="AZY147" s="17"/>
      <c r="AZZ147" s="17"/>
      <c r="BAA147" s="17"/>
      <c r="BAB147" s="17"/>
      <c r="BAC147" s="17"/>
      <c r="BAD147" s="17"/>
      <c r="BAE147" s="17"/>
      <c r="BAF147" s="17"/>
      <c r="BAG147" s="17"/>
      <c r="BAH147" s="17"/>
      <c r="BAI147" s="17"/>
      <c r="BAJ147" s="17"/>
      <c r="BAK147" s="17"/>
      <c r="BAL147" s="17"/>
      <c r="BAM147" s="17"/>
      <c r="BAN147" s="17"/>
      <c r="BAO147" s="17"/>
      <c r="BAP147" s="17"/>
      <c r="BAQ147" s="17"/>
      <c r="BAR147" s="17"/>
      <c r="BAS147" s="17"/>
      <c r="BAT147" s="17"/>
      <c r="BAU147" s="17"/>
      <c r="BAV147" s="17"/>
      <c r="BAW147" s="17"/>
      <c r="BAX147" s="17"/>
      <c r="BAY147" s="17"/>
      <c r="BAZ147" s="17"/>
      <c r="BBA147" s="17"/>
      <c r="BBB147" s="17"/>
      <c r="BBC147" s="17"/>
      <c r="BBD147" s="17"/>
      <c r="BBE147" s="17"/>
      <c r="BBF147" s="17"/>
      <c r="BBG147" s="17"/>
      <c r="BBH147" s="17"/>
      <c r="BBI147" s="17"/>
      <c r="BBJ147" s="17"/>
      <c r="BBK147" s="17"/>
      <c r="BBL147" s="17"/>
      <c r="BBM147" s="17"/>
      <c r="BBN147" s="17"/>
      <c r="BBO147" s="17"/>
      <c r="BBP147" s="17"/>
      <c r="BBQ147" s="17"/>
      <c r="BBR147" s="17"/>
      <c r="BBS147" s="17"/>
      <c r="BBT147" s="17"/>
      <c r="BBU147" s="17"/>
      <c r="BBV147" s="17"/>
      <c r="BBW147" s="17"/>
      <c r="BBX147" s="17"/>
      <c r="BBY147" s="17"/>
      <c r="BBZ147" s="17"/>
      <c r="BCA147" s="17"/>
      <c r="BCB147" s="17"/>
      <c r="BCC147" s="17"/>
      <c r="BCD147" s="17"/>
      <c r="BCE147" s="17"/>
      <c r="BCF147" s="17"/>
      <c r="BCG147" s="17"/>
      <c r="BCH147" s="17"/>
      <c r="BCI147" s="17"/>
      <c r="BCJ147" s="17"/>
      <c r="BCK147" s="17"/>
      <c r="BCL147" s="17"/>
      <c r="BCM147" s="17"/>
      <c r="BCN147" s="17"/>
      <c r="BCO147" s="17"/>
      <c r="BCP147" s="17"/>
      <c r="BCQ147" s="17"/>
      <c r="BCR147" s="17"/>
      <c r="BCS147" s="17"/>
      <c r="BCT147" s="17"/>
      <c r="BCU147" s="17"/>
      <c r="BCV147" s="17"/>
      <c r="BCW147" s="17"/>
      <c r="BCX147" s="17"/>
      <c r="BCY147" s="17"/>
      <c r="BCZ147" s="17"/>
      <c r="BDA147" s="17"/>
      <c r="BDB147" s="17"/>
      <c r="BDC147" s="17"/>
      <c r="BDD147" s="17"/>
      <c r="BDE147" s="17"/>
      <c r="BDF147" s="17"/>
      <c r="BDG147" s="17"/>
      <c r="BDH147" s="17"/>
      <c r="BDI147" s="17"/>
      <c r="BDJ147" s="17"/>
      <c r="BDK147" s="17"/>
      <c r="BDL147" s="17"/>
      <c r="BDM147" s="17"/>
      <c r="BDN147" s="17"/>
      <c r="BDO147" s="17"/>
      <c r="BDP147" s="17"/>
      <c r="BDQ147" s="17"/>
      <c r="BDR147" s="17"/>
      <c r="BDS147" s="17"/>
      <c r="BDT147" s="17"/>
      <c r="BDU147" s="17"/>
      <c r="BDV147" s="17"/>
      <c r="BDW147" s="17"/>
      <c r="BDX147" s="17"/>
      <c r="BDY147" s="17"/>
      <c r="BDZ147" s="17"/>
      <c r="BEA147" s="17"/>
      <c r="BEB147" s="17"/>
      <c r="BEC147" s="17"/>
      <c r="BED147" s="17"/>
      <c r="BEE147" s="17"/>
      <c r="BEF147" s="17"/>
      <c r="BEG147" s="17"/>
      <c r="BEH147" s="17"/>
      <c r="BEI147" s="17"/>
      <c r="BEJ147" s="17"/>
      <c r="BEK147" s="17"/>
      <c r="BEL147" s="17"/>
      <c r="BEM147" s="17"/>
      <c r="BEN147" s="17"/>
      <c r="BEO147" s="17"/>
      <c r="BEP147" s="17"/>
      <c r="BEQ147" s="17"/>
      <c r="BER147" s="17"/>
      <c r="BES147" s="17"/>
      <c r="BET147" s="17"/>
      <c r="BEU147" s="17"/>
      <c r="BEV147" s="17"/>
      <c r="BEW147" s="17"/>
      <c r="BEX147" s="17"/>
      <c r="BEY147" s="17"/>
      <c r="BEZ147" s="17"/>
      <c r="BFA147" s="17"/>
      <c r="BFB147" s="17"/>
      <c r="BFC147" s="17"/>
      <c r="BFD147" s="17"/>
      <c r="BFE147" s="17"/>
      <c r="BFF147" s="17"/>
      <c r="BFG147" s="17"/>
      <c r="BFH147" s="17"/>
      <c r="BFI147" s="17"/>
      <c r="BFJ147" s="17"/>
      <c r="BFK147" s="17"/>
      <c r="BFL147" s="17"/>
      <c r="BFM147" s="17"/>
      <c r="BFN147" s="17"/>
      <c r="BFO147" s="17"/>
      <c r="BFP147" s="17"/>
      <c r="BFQ147" s="17"/>
      <c r="BFR147" s="17"/>
      <c r="BFS147" s="17"/>
      <c r="BFT147" s="17"/>
      <c r="BFU147" s="17"/>
      <c r="BFV147" s="17"/>
      <c r="BFW147" s="17"/>
      <c r="BFX147" s="17"/>
      <c r="BFY147" s="17"/>
      <c r="BFZ147" s="17"/>
      <c r="BGA147" s="17"/>
      <c r="BGB147" s="17"/>
      <c r="BGC147" s="17"/>
      <c r="BGD147" s="17"/>
      <c r="BGE147" s="17"/>
      <c r="BGF147" s="17"/>
      <c r="BGG147" s="17"/>
      <c r="BGH147" s="17"/>
      <c r="BGI147" s="17"/>
      <c r="BGJ147" s="17"/>
      <c r="BGK147" s="17"/>
      <c r="BGL147" s="17"/>
      <c r="BGM147" s="17"/>
      <c r="BGN147" s="17"/>
      <c r="BGO147" s="17"/>
      <c r="BGP147" s="17"/>
      <c r="BGQ147" s="17"/>
      <c r="BGR147" s="17"/>
      <c r="BGS147" s="17"/>
      <c r="BGT147" s="17"/>
      <c r="BGU147" s="17"/>
      <c r="BGV147" s="17"/>
      <c r="BGW147" s="17"/>
      <c r="BGX147" s="17"/>
      <c r="BGY147" s="17"/>
      <c r="BGZ147" s="17"/>
      <c r="BHA147" s="17"/>
      <c r="BHB147" s="17"/>
      <c r="BHC147" s="17"/>
      <c r="BHD147" s="17"/>
      <c r="BHE147" s="17"/>
      <c r="BHF147" s="17"/>
      <c r="BHG147" s="17"/>
      <c r="BHH147" s="17"/>
      <c r="BHI147" s="17"/>
      <c r="BHJ147" s="17"/>
      <c r="BHK147" s="17"/>
      <c r="BHL147" s="17"/>
      <c r="BHM147" s="17"/>
      <c r="BHN147" s="17"/>
      <c r="BHO147" s="17"/>
      <c r="BHP147" s="17"/>
      <c r="BHQ147" s="17"/>
      <c r="BHR147" s="17"/>
      <c r="BHS147" s="17"/>
      <c r="BHT147" s="17"/>
      <c r="BHU147" s="17"/>
      <c r="BHV147" s="17"/>
      <c r="BHW147" s="17"/>
      <c r="BHX147" s="17"/>
      <c r="BHY147" s="17"/>
      <c r="BHZ147" s="17"/>
      <c r="BIA147" s="17"/>
      <c r="BIB147" s="17"/>
      <c r="BIC147" s="17"/>
      <c r="BID147" s="17"/>
      <c r="BIE147" s="17"/>
      <c r="BIF147" s="17"/>
      <c r="BIG147" s="17"/>
      <c r="BIH147" s="17"/>
      <c r="BII147" s="17"/>
      <c r="BIJ147" s="17"/>
      <c r="BIK147" s="17"/>
      <c r="BIL147" s="17"/>
      <c r="BIM147" s="17"/>
      <c r="BIN147" s="17"/>
      <c r="BIO147" s="17"/>
      <c r="BIP147" s="17"/>
      <c r="BIQ147" s="17"/>
      <c r="BIR147" s="17"/>
      <c r="BIS147" s="17"/>
      <c r="BIT147" s="17"/>
      <c r="BIU147" s="17"/>
      <c r="BIV147" s="17"/>
      <c r="BIW147" s="17"/>
      <c r="BIX147" s="17"/>
      <c r="BIY147" s="17"/>
      <c r="BIZ147" s="17"/>
      <c r="BJA147" s="17"/>
      <c r="BJB147" s="17"/>
      <c r="BJC147" s="17"/>
      <c r="BJD147" s="17"/>
      <c r="BJE147" s="17"/>
      <c r="BJF147" s="17"/>
      <c r="BJG147" s="17"/>
      <c r="BJH147" s="17"/>
      <c r="BJI147" s="17"/>
      <c r="BJJ147" s="17"/>
      <c r="BJK147" s="17"/>
      <c r="BJL147" s="17"/>
      <c r="BJM147" s="17"/>
      <c r="BJN147" s="17"/>
      <c r="BJO147" s="17"/>
      <c r="BJP147" s="17"/>
      <c r="BJQ147" s="17"/>
      <c r="BJR147" s="17"/>
      <c r="BJS147" s="17"/>
      <c r="BJT147" s="17"/>
      <c r="BJU147" s="17"/>
      <c r="BJV147" s="17"/>
      <c r="BJW147" s="17"/>
      <c r="BJX147" s="17"/>
      <c r="BJY147" s="17"/>
      <c r="BJZ147" s="17"/>
      <c r="BKA147" s="17"/>
      <c r="BKB147" s="17"/>
      <c r="BKC147" s="17"/>
      <c r="BKD147" s="17"/>
      <c r="BKE147" s="17"/>
      <c r="BKF147" s="17"/>
      <c r="BKG147" s="17"/>
      <c r="BKH147" s="17"/>
      <c r="BKI147" s="17"/>
      <c r="BKJ147" s="17"/>
      <c r="BKK147" s="17"/>
      <c r="BKL147" s="17"/>
      <c r="BKM147" s="17"/>
      <c r="BKN147" s="17"/>
      <c r="BKO147" s="14" t="s">
        <v>3629</v>
      </c>
      <c r="BKP147" s="14" t="s">
        <v>2594</v>
      </c>
      <c r="BKQ147" s="16">
        <v>18.0</v>
      </c>
      <c r="BKR147" s="14" t="s">
        <v>2784</v>
      </c>
      <c r="BKS147" s="14" t="s">
        <v>3899</v>
      </c>
      <c r="BKT147" s="14" t="s">
        <v>3900</v>
      </c>
      <c r="BKU147" s="14" t="s">
        <v>3901</v>
      </c>
      <c r="BKV147" s="16">
        <v>0.81</v>
      </c>
      <c r="BKW147" s="14" t="s">
        <v>2563</v>
      </c>
      <c r="BKX147" s="14" t="s">
        <v>2788</v>
      </c>
      <c r="BKY147" s="16">
        <v>0.0</v>
      </c>
      <c r="BKZ147" s="16">
        <v>0.1150226</v>
      </c>
      <c r="BLA147" s="16">
        <v>0.0</v>
      </c>
      <c r="BLB147" s="16">
        <v>0.02822767</v>
      </c>
      <c r="BLC147" s="16">
        <v>0.04869765</v>
      </c>
      <c r="BLD147" s="16">
        <v>0.0</v>
      </c>
      <c r="BLE147" s="16">
        <v>0.03303892</v>
      </c>
      <c r="BLF147" s="17"/>
      <c r="BLG147" s="17"/>
      <c r="BLH147" s="17"/>
      <c r="BLI147" s="17"/>
      <c r="BLJ147" s="17"/>
      <c r="BLK147" s="17"/>
      <c r="BLL147" s="17"/>
      <c r="BLM147" s="17"/>
      <c r="BLN147" s="17"/>
      <c r="BLO147" s="17"/>
      <c r="BLP147" s="17"/>
      <c r="BLQ147" s="17"/>
      <c r="BLR147" s="17"/>
      <c r="BLS147" s="17"/>
      <c r="BLT147" s="17"/>
      <c r="BLU147" s="17"/>
      <c r="BLV147" s="17"/>
      <c r="BLW147" s="17"/>
      <c r="BLX147" s="17"/>
      <c r="BLY147" s="17"/>
      <c r="BLZ147" s="17"/>
      <c r="BMA147" s="17"/>
      <c r="BMB147" s="17"/>
      <c r="BMC147" s="17"/>
      <c r="BMD147" s="17"/>
      <c r="BME147" s="17"/>
      <c r="BMF147" s="17"/>
      <c r="BMG147" s="17"/>
      <c r="BMH147" s="17"/>
      <c r="BMI147" s="17"/>
      <c r="BMJ147" s="17"/>
      <c r="BMK147" s="17"/>
      <c r="BML147" s="17"/>
      <c r="BMM147" s="17"/>
      <c r="BMN147" s="17"/>
      <c r="BMO147" s="17"/>
      <c r="BMP147" s="17"/>
      <c r="BMQ147" s="17"/>
      <c r="BMR147" s="17"/>
      <c r="BMS147" s="17"/>
      <c r="BMT147" s="17"/>
      <c r="BMU147" s="17"/>
      <c r="BMV147" s="17"/>
      <c r="BMW147" s="17"/>
      <c r="BMX147" s="17"/>
      <c r="BMY147" s="17"/>
      <c r="BMZ147" s="17"/>
      <c r="BNA147" s="17"/>
      <c r="BNB147" s="17"/>
      <c r="BNC147" s="17"/>
      <c r="BND147" s="17"/>
      <c r="BNE147" s="17"/>
      <c r="BNF147" s="17"/>
      <c r="BNG147" s="17"/>
      <c r="BNH147" s="17"/>
      <c r="BNI147" s="17"/>
      <c r="BNJ147" s="17"/>
      <c r="BNK147" s="17"/>
      <c r="BNL147" s="17"/>
      <c r="BNM147" s="17"/>
      <c r="BNN147" s="17"/>
      <c r="BNO147" s="17"/>
      <c r="BNP147" s="17"/>
      <c r="BNQ147" s="17"/>
      <c r="BNR147" s="17"/>
      <c r="BNS147" s="17"/>
      <c r="BNT147" s="17"/>
      <c r="BNU147" s="17"/>
      <c r="BNV147" s="17"/>
      <c r="BNW147" s="17"/>
      <c r="BNX147" s="17"/>
      <c r="BNY147" s="17"/>
      <c r="BNZ147" s="17"/>
      <c r="BOA147" s="17"/>
      <c r="BOB147" s="17"/>
      <c r="BOC147" s="17"/>
      <c r="BOD147" s="17"/>
      <c r="BOE147" s="17"/>
      <c r="BOF147" s="17"/>
      <c r="BOG147" s="17"/>
      <c r="BOH147" s="17"/>
      <c r="BOI147" s="17"/>
      <c r="BOJ147" s="17"/>
      <c r="BOK147" s="17"/>
      <c r="BOL147" s="17"/>
      <c r="BOM147" s="17"/>
      <c r="BON147" s="17"/>
      <c r="BOO147" s="17"/>
      <c r="BOP147" s="17"/>
      <c r="BOQ147" s="17"/>
      <c r="BOR147" s="17"/>
      <c r="BOS147" s="17"/>
      <c r="BOT147" s="17"/>
      <c r="BOU147" s="17"/>
      <c r="BOV147" s="17"/>
      <c r="BOW147" s="17"/>
      <c r="BOX147" s="17"/>
      <c r="BOY147" s="17"/>
      <c r="BOZ147" s="17"/>
      <c r="BPA147" s="17"/>
      <c r="BPB147" s="17"/>
      <c r="BPC147" s="17"/>
      <c r="BPD147" s="17"/>
      <c r="BPE147" s="17"/>
      <c r="BPF147" s="17"/>
      <c r="BPG147" s="17"/>
      <c r="BPH147" s="17"/>
      <c r="BPI147" s="17"/>
      <c r="BPJ147" s="17"/>
      <c r="BPK147" s="17"/>
      <c r="BPL147" s="17"/>
      <c r="BPM147" s="17"/>
      <c r="BPN147" s="17"/>
      <c r="BPO147" s="17"/>
      <c r="BPP147" s="17"/>
      <c r="BPQ147" s="17"/>
      <c r="BPR147" s="17"/>
      <c r="BPS147" s="17"/>
      <c r="BPT147" s="17"/>
      <c r="BPU147" s="17"/>
      <c r="BPV147" s="17"/>
      <c r="BPW147" s="17"/>
      <c r="BPX147" s="17"/>
      <c r="BPY147" s="17"/>
      <c r="BPZ147" s="17"/>
      <c r="BQA147" s="17"/>
      <c r="BQB147" s="17"/>
      <c r="BQC147" s="17"/>
      <c r="BQD147" s="17"/>
      <c r="BQE147" s="17"/>
      <c r="BQF147" s="17"/>
      <c r="BQG147" s="17"/>
      <c r="BQH147" s="17"/>
      <c r="BQI147" s="17"/>
      <c r="BQJ147" s="17"/>
      <c r="BQK147" s="17"/>
      <c r="BQL147" s="17"/>
      <c r="BQM147" s="17"/>
      <c r="BQN147" s="17"/>
      <c r="BQO147" s="17"/>
      <c r="BQP147" s="17"/>
      <c r="BQQ147" s="17"/>
      <c r="BQR147" s="17"/>
      <c r="BQS147" s="17"/>
      <c r="BQT147" s="17"/>
      <c r="BQU147" s="17"/>
      <c r="BQV147" s="17"/>
      <c r="BQW147" s="17"/>
      <c r="BQX147" s="17"/>
      <c r="BQY147" s="17"/>
      <c r="BQZ147" s="17"/>
      <c r="BRA147" s="17"/>
      <c r="BRB147" s="17"/>
      <c r="BRC147" s="17"/>
      <c r="BRD147" s="17"/>
      <c r="BRE147" s="17"/>
      <c r="BRF147" s="17"/>
      <c r="BRG147" s="17"/>
      <c r="BRH147" s="17"/>
      <c r="BRI147" s="17"/>
      <c r="BRJ147" s="17"/>
      <c r="BRK147" s="17"/>
      <c r="BRL147" s="17"/>
      <c r="BRM147" s="17"/>
      <c r="BRN147" s="17"/>
      <c r="BRO147" s="17"/>
      <c r="BRP147" s="17"/>
      <c r="BRQ147" s="17"/>
      <c r="BRR147" s="17"/>
      <c r="BRS147" s="17"/>
      <c r="BRT147" s="17"/>
      <c r="BRU147" s="17"/>
      <c r="BRV147" s="17"/>
      <c r="BRW147" s="17"/>
      <c r="BRX147" s="17"/>
      <c r="BRY147" s="17"/>
      <c r="BRZ147" s="17"/>
      <c r="BSA147" s="17"/>
      <c r="BSB147" s="17"/>
      <c r="BSC147" s="17"/>
      <c r="BSD147" s="17"/>
      <c r="BSE147" s="17"/>
      <c r="BSF147" s="17"/>
      <c r="BSG147" s="17"/>
      <c r="BSH147" s="17"/>
      <c r="BSI147" s="17"/>
      <c r="BSJ147" s="17"/>
      <c r="BSK147" s="17"/>
      <c r="BSL147" s="17"/>
      <c r="BSM147" s="17"/>
      <c r="BSN147" s="17"/>
      <c r="BSO147" s="17"/>
      <c r="BSP147" s="17"/>
      <c r="BSQ147" s="17"/>
      <c r="BSR147" s="17"/>
      <c r="BSS147" s="17"/>
      <c r="BST147" s="17"/>
      <c r="BSU147" s="17"/>
      <c r="BSV147" s="17"/>
      <c r="BSW147" s="17"/>
      <c r="BSX147" s="17"/>
      <c r="BSY147" s="17"/>
      <c r="BSZ147" s="17"/>
      <c r="BTA147" s="17"/>
      <c r="BTB147" s="17"/>
      <c r="BTC147" s="17"/>
      <c r="BTD147" s="17"/>
      <c r="BTE147" s="17"/>
      <c r="BTF147" s="17"/>
      <c r="BTG147" s="17"/>
      <c r="BTH147" s="17"/>
      <c r="BTI147" s="17"/>
      <c r="BTJ147" s="17"/>
      <c r="BTK147" s="17"/>
      <c r="BTL147" s="17"/>
      <c r="BTM147" s="17"/>
      <c r="BTN147" s="17"/>
      <c r="BTO147" s="17"/>
      <c r="BTP147" s="17"/>
      <c r="BTQ147" s="17"/>
      <c r="BTR147" s="17"/>
      <c r="BTS147" s="17"/>
      <c r="BTT147" s="17"/>
      <c r="BTU147" s="17"/>
      <c r="BTV147" s="17"/>
      <c r="BTW147" s="17"/>
      <c r="BTX147" s="17"/>
      <c r="BTY147" s="17"/>
      <c r="BTZ147" s="17"/>
      <c r="BUA147" s="17"/>
      <c r="BUB147" s="17"/>
      <c r="BUC147" s="17"/>
      <c r="BUD147" s="17"/>
      <c r="BUE147" s="17"/>
      <c r="BUF147" s="17"/>
      <c r="BUG147" s="17"/>
      <c r="BUH147" s="17"/>
      <c r="BUI147" s="17"/>
      <c r="BUJ147" s="17"/>
      <c r="BUK147" s="17"/>
      <c r="BUL147" s="17"/>
      <c r="BUM147" s="17"/>
      <c r="BUN147" s="17"/>
      <c r="BUO147" s="17"/>
      <c r="BUP147" s="17"/>
      <c r="BUQ147" s="17"/>
      <c r="BUR147" s="17"/>
      <c r="BUS147" s="17"/>
      <c r="BUT147" s="17"/>
      <c r="BUU147" s="17"/>
      <c r="BUV147" s="17"/>
      <c r="BUW147" s="17"/>
      <c r="BUX147" s="17"/>
      <c r="BUY147" s="17"/>
      <c r="BUZ147" s="17"/>
      <c r="BVA147" s="17"/>
      <c r="BVB147" s="17"/>
      <c r="BVC147" s="17"/>
      <c r="BVD147" s="17"/>
      <c r="BVE147" s="17"/>
      <c r="BVF147" s="17"/>
      <c r="BVG147" s="17"/>
      <c r="BVH147" s="17"/>
      <c r="BVI147" s="17"/>
      <c r="BVJ147" s="17"/>
      <c r="BVK147" s="17"/>
      <c r="BVL147" s="17"/>
      <c r="BVM147" s="17"/>
      <c r="BVN147" s="17"/>
      <c r="BVO147" s="17"/>
      <c r="BVP147" s="17"/>
      <c r="BVQ147" s="17"/>
      <c r="BVR147" s="17"/>
      <c r="BVS147" s="17"/>
      <c r="BVT147" s="17"/>
      <c r="BVU147" s="17"/>
      <c r="BVV147" s="17"/>
      <c r="BVW147" s="17"/>
      <c r="BVX147" s="17"/>
      <c r="BVY147" s="17"/>
      <c r="BVZ147" s="17"/>
      <c r="BWA147" s="17"/>
      <c r="BWB147" s="17"/>
      <c r="BWC147" s="17"/>
      <c r="BWD147" s="17"/>
      <c r="BWE147" s="17"/>
      <c r="BWF147" s="17"/>
      <c r="BWG147" s="17"/>
      <c r="BWH147" s="17"/>
      <c r="BWI147" s="17"/>
      <c r="BWJ147" s="17"/>
      <c r="BWK147" s="17"/>
      <c r="BWL147" s="17"/>
      <c r="BWM147" s="17"/>
      <c r="BWN147" s="17"/>
      <c r="BWO147" s="17"/>
      <c r="BWP147" s="17"/>
      <c r="BWQ147" s="17"/>
      <c r="BWR147" s="17"/>
      <c r="BWS147" s="17"/>
      <c r="BWT147" s="17"/>
      <c r="BWU147" s="17"/>
      <c r="BWV147" s="17"/>
      <c r="BWW147" s="17"/>
      <c r="BWX147" s="17"/>
      <c r="BWY147" s="17"/>
      <c r="BWZ147" s="17"/>
      <c r="BXA147" s="17"/>
      <c r="BXB147" s="17"/>
      <c r="BXC147" s="17"/>
      <c r="BXD147" s="17"/>
      <c r="BXE147" s="17"/>
      <c r="BXF147" s="17"/>
      <c r="BXG147" s="17"/>
      <c r="BXH147" s="17"/>
      <c r="BXI147" s="17"/>
      <c r="BXJ147" s="17"/>
      <c r="BXK147" s="17"/>
      <c r="BXL147" s="17"/>
      <c r="BXM147" s="17"/>
      <c r="BXN147" s="17"/>
      <c r="BXO147" s="17"/>
      <c r="BXP147" s="17"/>
      <c r="BXQ147" s="17"/>
      <c r="BXR147" s="17"/>
      <c r="BXS147" s="17"/>
      <c r="BXT147" s="17"/>
      <c r="BXU147" s="17"/>
      <c r="BXV147" s="17"/>
      <c r="BXW147" s="17"/>
      <c r="BXX147" s="17"/>
      <c r="BXY147" s="17"/>
      <c r="BXZ147" s="17"/>
      <c r="BYA147" s="17"/>
      <c r="BYB147" s="17"/>
      <c r="BYC147" s="17"/>
      <c r="BYD147" s="17"/>
      <c r="BYE147" s="17"/>
      <c r="BYF147" s="17"/>
      <c r="BYG147" s="17"/>
      <c r="BYH147" s="17"/>
      <c r="BYI147" s="17"/>
      <c r="BYJ147" s="17"/>
      <c r="BYK147" s="17"/>
      <c r="BYL147" s="17"/>
      <c r="BYM147" s="17"/>
      <c r="BYN147" s="17"/>
      <c r="BYO147" s="17"/>
      <c r="BYP147" s="17"/>
      <c r="BYQ147" s="17"/>
      <c r="BYR147" s="17"/>
      <c r="BYS147" s="17"/>
      <c r="BYT147" s="17"/>
      <c r="BYU147" s="17"/>
      <c r="BYV147" s="17"/>
      <c r="BYW147" s="17"/>
      <c r="BYX147" s="17"/>
      <c r="BYY147" s="17"/>
      <c r="BYZ147" s="17"/>
      <c r="BZA147" s="17"/>
      <c r="BZB147" s="17"/>
      <c r="BZC147" s="17"/>
      <c r="BZD147" s="17"/>
      <c r="BZE147" s="17"/>
      <c r="BZF147" s="17"/>
      <c r="BZG147" s="17"/>
      <c r="BZH147" s="17"/>
      <c r="BZI147" s="17"/>
      <c r="BZJ147" s="17"/>
      <c r="BZK147" s="17"/>
      <c r="BZL147" s="17"/>
      <c r="BZM147" s="17"/>
      <c r="BZN147" s="17"/>
      <c r="BZO147" s="17"/>
      <c r="BZP147" s="17"/>
      <c r="BZQ147" s="17"/>
      <c r="BZR147" s="17"/>
      <c r="BZS147" s="17"/>
      <c r="BZT147" s="17"/>
      <c r="BZU147" s="17"/>
      <c r="BZV147" s="17"/>
      <c r="BZW147" s="17"/>
      <c r="BZX147" s="17"/>
      <c r="BZY147" s="17"/>
      <c r="BZZ147" s="17"/>
      <c r="CAA147" s="17"/>
      <c r="CAB147" s="17"/>
      <c r="CAC147" s="17"/>
      <c r="CAD147" s="17"/>
      <c r="CAE147" s="17"/>
      <c r="CAF147" s="17"/>
      <c r="CAG147" s="17"/>
      <c r="CAH147" s="17"/>
      <c r="CAI147" s="17"/>
      <c r="CAJ147" s="17"/>
      <c r="CAK147" s="17"/>
      <c r="CAL147" s="17"/>
      <c r="CAM147" s="17"/>
      <c r="CAN147" s="17"/>
      <c r="CAO147" s="17"/>
      <c r="CAP147" s="17"/>
      <c r="CAQ147" s="17"/>
      <c r="CAR147" s="17"/>
      <c r="CAS147" s="17"/>
      <c r="CAT147" s="17"/>
      <c r="CAU147" s="17"/>
      <c r="CAV147" s="17"/>
      <c r="CAW147" s="17"/>
      <c r="CAX147" s="17"/>
      <c r="CAY147" s="17"/>
      <c r="CAZ147" s="17"/>
      <c r="CBA147" s="17"/>
      <c r="CBB147" s="17"/>
      <c r="CBC147" s="17"/>
      <c r="CBD147" s="17"/>
      <c r="CBE147" s="17"/>
      <c r="CBF147" s="17"/>
      <c r="CBG147" s="17"/>
      <c r="CBH147" s="17"/>
      <c r="CBI147" s="17"/>
      <c r="CBJ147" s="17"/>
      <c r="CBK147" s="17"/>
      <c r="CBL147" s="17"/>
      <c r="CBM147" s="17"/>
      <c r="CBN147" s="17"/>
      <c r="CBO147" s="17"/>
      <c r="CBP147" s="17"/>
      <c r="CBQ147" s="17"/>
      <c r="CBR147" s="17"/>
      <c r="CBS147" s="17"/>
      <c r="CBT147" s="17"/>
      <c r="CBU147" s="17"/>
      <c r="CBV147" s="17"/>
      <c r="CBW147" s="17"/>
      <c r="CBX147" s="17"/>
      <c r="CBY147" s="17"/>
      <c r="CBZ147" s="17"/>
      <c r="CCA147" s="17"/>
      <c r="CCB147" s="17"/>
      <c r="CCC147" s="17"/>
      <c r="CCD147" s="17"/>
      <c r="CCE147" s="17"/>
      <c r="CCF147" s="17"/>
      <c r="CCG147" s="17"/>
      <c r="CCH147" s="17"/>
      <c r="CCI147" s="17"/>
      <c r="CCJ147" s="17"/>
      <c r="CCK147" s="17"/>
      <c r="CCL147" s="17"/>
      <c r="CCM147" s="17"/>
      <c r="CCN147" s="17"/>
      <c r="CCO147" s="17"/>
      <c r="CCP147" s="17"/>
      <c r="CCQ147" s="17"/>
      <c r="CCR147" s="17"/>
      <c r="CCS147" s="17"/>
      <c r="CCT147" s="17"/>
      <c r="CCU147" s="17"/>
      <c r="CCV147" s="17"/>
      <c r="CCW147" s="17"/>
      <c r="CCX147" s="17"/>
      <c r="CCY147" s="17"/>
      <c r="CCZ147" s="17"/>
      <c r="CDA147" s="17"/>
      <c r="CDB147" s="17"/>
      <c r="CDC147" s="17"/>
      <c r="CDD147" s="17"/>
      <c r="CDE147" s="17"/>
      <c r="CDF147" s="17"/>
      <c r="CDG147" s="17"/>
      <c r="CDH147" s="17"/>
      <c r="CDI147" s="17"/>
      <c r="CDJ147" s="17"/>
      <c r="CDK147" s="17"/>
      <c r="CDL147" s="17"/>
      <c r="CDM147" s="17"/>
      <c r="CDN147" s="17"/>
      <c r="CDO147" s="17"/>
      <c r="CDP147" s="17"/>
      <c r="CDQ147" s="17"/>
      <c r="CDR147" s="17"/>
      <c r="CDS147" s="17"/>
      <c r="CDT147" s="17"/>
      <c r="CDU147" s="17"/>
    </row>
    <row r="148">
      <c r="A148" s="14" t="s">
        <v>3902</v>
      </c>
      <c r="B148" s="14" t="s">
        <v>3903</v>
      </c>
      <c r="C148" s="17"/>
      <c r="D148" s="14" t="s">
        <v>3904</v>
      </c>
      <c r="E148" s="14" t="s">
        <v>3905</v>
      </c>
      <c r="F148" s="14" t="s">
        <v>2835</v>
      </c>
      <c r="I148" s="14" t="s">
        <v>3906</v>
      </c>
      <c r="J148" s="14" t="s">
        <v>2618</v>
      </c>
      <c r="K148" s="14" t="s">
        <v>2619</v>
      </c>
      <c r="L148" s="14" t="s">
        <v>2658</v>
      </c>
      <c r="M148" s="17"/>
      <c r="N148" s="14" t="s">
        <v>21</v>
      </c>
      <c r="O148" s="14" t="s">
        <v>21</v>
      </c>
      <c r="P148" s="14" t="s">
        <v>2690</v>
      </c>
      <c r="Q148" s="16">
        <v>11.0</v>
      </c>
      <c r="R148" s="16">
        <v>4103474.0</v>
      </c>
      <c r="S148" s="16">
        <v>4103474.0</v>
      </c>
      <c r="T148" s="14" t="s">
        <v>2622</v>
      </c>
      <c r="U148" s="14" t="s">
        <v>2621</v>
      </c>
      <c r="V148" s="14" t="s">
        <v>3907</v>
      </c>
      <c r="W148" s="14" t="s">
        <v>3908</v>
      </c>
      <c r="X148" s="16">
        <v>0.18</v>
      </c>
      <c r="Y148" s="17"/>
      <c r="Z148" s="16">
        <v>39.0</v>
      </c>
      <c r="AA148" s="16">
        <v>177.0</v>
      </c>
      <c r="AB148" s="17"/>
      <c r="AC148" s="16">
        <v>209.0</v>
      </c>
      <c r="AD148" s="16">
        <v>7908.0</v>
      </c>
      <c r="AE148" s="22">
        <v>45516.0</v>
      </c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6">
        <v>1.0</v>
      </c>
      <c r="BH148" s="17"/>
      <c r="BI148" s="17"/>
      <c r="BJ148" s="17"/>
      <c r="BK148" s="17"/>
      <c r="BL148" s="17"/>
      <c r="BM148" s="16">
        <v>264.633333</v>
      </c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4" t="s">
        <v>2708</v>
      </c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  <c r="KL148" s="17"/>
      <c r="KM148" s="17"/>
      <c r="KN148" s="17"/>
      <c r="KO148" s="17"/>
      <c r="KP148" s="17"/>
      <c r="KQ148" s="17"/>
      <c r="KR148" s="17"/>
      <c r="KS148" s="17"/>
      <c r="KT148" s="17"/>
      <c r="KU148" s="17"/>
      <c r="KV148" s="17"/>
      <c r="KW148" s="17"/>
      <c r="KX148" s="17"/>
      <c r="KY148" s="17"/>
      <c r="KZ148" s="17"/>
      <c r="LA148" s="17"/>
      <c r="LB148" s="17"/>
      <c r="LC148" s="17"/>
      <c r="LD148" s="17"/>
      <c r="LE148" s="17"/>
      <c r="LF148" s="17"/>
      <c r="LG148" s="17"/>
      <c r="LH148" s="17"/>
      <c r="LI148" s="17"/>
      <c r="LJ148" s="17"/>
      <c r="LK148" s="17"/>
      <c r="LL148" s="17"/>
      <c r="LM148" s="17"/>
      <c r="LN148" s="17"/>
      <c r="LO148" s="17"/>
      <c r="LP148" s="17"/>
      <c r="LQ148" s="17"/>
      <c r="LR148" s="17"/>
      <c r="LS148" s="17"/>
      <c r="LT148" s="17"/>
      <c r="LU148" s="17"/>
      <c r="LV148" s="17"/>
      <c r="LW148" s="17"/>
      <c r="LX148" s="17"/>
      <c r="LY148" s="17"/>
      <c r="LZ148" s="17"/>
      <c r="MA148" s="17"/>
      <c r="MB148" s="17"/>
      <c r="MC148" s="17"/>
      <c r="MD148" s="17"/>
      <c r="ME148" s="17"/>
      <c r="MF148" s="17"/>
      <c r="MG148" s="17"/>
      <c r="MH148" s="17"/>
      <c r="MI148" s="17"/>
      <c r="MJ148" s="17"/>
      <c r="MK148" s="17"/>
      <c r="ML148" s="17"/>
      <c r="MM148" s="17"/>
      <c r="MN148" s="17"/>
      <c r="MO148" s="17"/>
      <c r="MP148" s="17"/>
      <c r="MQ148" s="17"/>
      <c r="MR148" s="17"/>
      <c r="MS148" s="17"/>
      <c r="MT148" s="17"/>
      <c r="MU148" s="17"/>
      <c r="MV148" s="17"/>
      <c r="MW148" s="17"/>
      <c r="MX148" s="17"/>
      <c r="MY148" s="17"/>
      <c r="MZ148" s="17"/>
      <c r="NA148" s="17"/>
      <c r="NB148" s="17"/>
      <c r="NC148" s="17"/>
      <c r="ND148" s="17"/>
      <c r="NE148" s="17"/>
      <c r="NF148" s="17"/>
      <c r="NG148" s="17"/>
      <c r="NH148" s="17"/>
      <c r="NI148" s="17"/>
      <c r="NJ148" s="17"/>
      <c r="NK148" s="17"/>
      <c r="NL148" s="17"/>
      <c r="NM148" s="17"/>
      <c r="NN148" s="17"/>
      <c r="NO148" s="17"/>
      <c r="NP148" s="17"/>
      <c r="NQ148" s="17"/>
      <c r="NR148" s="17"/>
      <c r="NS148" s="17"/>
      <c r="NT148" s="17"/>
      <c r="NU148" s="17"/>
      <c r="NV148" s="17"/>
      <c r="NW148" s="17"/>
      <c r="NX148" s="17"/>
      <c r="NY148" s="17"/>
      <c r="NZ148" s="17"/>
      <c r="OA148" s="17"/>
      <c r="OB148" s="17"/>
      <c r="OC148" s="17"/>
      <c r="OD148" s="17"/>
      <c r="OE148" s="17"/>
      <c r="OF148" s="17"/>
      <c r="OG148" s="17"/>
      <c r="OH148" s="17"/>
      <c r="OI148" s="17"/>
      <c r="OJ148" s="17"/>
      <c r="OK148" s="17"/>
      <c r="OL148" s="17"/>
      <c r="OM148" s="17"/>
      <c r="ON148" s="17"/>
      <c r="OO148" s="17"/>
      <c r="OP148" s="17"/>
      <c r="OQ148" s="17"/>
      <c r="OR148" s="17"/>
      <c r="OS148" s="17"/>
      <c r="OT148" s="17"/>
      <c r="OU148" s="17"/>
      <c r="OV148" s="17"/>
      <c r="OW148" s="17"/>
      <c r="OX148" s="17"/>
      <c r="OY148" s="17"/>
      <c r="OZ148" s="17"/>
      <c r="PA148" s="17"/>
      <c r="PB148" s="17"/>
      <c r="PC148" s="17"/>
      <c r="PD148" s="17"/>
      <c r="PE148" s="17"/>
      <c r="PF148" s="17"/>
      <c r="PG148" s="17"/>
      <c r="PH148" s="17"/>
      <c r="PI148" s="17"/>
      <c r="PJ148" s="17"/>
      <c r="PK148" s="17"/>
      <c r="PL148" s="17"/>
      <c r="PM148" s="17"/>
      <c r="PN148" s="17"/>
      <c r="PO148" s="17"/>
      <c r="PP148" s="17"/>
      <c r="PQ148" s="17"/>
      <c r="PR148" s="17"/>
      <c r="PS148" s="17"/>
      <c r="PT148" s="17"/>
      <c r="PU148" s="17"/>
      <c r="PV148" s="17"/>
      <c r="PW148" s="17"/>
      <c r="PX148" s="17"/>
      <c r="PY148" s="17"/>
      <c r="PZ148" s="17"/>
      <c r="QA148" s="17"/>
      <c r="QB148" s="17"/>
      <c r="QC148" s="17"/>
      <c r="QD148" s="17"/>
      <c r="QE148" s="17"/>
      <c r="QF148" s="17"/>
      <c r="QG148" s="17"/>
      <c r="QH148" s="17"/>
      <c r="QI148" s="17"/>
      <c r="QJ148" s="17"/>
      <c r="QK148" s="17"/>
      <c r="QL148" s="17"/>
      <c r="QM148" s="17"/>
      <c r="QN148" s="17"/>
      <c r="QO148" s="17"/>
      <c r="QP148" s="17"/>
      <c r="QQ148" s="17"/>
      <c r="QR148" s="17"/>
      <c r="QS148" s="17"/>
      <c r="QT148" s="17"/>
      <c r="QU148" s="17"/>
      <c r="QV148" s="17"/>
      <c r="QW148" s="17"/>
      <c r="QX148" s="17"/>
      <c r="QY148" s="17"/>
      <c r="QZ148" s="17"/>
      <c r="RA148" s="17"/>
      <c r="RB148" s="17"/>
      <c r="RC148" s="17"/>
      <c r="RD148" s="17"/>
      <c r="RE148" s="17"/>
      <c r="RF148" s="17"/>
      <c r="RG148" s="17"/>
      <c r="RH148" s="17"/>
      <c r="RI148" s="17"/>
      <c r="RJ148" s="17"/>
      <c r="RK148" s="17"/>
      <c r="RL148" s="17"/>
      <c r="RM148" s="17"/>
      <c r="RN148" s="17"/>
      <c r="RO148" s="17"/>
      <c r="RP148" s="17"/>
      <c r="RQ148" s="17"/>
      <c r="RR148" s="17"/>
      <c r="RS148" s="17"/>
      <c r="RT148" s="17"/>
      <c r="RU148" s="17"/>
      <c r="RV148" s="17"/>
      <c r="RW148" s="17"/>
      <c r="RX148" s="17"/>
      <c r="RY148" s="17"/>
      <c r="RZ148" s="17"/>
      <c r="SA148" s="17"/>
      <c r="SB148" s="17"/>
      <c r="SC148" s="17"/>
      <c r="SD148" s="17"/>
      <c r="SE148" s="17"/>
      <c r="SF148" s="17"/>
      <c r="SG148" s="17"/>
      <c r="SH148" s="17"/>
      <c r="SI148" s="17"/>
      <c r="SJ148" s="17"/>
      <c r="SK148" s="17"/>
      <c r="SL148" s="17"/>
      <c r="SM148" s="17"/>
      <c r="SN148" s="17"/>
      <c r="SO148" s="17"/>
      <c r="SP148" s="17"/>
      <c r="SQ148" s="17"/>
      <c r="SR148" s="17"/>
      <c r="SS148" s="17"/>
      <c r="ST148" s="17"/>
      <c r="SU148" s="17"/>
      <c r="SV148" s="17"/>
      <c r="SW148" s="17"/>
      <c r="SX148" s="17"/>
      <c r="SY148" s="17"/>
      <c r="SZ148" s="17"/>
      <c r="TA148" s="17"/>
      <c r="TB148" s="17"/>
      <c r="TC148" s="17"/>
      <c r="TD148" s="17"/>
      <c r="TE148" s="14" t="s">
        <v>3909</v>
      </c>
      <c r="TF148" s="14" t="s">
        <v>2554</v>
      </c>
      <c r="TG148" s="14" t="s">
        <v>3910</v>
      </c>
      <c r="TH148" s="14" t="s">
        <v>3910</v>
      </c>
      <c r="TI148" s="16">
        <v>2.92531897</v>
      </c>
      <c r="TJ148" s="16">
        <v>1.698384</v>
      </c>
      <c r="TK148" s="16">
        <v>0.0</v>
      </c>
      <c r="TL148" s="14" t="s">
        <v>2880</v>
      </c>
      <c r="TM148" s="17"/>
      <c r="TN148" s="14" t="s">
        <v>2880</v>
      </c>
      <c r="TO148" s="16">
        <v>2200.84989</v>
      </c>
      <c r="TP148" s="16">
        <v>-462.21221</v>
      </c>
      <c r="TQ148" s="16">
        <v>0.652287</v>
      </c>
      <c r="TR148" s="17"/>
      <c r="TS148" s="14" t="s">
        <v>3911</v>
      </c>
      <c r="TT148" s="16">
        <v>0.825</v>
      </c>
      <c r="TU148" s="16">
        <v>8705.0</v>
      </c>
      <c r="TV148" s="14" t="s">
        <v>2570</v>
      </c>
      <c r="TW148" s="14" t="s">
        <v>3912</v>
      </c>
      <c r="TX148" s="14" t="s">
        <v>3913</v>
      </c>
      <c r="TY148" s="16">
        <v>0.75632295</v>
      </c>
      <c r="TZ148" s="14" t="s">
        <v>3001</v>
      </c>
      <c r="UA148" s="16">
        <v>9.0</v>
      </c>
      <c r="UB148" s="14" t="s">
        <v>2847</v>
      </c>
      <c r="UC148" s="16">
        <v>0.0</v>
      </c>
      <c r="UD148" s="14" t="s">
        <v>3913</v>
      </c>
      <c r="UE148" s="16">
        <v>0.1844</v>
      </c>
      <c r="UF148" s="16">
        <v>0.0</v>
      </c>
      <c r="UG148" s="17"/>
      <c r="UH148" s="17"/>
      <c r="UI148" s="17"/>
      <c r="UJ148" s="17"/>
      <c r="UK148" s="17"/>
      <c r="UL148" s="17"/>
      <c r="UM148" s="17"/>
      <c r="UN148" s="17"/>
      <c r="UO148" s="17"/>
      <c r="UP148" s="17"/>
      <c r="UQ148" s="17"/>
      <c r="UR148" s="17"/>
      <c r="US148" s="17"/>
      <c r="UT148" s="17"/>
      <c r="UU148" s="17"/>
      <c r="UV148" s="17"/>
      <c r="UW148" s="17"/>
      <c r="UX148" s="17"/>
      <c r="UY148" s="17"/>
      <c r="UZ148" s="17"/>
      <c r="VA148" s="17"/>
      <c r="VB148" s="17"/>
      <c r="VC148" s="17"/>
      <c r="VD148" s="17"/>
      <c r="VE148" s="17"/>
      <c r="VF148" s="17"/>
      <c r="VG148" s="17"/>
      <c r="VH148" s="17"/>
      <c r="VI148" s="17"/>
      <c r="VJ148" s="17"/>
      <c r="VK148" s="17"/>
      <c r="VL148" s="17"/>
      <c r="VM148" s="17"/>
      <c r="VN148" s="17"/>
      <c r="VO148" s="17"/>
      <c r="VP148" s="17"/>
      <c r="VQ148" s="17"/>
      <c r="VR148" s="17"/>
      <c r="VS148" s="17"/>
      <c r="VT148" s="17"/>
      <c r="VU148" s="17"/>
      <c r="VV148" s="17"/>
      <c r="VW148" s="17"/>
      <c r="VX148" s="17"/>
      <c r="VY148" s="17"/>
      <c r="VZ148" s="17"/>
      <c r="WA148" s="17"/>
      <c r="WB148" s="17"/>
      <c r="WC148" s="17"/>
      <c r="WD148" s="17"/>
      <c r="WE148" s="17"/>
      <c r="WF148" s="17"/>
      <c r="WG148" s="17"/>
      <c r="WH148" s="17"/>
      <c r="WI148" s="17"/>
      <c r="WJ148" s="17"/>
      <c r="WK148" s="17"/>
      <c r="WL148" s="17"/>
      <c r="WM148" s="17"/>
      <c r="WN148" s="17"/>
      <c r="WO148" s="17"/>
      <c r="WP148" s="17"/>
      <c r="WQ148" s="17"/>
      <c r="WR148" s="17"/>
      <c r="WS148" s="17"/>
      <c r="WT148" s="17"/>
      <c r="WU148" s="17"/>
      <c r="WV148" s="17"/>
      <c r="WW148" s="17"/>
      <c r="WX148" s="17"/>
      <c r="WY148" s="17"/>
      <c r="WZ148" s="17"/>
      <c r="XA148" s="17"/>
      <c r="XB148" s="17"/>
      <c r="XC148" s="17"/>
      <c r="XD148" s="17"/>
      <c r="XE148" s="17"/>
      <c r="XF148" s="17"/>
      <c r="XG148" s="17"/>
      <c r="XH148" s="17"/>
      <c r="XI148" s="17"/>
      <c r="XJ148" s="17"/>
      <c r="XK148" s="17"/>
      <c r="XL148" s="17"/>
      <c r="XM148" s="17"/>
      <c r="XN148" s="17"/>
      <c r="XO148" s="17"/>
      <c r="XP148" s="17"/>
      <c r="XQ148" s="17"/>
      <c r="XR148" s="17"/>
      <c r="XS148" s="17"/>
      <c r="XT148" s="17"/>
      <c r="XU148" s="17"/>
      <c r="XV148" s="17"/>
      <c r="XW148" s="17"/>
      <c r="XX148" s="17"/>
      <c r="XY148" s="17"/>
      <c r="XZ148" s="17"/>
      <c r="YA148" s="17"/>
      <c r="YB148" s="17"/>
      <c r="YC148" s="17"/>
      <c r="YD148" s="17"/>
      <c r="YE148" s="17"/>
      <c r="YF148" s="17"/>
      <c r="YG148" s="17"/>
      <c r="YH148" s="17"/>
      <c r="YI148" s="17"/>
      <c r="YJ148" s="17"/>
      <c r="YK148" s="17"/>
      <c r="YL148" s="17"/>
      <c r="YM148" s="17"/>
      <c r="YN148" s="17"/>
      <c r="YO148" s="17"/>
      <c r="YP148" s="17"/>
      <c r="YQ148" s="17"/>
      <c r="YR148" s="17"/>
      <c r="YS148" s="17"/>
      <c r="YT148" s="17"/>
      <c r="YU148" s="17"/>
      <c r="YV148" s="17"/>
      <c r="YW148" s="17"/>
      <c r="YX148" s="17"/>
      <c r="YY148" s="17"/>
      <c r="YZ148" s="17"/>
      <c r="ZA148" s="17"/>
      <c r="ZB148" s="17"/>
      <c r="ZC148" s="17"/>
      <c r="ZD148" s="17"/>
      <c r="ZE148" s="17"/>
      <c r="ZF148" s="17"/>
      <c r="ZG148" s="17"/>
      <c r="ZH148" s="17"/>
      <c r="ZI148" s="17"/>
      <c r="ZJ148" s="17"/>
      <c r="ZK148" s="17"/>
      <c r="ZL148" s="17"/>
      <c r="ZM148" s="17"/>
      <c r="ZN148" s="17"/>
      <c r="ZO148" s="17"/>
      <c r="ZP148" s="17"/>
      <c r="ZQ148" s="17"/>
      <c r="ZR148" s="17"/>
      <c r="ZS148" s="17"/>
      <c r="ZT148" s="17"/>
      <c r="ZU148" s="17"/>
      <c r="ZV148" s="17"/>
      <c r="ZW148" s="17"/>
      <c r="ZX148" s="17"/>
      <c r="ZY148" s="17"/>
      <c r="ZZ148" s="17"/>
      <c r="AAA148" s="17"/>
      <c r="AAB148" s="17"/>
      <c r="AAC148" s="17"/>
      <c r="AAD148" s="17"/>
      <c r="AAE148" s="17"/>
      <c r="AAF148" s="17"/>
      <c r="AAG148" s="17"/>
      <c r="AAH148" s="17"/>
      <c r="AAI148" s="17"/>
      <c r="AAJ148" s="17"/>
      <c r="AAK148" s="17"/>
      <c r="AAL148" s="17"/>
      <c r="AAM148" s="17"/>
      <c r="AAN148" s="17"/>
      <c r="AAO148" s="17"/>
      <c r="AAP148" s="17"/>
      <c r="AAQ148" s="17"/>
      <c r="AAR148" s="17"/>
      <c r="AAS148" s="17"/>
      <c r="AAT148" s="17"/>
      <c r="AAU148" s="17"/>
      <c r="AAV148" s="17"/>
      <c r="AAW148" s="17"/>
      <c r="AAX148" s="17"/>
      <c r="AAY148" s="17"/>
      <c r="AAZ148" s="17"/>
      <c r="ABA148" s="17"/>
      <c r="ABB148" s="17"/>
      <c r="ABC148" s="17"/>
      <c r="ABD148" s="17"/>
      <c r="ABE148" s="17"/>
      <c r="ABF148" s="17"/>
      <c r="ABG148" s="17"/>
      <c r="ABH148" s="17"/>
      <c r="ABI148" s="17"/>
      <c r="ABJ148" s="17"/>
      <c r="ABK148" s="17"/>
      <c r="ABL148" s="17"/>
      <c r="ABM148" s="17"/>
      <c r="ABN148" s="17"/>
      <c r="ABO148" s="17"/>
      <c r="ABP148" s="17"/>
      <c r="ABQ148" s="17"/>
      <c r="ABR148" s="17"/>
      <c r="ABS148" s="17"/>
      <c r="ABT148" s="17"/>
      <c r="ABU148" s="17"/>
      <c r="ABV148" s="17"/>
      <c r="ABW148" s="17"/>
      <c r="ABX148" s="17"/>
      <c r="ABY148" s="17"/>
      <c r="ABZ148" s="17"/>
      <c r="ACA148" s="17"/>
      <c r="ACB148" s="17"/>
      <c r="ACC148" s="17"/>
      <c r="ACD148" s="17"/>
      <c r="ACE148" s="17"/>
      <c r="ACF148" s="17"/>
      <c r="ACG148" s="17"/>
      <c r="ACH148" s="17"/>
      <c r="ACI148" s="17"/>
      <c r="ACJ148" s="17"/>
      <c r="ACK148" s="17"/>
      <c r="ACL148" s="17"/>
      <c r="ACM148" s="17"/>
      <c r="ACN148" s="17"/>
      <c r="ACO148" s="17"/>
      <c r="ACP148" s="17"/>
      <c r="ACQ148" s="17"/>
      <c r="ACR148" s="17"/>
      <c r="ACS148" s="17"/>
      <c r="ACT148" s="17"/>
      <c r="ACU148" s="17"/>
      <c r="ACV148" s="17"/>
      <c r="ACW148" s="17"/>
      <c r="ACX148" s="17"/>
      <c r="ACY148" s="17"/>
      <c r="ACZ148" s="17"/>
      <c r="ADA148" s="17"/>
      <c r="ADB148" s="17"/>
      <c r="ADC148" s="17"/>
      <c r="ADD148" s="17"/>
      <c r="ADE148" s="17"/>
      <c r="ADF148" s="17"/>
      <c r="ADG148" s="17"/>
      <c r="ADH148" s="17"/>
      <c r="ADI148" s="17"/>
      <c r="ADJ148" s="17"/>
      <c r="ADK148" s="17"/>
      <c r="ADL148" s="17"/>
      <c r="ADM148" s="17"/>
      <c r="ADN148" s="17"/>
      <c r="ADO148" s="17"/>
      <c r="ADP148" s="17"/>
      <c r="ADQ148" s="17"/>
      <c r="ADR148" s="17"/>
      <c r="ADS148" s="17"/>
      <c r="ADT148" s="17"/>
      <c r="ADU148" s="17"/>
      <c r="ADV148" s="17"/>
      <c r="ADW148" s="17"/>
      <c r="ADX148" s="17"/>
      <c r="ADY148" s="17"/>
      <c r="ADZ148" s="17"/>
      <c r="AEA148" s="17"/>
      <c r="AEB148" s="17"/>
      <c r="AEC148" s="17"/>
      <c r="AED148" s="17"/>
      <c r="AEE148" s="17"/>
      <c r="AEF148" s="17"/>
      <c r="AEG148" s="17"/>
      <c r="AEH148" s="17"/>
      <c r="AEI148" s="17"/>
      <c r="AEJ148" s="17"/>
      <c r="AEK148" s="17"/>
      <c r="AEL148" s="17"/>
      <c r="AEM148" s="17"/>
      <c r="AEN148" s="17"/>
      <c r="AEO148" s="17"/>
      <c r="AEP148" s="17"/>
      <c r="AEQ148" s="17"/>
      <c r="AER148" s="17"/>
      <c r="AES148" s="17"/>
      <c r="AET148" s="17"/>
      <c r="AEU148" s="17"/>
      <c r="AEV148" s="17"/>
      <c r="AEW148" s="17"/>
      <c r="AEX148" s="17"/>
      <c r="AEY148" s="17"/>
      <c r="AEZ148" s="17"/>
      <c r="AFA148" s="17"/>
      <c r="AFB148" s="17"/>
      <c r="AFC148" s="17"/>
      <c r="AFD148" s="17"/>
      <c r="AFE148" s="17"/>
      <c r="AFF148" s="17"/>
      <c r="AFG148" s="17"/>
      <c r="AFH148" s="17"/>
      <c r="AFI148" s="17"/>
      <c r="AFJ148" s="17"/>
      <c r="AFK148" s="17"/>
      <c r="AFL148" s="17"/>
      <c r="AFM148" s="17"/>
      <c r="AFN148" s="17"/>
      <c r="AFO148" s="17"/>
      <c r="AFP148" s="17"/>
      <c r="AFQ148" s="17"/>
      <c r="AFR148" s="17"/>
      <c r="AFS148" s="17"/>
      <c r="AFT148" s="17"/>
      <c r="AFU148" s="17"/>
      <c r="AFV148" s="17"/>
      <c r="AFW148" s="17"/>
      <c r="AFX148" s="17"/>
      <c r="AFY148" s="17"/>
      <c r="AFZ148" s="17"/>
      <c r="AGA148" s="17"/>
      <c r="AGB148" s="17"/>
      <c r="AGC148" s="17"/>
      <c r="AGD148" s="17"/>
      <c r="AGE148" s="17"/>
      <c r="AGF148" s="17"/>
      <c r="AGG148" s="17"/>
      <c r="AGH148" s="17"/>
      <c r="AGI148" s="17"/>
      <c r="AGJ148" s="17"/>
      <c r="AGK148" s="17"/>
      <c r="AGL148" s="17"/>
      <c r="AGM148" s="17"/>
      <c r="AGN148" s="17"/>
      <c r="AGO148" s="17"/>
      <c r="AGP148" s="17"/>
      <c r="AGQ148" s="17"/>
      <c r="AGR148" s="17"/>
      <c r="AGS148" s="17"/>
      <c r="AGT148" s="17"/>
      <c r="AGU148" s="17"/>
      <c r="AGV148" s="17"/>
      <c r="AGW148" s="17"/>
      <c r="AGX148" s="17"/>
      <c r="AGY148" s="17"/>
      <c r="AGZ148" s="17"/>
      <c r="AHA148" s="17"/>
      <c r="AHB148" s="17"/>
      <c r="AHC148" s="17"/>
      <c r="AHD148" s="17"/>
      <c r="AHE148" s="17"/>
      <c r="AHF148" s="17"/>
      <c r="AHG148" s="17"/>
      <c r="AHH148" s="17"/>
      <c r="AHI148" s="17"/>
      <c r="AHJ148" s="17"/>
      <c r="AHK148" s="17"/>
      <c r="AHL148" s="17"/>
      <c r="AHM148" s="17"/>
      <c r="AHN148" s="17"/>
      <c r="AHO148" s="17"/>
      <c r="AHP148" s="17"/>
      <c r="AHQ148" s="17"/>
      <c r="AHR148" s="17"/>
      <c r="AHS148" s="17"/>
      <c r="AHT148" s="17"/>
      <c r="AHU148" s="17"/>
      <c r="AHV148" s="17"/>
      <c r="AHW148" s="17"/>
      <c r="AHX148" s="17"/>
      <c r="AHY148" s="17"/>
      <c r="AHZ148" s="17"/>
      <c r="AIA148" s="17"/>
      <c r="AIB148" s="17"/>
      <c r="AIC148" s="17"/>
      <c r="AID148" s="17"/>
      <c r="AIE148" s="17"/>
      <c r="AIF148" s="17"/>
      <c r="AIG148" s="17"/>
      <c r="AIH148" s="17"/>
      <c r="AII148" s="17"/>
      <c r="AIJ148" s="17"/>
      <c r="AIK148" s="17"/>
      <c r="AIL148" s="17"/>
      <c r="AIM148" s="17"/>
      <c r="AIN148" s="17"/>
      <c r="AIO148" s="17"/>
      <c r="AIP148" s="17"/>
      <c r="AIQ148" s="17"/>
      <c r="AIR148" s="17"/>
      <c r="AIS148" s="17"/>
      <c r="AIT148" s="17"/>
      <c r="AIU148" s="17"/>
      <c r="AIV148" s="17"/>
      <c r="AIW148" s="17"/>
      <c r="AIX148" s="17"/>
      <c r="AIY148" s="17"/>
      <c r="AIZ148" s="17"/>
      <c r="AJA148" s="17"/>
      <c r="AJB148" s="17"/>
      <c r="AJC148" s="17"/>
      <c r="AJD148" s="17"/>
      <c r="AJE148" s="17"/>
      <c r="AJF148" s="17"/>
      <c r="AJG148" s="17"/>
      <c r="AJH148" s="17"/>
      <c r="AJI148" s="17"/>
      <c r="AJJ148" s="17"/>
      <c r="AJK148" s="17"/>
      <c r="AJL148" s="17"/>
      <c r="AJM148" s="17"/>
      <c r="AJN148" s="17"/>
      <c r="AJO148" s="17"/>
      <c r="AJP148" s="17"/>
      <c r="AJQ148" s="17"/>
      <c r="AJR148" s="17"/>
      <c r="AJS148" s="17"/>
      <c r="AJT148" s="17"/>
      <c r="AJU148" s="17"/>
      <c r="AJV148" s="17"/>
      <c r="AJW148" s="17"/>
      <c r="AJX148" s="17"/>
      <c r="AJY148" s="17"/>
      <c r="AJZ148" s="17"/>
      <c r="AKA148" s="17"/>
      <c r="AKB148" s="17"/>
      <c r="AKC148" s="17"/>
      <c r="AKD148" s="17"/>
      <c r="AKE148" s="17"/>
      <c r="AKF148" s="17"/>
      <c r="AKG148" s="17"/>
      <c r="AKH148" s="17"/>
      <c r="AKI148" s="17"/>
      <c r="AKJ148" s="17"/>
      <c r="AKK148" s="17"/>
      <c r="AKL148" s="17"/>
      <c r="AKM148" s="17"/>
      <c r="AKN148" s="17"/>
      <c r="AKO148" s="17"/>
      <c r="AKP148" s="17"/>
      <c r="AKQ148" s="17"/>
      <c r="AKR148" s="17"/>
      <c r="AKS148" s="17"/>
      <c r="AKT148" s="17"/>
      <c r="AKU148" s="17"/>
      <c r="AKV148" s="17"/>
      <c r="AKW148" s="17"/>
      <c r="AKX148" s="17"/>
      <c r="AKY148" s="17"/>
      <c r="AKZ148" s="17"/>
      <c r="ALA148" s="17"/>
      <c r="ALB148" s="17"/>
      <c r="ALC148" s="17"/>
      <c r="ALD148" s="17"/>
      <c r="ALE148" s="17"/>
      <c r="ALF148" s="17"/>
      <c r="ALG148" s="17"/>
      <c r="ALH148" s="17"/>
      <c r="ALI148" s="17"/>
      <c r="ALJ148" s="17"/>
      <c r="ALK148" s="17"/>
      <c r="ALL148" s="17"/>
      <c r="ALM148" s="17"/>
      <c r="ALN148" s="17"/>
      <c r="ALO148" s="17"/>
      <c r="ALP148" s="17"/>
      <c r="ALQ148" s="17"/>
      <c r="ALR148" s="17"/>
      <c r="ALS148" s="17"/>
      <c r="ALT148" s="17"/>
      <c r="ALU148" s="17"/>
      <c r="ALV148" s="17"/>
      <c r="ALW148" s="17"/>
      <c r="ALX148" s="17"/>
      <c r="ALY148" s="17"/>
      <c r="ALZ148" s="17"/>
      <c r="AMA148" s="17"/>
      <c r="AMB148" s="17"/>
      <c r="AMC148" s="17"/>
      <c r="AMD148" s="17"/>
      <c r="AME148" s="17"/>
      <c r="AMF148" s="17"/>
      <c r="AMG148" s="17"/>
      <c r="AMH148" s="17"/>
      <c r="AMI148" s="17"/>
      <c r="AMJ148" s="17"/>
      <c r="AMK148" s="17"/>
      <c r="AML148" s="17"/>
      <c r="AMM148" s="17"/>
      <c r="AMN148" s="17"/>
      <c r="AMO148" s="17"/>
      <c r="AMP148" s="17"/>
      <c r="AMQ148" s="17"/>
      <c r="AMR148" s="17"/>
      <c r="AMS148" s="17"/>
      <c r="AMT148" s="17"/>
      <c r="AMU148" s="17"/>
      <c r="AMV148" s="17"/>
      <c r="AMW148" s="17"/>
      <c r="AMX148" s="17"/>
      <c r="AMY148" s="17"/>
      <c r="AMZ148" s="17"/>
      <c r="ANA148" s="17"/>
      <c r="ANB148" s="17"/>
      <c r="ANC148" s="17"/>
      <c r="AND148" s="17"/>
      <c r="ANE148" s="17"/>
      <c r="ANF148" s="17"/>
      <c r="ANG148" s="17"/>
      <c r="ANH148" s="17"/>
      <c r="ANI148" s="17"/>
      <c r="ANJ148" s="17"/>
      <c r="ANK148" s="17"/>
      <c r="ANL148" s="17"/>
      <c r="ANM148" s="17"/>
      <c r="ANN148" s="17"/>
      <c r="ANO148" s="17"/>
      <c r="ANP148" s="17"/>
      <c r="ANQ148" s="17"/>
      <c r="ANR148" s="17"/>
      <c r="ANS148" s="17"/>
      <c r="ANT148" s="17"/>
      <c r="ANU148" s="17"/>
      <c r="ANV148" s="17"/>
      <c r="ANW148" s="17"/>
      <c r="ANX148" s="17"/>
      <c r="ANY148" s="17"/>
      <c r="ANZ148" s="17"/>
      <c r="AOA148" s="17"/>
      <c r="AOB148" s="17"/>
      <c r="AOC148" s="17"/>
      <c r="AOD148" s="17"/>
      <c r="AOE148" s="17"/>
      <c r="AOF148" s="17"/>
      <c r="AOG148" s="17"/>
      <c r="AOH148" s="17"/>
      <c r="AOI148" s="17"/>
      <c r="AOJ148" s="17"/>
      <c r="AOK148" s="17"/>
      <c r="AOL148" s="17"/>
      <c r="AOM148" s="17"/>
      <c r="AON148" s="17"/>
      <c r="AOO148" s="17"/>
      <c r="AOP148" s="17"/>
      <c r="AOQ148" s="17"/>
      <c r="AOR148" s="17"/>
      <c r="AOS148" s="17"/>
      <c r="AOT148" s="17"/>
      <c r="AOU148" s="17"/>
      <c r="AOV148" s="17"/>
      <c r="AOW148" s="17"/>
      <c r="AOX148" s="17"/>
      <c r="AOY148" s="17"/>
      <c r="AOZ148" s="17"/>
      <c r="APA148" s="17"/>
      <c r="APB148" s="17"/>
      <c r="APC148" s="17"/>
      <c r="APD148" s="17"/>
      <c r="APE148" s="17"/>
      <c r="APF148" s="17"/>
      <c r="APG148" s="17"/>
      <c r="APH148" s="17"/>
      <c r="API148" s="17"/>
      <c r="APJ148" s="17"/>
      <c r="APK148" s="17"/>
      <c r="APL148" s="17"/>
      <c r="APM148" s="17"/>
      <c r="APN148" s="17"/>
      <c r="APO148" s="17"/>
      <c r="APP148" s="17"/>
      <c r="APQ148" s="17"/>
      <c r="APR148" s="17"/>
      <c r="APS148" s="17"/>
      <c r="APT148" s="17"/>
      <c r="APU148" s="17"/>
      <c r="APV148" s="17"/>
      <c r="APW148" s="17"/>
      <c r="APX148" s="17"/>
      <c r="APY148" s="17"/>
      <c r="APZ148" s="17"/>
      <c r="AQA148" s="17"/>
      <c r="AQB148" s="17"/>
      <c r="AQC148" s="17"/>
      <c r="AQD148" s="17"/>
      <c r="AQE148" s="17"/>
      <c r="AQF148" s="17"/>
      <c r="AQG148" s="17"/>
      <c r="AQH148" s="17"/>
      <c r="AQI148" s="17"/>
      <c r="AQJ148" s="17"/>
      <c r="AQK148" s="17"/>
      <c r="AQL148" s="17"/>
      <c r="AQM148" s="17"/>
      <c r="AQN148" s="17"/>
      <c r="AQO148" s="17"/>
      <c r="AQP148" s="17"/>
      <c r="AQQ148" s="17"/>
      <c r="AQR148" s="17"/>
      <c r="AQS148" s="17"/>
      <c r="AQT148" s="17"/>
      <c r="AQU148" s="17"/>
      <c r="AQV148" s="17"/>
      <c r="AQW148" s="17"/>
      <c r="AQX148" s="17"/>
      <c r="AQY148" s="17"/>
      <c r="AQZ148" s="17"/>
      <c r="ARA148" s="17"/>
      <c r="ARB148" s="17"/>
      <c r="ARC148" s="17"/>
      <c r="ARD148" s="17"/>
      <c r="ARE148" s="17"/>
      <c r="ARF148" s="17"/>
      <c r="ARG148" s="17"/>
      <c r="ARH148" s="17"/>
      <c r="ARI148" s="17"/>
      <c r="ARJ148" s="17"/>
      <c r="ARK148" s="17"/>
      <c r="ARL148" s="17"/>
      <c r="ARM148" s="17"/>
      <c r="ARN148" s="17"/>
      <c r="ARO148" s="17"/>
      <c r="ARP148" s="17"/>
      <c r="ARQ148" s="17"/>
      <c r="ARR148" s="17"/>
      <c r="ARS148" s="17"/>
      <c r="ART148" s="17"/>
      <c r="ARU148" s="17"/>
      <c r="ARV148" s="17"/>
      <c r="ARW148" s="17"/>
      <c r="ARX148" s="17"/>
      <c r="ARY148" s="17"/>
      <c r="ARZ148" s="17"/>
      <c r="ASA148" s="17"/>
      <c r="ASB148" s="17"/>
      <c r="ASC148" s="17"/>
      <c r="ASD148" s="17"/>
      <c r="ASE148" s="17"/>
      <c r="ASF148" s="17"/>
      <c r="ASG148" s="17"/>
      <c r="ASH148" s="17"/>
      <c r="ASI148" s="17"/>
      <c r="ASJ148" s="17"/>
      <c r="ASK148" s="17"/>
      <c r="ASL148" s="17"/>
      <c r="ASM148" s="17"/>
      <c r="ASN148" s="17"/>
      <c r="ASO148" s="17"/>
      <c r="ASP148" s="17"/>
      <c r="ASQ148" s="17"/>
      <c r="ASR148" s="17"/>
      <c r="ASS148" s="17"/>
      <c r="AST148" s="17"/>
      <c r="ASU148" s="17"/>
      <c r="ASV148" s="17"/>
      <c r="ASW148" s="17"/>
      <c r="ASX148" s="17"/>
      <c r="ASY148" s="17"/>
      <c r="ASZ148" s="17"/>
      <c r="ATA148" s="17"/>
      <c r="ATB148" s="17"/>
      <c r="ATC148" s="17"/>
      <c r="ATD148" s="17"/>
      <c r="ATE148" s="17"/>
      <c r="ATF148" s="17"/>
      <c r="ATG148" s="17"/>
      <c r="ATH148" s="17"/>
      <c r="ATI148" s="17"/>
      <c r="ATJ148" s="17"/>
      <c r="ATK148" s="17"/>
      <c r="ATL148" s="17"/>
      <c r="ATM148" s="17"/>
      <c r="ATN148" s="17"/>
      <c r="ATO148" s="17"/>
      <c r="ATP148" s="17"/>
      <c r="ATQ148" s="17"/>
      <c r="ATR148" s="17"/>
      <c r="ATS148" s="17"/>
      <c r="ATT148" s="17"/>
      <c r="ATU148" s="17"/>
      <c r="ATV148" s="17"/>
      <c r="ATW148" s="17"/>
      <c r="ATX148" s="17"/>
      <c r="ATY148" s="17"/>
      <c r="ATZ148" s="17"/>
      <c r="AUA148" s="17"/>
      <c r="AUB148" s="17"/>
      <c r="AUC148" s="17"/>
      <c r="AUD148" s="17"/>
      <c r="AUE148" s="17"/>
      <c r="AUF148" s="17"/>
      <c r="AUG148" s="17"/>
      <c r="AUH148" s="17"/>
      <c r="AUI148" s="17"/>
      <c r="AUJ148" s="17"/>
      <c r="AUK148" s="17"/>
      <c r="AUL148" s="17"/>
      <c r="AUM148" s="17"/>
      <c r="AUN148" s="17"/>
      <c r="AUO148" s="17"/>
      <c r="AUP148" s="17"/>
      <c r="AUQ148" s="17"/>
      <c r="AUR148" s="17"/>
      <c r="AUS148" s="17"/>
      <c r="AUT148" s="17"/>
      <c r="AUU148" s="17"/>
      <c r="AUV148" s="17"/>
      <c r="AUW148" s="17"/>
      <c r="AUX148" s="17"/>
      <c r="AUY148" s="17"/>
      <c r="AUZ148" s="17"/>
      <c r="AVA148" s="17"/>
      <c r="AVB148" s="17"/>
      <c r="AVC148" s="17"/>
      <c r="AVD148" s="17"/>
      <c r="AVE148" s="17"/>
      <c r="AVF148" s="17"/>
      <c r="AVG148" s="17"/>
      <c r="AVH148" s="17"/>
      <c r="AVI148" s="17"/>
      <c r="AVJ148" s="17"/>
      <c r="AVK148" s="17"/>
      <c r="AVL148" s="17"/>
      <c r="AVM148" s="17"/>
      <c r="AVN148" s="17"/>
      <c r="AVO148" s="17"/>
      <c r="AVP148" s="17"/>
      <c r="AVQ148" s="17"/>
      <c r="AVR148" s="17"/>
      <c r="AVS148" s="17"/>
      <c r="AVT148" s="17"/>
      <c r="AVU148" s="17"/>
      <c r="AVV148" s="17"/>
      <c r="AVW148" s="17"/>
      <c r="AVX148" s="17"/>
      <c r="AVY148" s="17"/>
      <c r="AVZ148" s="17"/>
      <c r="AWA148" s="17"/>
      <c r="AWB148" s="17"/>
      <c r="AWC148" s="17"/>
      <c r="AWD148" s="17"/>
      <c r="AWE148" s="17"/>
      <c r="AWF148" s="17"/>
      <c r="AWG148" s="17"/>
      <c r="AWH148" s="17"/>
      <c r="AWI148" s="17"/>
      <c r="AWJ148" s="17"/>
      <c r="AWK148" s="17"/>
      <c r="AWL148" s="17"/>
      <c r="AWM148" s="17"/>
      <c r="AWN148" s="17"/>
      <c r="AWO148" s="17"/>
      <c r="AWP148" s="17"/>
      <c r="AWQ148" s="17"/>
      <c r="AWR148" s="17"/>
      <c r="AWS148" s="17"/>
      <c r="AWT148" s="17"/>
      <c r="AWU148" s="17"/>
      <c r="AWV148" s="17"/>
      <c r="AWW148" s="17"/>
      <c r="AWX148" s="17"/>
      <c r="AWY148" s="17"/>
      <c r="AWZ148" s="17"/>
      <c r="AXA148" s="17"/>
      <c r="AXB148" s="17"/>
      <c r="AXC148" s="17"/>
      <c r="AXD148" s="17"/>
      <c r="AXE148" s="17"/>
      <c r="AXF148" s="17"/>
      <c r="AXG148" s="17"/>
      <c r="AXH148" s="17"/>
      <c r="AXI148" s="17"/>
      <c r="AXJ148" s="17"/>
      <c r="AXK148" s="17"/>
      <c r="AXL148" s="17"/>
      <c r="AXM148" s="17"/>
      <c r="AXN148" s="17"/>
      <c r="AXO148" s="17"/>
      <c r="AXP148" s="17"/>
      <c r="AXQ148" s="17"/>
      <c r="AXR148" s="17"/>
      <c r="AXS148" s="17"/>
      <c r="AXT148" s="17"/>
      <c r="AXU148" s="17"/>
      <c r="AXV148" s="17"/>
      <c r="AXW148" s="17"/>
      <c r="AXX148" s="17"/>
      <c r="AXY148" s="17"/>
      <c r="AXZ148" s="17"/>
      <c r="AYA148" s="17"/>
      <c r="AYB148" s="17"/>
      <c r="AYC148" s="17"/>
      <c r="AYD148" s="17"/>
      <c r="AYE148" s="17"/>
      <c r="AYF148" s="17"/>
      <c r="AYG148" s="17"/>
      <c r="AYH148" s="17"/>
      <c r="AYI148" s="17"/>
      <c r="AYJ148" s="17"/>
      <c r="AYK148" s="17"/>
      <c r="AYL148" s="17"/>
      <c r="AYM148" s="17"/>
      <c r="AYN148" s="17"/>
      <c r="AYO148" s="17"/>
      <c r="AYP148" s="17"/>
      <c r="AYQ148" s="17"/>
      <c r="AYR148" s="17"/>
      <c r="AYS148" s="17"/>
      <c r="AYT148" s="17"/>
      <c r="AYU148" s="17"/>
      <c r="AYV148" s="17"/>
      <c r="AYW148" s="17"/>
      <c r="AYX148" s="17"/>
      <c r="AYY148" s="17"/>
      <c r="AYZ148" s="17"/>
      <c r="AZA148" s="17"/>
      <c r="AZB148" s="17"/>
      <c r="AZC148" s="17"/>
      <c r="AZD148" s="17"/>
      <c r="AZE148" s="17"/>
      <c r="AZF148" s="17"/>
      <c r="AZG148" s="17"/>
      <c r="AZH148" s="17"/>
      <c r="AZI148" s="17"/>
      <c r="AZJ148" s="17"/>
      <c r="AZK148" s="17"/>
      <c r="AZL148" s="17"/>
      <c r="AZM148" s="17"/>
      <c r="AZN148" s="17"/>
      <c r="AZO148" s="17"/>
      <c r="AZP148" s="17"/>
      <c r="AZQ148" s="17"/>
      <c r="AZR148" s="17"/>
      <c r="AZS148" s="17"/>
      <c r="AZT148" s="17"/>
      <c r="AZU148" s="17"/>
      <c r="AZV148" s="17"/>
      <c r="AZW148" s="17"/>
      <c r="AZX148" s="17"/>
      <c r="AZY148" s="17"/>
      <c r="AZZ148" s="17"/>
      <c r="BAA148" s="17"/>
      <c r="BAB148" s="17"/>
      <c r="BAC148" s="17"/>
      <c r="BAD148" s="17"/>
      <c r="BAE148" s="17"/>
      <c r="BAF148" s="17"/>
      <c r="BAG148" s="17"/>
      <c r="BAH148" s="17"/>
      <c r="BAI148" s="17"/>
      <c r="BAJ148" s="17"/>
      <c r="BAK148" s="17"/>
      <c r="BAL148" s="17"/>
      <c r="BAM148" s="17"/>
      <c r="BAN148" s="17"/>
      <c r="BAO148" s="17"/>
      <c r="BAP148" s="17"/>
      <c r="BAQ148" s="17"/>
      <c r="BAR148" s="17"/>
      <c r="BAS148" s="17"/>
      <c r="BAT148" s="17"/>
      <c r="BAU148" s="17"/>
      <c r="BAV148" s="17"/>
      <c r="BAW148" s="17"/>
      <c r="BAX148" s="17"/>
      <c r="BAY148" s="17"/>
      <c r="BAZ148" s="17"/>
      <c r="BBA148" s="17"/>
      <c r="BBB148" s="17"/>
      <c r="BBC148" s="17"/>
      <c r="BBD148" s="17"/>
      <c r="BBE148" s="17"/>
      <c r="BBF148" s="17"/>
      <c r="BBG148" s="17"/>
      <c r="BBH148" s="17"/>
      <c r="BBI148" s="17"/>
      <c r="BBJ148" s="17"/>
      <c r="BBK148" s="17"/>
      <c r="BBL148" s="17"/>
      <c r="BBM148" s="17"/>
      <c r="BBN148" s="17"/>
      <c r="BBO148" s="17"/>
      <c r="BBP148" s="17"/>
      <c r="BBQ148" s="17"/>
      <c r="BBR148" s="17"/>
      <c r="BBS148" s="17"/>
      <c r="BBT148" s="17"/>
      <c r="BBU148" s="17"/>
      <c r="BBV148" s="17"/>
      <c r="BBW148" s="17"/>
      <c r="BBX148" s="17"/>
      <c r="BBY148" s="17"/>
      <c r="BBZ148" s="17"/>
      <c r="BCA148" s="17"/>
      <c r="BCB148" s="17"/>
      <c r="BCC148" s="17"/>
      <c r="BCD148" s="17"/>
      <c r="BCE148" s="17"/>
      <c r="BCF148" s="17"/>
      <c r="BCG148" s="17"/>
      <c r="BCH148" s="17"/>
      <c r="BCI148" s="17"/>
      <c r="BCJ148" s="17"/>
      <c r="BCK148" s="17"/>
      <c r="BCL148" s="17"/>
      <c r="BCM148" s="17"/>
      <c r="BCN148" s="17"/>
      <c r="BCO148" s="17"/>
      <c r="BCP148" s="17"/>
      <c r="BCQ148" s="17"/>
      <c r="BCR148" s="17"/>
      <c r="BCS148" s="17"/>
      <c r="BCT148" s="17"/>
      <c r="BCU148" s="17"/>
      <c r="BCV148" s="17"/>
      <c r="BCW148" s="17"/>
      <c r="BCX148" s="17"/>
      <c r="BCY148" s="17"/>
      <c r="BCZ148" s="17"/>
      <c r="BDA148" s="17"/>
      <c r="BDB148" s="17"/>
      <c r="BDC148" s="17"/>
      <c r="BDD148" s="17"/>
      <c r="BDE148" s="17"/>
      <c r="BDF148" s="17"/>
      <c r="BDG148" s="17"/>
      <c r="BDH148" s="17"/>
      <c r="BDI148" s="17"/>
      <c r="BDJ148" s="17"/>
      <c r="BDK148" s="17"/>
      <c r="BDL148" s="17"/>
      <c r="BDM148" s="17"/>
      <c r="BDN148" s="17"/>
      <c r="BDO148" s="17"/>
      <c r="BDP148" s="17"/>
      <c r="BDQ148" s="17"/>
      <c r="BDR148" s="17"/>
      <c r="BDS148" s="17"/>
      <c r="BDT148" s="17"/>
      <c r="BDU148" s="17"/>
      <c r="BDV148" s="17"/>
      <c r="BDW148" s="17"/>
      <c r="BDX148" s="17"/>
      <c r="BDY148" s="17"/>
      <c r="BDZ148" s="17"/>
      <c r="BEA148" s="17"/>
      <c r="BEB148" s="17"/>
      <c r="BEC148" s="17"/>
      <c r="BED148" s="17"/>
      <c r="BEE148" s="17"/>
      <c r="BEF148" s="17"/>
      <c r="BEG148" s="17"/>
      <c r="BEH148" s="17"/>
      <c r="BEI148" s="17"/>
      <c r="BEJ148" s="17"/>
      <c r="BEK148" s="17"/>
      <c r="BEL148" s="17"/>
      <c r="BEM148" s="17"/>
      <c r="BEN148" s="17"/>
      <c r="BEO148" s="17"/>
      <c r="BEP148" s="17"/>
      <c r="BEQ148" s="17"/>
      <c r="BER148" s="17"/>
      <c r="BES148" s="17"/>
      <c r="BET148" s="17"/>
      <c r="BEU148" s="17"/>
      <c r="BEV148" s="17"/>
      <c r="BEW148" s="17"/>
      <c r="BEX148" s="17"/>
      <c r="BEY148" s="17"/>
      <c r="BEZ148" s="17"/>
      <c r="BFA148" s="17"/>
      <c r="BFB148" s="17"/>
      <c r="BFC148" s="17"/>
      <c r="BFD148" s="17"/>
      <c r="BFE148" s="17"/>
      <c r="BFF148" s="17"/>
      <c r="BFG148" s="17"/>
      <c r="BFH148" s="17"/>
      <c r="BFI148" s="17"/>
      <c r="BFJ148" s="17"/>
      <c r="BFK148" s="17"/>
      <c r="BFL148" s="17"/>
      <c r="BFM148" s="17"/>
      <c r="BFN148" s="17"/>
      <c r="BFO148" s="17"/>
      <c r="BFP148" s="17"/>
      <c r="BFQ148" s="17"/>
      <c r="BFR148" s="17"/>
      <c r="BFS148" s="17"/>
      <c r="BFT148" s="17"/>
      <c r="BFU148" s="17"/>
      <c r="BFV148" s="17"/>
      <c r="BFW148" s="17"/>
      <c r="BFX148" s="17"/>
      <c r="BFY148" s="17"/>
      <c r="BFZ148" s="17"/>
      <c r="BGA148" s="17"/>
      <c r="BGB148" s="17"/>
      <c r="BGC148" s="17"/>
      <c r="BGD148" s="17"/>
      <c r="BGE148" s="17"/>
      <c r="BGF148" s="17"/>
      <c r="BGG148" s="17"/>
      <c r="BGH148" s="17"/>
      <c r="BGI148" s="17"/>
      <c r="BGJ148" s="17"/>
      <c r="BGK148" s="17"/>
      <c r="BGL148" s="17"/>
      <c r="BGM148" s="17"/>
      <c r="BGN148" s="17"/>
      <c r="BGO148" s="17"/>
      <c r="BGP148" s="17"/>
      <c r="BGQ148" s="17"/>
      <c r="BGR148" s="17"/>
      <c r="BGS148" s="17"/>
      <c r="BGT148" s="17"/>
      <c r="BGU148" s="17"/>
      <c r="BGV148" s="17"/>
      <c r="BGW148" s="17"/>
      <c r="BGX148" s="17"/>
      <c r="BGY148" s="17"/>
      <c r="BGZ148" s="17"/>
      <c r="BHA148" s="17"/>
      <c r="BHB148" s="17"/>
      <c r="BHC148" s="17"/>
      <c r="BHD148" s="17"/>
      <c r="BHE148" s="17"/>
      <c r="BHF148" s="17"/>
      <c r="BHG148" s="17"/>
      <c r="BHH148" s="17"/>
      <c r="BHI148" s="17"/>
      <c r="BHJ148" s="17"/>
      <c r="BHK148" s="17"/>
      <c r="BHL148" s="17"/>
      <c r="BHM148" s="17"/>
      <c r="BHN148" s="17"/>
      <c r="BHO148" s="17"/>
      <c r="BHP148" s="17"/>
      <c r="BHQ148" s="17"/>
      <c r="BHR148" s="17"/>
      <c r="BHS148" s="17"/>
      <c r="BHT148" s="17"/>
      <c r="BHU148" s="17"/>
      <c r="BHV148" s="17"/>
      <c r="BHW148" s="17"/>
      <c r="BHX148" s="17"/>
      <c r="BHY148" s="17"/>
      <c r="BHZ148" s="17"/>
      <c r="BIA148" s="17"/>
      <c r="BIB148" s="17"/>
      <c r="BIC148" s="17"/>
      <c r="BID148" s="17"/>
      <c r="BIE148" s="17"/>
      <c r="BIF148" s="17"/>
      <c r="BIG148" s="17"/>
      <c r="BIH148" s="17"/>
      <c r="BII148" s="17"/>
      <c r="BIJ148" s="17"/>
      <c r="BIK148" s="17"/>
      <c r="BIL148" s="17"/>
      <c r="BIM148" s="17"/>
      <c r="BIN148" s="17"/>
      <c r="BIO148" s="17"/>
      <c r="BIP148" s="17"/>
      <c r="BIQ148" s="17"/>
      <c r="BIR148" s="17"/>
      <c r="BIS148" s="17"/>
      <c r="BIT148" s="17"/>
      <c r="BIU148" s="17"/>
      <c r="BIV148" s="17"/>
      <c r="BIW148" s="17"/>
      <c r="BIX148" s="17"/>
      <c r="BIY148" s="17"/>
      <c r="BIZ148" s="17"/>
      <c r="BJA148" s="17"/>
      <c r="BJB148" s="17"/>
      <c r="BJC148" s="17"/>
      <c r="BJD148" s="17"/>
      <c r="BJE148" s="17"/>
      <c r="BJF148" s="17"/>
      <c r="BJG148" s="17"/>
      <c r="BJH148" s="17"/>
      <c r="BJI148" s="17"/>
      <c r="BJJ148" s="17"/>
      <c r="BJK148" s="17"/>
      <c r="BJL148" s="17"/>
      <c r="BJM148" s="17"/>
      <c r="BJN148" s="17"/>
      <c r="BJO148" s="17"/>
      <c r="BJP148" s="17"/>
      <c r="BJQ148" s="17"/>
      <c r="BJR148" s="17"/>
      <c r="BJS148" s="17"/>
      <c r="BJT148" s="17"/>
      <c r="BJU148" s="17"/>
      <c r="BJV148" s="17"/>
      <c r="BJW148" s="17"/>
      <c r="BJX148" s="17"/>
      <c r="BJY148" s="17"/>
      <c r="BJZ148" s="17"/>
      <c r="BKA148" s="17"/>
      <c r="BKB148" s="17"/>
      <c r="BKC148" s="17"/>
      <c r="BKD148" s="17"/>
      <c r="BKE148" s="17"/>
      <c r="BKF148" s="17"/>
      <c r="BKG148" s="17"/>
      <c r="BKH148" s="17"/>
      <c r="BKI148" s="17"/>
      <c r="BKJ148" s="17"/>
      <c r="BKK148" s="17"/>
      <c r="BKL148" s="17"/>
      <c r="BKM148" s="17"/>
      <c r="BKN148" s="17"/>
      <c r="BKO148" s="17"/>
      <c r="BKP148" s="17"/>
      <c r="BKQ148" s="17"/>
      <c r="BKR148" s="17"/>
      <c r="BKS148" s="17"/>
      <c r="BKT148" s="17"/>
      <c r="BKU148" s="17"/>
      <c r="BKV148" s="17"/>
      <c r="BKW148" s="17"/>
      <c r="BKX148" s="17"/>
      <c r="BKY148" s="17"/>
      <c r="BKZ148" s="17"/>
      <c r="BLA148" s="17"/>
      <c r="BLB148" s="17"/>
      <c r="BLC148" s="17"/>
      <c r="BLD148" s="17"/>
      <c r="BLE148" s="17"/>
      <c r="BLF148" s="17"/>
      <c r="BLG148" s="17"/>
      <c r="BLH148" s="17"/>
      <c r="BLI148" s="17"/>
      <c r="BLJ148" s="17"/>
      <c r="BLK148" s="17"/>
      <c r="BLL148" s="17"/>
      <c r="BLM148" s="17"/>
      <c r="BLN148" s="17"/>
      <c r="BLO148" s="17"/>
      <c r="BLP148" s="17"/>
      <c r="BLQ148" s="17"/>
      <c r="BLR148" s="17"/>
      <c r="BLS148" s="17"/>
      <c r="BLT148" s="17"/>
      <c r="BLU148" s="17"/>
      <c r="BLV148" s="17"/>
      <c r="BLW148" s="17"/>
      <c r="BLX148" s="17"/>
      <c r="BLY148" s="17"/>
      <c r="BLZ148" s="17"/>
      <c r="BMA148" s="17"/>
      <c r="BMB148" s="17"/>
      <c r="BMC148" s="17"/>
      <c r="BMD148" s="17"/>
      <c r="BME148" s="17"/>
      <c r="BMF148" s="17"/>
      <c r="BMG148" s="17"/>
      <c r="BMH148" s="17"/>
      <c r="BMI148" s="17"/>
      <c r="BMJ148" s="17"/>
      <c r="BMK148" s="17"/>
      <c r="BML148" s="17"/>
      <c r="BMM148" s="17"/>
      <c r="BMN148" s="17"/>
      <c r="BMO148" s="17"/>
      <c r="BMP148" s="17"/>
      <c r="BMQ148" s="17"/>
      <c r="BMR148" s="17"/>
      <c r="BMS148" s="17"/>
      <c r="BMT148" s="17"/>
      <c r="BMU148" s="17"/>
      <c r="BMV148" s="17"/>
      <c r="BMW148" s="17"/>
      <c r="BMX148" s="17"/>
      <c r="BMY148" s="17"/>
      <c r="BMZ148" s="17"/>
      <c r="BNA148" s="17"/>
      <c r="BNB148" s="17"/>
      <c r="BNC148" s="17"/>
      <c r="BND148" s="17"/>
      <c r="BNE148" s="17"/>
      <c r="BNF148" s="17"/>
      <c r="BNG148" s="17"/>
      <c r="BNH148" s="17"/>
      <c r="BNI148" s="17"/>
      <c r="BNJ148" s="17"/>
      <c r="BNK148" s="17"/>
      <c r="BNL148" s="17"/>
      <c r="BNM148" s="17"/>
      <c r="BNN148" s="17"/>
      <c r="BNO148" s="17"/>
      <c r="BNP148" s="17"/>
      <c r="BNQ148" s="17"/>
      <c r="BNR148" s="17"/>
      <c r="BNS148" s="17"/>
      <c r="BNT148" s="17"/>
      <c r="BNU148" s="17"/>
      <c r="BNV148" s="17"/>
      <c r="BNW148" s="17"/>
      <c r="BNX148" s="17"/>
      <c r="BNY148" s="17"/>
      <c r="BNZ148" s="17"/>
      <c r="BOA148" s="17"/>
      <c r="BOB148" s="17"/>
      <c r="BOC148" s="17"/>
      <c r="BOD148" s="17"/>
      <c r="BOE148" s="17"/>
      <c r="BOF148" s="17"/>
      <c r="BOG148" s="17"/>
      <c r="BOH148" s="17"/>
      <c r="BOI148" s="17"/>
      <c r="BOJ148" s="17"/>
      <c r="BOK148" s="17"/>
      <c r="BOL148" s="17"/>
      <c r="BOM148" s="17"/>
      <c r="BON148" s="17"/>
      <c r="BOO148" s="17"/>
      <c r="BOP148" s="17"/>
      <c r="BOQ148" s="17"/>
      <c r="BOR148" s="17"/>
      <c r="BOS148" s="17"/>
      <c r="BOT148" s="17"/>
      <c r="BOU148" s="17"/>
      <c r="BOV148" s="17"/>
      <c r="BOW148" s="17"/>
      <c r="BOX148" s="17"/>
      <c r="BOY148" s="17"/>
      <c r="BOZ148" s="17"/>
      <c r="BPA148" s="17"/>
      <c r="BPB148" s="17"/>
      <c r="BPC148" s="17"/>
      <c r="BPD148" s="17"/>
      <c r="BPE148" s="17"/>
      <c r="BPF148" s="17"/>
      <c r="BPG148" s="17"/>
      <c r="BPH148" s="17"/>
      <c r="BPI148" s="17"/>
      <c r="BPJ148" s="17"/>
      <c r="BPK148" s="17"/>
      <c r="BPL148" s="17"/>
      <c r="BPM148" s="17"/>
      <c r="BPN148" s="17"/>
      <c r="BPO148" s="17"/>
      <c r="BPP148" s="17"/>
      <c r="BPQ148" s="17"/>
      <c r="BPR148" s="17"/>
      <c r="BPS148" s="17"/>
      <c r="BPT148" s="17"/>
      <c r="BPU148" s="17"/>
      <c r="BPV148" s="17"/>
      <c r="BPW148" s="17"/>
      <c r="BPX148" s="17"/>
      <c r="BPY148" s="17"/>
      <c r="BPZ148" s="17"/>
      <c r="BQA148" s="17"/>
      <c r="BQB148" s="17"/>
      <c r="BQC148" s="17"/>
      <c r="BQD148" s="17"/>
      <c r="BQE148" s="17"/>
      <c r="BQF148" s="17"/>
      <c r="BQG148" s="17"/>
      <c r="BQH148" s="17"/>
      <c r="BQI148" s="17"/>
      <c r="BQJ148" s="17"/>
      <c r="BQK148" s="17"/>
      <c r="BQL148" s="17"/>
      <c r="BQM148" s="17"/>
      <c r="BQN148" s="17"/>
      <c r="BQO148" s="17"/>
      <c r="BQP148" s="17"/>
      <c r="BQQ148" s="17"/>
      <c r="BQR148" s="17"/>
      <c r="BQS148" s="17"/>
      <c r="BQT148" s="17"/>
      <c r="BQU148" s="17"/>
      <c r="BQV148" s="17"/>
      <c r="BQW148" s="17"/>
      <c r="BQX148" s="17"/>
      <c r="BQY148" s="17"/>
      <c r="BQZ148" s="17"/>
      <c r="BRA148" s="17"/>
      <c r="BRB148" s="17"/>
      <c r="BRC148" s="17"/>
      <c r="BRD148" s="17"/>
      <c r="BRE148" s="17"/>
      <c r="BRF148" s="17"/>
      <c r="BRG148" s="17"/>
      <c r="BRH148" s="17"/>
      <c r="BRI148" s="17"/>
      <c r="BRJ148" s="17"/>
      <c r="BRK148" s="17"/>
      <c r="BRL148" s="17"/>
      <c r="BRM148" s="17"/>
      <c r="BRN148" s="17"/>
      <c r="BRO148" s="17"/>
      <c r="BRP148" s="17"/>
      <c r="BRQ148" s="17"/>
      <c r="BRR148" s="17"/>
      <c r="BRS148" s="17"/>
      <c r="BRT148" s="17"/>
      <c r="BRU148" s="17"/>
      <c r="BRV148" s="17"/>
      <c r="BRW148" s="17"/>
      <c r="BRX148" s="17"/>
      <c r="BRY148" s="17"/>
      <c r="BRZ148" s="17"/>
      <c r="BSA148" s="17"/>
      <c r="BSB148" s="17"/>
      <c r="BSC148" s="17"/>
      <c r="BSD148" s="17"/>
      <c r="BSE148" s="17"/>
      <c r="BSF148" s="17"/>
      <c r="BSG148" s="17"/>
      <c r="BSH148" s="17"/>
      <c r="BSI148" s="17"/>
      <c r="BSJ148" s="17"/>
      <c r="BSK148" s="17"/>
      <c r="BSL148" s="17"/>
      <c r="BSM148" s="17"/>
      <c r="BSN148" s="17"/>
      <c r="BSO148" s="17"/>
      <c r="BSP148" s="17"/>
      <c r="BSQ148" s="17"/>
      <c r="BSR148" s="17"/>
      <c r="BSS148" s="17"/>
      <c r="BST148" s="17"/>
      <c r="BSU148" s="17"/>
      <c r="BSV148" s="17"/>
      <c r="BSW148" s="17"/>
      <c r="BSX148" s="17"/>
      <c r="BSY148" s="17"/>
      <c r="BSZ148" s="17"/>
      <c r="BTA148" s="17"/>
      <c r="BTB148" s="17"/>
      <c r="BTC148" s="17"/>
      <c r="BTD148" s="17"/>
      <c r="BTE148" s="17"/>
      <c r="BTF148" s="17"/>
      <c r="BTG148" s="17"/>
      <c r="BTH148" s="17"/>
      <c r="BTI148" s="17"/>
      <c r="BTJ148" s="17"/>
      <c r="BTK148" s="17"/>
      <c r="BTL148" s="17"/>
      <c r="BTM148" s="17"/>
      <c r="BTN148" s="17"/>
      <c r="BTO148" s="17"/>
      <c r="BTP148" s="17"/>
      <c r="BTQ148" s="17"/>
      <c r="BTR148" s="17"/>
      <c r="BTS148" s="17"/>
      <c r="BTT148" s="17"/>
      <c r="BTU148" s="17"/>
      <c r="BTV148" s="17"/>
      <c r="BTW148" s="17"/>
      <c r="BTX148" s="17"/>
      <c r="BTY148" s="17"/>
      <c r="BTZ148" s="17"/>
      <c r="BUA148" s="17"/>
      <c r="BUB148" s="17"/>
      <c r="BUC148" s="17"/>
      <c r="BUD148" s="17"/>
      <c r="BUE148" s="17"/>
      <c r="BUF148" s="17"/>
      <c r="BUG148" s="17"/>
      <c r="BUH148" s="17"/>
      <c r="BUI148" s="17"/>
      <c r="BUJ148" s="17"/>
      <c r="BUK148" s="17"/>
      <c r="BUL148" s="17"/>
      <c r="BUM148" s="17"/>
      <c r="BUN148" s="17"/>
      <c r="BUO148" s="17"/>
      <c r="BUP148" s="17"/>
      <c r="BUQ148" s="17"/>
      <c r="BUR148" s="17"/>
      <c r="BUS148" s="17"/>
      <c r="BUT148" s="17"/>
      <c r="BUU148" s="17"/>
      <c r="BUV148" s="17"/>
      <c r="BUW148" s="17"/>
      <c r="BUX148" s="17"/>
      <c r="BUY148" s="17"/>
      <c r="BUZ148" s="17"/>
      <c r="BVA148" s="17"/>
      <c r="BVB148" s="17"/>
      <c r="BVC148" s="17"/>
      <c r="BVD148" s="17"/>
      <c r="BVE148" s="17"/>
      <c r="BVF148" s="17"/>
      <c r="BVG148" s="17"/>
      <c r="BVH148" s="17"/>
      <c r="BVI148" s="17"/>
      <c r="BVJ148" s="17"/>
      <c r="BVK148" s="17"/>
      <c r="BVL148" s="17"/>
      <c r="BVM148" s="17"/>
      <c r="BVN148" s="17"/>
      <c r="BVO148" s="17"/>
      <c r="BVP148" s="17"/>
      <c r="BVQ148" s="17"/>
      <c r="BVR148" s="17"/>
      <c r="BVS148" s="17"/>
      <c r="BVT148" s="17"/>
      <c r="BVU148" s="17"/>
      <c r="BVV148" s="17"/>
      <c r="BVW148" s="17"/>
      <c r="BVX148" s="17"/>
      <c r="BVY148" s="17"/>
      <c r="BVZ148" s="17"/>
      <c r="BWA148" s="17"/>
      <c r="BWB148" s="17"/>
      <c r="BWC148" s="17"/>
      <c r="BWD148" s="17"/>
      <c r="BWE148" s="17"/>
      <c r="BWF148" s="17"/>
      <c r="BWG148" s="17"/>
      <c r="BWH148" s="17"/>
      <c r="BWI148" s="17"/>
      <c r="BWJ148" s="17"/>
      <c r="BWK148" s="17"/>
      <c r="BWL148" s="17"/>
      <c r="BWM148" s="17"/>
      <c r="BWN148" s="17"/>
      <c r="BWO148" s="17"/>
      <c r="BWP148" s="17"/>
      <c r="BWQ148" s="17"/>
      <c r="BWR148" s="17"/>
      <c r="BWS148" s="17"/>
      <c r="BWT148" s="17"/>
      <c r="BWU148" s="17"/>
      <c r="BWV148" s="17"/>
      <c r="BWW148" s="17"/>
      <c r="BWX148" s="17"/>
      <c r="BWY148" s="17"/>
      <c r="BWZ148" s="17"/>
      <c r="BXA148" s="17"/>
      <c r="BXB148" s="17"/>
      <c r="BXC148" s="17"/>
      <c r="BXD148" s="17"/>
      <c r="BXE148" s="17"/>
      <c r="BXF148" s="17"/>
      <c r="BXG148" s="17"/>
      <c r="BXH148" s="17"/>
      <c r="BXI148" s="17"/>
      <c r="BXJ148" s="17"/>
      <c r="BXK148" s="17"/>
      <c r="BXL148" s="17"/>
      <c r="BXM148" s="17"/>
      <c r="BXN148" s="17"/>
      <c r="BXO148" s="17"/>
      <c r="BXP148" s="17"/>
      <c r="BXQ148" s="17"/>
      <c r="BXR148" s="17"/>
      <c r="BXS148" s="17"/>
      <c r="BXT148" s="17"/>
      <c r="BXU148" s="17"/>
      <c r="BXV148" s="17"/>
      <c r="BXW148" s="17"/>
      <c r="BXX148" s="17"/>
      <c r="BXY148" s="17"/>
      <c r="BXZ148" s="17"/>
      <c r="BYA148" s="17"/>
      <c r="BYB148" s="17"/>
      <c r="BYC148" s="17"/>
      <c r="BYD148" s="17"/>
      <c r="BYE148" s="17"/>
      <c r="BYF148" s="17"/>
      <c r="BYG148" s="17"/>
      <c r="BYH148" s="17"/>
      <c r="BYI148" s="17"/>
      <c r="BYJ148" s="17"/>
      <c r="BYK148" s="17"/>
      <c r="BYL148" s="17"/>
      <c r="BYM148" s="17"/>
      <c r="BYN148" s="17"/>
      <c r="BYO148" s="17"/>
      <c r="BYP148" s="17"/>
      <c r="BYQ148" s="17"/>
      <c r="BYR148" s="17"/>
      <c r="BYS148" s="17"/>
      <c r="BYT148" s="17"/>
      <c r="BYU148" s="17"/>
      <c r="BYV148" s="17"/>
      <c r="BYW148" s="17"/>
      <c r="BYX148" s="17"/>
      <c r="BYY148" s="17"/>
      <c r="BYZ148" s="17"/>
      <c r="BZA148" s="17"/>
      <c r="BZB148" s="17"/>
      <c r="BZC148" s="17"/>
      <c r="BZD148" s="17"/>
      <c r="BZE148" s="17"/>
      <c r="BZF148" s="17"/>
      <c r="BZG148" s="17"/>
      <c r="BZH148" s="17"/>
      <c r="BZI148" s="17"/>
      <c r="BZJ148" s="17"/>
      <c r="BZK148" s="17"/>
      <c r="BZL148" s="17"/>
      <c r="BZM148" s="17"/>
      <c r="BZN148" s="17"/>
      <c r="BZO148" s="17"/>
      <c r="BZP148" s="17"/>
      <c r="BZQ148" s="17"/>
      <c r="BZR148" s="17"/>
      <c r="BZS148" s="17"/>
      <c r="BZT148" s="17"/>
      <c r="BZU148" s="17"/>
      <c r="BZV148" s="17"/>
      <c r="BZW148" s="17"/>
      <c r="BZX148" s="17"/>
      <c r="BZY148" s="17"/>
      <c r="BZZ148" s="17"/>
      <c r="CAA148" s="17"/>
      <c r="CAB148" s="17"/>
      <c r="CAC148" s="17"/>
      <c r="CAD148" s="17"/>
      <c r="CAE148" s="17"/>
      <c r="CAF148" s="17"/>
      <c r="CAG148" s="17"/>
      <c r="CAH148" s="17"/>
      <c r="CAI148" s="17"/>
      <c r="CAJ148" s="17"/>
      <c r="CAK148" s="17"/>
      <c r="CAL148" s="17"/>
      <c r="CAM148" s="17"/>
      <c r="CAN148" s="17"/>
      <c r="CAO148" s="17"/>
      <c r="CAP148" s="17"/>
      <c r="CAQ148" s="17"/>
      <c r="CAR148" s="17"/>
      <c r="CAS148" s="17"/>
      <c r="CAT148" s="17"/>
      <c r="CAU148" s="17"/>
      <c r="CAV148" s="17"/>
      <c r="CAW148" s="17"/>
      <c r="CAX148" s="17"/>
      <c r="CAY148" s="17"/>
      <c r="CAZ148" s="17"/>
      <c r="CBA148" s="17"/>
      <c r="CBB148" s="17"/>
      <c r="CBC148" s="17"/>
      <c r="CBD148" s="17"/>
      <c r="CBE148" s="17"/>
      <c r="CBF148" s="17"/>
      <c r="CBG148" s="17"/>
      <c r="CBH148" s="17"/>
      <c r="CBI148" s="17"/>
      <c r="CBJ148" s="17"/>
      <c r="CBK148" s="17"/>
      <c r="CBL148" s="17"/>
      <c r="CBM148" s="17"/>
      <c r="CBN148" s="17"/>
      <c r="CBO148" s="17"/>
      <c r="CBP148" s="17"/>
      <c r="CBQ148" s="17"/>
      <c r="CBR148" s="17"/>
      <c r="CBS148" s="17"/>
      <c r="CBT148" s="17"/>
      <c r="CBU148" s="17"/>
      <c r="CBV148" s="17"/>
      <c r="CBW148" s="17"/>
      <c r="CBX148" s="17"/>
      <c r="CBY148" s="17"/>
      <c r="CBZ148" s="17"/>
      <c r="CCA148" s="17"/>
      <c r="CCB148" s="17"/>
      <c r="CCC148" s="17"/>
      <c r="CCD148" s="17"/>
      <c r="CCE148" s="17"/>
      <c r="CCF148" s="17"/>
      <c r="CCG148" s="17"/>
      <c r="CCH148" s="17"/>
      <c r="CCI148" s="17"/>
      <c r="CCJ148" s="17"/>
      <c r="CCK148" s="17"/>
      <c r="CCL148" s="17"/>
      <c r="CCM148" s="17"/>
      <c r="CCN148" s="17"/>
      <c r="CCO148" s="17"/>
      <c r="CCP148" s="17"/>
      <c r="CCQ148" s="17"/>
      <c r="CCR148" s="17"/>
      <c r="CCS148" s="17"/>
      <c r="CCT148" s="17"/>
      <c r="CCU148" s="17"/>
      <c r="CCV148" s="17"/>
      <c r="CCW148" s="17"/>
      <c r="CCX148" s="17"/>
      <c r="CCY148" s="17"/>
      <c r="CCZ148" s="17"/>
      <c r="CDA148" s="17"/>
      <c r="CDB148" s="17"/>
      <c r="CDC148" s="17"/>
      <c r="CDD148" s="17"/>
      <c r="CDE148" s="17"/>
      <c r="CDF148" s="17"/>
      <c r="CDG148" s="17"/>
      <c r="CDH148" s="17"/>
      <c r="CDI148" s="17"/>
      <c r="CDJ148" s="17"/>
      <c r="CDK148" s="17"/>
      <c r="CDL148" s="17"/>
      <c r="CDM148" s="17"/>
      <c r="CDN148" s="17"/>
      <c r="CDO148" s="17"/>
      <c r="CDP148" s="17"/>
      <c r="CDQ148" s="17"/>
      <c r="CDR148" s="17"/>
      <c r="CDS148" s="17"/>
      <c r="CDT148" s="17"/>
      <c r="CDU148" s="17"/>
    </row>
    <row r="149">
      <c r="A149" s="14" t="s">
        <v>3914</v>
      </c>
      <c r="B149" s="14" t="s">
        <v>3915</v>
      </c>
      <c r="C149" s="14" t="s">
        <v>3916</v>
      </c>
      <c r="D149" s="14" t="s">
        <v>3917</v>
      </c>
      <c r="E149" s="14" t="s">
        <v>3918</v>
      </c>
      <c r="F149" s="14" t="s">
        <v>2835</v>
      </c>
      <c r="I149" s="14" t="s">
        <v>2558</v>
      </c>
      <c r="J149" s="14" t="s">
        <v>3919</v>
      </c>
      <c r="K149" s="14" t="s">
        <v>3920</v>
      </c>
      <c r="L149" s="14" t="s">
        <v>2658</v>
      </c>
      <c r="M149" s="17"/>
      <c r="N149" s="14" t="s">
        <v>2690</v>
      </c>
      <c r="O149" s="14" t="s">
        <v>2690</v>
      </c>
      <c r="P149" s="14" t="s">
        <v>2690</v>
      </c>
      <c r="Q149" s="16">
        <v>11.0</v>
      </c>
      <c r="R149" s="16">
        <v>4095775.0</v>
      </c>
      <c r="S149" s="16">
        <v>4095788.0</v>
      </c>
      <c r="T149" s="14" t="s">
        <v>3921</v>
      </c>
      <c r="U149" s="14" t="s">
        <v>3096</v>
      </c>
      <c r="V149" s="14" t="s">
        <v>3922</v>
      </c>
      <c r="W149" s="14" t="s">
        <v>3923</v>
      </c>
      <c r="X149" s="16">
        <v>0.25</v>
      </c>
      <c r="Y149" s="17"/>
      <c r="Z149" s="16">
        <v>15.0</v>
      </c>
      <c r="AA149" s="16">
        <v>45.0</v>
      </c>
      <c r="AB149" s="17"/>
      <c r="AC149" s="16">
        <v>57.0</v>
      </c>
      <c r="AD149" s="16">
        <v>47.0</v>
      </c>
      <c r="AE149" s="22">
        <v>45485.0</v>
      </c>
      <c r="AF149" s="17"/>
      <c r="AG149" s="17"/>
      <c r="AH149" s="17"/>
      <c r="AI149" s="17"/>
      <c r="AJ149" s="17"/>
      <c r="AK149" s="17"/>
      <c r="AL149" s="16">
        <v>57.0</v>
      </c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4" t="s">
        <v>3924</v>
      </c>
      <c r="BB149" s="17"/>
      <c r="BC149" s="17"/>
      <c r="BD149" s="17"/>
      <c r="BE149" s="17"/>
      <c r="BF149" s="17"/>
      <c r="BG149" s="16">
        <v>1.0</v>
      </c>
      <c r="BH149" s="14" t="s">
        <v>2564</v>
      </c>
      <c r="BI149" s="14" t="s">
        <v>2594</v>
      </c>
      <c r="BJ149" s="14" t="s">
        <v>2566</v>
      </c>
      <c r="BK149" s="17"/>
      <c r="BL149" s="17"/>
      <c r="BM149" s="16">
        <v>1.56666667</v>
      </c>
      <c r="BN149" s="17"/>
      <c r="BO149" s="17"/>
      <c r="BP149" s="17"/>
      <c r="BQ149" s="17"/>
      <c r="BR149" s="17"/>
      <c r="BS149" s="16">
        <v>0.1398</v>
      </c>
      <c r="BT149" s="16">
        <v>5.29309268</v>
      </c>
      <c r="BU149" s="14" t="s">
        <v>2567</v>
      </c>
      <c r="BV149" s="14" t="s">
        <v>3235</v>
      </c>
      <c r="BW149" s="14" t="s">
        <v>2702</v>
      </c>
      <c r="BX149" s="16">
        <v>6.0</v>
      </c>
      <c r="BY149" s="14" t="s">
        <v>3925</v>
      </c>
      <c r="BZ149" s="16">
        <v>161.0</v>
      </c>
      <c r="CA149" s="16">
        <v>-20932.0</v>
      </c>
      <c r="CB149" s="16">
        <v>0.0</v>
      </c>
      <c r="CC149" s="17"/>
      <c r="CD149" s="17"/>
      <c r="CE149" s="16">
        <v>5.29309268</v>
      </c>
      <c r="CF149" s="14" t="s">
        <v>2572</v>
      </c>
      <c r="CG149" s="14" t="s">
        <v>2704</v>
      </c>
      <c r="CH149" s="19">
        <v>41935.0</v>
      </c>
      <c r="CI149" s="14" t="s">
        <v>2573</v>
      </c>
      <c r="CJ149" s="17"/>
      <c r="CK149" s="14" t="s">
        <v>2574</v>
      </c>
      <c r="CL149" s="14" t="s">
        <v>3926</v>
      </c>
      <c r="CM149" s="20">
        <v>2323004.0</v>
      </c>
      <c r="CN149" s="14" t="s">
        <v>3927</v>
      </c>
      <c r="CO149" s="14" t="s">
        <v>2563</v>
      </c>
      <c r="CP149" s="14" t="s">
        <v>2563</v>
      </c>
      <c r="CQ149" s="16">
        <v>0.3168</v>
      </c>
      <c r="CR149" s="16">
        <v>0.0</v>
      </c>
      <c r="CS149" s="17"/>
      <c r="CT149" s="14" t="s">
        <v>3928</v>
      </c>
      <c r="CU149" s="14" t="s">
        <v>3450</v>
      </c>
      <c r="CV149" s="14" t="s">
        <v>2750</v>
      </c>
      <c r="CW149" s="14" t="s">
        <v>3220</v>
      </c>
      <c r="CX149" s="14" t="s">
        <v>2580</v>
      </c>
      <c r="CY149" s="16">
        <v>5.29309268</v>
      </c>
      <c r="CZ149" s="14" t="s">
        <v>2581</v>
      </c>
      <c r="DA149" s="14" t="s">
        <v>2574</v>
      </c>
      <c r="DB149" s="14" t="s">
        <v>2574</v>
      </c>
      <c r="DC149" s="14" t="s">
        <v>2708</v>
      </c>
      <c r="DD149" s="14" t="s">
        <v>3925</v>
      </c>
      <c r="DE149" s="14" t="s">
        <v>2574</v>
      </c>
      <c r="DF149" s="14" t="s">
        <v>2563</v>
      </c>
      <c r="DG149" s="14" t="s">
        <v>3929</v>
      </c>
      <c r="DH149" s="14" t="s">
        <v>3930</v>
      </c>
      <c r="DI149" s="14" t="s">
        <v>3931</v>
      </c>
      <c r="DJ149" s="14" t="s">
        <v>3932</v>
      </c>
      <c r="DK149" s="16">
        <v>80.9</v>
      </c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  <c r="KL149" s="17"/>
      <c r="KM149" s="17"/>
      <c r="KN149" s="17"/>
      <c r="KO149" s="17"/>
      <c r="KP149" s="17"/>
      <c r="KQ149" s="17"/>
      <c r="KR149" s="17"/>
      <c r="KS149" s="17"/>
      <c r="KT149" s="17"/>
      <c r="KU149" s="17"/>
      <c r="KV149" s="17"/>
      <c r="KW149" s="17"/>
      <c r="KX149" s="17"/>
      <c r="KY149" s="17"/>
      <c r="KZ149" s="17"/>
      <c r="LA149" s="17"/>
      <c r="LB149" s="17"/>
      <c r="LC149" s="17"/>
      <c r="LD149" s="17"/>
      <c r="LE149" s="17"/>
      <c r="LF149" s="17"/>
      <c r="LG149" s="17"/>
      <c r="LH149" s="17"/>
      <c r="LI149" s="17"/>
      <c r="LJ149" s="17"/>
      <c r="LK149" s="17"/>
      <c r="LL149" s="17"/>
      <c r="LM149" s="17"/>
      <c r="LN149" s="17"/>
      <c r="LO149" s="17"/>
      <c r="LP149" s="17"/>
      <c r="LQ149" s="17"/>
      <c r="LR149" s="17"/>
      <c r="LS149" s="17"/>
      <c r="LT149" s="17"/>
      <c r="LU149" s="17"/>
      <c r="LV149" s="17"/>
      <c r="LW149" s="17"/>
      <c r="LX149" s="17"/>
      <c r="LY149" s="17"/>
      <c r="LZ149" s="17"/>
      <c r="MA149" s="17"/>
      <c r="MB149" s="17"/>
      <c r="MC149" s="17"/>
      <c r="MD149" s="17"/>
      <c r="ME149" s="17"/>
      <c r="MF149" s="17"/>
      <c r="MG149" s="17"/>
      <c r="MH149" s="17"/>
      <c r="MI149" s="17"/>
      <c r="MJ149" s="17"/>
      <c r="MK149" s="17"/>
      <c r="ML149" s="17"/>
      <c r="MM149" s="17"/>
      <c r="MN149" s="17"/>
      <c r="MO149" s="17"/>
      <c r="MP149" s="17"/>
      <c r="MQ149" s="17"/>
      <c r="MR149" s="17"/>
      <c r="MS149" s="17"/>
      <c r="MT149" s="17"/>
      <c r="MU149" s="17"/>
      <c r="MV149" s="17"/>
      <c r="MW149" s="17"/>
      <c r="MX149" s="17"/>
      <c r="MY149" s="17"/>
      <c r="MZ149" s="17"/>
      <c r="NA149" s="17"/>
      <c r="NB149" s="17"/>
      <c r="NC149" s="17"/>
      <c r="ND149" s="17"/>
      <c r="NE149" s="17"/>
      <c r="NF149" s="17"/>
      <c r="NG149" s="17"/>
      <c r="NH149" s="17"/>
      <c r="NI149" s="17"/>
      <c r="NJ149" s="17"/>
      <c r="NK149" s="17"/>
      <c r="NL149" s="17"/>
      <c r="NM149" s="17"/>
      <c r="NN149" s="17"/>
      <c r="NO149" s="17"/>
      <c r="NP149" s="17"/>
      <c r="NQ149" s="17"/>
      <c r="NR149" s="17"/>
      <c r="NS149" s="17"/>
      <c r="NT149" s="17"/>
      <c r="NU149" s="17"/>
      <c r="NV149" s="17"/>
      <c r="NW149" s="17"/>
      <c r="NX149" s="17"/>
      <c r="NY149" s="17"/>
      <c r="NZ149" s="17"/>
      <c r="OA149" s="17"/>
      <c r="OB149" s="17"/>
      <c r="OC149" s="17"/>
      <c r="OD149" s="17"/>
      <c r="OE149" s="17"/>
      <c r="OF149" s="17"/>
      <c r="OG149" s="17"/>
      <c r="OH149" s="17"/>
      <c r="OI149" s="17"/>
      <c r="OJ149" s="17"/>
      <c r="OK149" s="17"/>
      <c r="OL149" s="17"/>
      <c r="OM149" s="17"/>
      <c r="ON149" s="17"/>
      <c r="OO149" s="17"/>
      <c r="OP149" s="17"/>
      <c r="OQ149" s="17"/>
      <c r="OR149" s="17"/>
      <c r="OS149" s="17"/>
      <c r="OT149" s="17"/>
      <c r="OU149" s="17"/>
      <c r="OV149" s="17"/>
      <c r="OW149" s="17"/>
      <c r="OX149" s="17"/>
      <c r="OY149" s="17"/>
      <c r="OZ149" s="17"/>
      <c r="PA149" s="17"/>
      <c r="PB149" s="17"/>
      <c r="PC149" s="17"/>
      <c r="PD149" s="17"/>
      <c r="PE149" s="17"/>
      <c r="PF149" s="17"/>
      <c r="PG149" s="17"/>
      <c r="PH149" s="17"/>
      <c r="PI149" s="17"/>
      <c r="PJ149" s="17"/>
      <c r="PK149" s="17"/>
      <c r="PL149" s="17"/>
      <c r="PM149" s="17"/>
      <c r="PN149" s="17"/>
      <c r="PO149" s="17"/>
      <c r="PP149" s="17"/>
      <c r="PQ149" s="17"/>
      <c r="PR149" s="17"/>
      <c r="PS149" s="17"/>
      <c r="PT149" s="17"/>
      <c r="PU149" s="17"/>
      <c r="PV149" s="17"/>
      <c r="PW149" s="17"/>
      <c r="PX149" s="17"/>
      <c r="PY149" s="17"/>
      <c r="PZ149" s="17"/>
      <c r="QA149" s="17"/>
      <c r="QB149" s="17"/>
      <c r="QC149" s="17"/>
      <c r="QD149" s="17"/>
      <c r="QE149" s="17"/>
      <c r="QF149" s="17"/>
      <c r="QG149" s="17"/>
      <c r="QH149" s="17"/>
      <c r="QI149" s="17"/>
      <c r="QJ149" s="17"/>
      <c r="QK149" s="17"/>
      <c r="QL149" s="17"/>
      <c r="QM149" s="17"/>
      <c r="QN149" s="17"/>
      <c r="QO149" s="17"/>
      <c r="QP149" s="17"/>
      <c r="QQ149" s="17"/>
      <c r="QR149" s="17"/>
      <c r="QS149" s="17"/>
      <c r="QT149" s="17"/>
      <c r="QU149" s="16">
        <v>-13.0</v>
      </c>
      <c r="QV149" s="16">
        <v>-14.0</v>
      </c>
      <c r="QW149" s="16">
        <v>-22.0</v>
      </c>
      <c r="QX149" s="17"/>
      <c r="QY149" s="17"/>
      <c r="QZ149" s="17"/>
      <c r="RA149" s="17"/>
      <c r="RB149" s="17"/>
      <c r="RC149" s="17"/>
      <c r="RD149" s="17"/>
      <c r="RE149" s="17"/>
      <c r="RF149" s="17"/>
      <c r="RG149" s="17"/>
      <c r="RH149" s="17"/>
      <c r="RI149" s="17"/>
      <c r="RJ149" s="17"/>
      <c r="RK149" s="17"/>
      <c r="RL149" s="17"/>
      <c r="RM149" s="17"/>
      <c r="RN149" s="17"/>
      <c r="RO149" s="17"/>
      <c r="RP149" s="17"/>
      <c r="RQ149" s="17"/>
      <c r="RR149" s="17"/>
      <c r="RS149" s="17"/>
      <c r="RT149" s="17"/>
      <c r="RU149" s="17"/>
      <c r="RV149" s="17"/>
      <c r="RW149" s="17"/>
      <c r="RX149" s="17"/>
      <c r="RY149" s="17"/>
      <c r="RZ149" s="17"/>
      <c r="SA149" s="17"/>
      <c r="SB149" s="17"/>
      <c r="SC149" s="17"/>
      <c r="SD149" s="17"/>
      <c r="SE149" s="17"/>
      <c r="SF149" s="17"/>
      <c r="SG149" s="17"/>
      <c r="SH149" s="17"/>
      <c r="SI149" s="17"/>
      <c r="SJ149" s="17"/>
      <c r="SK149" s="17"/>
      <c r="SL149" s="17"/>
      <c r="SM149" s="17"/>
      <c r="SN149" s="17"/>
      <c r="SO149" s="17"/>
      <c r="SP149" s="17"/>
      <c r="SQ149" s="17"/>
      <c r="SR149" s="17"/>
      <c r="SS149" s="17"/>
      <c r="ST149" s="17"/>
      <c r="SU149" s="17"/>
      <c r="SV149" s="17"/>
      <c r="SW149" s="17"/>
      <c r="SX149" s="17"/>
      <c r="SY149" s="17"/>
      <c r="SZ149" s="17"/>
      <c r="TA149" s="17"/>
      <c r="TB149" s="17"/>
      <c r="TC149" s="17"/>
      <c r="TD149" s="17"/>
      <c r="TE149" s="17"/>
      <c r="TF149" s="17"/>
      <c r="TG149" s="17"/>
      <c r="TH149" s="17"/>
      <c r="TI149" s="17"/>
      <c r="TJ149" s="17"/>
      <c r="TK149" s="17"/>
      <c r="TL149" s="17"/>
      <c r="TM149" s="17"/>
      <c r="TN149" s="17"/>
      <c r="TO149" s="17"/>
      <c r="TP149" s="17"/>
      <c r="TQ149" s="17"/>
      <c r="TR149" s="17"/>
      <c r="TS149" s="17"/>
      <c r="TT149" s="17"/>
      <c r="TU149" s="17"/>
      <c r="TV149" s="17"/>
      <c r="TW149" s="17"/>
      <c r="TX149" s="17"/>
      <c r="TY149" s="17"/>
      <c r="TZ149" s="17"/>
      <c r="UA149" s="17"/>
      <c r="UB149" s="17"/>
      <c r="UC149" s="17"/>
      <c r="UD149" s="17"/>
      <c r="UE149" s="17"/>
      <c r="UF149" s="17"/>
      <c r="UG149" s="17"/>
      <c r="UH149" s="17"/>
      <c r="UI149" s="17"/>
      <c r="UJ149" s="17"/>
      <c r="UK149" s="17"/>
      <c r="UL149" s="17"/>
      <c r="UM149" s="17"/>
      <c r="UN149" s="17"/>
      <c r="UO149" s="17"/>
      <c r="UP149" s="17"/>
      <c r="UQ149" s="17"/>
      <c r="UR149" s="17"/>
      <c r="US149" s="17"/>
      <c r="UT149" s="17"/>
      <c r="UU149" s="17"/>
      <c r="UV149" s="17"/>
      <c r="UW149" s="17"/>
      <c r="UX149" s="17"/>
      <c r="UY149" s="17"/>
      <c r="UZ149" s="17"/>
      <c r="VA149" s="17"/>
      <c r="VB149" s="17"/>
      <c r="VC149" s="17"/>
      <c r="VD149" s="17"/>
      <c r="VE149" s="17"/>
      <c r="VF149" s="17"/>
      <c r="VG149" s="17"/>
      <c r="VH149" s="17"/>
      <c r="VI149" s="17"/>
      <c r="VJ149" s="17"/>
      <c r="VK149" s="17"/>
      <c r="VL149" s="17"/>
      <c r="VM149" s="17"/>
      <c r="VN149" s="17"/>
      <c r="VO149" s="17"/>
      <c r="VP149" s="17"/>
      <c r="VQ149" s="17"/>
      <c r="VR149" s="17"/>
      <c r="VS149" s="17"/>
      <c r="VT149" s="17"/>
      <c r="VU149" s="17"/>
      <c r="VV149" s="17"/>
      <c r="VW149" s="17"/>
      <c r="VX149" s="17"/>
      <c r="VY149" s="17"/>
      <c r="VZ149" s="17"/>
      <c r="WA149" s="17"/>
      <c r="WB149" s="17"/>
      <c r="WC149" s="17"/>
      <c r="WD149" s="17"/>
      <c r="WE149" s="17"/>
      <c r="WF149" s="17"/>
      <c r="WG149" s="17"/>
      <c r="WH149" s="17"/>
      <c r="WI149" s="17"/>
      <c r="WJ149" s="17"/>
      <c r="WK149" s="17"/>
      <c r="WL149" s="17"/>
      <c r="WM149" s="17"/>
      <c r="WN149" s="17"/>
      <c r="WO149" s="17"/>
      <c r="WP149" s="17"/>
      <c r="WQ149" s="17"/>
      <c r="WR149" s="17"/>
      <c r="WS149" s="17"/>
      <c r="WT149" s="17"/>
      <c r="WU149" s="17"/>
      <c r="WV149" s="17"/>
      <c r="WW149" s="17"/>
      <c r="WX149" s="17"/>
      <c r="WY149" s="17"/>
      <c r="WZ149" s="17"/>
      <c r="XA149" s="17"/>
      <c r="XB149" s="17"/>
      <c r="XC149" s="17"/>
      <c r="XD149" s="17"/>
      <c r="XE149" s="17"/>
      <c r="XF149" s="17"/>
      <c r="XG149" s="17"/>
      <c r="XH149" s="17"/>
      <c r="XI149" s="17"/>
      <c r="XJ149" s="17"/>
      <c r="XK149" s="17"/>
      <c r="XL149" s="17"/>
      <c r="XM149" s="17"/>
      <c r="XN149" s="17"/>
      <c r="XO149" s="17"/>
      <c r="XP149" s="17"/>
      <c r="XQ149" s="17"/>
      <c r="XR149" s="17"/>
      <c r="XS149" s="17"/>
      <c r="XT149" s="17"/>
      <c r="XU149" s="17"/>
      <c r="XV149" s="17"/>
      <c r="XW149" s="17"/>
      <c r="XX149" s="17"/>
      <c r="XY149" s="17"/>
      <c r="XZ149" s="17"/>
      <c r="YA149" s="17"/>
      <c r="YB149" s="17"/>
      <c r="YC149" s="17"/>
      <c r="YD149" s="17"/>
      <c r="YE149" s="17"/>
      <c r="YF149" s="17"/>
      <c r="YG149" s="17"/>
      <c r="YH149" s="17"/>
      <c r="YI149" s="17"/>
      <c r="YJ149" s="17"/>
      <c r="YK149" s="17"/>
      <c r="YL149" s="17"/>
      <c r="YM149" s="17"/>
      <c r="YN149" s="17"/>
      <c r="YO149" s="17"/>
      <c r="YP149" s="17"/>
      <c r="YQ149" s="17"/>
      <c r="YR149" s="17"/>
      <c r="YS149" s="17"/>
      <c r="YT149" s="17"/>
      <c r="YU149" s="17"/>
      <c r="YV149" s="17"/>
      <c r="YW149" s="17"/>
      <c r="YX149" s="17"/>
      <c r="YY149" s="17"/>
      <c r="YZ149" s="17"/>
      <c r="ZA149" s="17"/>
      <c r="ZB149" s="17"/>
      <c r="ZC149" s="17"/>
      <c r="ZD149" s="17"/>
      <c r="ZE149" s="17"/>
      <c r="ZF149" s="17"/>
      <c r="ZG149" s="17"/>
      <c r="ZH149" s="17"/>
      <c r="ZI149" s="17"/>
      <c r="ZJ149" s="17"/>
      <c r="ZK149" s="17"/>
      <c r="ZL149" s="17"/>
      <c r="ZM149" s="17"/>
      <c r="ZN149" s="17"/>
      <c r="ZO149" s="17"/>
      <c r="ZP149" s="17"/>
      <c r="ZQ149" s="17"/>
      <c r="ZR149" s="17"/>
      <c r="ZS149" s="17"/>
      <c r="ZT149" s="17"/>
      <c r="ZU149" s="17"/>
      <c r="ZV149" s="17"/>
      <c r="ZW149" s="17"/>
      <c r="ZX149" s="17"/>
      <c r="ZY149" s="17"/>
      <c r="ZZ149" s="17"/>
      <c r="AAA149" s="17"/>
      <c r="AAB149" s="17"/>
      <c r="AAC149" s="17"/>
      <c r="AAD149" s="17"/>
      <c r="AAE149" s="17"/>
      <c r="AAF149" s="17"/>
      <c r="AAG149" s="17"/>
      <c r="AAH149" s="17"/>
      <c r="AAI149" s="17"/>
      <c r="AAJ149" s="17"/>
      <c r="AAK149" s="17"/>
      <c r="AAL149" s="17"/>
      <c r="AAM149" s="17"/>
      <c r="AAN149" s="17"/>
      <c r="AAO149" s="17"/>
      <c r="AAP149" s="17"/>
      <c r="AAQ149" s="17"/>
      <c r="AAR149" s="17"/>
      <c r="AAS149" s="17"/>
      <c r="AAT149" s="17"/>
      <c r="AAU149" s="17"/>
      <c r="AAV149" s="17"/>
      <c r="AAW149" s="17"/>
      <c r="AAX149" s="17"/>
      <c r="AAY149" s="17"/>
      <c r="AAZ149" s="17"/>
      <c r="ABA149" s="17"/>
      <c r="ABB149" s="17"/>
      <c r="ABC149" s="17"/>
      <c r="ABD149" s="17"/>
      <c r="ABE149" s="17"/>
      <c r="ABF149" s="17"/>
      <c r="ABG149" s="17"/>
      <c r="ABH149" s="17"/>
      <c r="ABI149" s="17"/>
      <c r="ABJ149" s="17"/>
      <c r="ABK149" s="17"/>
      <c r="ABL149" s="17"/>
      <c r="ABM149" s="17"/>
      <c r="ABN149" s="17"/>
      <c r="ABO149" s="17"/>
      <c r="ABP149" s="17"/>
      <c r="ABQ149" s="17"/>
      <c r="ABR149" s="17"/>
      <c r="ABS149" s="17"/>
      <c r="ABT149" s="17"/>
      <c r="ABU149" s="17"/>
      <c r="ABV149" s="17"/>
      <c r="ABW149" s="17"/>
      <c r="ABX149" s="17"/>
      <c r="ABY149" s="17"/>
      <c r="ABZ149" s="17"/>
      <c r="ACA149" s="17"/>
      <c r="ACB149" s="17"/>
      <c r="ACC149" s="17"/>
      <c r="ACD149" s="17"/>
      <c r="ACE149" s="17"/>
      <c r="ACF149" s="17"/>
      <c r="ACG149" s="17"/>
      <c r="ACH149" s="17"/>
      <c r="ACI149" s="17"/>
      <c r="ACJ149" s="17"/>
      <c r="ACK149" s="17"/>
      <c r="ACL149" s="17"/>
      <c r="ACM149" s="17"/>
      <c r="ACN149" s="17"/>
      <c r="ACO149" s="17"/>
      <c r="ACP149" s="17"/>
      <c r="ACQ149" s="17"/>
      <c r="ACR149" s="17"/>
      <c r="ACS149" s="17"/>
      <c r="ACT149" s="17"/>
      <c r="ACU149" s="17"/>
      <c r="ACV149" s="17"/>
      <c r="ACW149" s="17"/>
      <c r="ACX149" s="17"/>
      <c r="ACY149" s="17"/>
      <c r="ACZ149" s="17"/>
      <c r="ADA149" s="17"/>
      <c r="ADB149" s="17"/>
      <c r="ADC149" s="17"/>
      <c r="ADD149" s="17"/>
      <c r="ADE149" s="17"/>
      <c r="ADF149" s="17"/>
      <c r="ADG149" s="17"/>
      <c r="ADH149" s="17"/>
      <c r="ADI149" s="17"/>
      <c r="ADJ149" s="17"/>
      <c r="ADK149" s="17"/>
      <c r="ADL149" s="17"/>
      <c r="ADM149" s="17"/>
      <c r="ADN149" s="17"/>
      <c r="ADO149" s="17"/>
      <c r="ADP149" s="17"/>
      <c r="ADQ149" s="17"/>
      <c r="ADR149" s="17"/>
      <c r="ADS149" s="17"/>
      <c r="ADT149" s="17"/>
      <c r="ADU149" s="17"/>
      <c r="ADV149" s="17"/>
      <c r="ADW149" s="17"/>
      <c r="ADX149" s="17"/>
      <c r="ADY149" s="17"/>
      <c r="ADZ149" s="17"/>
      <c r="AEA149" s="17"/>
      <c r="AEB149" s="17"/>
      <c r="AEC149" s="17"/>
      <c r="AED149" s="17"/>
      <c r="AEE149" s="17"/>
      <c r="AEF149" s="17"/>
      <c r="AEG149" s="17"/>
      <c r="AEH149" s="17"/>
      <c r="AEI149" s="17"/>
      <c r="AEJ149" s="17"/>
      <c r="AEK149" s="17"/>
      <c r="AEL149" s="17"/>
      <c r="AEM149" s="17"/>
      <c r="AEN149" s="17"/>
      <c r="AEO149" s="17"/>
      <c r="AEP149" s="17"/>
      <c r="AEQ149" s="17"/>
      <c r="AER149" s="17"/>
      <c r="AES149" s="17"/>
      <c r="AET149" s="17"/>
      <c r="AEU149" s="17"/>
      <c r="AEV149" s="17"/>
      <c r="AEW149" s="17"/>
      <c r="AEX149" s="17"/>
      <c r="AEY149" s="17"/>
      <c r="AEZ149" s="17"/>
      <c r="AFA149" s="17"/>
      <c r="AFB149" s="17"/>
      <c r="AFC149" s="17"/>
      <c r="AFD149" s="17"/>
      <c r="AFE149" s="17"/>
      <c r="AFF149" s="17"/>
      <c r="AFG149" s="17"/>
      <c r="AFH149" s="17"/>
      <c r="AFI149" s="17"/>
      <c r="AFJ149" s="17"/>
      <c r="AFK149" s="17"/>
      <c r="AFL149" s="17"/>
      <c r="AFM149" s="17"/>
      <c r="AFN149" s="17"/>
      <c r="AFO149" s="17"/>
      <c r="AFP149" s="17"/>
      <c r="AFQ149" s="17"/>
      <c r="AFR149" s="17"/>
      <c r="AFS149" s="17"/>
      <c r="AFT149" s="17"/>
      <c r="AFU149" s="17"/>
      <c r="AFV149" s="17"/>
      <c r="AFW149" s="17"/>
      <c r="AFX149" s="17"/>
      <c r="AFY149" s="17"/>
      <c r="AFZ149" s="17"/>
      <c r="AGA149" s="17"/>
      <c r="AGB149" s="17"/>
      <c r="AGC149" s="17"/>
      <c r="AGD149" s="17"/>
      <c r="AGE149" s="17"/>
      <c r="AGF149" s="17"/>
      <c r="AGG149" s="17"/>
      <c r="AGH149" s="17"/>
      <c r="AGI149" s="17"/>
      <c r="AGJ149" s="17"/>
      <c r="AGK149" s="17"/>
      <c r="AGL149" s="17"/>
      <c r="AGM149" s="17"/>
      <c r="AGN149" s="17"/>
      <c r="AGO149" s="17"/>
      <c r="AGP149" s="17"/>
      <c r="AGQ149" s="17"/>
      <c r="AGR149" s="17"/>
      <c r="AGS149" s="17"/>
      <c r="AGT149" s="17"/>
      <c r="AGU149" s="17"/>
      <c r="AGV149" s="17"/>
      <c r="AGW149" s="17"/>
      <c r="AGX149" s="17"/>
      <c r="AGY149" s="17"/>
      <c r="AGZ149" s="17"/>
      <c r="AHA149" s="17"/>
      <c r="AHB149" s="17"/>
      <c r="AHC149" s="17"/>
      <c r="AHD149" s="17"/>
      <c r="AHE149" s="17"/>
      <c r="AHF149" s="17"/>
      <c r="AHG149" s="17"/>
      <c r="AHH149" s="17"/>
      <c r="AHI149" s="17"/>
      <c r="AHJ149" s="17"/>
      <c r="AHK149" s="17"/>
      <c r="AHL149" s="17"/>
      <c r="AHM149" s="17"/>
      <c r="AHN149" s="17"/>
      <c r="AHO149" s="17"/>
      <c r="AHP149" s="17"/>
      <c r="AHQ149" s="17"/>
      <c r="AHR149" s="17"/>
      <c r="AHS149" s="17"/>
      <c r="AHT149" s="17"/>
      <c r="AHU149" s="17"/>
      <c r="AHV149" s="17"/>
      <c r="AHW149" s="17"/>
      <c r="AHX149" s="17"/>
      <c r="AHY149" s="17"/>
      <c r="AHZ149" s="17"/>
      <c r="AIA149" s="17"/>
      <c r="AIB149" s="17"/>
      <c r="AIC149" s="17"/>
      <c r="AID149" s="17"/>
      <c r="AIE149" s="17"/>
      <c r="AIF149" s="17"/>
      <c r="AIG149" s="17"/>
      <c r="AIH149" s="17"/>
      <c r="AII149" s="17"/>
      <c r="AIJ149" s="17"/>
      <c r="AIK149" s="17"/>
      <c r="AIL149" s="17"/>
      <c r="AIM149" s="17"/>
      <c r="AIN149" s="17"/>
      <c r="AIO149" s="17"/>
      <c r="AIP149" s="17"/>
      <c r="AIQ149" s="17"/>
      <c r="AIR149" s="17"/>
      <c r="AIS149" s="17"/>
      <c r="AIT149" s="17"/>
      <c r="AIU149" s="17"/>
      <c r="AIV149" s="17"/>
      <c r="AIW149" s="17"/>
      <c r="AIX149" s="17"/>
      <c r="AIY149" s="17"/>
      <c r="AIZ149" s="17"/>
      <c r="AJA149" s="17"/>
      <c r="AJB149" s="17"/>
      <c r="AJC149" s="17"/>
      <c r="AJD149" s="17"/>
      <c r="AJE149" s="17"/>
      <c r="AJF149" s="17"/>
      <c r="AJG149" s="17"/>
      <c r="AJH149" s="17"/>
      <c r="AJI149" s="17"/>
      <c r="AJJ149" s="17"/>
      <c r="AJK149" s="17"/>
      <c r="AJL149" s="17"/>
      <c r="AJM149" s="17"/>
      <c r="AJN149" s="17"/>
      <c r="AJO149" s="17"/>
      <c r="AJP149" s="17"/>
      <c r="AJQ149" s="17"/>
      <c r="AJR149" s="17"/>
      <c r="AJS149" s="17"/>
      <c r="AJT149" s="17"/>
      <c r="AJU149" s="17"/>
      <c r="AJV149" s="17"/>
      <c r="AJW149" s="17"/>
      <c r="AJX149" s="17"/>
      <c r="AJY149" s="17"/>
      <c r="AJZ149" s="17"/>
      <c r="AKA149" s="17"/>
      <c r="AKB149" s="17"/>
      <c r="AKC149" s="17"/>
      <c r="AKD149" s="17"/>
      <c r="AKE149" s="17"/>
      <c r="AKF149" s="17"/>
      <c r="AKG149" s="17"/>
      <c r="AKH149" s="17"/>
      <c r="AKI149" s="17"/>
      <c r="AKJ149" s="17"/>
      <c r="AKK149" s="17"/>
      <c r="AKL149" s="17"/>
      <c r="AKM149" s="17"/>
      <c r="AKN149" s="17"/>
      <c r="AKO149" s="17"/>
      <c r="AKP149" s="17"/>
      <c r="AKQ149" s="17"/>
      <c r="AKR149" s="17"/>
      <c r="AKS149" s="17"/>
      <c r="AKT149" s="17"/>
      <c r="AKU149" s="17"/>
      <c r="AKV149" s="17"/>
      <c r="AKW149" s="17"/>
      <c r="AKX149" s="17"/>
      <c r="AKY149" s="17"/>
      <c r="AKZ149" s="17"/>
      <c r="ALA149" s="17"/>
      <c r="ALB149" s="17"/>
      <c r="ALC149" s="17"/>
      <c r="ALD149" s="17"/>
      <c r="ALE149" s="17"/>
      <c r="ALF149" s="17"/>
      <c r="ALG149" s="17"/>
      <c r="ALH149" s="17"/>
      <c r="ALI149" s="17"/>
      <c r="ALJ149" s="17"/>
      <c r="ALK149" s="17"/>
      <c r="ALL149" s="17"/>
      <c r="ALM149" s="17"/>
      <c r="ALN149" s="17"/>
      <c r="ALO149" s="17"/>
      <c r="ALP149" s="17"/>
      <c r="ALQ149" s="17"/>
      <c r="ALR149" s="17"/>
      <c r="ALS149" s="17"/>
      <c r="ALT149" s="17"/>
      <c r="ALU149" s="17"/>
      <c r="ALV149" s="17"/>
      <c r="ALW149" s="17"/>
      <c r="ALX149" s="17"/>
      <c r="ALY149" s="17"/>
      <c r="ALZ149" s="17"/>
      <c r="AMA149" s="17"/>
      <c r="AMB149" s="17"/>
      <c r="AMC149" s="17"/>
      <c r="AMD149" s="17"/>
      <c r="AME149" s="17"/>
      <c r="AMF149" s="17"/>
      <c r="AMG149" s="17"/>
      <c r="AMH149" s="17"/>
      <c r="AMI149" s="17"/>
      <c r="AMJ149" s="17"/>
      <c r="AMK149" s="17"/>
      <c r="AML149" s="17"/>
      <c r="AMM149" s="17"/>
      <c r="AMN149" s="17"/>
      <c r="AMO149" s="17"/>
      <c r="AMP149" s="17"/>
      <c r="AMQ149" s="17"/>
      <c r="AMR149" s="17"/>
      <c r="AMS149" s="17"/>
      <c r="AMT149" s="17"/>
      <c r="AMU149" s="17"/>
      <c r="AMV149" s="17"/>
      <c r="AMW149" s="17"/>
      <c r="AMX149" s="17"/>
      <c r="AMY149" s="17"/>
      <c r="AMZ149" s="17"/>
      <c r="ANA149" s="17"/>
      <c r="ANB149" s="17"/>
      <c r="ANC149" s="17"/>
      <c r="AND149" s="17"/>
      <c r="ANE149" s="17"/>
      <c r="ANF149" s="17"/>
      <c r="ANG149" s="17"/>
      <c r="ANH149" s="17"/>
      <c r="ANI149" s="17"/>
      <c r="ANJ149" s="17"/>
      <c r="ANK149" s="17"/>
      <c r="ANL149" s="17"/>
      <c r="ANM149" s="17"/>
      <c r="ANN149" s="17"/>
      <c r="ANO149" s="17"/>
      <c r="ANP149" s="17"/>
      <c r="ANQ149" s="17"/>
      <c r="ANR149" s="17"/>
      <c r="ANS149" s="17"/>
      <c r="ANT149" s="17"/>
      <c r="ANU149" s="17"/>
      <c r="ANV149" s="17"/>
      <c r="ANW149" s="17"/>
      <c r="ANX149" s="17"/>
      <c r="ANY149" s="17"/>
      <c r="ANZ149" s="17"/>
      <c r="AOA149" s="17"/>
      <c r="AOB149" s="17"/>
      <c r="AOC149" s="17"/>
      <c r="AOD149" s="17"/>
      <c r="AOE149" s="17"/>
      <c r="AOF149" s="17"/>
      <c r="AOG149" s="17"/>
      <c r="AOH149" s="17"/>
      <c r="AOI149" s="17"/>
      <c r="AOJ149" s="17"/>
      <c r="AOK149" s="17"/>
      <c r="AOL149" s="17"/>
      <c r="AOM149" s="17"/>
      <c r="AON149" s="17"/>
      <c r="AOO149" s="17"/>
      <c r="AOP149" s="17"/>
      <c r="AOQ149" s="17"/>
      <c r="AOR149" s="17"/>
      <c r="AOS149" s="17"/>
      <c r="AOT149" s="17"/>
      <c r="AOU149" s="17"/>
      <c r="AOV149" s="17"/>
      <c r="AOW149" s="17"/>
      <c r="AOX149" s="17"/>
      <c r="AOY149" s="17"/>
      <c r="AOZ149" s="17"/>
      <c r="APA149" s="17"/>
      <c r="APB149" s="17"/>
      <c r="APC149" s="17"/>
      <c r="APD149" s="17"/>
      <c r="APE149" s="17"/>
      <c r="APF149" s="17"/>
      <c r="APG149" s="17"/>
      <c r="APH149" s="17"/>
      <c r="API149" s="17"/>
      <c r="APJ149" s="17"/>
      <c r="APK149" s="17"/>
      <c r="APL149" s="17"/>
      <c r="APM149" s="17"/>
      <c r="APN149" s="17"/>
      <c r="APO149" s="17"/>
      <c r="APP149" s="17"/>
      <c r="APQ149" s="17"/>
      <c r="APR149" s="17"/>
      <c r="APS149" s="17"/>
      <c r="APT149" s="17"/>
      <c r="APU149" s="17"/>
      <c r="APV149" s="17"/>
      <c r="APW149" s="17"/>
      <c r="APX149" s="17"/>
      <c r="APY149" s="17"/>
      <c r="APZ149" s="17"/>
      <c r="AQA149" s="17"/>
      <c r="AQB149" s="17"/>
      <c r="AQC149" s="17"/>
      <c r="AQD149" s="17"/>
      <c r="AQE149" s="17"/>
      <c r="AQF149" s="17"/>
      <c r="AQG149" s="17"/>
      <c r="AQH149" s="17"/>
      <c r="AQI149" s="17"/>
      <c r="AQJ149" s="17"/>
      <c r="AQK149" s="17"/>
      <c r="AQL149" s="17"/>
      <c r="AQM149" s="17"/>
      <c r="AQN149" s="17"/>
      <c r="AQO149" s="17"/>
      <c r="AQP149" s="17"/>
      <c r="AQQ149" s="17"/>
      <c r="AQR149" s="17"/>
      <c r="AQS149" s="17"/>
      <c r="AQT149" s="17"/>
      <c r="AQU149" s="17"/>
      <c r="AQV149" s="17"/>
      <c r="AQW149" s="17"/>
      <c r="AQX149" s="17"/>
      <c r="AQY149" s="17"/>
      <c r="AQZ149" s="17"/>
      <c r="ARA149" s="17"/>
      <c r="ARB149" s="17"/>
      <c r="ARC149" s="17"/>
      <c r="ARD149" s="17"/>
      <c r="ARE149" s="17"/>
      <c r="ARF149" s="17"/>
      <c r="ARG149" s="17"/>
      <c r="ARH149" s="17"/>
      <c r="ARI149" s="17"/>
      <c r="ARJ149" s="17"/>
      <c r="ARK149" s="17"/>
      <c r="ARL149" s="17"/>
      <c r="ARM149" s="17"/>
      <c r="ARN149" s="17"/>
      <c r="ARO149" s="17"/>
      <c r="ARP149" s="17"/>
      <c r="ARQ149" s="17"/>
      <c r="ARR149" s="17"/>
      <c r="ARS149" s="17"/>
      <c r="ART149" s="17"/>
      <c r="ARU149" s="17"/>
      <c r="ARV149" s="17"/>
      <c r="ARW149" s="17"/>
      <c r="ARX149" s="17"/>
      <c r="ARY149" s="17"/>
      <c r="ARZ149" s="17"/>
      <c r="ASA149" s="17"/>
      <c r="ASB149" s="17"/>
      <c r="ASC149" s="17"/>
      <c r="ASD149" s="17"/>
      <c r="ASE149" s="17"/>
      <c r="ASF149" s="17"/>
      <c r="ASG149" s="17"/>
      <c r="ASH149" s="17"/>
      <c r="ASI149" s="17"/>
      <c r="ASJ149" s="17"/>
      <c r="ASK149" s="17"/>
      <c r="ASL149" s="17"/>
      <c r="ASM149" s="17"/>
      <c r="ASN149" s="17"/>
      <c r="ASO149" s="17"/>
      <c r="ASP149" s="17"/>
      <c r="ASQ149" s="17"/>
      <c r="ASR149" s="17"/>
      <c r="ASS149" s="17"/>
      <c r="AST149" s="17"/>
      <c r="ASU149" s="17"/>
      <c r="ASV149" s="17"/>
      <c r="ASW149" s="17"/>
      <c r="ASX149" s="17"/>
      <c r="ASY149" s="17"/>
      <c r="ASZ149" s="17"/>
      <c r="ATA149" s="17"/>
      <c r="ATB149" s="17"/>
      <c r="ATC149" s="17"/>
      <c r="ATD149" s="17"/>
      <c r="ATE149" s="17"/>
      <c r="ATF149" s="17"/>
      <c r="ATG149" s="17"/>
      <c r="ATH149" s="17"/>
      <c r="ATI149" s="17"/>
      <c r="ATJ149" s="17"/>
      <c r="ATK149" s="17"/>
      <c r="ATL149" s="17"/>
      <c r="ATM149" s="17"/>
      <c r="ATN149" s="17"/>
      <c r="ATO149" s="17"/>
      <c r="ATP149" s="17"/>
      <c r="ATQ149" s="17"/>
      <c r="ATR149" s="17"/>
      <c r="ATS149" s="17"/>
      <c r="ATT149" s="17"/>
      <c r="ATU149" s="17"/>
      <c r="ATV149" s="17"/>
      <c r="ATW149" s="17"/>
      <c r="ATX149" s="17"/>
      <c r="ATY149" s="17"/>
      <c r="ATZ149" s="17"/>
      <c r="AUA149" s="17"/>
      <c r="AUB149" s="17"/>
      <c r="AUC149" s="17"/>
      <c r="AUD149" s="17"/>
      <c r="AUE149" s="17"/>
      <c r="AUF149" s="17"/>
      <c r="AUG149" s="17"/>
      <c r="AUH149" s="17"/>
      <c r="AUI149" s="17"/>
      <c r="AUJ149" s="17"/>
      <c r="AUK149" s="17"/>
      <c r="AUL149" s="17"/>
      <c r="AUM149" s="17"/>
      <c r="AUN149" s="17"/>
      <c r="AUO149" s="17"/>
      <c r="AUP149" s="17"/>
      <c r="AUQ149" s="17"/>
      <c r="AUR149" s="17"/>
      <c r="AUS149" s="17"/>
      <c r="AUT149" s="17"/>
      <c r="AUU149" s="17"/>
      <c r="AUV149" s="17"/>
      <c r="AUW149" s="17"/>
      <c r="AUX149" s="17"/>
      <c r="AUY149" s="17"/>
      <c r="AUZ149" s="17"/>
      <c r="AVA149" s="17"/>
      <c r="AVB149" s="17"/>
      <c r="AVC149" s="17"/>
      <c r="AVD149" s="17"/>
      <c r="AVE149" s="17"/>
      <c r="AVF149" s="17"/>
      <c r="AVG149" s="17"/>
      <c r="AVH149" s="17"/>
      <c r="AVI149" s="17"/>
      <c r="AVJ149" s="17"/>
      <c r="AVK149" s="17"/>
      <c r="AVL149" s="17"/>
      <c r="AVM149" s="17"/>
      <c r="AVN149" s="17"/>
      <c r="AVO149" s="17"/>
      <c r="AVP149" s="17"/>
      <c r="AVQ149" s="17"/>
      <c r="AVR149" s="17"/>
      <c r="AVS149" s="17"/>
      <c r="AVT149" s="17"/>
      <c r="AVU149" s="17"/>
      <c r="AVV149" s="17"/>
      <c r="AVW149" s="17"/>
      <c r="AVX149" s="17"/>
      <c r="AVY149" s="17"/>
      <c r="AVZ149" s="17"/>
      <c r="AWA149" s="17"/>
      <c r="AWB149" s="17"/>
      <c r="AWC149" s="17"/>
      <c r="AWD149" s="17"/>
      <c r="AWE149" s="17"/>
      <c r="AWF149" s="17"/>
      <c r="AWG149" s="17"/>
      <c r="AWH149" s="17"/>
      <c r="AWI149" s="17"/>
      <c r="AWJ149" s="17"/>
      <c r="AWK149" s="17"/>
      <c r="AWL149" s="17"/>
      <c r="AWM149" s="17"/>
      <c r="AWN149" s="17"/>
      <c r="AWO149" s="17"/>
      <c r="AWP149" s="17"/>
      <c r="AWQ149" s="17"/>
      <c r="AWR149" s="17"/>
      <c r="AWS149" s="17"/>
      <c r="AWT149" s="17"/>
      <c r="AWU149" s="17"/>
      <c r="AWV149" s="17"/>
      <c r="AWW149" s="17"/>
      <c r="AWX149" s="17"/>
      <c r="AWY149" s="17"/>
      <c r="AWZ149" s="17"/>
      <c r="AXA149" s="17"/>
      <c r="AXB149" s="17"/>
      <c r="AXC149" s="17"/>
      <c r="AXD149" s="17"/>
      <c r="AXE149" s="17"/>
      <c r="AXF149" s="17"/>
      <c r="AXG149" s="17"/>
      <c r="AXH149" s="17"/>
      <c r="AXI149" s="17"/>
      <c r="AXJ149" s="17"/>
      <c r="AXK149" s="17"/>
      <c r="AXL149" s="17"/>
      <c r="AXM149" s="17"/>
      <c r="AXN149" s="17"/>
      <c r="AXO149" s="17"/>
      <c r="AXP149" s="17"/>
      <c r="AXQ149" s="17"/>
      <c r="AXR149" s="17"/>
      <c r="AXS149" s="17"/>
      <c r="AXT149" s="17"/>
      <c r="AXU149" s="17"/>
      <c r="AXV149" s="17"/>
      <c r="AXW149" s="17"/>
      <c r="AXX149" s="17"/>
      <c r="AXY149" s="17"/>
      <c r="AXZ149" s="17"/>
      <c r="AYA149" s="17"/>
      <c r="AYB149" s="17"/>
      <c r="AYC149" s="17"/>
      <c r="AYD149" s="17"/>
      <c r="AYE149" s="17"/>
      <c r="AYF149" s="17"/>
      <c r="AYG149" s="17"/>
      <c r="AYH149" s="17"/>
      <c r="AYI149" s="17"/>
      <c r="AYJ149" s="17"/>
      <c r="AYK149" s="17"/>
      <c r="AYL149" s="17"/>
      <c r="AYM149" s="17"/>
      <c r="AYN149" s="17"/>
      <c r="AYO149" s="17"/>
      <c r="AYP149" s="17"/>
      <c r="AYQ149" s="17"/>
      <c r="AYR149" s="17"/>
      <c r="AYS149" s="17"/>
      <c r="AYT149" s="17"/>
      <c r="AYU149" s="17"/>
      <c r="AYV149" s="17"/>
      <c r="AYW149" s="17"/>
      <c r="AYX149" s="17"/>
      <c r="AYY149" s="17"/>
      <c r="AYZ149" s="17"/>
      <c r="AZA149" s="17"/>
      <c r="AZB149" s="17"/>
      <c r="AZC149" s="17"/>
      <c r="AZD149" s="17"/>
      <c r="AZE149" s="17"/>
      <c r="AZF149" s="17"/>
      <c r="AZG149" s="17"/>
      <c r="AZH149" s="17"/>
      <c r="AZI149" s="17"/>
      <c r="AZJ149" s="17"/>
      <c r="AZK149" s="17"/>
      <c r="AZL149" s="17"/>
      <c r="AZM149" s="17"/>
      <c r="AZN149" s="17"/>
      <c r="AZO149" s="17"/>
      <c r="AZP149" s="17"/>
      <c r="AZQ149" s="17"/>
      <c r="AZR149" s="17"/>
      <c r="AZS149" s="17"/>
      <c r="AZT149" s="17"/>
      <c r="AZU149" s="17"/>
      <c r="AZV149" s="17"/>
      <c r="AZW149" s="17"/>
      <c r="AZX149" s="17"/>
      <c r="AZY149" s="17"/>
      <c r="AZZ149" s="17"/>
      <c r="BAA149" s="17"/>
      <c r="BAB149" s="17"/>
      <c r="BAC149" s="17"/>
      <c r="BAD149" s="17"/>
      <c r="BAE149" s="17"/>
      <c r="BAF149" s="17"/>
      <c r="BAG149" s="17"/>
      <c r="BAH149" s="17"/>
      <c r="BAI149" s="17"/>
      <c r="BAJ149" s="17"/>
      <c r="BAK149" s="17"/>
      <c r="BAL149" s="17"/>
      <c r="BAM149" s="17"/>
      <c r="BAN149" s="17"/>
      <c r="BAO149" s="17"/>
      <c r="BAP149" s="17"/>
      <c r="BAQ149" s="17"/>
      <c r="BAR149" s="17"/>
      <c r="BAS149" s="17"/>
      <c r="BAT149" s="17"/>
      <c r="BAU149" s="17"/>
      <c r="BAV149" s="17"/>
      <c r="BAW149" s="17"/>
      <c r="BAX149" s="17"/>
      <c r="BAY149" s="17"/>
      <c r="BAZ149" s="17"/>
      <c r="BBA149" s="17"/>
      <c r="BBB149" s="17"/>
      <c r="BBC149" s="17"/>
      <c r="BBD149" s="17"/>
      <c r="BBE149" s="17"/>
      <c r="BBF149" s="17"/>
      <c r="BBG149" s="17"/>
      <c r="BBH149" s="17"/>
      <c r="BBI149" s="17"/>
      <c r="BBJ149" s="17"/>
      <c r="BBK149" s="17"/>
      <c r="BBL149" s="17"/>
      <c r="BBM149" s="17"/>
      <c r="BBN149" s="17"/>
      <c r="BBO149" s="17"/>
      <c r="BBP149" s="17"/>
      <c r="BBQ149" s="17"/>
      <c r="BBR149" s="17"/>
      <c r="BBS149" s="17"/>
      <c r="BBT149" s="17"/>
      <c r="BBU149" s="17"/>
      <c r="BBV149" s="17"/>
      <c r="BBW149" s="17"/>
      <c r="BBX149" s="17"/>
      <c r="BBY149" s="17"/>
      <c r="BBZ149" s="17"/>
      <c r="BCA149" s="17"/>
      <c r="BCB149" s="17"/>
      <c r="BCC149" s="17"/>
      <c r="BCD149" s="17"/>
      <c r="BCE149" s="17"/>
      <c r="BCF149" s="17"/>
      <c r="BCG149" s="17"/>
      <c r="BCH149" s="17"/>
      <c r="BCI149" s="17"/>
      <c r="BCJ149" s="17"/>
      <c r="BCK149" s="17"/>
      <c r="BCL149" s="17"/>
      <c r="BCM149" s="17"/>
      <c r="BCN149" s="17"/>
      <c r="BCO149" s="17"/>
      <c r="BCP149" s="17"/>
      <c r="BCQ149" s="17"/>
      <c r="BCR149" s="17"/>
      <c r="BCS149" s="17"/>
      <c r="BCT149" s="17"/>
      <c r="BCU149" s="17"/>
      <c r="BCV149" s="17"/>
      <c r="BCW149" s="17"/>
      <c r="BCX149" s="17"/>
      <c r="BCY149" s="17"/>
      <c r="BCZ149" s="17"/>
      <c r="BDA149" s="17"/>
      <c r="BDB149" s="17"/>
      <c r="BDC149" s="17"/>
      <c r="BDD149" s="17"/>
      <c r="BDE149" s="17"/>
      <c r="BDF149" s="17"/>
      <c r="BDG149" s="17"/>
      <c r="BDH149" s="17"/>
      <c r="BDI149" s="17"/>
      <c r="BDJ149" s="17"/>
      <c r="BDK149" s="17"/>
      <c r="BDL149" s="17"/>
      <c r="BDM149" s="17"/>
      <c r="BDN149" s="17"/>
      <c r="BDO149" s="17"/>
      <c r="BDP149" s="17"/>
      <c r="BDQ149" s="17"/>
      <c r="BDR149" s="17"/>
      <c r="BDS149" s="17"/>
      <c r="BDT149" s="17"/>
      <c r="BDU149" s="17"/>
      <c r="BDV149" s="17"/>
      <c r="BDW149" s="17"/>
      <c r="BDX149" s="17"/>
      <c r="BDY149" s="17"/>
      <c r="BDZ149" s="17"/>
      <c r="BEA149" s="17"/>
      <c r="BEB149" s="17"/>
      <c r="BEC149" s="17"/>
      <c r="BED149" s="17"/>
      <c r="BEE149" s="17"/>
      <c r="BEF149" s="17"/>
      <c r="BEG149" s="17"/>
      <c r="BEH149" s="17"/>
      <c r="BEI149" s="17"/>
      <c r="BEJ149" s="17"/>
      <c r="BEK149" s="17"/>
      <c r="BEL149" s="17"/>
      <c r="BEM149" s="17"/>
      <c r="BEN149" s="17"/>
      <c r="BEO149" s="17"/>
      <c r="BEP149" s="17"/>
      <c r="BEQ149" s="17"/>
      <c r="BER149" s="17"/>
      <c r="BES149" s="17"/>
      <c r="BET149" s="17"/>
      <c r="BEU149" s="17"/>
      <c r="BEV149" s="17"/>
      <c r="BEW149" s="17"/>
      <c r="BEX149" s="17"/>
      <c r="BEY149" s="17"/>
      <c r="BEZ149" s="17"/>
      <c r="BFA149" s="17"/>
      <c r="BFB149" s="17"/>
      <c r="BFC149" s="17"/>
      <c r="BFD149" s="17"/>
      <c r="BFE149" s="17"/>
      <c r="BFF149" s="17"/>
      <c r="BFG149" s="17"/>
      <c r="BFH149" s="17"/>
      <c r="BFI149" s="17"/>
      <c r="BFJ149" s="17"/>
      <c r="BFK149" s="17"/>
      <c r="BFL149" s="17"/>
      <c r="BFM149" s="17"/>
      <c r="BFN149" s="17"/>
      <c r="BFO149" s="17"/>
      <c r="BFP149" s="17"/>
      <c r="BFQ149" s="17"/>
      <c r="BFR149" s="17"/>
      <c r="BFS149" s="17"/>
      <c r="BFT149" s="17"/>
      <c r="BFU149" s="17"/>
      <c r="BFV149" s="17"/>
      <c r="BFW149" s="17"/>
      <c r="BFX149" s="17"/>
      <c r="BFY149" s="17"/>
      <c r="BFZ149" s="17"/>
      <c r="BGA149" s="17"/>
      <c r="BGB149" s="17"/>
      <c r="BGC149" s="17"/>
      <c r="BGD149" s="17"/>
      <c r="BGE149" s="17"/>
      <c r="BGF149" s="17"/>
      <c r="BGG149" s="17"/>
      <c r="BGH149" s="17"/>
      <c r="BGI149" s="17"/>
      <c r="BGJ149" s="17"/>
      <c r="BGK149" s="17"/>
      <c r="BGL149" s="17"/>
      <c r="BGM149" s="17"/>
      <c r="BGN149" s="17"/>
      <c r="BGO149" s="17"/>
      <c r="BGP149" s="17"/>
      <c r="BGQ149" s="17"/>
      <c r="BGR149" s="17"/>
      <c r="BGS149" s="17"/>
      <c r="BGT149" s="17"/>
      <c r="BGU149" s="17"/>
      <c r="BGV149" s="17"/>
      <c r="BGW149" s="17"/>
      <c r="BGX149" s="17"/>
      <c r="BGY149" s="17"/>
      <c r="BGZ149" s="17"/>
      <c r="BHA149" s="17"/>
      <c r="BHB149" s="17"/>
      <c r="BHC149" s="17"/>
      <c r="BHD149" s="17"/>
      <c r="BHE149" s="17"/>
      <c r="BHF149" s="17"/>
      <c r="BHG149" s="17"/>
      <c r="BHH149" s="17"/>
      <c r="BHI149" s="17"/>
      <c r="BHJ149" s="17"/>
      <c r="BHK149" s="17"/>
      <c r="BHL149" s="17"/>
      <c r="BHM149" s="17"/>
      <c r="BHN149" s="17"/>
      <c r="BHO149" s="17"/>
      <c r="BHP149" s="17"/>
      <c r="BHQ149" s="17"/>
      <c r="BHR149" s="17"/>
      <c r="BHS149" s="17"/>
      <c r="BHT149" s="17"/>
      <c r="BHU149" s="17"/>
      <c r="BHV149" s="17"/>
      <c r="BHW149" s="17"/>
      <c r="BHX149" s="17"/>
      <c r="BHY149" s="17"/>
      <c r="BHZ149" s="17"/>
      <c r="BIA149" s="17"/>
      <c r="BIB149" s="17"/>
      <c r="BIC149" s="17"/>
      <c r="BID149" s="17"/>
      <c r="BIE149" s="17"/>
      <c r="BIF149" s="17"/>
      <c r="BIG149" s="17"/>
      <c r="BIH149" s="17"/>
      <c r="BII149" s="17"/>
      <c r="BIJ149" s="17"/>
      <c r="BIK149" s="17"/>
      <c r="BIL149" s="17"/>
      <c r="BIM149" s="17"/>
      <c r="BIN149" s="17"/>
      <c r="BIO149" s="17"/>
      <c r="BIP149" s="17"/>
      <c r="BIQ149" s="17"/>
      <c r="BIR149" s="17"/>
      <c r="BIS149" s="17"/>
      <c r="BIT149" s="17"/>
      <c r="BIU149" s="17"/>
      <c r="BIV149" s="17"/>
      <c r="BIW149" s="17"/>
      <c r="BIX149" s="17"/>
      <c r="BIY149" s="17"/>
      <c r="BIZ149" s="17"/>
      <c r="BJA149" s="17"/>
      <c r="BJB149" s="17"/>
      <c r="BJC149" s="17"/>
      <c r="BJD149" s="17"/>
      <c r="BJE149" s="17"/>
      <c r="BJF149" s="17"/>
      <c r="BJG149" s="17"/>
      <c r="BJH149" s="17"/>
      <c r="BJI149" s="17"/>
      <c r="BJJ149" s="17"/>
      <c r="BJK149" s="17"/>
      <c r="BJL149" s="17"/>
      <c r="BJM149" s="17"/>
      <c r="BJN149" s="17"/>
      <c r="BJO149" s="17"/>
      <c r="BJP149" s="17"/>
      <c r="BJQ149" s="17"/>
      <c r="BJR149" s="17"/>
      <c r="BJS149" s="17"/>
      <c r="BJT149" s="17"/>
      <c r="BJU149" s="17"/>
      <c r="BJV149" s="17"/>
      <c r="BJW149" s="17"/>
      <c r="BJX149" s="17"/>
      <c r="BJY149" s="17"/>
      <c r="BJZ149" s="17"/>
      <c r="BKA149" s="17"/>
      <c r="BKB149" s="17"/>
      <c r="BKC149" s="17"/>
      <c r="BKD149" s="17"/>
      <c r="BKE149" s="17"/>
      <c r="BKF149" s="17"/>
      <c r="BKG149" s="17"/>
      <c r="BKH149" s="17"/>
      <c r="BKI149" s="17"/>
      <c r="BKJ149" s="17"/>
      <c r="BKK149" s="17"/>
      <c r="BKL149" s="17"/>
      <c r="BKM149" s="17"/>
      <c r="BKN149" s="17"/>
      <c r="BKO149" s="17"/>
      <c r="BKP149" s="17"/>
      <c r="BKQ149" s="17"/>
      <c r="BKR149" s="17"/>
      <c r="BKS149" s="17"/>
      <c r="BKT149" s="17"/>
      <c r="BKU149" s="17"/>
      <c r="BKV149" s="17"/>
      <c r="BKW149" s="17"/>
      <c r="BKX149" s="17"/>
      <c r="BKY149" s="17"/>
      <c r="BKZ149" s="17"/>
      <c r="BLA149" s="17"/>
      <c r="BLB149" s="17"/>
      <c r="BLC149" s="17"/>
      <c r="BLD149" s="17"/>
      <c r="BLE149" s="17"/>
      <c r="BLF149" s="17"/>
      <c r="BLG149" s="17"/>
      <c r="BLH149" s="17"/>
      <c r="BLI149" s="17"/>
      <c r="BLJ149" s="17"/>
      <c r="BLK149" s="17"/>
      <c r="BLL149" s="17"/>
      <c r="BLM149" s="17"/>
      <c r="BLN149" s="17"/>
      <c r="BLO149" s="17"/>
      <c r="BLP149" s="17"/>
      <c r="BLQ149" s="17"/>
      <c r="BLR149" s="17"/>
      <c r="BLS149" s="17"/>
      <c r="BLT149" s="17"/>
      <c r="BLU149" s="17"/>
      <c r="BLV149" s="17"/>
      <c r="BLW149" s="17"/>
      <c r="BLX149" s="17"/>
      <c r="BLY149" s="17"/>
      <c r="BLZ149" s="17"/>
      <c r="BMA149" s="17"/>
      <c r="BMB149" s="17"/>
      <c r="BMC149" s="17"/>
      <c r="BMD149" s="17"/>
      <c r="BME149" s="17"/>
      <c r="BMF149" s="17"/>
      <c r="BMG149" s="17"/>
      <c r="BMH149" s="17"/>
      <c r="BMI149" s="17"/>
      <c r="BMJ149" s="17"/>
      <c r="BMK149" s="17"/>
      <c r="BML149" s="17"/>
      <c r="BMM149" s="17"/>
      <c r="BMN149" s="17"/>
      <c r="BMO149" s="17"/>
      <c r="BMP149" s="17"/>
      <c r="BMQ149" s="17"/>
      <c r="BMR149" s="17"/>
      <c r="BMS149" s="17"/>
      <c r="BMT149" s="17"/>
      <c r="BMU149" s="17"/>
      <c r="BMV149" s="17"/>
      <c r="BMW149" s="17"/>
      <c r="BMX149" s="17"/>
      <c r="BMY149" s="17"/>
      <c r="BMZ149" s="17"/>
      <c r="BNA149" s="17"/>
      <c r="BNB149" s="17"/>
      <c r="BNC149" s="17"/>
      <c r="BND149" s="17"/>
      <c r="BNE149" s="17"/>
      <c r="BNF149" s="17"/>
      <c r="BNG149" s="17"/>
      <c r="BNH149" s="17"/>
      <c r="BNI149" s="17"/>
      <c r="BNJ149" s="17"/>
      <c r="BNK149" s="17"/>
      <c r="BNL149" s="17"/>
      <c r="BNM149" s="17"/>
      <c r="BNN149" s="17"/>
      <c r="BNO149" s="17"/>
      <c r="BNP149" s="17"/>
      <c r="BNQ149" s="17"/>
      <c r="BNR149" s="17"/>
      <c r="BNS149" s="17"/>
      <c r="BNT149" s="17"/>
      <c r="BNU149" s="17"/>
      <c r="BNV149" s="17"/>
      <c r="BNW149" s="17"/>
      <c r="BNX149" s="17"/>
      <c r="BNY149" s="17"/>
      <c r="BNZ149" s="17"/>
      <c r="BOA149" s="17"/>
      <c r="BOB149" s="17"/>
      <c r="BOC149" s="17"/>
      <c r="BOD149" s="17"/>
      <c r="BOE149" s="17"/>
      <c r="BOF149" s="17"/>
      <c r="BOG149" s="17"/>
      <c r="BOH149" s="17"/>
      <c r="BOI149" s="17"/>
      <c r="BOJ149" s="17"/>
      <c r="BOK149" s="17"/>
      <c r="BOL149" s="17"/>
      <c r="BOM149" s="17"/>
      <c r="BON149" s="17"/>
      <c r="BOO149" s="17"/>
      <c r="BOP149" s="17"/>
      <c r="BOQ149" s="17"/>
      <c r="BOR149" s="17"/>
      <c r="BOS149" s="17"/>
      <c r="BOT149" s="17"/>
      <c r="BOU149" s="17"/>
      <c r="BOV149" s="17"/>
      <c r="BOW149" s="17"/>
      <c r="BOX149" s="17"/>
      <c r="BOY149" s="17"/>
      <c r="BOZ149" s="17"/>
      <c r="BPA149" s="17"/>
      <c r="BPB149" s="17"/>
      <c r="BPC149" s="17"/>
      <c r="BPD149" s="17"/>
      <c r="BPE149" s="17"/>
      <c r="BPF149" s="17"/>
      <c r="BPG149" s="17"/>
      <c r="BPH149" s="17"/>
      <c r="BPI149" s="17"/>
      <c r="BPJ149" s="17"/>
      <c r="BPK149" s="17"/>
      <c r="BPL149" s="17"/>
      <c r="BPM149" s="17"/>
      <c r="BPN149" s="17"/>
      <c r="BPO149" s="17"/>
      <c r="BPP149" s="17"/>
      <c r="BPQ149" s="17"/>
      <c r="BPR149" s="17"/>
      <c r="BPS149" s="17"/>
      <c r="BPT149" s="17"/>
      <c r="BPU149" s="17"/>
      <c r="BPV149" s="17"/>
      <c r="BPW149" s="17"/>
      <c r="BPX149" s="17"/>
      <c r="BPY149" s="17"/>
      <c r="BPZ149" s="17"/>
      <c r="BQA149" s="17"/>
      <c r="BQB149" s="17"/>
      <c r="BQC149" s="17"/>
      <c r="BQD149" s="17"/>
      <c r="BQE149" s="17"/>
      <c r="BQF149" s="17"/>
      <c r="BQG149" s="17"/>
      <c r="BQH149" s="17"/>
      <c r="BQI149" s="17"/>
      <c r="BQJ149" s="17"/>
      <c r="BQK149" s="17"/>
      <c r="BQL149" s="17"/>
      <c r="BQM149" s="17"/>
      <c r="BQN149" s="17"/>
      <c r="BQO149" s="17"/>
      <c r="BQP149" s="17"/>
      <c r="BQQ149" s="17"/>
      <c r="BQR149" s="17"/>
      <c r="BQS149" s="17"/>
      <c r="BQT149" s="17"/>
      <c r="BQU149" s="17"/>
      <c r="BQV149" s="17"/>
      <c r="BQW149" s="17"/>
      <c r="BQX149" s="17"/>
      <c r="BQY149" s="17"/>
      <c r="BQZ149" s="17"/>
      <c r="BRA149" s="17"/>
      <c r="BRB149" s="17"/>
      <c r="BRC149" s="17"/>
      <c r="BRD149" s="17"/>
      <c r="BRE149" s="17"/>
      <c r="BRF149" s="17"/>
      <c r="BRG149" s="17"/>
      <c r="BRH149" s="17"/>
      <c r="BRI149" s="17"/>
      <c r="BRJ149" s="17"/>
      <c r="BRK149" s="17"/>
      <c r="BRL149" s="17"/>
      <c r="BRM149" s="17"/>
      <c r="BRN149" s="17"/>
      <c r="BRO149" s="17"/>
      <c r="BRP149" s="17"/>
      <c r="BRQ149" s="17"/>
      <c r="BRR149" s="17"/>
      <c r="BRS149" s="17"/>
      <c r="BRT149" s="17"/>
      <c r="BRU149" s="17"/>
      <c r="BRV149" s="17"/>
      <c r="BRW149" s="17"/>
      <c r="BRX149" s="17"/>
      <c r="BRY149" s="17"/>
      <c r="BRZ149" s="17"/>
      <c r="BSA149" s="17"/>
      <c r="BSB149" s="17"/>
      <c r="BSC149" s="17"/>
      <c r="BSD149" s="17"/>
      <c r="BSE149" s="17"/>
      <c r="BSF149" s="17"/>
      <c r="BSG149" s="17"/>
      <c r="BSH149" s="17"/>
      <c r="BSI149" s="17"/>
      <c r="BSJ149" s="17"/>
      <c r="BSK149" s="17"/>
      <c r="BSL149" s="17"/>
      <c r="BSM149" s="17"/>
      <c r="BSN149" s="17"/>
      <c r="BSO149" s="17"/>
      <c r="BSP149" s="17"/>
      <c r="BSQ149" s="17"/>
      <c r="BSR149" s="17"/>
      <c r="BSS149" s="17"/>
      <c r="BST149" s="17"/>
      <c r="BSU149" s="17"/>
      <c r="BSV149" s="17"/>
      <c r="BSW149" s="17"/>
      <c r="BSX149" s="17"/>
      <c r="BSY149" s="17"/>
      <c r="BSZ149" s="17"/>
      <c r="BTA149" s="17"/>
      <c r="BTB149" s="17"/>
      <c r="BTC149" s="17"/>
      <c r="BTD149" s="17"/>
      <c r="BTE149" s="17"/>
      <c r="BTF149" s="17"/>
      <c r="BTG149" s="17"/>
      <c r="BTH149" s="17"/>
      <c r="BTI149" s="17"/>
      <c r="BTJ149" s="17"/>
      <c r="BTK149" s="17"/>
      <c r="BTL149" s="17"/>
      <c r="BTM149" s="17"/>
      <c r="BTN149" s="17"/>
      <c r="BTO149" s="17"/>
      <c r="BTP149" s="17"/>
      <c r="BTQ149" s="17"/>
      <c r="BTR149" s="17"/>
      <c r="BTS149" s="17"/>
      <c r="BTT149" s="17"/>
      <c r="BTU149" s="17"/>
      <c r="BTV149" s="17"/>
      <c r="BTW149" s="17"/>
      <c r="BTX149" s="17"/>
      <c r="BTY149" s="17"/>
      <c r="BTZ149" s="17"/>
      <c r="BUA149" s="17"/>
      <c r="BUB149" s="17"/>
      <c r="BUC149" s="17"/>
      <c r="BUD149" s="17"/>
      <c r="BUE149" s="17"/>
      <c r="BUF149" s="17"/>
      <c r="BUG149" s="17"/>
      <c r="BUH149" s="17"/>
      <c r="BUI149" s="17"/>
      <c r="BUJ149" s="17"/>
      <c r="BUK149" s="17"/>
      <c r="BUL149" s="17"/>
      <c r="BUM149" s="17"/>
      <c r="BUN149" s="17"/>
      <c r="BUO149" s="17"/>
      <c r="BUP149" s="17"/>
      <c r="BUQ149" s="17"/>
      <c r="BUR149" s="17"/>
      <c r="BUS149" s="17"/>
      <c r="BUT149" s="17"/>
      <c r="BUU149" s="17"/>
      <c r="BUV149" s="17"/>
      <c r="BUW149" s="17"/>
      <c r="BUX149" s="17"/>
      <c r="BUY149" s="17"/>
      <c r="BUZ149" s="17"/>
      <c r="BVA149" s="17"/>
      <c r="BVB149" s="17"/>
      <c r="BVC149" s="17"/>
      <c r="BVD149" s="17"/>
      <c r="BVE149" s="17"/>
      <c r="BVF149" s="17"/>
      <c r="BVG149" s="17"/>
      <c r="BVH149" s="17"/>
      <c r="BVI149" s="17"/>
      <c r="BVJ149" s="17"/>
      <c r="BVK149" s="17"/>
      <c r="BVL149" s="17"/>
      <c r="BVM149" s="17"/>
      <c r="BVN149" s="17"/>
      <c r="BVO149" s="17"/>
      <c r="BVP149" s="17"/>
      <c r="BVQ149" s="17"/>
      <c r="BVR149" s="17"/>
      <c r="BVS149" s="17"/>
      <c r="BVT149" s="17"/>
      <c r="BVU149" s="17"/>
      <c r="BVV149" s="17"/>
      <c r="BVW149" s="17"/>
      <c r="BVX149" s="17"/>
      <c r="BVY149" s="17"/>
      <c r="BVZ149" s="17"/>
      <c r="BWA149" s="17"/>
      <c r="BWB149" s="17"/>
      <c r="BWC149" s="17"/>
      <c r="BWD149" s="17"/>
      <c r="BWE149" s="17"/>
      <c r="BWF149" s="17"/>
      <c r="BWG149" s="17"/>
      <c r="BWH149" s="17"/>
      <c r="BWI149" s="17"/>
      <c r="BWJ149" s="17"/>
      <c r="BWK149" s="17"/>
      <c r="BWL149" s="17"/>
      <c r="BWM149" s="17"/>
      <c r="BWN149" s="17"/>
      <c r="BWO149" s="17"/>
      <c r="BWP149" s="17"/>
      <c r="BWQ149" s="17"/>
      <c r="BWR149" s="17"/>
      <c r="BWS149" s="17"/>
      <c r="BWT149" s="17"/>
      <c r="BWU149" s="17"/>
      <c r="BWV149" s="17"/>
      <c r="BWW149" s="17"/>
      <c r="BWX149" s="17"/>
      <c r="BWY149" s="17"/>
      <c r="BWZ149" s="17"/>
      <c r="BXA149" s="17"/>
      <c r="BXB149" s="17"/>
      <c r="BXC149" s="17"/>
      <c r="BXD149" s="17"/>
      <c r="BXE149" s="17"/>
      <c r="BXF149" s="17"/>
      <c r="BXG149" s="17"/>
      <c r="BXH149" s="17"/>
      <c r="BXI149" s="17"/>
      <c r="BXJ149" s="17"/>
      <c r="BXK149" s="17"/>
      <c r="BXL149" s="17"/>
      <c r="BXM149" s="17"/>
      <c r="BXN149" s="17"/>
      <c r="BXO149" s="17"/>
      <c r="BXP149" s="17"/>
      <c r="BXQ149" s="17"/>
      <c r="BXR149" s="17"/>
      <c r="BXS149" s="17"/>
      <c r="BXT149" s="17"/>
      <c r="BXU149" s="17"/>
      <c r="BXV149" s="17"/>
      <c r="BXW149" s="17"/>
      <c r="BXX149" s="17"/>
      <c r="BXY149" s="17"/>
      <c r="BXZ149" s="17"/>
      <c r="BYA149" s="17"/>
      <c r="BYB149" s="17"/>
      <c r="BYC149" s="17"/>
      <c r="BYD149" s="17"/>
      <c r="BYE149" s="17"/>
      <c r="BYF149" s="17"/>
      <c r="BYG149" s="17"/>
      <c r="BYH149" s="17"/>
      <c r="BYI149" s="17"/>
      <c r="BYJ149" s="17"/>
      <c r="BYK149" s="17"/>
      <c r="BYL149" s="17"/>
      <c r="BYM149" s="17"/>
      <c r="BYN149" s="17"/>
      <c r="BYO149" s="17"/>
      <c r="BYP149" s="17"/>
      <c r="BYQ149" s="17"/>
      <c r="BYR149" s="17"/>
      <c r="BYS149" s="17"/>
      <c r="BYT149" s="17"/>
      <c r="BYU149" s="17"/>
      <c r="BYV149" s="17"/>
      <c r="BYW149" s="17"/>
      <c r="BYX149" s="17"/>
      <c r="BYY149" s="17"/>
      <c r="BYZ149" s="17"/>
      <c r="BZA149" s="17"/>
      <c r="BZB149" s="17"/>
      <c r="BZC149" s="17"/>
      <c r="BZD149" s="17"/>
      <c r="BZE149" s="17"/>
      <c r="BZF149" s="17"/>
      <c r="BZG149" s="17"/>
      <c r="BZH149" s="17"/>
      <c r="BZI149" s="17"/>
      <c r="BZJ149" s="17"/>
      <c r="BZK149" s="17"/>
      <c r="BZL149" s="17"/>
      <c r="BZM149" s="17"/>
      <c r="BZN149" s="17"/>
      <c r="BZO149" s="17"/>
      <c r="BZP149" s="17"/>
      <c r="BZQ149" s="17"/>
      <c r="BZR149" s="17"/>
      <c r="BZS149" s="17"/>
      <c r="BZT149" s="17"/>
      <c r="BZU149" s="17"/>
      <c r="BZV149" s="17"/>
      <c r="BZW149" s="17"/>
      <c r="BZX149" s="17"/>
      <c r="BZY149" s="17"/>
      <c r="BZZ149" s="17"/>
      <c r="CAA149" s="17"/>
      <c r="CAB149" s="17"/>
      <c r="CAC149" s="17"/>
      <c r="CAD149" s="17"/>
      <c r="CAE149" s="17"/>
      <c r="CAF149" s="17"/>
      <c r="CAG149" s="17"/>
      <c r="CAH149" s="17"/>
      <c r="CAI149" s="17"/>
      <c r="CAJ149" s="17"/>
      <c r="CAK149" s="17"/>
      <c r="CAL149" s="17"/>
      <c r="CAM149" s="17"/>
      <c r="CAN149" s="17"/>
      <c r="CAO149" s="17"/>
      <c r="CAP149" s="17"/>
      <c r="CAQ149" s="17"/>
      <c r="CAR149" s="17"/>
      <c r="CAS149" s="17"/>
      <c r="CAT149" s="17"/>
      <c r="CAU149" s="17"/>
      <c r="CAV149" s="17"/>
      <c r="CAW149" s="17"/>
      <c r="CAX149" s="17"/>
      <c r="CAY149" s="17"/>
      <c r="CAZ149" s="17"/>
      <c r="CBA149" s="17"/>
      <c r="CBB149" s="17"/>
      <c r="CBC149" s="17"/>
      <c r="CBD149" s="17"/>
      <c r="CBE149" s="17"/>
      <c r="CBF149" s="17"/>
      <c r="CBG149" s="17"/>
      <c r="CBH149" s="17"/>
      <c r="CBI149" s="17"/>
      <c r="CBJ149" s="17"/>
      <c r="CBK149" s="17"/>
      <c r="CBL149" s="17"/>
      <c r="CBM149" s="17"/>
      <c r="CBN149" s="17"/>
      <c r="CBO149" s="17"/>
      <c r="CBP149" s="17"/>
      <c r="CBQ149" s="17"/>
      <c r="CBR149" s="17"/>
      <c r="CBS149" s="17"/>
      <c r="CBT149" s="17"/>
      <c r="CBU149" s="17"/>
      <c r="CBV149" s="17"/>
      <c r="CBW149" s="17"/>
      <c r="CBX149" s="17"/>
      <c r="CBY149" s="17"/>
      <c r="CBZ149" s="17"/>
      <c r="CCA149" s="17"/>
      <c r="CCB149" s="17"/>
      <c r="CCC149" s="17"/>
      <c r="CCD149" s="17"/>
      <c r="CCE149" s="17"/>
      <c r="CCF149" s="17"/>
      <c r="CCG149" s="17"/>
      <c r="CCH149" s="17"/>
      <c r="CCI149" s="17"/>
      <c r="CCJ149" s="17"/>
      <c r="CCK149" s="17"/>
      <c r="CCL149" s="17"/>
      <c r="CCM149" s="17"/>
      <c r="CCN149" s="17"/>
      <c r="CCO149" s="17"/>
      <c r="CCP149" s="17"/>
      <c r="CCQ149" s="17"/>
      <c r="CCR149" s="17"/>
      <c r="CCS149" s="17"/>
      <c r="CCT149" s="17"/>
      <c r="CCU149" s="17"/>
      <c r="CCV149" s="17"/>
      <c r="CCW149" s="17"/>
      <c r="CCX149" s="17"/>
      <c r="CCY149" s="17"/>
      <c r="CCZ149" s="17"/>
      <c r="CDA149" s="17"/>
      <c r="CDB149" s="17"/>
      <c r="CDC149" s="17"/>
      <c r="CDD149" s="17"/>
      <c r="CDE149" s="17"/>
      <c r="CDF149" s="17"/>
      <c r="CDG149" s="17"/>
      <c r="CDH149" s="17"/>
      <c r="CDI149" s="17"/>
      <c r="CDJ149" s="17"/>
      <c r="CDK149" s="17"/>
      <c r="CDL149" s="17"/>
      <c r="CDM149" s="17"/>
      <c r="CDN149" s="17"/>
      <c r="CDO149" s="17"/>
      <c r="CDP149" s="17"/>
      <c r="CDQ149" s="17"/>
      <c r="CDR149" s="17"/>
      <c r="CDS149" s="17"/>
      <c r="CDT149" s="17"/>
      <c r="CDU149" s="17"/>
    </row>
    <row r="150">
      <c r="A150" s="14" t="s">
        <v>3914</v>
      </c>
      <c r="B150" s="14" t="s">
        <v>3933</v>
      </c>
      <c r="C150" s="14" t="s">
        <v>3916</v>
      </c>
      <c r="D150" s="14" t="s">
        <v>3917</v>
      </c>
      <c r="E150" s="14" t="s">
        <v>3934</v>
      </c>
      <c r="F150" s="14" t="s">
        <v>2835</v>
      </c>
      <c r="I150" s="14" t="s">
        <v>3935</v>
      </c>
      <c r="J150" s="14" t="s">
        <v>2618</v>
      </c>
      <c r="K150" s="14" t="s">
        <v>2619</v>
      </c>
      <c r="L150" s="14" t="s">
        <v>2658</v>
      </c>
      <c r="M150" s="16">
        <v>1.0</v>
      </c>
      <c r="N150" s="14" t="s">
        <v>2690</v>
      </c>
      <c r="O150" s="14" t="s">
        <v>2690</v>
      </c>
      <c r="P150" s="14" t="s">
        <v>2690</v>
      </c>
      <c r="Q150" s="16">
        <v>11.0</v>
      </c>
      <c r="R150" s="16">
        <v>4104179.0</v>
      </c>
      <c r="S150" s="16">
        <v>4104179.0</v>
      </c>
      <c r="T150" s="14" t="s">
        <v>2621</v>
      </c>
      <c r="U150" s="14" t="s">
        <v>2631</v>
      </c>
      <c r="V150" s="14" t="s">
        <v>3936</v>
      </c>
      <c r="W150" s="14" t="s">
        <v>3937</v>
      </c>
      <c r="X150" s="16">
        <v>0.31</v>
      </c>
      <c r="Y150" s="17"/>
      <c r="Z150" s="16">
        <v>91.0</v>
      </c>
      <c r="AA150" s="16">
        <v>200.0</v>
      </c>
      <c r="AB150" s="17"/>
      <c r="AC150" s="16">
        <v>336.0</v>
      </c>
      <c r="AD150" s="16">
        <v>17.0</v>
      </c>
      <c r="AE150" s="22">
        <v>45547.0</v>
      </c>
      <c r="AF150" s="17"/>
      <c r="AG150" s="17"/>
      <c r="AH150" s="17"/>
      <c r="AI150" s="17"/>
      <c r="AJ150" s="17"/>
      <c r="AK150" s="17"/>
      <c r="AL150" s="16">
        <v>43.0</v>
      </c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4" t="s">
        <v>3924</v>
      </c>
      <c r="BB150" s="17"/>
      <c r="BC150" s="17"/>
      <c r="BD150" s="17"/>
      <c r="BE150" s="17"/>
      <c r="BF150" s="14" t="s">
        <v>2574</v>
      </c>
      <c r="BG150" s="16">
        <v>1.0</v>
      </c>
      <c r="BH150" s="14" t="s">
        <v>2564</v>
      </c>
      <c r="BI150" s="14" t="s">
        <v>2594</v>
      </c>
      <c r="BJ150" s="14" t="s">
        <v>2566</v>
      </c>
      <c r="BK150" s="17"/>
      <c r="BL150" s="17"/>
      <c r="BM150" s="16">
        <v>0.56666667</v>
      </c>
      <c r="BN150" s="17"/>
      <c r="BO150" s="17"/>
      <c r="BP150" s="17"/>
      <c r="BQ150" s="17"/>
      <c r="BR150" s="17"/>
      <c r="BS150" s="16">
        <v>0.2252</v>
      </c>
      <c r="BT150" s="16">
        <v>40.7666765</v>
      </c>
      <c r="BU150" s="14" t="s">
        <v>2567</v>
      </c>
      <c r="BV150" s="14" t="s">
        <v>3235</v>
      </c>
      <c r="BW150" s="14" t="s">
        <v>2702</v>
      </c>
      <c r="BX150" s="16">
        <v>10.0</v>
      </c>
      <c r="BY150" s="14" t="s">
        <v>3925</v>
      </c>
      <c r="BZ150" s="16">
        <v>1240.0</v>
      </c>
      <c r="CA150" s="16">
        <v>-15967.0</v>
      </c>
      <c r="CB150" s="16">
        <v>0.0</v>
      </c>
      <c r="CC150" s="16">
        <v>40.7666765</v>
      </c>
      <c r="CD150" s="14" t="s">
        <v>2571</v>
      </c>
      <c r="CE150" s="16">
        <v>40.7666765</v>
      </c>
      <c r="CF150" s="14" t="s">
        <v>2572</v>
      </c>
      <c r="CG150" s="14" t="s">
        <v>2704</v>
      </c>
      <c r="CH150" s="19">
        <v>41443.0</v>
      </c>
      <c r="CI150" s="14" t="s">
        <v>3832</v>
      </c>
      <c r="CJ150" s="17"/>
      <c r="CK150" s="14" t="s">
        <v>2574</v>
      </c>
      <c r="CL150" s="14" t="s">
        <v>3926</v>
      </c>
      <c r="CM150" s="20">
        <v>2323004.0</v>
      </c>
      <c r="CN150" s="14" t="s">
        <v>3927</v>
      </c>
      <c r="CO150" s="14" t="s">
        <v>2563</v>
      </c>
      <c r="CP150" s="14" t="s">
        <v>2563</v>
      </c>
      <c r="CQ150" s="16">
        <v>0.2802</v>
      </c>
      <c r="CR150" s="16">
        <v>0.0</v>
      </c>
      <c r="CS150" s="14" t="s">
        <v>2574</v>
      </c>
      <c r="CT150" s="14" t="s">
        <v>3938</v>
      </c>
      <c r="CU150" s="14" t="s">
        <v>3450</v>
      </c>
      <c r="CV150" s="14" t="s">
        <v>2706</v>
      </c>
      <c r="CW150" s="14" t="s">
        <v>2751</v>
      </c>
      <c r="CX150" s="14" t="s">
        <v>2580</v>
      </c>
      <c r="CY150" s="16">
        <v>40.7666765</v>
      </c>
      <c r="CZ150" s="14" t="s">
        <v>2581</v>
      </c>
      <c r="DA150" s="14" t="s">
        <v>2563</v>
      </c>
      <c r="DB150" s="14" t="s">
        <v>2574</v>
      </c>
      <c r="DC150" s="14" t="s">
        <v>2769</v>
      </c>
      <c r="DD150" s="14" t="s">
        <v>3925</v>
      </c>
      <c r="DE150" s="14" t="s">
        <v>2574</v>
      </c>
      <c r="DF150" s="14" t="s">
        <v>2563</v>
      </c>
      <c r="DG150" s="14" t="s">
        <v>3939</v>
      </c>
      <c r="DH150" s="14" t="s">
        <v>3940</v>
      </c>
      <c r="DI150" s="14" t="s">
        <v>3931</v>
      </c>
      <c r="DJ150" s="14" t="s">
        <v>3932</v>
      </c>
      <c r="DK150" s="16">
        <v>110.5</v>
      </c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  <c r="KL150" s="17"/>
      <c r="KM150" s="17"/>
      <c r="KN150" s="17"/>
      <c r="KO150" s="17"/>
      <c r="KP150" s="17"/>
      <c r="KQ150" s="17"/>
      <c r="KR150" s="17"/>
      <c r="KS150" s="17"/>
      <c r="KT150" s="17"/>
      <c r="KU150" s="17"/>
      <c r="KV150" s="17"/>
      <c r="KW150" s="17"/>
      <c r="KX150" s="17"/>
      <c r="KY150" s="17"/>
      <c r="KZ150" s="17"/>
      <c r="LA150" s="17"/>
      <c r="LB150" s="17"/>
      <c r="LC150" s="17"/>
      <c r="LD150" s="17"/>
      <c r="LE150" s="17"/>
      <c r="LF150" s="17"/>
      <c r="LG150" s="17"/>
      <c r="LH150" s="17"/>
      <c r="LI150" s="17"/>
      <c r="LJ150" s="17"/>
      <c r="LK150" s="17"/>
      <c r="LL150" s="17"/>
      <c r="LM150" s="17"/>
      <c r="LN150" s="17"/>
      <c r="LO150" s="17"/>
      <c r="LP150" s="17"/>
      <c r="LQ150" s="17"/>
      <c r="LR150" s="17"/>
      <c r="LS150" s="17"/>
      <c r="LT150" s="17"/>
      <c r="LU150" s="17"/>
      <c r="LV150" s="17"/>
      <c r="LW150" s="17"/>
      <c r="LX150" s="17"/>
      <c r="LY150" s="17"/>
      <c r="LZ150" s="17"/>
      <c r="MA150" s="17"/>
      <c r="MB150" s="17"/>
      <c r="MC150" s="17"/>
      <c r="MD150" s="17"/>
      <c r="ME150" s="17"/>
      <c r="MF150" s="17"/>
      <c r="MG150" s="17"/>
      <c r="MH150" s="17"/>
      <c r="MI150" s="17"/>
      <c r="MJ150" s="17"/>
      <c r="MK150" s="17"/>
      <c r="ML150" s="17"/>
      <c r="MM150" s="17"/>
      <c r="MN150" s="17"/>
      <c r="MO150" s="17"/>
      <c r="MP150" s="17"/>
      <c r="MQ150" s="17"/>
      <c r="MR150" s="17"/>
      <c r="MS150" s="17"/>
      <c r="MT150" s="17"/>
      <c r="MU150" s="17"/>
      <c r="MV150" s="17"/>
      <c r="MW150" s="17"/>
      <c r="MX150" s="17"/>
      <c r="MY150" s="17"/>
      <c r="MZ150" s="17"/>
      <c r="NA150" s="17"/>
      <c r="NB150" s="17"/>
      <c r="NC150" s="17"/>
      <c r="ND150" s="17"/>
      <c r="NE150" s="17"/>
      <c r="NF150" s="17"/>
      <c r="NG150" s="17"/>
      <c r="NH150" s="17"/>
      <c r="NI150" s="17"/>
      <c r="NJ150" s="17"/>
      <c r="NK150" s="17"/>
      <c r="NL150" s="17"/>
      <c r="NM150" s="17"/>
      <c r="NN150" s="17"/>
      <c r="NO150" s="17"/>
      <c r="NP150" s="17"/>
      <c r="NQ150" s="17"/>
      <c r="NR150" s="17"/>
      <c r="NS150" s="17"/>
      <c r="NT150" s="17"/>
      <c r="NU150" s="17"/>
      <c r="NV150" s="17"/>
      <c r="NW150" s="17"/>
      <c r="NX150" s="17"/>
      <c r="NY150" s="17"/>
      <c r="NZ150" s="17"/>
      <c r="OA150" s="17"/>
      <c r="OB150" s="17"/>
      <c r="OC150" s="17"/>
      <c r="OD150" s="17"/>
      <c r="OE150" s="17"/>
      <c r="OF150" s="17"/>
      <c r="OG150" s="17"/>
      <c r="OH150" s="17"/>
      <c r="OI150" s="17"/>
      <c r="OJ150" s="17"/>
      <c r="OK150" s="17"/>
      <c r="OL150" s="17"/>
      <c r="OM150" s="17"/>
      <c r="ON150" s="17"/>
      <c r="OO150" s="17"/>
      <c r="OP150" s="17"/>
      <c r="OQ150" s="17"/>
      <c r="OR150" s="17"/>
      <c r="OS150" s="17"/>
      <c r="OT150" s="17"/>
      <c r="OU150" s="17"/>
      <c r="OV150" s="17"/>
      <c r="OW150" s="17"/>
      <c r="OX150" s="17"/>
      <c r="OY150" s="17"/>
      <c r="OZ150" s="17"/>
      <c r="PA150" s="17"/>
      <c r="PB150" s="17"/>
      <c r="PC150" s="17"/>
      <c r="PD150" s="17"/>
      <c r="PE150" s="17"/>
      <c r="PF150" s="17"/>
      <c r="PG150" s="17"/>
      <c r="PH150" s="17"/>
      <c r="PI150" s="17"/>
      <c r="PJ150" s="17"/>
      <c r="PK150" s="17"/>
      <c r="PL150" s="17"/>
      <c r="PM150" s="17"/>
      <c r="PN150" s="17"/>
      <c r="PO150" s="17"/>
      <c r="PP150" s="17"/>
      <c r="PQ150" s="17"/>
      <c r="PR150" s="17"/>
      <c r="PS150" s="17"/>
      <c r="PT150" s="17"/>
      <c r="PU150" s="17"/>
      <c r="PV150" s="17"/>
      <c r="PW150" s="17"/>
      <c r="PX150" s="17"/>
      <c r="PY150" s="17"/>
      <c r="PZ150" s="17"/>
      <c r="QA150" s="17"/>
      <c r="QB150" s="17"/>
      <c r="QC150" s="17"/>
      <c r="QD150" s="17"/>
      <c r="QE150" s="17"/>
      <c r="QF150" s="17"/>
      <c r="QG150" s="17"/>
      <c r="QH150" s="17"/>
      <c r="QI150" s="17"/>
      <c r="QJ150" s="17"/>
      <c r="QK150" s="17"/>
      <c r="QL150" s="17"/>
      <c r="QM150" s="17"/>
      <c r="QN150" s="17"/>
      <c r="QO150" s="17"/>
      <c r="QP150" s="17"/>
      <c r="QQ150" s="17"/>
      <c r="QR150" s="17"/>
      <c r="QS150" s="17"/>
      <c r="QT150" s="17"/>
      <c r="QU150" s="16">
        <v>-3.0</v>
      </c>
      <c r="QV150" s="16">
        <v>-12.0</v>
      </c>
      <c r="QW150" s="16">
        <v>4.0</v>
      </c>
      <c r="QX150" s="17"/>
      <c r="QY150" s="17"/>
      <c r="QZ150" s="17"/>
      <c r="RA150" s="17"/>
      <c r="RB150" s="17"/>
      <c r="RC150" s="17"/>
      <c r="RD150" s="17"/>
      <c r="RE150" s="17"/>
      <c r="RF150" s="17"/>
      <c r="RG150" s="17"/>
      <c r="RH150" s="17"/>
      <c r="RI150" s="17"/>
      <c r="RJ150" s="17"/>
      <c r="RK150" s="17"/>
      <c r="RL150" s="17"/>
      <c r="RM150" s="17"/>
      <c r="RN150" s="17"/>
      <c r="RO150" s="17"/>
      <c r="RP150" s="17"/>
      <c r="RQ150" s="17"/>
      <c r="RR150" s="17"/>
      <c r="RS150" s="17"/>
      <c r="RT150" s="17"/>
      <c r="RU150" s="17"/>
      <c r="RV150" s="17"/>
      <c r="RW150" s="17"/>
      <c r="RX150" s="17"/>
      <c r="RY150" s="17"/>
      <c r="RZ150" s="17"/>
      <c r="SA150" s="17"/>
      <c r="SB150" s="17"/>
      <c r="SC150" s="17"/>
      <c r="SD150" s="17"/>
      <c r="SE150" s="17"/>
      <c r="SF150" s="17"/>
      <c r="SG150" s="17"/>
      <c r="SH150" s="17"/>
      <c r="SI150" s="17"/>
      <c r="SJ150" s="17"/>
      <c r="SK150" s="17"/>
      <c r="SL150" s="17"/>
      <c r="SM150" s="17"/>
      <c r="SN150" s="17"/>
      <c r="SO150" s="17"/>
      <c r="SP150" s="17"/>
      <c r="SQ150" s="17"/>
      <c r="SR150" s="17"/>
      <c r="SS150" s="17"/>
      <c r="ST150" s="17"/>
      <c r="SU150" s="17"/>
      <c r="SV150" s="17"/>
      <c r="SW150" s="17"/>
      <c r="SX150" s="17"/>
      <c r="SY150" s="17"/>
      <c r="SZ150" s="17"/>
      <c r="TA150" s="17"/>
      <c r="TB150" s="17"/>
      <c r="TC150" s="17"/>
      <c r="TD150" s="17"/>
      <c r="TE150" s="17"/>
      <c r="TF150" s="17"/>
      <c r="TG150" s="17"/>
      <c r="TH150" s="17"/>
      <c r="TI150" s="17"/>
      <c r="TJ150" s="17"/>
      <c r="TK150" s="17"/>
      <c r="TL150" s="17"/>
      <c r="TM150" s="17"/>
      <c r="TN150" s="17"/>
      <c r="TO150" s="17"/>
      <c r="TP150" s="17"/>
      <c r="TQ150" s="17"/>
      <c r="TR150" s="17"/>
      <c r="TS150" s="17"/>
      <c r="TT150" s="17"/>
      <c r="TU150" s="17"/>
      <c r="TV150" s="17"/>
      <c r="TW150" s="17"/>
      <c r="TX150" s="17"/>
      <c r="TY150" s="17"/>
      <c r="TZ150" s="17"/>
      <c r="UA150" s="17"/>
      <c r="UB150" s="17"/>
      <c r="UC150" s="17"/>
      <c r="UD150" s="17"/>
      <c r="UE150" s="17"/>
      <c r="UF150" s="17"/>
      <c r="UG150" s="17"/>
      <c r="UH150" s="17"/>
      <c r="UI150" s="17"/>
      <c r="UJ150" s="17"/>
      <c r="UK150" s="17"/>
      <c r="UL150" s="17"/>
      <c r="UM150" s="17"/>
      <c r="UN150" s="17"/>
      <c r="UO150" s="17"/>
      <c r="UP150" s="17"/>
      <c r="UQ150" s="17"/>
      <c r="UR150" s="17"/>
      <c r="US150" s="17"/>
      <c r="UT150" s="17"/>
      <c r="UU150" s="17"/>
      <c r="UV150" s="17"/>
      <c r="UW150" s="17"/>
      <c r="UX150" s="17"/>
      <c r="UY150" s="17"/>
      <c r="UZ150" s="17"/>
      <c r="VA150" s="17"/>
      <c r="VB150" s="17"/>
      <c r="VC150" s="17"/>
      <c r="VD150" s="17"/>
      <c r="VE150" s="17"/>
      <c r="VF150" s="17"/>
      <c r="VG150" s="17"/>
      <c r="VH150" s="17"/>
      <c r="VI150" s="17"/>
      <c r="VJ150" s="17"/>
      <c r="VK150" s="17"/>
      <c r="VL150" s="17"/>
      <c r="VM150" s="17"/>
      <c r="VN150" s="17"/>
      <c r="VO150" s="17"/>
      <c r="VP150" s="17"/>
      <c r="VQ150" s="17"/>
      <c r="VR150" s="17"/>
      <c r="VS150" s="17"/>
      <c r="VT150" s="17"/>
      <c r="VU150" s="17"/>
      <c r="VV150" s="17"/>
      <c r="VW150" s="17"/>
      <c r="VX150" s="17"/>
      <c r="VY150" s="17"/>
      <c r="VZ150" s="17"/>
      <c r="WA150" s="17"/>
      <c r="WB150" s="17"/>
      <c r="WC150" s="17"/>
      <c r="WD150" s="17"/>
      <c r="WE150" s="17"/>
      <c r="WF150" s="17"/>
      <c r="WG150" s="17"/>
      <c r="WH150" s="17"/>
      <c r="WI150" s="17"/>
      <c r="WJ150" s="17"/>
      <c r="WK150" s="17"/>
      <c r="WL150" s="17"/>
      <c r="WM150" s="17"/>
      <c r="WN150" s="17"/>
      <c r="WO150" s="17"/>
      <c r="WP150" s="17"/>
      <c r="WQ150" s="17"/>
      <c r="WR150" s="17"/>
      <c r="WS150" s="17"/>
      <c r="WT150" s="17"/>
      <c r="WU150" s="17"/>
      <c r="WV150" s="17"/>
      <c r="WW150" s="17"/>
      <c r="WX150" s="17"/>
      <c r="WY150" s="17"/>
      <c r="WZ150" s="17"/>
      <c r="XA150" s="17"/>
      <c r="XB150" s="17"/>
      <c r="XC150" s="17"/>
      <c r="XD150" s="17"/>
      <c r="XE150" s="17"/>
      <c r="XF150" s="17"/>
      <c r="XG150" s="17"/>
      <c r="XH150" s="17"/>
      <c r="XI150" s="17"/>
      <c r="XJ150" s="17"/>
      <c r="XK150" s="17"/>
      <c r="XL150" s="17"/>
      <c r="XM150" s="17"/>
      <c r="XN150" s="17"/>
      <c r="XO150" s="17"/>
      <c r="XP150" s="17"/>
      <c r="XQ150" s="17"/>
      <c r="XR150" s="17"/>
      <c r="XS150" s="17"/>
      <c r="XT150" s="17"/>
      <c r="XU150" s="17"/>
      <c r="XV150" s="17"/>
      <c r="XW150" s="17"/>
      <c r="XX150" s="17"/>
      <c r="XY150" s="17"/>
      <c r="XZ150" s="17"/>
      <c r="YA150" s="17"/>
      <c r="YB150" s="17"/>
      <c r="YC150" s="17"/>
      <c r="YD150" s="17"/>
      <c r="YE150" s="17"/>
      <c r="YF150" s="17"/>
      <c r="YG150" s="17"/>
      <c r="YH150" s="17"/>
      <c r="YI150" s="17"/>
      <c r="YJ150" s="17"/>
      <c r="YK150" s="17"/>
      <c r="YL150" s="17"/>
      <c r="YM150" s="17"/>
      <c r="YN150" s="17"/>
      <c r="YO150" s="17"/>
      <c r="YP150" s="17"/>
      <c r="YQ150" s="17"/>
      <c r="YR150" s="17"/>
      <c r="YS150" s="17"/>
      <c r="YT150" s="17"/>
      <c r="YU150" s="17"/>
      <c r="YV150" s="17"/>
      <c r="YW150" s="17"/>
      <c r="YX150" s="17"/>
      <c r="YY150" s="17"/>
      <c r="YZ150" s="17"/>
      <c r="ZA150" s="17"/>
      <c r="ZB150" s="17"/>
      <c r="ZC150" s="17"/>
      <c r="ZD150" s="17"/>
      <c r="ZE150" s="17"/>
      <c r="ZF150" s="17"/>
      <c r="ZG150" s="17"/>
      <c r="ZH150" s="17"/>
      <c r="ZI150" s="17"/>
      <c r="ZJ150" s="17"/>
      <c r="ZK150" s="17"/>
      <c r="ZL150" s="17"/>
      <c r="ZM150" s="17"/>
      <c r="ZN150" s="17"/>
      <c r="ZO150" s="17"/>
      <c r="ZP150" s="17"/>
      <c r="ZQ150" s="17"/>
      <c r="ZR150" s="17"/>
      <c r="ZS150" s="17"/>
      <c r="ZT150" s="17"/>
      <c r="ZU150" s="17"/>
      <c r="ZV150" s="17"/>
      <c r="ZW150" s="17"/>
      <c r="ZX150" s="17"/>
      <c r="ZY150" s="17"/>
      <c r="ZZ150" s="17"/>
      <c r="AAA150" s="17"/>
      <c r="AAB150" s="17"/>
      <c r="AAC150" s="17"/>
      <c r="AAD150" s="17"/>
      <c r="AAE150" s="17"/>
      <c r="AAF150" s="17"/>
      <c r="AAG150" s="17"/>
      <c r="AAH150" s="17"/>
      <c r="AAI150" s="17"/>
      <c r="AAJ150" s="17"/>
      <c r="AAK150" s="17"/>
      <c r="AAL150" s="17"/>
      <c r="AAM150" s="17"/>
      <c r="AAN150" s="17"/>
      <c r="AAO150" s="17"/>
      <c r="AAP150" s="17"/>
      <c r="AAQ150" s="17"/>
      <c r="AAR150" s="17"/>
      <c r="AAS150" s="17"/>
      <c r="AAT150" s="17"/>
      <c r="AAU150" s="17"/>
      <c r="AAV150" s="17"/>
      <c r="AAW150" s="17"/>
      <c r="AAX150" s="17"/>
      <c r="AAY150" s="17"/>
      <c r="AAZ150" s="17"/>
      <c r="ABA150" s="17"/>
      <c r="ABB150" s="17"/>
      <c r="ABC150" s="17"/>
      <c r="ABD150" s="17"/>
      <c r="ABE150" s="17"/>
      <c r="ABF150" s="17"/>
      <c r="ABG150" s="17"/>
      <c r="ABH150" s="17"/>
      <c r="ABI150" s="17"/>
      <c r="ABJ150" s="17"/>
      <c r="ABK150" s="17"/>
      <c r="ABL150" s="17"/>
      <c r="ABM150" s="17"/>
      <c r="ABN150" s="17"/>
      <c r="ABO150" s="17"/>
      <c r="ABP150" s="17"/>
      <c r="ABQ150" s="17"/>
      <c r="ABR150" s="17"/>
      <c r="ABS150" s="17"/>
      <c r="ABT150" s="17"/>
      <c r="ABU150" s="17"/>
      <c r="ABV150" s="17"/>
      <c r="ABW150" s="17"/>
      <c r="ABX150" s="17"/>
      <c r="ABY150" s="17"/>
      <c r="ABZ150" s="17"/>
      <c r="ACA150" s="17"/>
      <c r="ACB150" s="17"/>
      <c r="ACC150" s="17"/>
      <c r="ACD150" s="17"/>
      <c r="ACE150" s="17"/>
      <c r="ACF150" s="17"/>
      <c r="ACG150" s="17"/>
      <c r="ACH150" s="17"/>
      <c r="ACI150" s="17"/>
      <c r="ACJ150" s="17"/>
      <c r="ACK150" s="17"/>
      <c r="ACL150" s="17"/>
      <c r="ACM150" s="17"/>
      <c r="ACN150" s="17"/>
      <c r="ACO150" s="17"/>
      <c r="ACP150" s="17"/>
      <c r="ACQ150" s="17"/>
      <c r="ACR150" s="17"/>
      <c r="ACS150" s="17"/>
      <c r="ACT150" s="17"/>
      <c r="ACU150" s="17"/>
      <c r="ACV150" s="17"/>
      <c r="ACW150" s="17"/>
      <c r="ACX150" s="17"/>
      <c r="ACY150" s="17"/>
      <c r="ACZ150" s="17"/>
      <c r="ADA150" s="17"/>
      <c r="ADB150" s="17"/>
      <c r="ADC150" s="17"/>
      <c r="ADD150" s="17"/>
      <c r="ADE150" s="17"/>
      <c r="ADF150" s="17"/>
      <c r="ADG150" s="17"/>
      <c r="ADH150" s="17"/>
      <c r="ADI150" s="17"/>
      <c r="ADJ150" s="17"/>
      <c r="ADK150" s="17"/>
      <c r="ADL150" s="17"/>
      <c r="ADM150" s="17"/>
      <c r="ADN150" s="17"/>
      <c r="ADO150" s="17"/>
      <c r="ADP150" s="17"/>
      <c r="ADQ150" s="17"/>
      <c r="ADR150" s="17"/>
      <c r="ADS150" s="17"/>
      <c r="ADT150" s="17"/>
      <c r="ADU150" s="17"/>
      <c r="ADV150" s="17"/>
      <c r="ADW150" s="17"/>
      <c r="ADX150" s="17"/>
      <c r="ADY150" s="17"/>
      <c r="ADZ150" s="17"/>
      <c r="AEA150" s="17"/>
      <c r="AEB150" s="17"/>
      <c r="AEC150" s="17"/>
      <c r="AED150" s="17"/>
      <c r="AEE150" s="17"/>
      <c r="AEF150" s="17"/>
      <c r="AEG150" s="17"/>
      <c r="AEH150" s="17"/>
      <c r="AEI150" s="17"/>
      <c r="AEJ150" s="17"/>
      <c r="AEK150" s="17"/>
      <c r="AEL150" s="17"/>
      <c r="AEM150" s="17"/>
      <c r="AEN150" s="17"/>
      <c r="AEO150" s="17"/>
      <c r="AEP150" s="17"/>
      <c r="AEQ150" s="17"/>
      <c r="AER150" s="17"/>
      <c r="AES150" s="17"/>
      <c r="AET150" s="17"/>
      <c r="AEU150" s="17"/>
      <c r="AEV150" s="17"/>
      <c r="AEW150" s="17"/>
      <c r="AEX150" s="17"/>
      <c r="AEY150" s="17"/>
      <c r="AEZ150" s="17"/>
      <c r="AFA150" s="17"/>
      <c r="AFB150" s="17"/>
      <c r="AFC150" s="17"/>
      <c r="AFD150" s="17"/>
      <c r="AFE150" s="17"/>
      <c r="AFF150" s="17"/>
      <c r="AFG150" s="17"/>
      <c r="AFH150" s="17"/>
      <c r="AFI150" s="17"/>
      <c r="AFJ150" s="17"/>
      <c r="AFK150" s="17"/>
      <c r="AFL150" s="17"/>
      <c r="AFM150" s="17"/>
      <c r="AFN150" s="17"/>
      <c r="AFO150" s="17"/>
      <c r="AFP150" s="17"/>
      <c r="AFQ150" s="17"/>
      <c r="AFR150" s="17"/>
      <c r="AFS150" s="17"/>
      <c r="AFT150" s="17"/>
      <c r="AFU150" s="17"/>
      <c r="AFV150" s="17"/>
      <c r="AFW150" s="17"/>
      <c r="AFX150" s="17"/>
      <c r="AFY150" s="17"/>
      <c r="AFZ150" s="17"/>
      <c r="AGA150" s="17"/>
      <c r="AGB150" s="17"/>
      <c r="AGC150" s="17"/>
      <c r="AGD150" s="17"/>
      <c r="AGE150" s="17"/>
      <c r="AGF150" s="17"/>
      <c r="AGG150" s="17"/>
      <c r="AGH150" s="17"/>
      <c r="AGI150" s="17"/>
      <c r="AGJ150" s="17"/>
      <c r="AGK150" s="17"/>
      <c r="AGL150" s="17"/>
      <c r="AGM150" s="17"/>
      <c r="AGN150" s="17"/>
      <c r="AGO150" s="17"/>
      <c r="AGP150" s="17"/>
      <c r="AGQ150" s="17"/>
      <c r="AGR150" s="17"/>
      <c r="AGS150" s="17"/>
      <c r="AGT150" s="17"/>
      <c r="AGU150" s="17"/>
      <c r="AGV150" s="17"/>
      <c r="AGW150" s="17"/>
      <c r="AGX150" s="17"/>
      <c r="AGY150" s="17"/>
      <c r="AGZ150" s="17"/>
      <c r="AHA150" s="17"/>
      <c r="AHB150" s="17"/>
      <c r="AHC150" s="17"/>
      <c r="AHD150" s="17"/>
      <c r="AHE150" s="17"/>
      <c r="AHF150" s="17"/>
      <c r="AHG150" s="17"/>
      <c r="AHH150" s="17"/>
      <c r="AHI150" s="17"/>
      <c r="AHJ150" s="17"/>
      <c r="AHK150" s="17"/>
      <c r="AHL150" s="17"/>
      <c r="AHM150" s="17"/>
      <c r="AHN150" s="17"/>
      <c r="AHO150" s="17"/>
      <c r="AHP150" s="17"/>
      <c r="AHQ150" s="17"/>
      <c r="AHR150" s="17"/>
      <c r="AHS150" s="17"/>
      <c r="AHT150" s="17"/>
      <c r="AHU150" s="17"/>
      <c r="AHV150" s="17"/>
      <c r="AHW150" s="17"/>
      <c r="AHX150" s="17"/>
      <c r="AHY150" s="17"/>
      <c r="AHZ150" s="17"/>
      <c r="AIA150" s="17"/>
      <c r="AIB150" s="17"/>
      <c r="AIC150" s="17"/>
      <c r="AID150" s="17"/>
      <c r="AIE150" s="17"/>
      <c r="AIF150" s="17"/>
      <c r="AIG150" s="17"/>
      <c r="AIH150" s="17"/>
      <c r="AII150" s="17"/>
      <c r="AIJ150" s="17"/>
      <c r="AIK150" s="17"/>
      <c r="AIL150" s="17"/>
      <c r="AIM150" s="17"/>
      <c r="AIN150" s="17"/>
      <c r="AIO150" s="17"/>
      <c r="AIP150" s="17"/>
      <c r="AIQ150" s="17"/>
      <c r="AIR150" s="17"/>
      <c r="AIS150" s="17"/>
      <c r="AIT150" s="17"/>
      <c r="AIU150" s="17"/>
      <c r="AIV150" s="17"/>
      <c r="AIW150" s="17"/>
      <c r="AIX150" s="17"/>
      <c r="AIY150" s="17"/>
      <c r="AIZ150" s="17"/>
      <c r="AJA150" s="17"/>
      <c r="AJB150" s="17"/>
      <c r="AJC150" s="17"/>
      <c r="AJD150" s="17"/>
      <c r="AJE150" s="17"/>
      <c r="AJF150" s="17"/>
      <c r="AJG150" s="17"/>
      <c r="AJH150" s="17"/>
      <c r="AJI150" s="17"/>
      <c r="AJJ150" s="17"/>
      <c r="AJK150" s="17"/>
      <c r="AJL150" s="17"/>
      <c r="AJM150" s="17"/>
      <c r="AJN150" s="17"/>
      <c r="AJO150" s="17"/>
      <c r="AJP150" s="17"/>
      <c r="AJQ150" s="17"/>
      <c r="AJR150" s="17"/>
      <c r="AJS150" s="17"/>
      <c r="AJT150" s="17"/>
      <c r="AJU150" s="17"/>
      <c r="AJV150" s="17"/>
      <c r="AJW150" s="17"/>
      <c r="AJX150" s="17"/>
      <c r="AJY150" s="17"/>
      <c r="AJZ150" s="17"/>
      <c r="AKA150" s="17"/>
      <c r="AKB150" s="17"/>
      <c r="AKC150" s="17"/>
      <c r="AKD150" s="17"/>
      <c r="AKE150" s="17"/>
      <c r="AKF150" s="17"/>
      <c r="AKG150" s="17"/>
      <c r="AKH150" s="17"/>
      <c r="AKI150" s="17"/>
      <c r="AKJ150" s="17"/>
      <c r="AKK150" s="17"/>
      <c r="AKL150" s="17"/>
      <c r="AKM150" s="17"/>
      <c r="AKN150" s="17"/>
      <c r="AKO150" s="17"/>
      <c r="AKP150" s="17"/>
      <c r="AKQ150" s="17"/>
      <c r="AKR150" s="17"/>
      <c r="AKS150" s="17"/>
      <c r="AKT150" s="17"/>
      <c r="AKU150" s="17"/>
      <c r="AKV150" s="17"/>
      <c r="AKW150" s="17"/>
      <c r="AKX150" s="17"/>
      <c r="AKY150" s="17"/>
      <c r="AKZ150" s="17"/>
      <c r="ALA150" s="17"/>
      <c r="ALB150" s="17"/>
      <c r="ALC150" s="17"/>
      <c r="ALD150" s="17"/>
      <c r="ALE150" s="17"/>
      <c r="ALF150" s="17"/>
      <c r="ALG150" s="17"/>
      <c r="ALH150" s="17"/>
      <c r="ALI150" s="17"/>
      <c r="ALJ150" s="17"/>
      <c r="ALK150" s="17"/>
      <c r="ALL150" s="17"/>
      <c r="ALM150" s="17"/>
      <c r="ALN150" s="17"/>
      <c r="ALO150" s="17"/>
      <c r="ALP150" s="17"/>
      <c r="ALQ150" s="17"/>
      <c r="ALR150" s="17"/>
      <c r="ALS150" s="17"/>
      <c r="ALT150" s="17"/>
      <c r="ALU150" s="17"/>
      <c r="ALV150" s="17"/>
      <c r="ALW150" s="17"/>
      <c r="ALX150" s="17"/>
      <c r="ALY150" s="17"/>
      <c r="ALZ150" s="17"/>
      <c r="AMA150" s="17"/>
      <c r="AMB150" s="17"/>
      <c r="AMC150" s="17"/>
      <c r="AMD150" s="17"/>
      <c r="AME150" s="17"/>
      <c r="AMF150" s="17"/>
      <c r="AMG150" s="17"/>
      <c r="AMH150" s="17"/>
      <c r="AMI150" s="17"/>
      <c r="AMJ150" s="17"/>
      <c r="AMK150" s="17"/>
      <c r="AML150" s="17"/>
      <c r="AMM150" s="17"/>
      <c r="AMN150" s="17"/>
      <c r="AMO150" s="17"/>
      <c r="AMP150" s="17"/>
      <c r="AMQ150" s="17"/>
      <c r="AMR150" s="17"/>
      <c r="AMS150" s="17"/>
      <c r="AMT150" s="17"/>
      <c r="AMU150" s="17"/>
      <c r="AMV150" s="17"/>
      <c r="AMW150" s="17"/>
      <c r="AMX150" s="17"/>
      <c r="AMY150" s="17"/>
      <c r="AMZ150" s="17"/>
      <c r="ANA150" s="17"/>
      <c r="ANB150" s="17"/>
      <c r="ANC150" s="17"/>
      <c r="AND150" s="17"/>
      <c r="ANE150" s="17"/>
      <c r="ANF150" s="17"/>
      <c r="ANG150" s="17"/>
      <c r="ANH150" s="17"/>
      <c r="ANI150" s="17"/>
      <c r="ANJ150" s="17"/>
      <c r="ANK150" s="17"/>
      <c r="ANL150" s="17"/>
      <c r="ANM150" s="17"/>
      <c r="ANN150" s="17"/>
      <c r="ANO150" s="17"/>
      <c r="ANP150" s="17"/>
      <c r="ANQ150" s="17"/>
      <c r="ANR150" s="17"/>
      <c r="ANS150" s="17"/>
      <c r="ANT150" s="17"/>
      <c r="ANU150" s="17"/>
      <c r="ANV150" s="17"/>
      <c r="ANW150" s="17"/>
      <c r="ANX150" s="17"/>
      <c r="ANY150" s="17"/>
      <c r="ANZ150" s="17"/>
      <c r="AOA150" s="17"/>
      <c r="AOB150" s="17"/>
      <c r="AOC150" s="17"/>
      <c r="AOD150" s="17"/>
      <c r="AOE150" s="17"/>
      <c r="AOF150" s="17"/>
      <c r="AOG150" s="17"/>
      <c r="AOH150" s="17"/>
      <c r="AOI150" s="17"/>
      <c r="AOJ150" s="17"/>
      <c r="AOK150" s="17"/>
      <c r="AOL150" s="17"/>
      <c r="AOM150" s="17"/>
      <c r="AON150" s="17"/>
      <c r="AOO150" s="17"/>
      <c r="AOP150" s="17"/>
      <c r="AOQ150" s="17"/>
      <c r="AOR150" s="17"/>
      <c r="AOS150" s="17"/>
      <c r="AOT150" s="17"/>
      <c r="AOU150" s="17"/>
      <c r="AOV150" s="17"/>
      <c r="AOW150" s="17"/>
      <c r="AOX150" s="17"/>
      <c r="AOY150" s="17"/>
      <c r="AOZ150" s="17"/>
      <c r="APA150" s="17"/>
      <c r="APB150" s="17"/>
      <c r="APC150" s="17"/>
      <c r="APD150" s="17"/>
      <c r="APE150" s="17"/>
      <c r="APF150" s="17"/>
      <c r="APG150" s="17"/>
      <c r="APH150" s="17"/>
      <c r="API150" s="17"/>
      <c r="APJ150" s="17"/>
      <c r="APK150" s="17"/>
      <c r="APL150" s="17"/>
      <c r="APM150" s="17"/>
      <c r="APN150" s="17"/>
      <c r="APO150" s="17"/>
      <c r="APP150" s="17"/>
      <c r="APQ150" s="17"/>
      <c r="APR150" s="17"/>
      <c r="APS150" s="17"/>
      <c r="APT150" s="17"/>
      <c r="APU150" s="17"/>
      <c r="APV150" s="17"/>
      <c r="APW150" s="17"/>
      <c r="APX150" s="17"/>
      <c r="APY150" s="17"/>
      <c r="APZ150" s="17"/>
      <c r="AQA150" s="17"/>
      <c r="AQB150" s="17"/>
      <c r="AQC150" s="17"/>
      <c r="AQD150" s="17"/>
      <c r="AQE150" s="17"/>
      <c r="AQF150" s="17"/>
      <c r="AQG150" s="17"/>
      <c r="AQH150" s="17"/>
      <c r="AQI150" s="17"/>
      <c r="AQJ150" s="17"/>
      <c r="AQK150" s="17"/>
      <c r="AQL150" s="17"/>
      <c r="AQM150" s="17"/>
      <c r="AQN150" s="17"/>
      <c r="AQO150" s="17"/>
      <c r="AQP150" s="17"/>
      <c r="AQQ150" s="17"/>
      <c r="AQR150" s="17"/>
      <c r="AQS150" s="17"/>
      <c r="AQT150" s="17"/>
      <c r="AQU150" s="17"/>
      <c r="AQV150" s="17"/>
      <c r="AQW150" s="17"/>
      <c r="AQX150" s="17"/>
      <c r="AQY150" s="17"/>
      <c r="AQZ150" s="17"/>
      <c r="ARA150" s="17"/>
      <c r="ARB150" s="17"/>
      <c r="ARC150" s="17"/>
      <c r="ARD150" s="17"/>
      <c r="ARE150" s="17"/>
      <c r="ARF150" s="17"/>
      <c r="ARG150" s="17"/>
      <c r="ARH150" s="17"/>
      <c r="ARI150" s="17"/>
      <c r="ARJ150" s="17"/>
      <c r="ARK150" s="17"/>
      <c r="ARL150" s="17"/>
      <c r="ARM150" s="17"/>
      <c r="ARN150" s="17"/>
      <c r="ARO150" s="17"/>
      <c r="ARP150" s="17"/>
      <c r="ARQ150" s="17"/>
      <c r="ARR150" s="17"/>
      <c r="ARS150" s="17"/>
      <c r="ART150" s="17"/>
      <c r="ARU150" s="17"/>
      <c r="ARV150" s="17"/>
      <c r="ARW150" s="17"/>
      <c r="ARX150" s="17"/>
      <c r="ARY150" s="17"/>
      <c r="ARZ150" s="17"/>
      <c r="ASA150" s="17"/>
      <c r="ASB150" s="17"/>
      <c r="ASC150" s="17"/>
      <c r="ASD150" s="17"/>
      <c r="ASE150" s="17"/>
      <c r="ASF150" s="17"/>
      <c r="ASG150" s="17"/>
      <c r="ASH150" s="17"/>
      <c r="ASI150" s="17"/>
      <c r="ASJ150" s="17"/>
      <c r="ASK150" s="17"/>
      <c r="ASL150" s="17"/>
      <c r="ASM150" s="17"/>
      <c r="ASN150" s="17"/>
      <c r="ASO150" s="17"/>
      <c r="ASP150" s="17"/>
      <c r="ASQ150" s="17"/>
      <c r="ASR150" s="17"/>
      <c r="ASS150" s="17"/>
      <c r="AST150" s="17"/>
      <c r="ASU150" s="17"/>
      <c r="ASV150" s="17"/>
      <c r="ASW150" s="17"/>
      <c r="ASX150" s="17"/>
      <c r="ASY150" s="17"/>
      <c r="ASZ150" s="17"/>
      <c r="ATA150" s="17"/>
      <c r="ATB150" s="17"/>
      <c r="ATC150" s="17"/>
      <c r="ATD150" s="17"/>
      <c r="ATE150" s="17"/>
      <c r="ATF150" s="17"/>
      <c r="ATG150" s="17"/>
      <c r="ATH150" s="17"/>
      <c r="ATI150" s="17"/>
      <c r="ATJ150" s="17"/>
      <c r="ATK150" s="17"/>
      <c r="ATL150" s="17"/>
      <c r="ATM150" s="17"/>
      <c r="ATN150" s="17"/>
      <c r="ATO150" s="17"/>
      <c r="ATP150" s="17"/>
      <c r="ATQ150" s="17"/>
      <c r="ATR150" s="17"/>
      <c r="ATS150" s="17"/>
      <c r="ATT150" s="17"/>
      <c r="ATU150" s="17"/>
      <c r="ATV150" s="17"/>
      <c r="ATW150" s="17"/>
      <c r="ATX150" s="17"/>
      <c r="ATY150" s="17"/>
      <c r="ATZ150" s="17"/>
      <c r="AUA150" s="17"/>
      <c r="AUB150" s="17"/>
      <c r="AUC150" s="17"/>
      <c r="AUD150" s="17"/>
      <c r="AUE150" s="17"/>
      <c r="AUF150" s="17"/>
      <c r="AUG150" s="17"/>
      <c r="AUH150" s="17"/>
      <c r="AUI150" s="17"/>
      <c r="AUJ150" s="17"/>
      <c r="AUK150" s="17"/>
      <c r="AUL150" s="17"/>
      <c r="AUM150" s="17"/>
      <c r="AUN150" s="17"/>
      <c r="AUO150" s="17"/>
      <c r="AUP150" s="17"/>
      <c r="AUQ150" s="17"/>
      <c r="AUR150" s="17"/>
      <c r="AUS150" s="17"/>
      <c r="AUT150" s="17"/>
      <c r="AUU150" s="17"/>
      <c r="AUV150" s="17"/>
      <c r="AUW150" s="17"/>
      <c r="AUX150" s="17"/>
      <c r="AUY150" s="17"/>
      <c r="AUZ150" s="17"/>
      <c r="AVA150" s="17"/>
      <c r="AVB150" s="17"/>
      <c r="AVC150" s="17"/>
      <c r="AVD150" s="17"/>
      <c r="AVE150" s="17"/>
      <c r="AVF150" s="17"/>
      <c r="AVG150" s="17"/>
      <c r="AVH150" s="17"/>
      <c r="AVI150" s="17"/>
      <c r="AVJ150" s="17"/>
      <c r="AVK150" s="17"/>
      <c r="AVL150" s="17"/>
      <c r="AVM150" s="17"/>
      <c r="AVN150" s="17"/>
      <c r="AVO150" s="17"/>
      <c r="AVP150" s="17"/>
      <c r="AVQ150" s="17"/>
      <c r="AVR150" s="17"/>
      <c r="AVS150" s="17"/>
      <c r="AVT150" s="17"/>
      <c r="AVU150" s="17"/>
      <c r="AVV150" s="17"/>
      <c r="AVW150" s="17"/>
      <c r="AVX150" s="17"/>
      <c r="AVY150" s="17"/>
      <c r="AVZ150" s="17"/>
      <c r="AWA150" s="17"/>
      <c r="AWB150" s="17"/>
      <c r="AWC150" s="17"/>
      <c r="AWD150" s="17"/>
      <c r="AWE150" s="17"/>
      <c r="AWF150" s="17"/>
      <c r="AWG150" s="17"/>
      <c r="AWH150" s="17"/>
      <c r="AWI150" s="17"/>
      <c r="AWJ150" s="17"/>
      <c r="AWK150" s="17"/>
      <c r="AWL150" s="17"/>
      <c r="AWM150" s="17"/>
      <c r="AWN150" s="17"/>
      <c r="AWO150" s="17"/>
      <c r="AWP150" s="17"/>
      <c r="AWQ150" s="17"/>
      <c r="AWR150" s="17"/>
      <c r="AWS150" s="17"/>
      <c r="AWT150" s="17"/>
      <c r="AWU150" s="17"/>
      <c r="AWV150" s="17"/>
      <c r="AWW150" s="17"/>
      <c r="AWX150" s="17"/>
      <c r="AWY150" s="17"/>
      <c r="AWZ150" s="17"/>
      <c r="AXA150" s="17"/>
      <c r="AXB150" s="17"/>
      <c r="AXC150" s="17"/>
      <c r="AXD150" s="17"/>
      <c r="AXE150" s="17"/>
      <c r="AXF150" s="17"/>
      <c r="AXG150" s="17"/>
      <c r="AXH150" s="17"/>
      <c r="AXI150" s="17"/>
      <c r="AXJ150" s="17"/>
      <c r="AXK150" s="17"/>
      <c r="AXL150" s="17"/>
      <c r="AXM150" s="17"/>
      <c r="AXN150" s="17"/>
      <c r="AXO150" s="17"/>
      <c r="AXP150" s="17"/>
      <c r="AXQ150" s="17"/>
      <c r="AXR150" s="17"/>
      <c r="AXS150" s="17"/>
      <c r="AXT150" s="17"/>
      <c r="AXU150" s="17"/>
      <c r="AXV150" s="17"/>
      <c r="AXW150" s="17"/>
      <c r="AXX150" s="17"/>
      <c r="AXY150" s="17"/>
      <c r="AXZ150" s="17"/>
      <c r="AYA150" s="17"/>
      <c r="AYB150" s="17"/>
      <c r="AYC150" s="17"/>
      <c r="AYD150" s="17"/>
      <c r="AYE150" s="17"/>
      <c r="AYF150" s="17"/>
      <c r="AYG150" s="17"/>
      <c r="AYH150" s="17"/>
      <c r="AYI150" s="17"/>
      <c r="AYJ150" s="17"/>
      <c r="AYK150" s="17"/>
      <c r="AYL150" s="17"/>
      <c r="AYM150" s="17"/>
      <c r="AYN150" s="17"/>
      <c r="AYO150" s="17"/>
      <c r="AYP150" s="17"/>
      <c r="AYQ150" s="17"/>
      <c r="AYR150" s="17"/>
      <c r="AYS150" s="17"/>
      <c r="AYT150" s="17"/>
      <c r="AYU150" s="17"/>
      <c r="AYV150" s="17"/>
      <c r="AYW150" s="17"/>
      <c r="AYX150" s="17"/>
      <c r="AYY150" s="17"/>
      <c r="AYZ150" s="17"/>
      <c r="AZA150" s="17"/>
      <c r="AZB150" s="17"/>
      <c r="AZC150" s="17"/>
      <c r="AZD150" s="17"/>
      <c r="AZE150" s="17"/>
      <c r="AZF150" s="17"/>
      <c r="AZG150" s="17"/>
      <c r="AZH150" s="17"/>
      <c r="AZI150" s="17"/>
      <c r="AZJ150" s="17"/>
      <c r="AZK150" s="17"/>
      <c r="AZL150" s="17"/>
      <c r="AZM150" s="17"/>
      <c r="AZN150" s="17"/>
      <c r="AZO150" s="17"/>
      <c r="AZP150" s="17"/>
      <c r="AZQ150" s="17"/>
      <c r="AZR150" s="17"/>
      <c r="AZS150" s="17"/>
      <c r="AZT150" s="17"/>
      <c r="AZU150" s="17"/>
      <c r="AZV150" s="17"/>
      <c r="AZW150" s="17"/>
      <c r="AZX150" s="17"/>
      <c r="AZY150" s="17"/>
      <c r="AZZ150" s="17"/>
      <c r="BAA150" s="17"/>
      <c r="BAB150" s="17"/>
      <c r="BAC150" s="17"/>
      <c r="BAD150" s="17"/>
      <c r="BAE150" s="17"/>
      <c r="BAF150" s="17"/>
      <c r="BAG150" s="17"/>
      <c r="BAH150" s="17"/>
      <c r="BAI150" s="17"/>
      <c r="BAJ150" s="17"/>
      <c r="BAK150" s="17"/>
      <c r="BAL150" s="17"/>
      <c r="BAM150" s="17"/>
      <c r="BAN150" s="17"/>
      <c r="BAO150" s="17"/>
      <c r="BAP150" s="17"/>
      <c r="BAQ150" s="17"/>
      <c r="BAR150" s="17"/>
      <c r="BAS150" s="17"/>
      <c r="BAT150" s="17"/>
      <c r="BAU150" s="17"/>
      <c r="BAV150" s="17"/>
      <c r="BAW150" s="17"/>
      <c r="BAX150" s="17"/>
      <c r="BAY150" s="17"/>
      <c r="BAZ150" s="17"/>
      <c r="BBA150" s="17"/>
      <c r="BBB150" s="17"/>
      <c r="BBC150" s="17"/>
      <c r="BBD150" s="17"/>
      <c r="BBE150" s="17"/>
      <c r="BBF150" s="17"/>
      <c r="BBG150" s="17"/>
      <c r="BBH150" s="17"/>
      <c r="BBI150" s="17"/>
      <c r="BBJ150" s="17"/>
      <c r="BBK150" s="17"/>
      <c r="BBL150" s="17"/>
      <c r="BBM150" s="17"/>
      <c r="BBN150" s="17"/>
      <c r="BBO150" s="17"/>
      <c r="BBP150" s="17"/>
      <c r="BBQ150" s="17"/>
      <c r="BBR150" s="17"/>
      <c r="BBS150" s="17"/>
      <c r="BBT150" s="17"/>
      <c r="BBU150" s="17"/>
      <c r="BBV150" s="17"/>
      <c r="BBW150" s="17"/>
      <c r="BBX150" s="17"/>
      <c r="BBY150" s="17"/>
      <c r="BBZ150" s="17"/>
      <c r="BCA150" s="17"/>
      <c r="BCB150" s="17"/>
      <c r="BCC150" s="17"/>
      <c r="BCD150" s="17"/>
      <c r="BCE150" s="17"/>
      <c r="BCF150" s="17"/>
      <c r="BCG150" s="17"/>
      <c r="BCH150" s="17"/>
      <c r="BCI150" s="17"/>
      <c r="BCJ150" s="17"/>
      <c r="BCK150" s="17"/>
      <c r="BCL150" s="17"/>
      <c r="BCM150" s="17"/>
      <c r="BCN150" s="17"/>
      <c r="BCO150" s="17"/>
      <c r="BCP150" s="17"/>
      <c r="BCQ150" s="17"/>
      <c r="BCR150" s="17"/>
      <c r="BCS150" s="17"/>
      <c r="BCT150" s="17"/>
      <c r="BCU150" s="17"/>
      <c r="BCV150" s="17"/>
      <c r="BCW150" s="17"/>
      <c r="BCX150" s="17"/>
      <c r="BCY150" s="17"/>
      <c r="BCZ150" s="17"/>
      <c r="BDA150" s="17"/>
      <c r="BDB150" s="17"/>
      <c r="BDC150" s="17"/>
      <c r="BDD150" s="17"/>
      <c r="BDE150" s="17"/>
      <c r="BDF150" s="17"/>
      <c r="BDG150" s="17"/>
      <c r="BDH150" s="17"/>
      <c r="BDI150" s="17"/>
      <c r="BDJ150" s="17"/>
      <c r="BDK150" s="17"/>
      <c r="BDL150" s="17"/>
      <c r="BDM150" s="17"/>
      <c r="BDN150" s="17"/>
      <c r="BDO150" s="17"/>
      <c r="BDP150" s="17"/>
      <c r="BDQ150" s="17"/>
      <c r="BDR150" s="17"/>
      <c r="BDS150" s="17"/>
      <c r="BDT150" s="17"/>
      <c r="BDU150" s="17"/>
      <c r="BDV150" s="17"/>
      <c r="BDW150" s="17"/>
      <c r="BDX150" s="17"/>
      <c r="BDY150" s="17"/>
      <c r="BDZ150" s="17"/>
      <c r="BEA150" s="17"/>
      <c r="BEB150" s="17"/>
      <c r="BEC150" s="17"/>
      <c r="BED150" s="17"/>
      <c r="BEE150" s="17"/>
      <c r="BEF150" s="17"/>
      <c r="BEG150" s="17"/>
      <c r="BEH150" s="17"/>
      <c r="BEI150" s="17"/>
      <c r="BEJ150" s="17"/>
      <c r="BEK150" s="17"/>
      <c r="BEL150" s="17"/>
      <c r="BEM150" s="17"/>
      <c r="BEN150" s="17"/>
      <c r="BEO150" s="17"/>
      <c r="BEP150" s="17"/>
      <c r="BEQ150" s="17"/>
      <c r="BER150" s="17"/>
      <c r="BES150" s="17"/>
      <c r="BET150" s="17"/>
      <c r="BEU150" s="17"/>
      <c r="BEV150" s="17"/>
      <c r="BEW150" s="17"/>
      <c r="BEX150" s="17"/>
      <c r="BEY150" s="17"/>
      <c r="BEZ150" s="17"/>
      <c r="BFA150" s="17"/>
      <c r="BFB150" s="17"/>
      <c r="BFC150" s="17"/>
      <c r="BFD150" s="17"/>
      <c r="BFE150" s="17"/>
      <c r="BFF150" s="17"/>
      <c r="BFG150" s="17"/>
      <c r="BFH150" s="17"/>
      <c r="BFI150" s="17"/>
      <c r="BFJ150" s="17"/>
      <c r="BFK150" s="17"/>
      <c r="BFL150" s="17"/>
      <c r="BFM150" s="17"/>
      <c r="BFN150" s="17"/>
      <c r="BFO150" s="17"/>
      <c r="BFP150" s="17"/>
      <c r="BFQ150" s="17"/>
      <c r="BFR150" s="17"/>
      <c r="BFS150" s="17"/>
      <c r="BFT150" s="17"/>
      <c r="BFU150" s="17"/>
      <c r="BFV150" s="17"/>
      <c r="BFW150" s="17"/>
      <c r="BFX150" s="17"/>
      <c r="BFY150" s="17"/>
      <c r="BFZ150" s="17"/>
      <c r="BGA150" s="17"/>
      <c r="BGB150" s="17"/>
      <c r="BGC150" s="17"/>
      <c r="BGD150" s="17"/>
      <c r="BGE150" s="17"/>
      <c r="BGF150" s="17"/>
      <c r="BGG150" s="17"/>
      <c r="BGH150" s="17"/>
      <c r="BGI150" s="17"/>
      <c r="BGJ150" s="17"/>
      <c r="BGK150" s="17"/>
      <c r="BGL150" s="17"/>
      <c r="BGM150" s="17"/>
      <c r="BGN150" s="17"/>
      <c r="BGO150" s="17"/>
      <c r="BGP150" s="17"/>
      <c r="BGQ150" s="17"/>
      <c r="BGR150" s="17"/>
      <c r="BGS150" s="17"/>
      <c r="BGT150" s="17"/>
      <c r="BGU150" s="17"/>
      <c r="BGV150" s="17"/>
      <c r="BGW150" s="17"/>
      <c r="BGX150" s="17"/>
      <c r="BGY150" s="17"/>
      <c r="BGZ150" s="17"/>
      <c r="BHA150" s="17"/>
      <c r="BHB150" s="17"/>
      <c r="BHC150" s="17"/>
      <c r="BHD150" s="17"/>
      <c r="BHE150" s="17"/>
      <c r="BHF150" s="17"/>
      <c r="BHG150" s="17"/>
      <c r="BHH150" s="17"/>
      <c r="BHI150" s="17"/>
      <c r="BHJ150" s="17"/>
      <c r="BHK150" s="17"/>
      <c r="BHL150" s="17"/>
      <c r="BHM150" s="17"/>
      <c r="BHN150" s="17"/>
      <c r="BHO150" s="17"/>
      <c r="BHP150" s="17"/>
      <c r="BHQ150" s="17"/>
      <c r="BHR150" s="17"/>
      <c r="BHS150" s="17"/>
      <c r="BHT150" s="17"/>
      <c r="BHU150" s="17"/>
      <c r="BHV150" s="17"/>
      <c r="BHW150" s="17"/>
      <c r="BHX150" s="17"/>
      <c r="BHY150" s="17"/>
      <c r="BHZ150" s="17"/>
      <c r="BIA150" s="17"/>
      <c r="BIB150" s="17"/>
      <c r="BIC150" s="17"/>
      <c r="BID150" s="17"/>
      <c r="BIE150" s="17"/>
      <c r="BIF150" s="17"/>
      <c r="BIG150" s="17"/>
      <c r="BIH150" s="17"/>
      <c r="BII150" s="17"/>
      <c r="BIJ150" s="17"/>
      <c r="BIK150" s="17"/>
      <c r="BIL150" s="17"/>
      <c r="BIM150" s="17"/>
      <c r="BIN150" s="17"/>
      <c r="BIO150" s="17"/>
      <c r="BIP150" s="17"/>
      <c r="BIQ150" s="17"/>
      <c r="BIR150" s="17"/>
      <c r="BIS150" s="17"/>
      <c r="BIT150" s="17"/>
      <c r="BIU150" s="17"/>
      <c r="BIV150" s="17"/>
      <c r="BIW150" s="17"/>
      <c r="BIX150" s="17"/>
      <c r="BIY150" s="17"/>
      <c r="BIZ150" s="17"/>
      <c r="BJA150" s="17"/>
      <c r="BJB150" s="17"/>
      <c r="BJC150" s="17"/>
      <c r="BJD150" s="17"/>
      <c r="BJE150" s="17"/>
      <c r="BJF150" s="17"/>
      <c r="BJG150" s="17"/>
      <c r="BJH150" s="17"/>
      <c r="BJI150" s="17"/>
      <c r="BJJ150" s="17"/>
      <c r="BJK150" s="17"/>
      <c r="BJL150" s="17"/>
      <c r="BJM150" s="17"/>
      <c r="BJN150" s="17"/>
      <c r="BJO150" s="17"/>
      <c r="BJP150" s="17"/>
      <c r="BJQ150" s="17"/>
      <c r="BJR150" s="17"/>
      <c r="BJS150" s="17"/>
      <c r="BJT150" s="17"/>
      <c r="BJU150" s="17"/>
      <c r="BJV150" s="17"/>
      <c r="BJW150" s="17"/>
      <c r="BJX150" s="17"/>
      <c r="BJY150" s="17"/>
      <c r="BJZ150" s="17"/>
      <c r="BKA150" s="17"/>
      <c r="BKB150" s="17"/>
      <c r="BKC150" s="17"/>
      <c r="BKD150" s="17"/>
      <c r="BKE150" s="17"/>
      <c r="BKF150" s="17"/>
      <c r="BKG150" s="17"/>
      <c r="BKH150" s="17"/>
      <c r="BKI150" s="17"/>
      <c r="BKJ150" s="17"/>
      <c r="BKK150" s="17"/>
      <c r="BKL150" s="17"/>
      <c r="BKM150" s="17"/>
      <c r="BKN150" s="17"/>
      <c r="BKO150" s="17"/>
      <c r="BKP150" s="17"/>
      <c r="BKQ150" s="17"/>
      <c r="BKR150" s="17"/>
      <c r="BKS150" s="17"/>
      <c r="BKT150" s="17"/>
      <c r="BKU150" s="17"/>
      <c r="BKV150" s="17"/>
      <c r="BKW150" s="17"/>
      <c r="BKX150" s="17"/>
      <c r="BKY150" s="17"/>
      <c r="BKZ150" s="17"/>
      <c r="BLA150" s="17"/>
      <c r="BLB150" s="17"/>
      <c r="BLC150" s="17"/>
      <c r="BLD150" s="17"/>
      <c r="BLE150" s="17"/>
      <c r="BLF150" s="17"/>
      <c r="BLG150" s="17"/>
      <c r="BLH150" s="17"/>
      <c r="BLI150" s="17"/>
      <c r="BLJ150" s="17"/>
      <c r="BLK150" s="17"/>
      <c r="BLL150" s="17"/>
      <c r="BLM150" s="17"/>
      <c r="BLN150" s="17"/>
      <c r="BLO150" s="17"/>
      <c r="BLP150" s="17"/>
      <c r="BLQ150" s="17"/>
      <c r="BLR150" s="17"/>
      <c r="BLS150" s="17"/>
      <c r="BLT150" s="17"/>
      <c r="BLU150" s="17"/>
      <c r="BLV150" s="17"/>
      <c r="BLW150" s="17"/>
      <c r="BLX150" s="17"/>
      <c r="BLY150" s="17"/>
      <c r="BLZ150" s="17"/>
      <c r="BMA150" s="17"/>
      <c r="BMB150" s="17"/>
      <c r="BMC150" s="17"/>
      <c r="BMD150" s="17"/>
      <c r="BME150" s="17"/>
      <c r="BMF150" s="17"/>
      <c r="BMG150" s="17"/>
      <c r="BMH150" s="17"/>
      <c r="BMI150" s="17"/>
      <c r="BMJ150" s="17"/>
      <c r="BMK150" s="17"/>
      <c r="BML150" s="17"/>
      <c r="BMM150" s="17"/>
      <c r="BMN150" s="17"/>
      <c r="BMO150" s="17"/>
      <c r="BMP150" s="17"/>
      <c r="BMQ150" s="17"/>
      <c r="BMR150" s="17"/>
      <c r="BMS150" s="17"/>
      <c r="BMT150" s="17"/>
      <c r="BMU150" s="17"/>
      <c r="BMV150" s="17"/>
      <c r="BMW150" s="17"/>
      <c r="BMX150" s="17"/>
      <c r="BMY150" s="17"/>
      <c r="BMZ150" s="17"/>
      <c r="BNA150" s="17"/>
      <c r="BNB150" s="17"/>
      <c r="BNC150" s="17"/>
      <c r="BND150" s="17"/>
      <c r="BNE150" s="17"/>
      <c r="BNF150" s="17"/>
      <c r="BNG150" s="17"/>
      <c r="BNH150" s="17"/>
      <c r="BNI150" s="17"/>
      <c r="BNJ150" s="17"/>
      <c r="BNK150" s="17"/>
      <c r="BNL150" s="17"/>
      <c r="BNM150" s="17"/>
      <c r="BNN150" s="17"/>
      <c r="BNO150" s="17"/>
      <c r="BNP150" s="17"/>
      <c r="BNQ150" s="17"/>
      <c r="BNR150" s="17"/>
      <c r="BNS150" s="17"/>
      <c r="BNT150" s="17"/>
      <c r="BNU150" s="17"/>
      <c r="BNV150" s="17"/>
      <c r="BNW150" s="17"/>
      <c r="BNX150" s="17"/>
      <c r="BNY150" s="17"/>
      <c r="BNZ150" s="17"/>
      <c r="BOA150" s="17"/>
      <c r="BOB150" s="17"/>
      <c r="BOC150" s="17"/>
      <c r="BOD150" s="17"/>
      <c r="BOE150" s="17"/>
      <c r="BOF150" s="17"/>
      <c r="BOG150" s="17"/>
      <c r="BOH150" s="17"/>
      <c r="BOI150" s="17"/>
      <c r="BOJ150" s="17"/>
      <c r="BOK150" s="17"/>
      <c r="BOL150" s="17"/>
      <c r="BOM150" s="17"/>
      <c r="BON150" s="17"/>
      <c r="BOO150" s="17"/>
      <c r="BOP150" s="17"/>
      <c r="BOQ150" s="17"/>
      <c r="BOR150" s="17"/>
      <c r="BOS150" s="17"/>
      <c r="BOT150" s="17"/>
      <c r="BOU150" s="17"/>
      <c r="BOV150" s="17"/>
      <c r="BOW150" s="17"/>
      <c r="BOX150" s="17"/>
      <c r="BOY150" s="17"/>
      <c r="BOZ150" s="17"/>
      <c r="BPA150" s="17"/>
      <c r="BPB150" s="17"/>
      <c r="BPC150" s="17"/>
      <c r="BPD150" s="17"/>
      <c r="BPE150" s="17"/>
      <c r="BPF150" s="17"/>
      <c r="BPG150" s="17"/>
      <c r="BPH150" s="17"/>
      <c r="BPI150" s="17"/>
      <c r="BPJ150" s="17"/>
      <c r="BPK150" s="17"/>
      <c r="BPL150" s="17"/>
      <c r="BPM150" s="17"/>
      <c r="BPN150" s="17"/>
      <c r="BPO150" s="17"/>
      <c r="BPP150" s="17"/>
      <c r="BPQ150" s="17"/>
      <c r="BPR150" s="17"/>
      <c r="BPS150" s="17"/>
      <c r="BPT150" s="17"/>
      <c r="BPU150" s="17"/>
      <c r="BPV150" s="17"/>
      <c r="BPW150" s="17"/>
      <c r="BPX150" s="17"/>
      <c r="BPY150" s="17"/>
      <c r="BPZ150" s="17"/>
      <c r="BQA150" s="17"/>
      <c r="BQB150" s="17"/>
      <c r="BQC150" s="17"/>
      <c r="BQD150" s="17"/>
      <c r="BQE150" s="17"/>
      <c r="BQF150" s="17"/>
      <c r="BQG150" s="17"/>
      <c r="BQH150" s="17"/>
      <c r="BQI150" s="17"/>
      <c r="BQJ150" s="17"/>
      <c r="BQK150" s="17"/>
      <c r="BQL150" s="17"/>
      <c r="BQM150" s="17"/>
      <c r="BQN150" s="17"/>
      <c r="BQO150" s="17"/>
      <c r="BQP150" s="17"/>
      <c r="BQQ150" s="17"/>
      <c r="BQR150" s="17"/>
      <c r="BQS150" s="17"/>
      <c r="BQT150" s="17"/>
      <c r="BQU150" s="17"/>
      <c r="BQV150" s="17"/>
      <c r="BQW150" s="17"/>
      <c r="BQX150" s="17"/>
      <c r="BQY150" s="17"/>
      <c r="BQZ150" s="17"/>
      <c r="BRA150" s="17"/>
      <c r="BRB150" s="17"/>
      <c r="BRC150" s="17"/>
      <c r="BRD150" s="17"/>
      <c r="BRE150" s="17"/>
      <c r="BRF150" s="17"/>
      <c r="BRG150" s="17"/>
      <c r="BRH150" s="17"/>
      <c r="BRI150" s="17"/>
      <c r="BRJ150" s="17"/>
      <c r="BRK150" s="17"/>
      <c r="BRL150" s="17"/>
      <c r="BRM150" s="17"/>
      <c r="BRN150" s="17"/>
      <c r="BRO150" s="17"/>
      <c r="BRP150" s="17"/>
      <c r="BRQ150" s="17"/>
      <c r="BRR150" s="17"/>
      <c r="BRS150" s="17"/>
      <c r="BRT150" s="17"/>
      <c r="BRU150" s="17"/>
      <c r="BRV150" s="17"/>
      <c r="BRW150" s="17"/>
      <c r="BRX150" s="17"/>
      <c r="BRY150" s="17"/>
      <c r="BRZ150" s="17"/>
      <c r="BSA150" s="17"/>
      <c r="BSB150" s="17"/>
      <c r="BSC150" s="17"/>
      <c r="BSD150" s="17"/>
      <c r="BSE150" s="17"/>
      <c r="BSF150" s="17"/>
      <c r="BSG150" s="17"/>
      <c r="BSH150" s="17"/>
      <c r="BSI150" s="17"/>
      <c r="BSJ150" s="17"/>
      <c r="BSK150" s="17"/>
      <c r="BSL150" s="17"/>
      <c r="BSM150" s="17"/>
      <c r="BSN150" s="17"/>
      <c r="BSO150" s="17"/>
      <c r="BSP150" s="17"/>
      <c r="BSQ150" s="17"/>
      <c r="BSR150" s="17"/>
      <c r="BSS150" s="17"/>
      <c r="BST150" s="17"/>
      <c r="BSU150" s="17"/>
      <c r="BSV150" s="17"/>
      <c r="BSW150" s="17"/>
      <c r="BSX150" s="17"/>
      <c r="BSY150" s="17"/>
      <c r="BSZ150" s="17"/>
      <c r="BTA150" s="17"/>
      <c r="BTB150" s="17"/>
      <c r="BTC150" s="17"/>
      <c r="BTD150" s="17"/>
      <c r="BTE150" s="17"/>
      <c r="BTF150" s="17"/>
      <c r="BTG150" s="17"/>
      <c r="BTH150" s="17"/>
      <c r="BTI150" s="17"/>
      <c r="BTJ150" s="17"/>
      <c r="BTK150" s="17"/>
      <c r="BTL150" s="17"/>
      <c r="BTM150" s="17"/>
      <c r="BTN150" s="17"/>
      <c r="BTO150" s="17"/>
      <c r="BTP150" s="17"/>
      <c r="BTQ150" s="17"/>
      <c r="BTR150" s="17"/>
      <c r="BTS150" s="17"/>
      <c r="BTT150" s="17"/>
      <c r="BTU150" s="17"/>
      <c r="BTV150" s="17"/>
      <c r="BTW150" s="17"/>
      <c r="BTX150" s="17"/>
      <c r="BTY150" s="17"/>
      <c r="BTZ150" s="17"/>
      <c r="BUA150" s="17"/>
      <c r="BUB150" s="17"/>
      <c r="BUC150" s="17"/>
      <c r="BUD150" s="17"/>
      <c r="BUE150" s="17"/>
      <c r="BUF150" s="17"/>
      <c r="BUG150" s="17"/>
      <c r="BUH150" s="17"/>
      <c r="BUI150" s="17"/>
      <c r="BUJ150" s="17"/>
      <c r="BUK150" s="17"/>
      <c r="BUL150" s="17"/>
      <c r="BUM150" s="17"/>
      <c r="BUN150" s="17"/>
      <c r="BUO150" s="17"/>
      <c r="BUP150" s="17"/>
      <c r="BUQ150" s="17"/>
      <c r="BUR150" s="17"/>
      <c r="BUS150" s="17"/>
      <c r="BUT150" s="17"/>
      <c r="BUU150" s="17"/>
      <c r="BUV150" s="17"/>
      <c r="BUW150" s="17"/>
      <c r="BUX150" s="17"/>
      <c r="BUY150" s="17"/>
      <c r="BUZ150" s="17"/>
      <c r="BVA150" s="17"/>
      <c r="BVB150" s="17"/>
      <c r="BVC150" s="17"/>
      <c r="BVD150" s="17"/>
      <c r="BVE150" s="17"/>
      <c r="BVF150" s="17"/>
      <c r="BVG150" s="17"/>
      <c r="BVH150" s="17"/>
      <c r="BVI150" s="17"/>
      <c r="BVJ150" s="17"/>
      <c r="BVK150" s="17"/>
      <c r="BVL150" s="17"/>
      <c r="BVM150" s="17"/>
      <c r="BVN150" s="17"/>
      <c r="BVO150" s="17"/>
      <c r="BVP150" s="17"/>
      <c r="BVQ150" s="17"/>
      <c r="BVR150" s="17"/>
      <c r="BVS150" s="17"/>
      <c r="BVT150" s="17"/>
      <c r="BVU150" s="17"/>
      <c r="BVV150" s="17"/>
      <c r="BVW150" s="17"/>
      <c r="BVX150" s="17"/>
      <c r="BVY150" s="17"/>
      <c r="BVZ150" s="17"/>
      <c r="BWA150" s="17"/>
      <c r="BWB150" s="17"/>
      <c r="BWC150" s="17"/>
      <c r="BWD150" s="17"/>
      <c r="BWE150" s="17"/>
      <c r="BWF150" s="17"/>
      <c r="BWG150" s="17"/>
      <c r="BWH150" s="17"/>
      <c r="BWI150" s="17"/>
      <c r="BWJ150" s="17"/>
      <c r="BWK150" s="17"/>
      <c r="BWL150" s="17"/>
      <c r="BWM150" s="17"/>
      <c r="BWN150" s="17"/>
      <c r="BWO150" s="17"/>
      <c r="BWP150" s="17"/>
      <c r="BWQ150" s="17"/>
      <c r="BWR150" s="17"/>
      <c r="BWS150" s="17"/>
      <c r="BWT150" s="17"/>
      <c r="BWU150" s="17"/>
      <c r="BWV150" s="17"/>
      <c r="BWW150" s="17"/>
      <c r="BWX150" s="17"/>
      <c r="BWY150" s="17"/>
      <c r="BWZ150" s="17"/>
      <c r="BXA150" s="17"/>
      <c r="BXB150" s="17"/>
      <c r="BXC150" s="17"/>
      <c r="BXD150" s="17"/>
      <c r="BXE150" s="17"/>
      <c r="BXF150" s="17"/>
      <c r="BXG150" s="17"/>
      <c r="BXH150" s="17"/>
      <c r="BXI150" s="17"/>
      <c r="BXJ150" s="17"/>
      <c r="BXK150" s="17"/>
      <c r="BXL150" s="17"/>
      <c r="BXM150" s="17"/>
      <c r="BXN150" s="17"/>
      <c r="BXO150" s="17"/>
      <c r="BXP150" s="17"/>
      <c r="BXQ150" s="17"/>
      <c r="BXR150" s="17"/>
      <c r="BXS150" s="17"/>
      <c r="BXT150" s="17"/>
      <c r="BXU150" s="17"/>
      <c r="BXV150" s="17"/>
      <c r="BXW150" s="17"/>
      <c r="BXX150" s="17"/>
      <c r="BXY150" s="17"/>
      <c r="BXZ150" s="17"/>
      <c r="BYA150" s="17"/>
      <c r="BYB150" s="17"/>
      <c r="BYC150" s="17"/>
      <c r="BYD150" s="17"/>
      <c r="BYE150" s="17"/>
      <c r="BYF150" s="17"/>
      <c r="BYG150" s="17"/>
      <c r="BYH150" s="17"/>
      <c r="BYI150" s="17"/>
      <c r="BYJ150" s="17"/>
      <c r="BYK150" s="17"/>
      <c r="BYL150" s="17"/>
      <c r="BYM150" s="17"/>
      <c r="BYN150" s="17"/>
      <c r="BYO150" s="17"/>
      <c r="BYP150" s="17"/>
      <c r="BYQ150" s="17"/>
      <c r="BYR150" s="17"/>
      <c r="BYS150" s="17"/>
      <c r="BYT150" s="17"/>
      <c r="BYU150" s="17"/>
      <c r="BYV150" s="17"/>
      <c r="BYW150" s="17"/>
      <c r="BYX150" s="17"/>
      <c r="BYY150" s="17"/>
      <c r="BYZ150" s="17"/>
      <c r="BZA150" s="17"/>
      <c r="BZB150" s="17"/>
      <c r="BZC150" s="17"/>
      <c r="BZD150" s="17"/>
      <c r="BZE150" s="17"/>
      <c r="BZF150" s="17"/>
      <c r="BZG150" s="17"/>
      <c r="BZH150" s="17"/>
      <c r="BZI150" s="17"/>
      <c r="BZJ150" s="17"/>
      <c r="BZK150" s="17"/>
      <c r="BZL150" s="17"/>
      <c r="BZM150" s="17"/>
      <c r="BZN150" s="17"/>
      <c r="BZO150" s="17"/>
      <c r="BZP150" s="17"/>
      <c r="BZQ150" s="17"/>
      <c r="BZR150" s="17"/>
      <c r="BZS150" s="17"/>
      <c r="BZT150" s="17"/>
      <c r="BZU150" s="17"/>
      <c r="BZV150" s="17"/>
      <c r="BZW150" s="17"/>
      <c r="BZX150" s="17"/>
      <c r="BZY150" s="17"/>
      <c r="BZZ150" s="17"/>
      <c r="CAA150" s="17"/>
      <c r="CAB150" s="17"/>
      <c r="CAC150" s="17"/>
      <c r="CAD150" s="17"/>
      <c r="CAE150" s="17"/>
      <c r="CAF150" s="17"/>
      <c r="CAG150" s="17"/>
      <c r="CAH150" s="17"/>
      <c r="CAI150" s="17"/>
      <c r="CAJ150" s="17"/>
      <c r="CAK150" s="17"/>
      <c r="CAL150" s="17"/>
      <c r="CAM150" s="17"/>
      <c r="CAN150" s="17"/>
      <c r="CAO150" s="17"/>
      <c r="CAP150" s="17"/>
      <c r="CAQ150" s="17"/>
      <c r="CAR150" s="17"/>
      <c r="CAS150" s="17"/>
      <c r="CAT150" s="17"/>
      <c r="CAU150" s="17"/>
      <c r="CAV150" s="17"/>
      <c r="CAW150" s="17"/>
      <c r="CAX150" s="17"/>
      <c r="CAY150" s="17"/>
      <c r="CAZ150" s="17"/>
      <c r="CBA150" s="17"/>
      <c r="CBB150" s="17"/>
      <c r="CBC150" s="17"/>
      <c r="CBD150" s="17"/>
      <c r="CBE150" s="17"/>
      <c r="CBF150" s="17"/>
      <c r="CBG150" s="17"/>
      <c r="CBH150" s="17"/>
      <c r="CBI150" s="17"/>
      <c r="CBJ150" s="17"/>
      <c r="CBK150" s="17"/>
      <c r="CBL150" s="17"/>
      <c r="CBM150" s="17"/>
      <c r="CBN150" s="17"/>
      <c r="CBO150" s="17"/>
      <c r="CBP150" s="17"/>
      <c r="CBQ150" s="17"/>
      <c r="CBR150" s="17"/>
      <c r="CBS150" s="17"/>
      <c r="CBT150" s="17"/>
      <c r="CBU150" s="17"/>
      <c r="CBV150" s="17"/>
      <c r="CBW150" s="17"/>
      <c r="CBX150" s="17"/>
      <c r="CBY150" s="17"/>
      <c r="CBZ150" s="17"/>
      <c r="CCA150" s="17"/>
      <c r="CCB150" s="17"/>
      <c r="CCC150" s="17"/>
      <c r="CCD150" s="17"/>
      <c r="CCE150" s="17"/>
      <c r="CCF150" s="17"/>
      <c r="CCG150" s="17"/>
      <c r="CCH150" s="17"/>
      <c r="CCI150" s="17"/>
      <c r="CCJ150" s="17"/>
      <c r="CCK150" s="17"/>
      <c r="CCL150" s="17"/>
      <c r="CCM150" s="17"/>
      <c r="CCN150" s="17"/>
      <c r="CCO150" s="17"/>
      <c r="CCP150" s="17"/>
      <c r="CCQ150" s="17"/>
      <c r="CCR150" s="17"/>
      <c r="CCS150" s="17"/>
      <c r="CCT150" s="17"/>
      <c r="CCU150" s="17"/>
      <c r="CCV150" s="17"/>
      <c r="CCW150" s="17"/>
      <c r="CCX150" s="17"/>
      <c r="CCY150" s="17"/>
      <c r="CCZ150" s="17"/>
      <c r="CDA150" s="17"/>
      <c r="CDB150" s="17"/>
      <c r="CDC150" s="17"/>
      <c r="CDD150" s="17"/>
      <c r="CDE150" s="17"/>
      <c r="CDF150" s="17"/>
      <c r="CDG150" s="17"/>
      <c r="CDH150" s="17"/>
      <c r="CDI150" s="17"/>
      <c r="CDJ150" s="17"/>
      <c r="CDK150" s="17"/>
      <c r="CDL150" s="17"/>
      <c r="CDM150" s="17"/>
      <c r="CDN150" s="17"/>
      <c r="CDO150" s="17"/>
      <c r="CDP150" s="17"/>
      <c r="CDQ150" s="17"/>
      <c r="CDR150" s="17"/>
      <c r="CDS150" s="17"/>
      <c r="CDT150" s="17"/>
      <c r="CDU150" s="17"/>
    </row>
    <row r="151">
      <c r="A151" s="14" t="s">
        <v>3941</v>
      </c>
      <c r="B151" s="14" t="s">
        <v>3942</v>
      </c>
      <c r="C151" s="14" t="s">
        <v>3943</v>
      </c>
      <c r="D151" s="14" t="s">
        <v>3944</v>
      </c>
      <c r="E151" s="14" t="s">
        <v>3945</v>
      </c>
      <c r="F151" s="14" t="s">
        <v>2835</v>
      </c>
      <c r="I151" s="14" t="s">
        <v>3946</v>
      </c>
      <c r="J151" s="14" t="s">
        <v>2618</v>
      </c>
      <c r="K151" s="14" t="s">
        <v>2619</v>
      </c>
      <c r="L151" s="14" t="s">
        <v>2758</v>
      </c>
      <c r="M151" s="17"/>
      <c r="N151" s="14" t="s">
        <v>21</v>
      </c>
      <c r="O151" s="14" t="s">
        <v>21</v>
      </c>
      <c r="P151" s="14" t="s">
        <v>3947</v>
      </c>
      <c r="Q151" s="16">
        <v>11.0</v>
      </c>
      <c r="R151" s="16">
        <v>4045166.0</v>
      </c>
      <c r="S151" s="16">
        <v>4045166.0</v>
      </c>
      <c r="T151" s="14" t="s">
        <v>2631</v>
      </c>
      <c r="U151" s="14" t="s">
        <v>2621</v>
      </c>
      <c r="V151" s="14" t="s">
        <v>3948</v>
      </c>
      <c r="W151" s="14" t="s">
        <v>3949</v>
      </c>
      <c r="Z151" s="17"/>
      <c r="AA151" s="17"/>
      <c r="AB151" s="17"/>
      <c r="AC151" s="17"/>
      <c r="AD151" s="16">
        <v>31.0</v>
      </c>
      <c r="AE151" s="22">
        <v>45363.0</v>
      </c>
      <c r="AF151" s="17"/>
      <c r="AG151" s="17"/>
      <c r="AH151" s="17"/>
      <c r="AI151" s="17"/>
      <c r="AJ151" s="17"/>
      <c r="AK151" s="17"/>
      <c r="AL151" s="16">
        <v>45.0</v>
      </c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4" t="s">
        <v>3950</v>
      </c>
      <c r="BB151" s="17"/>
      <c r="BC151" s="17"/>
      <c r="BD151" s="17"/>
      <c r="BE151" s="17"/>
      <c r="BF151" s="14" t="s">
        <v>2574</v>
      </c>
      <c r="BG151" s="16">
        <v>1.0</v>
      </c>
      <c r="BH151" s="17"/>
      <c r="BI151" s="14" t="s">
        <v>2565</v>
      </c>
      <c r="BJ151" s="14" t="s">
        <v>2566</v>
      </c>
      <c r="BK151" s="17"/>
      <c r="BL151" s="17"/>
      <c r="BM151" s="16">
        <v>1.03333333</v>
      </c>
      <c r="BN151" s="17"/>
      <c r="BO151" s="17"/>
      <c r="BP151" s="17"/>
      <c r="BQ151" s="17"/>
      <c r="BR151" s="17"/>
      <c r="BS151" s="16">
        <v>0.5252</v>
      </c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6">
        <v>3.0</v>
      </c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  <c r="KL151" s="17"/>
      <c r="KM151" s="17"/>
      <c r="KN151" s="17"/>
      <c r="KO151" s="17"/>
      <c r="KP151" s="17"/>
      <c r="KQ151" s="17"/>
      <c r="KR151" s="17"/>
      <c r="KS151" s="17"/>
      <c r="KT151" s="17"/>
      <c r="KU151" s="17"/>
      <c r="KV151" s="17"/>
      <c r="KW151" s="17"/>
      <c r="KX151" s="17"/>
      <c r="KY151" s="17"/>
      <c r="KZ151" s="17"/>
      <c r="LA151" s="17"/>
      <c r="LB151" s="17"/>
      <c r="LC151" s="17"/>
      <c r="LD151" s="17"/>
      <c r="LE151" s="17"/>
      <c r="LF151" s="17"/>
      <c r="LG151" s="17"/>
      <c r="LH151" s="17"/>
      <c r="LI151" s="17"/>
      <c r="LJ151" s="17"/>
      <c r="LK151" s="17"/>
      <c r="LL151" s="17"/>
      <c r="LM151" s="17"/>
      <c r="LN151" s="17"/>
      <c r="LO151" s="17"/>
      <c r="LP151" s="17"/>
      <c r="LQ151" s="17"/>
      <c r="LR151" s="17"/>
      <c r="LS151" s="17"/>
      <c r="LT151" s="17"/>
      <c r="LU151" s="17"/>
      <c r="LV151" s="17"/>
      <c r="LW151" s="17"/>
      <c r="LX151" s="17"/>
      <c r="LY151" s="17"/>
      <c r="LZ151" s="17"/>
      <c r="MA151" s="17"/>
      <c r="MB151" s="17"/>
      <c r="MC151" s="17"/>
      <c r="MD151" s="17"/>
      <c r="ME151" s="17"/>
      <c r="MF151" s="17"/>
      <c r="MG151" s="17"/>
      <c r="MH151" s="17"/>
      <c r="MI151" s="17"/>
      <c r="MJ151" s="17"/>
      <c r="MK151" s="16">
        <v>2.0</v>
      </c>
      <c r="ML151" s="17"/>
      <c r="MM151" s="17"/>
      <c r="MN151" s="17"/>
      <c r="MO151" s="17"/>
      <c r="MP151" s="17"/>
      <c r="MQ151" s="17"/>
      <c r="MR151" s="17"/>
      <c r="MS151" s="17"/>
      <c r="MT151" s="17"/>
      <c r="MU151" s="17"/>
      <c r="MV151" s="17"/>
      <c r="MW151" s="17"/>
      <c r="MX151" s="17"/>
      <c r="MY151" s="17"/>
      <c r="MZ151" s="17"/>
      <c r="NA151" s="17"/>
      <c r="NB151" s="17"/>
      <c r="NC151" s="17"/>
      <c r="ND151" s="17"/>
      <c r="NE151" s="17"/>
      <c r="NF151" s="17"/>
      <c r="NG151" s="17"/>
      <c r="NH151" s="17"/>
      <c r="NI151" s="17"/>
      <c r="NJ151" s="17"/>
      <c r="NK151" s="17"/>
      <c r="NL151" s="17"/>
      <c r="NM151" s="17"/>
      <c r="NN151" s="17"/>
      <c r="NO151" s="17"/>
      <c r="NP151" s="17"/>
      <c r="NQ151" s="17"/>
      <c r="NR151" s="17"/>
      <c r="NS151" s="17"/>
      <c r="NT151" s="17"/>
      <c r="NU151" s="17"/>
      <c r="NV151" s="17"/>
      <c r="NW151" s="17"/>
      <c r="NX151" s="17"/>
      <c r="NY151" s="17"/>
      <c r="NZ151" s="17"/>
      <c r="OA151" s="17"/>
      <c r="OB151" s="17"/>
      <c r="OC151" s="17"/>
      <c r="OD151" s="17"/>
      <c r="OE151" s="17"/>
      <c r="OF151" s="17"/>
      <c r="OG151" s="17"/>
      <c r="OH151" s="17"/>
      <c r="OI151" s="17"/>
      <c r="OJ151" s="17"/>
      <c r="OK151" s="17"/>
      <c r="OL151" s="17"/>
      <c r="OM151" s="17"/>
      <c r="ON151" s="17"/>
      <c r="OO151" s="17"/>
      <c r="OP151" s="17"/>
      <c r="OQ151" s="17"/>
      <c r="OR151" s="17"/>
      <c r="OS151" s="17"/>
      <c r="OT151" s="17"/>
      <c r="OU151" s="17"/>
      <c r="OV151" s="17"/>
      <c r="OW151" s="17"/>
      <c r="OX151" s="17"/>
      <c r="OY151" s="17"/>
      <c r="OZ151" s="17"/>
      <c r="PA151" s="17"/>
      <c r="PB151" s="17"/>
      <c r="PC151" s="17"/>
      <c r="PD151" s="17"/>
      <c r="PE151" s="17"/>
      <c r="PF151" s="17"/>
      <c r="PG151" s="17"/>
      <c r="PH151" s="17"/>
      <c r="PI151" s="17"/>
      <c r="PJ151" s="17"/>
      <c r="PK151" s="17"/>
      <c r="PL151" s="17"/>
      <c r="PM151" s="17"/>
      <c r="PN151" s="17"/>
      <c r="PO151" s="17"/>
      <c r="PP151" s="17"/>
      <c r="PQ151" s="17"/>
      <c r="PR151" s="17"/>
      <c r="PS151" s="17"/>
      <c r="PT151" s="17"/>
      <c r="PU151" s="17"/>
      <c r="PV151" s="17"/>
      <c r="PW151" s="17"/>
      <c r="PX151" s="17"/>
      <c r="PY151" s="17"/>
      <c r="PZ151" s="17"/>
      <c r="QA151" s="17"/>
      <c r="QB151" s="17"/>
      <c r="QC151" s="17"/>
      <c r="QD151" s="17"/>
      <c r="QE151" s="17"/>
      <c r="QF151" s="17"/>
      <c r="QG151" s="17"/>
      <c r="QH151" s="17"/>
      <c r="QI151" s="17"/>
      <c r="QJ151" s="17"/>
      <c r="QK151" s="17"/>
      <c r="QL151" s="17"/>
      <c r="QM151" s="17"/>
      <c r="QN151" s="17"/>
      <c r="QO151" s="17"/>
      <c r="QP151" s="17"/>
      <c r="QQ151" s="17"/>
      <c r="QR151" s="17"/>
      <c r="QS151" s="17"/>
      <c r="QT151" s="17"/>
      <c r="QU151" s="17"/>
      <c r="QV151" s="17"/>
      <c r="QW151" s="17"/>
      <c r="QX151" s="17"/>
      <c r="QY151" s="17"/>
      <c r="QZ151" s="17"/>
      <c r="RA151" s="17"/>
      <c r="RB151" s="17"/>
      <c r="RC151" s="17"/>
      <c r="RD151" s="17"/>
      <c r="RE151" s="17"/>
      <c r="RF151" s="17"/>
      <c r="RG151" s="17"/>
      <c r="RH151" s="17"/>
      <c r="RI151" s="17"/>
      <c r="RJ151" s="17"/>
      <c r="RK151" s="17"/>
      <c r="RL151" s="17"/>
      <c r="RM151" s="17"/>
      <c r="RN151" s="17"/>
      <c r="RO151" s="17"/>
      <c r="RP151" s="17"/>
      <c r="RQ151" s="17"/>
      <c r="RR151" s="17"/>
      <c r="RS151" s="17"/>
      <c r="RT151" s="17"/>
      <c r="RU151" s="17"/>
      <c r="RV151" s="17"/>
      <c r="RW151" s="17"/>
      <c r="RX151" s="17"/>
      <c r="RY151" s="17"/>
      <c r="RZ151" s="17"/>
      <c r="SA151" s="17"/>
      <c r="SB151" s="17"/>
      <c r="SC151" s="17"/>
      <c r="SD151" s="17"/>
      <c r="SE151" s="17"/>
      <c r="SF151" s="17"/>
      <c r="SG151" s="17"/>
      <c r="SH151" s="17"/>
      <c r="SI151" s="17"/>
      <c r="SJ151" s="17"/>
      <c r="SK151" s="17"/>
      <c r="SL151" s="17"/>
      <c r="SM151" s="17"/>
      <c r="SN151" s="17"/>
      <c r="SO151" s="17"/>
      <c r="SP151" s="17"/>
      <c r="SQ151" s="17"/>
      <c r="SR151" s="17"/>
      <c r="SS151" s="17"/>
      <c r="ST151" s="17"/>
      <c r="SU151" s="17"/>
      <c r="SV151" s="17"/>
      <c r="SW151" s="17"/>
      <c r="SX151" s="17"/>
      <c r="SY151" s="17"/>
      <c r="SZ151" s="17"/>
      <c r="TA151" s="17"/>
      <c r="TB151" s="17"/>
      <c r="TC151" s="17"/>
      <c r="TD151" s="17"/>
      <c r="TE151" s="17"/>
      <c r="TF151" s="17"/>
      <c r="TG151" s="17"/>
      <c r="TH151" s="17"/>
      <c r="TI151" s="17"/>
      <c r="TJ151" s="17"/>
      <c r="TK151" s="17"/>
      <c r="TL151" s="17"/>
      <c r="TM151" s="17"/>
      <c r="TN151" s="17"/>
      <c r="TO151" s="17"/>
      <c r="TP151" s="17"/>
      <c r="TQ151" s="17"/>
      <c r="TR151" s="17"/>
      <c r="TS151" s="17"/>
      <c r="TT151" s="17"/>
      <c r="TU151" s="17"/>
      <c r="TV151" s="17"/>
      <c r="TW151" s="17"/>
      <c r="TX151" s="17"/>
      <c r="TY151" s="17"/>
      <c r="TZ151" s="17"/>
      <c r="UA151" s="17"/>
      <c r="UB151" s="17"/>
      <c r="UC151" s="17"/>
      <c r="UD151" s="17"/>
      <c r="UE151" s="17"/>
      <c r="UF151" s="17"/>
      <c r="UG151" s="17"/>
      <c r="UH151" s="17"/>
      <c r="UI151" s="17"/>
      <c r="UJ151" s="17"/>
      <c r="UK151" s="17"/>
      <c r="UL151" s="17"/>
      <c r="UM151" s="17"/>
      <c r="UN151" s="17"/>
      <c r="UO151" s="17"/>
      <c r="UP151" s="17"/>
      <c r="UQ151" s="17"/>
      <c r="UR151" s="17"/>
      <c r="US151" s="17"/>
      <c r="UT151" s="17"/>
      <c r="UU151" s="17"/>
      <c r="UV151" s="17"/>
      <c r="UW151" s="17"/>
      <c r="UX151" s="17"/>
      <c r="UY151" s="17"/>
      <c r="UZ151" s="17"/>
      <c r="VA151" s="17"/>
      <c r="VB151" s="17"/>
      <c r="VC151" s="17"/>
      <c r="VD151" s="17"/>
      <c r="VE151" s="17"/>
      <c r="VF151" s="17"/>
      <c r="VG151" s="17"/>
      <c r="VH151" s="17"/>
      <c r="VI151" s="17"/>
      <c r="VJ151" s="17"/>
      <c r="VK151" s="17"/>
      <c r="VL151" s="17"/>
      <c r="VM151" s="17"/>
      <c r="VN151" s="17"/>
      <c r="VO151" s="17"/>
      <c r="VP151" s="17"/>
      <c r="VQ151" s="17"/>
      <c r="VR151" s="17"/>
      <c r="VS151" s="17"/>
      <c r="VT151" s="17"/>
      <c r="VU151" s="17"/>
      <c r="VV151" s="17"/>
      <c r="VW151" s="17"/>
      <c r="VX151" s="17"/>
      <c r="VY151" s="17"/>
      <c r="VZ151" s="17"/>
      <c r="WA151" s="17"/>
      <c r="WB151" s="17"/>
      <c r="WC151" s="17"/>
      <c r="WD151" s="17"/>
      <c r="WE151" s="17"/>
      <c r="WF151" s="17"/>
      <c r="WG151" s="17"/>
      <c r="WH151" s="17"/>
      <c r="WI151" s="17"/>
      <c r="WJ151" s="17"/>
      <c r="WK151" s="17"/>
      <c r="WL151" s="17"/>
      <c r="WM151" s="17"/>
      <c r="WN151" s="17"/>
      <c r="WO151" s="17"/>
      <c r="WP151" s="17"/>
      <c r="WQ151" s="17"/>
      <c r="WR151" s="17"/>
      <c r="WS151" s="17"/>
      <c r="WT151" s="17"/>
      <c r="WU151" s="17"/>
      <c r="WV151" s="17"/>
      <c r="WW151" s="17"/>
      <c r="WX151" s="17"/>
      <c r="WY151" s="17"/>
      <c r="WZ151" s="17"/>
      <c r="XA151" s="17"/>
      <c r="XB151" s="17"/>
      <c r="XC151" s="17"/>
      <c r="XD151" s="17"/>
      <c r="XE151" s="17"/>
      <c r="XF151" s="17"/>
      <c r="XG151" s="17"/>
      <c r="XH151" s="17"/>
      <c r="XI151" s="17"/>
      <c r="XJ151" s="17"/>
      <c r="XK151" s="17"/>
      <c r="XL151" s="17"/>
      <c r="XM151" s="17"/>
      <c r="XN151" s="17"/>
      <c r="XO151" s="17"/>
      <c r="XP151" s="17"/>
      <c r="XQ151" s="17"/>
      <c r="XR151" s="17"/>
      <c r="XS151" s="17"/>
      <c r="XT151" s="17"/>
      <c r="XU151" s="17"/>
      <c r="XV151" s="17"/>
      <c r="XW151" s="17"/>
      <c r="XX151" s="17"/>
      <c r="XY151" s="17"/>
      <c r="XZ151" s="17"/>
      <c r="YA151" s="17"/>
      <c r="YB151" s="17"/>
      <c r="YC151" s="17"/>
      <c r="YD151" s="17"/>
      <c r="YE151" s="17"/>
      <c r="YF151" s="17"/>
      <c r="YG151" s="17"/>
      <c r="YH151" s="17"/>
      <c r="YI151" s="17"/>
      <c r="YJ151" s="17"/>
      <c r="YK151" s="17"/>
      <c r="YL151" s="17"/>
      <c r="YM151" s="17"/>
      <c r="YN151" s="17"/>
      <c r="YO151" s="17"/>
      <c r="YP151" s="17"/>
      <c r="YQ151" s="17"/>
      <c r="YR151" s="17"/>
      <c r="YS151" s="17"/>
      <c r="YT151" s="17"/>
      <c r="YU151" s="17"/>
      <c r="YV151" s="17"/>
      <c r="YW151" s="17"/>
      <c r="YX151" s="17"/>
      <c r="YY151" s="17"/>
      <c r="YZ151" s="17"/>
      <c r="ZA151" s="17"/>
      <c r="ZB151" s="17"/>
      <c r="ZC151" s="17"/>
      <c r="ZD151" s="17"/>
      <c r="ZE151" s="17"/>
      <c r="ZF151" s="17"/>
      <c r="ZG151" s="17"/>
      <c r="ZH151" s="17"/>
      <c r="ZI151" s="17"/>
      <c r="ZJ151" s="17"/>
      <c r="ZK151" s="17"/>
      <c r="ZL151" s="17"/>
      <c r="ZM151" s="17"/>
      <c r="ZN151" s="17"/>
      <c r="ZO151" s="17"/>
      <c r="ZP151" s="17"/>
      <c r="ZQ151" s="17"/>
      <c r="ZR151" s="17"/>
      <c r="ZS151" s="17"/>
      <c r="ZT151" s="17"/>
      <c r="ZU151" s="17"/>
      <c r="ZV151" s="17"/>
      <c r="ZW151" s="17"/>
      <c r="ZX151" s="17"/>
      <c r="ZY151" s="17"/>
      <c r="ZZ151" s="17"/>
      <c r="AAA151" s="17"/>
      <c r="AAB151" s="17"/>
      <c r="AAC151" s="17"/>
      <c r="AAD151" s="17"/>
      <c r="AAE151" s="17"/>
      <c r="AAF151" s="17"/>
      <c r="AAG151" s="17"/>
      <c r="AAH151" s="17"/>
      <c r="AAI151" s="17"/>
      <c r="AAJ151" s="17"/>
      <c r="AAK151" s="17"/>
      <c r="AAL151" s="17"/>
      <c r="AAM151" s="17"/>
      <c r="AAN151" s="17"/>
      <c r="AAO151" s="17"/>
      <c r="AAP151" s="17"/>
      <c r="AAQ151" s="17"/>
      <c r="AAR151" s="17"/>
      <c r="AAS151" s="17"/>
      <c r="AAT151" s="17"/>
      <c r="AAU151" s="17"/>
      <c r="AAV151" s="17"/>
      <c r="AAW151" s="17"/>
      <c r="AAX151" s="17"/>
      <c r="AAY151" s="17"/>
      <c r="AAZ151" s="17"/>
      <c r="ABA151" s="17"/>
      <c r="ABB151" s="17"/>
      <c r="ABC151" s="17"/>
      <c r="ABD151" s="17"/>
      <c r="ABE151" s="17"/>
      <c r="ABF151" s="17"/>
      <c r="ABG151" s="17"/>
      <c r="ABH151" s="17"/>
      <c r="ABI151" s="17"/>
      <c r="ABJ151" s="17"/>
      <c r="ABK151" s="17"/>
      <c r="ABL151" s="17"/>
      <c r="ABM151" s="17"/>
      <c r="ABN151" s="17"/>
      <c r="ABO151" s="17"/>
      <c r="ABP151" s="17"/>
      <c r="ABQ151" s="17"/>
      <c r="ABR151" s="17"/>
      <c r="ABS151" s="17"/>
      <c r="ABT151" s="17"/>
      <c r="ABU151" s="17"/>
      <c r="ABV151" s="17"/>
      <c r="ABW151" s="17"/>
      <c r="ABX151" s="17"/>
      <c r="ABY151" s="17"/>
      <c r="ABZ151" s="17"/>
      <c r="ACA151" s="17"/>
      <c r="ACB151" s="17"/>
      <c r="ACC151" s="17"/>
      <c r="ACD151" s="17"/>
      <c r="ACE151" s="17"/>
      <c r="ACF151" s="17"/>
      <c r="ACG151" s="17"/>
      <c r="ACH151" s="17"/>
      <c r="ACI151" s="17"/>
      <c r="ACJ151" s="17"/>
      <c r="ACK151" s="17"/>
      <c r="ACL151" s="17"/>
      <c r="ACM151" s="17"/>
      <c r="ACN151" s="17"/>
      <c r="ACO151" s="17"/>
      <c r="ACP151" s="17"/>
      <c r="ACQ151" s="17"/>
      <c r="ACR151" s="17"/>
      <c r="ACS151" s="17"/>
      <c r="ACT151" s="17"/>
      <c r="ACU151" s="17"/>
      <c r="ACV151" s="17"/>
      <c r="ACW151" s="17"/>
      <c r="ACX151" s="17"/>
      <c r="ACY151" s="17"/>
      <c r="ACZ151" s="17"/>
      <c r="ADA151" s="17"/>
      <c r="ADB151" s="17"/>
      <c r="ADC151" s="17"/>
      <c r="ADD151" s="17"/>
      <c r="ADE151" s="17"/>
      <c r="ADF151" s="17"/>
      <c r="ADG151" s="17"/>
      <c r="ADH151" s="17"/>
      <c r="ADI151" s="17"/>
      <c r="ADJ151" s="17"/>
      <c r="ADK151" s="17"/>
      <c r="ADL151" s="17"/>
      <c r="ADM151" s="17"/>
      <c r="ADN151" s="17"/>
      <c r="ADO151" s="17"/>
      <c r="ADP151" s="17"/>
      <c r="ADQ151" s="17"/>
      <c r="ADR151" s="17"/>
      <c r="ADS151" s="17"/>
      <c r="ADT151" s="17"/>
      <c r="ADU151" s="17"/>
      <c r="ADV151" s="17"/>
      <c r="ADW151" s="17"/>
      <c r="ADX151" s="17"/>
      <c r="ADY151" s="17"/>
      <c r="ADZ151" s="17"/>
      <c r="AEA151" s="17"/>
      <c r="AEB151" s="17"/>
      <c r="AEC151" s="17"/>
      <c r="AED151" s="17"/>
      <c r="AEE151" s="17"/>
      <c r="AEF151" s="17"/>
      <c r="AEG151" s="17"/>
      <c r="AEH151" s="17"/>
      <c r="AEI151" s="17"/>
      <c r="AEJ151" s="17"/>
      <c r="AEK151" s="17"/>
      <c r="AEL151" s="17"/>
      <c r="AEM151" s="17"/>
      <c r="AEN151" s="17"/>
      <c r="AEO151" s="17"/>
      <c r="AEP151" s="17"/>
      <c r="AEQ151" s="17"/>
      <c r="AER151" s="17"/>
      <c r="AES151" s="17"/>
      <c r="AET151" s="17"/>
      <c r="AEU151" s="17"/>
      <c r="AEV151" s="17"/>
      <c r="AEW151" s="17"/>
      <c r="AEX151" s="17"/>
      <c r="AEY151" s="17"/>
      <c r="AEZ151" s="17"/>
      <c r="AFA151" s="17"/>
      <c r="AFB151" s="17"/>
      <c r="AFC151" s="17"/>
      <c r="AFD151" s="17"/>
      <c r="AFE151" s="17"/>
      <c r="AFF151" s="17"/>
      <c r="AFG151" s="17"/>
      <c r="AFH151" s="17"/>
      <c r="AFI151" s="17"/>
      <c r="AFJ151" s="17"/>
      <c r="AFK151" s="17"/>
      <c r="AFL151" s="17"/>
      <c r="AFM151" s="17"/>
      <c r="AFN151" s="17"/>
      <c r="AFO151" s="17"/>
      <c r="AFP151" s="17"/>
      <c r="AFQ151" s="17"/>
      <c r="AFR151" s="17"/>
      <c r="AFS151" s="17"/>
      <c r="AFT151" s="17"/>
      <c r="AFU151" s="17"/>
      <c r="AFV151" s="17"/>
      <c r="AFW151" s="17"/>
      <c r="AFX151" s="17"/>
      <c r="AFY151" s="17"/>
      <c r="AFZ151" s="17"/>
      <c r="AGA151" s="17"/>
      <c r="AGB151" s="17"/>
      <c r="AGC151" s="17"/>
      <c r="AGD151" s="17"/>
      <c r="AGE151" s="17"/>
      <c r="AGF151" s="17"/>
      <c r="AGG151" s="17"/>
      <c r="AGH151" s="17"/>
      <c r="AGI151" s="17"/>
      <c r="AGJ151" s="17"/>
      <c r="AGK151" s="17"/>
      <c r="AGL151" s="17"/>
      <c r="AGM151" s="17"/>
      <c r="AGN151" s="17"/>
      <c r="AGO151" s="17"/>
      <c r="AGP151" s="17"/>
      <c r="AGQ151" s="17"/>
      <c r="AGR151" s="17"/>
      <c r="AGS151" s="17"/>
      <c r="AGT151" s="17"/>
      <c r="AGU151" s="17"/>
      <c r="AGV151" s="17"/>
      <c r="AGW151" s="17"/>
      <c r="AGX151" s="17"/>
      <c r="AGY151" s="17"/>
      <c r="AGZ151" s="17"/>
      <c r="AHA151" s="17"/>
      <c r="AHB151" s="17"/>
      <c r="AHC151" s="17"/>
      <c r="AHD151" s="17"/>
      <c r="AHE151" s="17"/>
      <c r="AHF151" s="17"/>
      <c r="AHG151" s="17"/>
      <c r="AHH151" s="17"/>
      <c r="AHI151" s="17"/>
      <c r="AHJ151" s="17"/>
      <c r="AHK151" s="17"/>
      <c r="AHL151" s="17"/>
      <c r="AHM151" s="17"/>
      <c r="AHN151" s="17"/>
      <c r="AHO151" s="17"/>
      <c r="AHP151" s="17"/>
      <c r="AHQ151" s="17"/>
      <c r="AHR151" s="17"/>
      <c r="AHS151" s="17"/>
      <c r="AHT151" s="17"/>
      <c r="AHU151" s="17"/>
      <c r="AHV151" s="17"/>
      <c r="AHW151" s="17"/>
      <c r="AHX151" s="17"/>
      <c r="AHY151" s="17"/>
      <c r="AHZ151" s="17"/>
      <c r="AIA151" s="17"/>
      <c r="AIB151" s="17"/>
      <c r="AIC151" s="17"/>
      <c r="AID151" s="17"/>
      <c r="AIE151" s="17"/>
      <c r="AIF151" s="17"/>
      <c r="AIG151" s="17"/>
      <c r="AIH151" s="17"/>
      <c r="AII151" s="17"/>
      <c r="AIJ151" s="17"/>
      <c r="AIK151" s="17"/>
      <c r="AIL151" s="17"/>
      <c r="AIM151" s="17"/>
      <c r="AIN151" s="17"/>
      <c r="AIO151" s="17"/>
      <c r="AIP151" s="17"/>
      <c r="AIQ151" s="17"/>
      <c r="AIR151" s="17"/>
      <c r="AIS151" s="17"/>
      <c r="AIT151" s="17"/>
      <c r="AIU151" s="17"/>
      <c r="AIV151" s="17"/>
      <c r="AIW151" s="17"/>
      <c r="AIX151" s="17"/>
      <c r="AIY151" s="17"/>
      <c r="AIZ151" s="17"/>
      <c r="AJA151" s="17"/>
      <c r="AJB151" s="17"/>
      <c r="AJC151" s="17"/>
      <c r="AJD151" s="17"/>
      <c r="AJE151" s="17"/>
      <c r="AJF151" s="17"/>
      <c r="AJG151" s="17"/>
      <c r="AJH151" s="17"/>
      <c r="AJI151" s="17"/>
      <c r="AJJ151" s="17"/>
      <c r="AJK151" s="17"/>
      <c r="AJL151" s="17"/>
      <c r="AJM151" s="17"/>
      <c r="AJN151" s="17"/>
      <c r="AJO151" s="17"/>
      <c r="AJP151" s="17"/>
      <c r="AJQ151" s="17"/>
      <c r="AJR151" s="17"/>
      <c r="AJS151" s="17"/>
      <c r="AJT151" s="17"/>
      <c r="AJU151" s="17"/>
      <c r="AJV151" s="17"/>
      <c r="AJW151" s="17"/>
      <c r="AJX151" s="17"/>
      <c r="AJY151" s="17"/>
      <c r="AJZ151" s="17"/>
      <c r="AKA151" s="17"/>
      <c r="AKB151" s="17"/>
      <c r="AKC151" s="17"/>
      <c r="AKD151" s="17"/>
      <c r="AKE151" s="17"/>
      <c r="AKF151" s="17"/>
      <c r="AKG151" s="17"/>
      <c r="AKH151" s="17"/>
      <c r="AKI151" s="17"/>
      <c r="AKJ151" s="17"/>
      <c r="AKK151" s="17"/>
      <c r="AKL151" s="17"/>
      <c r="AKM151" s="17"/>
      <c r="AKN151" s="17"/>
      <c r="AKO151" s="17"/>
      <c r="AKP151" s="17"/>
      <c r="AKQ151" s="17"/>
      <c r="AKR151" s="17"/>
      <c r="AKS151" s="17"/>
      <c r="AKT151" s="17"/>
      <c r="AKU151" s="17"/>
      <c r="AKV151" s="17"/>
      <c r="AKW151" s="17"/>
      <c r="AKX151" s="17"/>
      <c r="AKY151" s="17"/>
      <c r="AKZ151" s="17"/>
      <c r="ALA151" s="17"/>
      <c r="ALB151" s="17"/>
      <c r="ALC151" s="17"/>
      <c r="ALD151" s="17"/>
      <c r="ALE151" s="17"/>
      <c r="ALF151" s="17"/>
      <c r="ALG151" s="17"/>
      <c r="ALH151" s="17"/>
      <c r="ALI151" s="17"/>
      <c r="ALJ151" s="17"/>
      <c r="ALK151" s="17"/>
      <c r="ALL151" s="17"/>
      <c r="ALM151" s="17"/>
      <c r="ALN151" s="17"/>
      <c r="ALO151" s="17"/>
      <c r="ALP151" s="17"/>
      <c r="ALQ151" s="17"/>
      <c r="ALR151" s="17"/>
      <c r="ALS151" s="17"/>
      <c r="ALT151" s="17"/>
      <c r="ALU151" s="17"/>
      <c r="ALV151" s="17"/>
      <c r="ALW151" s="17"/>
      <c r="ALX151" s="17"/>
      <c r="ALY151" s="17"/>
      <c r="ALZ151" s="17"/>
      <c r="AMA151" s="17"/>
      <c r="AMB151" s="17"/>
      <c r="AMC151" s="17"/>
      <c r="AMD151" s="17"/>
      <c r="AME151" s="17"/>
      <c r="AMF151" s="17"/>
      <c r="AMG151" s="17"/>
      <c r="AMH151" s="17"/>
      <c r="AMI151" s="17"/>
      <c r="AMJ151" s="17"/>
      <c r="AMK151" s="17"/>
      <c r="AML151" s="17"/>
      <c r="AMM151" s="17"/>
      <c r="AMN151" s="17"/>
      <c r="AMO151" s="17"/>
      <c r="AMP151" s="17"/>
      <c r="AMQ151" s="17"/>
      <c r="AMR151" s="17"/>
      <c r="AMS151" s="17"/>
      <c r="AMT151" s="17"/>
      <c r="AMU151" s="17"/>
      <c r="AMV151" s="17"/>
      <c r="AMW151" s="17"/>
      <c r="AMX151" s="17"/>
      <c r="AMY151" s="17"/>
      <c r="AMZ151" s="17"/>
      <c r="ANA151" s="17"/>
      <c r="ANB151" s="17"/>
      <c r="ANC151" s="17"/>
      <c r="AND151" s="17"/>
      <c r="ANE151" s="17"/>
      <c r="ANF151" s="17"/>
      <c r="ANG151" s="17"/>
      <c r="ANH151" s="17"/>
      <c r="ANI151" s="17"/>
      <c r="ANJ151" s="17"/>
      <c r="ANK151" s="17"/>
      <c r="ANL151" s="17"/>
      <c r="ANM151" s="17"/>
      <c r="ANN151" s="17"/>
      <c r="ANO151" s="17"/>
      <c r="ANP151" s="17"/>
      <c r="ANQ151" s="17"/>
      <c r="ANR151" s="17"/>
      <c r="ANS151" s="17"/>
      <c r="ANT151" s="17"/>
      <c r="ANU151" s="17"/>
      <c r="ANV151" s="17"/>
      <c r="ANW151" s="17"/>
      <c r="ANX151" s="17"/>
      <c r="ANY151" s="17"/>
      <c r="ANZ151" s="17"/>
      <c r="AOA151" s="17"/>
      <c r="AOB151" s="17"/>
      <c r="AOC151" s="17"/>
      <c r="AOD151" s="17"/>
      <c r="AOE151" s="17"/>
      <c r="AOF151" s="17"/>
      <c r="AOG151" s="17"/>
      <c r="AOH151" s="17"/>
      <c r="AOI151" s="17"/>
      <c r="AOJ151" s="17"/>
      <c r="AOK151" s="17"/>
      <c r="AOL151" s="17"/>
      <c r="AOM151" s="17"/>
      <c r="AON151" s="17"/>
      <c r="AOO151" s="17"/>
      <c r="AOP151" s="17"/>
      <c r="AOQ151" s="17"/>
      <c r="AOR151" s="17"/>
      <c r="AOS151" s="17"/>
      <c r="AOT151" s="17"/>
      <c r="AOU151" s="17"/>
      <c r="AOV151" s="17"/>
      <c r="AOW151" s="17"/>
      <c r="AOX151" s="17"/>
      <c r="AOY151" s="17"/>
      <c r="AOZ151" s="17"/>
      <c r="APA151" s="17"/>
      <c r="APB151" s="17"/>
      <c r="APC151" s="17"/>
      <c r="APD151" s="17"/>
      <c r="APE151" s="17"/>
      <c r="APF151" s="17"/>
      <c r="APG151" s="17"/>
      <c r="APH151" s="17"/>
      <c r="API151" s="17"/>
      <c r="APJ151" s="17"/>
      <c r="APK151" s="17"/>
      <c r="APL151" s="17"/>
      <c r="APM151" s="17"/>
      <c r="APN151" s="17"/>
      <c r="APO151" s="17"/>
      <c r="APP151" s="17"/>
      <c r="APQ151" s="17"/>
      <c r="APR151" s="17"/>
      <c r="APS151" s="17"/>
      <c r="APT151" s="17"/>
      <c r="APU151" s="17"/>
      <c r="APV151" s="17"/>
      <c r="APW151" s="17"/>
      <c r="APX151" s="17"/>
      <c r="APY151" s="17"/>
      <c r="APZ151" s="17"/>
      <c r="AQA151" s="17"/>
      <c r="AQB151" s="17"/>
      <c r="AQC151" s="17"/>
      <c r="AQD151" s="17"/>
      <c r="AQE151" s="17"/>
      <c r="AQF151" s="17"/>
      <c r="AQG151" s="17"/>
      <c r="AQH151" s="17"/>
      <c r="AQI151" s="17"/>
      <c r="AQJ151" s="17"/>
      <c r="AQK151" s="17"/>
      <c r="AQL151" s="17"/>
      <c r="AQM151" s="17"/>
      <c r="AQN151" s="17"/>
      <c r="AQO151" s="17"/>
      <c r="AQP151" s="17"/>
      <c r="AQQ151" s="17"/>
      <c r="AQR151" s="17"/>
      <c r="AQS151" s="17"/>
      <c r="AQT151" s="17"/>
      <c r="AQU151" s="17"/>
      <c r="AQV151" s="17"/>
      <c r="AQW151" s="17"/>
      <c r="AQX151" s="17"/>
      <c r="AQY151" s="17"/>
      <c r="AQZ151" s="17"/>
      <c r="ARA151" s="17"/>
      <c r="ARB151" s="17"/>
      <c r="ARC151" s="17"/>
      <c r="ARD151" s="17"/>
      <c r="ARE151" s="17"/>
      <c r="ARF151" s="17"/>
      <c r="ARG151" s="17"/>
      <c r="ARH151" s="17"/>
      <c r="ARI151" s="17"/>
      <c r="ARJ151" s="17"/>
      <c r="ARK151" s="17"/>
      <c r="ARL151" s="17"/>
      <c r="ARM151" s="17"/>
      <c r="ARN151" s="17"/>
      <c r="ARO151" s="17"/>
      <c r="ARP151" s="17"/>
      <c r="ARQ151" s="17"/>
      <c r="ARR151" s="17"/>
      <c r="ARS151" s="17"/>
      <c r="ART151" s="17"/>
      <c r="ARU151" s="17"/>
      <c r="ARV151" s="17"/>
      <c r="ARW151" s="17"/>
      <c r="ARX151" s="17"/>
      <c r="ARY151" s="17"/>
      <c r="ARZ151" s="17"/>
      <c r="ASA151" s="17"/>
      <c r="ASB151" s="17"/>
      <c r="ASC151" s="17"/>
      <c r="ASD151" s="17"/>
      <c r="ASE151" s="17"/>
      <c r="ASF151" s="17"/>
      <c r="ASG151" s="17"/>
      <c r="ASH151" s="17"/>
      <c r="ASI151" s="17"/>
      <c r="ASJ151" s="17"/>
      <c r="ASK151" s="17"/>
      <c r="ASL151" s="17"/>
      <c r="ASM151" s="17"/>
      <c r="ASN151" s="17"/>
      <c r="ASO151" s="17"/>
      <c r="ASP151" s="17"/>
      <c r="ASQ151" s="17"/>
      <c r="ASR151" s="17"/>
      <c r="ASS151" s="17"/>
      <c r="AST151" s="17"/>
      <c r="ASU151" s="17"/>
      <c r="ASV151" s="17"/>
      <c r="ASW151" s="17"/>
      <c r="ASX151" s="17"/>
      <c r="ASY151" s="17"/>
      <c r="ASZ151" s="17"/>
      <c r="ATA151" s="17"/>
      <c r="ATB151" s="17"/>
      <c r="ATC151" s="17"/>
      <c r="ATD151" s="17"/>
      <c r="ATE151" s="17"/>
      <c r="ATF151" s="17"/>
      <c r="ATG151" s="17"/>
      <c r="ATH151" s="17"/>
      <c r="ATI151" s="17"/>
      <c r="ATJ151" s="17"/>
      <c r="ATK151" s="17"/>
      <c r="ATL151" s="17"/>
      <c r="ATM151" s="17"/>
      <c r="ATN151" s="17"/>
      <c r="ATO151" s="17"/>
      <c r="ATP151" s="17"/>
      <c r="ATQ151" s="17"/>
      <c r="ATR151" s="17"/>
      <c r="ATS151" s="17"/>
      <c r="ATT151" s="17"/>
      <c r="ATU151" s="17"/>
      <c r="ATV151" s="17"/>
      <c r="ATW151" s="17"/>
      <c r="ATX151" s="17"/>
      <c r="ATY151" s="17"/>
      <c r="ATZ151" s="17"/>
      <c r="AUA151" s="17"/>
      <c r="AUB151" s="17"/>
      <c r="AUC151" s="17"/>
      <c r="AUD151" s="17"/>
      <c r="AUE151" s="17"/>
      <c r="AUF151" s="17"/>
      <c r="AUG151" s="17"/>
      <c r="AUH151" s="17"/>
      <c r="AUI151" s="17"/>
      <c r="AUJ151" s="17"/>
      <c r="AUK151" s="17"/>
      <c r="AUL151" s="17"/>
      <c r="AUM151" s="17"/>
      <c r="AUN151" s="17"/>
      <c r="AUO151" s="17"/>
      <c r="AUP151" s="17"/>
      <c r="AUQ151" s="17"/>
      <c r="AUR151" s="17"/>
      <c r="AUS151" s="17"/>
      <c r="AUT151" s="17"/>
      <c r="AUU151" s="17"/>
      <c r="AUV151" s="17"/>
      <c r="AUW151" s="17"/>
      <c r="AUX151" s="17"/>
      <c r="AUY151" s="17"/>
      <c r="AUZ151" s="17"/>
      <c r="AVA151" s="17"/>
      <c r="AVB151" s="17"/>
      <c r="AVC151" s="17"/>
      <c r="AVD151" s="17"/>
      <c r="AVE151" s="17"/>
      <c r="AVF151" s="17"/>
      <c r="AVG151" s="17"/>
      <c r="AVH151" s="17"/>
      <c r="AVI151" s="17"/>
      <c r="AVJ151" s="17"/>
      <c r="AVK151" s="17"/>
      <c r="AVL151" s="17"/>
      <c r="AVM151" s="17"/>
      <c r="AVN151" s="17"/>
      <c r="AVO151" s="17"/>
      <c r="AVP151" s="17"/>
      <c r="AVQ151" s="17"/>
      <c r="AVR151" s="17"/>
      <c r="AVS151" s="17"/>
      <c r="AVT151" s="17"/>
      <c r="AVU151" s="17"/>
      <c r="AVV151" s="17"/>
      <c r="AVW151" s="17"/>
      <c r="AVX151" s="17"/>
      <c r="AVY151" s="17"/>
      <c r="AVZ151" s="17"/>
      <c r="AWA151" s="17"/>
      <c r="AWB151" s="17"/>
      <c r="AWC151" s="17"/>
      <c r="AWD151" s="17"/>
      <c r="AWE151" s="17"/>
      <c r="AWF151" s="17"/>
      <c r="AWG151" s="17"/>
      <c r="AWH151" s="17"/>
      <c r="AWI151" s="17"/>
      <c r="AWJ151" s="17"/>
      <c r="AWK151" s="17"/>
      <c r="AWL151" s="17"/>
      <c r="AWM151" s="17"/>
      <c r="AWN151" s="17"/>
      <c r="AWO151" s="17"/>
      <c r="AWP151" s="17"/>
      <c r="AWQ151" s="17"/>
      <c r="AWR151" s="17"/>
      <c r="AWS151" s="17"/>
      <c r="AWT151" s="17"/>
      <c r="AWU151" s="17"/>
      <c r="AWV151" s="17"/>
      <c r="AWW151" s="17"/>
      <c r="AWX151" s="17"/>
      <c r="AWY151" s="17"/>
      <c r="AWZ151" s="17"/>
      <c r="AXA151" s="17"/>
      <c r="AXB151" s="17"/>
      <c r="AXC151" s="17"/>
      <c r="AXD151" s="17"/>
      <c r="AXE151" s="17"/>
      <c r="AXF151" s="17"/>
      <c r="AXG151" s="17"/>
      <c r="AXH151" s="17"/>
      <c r="AXI151" s="17"/>
      <c r="AXJ151" s="17"/>
      <c r="AXK151" s="17"/>
      <c r="AXL151" s="17"/>
      <c r="AXM151" s="17"/>
      <c r="AXN151" s="17"/>
      <c r="AXO151" s="17"/>
      <c r="AXP151" s="17"/>
      <c r="AXQ151" s="17"/>
      <c r="AXR151" s="17"/>
      <c r="AXS151" s="17"/>
      <c r="AXT151" s="17"/>
      <c r="AXU151" s="17"/>
      <c r="AXV151" s="17"/>
      <c r="AXW151" s="17"/>
      <c r="AXX151" s="17"/>
      <c r="AXY151" s="17"/>
      <c r="AXZ151" s="17"/>
      <c r="AYA151" s="17"/>
      <c r="AYB151" s="17"/>
      <c r="AYC151" s="17"/>
      <c r="AYD151" s="17"/>
      <c r="AYE151" s="17"/>
      <c r="AYF151" s="17"/>
      <c r="AYG151" s="17"/>
      <c r="AYH151" s="17"/>
      <c r="AYI151" s="17"/>
      <c r="AYJ151" s="17"/>
      <c r="AYK151" s="17"/>
      <c r="AYL151" s="17"/>
      <c r="AYM151" s="17"/>
      <c r="AYN151" s="17"/>
      <c r="AYO151" s="17"/>
      <c r="AYP151" s="17"/>
      <c r="AYQ151" s="17"/>
      <c r="AYR151" s="17"/>
      <c r="AYS151" s="17"/>
      <c r="AYT151" s="17"/>
      <c r="AYU151" s="17"/>
      <c r="AYV151" s="17"/>
      <c r="AYW151" s="17"/>
      <c r="AYX151" s="17"/>
      <c r="AYY151" s="17"/>
      <c r="AYZ151" s="17"/>
      <c r="AZA151" s="17"/>
      <c r="AZB151" s="17"/>
      <c r="AZC151" s="17"/>
      <c r="AZD151" s="17"/>
      <c r="AZE151" s="17"/>
      <c r="AZF151" s="17"/>
      <c r="AZG151" s="17"/>
      <c r="AZH151" s="17"/>
      <c r="AZI151" s="17"/>
      <c r="AZJ151" s="17"/>
      <c r="AZK151" s="17"/>
      <c r="AZL151" s="17"/>
      <c r="AZM151" s="17"/>
      <c r="AZN151" s="17"/>
      <c r="AZO151" s="17"/>
      <c r="AZP151" s="17"/>
      <c r="AZQ151" s="17"/>
      <c r="AZR151" s="17"/>
      <c r="AZS151" s="17"/>
      <c r="AZT151" s="17"/>
      <c r="AZU151" s="17"/>
      <c r="AZV151" s="17"/>
      <c r="AZW151" s="17"/>
      <c r="AZX151" s="17"/>
      <c r="AZY151" s="17"/>
      <c r="AZZ151" s="17"/>
      <c r="BAA151" s="17"/>
      <c r="BAB151" s="17"/>
      <c r="BAC151" s="17"/>
      <c r="BAD151" s="17"/>
      <c r="BAE151" s="17"/>
      <c r="BAF151" s="17"/>
      <c r="BAG151" s="17"/>
      <c r="BAH151" s="17"/>
      <c r="BAI151" s="17"/>
      <c r="BAJ151" s="17"/>
      <c r="BAK151" s="17"/>
      <c r="BAL151" s="17"/>
      <c r="BAM151" s="17"/>
      <c r="BAN151" s="17"/>
      <c r="BAO151" s="17"/>
      <c r="BAP151" s="17"/>
      <c r="BAQ151" s="17"/>
      <c r="BAR151" s="17"/>
      <c r="BAS151" s="17"/>
      <c r="BAT151" s="17"/>
      <c r="BAU151" s="17"/>
      <c r="BAV151" s="17"/>
      <c r="BAW151" s="17"/>
      <c r="BAX151" s="17"/>
      <c r="BAY151" s="17"/>
      <c r="BAZ151" s="17"/>
      <c r="BBA151" s="17"/>
      <c r="BBB151" s="17"/>
      <c r="BBC151" s="17"/>
      <c r="BBD151" s="17"/>
      <c r="BBE151" s="17"/>
      <c r="BBF151" s="17"/>
      <c r="BBG151" s="17"/>
      <c r="BBH151" s="17"/>
      <c r="BBI151" s="17"/>
      <c r="BBJ151" s="17"/>
      <c r="BBK151" s="17"/>
      <c r="BBL151" s="17"/>
      <c r="BBM151" s="17"/>
      <c r="BBN151" s="17"/>
      <c r="BBO151" s="17"/>
      <c r="BBP151" s="17"/>
      <c r="BBQ151" s="17"/>
      <c r="BBR151" s="17"/>
      <c r="BBS151" s="17"/>
      <c r="BBT151" s="17"/>
      <c r="BBU151" s="17"/>
      <c r="BBV151" s="17"/>
      <c r="BBW151" s="17"/>
      <c r="BBX151" s="17"/>
      <c r="BBY151" s="17"/>
      <c r="BBZ151" s="17"/>
      <c r="BCA151" s="17"/>
      <c r="BCB151" s="17"/>
      <c r="BCC151" s="17"/>
      <c r="BCD151" s="17"/>
      <c r="BCE151" s="17"/>
      <c r="BCF151" s="17"/>
      <c r="BCG151" s="17"/>
      <c r="BCH151" s="17"/>
      <c r="BCI151" s="17"/>
      <c r="BCJ151" s="17"/>
      <c r="BCK151" s="17"/>
      <c r="BCL151" s="17"/>
      <c r="BCM151" s="17"/>
      <c r="BCN151" s="17"/>
      <c r="BCO151" s="17"/>
      <c r="BCP151" s="17"/>
      <c r="BCQ151" s="17"/>
      <c r="BCR151" s="17"/>
      <c r="BCS151" s="17"/>
      <c r="BCT151" s="17"/>
      <c r="BCU151" s="17"/>
      <c r="BCV151" s="17"/>
      <c r="BCW151" s="17"/>
      <c r="BCX151" s="17"/>
      <c r="BCY151" s="17"/>
      <c r="BCZ151" s="17"/>
      <c r="BDA151" s="17"/>
      <c r="BDB151" s="17"/>
      <c r="BDC151" s="17"/>
      <c r="BDD151" s="17"/>
      <c r="BDE151" s="17"/>
      <c r="BDF151" s="17"/>
      <c r="BDG151" s="17"/>
      <c r="BDH151" s="17"/>
      <c r="BDI151" s="17"/>
      <c r="BDJ151" s="17"/>
      <c r="BDK151" s="17"/>
      <c r="BDL151" s="17"/>
      <c r="BDM151" s="17"/>
      <c r="BDN151" s="17"/>
      <c r="BDO151" s="17"/>
      <c r="BDP151" s="17"/>
      <c r="BDQ151" s="17"/>
      <c r="BDR151" s="17"/>
      <c r="BDS151" s="17"/>
      <c r="BDT151" s="17"/>
      <c r="BDU151" s="17"/>
      <c r="BDV151" s="17"/>
      <c r="BDW151" s="17"/>
      <c r="BDX151" s="17"/>
      <c r="BDY151" s="17"/>
      <c r="BDZ151" s="17"/>
      <c r="BEA151" s="17"/>
      <c r="BEB151" s="17"/>
      <c r="BEC151" s="17"/>
      <c r="BED151" s="17"/>
      <c r="BEE151" s="17"/>
      <c r="BEF151" s="17"/>
      <c r="BEG151" s="17"/>
      <c r="BEH151" s="17"/>
      <c r="BEI151" s="17"/>
      <c r="BEJ151" s="17"/>
      <c r="BEK151" s="17"/>
      <c r="BEL151" s="17"/>
      <c r="BEM151" s="17"/>
      <c r="BEN151" s="17"/>
      <c r="BEO151" s="17"/>
      <c r="BEP151" s="17"/>
      <c r="BEQ151" s="17"/>
      <c r="BER151" s="17"/>
      <c r="BES151" s="17"/>
      <c r="BET151" s="17"/>
      <c r="BEU151" s="17"/>
      <c r="BEV151" s="17"/>
      <c r="BEW151" s="17"/>
      <c r="BEX151" s="17"/>
      <c r="BEY151" s="17"/>
      <c r="BEZ151" s="17"/>
      <c r="BFA151" s="17"/>
      <c r="BFB151" s="17"/>
      <c r="BFC151" s="17"/>
      <c r="BFD151" s="17"/>
      <c r="BFE151" s="17"/>
      <c r="BFF151" s="17"/>
      <c r="BFG151" s="17"/>
      <c r="BFH151" s="17"/>
      <c r="BFI151" s="17"/>
      <c r="BFJ151" s="17"/>
      <c r="BFK151" s="17"/>
      <c r="BFL151" s="17"/>
      <c r="BFM151" s="17"/>
      <c r="BFN151" s="17"/>
      <c r="BFO151" s="17"/>
      <c r="BFP151" s="17"/>
      <c r="BFQ151" s="17"/>
      <c r="BFR151" s="17"/>
      <c r="BFS151" s="17"/>
      <c r="BFT151" s="17"/>
      <c r="BFU151" s="17"/>
      <c r="BFV151" s="17"/>
      <c r="BFW151" s="17"/>
      <c r="BFX151" s="17"/>
      <c r="BFY151" s="17"/>
      <c r="BFZ151" s="17"/>
      <c r="BGA151" s="17"/>
      <c r="BGB151" s="17"/>
      <c r="BGC151" s="17"/>
      <c r="BGD151" s="17"/>
      <c r="BGE151" s="17"/>
      <c r="BGF151" s="17"/>
      <c r="BGG151" s="17"/>
      <c r="BGH151" s="17"/>
      <c r="BGI151" s="17"/>
      <c r="BGJ151" s="17"/>
      <c r="BGK151" s="17"/>
      <c r="BGL151" s="17"/>
      <c r="BGM151" s="17"/>
      <c r="BGN151" s="17"/>
      <c r="BGO151" s="17"/>
      <c r="BGP151" s="17"/>
      <c r="BGQ151" s="17"/>
      <c r="BGR151" s="17"/>
      <c r="BGS151" s="17"/>
      <c r="BGT151" s="17"/>
      <c r="BGU151" s="17"/>
      <c r="BGV151" s="17"/>
      <c r="BGW151" s="17"/>
      <c r="BGX151" s="17"/>
      <c r="BGY151" s="17"/>
      <c r="BGZ151" s="17"/>
      <c r="BHA151" s="17"/>
      <c r="BHB151" s="17"/>
      <c r="BHC151" s="17"/>
      <c r="BHD151" s="17"/>
      <c r="BHE151" s="17"/>
      <c r="BHF151" s="17"/>
      <c r="BHG151" s="17"/>
      <c r="BHH151" s="17"/>
      <c r="BHI151" s="17"/>
      <c r="BHJ151" s="17"/>
      <c r="BHK151" s="17"/>
      <c r="BHL151" s="17"/>
      <c r="BHM151" s="17"/>
      <c r="BHN151" s="17"/>
      <c r="BHO151" s="17"/>
      <c r="BHP151" s="17"/>
      <c r="BHQ151" s="17"/>
      <c r="BHR151" s="17"/>
      <c r="BHS151" s="17"/>
      <c r="BHT151" s="17"/>
      <c r="BHU151" s="17"/>
      <c r="BHV151" s="17"/>
      <c r="BHW151" s="17"/>
      <c r="BHX151" s="17"/>
      <c r="BHY151" s="17"/>
      <c r="BHZ151" s="17"/>
      <c r="BIA151" s="17"/>
      <c r="BIB151" s="17"/>
      <c r="BIC151" s="17"/>
      <c r="BID151" s="17"/>
      <c r="BIE151" s="17"/>
      <c r="BIF151" s="17"/>
      <c r="BIG151" s="17"/>
      <c r="BIH151" s="17"/>
      <c r="BII151" s="17"/>
      <c r="BIJ151" s="17"/>
      <c r="BIK151" s="17"/>
      <c r="BIL151" s="17"/>
      <c r="BIM151" s="17"/>
      <c r="BIN151" s="17"/>
      <c r="BIO151" s="17"/>
      <c r="BIP151" s="17"/>
      <c r="BIQ151" s="17"/>
      <c r="BIR151" s="17"/>
      <c r="BIS151" s="17"/>
      <c r="BIT151" s="17"/>
      <c r="BIU151" s="17"/>
      <c r="BIV151" s="17"/>
      <c r="BIW151" s="17"/>
      <c r="BIX151" s="16">
        <v>1.0</v>
      </c>
      <c r="BIY151" s="17"/>
      <c r="BIZ151" s="17"/>
      <c r="BJA151" s="17"/>
      <c r="BJB151" s="17"/>
      <c r="BJC151" s="17"/>
      <c r="BJD151" s="17"/>
      <c r="BJE151" s="17"/>
      <c r="BJF151" s="17"/>
      <c r="BJG151" s="17"/>
      <c r="BJH151" s="17"/>
      <c r="BJI151" s="17"/>
      <c r="BJJ151" s="17"/>
      <c r="BJK151" s="17"/>
      <c r="BJL151" s="17"/>
      <c r="BJM151" s="17"/>
      <c r="BJN151" s="17"/>
      <c r="BJO151" s="17"/>
      <c r="BJP151" s="17"/>
      <c r="BJQ151" s="17"/>
      <c r="BJR151" s="17"/>
      <c r="BJS151" s="17"/>
      <c r="BJT151" s="17"/>
      <c r="BJU151" s="17"/>
      <c r="BJV151" s="17"/>
      <c r="BJW151" s="17"/>
      <c r="BJX151" s="17"/>
      <c r="BJY151" s="17"/>
      <c r="BJZ151" s="17"/>
      <c r="BKA151" s="17"/>
      <c r="BKB151" s="17"/>
      <c r="BKC151" s="17"/>
      <c r="BKD151" s="17"/>
      <c r="BKE151" s="17"/>
      <c r="BKF151" s="17"/>
      <c r="BKG151" s="17"/>
      <c r="BKH151" s="17"/>
      <c r="BKI151" s="17"/>
      <c r="BKJ151" s="17"/>
      <c r="BKK151" s="17"/>
      <c r="BKL151" s="17"/>
      <c r="BKM151" s="17"/>
      <c r="BKN151" s="17"/>
      <c r="BKO151" s="17"/>
      <c r="BKP151" s="17"/>
      <c r="BKQ151" s="17"/>
      <c r="BKR151" s="17"/>
      <c r="BKS151" s="17"/>
      <c r="BKT151" s="17"/>
      <c r="BKU151" s="17"/>
      <c r="BKV151" s="17"/>
      <c r="BKW151" s="17"/>
      <c r="BKX151" s="17"/>
      <c r="BKY151" s="17"/>
      <c r="BKZ151" s="17"/>
      <c r="BLA151" s="17"/>
      <c r="BLB151" s="17"/>
      <c r="BLC151" s="17"/>
      <c r="BLD151" s="17"/>
      <c r="BLE151" s="17"/>
      <c r="BLF151" s="17"/>
      <c r="BLG151" s="17"/>
      <c r="BLH151" s="17"/>
      <c r="BLI151" s="17"/>
      <c r="BLJ151" s="17"/>
      <c r="BLK151" s="17"/>
      <c r="BLL151" s="17"/>
      <c r="BLM151" s="17"/>
      <c r="BLN151" s="17"/>
      <c r="BLO151" s="17"/>
      <c r="BLP151" s="17"/>
      <c r="BLQ151" s="17"/>
      <c r="BLR151" s="17"/>
      <c r="BLS151" s="17"/>
      <c r="BLT151" s="17"/>
      <c r="BLU151" s="17"/>
      <c r="BLV151" s="17"/>
      <c r="BLW151" s="17"/>
      <c r="BLX151" s="17"/>
      <c r="BLY151" s="17"/>
      <c r="BLZ151" s="17"/>
      <c r="BMA151" s="17"/>
      <c r="BMB151" s="17"/>
      <c r="BMC151" s="17"/>
      <c r="BMD151" s="17"/>
      <c r="BME151" s="17"/>
      <c r="BMF151" s="17"/>
      <c r="BMG151" s="17"/>
      <c r="BMH151" s="17"/>
      <c r="BMI151" s="17"/>
      <c r="BMJ151" s="17"/>
      <c r="BMK151" s="17"/>
      <c r="BML151" s="17"/>
      <c r="BMM151" s="17"/>
      <c r="BMN151" s="17"/>
      <c r="BMO151" s="17"/>
      <c r="BMP151" s="17"/>
      <c r="BMQ151" s="17"/>
      <c r="BMR151" s="17"/>
      <c r="BMS151" s="17"/>
      <c r="BMT151" s="17"/>
      <c r="BMU151" s="17"/>
      <c r="BMV151" s="17"/>
      <c r="BMW151" s="17"/>
      <c r="BMX151" s="17"/>
      <c r="BMY151" s="17"/>
      <c r="BMZ151" s="17"/>
      <c r="BNA151" s="17"/>
      <c r="BNB151" s="17"/>
      <c r="BNC151" s="17"/>
      <c r="BND151" s="17"/>
      <c r="BNE151" s="17"/>
      <c r="BNF151" s="17"/>
      <c r="BNG151" s="17"/>
      <c r="BNH151" s="17"/>
      <c r="BNI151" s="17"/>
      <c r="BNJ151" s="17"/>
      <c r="BNK151" s="17"/>
      <c r="BNL151" s="17"/>
      <c r="BNM151" s="17"/>
      <c r="BNN151" s="17"/>
      <c r="BNO151" s="17"/>
      <c r="BNP151" s="17"/>
      <c r="BNQ151" s="17"/>
      <c r="BNR151" s="17"/>
      <c r="BNS151" s="17"/>
      <c r="BNT151" s="17"/>
      <c r="BNU151" s="17"/>
      <c r="BNV151" s="17"/>
      <c r="BNW151" s="17"/>
      <c r="BNX151" s="17"/>
      <c r="BNY151" s="17"/>
      <c r="BNZ151" s="17"/>
      <c r="BOA151" s="17"/>
      <c r="BOB151" s="17"/>
      <c r="BOC151" s="17"/>
      <c r="BOD151" s="17"/>
      <c r="BOE151" s="17"/>
      <c r="BOF151" s="17"/>
      <c r="BOG151" s="17"/>
      <c r="BOH151" s="17"/>
      <c r="BOI151" s="17"/>
      <c r="BOJ151" s="17"/>
      <c r="BOK151" s="17"/>
      <c r="BOL151" s="17"/>
      <c r="BOM151" s="17"/>
      <c r="BON151" s="17"/>
      <c r="BOO151" s="17"/>
      <c r="BOP151" s="17"/>
      <c r="BOQ151" s="17"/>
      <c r="BOR151" s="17"/>
      <c r="BOS151" s="17"/>
      <c r="BOT151" s="17"/>
      <c r="BOU151" s="17"/>
      <c r="BOV151" s="17"/>
      <c r="BOW151" s="17"/>
      <c r="BOX151" s="17"/>
      <c r="BOY151" s="17"/>
      <c r="BOZ151" s="17"/>
      <c r="BPA151" s="17"/>
      <c r="BPB151" s="17"/>
      <c r="BPC151" s="17"/>
      <c r="BPD151" s="17"/>
      <c r="BPE151" s="17"/>
      <c r="BPF151" s="17"/>
      <c r="BPG151" s="17"/>
      <c r="BPH151" s="17"/>
      <c r="BPI151" s="17"/>
      <c r="BPJ151" s="17"/>
      <c r="BPK151" s="17"/>
      <c r="BPL151" s="17"/>
      <c r="BPM151" s="17"/>
      <c r="BPN151" s="17"/>
      <c r="BPO151" s="17"/>
      <c r="BPP151" s="17"/>
      <c r="BPQ151" s="17"/>
      <c r="BPR151" s="17"/>
      <c r="BPS151" s="17"/>
      <c r="BPT151" s="17"/>
      <c r="BPU151" s="17"/>
      <c r="BPV151" s="17"/>
      <c r="BPW151" s="17"/>
      <c r="BPX151" s="17"/>
      <c r="BPY151" s="17"/>
      <c r="BPZ151" s="17"/>
      <c r="BQA151" s="17"/>
      <c r="BQB151" s="17"/>
      <c r="BQC151" s="17"/>
      <c r="BQD151" s="17"/>
      <c r="BQE151" s="17"/>
      <c r="BQF151" s="17"/>
      <c r="BQG151" s="17"/>
      <c r="BQH151" s="17"/>
      <c r="BQI151" s="17"/>
      <c r="BQJ151" s="17"/>
      <c r="BQK151" s="17"/>
      <c r="BQL151" s="17"/>
      <c r="BQM151" s="17"/>
      <c r="BQN151" s="17"/>
      <c r="BQO151" s="17"/>
      <c r="BQP151" s="17"/>
      <c r="BQQ151" s="17"/>
      <c r="BQR151" s="17"/>
      <c r="BQS151" s="17"/>
      <c r="BQT151" s="17"/>
      <c r="BQU151" s="17"/>
      <c r="BQV151" s="17"/>
      <c r="BQW151" s="17"/>
      <c r="BQX151" s="17"/>
      <c r="BQY151" s="17"/>
      <c r="BQZ151" s="17"/>
      <c r="BRA151" s="17"/>
      <c r="BRB151" s="17"/>
      <c r="BRC151" s="17"/>
      <c r="BRD151" s="17"/>
      <c r="BRE151" s="17"/>
      <c r="BRF151" s="17"/>
      <c r="BRG151" s="17"/>
      <c r="BRH151" s="17"/>
      <c r="BRI151" s="17"/>
      <c r="BRJ151" s="17"/>
      <c r="BRK151" s="17"/>
      <c r="BRL151" s="17"/>
      <c r="BRM151" s="17"/>
      <c r="BRN151" s="17"/>
      <c r="BRO151" s="17"/>
      <c r="BRP151" s="17"/>
      <c r="BRQ151" s="17"/>
      <c r="BRR151" s="17"/>
      <c r="BRS151" s="17"/>
      <c r="BRT151" s="17"/>
      <c r="BRU151" s="17"/>
      <c r="BRV151" s="17"/>
      <c r="BRW151" s="17"/>
      <c r="BRX151" s="17"/>
      <c r="BRY151" s="17"/>
      <c r="BRZ151" s="17"/>
      <c r="BSA151" s="17"/>
      <c r="BSB151" s="17"/>
      <c r="BSC151" s="17"/>
      <c r="BSD151" s="17"/>
      <c r="BSE151" s="17"/>
      <c r="BSF151" s="17"/>
      <c r="BSG151" s="17"/>
      <c r="BSH151" s="17"/>
      <c r="BSI151" s="17"/>
      <c r="BSJ151" s="17"/>
      <c r="BSK151" s="17"/>
      <c r="BSL151" s="17"/>
      <c r="BSM151" s="17"/>
      <c r="BSN151" s="17"/>
      <c r="BSO151" s="17"/>
      <c r="BSP151" s="17"/>
      <c r="BSQ151" s="17"/>
      <c r="BSR151" s="17"/>
      <c r="BSS151" s="17"/>
      <c r="BST151" s="17"/>
      <c r="BSU151" s="17"/>
      <c r="BSV151" s="17"/>
      <c r="BSW151" s="17"/>
      <c r="BSX151" s="17"/>
      <c r="BSY151" s="17"/>
      <c r="BSZ151" s="17"/>
      <c r="BTA151" s="17"/>
      <c r="BTB151" s="17"/>
      <c r="BTC151" s="17"/>
      <c r="BTD151" s="17"/>
      <c r="BTE151" s="17"/>
      <c r="BTF151" s="17"/>
      <c r="BTG151" s="17"/>
      <c r="BTH151" s="17"/>
      <c r="BTI151" s="17"/>
      <c r="BTJ151" s="17"/>
      <c r="BTK151" s="17"/>
      <c r="BTL151" s="17"/>
      <c r="BTM151" s="17"/>
      <c r="BTN151" s="17"/>
      <c r="BTO151" s="17"/>
      <c r="BTP151" s="17"/>
      <c r="BTQ151" s="17"/>
      <c r="BTR151" s="17"/>
      <c r="BTS151" s="17"/>
      <c r="BTT151" s="17"/>
      <c r="BTU151" s="17"/>
      <c r="BTV151" s="17"/>
      <c r="BTW151" s="17"/>
      <c r="BTX151" s="17"/>
      <c r="BTY151" s="17"/>
      <c r="BTZ151" s="17"/>
      <c r="BUA151" s="17"/>
      <c r="BUB151" s="17"/>
      <c r="BUC151" s="17"/>
      <c r="BUD151" s="17"/>
      <c r="BUE151" s="17"/>
      <c r="BUF151" s="17"/>
      <c r="BUG151" s="17"/>
      <c r="BUH151" s="17"/>
      <c r="BUI151" s="17"/>
      <c r="BUJ151" s="17"/>
      <c r="BUK151" s="17"/>
      <c r="BUL151" s="17"/>
      <c r="BUM151" s="17"/>
      <c r="BUN151" s="17"/>
      <c r="BUO151" s="17"/>
      <c r="BUP151" s="17"/>
      <c r="BUQ151" s="17"/>
      <c r="BUR151" s="17"/>
      <c r="BUS151" s="17"/>
      <c r="BUT151" s="17"/>
      <c r="BUU151" s="17"/>
      <c r="BUV151" s="17"/>
      <c r="BUW151" s="17"/>
      <c r="BUX151" s="17"/>
      <c r="BUY151" s="17"/>
      <c r="BUZ151" s="17"/>
      <c r="BVA151" s="17"/>
      <c r="BVB151" s="17"/>
      <c r="BVC151" s="17"/>
      <c r="BVD151" s="17"/>
      <c r="BVE151" s="17"/>
      <c r="BVF151" s="17"/>
      <c r="BVG151" s="17"/>
      <c r="BVH151" s="17"/>
      <c r="BVI151" s="17"/>
      <c r="BVJ151" s="17"/>
      <c r="BVK151" s="17"/>
      <c r="BVL151" s="17"/>
      <c r="BVM151" s="17"/>
      <c r="BVN151" s="17"/>
      <c r="BVO151" s="17"/>
      <c r="BVP151" s="17"/>
      <c r="BVQ151" s="17"/>
      <c r="BVR151" s="17"/>
      <c r="BVS151" s="17"/>
      <c r="BVT151" s="17"/>
      <c r="BVU151" s="17"/>
      <c r="BVV151" s="17"/>
      <c r="BVW151" s="17"/>
      <c r="BVX151" s="17"/>
      <c r="BVY151" s="17"/>
      <c r="BVZ151" s="17"/>
      <c r="BWA151" s="17"/>
      <c r="BWB151" s="17"/>
      <c r="BWC151" s="17"/>
      <c r="BWD151" s="17"/>
      <c r="BWE151" s="17"/>
      <c r="BWF151" s="17"/>
      <c r="BWG151" s="17"/>
      <c r="BWH151" s="17"/>
      <c r="BWI151" s="17"/>
      <c r="BWJ151" s="17"/>
      <c r="BWK151" s="17"/>
      <c r="BWL151" s="17"/>
      <c r="BWM151" s="17"/>
      <c r="BWN151" s="17"/>
      <c r="BWO151" s="17"/>
      <c r="BWP151" s="17"/>
      <c r="BWQ151" s="17"/>
      <c r="BWR151" s="17"/>
      <c r="BWS151" s="17"/>
      <c r="BWT151" s="17"/>
      <c r="BWU151" s="17"/>
      <c r="BWV151" s="17"/>
      <c r="BWW151" s="17"/>
      <c r="BWX151" s="17"/>
      <c r="BWY151" s="17"/>
      <c r="BWZ151" s="17"/>
      <c r="BXA151" s="17"/>
      <c r="BXB151" s="17"/>
      <c r="BXC151" s="17"/>
      <c r="BXD151" s="17"/>
      <c r="BXE151" s="17"/>
      <c r="BXF151" s="17"/>
      <c r="BXG151" s="17"/>
      <c r="BXH151" s="17"/>
      <c r="BXI151" s="17"/>
      <c r="BXJ151" s="17"/>
      <c r="BXK151" s="17"/>
      <c r="BXL151" s="17"/>
      <c r="BXM151" s="17"/>
      <c r="BXN151" s="17"/>
      <c r="BXO151" s="17"/>
      <c r="BXP151" s="17"/>
      <c r="BXQ151" s="17"/>
      <c r="BXR151" s="17"/>
      <c r="BXS151" s="17"/>
      <c r="BXT151" s="17"/>
      <c r="BXU151" s="17"/>
      <c r="BXV151" s="17"/>
      <c r="BXW151" s="17"/>
      <c r="BXX151" s="17"/>
      <c r="BXY151" s="17"/>
      <c r="BXZ151" s="17"/>
      <c r="BYA151" s="17"/>
      <c r="BYB151" s="17"/>
      <c r="BYC151" s="17"/>
      <c r="BYD151" s="17"/>
      <c r="BYE151" s="17"/>
      <c r="BYF151" s="17"/>
      <c r="BYG151" s="17"/>
      <c r="BYH151" s="17"/>
      <c r="BYI151" s="17"/>
      <c r="BYJ151" s="17"/>
      <c r="BYK151" s="17"/>
      <c r="BYL151" s="17"/>
      <c r="BYM151" s="17"/>
      <c r="BYN151" s="17"/>
      <c r="BYO151" s="17"/>
      <c r="BYP151" s="17"/>
      <c r="BYQ151" s="17"/>
      <c r="BYR151" s="17"/>
      <c r="BYS151" s="17"/>
      <c r="BYT151" s="17"/>
      <c r="BYU151" s="17"/>
      <c r="BYV151" s="17"/>
      <c r="BYW151" s="17"/>
      <c r="BYX151" s="17"/>
      <c r="BYY151" s="17"/>
      <c r="BYZ151" s="17"/>
      <c r="BZA151" s="17"/>
      <c r="BZB151" s="17"/>
      <c r="BZC151" s="17"/>
      <c r="BZD151" s="17"/>
      <c r="BZE151" s="17"/>
      <c r="BZF151" s="17"/>
      <c r="BZG151" s="17"/>
      <c r="BZH151" s="17"/>
      <c r="BZI151" s="17"/>
      <c r="BZJ151" s="17"/>
      <c r="BZK151" s="17"/>
      <c r="BZL151" s="17"/>
      <c r="BZM151" s="17"/>
      <c r="BZN151" s="17"/>
      <c r="BZO151" s="17"/>
      <c r="BZP151" s="17"/>
      <c r="BZQ151" s="17"/>
      <c r="BZR151" s="17"/>
      <c r="BZS151" s="17"/>
      <c r="BZT151" s="17"/>
      <c r="BZU151" s="17"/>
      <c r="BZV151" s="17"/>
      <c r="BZW151" s="17"/>
      <c r="BZX151" s="17"/>
      <c r="BZY151" s="17"/>
      <c r="BZZ151" s="17"/>
      <c r="CAA151" s="17"/>
      <c r="CAB151" s="17"/>
      <c r="CAC151" s="17"/>
      <c r="CAD151" s="17"/>
      <c r="CAE151" s="17"/>
      <c r="CAF151" s="17"/>
      <c r="CAG151" s="17"/>
      <c r="CAH151" s="17"/>
      <c r="CAI151" s="17"/>
      <c r="CAJ151" s="17"/>
      <c r="CAK151" s="17"/>
      <c r="CAL151" s="17"/>
      <c r="CAM151" s="17"/>
      <c r="CAN151" s="17"/>
      <c r="CAO151" s="17"/>
      <c r="CAP151" s="17"/>
      <c r="CAQ151" s="17"/>
      <c r="CAR151" s="17"/>
      <c r="CAS151" s="17"/>
      <c r="CAT151" s="17"/>
      <c r="CAU151" s="17"/>
      <c r="CAV151" s="17"/>
      <c r="CAW151" s="17"/>
      <c r="CAX151" s="17"/>
      <c r="CAY151" s="17"/>
      <c r="CAZ151" s="17"/>
      <c r="CBA151" s="17"/>
      <c r="CBB151" s="17"/>
      <c r="CBC151" s="17"/>
      <c r="CBD151" s="17"/>
      <c r="CBE151" s="17"/>
      <c r="CBF151" s="17"/>
      <c r="CBG151" s="17"/>
      <c r="CBH151" s="17"/>
      <c r="CBI151" s="17"/>
      <c r="CBJ151" s="17"/>
      <c r="CBK151" s="17"/>
      <c r="CBL151" s="17"/>
      <c r="CBM151" s="17"/>
      <c r="CBN151" s="17"/>
      <c r="CBO151" s="17"/>
      <c r="CBP151" s="17"/>
      <c r="CBQ151" s="17"/>
      <c r="CBR151" s="17"/>
      <c r="CBS151" s="17"/>
      <c r="CBT151" s="17"/>
      <c r="CBU151" s="17"/>
      <c r="CBV151" s="17"/>
      <c r="CBW151" s="17"/>
      <c r="CBX151" s="17"/>
      <c r="CBY151" s="17"/>
      <c r="CBZ151" s="17"/>
      <c r="CCA151" s="17"/>
      <c r="CCB151" s="17"/>
      <c r="CCC151" s="17"/>
      <c r="CCD151" s="17"/>
      <c r="CCE151" s="17"/>
      <c r="CCF151" s="17"/>
      <c r="CCG151" s="17"/>
      <c r="CCH151" s="17"/>
      <c r="CCI151" s="17"/>
      <c r="CCJ151" s="17"/>
      <c r="CCK151" s="17"/>
      <c r="CCL151" s="17"/>
      <c r="CCM151" s="17"/>
      <c r="CCN151" s="17"/>
      <c r="CCO151" s="17"/>
      <c r="CCP151" s="17"/>
      <c r="CCQ151" s="17"/>
      <c r="CCR151" s="17"/>
      <c r="CCS151" s="17"/>
      <c r="CCT151" s="17"/>
      <c r="CCU151" s="17"/>
      <c r="CCV151" s="17"/>
      <c r="CCW151" s="17"/>
      <c r="CCX151" s="17"/>
      <c r="CCY151" s="17"/>
      <c r="CCZ151" s="17"/>
      <c r="CDA151" s="17"/>
      <c r="CDB151" s="17"/>
      <c r="CDC151" s="17"/>
      <c r="CDD151" s="17"/>
      <c r="CDE151" s="17"/>
      <c r="CDF151" s="17"/>
      <c r="CDG151" s="17"/>
      <c r="CDH151" s="17"/>
      <c r="CDI151" s="17"/>
      <c r="CDJ151" s="17"/>
      <c r="CDK151" s="17"/>
      <c r="CDL151" s="17"/>
      <c r="CDM151" s="17"/>
      <c r="CDN151" s="17"/>
      <c r="CDO151" s="17"/>
      <c r="CDP151" s="17"/>
      <c r="CDQ151" s="17"/>
      <c r="CDR151" s="17"/>
      <c r="CDS151" s="17"/>
      <c r="CDT151" s="17"/>
      <c r="CDU151" s="17"/>
    </row>
    <row r="152">
      <c r="A152" s="14" t="s">
        <v>3951</v>
      </c>
      <c r="B152" s="14" t="s">
        <v>3952</v>
      </c>
      <c r="D152" s="14" t="s">
        <v>2871</v>
      </c>
      <c r="E152" s="14" t="s">
        <v>3953</v>
      </c>
      <c r="F152" s="14" t="s">
        <v>2835</v>
      </c>
      <c r="I152" s="14" t="s">
        <v>3954</v>
      </c>
      <c r="J152" s="14" t="s">
        <v>2618</v>
      </c>
      <c r="K152" s="14" t="s">
        <v>2619</v>
      </c>
      <c r="L152" s="14" t="s">
        <v>2658</v>
      </c>
      <c r="M152" s="17"/>
      <c r="N152" s="14" t="s">
        <v>21</v>
      </c>
      <c r="O152" s="14" t="s">
        <v>21</v>
      </c>
      <c r="P152" s="14" t="s">
        <v>3955</v>
      </c>
      <c r="Q152" s="16">
        <v>11.0</v>
      </c>
      <c r="R152" s="16">
        <v>4107743.0</v>
      </c>
      <c r="S152" s="16">
        <v>4107743.0</v>
      </c>
      <c r="T152" s="14" t="s">
        <v>2622</v>
      </c>
      <c r="U152" s="14" t="s">
        <v>2621</v>
      </c>
      <c r="V152" s="14" t="s">
        <v>3956</v>
      </c>
      <c r="W152" s="14" t="s">
        <v>3957</v>
      </c>
      <c r="X152" s="16">
        <v>0.48</v>
      </c>
      <c r="Y152" s="17"/>
      <c r="Z152" s="16">
        <v>22.0</v>
      </c>
      <c r="AA152" s="16">
        <v>24.0</v>
      </c>
      <c r="AB152" s="17"/>
      <c r="AC152" s="16">
        <v>35.0</v>
      </c>
      <c r="AD152" s="16">
        <v>964.0</v>
      </c>
      <c r="AE152" s="22">
        <v>45608.0</v>
      </c>
      <c r="AF152" s="17"/>
      <c r="AG152" s="14" t="s">
        <v>3958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6">
        <v>2.0</v>
      </c>
      <c r="BH152" s="14" t="s">
        <v>1447</v>
      </c>
      <c r="BI152" s="14" t="s">
        <v>2594</v>
      </c>
      <c r="BJ152" s="14" t="s">
        <v>2566</v>
      </c>
      <c r="BK152" s="17"/>
      <c r="BL152" s="17"/>
      <c r="BM152" s="16">
        <v>32.3666667</v>
      </c>
      <c r="BN152" s="17"/>
      <c r="BO152" s="17"/>
      <c r="BP152" s="17"/>
      <c r="BQ152" s="17"/>
      <c r="BR152" s="17"/>
      <c r="BS152" s="16">
        <v>0.2664</v>
      </c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4" t="s">
        <v>3959</v>
      </c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  <c r="KL152" s="17"/>
      <c r="KM152" s="17"/>
      <c r="KN152" s="17"/>
      <c r="KO152" s="17"/>
      <c r="KP152" s="17"/>
      <c r="KQ152" s="17"/>
      <c r="KR152" s="17"/>
      <c r="KS152" s="17"/>
      <c r="KT152" s="17"/>
      <c r="KU152" s="17"/>
      <c r="KV152" s="17"/>
      <c r="KW152" s="17"/>
      <c r="KX152" s="17"/>
      <c r="KY152" s="17"/>
      <c r="KZ152" s="17"/>
      <c r="LA152" s="17"/>
      <c r="LB152" s="17"/>
      <c r="LC152" s="17"/>
      <c r="LD152" s="17"/>
      <c r="LE152" s="17"/>
      <c r="LF152" s="17"/>
      <c r="LG152" s="17"/>
      <c r="LH152" s="17"/>
      <c r="LI152" s="17"/>
      <c r="LJ152" s="17"/>
      <c r="LK152" s="17"/>
      <c r="LL152" s="17"/>
      <c r="LM152" s="17"/>
      <c r="LN152" s="17"/>
      <c r="LO152" s="17"/>
      <c r="LP152" s="17"/>
      <c r="LQ152" s="17"/>
      <c r="LR152" s="17"/>
      <c r="LS152" s="17"/>
      <c r="LT152" s="17"/>
      <c r="LU152" s="17"/>
      <c r="LV152" s="17"/>
      <c r="LW152" s="17"/>
      <c r="LX152" s="17"/>
      <c r="LY152" s="17"/>
      <c r="LZ152" s="17"/>
      <c r="MA152" s="17"/>
      <c r="MB152" s="17"/>
      <c r="MC152" s="17"/>
      <c r="MD152" s="17"/>
      <c r="ME152" s="17"/>
      <c r="MF152" s="17"/>
      <c r="MG152" s="17"/>
      <c r="MH152" s="17"/>
      <c r="MI152" s="17"/>
      <c r="MJ152" s="17"/>
      <c r="MK152" s="17"/>
      <c r="ML152" s="17"/>
      <c r="MM152" s="17"/>
      <c r="MN152" s="17"/>
      <c r="MO152" s="17"/>
      <c r="MP152" s="17"/>
      <c r="MQ152" s="17"/>
      <c r="MR152" s="17"/>
      <c r="MS152" s="17"/>
      <c r="MT152" s="17"/>
      <c r="MU152" s="17"/>
      <c r="MV152" s="17"/>
      <c r="MW152" s="17"/>
      <c r="MX152" s="17"/>
      <c r="MY152" s="17"/>
      <c r="MZ152" s="17"/>
      <c r="NA152" s="17"/>
      <c r="NB152" s="17"/>
      <c r="NC152" s="17"/>
      <c r="ND152" s="17"/>
      <c r="NE152" s="17"/>
      <c r="NF152" s="17"/>
      <c r="NG152" s="17"/>
      <c r="NH152" s="17"/>
      <c r="NI152" s="17"/>
      <c r="NJ152" s="17"/>
      <c r="NK152" s="17"/>
      <c r="NL152" s="17"/>
      <c r="NM152" s="17"/>
      <c r="NN152" s="17"/>
      <c r="NO152" s="17"/>
      <c r="NP152" s="17"/>
      <c r="NQ152" s="17"/>
      <c r="NR152" s="17"/>
      <c r="NS152" s="17"/>
      <c r="NT152" s="17"/>
      <c r="NU152" s="17"/>
      <c r="NV152" s="17"/>
      <c r="NW152" s="17"/>
      <c r="NX152" s="17"/>
      <c r="NY152" s="17"/>
      <c r="NZ152" s="17"/>
      <c r="OA152" s="17"/>
      <c r="OB152" s="17"/>
      <c r="OC152" s="17"/>
      <c r="OD152" s="17"/>
      <c r="OE152" s="17"/>
      <c r="OF152" s="14" t="s">
        <v>3960</v>
      </c>
      <c r="OG152" s="17"/>
      <c r="OH152" s="17"/>
      <c r="OI152" s="17"/>
      <c r="OJ152" s="17"/>
      <c r="OK152" s="17"/>
      <c r="OL152" s="17"/>
      <c r="OM152" s="17"/>
      <c r="ON152" s="17"/>
      <c r="OO152" s="17"/>
      <c r="OP152" s="17"/>
      <c r="OQ152" s="17"/>
      <c r="OR152" s="17"/>
      <c r="OS152" s="17"/>
      <c r="OT152" s="17"/>
      <c r="OU152" s="17"/>
      <c r="OV152" s="17"/>
      <c r="OW152" s="17"/>
      <c r="OX152" s="17"/>
      <c r="OY152" s="17"/>
      <c r="OZ152" s="17"/>
      <c r="PA152" s="17"/>
      <c r="PB152" s="17"/>
      <c r="PC152" s="17"/>
      <c r="PD152" s="17"/>
      <c r="PE152" s="17"/>
      <c r="PF152" s="17"/>
      <c r="PG152" s="17"/>
      <c r="PH152" s="17"/>
      <c r="PI152" s="17"/>
      <c r="PJ152" s="17"/>
      <c r="PK152" s="17"/>
      <c r="PL152" s="17"/>
      <c r="PM152" s="17"/>
      <c r="PN152" s="17"/>
      <c r="PO152" s="17"/>
      <c r="PP152" s="17"/>
      <c r="PQ152" s="17"/>
      <c r="PR152" s="17"/>
      <c r="PS152" s="17"/>
      <c r="PT152" s="17"/>
      <c r="PU152" s="17"/>
      <c r="PV152" s="17"/>
      <c r="PW152" s="17"/>
      <c r="PX152" s="17"/>
      <c r="PY152" s="17"/>
      <c r="PZ152" s="17"/>
      <c r="QA152" s="17"/>
      <c r="QB152" s="17"/>
      <c r="QC152" s="17"/>
      <c r="QD152" s="17"/>
      <c r="QE152" s="17"/>
      <c r="QF152" s="17"/>
      <c r="QG152" s="17"/>
      <c r="QH152" s="17"/>
      <c r="QI152" s="17"/>
      <c r="QJ152" s="17"/>
      <c r="QK152" s="17"/>
      <c r="QL152" s="17"/>
      <c r="QM152" s="17"/>
      <c r="QN152" s="17"/>
      <c r="QO152" s="17"/>
      <c r="QP152" s="17"/>
      <c r="QQ152" s="17"/>
      <c r="QR152" s="17"/>
      <c r="QS152" s="17"/>
      <c r="QT152" s="17"/>
      <c r="QU152" s="17"/>
      <c r="QV152" s="17"/>
      <c r="QW152" s="17"/>
      <c r="QX152" s="17"/>
      <c r="QY152" s="17"/>
      <c r="QZ152" s="17"/>
      <c r="RA152" s="17"/>
      <c r="RB152" s="17"/>
      <c r="RC152" s="17"/>
      <c r="RD152" s="17"/>
      <c r="RE152" s="17"/>
      <c r="RF152" s="17"/>
      <c r="RG152" s="17"/>
      <c r="RH152" s="17"/>
      <c r="RI152" s="17"/>
      <c r="RJ152" s="17"/>
      <c r="RK152" s="17"/>
      <c r="RL152" s="17"/>
      <c r="RM152" s="17"/>
      <c r="RN152" s="17"/>
      <c r="RO152" s="17"/>
      <c r="RP152" s="17"/>
      <c r="RQ152" s="17"/>
      <c r="RR152" s="17"/>
      <c r="RS152" s="17"/>
      <c r="RT152" s="17"/>
      <c r="RU152" s="17"/>
      <c r="RV152" s="17"/>
      <c r="RW152" s="17"/>
      <c r="RX152" s="17"/>
      <c r="RY152" s="17"/>
      <c r="RZ152" s="17"/>
      <c r="SA152" s="17"/>
      <c r="SB152" s="17"/>
      <c r="SC152" s="17"/>
      <c r="SD152" s="17"/>
      <c r="SE152" s="17"/>
      <c r="SF152" s="17"/>
      <c r="SG152" s="17"/>
      <c r="SH152" s="17"/>
      <c r="SI152" s="17"/>
      <c r="SJ152" s="17"/>
      <c r="SK152" s="17"/>
      <c r="SL152" s="17"/>
      <c r="SM152" s="17"/>
      <c r="SN152" s="17"/>
      <c r="SO152" s="17"/>
      <c r="SP152" s="17"/>
      <c r="SQ152" s="17"/>
      <c r="SR152" s="17"/>
      <c r="SS152" s="17"/>
      <c r="ST152" s="17"/>
      <c r="SU152" s="17"/>
      <c r="SV152" s="17"/>
      <c r="SW152" s="17"/>
      <c r="SX152" s="17"/>
      <c r="SY152" s="17"/>
      <c r="SZ152" s="17"/>
      <c r="TA152" s="17"/>
      <c r="TB152" s="17"/>
      <c r="TC152" s="17"/>
      <c r="TD152" s="17"/>
      <c r="TE152" s="17"/>
      <c r="TF152" s="17"/>
      <c r="TG152" s="17"/>
      <c r="TH152" s="17"/>
      <c r="TI152" s="17"/>
      <c r="TJ152" s="17"/>
      <c r="TK152" s="17"/>
      <c r="TL152" s="17"/>
      <c r="TM152" s="17"/>
      <c r="TN152" s="17"/>
      <c r="TO152" s="17"/>
      <c r="TP152" s="17"/>
      <c r="TQ152" s="17"/>
      <c r="TR152" s="17"/>
      <c r="TS152" s="17"/>
      <c r="TT152" s="17"/>
      <c r="TU152" s="17"/>
      <c r="TV152" s="17"/>
      <c r="TW152" s="17"/>
      <c r="TX152" s="17"/>
      <c r="TY152" s="17"/>
      <c r="TZ152" s="17"/>
      <c r="UA152" s="17"/>
      <c r="UB152" s="17"/>
      <c r="UC152" s="17"/>
      <c r="UD152" s="17"/>
      <c r="UE152" s="17"/>
      <c r="UF152" s="17"/>
      <c r="UG152" s="17"/>
      <c r="UH152" s="17"/>
      <c r="UI152" s="17"/>
      <c r="UJ152" s="17"/>
      <c r="UK152" s="17"/>
      <c r="UL152" s="17"/>
      <c r="UM152" s="17"/>
      <c r="UN152" s="17"/>
      <c r="UO152" s="17"/>
      <c r="UP152" s="17"/>
      <c r="UQ152" s="17"/>
      <c r="UR152" s="17"/>
      <c r="US152" s="17"/>
      <c r="UT152" s="17"/>
      <c r="UU152" s="17"/>
      <c r="UV152" s="17"/>
      <c r="UW152" s="17"/>
      <c r="UX152" s="17"/>
      <c r="UY152" s="17"/>
      <c r="UZ152" s="17"/>
      <c r="VA152" s="17"/>
      <c r="VB152" s="17"/>
      <c r="VC152" s="17"/>
      <c r="VD152" s="17"/>
      <c r="VE152" s="17"/>
      <c r="VF152" s="17"/>
      <c r="VG152" s="17"/>
      <c r="VH152" s="17"/>
      <c r="VI152" s="17"/>
      <c r="VJ152" s="17"/>
      <c r="VK152" s="17"/>
      <c r="VL152" s="17"/>
      <c r="VM152" s="17"/>
      <c r="VN152" s="17"/>
      <c r="VO152" s="17"/>
      <c r="VP152" s="17"/>
      <c r="VQ152" s="17"/>
      <c r="VR152" s="17"/>
      <c r="VS152" s="17"/>
      <c r="VT152" s="17"/>
      <c r="VU152" s="17"/>
      <c r="VV152" s="17"/>
      <c r="VW152" s="17"/>
      <c r="VX152" s="17"/>
      <c r="VY152" s="17"/>
      <c r="VZ152" s="17"/>
      <c r="WA152" s="17"/>
      <c r="WB152" s="17"/>
      <c r="WC152" s="17"/>
      <c r="WD152" s="17"/>
      <c r="WE152" s="17"/>
      <c r="WF152" s="17"/>
      <c r="WG152" s="17"/>
      <c r="WH152" s="17"/>
      <c r="WI152" s="17"/>
      <c r="WJ152" s="17"/>
      <c r="WK152" s="17"/>
      <c r="WL152" s="17"/>
      <c r="WM152" s="17"/>
      <c r="WN152" s="17"/>
      <c r="WO152" s="17"/>
      <c r="WP152" s="17"/>
      <c r="WQ152" s="17"/>
      <c r="WR152" s="17"/>
      <c r="WS152" s="17"/>
      <c r="WT152" s="17"/>
      <c r="WU152" s="17"/>
      <c r="WV152" s="17"/>
      <c r="WW152" s="17"/>
      <c r="WX152" s="17"/>
      <c r="WY152" s="17"/>
      <c r="WZ152" s="17"/>
      <c r="XA152" s="17"/>
      <c r="XB152" s="17"/>
      <c r="XC152" s="17"/>
      <c r="XD152" s="17"/>
      <c r="XE152" s="17"/>
      <c r="XF152" s="17"/>
      <c r="XG152" s="17"/>
      <c r="XH152" s="17"/>
      <c r="XI152" s="17"/>
      <c r="XJ152" s="17"/>
      <c r="XK152" s="17"/>
      <c r="XL152" s="17"/>
      <c r="XM152" s="17"/>
      <c r="XN152" s="17"/>
      <c r="XO152" s="17"/>
      <c r="XP152" s="17"/>
      <c r="XQ152" s="17"/>
      <c r="XR152" s="17"/>
      <c r="XS152" s="17"/>
      <c r="XT152" s="17"/>
      <c r="XU152" s="17"/>
      <c r="XV152" s="17"/>
      <c r="XW152" s="17"/>
      <c r="XX152" s="17"/>
      <c r="XY152" s="17"/>
      <c r="XZ152" s="17"/>
      <c r="YA152" s="17"/>
      <c r="YB152" s="17"/>
      <c r="YC152" s="17"/>
      <c r="YD152" s="17"/>
      <c r="YE152" s="17"/>
      <c r="YF152" s="17"/>
      <c r="YG152" s="17"/>
      <c r="YH152" s="17"/>
      <c r="YI152" s="17"/>
      <c r="YJ152" s="17"/>
      <c r="YK152" s="17"/>
      <c r="YL152" s="17"/>
      <c r="YM152" s="17"/>
      <c r="YN152" s="17"/>
      <c r="YO152" s="17"/>
      <c r="YP152" s="17"/>
      <c r="YQ152" s="17"/>
      <c r="YR152" s="17"/>
      <c r="YS152" s="17"/>
      <c r="YT152" s="17"/>
      <c r="YU152" s="17"/>
      <c r="YV152" s="17"/>
      <c r="YW152" s="17"/>
      <c r="YX152" s="17"/>
      <c r="YY152" s="17"/>
      <c r="YZ152" s="17"/>
      <c r="ZA152" s="17"/>
      <c r="ZB152" s="17"/>
      <c r="ZC152" s="17"/>
      <c r="ZD152" s="17"/>
      <c r="ZE152" s="17"/>
      <c r="ZF152" s="17"/>
      <c r="ZG152" s="17"/>
      <c r="ZH152" s="17"/>
      <c r="ZI152" s="17"/>
      <c r="ZJ152" s="17"/>
      <c r="ZK152" s="17"/>
      <c r="ZL152" s="17"/>
      <c r="ZM152" s="17"/>
      <c r="ZN152" s="17"/>
      <c r="ZO152" s="17"/>
      <c r="ZP152" s="17"/>
      <c r="ZQ152" s="17"/>
      <c r="ZR152" s="17"/>
      <c r="ZS152" s="17"/>
      <c r="ZT152" s="17"/>
      <c r="ZU152" s="17"/>
      <c r="ZV152" s="17"/>
      <c r="ZW152" s="17"/>
      <c r="ZX152" s="17"/>
      <c r="ZY152" s="17"/>
      <c r="ZZ152" s="17"/>
      <c r="AAA152" s="17"/>
      <c r="AAB152" s="17"/>
      <c r="AAC152" s="17"/>
      <c r="AAD152" s="17"/>
      <c r="AAE152" s="17"/>
      <c r="AAF152" s="17"/>
      <c r="AAG152" s="17"/>
      <c r="AAH152" s="17"/>
      <c r="AAI152" s="17"/>
      <c r="AAJ152" s="17"/>
      <c r="AAK152" s="17"/>
      <c r="AAL152" s="17"/>
      <c r="AAM152" s="17"/>
      <c r="AAN152" s="17"/>
      <c r="AAO152" s="17"/>
      <c r="AAP152" s="17"/>
      <c r="AAQ152" s="17"/>
      <c r="AAR152" s="17"/>
      <c r="AAS152" s="17"/>
      <c r="AAT152" s="17"/>
      <c r="AAU152" s="17"/>
      <c r="AAV152" s="17"/>
      <c r="AAW152" s="17"/>
      <c r="AAX152" s="17"/>
      <c r="AAY152" s="17"/>
      <c r="AAZ152" s="17"/>
      <c r="ABA152" s="17"/>
      <c r="ABB152" s="17"/>
      <c r="ABC152" s="17"/>
      <c r="ABD152" s="17"/>
      <c r="ABE152" s="17"/>
      <c r="ABF152" s="17"/>
      <c r="ABG152" s="17"/>
      <c r="ABH152" s="17"/>
      <c r="ABI152" s="17"/>
      <c r="ABJ152" s="17"/>
      <c r="ABK152" s="17"/>
      <c r="ABL152" s="17"/>
      <c r="ABM152" s="17"/>
      <c r="ABN152" s="17"/>
      <c r="ABO152" s="17"/>
      <c r="ABP152" s="17"/>
      <c r="ABQ152" s="17"/>
      <c r="ABR152" s="17"/>
      <c r="ABS152" s="17"/>
      <c r="ABT152" s="17"/>
      <c r="ABU152" s="17"/>
      <c r="ABV152" s="17"/>
      <c r="ABW152" s="17"/>
      <c r="ABX152" s="17"/>
      <c r="ABY152" s="17"/>
      <c r="ABZ152" s="17"/>
      <c r="ACA152" s="17"/>
      <c r="ACB152" s="17"/>
      <c r="ACC152" s="14" t="s">
        <v>3961</v>
      </c>
      <c r="ACD152" s="17"/>
      <c r="ACE152" s="17"/>
      <c r="ACF152" s="17"/>
      <c r="ACG152" s="17"/>
      <c r="ACH152" s="17"/>
      <c r="ACI152" s="17"/>
      <c r="ACJ152" s="17"/>
      <c r="ACK152" s="17"/>
      <c r="ACL152" s="17"/>
      <c r="ACM152" s="17"/>
      <c r="ACN152" s="17"/>
      <c r="ACO152" s="17"/>
      <c r="ACP152" s="17"/>
      <c r="ACQ152" s="17"/>
      <c r="ACR152" s="17"/>
      <c r="ACS152" s="17"/>
      <c r="ACT152" s="17"/>
      <c r="ACU152" s="17"/>
      <c r="ACV152" s="17"/>
      <c r="ACW152" s="17"/>
      <c r="ACX152" s="17"/>
      <c r="ACY152" s="17"/>
      <c r="ACZ152" s="17"/>
      <c r="ADA152" s="17"/>
      <c r="ADB152" s="17"/>
      <c r="ADC152" s="17"/>
      <c r="ADD152" s="17"/>
      <c r="ADE152" s="17"/>
      <c r="ADF152" s="17"/>
      <c r="ADG152" s="17"/>
      <c r="ADH152" s="17"/>
      <c r="ADI152" s="14" t="s">
        <v>3629</v>
      </c>
      <c r="ADJ152" s="17"/>
      <c r="ADK152" s="17"/>
      <c r="ADL152" s="17"/>
      <c r="ADM152" s="17"/>
      <c r="ADN152" s="17"/>
      <c r="ADO152" s="17"/>
      <c r="ADP152" s="17"/>
      <c r="ADQ152" s="17"/>
      <c r="ADR152" s="17"/>
      <c r="ADS152" s="17"/>
      <c r="ADT152" s="17"/>
      <c r="ADU152" s="17"/>
      <c r="ADV152" s="17"/>
      <c r="ADW152" s="17"/>
      <c r="ADX152" s="17"/>
      <c r="ADY152" s="17"/>
      <c r="ADZ152" s="17"/>
      <c r="AEA152" s="17"/>
      <c r="AEB152" s="17"/>
      <c r="AEC152" s="17"/>
      <c r="AED152" s="17"/>
      <c r="AEE152" s="17"/>
      <c r="AEF152" s="17"/>
      <c r="AEG152" s="17"/>
      <c r="AEH152" s="17"/>
      <c r="AEI152" s="17"/>
      <c r="AEJ152" s="17"/>
      <c r="AEK152" s="17"/>
      <c r="AEL152" s="17"/>
      <c r="AEM152" s="17"/>
      <c r="AEN152" s="17"/>
      <c r="AEO152" s="17"/>
      <c r="AEP152" s="17"/>
      <c r="AEQ152" s="17"/>
      <c r="AER152" s="17"/>
      <c r="AES152" s="17"/>
      <c r="AET152" s="17"/>
      <c r="AEU152" s="17"/>
      <c r="AEV152" s="17"/>
      <c r="AEW152" s="17"/>
      <c r="AEX152" s="17"/>
      <c r="AEY152" s="17"/>
      <c r="AEZ152" s="17"/>
      <c r="AFA152" s="17"/>
      <c r="AFB152" s="17"/>
      <c r="AFC152" s="17"/>
      <c r="AFD152" s="17"/>
      <c r="AFE152" s="17"/>
      <c r="AFF152" s="17"/>
      <c r="AFG152" s="17"/>
      <c r="AFH152" s="17"/>
      <c r="AFI152" s="17"/>
      <c r="AFJ152" s="17"/>
      <c r="AFK152" s="17"/>
      <c r="AFL152" s="17"/>
      <c r="AFM152" s="17"/>
      <c r="AFN152" s="17"/>
      <c r="AFO152" s="17"/>
      <c r="AFP152" s="17"/>
      <c r="AFQ152" s="17"/>
      <c r="AFR152" s="17"/>
      <c r="AFS152" s="17"/>
      <c r="AFT152" s="17"/>
      <c r="AFU152" s="17"/>
      <c r="AFV152" s="17"/>
      <c r="AFW152" s="17"/>
      <c r="AFX152" s="17"/>
      <c r="AFY152" s="17"/>
      <c r="AFZ152" s="17"/>
      <c r="AGA152" s="17"/>
      <c r="AGB152" s="17"/>
      <c r="AGC152" s="17"/>
      <c r="AGD152" s="17"/>
      <c r="AGE152" s="17"/>
      <c r="AGF152" s="17"/>
      <c r="AGG152" s="17"/>
      <c r="AGH152" s="17"/>
      <c r="AGI152" s="17"/>
      <c r="AGJ152" s="17"/>
      <c r="AGK152" s="17"/>
      <c r="AGL152" s="17"/>
      <c r="AGM152" s="17"/>
      <c r="AGN152" s="17"/>
      <c r="AGO152" s="17"/>
      <c r="AGP152" s="17"/>
      <c r="AGQ152" s="17"/>
      <c r="AGR152" s="17"/>
      <c r="AGS152" s="17"/>
      <c r="AGT152" s="17"/>
      <c r="AGU152" s="17"/>
      <c r="AGV152" s="17"/>
      <c r="AGW152" s="17"/>
      <c r="AGX152" s="17"/>
      <c r="AGY152" s="17"/>
      <c r="AGZ152" s="17"/>
      <c r="AHA152" s="17"/>
      <c r="AHB152" s="17"/>
      <c r="AHC152" s="17"/>
      <c r="AHD152" s="17"/>
      <c r="AHE152" s="17"/>
      <c r="AHF152" s="17"/>
      <c r="AHG152" s="17"/>
      <c r="AHH152" s="17"/>
      <c r="AHI152" s="17"/>
      <c r="AHJ152" s="17"/>
      <c r="AHK152" s="17"/>
      <c r="AHL152" s="17"/>
      <c r="AHM152" s="17"/>
      <c r="AHN152" s="17"/>
      <c r="AHO152" s="17"/>
      <c r="AHP152" s="17"/>
      <c r="AHQ152" s="17"/>
      <c r="AHR152" s="17"/>
      <c r="AHS152" s="17"/>
      <c r="AHT152" s="17"/>
      <c r="AHU152" s="17"/>
      <c r="AHV152" s="17"/>
      <c r="AHW152" s="17"/>
      <c r="AHX152" s="17"/>
      <c r="AHY152" s="17"/>
      <c r="AHZ152" s="17"/>
      <c r="AIA152" s="17"/>
      <c r="AIB152" s="17"/>
      <c r="AIC152" s="17"/>
      <c r="AID152" s="17"/>
      <c r="AIE152" s="17"/>
      <c r="AIF152" s="17"/>
      <c r="AIG152" s="17"/>
      <c r="AIH152" s="17"/>
      <c r="AII152" s="17"/>
      <c r="AIJ152" s="17"/>
      <c r="AIK152" s="17"/>
      <c r="AIL152" s="17"/>
      <c r="AIM152" s="17"/>
      <c r="AIN152" s="17"/>
      <c r="AIO152" s="17"/>
      <c r="AIP152" s="17"/>
      <c r="AIQ152" s="17"/>
      <c r="AIR152" s="17"/>
      <c r="AIS152" s="17"/>
      <c r="AIT152" s="17"/>
      <c r="AIU152" s="17"/>
      <c r="AIV152" s="17"/>
      <c r="AIW152" s="17"/>
      <c r="AIX152" s="17"/>
      <c r="AIY152" s="17"/>
      <c r="AIZ152" s="17"/>
      <c r="AJA152" s="17"/>
      <c r="AJB152" s="17"/>
      <c r="AJC152" s="17"/>
      <c r="AJD152" s="17"/>
      <c r="AJE152" s="17"/>
      <c r="AJF152" s="17"/>
      <c r="AJG152" s="17"/>
      <c r="AJH152" s="17"/>
      <c r="AJI152" s="17"/>
      <c r="AJJ152" s="17"/>
      <c r="AJK152" s="17"/>
      <c r="AJL152" s="17"/>
      <c r="AJM152" s="17"/>
      <c r="AJN152" s="17"/>
      <c r="AJO152" s="17"/>
      <c r="AJP152" s="17"/>
      <c r="AJQ152" s="17"/>
      <c r="AJR152" s="17"/>
      <c r="AJS152" s="17"/>
      <c r="AJT152" s="17"/>
      <c r="AJU152" s="17"/>
      <c r="AJV152" s="17"/>
      <c r="AJW152" s="17"/>
      <c r="AJX152" s="17"/>
      <c r="AJY152" s="17"/>
      <c r="AJZ152" s="17"/>
      <c r="AKA152" s="17"/>
      <c r="AKB152" s="17"/>
      <c r="AKC152" s="17"/>
      <c r="AKD152" s="17"/>
      <c r="AKE152" s="17"/>
      <c r="AKF152" s="17"/>
      <c r="AKG152" s="17"/>
      <c r="AKH152" s="17"/>
      <c r="AKI152" s="17"/>
      <c r="AKJ152" s="17"/>
      <c r="AKK152" s="17"/>
      <c r="AKL152" s="17"/>
      <c r="AKM152" s="17"/>
      <c r="AKN152" s="17"/>
      <c r="AKO152" s="17"/>
      <c r="AKP152" s="17"/>
      <c r="AKQ152" s="17"/>
      <c r="AKR152" s="17"/>
      <c r="AKS152" s="17"/>
      <c r="AKT152" s="17"/>
      <c r="AKU152" s="17"/>
      <c r="AKV152" s="17"/>
      <c r="AKW152" s="17"/>
      <c r="AKX152" s="17"/>
      <c r="AKY152" s="17"/>
      <c r="AKZ152" s="17"/>
      <c r="ALA152" s="17"/>
      <c r="ALB152" s="17"/>
      <c r="ALC152" s="17"/>
      <c r="ALD152" s="17"/>
      <c r="ALE152" s="17"/>
      <c r="ALF152" s="17"/>
      <c r="ALG152" s="17"/>
      <c r="ALH152" s="17"/>
      <c r="ALI152" s="17"/>
      <c r="ALJ152" s="17"/>
      <c r="ALK152" s="17"/>
      <c r="ALL152" s="17"/>
      <c r="ALM152" s="17"/>
      <c r="ALN152" s="17"/>
      <c r="ALO152" s="17"/>
      <c r="ALP152" s="17"/>
      <c r="ALQ152" s="17"/>
      <c r="ALR152" s="17"/>
      <c r="ALS152" s="17"/>
      <c r="ALT152" s="17"/>
      <c r="ALU152" s="17"/>
      <c r="ALV152" s="17"/>
      <c r="ALW152" s="17"/>
      <c r="ALX152" s="17"/>
      <c r="ALY152" s="17"/>
      <c r="ALZ152" s="17"/>
      <c r="AMA152" s="17"/>
      <c r="AMB152" s="17"/>
      <c r="AMC152" s="17"/>
      <c r="AMD152" s="17"/>
      <c r="AME152" s="17"/>
      <c r="AMF152" s="17"/>
      <c r="AMG152" s="17"/>
      <c r="AMH152" s="17"/>
      <c r="AMI152" s="17"/>
      <c r="AMJ152" s="17"/>
      <c r="AMK152" s="17"/>
      <c r="AML152" s="17"/>
      <c r="AMM152" s="17"/>
      <c r="AMN152" s="17"/>
      <c r="AMO152" s="17"/>
      <c r="AMP152" s="17"/>
      <c r="AMQ152" s="17"/>
      <c r="AMR152" s="17"/>
      <c r="AMS152" s="17"/>
      <c r="AMT152" s="17"/>
      <c r="AMU152" s="17"/>
      <c r="AMV152" s="17"/>
      <c r="AMW152" s="17"/>
      <c r="AMX152" s="17"/>
      <c r="AMY152" s="17"/>
      <c r="AMZ152" s="17"/>
      <c r="ANA152" s="17"/>
      <c r="ANB152" s="17"/>
      <c r="ANC152" s="17"/>
      <c r="AND152" s="17"/>
      <c r="ANE152" s="17"/>
      <c r="ANF152" s="17"/>
      <c r="ANG152" s="17"/>
      <c r="ANH152" s="17"/>
      <c r="ANI152" s="17"/>
      <c r="ANJ152" s="17"/>
      <c r="ANK152" s="17"/>
      <c r="ANL152" s="17"/>
      <c r="ANM152" s="17"/>
      <c r="ANN152" s="17"/>
      <c r="ANO152" s="17"/>
      <c r="ANP152" s="17"/>
      <c r="ANQ152" s="17"/>
      <c r="ANR152" s="17"/>
      <c r="ANS152" s="17"/>
      <c r="ANT152" s="17"/>
      <c r="ANU152" s="17"/>
      <c r="ANV152" s="17"/>
      <c r="ANW152" s="17"/>
      <c r="ANX152" s="17"/>
      <c r="ANY152" s="17"/>
      <c r="ANZ152" s="17"/>
      <c r="AOA152" s="17"/>
      <c r="AOB152" s="17"/>
      <c r="AOC152" s="17"/>
      <c r="AOD152" s="17"/>
      <c r="AOE152" s="17"/>
      <c r="AOF152" s="17"/>
      <c r="AOG152" s="17"/>
      <c r="AOH152" s="17"/>
      <c r="AOI152" s="17"/>
      <c r="AOJ152" s="17"/>
      <c r="AOK152" s="17"/>
      <c r="AOL152" s="17"/>
      <c r="AOM152" s="17"/>
      <c r="AON152" s="17"/>
      <c r="AOO152" s="17"/>
      <c r="AOP152" s="17"/>
      <c r="AOQ152" s="17"/>
      <c r="AOR152" s="17"/>
      <c r="AOS152" s="17"/>
      <c r="AOT152" s="17"/>
      <c r="AOU152" s="17"/>
      <c r="AOV152" s="17"/>
      <c r="AOW152" s="17"/>
      <c r="AOX152" s="17"/>
      <c r="AOY152" s="17"/>
      <c r="AOZ152" s="17"/>
      <c r="APA152" s="17"/>
      <c r="APB152" s="17"/>
      <c r="APC152" s="17"/>
      <c r="APD152" s="17"/>
      <c r="APE152" s="17"/>
      <c r="APF152" s="17"/>
      <c r="APG152" s="17"/>
      <c r="APH152" s="17"/>
      <c r="API152" s="17"/>
      <c r="APJ152" s="17"/>
      <c r="APK152" s="17"/>
      <c r="APL152" s="17"/>
      <c r="APM152" s="17"/>
      <c r="APN152" s="17"/>
      <c r="APO152" s="17"/>
      <c r="APP152" s="17"/>
      <c r="APQ152" s="17"/>
      <c r="APR152" s="17"/>
      <c r="APS152" s="17"/>
      <c r="APT152" s="17"/>
      <c r="APU152" s="17"/>
      <c r="APV152" s="17"/>
      <c r="APW152" s="17"/>
      <c r="APX152" s="17"/>
      <c r="APY152" s="17"/>
      <c r="APZ152" s="17"/>
      <c r="AQA152" s="17"/>
      <c r="AQB152" s="17"/>
      <c r="AQC152" s="17"/>
      <c r="AQD152" s="17"/>
      <c r="AQE152" s="17"/>
      <c r="AQF152" s="17"/>
      <c r="AQG152" s="17"/>
      <c r="AQH152" s="17"/>
      <c r="AQI152" s="17"/>
      <c r="AQJ152" s="17"/>
      <c r="AQK152" s="17"/>
      <c r="AQL152" s="17"/>
      <c r="AQM152" s="17"/>
      <c r="AQN152" s="17"/>
      <c r="AQO152" s="17"/>
      <c r="AQP152" s="17"/>
      <c r="AQQ152" s="17"/>
      <c r="AQR152" s="17"/>
      <c r="AQS152" s="17"/>
      <c r="AQT152" s="17"/>
      <c r="AQU152" s="17"/>
      <c r="AQV152" s="17"/>
      <c r="AQW152" s="17"/>
      <c r="AQX152" s="17"/>
      <c r="AQY152" s="17"/>
      <c r="AQZ152" s="17"/>
      <c r="ARA152" s="17"/>
      <c r="ARB152" s="17"/>
      <c r="ARC152" s="17"/>
      <c r="ARD152" s="17"/>
      <c r="ARE152" s="17"/>
      <c r="ARF152" s="17"/>
      <c r="ARG152" s="17"/>
      <c r="ARH152" s="17"/>
      <c r="ARI152" s="17"/>
      <c r="ARJ152" s="17"/>
      <c r="ARK152" s="17"/>
      <c r="ARL152" s="17"/>
      <c r="ARM152" s="17"/>
      <c r="ARN152" s="17"/>
      <c r="ARO152" s="17"/>
      <c r="ARP152" s="17"/>
      <c r="ARQ152" s="17"/>
      <c r="ARR152" s="17"/>
      <c r="ARS152" s="17"/>
      <c r="ART152" s="17"/>
      <c r="ARU152" s="17"/>
      <c r="ARV152" s="17"/>
      <c r="ARW152" s="17"/>
      <c r="ARX152" s="17"/>
      <c r="ARY152" s="17"/>
      <c r="ARZ152" s="17"/>
      <c r="ASA152" s="17"/>
      <c r="ASB152" s="17"/>
      <c r="ASC152" s="17"/>
      <c r="ASD152" s="17"/>
      <c r="ASE152" s="17"/>
      <c r="ASF152" s="17"/>
      <c r="ASG152" s="17"/>
      <c r="ASH152" s="17"/>
      <c r="ASI152" s="17"/>
      <c r="ASJ152" s="17"/>
      <c r="ASK152" s="17"/>
      <c r="ASL152" s="17"/>
      <c r="ASM152" s="17"/>
      <c r="ASN152" s="17"/>
      <c r="ASO152" s="17"/>
      <c r="ASP152" s="17"/>
      <c r="ASQ152" s="17"/>
      <c r="ASR152" s="17"/>
      <c r="ASS152" s="17"/>
      <c r="AST152" s="17"/>
      <c r="ASU152" s="17"/>
      <c r="ASV152" s="17"/>
      <c r="ASW152" s="17"/>
      <c r="ASX152" s="17"/>
      <c r="ASY152" s="17"/>
      <c r="ASZ152" s="17"/>
      <c r="ATA152" s="17"/>
      <c r="ATB152" s="17"/>
      <c r="ATC152" s="17"/>
      <c r="ATD152" s="17"/>
      <c r="ATE152" s="17"/>
      <c r="ATF152" s="17"/>
      <c r="ATG152" s="17"/>
      <c r="ATH152" s="17"/>
      <c r="ATI152" s="17"/>
      <c r="ATJ152" s="17"/>
      <c r="ATK152" s="17"/>
      <c r="ATL152" s="17"/>
      <c r="ATM152" s="17"/>
      <c r="ATN152" s="17"/>
      <c r="ATO152" s="17"/>
      <c r="ATP152" s="17"/>
      <c r="ATQ152" s="17"/>
      <c r="ATR152" s="17"/>
      <c r="ATS152" s="17"/>
      <c r="ATT152" s="17"/>
      <c r="ATU152" s="17"/>
      <c r="ATV152" s="17"/>
      <c r="ATW152" s="17"/>
      <c r="ATX152" s="17"/>
      <c r="ATY152" s="17"/>
      <c r="ATZ152" s="17"/>
      <c r="AUA152" s="17"/>
      <c r="AUB152" s="17"/>
      <c r="AUC152" s="17"/>
      <c r="AUD152" s="17"/>
      <c r="AUE152" s="17"/>
      <c r="AUF152" s="17"/>
      <c r="AUG152" s="17"/>
      <c r="AUH152" s="17"/>
      <c r="AUI152" s="17"/>
      <c r="AUJ152" s="17"/>
      <c r="AUK152" s="17"/>
      <c r="AUL152" s="17"/>
      <c r="AUM152" s="17"/>
      <c r="AUN152" s="17"/>
      <c r="AUO152" s="17"/>
      <c r="AUP152" s="17"/>
      <c r="AUQ152" s="17"/>
      <c r="AUR152" s="17"/>
      <c r="AUS152" s="17"/>
      <c r="AUT152" s="17"/>
      <c r="AUU152" s="17"/>
      <c r="AUV152" s="17"/>
      <c r="AUW152" s="17"/>
      <c r="AUX152" s="17"/>
      <c r="AUY152" s="17"/>
      <c r="AUZ152" s="17"/>
      <c r="AVA152" s="17"/>
      <c r="AVB152" s="17"/>
      <c r="AVC152" s="17"/>
      <c r="AVD152" s="17"/>
      <c r="AVE152" s="17"/>
      <c r="AVF152" s="17"/>
      <c r="AVG152" s="17"/>
      <c r="AVH152" s="17"/>
      <c r="AVI152" s="17"/>
      <c r="AVJ152" s="17"/>
      <c r="AVK152" s="17"/>
      <c r="AVL152" s="17"/>
      <c r="AVM152" s="17"/>
      <c r="AVN152" s="17"/>
      <c r="AVO152" s="17"/>
      <c r="AVP152" s="17"/>
      <c r="AVQ152" s="17"/>
      <c r="AVR152" s="17"/>
      <c r="AVS152" s="17"/>
      <c r="AVT152" s="17"/>
      <c r="AVU152" s="17"/>
      <c r="AVV152" s="17"/>
      <c r="AVW152" s="17"/>
      <c r="AVX152" s="17"/>
      <c r="AVY152" s="17"/>
      <c r="AVZ152" s="17"/>
      <c r="AWA152" s="17"/>
      <c r="AWB152" s="17"/>
      <c r="AWC152" s="17"/>
      <c r="AWD152" s="17"/>
      <c r="AWE152" s="17"/>
      <c r="AWF152" s="17"/>
      <c r="AWG152" s="17"/>
      <c r="AWH152" s="17"/>
      <c r="AWI152" s="17"/>
      <c r="AWJ152" s="17"/>
      <c r="AWK152" s="17"/>
      <c r="AWL152" s="17"/>
      <c r="AWM152" s="17"/>
      <c r="AWN152" s="17"/>
      <c r="AWO152" s="17"/>
      <c r="AWP152" s="17"/>
      <c r="AWQ152" s="17"/>
      <c r="AWR152" s="17"/>
      <c r="AWS152" s="17"/>
      <c r="AWT152" s="17"/>
      <c r="AWU152" s="17"/>
      <c r="AWV152" s="17"/>
      <c r="AWW152" s="17"/>
      <c r="AWX152" s="17"/>
      <c r="AWY152" s="17"/>
      <c r="AWZ152" s="17"/>
      <c r="AXA152" s="17"/>
      <c r="AXB152" s="17"/>
      <c r="AXC152" s="17"/>
      <c r="AXD152" s="17"/>
      <c r="AXE152" s="17"/>
      <c r="AXF152" s="17"/>
      <c r="AXG152" s="17"/>
      <c r="AXH152" s="17"/>
      <c r="AXI152" s="17"/>
      <c r="AXJ152" s="17"/>
      <c r="AXK152" s="17"/>
      <c r="AXL152" s="17"/>
      <c r="AXM152" s="17"/>
      <c r="AXN152" s="17"/>
      <c r="AXO152" s="17"/>
      <c r="AXP152" s="17"/>
      <c r="AXQ152" s="17"/>
      <c r="AXR152" s="17"/>
      <c r="AXS152" s="17"/>
      <c r="AXT152" s="17"/>
      <c r="AXU152" s="17"/>
      <c r="AXV152" s="17"/>
      <c r="AXW152" s="17"/>
      <c r="AXX152" s="17"/>
      <c r="AXY152" s="17"/>
      <c r="AXZ152" s="17"/>
      <c r="AYA152" s="17"/>
      <c r="AYB152" s="17"/>
      <c r="AYC152" s="17"/>
      <c r="AYD152" s="17"/>
      <c r="AYE152" s="17"/>
      <c r="AYF152" s="17"/>
      <c r="AYG152" s="17"/>
      <c r="AYH152" s="17"/>
      <c r="AYI152" s="17"/>
      <c r="AYJ152" s="17"/>
      <c r="AYK152" s="17"/>
      <c r="AYL152" s="17"/>
      <c r="AYM152" s="17"/>
      <c r="AYN152" s="17"/>
      <c r="AYO152" s="17"/>
      <c r="AYP152" s="17"/>
      <c r="AYQ152" s="17"/>
      <c r="AYR152" s="17"/>
      <c r="AYS152" s="17"/>
      <c r="AYT152" s="17"/>
      <c r="AYU152" s="17"/>
      <c r="AYV152" s="17"/>
      <c r="AYW152" s="17"/>
      <c r="AYX152" s="17"/>
      <c r="AYY152" s="17"/>
      <c r="AYZ152" s="17"/>
      <c r="AZA152" s="17"/>
      <c r="AZB152" s="17"/>
      <c r="AZC152" s="17"/>
      <c r="AZD152" s="17"/>
      <c r="AZE152" s="17"/>
      <c r="AZF152" s="17"/>
      <c r="AZG152" s="17"/>
      <c r="AZH152" s="17"/>
      <c r="AZI152" s="17"/>
      <c r="AZJ152" s="17"/>
      <c r="AZK152" s="17"/>
      <c r="AZL152" s="17"/>
      <c r="AZM152" s="17"/>
      <c r="AZN152" s="17"/>
      <c r="AZO152" s="17"/>
      <c r="AZP152" s="17"/>
      <c r="AZQ152" s="17"/>
      <c r="AZR152" s="17"/>
      <c r="AZS152" s="17"/>
      <c r="AZT152" s="17"/>
      <c r="AZU152" s="17"/>
      <c r="AZV152" s="17"/>
      <c r="AZW152" s="17"/>
      <c r="AZX152" s="17"/>
      <c r="AZY152" s="17"/>
      <c r="AZZ152" s="17"/>
      <c r="BAA152" s="17"/>
      <c r="BAB152" s="17"/>
      <c r="BAC152" s="17"/>
      <c r="BAD152" s="17"/>
      <c r="BAE152" s="17"/>
      <c r="BAF152" s="17"/>
      <c r="BAG152" s="17"/>
      <c r="BAH152" s="17"/>
      <c r="BAI152" s="17"/>
      <c r="BAJ152" s="17"/>
      <c r="BAK152" s="17"/>
      <c r="BAL152" s="17"/>
      <c r="BAM152" s="17"/>
      <c r="BAN152" s="17"/>
      <c r="BAO152" s="17"/>
      <c r="BAP152" s="17"/>
      <c r="BAQ152" s="17"/>
      <c r="BAR152" s="17"/>
      <c r="BAS152" s="17"/>
      <c r="BAT152" s="17"/>
      <c r="BAU152" s="17"/>
      <c r="BAV152" s="17"/>
      <c r="BAW152" s="17"/>
      <c r="BAX152" s="17"/>
      <c r="BAY152" s="17"/>
      <c r="BAZ152" s="17"/>
      <c r="BBA152" s="17"/>
      <c r="BBB152" s="17"/>
      <c r="BBC152" s="17"/>
      <c r="BBD152" s="17"/>
      <c r="BBE152" s="17"/>
      <c r="BBF152" s="17"/>
      <c r="BBG152" s="17"/>
      <c r="BBH152" s="17"/>
      <c r="BBI152" s="17"/>
      <c r="BBJ152" s="17"/>
      <c r="BBK152" s="17"/>
      <c r="BBL152" s="17"/>
      <c r="BBM152" s="17"/>
      <c r="BBN152" s="17"/>
      <c r="BBO152" s="17"/>
      <c r="BBP152" s="17"/>
      <c r="BBQ152" s="17"/>
      <c r="BBR152" s="17"/>
      <c r="BBS152" s="17"/>
      <c r="BBT152" s="17"/>
      <c r="BBU152" s="17"/>
      <c r="BBV152" s="17"/>
      <c r="BBW152" s="17"/>
      <c r="BBX152" s="17"/>
      <c r="BBY152" s="17"/>
      <c r="BBZ152" s="17"/>
      <c r="BCA152" s="17"/>
      <c r="BCB152" s="17"/>
      <c r="BCC152" s="17"/>
      <c r="BCD152" s="17"/>
      <c r="BCE152" s="17"/>
      <c r="BCF152" s="17"/>
      <c r="BCG152" s="17"/>
      <c r="BCH152" s="17"/>
      <c r="BCI152" s="17"/>
      <c r="BCJ152" s="17"/>
      <c r="BCK152" s="17"/>
      <c r="BCL152" s="17"/>
      <c r="BCM152" s="17"/>
      <c r="BCN152" s="17"/>
      <c r="BCO152" s="17"/>
      <c r="BCP152" s="17"/>
      <c r="BCQ152" s="17"/>
      <c r="BCR152" s="17"/>
      <c r="BCS152" s="17"/>
      <c r="BCT152" s="17"/>
      <c r="BCU152" s="17"/>
      <c r="BCV152" s="17"/>
      <c r="BCW152" s="17"/>
      <c r="BCX152" s="17"/>
      <c r="BCY152" s="17"/>
      <c r="BCZ152" s="17"/>
      <c r="BDA152" s="17"/>
      <c r="BDB152" s="17"/>
      <c r="BDC152" s="17"/>
      <c r="BDD152" s="17"/>
      <c r="BDE152" s="17"/>
      <c r="BDF152" s="17"/>
      <c r="BDG152" s="17"/>
      <c r="BDH152" s="17"/>
      <c r="BDI152" s="17"/>
      <c r="BDJ152" s="17"/>
      <c r="BDK152" s="17"/>
      <c r="BDL152" s="17"/>
      <c r="BDM152" s="17"/>
      <c r="BDN152" s="17"/>
      <c r="BDO152" s="17"/>
      <c r="BDP152" s="17"/>
      <c r="BDQ152" s="17"/>
      <c r="BDR152" s="17"/>
      <c r="BDS152" s="17"/>
      <c r="BDT152" s="17"/>
      <c r="BDU152" s="17"/>
      <c r="BDV152" s="17"/>
      <c r="BDW152" s="17"/>
      <c r="BDX152" s="17"/>
      <c r="BDY152" s="17"/>
      <c r="BDZ152" s="17"/>
      <c r="BEA152" s="17"/>
      <c r="BEB152" s="17"/>
      <c r="BEC152" s="17"/>
      <c r="BED152" s="17"/>
      <c r="BEE152" s="17"/>
      <c r="BEF152" s="17"/>
      <c r="BEG152" s="17"/>
      <c r="BEH152" s="17"/>
      <c r="BEI152" s="17"/>
      <c r="BEJ152" s="17"/>
      <c r="BEK152" s="17"/>
      <c r="BEL152" s="17"/>
      <c r="BEM152" s="17"/>
      <c r="BEN152" s="17"/>
      <c r="BEO152" s="17"/>
      <c r="BEP152" s="17"/>
      <c r="BEQ152" s="17"/>
      <c r="BER152" s="17"/>
      <c r="BES152" s="17"/>
      <c r="BET152" s="17"/>
      <c r="BEU152" s="17"/>
      <c r="BEV152" s="17"/>
      <c r="BEW152" s="17"/>
      <c r="BEX152" s="17"/>
      <c r="BEY152" s="17"/>
      <c r="BEZ152" s="17"/>
      <c r="BFA152" s="17"/>
      <c r="BFB152" s="17"/>
      <c r="BFC152" s="17"/>
      <c r="BFD152" s="17"/>
      <c r="BFE152" s="17"/>
      <c r="BFF152" s="17"/>
      <c r="BFG152" s="17"/>
      <c r="BFH152" s="17"/>
      <c r="BFI152" s="17"/>
      <c r="BFJ152" s="17"/>
      <c r="BFK152" s="17"/>
      <c r="BFL152" s="17"/>
      <c r="BFM152" s="17"/>
      <c r="BFN152" s="17"/>
      <c r="BFO152" s="17"/>
      <c r="BFP152" s="17"/>
      <c r="BFQ152" s="17"/>
      <c r="BFR152" s="17"/>
      <c r="BFS152" s="17"/>
      <c r="BFT152" s="17"/>
      <c r="BFU152" s="17"/>
      <c r="BFV152" s="17"/>
      <c r="BFW152" s="17"/>
      <c r="BFX152" s="17"/>
      <c r="BFY152" s="17"/>
      <c r="BFZ152" s="17"/>
      <c r="BGA152" s="17"/>
      <c r="BGB152" s="17"/>
      <c r="BGC152" s="17"/>
      <c r="BGD152" s="17"/>
      <c r="BGE152" s="17"/>
      <c r="BGF152" s="17"/>
      <c r="BGG152" s="17"/>
      <c r="BGH152" s="17"/>
      <c r="BGI152" s="17"/>
      <c r="BGJ152" s="17"/>
      <c r="BGK152" s="17"/>
      <c r="BGL152" s="17"/>
      <c r="BGM152" s="17"/>
      <c r="BGN152" s="17"/>
      <c r="BGO152" s="17"/>
      <c r="BGP152" s="17"/>
      <c r="BGQ152" s="17"/>
      <c r="BGR152" s="17"/>
      <c r="BGS152" s="17"/>
      <c r="BGT152" s="17"/>
      <c r="BGU152" s="17"/>
      <c r="BGV152" s="17"/>
      <c r="BGW152" s="17"/>
      <c r="BGX152" s="17"/>
      <c r="BGY152" s="17"/>
      <c r="BGZ152" s="17"/>
      <c r="BHA152" s="17"/>
      <c r="BHB152" s="17"/>
      <c r="BHC152" s="17"/>
      <c r="BHD152" s="17"/>
      <c r="BHE152" s="17"/>
      <c r="BHF152" s="17"/>
      <c r="BHG152" s="17"/>
      <c r="BHH152" s="17"/>
      <c r="BHI152" s="17"/>
      <c r="BHJ152" s="17"/>
      <c r="BHK152" s="17"/>
      <c r="BHL152" s="17"/>
      <c r="BHM152" s="17"/>
      <c r="BHN152" s="17"/>
      <c r="BHO152" s="17"/>
      <c r="BHP152" s="17"/>
      <c r="BHQ152" s="17"/>
      <c r="BHR152" s="17"/>
      <c r="BHS152" s="17"/>
      <c r="BHT152" s="17"/>
      <c r="BHU152" s="17"/>
      <c r="BHV152" s="17"/>
      <c r="BHW152" s="17"/>
      <c r="BHX152" s="17"/>
      <c r="BHY152" s="17"/>
      <c r="BHZ152" s="17"/>
      <c r="BIA152" s="17"/>
      <c r="BIB152" s="17"/>
      <c r="BIC152" s="17"/>
      <c r="BID152" s="17"/>
      <c r="BIE152" s="17"/>
      <c r="BIF152" s="17"/>
      <c r="BIG152" s="17"/>
      <c r="BIH152" s="17"/>
      <c r="BII152" s="17"/>
      <c r="BIJ152" s="17"/>
      <c r="BIK152" s="17"/>
      <c r="BIL152" s="17"/>
      <c r="BIM152" s="17"/>
      <c r="BIN152" s="17"/>
      <c r="BIO152" s="17"/>
      <c r="BIP152" s="17"/>
      <c r="BIQ152" s="17"/>
      <c r="BIR152" s="17"/>
      <c r="BIS152" s="17"/>
      <c r="BIT152" s="17"/>
      <c r="BIU152" s="17"/>
      <c r="BIV152" s="17"/>
      <c r="BIW152" s="17"/>
      <c r="BIX152" s="17"/>
      <c r="BIY152" s="17"/>
      <c r="BIZ152" s="17"/>
      <c r="BJA152" s="17"/>
      <c r="BJB152" s="17"/>
      <c r="BJC152" s="17"/>
      <c r="BJD152" s="17"/>
      <c r="BJE152" s="17"/>
      <c r="BJF152" s="17"/>
      <c r="BJG152" s="17"/>
      <c r="BJH152" s="17"/>
      <c r="BJI152" s="17"/>
      <c r="BJJ152" s="17"/>
      <c r="BJK152" s="17"/>
      <c r="BJL152" s="17"/>
      <c r="BJM152" s="17"/>
      <c r="BJN152" s="17"/>
      <c r="BJO152" s="17"/>
      <c r="BJP152" s="17"/>
      <c r="BJQ152" s="17"/>
      <c r="BJR152" s="17"/>
      <c r="BJS152" s="17"/>
      <c r="BJT152" s="17"/>
      <c r="BJU152" s="17"/>
      <c r="BJV152" s="17"/>
      <c r="BJW152" s="17"/>
      <c r="BJX152" s="17"/>
      <c r="BJY152" s="17"/>
      <c r="BJZ152" s="17"/>
      <c r="BKA152" s="17"/>
      <c r="BKB152" s="17"/>
      <c r="BKC152" s="17"/>
      <c r="BKD152" s="17"/>
      <c r="BKE152" s="17"/>
      <c r="BKF152" s="17"/>
      <c r="BKG152" s="17"/>
      <c r="BKH152" s="17"/>
      <c r="BKI152" s="17"/>
      <c r="BKJ152" s="17"/>
      <c r="BKK152" s="17"/>
      <c r="BKL152" s="17"/>
      <c r="BKM152" s="17"/>
      <c r="BKN152" s="17"/>
      <c r="BKO152" s="17"/>
      <c r="BKP152" s="17"/>
      <c r="BKQ152" s="17"/>
      <c r="BKR152" s="17"/>
      <c r="BKS152" s="17"/>
      <c r="BKT152" s="17"/>
      <c r="BKU152" s="17"/>
      <c r="BKV152" s="17"/>
      <c r="BKW152" s="17"/>
      <c r="BKX152" s="17"/>
      <c r="BKY152" s="17"/>
      <c r="BKZ152" s="17"/>
      <c r="BLA152" s="17"/>
      <c r="BLB152" s="17"/>
      <c r="BLC152" s="17"/>
      <c r="BLD152" s="17"/>
      <c r="BLE152" s="17"/>
      <c r="BLF152" s="17"/>
      <c r="BLG152" s="17"/>
      <c r="BLH152" s="17"/>
      <c r="BLI152" s="17"/>
      <c r="BLJ152" s="17"/>
      <c r="BLK152" s="17"/>
      <c r="BLL152" s="17"/>
      <c r="BLM152" s="17"/>
      <c r="BLN152" s="17"/>
      <c r="BLO152" s="17"/>
      <c r="BLP152" s="17"/>
      <c r="BLQ152" s="17"/>
      <c r="BLR152" s="17"/>
      <c r="BLS152" s="17"/>
      <c r="BLT152" s="17"/>
      <c r="BLU152" s="17"/>
      <c r="BLV152" s="17"/>
      <c r="BLW152" s="17"/>
      <c r="BLX152" s="17"/>
      <c r="BLY152" s="17"/>
      <c r="BLZ152" s="17"/>
      <c r="BMA152" s="17"/>
      <c r="BMB152" s="17"/>
      <c r="BMC152" s="17"/>
      <c r="BMD152" s="17"/>
      <c r="BME152" s="17"/>
      <c r="BMF152" s="17"/>
      <c r="BMG152" s="17"/>
      <c r="BMH152" s="17"/>
      <c r="BMI152" s="17"/>
      <c r="BMJ152" s="17"/>
      <c r="BMK152" s="17"/>
      <c r="BML152" s="17"/>
      <c r="BMM152" s="17"/>
      <c r="BMN152" s="17"/>
      <c r="BMO152" s="17"/>
      <c r="BMP152" s="17"/>
      <c r="BMQ152" s="17"/>
      <c r="BMR152" s="17"/>
      <c r="BMS152" s="17"/>
      <c r="BMT152" s="17"/>
      <c r="BMU152" s="17"/>
      <c r="BMV152" s="17"/>
      <c r="BMW152" s="17"/>
      <c r="BMX152" s="17"/>
      <c r="BMY152" s="17"/>
      <c r="BMZ152" s="17"/>
      <c r="BNA152" s="17"/>
      <c r="BNB152" s="17"/>
      <c r="BNC152" s="17"/>
      <c r="BND152" s="17"/>
      <c r="BNE152" s="17"/>
      <c r="BNF152" s="17"/>
      <c r="BNG152" s="17"/>
      <c r="BNH152" s="17"/>
      <c r="BNI152" s="17"/>
      <c r="BNJ152" s="17"/>
      <c r="BNK152" s="17"/>
      <c r="BNL152" s="17"/>
      <c r="BNM152" s="17"/>
      <c r="BNN152" s="17"/>
      <c r="BNO152" s="17"/>
      <c r="BNP152" s="17"/>
      <c r="BNQ152" s="17"/>
      <c r="BNR152" s="17"/>
      <c r="BNS152" s="17"/>
      <c r="BNT152" s="17"/>
      <c r="BNU152" s="17"/>
      <c r="BNV152" s="17"/>
      <c r="BNW152" s="17"/>
      <c r="BNX152" s="17"/>
      <c r="BNY152" s="17"/>
      <c r="BNZ152" s="17"/>
      <c r="BOA152" s="17"/>
      <c r="BOB152" s="17"/>
      <c r="BOC152" s="17"/>
      <c r="BOD152" s="17"/>
      <c r="BOE152" s="17"/>
      <c r="BOF152" s="17"/>
      <c r="BOG152" s="17"/>
      <c r="BOH152" s="17"/>
      <c r="BOI152" s="17"/>
      <c r="BOJ152" s="17"/>
      <c r="BOK152" s="17"/>
      <c r="BOL152" s="17"/>
      <c r="BOM152" s="17"/>
      <c r="BON152" s="17"/>
      <c r="BOO152" s="17"/>
      <c r="BOP152" s="17"/>
      <c r="BOQ152" s="17"/>
      <c r="BOR152" s="17"/>
      <c r="BOS152" s="17"/>
      <c r="BOT152" s="17"/>
      <c r="BOU152" s="17"/>
      <c r="BOV152" s="17"/>
      <c r="BOW152" s="17"/>
      <c r="BOX152" s="17"/>
      <c r="BOY152" s="17"/>
      <c r="BOZ152" s="17"/>
      <c r="BPA152" s="17"/>
      <c r="BPB152" s="17"/>
      <c r="BPC152" s="17"/>
      <c r="BPD152" s="17"/>
      <c r="BPE152" s="17"/>
      <c r="BPF152" s="17"/>
      <c r="BPG152" s="17"/>
      <c r="BPH152" s="17"/>
      <c r="BPI152" s="17"/>
      <c r="BPJ152" s="17"/>
      <c r="BPK152" s="17"/>
      <c r="BPL152" s="17"/>
      <c r="BPM152" s="17"/>
      <c r="BPN152" s="17"/>
      <c r="BPO152" s="17"/>
      <c r="BPP152" s="17"/>
      <c r="BPQ152" s="17"/>
      <c r="BPR152" s="17"/>
      <c r="BPS152" s="17"/>
      <c r="BPT152" s="17"/>
      <c r="BPU152" s="17"/>
      <c r="BPV152" s="17"/>
      <c r="BPW152" s="17"/>
      <c r="BPX152" s="17"/>
      <c r="BPY152" s="17"/>
      <c r="BPZ152" s="17"/>
      <c r="BQA152" s="17"/>
      <c r="BQB152" s="17"/>
      <c r="BQC152" s="17"/>
      <c r="BQD152" s="17"/>
      <c r="BQE152" s="14" t="s">
        <v>3962</v>
      </c>
      <c r="BQF152" s="14" t="s">
        <v>3963</v>
      </c>
      <c r="BQG152" s="14" t="s">
        <v>3964</v>
      </c>
      <c r="BQI152" s="14" t="s">
        <v>3965</v>
      </c>
      <c r="BQK152" s="17"/>
      <c r="BQL152" s="17"/>
      <c r="BQM152" s="17"/>
      <c r="BQN152" s="17"/>
      <c r="BQO152" s="17"/>
      <c r="BQP152" s="17"/>
      <c r="BQQ152" s="17"/>
      <c r="BQR152" s="17"/>
      <c r="BQS152" s="17"/>
      <c r="BQT152" s="17"/>
      <c r="BQU152" s="17"/>
      <c r="BQV152" s="17"/>
      <c r="BQW152" s="17"/>
      <c r="BQX152" s="17"/>
      <c r="BQY152" s="17"/>
      <c r="BQZ152" s="17"/>
      <c r="BRA152" s="17"/>
      <c r="BRB152" s="17"/>
      <c r="BRC152" s="17"/>
      <c r="BRD152" s="17"/>
      <c r="BRE152" s="17"/>
      <c r="BRF152" s="17"/>
      <c r="BRG152" s="17"/>
      <c r="BRH152" s="17"/>
      <c r="BRI152" s="17"/>
      <c r="BRJ152" s="17"/>
      <c r="BRK152" s="17"/>
      <c r="BRL152" s="17"/>
      <c r="BRM152" s="17"/>
      <c r="BRN152" s="17"/>
      <c r="BRO152" s="17"/>
      <c r="BRP152" s="17"/>
      <c r="BRQ152" s="17"/>
      <c r="BRR152" s="17"/>
      <c r="BRS152" s="17"/>
      <c r="BRT152" s="17"/>
      <c r="BRU152" s="17"/>
      <c r="BRV152" s="17"/>
      <c r="BRW152" s="17"/>
      <c r="BRX152" s="17"/>
      <c r="BRY152" s="17"/>
      <c r="BRZ152" s="17"/>
      <c r="BSA152" s="17"/>
      <c r="BSB152" s="17"/>
      <c r="BSC152" s="17"/>
      <c r="BSD152" s="17"/>
      <c r="BSE152" s="17"/>
      <c r="BSF152" s="17"/>
      <c r="BSG152" s="17"/>
      <c r="BSH152" s="17"/>
      <c r="BSI152" s="17"/>
      <c r="BSJ152" s="17"/>
      <c r="BSK152" s="17"/>
      <c r="BSL152" s="17"/>
      <c r="BSM152" s="17"/>
      <c r="BSN152" s="17"/>
      <c r="BSO152" s="17"/>
      <c r="BSP152" s="17"/>
      <c r="BSQ152" s="17"/>
      <c r="BSR152" s="17"/>
      <c r="BSS152" s="17"/>
      <c r="BST152" s="17"/>
      <c r="BSU152" s="17"/>
      <c r="BSV152" s="17"/>
      <c r="BSW152" s="17"/>
      <c r="BSX152" s="17"/>
      <c r="BSY152" s="17"/>
      <c r="BSZ152" s="17"/>
      <c r="BTA152" s="17"/>
      <c r="BTB152" s="17"/>
      <c r="BTC152" s="17"/>
      <c r="BTD152" s="17"/>
      <c r="BTE152" s="17"/>
      <c r="BTF152" s="17"/>
      <c r="BTG152" s="17"/>
      <c r="BTH152" s="17"/>
      <c r="BTI152" s="17"/>
      <c r="BTJ152" s="17"/>
      <c r="BTK152" s="17"/>
      <c r="BTL152" s="17"/>
      <c r="BTM152" s="17"/>
      <c r="BTN152" s="17"/>
      <c r="BTO152" s="17"/>
      <c r="BTP152" s="17"/>
      <c r="BTQ152" s="17"/>
      <c r="BTR152" s="17"/>
      <c r="BTS152" s="17"/>
      <c r="BTT152" s="17"/>
      <c r="BTU152" s="17"/>
      <c r="BTV152" s="17"/>
      <c r="BTW152" s="17"/>
      <c r="BTX152" s="17"/>
      <c r="BTY152" s="17"/>
      <c r="BTZ152" s="17"/>
      <c r="BUA152" s="17"/>
      <c r="BUB152" s="17"/>
      <c r="BUC152" s="17"/>
      <c r="BUD152" s="17"/>
      <c r="BUE152" s="17"/>
      <c r="BUF152" s="17"/>
      <c r="BUG152" s="17"/>
      <c r="BUH152" s="17"/>
      <c r="BUI152" s="17"/>
      <c r="BUJ152" s="17"/>
      <c r="BUK152" s="17"/>
      <c r="BUL152" s="17"/>
      <c r="BUM152" s="17"/>
      <c r="BUN152" s="17"/>
      <c r="BUO152" s="17"/>
      <c r="BUP152" s="17"/>
      <c r="BUQ152" s="17"/>
      <c r="BUR152" s="17"/>
      <c r="BUS152" s="17"/>
      <c r="BUT152" s="17"/>
      <c r="BUU152" s="17"/>
      <c r="BUV152" s="17"/>
      <c r="BUW152" s="17"/>
      <c r="BUX152" s="17"/>
      <c r="BUY152" s="17"/>
      <c r="BUZ152" s="17"/>
      <c r="BVA152" s="17"/>
      <c r="BVB152" s="17"/>
      <c r="BVC152" s="17"/>
      <c r="BVD152" s="17"/>
      <c r="BVE152" s="17"/>
      <c r="BVF152" s="17"/>
      <c r="BVG152" s="17"/>
      <c r="BVH152" s="17"/>
      <c r="BVI152" s="17"/>
      <c r="BVJ152" s="17"/>
      <c r="BVK152" s="17"/>
      <c r="BVL152" s="17"/>
      <c r="BVM152" s="17"/>
      <c r="BVN152" s="17"/>
      <c r="BVO152" s="17"/>
      <c r="BVP152" s="17"/>
      <c r="BVQ152" s="17"/>
      <c r="BVR152" s="17"/>
      <c r="BVS152" s="17"/>
      <c r="BVT152" s="17"/>
      <c r="BVU152" s="17"/>
      <c r="BVV152" s="17"/>
      <c r="BVW152" s="17"/>
      <c r="BVX152" s="17"/>
      <c r="BVY152" s="17"/>
      <c r="BVZ152" s="17"/>
      <c r="BWA152" s="17"/>
      <c r="BWB152" s="17"/>
      <c r="BWC152" s="17"/>
      <c r="BWD152" s="17"/>
      <c r="BWE152" s="17"/>
      <c r="BWF152" s="17"/>
      <c r="BWG152" s="17"/>
      <c r="BWH152" s="17"/>
      <c r="BWI152" s="17"/>
      <c r="BWJ152" s="17"/>
      <c r="BWK152" s="17"/>
      <c r="BWL152" s="17"/>
      <c r="BWM152" s="17"/>
      <c r="BWN152" s="17"/>
      <c r="BWO152" s="17"/>
      <c r="BWP152" s="17"/>
      <c r="BWQ152" s="17"/>
      <c r="BWR152" s="17"/>
      <c r="BWS152" s="17"/>
      <c r="BWT152" s="17"/>
      <c r="BWU152" s="17"/>
      <c r="BWV152" s="17"/>
      <c r="BWW152" s="17"/>
      <c r="BWX152" s="17"/>
      <c r="BWY152" s="17"/>
      <c r="BWZ152" s="17"/>
      <c r="BXA152" s="17"/>
      <c r="BXB152" s="17"/>
      <c r="BXC152" s="17"/>
      <c r="BXD152" s="17"/>
      <c r="BXE152" s="17"/>
      <c r="BXF152" s="17"/>
      <c r="BXG152" s="17"/>
      <c r="BXH152" s="17"/>
      <c r="BXI152" s="17"/>
      <c r="BXJ152" s="17"/>
      <c r="BXK152" s="17"/>
      <c r="BXL152" s="17"/>
      <c r="BXM152" s="17"/>
      <c r="BXN152" s="17"/>
      <c r="BXO152" s="17"/>
      <c r="BXP152" s="17"/>
      <c r="BXQ152" s="17"/>
      <c r="BXR152" s="17"/>
      <c r="BXS152" s="17"/>
      <c r="BXT152" s="17"/>
      <c r="BXU152" s="17"/>
      <c r="BXV152" s="17"/>
      <c r="BXW152" s="17"/>
      <c r="BXX152" s="17"/>
      <c r="BXY152" s="17"/>
      <c r="BXZ152" s="17"/>
      <c r="BYA152" s="17"/>
      <c r="BYB152" s="17"/>
      <c r="BYC152" s="17"/>
      <c r="BYD152" s="17"/>
      <c r="BYE152" s="17"/>
      <c r="BYF152" s="17"/>
      <c r="BYG152" s="17"/>
      <c r="BYH152" s="17"/>
      <c r="BYI152" s="17"/>
      <c r="BYJ152" s="17"/>
      <c r="BYK152" s="17"/>
      <c r="BYL152" s="17"/>
      <c r="BYM152" s="17"/>
      <c r="BYN152" s="17"/>
      <c r="BYO152" s="17"/>
      <c r="BYP152" s="17"/>
      <c r="BYQ152" s="17"/>
      <c r="BYR152" s="17"/>
      <c r="BYS152" s="17"/>
      <c r="BYT152" s="17"/>
      <c r="BYU152" s="17"/>
      <c r="BYV152" s="17"/>
      <c r="BYW152" s="17"/>
      <c r="BYX152" s="17"/>
      <c r="BYY152" s="17"/>
      <c r="BYZ152" s="17"/>
      <c r="BZA152" s="17"/>
      <c r="BZB152" s="17"/>
      <c r="BZC152" s="17"/>
      <c r="BZD152" s="17"/>
      <c r="BZE152" s="17"/>
      <c r="BZF152" s="17"/>
      <c r="BZG152" s="17"/>
      <c r="BZH152" s="17"/>
      <c r="BZI152" s="17"/>
      <c r="BZJ152" s="17"/>
      <c r="BZK152" s="17"/>
      <c r="BZL152" s="17"/>
      <c r="BZM152" s="17"/>
      <c r="BZN152" s="17"/>
      <c r="BZO152" s="17"/>
      <c r="BZP152" s="17"/>
      <c r="BZQ152" s="17"/>
      <c r="BZR152" s="17"/>
      <c r="BZS152" s="17"/>
      <c r="BZT152" s="17"/>
      <c r="BZU152" s="17"/>
      <c r="BZV152" s="17"/>
      <c r="BZW152" s="17"/>
      <c r="BZX152" s="17"/>
      <c r="BZY152" s="17"/>
      <c r="BZZ152" s="17"/>
      <c r="CAA152" s="17"/>
      <c r="CAB152" s="17"/>
      <c r="CAC152" s="17"/>
      <c r="CAD152" s="17"/>
      <c r="CAE152" s="17"/>
      <c r="CAF152" s="17"/>
      <c r="CAG152" s="17"/>
      <c r="CAH152" s="17"/>
      <c r="CAI152" s="17"/>
      <c r="CAJ152" s="17"/>
      <c r="CAK152" s="17"/>
      <c r="CAL152" s="17"/>
      <c r="CAM152" s="17"/>
      <c r="CAN152" s="17"/>
      <c r="CAO152" s="17"/>
      <c r="CAP152" s="17"/>
      <c r="CAQ152" s="17"/>
      <c r="CAR152" s="17"/>
      <c r="CAS152" s="17"/>
      <c r="CAT152" s="17"/>
      <c r="CAU152" s="17"/>
      <c r="CAV152" s="17"/>
      <c r="CAW152" s="17"/>
      <c r="CAX152" s="17"/>
      <c r="CAY152" s="17"/>
      <c r="CAZ152" s="17"/>
      <c r="CBA152" s="17"/>
      <c r="CBB152" s="17"/>
      <c r="CBC152" s="17"/>
      <c r="CBD152" s="17"/>
      <c r="CBE152" s="17"/>
      <c r="CBF152" s="17"/>
      <c r="CBG152" s="17"/>
      <c r="CBH152" s="17"/>
      <c r="CBI152" s="17"/>
      <c r="CBJ152" s="17"/>
      <c r="CBK152" s="17"/>
      <c r="CBL152" s="17"/>
      <c r="CBM152" s="17"/>
      <c r="CBN152" s="17"/>
      <c r="CBO152" s="17"/>
      <c r="CBP152" s="17"/>
      <c r="CBQ152" s="17"/>
      <c r="CBR152" s="17"/>
      <c r="CBS152" s="17"/>
      <c r="CBT152" s="17"/>
      <c r="CBU152" s="17"/>
      <c r="CBV152" s="17"/>
      <c r="CBW152" s="17"/>
      <c r="CBX152" s="17"/>
      <c r="CBY152" s="17"/>
      <c r="CBZ152" s="17"/>
      <c r="CCA152" s="17"/>
      <c r="CCB152" s="17"/>
      <c r="CCC152" s="17"/>
      <c r="CCD152" s="17"/>
      <c r="CCE152" s="17"/>
      <c r="CCF152" s="17"/>
      <c r="CCG152" s="17"/>
      <c r="CCH152" s="17"/>
      <c r="CCI152" s="17"/>
      <c r="CCJ152" s="17"/>
      <c r="CCK152" s="17"/>
      <c r="CCL152" s="17"/>
      <c r="CCM152" s="17"/>
      <c r="CCN152" s="17"/>
      <c r="CCO152" s="17"/>
      <c r="CCP152" s="17"/>
      <c r="CCQ152" s="17"/>
      <c r="CCR152" s="17"/>
      <c r="CCS152" s="17"/>
      <c r="CCT152" s="17"/>
      <c r="CCU152" s="17"/>
      <c r="CCV152" s="17"/>
      <c r="CCW152" s="17"/>
      <c r="CCX152" s="17"/>
      <c r="CCY152" s="17"/>
      <c r="CCZ152" s="17"/>
      <c r="CDA152" s="17"/>
      <c r="CDB152" s="17"/>
      <c r="CDC152" s="17"/>
      <c r="CDD152" s="17"/>
      <c r="CDE152" s="17"/>
      <c r="CDF152" s="17"/>
      <c r="CDG152" s="17"/>
      <c r="CDH152" s="17"/>
      <c r="CDI152" s="17"/>
      <c r="CDJ152" s="17"/>
      <c r="CDK152" s="17"/>
      <c r="CDL152" s="17"/>
      <c r="CDM152" s="17"/>
      <c r="CDN152" s="17"/>
      <c r="CDO152" s="17"/>
      <c r="CDP152" s="17"/>
      <c r="CDQ152" s="17"/>
      <c r="CDR152" s="17"/>
      <c r="CDS152" s="17"/>
      <c r="CDT152" s="17"/>
      <c r="CDU152" s="17"/>
    </row>
    <row r="153">
      <c r="A153" s="14" t="s">
        <v>3951</v>
      </c>
      <c r="B153" s="14" t="s">
        <v>3966</v>
      </c>
      <c r="D153" s="14" t="s">
        <v>2871</v>
      </c>
      <c r="E153" s="14" t="s">
        <v>3953</v>
      </c>
      <c r="F153" s="14" t="s">
        <v>2835</v>
      </c>
      <c r="I153" s="14" t="s">
        <v>3954</v>
      </c>
      <c r="J153" s="14" t="s">
        <v>2618</v>
      </c>
      <c r="K153" s="14" t="s">
        <v>2619</v>
      </c>
      <c r="L153" s="14" t="s">
        <v>2658</v>
      </c>
      <c r="M153" s="17"/>
      <c r="N153" s="14" t="s">
        <v>21</v>
      </c>
      <c r="O153" s="14" t="s">
        <v>21</v>
      </c>
      <c r="P153" s="14" t="s">
        <v>3955</v>
      </c>
      <c r="Q153" s="16">
        <v>11.0</v>
      </c>
      <c r="R153" s="16">
        <v>4107743.0</v>
      </c>
      <c r="S153" s="16">
        <v>4107743.0</v>
      </c>
      <c r="T153" s="14" t="s">
        <v>2622</v>
      </c>
      <c r="U153" s="14" t="s">
        <v>2621</v>
      </c>
      <c r="V153" s="14" t="s">
        <v>3956</v>
      </c>
      <c r="W153" s="14" t="s">
        <v>3957</v>
      </c>
      <c r="X153" s="16">
        <v>0.52</v>
      </c>
      <c r="Y153" s="17"/>
      <c r="Z153" s="16">
        <v>16.0</v>
      </c>
      <c r="AA153" s="16">
        <v>15.0</v>
      </c>
      <c r="AB153" s="17"/>
      <c r="AC153" s="16">
        <v>35.0</v>
      </c>
      <c r="AD153" s="16">
        <v>908.0</v>
      </c>
      <c r="AE153" s="22">
        <v>45608.0</v>
      </c>
      <c r="AF153" s="17"/>
      <c r="AG153" s="14" t="s">
        <v>3958</v>
      </c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6">
        <v>2.0</v>
      </c>
      <c r="BH153" s="14" t="s">
        <v>1447</v>
      </c>
      <c r="BI153" s="14" t="s">
        <v>2594</v>
      </c>
      <c r="BJ153" s="14" t="s">
        <v>2566</v>
      </c>
      <c r="BK153" s="17"/>
      <c r="BL153" s="17"/>
      <c r="BM153" s="16">
        <v>30.5</v>
      </c>
      <c r="BN153" s="17"/>
      <c r="BO153" s="17"/>
      <c r="BP153" s="17"/>
      <c r="BQ153" s="17"/>
      <c r="BR153" s="17"/>
      <c r="BS153" s="16">
        <v>0.472</v>
      </c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4" t="s">
        <v>3959</v>
      </c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  <c r="KL153" s="17"/>
      <c r="KM153" s="17"/>
      <c r="KN153" s="17"/>
      <c r="KO153" s="17"/>
      <c r="KP153" s="17"/>
      <c r="KQ153" s="17"/>
      <c r="KR153" s="17"/>
      <c r="KS153" s="17"/>
      <c r="KT153" s="17"/>
      <c r="KU153" s="17"/>
      <c r="KV153" s="17"/>
      <c r="KW153" s="17"/>
      <c r="KX153" s="17"/>
      <c r="KY153" s="17"/>
      <c r="KZ153" s="17"/>
      <c r="LA153" s="17"/>
      <c r="LB153" s="17"/>
      <c r="LC153" s="17"/>
      <c r="LD153" s="17"/>
      <c r="LE153" s="17"/>
      <c r="LF153" s="17"/>
      <c r="LG153" s="17"/>
      <c r="LH153" s="17"/>
      <c r="LI153" s="17"/>
      <c r="LJ153" s="17"/>
      <c r="LK153" s="17"/>
      <c r="LL153" s="17"/>
      <c r="LM153" s="17"/>
      <c r="LN153" s="17"/>
      <c r="LO153" s="17"/>
      <c r="LP153" s="17"/>
      <c r="LQ153" s="17"/>
      <c r="LR153" s="17"/>
      <c r="LS153" s="17"/>
      <c r="LT153" s="17"/>
      <c r="LU153" s="17"/>
      <c r="LV153" s="17"/>
      <c r="LW153" s="17"/>
      <c r="LX153" s="17"/>
      <c r="LY153" s="17"/>
      <c r="LZ153" s="17"/>
      <c r="MA153" s="17"/>
      <c r="MB153" s="17"/>
      <c r="MC153" s="17"/>
      <c r="MD153" s="17"/>
      <c r="ME153" s="17"/>
      <c r="MF153" s="17"/>
      <c r="MG153" s="17"/>
      <c r="MH153" s="17"/>
      <c r="MI153" s="17"/>
      <c r="MJ153" s="17"/>
      <c r="MK153" s="17"/>
      <c r="ML153" s="17"/>
      <c r="MM153" s="17"/>
      <c r="MN153" s="17"/>
      <c r="MO153" s="17"/>
      <c r="MP153" s="17"/>
      <c r="MQ153" s="17"/>
      <c r="MR153" s="17"/>
      <c r="MS153" s="17"/>
      <c r="MT153" s="17"/>
      <c r="MU153" s="17"/>
      <c r="MV153" s="17"/>
      <c r="MW153" s="17"/>
      <c r="MX153" s="17"/>
      <c r="MY153" s="17"/>
      <c r="MZ153" s="17"/>
      <c r="NA153" s="17"/>
      <c r="NB153" s="17"/>
      <c r="NC153" s="17"/>
      <c r="ND153" s="17"/>
      <c r="NE153" s="17"/>
      <c r="NF153" s="17"/>
      <c r="NG153" s="17"/>
      <c r="NH153" s="17"/>
      <c r="NI153" s="17"/>
      <c r="NJ153" s="17"/>
      <c r="NK153" s="17"/>
      <c r="NL153" s="17"/>
      <c r="NM153" s="17"/>
      <c r="NN153" s="17"/>
      <c r="NO153" s="17"/>
      <c r="NP153" s="17"/>
      <c r="NQ153" s="17"/>
      <c r="NR153" s="17"/>
      <c r="NS153" s="17"/>
      <c r="NT153" s="17"/>
      <c r="NU153" s="17"/>
      <c r="NV153" s="17"/>
      <c r="NW153" s="17"/>
      <c r="NX153" s="17"/>
      <c r="NY153" s="17"/>
      <c r="NZ153" s="17"/>
      <c r="OA153" s="17"/>
      <c r="OB153" s="17"/>
      <c r="OC153" s="17"/>
      <c r="OD153" s="17"/>
      <c r="OE153" s="17"/>
      <c r="OF153" s="14" t="s">
        <v>3960</v>
      </c>
      <c r="OG153" s="17"/>
      <c r="OH153" s="17"/>
      <c r="OI153" s="17"/>
      <c r="OJ153" s="17"/>
      <c r="OK153" s="17"/>
      <c r="OL153" s="17"/>
      <c r="OM153" s="17"/>
      <c r="ON153" s="17"/>
      <c r="OO153" s="17"/>
      <c r="OP153" s="17"/>
      <c r="OQ153" s="17"/>
      <c r="OR153" s="17"/>
      <c r="OS153" s="17"/>
      <c r="OT153" s="17"/>
      <c r="OU153" s="17"/>
      <c r="OV153" s="17"/>
      <c r="OW153" s="17"/>
      <c r="OX153" s="17"/>
      <c r="OY153" s="17"/>
      <c r="OZ153" s="17"/>
      <c r="PA153" s="17"/>
      <c r="PB153" s="17"/>
      <c r="PC153" s="17"/>
      <c r="PD153" s="17"/>
      <c r="PE153" s="17"/>
      <c r="PF153" s="17"/>
      <c r="PG153" s="17"/>
      <c r="PH153" s="17"/>
      <c r="PI153" s="17"/>
      <c r="PJ153" s="17"/>
      <c r="PK153" s="17"/>
      <c r="PL153" s="17"/>
      <c r="PM153" s="17"/>
      <c r="PN153" s="17"/>
      <c r="PO153" s="17"/>
      <c r="PP153" s="17"/>
      <c r="PQ153" s="17"/>
      <c r="PR153" s="17"/>
      <c r="PS153" s="17"/>
      <c r="PT153" s="17"/>
      <c r="PU153" s="17"/>
      <c r="PV153" s="17"/>
      <c r="PW153" s="17"/>
      <c r="PX153" s="17"/>
      <c r="PY153" s="17"/>
      <c r="PZ153" s="17"/>
      <c r="QA153" s="17"/>
      <c r="QB153" s="17"/>
      <c r="QC153" s="17"/>
      <c r="QD153" s="17"/>
      <c r="QE153" s="17"/>
      <c r="QF153" s="17"/>
      <c r="QG153" s="17"/>
      <c r="QH153" s="17"/>
      <c r="QI153" s="17"/>
      <c r="QJ153" s="17"/>
      <c r="QK153" s="17"/>
      <c r="QL153" s="17"/>
      <c r="QM153" s="17"/>
      <c r="QN153" s="17"/>
      <c r="QO153" s="17"/>
      <c r="QP153" s="17"/>
      <c r="QQ153" s="17"/>
      <c r="QR153" s="17"/>
      <c r="QS153" s="17"/>
      <c r="QT153" s="17"/>
      <c r="QU153" s="17"/>
      <c r="QV153" s="17"/>
      <c r="QW153" s="17"/>
      <c r="QX153" s="17"/>
      <c r="QY153" s="17"/>
      <c r="QZ153" s="17"/>
      <c r="RA153" s="17"/>
      <c r="RB153" s="17"/>
      <c r="RC153" s="17"/>
      <c r="RD153" s="17"/>
      <c r="RE153" s="17"/>
      <c r="RF153" s="17"/>
      <c r="RG153" s="17"/>
      <c r="RH153" s="17"/>
      <c r="RI153" s="17"/>
      <c r="RJ153" s="17"/>
      <c r="RK153" s="17"/>
      <c r="RL153" s="17"/>
      <c r="RM153" s="17"/>
      <c r="RN153" s="17"/>
      <c r="RO153" s="17"/>
      <c r="RP153" s="17"/>
      <c r="RQ153" s="17"/>
      <c r="RR153" s="17"/>
      <c r="RS153" s="17"/>
      <c r="RT153" s="17"/>
      <c r="RU153" s="17"/>
      <c r="RV153" s="17"/>
      <c r="RW153" s="17"/>
      <c r="RX153" s="17"/>
      <c r="RY153" s="17"/>
      <c r="RZ153" s="17"/>
      <c r="SA153" s="17"/>
      <c r="SB153" s="17"/>
      <c r="SC153" s="17"/>
      <c r="SD153" s="17"/>
      <c r="SE153" s="17"/>
      <c r="SF153" s="17"/>
      <c r="SG153" s="17"/>
      <c r="SH153" s="17"/>
      <c r="SI153" s="17"/>
      <c r="SJ153" s="17"/>
      <c r="SK153" s="17"/>
      <c r="SL153" s="17"/>
      <c r="SM153" s="17"/>
      <c r="SN153" s="17"/>
      <c r="SO153" s="17"/>
      <c r="SP153" s="17"/>
      <c r="SQ153" s="17"/>
      <c r="SR153" s="17"/>
      <c r="SS153" s="17"/>
      <c r="ST153" s="17"/>
      <c r="SU153" s="17"/>
      <c r="SV153" s="17"/>
      <c r="SW153" s="17"/>
      <c r="SX153" s="17"/>
      <c r="SY153" s="17"/>
      <c r="SZ153" s="17"/>
      <c r="TA153" s="17"/>
      <c r="TB153" s="17"/>
      <c r="TC153" s="17"/>
      <c r="TD153" s="17"/>
      <c r="TE153" s="17"/>
      <c r="TF153" s="17"/>
      <c r="TG153" s="17"/>
      <c r="TH153" s="17"/>
      <c r="TI153" s="17"/>
      <c r="TJ153" s="17"/>
      <c r="TK153" s="17"/>
      <c r="TL153" s="17"/>
      <c r="TM153" s="17"/>
      <c r="TN153" s="17"/>
      <c r="TO153" s="17"/>
      <c r="TP153" s="17"/>
      <c r="TQ153" s="17"/>
      <c r="TR153" s="17"/>
      <c r="TS153" s="17"/>
      <c r="TT153" s="17"/>
      <c r="TU153" s="17"/>
      <c r="TV153" s="17"/>
      <c r="TW153" s="17"/>
      <c r="TX153" s="17"/>
      <c r="TY153" s="17"/>
      <c r="TZ153" s="17"/>
      <c r="UA153" s="17"/>
      <c r="UB153" s="17"/>
      <c r="UC153" s="17"/>
      <c r="UD153" s="17"/>
      <c r="UE153" s="17"/>
      <c r="UF153" s="17"/>
      <c r="UG153" s="17"/>
      <c r="UH153" s="17"/>
      <c r="UI153" s="17"/>
      <c r="UJ153" s="17"/>
      <c r="UK153" s="17"/>
      <c r="UL153" s="17"/>
      <c r="UM153" s="17"/>
      <c r="UN153" s="17"/>
      <c r="UO153" s="17"/>
      <c r="UP153" s="17"/>
      <c r="UQ153" s="17"/>
      <c r="UR153" s="17"/>
      <c r="US153" s="17"/>
      <c r="UT153" s="17"/>
      <c r="UU153" s="17"/>
      <c r="UV153" s="17"/>
      <c r="UW153" s="17"/>
      <c r="UX153" s="17"/>
      <c r="UY153" s="17"/>
      <c r="UZ153" s="17"/>
      <c r="VA153" s="17"/>
      <c r="VB153" s="17"/>
      <c r="VC153" s="17"/>
      <c r="VD153" s="17"/>
      <c r="VE153" s="17"/>
      <c r="VF153" s="17"/>
      <c r="VG153" s="17"/>
      <c r="VH153" s="17"/>
      <c r="VI153" s="17"/>
      <c r="VJ153" s="17"/>
      <c r="VK153" s="17"/>
      <c r="VL153" s="17"/>
      <c r="VM153" s="17"/>
      <c r="VN153" s="17"/>
      <c r="VO153" s="17"/>
      <c r="VP153" s="17"/>
      <c r="VQ153" s="17"/>
      <c r="VR153" s="17"/>
      <c r="VS153" s="17"/>
      <c r="VT153" s="17"/>
      <c r="VU153" s="17"/>
      <c r="VV153" s="17"/>
      <c r="VW153" s="17"/>
      <c r="VX153" s="17"/>
      <c r="VY153" s="17"/>
      <c r="VZ153" s="17"/>
      <c r="WA153" s="17"/>
      <c r="WB153" s="17"/>
      <c r="WC153" s="17"/>
      <c r="WD153" s="17"/>
      <c r="WE153" s="17"/>
      <c r="WF153" s="17"/>
      <c r="WG153" s="17"/>
      <c r="WH153" s="17"/>
      <c r="WI153" s="17"/>
      <c r="WJ153" s="17"/>
      <c r="WK153" s="17"/>
      <c r="WL153" s="17"/>
      <c r="WM153" s="17"/>
      <c r="WN153" s="17"/>
      <c r="WO153" s="17"/>
      <c r="WP153" s="17"/>
      <c r="WQ153" s="17"/>
      <c r="WR153" s="17"/>
      <c r="WS153" s="17"/>
      <c r="WT153" s="17"/>
      <c r="WU153" s="17"/>
      <c r="WV153" s="17"/>
      <c r="WW153" s="17"/>
      <c r="WX153" s="17"/>
      <c r="WY153" s="17"/>
      <c r="WZ153" s="17"/>
      <c r="XA153" s="17"/>
      <c r="XB153" s="17"/>
      <c r="XC153" s="17"/>
      <c r="XD153" s="17"/>
      <c r="XE153" s="17"/>
      <c r="XF153" s="17"/>
      <c r="XG153" s="17"/>
      <c r="XH153" s="17"/>
      <c r="XI153" s="17"/>
      <c r="XJ153" s="17"/>
      <c r="XK153" s="17"/>
      <c r="XL153" s="17"/>
      <c r="XM153" s="17"/>
      <c r="XN153" s="17"/>
      <c r="XO153" s="17"/>
      <c r="XP153" s="17"/>
      <c r="XQ153" s="17"/>
      <c r="XR153" s="17"/>
      <c r="XS153" s="17"/>
      <c r="XT153" s="17"/>
      <c r="XU153" s="17"/>
      <c r="XV153" s="17"/>
      <c r="XW153" s="17"/>
      <c r="XX153" s="17"/>
      <c r="XY153" s="17"/>
      <c r="XZ153" s="17"/>
      <c r="YA153" s="17"/>
      <c r="YB153" s="17"/>
      <c r="YC153" s="17"/>
      <c r="YD153" s="17"/>
      <c r="YE153" s="17"/>
      <c r="YF153" s="17"/>
      <c r="YG153" s="17"/>
      <c r="YH153" s="17"/>
      <c r="YI153" s="17"/>
      <c r="YJ153" s="17"/>
      <c r="YK153" s="17"/>
      <c r="YL153" s="17"/>
      <c r="YM153" s="17"/>
      <c r="YN153" s="17"/>
      <c r="YO153" s="17"/>
      <c r="YP153" s="17"/>
      <c r="YQ153" s="17"/>
      <c r="YR153" s="17"/>
      <c r="YS153" s="17"/>
      <c r="YT153" s="17"/>
      <c r="YU153" s="17"/>
      <c r="YV153" s="17"/>
      <c r="YW153" s="17"/>
      <c r="YX153" s="17"/>
      <c r="YY153" s="17"/>
      <c r="YZ153" s="17"/>
      <c r="ZA153" s="17"/>
      <c r="ZB153" s="17"/>
      <c r="ZC153" s="17"/>
      <c r="ZD153" s="17"/>
      <c r="ZE153" s="17"/>
      <c r="ZF153" s="17"/>
      <c r="ZG153" s="17"/>
      <c r="ZH153" s="17"/>
      <c r="ZI153" s="17"/>
      <c r="ZJ153" s="17"/>
      <c r="ZK153" s="17"/>
      <c r="ZL153" s="17"/>
      <c r="ZM153" s="17"/>
      <c r="ZN153" s="17"/>
      <c r="ZO153" s="17"/>
      <c r="ZP153" s="17"/>
      <c r="ZQ153" s="17"/>
      <c r="ZR153" s="17"/>
      <c r="ZS153" s="17"/>
      <c r="ZT153" s="17"/>
      <c r="ZU153" s="17"/>
      <c r="ZV153" s="17"/>
      <c r="ZW153" s="17"/>
      <c r="ZX153" s="17"/>
      <c r="ZY153" s="17"/>
      <c r="ZZ153" s="17"/>
      <c r="AAA153" s="17"/>
      <c r="AAB153" s="17"/>
      <c r="AAC153" s="17"/>
      <c r="AAD153" s="17"/>
      <c r="AAE153" s="17"/>
      <c r="AAF153" s="17"/>
      <c r="AAG153" s="17"/>
      <c r="AAH153" s="17"/>
      <c r="AAI153" s="17"/>
      <c r="AAJ153" s="17"/>
      <c r="AAK153" s="17"/>
      <c r="AAL153" s="17"/>
      <c r="AAM153" s="17"/>
      <c r="AAN153" s="17"/>
      <c r="AAO153" s="17"/>
      <c r="AAP153" s="17"/>
      <c r="AAQ153" s="17"/>
      <c r="AAR153" s="17"/>
      <c r="AAS153" s="17"/>
      <c r="AAT153" s="17"/>
      <c r="AAU153" s="17"/>
      <c r="AAV153" s="17"/>
      <c r="AAW153" s="17"/>
      <c r="AAX153" s="17"/>
      <c r="AAY153" s="17"/>
      <c r="AAZ153" s="17"/>
      <c r="ABA153" s="17"/>
      <c r="ABB153" s="17"/>
      <c r="ABC153" s="17"/>
      <c r="ABD153" s="17"/>
      <c r="ABE153" s="17"/>
      <c r="ABF153" s="17"/>
      <c r="ABG153" s="17"/>
      <c r="ABH153" s="17"/>
      <c r="ABI153" s="17"/>
      <c r="ABJ153" s="17"/>
      <c r="ABK153" s="17"/>
      <c r="ABL153" s="17"/>
      <c r="ABM153" s="17"/>
      <c r="ABN153" s="17"/>
      <c r="ABO153" s="17"/>
      <c r="ABP153" s="17"/>
      <c r="ABQ153" s="17"/>
      <c r="ABR153" s="17"/>
      <c r="ABS153" s="17"/>
      <c r="ABT153" s="17"/>
      <c r="ABU153" s="17"/>
      <c r="ABV153" s="17"/>
      <c r="ABW153" s="17"/>
      <c r="ABX153" s="17"/>
      <c r="ABY153" s="17"/>
      <c r="ABZ153" s="17"/>
      <c r="ACA153" s="17"/>
      <c r="ACB153" s="17"/>
      <c r="ACC153" s="14" t="s">
        <v>3961</v>
      </c>
      <c r="ACD153" s="17"/>
      <c r="ACE153" s="17"/>
      <c r="ACF153" s="17"/>
      <c r="ACG153" s="17"/>
      <c r="ACH153" s="17"/>
      <c r="ACI153" s="17"/>
      <c r="ACJ153" s="17"/>
      <c r="ACK153" s="17"/>
      <c r="ACL153" s="17"/>
      <c r="ACM153" s="17"/>
      <c r="ACN153" s="17"/>
      <c r="ACO153" s="17"/>
      <c r="ACP153" s="17"/>
      <c r="ACQ153" s="17"/>
      <c r="ACR153" s="17"/>
      <c r="ACS153" s="17"/>
      <c r="ACT153" s="17"/>
      <c r="ACU153" s="17"/>
      <c r="ACV153" s="17"/>
      <c r="ACW153" s="17"/>
      <c r="ACX153" s="17"/>
      <c r="ACY153" s="17"/>
      <c r="ACZ153" s="17"/>
      <c r="ADA153" s="17"/>
      <c r="ADB153" s="17"/>
      <c r="ADC153" s="17"/>
      <c r="ADD153" s="17"/>
      <c r="ADE153" s="17"/>
      <c r="ADF153" s="17"/>
      <c r="ADG153" s="17"/>
      <c r="ADH153" s="17"/>
      <c r="ADI153" s="14" t="s">
        <v>2763</v>
      </c>
      <c r="ADJ153" s="17"/>
      <c r="ADK153" s="17"/>
      <c r="ADL153" s="17"/>
      <c r="ADM153" s="17"/>
      <c r="ADN153" s="17"/>
      <c r="ADO153" s="17"/>
      <c r="ADP153" s="17"/>
      <c r="ADQ153" s="17"/>
      <c r="ADR153" s="17"/>
      <c r="ADS153" s="17"/>
      <c r="ADT153" s="17"/>
      <c r="ADU153" s="17"/>
      <c r="ADV153" s="17"/>
      <c r="ADW153" s="17"/>
      <c r="ADX153" s="17"/>
      <c r="ADY153" s="17"/>
      <c r="ADZ153" s="17"/>
      <c r="AEA153" s="17"/>
      <c r="AEB153" s="17"/>
      <c r="AEC153" s="17"/>
      <c r="AED153" s="17"/>
      <c r="AEE153" s="17"/>
      <c r="AEF153" s="17"/>
      <c r="AEG153" s="17"/>
      <c r="AEH153" s="17"/>
      <c r="AEI153" s="17"/>
      <c r="AEJ153" s="17"/>
      <c r="AEK153" s="17"/>
      <c r="AEL153" s="17"/>
      <c r="AEM153" s="17"/>
      <c r="AEN153" s="17"/>
      <c r="AEO153" s="17"/>
      <c r="AEP153" s="17"/>
      <c r="AEQ153" s="17"/>
      <c r="AER153" s="17"/>
      <c r="AES153" s="17"/>
      <c r="AET153" s="17"/>
      <c r="AEU153" s="17"/>
      <c r="AEV153" s="17"/>
      <c r="AEW153" s="17"/>
      <c r="AEX153" s="17"/>
      <c r="AEY153" s="17"/>
      <c r="AEZ153" s="17"/>
      <c r="AFA153" s="17"/>
      <c r="AFB153" s="17"/>
      <c r="AFC153" s="17"/>
      <c r="AFD153" s="17"/>
      <c r="AFE153" s="17"/>
      <c r="AFF153" s="17"/>
      <c r="AFG153" s="17"/>
      <c r="AFH153" s="17"/>
      <c r="AFI153" s="17"/>
      <c r="AFJ153" s="17"/>
      <c r="AFK153" s="17"/>
      <c r="AFL153" s="17"/>
      <c r="AFM153" s="17"/>
      <c r="AFN153" s="17"/>
      <c r="AFO153" s="17"/>
      <c r="AFP153" s="17"/>
      <c r="AFQ153" s="17"/>
      <c r="AFR153" s="17"/>
      <c r="AFS153" s="17"/>
      <c r="AFT153" s="17"/>
      <c r="AFU153" s="17"/>
      <c r="AFV153" s="17"/>
      <c r="AFW153" s="17"/>
      <c r="AFX153" s="17"/>
      <c r="AFY153" s="17"/>
      <c r="AFZ153" s="17"/>
      <c r="AGA153" s="17"/>
      <c r="AGB153" s="17"/>
      <c r="AGC153" s="17"/>
      <c r="AGD153" s="17"/>
      <c r="AGE153" s="17"/>
      <c r="AGF153" s="17"/>
      <c r="AGG153" s="17"/>
      <c r="AGH153" s="17"/>
      <c r="AGI153" s="17"/>
      <c r="AGJ153" s="17"/>
      <c r="AGK153" s="17"/>
      <c r="AGL153" s="17"/>
      <c r="AGM153" s="17"/>
      <c r="AGN153" s="17"/>
      <c r="AGO153" s="17"/>
      <c r="AGP153" s="17"/>
      <c r="AGQ153" s="17"/>
      <c r="AGR153" s="17"/>
      <c r="AGS153" s="17"/>
      <c r="AGT153" s="17"/>
      <c r="AGU153" s="17"/>
      <c r="AGV153" s="17"/>
      <c r="AGW153" s="17"/>
      <c r="AGX153" s="17"/>
      <c r="AGY153" s="17"/>
      <c r="AGZ153" s="17"/>
      <c r="AHA153" s="17"/>
      <c r="AHB153" s="17"/>
      <c r="AHC153" s="17"/>
      <c r="AHD153" s="17"/>
      <c r="AHE153" s="17"/>
      <c r="AHF153" s="17"/>
      <c r="AHG153" s="17"/>
      <c r="AHH153" s="17"/>
      <c r="AHI153" s="17"/>
      <c r="AHJ153" s="17"/>
      <c r="AHK153" s="17"/>
      <c r="AHL153" s="17"/>
      <c r="AHM153" s="17"/>
      <c r="AHN153" s="17"/>
      <c r="AHO153" s="17"/>
      <c r="AHP153" s="17"/>
      <c r="AHQ153" s="17"/>
      <c r="AHR153" s="17"/>
      <c r="AHS153" s="17"/>
      <c r="AHT153" s="17"/>
      <c r="AHU153" s="17"/>
      <c r="AHV153" s="17"/>
      <c r="AHW153" s="17"/>
      <c r="AHX153" s="17"/>
      <c r="AHY153" s="17"/>
      <c r="AHZ153" s="17"/>
      <c r="AIA153" s="17"/>
      <c r="AIB153" s="17"/>
      <c r="AIC153" s="17"/>
      <c r="AID153" s="17"/>
      <c r="AIE153" s="17"/>
      <c r="AIF153" s="17"/>
      <c r="AIG153" s="17"/>
      <c r="AIH153" s="17"/>
      <c r="AII153" s="17"/>
      <c r="AIJ153" s="17"/>
      <c r="AIK153" s="17"/>
      <c r="AIL153" s="17"/>
      <c r="AIM153" s="17"/>
      <c r="AIN153" s="17"/>
      <c r="AIO153" s="17"/>
      <c r="AIP153" s="17"/>
      <c r="AIQ153" s="17"/>
      <c r="AIR153" s="17"/>
      <c r="AIS153" s="17"/>
      <c r="AIT153" s="17"/>
      <c r="AIU153" s="17"/>
      <c r="AIV153" s="17"/>
      <c r="AIW153" s="17"/>
      <c r="AIX153" s="17"/>
      <c r="AIY153" s="17"/>
      <c r="AIZ153" s="17"/>
      <c r="AJA153" s="17"/>
      <c r="AJB153" s="17"/>
      <c r="AJC153" s="17"/>
      <c r="AJD153" s="17"/>
      <c r="AJE153" s="17"/>
      <c r="AJF153" s="17"/>
      <c r="AJG153" s="17"/>
      <c r="AJH153" s="17"/>
      <c r="AJI153" s="17"/>
      <c r="AJJ153" s="17"/>
      <c r="AJK153" s="17"/>
      <c r="AJL153" s="17"/>
      <c r="AJM153" s="17"/>
      <c r="AJN153" s="17"/>
      <c r="AJO153" s="17"/>
      <c r="AJP153" s="17"/>
      <c r="AJQ153" s="17"/>
      <c r="AJR153" s="17"/>
      <c r="AJS153" s="17"/>
      <c r="AJT153" s="17"/>
      <c r="AJU153" s="17"/>
      <c r="AJV153" s="17"/>
      <c r="AJW153" s="17"/>
      <c r="AJX153" s="17"/>
      <c r="AJY153" s="17"/>
      <c r="AJZ153" s="17"/>
      <c r="AKA153" s="17"/>
      <c r="AKB153" s="17"/>
      <c r="AKC153" s="17"/>
      <c r="AKD153" s="17"/>
      <c r="AKE153" s="17"/>
      <c r="AKF153" s="17"/>
      <c r="AKG153" s="17"/>
      <c r="AKH153" s="17"/>
      <c r="AKI153" s="17"/>
      <c r="AKJ153" s="17"/>
      <c r="AKK153" s="17"/>
      <c r="AKL153" s="17"/>
      <c r="AKM153" s="17"/>
      <c r="AKN153" s="17"/>
      <c r="AKO153" s="17"/>
      <c r="AKP153" s="17"/>
      <c r="AKQ153" s="17"/>
      <c r="AKR153" s="17"/>
      <c r="AKS153" s="17"/>
      <c r="AKT153" s="17"/>
      <c r="AKU153" s="17"/>
      <c r="AKV153" s="17"/>
      <c r="AKW153" s="17"/>
      <c r="AKX153" s="17"/>
      <c r="AKY153" s="17"/>
      <c r="AKZ153" s="17"/>
      <c r="ALA153" s="17"/>
      <c r="ALB153" s="17"/>
      <c r="ALC153" s="17"/>
      <c r="ALD153" s="17"/>
      <c r="ALE153" s="17"/>
      <c r="ALF153" s="17"/>
      <c r="ALG153" s="17"/>
      <c r="ALH153" s="17"/>
      <c r="ALI153" s="17"/>
      <c r="ALJ153" s="17"/>
      <c r="ALK153" s="17"/>
      <c r="ALL153" s="17"/>
      <c r="ALM153" s="17"/>
      <c r="ALN153" s="17"/>
      <c r="ALO153" s="17"/>
      <c r="ALP153" s="17"/>
      <c r="ALQ153" s="17"/>
      <c r="ALR153" s="17"/>
      <c r="ALS153" s="17"/>
      <c r="ALT153" s="17"/>
      <c r="ALU153" s="17"/>
      <c r="ALV153" s="17"/>
      <c r="ALW153" s="17"/>
      <c r="ALX153" s="17"/>
      <c r="ALY153" s="17"/>
      <c r="ALZ153" s="17"/>
      <c r="AMA153" s="17"/>
      <c r="AMB153" s="17"/>
      <c r="AMC153" s="17"/>
      <c r="AMD153" s="17"/>
      <c r="AME153" s="17"/>
      <c r="AMF153" s="17"/>
      <c r="AMG153" s="17"/>
      <c r="AMH153" s="17"/>
      <c r="AMI153" s="17"/>
      <c r="AMJ153" s="17"/>
      <c r="AMK153" s="17"/>
      <c r="AML153" s="17"/>
      <c r="AMM153" s="17"/>
      <c r="AMN153" s="17"/>
      <c r="AMO153" s="17"/>
      <c r="AMP153" s="17"/>
      <c r="AMQ153" s="17"/>
      <c r="AMR153" s="17"/>
      <c r="AMS153" s="17"/>
      <c r="AMT153" s="17"/>
      <c r="AMU153" s="17"/>
      <c r="AMV153" s="17"/>
      <c r="AMW153" s="17"/>
      <c r="AMX153" s="17"/>
      <c r="AMY153" s="17"/>
      <c r="AMZ153" s="17"/>
      <c r="ANA153" s="17"/>
      <c r="ANB153" s="17"/>
      <c r="ANC153" s="17"/>
      <c r="AND153" s="17"/>
      <c r="ANE153" s="17"/>
      <c r="ANF153" s="17"/>
      <c r="ANG153" s="17"/>
      <c r="ANH153" s="17"/>
      <c r="ANI153" s="17"/>
      <c r="ANJ153" s="17"/>
      <c r="ANK153" s="17"/>
      <c r="ANL153" s="17"/>
      <c r="ANM153" s="17"/>
      <c r="ANN153" s="17"/>
      <c r="ANO153" s="17"/>
      <c r="ANP153" s="17"/>
      <c r="ANQ153" s="17"/>
      <c r="ANR153" s="17"/>
      <c r="ANS153" s="17"/>
      <c r="ANT153" s="17"/>
      <c r="ANU153" s="17"/>
      <c r="ANV153" s="17"/>
      <c r="ANW153" s="17"/>
      <c r="ANX153" s="17"/>
      <c r="ANY153" s="17"/>
      <c r="ANZ153" s="17"/>
      <c r="AOA153" s="17"/>
      <c r="AOB153" s="17"/>
      <c r="AOC153" s="17"/>
      <c r="AOD153" s="17"/>
      <c r="AOE153" s="17"/>
      <c r="AOF153" s="17"/>
      <c r="AOG153" s="17"/>
      <c r="AOH153" s="17"/>
      <c r="AOI153" s="17"/>
      <c r="AOJ153" s="17"/>
      <c r="AOK153" s="17"/>
      <c r="AOL153" s="17"/>
      <c r="AOM153" s="17"/>
      <c r="AON153" s="17"/>
      <c r="AOO153" s="17"/>
      <c r="AOP153" s="17"/>
      <c r="AOQ153" s="17"/>
      <c r="AOR153" s="17"/>
      <c r="AOS153" s="17"/>
      <c r="AOT153" s="17"/>
      <c r="AOU153" s="17"/>
      <c r="AOV153" s="17"/>
      <c r="AOW153" s="17"/>
      <c r="AOX153" s="17"/>
      <c r="AOY153" s="17"/>
      <c r="AOZ153" s="17"/>
      <c r="APA153" s="17"/>
      <c r="APB153" s="17"/>
      <c r="APC153" s="17"/>
      <c r="APD153" s="17"/>
      <c r="APE153" s="17"/>
      <c r="APF153" s="17"/>
      <c r="APG153" s="17"/>
      <c r="APH153" s="17"/>
      <c r="API153" s="17"/>
      <c r="APJ153" s="17"/>
      <c r="APK153" s="17"/>
      <c r="APL153" s="17"/>
      <c r="APM153" s="17"/>
      <c r="APN153" s="17"/>
      <c r="APO153" s="17"/>
      <c r="APP153" s="17"/>
      <c r="APQ153" s="17"/>
      <c r="APR153" s="17"/>
      <c r="APS153" s="17"/>
      <c r="APT153" s="17"/>
      <c r="APU153" s="17"/>
      <c r="APV153" s="17"/>
      <c r="APW153" s="17"/>
      <c r="APX153" s="17"/>
      <c r="APY153" s="17"/>
      <c r="APZ153" s="17"/>
      <c r="AQA153" s="17"/>
      <c r="AQB153" s="17"/>
      <c r="AQC153" s="17"/>
      <c r="AQD153" s="17"/>
      <c r="AQE153" s="17"/>
      <c r="AQF153" s="17"/>
      <c r="AQG153" s="17"/>
      <c r="AQH153" s="17"/>
      <c r="AQI153" s="17"/>
      <c r="AQJ153" s="17"/>
      <c r="AQK153" s="17"/>
      <c r="AQL153" s="17"/>
      <c r="AQM153" s="17"/>
      <c r="AQN153" s="17"/>
      <c r="AQO153" s="17"/>
      <c r="AQP153" s="17"/>
      <c r="AQQ153" s="17"/>
      <c r="AQR153" s="17"/>
      <c r="AQS153" s="17"/>
      <c r="AQT153" s="17"/>
      <c r="AQU153" s="17"/>
      <c r="AQV153" s="17"/>
      <c r="AQW153" s="17"/>
      <c r="AQX153" s="17"/>
      <c r="AQY153" s="17"/>
      <c r="AQZ153" s="17"/>
      <c r="ARA153" s="17"/>
      <c r="ARB153" s="17"/>
      <c r="ARC153" s="17"/>
      <c r="ARD153" s="17"/>
      <c r="ARE153" s="17"/>
      <c r="ARF153" s="17"/>
      <c r="ARG153" s="17"/>
      <c r="ARH153" s="17"/>
      <c r="ARI153" s="17"/>
      <c r="ARJ153" s="17"/>
      <c r="ARK153" s="17"/>
      <c r="ARL153" s="17"/>
      <c r="ARM153" s="17"/>
      <c r="ARN153" s="17"/>
      <c r="ARO153" s="17"/>
      <c r="ARP153" s="17"/>
      <c r="ARQ153" s="17"/>
      <c r="ARR153" s="17"/>
      <c r="ARS153" s="17"/>
      <c r="ART153" s="17"/>
      <c r="ARU153" s="17"/>
      <c r="ARV153" s="17"/>
      <c r="ARW153" s="17"/>
      <c r="ARX153" s="17"/>
      <c r="ARY153" s="17"/>
      <c r="ARZ153" s="17"/>
      <c r="ASA153" s="17"/>
      <c r="ASB153" s="17"/>
      <c r="ASC153" s="17"/>
      <c r="ASD153" s="17"/>
      <c r="ASE153" s="17"/>
      <c r="ASF153" s="17"/>
      <c r="ASG153" s="17"/>
      <c r="ASH153" s="17"/>
      <c r="ASI153" s="17"/>
      <c r="ASJ153" s="17"/>
      <c r="ASK153" s="17"/>
      <c r="ASL153" s="17"/>
      <c r="ASM153" s="17"/>
      <c r="ASN153" s="17"/>
      <c r="ASO153" s="17"/>
      <c r="ASP153" s="17"/>
      <c r="ASQ153" s="17"/>
      <c r="ASR153" s="17"/>
      <c r="ASS153" s="17"/>
      <c r="AST153" s="17"/>
      <c r="ASU153" s="17"/>
      <c r="ASV153" s="17"/>
      <c r="ASW153" s="17"/>
      <c r="ASX153" s="17"/>
      <c r="ASY153" s="17"/>
      <c r="ASZ153" s="17"/>
      <c r="ATA153" s="17"/>
      <c r="ATB153" s="17"/>
      <c r="ATC153" s="17"/>
      <c r="ATD153" s="17"/>
      <c r="ATE153" s="17"/>
      <c r="ATF153" s="17"/>
      <c r="ATG153" s="17"/>
      <c r="ATH153" s="17"/>
      <c r="ATI153" s="17"/>
      <c r="ATJ153" s="17"/>
      <c r="ATK153" s="17"/>
      <c r="ATL153" s="17"/>
      <c r="ATM153" s="17"/>
      <c r="ATN153" s="17"/>
      <c r="ATO153" s="17"/>
      <c r="ATP153" s="17"/>
      <c r="ATQ153" s="17"/>
      <c r="ATR153" s="17"/>
      <c r="ATS153" s="17"/>
      <c r="ATT153" s="17"/>
      <c r="ATU153" s="17"/>
      <c r="ATV153" s="17"/>
      <c r="ATW153" s="17"/>
      <c r="ATX153" s="17"/>
      <c r="ATY153" s="17"/>
      <c r="ATZ153" s="17"/>
      <c r="AUA153" s="17"/>
      <c r="AUB153" s="17"/>
      <c r="AUC153" s="17"/>
      <c r="AUD153" s="17"/>
      <c r="AUE153" s="17"/>
      <c r="AUF153" s="17"/>
      <c r="AUG153" s="17"/>
      <c r="AUH153" s="17"/>
      <c r="AUI153" s="17"/>
      <c r="AUJ153" s="17"/>
      <c r="AUK153" s="17"/>
      <c r="AUL153" s="17"/>
      <c r="AUM153" s="17"/>
      <c r="AUN153" s="17"/>
      <c r="AUO153" s="17"/>
      <c r="AUP153" s="17"/>
      <c r="AUQ153" s="17"/>
      <c r="AUR153" s="17"/>
      <c r="AUS153" s="17"/>
      <c r="AUT153" s="17"/>
      <c r="AUU153" s="17"/>
      <c r="AUV153" s="17"/>
      <c r="AUW153" s="17"/>
      <c r="AUX153" s="17"/>
      <c r="AUY153" s="17"/>
      <c r="AUZ153" s="17"/>
      <c r="AVA153" s="17"/>
      <c r="AVB153" s="17"/>
      <c r="AVC153" s="17"/>
      <c r="AVD153" s="17"/>
      <c r="AVE153" s="17"/>
      <c r="AVF153" s="17"/>
      <c r="AVG153" s="17"/>
      <c r="AVH153" s="17"/>
      <c r="AVI153" s="17"/>
      <c r="AVJ153" s="17"/>
      <c r="AVK153" s="17"/>
      <c r="AVL153" s="17"/>
      <c r="AVM153" s="17"/>
      <c r="AVN153" s="17"/>
      <c r="AVO153" s="17"/>
      <c r="AVP153" s="17"/>
      <c r="AVQ153" s="17"/>
      <c r="AVR153" s="17"/>
      <c r="AVS153" s="17"/>
      <c r="AVT153" s="17"/>
      <c r="AVU153" s="17"/>
      <c r="AVV153" s="17"/>
      <c r="AVW153" s="17"/>
      <c r="AVX153" s="17"/>
      <c r="AVY153" s="17"/>
      <c r="AVZ153" s="17"/>
      <c r="AWA153" s="17"/>
      <c r="AWB153" s="17"/>
      <c r="AWC153" s="17"/>
      <c r="AWD153" s="17"/>
      <c r="AWE153" s="17"/>
      <c r="AWF153" s="17"/>
      <c r="AWG153" s="17"/>
      <c r="AWH153" s="17"/>
      <c r="AWI153" s="17"/>
      <c r="AWJ153" s="17"/>
      <c r="AWK153" s="17"/>
      <c r="AWL153" s="17"/>
      <c r="AWM153" s="17"/>
      <c r="AWN153" s="17"/>
      <c r="AWO153" s="17"/>
      <c r="AWP153" s="17"/>
      <c r="AWQ153" s="17"/>
      <c r="AWR153" s="17"/>
      <c r="AWS153" s="17"/>
      <c r="AWT153" s="17"/>
      <c r="AWU153" s="17"/>
      <c r="AWV153" s="17"/>
      <c r="AWW153" s="17"/>
      <c r="AWX153" s="17"/>
      <c r="AWY153" s="17"/>
      <c r="AWZ153" s="17"/>
      <c r="AXA153" s="17"/>
      <c r="AXB153" s="17"/>
      <c r="AXC153" s="17"/>
      <c r="AXD153" s="17"/>
      <c r="AXE153" s="17"/>
      <c r="AXF153" s="17"/>
      <c r="AXG153" s="17"/>
      <c r="AXH153" s="17"/>
      <c r="AXI153" s="17"/>
      <c r="AXJ153" s="17"/>
      <c r="AXK153" s="17"/>
      <c r="AXL153" s="17"/>
      <c r="AXM153" s="17"/>
      <c r="AXN153" s="17"/>
      <c r="AXO153" s="17"/>
      <c r="AXP153" s="17"/>
      <c r="AXQ153" s="17"/>
      <c r="AXR153" s="17"/>
      <c r="AXS153" s="17"/>
      <c r="AXT153" s="17"/>
      <c r="AXU153" s="17"/>
      <c r="AXV153" s="17"/>
      <c r="AXW153" s="17"/>
      <c r="AXX153" s="17"/>
      <c r="AXY153" s="17"/>
      <c r="AXZ153" s="17"/>
      <c r="AYA153" s="17"/>
      <c r="AYB153" s="17"/>
      <c r="AYC153" s="17"/>
      <c r="AYD153" s="17"/>
      <c r="AYE153" s="17"/>
      <c r="AYF153" s="17"/>
      <c r="AYG153" s="17"/>
      <c r="AYH153" s="17"/>
      <c r="AYI153" s="17"/>
      <c r="AYJ153" s="17"/>
      <c r="AYK153" s="17"/>
      <c r="AYL153" s="17"/>
      <c r="AYM153" s="17"/>
      <c r="AYN153" s="17"/>
      <c r="AYO153" s="17"/>
      <c r="AYP153" s="17"/>
      <c r="AYQ153" s="17"/>
      <c r="AYR153" s="17"/>
      <c r="AYS153" s="17"/>
      <c r="AYT153" s="17"/>
      <c r="AYU153" s="17"/>
      <c r="AYV153" s="17"/>
      <c r="AYW153" s="17"/>
      <c r="AYX153" s="17"/>
      <c r="AYY153" s="17"/>
      <c r="AYZ153" s="17"/>
      <c r="AZA153" s="17"/>
      <c r="AZB153" s="17"/>
      <c r="AZC153" s="17"/>
      <c r="AZD153" s="17"/>
      <c r="AZE153" s="17"/>
      <c r="AZF153" s="17"/>
      <c r="AZG153" s="17"/>
      <c r="AZH153" s="17"/>
      <c r="AZI153" s="17"/>
      <c r="AZJ153" s="17"/>
      <c r="AZK153" s="17"/>
      <c r="AZL153" s="17"/>
      <c r="AZM153" s="17"/>
      <c r="AZN153" s="17"/>
      <c r="AZO153" s="17"/>
      <c r="AZP153" s="17"/>
      <c r="AZQ153" s="17"/>
      <c r="AZR153" s="17"/>
      <c r="AZS153" s="17"/>
      <c r="AZT153" s="17"/>
      <c r="AZU153" s="17"/>
      <c r="AZV153" s="17"/>
      <c r="AZW153" s="17"/>
      <c r="AZX153" s="17"/>
      <c r="AZY153" s="17"/>
      <c r="AZZ153" s="17"/>
      <c r="BAA153" s="17"/>
      <c r="BAB153" s="17"/>
      <c r="BAC153" s="17"/>
      <c r="BAD153" s="17"/>
      <c r="BAE153" s="17"/>
      <c r="BAF153" s="17"/>
      <c r="BAG153" s="17"/>
      <c r="BAH153" s="17"/>
      <c r="BAI153" s="17"/>
      <c r="BAJ153" s="17"/>
      <c r="BAK153" s="17"/>
      <c r="BAL153" s="17"/>
      <c r="BAM153" s="17"/>
      <c r="BAN153" s="17"/>
      <c r="BAO153" s="17"/>
      <c r="BAP153" s="17"/>
      <c r="BAQ153" s="17"/>
      <c r="BAR153" s="17"/>
      <c r="BAS153" s="17"/>
      <c r="BAT153" s="17"/>
      <c r="BAU153" s="17"/>
      <c r="BAV153" s="17"/>
      <c r="BAW153" s="17"/>
      <c r="BAX153" s="17"/>
      <c r="BAY153" s="17"/>
      <c r="BAZ153" s="17"/>
      <c r="BBA153" s="17"/>
      <c r="BBB153" s="17"/>
      <c r="BBC153" s="17"/>
      <c r="BBD153" s="17"/>
      <c r="BBE153" s="17"/>
      <c r="BBF153" s="17"/>
      <c r="BBG153" s="17"/>
      <c r="BBH153" s="17"/>
      <c r="BBI153" s="17"/>
      <c r="BBJ153" s="17"/>
      <c r="BBK153" s="17"/>
      <c r="BBL153" s="17"/>
      <c r="BBM153" s="17"/>
      <c r="BBN153" s="17"/>
      <c r="BBO153" s="17"/>
      <c r="BBP153" s="17"/>
      <c r="BBQ153" s="17"/>
      <c r="BBR153" s="17"/>
      <c r="BBS153" s="17"/>
      <c r="BBT153" s="17"/>
      <c r="BBU153" s="17"/>
      <c r="BBV153" s="17"/>
      <c r="BBW153" s="17"/>
      <c r="BBX153" s="17"/>
      <c r="BBY153" s="17"/>
      <c r="BBZ153" s="17"/>
      <c r="BCA153" s="17"/>
      <c r="BCB153" s="17"/>
      <c r="BCC153" s="17"/>
      <c r="BCD153" s="17"/>
      <c r="BCE153" s="17"/>
      <c r="BCF153" s="17"/>
      <c r="BCG153" s="17"/>
      <c r="BCH153" s="17"/>
      <c r="BCI153" s="17"/>
      <c r="BCJ153" s="17"/>
      <c r="BCK153" s="17"/>
      <c r="BCL153" s="17"/>
      <c r="BCM153" s="17"/>
      <c r="BCN153" s="17"/>
      <c r="BCO153" s="17"/>
      <c r="BCP153" s="17"/>
      <c r="BCQ153" s="17"/>
      <c r="BCR153" s="17"/>
      <c r="BCS153" s="17"/>
      <c r="BCT153" s="17"/>
      <c r="BCU153" s="17"/>
      <c r="BCV153" s="17"/>
      <c r="BCW153" s="17"/>
      <c r="BCX153" s="17"/>
      <c r="BCY153" s="17"/>
      <c r="BCZ153" s="17"/>
      <c r="BDA153" s="17"/>
      <c r="BDB153" s="17"/>
      <c r="BDC153" s="17"/>
      <c r="BDD153" s="17"/>
      <c r="BDE153" s="17"/>
      <c r="BDF153" s="17"/>
      <c r="BDG153" s="17"/>
      <c r="BDH153" s="17"/>
      <c r="BDI153" s="17"/>
      <c r="BDJ153" s="17"/>
      <c r="BDK153" s="17"/>
      <c r="BDL153" s="17"/>
      <c r="BDM153" s="17"/>
      <c r="BDN153" s="17"/>
      <c r="BDO153" s="17"/>
      <c r="BDP153" s="17"/>
      <c r="BDQ153" s="17"/>
      <c r="BDR153" s="17"/>
      <c r="BDS153" s="17"/>
      <c r="BDT153" s="17"/>
      <c r="BDU153" s="17"/>
      <c r="BDV153" s="17"/>
      <c r="BDW153" s="17"/>
      <c r="BDX153" s="17"/>
      <c r="BDY153" s="17"/>
      <c r="BDZ153" s="17"/>
      <c r="BEA153" s="17"/>
      <c r="BEB153" s="17"/>
      <c r="BEC153" s="17"/>
      <c r="BED153" s="17"/>
      <c r="BEE153" s="17"/>
      <c r="BEF153" s="17"/>
      <c r="BEG153" s="17"/>
      <c r="BEH153" s="17"/>
      <c r="BEI153" s="17"/>
      <c r="BEJ153" s="17"/>
      <c r="BEK153" s="17"/>
      <c r="BEL153" s="17"/>
      <c r="BEM153" s="17"/>
      <c r="BEN153" s="17"/>
      <c r="BEO153" s="17"/>
      <c r="BEP153" s="17"/>
      <c r="BEQ153" s="17"/>
      <c r="BER153" s="17"/>
      <c r="BES153" s="17"/>
      <c r="BET153" s="17"/>
      <c r="BEU153" s="17"/>
      <c r="BEV153" s="17"/>
      <c r="BEW153" s="17"/>
      <c r="BEX153" s="17"/>
      <c r="BEY153" s="17"/>
      <c r="BEZ153" s="17"/>
      <c r="BFA153" s="17"/>
      <c r="BFB153" s="17"/>
      <c r="BFC153" s="17"/>
      <c r="BFD153" s="17"/>
      <c r="BFE153" s="17"/>
      <c r="BFF153" s="17"/>
      <c r="BFG153" s="17"/>
      <c r="BFH153" s="17"/>
      <c r="BFI153" s="17"/>
      <c r="BFJ153" s="17"/>
      <c r="BFK153" s="17"/>
      <c r="BFL153" s="17"/>
      <c r="BFM153" s="17"/>
      <c r="BFN153" s="17"/>
      <c r="BFO153" s="17"/>
      <c r="BFP153" s="17"/>
      <c r="BFQ153" s="17"/>
      <c r="BFR153" s="17"/>
      <c r="BFS153" s="17"/>
      <c r="BFT153" s="17"/>
      <c r="BFU153" s="17"/>
      <c r="BFV153" s="17"/>
      <c r="BFW153" s="17"/>
      <c r="BFX153" s="17"/>
      <c r="BFY153" s="17"/>
      <c r="BFZ153" s="17"/>
      <c r="BGA153" s="17"/>
      <c r="BGB153" s="17"/>
      <c r="BGC153" s="17"/>
      <c r="BGD153" s="17"/>
      <c r="BGE153" s="17"/>
      <c r="BGF153" s="17"/>
      <c r="BGG153" s="17"/>
      <c r="BGH153" s="17"/>
      <c r="BGI153" s="17"/>
      <c r="BGJ153" s="17"/>
      <c r="BGK153" s="17"/>
      <c r="BGL153" s="17"/>
      <c r="BGM153" s="17"/>
      <c r="BGN153" s="17"/>
      <c r="BGO153" s="17"/>
      <c r="BGP153" s="17"/>
      <c r="BGQ153" s="17"/>
      <c r="BGR153" s="17"/>
      <c r="BGS153" s="17"/>
      <c r="BGT153" s="17"/>
      <c r="BGU153" s="17"/>
      <c r="BGV153" s="17"/>
      <c r="BGW153" s="17"/>
      <c r="BGX153" s="17"/>
      <c r="BGY153" s="17"/>
      <c r="BGZ153" s="17"/>
      <c r="BHA153" s="17"/>
      <c r="BHB153" s="17"/>
      <c r="BHC153" s="17"/>
      <c r="BHD153" s="17"/>
      <c r="BHE153" s="17"/>
      <c r="BHF153" s="17"/>
      <c r="BHG153" s="17"/>
      <c r="BHH153" s="17"/>
      <c r="BHI153" s="17"/>
      <c r="BHJ153" s="17"/>
      <c r="BHK153" s="17"/>
      <c r="BHL153" s="17"/>
      <c r="BHM153" s="17"/>
      <c r="BHN153" s="17"/>
      <c r="BHO153" s="17"/>
      <c r="BHP153" s="17"/>
      <c r="BHQ153" s="17"/>
      <c r="BHR153" s="17"/>
      <c r="BHS153" s="17"/>
      <c r="BHT153" s="17"/>
      <c r="BHU153" s="17"/>
      <c r="BHV153" s="17"/>
      <c r="BHW153" s="17"/>
      <c r="BHX153" s="17"/>
      <c r="BHY153" s="17"/>
      <c r="BHZ153" s="17"/>
      <c r="BIA153" s="17"/>
      <c r="BIB153" s="17"/>
      <c r="BIC153" s="17"/>
      <c r="BID153" s="17"/>
      <c r="BIE153" s="17"/>
      <c r="BIF153" s="17"/>
      <c r="BIG153" s="17"/>
      <c r="BIH153" s="17"/>
      <c r="BII153" s="17"/>
      <c r="BIJ153" s="17"/>
      <c r="BIK153" s="17"/>
      <c r="BIL153" s="17"/>
      <c r="BIM153" s="17"/>
      <c r="BIN153" s="17"/>
      <c r="BIO153" s="17"/>
      <c r="BIP153" s="17"/>
      <c r="BIQ153" s="17"/>
      <c r="BIR153" s="17"/>
      <c r="BIS153" s="17"/>
      <c r="BIT153" s="17"/>
      <c r="BIU153" s="17"/>
      <c r="BIV153" s="17"/>
      <c r="BIW153" s="17"/>
      <c r="BIX153" s="17"/>
      <c r="BIY153" s="17"/>
      <c r="BIZ153" s="17"/>
      <c r="BJA153" s="17"/>
      <c r="BJB153" s="17"/>
      <c r="BJC153" s="17"/>
      <c r="BJD153" s="17"/>
      <c r="BJE153" s="17"/>
      <c r="BJF153" s="17"/>
      <c r="BJG153" s="17"/>
      <c r="BJH153" s="17"/>
      <c r="BJI153" s="17"/>
      <c r="BJJ153" s="17"/>
      <c r="BJK153" s="17"/>
      <c r="BJL153" s="17"/>
      <c r="BJM153" s="17"/>
      <c r="BJN153" s="17"/>
      <c r="BJO153" s="17"/>
      <c r="BJP153" s="17"/>
      <c r="BJQ153" s="17"/>
      <c r="BJR153" s="17"/>
      <c r="BJS153" s="17"/>
      <c r="BJT153" s="17"/>
      <c r="BJU153" s="17"/>
      <c r="BJV153" s="17"/>
      <c r="BJW153" s="17"/>
      <c r="BJX153" s="17"/>
      <c r="BJY153" s="17"/>
      <c r="BJZ153" s="17"/>
      <c r="BKA153" s="17"/>
      <c r="BKB153" s="17"/>
      <c r="BKC153" s="17"/>
      <c r="BKD153" s="17"/>
      <c r="BKE153" s="17"/>
      <c r="BKF153" s="17"/>
      <c r="BKG153" s="17"/>
      <c r="BKH153" s="17"/>
      <c r="BKI153" s="17"/>
      <c r="BKJ153" s="17"/>
      <c r="BKK153" s="17"/>
      <c r="BKL153" s="17"/>
      <c r="BKM153" s="17"/>
      <c r="BKN153" s="17"/>
      <c r="BKO153" s="17"/>
      <c r="BKP153" s="17"/>
      <c r="BKQ153" s="17"/>
      <c r="BKR153" s="17"/>
      <c r="BKS153" s="17"/>
      <c r="BKT153" s="17"/>
      <c r="BKU153" s="17"/>
      <c r="BKV153" s="17"/>
      <c r="BKW153" s="17"/>
      <c r="BKX153" s="17"/>
      <c r="BKY153" s="17"/>
      <c r="BKZ153" s="17"/>
      <c r="BLA153" s="17"/>
      <c r="BLB153" s="17"/>
      <c r="BLC153" s="17"/>
      <c r="BLD153" s="17"/>
      <c r="BLE153" s="17"/>
      <c r="BLF153" s="17"/>
      <c r="BLG153" s="17"/>
      <c r="BLH153" s="17"/>
      <c r="BLI153" s="17"/>
      <c r="BLJ153" s="17"/>
      <c r="BLK153" s="17"/>
      <c r="BLL153" s="17"/>
      <c r="BLM153" s="17"/>
      <c r="BLN153" s="17"/>
      <c r="BLO153" s="17"/>
      <c r="BLP153" s="17"/>
      <c r="BLQ153" s="17"/>
      <c r="BLR153" s="17"/>
      <c r="BLS153" s="17"/>
      <c r="BLT153" s="17"/>
      <c r="BLU153" s="17"/>
      <c r="BLV153" s="17"/>
      <c r="BLW153" s="17"/>
      <c r="BLX153" s="17"/>
      <c r="BLY153" s="17"/>
      <c r="BLZ153" s="17"/>
      <c r="BMA153" s="17"/>
      <c r="BMB153" s="17"/>
      <c r="BMC153" s="17"/>
      <c r="BMD153" s="17"/>
      <c r="BME153" s="17"/>
      <c r="BMF153" s="17"/>
      <c r="BMG153" s="17"/>
      <c r="BMH153" s="17"/>
      <c r="BMI153" s="17"/>
      <c r="BMJ153" s="17"/>
      <c r="BMK153" s="17"/>
      <c r="BML153" s="17"/>
      <c r="BMM153" s="17"/>
      <c r="BMN153" s="17"/>
      <c r="BMO153" s="17"/>
      <c r="BMP153" s="17"/>
      <c r="BMQ153" s="17"/>
      <c r="BMR153" s="17"/>
      <c r="BMS153" s="17"/>
      <c r="BMT153" s="17"/>
      <c r="BMU153" s="17"/>
      <c r="BMV153" s="17"/>
      <c r="BMW153" s="17"/>
      <c r="BMX153" s="17"/>
      <c r="BMY153" s="17"/>
      <c r="BMZ153" s="17"/>
      <c r="BNA153" s="17"/>
      <c r="BNB153" s="17"/>
      <c r="BNC153" s="17"/>
      <c r="BND153" s="17"/>
      <c r="BNE153" s="17"/>
      <c r="BNF153" s="17"/>
      <c r="BNG153" s="17"/>
      <c r="BNH153" s="17"/>
      <c r="BNI153" s="17"/>
      <c r="BNJ153" s="17"/>
      <c r="BNK153" s="17"/>
      <c r="BNL153" s="17"/>
      <c r="BNM153" s="17"/>
      <c r="BNN153" s="17"/>
      <c r="BNO153" s="17"/>
      <c r="BNP153" s="17"/>
      <c r="BNQ153" s="17"/>
      <c r="BNR153" s="17"/>
      <c r="BNS153" s="17"/>
      <c r="BNT153" s="17"/>
      <c r="BNU153" s="17"/>
      <c r="BNV153" s="17"/>
      <c r="BNW153" s="17"/>
      <c r="BNX153" s="17"/>
      <c r="BNY153" s="17"/>
      <c r="BNZ153" s="17"/>
      <c r="BOA153" s="17"/>
      <c r="BOB153" s="17"/>
      <c r="BOC153" s="17"/>
      <c r="BOD153" s="17"/>
      <c r="BOE153" s="17"/>
      <c r="BOF153" s="17"/>
      <c r="BOG153" s="17"/>
      <c r="BOH153" s="17"/>
      <c r="BOI153" s="17"/>
      <c r="BOJ153" s="17"/>
      <c r="BOK153" s="17"/>
      <c r="BOL153" s="17"/>
      <c r="BOM153" s="17"/>
      <c r="BON153" s="17"/>
      <c r="BOO153" s="17"/>
      <c r="BOP153" s="17"/>
      <c r="BOQ153" s="17"/>
      <c r="BOR153" s="17"/>
      <c r="BOS153" s="17"/>
      <c r="BOT153" s="17"/>
      <c r="BOU153" s="17"/>
      <c r="BOV153" s="17"/>
      <c r="BOW153" s="17"/>
      <c r="BOX153" s="17"/>
      <c r="BOY153" s="17"/>
      <c r="BOZ153" s="17"/>
      <c r="BPA153" s="17"/>
      <c r="BPB153" s="17"/>
      <c r="BPC153" s="17"/>
      <c r="BPD153" s="17"/>
      <c r="BPE153" s="17"/>
      <c r="BPF153" s="17"/>
      <c r="BPG153" s="17"/>
      <c r="BPH153" s="17"/>
      <c r="BPI153" s="17"/>
      <c r="BPJ153" s="17"/>
      <c r="BPK153" s="17"/>
      <c r="BPL153" s="17"/>
      <c r="BPM153" s="17"/>
      <c r="BPN153" s="17"/>
      <c r="BPO153" s="17"/>
      <c r="BPP153" s="17"/>
      <c r="BPQ153" s="17"/>
      <c r="BPR153" s="17"/>
      <c r="BPS153" s="17"/>
      <c r="BPT153" s="17"/>
      <c r="BPU153" s="17"/>
      <c r="BPV153" s="17"/>
      <c r="BPW153" s="17"/>
      <c r="BPX153" s="17"/>
      <c r="BPY153" s="17"/>
      <c r="BPZ153" s="17"/>
      <c r="BQA153" s="17"/>
      <c r="BQB153" s="17"/>
      <c r="BQC153" s="17"/>
      <c r="BQD153" s="17"/>
      <c r="BQE153" s="14" t="s">
        <v>3962</v>
      </c>
      <c r="BQF153" s="14" t="s">
        <v>634</v>
      </c>
      <c r="BQG153" s="14" t="s">
        <v>2943</v>
      </c>
      <c r="BQH153" s="14" t="s">
        <v>3967</v>
      </c>
      <c r="BQI153" s="14" t="s">
        <v>3965</v>
      </c>
      <c r="BQK153" s="17"/>
      <c r="BQL153" s="17"/>
      <c r="BQM153" s="17"/>
      <c r="BQN153" s="17"/>
      <c r="BQO153" s="17"/>
      <c r="BQP153" s="17"/>
      <c r="BQQ153" s="17"/>
      <c r="BQR153" s="17"/>
      <c r="BQS153" s="17"/>
      <c r="BQT153" s="17"/>
      <c r="BQU153" s="17"/>
      <c r="BQV153" s="17"/>
      <c r="BQW153" s="17"/>
      <c r="BQX153" s="17"/>
      <c r="BQY153" s="17"/>
      <c r="BQZ153" s="17"/>
      <c r="BRA153" s="17"/>
      <c r="BRB153" s="17"/>
      <c r="BRC153" s="17"/>
      <c r="BRD153" s="17"/>
      <c r="BRE153" s="17"/>
      <c r="BRF153" s="17"/>
      <c r="BRG153" s="17"/>
      <c r="BRH153" s="17"/>
      <c r="BRI153" s="17"/>
      <c r="BRJ153" s="17"/>
      <c r="BRK153" s="17"/>
      <c r="BRL153" s="17"/>
      <c r="BRM153" s="17"/>
      <c r="BRN153" s="17"/>
      <c r="BRO153" s="17"/>
      <c r="BRP153" s="17"/>
      <c r="BRQ153" s="17"/>
      <c r="BRR153" s="17"/>
      <c r="BRS153" s="17"/>
      <c r="BRT153" s="17"/>
      <c r="BRU153" s="17"/>
      <c r="BRV153" s="17"/>
      <c r="BRW153" s="17"/>
      <c r="BRX153" s="17"/>
      <c r="BRY153" s="17"/>
      <c r="BRZ153" s="17"/>
      <c r="BSA153" s="17"/>
      <c r="BSB153" s="17"/>
      <c r="BSC153" s="17"/>
      <c r="BSD153" s="17"/>
      <c r="BSE153" s="17"/>
      <c r="BSF153" s="17"/>
      <c r="BSG153" s="17"/>
      <c r="BSH153" s="17"/>
      <c r="BSI153" s="17"/>
      <c r="BSJ153" s="17"/>
      <c r="BSK153" s="17"/>
      <c r="BSL153" s="17"/>
      <c r="BSM153" s="17"/>
      <c r="BSN153" s="17"/>
      <c r="BSO153" s="17"/>
      <c r="BSP153" s="17"/>
      <c r="BSQ153" s="17"/>
      <c r="BSR153" s="17"/>
      <c r="BSS153" s="17"/>
      <c r="BST153" s="17"/>
      <c r="BSU153" s="17"/>
      <c r="BSV153" s="17"/>
      <c r="BSW153" s="17"/>
      <c r="BSX153" s="17"/>
      <c r="BSY153" s="17"/>
      <c r="BSZ153" s="17"/>
      <c r="BTA153" s="17"/>
      <c r="BTB153" s="17"/>
      <c r="BTC153" s="17"/>
      <c r="BTD153" s="17"/>
      <c r="BTE153" s="17"/>
      <c r="BTF153" s="17"/>
      <c r="BTG153" s="17"/>
      <c r="BTH153" s="17"/>
      <c r="BTI153" s="17"/>
      <c r="BTJ153" s="17"/>
      <c r="BTK153" s="17"/>
      <c r="BTL153" s="17"/>
      <c r="BTM153" s="17"/>
      <c r="BTN153" s="17"/>
      <c r="BTO153" s="17"/>
      <c r="BTP153" s="17"/>
      <c r="BTQ153" s="17"/>
      <c r="BTR153" s="17"/>
      <c r="BTS153" s="17"/>
      <c r="BTT153" s="17"/>
      <c r="BTU153" s="17"/>
      <c r="BTV153" s="17"/>
      <c r="BTW153" s="17"/>
      <c r="BTX153" s="17"/>
      <c r="BTY153" s="17"/>
      <c r="BTZ153" s="17"/>
      <c r="BUA153" s="17"/>
      <c r="BUB153" s="17"/>
      <c r="BUC153" s="17"/>
      <c r="BUD153" s="17"/>
      <c r="BUE153" s="17"/>
      <c r="BUF153" s="17"/>
      <c r="BUG153" s="17"/>
      <c r="BUH153" s="17"/>
      <c r="BUI153" s="17"/>
      <c r="BUJ153" s="17"/>
      <c r="BUK153" s="17"/>
      <c r="BUL153" s="17"/>
      <c r="BUM153" s="17"/>
      <c r="BUN153" s="17"/>
      <c r="BUO153" s="17"/>
      <c r="BUP153" s="17"/>
      <c r="BUQ153" s="17"/>
      <c r="BUR153" s="17"/>
      <c r="BUS153" s="17"/>
      <c r="BUT153" s="17"/>
      <c r="BUU153" s="17"/>
      <c r="BUV153" s="17"/>
      <c r="BUW153" s="17"/>
      <c r="BUX153" s="17"/>
      <c r="BUY153" s="17"/>
      <c r="BUZ153" s="17"/>
      <c r="BVA153" s="17"/>
      <c r="BVB153" s="17"/>
      <c r="BVC153" s="17"/>
      <c r="BVD153" s="17"/>
      <c r="BVE153" s="17"/>
      <c r="BVF153" s="17"/>
      <c r="BVG153" s="17"/>
      <c r="BVH153" s="17"/>
      <c r="BVI153" s="17"/>
      <c r="BVJ153" s="17"/>
      <c r="BVK153" s="17"/>
      <c r="BVL153" s="17"/>
      <c r="BVM153" s="17"/>
      <c r="BVN153" s="17"/>
      <c r="BVO153" s="17"/>
      <c r="BVP153" s="17"/>
      <c r="BVQ153" s="17"/>
      <c r="BVR153" s="17"/>
      <c r="BVS153" s="17"/>
      <c r="BVT153" s="17"/>
      <c r="BVU153" s="17"/>
      <c r="BVV153" s="17"/>
      <c r="BVW153" s="17"/>
      <c r="BVX153" s="17"/>
      <c r="BVY153" s="17"/>
      <c r="BVZ153" s="17"/>
      <c r="BWA153" s="17"/>
      <c r="BWB153" s="17"/>
      <c r="BWC153" s="17"/>
      <c r="BWD153" s="17"/>
      <c r="BWE153" s="17"/>
      <c r="BWF153" s="17"/>
      <c r="BWG153" s="17"/>
      <c r="BWH153" s="17"/>
      <c r="BWI153" s="17"/>
      <c r="BWJ153" s="17"/>
      <c r="BWK153" s="17"/>
      <c r="BWL153" s="17"/>
      <c r="BWM153" s="17"/>
      <c r="BWN153" s="17"/>
      <c r="BWO153" s="17"/>
      <c r="BWP153" s="17"/>
      <c r="BWQ153" s="17"/>
      <c r="BWR153" s="17"/>
      <c r="BWS153" s="17"/>
      <c r="BWT153" s="17"/>
      <c r="BWU153" s="17"/>
      <c r="BWV153" s="17"/>
      <c r="BWW153" s="17"/>
      <c r="BWX153" s="17"/>
      <c r="BWY153" s="17"/>
      <c r="BWZ153" s="17"/>
      <c r="BXA153" s="17"/>
      <c r="BXB153" s="17"/>
      <c r="BXC153" s="17"/>
      <c r="BXD153" s="17"/>
      <c r="BXE153" s="17"/>
      <c r="BXF153" s="17"/>
      <c r="BXG153" s="17"/>
      <c r="BXH153" s="17"/>
      <c r="BXI153" s="17"/>
      <c r="BXJ153" s="17"/>
      <c r="BXK153" s="17"/>
      <c r="BXL153" s="17"/>
      <c r="BXM153" s="17"/>
      <c r="BXN153" s="17"/>
      <c r="BXO153" s="17"/>
      <c r="BXP153" s="17"/>
      <c r="BXQ153" s="17"/>
      <c r="BXR153" s="17"/>
      <c r="BXS153" s="17"/>
      <c r="BXT153" s="17"/>
      <c r="BXU153" s="17"/>
      <c r="BXV153" s="17"/>
      <c r="BXW153" s="17"/>
      <c r="BXX153" s="17"/>
      <c r="BXY153" s="17"/>
      <c r="BXZ153" s="17"/>
      <c r="BYA153" s="17"/>
      <c r="BYB153" s="17"/>
      <c r="BYC153" s="17"/>
      <c r="BYD153" s="17"/>
      <c r="BYE153" s="17"/>
      <c r="BYF153" s="17"/>
      <c r="BYG153" s="17"/>
      <c r="BYH153" s="17"/>
      <c r="BYI153" s="17"/>
      <c r="BYJ153" s="17"/>
      <c r="BYK153" s="17"/>
      <c r="BYL153" s="17"/>
      <c r="BYM153" s="17"/>
      <c r="BYN153" s="17"/>
      <c r="BYO153" s="17"/>
      <c r="BYP153" s="17"/>
      <c r="BYQ153" s="17"/>
      <c r="BYR153" s="17"/>
      <c r="BYS153" s="17"/>
      <c r="BYT153" s="17"/>
      <c r="BYU153" s="17"/>
      <c r="BYV153" s="17"/>
      <c r="BYW153" s="17"/>
      <c r="BYX153" s="17"/>
      <c r="BYY153" s="17"/>
      <c r="BYZ153" s="17"/>
      <c r="BZA153" s="17"/>
      <c r="BZB153" s="17"/>
      <c r="BZC153" s="17"/>
      <c r="BZD153" s="17"/>
      <c r="BZE153" s="17"/>
      <c r="BZF153" s="17"/>
      <c r="BZG153" s="17"/>
      <c r="BZH153" s="17"/>
      <c r="BZI153" s="17"/>
      <c r="BZJ153" s="17"/>
      <c r="BZK153" s="17"/>
      <c r="BZL153" s="17"/>
      <c r="BZM153" s="17"/>
      <c r="BZN153" s="17"/>
      <c r="BZO153" s="17"/>
      <c r="BZP153" s="17"/>
      <c r="BZQ153" s="17"/>
      <c r="BZR153" s="17"/>
      <c r="BZS153" s="17"/>
      <c r="BZT153" s="17"/>
      <c r="BZU153" s="17"/>
      <c r="BZV153" s="17"/>
      <c r="BZW153" s="17"/>
      <c r="BZX153" s="17"/>
      <c r="BZY153" s="17"/>
      <c r="BZZ153" s="17"/>
      <c r="CAA153" s="17"/>
      <c r="CAB153" s="17"/>
      <c r="CAC153" s="17"/>
      <c r="CAD153" s="17"/>
      <c r="CAE153" s="17"/>
      <c r="CAF153" s="17"/>
      <c r="CAG153" s="17"/>
      <c r="CAH153" s="17"/>
      <c r="CAI153" s="17"/>
      <c r="CAJ153" s="17"/>
      <c r="CAK153" s="17"/>
      <c r="CAL153" s="17"/>
      <c r="CAM153" s="17"/>
      <c r="CAN153" s="17"/>
      <c r="CAO153" s="17"/>
      <c r="CAP153" s="17"/>
      <c r="CAQ153" s="17"/>
      <c r="CAR153" s="17"/>
      <c r="CAS153" s="17"/>
      <c r="CAT153" s="17"/>
      <c r="CAU153" s="17"/>
      <c r="CAV153" s="17"/>
      <c r="CAW153" s="17"/>
      <c r="CAX153" s="17"/>
      <c r="CAY153" s="17"/>
      <c r="CAZ153" s="17"/>
      <c r="CBA153" s="17"/>
      <c r="CBB153" s="17"/>
      <c r="CBC153" s="17"/>
      <c r="CBD153" s="17"/>
      <c r="CBE153" s="17"/>
      <c r="CBF153" s="17"/>
      <c r="CBG153" s="17"/>
      <c r="CBH153" s="17"/>
      <c r="CBI153" s="17"/>
      <c r="CBJ153" s="17"/>
      <c r="CBK153" s="17"/>
      <c r="CBL153" s="17"/>
      <c r="CBM153" s="17"/>
      <c r="CBN153" s="17"/>
      <c r="CBO153" s="17"/>
      <c r="CBP153" s="17"/>
      <c r="CBQ153" s="17"/>
      <c r="CBR153" s="17"/>
      <c r="CBS153" s="17"/>
      <c r="CBT153" s="17"/>
      <c r="CBU153" s="17"/>
      <c r="CBV153" s="17"/>
      <c r="CBW153" s="17"/>
      <c r="CBX153" s="17"/>
      <c r="CBY153" s="17"/>
      <c r="CBZ153" s="17"/>
      <c r="CCA153" s="17"/>
      <c r="CCB153" s="17"/>
      <c r="CCC153" s="17"/>
      <c r="CCD153" s="17"/>
      <c r="CCE153" s="17"/>
      <c r="CCF153" s="17"/>
      <c r="CCG153" s="17"/>
      <c r="CCH153" s="17"/>
      <c r="CCI153" s="17"/>
      <c r="CCJ153" s="17"/>
      <c r="CCK153" s="17"/>
      <c r="CCL153" s="17"/>
      <c r="CCM153" s="17"/>
      <c r="CCN153" s="17"/>
      <c r="CCO153" s="17"/>
      <c r="CCP153" s="17"/>
      <c r="CCQ153" s="17"/>
      <c r="CCR153" s="17"/>
      <c r="CCS153" s="17"/>
      <c r="CCT153" s="17"/>
      <c r="CCU153" s="17"/>
      <c r="CCV153" s="17"/>
      <c r="CCW153" s="17"/>
      <c r="CCX153" s="17"/>
      <c r="CCY153" s="17"/>
      <c r="CCZ153" s="17"/>
      <c r="CDA153" s="17"/>
      <c r="CDB153" s="17"/>
      <c r="CDC153" s="17"/>
      <c r="CDD153" s="17"/>
      <c r="CDE153" s="17"/>
      <c r="CDF153" s="17"/>
      <c r="CDG153" s="17"/>
      <c r="CDH153" s="17"/>
      <c r="CDI153" s="17"/>
      <c r="CDJ153" s="17"/>
      <c r="CDK153" s="17"/>
      <c r="CDL153" s="17"/>
      <c r="CDM153" s="17"/>
      <c r="CDN153" s="17"/>
      <c r="CDO153" s="17"/>
      <c r="CDP153" s="17"/>
      <c r="CDQ153" s="17"/>
      <c r="CDR153" s="17"/>
      <c r="CDS153" s="17"/>
      <c r="CDT153" s="17"/>
      <c r="CDU153" s="17"/>
    </row>
    <row r="154">
      <c r="A154" s="14" t="s">
        <v>3968</v>
      </c>
      <c r="B154" s="14" t="s">
        <v>3969</v>
      </c>
      <c r="C154" s="14" t="s">
        <v>2614</v>
      </c>
      <c r="D154" s="14" t="s">
        <v>2614</v>
      </c>
      <c r="E154" s="14" t="s">
        <v>3674</v>
      </c>
      <c r="F154" s="14" t="s">
        <v>2835</v>
      </c>
      <c r="I154" s="14" t="s">
        <v>2558</v>
      </c>
      <c r="J154" s="14" t="s">
        <v>3675</v>
      </c>
      <c r="K154" s="14" t="s">
        <v>2619</v>
      </c>
      <c r="L154" s="14" t="s">
        <v>2658</v>
      </c>
      <c r="M154" s="17"/>
      <c r="N154" s="14" t="s">
        <v>21</v>
      </c>
      <c r="O154" s="14" t="s">
        <v>21</v>
      </c>
      <c r="P154" s="14" t="s">
        <v>21</v>
      </c>
      <c r="Q154" s="16">
        <v>11.0</v>
      </c>
      <c r="R154" s="16">
        <v>4091434.0</v>
      </c>
      <c r="S154" s="16">
        <v>4091434.0</v>
      </c>
      <c r="T154" s="14" t="s">
        <v>2631</v>
      </c>
      <c r="U154" s="14" t="s">
        <v>2630</v>
      </c>
      <c r="V154" s="14" t="s">
        <v>3676</v>
      </c>
      <c r="W154" s="14" t="s">
        <v>3677</v>
      </c>
      <c r="Z154" s="17"/>
      <c r="AA154" s="17"/>
      <c r="AB154" s="17"/>
      <c r="AC154" s="17"/>
      <c r="AD154" s="16">
        <v>1971.0</v>
      </c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4" t="s">
        <v>3970</v>
      </c>
      <c r="BB154" s="17"/>
      <c r="BC154" s="17"/>
      <c r="BD154" s="17"/>
      <c r="BE154" s="17"/>
      <c r="BF154" s="17"/>
      <c r="BG154" s="16">
        <v>1.0</v>
      </c>
      <c r="BH154" s="17"/>
      <c r="BI154" s="14" t="s">
        <v>2594</v>
      </c>
      <c r="BJ154" s="14" t="s">
        <v>2566</v>
      </c>
      <c r="BK154" s="17"/>
      <c r="BL154" s="17"/>
      <c r="BM154" s="16">
        <v>66.1</v>
      </c>
      <c r="BN154" s="17"/>
      <c r="BO154" s="17"/>
      <c r="BP154" s="17"/>
      <c r="BQ154" s="17"/>
      <c r="BR154" s="17"/>
      <c r="BS154" s="17"/>
      <c r="BT154" s="16">
        <v>17.1</v>
      </c>
      <c r="BU154" s="14" t="s">
        <v>2567</v>
      </c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6">
        <v>12.4</v>
      </c>
      <c r="CZ154" s="14" t="s">
        <v>2581</v>
      </c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  <c r="KL154" s="17"/>
      <c r="KM154" s="17"/>
      <c r="KN154" s="17"/>
      <c r="KO154" s="17"/>
      <c r="KP154" s="17"/>
      <c r="KQ154" s="17"/>
      <c r="KR154" s="17"/>
      <c r="KS154" s="17"/>
      <c r="KT154" s="17"/>
      <c r="KU154" s="17"/>
      <c r="KV154" s="17"/>
      <c r="KW154" s="17"/>
      <c r="KX154" s="17"/>
      <c r="KY154" s="17"/>
      <c r="KZ154" s="17"/>
      <c r="LA154" s="17"/>
      <c r="LB154" s="17"/>
      <c r="LC154" s="17"/>
      <c r="LD154" s="17"/>
      <c r="LE154" s="17"/>
      <c r="LF154" s="17"/>
      <c r="LG154" s="17"/>
      <c r="LH154" s="17"/>
      <c r="LI154" s="17"/>
      <c r="LJ154" s="17"/>
      <c r="LK154" s="17"/>
      <c r="LL154" s="17"/>
      <c r="LM154" s="17"/>
      <c r="LN154" s="17"/>
      <c r="LO154" s="17"/>
      <c r="LP154" s="17"/>
      <c r="LQ154" s="17"/>
      <c r="LR154" s="17"/>
      <c r="LS154" s="17"/>
      <c r="LT154" s="17"/>
      <c r="LU154" s="17"/>
      <c r="LV154" s="17"/>
      <c r="LW154" s="17"/>
      <c r="LX154" s="17"/>
      <c r="LY154" s="17"/>
      <c r="LZ154" s="17"/>
      <c r="MA154" s="17"/>
      <c r="MB154" s="17"/>
      <c r="MC154" s="17"/>
      <c r="MD154" s="17"/>
      <c r="ME154" s="17"/>
      <c r="MF154" s="17"/>
      <c r="MG154" s="17"/>
      <c r="MH154" s="17"/>
      <c r="MI154" s="17"/>
      <c r="MJ154" s="17"/>
      <c r="MK154" s="17"/>
      <c r="ML154" s="17"/>
      <c r="MM154" s="17"/>
      <c r="MN154" s="17"/>
      <c r="MO154" s="17"/>
      <c r="MP154" s="17"/>
      <c r="MQ154" s="17"/>
      <c r="MR154" s="17"/>
      <c r="MS154" s="17"/>
      <c r="MT154" s="17"/>
      <c r="MU154" s="17"/>
      <c r="MV154" s="17"/>
      <c r="MW154" s="17"/>
      <c r="MX154" s="17"/>
      <c r="MY154" s="17"/>
      <c r="MZ154" s="17"/>
      <c r="NA154" s="17"/>
      <c r="NB154" s="17"/>
      <c r="NC154" s="17"/>
      <c r="ND154" s="17"/>
      <c r="NE154" s="17"/>
      <c r="NF154" s="17"/>
      <c r="NG154" s="17"/>
      <c r="NH154" s="17"/>
      <c r="NI154" s="17"/>
      <c r="NJ154" s="17"/>
      <c r="NK154" s="17"/>
      <c r="NL154" s="17"/>
      <c r="NM154" s="17"/>
      <c r="NN154" s="17"/>
      <c r="NO154" s="17"/>
      <c r="NP154" s="17"/>
      <c r="NQ154" s="17"/>
      <c r="NR154" s="17"/>
      <c r="NS154" s="17"/>
      <c r="NT154" s="17"/>
      <c r="NU154" s="17"/>
      <c r="NV154" s="17"/>
      <c r="NW154" s="17"/>
      <c r="NX154" s="17"/>
      <c r="NY154" s="17"/>
      <c r="NZ154" s="17"/>
      <c r="OA154" s="17"/>
      <c r="OB154" s="17"/>
      <c r="OC154" s="17"/>
      <c r="OD154" s="17"/>
      <c r="OE154" s="17"/>
      <c r="OF154" s="17"/>
      <c r="OG154" s="17"/>
      <c r="OH154" s="17"/>
      <c r="OI154" s="17"/>
      <c r="OJ154" s="17"/>
      <c r="OK154" s="17"/>
      <c r="OL154" s="17"/>
      <c r="OM154" s="17"/>
      <c r="ON154" s="17"/>
      <c r="OO154" s="17"/>
      <c r="OP154" s="17"/>
      <c r="OQ154" s="17"/>
      <c r="OR154" s="17"/>
      <c r="OS154" s="17"/>
      <c r="OT154" s="17"/>
      <c r="OU154" s="17"/>
      <c r="OV154" s="17"/>
      <c r="OW154" s="17"/>
      <c r="OX154" s="17"/>
      <c r="OY154" s="17"/>
      <c r="OZ154" s="17"/>
      <c r="PA154" s="17"/>
      <c r="PB154" s="17"/>
      <c r="PC154" s="17"/>
      <c r="PD154" s="17"/>
      <c r="PE154" s="17"/>
      <c r="PF154" s="17"/>
      <c r="PG154" s="17"/>
      <c r="PH154" s="17"/>
      <c r="PI154" s="17"/>
      <c r="PJ154" s="17"/>
      <c r="PK154" s="17"/>
      <c r="PL154" s="17"/>
      <c r="PM154" s="17"/>
      <c r="PN154" s="17"/>
      <c r="PO154" s="17"/>
      <c r="PP154" s="17"/>
      <c r="PQ154" s="17"/>
      <c r="PR154" s="17"/>
      <c r="PS154" s="17"/>
      <c r="PT154" s="17"/>
      <c r="PU154" s="17"/>
      <c r="PV154" s="17"/>
      <c r="PW154" s="17"/>
      <c r="PX154" s="17"/>
      <c r="PY154" s="17"/>
      <c r="PZ154" s="17"/>
      <c r="QA154" s="17"/>
      <c r="QB154" s="17"/>
      <c r="QC154" s="17"/>
      <c r="QD154" s="17"/>
      <c r="QE154" s="17"/>
      <c r="QF154" s="17"/>
      <c r="QG154" s="17"/>
      <c r="QH154" s="17"/>
      <c r="QI154" s="17"/>
      <c r="QJ154" s="17"/>
      <c r="QK154" s="16">
        <v>3001.0</v>
      </c>
      <c r="QL154" s="17"/>
      <c r="QM154" s="17"/>
      <c r="QN154" s="17"/>
      <c r="QO154" s="17"/>
      <c r="QP154" s="17"/>
      <c r="QQ154" s="17"/>
      <c r="QR154" s="17"/>
      <c r="QS154" s="17"/>
      <c r="QT154" s="17"/>
      <c r="QU154" s="17"/>
      <c r="QV154" s="17"/>
      <c r="QW154" s="17"/>
      <c r="QX154" s="17"/>
      <c r="QY154" s="17"/>
      <c r="QZ154" s="17"/>
      <c r="RA154" s="17"/>
      <c r="RB154" s="17"/>
      <c r="RC154" s="17"/>
      <c r="RD154" s="17"/>
      <c r="RE154" s="17"/>
      <c r="RF154" s="17"/>
      <c r="RG154" s="17"/>
      <c r="RH154" s="17"/>
      <c r="RI154" s="17"/>
      <c r="RJ154" s="17"/>
      <c r="RK154" s="17"/>
      <c r="RL154" s="17"/>
      <c r="RM154" s="17"/>
      <c r="RN154" s="17"/>
      <c r="RO154" s="17"/>
      <c r="RP154" s="17"/>
      <c r="RQ154" s="17"/>
      <c r="RR154" s="17"/>
      <c r="RS154" s="17"/>
      <c r="RT154" s="17"/>
      <c r="RU154" s="17"/>
      <c r="RV154" s="17"/>
      <c r="RW154" s="17"/>
      <c r="RX154" s="17"/>
      <c r="RY154" s="17"/>
      <c r="RZ154" s="17"/>
      <c r="SA154" s="17"/>
      <c r="SB154" s="17"/>
      <c r="SC154" s="17"/>
      <c r="SD154" s="17"/>
      <c r="SE154" s="17"/>
      <c r="SF154" s="17"/>
      <c r="SG154" s="17"/>
      <c r="SH154" s="17"/>
      <c r="SI154" s="17"/>
      <c r="SJ154" s="17"/>
      <c r="SK154" s="17"/>
      <c r="SL154" s="17"/>
      <c r="SM154" s="17"/>
      <c r="SN154" s="17"/>
      <c r="SO154" s="17"/>
      <c r="SP154" s="17"/>
      <c r="SQ154" s="17"/>
      <c r="SR154" s="17"/>
      <c r="SS154" s="17"/>
      <c r="ST154" s="17"/>
      <c r="SU154" s="17"/>
      <c r="SV154" s="17"/>
      <c r="SW154" s="17"/>
      <c r="SX154" s="17"/>
      <c r="SY154" s="17"/>
      <c r="SZ154" s="17"/>
      <c r="TA154" s="17"/>
      <c r="TB154" s="16">
        <v>2.15</v>
      </c>
      <c r="TC154" s="16">
        <v>0.66</v>
      </c>
      <c r="TD154" s="17"/>
      <c r="TE154" s="17"/>
      <c r="TF154" s="17"/>
      <c r="TG154" s="17"/>
      <c r="TH154" s="17"/>
      <c r="TI154" s="17"/>
      <c r="TJ154" s="17"/>
      <c r="TK154" s="17"/>
      <c r="TL154" s="17"/>
      <c r="TM154" s="17"/>
      <c r="TN154" s="17"/>
      <c r="TO154" s="17"/>
      <c r="TP154" s="17"/>
      <c r="TQ154" s="17"/>
      <c r="TR154" s="17"/>
      <c r="TS154" s="17"/>
      <c r="TT154" s="17"/>
      <c r="TU154" s="17"/>
      <c r="TV154" s="17"/>
      <c r="TW154" s="17"/>
      <c r="TX154" s="17"/>
      <c r="TY154" s="17"/>
      <c r="TZ154" s="17"/>
      <c r="UA154" s="17"/>
      <c r="UB154" s="17"/>
      <c r="UC154" s="17"/>
      <c r="UD154" s="17"/>
      <c r="UE154" s="17"/>
      <c r="UF154" s="17"/>
      <c r="UG154" s="17"/>
      <c r="UH154" s="17"/>
      <c r="UI154" s="17"/>
      <c r="UJ154" s="17"/>
      <c r="UK154" s="17"/>
      <c r="UL154" s="17"/>
      <c r="UM154" s="17"/>
      <c r="UN154" s="17"/>
      <c r="UO154" s="17"/>
      <c r="UP154" s="17"/>
      <c r="UQ154" s="17"/>
      <c r="UR154" s="17"/>
      <c r="US154" s="17"/>
      <c r="UT154" s="17"/>
      <c r="UU154" s="17"/>
      <c r="UV154" s="17"/>
      <c r="UW154" s="17"/>
      <c r="UX154" s="17"/>
      <c r="UY154" s="17"/>
      <c r="UZ154" s="17"/>
      <c r="VA154" s="17"/>
      <c r="VB154" s="17"/>
      <c r="VC154" s="17"/>
      <c r="VD154" s="17"/>
      <c r="VE154" s="17"/>
      <c r="VF154" s="17"/>
      <c r="VG154" s="17"/>
      <c r="VH154" s="17"/>
      <c r="VI154" s="17"/>
      <c r="VJ154" s="17"/>
      <c r="VK154" s="17"/>
      <c r="VL154" s="17"/>
      <c r="VM154" s="17"/>
      <c r="VN154" s="17"/>
      <c r="VO154" s="17"/>
      <c r="VP154" s="17"/>
      <c r="VQ154" s="17"/>
      <c r="VR154" s="17"/>
      <c r="VS154" s="17"/>
      <c r="VT154" s="17"/>
      <c r="VU154" s="17"/>
      <c r="VV154" s="17"/>
      <c r="VW154" s="17"/>
      <c r="VX154" s="17"/>
      <c r="VY154" s="17"/>
      <c r="VZ154" s="17"/>
      <c r="WA154" s="17"/>
      <c r="WB154" s="17"/>
      <c r="WC154" s="17"/>
      <c r="WD154" s="17"/>
      <c r="WE154" s="17"/>
      <c r="WF154" s="17"/>
      <c r="WG154" s="17"/>
      <c r="WH154" s="17"/>
      <c r="WI154" s="17"/>
      <c r="WJ154" s="17"/>
      <c r="WK154" s="17"/>
      <c r="WL154" s="17"/>
      <c r="WM154" s="17"/>
      <c r="WN154" s="17"/>
      <c r="WO154" s="17"/>
      <c r="WP154" s="17"/>
      <c r="WQ154" s="17"/>
      <c r="WR154" s="17"/>
      <c r="WS154" s="17"/>
      <c r="WT154" s="17"/>
      <c r="WU154" s="17"/>
      <c r="WV154" s="17"/>
      <c r="WW154" s="17"/>
      <c r="WX154" s="17"/>
      <c r="WY154" s="17"/>
      <c r="WZ154" s="17"/>
      <c r="XA154" s="17"/>
      <c r="XB154" s="17"/>
      <c r="XC154" s="17"/>
      <c r="XD154" s="17"/>
      <c r="XE154" s="17"/>
      <c r="XF154" s="17"/>
      <c r="XG154" s="17"/>
      <c r="XH154" s="17"/>
      <c r="XI154" s="17"/>
      <c r="XJ154" s="17"/>
      <c r="XK154" s="17"/>
      <c r="XL154" s="17"/>
      <c r="XM154" s="17"/>
      <c r="XN154" s="17"/>
      <c r="XO154" s="17"/>
      <c r="XP154" s="17"/>
      <c r="XQ154" s="17"/>
      <c r="XR154" s="17"/>
      <c r="XS154" s="17"/>
      <c r="XT154" s="17"/>
      <c r="XU154" s="17"/>
      <c r="XV154" s="17"/>
      <c r="XW154" s="17"/>
      <c r="XX154" s="17"/>
      <c r="XY154" s="17"/>
      <c r="XZ154" s="17"/>
      <c r="YA154" s="17"/>
      <c r="YB154" s="17"/>
      <c r="YC154" s="17"/>
      <c r="YD154" s="17"/>
      <c r="YE154" s="17"/>
      <c r="YF154" s="17"/>
      <c r="YG154" s="17"/>
      <c r="YH154" s="17"/>
      <c r="YI154" s="17"/>
      <c r="YJ154" s="17"/>
      <c r="YK154" s="17"/>
      <c r="YL154" s="17"/>
      <c r="YM154" s="17"/>
      <c r="YN154" s="17"/>
      <c r="YO154" s="17"/>
      <c r="YP154" s="17"/>
      <c r="YQ154" s="17"/>
      <c r="YR154" s="17"/>
      <c r="YS154" s="17"/>
      <c r="YT154" s="17"/>
      <c r="YU154" s="17"/>
      <c r="YV154" s="17"/>
      <c r="YW154" s="17"/>
      <c r="YX154" s="17"/>
      <c r="YY154" s="17"/>
      <c r="YZ154" s="17"/>
      <c r="ZA154" s="17"/>
      <c r="ZB154" s="17"/>
      <c r="ZC154" s="17"/>
      <c r="ZD154" s="17"/>
      <c r="ZE154" s="17"/>
      <c r="ZF154" s="17"/>
      <c r="ZG154" s="17"/>
      <c r="ZH154" s="17"/>
      <c r="ZI154" s="17"/>
      <c r="ZJ154" s="17"/>
      <c r="ZK154" s="17"/>
      <c r="ZL154" s="17"/>
      <c r="ZM154" s="17"/>
      <c r="ZN154" s="17"/>
      <c r="ZO154" s="17"/>
      <c r="ZP154" s="17"/>
      <c r="ZQ154" s="17"/>
      <c r="ZR154" s="17"/>
      <c r="ZS154" s="17"/>
      <c r="ZT154" s="17"/>
      <c r="ZU154" s="17"/>
      <c r="ZV154" s="17"/>
      <c r="ZW154" s="17"/>
      <c r="ZX154" s="17"/>
      <c r="ZY154" s="17"/>
      <c r="ZZ154" s="17"/>
      <c r="AAA154" s="17"/>
      <c r="AAB154" s="16">
        <v>1636.0</v>
      </c>
      <c r="AAC154" s="16">
        <v>284.0</v>
      </c>
      <c r="AAD154" s="17"/>
      <c r="AAE154" s="16">
        <v>1983.0</v>
      </c>
      <c r="AAF154" s="17"/>
      <c r="AAG154" s="17"/>
      <c r="AAH154" s="17"/>
      <c r="AAI154" s="17"/>
      <c r="AAJ154" s="17"/>
      <c r="AAK154" s="17"/>
      <c r="AAL154" s="17"/>
      <c r="AAM154" s="17"/>
      <c r="AAN154" s="17"/>
      <c r="AAO154" s="17"/>
      <c r="AAP154" s="17"/>
      <c r="AAQ154" s="17"/>
      <c r="AAR154" s="17"/>
      <c r="AAS154" s="17"/>
      <c r="AAT154" s="17"/>
      <c r="AAU154" s="17"/>
      <c r="AAV154" s="17"/>
      <c r="AAW154" s="17"/>
      <c r="AAX154" s="17"/>
      <c r="AAY154" s="17"/>
      <c r="AAZ154" s="17"/>
      <c r="ABA154" s="17"/>
      <c r="ABB154" s="17"/>
      <c r="ABC154" s="17"/>
      <c r="ABD154" s="17"/>
      <c r="ABE154" s="17"/>
      <c r="ABF154" s="17"/>
      <c r="ABG154" s="17"/>
      <c r="ABH154" s="17"/>
      <c r="ABI154" s="17"/>
      <c r="ABJ154" s="17"/>
      <c r="ABK154" s="17"/>
      <c r="ABL154" s="17"/>
      <c r="ABM154" s="17"/>
      <c r="ABN154" s="17"/>
      <c r="ABO154" s="17"/>
      <c r="ABP154" s="17"/>
      <c r="ABQ154" s="17"/>
      <c r="ABR154" s="17"/>
      <c r="ABS154" s="17"/>
      <c r="ABT154" s="17"/>
      <c r="ABU154" s="17"/>
      <c r="ABV154" s="17"/>
      <c r="ABW154" s="17"/>
      <c r="ABX154" s="17"/>
      <c r="ABY154" s="17"/>
      <c r="ABZ154" s="17"/>
      <c r="ACA154" s="17"/>
      <c r="ACB154" s="17"/>
      <c r="ACC154" s="17"/>
      <c r="ACD154" s="17"/>
      <c r="ACE154" s="17"/>
      <c r="ACF154" s="17"/>
      <c r="ACG154" s="17"/>
      <c r="ACH154" s="17"/>
      <c r="ACI154" s="17"/>
      <c r="ACJ154" s="17"/>
      <c r="ACK154" s="17"/>
      <c r="ACL154" s="17"/>
      <c r="ACM154" s="17"/>
      <c r="ACN154" s="17"/>
      <c r="ACO154" s="17"/>
      <c r="ACP154" s="17"/>
      <c r="ACQ154" s="17"/>
      <c r="ACR154" s="17"/>
      <c r="ACS154" s="17"/>
      <c r="ACT154" s="17"/>
      <c r="ACU154" s="17"/>
      <c r="ACV154" s="17"/>
      <c r="ACW154" s="17"/>
      <c r="ACX154" s="17"/>
      <c r="ACY154" s="17"/>
      <c r="ACZ154" s="17"/>
      <c r="ADA154" s="17"/>
      <c r="ADB154" s="17"/>
      <c r="ADC154" s="17"/>
      <c r="ADD154" s="17"/>
      <c r="ADE154" s="17"/>
      <c r="ADF154" s="17"/>
      <c r="ADG154" s="17"/>
      <c r="ADH154" s="17"/>
      <c r="ADI154" s="17"/>
      <c r="ADJ154" s="17"/>
      <c r="ADK154" s="17"/>
      <c r="ADL154" s="17"/>
      <c r="ADM154" s="17"/>
      <c r="ADN154" s="17"/>
      <c r="ADO154" s="17"/>
      <c r="ADP154" s="17"/>
      <c r="ADQ154" s="17"/>
      <c r="ADR154" s="17"/>
      <c r="ADS154" s="17"/>
      <c r="ADT154" s="17"/>
      <c r="ADU154" s="17"/>
      <c r="ADV154" s="17"/>
      <c r="ADW154" s="17"/>
      <c r="ADX154" s="17"/>
      <c r="ADY154" s="17"/>
      <c r="ADZ154" s="17"/>
      <c r="AEA154" s="17"/>
      <c r="AEB154" s="17"/>
      <c r="AEC154" s="17"/>
      <c r="AED154" s="17"/>
      <c r="AEE154" s="17"/>
      <c r="AEF154" s="17"/>
      <c r="AEG154" s="17"/>
      <c r="AEH154" s="17"/>
      <c r="AEI154" s="17"/>
      <c r="AEJ154" s="17"/>
      <c r="AEK154" s="17"/>
      <c r="AEL154" s="17"/>
      <c r="AEM154" s="17"/>
      <c r="AEN154" s="17"/>
      <c r="AEO154" s="17"/>
      <c r="AEP154" s="17"/>
      <c r="AEQ154" s="17"/>
      <c r="AER154" s="17"/>
      <c r="AES154" s="17"/>
      <c r="AET154" s="17"/>
      <c r="AEU154" s="17"/>
      <c r="AEV154" s="17"/>
      <c r="AEW154" s="17"/>
      <c r="AEX154" s="17"/>
      <c r="AEY154" s="17"/>
      <c r="AEZ154" s="17"/>
      <c r="AFA154" s="17"/>
      <c r="AFB154" s="17"/>
      <c r="AFC154" s="17"/>
      <c r="AFD154" s="17"/>
      <c r="AFE154" s="17"/>
      <c r="AFF154" s="17"/>
      <c r="AFG154" s="17"/>
      <c r="AFH154" s="17"/>
      <c r="AFI154" s="17"/>
      <c r="AFJ154" s="17"/>
      <c r="AFK154" s="17"/>
      <c r="AFL154" s="17"/>
      <c r="AFM154" s="17"/>
      <c r="AFN154" s="17"/>
      <c r="AFO154" s="17"/>
      <c r="AFP154" s="17"/>
      <c r="AFQ154" s="17"/>
      <c r="AFR154" s="17"/>
      <c r="AFS154" s="17"/>
      <c r="AFT154" s="17"/>
      <c r="AFU154" s="17"/>
      <c r="AFV154" s="17"/>
      <c r="AFW154" s="17"/>
      <c r="AFX154" s="17"/>
      <c r="AFY154" s="17"/>
      <c r="AFZ154" s="17"/>
      <c r="AGA154" s="17"/>
      <c r="AGB154" s="17"/>
      <c r="AGC154" s="17"/>
      <c r="AGD154" s="17"/>
      <c r="AGE154" s="17"/>
      <c r="AGF154" s="17"/>
      <c r="AGG154" s="17"/>
      <c r="AGH154" s="17"/>
      <c r="AGI154" s="17"/>
      <c r="AGJ154" s="17"/>
      <c r="AGK154" s="17"/>
      <c r="AGL154" s="17"/>
      <c r="AGM154" s="17"/>
      <c r="AGN154" s="17"/>
      <c r="AGO154" s="17"/>
      <c r="AGP154" s="17"/>
      <c r="AGQ154" s="17"/>
      <c r="AGR154" s="17"/>
      <c r="AGS154" s="17"/>
      <c r="AGT154" s="17"/>
      <c r="AGU154" s="17"/>
      <c r="AGV154" s="17"/>
      <c r="AGW154" s="17"/>
      <c r="AGX154" s="17"/>
      <c r="AGY154" s="17"/>
      <c r="AGZ154" s="17"/>
      <c r="AHA154" s="17"/>
      <c r="AHB154" s="17"/>
      <c r="AHC154" s="17"/>
      <c r="AHD154" s="17"/>
      <c r="AHE154" s="17"/>
      <c r="AHF154" s="17"/>
      <c r="AHG154" s="17"/>
      <c r="AHH154" s="17"/>
      <c r="AHI154" s="17"/>
      <c r="AHJ154" s="17"/>
      <c r="AHK154" s="17"/>
      <c r="AHL154" s="17"/>
      <c r="AHM154" s="17"/>
      <c r="AHN154" s="17"/>
      <c r="AHO154" s="17"/>
      <c r="AHP154" s="14" t="s">
        <v>3372</v>
      </c>
      <c r="AHQ154" s="17"/>
      <c r="AHR154" s="17"/>
      <c r="AHS154" s="17"/>
      <c r="AHT154" s="17"/>
      <c r="AHU154" s="17"/>
      <c r="AHV154" s="17"/>
      <c r="AHW154" s="17"/>
      <c r="AHX154" s="17"/>
      <c r="AHY154" s="17"/>
      <c r="AHZ154" s="17"/>
      <c r="AIA154" s="17"/>
      <c r="AIB154" s="17"/>
      <c r="AIC154" s="17"/>
      <c r="AID154" s="17"/>
      <c r="AIE154" s="17"/>
      <c r="AIF154" s="17"/>
      <c r="AIG154" s="17"/>
      <c r="AIH154" s="17"/>
      <c r="AII154" s="17"/>
      <c r="AIJ154" s="17"/>
      <c r="AIK154" s="17"/>
      <c r="AIL154" s="17"/>
      <c r="AIM154" s="17"/>
      <c r="AIN154" s="17"/>
      <c r="AIO154" s="17"/>
      <c r="AIP154" s="17"/>
      <c r="AIQ154" s="17"/>
      <c r="AIR154" s="17"/>
      <c r="AIS154" s="17"/>
      <c r="AIT154" s="17"/>
      <c r="AIU154" s="17"/>
      <c r="AIV154" s="17"/>
      <c r="AIW154" s="17"/>
      <c r="AIX154" s="17"/>
      <c r="AIY154" s="17"/>
      <c r="AIZ154" s="17"/>
      <c r="AJA154" s="17"/>
      <c r="AJB154" s="17"/>
      <c r="AJC154" s="17"/>
      <c r="AJD154" s="17"/>
      <c r="AJE154" s="17"/>
      <c r="AJF154" s="17"/>
      <c r="AJG154" s="17"/>
      <c r="AJH154" s="17"/>
      <c r="AJI154" s="17"/>
      <c r="AJJ154" s="17"/>
      <c r="AJK154" s="17"/>
      <c r="AJL154" s="17"/>
      <c r="AJM154" s="17"/>
      <c r="AJN154" s="17"/>
      <c r="AJO154" s="17"/>
      <c r="AJP154" s="17"/>
      <c r="AJQ154" s="17"/>
      <c r="AJR154" s="17"/>
      <c r="AJS154" s="17"/>
      <c r="AJT154" s="17"/>
      <c r="AJU154" s="17"/>
      <c r="AJV154" s="17"/>
      <c r="AJW154" s="17"/>
      <c r="AJX154" s="17"/>
      <c r="AJY154" s="17"/>
      <c r="AJZ154" s="17"/>
      <c r="AKA154" s="17"/>
      <c r="AKB154" s="17"/>
      <c r="AKC154" s="17"/>
      <c r="AKD154" s="17"/>
      <c r="AKE154" s="17"/>
      <c r="AKF154" s="17"/>
      <c r="AKG154" s="17"/>
      <c r="AKH154" s="17"/>
      <c r="AKI154" s="17"/>
      <c r="AKJ154" s="17"/>
      <c r="AKK154" s="17"/>
      <c r="AKL154" s="17"/>
      <c r="AKM154" s="17"/>
      <c r="AKN154" s="17"/>
      <c r="AKO154" s="17"/>
      <c r="AKP154" s="17"/>
      <c r="AKQ154" s="17"/>
      <c r="AKR154" s="17"/>
      <c r="AKS154" s="17"/>
      <c r="AKT154" s="17"/>
      <c r="AKU154" s="17"/>
      <c r="AKV154" s="17"/>
      <c r="AKW154" s="17"/>
      <c r="AKX154" s="17"/>
      <c r="AKY154" s="17"/>
      <c r="AKZ154" s="17"/>
      <c r="ALA154" s="17"/>
      <c r="ALB154" s="17"/>
      <c r="ALC154" s="17"/>
      <c r="ALD154" s="17"/>
      <c r="ALE154" s="17"/>
      <c r="ALF154" s="17"/>
      <c r="ALG154" s="17"/>
      <c r="ALH154" s="17"/>
      <c r="ALI154" s="17"/>
      <c r="ALJ154" s="17"/>
      <c r="ALK154" s="17"/>
      <c r="ALL154" s="17"/>
      <c r="ALM154" s="17"/>
      <c r="ALN154" s="17"/>
      <c r="ALO154" s="17"/>
      <c r="ALP154" s="17"/>
      <c r="ALQ154" s="17"/>
      <c r="ALR154" s="17"/>
      <c r="ALS154" s="17"/>
      <c r="ALT154" s="17"/>
      <c r="ALU154" s="17"/>
      <c r="ALV154" s="17"/>
      <c r="ALW154" s="17"/>
      <c r="ALX154" s="17"/>
      <c r="ALY154" s="17"/>
      <c r="ALZ154" s="17"/>
      <c r="AMA154" s="17"/>
      <c r="AMB154" s="17"/>
      <c r="AMC154" s="17"/>
      <c r="AMD154" s="17"/>
      <c r="AME154" s="17"/>
      <c r="AMF154" s="17"/>
      <c r="AMG154" s="17"/>
      <c r="AMH154" s="17"/>
      <c r="AMI154" s="17"/>
      <c r="AMJ154" s="17"/>
      <c r="AMK154" s="17"/>
      <c r="AML154" s="17"/>
      <c r="AMM154" s="17"/>
      <c r="AMN154" s="17"/>
      <c r="AMO154" s="17"/>
      <c r="AMP154" s="17"/>
      <c r="AMQ154" s="17"/>
      <c r="AMR154" s="17"/>
      <c r="AMS154" s="17"/>
      <c r="AMT154" s="17"/>
      <c r="AMU154" s="17"/>
      <c r="AMV154" s="17"/>
      <c r="AMW154" s="17"/>
      <c r="AMX154" s="17"/>
      <c r="AMY154" s="17"/>
      <c r="AMZ154" s="17"/>
      <c r="ANA154" s="17"/>
      <c r="ANB154" s="17"/>
      <c r="ANC154" s="17"/>
      <c r="AND154" s="17"/>
      <c r="ANE154" s="17"/>
      <c r="ANF154" s="17"/>
      <c r="ANG154" s="17"/>
      <c r="ANH154" s="17"/>
      <c r="ANI154" s="17"/>
      <c r="ANJ154" s="17"/>
      <c r="ANK154" s="17"/>
      <c r="ANL154" s="17"/>
      <c r="ANM154" s="17"/>
      <c r="ANN154" s="17"/>
      <c r="ANO154" s="17"/>
      <c r="ANP154" s="17"/>
      <c r="ANQ154" s="17"/>
      <c r="ANR154" s="17"/>
      <c r="ANS154" s="17"/>
      <c r="ANT154" s="17"/>
      <c r="ANU154" s="17"/>
      <c r="ANV154" s="17"/>
      <c r="ANW154" s="17"/>
      <c r="ANX154" s="17"/>
      <c r="ANY154" s="17"/>
      <c r="ANZ154" s="17"/>
      <c r="AOA154" s="17"/>
      <c r="AOB154" s="17"/>
      <c r="AOC154" s="17"/>
      <c r="AOD154" s="17"/>
      <c r="AOE154" s="17"/>
      <c r="AOF154" s="17"/>
      <c r="AOG154" s="17"/>
      <c r="AOH154" s="17"/>
      <c r="AOI154" s="17"/>
      <c r="AOJ154" s="17"/>
      <c r="AOK154" s="17"/>
      <c r="AOL154" s="17"/>
      <c r="AOM154" s="17"/>
      <c r="AON154" s="17"/>
      <c r="AOO154" s="17"/>
      <c r="AOP154" s="17"/>
      <c r="AOQ154" s="17"/>
      <c r="AOR154" s="17"/>
      <c r="AOS154" s="17"/>
      <c r="AOT154" s="17"/>
      <c r="AOU154" s="17"/>
      <c r="AOV154" s="17"/>
      <c r="AOW154" s="17"/>
      <c r="AOX154" s="17"/>
      <c r="AOY154" s="17"/>
      <c r="AOZ154" s="17"/>
      <c r="APA154" s="17"/>
      <c r="APB154" s="17"/>
      <c r="APC154" s="17"/>
      <c r="APD154" s="17"/>
      <c r="APE154" s="17"/>
      <c r="APF154" s="17"/>
      <c r="APG154" s="17"/>
      <c r="APH154" s="17"/>
      <c r="API154" s="17"/>
      <c r="APJ154" s="17"/>
      <c r="APK154" s="17"/>
      <c r="APL154" s="17"/>
      <c r="APM154" s="17"/>
      <c r="APN154" s="17"/>
      <c r="APO154" s="17"/>
      <c r="APP154" s="17"/>
      <c r="APQ154" s="17"/>
      <c r="APR154" s="17"/>
      <c r="APS154" s="17"/>
      <c r="APT154" s="17"/>
      <c r="APU154" s="17"/>
      <c r="APV154" s="17"/>
      <c r="APW154" s="17"/>
      <c r="APX154" s="17"/>
      <c r="APY154" s="17"/>
      <c r="APZ154" s="17"/>
      <c r="AQA154" s="17"/>
      <c r="AQB154" s="17"/>
      <c r="AQC154" s="17"/>
      <c r="AQD154" s="17"/>
      <c r="AQE154" s="17"/>
      <c r="AQF154" s="17"/>
      <c r="AQG154" s="17"/>
      <c r="AQH154" s="17"/>
      <c r="AQI154" s="17"/>
      <c r="AQJ154" s="17"/>
      <c r="AQK154" s="17"/>
      <c r="AQL154" s="17"/>
      <c r="AQM154" s="17"/>
      <c r="AQN154" s="17"/>
      <c r="AQO154" s="17"/>
      <c r="AQP154" s="17"/>
      <c r="AQQ154" s="17"/>
      <c r="AQR154" s="17"/>
      <c r="AQS154" s="17"/>
      <c r="AQT154" s="17"/>
      <c r="AQU154" s="17"/>
      <c r="AQV154" s="17"/>
      <c r="AQW154" s="17"/>
      <c r="AQX154" s="17"/>
      <c r="AQY154" s="17"/>
      <c r="AQZ154" s="17"/>
      <c r="ARA154" s="17"/>
      <c r="ARB154" s="17"/>
      <c r="ARC154" s="17"/>
      <c r="ARD154" s="17"/>
      <c r="ARE154" s="17"/>
      <c r="ARF154" s="17"/>
      <c r="ARG154" s="17"/>
      <c r="ARH154" s="17"/>
      <c r="ARI154" s="17"/>
      <c r="ARJ154" s="17"/>
      <c r="ARK154" s="17"/>
      <c r="ARL154" s="17"/>
      <c r="ARM154" s="17"/>
      <c r="ARN154" s="17"/>
      <c r="ARO154" s="17"/>
      <c r="ARP154" s="17"/>
      <c r="ARQ154" s="17"/>
      <c r="ARR154" s="17"/>
      <c r="ARS154" s="17"/>
      <c r="ART154" s="17"/>
      <c r="ARU154" s="17"/>
      <c r="ARV154" s="17"/>
      <c r="ARW154" s="17"/>
      <c r="ARX154" s="17"/>
      <c r="ARY154" s="17"/>
      <c r="ARZ154" s="17"/>
      <c r="ASA154" s="17"/>
      <c r="ASB154" s="17"/>
      <c r="ASC154" s="17"/>
      <c r="ASD154" s="17"/>
      <c r="ASE154" s="17"/>
      <c r="ASF154" s="17"/>
      <c r="ASG154" s="17"/>
      <c r="ASH154" s="17"/>
      <c r="ASI154" s="17"/>
      <c r="ASJ154" s="17"/>
      <c r="ASK154" s="17"/>
      <c r="ASL154" s="17"/>
      <c r="ASM154" s="17"/>
      <c r="ASN154" s="17"/>
      <c r="ASO154" s="17"/>
      <c r="ASP154" s="17"/>
      <c r="ASQ154" s="17"/>
      <c r="ASR154" s="17"/>
      <c r="ASS154" s="17"/>
      <c r="AST154" s="17"/>
      <c r="ASU154" s="17"/>
      <c r="ASV154" s="17"/>
      <c r="ASW154" s="17"/>
      <c r="ASX154" s="17"/>
      <c r="ASY154" s="17"/>
      <c r="ASZ154" s="17"/>
      <c r="ATA154" s="17"/>
      <c r="ATB154" s="17"/>
      <c r="ATC154" s="17"/>
      <c r="ATD154" s="17"/>
      <c r="ATE154" s="17"/>
      <c r="ATF154" s="17"/>
      <c r="ATG154" s="17"/>
      <c r="ATH154" s="17"/>
      <c r="ATI154" s="17"/>
      <c r="ATJ154" s="17"/>
      <c r="ATK154" s="17"/>
      <c r="ATL154" s="17"/>
      <c r="ATM154" s="17"/>
      <c r="ATN154" s="17"/>
      <c r="ATO154" s="17"/>
      <c r="ATP154" s="17"/>
      <c r="ATQ154" s="17"/>
      <c r="ATR154" s="17"/>
      <c r="ATS154" s="17"/>
      <c r="ATT154" s="17"/>
      <c r="ATU154" s="17"/>
      <c r="ATV154" s="17"/>
      <c r="ATW154" s="17"/>
      <c r="ATX154" s="17"/>
      <c r="ATY154" s="17"/>
      <c r="ATZ154" s="17"/>
      <c r="AUA154" s="17"/>
      <c r="AUB154" s="17"/>
      <c r="AUC154" s="17"/>
      <c r="AUD154" s="17"/>
      <c r="AUE154" s="17"/>
      <c r="AUF154" s="17"/>
      <c r="AUG154" s="17"/>
      <c r="AUH154" s="17"/>
      <c r="AUI154" s="17"/>
      <c r="AUJ154" s="17"/>
      <c r="AUK154" s="17"/>
      <c r="AUL154" s="17"/>
      <c r="AUM154" s="17"/>
      <c r="AUN154" s="17"/>
      <c r="AUO154" s="17"/>
      <c r="AUP154" s="17"/>
      <c r="AUQ154" s="17"/>
      <c r="AUR154" s="17"/>
      <c r="AUS154" s="17"/>
      <c r="AUT154" s="17"/>
      <c r="AUU154" s="17"/>
      <c r="AUV154" s="17"/>
      <c r="AUW154" s="17"/>
      <c r="AUX154" s="17"/>
      <c r="AUY154" s="17"/>
      <c r="AUZ154" s="17"/>
      <c r="AVA154" s="17"/>
      <c r="AVB154" s="17"/>
      <c r="AVC154" s="17"/>
      <c r="AVD154" s="17"/>
      <c r="AVE154" s="17"/>
      <c r="AVF154" s="17"/>
      <c r="AVG154" s="17"/>
      <c r="AVH154" s="17"/>
      <c r="AVI154" s="17"/>
      <c r="AVJ154" s="17"/>
      <c r="AVK154" s="17"/>
      <c r="AVL154" s="17"/>
      <c r="AVM154" s="17"/>
      <c r="AVN154" s="17"/>
      <c r="AVO154" s="17"/>
      <c r="AVP154" s="17"/>
      <c r="AVQ154" s="17"/>
      <c r="AVR154" s="17"/>
      <c r="AVS154" s="17"/>
      <c r="AVT154" s="17"/>
      <c r="AVU154" s="17"/>
      <c r="AVV154" s="17"/>
      <c r="AVW154" s="17"/>
      <c r="AVX154" s="17"/>
      <c r="AVY154" s="17"/>
      <c r="AVZ154" s="17"/>
      <c r="AWA154" s="17"/>
      <c r="AWB154" s="17"/>
      <c r="AWC154" s="17"/>
      <c r="AWD154" s="17"/>
      <c r="AWE154" s="17"/>
      <c r="AWF154" s="17"/>
      <c r="AWG154" s="17"/>
      <c r="AWH154" s="17"/>
      <c r="AWI154" s="17"/>
      <c r="AWJ154" s="17"/>
      <c r="AWK154" s="17"/>
      <c r="AWL154" s="17"/>
      <c r="AWM154" s="17"/>
      <c r="AWN154" s="17"/>
      <c r="AWO154" s="17"/>
      <c r="AWP154" s="17"/>
      <c r="AWQ154" s="17"/>
      <c r="AWR154" s="17"/>
      <c r="AWS154" s="17"/>
      <c r="AWT154" s="17"/>
      <c r="AWU154" s="17"/>
      <c r="AWV154" s="17"/>
      <c r="AWW154" s="17"/>
      <c r="AWX154" s="17"/>
      <c r="AWY154" s="17"/>
      <c r="AWZ154" s="17"/>
      <c r="AXA154" s="17"/>
      <c r="AXB154" s="17"/>
      <c r="AXC154" s="17"/>
      <c r="AXD154" s="17"/>
      <c r="AXE154" s="17"/>
      <c r="AXF154" s="17"/>
      <c r="AXG154" s="17"/>
      <c r="AXH154" s="17"/>
      <c r="AXI154" s="17"/>
      <c r="AXJ154" s="17"/>
      <c r="AXK154" s="17"/>
      <c r="AXL154" s="17"/>
      <c r="AXM154" s="17"/>
      <c r="AXN154" s="17"/>
      <c r="AXO154" s="17"/>
      <c r="AXP154" s="17"/>
      <c r="AXQ154" s="17"/>
      <c r="AXR154" s="17"/>
      <c r="AXS154" s="17"/>
      <c r="AXT154" s="17"/>
      <c r="AXU154" s="17"/>
      <c r="AXV154" s="17"/>
      <c r="AXW154" s="17"/>
      <c r="AXX154" s="17"/>
      <c r="AXY154" s="17"/>
      <c r="AXZ154" s="17"/>
      <c r="AYA154" s="17"/>
      <c r="AYB154" s="16">
        <v>6.67011729</v>
      </c>
      <c r="AYC154" s="14" t="s">
        <v>3971</v>
      </c>
      <c r="AYD154" s="14" t="s">
        <v>3382</v>
      </c>
      <c r="AYE154" s="14" t="s">
        <v>3382</v>
      </c>
      <c r="AYF154" s="14" t="s">
        <v>3972</v>
      </c>
      <c r="AYG154" s="16">
        <v>0.08478073</v>
      </c>
      <c r="AYH154" s="16">
        <v>245.005283</v>
      </c>
      <c r="AYI154" s="14" t="s">
        <v>2574</v>
      </c>
      <c r="AYJ154" s="16">
        <v>28.0</v>
      </c>
      <c r="AYK154" s="16">
        <v>0.14791667</v>
      </c>
      <c r="AYL154" s="14" t="s">
        <v>3973</v>
      </c>
      <c r="AYM154" s="14" t="s">
        <v>2574</v>
      </c>
      <c r="AYN154" s="14" t="s">
        <v>2574</v>
      </c>
      <c r="AYO154" s="14" t="s">
        <v>2574</v>
      </c>
      <c r="AYP154" s="14" t="s">
        <v>2574</v>
      </c>
      <c r="AYQ154" s="14" t="s">
        <v>2574</v>
      </c>
      <c r="AYR154" s="14" t="s">
        <v>2563</v>
      </c>
      <c r="AYS154" s="16">
        <v>0.0</v>
      </c>
      <c r="AYT154" s="14" t="s">
        <v>2574</v>
      </c>
      <c r="AYU154" s="14" t="s">
        <v>2574</v>
      </c>
      <c r="AYV154" s="14" t="s">
        <v>2574</v>
      </c>
      <c r="AYW154" s="14" t="s">
        <v>3382</v>
      </c>
      <c r="AYX154" s="14" t="s">
        <v>2574</v>
      </c>
      <c r="AYY154" s="14" t="s">
        <v>2574</v>
      </c>
      <c r="AYZ154" s="14" t="s">
        <v>2574</v>
      </c>
      <c r="AZA154" s="16">
        <v>93.0</v>
      </c>
      <c r="AZB154" s="16">
        <v>6173.0</v>
      </c>
      <c r="AZC154" s="16">
        <v>0.0</v>
      </c>
      <c r="AZD154" s="16">
        <v>187.0</v>
      </c>
      <c r="AZE154" s="16">
        <v>2611.33422</v>
      </c>
      <c r="AZF154" s="17"/>
      <c r="AZG154" s="17"/>
      <c r="AZH154" s="17"/>
      <c r="AZI154" s="17"/>
      <c r="AZJ154" s="17"/>
      <c r="AZK154" s="17"/>
      <c r="AZL154" s="17"/>
      <c r="AZM154" s="17"/>
      <c r="AZN154" s="17"/>
      <c r="AZO154" s="17"/>
      <c r="AZP154" s="17"/>
      <c r="AZQ154" s="17"/>
      <c r="AZR154" s="17"/>
      <c r="AZS154" s="17"/>
      <c r="AZT154" s="17"/>
      <c r="AZU154" s="17"/>
      <c r="AZV154" s="17"/>
      <c r="AZW154" s="17"/>
      <c r="AZX154" s="17"/>
      <c r="AZY154" s="17"/>
      <c r="AZZ154" s="17"/>
      <c r="BAA154" s="17"/>
      <c r="BAB154" s="17"/>
      <c r="BAC154" s="17"/>
      <c r="BAD154" s="17"/>
      <c r="BAE154" s="17"/>
      <c r="BAF154" s="17"/>
      <c r="BAG154" s="17"/>
      <c r="BAH154" s="17"/>
      <c r="BAI154" s="17"/>
      <c r="BAJ154" s="17"/>
      <c r="BAK154" s="17"/>
      <c r="BAL154" s="17"/>
      <c r="BAM154" s="17"/>
      <c r="BAN154" s="17"/>
      <c r="BAO154" s="17"/>
      <c r="BAP154" s="17"/>
      <c r="BAQ154" s="17"/>
      <c r="BAR154" s="17"/>
      <c r="BAS154" s="17"/>
      <c r="BAT154" s="17"/>
      <c r="BAU154" s="17"/>
      <c r="BAV154" s="17"/>
      <c r="BAW154" s="17"/>
      <c r="BAX154" s="17"/>
      <c r="BAY154" s="17"/>
      <c r="BAZ154" s="17"/>
      <c r="BBA154" s="17"/>
      <c r="BBB154" s="17"/>
      <c r="BBC154" s="17"/>
      <c r="BBD154" s="17"/>
      <c r="BBE154" s="17"/>
      <c r="BBF154" s="17"/>
      <c r="BBG154" s="17"/>
      <c r="BBH154" s="17"/>
      <c r="BBI154" s="17"/>
      <c r="BBJ154" s="17"/>
      <c r="BBK154" s="17"/>
      <c r="BBL154" s="17"/>
      <c r="BBM154" s="17"/>
      <c r="BBN154" s="17"/>
      <c r="BBO154" s="17"/>
      <c r="BBP154" s="17"/>
      <c r="BBQ154" s="17"/>
      <c r="BBR154" s="17"/>
      <c r="BBS154" s="17"/>
      <c r="BBT154" s="17"/>
      <c r="BBU154" s="17"/>
      <c r="BBV154" s="17"/>
      <c r="BBW154" s="17"/>
      <c r="BBX154" s="17"/>
      <c r="BBY154" s="17"/>
      <c r="BBZ154" s="17"/>
      <c r="BCA154" s="17"/>
      <c r="BCB154" s="17"/>
      <c r="BCC154" s="17"/>
      <c r="BCD154" s="17"/>
      <c r="BCE154" s="17"/>
      <c r="BCF154" s="17"/>
      <c r="BCG154" s="17"/>
      <c r="BCH154" s="17"/>
      <c r="BCI154" s="17"/>
      <c r="BCJ154" s="17"/>
      <c r="BCK154" s="17"/>
      <c r="BCL154" s="17"/>
      <c r="BCM154" s="17"/>
      <c r="BCN154" s="17"/>
      <c r="BCO154" s="17"/>
      <c r="BCP154" s="17"/>
      <c r="BCQ154" s="17"/>
      <c r="BCR154" s="17"/>
      <c r="BCS154" s="17"/>
      <c r="BCT154" s="17"/>
      <c r="BCU154" s="17"/>
      <c r="BCV154" s="17"/>
      <c r="BCW154" s="17"/>
      <c r="BCX154" s="17"/>
      <c r="BCY154" s="17"/>
      <c r="BCZ154" s="17"/>
      <c r="BDA154" s="17"/>
      <c r="BDB154" s="17"/>
      <c r="BDC154" s="17"/>
      <c r="BDD154" s="17"/>
      <c r="BDE154" s="17"/>
      <c r="BDF154" s="17"/>
      <c r="BDG154" s="17"/>
      <c r="BDH154" s="17"/>
      <c r="BDI154" s="17"/>
      <c r="BDJ154" s="17"/>
      <c r="BDK154" s="17"/>
      <c r="BDL154" s="17"/>
      <c r="BDM154" s="17"/>
      <c r="BDN154" s="17"/>
      <c r="BDO154" s="17"/>
      <c r="BDP154" s="17"/>
      <c r="BDQ154" s="17"/>
      <c r="BDR154" s="17"/>
      <c r="BDS154" s="17"/>
      <c r="BDT154" s="17"/>
      <c r="BDU154" s="17"/>
      <c r="BDV154" s="17"/>
      <c r="BDW154" s="17"/>
      <c r="BDX154" s="17"/>
      <c r="BDY154" s="17"/>
      <c r="BDZ154" s="17"/>
      <c r="BEA154" s="17"/>
      <c r="BEB154" s="17"/>
      <c r="BEC154" s="17"/>
      <c r="BED154" s="17"/>
      <c r="BEE154" s="17"/>
      <c r="BEF154" s="17"/>
      <c r="BEG154" s="17"/>
      <c r="BEH154" s="17"/>
      <c r="BEI154" s="17"/>
      <c r="BEJ154" s="17"/>
      <c r="BEK154" s="17"/>
      <c r="BEL154" s="17"/>
      <c r="BEM154" s="17"/>
      <c r="BEN154" s="17"/>
      <c r="BEO154" s="17"/>
      <c r="BEP154" s="17"/>
      <c r="BEQ154" s="17"/>
      <c r="BER154" s="17"/>
      <c r="BES154" s="17"/>
      <c r="BET154" s="17"/>
      <c r="BEU154" s="17"/>
      <c r="BEV154" s="17"/>
      <c r="BEW154" s="17"/>
      <c r="BEX154" s="17"/>
      <c r="BEY154" s="17"/>
      <c r="BEZ154" s="17"/>
      <c r="BFA154" s="17"/>
      <c r="BFB154" s="17"/>
      <c r="BFC154" s="17"/>
      <c r="BFD154" s="17"/>
      <c r="BFE154" s="17"/>
      <c r="BFF154" s="17"/>
      <c r="BFG154" s="17"/>
      <c r="BFH154" s="17"/>
      <c r="BFI154" s="17"/>
      <c r="BFJ154" s="17"/>
      <c r="BFK154" s="17"/>
      <c r="BFL154" s="17"/>
      <c r="BFM154" s="17"/>
      <c r="BFN154" s="17"/>
      <c r="BFO154" s="17"/>
      <c r="BFP154" s="17"/>
      <c r="BFQ154" s="17"/>
      <c r="BFR154" s="17"/>
      <c r="BFS154" s="17"/>
      <c r="BFT154" s="17"/>
      <c r="BFU154" s="17"/>
      <c r="BFV154" s="17"/>
      <c r="BFW154" s="17"/>
      <c r="BFX154" s="17"/>
      <c r="BFY154" s="17"/>
      <c r="BFZ154" s="17"/>
      <c r="BGA154" s="17"/>
      <c r="BGB154" s="17"/>
      <c r="BGC154" s="17"/>
      <c r="BGD154" s="17"/>
      <c r="BGE154" s="17"/>
      <c r="BGF154" s="17"/>
      <c r="BGG154" s="17"/>
      <c r="BGH154" s="17"/>
      <c r="BGI154" s="17"/>
      <c r="BGJ154" s="17"/>
      <c r="BGK154" s="17"/>
      <c r="BGL154" s="17"/>
      <c r="BGM154" s="17"/>
      <c r="BGN154" s="17"/>
      <c r="BGO154" s="17"/>
      <c r="BGP154" s="17"/>
      <c r="BGQ154" s="17"/>
      <c r="BGR154" s="17"/>
      <c r="BGS154" s="17"/>
      <c r="BGT154" s="17"/>
      <c r="BGU154" s="17"/>
      <c r="BGV154" s="17"/>
      <c r="BGW154" s="17"/>
      <c r="BGX154" s="17"/>
      <c r="BGY154" s="17"/>
      <c r="BGZ154" s="17"/>
      <c r="BHA154" s="17"/>
      <c r="BHB154" s="17"/>
      <c r="BHC154" s="17"/>
      <c r="BHD154" s="17"/>
      <c r="BHE154" s="17"/>
      <c r="BHF154" s="17"/>
      <c r="BHG154" s="17"/>
      <c r="BHH154" s="17"/>
      <c r="BHI154" s="17"/>
      <c r="BHJ154" s="17"/>
      <c r="BHK154" s="17"/>
      <c r="BHL154" s="17"/>
      <c r="BHM154" s="17"/>
      <c r="BHN154" s="17"/>
      <c r="BHO154" s="17"/>
      <c r="BHP154" s="17"/>
      <c r="BHQ154" s="17"/>
      <c r="BHR154" s="17"/>
      <c r="BHS154" s="17"/>
      <c r="BHT154" s="17"/>
      <c r="BHU154" s="17"/>
      <c r="BHV154" s="17"/>
      <c r="BHW154" s="17"/>
      <c r="BHX154" s="17"/>
      <c r="BHY154" s="17"/>
      <c r="BHZ154" s="17"/>
      <c r="BIA154" s="17"/>
      <c r="BIB154" s="17"/>
      <c r="BIC154" s="17"/>
      <c r="BID154" s="17"/>
      <c r="BIE154" s="17"/>
      <c r="BIF154" s="17"/>
      <c r="BIG154" s="17"/>
      <c r="BIH154" s="17"/>
      <c r="BII154" s="17"/>
      <c r="BIJ154" s="17"/>
      <c r="BIK154" s="17"/>
      <c r="BIL154" s="17"/>
      <c r="BIM154" s="17"/>
      <c r="BIN154" s="17"/>
      <c r="BIO154" s="17"/>
      <c r="BIP154" s="17"/>
      <c r="BIQ154" s="17"/>
      <c r="BIR154" s="17"/>
      <c r="BIS154" s="17"/>
      <c r="BIT154" s="17"/>
      <c r="BIU154" s="17"/>
      <c r="BIV154" s="17"/>
      <c r="BIW154" s="17"/>
      <c r="BIX154" s="17"/>
      <c r="BIY154" s="17"/>
      <c r="BIZ154" s="17"/>
      <c r="BJA154" s="17"/>
      <c r="BJB154" s="17"/>
      <c r="BJC154" s="17"/>
      <c r="BJD154" s="17"/>
      <c r="BJE154" s="17"/>
      <c r="BJF154" s="17"/>
      <c r="BJG154" s="17"/>
      <c r="BJH154" s="17"/>
      <c r="BJI154" s="17"/>
      <c r="BJJ154" s="17"/>
      <c r="BJK154" s="17"/>
      <c r="BJL154" s="17"/>
      <c r="BJM154" s="17"/>
      <c r="BJN154" s="17"/>
      <c r="BJO154" s="17"/>
      <c r="BJP154" s="17"/>
      <c r="BJQ154" s="17"/>
      <c r="BJR154" s="17"/>
      <c r="BJS154" s="17"/>
      <c r="BJT154" s="17"/>
      <c r="BJU154" s="17"/>
      <c r="BJV154" s="17"/>
      <c r="BJW154" s="17"/>
      <c r="BJX154" s="17"/>
      <c r="BJY154" s="17"/>
      <c r="BJZ154" s="17"/>
      <c r="BKA154" s="17"/>
      <c r="BKB154" s="17"/>
      <c r="BKC154" s="17"/>
      <c r="BKD154" s="17"/>
      <c r="BKE154" s="17"/>
      <c r="BKF154" s="17"/>
      <c r="BKG154" s="17"/>
      <c r="BKH154" s="17"/>
      <c r="BKI154" s="17"/>
      <c r="BKJ154" s="17"/>
      <c r="BKK154" s="17"/>
      <c r="BKL154" s="17"/>
      <c r="BKM154" s="17"/>
      <c r="BKN154" s="17"/>
      <c r="BKO154" s="17"/>
      <c r="BKP154" s="17"/>
      <c r="BKQ154" s="17"/>
      <c r="BKR154" s="17"/>
      <c r="BKS154" s="17"/>
      <c r="BKT154" s="17"/>
      <c r="BKU154" s="17"/>
      <c r="BKV154" s="17"/>
      <c r="BKW154" s="17"/>
      <c r="BKX154" s="17"/>
      <c r="BKY154" s="17"/>
      <c r="BKZ154" s="17"/>
      <c r="BLA154" s="17"/>
      <c r="BLB154" s="17"/>
      <c r="BLC154" s="17"/>
      <c r="BLD154" s="17"/>
      <c r="BLE154" s="17"/>
      <c r="BLF154" s="17"/>
      <c r="BLG154" s="17"/>
      <c r="BLH154" s="17"/>
      <c r="BLI154" s="17"/>
      <c r="BLJ154" s="17"/>
      <c r="BLK154" s="17"/>
      <c r="BLL154" s="17"/>
      <c r="BLM154" s="17"/>
      <c r="BLN154" s="17"/>
      <c r="BLO154" s="17"/>
      <c r="BLP154" s="17"/>
      <c r="BLQ154" s="17"/>
      <c r="BLR154" s="17"/>
      <c r="BLS154" s="17"/>
      <c r="BLT154" s="17"/>
      <c r="BLU154" s="17"/>
      <c r="BLV154" s="17"/>
      <c r="BLW154" s="17"/>
      <c r="BLX154" s="17"/>
      <c r="BLY154" s="17"/>
      <c r="BLZ154" s="17"/>
      <c r="BMA154" s="17"/>
      <c r="BMB154" s="17"/>
      <c r="BMC154" s="17"/>
      <c r="BMD154" s="17"/>
      <c r="BME154" s="17"/>
      <c r="BMF154" s="17"/>
      <c r="BMG154" s="17"/>
      <c r="BMH154" s="17"/>
      <c r="BMI154" s="17"/>
      <c r="BMJ154" s="17"/>
      <c r="BMK154" s="17"/>
      <c r="BML154" s="17"/>
      <c r="BMM154" s="17"/>
      <c r="BMN154" s="17"/>
      <c r="BMO154" s="17"/>
      <c r="BMP154" s="17"/>
      <c r="BMQ154" s="17"/>
      <c r="BMR154" s="17"/>
      <c r="BMS154" s="17"/>
      <c r="BMT154" s="17"/>
      <c r="BMU154" s="17"/>
      <c r="BMV154" s="17"/>
      <c r="BMW154" s="17"/>
      <c r="BMX154" s="17"/>
      <c r="BMY154" s="17"/>
      <c r="BMZ154" s="17"/>
      <c r="BNA154" s="17"/>
      <c r="BNB154" s="17"/>
      <c r="BNC154" s="17"/>
      <c r="BND154" s="17"/>
      <c r="BNE154" s="17"/>
      <c r="BNF154" s="17"/>
      <c r="BNG154" s="17"/>
      <c r="BNH154" s="17"/>
      <c r="BNI154" s="17"/>
      <c r="BNJ154" s="17"/>
      <c r="BNK154" s="17"/>
      <c r="BNL154" s="17"/>
      <c r="BNM154" s="17"/>
      <c r="BNN154" s="17"/>
      <c r="BNO154" s="17"/>
      <c r="BNP154" s="17"/>
      <c r="BNQ154" s="17"/>
      <c r="BNR154" s="17"/>
      <c r="BNS154" s="17"/>
      <c r="BNT154" s="17"/>
      <c r="BNU154" s="17"/>
      <c r="BNV154" s="17"/>
      <c r="BNW154" s="17"/>
      <c r="BNX154" s="17"/>
      <c r="BNY154" s="17"/>
      <c r="BNZ154" s="17"/>
      <c r="BOA154" s="17"/>
      <c r="BOB154" s="17"/>
      <c r="BOC154" s="17"/>
      <c r="BOD154" s="17"/>
      <c r="BOE154" s="17"/>
      <c r="BOF154" s="17"/>
      <c r="BOG154" s="17"/>
      <c r="BOH154" s="17"/>
      <c r="BOI154" s="17"/>
      <c r="BOJ154" s="17"/>
      <c r="BOK154" s="17"/>
      <c r="BOL154" s="17"/>
      <c r="BOM154" s="17"/>
      <c r="BON154" s="17"/>
      <c r="BOO154" s="17"/>
      <c r="BOP154" s="17"/>
      <c r="BOQ154" s="17"/>
      <c r="BOR154" s="17"/>
      <c r="BOS154" s="17"/>
      <c r="BOT154" s="17"/>
      <c r="BOU154" s="17"/>
      <c r="BOV154" s="17"/>
      <c r="BOW154" s="17"/>
      <c r="BOX154" s="17"/>
      <c r="BOY154" s="17"/>
      <c r="BOZ154" s="17"/>
      <c r="BPA154" s="17"/>
      <c r="BPB154" s="17"/>
      <c r="BPC154" s="17"/>
      <c r="BPD154" s="17"/>
      <c r="BPE154" s="17"/>
      <c r="BPF154" s="17"/>
      <c r="BPG154" s="17"/>
      <c r="BPH154" s="17"/>
      <c r="BPI154" s="17"/>
      <c r="BPJ154" s="17"/>
      <c r="BPK154" s="17"/>
      <c r="BPL154" s="17"/>
      <c r="BPM154" s="17"/>
      <c r="BPN154" s="17"/>
      <c r="BPO154" s="17"/>
      <c r="BPP154" s="17"/>
      <c r="BPQ154" s="17"/>
      <c r="BPR154" s="17"/>
      <c r="BPS154" s="17"/>
      <c r="BPT154" s="17"/>
      <c r="BPU154" s="17"/>
      <c r="BPV154" s="17"/>
      <c r="BPW154" s="17"/>
      <c r="BPX154" s="17"/>
      <c r="BPY154" s="17"/>
      <c r="BPZ154" s="17"/>
      <c r="BQA154" s="17"/>
      <c r="BQB154" s="17"/>
      <c r="BQC154" s="17"/>
      <c r="BQD154" s="17"/>
      <c r="BQE154" s="17"/>
      <c r="BQF154" s="17"/>
      <c r="BQG154" s="17"/>
      <c r="BQH154" s="17"/>
      <c r="BQI154" s="17"/>
      <c r="BQJ154" s="17"/>
      <c r="BQK154" s="17"/>
      <c r="BQL154" s="17"/>
      <c r="BQM154" s="17"/>
      <c r="BQN154" s="17"/>
      <c r="BQO154" s="17"/>
      <c r="BQP154" s="17"/>
      <c r="BQQ154" s="17"/>
      <c r="BQR154" s="17"/>
      <c r="BQS154" s="17"/>
      <c r="BQT154" s="17"/>
      <c r="BQU154" s="17"/>
      <c r="BQV154" s="17"/>
      <c r="BQW154" s="17"/>
      <c r="BQX154" s="17"/>
      <c r="BQY154" s="17"/>
      <c r="BQZ154" s="17"/>
      <c r="BRA154" s="17"/>
      <c r="BRB154" s="17"/>
      <c r="BRC154" s="17"/>
      <c r="BRD154" s="17"/>
      <c r="BRE154" s="17"/>
      <c r="BRF154" s="17"/>
      <c r="BRG154" s="17"/>
      <c r="BRH154" s="17"/>
      <c r="BRI154" s="17"/>
      <c r="BRJ154" s="17"/>
      <c r="BRK154" s="17"/>
      <c r="BRL154" s="17"/>
      <c r="BRM154" s="17"/>
      <c r="BRN154" s="17"/>
      <c r="BRO154" s="17"/>
      <c r="BRP154" s="17"/>
      <c r="BRQ154" s="17"/>
      <c r="BRR154" s="17"/>
      <c r="BRS154" s="17"/>
      <c r="BRT154" s="17"/>
      <c r="BRU154" s="17"/>
      <c r="BRV154" s="17"/>
      <c r="BRW154" s="17"/>
      <c r="BRX154" s="17"/>
      <c r="BRY154" s="17"/>
      <c r="BRZ154" s="17"/>
      <c r="BSA154" s="17"/>
      <c r="BSB154" s="17"/>
      <c r="BSC154" s="17"/>
      <c r="BSD154" s="17"/>
      <c r="BSE154" s="17"/>
      <c r="BSF154" s="17"/>
      <c r="BSG154" s="17"/>
      <c r="BSH154" s="17"/>
      <c r="BSI154" s="17"/>
      <c r="BSJ154" s="17"/>
      <c r="BSK154" s="17"/>
      <c r="BSL154" s="17"/>
      <c r="BSM154" s="17"/>
      <c r="BSN154" s="17"/>
      <c r="BSO154" s="17"/>
      <c r="BSP154" s="17"/>
      <c r="BSQ154" s="17"/>
      <c r="BSR154" s="17"/>
      <c r="BSS154" s="17"/>
      <c r="BST154" s="17"/>
      <c r="BSU154" s="17"/>
      <c r="BSV154" s="17"/>
      <c r="BSW154" s="17"/>
      <c r="BSX154" s="17"/>
      <c r="BSY154" s="17"/>
      <c r="BSZ154" s="17"/>
      <c r="BTA154" s="17"/>
      <c r="BTB154" s="17"/>
      <c r="BTC154" s="17"/>
      <c r="BTD154" s="17"/>
      <c r="BTE154" s="17"/>
      <c r="BTF154" s="17"/>
      <c r="BTG154" s="17"/>
      <c r="BTH154" s="17"/>
      <c r="BTI154" s="17"/>
      <c r="BTJ154" s="17"/>
      <c r="BTK154" s="17"/>
      <c r="BTL154" s="17"/>
      <c r="BTM154" s="17"/>
      <c r="BTN154" s="17"/>
      <c r="BTO154" s="17"/>
      <c r="BTP154" s="17"/>
      <c r="BTQ154" s="17"/>
      <c r="BTR154" s="17"/>
      <c r="BTS154" s="17"/>
      <c r="BTT154" s="17"/>
      <c r="BTU154" s="17"/>
      <c r="BTV154" s="17"/>
      <c r="BTW154" s="17"/>
      <c r="BTX154" s="17"/>
      <c r="BTY154" s="17"/>
      <c r="BTZ154" s="17"/>
      <c r="BUA154" s="17"/>
      <c r="BUB154" s="17"/>
      <c r="BUC154" s="17"/>
      <c r="BUD154" s="17"/>
      <c r="BUE154" s="17"/>
      <c r="BUF154" s="17"/>
      <c r="BUG154" s="17"/>
      <c r="BUH154" s="17"/>
      <c r="BUI154" s="17"/>
      <c r="BUJ154" s="17"/>
      <c r="BUK154" s="17"/>
      <c r="BUL154" s="17"/>
      <c r="BUM154" s="17"/>
      <c r="BUN154" s="17"/>
      <c r="BUO154" s="17"/>
      <c r="BUP154" s="17"/>
      <c r="BUQ154" s="17"/>
      <c r="BUR154" s="17"/>
      <c r="BUS154" s="17"/>
      <c r="BUT154" s="17"/>
      <c r="BUU154" s="17"/>
      <c r="BUV154" s="17"/>
      <c r="BUW154" s="17"/>
      <c r="BUX154" s="17"/>
      <c r="BUY154" s="17"/>
      <c r="BUZ154" s="17"/>
      <c r="BVA154" s="17"/>
      <c r="BVB154" s="17"/>
      <c r="BVC154" s="17"/>
      <c r="BVD154" s="17"/>
      <c r="BVE154" s="17"/>
      <c r="BVF154" s="17"/>
      <c r="BVG154" s="17"/>
      <c r="BVH154" s="17"/>
      <c r="BVI154" s="17"/>
      <c r="BVJ154" s="17"/>
      <c r="BVK154" s="17"/>
      <c r="BVL154" s="17"/>
      <c r="BVM154" s="17"/>
      <c r="BVN154" s="17"/>
      <c r="BVO154" s="17"/>
      <c r="BVP154" s="17"/>
      <c r="BVQ154" s="17"/>
      <c r="BVR154" s="17"/>
      <c r="BVS154" s="17"/>
      <c r="BVT154" s="17"/>
      <c r="BVU154" s="17"/>
      <c r="BVV154" s="17"/>
      <c r="BVW154" s="17"/>
      <c r="BVX154" s="17"/>
      <c r="BVY154" s="17"/>
      <c r="BVZ154" s="17"/>
      <c r="BWA154" s="17"/>
      <c r="BWB154" s="17"/>
      <c r="BWC154" s="17"/>
      <c r="BWD154" s="17"/>
      <c r="BWE154" s="17"/>
      <c r="BWF154" s="17"/>
      <c r="BWG154" s="17"/>
      <c r="BWH154" s="17"/>
      <c r="BWI154" s="17"/>
      <c r="BWJ154" s="17"/>
      <c r="BWK154" s="17"/>
      <c r="BWL154" s="17"/>
      <c r="BWM154" s="17"/>
      <c r="BWN154" s="17"/>
      <c r="BWO154" s="17"/>
      <c r="BWP154" s="17"/>
      <c r="BWQ154" s="17"/>
      <c r="BWR154" s="17"/>
      <c r="BWS154" s="17"/>
      <c r="BWT154" s="17"/>
      <c r="BWU154" s="17"/>
      <c r="BWV154" s="17"/>
      <c r="BWW154" s="17"/>
      <c r="BWX154" s="17"/>
      <c r="BWY154" s="17"/>
      <c r="BWZ154" s="17"/>
      <c r="BXA154" s="17"/>
      <c r="BXB154" s="17"/>
      <c r="BXC154" s="17"/>
      <c r="BXD154" s="17"/>
      <c r="BXE154" s="17"/>
      <c r="BXF154" s="17"/>
      <c r="BXG154" s="17"/>
      <c r="BXH154" s="17"/>
      <c r="BXI154" s="17"/>
      <c r="BXJ154" s="17"/>
      <c r="BXK154" s="17"/>
      <c r="BXL154" s="17"/>
      <c r="BXM154" s="17"/>
      <c r="BXN154" s="17"/>
      <c r="BXO154" s="17"/>
      <c r="BXP154" s="17"/>
      <c r="BXQ154" s="17"/>
      <c r="BXR154" s="17"/>
      <c r="BXS154" s="17"/>
      <c r="BXT154" s="17"/>
      <c r="BXU154" s="17"/>
      <c r="BXV154" s="17"/>
      <c r="BXW154" s="17"/>
      <c r="BXX154" s="17"/>
      <c r="BXY154" s="17"/>
      <c r="BXZ154" s="17"/>
      <c r="BYA154" s="17"/>
      <c r="BYB154" s="17"/>
      <c r="BYC154" s="17"/>
      <c r="BYD154" s="17"/>
      <c r="BYE154" s="17"/>
      <c r="BYF154" s="17"/>
      <c r="BYG154" s="17"/>
      <c r="BYH154" s="17"/>
      <c r="BYI154" s="17"/>
      <c r="BYJ154" s="17"/>
      <c r="BYK154" s="17"/>
      <c r="BYL154" s="17"/>
      <c r="BYM154" s="17"/>
      <c r="BYN154" s="17"/>
      <c r="BYO154" s="17"/>
      <c r="BYP154" s="17"/>
      <c r="BYQ154" s="17"/>
      <c r="BYR154" s="17"/>
      <c r="BYS154" s="17"/>
      <c r="BYT154" s="17"/>
      <c r="BYU154" s="17"/>
      <c r="BYV154" s="17"/>
      <c r="BYW154" s="17"/>
      <c r="BYX154" s="17"/>
      <c r="BYY154" s="17"/>
      <c r="BYZ154" s="17"/>
      <c r="BZA154" s="17"/>
      <c r="BZB154" s="17"/>
      <c r="BZC154" s="17"/>
      <c r="BZD154" s="17"/>
      <c r="BZE154" s="17"/>
      <c r="BZF154" s="17"/>
      <c r="BZG154" s="17"/>
      <c r="BZH154" s="17"/>
      <c r="BZI154" s="17"/>
      <c r="BZJ154" s="17"/>
      <c r="BZK154" s="17"/>
      <c r="BZL154" s="17"/>
      <c r="BZM154" s="17"/>
      <c r="BZN154" s="17"/>
      <c r="BZO154" s="17"/>
      <c r="BZP154" s="17"/>
      <c r="BZQ154" s="17"/>
      <c r="BZR154" s="17"/>
      <c r="BZS154" s="17"/>
      <c r="BZT154" s="17"/>
      <c r="BZU154" s="17"/>
      <c r="BZV154" s="17"/>
      <c r="BZW154" s="17"/>
      <c r="BZX154" s="17"/>
      <c r="BZY154" s="17"/>
      <c r="BZZ154" s="17"/>
      <c r="CAA154" s="17"/>
      <c r="CAB154" s="17"/>
      <c r="CAC154" s="17"/>
      <c r="CAD154" s="17"/>
      <c r="CAE154" s="17"/>
      <c r="CAF154" s="17"/>
      <c r="CAG154" s="17"/>
      <c r="CAH154" s="17"/>
      <c r="CAI154" s="17"/>
      <c r="CAJ154" s="17"/>
      <c r="CAK154" s="17"/>
      <c r="CAL154" s="17"/>
      <c r="CAM154" s="17"/>
      <c r="CAN154" s="17"/>
      <c r="CAO154" s="17"/>
      <c r="CAP154" s="17"/>
      <c r="CAQ154" s="17"/>
      <c r="CAR154" s="17"/>
      <c r="CAS154" s="17"/>
      <c r="CAT154" s="17"/>
      <c r="CAU154" s="17"/>
      <c r="CAV154" s="17"/>
      <c r="CAW154" s="17"/>
      <c r="CAX154" s="17"/>
      <c r="CAY154" s="17"/>
      <c r="CAZ154" s="17"/>
      <c r="CBA154" s="17"/>
      <c r="CBB154" s="17"/>
      <c r="CBC154" s="17"/>
      <c r="CBD154" s="17"/>
      <c r="CBE154" s="17"/>
      <c r="CBF154" s="17"/>
      <c r="CBG154" s="17"/>
      <c r="CBH154" s="17"/>
      <c r="CBI154" s="17"/>
      <c r="CBJ154" s="17"/>
      <c r="CBK154" s="17"/>
      <c r="CBL154" s="17"/>
      <c r="CBM154" s="17"/>
      <c r="CBN154" s="17"/>
      <c r="CBO154" s="17"/>
      <c r="CBP154" s="17"/>
      <c r="CBQ154" s="17"/>
      <c r="CBR154" s="17"/>
      <c r="CBS154" s="17"/>
      <c r="CBT154" s="17"/>
      <c r="CBU154" s="17"/>
      <c r="CBV154" s="17"/>
      <c r="CBW154" s="17"/>
      <c r="CBX154" s="17"/>
      <c r="CBY154" s="17"/>
      <c r="CBZ154" s="17"/>
      <c r="CCA154" s="17"/>
      <c r="CCB154" s="17"/>
      <c r="CCC154" s="17"/>
      <c r="CCD154" s="17"/>
      <c r="CCE154" s="17"/>
      <c r="CCF154" s="17"/>
      <c r="CCG154" s="17"/>
      <c r="CCH154" s="17"/>
      <c r="CCI154" s="17"/>
      <c r="CCJ154" s="17"/>
      <c r="CCK154" s="17"/>
      <c r="CCL154" s="17"/>
      <c r="CCM154" s="17"/>
      <c r="CCN154" s="17"/>
      <c r="CCO154" s="17"/>
      <c r="CCP154" s="17"/>
      <c r="CCQ154" s="17"/>
      <c r="CCR154" s="17"/>
      <c r="CCS154" s="17"/>
      <c r="CCT154" s="17"/>
      <c r="CCU154" s="17"/>
      <c r="CCV154" s="17"/>
      <c r="CCW154" s="17"/>
      <c r="CCX154" s="17"/>
      <c r="CCY154" s="17"/>
      <c r="CCZ154" s="17"/>
      <c r="CDA154" s="17"/>
      <c r="CDB154" s="17"/>
      <c r="CDC154" s="17"/>
      <c r="CDD154" s="17"/>
      <c r="CDE154" s="17"/>
      <c r="CDF154" s="17"/>
      <c r="CDG154" s="17"/>
      <c r="CDH154" s="17"/>
      <c r="CDI154" s="17"/>
      <c r="CDJ154" s="17"/>
      <c r="CDK154" s="17"/>
      <c r="CDL154" s="17"/>
      <c r="CDM154" s="17"/>
      <c r="CDN154" s="17"/>
      <c r="CDO154" s="17"/>
      <c r="CDP154" s="17"/>
      <c r="CDQ154" s="17"/>
      <c r="CDR154" s="17"/>
      <c r="CDS154" s="17"/>
      <c r="CDT154" s="17"/>
      <c r="CDU154" s="17"/>
    </row>
    <row r="155">
      <c r="A155" s="14" t="s">
        <v>3968</v>
      </c>
      <c r="B155" s="14" t="s">
        <v>3974</v>
      </c>
      <c r="C155" s="14" t="s">
        <v>2614</v>
      </c>
      <c r="D155" s="14" t="s">
        <v>2614</v>
      </c>
      <c r="E155" s="14" t="s">
        <v>3975</v>
      </c>
      <c r="F155" s="14" t="s">
        <v>2835</v>
      </c>
      <c r="I155" s="14" t="s">
        <v>3976</v>
      </c>
      <c r="J155" s="14" t="s">
        <v>2618</v>
      </c>
      <c r="K155" s="14" t="s">
        <v>2619</v>
      </c>
      <c r="L155" s="14" t="s">
        <v>2639</v>
      </c>
      <c r="M155" s="17"/>
      <c r="N155" s="14" t="s">
        <v>21</v>
      </c>
      <c r="O155" s="14" t="s">
        <v>21</v>
      </c>
      <c r="P155" s="14" t="s">
        <v>21</v>
      </c>
      <c r="Q155" s="16">
        <v>11.0</v>
      </c>
      <c r="R155" s="16">
        <v>4107748.0</v>
      </c>
      <c r="S155" s="16">
        <v>4107748.0</v>
      </c>
      <c r="T155" s="14" t="s">
        <v>2622</v>
      </c>
      <c r="U155" s="14" t="s">
        <v>2621</v>
      </c>
      <c r="V155" s="14" t="s">
        <v>3977</v>
      </c>
      <c r="W155" s="14" t="s">
        <v>3978</v>
      </c>
      <c r="Z155" s="17"/>
      <c r="AA155" s="17"/>
      <c r="AB155" s="17"/>
      <c r="AC155" s="17"/>
      <c r="AD155" s="16">
        <v>264.0</v>
      </c>
      <c r="AE155" s="22">
        <v>45608.0</v>
      </c>
      <c r="AF155" s="17"/>
      <c r="AG155" s="14" t="s">
        <v>2876</v>
      </c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4" t="s">
        <v>3970</v>
      </c>
      <c r="BB155" s="17"/>
      <c r="BC155" s="17"/>
      <c r="BD155" s="17"/>
      <c r="BE155" s="17"/>
      <c r="BF155" s="17"/>
      <c r="BG155" s="16">
        <v>1.0</v>
      </c>
      <c r="BH155" s="17"/>
      <c r="BI155" s="14" t="s">
        <v>2565</v>
      </c>
      <c r="BJ155" s="14" t="s">
        <v>2566</v>
      </c>
      <c r="BK155" s="17"/>
      <c r="BL155" s="17"/>
      <c r="BM155" s="16">
        <v>9.03333333</v>
      </c>
      <c r="BN155" s="17"/>
      <c r="BO155" s="17"/>
      <c r="BP155" s="17"/>
      <c r="BQ155" s="17"/>
      <c r="BR155" s="17"/>
      <c r="BS155" s="17"/>
      <c r="BT155" s="16">
        <v>1.76666667</v>
      </c>
      <c r="BU155" s="14" t="s">
        <v>2680</v>
      </c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6">
        <v>1.63333333</v>
      </c>
      <c r="CZ155" s="14" t="s">
        <v>2707</v>
      </c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  <c r="KL155" s="17"/>
      <c r="KM155" s="17"/>
      <c r="KN155" s="17"/>
      <c r="KO155" s="17"/>
      <c r="KP155" s="17"/>
      <c r="KQ155" s="17"/>
      <c r="KR155" s="17"/>
      <c r="KS155" s="17"/>
      <c r="KT155" s="17"/>
      <c r="KU155" s="17"/>
      <c r="KV155" s="17"/>
      <c r="KW155" s="17"/>
      <c r="KX155" s="17"/>
      <c r="KY155" s="17"/>
      <c r="KZ155" s="17"/>
      <c r="LA155" s="17"/>
      <c r="LB155" s="17"/>
      <c r="LC155" s="17"/>
      <c r="LD155" s="17"/>
      <c r="LE155" s="17"/>
      <c r="LF155" s="17"/>
      <c r="LG155" s="17"/>
      <c r="LH155" s="17"/>
      <c r="LI155" s="17"/>
      <c r="LJ155" s="17"/>
      <c r="LK155" s="17"/>
      <c r="LL155" s="17"/>
      <c r="LM155" s="17"/>
      <c r="LN155" s="17"/>
      <c r="LO155" s="17"/>
      <c r="LP155" s="17"/>
      <c r="LQ155" s="17"/>
      <c r="LR155" s="17"/>
      <c r="LS155" s="17"/>
      <c r="LT155" s="17"/>
      <c r="LU155" s="17"/>
      <c r="LV155" s="17"/>
      <c r="LW155" s="17"/>
      <c r="LX155" s="17"/>
      <c r="LY155" s="17"/>
      <c r="LZ155" s="17"/>
      <c r="MA155" s="17"/>
      <c r="MB155" s="17"/>
      <c r="MC155" s="17"/>
      <c r="MD155" s="17"/>
      <c r="ME155" s="17"/>
      <c r="MF155" s="17"/>
      <c r="MG155" s="17"/>
      <c r="MH155" s="17"/>
      <c r="MI155" s="17"/>
      <c r="MJ155" s="17"/>
      <c r="MK155" s="17"/>
      <c r="ML155" s="17"/>
      <c r="MM155" s="17"/>
      <c r="MN155" s="17"/>
      <c r="MO155" s="17"/>
      <c r="MP155" s="17"/>
      <c r="MQ155" s="17"/>
      <c r="MR155" s="17"/>
      <c r="MS155" s="17"/>
      <c r="MT155" s="17"/>
      <c r="MU155" s="17"/>
      <c r="MV155" s="17"/>
      <c r="MW155" s="17"/>
      <c r="MX155" s="17"/>
      <c r="MY155" s="17"/>
      <c r="MZ155" s="17"/>
      <c r="NA155" s="17"/>
      <c r="NB155" s="17"/>
      <c r="NC155" s="17"/>
      <c r="ND155" s="17"/>
      <c r="NE155" s="17"/>
      <c r="NF155" s="17"/>
      <c r="NG155" s="17"/>
      <c r="NH155" s="17"/>
      <c r="NI155" s="17"/>
      <c r="NJ155" s="17"/>
      <c r="NK155" s="17"/>
      <c r="NL155" s="17"/>
      <c r="NM155" s="17"/>
      <c r="NN155" s="17"/>
      <c r="NO155" s="17"/>
      <c r="NP155" s="17"/>
      <c r="NQ155" s="17"/>
      <c r="NR155" s="17"/>
      <c r="NS155" s="17"/>
      <c r="NT155" s="17"/>
      <c r="NU155" s="17"/>
      <c r="NV155" s="17"/>
      <c r="NW155" s="17"/>
      <c r="NX155" s="17"/>
      <c r="NY155" s="17"/>
      <c r="NZ155" s="17"/>
      <c r="OA155" s="17"/>
      <c r="OB155" s="17"/>
      <c r="OC155" s="17"/>
      <c r="OD155" s="17"/>
      <c r="OE155" s="17"/>
      <c r="OF155" s="17"/>
      <c r="OG155" s="17"/>
      <c r="OH155" s="17"/>
      <c r="OI155" s="17"/>
      <c r="OJ155" s="17"/>
      <c r="OK155" s="17"/>
      <c r="OL155" s="17"/>
      <c r="OM155" s="17"/>
      <c r="ON155" s="17"/>
      <c r="OO155" s="17"/>
      <c r="OP155" s="17"/>
      <c r="OQ155" s="17"/>
      <c r="OR155" s="17"/>
      <c r="OS155" s="17"/>
      <c r="OT155" s="17"/>
      <c r="OU155" s="17"/>
      <c r="OV155" s="17"/>
      <c r="OW155" s="17"/>
      <c r="OX155" s="17"/>
      <c r="OY155" s="17"/>
      <c r="OZ155" s="17"/>
      <c r="PA155" s="17"/>
      <c r="PB155" s="17"/>
      <c r="PC155" s="17"/>
      <c r="PD155" s="17"/>
      <c r="PE155" s="17"/>
      <c r="PF155" s="17"/>
      <c r="PG155" s="17"/>
      <c r="PH155" s="17"/>
      <c r="PI155" s="17"/>
      <c r="PJ155" s="17"/>
      <c r="PK155" s="17"/>
      <c r="PL155" s="17"/>
      <c r="PM155" s="17"/>
      <c r="PN155" s="17"/>
      <c r="PO155" s="17"/>
      <c r="PP155" s="17"/>
      <c r="PQ155" s="17"/>
      <c r="PR155" s="17"/>
      <c r="PS155" s="17"/>
      <c r="PT155" s="17"/>
      <c r="PU155" s="17"/>
      <c r="PV155" s="17"/>
      <c r="PW155" s="17"/>
      <c r="PX155" s="17"/>
      <c r="PY155" s="17"/>
      <c r="PZ155" s="17"/>
      <c r="QA155" s="17"/>
      <c r="QB155" s="17"/>
      <c r="QC155" s="17"/>
      <c r="QD155" s="17"/>
      <c r="QE155" s="17"/>
      <c r="QF155" s="17"/>
      <c r="QG155" s="17"/>
      <c r="QH155" s="17"/>
      <c r="QI155" s="17"/>
      <c r="QJ155" s="17"/>
      <c r="QK155" s="16">
        <v>396.0</v>
      </c>
      <c r="QL155" s="17"/>
      <c r="QM155" s="17"/>
      <c r="QN155" s="17"/>
      <c r="QO155" s="17"/>
      <c r="QP155" s="17"/>
      <c r="QQ155" s="17"/>
      <c r="QR155" s="17"/>
      <c r="QS155" s="17"/>
      <c r="QT155" s="17"/>
      <c r="QU155" s="17"/>
      <c r="QV155" s="17"/>
      <c r="QW155" s="17"/>
      <c r="QX155" s="17"/>
      <c r="QY155" s="17"/>
      <c r="QZ155" s="17"/>
      <c r="RA155" s="17"/>
      <c r="RB155" s="17"/>
      <c r="RC155" s="17"/>
      <c r="RD155" s="17"/>
      <c r="RE155" s="17"/>
      <c r="RF155" s="17"/>
      <c r="RG155" s="17"/>
      <c r="RH155" s="17"/>
      <c r="RI155" s="17"/>
      <c r="RJ155" s="17"/>
      <c r="RK155" s="17"/>
      <c r="RL155" s="17"/>
      <c r="RM155" s="17"/>
      <c r="RN155" s="17"/>
      <c r="RO155" s="17"/>
      <c r="RP155" s="17"/>
      <c r="RQ155" s="17"/>
      <c r="RR155" s="17"/>
      <c r="RS155" s="17"/>
      <c r="RT155" s="17"/>
      <c r="RU155" s="17"/>
      <c r="RV155" s="17"/>
      <c r="RW155" s="17"/>
      <c r="RX155" s="17"/>
      <c r="RY155" s="17"/>
      <c r="RZ155" s="17"/>
      <c r="SA155" s="17"/>
      <c r="SB155" s="17"/>
      <c r="SC155" s="17"/>
      <c r="SD155" s="17"/>
      <c r="SE155" s="17"/>
      <c r="SF155" s="17"/>
      <c r="SG155" s="17"/>
      <c r="SH155" s="17"/>
      <c r="SI155" s="17"/>
      <c r="SJ155" s="17"/>
      <c r="SK155" s="17"/>
      <c r="SL155" s="17"/>
      <c r="SM155" s="17"/>
      <c r="SN155" s="17"/>
      <c r="SO155" s="17"/>
      <c r="SP155" s="17"/>
      <c r="SQ155" s="17"/>
      <c r="SR155" s="17"/>
      <c r="SS155" s="17"/>
      <c r="ST155" s="17"/>
      <c r="SU155" s="17"/>
      <c r="SV155" s="17"/>
      <c r="SW155" s="17"/>
      <c r="SX155" s="17"/>
      <c r="SY155" s="17"/>
      <c r="SZ155" s="17"/>
      <c r="TA155" s="17"/>
      <c r="TB155" s="16">
        <v>2.72</v>
      </c>
      <c r="TC155" s="16">
        <v>0.84</v>
      </c>
      <c r="TD155" s="17"/>
      <c r="TE155" s="17"/>
      <c r="TF155" s="17"/>
      <c r="TG155" s="17"/>
      <c r="TH155" s="17"/>
      <c r="TI155" s="17"/>
      <c r="TJ155" s="17"/>
      <c r="TK155" s="17"/>
      <c r="TL155" s="17"/>
      <c r="TM155" s="17"/>
      <c r="TN155" s="17"/>
      <c r="TO155" s="17"/>
      <c r="TP155" s="17"/>
      <c r="TQ155" s="17"/>
      <c r="TR155" s="17"/>
      <c r="TS155" s="17"/>
      <c r="TT155" s="17"/>
      <c r="TU155" s="17"/>
      <c r="TV155" s="17"/>
      <c r="TW155" s="17"/>
      <c r="TX155" s="17"/>
      <c r="TY155" s="17"/>
      <c r="TZ155" s="17"/>
      <c r="UA155" s="17"/>
      <c r="UB155" s="17"/>
      <c r="UC155" s="17"/>
      <c r="UD155" s="17"/>
      <c r="UE155" s="17"/>
      <c r="UF155" s="17"/>
      <c r="UG155" s="17"/>
      <c r="UH155" s="17"/>
      <c r="UI155" s="17"/>
      <c r="UJ155" s="17"/>
      <c r="UK155" s="17"/>
      <c r="UL155" s="17"/>
      <c r="UM155" s="17"/>
      <c r="UN155" s="17"/>
      <c r="UO155" s="17"/>
      <c r="UP155" s="17"/>
      <c r="UQ155" s="17"/>
      <c r="UR155" s="17"/>
      <c r="US155" s="17"/>
      <c r="UT155" s="17"/>
      <c r="UU155" s="17"/>
      <c r="UV155" s="17"/>
      <c r="UW155" s="17"/>
      <c r="UX155" s="17"/>
      <c r="UY155" s="17"/>
      <c r="UZ155" s="17"/>
      <c r="VA155" s="17"/>
      <c r="VB155" s="17"/>
      <c r="VC155" s="17"/>
      <c r="VD155" s="17"/>
      <c r="VE155" s="17"/>
      <c r="VF155" s="17"/>
      <c r="VG155" s="17"/>
      <c r="VH155" s="17"/>
      <c r="VI155" s="17"/>
      <c r="VJ155" s="17"/>
      <c r="VK155" s="17"/>
      <c r="VL155" s="17"/>
      <c r="VM155" s="17"/>
      <c r="VN155" s="17"/>
      <c r="VO155" s="17"/>
      <c r="VP155" s="17"/>
      <c r="VQ155" s="17"/>
      <c r="VR155" s="17"/>
      <c r="VS155" s="17"/>
      <c r="VT155" s="17"/>
      <c r="VU155" s="17"/>
      <c r="VV155" s="17"/>
      <c r="VW155" s="17"/>
      <c r="VX155" s="17"/>
      <c r="VY155" s="17"/>
      <c r="VZ155" s="17"/>
      <c r="WA155" s="17"/>
      <c r="WB155" s="17"/>
      <c r="WC155" s="17"/>
      <c r="WD155" s="17"/>
      <c r="WE155" s="17"/>
      <c r="WF155" s="17"/>
      <c r="WG155" s="17"/>
      <c r="WH155" s="17"/>
      <c r="WI155" s="17"/>
      <c r="WJ155" s="17"/>
      <c r="WK155" s="17"/>
      <c r="WL155" s="17"/>
      <c r="WM155" s="17"/>
      <c r="WN155" s="17"/>
      <c r="WO155" s="17"/>
      <c r="WP155" s="17"/>
      <c r="WQ155" s="17"/>
      <c r="WR155" s="17"/>
      <c r="WS155" s="17"/>
      <c r="WT155" s="17"/>
      <c r="WU155" s="17"/>
      <c r="WV155" s="17"/>
      <c r="WW155" s="17"/>
      <c r="WX155" s="17"/>
      <c r="WY155" s="17"/>
      <c r="WZ155" s="17"/>
      <c r="XA155" s="17"/>
      <c r="XB155" s="17"/>
      <c r="XC155" s="17"/>
      <c r="XD155" s="17"/>
      <c r="XE155" s="17"/>
      <c r="XF155" s="17"/>
      <c r="XG155" s="17"/>
      <c r="XH155" s="17"/>
      <c r="XI155" s="17"/>
      <c r="XJ155" s="17"/>
      <c r="XK155" s="17"/>
      <c r="XL155" s="17"/>
      <c r="XM155" s="17"/>
      <c r="XN155" s="17"/>
      <c r="XO155" s="17"/>
      <c r="XP155" s="17"/>
      <c r="XQ155" s="17"/>
      <c r="XR155" s="17"/>
      <c r="XS155" s="17"/>
      <c r="XT155" s="17"/>
      <c r="XU155" s="17"/>
      <c r="XV155" s="17"/>
      <c r="XW155" s="17"/>
      <c r="XX155" s="17"/>
      <c r="XY155" s="17"/>
      <c r="XZ155" s="17"/>
      <c r="YA155" s="17"/>
      <c r="YB155" s="17"/>
      <c r="YC155" s="17"/>
      <c r="YD155" s="17"/>
      <c r="YE155" s="17"/>
      <c r="YF155" s="17"/>
      <c r="YG155" s="17"/>
      <c r="YH155" s="17"/>
      <c r="YI155" s="17"/>
      <c r="YJ155" s="17"/>
      <c r="YK155" s="17"/>
      <c r="YL155" s="17"/>
      <c r="YM155" s="17"/>
      <c r="YN155" s="17"/>
      <c r="YO155" s="17"/>
      <c r="YP155" s="17"/>
      <c r="YQ155" s="17"/>
      <c r="YR155" s="17"/>
      <c r="YS155" s="17"/>
      <c r="YT155" s="17"/>
      <c r="YU155" s="17"/>
      <c r="YV155" s="17"/>
      <c r="YW155" s="17"/>
      <c r="YX155" s="17"/>
      <c r="YY155" s="17"/>
      <c r="YZ155" s="17"/>
      <c r="ZA155" s="17"/>
      <c r="ZB155" s="17"/>
      <c r="ZC155" s="17"/>
      <c r="ZD155" s="17"/>
      <c r="ZE155" s="17"/>
      <c r="ZF155" s="17"/>
      <c r="ZG155" s="17"/>
      <c r="ZH155" s="17"/>
      <c r="ZI155" s="17"/>
      <c r="ZJ155" s="17"/>
      <c r="ZK155" s="17"/>
      <c r="ZL155" s="17"/>
      <c r="ZM155" s="17"/>
      <c r="ZN155" s="17"/>
      <c r="ZO155" s="17"/>
      <c r="ZP155" s="17"/>
      <c r="ZQ155" s="17"/>
      <c r="ZR155" s="17"/>
      <c r="ZS155" s="17"/>
      <c r="ZT155" s="17"/>
      <c r="ZU155" s="17"/>
      <c r="ZV155" s="17"/>
      <c r="ZW155" s="17"/>
      <c r="ZX155" s="17"/>
      <c r="ZY155" s="17"/>
      <c r="ZZ155" s="17"/>
      <c r="AAA155" s="17"/>
      <c r="AAB155" s="16">
        <v>217.0</v>
      </c>
      <c r="AAC155" s="16">
        <v>38.0</v>
      </c>
      <c r="AAD155" s="17"/>
      <c r="AAE155" s="16">
        <v>270.0</v>
      </c>
      <c r="AAF155" s="17"/>
      <c r="AAG155" s="17"/>
      <c r="AAH155" s="17"/>
      <c r="AAI155" s="17"/>
      <c r="AAJ155" s="17"/>
      <c r="AAK155" s="17"/>
      <c r="AAL155" s="17"/>
      <c r="AAM155" s="17"/>
      <c r="AAN155" s="17"/>
      <c r="AAO155" s="17"/>
      <c r="AAP155" s="17"/>
      <c r="AAQ155" s="17"/>
      <c r="AAR155" s="17"/>
      <c r="AAS155" s="17"/>
      <c r="AAT155" s="17"/>
      <c r="AAU155" s="17"/>
      <c r="AAV155" s="17"/>
      <c r="AAW155" s="17"/>
      <c r="AAX155" s="17"/>
      <c r="AAY155" s="17"/>
      <c r="AAZ155" s="17"/>
      <c r="ABA155" s="17"/>
      <c r="ABB155" s="17"/>
      <c r="ABC155" s="17"/>
      <c r="ABD155" s="17"/>
      <c r="ABE155" s="17"/>
      <c r="ABF155" s="17"/>
      <c r="ABG155" s="17"/>
      <c r="ABH155" s="17"/>
      <c r="ABI155" s="17"/>
      <c r="ABJ155" s="17"/>
      <c r="ABK155" s="17"/>
      <c r="ABL155" s="17"/>
      <c r="ABM155" s="17"/>
      <c r="ABN155" s="17"/>
      <c r="ABO155" s="17"/>
      <c r="ABP155" s="17"/>
      <c r="ABQ155" s="17"/>
      <c r="ABR155" s="17"/>
      <c r="ABS155" s="17"/>
      <c r="ABT155" s="17"/>
      <c r="ABU155" s="17"/>
      <c r="ABV155" s="17"/>
      <c r="ABW155" s="17"/>
      <c r="ABX155" s="17"/>
      <c r="ABY155" s="17"/>
      <c r="ABZ155" s="17"/>
      <c r="ACA155" s="17"/>
      <c r="ACB155" s="17"/>
      <c r="ACC155" s="17"/>
      <c r="ACD155" s="17"/>
      <c r="ACE155" s="17"/>
      <c r="ACF155" s="17"/>
      <c r="ACG155" s="17"/>
      <c r="ACH155" s="17"/>
      <c r="ACI155" s="17"/>
      <c r="ACJ155" s="17"/>
      <c r="ACK155" s="17"/>
      <c r="ACL155" s="17"/>
      <c r="ACM155" s="17"/>
      <c r="ACN155" s="17"/>
      <c r="ACO155" s="17"/>
      <c r="ACP155" s="17"/>
      <c r="ACQ155" s="17"/>
      <c r="ACR155" s="17"/>
      <c r="ACS155" s="17"/>
      <c r="ACT155" s="17"/>
      <c r="ACU155" s="17"/>
      <c r="ACV155" s="17"/>
      <c r="ACW155" s="17"/>
      <c r="ACX155" s="17"/>
      <c r="ACY155" s="17"/>
      <c r="ACZ155" s="17"/>
      <c r="ADA155" s="17"/>
      <c r="ADB155" s="17"/>
      <c r="ADC155" s="17"/>
      <c r="ADD155" s="17"/>
      <c r="ADE155" s="17"/>
      <c r="ADF155" s="17"/>
      <c r="ADG155" s="17"/>
      <c r="ADH155" s="17"/>
      <c r="ADI155" s="17"/>
      <c r="ADJ155" s="17"/>
      <c r="ADK155" s="17"/>
      <c r="ADL155" s="17"/>
      <c r="ADM155" s="17"/>
      <c r="ADN155" s="17"/>
      <c r="ADO155" s="17"/>
      <c r="ADP155" s="17"/>
      <c r="ADQ155" s="17"/>
      <c r="ADR155" s="17"/>
      <c r="ADS155" s="17"/>
      <c r="ADT155" s="17"/>
      <c r="ADU155" s="17"/>
      <c r="ADV155" s="17"/>
      <c r="ADW155" s="17"/>
      <c r="ADX155" s="17"/>
      <c r="ADY155" s="17"/>
      <c r="ADZ155" s="17"/>
      <c r="AEA155" s="17"/>
      <c r="AEB155" s="17"/>
      <c r="AEC155" s="17"/>
      <c r="AED155" s="17"/>
      <c r="AEE155" s="17"/>
      <c r="AEF155" s="17"/>
      <c r="AEG155" s="17"/>
      <c r="AEH155" s="17"/>
      <c r="AEI155" s="17"/>
      <c r="AEJ155" s="17"/>
      <c r="AEK155" s="17"/>
      <c r="AEL155" s="17"/>
      <c r="AEM155" s="17"/>
      <c r="AEN155" s="17"/>
      <c r="AEO155" s="17"/>
      <c r="AEP155" s="17"/>
      <c r="AEQ155" s="17"/>
      <c r="AER155" s="17"/>
      <c r="AES155" s="17"/>
      <c r="AET155" s="17"/>
      <c r="AEU155" s="17"/>
      <c r="AEV155" s="17"/>
      <c r="AEW155" s="17"/>
      <c r="AEX155" s="17"/>
      <c r="AEY155" s="17"/>
      <c r="AEZ155" s="17"/>
      <c r="AFA155" s="17"/>
      <c r="AFB155" s="17"/>
      <c r="AFC155" s="17"/>
      <c r="AFD155" s="17"/>
      <c r="AFE155" s="17"/>
      <c r="AFF155" s="17"/>
      <c r="AFG155" s="17"/>
      <c r="AFH155" s="17"/>
      <c r="AFI155" s="17"/>
      <c r="AFJ155" s="17"/>
      <c r="AFK155" s="17"/>
      <c r="AFL155" s="17"/>
      <c r="AFM155" s="17"/>
      <c r="AFN155" s="17"/>
      <c r="AFO155" s="17"/>
      <c r="AFP155" s="17"/>
      <c r="AFQ155" s="17"/>
      <c r="AFR155" s="17"/>
      <c r="AFS155" s="17"/>
      <c r="AFT155" s="17"/>
      <c r="AFU155" s="17"/>
      <c r="AFV155" s="17"/>
      <c r="AFW155" s="17"/>
      <c r="AFX155" s="17"/>
      <c r="AFY155" s="17"/>
      <c r="AFZ155" s="17"/>
      <c r="AGA155" s="17"/>
      <c r="AGB155" s="17"/>
      <c r="AGC155" s="17"/>
      <c r="AGD155" s="17"/>
      <c r="AGE155" s="17"/>
      <c r="AGF155" s="17"/>
      <c r="AGG155" s="17"/>
      <c r="AGH155" s="17"/>
      <c r="AGI155" s="17"/>
      <c r="AGJ155" s="17"/>
      <c r="AGK155" s="17"/>
      <c r="AGL155" s="17"/>
      <c r="AGM155" s="17"/>
      <c r="AGN155" s="17"/>
      <c r="AGO155" s="17"/>
      <c r="AGP155" s="17"/>
      <c r="AGQ155" s="17"/>
      <c r="AGR155" s="17"/>
      <c r="AGS155" s="17"/>
      <c r="AGT155" s="17"/>
      <c r="AGU155" s="17"/>
      <c r="AGV155" s="17"/>
      <c r="AGW155" s="17"/>
      <c r="AGX155" s="17"/>
      <c r="AGY155" s="17"/>
      <c r="AGZ155" s="17"/>
      <c r="AHA155" s="17"/>
      <c r="AHB155" s="17"/>
      <c r="AHC155" s="17"/>
      <c r="AHD155" s="17"/>
      <c r="AHE155" s="17"/>
      <c r="AHF155" s="17"/>
      <c r="AHG155" s="17"/>
      <c r="AHH155" s="17"/>
      <c r="AHI155" s="17"/>
      <c r="AHJ155" s="17"/>
      <c r="AHK155" s="17"/>
      <c r="AHL155" s="17"/>
      <c r="AHM155" s="17"/>
      <c r="AHN155" s="17"/>
      <c r="AHO155" s="17"/>
      <c r="AHP155" s="14" t="s">
        <v>3372</v>
      </c>
      <c r="AHQ155" s="17"/>
      <c r="AHR155" s="17"/>
      <c r="AHS155" s="17"/>
      <c r="AHT155" s="17"/>
      <c r="AHU155" s="17"/>
      <c r="AHV155" s="17"/>
      <c r="AHW155" s="17"/>
      <c r="AHX155" s="17"/>
      <c r="AHY155" s="17"/>
      <c r="AHZ155" s="17"/>
      <c r="AIA155" s="17"/>
      <c r="AIB155" s="17"/>
      <c r="AIC155" s="17"/>
      <c r="AID155" s="17"/>
      <c r="AIE155" s="17"/>
      <c r="AIF155" s="17"/>
      <c r="AIG155" s="17"/>
      <c r="AIH155" s="17"/>
      <c r="AII155" s="17"/>
      <c r="AIJ155" s="17"/>
      <c r="AIK155" s="17"/>
      <c r="AIL155" s="17"/>
      <c r="AIM155" s="17"/>
      <c r="AIN155" s="17"/>
      <c r="AIO155" s="17"/>
      <c r="AIP155" s="17"/>
      <c r="AIQ155" s="17"/>
      <c r="AIR155" s="17"/>
      <c r="AIS155" s="17"/>
      <c r="AIT155" s="17"/>
      <c r="AIU155" s="17"/>
      <c r="AIV155" s="17"/>
      <c r="AIW155" s="17"/>
      <c r="AIX155" s="17"/>
      <c r="AIY155" s="17"/>
      <c r="AIZ155" s="17"/>
      <c r="AJA155" s="17"/>
      <c r="AJB155" s="17"/>
      <c r="AJC155" s="17"/>
      <c r="AJD155" s="17"/>
      <c r="AJE155" s="17"/>
      <c r="AJF155" s="17"/>
      <c r="AJG155" s="17"/>
      <c r="AJH155" s="17"/>
      <c r="AJI155" s="17"/>
      <c r="AJJ155" s="17"/>
      <c r="AJK155" s="17"/>
      <c r="AJL155" s="17"/>
      <c r="AJM155" s="17"/>
      <c r="AJN155" s="17"/>
      <c r="AJO155" s="17"/>
      <c r="AJP155" s="17"/>
      <c r="AJQ155" s="17"/>
      <c r="AJR155" s="17"/>
      <c r="AJS155" s="17"/>
      <c r="AJT155" s="17"/>
      <c r="AJU155" s="17"/>
      <c r="AJV155" s="17"/>
      <c r="AJW155" s="17"/>
      <c r="AJX155" s="17"/>
      <c r="AJY155" s="17"/>
      <c r="AJZ155" s="17"/>
      <c r="AKA155" s="17"/>
      <c r="AKB155" s="17"/>
      <c r="AKC155" s="17"/>
      <c r="AKD155" s="17"/>
      <c r="AKE155" s="17"/>
      <c r="AKF155" s="17"/>
      <c r="AKG155" s="17"/>
      <c r="AKH155" s="17"/>
      <c r="AKI155" s="17"/>
      <c r="AKJ155" s="17"/>
      <c r="AKK155" s="17"/>
      <c r="AKL155" s="17"/>
      <c r="AKM155" s="17"/>
      <c r="AKN155" s="17"/>
      <c r="AKO155" s="17"/>
      <c r="AKP155" s="17"/>
      <c r="AKQ155" s="17"/>
      <c r="AKR155" s="17"/>
      <c r="AKS155" s="17"/>
      <c r="AKT155" s="17"/>
      <c r="AKU155" s="17"/>
      <c r="AKV155" s="17"/>
      <c r="AKW155" s="17"/>
      <c r="AKX155" s="17"/>
      <c r="AKY155" s="17"/>
      <c r="AKZ155" s="17"/>
      <c r="ALA155" s="17"/>
      <c r="ALB155" s="17"/>
      <c r="ALC155" s="17"/>
      <c r="ALD155" s="17"/>
      <c r="ALE155" s="17"/>
      <c r="ALF155" s="17"/>
      <c r="ALG155" s="17"/>
      <c r="ALH155" s="17"/>
      <c r="ALI155" s="17"/>
      <c r="ALJ155" s="17"/>
      <c r="ALK155" s="17"/>
      <c r="ALL155" s="17"/>
      <c r="ALM155" s="17"/>
      <c r="ALN155" s="17"/>
      <c r="ALO155" s="17"/>
      <c r="ALP155" s="17"/>
      <c r="ALQ155" s="17"/>
      <c r="ALR155" s="17"/>
      <c r="ALS155" s="17"/>
      <c r="ALT155" s="17"/>
      <c r="ALU155" s="17"/>
      <c r="ALV155" s="17"/>
      <c r="ALW155" s="17"/>
      <c r="ALX155" s="17"/>
      <c r="ALY155" s="17"/>
      <c r="ALZ155" s="17"/>
      <c r="AMA155" s="17"/>
      <c r="AMB155" s="17"/>
      <c r="AMC155" s="17"/>
      <c r="AMD155" s="17"/>
      <c r="AME155" s="17"/>
      <c r="AMF155" s="17"/>
      <c r="AMG155" s="17"/>
      <c r="AMH155" s="17"/>
      <c r="AMI155" s="17"/>
      <c r="AMJ155" s="17"/>
      <c r="AMK155" s="17"/>
      <c r="AML155" s="17"/>
      <c r="AMM155" s="17"/>
      <c r="AMN155" s="17"/>
      <c r="AMO155" s="17"/>
      <c r="AMP155" s="17"/>
      <c r="AMQ155" s="17"/>
      <c r="AMR155" s="17"/>
      <c r="AMS155" s="17"/>
      <c r="AMT155" s="17"/>
      <c r="AMU155" s="17"/>
      <c r="AMV155" s="17"/>
      <c r="AMW155" s="17"/>
      <c r="AMX155" s="17"/>
      <c r="AMY155" s="17"/>
      <c r="AMZ155" s="17"/>
      <c r="ANA155" s="17"/>
      <c r="ANB155" s="17"/>
      <c r="ANC155" s="17"/>
      <c r="AND155" s="17"/>
      <c r="ANE155" s="17"/>
      <c r="ANF155" s="17"/>
      <c r="ANG155" s="17"/>
      <c r="ANH155" s="17"/>
      <c r="ANI155" s="17"/>
      <c r="ANJ155" s="17"/>
      <c r="ANK155" s="17"/>
      <c r="ANL155" s="17"/>
      <c r="ANM155" s="17"/>
      <c r="ANN155" s="17"/>
      <c r="ANO155" s="17"/>
      <c r="ANP155" s="17"/>
      <c r="ANQ155" s="17"/>
      <c r="ANR155" s="17"/>
      <c r="ANS155" s="17"/>
      <c r="ANT155" s="17"/>
      <c r="ANU155" s="17"/>
      <c r="ANV155" s="17"/>
      <c r="ANW155" s="17"/>
      <c r="ANX155" s="17"/>
      <c r="ANY155" s="17"/>
      <c r="ANZ155" s="17"/>
      <c r="AOA155" s="17"/>
      <c r="AOB155" s="17"/>
      <c r="AOC155" s="17"/>
      <c r="AOD155" s="17"/>
      <c r="AOE155" s="17"/>
      <c r="AOF155" s="17"/>
      <c r="AOG155" s="17"/>
      <c r="AOH155" s="17"/>
      <c r="AOI155" s="17"/>
      <c r="AOJ155" s="17"/>
      <c r="AOK155" s="17"/>
      <c r="AOL155" s="17"/>
      <c r="AOM155" s="17"/>
      <c r="AON155" s="17"/>
      <c r="AOO155" s="17"/>
      <c r="AOP155" s="17"/>
      <c r="AOQ155" s="17"/>
      <c r="AOR155" s="17"/>
      <c r="AOS155" s="17"/>
      <c r="AOT155" s="17"/>
      <c r="AOU155" s="17"/>
      <c r="AOV155" s="17"/>
      <c r="AOW155" s="17"/>
      <c r="AOX155" s="17"/>
      <c r="AOY155" s="17"/>
      <c r="AOZ155" s="17"/>
      <c r="APA155" s="17"/>
      <c r="APB155" s="17"/>
      <c r="APC155" s="17"/>
      <c r="APD155" s="17"/>
      <c r="APE155" s="17"/>
      <c r="APF155" s="17"/>
      <c r="APG155" s="17"/>
      <c r="APH155" s="17"/>
      <c r="API155" s="17"/>
      <c r="APJ155" s="17"/>
      <c r="APK155" s="17"/>
      <c r="APL155" s="17"/>
      <c r="APM155" s="17"/>
      <c r="APN155" s="17"/>
      <c r="APO155" s="17"/>
      <c r="APP155" s="17"/>
      <c r="APQ155" s="17"/>
      <c r="APR155" s="17"/>
      <c r="APS155" s="17"/>
      <c r="APT155" s="17"/>
      <c r="APU155" s="17"/>
      <c r="APV155" s="17"/>
      <c r="APW155" s="17"/>
      <c r="APX155" s="17"/>
      <c r="APY155" s="17"/>
      <c r="APZ155" s="17"/>
      <c r="AQA155" s="17"/>
      <c r="AQB155" s="17"/>
      <c r="AQC155" s="17"/>
      <c r="AQD155" s="17"/>
      <c r="AQE155" s="17"/>
      <c r="AQF155" s="17"/>
      <c r="AQG155" s="17"/>
      <c r="AQH155" s="17"/>
      <c r="AQI155" s="17"/>
      <c r="AQJ155" s="17"/>
      <c r="AQK155" s="17"/>
      <c r="AQL155" s="17"/>
      <c r="AQM155" s="17"/>
      <c r="AQN155" s="17"/>
      <c r="AQO155" s="17"/>
      <c r="AQP155" s="17"/>
      <c r="AQQ155" s="17"/>
      <c r="AQR155" s="17"/>
      <c r="AQS155" s="17"/>
      <c r="AQT155" s="17"/>
      <c r="AQU155" s="17"/>
      <c r="AQV155" s="17"/>
      <c r="AQW155" s="17"/>
      <c r="AQX155" s="17"/>
      <c r="AQY155" s="17"/>
      <c r="AQZ155" s="17"/>
      <c r="ARA155" s="17"/>
      <c r="ARB155" s="17"/>
      <c r="ARC155" s="17"/>
      <c r="ARD155" s="17"/>
      <c r="ARE155" s="17"/>
      <c r="ARF155" s="17"/>
      <c r="ARG155" s="17"/>
      <c r="ARH155" s="17"/>
      <c r="ARI155" s="17"/>
      <c r="ARJ155" s="17"/>
      <c r="ARK155" s="17"/>
      <c r="ARL155" s="17"/>
      <c r="ARM155" s="17"/>
      <c r="ARN155" s="17"/>
      <c r="ARO155" s="17"/>
      <c r="ARP155" s="17"/>
      <c r="ARQ155" s="17"/>
      <c r="ARR155" s="17"/>
      <c r="ARS155" s="17"/>
      <c r="ART155" s="17"/>
      <c r="ARU155" s="17"/>
      <c r="ARV155" s="17"/>
      <c r="ARW155" s="17"/>
      <c r="ARX155" s="17"/>
      <c r="ARY155" s="17"/>
      <c r="ARZ155" s="17"/>
      <c r="ASA155" s="17"/>
      <c r="ASB155" s="17"/>
      <c r="ASC155" s="17"/>
      <c r="ASD155" s="17"/>
      <c r="ASE155" s="17"/>
      <c r="ASF155" s="17"/>
      <c r="ASG155" s="17"/>
      <c r="ASH155" s="17"/>
      <c r="ASI155" s="17"/>
      <c r="ASJ155" s="17"/>
      <c r="ASK155" s="17"/>
      <c r="ASL155" s="17"/>
      <c r="ASM155" s="17"/>
      <c r="ASN155" s="17"/>
      <c r="ASO155" s="17"/>
      <c r="ASP155" s="17"/>
      <c r="ASQ155" s="17"/>
      <c r="ASR155" s="17"/>
      <c r="ASS155" s="17"/>
      <c r="AST155" s="17"/>
      <c r="ASU155" s="17"/>
      <c r="ASV155" s="17"/>
      <c r="ASW155" s="17"/>
      <c r="ASX155" s="17"/>
      <c r="ASY155" s="17"/>
      <c r="ASZ155" s="17"/>
      <c r="ATA155" s="17"/>
      <c r="ATB155" s="17"/>
      <c r="ATC155" s="17"/>
      <c r="ATD155" s="17"/>
      <c r="ATE155" s="17"/>
      <c r="ATF155" s="17"/>
      <c r="ATG155" s="17"/>
      <c r="ATH155" s="17"/>
      <c r="ATI155" s="17"/>
      <c r="ATJ155" s="17"/>
      <c r="ATK155" s="17"/>
      <c r="ATL155" s="17"/>
      <c r="ATM155" s="17"/>
      <c r="ATN155" s="17"/>
      <c r="ATO155" s="17"/>
      <c r="ATP155" s="17"/>
      <c r="ATQ155" s="17"/>
      <c r="ATR155" s="17"/>
      <c r="ATS155" s="17"/>
      <c r="ATT155" s="17"/>
      <c r="ATU155" s="17"/>
      <c r="ATV155" s="17"/>
      <c r="ATW155" s="17"/>
      <c r="ATX155" s="17"/>
      <c r="ATY155" s="17"/>
      <c r="ATZ155" s="17"/>
      <c r="AUA155" s="17"/>
      <c r="AUB155" s="17"/>
      <c r="AUC155" s="17"/>
      <c r="AUD155" s="17"/>
      <c r="AUE155" s="17"/>
      <c r="AUF155" s="17"/>
      <c r="AUG155" s="17"/>
      <c r="AUH155" s="17"/>
      <c r="AUI155" s="17"/>
      <c r="AUJ155" s="17"/>
      <c r="AUK155" s="17"/>
      <c r="AUL155" s="17"/>
      <c r="AUM155" s="17"/>
      <c r="AUN155" s="17"/>
      <c r="AUO155" s="17"/>
      <c r="AUP155" s="17"/>
      <c r="AUQ155" s="17"/>
      <c r="AUR155" s="17"/>
      <c r="AUS155" s="17"/>
      <c r="AUT155" s="17"/>
      <c r="AUU155" s="17"/>
      <c r="AUV155" s="17"/>
      <c r="AUW155" s="17"/>
      <c r="AUX155" s="17"/>
      <c r="AUY155" s="17"/>
      <c r="AUZ155" s="17"/>
      <c r="AVA155" s="17"/>
      <c r="AVB155" s="17"/>
      <c r="AVC155" s="17"/>
      <c r="AVD155" s="17"/>
      <c r="AVE155" s="17"/>
      <c r="AVF155" s="17"/>
      <c r="AVG155" s="17"/>
      <c r="AVH155" s="17"/>
      <c r="AVI155" s="17"/>
      <c r="AVJ155" s="17"/>
      <c r="AVK155" s="17"/>
      <c r="AVL155" s="17"/>
      <c r="AVM155" s="17"/>
      <c r="AVN155" s="17"/>
      <c r="AVO155" s="17"/>
      <c r="AVP155" s="17"/>
      <c r="AVQ155" s="17"/>
      <c r="AVR155" s="17"/>
      <c r="AVS155" s="17"/>
      <c r="AVT155" s="17"/>
      <c r="AVU155" s="17"/>
      <c r="AVV155" s="17"/>
      <c r="AVW155" s="17"/>
      <c r="AVX155" s="17"/>
      <c r="AVY155" s="17"/>
      <c r="AVZ155" s="17"/>
      <c r="AWA155" s="17"/>
      <c r="AWB155" s="17"/>
      <c r="AWC155" s="17"/>
      <c r="AWD155" s="17"/>
      <c r="AWE155" s="17"/>
      <c r="AWF155" s="17"/>
      <c r="AWG155" s="17"/>
      <c r="AWH155" s="17"/>
      <c r="AWI155" s="17"/>
      <c r="AWJ155" s="17"/>
      <c r="AWK155" s="17"/>
      <c r="AWL155" s="17"/>
      <c r="AWM155" s="17"/>
      <c r="AWN155" s="17"/>
      <c r="AWO155" s="17"/>
      <c r="AWP155" s="17"/>
      <c r="AWQ155" s="17"/>
      <c r="AWR155" s="17"/>
      <c r="AWS155" s="17"/>
      <c r="AWT155" s="17"/>
      <c r="AWU155" s="17"/>
      <c r="AWV155" s="17"/>
      <c r="AWW155" s="17"/>
      <c r="AWX155" s="17"/>
      <c r="AWY155" s="17"/>
      <c r="AWZ155" s="17"/>
      <c r="AXA155" s="17"/>
      <c r="AXB155" s="17"/>
      <c r="AXC155" s="17"/>
      <c r="AXD155" s="17"/>
      <c r="AXE155" s="17"/>
      <c r="AXF155" s="17"/>
      <c r="AXG155" s="17"/>
      <c r="AXH155" s="17"/>
      <c r="AXI155" s="17"/>
      <c r="AXJ155" s="17"/>
      <c r="AXK155" s="17"/>
      <c r="AXL155" s="17"/>
      <c r="AXM155" s="17"/>
      <c r="AXN155" s="17"/>
      <c r="AXO155" s="17"/>
      <c r="AXP155" s="17"/>
      <c r="AXQ155" s="17"/>
      <c r="AXR155" s="17"/>
      <c r="AXS155" s="17"/>
      <c r="AXT155" s="17"/>
      <c r="AXU155" s="17"/>
      <c r="AXV155" s="17"/>
      <c r="AXW155" s="17"/>
      <c r="AXX155" s="17"/>
      <c r="AXY155" s="17"/>
      <c r="AXZ155" s="17"/>
      <c r="AYA155" s="17"/>
      <c r="AYB155" s="16">
        <v>14.8962283</v>
      </c>
      <c r="AYC155" s="14" t="s">
        <v>3971</v>
      </c>
      <c r="AYD155" s="14" t="s">
        <v>3382</v>
      </c>
      <c r="AYE155" s="14" t="s">
        <v>3382</v>
      </c>
      <c r="AYF155" s="14" t="s">
        <v>3979</v>
      </c>
      <c r="AYG155" s="16">
        <v>0.37605178</v>
      </c>
      <c r="AYH155" s="16">
        <v>30.8938836</v>
      </c>
      <c r="AYI155" s="14" t="s">
        <v>2563</v>
      </c>
      <c r="AYJ155" s="16">
        <v>3.0</v>
      </c>
      <c r="AYK155" s="16">
        <v>0.14901961</v>
      </c>
      <c r="AYL155" s="14" t="s">
        <v>3980</v>
      </c>
      <c r="AYM155" s="14" t="s">
        <v>2563</v>
      </c>
      <c r="AYN155" s="14" t="s">
        <v>2563</v>
      </c>
      <c r="AYO155" s="14" t="s">
        <v>2574</v>
      </c>
      <c r="AYP155" s="14" t="s">
        <v>2563</v>
      </c>
      <c r="AYQ155" s="14" t="s">
        <v>2574</v>
      </c>
      <c r="AYR155" s="14" t="s">
        <v>2574</v>
      </c>
      <c r="AYS155" s="16">
        <v>2.0</v>
      </c>
      <c r="AYT155" s="14" t="s">
        <v>2574</v>
      </c>
      <c r="AYU155" s="14" t="s">
        <v>2574</v>
      </c>
      <c r="AYV155" s="14" t="s">
        <v>2574</v>
      </c>
      <c r="AYW155" s="14" t="s">
        <v>3382</v>
      </c>
      <c r="AYX155" s="14" t="s">
        <v>2563</v>
      </c>
      <c r="AYY155" s="14" t="s">
        <v>2563</v>
      </c>
      <c r="AYZ155" s="14" t="s">
        <v>2574</v>
      </c>
      <c r="AZA155" s="16">
        <v>49.0</v>
      </c>
      <c r="AZB155" s="16">
        <v>769.0</v>
      </c>
      <c r="AZC155" s="16">
        <v>0.0</v>
      </c>
      <c r="AZD155" s="16">
        <v>2419.0</v>
      </c>
      <c r="AZE155" s="16">
        <v>331.210873</v>
      </c>
      <c r="AZF155" s="17"/>
      <c r="AZG155" s="17"/>
      <c r="AZH155" s="17"/>
      <c r="AZI155" s="17"/>
      <c r="AZJ155" s="17"/>
      <c r="AZK155" s="17"/>
      <c r="AZL155" s="17"/>
      <c r="AZM155" s="17"/>
      <c r="AZN155" s="17"/>
      <c r="AZO155" s="17"/>
      <c r="AZP155" s="17"/>
      <c r="AZQ155" s="17"/>
      <c r="AZR155" s="17"/>
      <c r="AZS155" s="17"/>
      <c r="AZT155" s="17"/>
      <c r="AZU155" s="17"/>
      <c r="AZV155" s="17"/>
      <c r="AZW155" s="17"/>
      <c r="AZX155" s="17"/>
      <c r="AZY155" s="17"/>
      <c r="AZZ155" s="17"/>
      <c r="BAA155" s="17"/>
      <c r="BAB155" s="17"/>
      <c r="BAC155" s="17"/>
      <c r="BAD155" s="17"/>
      <c r="BAE155" s="17"/>
      <c r="BAF155" s="17"/>
      <c r="BAG155" s="17"/>
      <c r="BAH155" s="17"/>
      <c r="BAI155" s="17"/>
      <c r="BAJ155" s="17"/>
      <c r="BAK155" s="17"/>
      <c r="BAL155" s="17"/>
      <c r="BAM155" s="17"/>
      <c r="BAN155" s="17"/>
      <c r="BAO155" s="17"/>
      <c r="BAP155" s="17"/>
      <c r="BAQ155" s="17"/>
      <c r="BAR155" s="17"/>
      <c r="BAS155" s="17"/>
      <c r="BAT155" s="17"/>
      <c r="BAU155" s="17"/>
      <c r="BAV155" s="17"/>
      <c r="BAW155" s="17"/>
      <c r="BAX155" s="17"/>
      <c r="BAY155" s="17"/>
      <c r="BAZ155" s="17"/>
      <c r="BBA155" s="17"/>
      <c r="BBB155" s="17"/>
      <c r="BBC155" s="17"/>
      <c r="BBD155" s="17"/>
      <c r="BBE155" s="17"/>
      <c r="BBF155" s="17"/>
      <c r="BBG155" s="17"/>
      <c r="BBH155" s="17"/>
      <c r="BBI155" s="17"/>
      <c r="BBJ155" s="17"/>
      <c r="BBK155" s="17"/>
      <c r="BBL155" s="17"/>
      <c r="BBM155" s="17"/>
      <c r="BBN155" s="17"/>
      <c r="BBO155" s="17"/>
      <c r="BBP155" s="17"/>
      <c r="BBQ155" s="17"/>
      <c r="BBR155" s="17"/>
      <c r="BBS155" s="17"/>
      <c r="BBT155" s="17"/>
      <c r="BBU155" s="17"/>
      <c r="BBV155" s="17"/>
      <c r="BBW155" s="17"/>
      <c r="BBX155" s="17"/>
      <c r="BBY155" s="17"/>
      <c r="BBZ155" s="17"/>
      <c r="BCA155" s="17"/>
      <c r="BCB155" s="17"/>
      <c r="BCC155" s="17"/>
      <c r="BCD155" s="17"/>
      <c r="BCE155" s="17"/>
      <c r="BCF155" s="17"/>
      <c r="BCG155" s="17"/>
      <c r="BCH155" s="17"/>
      <c r="BCI155" s="17"/>
      <c r="BCJ155" s="17"/>
      <c r="BCK155" s="17"/>
      <c r="BCL155" s="17"/>
      <c r="BCM155" s="17"/>
      <c r="BCN155" s="17"/>
      <c r="BCO155" s="17"/>
      <c r="BCP155" s="17"/>
      <c r="BCQ155" s="17"/>
      <c r="BCR155" s="17"/>
      <c r="BCS155" s="17"/>
      <c r="BCT155" s="17"/>
      <c r="BCU155" s="17"/>
      <c r="BCV155" s="17"/>
      <c r="BCW155" s="17"/>
      <c r="BCX155" s="17"/>
      <c r="BCY155" s="17"/>
      <c r="BCZ155" s="17"/>
      <c r="BDA155" s="17"/>
      <c r="BDB155" s="17"/>
      <c r="BDC155" s="17"/>
      <c r="BDD155" s="17"/>
      <c r="BDE155" s="17"/>
      <c r="BDF155" s="17"/>
      <c r="BDG155" s="17"/>
      <c r="BDH155" s="17"/>
      <c r="BDI155" s="17"/>
      <c r="BDJ155" s="17"/>
      <c r="BDK155" s="17"/>
      <c r="BDL155" s="17"/>
      <c r="BDM155" s="17"/>
      <c r="BDN155" s="17"/>
      <c r="BDO155" s="17"/>
      <c r="BDP155" s="17"/>
      <c r="BDQ155" s="17"/>
      <c r="BDR155" s="17"/>
      <c r="BDS155" s="17"/>
      <c r="BDT155" s="17"/>
      <c r="BDU155" s="17"/>
      <c r="BDV155" s="17"/>
      <c r="BDW155" s="17"/>
      <c r="BDX155" s="17"/>
      <c r="BDY155" s="17"/>
      <c r="BDZ155" s="17"/>
      <c r="BEA155" s="17"/>
      <c r="BEB155" s="17"/>
      <c r="BEC155" s="17"/>
      <c r="BED155" s="17"/>
      <c r="BEE155" s="17"/>
      <c r="BEF155" s="17"/>
      <c r="BEG155" s="17"/>
      <c r="BEH155" s="17"/>
      <c r="BEI155" s="17"/>
      <c r="BEJ155" s="17"/>
      <c r="BEK155" s="17"/>
      <c r="BEL155" s="17"/>
      <c r="BEM155" s="17"/>
      <c r="BEN155" s="17"/>
      <c r="BEO155" s="17"/>
      <c r="BEP155" s="17"/>
      <c r="BEQ155" s="17"/>
      <c r="BER155" s="17"/>
      <c r="BES155" s="17"/>
      <c r="BET155" s="17"/>
      <c r="BEU155" s="17"/>
      <c r="BEV155" s="17"/>
      <c r="BEW155" s="17"/>
      <c r="BEX155" s="17"/>
      <c r="BEY155" s="17"/>
      <c r="BEZ155" s="17"/>
      <c r="BFA155" s="17"/>
      <c r="BFB155" s="17"/>
      <c r="BFC155" s="17"/>
      <c r="BFD155" s="17"/>
      <c r="BFE155" s="17"/>
      <c r="BFF155" s="17"/>
      <c r="BFG155" s="17"/>
      <c r="BFH155" s="17"/>
      <c r="BFI155" s="17"/>
      <c r="BFJ155" s="17"/>
      <c r="BFK155" s="17"/>
      <c r="BFL155" s="17"/>
      <c r="BFM155" s="17"/>
      <c r="BFN155" s="17"/>
      <c r="BFO155" s="17"/>
      <c r="BFP155" s="17"/>
      <c r="BFQ155" s="17"/>
      <c r="BFR155" s="17"/>
      <c r="BFS155" s="17"/>
      <c r="BFT155" s="17"/>
      <c r="BFU155" s="17"/>
      <c r="BFV155" s="17"/>
      <c r="BFW155" s="17"/>
      <c r="BFX155" s="17"/>
      <c r="BFY155" s="17"/>
      <c r="BFZ155" s="17"/>
      <c r="BGA155" s="17"/>
      <c r="BGB155" s="17"/>
      <c r="BGC155" s="17"/>
      <c r="BGD155" s="17"/>
      <c r="BGE155" s="17"/>
      <c r="BGF155" s="17"/>
      <c r="BGG155" s="17"/>
      <c r="BGH155" s="17"/>
      <c r="BGI155" s="17"/>
      <c r="BGJ155" s="17"/>
      <c r="BGK155" s="17"/>
      <c r="BGL155" s="17"/>
      <c r="BGM155" s="17"/>
      <c r="BGN155" s="17"/>
      <c r="BGO155" s="17"/>
      <c r="BGP155" s="17"/>
      <c r="BGQ155" s="17"/>
      <c r="BGR155" s="17"/>
      <c r="BGS155" s="17"/>
      <c r="BGT155" s="17"/>
      <c r="BGU155" s="17"/>
      <c r="BGV155" s="17"/>
      <c r="BGW155" s="17"/>
      <c r="BGX155" s="17"/>
      <c r="BGY155" s="17"/>
      <c r="BGZ155" s="17"/>
      <c r="BHA155" s="17"/>
      <c r="BHB155" s="17"/>
      <c r="BHC155" s="17"/>
      <c r="BHD155" s="17"/>
      <c r="BHE155" s="17"/>
      <c r="BHF155" s="17"/>
      <c r="BHG155" s="17"/>
      <c r="BHH155" s="17"/>
      <c r="BHI155" s="17"/>
      <c r="BHJ155" s="17"/>
      <c r="BHK155" s="17"/>
      <c r="BHL155" s="17"/>
      <c r="BHM155" s="17"/>
      <c r="BHN155" s="17"/>
      <c r="BHO155" s="17"/>
      <c r="BHP155" s="17"/>
      <c r="BHQ155" s="17"/>
      <c r="BHR155" s="17"/>
      <c r="BHS155" s="17"/>
      <c r="BHT155" s="17"/>
      <c r="BHU155" s="17"/>
      <c r="BHV155" s="17"/>
      <c r="BHW155" s="17"/>
      <c r="BHX155" s="17"/>
      <c r="BHY155" s="17"/>
      <c r="BHZ155" s="17"/>
      <c r="BIA155" s="17"/>
      <c r="BIB155" s="17"/>
      <c r="BIC155" s="17"/>
      <c r="BID155" s="17"/>
      <c r="BIE155" s="17"/>
      <c r="BIF155" s="17"/>
      <c r="BIG155" s="17"/>
      <c r="BIH155" s="17"/>
      <c r="BII155" s="17"/>
      <c r="BIJ155" s="17"/>
      <c r="BIK155" s="17"/>
      <c r="BIL155" s="17"/>
      <c r="BIM155" s="17"/>
      <c r="BIN155" s="17"/>
      <c r="BIO155" s="17"/>
      <c r="BIP155" s="17"/>
      <c r="BIQ155" s="17"/>
      <c r="BIR155" s="17"/>
      <c r="BIS155" s="17"/>
      <c r="BIT155" s="17"/>
      <c r="BIU155" s="17"/>
      <c r="BIV155" s="17"/>
      <c r="BIW155" s="17"/>
      <c r="BIX155" s="17"/>
      <c r="BIY155" s="17"/>
      <c r="BIZ155" s="17"/>
      <c r="BJA155" s="17"/>
      <c r="BJB155" s="17"/>
      <c r="BJC155" s="17"/>
      <c r="BJD155" s="17"/>
      <c r="BJE155" s="17"/>
      <c r="BJF155" s="17"/>
      <c r="BJG155" s="17"/>
      <c r="BJH155" s="17"/>
      <c r="BJI155" s="17"/>
      <c r="BJJ155" s="17"/>
      <c r="BJK155" s="17"/>
      <c r="BJL155" s="17"/>
      <c r="BJM155" s="17"/>
      <c r="BJN155" s="17"/>
      <c r="BJO155" s="17"/>
      <c r="BJP155" s="17"/>
      <c r="BJQ155" s="17"/>
      <c r="BJR155" s="17"/>
      <c r="BJS155" s="17"/>
      <c r="BJT155" s="17"/>
      <c r="BJU155" s="17"/>
      <c r="BJV155" s="17"/>
      <c r="BJW155" s="17"/>
      <c r="BJX155" s="17"/>
      <c r="BJY155" s="17"/>
      <c r="BJZ155" s="17"/>
      <c r="BKA155" s="17"/>
      <c r="BKB155" s="17"/>
      <c r="BKC155" s="17"/>
      <c r="BKD155" s="17"/>
      <c r="BKE155" s="17"/>
      <c r="BKF155" s="17"/>
      <c r="BKG155" s="17"/>
      <c r="BKH155" s="17"/>
      <c r="BKI155" s="17"/>
      <c r="BKJ155" s="17"/>
      <c r="BKK155" s="17"/>
      <c r="BKL155" s="17"/>
      <c r="BKM155" s="17"/>
      <c r="BKN155" s="17"/>
      <c r="BKO155" s="17"/>
      <c r="BKP155" s="17"/>
      <c r="BKQ155" s="17"/>
      <c r="BKR155" s="17"/>
      <c r="BKS155" s="17"/>
      <c r="BKT155" s="17"/>
      <c r="BKU155" s="17"/>
      <c r="BKV155" s="17"/>
      <c r="BKW155" s="17"/>
      <c r="BKX155" s="17"/>
      <c r="BKY155" s="17"/>
      <c r="BKZ155" s="17"/>
      <c r="BLA155" s="17"/>
      <c r="BLB155" s="17"/>
      <c r="BLC155" s="17"/>
      <c r="BLD155" s="17"/>
      <c r="BLE155" s="17"/>
      <c r="BLF155" s="17"/>
      <c r="BLG155" s="17"/>
      <c r="BLH155" s="17"/>
      <c r="BLI155" s="17"/>
      <c r="BLJ155" s="17"/>
      <c r="BLK155" s="17"/>
      <c r="BLL155" s="17"/>
      <c r="BLM155" s="17"/>
      <c r="BLN155" s="17"/>
      <c r="BLO155" s="17"/>
      <c r="BLP155" s="17"/>
      <c r="BLQ155" s="17"/>
      <c r="BLR155" s="17"/>
      <c r="BLS155" s="17"/>
      <c r="BLT155" s="17"/>
      <c r="BLU155" s="17"/>
      <c r="BLV155" s="17"/>
      <c r="BLW155" s="17"/>
      <c r="BLX155" s="17"/>
      <c r="BLY155" s="17"/>
      <c r="BLZ155" s="17"/>
      <c r="BMA155" s="17"/>
      <c r="BMB155" s="17"/>
      <c r="BMC155" s="17"/>
      <c r="BMD155" s="17"/>
      <c r="BME155" s="17"/>
      <c r="BMF155" s="17"/>
      <c r="BMG155" s="17"/>
      <c r="BMH155" s="17"/>
      <c r="BMI155" s="17"/>
      <c r="BMJ155" s="17"/>
      <c r="BMK155" s="17"/>
      <c r="BML155" s="17"/>
      <c r="BMM155" s="17"/>
      <c r="BMN155" s="17"/>
      <c r="BMO155" s="17"/>
      <c r="BMP155" s="17"/>
      <c r="BMQ155" s="17"/>
      <c r="BMR155" s="17"/>
      <c r="BMS155" s="17"/>
      <c r="BMT155" s="17"/>
      <c r="BMU155" s="17"/>
      <c r="BMV155" s="17"/>
      <c r="BMW155" s="17"/>
      <c r="BMX155" s="17"/>
      <c r="BMY155" s="17"/>
      <c r="BMZ155" s="17"/>
      <c r="BNA155" s="17"/>
      <c r="BNB155" s="17"/>
      <c r="BNC155" s="17"/>
      <c r="BND155" s="17"/>
      <c r="BNE155" s="17"/>
      <c r="BNF155" s="17"/>
      <c r="BNG155" s="17"/>
      <c r="BNH155" s="17"/>
      <c r="BNI155" s="17"/>
      <c r="BNJ155" s="17"/>
      <c r="BNK155" s="17"/>
      <c r="BNL155" s="17"/>
      <c r="BNM155" s="17"/>
      <c r="BNN155" s="17"/>
      <c r="BNO155" s="17"/>
      <c r="BNP155" s="17"/>
      <c r="BNQ155" s="17"/>
      <c r="BNR155" s="17"/>
      <c r="BNS155" s="17"/>
      <c r="BNT155" s="17"/>
      <c r="BNU155" s="17"/>
      <c r="BNV155" s="17"/>
      <c r="BNW155" s="17"/>
      <c r="BNX155" s="17"/>
      <c r="BNY155" s="17"/>
      <c r="BNZ155" s="17"/>
      <c r="BOA155" s="17"/>
      <c r="BOB155" s="17"/>
      <c r="BOC155" s="17"/>
      <c r="BOD155" s="17"/>
      <c r="BOE155" s="17"/>
      <c r="BOF155" s="17"/>
      <c r="BOG155" s="17"/>
      <c r="BOH155" s="17"/>
      <c r="BOI155" s="17"/>
      <c r="BOJ155" s="17"/>
      <c r="BOK155" s="17"/>
      <c r="BOL155" s="17"/>
      <c r="BOM155" s="17"/>
      <c r="BON155" s="17"/>
      <c r="BOO155" s="17"/>
      <c r="BOP155" s="17"/>
      <c r="BOQ155" s="17"/>
      <c r="BOR155" s="17"/>
      <c r="BOS155" s="17"/>
      <c r="BOT155" s="17"/>
      <c r="BOU155" s="17"/>
      <c r="BOV155" s="17"/>
      <c r="BOW155" s="17"/>
      <c r="BOX155" s="17"/>
      <c r="BOY155" s="17"/>
      <c r="BOZ155" s="17"/>
      <c r="BPA155" s="17"/>
      <c r="BPB155" s="17"/>
      <c r="BPC155" s="17"/>
      <c r="BPD155" s="17"/>
      <c r="BPE155" s="17"/>
      <c r="BPF155" s="17"/>
      <c r="BPG155" s="17"/>
      <c r="BPH155" s="17"/>
      <c r="BPI155" s="17"/>
      <c r="BPJ155" s="17"/>
      <c r="BPK155" s="17"/>
      <c r="BPL155" s="17"/>
      <c r="BPM155" s="17"/>
      <c r="BPN155" s="17"/>
      <c r="BPO155" s="17"/>
      <c r="BPP155" s="17"/>
      <c r="BPQ155" s="17"/>
      <c r="BPR155" s="17"/>
      <c r="BPS155" s="17"/>
      <c r="BPT155" s="17"/>
      <c r="BPU155" s="17"/>
      <c r="BPV155" s="17"/>
      <c r="BPW155" s="17"/>
      <c r="BPX155" s="17"/>
      <c r="BPY155" s="17"/>
      <c r="BPZ155" s="17"/>
      <c r="BQA155" s="17"/>
      <c r="BQB155" s="17"/>
      <c r="BQC155" s="17"/>
      <c r="BQD155" s="17"/>
      <c r="BQE155" s="17"/>
      <c r="BQF155" s="17"/>
      <c r="BQG155" s="17"/>
      <c r="BQH155" s="17"/>
      <c r="BQI155" s="17"/>
      <c r="BQJ155" s="17"/>
      <c r="BQK155" s="17"/>
      <c r="BQL155" s="17"/>
      <c r="BQM155" s="17"/>
      <c r="BQN155" s="17"/>
      <c r="BQO155" s="17"/>
      <c r="BQP155" s="17"/>
      <c r="BQQ155" s="17"/>
      <c r="BQR155" s="17"/>
      <c r="BQS155" s="17"/>
      <c r="BQT155" s="17"/>
      <c r="BQU155" s="17"/>
      <c r="BQV155" s="17"/>
      <c r="BQW155" s="17"/>
      <c r="BQX155" s="17"/>
      <c r="BQY155" s="17"/>
      <c r="BQZ155" s="17"/>
      <c r="BRA155" s="17"/>
      <c r="BRB155" s="17"/>
      <c r="BRC155" s="17"/>
      <c r="BRD155" s="17"/>
      <c r="BRE155" s="17"/>
      <c r="BRF155" s="17"/>
      <c r="BRG155" s="17"/>
      <c r="BRH155" s="17"/>
      <c r="BRI155" s="17"/>
      <c r="BRJ155" s="17"/>
      <c r="BRK155" s="17"/>
      <c r="BRL155" s="17"/>
      <c r="BRM155" s="17"/>
      <c r="BRN155" s="17"/>
      <c r="BRO155" s="17"/>
      <c r="BRP155" s="17"/>
      <c r="BRQ155" s="17"/>
      <c r="BRR155" s="17"/>
      <c r="BRS155" s="17"/>
      <c r="BRT155" s="17"/>
      <c r="BRU155" s="17"/>
      <c r="BRV155" s="17"/>
      <c r="BRW155" s="17"/>
      <c r="BRX155" s="17"/>
      <c r="BRY155" s="17"/>
      <c r="BRZ155" s="17"/>
      <c r="BSA155" s="17"/>
      <c r="BSB155" s="17"/>
      <c r="BSC155" s="17"/>
      <c r="BSD155" s="17"/>
      <c r="BSE155" s="17"/>
      <c r="BSF155" s="17"/>
      <c r="BSG155" s="17"/>
      <c r="BSH155" s="17"/>
      <c r="BSI155" s="17"/>
      <c r="BSJ155" s="17"/>
      <c r="BSK155" s="17"/>
      <c r="BSL155" s="17"/>
      <c r="BSM155" s="17"/>
      <c r="BSN155" s="17"/>
      <c r="BSO155" s="17"/>
      <c r="BSP155" s="17"/>
      <c r="BSQ155" s="17"/>
      <c r="BSR155" s="17"/>
      <c r="BSS155" s="17"/>
      <c r="BST155" s="17"/>
      <c r="BSU155" s="17"/>
      <c r="BSV155" s="17"/>
      <c r="BSW155" s="17"/>
      <c r="BSX155" s="17"/>
      <c r="BSY155" s="17"/>
      <c r="BSZ155" s="17"/>
      <c r="BTA155" s="17"/>
      <c r="BTB155" s="17"/>
      <c r="BTC155" s="17"/>
      <c r="BTD155" s="17"/>
      <c r="BTE155" s="17"/>
      <c r="BTF155" s="17"/>
      <c r="BTG155" s="17"/>
      <c r="BTH155" s="17"/>
      <c r="BTI155" s="17"/>
      <c r="BTJ155" s="17"/>
      <c r="BTK155" s="17"/>
      <c r="BTL155" s="17"/>
      <c r="BTM155" s="17"/>
      <c r="BTN155" s="17"/>
      <c r="BTO155" s="17"/>
      <c r="BTP155" s="17"/>
      <c r="BTQ155" s="17"/>
      <c r="BTR155" s="17"/>
      <c r="BTS155" s="17"/>
      <c r="BTT155" s="17"/>
      <c r="BTU155" s="17"/>
      <c r="BTV155" s="17"/>
      <c r="BTW155" s="17"/>
      <c r="BTX155" s="17"/>
      <c r="BTY155" s="17"/>
      <c r="BTZ155" s="17"/>
      <c r="BUA155" s="17"/>
      <c r="BUB155" s="17"/>
      <c r="BUC155" s="17"/>
      <c r="BUD155" s="17"/>
      <c r="BUE155" s="17"/>
      <c r="BUF155" s="17"/>
      <c r="BUG155" s="17"/>
      <c r="BUH155" s="17"/>
      <c r="BUI155" s="17"/>
      <c r="BUJ155" s="17"/>
      <c r="BUK155" s="17"/>
      <c r="BUL155" s="17"/>
      <c r="BUM155" s="17"/>
      <c r="BUN155" s="17"/>
      <c r="BUO155" s="17"/>
      <c r="BUP155" s="17"/>
      <c r="BUQ155" s="17"/>
      <c r="BUR155" s="17"/>
      <c r="BUS155" s="17"/>
      <c r="BUT155" s="17"/>
      <c r="BUU155" s="17"/>
      <c r="BUV155" s="17"/>
      <c r="BUW155" s="17"/>
      <c r="BUX155" s="17"/>
      <c r="BUY155" s="17"/>
      <c r="BUZ155" s="17"/>
      <c r="BVA155" s="17"/>
      <c r="BVB155" s="17"/>
      <c r="BVC155" s="17"/>
      <c r="BVD155" s="17"/>
      <c r="BVE155" s="17"/>
      <c r="BVF155" s="17"/>
      <c r="BVG155" s="17"/>
      <c r="BVH155" s="17"/>
      <c r="BVI155" s="17"/>
      <c r="BVJ155" s="17"/>
      <c r="BVK155" s="17"/>
      <c r="BVL155" s="17"/>
      <c r="BVM155" s="17"/>
      <c r="BVN155" s="17"/>
      <c r="BVO155" s="17"/>
      <c r="BVP155" s="17"/>
      <c r="BVQ155" s="17"/>
      <c r="BVR155" s="17"/>
      <c r="BVS155" s="17"/>
      <c r="BVT155" s="17"/>
      <c r="BVU155" s="17"/>
      <c r="BVV155" s="17"/>
      <c r="BVW155" s="17"/>
      <c r="BVX155" s="17"/>
      <c r="BVY155" s="17"/>
      <c r="BVZ155" s="17"/>
      <c r="BWA155" s="17"/>
      <c r="BWB155" s="17"/>
      <c r="BWC155" s="17"/>
      <c r="BWD155" s="17"/>
      <c r="BWE155" s="17"/>
      <c r="BWF155" s="17"/>
      <c r="BWG155" s="17"/>
      <c r="BWH155" s="17"/>
      <c r="BWI155" s="17"/>
      <c r="BWJ155" s="17"/>
      <c r="BWK155" s="17"/>
      <c r="BWL155" s="17"/>
      <c r="BWM155" s="17"/>
      <c r="BWN155" s="17"/>
      <c r="BWO155" s="17"/>
      <c r="BWP155" s="17"/>
      <c r="BWQ155" s="17"/>
      <c r="BWR155" s="17"/>
      <c r="BWS155" s="17"/>
      <c r="BWT155" s="17"/>
      <c r="BWU155" s="17"/>
      <c r="BWV155" s="17"/>
      <c r="BWW155" s="17"/>
      <c r="BWX155" s="17"/>
      <c r="BWY155" s="17"/>
      <c r="BWZ155" s="17"/>
      <c r="BXA155" s="17"/>
      <c r="BXB155" s="17"/>
      <c r="BXC155" s="17"/>
      <c r="BXD155" s="17"/>
      <c r="BXE155" s="17"/>
      <c r="BXF155" s="17"/>
      <c r="BXG155" s="17"/>
      <c r="BXH155" s="17"/>
      <c r="BXI155" s="17"/>
      <c r="BXJ155" s="17"/>
      <c r="BXK155" s="17"/>
      <c r="BXL155" s="17"/>
      <c r="BXM155" s="17"/>
      <c r="BXN155" s="17"/>
      <c r="BXO155" s="17"/>
      <c r="BXP155" s="17"/>
      <c r="BXQ155" s="17"/>
      <c r="BXR155" s="17"/>
      <c r="BXS155" s="17"/>
      <c r="BXT155" s="17"/>
      <c r="BXU155" s="17"/>
      <c r="BXV155" s="17"/>
      <c r="BXW155" s="17"/>
      <c r="BXX155" s="17"/>
      <c r="BXY155" s="17"/>
      <c r="BXZ155" s="17"/>
      <c r="BYA155" s="17"/>
      <c r="BYB155" s="17"/>
      <c r="BYC155" s="17"/>
      <c r="BYD155" s="17"/>
      <c r="BYE155" s="17"/>
      <c r="BYF155" s="17"/>
      <c r="BYG155" s="17"/>
      <c r="BYH155" s="17"/>
      <c r="BYI155" s="17"/>
      <c r="BYJ155" s="17"/>
      <c r="BYK155" s="17"/>
      <c r="BYL155" s="17"/>
      <c r="BYM155" s="17"/>
      <c r="BYN155" s="17"/>
      <c r="BYO155" s="17"/>
      <c r="BYP155" s="17"/>
      <c r="BYQ155" s="17"/>
      <c r="BYR155" s="17"/>
      <c r="BYS155" s="17"/>
      <c r="BYT155" s="17"/>
      <c r="BYU155" s="17"/>
      <c r="BYV155" s="17"/>
      <c r="BYW155" s="17"/>
      <c r="BYX155" s="17"/>
      <c r="BYY155" s="17"/>
      <c r="BYZ155" s="17"/>
      <c r="BZA155" s="17"/>
      <c r="BZB155" s="17"/>
      <c r="BZC155" s="17"/>
      <c r="BZD155" s="17"/>
      <c r="BZE155" s="17"/>
      <c r="BZF155" s="17"/>
      <c r="BZG155" s="17"/>
      <c r="BZH155" s="17"/>
      <c r="BZI155" s="17"/>
      <c r="BZJ155" s="17"/>
      <c r="BZK155" s="17"/>
      <c r="BZL155" s="17"/>
      <c r="BZM155" s="17"/>
      <c r="BZN155" s="17"/>
      <c r="BZO155" s="17"/>
      <c r="BZP155" s="17"/>
      <c r="BZQ155" s="17"/>
      <c r="BZR155" s="17"/>
      <c r="BZS155" s="17"/>
      <c r="BZT155" s="17"/>
      <c r="BZU155" s="17"/>
      <c r="BZV155" s="17"/>
      <c r="BZW155" s="17"/>
      <c r="BZX155" s="17"/>
      <c r="BZY155" s="17"/>
      <c r="BZZ155" s="17"/>
      <c r="CAA155" s="17"/>
      <c r="CAB155" s="17"/>
      <c r="CAC155" s="17"/>
      <c r="CAD155" s="17"/>
      <c r="CAE155" s="17"/>
      <c r="CAF155" s="17"/>
      <c r="CAG155" s="17"/>
      <c r="CAH155" s="17"/>
      <c r="CAI155" s="17"/>
      <c r="CAJ155" s="17"/>
      <c r="CAK155" s="17"/>
      <c r="CAL155" s="17"/>
      <c r="CAM155" s="17"/>
      <c r="CAN155" s="17"/>
      <c r="CAO155" s="17"/>
      <c r="CAP155" s="17"/>
      <c r="CAQ155" s="17"/>
      <c r="CAR155" s="17"/>
      <c r="CAS155" s="17"/>
      <c r="CAT155" s="17"/>
      <c r="CAU155" s="17"/>
      <c r="CAV155" s="17"/>
      <c r="CAW155" s="17"/>
      <c r="CAX155" s="17"/>
      <c r="CAY155" s="17"/>
      <c r="CAZ155" s="17"/>
      <c r="CBA155" s="17"/>
      <c r="CBB155" s="17"/>
      <c r="CBC155" s="17"/>
      <c r="CBD155" s="17"/>
      <c r="CBE155" s="17"/>
      <c r="CBF155" s="17"/>
      <c r="CBG155" s="17"/>
      <c r="CBH155" s="17"/>
      <c r="CBI155" s="17"/>
      <c r="CBJ155" s="17"/>
      <c r="CBK155" s="17"/>
      <c r="CBL155" s="17"/>
      <c r="CBM155" s="17"/>
      <c r="CBN155" s="17"/>
      <c r="CBO155" s="17"/>
      <c r="CBP155" s="17"/>
      <c r="CBQ155" s="17"/>
      <c r="CBR155" s="17"/>
      <c r="CBS155" s="17"/>
      <c r="CBT155" s="17"/>
      <c r="CBU155" s="17"/>
      <c r="CBV155" s="17"/>
      <c r="CBW155" s="17"/>
      <c r="CBX155" s="17"/>
      <c r="CBY155" s="17"/>
      <c r="CBZ155" s="17"/>
      <c r="CCA155" s="17"/>
      <c r="CCB155" s="17"/>
      <c r="CCC155" s="17"/>
      <c r="CCD155" s="17"/>
      <c r="CCE155" s="17"/>
      <c r="CCF155" s="17"/>
      <c r="CCG155" s="17"/>
      <c r="CCH155" s="17"/>
      <c r="CCI155" s="17"/>
      <c r="CCJ155" s="17"/>
      <c r="CCK155" s="17"/>
      <c r="CCL155" s="17"/>
      <c r="CCM155" s="17"/>
      <c r="CCN155" s="17"/>
      <c r="CCO155" s="17"/>
      <c r="CCP155" s="17"/>
      <c r="CCQ155" s="17"/>
      <c r="CCR155" s="17"/>
      <c r="CCS155" s="17"/>
      <c r="CCT155" s="17"/>
      <c r="CCU155" s="17"/>
      <c r="CCV155" s="17"/>
      <c r="CCW155" s="17"/>
      <c r="CCX155" s="17"/>
      <c r="CCY155" s="17"/>
      <c r="CCZ155" s="17"/>
      <c r="CDA155" s="17"/>
      <c r="CDB155" s="17"/>
      <c r="CDC155" s="17"/>
      <c r="CDD155" s="17"/>
      <c r="CDE155" s="17"/>
      <c r="CDF155" s="17"/>
      <c r="CDG155" s="17"/>
      <c r="CDH155" s="17"/>
      <c r="CDI155" s="17"/>
      <c r="CDJ155" s="17"/>
      <c r="CDK155" s="17"/>
      <c r="CDL155" s="17"/>
      <c r="CDM155" s="17"/>
      <c r="CDN155" s="17"/>
      <c r="CDO155" s="17"/>
      <c r="CDP155" s="17"/>
      <c r="CDQ155" s="17"/>
      <c r="CDR155" s="17"/>
      <c r="CDS155" s="17"/>
      <c r="CDT155" s="17"/>
      <c r="CDU155" s="17"/>
    </row>
    <row r="156">
      <c r="A156" s="14" t="s">
        <v>3968</v>
      </c>
      <c r="B156" s="14" t="s">
        <v>3981</v>
      </c>
      <c r="C156" s="14" t="s">
        <v>2614</v>
      </c>
      <c r="D156" s="14" t="s">
        <v>2614</v>
      </c>
      <c r="E156" s="14" t="s">
        <v>3982</v>
      </c>
      <c r="F156" s="14" t="s">
        <v>2835</v>
      </c>
      <c r="I156" s="14" t="s">
        <v>3983</v>
      </c>
      <c r="J156" s="14" t="s">
        <v>2618</v>
      </c>
      <c r="K156" s="14" t="s">
        <v>2619</v>
      </c>
      <c r="L156" s="14" t="s">
        <v>2658</v>
      </c>
      <c r="M156" s="17"/>
      <c r="N156" s="14" t="s">
        <v>21</v>
      </c>
      <c r="O156" s="14" t="s">
        <v>21</v>
      </c>
      <c r="P156" s="14" t="s">
        <v>21</v>
      </c>
      <c r="Q156" s="16">
        <v>11.0</v>
      </c>
      <c r="R156" s="16">
        <v>4104536.0</v>
      </c>
      <c r="S156" s="16">
        <v>4104536.0</v>
      </c>
      <c r="T156" s="14" t="s">
        <v>2622</v>
      </c>
      <c r="U156" s="14" t="s">
        <v>2621</v>
      </c>
      <c r="V156" s="14" t="s">
        <v>3984</v>
      </c>
      <c r="W156" s="14" t="s">
        <v>3985</v>
      </c>
      <c r="Z156" s="17"/>
      <c r="AA156" s="17"/>
      <c r="AB156" s="17"/>
      <c r="AC156" s="17"/>
      <c r="AD156" s="16">
        <v>1608.0</v>
      </c>
      <c r="AE156" s="22">
        <v>45577.0</v>
      </c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4" t="s">
        <v>3970</v>
      </c>
      <c r="BB156" s="17"/>
      <c r="BC156" s="17"/>
      <c r="BD156" s="17"/>
      <c r="BE156" s="17"/>
      <c r="BF156" s="17"/>
      <c r="BG156" s="16">
        <v>1.0</v>
      </c>
      <c r="BH156" s="17"/>
      <c r="BI156" s="14" t="s">
        <v>2565</v>
      </c>
      <c r="BJ156" s="14" t="s">
        <v>2566</v>
      </c>
      <c r="BK156" s="17"/>
      <c r="BL156" s="17"/>
      <c r="BM156" s="16">
        <v>53.8333333</v>
      </c>
      <c r="BN156" s="17"/>
      <c r="BO156" s="17"/>
      <c r="BP156" s="17"/>
      <c r="BQ156" s="17"/>
      <c r="BR156" s="17"/>
      <c r="BS156" s="17"/>
      <c r="BT156" s="16">
        <v>54.5</v>
      </c>
      <c r="BU156" s="14" t="s">
        <v>2567</v>
      </c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6">
        <v>9.33333333</v>
      </c>
      <c r="CZ156" s="14" t="s">
        <v>2707</v>
      </c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M156" s="17"/>
      <c r="MN156" s="17"/>
      <c r="MO156" s="17"/>
      <c r="MP156" s="17"/>
      <c r="MQ156" s="17"/>
      <c r="MR156" s="17"/>
      <c r="MS156" s="17"/>
      <c r="MT156" s="17"/>
      <c r="MU156" s="17"/>
      <c r="MV156" s="17"/>
      <c r="MW156" s="17"/>
      <c r="MX156" s="17"/>
      <c r="MY156" s="17"/>
      <c r="MZ156" s="17"/>
      <c r="NA156" s="17"/>
      <c r="NB156" s="17"/>
      <c r="NC156" s="17"/>
      <c r="ND156" s="17"/>
      <c r="NE156" s="17"/>
      <c r="NF156" s="17"/>
      <c r="NG156" s="17"/>
      <c r="NH156" s="17"/>
      <c r="NI156" s="17"/>
      <c r="NJ156" s="17"/>
      <c r="NK156" s="17"/>
      <c r="NL156" s="17"/>
      <c r="NM156" s="17"/>
      <c r="NN156" s="17"/>
      <c r="NO156" s="17"/>
      <c r="NP156" s="17"/>
      <c r="NQ156" s="17"/>
      <c r="NR156" s="17"/>
      <c r="NS156" s="17"/>
      <c r="NT156" s="17"/>
      <c r="NU156" s="17"/>
      <c r="NV156" s="17"/>
      <c r="NW156" s="17"/>
      <c r="NX156" s="17"/>
      <c r="NY156" s="17"/>
      <c r="NZ156" s="17"/>
      <c r="OA156" s="17"/>
      <c r="OB156" s="17"/>
      <c r="OC156" s="17"/>
      <c r="OD156" s="17"/>
      <c r="OE156" s="17"/>
      <c r="OF156" s="17"/>
      <c r="OG156" s="17"/>
      <c r="OH156" s="17"/>
      <c r="OI156" s="17"/>
      <c r="OJ156" s="17"/>
      <c r="OK156" s="17"/>
      <c r="OL156" s="17"/>
      <c r="OM156" s="17"/>
      <c r="ON156" s="17"/>
      <c r="OO156" s="17"/>
      <c r="OP156" s="17"/>
      <c r="OQ156" s="17"/>
      <c r="OR156" s="17"/>
      <c r="OS156" s="17"/>
      <c r="OT156" s="17"/>
      <c r="OU156" s="17"/>
      <c r="OV156" s="17"/>
      <c r="OW156" s="17"/>
      <c r="OX156" s="17"/>
      <c r="OY156" s="17"/>
      <c r="OZ156" s="17"/>
      <c r="PA156" s="17"/>
      <c r="PB156" s="17"/>
      <c r="PC156" s="17"/>
      <c r="PD156" s="17"/>
      <c r="PE156" s="17"/>
      <c r="PF156" s="17"/>
      <c r="PG156" s="17"/>
      <c r="PH156" s="17"/>
      <c r="PI156" s="17"/>
      <c r="PJ156" s="17"/>
      <c r="PK156" s="17"/>
      <c r="PL156" s="17"/>
      <c r="PM156" s="17"/>
      <c r="PN156" s="17"/>
      <c r="PO156" s="17"/>
      <c r="PP156" s="17"/>
      <c r="PQ156" s="17"/>
      <c r="PR156" s="17"/>
      <c r="PS156" s="17"/>
      <c r="PT156" s="17"/>
      <c r="PU156" s="17"/>
      <c r="PV156" s="17"/>
      <c r="PW156" s="17"/>
      <c r="PX156" s="17"/>
      <c r="PY156" s="17"/>
      <c r="PZ156" s="17"/>
      <c r="QA156" s="17"/>
      <c r="QB156" s="17"/>
      <c r="QC156" s="17"/>
      <c r="QD156" s="17"/>
      <c r="QE156" s="17"/>
      <c r="QF156" s="17"/>
      <c r="QG156" s="17"/>
      <c r="QH156" s="17"/>
      <c r="QI156" s="17"/>
      <c r="QJ156" s="17"/>
      <c r="QK156" s="16">
        <v>2423.0</v>
      </c>
      <c r="QL156" s="17"/>
      <c r="QM156" s="17"/>
      <c r="QN156" s="17"/>
      <c r="QO156" s="17"/>
      <c r="QP156" s="17"/>
      <c r="QQ156" s="17"/>
      <c r="QR156" s="17"/>
      <c r="QS156" s="17"/>
      <c r="QT156" s="17"/>
      <c r="QU156" s="17"/>
      <c r="QV156" s="17"/>
      <c r="QW156" s="17"/>
      <c r="QX156" s="17"/>
      <c r="QY156" s="17"/>
      <c r="QZ156" s="17"/>
      <c r="RA156" s="17"/>
      <c r="RB156" s="17"/>
      <c r="RC156" s="17"/>
      <c r="RD156" s="17"/>
      <c r="RE156" s="17"/>
      <c r="RF156" s="17"/>
      <c r="RG156" s="17"/>
      <c r="RH156" s="17"/>
      <c r="RI156" s="17"/>
      <c r="RJ156" s="17"/>
      <c r="RK156" s="17"/>
      <c r="RL156" s="17"/>
      <c r="RM156" s="17"/>
      <c r="RN156" s="17"/>
      <c r="RO156" s="17"/>
      <c r="RP156" s="17"/>
      <c r="RQ156" s="17"/>
      <c r="RR156" s="17"/>
      <c r="RS156" s="17"/>
      <c r="RT156" s="17"/>
      <c r="RU156" s="17"/>
      <c r="RV156" s="17"/>
      <c r="RW156" s="17"/>
      <c r="RX156" s="17"/>
      <c r="RY156" s="17"/>
      <c r="RZ156" s="17"/>
      <c r="SA156" s="17"/>
      <c r="SB156" s="17"/>
      <c r="SC156" s="17"/>
      <c r="SD156" s="17"/>
      <c r="SE156" s="17"/>
      <c r="SF156" s="17"/>
      <c r="SG156" s="17"/>
      <c r="SH156" s="17"/>
      <c r="SI156" s="17"/>
      <c r="SJ156" s="17"/>
      <c r="SK156" s="17"/>
      <c r="SL156" s="17"/>
      <c r="SM156" s="17"/>
      <c r="SN156" s="17"/>
      <c r="SO156" s="17"/>
      <c r="SP156" s="17"/>
      <c r="SQ156" s="17"/>
      <c r="SR156" s="17"/>
      <c r="SS156" s="17"/>
      <c r="ST156" s="17"/>
      <c r="SU156" s="17"/>
      <c r="SV156" s="17"/>
      <c r="SW156" s="17"/>
      <c r="SX156" s="17"/>
      <c r="SY156" s="17"/>
      <c r="SZ156" s="17"/>
      <c r="TA156" s="17"/>
      <c r="TB156" s="16">
        <v>2.13</v>
      </c>
      <c r="TC156" s="16">
        <v>0.69</v>
      </c>
      <c r="TD156" s="17"/>
      <c r="TE156" s="17"/>
      <c r="TF156" s="17"/>
      <c r="TG156" s="17"/>
      <c r="TH156" s="17"/>
      <c r="TI156" s="17"/>
      <c r="TJ156" s="17"/>
      <c r="TK156" s="17"/>
      <c r="TL156" s="17"/>
      <c r="TM156" s="17"/>
      <c r="TN156" s="17"/>
      <c r="TO156" s="17"/>
      <c r="TP156" s="17"/>
      <c r="TQ156" s="17"/>
      <c r="TR156" s="17"/>
      <c r="TS156" s="17"/>
      <c r="TT156" s="17"/>
      <c r="TU156" s="17"/>
      <c r="TV156" s="17"/>
      <c r="TW156" s="17"/>
      <c r="TX156" s="17"/>
      <c r="TY156" s="17"/>
      <c r="TZ156" s="17"/>
      <c r="UA156" s="17"/>
      <c r="UB156" s="17"/>
      <c r="UC156" s="17"/>
      <c r="UD156" s="17"/>
      <c r="UE156" s="17"/>
      <c r="UF156" s="17"/>
      <c r="UG156" s="17"/>
      <c r="UH156" s="17"/>
      <c r="UI156" s="17"/>
      <c r="UJ156" s="17"/>
      <c r="UK156" s="17"/>
      <c r="UL156" s="17"/>
      <c r="UM156" s="17"/>
      <c r="UN156" s="17"/>
      <c r="UO156" s="17"/>
      <c r="UP156" s="17"/>
      <c r="UQ156" s="17"/>
      <c r="UR156" s="17"/>
      <c r="US156" s="17"/>
      <c r="UT156" s="17"/>
      <c r="UU156" s="17"/>
      <c r="UV156" s="17"/>
      <c r="UW156" s="17"/>
      <c r="UX156" s="17"/>
      <c r="UY156" s="17"/>
      <c r="UZ156" s="17"/>
      <c r="VA156" s="17"/>
      <c r="VB156" s="17"/>
      <c r="VC156" s="17"/>
      <c r="VD156" s="17"/>
      <c r="VE156" s="17"/>
      <c r="VF156" s="17"/>
      <c r="VG156" s="17"/>
      <c r="VH156" s="17"/>
      <c r="VI156" s="17"/>
      <c r="VJ156" s="17"/>
      <c r="VK156" s="17"/>
      <c r="VL156" s="17"/>
      <c r="VM156" s="17"/>
      <c r="VN156" s="17"/>
      <c r="VO156" s="17"/>
      <c r="VP156" s="17"/>
      <c r="VQ156" s="17"/>
      <c r="VR156" s="17"/>
      <c r="VS156" s="17"/>
      <c r="VT156" s="17"/>
      <c r="VU156" s="17"/>
      <c r="VV156" s="17"/>
      <c r="VW156" s="17"/>
      <c r="VX156" s="17"/>
      <c r="VY156" s="17"/>
      <c r="VZ156" s="17"/>
      <c r="WA156" s="17"/>
      <c r="WB156" s="17"/>
      <c r="WC156" s="17"/>
      <c r="WD156" s="17"/>
      <c r="WE156" s="17"/>
      <c r="WF156" s="17"/>
      <c r="WG156" s="17"/>
      <c r="WH156" s="17"/>
      <c r="WI156" s="17"/>
      <c r="WJ156" s="17"/>
      <c r="WK156" s="17"/>
      <c r="WL156" s="17"/>
      <c r="WM156" s="17"/>
      <c r="WN156" s="17"/>
      <c r="WO156" s="17"/>
      <c r="WP156" s="17"/>
      <c r="WQ156" s="17"/>
      <c r="WR156" s="17"/>
      <c r="WS156" s="17"/>
      <c r="WT156" s="17"/>
      <c r="WU156" s="17"/>
      <c r="WV156" s="17"/>
      <c r="WW156" s="17"/>
      <c r="WX156" s="17"/>
      <c r="WY156" s="17"/>
      <c r="WZ156" s="17"/>
      <c r="XA156" s="17"/>
      <c r="XB156" s="17"/>
      <c r="XC156" s="17"/>
      <c r="XD156" s="17"/>
      <c r="XE156" s="17"/>
      <c r="XF156" s="17"/>
      <c r="XG156" s="17"/>
      <c r="XH156" s="17"/>
      <c r="XI156" s="17"/>
      <c r="XJ156" s="17"/>
      <c r="XK156" s="17"/>
      <c r="XL156" s="17"/>
      <c r="XM156" s="17"/>
      <c r="XN156" s="17"/>
      <c r="XO156" s="17"/>
      <c r="XP156" s="17"/>
      <c r="XQ156" s="17"/>
      <c r="XR156" s="17"/>
      <c r="XS156" s="17"/>
      <c r="XT156" s="17"/>
      <c r="XU156" s="17"/>
      <c r="XV156" s="17"/>
      <c r="XW156" s="17"/>
      <c r="XX156" s="17"/>
      <c r="XY156" s="17"/>
      <c r="XZ156" s="17"/>
      <c r="YA156" s="17"/>
      <c r="YB156" s="17"/>
      <c r="YC156" s="17"/>
      <c r="YD156" s="17"/>
      <c r="YE156" s="17"/>
      <c r="YF156" s="17"/>
      <c r="YG156" s="17"/>
      <c r="YH156" s="17"/>
      <c r="YI156" s="17"/>
      <c r="YJ156" s="17"/>
      <c r="YK156" s="17"/>
      <c r="YL156" s="17"/>
      <c r="YM156" s="17"/>
      <c r="YN156" s="17"/>
      <c r="YO156" s="17"/>
      <c r="YP156" s="17"/>
      <c r="YQ156" s="17"/>
      <c r="YR156" s="17"/>
      <c r="YS156" s="17"/>
      <c r="YT156" s="17"/>
      <c r="YU156" s="17"/>
      <c r="YV156" s="17"/>
      <c r="YW156" s="17"/>
      <c r="YX156" s="17"/>
      <c r="YY156" s="17"/>
      <c r="YZ156" s="17"/>
      <c r="ZA156" s="17"/>
      <c r="ZB156" s="17"/>
      <c r="ZC156" s="17"/>
      <c r="ZD156" s="17"/>
      <c r="ZE156" s="17"/>
      <c r="ZF156" s="17"/>
      <c r="ZG156" s="17"/>
      <c r="ZH156" s="17"/>
      <c r="ZI156" s="17"/>
      <c r="ZJ156" s="17"/>
      <c r="ZK156" s="17"/>
      <c r="ZL156" s="17"/>
      <c r="ZM156" s="17"/>
      <c r="ZN156" s="17"/>
      <c r="ZO156" s="17"/>
      <c r="ZP156" s="17"/>
      <c r="ZQ156" s="17"/>
      <c r="ZR156" s="17"/>
      <c r="ZS156" s="17"/>
      <c r="ZT156" s="17"/>
      <c r="ZU156" s="17"/>
      <c r="ZV156" s="17"/>
      <c r="ZW156" s="17"/>
      <c r="ZX156" s="17"/>
      <c r="ZY156" s="17"/>
      <c r="ZZ156" s="17"/>
      <c r="AAA156" s="17"/>
      <c r="AAB156" s="16">
        <v>1442.0</v>
      </c>
      <c r="AAC156" s="16">
        <v>155.0</v>
      </c>
      <c r="AAD156" s="17"/>
      <c r="AAE156" s="16">
        <v>1624.0</v>
      </c>
      <c r="AAF156" s="17"/>
      <c r="AAG156" s="17"/>
      <c r="AAH156" s="17"/>
      <c r="AAI156" s="17"/>
      <c r="AAJ156" s="17"/>
      <c r="AAK156" s="17"/>
      <c r="AAL156" s="17"/>
      <c r="AAM156" s="17"/>
      <c r="AAN156" s="17"/>
      <c r="AAO156" s="17"/>
      <c r="AAP156" s="17"/>
      <c r="AAQ156" s="17"/>
      <c r="AAR156" s="17"/>
      <c r="AAS156" s="17"/>
      <c r="AAT156" s="17"/>
      <c r="AAU156" s="17"/>
      <c r="AAV156" s="17"/>
      <c r="AAW156" s="17"/>
      <c r="AAX156" s="17"/>
      <c r="AAY156" s="17"/>
      <c r="AAZ156" s="17"/>
      <c r="ABA156" s="17"/>
      <c r="ABB156" s="17"/>
      <c r="ABC156" s="17"/>
      <c r="ABD156" s="17"/>
      <c r="ABE156" s="17"/>
      <c r="ABF156" s="17"/>
      <c r="ABG156" s="17"/>
      <c r="ABH156" s="17"/>
      <c r="ABI156" s="17"/>
      <c r="ABJ156" s="17"/>
      <c r="ABK156" s="17"/>
      <c r="ABL156" s="17"/>
      <c r="ABM156" s="17"/>
      <c r="ABN156" s="17"/>
      <c r="ABO156" s="17"/>
      <c r="ABP156" s="17"/>
      <c r="ABQ156" s="17"/>
      <c r="ABR156" s="17"/>
      <c r="ABS156" s="17"/>
      <c r="ABT156" s="17"/>
      <c r="ABU156" s="17"/>
      <c r="ABV156" s="17"/>
      <c r="ABW156" s="17"/>
      <c r="ABX156" s="17"/>
      <c r="ABY156" s="17"/>
      <c r="ABZ156" s="17"/>
      <c r="ACA156" s="17"/>
      <c r="ACB156" s="17"/>
      <c r="ACC156" s="17"/>
      <c r="ACD156" s="17"/>
      <c r="ACE156" s="17"/>
      <c r="ACF156" s="17"/>
      <c r="ACG156" s="17"/>
      <c r="ACH156" s="17"/>
      <c r="ACI156" s="17"/>
      <c r="ACJ156" s="17"/>
      <c r="ACK156" s="17"/>
      <c r="ACL156" s="17"/>
      <c r="ACM156" s="17"/>
      <c r="ACN156" s="17"/>
      <c r="ACO156" s="17"/>
      <c r="ACP156" s="17"/>
      <c r="ACQ156" s="17"/>
      <c r="ACR156" s="17"/>
      <c r="ACS156" s="17"/>
      <c r="ACT156" s="17"/>
      <c r="ACU156" s="17"/>
      <c r="ACV156" s="17"/>
      <c r="ACW156" s="17"/>
      <c r="ACX156" s="17"/>
      <c r="ACY156" s="17"/>
      <c r="ACZ156" s="17"/>
      <c r="ADA156" s="17"/>
      <c r="ADB156" s="17"/>
      <c r="ADC156" s="17"/>
      <c r="ADD156" s="17"/>
      <c r="ADE156" s="17"/>
      <c r="ADF156" s="17"/>
      <c r="ADG156" s="17"/>
      <c r="ADH156" s="17"/>
      <c r="ADI156" s="17"/>
      <c r="ADJ156" s="17"/>
      <c r="ADK156" s="17"/>
      <c r="ADL156" s="17"/>
      <c r="ADM156" s="17"/>
      <c r="ADN156" s="17"/>
      <c r="ADO156" s="17"/>
      <c r="ADP156" s="17"/>
      <c r="ADQ156" s="17"/>
      <c r="ADR156" s="17"/>
      <c r="ADS156" s="17"/>
      <c r="ADT156" s="17"/>
      <c r="ADU156" s="17"/>
      <c r="ADV156" s="17"/>
      <c r="ADW156" s="17"/>
      <c r="ADX156" s="17"/>
      <c r="ADY156" s="17"/>
      <c r="ADZ156" s="17"/>
      <c r="AEA156" s="17"/>
      <c r="AEB156" s="17"/>
      <c r="AEC156" s="17"/>
      <c r="AED156" s="17"/>
      <c r="AEE156" s="17"/>
      <c r="AEF156" s="17"/>
      <c r="AEG156" s="17"/>
      <c r="AEH156" s="17"/>
      <c r="AEI156" s="17"/>
      <c r="AEJ156" s="17"/>
      <c r="AEK156" s="17"/>
      <c r="AEL156" s="17"/>
      <c r="AEM156" s="17"/>
      <c r="AEN156" s="17"/>
      <c r="AEO156" s="17"/>
      <c r="AEP156" s="17"/>
      <c r="AEQ156" s="17"/>
      <c r="AER156" s="17"/>
      <c r="AES156" s="17"/>
      <c r="AET156" s="17"/>
      <c r="AEU156" s="17"/>
      <c r="AEV156" s="17"/>
      <c r="AEW156" s="17"/>
      <c r="AEX156" s="17"/>
      <c r="AEY156" s="17"/>
      <c r="AEZ156" s="17"/>
      <c r="AFA156" s="17"/>
      <c r="AFB156" s="17"/>
      <c r="AFC156" s="17"/>
      <c r="AFD156" s="17"/>
      <c r="AFE156" s="17"/>
      <c r="AFF156" s="17"/>
      <c r="AFG156" s="17"/>
      <c r="AFH156" s="17"/>
      <c r="AFI156" s="17"/>
      <c r="AFJ156" s="17"/>
      <c r="AFK156" s="17"/>
      <c r="AFL156" s="17"/>
      <c r="AFM156" s="17"/>
      <c r="AFN156" s="17"/>
      <c r="AFO156" s="17"/>
      <c r="AFP156" s="17"/>
      <c r="AFQ156" s="17"/>
      <c r="AFR156" s="17"/>
      <c r="AFS156" s="17"/>
      <c r="AFT156" s="17"/>
      <c r="AFU156" s="17"/>
      <c r="AFV156" s="17"/>
      <c r="AFW156" s="17"/>
      <c r="AFX156" s="17"/>
      <c r="AFY156" s="17"/>
      <c r="AFZ156" s="17"/>
      <c r="AGA156" s="17"/>
      <c r="AGB156" s="17"/>
      <c r="AGC156" s="17"/>
      <c r="AGD156" s="17"/>
      <c r="AGE156" s="17"/>
      <c r="AGF156" s="17"/>
      <c r="AGG156" s="17"/>
      <c r="AGH156" s="17"/>
      <c r="AGI156" s="17"/>
      <c r="AGJ156" s="17"/>
      <c r="AGK156" s="17"/>
      <c r="AGL156" s="17"/>
      <c r="AGM156" s="17"/>
      <c r="AGN156" s="17"/>
      <c r="AGO156" s="17"/>
      <c r="AGP156" s="17"/>
      <c r="AGQ156" s="17"/>
      <c r="AGR156" s="17"/>
      <c r="AGS156" s="17"/>
      <c r="AGT156" s="17"/>
      <c r="AGU156" s="17"/>
      <c r="AGV156" s="17"/>
      <c r="AGW156" s="17"/>
      <c r="AGX156" s="17"/>
      <c r="AGY156" s="17"/>
      <c r="AGZ156" s="17"/>
      <c r="AHA156" s="17"/>
      <c r="AHB156" s="17"/>
      <c r="AHC156" s="17"/>
      <c r="AHD156" s="17"/>
      <c r="AHE156" s="17"/>
      <c r="AHF156" s="17"/>
      <c r="AHG156" s="17"/>
      <c r="AHH156" s="17"/>
      <c r="AHI156" s="17"/>
      <c r="AHJ156" s="17"/>
      <c r="AHK156" s="17"/>
      <c r="AHL156" s="17"/>
      <c r="AHM156" s="17"/>
      <c r="AHN156" s="17"/>
      <c r="AHO156" s="17"/>
      <c r="AHP156" s="14" t="s">
        <v>3372</v>
      </c>
      <c r="AHQ156" s="17"/>
      <c r="AHR156" s="17"/>
      <c r="AHS156" s="17"/>
      <c r="AHT156" s="17"/>
      <c r="AHU156" s="17"/>
      <c r="AHV156" s="17"/>
      <c r="AHW156" s="17"/>
      <c r="AHX156" s="17"/>
      <c r="AHY156" s="17"/>
      <c r="AHZ156" s="17"/>
      <c r="AIA156" s="17"/>
      <c r="AIB156" s="17"/>
      <c r="AIC156" s="17"/>
      <c r="AID156" s="17"/>
      <c r="AIE156" s="17"/>
      <c r="AIF156" s="17"/>
      <c r="AIG156" s="17"/>
      <c r="AIH156" s="17"/>
      <c r="AII156" s="17"/>
      <c r="AIJ156" s="17"/>
      <c r="AIK156" s="17"/>
      <c r="AIL156" s="17"/>
      <c r="AIM156" s="17"/>
      <c r="AIN156" s="17"/>
      <c r="AIO156" s="17"/>
      <c r="AIP156" s="17"/>
      <c r="AIQ156" s="17"/>
      <c r="AIR156" s="17"/>
      <c r="AIS156" s="17"/>
      <c r="AIT156" s="17"/>
      <c r="AIU156" s="17"/>
      <c r="AIV156" s="17"/>
      <c r="AIW156" s="17"/>
      <c r="AIX156" s="17"/>
      <c r="AIY156" s="17"/>
      <c r="AIZ156" s="17"/>
      <c r="AJA156" s="17"/>
      <c r="AJB156" s="17"/>
      <c r="AJC156" s="17"/>
      <c r="AJD156" s="17"/>
      <c r="AJE156" s="17"/>
      <c r="AJF156" s="17"/>
      <c r="AJG156" s="17"/>
      <c r="AJH156" s="17"/>
      <c r="AJI156" s="17"/>
      <c r="AJJ156" s="17"/>
      <c r="AJK156" s="17"/>
      <c r="AJL156" s="17"/>
      <c r="AJM156" s="17"/>
      <c r="AJN156" s="17"/>
      <c r="AJO156" s="17"/>
      <c r="AJP156" s="17"/>
      <c r="AJQ156" s="17"/>
      <c r="AJR156" s="17"/>
      <c r="AJS156" s="17"/>
      <c r="AJT156" s="17"/>
      <c r="AJU156" s="17"/>
      <c r="AJV156" s="17"/>
      <c r="AJW156" s="17"/>
      <c r="AJX156" s="17"/>
      <c r="AJY156" s="17"/>
      <c r="AJZ156" s="17"/>
      <c r="AKA156" s="17"/>
      <c r="AKB156" s="17"/>
      <c r="AKC156" s="17"/>
      <c r="AKD156" s="17"/>
      <c r="AKE156" s="17"/>
      <c r="AKF156" s="17"/>
      <c r="AKG156" s="17"/>
      <c r="AKH156" s="17"/>
      <c r="AKI156" s="17"/>
      <c r="AKJ156" s="17"/>
      <c r="AKK156" s="17"/>
      <c r="AKL156" s="17"/>
      <c r="AKM156" s="17"/>
      <c r="AKN156" s="17"/>
      <c r="AKO156" s="17"/>
      <c r="AKP156" s="17"/>
      <c r="AKQ156" s="17"/>
      <c r="AKR156" s="17"/>
      <c r="AKS156" s="17"/>
      <c r="AKT156" s="17"/>
      <c r="AKU156" s="17"/>
      <c r="AKV156" s="17"/>
      <c r="AKW156" s="17"/>
      <c r="AKX156" s="17"/>
      <c r="AKY156" s="17"/>
      <c r="AKZ156" s="17"/>
      <c r="ALA156" s="17"/>
      <c r="ALB156" s="17"/>
      <c r="ALC156" s="17"/>
      <c r="ALD156" s="17"/>
      <c r="ALE156" s="17"/>
      <c r="ALF156" s="17"/>
      <c r="ALG156" s="17"/>
      <c r="ALH156" s="17"/>
      <c r="ALI156" s="17"/>
      <c r="ALJ156" s="17"/>
      <c r="ALK156" s="17"/>
      <c r="ALL156" s="17"/>
      <c r="ALM156" s="17"/>
      <c r="ALN156" s="17"/>
      <c r="ALO156" s="17"/>
      <c r="ALP156" s="17"/>
      <c r="ALQ156" s="17"/>
      <c r="ALR156" s="17"/>
      <c r="ALS156" s="17"/>
      <c r="ALT156" s="17"/>
      <c r="ALU156" s="17"/>
      <c r="ALV156" s="17"/>
      <c r="ALW156" s="17"/>
      <c r="ALX156" s="17"/>
      <c r="ALY156" s="17"/>
      <c r="ALZ156" s="17"/>
      <c r="AMA156" s="17"/>
      <c r="AMB156" s="17"/>
      <c r="AMC156" s="17"/>
      <c r="AMD156" s="17"/>
      <c r="AME156" s="17"/>
      <c r="AMF156" s="17"/>
      <c r="AMG156" s="17"/>
      <c r="AMH156" s="17"/>
      <c r="AMI156" s="17"/>
      <c r="AMJ156" s="17"/>
      <c r="AMK156" s="17"/>
      <c r="AML156" s="17"/>
      <c r="AMM156" s="17"/>
      <c r="AMN156" s="17"/>
      <c r="AMO156" s="17"/>
      <c r="AMP156" s="17"/>
      <c r="AMQ156" s="17"/>
      <c r="AMR156" s="17"/>
      <c r="AMS156" s="17"/>
      <c r="AMT156" s="17"/>
      <c r="AMU156" s="17"/>
      <c r="AMV156" s="17"/>
      <c r="AMW156" s="17"/>
      <c r="AMX156" s="17"/>
      <c r="AMY156" s="17"/>
      <c r="AMZ156" s="17"/>
      <c r="ANA156" s="17"/>
      <c r="ANB156" s="17"/>
      <c r="ANC156" s="17"/>
      <c r="AND156" s="17"/>
      <c r="ANE156" s="17"/>
      <c r="ANF156" s="17"/>
      <c r="ANG156" s="17"/>
      <c r="ANH156" s="17"/>
      <c r="ANI156" s="17"/>
      <c r="ANJ156" s="17"/>
      <c r="ANK156" s="17"/>
      <c r="ANL156" s="17"/>
      <c r="ANM156" s="17"/>
      <c r="ANN156" s="17"/>
      <c r="ANO156" s="17"/>
      <c r="ANP156" s="17"/>
      <c r="ANQ156" s="17"/>
      <c r="ANR156" s="17"/>
      <c r="ANS156" s="17"/>
      <c r="ANT156" s="17"/>
      <c r="ANU156" s="17"/>
      <c r="ANV156" s="17"/>
      <c r="ANW156" s="17"/>
      <c r="ANX156" s="17"/>
      <c r="ANY156" s="17"/>
      <c r="ANZ156" s="17"/>
      <c r="AOA156" s="17"/>
      <c r="AOB156" s="17"/>
      <c r="AOC156" s="17"/>
      <c r="AOD156" s="17"/>
      <c r="AOE156" s="17"/>
      <c r="AOF156" s="17"/>
      <c r="AOG156" s="17"/>
      <c r="AOH156" s="17"/>
      <c r="AOI156" s="17"/>
      <c r="AOJ156" s="17"/>
      <c r="AOK156" s="17"/>
      <c r="AOL156" s="17"/>
      <c r="AOM156" s="17"/>
      <c r="AON156" s="17"/>
      <c r="AOO156" s="17"/>
      <c r="AOP156" s="17"/>
      <c r="AOQ156" s="17"/>
      <c r="AOR156" s="17"/>
      <c r="AOS156" s="17"/>
      <c r="AOT156" s="17"/>
      <c r="AOU156" s="17"/>
      <c r="AOV156" s="17"/>
      <c r="AOW156" s="17"/>
      <c r="AOX156" s="17"/>
      <c r="AOY156" s="17"/>
      <c r="AOZ156" s="17"/>
      <c r="APA156" s="17"/>
      <c r="APB156" s="17"/>
      <c r="APC156" s="17"/>
      <c r="APD156" s="17"/>
      <c r="APE156" s="17"/>
      <c r="APF156" s="17"/>
      <c r="APG156" s="17"/>
      <c r="APH156" s="17"/>
      <c r="API156" s="17"/>
      <c r="APJ156" s="17"/>
      <c r="APK156" s="17"/>
      <c r="APL156" s="17"/>
      <c r="APM156" s="17"/>
      <c r="APN156" s="17"/>
      <c r="APO156" s="17"/>
      <c r="APP156" s="17"/>
      <c r="APQ156" s="17"/>
      <c r="APR156" s="17"/>
      <c r="APS156" s="17"/>
      <c r="APT156" s="17"/>
      <c r="APU156" s="17"/>
      <c r="APV156" s="17"/>
      <c r="APW156" s="17"/>
      <c r="APX156" s="17"/>
      <c r="APY156" s="17"/>
      <c r="APZ156" s="17"/>
      <c r="AQA156" s="17"/>
      <c r="AQB156" s="17"/>
      <c r="AQC156" s="17"/>
      <c r="AQD156" s="17"/>
      <c r="AQE156" s="17"/>
      <c r="AQF156" s="17"/>
      <c r="AQG156" s="17"/>
      <c r="AQH156" s="17"/>
      <c r="AQI156" s="17"/>
      <c r="AQJ156" s="17"/>
      <c r="AQK156" s="17"/>
      <c r="AQL156" s="17"/>
      <c r="AQM156" s="17"/>
      <c r="AQN156" s="17"/>
      <c r="AQO156" s="17"/>
      <c r="AQP156" s="17"/>
      <c r="AQQ156" s="17"/>
      <c r="AQR156" s="17"/>
      <c r="AQS156" s="17"/>
      <c r="AQT156" s="17"/>
      <c r="AQU156" s="17"/>
      <c r="AQV156" s="17"/>
      <c r="AQW156" s="17"/>
      <c r="AQX156" s="17"/>
      <c r="AQY156" s="17"/>
      <c r="AQZ156" s="17"/>
      <c r="ARA156" s="17"/>
      <c r="ARB156" s="17"/>
      <c r="ARC156" s="17"/>
      <c r="ARD156" s="17"/>
      <c r="ARE156" s="17"/>
      <c r="ARF156" s="17"/>
      <c r="ARG156" s="17"/>
      <c r="ARH156" s="17"/>
      <c r="ARI156" s="17"/>
      <c r="ARJ156" s="17"/>
      <c r="ARK156" s="17"/>
      <c r="ARL156" s="17"/>
      <c r="ARM156" s="17"/>
      <c r="ARN156" s="17"/>
      <c r="ARO156" s="17"/>
      <c r="ARP156" s="17"/>
      <c r="ARQ156" s="17"/>
      <c r="ARR156" s="17"/>
      <c r="ARS156" s="17"/>
      <c r="ART156" s="17"/>
      <c r="ARU156" s="17"/>
      <c r="ARV156" s="17"/>
      <c r="ARW156" s="17"/>
      <c r="ARX156" s="17"/>
      <c r="ARY156" s="17"/>
      <c r="ARZ156" s="17"/>
      <c r="ASA156" s="17"/>
      <c r="ASB156" s="17"/>
      <c r="ASC156" s="17"/>
      <c r="ASD156" s="17"/>
      <c r="ASE156" s="17"/>
      <c r="ASF156" s="17"/>
      <c r="ASG156" s="17"/>
      <c r="ASH156" s="17"/>
      <c r="ASI156" s="17"/>
      <c r="ASJ156" s="17"/>
      <c r="ASK156" s="17"/>
      <c r="ASL156" s="17"/>
      <c r="ASM156" s="17"/>
      <c r="ASN156" s="17"/>
      <c r="ASO156" s="17"/>
      <c r="ASP156" s="17"/>
      <c r="ASQ156" s="17"/>
      <c r="ASR156" s="17"/>
      <c r="ASS156" s="17"/>
      <c r="AST156" s="17"/>
      <c r="ASU156" s="17"/>
      <c r="ASV156" s="17"/>
      <c r="ASW156" s="17"/>
      <c r="ASX156" s="17"/>
      <c r="ASY156" s="17"/>
      <c r="ASZ156" s="17"/>
      <c r="ATA156" s="17"/>
      <c r="ATB156" s="17"/>
      <c r="ATC156" s="17"/>
      <c r="ATD156" s="17"/>
      <c r="ATE156" s="17"/>
      <c r="ATF156" s="17"/>
      <c r="ATG156" s="17"/>
      <c r="ATH156" s="17"/>
      <c r="ATI156" s="17"/>
      <c r="ATJ156" s="17"/>
      <c r="ATK156" s="17"/>
      <c r="ATL156" s="17"/>
      <c r="ATM156" s="17"/>
      <c r="ATN156" s="17"/>
      <c r="ATO156" s="17"/>
      <c r="ATP156" s="17"/>
      <c r="ATQ156" s="17"/>
      <c r="ATR156" s="17"/>
      <c r="ATS156" s="17"/>
      <c r="ATT156" s="17"/>
      <c r="ATU156" s="17"/>
      <c r="ATV156" s="17"/>
      <c r="ATW156" s="17"/>
      <c r="ATX156" s="17"/>
      <c r="ATY156" s="17"/>
      <c r="ATZ156" s="17"/>
      <c r="AUA156" s="17"/>
      <c r="AUB156" s="17"/>
      <c r="AUC156" s="17"/>
      <c r="AUD156" s="17"/>
      <c r="AUE156" s="17"/>
      <c r="AUF156" s="17"/>
      <c r="AUG156" s="17"/>
      <c r="AUH156" s="17"/>
      <c r="AUI156" s="17"/>
      <c r="AUJ156" s="17"/>
      <c r="AUK156" s="17"/>
      <c r="AUL156" s="17"/>
      <c r="AUM156" s="17"/>
      <c r="AUN156" s="17"/>
      <c r="AUO156" s="17"/>
      <c r="AUP156" s="17"/>
      <c r="AUQ156" s="17"/>
      <c r="AUR156" s="17"/>
      <c r="AUS156" s="17"/>
      <c r="AUT156" s="17"/>
      <c r="AUU156" s="17"/>
      <c r="AUV156" s="17"/>
      <c r="AUW156" s="17"/>
      <c r="AUX156" s="17"/>
      <c r="AUY156" s="17"/>
      <c r="AUZ156" s="17"/>
      <c r="AVA156" s="17"/>
      <c r="AVB156" s="17"/>
      <c r="AVC156" s="17"/>
      <c r="AVD156" s="17"/>
      <c r="AVE156" s="17"/>
      <c r="AVF156" s="17"/>
      <c r="AVG156" s="17"/>
      <c r="AVH156" s="17"/>
      <c r="AVI156" s="17"/>
      <c r="AVJ156" s="17"/>
      <c r="AVK156" s="17"/>
      <c r="AVL156" s="17"/>
      <c r="AVM156" s="17"/>
      <c r="AVN156" s="17"/>
      <c r="AVO156" s="17"/>
      <c r="AVP156" s="17"/>
      <c r="AVQ156" s="17"/>
      <c r="AVR156" s="17"/>
      <c r="AVS156" s="17"/>
      <c r="AVT156" s="17"/>
      <c r="AVU156" s="17"/>
      <c r="AVV156" s="17"/>
      <c r="AVW156" s="17"/>
      <c r="AVX156" s="17"/>
      <c r="AVY156" s="17"/>
      <c r="AVZ156" s="17"/>
      <c r="AWA156" s="17"/>
      <c r="AWB156" s="17"/>
      <c r="AWC156" s="17"/>
      <c r="AWD156" s="17"/>
      <c r="AWE156" s="17"/>
      <c r="AWF156" s="17"/>
      <c r="AWG156" s="17"/>
      <c r="AWH156" s="17"/>
      <c r="AWI156" s="17"/>
      <c r="AWJ156" s="17"/>
      <c r="AWK156" s="17"/>
      <c r="AWL156" s="17"/>
      <c r="AWM156" s="17"/>
      <c r="AWN156" s="17"/>
      <c r="AWO156" s="17"/>
      <c r="AWP156" s="17"/>
      <c r="AWQ156" s="17"/>
      <c r="AWR156" s="17"/>
      <c r="AWS156" s="17"/>
      <c r="AWT156" s="17"/>
      <c r="AWU156" s="17"/>
      <c r="AWV156" s="17"/>
      <c r="AWW156" s="17"/>
      <c r="AWX156" s="17"/>
      <c r="AWY156" s="17"/>
      <c r="AWZ156" s="17"/>
      <c r="AXA156" s="17"/>
      <c r="AXB156" s="17"/>
      <c r="AXC156" s="17"/>
      <c r="AXD156" s="17"/>
      <c r="AXE156" s="17"/>
      <c r="AXF156" s="17"/>
      <c r="AXG156" s="17"/>
      <c r="AXH156" s="17"/>
      <c r="AXI156" s="17"/>
      <c r="AXJ156" s="17"/>
      <c r="AXK156" s="17"/>
      <c r="AXL156" s="17"/>
      <c r="AXM156" s="17"/>
      <c r="AXN156" s="17"/>
      <c r="AXO156" s="17"/>
      <c r="AXP156" s="17"/>
      <c r="AXQ156" s="17"/>
      <c r="AXR156" s="17"/>
      <c r="AXS156" s="17"/>
      <c r="AXT156" s="17"/>
      <c r="AXU156" s="17"/>
      <c r="AXV156" s="17"/>
      <c r="AXW156" s="17"/>
      <c r="AXX156" s="17"/>
      <c r="AXY156" s="17"/>
      <c r="AXZ156" s="17"/>
      <c r="AYA156" s="17"/>
      <c r="AYB156" s="16">
        <v>2279.08772</v>
      </c>
      <c r="AYC156" s="14" t="s">
        <v>3971</v>
      </c>
      <c r="AYD156" s="14" t="s">
        <v>3382</v>
      </c>
      <c r="AYE156" s="14" t="s">
        <v>3382</v>
      </c>
      <c r="AYF156" s="14" t="s">
        <v>3986</v>
      </c>
      <c r="AYG156" s="16">
        <v>0.2157603</v>
      </c>
      <c r="AYH156" s="18">
        <v>2.35E-11</v>
      </c>
      <c r="AYI156" s="14" t="s">
        <v>2563</v>
      </c>
      <c r="AYJ156" s="16">
        <v>18.0</v>
      </c>
      <c r="AYK156" s="16">
        <v>0.09705698</v>
      </c>
      <c r="AYL156" s="14" t="s">
        <v>3973</v>
      </c>
      <c r="AYM156" s="14" t="s">
        <v>2574</v>
      </c>
      <c r="AYN156" s="14" t="s">
        <v>2563</v>
      </c>
      <c r="AYO156" s="14" t="s">
        <v>2563</v>
      </c>
      <c r="AYP156" s="14" t="s">
        <v>2563</v>
      </c>
      <c r="AYQ156" s="14" t="s">
        <v>2574</v>
      </c>
      <c r="AYR156" s="14" t="s">
        <v>2574</v>
      </c>
      <c r="AYS156" s="16">
        <v>4.0</v>
      </c>
      <c r="AYT156" s="14" t="s">
        <v>2574</v>
      </c>
      <c r="AYU156" s="14" t="s">
        <v>2574</v>
      </c>
      <c r="AYV156" s="14" t="s">
        <v>2574</v>
      </c>
      <c r="AYW156" s="14" t="s">
        <v>3382</v>
      </c>
      <c r="AYX156" s="14" t="s">
        <v>2563</v>
      </c>
      <c r="AYY156" s="14" t="s">
        <v>2563</v>
      </c>
      <c r="AYZ156" s="14" t="s">
        <v>2574</v>
      </c>
      <c r="AZA156" s="16">
        <v>95.0</v>
      </c>
      <c r="AZB156" s="16">
        <v>4836.0</v>
      </c>
      <c r="AZC156" s="16">
        <v>0.0</v>
      </c>
      <c r="AZD156" s="16">
        <v>237.0</v>
      </c>
      <c r="AZE156" s="16">
        <v>119.873282</v>
      </c>
      <c r="AZF156" s="17"/>
      <c r="AZG156" s="17"/>
      <c r="AZH156" s="17"/>
      <c r="AZI156" s="17"/>
      <c r="AZJ156" s="17"/>
      <c r="AZK156" s="17"/>
      <c r="AZL156" s="17"/>
      <c r="AZM156" s="17"/>
      <c r="AZN156" s="17"/>
      <c r="AZO156" s="17"/>
      <c r="AZP156" s="17"/>
      <c r="AZQ156" s="17"/>
      <c r="AZR156" s="17"/>
      <c r="AZS156" s="17"/>
      <c r="AZT156" s="17"/>
      <c r="AZU156" s="17"/>
      <c r="AZV156" s="17"/>
      <c r="AZW156" s="17"/>
      <c r="AZX156" s="17"/>
      <c r="AZY156" s="17"/>
      <c r="AZZ156" s="17"/>
      <c r="BAA156" s="17"/>
      <c r="BAB156" s="17"/>
      <c r="BAC156" s="17"/>
      <c r="BAD156" s="17"/>
      <c r="BAE156" s="17"/>
      <c r="BAF156" s="17"/>
      <c r="BAG156" s="17"/>
      <c r="BAH156" s="17"/>
      <c r="BAI156" s="17"/>
      <c r="BAJ156" s="17"/>
      <c r="BAK156" s="17"/>
      <c r="BAL156" s="17"/>
      <c r="BAM156" s="17"/>
      <c r="BAN156" s="17"/>
      <c r="BAO156" s="17"/>
      <c r="BAP156" s="17"/>
      <c r="BAQ156" s="17"/>
      <c r="BAR156" s="17"/>
      <c r="BAS156" s="17"/>
      <c r="BAT156" s="17"/>
      <c r="BAU156" s="17"/>
      <c r="BAV156" s="17"/>
      <c r="BAW156" s="17"/>
      <c r="BAX156" s="17"/>
      <c r="BAY156" s="17"/>
      <c r="BAZ156" s="17"/>
      <c r="BBA156" s="17"/>
      <c r="BBB156" s="17"/>
      <c r="BBC156" s="17"/>
      <c r="BBD156" s="17"/>
      <c r="BBE156" s="17"/>
      <c r="BBF156" s="17"/>
      <c r="BBG156" s="17"/>
      <c r="BBH156" s="17"/>
      <c r="BBI156" s="17"/>
      <c r="BBJ156" s="17"/>
      <c r="BBK156" s="17"/>
      <c r="BBL156" s="17"/>
      <c r="BBM156" s="17"/>
      <c r="BBN156" s="17"/>
      <c r="BBO156" s="17"/>
      <c r="BBP156" s="17"/>
      <c r="BBQ156" s="17"/>
      <c r="BBR156" s="17"/>
      <c r="BBS156" s="17"/>
      <c r="BBT156" s="17"/>
      <c r="BBU156" s="17"/>
      <c r="BBV156" s="17"/>
      <c r="BBW156" s="17"/>
      <c r="BBX156" s="17"/>
      <c r="BBY156" s="17"/>
      <c r="BBZ156" s="17"/>
      <c r="BCA156" s="17"/>
      <c r="BCB156" s="17"/>
      <c r="BCC156" s="17"/>
      <c r="BCD156" s="17"/>
      <c r="BCE156" s="17"/>
      <c r="BCF156" s="17"/>
      <c r="BCG156" s="17"/>
      <c r="BCH156" s="17"/>
      <c r="BCI156" s="17"/>
      <c r="BCJ156" s="17"/>
      <c r="BCK156" s="17"/>
      <c r="BCL156" s="17"/>
      <c r="BCM156" s="17"/>
      <c r="BCN156" s="17"/>
      <c r="BCO156" s="17"/>
      <c r="BCP156" s="17"/>
      <c r="BCQ156" s="17"/>
      <c r="BCR156" s="17"/>
      <c r="BCS156" s="17"/>
      <c r="BCT156" s="17"/>
      <c r="BCU156" s="17"/>
      <c r="BCV156" s="17"/>
      <c r="BCW156" s="17"/>
      <c r="BCX156" s="17"/>
      <c r="BCY156" s="17"/>
      <c r="BCZ156" s="17"/>
      <c r="BDA156" s="17"/>
      <c r="BDB156" s="17"/>
      <c r="BDC156" s="17"/>
      <c r="BDD156" s="17"/>
      <c r="BDE156" s="17"/>
      <c r="BDF156" s="17"/>
      <c r="BDG156" s="17"/>
      <c r="BDH156" s="17"/>
      <c r="BDI156" s="17"/>
      <c r="BDJ156" s="17"/>
      <c r="BDK156" s="17"/>
      <c r="BDL156" s="17"/>
      <c r="BDM156" s="17"/>
      <c r="BDN156" s="17"/>
      <c r="BDO156" s="17"/>
      <c r="BDP156" s="17"/>
      <c r="BDQ156" s="17"/>
      <c r="BDR156" s="17"/>
      <c r="BDS156" s="17"/>
      <c r="BDT156" s="17"/>
      <c r="BDU156" s="17"/>
      <c r="BDV156" s="17"/>
      <c r="BDW156" s="17"/>
      <c r="BDX156" s="17"/>
      <c r="BDY156" s="17"/>
      <c r="BDZ156" s="17"/>
      <c r="BEA156" s="17"/>
      <c r="BEB156" s="17"/>
      <c r="BEC156" s="17"/>
      <c r="BED156" s="17"/>
      <c r="BEE156" s="17"/>
      <c r="BEF156" s="17"/>
      <c r="BEG156" s="17"/>
      <c r="BEH156" s="17"/>
      <c r="BEI156" s="17"/>
      <c r="BEJ156" s="17"/>
      <c r="BEK156" s="17"/>
      <c r="BEL156" s="17"/>
      <c r="BEM156" s="17"/>
      <c r="BEN156" s="17"/>
      <c r="BEO156" s="17"/>
      <c r="BEP156" s="17"/>
      <c r="BEQ156" s="17"/>
      <c r="BER156" s="17"/>
      <c r="BES156" s="17"/>
      <c r="BET156" s="17"/>
      <c r="BEU156" s="17"/>
      <c r="BEV156" s="17"/>
      <c r="BEW156" s="17"/>
      <c r="BEX156" s="17"/>
      <c r="BEY156" s="17"/>
      <c r="BEZ156" s="17"/>
      <c r="BFA156" s="17"/>
      <c r="BFB156" s="17"/>
      <c r="BFC156" s="17"/>
      <c r="BFD156" s="17"/>
      <c r="BFE156" s="17"/>
      <c r="BFF156" s="17"/>
      <c r="BFG156" s="17"/>
      <c r="BFH156" s="17"/>
      <c r="BFI156" s="17"/>
      <c r="BFJ156" s="17"/>
      <c r="BFK156" s="17"/>
      <c r="BFL156" s="17"/>
      <c r="BFM156" s="17"/>
      <c r="BFN156" s="17"/>
      <c r="BFO156" s="17"/>
      <c r="BFP156" s="17"/>
      <c r="BFQ156" s="17"/>
      <c r="BFR156" s="17"/>
      <c r="BFS156" s="17"/>
      <c r="BFT156" s="17"/>
      <c r="BFU156" s="17"/>
      <c r="BFV156" s="17"/>
      <c r="BFW156" s="17"/>
      <c r="BFX156" s="17"/>
      <c r="BFY156" s="17"/>
      <c r="BFZ156" s="17"/>
      <c r="BGA156" s="17"/>
      <c r="BGB156" s="17"/>
      <c r="BGC156" s="17"/>
      <c r="BGD156" s="17"/>
      <c r="BGE156" s="17"/>
      <c r="BGF156" s="17"/>
      <c r="BGG156" s="17"/>
      <c r="BGH156" s="17"/>
      <c r="BGI156" s="17"/>
      <c r="BGJ156" s="17"/>
      <c r="BGK156" s="17"/>
      <c r="BGL156" s="17"/>
      <c r="BGM156" s="17"/>
      <c r="BGN156" s="17"/>
      <c r="BGO156" s="17"/>
      <c r="BGP156" s="17"/>
      <c r="BGQ156" s="17"/>
      <c r="BGR156" s="17"/>
      <c r="BGS156" s="17"/>
      <c r="BGT156" s="17"/>
      <c r="BGU156" s="17"/>
      <c r="BGV156" s="17"/>
      <c r="BGW156" s="17"/>
      <c r="BGX156" s="17"/>
      <c r="BGY156" s="17"/>
      <c r="BGZ156" s="17"/>
      <c r="BHA156" s="17"/>
      <c r="BHB156" s="17"/>
      <c r="BHC156" s="17"/>
      <c r="BHD156" s="17"/>
      <c r="BHE156" s="17"/>
      <c r="BHF156" s="17"/>
      <c r="BHG156" s="17"/>
      <c r="BHH156" s="17"/>
      <c r="BHI156" s="17"/>
      <c r="BHJ156" s="17"/>
      <c r="BHK156" s="17"/>
      <c r="BHL156" s="17"/>
      <c r="BHM156" s="17"/>
      <c r="BHN156" s="17"/>
      <c r="BHO156" s="17"/>
      <c r="BHP156" s="17"/>
      <c r="BHQ156" s="17"/>
      <c r="BHR156" s="17"/>
      <c r="BHS156" s="17"/>
      <c r="BHT156" s="17"/>
      <c r="BHU156" s="17"/>
      <c r="BHV156" s="17"/>
      <c r="BHW156" s="17"/>
      <c r="BHX156" s="17"/>
      <c r="BHY156" s="17"/>
      <c r="BHZ156" s="17"/>
      <c r="BIA156" s="17"/>
      <c r="BIB156" s="17"/>
      <c r="BIC156" s="17"/>
      <c r="BID156" s="17"/>
      <c r="BIE156" s="17"/>
      <c r="BIF156" s="17"/>
      <c r="BIG156" s="17"/>
      <c r="BIH156" s="17"/>
      <c r="BII156" s="17"/>
      <c r="BIJ156" s="17"/>
      <c r="BIK156" s="17"/>
      <c r="BIL156" s="17"/>
      <c r="BIM156" s="17"/>
      <c r="BIN156" s="17"/>
      <c r="BIO156" s="17"/>
      <c r="BIP156" s="17"/>
      <c r="BIQ156" s="17"/>
      <c r="BIR156" s="17"/>
      <c r="BIS156" s="17"/>
      <c r="BIT156" s="17"/>
      <c r="BIU156" s="17"/>
      <c r="BIV156" s="17"/>
      <c r="BIW156" s="17"/>
      <c r="BIX156" s="17"/>
      <c r="BIY156" s="17"/>
      <c r="BIZ156" s="17"/>
      <c r="BJA156" s="17"/>
      <c r="BJB156" s="17"/>
      <c r="BJC156" s="17"/>
      <c r="BJD156" s="17"/>
      <c r="BJE156" s="17"/>
      <c r="BJF156" s="17"/>
      <c r="BJG156" s="17"/>
      <c r="BJH156" s="17"/>
      <c r="BJI156" s="17"/>
      <c r="BJJ156" s="17"/>
      <c r="BJK156" s="17"/>
      <c r="BJL156" s="17"/>
      <c r="BJM156" s="17"/>
      <c r="BJN156" s="17"/>
      <c r="BJO156" s="17"/>
      <c r="BJP156" s="17"/>
      <c r="BJQ156" s="17"/>
      <c r="BJR156" s="17"/>
      <c r="BJS156" s="17"/>
      <c r="BJT156" s="17"/>
      <c r="BJU156" s="17"/>
      <c r="BJV156" s="17"/>
      <c r="BJW156" s="17"/>
      <c r="BJX156" s="17"/>
      <c r="BJY156" s="17"/>
      <c r="BJZ156" s="17"/>
      <c r="BKA156" s="17"/>
      <c r="BKB156" s="17"/>
      <c r="BKC156" s="17"/>
      <c r="BKD156" s="17"/>
      <c r="BKE156" s="17"/>
      <c r="BKF156" s="17"/>
      <c r="BKG156" s="17"/>
      <c r="BKH156" s="17"/>
      <c r="BKI156" s="17"/>
      <c r="BKJ156" s="17"/>
      <c r="BKK156" s="17"/>
      <c r="BKL156" s="17"/>
      <c r="BKM156" s="17"/>
      <c r="BKN156" s="17"/>
      <c r="BKO156" s="17"/>
      <c r="BKP156" s="17"/>
      <c r="BKQ156" s="17"/>
      <c r="BKR156" s="17"/>
      <c r="BKS156" s="17"/>
      <c r="BKT156" s="17"/>
      <c r="BKU156" s="17"/>
      <c r="BKV156" s="17"/>
      <c r="BKW156" s="17"/>
      <c r="BKX156" s="17"/>
      <c r="BKY156" s="17"/>
      <c r="BKZ156" s="17"/>
      <c r="BLA156" s="17"/>
      <c r="BLB156" s="17"/>
      <c r="BLC156" s="17"/>
      <c r="BLD156" s="17"/>
      <c r="BLE156" s="17"/>
      <c r="BLF156" s="17"/>
      <c r="BLG156" s="17"/>
      <c r="BLH156" s="17"/>
      <c r="BLI156" s="17"/>
      <c r="BLJ156" s="17"/>
      <c r="BLK156" s="17"/>
      <c r="BLL156" s="17"/>
      <c r="BLM156" s="17"/>
      <c r="BLN156" s="17"/>
      <c r="BLO156" s="17"/>
      <c r="BLP156" s="17"/>
      <c r="BLQ156" s="17"/>
      <c r="BLR156" s="17"/>
      <c r="BLS156" s="17"/>
      <c r="BLT156" s="17"/>
      <c r="BLU156" s="17"/>
      <c r="BLV156" s="17"/>
      <c r="BLW156" s="17"/>
      <c r="BLX156" s="17"/>
      <c r="BLY156" s="17"/>
      <c r="BLZ156" s="17"/>
      <c r="BMA156" s="17"/>
      <c r="BMB156" s="17"/>
      <c r="BMC156" s="17"/>
      <c r="BMD156" s="17"/>
      <c r="BME156" s="17"/>
      <c r="BMF156" s="17"/>
      <c r="BMG156" s="17"/>
      <c r="BMH156" s="17"/>
      <c r="BMI156" s="17"/>
      <c r="BMJ156" s="17"/>
      <c r="BMK156" s="17"/>
      <c r="BML156" s="17"/>
      <c r="BMM156" s="17"/>
      <c r="BMN156" s="17"/>
      <c r="BMO156" s="17"/>
      <c r="BMP156" s="17"/>
      <c r="BMQ156" s="17"/>
      <c r="BMR156" s="17"/>
      <c r="BMS156" s="17"/>
      <c r="BMT156" s="17"/>
      <c r="BMU156" s="17"/>
      <c r="BMV156" s="17"/>
      <c r="BMW156" s="17"/>
      <c r="BMX156" s="17"/>
      <c r="BMY156" s="17"/>
      <c r="BMZ156" s="17"/>
      <c r="BNA156" s="17"/>
      <c r="BNB156" s="17"/>
      <c r="BNC156" s="17"/>
      <c r="BND156" s="17"/>
      <c r="BNE156" s="17"/>
      <c r="BNF156" s="17"/>
      <c r="BNG156" s="17"/>
      <c r="BNH156" s="17"/>
      <c r="BNI156" s="17"/>
      <c r="BNJ156" s="17"/>
      <c r="BNK156" s="17"/>
      <c r="BNL156" s="17"/>
      <c r="BNM156" s="17"/>
      <c r="BNN156" s="17"/>
      <c r="BNO156" s="17"/>
      <c r="BNP156" s="17"/>
      <c r="BNQ156" s="17"/>
      <c r="BNR156" s="17"/>
      <c r="BNS156" s="17"/>
      <c r="BNT156" s="17"/>
      <c r="BNU156" s="17"/>
      <c r="BNV156" s="17"/>
      <c r="BNW156" s="17"/>
      <c r="BNX156" s="17"/>
      <c r="BNY156" s="17"/>
      <c r="BNZ156" s="17"/>
      <c r="BOA156" s="17"/>
      <c r="BOB156" s="17"/>
      <c r="BOC156" s="17"/>
      <c r="BOD156" s="17"/>
      <c r="BOE156" s="17"/>
      <c r="BOF156" s="17"/>
      <c r="BOG156" s="17"/>
      <c r="BOH156" s="17"/>
      <c r="BOI156" s="17"/>
      <c r="BOJ156" s="17"/>
      <c r="BOK156" s="17"/>
      <c r="BOL156" s="17"/>
      <c r="BOM156" s="17"/>
      <c r="BON156" s="17"/>
      <c r="BOO156" s="17"/>
      <c r="BOP156" s="17"/>
      <c r="BOQ156" s="17"/>
      <c r="BOR156" s="17"/>
      <c r="BOS156" s="17"/>
      <c r="BOT156" s="17"/>
      <c r="BOU156" s="17"/>
      <c r="BOV156" s="17"/>
      <c r="BOW156" s="17"/>
      <c r="BOX156" s="17"/>
      <c r="BOY156" s="17"/>
      <c r="BOZ156" s="17"/>
      <c r="BPA156" s="17"/>
      <c r="BPB156" s="17"/>
      <c r="BPC156" s="17"/>
      <c r="BPD156" s="17"/>
      <c r="BPE156" s="17"/>
      <c r="BPF156" s="17"/>
      <c r="BPG156" s="17"/>
      <c r="BPH156" s="17"/>
      <c r="BPI156" s="17"/>
      <c r="BPJ156" s="17"/>
      <c r="BPK156" s="17"/>
      <c r="BPL156" s="17"/>
      <c r="BPM156" s="17"/>
      <c r="BPN156" s="17"/>
      <c r="BPO156" s="17"/>
      <c r="BPP156" s="17"/>
      <c r="BPQ156" s="17"/>
      <c r="BPR156" s="17"/>
      <c r="BPS156" s="17"/>
      <c r="BPT156" s="17"/>
      <c r="BPU156" s="17"/>
      <c r="BPV156" s="17"/>
      <c r="BPW156" s="17"/>
      <c r="BPX156" s="17"/>
      <c r="BPY156" s="17"/>
      <c r="BPZ156" s="17"/>
      <c r="BQA156" s="17"/>
      <c r="BQB156" s="17"/>
      <c r="BQC156" s="17"/>
      <c r="BQD156" s="17"/>
      <c r="BQE156" s="17"/>
      <c r="BQF156" s="17"/>
      <c r="BQG156" s="17"/>
      <c r="BQH156" s="17"/>
      <c r="BQI156" s="17"/>
      <c r="BQJ156" s="17"/>
      <c r="BQK156" s="17"/>
      <c r="BQL156" s="17"/>
      <c r="BQM156" s="17"/>
      <c r="BQN156" s="17"/>
      <c r="BQO156" s="17"/>
      <c r="BQP156" s="17"/>
      <c r="BQQ156" s="17"/>
      <c r="BQR156" s="17"/>
      <c r="BQS156" s="17"/>
      <c r="BQT156" s="17"/>
      <c r="BQU156" s="17"/>
      <c r="BQV156" s="17"/>
      <c r="BQW156" s="17"/>
      <c r="BQX156" s="17"/>
      <c r="BQY156" s="17"/>
      <c r="BQZ156" s="17"/>
      <c r="BRA156" s="17"/>
      <c r="BRB156" s="17"/>
      <c r="BRC156" s="17"/>
      <c r="BRD156" s="17"/>
      <c r="BRE156" s="17"/>
      <c r="BRF156" s="17"/>
      <c r="BRG156" s="17"/>
      <c r="BRH156" s="17"/>
      <c r="BRI156" s="17"/>
      <c r="BRJ156" s="17"/>
      <c r="BRK156" s="17"/>
      <c r="BRL156" s="17"/>
      <c r="BRM156" s="17"/>
      <c r="BRN156" s="17"/>
      <c r="BRO156" s="17"/>
      <c r="BRP156" s="17"/>
      <c r="BRQ156" s="17"/>
      <c r="BRR156" s="17"/>
      <c r="BRS156" s="17"/>
      <c r="BRT156" s="17"/>
      <c r="BRU156" s="17"/>
      <c r="BRV156" s="17"/>
      <c r="BRW156" s="17"/>
      <c r="BRX156" s="17"/>
      <c r="BRY156" s="17"/>
      <c r="BRZ156" s="17"/>
      <c r="BSA156" s="17"/>
      <c r="BSB156" s="17"/>
      <c r="BSC156" s="17"/>
      <c r="BSD156" s="17"/>
      <c r="BSE156" s="17"/>
      <c r="BSF156" s="17"/>
      <c r="BSG156" s="17"/>
      <c r="BSH156" s="17"/>
      <c r="BSI156" s="17"/>
      <c r="BSJ156" s="17"/>
      <c r="BSK156" s="17"/>
      <c r="BSL156" s="17"/>
      <c r="BSM156" s="17"/>
      <c r="BSN156" s="17"/>
      <c r="BSO156" s="17"/>
      <c r="BSP156" s="17"/>
      <c r="BSQ156" s="17"/>
      <c r="BSR156" s="17"/>
      <c r="BSS156" s="17"/>
      <c r="BST156" s="17"/>
      <c r="BSU156" s="17"/>
      <c r="BSV156" s="17"/>
      <c r="BSW156" s="17"/>
      <c r="BSX156" s="17"/>
      <c r="BSY156" s="17"/>
      <c r="BSZ156" s="17"/>
      <c r="BTA156" s="17"/>
      <c r="BTB156" s="17"/>
      <c r="BTC156" s="17"/>
      <c r="BTD156" s="17"/>
      <c r="BTE156" s="17"/>
      <c r="BTF156" s="17"/>
      <c r="BTG156" s="17"/>
      <c r="BTH156" s="17"/>
      <c r="BTI156" s="17"/>
      <c r="BTJ156" s="17"/>
      <c r="BTK156" s="17"/>
      <c r="BTL156" s="17"/>
      <c r="BTM156" s="17"/>
      <c r="BTN156" s="17"/>
      <c r="BTO156" s="17"/>
      <c r="BTP156" s="17"/>
      <c r="BTQ156" s="17"/>
      <c r="BTR156" s="17"/>
      <c r="BTS156" s="17"/>
      <c r="BTT156" s="17"/>
      <c r="BTU156" s="17"/>
      <c r="BTV156" s="17"/>
      <c r="BTW156" s="17"/>
      <c r="BTX156" s="17"/>
      <c r="BTY156" s="17"/>
      <c r="BTZ156" s="17"/>
      <c r="BUA156" s="17"/>
      <c r="BUB156" s="17"/>
      <c r="BUC156" s="17"/>
      <c r="BUD156" s="17"/>
      <c r="BUE156" s="17"/>
      <c r="BUF156" s="17"/>
      <c r="BUG156" s="17"/>
      <c r="BUH156" s="17"/>
      <c r="BUI156" s="17"/>
      <c r="BUJ156" s="17"/>
      <c r="BUK156" s="17"/>
      <c r="BUL156" s="17"/>
      <c r="BUM156" s="17"/>
      <c r="BUN156" s="17"/>
      <c r="BUO156" s="17"/>
      <c r="BUP156" s="17"/>
      <c r="BUQ156" s="17"/>
      <c r="BUR156" s="17"/>
      <c r="BUS156" s="17"/>
      <c r="BUT156" s="17"/>
      <c r="BUU156" s="17"/>
      <c r="BUV156" s="17"/>
      <c r="BUW156" s="17"/>
      <c r="BUX156" s="17"/>
      <c r="BUY156" s="17"/>
      <c r="BUZ156" s="17"/>
      <c r="BVA156" s="17"/>
      <c r="BVB156" s="17"/>
      <c r="BVC156" s="17"/>
      <c r="BVD156" s="17"/>
      <c r="BVE156" s="17"/>
      <c r="BVF156" s="17"/>
      <c r="BVG156" s="17"/>
      <c r="BVH156" s="17"/>
      <c r="BVI156" s="17"/>
      <c r="BVJ156" s="17"/>
      <c r="BVK156" s="17"/>
      <c r="BVL156" s="17"/>
      <c r="BVM156" s="17"/>
      <c r="BVN156" s="17"/>
      <c r="BVO156" s="17"/>
      <c r="BVP156" s="17"/>
      <c r="BVQ156" s="17"/>
      <c r="BVR156" s="17"/>
      <c r="BVS156" s="17"/>
      <c r="BVT156" s="17"/>
      <c r="BVU156" s="17"/>
      <c r="BVV156" s="17"/>
      <c r="BVW156" s="17"/>
      <c r="BVX156" s="17"/>
      <c r="BVY156" s="17"/>
      <c r="BVZ156" s="17"/>
      <c r="BWA156" s="17"/>
      <c r="BWB156" s="17"/>
      <c r="BWC156" s="17"/>
      <c r="BWD156" s="17"/>
      <c r="BWE156" s="17"/>
      <c r="BWF156" s="17"/>
      <c r="BWG156" s="17"/>
      <c r="BWH156" s="17"/>
      <c r="BWI156" s="17"/>
      <c r="BWJ156" s="17"/>
      <c r="BWK156" s="17"/>
      <c r="BWL156" s="17"/>
      <c r="BWM156" s="17"/>
      <c r="BWN156" s="17"/>
      <c r="BWO156" s="17"/>
      <c r="BWP156" s="17"/>
      <c r="BWQ156" s="17"/>
      <c r="BWR156" s="17"/>
      <c r="BWS156" s="17"/>
      <c r="BWT156" s="17"/>
      <c r="BWU156" s="17"/>
      <c r="BWV156" s="17"/>
      <c r="BWW156" s="17"/>
      <c r="BWX156" s="17"/>
      <c r="BWY156" s="17"/>
      <c r="BWZ156" s="17"/>
      <c r="BXA156" s="17"/>
      <c r="BXB156" s="17"/>
      <c r="BXC156" s="17"/>
      <c r="BXD156" s="17"/>
      <c r="BXE156" s="17"/>
      <c r="BXF156" s="17"/>
      <c r="BXG156" s="17"/>
      <c r="BXH156" s="17"/>
      <c r="BXI156" s="17"/>
      <c r="BXJ156" s="17"/>
      <c r="BXK156" s="17"/>
      <c r="BXL156" s="17"/>
      <c r="BXM156" s="17"/>
      <c r="BXN156" s="17"/>
      <c r="BXO156" s="17"/>
      <c r="BXP156" s="17"/>
      <c r="BXQ156" s="17"/>
      <c r="BXR156" s="17"/>
      <c r="BXS156" s="17"/>
      <c r="BXT156" s="17"/>
      <c r="BXU156" s="17"/>
      <c r="BXV156" s="17"/>
      <c r="BXW156" s="17"/>
      <c r="BXX156" s="17"/>
      <c r="BXY156" s="17"/>
      <c r="BXZ156" s="17"/>
      <c r="BYA156" s="17"/>
      <c r="BYB156" s="17"/>
      <c r="BYC156" s="17"/>
      <c r="BYD156" s="17"/>
      <c r="BYE156" s="17"/>
      <c r="BYF156" s="17"/>
      <c r="BYG156" s="17"/>
      <c r="BYH156" s="17"/>
      <c r="BYI156" s="17"/>
      <c r="BYJ156" s="17"/>
      <c r="BYK156" s="17"/>
      <c r="BYL156" s="17"/>
      <c r="BYM156" s="17"/>
      <c r="BYN156" s="17"/>
      <c r="BYO156" s="17"/>
      <c r="BYP156" s="17"/>
      <c r="BYQ156" s="17"/>
      <c r="BYR156" s="17"/>
      <c r="BYS156" s="17"/>
      <c r="BYT156" s="17"/>
      <c r="BYU156" s="17"/>
      <c r="BYV156" s="17"/>
      <c r="BYW156" s="17"/>
      <c r="BYX156" s="17"/>
      <c r="BYY156" s="17"/>
      <c r="BYZ156" s="17"/>
      <c r="BZA156" s="17"/>
      <c r="BZB156" s="17"/>
      <c r="BZC156" s="17"/>
      <c r="BZD156" s="17"/>
      <c r="BZE156" s="17"/>
      <c r="BZF156" s="17"/>
      <c r="BZG156" s="17"/>
      <c r="BZH156" s="17"/>
      <c r="BZI156" s="17"/>
      <c r="BZJ156" s="17"/>
      <c r="BZK156" s="17"/>
      <c r="BZL156" s="17"/>
      <c r="BZM156" s="17"/>
      <c r="BZN156" s="17"/>
      <c r="BZO156" s="17"/>
      <c r="BZP156" s="17"/>
      <c r="BZQ156" s="17"/>
      <c r="BZR156" s="17"/>
      <c r="BZS156" s="17"/>
      <c r="BZT156" s="17"/>
      <c r="BZU156" s="17"/>
      <c r="BZV156" s="17"/>
      <c r="BZW156" s="17"/>
      <c r="BZX156" s="17"/>
      <c r="BZY156" s="17"/>
      <c r="BZZ156" s="17"/>
      <c r="CAA156" s="17"/>
      <c r="CAB156" s="17"/>
      <c r="CAC156" s="17"/>
      <c r="CAD156" s="17"/>
      <c r="CAE156" s="17"/>
      <c r="CAF156" s="17"/>
      <c r="CAG156" s="17"/>
      <c r="CAH156" s="17"/>
      <c r="CAI156" s="17"/>
      <c r="CAJ156" s="17"/>
      <c r="CAK156" s="17"/>
      <c r="CAL156" s="17"/>
      <c r="CAM156" s="17"/>
      <c r="CAN156" s="17"/>
      <c r="CAO156" s="17"/>
      <c r="CAP156" s="17"/>
      <c r="CAQ156" s="17"/>
      <c r="CAR156" s="17"/>
      <c r="CAS156" s="17"/>
      <c r="CAT156" s="17"/>
      <c r="CAU156" s="17"/>
      <c r="CAV156" s="17"/>
      <c r="CAW156" s="17"/>
      <c r="CAX156" s="17"/>
      <c r="CAY156" s="17"/>
      <c r="CAZ156" s="17"/>
      <c r="CBA156" s="17"/>
      <c r="CBB156" s="17"/>
      <c r="CBC156" s="17"/>
      <c r="CBD156" s="17"/>
      <c r="CBE156" s="17"/>
      <c r="CBF156" s="17"/>
      <c r="CBG156" s="17"/>
      <c r="CBH156" s="17"/>
      <c r="CBI156" s="17"/>
      <c r="CBJ156" s="17"/>
      <c r="CBK156" s="17"/>
      <c r="CBL156" s="17"/>
      <c r="CBM156" s="17"/>
      <c r="CBN156" s="17"/>
      <c r="CBO156" s="17"/>
      <c r="CBP156" s="17"/>
      <c r="CBQ156" s="17"/>
      <c r="CBR156" s="17"/>
      <c r="CBS156" s="17"/>
      <c r="CBT156" s="17"/>
      <c r="CBU156" s="17"/>
      <c r="CBV156" s="17"/>
      <c r="CBW156" s="17"/>
      <c r="CBX156" s="17"/>
      <c r="CBY156" s="17"/>
      <c r="CBZ156" s="17"/>
      <c r="CCA156" s="17"/>
      <c r="CCB156" s="17"/>
      <c r="CCC156" s="17"/>
      <c r="CCD156" s="17"/>
      <c r="CCE156" s="17"/>
      <c r="CCF156" s="17"/>
      <c r="CCG156" s="17"/>
      <c r="CCH156" s="17"/>
      <c r="CCI156" s="17"/>
      <c r="CCJ156" s="17"/>
      <c r="CCK156" s="17"/>
      <c r="CCL156" s="17"/>
      <c r="CCM156" s="17"/>
      <c r="CCN156" s="17"/>
      <c r="CCO156" s="17"/>
      <c r="CCP156" s="17"/>
      <c r="CCQ156" s="17"/>
      <c r="CCR156" s="17"/>
      <c r="CCS156" s="17"/>
      <c r="CCT156" s="17"/>
      <c r="CCU156" s="17"/>
      <c r="CCV156" s="17"/>
      <c r="CCW156" s="17"/>
      <c r="CCX156" s="17"/>
      <c r="CCY156" s="17"/>
      <c r="CCZ156" s="17"/>
      <c r="CDA156" s="17"/>
      <c r="CDB156" s="17"/>
      <c r="CDC156" s="17"/>
      <c r="CDD156" s="17"/>
      <c r="CDE156" s="17"/>
      <c r="CDF156" s="17"/>
      <c r="CDG156" s="17"/>
      <c r="CDH156" s="17"/>
      <c r="CDI156" s="17"/>
      <c r="CDJ156" s="17"/>
      <c r="CDK156" s="17"/>
      <c r="CDL156" s="17"/>
      <c r="CDM156" s="17"/>
      <c r="CDN156" s="17"/>
      <c r="CDO156" s="17"/>
      <c r="CDP156" s="17"/>
      <c r="CDQ156" s="17"/>
      <c r="CDR156" s="17"/>
      <c r="CDS156" s="17"/>
      <c r="CDT156" s="17"/>
      <c r="CDU156" s="17"/>
    </row>
    <row r="157">
      <c r="A157" s="14" t="s">
        <v>3968</v>
      </c>
      <c r="B157" s="14" t="s">
        <v>3987</v>
      </c>
      <c r="C157" s="14" t="s">
        <v>2614</v>
      </c>
      <c r="D157" s="14" t="s">
        <v>2614</v>
      </c>
      <c r="E157" s="14" t="s">
        <v>3988</v>
      </c>
      <c r="F157" s="14" t="s">
        <v>2835</v>
      </c>
      <c r="I157" s="14" t="s">
        <v>3989</v>
      </c>
      <c r="J157" s="14" t="s">
        <v>2618</v>
      </c>
      <c r="K157" s="14" t="s">
        <v>2619</v>
      </c>
      <c r="L157" s="14" t="s">
        <v>2658</v>
      </c>
      <c r="M157" s="17"/>
      <c r="N157" s="14" t="s">
        <v>21</v>
      </c>
      <c r="O157" s="14" t="s">
        <v>21</v>
      </c>
      <c r="P157" s="14" t="s">
        <v>21</v>
      </c>
      <c r="Q157" s="16">
        <v>11.0</v>
      </c>
      <c r="R157" s="16">
        <v>4107758.0</v>
      </c>
      <c r="S157" s="16">
        <v>4107758.0</v>
      </c>
      <c r="T157" s="14" t="s">
        <v>2631</v>
      </c>
      <c r="U157" s="14" t="s">
        <v>2630</v>
      </c>
      <c r="V157" s="14" t="s">
        <v>3990</v>
      </c>
      <c r="W157" s="14" t="s">
        <v>3991</v>
      </c>
      <c r="Z157" s="17"/>
      <c r="AA157" s="17"/>
      <c r="AB157" s="17"/>
      <c r="AC157" s="17"/>
      <c r="AD157" s="16">
        <v>929.0</v>
      </c>
      <c r="AE157" s="22">
        <v>45608.0</v>
      </c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4" t="s">
        <v>3970</v>
      </c>
      <c r="BB157" s="17"/>
      <c r="BC157" s="17"/>
      <c r="BD157" s="17"/>
      <c r="BE157" s="17"/>
      <c r="BF157" s="17"/>
      <c r="BG157" s="16">
        <v>1.0</v>
      </c>
      <c r="BH157" s="17"/>
      <c r="BI157" s="14" t="s">
        <v>2565</v>
      </c>
      <c r="BJ157" s="14" t="s">
        <v>2566</v>
      </c>
      <c r="BK157" s="17"/>
      <c r="BL157" s="17"/>
      <c r="BM157" s="16">
        <v>31.0</v>
      </c>
      <c r="BN157" s="17"/>
      <c r="BO157" s="17"/>
      <c r="BP157" s="17"/>
      <c r="BQ157" s="17"/>
      <c r="BR157" s="17"/>
      <c r="BS157" s="17"/>
      <c r="BT157" s="16">
        <v>22.9</v>
      </c>
      <c r="BU157" s="14" t="s">
        <v>2680</v>
      </c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6">
        <v>4.13333333</v>
      </c>
      <c r="CZ157" s="14" t="s">
        <v>2707</v>
      </c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  <c r="KL157" s="17"/>
      <c r="KM157" s="17"/>
      <c r="KN157" s="17"/>
      <c r="KO157" s="17"/>
      <c r="KP157" s="17"/>
      <c r="KQ157" s="17"/>
      <c r="KR157" s="17"/>
      <c r="KS157" s="17"/>
      <c r="KT157" s="17"/>
      <c r="KU157" s="17"/>
      <c r="KV157" s="17"/>
      <c r="KW157" s="17"/>
      <c r="KX157" s="17"/>
      <c r="KY157" s="17"/>
      <c r="KZ157" s="17"/>
      <c r="LA157" s="17"/>
      <c r="LB157" s="17"/>
      <c r="LC157" s="17"/>
      <c r="LD157" s="17"/>
      <c r="LE157" s="17"/>
      <c r="LF157" s="17"/>
      <c r="LG157" s="17"/>
      <c r="LH157" s="17"/>
      <c r="LI157" s="17"/>
      <c r="LJ157" s="17"/>
      <c r="LK157" s="17"/>
      <c r="LL157" s="17"/>
      <c r="LM157" s="17"/>
      <c r="LN157" s="17"/>
      <c r="LO157" s="17"/>
      <c r="LP157" s="17"/>
      <c r="LQ157" s="17"/>
      <c r="LR157" s="17"/>
      <c r="LS157" s="17"/>
      <c r="LT157" s="17"/>
      <c r="LU157" s="17"/>
      <c r="LV157" s="17"/>
      <c r="LW157" s="17"/>
      <c r="LX157" s="17"/>
      <c r="LY157" s="17"/>
      <c r="LZ157" s="17"/>
      <c r="MA157" s="17"/>
      <c r="MB157" s="17"/>
      <c r="MC157" s="17"/>
      <c r="MD157" s="17"/>
      <c r="ME157" s="17"/>
      <c r="MF157" s="17"/>
      <c r="MG157" s="17"/>
      <c r="MH157" s="17"/>
      <c r="MI157" s="17"/>
      <c r="MJ157" s="17"/>
      <c r="MK157" s="17"/>
      <c r="ML157" s="17"/>
      <c r="MM157" s="17"/>
      <c r="MN157" s="17"/>
      <c r="MO157" s="17"/>
      <c r="MP157" s="17"/>
      <c r="MQ157" s="17"/>
      <c r="MR157" s="17"/>
      <c r="MS157" s="17"/>
      <c r="MT157" s="17"/>
      <c r="MU157" s="17"/>
      <c r="MV157" s="17"/>
      <c r="MW157" s="17"/>
      <c r="MX157" s="17"/>
      <c r="MY157" s="17"/>
      <c r="MZ157" s="17"/>
      <c r="NA157" s="17"/>
      <c r="NB157" s="17"/>
      <c r="NC157" s="17"/>
      <c r="ND157" s="17"/>
      <c r="NE157" s="17"/>
      <c r="NF157" s="17"/>
      <c r="NG157" s="17"/>
      <c r="NH157" s="17"/>
      <c r="NI157" s="17"/>
      <c r="NJ157" s="17"/>
      <c r="NK157" s="17"/>
      <c r="NL157" s="17"/>
      <c r="NM157" s="17"/>
      <c r="NN157" s="17"/>
      <c r="NO157" s="17"/>
      <c r="NP157" s="17"/>
      <c r="NQ157" s="17"/>
      <c r="NR157" s="17"/>
      <c r="NS157" s="17"/>
      <c r="NT157" s="17"/>
      <c r="NU157" s="17"/>
      <c r="NV157" s="17"/>
      <c r="NW157" s="17"/>
      <c r="NX157" s="17"/>
      <c r="NY157" s="17"/>
      <c r="NZ157" s="17"/>
      <c r="OA157" s="17"/>
      <c r="OB157" s="17"/>
      <c r="OC157" s="17"/>
      <c r="OD157" s="17"/>
      <c r="OE157" s="17"/>
      <c r="OF157" s="17"/>
      <c r="OG157" s="17"/>
      <c r="OH157" s="17"/>
      <c r="OI157" s="17"/>
      <c r="OJ157" s="17"/>
      <c r="OK157" s="17"/>
      <c r="OL157" s="17"/>
      <c r="OM157" s="17"/>
      <c r="ON157" s="17"/>
      <c r="OO157" s="17"/>
      <c r="OP157" s="17"/>
      <c r="OQ157" s="17"/>
      <c r="OR157" s="17"/>
      <c r="OS157" s="17"/>
      <c r="OT157" s="17"/>
      <c r="OU157" s="17"/>
      <c r="OV157" s="17"/>
      <c r="OW157" s="17"/>
      <c r="OX157" s="17"/>
      <c r="OY157" s="17"/>
      <c r="OZ157" s="17"/>
      <c r="PA157" s="17"/>
      <c r="PB157" s="17"/>
      <c r="PC157" s="17"/>
      <c r="PD157" s="17"/>
      <c r="PE157" s="17"/>
      <c r="PF157" s="17"/>
      <c r="PG157" s="17"/>
      <c r="PH157" s="17"/>
      <c r="PI157" s="17"/>
      <c r="PJ157" s="17"/>
      <c r="PK157" s="17"/>
      <c r="PL157" s="17"/>
      <c r="PM157" s="17"/>
      <c r="PN157" s="17"/>
      <c r="PO157" s="17"/>
      <c r="PP157" s="17"/>
      <c r="PQ157" s="17"/>
      <c r="PR157" s="17"/>
      <c r="PS157" s="17"/>
      <c r="PT157" s="17"/>
      <c r="PU157" s="17"/>
      <c r="PV157" s="17"/>
      <c r="PW157" s="17"/>
      <c r="PX157" s="17"/>
      <c r="PY157" s="17"/>
      <c r="PZ157" s="17"/>
      <c r="QA157" s="17"/>
      <c r="QB157" s="17"/>
      <c r="QC157" s="17"/>
      <c r="QD157" s="17"/>
      <c r="QE157" s="17"/>
      <c r="QF157" s="17"/>
      <c r="QG157" s="17"/>
      <c r="QH157" s="17"/>
      <c r="QI157" s="17"/>
      <c r="QJ157" s="17"/>
      <c r="QK157" s="16">
        <v>1407.0</v>
      </c>
      <c r="QL157" s="17"/>
      <c r="QM157" s="17"/>
      <c r="QN157" s="17"/>
      <c r="QO157" s="17"/>
      <c r="QP157" s="17"/>
      <c r="QQ157" s="17"/>
      <c r="QR157" s="17"/>
      <c r="QS157" s="17"/>
      <c r="QT157" s="17"/>
      <c r="QU157" s="17"/>
      <c r="QV157" s="17"/>
      <c r="QW157" s="17"/>
      <c r="QX157" s="17"/>
      <c r="QY157" s="17"/>
      <c r="QZ157" s="17"/>
      <c r="RA157" s="17"/>
      <c r="RB157" s="17"/>
      <c r="RC157" s="17"/>
      <c r="RD157" s="17"/>
      <c r="RE157" s="17"/>
      <c r="RF157" s="17"/>
      <c r="RG157" s="17"/>
      <c r="RH157" s="17"/>
      <c r="RI157" s="17"/>
      <c r="RJ157" s="17"/>
      <c r="RK157" s="17"/>
      <c r="RL157" s="17"/>
      <c r="RM157" s="17"/>
      <c r="RN157" s="17"/>
      <c r="RO157" s="17"/>
      <c r="RP157" s="17"/>
      <c r="RQ157" s="17"/>
      <c r="RR157" s="17"/>
      <c r="RS157" s="17"/>
      <c r="RT157" s="17"/>
      <c r="RU157" s="17"/>
      <c r="RV157" s="17"/>
      <c r="RW157" s="17"/>
      <c r="RX157" s="17"/>
      <c r="RY157" s="17"/>
      <c r="RZ157" s="17"/>
      <c r="SA157" s="17"/>
      <c r="SB157" s="17"/>
      <c r="SC157" s="17"/>
      <c r="SD157" s="17"/>
      <c r="SE157" s="17"/>
      <c r="SF157" s="17"/>
      <c r="SG157" s="17"/>
      <c r="SH157" s="17"/>
      <c r="SI157" s="17"/>
      <c r="SJ157" s="17"/>
      <c r="SK157" s="17"/>
      <c r="SL157" s="17"/>
      <c r="SM157" s="17"/>
      <c r="SN157" s="17"/>
      <c r="SO157" s="17"/>
      <c r="SP157" s="17"/>
      <c r="SQ157" s="17"/>
      <c r="SR157" s="17"/>
      <c r="SS157" s="17"/>
      <c r="ST157" s="17"/>
      <c r="SU157" s="17"/>
      <c r="SV157" s="17"/>
      <c r="SW157" s="17"/>
      <c r="SX157" s="17"/>
      <c r="SY157" s="17"/>
      <c r="SZ157" s="17"/>
      <c r="TA157" s="17"/>
      <c r="TB157" s="16">
        <v>1.67</v>
      </c>
      <c r="TC157" s="16">
        <v>0.83</v>
      </c>
      <c r="TD157" s="17"/>
      <c r="TE157" s="17"/>
      <c r="TF157" s="17"/>
      <c r="TG157" s="17"/>
      <c r="TH157" s="17"/>
      <c r="TI157" s="17"/>
      <c r="TJ157" s="17"/>
      <c r="TK157" s="17"/>
      <c r="TL157" s="17"/>
      <c r="TM157" s="17"/>
      <c r="TN157" s="17"/>
      <c r="TO157" s="17"/>
      <c r="TP157" s="17"/>
      <c r="TQ157" s="17"/>
      <c r="TR157" s="17"/>
      <c r="TS157" s="17"/>
      <c r="TT157" s="17"/>
      <c r="TU157" s="17"/>
      <c r="TV157" s="17"/>
      <c r="TW157" s="17"/>
      <c r="TX157" s="17"/>
      <c r="TY157" s="17"/>
      <c r="TZ157" s="17"/>
      <c r="UA157" s="17"/>
      <c r="UB157" s="17"/>
      <c r="UC157" s="17"/>
      <c r="UD157" s="17"/>
      <c r="UE157" s="17"/>
      <c r="UF157" s="17"/>
      <c r="UG157" s="17"/>
      <c r="UH157" s="17"/>
      <c r="UI157" s="17"/>
      <c r="UJ157" s="17"/>
      <c r="UK157" s="17"/>
      <c r="UL157" s="17"/>
      <c r="UM157" s="17"/>
      <c r="UN157" s="17"/>
      <c r="UO157" s="17"/>
      <c r="UP157" s="17"/>
      <c r="UQ157" s="17"/>
      <c r="UR157" s="17"/>
      <c r="US157" s="17"/>
      <c r="UT157" s="17"/>
      <c r="UU157" s="17"/>
      <c r="UV157" s="17"/>
      <c r="UW157" s="17"/>
      <c r="UX157" s="17"/>
      <c r="UY157" s="17"/>
      <c r="UZ157" s="17"/>
      <c r="VA157" s="17"/>
      <c r="VB157" s="17"/>
      <c r="VC157" s="17"/>
      <c r="VD157" s="17"/>
      <c r="VE157" s="17"/>
      <c r="VF157" s="17"/>
      <c r="VG157" s="17"/>
      <c r="VH157" s="17"/>
      <c r="VI157" s="17"/>
      <c r="VJ157" s="17"/>
      <c r="VK157" s="17"/>
      <c r="VL157" s="17"/>
      <c r="VM157" s="17"/>
      <c r="VN157" s="17"/>
      <c r="VO157" s="17"/>
      <c r="VP157" s="17"/>
      <c r="VQ157" s="17"/>
      <c r="VR157" s="17"/>
      <c r="VS157" s="17"/>
      <c r="VT157" s="17"/>
      <c r="VU157" s="17"/>
      <c r="VV157" s="17"/>
      <c r="VW157" s="17"/>
      <c r="VX157" s="17"/>
      <c r="VY157" s="17"/>
      <c r="VZ157" s="17"/>
      <c r="WA157" s="17"/>
      <c r="WB157" s="17"/>
      <c r="WC157" s="17"/>
      <c r="WD157" s="17"/>
      <c r="WE157" s="17"/>
      <c r="WF157" s="17"/>
      <c r="WG157" s="17"/>
      <c r="WH157" s="17"/>
      <c r="WI157" s="17"/>
      <c r="WJ157" s="17"/>
      <c r="WK157" s="17"/>
      <c r="WL157" s="17"/>
      <c r="WM157" s="17"/>
      <c r="WN157" s="17"/>
      <c r="WO157" s="17"/>
      <c r="WP157" s="17"/>
      <c r="WQ157" s="17"/>
      <c r="WR157" s="17"/>
      <c r="WS157" s="17"/>
      <c r="WT157" s="17"/>
      <c r="WU157" s="17"/>
      <c r="WV157" s="17"/>
      <c r="WW157" s="17"/>
      <c r="WX157" s="17"/>
      <c r="WY157" s="17"/>
      <c r="WZ157" s="17"/>
      <c r="XA157" s="17"/>
      <c r="XB157" s="17"/>
      <c r="XC157" s="17"/>
      <c r="XD157" s="17"/>
      <c r="XE157" s="17"/>
      <c r="XF157" s="17"/>
      <c r="XG157" s="17"/>
      <c r="XH157" s="17"/>
      <c r="XI157" s="17"/>
      <c r="XJ157" s="17"/>
      <c r="XK157" s="17"/>
      <c r="XL157" s="17"/>
      <c r="XM157" s="17"/>
      <c r="XN157" s="17"/>
      <c r="XO157" s="17"/>
      <c r="XP157" s="17"/>
      <c r="XQ157" s="17"/>
      <c r="XR157" s="17"/>
      <c r="XS157" s="17"/>
      <c r="XT157" s="17"/>
      <c r="XU157" s="17"/>
      <c r="XV157" s="17"/>
      <c r="XW157" s="17"/>
      <c r="XX157" s="17"/>
      <c r="XY157" s="17"/>
      <c r="XZ157" s="17"/>
      <c r="YA157" s="17"/>
      <c r="YB157" s="17"/>
      <c r="YC157" s="17"/>
      <c r="YD157" s="17"/>
      <c r="YE157" s="17"/>
      <c r="YF157" s="17"/>
      <c r="YG157" s="17"/>
      <c r="YH157" s="17"/>
      <c r="YI157" s="17"/>
      <c r="YJ157" s="17"/>
      <c r="YK157" s="17"/>
      <c r="YL157" s="17"/>
      <c r="YM157" s="17"/>
      <c r="YN157" s="17"/>
      <c r="YO157" s="17"/>
      <c r="YP157" s="17"/>
      <c r="YQ157" s="17"/>
      <c r="YR157" s="17"/>
      <c r="YS157" s="17"/>
      <c r="YT157" s="17"/>
      <c r="YU157" s="17"/>
      <c r="YV157" s="17"/>
      <c r="YW157" s="17"/>
      <c r="YX157" s="17"/>
      <c r="YY157" s="17"/>
      <c r="YZ157" s="17"/>
      <c r="ZA157" s="17"/>
      <c r="ZB157" s="17"/>
      <c r="ZC157" s="17"/>
      <c r="ZD157" s="17"/>
      <c r="ZE157" s="17"/>
      <c r="ZF157" s="17"/>
      <c r="ZG157" s="17"/>
      <c r="ZH157" s="17"/>
      <c r="ZI157" s="17"/>
      <c r="ZJ157" s="17"/>
      <c r="ZK157" s="17"/>
      <c r="ZL157" s="17"/>
      <c r="ZM157" s="17"/>
      <c r="ZN157" s="17"/>
      <c r="ZO157" s="17"/>
      <c r="ZP157" s="17"/>
      <c r="ZQ157" s="17"/>
      <c r="ZR157" s="17"/>
      <c r="ZS157" s="17"/>
      <c r="ZT157" s="17"/>
      <c r="ZU157" s="17"/>
      <c r="ZV157" s="17"/>
      <c r="ZW157" s="17"/>
      <c r="ZX157" s="17"/>
      <c r="ZY157" s="17"/>
      <c r="ZZ157" s="17"/>
      <c r="AAA157" s="17"/>
      <c r="AAB157" s="16">
        <v>26.0</v>
      </c>
      <c r="AAC157" s="16">
        <v>870.0</v>
      </c>
      <c r="AAD157" s="17"/>
      <c r="AAE157" s="16">
        <v>935.0</v>
      </c>
      <c r="AAF157" s="17"/>
      <c r="AAG157" s="17"/>
      <c r="AAH157" s="17"/>
      <c r="AAI157" s="17"/>
      <c r="AAJ157" s="17"/>
      <c r="AAK157" s="17"/>
      <c r="AAL157" s="17"/>
      <c r="AAM157" s="17"/>
      <c r="AAN157" s="17"/>
      <c r="AAO157" s="17"/>
      <c r="AAP157" s="17"/>
      <c r="AAQ157" s="17"/>
      <c r="AAR157" s="17"/>
      <c r="AAS157" s="17"/>
      <c r="AAT157" s="17"/>
      <c r="AAU157" s="17"/>
      <c r="AAV157" s="17"/>
      <c r="AAW157" s="17"/>
      <c r="AAX157" s="17"/>
      <c r="AAY157" s="17"/>
      <c r="AAZ157" s="17"/>
      <c r="ABA157" s="17"/>
      <c r="ABB157" s="17"/>
      <c r="ABC157" s="17"/>
      <c r="ABD157" s="17"/>
      <c r="ABE157" s="17"/>
      <c r="ABF157" s="17"/>
      <c r="ABG157" s="17"/>
      <c r="ABH157" s="17"/>
      <c r="ABI157" s="17"/>
      <c r="ABJ157" s="17"/>
      <c r="ABK157" s="17"/>
      <c r="ABL157" s="17"/>
      <c r="ABM157" s="17"/>
      <c r="ABN157" s="17"/>
      <c r="ABO157" s="17"/>
      <c r="ABP157" s="17"/>
      <c r="ABQ157" s="17"/>
      <c r="ABR157" s="17"/>
      <c r="ABS157" s="17"/>
      <c r="ABT157" s="17"/>
      <c r="ABU157" s="17"/>
      <c r="ABV157" s="17"/>
      <c r="ABW157" s="17"/>
      <c r="ABX157" s="17"/>
      <c r="ABY157" s="17"/>
      <c r="ABZ157" s="17"/>
      <c r="ACA157" s="17"/>
      <c r="ACB157" s="17"/>
      <c r="ACC157" s="17"/>
      <c r="ACD157" s="17"/>
      <c r="ACE157" s="17"/>
      <c r="ACF157" s="17"/>
      <c r="ACG157" s="17"/>
      <c r="ACH157" s="17"/>
      <c r="ACI157" s="17"/>
      <c r="ACJ157" s="17"/>
      <c r="ACK157" s="17"/>
      <c r="ACL157" s="17"/>
      <c r="ACM157" s="17"/>
      <c r="ACN157" s="17"/>
      <c r="ACO157" s="17"/>
      <c r="ACP157" s="17"/>
      <c r="ACQ157" s="17"/>
      <c r="ACR157" s="17"/>
      <c r="ACS157" s="17"/>
      <c r="ACT157" s="17"/>
      <c r="ACU157" s="17"/>
      <c r="ACV157" s="17"/>
      <c r="ACW157" s="17"/>
      <c r="ACX157" s="17"/>
      <c r="ACY157" s="17"/>
      <c r="ACZ157" s="17"/>
      <c r="ADA157" s="17"/>
      <c r="ADB157" s="17"/>
      <c r="ADC157" s="17"/>
      <c r="ADD157" s="17"/>
      <c r="ADE157" s="17"/>
      <c r="ADF157" s="17"/>
      <c r="ADG157" s="17"/>
      <c r="ADH157" s="17"/>
      <c r="ADI157" s="17"/>
      <c r="ADJ157" s="17"/>
      <c r="ADK157" s="17"/>
      <c r="ADL157" s="17"/>
      <c r="ADM157" s="17"/>
      <c r="ADN157" s="17"/>
      <c r="ADO157" s="17"/>
      <c r="ADP157" s="17"/>
      <c r="ADQ157" s="17"/>
      <c r="ADR157" s="17"/>
      <c r="ADS157" s="17"/>
      <c r="ADT157" s="17"/>
      <c r="ADU157" s="17"/>
      <c r="ADV157" s="17"/>
      <c r="ADW157" s="17"/>
      <c r="ADX157" s="17"/>
      <c r="ADY157" s="17"/>
      <c r="ADZ157" s="17"/>
      <c r="AEA157" s="17"/>
      <c r="AEB157" s="17"/>
      <c r="AEC157" s="17"/>
      <c r="AED157" s="17"/>
      <c r="AEE157" s="17"/>
      <c r="AEF157" s="17"/>
      <c r="AEG157" s="17"/>
      <c r="AEH157" s="17"/>
      <c r="AEI157" s="17"/>
      <c r="AEJ157" s="17"/>
      <c r="AEK157" s="17"/>
      <c r="AEL157" s="17"/>
      <c r="AEM157" s="17"/>
      <c r="AEN157" s="17"/>
      <c r="AEO157" s="17"/>
      <c r="AEP157" s="17"/>
      <c r="AEQ157" s="17"/>
      <c r="AER157" s="17"/>
      <c r="AES157" s="17"/>
      <c r="AET157" s="17"/>
      <c r="AEU157" s="17"/>
      <c r="AEV157" s="17"/>
      <c r="AEW157" s="17"/>
      <c r="AEX157" s="17"/>
      <c r="AEY157" s="17"/>
      <c r="AEZ157" s="17"/>
      <c r="AFA157" s="17"/>
      <c r="AFB157" s="17"/>
      <c r="AFC157" s="17"/>
      <c r="AFD157" s="17"/>
      <c r="AFE157" s="17"/>
      <c r="AFF157" s="17"/>
      <c r="AFG157" s="17"/>
      <c r="AFH157" s="17"/>
      <c r="AFI157" s="17"/>
      <c r="AFJ157" s="17"/>
      <c r="AFK157" s="17"/>
      <c r="AFL157" s="17"/>
      <c r="AFM157" s="17"/>
      <c r="AFN157" s="17"/>
      <c r="AFO157" s="17"/>
      <c r="AFP157" s="17"/>
      <c r="AFQ157" s="17"/>
      <c r="AFR157" s="17"/>
      <c r="AFS157" s="17"/>
      <c r="AFT157" s="17"/>
      <c r="AFU157" s="17"/>
      <c r="AFV157" s="17"/>
      <c r="AFW157" s="17"/>
      <c r="AFX157" s="17"/>
      <c r="AFY157" s="17"/>
      <c r="AFZ157" s="17"/>
      <c r="AGA157" s="17"/>
      <c r="AGB157" s="17"/>
      <c r="AGC157" s="17"/>
      <c r="AGD157" s="17"/>
      <c r="AGE157" s="17"/>
      <c r="AGF157" s="17"/>
      <c r="AGG157" s="17"/>
      <c r="AGH157" s="17"/>
      <c r="AGI157" s="17"/>
      <c r="AGJ157" s="17"/>
      <c r="AGK157" s="17"/>
      <c r="AGL157" s="17"/>
      <c r="AGM157" s="17"/>
      <c r="AGN157" s="17"/>
      <c r="AGO157" s="17"/>
      <c r="AGP157" s="17"/>
      <c r="AGQ157" s="17"/>
      <c r="AGR157" s="17"/>
      <c r="AGS157" s="17"/>
      <c r="AGT157" s="17"/>
      <c r="AGU157" s="17"/>
      <c r="AGV157" s="17"/>
      <c r="AGW157" s="17"/>
      <c r="AGX157" s="17"/>
      <c r="AGY157" s="17"/>
      <c r="AGZ157" s="17"/>
      <c r="AHA157" s="17"/>
      <c r="AHB157" s="17"/>
      <c r="AHC157" s="17"/>
      <c r="AHD157" s="17"/>
      <c r="AHE157" s="17"/>
      <c r="AHF157" s="17"/>
      <c r="AHG157" s="17"/>
      <c r="AHH157" s="17"/>
      <c r="AHI157" s="17"/>
      <c r="AHJ157" s="17"/>
      <c r="AHK157" s="17"/>
      <c r="AHL157" s="17"/>
      <c r="AHM157" s="17"/>
      <c r="AHN157" s="17"/>
      <c r="AHO157" s="17"/>
      <c r="AHP157" s="14" t="s">
        <v>3992</v>
      </c>
      <c r="AHQ157" s="17"/>
      <c r="AHR157" s="17"/>
      <c r="AHS157" s="17"/>
      <c r="AHT157" s="17"/>
      <c r="AHU157" s="17"/>
      <c r="AHV157" s="17"/>
      <c r="AHW157" s="17"/>
      <c r="AHX157" s="17"/>
      <c r="AHY157" s="17"/>
      <c r="AHZ157" s="17"/>
      <c r="AIA157" s="17"/>
      <c r="AIB157" s="17"/>
      <c r="AIC157" s="17"/>
      <c r="AID157" s="17"/>
      <c r="AIE157" s="17"/>
      <c r="AIF157" s="17"/>
      <c r="AIG157" s="17"/>
      <c r="AIH157" s="17"/>
      <c r="AII157" s="17"/>
      <c r="AIJ157" s="17"/>
      <c r="AIK157" s="17"/>
      <c r="AIL157" s="17"/>
      <c r="AIM157" s="17"/>
      <c r="AIN157" s="17"/>
      <c r="AIO157" s="17"/>
      <c r="AIP157" s="17"/>
      <c r="AIQ157" s="17"/>
      <c r="AIR157" s="17"/>
      <c r="AIS157" s="17"/>
      <c r="AIT157" s="17"/>
      <c r="AIU157" s="17"/>
      <c r="AIV157" s="17"/>
      <c r="AIW157" s="17"/>
      <c r="AIX157" s="17"/>
      <c r="AIY157" s="17"/>
      <c r="AIZ157" s="17"/>
      <c r="AJA157" s="17"/>
      <c r="AJB157" s="17"/>
      <c r="AJC157" s="17"/>
      <c r="AJD157" s="17"/>
      <c r="AJE157" s="17"/>
      <c r="AJF157" s="17"/>
      <c r="AJG157" s="17"/>
      <c r="AJH157" s="17"/>
      <c r="AJI157" s="17"/>
      <c r="AJJ157" s="17"/>
      <c r="AJK157" s="17"/>
      <c r="AJL157" s="17"/>
      <c r="AJM157" s="17"/>
      <c r="AJN157" s="17"/>
      <c r="AJO157" s="17"/>
      <c r="AJP157" s="17"/>
      <c r="AJQ157" s="17"/>
      <c r="AJR157" s="17"/>
      <c r="AJS157" s="17"/>
      <c r="AJT157" s="17"/>
      <c r="AJU157" s="17"/>
      <c r="AJV157" s="17"/>
      <c r="AJW157" s="17"/>
      <c r="AJX157" s="17"/>
      <c r="AJY157" s="17"/>
      <c r="AJZ157" s="17"/>
      <c r="AKA157" s="17"/>
      <c r="AKB157" s="17"/>
      <c r="AKC157" s="17"/>
      <c r="AKD157" s="17"/>
      <c r="AKE157" s="17"/>
      <c r="AKF157" s="17"/>
      <c r="AKG157" s="17"/>
      <c r="AKH157" s="17"/>
      <c r="AKI157" s="17"/>
      <c r="AKJ157" s="17"/>
      <c r="AKK157" s="17"/>
      <c r="AKL157" s="17"/>
      <c r="AKM157" s="17"/>
      <c r="AKN157" s="17"/>
      <c r="AKO157" s="17"/>
      <c r="AKP157" s="17"/>
      <c r="AKQ157" s="17"/>
      <c r="AKR157" s="17"/>
      <c r="AKS157" s="17"/>
      <c r="AKT157" s="17"/>
      <c r="AKU157" s="17"/>
      <c r="AKV157" s="17"/>
      <c r="AKW157" s="17"/>
      <c r="AKX157" s="17"/>
      <c r="AKY157" s="17"/>
      <c r="AKZ157" s="17"/>
      <c r="ALA157" s="17"/>
      <c r="ALB157" s="17"/>
      <c r="ALC157" s="17"/>
      <c r="ALD157" s="17"/>
      <c r="ALE157" s="17"/>
      <c r="ALF157" s="17"/>
      <c r="ALG157" s="17"/>
      <c r="ALH157" s="17"/>
      <c r="ALI157" s="17"/>
      <c r="ALJ157" s="17"/>
      <c r="ALK157" s="17"/>
      <c r="ALL157" s="17"/>
      <c r="ALM157" s="17"/>
      <c r="ALN157" s="17"/>
      <c r="ALO157" s="17"/>
      <c r="ALP157" s="17"/>
      <c r="ALQ157" s="17"/>
      <c r="ALR157" s="17"/>
      <c r="ALS157" s="17"/>
      <c r="ALT157" s="17"/>
      <c r="ALU157" s="17"/>
      <c r="ALV157" s="17"/>
      <c r="ALW157" s="17"/>
      <c r="ALX157" s="17"/>
      <c r="ALY157" s="17"/>
      <c r="ALZ157" s="17"/>
      <c r="AMA157" s="17"/>
      <c r="AMB157" s="17"/>
      <c r="AMC157" s="17"/>
      <c r="AMD157" s="17"/>
      <c r="AME157" s="17"/>
      <c r="AMF157" s="17"/>
      <c r="AMG157" s="17"/>
      <c r="AMH157" s="17"/>
      <c r="AMI157" s="17"/>
      <c r="AMJ157" s="17"/>
      <c r="AMK157" s="17"/>
      <c r="AML157" s="17"/>
      <c r="AMM157" s="17"/>
      <c r="AMN157" s="17"/>
      <c r="AMO157" s="17"/>
      <c r="AMP157" s="17"/>
      <c r="AMQ157" s="17"/>
      <c r="AMR157" s="17"/>
      <c r="AMS157" s="17"/>
      <c r="AMT157" s="17"/>
      <c r="AMU157" s="17"/>
      <c r="AMV157" s="17"/>
      <c r="AMW157" s="17"/>
      <c r="AMX157" s="17"/>
      <c r="AMY157" s="17"/>
      <c r="AMZ157" s="17"/>
      <c r="ANA157" s="17"/>
      <c r="ANB157" s="17"/>
      <c r="ANC157" s="17"/>
      <c r="AND157" s="17"/>
      <c r="ANE157" s="17"/>
      <c r="ANF157" s="17"/>
      <c r="ANG157" s="17"/>
      <c r="ANH157" s="17"/>
      <c r="ANI157" s="17"/>
      <c r="ANJ157" s="17"/>
      <c r="ANK157" s="17"/>
      <c r="ANL157" s="17"/>
      <c r="ANM157" s="17"/>
      <c r="ANN157" s="17"/>
      <c r="ANO157" s="17"/>
      <c r="ANP157" s="17"/>
      <c r="ANQ157" s="17"/>
      <c r="ANR157" s="17"/>
      <c r="ANS157" s="17"/>
      <c r="ANT157" s="17"/>
      <c r="ANU157" s="17"/>
      <c r="ANV157" s="17"/>
      <c r="ANW157" s="17"/>
      <c r="ANX157" s="17"/>
      <c r="ANY157" s="17"/>
      <c r="ANZ157" s="17"/>
      <c r="AOA157" s="17"/>
      <c r="AOB157" s="17"/>
      <c r="AOC157" s="17"/>
      <c r="AOD157" s="17"/>
      <c r="AOE157" s="17"/>
      <c r="AOF157" s="17"/>
      <c r="AOG157" s="17"/>
      <c r="AOH157" s="17"/>
      <c r="AOI157" s="17"/>
      <c r="AOJ157" s="17"/>
      <c r="AOK157" s="17"/>
      <c r="AOL157" s="17"/>
      <c r="AOM157" s="17"/>
      <c r="AON157" s="17"/>
      <c r="AOO157" s="17"/>
      <c r="AOP157" s="17"/>
      <c r="AOQ157" s="17"/>
      <c r="AOR157" s="17"/>
      <c r="AOS157" s="17"/>
      <c r="AOT157" s="17"/>
      <c r="AOU157" s="17"/>
      <c r="AOV157" s="17"/>
      <c r="AOW157" s="17"/>
      <c r="AOX157" s="17"/>
      <c r="AOY157" s="17"/>
      <c r="AOZ157" s="17"/>
      <c r="APA157" s="17"/>
      <c r="APB157" s="17"/>
      <c r="APC157" s="17"/>
      <c r="APD157" s="17"/>
      <c r="APE157" s="17"/>
      <c r="APF157" s="17"/>
      <c r="APG157" s="17"/>
      <c r="APH157" s="17"/>
      <c r="API157" s="17"/>
      <c r="APJ157" s="17"/>
      <c r="APK157" s="17"/>
      <c r="APL157" s="17"/>
      <c r="APM157" s="17"/>
      <c r="APN157" s="17"/>
      <c r="APO157" s="17"/>
      <c r="APP157" s="17"/>
      <c r="APQ157" s="17"/>
      <c r="APR157" s="17"/>
      <c r="APS157" s="17"/>
      <c r="APT157" s="17"/>
      <c r="APU157" s="17"/>
      <c r="APV157" s="17"/>
      <c r="APW157" s="17"/>
      <c r="APX157" s="17"/>
      <c r="APY157" s="17"/>
      <c r="APZ157" s="17"/>
      <c r="AQA157" s="17"/>
      <c r="AQB157" s="17"/>
      <c r="AQC157" s="17"/>
      <c r="AQD157" s="17"/>
      <c r="AQE157" s="17"/>
      <c r="AQF157" s="17"/>
      <c r="AQG157" s="17"/>
      <c r="AQH157" s="17"/>
      <c r="AQI157" s="17"/>
      <c r="AQJ157" s="17"/>
      <c r="AQK157" s="17"/>
      <c r="AQL157" s="17"/>
      <c r="AQM157" s="17"/>
      <c r="AQN157" s="17"/>
      <c r="AQO157" s="17"/>
      <c r="AQP157" s="17"/>
      <c r="AQQ157" s="17"/>
      <c r="AQR157" s="17"/>
      <c r="AQS157" s="17"/>
      <c r="AQT157" s="17"/>
      <c r="AQU157" s="17"/>
      <c r="AQV157" s="17"/>
      <c r="AQW157" s="17"/>
      <c r="AQX157" s="17"/>
      <c r="AQY157" s="17"/>
      <c r="AQZ157" s="17"/>
      <c r="ARA157" s="17"/>
      <c r="ARB157" s="17"/>
      <c r="ARC157" s="17"/>
      <c r="ARD157" s="17"/>
      <c r="ARE157" s="17"/>
      <c r="ARF157" s="17"/>
      <c r="ARG157" s="17"/>
      <c r="ARH157" s="17"/>
      <c r="ARI157" s="17"/>
      <c r="ARJ157" s="17"/>
      <c r="ARK157" s="17"/>
      <c r="ARL157" s="17"/>
      <c r="ARM157" s="17"/>
      <c r="ARN157" s="17"/>
      <c r="ARO157" s="17"/>
      <c r="ARP157" s="17"/>
      <c r="ARQ157" s="17"/>
      <c r="ARR157" s="17"/>
      <c r="ARS157" s="17"/>
      <c r="ART157" s="17"/>
      <c r="ARU157" s="17"/>
      <c r="ARV157" s="17"/>
      <c r="ARW157" s="17"/>
      <c r="ARX157" s="17"/>
      <c r="ARY157" s="17"/>
      <c r="ARZ157" s="17"/>
      <c r="ASA157" s="17"/>
      <c r="ASB157" s="17"/>
      <c r="ASC157" s="17"/>
      <c r="ASD157" s="17"/>
      <c r="ASE157" s="17"/>
      <c r="ASF157" s="17"/>
      <c r="ASG157" s="17"/>
      <c r="ASH157" s="17"/>
      <c r="ASI157" s="17"/>
      <c r="ASJ157" s="17"/>
      <c r="ASK157" s="17"/>
      <c r="ASL157" s="17"/>
      <c r="ASM157" s="17"/>
      <c r="ASN157" s="17"/>
      <c r="ASO157" s="17"/>
      <c r="ASP157" s="17"/>
      <c r="ASQ157" s="17"/>
      <c r="ASR157" s="17"/>
      <c r="ASS157" s="17"/>
      <c r="AST157" s="17"/>
      <c r="ASU157" s="17"/>
      <c r="ASV157" s="17"/>
      <c r="ASW157" s="17"/>
      <c r="ASX157" s="17"/>
      <c r="ASY157" s="17"/>
      <c r="ASZ157" s="17"/>
      <c r="ATA157" s="17"/>
      <c r="ATB157" s="17"/>
      <c r="ATC157" s="17"/>
      <c r="ATD157" s="17"/>
      <c r="ATE157" s="17"/>
      <c r="ATF157" s="17"/>
      <c r="ATG157" s="17"/>
      <c r="ATH157" s="17"/>
      <c r="ATI157" s="17"/>
      <c r="ATJ157" s="17"/>
      <c r="ATK157" s="17"/>
      <c r="ATL157" s="17"/>
      <c r="ATM157" s="17"/>
      <c r="ATN157" s="17"/>
      <c r="ATO157" s="17"/>
      <c r="ATP157" s="17"/>
      <c r="ATQ157" s="17"/>
      <c r="ATR157" s="17"/>
      <c r="ATS157" s="17"/>
      <c r="ATT157" s="17"/>
      <c r="ATU157" s="17"/>
      <c r="ATV157" s="17"/>
      <c r="ATW157" s="17"/>
      <c r="ATX157" s="17"/>
      <c r="ATY157" s="17"/>
      <c r="ATZ157" s="17"/>
      <c r="AUA157" s="17"/>
      <c r="AUB157" s="17"/>
      <c r="AUC157" s="17"/>
      <c r="AUD157" s="17"/>
      <c r="AUE157" s="17"/>
      <c r="AUF157" s="17"/>
      <c r="AUG157" s="17"/>
      <c r="AUH157" s="17"/>
      <c r="AUI157" s="17"/>
      <c r="AUJ157" s="17"/>
      <c r="AUK157" s="17"/>
      <c r="AUL157" s="17"/>
      <c r="AUM157" s="17"/>
      <c r="AUN157" s="17"/>
      <c r="AUO157" s="17"/>
      <c r="AUP157" s="17"/>
      <c r="AUQ157" s="17"/>
      <c r="AUR157" s="17"/>
      <c r="AUS157" s="17"/>
      <c r="AUT157" s="17"/>
      <c r="AUU157" s="17"/>
      <c r="AUV157" s="17"/>
      <c r="AUW157" s="17"/>
      <c r="AUX157" s="17"/>
      <c r="AUY157" s="17"/>
      <c r="AUZ157" s="17"/>
      <c r="AVA157" s="17"/>
      <c r="AVB157" s="17"/>
      <c r="AVC157" s="17"/>
      <c r="AVD157" s="17"/>
      <c r="AVE157" s="17"/>
      <c r="AVF157" s="17"/>
      <c r="AVG157" s="17"/>
      <c r="AVH157" s="17"/>
      <c r="AVI157" s="17"/>
      <c r="AVJ157" s="17"/>
      <c r="AVK157" s="17"/>
      <c r="AVL157" s="17"/>
      <c r="AVM157" s="17"/>
      <c r="AVN157" s="17"/>
      <c r="AVO157" s="17"/>
      <c r="AVP157" s="17"/>
      <c r="AVQ157" s="17"/>
      <c r="AVR157" s="17"/>
      <c r="AVS157" s="17"/>
      <c r="AVT157" s="17"/>
      <c r="AVU157" s="17"/>
      <c r="AVV157" s="17"/>
      <c r="AVW157" s="17"/>
      <c r="AVX157" s="17"/>
      <c r="AVY157" s="17"/>
      <c r="AVZ157" s="17"/>
      <c r="AWA157" s="17"/>
      <c r="AWB157" s="17"/>
      <c r="AWC157" s="17"/>
      <c r="AWD157" s="17"/>
      <c r="AWE157" s="17"/>
      <c r="AWF157" s="17"/>
      <c r="AWG157" s="17"/>
      <c r="AWH157" s="17"/>
      <c r="AWI157" s="17"/>
      <c r="AWJ157" s="17"/>
      <c r="AWK157" s="17"/>
      <c r="AWL157" s="17"/>
      <c r="AWM157" s="17"/>
      <c r="AWN157" s="17"/>
      <c r="AWO157" s="17"/>
      <c r="AWP157" s="17"/>
      <c r="AWQ157" s="17"/>
      <c r="AWR157" s="17"/>
      <c r="AWS157" s="17"/>
      <c r="AWT157" s="17"/>
      <c r="AWU157" s="17"/>
      <c r="AWV157" s="17"/>
      <c r="AWW157" s="17"/>
      <c r="AWX157" s="17"/>
      <c r="AWY157" s="17"/>
      <c r="AWZ157" s="17"/>
      <c r="AXA157" s="17"/>
      <c r="AXB157" s="17"/>
      <c r="AXC157" s="17"/>
      <c r="AXD157" s="17"/>
      <c r="AXE157" s="17"/>
      <c r="AXF157" s="17"/>
      <c r="AXG157" s="17"/>
      <c r="AXH157" s="17"/>
      <c r="AXI157" s="17"/>
      <c r="AXJ157" s="17"/>
      <c r="AXK157" s="17"/>
      <c r="AXL157" s="17"/>
      <c r="AXM157" s="17"/>
      <c r="AXN157" s="17"/>
      <c r="AXO157" s="17"/>
      <c r="AXP157" s="17"/>
      <c r="AXQ157" s="17"/>
      <c r="AXR157" s="17"/>
      <c r="AXS157" s="17"/>
      <c r="AXT157" s="17"/>
      <c r="AXU157" s="17"/>
      <c r="AXV157" s="17"/>
      <c r="AXW157" s="17"/>
      <c r="AXX157" s="17"/>
      <c r="AXY157" s="17"/>
      <c r="AXZ157" s="17"/>
      <c r="AYA157" s="17"/>
      <c r="AYB157" s="16">
        <v>1276.2518</v>
      </c>
      <c r="AYC157" s="14" t="s">
        <v>3971</v>
      </c>
      <c r="AYD157" s="14" t="s">
        <v>3382</v>
      </c>
      <c r="AYE157" s="14" t="s">
        <v>3382</v>
      </c>
      <c r="AYF157" s="14" t="s">
        <v>3993</v>
      </c>
      <c r="AYG157" s="16">
        <v>0.47086433</v>
      </c>
      <c r="AYH157" s="16">
        <v>23.8673271</v>
      </c>
      <c r="AYI157" s="14" t="s">
        <v>2563</v>
      </c>
      <c r="AYJ157" s="16">
        <v>8.0</v>
      </c>
      <c r="AYK157" s="16">
        <v>0.97098214</v>
      </c>
      <c r="AYL157" s="14" t="s">
        <v>3980</v>
      </c>
      <c r="AYM157" s="14" t="s">
        <v>2574</v>
      </c>
      <c r="AYN157" s="14" t="s">
        <v>2574</v>
      </c>
      <c r="AYO157" s="14" t="s">
        <v>2563</v>
      </c>
      <c r="AYP157" s="14" t="s">
        <v>2563</v>
      </c>
      <c r="AYQ157" s="14" t="s">
        <v>2574</v>
      </c>
      <c r="AYR157" s="14" t="s">
        <v>2574</v>
      </c>
      <c r="AYS157" s="16">
        <v>2.0</v>
      </c>
      <c r="AYT157" s="14" t="s">
        <v>2563</v>
      </c>
      <c r="AYU157" s="14" t="s">
        <v>2574</v>
      </c>
      <c r="AYV157" s="14" t="s">
        <v>2574</v>
      </c>
      <c r="AYW157" s="14" t="s">
        <v>3382</v>
      </c>
      <c r="AYX157" s="14" t="s">
        <v>2563</v>
      </c>
      <c r="AYY157" s="14" t="s">
        <v>2574</v>
      </c>
      <c r="AYZ157" s="14" t="s">
        <v>135</v>
      </c>
      <c r="AZA157" s="16">
        <v>83.0</v>
      </c>
      <c r="AZB157" s="16">
        <v>2041.0</v>
      </c>
      <c r="AZC157" s="16">
        <v>0.0</v>
      </c>
      <c r="AZD157" s="16">
        <v>177.0</v>
      </c>
      <c r="AZE157" s="16">
        <v>85.8574971</v>
      </c>
      <c r="AZF157" s="17"/>
      <c r="AZG157" s="17"/>
      <c r="AZH157" s="17"/>
      <c r="AZI157" s="17"/>
      <c r="AZJ157" s="17"/>
      <c r="AZK157" s="17"/>
      <c r="AZL157" s="17"/>
      <c r="AZM157" s="17"/>
      <c r="AZN157" s="17"/>
      <c r="AZO157" s="17"/>
      <c r="AZP157" s="17"/>
      <c r="AZQ157" s="17"/>
      <c r="AZR157" s="17"/>
      <c r="AZS157" s="17"/>
      <c r="AZT157" s="17"/>
      <c r="AZU157" s="17"/>
      <c r="AZV157" s="17"/>
      <c r="AZW157" s="17"/>
      <c r="AZX157" s="17"/>
      <c r="AZY157" s="17"/>
      <c r="AZZ157" s="17"/>
      <c r="BAA157" s="17"/>
      <c r="BAB157" s="17"/>
      <c r="BAC157" s="17"/>
      <c r="BAD157" s="17"/>
      <c r="BAE157" s="17"/>
      <c r="BAF157" s="17"/>
      <c r="BAG157" s="17"/>
      <c r="BAH157" s="17"/>
      <c r="BAI157" s="17"/>
      <c r="BAJ157" s="17"/>
      <c r="BAK157" s="17"/>
      <c r="BAL157" s="17"/>
      <c r="BAM157" s="17"/>
      <c r="BAN157" s="17"/>
      <c r="BAO157" s="17"/>
      <c r="BAP157" s="17"/>
      <c r="BAQ157" s="17"/>
      <c r="BAR157" s="17"/>
      <c r="BAS157" s="17"/>
      <c r="BAT157" s="17"/>
      <c r="BAU157" s="17"/>
      <c r="BAV157" s="17"/>
      <c r="BAW157" s="17"/>
      <c r="BAX157" s="17"/>
      <c r="BAY157" s="17"/>
      <c r="BAZ157" s="17"/>
      <c r="BBA157" s="17"/>
      <c r="BBB157" s="17"/>
      <c r="BBC157" s="17"/>
      <c r="BBD157" s="17"/>
      <c r="BBE157" s="17"/>
      <c r="BBF157" s="17"/>
      <c r="BBG157" s="17"/>
      <c r="BBH157" s="17"/>
      <c r="BBI157" s="17"/>
      <c r="BBJ157" s="17"/>
      <c r="BBK157" s="17"/>
      <c r="BBL157" s="17"/>
      <c r="BBM157" s="17"/>
      <c r="BBN157" s="17"/>
      <c r="BBO157" s="17"/>
      <c r="BBP157" s="17"/>
      <c r="BBQ157" s="17"/>
      <c r="BBR157" s="17"/>
      <c r="BBS157" s="17"/>
      <c r="BBT157" s="17"/>
      <c r="BBU157" s="17"/>
      <c r="BBV157" s="17"/>
      <c r="BBW157" s="17"/>
      <c r="BBX157" s="17"/>
      <c r="BBY157" s="17"/>
      <c r="BBZ157" s="17"/>
      <c r="BCA157" s="17"/>
      <c r="BCB157" s="17"/>
      <c r="BCC157" s="17"/>
      <c r="BCD157" s="17"/>
      <c r="BCE157" s="17"/>
      <c r="BCF157" s="17"/>
      <c r="BCG157" s="17"/>
      <c r="BCH157" s="17"/>
      <c r="BCI157" s="17"/>
      <c r="BCJ157" s="17"/>
      <c r="BCK157" s="17"/>
      <c r="BCL157" s="17"/>
      <c r="BCM157" s="17"/>
      <c r="BCN157" s="17"/>
      <c r="BCO157" s="17"/>
      <c r="BCP157" s="17"/>
      <c r="BCQ157" s="17"/>
      <c r="BCR157" s="17"/>
      <c r="BCS157" s="17"/>
      <c r="BCT157" s="17"/>
      <c r="BCU157" s="17"/>
      <c r="BCV157" s="17"/>
      <c r="BCW157" s="17"/>
      <c r="BCX157" s="17"/>
      <c r="BCY157" s="17"/>
      <c r="BCZ157" s="17"/>
      <c r="BDA157" s="17"/>
      <c r="BDB157" s="17"/>
      <c r="BDC157" s="17"/>
      <c r="BDD157" s="17"/>
      <c r="BDE157" s="17"/>
      <c r="BDF157" s="17"/>
      <c r="BDG157" s="17"/>
      <c r="BDH157" s="17"/>
      <c r="BDI157" s="17"/>
      <c r="BDJ157" s="17"/>
      <c r="BDK157" s="17"/>
      <c r="BDL157" s="17"/>
      <c r="BDM157" s="17"/>
      <c r="BDN157" s="17"/>
      <c r="BDO157" s="17"/>
      <c r="BDP157" s="17"/>
      <c r="BDQ157" s="17"/>
      <c r="BDR157" s="17"/>
      <c r="BDS157" s="17"/>
      <c r="BDT157" s="17"/>
      <c r="BDU157" s="17"/>
      <c r="BDV157" s="17"/>
      <c r="BDW157" s="17"/>
      <c r="BDX157" s="17"/>
      <c r="BDY157" s="17"/>
      <c r="BDZ157" s="17"/>
      <c r="BEA157" s="17"/>
      <c r="BEB157" s="17"/>
      <c r="BEC157" s="17"/>
      <c r="BED157" s="17"/>
      <c r="BEE157" s="17"/>
      <c r="BEF157" s="17"/>
      <c r="BEG157" s="17"/>
      <c r="BEH157" s="17"/>
      <c r="BEI157" s="17"/>
      <c r="BEJ157" s="17"/>
      <c r="BEK157" s="17"/>
      <c r="BEL157" s="17"/>
      <c r="BEM157" s="17"/>
      <c r="BEN157" s="17"/>
      <c r="BEO157" s="17"/>
      <c r="BEP157" s="17"/>
      <c r="BEQ157" s="17"/>
      <c r="BER157" s="17"/>
      <c r="BES157" s="17"/>
      <c r="BET157" s="17"/>
      <c r="BEU157" s="17"/>
      <c r="BEV157" s="17"/>
      <c r="BEW157" s="17"/>
      <c r="BEX157" s="17"/>
      <c r="BEY157" s="17"/>
      <c r="BEZ157" s="17"/>
      <c r="BFA157" s="17"/>
      <c r="BFB157" s="17"/>
      <c r="BFC157" s="17"/>
      <c r="BFD157" s="17"/>
      <c r="BFE157" s="17"/>
      <c r="BFF157" s="17"/>
      <c r="BFG157" s="17"/>
      <c r="BFH157" s="17"/>
      <c r="BFI157" s="17"/>
      <c r="BFJ157" s="17"/>
      <c r="BFK157" s="17"/>
      <c r="BFL157" s="17"/>
      <c r="BFM157" s="17"/>
      <c r="BFN157" s="17"/>
      <c r="BFO157" s="17"/>
      <c r="BFP157" s="17"/>
      <c r="BFQ157" s="17"/>
      <c r="BFR157" s="17"/>
      <c r="BFS157" s="17"/>
      <c r="BFT157" s="17"/>
      <c r="BFU157" s="17"/>
      <c r="BFV157" s="17"/>
      <c r="BFW157" s="17"/>
      <c r="BFX157" s="17"/>
      <c r="BFY157" s="17"/>
      <c r="BFZ157" s="17"/>
      <c r="BGA157" s="17"/>
      <c r="BGB157" s="17"/>
      <c r="BGC157" s="17"/>
      <c r="BGD157" s="17"/>
      <c r="BGE157" s="17"/>
      <c r="BGF157" s="17"/>
      <c r="BGG157" s="17"/>
      <c r="BGH157" s="17"/>
      <c r="BGI157" s="17"/>
      <c r="BGJ157" s="17"/>
      <c r="BGK157" s="17"/>
      <c r="BGL157" s="17"/>
      <c r="BGM157" s="17"/>
      <c r="BGN157" s="17"/>
      <c r="BGO157" s="17"/>
      <c r="BGP157" s="17"/>
      <c r="BGQ157" s="17"/>
      <c r="BGR157" s="17"/>
      <c r="BGS157" s="17"/>
      <c r="BGT157" s="17"/>
      <c r="BGU157" s="17"/>
      <c r="BGV157" s="17"/>
      <c r="BGW157" s="17"/>
      <c r="BGX157" s="17"/>
      <c r="BGY157" s="17"/>
      <c r="BGZ157" s="17"/>
      <c r="BHA157" s="17"/>
      <c r="BHB157" s="17"/>
      <c r="BHC157" s="17"/>
      <c r="BHD157" s="17"/>
      <c r="BHE157" s="17"/>
      <c r="BHF157" s="17"/>
      <c r="BHG157" s="17"/>
      <c r="BHH157" s="17"/>
      <c r="BHI157" s="17"/>
      <c r="BHJ157" s="17"/>
      <c r="BHK157" s="17"/>
      <c r="BHL157" s="17"/>
      <c r="BHM157" s="17"/>
      <c r="BHN157" s="17"/>
      <c r="BHO157" s="17"/>
      <c r="BHP157" s="17"/>
      <c r="BHQ157" s="17"/>
      <c r="BHR157" s="17"/>
      <c r="BHS157" s="17"/>
      <c r="BHT157" s="17"/>
      <c r="BHU157" s="17"/>
      <c r="BHV157" s="17"/>
      <c r="BHW157" s="17"/>
      <c r="BHX157" s="17"/>
      <c r="BHY157" s="17"/>
      <c r="BHZ157" s="17"/>
      <c r="BIA157" s="17"/>
      <c r="BIB157" s="17"/>
      <c r="BIC157" s="17"/>
      <c r="BID157" s="17"/>
      <c r="BIE157" s="17"/>
      <c r="BIF157" s="17"/>
      <c r="BIG157" s="17"/>
      <c r="BIH157" s="17"/>
      <c r="BII157" s="17"/>
      <c r="BIJ157" s="17"/>
      <c r="BIK157" s="17"/>
      <c r="BIL157" s="17"/>
      <c r="BIM157" s="17"/>
      <c r="BIN157" s="17"/>
      <c r="BIO157" s="17"/>
      <c r="BIP157" s="17"/>
      <c r="BIQ157" s="17"/>
      <c r="BIR157" s="17"/>
      <c r="BIS157" s="17"/>
      <c r="BIT157" s="17"/>
      <c r="BIU157" s="17"/>
      <c r="BIV157" s="17"/>
      <c r="BIW157" s="17"/>
      <c r="BIX157" s="17"/>
      <c r="BIY157" s="17"/>
      <c r="BIZ157" s="17"/>
      <c r="BJA157" s="17"/>
      <c r="BJB157" s="17"/>
      <c r="BJC157" s="17"/>
      <c r="BJD157" s="17"/>
      <c r="BJE157" s="17"/>
      <c r="BJF157" s="17"/>
      <c r="BJG157" s="17"/>
      <c r="BJH157" s="17"/>
      <c r="BJI157" s="17"/>
      <c r="BJJ157" s="17"/>
      <c r="BJK157" s="17"/>
      <c r="BJL157" s="17"/>
      <c r="BJM157" s="17"/>
      <c r="BJN157" s="17"/>
      <c r="BJO157" s="17"/>
      <c r="BJP157" s="17"/>
      <c r="BJQ157" s="17"/>
      <c r="BJR157" s="17"/>
      <c r="BJS157" s="17"/>
      <c r="BJT157" s="17"/>
      <c r="BJU157" s="17"/>
      <c r="BJV157" s="17"/>
      <c r="BJW157" s="17"/>
      <c r="BJX157" s="17"/>
      <c r="BJY157" s="17"/>
      <c r="BJZ157" s="17"/>
      <c r="BKA157" s="17"/>
      <c r="BKB157" s="17"/>
      <c r="BKC157" s="17"/>
      <c r="BKD157" s="17"/>
      <c r="BKE157" s="17"/>
      <c r="BKF157" s="17"/>
      <c r="BKG157" s="17"/>
      <c r="BKH157" s="17"/>
      <c r="BKI157" s="17"/>
      <c r="BKJ157" s="17"/>
      <c r="BKK157" s="17"/>
      <c r="BKL157" s="17"/>
      <c r="BKM157" s="17"/>
      <c r="BKN157" s="17"/>
      <c r="BKO157" s="17"/>
      <c r="BKP157" s="17"/>
      <c r="BKQ157" s="17"/>
      <c r="BKR157" s="17"/>
      <c r="BKS157" s="17"/>
      <c r="BKT157" s="17"/>
      <c r="BKU157" s="17"/>
      <c r="BKV157" s="17"/>
      <c r="BKW157" s="17"/>
      <c r="BKX157" s="17"/>
      <c r="BKY157" s="17"/>
      <c r="BKZ157" s="17"/>
      <c r="BLA157" s="17"/>
      <c r="BLB157" s="17"/>
      <c r="BLC157" s="17"/>
      <c r="BLD157" s="17"/>
      <c r="BLE157" s="17"/>
      <c r="BLF157" s="17"/>
      <c r="BLG157" s="17"/>
      <c r="BLH157" s="17"/>
      <c r="BLI157" s="17"/>
      <c r="BLJ157" s="17"/>
      <c r="BLK157" s="17"/>
      <c r="BLL157" s="17"/>
      <c r="BLM157" s="17"/>
      <c r="BLN157" s="17"/>
      <c r="BLO157" s="17"/>
      <c r="BLP157" s="17"/>
      <c r="BLQ157" s="17"/>
      <c r="BLR157" s="17"/>
      <c r="BLS157" s="17"/>
      <c r="BLT157" s="17"/>
      <c r="BLU157" s="17"/>
      <c r="BLV157" s="17"/>
      <c r="BLW157" s="17"/>
      <c r="BLX157" s="17"/>
      <c r="BLY157" s="17"/>
      <c r="BLZ157" s="17"/>
      <c r="BMA157" s="17"/>
      <c r="BMB157" s="17"/>
      <c r="BMC157" s="17"/>
      <c r="BMD157" s="17"/>
      <c r="BME157" s="17"/>
      <c r="BMF157" s="17"/>
      <c r="BMG157" s="17"/>
      <c r="BMH157" s="17"/>
      <c r="BMI157" s="17"/>
      <c r="BMJ157" s="17"/>
      <c r="BMK157" s="17"/>
      <c r="BML157" s="17"/>
      <c r="BMM157" s="17"/>
      <c r="BMN157" s="17"/>
      <c r="BMO157" s="17"/>
      <c r="BMP157" s="17"/>
      <c r="BMQ157" s="17"/>
      <c r="BMR157" s="17"/>
      <c r="BMS157" s="17"/>
      <c r="BMT157" s="17"/>
      <c r="BMU157" s="17"/>
      <c r="BMV157" s="17"/>
      <c r="BMW157" s="17"/>
      <c r="BMX157" s="17"/>
      <c r="BMY157" s="17"/>
      <c r="BMZ157" s="17"/>
      <c r="BNA157" s="17"/>
      <c r="BNB157" s="17"/>
      <c r="BNC157" s="17"/>
      <c r="BND157" s="17"/>
      <c r="BNE157" s="17"/>
      <c r="BNF157" s="17"/>
      <c r="BNG157" s="17"/>
      <c r="BNH157" s="17"/>
      <c r="BNI157" s="17"/>
      <c r="BNJ157" s="17"/>
      <c r="BNK157" s="17"/>
      <c r="BNL157" s="17"/>
      <c r="BNM157" s="17"/>
      <c r="BNN157" s="17"/>
      <c r="BNO157" s="17"/>
      <c r="BNP157" s="17"/>
      <c r="BNQ157" s="17"/>
      <c r="BNR157" s="17"/>
      <c r="BNS157" s="17"/>
      <c r="BNT157" s="17"/>
      <c r="BNU157" s="17"/>
      <c r="BNV157" s="17"/>
      <c r="BNW157" s="17"/>
      <c r="BNX157" s="17"/>
      <c r="BNY157" s="17"/>
      <c r="BNZ157" s="17"/>
      <c r="BOA157" s="17"/>
      <c r="BOB157" s="17"/>
      <c r="BOC157" s="17"/>
      <c r="BOD157" s="17"/>
      <c r="BOE157" s="17"/>
      <c r="BOF157" s="17"/>
      <c r="BOG157" s="17"/>
      <c r="BOH157" s="17"/>
      <c r="BOI157" s="17"/>
      <c r="BOJ157" s="17"/>
      <c r="BOK157" s="17"/>
      <c r="BOL157" s="17"/>
      <c r="BOM157" s="17"/>
      <c r="BON157" s="17"/>
      <c r="BOO157" s="17"/>
      <c r="BOP157" s="17"/>
      <c r="BOQ157" s="17"/>
      <c r="BOR157" s="17"/>
      <c r="BOS157" s="17"/>
      <c r="BOT157" s="17"/>
      <c r="BOU157" s="17"/>
      <c r="BOV157" s="17"/>
      <c r="BOW157" s="17"/>
      <c r="BOX157" s="17"/>
      <c r="BOY157" s="17"/>
      <c r="BOZ157" s="17"/>
      <c r="BPA157" s="17"/>
      <c r="BPB157" s="17"/>
      <c r="BPC157" s="17"/>
      <c r="BPD157" s="17"/>
      <c r="BPE157" s="17"/>
      <c r="BPF157" s="17"/>
      <c r="BPG157" s="17"/>
      <c r="BPH157" s="17"/>
      <c r="BPI157" s="17"/>
      <c r="BPJ157" s="17"/>
      <c r="BPK157" s="17"/>
      <c r="BPL157" s="17"/>
      <c r="BPM157" s="17"/>
      <c r="BPN157" s="17"/>
      <c r="BPO157" s="17"/>
      <c r="BPP157" s="17"/>
      <c r="BPQ157" s="17"/>
      <c r="BPR157" s="17"/>
      <c r="BPS157" s="17"/>
      <c r="BPT157" s="17"/>
      <c r="BPU157" s="17"/>
      <c r="BPV157" s="17"/>
      <c r="BPW157" s="17"/>
      <c r="BPX157" s="17"/>
      <c r="BPY157" s="17"/>
      <c r="BPZ157" s="17"/>
      <c r="BQA157" s="17"/>
      <c r="BQB157" s="17"/>
      <c r="BQC157" s="17"/>
      <c r="BQD157" s="17"/>
      <c r="BQE157" s="17"/>
      <c r="BQF157" s="17"/>
      <c r="BQG157" s="17"/>
      <c r="BQH157" s="17"/>
      <c r="BQI157" s="17"/>
      <c r="BQJ157" s="17"/>
      <c r="BQK157" s="17"/>
      <c r="BQL157" s="17"/>
      <c r="BQM157" s="17"/>
      <c r="BQN157" s="17"/>
      <c r="BQO157" s="17"/>
      <c r="BQP157" s="17"/>
      <c r="BQQ157" s="17"/>
      <c r="BQR157" s="17"/>
      <c r="BQS157" s="17"/>
      <c r="BQT157" s="17"/>
      <c r="BQU157" s="17"/>
      <c r="BQV157" s="17"/>
      <c r="BQW157" s="17"/>
      <c r="BQX157" s="17"/>
      <c r="BQY157" s="17"/>
      <c r="BQZ157" s="17"/>
      <c r="BRA157" s="17"/>
      <c r="BRB157" s="17"/>
      <c r="BRC157" s="17"/>
      <c r="BRD157" s="17"/>
      <c r="BRE157" s="17"/>
      <c r="BRF157" s="17"/>
      <c r="BRG157" s="17"/>
      <c r="BRH157" s="17"/>
      <c r="BRI157" s="17"/>
      <c r="BRJ157" s="17"/>
      <c r="BRK157" s="17"/>
      <c r="BRL157" s="17"/>
      <c r="BRM157" s="17"/>
      <c r="BRN157" s="17"/>
      <c r="BRO157" s="17"/>
      <c r="BRP157" s="17"/>
      <c r="BRQ157" s="17"/>
      <c r="BRR157" s="17"/>
      <c r="BRS157" s="17"/>
      <c r="BRT157" s="17"/>
      <c r="BRU157" s="17"/>
      <c r="BRV157" s="17"/>
      <c r="BRW157" s="17"/>
      <c r="BRX157" s="17"/>
      <c r="BRY157" s="17"/>
      <c r="BRZ157" s="17"/>
      <c r="BSA157" s="17"/>
      <c r="BSB157" s="17"/>
      <c r="BSC157" s="17"/>
      <c r="BSD157" s="17"/>
      <c r="BSE157" s="17"/>
      <c r="BSF157" s="17"/>
      <c r="BSG157" s="17"/>
      <c r="BSH157" s="17"/>
      <c r="BSI157" s="17"/>
      <c r="BSJ157" s="17"/>
      <c r="BSK157" s="17"/>
      <c r="BSL157" s="17"/>
      <c r="BSM157" s="17"/>
      <c r="BSN157" s="17"/>
      <c r="BSO157" s="17"/>
      <c r="BSP157" s="17"/>
      <c r="BSQ157" s="17"/>
      <c r="BSR157" s="17"/>
      <c r="BSS157" s="17"/>
      <c r="BST157" s="17"/>
      <c r="BSU157" s="17"/>
      <c r="BSV157" s="17"/>
      <c r="BSW157" s="17"/>
      <c r="BSX157" s="17"/>
      <c r="BSY157" s="17"/>
      <c r="BSZ157" s="17"/>
      <c r="BTA157" s="17"/>
      <c r="BTB157" s="17"/>
      <c r="BTC157" s="17"/>
      <c r="BTD157" s="17"/>
      <c r="BTE157" s="17"/>
      <c r="BTF157" s="17"/>
      <c r="BTG157" s="17"/>
      <c r="BTH157" s="17"/>
      <c r="BTI157" s="17"/>
      <c r="BTJ157" s="17"/>
      <c r="BTK157" s="17"/>
      <c r="BTL157" s="17"/>
      <c r="BTM157" s="17"/>
      <c r="BTN157" s="17"/>
      <c r="BTO157" s="17"/>
      <c r="BTP157" s="17"/>
      <c r="BTQ157" s="17"/>
      <c r="BTR157" s="17"/>
      <c r="BTS157" s="17"/>
      <c r="BTT157" s="17"/>
      <c r="BTU157" s="17"/>
      <c r="BTV157" s="17"/>
      <c r="BTW157" s="17"/>
      <c r="BTX157" s="17"/>
      <c r="BTY157" s="17"/>
      <c r="BTZ157" s="17"/>
      <c r="BUA157" s="17"/>
      <c r="BUB157" s="17"/>
      <c r="BUC157" s="17"/>
      <c r="BUD157" s="17"/>
      <c r="BUE157" s="17"/>
      <c r="BUF157" s="17"/>
      <c r="BUG157" s="17"/>
      <c r="BUH157" s="17"/>
      <c r="BUI157" s="17"/>
      <c r="BUJ157" s="17"/>
      <c r="BUK157" s="17"/>
      <c r="BUL157" s="17"/>
      <c r="BUM157" s="17"/>
      <c r="BUN157" s="17"/>
      <c r="BUO157" s="17"/>
      <c r="BUP157" s="17"/>
      <c r="BUQ157" s="17"/>
      <c r="BUR157" s="17"/>
      <c r="BUS157" s="17"/>
      <c r="BUT157" s="17"/>
      <c r="BUU157" s="17"/>
      <c r="BUV157" s="17"/>
      <c r="BUW157" s="17"/>
      <c r="BUX157" s="17"/>
      <c r="BUY157" s="17"/>
      <c r="BUZ157" s="17"/>
      <c r="BVA157" s="17"/>
      <c r="BVB157" s="17"/>
      <c r="BVC157" s="17"/>
      <c r="BVD157" s="17"/>
      <c r="BVE157" s="17"/>
      <c r="BVF157" s="17"/>
      <c r="BVG157" s="17"/>
      <c r="BVH157" s="17"/>
      <c r="BVI157" s="17"/>
      <c r="BVJ157" s="17"/>
      <c r="BVK157" s="17"/>
      <c r="BVL157" s="17"/>
      <c r="BVM157" s="17"/>
      <c r="BVN157" s="17"/>
      <c r="BVO157" s="17"/>
      <c r="BVP157" s="17"/>
      <c r="BVQ157" s="17"/>
      <c r="BVR157" s="17"/>
      <c r="BVS157" s="17"/>
      <c r="BVT157" s="17"/>
      <c r="BVU157" s="17"/>
      <c r="BVV157" s="17"/>
      <c r="BVW157" s="17"/>
      <c r="BVX157" s="17"/>
      <c r="BVY157" s="17"/>
      <c r="BVZ157" s="17"/>
      <c r="BWA157" s="17"/>
      <c r="BWB157" s="17"/>
      <c r="BWC157" s="17"/>
      <c r="BWD157" s="17"/>
      <c r="BWE157" s="17"/>
      <c r="BWF157" s="17"/>
      <c r="BWG157" s="17"/>
      <c r="BWH157" s="17"/>
      <c r="BWI157" s="17"/>
      <c r="BWJ157" s="17"/>
      <c r="BWK157" s="17"/>
      <c r="BWL157" s="17"/>
      <c r="BWM157" s="17"/>
      <c r="BWN157" s="17"/>
      <c r="BWO157" s="17"/>
      <c r="BWP157" s="17"/>
      <c r="BWQ157" s="17"/>
      <c r="BWR157" s="17"/>
      <c r="BWS157" s="17"/>
      <c r="BWT157" s="17"/>
      <c r="BWU157" s="17"/>
      <c r="BWV157" s="17"/>
      <c r="BWW157" s="17"/>
      <c r="BWX157" s="17"/>
      <c r="BWY157" s="17"/>
      <c r="BWZ157" s="17"/>
      <c r="BXA157" s="17"/>
      <c r="BXB157" s="17"/>
      <c r="BXC157" s="17"/>
      <c r="BXD157" s="17"/>
      <c r="BXE157" s="17"/>
      <c r="BXF157" s="17"/>
      <c r="BXG157" s="17"/>
      <c r="BXH157" s="17"/>
      <c r="BXI157" s="17"/>
      <c r="BXJ157" s="17"/>
      <c r="BXK157" s="17"/>
      <c r="BXL157" s="17"/>
      <c r="BXM157" s="17"/>
      <c r="BXN157" s="17"/>
      <c r="BXO157" s="17"/>
      <c r="BXP157" s="17"/>
      <c r="BXQ157" s="17"/>
      <c r="BXR157" s="17"/>
      <c r="BXS157" s="17"/>
      <c r="BXT157" s="17"/>
      <c r="BXU157" s="17"/>
      <c r="BXV157" s="17"/>
      <c r="BXW157" s="17"/>
      <c r="BXX157" s="17"/>
      <c r="BXY157" s="17"/>
      <c r="BXZ157" s="17"/>
      <c r="BYA157" s="17"/>
      <c r="BYB157" s="17"/>
      <c r="BYC157" s="17"/>
      <c r="BYD157" s="17"/>
      <c r="BYE157" s="17"/>
      <c r="BYF157" s="17"/>
      <c r="BYG157" s="17"/>
      <c r="BYH157" s="17"/>
      <c r="BYI157" s="17"/>
      <c r="BYJ157" s="17"/>
      <c r="BYK157" s="17"/>
      <c r="BYL157" s="17"/>
      <c r="BYM157" s="17"/>
      <c r="BYN157" s="17"/>
      <c r="BYO157" s="17"/>
      <c r="BYP157" s="17"/>
      <c r="BYQ157" s="17"/>
      <c r="BYR157" s="17"/>
      <c r="BYS157" s="17"/>
      <c r="BYT157" s="17"/>
      <c r="BYU157" s="17"/>
      <c r="BYV157" s="17"/>
      <c r="BYW157" s="17"/>
      <c r="BYX157" s="17"/>
      <c r="BYY157" s="17"/>
      <c r="BYZ157" s="17"/>
      <c r="BZA157" s="17"/>
      <c r="BZB157" s="17"/>
      <c r="BZC157" s="17"/>
      <c r="BZD157" s="17"/>
      <c r="BZE157" s="17"/>
      <c r="BZF157" s="17"/>
      <c r="BZG157" s="17"/>
      <c r="BZH157" s="17"/>
      <c r="BZI157" s="17"/>
      <c r="BZJ157" s="17"/>
      <c r="BZK157" s="17"/>
      <c r="BZL157" s="17"/>
      <c r="BZM157" s="17"/>
      <c r="BZN157" s="17"/>
      <c r="BZO157" s="17"/>
      <c r="BZP157" s="17"/>
      <c r="BZQ157" s="17"/>
      <c r="BZR157" s="17"/>
      <c r="BZS157" s="17"/>
      <c r="BZT157" s="17"/>
      <c r="BZU157" s="17"/>
      <c r="BZV157" s="17"/>
      <c r="BZW157" s="17"/>
      <c r="BZX157" s="17"/>
      <c r="BZY157" s="17"/>
      <c r="BZZ157" s="17"/>
      <c r="CAA157" s="17"/>
      <c r="CAB157" s="17"/>
      <c r="CAC157" s="17"/>
      <c r="CAD157" s="17"/>
      <c r="CAE157" s="17"/>
      <c r="CAF157" s="17"/>
      <c r="CAG157" s="17"/>
      <c r="CAH157" s="17"/>
      <c r="CAI157" s="17"/>
      <c r="CAJ157" s="17"/>
      <c r="CAK157" s="17"/>
      <c r="CAL157" s="17"/>
      <c r="CAM157" s="17"/>
      <c r="CAN157" s="17"/>
      <c r="CAO157" s="17"/>
      <c r="CAP157" s="17"/>
      <c r="CAQ157" s="17"/>
      <c r="CAR157" s="17"/>
      <c r="CAS157" s="17"/>
      <c r="CAT157" s="17"/>
      <c r="CAU157" s="17"/>
      <c r="CAV157" s="17"/>
      <c r="CAW157" s="17"/>
      <c r="CAX157" s="17"/>
      <c r="CAY157" s="17"/>
      <c r="CAZ157" s="17"/>
      <c r="CBA157" s="17"/>
      <c r="CBB157" s="17"/>
      <c r="CBC157" s="17"/>
      <c r="CBD157" s="17"/>
      <c r="CBE157" s="17"/>
      <c r="CBF157" s="17"/>
      <c r="CBG157" s="17"/>
      <c r="CBH157" s="17"/>
      <c r="CBI157" s="17"/>
      <c r="CBJ157" s="17"/>
      <c r="CBK157" s="17"/>
      <c r="CBL157" s="17"/>
      <c r="CBM157" s="17"/>
      <c r="CBN157" s="17"/>
      <c r="CBO157" s="17"/>
      <c r="CBP157" s="17"/>
      <c r="CBQ157" s="17"/>
      <c r="CBR157" s="17"/>
      <c r="CBS157" s="17"/>
      <c r="CBT157" s="17"/>
      <c r="CBU157" s="17"/>
      <c r="CBV157" s="17"/>
      <c r="CBW157" s="17"/>
      <c r="CBX157" s="17"/>
      <c r="CBY157" s="17"/>
      <c r="CBZ157" s="17"/>
      <c r="CCA157" s="17"/>
      <c r="CCB157" s="17"/>
      <c r="CCC157" s="17"/>
      <c r="CCD157" s="17"/>
      <c r="CCE157" s="17"/>
      <c r="CCF157" s="17"/>
      <c r="CCG157" s="17"/>
      <c r="CCH157" s="17"/>
      <c r="CCI157" s="17"/>
      <c r="CCJ157" s="17"/>
      <c r="CCK157" s="17"/>
      <c r="CCL157" s="17"/>
      <c r="CCM157" s="17"/>
      <c r="CCN157" s="17"/>
      <c r="CCO157" s="17"/>
      <c r="CCP157" s="17"/>
      <c r="CCQ157" s="17"/>
      <c r="CCR157" s="17"/>
      <c r="CCS157" s="17"/>
      <c r="CCT157" s="17"/>
      <c r="CCU157" s="17"/>
      <c r="CCV157" s="17"/>
      <c r="CCW157" s="17"/>
      <c r="CCX157" s="17"/>
      <c r="CCY157" s="17"/>
      <c r="CCZ157" s="17"/>
      <c r="CDA157" s="17"/>
      <c r="CDB157" s="17"/>
      <c r="CDC157" s="17"/>
      <c r="CDD157" s="17"/>
      <c r="CDE157" s="17"/>
      <c r="CDF157" s="17"/>
      <c r="CDG157" s="17"/>
      <c r="CDH157" s="17"/>
      <c r="CDI157" s="17"/>
      <c r="CDJ157" s="17"/>
      <c r="CDK157" s="17"/>
      <c r="CDL157" s="17"/>
      <c r="CDM157" s="17"/>
      <c r="CDN157" s="17"/>
      <c r="CDO157" s="17"/>
      <c r="CDP157" s="17"/>
      <c r="CDQ157" s="17"/>
      <c r="CDR157" s="17"/>
      <c r="CDS157" s="17"/>
      <c r="CDT157" s="17"/>
      <c r="CDU157" s="17"/>
    </row>
    <row r="158">
      <c r="A158" s="14" t="s">
        <v>3968</v>
      </c>
      <c r="B158" s="14" t="s">
        <v>3994</v>
      </c>
      <c r="C158" s="14" t="s">
        <v>2614</v>
      </c>
      <c r="D158" s="14" t="s">
        <v>2614</v>
      </c>
      <c r="E158" s="14" t="s">
        <v>3995</v>
      </c>
      <c r="F158" s="14" t="s">
        <v>2835</v>
      </c>
      <c r="I158" s="14" t="s">
        <v>3996</v>
      </c>
      <c r="J158" s="14" t="s">
        <v>2618</v>
      </c>
      <c r="K158" s="14" t="s">
        <v>2619</v>
      </c>
      <c r="L158" s="14" t="s">
        <v>2658</v>
      </c>
      <c r="M158" s="16">
        <v>2.0</v>
      </c>
      <c r="N158" s="14" t="s">
        <v>21</v>
      </c>
      <c r="O158" s="14" t="s">
        <v>21</v>
      </c>
      <c r="P158" s="14" t="s">
        <v>21</v>
      </c>
      <c r="Q158" s="16">
        <v>11.0</v>
      </c>
      <c r="R158" s="16">
        <v>4107731.0</v>
      </c>
      <c r="S158" s="16">
        <v>4107731.0</v>
      </c>
      <c r="T158" s="14" t="s">
        <v>2631</v>
      </c>
      <c r="U158" s="14" t="s">
        <v>2622</v>
      </c>
      <c r="V158" s="14" t="s">
        <v>3997</v>
      </c>
      <c r="W158" s="14" t="s">
        <v>3998</v>
      </c>
      <c r="Z158" s="17"/>
      <c r="AA158" s="17"/>
      <c r="AB158" s="17"/>
      <c r="AC158" s="17"/>
      <c r="AD158" s="16">
        <v>1720.0</v>
      </c>
      <c r="AE158" s="22">
        <v>45608.0</v>
      </c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4" t="s">
        <v>3970</v>
      </c>
      <c r="BB158" s="17"/>
      <c r="BC158" s="17"/>
      <c r="BD158" s="17"/>
      <c r="BE158" s="17"/>
      <c r="BF158" s="17"/>
      <c r="BG158" s="16">
        <v>1.0</v>
      </c>
      <c r="BH158" s="17"/>
      <c r="BI158" s="14" t="s">
        <v>2594</v>
      </c>
      <c r="BJ158" s="14" t="s">
        <v>2566</v>
      </c>
      <c r="BK158" s="17"/>
      <c r="BL158" s="17"/>
      <c r="BM158" s="16">
        <v>57.7666667</v>
      </c>
      <c r="BN158" s="17"/>
      <c r="BO158" s="17"/>
      <c r="BP158" s="17"/>
      <c r="BQ158" s="17"/>
      <c r="BR158" s="17"/>
      <c r="BS158" s="17"/>
      <c r="BT158" s="16">
        <v>2.7</v>
      </c>
      <c r="BU158" s="14" t="s">
        <v>2680</v>
      </c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6">
        <v>2.7</v>
      </c>
      <c r="CZ158" s="14" t="s">
        <v>2707</v>
      </c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  <c r="MF158" s="17"/>
      <c r="MG158" s="17"/>
      <c r="MH158" s="17"/>
      <c r="MI158" s="17"/>
      <c r="MJ158" s="17"/>
      <c r="MK158" s="17"/>
      <c r="ML158" s="17"/>
      <c r="MM158" s="17"/>
      <c r="MN158" s="17"/>
      <c r="MO158" s="17"/>
      <c r="MP158" s="17"/>
      <c r="MQ158" s="17"/>
      <c r="MR158" s="17"/>
      <c r="MS158" s="17"/>
      <c r="MT158" s="17"/>
      <c r="MU158" s="17"/>
      <c r="MV158" s="17"/>
      <c r="MW158" s="17"/>
      <c r="MX158" s="17"/>
      <c r="MY158" s="17"/>
      <c r="MZ158" s="17"/>
      <c r="NA158" s="17"/>
      <c r="NB158" s="17"/>
      <c r="NC158" s="17"/>
      <c r="ND158" s="17"/>
      <c r="NE158" s="17"/>
      <c r="NF158" s="17"/>
      <c r="NG158" s="17"/>
      <c r="NH158" s="17"/>
      <c r="NI158" s="17"/>
      <c r="NJ158" s="17"/>
      <c r="NK158" s="17"/>
      <c r="NL158" s="17"/>
      <c r="NM158" s="17"/>
      <c r="NN158" s="17"/>
      <c r="NO158" s="17"/>
      <c r="NP158" s="17"/>
      <c r="NQ158" s="17"/>
      <c r="NR158" s="17"/>
      <c r="NS158" s="17"/>
      <c r="NT158" s="17"/>
      <c r="NU158" s="17"/>
      <c r="NV158" s="17"/>
      <c r="NW158" s="17"/>
      <c r="NX158" s="17"/>
      <c r="NY158" s="17"/>
      <c r="NZ158" s="17"/>
      <c r="OA158" s="17"/>
      <c r="OB158" s="17"/>
      <c r="OC158" s="17"/>
      <c r="OD158" s="17"/>
      <c r="OE158" s="17"/>
      <c r="OF158" s="17"/>
      <c r="OG158" s="17"/>
      <c r="OH158" s="17"/>
      <c r="OI158" s="17"/>
      <c r="OJ158" s="17"/>
      <c r="OK158" s="17"/>
      <c r="OL158" s="17"/>
      <c r="OM158" s="17"/>
      <c r="ON158" s="17"/>
      <c r="OO158" s="17"/>
      <c r="OP158" s="17"/>
      <c r="OQ158" s="17"/>
      <c r="OR158" s="17"/>
      <c r="OS158" s="17"/>
      <c r="OT158" s="17"/>
      <c r="OU158" s="17"/>
      <c r="OV158" s="17"/>
      <c r="OW158" s="17"/>
      <c r="OX158" s="17"/>
      <c r="OY158" s="17"/>
      <c r="OZ158" s="17"/>
      <c r="PA158" s="17"/>
      <c r="PB158" s="17"/>
      <c r="PC158" s="17"/>
      <c r="PD158" s="17"/>
      <c r="PE158" s="17"/>
      <c r="PF158" s="17"/>
      <c r="PG158" s="17"/>
      <c r="PH158" s="17"/>
      <c r="PI158" s="17"/>
      <c r="PJ158" s="17"/>
      <c r="PK158" s="17"/>
      <c r="PL158" s="17"/>
      <c r="PM158" s="17"/>
      <c r="PN158" s="17"/>
      <c r="PO158" s="17"/>
      <c r="PP158" s="17"/>
      <c r="PQ158" s="17"/>
      <c r="PR158" s="17"/>
      <c r="PS158" s="17"/>
      <c r="PT158" s="17"/>
      <c r="PU158" s="17"/>
      <c r="PV158" s="17"/>
      <c r="PW158" s="17"/>
      <c r="PX158" s="17"/>
      <c r="PY158" s="17"/>
      <c r="PZ158" s="17"/>
      <c r="QA158" s="17"/>
      <c r="QB158" s="17"/>
      <c r="QC158" s="17"/>
      <c r="QD158" s="17"/>
      <c r="QE158" s="17"/>
      <c r="QF158" s="17"/>
      <c r="QG158" s="17"/>
      <c r="QH158" s="17"/>
      <c r="QI158" s="17"/>
      <c r="QJ158" s="17"/>
      <c r="QK158" s="16">
        <v>2639.0</v>
      </c>
      <c r="QL158" s="17"/>
      <c r="QM158" s="17"/>
      <c r="QN158" s="17"/>
      <c r="QO158" s="17"/>
      <c r="QP158" s="17"/>
      <c r="QQ158" s="17"/>
      <c r="QR158" s="17"/>
      <c r="QS158" s="17"/>
      <c r="QT158" s="17"/>
      <c r="QU158" s="17"/>
      <c r="QV158" s="17"/>
      <c r="QW158" s="17"/>
      <c r="QX158" s="17"/>
      <c r="QY158" s="17"/>
      <c r="QZ158" s="17"/>
      <c r="RA158" s="17"/>
      <c r="RB158" s="17"/>
      <c r="RC158" s="17"/>
      <c r="RD158" s="17"/>
      <c r="RE158" s="17"/>
      <c r="RF158" s="17"/>
      <c r="RG158" s="17"/>
      <c r="RH158" s="17"/>
      <c r="RI158" s="17"/>
      <c r="RJ158" s="17"/>
      <c r="RK158" s="17"/>
      <c r="RL158" s="17"/>
      <c r="RM158" s="17"/>
      <c r="RN158" s="17"/>
      <c r="RO158" s="17"/>
      <c r="RP158" s="17"/>
      <c r="RQ158" s="17"/>
      <c r="RR158" s="17"/>
      <c r="RS158" s="17"/>
      <c r="RT158" s="17"/>
      <c r="RU158" s="17"/>
      <c r="RV158" s="17"/>
      <c r="RW158" s="17"/>
      <c r="RX158" s="17"/>
      <c r="RY158" s="17"/>
      <c r="RZ158" s="17"/>
      <c r="SA158" s="17"/>
      <c r="SB158" s="17"/>
      <c r="SC158" s="17"/>
      <c r="SD158" s="17"/>
      <c r="SE158" s="17"/>
      <c r="SF158" s="17"/>
      <c r="SG158" s="17"/>
      <c r="SH158" s="17"/>
      <c r="SI158" s="17"/>
      <c r="SJ158" s="17"/>
      <c r="SK158" s="17"/>
      <c r="SL158" s="17"/>
      <c r="SM158" s="17"/>
      <c r="SN158" s="17"/>
      <c r="SO158" s="17"/>
      <c r="SP158" s="17"/>
      <c r="SQ158" s="17"/>
      <c r="SR158" s="17"/>
      <c r="SS158" s="17"/>
      <c r="ST158" s="17"/>
      <c r="SU158" s="17"/>
      <c r="SV158" s="17"/>
      <c r="SW158" s="17"/>
      <c r="SX158" s="17"/>
      <c r="SY158" s="17"/>
      <c r="SZ158" s="17"/>
      <c r="TA158" s="17"/>
      <c r="TB158" s="16">
        <v>2.07</v>
      </c>
      <c r="TC158" s="16">
        <v>0.88</v>
      </c>
      <c r="TD158" s="17"/>
      <c r="TE158" s="17"/>
      <c r="TF158" s="17"/>
      <c r="TG158" s="17"/>
      <c r="TH158" s="17"/>
      <c r="TI158" s="17"/>
      <c r="TJ158" s="17"/>
      <c r="TK158" s="17"/>
      <c r="TL158" s="17"/>
      <c r="TM158" s="17"/>
      <c r="TN158" s="17"/>
      <c r="TO158" s="17"/>
      <c r="TP158" s="17"/>
      <c r="TQ158" s="17"/>
      <c r="TR158" s="17"/>
      <c r="TS158" s="17"/>
      <c r="TT158" s="17"/>
      <c r="TU158" s="17"/>
      <c r="TV158" s="17"/>
      <c r="TW158" s="17"/>
      <c r="TX158" s="17"/>
      <c r="TY158" s="17"/>
      <c r="TZ158" s="17"/>
      <c r="UA158" s="17"/>
      <c r="UB158" s="17"/>
      <c r="UC158" s="17"/>
      <c r="UD158" s="17"/>
      <c r="UE158" s="17"/>
      <c r="UF158" s="17"/>
      <c r="UG158" s="17"/>
      <c r="UH158" s="17"/>
      <c r="UI158" s="17"/>
      <c r="UJ158" s="17"/>
      <c r="UK158" s="17"/>
      <c r="UL158" s="17"/>
      <c r="UM158" s="17"/>
      <c r="UN158" s="17"/>
      <c r="UO158" s="17"/>
      <c r="UP158" s="17"/>
      <c r="UQ158" s="17"/>
      <c r="UR158" s="17"/>
      <c r="US158" s="17"/>
      <c r="UT158" s="17"/>
      <c r="UU158" s="17"/>
      <c r="UV158" s="17"/>
      <c r="UW158" s="17"/>
      <c r="UX158" s="17"/>
      <c r="UY158" s="17"/>
      <c r="UZ158" s="17"/>
      <c r="VA158" s="17"/>
      <c r="VB158" s="17"/>
      <c r="VC158" s="17"/>
      <c r="VD158" s="17"/>
      <c r="VE158" s="17"/>
      <c r="VF158" s="17"/>
      <c r="VG158" s="17"/>
      <c r="VH158" s="17"/>
      <c r="VI158" s="17"/>
      <c r="VJ158" s="17"/>
      <c r="VK158" s="17"/>
      <c r="VL158" s="17"/>
      <c r="VM158" s="17"/>
      <c r="VN158" s="17"/>
      <c r="VO158" s="17"/>
      <c r="VP158" s="17"/>
      <c r="VQ158" s="17"/>
      <c r="VR158" s="17"/>
      <c r="VS158" s="17"/>
      <c r="VT158" s="17"/>
      <c r="VU158" s="17"/>
      <c r="VV158" s="17"/>
      <c r="VW158" s="17"/>
      <c r="VX158" s="17"/>
      <c r="VY158" s="17"/>
      <c r="VZ158" s="17"/>
      <c r="WA158" s="17"/>
      <c r="WB158" s="17"/>
      <c r="WC158" s="17"/>
      <c r="WD158" s="17"/>
      <c r="WE158" s="17"/>
      <c r="WF158" s="17"/>
      <c r="WG158" s="17"/>
      <c r="WH158" s="17"/>
      <c r="WI158" s="17"/>
      <c r="WJ158" s="17"/>
      <c r="WK158" s="17"/>
      <c r="WL158" s="17"/>
      <c r="WM158" s="17"/>
      <c r="WN158" s="17"/>
      <c r="WO158" s="17"/>
      <c r="WP158" s="17"/>
      <c r="WQ158" s="17"/>
      <c r="WR158" s="17"/>
      <c r="WS158" s="17"/>
      <c r="WT158" s="17"/>
      <c r="WU158" s="17"/>
      <c r="WV158" s="17"/>
      <c r="WW158" s="17"/>
      <c r="WX158" s="17"/>
      <c r="WY158" s="17"/>
      <c r="WZ158" s="17"/>
      <c r="XA158" s="17"/>
      <c r="XB158" s="17"/>
      <c r="XC158" s="17"/>
      <c r="XD158" s="17"/>
      <c r="XE158" s="17"/>
      <c r="XF158" s="17"/>
      <c r="XG158" s="17"/>
      <c r="XH158" s="17"/>
      <c r="XI158" s="17"/>
      <c r="XJ158" s="17"/>
      <c r="XK158" s="17"/>
      <c r="XL158" s="17"/>
      <c r="XM158" s="17"/>
      <c r="XN158" s="17"/>
      <c r="XO158" s="17"/>
      <c r="XP158" s="17"/>
      <c r="XQ158" s="17"/>
      <c r="XR158" s="17"/>
      <c r="XS158" s="17"/>
      <c r="XT158" s="17"/>
      <c r="XU158" s="17"/>
      <c r="XV158" s="17"/>
      <c r="XW158" s="17"/>
      <c r="XX158" s="17"/>
      <c r="XY158" s="17"/>
      <c r="XZ158" s="17"/>
      <c r="YA158" s="17"/>
      <c r="YB158" s="17"/>
      <c r="YC158" s="17"/>
      <c r="YD158" s="17"/>
      <c r="YE158" s="17"/>
      <c r="YF158" s="17"/>
      <c r="YG158" s="17"/>
      <c r="YH158" s="17"/>
      <c r="YI158" s="17"/>
      <c r="YJ158" s="17"/>
      <c r="YK158" s="17"/>
      <c r="YL158" s="17"/>
      <c r="YM158" s="17"/>
      <c r="YN158" s="17"/>
      <c r="YO158" s="17"/>
      <c r="YP158" s="17"/>
      <c r="YQ158" s="17"/>
      <c r="YR158" s="17"/>
      <c r="YS158" s="17"/>
      <c r="YT158" s="17"/>
      <c r="YU158" s="17"/>
      <c r="YV158" s="17"/>
      <c r="YW158" s="17"/>
      <c r="YX158" s="17"/>
      <c r="YY158" s="17"/>
      <c r="YZ158" s="17"/>
      <c r="ZA158" s="17"/>
      <c r="ZB158" s="17"/>
      <c r="ZC158" s="17"/>
      <c r="ZD158" s="17"/>
      <c r="ZE158" s="17"/>
      <c r="ZF158" s="17"/>
      <c r="ZG158" s="17"/>
      <c r="ZH158" s="17"/>
      <c r="ZI158" s="17"/>
      <c r="ZJ158" s="17"/>
      <c r="ZK158" s="17"/>
      <c r="ZL158" s="17"/>
      <c r="ZM158" s="17"/>
      <c r="ZN158" s="17"/>
      <c r="ZO158" s="17"/>
      <c r="ZP158" s="17"/>
      <c r="ZQ158" s="17"/>
      <c r="ZR158" s="17"/>
      <c r="ZS158" s="17"/>
      <c r="ZT158" s="17"/>
      <c r="ZU158" s="17"/>
      <c r="ZV158" s="17"/>
      <c r="ZW158" s="17"/>
      <c r="ZX158" s="17"/>
      <c r="ZY158" s="17"/>
      <c r="ZZ158" s="17"/>
      <c r="AAA158" s="17"/>
      <c r="AAB158" s="16">
        <v>1506.0</v>
      </c>
      <c r="AAC158" s="16">
        <v>167.0</v>
      </c>
      <c r="AAD158" s="17"/>
      <c r="AAE158" s="16">
        <v>1734.0</v>
      </c>
      <c r="AAF158" s="17"/>
      <c r="AAG158" s="17"/>
      <c r="AAH158" s="17"/>
      <c r="AAI158" s="17"/>
      <c r="AAJ158" s="17"/>
      <c r="AAK158" s="17"/>
      <c r="AAL158" s="17"/>
      <c r="AAM158" s="17"/>
      <c r="AAN158" s="17"/>
      <c r="AAO158" s="17"/>
      <c r="AAP158" s="17"/>
      <c r="AAQ158" s="17"/>
      <c r="AAR158" s="17"/>
      <c r="AAS158" s="17"/>
      <c r="AAT158" s="17"/>
      <c r="AAU158" s="17"/>
      <c r="AAV158" s="17"/>
      <c r="AAW158" s="17"/>
      <c r="AAX158" s="17"/>
      <c r="AAY158" s="17"/>
      <c r="AAZ158" s="17"/>
      <c r="ABA158" s="17"/>
      <c r="ABB158" s="17"/>
      <c r="ABC158" s="17"/>
      <c r="ABD158" s="17"/>
      <c r="ABE158" s="17"/>
      <c r="ABF158" s="17"/>
      <c r="ABG158" s="17"/>
      <c r="ABH158" s="17"/>
      <c r="ABI158" s="17"/>
      <c r="ABJ158" s="17"/>
      <c r="ABK158" s="17"/>
      <c r="ABL158" s="17"/>
      <c r="ABM158" s="17"/>
      <c r="ABN158" s="17"/>
      <c r="ABO158" s="17"/>
      <c r="ABP158" s="17"/>
      <c r="ABQ158" s="17"/>
      <c r="ABR158" s="17"/>
      <c r="ABS158" s="17"/>
      <c r="ABT158" s="17"/>
      <c r="ABU158" s="17"/>
      <c r="ABV158" s="17"/>
      <c r="ABW158" s="17"/>
      <c r="ABX158" s="17"/>
      <c r="ABY158" s="17"/>
      <c r="ABZ158" s="17"/>
      <c r="ACA158" s="17"/>
      <c r="ACB158" s="17"/>
      <c r="ACC158" s="17"/>
      <c r="ACD158" s="17"/>
      <c r="ACE158" s="17"/>
      <c r="ACF158" s="17"/>
      <c r="ACG158" s="17"/>
      <c r="ACH158" s="17"/>
      <c r="ACI158" s="17"/>
      <c r="ACJ158" s="17"/>
      <c r="ACK158" s="17"/>
      <c r="ACL158" s="17"/>
      <c r="ACM158" s="17"/>
      <c r="ACN158" s="17"/>
      <c r="ACO158" s="17"/>
      <c r="ACP158" s="17"/>
      <c r="ACQ158" s="17"/>
      <c r="ACR158" s="17"/>
      <c r="ACS158" s="17"/>
      <c r="ACT158" s="17"/>
      <c r="ACU158" s="17"/>
      <c r="ACV158" s="17"/>
      <c r="ACW158" s="17"/>
      <c r="ACX158" s="17"/>
      <c r="ACY158" s="17"/>
      <c r="ACZ158" s="17"/>
      <c r="ADA158" s="17"/>
      <c r="ADB158" s="17"/>
      <c r="ADC158" s="17"/>
      <c r="ADD158" s="17"/>
      <c r="ADE158" s="17"/>
      <c r="ADF158" s="17"/>
      <c r="ADG158" s="17"/>
      <c r="ADH158" s="17"/>
      <c r="ADI158" s="17"/>
      <c r="ADJ158" s="17"/>
      <c r="ADK158" s="17"/>
      <c r="ADL158" s="17"/>
      <c r="ADM158" s="17"/>
      <c r="ADN158" s="17"/>
      <c r="ADO158" s="17"/>
      <c r="ADP158" s="17"/>
      <c r="ADQ158" s="17"/>
      <c r="ADR158" s="17"/>
      <c r="ADS158" s="17"/>
      <c r="ADT158" s="17"/>
      <c r="ADU158" s="17"/>
      <c r="ADV158" s="17"/>
      <c r="ADW158" s="17"/>
      <c r="ADX158" s="17"/>
      <c r="ADY158" s="17"/>
      <c r="ADZ158" s="17"/>
      <c r="AEA158" s="17"/>
      <c r="AEB158" s="17"/>
      <c r="AEC158" s="17"/>
      <c r="AED158" s="17"/>
      <c r="AEE158" s="17"/>
      <c r="AEF158" s="17"/>
      <c r="AEG158" s="17"/>
      <c r="AEH158" s="17"/>
      <c r="AEI158" s="17"/>
      <c r="AEJ158" s="17"/>
      <c r="AEK158" s="17"/>
      <c r="AEL158" s="17"/>
      <c r="AEM158" s="17"/>
      <c r="AEN158" s="17"/>
      <c r="AEO158" s="17"/>
      <c r="AEP158" s="17"/>
      <c r="AEQ158" s="17"/>
      <c r="AER158" s="17"/>
      <c r="AES158" s="17"/>
      <c r="AET158" s="17"/>
      <c r="AEU158" s="17"/>
      <c r="AEV158" s="17"/>
      <c r="AEW158" s="17"/>
      <c r="AEX158" s="17"/>
      <c r="AEY158" s="17"/>
      <c r="AEZ158" s="17"/>
      <c r="AFA158" s="17"/>
      <c r="AFB158" s="17"/>
      <c r="AFC158" s="17"/>
      <c r="AFD158" s="17"/>
      <c r="AFE158" s="17"/>
      <c r="AFF158" s="17"/>
      <c r="AFG158" s="17"/>
      <c r="AFH158" s="17"/>
      <c r="AFI158" s="17"/>
      <c r="AFJ158" s="17"/>
      <c r="AFK158" s="17"/>
      <c r="AFL158" s="17"/>
      <c r="AFM158" s="17"/>
      <c r="AFN158" s="17"/>
      <c r="AFO158" s="17"/>
      <c r="AFP158" s="17"/>
      <c r="AFQ158" s="17"/>
      <c r="AFR158" s="17"/>
      <c r="AFS158" s="17"/>
      <c r="AFT158" s="17"/>
      <c r="AFU158" s="17"/>
      <c r="AFV158" s="17"/>
      <c r="AFW158" s="17"/>
      <c r="AFX158" s="17"/>
      <c r="AFY158" s="17"/>
      <c r="AFZ158" s="17"/>
      <c r="AGA158" s="17"/>
      <c r="AGB158" s="17"/>
      <c r="AGC158" s="17"/>
      <c r="AGD158" s="17"/>
      <c r="AGE158" s="17"/>
      <c r="AGF158" s="17"/>
      <c r="AGG158" s="17"/>
      <c r="AGH158" s="17"/>
      <c r="AGI158" s="17"/>
      <c r="AGJ158" s="17"/>
      <c r="AGK158" s="17"/>
      <c r="AGL158" s="17"/>
      <c r="AGM158" s="17"/>
      <c r="AGN158" s="17"/>
      <c r="AGO158" s="17"/>
      <c r="AGP158" s="17"/>
      <c r="AGQ158" s="17"/>
      <c r="AGR158" s="17"/>
      <c r="AGS158" s="17"/>
      <c r="AGT158" s="17"/>
      <c r="AGU158" s="17"/>
      <c r="AGV158" s="17"/>
      <c r="AGW158" s="17"/>
      <c r="AGX158" s="17"/>
      <c r="AGY158" s="17"/>
      <c r="AGZ158" s="17"/>
      <c r="AHA158" s="17"/>
      <c r="AHB158" s="17"/>
      <c r="AHC158" s="17"/>
      <c r="AHD158" s="17"/>
      <c r="AHE158" s="17"/>
      <c r="AHF158" s="17"/>
      <c r="AHG158" s="17"/>
      <c r="AHH158" s="17"/>
      <c r="AHI158" s="17"/>
      <c r="AHJ158" s="17"/>
      <c r="AHK158" s="17"/>
      <c r="AHL158" s="17"/>
      <c r="AHM158" s="17"/>
      <c r="AHN158" s="17"/>
      <c r="AHO158" s="17"/>
      <c r="AHP158" s="14" t="s">
        <v>3372</v>
      </c>
      <c r="AHQ158" s="17"/>
      <c r="AHR158" s="17"/>
      <c r="AHS158" s="17"/>
      <c r="AHT158" s="17"/>
      <c r="AHU158" s="17"/>
      <c r="AHV158" s="17"/>
      <c r="AHW158" s="17"/>
      <c r="AHX158" s="17"/>
      <c r="AHY158" s="17"/>
      <c r="AHZ158" s="17"/>
      <c r="AIA158" s="17"/>
      <c r="AIB158" s="17"/>
      <c r="AIC158" s="17"/>
      <c r="AID158" s="17"/>
      <c r="AIE158" s="17"/>
      <c r="AIF158" s="17"/>
      <c r="AIG158" s="17"/>
      <c r="AIH158" s="17"/>
      <c r="AII158" s="17"/>
      <c r="AIJ158" s="17"/>
      <c r="AIK158" s="17"/>
      <c r="AIL158" s="17"/>
      <c r="AIM158" s="17"/>
      <c r="AIN158" s="17"/>
      <c r="AIO158" s="17"/>
      <c r="AIP158" s="17"/>
      <c r="AIQ158" s="17"/>
      <c r="AIR158" s="17"/>
      <c r="AIS158" s="17"/>
      <c r="AIT158" s="17"/>
      <c r="AIU158" s="17"/>
      <c r="AIV158" s="17"/>
      <c r="AIW158" s="17"/>
      <c r="AIX158" s="17"/>
      <c r="AIY158" s="17"/>
      <c r="AIZ158" s="17"/>
      <c r="AJA158" s="17"/>
      <c r="AJB158" s="17"/>
      <c r="AJC158" s="17"/>
      <c r="AJD158" s="17"/>
      <c r="AJE158" s="17"/>
      <c r="AJF158" s="17"/>
      <c r="AJG158" s="17"/>
      <c r="AJH158" s="17"/>
      <c r="AJI158" s="17"/>
      <c r="AJJ158" s="17"/>
      <c r="AJK158" s="17"/>
      <c r="AJL158" s="17"/>
      <c r="AJM158" s="17"/>
      <c r="AJN158" s="17"/>
      <c r="AJO158" s="17"/>
      <c r="AJP158" s="17"/>
      <c r="AJQ158" s="17"/>
      <c r="AJR158" s="17"/>
      <c r="AJS158" s="17"/>
      <c r="AJT158" s="17"/>
      <c r="AJU158" s="17"/>
      <c r="AJV158" s="17"/>
      <c r="AJW158" s="17"/>
      <c r="AJX158" s="17"/>
      <c r="AJY158" s="17"/>
      <c r="AJZ158" s="17"/>
      <c r="AKA158" s="17"/>
      <c r="AKB158" s="17"/>
      <c r="AKC158" s="17"/>
      <c r="AKD158" s="17"/>
      <c r="AKE158" s="17"/>
      <c r="AKF158" s="17"/>
      <c r="AKG158" s="17"/>
      <c r="AKH158" s="17"/>
      <c r="AKI158" s="17"/>
      <c r="AKJ158" s="17"/>
      <c r="AKK158" s="17"/>
      <c r="AKL158" s="17"/>
      <c r="AKM158" s="17"/>
      <c r="AKN158" s="17"/>
      <c r="AKO158" s="17"/>
      <c r="AKP158" s="17"/>
      <c r="AKQ158" s="17"/>
      <c r="AKR158" s="17"/>
      <c r="AKS158" s="17"/>
      <c r="AKT158" s="17"/>
      <c r="AKU158" s="17"/>
      <c r="AKV158" s="17"/>
      <c r="AKW158" s="17"/>
      <c r="AKX158" s="17"/>
      <c r="AKY158" s="17"/>
      <c r="AKZ158" s="17"/>
      <c r="ALA158" s="17"/>
      <c r="ALB158" s="17"/>
      <c r="ALC158" s="17"/>
      <c r="ALD158" s="17"/>
      <c r="ALE158" s="17"/>
      <c r="ALF158" s="17"/>
      <c r="ALG158" s="17"/>
      <c r="ALH158" s="17"/>
      <c r="ALI158" s="17"/>
      <c r="ALJ158" s="17"/>
      <c r="ALK158" s="17"/>
      <c r="ALL158" s="17"/>
      <c r="ALM158" s="17"/>
      <c r="ALN158" s="17"/>
      <c r="ALO158" s="17"/>
      <c r="ALP158" s="17"/>
      <c r="ALQ158" s="17"/>
      <c r="ALR158" s="17"/>
      <c r="ALS158" s="17"/>
      <c r="ALT158" s="17"/>
      <c r="ALU158" s="17"/>
      <c r="ALV158" s="17"/>
      <c r="ALW158" s="17"/>
      <c r="ALX158" s="17"/>
      <c r="ALY158" s="17"/>
      <c r="ALZ158" s="17"/>
      <c r="AMA158" s="17"/>
      <c r="AMB158" s="17"/>
      <c r="AMC158" s="17"/>
      <c r="AMD158" s="17"/>
      <c r="AME158" s="17"/>
      <c r="AMF158" s="17"/>
      <c r="AMG158" s="17"/>
      <c r="AMH158" s="17"/>
      <c r="AMI158" s="17"/>
      <c r="AMJ158" s="17"/>
      <c r="AMK158" s="17"/>
      <c r="AML158" s="17"/>
      <c r="AMM158" s="17"/>
      <c r="AMN158" s="17"/>
      <c r="AMO158" s="17"/>
      <c r="AMP158" s="17"/>
      <c r="AMQ158" s="17"/>
      <c r="AMR158" s="17"/>
      <c r="AMS158" s="17"/>
      <c r="AMT158" s="17"/>
      <c r="AMU158" s="17"/>
      <c r="AMV158" s="17"/>
      <c r="AMW158" s="17"/>
      <c r="AMX158" s="17"/>
      <c r="AMY158" s="17"/>
      <c r="AMZ158" s="17"/>
      <c r="ANA158" s="17"/>
      <c r="ANB158" s="17"/>
      <c r="ANC158" s="17"/>
      <c r="AND158" s="17"/>
      <c r="ANE158" s="17"/>
      <c r="ANF158" s="17"/>
      <c r="ANG158" s="17"/>
      <c r="ANH158" s="17"/>
      <c r="ANI158" s="17"/>
      <c r="ANJ158" s="17"/>
      <c r="ANK158" s="17"/>
      <c r="ANL158" s="17"/>
      <c r="ANM158" s="17"/>
      <c r="ANN158" s="17"/>
      <c r="ANO158" s="17"/>
      <c r="ANP158" s="17"/>
      <c r="ANQ158" s="17"/>
      <c r="ANR158" s="17"/>
      <c r="ANS158" s="17"/>
      <c r="ANT158" s="17"/>
      <c r="ANU158" s="17"/>
      <c r="ANV158" s="17"/>
      <c r="ANW158" s="17"/>
      <c r="ANX158" s="17"/>
      <c r="ANY158" s="17"/>
      <c r="ANZ158" s="17"/>
      <c r="AOA158" s="17"/>
      <c r="AOB158" s="17"/>
      <c r="AOC158" s="17"/>
      <c r="AOD158" s="17"/>
      <c r="AOE158" s="17"/>
      <c r="AOF158" s="17"/>
      <c r="AOG158" s="17"/>
      <c r="AOH158" s="17"/>
      <c r="AOI158" s="17"/>
      <c r="AOJ158" s="17"/>
      <c r="AOK158" s="17"/>
      <c r="AOL158" s="17"/>
      <c r="AOM158" s="17"/>
      <c r="AON158" s="17"/>
      <c r="AOO158" s="17"/>
      <c r="AOP158" s="17"/>
      <c r="AOQ158" s="17"/>
      <c r="AOR158" s="17"/>
      <c r="AOS158" s="17"/>
      <c r="AOT158" s="17"/>
      <c r="AOU158" s="17"/>
      <c r="AOV158" s="17"/>
      <c r="AOW158" s="17"/>
      <c r="AOX158" s="17"/>
      <c r="AOY158" s="17"/>
      <c r="AOZ158" s="17"/>
      <c r="APA158" s="17"/>
      <c r="APB158" s="17"/>
      <c r="APC158" s="17"/>
      <c r="APD158" s="17"/>
      <c r="APE158" s="17"/>
      <c r="APF158" s="17"/>
      <c r="APG158" s="17"/>
      <c r="APH158" s="17"/>
      <c r="API158" s="17"/>
      <c r="APJ158" s="17"/>
      <c r="APK158" s="17"/>
      <c r="APL158" s="17"/>
      <c r="APM158" s="17"/>
      <c r="APN158" s="17"/>
      <c r="APO158" s="17"/>
      <c r="APP158" s="17"/>
      <c r="APQ158" s="17"/>
      <c r="APR158" s="17"/>
      <c r="APS158" s="17"/>
      <c r="APT158" s="17"/>
      <c r="APU158" s="17"/>
      <c r="APV158" s="17"/>
      <c r="APW158" s="17"/>
      <c r="APX158" s="17"/>
      <c r="APY158" s="17"/>
      <c r="APZ158" s="17"/>
      <c r="AQA158" s="17"/>
      <c r="AQB158" s="17"/>
      <c r="AQC158" s="17"/>
      <c r="AQD158" s="17"/>
      <c r="AQE158" s="17"/>
      <c r="AQF158" s="17"/>
      <c r="AQG158" s="17"/>
      <c r="AQH158" s="17"/>
      <c r="AQI158" s="17"/>
      <c r="AQJ158" s="17"/>
      <c r="AQK158" s="17"/>
      <c r="AQL158" s="17"/>
      <c r="AQM158" s="17"/>
      <c r="AQN158" s="17"/>
      <c r="AQO158" s="17"/>
      <c r="AQP158" s="17"/>
      <c r="AQQ158" s="17"/>
      <c r="AQR158" s="17"/>
      <c r="AQS158" s="17"/>
      <c r="AQT158" s="17"/>
      <c r="AQU158" s="17"/>
      <c r="AQV158" s="17"/>
      <c r="AQW158" s="17"/>
      <c r="AQX158" s="17"/>
      <c r="AQY158" s="17"/>
      <c r="AQZ158" s="17"/>
      <c r="ARA158" s="17"/>
      <c r="ARB158" s="17"/>
      <c r="ARC158" s="17"/>
      <c r="ARD158" s="17"/>
      <c r="ARE158" s="17"/>
      <c r="ARF158" s="17"/>
      <c r="ARG158" s="17"/>
      <c r="ARH158" s="17"/>
      <c r="ARI158" s="17"/>
      <c r="ARJ158" s="17"/>
      <c r="ARK158" s="17"/>
      <c r="ARL158" s="17"/>
      <c r="ARM158" s="17"/>
      <c r="ARN158" s="17"/>
      <c r="ARO158" s="17"/>
      <c r="ARP158" s="17"/>
      <c r="ARQ158" s="17"/>
      <c r="ARR158" s="17"/>
      <c r="ARS158" s="17"/>
      <c r="ART158" s="17"/>
      <c r="ARU158" s="17"/>
      <c r="ARV158" s="17"/>
      <c r="ARW158" s="17"/>
      <c r="ARX158" s="17"/>
      <c r="ARY158" s="17"/>
      <c r="ARZ158" s="17"/>
      <c r="ASA158" s="17"/>
      <c r="ASB158" s="17"/>
      <c r="ASC158" s="17"/>
      <c r="ASD158" s="17"/>
      <c r="ASE158" s="17"/>
      <c r="ASF158" s="17"/>
      <c r="ASG158" s="17"/>
      <c r="ASH158" s="17"/>
      <c r="ASI158" s="17"/>
      <c r="ASJ158" s="17"/>
      <c r="ASK158" s="17"/>
      <c r="ASL158" s="17"/>
      <c r="ASM158" s="17"/>
      <c r="ASN158" s="17"/>
      <c r="ASO158" s="17"/>
      <c r="ASP158" s="17"/>
      <c r="ASQ158" s="17"/>
      <c r="ASR158" s="17"/>
      <c r="ASS158" s="17"/>
      <c r="AST158" s="17"/>
      <c r="ASU158" s="17"/>
      <c r="ASV158" s="17"/>
      <c r="ASW158" s="17"/>
      <c r="ASX158" s="17"/>
      <c r="ASY158" s="17"/>
      <c r="ASZ158" s="17"/>
      <c r="ATA158" s="17"/>
      <c r="ATB158" s="17"/>
      <c r="ATC158" s="17"/>
      <c r="ATD158" s="17"/>
      <c r="ATE158" s="17"/>
      <c r="ATF158" s="17"/>
      <c r="ATG158" s="17"/>
      <c r="ATH158" s="17"/>
      <c r="ATI158" s="17"/>
      <c r="ATJ158" s="17"/>
      <c r="ATK158" s="17"/>
      <c r="ATL158" s="17"/>
      <c r="ATM158" s="17"/>
      <c r="ATN158" s="17"/>
      <c r="ATO158" s="17"/>
      <c r="ATP158" s="17"/>
      <c r="ATQ158" s="17"/>
      <c r="ATR158" s="17"/>
      <c r="ATS158" s="17"/>
      <c r="ATT158" s="17"/>
      <c r="ATU158" s="17"/>
      <c r="ATV158" s="17"/>
      <c r="ATW158" s="17"/>
      <c r="ATX158" s="17"/>
      <c r="ATY158" s="17"/>
      <c r="ATZ158" s="17"/>
      <c r="AUA158" s="17"/>
      <c r="AUB158" s="17"/>
      <c r="AUC158" s="17"/>
      <c r="AUD158" s="17"/>
      <c r="AUE158" s="17"/>
      <c r="AUF158" s="17"/>
      <c r="AUG158" s="17"/>
      <c r="AUH158" s="17"/>
      <c r="AUI158" s="17"/>
      <c r="AUJ158" s="17"/>
      <c r="AUK158" s="17"/>
      <c r="AUL158" s="17"/>
      <c r="AUM158" s="17"/>
      <c r="AUN158" s="17"/>
      <c r="AUO158" s="17"/>
      <c r="AUP158" s="17"/>
      <c r="AUQ158" s="17"/>
      <c r="AUR158" s="17"/>
      <c r="AUS158" s="17"/>
      <c r="AUT158" s="17"/>
      <c r="AUU158" s="17"/>
      <c r="AUV158" s="17"/>
      <c r="AUW158" s="17"/>
      <c r="AUX158" s="17"/>
      <c r="AUY158" s="17"/>
      <c r="AUZ158" s="17"/>
      <c r="AVA158" s="17"/>
      <c r="AVB158" s="17"/>
      <c r="AVC158" s="17"/>
      <c r="AVD158" s="17"/>
      <c r="AVE158" s="17"/>
      <c r="AVF158" s="17"/>
      <c r="AVG158" s="17"/>
      <c r="AVH158" s="17"/>
      <c r="AVI158" s="17"/>
      <c r="AVJ158" s="17"/>
      <c r="AVK158" s="17"/>
      <c r="AVL158" s="17"/>
      <c r="AVM158" s="17"/>
      <c r="AVN158" s="17"/>
      <c r="AVO158" s="17"/>
      <c r="AVP158" s="17"/>
      <c r="AVQ158" s="17"/>
      <c r="AVR158" s="17"/>
      <c r="AVS158" s="17"/>
      <c r="AVT158" s="17"/>
      <c r="AVU158" s="17"/>
      <c r="AVV158" s="17"/>
      <c r="AVW158" s="17"/>
      <c r="AVX158" s="17"/>
      <c r="AVY158" s="17"/>
      <c r="AVZ158" s="17"/>
      <c r="AWA158" s="17"/>
      <c r="AWB158" s="17"/>
      <c r="AWC158" s="17"/>
      <c r="AWD158" s="17"/>
      <c r="AWE158" s="17"/>
      <c r="AWF158" s="17"/>
      <c r="AWG158" s="17"/>
      <c r="AWH158" s="17"/>
      <c r="AWI158" s="17"/>
      <c r="AWJ158" s="17"/>
      <c r="AWK158" s="17"/>
      <c r="AWL158" s="17"/>
      <c r="AWM158" s="17"/>
      <c r="AWN158" s="17"/>
      <c r="AWO158" s="17"/>
      <c r="AWP158" s="17"/>
      <c r="AWQ158" s="17"/>
      <c r="AWR158" s="17"/>
      <c r="AWS158" s="17"/>
      <c r="AWT158" s="17"/>
      <c r="AWU158" s="17"/>
      <c r="AWV158" s="17"/>
      <c r="AWW158" s="17"/>
      <c r="AWX158" s="17"/>
      <c r="AWY158" s="17"/>
      <c r="AWZ158" s="17"/>
      <c r="AXA158" s="17"/>
      <c r="AXB158" s="17"/>
      <c r="AXC158" s="17"/>
      <c r="AXD158" s="17"/>
      <c r="AXE158" s="17"/>
      <c r="AXF158" s="17"/>
      <c r="AXG158" s="17"/>
      <c r="AXH158" s="17"/>
      <c r="AXI158" s="17"/>
      <c r="AXJ158" s="17"/>
      <c r="AXK158" s="17"/>
      <c r="AXL158" s="17"/>
      <c r="AXM158" s="17"/>
      <c r="AXN158" s="17"/>
      <c r="AXO158" s="17"/>
      <c r="AXP158" s="17"/>
      <c r="AXQ158" s="17"/>
      <c r="AXR158" s="17"/>
      <c r="AXS158" s="17"/>
      <c r="AXT158" s="17"/>
      <c r="AXU158" s="17"/>
      <c r="AXV158" s="17"/>
      <c r="AXW158" s="17"/>
      <c r="AXX158" s="17"/>
      <c r="AXY158" s="17"/>
      <c r="AXZ158" s="17"/>
      <c r="AYA158" s="17"/>
      <c r="AYB158" s="16">
        <v>82.7166758</v>
      </c>
      <c r="AYC158" s="14" t="s">
        <v>3971</v>
      </c>
      <c r="AYD158" s="14" t="s">
        <v>3999</v>
      </c>
      <c r="AYE158" s="14" t="s">
        <v>3999</v>
      </c>
      <c r="AYF158" s="14" t="s">
        <v>3979</v>
      </c>
      <c r="AYG158" s="16">
        <v>0.24179632</v>
      </c>
      <c r="AYH158" s="16">
        <v>105.286612</v>
      </c>
      <c r="AYI158" s="14" t="s">
        <v>2563</v>
      </c>
      <c r="AYJ158" s="16">
        <v>3.0</v>
      </c>
      <c r="AYK158" s="16">
        <v>0.09982068</v>
      </c>
      <c r="AYL158" s="14" t="s">
        <v>3973</v>
      </c>
      <c r="AYM158" s="14" t="s">
        <v>2574</v>
      </c>
      <c r="AYN158" s="14" t="s">
        <v>2574</v>
      </c>
      <c r="AYO158" s="14" t="s">
        <v>2574</v>
      </c>
      <c r="AYP158" s="14" t="s">
        <v>2574</v>
      </c>
      <c r="AYQ158" s="14" t="s">
        <v>2574</v>
      </c>
      <c r="AYR158" s="14" t="s">
        <v>2563</v>
      </c>
      <c r="AYS158" s="16">
        <v>1.0</v>
      </c>
      <c r="AYT158" s="14" t="s">
        <v>2574</v>
      </c>
      <c r="AYU158" s="14" t="s">
        <v>2574</v>
      </c>
      <c r="AYV158" s="14" t="s">
        <v>2574</v>
      </c>
      <c r="AYW158" s="14" t="s">
        <v>3371</v>
      </c>
      <c r="AYX158" s="14" t="s">
        <v>2574</v>
      </c>
      <c r="AYY158" s="14" t="s">
        <v>2563</v>
      </c>
      <c r="AYZ158" s="14" t="s">
        <v>2563</v>
      </c>
      <c r="AZA158" s="16">
        <v>81.0</v>
      </c>
      <c r="AZB158" s="16">
        <v>5696.0</v>
      </c>
      <c r="AZC158" s="16">
        <v>2.0</v>
      </c>
      <c r="AZD158" s="16">
        <v>196.0</v>
      </c>
      <c r="AZE158" s="16">
        <v>2383.01274</v>
      </c>
      <c r="AZF158" s="17"/>
      <c r="AZG158" s="17"/>
      <c r="AZH158" s="17"/>
      <c r="AZI158" s="17"/>
      <c r="AZJ158" s="17"/>
      <c r="AZK158" s="17"/>
      <c r="AZL158" s="17"/>
      <c r="AZM158" s="17"/>
      <c r="AZN158" s="17"/>
      <c r="AZO158" s="17"/>
      <c r="AZP158" s="17"/>
      <c r="AZQ158" s="17"/>
      <c r="AZR158" s="17"/>
      <c r="AZS158" s="17"/>
      <c r="AZT158" s="17"/>
      <c r="AZU158" s="17"/>
      <c r="AZV158" s="17"/>
      <c r="AZW158" s="17"/>
      <c r="AZX158" s="17"/>
      <c r="AZY158" s="17"/>
      <c r="AZZ158" s="17"/>
      <c r="BAA158" s="17"/>
      <c r="BAB158" s="17"/>
      <c r="BAC158" s="17"/>
      <c r="BAD158" s="17"/>
      <c r="BAE158" s="17"/>
      <c r="BAF158" s="17"/>
      <c r="BAG158" s="17"/>
      <c r="BAH158" s="17"/>
      <c r="BAI158" s="17"/>
      <c r="BAJ158" s="17"/>
      <c r="BAK158" s="17"/>
      <c r="BAL158" s="17"/>
      <c r="BAM158" s="17"/>
      <c r="BAN158" s="17"/>
      <c r="BAO158" s="17"/>
      <c r="BAP158" s="17"/>
      <c r="BAQ158" s="17"/>
      <c r="BAR158" s="17"/>
      <c r="BAS158" s="17"/>
      <c r="BAT158" s="17"/>
      <c r="BAU158" s="17"/>
      <c r="BAV158" s="17"/>
      <c r="BAW158" s="17"/>
      <c r="BAX158" s="17"/>
      <c r="BAY158" s="17"/>
      <c r="BAZ158" s="17"/>
      <c r="BBA158" s="17"/>
      <c r="BBB158" s="17"/>
      <c r="BBC158" s="17"/>
      <c r="BBD158" s="17"/>
      <c r="BBE158" s="17"/>
      <c r="BBF158" s="17"/>
      <c r="BBG158" s="17"/>
      <c r="BBH158" s="17"/>
      <c r="BBI158" s="17"/>
      <c r="BBJ158" s="17"/>
      <c r="BBK158" s="17"/>
      <c r="BBL158" s="17"/>
      <c r="BBM158" s="17"/>
      <c r="BBN158" s="17"/>
      <c r="BBO158" s="17"/>
      <c r="BBP158" s="17"/>
      <c r="BBQ158" s="17"/>
      <c r="BBR158" s="17"/>
      <c r="BBS158" s="17"/>
      <c r="BBT158" s="17"/>
      <c r="BBU158" s="17"/>
      <c r="BBV158" s="17"/>
      <c r="BBW158" s="17"/>
      <c r="BBX158" s="17"/>
      <c r="BBY158" s="17"/>
      <c r="BBZ158" s="17"/>
      <c r="BCA158" s="17"/>
      <c r="BCB158" s="17"/>
      <c r="BCC158" s="17"/>
      <c r="BCD158" s="17"/>
      <c r="BCE158" s="17"/>
      <c r="BCF158" s="17"/>
      <c r="BCG158" s="17"/>
      <c r="BCH158" s="17"/>
      <c r="BCI158" s="17"/>
      <c r="BCJ158" s="17"/>
      <c r="BCK158" s="17"/>
      <c r="BCL158" s="17"/>
      <c r="BCM158" s="17"/>
      <c r="BCN158" s="17"/>
      <c r="BCO158" s="17"/>
      <c r="BCP158" s="17"/>
      <c r="BCQ158" s="17"/>
      <c r="BCR158" s="17"/>
      <c r="BCS158" s="17"/>
      <c r="BCT158" s="17"/>
      <c r="BCU158" s="17"/>
      <c r="BCV158" s="17"/>
      <c r="BCW158" s="17"/>
      <c r="BCX158" s="17"/>
      <c r="BCY158" s="17"/>
      <c r="BCZ158" s="17"/>
      <c r="BDA158" s="17"/>
      <c r="BDB158" s="17"/>
      <c r="BDC158" s="17"/>
      <c r="BDD158" s="17"/>
      <c r="BDE158" s="17"/>
      <c r="BDF158" s="17"/>
      <c r="BDG158" s="17"/>
      <c r="BDH158" s="17"/>
      <c r="BDI158" s="17"/>
      <c r="BDJ158" s="17"/>
      <c r="BDK158" s="17"/>
      <c r="BDL158" s="17"/>
      <c r="BDM158" s="17"/>
      <c r="BDN158" s="17"/>
      <c r="BDO158" s="17"/>
      <c r="BDP158" s="17"/>
      <c r="BDQ158" s="17"/>
      <c r="BDR158" s="17"/>
      <c r="BDS158" s="17"/>
      <c r="BDT158" s="17"/>
      <c r="BDU158" s="17"/>
      <c r="BDV158" s="17"/>
      <c r="BDW158" s="17"/>
      <c r="BDX158" s="17"/>
      <c r="BDY158" s="17"/>
      <c r="BDZ158" s="17"/>
      <c r="BEA158" s="17"/>
      <c r="BEB158" s="17"/>
      <c r="BEC158" s="17"/>
      <c r="BED158" s="17"/>
      <c r="BEE158" s="17"/>
      <c r="BEF158" s="17"/>
      <c r="BEG158" s="17"/>
      <c r="BEH158" s="17"/>
      <c r="BEI158" s="17"/>
      <c r="BEJ158" s="17"/>
      <c r="BEK158" s="17"/>
      <c r="BEL158" s="17"/>
      <c r="BEM158" s="17"/>
      <c r="BEN158" s="17"/>
      <c r="BEO158" s="17"/>
      <c r="BEP158" s="17"/>
      <c r="BEQ158" s="17"/>
      <c r="BER158" s="17"/>
      <c r="BES158" s="17"/>
      <c r="BET158" s="17"/>
      <c r="BEU158" s="17"/>
      <c r="BEV158" s="17"/>
      <c r="BEW158" s="17"/>
      <c r="BEX158" s="17"/>
      <c r="BEY158" s="17"/>
      <c r="BEZ158" s="17"/>
      <c r="BFA158" s="17"/>
      <c r="BFB158" s="17"/>
      <c r="BFC158" s="17"/>
      <c r="BFD158" s="17"/>
      <c r="BFE158" s="17"/>
      <c r="BFF158" s="17"/>
      <c r="BFG158" s="17"/>
      <c r="BFH158" s="17"/>
      <c r="BFI158" s="17"/>
      <c r="BFJ158" s="17"/>
      <c r="BFK158" s="17"/>
      <c r="BFL158" s="17"/>
      <c r="BFM158" s="17"/>
      <c r="BFN158" s="17"/>
      <c r="BFO158" s="17"/>
      <c r="BFP158" s="17"/>
      <c r="BFQ158" s="17"/>
      <c r="BFR158" s="17"/>
      <c r="BFS158" s="17"/>
      <c r="BFT158" s="17"/>
      <c r="BFU158" s="17"/>
      <c r="BFV158" s="17"/>
      <c r="BFW158" s="17"/>
      <c r="BFX158" s="17"/>
      <c r="BFY158" s="17"/>
      <c r="BFZ158" s="17"/>
      <c r="BGA158" s="17"/>
      <c r="BGB158" s="17"/>
      <c r="BGC158" s="17"/>
      <c r="BGD158" s="17"/>
      <c r="BGE158" s="17"/>
      <c r="BGF158" s="17"/>
      <c r="BGG158" s="17"/>
      <c r="BGH158" s="17"/>
      <c r="BGI158" s="17"/>
      <c r="BGJ158" s="17"/>
      <c r="BGK158" s="17"/>
      <c r="BGL158" s="17"/>
      <c r="BGM158" s="17"/>
      <c r="BGN158" s="17"/>
      <c r="BGO158" s="17"/>
      <c r="BGP158" s="17"/>
      <c r="BGQ158" s="17"/>
      <c r="BGR158" s="17"/>
      <c r="BGS158" s="17"/>
      <c r="BGT158" s="17"/>
      <c r="BGU158" s="17"/>
      <c r="BGV158" s="17"/>
      <c r="BGW158" s="17"/>
      <c r="BGX158" s="17"/>
      <c r="BGY158" s="17"/>
      <c r="BGZ158" s="17"/>
      <c r="BHA158" s="17"/>
      <c r="BHB158" s="17"/>
      <c r="BHC158" s="17"/>
      <c r="BHD158" s="17"/>
      <c r="BHE158" s="17"/>
      <c r="BHF158" s="17"/>
      <c r="BHG158" s="17"/>
      <c r="BHH158" s="17"/>
      <c r="BHI158" s="17"/>
      <c r="BHJ158" s="17"/>
      <c r="BHK158" s="17"/>
      <c r="BHL158" s="17"/>
      <c r="BHM158" s="17"/>
      <c r="BHN158" s="17"/>
      <c r="BHO158" s="17"/>
      <c r="BHP158" s="17"/>
      <c r="BHQ158" s="17"/>
      <c r="BHR158" s="17"/>
      <c r="BHS158" s="17"/>
      <c r="BHT158" s="17"/>
      <c r="BHU158" s="17"/>
      <c r="BHV158" s="17"/>
      <c r="BHW158" s="17"/>
      <c r="BHX158" s="17"/>
      <c r="BHY158" s="17"/>
      <c r="BHZ158" s="17"/>
      <c r="BIA158" s="17"/>
      <c r="BIB158" s="17"/>
      <c r="BIC158" s="17"/>
      <c r="BID158" s="17"/>
      <c r="BIE158" s="17"/>
      <c r="BIF158" s="17"/>
      <c r="BIG158" s="17"/>
      <c r="BIH158" s="17"/>
      <c r="BII158" s="17"/>
      <c r="BIJ158" s="17"/>
      <c r="BIK158" s="17"/>
      <c r="BIL158" s="17"/>
      <c r="BIM158" s="17"/>
      <c r="BIN158" s="17"/>
      <c r="BIO158" s="17"/>
      <c r="BIP158" s="17"/>
      <c r="BIQ158" s="17"/>
      <c r="BIR158" s="17"/>
      <c r="BIS158" s="17"/>
      <c r="BIT158" s="17"/>
      <c r="BIU158" s="17"/>
      <c r="BIV158" s="17"/>
      <c r="BIW158" s="17"/>
      <c r="BIX158" s="17"/>
      <c r="BIY158" s="17"/>
      <c r="BIZ158" s="17"/>
      <c r="BJA158" s="17"/>
      <c r="BJB158" s="17"/>
      <c r="BJC158" s="17"/>
      <c r="BJD158" s="17"/>
      <c r="BJE158" s="17"/>
      <c r="BJF158" s="17"/>
      <c r="BJG158" s="17"/>
      <c r="BJH158" s="17"/>
      <c r="BJI158" s="17"/>
      <c r="BJJ158" s="17"/>
      <c r="BJK158" s="17"/>
      <c r="BJL158" s="17"/>
      <c r="BJM158" s="17"/>
      <c r="BJN158" s="17"/>
      <c r="BJO158" s="17"/>
      <c r="BJP158" s="17"/>
      <c r="BJQ158" s="17"/>
      <c r="BJR158" s="17"/>
      <c r="BJS158" s="17"/>
      <c r="BJT158" s="17"/>
      <c r="BJU158" s="17"/>
      <c r="BJV158" s="17"/>
      <c r="BJW158" s="17"/>
      <c r="BJX158" s="17"/>
      <c r="BJY158" s="17"/>
      <c r="BJZ158" s="17"/>
      <c r="BKA158" s="17"/>
      <c r="BKB158" s="17"/>
      <c r="BKC158" s="17"/>
      <c r="BKD158" s="17"/>
      <c r="BKE158" s="17"/>
      <c r="BKF158" s="17"/>
      <c r="BKG158" s="17"/>
      <c r="BKH158" s="17"/>
      <c r="BKI158" s="17"/>
      <c r="BKJ158" s="17"/>
      <c r="BKK158" s="17"/>
      <c r="BKL158" s="17"/>
      <c r="BKM158" s="17"/>
      <c r="BKN158" s="17"/>
      <c r="BKO158" s="17"/>
      <c r="BKP158" s="17"/>
      <c r="BKQ158" s="17"/>
      <c r="BKR158" s="17"/>
      <c r="BKS158" s="17"/>
      <c r="BKT158" s="17"/>
      <c r="BKU158" s="17"/>
      <c r="BKV158" s="17"/>
      <c r="BKW158" s="17"/>
      <c r="BKX158" s="17"/>
      <c r="BKY158" s="17"/>
      <c r="BKZ158" s="17"/>
      <c r="BLA158" s="17"/>
      <c r="BLB158" s="17"/>
      <c r="BLC158" s="17"/>
      <c r="BLD158" s="17"/>
      <c r="BLE158" s="17"/>
      <c r="BLF158" s="17"/>
      <c r="BLG158" s="17"/>
      <c r="BLH158" s="17"/>
      <c r="BLI158" s="17"/>
      <c r="BLJ158" s="17"/>
      <c r="BLK158" s="17"/>
      <c r="BLL158" s="17"/>
      <c r="BLM158" s="17"/>
      <c r="BLN158" s="17"/>
      <c r="BLO158" s="17"/>
      <c r="BLP158" s="17"/>
      <c r="BLQ158" s="17"/>
      <c r="BLR158" s="17"/>
      <c r="BLS158" s="17"/>
      <c r="BLT158" s="17"/>
      <c r="BLU158" s="17"/>
      <c r="BLV158" s="17"/>
      <c r="BLW158" s="17"/>
      <c r="BLX158" s="17"/>
      <c r="BLY158" s="17"/>
      <c r="BLZ158" s="17"/>
      <c r="BMA158" s="17"/>
      <c r="BMB158" s="17"/>
      <c r="BMC158" s="17"/>
      <c r="BMD158" s="17"/>
      <c r="BME158" s="17"/>
      <c r="BMF158" s="17"/>
      <c r="BMG158" s="17"/>
      <c r="BMH158" s="17"/>
      <c r="BMI158" s="17"/>
      <c r="BMJ158" s="17"/>
      <c r="BMK158" s="17"/>
      <c r="BML158" s="17"/>
      <c r="BMM158" s="17"/>
      <c r="BMN158" s="17"/>
      <c r="BMO158" s="17"/>
      <c r="BMP158" s="17"/>
      <c r="BMQ158" s="17"/>
      <c r="BMR158" s="17"/>
      <c r="BMS158" s="17"/>
      <c r="BMT158" s="17"/>
      <c r="BMU158" s="17"/>
      <c r="BMV158" s="17"/>
      <c r="BMW158" s="17"/>
      <c r="BMX158" s="17"/>
      <c r="BMY158" s="17"/>
      <c r="BMZ158" s="17"/>
      <c r="BNA158" s="17"/>
      <c r="BNB158" s="17"/>
      <c r="BNC158" s="17"/>
      <c r="BND158" s="17"/>
      <c r="BNE158" s="17"/>
      <c r="BNF158" s="17"/>
      <c r="BNG158" s="17"/>
      <c r="BNH158" s="17"/>
      <c r="BNI158" s="17"/>
      <c r="BNJ158" s="17"/>
      <c r="BNK158" s="17"/>
      <c r="BNL158" s="17"/>
      <c r="BNM158" s="17"/>
      <c r="BNN158" s="17"/>
      <c r="BNO158" s="17"/>
      <c r="BNP158" s="17"/>
      <c r="BNQ158" s="17"/>
      <c r="BNR158" s="17"/>
      <c r="BNS158" s="17"/>
      <c r="BNT158" s="17"/>
      <c r="BNU158" s="17"/>
      <c r="BNV158" s="17"/>
      <c r="BNW158" s="17"/>
      <c r="BNX158" s="17"/>
      <c r="BNY158" s="17"/>
      <c r="BNZ158" s="17"/>
      <c r="BOA158" s="17"/>
      <c r="BOB158" s="17"/>
      <c r="BOC158" s="17"/>
      <c r="BOD158" s="17"/>
      <c r="BOE158" s="17"/>
      <c r="BOF158" s="17"/>
      <c r="BOG158" s="17"/>
      <c r="BOH158" s="17"/>
      <c r="BOI158" s="17"/>
      <c r="BOJ158" s="17"/>
      <c r="BOK158" s="17"/>
      <c r="BOL158" s="17"/>
      <c r="BOM158" s="17"/>
      <c r="BON158" s="17"/>
      <c r="BOO158" s="17"/>
      <c r="BOP158" s="17"/>
      <c r="BOQ158" s="17"/>
      <c r="BOR158" s="17"/>
      <c r="BOS158" s="17"/>
      <c r="BOT158" s="17"/>
      <c r="BOU158" s="17"/>
      <c r="BOV158" s="17"/>
      <c r="BOW158" s="17"/>
      <c r="BOX158" s="17"/>
      <c r="BOY158" s="17"/>
      <c r="BOZ158" s="17"/>
      <c r="BPA158" s="17"/>
      <c r="BPB158" s="17"/>
      <c r="BPC158" s="17"/>
      <c r="BPD158" s="17"/>
      <c r="BPE158" s="17"/>
      <c r="BPF158" s="17"/>
      <c r="BPG158" s="17"/>
      <c r="BPH158" s="17"/>
      <c r="BPI158" s="17"/>
      <c r="BPJ158" s="17"/>
      <c r="BPK158" s="17"/>
      <c r="BPL158" s="17"/>
      <c r="BPM158" s="17"/>
      <c r="BPN158" s="17"/>
      <c r="BPO158" s="17"/>
      <c r="BPP158" s="17"/>
      <c r="BPQ158" s="17"/>
      <c r="BPR158" s="17"/>
      <c r="BPS158" s="17"/>
      <c r="BPT158" s="17"/>
      <c r="BPU158" s="17"/>
      <c r="BPV158" s="17"/>
      <c r="BPW158" s="17"/>
      <c r="BPX158" s="17"/>
      <c r="BPY158" s="17"/>
      <c r="BPZ158" s="17"/>
      <c r="BQA158" s="17"/>
      <c r="BQB158" s="17"/>
      <c r="BQC158" s="17"/>
      <c r="BQD158" s="17"/>
      <c r="BQE158" s="17"/>
      <c r="BQF158" s="17"/>
      <c r="BQG158" s="17"/>
      <c r="BQH158" s="17"/>
      <c r="BQI158" s="17"/>
      <c r="BQJ158" s="17"/>
      <c r="BQK158" s="17"/>
      <c r="BQL158" s="17"/>
      <c r="BQM158" s="17"/>
      <c r="BQN158" s="17"/>
      <c r="BQO158" s="17"/>
      <c r="BQP158" s="17"/>
      <c r="BQQ158" s="17"/>
      <c r="BQR158" s="17"/>
      <c r="BQS158" s="17"/>
      <c r="BQT158" s="17"/>
      <c r="BQU158" s="17"/>
      <c r="BQV158" s="17"/>
      <c r="BQW158" s="17"/>
      <c r="BQX158" s="17"/>
      <c r="BQY158" s="17"/>
      <c r="BQZ158" s="17"/>
      <c r="BRA158" s="17"/>
      <c r="BRB158" s="17"/>
      <c r="BRC158" s="17"/>
      <c r="BRD158" s="17"/>
      <c r="BRE158" s="17"/>
      <c r="BRF158" s="17"/>
      <c r="BRG158" s="17"/>
      <c r="BRH158" s="17"/>
      <c r="BRI158" s="17"/>
      <c r="BRJ158" s="17"/>
      <c r="BRK158" s="17"/>
      <c r="BRL158" s="17"/>
      <c r="BRM158" s="17"/>
      <c r="BRN158" s="17"/>
      <c r="BRO158" s="17"/>
      <c r="BRP158" s="17"/>
      <c r="BRQ158" s="17"/>
      <c r="BRR158" s="17"/>
      <c r="BRS158" s="17"/>
      <c r="BRT158" s="17"/>
      <c r="BRU158" s="17"/>
      <c r="BRV158" s="17"/>
      <c r="BRW158" s="17"/>
      <c r="BRX158" s="17"/>
      <c r="BRY158" s="17"/>
      <c r="BRZ158" s="17"/>
      <c r="BSA158" s="17"/>
      <c r="BSB158" s="17"/>
      <c r="BSC158" s="17"/>
      <c r="BSD158" s="17"/>
      <c r="BSE158" s="17"/>
      <c r="BSF158" s="17"/>
      <c r="BSG158" s="17"/>
      <c r="BSH158" s="17"/>
      <c r="BSI158" s="17"/>
      <c r="BSJ158" s="17"/>
      <c r="BSK158" s="17"/>
      <c r="BSL158" s="17"/>
      <c r="BSM158" s="17"/>
      <c r="BSN158" s="17"/>
      <c r="BSO158" s="17"/>
      <c r="BSP158" s="17"/>
      <c r="BSQ158" s="17"/>
      <c r="BSR158" s="17"/>
      <c r="BSS158" s="17"/>
      <c r="BST158" s="17"/>
      <c r="BSU158" s="17"/>
      <c r="BSV158" s="17"/>
      <c r="BSW158" s="17"/>
      <c r="BSX158" s="17"/>
      <c r="BSY158" s="17"/>
      <c r="BSZ158" s="17"/>
      <c r="BTA158" s="17"/>
      <c r="BTB158" s="17"/>
      <c r="BTC158" s="17"/>
      <c r="BTD158" s="17"/>
      <c r="BTE158" s="17"/>
      <c r="BTF158" s="17"/>
      <c r="BTG158" s="17"/>
      <c r="BTH158" s="17"/>
      <c r="BTI158" s="17"/>
      <c r="BTJ158" s="17"/>
      <c r="BTK158" s="17"/>
      <c r="BTL158" s="17"/>
      <c r="BTM158" s="17"/>
      <c r="BTN158" s="17"/>
      <c r="BTO158" s="17"/>
      <c r="BTP158" s="17"/>
      <c r="BTQ158" s="17"/>
      <c r="BTR158" s="17"/>
      <c r="BTS158" s="17"/>
      <c r="BTT158" s="17"/>
      <c r="BTU158" s="17"/>
      <c r="BTV158" s="17"/>
      <c r="BTW158" s="17"/>
      <c r="BTX158" s="17"/>
      <c r="BTY158" s="17"/>
      <c r="BTZ158" s="17"/>
      <c r="BUA158" s="17"/>
      <c r="BUB158" s="17"/>
      <c r="BUC158" s="17"/>
      <c r="BUD158" s="17"/>
      <c r="BUE158" s="17"/>
      <c r="BUF158" s="17"/>
      <c r="BUG158" s="17"/>
      <c r="BUH158" s="17"/>
      <c r="BUI158" s="17"/>
      <c r="BUJ158" s="17"/>
      <c r="BUK158" s="17"/>
      <c r="BUL158" s="17"/>
      <c r="BUM158" s="17"/>
      <c r="BUN158" s="17"/>
      <c r="BUO158" s="17"/>
      <c r="BUP158" s="17"/>
      <c r="BUQ158" s="17"/>
      <c r="BUR158" s="17"/>
      <c r="BUS158" s="17"/>
      <c r="BUT158" s="17"/>
      <c r="BUU158" s="17"/>
      <c r="BUV158" s="17"/>
      <c r="BUW158" s="17"/>
      <c r="BUX158" s="17"/>
      <c r="BUY158" s="17"/>
      <c r="BUZ158" s="17"/>
      <c r="BVA158" s="17"/>
      <c r="BVB158" s="17"/>
      <c r="BVC158" s="17"/>
      <c r="BVD158" s="17"/>
      <c r="BVE158" s="17"/>
      <c r="BVF158" s="17"/>
      <c r="BVG158" s="17"/>
      <c r="BVH158" s="17"/>
      <c r="BVI158" s="17"/>
      <c r="BVJ158" s="17"/>
      <c r="BVK158" s="17"/>
      <c r="BVL158" s="17"/>
      <c r="BVM158" s="17"/>
      <c r="BVN158" s="17"/>
      <c r="BVO158" s="17"/>
      <c r="BVP158" s="17"/>
      <c r="BVQ158" s="17"/>
      <c r="BVR158" s="17"/>
      <c r="BVS158" s="17"/>
      <c r="BVT158" s="17"/>
      <c r="BVU158" s="17"/>
      <c r="BVV158" s="17"/>
      <c r="BVW158" s="17"/>
      <c r="BVX158" s="17"/>
      <c r="BVY158" s="17"/>
      <c r="BVZ158" s="17"/>
      <c r="BWA158" s="17"/>
      <c r="BWB158" s="17"/>
      <c r="BWC158" s="17"/>
      <c r="BWD158" s="17"/>
      <c r="BWE158" s="17"/>
      <c r="BWF158" s="17"/>
      <c r="BWG158" s="17"/>
      <c r="BWH158" s="17"/>
      <c r="BWI158" s="17"/>
      <c r="BWJ158" s="17"/>
      <c r="BWK158" s="17"/>
      <c r="BWL158" s="17"/>
      <c r="BWM158" s="17"/>
      <c r="BWN158" s="17"/>
      <c r="BWO158" s="17"/>
      <c r="BWP158" s="17"/>
      <c r="BWQ158" s="17"/>
      <c r="BWR158" s="17"/>
      <c r="BWS158" s="17"/>
      <c r="BWT158" s="17"/>
      <c r="BWU158" s="17"/>
      <c r="BWV158" s="17"/>
      <c r="BWW158" s="17"/>
      <c r="BWX158" s="17"/>
      <c r="BWY158" s="17"/>
      <c r="BWZ158" s="17"/>
      <c r="BXA158" s="17"/>
      <c r="BXB158" s="17"/>
      <c r="BXC158" s="17"/>
      <c r="BXD158" s="17"/>
      <c r="BXE158" s="17"/>
      <c r="BXF158" s="17"/>
      <c r="BXG158" s="17"/>
      <c r="BXH158" s="17"/>
      <c r="BXI158" s="17"/>
      <c r="BXJ158" s="17"/>
      <c r="BXK158" s="17"/>
      <c r="BXL158" s="17"/>
      <c r="BXM158" s="17"/>
      <c r="BXN158" s="17"/>
      <c r="BXO158" s="17"/>
      <c r="BXP158" s="17"/>
      <c r="BXQ158" s="17"/>
      <c r="BXR158" s="17"/>
      <c r="BXS158" s="17"/>
      <c r="BXT158" s="17"/>
      <c r="BXU158" s="17"/>
      <c r="BXV158" s="17"/>
      <c r="BXW158" s="17"/>
      <c r="BXX158" s="17"/>
      <c r="BXY158" s="17"/>
      <c r="BXZ158" s="17"/>
      <c r="BYA158" s="17"/>
      <c r="BYB158" s="17"/>
      <c r="BYC158" s="17"/>
      <c r="BYD158" s="17"/>
      <c r="BYE158" s="17"/>
      <c r="BYF158" s="17"/>
      <c r="BYG158" s="17"/>
      <c r="BYH158" s="17"/>
      <c r="BYI158" s="17"/>
      <c r="BYJ158" s="17"/>
      <c r="BYK158" s="17"/>
      <c r="BYL158" s="17"/>
      <c r="BYM158" s="17"/>
      <c r="BYN158" s="17"/>
      <c r="BYO158" s="17"/>
      <c r="BYP158" s="17"/>
      <c r="BYQ158" s="17"/>
      <c r="BYR158" s="17"/>
      <c r="BYS158" s="17"/>
      <c r="BYT158" s="17"/>
      <c r="BYU158" s="17"/>
      <c r="BYV158" s="17"/>
      <c r="BYW158" s="17"/>
      <c r="BYX158" s="17"/>
      <c r="BYY158" s="17"/>
      <c r="BYZ158" s="17"/>
      <c r="BZA158" s="17"/>
      <c r="BZB158" s="17"/>
      <c r="BZC158" s="17"/>
      <c r="BZD158" s="17"/>
      <c r="BZE158" s="17"/>
      <c r="BZF158" s="17"/>
      <c r="BZG158" s="17"/>
      <c r="BZH158" s="17"/>
      <c r="BZI158" s="17"/>
      <c r="BZJ158" s="17"/>
      <c r="BZK158" s="17"/>
      <c r="BZL158" s="17"/>
      <c r="BZM158" s="17"/>
      <c r="BZN158" s="17"/>
      <c r="BZO158" s="17"/>
      <c r="BZP158" s="17"/>
      <c r="BZQ158" s="17"/>
      <c r="BZR158" s="17"/>
      <c r="BZS158" s="17"/>
      <c r="BZT158" s="17"/>
      <c r="BZU158" s="17"/>
      <c r="BZV158" s="17"/>
      <c r="BZW158" s="17"/>
      <c r="BZX158" s="17"/>
      <c r="BZY158" s="17"/>
      <c r="BZZ158" s="17"/>
      <c r="CAA158" s="17"/>
      <c r="CAB158" s="17"/>
      <c r="CAC158" s="17"/>
      <c r="CAD158" s="17"/>
      <c r="CAE158" s="17"/>
      <c r="CAF158" s="17"/>
      <c r="CAG158" s="17"/>
      <c r="CAH158" s="17"/>
      <c r="CAI158" s="17"/>
      <c r="CAJ158" s="17"/>
      <c r="CAK158" s="17"/>
      <c r="CAL158" s="17"/>
      <c r="CAM158" s="17"/>
      <c r="CAN158" s="17"/>
      <c r="CAO158" s="17"/>
      <c r="CAP158" s="17"/>
      <c r="CAQ158" s="17"/>
      <c r="CAR158" s="17"/>
      <c r="CAS158" s="17"/>
      <c r="CAT158" s="17"/>
      <c r="CAU158" s="17"/>
      <c r="CAV158" s="17"/>
      <c r="CAW158" s="17"/>
      <c r="CAX158" s="17"/>
      <c r="CAY158" s="17"/>
      <c r="CAZ158" s="17"/>
      <c r="CBA158" s="17"/>
      <c r="CBB158" s="17"/>
      <c r="CBC158" s="17"/>
      <c r="CBD158" s="17"/>
      <c r="CBE158" s="17"/>
      <c r="CBF158" s="17"/>
      <c r="CBG158" s="17"/>
      <c r="CBH158" s="17"/>
      <c r="CBI158" s="17"/>
      <c r="CBJ158" s="17"/>
      <c r="CBK158" s="17"/>
      <c r="CBL158" s="17"/>
      <c r="CBM158" s="17"/>
      <c r="CBN158" s="17"/>
      <c r="CBO158" s="17"/>
      <c r="CBP158" s="17"/>
      <c r="CBQ158" s="17"/>
      <c r="CBR158" s="17"/>
      <c r="CBS158" s="17"/>
      <c r="CBT158" s="17"/>
      <c r="CBU158" s="17"/>
      <c r="CBV158" s="17"/>
      <c r="CBW158" s="17"/>
      <c r="CBX158" s="17"/>
      <c r="CBY158" s="17"/>
      <c r="CBZ158" s="17"/>
      <c r="CCA158" s="17"/>
      <c r="CCB158" s="17"/>
      <c r="CCC158" s="17"/>
      <c r="CCD158" s="17"/>
      <c r="CCE158" s="17"/>
      <c r="CCF158" s="17"/>
      <c r="CCG158" s="17"/>
      <c r="CCH158" s="17"/>
      <c r="CCI158" s="17"/>
      <c r="CCJ158" s="17"/>
      <c r="CCK158" s="17"/>
      <c r="CCL158" s="17"/>
      <c r="CCM158" s="17"/>
      <c r="CCN158" s="17"/>
      <c r="CCO158" s="17"/>
      <c r="CCP158" s="17"/>
      <c r="CCQ158" s="17"/>
      <c r="CCR158" s="17"/>
      <c r="CCS158" s="17"/>
      <c r="CCT158" s="17"/>
      <c r="CCU158" s="17"/>
      <c r="CCV158" s="17"/>
      <c r="CCW158" s="17"/>
      <c r="CCX158" s="17"/>
      <c r="CCY158" s="17"/>
      <c r="CCZ158" s="17"/>
      <c r="CDA158" s="17"/>
      <c r="CDB158" s="17"/>
      <c r="CDC158" s="17"/>
      <c r="CDD158" s="17"/>
      <c r="CDE158" s="17"/>
      <c r="CDF158" s="17"/>
      <c r="CDG158" s="17"/>
      <c r="CDH158" s="17"/>
      <c r="CDI158" s="17"/>
      <c r="CDJ158" s="17"/>
      <c r="CDK158" s="17"/>
      <c r="CDL158" s="17"/>
      <c r="CDM158" s="17"/>
      <c r="CDN158" s="17"/>
      <c r="CDO158" s="17"/>
      <c r="CDP158" s="17"/>
      <c r="CDQ158" s="17"/>
      <c r="CDR158" s="17"/>
      <c r="CDS158" s="17"/>
      <c r="CDT158" s="17"/>
      <c r="CDU158" s="17"/>
    </row>
    <row r="159">
      <c r="A159" s="14" t="s">
        <v>3968</v>
      </c>
      <c r="B159" s="14" t="s">
        <v>4000</v>
      </c>
      <c r="C159" s="14" t="s">
        <v>2614</v>
      </c>
      <c r="D159" s="14" t="s">
        <v>2614</v>
      </c>
      <c r="E159" s="14" t="s">
        <v>4001</v>
      </c>
      <c r="F159" s="14" t="s">
        <v>2835</v>
      </c>
      <c r="I159" s="14" t="s">
        <v>2558</v>
      </c>
      <c r="J159" s="14" t="s">
        <v>2618</v>
      </c>
      <c r="K159" s="14" t="s">
        <v>4002</v>
      </c>
      <c r="L159" s="14" t="s">
        <v>2658</v>
      </c>
      <c r="M159" s="17"/>
      <c r="N159" s="14" t="s">
        <v>21</v>
      </c>
      <c r="O159" s="14" t="s">
        <v>21</v>
      </c>
      <c r="P159" s="14" t="s">
        <v>21</v>
      </c>
      <c r="Q159" s="16">
        <v>11.0</v>
      </c>
      <c r="R159" s="16">
        <v>3877545.0</v>
      </c>
      <c r="S159" s="16">
        <v>3877546.0</v>
      </c>
      <c r="T159" s="14" t="s">
        <v>4003</v>
      </c>
      <c r="U159" s="14" t="s">
        <v>4004</v>
      </c>
      <c r="V159" s="14" t="s">
        <v>4005</v>
      </c>
      <c r="W159" s="14" t="s">
        <v>4006</v>
      </c>
      <c r="Z159" s="17"/>
      <c r="AA159" s="17"/>
      <c r="AB159" s="17"/>
      <c r="AC159" s="17"/>
      <c r="AD159" s="16">
        <v>364.0</v>
      </c>
      <c r="AE159" s="22">
        <v>45303.0</v>
      </c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4" t="s">
        <v>3970</v>
      </c>
      <c r="BB159" s="17"/>
      <c r="BC159" s="17"/>
      <c r="BD159" s="17"/>
      <c r="BE159" s="17"/>
      <c r="BF159" s="17"/>
      <c r="BG159" s="16">
        <v>1.0</v>
      </c>
      <c r="BH159" s="17"/>
      <c r="BI159" s="14" t="s">
        <v>2594</v>
      </c>
      <c r="BJ159" s="14" t="s">
        <v>2566</v>
      </c>
      <c r="BK159" s="17"/>
      <c r="BL159" s="17"/>
      <c r="BM159" s="16">
        <v>12.2</v>
      </c>
      <c r="BN159" s="17"/>
      <c r="BO159" s="17"/>
      <c r="BP159" s="17"/>
      <c r="BQ159" s="17"/>
      <c r="BR159" s="17"/>
      <c r="BS159" s="17"/>
      <c r="BT159" s="16">
        <v>22.8666667</v>
      </c>
      <c r="BU159" s="14" t="s">
        <v>2680</v>
      </c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6">
        <v>6.73333333</v>
      </c>
      <c r="CZ159" s="14" t="s">
        <v>2707</v>
      </c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  <c r="KL159" s="17"/>
      <c r="KM159" s="17"/>
      <c r="KN159" s="17"/>
      <c r="KO159" s="17"/>
      <c r="KP159" s="17"/>
      <c r="KQ159" s="17"/>
      <c r="KR159" s="17"/>
      <c r="KS159" s="17"/>
      <c r="KT159" s="17"/>
      <c r="KU159" s="17"/>
      <c r="KV159" s="17"/>
      <c r="KW159" s="17"/>
      <c r="KX159" s="17"/>
      <c r="KY159" s="17"/>
      <c r="KZ159" s="17"/>
      <c r="LA159" s="17"/>
      <c r="LB159" s="17"/>
      <c r="LC159" s="17"/>
      <c r="LD159" s="17"/>
      <c r="LE159" s="17"/>
      <c r="LF159" s="17"/>
      <c r="LG159" s="17"/>
      <c r="LH159" s="17"/>
      <c r="LI159" s="17"/>
      <c r="LJ159" s="17"/>
      <c r="LK159" s="17"/>
      <c r="LL159" s="17"/>
      <c r="LM159" s="17"/>
      <c r="LN159" s="17"/>
      <c r="LO159" s="17"/>
      <c r="LP159" s="17"/>
      <c r="LQ159" s="17"/>
      <c r="LR159" s="17"/>
      <c r="LS159" s="17"/>
      <c r="LT159" s="17"/>
      <c r="LU159" s="17"/>
      <c r="LV159" s="17"/>
      <c r="LW159" s="17"/>
      <c r="LX159" s="17"/>
      <c r="LY159" s="17"/>
      <c r="LZ159" s="17"/>
      <c r="MA159" s="17"/>
      <c r="MB159" s="17"/>
      <c r="MC159" s="17"/>
      <c r="MD159" s="17"/>
      <c r="ME159" s="17"/>
      <c r="MF159" s="17"/>
      <c r="MG159" s="17"/>
      <c r="MH159" s="17"/>
      <c r="MI159" s="17"/>
      <c r="MJ159" s="17"/>
      <c r="MK159" s="17"/>
      <c r="ML159" s="17"/>
      <c r="MM159" s="17"/>
      <c r="MN159" s="17"/>
      <c r="MO159" s="17"/>
      <c r="MP159" s="17"/>
      <c r="MQ159" s="17"/>
      <c r="MR159" s="17"/>
      <c r="MS159" s="17"/>
      <c r="MT159" s="17"/>
      <c r="MU159" s="17"/>
      <c r="MV159" s="17"/>
      <c r="MW159" s="17"/>
      <c r="MX159" s="17"/>
      <c r="MY159" s="17"/>
      <c r="MZ159" s="17"/>
      <c r="NA159" s="17"/>
      <c r="NB159" s="17"/>
      <c r="NC159" s="17"/>
      <c r="ND159" s="17"/>
      <c r="NE159" s="17"/>
      <c r="NF159" s="17"/>
      <c r="NG159" s="17"/>
      <c r="NH159" s="17"/>
      <c r="NI159" s="17"/>
      <c r="NJ159" s="17"/>
      <c r="NK159" s="17"/>
      <c r="NL159" s="17"/>
      <c r="NM159" s="17"/>
      <c r="NN159" s="17"/>
      <c r="NO159" s="17"/>
      <c r="NP159" s="17"/>
      <c r="NQ159" s="17"/>
      <c r="NR159" s="17"/>
      <c r="NS159" s="17"/>
      <c r="NT159" s="17"/>
      <c r="NU159" s="17"/>
      <c r="NV159" s="17"/>
      <c r="NW159" s="17"/>
      <c r="NX159" s="17"/>
      <c r="NY159" s="17"/>
      <c r="NZ159" s="17"/>
      <c r="OA159" s="17"/>
      <c r="OB159" s="17"/>
      <c r="OC159" s="17"/>
      <c r="OD159" s="17"/>
      <c r="OE159" s="17"/>
      <c r="OF159" s="17"/>
      <c r="OG159" s="17"/>
      <c r="OH159" s="17"/>
      <c r="OI159" s="17"/>
      <c r="OJ159" s="17"/>
      <c r="OK159" s="17"/>
      <c r="OL159" s="17"/>
      <c r="OM159" s="17"/>
      <c r="ON159" s="17"/>
      <c r="OO159" s="17"/>
      <c r="OP159" s="17"/>
      <c r="OQ159" s="17"/>
      <c r="OR159" s="17"/>
      <c r="OS159" s="17"/>
      <c r="OT159" s="17"/>
      <c r="OU159" s="17"/>
      <c r="OV159" s="17"/>
      <c r="OW159" s="17"/>
      <c r="OX159" s="17"/>
      <c r="OY159" s="17"/>
      <c r="OZ159" s="17"/>
      <c r="PA159" s="17"/>
      <c r="PB159" s="17"/>
      <c r="PC159" s="17"/>
      <c r="PD159" s="17"/>
      <c r="PE159" s="17"/>
      <c r="PF159" s="17"/>
      <c r="PG159" s="17"/>
      <c r="PH159" s="17"/>
      <c r="PI159" s="17"/>
      <c r="PJ159" s="17"/>
      <c r="PK159" s="17"/>
      <c r="PL159" s="17"/>
      <c r="PM159" s="17"/>
      <c r="PN159" s="17"/>
      <c r="PO159" s="17"/>
      <c r="PP159" s="17"/>
      <c r="PQ159" s="17"/>
      <c r="PR159" s="17"/>
      <c r="PS159" s="17"/>
      <c r="PT159" s="17"/>
      <c r="PU159" s="17"/>
      <c r="PV159" s="17"/>
      <c r="PW159" s="17"/>
      <c r="PX159" s="17"/>
      <c r="PY159" s="17"/>
      <c r="PZ159" s="17"/>
      <c r="QA159" s="17"/>
      <c r="QB159" s="17"/>
      <c r="QC159" s="17"/>
      <c r="QD159" s="17"/>
      <c r="QE159" s="17"/>
      <c r="QF159" s="17"/>
      <c r="QG159" s="17"/>
      <c r="QH159" s="17"/>
      <c r="QI159" s="17"/>
      <c r="QJ159" s="17"/>
      <c r="QK159" s="16">
        <v>550.0</v>
      </c>
      <c r="QL159" s="17"/>
      <c r="QM159" s="17"/>
      <c r="QN159" s="17"/>
      <c r="QO159" s="17"/>
      <c r="QP159" s="17"/>
      <c r="QQ159" s="17"/>
      <c r="QR159" s="17"/>
      <c r="QS159" s="17"/>
      <c r="QT159" s="17"/>
      <c r="QU159" s="17"/>
      <c r="QV159" s="17"/>
      <c r="QW159" s="17"/>
      <c r="QX159" s="17"/>
      <c r="QY159" s="17"/>
      <c r="QZ159" s="17"/>
      <c r="RA159" s="17"/>
      <c r="RB159" s="17"/>
      <c r="RC159" s="17"/>
      <c r="RD159" s="17"/>
      <c r="RE159" s="17"/>
      <c r="RF159" s="17"/>
      <c r="RG159" s="17"/>
      <c r="RH159" s="17"/>
      <c r="RI159" s="17"/>
      <c r="RJ159" s="17"/>
      <c r="RK159" s="17"/>
      <c r="RL159" s="17"/>
      <c r="RM159" s="17"/>
      <c r="RN159" s="17"/>
      <c r="RO159" s="17"/>
      <c r="RP159" s="17"/>
      <c r="RQ159" s="17"/>
      <c r="RR159" s="17"/>
      <c r="RS159" s="17"/>
      <c r="RT159" s="17"/>
      <c r="RU159" s="17"/>
      <c r="RV159" s="17"/>
      <c r="RW159" s="17"/>
      <c r="RX159" s="17"/>
      <c r="RY159" s="17"/>
      <c r="RZ159" s="17"/>
      <c r="SA159" s="17"/>
      <c r="SB159" s="17"/>
      <c r="SC159" s="17"/>
      <c r="SD159" s="17"/>
      <c r="SE159" s="17"/>
      <c r="SF159" s="17"/>
      <c r="SG159" s="17"/>
      <c r="SH159" s="17"/>
      <c r="SI159" s="17"/>
      <c r="SJ159" s="17"/>
      <c r="SK159" s="17"/>
      <c r="SL159" s="17"/>
      <c r="SM159" s="17"/>
      <c r="SN159" s="17"/>
      <c r="SO159" s="17"/>
      <c r="SP159" s="17"/>
      <c r="SQ159" s="17"/>
      <c r="SR159" s="17"/>
      <c r="SS159" s="17"/>
      <c r="ST159" s="17"/>
      <c r="SU159" s="17"/>
      <c r="SV159" s="17"/>
      <c r="SW159" s="17"/>
      <c r="SX159" s="17"/>
      <c r="SY159" s="17"/>
      <c r="SZ159" s="17"/>
      <c r="TA159" s="17"/>
      <c r="TB159" s="16">
        <v>2.91</v>
      </c>
      <c r="TC159" s="16">
        <v>0.38</v>
      </c>
      <c r="TD159" s="17"/>
      <c r="TE159" s="17"/>
      <c r="TF159" s="17"/>
      <c r="TG159" s="17"/>
      <c r="TH159" s="17"/>
      <c r="TI159" s="17"/>
      <c r="TJ159" s="17"/>
      <c r="TK159" s="17"/>
      <c r="TL159" s="17"/>
      <c r="TM159" s="17"/>
      <c r="TN159" s="17"/>
      <c r="TO159" s="17"/>
      <c r="TP159" s="17"/>
      <c r="TQ159" s="17"/>
      <c r="TR159" s="17"/>
      <c r="TS159" s="17"/>
      <c r="TT159" s="17"/>
      <c r="TU159" s="17"/>
      <c r="TV159" s="17"/>
      <c r="TW159" s="17"/>
      <c r="TX159" s="17"/>
      <c r="TY159" s="17"/>
      <c r="TZ159" s="17"/>
      <c r="UA159" s="17"/>
      <c r="UB159" s="17"/>
      <c r="UC159" s="17"/>
      <c r="UD159" s="17"/>
      <c r="UE159" s="17"/>
      <c r="UF159" s="17"/>
      <c r="UG159" s="17"/>
      <c r="UH159" s="17"/>
      <c r="UI159" s="17"/>
      <c r="UJ159" s="17"/>
      <c r="UK159" s="17"/>
      <c r="UL159" s="17"/>
      <c r="UM159" s="17"/>
      <c r="UN159" s="17"/>
      <c r="UO159" s="17"/>
      <c r="UP159" s="17"/>
      <c r="UQ159" s="17"/>
      <c r="UR159" s="17"/>
      <c r="US159" s="17"/>
      <c r="UT159" s="17"/>
      <c r="UU159" s="17"/>
      <c r="UV159" s="17"/>
      <c r="UW159" s="17"/>
      <c r="UX159" s="17"/>
      <c r="UY159" s="17"/>
      <c r="UZ159" s="17"/>
      <c r="VA159" s="17"/>
      <c r="VB159" s="17"/>
      <c r="VC159" s="17"/>
      <c r="VD159" s="17"/>
      <c r="VE159" s="17"/>
      <c r="VF159" s="17"/>
      <c r="VG159" s="17"/>
      <c r="VH159" s="17"/>
      <c r="VI159" s="17"/>
      <c r="VJ159" s="17"/>
      <c r="VK159" s="17"/>
      <c r="VL159" s="17"/>
      <c r="VM159" s="17"/>
      <c r="VN159" s="17"/>
      <c r="VO159" s="17"/>
      <c r="VP159" s="17"/>
      <c r="VQ159" s="17"/>
      <c r="VR159" s="17"/>
      <c r="VS159" s="17"/>
      <c r="VT159" s="17"/>
      <c r="VU159" s="17"/>
      <c r="VV159" s="17"/>
      <c r="VW159" s="17"/>
      <c r="VX159" s="17"/>
      <c r="VY159" s="17"/>
      <c r="VZ159" s="17"/>
      <c r="WA159" s="17"/>
      <c r="WB159" s="17"/>
      <c r="WC159" s="17"/>
      <c r="WD159" s="17"/>
      <c r="WE159" s="17"/>
      <c r="WF159" s="17"/>
      <c r="WG159" s="17"/>
      <c r="WH159" s="17"/>
      <c r="WI159" s="17"/>
      <c r="WJ159" s="17"/>
      <c r="WK159" s="17"/>
      <c r="WL159" s="17"/>
      <c r="WM159" s="17"/>
      <c r="WN159" s="17"/>
      <c r="WO159" s="17"/>
      <c r="WP159" s="17"/>
      <c r="WQ159" s="17"/>
      <c r="WR159" s="17"/>
      <c r="WS159" s="17"/>
      <c r="WT159" s="17"/>
      <c r="WU159" s="17"/>
      <c r="WV159" s="17"/>
      <c r="WW159" s="17"/>
      <c r="WX159" s="17"/>
      <c r="WY159" s="17"/>
      <c r="WZ159" s="17"/>
      <c r="XA159" s="17"/>
      <c r="XB159" s="17"/>
      <c r="XC159" s="17"/>
      <c r="XD159" s="17"/>
      <c r="XE159" s="17"/>
      <c r="XF159" s="17"/>
      <c r="XG159" s="17"/>
      <c r="XH159" s="17"/>
      <c r="XI159" s="17"/>
      <c r="XJ159" s="17"/>
      <c r="XK159" s="17"/>
      <c r="XL159" s="17"/>
      <c r="XM159" s="17"/>
      <c r="XN159" s="17"/>
      <c r="XO159" s="17"/>
      <c r="XP159" s="17"/>
      <c r="XQ159" s="17"/>
      <c r="XR159" s="17"/>
      <c r="XS159" s="17"/>
      <c r="XT159" s="17"/>
      <c r="XU159" s="17"/>
      <c r="XV159" s="17"/>
      <c r="XW159" s="17"/>
      <c r="XX159" s="17"/>
      <c r="XY159" s="17"/>
      <c r="XZ159" s="17"/>
      <c r="YA159" s="17"/>
      <c r="YB159" s="17"/>
      <c r="YC159" s="17"/>
      <c r="YD159" s="17"/>
      <c r="YE159" s="17"/>
      <c r="YF159" s="17"/>
      <c r="YG159" s="17"/>
      <c r="YH159" s="17"/>
      <c r="YI159" s="17"/>
      <c r="YJ159" s="17"/>
      <c r="YK159" s="17"/>
      <c r="YL159" s="17"/>
      <c r="YM159" s="17"/>
      <c r="YN159" s="17"/>
      <c r="YO159" s="17"/>
      <c r="YP159" s="17"/>
      <c r="YQ159" s="17"/>
      <c r="YR159" s="17"/>
      <c r="YS159" s="17"/>
      <c r="YT159" s="17"/>
      <c r="YU159" s="17"/>
      <c r="YV159" s="17"/>
      <c r="YW159" s="17"/>
      <c r="YX159" s="17"/>
      <c r="YY159" s="17"/>
      <c r="YZ159" s="17"/>
      <c r="ZA159" s="17"/>
      <c r="ZB159" s="17"/>
      <c r="ZC159" s="17"/>
      <c r="ZD159" s="17"/>
      <c r="ZE159" s="17"/>
      <c r="ZF159" s="17"/>
      <c r="ZG159" s="17"/>
      <c r="ZH159" s="17"/>
      <c r="ZI159" s="17"/>
      <c r="ZJ159" s="17"/>
      <c r="ZK159" s="17"/>
      <c r="ZL159" s="17"/>
      <c r="ZM159" s="17"/>
      <c r="ZN159" s="17"/>
      <c r="ZO159" s="17"/>
      <c r="ZP159" s="17"/>
      <c r="ZQ159" s="17"/>
      <c r="ZR159" s="17"/>
      <c r="ZS159" s="17"/>
      <c r="ZT159" s="17"/>
      <c r="ZU159" s="17"/>
      <c r="ZV159" s="17"/>
      <c r="ZW159" s="17"/>
      <c r="ZX159" s="17"/>
      <c r="ZY159" s="17"/>
      <c r="ZZ159" s="17"/>
      <c r="AAA159" s="17"/>
      <c r="AAB159" s="16">
        <v>305.0</v>
      </c>
      <c r="AAC159" s="16">
        <v>52.0</v>
      </c>
      <c r="AAD159" s="17"/>
      <c r="AAE159" s="16">
        <v>365.0</v>
      </c>
      <c r="AAF159" s="17"/>
      <c r="AAG159" s="17"/>
      <c r="AAH159" s="17"/>
      <c r="AAI159" s="17"/>
      <c r="AAJ159" s="17"/>
      <c r="AAK159" s="17"/>
      <c r="AAL159" s="17"/>
      <c r="AAM159" s="17"/>
      <c r="AAN159" s="17"/>
      <c r="AAO159" s="17"/>
      <c r="AAP159" s="17"/>
      <c r="AAQ159" s="17"/>
      <c r="AAR159" s="17"/>
      <c r="AAS159" s="17"/>
      <c r="AAT159" s="17"/>
      <c r="AAU159" s="17"/>
      <c r="AAV159" s="17"/>
      <c r="AAW159" s="17"/>
      <c r="AAX159" s="17"/>
      <c r="AAY159" s="17"/>
      <c r="AAZ159" s="17"/>
      <c r="ABA159" s="17"/>
      <c r="ABB159" s="17"/>
      <c r="ABC159" s="17"/>
      <c r="ABD159" s="17"/>
      <c r="ABE159" s="17"/>
      <c r="ABF159" s="17"/>
      <c r="ABG159" s="17"/>
      <c r="ABH159" s="17"/>
      <c r="ABI159" s="17"/>
      <c r="ABJ159" s="17"/>
      <c r="ABK159" s="17"/>
      <c r="ABL159" s="17"/>
      <c r="ABM159" s="17"/>
      <c r="ABN159" s="17"/>
      <c r="ABO159" s="17"/>
      <c r="ABP159" s="17"/>
      <c r="ABQ159" s="17"/>
      <c r="ABR159" s="17"/>
      <c r="ABS159" s="17"/>
      <c r="ABT159" s="17"/>
      <c r="ABU159" s="17"/>
      <c r="ABV159" s="17"/>
      <c r="ABW159" s="17"/>
      <c r="ABX159" s="17"/>
      <c r="ABY159" s="17"/>
      <c r="ABZ159" s="17"/>
      <c r="ACA159" s="17"/>
      <c r="ACB159" s="17"/>
      <c r="ACC159" s="17"/>
      <c r="ACD159" s="17"/>
      <c r="ACE159" s="17"/>
      <c r="ACF159" s="17"/>
      <c r="ACG159" s="17"/>
      <c r="ACH159" s="17"/>
      <c r="ACI159" s="17"/>
      <c r="ACJ159" s="17"/>
      <c r="ACK159" s="17"/>
      <c r="ACL159" s="17"/>
      <c r="ACM159" s="17"/>
      <c r="ACN159" s="17"/>
      <c r="ACO159" s="17"/>
      <c r="ACP159" s="17"/>
      <c r="ACQ159" s="17"/>
      <c r="ACR159" s="17"/>
      <c r="ACS159" s="17"/>
      <c r="ACT159" s="17"/>
      <c r="ACU159" s="17"/>
      <c r="ACV159" s="17"/>
      <c r="ACW159" s="17"/>
      <c r="ACX159" s="17"/>
      <c r="ACY159" s="17"/>
      <c r="ACZ159" s="17"/>
      <c r="ADA159" s="17"/>
      <c r="ADB159" s="17"/>
      <c r="ADC159" s="17"/>
      <c r="ADD159" s="17"/>
      <c r="ADE159" s="17"/>
      <c r="ADF159" s="17"/>
      <c r="ADG159" s="17"/>
      <c r="ADH159" s="17"/>
      <c r="ADI159" s="17"/>
      <c r="ADJ159" s="17"/>
      <c r="ADK159" s="17"/>
      <c r="ADL159" s="17"/>
      <c r="ADM159" s="17"/>
      <c r="ADN159" s="17"/>
      <c r="ADO159" s="17"/>
      <c r="ADP159" s="17"/>
      <c r="ADQ159" s="17"/>
      <c r="ADR159" s="17"/>
      <c r="ADS159" s="17"/>
      <c r="ADT159" s="17"/>
      <c r="ADU159" s="17"/>
      <c r="ADV159" s="17"/>
      <c r="ADW159" s="17"/>
      <c r="ADX159" s="17"/>
      <c r="ADY159" s="17"/>
      <c r="ADZ159" s="17"/>
      <c r="AEA159" s="17"/>
      <c r="AEB159" s="17"/>
      <c r="AEC159" s="17"/>
      <c r="AED159" s="17"/>
      <c r="AEE159" s="17"/>
      <c r="AEF159" s="17"/>
      <c r="AEG159" s="17"/>
      <c r="AEH159" s="17"/>
      <c r="AEI159" s="17"/>
      <c r="AEJ159" s="17"/>
      <c r="AEK159" s="17"/>
      <c r="AEL159" s="17"/>
      <c r="AEM159" s="17"/>
      <c r="AEN159" s="17"/>
      <c r="AEO159" s="17"/>
      <c r="AEP159" s="17"/>
      <c r="AEQ159" s="17"/>
      <c r="AER159" s="17"/>
      <c r="AES159" s="17"/>
      <c r="AET159" s="17"/>
      <c r="AEU159" s="17"/>
      <c r="AEV159" s="17"/>
      <c r="AEW159" s="17"/>
      <c r="AEX159" s="17"/>
      <c r="AEY159" s="17"/>
      <c r="AEZ159" s="17"/>
      <c r="AFA159" s="17"/>
      <c r="AFB159" s="17"/>
      <c r="AFC159" s="17"/>
      <c r="AFD159" s="17"/>
      <c r="AFE159" s="17"/>
      <c r="AFF159" s="17"/>
      <c r="AFG159" s="17"/>
      <c r="AFH159" s="17"/>
      <c r="AFI159" s="17"/>
      <c r="AFJ159" s="17"/>
      <c r="AFK159" s="17"/>
      <c r="AFL159" s="17"/>
      <c r="AFM159" s="17"/>
      <c r="AFN159" s="17"/>
      <c r="AFO159" s="17"/>
      <c r="AFP159" s="17"/>
      <c r="AFQ159" s="17"/>
      <c r="AFR159" s="17"/>
      <c r="AFS159" s="17"/>
      <c r="AFT159" s="17"/>
      <c r="AFU159" s="17"/>
      <c r="AFV159" s="17"/>
      <c r="AFW159" s="17"/>
      <c r="AFX159" s="17"/>
      <c r="AFY159" s="17"/>
      <c r="AFZ159" s="17"/>
      <c r="AGA159" s="17"/>
      <c r="AGB159" s="17"/>
      <c r="AGC159" s="17"/>
      <c r="AGD159" s="17"/>
      <c r="AGE159" s="17"/>
      <c r="AGF159" s="17"/>
      <c r="AGG159" s="17"/>
      <c r="AGH159" s="17"/>
      <c r="AGI159" s="17"/>
      <c r="AGJ159" s="17"/>
      <c r="AGK159" s="17"/>
      <c r="AGL159" s="17"/>
      <c r="AGM159" s="17"/>
      <c r="AGN159" s="17"/>
      <c r="AGO159" s="17"/>
      <c r="AGP159" s="17"/>
      <c r="AGQ159" s="17"/>
      <c r="AGR159" s="17"/>
      <c r="AGS159" s="17"/>
      <c r="AGT159" s="17"/>
      <c r="AGU159" s="17"/>
      <c r="AGV159" s="17"/>
      <c r="AGW159" s="17"/>
      <c r="AGX159" s="17"/>
      <c r="AGY159" s="17"/>
      <c r="AGZ159" s="17"/>
      <c r="AHA159" s="17"/>
      <c r="AHB159" s="17"/>
      <c r="AHC159" s="17"/>
      <c r="AHD159" s="17"/>
      <c r="AHE159" s="17"/>
      <c r="AHF159" s="17"/>
      <c r="AHG159" s="17"/>
      <c r="AHH159" s="17"/>
      <c r="AHI159" s="17"/>
      <c r="AHJ159" s="17"/>
      <c r="AHK159" s="17"/>
      <c r="AHL159" s="17"/>
      <c r="AHM159" s="17"/>
      <c r="AHN159" s="17"/>
      <c r="AHO159" s="17"/>
      <c r="AHP159" s="14" t="s">
        <v>3372</v>
      </c>
      <c r="AHQ159" s="17"/>
      <c r="AHR159" s="17"/>
      <c r="AHS159" s="17"/>
      <c r="AHT159" s="17"/>
      <c r="AHU159" s="17"/>
      <c r="AHV159" s="17"/>
      <c r="AHW159" s="17"/>
      <c r="AHX159" s="17"/>
      <c r="AHY159" s="17"/>
      <c r="AHZ159" s="17"/>
      <c r="AIA159" s="17"/>
      <c r="AIB159" s="17"/>
      <c r="AIC159" s="17"/>
      <c r="AID159" s="17"/>
      <c r="AIE159" s="17"/>
      <c r="AIF159" s="17"/>
      <c r="AIG159" s="17"/>
      <c r="AIH159" s="17"/>
      <c r="AII159" s="17"/>
      <c r="AIJ159" s="17"/>
      <c r="AIK159" s="17"/>
      <c r="AIL159" s="17"/>
      <c r="AIM159" s="17"/>
      <c r="AIN159" s="17"/>
      <c r="AIO159" s="17"/>
      <c r="AIP159" s="17"/>
      <c r="AIQ159" s="17"/>
      <c r="AIR159" s="17"/>
      <c r="AIS159" s="17"/>
      <c r="AIT159" s="17"/>
      <c r="AIU159" s="17"/>
      <c r="AIV159" s="17"/>
      <c r="AIW159" s="17"/>
      <c r="AIX159" s="17"/>
      <c r="AIY159" s="17"/>
      <c r="AIZ159" s="17"/>
      <c r="AJA159" s="17"/>
      <c r="AJB159" s="17"/>
      <c r="AJC159" s="17"/>
      <c r="AJD159" s="17"/>
      <c r="AJE159" s="17"/>
      <c r="AJF159" s="17"/>
      <c r="AJG159" s="17"/>
      <c r="AJH159" s="17"/>
      <c r="AJI159" s="17"/>
      <c r="AJJ159" s="17"/>
      <c r="AJK159" s="17"/>
      <c r="AJL159" s="17"/>
      <c r="AJM159" s="17"/>
      <c r="AJN159" s="17"/>
      <c r="AJO159" s="17"/>
      <c r="AJP159" s="17"/>
      <c r="AJQ159" s="17"/>
      <c r="AJR159" s="17"/>
      <c r="AJS159" s="17"/>
      <c r="AJT159" s="17"/>
      <c r="AJU159" s="17"/>
      <c r="AJV159" s="17"/>
      <c r="AJW159" s="17"/>
      <c r="AJX159" s="17"/>
      <c r="AJY159" s="17"/>
      <c r="AJZ159" s="17"/>
      <c r="AKA159" s="17"/>
      <c r="AKB159" s="17"/>
      <c r="AKC159" s="17"/>
      <c r="AKD159" s="17"/>
      <c r="AKE159" s="17"/>
      <c r="AKF159" s="17"/>
      <c r="AKG159" s="17"/>
      <c r="AKH159" s="17"/>
      <c r="AKI159" s="17"/>
      <c r="AKJ159" s="17"/>
      <c r="AKK159" s="17"/>
      <c r="AKL159" s="17"/>
      <c r="AKM159" s="17"/>
      <c r="AKN159" s="17"/>
      <c r="AKO159" s="17"/>
      <c r="AKP159" s="17"/>
      <c r="AKQ159" s="17"/>
      <c r="AKR159" s="17"/>
      <c r="AKS159" s="17"/>
      <c r="AKT159" s="17"/>
      <c r="AKU159" s="17"/>
      <c r="AKV159" s="17"/>
      <c r="AKW159" s="17"/>
      <c r="AKX159" s="17"/>
      <c r="AKY159" s="17"/>
      <c r="AKZ159" s="17"/>
      <c r="ALA159" s="17"/>
      <c r="ALB159" s="17"/>
      <c r="ALC159" s="17"/>
      <c r="ALD159" s="17"/>
      <c r="ALE159" s="17"/>
      <c r="ALF159" s="17"/>
      <c r="ALG159" s="17"/>
      <c r="ALH159" s="17"/>
      <c r="ALI159" s="17"/>
      <c r="ALJ159" s="17"/>
      <c r="ALK159" s="17"/>
      <c r="ALL159" s="17"/>
      <c r="ALM159" s="17"/>
      <c r="ALN159" s="17"/>
      <c r="ALO159" s="17"/>
      <c r="ALP159" s="17"/>
      <c r="ALQ159" s="17"/>
      <c r="ALR159" s="17"/>
      <c r="ALS159" s="17"/>
      <c r="ALT159" s="17"/>
      <c r="ALU159" s="17"/>
      <c r="ALV159" s="17"/>
      <c r="ALW159" s="17"/>
      <c r="ALX159" s="17"/>
      <c r="ALY159" s="17"/>
      <c r="ALZ159" s="17"/>
      <c r="AMA159" s="17"/>
      <c r="AMB159" s="17"/>
      <c r="AMC159" s="17"/>
      <c r="AMD159" s="17"/>
      <c r="AME159" s="17"/>
      <c r="AMF159" s="17"/>
      <c r="AMG159" s="17"/>
      <c r="AMH159" s="17"/>
      <c r="AMI159" s="17"/>
      <c r="AMJ159" s="17"/>
      <c r="AMK159" s="17"/>
      <c r="AML159" s="17"/>
      <c r="AMM159" s="17"/>
      <c r="AMN159" s="17"/>
      <c r="AMO159" s="17"/>
      <c r="AMP159" s="17"/>
      <c r="AMQ159" s="17"/>
      <c r="AMR159" s="17"/>
      <c r="AMS159" s="17"/>
      <c r="AMT159" s="17"/>
      <c r="AMU159" s="17"/>
      <c r="AMV159" s="17"/>
      <c r="AMW159" s="17"/>
      <c r="AMX159" s="17"/>
      <c r="AMY159" s="17"/>
      <c r="AMZ159" s="17"/>
      <c r="ANA159" s="17"/>
      <c r="ANB159" s="17"/>
      <c r="ANC159" s="17"/>
      <c r="AND159" s="17"/>
      <c r="ANE159" s="17"/>
      <c r="ANF159" s="17"/>
      <c r="ANG159" s="17"/>
      <c r="ANH159" s="17"/>
      <c r="ANI159" s="17"/>
      <c r="ANJ159" s="17"/>
      <c r="ANK159" s="17"/>
      <c r="ANL159" s="17"/>
      <c r="ANM159" s="17"/>
      <c r="ANN159" s="17"/>
      <c r="ANO159" s="17"/>
      <c r="ANP159" s="17"/>
      <c r="ANQ159" s="17"/>
      <c r="ANR159" s="17"/>
      <c r="ANS159" s="17"/>
      <c r="ANT159" s="17"/>
      <c r="ANU159" s="17"/>
      <c r="ANV159" s="17"/>
      <c r="ANW159" s="17"/>
      <c r="ANX159" s="17"/>
      <c r="ANY159" s="17"/>
      <c r="ANZ159" s="17"/>
      <c r="AOA159" s="17"/>
      <c r="AOB159" s="17"/>
      <c r="AOC159" s="17"/>
      <c r="AOD159" s="17"/>
      <c r="AOE159" s="17"/>
      <c r="AOF159" s="17"/>
      <c r="AOG159" s="17"/>
      <c r="AOH159" s="17"/>
      <c r="AOI159" s="17"/>
      <c r="AOJ159" s="17"/>
      <c r="AOK159" s="17"/>
      <c r="AOL159" s="17"/>
      <c r="AOM159" s="17"/>
      <c r="AON159" s="17"/>
      <c r="AOO159" s="17"/>
      <c r="AOP159" s="17"/>
      <c r="AOQ159" s="17"/>
      <c r="AOR159" s="17"/>
      <c r="AOS159" s="17"/>
      <c r="AOT159" s="17"/>
      <c r="AOU159" s="17"/>
      <c r="AOV159" s="17"/>
      <c r="AOW159" s="17"/>
      <c r="AOX159" s="17"/>
      <c r="AOY159" s="17"/>
      <c r="AOZ159" s="17"/>
      <c r="APA159" s="17"/>
      <c r="APB159" s="17"/>
      <c r="APC159" s="17"/>
      <c r="APD159" s="17"/>
      <c r="APE159" s="17"/>
      <c r="APF159" s="17"/>
      <c r="APG159" s="17"/>
      <c r="APH159" s="17"/>
      <c r="API159" s="17"/>
      <c r="APJ159" s="17"/>
      <c r="APK159" s="17"/>
      <c r="APL159" s="17"/>
      <c r="APM159" s="17"/>
      <c r="APN159" s="17"/>
      <c r="APO159" s="17"/>
      <c r="APP159" s="17"/>
      <c r="APQ159" s="17"/>
      <c r="APR159" s="17"/>
      <c r="APS159" s="17"/>
      <c r="APT159" s="17"/>
      <c r="APU159" s="17"/>
      <c r="APV159" s="17"/>
      <c r="APW159" s="17"/>
      <c r="APX159" s="17"/>
      <c r="APY159" s="17"/>
      <c r="APZ159" s="17"/>
      <c r="AQA159" s="17"/>
      <c r="AQB159" s="17"/>
      <c r="AQC159" s="17"/>
      <c r="AQD159" s="17"/>
      <c r="AQE159" s="17"/>
      <c r="AQF159" s="17"/>
      <c r="AQG159" s="17"/>
      <c r="AQH159" s="17"/>
      <c r="AQI159" s="17"/>
      <c r="AQJ159" s="17"/>
      <c r="AQK159" s="17"/>
      <c r="AQL159" s="17"/>
      <c r="AQM159" s="17"/>
      <c r="AQN159" s="17"/>
      <c r="AQO159" s="17"/>
      <c r="AQP159" s="17"/>
      <c r="AQQ159" s="17"/>
      <c r="AQR159" s="17"/>
      <c r="AQS159" s="17"/>
      <c r="AQT159" s="17"/>
      <c r="AQU159" s="17"/>
      <c r="AQV159" s="17"/>
      <c r="AQW159" s="17"/>
      <c r="AQX159" s="17"/>
      <c r="AQY159" s="17"/>
      <c r="AQZ159" s="17"/>
      <c r="ARA159" s="17"/>
      <c r="ARB159" s="17"/>
      <c r="ARC159" s="17"/>
      <c r="ARD159" s="17"/>
      <c r="ARE159" s="17"/>
      <c r="ARF159" s="17"/>
      <c r="ARG159" s="17"/>
      <c r="ARH159" s="17"/>
      <c r="ARI159" s="17"/>
      <c r="ARJ159" s="17"/>
      <c r="ARK159" s="17"/>
      <c r="ARL159" s="17"/>
      <c r="ARM159" s="17"/>
      <c r="ARN159" s="17"/>
      <c r="ARO159" s="17"/>
      <c r="ARP159" s="17"/>
      <c r="ARQ159" s="17"/>
      <c r="ARR159" s="17"/>
      <c r="ARS159" s="17"/>
      <c r="ART159" s="17"/>
      <c r="ARU159" s="17"/>
      <c r="ARV159" s="17"/>
      <c r="ARW159" s="17"/>
      <c r="ARX159" s="17"/>
      <c r="ARY159" s="17"/>
      <c r="ARZ159" s="17"/>
      <c r="ASA159" s="17"/>
      <c r="ASB159" s="17"/>
      <c r="ASC159" s="17"/>
      <c r="ASD159" s="17"/>
      <c r="ASE159" s="17"/>
      <c r="ASF159" s="17"/>
      <c r="ASG159" s="17"/>
      <c r="ASH159" s="17"/>
      <c r="ASI159" s="17"/>
      <c r="ASJ159" s="17"/>
      <c r="ASK159" s="17"/>
      <c r="ASL159" s="17"/>
      <c r="ASM159" s="17"/>
      <c r="ASN159" s="17"/>
      <c r="ASO159" s="17"/>
      <c r="ASP159" s="17"/>
      <c r="ASQ159" s="17"/>
      <c r="ASR159" s="17"/>
      <c r="ASS159" s="17"/>
      <c r="AST159" s="17"/>
      <c r="ASU159" s="17"/>
      <c r="ASV159" s="17"/>
      <c r="ASW159" s="17"/>
      <c r="ASX159" s="17"/>
      <c r="ASY159" s="17"/>
      <c r="ASZ159" s="17"/>
      <c r="ATA159" s="17"/>
      <c r="ATB159" s="17"/>
      <c r="ATC159" s="17"/>
      <c r="ATD159" s="17"/>
      <c r="ATE159" s="17"/>
      <c r="ATF159" s="17"/>
      <c r="ATG159" s="17"/>
      <c r="ATH159" s="17"/>
      <c r="ATI159" s="17"/>
      <c r="ATJ159" s="17"/>
      <c r="ATK159" s="17"/>
      <c r="ATL159" s="17"/>
      <c r="ATM159" s="17"/>
      <c r="ATN159" s="17"/>
      <c r="ATO159" s="17"/>
      <c r="ATP159" s="17"/>
      <c r="ATQ159" s="17"/>
      <c r="ATR159" s="17"/>
      <c r="ATS159" s="17"/>
      <c r="ATT159" s="17"/>
      <c r="ATU159" s="17"/>
      <c r="ATV159" s="17"/>
      <c r="ATW159" s="17"/>
      <c r="ATX159" s="17"/>
      <c r="ATY159" s="17"/>
      <c r="ATZ159" s="17"/>
      <c r="AUA159" s="17"/>
      <c r="AUB159" s="17"/>
      <c r="AUC159" s="17"/>
      <c r="AUD159" s="17"/>
      <c r="AUE159" s="17"/>
      <c r="AUF159" s="17"/>
      <c r="AUG159" s="17"/>
      <c r="AUH159" s="17"/>
      <c r="AUI159" s="17"/>
      <c r="AUJ159" s="17"/>
      <c r="AUK159" s="17"/>
      <c r="AUL159" s="17"/>
      <c r="AUM159" s="17"/>
      <c r="AUN159" s="17"/>
      <c r="AUO159" s="17"/>
      <c r="AUP159" s="17"/>
      <c r="AUQ159" s="17"/>
      <c r="AUR159" s="17"/>
      <c r="AUS159" s="17"/>
      <c r="AUT159" s="17"/>
      <c r="AUU159" s="17"/>
      <c r="AUV159" s="17"/>
      <c r="AUW159" s="17"/>
      <c r="AUX159" s="17"/>
      <c r="AUY159" s="17"/>
      <c r="AUZ159" s="17"/>
      <c r="AVA159" s="17"/>
      <c r="AVB159" s="17"/>
      <c r="AVC159" s="17"/>
      <c r="AVD159" s="17"/>
      <c r="AVE159" s="17"/>
      <c r="AVF159" s="17"/>
      <c r="AVG159" s="17"/>
      <c r="AVH159" s="17"/>
      <c r="AVI159" s="17"/>
      <c r="AVJ159" s="17"/>
      <c r="AVK159" s="17"/>
      <c r="AVL159" s="17"/>
      <c r="AVM159" s="17"/>
      <c r="AVN159" s="17"/>
      <c r="AVO159" s="17"/>
      <c r="AVP159" s="17"/>
      <c r="AVQ159" s="17"/>
      <c r="AVR159" s="17"/>
      <c r="AVS159" s="17"/>
      <c r="AVT159" s="17"/>
      <c r="AVU159" s="17"/>
      <c r="AVV159" s="17"/>
      <c r="AVW159" s="17"/>
      <c r="AVX159" s="17"/>
      <c r="AVY159" s="17"/>
      <c r="AVZ159" s="17"/>
      <c r="AWA159" s="17"/>
      <c r="AWB159" s="17"/>
      <c r="AWC159" s="17"/>
      <c r="AWD159" s="17"/>
      <c r="AWE159" s="17"/>
      <c r="AWF159" s="17"/>
      <c r="AWG159" s="17"/>
      <c r="AWH159" s="17"/>
      <c r="AWI159" s="17"/>
      <c r="AWJ159" s="17"/>
      <c r="AWK159" s="17"/>
      <c r="AWL159" s="17"/>
      <c r="AWM159" s="17"/>
      <c r="AWN159" s="17"/>
      <c r="AWO159" s="17"/>
      <c r="AWP159" s="17"/>
      <c r="AWQ159" s="17"/>
      <c r="AWR159" s="17"/>
      <c r="AWS159" s="17"/>
      <c r="AWT159" s="17"/>
      <c r="AWU159" s="17"/>
      <c r="AWV159" s="17"/>
      <c r="AWW159" s="17"/>
      <c r="AWX159" s="17"/>
      <c r="AWY159" s="17"/>
      <c r="AWZ159" s="17"/>
      <c r="AXA159" s="17"/>
      <c r="AXB159" s="17"/>
      <c r="AXC159" s="17"/>
      <c r="AXD159" s="17"/>
      <c r="AXE159" s="17"/>
      <c r="AXF159" s="17"/>
      <c r="AXG159" s="17"/>
      <c r="AXH159" s="17"/>
      <c r="AXI159" s="17"/>
      <c r="AXJ159" s="17"/>
      <c r="AXK159" s="17"/>
      <c r="AXL159" s="17"/>
      <c r="AXM159" s="17"/>
      <c r="AXN159" s="17"/>
      <c r="AXO159" s="17"/>
      <c r="AXP159" s="17"/>
      <c r="AXQ159" s="17"/>
      <c r="AXR159" s="17"/>
      <c r="AXS159" s="17"/>
      <c r="AXT159" s="17"/>
      <c r="AXU159" s="17"/>
      <c r="AXV159" s="17"/>
      <c r="AXW159" s="17"/>
      <c r="AXX159" s="17"/>
      <c r="AXY159" s="17"/>
      <c r="AXZ159" s="17"/>
      <c r="AYA159" s="17"/>
      <c r="AYB159" s="16">
        <v>21.7486852</v>
      </c>
      <c r="AYC159" s="14" t="s">
        <v>3971</v>
      </c>
      <c r="AYD159" s="14" t="s">
        <v>4007</v>
      </c>
      <c r="AYE159" s="14" t="s">
        <v>4007</v>
      </c>
      <c r="AYF159" s="14" t="s">
        <v>3993</v>
      </c>
      <c r="AYG159" s="16">
        <v>0.05911415</v>
      </c>
      <c r="AYH159" s="16">
        <v>103.384295</v>
      </c>
      <c r="AYI159" s="14" t="s">
        <v>2574</v>
      </c>
      <c r="AYJ159" s="16">
        <v>21.0</v>
      </c>
      <c r="AYK159" s="16">
        <v>0.14565826</v>
      </c>
      <c r="AYL159" s="14" t="s">
        <v>3973</v>
      </c>
      <c r="AYM159" s="14" t="s">
        <v>2574</v>
      </c>
      <c r="AYN159" s="14" t="s">
        <v>2563</v>
      </c>
      <c r="AYO159" s="14" t="s">
        <v>2563</v>
      </c>
      <c r="AYP159" s="14" t="s">
        <v>2563</v>
      </c>
      <c r="AYQ159" s="14" t="s">
        <v>2563</v>
      </c>
      <c r="AYR159" s="14" t="s">
        <v>2574</v>
      </c>
      <c r="AYS159" s="16">
        <v>1.0</v>
      </c>
      <c r="AYT159" s="14" t="s">
        <v>4008</v>
      </c>
      <c r="AYU159" s="14" t="s">
        <v>2574</v>
      </c>
      <c r="AYV159" s="14" t="s">
        <v>2563</v>
      </c>
      <c r="AYW159" s="14" t="s">
        <v>3382</v>
      </c>
      <c r="AYX159" s="14" t="s">
        <v>2563</v>
      </c>
      <c r="AYY159" s="14" t="s">
        <v>2574</v>
      </c>
      <c r="AYZ159" s="14" t="s">
        <v>2574</v>
      </c>
      <c r="AZA159" s="16">
        <v>110.0</v>
      </c>
      <c r="AZB159" s="16">
        <v>821.0</v>
      </c>
      <c r="AZC159" s="16">
        <v>0.0</v>
      </c>
      <c r="AZD159" s="16">
        <v>192.0</v>
      </c>
      <c r="AZE159" s="16">
        <v>391.863252</v>
      </c>
      <c r="AZF159" s="17"/>
      <c r="AZG159" s="17"/>
      <c r="AZH159" s="17"/>
      <c r="AZI159" s="17"/>
      <c r="AZJ159" s="17"/>
      <c r="AZK159" s="17"/>
      <c r="AZL159" s="17"/>
      <c r="AZM159" s="17"/>
      <c r="AZN159" s="17"/>
      <c r="AZO159" s="17"/>
      <c r="AZP159" s="17"/>
      <c r="AZQ159" s="17"/>
      <c r="AZR159" s="17"/>
      <c r="AZS159" s="17"/>
      <c r="AZT159" s="17"/>
      <c r="AZU159" s="17"/>
      <c r="AZV159" s="17"/>
      <c r="AZW159" s="17"/>
      <c r="AZX159" s="17"/>
      <c r="AZY159" s="17"/>
      <c r="AZZ159" s="17"/>
      <c r="BAA159" s="17"/>
      <c r="BAB159" s="17"/>
      <c r="BAC159" s="17"/>
      <c r="BAD159" s="17"/>
      <c r="BAE159" s="17"/>
      <c r="BAF159" s="17"/>
      <c r="BAG159" s="17"/>
      <c r="BAH159" s="17"/>
      <c r="BAI159" s="17"/>
      <c r="BAJ159" s="17"/>
      <c r="BAK159" s="17"/>
      <c r="BAL159" s="17"/>
      <c r="BAM159" s="17"/>
      <c r="BAN159" s="17"/>
      <c r="BAO159" s="17"/>
      <c r="BAP159" s="17"/>
      <c r="BAQ159" s="17"/>
      <c r="BAR159" s="17"/>
      <c r="BAS159" s="17"/>
      <c r="BAT159" s="17"/>
      <c r="BAU159" s="17"/>
      <c r="BAV159" s="17"/>
      <c r="BAW159" s="17"/>
      <c r="BAX159" s="17"/>
      <c r="BAY159" s="17"/>
      <c r="BAZ159" s="17"/>
      <c r="BBA159" s="17"/>
      <c r="BBB159" s="17"/>
      <c r="BBC159" s="17"/>
      <c r="BBD159" s="17"/>
      <c r="BBE159" s="17"/>
      <c r="BBF159" s="17"/>
      <c r="BBG159" s="17"/>
      <c r="BBH159" s="17"/>
      <c r="BBI159" s="17"/>
      <c r="BBJ159" s="17"/>
      <c r="BBK159" s="17"/>
      <c r="BBL159" s="17"/>
      <c r="BBM159" s="17"/>
      <c r="BBN159" s="17"/>
      <c r="BBO159" s="17"/>
      <c r="BBP159" s="17"/>
      <c r="BBQ159" s="17"/>
      <c r="BBR159" s="17"/>
      <c r="BBS159" s="17"/>
      <c r="BBT159" s="17"/>
      <c r="BBU159" s="17"/>
      <c r="BBV159" s="17"/>
      <c r="BBW159" s="17"/>
      <c r="BBX159" s="17"/>
      <c r="BBY159" s="17"/>
      <c r="BBZ159" s="17"/>
      <c r="BCA159" s="17"/>
      <c r="BCB159" s="17"/>
      <c r="BCC159" s="17"/>
      <c r="BCD159" s="17"/>
      <c r="BCE159" s="17"/>
      <c r="BCF159" s="17"/>
      <c r="BCG159" s="17"/>
      <c r="BCH159" s="17"/>
      <c r="BCI159" s="17"/>
      <c r="BCJ159" s="17"/>
      <c r="BCK159" s="17"/>
      <c r="BCL159" s="17"/>
      <c r="BCM159" s="17"/>
      <c r="BCN159" s="17"/>
      <c r="BCO159" s="17"/>
      <c r="BCP159" s="17"/>
      <c r="BCQ159" s="17"/>
      <c r="BCR159" s="17"/>
      <c r="BCS159" s="17"/>
      <c r="BCT159" s="17"/>
      <c r="BCU159" s="17"/>
      <c r="BCV159" s="17"/>
      <c r="BCW159" s="17"/>
      <c r="BCX159" s="17"/>
      <c r="BCY159" s="17"/>
      <c r="BCZ159" s="17"/>
      <c r="BDA159" s="17"/>
      <c r="BDB159" s="17"/>
      <c r="BDC159" s="17"/>
      <c r="BDD159" s="17"/>
      <c r="BDE159" s="17"/>
      <c r="BDF159" s="17"/>
      <c r="BDG159" s="17"/>
      <c r="BDH159" s="17"/>
      <c r="BDI159" s="17"/>
      <c r="BDJ159" s="17"/>
      <c r="BDK159" s="17"/>
      <c r="BDL159" s="17"/>
      <c r="BDM159" s="17"/>
      <c r="BDN159" s="17"/>
      <c r="BDO159" s="17"/>
      <c r="BDP159" s="17"/>
      <c r="BDQ159" s="17"/>
      <c r="BDR159" s="17"/>
      <c r="BDS159" s="17"/>
      <c r="BDT159" s="17"/>
      <c r="BDU159" s="17"/>
      <c r="BDV159" s="17"/>
      <c r="BDW159" s="17"/>
      <c r="BDX159" s="17"/>
      <c r="BDY159" s="17"/>
      <c r="BDZ159" s="17"/>
      <c r="BEA159" s="17"/>
      <c r="BEB159" s="17"/>
      <c r="BEC159" s="17"/>
      <c r="BED159" s="17"/>
      <c r="BEE159" s="17"/>
      <c r="BEF159" s="17"/>
      <c r="BEG159" s="17"/>
      <c r="BEH159" s="17"/>
      <c r="BEI159" s="17"/>
      <c r="BEJ159" s="17"/>
      <c r="BEK159" s="17"/>
      <c r="BEL159" s="17"/>
      <c r="BEM159" s="17"/>
      <c r="BEN159" s="17"/>
      <c r="BEO159" s="17"/>
      <c r="BEP159" s="17"/>
      <c r="BEQ159" s="17"/>
      <c r="BER159" s="17"/>
      <c r="BES159" s="17"/>
      <c r="BET159" s="17"/>
      <c r="BEU159" s="17"/>
      <c r="BEV159" s="17"/>
      <c r="BEW159" s="17"/>
      <c r="BEX159" s="17"/>
      <c r="BEY159" s="17"/>
      <c r="BEZ159" s="17"/>
      <c r="BFA159" s="17"/>
      <c r="BFB159" s="17"/>
      <c r="BFC159" s="17"/>
      <c r="BFD159" s="17"/>
      <c r="BFE159" s="17"/>
      <c r="BFF159" s="17"/>
      <c r="BFG159" s="17"/>
      <c r="BFH159" s="17"/>
      <c r="BFI159" s="17"/>
      <c r="BFJ159" s="17"/>
      <c r="BFK159" s="17"/>
      <c r="BFL159" s="17"/>
      <c r="BFM159" s="17"/>
      <c r="BFN159" s="17"/>
      <c r="BFO159" s="17"/>
      <c r="BFP159" s="17"/>
      <c r="BFQ159" s="17"/>
      <c r="BFR159" s="17"/>
      <c r="BFS159" s="17"/>
      <c r="BFT159" s="17"/>
      <c r="BFU159" s="17"/>
      <c r="BFV159" s="17"/>
      <c r="BFW159" s="17"/>
      <c r="BFX159" s="17"/>
      <c r="BFY159" s="17"/>
      <c r="BFZ159" s="17"/>
      <c r="BGA159" s="17"/>
      <c r="BGB159" s="17"/>
      <c r="BGC159" s="17"/>
      <c r="BGD159" s="17"/>
      <c r="BGE159" s="17"/>
      <c r="BGF159" s="17"/>
      <c r="BGG159" s="17"/>
      <c r="BGH159" s="17"/>
      <c r="BGI159" s="17"/>
      <c r="BGJ159" s="17"/>
      <c r="BGK159" s="17"/>
      <c r="BGL159" s="17"/>
      <c r="BGM159" s="17"/>
      <c r="BGN159" s="17"/>
      <c r="BGO159" s="17"/>
      <c r="BGP159" s="17"/>
      <c r="BGQ159" s="17"/>
      <c r="BGR159" s="17"/>
      <c r="BGS159" s="17"/>
      <c r="BGT159" s="17"/>
      <c r="BGU159" s="17"/>
      <c r="BGV159" s="17"/>
      <c r="BGW159" s="17"/>
      <c r="BGX159" s="17"/>
      <c r="BGY159" s="17"/>
      <c r="BGZ159" s="17"/>
      <c r="BHA159" s="17"/>
      <c r="BHB159" s="17"/>
      <c r="BHC159" s="17"/>
      <c r="BHD159" s="17"/>
      <c r="BHE159" s="17"/>
      <c r="BHF159" s="17"/>
      <c r="BHG159" s="17"/>
      <c r="BHH159" s="17"/>
      <c r="BHI159" s="17"/>
      <c r="BHJ159" s="17"/>
      <c r="BHK159" s="17"/>
      <c r="BHL159" s="17"/>
      <c r="BHM159" s="17"/>
      <c r="BHN159" s="17"/>
      <c r="BHO159" s="17"/>
      <c r="BHP159" s="17"/>
      <c r="BHQ159" s="17"/>
      <c r="BHR159" s="17"/>
      <c r="BHS159" s="17"/>
      <c r="BHT159" s="17"/>
      <c r="BHU159" s="17"/>
      <c r="BHV159" s="17"/>
      <c r="BHW159" s="17"/>
      <c r="BHX159" s="17"/>
      <c r="BHY159" s="17"/>
      <c r="BHZ159" s="17"/>
      <c r="BIA159" s="17"/>
      <c r="BIB159" s="17"/>
      <c r="BIC159" s="17"/>
      <c r="BID159" s="17"/>
      <c r="BIE159" s="17"/>
      <c r="BIF159" s="17"/>
      <c r="BIG159" s="17"/>
      <c r="BIH159" s="17"/>
      <c r="BII159" s="17"/>
      <c r="BIJ159" s="17"/>
      <c r="BIK159" s="17"/>
      <c r="BIL159" s="17"/>
      <c r="BIM159" s="17"/>
      <c r="BIN159" s="17"/>
      <c r="BIO159" s="17"/>
      <c r="BIP159" s="17"/>
      <c r="BIQ159" s="17"/>
      <c r="BIR159" s="17"/>
      <c r="BIS159" s="17"/>
      <c r="BIT159" s="17"/>
      <c r="BIU159" s="17"/>
      <c r="BIV159" s="17"/>
      <c r="BIW159" s="17"/>
      <c r="BIX159" s="17"/>
      <c r="BIY159" s="17"/>
      <c r="BIZ159" s="17"/>
      <c r="BJA159" s="17"/>
      <c r="BJB159" s="17"/>
      <c r="BJC159" s="17"/>
      <c r="BJD159" s="17"/>
      <c r="BJE159" s="17"/>
      <c r="BJF159" s="17"/>
      <c r="BJG159" s="17"/>
      <c r="BJH159" s="17"/>
      <c r="BJI159" s="17"/>
      <c r="BJJ159" s="17"/>
      <c r="BJK159" s="17"/>
      <c r="BJL159" s="17"/>
      <c r="BJM159" s="17"/>
      <c r="BJN159" s="17"/>
      <c r="BJO159" s="17"/>
      <c r="BJP159" s="17"/>
      <c r="BJQ159" s="17"/>
      <c r="BJR159" s="17"/>
      <c r="BJS159" s="17"/>
      <c r="BJT159" s="17"/>
      <c r="BJU159" s="17"/>
      <c r="BJV159" s="17"/>
      <c r="BJW159" s="17"/>
      <c r="BJX159" s="17"/>
      <c r="BJY159" s="17"/>
      <c r="BJZ159" s="17"/>
      <c r="BKA159" s="17"/>
      <c r="BKB159" s="17"/>
      <c r="BKC159" s="17"/>
      <c r="BKD159" s="17"/>
      <c r="BKE159" s="17"/>
      <c r="BKF159" s="17"/>
      <c r="BKG159" s="17"/>
      <c r="BKH159" s="17"/>
      <c r="BKI159" s="17"/>
      <c r="BKJ159" s="17"/>
      <c r="BKK159" s="17"/>
      <c r="BKL159" s="17"/>
      <c r="BKM159" s="17"/>
      <c r="BKN159" s="17"/>
      <c r="BKO159" s="17"/>
      <c r="BKP159" s="17"/>
      <c r="BKQ159" s="17"/>
      <c r="BKR159" s="17"/>
      <c r="BKS159" s="17"/>
      <c r="BKT159" s="17"/>
      <c r="BKU159" s="17"/>
      <c r="BKV159" s="17"/>
      <c r="BKW159" s="17"/>
      <c r="BKX159" s="17"/>
      <c r="BKY159" s="17"/>
      <c r="BKZ159" s="17"/>
      <c r="BLA159" s="17"/>
      <c r="BLB159" s="17"/>
      <c r="BLC159" s="17"/>
      <c r="BLD159" s="17"/>
      <c r="BLE159" s="17"/>
      <c r="BLF159" s="17"/>
      <c r="BLG159" s="17"/>
      <c r="BLH159" s="17"/>
      <c r="BLI159" s="17"/>
      <c r="BLJ159" s="17"/>
      <c r="BLK159" s="17"/>
      <c r="BLL159" s="17"/>
      <c r="BLM159" s="17"/>
      <c r="BLN159" s="17"/>
      <c r="BLO159" s="17"/>
      <c r="BLP159" s="17"/>
      <c r="BLQ159" s="17"/>
      <c r="BLR159" s="17"/>
      <c r="BLS159" s="17"/>
      <c r="BLT159" s="17"/>
      <c r="BLU159" s="17"/>
      <c r="BLV159" s="17"/>
      <c r="BLW159" s="17"/>
      <c r="BLX159" s="17"/>
      <c r="BLY159" s="17"/>
      <c r="BLZ159" s="17"/>
      <c r="BMA159" s="17"/>
      <c r="BMB159" s="17"/>
      <c r="BMC159" s="17"/>
      <c r="BMD159" s="17"/>
      <c r="BME159" s="17"/>
      <c r="BMF159" s="17"/>
      <c r="BMG159" s="17"/>
      <c r="BMH159" s="17"/>
      <c r="BMI159" s="17"/>
      <c r="BMJ159" s="17"/>
      <c r="BMK159" s="17"/>
      <c r="BML159" s="17"/>
      <c r="BMM159" s="17"/>
      <c r="BMN159" s="17"/>
      <c r="BMO159" s="17"/>
      <c r="BMP159" s="17"/>
      <c r="BMQ159" s="17"/>
      <c r="BMR159" s="17"/>
      <c r="BMS159" s="17"/>
      <c r="BMT159" s="17"/>
      <c r="BMU159" s="17"/>
      <c r="BMV159" s="17"/>
      <c r="BMW159" s="17"/>
      <c r="BMX159" s="17"/>
      <c r="BMY159" s="17"/>
      <c r="BMZ159" s="17"/>
      <c r="BNA159" s="17"/>
      <c r="BNB159" s="17"/>
      <c r="BNC159" s="17"/>
      <c r="BND159" s="17"/>
      <c r="BNE159" s="17"/>
      <c r="BNF159" s="17"/>
      <c r="BNG159" s="17"/>
      <c r="BNH159" s="17"/>
      <c r="BNI159" s="17"/>
      <c r="BNJ159" s="17"/>
      <c r="BNK159" s="17"/>
      <c r="BNL159" s="17"/>
      <c r="BNM159" s="17"/>
      <c r="BNN159" s="17"/>
      <c r="BNO159" s="17"/>
      <c r="BNP159" s="17"/>
      <c r="BNQ159" s="17"/>
      <c r="BNR159" s="17"/>
      <c r="BNS159" s="17"/>
      <c r="BNT159" s="17"/>
      <c r="BNU159" s="17"/>
      <c r="BNV159" s="17"/>
      <c r="BNW159" s="17"/>
      <c r="BNX159" s="17"/>
      <c r="BNY159" s="17"/>
      <c r="BNZ159" s="17"/>
      <c r="BOA159" s="17"/>
      <c r="BOB159" s="17"/>
      <c r="BOC159" s="17"/>
      <c r="BOD159" s="17"/>
      <c r="BOE159" s="17"/>
      <c r="BOF159" s="17"/>
      <c r="BOG159" s="17"/>
      <c r="BOH159" s="17"/>
      <c r="BOI159" s="17"/>
      <c r="BOJ159" s="17"/>
      <c r="BOK159" s="17"/>
      <c r="BOL159" s="17"/>
      <c r="BOM159" s="17"/>
      <c r="BON159" s="17"/>
      <c r="BOO159" s="17"/>
      <c r="BOP159" s="17"/>
      <c r="BOQ159" s="17"/>
      <c r="BOR159" s="17"/>
      <c r="BOS159" s="17"/>
      <c r="BOT159" s="17"/>
      <c r="BOU159" s="17"/>
      <c r="BOV159" s="17"/>
      <c r="BOW159" s="17"/>
      <c r="BOX159" s="17"/>
      <c r="BOY159" s="17"/>
      <c r="BOZ159" s="17"/>
      <c r="BPA159" s="17"/>
      <c r="BPB159" s="17"/>
      <c r="BPC159" s="17"/>
      <c r="BPD159" s="17"/>
      <c r="BPE159" s="17"/>
      <c r="BPF159" s="17"/>
      <c r="BPG159" s="17"/>
      <c r="BPH159" s="17"/>
      <c r="BPI159" s="17"/>
      <c r="BPJ159" s="17"/>
      <c r="BPK159" s="17"/>
      <c r="BPL159" s="17"/>
      <c r="BPM159" s="17"/>
      <c r="BPN159" s="17"/>
      <c r="BPO159" s="17"/>
      <c r="BPP159" s="17"/>
      <c r="BPQ159" s="17"/>
      <c r="BPR159" s="17"/>
      <c r="BPS159" s="17"/>
      <c r="BPT159" s="17"/>
      <c r="BPU159" s="17"/>
      <c r="BPV159" s="17"/>
      <c r="BPW159" s="17"/>
      <c r="BPX159" s="17"/>
      <c r="BPY159" s="17"/>
      <c r="BPZ159" s="17"/>
      <c r="BQA159" s="17"/>
      <c r="BQB159" s="17"/>
      <c r="BQC159" s="17"/>
      <c r="BQD159" s="17"/>
      <c r="BQE159" s="17"/>
      <c r="BQF159" s="17"/>
      <c r="BQG159" s="17"/>
      <c r="BQH159" s="17"/>
      <c r="BQI159" s="17"/>
      <c r="BQJ159" s="17"/>
      <c r="BQK159" s="17"/>
      <c r="BQL159" s="17"/>
      <c r="BQM159" s="17"/>
      <c r="BQN159" s="17"/>
      <c r="BQO159" s="17"/>
      <c r="BQP159" s="17"/>
      <c r="BQQ159" s="17"/>
      <c r="BQR159" s="17"/>
      <c r="BQS159" s="17"/>
      <c r="BQT159" s="17"/>
      <c r="BQU159" s="17"/>
      <c r="BQV159" s="17"/>
      <c r="BQW159" s="17"/>
      <c r="BQX159" s="17"/>
      <c r="BQY159" s="17"/>
      <c r="BQZ159" s="17"/>
      <c r="BRA159" s="17"/>
      <c r="BRB159" s="17"/>
      <c r="BRC159" s="17"/>
      <c r="BRD159" s="17"/>
      <c r="BRE159" s="17"/>
      <c r="BRF159" s="17"/>
      <c r="BRG159" s="17"/>
      <c r="BRH159" s="17"/>
      <c r="BRI159" s="17"/>
      <c r="BRJ159" s="17"/>
      <c r="BRK159" s="17"/>
      <c r="BRL159" s="17"/>
      <c r="BRM159" s="17"/>
      <c r="BRN159" s="17"/>
      <c r="BRO159" s="17"/>
      <c r="BRP159" s="17"/>
      <c r="BRQ159" s="17"/>
      <c r="BRR159" s="17"/>
      <c r="BRS159" s="17"/>
      <c r="BRT159" s="17"/>
      <c r="BRU159" s="17"/>
      <c r="BRV159" s="17"/>
      <c r="BRW159" s="17"/>
      <c r="BRX159" s="17"/>
      <c r="BRY159" s="17"/>
      <c r="BRZ159" s="17"/>
      <c r="BSA159" s="17"/>
      <c r="BSB159" s="17"/>
      <c r="BSC159" s="17"/>
      <c r="BSD159" s="17"/>
      <c r="BSE159" s="17"/>
      <c r="BSF159" s="17"/>
      <c r="BSG159" s="17"/>
      <c r="BSH159" s="17"/>
      <c r="BSI159" s="17"/>
      <c r="BSJ159" s="17"/>
      <c r="BSK159" s="17"/>
      <c r="BSL159" s="17"/>
      <c r="BSM159" s="17"/>
      <c r="BSN159" s="17"/>
      <c r="BSO159" s="17"/>
      <c r="BSP159" s="17"/>
      <c r="BSQ159" s="17"/>
      <c r="BSR159" s="17"/>
      <c r="BSS159" s="17"/>
      <c r="BST159" s="17"/>
      <c r="BSU159" s="17"/>
      <c r="BSV159" s="17"/>
      <c r="BSW159" s="17"/>
      <c r="BSX159" s="17"/>
      <c r="BSY159" s="17"/>
      <c r="BSZ159" s="17"/>
      <c r="BTA159" s="17"/>
      <c r="BTB159" s="17"/>
      <c r="BTC159" s="17"/>
      <c r="BTD159" s="17"/>
      <c r="BTE159" s="17"/>
      <c r="BTF159" s="17"/>
      <c r="BTG159" s="17"/>
      <c r="BTH159" s="17"/>
      <c r="BTI159" s="17"/>
      <c r="BTJ159" s="17"/>
      <c r="BTK159" s="17"/>
      <c r="BTL159" s="17"/>
      <c r="BTM159" s="17"/>
      <c r="BTN159" s="17"/>
      <c r="BTO159" s="17"/>
      <c r="BTP159" s="17"/>
      <c r="BTQ159" s="17"/>
      <c r="BTR159" s="17"/>
      <c r="BTS159" s="17"/>
      <c r="BTT159" s="17"/>
      <c r="BTU159" s="17"/>
      <c r="BTV159" s="17"/>
      <c r="BTW159" s="17"/>
      <c r="BTX159" s="17"/>
      <c r="BTY159" s="17"/>
      <c r="BTZ159" s="17"/>
      <c r="BUA159" s="17"/>
      <c r="BUB159" s="17"/>
      <c r="BUC159" s="17"/>
      <c r="BUD159" s="17"/>
      <c r="BUE159" s="17"/>
      <c r="BUF159" s="17"/>
      <c r="BUG159" s="17"/>
      <c r="BUH159" s="17"/>
      <c r="BUI159" s="17"/>
      <c r="BUJ159" s="17"/>
      <c r="BUK159" s="17"/>
      <c r="BUL159" s="17"/>
      <c r="BUM159" s="17"/>
      <c r="BUN159" s="17"/>
      <c r="BUO159" s="17"/>
      <c r="BUP159" s="17"/>
      <c r="BUQ159" s="17"/>
      <c r="BUR159" s="17"/>
      <c r="BUS159" s="17"/>
      <c r="BUT159" s="17"/>
      <c r="BUU159" s="17"/>
      <c r="BUV159" s="17"/>
      <c r="BUW159" s="17"/>
      <c r="BUX159" s="17"/>
      <c r="BUY159" s="17"/>
      <c r="BUZ159" s="17"/>
      <c r="BVA159" s="17"/>
      <c r="BVB159" s="17"/>
      <c r="BVC159" s="17"/>
      <c r="BVD159" s="17"/>
      <c r="BVE159" s="17"/>
      <c r="BVF159" s="17"/>
      <c r="BVG159" s="17"/>
      <c r="BVH159" s="17"/>
      <c r="BVI159" s="17"/>
      <c r="BVJ159" s="17"/>
      <c r="BVK159" s="17"/>
      <c r="BVL159" s="17"/>
      <c r="BVM159" s="17"/>
      <c r="BVN159" s="17"/>
      <c r="BVO159" s="17"/>
      <c r="BVP159" s="17"/>
      <c r="BVQ159" s="17"/>
      <c r="BVR159" s="17"/>
      <c r="BVS159" s="17"/>
      <c r="BVT159" s="17"/>
      <c r="BVU159" s="17"/>
      <c r="BVV159" s="17"/>
      <c r="BVW159" s="17"/>
      <c r="BVX159" s="17"/>
      <c r="BVY159" s="17"/>
      <c r="BVZ159" s="17"/>
      <c r="BWA159" s="17"/>
      <c r="BWB159" s="17"/>
      <c r="BWC159" s="17"/>
      <c r="BWD159" s="17"/>
      <c r="BWE159" s="17"/>
      <c r="BWF159" s="17"/>
      <c r="BWG159" s="17"/>
      <c r="BWH159" s="17"/>
      <c r="BWI159" s="17"/>
      <c r="BWJ159" s="17"/>
      <c r="BWK159" s="17"/>
      <c r="BWL159" s="17"/>
      <c r="BWM159" s="17"/>
      <c r="BWN159" s="17"/>
      <c r="BWO159" s="17"/>
      <c r="BWP159" s="17"/>
      <c r="BWQ159" s="17"/>
      <c r="BWR159" s="17"/>
      <c r="BWS159" s="17"/>
      <c r="BWT159" s="17"/>
      <c r="BWU159" s="17"/>
      <c r="BWV159" s="17"/>
      <c r="BWW159" s="17"/>
      <c r="BWX159" s="17"/>
      <c r="BWY159" s="17"/>
      <c r="BWZ159" s="17"/>
      <c r="BXA159" s="17"/>
      <c r="BXB159" s="17"/>
      <c r="BXC159" s="17"/>
      <c r="BXD159" s="17"/>
      <c r="BXE159" s="17"/>
      <c r="BXF159" s="17"/>
      <c r="BXG159" s="17"/>
      <c r="BXH159" s="17"/>
      <c r="BXI159" s="17"/>
      <c r="BXJ159" s="17"/>
      <c r="BXK159" s="17"/>
      <c r="BXL159" s="17"/>
      <c r="BXM159" s="17"/>
      <c r="BXN159" s="17"/>
      <c r="BXO159" s="17"/>
      <c r="BXP159" s="17"/>
      <c r="BXQ159" s="17"/>
      <c r="BXR159" s="17"/>
      <c r="BXS159" s="17"/>
      <c r="BXT159" s="17"/>
      <c r="BXU159" s="17"/>
      <c r="BXV159" s="17"/>
      <c r="BXW159" s="17"/>
      <c r="BXX159" s="17"/>
      <c r="BXY159" s="17"/>
      <c r="BXZ159" s="17"/>
      <c r="BYA159" s="17"/>
      <c r="BYB159" s="17"/>
      <c r="BYC159" s="17"/>
      <c r="BYD159" s="17"/>
      <c r="BYE159" s="17"/>
      <c r="BYF159" s="17"/>
      <c r="BYG159" s="17"/>
      <c r="BYH159" s="17"/>
      <c r="BYI159" s="17"/>
      <c r="BYJ159" s="17"/>
      <c r="BYK159" s="17"/>
      <c r="BYL159" s="17"/>
      <c r="BYM159" s="17"/>
      <c r="BYN159" s="17"/>
      <c r="BYO159" s="17"/>
      <c r="BYP159" s="17"/>
      <c r="BYQ159" s="17"/>
      <c r="BYR159" s="17"/>
      <c r="BYS159" s="17"/>
      <c r="BYT159" s="17"/>
      <c r="BYU159" s="17"/>
      <c r="BYV159" s="17"/>
      <c r="BYW159" s="17"/>
      <c r="BYX159" s="17"/>
      <c r="BYY159" s="17"/>
      <c r="BYZ159" s="17"/>
      <c r="BZA159" s="17"/>
      <c r="BZB159" s="17"/>
      <c r="BZC159" s="17"/>
      <c r="BZD159" s="17"/>
      <c r="BZE159" s="17"/>
      <c r="BZF159" s="17"/>
      <c r="BZG159" s="17"/>
      <c r="BZH159" s="17"/>
      <c r="BZI159" s="17"/>
      <c r="BZJ159" s="17"/>
      <c r="BZK159" s="17"/>
      <c r="BZL159" s="17"/>
      <c r="BZM159" s="17"/>
      <c r="BZN159" s="17"/>
      <c r="BZO159" s="17"/>
      <c r="BZP159" s="17"/>
      <c r="BZQ159" s="17"/>
      <c r="BZR159" s="17"/>
      <c r="BZS159" s="17"/>
      <c r="BZT159" s="17"/>
      <c r="BZU159" s="17"/>
      <c r="BZV159" s="17"/>
      <c r="BZW159" s="17"/>
      <c r="BZX159" s="17"/>
      <c r="BZY159" s="17"/>
      <c r="BZZ159" s="17"/>
      <c r="CAA159" s="17"/>
      <c r="CAB159" s="17"/>
      <c r="CAC159" s="17"/>
      <c r="CAD159" s="17"/>
      <c r="CAE159" s="17"/>
      <c r="CAF159" s="17"/>
      <c r="CAG159" s="17"/>
      <c r="CAH159" s="17"/>
      <c r="CAI159" s="17"/>
      <c r="CAJ159" s="17"/>
      <c r="CAK159" s="17"/>
      <c r="CAL159" s="17"/>
      <c r="CAM159" s="17"/>
      <c r="CAN159" s="17"/>
      <c r="CAO159" s="17"/>
      <c r="CAP159" s="17"/>
      <c r="CAQ159" s="17"/>
      <c r="CAR159" s="17"/>
      <c r="CAS159" s="17"/>
      <c r="CAT159" s="17"/>
      <c r="CAU159" s="17"/>
      <c r="CAV159" s="17"/>
      <c r="CAW159" s="17"/>
      <c r="CAX159" s="17"/>
      <c r="CAY159" s="17"/>
      <c r="CAZ159" s="17"/>
      <c r="CBA159" s="17"/>
      <c r="CBB159" s="17"/>
      <c r="CBC159" s="17"/>
      <c r="CBD159" s="17"/>
      <c r="CBE159" s="17"/>
      <c r="CBF159" s="17"/>
      <c r="CBG159" s="17"/>
      <c r="CBH159" s="17"/>
      <c r="CBI159" s="17"/>
      <c r="CBJ159" s="17"/>
      <c r="CBK159" s="17"/>
      <c r="CBL159" s="17"/>
      <c r="CBM159" s="17"/>
      <c r="CBN159" s="17"/>
      <c r="CBO159" s="17"/>
      <c r="CBP159" s="17"/>
      <c r="CBQ159" s="17"/>
      <c r="CBR159" s="17"/>
      <c r="CBS159" s="17"/>
      <c r="CBT159" s="17"/>
      <c r="CBU159" s="17"/>
      <c r="CBV159" s="17"/>
      <c r="CBW159" s="17"/>
      <c r="CBX159" s="17"/>
      <c r="CBY159" s="17"/>
      <c r="CBZ159" s="17"/>
      <c r="CCA159" s="17"/>
      <c r="CCB159" s="17"/>
      <c r="CCC159" s="17"/>
      <c r="CCD159" s="17"/>
      <c r="CCE159" s="17"/>
      <c r="CCF159" s="17"/>
      <c r="CCG159" s="17"/>
      <c r="CCH159" s="17"/>
      <c r="CCI159" s="17"/>
      <c r="CCJ159" s="17"/>
      <c r="CCK159" s="17"/>
      <c r="CCL159" s="17"/>
      <c r="CCM159" s="17"/>
      <c r="CCN159" s="17"/>
      <c r="CCO159" s="17"/>
      <c r="CCP159" s="17"/>
      <c r="CCQ159" s="17"/>
      <c r="CCR159" s="17"/>
      <c r="CCS159" s="17"/>
      <c r="CCT159" s="17"/>
      <c r="CCU159" s="17"/>
      <c r="CCV159" s="17"/>
      <c r="CCW159" s="17"/>
      <c r="CCX159" s="17"/>
      <c r="CCY159" s="17"/>
      <c r="CCZ159" s="17"/>
      <c r="CDA159" s="17"/>
      <c r="CDB159" s="17"/>
      <c r="CDC159" s="17"/>
      <c r="CDD159" s="17"/>
      <c r="CDE159" s="17"/>
      <c r="CDF159" s="17"/>
      <c r="CDG159" s="17"/>
      <c r="CDH159" s="17"/>
      <c r="CDI159" s="17"/>
      <c r="CDJ159" s="17"/>
      <c r="CDK159" s="17"/>
      <c r="CDL159" s="17"/>
      <c r="CDM159" s="17"/>
      <c r="CDN159" s="17"/>
      <c r="CDO159" s="17"/>
      <c r="CDP159" s="17"/>
      <c r="CDQ159" s="17"/>
      <c r="CDR159" s="17"/>
      <c r="CDS159" s="17"/>
      <c r="CDT159" s="17"/>
      <c r="CDU159" s="17"/>
    </row>
    <row r="160">
      <c r="A160" s="14" t="s">
        <v>4009</v>
      </c>
      <c r="B160" s="14" t="s">
        <v>4010</v>
      </c>
      <c r="C160" s="14" t="s">
        <v>2614</v>
      </c>
      <c r="D160" s="14" t="s">
        <v>2614</v>
      </c>
      <c r="E160" s="14" t="s">
        <v>4011</v>
      </c>
      <c r="F160" s="14" t="s">
        <v>2835</v>
      </c>
      <c r="I160" s="14" t="s">
        <v>4012</v>
      </c>
      <c r="J160" s="14" t="s">
        <v>2618</v>
      </c>
      <c r="K160" s="14" t="s">
        <v>2619</v>
      </c>
      <c r="L160" s="14" t="s">
        <v>2639</v>
      </c>
      <c r="M160" s="17"/>
      <c r="N160" s="14" t="s">
        <v>21</v>
      </c>
      <c r="O160" s="14" t="s">
        <v>21</v>
      </c>
      <c r="P160" s="14" t="s">
        <v>21</v>
      </c>
      <c r="Q160" s="16">
        <v>11.0</v>
      </c>
      <c r="R160" s="16">
        <v>4104193.0</v>
      </c>
      <c r="S160" s="16">
        <v>4104193.0</v>
      </c>
      <c r="T160" s="14" t="s">
        <v>2622</v>
      </c>
      <c r="U160" s="14" t="s">
        <v>2621</v>
      </c>
      <c r="V160" s="14" t="s">
        <v>4013</v>
      </c>
      <c r="W160" s="14" t="s">
        <v>4014</v>
      </c>
      <c r="X160" s="16">
        <v>0.2</v>
      </c>
      <c r="Y160" s="17"/>
      <c r="Z160" s="16">
        <v>4.0</v>
      </c>
      <c r="AA160" s="16">
        <v>16.0</v>
      </c>
      <c r="AB160" s="17"/>
      <c r="AC160" s="17"/>
      <c r="AD160" s="16">
        <v>2446.0</v>
      </c>
      <c r="AE160" s="22">
        <v>45547.0</v>
      </c>
      <c r="AF160" s="17"/>
      <c r="AG160" s="17"/>
      <c r="AH160" s="17"/>
      <c r="AI160" s="17"/>
      <c r="AJ160" s="17"/>
      <c r="AK160" s="17"/>
      <c r="AL160" s="16">
        <v>78.0</v>
      </c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4" t="s">
        <v>3970</v>
      </c>
      <c r="BB160" s="17"/>
      <c r="BC160" s="17"/>
      <c r="BD160" s="17"/>
      <c r="BE160" s="17"/>
      <c r="BF160" s="17"/>
      <c r="BG160" s="16">
        <v>1.0</v>
      </c>
      <c r="BH160" s="14" t="s">
        <v>1447</v>
      </c>
      <c r="BI160" s="14" t="s">
        <v>2594</v>
      </c>
      <c r="BJ160" s="17"/>
      <c r="BK160" s="17"/>
      <c r="BL160" s="17"/>
      <c r="BM160" s="16">
        <v>81.9</v>
      </c>
      <c r="BN160" s="17"/>
      <c r="BO160" s="17"/>
      <c r="BP160" s="17"/>
      <c r="BQ160" s="17"/>
      <c r="BR160" s="17"/>
      <c r="BS160" s="17"/>
      <c r="BT160" s="17"/>
      <c r="BU160" s="14" t="s">
        <v>2567</v>
      </c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  <c r="KL160" s="17"/>
      <c r="KM160" s="17"/>
      <c r="KN160" s="17"/>
      <c r="KO160" s="17"/>
      <c r="KP160" s="17"/>
      <c r="KQ160" s="17"/>
      <c r="KR160" s="17"/>
      <c r="KS160" s="17"/>
      <c r="KT160" s="17"/>
      <c r="KU160" s="17"/>
      <c r="KV160" s="17"/>
      <c r="KW160" s="17"/>
      <c r="KX160" s="17"/>
      <c r="KY160" s="17"/>
      <c r="KZ160" s="17"/>
      <c r="LA160" s="17"/>
      <c r="LB160" s="17"/>
      <c r="LC160" s="17"/>
      <c r="LD160" s="17"/>
      <c r="LE160" s="17"/>
      <c r="LF160" s="17"/>
      <c r="LG160" s="17"/>
      <c r="LH160" s="17"/>
      <c r="LI160" s="17"/>
      <c r="LJ160" s="17"/>
      <c r="LK160" s="17"/>
      <c r="LL160" s="17"/>
      <c r="LM160" s="17"/>
      <c r="LN160" s="17"/>
      <c r="LO160" s="17"/>
      <c r="LP160" s="17"/>
      <c r="LQ160" s="17"/>
      <c r="LR160" s="17"/>
      <c r="LS160" s="17"/>
      <c r="LT160" s="17"/>
      <c r="LU160" s="17"/>
      <c r="LV160" s="17"/>
      <c r="LW160" s="17"/>
      <c r="LX160" s="17"/>
      <c r="LY160" s="17"/>
      <c r="LZ160" s="17"/>
      <c r="MA160" s="17"/>
      <c r="MB160" s="17"/>
      <c r="MC160" s="17"/>
      <c r="MD160" s="17"/>
      <c r="ME160" s="17"/>
      <c r="MF160" s="17"/>
      <c r="MG160" s="17"/>
      <c r="MH160" s="17"/>
      <c r="MI160" s="17"/>
      <c r="MJ160" s="17"/>
      <c r="MK160" s="17"/>
      <c r="ML160" s="17"/>
      <c r="MM160" s="17"/>
      <c r="MN160" s="17"/>
      <c r="MO160" s="17"/>
      <c r="MP160" s="17"/>
      <c r="MQ160" s="17"/>
      <c r="MR160" s="17"/>
      <c r="MS160" s="17"/>
      <c r="MT160" s="17"/>
      <c r="MU160" s="17"/>
      <c r="MV160" s="17"/>
      <c r="MW160" s="17"/>
      <c r="MX160" s="17"/>
      <c r="MY160" s="17"/>
      <c r="MZ160" s="17"/>
      <c r="NA160" s="17"/>
      <c r="NB160" s="17"/>
      <c r="NC160" s="17"/>
      <c r="ND160" s="17"/>
      <c r="NE160" s="17"/>
      <c r="NF160" s="17"/>
      <c r="NG160" s="17"/>
      <c r="NH160" s="17"/>
      <c r="NI160" s="17"/>
      <c r="NJ160" s="17"/>
      <c r="NK160" s="17"/>
      <c r="NL160" s="17"/>
      <c r="NM160" s="17"/>
      <c r="NN160" s="17"/>
      <c r="NO160" s="17"/>
      <c r="NP160" s="17"/>
      <c r="NQ160" s="17"/>
      <c r="NR160" s="17"/>
      <c r="NS160" s="17"/>
      <c r="NT160" s="17"/>
      <c r="NU160" s="17"/>
      <c r="NV160" s="17"/>
      <c r="NW160" s="17"/>
      <c r="NX160" s="17"/>
      <c r="NY160" s="17"/>
      <c r="NZ160" s="17"/>
      <c r="OA160" s="17"/>
      <c r="OB160" s="17"/>
      <c r="OC160" s="17"/>
      <c r="OD160" s="17"/>
      <c r="OE160" s="17"/>
      <c r="OF160" s="14" t="s">
        <v>2644</v>
      </c>
      <c r="OG160" s="17"/>
      <c r="OH160" s="17"/>
      <c r="OI160" s="17"/>
      <c r="OJ160" s="17"/>
      <c r="OK160" s="17"/>
      <c r="OL160" s="17"/>
      <c r="OM160" s="17"/>
      <c r="ON160" s="17"/>
      <c r="OO160" s="17"/>
      <c r="OP160" s="17"/>
      <c r="OQ160" s="17"/>
      <c r="OR160" s="17"/>
      <c r="OS160" s="17"/>
      <c r="OT160" s="17"/>
      <c r="OU160" s="17"/>
      <c r="OV160" s="17"/>
      <c r="OW160" s="17"/>
      <c r="OX160" s="17"/>
      <c r="OY160" s="17"/>
      <c r="OZ160" s="17"/>
      <c r="PA160" s="17"/>
      <c r="PB160" s="17"/>
      <c r="PC160" s="17"/>
      <c r="PD160" s="14" t="s">
        <v>840</v>
      </c>
      <c r="PE160" s="17"/>
      <c r="PF160" s="17"/>
      <c r="PG160" s="17"/>
      <c r="PH160" s="17"/>
      <c r="PI160" s="17"/>
      <c r="PJ160" s="17"/>
      <c r="PK160" s="17"/>
      <c r="PL160" s="17"/>
      <c r="PM160" s="17"/>
      <c r="PN160" s="17"/>
      <c r="PO160" s="17"/>
      <c r="PP160" s="17"/>
      <c r="PQ160" s="17"/>
      <c r="PR160" s="17"/>
      <c r="PS160" s="17"/>
      <c r="PT160" s="17"/>
      <c r="PU160" s="17"/>
      <c r="PV160" s="17"/>
      <c r="PW160" s="17"/>
      <c r="PX160" s="17"/>
      <c r="PY160" s="17"/>
      <c r="PZ160" s="17"/>
      <c r="QA160" s="17"/>
      <c r="QB160" s="17"/>
      <c r="QC160" s="17"/>
      <c r="QD160" s="17"/>
      <c r="QE160" s="17"/>
      <c r="QF160" s="17"/>
      <c r="QG160" s="17"/>
      <c r="QH160" s="17"/>
      <c r="QI160" s="17"/>
      <c r="QJ160" s="17"/>
      <c r="QK160" s="17"/>
      <c r="QL160" s="17"/>
      <c r="QM160" s="17"/>
      <c r="QN160" s="17"/>
      <c r="QO160" s="17"/>
      <c r="QP160" s="17"/>
      <c r="QQ160" s="17"/>
      <c r="QR160" s="17"/>
      <c r="QS160" s="17"/>
      <c r="QT160" s="17"/>
      <c r="QU160" s="17"/>
      <c r="QV160" s="17"/>
      <c r="QW160" s="17"/>
      <c r="QX160" s="17"/>
      <c r="QY160" s="17"/>
      <c r="QZ160" s="17"/>
      <c r="RA160" s="17"/>
      <c r="RB160" s="17"/>
      <c r="RC160" s="17"/>
      <c r="RD160" s="17"/>
      <c r="RE160" s="17"/>
      <c r="RF160" s="17"/>
      <c r="RG160" s="17"/>
      <c r="RH160" s="17"/>
      <c r="RI160" s="17"/>
      <c r="RJ160" s="17"/>
      <c r="RK160" s="17"/>
      <c r="RL160" s="17"/>
      <c r="RM160" s="17"/>
      <c r="RN160" s="17"/>
      <c r="RO160" s="17"/>
      <c r="RP160" s="17"/>
      <c r="RQ160" s="17"/>
      <c r="RR160" s="17"/>
      <c r="RS160" s="17"/>
      <c r="RT160" s="17"/>
      <c r="RU160" s="17"/>
      <c r="RV160" s="17"/>
      <c r="RW160" s="17"/>
      <c r="RX160" s="17"/>
      <c r="RY160" s="17"/>
      <c r="RZ160" s="17"/>
      <c r="SA160" s="17"/>
      <c r="SB160" s="17"/>
      <c r="SC160" s="17"/>
      <c r="SD160" s="17"/>
      <c r="SE160" s="17"/>
      <c r="SF160" s="17"/>
      <c r="SG160" s="17"/>
      <c r="SH160" s="17"/>
      <c r="SI160" s="17"/>
      <c r="SJ160" s="17"/>
      <c r="SK160" s="17"/>
      <c r="SL160" s="17"/>
      <c r="SM160" s="17"/>
      <c r="SN160" s="17"/>
      <c r="SO160" s="17"/>
      <c r="SP160" s="17"/>
      <c r="SQ160" s="17"/>
      <c r="SR160" s="17"/>
      <c r="SS160" s="17"/>
      <c r="ST160" s="17"/>
      <c r="SU160" s="17"/>
      <c r="SV160" s="17"/>
      <c r="SW160" s="17"/>
      <c r="SX160" s="17"/>
      <c r="SY160" s="17"/>
      <c r="SZ160" s="17"/>
      <c r="TA160" s="17"/>
      <c r="TB160" s="16">
        <v>4.066</v>
      </c>
      <c r="TC160" s="16">
        <v>0.901</v>
      </c>
      <c r="TD160" s="17"/>
      <c r="TE160" s="17"/>
      <c r="TF160" s="17"/>
      <c r="TG160" s="17"/>
      <c r="TH160" s="17"/>
      <c r="TI160" s="17"/>
      <c r="TJ160" s="17"/>
      <c r="TK160" s="17"/>
      <c r="TL160" s="17"/>
      <c r="TM160" s="17"/>
      <c r="TN160" s="17"/>
      <c r="TO160" s="17"/>
      <c r="TP160" s="17"/>
      <c r="TQ160" s="17"/>
      <c r="TR160" s="17"/>
      <c r="TS160" s="17"/>
      <c r="TT160" s="17"/>
      <c r="TU160" s="17"/>
      <c r="TV160" s="17"/>
      <c r="TW160" s="17"/>
      <c r="TX160" s="17"/>
      <c r="TY160" s="17"/>
      <c r="TZ160" s="17"/>
      <c r="UA160" s="17"/>
      <c r="UB160" s="17"/>
      <c r="UC160" s="17"/>
      <c r="UD160" s="17"/>
      <c r="UE160" s="17"/>
      <c r="UF160" s="17"/>
      <c r="UG160" s="17"/>
      <c r="UH160" s="17"/>
      <c r="UI160" s="17"/>
      <c r="UJ160" s="17"/>
      <c r="UK160" s="17"/>
      <c r="UL160" s="17"/>
      <c r="UM160" s="17"/>
      <c r="UN160" s="17"/>
      <c r="UO160" s="17"/>
      <c r="UP160" s="17"/>
      <c r="UQ160" s="17"/>
      <c r="UR160" s="17"/>
      <c r="US160" s="17"/>
      <c r="UT160" s="17"/>
      <c r="UU160" s="17"/>
      <c r="UV160" s="17"/>
      <c r="UW160" s="17"/>
      <c r="UX160" s="17"/>
      <c r="UY160" s="17"/>
      <c r="UZ160" s="17"/>
      <c r="VA160" s="17"/>
      <c r="VB160" s="17"/>
      <c r="VC160" s="17"/>
      <c r="VD160" s="17"/>
      <c r="VE160" s="17"/>
      <c r="VF160" s="17"/>
      <c r="VG160" s="17"/>
      <c r="VH160" s="17"/>
      <c r="VI160" s="17"/>
      <c r="VJ160" s="17"/>
      <c r="VK160" s="17"/>
      <c r="VL160" s="17"/>
      <c r="VM160" s="17"/>
      <c r="VN160" s="17"/>
      <c r="VO160" s="17"/>
      <c r="VP160" s="17"/>
      <c r="VQ160" s="17"/>
      <c r="VR160" s="17"/>
      <c r="VS160" s="17"/>
      <c r="VT160" s="17"/>
      <c r="VU160" s="17"/>
      <c r="VV160" s="17"/>
      <c r="VW160" s="17"/>
      <c r="VX160" s="17"/>
      <c r="VY160" s="17"/>
      <c r="VZ160" s="17"/>
      <c r="WA160" s="17"/>
      <c r="WB160" s="17"/>
      <c r="WC160" s="17"/>
      <c r="WD160" s="17"/>
      <c r="WE160" s="17"/>
      <c r="WF160" s="17"/>
      <c r="WG160" s="17"/>
      <c r="WH160" s="17"/>
      <c r="WI160" s="17"/>
      <c r="WJ160" s="17"/>
      <c r="WK160" s="17"/>
      <c r="WL160" s="17"/>
      <c r="WM160" s="17"/>
      <c r="WN160" s="17"/>
      <c r="WO160" s="17"/>
      <c r="WP160" s="17"/>
      <c r="WQ160" s="17"/>
      <c r="WR160" s="17"/>
      <c r="WS160" s="17"/>
      <c r="WT160" s="17"/>
      <c r="WU160" s="17"/>
      <c r="WV160" s="17"/>
      <c r="WW160" s="17"/>
      <c r="WX160" s="17"/>
      <c r="WY160" s="17"/>
      <c r="WZ160" s="17"/>
      <c r="XA160" s="17"/>
      <c r="XB160" s="17"/>
      <c r="XC160" s="17"/>
      <c r="XD160" s="17"/>
      <c r="XE160" s="17"/>
      <c r="XF160" s="17"/>
      <c r="XG160" s="17"/>
      <c r="XH160" s="17"/>
      <c r="XI160" s="17"/>
      <c r="XJ160" s="17"/>
      <c r="XK160" s="17"/>
      <c r="XL160" s="17"/>
      <c r="XM160" s="17"/>
      <c r="XN160" s="17"/>
      <c r="XO160" s="17"/>
      <c r="XP160" s="17"/>
      <c r="XQ160" s="17"/>
      <c r="XR160" s="17"/>
      <c r="XS160" s="17"/>
      <c r="XT160" s="17"/>
      <c r="XU160" s="17"/>
      <c r="XV160" s="17"/>
      <c r="XW160" s="17"/>
      <c r="XX160" s="17"/>
      <c r="XY160" s="17"/>
      <c r="XZ160" s="17"/>
      <c r="YA160" s="17"/>
      <c r="YB160" s="17"/>
      <c r="YC160" s="17"/>
      <c r="YD160" s="17"/>
      <c r="YE160" s="17"/>
      <c r="YF160" s="17"/>
      <c r="YG160" s="17"/>
      <c r="YH160" s="17"/>
      <c r="YI160" s="17"/>
      <c r="YJ160" s="17"/>
      <c r="YK160" s="17"/>
      <c r="YL160" s="17"/>
      <c r="YM160" s="17"/>
      <c r="YN160" s="17"/>
      <c r="YO160" s="17"/>
      <c r="YP160" s="17"/>
      <c r="YQ160" s="17"/>
      <c r="YR160" s="17"/>
      <c r="YS160" s="17"/>
      <c r="YT160" s="17"/>
      <c r="YU160" s="17"/>
      <c r="YV160" s="17"/>
      <c r="YW160" s="17"/>
      <c r="YX160" s="17"/>
      <c r="YY160" s="17"/>
      <c r="YZ160" s="17"/>
      <c r="ZA160" s="17"/>
      <c r="ZB160" s="17"/>
      <c r="ZC160" s="17"/>
      <c r="ZD160" s="17"/>
      <c r="ZE160" s="17"/>
      <c r="ZF160" s="17"/>
      <c r="ZG160" s="17"/>
      <c r="ZH160" s="17"/>
      <c r="ZI160" s="17"/>
      <c r="ZJ160" s="17"/>
      <c r="ZK160" s="17"/>
      <c r="ZL160" s="17"/>
      <c r="ZM160" s="17"/>
      <c r="ZN160" s="17"/>
      <c r="ZO160" s="17"/>
      <c r="ZP160" s="17"/>
      <c r="ZQ160" s="17"/>
      <c r="ZR160" s="17"/>
      <c r="ZS160" s="17"/>
      <c r="ZT160" s="17"/>
      <c r="ZU160" s="17"/>
      <c r="ZV160" s="17"/>
      <c r="ZW160" s="17"/>
      <c r="ZX160" s="17"/>
      <c r="ZY160" s="17"/>
      <c r="ZZ160" s="17"/>
      <c r="AAA160" s="17"/>
      <c r="AAB160" s="17"/>
      <c r="AAC160" s="17"/>
      <c r="AAD160" s="17"/>
      <c r="AAE160" s="17"/>
      <c r="AAF160" s="17"/>
      <c r="AAG160" s="17"/>
      <c r="AAH160" s="17"/>
      <c r="AAI160" s="17"/>
      <c r="AAJ160" s="17"/>
      <c r="AAK160" s="17"/>
      <c r="AAL160" s="17"/>
      <c r="AAM160" s="17"/>
      <c r="AAN160" s="17"/>
      <c r="AAO160" s="17"/>
      <c r="AAP160" s="17"/>
      <c r="AAQ160" s="17"/>
      <c r="AAR160" s="17"/>
      <c r="AAS160" s="17"/>
      <c r="AAT160" s="17"/>
      <c r="AAU160" s="17"/>
      <c r="AAV160" s="17"/>
      <c r="AAW160" s="17"/>
      <c r="AAX160" s="17"/>
      <c r="AAY160" s="17"/>
      <c r="AAZ160" s="17"/>
      <c r="ABA160" s="17"/>
      <c r="ABB160" s="17"/>
      <c r="ABC160" s="17"/>
      <c r="ABD160" s="17"/>
      <c r="ABE160" s="17"/>
      <c r="ABF160" s="17"/>
      <c r="ABG160" s="17"/>
      <c r="ABH160" s="17"/>
      <c r="ABI160" s="17"/>
      <c r="ABJ160" s="17"/>
      <c r="ABK160" s="17"/>
      <c r="ABL160" s="17"/>
      <c r="ABM160" s="17"/>
      <c r="ABN160" s="17"/>
      <c r="ABO160" s="17"/>
      <c r="ABP160" s="17"/>
      <c r="ABQ160" s="17"/>
      <c r="ABR160" s="17"/>
      <c r="ABS160" s="17"/>
      <c r="ABT160" s="17"/>
      <c r="ABU160" s="17"/>
      <c r="ABV160" s="17"/>
      <c r="ABW160" s="17"/>
      <c r="ABX160" s="17"/>
      <c r="ABY160" s="17"/>
      <c r="ABZ160" s="17"/>
      <c r="ACA160" s="17"/>
      <c r="ACB160" s="17"/>
      <c r="ACC160" s="17"/>
      <c r="ACD160" s="17"/>
      <c r="ACE160" s="17"/>
      <c r="ACF160" s="17"/>
      <c r="ACG160" s="17"/>
      <c r="ACH160" s="17"/>
      <c r="ACI160" s="17"/>
      <c r="ACJ160" s="17"/>
      <c r="ACK160" s="17"/>
      <c r="ACL160" s="17"/>
      <c r="ACM160" s="17"/>
      <c r="ACN160" s="17"/>
      <c r="ACO160" s="17"/>
      <c r="ACP160" s="17"/>
      <c r="ACQ160" s="17"/>
      <c r="ACR160" s="17"/>
      <c r="ACS160" s="17"/>
      <c r="ACT160" s="17"/>
      <c r="ACU160" s="17"/>
      <c r="ACV160" s="17"/>
      <c r="ACW160" s="17"/>
      <c r="ACX160" s="17"/>
      <c r="ACY160" s="17"/>
      <c r="ACZ160" s="17"/>
      <c r="ADA160" s="17"/>
      <c r="ADB160" s="17"/>
      <c r="ADC160" s="17"/>
      <c r="ADD160" s="17"/>
      <c r="ADE160" s="17"/>
      <c r="ADF160" s="17"/>
      <c r="ADG160" s="17"/>
      <c r="ADH160" s="17"/>
      <c r="ADI160" s="17"/>
      <c r="ADJ160" s="17"/>
      <c r="ADK160" s="17"/>
      <c r="ADL160" s="17"/>
      <c r="ADM160" s="17"/>
      <c r="ADN160" s="17"/>
      <c r="ADO160" s="17"/>
      <c r="ADP160" s="17"/>
      <c r="ADQ160" s="17"/>
      <c r="ADR160" s="17"/>
      <c r="ADS160" s="17"/>
      <c r="ADT160" s="17"/>
      <c r="ADU160" s="17"/>
      <c r="ADV160" s="17"/>
      <c r="ADW160" s="17"/>
      <c r="ADX160" s="17"/>
      <c r="ADY160" s="17"/>
      <c r="ADZ160" s="17"/>
      <c r="AEA160" s="17"/>
      <c r="AEB160" s="17"/>
      <c r="AEC160" s="17"/>
      <c r="AED160" s="17"/>
      <c r="AEE160" s="17"/>
      <c r="AEF160" s="17"/>
      <c r="AEG160" s="17"/>
      <c r="AEH160" s="17"/>
      <c r="AEI160" s="17"/>
      <c r="AEJ160" s="17"/>
      <c r="AEK160" s="17"/>
      <c r="AEL160" s="17"/>
      <c r="AEM160" s="17"/>
      <c r="AEN160" s="17"/>
      <c r="AEO160" s="17"/>
      <c r="AEP160" s="17"/>
      <c r="AEQ160" s="17"/>
      <c r="AER160" s="17"/>
      <c r="AES160" s="17"/>
      <c r="AET160" s="17"/>
      <c r="AEU160" s="17"/>
      <c r="AEV160" s="17"/>
      <c r="AEW160" s="17"/>
      <c r="AEX160" s="17"/>
      <c r="AEY160" s="17"/>
      <c r="AEZ160" s="17"/>
      <c r="AFA160" s="17"/>
      <c r="AFB160" s="17"/>
      <c r="AFC160" s="17"/>
      <c r="AFD160" s="17"/>
      <c r="AFE160" s="17"/>
      <c r="AFF160" s="17"/>
      <c r="AFG160" s="17"/>
      <c r="AFH160" s="17"/>
      <c r="AFI160" s="17"/>
      <c r="AFJ160" s="17"/>
      <c r="AFK160" s="17"/>
      <c r="AFL160" s="17"/>
      <c r="AFM160" s="17"/>
      <c r="AFN160" s="17"/>
      <c r="AFO160" s="17"/>
      <c r="AFP160" s="17"/>
      <c r="AFQ160" s="17"/>
      <c r="AFR160" s="17"/>
      <c r="AFS160" s="17"/>
      <c r="AFT160" s="17"/>
      <c r="AFU160" s="17"/>
      <c r="AFV160" s="17"/>
      <c r="AFW160" s="17"/>
      <c r="AFX160" s="17"/>
      <c r="AFY160" s="17"/>
      <c r="AFZ160" s="17"/>
      <c r="AGA160" s="17"/>
      <c r="AGB160" s="17"/>
      <c r="AGC160" s="17"/>
      <c r="AGD160" s="17"/>
      <c r="AGE160" s="17"/>
      <c r="AGF160" s="17"/>
      <c r="AGG160" s="17"/>
      <c r="AGH160" s="17"/>
      <c r="AGI160" s="17"/>
      <c r="AGJ160" s="17"/>
      <c r="AGK160" s="17"/>
      <c r="AGL160" s="17"/>
      <c r="AGM160" s="17"/>
      <c r="AGN160" s="17"/>
      <c r="AGO160" s="17"/>
      <c r="AGP160" s="17"/>
      <c r="AGQ160" s="17"/>
      <c r="AGR160" s="17"/>
      <c r="AGS160" s="17"/>
      <c r="AGT160" s="17"/>
      <c r="AGU160" s="17"/>
      <c r="AGV160" s="17"/>
      <c r="AGW160" s="17"/>
      <c r="AGX160" s="17"/>
      <c r="AGY160" s="17"/>
      <c r="AGZ160" s="17"/>
      <c r="AHA160" s="17"/>
      <c r="AHB160" s="17"/>
      <c r="AHC160" s="17"/>
      <c r="AHD160" s="17"/>
      <c r="AHE160" s="17"/>
      <c r="AHF160" s="17"/>
      <c r="AHG160" s="17"/>
      <c r="AHH160" s="17"/>
      <c r="AHI160" s="17"/>
      <c r="AHJ160" s="17"/>
      <c r="AHK160" s="17"/>
      <c r="AHL160" s="17"/>
      <c r="AHM160" s="17"/>
      <c r="AHN160" s="17"/>
      <c r="AHO160" s="17"/>
      <c r="AHP160" s="17"/>
      <c r="AHQ160" s="17"/>
      <c r="AHR160" s="17"/>
      <c r="AHS160" s="17"/>
      <c r="AHT160" s="17"/>
      <c r="AHU160" s="17"/>
      <c r="AHV160" s="17"/>
      <c r="AHW160" s="17"/>
      <c r="AHX160" s="17"/>
      <c r="AHY160" s="17"/>
      <c r="AHZ160" s="17"/>
      <c r="AIA160" s="17"/>
      <c r="AIB160" s="17"/>
      <c r="AIC160" s="17"/>
      <c r="AID160" s="17"/>
      <c r="AIE160" s="17"/>
      <c r="AIF160" s="17"/>
      <c r="AIG160" s="17"/>
      <c r="AIH160" s="17"/>
      <c r="AII160" s="17"/>
      <c r="AIJ160" s="17"/>
      <c r="AIK160" s="17"/>
      <c r="AIL160" s="17"/>
      <c r="AIM160" s="17"/>
      <c r="AIN160" s="17"/>
      <c r="AIO160" s="17"/>
      <c r="AIP160" s="17"/>
      <c r="AIQ160" s="17"/>
      <c r="AIR160" s="17"/>
      <c r="AIS160" s="17"/>
      <c r="AIT160" s="17"/>
      <c r="AIU160" s="17"/>
      <c r="AIV160" s="17"/>
      <c r="AIW160" s="17"/>
      <c r="AIX160" s="17"/>
      <c r="AIY160" s="17"/>
      <c r="AIZ160" s="17"/>
      <c r="AJA160" s="17"/>
      <c r="AJB160" s="17"/>
      <c r="AJC160" s="17"/>
      <c r="AJD160" s="17"/>
      <c r="AJE160" s="17"/>
      <c r="AJF160" s="17"/>
      <c r="AJG160" s="17"/>
      <c r="AJH160" s="17"/>
      <c r="AJI160" s="17"/>
      <c r="AJJ160" s="17"/>
      <c r="AJK160" s="17"/>
      <c r="AJL160" s="17"/>
      <c r="AJM160" s="17"/>
      <c r="AJN160" s="17"/>
      <c r="AJO160" s="17"/>
      <c r="AJP160" s="17"/>
      <c r="AJQ160" s="17"/>
      <c r="AJR160" s="17"/>
      <c r="AJS160" s="17"/>
      <c r="AJT160" s="17"/>
      <c r="AJU160" s="17"/>
      <c r="AJV160" s="17"/>
      <c r="AJW160" s="17"/>
      <c r="AJX160" s="17"/>
      <c r="AJY160" s="17"/>
      <c r="AJZ160" s="17"/>
      <c r="AKA160" s="17"/>
      <c r="AKB160" s="17"/>
      <c r="AKC160" s="17"/>
      <c r="AKD160" s="17"/>
      <c r="AKE160" s="17"/>
      <c r="AKF160" s="17"/>
      <c r="AKG160" s="17"/>
      <c r="AKH160" s="17"/>
      <c r="AKI160" s="17"/>
      <c r="AKJ160" s="17"/>
      <c r="AKK160" s="17"/>
      <c r="AKL160" s="17"/>
      <c r="AKM160" s="17"/>
      <c r="AKN160" s="17"/>
      <c r="AKO160" s="17"/>
      <c r="AKP160" s="17"/>
      <c r="AKQ160" s="17"/>
      <c r="AKR160" s="17"/>
      <c r="AKS160" s="17"/>
      <c r="AKT160" s="17"/>
      <c r="AKU160" s="17"/>
      <c r="AKV160" s="17"/>
      <c r="AKW160" s="17"/>
      <c r="AKX160" s="17"/>
      <c r="AKY160" s="17"/>
      <c r="AKZ160" s="17"/>
      <c r="ALA160" s="17"/>
      <c r="ALB160" s="17"/>
      <c r="ALC160" s="17"/>
      <c r="ALD160" s="17"/>
      <c r="ALE160" s="17"/>
      <c r="ALF160" s="17"/>
      <c r="ALG160" s="17"/>
      <c r="ALH160" s="17"/>
      <c r="ALI160" s="17"/>
      <c r="ALJ160" s="17"/>
      <c r="ALK160" s="17"/>
      <c r="ALL160" s="17"/>
      <c r="ALM160" s="17"/>
      <c r="ALN160" s="17"/>
      <c r="ALO160" s="17"/>
      <c r="ALP160" s="17"/>
      <c r="ALQ160" s="17"/>
      <c r="ALR160" s="17"/>
      <c r="ALS160" s="17"/>
      <c r="ALT160" s="17"/>
      <c r="ALU160" s="17"/>
      <c r="ALV160" s="17"/>
      <c r="ALW160" s="17"/>
      <c r="ALX160" s="17"/>
      <c r="ALY160" s="17"/>
      <c r="ALZ160" s="17"/>
      <c r="AMA160" s="17"/>
      <c r="AMB160" s="17"/>
      <c r="AMC160" s="17"/>
      <c r="AMD160" s="17"/>
      <c r="AME160" s="17"/>
      <c r="AMF160" s="17"/>
      <c r="AMG160" s="17"/>
      <c r="AMH160" s="17"/>
      <c r="AMI160" s="17"/>
      <c r="AMJ160" s="17"/>
      <c r="AMK160" s="17"/>
      <c r="AML160" s="17"/>
      <c r="AMM160" s="17"/>
      <c r="AMN160" s="17"/>
      <c r="AMO160" s="17"/>
      <c r="AMP160" s="17"/>
      <c r="AMQ160" s="17"/>
      <c r="AMR160" s="17"/>
      <c r="AMS160" s="17"/>
      <c r="AMT160" s="17"/>
      <c r="AMU160" s="17"/>
      <c r="AMV160" s="17"/>
      <c r="AMW160" s="17"/>
      <c r="AMX160" s="17"/>
      <c r="AMY160" s="17"/>
      <c r="AMZ160" s="17"/>
      <c r="ANA160" s="17"/>
      <c r="ANB160" s="17"/>
      <c r="ANC160" s="17"/>
      <c r="AND160" s="17"/>
      <c r="ANE160" s="17"/>
      <c r="ANF160" s="17"/>
      <c r="ANG160" s="17"/>
      <c r="ANH160" s="17"/>
      <c r="ANI160" s="17"/>
      <c r="ANJ160" s="17"/>
      <c r="ANK160" s="17"/>
      <c r="ANL160" s="17"/>
      <c r="ANM160" s="17"/>
      <c r="ANN160" s="17"/>
      <c r="ANO160" s="17"/>
      <c r="ANP160" s="17"/>
      <c r="ANQ160" s="17"/>
      <c r="ANR160" s="17"/>
      <c r="ANS160" s="17"/>
      <c r="ANT160" s="17"/>
      <c r="ANU160" s="17"/>
      <c r="ANV160" s="17"/>
      <c r="ANW160" s="17"/>
      <c r="ANX160" s="17"/>
      <c r="ANY160" s="17"/>
      <c r="ANZ160" s="17"/>
      <c r="AOA160" s="17"/>
      <c r="AOB160" s="17"/>
      <c r="AOC160" s="17"/>
      <c r="AOD160" s="17"/>
      <c r="AOE160" s="17"/>
      <c r="AOF160" s="17"/>
      <c r="AOG160" s="17"/>
      <c r="AOH160" s="17"/>
      <c r="AOI160" s="17"/>
      <c r="AOJ160" s="17"/>
      <c r="AOK160" s="17"/>
      <c r="AOL160" s="17"/>
      <c r="AOM160" s="17"/>
      <c r="AON160" s="17"/>
      <c r="AOO160" s="17"/>
      <c r="AOP160" s="17"/>
      <c r="AOQ160" s="17"/>
      <c r="AOR160" s="17"/>
      <c r="AOS160" s="17"/>
      <c r="AOT160" s="17"/>
      <c r="AOU160" s="17"/>
      <c r="AOV160" s="17"/>
      <c r="AOW160" s="17"/>
      <c r="AOX160" s="17"/>
      <c r="AOY160" s="17"/>
      <c r="AOZ160" s="17"/>
      <c r="APA160" s="17"/>
      <c r="APB160" s="17"/>
      <c r="APC160" s="17"/>
      <c r="APD160" s="17"/>
      <c r="APE160" s="17"/>
      <c r="APF160" s="17"/>
      <c r="APG160" s="17"/>
      <c r="APH160" s="17"/>
      <c r="API160" s="17"/>
      <c r="APJ160" s="17"/>
      <c r="APK160" s="17"/>
      <c r="APL160" s="17"/>
      <c r="APM160" s="17"/>
      <c r="APN160" s="17"/>
      <c r="APO160" s="17"/>
      <c r="APP160" s="17"/>
      <c r="APQ160" s="17"/>
      <c r="APR160" s="17"/>
      <c r="APS160" s="17"/>
      <c r="APT160" s="17"/>
      <c r="APU160" s="17"/>
      <c r="APV160" s="17"/>
      <c r="APW160" s="17"/>
      <c r="APX160" s="17"/>
      <c r="APY160" s="17"/>
      <c r="APZ160" s="17"/>
      <c r="AQA160" s="17"/>
      <c r="AQB160" s="17"/>
      <c r="AQC160" s="17"/>
      <c r="AQD160" s="17"/>
      <c r="AQE160" s="17"/>
      <c r="AQF160" s="17"/>
      <c r="AQG160" s="17"/>
      <c r="AQH160" s="17"/>
      <c r="AQI160" s="17"/>
      <c r="AQJ160" s="17"/>
      <c r="AQK160" s="17"/>
      <c r="AQL160" s="17"/>
      <c r="AQM160" s="17"/>
      <c r="AQN160" s="17"/>
      <c r="AQO160" s="17"/>
      <c r="AQP160" s="17"/>
      <c r="AQQ160" s="14" t="s">
        <v>4015</v>
      </c>
      <c r="AQT160" s="17"/>
      <c r="AQU160" s="17"/>
      <c r="AQV160" s="17"/>
      <c r="AQW160" s="17"/>
      <c r="AQX160" s="17"/>
      <c r="AQY160" s="17"/>
      <c r="AQZ160" s="17"/>
      <c r="ARA160" s="17"/>
      <c r="ARB160" s="17"/>
      <c r="ARC160" s="17"/>
      <c r="ARD160" s="17"/>
      <c r="ARE160" s="14" t="s">
        <v>4016</v>
      </c>
      <c r="ARG160" s="17"/>
      <c r="ARH160" s="17"/>
      <c r="ARI160" s="17"/>
      <c r="ARJ160" s="17"/>
      <c r="ARK160" s="17"/>
      <c r="ARL160" s="17"/>
      <c r="ARM160" s="17"/>
      <c r="ARN160" s="17"/>
      <c r="ARO160" s="17"/>
      <c r="ARP160" s="17"/>
      <c r="ARQ160" s="17"/>
      <c r="ARR160" s="17"/>
      <c r="ARS160" s="17"/>
      <c r="ART160" s="17"/>
      <c r="ARU160" s="17"/>
      <c r="ARV160" s="17"/>
      <c r="ARW160" s="17"/>
      <c r="ARX160" s="17"/>
      <c r="ARY160" s="17"/>
      <c r="ARZ160" s="17"/>
      <c r="ASA160" s="17"/>
      <c r="ASB160" s="17"/>
      <c r="ASC160" s="17"/>
      <c r="ASD160" s="17"/>
      <c r="ASE160" s="17"/>
      <c r="ASF160" s="17"/>
      <c r="ASG160" s="17"/>
      <c r="ASH160" s="17"/>
      <c r="ASI160" s="17"/>
      <c r="ASJ160" s="17"/>
      <c r="ASK160" s="17"/>
      <c r="ASL160" s="17"/>
      <c r="ASM160" s="17"/>
      <c r="ASN160" s="17"/>
      <c r="ASO160" s="17"/>
      <c r="ASP160" s="17"/>
      <c r="ASQ160" s="17"/>
      <c r="ASR160" s="17"/>
      <c r="ASS160" s="17"/>
      <c r="AST160" s="17"/>
      <c r="ASU160" s="17"/>
      <c r="ASV160" s="17"/>
      <c r="ASW160" s="17"/>
      <c r="ASX160" s="17"/>
      <c r="ASY160" s="17"/>
      <c r="ASZ160" s="17"/>
      <c r="ATA160" s="17"/>
      <c r="ATB160" s="17"/>
      <c r="ATC160" s="17"/>
      <c r="ATD160" s="17"/>
      <c r="ATE160" s="17"/>
      <c r="ATF160" s="17"/>
      <c r="ATG160" s="17"/>
      <c r="ATH160" s="17"/>
      <c r="ATI160" s="17"/>
      <c r="ATJ160" s="17"/>
      <c r="ATK160" s="17"/>
      <c r="ATL160" s="17"/>
      <c r="ATM160" s="17"/>
      <c r="ATN160" s="17"/>
      <c r="ATO160" s="17"/>
      <c r="ATP160" s="17"/>
      <c r="ATQ160" s="17"/>
      <c r="ATR160" s="17"/>
      <c r="ATS160" s="17"/>
      <c r="ATT160" s="17"/>
      <c r="ATU160" s="17"/>
      <c r="ATV160" s="17"/>
      <c r="ATW160" s="17"/>
      <c r="ATX160" s="17"/>
      <c r="ATY160" s="17"/>
      <c r="ATZ160" s="17"/>
      <c r="AUA160" s="17"/>
      <c r="AUB160" s="17"/>
      <c r="AUC160" s="17"/>
      <c r="AUD160" s="17"/>
      <c r="AUE160" s="17"/>
      <c r="AUF160" s="17"/>
      <c r="AUG160" s="17"/>
      <c r="AUH160" s="17"/>
      <c r="AUI160" s="17"/>
      <c r="AUJ160" s="17"/>
      <c r="AUK160" s="17"/>
      <c r="AUL160" s="17"/>
      <c r="AUM160" s="17"/>
      <c r="AUN160" s="17"/>
      <c r="AUO160" s="17"/>
      <c r="AUP160" s="17"/>
      <c r="AUQ160" s="17"/>
      <c r="AUR160" s="17"/>
      <c r="AUS160" s="17"/>
      <c r="AUT160" s="17"/>
      <c r="AUU160" s="17"/>
      <c r="AUV160" s="17"/>
      <c r="AUW160" s="17"/>
      <c r="AUX160" s="17"/>
      <c r="AUY160" s="17"/>
      <c r="AUZ160" s="17"/>
      <c r="AVA160" s="17"/>
      <c r="AVB160" s="17"/>
      <c r="AVC160" s="17"/>
      <c r="AVD160" s="17"/>
      <c r="AVE160" s="17"/>
      <c r="AVF160" s="17"/>
      <c r="AVG160" s="17"/>
      <c r="AVH160" s="17"/>
      <c r="AVI160" s="17"/>
      <c r="AVJ160" s="17"/>
      <c r="AVK160" s="17"/>
      <c r="AVL160" s="17"/>
      <c r="AVM160" s="17"/>
      <c r="AVN160" s="17"/>
      <c r="AVO160" s="17"/>
      <c r="AVP160" s="17"/>
      <c r="AVQ160" s="17"/>
      <c r="AVR160" s="17"/>
      <c r="AVS160" s="17"/>
      <c r="AVT160" s="17"/>
      <c r="AVU160" s="17"/>
      <c r="AVV160" s="17"/>
      <c r="AVW160" s="17"/>
      <c r="AVX160" s="17"/>
      <c r="AVY160" s="17"/>
      <c r="AVZ160" s="17"/>
      <c r="AWA160" s="17"/>
      <c r="AWB160" s="17"/>
      <c r="AWC160" s="17"/>
      <c r="AWD160" s="17"/>
      <c r="AWE160" s="17"/>
      <c r="AWF160" s="17"/>
      <c r="AWG160" s="17"/>
      <c r="AWH160" s="17"/>
      <c r="AWI160" s="17"/>
      <c r="AWJ160" s="17"/>
      <c r="AWK160" s="17"/>
      <c r="AWL160" s="17"/>
      <c r="AWM160" s="17"/>
      <c r="AWN160" s="17"/>
      <c r="AWO160" s="17"/>
      <c r="AWP160" s="17"/>
      <c r="AWQ160" s="17"/>
      <c r="AWR160" s="17"/>
      <c r="AWS160" s="17"/>
      <c r="AWT160" s="17"/>
      <c r="AWU160" s="17"/>
      <c r="AWV160" s="17"/>
      <c r="AWW160" s="17"/>
      <c r="AWX160" s="17"/>
      <c r="AWY160" s="17"/>
      <c r="AWZ160" s="17"/>
      <c r="AXA160" s="17"/>
      <c r="AXB160" s="17"/>
      <c r="AXC160" s="17"/>
      <c r="AXD160" s="17"/>
      <c r="AXE160" s="17"/>
      <c r="AXF160" s="17"/>
      <c r="AXG160" s="17"/>
      <c r="AXH160" s="17"/>
      <c r="AXI160" s="17"/>
      <c r="AXJ160" s="17"/>
      <c r="AXK160" s="17"/>
      <c r="AXL160" s="17"/>
      <c r="AXM160" s="17"/>
      <c r="AXN160" s="17"/>
      <c r="AXO160" s="17"/>
      <c r="AXP160" s="17"/>
      <c r="AXQ160" s="17"/>
      <c r="AXR160" s="17"/>
      <c r="AXS160" s="17"/>
      <c r="AXT160" s="17"/>
      <c r="AXU160" s="17"/>
      <c r="AXV160" s="17"/>
      <c r="AXW160" s="17"/>
      <c r="AXX160" s="17"/>
      <c r="AXY160" s="17"/>
      <c r="AXZ160" s="17"/>
      <c r="AYA160" s="17"/>
      <c r="AYB160" s="17"/>
      <c r="AYC160" s="17"/>
      <c r="AYD160" s="17"/>
      <c r="AYE160" s="17"/>
      <c r="AYF160" s="17"/>
      <c r="AYG160" s="17"/>
      <c r="AYH160" s="17"/>
      <c r="AYI160" s="17"/>
      <c r="AYJ160" s="17"/>
      <c r="AYK160" s="17"/>
      <c r="AYL160" s="17"/>
      <c r="AYM160" s="17"/>
      <c r="AYN160" s="17"/>
      <c r="AYO160" s="17"/>
      <c r="AYP160" s="17"/>
      <c r="AYQ160" s="17"/>
      <c r="AYR160" s="17"/>
      <c r="AYS160" s="17"/>
      <c r="AYT160" s="17"/>
      <c r="AYU160" s="17"/>
      <c r="AYV160" s="17"/>
      <c r="AYW160" s="17"/>
      <c r="AYX160" s="17"/>
      <c r="AYY160" s="17"/>
      <c r="AYZ160" s="17"/>
      <c r="AZA160" s="17"/>
      <c r="AZB160" s="17"/>
      <c r="AZC160" s="17"/>
      <c r="AZD160" s="17"/>
      <c r="AZE160" s="17"/>
      <c r="AZF160" s="17"/>
      <c r="AZG160" s="17"/>
      <c r="AZH160" s="17"/>
      <c r="AZI160" s="17"/>
      <c r="AZJ160" s="17"/>
      <c r="AZK160" s="17"/>
      <c r="AZL160" s="17"/>
      <c r="AZM160" s="17"/>
      <c r="AZN160" s="17"/>
      <c r="AZO160" s="17"/>
      <c r="AZP160" s="17"/>
      <c r="AZQ160" s="17"/>
      <c r="AZR160" s="17"/>
      <c r="AZS160" s="17"/>
      <c r="AZT160" s="17"/>
      <c r="AZU160" s="17"/>
      <c r="AZV160" s="17"/>
      <c r="AZW160" s="17"/>
      <c r="AZX160" s="17"/>
      <c r="AZY160" s="17"/>
      <c r="AZZ160" s="17"/>
      <c r="BAA160" s="17"/>
      <c r="BAB160" s="17"/>
      <c r="BAC160" s="17"/>
      <c r="BAD160" s="17"/>
      <c r="BAE160" s="17"/>
      <c r="BAF160" s="17"/>
      <c r="BAG160" s="17"/>
      <c r="BAH160" s="17"/>
      <c r="BAI160" s="17"/>
      <c r="BAJ160" s="17"/>
      <c r="BAK160" s="17"/>
      <c r="BAL160" s="17"/>
      <c r="BAM160" s="17"/>
      <c r="BAN160" s="17"/>
      <c r="BAO160" s="17"/>
      <c r="BAP160" s="17"/>
      <c r="BAQ160" s="17"/>
      <c r="BAR160" s="17"/>
      <c r="BAS160" s="17"/>
      <c r="BAT160" s="17"/>
      <c r="BAU160" s="17"/>
      <c r="BAV160" s="17"/>
      <c r="BAW160" s="17"/>
      <c r="BAX160" s="17"/>
      <c r="BAY160" s="17"/>
      <c r="BAZ160" s="17"/>
      <c r="BBA160" s="17"/>
      <c r="BBB160" s="17"/>
      <c r="BBC160" s="17"/>
      <c r="BBD160" s="17"/>
      <c r="BBE160" s="17"/>
      <c r="BBF160" s="17"/>
      <c r="BBG160" s="17"/>
      <c r="BBH160" s="17"/>
      <c r="BBI160" s="17"/>
      <c r="BBJ160" s="17"/>
      <c r="BBK160" s="17"/>
      <c r="BBL160" s="17"/>
      <c r="BBM160" s="17"/>
      <c r="BBN160" s="17"/>
      <c r="BBO160" s="17"/>
      <c r="BBP160" s="17"/>
      <c r="BBQ160" s="17"/>
      <c r="BBR160" s="17"/>
      <c r="BBS160" s="17"/>
      <c r="BBT160" s="17"/>
      <c r="BBU160" s="17"/>
      <c r="BBV160" s="17"/>
      <c r="BBW160" s="17"/>
      <c r="BBX160" s="17"/>
      <c r="BBY160" s="17"/>
      <c r="BBZ160" s="17"/>
      <c r="BCA160" s="17"/>
      <c r="BCB160" s="17"/>
      <c r="BCC160" s="17"/>
      <c r="BCD160" s="17"/>
      <c r="BCE160" s="17"/>
      <c r="BCF160" s="17"/>
      <c r="BCG160" s="17"/>
      <c r="BCH160" s="17"/>
      <c r="BCI160" s="17"/>
      <c r="BCJ160" s="17"/>
      <c r="BCK160" s="17"/>
      <c r="BCL160" s="17"/>
      <c r="BCM160" s="17"/>
      <c r="BCN160" s="17"/>
      <c r="BCO160" s="17"/>
      <c r="BCP160" s="17"/>
      <c r="BCQ160" s="17"/>
      <c r="BCR160" s="17"/>
      <c r="BCS160" s="17"/>
      <c r="BCT160" s="17"/>
      <c r="BCU160" s="17"/>
      <c r="BCV160" s="17"/>
      <c r="BCW160" s="17"/>
      <c r="BCX160" s="17"/>
      <c r="BCY160" s="17"/>
      <c r="BCZ160" s="17"/>
      <c r="BDA160" s="17"/>
      <c r="BDB160" s="17"/>
      <c r="BDC160" s="17"/>
      <c r="BDD160" s="17"/>
      <c r="BDE160" s="17"/>
      <c r="BDF160" s="17"/>
      <c r="BDG160" s="17"/>
      <c r="BDH160" s="17"/>
      <c r="BDI160" s="17"/>
      <c r="BDJ160" s="17"/>
      <c r="BDK160" s="17"/>
      <c r="BDL160" s="17"/>
      <c r="BDM160" s="17"/>
      <c r="BDN160" s="17"/>
      <c r="BDO160" s="17"/>
      <c r="BDP160" s="17"/>
      <c r="BDQ160" s="17"/>
      <c r="BDR160" s="17"/>
      <c r="BDS160" s="17"/>
      <c r="BDT160" s="17"/>
      <c r="BDU160" s="17"/>
      <c r="BDV160" s="17"/>
      <c r="BDW160" s="17"/>
      <c r="BDX160" s="17"/>
      <c r="BDY160" s="17"/>
      <c r="BDZ160" s="17"/>
      <c r="BEA160" s="17"/>
      <c r="BEB160" s="17"/>
      <c r="BEC160" s="17"/>
      <c r="BED160" s="17"/>
      <c r="BEE160" s="17"/>
      <c r="BEF160" s="17"/>
      <c r="BEG160" s="17"/>
      <c r="BEH160" s="17"/>
      <c r="BEI160" s="17"/>
      <c r="BEJ160" s="17"/>
      <c r="BEK160" s="17"/>
      <c r="BEL160" s="17"/>
      <c r="BEM160" s="17"/>
      <c r="BEN160" s="17"/>
      <c r="BEO160" s="17"/>
      <c r="BEP160" s="17"/>
      <c r="BEQ160" s="17"/>
      <c r="BER160" s="17"/>
      <c r="BES160" s="17"/>
      <c r="BET160" s="17"/>
      <c r="BEU160" s="17"/>
      <c r="BEV160" s="17"/>
      <c r="BEW160" s="17"/>
      <c r="BEX160" s="17"/>
      <c r="BEY160" s="17"/>
      <c r="BEZ160" s="17"/>
      <c r="BFA160" s="17"/>
      <c r="BFB160" s="17"/>
      <c r="BFC160" s="17"/>
      <c r="BFD160" s="17"/>
      <c r="BFE160" s="17"/>
      <c r="BFF160" s="17"/>
      <c r="BFG160" s="17"/>
      <c r="BFH160" s="17"/>
      <c r="BFI160" s="17"/>
      <c r="BFJ160" s="17"/>
      <c r="BFK160" s="17"/>
      <c r="BFL160" s="17"/>
      <c r="BFM160" s="17"/>
      <c r="BFN160" s="17"/>
      <c r="BFO160" s="17"/>
      <c r="BFP160" s="17"/>
      <c r="BFQ160" s="17"/>
      <c r="BFR160" s="17"/>
      <c r="BFS160" s="17"/>
      <c r="BFT160" s="17"/>
      <c r="BFU160" s="17"/>
      <c r="BFV160" s="17"/>
      <c r="BFW160" s="17"/>
      <c r="BFX160" s="17"/>
      <c r="BFY160" s="17"/>
      <c r="BFZ160" s="17"/>
      <c r="BGA160" s="17"/>
      <c r="BGB160" s="17"/>
      <c r="BGC160" s="17"/>
      <c r="BGD160" s="17"/>
      <c r="BGE160" s="17"/>
      <c r="BGF160" s="17"/>
      <c r="BGG160" s="17"/>
      <c r="BGH160" s="17"/>
      <c r="BGI160" s="17"/>
      <c r="BGJ160" s="17"/>
      <c r="BGK160" s="17"/>
      <c r="BGL160" s="17"/>
      <c r="BGM160" s="17"/>
      <c r="BGN160" s="17"/>
      <c r="BGO160" s="17"/>
      <c r="BGP160" s="17"/>
      <c r="BGQ160" s="17"/>
      <c r="BGR160" s="17"/>
      <c r="BGS160" s="17"/>
      <c r="BGT160" s="17"/>
      <c r="BGU160" s="17"/>
      <c r="BGV160" s="17"/>
      <c r="BGW160" s="17"/>
      <c r="BGX160" s="17"/>
      <c r="BGY160" s="17"/>
      <c r="BGZ160" s="17"/>
      <c r="BHA160" s="17"/>
      <c r="BHB160" s="17"/>
      <c r="BHC160" s="17"/>
      <c r="BHD160" s="17"/>
      <c r="BHE160" s="17"/>
      <c r="BHF160" s="17"/>
      <c r="BHG160" s="17"/>
      <c r="BHH160" s="17"/>
      <c r="BHI160" s="17"/>
      <c r="BHJ160" s="17"/>
      <c r="BHK160" s="17"/>
      <c r="BHL160" s="17"/>
      <c r="BHM160" s="17"/>
      <c r="BHN160" s="17"/>
      <c r="BHO160" s="17"/>
      <c r="BHP160" s="17"/>
      <c r="BHQ160" s="17"/>
      <c r="BHR160" s="17"/>
      <c r="BHS160" s="17"/>
      <c r="BHT160" s="17"/>
      <c r="BHU160" s="17"/>
      <c r="BHV160" s="17"/>
      <c r="BHW160" s="17"/>
      <c r="BHX160" s="17"/>
      <c r="BHY160" s="17"/>
      <c r="BHZ160" s="17"/>
      <c r="BIA160" s="17"/>
      <c r="BIB160" s="17"/>
      <c r="BIC160" s="17"/>
      <c r="BID160" s="17"/>
      <c r="BIE160" s="17"/>
      <c r="BIF160" s="17"/>
      <c r="BIG160" s="17"/>
      <c r="BIH160" s="17"/>
      <c r="BII160" s="17"/>
      <c r="BIJ160" s="17"/>
      <c r="BIK160" s="17"/>
      <c r="BIL160" s="17"/>
      <c r="BIM160" s="17"/>
      <c r="BIN160" s="17"/>
      <c r="BIO160" s="17"/>
      <c r="BIP160" s="17"/>
      <c r="BIQ160" s="17"/>
      <c r="BIR160" s="17"/>
      <c r="BIS160" s="17"/>
      <c r="BIT160" s="17"/>
      <c r="BIU160" s="17"/>
      <c r="BIV160" s="17"/>
      <c r="BIW160" s="17"/>
      <c r="BIX160" s="17"/>
      <c r="BIY160" s="17"/>
      <c r="BIZ160" s="17"/>
      <c r="BJA160" s="17"/>
      <c r="BJB160" s="17"/>
      <c r="BJC160" s="17"/>
      <c r="BJD160" s="14" t="s">
        <v>4017</v>
      </c>
      <c r="BJE160" s="14" t="s">
        <v>2573</v>
      </c>
      <c r="BJF160" s="14" t="s">
        <v>2659</v>
      </c>
      <c r="BJG160" s="14" t="s">
        <v>4018</v>
      </c>
      <c r="BJH160" s="14" t="s">
        <v>4019</v>
      </c>
      <c r="BJI160" s="14" t="s">
        <v>2627</v>
      </c>
      <c r="BJJ160" s="14" t="s">
        <v>2614</v>
      </c>
      <c r="BJK160" s="14" t="s">
        <v>4020</v>
      </c>
      <c r="BJL160" s="14" t="s">
        <v>4021</v>
      </c>
      <c r="BJM160" s="14" t="s">
        <v>4022</v>
      </c>
      <c r="BJN160" s="14" t="s">
        <v>4023</v>
      </c>
      <c r="BJO160" s="16">
        <v>0.016</v>
      </c>
      <c r="BJP160" s="17"/>
      <c r="BJQ160" s="20">
        <v>2491015.0</v>
      </c>
      <c r="BJR160" s="17"/>
      <c r="BJS160" s="17"/>
      <c r="BJT160" s="17"/>
      <c r="BJU160" s="17"/>
      <c r="BJV160" s="17"/>
      <c r="BJW160" s="17"/>
      <c r="BJX160" s="17"/>
      <c r="BJY160" s="17"/>
      <c r="BJZ160" s="17"/>
      <c r="BKA160" s="17"/>
      <c r="BKB160" s="17"/>
      <c r="BKC160" s="17"/>
      <c r="BKD160" s="17"/>
      <c r="BKE160" s="17"/>
      <c r="BKF160" s="17"/>
      <c r="BKG160" s="17"/>
      <c r="BKH160" s="17"/>
      <c r="BKI160" s="17"/>
      <c r="BKJ160" s="17"/>
      <c r="BKK160" s="17"/>
      <c r="BKL160" s="17"/>
      <c r="BKM160" s="17"/>
      <c r="BKN160" s="17"/>
      <c r="BKO160" s="17"/>
      <c r="BKP160" s="17"/>
      <c r="BKQ160" s="17"/>
      <c r="BKR160" s="17"/>
      <c r="BKS160" s="17"/>
      <c r="BKT160" s="17"/>
      <c r="BKU160" s="17"/>
      <c r="BKV160" s="17"/>
      <c r="BKW160" s="17"/>
      <c r="BKX160" s="17"/>
      <c r="BKY160" s="17"/>
      <c r="BKZ160" s="17"/>
      <c r="BLA160" s="17"/>
      <c r="BLB160" s="17"/>
      <c r="BLC160" s="17"/>
      <c r="BLD160" s="17"/>
      <c r="BLE160" s="17"/>
      <c r="BLF160" s="17"/>
      <c r="BLG160" s="17"/>
      <c r="BLH160" s="17"/>
      <c r="BLI160" s="17"/>
      <c r="BLJ160" s="17"/>
      <c r="BLK160" s="17"/>
      <c r="BLL160" s="17"/>
      <c r="BLM160" s="17"/>
      <c r="BLN160" s="17"/>
      <c r="BLO160" s="17"/>
      <c r="BLP160" s="17"/>
      <c r="BLQ160" s="17"/>
      <c r="BLR160" s="17"/>
      <c r="BLS160" s="17"/>
      <c r="BLT160" s="17"/>
      <c r="BLU160" s="17"/>
      <c r="BLV160" s="17"/>
      <c r="BLW160" s="17"/>
      <c r="BLX160" s="17"/>
      <c r="BLY160" s="17"/>
      <c r="BLZ160" s="17"/>
      <c r="BMA160" s="17"/>
      <c r="BMB160" s="17"/>
      <c r="BMC160" s="17"/>
      <c r="BMD160" s="17"/>
      <c r="BME160" s="17"/>
      <c r="BMF160" s="17"/>
      <c r="BMG160" s="17"/>
      <c r="BMH160" s="17"/>
      <c r="BMI160" s="17"/>
      <c r="BMJ160" s="17"/>
      <c r="BMK160" s="17"/>
      <c r="BML160" s="17"/>
      <c r="BMM160" s="17"/>
      <c r="BMN160" s="17"/>
      <c r="BMO160" s="17"/>
      <c r="BMP160" s="17"/>
      <c r="BMQ160" s="17"/>
      <c r="BMR160" s="17"/>
      <c r="BMS160" s="17"/>
      <c r="BMT160" s="17"/>
      <c r="BMU160" s="17"/>
      <c r="BMV160" s="17"/>
      <c r="BMW160" s="17"/>
      <c r="BMX160" s="17"/>
      <c r="BMY160" s="17"/>
      <c r="BMZ160" s="17"/>
      <c r="BNA160" s="17"/>
      <c r="BNB160" s="17"/>
      <c r="BNC160" s="17"/>
      <c r="BND160" s="17"/>
      <c r="BNE160" s="17"/>
      <c r="BNF160" s="17"/>
      <c r="BNG160" s="17"/>
      <c r="BNH160" s="17"/>
      <c r="BNI160" s="17"/>
      <c r="BNJ160" s="17"/>
      <c r="BNK160" s="17"/>
      <c r="BNL160" s="17"/>
      <c r="BNM160" s="17"/>
      <c r="BNN160" s="17"/>
      <c r="BNO160" s="17"/>
      <c r="BNP160" s="17"/>
      <c r="BNQ160" s="17"/>
      <c r="BNR160" s="17"/>
      <c r="BNS160" s="17"/>
      <c r="BNT160" s="17"/>
      <c r="BNU160" s="17"/>
      <c r="BNV160" s="17"/>
      <c r="BNW160" s="17"/>
      <c r="BNX160" s="17"/>
      <c r="BNY160" s="17"/>
      <c r="BNZ160" s="17"/>
      <c r="BOA160" s="17"/>
      <c r="BOB160" s="17"/>
      <c r="BOC160" s="17"/>
      <c r="BOD160" s="17"/>
      <c r="BOE160" s="17"/>
      <c r="BOF160" s="17"/>
      <c r="BOG160" s="17"/>
      <c r="BOH160" s="17"/>
      <c r="BOI160" s="17"/>
      <c r="BOJ160" s="17"/>
      <c r="BOK160" s="17"/>
      <c r="BOL160" s="17"/>
      <c r="BOM160" s="17"/>
      <c r="BON160" s="17"/>
      <c r="BOO160" s="17"/>
      <c r="BOP160" s="17"/>
      <c r="BOQ160" s="17"/>
      <c r="BOR160" s="17"/>
      <c r="BOS160" s="17"/>
      <c r="BOT160" s="17"/>
      <c r="BOU160" s="17"/>
      <c r="BOV160" s="17"/>
      <c r="BOW160" s="17"/>
      <c r="BOX160" s="17"/>
      <c r="BOY160" s="17"/>
      <c r="BOZ160" s="17"/>
      <c r="BPA160" s="17"/>
      <c r="BPB160" s="17"/>
      <c r="BPC160" s="17"/>
      <c r="BPD160" s="17"/>
      <c r="BPE160" s="17"/>
      <c r="BPF160" s="17"/>
      <c r="BPG160" s="17"/>
      <c r="BPH160" s="17"/>
      <c r="BPI160" s="17"/>
      <c r="BPJ160" s="17"/>
      <c r="BPK160" s="17"/>
      <c r="BPL160" s="17"/>
      <c r="BPM160" s="17"/>
      <c r="BPN160" s="17"/>
      <c r="BPO160" s="17"/>
      <c r="BPP160" s="17"/>
      <c r="BPQ160" s="17"/>
      <c r="BPR160" s="17"/>
      <c r="BPS160" s="17"/>
      <c r="BPT160" s="17"/>
      <c r="BPU160" s="17"/>
      <c r="BPV160" s="17"/>
      <c r="BPW160" s="17"/>
      <c r="BPX160" s="17"/>
      <c r="BPY160" s="17"/>
      <c r="BPZ160" s="17"/>
      <c r="BQA160" s="17"/>
      <c r="BQB160" s="17"/>
      <c r="BQC160" s="17"/>
      <c r="BQD160" s="17"/>
      <c r="BQE160" s="17"/>
      <c r="BQF160" s="17"/>
      <c r="BQG160" s="17"/>
      <c r="BQH160" s="17"/>
      <c r="BQI160" s="17"/>
      <c r="BQJ160" s="17"/>
      <c r="BQK160" s="17"/>
      <c r="BQL160" s="17"/>
      <c r="BQM160" s="17"/>
      <c r="BQN160" s="17"/>
      <c r="BQO160" s="17"/>
      <c r="BQP160" s="17"/>
      <c r="BQQ160" s="17"/>
      <c r="BQR160" s="17"/>
      <c r="BQS160" s="17"/>
      <c r="BQT160" s="17"/>
      <c r="BQU160" s="17"/>
      <c r="BQV160" s="17"/>
      <c r="BQW160" s="17"/>
      <c r="BQX160" s="17"/>
      <c r="BQY160" s="17"/>
      <c r="BQZ160" s="17"/>
      <c r="BRA160" s="17"/>
      <c r="BRB160" s="17"/>
      <c r="BRC160" s="17"/>
      <c r="BRD160" s="17"/>
      <c r="BRE160" s="17"/>
      <c r="BRF160" s="17"/>
      <c r="BRG160" s="17"/>
      <c r="BRH160" s="17"/>
      <c r="BRI160" s="17"/>
      <c r="BRJ160" s="17"/>
      <c r="BRK160" s="17"/>
      <c r="BRL160" s="17"/>
      <c r="BRM160" s="17"/>
      <c r="BRN160" s="17"/>
      <c r="BRO160" s="17"/>
      <c r="BRP160" s="17"/>
      <c r="BRQ160" s="17"/>
      <c r="BRR160" s="17"/>
      <c r="BRS160" s="17"/>
      <c r="BRT160" s="17"/>
      <c r="BRU160" s="17"/>
      <c r="BRV160" s="17"/>
      <c r="BRW160" s="17"/>
      <c r="BRX160" s="17"/>
      <c r="BRY160" s="17"/>
      <c r="BRZ160" s="17"/>
      <c r="BSA160" s="17"/>
      <c r="BSB160" s="17"/>
      <c r="BSC160" s="17"/>
      <c r="BSD160" s="17"/>
      <c r="BSE160" s="17"/>
      <c r="BSF160" s="17"/>
      <c r="BSG160" s="17"/>
      <c r="BSH160" s="17"/>
      <c r="BSI160" s="17"/>
      <c r="BSJ160" s="17"/>
      <c r="BSK160" s="17"/>
      <c r="BSL160" s="17"/>
      <c r="BSM160" s="17"/>
      <c r="BSN160" s="17"/>
      <c r="BSO160" s="17"/>
      <c r="BSP160" s="17"/>
      <c r="BSQ160" s="17"/>
      <c r="BSR160" s="17"/>
      <c r="BSS160" s="17"/>
      <c r="BST160" s="17"/>
      <c r="BSU160" s="17"/>
      <c r="BSV160" s="17"/>
      <c r="BSW160" s="17"/>
      <c r="BSX160" s="17"/>
      <c r="BSY160" s="17"/>
      <c r="BSZ160" s="17"/>
      <c r="BTA160" s="17"/>
      <c r="BTB160" s="17"/>
      <c r="BTC160" s="17"/>
      <c r="BTD160" s="17"/>
      <c r="BTE160" s="17"/>
      <c r="BTF160" s="17"/>
      <c r="BTG160" s="17"/>
      <c r="BTH160" s="17"/>
      <c r="BTI160" s="17"/>
      <c r="BTJ160" s="17"/>
      <c r="BTK160" s="17"/>
      <c r="BTL160" s="17"/>
      <c r="BTM160" s="17"/>
      <c r="BTN160" s="17"/>
      <c r="BTO160" s="17"/>
      <c r="BTP160" s="17"/>
      <c r="BTQ160" s="17"/>
      <c r="BTR160" s="17"/>
      <c r="BTS160" s="17"/>
      <c r="BTT160" s="17"/>
      <c r="BTU160" s="17"/>
      <c r="BTV160" s="17"/>
      <c r="BTW160" s="17"/>
      <c r="BTX160" s="17"/>
      <c r="BTY160" s="17"/>
      <c r="BTZ160" s="17"/>
      <c r="BUA160" s="17"/>
      <c r="BUB160" s="17"/>
      <c r="BUC160" s="17"/>
      <c r="BUD160" s="17"/>
      <c r="BUE160" s="17"/>
      <c r="BUF160" s="17"/>
      <c r="BUG160" s="17"/>
      <c r="BUH160" s="17"/>
      <c r="BUI160" s="17"/>
      <c r="BUJ160" s="17"/>
      <c r="BUK160" s="17"/>
      <c r="BUL160" s="17"/>
      <c r="BUM160" s="17"/>
      <c r="BUN160" s="17"/>
      <c r="BUO160" s="17"/>
      <c r="BUP160" s="17"/>
      <c r="BUQ160" s="17"/>
      <c r="BUR160" s="17"/>
      <c r="BUS160" s="17"/>
      <c r="BUT160" s="17"/>
      <c r="BUU160" s="17"/>
      <c r="BUV160" s="17"/>
      <c r="BUW160" s="17"/>
      <c r="BUX160" s="17"/>
      <c r="BUY160" s="17"/>
      <c r="BUZ160" s="17"/>
      <c r="BVA160" s="17"/>
      <c r="BVB160" s="17"/>
      <c r="BVC160" s="17"/>
      <c r="BVD160" s="17"/>
      <c r="BVE160" s="17"/>
      <c r="BVF160" s="17"/>
      <c r="BVG160" s="17"/>
      <c r="BVH160" s="17"/>
      <c r="BVI160" s="17"/>
      <c r="BVJ160" s="17"/>
      <c r="BVK160" s="17"/>
      <c r="BVL160" s="17"/>
      <c r="BVM160" s="17"/>
      <c r="BVN160" s="17"/>
      <c r="BVO160" s="17"/>
      <c r="BVP160" s="17"/>
      <c r="BVQ160" s="17"/>
      <c r="BVR160" s="17"/>
      <c r="BVS160" s="17"/>
      <c r="BVT160" s="17"/>
      <c r="BVU160" s="17"/>
      <c r="BVV160" s="17"/>
      <c r="BVW160" s="17"/>
      <c r="BVX160" s="17"/>
      <c r="BVY160" s="17"/>
      <c r="BVZ160" s="17"/>
      <c r="BWA160" s="17"/>
      <c r="BWB160" s="17"/>
      <c r="BWC160" s="17"/>
      <c r="BWD160" s="17"/>
      <c r="BWE160" s="17"/>
      <c r="BWF160" s="17"/>
      <c r="BWG160" s="17"/>
      <c r="BWH160" s="17"/>
      <c r="BWI160" s="17"/>
      <c r="BWJ160" s="17"/>
      <c r="BWK160" s="17"/>
      <c r="BWL160" s="17"/>
      <c r="BWM160" s="17"/>
      <c r="BWN160" s="17"/>
      <c r="BWO160" s="17"/>
      <c r="BWP160" s="17"/>
      <c r="BWQ160" s="17"/>
      <c r="BWR160" s="17"/>
      <c r="BWS160" s="17"/>
      <c r="BWT160" s="17"/>
      <c r="BWU160" s="17"/>
      <c r="BWV160" s="17"/>
      <c r="BWW160" s="17"/>
      <c r="BWX160" s="17"/>
      <c r="BWY160" s="17"/>
      <c r="BWZ160" s="17"/>
      <c r="BXA160" s="17"/>
      <c r="BXB160" s="17"/>
      <c r="BXC160" s="17"/>
      <c r="BXD160" s="17"/>
      <c r="BXE160" s="17"/>
      <c r="BXF160" s="17"/>
      <c r="BXG160" s="17"/>
      <c r="BXH160" s="17"/>
      <c r="BXI160" s="17"/>
      <c r="BXJ160" s="17"/>
      <c r="BXK160" s="17"/>
      <c r="BXL160" s="17"/>
      <c r="BXM160" s="17"/>
      <c r="BXN160" s="17"/>
      <c r="BXO160" s="17"/>
      <c r="BXP160" s="17"/>
      <c r="BXQ160" s="17"/>
      <c r="BXR160" s="17"/>
      <c r="BXS160" s="17"/>
      <c r="BXT160" s="17"/>
      <c r="BXU160" s="17"/>
      <c r="BXV160" s="17"/>
      <c r="BXW160" s="17"/>
      <c r="BXX160" s="17"/>
      <c r="BXY160" s="17"/>
      <c r="BXZ160" s="17"/>
      <c r="BYA160" s="17"/>
      <c r="BYB160" s="17"/>
      <c r="BYC160" s="17"/>
      <c r="BYD160" s="17"/>
      <c r="BYE160" s="17"/>
      <c r="BYF160" s="17"/>
      <c r="BYG160" s="17"/>
      <c r="BYH160" s="17"/>
      <c r="BYI160" s="17"/>
      <c r="BYJ160" s="17"/>
      <c r="BYK160" s="17"/>
      <c r="BYL160" s="17"/>
      <c r="BYM160" s="17"/>
      <c r="BYN160" s="17"/>
      <c r="BYO160" s="17"/>
      <c r="BYP160" s="17"/>
      <c r="BYQ160" s="17"/>
      <c r="BYR160" s="17"/>
      <c r="BYS160" s="17"/>
      <c r="BYT160" s="17"/>
      <c r="BYU160" s="17"/>
      <c r="BYV160" s="17"/>
      <c r="BYW160" s="17"/>
      <c r="BYX160" s="17"/>
      <c r="BYY160" s="17"/>
      <c r="BYZ160" s="17"/>
      <c r="BZA160" s="17"/>
      <c r="BZB160" s="17"/>
      <c r="BZC160" s="17"/>
      <c r="BZD160" s="17"/>
      <c r="BZE160" s="17"/>
      <c r="BZF160" s="17"/>
      <c r="BZG160" s="17"/>
      <c r="BZH160" s="17"/>
      <c r="BZI160" s="17"/>
      <c r="BZJ160" s="17"/>
      <c r="BZK160" s="17"/>
      <c r="BZL160" s="17"/>
      <c r="BZM160" s="17"/>
      <c r="BZN160" s="17"/>
      <c r="BZO160" s="17"/>
      <c r="BZP160" s="17"/>
      <c r="BZQ160" s="17"/>
      <c r="BZR160" s="17"/>
      <c r="BZS160" s="17"/>
      <c r="BZT160" s="17"/>
      <c r="BZU160" s="17"/>
      <c r="BZV160" s="17"/>
      <c r="BZW160" s="17"/>
      <c r="BZX160" s="17"/>
      <c r="BZY160" s="17"/>
      <c r="BZZ160" s="17"/>
      <c r="CAA160" s="17"/>
      <c r="CAB160" s="17"/>
      <c r="CAC160" s="17"/>
      <c r="CAD160" s="17"/>
      <c r="CAE160" s="17"/>
      <c r="CAF160" s="17"/>
      <c r="CAG160" s="17"/>
      <c r="CAH160" s="17"/>
      <c r="CAI160" s="17"/>
      <c r="CAJ160" s="17"/>
      <c r="CAK160" s="17"/>
      <c r="CAL160" s="17"/>
      <c r="CAM160" s="17"/>
      <c r="CAN160" s="17"/>
      <c r="CAO160" s="17"/>
      <c r="CAP160" s="17"/>
      <c r="CAQ160" s="17"/>
      <c r="CAR160" s="17"/>
      <c r="CAS160" s="17"/>
      <c r="CAT160" s="17"/>
      <c r="CAU160" s="17"/>
      <c r="CAV160" s="17"/>
      <c r="CAW160" s="17"/>
      <c r="CAX160" s="17"/>
      <c r="CAY160" s="17"/>
      <c r="CAZ160" s="17"/>
      <c r="CBA160" s="17"/>
      <c r="CBB160" s="17"/>
      <c r="CBC160" s="17"/>
      <c r="CBD160" s="17"/>
      <c r="CBE160" s="17"/>
      <c r="CBF160" s="17"/>
      <c r="CBG160" s="17"/>
      <c r="CBH160" s="17"/>
      <c r="CBI160" s="17"/>
      <c r="CBJ160" s="17"/>
      <c r="CBK160" s="17"/>
      <c r="CBL160" s="17"/>
      <c r="CBM160" s="17"/>
      <c r="CBN160" s="17"/>
      <c r="CBO160" s="17"/>
      <c r="CBP160" s="17"/>
      <c r="CBQ160" s="17"/>
      <c r="CBR160" s="17"/>
      <c r="CBS160" s="17"/>
      <c r="CBT160" s="17"/>
      <c r="CBU160" s="17"/>
      <c r="CBV160" s="17"/>
      <c r="CBW160" s="17"/>
      <c r="CBX160" s="17"/>
      <c r="CBY160" s="17"/>
      <c r="CBZ160" s="17"/>
      <c r="CCA160" s="17"/>
      <c r="CCB160" s="17"/>
      <c r="CCC160" s="17"/>
      <c r="CCD160" s="17"/>
      <c r="CCE160" s="17"/>
      <c r="CCF160" s="17"/>
      <c r="CCG160" s="17"/>
      <c r="CCH160" s="17"/>
      <c r="CCI160" s="17"/>
      <c r="CCJ160" s="17"/>
      <c r="CCK160" s="17"/>
      <c r="CCL160" s="17"/>
      <c r="CCM160" s="17"/>
      <c r="CCN160" s="17"/>
      <c r="CCO160" s="17"/>
      <c r="CCP160" s="17"/>
      <c r="CCQ160" s="17"/>
      <c r="CCR160" s="17"/>
      <c r="CCS160" s="17"/>
      <c r="CCT160" s="17"/>
      <c r="CCU160" s="17"/>
      <c r="CCV160" s="17"/>
      <c r="CCW160" s="17"/>
      <c r="CCX160" s="17"/>
      <c r="CCY160" s="17"/>
      <c r="CCZ160" s="17"/>
      <c r="CDA160" s="17"/>
      <c r="CDB160" s="17"/>
      <c r="CDC160" s="17"/>
      <c r="CDD160" s="17"/>
      <c r="CDE160" s="17"/>
      <c r="CDF160" s="17"/>
      <c r="CDG160" s="17"/>
      <c r="CDH160" s="17"/>
      <c r="CDI160" s="17"/>
      <c r="CDJ160" s="17"/>
      <c r="CDK160" s="17"/>
      <c r="CDL160" s="17"/>
      <c r="CDM160" s="17"/>
      <c r="CDN160" s="17"/>
      <c r="CDO160" s="17"/>
      <c r="CDP160" s="17"/>
      <c r="CDQ160" s="17"/>
      <c r="CDR160" s="17"/>
      <c r="CDS160" s="17"/>
      <c r="CDT160" s="17"/>
      <c r="CDU160" s="17"/>
    </row>
    <row r="161">
      <c r="A161" s="14" t="s">
        <v>4009</v>
      </c>
      <c r="B161" s="14" t="s">
        <v>4024</v>
      </c>
      <c r="C161" s="14" t="s">
        <v>3513</v>
      </c>
      <c r="D161" s="14" t="s">
        <v>4025</v>
      </c>
      <c r="E161" s="14" t="s">
        <v>4026</v>
      </c>
      <c r="F161" s="14" t="s">
        <v>2835</v>
      </c>
      <c r="I161" s="14" t="s">
        <v>4027</v>
      </c>
      <c r="J161" s="14" t="s">
        <v>2618</v>
      </c>
      <c r="K161" s="14" t="s">
        <v>2619</v>
      </c>
      <c r="L161" s="14" t="s">
        <v>2658</v>
      </c>
      <c r="M161" s="17"/>
      <c r="N161" s="14" t="s">
        <v>21</v>
      </c>
      <c r="O161" s="14" t="s">
        <v>21</v>
      </c>
      <c r="P161" s="14" t="s">
        <v>21</v>
      </c>
      <c r="Q161" s="16">
        <v>11.0</v>
      </c>
      <c r="R161" s="16">
        <v>4076832.0</v>
      </c>
      <c r="S161" s="16">
        <v>4076832.0</v>
      </c>
      <c r="T161" s="14" t="s">
        <v>2622</v>
      </c>
      <c r="U161" s="14" t="s">
        <v>2630</v>
      </c>
      <c r="V161" s="14" t="s">
        <v>4028</v>
      </c>
      <c r="W161" s="14" t="s">
        <v>4029</v>
      </c>
      <c r="X161" s="16">
        <v>0.21</v>
      </c>
      <c r="Y161" s="17"/>
      <c r="Z161" s="16">
        <v>18.0</v>
      </c>
      <c r="AA161" s="16">
        <v>69.0</v>
      </c>
      <c r="AB161" s="17"/>
      <c r="AC161" s="17"/>
      <c r="AD161" s="16">
        <v>75.0</v>
      </c>
      <c r="AE161" s="22">
        <v>45394.0</v>
      </c>
      <c r="AF161" s="17"/>
      <c r="AG161" s="17"/>
      <c r="AH161" s="17"/>
      <c r="AI161" s="17"/>
      <c r="AJ161" s="17"/>
      <c r="AK161" s="17"/>
      <c r="AL161" s="16">
        <v>76.0</v>
      </c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4" t="s">
        <v>4030</v>
      </c>
      <c r="BB161" s="17"/>
      <c r="BC161" s="17"/>
      <c r="BD161" s="17"/>
      <c r="BE161" s="17"/>
      <c r="BF161" s="17"/>
      <c r="BG161" s="16">
        <v>1.0</v>
      </c>
      <c r="BH161" s="14" t="s">
        <v>2564</v>
      </c>
      <c r="BI161" s="14" t="s">
        <v>2565</v>
      </c>
      <c r="BJ161" s="17"/>
      <c r="BK161" s="17"/>
      <c r="BL161" s="17"/>
      <c r="BM161" s="16">
        <v>2.46666667</v>
      </c>
      <c r="BN161" s="17"/>
      <c r="BO161" s="17"/>
      <c r="BP161" s="17"/>
      <c r="BQ161" s="17"/>
      <c r="BR161" s="17"/>
      <c r="BS161" s="17"/>
      <c r="BT161" s="17"/>
      <c r="BU161" s="14" t="s">
        <v>2567</v>
      </c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  <c r="KL161" s="17"/>
      <c r="KM161" s="17"/>
      <c r="KN161" s="17"/>
      <c r="KO161" s="17"/>
      <c r="KP161" s="17"/>
      <c r="KQ161" s="17"/>
      <c r="KR161" s="17"/>
      <c r="KS161" s="17"/>
      <c r="KT161" s="17"/>
      <c r="KU161" s="17"/>
      <c r="KV161" s="17"/>
      <c r="KW161" s="17"/>
      <c r="KX161" s="17"/>
      <c r="KY161" s="17"/>
      <c r="KZ161" s="17"/>
      <c r="LA161" s="17"/>
      <c r="LB161" s="17"/>
      <c r="LC161" s="17"/>
      <c r="LD161" s="17"/>
      <c r="LE161" s="17"/>
      <c r="LF161" s="17"/>
      <c r="LG161" s="17"/>
      <c r="LH161" s="17"/>
      <c r="LI161" s="17"/>
      <c r="LJ161" s="17"/>
      <c r="LK161" s="17"/>
      <c r="LL161" s="17"/>
      <c r="LM161" s="17"/>
      <c r="LN161" s="17"/>
      <c r="LO161" s="17"/>
      <c r="LP161" s="17"/>
      <c r="LQ161" s="17"/>
      <c r="LR161" s="17"/>
      <c r="LS161" s="17"/>
      <c r="LT161" s="17"/>
      <c r="LU161" s="17"/>
      <c r="LV161" s="17"/>
      <c r="LW161" s="17"/>
      <c r="LX161" s="17"/>
      <c r="LY161" s="17"/>
      <c r="LZ161" s="17"/>
      <c r="MA161" s="17"/>
      <c r="MB161" s="17"/>
      <c r="MC161" s="17"/>
      <c r="MD161" s="17"/>
      <c r="ME161" s="17"/>
      <c r="MF161" s="17"/>
      <c r="MG161" s="17"/>
      <c r="MH161" s="17"/>
      <c r="MI161" s="17"/>
      <c r="MJ161" s="17"/>
      <c r="MK161" s="17"/>
      <c r="ML161" s="17"/>
      <c r="MM161" s="17"/>
      <c r="MN161" s="17"/>
      <c r="MO161" s="17"/>
      <c r="MP161" s="17"/>
      <c r="MQ161" s="17"/>
      <c r="MR161" s="17"/>
      <c r="MS161" s="17"/>
      <c r="MT161" s="17"/>
      <c r="MU161" s="17"/>
      <c r="MV161" s="17"/>
      <c r="MW161" s="17"/>
      <c r="MX161" s="17"/>
      <c r="MY161" s="17"/>
      <c r="MZ161" s="17"/>
      <c r="NA161" s="17"/>
      <c r="NB161" s="17"/>
      <c r="NC161" s="17"/>
      <c r="ND161" s="17"/>
      <c r="NE161" s="17"/>
      <c r="NF161" s="17"/>
      <c r="NG161" s="17"/>
      <c r="NH161" s="17"/>
      <c r="NI161" s="17"/>
      <c r="NJ161" s="17"/>
      <c r="NK161" s="17"/>
      <c r="NL161" s="17"/>
      <c r="NM161" s="17"/>
      <c r="NN161" s="17"/>
      <c r="NO161" s="17"/>
      <c r="NP161" s="17"/>
      <c r="NQ161" s="17"/>
      <c r="NR161" s="17"/>
      <c r="NS161" s="17"/>
      <c r="NT161" s="17"/>
      <c r="NU161" s="17"/>
      <c r="NV161" s="17"/>
      <c r="NW161" s="17"/>
      <c r="NX161" s="17"/>
      <c r="NY161" s="17"/>
      <c r="NZ161" s="17"/>
      <c r="OA161" s="17"/>
      <c r="OB161" s="17"/>
      <c r="OC161" s="17"/>
      <c r="OD161" s="17"/>
      <c r="OE161" s="17"/>
      <c r="OF161" s="14" t="s">
        <v>2644</v>
      </c>
      <c r="OG161" s="17"/>
      <c r="OH161" s="17"/>
      <c r="OI161" s="17"/>
      <c r="OJ161" s="17"/>
      <c r="OK161" s="17"/>
      <c r="OL161" s="17"/>
      <c r="OM161" s="17"/>
      <c r="ON161" s="17"/>
      <c r="OO161" s="17"/>
      <c r="OP161" s="17"/>
      <c r="OQ161" s="17"/>
      <c r="OR161" s="17"/>
      <c r="OS161" s="17"/>
      <c r="OT161" s="17"/>
      <c r="OU161" s="17"/>
      <c r="OV161" s="17"/>
      <c r="OW161" s="17"/>
      <c r="OX161" s="17"/>
      <c r="OY161" s="17"/>
      <c r="OZ161" s="17"/>
      <c r="PA161" s="17"/>
      <c r="PB161" s="17"/>
      <c r="PC161" s="17"/>
      <c r="PD161" s="17"/>
      <c r="PE161" s="17"/>
      <c r="PF161" s="17"/>
      <c r="PG161" s="17"/>
      <c r="PH161" s="17"/>
      <c r="PI161" s="17"/>
      <c r="PJ161" s="17"/>
      <c r="PK161" s="17"/>
      <c r="PL161" s="17"/>
      <c r="PM161" s="17"/>
      <c r="PN161" s="17"/>
      <c r="PO161" s="17"/>
      <c r="PP161" s="17"/>
      <c r="PQ161" s="17"/>
      <c r="PR161" s="17"/>
      <c r="PS161" s="17"/>
      <c r="PT161" s="17"/>
      <c r="PU161" s="17"/>
      <c r="PV161" s="17"/>
      <c r="PW161" s="17"/>
      <c r="PX161" s="17"/>
      <c r="PY161" s="17"/>
      <c r="PZ161" s="17"/>
      <c r="QA161" s="17"/>
      <c r="QB161" s="17"/>
      <c r="QC161" s="17"/>
      <c r="QD161" s="17"/>
      <c r="QE161" s="17"/>
      <c r="QF161" s="17"/>
      <c r="QG161" s="17"/>
      <c r="QH161" s="17"/>
      <c r="QI161" s="17"/>
      <c r="QJ161" s="17"/>
      <c r="QK161" s="17"/>
      <c r="QL161" s="17"/>
      <c r="QM161" s="17"/>
      <c r="QN161" s="17"/>
      <c r="QO161" s="17"/>
      <c r="QP161" s="17"/>
      <c r="QQ161" s="17"/>
      <c r="QR161" s="17"/>
      <c r="QS161" s="17"/>
      <c r="QT161" s="17"/>
      <c r="QU161" s="17"/>
      <c r="QV161" s="17"/>
      <c r="QW161" s="17"/>
      <c r="QX161" s="17"/>
      <c r="QY161" s="17"/>
      <c r="QZ161" s="17"/>
      <c r="RA161" s="17"/>
      <c r="RB161" s="17"/>
      <c r="RC161" s="17"/>
      <c r="RD161" s="17"/>
      <c r="RE161" s="17"/>
      <c r="RF161" s="17"/>
      <c r="RG161" s="17"/>
      <c r="RH161" s="17"/>
      <c r="RI161" s="17"/>
      <c r="RJ161" s="17"/>
      <c r="RK161" s="17"/>
      <c r="RL161" s="17"/>
      <c r="RM161" s="17"/>
      <c r="RN161" s="17"/>
      <c r="RO161" s="17"/>
      <c r="RP161" s="17"/>
      <c r="RQ161" s="17"/>
      <c r="RR161" s="17"/>
      <c r="RS161" s="17"/>
      <c r="RT161" s="17"/>
      <c r="RU161" s="17"/>
      <c r="RV161" s="17"/>
      <c r="RW161" s="17"/>
      <c r="RX161" s="17"/>
      <c r="RY161" s="17"/>
      <c r="RZ161" s="17"/>
      <c r="SA161" s="17"/>
      <c r="SB161" s="17"/>
      <c r="SC161" s="17"/>
      <c r="SD161" s="17"/>
      <c r="SE161" s="17"/>
      <c r="SF161" s="17"/>
      <c r="SG161" s="17"/>
      <c r="SH161" s="17"/>
      <c r="SI161" s="17"/>
      <c r="SJ161" s="17"/>
      <c r="SK161" s="17"/>
      <c r="SL161" s="17"/>
      <c r="SM161" s="17"/>
      <c r="SN161" s="17"/>
      <c r="SO161" s="17"/>
      <c r="SP161" s="17"/>
      <c r="SQ161" s="17"/>
      <c r="SR161" s="17"/>
      <c r="SS161" s="17"/>
      <c r="ST161" s="17"/>
      <c r="SU161" s="17"/>
      <c r="SV161" s="17"/>
      <c r="SW161" s="17"/>
      <c r="SX161" s="17"/>
      <c r="SY161" s="17"/>
      <c r="SZ161" s="17"/>
      <c r="TA161" s="17"/>
      <c r="TB161" s="16">
        <v>4.63</v>
      </c>
      <c r="TC161" s="16">
        <v>0.75</v>
      </c>
      <c r="TD161" s="17"/>
      <c r="TE161" s="17"/>
      <c r="TF161" s="17"/>
      <c r="TG161" s="17"/>
      <c r="TH161" s="17"/>
      <c r="TI161" s="17"/>
      <c r="TJ161" s="17"/>
      <c r="TK161" s="17"/>
      <c r="TL161" s="17"/>
      <c r="TM161" s="17"/>
      <c r="TN161" s="17"/>
      <c r="TO161" s="17"/>
      <c r="TP161" s="17"/>
      <c r="TQ161" s="17"/>
      <c r="TR161" s="17"/>
      <c r="TS161" s="17"/>
      <c r="TT161" s="17"/>
      <c r="TU161" s="17"/>
      <c r="TV161" s="17"/>
      <c r="TW161" s="17"/>
      <c r="TX161" s="17"/>
      <c r="TY161" s="17"/>
      <c r="TZ161" s="17"/>
      <c r="UA161" s="17"/>
      <c r="UB161" s="17"/>
      <c r="UC161" s="17"/>
      <c r="UD161" s="17"/>
      <c r="UE161" s="17"/>
      <c r="UF161" s="17"/>
      <c r="UG161" s="17"/>
      <c r="UH161" s="17"/>
      <c r="UI161" s="17"/>
      <c r="UJ161" s="17"/>
      <c r="UK161" s="17"/>
      <c r="UL161" s="17"/>
      <c r="UM161" s="17"/>
      <c r="UN161" s="17"/>
      <c r="UO161" s="17"/>
      <c r="UP161" s="17"/>
      <c r="UQ161" s="17"/>
      <c r="UR161" s="17"/>
      <c r="US161" s="17"/>
      <c r="UT161" s="17"/>
      <c r="UU161" s="17"/>
      <c r="UV161" s="17"/>
      <c r="UW161" s="17"/>
      <c r="UX161" s="17"/>
      <c r="UY161" s="17"/>
      <c r="UZ161" s="17"/>
      <c r="VA161" s="17"/>
      <c r="VB161" s="17"/>
      <c r="VC161" s="17"/>
      <c r="VD161" s="17"/>
      <c r="VE161" s="17"/>
      <c r="VF161" s="17"/>
      <c r="VG161" s="17"/>
      <c r="VH161" s="17"/>
      <c r="VI161" s="17"/>
      <c r="VJ161" s="17"/>
      <c r="VK161" s="17"/>
      <c r="VL161" s="17"/>
      <c r="VM161" s="17"/>
      <c r="VN161" s="17"/>
      <c r="VO161" s="17"/>
      <c r="VP161" s="17"/>
      <c r="VQ161" s="17"/>
      <c r="VR161" s="17"/>
      <c r="VS161" s="17"/>
      <c r="VT161" s="17"/>
      <c r="VU161" s="17"/>
      <c r="VV161" s="17"/>
      <c r="VW161" s="17"/>
      <c r="VX161" s="17"/>
      <c r="VY161" s="17"/>
      <c r="VZ161" s="17"/>
      <c r="WA161" s="17"/>
      <c r="WB161" s="17"/>
      <c r="WC161" s="17"/>
      <c r="WD161" s="17"/>
      <c r="WE161" s="17"/>
      <c r="WF161" s="17"/>
      <c r="WG161" s="17"/>
      <c r="WH161" s="17"/>
      <c r="WI161" s="17"/>
      <c r="WJ161" s="17"/>
      <c r="WK161" s="17"/>
      <c r="WL161" s="17"/>
      <c r="WM161" s="17"/>
      <c r="WN161" s="17"/>
      <c r="WO161" s="17"/>
      <c r="WP161" s="17"/>
      <c r="WQ161" s="17"/>
      <c r="WR161" s="17"/>
      <c r="WS161" s="17"/>
      <c r="WT161" s="17"/>
      <c r="WU161" s="17"/>
      <c r="WV161" s="17"/>
      <c r="WW161" s="17"/>
      <c r="WX161" s="17"/>
      <c r="WY161" s="17"/>
      <c r="WZ161" s="17"/>
      <c r="XA161" s="17"/>
      <c r="XB161" s="17"/>
      <c r="XC161" s="17"/>
      <c r="XD161" s="17"/>
      <c r="XE161" s="17"/>
      <c r="XF161" s="17"/>
      <c r="XG161" s="17"/>
      <c r="XH161" s="17"/>
      <c r="XI161" s="17"/>
      <c r="XJ161" s="17"/>
      <c r="XK161" s="17"/>
      <c r="XL161" s="17"/>
      <c r="XM161" s="17"/>
      <c r="XN161" s="17"/>
      <c r="XO161" s="17"/>
      <c r="XP161" s="17"/>
      <c r="XQ161" s="17"/>
      <c r="XR161" s="17"/>
      <c r="XS161" s="17"/>
      <c r="XT161" s="17"/>
      <c r="XU161" s="17"/>
      <c r="XV161" s="17"/>
      <c r="XW161" s="17"/>
      <c r="XX161" s="17"/>
      <c r="XY161" s="17"/>
      <c r="XZ161" s="17"/>
      <c r="YA161" s="17"/>
      <c r="YB161" s="17"/>
      <c r="YC161" s="17"/>
      <c r="YD161" s="17"/>
      <c r="YE161" s="17"/>
      <c r="YF161" s="17"/>
      <c r="YG161" s="17"/>
      <c r="YH161" s="17"/>
      <c r="YI161" s="17"/>
      <c r="YJ161" s="17"/>
      <c r="YK161" s="17"/>
      <c r="YL161" s="17"/>
      <c r="YM161" s="17"/>
      <c r="YN161" s="17"/>
      <c r="YO161" s="17"/>
      <c r="YP161" s="17"/>
      <c r="YQ161" s="17"/>
      <c r="YR161" s="17"/>
      <c r="YS161" s="17"/>
      <c r="YT161" s="17"/>
      <c r="YU161" s="17"/>
      <c r="YV161" s="17"/>
      <c r="YW161" s="17"/>
      <c r="YX161" s="17"/>
      <c r="YY161" s="17"/>
      <c r="YZ161" s="17"/>
      <c r="ZA161" s="17"/>
      <c r="ZB161" s="17"/>
      <c r="ZC161" s="17"/>
      <c r="ZD161" s="17"/>
      <c r="ZE161" s="17"/>
      <c r="ZF161" s="17"/>
      <c r="ZG161" s="17"/>
      <c r="ZH161" s="17"/>
      <c r="ZI161" s="17"/>
      <c r="ZJ161" s="17"/>
      <c r="ZK161" s="17"/>
      <c r="ZL161" s="17"/>
      <c r="ZM161" s="17"/>
      <c r="ZN161" s="17"/>
      <c r="ZO161" s="17"/>
      <c r="ZP161" s="17"/>
      <c r="ZQ161" s="17"/>
      <c r="ZR161" s="17"/>
      <c r="ZS161" s="17"/>
      <c r="ZT161" s="17"/>
      <c r="ZU161" s="17"/>
      <c r="ZV161" s="17"/>
      <c r="ZW161" s="17"/>
      <c r="ZX161" s="17"/>
      <c r="ZY161" s="17"/>
      <c r="ZZ161" s="17"/>
      <c r="AAA161" s="17"/>
      <c r="AAB161" s="17"/>
      <c r="AAC161" s="17"/>
      <c r="AAD161" s="17"/>
      <c r="AAE161" s="17"/>
      <c r="AAF161" s="17"/>
      <c r="AAG161" s="17"/>
      <c r="AAH161" s="17"/>
      <c r="AAI161" s="17"/>
      <c r="AAJ161" s="17"/>
      <c r="AAK161" s="17"/>
      <c r="AAL161" s="17"/>
      <c r="AAM161" s="17"/>
      <c r="AAN161" s="17"/>
      <c r="AAO161" s="17"/>
      <c r="AAP161" s="17"/>
      <c r="AAQ161" s="17"/>
      <c r="AAR161" s="17"/>
      <c r="AAS161" s="17"/>
      <c r="AAT161" s="17"/>
      <c r="AAU161" s="17"/>
      <c r="AAV161" s="17"/>
      <c r="AAW161" s="17"/>
      <c r="AAX161" s="17"/>
      <c r="AAY161" s="17"/>
      <c r="AAZ161" s="17"/>
      <c r="ABA161" s="17"/>
      <c r="ABB161" s="17"/>
      <c r="ABC161" s="17"/>
      <c r="ABD161" s="17"/>
      <c r="ABE161" s="17"/>
      <c r="ABF161" s="17"/>
      <c r="ABG161" s="17"/>
      <c r="ABH161" s="17"/>
      <c r="ABI161" s="17"/>
      <c r="ABJ161" s="17"/>
      <c r="ABK161" s="17"/>
      <c r="ABL161" s="17"/>
      <c r="ABM161" s="17"/>
      <c r="ABN161" s="17"/>
      <c r="ABO161" s="17"/>
      <c r="ABP161" s="17"/>
      <c r="ABQ161" s="17"/>
      <c r="ABR161" s="17"/>
      <c r="ABS161" s="17"/>
      <c r="ABT161" s="17"/>
      <c r="ABU161" s="17"/>
      <c r="ABV161" s="17"/>
      <c r="ABW161" s="17"/>
      <c r="ABX161" s="17"/>
      <c r="ABY161" s="17"/>
      <c r="ABZ161" s="17"/>
      <c r="ACA161" s="17"/>
      <c r="ACB161" s="17"/>
      <c r="ACC161" s="17"/>
      <c r="ACD161" s="17"/>
      <c r="ACE161" s="17"/>
      <c r="ACF161" s="17"/>
      <c r="ACG161" s="17"/>
      <c r="ACH161" s="17"/>
      <c r="ACI161" s="17"/>
      <c r="ACJ161" s="17"/>
      <c r="ACK161" s="17"/>
      <c r="ACL161" s="17"/>
      <c r="ACM161" s="17"/>
      <c r="ACN161" s="17"/>
      <c r="ACO161" s="17"/>
      <c r="ACP161" s="17"/>
      <c r="ACQ161" s="17"/>
      <c r="ACR161" s="17"/>
      <c r="ACS161" s="17"/>
      <c r="ACT161" s="17"/>
      <c r="ACU161" s="17"/>
      <c r="ACV161" s="17"/>
      <c r="ACW161" s="17"/>
      <c r="ACX161" s="17"/>
      <c r="ACY161" s="17"/>
      <c r="ACZ161" s="17"/>
      <c r="ADA161" s="17"/>
      <c r="ADB161" s="17"/>
      <c r="ADC161" s="17"/>
      <c r="ADD161" s="17"/>
      <c r="ADE161" s="17"/>
      <c r="ADF161" s="17"/>
      <c r="ADG161" s="17"/>
      <c r="ADH161" s="17"/>
      <c r="ADI161" s="17"/>
      <c r="ADJ161" s="17"/>
      <c r="ADK161" s="17"/>
      <c r="ADL161" s="17"/>
      <c r="ADM161" s="17"/>
      <c r="ADN161" s="17"/>
      <c r="ADO161" s="17"/>
      <c r="ADP161" s="17"/>
      <c r="ADQ161" s="17"/>
      <c r="ADR161" s="17"/>
      <c r="ADS161" s="17"/>
      <c r="ADT161" s="17"/>
      <c r="ADU161" s="17"/>
      <c r="ADV161" s="17"/>
      <c r="ADW161" s="17"/>
      <c r="ADX161" s="17"/>
      <c r="ADY161" s="17"/>
      <c r="ADZ161" s="17"/>
      <c r="AEA161" s="17"/>
      <c r="AEB161" s="17"/>
      <c r="AEC161" s="17"/>
      <c r="AED161" s="17"/>
      <c r="AEE161" s="17"/>
      <c r="AEF161" s="17"/>
      <c r="AEG161" s="17"/>
      <c r="AEH161" s="17"/>
      <c r="AEI161" s="17"/>
      <c r="AEJ161" s="17"/>
      <c r="AEK161" s="17"/>
      <c r="AEL161" s="17"/>
      <c r="AEM161" s="17"/>
      <c r="AEN161" s="17"/>
      <c r="AEO161" s="17"/>
      <c r="AEP161" s="17"/>
      <c r="AEQ161" s="17"/>
      <c r="AER161" s="17"/>
      <c r="AES161" s="17"/>
      <c r="AET161" s="17"/>
      <c r="AEU161" s="17"/>
      <c r="AEV161" s="17"/>
      <c r="AEW161" s="17"/>
      <c r="AEX161" s="17"/>
      <c r="AEY161" s="17"/>
      <c r="AEZ161" s="17"/>
      <c r="AFA161" s="17"/>
      <c r="AFB161" s="17"/>
      <c r="AFC161" s="17"/>
      <c r="AFD161" s="17"/>
      <c r="AFE161" s="17"/>
      <c r="AFF161" s="17"/>
      <c r="AFG161" s="17"/>
      <c r="AFH161" s="17"/>
      <c r="AFI161" s="17"/>
      <c r="AFJ161" s="17"/>
      <c r="AFK161" s="17"/>
      <c r="AFL161" s="17"/>
      <c r="AFM161" s="17"/>
      <c r="AFN161" s="17"/>
      <c r="AFO161" s="17"/>
      <c r="AFP161" s="17"/>
      <c r="AFQ161" s="17"/>
      <c r="AFR161" s="17"/>
      <c r="AFS161" s="17"/>
      <c r="AFT161" s="17"/>
      <c r="AFU161" s="17"/>
      <c r="AFV161" s="17"/>
      <c r="AFW161" s="17"/>
      <c r="AFX161" s="17"/>
      <c r="AFY161" s="17"/>
      <c r="AFZ161" s="17"/>
      <c r="AGA161" s="17"/>
      <c r="AGB161" s="17"/>
      <c r="AGC161" s="17"/>
      <c r="AGD161" s="17"/>
      <c r="AGE161" s="17"/>
      <c r="AGF161" s="17"/>
      <c r="AGG161" s="17"/>
      <c r="AGH161" s="17"/>
      <c r="AGI161" s="17"/>
      <c r="AGJ161" s="17"/>
      <c r="AGK161" s="17"/>
      <c r="AGL161" s="17"/>
      <c r="AGM161" s="17"/>
      <c r="AGN161" s="17"/>
      <c r="AGO161" s="17"/>
      <c r="AGP161" s="17"/>
      <c r="AGQ161" s="17"/>
      <c r="AGR161" s="17"/>
      <c r="AGS161" s="17"/>
      <c r="AGT161" s="17"/>
      <c r="AGU161" s="17"/>
      <c r="AGV161" s="17"/>
      <c r="AGW161" s="17"/>
      <c r="AGX161" s="17"/>
      <c r="AGY161" s="17"/>
      <c r="AGZ161" s="17"/>
      <c r="AHA161" s="17"/>
      <c r="AHB161" s="17"/>
      <c r="AHC161" s="17"/>
      <c r="AHD161" s="17"/>
      <c r="AHE161" s="17"/>
      <c r="AHF161" s="17"/>
      <c r="AHG161" s="17"/>
      <c r="AHH161" s="17"/>
      <c r="AHI161" s="17"/>
      <c r="AHJ161" s="17"/>
      <c r="AHK161" s="17"/>
      <c r="AHL161" s="17"/>
      <c r="AHM161" s="17"/>
      <c r="AHN161" s="17"/>
      <c r="AHO161" s="17"/>
      <c r="AHP161" s="17"/>
      <c r="AHQ161" s="17"/>
      <c r="AHR161" s="17"/>
      <c r="AHS161" s="17"/>
      <c r="AHT161" s="17"/>
      <c r="AHU161" s="17"/>
      <c r="AHV161" s="17"/>
      <c r="AHW161" s="17"/>
      <c r="AHX161" s="17"/>
      <c r="AHY161" s="17"/>
      <c r="AHZ161" s="17"/>
      <c r="AIA161" s="17"/>
      <c r="AIB161" s="17"/>
      <c r="AIC161" s="17"/>
      <c r="AID161" s="17"/>
      <c r="AIE161" s="17"/>
      <c r="AIF161" s="17"/>
      <c r="AIG161" s="17"/>
      <c r="AIH161" s="17"/>
      <c r="AII161" s="17"/>
      <c r="AIJ161" s="17"/>
      <c r="AIK161" s="17"/>
      <c r="AIL161" s="17"/>
      <c r="AIM161" s="17"/>
      <c r="AIN161" s="17"/>
      <c r="AIO161" s="17"/>
      <c r="AIP161" s="17"/>
      <c r="AIQ161" s="17"/>
      <c r="AIR161" s="17"/>
      <c r="AIS161" s="17"/>
      <c r="AIT161" s="17"/>
      <c r="AIU161" s="17"/>
      <c r="AIV161" s="17"/>
      <c r="AIW161" s="17"/>
      <c r="AIX161" s="17"/>
      <c r="AIY161" s="17"/>
      <c r="AIZ161" s="17"/>
      <c r="AJA161" s="17"/>
      <c r="AJB161" s="17"/>
      <c r="AJC161" s="17"/>
      <c r="AJD161" s="17"/>
      <c r="AJE161" s="17"/>
      <c r="AJF161" s="17"/>
      <c r="AJG161" s="17"/>
      <c r="AJH161" s="17"/>
      <c r="AJI161" s="17"/>
      <c r="AJJ161" s="17"/>
      <c r="AJK161" s="17"/>
      <c r="AJL161" s="17"/>
      <c r="AJM161" s="17"/>
      <c r="AJN161" s="17"/>
      <c r="AJO161" s="17"/>
      <c r="AJP161" s="17"/>
      <c r="AJQ161" s="17"/>
      <c r="AJR161" s="17"/>
      <c r="AJS161" s="17"/>
      <c r="AJT161" s="17"/>
      <c r="AJU161" s="17"/>
      <c r="AJV161" s="17"/>
      <c r="AJW161" s="17"/>
      <c r="AJX161" s="17"/>
      <c r="AJY161" s="17"/>
      <c r="AJZ161" s="17"/>
      <c r="AKA161" s="17"/>
      <c r="AKB161" s="17"/>
      <c r="AKC161" s="17"/>
      <c r="AKD161" s="17"/>
      <c r="AKE161" s="17"/>
      <c r="AKF161" s="17"/>
      <c r="AKG161" s="17"/>
      <c r="AKH161" s="17"/>
      <c r="AKI161" s="17"/>
      <c r="AKJ161" s="17"/>
      <c r="AKK161" s="17"/>
      <c r="AKL161" s="17"/>
      <c r="AKM161" s="17"/>
      <c r="AKN161" s="17"/>
      <c r="AKO161" s="17"/>
      <c r="AKP161" s="17"/>
      <c r="AKQ161" s="17"/>
      <c r="AKR161" s="17"/>
      <c r="AKS161" s="17"/>
      <c r="AKT161" s="17"/>
      <c r="AKU161" s="17"/>
      <c r="AKV161" s="17"/>
      <c r="AKW161" s="17"/>
      <c r="AKX161" s="17"/>
      <c r="AKY161" s="17"/>
      <c r="AKZ161" s="17"/>
      <c r="ALA161" s="17"/>
      <c r="ALB161" s="17"/>
      <c r="ALC161" s="17"/>
      <c r="ALD161" s="17"/>
      <c r="ALE161" s="17"/>
      <c r="ALF161" s="17"/>
      <c r="ALG161" s="17"/>
      <c r="ALH161" s="17"/>
      <c r="ALI161" s="17"/>
      <c r="ALJ161" s="17"/>
      <c r="ALK161" s="17"/>
      <c r="ALL161" s="17"/>
      <c r="ALM161" s="17"/>
      <c r="ALN161" s="17"/>
      <c r="ALO161" s="17"/>
      <c r="ALP161" s="17"/>
      <c r="ALQ161" s="17"/>
      <c r="ALR161" s="17"/>
      <c r="ALS161" s="17"/>
      <c r="ALT161" s="17"/>
      <c r="ALU161" s="17"/>
      <c r="ALV161" s="17"/>
      <c r="ALW161" s="17"/>
      <c r="ALX161" s="17"/>
      <c r="ALY161" s="17"/>
      <c r="ALZ161" s="17"/>
      <c r="AMA161" s="17"/>
      <c r="AMB161" s="17"/>
      <c r="AMC161" s="17"/>
      <c r="AMD161" s="17"/>
      <c r="AME161" s="17"/>
      <c r="AMF161" s="17"/>
      <c r="AMG161" s="17"/>
      <c r="AMH161" s="17"/>
      <c r="AMI161" s="17"/>
      <c r="AMJ161" s="17"/>
      <c r="AMK161" s="17"/>
      <c r="AML161" s="17"/>
      <c r="AMM161" s="17"/>
      <c r="AMN161" s="17"/>
      <c r="AMO161" s="17"/>
      <c r="AMP161" s="17"/>
      <c r="AMQ161" s="17"/>
      <c r="AMR161" s="17"/>
      <c r="AMS161" s="17"/>
      <c r="AMT161" s="17"/>
      <c r="AMU161" s="17"/>
      <c r="AMV161" s="17"/>
      <c r="AMW161" s="17"/>
      <c r="AMX161" s="17"/>
      <c r="AMY161" s="17"/>
      <c r="AMZ161" s="17"/>
      <c r="ANA161" s="17"/>
      <c r="ANB161" s="17"/>
      <c r="ANC161" s="17"/>
      <c r="AND161" s="17"/>
      <c r="ANE161" s="17"/>
      <c r="ANF161" s="17"/>
      <c r="ANG161" s="17"/>
      <c r="ANH161" s="17"/>
      <c r="ANI161" s="17"/>
      <c r="ANJ161" s="17"/>
      <c r="ANK161" s="17"/>
      <c r="ANL161" s="17"/>
      <c r="ANM161" s="17"/>
      <c r="ANN161" s="17"/>
      <c r="ANO161" s="17"/>
      <c r="ANP161" s="17"/>
      <c r="ANQ161" s="17"/>
      <c r="ANR161" s="17"/>
      <c r="ANS161" s="17"/>
      <c r="ANT161" s="17"/>
      <c r="ANU161" s="17"/>
      <c r="ANV161" s="17"/>
      <c r="ANW161" s="17"/>
      <c r="ANX161" s="17"/>
      <c r="ANY161" s="17"/>
      <c r="ANZ161" s="17"/>
      <c r="AOA161" s="17"/>
      <c r="AOB161" s="17"/>
      <c r="AOC161" s="17"/>
      <c r="AOD161" s="17"/>
      <c r="AOE161" s="17"/>
      <c r="AOF161" s="17"/>
      <c r="AOG161" s="17"/>
      <c r="AOH161" s="17"/>
      <c r="AOI161" s="17"/>
      <c r="AOJ161" s="17"/>
      <c r="AOK161" s="17"/>
      <c r="AOL161" s="17"/>
      <c r="AOM161" s="17"/>
      <c r="AON161" s="17"/>
      <c r="AOO161" s="17"/>
      <c r="AOP161" s="17"/>
      <c r="AOQ161" s="17"/>
      <c r="AOR161" s="17"/>
      <c r="AOS161" s="17"/>
      <c r="AOT161" s="17"/>
      <c r="AOU161" s="17"/>
      <c r="AOV161" s="17"/>
      <c r="AOW161" s="17"/>
      <c r="AOX161" s="17"/>
      <c r="AOY161" s="17"/>
      <c r="AOZ161" s="17"/>
      <c r="APA161" s="17"/>
      <c r="APB161" s="17"/>
      <c r="APC161" s="17"/>
      <c r="APD161" s="17"/>
      <c r="APE161" s="17"/>
      <c r="APF161" s="17"/>
      <c r="APG161" s="17"/>
      <c r="APH161" s="17"/>
      <c r="API161" s="17"/>
      <c r="APJ161" s="17"/>
      <c r="APK161" s="17"/>
      <c r="APL161" s="17"/>
      <c r="APM161" s="17"/>
      <c r="APN161" s="17"/>
      <c r="APO161" s="17"/>
      <c r="APP161" s="17"/>
      <c r="APQ161" s="17"/>
      <c r="APR161" s="17"/>
      <c r="APS161" s="17"/>
      <c r="APT161" s="17"/>
      <c r="APU161" s="17"/>
      <c r="APV161" s="17"/>
      <c r="APW161" s="17"/>
      <c r="APX161" s="17"/>
      <c r="APY161" s="17"/>
      <c r="APZ161" s="17"/>
      <c r="AQA161" s="17"/>
      <c r="AQB161" s="17"/>
      <c r="AQC161" s="17"/>
      <c r="AQD161" s="17"/>
      <c r="AQE161" s="17"/>
      <c r="AQF161" s="17"/>
      <c r="AQG161" s="17"/>
      <c r="AQH161" s="17"/>
      <c r="AQI161" s="17"/>
      <c r="AQJ161" s="17"/>
      <c r="AQK161" s="17"/>
      <c r="AQL161" s="17"/>
      <c r="AQM161" s="17"/>
      <c r="AQN161" s="17"/>
      <c r="AQO161" s="17"/>
      <c r="AQP161" s="17"/>
      <c r="AQQ161" s="17"/>
      <c r="AQR161" s="17"/>
      <c r="AQS161" s="17"/>
      <c r="AQT161" s="17"/>
      <c r="AQU161" s="17"/>
      <c r="AQV161" s="17"/>
      <c r="AQW161" s="17"/>
      <c r="AQX161" s="17"/>
      <c r="AQY161" s="17"/>
      <c r="AQZ161" s="17"/>
      <c r="ARA161" s="17"/>
      <c r="ARB161" s="17"/>
      <c r="ARC161" s="17"/>
      <c r="ARD161" s="17"/>
      <c r="ARE161" s="17"/>
      <c r="ARF161" s="17"/>
      <c r="ARG161" s="17"/>
      <c r="ARH161" s="17"/>
      <c r="ARI161" s="17"/>
      <c r="ARJ161" s="17"/>
      <c r="ARK161" s="17"/>
      <c r="ARL161" s="17"/>
      <c r="ARM161" s="17"/>
      <c r="ARN161" s="17"/>
      <c r="ARO161" s="17"/>
      <c r="ARP161" s="17"/>
      <c r="ARQ161" s="17"/>
      <c r="ARR161" s="17"/>
      <c r="ARS161" s="17"/>
      <c r="ART161" s="17"/>
      <c r="ARU161" s="17"/>
      <c r="ARV161" s="17"/>
      <c r="ARW161" s="17"/>
      <c r="ARX161" s="17"/>
      <c r="ARY161" s="17"/>
      <c r="ARZ161" s="17"/>
      <c r="ASA161" s="17"/>
      <c r="ASB161" s="17"/>
      <c r="ASC161" s="17"/>
      <c r="ASD161" s="17"/>
      <c r="ASE161" s="17"/>
      <c r="ASF161" s="17"/>
      <c r="ASG161" s="17"/>
      <c r="ASH161" s="17"/>
      <c r="ASI161" s="17"/>
      <c r="ASJ161" s="17"/>
      <c r="ASK161" s="17"/>
      <c r="ASL161" s="17"/>
      <c r="ASM161" s="17"/>
      <c r="ASN161" s="17"/>
      <c r="ASO161" s="17"/>
      <c r="ASP161" s="17"/>
      <c r="ASQ161" s="17"/>
      <c r="ASR161" s="17"/>
      <c r="ASS161" s="17"/>
      <c r="AST161" s="17"/>
      <c r="ASU161" s="17"/>
      <c r="ASV161" s="17"/>
      <c r="ASW161" s="17"/>
      <c r="ASX161" s="17"/>
      <c r="ASY161" s="17"/>
      <c r="ASZ161" s="17"/>
      <c r="ATA161" s="17"/>
      <c r="ATB161" s="17"/>
      <c r="ATC161" s="17"/>
      <c r="ATD161" s="17"/>
      <c r="ATE161" s="17"/>
      <c r="ATF161" s="17"/>
      <c r="ATG161" s="17"/>
      <c r="ATH161" s="17"/>
      <c r="ATI161" s="17"/>
      <c r="ATJ161" s="17"/>
      <c r="ATK161" s="17"/>
      <c r="ATL161" s="17"/>
      <c r="ATM161" s="17"/>
      <c r="ATN161" s="17"/>
      <c r="ATO161" s="17"/>
      <c r="ATP161" s="17"/>
      <c r="ATQ161" s="17"/>
      <c r="ATR161" s="17"/>
      <c r="ATS161" s="17"/>
      <c r="ATT161" s="17"/>
      <c r="ATU161" s="17"/>
      <c r="ATV161" s="17"/>
      <c r="ATW161" s="17"/>
      <c r="ATX161" s="17"/>
      <c r="ATY161" s="17"/>
      <c r="ATZ161" s="17"/>
      <c r="AUA161" s="17"/>
      <c r="AUB161" s="17"/>
      <c r="AUC161" s="17"/>
      <c r="AUD161" s="17"/>
      <c r="AUE161" s="17"/>
      <c r="AUF161" s="17"/>
      <c r="AUG161" s="17"/>
      <c r="AUH161" s="17"/>
      <c r="AUI161" s="17"/>
      <c r="AUJ161" s="17"/>
      <c r="AUK161" s="17"/>
      <c r="AUL161" s="17"/>
      <c r="AUM161" s="17"/>
      <c r="AUN161" s="17"/>
      <c r="AUO161" s="17"/>
      <c r="AUP161" s="17"/>
      <c r="AUQ161" s="17"/>
      <c r="AUR161" s="17"/>
      <c r="AUS161" s="17"/>
      <c r="AUT161" s="17"/>
      <c r="AUU161" s="17"/>
      <c r="AUV161" s="17"/>
      <c r="AUW161" s="17"/>
      <c r="AUX161" s="17"/>
      <c r="AUY161" s="17"/>
      <c r="AUZ161" s="17"/>
      <c r="AVA161" s="17"/>
      <c r="AVB161" s="17"/>
      <c r="AVC161" s="17"/>
      <c r="AVD161" s="17"/>
      <c r="AVE161" s="17"/>
      <c r="AVF161" s="17"/>
      <c r="AVG161" s="17"/>
      <c r="AVH161" s="17"/>
      <c r="AVI161" s="17"/>
      <c r="AVJ161" s="17"/>
      <c r="AVK161" s="17"/>
      <c r="AVL161" s="17"/>
      <c r="AVM161" s="17"/>
      <c r="AVN161" s="17"/>
      <c r="AVO161" s="17"/>
      <c r="AVP161" s="17"/>
      <c r="AVQ161" s="17"/>
      <c r="AVR161" s="17"/>
      <c r="AVS161" s="17"/>
      <c r="AVT161" s="17"/>
      <c r="AVU161" s="17"/>
      <c r="AVV161" s="17"/>
      <c r="AVW161" s="17"/>
      <c r="AVX161" s="17"/>
      <c r="AVY161" s="17"/>
      <c r="AVZ161" s="17"/>
      <c r="AWA161" s="17"/>
      <c r="AWB161" s="17"/>
      <c r="AWC161" s="17"/>
      <c r="AWD161" s="17"/>
      <c r="AWE161" s="17"/>
      <c r="AWF161" s="17"/>
      <c r="AWG161" s="17"/>
      <c r="AWH161" s="17"/>
      <c r="AWI161" s="17"/>
      <c r="AWJ161" s="17"/>
      <c r="AWK161" s="17"/>
      <c r="AWL161" s="17"/>
      <c r="AWM161" s="17"/>
      <c r="AWN161" s="17"/>
      <c r="AWO161" s="17"/>
      <c r="AWP161" s="17"/>
      <c r="AWQ161" s="17"/>
      <c r="AWR161" s="17"/>
      <c r="AWS161" s="17"/>
      <c r="AWT161" s="17"/>
      <c r="AWU161" s="17"/>
      <c r="AWV161" s="17"/>
      <c r="AWW161" s="17"/>
      <c r="AWX161" s="17"/>
      <c r="AWY161" s="17"/>
      <c r="AWZ161" s="17"/>
      <c r="AXA161" s="17"/>
      <c r="AXB161" s="17"/>
      <c r="AXC161" s="17"/>
      <c r="AXD161" s="17"/>
      <c r="AXE161" s="17"/>
      <c r="AXF161" s="17"/>
      <c r="AXG161" s="17"/>
      <c r="AXH161" s="17"/>
      <c r="AXI161" s="17"/>
      <c r="AXJ161" s="17"/>
      <c r="AXK161" s="17"/>
      <c r="AXL161" s="17"/>
      <c r="AXM161" s="17"/>
      <c r="AXN161" s="17"/>
      <c r="AXO161" s="17"/>
      <c r="AXP161" s="17"/>
      <c r="AXQ161" s="17"/>
      <c r="AXR161" s="17"/>
      <c r="AXS161" s="17"/>
      <c r="AXT161" s="17"/>
      <c r="AXU161" s="17"/>
      <c r="AXV161" s="17"/>
      <c r="AXW161" s="17"/>
      <c r="AXX161" s="17"/>
      <c r="AXY161" s="17"/>
      <c r="AXZ161" s="17"/>
      <c r="AYA161" s="17"/>
      <c r="AYB161" s="17"/>
      <c r="AYC161" s="17"/>
      <c r="AYD161" s="17"/>
      <c r="AYE161" s="17"/>
      <c r="AYF161" s="17"/>
      <c r="AYG161" s="17"/>
      <c r="AYH161" s="17"/>
      <c r="AYI161" s="17"/>
      <c r="AYJ161" s="17"/>
      <c r="AYK161" s="17"/>
      <c r="AYL161" s="17"/>
      <c r="AYM161" s="17"/>
      <c r="AYN161" s="17"/>
      <c r="AYO161" s="17"/>
      <c r="AYP161" s="17"/>
      <c r="AYQ161" s="17"/>
      <c r="AYR161" s="17"/>
      <c r="AYS161" s="17"/>
      <c r="AYT161" s="17"/>
      <c r="AYU161" s="17"/>
      <c r="AYV161" s="17"/>
      <c r="AYW161" s="17"/>
      <c r="AYX161" s="17"/>
      <c r="AYY161" s="17"/>
      <c r="AYZ161" s="17"/>
      <c r="AZA161" s="17"/>
      <c r="AZB161" s="17"/>
      <c r="AZC161" s="17"/>
      <c r="AZD161" s="17"/>
      <c r="AZE161" s="17"/>
      <c r="AZF161" s="17"/>
      <c r="AZG161" s="17"/>
      <c r="AZH161" s="17"/>
      <c r="AZI161" s="17"/>
      <c r="AZJ161" s="17"/>
      <c r="AZK161" s="17"/>
      <c r="AZL161" s="17"/>
      <c r="AZM161" s="17"/>
      <c r="AZN161" s="17"/>
      <c r="AZO161" s="17"/>
      <c r="AZP161" s="17"/>
      <c r="AZQ161" s="17"/>
      <c r="AZR161" s="17"/>
      <c r="AZS161" s="17"/>
      <c r="AZT161" s="17"/>
      <c r="AZU161" s="17"/>
      <c r="AZV161" s="17"/>
      <c r="AZW161" s="17"/>
      <c r="AZX161" s="17"/>
      <c r="AZY161" s="17"/>
      <c r="AZZ161" s="17"/>
      <c r="BAA161" s="17"/>
      <c r="BAB161" s="17"/>
      <c r="BAC161" s="17"/>
      <c r="BAD161" s="17"/>
      <c r="BAE161" s="17"/>
      <c r="BAF161" s="17"/>
      <c r="BAG161" s="17"/>
      <c r="BAH161" s="17"/>
      <c r="BAI161" s="17"/>
      <c r="BAJ161" s="17"/>
      <c r="BAK161" s="17"/>
      <c r="BAL161" s="17"/>
      <c r="BAM161" s="17"/>
      <c r="BAN161" s="17"/>
      <c r="BAO161" s="17"/>
      <c r="BAP161" s="17"/>
      <c r="BAQ161" s="17"/>
      <c r="BAR161" s="17"/>
      <c r="BAS161" s="17"/>
      <c r="BAT161" s="17"/>
      <c r="BAU161" s="17"/>
      <c r="BAV161" s="17"/>
      <c r="BAW161" s="17"/>
      <c r="BAX161" s="17"/>
      <c r="BAY161" s="17"/>
      <c r="BAZ161" s="17"/>
      <c r="BBA161" s="17"/>
      <c r="BBB161" s="17"/>
      <c r="BBC161" s="17"/>
      <c r="BBD161" s="17"/>
      <c r="BBE161" s="17"/>
      <c r="BBF161" s="17"/>
      <c r="BBG161" s="17"/>
      <c r="BBH161" s="17"/>
      <c r="BBI161" s="17"/>
      <c r="BBJ161" s="17"/>
      <c r="BBK161" s="17"/>
      <c r="BBL161" s="17"/>
      <c r="BBM161" s="17"/>
      <c r="BBN161" s="17"/>
      <c r="BBO161" s="17"/>
      <c r="BBP161" s="17"/>
      <c r="BBQ161" s="17"/>
      <c r="BBR161" s="17"/>
      <c r="BBS161" s="17"/>
      <c r="BBT161" s="17"/>
      <c r="BBU161" s="17"/>
      <c r="BBV161" s="17"/>
      <c r="BBW161" s="17"/>
      <c r="BBX161" s="17"/>
      <c r="BBY161" s="17"/>
      <c r="BBZ161" s="17"/>
      <c r="BCA161" s="17"/>
      <c r="BCB161" s="17"/>
      <c r="BCC161" s="17"/>
      <c r="BCD161" s="17"/>
      <c r="BCE161" s="17"/>
      <c r="BCF161" s="17"/>
      <c r="BCG161" s="17"/>
      <c r="BCH161" s="17"/>
      <c r="BCI161" s="17"/>
      <c r="BCJ161" s="17"/>
      <c r="BCK161" s="17"/>
      <c r="BCL161" s="17"/>
      <c r="BCM161" s="17"/>
      <c r="BCN161" s="17"/>
      <c r="BCO161" s="17"/>
      <c r="BCP161" s="17"/>
      <c r="BCQ161" s="17"/>
      <c r="BCR161" s="17"/>
      <c r="BCS161" s="17"/>
      <c r="BCT161" s="17"/>
      <c r="BCU161" s="17"/>
      <c r="BCV161" s="17"/>
      <c r="BCW161" s="17"/>
      <c r="BCX161" s="17"/>
      <c r="BCY161" s="17"/>
      <c r="BCZ161" s="17"/>
      <c r="BDA161" s="17"/>
      <c r="BDB161" s="17"/>
      <c r="BDC161" s="17"/>
      <c r="BDD161" s="17"/>
      <c r="BDE161" s="17"/>
      <c r="BDF161" s="17"/>
      <c r="BDG161" s="17"/>
      <c r="BDH161" s="17"/>
      <c r="BDI161" s="17"/>
      <c r="BDJ161" s="17"/>
      <c r="BDK161" s="17"/>
      <c r="BDL161" s="17"/>
      <c r="BDM161" s="17"/>
      <c r="BDN161" s="17"/>
      <c r="BDO161" s="17"/>
      <c r="BDP161" s="17"/>
      <c r="BDQ161" s="17"/>
      <c r="BDR161" s="17"/>
      <c r="BDS161" s="17"/>
      <c r="BDT161" s="17"/>
      <c r="BDU161" s="17"/>
      <c r="BDV161" s="17"/>
      <c r="BDW161" s="17"/>
      <c r="BDX161" s="17"/>
      <c r="BDY161" s="17"/>
      <c r="BDZ161" s="17"/>
      <c r="BEA161" s="17"/>
      <c r="BEB161" s="17"/>
      <c r="BEC161" s="17"/>
      <c r="BED161" s="17"/>
      <c r="BEE161" s="17"/>
      <c r="BEF161" s="17"/>
      <c r="BEG161" s="17"/>
      <c r="BEH161" s="17"/>
      <c r="BEI161" s="17"/>
      <c r="BEJ161" s="17"/>
      <c r="BEK161" s="17"/>
      <c r="BEL161" s="17"/>
      <c r="BEM161" s="17"/>
      <c r="BEN161" s="17"/>
      <c r="BEO161" s="17"/>
      <c r="BEP161" s="17"/>
      <c r="BEQ161" s="17"/>
      <c r="BER161" s="17"/>
      <c r="BES161" s="17"/>
      <c r="BET161" s="17"/>
      <c r="BEU161" s="17"/>
      <c r="BEV161" s="17"/>
      <c r="BEW161" s="17"/>
      <c r="BEX161" s="17"/>
      <c r="BEY161" s="17"/>
      <c r="BEZ161" s="17"/>
      <c r="BFA161" s="17"/>
      <c r="BFB161" s="17"/>
      <c r="BFC161" s="17"/>
      <c r="BFD161" s="17"/>
      <c r="BFE161" s="17"/>
      <c r="BFF161" s="17"/>
      <c r="BFG161" s="17"/>
      <c r="BFH161" s="17"/>
      <c r="BFI161" s="17"/>
      <c r="BFJ161" s="17"/>
      <c r="BFK161" s="17"/>
      <c r="BFL161" s="17"/>
      <c r="BFM161" s="17"/>
      <c r="BFN161" s="17"/>
      <c r="BFO161" s="17"/>
      <c r="BFP161" s="17"/>
      <c r="BFQ161" s="17"/>
      <c r="BFR161" s="17"/>
      <c r="BFS161" s="17"/>
      <c r="BFT161" s="17"/>
      <c r="BFU161" s="17"/>
      <c r="BFV161" s="17"/>
      <c r="BFW161" s="17"/>
      <c r="BFX161" s="17"/>
      <c r="BFY161" s="17"/>
      <c r="BFZ161" s="17"/>
      <c r="BGA161" s="17"/>
      <c r="BGB161" s="17"/>
      <c r="BGC161" s="17"/>
      <c r="BGD161" s="17"/>
      <c r="BGE161" s="17"/>
      <c r="BGF161" s="17"/>
      <c r="BGG161" s="17"/>
      <c r="BGH161" s="17"/>
      <c r="BGI161" s="17"/>
      <c r="BGJ161" s="17"/>
      <c r="BGK161" s="17"/>
      <c r="BGL161" s="17"/>
      <c r="BGM161" s="17"/>
      <c r="BGN161" s="17"/>
      <c r="BGO161" s="17"/>
      <c r="BGP161" s="17"/>
      <c r="BGQ161" s="17"/>
      <c r="BGR161" s="17"/>
      <c r="BGS161" s="17"/>
      <c r="BGT161" s="17"/>
      <c r="BGU161" s="17"/>
      <c r="BGV161" s="17"/>
      <c r="BGW161" s="17"/>
      <c r="BGX161" s="17"/>
      <c r="BGY161" s="17"/>
      <c r="BGZ161" s="17"/>
      <c r="BHA161" s="17"/>
      <c r="BHB161" s="17"/>
      <c r="BHC161" s="17"/>
      <c r="BHD161" s="17"/>
      <c r="BHE161" s="17"/>
      <c r="BHF161" s="17"/>
      <c r="BHG161" s="17"/>
      <c r="BHH161" s="17"/>
      <c r="BHI161" s="17"/>
      <c r="BHJ161" s="17"/>
      <c r="BHK161" s="17"/>
      <c r="BHL161" s="17"/>
      <c r="BHM161" s="17"/>
      <c r="BHN161" s="17"/>
      <c r="BHO161" s="17"/>
      <c r="BHP161" s="17"/>
      <c r="BHQ161" s="17"/>
      <c r="BHR161" s="17"/>
      <c r="BHS161" s="17"/>
      <c r="BHT161" s="17"/>
      <c r="BHU161" s="17"/>
      <c r="BHV161" s="17"/>
      <c r="BHW161" s="17"/>
      <c r="BHX161" s="17"/>
      <c r="BHY161" s="17"/>
      <c r="BHZ161" s="17"/>
      <c r="BIA161" s="17"/>
      <c r="BIB161" s="17"/>
      <c r="BIC161" s="17"/>
      <c r="BID161" s="17"/>
      <c r="BIE161" s="17"/>
      <c r="BIF161" s="17"/>
      <c r="BIG161" s="17"/>
      <c r="BIH161" s="17"/>
      <c r="BII161" s="17"/>
      <c r="BIJ161" s="17"/>
      <c r="BIK161" s="17"/>
      <c r="BIL161" s="17"/>
      <c r="BIM161" s="17"/>
      <c r="BIN161" s="17"/>
      <c r="BIO161" s="17"/>
      <c r="BIP161" s="17"/>
      <c r="BIQ161" s="17"/>
      <c r="BIR161" s="17"/>
      <c r="BIS161" s="17"/>
      <c r="BIT161" s="17"/>
      <c r="BIU161" s="17"/>
      <c r="BIV161" s="17"/>
      <c r="BIW161" s="17"/>
      <c r="BIX161" s="17"/>
      <c r="BIY161" s="17"/>
      <c r="BIZ161" s="17"/>
      <c r="BJA161" s="17"/>
      <c r="BJB161" s="17"/>
      <c r="BJC161" s="17"/>
      <c r="BJD161" s="17"/>
      <c r="BJE161" s="14" t="s">
        <v>2573</v>
      </c>
      <c r="BJF161" s="17"/>
      <c r="BJG161" s="14" t="s">
        <v>4031</v>
      </c>
      <c r="BJH161" s="14" t="s">
        <v>4032</v>
      </c>
      <c r="BJI161" s="14" t="s">
        <v>3629</v>
      </c>
      <c r="BJJ161" s="14" t="s">
        <v>4025</v>
      </c>
      <c r="BJK161" s="14" t="s">
        <v>4033</v>
      </c>
      <c r="BJL161" s="14" t="s">
        <v>4034</v>
      </c>
      <c r="BJM161" s="14" t="s">
        <v>4035</v>
      </c>
      <c r="BJN161" s="14" t="s">
        <v>4036</v>
      </c>
      <c r="BJO161" s="16">
        <v>0.002</v>
      </c>
      <c r="BJP161" s="17"/>
      <c r="BJQ161" s="20">
        <v>2293785.0</v>
      </c>
      <c r="BJR161" s="17"/>
      <c r="BJS161" s="17"/>
      <c r="BJT161" s="17"/>
      <c r="BJU161" s="17"/>
      <c r="BJV161" s="17"/>
      <c r="BJW161" s="17"/>
      <c r="BJX161" s="17"/>
      <c r="BJY161" s="17"/>
      <c r="BJZ161" s="17"/>
      <c r="BKA161" s="17"/>
      <c r="BKB161" s="17"/>
      <c r="BKC161" s="17"/>
      <c r="BKD161" s="17"/>
      <c r="BKE161" s="17"/>
      <c r="BKF161" s="17"/>
      <c r="BKG161" s="17"/>
      <c r="BKH161" s="17"/>
      <c r="BKI161" s="17"/>
      <c r="BKJ161" s="17"/>
      <c r="BKK161" s="17"/>
      <c r="BKL161" s="17"/>
      <c r="BKM161" s="17"/>
      <c r="BKN161" s="17"/>
      <c r="BKO161" s="17"/>
      <c r="BKP161" s="17"/>
      <c r="BKQ161" s="17"/>
      <c r="BKR161" s="17"/>
      <c r="BKS161" s="17"/>
      <c r="BKT161" s="17"/>
      <c r="BKU161" s="17"/>
      <c r="BKV161" s="17"/>
      <c r="BKW161" s="17"/>
      <c r="BKX161" s="17"/>
      <c r="BKY161" s="17"/>
      <c r="BKZ161" s="17"/>
      <c r="BLA161" s="17"/>
      <c r="BLB161" s="17"/>
      <c r="BLC161" s="17"/>
      <c r="BLD161" s="17"/>
      <c r="BLE161" s="17"/>
      <c r="BLF161" s="17"/>
      <c r="BLG161" s="17"/>
      <c r="BLH161" s="17"/>
      <c r="BLI161" s="17"/>
      <c r="BLJ161" s="17"/>
      <c r="BLK161" s="17"/>
      <c r="BLL161" s="17"/>
      <c r="BLM161" s="17"/>
      <c r="BLN161" s="17"/>
      <c r="BLO161" s="17"/>
      <c r="BLP161" s="17"/>
      <c r="BLQ161" s="17"/>
      <c r="BLR161" s="17"/>
      <c r="BLS161" s="17"/>
      <c r="BLT161" s="17"/>
      <c r="BLU161" s="17"/>
      <c r="BLV161" s="17"/>
      <c r="BLW161" s="17"/>
      <c r="BLX161" s="17"/>
      <c r="BLY161" s="17"/>
      <c r="BLZ161" s="17"/>
      <c r="BMA161" s="17"/>
      <c r="BMB161" s="17"/>
      <c r="BMC161" s="17"/>
      <c r="BMD161" s="17"/>
      <c r="BME161" s="17"/>
      <c r="BMF161" s="17"/>
      <c r="BMG161" s="17"/>
      <c r="BMH161" s="17"/>
      <c r="BMI161" s="17"/>
      <c r="BMJ161" s="17"/>
      <c r="BMK161" s="17"/>
      <c r="BML161" s="17"/>
      <c r="BMM161" s="17"/>
      <c r="BMN161" s="17"/>
      <c r="BMO161" s="17"/>
      <c r="BMP161" s="17"/>
      <c r="BMQ161" s="17"/>
      <c r="BMR161" s="17"/>
      <c r="BMS161" s="17"/>
      <c r="BMT161" s="17"/>
      <c r="BMU161" s="17"/>
      <c r="BMV161" s="17"/>
      <c r="BMW161" s="17"/>
      <c r="BMX161" s="17"/>
      <c r="BMY161" s="17"/>
      <c r="BMZ161" s="17"/>
      <c r="BNA161" s="17"/>
      <c r="BNB161" s="17"/>
      <c r="BNC161" s="17"/>
      <c r="BND161" s="17"/>
      <c r="BNE161" s="17"/>
      <c r="BNF161" s="17"/>
      <c r="BNG161" s="17"/>
      <c r="BNH161" s="17"/>
      <c r="BNI161" s="17"/>
      <c r="BNJ161" s="17"/>
      <c r="BNK161" s="17"/>
      <c r="BNL161" s="17"/>
      <c r="BNM161" s="17"/>
      <c r="BNN161" s="17"/>
      <c r="BNO161" s="17"/>
      <c r="BNP161" s="17"/>
      <c r="BNQ161" s="17"/>
      <c r="BNR161" s="17"/>
      <c r="BNS161" s="17"/>
      <c r="BNT161" s="17"/>
      <c r="BNU161" s="17"/>
      <c r="BNV161" s="17"/>
      <c r="BNW161" s="17"/>
      <c r="BNX161" s="17"/>
      <c r="BNY161" s="17"/>
      <c r="BNZ161" s="17"/>
      <c r="BOA161" s="17"/>
      <c r="BOB161" s="17"/>
      <c r="BOC161" s="17"/>
      <c r="BOD161" s="17"/>
      <c r="BOE161" s="17"/>
      <c r="BOF161" s="17"/>
      <c r="BOG161" s="17"/>
      <c r="BOH161" s="17"/>
      <c r="BOI161" s="17"/>
      <c r="BOJ161" s="17"/>
      <c r="BOK161" s="17"/>
      <c r="BOL161" s="17"/>
      <c r="BOM161" s="17"/>
      <c r="BON161" s="17"/>
      <c r="BOO161" s="17"/>
      <c r="BOP161" s="17"/>
      <c r="BOQ161" s="17"/>
      <c r="BOR161" s="17"/>
      <c r="BOS161" s="17"/>
      <c r="BOT161" s="17"/>
      <c r="BOU161" s="17"/>
      <c r="BOV161" s="17"/>
      <c r="BOW161" s="17"/>
      <c r="BOX161" s="17"/>
      <c r="BOY161" s="17"/>
      <c r="BOZ161" s="17"/>
      <c r="BPA161" s="17"/>
      <c r="BPB161" s="17"/>
      <c r="BPC161" s="17"/>
      <c r="BPD161" s="17"/>
      <c r="BPE161" s="17"/>
      <c r="BPF161" s="17"/>
      <c r="BPG161" s="17"/>
      <c r="BPH161" s="17"/>
      <c r="BPI161" s="17"/>
      <c r="BPJ161" s="17"/>
      <c r="BPK161" s="17"/>
      <c r="BPL161" s="17"/>
      <c r="BPM161" s="17"/>
      <c r="BPN161" s="17"/>
      <c r="BPO161" s="17"/>
      <c r="BPP161" s="17"/>
      <c r="BPQ161" s="17"/>
      <c r="BPR161" s="17"/>
      <c r="BPS161" s="17"/>
      <c r="BPT161" s="17"/>
      <c r="BPU161" s="17"/>
      <c r="BPV161" s="17"/>
      <c r="BPW161" s="17"/>
      <c r="BPX161" s="17"/>
      <c r="BPY161" s="17"/>
      <c r="BPZ161" s="17"/>
      <c r="BQA161" s="17"/>
      <c r="BQB161" s="17"/>
      <c r="BQC161" s="17"/>
      <c r="BQD161" s="17"/>
      <c r="BQE161" s="17"/>
      <c r="BQF161" s="17"/>
      <c r="BQG161" s="17"/>
      <c r="BQH161" s="17"/>
      <c r="BQI161" s="17"/>
      <c r="BQJ161" s="17"/>
      <c r="BQK161" s="17"/>
      <c r="BQL161" s="17"/>
      <c r="BQM161" s="17"/>
      <c r="BQN161" s="17"/>
      <c r="BQO161" s="17"/>
      <c r="BQP161" s="17"/>
      <c r="BQQ161" s="17"/>
      <c r="BQR161" s="17"/>
      <c r="BQS161" s="17"/>
      <c r="BQT161" s="17"/>
      <c r="BQU161" s="17"/>
      <c r="BQV161" s="17"/>
      <c r="BQW161" s="17"/>
      <c r="BQX161" s="17"/>
      <c r="BQY161" s="17"/>
      <c r="BQZ161" s="17"/>
      <c r="BRA161" s="17"/>
      <c r="BRB161" s="17"/>
      <c r="BRC161" s="17"/>
      <c r="BRD161" s="17"/>
      <c r="BRE161" s="17"/>
      <c r="BRF161" s="17"/>
      <c r="BRG161" s="17"/>
      <c r="BRH161" s="17"/>
      <c r="BRI161" s="17"/>
      <c r="BRJ161" s="17"/>
      <c r="BRK161" s="17"/>
      <c r="BRL161" s="17"/>
      <c r="BRM161" s="17"/>
      <c r="BRN161" s="17"/>
      <c r="BRO161" s="17"/>
      <c r="BRP161" s="17"/>
      <c r="BRQ161" s="17"/>
      <c r="BRR161" s="17"/>
      <c r="BRS161" s="17"/>
      <c r="BRT161" s="17"/>
      <c r="BRU161" s="17"/>
      <c r="BRV161" s="17"/>
      <c r="BRW161" s="17"/>
      <c r="BRX161" s="17"/>
      <c r="BRY161" s="17"/>
      <c r="BRZ161" s="17"/>
      <c r="BSA161" s="17"/>
      <c r="BSB161" s="17"/>
      <c r="BSC161" s="17"/>
      <c r="BSD161" s="17"/>
      <c r="BSE161" s="17"/>
      <c r="BSF161" s="17"/>
      <c r="BSG161" s="17"/>
      <c r="BSH161" s="17"/>
      <c r="BSI161" s="17"/>
      <c r="BSJ161" s="17"/>
      <c r="BSK161" s="17"/>
      <c r="BSL161" s="17"/>
      <c r="BSM161" s="17"/>
      <c r="BSN161" s="17"/>
      <c r="BSO161" s="17"/>
      <c r="BSP161" s="17"/>
      <c r="BSQ161" s="17"/>
      <c r="BSR161" s="17"/>
      <c r="BSS161" s="17"/>
      <c r="BST161" s="17"/>
      <c r="BSU161" s="17"/>
      <c r="BSV161" s="17"/>
      <c r="BSW161" s="17"/>
      <c r="BSX161" s="17"/>
      <c r="BSY161" s="17"/>
      <c r="BSZ161" s="17"/>
      <c r="BTA161" s="17"/>
      <c r="BTB161" s="17"/>
      <c r="BTC161" s="17"/>
      <c r="BTD161" s="17"/>
      <c r="BTE161" s="17"/>
      <c r="BTF161" s="17"/>
      <c r="BTG161" s="17"/>
      <c r="BTH161" s="17"/>
      <c r="BTI161" s="17"/>
      <c r="BTJ161" s="17"/>
      <c r="BTK161" s="17"/>
      <c r="BTL161" s="17"/>
      <c r="BTM161" s="17"/>
      <c r="BTN161" s="17"/>
      <c r="BTO161" s="17"/>
      <c r="BTP161" s="17"/>
      <c r="BTQ161" s="17"/>
      <c r="BTR161" s="17"/>
      <c r="BTS161" s="17"/>
      <c r="BTT161" s="17"/>
      <c r="BTU161" s="17"/>
      <c r="BTV161" s="17"/>
      <c r="BTW161" s="17"/>
      <c r="BTX161" s="17"/>
      <c r="BTY161" s="17"/>
      <c r="BTZ161" s="17"/>
      <c r="BUA161" s="17"/>
      <c r="BUB161" s="17"/>
      <c r="BUC161" s="17"/>
      <c r="BUD161" s="17"/>
      <c r="BUE161" s="17"/>
      <c r="BUF161" s="17"/>
      <c r="BUG161" s="17"/>
      <c r="BUH161" s="17"/>
      <c r="BUI161" s="17"/>
      <c r="BUJ161" s="17"/>
      <c r="BUK161" s="17"/>
      <c r="BUL161" s="17"/>
      <c r="BUM161" s="17"/>
      <c r="BUN161" s="17"/>
      <c r="BUO161" s="17"/>
      <c r="BUP161" s="17"/>
      <c r="BUQ161" s="17"/>
      <c r="BUR161" s="17"/>
      <c r="BUS161" s="17"/>
      <c r="BUT161" s="17"/>
      <c r="BUU161" s="17"/>
      <c r="BUV161" s="17"/>
      <c r="BUW161" s="17"/>
      <c r="BUX161" s="17"/>
      <c r="BUY161" s="17"/>
      <c r="BUZ161" s="17"/>
      <c r="BVA161" s="17"/>
      <c r="BVB161" s="17"/>
      <c r="BVC161" s="17"/>
      <c r="BVD161" s="17"/>
      <c r="BVE161" s="17"/>
      <c r="BVF161" s="17"/>
      <c r="BVG161" s="17"/>
      <c r="BVH161" s="17"/>
      <c r="BVI161" s="17"/>
      <c r="BVJ161" s="17"/>
      <c r="BVK161" s="17"/>
      <c r="BVL161" s="17"/>
      <c r="BVM161" s="17"/>
      <c r="BVN161" s="17"/>
      <c r="BVO161" s="17"/>
      <c r="BVP161" s="17"/>
      <c r="BVQ161" s="17"/>
      <c r="BVR161" s="17"/>
      <c r="BVS161" s="17"/>
      <c r="BVT161" s="17"/>
      <c r="BVU161" s="17"/>
      <c r="BVV161" s="17"/>
      <c r="BVW161" s="17"/>
      <c r="BVX161" s="17"/>
      <c r="BVY161" s="17"/>
      <c r="BVZ161" s="17"/>
      <c r="BWA161" s="17"/>
      <c r="BWB161" s="17"/>
      <c r="BWC161" s="17"/>
      <c r="BWD161" s="17"/>
      <c r="BWE161" s="17"/>
      <c r="BWF161" s="17"/>
      <c r="BWG161" s="17"/>
      <c r="BWH161" s="17"/>
      <c r="BWI161" s="17"/>
      <c r="BWJ161" s="17"/>
      <c r="BWK161" s="17"/>
      <c r="BWL161" s="17"/>
      <c r="BWM161" s="17"/>
      <c r="BWN161" s="17"/>
      <c r="BWO161" s="17"/>
      <c r="BWP161" s="17"/>
      <c r="BWQ161" s="17"/>
      <c r="BWR161" s="17"/>
      <c r="BWS161" s="17"/>
      <c r="BWT161" s="17"/>
      <c r="BWU161" s="17"/>
      <c r="BWV161" s="17"/>
      <c r="BWW161" s="17"/>
      <c r="BWX161" s="17"/>
      <c r="BWY161" s="17"/>
      <c r="BWZ161" s="17"/>
      <c r="BXA161" s="17"/>
      <c r="BXB161" s="17"/>
      <c r="BXC161" s="17"/>
      <c r="BXD161" s="17"/>
      <c r="BXE161" s="17"/>
      <c r="BXF161" s="17"/>
      <c r="BXG161" s="17"/>
      <c r="BXH161" s="17"/>
      <c r="BXI161" s="17"/>
      <c r="BXJ161" s="17"/>
      <c r="BXK161" s="17"/>
      <c r="BXL161" s="17"/>
      <c r="BXM161" s="17"/>
      <c r="BXN161" s="17"/>
      <c r="BXO161" s="17"/>
      <c r="BXP161" s="17"/>
      <c r="BXQ161" s="17"/>
      <c r="BXR161" s="17"/>
      <c r="BXS161" s="17"/>
      <c r="BXT161" s="17"/>
      <c r="BXU161" s="17"/>
      <c r="BXV161" s="17"/>
      <c r="BXW161" s="17"/>
      <c r="BXX161" s="17"/>
      <c r="BXY161" s="17"/>
      <c r="BXZ161" s="17"/>
      <c r="BYA161" s="17"/>
      <c r="BYB161" s="17"/>
      <c r="BYC161" s="17"/>
      <c r="BYD161" s="17"/>
      <c r="BYE161" s="17"/>
      <c r="BYF161" s="17"/>
      <c r="BYG161" s="17"/>
      <c r="BYH161" s="17"/>
      <c r="BYI161" s="17"/>
      <c r="BYJ161" s="17"/>
      <c r="BYK161" s="17"/>
      <c r="BYL161" s="17"/>
      <c r="BYM161" s="17"/>
      <c r="BYN161" s="17"/>
      <c r="BYO161" s="17"/>
      <c r="BYP161" s="17"/>
      <c r="BYQ161" s="17"/>
      <c r="BYR161" s="17"/>
      <c r="BYS161" s="17"/>
      <c r="BYT161" s="17"/>
      <c r="BYU161" s="17"/>
      <c r="BYV161" s="17"/>
      <c r="BYW161" s="17"/>
      <c r="BYX161" s="17"/>
      <c r="BYY161" s="17"/>
      <c r="BYZ161" s="17"/>
      <c r="BZA161" s="17"/>
      <c r="BZB161" s="17"/>
      <c r="BZC161" s="17"/>
      <c r="BZD161" s="17"/>
      <c r="BZE161" s="17"/>
      <c r="BZF161" s="17"/>
      <c r="BZG161" s="17"/>
      <c r="BZH161" s="17"/>
      <c r="BZI161" s="17"/>
      <c r="BZJ161" s="17"/>
      <c r="BZK161" s="17"/>
      <c r="BZL161" s="17"/>
      <c r="BZM161" s="17"/>
      <c r="BZN161" s="17"/>
      <c r="BZO161" s="17"/>
      <c r="BZP161" s="17"/>
      <c r="BZQ161" s="17"/>
      <c r="BZR161" s="17"/>
      <c r="BZS161" s="17"/>
      <c r="BZT161" s="17"/>
      <c r="BZU161" s="17"/>
      <c r="BZV161" s="17"/>
      <c r="BZW161" s="17"/>
      <c r="BZX161" s="17"/>
      <c r="BZY161" s="17"/>
      <c r="BZZ161" s="17"/>
      <c r="CAA161" s="17"/>
      <c r="CAB161" s="17"/>
      <c r="CAC161" s="17"/>
      <c r="CAD161" s="17"/>
      <c r="CAE161" s="17"/>
      <c r="CAF161" s="17"/>
      <c r="CAG161" s="17"/>
      <c r="CAH161" s="17"/>
      <c r="CAI161" s="17"/>
      <c r="CAJ161" s="17"/>
      <c r="CAK161" s="17"/>
      <c r="CAL161" s="17"/>
      <c r="CAM161" s="17"/>
      <c r="CAN161" s="17"/>
      <c r="CAO161" s="17"/>
      <c r="CAP161" s="17"/>
      <c r="CAQ161" s="17"/>
      <c r="CAR161" s="17"/>
      <c r="CAS161" s="17"/>
      <c r="CAT161" s="17"/>
      <c r="CAU161" s="17"/>
      <c r="CAV161" s="17"/>
      <c r="CAW161" s="17"/>
      <c r="CAX161" s="17"/>
      <c r="CAY161" s="17"/>
      <c r="CAZ161" s="17"/>
      <c r="CBA161" s="17"/>
      <c r="CBB161" s="17"/>
      <c r="CBC161" s="17"/>
      <c r="CBD161" s="17"/>
      <c r="CBE161" s="17"/>
      <c r="CBF161" s="17"/>
      <c r="CBG161" s="17"/>
      <c r="CBH161" s="17"/>
      <c r="CBI161" s="17"/>
      <c r="CBJ161" s="17"/>
      <c r="CBK161" s="17"/>
      <c r="CBL161" s="17"/>
      <c r="CBM161" s="17"/>
      <c r="CBN161" s="17"/>
      <c r="CBO161" s="17"/>
      <c r="CBP161" s="17"/>
      <c r="CBQ161" s="17"/>
      <c r="CBR161" s="17"/>
      <c r="CBS161" s="17"/>
      <c r="CBT161" s="17"/>
      <c r="CBU161" s="17"/>
      <c r="CBV161" s="17"/>
      <c r="CBW161" s="17"/>
      <c r="CBX161" s="17"/>
      <c r="CBY161" s="17"/>
      <c r="CBZ161" s="17"/>
      <c r="CCA161" s="17"/>
      <c r="CCB161" s="17"/>
      <c r="CCC161" s="17"/>
      <c r="CCD161" s="17"/>
      <c r="CCE161" s="17"/>
      <c r="CCF161" s="17"/>
      <c r="CCG161" s="17"/>
      <c r="CCH161" s="17"/>
      <c r="CCI161" s="17"/>
      <c r="CCJ161" s="17"/>
      <c r="CCK161" s="17"/>
      <c r="CCL161" s="17"/>
      <c r="CCM161" s="17"/>
      <c r="CCN161" s="17"/>
      <c r="CCO161" s="17"/>
      <c r="CCP161" s="17"/>
      <c r="CCQ161" s="17"/>
      <c r="CCR161" s="17"/>
      <c r="CCS161" s="17"/>
      <c r="CCT161" s="17"/>
      <c r="CCU161" s="17"/>
      <c r="CCV161" s="17"/>
      <c r="CCW161" s="17"/>
      <c r="CCX161" s="17"/>
      <c r="CCY161" s="17"/>
      <c r="CCZ161" s="17"/>
      <c r="CDA161" s="17"/>
      <c r="CDB161" s="17"/>
      <c r="CDC161" s="17"/>
      <c r="CDD161" s="17"/>
      <c r="CDE161" s="17"/>
      <c r="CDF161" s="17"/>
      <c r="CDG161" s="17"/>
      <c r="CDH161" s="17"/>
      <c r="CDI161" s="17"/>
      <c r="CDJ161" s="17"/>
      <c r="CDK161" s="17"/>
      <c r="CDL161" s="17"/>
      <c r="CDM161" s="17"/>
      <c r="CDN161" s="17"/>
      <c r="CDO161" s="17"/>
      <c r="CDP161" s="17"/>
      <c r="CDQ161" s="17"/>
      <c r="CDR161" s="17"/>
      <c r="CDS161" s="17"/>
      <c r="CDT161" s="17"/>
      <c r="CDU161" s="17"/>
    </row>
    <row r="162">
      <c r="A162" s="14" t="s">
        <v>4009</v>
      </c>
      <c r="B162" s="14" t="s">
        <v>4037</v>
      </c>
      <c r="C162" s="14" t="s">
        <v>2933</v>
      </c>
      <c r="D162" s="14" t="s">
        <v>2934</v>
      </c>
      <c r="E162" s="14" t="s">
        <v>3456</v>
      </c>
      <c r="F162" s="14" t="s">
        <v>2835</v>
      </c>
      <c r="I162" s="14" t="s">
        <v>3457</v>
      </c>
      <c r="J162" s="14" t="s">
        <v>2618</v>
      </c>
      <c r="K162" s="14" t="s">
        <v>2619</v>
      </c>
      <c r="L162" s="14" t="s">
        <v>2658</v>
      </c>
      <c r="M162" s="17"/>
      <c r="N162" s="14" t="s">
        <v>21</v>
      </c>
      <c r="O162" s="14" t="s">
        <v>21</v>
      </c>
      <c r="P162" s="14" t="s">
        <v>21</v>
      </c>
      <c r="Q162" s="16">
        <v>11.0</v>
      </c>
      <c r="R162" s="16">
        <v>3988825.0</v>
      </c>
      <c r="S162" s="16">
        <v>3988825.0</v>
      </c>
      <c r="T162" s="14" t="s">
        <v>2631</v>
      </c>
      <c r="U162" s="14" t="s">
        <v>2621</v>
      </c>
      <c r="V162" s="14" t="s">
        <v>3458</v>
      </c>
      <c r="W162" s="14" t="s">
        <v>3459</v>
      </c>
      <c r="X162" s="16">
        <v>0.25</v>
      </c>
      <c r="Y162" s="17"/>
      <c r="Z162" s="16">
        <v>17.0</v>
      </c>
      <c r="AA162" s="16">
        <v>51.0</v>
      </c>
      <c r="AB162" s="17"/>
      <c r="AC162" s="17"/>
      <c r="AD162" s="16">
        <v>3672.0</v>
      </c>
      <c r="AE162" s="22">
        <v>45334.0</v>
      </c>
      <c r="AF162" s="17"/>
      <c r="AG162" s="17"/>
      <c r="AH162" s="17"/>
      <c r="AI162" s="17"/>
      <c r="AJ162" s="17"/>
      <c r="AK162" s="17"/>
      <c r="AL162" s="16">
        <v>46.0</v>
      </c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4" t="s">
        <v>2941</v>
      </c>
      <c r="BB162" s="17"/>
      <c r="BC162" s="17"/>
      <c r="BD162" s="17"/>
      <c r="BE162" s="17"/>
      <c r="BF162" s="17"/>
      <c r="BG162" s="16">
        <v>1.0</v>
      </c>
      <c r="BH162" s="14" t="s">
        <v>2564</v>
      </c>
      <c r="BI162" s="14" t="s">
        <v>2594</v>
      </c>
      <c r="BJ162" s="17"/>
      <c r="BK162" s="17"/>
      <c r="BL162" s="17"/>
      <c r="BM162" s="16">
        <v>122.866667</v>
      </c>
      <c r="BN162" s="17"/>
      <c r="BO162" s="17"/>
      <c r="BP162" s="17"/>
      <c r="BQ162" s="17"/>
      <c r="BR162" s="17"/>
      <c r="BS162" s="17"/>
      <c r="BT162" s="17"/>
      <c r="BU162" s="14" t="s">
        <v>2567</v>
      </c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  <c r="KL162" s="17"/>
      <c r="KM162" s="17"/>
      <c r="KN162" s="17"/>
      <c r="KO162" s="17"/>
      <c r="KP162" s="17"/>
      <c r="KQ162" s="17"/>
      <c r="KR162" s="17"/>
      <c r="KS162" s="17"/>
      <c r="KT162" s="17"/>
      <c r="KU162" s="17"/>
      <c r="KV162" s="17"/>
      <c r="KW162" s="17"/>
      <c r="KX162" s="17"/>
      <c r="KY162" s="17"/>
      <c r="KZ162" s="17"/>
      <c r="LA162" s="17"/>
      <c r="LB162" s="17"/>
      <c r="LC162" s="17"/>
      <c r="LD162" s="17"/>
      <c r="LE162" s="17"/>
      <c r="LF162" s="17"/>
      <c r="LG162" s="17"/>
      <c r="LH162" s="17"/>
      <c r="LI162" s="17"/>
      <c r="LJ162" s="17"/>
      <c r="LK162" s="17"/>
      <c r="LL162" s="17"/>
      <c r="LM162" s="17"/>
      <c r="LN162" s="17"/>
      <c r="LO162" s="17"/>
      <c r="LP162" s="17"/>
      <c r="LQ162" s="17"/>
      <c r="LR162" s="17"/>
      <c r="LS162" s="17"/>
      <c r="LT162" s="17"/>
      <c r="LU162" s="17"/>
      <c r="LV162" s="17"/>
      <c r="LW162" s="17"/>
      <c r="LX162" s="17"/>
      <c r="LY162" s="17"/>
      <c r="LZ162" s="17"/>
      <c r="MA162" s="17"/>
      <c r="MB162" s="17"/>
      <c r="MC162" s="17"/>
      <c r="MD162" s="17"/>
      <c r="ME162" s="17"/>
      <c r="MF162" s="17"/>
      <c r="MG162" s="17"/>
      <c r="MH162" s="17"/>
      <c r="MI162" s="17"/>
      <c r="MJ162" s="17"/>
      <c r="MK162" s="17"/>
      <c r="ML162" s="17"/>
      <c r="MM162" s="17"/>
      <c r="MN162" s="17"/>
      <c r="MO162" s="17"/>
      <c r="MP162" s="17"/>
      <c r="MQ162" s="17"/>
      <c r="MR162" s="17"/>
      <c r="MS162" s="17"/>
      <c r="MT162" s="17"/>
      <c r="MU162" s="17"/>
      <c r="MV162" s="17"/>
      <c r="MW162" s="17"/>
      <c r="MX162" s="17"/>
      <c r="MY162" s="17"/>
      <c r="MZ162" s="17"/>
      <c r="NA162" s="17"/>
      <c r="NB162" s="17"/>
      <c r="NC162" s="17"/>
      <c r="ND162" s="17"/>
      <c r="NE162" s="17"/>
      <c r="NF162" s="17"/>
      <c r="NG162" s="17"/>
      <c r="NH162" s="17"/>
      <c r="NI162" s="17"/>
      <c r="NJ162" s="17"/>
      <c r="NK162" s="17"/>
      <c r="NL162" s="17"/>
      <c r="NM162" s="17"/>
      <c r="NN162" s="17"/>
      <c r="NO162" s="17"/>
      <c r="NP162" s="17"/>
      <c r="NQ162" s="17"/>
      <c r="NR162" s="17"/>
      <c r="NS162" s="17"/>
      <c r="NT162" s="17"/>
      <c r="NU162" s="17"/>
      <c r="NV162" s="17"/>
      <c r="NW162" s="17"/>
      <c r="NX162" s="17"/>
      <c r="NY162" s="17"/>
      <c r="NZ162" s="17"/>
      <c r="OA162" s="17"/>
      <c r="OB162" s="17"/>
      <c r="OC162" s="17"/>
      <c r="OD162" s="17"/>
      <c r="OE162" s="17"/>
      <c r="OF162" s="14" t="s">
        <v>2644</v>
      </c>
      <c r="OG162" s="17"/>
      <c r="OH162" s="17"/>
      <c r="OI162" s="17"/>
      <c r="OJ162" s="17"/>
      <c r="OK162" s="17"/>
      <c r="OL162" s="17"/>
      <c r="OM162" s="17"/>
      <c r="ON162" s="17"/>
      <c r="OO162" s="17"/>
      <c r="OP162" s="17"/>
      <c r="OQ162" s="17"/>
      <c r="OR162" s="17"/>
      <c r="OS162" s="17"/>
      <c r="OT162" s="17"/>
      <c r="OU162" s="17"/>
      <c r="OV162" s="17"/>
      <c r="OW162" s="17"/>
      <c r="OX162" s="17"/>
      <c r="OY162" s="17"/>
      <c r="OZ162" s="17"/>
      <c r="PA162" s="17"/>
      <c r="PB162" s="17"/>
      <c r="PC162" s="17"/>
      <c r="PD162" s="17"/>
      <c r="PE162" s="17"/>
      <c r="PF162" s="17"/>
      <c r="PG162" s="17"/>
      <c r="PH162" s="17"/>
      <c r="PI162" s="17"/>
      <c r="PJ162" s="17"/>
      <c r="PK162" s="17"/>
      <c r="PL162" s="17"/>
      <c r="PM162" s="17"/>
      <c r="PN162" s="17"/>
      <c r="PO162" s="17"/>
      <c r="PP162" s="17"/>
      <c r="PQ162" s="17"/>
      <c r="PR162" s="17"/>
      <c r="PS162" s="17"/>
      <c r="PT162" s="17"/>
      <c r="PU162" s="17"/>
      <c r="PV162" s="17"/>
      <c r="PW162" s="17"/>
      <c r="PX162" s="17"/>
      <c r="PY162" s="17"/>
      <c r="PZ162" s="17"/>
      <c r="QA162" s="17"/>
      <c r="QB162" s="17"/>
      <c r="QC162" s="17"/>
      <c r="QD162" s="17"/>
      <c r="QE162" s="17"/>
      <c r="QF162" s="17"/>
      <c r="QG162" s="17"/>
      <c r="QH162" s="17"/>
      <c r="QI162" s="17"/>
      <c r="QJ162" s="17"/>
      <c r="QK162" s="17"/>
      <c r="QL162" s="17"/>
      <c r="QM162" s="17"/>
      <c r="QN162" s="17"/>
      <c r="QO162" s="17"/>
      <c r="QP162" s="17"/>
      <c r="QQ162" s="17"/>
      <c r="QR162" s="17"/>
      <c r="QS162" s="17"/>
      <c r="QT162" s="17"/>
      <c r="QU162" s="17"/>
      <c r="QV162" s="17"/>
      <c r="QW162" s="17"/>
      <c r="QX162" s="17"/>
      <c r="QY162" s="17"/>
      <c r="QZ162" s="17"/>
      <c r="RA162" s="17"/>
      <c r="RB162" s="17"/>
      <c r="RC162" s="17"/>
      <c r="RD162" s="17"/>
      <c r="RE162" s="17"/>
      <c r="RF162" s="17"/>
      <c r="RG162" s="17"/>
      <c r="RH162" s="17"/>
      <c r="RI162" s="17"/>
      <c r="RJ162" s="17"/>
      <c r="RK162" s="17"/>
      <c r="RL162" s="17"/>
      <c r="RM162" s="17"/>
      <c r="RN162" s="17"/>
      <c r="RO162" s="17"/>
      <c r="RP162" s="17"/>
      <c r="RQ162" s="17"/>
      <c r="RR162" s="17"/>
      <c r="RS162" s="17"/>
      <c r="RT162" s="17"/>
      <c r="RU162" s="17"/>
      <c r="RV162" s="17"/>
      <c r="RW162" s="17"/>
      <c r="RX162" s="17"/>
      <c r="RY162" s="17"/>
      <c r="RZ162" s="17"/>
      <c r="SA162" s="17"/>
      <c r="SB162" s="17"/>
      <c r="SC162" s="17"/>
      <c r="SD162" s="17"/>
      <c r="SE162" s="17"/>
      <c r="SF162" s="17"/>
      <c r="SG162" s="17"/>
      <c r="SH162" s="17"/>
      <c r="SI162" s="17"/>
      <c r="SJ162" s="17"/>
      <c r="SK162" s="17"/>
      <c r="SL162" s="17"/>
      <c r="SM162" s="17"/>
      <c r="SN162" s="17"/>
      <c r="SO162" s="17"/>
      <c r="SP162" s="17"/>
      <c r="SQ162" s="17"/>
      <c r="SR162" s="17"/>
      <c r="SS162" s="17"/>
      <c r="ST162" s="17"/>
      <c r="SU162" s="17"/>
      <c r="SV162" s="17"/>
      <c r="SW162" s="17"/>
      <c r="SX162" s="17"/>
      <c r="SY162" s="17"/>
      <c r="SZ162" s="17"/>
      <c r="TA162" s="17"/>
      <c r="TB162" s="16">
        <v>2.016</v>
      </c>
      <c r="TC162" s="16">
        <v>0.48</v>
      </c>
      <c r="TD162" s="17"/>
      <c r="TE162" s="17"/>
      <c r="TF162" s="17"/>
      <c r="TG162" s="17"/>
      <c r="TH162" s="17"/>
      <c r="TI162" s="17"/>
      <c r="TJ162" s="17"/>
      <c r="TK162" s="17"/>
      <c r="TL162" s="17"/>
      <c r="TM162" s="17"/>
      <c r="TN162" s="17"/>
      <c r="TO162" s="17"/>
      <c r="TP162" s="17"/>
      <c r="TQ162" s="17"/>
      <c r="TR162" s="17"/>
      <c r="TS162" s="17"/>
      <c r="TT162" s="17"/>
      <c r="TU162" s="17"/>
      <c r="TV162" s="17"/>
      <c r="TW162" s="17"/>
      <c r="TX162" s="17"/>
      <c r="TY162" s="17"/>
      <c r="TZ162" s="17"/>
      <c r="UA162" s="17"/>
      <c r="UB162" s="17"/>
      <c r="UC162" s="17"/>
      <c r="UD162" s="17"/>
      <c r="UE162" s="17"/>
      <c r="UF162" s="17"/>
      <c r="UG162" s="17"/>
      <c r="UH162" s="17"/>
      <c r="UI162" s="17"/>
      <c r="UJ162" s="17"/>
      <c r="UK162" s="17"/>
      <c r="UL162" s="17"/>
      <c r="UM162" s="17"/>
      <c r="UN162" s="17"/>
      <c r="UO162" s="17"/>
      <c r="UP162" s="17"/>
      <c r="UQ162" s="17"/>
      <c r="UR162" s="17"/>
      <c r="US162" s="17"/>
      <c r="UT162" s="17"/>
      <c r="UU162" s="17"/>
      <c r="UV162" s="17"/>
      <c r="UW162" s="17"/>
      <c r="UX162" s="17"/>
      <c r="UY162" s="17"/>
      <c r="UZ162" s="17"/>
      <c r="VA162" s="17"/>
      <c r="VB162" s="17"/>
      <c r="VC162" s="17"/>
      <c r="VD162" s="17"/>
      <c r="VE162" s="17"/>
      <c r="VF162" s="17"/>
      <c r="VG162" s="17"/>
      <c r="VH162" s="17"/>
      <c r="VI162" s="17"/>
      <c r="VJ162" s="17"/>
      <c r="VK162" s="17"/>
      <c r="VL162" s="17"/>
      <c r="VM162" s="17"/>
      <c r="VN162" s="17"/>
      <c r="VO162" s="17"/>
      <c r="VP162" s="17"/>
      <c r="VQ162" s="17"/>
      <c r="VR162" s="17"/>
      <c r="VS162" s="17"/>
      <c r="VT162" s="17"/>
      <c r="VU162" s="17"/>
      <c r="VV162" s="17"/>
      <c r="VW162" s="17"/>
      <c r="VX162" s="17"/>
      <c r="VY162" s="17"/>
      <c r="VZ162" s="17"/>
      <c r="WA162" s="17"/>
      <c r="WB162" s="17"/>
      <c r="WC162" s="17"/>
      <c r="WD162" s="17"/>
      <c r="WE162" s="17"/>
      <c r="WF162" s="17"/>
      <c r="WG162" s="17"/>
      <c r="WH162" s="17"/>
      <c r="WI162" s="17"/>
      <c r="WJ162" s="17"/>
      <c r="WK162" s="17"/>
      <c r="WL162" s="17"/>
      <c r="WM162" s="17"/>
      <c r="WN162" s="17"/>
      <c r="WO162" s="17"/>
      <c r="WP162" s="17"/>
      <c r="WQ162" s="17"/>
      <c r="WR162" s="17"/>
      <c r="WS162" s="17"/>
      <c r="WT162" s="17"/>
      <c r="WU162" s="17"/>
      <c r="WV162" s="17"/>
      <c r="WW162" s="17"/>
      <c r="WX162" s="17"/>
      <c r="WY162" s="17"/>
      <c r="WZ162" s="17"/>
      <c r="XA162" s="17"/>
      <c r="XB162" s="17"/>
      <c r="XC162" s="17"/>
      <c r="XD162" s="17"/>
      <c r="XE162" s="17"/>
      <c r="XF162" s="17"/>
      <c r="XG162" s="17"/>
      <c r="XH162" s="17"/>
      <c r="XI162" s="17"/>
      <c r="XJ162" s="17"/>
      <c r="XK162" s="17"/>
      <c r="XL162" s="17"/>
      <c r="XM162" s="17"/>
      <c r="XN162" s="17"/>
      <c r="XO162" s="17"/>
      <c r="XP162" s="17"/>
      <c r="XQ162" s="17"/>
      <c r="XR162" s="17"/>
      <c r="XS162" s="17"/>
      <c r="XT162" s="17"/>
      <c r="XU162" s="17"/>
      <c r="XV162" s="17"/>
      <c r="XW162" s="17"/>
      <c r="XX162" s="17"/>
      <c r="XY162" s="17"/>
      <c r="XZ162" s="17"/>
      <c r="YA162" s="17"/>
      <c r="YB162" s="17"/>
      <c r="YC162" s="17"/>
      <c r="YD162" s="17"/>
      <c r="YE162" s="17"/>
      <c r="YF162" s="17"/>
      <c r="YG162" s="17"/>
      <c r="YH162" s="17"/>
      <c r="YI162" s="17"/>
      <c r="YJ162" s="17"/>
      <c r="YK162" s="17"/>
      <c r="YL162" s="17"/>
      <c r="YM162" s="17"/>
      <c r="YN162" s="17"/>
      <c r="YO162" s="17"/>
      <c r="YP162" s="17"/>
      <c r="YQ162" s="17"/>
      <c r="YR162" s="17"/>
      <c r="YS162" s="17"/>
      <c r="YT162" s="17"/>
      <c r="YU162" s="17"/>
      <c r="YV162" s="17"/>
      <c r="YW162" s="17"/>
      <c r="YX162" s="17"/>
      <c r="YY162" s="17"/>
      <c r="YZ162" s="17"/>
      <c r="ZA162" s="17"/>
      <c r="ZB162" s="17"/>
      <c r="ZC162" s="17"/>
      <c r="ZD162" s="17"/>
      <c r="ZE162" s="17"/>
      <c r="ZF162" s="17"/>
      <c r="ZG162" s="17"/>
      <c r="ZH162" s="17"/>
      <c r="ZI162" s="17"/>
      <c r="ZJ162" s="17"/>
      <c r="ZK162" s="17"/>
      <c r="ZL162" s="17"/>
      <c r="ZM162" s="17"/>
      <c r="ZN162" s="17"/>
      <c r="ZO162" s="17"/>
      <c r="ZP162" s="17"/>
      <c r="ZQ162" s="17"/>
      <c r="ZR162" s="17"/>
      <c r="ZS162" s="17"/>
      <c r="ZT162" s="17"/>
      <c r="ZU162" s="17"/>
      <c r="ZV162" s="17"/>
      <c r="ZW162" s="17"/>
      <c r="ZX162" s="17"/>
      <c r="ZY162" s="17"/>
      <c r="ZZ162" s="17"/>
      <c r="AAA162" s="17"/>
      <c r="AAB162" s="17"/>
      <c r="AAC162" s="17"/>
      <c r="AAD162" s="17"/>
      <c r="AAE162" s="17"/>
      <c r="AAF162" s="17"/>
      <c r="AAG162" s="17"/>
      <c r="AAH162" s="17"/>
      <c r="AAI162" s="17"/>
      <c r="AAJ162" s="17"/>
      <c r="AAK162" s="17"/>
      <c r="AAL162" s="17"/>
      <c r="AAM162" s="17"/>
      <c r="AAN162" s="17"/>
      <c r="AAO162" s="17"/>
      <c r="AAP162" s="17"/>
      <c r="AAQ162" s="17"/>
      <c r="AAR162" s="17"/>
      <c r="AAS162" s="17"/>
      <c r="AAT162" s="17"/>
      <c r="AAU162" s="17"/>
      <c r="AAV162" s="17"/>
      <c r="AAW162" s="17"/>
      <c r="AAX162" s="17"/>
      <c r="AAY162" s="17"/>
      <c r="AAZ162" s="17"/>
      <c r="ABA162" s="17"/>
      <c r="ABB162" s="17"/>
      <c r="ABC162" s="17"/>
      <c r="ABD162" s="17"/>
      <c r="ABE162" s="17"/>
      <c r="ABF162" s="17"/>
      <c r="ABG162" s="17"/>
      <c r="ABH162" s="17"/>
      <c r="ABI162" s="17"/>
      <c r="ABJ162" s="17"/>
      <c r="ABK162" s="17"/>
      <c r="ABL162" s="17"/>
      <c r="ABM162" s="17"/>
      <c r="ABN162" s="17"/>
      <c r="ABO162" s="17"/>
      <c r="ABP162" s="17"/>
      <c r="ABQ162" s="17"/>
      <c r="ABR162" s="17"/>
      <c r="ABS162" s="17"/>
      <c r="ABT162" s="17"/>
      <c r="ABU162" s="17"/>
      <c r="ABV162" s="17"/>
      <c r="ABW162" s="17"/>
      <c r="ABX162" s="17"/>
      <c r="ABY162" s="17"/>
      <c r="ABZ162" s="17"/>
      <c r="ACA162" s="17"/>
      <c r="ACB162" s="17"/>
      <c r="ACC162" s="17"/>
      <c r="ACD162" s="17"/>
      <c r="ACE162" s="17"/>
      <c r="ACF162" s="17"/>
      <c r="ACG162" s="17"/>
      <c r="ACH162" s="17"/>
      <c r="ACI162" s="17"/>
      <c r="ACJ162" s="17"/>
      <c r="ACK162" s="17"/>
      <c r="ACL162" s="17"/>
      <c r="ACM162" s="17"/>
      <c r="ACN162" s="17"/>
      <c r="ACO162" s="17"/>
      <c r="ACP162" s="17"/>
      <c r="ACQ162" s="17"/>
      <c r="ACR162" s="17"/>
      <c r="ACS162" s="17"/>
      <c r="ACT162" s="17"/>
      <c r="ACU162" s="17"/>
      <c r="ACV162" s="17"/>
      <c r="ACW162" s="17"/>
      <c r="ACX162" s="17"/>
      <c r="ACY162" s="17"/>
      <c r="ACZ162" s="17"/>
      <c r="ADA162" s="17"/>
      <c r="ADB162" s="17"/>
      <c r="ADC162" s="17"/>
      <c r="ADD162" s="17"/>
      <c r="ADE162" s="17"/>
      <c r="ADF162" s="17"/>
      <c r="ADG162" s="17"/>
      <c r="ADH162" s="17"/>
      <c r="ADI162" s="17"/>
      <c r="ADJ162" s="17"/>
      <c r="ADK162" s="17"/>
      <c r="ADL162" s="17"/>
      <c r="ADM162" s="17"/>
      <c r="ADN162" s="17"/>
      <c r="ADO162" s="17"/>
      <c r="ADP162" s="17"/>
      <c r="ADQ162" s="17"/>
      <c r="ADR162" s="17"/>
      <c r="ADS162" s="17"/>
      <c r="ADT162" s="17"/>
      <c r="ADU162" s="17"/>
      <c r="ADV162" s="17"/>
      <c r="ADW162" s="17"/>
      <c r="ADX162" s="17"/>
      <c r="ADY162" s="17"/>
      <c r="ADZ162" s="17"/>
      <c r="AEA162" s="17"/>
      <c r="AEB162" s="17"/>
      <c r="AEC162" s="17"/>
      <c r="AED162" s="17"/>
      <c r="AEE162" s="17"/>
      <c r="AEF162" s="17"/>
      <c r="AEG162" s="17"/>
      <c r="AEH162" s="17"/>
      <c r="AEI162" s="17"/>
      <c r="AEJ162" s="17"/>
      <c r="AEK162" s="17"/>
      <c r="AEL162" s="17"/>
      <c r="AEM162" s="17"/>
      <c r="AEN162" s="17"/>
      <c r="AEO162" s="17"/>
      <c r="AEP162" s="17"/>
      <c r="AEQ162" s="17"/>
      <c r="AER162" s="17"/>
      <c r="AES162" s="17"/>
      <c r="AET162" s="17"/>
      <c r="AEU162" s="17"/>
      <c r="AEV162" s="17"/>
      <c r="AEW162" s="17"/>
      <c r="AEX162" s="17"/>
      <c r="AEY162" s="17"/>
      <c r="AEZ162" s="17"/>
      <c r="AFA162" s="17"/>
      <c r="AFB162" s="17"/>
      <c r="AFC162" s="17"/>
      <c r="AFD162" s="17"/>
      <c r="AFE162" s="17"/>
      <c r="AFF162" s="17"/>
      <c r="AFG162" s="17"/>
      <c r="AFH162" s="17"/>
      <c r="AFI162" s="17"/>
      <c r="AFJ162" s="17"/>
      <c r="AFK162" s="17"/>
      <c r="AFL162" s="17"/>
      <c r="AFM162" s="17"/>
      <c r="AFN162" s="17"/>
      <c r="AFO162" s="17"/>
      <c r="AFP162" s="17"/>
      <c r="AFQ162" s="17"/>
      <c r="AFR162" s="17"/>
      <c r="AFS162" s="17"/>
      <c r="AFT162" s="17"/>
      <c r="AFU162" s="17"/>
      <c r="AFV162" s="17"/>
      <c r="AFW162" s="17"/>
      <c r="AFX162" s="17"/>
      <c r="AFY162" s="17"/>
      <c r="AFZ162" s="17"/>
      <c r="AGA162" s="17"/>
      <c r="AGB162" s="17"/>
      <c r="AGC162" s="17"/>
      <c r="AGD162" s="17"/>
      <c r="AGE162" s="17"/>
      <c r="AGF162" s="17"/>
      <c r="AGG162" s="17"/>
      <c r="AGH162" s="17"/>
      <c r="AGI162" s="17"/>
      <c r="AGJ162" s="17"/>
      <c r="AGK162" s="17"/>
      <c r="AGL162" s="17"/>
      <c r="AGM162" s="17"/>
      <c r="AGN162" s="17"/>
      <c r="AGO162" s="17"/>
      <c r="AGP162" s="17"/>
      <c r="AGQ162" s="17"/>
      <c r="AGR162" s="17"/>
      <c r="AGS162" s="17"/>
      <c r="AGT162" s="17"/>
      <c r="AGU162" s="17"/>
      <c r="AGV162" s="17"/>
      <c r="AGW162" s="17"/>
      <c r="AGX162" s="17"/>
      <c r="AGY162" s="17"/>
      <c r="AGZ162" s="17"/>
      <c r="AHA162" s="17"/>
      <c r="AHB162" s="17"/>
      <c r="AHC162" s="17"/>
      <c r="AHD162" s="17"/>
      <c r="AHE162" s="17"/>
      <c r="AHF162" s="17"/>
      <c r="AHG162" s="17"/>
      <c r="AHH162" s="17"/>
      <c r="AHI162" s="17"/>
      <c r="AHJ162" s="17"/>
      <c r="AHK162" s="17"/>
      <c r="AHL162" s="17"/>
      <c r="AHM162" s="17"/>
      <c r="AHN162" s="17"/>
      <c r="AHO162" s="17"/>
      <c r="AHP162" s="17"/>
      <c r="AHQ162" s="17"/>
      <c r="AHR162" s="17"/>
      <c r="AHS162" s="17"/>
      <c r="AHT162" s="17"/>
      <c r="AHU162" s="17"/>
      <c r="AHV162" s="17"/>
      <c r="AHW162" s="17"/>
      <c r="AHX162" s="17"/>
      <c r="AHY162" s="17"/>
      <c r="AHZ162" s="17"/>
      <c r="AIA162" s="17"/>
      <c r="AIB162" s="17"/>
      <c r="AIC162" s="17"/>
      <c r="AID162" s="17"/>
      <c r="AIE162" s="17"/>
      <c r="AIF162" s="17"/>
      <c r="AIG162" s="17"/>
      <c r="AIH162" s="17"/>
      <c r="AII162" s="17"/>
      <c r="AIJ162" s="17"/>
      <c r="AIK162" s="17"/>
      <c r="AIL162" s="17"/>
      <c r="AIM162" s="17"/>
      <c r="AIN162" s="17"/>
      <c r="AIO162" s="17"/>
      <c r="AIP162" s="17"/>
      <c r="AIQ162" s="17"/>
      <c r="AIR162" s="17"/>
      <c r="AIS162" s="17"/>
      <c r="AIT162" s="17"/>
      <c r="AIU162" s="17"/>
      <c r="AIV162" s="17"/>
      <c r="AIW162" s="17"/>
      <c r="AIX162" s="17"/>
      <c r="AIY162" s="17"/>
      <c r="AIZ162" s="17"/>
      <c r="AJA162" s="17"/>
      <c r="AJB162" s="17"/>
      <c r="AJC162" s="17"/>
      <c r="AJD162" s="17"/>
      <c r="AJE162" s="17"/>
      <c r="AJF162" s="17"/>
      <c r="AJG162" s="17"/>
      <c r="AJH162" s="17"/>
      <c r="AJI162" s="17"/>
      <c r="AJJ162" s="17"/>
      <c r="AJK162" s="17"/>
      <c r="AJL162" s="17"/>
      <c r="AJM162" s="17"/>
      <c r="AJN162" s="17"/>
      <c r="AJO162" s="17"/>
      <c r="AJP162" s="17"/>
      <c r="AJQ162" s="17"/>
      <c r="AJR162" s="17"/>
      <c r="AJS162" s="17"/>
      <c r="AJT162" s="17"/>
      <c r="AJU162" s="17"/>
      <c r="AJV162" s="17"/>
      <c r="AJW162" s="17"/>
      <c r="AJX162" s="17"/>
      <c r="AJY162" s="17"/>
      <c r="AJZ162" s="17"/>
      <c r="AKA162" s="17"/>
      <c r="AKB162" s="17"/>
      <c r="AKC162" s="17"/>
      <c r="AKD162" s="17"/>
      <c r="AKE162" s="17"/>
      <c r="AKF162" s="17"/>
      <c r="AKG162" s="17"/>
      <c r="AKH162" s="17"/>
      <c r="AKI162" s="17"/>
      <c r="AKJ162" s="17"/>
      <c r="AKK162" s="17"/>
      <c r="AKL162" s="17"/>
      <c r="AKM162" s="17"/>
      <c r="AKN162" s="17"/>
      <c r="AKO162" s="17"/>
      <c r="AKP162" s="17"/>
      <c r="AKQ162" s="17"/>
      <c r="AKR162" s="17"/>
      <c r="AKS162" s="17"/>
      <c r="AKT162" s="17"/>
      <c r="AKU162" s="17"/>
      <c r="AKV162" s="17"/>
      <c r="AKW162" s="17"/>
      <c r="AKX162" s="17"/>
      <c r="AKY162" s="17"/>
      <c r="AKZ162" s="17"/>
      <c r="ALA162" s="17"/>
      <c r="ALB162" s="17"/>
      <c r="ALC162" s="17"/>
      <c r="ALD162" s="17"/>
      <c r="ALE162" s="17"/>
      <c r="ALF162" s="17"/>
      <c r="ALG162" s="17"/>
      <c r="ALH162" s="17"/>
      <c r="ALI162" s="17"/>
      <c r="ALJ162" s="17"/>
      <c r="ALK162" s="17"/>
      <c r="ALL162" s="17"/>
      <c r="ALM162" s="17"/>
      <c r="ALN162" s="17"/>
      <c r="ALO162" s="17"/>
      <c r="ALP162" s="17"/>
      <c r="ALQ162" s="17"/>
      <c r="ALR162" s="17"/>
      <c r="ALS162" s="17"/>
      <c r="ALT162" s="17"/>
      <c r="ALU162" s="17"/>
      <c r="ALV162" s="17"/>
      <c r="ALW162" s="17"/>
      <c r="ALX162" s="17"/>
      <c r="ALY162" s="17"/>
      <c r="ALZ162" s="17"/>
      <c r="AMA162" s="17"/>
      <c r="AMB162" s="17"/>
      <c r="AMC162" s="17"/>
      <c r="AMD162" s="17"/>
      <c r="AME162" s="17"/>
      <c r="AMF162" s="17"/>
      <c r="AMG162" s="17"/>
      <c r="AMH162" s="17"/>
      <c r="AMI162" s="17"/>
      <c r="AMJ162" s="17"/>
      <c r="AMK162" s="17"/>
      <c r="AML162" s="17"/>
      <c r="AMM162" s="17"/>
      <c r="AMN162" s="17"/>
      <c r="AMO162" s="17"/>
      <c r="AMP162" s="17"/>
      <c r="AMQ162" s="17"/>
      <c r="AMR162" s="17"/>
      <c r="AMS162" s="17"/>
      <c r="AMT162" s="17"/>
      <c r="AMU162" s="17"/>
      <c r="AMV162" s="17"/>
      <c r="AMW162" s="17"/>
      <c r="AMX162" s="17"/>
      <c r="AMY162" s="17"/>
      <c r="AMZ162" s="17"/>
      <c r="ANA162" s="17"/>
      <c r="ANB162" s="17"/>
      <c r="ANC162" s="17"/>
      <c r="AND162" s="17"/>
      <c r="ANE162" s="17"/>
      <c r="ANF162" s="17"/>
      <c r="ANG162" s="17"/>
      <c r="ANH162" s="17"/>
      <c r="ANI162" s="17"/>
      <c r="ANJ162" s="17"/>
      <c r="ANK162" s="17"/>
      <c r="ANL162" s="17"/>
      <c r="ANM162" s="17"/>
      <c r="ANN162" s="17"/>
      <c r="ANO162" s="17"/>
      <c r="ANP162" s="17"/>
      <c r="ANQ162" s="17"/>
      <c r="ANR162" s="17"/>
      <c r="ANS162" s="17"/>
      <c r="ANT162" s="17"/>
      <c r="ANU162" s="17"/>
      <c r="ANV162" s="17"/>
      <c r="ANW162" s="17"/>
      <c r="ANX162" s="17"/>
      <c r="ANY162" s="17"/>
      <c r="ANZ162" s="17"/>
      <c r="AOA162" s="17"/>
      <c r="AOB162" s="17"/>
      <c r="AOC162" s="17"/>
      <c r="AOD162" s="17"/>
      <c r="AOE162" s="17"/>
      <c r="AOF162" s="17"/>
      <c r="AOG162" s="17"/>
      <c r="AOH162" s="17"/>
      <c r="AOI162" s="17"/>
      <c r="AOJ162" s="17"/>
      <c r="AOK162" s="17"/>
      <c r="AOL162" s="17"/>
      <c r="AOM162" s="17"/>
      <c r="AON162" s="17"/>
      <c r="AOO162" s="17"/>
      <c r="AOP162" s="17"/>
      <c r="AOQ162" s="17"/>
      <c r="AOR162" s="17"/>
      <c r="AOS162" s="17"/>
      <c r="AOT162" s="17"/>
      <c r="AOU162" s="17"/>
      <c r="AOV162" s="17"/>
      <c r="AOW162" s="17"/>
      <c r="AOX162" s="17"/>
      <c r="AOY162" s="17"/>
      <c r="AOZ162" s="17"/>
      <c r="APA162" s="17"/>
      <c r="APB162" s="17"/>
      <c r="APC162" s="17"/>
      <c r="APD162" s="17"/>
      <c r="APE162" s="17"/>
      <c r="APF162" s="17"/>
      <c r="APG162" s="17"/>
      <c r="APH162" s="17"/>
      <c r="API162" s="17"/>
      <c r="APJ162" s="17"/>
      <c r="APK162" s="17"/>
      <c r="APL162" s="17"/>
      <c r="APM162" s="17"/>
      <c r="APN162" s="17"/>
      <c r="APO162" s="17"/>
      <c r="APP162" s="17"/>
      <c r="APQ162" s="17"/>
      <c r="APR162" s="17"/>
      <c r="APS162" s="17"/>
      <c r="APT162" s="17"/>
      <c r="APU162" s="17"/>
      <c r="APV162" s="17"/>
      <c r="APW162" s="17"/>
      <c r="APX162" s="17"/>
      <c r="APY162" s="17"/>
      <c r="APZ162" s="17"/>
      <c r="AQA162" s="17"/>
      <c r="AQB162" s="17"/>
      <c r="AQC162" s="17"/>
      <c r="AQD162" s="17"/>
      <c r="AQE162" s="17"/>
      <c r="AQF162" s="17"/>
      <c r="AQG162" s="17"/>
      <c r="AQH162" s="17"/>
      <c r="AQI162" s="17"/>
      <c r="AQJ162" s="17"/>
      <c r="AQK162" s="17"/>
      <c r="AQL162" s="17"/>
      <c r="AQM162" s="17"/>
      <c r="AQN162" s="17"/>
      <c r="AQO162" s="17"/>
      <c r="AQP162" s="17"/>
      <c r="AQQ162" s="17"/>
      <c r="AQR162" s="17"/>
      <c r="AQS162" s="17"/>
      <c r="AQT162" s="17"/>
      <c r="AQU162" s="17"/>
      <c r="AQV162" s="17"/>
      <c r="AQW162" s="17"/>
      <c r="AQX162" s="17"/>
      <c r="AQY162" s="17"/>
      <c r="AQZ162" s="17"/>
      <c r="ARA162" s="17"/>
      <c r="ARB162" s="17"/>
      <c r="ARC162" s="17"/>
      <c r="ARD162" s="17"/>
      <c r="ARE162" s="17"/>
      <c r="ARF162" s="17"/>
      <c r="ARG162" s="17"/>
      <c r="ARH162" s="17"/>
      <c r="ARI162" s="17"/>
      <c r="ARJ162" s="17"/>
      <c r="ARK162" s="17"/>
      <c r="ARL162" s="17"/>
      <c r="ARM162" s="17"/>
      <c r="ARN162" s="17"/>
      <c r="ARO162" s="17"/>
      <c r="ARP162" s="17"/>
      <c r="ARQ162" s="17"/>
      <c r="ARR162" s="17"/>
      <c r="ARS162" s="17"/>
      <c r="ART162" s="17"/>
      <c r="ARU162" s="17"/>
      <c r="ARV162" s="17"/>
      <c r="ARW162" s="17"/>
      <c r="ARX162" s="17"/>
      <c r="ARY162" s="17"/>
      <c r="ARZ162" s="17"/>
      <c r="ASA162" s="17"/>
      <c r="ASB162" s="17"/>
      <c r="ASC162" s="17"/>
      <c r="ASD162" s="17"/>
      <c r="ASE162" s="17"/>
      <c r="ASF162" s="17"/>
      <c r="ASG162" s="17"/>
      <c r="ASH162" s="17"/>
      <c r="ASI162" s="17"/>
      <c r="ASJ162" s="17"/>
      <c r="ASK162" s="17"/>
      <c r="ASL162" s="17"/>
      <c r="ASM162" s="17"/>
      <c r="ASN162" s="17"/>
      <c r="ASO162" s="17"/>
      <c r="ASP162" s="17"/>
      <c r="ASQ162" s="17"/>
      <c r="ASR162" s="17"/>
      <c r="ASS162" s="17"/>
      <c r="AST162" s="17"/>
      <c r="ASU162" s="17"/>
      <c r="ASV162" s="17"/>
      <c r="ASW162" s="17"/>
      <c r="ASX162" s="17"/>
      <c r="ASY162" s="17"/>
      <c r="ASZ162" s="17"/>
      <c r="ATA162" s="17"/>
      <c r="ATB162" s="17"/>
      <c r="ATC162" s="17"/>
      <c r="ATD162" s="17"/>
      <c r="ATE162" s="17"/>
      <c r="ATF162" s="17"/>
      <c r="ATG162" s="17"/>
      <c r="ATH162" s="17"/>
      <c r="ATI162" s="17"/>
      <c r="ATJ162" s="17"/>
      <c r="ATK162" s="17"/>
      <c r="ATL162" s="17"/>
      <c r="ATM162" s="17"/>
      <c r="ATN162" s="17"/>
      <c r="ATO162" s="17"/>
      <c r="ATP162" s="17"/>
      <c r="ATQ162" s="17"/>
      <c r="ATR162" s="17"/>
      <c r="ATS162" s="17"/>
      <c r="ATT162" s="17"/>
      <c r="ATU162" s="17"/>
      <c r="ATV162" s="17"/>
      <c r="ATW162" s="17"/>
      <c r="ATX162" s="17"/>
      <c r="ATY162" s="17"/>
      <c r="ATZ162" s="17"/>
      <c r="AUA162" s="17"/>
      <c r="AUB162" s="17"/>
      <c r="AUC162" s="17"/>
      <c r="AUD162" s="17"/>
      <c r="AUE162" s="17"/>
      <c r="AUF162" s="17"/>
      <c r="AUG162" s="17"/>
      <c r="AUH162" s="17"/>
      <c r="AUI162" s="17"/>
      <c r="AUJ162" s="17"/>
      <c r="AUK162" s="17"/>
      <c r="AUL162" s="17"/>
      <c r="AUM162" s="17"/>
      <c r="AUN162" s="17"/>
      <c r="AUO162" s="17"/>
      <c r="AUP162" s="17"/>
      <c r="AUQ162" s="17"/>
      <c r="AUR162" s="17"/>
      <c r="AUS162" s="17"/>
      <c r="AUT162" s="17"/>
      <c r="AUU162" s="17"/>
      <c r="AUV162" s="17"/>
      <c r="AUW162" s="17"/>
      <c r="AUX162" s="17"/>
      <c r="AUY162" s="17"/>
      <c r="AUZ162" s="17"/>
      <c r="AVA162" s="17"/>
      <c r="AVB162" s="17"/>
      <c r="AVC162" s="17"/>
      <c r="AVD162" s="17"/>
      <c r="AVE162" s="17"/>
      <c r="AVF162" s="17"/>
      <c r="AVG162" s="17"/>
      <c r="AVH162" s="17"/>
      <c r="AVI162" s="17"/>
      <c r="AVJ162" s="17"/>
      <c r="AVK162" s="17"/>
      <c r="AVL162" s="17"/>
      <c r="AVM162" s="17"/>
      <c r="AVN162" s="17"/>
      <c r="AVO162" s="17"/>
      <c r="AVP162" s="17"/>
      <c r="AVQ162" s="17"/>
      <c r="AVR162" s="17"/>
      <c r="AVS162" s="17"/>
      <c r="AVT162" s="17"/>
      <c r="AVU162" s="17"/>
      <c r="AVV162" s="17"/>
      <c r="AVW162" s="17"/>
      <c r="AVX162" s="17"/>
      <c r="AVY162" s="17"/>
      <c r="AVZ162" s="17"/>
      <c r="AWA162" s="17"/>
      <c r="AWB162" s="17"/>
      <c r="AWC162" s="17"/>
      <c r="AWD162" s="17"/>
      <c r="AWE162" s="17"/>
      <c r="AWF162" s="17"/>
      <c r="AWG162" s="17"/>
      <c r="AWH162" s="17"/>
      <c r="AWI162" s="17"/>
      <c r="AWJ162" s="17"/>
      <c r="AWK162" s="17"/>
      <c r="AWL162" s="17"/>
      <c r="AWM162" s="17"/>
      <c r="AWN162" s="17"/>
      <c r="AWO162" s="17"/>
      <c r="AWP162" s="17"/>
      <c r="AWQ162" s="17"/>
      <c r="AWR162" s="17"/>
      <c r="AWS162" s="17"/>
      <c r="AWT162" s="17"/>
      <c r="AWU162" s="17"/>
      <c r="AWV162" s="17"/>
      <c r="AWW162" s="17"/>
      <c r="AWX162" s="17"/>
      <c r="AWY162" s="17"/>
      <c r="AWZ162" s="17"/>
      <c r="AXA162" s="17"/>
      <c r="AXB162" s="17"/>
      <c r="AXC162" s="17"/>
      <c r="AXD162" s="17"/>
      <c r="AXE162" s="17"/>
      <c r="AXF162" s="17"/>
      <c r="AXG162" s="17"/>
      <c r="AXH162" s="17"/>
      <c r="AXI162" s="17"/>
      <c r="AXJ162" s="17"/>
      <c r="AXK162" s="17"/>
      <c r="AXL162" s="17"/>
      <c r="AXM162" s="17"/>
      <c r="AXN162" s="17"/>
      <c r="AXO162" s="17"/>
      <c r="AXP162" s="17"/>
      <c r="AXQ162" s="17"/>
      <c r="AXR162" s="17"/>
      <c r="AXS162" s="17"/>
      <c r="AXT162" s="17"/>
      <c r="AXU162" s="17"/>
      <c r="AXV162" s="17"/>
      <c r="AXW162" s="17"/>
      <c r="AXX162" s="17"/>
      <c r="AXY162" s="17"/>
      <c r="AXZ162" s="17"/>
      <c r="AYA162" s="17"/>
      <c r="AYB162" s="17"/>
      <c r="AYC162" s="17"/>
      <c r="AYD162" s="17"/>
      <c r="AYE162" s="17"/>
      <c r="AYF162" s="17"/>
      <c r="AYG162" s="17"/>
      <c r="AYH162" s="17"/>
      <c r="AYI162" s="17"/>
      <c r="AYJ162" s="17"/>
      <c r="AYK162" s="17"/>
      <c r="AYL162" s="17"/>
      <c r="AYM162" s="17"/>
      <c r="AYN162" s="17"/>
      <c r="AYO162" s="17"/>
      <c r="AYP162" s="17"/>
      <c r="AYQ162" s="17"/>
      <c r="AYR162" s="17"/>
      <c r="AYS162" s="17"/>
      <c r="AYT162" s="17"/>
      <c r="AYU162" s="17"/>
      <c r="AYV162" s="17"/>
      <c r="AYW162" s="17"/>
      <c r="AYX162" s="17"/>
      <c r="AYY162" s="17"/>
      <c r="AYZ162" s="17"/>
      <c r="AZA162" s="17"/>
      <c r="AZB162" s="17"/>
      <c r="AZC162" s="17"/>
      <c r="AZD162" s="17"/>
      <c r="AZE162" s="17"/>
      <c r="AZF162" s="17"/>
      <c r="AZG162" s="17"/>
      <c r="AZH162" s="17"/>
      <c r="AZI162" s="17"/>
      <c r="AZJ162" s="17"/>
      <c r="AZK162" s="17"/>
      <c r="AZL162" s="17"/>
      <c r="AZM162" s="17"/>
      <c r="AZN162" s="17"/>
      <c r="AZO162" s="17"/>
      <c r="AZP162" s="17"/>
      <c r="AZQ162" s="17"/>
      <c r="AZR162" s="17"/>
      <c r="AZS162" s="17"/>
      <c r="AZT162" s="17"/>
      <c r="AZU162" s="17"/>
      <c r="AZV162" s="17"/>
      <c r="AZW162" s="17"/>
      <c r="AZX162" s="17"/>
      <c r="AZY162" s="17"/>
      <c r="AZZ162" s="17"/>
      <c r="BAA162" s="17"/>
      <c r="BAB162" s="17"/>
      <c r="BAC162" s="17"/>
      <c r="BAD162" s="17"/>
      <c r="BAE162" s="17"/>
      <c r="BAF162" s="17"/>
      <c r="BAG162" s="17"/>
      <c r="BAH162" s="17"/>
      <c r="BAI162" s="17"/>
      <c r="BAJ162" s="17"/>
      <c r="BAK162" s="17"/>
      <c r="BAL162" s="17"/>
      <c r="BAM162" s="17"/>
      <c r="BAN162" s="17"/>
      <c r="BAO162" s="17"/>
      <c r="BAP162" s="17"/>
      <c r="BAQ162" s="17"/>
      <c r="BAR162" s="17"/>
      <c r="BAS162" s="17"/>
      <c r="BAT162" s="17"/>
      <c r="BAU162" s="17"/>
      <c r="BAV162" s="17"/>
      <c r="BAW162" s="17"/>
      <c r="BAX162" s="17"/>
      <c r="BAY162" s="17"/>
      <c r="BAZ162" s="17"/>
      <c r="BBA162" s="17"/>
      <c r="BBB162" s="17"/>
      <c r="BBC162" s="17"/>
      <c r="BBD162" s="17"/>
      <c r="BBE162" s="17"/>
      <c r="BBF162" s="17"/>
      <c r="BBG162" s="17"/>
      <c r="BBH162" s="17"/>
      <c r="BBI162" s="17"/>
      <c r="BBJ162" s="17"/>
      <c r="BBK162" s="17"/>
      <c r="BBL162" s="17"/>
      <c r="BBM162" s="17"/>
      <c r="BBN162" s="17"/>
      <c r="BBO162" s="17"/>
      <c r="BBP162" s="17"/>
      <c r="BBQ162" s="17"/>
      <c r="BBR162" s="17"/>
      <c r="BBS162" s="17"/>
      <c r="BBT162" s="17"/>
      <c r="BBU162" s="17"/>
      <c r="BBV162" s="17"/>
      <c r="BBW162" s="17"/>
      <c r="BBX162" s="17"/>
      <c r="BBY162" s="17"/>
      <c r="BBZ162" s="17"/>
      <c r="BCA162" s="17"/>
      <c r="BCB162" s="17"/>
      <c r="BCC162" s="17"/>
      <c r="BCD162" s="17"/>
      <c r="BCE162" s="17"/>
      <c r="BCF162" s="17"/>
      <c r="BCG162" s="17"/>
      <c r="BCH162" s="17"/>
      <c r="BCI162" s="17"/>
      <c r="BCJ162" s="17"/>
      <c r="BCK162" s="17"/>
      <c r="BCL162" s="17"/>
      <c r="BCM162" s="17"/>
      <c r="BCN162" s="17"/>
      <c r="BCO162" s="17"/>
      <c r="BCP162" s="17"/>
      <c r="BCQ162" s="17"/>
      <c r="BCR162" s="17"/>
      <c r="BCS162" s="17"/>
      <c r="BCT162" s="17"/>
      <c r="BCU162" s="17"/>
      <c r="BCV162" s="17"/>
      <c r="BCW162" s="17"/>
      <c r="BCX162" s="17"/>
      <c r="BCY162" s="17"/>
      <c r="BCZ162" s="17"/>
      <c r="BDA162" s="17"/>
      <c r="BDB162" s="17"/>
      <c r="BDC162" s="17"/>
      <c r="BDD162" s="17"/>
      <c r="BDE162" s="17"/>
      <c r="BDF162" s="17"/>
      <c r="BDG162" s="17"/>
      <c r="BDH162" s="17"/>
      <c r="BDI162" s="17"/>
      <c r="BDJ162" s="17"/>
      <c r="BDK162" s="17"/>
      <c r="BDL162" s="17"/>
      <c r="BDM162" s="17"/>
      <c r="BDN162" s="17"/>
      <c r="BDO162" s="17"/>
      <c r="BDP162" s="17"/>
      <c r="BDQ162" s="17"/>
      <c r="BDR162" s="17"/>
      <c r="BDS162" s="17"/>
      <c r="BDT162" s="17"/>
      <c r="BDU162" s="17"/>
      <c r="BDV162" s="17"/>
      <c r="BDW162" s="17"/>
      <c r="BDX162" s="17"/>
      <c r="BDY162" s="17"/>
      <c r="BDZ162" s="17"/>
      <c r="BEA162" s="17"/>
      <c r="BEB162" s="17"/>
      <c r="BEC162" s="17"/>
      <c r="BED162" s="17"/>
      <c r="BEE162" s="17"/>
      <c r="BEF162" s="17"/>
      <c r="BEG162" s="17"/>
      <c r="BEH162" s="17"/>
      <c r="BEI162" s="17"/>
      <c r="BEJ162" s="17"/>
      <c r="BEK162" s="17"/>
      <c r="BEL162" s="17"/>
      <c r="BEM162" s="17"/>
      <c r="BEN162" s="17"/>
      <c r="BEO162" s="17"/>
      <c r="BEP162" s="17"/>
      <c r="BEQ162" s="17"/>
      <c r="BER162" s="17"/>
      <c r="BES162" s="17"/>
      <c r="BET162" s="17"/>
      <c r="BEU162" s="17"/>
      <c r="BEV162" s="17"/>
      <c r="BEW162" s="17"/>
      <c r="BEX162" s="17"/>
      <c r="BEY162" s="17"/>
      <c r="BEZ162" s="17"/>
      <c r="BFA162" s="17"/>
      <c r="BFB162" s="17"/>
      <c r="BFC162" s="17"/>
      <c r="BFD162" s="17"/>
      <c r="BFE162" s="17"/>
      <c r="BFF162" s="17"/>
      <c r="BFG162" s="17"/>
      <c r="BFH162" s="17"/>
      <c r="BFI162" s="17"/>
      <c r="BFJ162" s="17"/>
      <c r="BFK162" s="17"/>
      <c r="BFL162" s="17"/>
      <c r="BFM162" s="17"/>
      <c r="BFN162" s="17"/>
      <c r="BFO162" s="17"/>
      <c r="BFP162" s="17"/>
      <c r="BFQ162" s="17"/>
      <c r="BFR162" s="17"/>
      <c r="BFS162" s="17"/>
      <c r="BFT162" s="17"/>
      <c r="BFU162" s="17"/>
      <c r="BFV162" s="17"/>
      <c r="BFW162" s="17"/>
      <c r="BFX162" s="17"/>
      <c r="BFY162" s="17"/>
      <c r="BFZ162" s="17"/>
      <c r="BGA162" s="17"/>
      <c r="BGB162" s="17"/>
      <c r="BGC162" s="17"/>
      <c r="BGD162" s="17"/>
      <c r="BGE162" s="17"/>
      <c r="BGF162" s="17"/>
      <c r="BGG162" s="17"/>
      <c r="BGH162" s="17"/>
      <c r="BGI162" s="17"/>
      <c r="BGJ162" s="17"/>
      <c r="BGK162" s="17"/>
      <c r="BGL162" s="17"/>
      <c r="BGM162" s="17"/>
      <c r="BGN162" s="17"/>
      <c r="BGO162" s="17"/>
      <c r="BGP162" s="17"/>
      <c r="BGQ162" s="17"/>
      <c r="BGR162" s="17"/>
      <c r="BGS162" s="17"/>
      <c r="BGT162" s="17"/>
      <c r="BGU162" s="17"/>
      <c r="BGV162" s="17"/>
      <c r="BGW162" s="17"/>
      <c r="BGX162" s="17"/>
      <c r="BGY162" s="17"/>
      <c r="BGZ162" s="17"/>
      <c r="BHA162" s="17"/>
      <c r="BHB162" s="17"/>
      <c r="BHC162" s="17"/>
      <c r="BHD162" s="17"/>
      <c r="BHE162" s="17"/>
      <c r="BHF162" s="17"/>
      <c r="BHG162" s="17"/>
      <c r="BHH162" s="17"/>
      <c r="BHI162" s="17"/>
      <c r="BHJ162" s="17"/>
      <c r="BHK162" s="17"/>
      <c r="BHL162" s="17"/>
      <c r="BHM162" s="17"/>
      <c r="BHN162" s="17"/>
      <c r="BHO162" s="17"/>
      <c r="BHP162" s="17"/>
      <c r="BHQ162" s="17"/>
      <c r="BHR162" s="17"/>
      <c r="BHS162" s="17"/>
      <c r="BHT162" s="17"/>
      <c r="BHU162" s="17"/>
      <c r="BHV162" s="17"/>
      <c r="BHW162" s="17"/>
      <c r="BHX162" s="17"/>
      <c r="BHY162" s="17"/>
      <c r="BHZ162" s="17"/>
      <c r="BIA162" s="17"/>
      <c r="BIB162" s="17"/>
      <c r="BIC162" s="17"/>
      <c r="BID162" s="17"/>
      <c r="BIE162" s="17"/>
      <c r="BIF162" s="17"/>
      <c r="BIG162" s="17"/>
      <c r="BIH162" s="17"/>
      <c r="BII162" s="17"/>
      <c r="BIJ162" s="17"/>
      <c r="BIK162" s="17"/>
      <c r="BIL162" s="17"/>
      <c r="BIM162" s="17"/>
      <c r="BIN162" s="17"/>
      <c r="BIO162" s="17"/>
      <c r="BIP162" s="17"/>
      <c r="BIQ162" s="17"/>
      <c r="BIR162" s="17"/>
      <c r="BIS162" s="17"/>
      <c r="BIT162" s="17"/>
      <c r="BIU162" s="17"/>
      <c r="BIV162" s="17"/>
      <c r="BIW162" s="17"/>
      <c r="BIX162" s="17"/>
      <c r="BIY162" s="17"/>
      <c r="BIZ162" s="17"/>
      <c r="BJA162" s="17"/>
      <c r="BJB162" s="17"/>
      <c r="BJC162" s="17"/>
      <c r="BJD162" s="17"/>
      <c r="BJE162" s="14" t="s">
        <v>4038</v>
      </c>
      <c r="BJF162" s="17"/>
      <c r="BJG162" s="14" t="s">
        <v>4039</v>
      </c>
      <c r="BJH162" s="14" t="s">
        <v>4032</v>
      </c>
      <c r="BJI162" s="14" t="s">
        <v>4040</v>
      </c>
      <c r="BJJ162" s="14" t="s">
        <v>2943</v>
      </c>
      <c r="BJK162" s="14" t="s">
        <v>2943</v>
      </c>
      <c r="BJL162" s="14" t="s">
        <v>4041</v>
      </c>
      <c r="BJM162" s="14" t="s">
        <v>4042</v>
      </c>
      <c r="BJN162" s="14" t="s">
        <v>4043</v>
      </c>
      <c r="BJO162" s="16">
        <v>0.04</v>
      </c>
      <c r="BJP162" s="17"/>
      <c r="BJQ162" s="20">
        <v>2279175.0</v>
      </c>
      <c r="BJR162" s="17"/>
      <c r="BJS162" s="17"/>
      <c r="BJT162" s="17"/>
      <c r="BJU162" s="17"/>
      <c r="BJV162" s="17"/>
      <c r="BJW162" s="17"/>
      <c r="BJX162" s="17"/>
      <c r="BJY162" s="17"/>
      <c r="BJZ162" s="17"/>
      <c r="BKA162" s="17"/>
      <c r="BKB162" s="17"/>
      <c r="BKC162" s="17"/>
      <c r="BKD162" s="17"/>
      <c r="BKE162" s="17"/>
      <c r="BKF162" s="17"/>
      <c r="BKG162" s="17"/>
      <c r="BKH162" s="17"/>
      <c r="BKI162" s="17"/>
      <c r="BKJ162" s="17"/>
      <c r="BKK162" s="17"/>
      <c r="BKL162" s="17"/>
      <c r="BKM162" s="17"/>
      <c r="BKN162" s="17"/>
      <c r="BKO162" s="17"/>
      <c r="BKP162" s="17"/>
      <c r="BKQ162" s="17"/>
      <c r="BKR162" s="17"/>
      <c r="BKS162" s="17"/>
      <c r="BKT162" s="17"/>
      <c r="BKU162" s="17"/>
      <c r="BKV162" s="17"/>
      <c r="BKW162" s="17"/>
      <c r="BKX162" s="17"/>
      <c r="BKY162" s="17"/>
      <c r="BKZ162" s="17"/>
      <c r="BLA162" s="17"/>
      <c r="BLB162" s="17"/>
      <c r="BLC162" s="17"/>
      <c r="BLD162" s="17"/>
      <c r="BLE162" s="17"/>
      <c r="BLF162" s="17"/>
      <c r="BLG162" s="17"/>
      <c r="BLH162" s="17"/>
      <c r="BLI162" s="17"/>
      <c r="BLJ162" s="17"/>
      <c r="BLK162" s="17"/>
      <c r="BLL162" s="17"/>
      <c r="BLM162" s="17"/>
      <c r="BLN162" s="17"/>
      <c r="BLO162" s="17"/>
      <c r="BLP162" s="17"/>
      <c r="BLQ162" s="17"/>
      <c r="BLR162" s="17"/>
      <c r="BLS162" s="17"/>
      <c r="BLT162" s="17"/>
      <c r="BLU162" s="17"/>
      <c r="BLV162" s="17"/>
      <c r="BLW162" s="17"/>
      <c r="BLX162" s="17"/>
      <c r="BLY162" s="17"/>
      <c r="BLZ162" s="17"/>
      <c r="BMA162" s="17"/>
      <c r="BMB162" s="17"/>
      <c r="BMC162" s="17"/>
      <c r="BMD162" s="17"/>
      <c r="BME162" s="17"/>
      <c r="BMF162" s="17"/>
      <c r="BMG162" s="17"/>
      <c r="BMH162" s="17"/>
      <c r="BMI162" s="17"/>
      <c r="BMJ162" s="17"/>
      <c r="BMK162" s="17"/>
      <c r="BML162" s="17"/>
      <c r="BMM162" s="17"/>
      <c r="BMN162" s="17"/>
      <c r="BMO162" s="17"/>
      <c r="BMP162" s="17"/>
      <c r="BMQ162" s="17"/>
      <c r="BMR162" s="17"/>
      <c r="BMS162" s="17"/>
      <c r="BMT162" s="17"/>
      <c r="BMU162" s="17"/>
      <c r="BMV162" s="17"/>
      <c r="BMW162" s="17"/>
      <c r="BMX162" s="17"/>
      <c r="BMY162" s="17"/>
      <c r="BMZ162" s="17"/>
      <c r="BNA162" s="17"/>
      <c r="BNB162" s="17"/>
      <c r="BNC162" s="17"/>
      <c r="BND162" s="17"/>
      <c r="BNE162" s="17"/>
      <c r="BNF162" s="17"/>
      <c r="BNG162" s="17"/>
      <c r="BNH162" s="17"/>
      <c r="BNI162" s="17"/>
      <c r="BNJ162" s="17"/>
      <c r="BNK162" s="17"/>
      <c r="BNL162" s="17"/>
      <c r="BNM162" s="17"/>
      <c r="BNN162" s="17"/>
      <c r="BNO162" s="17"/>
      <c r="BNP162" s="17"/>
      <c r="BNQ162" s="17"/>
      <c r="BNR162" s="17"/>
      <c r="BNS162" s="17"/>
      <c r="BNT162" s="17"/>
      <c r="BNU162" s="17"/>
      <c r="BNV162" s="17"/>
      <c r="BNW162" s="17"/>
      <c r="BNX162" s="17"/>
      <c r="BNY162" s="17"/>
      <c r="BNZ162" s="17"/>
      <c r="BOA162" s="17"/>
      <c r="BOB162" s="17"/>
      <c r="BOC162" s="17"/>
      <c r="BOD162" s="17"/>
      <c r="BOE162" s="17"/>
      <c r="BOF162" s="17"/>
      <c r="BOG162" s="17"/>
      <c r="BOH162" s="17"/>
      <c r="BOI162" s="17"/>
      <c r="BOJ162" s="17"/>
      <c r="BOK162" s="17"/>
      <c r="BOL162" s="17"/>
      <c r="BOM162" s="17"/>
      <c r="BON162" s="17"/>
      <c r="BOO162" s="17"/>
      <c r="BOP162" s="17"/>
      <c r="BOQ162" s="17"/>
      <c r="BOR162" s="17"/>
      <c r="BOS162" s="17"/>
      <c r="BOT162" s="17"/>
      <c r="BOU162" s="17"/>
      <c r="BOV162" s="17"/>
      <c r="BOW162" s="17"/>
      <c r="BOX162" s="17"/>
      <c r="BOY162" s="17"/>
      <c r="BOZ162" s="17"/>
      <c r="BPA162" s="17"/>
      <c r="BPB162" s="17"/>
      <c r="BPC162" s="17"/>
      <c r="BPD162" s="17"/>
      <c r="BPE162" s="17"/>
      <c r="BPF162" s="17"/>
      <c r="BPG162" s="17"/>
      <c r="BPH162" s="17"/>
      <c r="BPI162" s="17"/>
      <c r="BPJ162" s="17"/>
      <c r="BPK162" s="17"/>
      <c r="BPL162" s="17"/>
      <c r="BPM162" s="17"/>
      <c r="BPN162" s="17"/>
      <c r="BPO162" s="17"/>
      <c r="BPP162" s="17"/>
      <c r="BPQ162" s="17"/>
      <c r="BPR162" s="17"/>
      <c r="BPS162" s="17"/>
      <c r="BPT162" s="17"/>
      <c r="BPU162" s="17"/>
      <c r="BPV162" s="17"/>
      <c r="BPW162" s="17"/>
      <c r="BPX162" s="17"/>
      <c r="BPY162" s="17"/>
      <c r="BPZ162" s="17"/>
      <c r="BQA162" s="17"/>
      <c r="BQB162" s="17"/>
      <c r="BQC162" s="17"/>
      <c r="BQD162" s="17"/>
      <c r="BQE162" s="17"/>
      <c r="BQF162" s="17"/>
      <c r="BQG162" s="17"/>
      <c r="BQH162" s="17"/>
      <c r="BQI162" s="17"/>
      <c r="BQJ162" s="17"/>
      <c r="BQK162" s="17"/>
      <c r="BQL162" s="17"/>
      <c r="BQM162" s="17"/>
      <c r="BQN162" s="17"/>
      <c r="BQO162" s="17"/>
      <c r="BQP162" s="17"/>
      <c r="BQQ162" s="17"/>
      <c r="BQR162" s="17"/>
      <c r="BQS162" s="17"/>
      <c r="BQT162" s="17"/>
      <c r="BQU162" s="17"/>
      <c r="BQV162" s="17"/>
      <c r="BQW162" s="17"/>
      <c r="BQX162" s="17"/>
      <c r="BQY162" s="17"/>
      <c r="BQZ162" s="17"/>
      <c r="BRA162" s="17"/>
      <c r="BRB162" s="17"/>
      <c r="BRC162" s="17"/>
      <c r="BRD162" s="17"/>
      <c r="BRE162" s="17"/>
      <c r="BRF162" s="17"/>
      <c r="BRG162" s="17"/>
      <c r="BRH162" s="17"/>
      <c r="BRI162" s="17"/>
      <c r="BRJ162" s="17"/>
      <c r="BRK162" s="17"/>
      <c r="BRL162" s="17"/>
      <c r="BRM162" s="17"/>
      <c r="BRN162" s="17"/>
      <c r="BRO162" s="17"/>
      <c r="BRP162" s="17"/>
      <c r="BRQ162" s="17"/>
      <c r="BRR162" s="17"/>
      <c r="BRS162" s="17"/>
      <c r="BRT162" s="17"/>
      <c r="BRU162" s="17"/>
      <c r="BRV162" s="17"/>
      <c r="BRW162" s="17"/>
      <c r="BRX162" s="17"/>
      <c r="BRY162" s="17"/>
      <c r="BRZ162" s="17"/>
      <c r="BSA162" s="17"/>
      <c r="BSB162" s="17"/>
      <c r="BSC162" s="17"/>
      <c r="BSD162" s="17"/>
      <c r="BSE162" s="17"/>
      <c r="BSF162" s="17"/>
      <c r="BSG162" s="17"/>
      <c r="BSH162" s="17"/>
      <c r="BSI162" s="17"/>
      <c r="BSJ162" s="17"/>
      <c r="BSK162" s="17"/>
      <c r="BSL162" s="17"/>
      <c r="BSM162" s="17"/>
      <c r="BSN162" s="17"/>
      <c r="BSO162" s="17"/>
      <c r="BSP162" s="17"/>
      <c r="BSQ162" s="17"/>
      <c r="BSR162" s="17"/>
      <c r="BSS162" s="17"/>
      <c r="BST162" s="17"/>
      <c r="BSU162" s="17"/>
      <c r="BSV162" s="17"/>
      <c r="BSW162" s="17"/>
      <c r="BSX162" s="17"/>
      <c r="BSY162" s="17"/>
      <c r="BSZ162" s="17"/>
      <c r="BTA162" s="17"/>
      <c r="BTB162" s="17"/>
      <c r="BTC162" s="17"/>
      <c r="BTD162" s="17"/>
      <c r="BTE162" s="17"/>
      <c r="BTF162" s="17"/>
      <c r="BTG162" s="17"/>
      <c r="BTH162" s="17"/>
      <c r="BTI162" s="17"/>
      <c r="BTJ162" s="17"/>
      <c r="BTK162" s="17"/>
      <c r="BTL162" s="17"/>
      <c r="BTM162" s="17"/>
      <c r="BTN162" s="17"/>
      <c r="BTO162" s="17"/>
      <c r="BTP162" s="17"/>
      <c r="BTQ162" s="17"/>
      <c r="BTR162" s="17"/>
      <c r="BTS162" s="17"/>
      <c r="BTT162" s="17"/>
      <c r="BTU162" s="17"/>
      <c r="BTV162" s="17"/>
      <c r="BTW162" s="17"/>
      <c r="BTX162" s="17"/>
      <c r="BTY162" s="17"/>
      <c r="BTZ162" s="17"/>
      <c r="BUA162" s="17"/>
      <c r="BUB162" s="17"/>
      <c r="BUC162" s="17"/>
      <c r="BUD162" s="17"/>
      <c r="BUE162" s="17"/>
      <c r="BUF162" s="17"/>
      <c r="BUG162" s="17"/>
      <c r="BUH162" s="17"/>
      <c r="BUI162" s="17"/>
      <c r="BUJ162" s="17"/>
      <c r="BUK162" s="17"/>
      <c r="BUL162" s="17"/>
      <c r="BUM162" s="17"/>
      <c r="BUN162" s="17"/>
      <c r="BUO162" s="17"/>
      <c r="BUP162" s="17"/>
      <c r="BUQ162" s="17"/>
      <c r="BUR162" s="17"/>
      <c r="BUS162" s="17"/>
      <c r="BUT162" s="17"/>
      <c r="BUU162" s="17"/>
      <c r="BUV162" s="17"/>
      <c r="BUW162" s="17"/>
      <c r="BUX162" s="17"/>
      <c r="BUY162" s="17"/>
      <c r="BUZ162" s="17"/>
      <c r="BVA162" s="17"/>
      <c r="BVB162" s="17"/>
      <c r="BVC162" s="17"/>
      <c r="BVD162" s="17"/>
      <c r="BVE162" s="17"/>
      <c r="BVF162" s="17"/>
      <c r="BVG162" s="17"/>
      <c r="BVH162" s="17"/>
      <c r="BVI162" s="17"/>
      <c r="BVJ162" s="17"/>
      <c r="BVK162" s="17"/>
      <c r="BVL162" s="17"/>
      <c r="BVM162" s="17"/>
      <c r="BVN162" s="17"/>
      <c r="BVO162" s="17"/>
      <c r="BVP162" s="17"/>
      <c r="BVQ162" s="17"/>
      <c r="BVR162" s="17"/>
      <c r="BVS162" s="17"/>
      <c r="BVT162" s="17"/>
      <c r="BVU162" s="17"/>
      <c r="BVV162" s="17"/>
      <c r="BVW162" s="17"/>
      <c r="BVX162" s="17"/>
      <c r="BVY162" s="17"/>
      <c r="BVZ162" s="17"/>
      <c r="BWA162" s="17"/>
      <c r="BWB162" s="17"/>
      <c r="BWC162" s="17"/>
      <c r="BWD162" s="17"/>
      <c r="BWE162" s="17"/>
      <c r="BWF162" s="17"/>
      <c r="BWG162" s="17"/>
      <c r="BWH162" s="17"/>
      <c r="BWI162" s="17"/>
      <c r="BWJ162" s="17"/>
      <c r="BWK162" s="17"/>
      <c r="BWL162" s="17"/>
      <c r="BWM162" s="17"/>
      <c r="BWN162" s="17"/>
      <c r="BWO162" s="17"/>
      <c r="BWP162" s="17"/>
      <c r="BWQ162" s="17"/>
      <c r="BWR162" s="17"/>
      <c r="BWS162" s="17"/>
      <c r="BWT162" s="17"/>
      <c r="BWU162" s="17"/>
      <c r="BWV162" s="17"/>
      <c r="BWW162" s="17"/>
      <c r="BWX162" s="17"/>
      <c r="BWY162" s="17"/>
      <c r="BWZ162" s="17"/>
      <c r="BXA162" s="17"/>
      <c r="BXB162" s="17"/>
      <c r="BXC162" s="17"/>
      <c r="BXD162" s="17"/>
      <c r="BXE162" s="17"/>
      <c r="BXF162" s="17"/>
      <c r="BXG162" s="17"/>
      <c r="BXH162" s="17"/>
      <c r="BXI162" s="17"/>
      <c r="BXJ162" s="17"/>
      <c r="BXK162" s="17"/>
      <c r="BXL162" s="17"/>
      <c r="BXM162" s="17"/>
      <c r="BXN162" s="17"/>
      <c r="BXO162" s="17"/>
      <c r="BXP162" s="17"/>
      <c r="BXQ162" s="17"/>
      <c r="BXR162" s="17"/>
      <c r="BXS162" s="17"/>
      <c r="BXT162" s="17"/>
      <c r="BXU162" s="17"/>
      <c r="BXV162" s="17"/>
      <c r="BXW162" s="17"/>
      <c r="BXX162" s="17"/>
      <c r="BXY162" s="17"/>
      <c r="BXZ162" s="17"/>
      <c r="BYA162" s="17"/>
      <c r="BYB162" s="17"/>
      <c r="BYC162" s="17"/>
      <c r="BYD162" s="17"/>
      <c r="BYE162" s="17"/>
      <c r="BYF162" s="17"/>
      <c r="BYG162" s="17"/>
      <c r="BYH162" s="17"/>
      <c r="BYI162" s="17"/>
      <c r="BYJ162" s="17"/>
      <c r="BYK162" s="17"/>
      <c r="BYL162" s="17"/>
      <c r="BYM162" s="17"/>
      <c r="BYN162" s="17"/>
      <c r="BYO162" s="17"/>
      <c r="BYP162" s="17"/>
      <c r="BYQ162" s="17"/>
      <c r="BYR162" s="17"/>
      <c r="BYS162" s="17"/>
      <c r="BYT162" s="17"/>
      <c r="BYU162" s="17"/>
      <c r="BYV162" s="17"/>
      <c r="BYW162" s="17"/>
      <c r="BYX162" s="17"/>
      <c r="BYY162" s="17"/>
      <c r="BYZ162" s="17"/>
      <c r="BZA162" s="17"/>
      <c r="BZB162" s="17"/>
      <c r="BZC162" s="17"/>
      <c r="BZD162" s="17"/>
      <c r="BZE162" s="17"/>
      <c r="BZF162" s="17"/>
      <c r="BZG162" s="17"/>
      <c r="BZH162" s="17"/>
      <c r="BZI162" s="17"/>
      <c r="BZJ162" s="17"/>
      <c r="BZK162" s="17"/>
      <c r="BZL162" s="17"/>
      <c r="BZM162" s="17"/>
      <c r="BZN162" s="17"/>
      <c r="BZO162" s="17"/>
      <c r="BZP162" s="17"/>
      <c r="BZQ162" s="17"/>
      <c r="BZR162" s="17"/>
      <c r="BZS162" s="17"/>
      <c r="BZT162" s="17"/>
      <c r="BZU162" s="17"/>
      <c r="BZV162" s="17"/>
      <c r="BZW162" s="17"/>
      <c r="BZX162" s="17"/>
      <c r="BZY162" s="17"/>
      <c r="BZZ162" s="17"/>
      <c r="CAA162" s="17"/>
      <c r="CAB162" s="17"/>
      <c r="CAC162" s="17"/>
      <c r="CAD162" s="17"/>
      <c r="CAE162" s="17"/>
      <c r="CAF162" s="17"/>
      <c r="CAG162" s="17"/>
      <c r="CAH162" s="17"/>
      <c r="CAI162" s="17"/>
      <c r="CAJ162" s="17"/>
      <c r="CAK162" s="17"/>
      <c r="CAL162" s="17"/>
      <c r="CAM162" s="17"/>
      <c r="CAN162" s="17"/>
      <c r="CAO162" s="17"/>
      <c r="CAP162" s="17"/>
      <c r="CAQ162" s="17"/>
      <c r="CAR162" s="17"/>
      <c r="CAS162" s="17"/>
      <c r="CAT162" s="17"/>
      <c r="CAU162" s="17"/>
      <c r="CAV162" s="17"/>
      <c r="CAW162" s="17"/>
      <c r="CAX162" s="17"/>
      <c r="CAY162" s="17"/>
      <c r="CAZ162" s="17"/>
      <c r="CBA162" s="17"/>
      <c r="CBB162" s="17"/>
      <c r="CBC162" s="17"/>
      <c r="CBD162" s="17"/>
      <c r="CBE162" s="17"/>
      <c r="CBF162" s="17"/>
      <c r="CBG162" s="17"/>
      <c r="CBH162" s="17"/>
      <c r="CBI162" s="17"/>
      <c r="CBJ162" s="17"/>
      <c r="CBK162" s="17"/>
      <c r="CBL162" s="17"/>
      <c r="CBM162" s="17"/>
      <c r="CBN162" s="17"/>
      <c r="CBO162" s="17"/>
      <c r="CBP162" s="17"/>
      <c r="CBQ162" s="17"/>
      <c r="CBR162" s="17"/>
      <c r="CBS162" s="17"/>
      <c r="CBT162" s="17"/>
      <c r="CBU162" s="17"/>
      <c r="CBV162" s="17"/>
      <c r="CBW162" s="17"/>
      <c r="CBX162" s="17"/>
      <c r="CBY162" s="17"/>
      <c r="CBZ162" s="17"/>
      <c r="CCA162" s="17"/>
      <c r="CCB162" s="17"/>
      <c r="CCC162" s="17"/>
      <c r="CCD162" s="17"/>
      <c r="CCE162" s="17"/>
      <c r="CCF162" s="17"/>
      <c r="CCG162" s="17"/>
      <c r="CCH162" s="17"/>
      <c r="CCI162" s="17"/>
      <c r="CCJ162" s="17"/>
      <c r="CCK162" s="17"/>
      <c r="CCL162" s="17"/>
      <c r="CCM162" s="17"/>
      <c r="CCN162" s="17"/>
      <c r="CCO162" s="17"/>
      <c r="CCP162" s="17"/>
      <c r="CCQ162" s="17"/>
      <c r="CCR162" s="17"/>
      <c r="CCS162" s="17"/>
      <c r="CCT162" s="17"/>
      <c r="CCU162" s="17"/>
      <c r="CCV162" s="17"/>
      <c r="CCW162" s="17"/>
      <c r="CCX162" s="17"/>
      <c r="CCY162" s="17"/>
      <c r="CCZ162" s="17"/>
      <c r="CDA162" s="17"/>
      <c r="CDB162" s="17"/>
      <c r="CDC162" s="17"/>
      <c r="CDD162" s="17"/>
      <c r="CDE162" s="17"/>
      <c r="CDF162" s="17"/>
      <c r="CDG162" s="17"/>
      <c r="CDH162" s="17"/>
      <c r="CDI162" s="17"/>
      <c r="CDJ162" s="17"/>
      <c r="CDK162" s="17"/>
      <c r="CDL162" s="17"/>
      <c r="CDM162" s="17"/>
      <c r="CDN162" s="17"/>
      <c r="CDO162" s="17"/>
      <c r="CDP162" s="17"/>
      <c r="CDQ162" s="17"/>
      <c r="CDR162" s="17"/>
      <c r="CDS162" s="17"/>
      <c r="CDT162" s="17"/>
      <c r="CDU162" s="17"/>
    </row>
    <row r="163">
      <c r="A163" s="14" t="s">
        <v>4009</v>
      </c>
      <c r="B163" s="14" t="s">
        <v>4044</v>
      </c>
      <c r="C163" s="14" t="s">
        <v>3114</v>
      </c>
      <c r="D163" s="14" t="s">
        <v>3115</v>
      </c>
      <c r="E163" s="14" t="s">
        <v>3759</v>
      </c>
      <c r="F163" s="14" t="s">
        <v>2835</v>
      </c>
      <c r="I163" s="14" t="s">
        <v>2558</v>
      </c>
      <c r="J163" s="14" t="s">
        <v>3025</v>
      </c>
      <c r="K163" s="14" t="s">
        <v>2619</v>
      </c>
      <c r="L163" s="14" t="s">
        <v>2658</v>
      </c>
      <c r="M163" s="17"/>
      <c r="N163" s="14" t="s">
        <v>21</v>
      </c>
      <c r="O163" s="14" t="s">
        <v>21</v>
      </c>
      <c r="P163" s="14" t="s">
        <v>21</v>
      </c>
      <c r="Q163" s="16">
        <v>11.0</v>
      </c>
      <c r="R163" s="16">
        <v>4091369.0</v>
      </c>
      <c r="S163" s="16">
        <v>4091369.0</v>
      </c>
      <c r="T163" s="14" t="s">
        <v>2630</v>
      </c>
      <c r="U163" s="14" t="s">
        <v>2621</v>
      </c>
      <c r="V163" s="14" t="s">
        <v>3760</v>
      </c>
      <c r="W163" s="14" t="s">
        <v>3761</v>
      </c>
      <c r="X163" s="16">
        <v>0.29</v>
      </c>
      <c r="Y163" s="17"/>
      <c r="Z163" s="16">
        <v>17.0</v>
      </c>
      <c r="AA163" s="16">
        <v>42.0</v>
      </c>
      <c r="AB163" s="17"/>
      <c r="AC163" s="17"/>
      <c r="AD163" s="16">
        <v>15.0</v>
      </c>
      <c r="AE163" s="22">
        <v>45455.0</v>
      </c>
      <c r="AF163" s="17"/>
      <c r="AG163" s="17"/>
      <c r="AH163" s="17"/>
      <c r="AI163" s="17"/>
      <c r="AJ163" s="17"/>
      <c r="AK163" s="17"/>
      <c r="AL163" s="16">
        <v>50.0</v>
      </c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4" t="s">
        <v>3120</v>
      </c>
      <c r="BB163" s="17"/>
      <c r="BC163" s="17"/>
      <c r="BD163" s="17"/>
      <c r="BE163" s="17"/>
      <c r="BF163" s="17"/>
      <c r="BG163" s="16">
        <v>5.0</v>
      </c>
      <c r="BH163" s="14" t="s">
        <v>2564</v>
      </c>
      <c r="BI163" s="14" t="s">
        <v>2594</v>
      </c>
      <c r="BJ163" s="17"/>
      <c r="BK163" s="17"/>
      <c r="BL163" s="17"/>
      <c r="BM163" s="16">
        <v>0.5</v>
      </c>
      <c r="BN163" s="17"/>
      <c r="BO163" s="17"/>
      <c r="BP163" s="17"/>
      <c r="BQ163" s="17"/>
      <c r="BR163" s="17"/>
      <c r="BS163" s="17"/>
      <c r="BT163" s="17"/>
      <c r="BU163" s="14" t="s">
        <v>2567</v>
      </c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  <c r="KL163" s="17"/>
      <c r="KM163" s="17"/>
      <c r="KN163" s="17"/>
      <c r="KO163" s="17"/>
      <c r="KP163" s="17"/>
      <c r="KQ163" s="17"/>
      <c r="KR163" s="17"/>
      <c r="KS163" s="17"/>
      <c r="KT163" s="17"/>
      <c r="KU163" s="17"/>
      <c r="KV163" s="17"/>
      <c r="KW163" s="17"/>
      <c r="KX163" s="17"/>
      <c r="KY163" s="17"/>
      <c r="KZ163" s="17"/>
      <c r="LA163" s="17"/>
      <c r="LB163" s="17"/>
      <c r="LC163" s="17"/>
      <c r="LD163" s="17"/>
      <c r="LE163" s="17"/>
      <c r="LF163" s="17"/>
      <c r="LG163" s="17"/>
      <c r="LH163" s="17"/>
      <c r="LI163" s="17"/>
      <c r="LJ163" s="17"/>
      <c r="LK163" s="17"/>
      <c r="LL163" s="17"/>
      <c r="LM163" s="17"/>
      <c r="LN163" s="17"/>
      <c r="LO163" s="17"/>
      <c r="LP163" s="17"/>
      <c r="LQ163" s="17"/>
      <c r="LR163" s="17"/>
      <c r="LS163" s="17"/>
      <c r="LT163" s="17"/>
      <c r="LU163" s="17"/>
      <c r="LV163" s="17"/>
      <c r="LW163" s="17"/>
      <c r="LX163" s="17"/>
      <c r="LY163" s="17"/>
      <c r="LZ163" s="17"/>
      <c r="MA163" s="17"/>
      <c r="MB163" s="17"/>
      <c r="MC163" s="17"/>
      <c r="MD163" s="17"/>
      <c r="ME163" s="17"/>
      <c r="MF163" s="17"/>
      <c r="MG163" s="17"/>
      <c r="MH163" s="17"/>
      <c r="MI163" s="17"/>
      <c r="MJ163" s="17"/>
      <c r="MK163" s="17"/>
      <c r="ML163" s="17"/>
      <c r="MM163" s="17"/>
      <c r="MN163" s="17"/>
      <c r="MO163" s="17"/>
      <c r="MP163" s="17"/>
      <c r="MQ163" s="17"/>
      <c r="MR163" s="17"/>
      <c r="MS163" s="17"/>
      <c r="MT163" s="17"/>
      <c r="MU163" s="17"/>
      <c r="MV163" s="17"/>
      <c r="MW163" s="17"/>
      <c r="MX163" s="17"/>
      <c r="MY163" s="17"/>
      <c r="MZ163" s="17"/>
      <c r="NA163" s="17"/>
      <c r="NB163" s="17"/>
      <c r="NC163" s="17"/>
      <c r="ND163" s="17"/>
      <c r="NE163" s="17"/>
      <c r="NF163" s="17"/>
      <c r="NG163" s="17"/>
      <c r="NH163" s="17"/>
      <c r="NI163" s="17"/>
      <c r="NJ163" s="17"/>
      <c r="NK163" s="17"/>
      <c r="NL163" s="17"/>
      <c r="NM163" s="17"/>
      <c r="NN163" s="17"/>
      <c r="NO163" s="17"/>
      <c r="NP163" s="17"/>
      <c r="NQ163" s="17"/>
      <c r="NR163" s="17"/>
      <c r="NS163" s="17"/>
      <c r="NT163" s="17"/>
      <c r="NU163" s="17"/>
      <c r="NV163" s="17"/>
      <c r="NW163" s="17"/>
      <c r="NX163" s="17"/>
      <c r="NY163" s="17"/>
      <c r="NZ163" s="17"/>
      <c r="OA163" s="17"/>
      <c r="OB163" s="17"/>
      <c r="OC163" s="17"/>
      <c r="OD163" s="17"/>
      <c r="OE163" s="17"/>
      <c r="OF163" s="14" t="s">
        <v>2644</v>
      </c>
      <c r="OG163" s="17"/>
      <c r="OH163" s="17"/>
      <c r="OI163" s="17"/>
      <c r="OJ163" s="17"/>
      <c r="OK163" s="17"/>
      <c r="OL163" s="17"/>
      <c r="OM163" s="17"/>
      <c r="ON163" s="17"/>
      <c r="OO163" s="17"/>
      <c r="OP163" s="17"/>
      <c r="OQ163" s="17"/>
      <c r="OR163" s="17"/>
      <c r="OS163" s="17"/>
      <c r="OT163" s="17"/>
      <c r="OU163" s="17"/>
      <c r="OV163" s="17"/>
      <c r="OW163" s="17"/>
      <c r="OX163" s="17"/>
      <c r="OY163" s="17"/>
      <c r="OZ163" s="17"/>
      <c r="PA163" s="17"/>
      <c r="PB163" s="17"/>
      <c r="PC163" s="17"/>
      <c r="PD163" s="14" t="s">
        <v>4045</v>
      </c>
      <c r="PF163" s="17"/>
      <c r="PG163" s="17"/>
      <c r="PH163" s="17"/>
      <c r="PI163" s="17"/>
      <c r="PJ163" s="17"/>
      <c r="PK163" s="17"/>
      <c r="PL163" s="17"/>
      <c r="PM163" s="17"/>
      <c r="PN163" s="17"/>
      <c r="PO163" s="17"/>
      <c r="PP163" s="17"/>
      <c r="PQ163" s="17"/>
      <c r="PR163" s="17"/>
      <c r="PS163" s="17"/>
      <c r="PT163" s="17"/>
      <c r="PU163" s="17"/>
      <c r="PV163" s="17"/>
      <c r="PW163" s="17"/>
      <c r="PX163" s="17"/>
      <c r="PY163" s="17"/>
      <c r="PZ163" s="17"/>
      <c r="QA163" s="17"/>
      <c r="QB163" s="17"/>
      <c r="QC163" s="17"/>
      <c r="QD163" s="17"/>
      <c r="QE163" s="17"/>
      <c r="QF163" s="17"/>
      <c r="QG163" s="17"/>
      <c r="QH163" s="17"/>
      <c r="QI163" s="17"/>
      <c r="QJ163" s="17"/>
      <c r="QK163" s="17"/>
      <c r="QL163" s="17"/>
      <c r="QM163" s="17"/>
      <c r="QN163" s="17"/>
      <c r="QO163" s="17"/>
      <c r="QP163" s="17"/>
      <c r="QQ163" s="17"/>
      <c r="QR163" s="17"/>
      <c r="QS163" s="17"/>
      <c r="QT163" s="17"/>
      <c r="QU163" s="17"/>
      <c r="QV163" s="17"/>
      <c r="QW163" s="17"/>
      <c r="QX163" s="17"/>
      <c r="QY163" s="17"/>
      <c r="QZ163" s="17"/>
      <c r="RA163" s="17"/>
      <c r="RB163" s="17"/>
      <c r="RC163" s="17"/>
      <c r="RD163" s="17"/>
      <c r="RE163" s="17"/>
      <c r="RF163" s="17"/>
      <c r="RG163" s="17"/>
      <c r="RH163" s="17"/>
      <c r="RI163" s="17"/>
      <c r="RJ163" s="17"/>
      <c r="RK163" s="17"/>
      <c r="RL163" s="17"/>
      <c r="RM163" s="17"/>
      <c r="RN163" s="17"/>
      <c r="RO163" s="17"/>
      <c r="RP163" s="17"/>
      <c r="RQ163" s="17"/>
      <c r="RR163" s="17"/>
      <c r="RS163" s="17"/>
      <c r="RT163" s="17"/>
      <c r="RU163" s="17"/>
      <c r="RV163" s="17"/>
      <c r="RW163" s="17"/>
      <c r="RX163" s="17"/>
      <c r="RY163" s="17"/>
      <c r="RZ163" s="17"/>
      <c r="SA163" s="17"/>
      <c r="SB163" s="17"/>
      <c r="SC163" s="17"/>
      <c r="SD163" s="17"/>
      <c r="SE163" s="17"/>
      <c r="SF163" s="17"/>
      <c r="SG163" s="17"/>
      <c r="SH163" s="17"/>
      <c r="SI163" s="17"/>
      <c r="SJ163" s="17"/>
      <c r="SK163" s="17"/>
      <c r="SL163" s="17"/>
      <c r="SM163" s="17"/>
      <c r="SN163" s="17"/>
      <c r="SO163" s="17"/>
      <c r="SP163" s="17"/>
      <c r="SQ163" s="17"/>
      <c r="SR163" s="17"/>
      <c r="SS163" s="17"/>
      <c r="ST163" s="17"/>
      <c r="SU163" s="17"/>
      <c r="SV163" s="17"/>
      <c r="SW163" s="17"/>
      <c r="SX163" s="17"/>
      <c r="SY163" s="17"/>
      <c r="SZ163" s="17"/>
      <c r="TA163" s="17"/>
      <c r="TB163" s="16">
        <v>1.902</v>
      </c>
      <c r="TC163" s="16">
        <v>0.542</v>
      </c>
      <c r="TD163" s="17"/>
      <c r="TE163" s="17"/>
      <c r="TF163" s="17"/>
      <c r="TG163" s="17"/>
      <c r="TH163" s="17"/>
      <c r="TI163" s="17"/>
      <c r="TJ163" s="17"/>
      <c r="TK163" s="17"/>
      <c r="TL163" s="17"/>
      <c r="TM163" s="17"/>
      <c r="TN163" s="17"/>
      <c r="TO163" s="17"/>
      <c r="TP163" s="17"/>
      <c r="TQ163" s="17"/>
      <c r="TR163" s="17"/>
      <c r="TS163" s="17"/>
      <c r="TT163" s="17"/>
      <c r="TU163" s="17"/>
      <c r="TV163" s="17"/>
      <c r="TW163" s="17"/>
      <c r="TX163" s="17"/>
      <c r="TY163" s="17"/>
      <c r="TZ163" s="17"/>
      <c r="UA163" s="17"/>
      <c r="UB163" s="17"/>
      <c r="UC163" s="17"/>
      <c r="UD163" s="17"/>
      <c r="UE163" s="17"/>
      <c r="UF163" s="17"/>
      <c r="UG163" s="17"/>
      <c r="UH163" s="17"/>
      <c r="UI163" s="17"/>
      <c r="UJ163" s="17"/>
      <c r="UK163" s="17"/>
      <c r="UL163" s="17"/>
      <c r="UM163" s="17"/>
      <c r="UN163" s="17"/>
      <c r="UO163" s="17"/>
      <c r="UP163" s="17"/>
      <c r="UQ163" s="17"/>
      <c r="UR163" s="17"/>
      <c r="US163" s="17"/>
      <c r="UT163" s="17"/>
      <c r="UU163" s="17"/>
      <c r="UV163" s="17"/>
      <c r="UW163" s="17"/>
      <c r="UX163" s="17"/>
      <c r="UY163" s="17"/>
      <c r="UZ163" s="17"/>
      <c r="VA163" s="17"/>
      <c r="VB163" s="17"/>
      <c r="VC163" s="17"/>
      <c r="VD163" s="17"/>
      <c r="VE163" s="17"/>
      <c r="VF163" s="17"/>
      <c r="VG163" s="17"/>
      <c r="VH163" s="17"/>
      <c r="VI163" s="17"/>
      <c r="VJ163" s="17"/>
      <c r="VK163" s="17"/>
      <c r="VL163" s="17"/>
      <c r="VM163" s="17"/>
      <c r="VN163" s="17"/>
      <c r="VO163" s="17"/>
      <c r="VP163" s="17"/>
      <c r="VQ163" s="17"/>
      <c r="VR163" s="17"/>
      <c r="VS163" s="17"/>
      <c r="VT163" s="17"/>
      <c r="VU163" s="17"/>
      <c r="VV163" s="17"/>
      <c r="VW163" s="17"/>
      <c r="VX163" s="17"/>
      <c r="VY163" s="17"/>
      <c r="VZ163" s="17"/>
      <c r="WA163" s="17"/>
      <c r="WB163" s="17"/>
      <c r="WC163" s="17"/>
      <c r="WD163" s="17"/>
      <c r="WE163" s="17"/>
      <c r="WF163" s="17"/>
      <c r="WG163" s="17"/>
      <c r="WH163" s="17"/>
      <c r="WI163" s="17"/>
      <c r="WJ163" s="17"/>
      <c r="WK163" s="17"/>
      <c r="WL163" s="17"/>
      <c r="WM163" s="17"/>
      <c r="WN163" s="17"/>
      <c r="WO163" s="17"/>
      <c r="WP163" s="17"/>
      <c r="WQ163" s="17"/>
      <c r="WR163" s="17"/>
      <c r="WS163" s="17"/>
      <c r="WT163" s="17"/>
      <c r="WU163" s="17"/>
      <c r="WV163" s="17"/>
      <c r="WW163" s="17"/>
      <c r="WX163" s="17"/>
      <c r="WY163" s="17"/>
      <c r="WZ163" s="17"/>
      <c r="XA163" s="17"/>
      <c r="XB163" s="17"/>
      <c r="XC163" s="17"/>
      <c r="XD163" s="17"/>
      <c r="XE163" s="17"/>
      <c r="XF163" s="17"/>
      <c r="XG163" s="17"/>
      <c r="XH163" s="17"/>
      <c r="XI163" s="17"/>
      <c r="XJ163" s="17"/>
      <c r="XK163" s="17"/>
      <c r="XL163" s="17"/>
      <c r="XM163" s="17"/>
      <c r="XN163" s="17"/>
      <c r="XO163" s="17"/>
      <c r="XP163" s="17"/>
      <c r="XQ163" s="17"/>
      <c r="XR163" s="17"/>
      <c r="XS163" s="17"/>
      <c r="XT163" s="17"/>
      <c r="XU163" s="17"/>
      <c r="XV163" s="17"/>
      <c r="XW163" s="17"/>
      <c r="XX163" s="17"/>
      <c r="XY163" s="17"/>
      <c r="XZ163" s="17"/>
      <c r="YA163" s="17"/>
      <c r="YB163" s="17"/>
      <c r="YC163" s="17"/>
      <c r="YD163" s="17"/>
      <c r="YE163" s="17"/>
      <c r="YF163" s="17"/>
      <c r="YG163" s="17"/>
      <c r="YH163" s="17"/>
      <c r="YI163" s="17"/>
      <c r="YJ163" s="17"/>
      <c r="YK163" s="17"/>
      <c r="YL163" s="17"/>
      <c r="YM163" s="17"/>
      <c r="YN163" s="17"/>
      <c r="YO163" s="17"/>
      <c r="YP163" s="17"/>
      <c r="YQ163" s="17"/>
      <c r="YR163" s="17"/>
      <c r="YS163" s="17"/>
      <c r="YT163" s="17"/>
      <c r="YU163" s="17"/>
      <c r="YV163" s="17"/>
      <c r="YW163" s="17"/>
      <c r="YX163" s="17"/>
      <c r="YY163" s="17"/>
      <c r="YZ163" s="17"/>
      <c r="ZA163" s="17"/>
      <c r="ZB163" s="17"/>
      <c r="ZC163" s="17"/>
      <c r="ZD163" s="17"/>
      <c r="ZE163" s="17"/>
      <c r="ZF163" s="17"/>
      <c r="ZG163" s="17"/>
      <c r="ZH163" s="17"/>
      <c r="ZI163" s="17"/>
      <c r="ZJ163" s="17"/>
      <c r="ZK163" s="17"/>
      <c r="ZL163" s="17"/>
      <c r="ZM163" s="17"/>
      <c r="ZN163" s="17"/>
      <c r="ZO163" s="17"/>
      <c r="ZP163" s="17"/>
      <c r="ZQ163" s="17"/>
      <c r="ZR163" s="17"/>
      <c r="ZS163" s="17"/>
      <c r="ZT163" s="17"/>
      <c r="ZU163" s="17"/>
      <c r="ZV163" s="17"/>
      <c r="ZW163" s="17"/>
      <c r="ZX163" s="17"/>
      <c r="ZY163" s="17"/>
      <c r="ZZ163" s="17"/>
      <c r="AAA163" s="17"/>
      <c r="AAB163" s="17"/>
      <c r="AAC163" s="17"/>
      <c r="AAD163" s="17"/>
      <c r="AAE163" s="17"/>
      <c r="AAF163" s="17"/>
      <c r="AAG163" s="17"/>
      <c r="AAH163" s="17"/>
      <c r="AAI163" s="17"/>
      <c r="AAJ163" s="17"/>
      <c r="AAK163" s="17"/>
      <c r="AAL163" s="17"/>
      <c r="AAM163" s="17"/>
      <c r="AAN163" s="17"/>
      <c r="AAO163" s="17"/>
      <c r="AAP163" s="17"/>
      <c r="AAQ163" s="17"/>
      <c r="AAR163" s="17"/>
      <c r="AAS163" s="17"/>
      <c r="AAT163" s="17"/>
      <c r="AAU163" s="17"/>
      <c r="AAV163" s="17"/>
      <c r="AAW163" s="17"/>
      <c r="AAX163" s="17"/>
      <c r="AAY163" s="17"/>
      <c r="AAZ163" s="17"/>
      <c r="ABA163" s="17"/>
      <c r="ABB163" s="17"/>
      <c r="ABC163" s="17"/>
      <c r="ABD163" s="17"/>
      <c r="ABE163" s="17"/>
      <c r="ABF163" s="17"/>
      <c r="ABG163" s="17"/>
      <c r="ABH163" s="17"/>
      <c r="ABI163" s="17"/>
      <c r="ABJ163" s="17"/>
      <c r="ABK163" s="17"/>
      <c r="ABL163" s="17"/>
      <c r="ABM163" s="17"/>
      <c r="ABN163" s="17"/>
      <c r="ABO163" s="17"/>
      <c r="ABP163" s="17"/>
      <c r="ABQ163" s="17"/>
      <c r="ABR163" s="17"/>
      <c r="ABS163" s="17"/>
      <c r="ABT163" s="17"/>
      <c r="ABU163" s="17"/>
      <c r="ABV163" s="17"/>
      <c r="ABW163" s="17"/>
      <c r="ABX163" s="17"/>
      <c r="ABY163" s="17"/>
      <c r="ABZ163" s="17"/>
      <c r="ACA163" s="17"/>
      <c r="ACB163" s="17"/>
      <c r="ACC163" s="17"/>
      <c r="ACD163" s="17"/>
      <c r="ACE163" s="17"/>
      <c r="ACF163" s="17"/>
      <c r="ACG163" s="17"/>
      <c r="ACH163" s="17"/>
      <c r="ACI163" s="17"/>
      <c r="ACJ163" s="17"/>
      <c r="ACK163" s="17"/>
      <c r="ACL163" s="17"/>
      <c r="ACM163" s="17"/>
      <c r="ACN163" s="17"/>
      <c r="ACO163" s="17"/>
      <c r="ACP163" s="17"/>
      <c r="ACQ163" s="17"/>
      <c r="ACR163" s="17"/>
      <c r="ACS163" s="17"/>
      <c r="ACT163" s="17"/>
      <c r="ACU163" s="17"/>
      <c r="ACV163" s="17"/>
      <c r="ACW163" s="17"/>
      <c r="ACX163" s="17"/>
      <c r="ACY163" s="17"/>
      <c r="ACZ163" s="17"/>
      <c r="ADA163" s="17"/>
      <c r="ADB163" s="17"/>
      <c r="ADC163" s="17"/>
      <c r="ADD163" s="17"/>
      <c r="ADE163" s="17"/>
      <c r="ADF163" s="17"/>
      <c r="ADG163" s="17"/>
      <c r="ADH163" s="17"/>
      <c r="ADI163" s="17"/>
      <c r="ADJ163" s="17"/>
      <c r="ADK163" s="17"/>
      <c r="ADL163" s="17"/>
      <c r="ADM163" s="17"/>
      <c r="ADN163" s="17"/>
      <c r="ADO163" s="17"/>
      <c r="ADP163" s="17"/>
      <c r="ADQ163" s="17"/>
      <c r="ADR163" s="17"/>
      <c r="ADS163" s="17"/>
      <c r="ADT163" s="17"/>
      <c r="ADU163" s="17"/>
      <c r="ADV163" s="17"/>
      <c r="ADW163" s="17"/>
      <c r="ADX163" s="17"/>
      <c r="ADY163" s="17"/>
      <c r="ADZ163" s="17"/>
      <c r="AEA163" s="17"/>
      <c r="AEB163" s="17"/>
      <c r="AEC163" s="17"/>
      <c r="AED163" s="17"/>
      <c r="AEE163" s="17"/>
      <c r="AEF163" s="17"/>
      <c r="AEG163" s="17"/>
      <c r="AEH163" s="17"/>
      <c r="AEI163" s="17"/>
      <c r="AEJ163" s="17"/>
      <c r="AEK163" s="17"/>
      <c r="AEL163" s="17"/>
      <c r="AEM163" s="17"/>
      <c r="AEN163" s="17"/>
      <c r="AEO163" s="17"/>
      <c r="AEP163" s="17"/>
      <c r="AEQ163" s="17"/>
      <c r="AER163" s="17"/>
      <c r="AES163" s="17"/>
      <c r="AET163" s="17"/>
      <c r="AEU163" s="17"/>
      <c r="AEV163" s="17"/>
      <c r="AEW163" s="17"/>
      <c r="AEX163" s="17"/>
      <c r="AEY163" s="17"/>
      <c r="AEZ163" s="17"/>
      <c r="AFA163" s="17"/>
      <c r="AFB163" s="17"/>
      <c r="AFC163" s="17"/>
      <c r="AFD163" s="17"/>
      <c r="AFE163" s="17"/>
      <c r="AFF163" s="17"/>
      <c r="AFG163" s="17"/>
      <c r="AFH163" s="17"/>
      <c r="AFI163" s="17"/>
      <c r="AFJ163" s="17"/>
      <c r="AFK163" s="17"/>
      <c r="AFL163" s="17"/>
      <c r="AFM163" s="17"/>
      <c r="AFN163" s="17"/>
      <c r="AFO163" s="17"/>
      <c r="AFP163" s="17"/>
      <c r="AFQ163" s="17"/>
      <c r="AFR163" s="17"/>
      <c r="AFS163" s="17"/>
      <c r="AFT163" s="17"/>
      <c r="AFU163" s="17"/>
      <c r="AFV163" s="17"/>
      <c r="AFW163" s="17"/>
      <c r="AFX163" s="17"/>
      <c r="AFY163" s="17"/>
      <c r="AFZ163" s="17"/>
      <c r="AGA163" s="17"/>
      <c r="AGB163" s="17"/>
      <c r="AGC163" s="17"/>
      <c r="AGD163" s="17"/>
      <c r="AGE163" s="17"/>
      <c r="AGF163" s="17"/>
      <c r="AGG163" s="17"/>
      <c r="AGH163" s="17"/>
      <c r="AGI163" s="17"/>
      <c r="AGJ163" s="17"/>
      <c r="AGK163" s="17"/>
      <c r="AGL163" s="17"/>
      <c r="AGM163" s="17"/>
      <c r="AGN163" s="17"/>
      <c r="AGO163" s="17"/>
      <c r="AGP163" s="17"/>
      <c r="AGQ163" s="17"/>
      <c r="AGR163" s="17"/>
      <c r="AGS163" s="17"/>
      <c r="AGT163" s="17"/>
      <c r="AGU163" s="17"/>
      <c r="AGV163" s="17"/>
      <c r="AGW163" s="17"/>
      <c r="AGX163" s="17"/>
      <c r="AGY163" s="17"/>
      <c r="AGZ163" s="17"/>
      <c r="AHA163" s="17"/>
      <c r="AHB163" s="17"/>
      <c r="AHC163" s="17"/>
      <c r="AHD163" s="17"/>
      <c r="AHE163" s="17"/>
      <c r="AHF163" s="17"/>
      <c r="AHG163" s="17"/>
      <c r="AHH163" s="17"/>
      <c r="AHI163" s="17"/>
      <c r="AHJ163" s="17"/>
      <c r="AHK163" s="17"/>
      <c r="AHL163" s="17"/>
      <c r="AHM163" s="17"/>
      <c r="AHN163" s="17"/>
      <c r="AHO163" s="17"/>
      <c r="AHP163" s="17"/>
      <c r="AHQ163" s="17"/>
      <c r="AHR163" s="17"/>
      <c r="AHS163" s="17"/>
      <c r="AHT163" s="17"/>
      <c r="AHU163" s="17"/>
      <c r="AHV163" s="17"/>
      <c r="AHW163" s="17"/>
      <c r="AHX163" s="17"/>
      <c r="AHY163" s="17"/>
      <c r="AHZ163" s="17"/>
      <c r="AIA163" s="17"/>
      <c r="AIB163" s="17"/>
      <c r="AIC163" s="17"/>
      <c r="AID163" s="17"/>
      <c r="AIE163" s="17"/>
      <c r="AIF163" s="17"/>
      <c r="AIG163" s="17"/>
      <c r="AIH163" s="17"/>
      <c r="AII163" s="17"/>
      <c r="AIJ163" s="17"/>
      <c r="AIK163" s="17"/>
      <c r="AIL163" s="17"/>
      <c r="AIM163" s="17"/>
      <c r="AIN163" s="17"/>
      <c r="AIO163" s="17"/>
      <c r="AIP163" s="17"/>
      <c r="AIQ163" s="17"/>
      <c r="AIR163" s="17"/>
      <c r="AIS163" s="17"/>
      <c r="AIT163" s="17"/>
      <c r="AIU163" s="17"/>
      <c r="AIV163" s="17"/>
      <c r="AIW163" s="17"/>
      <c r="AIX163" s="17"/>
      <c r="AIY163" s="17"/>
      <c r="AIZ163" s="17"/>
      <c r="AJA163" s="17"/>
      <c r="AJB163" s="17"/>
      <c r="AJC163" s="17"/>
      <c r="AJD163" s="17"/>
      <c r="AJE163" s="17"/>
      <c r="AJF163" s="17"/>
      <c r="AJG163" s="17"/>
      <c r="AJH163" s="17"/>
      <c r="AJI163" s="17"/>
      <c r="AJJ163" s="17"/>
      <c r="AJK163" s="17"/>
      <c r="AJL163" s="17"/>
      <c r="AJM163" s="17"/>
      <c r="AJN163" s="17"/>
      <c r="AJO163" s="17"/>
      <c r="AJP163" s="17"/>
      <c r="AJQ163" s="17"/>
      <c r="AJR163" s="17"/>
      <c r="AJS163" s="17"/>
      <c r="AJT163" s="17"/>
      <c r="AJU163" s="17"/>
      <c r="AJV163" s="17"/>
      <c r="AJW163" s="17"/>
      <c r="AJX163" s="17"/>
      <c r="AJY163" s="17"/>
      <c r="AJZ163" s="17"/>
      <c r="AKA163" s="17"/>
      <c r="AKB163" s="17"/>
      <c r="AKC163" s="17"/>
      <c r="AKD163" s="17"/>
      <c r="AKE163" s="17"/>
      <c r="AKF163" s="17"/>
      <c r="AKG163" s="17"/>
      <c r="AKH163" s="17"/>
      <c r="AKI163" s="17"/>
      <c r="AKJ163" s="17"/>
      <c r="AKK163" s="17"/>
      <c r="AKL163" s="17"/>
      <c r="AKM163" s="17"/>
      <c r="AKN163" s="17"/>
      <c r="AKO163" s="17"/>
      <c r="AKP163" s="17"/>
      <c r="AKQ163" s="17"/>
      <c r="AKR163" s="17"/>
      <c r="AKS163" s="17"/>
      <c r="AKT163" s="17"/>
      <c r="AKU163" s="17"/>
      <c r="AKV163" s="17"/>
      <c r="AKW163" s="17"/>
      <c r="AKX163" s="17"/>
      <c r="AKY163" s="17"/>
      <c r="AKZ163" s="17"/>
      <c r="ALA163" s="17"/>
      <c r="ALB163" s="17"/>
      <c r="ALC163" s="17"/>
      <c r="ALD163" s="17"/>
      <c r="ALE163" s="17"/>
      <c r="ALF163" s="17"/>
      <c r="ALG163" s="17"/>
      <c r="ALH163" s="17"/>
      <c r="ALI163" s="17"/>
      <c r="ALJ163" s="17"/>
      <c r="ALK163" s="17"/>
      <c r="ALL163" s="17"/>
      <c r="ALM163" s="17"/>
      <c r="ALN163" s="17"/>
      <c r="ALO163" s="17"/>
      <c r="ALP163" s="17"/>
      <c r="ALQ163" s="17"/>
      <c r="ALR163" s="17"/>
      <c r="ALS163" s="17"/>
      <c r="ALT163" s="17"/>
      <c r="ALU163" s="17"/>
      <c r="ALV163" s="17"/>
      <c r="ALW163" s="17"/>
      <c r="ALX163" s="17"/>
      <c r="ALY163" s="17"/>
      <c r="ALZ163" s="17"/>
      <c r="AMA163" s="17"/>
      <c r="AMB163" s="17"/>
      <c r="AMC163" s="17"/>
      <c r="AMD163" s="17"/>
      <c r="AME163" s="17"/>
      <c r="AMF163" s="17"/>
      <c r="AMG163" s="17"/>
      <c r="AMH163" s="17"/>
      <c r="AMI163" s="17"/>
      <c r="AMJ163" s="17"/>
      <c r="AMK163" s="17"/>
      <c r="AML163" s="17"/>
      <c r="AMM163" s="17"/>
      <c r="AMN163" s="17"/>
      <c r="AMO163" s="17"/>
      <c r="AMP163" s="17"/>
      <c r="AMQ163" s="17"/>
      <c r="AMR163" s="17"/>
      <c r="AMS163" s="17"/>
      <c r="AMT163" s="17"/>
      <c r="AMU163" s="17"/>
      <c r="AMV163" s="17"/>
      <c r="AMW163" s="17"/>
      <c r="AMX163" s="17"/>
      <c r="AMY163" s="17"/>
      <c r="AMZ163" s="17"/>
      <c r="ANA163" s="17"/>
      <c r="ANB163" s="17"/>
      <c r="ANC163" s="17"/>
      <c r="AND163" s="17"/>
      <c r="ANE163" s="17"/>
      <c r="ANF163" s="17"/>
      <c r="ANG163" s="17"/>
      <c r="ANH163" s="17"/>
      <c r="ANI163" s="17"/>
      <c r="ANJ163" s="17"/>
      <c r="ANK163" s="17"/>
      <c r="ANL163" s="17"/>
      <c r="ANM163" s="17"/>
      <c r="ANN163" s="17"/>
      <c r="ANO163" s="17"/>
      <c r="ANP163" s="17"/>
      <c r="ANQ163" s="17"/>
      <c r="ANR163" s="17"/>
      <c r="ANS163" s="17"/>
      <c r="ANT163" s="17"/>
      <c r="ANU163" s="17"/>
      <c r="ANV163" s="17"/>
      <c r="ANW163" s="17"/>
      <c r="ANX163" s="17"/>
      <c r="ANY163" s="17"/>
      <c r="ANZ163" s="17"/>
      <c r="AOA163" s="17"/>
      <c r="AOB163" s="17"/>
      <c r="AOC163" s="17"/>
      <c r="AOD163" s="17"/>
      <c r="AOE163" s="17"/>
      <c r="AOF163" s="17"/>
      <c r="AOG163" s="17"/>
      <c r="AOH163" s="17"/>
      <c r="AOI163" s="17"/>
      <c r="AOJ163" s="17"/>
      <c r="AOK163" s="17"/>
      <c r="AOL163" s="17"/>
      <c r="AOM163" s="17"/>
      <c r="AON163" s="17"/>
      <c r="AOO163" s="17"/>
      <c r="AOP163" s="17"/>
      <c r="AOQ163" s="17"/>
      <c r="AOR163" s="17"/>
      <c r="AOS163" s="17"/>
      <c r="AOT163" s="17"/>
      <c r="AOU163" s="17"/>
      <c r="AOV163" s="17"/>
      <c r="AOW163" s="17"/>
      <c r="AOX163" s="17"/>
      <c r="AOY163" s="17"/>
      <c r="AOZ163" s="17"/>
      <c r="APA163" s="17"/>
      <c r="APB163" s="17"/>
      <c r="APC163" s="17"/>
      <c r="APD163" s="17"/>
      <c r="APE163" s="17"/>
      <c r="APF163" s="17"/>
      <c r="APG163" s="17"/>
      <c r="APH163" s="17"/>
      <c r="API163" s="17"/>
      <c r="APJ163" s="17"/>
      <c r="APK163" s="17"/>
      <c r="APL163" s="17"/>
      <c r="APM163" s="17"/>
      <c r="APN163" s="17"/>
      <c r="APO163" s="17"/>
      <c r="APP163" s="17"/>
      <c r="APQ163" s="17"/>
      <c r="APR163" s="17"/>
      <c r="APS163" s="17"/>
      <c r="APT163" s="17"/>
      <c r="APU163" s="17"/>
      <c r="APV163" s="17"/>
      <c r="APW163" s="17"/>
      <c r="APX163" s="17"/>
      <c r="APY163" s="17"/>
      <c r="APZ163" s="17"/>
      <c r="AQA163" s="17"/>
      <c r="AQB163" s="17"/>
      <c r="AQC163" s="17"/>
      <c r="AQD163" s="17"/>
      <c r="AQE163" s="17"/>
      <c r="AQF163" s="17"/>
      <c r="AQG163" s="17"/>
      <c r="AQH163" s="17"/>
      <c r="AQI163" s="17"/>
      <c r="AQJ163" s="17"/>
      <c r="AQK163" s="17"/>
      <c r="AQL163" s="17"/>
      <c r="AQM163" s="17"/>
      <c r="AQN163" s="17"/>
      <c r="AQO163" s="17"/>
      <c r="AQP163" s="17"/>
      <c r="AQQ163" s="14" t="s">
        <v>4015</v>
      </c>
      <c r="AQT163" s="17"/>
      <c r="AQU163" s="17"/>
      <c r="AQV163" s="17"/>
      <c r="AQW163" s="17"/>
      <c r="AQX163" s="17"/>
      <c r="AQY163" s="17"/>
      <c r="AQZ163" s="17"/>
      <c r="ARA163" s="17"/>
      <c r="ARB163" s="17"/>
      <c r="ARC163" s="17"/>
      <c r="ARD163" s="17"/>
      <c r="ARE163" s="14" t="s">
        <v>4016</v>
      </c>
      <c r="ARG163" s="17"/>
      <c r="ARH163" s="17"/>
      <c r="ARI163" s="17"/>
      <c r="ARJ163" s="17"/>
      <c r="ARK163" s="17"/>
      <c r="ARL163" s="17"/>
      <c r="ARM163" s="17"/>
      <c r="ARN163" s="17"/>
      <c r="ARO163" s="17"/>
      <c r="ARP163" s="17"/>
      <c r="ARQ163" s="17"/>
      <c r="ARR163" s="17"/>
      <c r="ARS163" s="17"/>
      <c r="ART163" s="17"/>
      <c r="ARU163" s="17"/>
      <c r="ARV163" s="17"/>
      <c r="ARW163" s="17"/>
      <c r="ARX163" s="17"/>
      <c r="ARY163" s="17"/>
      <c r="ARZ163" s="17"/>
      <c r="ASA163" s="17"/>
      <c r="ASB163" s="17"/>
      <c r="ASC163" s="17"/>
      <c r="ASD163" s="17"/>
      <c r="ASE163" s="17"/>
      <c r="ASF163" s="17"/>
      <c r="ASG163" s="17"/>
      <c r="ASH163" s="17"/>
      <c r="ASI163" s="17"/>
      <c r="ASJ163" s="17"/>
      <c r="ASK163" s="17"/>
      <c r="ASL163" s="17"/>
      <c r="ASM163" s="17"/>
      <c r="ASN163" s="17"/>
      <c r="ASO163" s="17"/>
      <c r="ASP163" s="17"/>
      <c r="ASQ163" s="17"/>
      <c r="ASR163" s="17"/>
      <c r="ASS163" s="17"/>
      <c r="AST163" s="17"/>
      <c r="ASU163" s="17"/>
      <c r="ASV163" s="17"/>
      <c r="ASW163" s="17"/>
      <c r="ASX163" s="17"/>
      <c r="ASY163" s="17"/>
      <c r="ASZ163" s="17"/>
      <c r="ATA163" s="17"/>
      <c r="ATB163" s="17"/>
      <c r="ATC163" s="17"/>
      <c r="ATD163" s="17"/>
      <c r="ATE163" s="17"/>
      <c r="ATF163" s="17"/>
      <c r="ATG163" s="17"/>
      <c r="ATH163" s="17"/>
      <c r="ATI163" s="17"/>
      <c r="ATJ163" s="17"/>
      <c r="ATK163" s="17"/>
      <c r="ATL163" s="17"/>
      <c r="ATM163" s="17"/>
      <c r="ATN163" s="17"/>
      <c r="ATO163" s="17"/>
      <c r="ATP163" s="17"/>
      <c r="ATQ163" s="17"/>
      <c r="ATR163" s="17"/>
      <c r="ATS163" s="17"/>
      <c r="ATT163" s="17"/>
      <c r="ATU163" s="17"/>
      <c r="ATV163" s="17"/>
      <c r="ATW163" s="17"/>
      <c r="ATX163" s="17"/>
      <c r="ATY163" s="17"/>
      <c r="ATZ163" s="17"/>
      <c r="AUA163" s="17"/>
      <c r="AUB163" s="17"/>
      <c r="AUC163" s="17"/>
      <c r="AUD163" s="17"/>
      <c r="AUE163" s="17"/>
      <c r="AUF163" s="17"/>
      <c r="AUG163" s="17"/>
      <c r="AUH163" s="17"/>
      <c r="AUI163" s="17"/>
      <c r="AUJ163" s="17"/>
      <c r="AUK163" s="17"/>
      <c r="AUL163" s="17"/>
      <c r="AUM163" s="17"/>
      <c r="AUN163" s="17"/>
      <c r="AUO163" s="17"/>
      <c r="AUP163" s="17"/>
      <c r="AUQ163" s="17"/>
      <c r="AUR163" s="17"/>
      <c r="AUS163" s="17"/>
      <c r="AUT163" s="17"/>
      <c r="AUU163" s="17"/>
      <c r="AUV163" s="17"/>
      <c r="AUW163" s="17"/>
      <c r="AUX163" s="17"/>
      <c r="AUY163" s="17"/>
      <c r="AUZ163" s="17"/>
      <c r="AVA163" s="17"/>
      <c r="AVB163" s="17"/>
      <c r="AVC163" s="17"/>
      <c r="AVD163" s="17"/>
      <c r="AVE163" s="17"/>
      <c r="AVF163" s="17"/>
      <c r="AVG163" s="17"/>
      <c r="AVH163" s="17"/>
      <c r="AVI163" s="17"/>
      <c r="AVJ163" s="17"/>
      <c r="AVK163" s="17"/>
      <c r="AVL163" s="17"/>
      <c r="AVM163" s="17"/>
      <c r="AVN163" s="17"/>
      <c r="AVO163" s="17"/>
      <c r="AVP163" s="17"/>
      <c r="AVQ163" s="17"/>
      <c r="AVR163" s="17"/>
      <c r="AVS163" s="17"/>
      <c r="AVT163" s="17"/>
      <c r="AVU163" s="17"/>
      <c r="AVV163" s="17"/>
      <c r="AVW163" s="17"/>
      <c r="AVX163" s="17"/>
      <c r="AVY163" s="17"/>
      <c r="AVZ163" s="17"/>
      <c r="AWA163" s="17"/>
      <c r="AWB163" s="17"/>
      <c r="AWC163" s="17"/>
      <c r="AWD163" s="17"/>
      <c r="AWE163" s="17"/>
      <c r="AWF163" s="17"/>
      <c r="AWG163" s="17"/>
      <c r="AWH163" s="17"/>
      <c r="AWI163" s="17"/>
      <c r="AWJ163" s="17"/>
      <c r="AWK163" s="17"/>
      <c r="AWL163" s="17"/>
      <c r="AWM163" s="17"/>
      <c r="AWN163" s="17"/>
      <c r="AWO163" s="17"/>
      <c r="AWP163" s="17"/>
      <c r="AWQ163" s="17"/>
      <c r="AWR163" s="17"/>
      <c r="AWS163" s="17"/>
      <c r="AWT163" s="17"/>
      <c r="AWU163" s="17"/>
      <c r="AWV163" s="17"/>
      <c r="AWW163" s="17"/>
      <c r="AWX163" s="17"/>
      <c r="AWY163" s="17"/>
      <c r="AWZ163" s="17"/>
      <c r="AXA163" s="17"/>
      <c r="AXB163" s="17"/>
      <c r="AXC163" s="17"/>
      <c r="AXD163" s="17"/>
      <c r="AXE163" s="17"/>
      <c r="AXF163" s="17"/>
      <c r="AXG163" s="17"/>
      <c r="AXH163" s="17"/>
      <c r="AXI163" s="17"/>
      <c r="AXJ163" s="17"/>
      <c r="AXK163" s="17"/>
      <c r="AXL163" s="17"/>
      <c r="AXM163" s="17"/>
      <c r="AXN163" s="17"/>
      <c r="AXO163" s="17"/>
      <c r="AXP163" s="17"/>
      <c r="AXQ163" s="17"/>
      <c r="AXR163" s="17"/>
      <c r="AXS163" s="17"/>
      <c r="AXT163" s="17"/>
      <c r="AXU163" s="17"/>
      <c r="AXV163" s="17"/>
      <c r="AXW163" s="17"/>
      <c r="AXX163" s="17"/>
      <c r="AXY163" s="17"/>
      <c r="AXZ163" s="17"/>
      <c r="AYA163" s="17"/>
      <c r="AYB163" s="17"/>
      <c r="AYC163" s="17"/>
      <c r="AYD163" s="17"/>
      <c r="AYE163" s="17"/>
      <c r="AYF163" s="17"/>
      <c r="AYG163" s="17"/>
      <c r="AYH163" s="17"/>
      <c r="AYI163" s="17"/>
      <c r="AYJ163" s="17"/>
      <c r="AYK163" s="17"/>
      <c r="AYL163" s="17"/>
      <c r="AYM163" s="17"/>
      <c r="AYN163" s="17"/>
      <c r="AYO163" s="17"/>
      <c r="AYP163" s="17"/>
      <c r="AYQ163" s="17"/>
      <c r="AYR163" s="17"/>
      <c r="AYS163" s="17"/>
      <c r="AYT163" s="17"/>
      <c r="AYU163" s="17"/>
      <c r="AYV163" s="17"/>
      <c r="AYW163" s="17"/>
      <c r="AYX163" s="17"/>
      <c r="AYY163" s="17"/>
      <c r="AYZ163" s="17"/>
      <c r="AZA163" s="17"/>
      <c r="AZB163" s="17"/>
      <c r="AZC163" s="17"/>
      <c r="AZD163" s="17"/>
      <c r="AZE163" s="17"/>
      <c r="AZF163" s="17"/>
      <c r="AZG163" s="17"/>
      <c r="AZH163" s="17"/>
      <c r="AZI163" s="17"/>
      <c r="AZJ163" s="17"/>
      <c r="AZK163" s="17"/>
      <c r="AZL163" s="17"/>
      <c r="AZM163" s="17"/>
      <c r="AZN163" s="17"/>
      <c r="AZO163" s="17"/>
      <c r="AZP163" s="17"/>
      <c r="AZQ163" s="17"/>
      <c r="AZR163" s="17"/>
      <c r="AZS163" s="17"/>
      <c r="AZT163" s="17"/>
      <c r="AZU163" s="17"/>
      <c r="AZV163" s="17"/>
      <c r="AZW163" s="17"/>
      <c r="AZX163" s="17"/>
      <c r="AZY163" s="17"/>
      <c r="AZZ163" s="17"/>
      <c r="BAA163" s="17"/>
      <c r="BAB163" s="17"/>
      <c r="BAC163" s="17"/>
      <c r="BAD163" s="17"/>
      <c r="BAE163" s="17"/>
      <c r="BAF163" s="17"/>
      <c r="BAG163" s="17"/>
      <c r="BAH163" s="17"/>
      <c r="BAI163" s="17"/>
      <c r="BAJ163" s="17"/>
      <c r="BAK163" s="17"/>
      <c r="BAL163" s="17"/>
      <c r="BAM163" s="17"/>
      <c r="BAN163" s="17"/>
      <c r="BAO163" s="17"/>
      <c r="BAP163" s="17"/>
      <c r="BAQ163" s="17"/>
      <c r="BAR163" s="17"/>
      <c r="BAS163" s="17"/>
      <c r="BAT163" s="17"/>
      <c r="BAU163" s="17"/>
      <c r="BAV163" s="17"/>
      <c r="BAW163" s="17"/>
      <c r="BAX163" s="17"/>
      <c r="BAY163" s="17"/>
      <c r="BAZ163" s="17"/>
      <c r="BBA163" s="17"/>
      <c r="BBB163" s="17"/>
      <c r="BBC163" s="17"/>
      <c r="BBD163" s="17"/>
      <c r="BBE163" s="17"/>
      <c r="BBF163" s="17"/>
      <c r="BBG163" s="17"/>
      <c r="BBH163" s="17"/>
      <c r="BBI163" s="17"/>
      <c r="BBJ163" s="17"/>
      <c r="BBK163" s="17"/>
      <c r="BBL163" s="17"/>
      <c r="BBM163" s="17"/>
      <c r="BBN163" s="17"/>
      <c r="BBO163" s="17"/>
      <c r="BBP163" s="17"/>
      <c r="BBQ163" s="17"/>
      <c r="BBR163" s="17"/>
      <c r="BBS163" s="17"/>
      <c r="BBT163" s="17"/>
      <c r="BBU163" s="17"/>
      <c r="BBV163" s="17"/>
      <c r="BBW163" s="17"/>
      <c r="BBX163" s="17"/>
      <c r="BBY163" s="17"/>
      <c r="BBZ163" s="17"/>
      <c r="BCA163" s="17"/>
      <c r="BCB163" s="17"/>
      <c r="BCC163" s="17"/>
      <c r="BCD163" s="17"/>
      <c r="BCE163" s="17"/>
      <c r="BCF163" s="17"/>
      <c r="BCG163" s="17"/>
      <c r="BCH163" s="17"/>
      <c r="BCI163" s="17"/>
      <c r="BCJ163" s="17"/>
      <c r="BCK163" s="17"/>
      <c r="BCL163" s="17"/>
      <c r="BCM163" s="17"/>
      <c r="BCN163" s="17"/>
      <c r="BCO163" s="17"/>
      <c r="BCP163" s="17"/>
      <c r="BCQ163" s="17"/>
      <c r="BCR163" s="17"/>
      <c r="BCS163" s="17"/>
      <c r="BCT163" s="17"/>
      <c r="BCU163" s="17"/>
      <c r="BCV163" s="17"/>
      <c r="BCW163" s="17"/>
      <c r="BCX163" s="17"/>
      <c r="BCY163" s="17"/>
      <c r="BCZ163" s="17"/>
      <c r="BDA163" s="17"/>
      <c r="BDB163" s="17"/>
      <c r="BDC163" s="17"/>
      <c r="BDD163" s="17"/>
      <c r="BDE163" s="17"/>
      <c r="BDF163" s="17"/>
      <c r="BDG163" s="17"/>
      <c r="BDH163" s="17"/>
      <c r="BDI163" s="17"/>
      <c r="BDJ163" s="17"/>
      <c r="BDK163" s="17"/>
      <c r="BDL163" s="17"/>
      <c r="BDM163" s="17"/>
      <c r="BDN163" s="17"/>
      <c r="BDO163" s="17"/>
      <c r="BDP163" s="17"/>
      <c r="BDQ163" s="17"/>
      <c r="BDR163" s="17"/>
      <c r="BDS163" s="17"/>
      <c r="BDT163" s="17"/>
      <c r="BDU163" s="17"/>
      <c r="BDV163" s="17"/>
      <c r="BDW163" s="17"/>
      <c r="BDX163" s="17"/>
      <c r="BDY163" s="17"/>
      <c r="BDZ163" s="17"/>
      <c r="BEA163" s="17"/>
      <c r="BEB163" s="17"/>
      <c r="BEC163" s="17"/>
      <c r="BED163" s="17"/>
      <c r="BEE163" s="17"/>
      <c r="BEF163" s="17"/>
      <c r="BEG163" s="17"/>
      <c r="BEH163" s="17"/>
      <c r="BEI163" s="17"/>
      <c r="BEJ163" s="17"/>
      <c r="BEK163" s="17"/>
      <c r="BEL163" s="17"/>
      <c r="BEM163" s="17"/>
      <c r="BEN163" s="17"/>
      <c r="BEO163" s="17"/>
      <c r="BEP163" s="17"/>
      <c r="BEQ163" s="17"/>
      <c r="BER163" s="17"/>
      <c r="BES163" s="17"/>
      <c r="BET163" s="17"/>
      <c r="BEU163" s="17"/>
      <c r="BEV163" s="17"/>
      <c r="BEW163" s="17"/>
      <c r="BEX163" s="17"/>
      <c r="BEY163" s="17"/>
      <c r="BEZ163" s="17"/>
      <c r="BFA163" s="17"/>
      <c r="BFB163" s="17"/>
      <c r="BFC163" s="17"/>
      <c r="BFD163" s="17"/>
      <c r="BFE163" s="17"/>
      <c r="BFF163" s="17"/>
      <c r="BFG163" s="17"/>
      <c r="BFH163" s="17"/>
      <c r="BFI163" s="17"/>
      <c r="BFJ163" s="17"/>
      <c r="BFK163" s="17"/>
      <c r="BFL163" s="17"/>
      <c r="BFM163" s="17"/>
      <c r="BFN163" s="17"/>
      <c r="BFO163" s="17"/>
      <c r="BFP163" s="17"/>
      <c r="BFQ163" s="17"/>
      <c r="BFR163" s="17"/>
      <c r="BFS163" s="17"/>
      <c r="BFT163" s="17"/>
      <c r="BFU163" s="17"/>
      <c r="BFV163" s="17"/>
      <c r="BFW163" s="17"/>
      <c r="BFX163" s="17"/>
      <c r="BFY163" s="17"/>
      <c r="BFZ163" s="17"/>
      <c r="BGA163" s="17"/>
      <c r="BGB163" s="17"/>
      <c r="BGC163" s="17"/>
      <c r="BGD163" s="17"/>
      <c r="BGE163" s="17"/>
      <c r="BGF163" s="17"/>
      <c r="BGG163" s="17"/>
      <c r="BGH163" s="17"/>
      <c r="BGI163" s="17"/>
      <c r="BGJ163" s="17"/>
      <c r="BGK163" s="17"/>
      <c r="BGL163" s="17"/>
      <c r="BGM163" s="17"/>
      <c r="BGN163" s="17"/>
      <c r="BGO163" s="17"/>
      <c r="BGP163" s="17"/>
      <c r="BGQ163" s="17"/>
      <c r="BGR163" s="17"/>
      <c r="BGS163" s="17"/>
      <c r="BGT163" s="17"/>
      <c r="BGU163" s="17"/>
      <c r="BGV163" s="17"/>
      <c r="BGW163" s="17"/>
      <c r="BGX163" s="17"/>
      <c r="BGY163" s="17"/>
      <c r="BGZ163" s="17"/>
      <c r="BHA163" s="17"/>
      <c r="BHB163" s="17"/>
      <c r="BHC163" s="17"/>
      <c r="BHD163" s="17"/>
      <c r="BHE163" s="17"/>
      <c r="BHF163" s="17"/>
      <c r="BHG163" s="17"/>
      <c r="BHH163" s="17"/>
      <c r="BHI163" s="17"/>
      <c r="BHJ163" s="17"/>
      <c r="BHK163" s="17"/>
      <c r="BHL163" s="17"/>
      <c r="BHM163" s="17"/>
      <c r="BHN163" s="17"/>
      <c r="BHO163" s="17"/>
      <c r="BHP163" s="17"/>
      <c r="BHQ163" s="17"/>
      <c r="BHR163" s="17"/>
      <c r="BHS163" s="17"/>
      <c r="BHT163" s="17"/>
      <c r="BHU163" s="17"/>
      <c r="BHV163" s="17"/>
      <c r="BHW163" s="17"/>
      <c r="BHX163" s="17"/>
      <c r="BHY163" s="17"/>
      <c r="BHZ163" s="17"/>
      <c r="BIA163" s="17"/>
      <c r="BIB163" s="17"/>
      <c r="BIC163" s="17"/>
      <c r="BID163" s="17"/>
      <c r="BIE163" s="17"/>
      <c r="BIF163" s="17"/>
      <c r="BIG163" s="17"/>
      <c r="BIH163" s="17"/>
      <c r="BII163" s="17"/>
      <c r="BIJ163" s="17"/>
      <c r="BIK163" s="17"/>
      <c r="BIL163" s="17"/>
      <c r="BIM163" s="17"/>
      <c r="BIN163" s="17"/>
      <c r="BIO163" s="17"/>
      <c r="BIP163" s="17"/>
      <c r="BIQ163" s="17"/>
      <c r="BIR163" s="17"/>
      <c r="BIS163" s="17"/>
      <c r="BIT163" s="17"/>
      <c r="BIU163" s="17"/>
      <c r="BIV163" s="17"/>
      <c r="BIW163" s="17"/>
      <c r="BIX163" s="17"/>
      <c r="BIY163" s="17"/>
      <c r="BIZ163" s="17"/>
      <c r="BJA163" s="17"/>
      <c r="BJB163" s="17"/>
      <c r="BJC163" s="17"/>
      <c r="BJD163" s="14" t="s">
        <v>4017</v>
      </c>
      <c r="BJE163" s="14" t="s">
        <v>2573</v>
      </c>
      <c r="BJF163" s="17"/>
      <c r="BJG163" s="14" t="s">
        <v>4046</v>
      </c>
      <c r="BJH163" s="14" t="s">
        <v>4032</v>
      </c>
      <c r="BJI163" s="14" t="s">
        <v>2871</v>
      </c>
      <c r="BJJ163" s="14" t="s">
        <v>2943</v>
      </c>
      <c r="BJK163" s="14" t="s">
        <v>2943</v>
      </c>
      <c r="BJL163" s="14" t="s">
        <v>4047</v>
      </c>
      <c r="BJM163" s="14" t="s">
        <v>4048</v>
      </c>
      <c r="BJN163" s="14" t="s">
        <v>4049</v>
      </c>
      <c r="BJO163" s="16">
        <v>0.007</v>
      </c>
      <c r="BJP163" s="17"/>
      <c r="BJQ163" s="20">
        <v>2279175.0</v>
      </c>
      <c r="BJR163" s="17"/>
      <c r="BJS163" s="17"/>
      <c r="BJT163" s="17"/>
      <c r="BJU163" s="17"/>
      <c r="BJV163" s="17"/>
      <c r="BJW163" s="17"/>
      <c r="BJX163" s="17"/>
      <c r="BJY163" s="17"/>
      <c r="BJZ163" s="17"/>
      <c r="BKA163" s="17"/>
      <c r="BKB163" s="17"/>
      <c r="BKC163" s="17"/>
      <c r="BKD163" s="17"/>
      <c r="BKE163" s="17"/>
      <c r="BKF163" s="17"/>
      <c r="BKG163" s="17"/>
      <c r="BKH163" s="17"/>
      <c r="BKI163" s="17"/>
      <c r="BKJ163" s="17"/>
      <c r="BKK163" s="17"/>
      <c r="BKL163" s="17"/>
      <c r="BKM163" s="17"/>
      <c r="BKN163" s="17"/>
      <c r="BKO163" s="17"/>
      <c r="BKP163" s="17"/>
      <c r="BKQ163" s="17"/>
      <c r="BKR163" s="17"/>
      <c r="BKS163" s="17"/>
      <c r="BKT163" s="17"/>
      <c r="BKU163" s="17"/>
      <c r="BKV163" s="17"/>
      <c r="BKW163" s="17"/>
      <c r="BKX163" s="17"/>
      <c r="BKY163" s="17"/>
      <c r="BKZ163" s="17"/>
      <c r="BLA163" s="17"/>
      <c r="BLB163" s="17"/>
      <c r="BLC163" s="17"/>
      <c r="BLD163" s="17"/>
      <c r="BLE163" s="17"/>
      <c r="BLF163" s="17"/>
      <c r="BLG163" s="17"/>
      <c r="BLH163" s="17"/>
      <c r="BLI163" s="17"/>
      <c r="BLJ163" s="17"/>
      <c r="BLK163" s="17"/>
      <c r="BLL163" s="17"/>
      <c r="BLM163" s="17"/>
      <c r="BLN163" s="17"/>
      <c r="BLO163" s="17"/>
      <c r="BLP163" s="17"/>
      <c r="BLQ163" s="17"/>
      <c r="BLR163" s="17"/>
      <c r="BLS163" s="17"/>
      <c r="BLT163" s="17"/>
      <c r="BLU163" s="17"/>
      <c r="BLV163" s="17"/>
      <c r="BLW163" s="17"/>
      <c r="BLX163" s="17"/>
      <c r="BLY163" s="17"/>
      <c r="BLZ163" s="17"/>
      <c r="BMA163" s="17"/>
      <c r="BMB163" s="17"/>
      <c r="BMC163" s="17"/>
      <c r="BMD163" s="17"/>
      <c r="BME163" s="17"/>
      <c r="BMF163" s="17"/>
      <c r="BMG163" s="17"/>
      <c r="BMH163" s="17"/>
      <c r="BMI163" s="17"/>
      <c r="BMJ163" s="17"/>
      <c r="BMK163" s="17"/>
      <c r="BML163" s="17"/>
      <c r="BMM163" s="17"/>
      <c r="BMN163" s="17"/>
      <c r="BMO163" s="17"/>
      <c r="BMP163" s="17"/>
      <c r="BMQ163" s="17"/>
      <c r="BMR163" s="17"/>
      <c r="BMS163" s="17"/>
      <c r="BMT163" s="17"/>
      <c r="BMU163" s="17"/>
      <c r="BMV163" s="17"/>
      <c r="BMW163" s="17"/>
      <c r="BMX163" s="17"/>
      <c r="BMY163" s="17"/>
      <c r="BMZ163" s="17"/>
      <c r="BNA163" s="17"/>
      <c r="BNB163" s="17"/>
      <c r="BNC163" s="17"/>
      <c r="BND163" s="17"/>
      <c r="BNE163" s="17"/>
      <c r="BNF163" s="17"/>
      <c r="BNG163" s="17"/>
      <c r="BNH163" s="17"/>
      <c r="BNI163" s="17"/>
      <c r="BNJ163" s="17"/>
      <c r="BNK163" s="17"/>
      <c r="BNL163" s="17"/>
      <c r="BNM163" s="17"/>
      <c r="BNN163" s="17"/>
      <c r="BNO163" s="17"/>
      <c r="BNP163" s="17"/>
      <c r="BNQ163" s="17"/>
      <c r="BNR163" s="17"/>
      <c r="BNS163" s="17"/>
      <c r="BNT163" s="17"/>
      <c r="BNU163" s="17"/>
      <c r="BNV163" s="17"/>
      <c r="BNW163" s="17"/>
      <c r="BNX163" s="17"/>
      <c r="BNY163" s="17"/>
      <c r="BNZ163" s="17"/>
      <c r="BOA163" s="17"/>
      <c r="BOB163" s="17"/>
      <c r="BOC163" s="17"/>
      <c r="BOD163" s="17"/>
      <c r="BOE163" s="17"/>
      <c r="BOF163" s="17"/>
      <c r="BOG163" s="17"/>
      <c r="BOH163" s="17"/>
      <c r="BOI163" s="17"/>
      <c r="BOJ163" s="17"/>
      <c r="BOK163" s="17"/>
      <c r="BOL163" s="17"/>
      <c r="BOM163" s="17"/>
      <c r="BON163" s="17"/>
      <c r="BOO163" s="17"/>
      <c r="BOP163" s="17"/>
      <c r="BOQ163" s="17"/>
      <c r="BOR163" s="17"/>
      <c r="BOS163" s="17"/>
      <c r="BOT163" s="17"/>
      <c r="BOU163" s="17"/>
      <c r="BOV163" s="17"/>
      <c r="BOW163" s="17"/>
      <c r="BOX163" s="17"/>
      <c r="BOY163" s="17"/>
      <c r="BOZ163" s="17"/>
      <c r="BPA163" s="17"/>
      <c r="BPB163" s="17"/>
      <c r="BPC163" s="17"/>
      <c r="BPD163" s="17"/>
      <c r="BPE163" s="17"/>
      <c r="BPF163" s="17"/>
      <c r="BPG163" s="17"/>
      <c r="BPH163" s="17"/>
      <c r="BPI163" s="17"/>
      <c r="BPJ163" s="17"/>
      <c r="BPK163" s="17"/>
      <c r="BPL163" s="17"/>
      <c r="BPM163" s="17"/>
      <c r="BPN163" s="17"/>
      <c r="BPO163" s="17"/>
      <c r="BPP163" s="17"/>
      <c r="BPQ163" s="17"/>
      <c r="BPR163" s="17"/>
      <c r="BPS163" s="17"/>
      <c r="BPT163" s="17"/>
      <c r="BPU163" s="17"/>
      <c r="BPV163" s="17"/>
      <c r="BPW163" s="17"/>
      <c r="BPX163" s="17"/>
      <c r="BPY163" s="17"/>
      <c r="BPZ163" s="17"/>
      <c r="BQA163" s="17"/>
      <c r="BQB163" s="17"/>
      <c r="BQC163" s="17"/>
      <c r="BQD163" s="17"/>
      <c r="BQE163" s="17"/>
      <c r="BQF163" s="17"/>
      <c r="BQG163" s="17"/>
      <c r="BQH163" s="17"/>
      <c r="BQI163" s="17"/>
      <c r="BQJ163" s="17"/>
      <c r="BQK163" s="17"/>
      <c r="BQL163" s="17"/>
      <c r="BQM163" s="17"/>
      <c r="BQN163" s="17"/>
      <c r="BQO163" s="17"/>
      <c r="BQP163" s="17"/>
      <c r="BQQ163" s="17"/>
      <c r="BQR163" s="17"/>
      <c r="BQS163" s="17"/>
      <c r="BQT163" s="17"/>
      <c r="BQU163" s="17"/>
      <c r="BQV163" s="17"/>
      <c r="BQW163" s="17"/>
      <c r="BQX163" s="17"/>
      <c r="BQY163" s="17"/>
      <c r="BQZ163" s="17"/>
      <c r="BRA163" s="17"/>
      <c r="BRB163" s="17"/>
      <c r="BRC163" s="17"/>
      <c r="BRD163" s="17"/>
      <c r="BRE163" s="17"/>
      <c r="BRF163" s="17"/>
      <c r="BRG163" s="17"/>
      <c r="BRH163" s="17"/>
      <c r="BRI163" s="17"/>
      <c r="BRJ163" s="17"/>
      <c r="BRK163" s="17"/>
      <c r="BRL163" s="17"/>
      <c r="BRM163" s="17"/>
      <c r="BRN163" s="17"/>
      <c r="BRO163" s="17"/>
      <c r="BRP163" s="17"/>
      <c r="BRQ163" s="17"/>
      <c r="BRR163" s="17"/>
      <c r="BRS163" s="17"/>
      <c r="BRT163" s="17"/>
      <c r="BRU163" s="17"/>
      <c r="BRV163" s="17"/>
      <c r="BRW163" s="17"/>
      <c r="BRX163" s="17"/>
      <c r="BRY163" s="17"/>
      <c r="BRZ163" s="17"/>
      <c r="BSA163" s="17"/>
      <c r="BSB163" s="17"/>
      <c r="BSC163" s="17"/>
      <c r="BSD163" s="17"/>
      <c r="BSE163" s="17"/>
      <c r="BSF163" s="17"/>
      <c r="BSG163" s="17"/>
      <c r="BSH163" s="17"/>
      <c r="BSI163" s="17"/>
      <c r="BSJ163" s="17"/>
      <c r="BSK163" s="17"/>
      <c r="BSL163" s="17"/>
      <c r="BSM163" s="17"/>
      <c r="BSN163" s="17"/>
      <c r="BSO163" s="17"/>
      <c r="BSP163" s="17"/>
      <c r="BSQ163" s="17"/>
      <c r="BSR163" s="17"/>
      <c r="BSS163" s="17"/>
      <c r="BST163" s="17"/>
      <c r="BSU163" s="17"/>
      <c r="BSV163" s="17"/>
      <c r="BSW163" s="17"/>
      <c r="BSX163" s="17"/>
      <c r="BSY163" s="17"/>
      <c r="BSZ163" s="17"/>
      <c r="BTA163" s="17"/>
      <c r="BTB163" s="17"/>
      <c r="BTC163" s="17"/>
      <c r="BTD163" s="17"/>
      <c r="BTE163" s="17"/>
      <c r="BTF163" s="17"/>
      <c r="BTG163" s="17"/>
      <c r="BTH163" s="17"/>
      <c r="BTI163" s="17"/>
      <c r="BTJ163" s="17"/>
      <c r="BTK163" s="17"/>
      <c r="BTL163" s="17"/>
      <c r="BTM163" s="17"/>
      <c r="BTN163" s="17"/>
      <c r="BTO163" s="17"/>
      <c r="BTP163" s="17"/>
      <c r="BTQ163" s="17"/>
      <c r="BTR163" s="17"/>
      <c r="BTS163" s="17"/>
      <c r="BTT163" s="17"/>
      <c r="BTU163" s="17"/>
      <c r="BTV163" s="17"/>
      <c r="BTW163" s="17"/>
      <c r="BTX163" s="17"/>
      <c r="BTY163" s="17"/>
      <c r="BTZ163" s="17"/>
      <c r="BUA163" s="17"/>
      <c r="BUB163" s="17"/>
      <c r="BUC163" s="17"/>
      <c r="BUD163" s="17"/>
      <c r="BUE163" s="17"/>
      <c r="BUF163" s="17"/>
      <c r="BUG163" s="17"/>
      <c r="BUH163" s="17"/>
      <c r="BUI163" s="17"/>
      <c r="BUJ163" s="17"/>
      <c r="BUK163" s="17"/>
      <c r="BUL163" s="17"/>
      <c r="BUM163" s="17"/>
      <c r="BUN163" s="17"/>
      <c r="BUO163" s="17"/>
      <c r="BUP163" s="17"/>
      <c r="BUQ163" s="17"/>
      <c r="BUR163" s="17"/>
      <c r="BUS163" s="17"/>
      <c r="BUT163" s="17"/>
      <c r="BUU163" s="17"/>
      <c r="BUV163" s="17"/>
      <c r="BUW163" s="17"/>
      <c r="BUX163" s="17"/>
      <c r="BUY163" s="17"/>
      <c r="BUZ163" s="17"/>
      <c r="BVA163" s="17"/>
      <c r="BVB163" s="17"/>
      <c r="BVC163" s="17"/>
      <c r="BVD163" s="17"/>
      <c r="BVE163" s="17"/>
      <c r="BVF163" s="17"/>
      <c r="BVG163" s="17"/>
      <c r="BVH163" s="17"/>
      <c r="BVI163" s="17"/>
      <c r="BVJ163" s="17"/>
      <c r="BVK163" s="17"/>
      <c r="BVL163" s="17"/>
      <c r="BVM163" s="17"/>
      <c r="BVN163" s="17"/>
      <c r="BVO163" s="17"/>
      <c r="BVP163" s="17"/>
      <c r="BVQ163" s="17"/>
      <c r="BVR163" s="17"/>
      <c r="BVS163" s="17"/>
      <c r="BVT163" s="17"/>
      <c r="BVU163" s="17"/>
      <c r="BVV163" s="17"/>
      <c r="BVW163" s="17"/>
      <c r="BVX163" s="17"/>
      <c r="BVY163" s="17"/>
      <c r="BVZ163" s="17"/>
      <c r="BWA163" s="17"/>
      <c r="BWB163" s="17"/>
      <c r="BWC163" s="17"/>
      <c r="BWD163" s="17"/>
      <c r="BWE163" s="17"/>
      <c r="BWF163" s="17"/>
      <c r="BWG163" s="17"/>
      <c r="BWH163" s="17"/>
      <c r="BWI163" s="17"/>
      <c r="BWJ163" s="17"/>
      <c r="BWK163" s="17"/>
      <c r="BWL163" s="17"/>
      <c r="BWM163" s="17"/>
      <c r="BWN163" s="17"/>
      <c r="BWO163" s="17"/>
      <c r="BWP163" s="17"/>
      <c r="BWQ163" s="17"/>
      <c r="BWR163" s="17"/>
      <c r="BWS163" s="17"/>
      <c r="BWT163" s="17"/>
      <c r="BWU163" s="17"/>
      <c r="BWV163" s="17"/>
      <c r="BWW163" s="17"/>
      <c r="BWX163" s="17"/>
      <c r="BWY163" s="17"/>
      <c r="BWZ163" s="17"/>
      <c r="BXA163" s="17"/>
      <c r="BXB163" s="17"/>
      <c r="BXC163" s="17"/>
      <c r="BXD163" s="17"/>
      <c r="BXE163" s="17"/>
      <c r="BXF163" s="17"/>
      <c r="BXG163" s="17"/>
      <c r="BXH163" s="17"/>
      <c r="BXI163" s="17"/>
      <c r="BXJ163" s="17"/>
      <c r="BXK163" s="17"/>
      <c r="BXL163" s="17"/>
      <c r="BXM163" s="17"/>
      <c r="BXN163" s="17"/>
      <c r="BXO163" s="17"/>
      <c r="BXP163" s="17"/>
      <c r="BXQ163" s="17"/>
      <c r="BXR163" s="17"/>
      <c r="BXS163" s="17"/>
      <c r="BXT163" s="17"/>
      <c r="BXU163" s="17"/>
      <c r="BXV163" s="17"/>
      <c r="BXW163" s="17"/>
      <c r="BXX163" s="17"/>
      <c r="BXY163" s="17"/>
      <c r="BXZ163" s="17"/>
      <c r="BYA163" s="17"/>
      <c r="BYB163" s="17"/>
      <c r="BYC163" s="17"/>
      <c r="BYD163" s="17"/>
      <c r="BYE163" s="17"/>
      <c r="BYF163" s="17"/>
      <c r="BYG163" s="17"/>
      <c r="BYH163" s="17"/>
      <c r="BYI163" s="17"/>
      <c r="BYJ163" s="17"/>
      <c r="BYK163" s="17"/>
      <c r="BYL163" s="17"/>
      <c r="BYM163" s="17"/>
      <c r="BYN163" s="17"/>
      <c r="BYO163" s="17"/>
      <c r="BYP163" s="17"/>
      <c r="BYQ163" s="17"/>
      <c r="BYR163" s="17"/>
      <c r="BYS163" s="17"/>
      <c r="BYT163" s="17"/>
      <c r="BYU163" s="17"/>
      <c r="BYV163" s="17"/>
      <c r="BYW163" s="17"/>
      <c r="BYX163" s="17"/>
      <c r="BYY163" s="17"/>
      <c r="BYZ163" s="17"/>
      <c r="BZA163" s="17"/>
      <c r="BZB163" s="17"/>
      <c r="BZC163" s="17"/>
      <c r="BZD163" s="17"/>
      <c r="BZE163" s="17"/>
      <c r="BZF163" s="17"/>
      <c r="BZG163" s="17"/>
      <c r="BZH163" s="17"/>
      <c r="BZI163" s="17"/>
      <c r="BZJ163" s="17"/>
      <c r="BZK163" s="17"/>
      <c r="BZL163" s="17"/>
      <c r="BZM163" s="17"/>
      <c r="BZN163" s="17"/>
      <c r="BZO163" s="17"/>
      <c r="BZP163" s="17"/>
      <c r="BZQ163" s="17"/>
      <c r="BZR163" s="17"/>
      <c r="BZS163" s="17"/>
      <c r="BZT163" s="17"/>
      <c r="BZU163" s="17"/>
      <c r="BZV163" s="17"/>
      <c r="BZW163" s="17"/>
      <c r="BZX163" s="17"/>
      <c r="BZY163" s="17"/>
      <c r="BZZ163" s="17"/>
      <c r="CAA163" s="17"/>
      <c r="CAB163" s="17"/>
      <c r="CAC163" s="17"/>
      <c r="CAD163" s="17"/>
      <c r="CAE163" s="17"/>
      <c r="CAF163" s="17"/>
      <c r="CAG163" s="17"/>
      <c r="CAH163" s="17"/>
      <c r="CAI163" s="17"/>
      <c r="CAJ163" s="17"/>
      <c r="CAK163" s="17"/>
      <c r="CAL163" s="17"/>
      <c r="CAM163" s="17"/>
      <c r="CAN163" s="17"/>
      <c r="CAO163" s="17"/>
      <c r="CAP163" s="17"/>
      <c r="CAQ163" s="17"/>
      <c r="CAR163" s="17"/>
      <c r="CAS163" s="17"/>
      <c r="CAT163" s="17"/>
      <c r="CAU163" s="17"/>
      <c r="CAV163" s="17"/>
      <c r="CAW163" s="17"/>
      <c r="CAX163" s="17"/>
      <c r="CAY163" s="17"/>
      <c r="CAZ163" s="17"/>
      <c r="CBA163" s="17"/>
      <c r="CBB163" s="17"/>
      <c r="CBC163" s="17"/>
      <c r="CBD163" s="17"/>
      <c r="CBE163" s="17"/>
      <c r="CBF163" s="17"/>
      <c r="CBG163" s="17"/>
      <c r="CBH163" s="17"/>
      <c r="CBI163" s="17"/>
      <c r="CBJ163" s="17"/>
      <c r="CBK163" s="17"/>
      <c r="CBL163" s="17"/>
      <c r="CBM163" s="17"/>
      <c r="CBN163" s="17"/>
      <c r="CBO163" s="17"/>
      <c r="CBP163" s="17"/>
      <c r="CBQ163" s="17"/>
      <c r="CBR163" s="17"/>
      <c r="CBS163" s="17"/>
      <c r="CBT163" s="17"/>
      <c r="CBU163" s="17"/>
      <c r="CBV163" s="17"/>
      <c r="CBW163" s="17"/>
      <c r="CBX163" s="17"/>
      <c r="CBY163" s="17"/>
      <c r="CBZ163" s="17"/>
      <c r="CCA163" s="17"/>
      <c r="CCB163" s="17"/>
      <c r="CCC163" s="17"/>
      <c r="CCD163" s="17"/>
      <c r="CCE163" s="17"/>
      <c r="CCF163" s="17"/>
      <c r="CCG163" s="17"/>
      <c r="CCH163" s="17"/>
      <c r="CCI163" s="17"/>
      <c r="CCJ163" s="17"/>
      <c r="CCK163" s="17"/>
      <c r="CCL163" s="17"/>
      <c r="CCM163" s="17"/>
      <c r="CCN163" s="17"/>
      <c r="CCO163" s="17"/>
      <c r="CCP163" s="17"/>
      <c r="CCQ163" s="17"/>
      <c r="CCR163" s="17"/>
      <c r="CCS163" s="17"/>
      <c r="CCT163" s="17"/>
      <c r="CCU163" s="17"/>
      <c r="CCV163" s="17"/>
      <c r="CCW163" s="17"/>
      <c r="CCX163" s="17"/>
      <c r="CCY163" s="17"/>
      <c r="CCZ163" s="17"/>
      <c r="CDA163" s="17"/>
      <c r="CDB163" s="17"/>
      <c r="CDC163" s="17"/>
      <c r="CDD163" s="17"/>
      <c r="CDE163" s="17"/>
      <c r="CDF163" s="17"/>
      <c r="CDG163" s="17"/>
      <c r="CDH163" s="17"/>
      <c r="CDI163" s="17"/>
      <c r="CDJ163" s="17"/>
      <c r="CDK163" s="17"/>
      <c r="CDL163" s="17"/>
      <c r="CDM163" s="17"/>
      <c r="CDN163" s="17"/>
      <c r="CDO163" s="17"/>
      <c r="CDP163" s="17"/>
      <c r="CDQ163" s="17"/>
      <c r="CDR163" s="17"/>
      <c r="CDS163" s="17"/>
      <c r="CDT163" s="17"/>
      <c r="CDU163" s="17"/>
    </row>
    <row r="164">
      <c r="A164" s="14" t="s">
        <v>4009</v>
      </c>
      <c r="B164" s="14" t="s">
        <v>4050</v>
      </c>
      <c r="C164" s="14" t="s">
        <v>3114</v>
      </c>
      <c r="D164" s="14" t="s">
        <v>3115</v>
      </c>
      <c r="E164" s="14" t="s">
        <v>3759</v>
      </c>
      <c r="F164" s="14" t="s">
        <v>2835</v>
      </c>
      <c r="I164" s="14" t="s">
        <v>2558</v>
      </c>
      <c r="J164" s="14" t="s">
        <v>3025</v>
      </c>
      <c r="K164" s="14" t="s">
        <v>2619</v>
      </c>
      <c r="L164" s="14" t="s">
        <v>2658</v>
      </c>
      <c r="M164" s="17"/>
      <c r="N164" s="14" t="s">
        <v>21</v>
      </c>
      <c r="O164" s="14" t="s">
        <v>21</v>
      </c>
      <c r="P164" s="14" t="s">
        <v>21</v>
      </c>
      <c r="Q164" s="16">
        <v>11.0</v>
      </c>
      <c r="R164" s="16">
        <v>4091369.0</v>
      </c>
      <c r="S164" s="16">
        <v>4091369.0</v>
      </c>
      <c r="T164" s="14" t="s">
        <v>2630</v>
      </c>
      <c r="U164" s="14" t="s">
        <v>2621</v>
      </c>
      <c r="V164" s="14" t="s">
        <v>3760</v>
      </c>
      <c r="W164" s="14" t="s">
        <v>3761</v>
      </c>
      <c r="X164" s="16">
        <v>0.1</v>
      </c>
      <c r="Y164" s="17"/>
      <c r="Z164" s="16">
        <v>5.0</v>
      </c>
      <c r="AA164" s="16">
        <v>44.0</v>
      </c>
      <c r="AB164" s="17"/>
      <c r="AC164" s="17"/>
      <c r="AD164" s="16">
        <v>11.0</v>
      </c>
      <c r="AE164" s="22">
        <v>45455.0</v>
      </c>
      <c r="AF164" s="17"/>
      <c r="AG164" s="17"/>
      <c r="AH164" s="17"/>
      <c r="AI164" s="17"/>
      <c r="AJ164" s="17"/>
      <c r="AK164" s="17"/>
      <c r="AL164" s="16">
        <v>50.0</v>
      </c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4" t="s">
        <v>3120</v>
      </c>
      <c r="BB164" s="17"/>
      <c r="BC164" s="17"/>
      <c r="BD164" s="17"/>
      <c r="BE164" s="17"/>
      <c r="BF164" s="17"/>
      <c r="BG164" s="16">
        <v>5.0</v>
      </c>
      <c r="BH164" s="14" t="s">
        <v>2564</v>
      </c>
      <c r="BI164" s="14" t="s">
        <v>2594</v>
      </c>
      <c r="BJ164" s="17"/>
      <c r="BK164" s="17"/>
      <c r="BL164" s="17"/>
      <c r="BM164" s="16">
        <v>0.36666667</v>
      </c>
      <c r="BN164" s="17"/>
      <c r="BO164" s="17"/>
      <c r="BP164" s="17"/>
      <c r="BQ164" s="17"/>
      <c r="BR164" s="17"/>
      <c r="BS164" s="17"/>
      <c r="BT164" s="17"/>
      <c r="BU164" s="14" t="s">
        <v>2567</v>
      </c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  <c r="KL164" s="17"/>
      <c r="KM164" s="17"/>
      <c r="KN164" s="17"/>
      <c r="KO164" s="17"/>
      <c r="KP164" s="17"/>
      <c r="KQ164" s="17"/>
      <c r="KR164" s="17"/>
      <c r="KS164" s="17"/>
      <c r="KT164" s="17"/>
      <c r="KU164" s="17"/>
      <c r="KV164" s="17"/>
      <c r="KW164" s="17"/>
      <c r="KX164" s="17"/>
      <c r="KY164" s="17"/>
      <c r="KZ164" s="17"/>
      <c r="LA164" s="17"/>
      <c r="LB164" s="17"/>
      <c r="LC164" s="17"/>
      <c r="LD164" s="17"/>
      <c r="LE164" s="17"/>
      <c r="LF164" s="17"/>
      <c r="LG164" s="17"/>
      <c r="LH164" s="17"/>
      <c r="LI164" s="17"/>
      <c r="LJ164" s="17"/>
      <c r="LK164" s="17"/>
      <c r="LL164" s="17"/>
      <c r="LM164" s="17"/>
      <c r="LN164" s="17"/>
      <c r="LO164" s="17"/>
      <c r="LP164" s="17"/>
      <c r="LQ164" s="17"/>
      <c r="LR164" s="17"/>
      <c r="LS164" s="17"/>
      <c r="LT164" s="17"/>
      <c r="LU164" s="17"/>
      <c r="LV164" s="17"/>
      <c r="LW164" s="17"/>
      <c r="LX164" s="17"/>
      <c r="LY164" s="17"/>
      <c r="LZ164" s="17"/>
      <c r="MA164" s="17"/>
      <c r="MB164" s="17"/>
      <c r="MC164" s="17"/>
      <c r="MD164" s="17"/>
      <c r="ME164" s="17"/>
      <c r="MF164" s="17"/>
      <c r="MG164" s="17"/>
      <c r="MH164" s="17"/>
      <c r="MI164" s="17"/>
      <c r="MJ164" s="17"/>
      <c r="MK164" s="17"/>
      <c r="ML164" s="17"/>
      <c r="MM164" s="17"/>
      <c r="MN164" s="17"/>
      <c r="MO164" s="17"/>
      <c r="MP164" s="17"/>
      <c r="MQ164" s="17"/>
      <c r="MR164" s="17"/>
      <c r="MS164" s="17"/>
      <c r="MT164" s="17"/>
      <c r="MU164" s="17"/>
      <c r="MV164" s="17"/>
      <c r="MW164" s="17"/>
      <c r="MX164" s="17"/>
      <c r="MY164" s="17"/>
      <c r="MZ164" s="17"/>
      <c r="NA164" s="17"/>
      <c r="NB164" s="17"/>
      <c r="NC164" s="17"/>
      <c r="ND164" s="17"/>
      <c r="NE164" s="17"/>
      <c r="NF164" s="17"/>
      <c r="NG164" s="17"/>
      <c r="NH164" s="17"/>
      <c r="NI164" s="17"/>
      <c r="NJ164" s="17"/>
      <c r="NK164" s="17"/>
      <c r="NL164" s="17"/>
      <c r="NM164" s="17"/>
      <c r="NN164" s="17"/>
      <c r="NO164" s="17"/>
      <c r="NP164" s="17"/>
      <c r="NQ164" s="17"/>
      <c r="NR164" s="17"/>
      <c r="NS164" s="17"/>
      <c r="NT164" s="17"/>
      <c r="NU164" s="17"/>
      <c r="NV164" s="17"/>
      <c r="NW164" s="17"/>
      <c r="NX164" s="17"/>
      <c r="NY164" s="17"/>
      <c r="NZ164" s="17"/>
      <c r="OA164" s="17"/>
      <c r="OB164" s="17"/>
      <c r="OC164" s="17"/>
      <c r="OD164" s="17"/>
      <c r="OE164" s="17"/>
      <c r="OF164" s="14" t="s">
        <v>2644</v>
      </c>
      <c r="OG164" s="17"/>
      <c r="OH164" s="17"/>
      <c r="OI164" s="17"/>
      <c r="OJ164" s="17"/>
      <c r="OK164" s="17"/>
      <c r="OL164" s="17"/>
      <c r="OM164" s="17"/>
      <c r="ON164" s="17"/>
      <c r="OO164" s="17"/>
      <c r="OP164" s="17"/>
      <c r="OQ164" s="17"/>
      <c r="OR164" s="17"/>
      <c r="OS164" s="17"/>
      <c r="OT164" s="17"/>
      <c r="OU164" s="17"/>
      <c r="OV164" s="17"/>
      <c r="OW164" s="17"/>
      <c r="OX164" s="17"/>
      <c r="OY164" s="17"/>
      <c r="OZ164" s="17"/>
      <c r="PA164" s="17"/>
      <c r="PB164" s="17"/>
      <c r="PC164" s="17"/>
      <c r="PD164" s="14" t="s">
        <v>4045</v>
      </c>
      <c r="PF164" s="17"/>
      <c r="PG164" s="17"/>
      <c r="PH164" s="17"/>
      <c r="PI164" s="17"/>
      <c r="PJ164" s="17"/>
      <c r="PK164" s="17"/>
      <c r="PL164" s="17"/>
      <c r="PM164" s="17"/>
      <c r="PN164" s="17"/>
      <c r="PO164" s="17"/>
      <c r="PP164" s="17"/>
      <c r="PQ164" s="17"/>
      <c r="PR164" s="17"/>
      <c r="PS164" s="17"/>
      <c r="PT164" s="17"/>
      <c r="PU164" s="17"/>
      <c r="PV164" s="17"/>
      <c r="PW164" s="17"/>
      <c r="PX164" s="17"/>
      <c r="PY164" s="17"/>
      <c r="PZ164" s="17"/>
      <c r="QA164" s="17"/>
      <c r="QB164" s="17"/>
      <c r="QC164" s="17"/>
      <c r="QD164" s="17"/>
      <c r="QE164" s="17"/>
      <c r="QF164" s="17"/>
      <c r="QG164" s="17"/>
      <c r="QH164" s="17"/>
      <c r="QI164" s="17"/>
      <c r="QJ164" s="17"/>
      <c r="QK164" s="17"/>
      <c r="QL164" s="17"/>
      <c r="QM164" s="17"/>
      <c r="QN164" s="17"/>
      <c r="QO164" s="17"/>
      <c r="QP164" s="17"/>
      <c r="QQ164" s="17"/>
      <c r="QR164" s="17"/>
      <c r="QS164" s="17"/>
      <c r="QT164" s="17"/>
      <c r="QU164" s="17"/>
      <c r="QV164" s="17"/>
      <c r="QW164" s="17"/>
      <c r="QX164" s="17"/>
      <c r="QY164" s="17"/>
      <c r="QZ164" s="17"/>
      <c r="RA164" s="17"/>
      <c r="RB164" s="17"/>
      <c r="RC164" s="17"/>
      <c r="RD164" s="17"/>
      <c r="RE164" s="17"/>
      <c r="RF164" s="17"/>
      <c r="RG164" s="17"/>
      <c r="RH164" s="17"/>
      <c r="RI164" s="17"/>
      <c r="RJ164" s="17"/>
      <c r="RK164" s="17"/>
      <c r="RL164" s="17"/>
      <c r="RM164" s="17"/>
      <c r="RN164" s="17"/>
      <c r="RO164" s="17"/>
      <c r="RP164" s="17"/>
      <c r="RQ164" s="17"/>
      <c r="RR164" s="17"/>
      <c r="RS164" s="17"/>
      <c r="RT164" s="17"/>
      <c r="RU164" s="17"/>
      <c r="RV164" s="17"/>
      <c r="RW164" s="17"/>
      <c r="RX164" s="17"/>
      <c r="RY164" s="17"/>
      <c r="RZ164" s="17"/>
      <c r="SA164" s="17"/>
      <c r="SB164" s="17"/>
      <c r="SC164" s="17"/>
      <c r="SD164" s="17"/>
      <c r="SE164" s="17"/>
      <c r="SF164" s="17"/>
      <c r="SG164" s="17"/>
      <c r="SH164" s="17"/>
      <c r="SI164" s="17"/>
      <c r="SJ164" s="17"/>
      <c r="SK164" s="17"/>
      <c r="SL164" s="17"/>
      <c r="SM164" s="17"/>
      <c r="SN164" s="17"/>
      <c r="SO164" s="17"/>
      <c r="SP164" s="17"/>
      <c r="SQ164" s="17"/>
      <c r="SR164" s="17"/>
      <c r="SS164" s="17"/>
      <c r="ST164" s="17"/>
      <c r="SU164" s="17"/>
      <c r="SV164" s="17"/>
      <c r="SW164" s="17"/>
      <c r="SX164" s="17"/>
      <c r="SY164" s="17"/>
      <c r="SZ164" s="17"/>
      <c r="TA164" s="17"/>
      <c r="TB164" s="16">
        <v>1.903</v>
      </c>
      <c r="TC164" s="16">
        <v>0.268</v>
      </c>
      <c r="TD164" s="17"/>
      <c r="TE164" s="17"/>
      <c r="TF164" s="17"/>
      <c r="TG164" s="17"/>
      <c r="TH164" s="17"/>
      <c r="TI164" s="17"/>
      <c r="TJ164" s="17"/>
      <c r="TK164" s="17"/>
      <c r="TL164" s="17"/>
      <c r="TM164" s="17"/>
      <c r="TN164" s="17"/>
      <c r="TO164" s="17"/>
      <c r="TP164" s="17"/>
      <c r="TQ164" s="17"/>
      <c r="TR164" s="17"/>
      <c r="TS164" s="17"/>
      <c r="TT164" s="17"/>
      <c r="TU164" s="17"/>
      <c r="TV164" s="17"/>
      <c r="TW164" s="17"/>
      <c r="TX164" s="17"/>
      <c r="TY164" s="17"/>
      <c r="TZ164" s="17"/>
      <c r="UA164" s="17"/>
      <c r="UB164" s="17"/>
      <c r="UC164" s="17"/>
      <c r="UD164" s="17"/>
      <c r="UE164" s="17"/>
      <c r="UF164" s="17"/>
      <c r="UG164" s="17"/>
      <c r="UH164" s="17"/>
      <c r="UI164" s="17"/>
      <c r="UJ164" s="17"/>
      <c r="UK164" s="17"/>
      <c r="UL164" s="17"/>
      <c r="UM164" s="17"/>
      <c r="UN164" s="17"/>
      <c r="UO164" s="17"/>
      <c r="UP164" s="17"/>
      <c r="UQ164" s="17"/>
      <c r="UR164" s="17"/>
      <c r="US164" s="17"/>
      <c r="UT164" s="17"/>
      <c r="UU164" s="17"/>
      <c r="UV164" s="17"/>
      <c r="UW164" s="17"/>
      <c r="UX164" s="17"/>
      <c r="UY164" s="17"/>
      <c r="UZ164" s="17"/>
      <c r="VA164" s="17"/>
      <c r="VB164" s="17"/>
      <c r="VC164" s="17"/>
      <c r="VD164" s="17"/>
      <c r="VE164" s="17"/>
      <c r="VF164" s="17"/>
      <c r="VG164" s="17"/>
      <c r="VH164" s="17"/>
      <c r="VI164" s="17"/>
      <c r="VJ164" s="17"/>
      <c r="VK164" s="17"/>
      <c r="VL164" s="17"/>
      <c r="VM164" s="17"/>
      <c r="VN164" s="17"/>
      <c r="VO164" s="17"/>
      <c r="VP164" s="17"/>
      <c r="VQ164" s="17"/>
      <c r="VR164" s="17"/>
      <c r="VS164" s="17"/>
      <c r="VT164" s="17"/>
      <c r="VU164" s="17"/>
      <c r="VV164" s="17"/>
      <c r="VW164" s="17"/>
      <c r="VX164" s="17"/>
      <c r="VY164" s="17"/>
      <c r="VZ164" s="17"/>
      <c r="WA164" s="17"/>
      <c r="WB164" s="17"/>
      <c r="WC164" s="17"/>
      <c r="WD164" s="17"/>
      <c r="WE164" s="17"/>
      <c r="WF164" s="17"/>
      <c r="WG164" s="17"/>
      <c r="WH164" s="17"/>
      <c r="WI164" s="17"/>
      <c r="WJ164" s="17"/>
      <c r="WK164" s="17"/>
      <c r="WL164" s="17"/>
      <c r="WM164" s="17"/>
      <c r="WN164" s="17"/>
      <c r="WO164" s="17"/>
      <c r="WP164" s="17"/>
      <c r="WQ164" s="17"/>
      <c r="WR164" s="17"/>
      <c r="WS164" s="17"/>
      <c r="WT164" s="17"/>
      <c r="WU164" s="17"/>
      <c r="WV164" s="17"/>
      <c r="WW164" s="17"/>
      <c r="WX164" s="17"/>
      <c r="WY164" s="17"/>
      <c r="WZ164" s="17"/>
      <c r="XA164" s="17"/>
      <c r="XB164" s="17"/>
      <c r="XC164" s="17"/>
      <c r="XD164" s="17"/>
      <c r="XE164" s="17"/>
      <c r="XF164" s="17"/>
      <c r="XG164" s="17"/>
      <c r="XH164" s="17"/>
      <c r="XI164" s="17"/>
      <c r="XJ164" s="17"/>
      <c r="XK164" s="17"/>
      <c r="XL164" s="17"/>
      <c r="XM164" s="17"/>
      <c r="XN164" s="17"/>
      <c r="XO164" s="17"/>
      <c r="XP164" s="17"/>
      <c r="XQ164" s="17"/>
      <c r="XR164" s="17"/>
      <c r="XS164" s="17"/>
      <c r="XT164" s="17"/>
      <c r="XU164" s="17"/>
      <c r="XV164" s="17"/>
      <c r="XW164" s="17"/>
      <c r="XX164" s="17"/>
      <c r="XY164" s="17"/>
      <c r="XZ164" s="17"/>
      <c r="YA164" s="17"/>
      <c r="YB164" s="17"/>
      <c r="YC164" s="17"/>
      <c r="YD164" s="17"/>
      <c r="YE164" s="17"/>
      <c r="YF164" s="17"/>
      <c r="YG164" s="17"/>
      <c r="YH164" s="17"/>
      <c r="YI164" s="17"/>
      <c r="YJ164" s="17"/>
      <c r="YK164" s="17"/>
      <c r="YL164" s="17"/>
      <c r="YM164" s="17"/>
      <c r="YN164" s="17"/>
      <c r="YO164" s="17"/>
      <c r="YP164" s="17"/>
      <c r="YQ164" s="17"/>
      <c r="YR164" s="17"/>
      <c r="YS164" s="17"/>
      <c r="YT164" s="17"/>
      <c r="YU164" s="17"/>
      <c r="YV164" s="17"/>
      <c r="YW164" s="17"/>
      <c r="YX164" s="17"/>
      <c r="YY164" s="17"/>
      <c r="YZ164" s="17"/>
      <c r="ZA164" s="17"/>
      <c r="ZB164" s="17"/>
      <c r="ZC164" s="17"/>
      <c r="ZD164" s="17"/>
      <c r="ZE164" s="17"/>
      <c r="ZF164" s="17"/>
      <c r="ZG164" s="17"/>
      <c r="ZH164" s="17"/>
      <c r="ZI164" s="17"/>
      <c r="ZJ164" s="17"/>
      <c r="ZK164" s="17"/>
      <c r="ZL164" s="17"/>
      <c r="ZM164" s="17"/>
      <c r="ZN164" s="17"/>
      <c r="ZO164" s="17"/>
      <c r="ZP164" s="17"/>
      <c r="ZQ164" s="17"/>
      <c r="ZR164" s="17"/>
      <c r="ZS164" s="17"/>
      <c r="ZT164" s="17"/>
      <c r="ZU164" s="17"/>
      <c r="ZV164" s="17"/>
      <c r="ZW164" s="17"/>
      <c r="ZX164" s="17"/>
      <c r="ZY164" s="17"/>
      <c r="ZZ164" s="17"/>
      <c r="AAA164" s="17"/>
      <c r="AAB164" s="17"/>
      <c r="AAC164" s="17"/>
      <c r="AAD164" s="17"/>
      <c r="AAE164" s="17"/>
      <c r="AAF164" s="17"/>
      <c r="AAG164" s="17"/>
      <c r="AAH164" s="17"/>
      <c r="AAI164" s="17"/>
      <c r="AAJ164" s="17"/>
      <c r="AAK164" s="17"/>
      <c r="AAL164" s="17"/>
      <c r="AAM164" s="17"/>
      <c r="AAN164" s="17"/>
      <c r="AAO164" s="17"/>
      <c r="AAP164" s="17"/>
      <c r="AAQ164" s="17"/>
      <c r="AAR164" s="17"/>
      <c r="AAS164" s="17"/>
      <c r="AAT164" s="17"/>
      <c r="AAU164" s="17"/>
      <c r="AAV164" s="17"/>
      <c r="AAW164" s="17"/>
      <c r="AAX164" s="17"/>
      <c r="AAY164" s="17"/>
      <c r="AAZ164" s="17"/>
      <c r="ABA164" s="17"/>
      <c r="ABB164" s="17"/>
      <c r="ABC164" s="17"/>
      <c r="ABD164" s="17"/>
      <c r="ABE164" s="17"/>
      <c r="ABF164" s="17"/>
      <c r="ABG164" s="17"/>
      <c r="ABH164" s="17"/>
      <c r="ABI164" s="17"/>
      <c r="ABJ164" s="17"/>
      <c r="ABK164" s="17"/>
      <c r="ABL164" s="17"/>
      <c r="ABM164" s="17"/>
      <c r="ABN164" s="17"/>
      <c r="ABO164" s="17"/>
      <c r="ABP164" s="17"/>
      <c r="ABQ164" s="17"/>
      <c r="ABR164" s="17"/>
      <c r="ABS164" s="17"/>
      <c r="ABT164" s="17"/>
      <c r="ABU164" s="17"/>
      <c r="ABV164" s="17"/>
      <c r="ABW164" s="17"/>
      <c r="ABX164" s="17"/>
      <c r="ABY164" s="17"/>
      <c r="ABZ164" s="17"/>
      <c r="ACA164" s="17"/>
      <c r="ACB164" s="17"/>
      <c r="ACC164" s="17"/>
      <c r="ACD164" s="17"/>
      <c r="ACE164" s="17"/>
      <c r="ACF164" s="17"/>
      <c r="ACG164" s="17"/>
      <c r="ACH164" s="17"/>
      <c r="ACI164" s="17"/>
      <c r="ACJ164" s="17"/>
      <c r="ACK164" s="17"/>
      <c r="ACL164" s="17"/>
      <c r="ACM164" s="17"/>
      <c r="ACN164" s="17"/>
      <c r="ACO164" s="17"/>
      <c r="ACP164" s="17"/>
      <c r="ACQ164" s="17"/>
      <c r="ACR164" s="17"/>
      <c r="ACS164" s="17"/>
      <c r="ACT164" s="17"/>
      <c r="ACU164" s="17"/>
      <c r="ACV164" s="17"/>
      <c r="ACW164" s="17"/>
      <c r="ACX164" s="17"/>
      <c r="ACY164" s="17"/>
      <c r="ACZ164" s="17"/>
      <c r="ADA164" s="17"/>
      <c r="ADB164" s="17"/>
      <c r="ADC164" s="17"/>
      <c r="ADD164" s="17"/>
      <c r="ADE164" s="17"/>
      <c r="ADF164" s="17"/>
      <c r="ADG164" s="17"/>
      <c r="ADH164" s="17"/>
      <c r="ADI164" s="17"/>
      <c r="ADJ164" s="17"/>
      <c r="ADK164" s="17"/>
      <c r="ADL164" s="17"/>
      <c r="ADM164" s="17"/>
      <c r="ADN164" s="17"/>
      <c r="ADO164" s="17"/>
      <c r="ADP164" s="17"/>
      <c r="ADQ164" s="17"/>
      <c r="ADR164" s="17"/>
      <c r="ADS164" s="17"/>
      <c r="ADT164" s="17"/>
      <c r="ADU164" s="17"/>
      <c r="ADV164" s="17"/>
      <c r="ADW164" s="17"/>
      <c r="ADX164" s="17"/>
      <c r="ADY164" s="17"/>
      <c r="ADZ164" s="17"/>
      <c r="AEA164" s="17"/>
      <c r="AEB164" s="17"/>
      <c r="AEC164" s="17"/>
      <c r="AED164" s="17"/>
      <c r="AEE164" s="17"/>
      <c r="AEF164" s="17"/>
      <c r="AEG164" s="17"/>
      <c r="AEH164" s="17"/>
      <c r="AEI164" s="17"/>
      <c r="AEJ164" s="17"/>
      <c r="AEK164" s="17"/>
      <c r="AEL164" s="17"/>
      <c r="AEM164" s="17"/>
      <c r="AEN164" s="17"/>
      <c r="AEO164" s="17"/>
      <c r="AEP164" s="17"/>
      <c r="AEQ164" s="17"/>
      <c r="AER164" s="17"/>
      <c r="AES164" s="17"/>
      <c r="AET164" s="17"/>
      <c r="AEU164" s="17"/>
      <c r="AEV164" s="17"/>
      <c r="AEW164" s="17"/>
      <c r="AEX164" s="17"/>
      <c r="AEY164" s="17"/>
      <c r="AEZ164" s="17"/>
      <c r="AFA164" s="17"/>
      <c r="AFB164" s="17"/>
      <c r="AFC164" s="17"/>
      <c r="AFD164" s="17"/>
      <c r="AFE164" s="17"/>
      <c r="AFF164" s="17"/>
      <c r="AFG164" s="17"/>
      <c r="AFH164" s="17"/>
      <c r="AFI164" s="17"/>
      <c r="AFJ164" s="17"/>
      <c r="AFK164" s="17"/>
      <c r="AFL164" s="17"/>
      <c r="AFM164" s="17"/>
      <c r="AFN164" s="17"/>
      <c r="AFO164" s="17"/>
      <c r="AFP164" s="17"/>
      <c r="AFQ164" s="17"/>
      <c r="AFR164" s="17"/>
      <c r="AFS164" s="17"/>
      <c r="AFT164" s="17"/>
      <c r="AFU164" s="17"/>
      <c r="AFV164" s="17"/>
      <c r="AFW164" s="17"/>
      <c r="AFX164" s="17"/>
      <c r="AFY164" s="17"/>
      <c r="AFZ164" s="17"/>
      <c r="AGA164" s="17"/>
      <c r="AGB164" s="17"/>
      <c r="AGC164" s="17"/>
      <c r="AGD164" s="17"/>
      <c r="AGE164" s="17"/>
      <c r="AGF164" s="17"/>
      <c r="AGG164" s="17"/>
      <c r="AGH164" s="17"/>
      <c r="AGI164" s="17"/>
      <c r="AGJ164" s="17"/>
      <c r="AGK164" s="17"/>
      <c r="AGL164" s="17"/>
      <c r="AGM164" s="17"/>
      <c r="AGN164" s="17"/>
      <c r="AGO164" s="17"/>
      <c r="AGP164" s="17"/>
      <c r="AGQ164" s="17"/>
      <c r="AGR164" s="17"/>
      <c r="AGS164" s="17"/>
      <c r="AGT164" s="17"/>
      <c r="AGU164" s="17"/>
      <c r="AGV164" s="17"/>
      <c r="AGW164" s="17"/>
      <c r="AGX164" s="17"/>
      <c r="AGY164" s="17"/>
      <c r="AGZ164" s="17"/>
      <c r="AHA164" s="17"/>
      <c r="AHB164" s="17"/>
      <c r="AHC164" s="17"/>
      <c r="AHD164" s="17"/>
      <c r="AHE164" s="17"/>
      <c r="AHF164" s="17"/>
      <c r="AHG164" s="17"/>
      <c r="AHH164" s="17"/>
      <c r="AHI164" s="17"/>
      <c r="AHJ164" s="17"/>
      <c r="AHK164" s="17"/>
      <c r="AHL164" s="17"/>
      <c r="AHM164" s="17"/>
      <c r="AHN164" s="17"/>
      <c r="AHO164" s="17"/>
      <c r="AHP164" s="17"/>
      <c r="AHQ164" s="17"/>
      <c r="AHR164" s="17"/>
      <c r="AHS164" s="17"/>
      <c r="AHT164" s="17"/>
      <c r="AHU164" s="17"/>
      <c r="AHV164" s="17"/>
      <c r="AHW164" s="17"/>
      <c r="AHX164" s="17"/>
      <c r="AHY164" s="17"/>
      <c r="AHZ164" s="17"/>
      <c r="AIA164" s="17"/>
      <c r="AIB164" s="17"/>
      <c r="AIC164" s="17"/>
      <c r="AID164" s="17"/>
      <c r="AIE164" s="17"/>
      <c r="AIF164" s="17"/>
      <c r="AIG164" s="17"/>
      <c r="AIH164" s="17"/>
      <c r="AII164" s="17"/>
      <c r="AIJ164" s="17"/>
      <c r="AIK164" s="17"/>
      <c r="AIL164" s="17"/>
      <c r="AIM164" s="17"/>
      <c r="AIN164" s="17"/>
      <c r="AIO164" s="17"/>
      <c r="AIP164" s="17"/>
      <c r="AIQ164" s="17"/>
      <c r="AIR164" s="17"/>
      <c r="AIS164" s="17"/>
      <c r="AIT164" s="17"/>
      <c r="AIU164" s="17"/>
      <c r="AIV164" s="17"/>
      <c r="AIW164" s="17"/>
      <c r="AIX164" s="17"/>
      <c r="AIY164" s="17"/>
      <c r="AIZ164" s="17"/>
      <c r="AJA164" s="17"/>
      <c r="AJB164" s="17"/>
      <c r="AJC164" s="17"/>
      <c r="AJD164" s="17"/>
      <c r="AJE164" s="17"/>
      <c r="AJF164" s="17"/>
      <c r="AJG164" s="17"/>
      <c r="AJH164" s="17"/>
      <c r="AJI164" s="17"/>
      <c r="AJJ164" s="17"/>
      <c r="AJK164" s="17"/>
      <c r="AJL164" s="17"/>
      <c r="AJM164" s="17"/>
      <c r="AJN164" s="17"/>
      <c r="AJO164" s="17"/>
      <c r="AJP164" s="17"/>
      <c r="AJQ164" s="17"/>
      <c r="AJR164" s="17"/>
      <c r="AJS164" s="17"/>
      <c r="AJT164" s="17"/>
      <c r="AJU164" s="17"/>
      <c r="AJV164" s="17"/>
      <c r="AJW164" s="17"/>
      <c r="AJX164" s="17"/>
      <c r="AJY164" s="17"/>
      <c r="AJZ164" s="17"/>
      <c r="AKA164" s="17"/>
      <c r="AKB164" s="17"/>
      <c r="AKC164" s="17"/>
      <c r="AKD164" s="17"/>
      <c r="AKE164" s="17"/>
      <c r="AKF164" s="17"/>
      <c r="AKG164" s="17"/>
      <c r="AKH164" s="17"/>
      <c r="AKI164" s="17"/>
      <c r="AKJ164" s="17"/>
      <c r="AKK164" s="17"/>
      <c r="AKL164" s="17"/>
      <c r="AKM164" s="17"/>
      <c r="AKN164" s="17"/>
      <c r="AKO164" s="17"/>
      <c r="AKP164" s="17"/>
      <c r="AKQ164" s="17"/>
      <c r="AKR164" s="17"/>
      <c r="AKS164" s="17"/>
      <c r="AKT164" s="17"/>
      <c r="AKU164" s="17"/>
      <c r="AKV164" s="17"/>
      <c r="AKW164" s="17"/>
      <c r="AKX164" s="17"/>
      <c r="AKY164" s="17"/>
      <c r="AKZ164" s="17"/>
      <c r="ALA164" s="17"/>
      <c r="ALB164" s="17"/>
      <c r="ALC164" s="17"/>
      <c r="ALD164" s="17"/>
      <c r="ALE164" s="17"/>
      <c r="ALF164" s="17"/>
      <c r="ALG164" s="17"/>
      <c r="ALH164" s="17"/>
      <c r="ALI164" s="17"/>
      <c r="ALJ164" s="17"/>
      <c r="ALK164" s="17"/>
      <c r="ALL164" s="17"/>
      <c r="ALM164" s="17"/>
      <c r="ALN164" s="17"/>
      <c r="ALO164" s="17"/>
      <c r="ALP164" s="17"/>
      <c r="ALQ164" s="17"/>
      <c r="ALR164" s="17"/>
      <c r="ALS164" s="17"/>
      <c r="ALT164" s="17"/>
      <c r="ALU164" s="17"/>
      <c r="ALV164" s="17"/>
      <c r="ALW164" s="17"/>
      <c r="ALX164" s="17"/>
      <c r="ALY164" s="17"/>
      <c r="ALZ164" s="17"/>
      <c r="AMA164" s="17"/>
      <c r="AMB164" s="17"/>
      <c r="AMC164" s="17"/>
      <c r="AMD164" s="17"/>
      <c r="AME164" s="17"/>
      <c r="AMF164" s="17"/>
      <c r="AMG164" s="17"/>
      <c r="AMH164" s="17"/>
      <c r="AMI164" s="17"/>
      <c r="AMJ164" s="17"/>
      <c r="AMK164" s="17"/>
      <c r="AML164" s="17"/>
      <c r="AMM164" s="17"/>
      <c r="AMN164" s="17"/>
      <c r="AMO164" s="17"/>
      <c r="AMP164" s="17"/>
      <c r="AMQ164" s="17"/>
      <c r="AMR164" s="17"/>
      <c r="AMS164" s="17"/>
      <c r="AMT164" s="17"/>
      <c r="AMU164" s="17"/>
      <c r="AMV164" s="17"/>
      <c r="AMW164" s="17"/>
      <c r="AMX164" s="17"/>
      <c r="AMY164" s="17"/>
      <c r="AMZ164" s="17"/>
      <c r="ANA164" s="17"/>
      <c r="ANB164" s="17"/>
      <c r="ANC164" s="17"/>
      <c r="AND164" s="17"/>
      <c r="ANE164" s="17"/>
      <c r="ANF164" s="17"/>
      <c r="ANG164" s="17"/>
      <c r="ANH164" s="17"/>
      <c r="ANI164" s="17"/>
      <c r="ANJ164" s="17"/>
      <c r="ANK164" s="17"/>
      <c r="ANL164" s="17"/>
      <c r="ANM164" s="17"/>
      <c r="ANN164" s="17"/>
      <c r="ANO164" s="17"/>
      <c r="ANP164" s="17"/>
      <c r="ANQ164" s="17"/>
      <c r="ANR164" s="17"/>
      <c r="ANS164" s="17"/>
      <c r="ANT164" s="17"/>
      <c r="ANU164" s="17"/>
      <c r="ANV164" s="17"/>
      <c r="ANW164" s="17"/>
      <c r="ANX164" s="17"/>
      <c r="ANY164" s="17"/>
      <c r="ANZ164" s="17"/>
      <c r="AOA164" s="17"/>
      <c r="AOB164" s="17"/>
      <c r="AOC164" s="17"/>
      <c r="AOD164" s="17"/>
      <c r="AOE164" s="17"/>
      <c r="AOF164" s="17"/>
      <c r="AOG164" s="17"/>
      <c r="AOH164" s="17"/>
      <c r="AOI164" s="17"/>
      <c r="AOJ164" s="17"/>
      <c r="AOK164" s="17"/>
      <c r="AOL164" s="17"/>
      <c r="AOM164" s="17"/>
      <c r="AON164" s="17"/>
      <c r="AOO164" s="17"/>
      <c r="AOP164" s="17"/>
      <c r="AOQ164" s="17"/>
      <c r="AOR164" s="17"/>
      <c r="AOS164" s="17"/>
      <c r="AOT164" s="17"/>
      <c r="AOU164" s="17"/>
      <c r="AOV164" s="17"/>
      <c r="AOW164" s="17"/>
      <c r="AOX164" s="17"/>
      <c r="AOY164" s="17"/>
      <c r="AOZ164" s="17"/>
      <c r="APA164" s="17"/>
      <c r="APB164" s="17"/>
      <c r="APC164" s="17"/>
      <c r="APD164" s="17"/>
      <c r="APE164" s="17"/>
      <c r="APF164" s="17"/>
      <c r="APG164" s="17"/>
      <c r="APH164" s="17"/>
      <c r="API164" s="17"/>
      <c r="APJ164" s="17"/>
      <c r="APK164" s="17"/>
      <c r="APL164" s="17"/>
      <c r="APM164" s="17"/>
      <c r="APN164" s="17"/>
      <c r="APO164" s="17"/>
      <c r="APP164" s="17"/>
      <c r="APQ164" s="17"/>
      <c r="APR164" s="17"/>
      <c r="APS164" s="17"/>
      <c r="APT164" s="17"/>
      <c r="APU164" s="17"/>
      <c r="APV164" s="17"/>
      <c r="APW164" s="17"/>
      <c r="APX164" s="17"/>
      <c r="APY164" s="17"/>
      <c r="APZ164" s="17"/>
      <c r="AQA164" s="17"/>
      <c r="AQB164" s="17"/>
      <c r="AQC164" s="17"/>
      <c r="AQD164" s="17"/>
      <c r="AQE164" s="17"/>
      <c r="AQF164" s="17"/>
      <c r="AQG164" s="17"/>
      <c r="AQH164" s="17"/>
      <c r="AQI164" s="17"/>
      <c r="AQJ164" s="17"/>
      <c r="AQK164" s="17"/>
      <c r="AQL164" s="17"/>
      <c r="AQM164" s="17"/>
      <c r="AQN164" s="17"/>
      <c r="AQO164" s="17"/>
      <c r="AQP164" s="17"/>
      <c r="AQQ164" s="14" t="s">
        <v>4015</v>
      </c>
      <c r="AQT164" s="17"/>
      <c r="AQU164" s="17"/>
      <c r="AQV164" s="17"/>
      <c r="AQW164" s="17"/>
      <c r="AQX164" s="17"/>
      <c r="AQY164" s="17"/>
      <c r="AQZ164" s="17"/>
      <c r="ARA164" s="17"/>
      <c r="ARB164" s="17"/>
      <c r="ARC164" s="17"/>
      <c r="ARD164" s="17"/>
      <c r="ARE164" s="14" t="s">
        <v>4016</v>
      </c>
      <c r="ARG164" s="17"/>
      <c r="ARH164" s="17"/>
      <c r="ARI164" s="17"/>
      <c r="ARJ164" s="17"/>
      <c r="ARK164" s="17"/>
      <c r="ARL164" s="17"/>
      <c r="ARM164" s="17"/>
      <c r="ARN164" s="17"/>
      <c r="ARO164" s="17"/>
      <c r="ARP164" s="17"/>
      <c r="ARQ164" s="17"/>
      <c r="ARR164" s="17"/>
      <c r="ARS164" s="17"/>
      <c r="ART164" s="17"/>
      <c r="ARU164" s="17"/>
      <c r="ARV164" s="17"/>
      <c r="ARW164" s="17"/>
      <c r="ARX164" s="17"/>
      <c r="ARY164" s="17"/>
      <c r="ARZ164" s="17"/>
      <c r="ASA164" s="17"/>
      <c r="ASB164" s="17"/>
      <c r="ASC164" s="17"/>
      <c r="ASD164" s="17"/>
      <c r="ASE164" s="17"/>
      <c r="ASF164" s="17"/>
      <c r="ASG164" s="17"/>
      <c r="ASH164" s="17"/>
      <c r="ASI164" s="17"/>
      <c r="ASJ164" s="17"/>
      <c r="ASK164" s="17"/>
      <c r="ASL164" s="17"/>
      <c r="ASM164" s="17"/>
      <c r="ASN164" s="17"/>
      <c r="ASO164" s="17"/>
      <c r="ASP164" s="17"/>
      <c r="ASQ164" s="17"/>
      <c r="ASR164" s="17"/>
      <c r="ASS164" s="17"/>
      <c r="AST164" s="17"/>
      <c r="ASU164" s="17"/>
      <c r="ASV164" s="17"/>
      <c r="ASW164" s="17"/>
      <c r="ASX164" s="17"/>
      <c r="ASY164" s="17"/>
      <c r="ASZ164" s="17"/>
      <c r="ATA164" s="17"/>
      <c r="ATB164" s="17"/>
      <c r="ATC164" s="17"/>
      <c r="ATD164" s="17"/>
      <c r="ATE164" s="17"/>
      <c r="ATF164" s="17"/>
      <c r="ATG164" s="17"/>
      <c r="ATH164" s="17"/>
      <c r="ATI164" s="17"/>
      <c r="ATJ164" s="17"/>
      <c r="ATK164" s="17"/>
      <c r="ATL164" s="17"/>
      <c r="ATM164" s="17"/>
      <c r="ATN164" s="17"/>
      <c r="ATO164" s="17"/>
      <c r="ATP164" s="17"/>
      <c r="ATQ164" s="17"/>
      <c r="ATR164" s="17"/>
      <c r="ATS164" s="17"/>
      <c r="ATT164" s="17"/>
      <c r="ATU164" s="17"/>
      <c r="ATV164" s="17"/>
      <c r="ATW164" s="17"/>
      <c r="ATX164" s="17"/>
      <c r="ATY164" s="17"/>
      <c r="ATZ164" s="17"/>
      <c r="AUA164" s="17"/>
      <c r="AUB164" s="17"/>
      <c r="AUC164" s="17"/>
      <c r="AUD164" s="17"/>
      <c r="AUE164" s="17"/>
      <c r="AUF164" s="17"/>
      <c r="AUG164" s="17"/>
      <c r="AUH164" s="17"/>
      <c r="AUI164" s="17"/>
      <c r="AUJ164" s="17"/>
      <c r="AUK164" s="17"/>
      <c r="AUL164" s="17"/>
      <c r="AUM164" s="17"/>
      <c r="AUN164" s="17"/>
      <c r="AUO164" s="17"/>
      <c r="AUP164" s="17"/>
      <c r="AUQ164" s="17"/>
      <c r="AUR164" s="17"/>
      <c r="AUS164" s="17"/>
      <c r="AUT164" s="17"/>
      <c r="AUU164" s="17"/>
      <c r="AUV164" s="17"/>
      <c r="AUW164" s="17"/>
      <c r="AUX164" s="17"/>
      <c r="AUY164" s="17"/>
      <c r="AUZ164" s="17"/>
      <c r="AVA164" s="17"/>
      <c r="AVB164" s="17"/>
      <c r="AVC164" s="17"/>
      <c r="AVD164" s="17"/>
      <c r="AVE164" s="17"/>
      <c r="AVF164" s="17"/>
      <c r="AVG164" s="17"/>
      <c r="AVH164" s="17"/>
      <c r="AVI164" s="17"/>
      <c r="AVJ164" s="17"/>
      <c r="AVK164" s="17"/>
      <c r="AVL164" s="17"/>
      <c r="AVM164" s="17"/>
      <c r="AVN164" s="17"/>
      <c r="AVO164" s="17"/>
      <c r="AVP164" s="17"/>
      <c r="AVQ164" s="17"/>
      <c r="AVR164" s="17"/>
      <c r="AVS164" s="17"/>
      <c r="AVT164" s="17"/>
      <c r="AVU164" s="17"/>
      <c r="AVV164" s="17"/>
      <c r="AVW164" s="17"/>
      <c r="AVX164" s="17"/>
      <c r="AVY164" s="17"/>
      <c r="AVZ164" s="17"/>
      <c r="AWA164" s="17"/>
      <c r="AWB164" s="17"/>
      <c r="AWC164" s="17"/>
      <c r="AWD164" s="17"/>
      <c r="AWE164" s="17"/>
      <c r="AWF164" s="17"/>
      <c r="AWG164" s="17"/>
      <c r="AWH164" s="17"/>
      <c r="AWI164" s="17"/>
      <c r="AWJ164" s="17"/>
      <c r="AWK164" s="17"/>
      <c r="AWL164" s="17"/>
      <c r="AWM164" s="17"/>
      <c r="AWN164" s="17"/>
      <c r="AWO164" s="17"/>
      <c r="AWP164" s="17"/>
      <c r="AWQ164" s="17"/>
      <c r="AWR164" s="17"/>
      <c r="AWS164" s="17"/>
      <c r="AWT164" s="17"/>
      <c r="AWU164" s="17"/>
      <c r="AWV164" s="17"/>
      <c r="AWW164" s="17"/>
      <c r="AWX164" s="17"/>
      <c r="AWY164" s="17"/>
      <c r="AWZ164" s="17"/>
      <c r="AXA164" s="17"/>
      <c r="AXB164" s="17"/>
      <c r="AXC164" s="17"/>
      <c r="AXD164" s="17"/>
      <c r="AXE164" s="17"/>
      <c r="AXF164" s="17"/>
      <c r="AXG164" s="17"/>
      <c r="AXH164" s="17"/>
      <c r="AXI164" s="17"/>
      <c r="AXJ164" s="17"/>
      <c r="AXK164" s="17"/>
      <c r="AXL164" s="17"/>
      <c r="AXM164" s="17"/>
      <c r="AXN164" s="17"/>
      <c r="AXO164" s="17"/>
      <c r="AXP164" s="17"/>
      <c r="AXQ164" s="17"/>
      <c r="AXR164" s="17"/>
      <c r="AXS164" s="17"/>
      <c r="AXT164" s="17"/>
      <c r="AXU164" s="17"/>
      <c r="AXV164" s="17"/>
      <c r="AXW164" s="17"/>
      <c r="AXX164" s="17"/>
      <c r="AXY164" s="17"/>
      <c r="AXZ164" s="17"/>
      <c r="AYA164" s="17"/>
      <c r="AYB164" s="17"/>
      <c r="AYC164" s="17"/>
      <c r="AYD164" s="17"/>
      <c r="AYE164" s="17"/>
      <c r="AYF164" s="17"/>
      <c r="AYG164" s="17"/>
      <c r="AYH164" s="17"/>
      <c r="AYI164" s="17"/>
      <c r="AYJ164" s="17"/>
      <c r="AYK164" s="17"/>
      <c r="AYL164" s="17"/>
      <c r="AYM164" s="17"/>
      <c r="AYN164" s="17"/>
      <c r="AYO164" s="17"/>
      <c r="AYP164" s="17"/>
      <c r="AYQ164" s="17"/>
      <c r="AYR164" s="17"/>
      <c r="AYS164" s="17"/>
      <c r="AYT164" s="17"/>
      <c r="AYU164" s="17"/>
      <c r="AYV164" s="17"/>
      <c r="AYW164" s="17"/>
      <c r="AYX164" s="17"/>
      <c r="AYY164" s="17"/>
      <c r="AYZ164" s="17"/>
      <c r="AZA164" s="17"/>
      <c r="AZB164" s="17"/>
      <c r="AZC164" s="17"/>
      <c r="AZD164" s="17"/>
      <c r="AZE164" s="17"/>
      <c r="AZF164" s="17"/>
      <c r="AZG164" s="17"/>
      <c r="AZH164" s="17"/>
      <c r="AZI164" s="17"/>
      <c r="AZJ164" s="17"/>
      <c r="AZK164" s="17"/>
      <c r="AZL164" s="17"/>
      <c r="AZM164" s="17"/>
      <c r="AZN164" s="17"/>
      <c r="AZO164" s="17"/>
      <c r="AZP164" s="17"/>
      <c r="AZQ164" s="17"/>
      <c r="AZR164" s="17"/>
      <c r="AZS164" s="17"/>
      <c r="AZT164" s="17"/>
      <c r="AZU164" s="17"/>
      <c r="AZV164" s="17"/>
      <c r="AZW164" s="17"/>
      <c r="AZX164" s="17"/>
      <c r="AZY164" s="17"/>
      <c r="AZZ164" s="17"/>
      <c r="BAA164" s="17"/>
      <c r="BAB164" s="17"/>
      <c r="BAC164" s="17"/>
      <c r="BAD164" s="17"/>
      <c r="BAE164" s="17"/>
      <c r="BAF164" s="17"/>
      <c r="BAG164" s="17"/>
      <c r="BAH164" s="17"/>
      <c r="BAI164" s="17"/>
      <c r="BAJ164" s="17"/>
      <c r="BAK164" s="17"/>
      <c r="BAL164" s="17"/>
      <c r="BAM164" s="17"/>
      <c r="BAN164" s="17"/>
      <c r="BAO164" s="17"/>
      <c r="BAP164" s="17"/>
      <c r="BAQ164" s="17"/>
      <c r="BAR164" s="17"/>
      <c r="BAS164" s="17"/>
      <c r="BAT164" s="17"/>
      <c r="BAU164" s="17"/>
      <c r="BAV164" s="17"/>
      <c r="BAW164" s="17"/>
      <c r="BAX164" s="17"/>
      <c r="BAY164" s="17"/>
      <c r="BAZ164" s="17"/>
      <c r="BBA164" s="17"/>
      <c r="BBB164" s="17"/>
      <c r="BBC164" s="17"/>
      <c r="BBD164" s="17"/>
      <c r="BBE164" s="17"/>
      <c r="BBF164" s="17"/>
      <c r="BBG164" s="17"/>
      <c r="BBH164" s="17"/>
      <c r="BBI164" s="17"/>
      <c r="BBJ164" s="17"/>
      <c r="BBK164" s="17"/>
      <c r="BBL164" s="17"/>
      <c r="BBM164" s="17"/>
      <c r="BBN164" s="17"/>
      <c r="BBO164" s="17"/>
      <c r="BBP164" s="17"/>
      <c r="BBQ164" s="17"/>
      <c r="BBR164" s="17"/>
      <c r="BBS164" s="17"/>
      <c r="BBT164" s="17"/>
      <c r="BBU164" s="17"/>
      <c r="BBV164" s="17"/>
      <c r="BBW164" s="17"/>
      <c r="BBX164" s="17"/>
      <c r="BBY164" s="17"/>
      <c r="BBZ164" s="17"/>
      <c r="BCA164" s="17"/>
      <c r="BCB164" s="17"/>
      <c r="BCC164" s="17"/>
      <c r="BCD164" s="17"/>
      <c r="BCE164" s="17"/>
      <c r="BCF164" s="17"/>
      <c r="BCG164" s="17"/>
      <c r="BCH164" s="17"/>
      <c r="BCI164" s="17"/>
      <c r="BCJ164" s="17"/>
      <c r="BCK164" s="17"/>
      <c r="BCL164" s="17"/>
      <c r="BCM164" s="17"/>
      <c r="BCN164" s="17"/>
      <c r="BCO164" s="17"/>
      <c r="BCP164" s="17"/>
      <c r="BCQ164" s="17"/>
      <c r="BCR164" s="17"/>
      <c r="BCS164" s="17"/>
      <c r="BCT164" s="17"/>
      <c r="BCU164" s="17"/>
      <c r="BCV164" s="17"/>
      <c r="BCW164" s="17"/>
      <c r="BCX164" s="17"/>
      <c r="BCY164" s="17"/>
      <c r="BCZ164" s="17"/>
      <c r="BDA164" s="17"/>
      <c r="BDB164" s="17"/>
      <c r="BDC164" s="17"/>
      <c r="BDD164" s="17"/>
      <c r="BDE164" s="17"/>
      <c r="BDF164" s="17"/>
      <c r="BDG164" s="17"/>
      <c r="BDH164" s="17"/>
      <c r="BDI164" s="17"/>
      <c r="BDJ164" s="17"/>
      <c r="BDK164" s="17"/>
      <c r="BDL164" s="17"/>
      <c r="BDM164" s="17"/>
      <c r="BDN164" s="17"/>
      <c r="BDO164" s="17"/>
      <c r="BDP164" s="17"/>
      <c r="BDQ164" s="17"/>
      <c r="BDR164" s="17"/>
      <c r="BDS164" s="17"/>
      <c r="BDT164" s="17"/>
      <c r="BDU164" s="17"/>
      <c r="BDV164" s="17"/>
      <c r="BDW164" s="17"/>
      <c r="BDX164" s="17"/>
      <c r="BDY164" s="17"/>
      <c r="BDZ164" s="17"/>
      <c r="BEA164" s="17"/>
      <c r="BEB164" s="17"/>
      <c r="BEC164" s="17"/>
      <c r="BED164" s="17"/>
      <c r="BEE164" s="17"/>
      <c r="BEF164" s="17"/>
      <c r="BEG164" s="17"/>
      <c r="BEH164" s="17"/>
      <c r="BEI164" s="17"/>
      <c r="BEJ164" s="17"/>
      <c r="BEK164" s="17"/>
      <c r="BEL164" s="17"/>
      <c r="BEM164" s="17"/>
      <c r="BEN164" s="17"/>
      <c r="BEO164" s="17"/>
      <c r="BEP164" s="17"/>
      <c r="BEQ164" s="17"/>
      <c r="BER164" s="17"/>
      <c r="BES164" s="17"/>
      <c r="BET164" s="17"/>
      <c r="BEU164" s="17"/>
      <c r="BEV164" s="17"/>
      <c r="BEW164" s="17"/>
      <c r="BEX164" s="17"/>
      <c r="BEY164" s="17"/>
      <c r="BEZ164" s="17"/>
      <c r="BFA164" s="17"/>
      <c r="BFB164" s="17"/>
      <c r="BFC164" s="17"/>
      <c r="BFD164" s="17"/>
      <c r="BFE164" s="17"/>
      <c r="BFF164" s="17"/>
      <c r="BFG164" s="17"/>
      <c r="BFH164" s="17"/>
      <c r="BFI164" s="17"/>
      <c r="BFJ164" s="17"/>
      <c r="BFK164" s="17"/>
      <c r="BFL164" s="17"/>
      <c r="BFM164" s="17"/>
      <c r="BFN164" s="17"/>
      <c r="BFO164" s="17"/>
      <c r="BFP164" s="17"/>
      <c r="BFQ164" s="17"/>
      <c r="BFR164" s="17"/>
      <c r="BFS164" s="17"/>
      <c r="BFT164" s="17"/>
      <c r="BFU164" s="17"/>
      <c r="BFV164" s="17"/>
      <c r="BFW164" s="17"/>
      <c r="BFX164" s="17"/>
      <c r="BFY164" s="17"/>
      <c r="BFZ164" s="17"/>
      <c r="BGA164" s="17"/>
      <c r="BGB164" s="17"/>
      <c r="BGC164" s="17"/>
      <c r="BGD164" s="17"/>
      <c r="BGE164" s="17"/>
      <c r="BGF164" s="17"/>
      <c r="BGG164" s="17"/>
      <c r="BGH164" s="17"/>
      <c r="BGI164" s="17"/>
      <c r="BGJ164" s="17"/>
      <c r="BGK164" s="17"/>
      <c r="BGL164" s="17"/>
      <c r="BGM164" s="17"/>
      <c r="BGN164" s="17"/>
      <c r="BGO164" s="17"/>
      <c r="BGP164" s="17"/>
      <c r="BGQ164" s="17"/>
      <c r="BGR164" s="17"/>
      <c r="BGS164" s="17"/>
      <c r="BGT164" s="17"/>
      <c r="BGU164" s="17"/>
      <c r="BGV164" s="17"/>
      <c r="BGW164" s="17"/>
      <c r="BGX164" s="17"/>
      <c r="BGY164" s="17"/>
      <c r="BGZ164" s="17"/>
      <c r="BHA164" s="17"/>
      <c r="BHB164" s="17"/>
      <c r="BHC164" s="17"/>
      <c r="BHD164" s="17"/>
      <c r="BHE164" s="17"/>
      <c r="BHF164" s="17"/>
      <c r="BHG164" s="17"/>
      <c r="BHH164" s="17"/>
      <c r="BHI164" s="17"/>
      <c r="BHJ164" s="17"/>
      <c r="BHK164" s="17"/>
      <c r="BHL164" s="17"/>
      <c r="BHM164" s="17"/>
      <c r="BHN164" s="17"/>
      <c r="BHO164" s="17"/>
      <c r="BHP164" s="17"/>
      <c r="BHQ164" s="17"/>
      <c r="BHR164" s="17"/>
      <c r="BHS164" s="17"/>
      <c r="BHT164" s="17"/>
      <c r="BHU164" s="17"/>
      <c r="BHV164" s="17"/>
      <c r="BHW164" s="17"/>
      <c r="BHX164" s="17"/>
      <c r="BHY164" s="17"/>
      <c r="BHZ164" s="17"/>
      <c r="BIA164" s="17"/>
      <c r="BIB164" s="17"/>
      <c r="BIC164" s="17"/>
      <c r="BID164" s="17"/>
      <c r="BIE164" s="17"/>
      <c r="BIF164" s="17"/>
      <c r="BIG164" s="17"/>
      <c r="BIH164" s="17"/>
      <c r="BII164" s="17"/>
      <c r="BIJ164" s="17"/>
      <c r="BIK164" s="17"/>
      <c r="BIL164" s="17"/>
      <c r="BIM164" s="17"/>
      <c r="BIN164" s="17"/>
      <c r="BIO164" s="17"/>
      <c r="BIP164" s="17"/>
      <c r="BIQ164" s="17"/>
      <c r="BIR164" s="17"/>
      <c r="BIS164" s="17"/>
      <c r="BIT164" s="17"/>
      <c r="BIU164" s="17"/>
      <c r="BIV164" s="17"/>
      <c r="BIW164" s="17"/>
      <c r="BIX164" s="17"/>
      <c r="BIY164" s="17"/>
      <c r="BIZ164" s="17"/>
      <c r="BJA164" s="17"/>
      <c r="BJB164" s="17"/>
      <c r="BJC164" s="17"/>
      <c r="BJD164" s="14" t="s">
        <v>4017</v>
      </c>
      <c r="BJF164" s="17"/>
      <c r="BJG164" s="17"/>
      <c r="BJH164" s="17"/>
      <c r="BJI164" s="17"/>
      <c r="BJJ164" s="17"/>
      <c r="BJK164" s="17"/>
      <c r="BJL164" s="17"/>
      <c r="BJM164" s="17"/>
      <c r="BJN164" s="14" t="s">
        <v>4049</v>
      </c>
      <c r="BJO164" s="16">
        <v>0.012</v>
      </c>
      <c r="BJP164" s="17"/>
      <c r="BJQ164" s="17"/>
      <c r="BJR164" s="17"/>
      <c r="BJS164" s="17"/>
      <c r="BJT164" s="17"/>
      <c r="BJU164" s="17"/>
      <c r="BJV164" s="17"/>
      <c r="BJW164" s="17"/>
      <c r="BJX164" s="17"/>
      <c r="BJY164" s="17"/>
      <c r="BJZ164" s="17"/>
      <c r="BKA164" s="17"/>
      <c r="BKB164" s="17"/>
      <c r="BKC164" s="17"/>
      <c r="BKD164" s="17"/>
      <c r="BKE164" s="17"/>
      <c r="BKF164" s="17"/>
      <c r="BKG164" s="17"/>
      <c r="BKH164" s="17"/>
      <c r="BKI164" s="17"/>
      <c r="BKJ164" s="17"/>
      <c r="BKK164" s="17"/>
      <c r="BKL164" s="17"/>
      <c r="BKM164" s="17"/>
      <c r="BKN164" s="17"/>
      <c r="BKO164" s="17"/>
      <c r="BKP164" s="17"/>
      <c r="BKQ164" s="17"/>
      <c r="BKR164" s="17"/>
      <c r="BKS164" s="17"/>
      <c r="BKT164" s="17"/>
      <c r="BKU164" s="17"/>
      <c r="BKV164" s="17"/>
      <c r="BKW164" s="17"/>
      <c r="BKX164" s="17"/>
      <c r="BKY164" s="17"/>
      <c r="BKZ164" s="17"/>
      <c r="BLA164" s="17"/>
      <c r="BLB164" s="17"/>
      <c r="BLC164" s="17"/>
      <c r="BLD164" s="17"/>
      <c r="BLE164" s="17"/>
      <c r="BLF164" s="17"/>
      <c r="BLG164" s="17"/>
      <c r="BLH164" s="17"/>
      <c r="BLI164" s="17"/>
      <c r="BLJ164" s="17"/>
      <c r="BLK164" s="17"/>
      <c r="BLL164" s="17"/>
      <c r="BLM164" s="17"/>
      <c r="BLN164" s="17"/>
      <c r="BLO164" s="17"/>
      <c r="BLP164" s="17"/>
      <c r="BLQ164" s="17"/>
      <c r="BLR164" s="17"/>
      <c r="BLS164" s="17"/>
      <c r="BLT164" s="17"/>
      <c r="BLU164" s="17"/>
      <c r="BLV164" s="17"/>
      <c r="BLW164" s="17"/>
      <c r="BLX164" s="17"/>
      <c r="BLY164" s="17"/>
      <c r="BLZ164" s="17"/>
      <c r="BMA164" s="17"/>
      <c r="BMB164" s="17"/>
      <c r="BMC164" s="17"/>
      <c r="BMD164" s="17"/>
      <c r="BME164" s="17"/>
      <c r="BMF164" s="17"/>
      <c r="BMG164" s="17"/>
      <c r="BMH164" s="17"/>
      <c r="BMI164" s="17"/>
      <c r="BMJ164" s="17"/>
      <c r="BMK164" s="17"/>
      <c r="BML164" s="17"/>
      <c r="BMM164" s="17"/>
      <c r="BMN164" s="17"/>
      <c r="BMO164" s="17"/>
      <c r="BMP164" s="17"/>
      <c r="BMQ164" s="17"/>
      <c r="BMR164" s="17"/>
      <c r="BMS164" s="17"/>
      <c r="BMT164" s="17"/>
      <c r="BMU164" s="17"/>
      <c r="BMV164" s="17"/>
      <c r="BMW164" s="17"/>
      <c r="BMX164" s="17"/>
      <c r="BMY164" s="17"/>
      <c r="BMZ164" s="17"/>
      <c r="BNA164" s="17"/>
      <c r="BNB164" s="17"/>
      <c r="BNC164" s="17"/>
      <c r="BND164" s="17"/>
      <c r="BNE164" s="17"/>
      <c r="BNF164" s="17"/>
      <c r="BNG164" s="17"/>
      <c r="BNH164" s="17"/>
      <c r="BNI164" s="17"/>
      <c r="BNJ164" s="17"/>
      <c r="BNK164" s="17"/>
      <c r="BNL164" s="17"/>
      <c r="BNM164" s="17"/>
      <c r="BNN164" s="17"/>
      <c r="BNO164" s="17"/>
      <c r="BNP164" s="17"/>
      <c r="BNQ164" s="17"/>
      <c r="BNR164" s="17"/>
      <c r="BNS164" s="17"/>
      <c r="BNT164" s="17"/>
      <c r="BNU164" s="17"/>
      <c r="BNV164" s="17"/>
      <c r="BNW164" s="17"/>
      <c r="BNX164" s="17"/>
      <c r="BNY164" s="17"/>
      <c r="BNZ164" s="17"/>
      <c r="BOA164" s="17"/>
      <c r="BOB164" s="17"/>
      <c r="BOC164" s="17"/>
      <c r="BOD164" s="17"/>
      <c r="BOE164" s="17"/>
      <c r="BOF164" s="17"/>
      <c r="BOG164" s="17"/>
      <c r="BOH164" s="17"/>
      <c r="BOI164" s="17"/>
      <c r="BOJ164" s="17"/>
      <c r="BOK164" s="17"/>
      <c r="BOL164" s="17"/>
      <c r="BOM164" s="17"/>
      <c r="BON164" s="17"/>
      <c r="BOO164" s="17"/>
      <c r="BOP164" s="17"/>
      <c r="BOQ164" s="17"/>
      <c r="BOR164" s="17"/>
      <c r="BOS164" s="17"/>
      <c r="BOT164" s="17"/>
      <c r="BOU164" s="17"/>
      <c r="BOV164" s="17"/>
      <c r="BOW164" s="17"/>
      <c r="BOX164" s="17"/>
      <c r="BOY164" s="17"/>
      <c r="BOZ164" s="17"/>
      <c r="BPA164" s="17"/>
      <c r="BPB164" s="17"/>
      <c r="BPC164" s="17"/>
      <c r="BPD164" s="17"/>
      <c r="BPE164" s="17"/>
      <c r="BPF164" s="17"/>
      <c r="BPG164" s="17"/>
      <c r="BPH164" s="17"/>
      <c r="BPI164" s="17"/>
      <c r="BPJ164" s="17"/>
      <c r="BPK164" s="17"/>
      <c r="BPL164" s="17"/>
      <c r="BPM164" s="17"/>
      <c r="BPN164" s="17"/>
      <c r="BPO164" s="17"/>
      <c r="BPP164" s="17"/>
      <c r="BPQ164" s="17"/>
      <c r="BPR164" s="17"/>
      <c r="BPS164" s="17"/>
      <c r="BPT164" s="17"/>
      <c r="BPU164" s="17"/>
      <c r="BPV164" s="17"/>
      <c r="BPW164" s="17"/>
      <c r="BPX164" s="17"/>
      <c r="BPY164" s="17"/>
      <c r="BPZ164" s="17"/>
      <c r="BQA164" s="17"/>
      <c r="BQB164" s="17"/>
      <c r="BQC164" s="17"/>
      <c r="BQD164" s="17"/>
      <c r="BQE164" s="17"/>
      <c r="BQF164" s="17"/>
      <c r="BQG164" s="17"/>
      <c r="BQH164" s="17"/>
      <c r="BQI164" s="17"/>
      <c r="BQJ164" s="17"/>
      <c r="BQK164" s="17"/>
      <c r="BQL164" s="17"/>
      <c r="BQM164" s="17"/>
      <c r="BQN164" s="17"/>
      <c r="BQO164" s="17"/>
      <c r="BQP164" s="17"/>
      <c r="BQQ164" s="17"/>
      <c r="BQR164" s="17"/>
      <c r="BQS164" s="17"/>
      <c r="BQT164" s="17"/>
      <c r="BQU164" s="17"/>
      <c r="BQV164" s="17"/>
      <c r="BQW164" s="17"/>
      <c r="BQX164" s="17"/>
      <c r="BQY164" s="17"/>
      <c r="BQZ164" s="17"/>
      <c r="BRA164" s="17"/>
      <c r="BRB164" s="17"/>
      <c r="BRC164" s="17"/>
      <c r="BRD164" s="17"/>
      <c r="BRE164" s="17"/>
      <c r="BRF164" s="17"/>
      <c r="BRG164" s="17"/>
      <c r="BRH164" s="17"/>
      <c r="BRI164" s="17"/>
      <c r="BRJ164" s="17"/>
      <c r="BRK164" s="17"/>
      <c r="BRL164" s="17"/>
      <c r="BRM164" s="17"/>
      <c r="BRN164" s="17"/>
      <c r="BRO164" s="17"/>
      <c r="BRP164" s="17"/>
      <c r="BRQ164" s="17"/>
      <c r="BRR164" s="17"/>
      <c r="BRS164" s="17"/>
      <c r="BRT164" s="17"/>
      <c r="BRU164" s="17"/>
      <c r="BRV164" s="17"/>
      <c r="BRW164" s="17"/>
      <c r="BRX164" s="17"/>
      <c r="BRY164" s="17"/>
      <c r="BRZ164" s="17"/>
      <c r="BSA164" s="17"/>
      <c r="BSB164" s="17"/>
      <c r="BSC164" s="17"/>
      <c r="BSD164" s="17"/>
      <c r="BSE164" s="17"/>
      <c r="BSF164" s="17"/>
      <c r="BSG164" s="17"/>
      <c r="BSH164" s="17"/>
      <c r="BSI164" s="17"/>
      <c r="BSJ164" s="17"/>
      <c r="BSK164" s="17"/>
      <c r="BSL164" s="17"/>
      <c r="BSM164" s="17"/>
      <c r="BSN164" s="17"/>
      <c r="BSO164" s="17"/>
      <c r="BSP164" s="17"/>
      <c r="BSQ164" s="17"/>
      <c r="BSR164" s="17"/>
      <c r="BSS164" s="17"/>
      <c r="BST164" s="17"/>
      <c r="BSU164" s="17"/>
      <c r="BSV164" s="17"/>
      <c r="BSW164" s="17"/>
      <c r="BSX164" s="17"/>
      <c r="BSY164" s="17"/>
      <c r="BSZ164" s="17"/>
      <c r="BTA164" s="17"/>
      <c r="BTB164" s="17"/>
      <c r="BTC164" s="17"/>
      <c r="BTD164" s="17"/>
      <c r="BTE164" s="17"/>
      <c r="BTF164" s="17"/>
      <c r="BTG164" s="17"/>
      <c r="BTH164" s="17"/>
      <c r="BTI164" s="17"/>
      <c r="BTJ164" s="17"/>
      <c r="BTK164" s="17"/>
      <c r="BTL164" s="17"/>
      <c r="BTM164" s="17"/>
      <c r="BTN164" s="17"/>
      <c r="BTO164" s="17"/>
      <c r="BTP164" s="17"/>
      <c r="BTQ164" s="17"/>
      <c r="BTR164" s="17"/>
      <c r="BTS164" s="17"/>
      <c r="BTT164" s="17"/>
      <c r="BTU164" s="17"/>
      <c r="BTV164" s="17"/>
      <c r="BTW164" s="17"/>
      <c r="BTX164" s="17"/>
      <c r="BTY164" s="17"/>
      <c r="BTZ164" s="17"/>
      <c r="BUA164" s="17"/>
      <c r="BUB164" s="17"/>
      <c r="BUC164" s="17"/>
      <c r="BUD164" s="17"/>
      <c r="BUE164" s="17"/>
      <c r="BUF164" s="17"/>
      <c r="BUG164" s="17"/>
      <c r="BUH164" s="17"/>
      <c r="BUI164" s="17"/>
      <c r="BUJ164" s="17"/>
      <c r="BUK164" s="17"/>
      <c r="BUL164" s="17"/>
      <c r="BUM164" s="17"/>
      <c r="BUN164" s="17"/>
      <c r="BUO164" s="17"/>
      <c r="BUP164" s="17"/>
      <c r="BUQ164" s="17"/>
      <c r="BUR164" s="17"/>
      <c r="BUS164" s="17"/>
      <c r="BUT164" s="17"/>
      <c r="BUU164" s="17"/>
      <c r="BUV164" s="17"/>
      <c r="BUW164" s="17"/>
      <c r="BUX164" s="17"/>
      <c r="BUY164" s="17"/>
      <c r="BUZ164" s="17"/>
      <c r="BVA164" s="17"/>
      <c r="BVB164" s="17"/>
      <c r="BVC164" s="17"/>
      <c r="BVD164" s="17"/>
      <c r="BVE164" s="17"/>
      <c r="BVF164" s="17"/>
      <c r="BVG164" s="17"/>
      <c r="BVH164" s="17"/>
      <c r="BVI164" s="17"/>
      <c r="BVJ164" s="17"/>
      <c r="BVK164" s="17"/>
      <c r="BVL164" s="17"/>
      <c r="BVM164" s="17"/>
      <c r="BVN164" s="17"/>
      <c r="BVO164" s="17"/>
      <c r="BVP164" s="17"/>
      <c r="BVQ164" s="17"/>
      <c r="BVR164" s="17"/>
      <c r="BVS164" s="17"/>
      <c r="BVT164" s="17"/>
      <c r="BVU164" s="17"/>
      <c r="BVV164" s="17"/>
      <c r="BVW164" s="17"/>
      <c r="BVX164" s="17"/>
      <c r="BVY164" s="17"/>
      <c r="BVZ164" s="17"/>
      <c r="BWA164" s="17"/>
      <c r="BWB164" s="17"/>
      <c r="BWC164" s="17"/>
      <c r="BWD164" s="17"/>
      <c r="BWE164" s="17"/>
      <c r="BWF164" s="17"/>
      <c r="BWG164" s="17"/>
      <c r="BWH164" s="17"/>
      <c r="BWI164" s="17"/>
      <c r="BWJ164" s="17"/>
      <c r="BWK164" s="17"/>
      <c r="BWL164" s="17"/>
      <c r="BWM164" s="17"/>
      <c r="BWN164" s="17"/>
      <c r="BWO164" s="17"/>
      <c r="BWP164" s="17"/>
      <c r="BWQ164" s="17"/>
      <c r="BWR164" s="17"/>
      <c r="BWS164" s="17"/>
      <c r="BWT164" s="17"/>
      <c r="BWU164" s="17"/>
      <c r="BWV164" s="17"/>
      <c r="BWW164" s="17"/>
      <c r="BWX164" s="17"/>
      <c r="BWY164" s="17"/>
      <c r="BWZ164" s="17"/>
      <c r="BXA164" s="17"/>
      <c r="BXB164" s="17"/>
      <c r="BXC164" s="17"/>
      <c r="BXD164" s="17"/>
      <c r="BXE164" s="17"/>
      <c r="BXF164" s="17"/>
      <c r="BXG164" s="17"/>
      <c r="BXH164" s="17"/>
      <c r="BXI164" s="17"/>
      <c r="BXJ164" s="17"/>
      <c r="BXK164" s="17"/>
      <c r="BXL164" s="17"/>
      <c r="BXM164" s="17"/>
      <c r="BXN164" s="17"/>
      <c r="BXO164" s="17"/>
      <c r="BXP164" s="17"/>
      <c r="BXQ164" s="17"/>
      <c r="BXR164" s="17"/>
      <c r="BXS164" s="17"/>
      <c r="BXT164" s="17"/>
      <c r="BXU164" s="17"/>
      <c r="BXV164" s="17"/>
      <c r="BXW164" s="17"/>
      <c r="BXX164" s="17"/>
      <c r="BXY164" s="17"/>
      <c r="BXZ164" s="17"/>
      <c r="BYA164" s="17"/>
      <c r="BYB164" s="17"/>
      <c r="BYC164" s="17"/>
      <c r="BYD164" s="17"/>
      <c r="BYE164" s="17"/>
      <c r="BYF164" s="17"/>
      <c r="BYG164" s="17"/>
      <c r="BYH164" s="17"/>
      <c r="BYI164" s="17"/>
      <c r="BYJ164" s="17"/>
      <c r="BYK164" s="17"/>
      <c r="BYL164" s="17"/>
      <c r="BYM164" s="17"/>
      <c r="BYN164" s="17"/>
      <c r="BYO164" s="17"/>
      <c r="BYP164" s="17"/>
      <c r="BYQ164" s="17"/>
      <c r="BYR164" s="17"/>
      <c r="BYS164" s="17"/>
      <c r="BYT164" s="17"/>
      <c r="BYU164" s="17"/>
      <c r="BYV164" s="17"/>
      <c r="BYW164" s="17"/>
      <c r="BYX164" s="17"/>
      <c r="BYY164" s="17"/>
      <c r="BYZ164" s="17"/>
      <c r="BZA164" s="17"/>
      <c r="BZB164" s="17"/>
      <c r="BZC164" s="17"/>
      <c r="BZD164" s="17"/>
      <c r="BZE164" s="17"/>
      <c r="BZF164" s="17"/>
      <c r="BZG164" s="17"/>
      <c r="BZH164" s="17"/>
      <c r="BZI164" s="17"/>
      <c r="BZJ164" s="17"/>
      <c r="BZK164" s="17"/>
      <c r="BZL164" s="17"/>
      <c r="BZM164" s="17"/>
      <c r="BZN164" s="17"/>
      <c r="BZO164" s="17"/>
      <c r="BZP164" s="17"/>
      <c r="BZQ164" s="17"/>
      <c r="BZR164" s="17"/>
      <c r="BZS164" s="17"/>
      <c r="BZT164" s="17"/>
      <c r="BZU164" s="17"/>
      <c r="BZV164" s="17"/>
      <c r="BZW164" s="17"/>
      <c r="BZX164" s="17"/>
      <c r="BZY164" s="17"/>
      <c r="BZZ164" s="17"/>
      <c r="CAA164" s="17"/>
      <c r="CAB164" s="17"/>
      <c r="CAC164" s="17"/>
      <c r="CAD164" s="17"/>
      <c r="CAE164" s="17"/>
      <c r="CAF164" s="17"/>
      <c r="CAG164" s="17"/>
      <c r="CAH164" s="17"/>
      <c r="CAI164" s="17"/>
      <c r="CAJ164" s="17"/>
      <c r="CAK164" s="17"/>
      <c r="CAL164" s="17"/>
      <c r="CAM164" s="17"/>
      <c r="CAN164" s="17"/>
      <c r="CAO164" s="17"/>
      <c r="CAP164" s="17"/>
      <c r="CAQ164" s="17"/>
      <c r="CAR164" s="17"/>
      <c r="CAS164" s="17"/>
      <c r="CAT164" s="17"/>
      <c r="CAU164" s="17"/>
      <c r="CAV164" s="17"/>
      <c r="CAW164" s="17"/>
      <c r="CAX164" s="17"/>
      <c r="CAY164" s="17"/>
      <c r="CAZ164" s="17"/>
      <c r="CBA164" s="17"/>
      <c r="CBB164" s="17"/>
      <c r="CBC164" s="17"/>
      <c r="CBD164" s="17"/>
      <c r="CBE164" s="17"/>
      <c r="CBF164" s="17"/>
      <c r="CBG164" s="17"/>
      <c r="CBH164" s="17"/>
      <c r="CBI164" s="17"/>
      <c r="CBJ164" s="17"/>
      <c r="CBK164" s="17"/>
      <c r="CBL164" s="17"/>
      <c r="CBM164" s="17"/>
      <c r="CBN164" s="17"/>
      <c r="CBO164" s="17"/>
      <c r="CBP164" s="17"/>
      <c r="CBQ164" s="17"/>
      <c r="CBR164" s="17"/>
      <c r="CBS164" s="17"/>
      <c r="CBT164" s="17"/>
      <c r="CBU164" s="17"/>
      <c r="CBV164" s="17"/>
      <c r="CBW164" s="17"/>
      <c r="CBX164" s="17"/>
      <c r="CBY164" s="17"/>
      <c r="CBZ164" s="17"/>
      <c r="CCA164" s="17"/>
      <c r="CCB164" s="17"/>
      <c r="CCC164" s="17"/>
      <c r="CCD164" s="17"/>
      <c r="CCE164" s="17"/>
      <c r="CCF164" s="17"/>
      <c r="CCG164" s="17"/>
      <c r="CCH164" s="17"/>
      <c r="CCI164" s="17"/>
      <c r="CCJ164" s="17"/>
      <c r="CCK164" s="17"/>
      <c r="CCL164" s="17"/>
      <c r="CCM164" s="17"/>
      <c r="CCN164" s="17"/>
      <c r="CCO164" s="17"/>
      <c r="CCP164" s="17"/>
      <c r="CCQ164" s="17"/>
      <c r="CCR164" s="17"/>
      <c r="CCS164" s="17"/>
      <c r="CCT164" s="17"/>
      <c r="CCU164" s="17"/>
      <c r="CCV164" s="17"/>
      <c r="CCW164" s="17"/>
      <c r="CCX164" s="17"/>
      <c r="CCY164" s="17"/>
      <c r="CCZ164" s="17"/>
      <c r="CDA164" s="17"/>
      <c r="CDB164" s="17"/>
      <c r="CDC164" s="17"/>
      <c r="CDD164" s="17"/>
      <c r="CDE164" s="17"/>
      <c r="CDF164" s="17"/>
      <c r="CDG164" s="17"/>
      <c r="CDH164" s="17"/>
      <c r="CDI164" s="17"/>
      <c r="CDJ164" s="17"/>
      <c r="CDK164" s="17"/>
      <c r="CDL164" s="17"/>
      <c r="CDM164" s="17"/>
      <c r="CDN164" s="17"/>
      <c r="CDO164" s="17"/>
      <c r="CDP164" s="17"/>
      <c r="CDQ164" s="17"/>
      <c r="CDR164" s="17"/>
      <c r="CDS164" s="17"/>
      <c r="CDT164" s="17"/>
      <c r="CDU164" s="17"/>
    </row>
    <row r="165">
      <c r="A165" s="14" t="s">
        <v>4009</v>
      </c>
      <c r="B165" s="14" t="s">
        <v>4051</v>
      </c>
      <c r="C165" s="14" t="s">
        <v>2933</v>
      </c>
      <c r="D165" s="14" t="s">
        <v>2934</v>
      </c>
      <c r="E165" s="14" t="s">
        <v>3464</v>
      </c>
      <c r="F165" s="14" t="s">
        <v>2835</v>
      </c>
      <c r="I165" s="14" t="s">
        <v>3465</v>
      </c>
      <c r="J165" s="14" t="s">
        <v>2618</v>
      </c>
      <c r="K165" s="14" t="s">
        <v>2619</v>
      </c>
      <c r="L165" s="14" t="s">
        <v>2658</v>
      </c>
      <c r="M165" s="16">
        <v>1.0</v>
      </c>
      <c r="N165" s="14" t="s">
        <v>21</v>
      </c>
      <c r="O165" s="14" t="s">
        <v>21</v>
      </c>
      <c r="P165" s="14" t="s">
        <v>21</v>
      </c>
      <c r="Q165" s="16">
        <v>11.0</v>
      </c>
      <c r="R165" s="16">
        <v>4104128.0</v>
      </c>
      <c r="S165" s="16">
        <v>4104128.0</v>
      </c>
      <c r="T165" s="14" t="s">
        <v>2630</v>
      </c>
      <c r="U165" s="14" t="s">
        <v>2622</v>
      </c>
      <c r="V165" s="14" t="s">
        <v>3466</v>
      </c>
      <c r="W165" s="14" t="s">
        <v>3467</v>
      </c>
      <c r="X165" s="16">
        <v>0.29</v>
      </c>
      <c r="Y165" s="17"/>
      <c r="Z165" s="16">
        <v>28.0</v>
      </c>
      <c r="AA165" s="16">
        <v>69.0</v>
      </c>
      <c r="AB165" s="17"/>
      <c r="AC165" s="17"/>
      <c r="AD165" s="16">
        <v>12012.0</v>
      </c>
      <c r="AE165" s="22">
        <v>45547.0</v>
      </c>
      <c r="AF165" s="17"/>
      <c r="AG165" s="17"/>
      <c r="AH165" s="17"/>
      <c r="AI165" s="17"/>
      <c r="AJ165" s="17"/>
      <c r="AK165" s="17"/>
      <c r="AL165" s="16">
        <v>57.0</v>
      </c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4" t="s">
        <v>2941</v>
      </c>
      <c r="BB165" s="17"/>
      <c r="BC165" s="17"/>
      <c r="BD165" s="17"/>
      <c r="BE165" s="17"/>
      <c r="BF165" s="17"/>
      <c r="BG165" s="16">
        <v>1.0</v>
      </c>
      <c r="BH165" s="14" t="s">
        <v>2564</v>
      </c>
      <c r="BI165" s="14" t="s">
        <v>2594</v>
      </c>
      <c r="BJ165" s="17"/>
      <c r="BK165" s="17"/>
      <c r="BL165" s="17"/>
      <c r="BM165" s="16">
        <v>402.033333</v>
      </c>
      <c r="BN165" s="17"/>
      <c r="BO165" s="17"/>
      <c r="BP165" s="17"/>
      <c r="BQ165" s="17"/>
      <c r="BR165" s="17"/>
      <c r="BS165" s="17"/>
      <c r="BT165" s="17"/>
      <c r="BU165" s="14" t="s">
        <v>2567</v>
      </c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  <c r="KL165" s="17"/>
      <c r="KM165" s="17"/>
      <c r="KN165" s="17"/>
      <c r="KO165" s="17"/>
      <c r="KP165" s="17"/>
      <c r="KQ165" s="17"/>
      <c r="KR165" s="17"/>
      <c r="KS165" s="17"/>
      <c r="KT165" s="17"/>
      <c r="KU165" s="17"/>
      <c r="KV165" s="17"/>
      <c r="KW165" s="17"/>
      <c r="KX165" s="17"/>
      <c r="KY165" s="17"/>
      <c r="KZ165" s="17"/>
      <c r="LA165" s="17"/>
      <c r="LB165" s="17"/>
      <c r="LC165" s="17"/>
      <c r="LD165" s="17"/>
      <c r="LE165" s="17"/>
      <c r="LF165" s="17"/>
      <c r="LG165" s="17"/>
      <c r="LH165" s="17"/>
      <c r="LI165" s="17"/>
      <c r="LJ165" s="17"/>
      <c r="LK165" s="17"/>
      <c r="LL165" s="17"/>
      <c r="LM165" s="17"/>
      <c r="LN165" s="17"/>
      <c r="LO165" s="17"/>
      <c r="LP165" s="17"/>
      <c r="LQ165" s="17"/>
      <c r="LR165" s="17"/>
      <c r="LS165" s="17"/>
      <c r="LT165" s="17"/>
      <c r="LU165" s="17"/>
      <c r="LV165" s="17"/>
      <c r="LW165" s="17"/>
      <c r="LX165" s="17"/>
      <c r="LY165" s="17"/>
      <c r="LZ165" s="17"/>
      <c r="MA165" s="17"/>
      <c r="MB165" s="17"/>
      <c r="MC165" s="17"/>
      <c r="MD165" s="17"/>
      <c r="ME165" s="17"/>
      <c r="MF165" s="17"/>
      <c r="MG165" s="17"/>
      <c r="MH165" s="17"/>
      <c r="MI165" s="17"/>
      <c r="MJ165" s="17"/>
      <c r="MK165" s="17"/>
      <c r="ML165" s="17"/>
      <c r="MM165" s="17"/>
      <c r="MN165" s="17"/>
      <c r="MO165" s="17"/>
      <c r="MP165" s="17"/>
      <c r="MQ165" s="17"/>
      <c r="MR165" s="17"/>
      <c r="MS165" s="17"/>
      <c r="MT165" s="17"/>
      <c r="MU165" s="17"/>
      <c r="MV165" s="17"/>
      <c r="MW165" s="17"/>
      <c r="MX165" s="17"/>
      <c r="MY165" s="17"/>
      <c r="MZ165" s="17"/>
      <c r="NA165" s="17"/>
      <c r="NB165" s="17"/>
      <c r="NC165" s="17"/>
      <c r="ND165" s="17"/>
      <c r="NE165" s="17"/>
      <c r="NF165" s="17"/>
      <c r="NG165" s="17"/>
      <c r="NH165" s="17"/>
      <c r="NI165" s="17"/>
      <c r="NJ165" s="17"/>
      <c r="NK165" s="17"/>
      <c r="NL165" s="17"/>
      <c r="NM165" s="17"/>
      <c r="NN165" s="17"/>
      <c r="NO165" s="17"/>
      <c r="NP165" s="17"/>
      <c r="NQ165" s="17"/>
      <c r="NR165" s="17"/>
      <c r="NS165" s="17"/>
      <c r="NT165" s="17"/>
      <c r="NU165" s="17"/>
      <c r="NV165" s="17"/>
      <c r="NW165" s="17"/>
      <c r="NX165" s="17"/>
      <c r="NY165" s="17"/>
      <c r="NZ165" s="17"/>
      <c r="OA165" s="17"/>
      <c r="OB165" s="17"/>
      <c r="OC165" s="17"/>
      <c r="OD165" s="17"/>
      <c r="OE165" s="17"/>
      <c r="OF165" s="14" t="s">
        <v>2644</v>
      </c>
      <c r="OG165" s="17"/>
      <c r="OH165" s="17"/>
      <c r="OI165" s="17"/>
      <c r="OJ165" s="17"/>
      <c r="OK165" s="17"/>
      <c r="OL165" s="17"/>
      <c r="OM165" s="17"/>
      <c r="ON165" s="17"/>
      <c r="OO165" s="17"/>
      <c r="OP165" s="17"/>
      <c r="OQ165" s="17"/>
      <c r="OR165" s="17"/>
      <c r="OS165" s="17"/>
      <c r="OT165" s="17"/>
      <c r="OU165" s="17"/>
      <c r="OV165" s="17"/>
      <c r="OW165" s="17"/>
      <c r="OX165" s="17"/>
      <c r="OY165" s="17"/>
      <c r="OZ165" s="17"/>
      <c r="PA165" s="17"/>
      <c r="PB165" s="17"/>
      <c r="PC165" s="17"/>
      <c r="PD165" s="17"/>
      <c r="PE165" s="17"/>
      <c r="PF165" s="17"/>
      <c r="PG165" s="17"/>
      <c r="PH165" s="17"/>
      <c r="PI165" s="17"/>
      <c r="PJ165" s="17"/>
      <c r="PK165" s="17"/>
      <c r="PL165" s="17"/>
      <c r="PM165" s="17"/>
      <c r="PN165" s="17"/>
      <c r="PO165" s="17"/>
      <c r="PP165" s="17"/>
      <c r="PQ165" s="17"/>
      <c r="PR165" s="17"/>
      <c r="PS165" s="17"/>
      <c r="PT165" s="17"/>
      <c r="PU165" s="17"/>
      <c r="PV165" s="17"/>
      <c r="PW165" s="17"/>
      <c r="PX165" s="17"/>
      <c r="PY165" s="17"/>
      <c r="PZ165" s="17"/>
      <c r="QA165" s="17"/>
      <c r="QB165" s="17"/>
      <c r="QC165" s="17"/>
      <c r="QD165" s="17"/>
      <c r="QE165" s="17"/>
      <c r="QF165" s="17"/>
      <c r="QG165" s="17"/>
      <c r="QH165" s="17"/>
      <c r="QI165" s="17"/>
      <c r="QJ165" s="17"/>
      <c r="QK165" s="17"/>
      <c r="QL165" s="17"/>
      <c r="QM165" s="17"/>
      <c r="QN165" s="17"/>
      <c r="QO165" s="17"/>
      <c r="QP165" s="17"/>
      <c r="QQ165" s="17"/>
      <c r="QR165" s="17"/>
      <c r="QS165" s="17"/>
      <c r="QT165" s="17"/>
      <c r="QU165" s="17"/>
      <c r="QV165" s="17"/>
      <c r="QW165" s="17"/>
      <c r="QX165" s="17"/>
      <c r="QY165" s="17"/>
      <c r="QZ165" s="17"/>
      <c r="RA165" s="17"/>
      <c r="RB165" s="17"/>
      <c r="RC165" s="17"/>
      <c r="RD165" s="17"/>
      <c r="RE165" s="17"/>
      <c r="RF165" s="17"/>
      <c r="RG165" s="17"/>
      <c r="RH165" s="17"/>
      <c r="RI165" s="17"/>
      <c r="RJ165" s="17"/>
      <c r="RK165" s="17"/>
      <c r="RL165" s="17"/>
      <c r="RM165" s="17"/>
      <c r="RN165" s="17"/>
      <c r="RO165" s="17"/>
      <c r="RP165" s="17"/>
      <c r="RQ165" s="17"/>
      <c r="RR165" s="17"/>
      <c r="RS165" s="17"/>
      <c r="RT165" s="17"/>
      <c r="RU165" s="17"/>
      <c r="RV165" s="17"/>
      <c r="RW165" s="17"/>
      <c r="RX165" s="17"/>
      <c r="RY165" s="17"/>
      <c r="RZ165" s="17"/>
      <c r="SA165" s="17"/>
      <c r="SB165" s="17"/>
      <c r="SC165" s="17"/>
      <c r="SD165" s="17"/>
      <c r="SE165" s="17"/>
      <c r="SF165" s="17"/>
      <c r="SG165" s="17"/>
      <c r="SH165" s="17"/>
      <c r="SI165" s="17"/>
      <c r="SJ165" s="17"/>
      <c r="SK165" s="17"/>
      <c r="SL165" s="17"/>
      <c r="SM165" s="17"/>
      <c r="SN165" s="17"/>
      <c r="SO165" s="17"/>
      <c r="SP165" s="17"/>
      <c r="SQ165" s="17"/>
      <c r="SR165" s="17"/>
      <c r="SS165" s="17"/>
      <c r="ST165" s="17"/>
      <c r="SU165" s="17"/>
      <c r="SV165" s="17"/>
      <c r="SW165" s="17"/>
      <c r="SX165" s="17"/>
      <c r="SY165" s="17"/>
      <c r="SZ165" s="17"/>
      <c r="TA165" s="17"/>
      <c r="TB165" s="16">
        <v>1.988</v>
      </c>
      <c r="TC165" s="16">
        <v>0.839</v>
      </c>
      <c r="TD165" s="17"/>
      <c r="TE165" s="17"/>
      <c r="TF165" s="17"/>
      <c r="TG165" s="17"/>
      <c r="TH165" s="17"/>
      <c r="TI165" s="17"/>
      <c r="TJ165" s="17"/>
      <c r="TK165" s="17"/>
      <c r="TL165" s="17"/>
      <c r="TM165" s="17"/>
      <c r="TN165" s="17"/>
      <c r="TO165" s="17"/>
      <c r="TP165" s="17"/>
      <c r="TQ165" s="17"/>
      <c r="TR165" s="17"/>
      <c r="TS165" s="17"/>
      <c r="TT165" s="17"/>
      <c r="TU165" s="17"/>
      <c r="TV165" s="17"/>
      <c r="TW165" s="17"/>
      <c r="TX165" s="17"/>
      <c r="TY165" s="17"/>
      <c r="TZ165" s="17"/>
      <c r="UA165" s="17"/>
      <c r="UB165" s="17"/>
      <c r="UC165" s="17"/>
      <c r="UD165" s="17"/>
      <c r="UE165" s="17"/>
      <c r="UF165" s="17"/>
      <c r="UG165" s="17"/>
      <c r="UH165" s="17"/>
      <c r="UI165" s="17"/>
      <c r="UJ165" s="17"/>
      <c r="UK165" s="17"/>
      <c r="UL165" s="17"/>
      <c r="UM165" s="17"/>
      <c r="UN165" s="17"/>
      <c r="UO165" s="17"/>
      <c r="UP165" s="17"/>
      <c r="UQ165" s="17"/>
      <c r="UR165" s="17"/>
      <c r="US165" s="17"/>
      <c r="UT165" s="17"/>
      <c r="UU165" s="17"/>
      <c r="UV165" s="17"/>
      <c r="UW165" s="17"/>
      <c r="UX165" s="17"/>
      <c r="UY165" s="17"/>
      <c r="UZ165" s="17"/>
      <c r="VA165" s="17"/>
      <c r="VB165" s="17"/>
      <c r="VC165" s="17"/>
      <c r="VD165" s="17"/>
      <c r="VE165" s="17"/>
      <c r="VF165" s="17"/>
      <c r="VG165" s="17"/>
      <c r="VH165" s="17"/>
      <c r="VI165" s="17"/>
      <c r="VJ165" s="17"/>
      <c r="VK165" s="17"/>
      <c r="VL165" s="17"/>
      <c r="VM165" s="17"/>
      <c r="VN165" s="17"/>
      <c r="VO165" s="17"/>
      <c r="VP165" s="17"/>
      <c r="VQ165" s="17"/>
      <c r="VR165" s="17"/>
      <c r="VS165" s="17"/>
      <c r="VT165" s="17"/>
      <c r="VU165" s="17"/>
      <c r="VV165" s="17"/>
      <c r="VW165" s="17"/>
      <c r="VX165" s="17"/>
      <c r="VY165" s="17"/>
      <c r="VZ165" s="17"/>
      <c r="WA165" s="17"/>
      <c r="WB165" s="17"/>
      <c r="WC165" s="17"/>
      <c r="WD165" s="17"/>
      <c r="WE165" s="17"/>
      <c r="WF165" s="17"/>
      <c r="WG165" s="17"/>
      <c r="WH165" s="17"/>
      <c r="WI165" s="17"/>
      <c r="WJ165" s="17"/>
      <c r="WK165" s="17"/>
      <c r="WL165" s="17"/>
      <c r="WM165" s="17"/>
      <c r="WN165" s="17"/>
      <c r="WO165" s="17"/>
      <c r="WP165" s="17"/>
      <c r="WQ165" s="17"/>
      <c r="WR165" s="17"/>
      <c r="WS165" s="17"/>
      <c r="WT165" s="17"/>
      <c r="WU165" s="17"/>
      <c r="WV165" s="17"/>
      <c r="WW165" s="17"/>
      <c r="WX165" s="17"/>
      <c r="WY165" s="17"/>
      <c r="WZ165" s="17"/>
      <c r="XA165" s="17"/>
      <c r="XB165" s="17"/>
      <c r="XC165" s="17"/>
      <c r="XD165" s="17"/>
      <c r="XE165" s="17"/>
      <c r="XF165" s="17"/>
      <c r="XG165" s="17"/>
      <c r="XH165" s="17"/>
      <c r="XI165" s="17"/>
      <c r="XJ165" s="17"/>
      <c r="XK165" s="17"/>
      <c r="XL165" s="17"/>
      <c r="XM165" s="17"/>
      <c r="XN165" s="17"/>
      <c r="XO165" s="17"/>
      <c r="XP165" s="17"/>
      <c r="XQ165" s="17"/>
      <c r="XR165" s="17"/>
      <c r="XS165" s="17"/>
      <c r="XT165" s="17"/>
      <c r="XU165" s="17"/>
      <c r="XV165" s="17"/>
      <c r="XW165" s="17"/>
      <c r="XX165" s="17"/>
      <c r="XY165" s="17"/>
      <c r="XZ165" s="17"/>
      <c r="YA165" s="17"/>
      <c r="YB165" s="17"/>
      <c r="YC165" s="17"/>
      <c r="YD165" s="17"/>
      <c r="YE165" s="17"/>
      <c r="YF165" s="17"/>
      <c r="YG165" s="17"/>
      <c r="YH165" s="17"/>
      <c r="YI165" s="17"/>
      <c r="YJ165" s="17"/>
      <c r="YK165" s="17"/>
      <c r="YL165" s="17"/>
      <c r="YM165" s="17"/>
      <c r="YN165" s="17"/>
      <c r="YO165" s="17"/>
      <c r="YP165" s="17"/>
      <c r="YQ165" s="17"/>
      <c r="YR165" s="17"/>
      <c r="YS165" s="17"/>
      <c r="YT165" s="17"/>
      <c r="YU165" s="17"/>
      <c r="YV165" s="17"/>
      <c r="YW165" s="17"/>
      <c r="YX165" s="17"/>
      <c r="YY165" s="17"/>
      <c r="YZ165" s="17"/>
      <c r="ZA165" s="17"/>
      <c r="ZB165" s="17"/>
      <c r="ZC165" s="17"/>
      <c r="ZD165" s="17"/>
      <c r="ZE165" s="17"/>
      <c r="ZF165" s="17"/>
      <c r="ZG165" s="17"/>
      <c r="ZH165" s="17"/>
      <c r="ZI165" s="17"/>
      <c r="ZJ165" s="17"/>
      <c r="ZK165" s="17"/>
      <c r="ZL165" s="17"/>
      <c r="ZM165" s="17"/>
      <c r="ZN165" s="17"/>
      <c r="ZO165" s="17"/>
      <c r="ZP165" s="17"/>
      <c r="ZQ165" s="17"/>
      <c r="ZR165" s="17"/>
      <c r="ZS165" s="17"/>
      <c r="ZT165" s="17"/>
      <c r="ZU165" s="17"/>
      <c r="ZV165" s="17"/>
      <c r="ZW165" s="17"/>
      <c r="ZX165" s="17"/>
      <c r="ZY165" s="17"/>
      <c r="ZZ165" s="17"/>
      <c r="AAA165" s="17"/>
      <c r="AAB165" s="17"/>
      <c r="AAC165" s="17"/>
      <c r="AAD165" s="17"/>
      <c r="AAE165" s="17"/>
      <c r="AAF165" s="17"/>
      <c r="AAG165" s="17"/>
      <c r="AAH165" s="17"/>
      <c r="AAI165" s="17"/>
      <c r="AAJ165" s="17"/>
      <c r="AAK165" s="17"/>
      <c r="AAL165" s="17"/>
      <c r="AAM165" s="17"/>
      <c r="AAN165" s="17"/>
      <c r="AAO165" s="17"/>
      <c r="AAP165" s="17"/>
      <c r="AAQ165" s="17"/>
      <c r="AAR165" s="17"/>
      <c r="AAS165" s="17"/>
      <c r="AAT165" s="17"/>
      <c r="AAU165" s="17"/>
      <c r="AAV165" s="17"/>
      <c r="AAW165" s="17"/>
      <c r="AAX165" s="17"/>
      <c r="AAY165" s="17"/>
      <c r="AAZ165" s="17"/>
      <c r="ABA165" s="17"/>
      <c r="ABB165" s="17"/>
      <c r="ABC165" s="17"/>
      <c r="ABD165" s="17"/>
      <c r="ABE165" s="17"/>
      <c r="ABF165" s="17"/>
      <c r="ABG165" s="17"/>
      <c r="ABH165" s="17"/>
      <c r="ABI165" s="17"/>
      <c r="ABJ165" s="17"/>
      <c r="ABK165" s="17"/>
      <c r="ABL165" s="17"/>
      <c r="ABM165" s="17"/>
      <c r="ABN165" s="17"/>
      <c r="ABO165" s="17"/>
      <c r="ABP165" s="17"/>
      <c r="ABQ165" s="17"/>
      <c r="ABR165" s="17"/>
      <c r="ABS165" s="17"/>
      <c r="ABT165" s="17"/>
      <c r="ABU165" s="17"/>
      <c r="ABV165" s="17"/>
      <c r="ABW165" s="17"/>
      <c r="ABX165" s="17"/>
      <c r="ABY165" s="17"/>
      <c r="ABZ165" s="17"/>
      <c r="ACA165" s="17"/>
      <c r="ACB165" s="17"/>
      <c r="ACC165" s="17"/>
      <c r="ACD165" s="17"/>
      <c r="ACE165" s="17"/>
      <c r="ACF165" s="17"/>
      <c r="ACG165" s="17"/>
      <c r="ACH165" s="17"/>
      <c r="ACI165" s="17"/>
      <c r="ACJ165" s="17"/>
      <c r="ACK165" s="17"/>
      <c r="ACL165" s="17"/>
      <c r="ACM165" s="17"/>
      <c r="ACN165" s="17"/>
      <c r="ACO165" s="17"/>
      <c r="ACP165" s="17"/>
      <c r="ACQ165" s="17"/>
      <c r="ACR165" s="17"/>
      <c r="ACS165" s="17"/>
      <c r="ACT165" s="17"/>
      <c r="ACU165" s="17"/>
      <c r="ACV165" s="17"/>
      <c r="ACW165" s="17"/>
      <c r="ACX165" s="17"/>
      <c r="ACY165" s="17"/>
      <c r="ACZ165" s="17"/>
      <c r="ADA165" s="17"/>
      <c r="ADB165" s="17"/>
      <c r="ADC165" s="17"/>
      <c r="ADD165" s="17"/>
      <c r="ADE165" s="17"/>
      <c r="ADF165" s="17"/>
      <c r="ADG165" s="17"/>
      <c r="ADH165" s="17"/>
      <c r="ADI165" s="17"/>
      <c r="ADJ165" s="17"/>
      <c r="ADK165" s="17"/>
      <c r="ADL165" s="17"/>
      <c r="ADM165" s="17"/>
      <c r="ADN165" s="17"/>
      <c r="ADO165" s="17"/>
      <c r="ADP165" s="17"/>
      <c r="ADQ165" s="17"/>
      <c r="ADR165" s="17"/>
      <c r="ADS165" s="17"/>
      <c r="ADT165" s="17"/>
      <c r="ADU165" s="17"/>
      <c r="ADV165" s="17"/>
      <c r="ADW165" s="17"/>
      <c r="ADX165" s="17"/>
      <c r="ADY165" s="17"/>
      <c r="ADZ165" s="17"/>
      <c r="AEA165" s="17"/>
      <c r="AEB165" s="17"/>
      <c r="AEC165" s="17"/>
      <c r="AED165" s="17"/>
      <c r="AEE165" s="17"/>
      <c r="AEF165" s="17"/>
      <c r="AEG165" s="17"/>
      <c r="AEH165" s="17"/>
      <c r="AEI165" s="17"/>
      <c r="AEJ165" s="17"/>
      <c r="AEK165" s="17"/>
      <c r="AEL165" s="17"/>
      <c r="AEM165" s="17"/>
      <c r="AEN165" s="17"/>
      <c r="AEO165" s="17"/>
      <c r="AEP165" s="17"/>
      <c r="AEQ165" s="17"/>
      <c r="AER165" s="17"/>
      <c r="AES165" s="17"/>
      <c r="AET165" s="17"/>
      <c r="AEU165" s="17"/>
      <c r="AEV165" s="17"/>
      <c r="AEW165" s="17"/>
      <c r="AEX165" s="17"/>
      <c r="AEY165" s="17"/>
      <c r="AEZ165" s="17"/>
      <c r="AFA165" s="17"/>
      <c r="AFB165" s="17"/>
      <c r="AFC165" s="17"/>
      <c r="AFD165" s="17"/>
      <c r="AFE165" s="17"/>
      <c r="AFF165" s="17"/>
      <c r="AFG165" s="17"/>
      <c r="AFH165" s="17"/>
      <c r="AFI165" s="17"/>
      <c r="AFJ165" s="17"/>
      <c r="AFK165" s="17"/>
      <c r="AFL165" s="17"/>
      <c r="AFM165" s="17"/>
      <c r="AFN165" s="17"/>
      <c r="AFO165" s="17"/>
      <c r="AFP165" s="17"/>
      <c r="AFQ165" s="17"/>
      <c r="AFR165" s="17"/>
      <c r="AFS165" s="17"/>
      <c r="AFT165" s="17"/>
      <c r="AFU165" s="17"/>
      <c r="AFV165" s="17"/>
      <c r="AFW165" s="17"/>
      <c r="AFX165" s="17"/>
      <c r="AFY165" s="17"/>
      <c r="AFZ165" s="17"/>
      <c r="AGA165" s="17"/>
      <c r="AGB165" s="17"/>
      <c r="AGC165" s="17"/>
      <c r="AGD165" s="17"/>
      <c r="AGE165" s="17"/>
      <c r="AGF165" s="17"/>
      <c r="AGG165" s="17"/>
      <c r="AGH165" s="17"/>
      <c r="AGI165" s="17"/>
      <c r="AGJ165" s="17"/>
      <c r="AGK165" s="17"/>
      <c r="AGL165" s="17"/>
      <c r="AGM165" s="17"/>
      <c r="AGN165" s="17"/>
      <c r="AGO165" s="17"/>
      <c r="AGP165" s="17"/>
      <c r="AGQ165" s="17"/>
      <c r="AGR165" s="17"/>
      <c r="AGS165" s="17"/>
      <c r="AGT165" s="17"/>
      <c r="AGU165" s="17"/>
      <c r="AGV165" s="17"/>
      <c r="AGW165" s="17"/>
      <c r="AGX165" s="17"/>
      <c r="AGY165" s="17"/>
      <c r="AGZ165" s="17"/>
      <c r="AHA165" s="17"/>
      <c r="AHB165" s="17"/>
      <c r="AHC165" s="17"/>
      <c r="AHD165" s="17"/>
      <c r="AHE165" s="17"/>
      <c r="AHF165" s="17"/>
      <c r="AHG165" s="17"/>
      <c r="AHH165" s="17"/>
      <c r="AHI165" s="17"/>
      <c r="AHJ165" s="17"/>
      <c r="AHK165" s="17"/>
      <c r="AHL165" s="17"/>
      <c r="AHM165" s="17"/>
      <c r="AHN165" s="17"/>
      <c r="AHO165" s="17"/>
      <c r="AHP165" s="17"/>
      <c r="AHQ165" s="17"/>
      <c r="AHR165" s="17"/>
      <c r="AHS165" s="17"/>
      <c r="AHT165" s="17"/>
      <c r="AHU165" s="17"/>
      <c r="AHV165" s="17"/>
      <c r="AHW165" s="17"/>
      <c r="AHX165" s="17"/>
      <c r="AHY165" s="17"/>
      <c r="AHZ165" s="17"/>
      <c r="AIA165" s="17"/>
      <c r="AIB165" s="17"/>
      <c r="AIC165" s="17"/>
      <c r="AID165" s="17"/>
      <c r="AIE165" s="17"/>
      <c r="AIF165" s="17"/>
      <c r="AIG165" s="17"/>
      <c r="AIH165" s="17"/>
      <c r="AII165" s="17"/>
      <c r="AIJ165" s="17"/>
      <c r="AIK165" s="17"/>
      <c r="AIL165" s="17"/>
      <c r="AIM165" s="17"/>
      <c r="AIN165" s="17"/>
      <c r="AIO165" s="17"/>
      <c r="AIP165" s="17"/>
      <c r="AIQ165" s="17"/>
      <c r="AIR165" s="17"/>
      <c r="AIS165" s="17"/>
      <c r="AIT165" s="17"/>
      <c r="AIU165" s="17"/>
      <c r="AIV165" s="17"/>
      <c r="AIW165" s="17"/>
      <c r="AIX165" s="17"/>
      <c r="AIY165" s="17"/>
      <c r="AIZ165" s="17"/>
      <c r="AJA165" s="17"/>
      <c r="AJB165" s="17"/>
      <c r="AJC165" s="17"/>
      <c r="AJD165" s="17"/>
      <c r="AJE165" s="17"/>
      <c r="AJF165" s="17"/>
      <c r="AJG165" s="17"/>
      <c r="AJH165" s="17"/>
      <c r="AJI165" s="17"/>
      <c r="AJJ165" s="17"/>
      <c r="AJK165" s="17"/>
      <c r="AJL165" s="17"/>
      <c r="AJM165" s="17"/>
      <c r="AJN165" s="17"/>
      <c r="AJO165" s="17"/>
      <c r="AJP165" s="17"/>
      <c r="AJQ165" s="17"/>
      <c r="AJR165" s="17"/>
      <c r="AJS165" s="17"/>
      <c r="AJT165" s="17"/>
      <c r="AJU165" s="17"/>
      <c r="AJV165" s="17"/>
      <c r="AJW165" s="17"/>
      <c r="AJX165" s="17"/>
      <c r="AJY165" s="17"/>
      <c r="AJZ165" s="17"/>
      <c r="AKA165" s="17"/>
      <c r="AKB165" s="17"/>
      <c r="AKC165" s="17"/>
      <c r="AKD165" s="17"/>
      <c r="AKE165" s="17"/>
      <c r="AKF165" s="17"/>
      <c r="AKG165" s="17"/>
      <c r="AKH165" s="17"/>
      <c r="AKI165" s="17"/>
      <c r="AKJ165" s="17"/>
      <c r="AKK165" s="17"/>
      <c r="AKL165" s="17"/>
      <c r="AKM165" s="17"/>
      <c r="AKN165" s="17"/>
      <c r="AKO165" s="17"/>
      <c r="AKP165" s="17"/>
      <c r="AKQ165" s="17"/>
      <c r="AKR165" s="17"/>
      <c r="AKS165" s="17"/>
      <c r="AKT165" s="17"/>
      <c r="AKU165" s="17"/>
      <c r="AKV165" s="17"/>
      <c r="AKW165" s="17"/>
      <c r="AKX165" s="17"/>
      <c r="AKY165" s="17"/>
      <c r="AKZ165" s="17"/>
      <c r="ALA165" s="17"/>
      <c r="ALB165" s="17"/>
      <c r="ALC165" s="17"/>
      <c r="ALD165" s="17"/>
      <c r="ALE165" s="17"/>
      <c r="ALF165" s="17"/>
      <c r="ALG165" s="17"/>
      <c r="ALH165" s="17"/>
      <c r="ALI165" s="17"/>
      <c r="ALJ165" s="17"/>
      <c r="ALK165" s="17"/>
      <c r="ALL165" s="17"/>
      <c r="ALM165" s="17"/>
      <c r="ALN165" s="17"/>
      <c r="ALO165" s="17"/>
      <c r="ALP165" s="17"/>
      <c r="ALQ165" s="17"/>
      <c r="ALR165" s="17"/>
      <c r="ALS165" s="17"/>
      <c r="ALT165" s="17"/>
      <c r="ALU165" s="17"/>
      <c r="ALV165" s="17"/>
      <c r="ALW165" s="17"/>
      <c r="ALX165" s="17"/>
      <c r="ALY165" s="17"/>
      <c r="ALZ165" s="17"/>
      <c r="AMA165" s="17"/>
      <c r="AMB165" s="17"/>
      <c r="AMC165" s="17"/>
      <c r="AMD165" s="17"/>
      <c r="AME165" s="17"/>
      <c r="AMF165" s="17"/>
      <c r="AMG165" s="17"/>
      <c r="AMH165" s="17"/>
      <c r="AMI165" s="17"/>
      <c r="AMJ165" s="17"/>
      <c r="AMK165" s="17"/>
      <c r="AML165" s="17"/>
      <c r="AMM165" s="17"/>
      <c r="AMN165" s="17"/>
      <c r="AMO165" s="17"/>
      <c r="AMP165" s="17"/>
      <c r="AMQ165" s="17"/>
      <c r="AMR165" s="17"/>
      <c r="AMS165" s="17"/>
      <c r="AMT165" s="17"/>
      <c r="AMU165" s="17"/>
      <c r="AMV165" s="17"/>
      <c r="AMW165" s="17"/>
      <c r="AMX165" s="17"/>
      <c r="AMY165" s="17"/>
      <c r="AMZ165" s="17"/>
      <c r="ANA165" s="17"/>
      <c r="ANB165" s="17"/>
      <c r="ANC165" s="17"/>
      <c r="AND165" s="17"/>
      <c r="ANE165" s="17"/>
      <c r="ANF165" s="17"/>
      <c r="ANG165" s="17"/>
      <c r="ANH165" s="17"/>
      <c r="ANI165" s="17"/>
      <c r="ANJ165" s="17"/>
      <c r="ANK165" s="17"/>
      <c r="ANL165" s="17"/>
      <c r="ANM165" s="17"/>
      <c r="ANN165" s="17"/>
      <c r="ANO165" s="17"/>
      <c r="ANP165" s="17"/>
      <c r="ANQ165" s="17"/>
      <c r="ANR165" s="17"/>
      <c r="ANS165" s="17"/>
      <c r="ANT165" s="17"/>
      <c r="ANU165" s="17"/>
      <c r="ANV165" s="17"/>
      <c r="ANW165" s="17"/>
      <c r="ANX165" s="17"/>
      <c r="ANY165" s="17"/>
      <c r="ANZ165" s="17"/>
      <c r="AOA165" s="17"/>
      <c r="AOB165" s="17"/>
      <c r="AOC165" s="17"/>
      <c r="AOD165" s="17"/>
      <c r="AOE165" s="17"/>
      <c r="AOF165" s="17"/>
      <c r="AOG165" s="17"/>
      <c r="AOH165" s="17"/>
      <c r="AOI165" s="17"/>
      <c r="AOJ165" s="17"/>
      <c r="AOK165" s="17"/>
      <c r="AOL165" s="17"/>
      <c r="AOM165" s="17"/>
      <c r="AON165" s="17"/>
      <c r="AOO165" s="17"/>
      <c r="AOP165" s="17"/>
      <c r="AOQ165" s="17"/>
      <c r="AOR165" s="17"/>
      <c r="AOS165" s="17"/>
      <c r="AOT165" s="17"/>
      <c r="AOU165" s="17"/>
      <c r="AOV165" s="17"/>
      <c r="AOW165" s="17"/>
      <c r="AOX165" s="17"/>
      <c r="AOY165" s="17"/>
      <c r="AOZ165" s="17"/>
      <c r="APA165" s="17"/>
      <c r="APB165" s="17"/>
      <c r="APC165" s="17"/>
      <c r="APD165" s="17"/>
      <c r="APE165" s="17"/>
      <c r="APF165" s="17"/>
      <c r="APG165" s="17"/>
      <c r="APH165" s="17"/>
      <c r="API165" s="17"/>
      <c r="APJ165" s="17"/>
      <c r="APK165" s="17"/>
      <c r="APL165" s="17"/>
      <c r="APM165" s="17"/>
      <c r="APN165" s="17"/>
      <c r="APO165" s="17"/>
      <c r="APP165" s="17"/>
      <c r="APQ165" s="17"/>
      <c r="APR165" s="17"/>
      <c r="APS165" s="17"/>
      <c r="APT165" s="17"/>
      <c r="APU165" s="17"/>
      <c r="APV165" s="17"/>
      <c r="APW165" s="17"/>
      <c r="APX165" s="17"/>
      <c r="APY165" s="17"/>
      <c r="APZ165" s="17"/>
      <c r="AQA165" s="17"/>
      <c r="AQB165" s="17"/>
      <c r="AQC165" s="17"/>
      <c r="AQD165" s="17"/>
      <c r="AQE165" s="17"/>
      <c r="AQF165" s="17"/>
      <c r="AQG165" s="17"/>
      <c r="AQH165" s="17"/>
      <c r="AQI165" s="17"/>
      <c r="AQJ165" s="17"/>
      <c r="AQK165" s="17"/>
      <c r="AQL165" s="17"/>
      <c r="AQM165" s="17"/>
      <c r="AQN165" s="17"/>
      <c r="AQO165" s="17"/>
      <c r="AQP165" s="17"/>
      <c r="AQQ165" s="17"/>
      <c r="AQR165" s="17"/>
      <c r="AQS165" s="17"/>
      <c r="AQT165" s="17"/>
      <c r="AQU165" s="17"/>
      <c r="AQV165" s="17"/>
      <c r="AQW165" s="17"/>
      <c r="AQX165" s="17"/>
      <c r="AQY165" s="17"/>
      <c r="AQZ165" s="17"/>
      <c r="ARA165" s="17"/>
      <c r="ARB165" s="17"/>
      <c r="ARC165" s="17"/>
      <c r="ARD165" s="17"/>
      <c r="ARE165" s="17"/>
      <c r="ARF165" s="17"/>
      <c r="ARG165" s="17"/>
      <c r="ARH165" s="17"/>
      <c r="ARI165" s="17"/>
      <c r="ARJ165" s="17"/>
      <c r="ARK165" s="17"/>
      <c r="ARL165" s="17"/>
      <c r="ARM165" s="17"/>
      <c r="ARN165" s="17"/>
      <c r="ARO165" s="17"/>
      <c r="ARP165" s="17"/>
      <c r="ARQ165" s="17"/>
      <c r="ARR165" s="17"/>
      <c r="ARS165" s="17"/>
      <c r="ART165" s="17"/>
      <c r="ARU165" s="17"/>
      <c r="ARV165" s="17"/>
      <c r="ARW165" s="17"/>
      <c r="ARX165" s="17"/>
      <c r="ARY165" s="17"/>
      <c r="ARZ165" s="17"/>
      <c r="ASA165" s="17"/>
      <c r="ASB165" s="17"/>
      <c r="ASC165" s="17"/>
      <c r="ASD165" s="17"/>
      <c r="ASE165" s="17"/>
      <c r="ASF165" s="17"/>
      <c r="ASG165" s="17"/>
      <c r="ASH165" s="17"/>
      <c r="ASI165" s="17"/>
      <c r="ASJ165" s="17"/>
      <c r="ASK165" s="17"/>
      <c r="ASL165" s="17"/>
      <c r="ASM165" s="17"/>
      <c r="ASN165" s="17"/>
      <c r="ASO165" s="17"/>
      <c r="ASP165" s="17"/>
      <c r="ASQ165" s="17"/>
      <c r="ASR165" s="17"/>
      <c r="ASS165" s="17"/>
      <c r="AST165" s="17"/>
      <c r="ASU165" s="17"/>
      <c r="ASV165" s="17"/>
      <c r="ASW165" s="17"/>
      <c r="ASX165" s="17"/>
      <c r="ASY165" s="17"/>
      <c r="ASZ165" s="17"/>
      <c r="ATA165" s="17"/>
      <c r="ATB165" s="17"/>
      <c r="ATC165" s="17"/>
      <c r="ATD165" s="17"/>
      <c r="ATE165" s="17"/>
      <c r="ATF165" s="17"/>
      <c r="ATG165" s="17"/>
      <c r="ATH165" s="17"/>
      <c r="ATI165" s="17"/>
      <c r="ATJ165" s="17"/>
      <c r="ATK165" s="17"/>
      <c r="ATL165" s="17"/>
      <c r="ATM165" s="17"/>
      <c r="ATN165" s="17"/>
      <c r="ATO165" s="17"/>
      <c r="ATP165" s="17"/>
      <c r="ATQ165" s="17"/>
      <c r="ATR165" s="17"/>
      <c r="ATS165" s="17"/>
      <c r="ATT165" s="17"/>
      <c r="ATU165" s="17"/>
      <c r="ATV165" s="17"/>
      <c r="ATW165" s="17"/>
      <c r="ATX165" s="17"/>
      <c r="ATY165" s="17"/>
      <c r="ATZ165" s="17"/>
      <c r="AUA165" s="17"/>
      <c r="AUB165" s="17"/>
      <c r="AUC165" s="17"/>
      <c r="AUD165" s="17"/>
      <c r="AUE165" s="17"/>
      <c r="AUF165" s="17"/>
      <c r="AUG165" s="17"/>
      <c r="AUH165" s="17"/>
      <c r="AUI165" s="17"/>
      <c r="AUJ165" s="17"/>
      <c r="AUK165" s="17"/>
      <c r="AUL165" s="17"/>
      <c r="AUM165" s="17"/>
      <c r="AUN165" s="17"/>
      <c r="AUO165" s="17"/>
      <c r="AUP165" s="17"/>
      <c r="AUQ165" s="17"/>
      <c r="AUR165" s="17"/>
      <c r="AUS165" s="17"/>
      <c r="AUT165" s="17"/>
      <c r="AUU165" s="17"/>
      <c r="AUV165" s="17"/>
      <c r="AUW165" s="17"/>
      <c r="AUX165" s="17"/>
      <c r="AUY165" s="17"/>
      <c r="AUZ165" s="17"/>
      <c r="AVA165" s="17"/>
      <c r="AVB165" s="17"/>
      <c r="AVC165" s="17"/>
      <c r="AVD165" s="17"/>
      <c r="AVE165" s="17"/>
      <c r="AVF165" s="17"/>
      <c r="AVG165" s="17"/>
      <c r="AVH165" s="17"/>
      <c r="AVI165" s="17"/>
      <c r="AVJ165" s="17"/>
      <c r="AVK165" s="17"/>
      <c r="AVL165" s="17"/>
      <c r="AVM165" s="17"/>
      <c r="AVN165" s="17"/>
      <c r="AVO165" s="17"/>
      <c r="AVP165" s="17"/>
      <c r="AVQ165" s="17"/>
      <c r="AVR165" s="17"/>
      <c r="AVS165" s="17"/>
      <c r="AVT165" s="17"/>
      <c r="AVU165" s="17"/>
      <c r="AVV165" s="17"/>
      <c r="AVW165" s="17"/>
      <c r="AVX165" s="17"/>
      <c r="AVY165" s="17"/>
      <c r="AVZ165" s="17"/>
      <c r="AWA165" s="17"/>
      <c r="AWB165" s="17"/>
      <c r="AWC165" s="17"/>
      <c r="AWD165" s="17"/>
      <c r="AWE165" s="17"/>
      <c r="AWF165" s="17"/>
      <c r="AWG165" s="17"/>
      <c r="AWH165" s="17"/>
      <c r="AWI165" s="17"/>
      <c r="AWJ165" s="17"/>
      <c r="AWK165" s="17"/>
      <c r="AWL165" s="17"/>
      <c r="AWM165" s="17"/>
      <c r="AWN165" s="17"/>
      <c r="AWO165" s="17"/>
      <c r="AWP165" s="17"/>
      <c r="AWQ165" s="17"/>
      <c r="AWR165" s="17"/>
      <c r="AWS165" s="17"/>
      <c r="AWT165" s="17"/>
      <c r="AWU165" s="17"/>
      <c r="AWV165" s="17"/>
      <c r="AWW165" s="17"/>
      <c r="AWX165" s="17"/>
      <c r="AWY165" s="17"/>
      <c r="AWZ165" s="17"/>
      <c r="AXA165" s="17"/>
      <c r="AXB165" s="17"/>
      <c r="AXC165" s="17"/>
      <c r="AXD165" s="17"/>
      <c r="AXE165" s="17"/>
      <c r="AXF165" s="17"/>
      <c r="AXG165" s="17"/>
      <c r="AXH165" s="17"/>
      <c r="AXI165" s="17"/>
      <c r="AXJ165" s="17"/>
      <c r="AXK165" s="17"/>
      <c r="AXL165" s="17"/>
      <c r="AXM165" s="17"/>
      <c r="AXN165" s="17"/>
      <c r="AXO165" s="17"/>
      <c r="AXP165" s="17"/>
      <c r="AXQ165" s="17"/>
      <c r="AXR165" s="17"/>
      <c r="AXS165" s="17"/>
      <c r="AXT165" s="17"/>
      <c r="AXU165" s="17"/>
      <c r="AXV165" s="17"/>
      <c r="AXW165" s="17"/>
      <c r="AXX165" s="17"/>
      <c r="AXY165" s="17"/>
      <c r="AXZ165" s="17"/>
      <c r="AYA165" s="17"/>
      <c r="AYB165" s="17"/>
      <c r="AYC165" s="17"/>
      <c r="AYD165" s="17"/>
      <c r="AYE165" s="17"/>
      <c r="AYF165" s="17"/>
      <c r="AYG165" s="17"/>
      <c r="AYH165" s="17"/>
      <c r="AYI165" s="17"/>
      <c r="AYJ165" s="17"/>
      <c r="AYK165" s="17"/>
      <c r="AYL165" s="17"/>
      <c r="AYM165" s="17"/>
      <c r="AYN165" s="17"/>
      <c r="AYO165" s="17"/>
      <c r="AYP165" s="17"/>
      <c r="AYQ165" s="17"/>
      <c r="AYR165" s="17"/>
      <c r="AYS165" s="17"/>
      <c r="AYT165" s="17"/>
      <c r="AYU165" s="17"/>
      <c r="AYV165" s="17"/>
      <c r="AYW165" s="17"/>
      <c r="AYX165" s="17"/>
      <c r="AYY165" s="17"/>
      <c r="AYZ165" s="17"/>
      <c r="AZA165" s="17"/>
      <c r="AZB165" s="17"/>
      <c r="AZC165" s="17"/>
      <c r="AZD165" s="17"/>
      <c r="AZE165" s="17"/>
      <c r="AZF165" s="17"/>
      <c r="AZG165" s="17"/>
      <c r="AZH165" s="17"/>
      <c r="AZI165" s="17"/>
      <c r="AZJ165" s="17"/>
      <c r="AZK165" s="17"/>
      <c r="AZL165" s="17"/>
      <c r="AZM165" s="17"/>
      <c r="AZN165" s="17"/>
      <c r="AZO165" s="17"/>
      <c r="AZP165" s="17"/>
      <c r="AZQ165" s="17"/>
      <c r="AZR165" s="17"/>
      <c r="AZS165" s="17"/>
      <c r="AZT165" s="17"/>
      <c r="AZU165" s="17"/>
      <c r="AZV165" s="17"/>
      <c r="AZW165" s="17"/>
      <c r="AZX165" s="17"/>
      <c r="AZY165" s="17"/>
      <c r="AZZ165" s="17"/>
      <c r="BAA165" s="17"/>
      <c r="BAB165" s="17"/>
      <c r="BAC165" s="17"/>
      <c r="BAD165" s="17"/>
      <c r="BAE165" s="17"/>
      <c r="BAF165" s="17"/>
      <c r="BAG165" s="17"/>
      <c r="BAH165" s="17"/>
      <c r="BAI165" s="17"/>
      <c r="BAJ165" s="17"/>
      <c r="BAK165" s="17"/>
      <c r="BAL165" s="17"/>
      <c r="BAM165" s="17"/>
      <c r="BAN165" s="17"/>
      <c r="BAO165" s="17"/>
      <c r="BAP165" s="17"/>
      <c r="BAQ165" s="17"/>
      <c r="BAR165" s="17"/>
      <c r="BAS165" s="17"/>
      <c r="BAT165" s="17"/>
      <c r="BAU165" s="17"/>
      <c r="BAV165" s="17"/>
      <c r="BAW165" s="17"/>
      <c r="BAX165" s="17"/>
      <c r="BAY165" s="17"/>
      <c r="BAZ165" s="17"/>
      <c r="BBA165" s="17"/>
      <c r="BBB165" s="17"/>
      <c r="BBC165" s="17"/>
      <c r="BBD165" s="17"/>
      <c r="BBE165" s="17"/>
      <c r="BBF165" s="17"/>
      <c r="BBG165" s="17"/>
      <c r="BBH165" s="17"/>
      <c r="BBI165" s="17"/>
      <c r="BBJ165" s="17"/>
      <c r="BBK165" s="17"/>
      <c r="BBL165" s="17"/>
      <c r="BBM165" s="17"/>
      <c r="BBN165" s="17"/>
      <c r="BBO165" s="17"/>
      <c r="BBP165" s="17"/>
      <c r="BBQ165" s="17"/>
      <c r="BBR165" s="17"/>
      <c r="BBS165" s="17"/>
      <c r="BBT165" s="17"/>
      <c r="BBU165" s="17"/>
      <c r="BBV165" s="17"/>
      <c r="BBW165" s="17"/>
      <c r="BBX165" s="17"/>
      <c r="BBY165" s="17"/>
      <c r="BBZ165" s="17"/>
      <c r="BCA165" s="17"/>
      <c r="BCB165" s="17"/>
      <c r="BCC165" s="17"/>
      <c r="BCD165" s="17"/>
      <c r="BCE165" s="17"/>
      <c r="BCF165" s="17"/>
      <c r="BCG165" s="17"/>
      <c r="BCH165" s="17"/>
      <c r="BCI165" s="17"/>
      <c r="BCJ165" s="17"/>
      <c r="BCK165" s="17"/>
      <c r="BCL165" s="17"/>
      <c r="BCM165" s="17"/>
      <c r="BCN165" s="17"/>
      <c r="BCO165" s="17"/>
      <c r="BCP165" s="17"/>
      <c r="BCQ165" s="17"/>
      <c r="BCR165" s="17"/>
      <c r="BCS165" s="17"/>
      <c r="BCT165" s="17"/>
      <c r="BCU165" s="17"/>
      <c r="BCV165" s="17"/>
      <c r="BCW165" s="17"/>
      <c r="BCX165" s="17"/>
      <c r="BCY165" s="17"/>
      <c r="BCZ165" s="17"/>
      <c r="BDA165" s="17"/>
      <c r="BDB165" s="17"/>
      <c r="BDC165" s="17"/>
      <c r="BDD165" s="17"/>
      <c r="BDE165" s="17"/>
      <c r="BDF165" s="17"/>
      <c r="BDG165" s="17"/>
      <c r="BDH165" s="17"/>
      <c r="BDI165" s="17"/>
      <c r="BDJ165" s="17"/>
      <c r="BDK165" s="17"/>
      <c r="BDL165" s="17"/>
      <c r="BDM165" s="17"/>
      <c r="BDN165" s="17"/>
      <c r="BDO165" s="17"/>
      <c r="BDP165" s="17"/>
      <c r="BDQ165" s="17"/>
      <c r="BDR165" s="17"/>
      <c r="BDS165" s="17"/>
      <c r="BDT165" s="17"/>
      <c r="BDU165" s="17"/>
      <c r="BDV165" s="17"/>
      <c r="BDW165" s="17"/>
      <c r="BDX165" s="17"/>
      <c r="BDY165" s="17"/>
      <c r="BDZ165" s="17"/>
      <c r="BEA165" s="17"/>
      <c r="BEB165" s="17"/>
      <c r="BEC165" s="17"/>
      <c r="BED165" s="17"/>
      <c r="BEE165" s="17"/>
      <c r="BEF165" s="17"/>
      <c r="BEG165" s="17"/>
      <c r="BEH165" s="17"/>
      <c r="BEI165" s="17"/>
      <c r="BEJ165" s="17"/>
      <c r="BEK165" s="17"/>
      <c r="BEL165" s="17"/>
      <c r="BEM165" s="17"/>
      <c r="BEN165" s="17"/>
      <c r="BEO165" s="17"/>
      <c r="BEP165" s="17"/>
      <c r="BEQ165" s="17"/>
      <c r="BER165" s="17"/>
      <c r="BES165" s="17"/>
      <c r="BET165" s="17"/>
      <c r="BEU165" s="17"/>
      <c r="BEV165" s="17"/>
      <c r="BEW165" s="17"/>
      <c r="BEX165" s="17"/>
      <c r="BEY165" s="17"/>
      <c r="BEZ165" s="17"/>
      <c r="BFA165" s="17"/>
      <c r="BFB165" s="17"/>
      <c r="BFC165" s="17"/>
      <c r="BFD165" s="17"/>
      <c r="BFE165" s="17"/>
      <c r="BFF165" s="17"/>
      <c r="BFG165" s="17"/>
      <c r="BFH165" s="17"/>
      <c r="BFI165" s="17"/>
      <c r="BFJ165" s="17"/>
      <c r="BFK165" s="17"/>
      <c r="BFL165" s="17"/>
      <c r="BFM165" s="17"/>
      <c r="BFN165" s="17"/>
      <c r="BFO165" s="17"/>
      <c r="BFP165" s="17"/>
      <c r="BFQ165" s="17"/>
      <c r="BFR165" s="17"/>
      <c r="BFS165" s="17"/>
      <c r="BFT165" s="17"/>
      <c r="BFU165" s="17"/>
      <c r="BFV165" s="17"/>
      <c r="BFW165" s="17"/>
      <c r="BFX165" s="17"/>
      <c r="BFY165" s="17"/>
      <c r="BFZ165" s="17"/>
      <c r="BGA165" s="17"/>
      <c r="BGB165" s="17"/>
      <c r="BGC165" s="17"/>
      <c r="BGD165" s="17"/>
      <c r="BGE165" s="17"/>
      <c r="BGF165" s="17"/>
      <c r="BGG165" s="17"/>
      <c r="BGH165" s="17"/>
      <c r="BGI165" s="17"/>
      <c r="BGJ165" s="17"/>
      <c r="BGK165" s="17"/>
      <c r="BGL165" s="17"/>
      <c r="BGM165" s="17"/>
      <c r="BGN165" s="17"/>
      <c r="BGO165" s="17"/>
      <c r="BGP165" s="17"/>
      <c r="BGQ165" s="17"/>
      <c r="BGR165" s="17"/>
      <c r="BGS165" s="17"/>
      <c r="BGT165" s="17"/>
      <c r="BGU165" s="17"/>
      <c r="BGV165" s="17"/>
      <c r="BGW165" s="17"/>
      <c r="BGX165" s="17"/>
      <c r="BGY165" s="17"/>
      <c r="BGZ165" s="17"/>
      <c r="BHA165" s="17"/>
      <c r="BHB165" s="17"/>
      <c r="BHC165" s="17"/>
      <c r="BHD165" s="17"/>
      <c r="BHE165" s="17"/>
      <c r="BHF165" s="17"/>
      <c r="BHG165" s="17"/>
      <c r="BHH165" s="17"/>
      <c r="BHI165" s="17"/>
      <c r="BHJ165" s="17"/>
      <c r="BHK165" s="17"/>
      <c r="BHL165" s="17"/>
      <c r="BHM165" s="17"/>
      <c r="BHN165" s="17"/>
      <c r="BHO165" s="17"/>
      <c r="BHP165" s="17"/>
      <c r="BHQ165" s="17"/>
      <c r="BHR165" s="17"/>
      <c r="BHS165" s="17"/>
      <c r="BHT165" s="17"/>
      <c r="BHU165" s="17"/>
      <c r="BHV165" s="17"/>
      <c r="BHW165" s="17"/>
      <c r="BHX165" s="17"/>
      <c r="BHY165" s="17"/>
      <c r="BHZ165" s="17"/>
      <c r="BIA165" s="17"/>
      <c r="BIB165" s="17"/>
      <c r="BIC165" s="17"/>
      <c r="BID165" s="17"/>
      <c r="BIE165" s="17"/>
      <c r="BIF165" s="17"/>
      <c r="BIG165" s="17"/>
      <c r="BIH165" s="17"/>
      <c r="BII165" s="17"/>
      <c r="BIJ165" s="17"/>
      <c r="BIK165" s="17"/>
      <c r="BIL165" s="17"/>
      <c r="BIM165" s="17"/>
      <c r="BIN165" s="17"/>
      <c r="BIO165" s="17"/>
      <c r="BIP165" s="17"/>
      <c r="BIQ165" s="17"/>
      <c r="BIR165" s="17"/>
      <c r="BIS165" s="17"/>
      <c r="BIT165" s="17"/>
      <c r="BIU165" s="17"/>
      <c r="BIV165" s="17"/>
      <c r="BIW165" s="17"/>
      <c r="BIX165" s="17"/>
      <c r="BIY165" s="17"/>
      <c r="BIZ165" s="17"/>
      <c r="BJA165" s="17"/>
      <c r="BJB165" s="17"/>
      <c r="BJC165" s="17"/>
      <c r="BJD165" s="17"/>
      <c r="BJE165" s="14" t="s">
        <v>2573</v>
      </c>
      <c r="BJF165" s="17"/>
      <c r="BJG165" s="14" t="s">
        <v>4039</v>
      </c>
      <c r="BJH165" s="14" t="s">
        <v>4032</v>
      </c>
      <c r="BJI165" s="14" t="s">
        <v>4040</v>
      </c>
      <c r="BJJ165" s="14" t="s">
        <v>2943</v>
      </c>
      <c r="BJK165" s="14" t="s">
        <v>2943</v>
      </c>
      <c r="BJL165" s="14" t="s">
        <v>4052</v>
      </c>
      <c r="BJM165" s="14" t="s">
        <v>4053</v>
      </c>
      <c r="BJN165" s="14" t="s">
        <v>4054</v>
      </c>
      <c r="BJO165" s="16">
        <v>0.128</v>
      </c>
      <c r="BJP165" s="17"/>
      <c r="BJQ165" s="20">
        <v>2279175.0</v>
      </c>
      <c r="BJR165" s="17"/>
      <c r="BJS165" s="17"/>
      <c r="BJT165" s="17"/>
      <c r="BJU165" s="17"/>
      <c r="BJV165" s="17"/>
      <c r="BJW165" s="17"/>
      <c r="BJX165" s="17"/>
      <c r="BJY165" s="17"/>
      <c r="BJZ165" s="17"/>
      <c r="BKA165" s="17"/>
      <c r="BKB165" s="17"/>
      <c r="BKC165" s="17"/>
      <c r="BKD165" s="17"/>
      <c r="BKE165" s="17"/>
      <c r="BKF165" s="17"/>
      <c r="BKG165" s="17"/>
      <c r="BKH165" s="17"/>
      <c r="BKI165" s="17"/>
      <c r="BKJ165" s="17"/>
      <c r="BKK165" s="17"/>
      <c r="BKL165" s="17"/>
      <c r="BKM165" s="17"/>
      <c r="BKN165" s="17"/>
      <c r="BKO165" s="17"/>
      <c r="BKP165" s="17"/>
      <c r="BKQ165" s="17"/>
      <c r="BKR165" s="17"/>
      <c r="BKS165" s="17"/>
      <c r="BKT165" s="17"/>
      <c r="BKU165" s="17"/>
      <c r="BKV165" s="17"/>
      <c r="BKW165" s="17"/>
      <c r="BKX165" s="17"/>
      <c r="BKY165" s="17"/>
      <c r="BKZ165" s="17"/>
      <c r="BLA165" s="17"/>
      <c r="BLB165" s="17"/>
      <c r="BLC165" s="17"/>
      <c r="BLD165" s="17"/>
      <c r="BLE165" s="17"/>
      <c r="BLF165" s="17"/>
      <c r="BLG165" s="17"/>
      <c r="BLH165" s="17"/>
      <c r="BLI165" s="17"/>
      <c r="BLJ165" s="17"/>
      <c r="BLK165" s="17"/>
      <c r="BLL165" s="17"/>
      <c r="BLM165" s="17"/>
      <c r="BLN165" s="17"/>
      <c r="BLO165" s="17"/>
      <c r="BLP165" s="17"/>
      <c r="BLQ165" s="17"/>
      <c r="BLR165" s="17"/>
      <c r="BLS165" s="17"/>
      <c r="BLT165" s="17"/>
      <c r="BLU165" s="17"/>
      <c r="BLV165" s="17"/>
      <c r="BLW165" s="17"/>
      <c r="BLX165" s="17"/>
      <c r="BLY165" s="17"/>
      <c r="BLZ165" s="17"/>
      <c r="BMA165" s="17"/>
      <c r="BMB165" s="17"/>
      <c r="BMC165" s="17"/>
      <c r="BMD165" s="17"/>
      <c r="BME165" s="17"/>
      <c r="BMF165" s="17"/>
      <c r="BMG165" s="17"/>
      <c r="BMH165" s="17"/>
      <c r="BMI165" s="17"/>
      <c r="BMJ165" s="17"/>
      <c r="BMK165" s="17"/>
      <c r="BML165" s="17"/>
      <c r="BMM165" s="17"/>
      <c r="BMN165" s="17"/>
      <c r="BMO165" s="17"/>
      <c r="BMP165" s="17"/>
      <c r="BMQ165" s="17"/>
      <c r="BMR165" s="17"/>
      <c r="BMS165" s="17"/>
      <c r="BMT165" s="17"/>
      <c r="BMU165" s="17"/>
      <c r="BMV165" s="17"/>
      <c r="BMW165" s="17"/>
      <c r="BMX165" s="17"/>
      <c r="BMY165" s="17"/>
      <c r="BMZ165" s="17"/>
      <c r="BNA165" s="17"/>
      <c r="BNB165" s="17"/>
      <c r="BNC165" s="17"/>
      <c r="BND165" s="17"/>
      <c r="BNE165" s="17"/>
      <c r="BNF165" s="17"/>
      <c r="BNG165" s="17"/>
      <c r="BNH165" s="17"/>
      <c r="BNI165" s="17"/>
      <c r="BNJ165" s="17"/>
      <c r="BNK165" s="17"/>
      <c r="BNL165" s="17"/>
      <c r="BNM165" s="17"/>
      <c r="BNN165" s="17"/>
      <c r="BNO165" s="17"/>
      <c r="BNP165" s="17"/>
      <c r="BNQ165" s="17"/>
      <c r="BNR165" s="17"/>
      <c r="BNS165" s="17"/>
      <c r="BNT165" s="17"/>
      <c r="BNU165" s="17"/>
      <c r="BNV165" s="17"/>
      <c r="BNW165" s="17"/>
      <c r="BNX165" s="17"/>
      <c r="BNY165" s="17"/>
      <c r="BNZ165" s="17"/>
      <c r="BOA165" s="17"/>
      <c r="BOB165" s="17"/>
      <c r="BOC165" s="17"/>
      <c r="BOD165" s="17"/>
      <c r="BOE165" s="17"/>
      <c r="BOF165" s="17"/>
      <c r="BOG165" s="17"/>
      <c r="BOH165" s="17"/>
      <c r="BOI165" s="17"/>
      <c r="BOJ165" s="17"/>
      <c r="BOK165" s="17"/>
      <c r="BOL165" s="17"/>
      <c r="BOM165" s="17"/>
      <c r="BON165" s="17"/>
      <c r="BOO165" s="17"/>
      <c r="BOP165" s="17"/>
      <c r="BOQ165" s="17"/>
      <c r="BOR165" s="17"/>
      <c r="BOS165" s="17"/>
      <c r="BOT165" s="17"/>
      <c r="BOU165" s="17"/>
      <c r="BOV165" s="17"/>
      <c r="BOW165" s="17"/>
      <c r="BOX165" s="17"/>
      <c r="BOY165" s="17"/>
      <c r="BOZ165" s="17"/>
      <c r="BPA165" s="17"/>
      <c r="BPB165" s="17"/>
      <c r="BPC165" s="17"/>
      <c r="BPD165" s="17"/>
      <c r="BPE165" s="17"/>
      <c r="BPF165" s="17"/>
      <c r="BPG165" s="17"/>
      <c r="BPH165" s="17"/>
      <c r="BPI165" s="17"/>
      <c r="BPJ165" s="17"/>
      <c r="BPK165" s="17"/>
      <c r="BPL165" s="17"/>
      <c r="BPM165" s="17"/>
      <c r="BPN165" s="17"/>
      <c r="BPO165" s="17"/>
      <c r="BPP165" s="17"/>
      <c r="BPQ165" s="17"/>
      <c r="BPR165" s="17"/>
      <c r="BPS165" s="17"/>
      <c r="BPT165" s="17"/>
      <c r="BPU165" s="17"/>
      <c r="BPV165" s="17"/>
      <c r="BPW165" s="17"/>
      <c r="BPX165" s="17"/>
      <c r="BPY165" s="17"/>
      <c r="BPZ165" s="17"/>
      <c r="BQA165" s="17"/>
      <c r="BQB165" s="17"/>
      <c r="BQC165" s="17"/>
      <c r="BQD165" s="17"/>
      <c r="BQE165" s="17"/>
      <c r="BQF165" s="17"/>
      <c r="BQG165" s="17"/>
      <c r="BQH165" s="17"/>
      <c r="BQI165" s="17"/>
      <c r="BQJ165" s="17"/>
      <c r="BQK165" s="17"/>
      <c r="BQL165" s="17"/>
      <c r="BQM165" s="17"/>
      <c r="BQN165" s="17"/>
      <c r="BQO165" s="17"/>
      <c r="BQP165" s="17"/>
      <c r="BQQ165" s="17"/>
      <c r="BQR165" s="17"/>
      <c r="BQS165" s="17"/>
      <c r="BQT165" s="17"/>
      <c r="BQU165" s="17"/>
      <c r="BQV165" s="17"/>
      <c r="BQW165" s="17"/>
      <c r="BQX165" s="17"/>
      <c r="BQY165" s="17"/>
      <c r="BQZ165" s="17"/>
      <c r="BRA165" s="17"/>
      <c r="BRB165" s="17"/>
      <c r="BRC165" s="17"/>
      <c r="BRD165" s="17"/>
      <c r="BRE165" s="17"/>
      <c r="BRF165" s="17"/>
      <c r="BRG165" s="17"/>
      <c r="BRH165" s="17"/>
      <c r="BRI165" s="17"/>
      <c r="BRJ165" s="17"/>
      <c r="BRK165" s="17"/>
      <c r="BRL165" s="17"/>
      <c r="BRM165" s="17"/>
      <c r="BRN165" s="17"/>
      <c r="BRO165" s="17"/>
      <c r="BRP165" s="17"/>
      <c r="BRQ165" s="17"/>
      <c r="BRR165" s="17"/>
      <c r="BRS165" s="17"/>
      <c r="BRT165" s="17"/>
      <c r="BRU165" s="17"/>
      <c r="BRV165" s="17"/>
      <c r="BRW165" s="17"/>
      <c r="BRX165" s="17"/>
      <c r="BRY165" s="17"/>
      <c r="BRZ165" s="17"/>
      <c r="BSA165" s="17"/>
      <c r="BSB165" s="17"/>
      <c r="BSC165" s="17"/>
      <c r="BSD165" s="17"/>
      <c r="BSE165" s="17"/>
      <c r="BSF165" s="17"/>
      <c r="BSG165" s="17"/>
      <c r="BSH165" s="17"/>
      <c r="BSI165" s="17"/>
      <c r="BSJ165" s="17"/>
      <c r="BSK165" s="17"/>
      <c r="BSL165" s="17"/>
      <c r="BSM165" s="17"/>
      <c r="BSN165" s="17"/>
      <c r="BSO165" s="17"/>
      <c r="BSP165" s="17"/>
      <c r="BSQ165" s="17"/>
      <c r="BSR165" s="17"/>
      <c r="BSS165" s="17"/>
      <c r="BST165" s="17"/>
      <c r="BSU165" s="17"/>
      <c r="BSV165" s="17"/>
      <c r="BSW165" s="17"/>
      <c r="BSX165" s="17"/>
      <c r="BSY165" s="17"/>
      <c r="BSZ165" s="17"/>
      <c r="BTA165" s="17"/>
      <c r="BTB165" s="17"/>
      <c r="BTC165" s="17"/>
      <c r="BTD165" s="17"/>
      <c r="BTE165" s="17"/>
      <c r="BTF165" s="17"/>
      <c r="BTG165" s="17"/>
      <c r="BTH165" s="17"/>
      <c r="BTI165" s="17"/>
      <c r="BTJ165" s="17"/>
      <c r="BTK165" s="17"/>
      <c r="BTL165" s="17"/>
      <c r="BTM165" s="17"/>
      <c r="BTN165" s="17"/>
      <c r="BTO165" s="17"/>
      <c r="BTP165" s="17"/>
      <c r="BTQ165" s="17"/>
      <c r="BTR165" s="17"/>
      <c r="BTS165" s="17"/>
      <c r="BTT165" s="17"/>
      <c r="BTU165" s="17"/>
      <c r="BTV165" s="17"/>
      <c r="BTW165" s="17"/>
      <c r="BTX165" s="17"/>
      <c r="BTY165" s="17"/>
      <c r="BTZ165" s="17"/>
      <c r="BUA165" s="17"/>
      <c r="BUB165" s="17"/>
      <c r="BUC165" s="17"/>
      <c r="BUD165" s="17"/>
      <c r="BUE165" s="17"/>
      <c r="BUF165" s="17"/>
      <c r="BUG165" s="17"/>
      <c r="BUH165" s="17"/>
      <c r="BUI165" s="17"/>
      <c r="BUJ165" s="17"/>
      <c r="BUK165" s="17"/>
      <c r="BUL165" s="17"/>
      <c r="BUM165" s="17"/>
      <c r="BUN165" s="17"/>
      <c r="BUO165" s="17"/>
      <c r="BUP165" s="17"/>
      <c r="BUQ165" s="17"/>
      <c r="BUR165" s="17"/>
      <c r="BUS165" s="17"/>
      <c r="BUT165" s="17"/>
      <c r="BUU165" s="17"/>
      <c r="BUV165" s="17"/>
      <c r="BUW165" s="17"/>
      <c r="BUX165" s="17"/>
      <c r="BUY165" s="17"/>
      <c r="BUZ165" s="17"/>
      <c r="BVA165" s="17"/>
      <c r="BVB165" s="17"/>
      <c r="BVC165" s="17"/>
      <c r="BVD165" s="17"/>
      <c r="BVE165" s="17"/>
      <c r="BVF165" s="17"/>
      <c r="BVG165" s="17"/>
      <c r="BVH165" s="17"/>
      <c r="BVI165" s="17"/>
      <c r="BVJ165" s="17"/>
      <c r="BVK165" s="17"/>
      <c r="BVL165" s="17"/>
      <c r="BVM165" s="17"/>
      <c r="BVN165" s="17"/>
      <c r="BVO165" s="17"/>
      <c r="BVP165" s="17"/>
      <c r="BVQ165" s="17"/>
      <c r="BVR165" s="17"/>
      <c r="BVS165" s="17"/>
      <c r="BVT165" s="17"/>
      <c r="BVU165" s="17"/>
      <c r="BVV165" s="17"/>
      <c r="BVW165" s="17"/>
      <c r="BVX165" s="17"/>
      <c r="BVY165" s="17"/>
      <c r="BVZ165" s="17"/>
      <c r="BWA165" s="17"/>
      <c r="BWB165" s="17"/>
      <c r="BWC165" s="17"/>
      <c r="BWD165" s="17"/>
      <c r="BWE165" s="17"/>
      <c r="BWF165" s="17"/>
      <c r="BWG165" s="17"/>
      <c r="BWH165" s="17"/>
      <c r="BWI165" s="17"/>
      <c r="BWJ165" s="17"/>
      <c r="BWK165" s="17"/>
      <c r="BWL165" s="17"/>
      <c r="BWM165" s="17"/>
      <c r="BWN165" s="17"/>
      <c r="BWO165" s="17"/>
      <c r="BWP165" s="17"/>
      <c r="BWQ165" s="17"/>
      <c r="BWR165" s="17"/>
      <c r="BWS165" s="17"/>
      <c r="BWT165" s="17"/>
      <c r="BWU165" s="17"/>
      <c r="BWV165" s="17"/>
      <c r="BWW165" s="17"/>
      <c r="BWX165" s="17"/>
      <c r="BWY165" s="17"/>
      <c r="BWZ165" s="17"/>
      <c r="BXA165" s="17"/>
      <c r="BXB165" s="17"/>
      <c r="BXC165" s="17"/>
      <c r="BXD165" s="17"/>
      <c r="BXE165" s="17"/>
      <c r="BXF165" s="17"/>
      <c r="BXG165" s="17"/>
      <c r="BXH165" s="17"/>
      <c r="BXI165" s="17"/>
      <c r="BXJ165" s="17"/>
      <c r="BXK165" s="17"/>
      <c r="BXL165" s="17"/>
      <c r="BXM165" s="17"/>
      <c r="BXN165" s="17"/>
      <c r="BXO165" s="17"/>
      <c r="BXP165" s="17"/>
      <c r="BXQ165" s="17"/>
      <c r="BXR165" s="17"/>
      <c r="BXS165" s="17"/>
      <c r="BXT165" s="17"/>
      <c r="BXU165" s="17"/>
      <c r="BXV165" s="17"/>
      <c r="BXW165" s="17"/>
      <c r="BXX165" s="17"/>
      <c r="BXY165" s="17"/>
      <c r="BXZ165" s="17"/>
      <c r="BYA165" s="17"/>
      <c r="BYB165" s="17"/>
      <c r="BYC165" s="17"/>
      <c r="BYD165" s="17"/>
      <c r="BYE165" s="17"/>
      <c r="BYF165" s="17"/>
      <c r="BYG165" s="17"/>
      <c r="BYH165" s="17"/>
      <c r="BYI165" s="17"/>
      <c r="BYJ165" s="17"/>
      <c r="BYK165" s="17"/>
      <c r="BYL165" s="17"/>
      <c r="BYM165" s="17"/>
      <c r="BYN165" s="17"/>
      <c r="BYO165" s="17"/>
      <c r="BYP165" s="17"/>
      <c r="BYQ165" s="17"/>
      <c r="BYR165" s="17"/>
      <c r="BYS165" s="17"/>
      <c r="BYT165" s="17"/>
      <c r="BYU165" s="17"/>
      <c r="BYV165" s="17"/>
      <c r="BYW165" s="17"/>
      <c r="BYX165" s="17"/>
      <c r="BYY165" s="17"/>
      <c r="BYZ165" s="17"/>
      <c r="BZA165" s="17"/>
      <c r="BZB165" s="17"/>
      <c r="BZC165" s="17"/>
      <c r="BZD165" s="17"/>
      <c r="BZE165" s="17"/>
      <c r="BZF165" s="17"/>
      <c r="BZG165" s="17"/>
      <c r="BZH165" s="17"/>
      <c r="BZI165" s="17"/>
      <c r="BZJ165" s="17"/>
      <c r="BZK165" s="17"/>
      <c r="BZL165" s="17"/>
      <c r="BZM165" s="17"/>
      <c r="BZN165" s="17"/>
      <c r="BZO165" s="17"/>
      <c r="BZP165" s="17"/>
      <c r="BZQ165" s="17"/>
      <c r="BZR165" s="17"/>
      <c r="BZS165" s="17"/>
      <c r="BZT165" s="17"/>
      <c r="BZU165" s="17"/>
      <c r="BZV165" s="17"/>
      <c r="BZW165" s="17"/>
      <c r="BZX165" s="17"/>
      <c r="BZY165" s="17"/>
      <c r="BZZ165" s="17"/>
      <c r="CAA165" s="17"/>
      <c r="CAB165" s="17"/>
      <c r="CAC165" s="17"/>
      <c r="CAD165" s="17"/>
      <c r="CAE165" s="17"/>
      <c r="CAF165" s="17"/>
      <c r="CAG165" s="17"/>
      <c r="CAH165" s="17"/>
      <c r="CAI165" s="17"/>
      <c r="CAJ165" s="17"/>
      <c r="CAK165" s="17"/>
      <c r="CAL165" s="17"/>
      <c r="CAM165" s="17"/>
      <c r="CAN165" s="17"/>
      <c r="CAO165" s="17"/>
      <c r="CAP165" s="17"/>
      <c r="CAQ165" s="17"/>
      <c r="CAR165" s="17"/>
      <c r="CAS165" s="17"/>
      <c r="CAT165" s="17"/>
      <c r="CAU165" s="17"/>
      <c r="CAV165" s="17"/>
      <c r="CAW165" s="17"/>
      <c r="CAX165" s="17"/>
      <c r="CAY165" s="17"/>
      <c r="CAZ165" s="17"/>
      <c r="CBA165" s="17"/>
      <c r="CBB165" s="17"/>
      <c r="CBC165" s="17"/>
      <c r="CBD165" s="17"/>
      <c r="CBE165" s="17"/>
      <c r="CBF165" s="17"/>
      <c r="CBG165" s="17"/>
      <c r="CBH165" s="17"/>
      <c r="CBI165" s="17"/>
      <c r="CBJ165" s="17"/>
      <c r="CBK165" s="17"/>
      <c r="CBL165" s="17"/>
      <c r="CBM165" s="17"/>
      <c r="CBN165" s="17"/>
      <c r="CBO165" s="17"/>
      <c r="CBP165" s="17"/>
      <c r="CBQ165" s="17"/>
      <c r="CBR165" s="17"/>
      <c r="CBS165" s="17"/>
      <c r="CBT165" s="17"/>
      <c r="CBU165" s="17"/>
      <c r="CBV165" s="17"/>
      <c r="CBW165" s="17"/>
      <c r="CBX165" s="17"/>
      <c r="CBY165" s="17"/>
      <c r="CBZ165" s="17"/>
      <c r="CCA165" s="17"/>
      <c r="CCB165" s="17"/>
      <c r="CCC165" s="17"/>
      <c r="CCD165" s="17"/>
      <c r="CCE165" s="17"/>
      <c r="CCF165" s="17"/>
      <c r="CCG165" s="17"/>
      <c r="CCH165" s="17"/>
      <c r="CCI165" s="17"/>
      <c r="CCJ165" s="17"/>
      <c r="CCK165" s="17"/>
      <c r="CCL165" s="17"/>
      <c r="CCM165" s="17"/>
      <c r="CCN165" s="17"/>
      <c r="CCO165" s="17"/>
      <c r="CCP165" s="17"/>
      <c r="CCQ165" s="17"/>
      <c r="CCR165" s="17"/>
      <c r="CCS165" s="17"/>
      <c r="CCT165" s="17"/>
      <c r="CCU165" s="17"/>
      <c r="CCV165" s="17"/>
      <c r="CCW165" s="17"/>
      <c r="CCX165" s="17"/>
      <c r="CCY165" s="17"/>
      <c r="CCZ165" s="17"/>
      <c r="CDA165" s="17"/>
      <c r="CDB165" s="17"/>
      <c r="CDC165" s="17"/>
      <c r="CDD165" s="17"/>
      <c r="CDE165" s="17"/>
      <c r="CDF165" s="17"/>
      <c r="CDG165" s="17"/>
      <c r="CDH165" s="17"/>
      <c r="CDI165" s="17"/>
      <c r="CDJ165" s="17"/>
      <c r="CDK165" s="17"/>
      <c r="CDL165" s="17"/>
      <c r="CDM165" s="17"/>
      <c r="CDN165" s="17"/>
      <c r="CDO165" s="17"/>
      <c r="CDP165" s="17"/>
      <c r="CDQ165" s="17"/>
      <c r="CDR165" s="17"/>
      <c r="CDS165" s="17"/>
      <c r="CDT165" s="17"/>
      <c r="CDU165" s="17"/>
    </row>
    <row r="166">
      <c r="A166" s="14" t="s">
        <v>4009</v>
      </c>
      <c r="B166" s="14" t="s">
        <v>4055</v>
      </c>
      <c r="C166" s="14" t="s">
        <v>2614</v>
      </c>
      <c r="D166" s="14" t="s">
        <v>2614</v>
      </c>
      <c r="E166" s="14" t="s">
        <v>3178</v>
      </c>
      <c r="F166" s="14" t="s">
        <v>2835</v>
      </c>
      <c r="I166" s="14" t="s">
        <v>3179</v>
      </c>
      <c r="J166" s="14" t="s">
        <v>2618</v>
      </c>
      <c r="K166" s="14" t="s">
        <v>2619</v>
      </c>
      <c r="L166" s="14" t="s">
        <v>2658</v>
      </c>
      <c r="M166" s="16">
        <v>2.0</v>
      </c>
      <c r="N166" s="14" t="s">
        <v>21</v>
      </c>
      <c r="O166" s="14" t="s">
        <v>21</v>
      </c>
      <c r="P166" s="14" t="s">
        <v>21</v>
      </c>
      <c r="Q166" s="16">
        <v>11.0</v>
      </c>
      <c r="R166" s="16">
        <v>4112532.0</v>
      </c>
      <c r="S166" s="16">
        <v>4112532.0</v>
      </c>
      <c r="T166" s="14" t="s">
        <v>2622</v>
      </c>
      <c r="U166" s="14" t="s">
        <v>2621</v>
      </c>
      <c r="V166" s="14" t="s">
        <v>3180</v>
      </c>
      <c r="W166" s="14" t="s">
        <v>3181</v>
      </c>
      <c r="X166" s="16">
        <v>0.35</v>
      </c>
      <c r="Y166" s="17"/>
      <c r="Z166" s="16">
        <v>16.0</v>
      </c>
      <c r="AA166" s="16">
        <v>30.0</v>
      </c>
      <c r="AB166" s="17"/>
      <c r="AC166" s="17"/>
      <c r="AD166" s="16">
        <v>271.0</v>
      </c>
      <c r="AE166" s="22">
        <v>45638.0</v>
      </c>
      <c r="AF166" s="17"/>
      <c r="AG166" s="14" t="s">
        <v>2876</v>
      </c>
      <c r="AI166" s="17"/>
      <c r="AJ166" s="17"/>
      <c r="AK166" s="17"/>
      <c r="AL166" s="16">
        <v>52.0</v>
      </c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4" t="s">
        <v>3970</v>
      </c>
      <c r="BB166" s="17"/>
      <c r="BC166" s="17"/>
      <c r="BD166" s="17"/>
      <c r="BE166" s="17"/>
      <c r="BF166" s="17"/>
      <c r="BG166" s="16">
        <v>1.0</v>
      </c>
      <c r="BH166" s="14" t="s">
        <v>1447</v>
      </c>
      <c r="BI166" s="14" t="s">
        <v>2594</v>
      </c>
      <c r="BJ166" s="17"/>
      <c r="BK166" s="17"/>
      <c r="BL166" s="17"/>
      <c r="BM166" s="16">
        <v>9.06666667</v>
      </c>
      <c r="BN166" s="17"/>
      <c r="BO166" s="17"/>
      <c r="BP166" s="17"/>
      <c r="BQ166" s="17"/>
      <c r="BR166" s="17"/>
      <c r="BS166" s="17"/>
      <c r="BT166" s="17"/>
      <c r="BU166" s="14" t="s">
        <v>2567</v>
      </c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  <c r="KL166" s="17"/>
      <c r="KM166" s="17"/>
      <c r="KN166" s="17"/>
      <c r="KO166" s="17"/>
      <c r="KP166" s="17"/>
      <c r="KQ166" s="17"/>
      <c r="KR166" s="17"/>
      <c r="KS166" s="17"/>
      <c r="KT166" s="17"/>
      <c r="KU166" s="17"/>
      <c r="KV166" s="17"/>
      <c r="KW166" s="17"/>
      <c r="KX166" s="17"/>
      <c r="KY166" s="17"/>
      <c r="KZ166" s="17"/>
      <c r="LA166" s="17"/>
      <c r="LB166" s="17"/>
      <c r="LC166" s="17"/>
      <c r="LD166" s="17"/>
      <c r="LE166" s="17"/>
      <c r="LF166" s="17"/>
      <c r="LG166" s="17"/>
      <c r="LH166" s="17"/>
      <c r="LI166" s="17"/>
      <c r="LJ166" s="17"/>
      <c r="LK166" s="17"/>
      <c r="LL166" s="17"/>
      <c r="LM166" s="17"/>
      <c r="LN166" s="17"/>
      <c r="LO166" s="17"/>
      <c r="LP166" s="17"/>
      <c r="LQ166" s="17"/>
      <c r="LR166" s="17"/>
      <c r="LS166" s="17"/>
      <c r="LT166" s="17"/>
      <c r="LU166" s="17"/>
      <c r="LV166" s="17"/>
      <c r="LW166" s="17"/>
      <c r="LX166" s="17"/>
      <c r="LY166" s="17"/>
      <c r="LZ166" s="17"/>
      <c r="MA166" s="17"/>
      <c r="MB166" s="17"/>
      <c r="MC166" s="17"/>
      <c r="MD166" s="17"/>
      <c r="ME166" s="17"/>
      <c r="MF166" s="17"/>
      <c r="MG166" s="17"/>
      <c r="MH166" s="17"/>
      <c r="MI166" s="17"/>
      <c r="MJ166" s="17"/>
      <c r="MK166" s="17"/>
      <c r="ML166" s="17"/>
      <c r="MM166" s="17"/>
      <c r="MN166" s="17"/>
      <c r="MO166" s="17"/>
      <c r="MP166" s="17"/>
      <c r="MQ166" s="17"/>
      <c r="MR166" s="17"/>
      <c r="MS166" s="17"/>
      <c r="MT166" s="17"/>
      <c r="MU166" s="17"/>
      <c r="MV166" s="17"/>
      <c r="MW166" s="17"/>
      <c r="MX166" s="17"/>
      <c r="MY166" s="17"/>
      <c r="MZ166" s="17"/>
      <c r="NA166" s="17"/>
      <c r="NB166" s="17"/>
      <c r="NC166" s="17"/>
      <c r="ND166" s="17"/>
      <c r="NE166" s="17"/>
      <c r="NF166" s="17"/>
      <c r="NG166" s="17"/>
      <c r="NH166" s="17"/>
      <c r="NI166" s="17"/>
      <c r="NJ166" s="17"/>
      <c r="NK166" s="17"/>
      <c r="NL166" s="17"/>
      <c r="NM166" s="17"/>
      <c r="NN166" s="17"/>
      <c r="NO166" s="17"/>
      <c r="NP166" s="17"/>
      <c r="NQ166" s="17"/>
      <c r="NR166" s="17"/>
      <c r="NS166" s="17"/>
      <c r="NT166" s="17"/>
      <c r="NU166" s="17"/>
      <c r="NV166" s="17"/>
      <c r="NW166" s="17"/>
      <c r="NX166" s="17"/>
      <c r="NY166" s="17"/>
      <c r="NZ166" s="17"/>
      <c r="OA166" s="17"/>
      <c r="OB166" s="17"/>
      <c r="OC166" s="17"/>
      <c r="OD166" s="17"/>
      <c r="OE166" s="17"/>
      <c r="OF166" s="14" t="s">
        <v>2644</v>
      </c>
      <c r="OG166" s="17"/>
      <c r="OH166" s="17"/>
      <c r="OI166" s="17"/>
      <c r="OJ166" s="17"/>
      <c r="OK166" s="17"/>
      <c r="OL166" s="17"/>
      <c r="OM166" s="17"/>
      <c r="ON166" s="17"/>
      <c r="OO166" s="17"/>
      <c r="OP166" s="17"/>
      <c r="OQ166" s="17"/>
      <c r="OR166" s="17"/>
      <c r="OS166" s="17"/>
      <c r="OT166" s="17"/>
      <c r="OU166" s="17"/>
      <c r="OV166" s="17"/>
      <c r="OW166" s="17"/>
      <c r="OX166" s="17"/>
      <c r="OY166" s="17"/>
      <c r="OZ166" s="17"/>
      <c r="PA166" s="17"/>
      <c r="PB166" s="17"/>
      <c r="PC166" s="17"/>
      <c r="PD166" s="17"/>
      <c r="PE166" s="17"/>
      <c r="PF166" s="17"/>
      <c r="PG166" s="17"/>
      <c r="PH166" s="17"/>
      <c r="PI166" s="17"/>
      <c r="PJ166" s="17"/>
      <c r="PK166" s="17"/>
      <c r="PL166" s="17"/>
      <c r="PM166" s="17"/>
      <c r="PN166" s="17"/>
      <c r="PO166" s="17"/>
      <c r="PP166" s="17"/>
      <c r="PQ166" s="17"/>
      <c r="PR166" s="17"/>
      <c r="PS166" s="17"/>
      <c r="PT166" s="17"/>
      <c r="PU166" s="17"/>
      <c r="PV166" s="17"/>
      <c r="PW166" s="17"/>
      <c r="PX166" s="17"/>
      <c r="PY166" s="17"/>
      <c r="PZ166" s="17"/>
      <c r="QA166" s="17"/>
      <c r="QB166" s="17"/>
      <c r="QC166" s="17"/>
      <c r="QD166" s="17"/>
      <c r="QE166" s="17"/>
      <c r="QF166" s="17"/>
      <c r="QG166" s="17"/>
      <c r="QH166" s="17"/>
      <c r="QI166" s="17"/>
      <c r="QJ166" s="17"/>
      <c r="QK166" s="17"/>
      <c r="QL166" s="17"/>
      <c r="QM166" s="17"/>
      <c r="QN166" s="17"/>
      <c r="QO166" s="17"/>
      <c r="QP166" s="17"/>
      <c r="QQ166" s="17"/>
      <c r="QR166" s="17"/>
      <c r="QS166" s="17"/>
      <c r="QT166" s="17"/>
      <c r="QU166" s="17"/>
      <c r="QV166" s="17"/>
      <c r="QW166" s="17"/>
      <c r="QX166" s="17"/>
      <c r="QY166" s="17"/>
      <c r="QZ166" s="17"/>
      <c r="RA166" s="17"/>
      <c r="RB166" s="17"/>
      <c r="RC166" s="17"/>
      <c r="RD166" s="17"/>
      <c r="RE166" s="17"/>
      <c r="RF166" s="17"/>
      <c r="RG166" s="17"/>
      <c r="RH166" s="17"/>
      <c r="RI166" s="17"/>
      <c r="RJ166" s="17"/>
      <c r="RK166" s="17"/>
      <c r="RL166" s="17"/>
      <c r="RM166" s="17"/>
      <c r="RN166" s="17"/>
      <c r="RO166" s="17"/>
      <c r="RP166" s="17"/>
      <c r="RQ166" s="17"/>
      <c r="RR166" s="17"/>
      <c r="RS166" s="17"/>
      <c r="RT166" s="17"/>
      <c r="RU166" s="17"/>
      <c r="RV166" s="17"/>
      <c r="RW166" s="17"/>
      <c r="RX166" s="17"/>
      <c r="RY166" s="17"/>
      <c r="RZ166" s="17"/>
      <c r="SA166" s="17"/>
      <c r="SB166" s="17"/>
      <c r="SC166" s="17"/>
      <c r="SD166" s="17"/>
      <c r="SE166" s="17"/>
      <c r="SF166" s="17"/>
      <c r="SG166" s="17"/>
      <c r="SH166" s="17"/>
      <c r="SI166" s="17"/>
      <c r="SJ166" s="17"/>
      <c r="SK166" s="17"/>
      <c r="SL166" s="17"/>
      <c r="SM166" s="17"/>
      <c r="SN166" s="17"/>
      <c r="SO166" s="17"/>
      <c r="SP166" s="17"/>
      <c r="SQ166" s="17"/>
      <c r="SR166" s="17"/>
      <c r="SS166" s="17"/>
      <c r="ST166" s="17"/>
      <c r="SU166" s="17"/>
      <c r="SV166" s="17"/>
      <c r="SW166" s="17"/>
      <c r="SX166" s="17"/>
      <c r="SY166" s="17"/>
      <c r="SZ166" s="17"/>
      <c r="TA166" s="17"/>
      <c r="TB166" s="16">
        <v>2.359</v>
      </c>
      <c r="TC166" s="16">
        <v>0.938</v>
      </c>
      <c r="TD166" s="17"/>
      <c r="TE166" s="17"/>
      <c r="TF166" s="17"/>
      <c r="TG166" s="17"/>
      <c r="TH166" s="17"/>
      <c r="TI166" s="17"/>
      <c r="TJ166" s="17"/>
      <c r="TK166" s="17"/>
      <c r="TL166" s="17"/>
      <c r="TM166" s="17"/>
      <c r="TN166" s="17"/>
      <c r="TO166" s="17"/>
      <c r="TP166" s="17"/>
      <c r="TQ166" s="17"/>
      <c r="TR166" s="17"/>
      <c r="TS166" s="17"/>
      <c r="TT166" s="17"/>
      <c r="TU166" s="17"/>
      <c r="TV166" s="17"/>
      <c r="TW166" s="17"/>
      <c r="TX166" s="17"/>
      <c r="TY166" s="17"/>
      <c r="TZ166" s="17"/>
      <c r="UA166" s="17"/>
      <c r="UB166" s="17"/>
      <c r="UC166" s="17"/>
      <c r="UD166" s="17"/>
      <c r="UE166" s="17"/>
      <c r="UF166" s="17"/>
      <c r="UG166" s="17"/>
      <c r="UH166" s="17"/>
      <c r="UI166" s="17"/>
      <c r="UJ166" s="17"/>
      <c r="UK166" s="17"/>
      <c r="UL166" s="17"/>
      <c r="UM166" s="17"/>
      <c r="UN166" s="17"/>
      <c r="UO166" s="17"/>
      <c r="UP166" s="17"/>
      <c r="UQ166" s="17"/>
      <c r="UR166" s="17"/>
      <c r="US166" s="17"/>
      <c r="UT166" s="17"/>
      <c r="UU166" s="17"/>
      <c r="UV166" s="17"/>
      <c r="UW166" s="17"/>
      <c r="UX166" s="17"/>
      <c r="UY166" s="17"/>
      <c r="UZ166" s="17"/>
      <c r="VA166" s="17"/>
      <c r="VB166" s="17"/>
      <c r="VC166" s="17"/>
      <c r="VD166" s="17"/>
      <c r="VE166" s="17"/>
      <c r="VF166" s="17"/>
      <c r="VG166" s="17"/>
      <c r="VH166" s="17"/>
      <c r="VI166" s="17"/>
      <c r="VJ166" s="17"/>
      <c r="VK166" s="17"/>
      <c r="VL166" s="17"/>
      <c r="VM166" s="17"/>
      <c r="VN166" s="17"/>
      <c r="VO166" s="17"/>
      <c r="VP166" s="17"/>
      <c r="VQ166" s="17"/>
      <c r="VR166" s="17"/>
      <c r="VS166" s="17"/>
      <c r="VT166" s="17"/>
      <c r="VU166" s="17"/>
      <c r="VV166" s="17"/>
      <c r="VW166" s="17"/>
      <c r="VX166" s="17"/>
      <c r="VY166" s="17"/>
      <c r="VZ166" s="17"/>
      <c r="WA166" s="17"/>
      <c r="WB166" s="17"/>
      <c r="WC166" s="17"/>
      <c r="WD166" s="17"/>
      <c r="WE166" s="17"/>
      <c r="WF166" s="17"/>
      <c r="WG166" s="17"/>
      <c r="WH166" s="17"/>
      <c r="WI166" s="17"/>
      <c r="WJ166" s="17"/>
      <c r="WK166" s="17"/>
      <c r="WL166" s="17"/>
      <c r="WM166" s="17"/>
      <c r="WN166" s="17"/>
      <c r="WO166" s="17"/>
      <c r="WP166" s="17"/>
      <c r="WQ166" s="17"/>
      <c r="WR166" s="17"/>
      <c r="WS166" s="17"/>
      <c r="WT166" s="17"/>
      <c r="WU166" s="17"/>
      <c r="WV166" s="17"/>
      <c r="WW166" s="17"/>
      <c r="WX166" s="17"/>
      <c r="WY166" s="17"/>
      <c r="WZ166" s="17"/>
      <c r="XA166" s="17"/>
      <c r="XB166" s="17"/>
      <c r="XC166" s="17"/>
      <c r="XD166" s="17"/>
      <c r="XE166" s="17"/>
      <c r="XF166" s="17"/>
      <c r="XG166" s="17"/>
      <c r="XH166" s="17"/>
      <c r="XI166" s="17"/>
      <c r="XJ166" s="17"/>
      <c r="XK166" s="17"/>
      <c r="XL166" s="17"/>
      <c r="XM166" s="17"/>
      <c r="XN166" s="17"/>
      <c r="XO166" s="17"/>
      <c r="XP166" s="17"/>
      <c r="XQ166" s="17"/>
      <c r="XR166" s="17"/>
      <c r="XS166" s="17"/>
      <c r="XT166" s="17"/>
      <c r="XU166" s="17"/>
      <c r="XV166" s="17"/>
      <c r="XW166" s="17"/>
      <c r="XX166" s="17"/>
      <c r="XY166" s="17"/>
      <c r="XZ166" s="17"/>
      <c r="YA166" s="17"/>
      <c r="YB166" s="17"/>
      <c r="YC166" s="17"/>
      <c r="YD166" s="17"/>
      <c r="YE166" s="17"/>
      <c r="YF166" s="17"/>
      <c r="YG166" s="17"/>
      <c r="YH166" s="17"/>
      <c r="YI166" s="17"/>
      <c r="YJ166" s="17"/>
      <c r="YK166" s="17"/>
      <c r="YL166" s="17"/>
      <c r="YM166" s="17"/>
      <c r="YN166" s="17"/>
      <c r="YO166" s="17"/>
      <c r="YP166" s="17"/>
      <c r="YQ166" s="17"/>
      <c r="YR166" s="17"/>
      <c r="YS166" s="17"/>
      <c r="YT166" s="17"/>
      <c r="YU166" s="17"/>
      <c r="YV166" s="17"/>
      <c r="YW166" s="17"/>
      <c r="YX166" s="17"/>
      <c r="YY166" s="17"/>
      <c r="YZ166" s="17"/>
      <c r="ZA166" s="17"/>
      <c r="ZB166" s="17"/>
      <c r="ZC166" s="17"/>
      <c r="ZD166" s="17"/>
      <c r="ZE166" s="17"/>
      <c r="ZF166" s="17"/>
      <c r="ZG166" s="17"/>
      <c r="ZH166" s="17"/>
      <c r="ZI166" s="17"/>
      <c r="ZJ166" s="17"/>
      <c r="ZK166" s="17"/>
      <c r="ZL166" s="17"/>
      <c r="ZM166" s="17"/>
      <c r="ZN166" s="17"/>
      <c r="ZO166" s="17"/>
      <c r="ZP166" s="17"/>
      <c r="ZQ166" s="17"/>
      <c r="ZR166" s="17"/>
      <c r="ZS166" s="17"/>
      <c r="ZT166" s="17"/>
      <c r="ZU166" s="17"/>
      <c r="ZV166" s="17"/>
      <c r="ZW166" s="17"/>
      <c r="ZX166" s="17"/>
      <c r="ZY166" s="17"/>
      <c r="ZZ166" s="17"/>
      <c r="AAA166" s="17"/>
      <c r="AAB166" s="17"/>
      <c r="AAC166" s="17"/>
      <c r="AAD166" s="17"/>
      <c r="AAE166" s="17"/>
      <c r="AAF166" s="17"/>
      <c r="AAG166" s="17"/>
      <c r="AAH166" s="17"/>
      <c r="AAI166" s="17"/>
      <c r="AAJ166" s="17"/>
      <c r="AAK166" s="17"/>
      <c r="AAL166" s="17"/>
      <c r="AAM166" s="17"/>
      <c r="AAN166" s="17"/>
      <c r="AAO166" s="17"/>
      <c r="AAP166" s="17"/>
      <c r="AAQ166" s="17"/>
      <c r="AAR166" s="17"/>
      <c r="AAS166" s="17"/>
      <c r="AAT166" s="17"/>
      <c r="AAU166" s="17"/>
      <c r="AAV166" s="17"/>
      <c r="AAW166" s="17"/>
      <c r="AAX166" s="17"/>
      <c r="AAY166" s="17"/>
      <c r="AAZ166" s="17"/>
      <c r="ABA166" s="17"/>
      <c r="ABB166" s="17"/>
      <c r="ABC166" s="17"/>
      <c r="ABD166" s="17"/>
      <c r="ABE166" s="17"/>
      <c r="ABF166" s="17"/>
      <c r="ABG166" s="17"/>
      <c r="ABH166" s="17"/>
      <c r="ABI166" s="17"/>
      <c r="ABJ166" s="17"/>
      <c r="ABK166" s="17"/>
      <c r="ABL166" s="17"/>
      <c r="ABM166" s="17"/>
      <c r="ABN166" s="17"/>
      <c r="ABO166" s="17"/>
      <c r="ABP166" s="17"/>
      <c r="ABQ166" s="17"/>
      <c r="ABR166" s="17"/>
      <c r="ABS166" s="17"/>
      <c r="ABT166" s="17"/>
      <c r="ABU166" s="17"/>
      <c r="ABV166" s="17"/>
      <c r="ABW166" s="17"/>
      <c r="ABX166" s="17"/>
      <c r="ABY166" s="17"/>
      <c r="ABZ166" s="17"/>
      <c r="ACA166" s="17"/>
      <c r="ACB166" s="17"/>
      <c r="ACC166" s="17"/>
      <c r="ACD166" s="17"/>
      <c r="ACE166" s="17"/>
      <c r="ACF166" s="17"/>
      <c r="ACG166" s="17"/>
      <c r="ACH166" s="17"/>
      <c r="ACI166" s="17"/>
      <c r="ACJ166" s="17"/>
      <c r="ACK166" s="17"/>
      <c r="ACL166" s="17"/>
      <c r="ACM166" s="17"/>
      <c r="ACN166" s="17"/>
      <c r="ACO166" s="17"/>
      <c r="ACP166" s="17"/>
      <c r="ACQ166" s="17"/>
      <c r="ACR166" s="17"/>
      <c r="ACS166" s="17"/>
      <c r="ACT166" s="17"/>
      <c r="ACU166" s="17"/>
      <c r="ACV166" s="17"/>
      <c r="ACW166" s="17"/>
      <c r="ACX166" s="17"/>
      <c r="ACY166" s="17"/>
      <c r="ACZ166" s="17"/>
      <c r="ADA166" s="17"/>
      <c r="ADB166" s="17"/>
      <c r="ADC166" s="17"/>
      <c r="ADD166" s="17"/>
      <c r="ADE166" s="17"/>
      <c r="ADF166" s="17"/>
      <c r="ADG166" s="17"/>
      <c r="ADH166" s="17"/>
      <c r="ADI166" s="17"/>
      <c r="ADJ166" s="17"/>
      <c r="ADK166" s="17"/>
      <c r="ADL166" s="17"/>
      <c r="ADM166" s="17"/>
      <c r="ADN166" s="17"/>
      <c r="ADO166" s="17"/>
      <c r="ADP166" s="17"/>
      <c r="ADQ166" s="17"/>
      <c r="ADR166" s="17"/>
      <c r="ADS166" s="17"/>
      <c r="ADT166" s="17"/>
      <c r="ADU166" s="17"/>
      <c r="ADV166" s="17"/>
      <c r="ADW166" s="17"/>
      <c r="ADX166" s="17"/>
      <c r="ADY166" s="17"/>
      <c r="ADZ166" s="17"/>
      <c r="AEA166" s="17"/>
      <c r="AEB166" s="17"/>
      <c r="AEC166" s="17"/>
      <c r="AED166" s="17"/>
      <c r="AEE166" s="17"/>
      <c r="AEF166" s="17"/>
      <c r="AEG166" s="17"/>
      <c r="AEH166" s="17"/>
      <c r="AEI166" s="17"/>
      <c r="AEJ166" s="17"/>
      <c r="AEK166" s="17"/>
      <c r="AEL166" s="17"/>
      <c r="AEM166" s="17"/>
      <c r="AEN166" s="17"/>
      <c r="AEO166" s="17"/>
      <c r="AEP166" s="17"/>
      <c r="AEQ166" s="17"/>
      <c r="AER166" s="17"/>
      <c r="AES166" s="17"/>
      <c r="AET166" s="17"/>
      <c r="AEU166" s="17"/>
      <c r="AEV166" s="17"/>
      <c r="AEW166" s="17"/>
      <c r="AEX166" s="17"/>
      <c r="AEY166" s="17"/>
      <c r="AEZ166" s="17"/>
      <c r="AFA166" s="17"/>
      <c r="AFB166" s="17"/>
      <c r="AFC166" s="17"/>
      <c r="AFD166" s="17"/>
      <c r="AFE166" s="17"/>
      <c r="AFF166" s="17"/>
      <c r="AFG166" s="17"/>
      <c r="AFH166" s="17"/>
      <c r="AFI166" s="17"/>
      <c r="AFJ166" s="17"/>
      <c r="AFK166" s="17"/>
      <c r="AFL166" s="17"/>
      <c r="AFM166" s="17"/>
      <c r="AFN166" s="17"/>
      <c r="AFO166" s="17"/>
      <c r="AFP166" s="17"/>
      <c r="AFQ166" s="17"/>
      <c r="AFR166" s="17"/>
      <c r="AFS166" s="17"/>
      <c r="AFT166" s="17"/>
      <c r="AFU166" s="17"/>
      <c r="AFV166" s="17"/>
      <c r="AFW166" s="17"/>
      <c r="AFX166" s="17"/>
      <c r="AFY166" s="17"/>
      <c r="AFZ166" s="17"/>
      <c r="AGA166" s="17"/>
      <c r="AGB166" s="17"/>
      <c r="AGC166" s="17"/>
      <c r="AGD166" s="17"/>
      <c r="AGE166" s="17"/>
      <c r="AGF166" s="17"/>
      <c r="AGG166" s="17"/>
      <c r="AGH166" s="17"/>
      <c r="AGI166" s="17"/>
      <c r="AGJ166" s="17"/>
      <c r="AGK166" s="17"/>
      <c r="AGL166" s="17"/>
      <c r="AGM166" s="17"/>
      <c r="AGN166" s="17"/>
      <c r="AGO166" s="17"/>
      <c r="AGP166" s="17"/>
      <c r="AGQ166" s="17"/>
      <c r="AGR166" s="17"/>
      <c r="AGS166" s="17"/>
      <c r="AGT166" s="17"/>
      <c r="AGU166" s="17"/>
      <c r="AGV166" s="17"/>
      <c r="AGW166" s="17"/>
      <c r="AGX166" s="17"/>
      <c r="AGY166" s="17"/>
      <c r="AGZ166" s="17"/>
      <c r="AHA166" s="17"/>
      <c r="AHB166" s="17"/>
      <c r="AHC166" s="17"/>
      <c r="AHD166" s="17"/>
      <c r="AHE166" s="17"/>
      <c r="AHF166" s="17"/>
      <c r="AHG166" s="17"/>
      <c r="AHH166" s="17"/>
      <c r="AHI166" s="17"/>
      <c r="AHJ166" s="17"/>
      <c r="AHK166" s="17"/>
      <c r="AHL166" s="17"/>
      <c r="AHM166" s="17"/>
      <c r="AHN166" s="17"/>
      <c r="AHO166" s="17"/>
      <c r="AHP166" s="17"/>
      <c r="AHQ166" s="17"/>
      <c r="AHR166" s="17"/>
      <c r="AHS166" s="17"/>
      <c r="AHT166" s="17"/>
      <c r="AHU166" s="17"/>
      <c r="AHV166" s="17"/>
      <c r="AHW166" s="17"/>
      <c r="AHX166" s="17"/>
      <c r="AHY166" s="17"/>
      <c r="AHZ166" s="17"/>
      <c r="AIA166" s="17"/>
      <c r="AIB166" s="17"/>
      <c r="AIC166" s="17"/>
      <c r="AID166" s="17"/>
      <c r="AIE166" s="17"/>
      <c r="AIF166" s="17"/>
      <c r="AIG166" s="17"/>
      <c r="AIH166" s="17"/>
      <c r="AII166" s="17"/>
      <c r="AIJ166" s="17"/>
      <c r="AIK166" s="17"/>
      <c r="AIL166" s="17"/>
      <c r="AIM166" s="17"/>
      <c r="AIN166" s="17"/>
      <c r="AIO166" s="17"/>
      <c r="AIP166" s="17"/>
      <c r="AIQ166" s="17"/>
      <c r="AIR166" s="17"/>
      <c r="AIS166" s="17"/>
      <c r="AIT166" s="17"/>
      <c r="AIU166" s="17"/>
      <c r="AIV166" s="17"/>
      <c r="AIW166" s="17"/>
      <c r="AIX166" s="17"/>
      <c r="AIY166" s="17"/>
      <c r="AIZ166" s="17"/>
      <c r="AJA166" s="17"/>
      <c r="AJB166" s="17"/>
      <c r="AJC166" s="17"/>
      <c r="AJD166" s="17"/>
      <c r="AJE166" s="17"/>
      <c r="AJF166" s="17"/>
      <c r="AJG166" s="17"/>
      <c r="AJH166" s="17"/>
      <c r="AJI166" s="17"/>
      <c r="AJJ166" s="17"/>
      <c r="AJK166" s="17"/>
      <c r="AJL166" s="17"/>
      <c r="AJM166" s="17"/>
      <c r="AJN166" s="17"/>
      <c r="AJO166" s="17"/>
      <c r="AJP166" s="17"/>
      <c r="AJQ166" s="17"/>
      <c r="AJR166" s="17"/>
      <c r="AJS166" s="17"/>
      <c r="AJT166" s="17"/>
      <c r="AJU166" s="17"/>
      <c r="AJV166" s="17"/>
      <c r="AJW166" s="17"/>
      <c r="AJX166" s="17"/>
      <c r="AJY166" s="17"/>
      <c r="AJZ166" s="17"/>
      <c r="AKA166" s="17"/>
      <c r="AKB166" s="17"/>
      <c r="AKC166" s="17"/>
      <c r="AKD166" s="17"/>
      <c r="AKE166" s="17"/>
      <c r="AKF166" s="17"/>
      <c r="AKG166" s="17"/>
      <c r="AKH166" s="17"/>
      <c r="AKI166" s="17"/>
      <c r="AKJ166" s="17"/>
      <c r="AKK166" s="17"/>
      <c r="AKL166" s="17"/>
      <c r="AKM166" s="17"/>
      <c r="AKN166" s="17"/>
      <c r="AKO166" s="17"/>
      <c r="AKP166" s="17"/>
      <c r="AKQ166" s="17"/>
      <c r="AKR166" s="17"/>
      <c r="AKS166" s="17"/>
      <c r="AKT166" s="17"/>
      <c r="AKU166" s="17"/>
      <c r="AKV166" s="17"/>
      <c r="AKW166" s="17"/>
      <c r="AKX166" s="17"/>
      <c r="AKY166" s="17"/>
      <c r="AKZ166" s="17"/>
      <c r="ALA166" s="17"/>
      <c r="ALB166" s="17"/>
      <c r="ALC166" s="17"/>
      <c r="ALD166" s="17"/>
      <c r="ALE166" s="17"/>
      <c r="ALF166" s="17"/>
      <c r="ALG166" s="17"/>
      <c r="ALH166" s="17"/>
      <c r="ALI166" s="17"/>
      <c r="ALJ166" s="17"/>
      <c r="ALK166" s="17"/>
      <c r="ALL166" s="17"/>
      <c r="ALM166" s="17"/>
      <c r="ALN166" s="17"/>
      <c r="ALO166" s="17"/>
      <c r="ALP166" s="17"/>
      <c r="ALQ166" s="17"/>
      <c r="ALR166" s="17"/>
      <c r="ALS166" s="17"/>
      <c r="ALT166" s="17"/>
      <c r="ALU166" s="17"/>
      <c r="ALV166" s="17"/>
      <c r="ALW166" s="17"/>
      <c r="ALX166" s="17"/>
      <c r="ALY166" s="17"/>
      <c r="ALZ166" s="17"/>
      <c r="AMA166" s="17"/>
      <c r="AMB166" s="17"/>
      <c r="AMC166" s="17"/>
      <c r="AMD166" s="17"/>
      <c r="AME166" s="17"/>
      <c r="AMF166" s="17"/>
      <c r="AMG166" s="17"/>
      <c r="AMH166" s="17"/>
      <c r="AMI166" s="17"/>
      <c r="AMJ166" s="17"/>
      <c r="AMK166" s="17"/>
      <c r="AML166" s="17"/>
      <c r="AMM166" s="17"/>
      <c r="AMN166" s="17"/>
      <c r="AMO166" s="17"/>
      <c r="AMP166" s="17"/>
      <c r="AMQ166" s="17"/>
      <c r="AMR166" s="17"/>
      <c r="AMS166" s="17"/>
      <c r="AMT166" s="17"/>
      <c r="AMU166" s="17"/>
      <c r="AMV166" s="17"/>
      <c r="AMW166" s="17"/>
      <c r="AMX166" s="17"/>
      <c r="AMY166" s="17"/>
      <c r="AMZ166" s="17"/>
      <c r="ANA166" s="17"/>
      <c r="ANB166" s="17"/>
      <c r="ANC166" s="17"/>
      <c r="AND166" s="17"/>
      <c r="ANE166" s="17"/>
      <c r="ANF166" s="17"/>
      <c r="ANG166" s="17"/>
      <c r="ANH166" s="17"/>
      <c r="ANI166" s="17"/>
      <c r="ANJ166" s="17"/>
      <c r="ANK166" s="17"/>
      <c r="ANL166" s="17"/>
      <c r="ANM166" s="17"/>
      <c r="ANN166" s="17"/>
      <c r="ANO166" s="17"/>
      <c r="ANP166" s="17"/>
      <c r="ANQ166" s="17"/>
      <c r="ANR166" s="17"/>
      <c r="ANS166" s="17"/>
      <c r="ANT166" s="17"/>
      <c r="ANU166" s="17"/>
      <c r="ANV166" s="17"/>
      <c r="ANW166" s="17"/>
      <c r="ANX166" s="17"/>
      <c r="ANY166" s="17"/>
      <c r="ANZ166" s="17"/>
      <c r="AOA166" s="17"/>
      <c r="AOB166" s="17"/>
      <c r="AOC166" s="17"/>
      <c r="AOD166" s="17"/>
      <c r="AOE166" s="17"/>
      <c r="AOF166" s="17"/>
      <c r="AOG166" s="17"/>
      <c r="AOH166" s="17"/>
      <c r="AOI166" s="17"/>
      <c r="AOJ166" s="17"/>
      <c r="AOK166" s="17"/>
      <c r="AOL166" s="17"/>
      <c r="AOM166" s="17"/>
      <c r="AON166" s="17"/>
      <c r="AOO166" s="17"/>
      <c r="AOP166" s="17"/>
      <c r="AOQ166" s="17"/>
      <c r="AOR166" s="17"/>
      <c r="AOS166" s="17"/>
      <c r="AOT166" s="17"/>
      <c r="AOU166" s="17"/>
      <c r="AOV166" s="17"/>
      <c r="AOW166" s="17"/>
      <c r="AOX166" s="17"/>
      <c r="AOY166" s="17"/>
      <c r="AOZ166" s="17"/>
      <c r="APA166" s="17"/>
      <c r="APB166" s="17"/>
      <c r="APC166" s="17"/>
      <c r="APD166" s="17"/>
      <c r="APE166" s="17"/>
      <c r="APF166" s="17"/>
      <c r="APG166" s="17"/>
      <c r="APH166" s="17"/>
      <c r="API166" s="17"/>
      <c r="APJ166" s="17"/>
      <c r="APK166" s="17"/>
      <c r="APL166" s="17"/>
      <c r="APM166" s="17"/>
      <c r="APN166" s="17"/>
      <c r="APO166" s="17"/>
      <c r="APP166" s="17"/>
      <c r="APQ166" s="17"/>
      <c r="APR166" s="17"/>
      <c r="APS166" s="17"/>
      <c r="APT166" s="17"/>
      <c r="APU166" s="17"/>
      <c r="APV166" s="17"/>
      <c r="APW166" s="17"/>
      <c r="APX166" s="17"/>
      <c r="APY166" s="17"/>
      <c r="APZ166" s="17"/>
      <c r="AQA166" s="17"/>
      <c r="AQB166" s="17"/>
      <c r="AQC166" s="17"/>
      <c r="AQD166" s="17"/>
      <c r="AQE166" s="17"/>
      <c r="AQF166" s="17"/>
      <c r="AQG166" s="17"/>
      <c r="AQH166" s="17"/>
      <c r="AQI166" s="17"/>
      <c r="AQJ166" s="17"/>
      <c r="AQK166" s="17"/>
      <c r="AQL166" s="17"/>
      <c r="AQM166" s="17"/>
      <c r="AQN166" s="17"/>
      <c r="AQO166" s="17"/>
      <c r="AQP166" s="17"/>
      <c r="AQQ166" s="17"/>
      <c r="AQR166" s="17"/>
      <c r="AQS166" s="17"/>
      <c r="AQT166" s="17"/>
      <c r="AQU166" s="17"/>
      <c r="AQV166" s="17"/>
      <c r="AQW166" s="17"/>
      <c r="AQX166" s="17"/>
      <c r="AQY166" s="17"/>
      <c r="AQZ166" s="17"/>
      <c r="ARA166" s="17"/>
      <c r="ARB166" s="17"/>
      <c r="ARC166" s="17"/>
      <c r="ARD166" s="17"/>
      <c r="ARE166" s="17"/>
      <c r="ARF166" s="17"/>
      <c r="ARG166" s="17"/>
      <c r="ARH166" s="17"/>
      <c r="ARI166" s="17"/>
      <c r="ARJ166" s="17"/>
      <c r="ARK166" s="17"/>
      <c r="ARL166" s="17"/>
      <c r="ARM166" s="17"/>
      <c r="ARN166" s="17"/>
      <c r="ARO166" s="17"/>
      <c r="ARP166" s="17"/>
      <c r="ARQ166" s="17"/>
      <c r="ARR166" s="17"/>
      <c r="ARS166" s="17"/>
      <c r="ART166" s="17"/>
      <c r="ARU166" s="17"/>
      <c r="ARV166" s="17"/>
      <c r="ARW166" s="17"/>
      <c r="ARX166" s="17"/>
      <c r="ARY166" s="17"/>
      <c r="ARZ166" s="17"/>
      <c r="ASA166" s="17"/>
      <c r="ASB166" s="17"/>
      <c r="ASC166" s="17"/>
      <c r="ASD166" s="17"/>
      <c r="ASE166" s="17"/>
      <c r="ASF166" s="17"/>
      <c r="ASG166" s="17"/>
      <c r="ASH166" s="17"/>
      <c r="ASI166" s="17"/>
      <c r="ASJ166" s="17"/>
      <c r="ASK166" s="17"/>
      <c r="ASL166" s="17"/>
      <c r="ASM166" s="17"/>
      <c r="ASN166" s="17"/>
      <c r="ASO166" s="17"/>
      <c r="ASP166" s="17"/>
      <c r="ASQ166" s="17"/>
      <c r="ASR166" s="17"/>
      <c r="ASS166" s="17"/>
      <c r="AST166" s="17"/>
      <c r="ASU166" s="17"/>
      <c r="ASV166" s="17"/>
      <c r="ASW166" s="17"/>
      <c r="ASX166" s="17"/>
      <c r="ASY166" s="17"/>
      <c r="ASZ166" s="17"/>
      <c r="ATA166" s="17"/>
      <c r="ATB166" s="17"/>
      <c r="ATC166" s="17"/>
      <c r="ATD166" s="17"/>
      <c r="ATE166" s="17"/>
      <c r="ATF166" s="17"/>
      <c r="ATG166" s="17"/>
      <c r="ATH166" s="17"/>
      <c r="ATI166" s="17"/>
      <c r="ATJ166" s="17"/>
      <c r="ATK166" s="17"/>
      <c r="ATL166" s="17"/>
      <c r="ATM166" s="17"/>
      <c r="ATN166" s="17"/>
      <c r="ATO166" s="17"/>
      <c r="ATP166" s="17"/>
      <c r="ATQ166" s="17"/>
      <c r="ATR166" s="17"/>
      <c r="ATS166" s="17"/>
      <c r="ATT166" s="17"/>
      <c r="ATU166" s="17"/>
      <c r="ATV166" s="17"/>
      <c r="ATW166" s="17"/>
      <c r="ATX166" s="17"/>
      <c r="ATY166" s="17"/>
      <c r="ATZ166" s="17"/>
      <c r="AUA166" s="17"/>
      <c r="AUB166" s="17"/>
      <c r="AUC166" s="17"/>
      <c r="AUD166" s="17"/>
      <c r="AUE166" s="17"/>
      <c r="AUF166" s="17"/>
      <c r="AUG166" s="17"/>
      <c r="AUH166" s="17"/>
      <c r="AUI166" s="17"/>
      <c r="AUJ166" s="17"/>
      <c r="AUK166" s="17"/>
      <c r="AUL166" s="17"/>
      <c r="AUM166" s="17"/>
      <c r="AUN166" s="17"/>
      <c r="AUO166" s="17"/>
      <c r="AUP166" s="17"/>
      <c r="AUQ166" s="17"/>
      <c r="AUR166" s="17"/>
      <c r="AUS166" s="17"/>
      <c r="AUT166" s="17"/>
      <c r="AUU166" s="17"/>
      <c r="AUV166" s="17"/>
      <c r="AUW166" s="17"/>
      <c r="AUX166" s="17"/>
      <c r="AUY166" s="17"/>
      <c r="AUZ166" s="17"/>
      <c r="AVA166" s="17"/>
      <c r="AVB166" s="17"/>
      <c r="AVC166" s="17"/>
      <c r="AVD166" s="17"/>
      <c r="AVE166" s="17"/>
      <c r="AVF166" s="17"/>
      <c r="AVG166" s="17"/>
      <c r="AVH166" s="17"/>
      <c r="AVI166" s="17"/>
      <c r="AVJ166" s="17"/>
      <c r="AVK166" s="17"/>
      <c r="AVL166" s="17"/>
      <c r="AVM166" s="17"/>
      <c r="AVN166" s="17"/>
      <c r="AVO166" s="17"/>
      <c r="AVP166" s="17"/>
      <c r="AVQ166" s="17"/>
      <c r="AVR166" s="17"/>
      <c r="AVS166" s="17"/>
      <c r="AVT166" s="17"/>
      <c r="AVU166" s="17"/>
      <c r="AVV166" s="17"/>
      <c r="AVW166" s="17"/>
      <c r="AVX166" s="17"/>
      <c r="AVY166" s="17"/>
      <c r="AVZ166" s="17"/>
      <c r="AWA166" s="17"/>
      <c r="AWB166" s="17"/>
      <c r="AWC166" s="17"/>
      <c r="AWD166" s="17"/>
      <c r="AWE166" s="17"/>
      <c r="AWF166" s="17"/>
      <c r="AWG166" s="17"/>
      <c r="AWH166" s="17"/>
      <c r="AWI166" s="17"/>
      <c r="AWJ166" s="17"/>
      <c r="AWK166" s="17"/>
      <c r="AWL166" s="17"/>
      <c r="AWM166" s="17"/>
      <c r="AWN166" s="17"/>
      <c r="AWO166" s="17"/>
      <c r="AWP166" s="17"/>
      <c r="AWQ166" s="17"/>
      <c r="AWR166" s="17"/>
      <c r="AWS166" s="17"/>
      <c r="AWT166" s="17"/>
      <c r="AWU166" s="17"/>
      <c r="AWV166" s="17"/>
      <c r="AWW166" s="17"/>
      <c r="AWX166" s="17"/>
      <c r="AWY166" s="17"/>
      <c r="AWZ166" s="17"/>
      <c r="AXA166" s="17"/>
      <c r="AXB166" s="17"/>
      <c r="AXC166" s="17"/>
      <c r="AXD166" s="17"/>
      <c r="AXE166" s="17"/>
      <c r="AXF166" s="17"/>
      <c r="AXG166" s="17"/>
      <c r="AXH166" s="17"/>
      <c r="AXI166" s="17"/>
      <c r="AXJ166" s="17"/>
      <c r="AXK166" s="17"/>
      <c r="AXL166" s="17"/>
      <c r="AXM166" s="17"/>
      <c r="AXN166" s="17"/>
      <c r="AXO166" s="17"/>
      <c r="AXP166" s="17"/>
      <c r="AXQ166" s="17"/>
      <c r="AXR166" s="17"/>
      <c r="AXS166" s="17"/>
      <c r="AXT166" s="17"/>
      <c r="AXU166" s="17"/>
      <c r="AXV166" s="17"/>
      <c r="AXW166" s="17"/>
      <c r="AXX166" s="17"/>
      <c r="AXY166" s="17"/>
      <c r="AXZ166" s="17"/>
      <c r="AYA166" s="17"/>
      <c r="AYB166" s="17"/>
      <c r="AYC166" s="17"/>
      <c r="AYD166" s="17"/>
      <c r="AYE166" s="17"/>
      <c r="AYF166" s="17"/>
      <c r="AYG166" s="17"/>
      <c r="AYH166" s="17"/>
      <c r="AYI166" s="17"/>
      <c r="AYJ166" s="17"/>
      <c r="AYK166" s="17"/>
      <c r="AYL166" s="17"/>
      <c r="AYM166" s="17"/>
      <c r="AYN166" s="17"/>
      <c r="AYO166" s="17"/>
      <c r="AYP166" s="17"/>
      <c r="AYQ166" s="17"/>
      <c r="AYR166" s="17"/>
      <c r="AYS166" s="17"/>
      <c r="AYT166" s="17"/>
      <c r="AYU166" s="17"/>
      <c r="AYV166" s="17"/>
      <c r="AYW166" s="17"/>
      <c r="AYX166" s="17"/>
      <c r="AYY166" s="17"/>
      <c r="AYZ166" s="17"/>
      <c r="AZA166" s="17"/>
      <c r="AZB166" s="17"/>
      <c r="AZC166" s="17"/>
      <c r="AZD166" s="17"/>
      <c r="AZE166" s="17"/>
      <c r="AZF166" s="17"/>
      <c r="AZG166" s="17"/>
      <c r="AZH166" s="17"/>
      <c r="AZI166" s="17"/>
      <c r="AZJ166" s="17"/>
      <c r="AZK166" s="17"/>
      <c r="AZL166" s="17"/>
      <c r="AZM166" s="17"/>
      <c r="AZN166" s="17"/>
      <c r="AZO166" s="17"/>
      <c r="AZP166" s="17"/>
      <c r="AZQ166" s="17"/>
      <c r="AZR166" s="17"/>
      <c r="AZS166" s="17"/>
      <c r="AZT166" s="17"/>
      <c r="AZU166" s="17"/>
      <c r="AZV166" s="17"/>
      <c r="AZW166" s="17"/>
      <c r="AZX166" s="17"/>
      <c r="AZY166" s="17"/>
      <c r="AZZ166" s="17"/>
      <c r="BAA166" s="17"/>
      <c r="BAB166" s="17"/>
      <c r="BAC166" s="17"/>
      <c r="BAD166" s="17"/>
      <c r="BAE166" s="17"/>
      <c r="BAF166" s="17"/>
      <c r="BAG166" s="17"/>
      <c r="BAH166" s="17"/>
      <c r="BAI166" s="17"/>
      <c r="BAJ166" s="17"/>
      <c r="BAK166" s="17"/>
      <c r="BAL166" s="17"/>
      <c r="BAM166" s="17"/>
      <c r="BAN166" s="17"/>
      <c r="BAO166" s="17"/>
      <c r="BAP166" s="17"/>
      <c r="BAQ166" s="17"/>
      <c r="BAR166" s="17"/>
      <c r="BAS166" s="17"/>
      <c r="BAT166" s="17"/>
      <c r="BAU166" s="17"/>
      <c r="BAV166" s="17"/>
      <c r="BAW166" s="17"/>
      <c r="BAX166" s="17"/>
      <c r="BAY166" s="17"/>
      <c r="BAZ166" s="17"/>
      <c r="BBA166" s="17"/>
      <c r="BBB166" s="17"/>
      <c r="BBC166" s="17"/>
      <c r="BBD166" s="17"/>
      <c r="BBE166" s="17"/>
      <c r="BBF166" s="17"/>
      <c r="BBG166" s="17"/>
      <c r="BBH166" s="17"/>
      <c r="BBI166" s="17"/>
      <c r="BBJ166" s="17"/>
      <c r="BBK166" s="17"/>
      <c r="BBL166" s="17"/>
      <c r="BBM166" s="17"/>
      <c r="BBN166" s="17"/>
      <c r="BBO166" s="17"/>
      <c r="BBP166" s="17"/>
      <c r="BBQ166" s="17"/>
      <c r="BBR166" s="17"/>
      <c r="BBS166" s="17"/>
      <c r="BBT166" s="17"/>
      <c r="BBU166" s="17"/>
      <c r="BBV166" s="17"/>
      <c r="BBW166" s="17"/>
      <c r="BBX166" s="17"/>
      <c r="BBY166" s="17"/>
      <c r="BBZ166" s="17"/>
      <c r="BCA166" s="17"/>
      <c r="BCB166" s="17"/>
      <c r="BCC166" s="17"/>
      <c r="BCD166" s="17"/>
      <c r="BCE166" s="17"/>
      <c r="BCF166" s="17"/>
      <c r="BCG166" s="17"/>
      <c r="BCH166" s="17"/>
      <c r="BCI166" s="17"/>
      <c r="BCJ166" s="17"/>
      <c r="BCK166" s="17"/>
      <c r="BCL166" s="17"/>
      <c r="BCM166" s="17"/>
      <c r="BCN166" s="17"/>
      <c r="BCO166" s="17"/>
      <c r="BCP166" s="17"/>
      <c r="BCQ166" s="17"/>
      <c r="BCR166" s="17"/>
      <c r="BCS166" s="17"/>
      <c r="BCT166" s="17"/>
      <c r="BCU166" s="17"/>
      <c r="BCV166" s="17"/>
      <c r="BCW166" s="17"/>
      <c r="BCX166" s="17"/>
      <c r="BCY166" s="17"/>
      <c r="BCZ166" s="17"/>
      <c r="BDA166" s="17"/>
      <c r="BDB166" s="17"/>
      <c r="BDC166" s="17"/>
      <c r="BDD166" s="17"/>
      <c r="BDE166" s="17"/>
      <c r="BDF166" s="17"/>
      <c r="BDG166" s="17"/>
      <c r="BDH166" s="17"/>
      <c r="BDI166" s="17"/>
      <c r="BDJ166" s="17"/>
      <c r="BDK166" s="17"/>
      <c r="BDL166" s="17"/>
      <c r="BDM166" s="17"/>
      <c r="BDN166" s="17"/>
      <c r="BDO166" s="17"/>
      <c r="BDP166" s="17"/>
      <c r="BDQ166" s="17"/>
      <c r="BDR166" s="17"/>
      <c r="BDS166" s="17"/>
      <c r="BDT166" s="17"/>
      <c r="BDU166" s="17"/>
      <c r="BDV166" s="17"/>
      <c r="BDW166" s="17"/>
      <c r="BDX166" s="17"/>
      <c r="BDY166" s="17"/>
      <c r="BDZ166" s="17"/>
      <c r="BEA166" s="17"/>
      <c r="BEB166" s="17"/>
      <c r="BEC166" s="17"/>
      <c r="BED166" s="17"/>
      <c r="BEE166" s="17"/>
      <c r="BEF166" s="17"/>
      <c r="BEG166" s="17"/>
      <c r="BEH166" s="17"/>
      <c r="BEI166" s="17"/>
      <c r="BEJ166" s="17"/>
      <c r="BEK166" s="17"/>
      <c r="BEL166" s="17"/>
      <c r="BEM166" s="17"/>
      <c r="BEN166" s="17"/>
      <c r="BEO166" s="17"/>
      <c r="BEP166" s="17"/>
      <c r="BEQ166" s="17"/>
      <c r="BER166" s="17"/>
      <c r="BES166" s="17"/>
      <c r="BET166" s="17"/>
      <c r="BEU166" s="17"/>
      <c r="BEV166" s="17"/>
      <c r="BEW166" s="17"/>
      <c r="BEX166" s="17"/>
      <c r="BEY166" s="17"/>
      <c r="BEZ166" s="17"/>
      <c r="BFA166" s="17"/>
      <c r="BFB166" s="17"/>
      <c r="BFC166" s="17"/>
      <c r="BFD166" s="17"/>
      <c r="BFE166" s="17"/>
      <c r="BFF166" s="17"/>
      <c r="BFG166" s="17"/>
      <c r="BFH166" s="17"/>
      <c r="BFI166" s="17"/>
      <c r="BFJ166" s="17"/>
      <c r="BFK166" s="17"/>
      <c r="BFL166" s="17"/>
      <c r="BFM166" s="17"/>
      <c r="BFN166" s="17"/>
      <c r="BFO166" s="17"/>
      <c r="BFP166" s="17"/>
      <c r="BFQ166" s="17"/>
      <c r="BFR166" s="17"/>
      <c r="BFS166" s="17"/>
      <c r="BFT166" s="17"/>
      <c r="BFU166" s="17"/>
      <c r="BFV166" s="17"/>
      <c r="BFW166" s="17"/>
      <c r="BFX166" s="17"/>
      <c r="BFY166" s="17"/>
      <c r="BFZ166" s="17"/>
      <c r="BGA166" s="17"/>
      <c r="BGB166" s="17"/>
      <c r="BGC166" s="17"/>
      <c r="BGD166" s="17"/>
      <c r="BGE166" s="17"/>
      <c r="BGF166" s="17"/>
      <c r="BGG166" s="17"/>
      <c r="BGH166" s="17"/>
      <c r="BGI166" s="17"/>
      <c r="BGJ166" s="17"/>
      <c r="BGK166" s="17"/>
      <c r="BGL166" s="17"/>
      <c r="BGM166" s="17"/>
      <c r="BGN166" s="17"/>
      <c r="BGO166" s="17"/>
      <c r="BGP166" s="17"/>
      <c r="BGQ166" s="17"/>
      <c r="BGR166" s="17"/>
      <c r="BGS166" s="17"/>
      <c r="BGT166" s="17"/>
      <c r="BGU166" s="17"/>
      <c r="BGV166" s="17"/>
      <c r="BGW166" s="17"/>
      <c r="BGX166" s="17"/>
      <c r="BGY166" s="17"/>
      <c r="BGZ166" s="17"/>
      <c r="BHA166" s="17"/>
      <c r="BHB166" s="17"/>
      <c r="BHC166" s="17"/>
      <c r="BHD166" s="17"/>
      <c r="BHE166" s="17"/>
      <c r="BHF166" s="17"/>
      <c r="BHG166" s="17"/>
      <c r="BHH166" s="17"/>
      <c r="BHI166" s="17"/>
      <c r="BHJ166" s="17"/>
      <c r="BHK166" s="17"/>
      <c r="BHL166" s="17"/>
      <c r="BHM166" s="17"/>
      <c r="BHN166" s="17"/>
      <c r="BHO166" s="17"/>
      <c r="BHP166" s="17"/>
      <c r="BHQ166" s="17"/>
      <c r="BHR166" s="17"/>
      <c r="BHS166" s="17"/>
      <c r="BHT166" s="17"/>
      <c r="BHU166" s="17"/>
      <c r="BHV166" s="17"/>
      <c r="BHW166" s="17"/>
      <c r="BHX166" s="17"/>
      <c r="BHY166" s="17"/>
      <c r="BHZ166" s="17"/>
      <c r="BIA166" s="17"/>
      <c r="BIB166" s="17"/>
      <c r="BIC166" s="17"/>
      <c r="BID166" s="17"/>
      <c r="BIE166" s="17"/>
      <c r="BIF166" s="17"/>
      <c r="BIG166" s="17"/>
      <c r="BIH166" s="17"/>
      <c r="BII166" s="17"/>
      <c r="BIJ166" s="17"/>
      <c r="BIK166" s="17"/>
      <c r="BIL166" s="17"/>
      <c r="BIM166" s="17"/>
      <c r="BIN166" s="17"/>
      <c r="BIO166" s="17"/>
      <c r="BIP166" s="17"/>
      <c r="BIQ166" s="17"/>
      <c r="BIR166" s="17"/>
      <c r="BIS166" s="17"/>
      <c r="BIT166" s="17"/>
      <c r="BIU166" s="17"/>
      <c r="BIV166" s="17"/>
      <c r="BIW166" s="17"/>
      <c r="BIX166" s="17"/>
      <c r="BIY166" s="17"/>
      <c r="BIZ166" s="17"/>
      <c r="BJA166" s="17"/>
      <c r="BJB166" s="17"/>
      <c r="BJC166" s="17"/>
      <c r="BJD166" s="17"/>
      <c r="BJE166" s="14" t="s">
        <v>2573</v>
      </c>
      <c r="BJF166" s="17"/>
      <c r="BJG166" s="14" t="s">
        <v>4018</v>
      </c>
      <c r="BJH166" s="14" t="s">
        <v>4019</v>
      </c>
      <c r="BJI166" s="14" t="s">
        <v>2627</v>
      </c>
      <c r="BJJ166" s="14" t="s">
        <v>2614</v>
      </c>
      <c r="BJK166" s="14" t="s">
        <v>4020</v>
      </c>
      <c r="BJL166" s="14" t="s">
        <v>4056</v>
      </c>
      <c r="BJM166" s="14" t="s">
        <v>4022</v>
      </c>
      <c r="BJN166" s="14" t="s">
        <v>4057</v>
      </c>
      <c r="BJO166" s="16">
        <v>0.004</v>
      </c>
      <c r="BJP166" s="17"/>
      <c r="BJQ166" s="20">
        <v>2491015.0</v>
      </c>
      <c r="BJR166" s="17"/>
      <c r="BJS166" s="17"/>
      <c r="BJT166" s="17"/>
      <c r="BJU166" s="17"/>
      <c r="BJV166" s="17"/>
      <c r="BJW166" s="17"/>
      <c r="BJX166" s="17"/>
      <c r="BJY166" s="17"/>
      <c r="BJZ166" s="17"/>
      <c r="BKA166" s="17"/>
      <c r="BKB166" s="17"/>
      <c r="BKC166" s="17"/>
      <c r="BKD166" s="17"/>
      <c r="BKE166" s="17"/>
      <c r="BKF166" s="17"/>
      <c r="BKG166" s="17"/>
      <c r="BKH166" s="17"/>
      <c r="BKI166" s="17"/>
      <c r="BKJ166" s="17"/>
      <c r="BKK166" s="17"/>
      <c r="BKL166" s="17"/>
      <c r="BKM166" s="17"/>
      <c r="BKN166" s="17"/>
      <c r="BKO166" s="17"/>
      <c r="BKP166" s="17"/>
      <c r="BKQ166" s="17"/>
      <c r="BKR166" s="17"/>
      <c r="BKS166" s="17"/>
      <c r="BKT166" s="17"/>
      <c r="BKU166" s="17"/>
      <c r="BKV166" s="17"/>
      <c r="BKW166" s="17"/>
      <c r="BKX166" s="17"/>
      <c r="BKY166" s="17"/>
      <c r="BKZ166" s="17"/>
      <c r="BLA166" s="17"/>
      <c r="BLB166" s="17"/>
      <c r="BLC166" s="17"/>
      <c r="BLD166" s="17"/>
      <c r="BLE166" s="17"/>
      <c r="BLF166" s="17"/>
      <c r="BLG166" s="17"/>
      <c r="BLH166" s="17"/>
      <c r="BLI166" s="17"/>
      <c r="BLJ166" s="17"/>
      <c r="BLK166" s="17"/>
      <c r="BLL166" s="17"/>
      <c r="BLM166" s="17"/>
      <c r="BLN166" s="17"/>
      <c r="BLO166" s="17"/>
      <c r="BLP166" s="17"/>
      <c r="BLQ166" s="17"/>
      <c r="BLR166" s="17"/>
      <c r="BLS166" s="17"/>
      <c r="BLT166" s="17"/>
      <c r="BLU166" s="17"/>
      <c r="BLV166" s="17"/>
      <c r="BLW166" s="17"/>
      <c r="BLX166" s="17"/>
      <c r="BLY166" s="17"/>
      <c r="BLZ166" s="17"/>
      <c r="BMA166" s="17"/>
      <c r="BMB166" s="17"/>
      <c r="BMC166" s="17"/>
      <c r="BMD166" s="17"/>
      <c r="BME166" s="17"/>
      <c r="BMF166" s="17"/>
      <c r="BMG166" s="17"/>
      <c r="BMH166" s="17"/>
      <c r="BMI166" s="17"/>
      <c r="BMJ166" s="17"/>
      <c r="BMK166" s="17"/>
      <c r="BML166" s="17"/>
      <c r="BMM166" s="17"/>
      <c r="BMN166" s="17"/>
      <c r="BMO166" s="17"/>
      <c r="BMP166" s="17"/>
      <c r="BMQ166" s="17"/>
      <c r="BMR166" s="17"/>
      <c r="BMS166" s="17"/>
      <c r="BMT166" s="17"/>
      <c r="BMU166" s="17"/>
      <c r="BMV166" s="17"/>
      <c r="BMW166" s="17"/>
      <c r="BMX166" s="17"/>
      <c r="BMY166" s="17"/>
      <c r="BMZ166" s="17"/>
      <c r="BNA166" s="17"/>
      <c r="BNB166" s="17"/>
      <c r="BNC166" s="17"/>
      <c r="BND166" s="17"/>
      <c r="BNE166" s="17"/>
      <c r="BNF166" s="17"/>
      <c r="BNG166" s="17"/>
      <c r="BNH166" s="17"/>
      <c r="BNI166" s="17"/>
      <c r="BNJ166" s="17"/>
      <c r="BNK166" s="17"/>
      <c r="BNL166" s="17"/>
      <c r="BNM166" s="17"/>
      <c r="BNN166" s="17"/>
      <c r="BNO166" s="17"/>
      <c r="BNP166" s="17"/>
      <c r="BNQ166" s="17"/>
      <c r="BNR166" s="17"/>
      <c r="BNS166" s="17"/>
      <c r="BNT166" s="17"/>
      <c r="BNU166" s="17"/>
      <c r="BNV166" s="17"/>
      <c r="BNW166" s="17"/>
      <c r="BNX166" s="17"/>
      <c r="BNY166" s="17"/>
      <c r="BNZ166" s="17"/>
      <c r="BOA166" s="17"/>
      <c r="BOB166" s="17"/>
      <c r="BOC166" s="17"/>
      <c r="BOD166" s="17"/>
      <c r="BOE166" s="17"/>
      <c r="BOF166" s="17"/>
      <c r="BOG166" s="17"/>
      <c r="BOH166" s="17"/>
      <c r="BOI166" s="17"/>
      <c r="BOJ166" s="17"/>
      <c r="BOK166" s="17"/>
      <c r="BOL166" s="17"/>
      <c r="BOM166" s="17"/>
      <c r="BON166" s="17"/>
      <c r="BOO166" s="17"/>
      <c r="BOP166" s="17"/>
      <c r="BOQ166" s="17"/>
      <c r="BOR166" s="17"/>
      <c r="BOS166" s="17"/>
      <c r="BOT166" s="17"/>
      <c r="BOU166" s="17"/>
      <c r="BOV166" s="17"/>
      <c r="BOW166" s="17"/>
      <c r="BOX166" s="17"/>
      <c r="BOY166" s="17"/>
      <c r="BOZ166" s="17"/>
      <c r="BPA166" s="17"/>
      <c r="BPB166" s="17"/>
      <c r="BPC166" s="17"/>
      <c r="BPD166" s="17"/>
      <c r="BPE166" s="17"/>
      <c r="BPF166" s="17"/>
      <c r="BPG166" s="17"/>
      <c r="BPH166" s="17"/>
      <c r="BPI166" s="17"/>
      <c r="BPJ166" s="17"/>
      <c r="BPK166" s="17"/>
      <c r="BPL166" s="17"/>
      <c r="BPM166" s="17"/>
      <c r="BPN166" s="17"/>
      <c r="BPO166" s="17"/>
      <c r="BPP166" s="17"/>
      <c r="BPQ166" s="17"/>
      <c r="BPR166" s="17"/>
      <c r="BPS166" s="17"/>
      <c r="BPT166" s="17"/>
      <c r="BPU166" s="17"/>
      <c r="BPV166" s="17"/>
      <c r="BPW166" s="17"/>
      <c r="BPX166" s="17"/>
      <c r="BPY166" s="17"/>
      <c r="BPZ166" s="17"/>
      <c r="BQA166" s="17"/>
      <c r="BQB166" s="17"/>
      <c r="BQC166" s="17"/>
      <c r="BQD166" s="17"/>
      <c r="BQE166" s="17"/>
      <c r="BQF166" s="17"/>
      <c r="BQG166" s="17"/>
      <c r="BQH166" s="17"/>
      <c r="BQI166" s="17"/>
      <c r="BQJ166" s="17"/>
      <c r="BQK166" s="17"/>
      <c r="BQL166" s="17"/>
      <c r="BQM166" s="17"/>
      <c r="BQN166" s="17"/>
      <c r="BQO166" s="17"/>
      <c r="BQP166" s="17"/>
      <c r="BQQ166" s="17"/>
      <c r="BQR166" s="17"/>
      <c r="BQS166" s="17"/>
      <c r="BQT166" s="17"/>
      <c r="BQU166" s="17"/>
      <c r="BQV166" s="17"/>
      <c r="BQW166" s="17"/>
      <c r="BQX166" s="17"/>
      <c r="BQY166" s="17"/>
      <c r="BQZ166" s="17"/>
      <c r="BRA166" s="17"/>
      <c r="BRB166" s="17"/>
      <c r="BRC166" s="17"/>
      <c r="BRD166" s="17"/>
      <c r="BRE166" s="17"/>
      <c r="BRF166" s="17"/>
      <c r="BRG166" s="17"/>
      <c r="BRH166" s="17"/>
      <c r="BRI166" s="17"/>
      <c r="BRJ166" s="17"/>
      <c r="BRK166" s="17"/>
      <c r="BRL166" s="17"/>
      <c r="BRM166" s="17"/>
      <c r="BRN166" s="17"/>
      <c r="BRO166" s="17"/>
      <c r="BRP166" s="17"/>
      <c r="BRQ166" s="17"/>
      <c r="BRR166" s="17"/>
      <c r="BRS166" s="17"/>
      <c r="BRT166" s="17"/>
      <c r="BRU166" s="17"/>
      <c r="BRV166" s="17"/>
      <c r="BRW166" s="17"/>
      <c r="BRX166" s="17"/>
      <c r="BRY166" s="17"/>
      <c r="BRZ166" s="17"/>
      <c r="BSA166" s="17"/>
      <c r="BSB166" s="17"/>
      <c r="BSC166" s="17"/>
      <c r="BSD166" s="17"/>
      <c r="BSE166" s="17"/>
      <c r="BSF166" s="17"/>
      <c r="BSG166" s="17"/>
      <c r="BSH166" s="17"/>
      <c r="BSI166" s="17"/>
      <c r="BSJ166" s="17"/>
      <c r="BSK166" s="17"/>
      <c r="BSL166" s="17"/>
      <c r="BSM166" s="17"/>
      <c r="BSN166" s="17"/>
      <c r="BSO166" s="17"/>
      <c r="BSP166" s="17"/>
      <c r="BSQ166" s="17"/>
      <c r="BSR166" s="17"/>
      <c r="BSS166" s="17"/>
      <c r="BST166" s="17"/>
      <c r="BSU166" s="17"/>
      <c r="BSV166" s="17"/>
      <c r="BSW166" s="17"/>
      <c r="BSX166" s="17"/>
      <c r="BSY166" s="17"/>
      <c r="BSZ166" s="17"/>
      <c r="BTA166" s="17"/>
      <c r="BTB166" s="17"/>
      <c r="BTC166" s="17"/>
      <c r="BTD166" s="17"/>
      <c r="BTE166" s="17"/>
      <c r="BTF166" s="17"/>
      <c r="BTG166" s="17"/>
      <c r="BTH166" s="17"/>
      <c r="BTI166" s="17"/>
      <c r="BTJ166" s="17"/>
      <c r="BTK166" s="17"/>
      <c r="BTL166" s="17"/>
      <c r="BTM166" s="17"/>
      <c r="BTN166" s="17"/>
      <c r="BTO166" s="17"/>
      <c r="BTP166" s="17"/>
      <c r="BTQ166" s="17"/>
      <c r="BTR166" s="17"/>
      <c r="BTS166" s="17"/>
      <c r="BTT166" s="17"/>
      <c r="BTU166" s="17"/>
      <c r="BTV166" s="17"/>
      <c r="BTW166" s="17"/>
      <c r="BTX166" s="17"/>
      <c r="BTY166" s="17"/>
      <c r="BTZ166" s="17"/>
      <c r="BUA166" s="17"/>
      <c r="BUB166" s="17"/>
      <c r="BUC166" s="17"/>
      <c r="BUD166" s="17"/>
      <c r="BUE166" s="17"/>
      <c r="BUF166" s="17"/>
      <c r="BUG166" s="17"/>
      <c r="BUH166" s="17"/>
      <c r="BUI166" s="17"/>
      <c r="BUJ166" s="17"/>
      <c r="BUK166" s="17"/>
      <c r="BUL166" s="17"/>
      <c r="BUM166" s="17"/>
      <c r="BUN166" s="17"/>
      <c r="BUO166" s="17"/>
      <c r="BUP166" s="17"/>
      <c r="BUQ166" s="17"/>
      <c r="BUR166" s="17"/>
      <c r="BUS166" s="17"/>
      <c r="BUT166" s="17"/>
      <c r="BUU166" s="17"/>
      <c r="BUV166" s="17"/>
      <c r="BUW166" s="17"/>
      <c r="BUX166" s="17"/>
      <c r="BUY166" s="17"/>
      <c r="BUZ166" s="17"/>
      <c r="BVA166" s="17"/>
      <c r="BVB166" s="17"/>
      <c r="BVC166" s="17"/>
      <c r="BVD166" s="17"/>
      <c r="BVE166" s="17"/>
      <c r="BVF166" s="17"/>
      <c r="BVG166" s="17"/>
      <c r="BVH166" s="17"/>
      <c r="BVI166" s="17"/>
      <c r="BVJ166" s="17"/>
      <c r="BVK166" s="17"/>
      <c r="BVL166" s="17"/>
      <c r="BVM166" s="17"/>
      <c r="BVN166" s="17"/>
      <c r="BVO166" s="17"/>
      <c r="BVP166" s="17"/>
      <c r="BVQ166" s="17"/>
      <c r="BVR166" s="17"/>
      <c r="BVS166" s="17"/>
      <c r="BVT166" s="17"/>
      <c r="BVU166" s="17"/>
      <c r="BVV166" s="17"/>
      <c r="BVW166" s="17"/>
      <c r="BVX166" s="17"/>
      <c r="BVY166" s="17"/>
      <c r="BVZ166" s="17"/>
      <c r="BWA166" s="17"/>
      <c r="BWB166" s="17"/>
      <c r="BWC166" s="17"/>
      <c r="BWD166" s="17"/>
      <c r="BWE166" s="17"/>
      <c r="BWF166" s="17"/>
      <c r="BWG166" s="17"/>
      <c r="BWH166" s="17"/>
      <c r="BWI166" s="17"/>
      <c r="BWJ166" s="17"/>
      <c r="BWK166" s="17"/>
      <c r="BWL166" s="17"/>
      <c r="BWM166" s="17"/>
      <c r="BWN166" s="17"/>
      <c r="BWO166" s="17"/>
      <c r="BWP166" s="17"/>
      <c r="BWQ166" s="17"/>
      <c r="BWR166" s="17"/>
      <c r="BWS166" s="17"/>
      <c r="BWT166" s="17"/>
      <c r="BWU166" s="17"/>
      <c r="BWV166" s="17"/>
      <c r="BWW166" s="17"/>
      <c r="BWX166" s="17"/>
      <c r="BWY166" s="17"/>
      <c r="BWZ166" s="17"/>
      <c r="BXA166" s="17"/>
      <c r="BXB166" s="17"/>
      <c r="BXC166" s="17"/>
      <c r="BXD166" s="17"/>
      <c r="BXE166" s="17"/>
      <c r="BXF166" s="17"/>
      <c r="BXG166" s="17"/>
      <c r="BXH166" s="17"/>
      <c r="BXI166" s="17"/>
      <c r="BXJ166" s="17"/>
      <c r="BXK166" s="17"/>
      <c r="BXL166" s="17"/>
      <c r="BXM166" s="17"/>
      <c r="BXN166" s="17"/>
      <c r="BXO166" s="17"/>
      <c r="BXP166" s="17"/>
      <c r="BXQ166" s="17"/>
      <c r="BXR166" s="17"/>
      <c r="BXS166" s="17"/>
      <c r="BXT166" s="17"/>
      <c r="BXU166" s="17"/>
      <c r="BXV166" s="17"/>
      <c r="BXW166" s="17"/>
      <c r="BXX166" s="17"/>
      <c r="BXY166" s="17"/>
      <c r="BXZ166" s="17"/>
      <c r="BYA166" s="17"/>
      <c r="BYB166" s="17"/>
      <c r="BYC166" s="17"/>
      <c r="BYD166" s="17"/>
      <c r="BYE166" s="17"/>
      <c r="BYF166" s="17"/>
      <c r="BYG166" s="17"/>
      <c r="BYH166" s="17"/>
      <c r="BYI166" s="17"/>
      <c r="BYJ166" s="17"/>
      <c r="BYK166" s="17"/>
      <c r="BYL166" s="17"/>
      <c r="BYM166" s="17"/>
      <c r="BYN166" s="17"/>
      <c r="BYO166" s="17"/>
      <c r="BYP166" s="17"/>
      <c r="BYQ166" s="17"/>
      <c r="BYR166" s="17"/>
      <c r="BYS166" s="17"/>
      <c r="BYT166" s="17"/>
      <c r="BYU166" s="17"/>
      <c r="BYV166" s="17"/>
      <c r="BYW166" s="17"/>
      <c r="BYX166" s="17"/>
      <c r="BYY166" s="17"/>
      <c r="BYZ166" s="17"/>
      <c r="BZA166" s="17"/>
      <c r="BZB166" s="17"/>
      <c r="BZC166" s="17"/>
      <c r="BZD166" s="17"/>
      <c r="BZE166" s="17"/>
      <c r="BZF166" s="17"/>
      <c r="BZG166" s="17"/>
      <c r="BZH166" s="17"/>
      <c r="BZI166" s="17"/>
      <c r="BZJ166" s="17"/>
      <c r="BZK166" s="17"/>
      <c r="BZL166" s="17"/>
      <c r="BZM166" s="17"/>
      <c r="BZN166" s="17"/>
      <c r="BZO166" s="17"/>
      <c r="BZP166" s="17"/>
      <c r="BZQ166" s="17"/>
      <c r="BZR166" s="17"/>
      <c r="BZS166" s="17"/>
      <c r="BZT166" s="17"/>
      <c r="BZU166" s="17"/>
      <c r="BZV166" s="17"/>
      <c r="BZW166" s="17"/>
      <c r="BZX166" s="17"/>
      <c r="BZY166" s="17"/>
      <c r="BZZ166" s="17"/>
      <c r="CAA166" s="17"/>
      <c r="CAB166" s="17"/>
      <c r="CAC166" s="17"/>
      <c r="CAD166" s="17"/>
      <c r="CAE166" s="17"/>
      <c r="CAF166" s="17"/>
      <c r="CAG166" s="17"/>
      <c r="CAH166" s="17"/>
      <c r="CAI166" s="17"/>
      <c r="CAJ166" s="17"/>
      <c r="CAK166" s="17"/>
      <c r="CAL166" s="17"/>
      <c r="CAM166" s="17"/>
      <c r="CAN166" s="17"/>
      <c r="CAO166" s="17"/>
      <c r="CAP166" s="17"/>
      <c r="CAQ166" s="17"/>
      <c r="CAR166" s="17"/>
      <c r="CAS166" s="17"/>
      <c r="CAT166" s="17"/>
      <c r="CAU166" s="17"/>
      <c r="CAV166" s="17"/>
      <c r="CAW166" s="17"/>
      <c r="CAX166" s="17"/>
      <c r="CAY166" s="17"/>
      <c r="CAZ166" s="17"/>
      <c r="CBA166" s="17"/>
      <c r="CBB166" s="17"/>
      <c r="CBC166" s="17"/>
      <c r="CBD166" s="17"/>
      <c r="CBE166" s="17"/>
      <c r="CBF166" s="17"/>
      <c r="CBG166" s="17"/>
      <c r="CBH166" s="17"/>
      <c r="CBI166" s="17"/>
      <c r="CBJ166" s="17"/>
      <c r="CBK166" s="17"/>
      <c r="CBL166" s="17"/>
      <c r="CBM166" s="17"/>
      <c r="CBN166" s="17"/>
      <c r="CBO166" s="17"/>
      <c r="CBP166" s="17"/>
      <c r="CBQ166" s="17"/>
      <c r="CBR166" s="17"/>
      <c r="CBS166" s="17"/>
      <c r="CBT166" s="17"/>
      <c r="CBU166" s="17"/>
      <c r="CBV166" s="17"/>
      <c r="CBW166" s="17"/>
      <c r="CBX166" s="17"/>
      <c r="CBY166" s="17"/>
      <c r="CBZ166" s="17"/>
      <c r="CCA166" s="17"/>
      <c r="CCB166" s="17"/>
      <c r="CCC166" s="17"/>
      <c r="CCD166" s="17"/>
      <c r="CCE166" s="17"/>
      <c r="CCF166" s="17"/>
      <c r="CCG166" s="17"/>
      <c r="CCH166" s="17"/>
      <c r="CCI166" s="17"/>
      <c r="CCJ166" s="17"/>
      <c r="CCK166" s="17"/>
      <c r="CCL166" s="17"/>
      <c r="CCM166" s="17"/>
      <c r="CCN166" s="17"/>
      <c r="CCO166" s="17"/>
      <c r="CCP166" s="17"/>
      <c r="CCQ166" s="17"/>
      <c r="CCR166" s="17"/>
      <c r="CCS166" s="17"/>
      <c r="CCT166" s="17"/>
      <c r="CCU166" s="17"/>
      <c r="CCV166" s="17"/>
      <c r="CCW166" s="17"/>
      <c r="CCX166" s="17"/>
      <c r="CCY166" s="17"/>
      <c r="CCZ166" s="17"/>
      <c r="CDA166" s="17"/>
      <c r="CDB166" s="17"/>
      <c r="CDC166" s="17"/>
      <c r="CDD166" s="17"/>
      <c r="CDE166" s="17"/>
      <c r="CDF166" s="17"/>
      <c r="CDG166" s="17"/>
      <c r="CDH166" s="17"/>
      <c r="CDI166" s="17"/>
      <c r="CDJ166" s="17"/>
      <c r="CDK166" s="17"/>
      <c r="CDL166" s="17"/>
      <c r="CDM166" s="17"/>
      <c r="CDN166" s="17"/>
      <c r="CDO166" s="17"/>
      <c r="CDP166" s="17"/>
      <c r="CDQ166" s="17"/>
      <c r="CDR166" s="17"/>
      <c r="CDS166" s="17"/>
      <c r="CDT166" s="17"/>
      <c r="CDU166" s="17"/>
    </row>
    <row r="167">
      <c r="A167" s="14" t="s">
        <v>4009</v>
      </c>
      <c r="B167" s="14" t="s">
        <v>4058</v>
      </c>
      <c r="C167" s="14" t="s">
        <v>3513</v>
      </c>
      <c r="D167" s="14" t="s">
        <v>4059</v>
      </c>
      <c r="E167" s="14" t="s">
        <v>49</v>
      </c>
      <c r="F167" s="14" t="s">
        <v>2835</v>
      </c>
      <c r="I167" s="14" t="s">
        <v>4060</v>
      </c>
      <c r="J167" s="14" t="s">
        <v>2618</v>
      </c>
      <c r="K167" s="14" t="s">
        <v>2619</v>
      </c>
      <c r="L167" s="14" t="s">
        <v>2658</v>
      </c>
      <c r="M167" s="16">
        <v>2.0</v>
      </c>
      <c r="N167" s="14" t="s">
        <v>21</v>
      </c>
      <c r="O167" s="14" t="s">
        <v>21</v>
      </c>
      <c r="P167" s="14" t="s">
        <v>21</v>
      </c>
      <c r="Q167" s="16">
        <v>11.0</v>
      </c>
      <c r="R167" s="16">
        <v>3988868.0</v>
      </c>
      <c r="S167" s="16">
        <v>3988868.0</v>
      </c>
      <c r="T167" s="14" t="s">
        <v>2631</v>
      </c>
      <c r="U167" s="14" t="s">
        <v>2622</v>
      </c>
      <c r="V167" s="14" t="s">
        <v>4061</v>
      </c>
      <c r="W167" s="14" t="s">
        <v>4062</v>
      </c>
      <c r="X167" s="16">
        <v>0.45</v>
      </c>
      <c r="Y167" s="17"/>
      <c r="Z167" s="16">
        <v>13.0</v>
      </c>
      <c r="AA167" s="16">
        <v>16.0</v>
      </c>
      <c r="AB167" s="17"/>
      <c r="AC167" s="17"/>
      <c r="AD167" s="16">
        <v>235.0</v>
      </c>
      <c r="AE167" s="22">
        <v>45334.0</v>
      </c>
      <c r="AF167" s="17"/>
      <c r="AG167" s="17"/>
      <c r="AH167" s="17"/>
      <c r="AI167" s="17"/>
      <c r="AJ167" s="17"/>
      <c r="AK167" s="17"/>
      <c r="AL167" s="16">
        <v>80.0</v>
      </c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4" t="s">
        <v>4030</v>
      </c>
      <c r="BB167" s="17"/>
      <c r="BC167" s="17"/>
      <c r="BD167" s="17"/>
      <c r="BE167" s="17"/>
      <c r="BF167" s="17"/>
      <c r="BG167" s="16">
        <v>1.0</v>
      </c>
      <c r="BH167" s="14" t="s">
        <v>2564</v>
      </c>
      <c r="BI167" s="14" t="s">
        <v>2594</v>
      </c>
      <c r="BJ167" s="17"/>
      <c r="BK167" s="17"/>
      <c r="BL167" s="17"/>
      <c r="BM167" s="16">
        <v>7.83333333</v>
      </c>
      <c r="BN167" s="17"/>
      <c r="BO167" s="17"/>
      <c r="BP167" s="17"/>
      <c r="BQ167" s="17"/>
      <c r="BR167" s="17"/>
      <c r="BS167" s="17"/>
      <c r="BT167" s="16">
        <v>22.6973684</v>
      </c>
      <c r="BU167" s="14" t="s">
        <v>2567</v>
      </c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  <c r="KL167" s="17"/>
      <c r="KM167" s="17"/>
      <c r="KN167" s="17"/>
      <c r="KO167" s="17"/>
      <c r="KP167" s="17"/>
      <c r="KQ167" s="17"/>
      <c r="KR167" s="17"/>
      <c r="KS167" s="17"/>
      <c r="KT167" s="17"/>
      <c r="KU167" s="17"/>
      <c r="KV167" s="17"/>
      <c r="KW167" s="17"/>
      <c r="KX167" s="17"/>
      <c r="KY167" s="17"/>
      <c r="KZ167" s="17"/>
      <c r="LA167" s="17"/>
      <c r="LB167" s="17"/>
      <c r="LC167" s="17"/>
      <c r="LD167" s="17"/>
      <c r="LE167" s="17"/>
      <c r="LF167" s="17"/>
      <c r="LG167" s="17"/>
      <c r="LH167" s="17"/>
      <c r="LI167" s="17"/>
      <c r="LJ167" s="17"/>
      <c r="LK167" s="17"/>
      <c r="LL167" s="17"/>
      <c r="LM167" s="17"/>
      <c r="LN167" s="17"/>
      <c r="LO167" s="17"/>
      <c r="LP167" s="17"/>
      <c r="LQ167" s="17"/>
      <c r="LR167" s="17"/>
      <c r="LS167" s="17"/>
      <c r="LT167" s="17"/>
      <c r="LU167" s="17"/>
      <c r="LV167" s="17"/>
      <c r="LW167" s="17"/>
      <c r="LX167" s="17"/>
      <c r="LY167" s="17"/>
      <c r="LZ167" s="17"/>
      <c r="MA167" s="17"/>
      <c r="MB167" s="17"/>
      <c r="MC167" s="17"/>
      <c r="MD167" s="17"/>
      <c r="ME167" s="17"/>
      <c r="MF167" s="17"/>
      <c r="MG167" s="17"/>
      <c r="MH167" s="17"/>
      <c r="MI167" s="17"/>
      <c r="MJ167" s="17"/>
      <c r="MK167" s="17"/>
      <c r="ML167" s="17"/>
      <c r="MM167" s="17"/>
      <c r="MN167" s="17"/>
      <c r="MO167" s="17"/>
      <c r="MP167" s="17"/>
      <c r="MQ167" s="17"/>
      <c r="MR167" s="17"/>
      <c r="MS167" s="17"/>
      <c r="MT167" s="17"/>
      <c r="MU167" s="17"/>
      <c r="MV167" s="17"/>
      <c r="MW167" s="17"/>
      <c r="MX167" s="17"/>
      <c r="MY167" s="17"/>
      <c r="MZ167" s="17"/>
      <c r="NA167" s="17"/>
      <c r="NB167" s="17"/>
      <c r="NC167" s="17"/>
      <c r="ND167" s="17"/>
      <c r="NE167" s="17"/>
      <c r="NF167" s="17"/>
      <c r="NG167" s="17"/>
      <c r="NH167" s="17"/>
      <c r="NI167" s="17"/>
      <c r="NJ167" s="17"/>
      <c r="NK167" s="17"/>
      <c r="NL167" s="17"/>
      <c r="NM167" s="17"/>
      <c r="NN167" s="17"/>
      <c r="NO167" s="17"/>
      <c r="NP167" s="17"/>
      <c r="NQ167" s="17"/>
      <c r="NR167" s="17"/>
      <c r="NS167" s="17"/>
      <c r="NT167" s="17"/>
      <c r="NU167" s="17"/>
      <c r="NV167" s="17"/>
      <c r="NW167" s="17"/>
      <c r="NX167" s="17"/>
      <c r="NY167" s="17"/>
      <c r="NZ167" s="17"/>
      <c r="OA167" s="17"/>
      <c r="OB167" s="17"/>
      <c r="OC167" s="17"/>
      <c r="OD167" s="17"/>
      <c r="OE167" s="17"/>
      <c r="OF167" s="14" t="s">
        <v>2644</v>
      </c>
      <c r="OG167" s="17"/>
      <c r="OH167" s="17"/>
      <c r="OI167" s="17"/>
      <c r="OJ167" s="17"/>
      <c r="OK167" s="17"/>
      <c r="OL167" s="17"/>
      <c r="OM167" s="17"/>
      <c r="ON167" s="17"/>
      <c r="OO167" s="17"/>
      <c r="OP167" s="17"/>
      <c r="OQ167" s="17"/>
      <c r="OR167" s="17"/>
      <c r="OS167" s="17"/>
      <c r="OT167" s="17"/>
      <c r="OU167" s="17"/>
      <c r="OV167" s="17"/>
      <c r="OW167" s="17"/>
      <c r="OX167" s="17"/>
      <c r="OY167" s="17"/>
      <c r="OZ167" s="17"/>
      <c r="PA167" s="17"/>
      <c r="PB167" s="17"/>
      <c r="PC167" s="17"/>
      <c r="PD167" s="17"/>
      <c r="PE167" s="17"/>
      <c r="PF167" s="17"/>
      <c r="PG167" s="17"/>
      <c r="PH167" s="17"/>
      <c r="PI167" s="17"/>
      <c r="PJ167" s="17"/>
      <c r="PK167" s="17"/>
      <c r="PL167" s="17"/>
      <c r="PM167" s="17"/>
      <c r="PN167" s="17"/>
      <c r="PO167" s="17"/>
      <c r="PP167" s="17"/>
      <c r="PQ167" s="17"/>
      <c r="PR167" s="17"/>
      <c r="PS167" s="17"/>
      <c r="PT167" s="17"/>
      <c r="PU167" s="17"/>
      <c r="PV167" s="17"/>
      <c r="PW167" s="17"/>
      <c r="PX167" s="17"/>
      <c r="PY167" s="17"/>
      <c r="PZ167" s="17"/>
      <c r="QA167" s="17"/>
      <c r="QB167" s="17"/>
      <c r="QC167" s="17"/>
      <c r="QD167" s="17"/>
      <c r="QE167" s="17"/>
      <c r="QF167" s="17"/>
      <c r="QG167" s="17"/>
      <c r="QH167" s="17"/>
      <c r="QI167" s="17"/>
      <c r="QJ167" s="17"/>
      <c r="QK167" s="17"/>
      <c r="QL167" s="17"/>
      <c r="QM167" s="17"/>
      <c r="QN167" s="17"/>
      <c r="QO167" s="17"/>
      <c r="QP167" s="17"/>
      <c r="QQ167" s="17"/>
      <c r="QR167" s="17"/>
      <c r="QS167" s="17"/>
      <c r="QT167" s="17"/>
      <c r="QU167" s="17"/>
      <c r="QV167" s="17"/>
      <c r="QW167" s="17"/>
      <c r="QX167" s="17"/>
      <c r="QY167" s="17"/>
      <c r="QZ167" s="17"/>
      <c r="RA167" s="17"/>
      <c r="RB167" s="17"/>
      <c r="RC167" s="17"/>
      <c r="RD167" s="17"/>
      <c r="RE167" s="17"/>
      <c r="RF167" s="17"/>
      <c r="RG167" s="17"/>
      <c r="RH167" s="17"/>
      <c r="RI167" s="17"/>
      <c r="RJ167" s="17"/>
      <c r="RK167" s="17"/>
      <c r="RL167" s="17"/>
      <c r="RM167" s="17"/>
      <c r="RN167" s="17"/>
      <c r="RO167" s="17"/>
      <c r="RP167" s="17"/>
      <c r="RQ167" s="17"/>
      <c r="RR167" s="17"/>
      <c r="RS167" s="17"/>
      <c r="RT167" s="17"/>
      <c r="RU167" s="17"/>
      <c r="RV167" s="17"/>
      <c r="RW167" s="17"/>
      <c r="RX167" s="17"/>
      <c r="RY167" s="17"/>
      <c r="RZ167" s="17"/>
      <c r="SA167" s="17"/>
      <c r="SB167" s="17"/>
      <c r="SC167" s="17"/>
      <c r="SD167" s="17"/>
      <c r="SE167" s="17"/>
      <c r="SF167" s="17"/>
      <c r="SG167" s="17"/>
      <c r="SH167" s="17"/>
      <c r="SI167" s="17"/>
      <c r="SJ167" s="17"/>
      <c r="SK167" s="17"/>
      <c r="SL167" s="17"/>
      <c r="SM167" s="17"/>
      <c r="SN167" s="17"/>
      <c r="SO167" s="17"/>
      <c r="SP167" s="17"/>
      <c r="SQ167" s="17"/>
      <c r="SR167" s="17"/>
      <c r="SS167" s="17"/>
      <c r="ST167" s="17"/>
      <c r="SU167" s="17"/>
      <c r="SV167" s="17"/>
      <c r="SW167" s="17"/>
      <c r="SX167" s="17"/>
      <c r="SY167" s="17"/>
      <c r="SZ167" s="17"/>
      <c r="TA167" s="17"/>
      <c r="TB167" s="16">
        <v>1.984</v>
      </c>
      <c r="TC167" s="16">
        <v>0.843</v>
      </c>
      <c r="TD167" s="17"/>
      <c r="TE167" s="17"/>
      <c r="TF167" s="17"/>
      <c r="TG167" s="17"/>
      <c r="TH167" s="17"/>
      <c r="TI167" s="17"/>
      <c r="TJ167" s="17"/>
      <c r="TK167" s="17"/>
      <c r="TL167" s="17"/>
      <c r="TM167" s="17"/>
      <c r="TN167" s="17"/>
      <c r="TO167" s="17"/>
      <c r="TP167" s="17"/>
      <c r="TQ167" s="17"/>
      <c r="TR167" s="17"/>
      <c r="TS167" s="17"/>
      <c r="TT167" s="17"/>
      <c r="TU167" s="17"/>
      <c r="TV167" s="17"/>
      <c r="TW167" s="17"/>
      <c r="TX167" s="17"/>
      <c r="TY167" s="17"/>
      <c r="TZ167" s="17"/>
      <c r="UA167" s="17"/>
      <c r="UB167" s="17"/>
      <c r="UC167" s="17"/>
      <c r="UD167" s="17"/>
      <c r="UE167" s="17"/>
      <c r="UF167" s="17"/>
      <c r="UG167" s="17"/>
      <c r="UH167" s="17"/>
      <c r="UI167" s="17"/>
      <c r="UJ167" s="17"/>
      <c r="UK167" s="17"/>
      <c r="UL167" s="17"/>
      <c r="UM167" s="17"/>
      <c r="UN167" s="17"/>
      <c r="UO167" s="17"/>
      <c r="UP167" s="17"/>
      <c r="UQ167" s="17"/>
      <c r="UR167" s="17"/>
      <c r="US167" s="17"/>
      <c r="UT167" s="17"/>
      <c r="UU167" s="17"/>
      <c r="UV167" s="17"/>
      <c r="UW167" s="17"/>
      <c r="UX167" s="17"/>
      <c r="UY167" s="17"/>
      <c r="UZ167" s="17"/>
      <c r="VA167" s="17"/>
      <c r="VB167" s="17"/>
      <c r="VC167" s="17"/>
      <c r="VD167" s="17"/>
      <c r="VE167" s="17"/>
      <c r="VF167" s="17"/>
      <c r="VG167" s="17"/>
      <c r="VH167" s="17"/>
      <c r="VI167" s="17"/>
      <c r="VJ167" s="17"/>
      <c r="VK167" s="17"/>
      <c r="VL167" s="17"/>
      <c r="VM167" s="17"/>
      <c r="VN167" s="17"/>
      <c r="VO167" s="17"/>
      <c r="VP167" s="17"/>
      <c r="VQ167" s="17"/>
      <c r="VR167" s="17"/>
      <c r="VS167" s="17"/>
      <c r="VT167" s="17"/>
      <c r="VU167" s="17"/>
      <c r="VV167" s="17"/>
      <c r="VW167" s="17"/>
      <c r="VX167" s="17"/>
      <c r="VY167" s="17"/>
      <c r="VZ167" s="17"/>
      <c r="WA167" s="17"/>
      <c r="WB167" s="17"/>
      <c r="WC167" s="17"/>
      <c r="WD167" s="17"/>
      <c r="WE167" s="17"/>
      <c r="WF167" s="17"/>
      <c r="WG167" s="17"/>
      <c r="WH167" s="17"/>
      <c r="WI167" s="17"/>
      <c r="WJ167" s="17"/>
      <c r="WK167" s="17"/>
      <c r="WL167" s="17"/>
      <c r="WM167" s="17"/>
      <c r="WN167" s="17"/>
      <c r="WO167" s="17"/>
      <c r="WP167" s="17"/>
      <c r="WQ167" s="17"/>
      <c r="WR167" s="17"/>
      <c r="WS167" s="17"/>
      <c r="WT167" s="17"/>
      <c r="WU167" s="17"/>
      <c r="WV167" s="17"/>
      <c r="WW167" s="17"/>
      <c r="WX167" s="17"/>
      <c r="WY167" s="17"/>
      <c r="WZ167" s="17"/>
      <c r="XA167" s="17"/>
      <c r="XB167" s="17"/>
      <c r="XC167" s="17"/>
      <c r="XD167" s="17"/>
      <c r="XE167" s="17"/>
      <c r="XF167" s="17"/>
      <c r="XG167" s="17"/>
      <c r="XH167" s="17"/>
      <c r="XI167" s="17"/>
      <c r="XJ167" s="17"/>
      <c r="XK167" s="17"/>
      <c r="XL167" s="17"/>
      <c r="XM167" s="17"/>
      <c r="XN167" s="17"/>
      <c r="XO167" s="17"/>
      <c r="XP167" s="17"/>
      <c r="XQ167" s="17"/>
      <c r="XR167" s="17"/>
      <c r="XS167" s="17"/>
      <c r="XT167" s="17"/>
      <c r="XU167" s="17"/>
      <c r="XV167" s="17"/>
      <c r="XW167" s="17"/>
      <c r="XX167" s="17"/>
      <c r="XY167" s="17"/>
      <c r="XZ167" s="17"/>
      <c r="YA167" s="17"/>
      <c r="YB167" s="17"/>
      <c r="YC167" s="17"/>
      <c r="YD167" s="17"/>
      <c r="YE167" s="17"/>
      <c r="YF167" s="17"/>
      <c r="YG167" s="17"/>
      <c r="YH167" s="17"/>
      <c r="YI167" s="17"/>
      <c r="YJ167" s="17"/>
      <c r="YK167" s="17"/>
      <c r="YL167" s="17"/>
      <c r="YM167" s="17"/>
      <c r="YN167" s="17"/>
      <c r="YO167" s="17"/>
      <c r="YP167" s="17"/>
      <c r="YQ167" s="17"/>
      <c r="YR167" s="17"/>
      <c r="YS167" s="17"/>
      <c r="YT167" s="17"/>
      <c r="YU167" s="17"/>
      <c r="YV167" s="17"/>
      <c r="YW167" s="17"/>
      <c r="YX167" s="17"/>
      <c r="YY167" s="17"/>
      <c r="YZ167" s="17"/>
      <c r="ZA167" s="17"/>
      <c r="ZB167" s="17"/>
      <c r="ZC167" s="17"/>
      <c r="ZD167" s="17"/>
      <c r="ZE167" s="17"/>
      <c r="ZF167" s="17"/>
      <c r="ZG167" s="17"/>
      <c r="ZH167" s="17"/>
      <c r="ZI167" s="17"/>
      <c r="ZJ167" s="17"/>
      <c r="ZK167" s="17"/>
      <c r="ZL167" s="17"/>
      <c r="ZM167" s="17"/>
      <c r="ZN167" s="17"/>
      <c r="ZO167" s="17"/>
      <c r="ZP167" s="17"/>
      <c r="ZQ167" s="17"/>
      <c r="ZR167" s="17"/>
      <c r="ZS167" s="17"/>
      <c r="ZT167" s="17"/>
      <c r="ZU167" s="17"/>
      <c r="ZV167" s="17"/>
      <c r="ZW167" s="17"/>
      <c r="ZX167" s="17"/>
      <c r="ZY167" s="17"/>
      <c r="ZZ167" s="17"/>
      <c r="AAA167" s="17"/>
      <c r="AAB167" s="17"/>
      <c r="AAC167" s="17"/>
      <c r="AAD167" s="17"/>
      <c r="AAE167" s="17"/>
      <c r="AAF167" s="17"/>
      <c r="AAG167" s="17"/>
      <c r="AAH167" s="17"/>
      <c r="AAI167" s="17"/>
      <c r="AAJ167" s="17"/>
      <c r="AAK167" s="17"/>
      <c r="AAL167" s="17"/>
      <c r="AAM167" s="17"/>
      <c r="AAN167" s="17"/>
      <c r="AAO167" s="17"/>
      <c r="AAP167" s="17"/>
      <c r="AAQ167" s="17"/>
      <c r="AAR167" s="17"/>
      <c r="AAS167" s="17"/>
      <c r="AAT167" s="17"/>
      <c r="AAU167" s="17"/>
      <c r="AAV167" s="17"/>
      <c r="AAW167" s="17"/>
      <c r="AAX167" s="17"/>
      <c r="AAY167" s="17"/>
      <c r="AAZ167" s="17"/>
      <c r="ABA167" s="17"/>
      <c r="ABB167" s="17"/>
      <c r="ABC167" s="17"/>
      <c r="ABD167" s="17"/>
      <c r="ABE167" s="17"/>
      <c r="ABF167" s="17"/>
      <c r="ABG167" s="17"/>
      <c r="ABH167" s="17"/>
      <c r="ABI167" s="17"/>
      <c r="ABJ167" s="17"/>
      <c r="ABK167" s="17"/>
      <c r="ABL167" s="17"/>
      <c r="ABM167" s="17"/>
      <c r="ABN167" s="17"/>
      <c r="ABO167" s="17"/>
      <c r="ABP167" s="17"/>
      <c r="ABQ167" s="17"/>
      <c r="ABR167" s="17"/>
      <c r="ABS167" s="17"/>
      <c r="ABT167" s="17"/>
      <c r="ABU167" s="17"/>
      <c r="ABV167" s="17"/>
      <c r="ABW167" s="17"/>
      <c r="ABX167" s="17"/>
      <c r="ABY167" s="17"/>
      <c r="ABZ167" s="17"/>
      <c r="ACA167" s="17"/>
      <c r="ACB167" s="17"/>
      <c r="ACC167" s="17"/>
      <c r="ACD167" s="17"/>
      <c r="ACE167" s="17"/>
      <c r="ACF167" s="17"/>
      <c r="ACG167" s="17"/>
      <c r="ACH167" s="17"/>
      <c r="ACI167" s="17"/>
      <c r="ACJ167" s="17"/>
      <c r="ACK167" s="17"/>
      <c r="ACL167" s="17"/>
      <c r="ACM167" s="17"/>
      <c r="ACN167" s="17"/>
      <c r="ACO167" s="17"/>
      <c r="ACP167" s="17"/>
      <c r="ACQ167" s="17"/>
      <c r="ACR167" s="17"/>
      <c r="ACS167" s="17"/>
      <c r="ACT167" s="17"/>
      <c r="ACU167" s="17"/>
      <c r="ACV167" s="17"/>
      <c r="ACW167" s="17"/>
      <c r="ACX167" s="17"/>
      <c r="ACY167" s="17"/>
      <c r="ACZ167" s="17"/>
      <c r="ADA167" s="17"/>
      <c r="ADB167" s="17"/>
      <c r="ADC167" s="17"/>
      <c r="ADD167" s="17"/>
      <c r="ADE167" s="17"/>
      <c r="ADF167" s="17"/>
      <c r="ADG167" s="17"/>
      <c r="ADH167" s="17"/>
      <c r="ADI167" s="17"/>
      <c r="ADJ167" s="17"/>
      <c r="ADK167" s="17"/>
      <c r="ADL167" s="17"/>
      <c r="ADM167" s="17"/>
      <c r="ADN167" s="17"/>
      <c r="ADO167" s="17"/>
      <c r="ADP167" s="17"/>
      <c r="ADQ167" s="17"/>
      <c r="ADR167" s="17"/>
      <c r="ADS167" s="17"/>
      <c r="ADT167" s="17"/>
      <c r="ADU167" s="17"/>
      <c r="ADV167" s="17"/>
      <c r="ADW167" s="17"/>
      <c r="ADX167" s="17"/>
      <c r="ADY167" s="17"/>
      <c r="ADZ167" s="17"/>
      <c r="AEA167" s="17"/>
      <c r="AEB167" s="17"/>
      <c r="AEC167" s="17"/>
      <c r="AED167" s="17"/>
      <c r="AEE167" s="17"/>
      <c r="AEF167" s="17"/>
      <c r="AEG167" s="17"/>
      <c r="AEH167" s="17"/>
      <c r="AEI167" s="17"/>
      <c r="AEJ167" s="17"/>
      <c r="AEK167" s="17"/>
      <c r="AEL167" s="17"/>
      <c r="AEM167" s="17"/>
      <c r="AEN167" s="17"/>
      <c r="AEO167" s="17"/>
      <c r="AEP167" s="17"/>
      <c r="AEQ167" s="17"/>
      <c r="AER167" s="17"/>
      <c r="AES167" s="17"/>
      <c r="AET167" s="17"/>
      <c r="AEU167" s="17"/>
      <c r="AEV167" s="17"/>
      <c r="AEW167" s="17"/>
      <c r="AEX167" s="17"/>
      <c r="AEY167" s="17"/>
      <c r="AEZ167" s="17"/>
      <c r="AFA167" s="17"/>
      <c r="AFB167" s="17"/>
      <c r="AFC167" s="17"/>
      <c r="AFD167" s="17"/>
      <c r="AFE167" s="17"/>
      <c r="AFF167" s="17"/>
      <c r="AFG167" s="17"/>
      <c r="AFH167" s="17"/>
      <c r="AFI167" s="17"/>
      <c r="AFJ167" s="17"/>
      <c r="AFK167" s="17"/>
      <c r="AFL167" s="17"/>
      <c r="AFM167" s="17"/>
      <c r="AFN167" s="17"/>
      <c r="AFO167" s="17"/>
      <c r="AFP167" s="17"/>
      <c r="AFQ167" s="17"/>
      <c r="AFR167" s="17"/>
      <c r="AFS167" s="17"/>
      <c r="AFT167" s="17"/>
      <c r="AFU167" s="17"/>
      <c r="AFV167" s="17"/>
      <c r="AFW167" s="17"/>
      <c r="AFX167" s="17"/>
      <c r="AFY167" s="17"/>
      <c r="AFZ167" s="17"/>
      <c r="AGA167" s="17"/>
      <c r="AGB167" s="17"/>
      <c r="AGC167" s="17"/>
      <c r="AGD167" s="17"/>
      <c r="AGE167" s="17"/>
      <c r="AGF167" s="17"/>
      <c r="AGG167" s="17"/>
      <c r="AGH167" s="17"/>
      <c r="AGI167" s="17"/>
      <c r="AGJ167" s="17"/>
      <c r="AGK167" s="17"/>
      <c r="AGL167" s="17"/>
      <c r="AGM167" s="17"/>
      <c r="AGN167" s="17"/>
      <c r="AGO167" s="17"/>
      <c r="AGP167" s="17"/>
      <c r="AGQ167" s="17"/>
      <c r="AGR167" s="17"/>
      <c r="AGS167" s="17"/>
      <c r="AGT167" s="17"/>
      <c r="AGU167" s="17"/>
      <c r="AGV167" s="17"/>
      <c r="AGW167" s="17"/>
      <c r="AGX167" s="17"/>
      <c r="AGY167" s="17"/>
      <c r="AGZ167" s="17"/>
      <c r="AHA167" s="17"/>
      <c r="AHB167" s="17"/>
      <c r="AHC167" s="17"/>
      <c r="AHD167" s="17"/>
      <c r="AHE167" s="17"/>
      <c r="AHF167" s="17"/>
      <c r="AHG167" s="17"/>
      <c r="AHH167" s="17"/>
      <c r="AHI167" s="17"/>
      <c r="AHJ167" s="17"/>
      <c r="AHK167" s="17"/>
      <c r="AHL167" s="17"/>
      <c r="AHM167" s="17"/>
      <c r="AHN167" s="17"/>
      <c r="AHO167" s="17"/>
      <c r="AHP167" s="17"/>
      <c r="AHQ167" s="17"/>
      <c r="AHR167" s="17"/>
      <c r="AHS167" s="17"/>
      <c r="AHT167" s="17"/>
      <c r="AHU167" s="17"/>
      <c r="AHV167" s="17"/>
      <c r="AHW167" s="17"/>
      <c r="AHX167" s="17"/>
      <c r="AHY167" s="17"/>
      <c r="AHZ167" s="17"/>
      <c r="AIA167" s="17"/>
      <c r="AIB167" s="17"/>
      <c r="AIC167" s="17"/>
      <c r="AID167" s="17"/>
      <c r="AIE167" s="17"/>
      <c r="AIF167" s="17"/>
      <c r="AIG167" s="17"/>
      <c r="AIH167" s="17"/>
      <c r="AII167" s="17"/>
      <c r="AIJ167" s="17"/>
      <c r="AIK167" s="17"/>
      <c r="AIL167" s="17"/>
      <c r="AIM167" s="17"/>
      <c r="AIN167" s="17"/>
      <c r="AIO167" s="17"/>
      <c r="AIP167" s="17"/>
      <c r="AIQ167" s="17"/>
      <c r="AIR167" s="17"/>
      <c r="AIS167" s="17"/>
      <c r="AIT167" s="17"/>
      <c r="AIU167" s="17"/>
      <c r="AIV167" s="17"/>
      <c r="AIW167" s="17"/>
      <c r="AIX167" s="17"/>
      <c r="AIY167" s="17"/>
      <c r="AIZ167" s="17"/>
      <c r="AJA167" s="17"/>
      <c r="AJB167" s="17"/>
      <c r="AJC167" s="17"/>
      <c r="AJD167" s="17"/>
      <c r="AJE167" s="17"/>
      <c r="AJF167" s="17"/>
      <c r="AJG167" s="17"/>
      <c r="AJH167" s="17"/>
      <c r="AJI167" s="17"/>
      <c r="AJJ167" s="17"/>
      <c r="AJK167" s="17"/>
      <c r="AJL167" s="17"/>
      <c r="AJM167" s="17"/>
      <c r="AJN167" s="17"/>
      <c r="AJO167" s="17"/>
      <c r="AJP167" s="17"/>
      <c r="AJQ167" s="17"/>
      <c r="AJR167" s="17"/>
      <c r="AJS167" s="17"/>
      <c r="AJT167" s="17"/>
      <c r="AJU167" s="17"/>
      <c r="AJV167" s="17"/>
      <c r="AJW167" s="17"/>
      <c r="AJX167" s="17"/>
      <c r="AJY167" s="17"/>
      <c r="AJZ167" s="17"/>
      <c r="AKA167" s="17"/>
      <c r="AKB167" s="17"/>
      <c r="AKC167" s="17"/>
      <c r="AKD167" s="17"/>
      <c r="AKE167" s="17"/>
      <c r="AKF167" s="17"/>
      <c r="AKG167" s="17"/>
      <c r="AKH167" s="17"/>
      <c r="AKI167" s="17"/>
      <c r="AKJ167" s="17"/>
      <c r="AKK167" s="17"/>
      <c r="AKL167" s="17"/>
      <c r="AKM167" s="17"/>
      <c r="AKN167" s="17"/>
      <c r="AKO167" s="17"/>
      <c r="AKP167" s="17"/>
      <c r="AKQ167" s="17"/>
      <c r="AKR167" s="17"/>
      <c r="AKS167" s="17"/>
      <c r="AKT167" s="17"/>
      <c r="AKU167" s="17"/>
      <c r="AKV167" s="17"/>
      <c r="AKW167" s="17"/>
      <c r="AKX167" s="17"/>
      <c r="AKY167" s="17"/>
      <c r="AKZ167" s="17"/>
      <c r="ALA167" s="17"/>
      <c r="ALB167" s="17"/>
      <c r="ALC167" s="17"/>
      <c r="ALD167" s="17"/>
      <c r="ALE167" s="17"/>
      <c r="ALF167" s="17"/>
      <c r="ALG167" s="17"/>
      <c r="ALH167" s="17"/>
      <c r="ALI167" s="17"/>
      <c r="ALJ167" s="17"/>
      <c r="ALK167" s="17"/>
      <c r="ALL167" s="17"/>
      <c r="ALM167" s="17"/>
      <c r="ALN167" s="17"/>
      <c r="ALO167" s="17"/>
      <c r="ALP167" s="17"/>
      <c r="ALQ167" s="17"/>
      <c r="ALR167" s="17"/>
      <c r="ALS167" s="17"/>
      <c r="ALT167" s="17"/>
      <c r="ALU167" s="17"/>
      <c r="ALV167" s="17"/>
      <c r="ALW167" s="17"/>
      <c r="ALX167" s="17"/>
      <c r="ALY167" s="17"/>
      <c r="ALZ167" s="17"/>
      <c r="AMA167" s="17"/>
      <c r="AMB167" s="17"/>
      <c r="AMC167" s="17"/>
      <c r="AMD167" s="17"/>
      <c r="AME167" s="17"/>
      <c r="AMF167" s="17"/>
      <c r="AMG167" s="17"/>
      <c r="AMH167" s="17"/>
      <c r="AMI167" s="17"/>
      <c r="AMJ167" s="17"/>
      <c r="AMK167" s="17"/>
      <c r="AML167" s="17"/>
      <c r="AMM167" s="17"/>
      <c r="AMN167" s="17"/>
      <c r="AMO167" s="17"/>
      <c r="AMP167" s="17"/>
      <c r="AMQ167" s="17"/>
      <c r="AMR167" s="17"/>
      <c r="AMS167" s="17"/>
      <c r="AMT167" s="17"/>
      <c r="AMU167" s="17"/>
      <c r="AMV167" s="17"/>
      <c r="AMW167" s="17"/>
      <c r="AMX167" s="17"/>
      <c r="AMY167" s="17"/>
      <c r="AMZ167" s="17"/>
      <c r="ANA167" s="17"/>
      <c r="ANB167" s="17"/>
      <c r="ANC167" s="17"/>
      <c r="AND167" s="17"/>
      <c r="ANE167" s="17"/>
      <c r="ANF167" s="17"/>
      <c r="ANG167" s="17"/>
      <c r="ANH167" s="17"/>
      <c r="ANI167" s="17"/>
      <c r="ANJ167" s="17"/>
      <c r="ANK167" s="17"/>
      <c r="ANL167" s="17"/>
      <c r="ANM167" s="17"/>
      <c r="ANN167" s="17"/>
      <c r="ANO167" s="17"/>
      <c r="ANP167" s="17"/>
      <c r="ANQ167" s="17"/>
      <c r="ANR167" s="17"/>
      <c r="ANS167" s="17"/>
      <c r="ANT167" s="17"/>
      <c r="ANU167" s="17"/>
      <c r="ANV167" s="17"/>
      <c r="ANW167" s="17"/>
      <c r="ANX167" s="17"/>
      <c r="ANY167" s="17"/>
      <c r="ANZ167" s="17"/>
      <c r="AOA167" s="17"/>
      <c r="AOB167" s="17"/>
      <c r="AOC167" s="17"/>
      <c r="AOD167" s="17"/>
      <c r="AOE167" s="17"/>
      <c r="AOF167" s="17"/>
      <c r="AOG167" s="17"/>
      <c r="AOH167" s="17"/>
      <c r="AOI167" s="17"/>
      <c r="AOJ167" s="17"/>
      <c r="AOK167" s="17"/>
      <c r="AOL167" s="17"/>
      <c r="AOM167" s="17"/>
      <c r="AON167" s="17"/>
      <c r="AOO167" s="17"/>
      <c r="AOP167" s="17"/>
      <c r="AOQ167" s="17"/>
      <c r="AOR167" s="17"/>
      <c r="AOS167" s="17"/>
      <c r="AOT167" s="17"/>
      <c r="AOU167" s="17"/>
      <c r="AOV167" s="17"/>
      <c r="AOW167" s="17"/>
      <c r="AOX167" s="17"/>
      <c r="AOY167" s="17"/>
      <c r="AOZ167" s="17"/>
      <c r="APA167" s="17"/>
      <c r="APB167" s="17"/>
      <c r="APC167" s="17"/>
      <c r="APD167" s="17"/>
      <c r="APE167" s="17"/>
      <c r="APF167" s="17"/>
      <c r="APG167" s="17"/>
      <c r="APH167" s="17"/>
      <c r="API167" s="17"/>
      <c r="APJ167" s="17"/>
      <c r="APK167" s="17"/>
      <c r="APL167" s="17"/>
      <c r="APM167" s="17"/>
      <c r="APN167" s="17"/>
      <c r="APO167" s="17"/>
      <c r="APP167" s="17"/>
      <c r="APQ167" s="17"/>
      <c r="APR167" s="17"/>
      <c r="APS167" s="17"/>
      <c r="APT167" s="17"/>
      <c r="APU167" s="17"/>
      <c r="APV167" s="17"/>
      <c r="APW167" s="17"/>
      <c r="APX167" s="17"/>
      <c r="APY167" s="17"/>
      <c r="APZ167" s="17"/>
      <c r="AQA167" s="17"/>
      <c r="AQB167" s="17"/>
      <c r="AQC167" s="17"/>
      <c r="AQD167" s="17"/>
      <c r="AQE167" s="17"/>
      <c r="AQF167" s="17"/>
      <c r="AQG167" s="17"/>
      <c r="AQH167" s="17"/>
      <c r="AQI167" s="17"/>
      <c r="AQJ167" s="17"/>
      <c r="AQK167" s="17"/>
      <c r="AQL167" s="17"/>
      <c r="AQM167" s="17"/>
      <c r="AQN167" s="17"/>
      <c r="AQO167" s="17"/>
      <c r="AQP167" s="17"/>
      <c r="AQQ167" s="17"/>
      <c r="AQR167" s="17"/>
      <c r="AQS167" s="17"/>
      <c r="AQT167" s="17"/>
      <c r="AQU167" s="17"/>
      <c r="AQV167" s="17"/>
      <c r="AQW167" s="17"/>
      <c r="AQX167" s="17"/>
      <c r="AQY167" s="17"/>
      <c r="AQZ167" s="17"/>
      <c r="ARA167" s="17"/>
      <c r="ARB167" s="17"/>
      <c r="ARC167" s="17"/>
      <c r="ARD167" s="17"/>
      <c r="ARE167" s="17"/>
      <c r="ARF167" s="17"/>
      <c r="ARG167" s="17"/>
      <c r="ARH167" s="17"/>
      <c r="ARI167" s="17"/>
      <c r="ARJ167" s="17"/>
      <c r="ARK167" s="17"/>
      <c r="ARL167" s="17"/>
      <c r="ARM167" s="17"/>
      <c r="ARN167" s="17"/>
      <c r="ARO167" s="17"/>
      <c r="ARP167" s="17"/>
      <c r="ARQ167" s="17"/>
      <c r="ARR167" s="17"/>
      <c r="ARS167" s="17"/>
      <c r="ART167" s="17"/>
      <c r="ARU167" s="17"/>
      <c r="ARV167" s="17"/>
      <c r="ARW167" s="17"/>
      <c r="ARX167" s="17"/>
      <c r="ARY167" s="17"/>
      <c r="ARZ167" s="17"/>
      <c r="ASA167" s="17"/>
      <c r="ASB167" s="17"/>
      <c r="ASC167" s="17"/>
      <c r="ASD167" s="17"/>
      <c r="ASE167" s="17"/>
      <c r="ASF167" s="17"/>
      <c r="ASG167" s="17"/>
      <c r="ASH167" s="17"/>
      <c r="ASI167" s="17"/>
      <c r="ASJ167" s="17"/>
      <c r="ASK167" s="17"/>
      <c r="ASL167" s="17"/>
      <c r="ASM167" s="17"/>
      <c r="ASN167" s="17"/>
      <c r="ASO167" s="17"/>
      <c r="ASP167" s="17"/>
      <c r="ASQ167" s="17"/>
      <c r="ASR167" s="17"/>
      <c r="ASS167" s="17"/>
      <c r="AST167" s="17"/>
      <c r="ASU167" s="17"/>
      <c r="ASV167" s="17"/>
      <c r="ASW167" s="17"/>
      <c r="ASX167" s="17"/>
      <c r="ASY167" s="17"/>
      <c r="ASZ167" s="17"/>
      <c r="ATA167" s="17"/>
      <c r="ATB167" s="17"/>
      <c r="ATC167" s="17"/>
      <c r="ATD167" s="17"/>
      <c r="ATE167" s="17"/>
      <c r="ATF167" s="17"/>
      <c r="ATG167" s="17"/>
      <c r="ATH167" s="17"/>
      <c r="ATI167" s="17"/>
      <c r="ATJ167" s="17"/>
      <c r="ATK167" s="17"/>
      <c r="ATL167" s="17"/>
      <c r="ATM167" s="17"/>
      <c r="ATN167" s="17"/>
      <c r="ATO167" s="17"/>
      <c r="ATP167" s="17"/>
      <c r="ATQ167" s="17"/>
      <c r="ATR167" s="17"/>
      <c r="ATS167" s="17"/>
      <c r="ATT167" s="17"/>
      <c r="ATU167" s="17"/>
      <c r="ATV167" s="17"/>
      <c r="ATW167" s="17"/>
      <c r="ATX167" s="17"/>
      <c r="ATY167" s="17"/>
      <c r="ATZ167" s="17"/>
      <c r="AUA167" s="17"/>
      <c r="AUB167" s="17"/>
      <c r="AUC167" s="17"/>
      <c r="AUD167" s="17"/>
      <c r="AUE167" s="17"/>
      <c r="AUF167" s="17"/>
      <c r="AUG167" s="17"/>
      <c r="AUH167" s="17"/>
      <c r="AUI167" s="17"/>
      <c r="AUJ167" s="17"/>
      <c r="AUK167" s="17"/>
      <c r="AUL167" s="17"/>
      <c r="AUM167" s="17"/>
      <c r="AUN167" s="17"/>
      <c r="AUO167" s="17"/>
      <c r="AUP167" s="17"/>
      <c r="AUQ167" s="17"/>
      <c r="AUR167" s="17"/>
      <c r="AUS167" s="17"/>
      <c r="AUT167" s="17"/>
      <c r="AUU167" s="17"/>
      <c r="AUV167" s="17"/>
      <c r="AUW167" s="17"/>
      <c r="AUX167" s="17"/>
      <c r="AUY167" s="17"/>
      <c r="AUZ167" s="17"/>
      <c r="AVA167" s="17"/>
      <c r="AVB167" s="17"/>
      <c r="AVC167" s="17"/>
      <c r="AVD167" s="17"/>
      <c r="AVE167" s="17"/>
      <c r="AVF167" s="17"/>
      <c r="AVG167" s="17"/>
      <c r="AVH167" s="17"/>
      <c r="AVI167" s="17"/>
      <c r="AVJ167" s="17"/>
      <c r="AVK167" s="17"/>
      <c r="AVL167" s="17"/>
      <c r="AVM167" s="17"/>
      <c r="AVN167" s="17"/>
      <c r="AVO167" s="17"/>
      <c r="AVP167" s="17"/>
      <c r="AVQ167" s="17"/>
      <c r="AVR167" s="17"/>
      <c r="AVS167" s="17"/>
      <c r="AVT167" s="17"/>
      <c r="AVU167" s="17"/>
      <c r="AVV167" s="17"/>
      <c r="AVW167" s="17"/>
      <c r="AVX167" s="17"/>
      <c r="AVY167" s="17"/>
      <c r="AVZ167" s="17"/>
      <c r="AWA167" s="17"/>
      <c r="AWB167" s="17"/>
      <c r="AWC167" s="17"/>
      <c r="AWD167" s="17"/>
      <c r="AWE167" s="17"/>
      <c r="AWF167" s="17"/>
      <c r="AWG167" s="17"/>
      <c r="AWH167" s="17"/>
      <c r="AWI167" s="17"/>
      <c r="AWJ167" s="17"/>
      <c r="AWK167" s="17"/>
      <c r="AWL167" s="17"/>
      <c r="AWM167" s="17"/>
      <c r="AWN167" s="17"/>
      <c r="AWO167" s="17"/>
      <c r="AWP167" s="17"/>
      <c r="AWQ167" s="17"/>
      <c r="AWR167" s="17"/>
      <c r="AWS167" s="17"/>
      <c r="AWT167" s="17"/>
      <c r="AWU167" s="17"/>
      <c r="AWV167" s="17"/>
      <c r="AWW167" s="17"/>
      <c r="AWX167" s="17"/>
      <c r="AWY167" s="17"/>
      <c r="AWZ167" s="17"/>
      <c r="AXA167" s="17"/>
      <c r="AXB167" s="17"/>
      <c r="AXC167" s="17"/>
      <c r="AXD167" s="17"/>
      <c r="AXE167" s="17"/>
      <c r="AXF167" s="17"/>
      <c r="AXG167" s="17"/>
      <c r="AXH167" s="17"/>
      <c r="AXI167" s="17"/>
      <c r="AXJ167" s="17"/>
      <c r="AXK167" s="17"/>
      <c r="AXL167" s="17"/>
      <c r="AXM167" s="17"/>
      <c r="AXN167" s="17"/>
      <c r="AXO167" s="17"/>
      <c r="AXP167" s="17"/>
      <c r="AXQ167" s="17"/>
      <c r="AXR167" s="17"/>
      <c r="AXS167" s="17"/>
      <c r="AXT167" s="17"/>
      <c r="AXU167" s="17"/>
      <c r="AXV167" s="17"/>
      <c r="AXW167" s="17"/>
      <c r="AXX167" s="17"/>
      <c r="AXY167" s="17"/>
      <c r="AXZ167" s="17"/>
      <c r="AYA167" s="17"/>
      <c r="AYB167" s="17"/>
      <c r="AYC167" s="17"/>
      <c r="AYD167" s="17"/>
      <c r="AYE167" s="17"/>
      <c r="AYF167" s="17"/>
      <c r="AYG167" s="17"/>
      <c r="AYH167" s="17"/>
      <c r="AYI167" s="17"/>
      <c r="AYJ167" s="17"/>
      <c r="AYK167" s="17"/>
      <c r="AYL167" s="17"/>
      <c r="AYM167" s="17"/>
      <c r="AYN167" s="17"/>
      <c r="AYO167" s="17"/>
      <c r="AYP167" s="17"/>
      <c r="AYQ167" s="17"/>
      <c r="AYR167" s="17"/>
      <c r="AYS167" s="17"/>
      <c r="AYT167" s="17"/>
      <c r="AYU167" s="17"/>
      <c r="AYV167" s="17"/>
      <c r="AYW167" s="17"/>
      <c r="AYX167" s="17"/>
      <c r="AYY167" s="17"/>
      <c r="AYZ167" s="17"/>
      <c r="AZA167" s="17"/>
      <c r="AZB167" s="17"/>
      <c r="AZC167" s="17"/>
      <c r="AZD167" s="17"/>
      <c r="AZE167" s="17"/>
      <c r="AZF167" s="17"/>
      <c r="AZG167" s="17"/>
      <c r="AZH167" s="17"/>
      <c r="AZI167" s="17"/>
      <c r="AZJ167" s="17"/>
      <c r="AZK167" s="17"/>
      <c r="AZL167" s="17"/>
      <c r="AZM167" s="17"/>
      <c r="AZN167" s="17"/>
      <c r="AZO167" s="17"/>
      <c r="AZP167" s="17"/>
      <c r="AZQ167" s="17"/>
      <c r="AZR167" s="17"/>
      <c r="AZS167" s="17"/>
      <c r="AZT167" s="17"/>
      <c r="AZU167" s="17"/>
      <c r="AZV167" s="17"/>
      <c r="AZW167" s="17"/>
      <c r="AZX167" s="17"/>
      <c r="AZY167" s="17"/>
      <c r="AZZ167" s="17"/>
      <c r="BAA167" s="17"/>
      <c r="BAB167" s="17"/>
      <c r="BAC167" s="17"/>
      <c r="BAD167" s="17"/>
      <c r="BAE167" s="17"/>
      <c r="BAF167" s="17"/>
      <c r="BAG167" s="17"/>
      <c r="BAH167" s="17"/>
      <c r="BAI167" s="17"/>
      <c r="BAJ167" s="17"/>
      <c r="BAK167" s="17"/>
      <c r="BAL167" s="17"/>
      <c r="BAM167" s="17"/>
      <c r="BAN167" s="17"/>
      <c r="BAO167" s="17"/>
      <c r="BAP167" s="17"/>
      <c r="BAQ167" s="17"/>
      <c r="BAR167" s="17"/>
      <c r="BAS167" s="17"/>
      <c r="BAT167" s="17"/>
      <c r="BAU167" s="17"/>
      <c r="BAV167" s="17"/>
      <c r="BAW167" s="17"/>
      <c r="BAX167" s="17"/>
      <c r="BAY167" s="17"/>
      <c r="BAZ167" s="17"/>
      <c r="BBA167" s="17"/>
      <c r="BBB167" s="17"/>
      <c r="BBC167" s="17"/>
      <c r="BBD167" s="17"/>
      <c r="BBE167" s="17"/>
      <c r="BBF167" s="17"/>
      <c r="BBG167" s="17"/>
      <c r="BBH167" s="17"/>
      <c r="BBI167" s="17"/>
      <c r="BBJ167" s="17"/>
      <c r="BBK167" s="17"/>
      <c r="BBL167" s="17"/>
      <c r="BBM167" s="17"/>
      <c r="BBN167" s="17"/>
      <c r="BBO167" s="17"/>
      <c r="BBP167" s="17"/>
      <c r="BBQ167" s="17"/>
      <c r="BBR167" s="17"/>
      <c r="BBS167" s="17"/>
      <c r="BBT167" s="17"/>
      <c r="BBU167" s="17"/>
      <c r="BBV167" s="17"/>
      <c r="BBW167" s="17"/>
      <c r="BBX167" s="17"/>
      <c r="BBY167" s="17"/>
      <c r="BBZ167" s="17"/>
      <c r="BCA167" s="17"/>
      <c r="BCB167" s="17"/>
      <c r="BCC167" s="17"/>
      <c r="BCD167" s="17"/>
      <c r="BCE167" s="17"/>
      <c r="BCF167" s="17"/>
      <c r="BCG167" s="17"/>
      <c r="BCH167" s="17"/>
      <c r="BCI167" s="17"/>
      <c r="BCJ167" s="17"/>
      <c r="BCK167" s="17"/>
      <c r="BCL167" s="17"/>
      <c r="BCM167" s="17"/>
      <c r="BCN167" s="17"/>
      <c r="BCO167" s="17"/>
      <c r="BCP167" s="17"/>
      <c r="BCQ167" s="17"/>
      <c r="BCR167" s="17"/>
      <c r="BCS167" s="17"/>
      <c r="BCT167" s="17"/>
      <c r="BCU167" s="17"/>
      <c r="BCV167" s="17"/>
      <c r="BCW167" s="17"/>
      <c r="BCX167" s="17"/>
      <c r="BCY167" s="17"/>
      <c r="BCZ167" s="17"/>
      <c r="BDA167" s="17"/>
      <c r="BDB167" s="17"/>
      <c r="BDC167" s="17"/>
      <c r="BDD167" s="17"/>
      <c r="BDE167" s="17"/>
      <c r="BDF167" s="17"/>
      <c r="BDG167" s="17"/>
      <c r="BDH167" s="17"/>
      <c r="BDI167" s="17"/>
      <c r="BDJ167" s="17"/>
      <c r="BDK167" s="17"/>
      <c r="BDL167" s="17"/>
      <c r="BDM167" s="17"/>
      <c r="BDN167" s="17"/>
      <c r="BDO167" s="17"/>
      <c r="BDP167" s="17"/>
      <c r="BDQ167" s="17"/>
      <c r="BDR167" s="17"/>
      <c r="BDS167" s="17"/>
      <c r="BDT167" s="17"/>
      <c r="BDU167" s="17"/>
      <c r="BDV167" s="17"/>
      <c r="BDW167" s="17"/>
      <c r="BDX167" s="17"/>
      <c r="BDY167" s="17"/>
      <c r="BDZ167" s="17"/>
      <c r="BEA167" s="17"/>
      <c r="BEB167" s="17"/>
      <c r="BEC167" s="17"/>
      <c r="BED167" s="17"/>
      <c r="BEE167" s="17"/>
      <c r="BEF167" s="17"/>
      <c r="BEG167" s="17"/>
      <c r="BEH167" s="17"/>
      <c r="BEI167" s="17"/>
      <c r="BEJ167" s="17"/>
      <c r="BEK167" s="17"/>
      <c r="BEL167" s="17"/>
      <c r="BEM167" s="17"/>
      <c r="BEN167" s="17"/>
      <c r="BEO167" s="17"/>
      <c r="BEP167" s="17"/>
      <c r="BEQ167" s="17"/>
      <c r="BER167" s="17"/>
      <c r="BES167" s="17"/>
      <c r="BET167" s="17"/>
      <c r="BEU167" s="17"/>
      <c r="BEV167" s="17"/>
      <c r="BEW167" s="17"/>
      <c r="BEX167" s="17"/>
      <c r="BEY167" s="17"/>
      <c r="BEZ167" s="17"/>
      <c r="BFA167" s="17"/>
      <c r="BFB167" s="17"/>
      <c r="BFC167" s="17"/>
      <c r="BFD167" s="17"/>
      <c r="BFE167" s="17"/>
      <c r="BFF167" s="17"/>
      <c r="BFG167" s="17"/>
      <c r="BFH167" s="17"/>
      <c r="BFI167" s="17"/>
      <c r="BFJ167" s="17"/>
      <c r="BFK167" s="17"/>
      <c r="BFL167" s="17"/>
      <c r="BFM167" s="17"/>
      <c r="BFN167" s="17"/>
      <c r="BFO167" s="17"/>
      <c r="BFP167" s="17"/>
      <c r="BFQ167" s="17"/>
      <c r="BFR167" s="17"/>
      <c r="BFS167" s="17"/>
      <c r="BFT167" s="17"/>
      <c r="BFU167" s="17"/>
      <c r="BFV167" s="17"/>
      <c r="BFW167" s="17"/>
      <c r="BFX167" s="17"/>
      <c r="BFY167" s="17"/>
      <c r="BFZ167" s="17"/>
      <c r="BGA167" s="17"/>
      <c r="BGB167" s="17"/>
      <c r="BGC167" s="17"/>
      <c r="BGD167" s="17"/>
      <c r="BGE167" s="17"/>
      <c r="BGF167" s="17"/>
      <c r="BGG167" s="17"/>
      <c r="BGH167" s="17"/>
      <c r="BGI167" s="17"/>
      <c r="BGJ167" s="17"/>
      <c r="BGK167" s="17"/>
      <c r="BGL167" s="17"/>
      <c r="BGM167" s="17"/>
      <c r="BGN167" s="17"/>
      <c r="BGO167" s="17"/>
      <c r="BGP167" s="17"/>
      <c r="BGQ167" s="17"/>
      <c r="BGR167" s="17"/>
      <c r="BGS167" s="17"/>
      <c r="BGT167" s="17"/>
      <c r="BGU167" s="17"/>
      <c r="BGV167" s="17"/>
      <c r="BGW167" s="17"/>
      <c r="BGX167" s="17"/>
      <c r="BGY167" s="17"/>
      <c r="BGZ167" s="17"/>
      <c r="BHA167" s="17"/>
      <c r="BHB167" s="17"/>
      <c r="BHC167" s="17"/>
      <c r="BHD167" s="17"/>
      <c r="BHE167" s="17"/>
      <c r="BHF167" s="17"/>
      <c r="BHG167" s="17"/>
      <c r="BHH167" s="17"/>
      <c r="BHI167" s="17"/>
      <c r="BHJ167" s="17"/>
      <c r="BHK167" s="17"/>
      <c r="BHL167" s="17"/>
      <c r="BHM167" s="17"/>
      <c r="BHN167" s="17"/>
      <c r="BHO167" s="17"/>
      <c r="BHP167" s="17"/>
      <c r="BHQ167" s="17"/>
      <c r="BHR167" s="17"/>
      <c r="BHS167" s="17"/>
      <c r="BHT167" s="17"/>
      <c r="BHU167" s="17"/>
      <c r="BHV167" s="17"/>
      <c r="BHW167" s="17"/>
      <c r="BHX167" s="17"/>
      <c r="BHY167" s="17"/>
      <c r="BHZ167" s="17"/>
      <c r="BIA167" s="17"/>
      <c r="BIB167" s="17"/>
      <c r="BIC167" s="17"/>
      <c r="BID167" s="17"/>
      <c r="BIE167" s="17"/>
      <c r="BIF167" s="17"/>
      <c r="BIG167" s="17"/>
      <c r="BIH167" s="17"/>
      <c r="BII167" s="17"/>
      <c r="BIJ167" s="17"/>
      <c r="BIK167" s="17"/>
      <c r="BIL167" s="17"/>
      <c r="BIM167" s="17"/>
      <c r="BIN167" s="17"/>
      <c r="BIO167" s="17"/>
      <c r="BIP167" s="17"/>
      <c r="BIQ167" s="17"/>
      <c r="BIR167" s="17"/>
      <c r="BIS167" s="17"/>
      <c r="BIT167" s="17"/>
      <c r="BIU167" s="17"/>
      <c r="BIV167" s="17"/>
      <c r="BIW167" s="17"/>
      <c r="BIX167" s="17"/>
      <c r="BIY167" s="17"/>
      <c r="BIZ167" s="17"/>
      <c r="BJA167" s="17"/>
      <c r="BJB167" s="17"/>
      <c r="BJC167" s="17"/>
      <c r="BJD167" s="17"/>
      <c r="BJE167" s="14" t="s">
        <v>4038</v>
      </c>
      <c r="BJF167" s="17"/>
      <c r="BJG167" s="14" t="s">
        <v>4031</v>
      </c>
      <c r="BJH167" s="14" t="s">
        <v>4032</v>
      </c>
      <c r="BJI167" s="14" t="s">
        <v>3629</v>
      </c>
      <c r="BJJ167" s="14" t="s">
        <v>4025</v>
      </c>
      <c r="BJK167" s="14" t="s">
        <v>4025</v>
      </c>
      <c r="BJL167" s="14" t="s">
        <v>4063</v>
      </c>
      <c r="BJM167" s="14" t="s">
        <v>4035</v>
      </c>
      <c r="BJN167" s="14" t="s">
        <v>4064</v>
      </c>
      <c r="BJO167" s="16">
        <v>0.013</v>
      </c>
      <c r="BJP167" s="17"/>
      <c r="BJQ167" s="20">
        <v>2290132.0</v>
      </c>
      <c r="BJR167" s="17"/>
      <c r="BJS167" s="17"/>
      <c r="BJT167" s="17"/>
      <c r="BJU167" s="17"/>
      <c r="BJV167" s="17"/>
      <c r="BJW167" s="17"/>
      <c r="BJX167" s="17"/>
      <c r="BJY167" s="17"/>
      <c r="BJZ167" s="17"/>
      <c r="BKA167" s="17"/>
      <c r="BKB167" s="17"/>
      <c r="BKC167" s="17"/>
      <c r="BKD167" s="17"/>
      <c r="BKE167" s="17"/>
      <c r="BKF167" s="17"/>
      <c r="BKG167" s="17"/>
      <c r="BKH167" s="17"/>
      <c r="BKI167" s="17"/>
      <c r="BKJ167" s="17"/>
      <c r="BKK167" s="17"/>
      <c r="BKL167" s="17"/>
      <c r="BKM167" s="17"/>
      <c r="BKN167" s="17"/>
      <c r="BKO167" s="17"/>
      <c r="BKP167" s="17"/>
      <c r="BKQ167" s="17"/>
      <c r="BKR167" s="17"/>
      <c r="BKS167" s="17"/>
      <c r="BKT167" s="17"/>
      <c r="BKU167" s="17"/>
      <c r="BKV167" s="17"/>
      <c r="BKW167" s="17"/>
      <c r="BKX167" s="17"/>
      <c r="BKY167" s="17"/>
      <c r="BKZ167" s="17"/>
      <c r="BLA167" s="17"/>
      <c r="BLB167" s="17"/>
      <c r="BLC167" s="17"/>
      <c r="BLD167" s="17"/>
      <c r="BLE167" s="17"/>
      <c r="BLF167" s="17"/>
      <c r="BLG167" s="17"/>
      <c r="BLH167" s="17"/>
      <c r="BLI167" s="17"/>
      <c r="BLJ167" s="17"/>
      <c r="BLK167" s="17"/>
      <c r="BLL167" s="17"/>
      <c r="BLM167" s="17"/>
      <c r="BLN167" s="17"/>
      <c r="BLO167" s="17"/>
      <c r="BLP167" s="17"/>
      <c r="BLQ167" s="17"/>
      <c r="BLR167" s="17"/>
      <c r="BLS167" s="17"/>
      <c r="BLT167" s="17"/>
      <c r="BLU167" s="17"/>
      <c r="BLV167" s="17"/>
      <c r="BLW167" s="17"/>
      <c r="BLX167" s="17"/>
      <c r="BLY167" s="17"/>
      <c r="BLZ167" s="17"/>
      <c r="BMA167" s="17"/>
      <c r="BMB167" s="17"/>
      <c r="BMC167" s="17"/>
      <c r="BMD167" s="17"/>
      <c r="BME167" s="17"/>
      <c r="BMF167" s="17"/>
      <c r="BMG167" s="17"/>
      <c r="BMH167" s="17"/>
      <c r="BMI167" s="17"/>
      <c r="BMJ167" s="17"/>
      <c r="BMK167" s="17"/>
      <c r="BML167" s="17"/>
      <c r="BMM167" s="17"/>
      <c r="BMN167" s="17"/>
      <c r="BMO167" s="17"/>
      <c r="BMP167" s="17"/>
      <c r="BMQ167" s="17"/>
      <c r="BMR167" s="17"/>
      <c r="BMS167" s="17"/>
      <c r="BMT167" s="17"/>
      <c r="BMU167" s="17"/>
      <c r="BMV167" s="17"/>
      <c r="BMW167" s="17"/>
      <c r="BMX167" s="17"/>
      <c r="BMY167" s="17"/>
      <c r="BMZ167" s="17"/>
      <c r="BNA167" s="17"/>
      <c r="BNB167" s="17"/>
      <c r="BNC167" s="17"/>
      <c r="BND167" s="17"/>
      <c r="BNE167" s="17"/>
      <c r="BNF167" s="17"/>
      <c r="BNG167" s="17"/>
      <c r="BNH167" s="17"/>
      <c r="BNI167" s="17"/>
      <c r="BNJ167" s="17"/>
      <c r="BNK167" s="17"/>
      <c r="BNL167" s="17"/>
      <c r="BNM167" s="17"/>
      <c r="BNN167" s="17"/>
      <c r="BNO167" s="17"/>
      <c r="BNP167" s="17"/>
      <c r="BNQ167" s="17"/>
      <c r="BNR167" s="17"/>
      <c r="BNS167" s="17"/>
      <c r="BNT167" s="17"/>
      <c r="BNU167" s="17"/>
      <c r="BNV167" s="17"/>
      <c r="BNW167" s="17"/>
      <c r="BNX167" s="17"/>
      <c r="BNY167" s="17"/>
      <c r="BNZ167" s="17"/>
      <c r="BOA167" s="17"/>
      <c r="BOB167" s="17"/>
      <c r="BOC167" s="17"/>
      <c r="BOD167" s="17"/>
      <c r="BOE167" s="17"/>
      <c r="BOF167" s="17"/>
      <c r="BOG167" s="17"/>
      <c r="BOH167" s="17"/>
      <c r="BOI167" s="17"/>
      <c r="BOJ167" s="17"/>
      <c r="BOK167" s="17"/>
      <c r="BOL167" s="17"/>
      <c r="BOM167" s="17"/>
      <c r="BON167" s="17"/>
      <c r="BOO167" s="17"/>
      <c r="BOP167" s="17"/>
      <c r="BOQ167" s="17"/>
      <c r="BOR167" s="17"/>
      <c r="BOS167" s="17"/>
      <c r="BOT167" s="17"/>
      <c r="BOU167" s="17"/>
      <c r="BOV167" s="17"/>
      <c r="BOW167" s="17"/>
      <c r="BOX167" s="17"/>
      <c r="BOY167" s="17"/>
      <c r="BOZ167" s="17"/>
      <c r="BPA167" s="17"/>
      <c r="BPB167" s="17"/>
      <c r="BPC167" s="17"/>
      <c r="BPD167" s="17"/>
      <c r="BPE167" s="17"/>
      <c r="BPF167" s="17"/>
      <c r="BPG167" s="17"/>
      <c r="BPH167" s="17"/>
      <c r="BPI167" s="17"/>
      <c r="BPJ167" s="17"/>
      <c r="BPK167" s="17"/>
      <c r="BPL167" s="17"/>
      <c r="BPM167" s="17"/>
      <c r="BPN167" s="17"/>
      <c r="BPO167" s="17"/>
      <c r="BPP167" s="17"/>
      <c r="BPQ167" s="17"/>
      <c r="BPR167" s="17"/>
      <c r="BPS167" s="17"/>
      <c r="BPT167" s="17"/>
      <c r="BPU167" s="17"/>
      <c r="BPV167" s="17"/>
      <c r="BPW167" s="17"/>
      <c r="BPX167" s="17"/>
      <c r="BPY167" s="17"/>
      <c r="BPZ167" s="17"/>
      <c r="BQA167" s="17"/>
      <c r="BQB167" s="17"/>
      <c r="BQC167" s="17"/>
      <c r="BQD167" s="17"/>
      <c r="BQE167" s="17"/>
      <c r="BQF167" s="17"/>
      <c r="BQG167" s="17"/>
      <c r="BQH167" s="17"/>
      <c r="BQI167" s="17"/>
      <c r="BQJ167" s="17"/>
      <c r="BQK167" s="17"/>
      <c r="BQL167" s="17"/>
      <c r="BQM167" s="17"/>
      <c r="BQN167" s="17"/>
      <c r="BQO167" s="17"/>
      <c r="BQP167" s="17"/>
      <c r="BQQ167" s="17"/>
      <c r="BQR167" s="17"/>
      <c r="BQS167" s="17"/>
      <c r="BQT167" s="17"/>
      <c r="BQU167" s="17"/>
      <c r="BQV167" s="17"/>
      <c r="BQW167" s="17"/>
      <c r="BQX167" s="17"/>
      <c r="BQY167" s="17"/>
      <c r="BQZ167" s="17"/>
      <c r="BRA167" s="17"/>
      <c r="BRB167" s="17"/>
      <c r="BRC167" s="17"/>
      <c r="BRD167" s="17"/>
      <c r="BRE167" s="17"/>
      <c r="BRF167" s="17"/>
      <c r="BRG167" s="17"/>
      <c r="BRH167" s="17"/>
      <c r="BRI167" s="17"/>
      <c r="BRJ167" s="17"/>
      <c r="BRK167" s="17"/>
      <c r="BRL167" s="17"/>
      <c r="BRM167" s="17"/>
      <c r="BRN167" s="17"/>
      <c r="BRO167" s="17"/>
      <c r="BRP167" s="17"/>
      <c r="BRQ167" s="17"/>
      <c r="BRR167" s="17"/>
      <c r="BRS167" s="17"/>
      <c r="BRT167" s="17"/>
      <c r="BRU167" s="17"/>
      <c r="BRV167" s="17"/>
      <c r="BRW167" s="17"/>
      <c r="BRX167" s="17"/>
      <c r="BRY167" s="17"/>
      <c r="BRZ167" s="17"/>
      <c r="BSA167" s="17"/>
      <c r="BSB167" s="17"/>
      <c r="BSC167" s="17"/>
      <c r="BSD167" s="17"/>
      <c r="BSE167" s="17"/>
      <c r="BSF167" s="17"/>
      <c r="BSG167" s="17"/>
      <c r="BSH167" s="17"/>
      <c r="BSI167" s="17"/>
      <c r="BSJ167" s="17"/>
      <c r="BSK167" s="17"/>
      <c r="BSL167" s="17"/>
      <c r="BSM167" s="17"/>
      <c r="BSN167" s="17"/>
      <c r="BSO167" s="17"/>
      <c r="BSP167" s="17"/>
      <c r="BSQ167" s="17"/>
      <c r="BSR167" s="17"/>
      <c r="BSS167" s="17"/>
      <c r="BST167" s="17"/>
      <c r="BSU167" s="17"/>
      <c r="BSV167" s="17"/>
      <c r="BSW167" s="17"/>
      <c r="BSX167" s="17"/>
      <c r="BSY167" s="17"/>
      <c r="BSZ167" s="17"/>
      <c r="BTA167" s="17"/>
      <c r="BTB167" s="17"/>
      <c r="BTC167" s="17"/>
      <c r="BTD167" s="17"/>
      <c r="BTE167" s="17"/>
      <c r="BTF167" s="17"/>
      <c r="BTG167" s="17"/>
      <c r="BTH167" s="17"/>
      <c r="BTI167" s="17"/>
      <c r="BTJ167" s="17"/>
      <c r="BTK167" s="17"/>
      <c r="BTL167" s="17"/>
      <c r="BTM167" s="17"/>
      <c r="BTN167" s="17"/>
      <c r="BTO167" s="17"/>
      <c r="BTP167" s="17"/>
      <c r="BTQ167" s="17"/>
      <c r="BTR167" s="17"/>
      <c r="BTS167" s="17"/>
      <c r="BTT167" s="17"/>
      <c r="BTU167" s="17"/>
      <c r="BTV167" s="17"/>
      <c r="BTW167" s="17"/>
      <c r="BTX167" s="17"/>
      <c r="BTY167" s="17"/>
      <c r="BTZ167" s="17"/>
      <c r="BUA167" s="17"/>
      <c r="BUB167" s="17"/>
      <c r="BUC167" s="17"/>
      <c r="BUD167" s="17"/>
      <c r="BUE167" s="17"/>
      <c r="BUF167" s="17"/>
      <c r="BUG167" s="17"/>
      <c r="BUH167" s="17"/>
      <c r="BUI167" s="17"/>
      <c r="BUJ167" s="17"/>
      <c r="BUK167" s="17"/>
      <c r="BUL167" s="17"/>
      <c r="BUM167" s="17"/>
      <c r="BUN167" s="17"/>
      <c r="BUO167" s="17"/>
      <c r="BUP167" s="17"/>
      <c r="BUQ167" s="17"/>
      <c r="BUR167" s="17"/>
      <c r="BUS167" s="17"/>
      <c r="BUT167" s="17"/>
      <c r="BUU167" s="17"/>
      <c r="BUV167" s="17"/>
      <c r="BUW167" s="17"/>
      <c r="BUX167" s="17"/>
      <c r="BUY167" s="17"/>
      <c r="BUZ167" s="17"/>
      <c r="BVA167" s="17"/>
      <c r="BVB167" s="17"/>
      <c r="BVC167" s="17"/>
      <c r="BVD167" s="17"/>
      <c r="BVE167" s="17"/>
      <c r="BVF167" s="17"/>
      <c r="BVG167" s="17"/>
      <c r="BVH167" s="17"/>
      <c r="BVI167" s="17"/>
      <c r="BVJ167" s="17"/>
      <c r="BVK167" s="17"/>
      <c r="BVL167" s="17"/>
      <c r="BVM167" s="17"/>
      <c r="BVN167" s="17"/>
      <c r="BVO167" s="17"/>
      <c r="BVP167" s="17"/>
      <c r="BVQ167" s="17"/>
      <c r="BVR167" s="17"/>
      <c r="BVS167" s="17"/>
      <c r="BVT167" s="17"/>
      <c r="BVU167" s="17"/>
      <c r="BVV167" s="17"/>
      <c r="BVW167" s="17"/>
      <c r="BVX167" s="17"/>
      <c r="BVY167" s="17"/>
      <c r="BVZ167" s="17"/>
      <c r="BWA167" s="17"/>
      <c r="BWB167" s="17"/>
      <c r="BWC167" s="17"/>
      <c r="BWD167" s="17"/>
      <c r="BWE167" s="17"/>
      <c r="BWF167" s="17"/>
      <c r="BWG167" s="17"/>
      <c r="BWH167" s="17"/>
      <c r="BWI167" s="17"/>
      <c r="BWJ167" s="17"/>
      <c r="BWK167" s="17"/>
      <c r="BWL167" s="17"/>
      <c r="BWM167" s="17"/>
      <c r="BWN167" s="17"/>
      <c r="BWO167" s="17"/>
      <c r="BWP167" s="17"/>
      <c r="BWQ167" s="17"/>
      <c r="BWR167" s="17"/>
      <c r="BWS167" s="17"/>
      <c r="BWT167" s="17"/>
      <c r="BWU167" s="17"/>
      <c r="BWV167" s="17"/>
      <c r="BWW167" s="17"/>
      <c r="BWX167" s="17"/>
      <c r="BWY167" s="17"/>
      <c r="BWZ167" s="17"/>
      <c r="BXA167" s="17"/>
      <c r="BXB167" s="17"/>
      <c r="BXC167" s="17"/>
      <c r="BXD167" s="17"/>
      <c r="BXE167" s="17"/>
      <c r="BXF167" s="17"/>
      <c r="BXG167" s="17"/>
      <c r="BXH167" s="17"/>
      <c r="BXI167" s="17"/>
      <c r="BXJ167" s="17"/>
      <c r="BXK167" s="17"/>
      <c r="BXL167" s="17"/>
      <c r="BXM167" s="17"/>
      <c r="BXN167" s="17"/>
      <c r="BXO167" s="17"/>
      <c r="BXP167" s="17"/>
      <c r="BXQ167" s="17"/>
      <c r="BXR167" s="17"/>
      <c r="BXS167" s="17"/>
      <c r="BXT167" s="17"/>
      <c r="BXU167" s="17"/>
      <c r="BXV167" s="17"/>
      <c r="BXW167" s="17"/>
      <c r="BXX167" s="17"/>
      <c r="BXY167" s="17"/>
      <c r="BXZ167" s="17"/>
      <c r="BYA167" s="17"/>
      <c r="BYB167" s="17"/>
      <c r="BYC167" s="17"/>
      <c r="BYD167" s="17"/>
      <c r="BYE167" s="17"/>
      <c r="BYF167" s="17"/>
      <c r="BYG167" s="17"/>
      <c r="BYH167" s="17"/>
      <c r="BYI167" s="17"/>
      <c r="BYJ167" s="17"/>
      <c r="BYK167" s="17"/>
      <c r="BYL167" s="17"/>
      <c r="BYM167" s="17"/>
      <c r="BYN167" s="17"/>
      <c r="BYO167" s="17"/>
      <c r="BYP167" s="17"/>
      <c r="BYQ167" s="17"/>
      <c r="BYR167" s="17"/>
      <c r="BYS167" s="17"/>
      <c r="BYT167" s="17"/>
      <c r="BYU167" s="17"/>
      <c r="BYV167" s="17"/>
      <c r="BYW167" s="17"/>
      <c r="BYX167" s="17"/>
      <c r="BYY167" s="17"/>
      <c r="BYZ167" s="17"/>
      <c r="BZA167" s="17"/>
      <c r="BZB167" s="17"/>
      <c r="BZC167" s="17"/>
      <c r="BZD167" s="17"/>
      <c r="BZE167" s="17"/>
      <c r="BZF167" s="17"/>
      <c r="BZG167" s="17"/>
      <c r="BZH167" s="17"/>
      <c r="BZI167" s="17"/>
      <c r="BZJ167" s="17"/>
      <c r="BZK167" s="17"/>
      <c r="BZL167" s="17"/>
      <c r="BZM167" s="17"/>
      <c r="BZN167" s="17"/>
      <c r="BZO167" s="17"/>
      <c r="BZP167" s="17"/>
      <c r="BZQ167" s="17"/>
      <c r="BZR167" s="17"/>
      <c r="BZS167" s="17"/>
      <c r="BZT167" s="17"/>
      <c r="BZU167" s="17"/>
      <c r="BZV167" s="17"/>
      <c r="BZW167" s="17"/>
      <c r="BZX167" s="17"/>
      <c r="BZY167" s="17"/>
      <c r="BZZ167" s="17"/>
      <c r="CAA167" s="17"/>
      <c r="CAB167" s="17"/>
      <c r="CAC167" s="17"/>
      <c r="CAD167" s="17"/>
      <c r="CAE167" s="17"/>
      <c r="CAF167" s="17"/>
      <c r="CAG167" s="17"/>
      <c r="CAH167" s="17"/>
      <c r="CAI167" s="17"/>
      <c r="CAJ167" s="17"/>
      <c r="CAK167" s="17"/>
      <c r="CAL167" s="17"/>
      <c r="CAM167" s="17"/>
      <c r="CAN167" s="17"/>
      <c r="CAO167" s="17"/>
      <c r="CAP167" s="17"/>
      <c r="CAQ167" s="17"/>
      <c r="CAR167" s="17"/>
      <c r="CAS167" s="17"/>
      <c r="CAT167" s="17"/>
      <c r="CAU167" s="17"/>
      <c r="CAV167" s="17"/>
      <c r="CAW167" s="17"/>
      <c r="CAX167" s="17"/>
      <c r="CAY167" s="17"/>
      <c r="CAZ167" s="17"/>
      <c r="CBA167" s="17"/>
      <c r="CBB167" s="17"/>
      <c r="CBC167" s="17"/>
      <c r="CBD167" s="17"/>
      <c r="CBE167" s="17"/>
      <c r="CBF167" s="17"/>
      <c r="CBG167" s="17"/>
      <c r="CBH167" s="17"/>
      <c r="CBI167" s="17"/>
      <c r="CBJ167" s="17"/>
      <c r="CBK167" s="17"/>
      <c r="CBL167" s="17"/>
      <c r="CBM167" s="17"/>
      <c r="CBN167" s="17"/>
      <c r="CBO167" s="17"/>
      <c r="CBP167" s="17"/>
      <c r="CBQ167" s="17"/>
      <c r="CBR167" s="17"/>
      <c r="CBS167" s="17"/>
      <c r="CBT167" s="17"/>
      <c r="CBU167" s="17"/>
      <c r="CBV167" s="17"/>
      <c r="CBW167" s="17"/>
      <c r="CBX167" s="17"/>
      <c r="CBY167" s="17"/>
      <c r="CBZ167" s="17"/>
      <c r="CCA167" s="17"/>
      <c r="CCB167" s="17"/>
      <c r="CCC167" s="17"/>
      <c r="CCD167" s="17"/>
      <c r="CCE167" s="17"/>
      <c r="CCF167" s="17"/>
      <c r="CCG167" s="17"/>
      <c r="CCH167" s="17"/>
      <c r="CCI167" s="17"/>
      <c r="CCJ167" s="17"/>
      <c r="CCK167" s="17"/>
      <c r="CCL167" s="17"/>
      <c r="CCM167" s="17"/>
      <c r="CCN167" s="17"/>
      <c r="CCO167" s="17"/>
      <c r="CCP167" s="17"/>
      <c r="CCQ167" s="17"/>
      <c r="CCR167" s="17"/>
      <c r="CCS167" s="17"/>
      <c r="CCT167" s="17"/>
      <c r="CCU167" s="17"/>
      <c r="CCV167" s="17"/>
      <c r="CCW167" s="17"/>
      <c r="CCX167" s="17"/>
      <c r="CCY167" s="17"/>
      <c r="CCZ167" s="17"/>
      <c r="CDA167" s="17"/>
      <c r="CDB167" s="17"/>
      <c r="CDC167" s="17"/>
      <c r="CDD167" s="17"/>
      <c r="CDE167" s="17"/>
      <c r="CDF167" s="17"/>
      <c r="CDG167" s="17"/>
      <c r="CDH167" s="17"/>
      <c r="CDI167" s="17"/>
      <c r="CDJ167" s="17"/>
      <c r="CDK167" s="17"/>
      <c r="CDL167" s="17"/>
      <c r="CDM167" s="17"/>
      <c r="CDN167" s="17"/>
      <c r="CDO167" s="17"/>
      <c r="CDP167" s="17"/>
      <c r="CDQ167" s="17"/>
      <c r="CDR167" s="17"/>
      <c r="CDS167" s="17"/>
      <c r="CDT167" s="17"/>
      <c r="CDU167" s="17"/>
    </row>
    <row r="168">
      <c r="A168" s="14" t="s">
        <v>4009</v>
      </c>
      <c r="B168" s="14" t="s">
        <v>4065</v>
      </c>
      <c r="C168" s="14" t="s">
        <v>2614</v>
      </c>
      <c r="D168" s="14" t="s">
        <v>2614</v>
      </c>
      <c r="E168" s="14" t="s">
        <v>120</v>
      </c>
      <c r="F168" s="14" t="s">
        <v>2835</v>
      </c>
      <c r="I168" s="14" t="s">
        <v>3740</v>
      </c>
      <c r="J168" s="14" t="s">
        <v>2618</v>
      </c>
      <c r="K168" s="14" t="s">
        <v>2619</v>
      </c>
      <c r="L168" s="14" t="s">
        <v>2658</v>
      </c>
      <c r="M168" s="17"/>
      <c r="N168" s="14" t="s">
        <v>21</v>
      </c>
      <c r="O168" s="14" t="s">
        <v>21</v>
      </c>
      <c r="P168" s="14" t="s">
        <v>21</v>
      </c>
      <c r="Q168" s="16">
        <v>11.0</v>
      </c>
      <c r="R168" s="16">
        <v>4104539.0</v>
      </c>
      <c r="S168" s="16">
        <v>4104539.0</v>
      </c>
      <c r="T168" s="14" t="s">
        <v>2622</v>
      </c>
      <c r="U168" s="14" t="s">
        <v>2621</v>
      </c>
      <c r="V168" s="14" t="s">
        <v>4066</v>
      </c>
      <c r="W168" s="14" t="s">
        <v>4067</v>
      </c>
      <c r="X168" s="16">
        <v>0.15</v>
      </c>
      <c r="Y168" s="17"/>
      <c r="Z168" s="16">
        <v>6.0</v>
      </c>
      <c r="AA168" s="16">
        <v>34.0</v>
      </c>
      <c r="AB168" s="17"/>
      <c r="AC168" s="17"/>
      <c r="AD168" s="16">
        <v>110.0</v>
      </c>
      <c r="AE168" s="22">
        <v>45577.0</v>
      </c>
      <c r="AF168" s="17"/>
      <c r="AG168" s="14" t="s">
        <v>99</v>
      </c>
      <c r="AH168" s="17"/>
      <c r="AI168" s="17"/>
      <c r="AJ168" s="17"/>
      <c r="AK168" s="17"/>
      <c r="AL168" s="16">
        <v>75.0</v>
      </c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4" t="s">
        <v>3970</v>
      </c>
      <c r="BB168" s="17"/>
      <c r="BC168" s="17"/>
      <c r="BD168" s="17"/>
      <c r="BE168" s="17"/>
      <c r="BF168" s="17"/>
      <c r="BG168" s="16">
        <v>1.0</v>
      </c>
      <c r="BH168" s="14" t="s">
        <v>2540</v>
      </c>
      <c r="BI168" s="14" t="s">
        <v>2594</v>
      </c>
      <c r="BJ168" s="17"/>
      <c r="BK168" s="17"/>
      <c r="BL168" s="17"/>
      <c r="BM168" s="16">
        <v>3.7</v>
      </c>
      <c r="BN168" s="17"/>
      <c r="BO168" s="17"/>
      <c r="BP168" s="17"/>
      <c r="BQ168" s="17"/>
      <c r="BR168" s="17"/>
      <c r="BS168" s="17"/>
      <c r="BT168" s="17"/>
      <c r="BU168" s="14" t="s">
        <v>2680</v>
      </c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  <c r="KL168" s="17"/>
      <c r="KM168" s="17"/>
      <c r="KN168" s="17"/>
      <c r="KO168" s="17"/>
      <c r="KP168" s="17"/>
      <c r="KQ168" s="17"/>
      <c r="KR168" s="17"/>
      <c r="KS168" s="17"/>
      <c r="KT168" s="17"/>
      <c r="KU168" s="17"/>
      <c r="KV168" s="17"/>
      <c r="KW168" s="17"/>
      <c r="KX168" s="17"/>
      <c r="KY168" s="17"/>
      <c r="KZ168" s="17"/>
      <c r="LA168" s="17"/>
      <c r="LB168" s="17"/>
      <c r="LC168" s="17"/>
      <c r="LD168" s="17"/>
      <c r="LE168" s="17"/>
      <c r="LF168" s="17"/>
      <c r="LG168" s="17"/>
      <c r="LH168" s="17"/>
      <c r="LI168" s="17"/>
      <c r="LJ168" s="17"/>
      <c r="LK168" s="17"/>
      <c r="LL168" s="17"/>
      <c r="LM168" s="17"/>
      <c r="LN168" s="17"/>
      <c r="LO168" s="17"/>
      <c r="LP168" s="17"/>
      <c r="LQ168" s="17"/>
      <c r="LR168" s="17"/>
      <c r="LS168" s="17"/>
      <c r="LT168" s="17"/>
      <c r="LU168" s="17"/>
      <c r="LV168" s="17"/>
      <c r="LW168" s="17"/>
      <c r="LX168" s="17"/>
      <c r="LY168" s="17"/>
      <c r="LZ168" s="17"/>
      <c r="MA168" s="17"/>
      <c r="MB168" s="17"/>
      <c r="MC168" s="17"/>
      <c r="MD168" s="17"/>
      <c r="ME168" s="17"/>
      <c r="MF168" s="17"/>
      <c r="MG168" s="17"/>
      <c r="MH168" s="17"/>
      <c r="MI168" s="17"/>
      <c r="MJ168" s="17"/>
      <c r="MK168" s="17"/>
      <c r="ML168" s="17"/>
      <c r="MM168" s="17"/>
      <c r="MN168" s="17"/>
      <c r="MO168" s="17"/>
      <c r="MP168" s="17"/>
      <c r="MQ168" s="17"/>
      <c r="MR168" s="17"/>
      <c r="MS168" s="17"/>
      <c r="MT168" s="17"/>
      <c r="MU168" s="17"/>
      <c r="MV168" s="17"/>
      <c r="MW168" s="17"/>
      <c r="MX168" s="17"/>
      <c r="MY168" s="17"/>
      <c r="MZ168" s="17"/>
      <c r="NA168" s="17"/>
      <c r="NB168" s="17"/>
      <c r="NC168" s="17"/>
      <c r="ND168" s="17"/>
      <c r="NE168" s="17"/>
      <c r="NF168" s="17"/>
      <c r="NG168" s="17"/>
      <c r="NH168" s="17"/>
      <c r="NI168" s="17"/>
      <c r="NJ168" s="17"/>
      <c r="NK168" s="17"/>
      <c r="NL168" s="17"/>
      <c r="NM168" s="17"/>
      <c r="NN168" s="17"/>
      <c r="NO168" s="17"/>
      <c r="NP168" s="17"/>
      <c r="NQ168" s="17"/>
      <c r="NR168" s="17"/>
      <c r="NS168" s="17"/>
      <c r="NT168" s="17"/>
      <c r="NU168" s="17"/>
      <c r="NV168" s="17"/>
      <c r="NW168" s="17"/>
      <c r="NX168" s="17"/>
      <c r="NY168" s="17"/>
      <c r="NZ168" s="17"/>
      <c r="OA168" s="17"/>
      <c r="OB168" s="17"/>
      <c r="OC168" s="17"/>
      <c r="OD168" s="17"/>
      <c r="OE168" s="17"/>
      <c r="OF168" s="14" t="s">
        <v>2644</v>
      </c>
      <c r="OG168" s="17"/>
      <c r="OH168" s="17"/>
      <c r="OI168" s="17"/>
      <c r="OJ168" s="17"/>
      <c r="OK168" s="17"/>
      <c r="OL168" s="17"/>
      <c r="OM168" s="17"/>
      <c r="ON168" s="17"/>
      <c r="OO168" s="17"/>
      <c r="OP168" s="17"/>
      <c r="OQ168" s="17"/>
      <c r="OR168" s="17"/>
      <c r="OS168" s="17"/>
      <c r="OT168" s="17"/>
      <c r="OU168" s="17"/>
      <c r="OV168" s="17"/>
      <c r="OW168" s="17"/>
      <c r="OX168" s="17"/>
      <c r="OY168" s="17"/>
      <c r="OZ168" s="17"/>
      <c r="PA168" s="17"/>
      <c r="PB168" s="17"/>
      <c r="PC168" s="17"/>
      <c r="PD168" s="14" t="s">
        <v>840</v>
      </c>
      <c r="PE168" s="17"/>
      <c r="PF168" s="17"/>
      <c r="PG168" s="17"/>
      <c r="PH168" s="17"/>
      <c r="PI168" s="17"/>
      <c r="PJ168" s="17"/>
      <c r="PK168" s="17"/>
      <c r="PL168" s="17"/>
      <c r="PM168" s="17"/>
      <c r="PN168" s="17"/>
      <c r="PO168" s="17"/>
      <c r="PP168" s="17"/>
      <c r="PQ168" s="17"/>
      <c r="PR168" s="17"/>
      <c r="PS168" s="17"/>
      <c r="PT168" s="17"/>
      <c r="PU168" s="17"/>
      <c r="PV168" s="17"/>
      <c r="PW168" s="17"/>
      <c r="PX168" s="17"/>
      <c r="PY168" s="17"/>
      <c r="PZ168" s="17"/>
      <c r="QA168" s="17"/>
      <c r="QB168" s="17"/>
      <c r="QC168" s="17"/>
      <c r="QD168" s="17"/>
      <c r="QE168" s="17"/>
      <c r="QF168" s="17"/>
      <c r="QG168" s="17"/>
      <c r="QH168" s="17"/>
      <c r="QI168" s="17"/>
      <c r="QJ168" s="17"/>
      <c r="QK168" s="17"/>
      <c r="QL168" s="17"/>
      <c r="QM168" s="17"/>
      <c r="QN168" s="17"/>
      <c r="QO168" s="17"/>
      <c r="QP168" s="17"/>
      <c r="QQ168" s="17"/>
      <c r="QR168" s="17"/>
      <c r="QS168" s="17"/>
      <c r="QT168" s="17"/>
      <c r="QU168" s="17"/>
      <c r="QV168" s="17"/>
      <c r="QW168" s="17"/>
      <c r="QX168" s="17"/>
      <c r="QY168" s="17"/>
      <c r="QZ168" s="17"/>
      <c r="RA168" s="17"/>
      <c r="RB168" s="17"/>
      <c r="RC168" s="17"/>
      <c r="RD168" s="17"/>
      <c r="RE168" s="17"/>
      <c r="RF168" s="17"/>
      <c r="RG168" s="17"/>
      <c r="RH168" s="17"/>
      <c r="RI168" s="17"/>
      <c r="RJ168" s="17"/>
      <c r="RK168" s="17"/>
      <c r="RL168" s="17"/>
      <c r="RM168" s="17"/>
      <c r="RN168" s="17"/>
      <c r="RO168" s="17"/>
      <c r="RP168" s="17"/>
      <c r="RQ168" s="17"/>
      <c r="RR168" s="17"/>
      <c r="RS168" s="17"/>
      <c r="RT168" s="17"/>
      <c r="RU168" s="17"/>
      <c r="RV168" s="17"/>
      <c r="RW168" s="17"/>
      <c r="RX168" s="17"/>
      <c r="RY168" s="17"/>
      <c r="RZ168" s="17"/>
      <c r="SA168" s="17"/>
      <c r="SB168" s="17"/>
      <c r="SC168" s="17"/>
      <c r="SD168" s="17"/>
      <c r="SE168" s="17"/>
      <c r="SF168" s="17"/>
      <c r="SG168" s="17"/>
      <c r="SH168" s="17"/>
      <c r="SI168" s="17"/>
      <c r="SJ168" s="17"/>
      <c r="SK168" s="17"/>
      <c r="SL168" s="17"/>
      <c r="SM168" s="17"/>
      <c r="SN168" s="17"/>
      <c r="SO168" s="17"/>
      <c r="SP168" s="17"/>
      <c r="SQ168" s="17"/>
      <c r="SR168" s="17"/>
      <c r="SS168" s="17"/>
      <c r="ST168" s="17"/>
      <c r="SU168" s="17"/>
      <c r="SV168" s="17"/>
      <c r="SW168" s="17"/>
      <c r="SX168" s="17"/>
      <c r="SY168" s="17"/>
      <c r="SZ168" s="17"/>
      <c r="TA168" s="17"/>
      <c r="TB168" s="16">
        <v>2.623</v>
      </c>
      <c r="TC168" s="16">
        <v>0.542</v>
      </c>
      <c r="TD168" s="17"/>
      <c r="TE168" s="17"/>
      <c r="TF168" s="17"/>
      <c r="TG168" s="17"/>
      <c r="TH168" s="17"/>
      <c r="TI168" s="17"/>
      <c r="TJ168" s="17"/>
      <c r="TK168" s="17"/>
      <c r="TL168" s="17"/>
      <c r="TM168" s="17"/>
      <c r="TN168" s="17"/>
      <c r="TO168" s="17"/>
      <c r="TP168" s="17"/>
      <c r="TQ168" s="17"/>
      <c r="TR168" s="17"/>
      <c r="TS168" s="17"/>
      <c r="TT168" s="17"/>
      <c r="TU168" s="17"/>
      <c r="TV168" s="17"/>
      <c r="TW168" s="17"/>
      <c r="TX168" s="17"/>
      <c r="TY168" s="17"/>
      <c r="TZ168" s="17"/>
      <c r="UA168" s="17"/>
      <c r="UB168" s="17"/>
      <c r="UC168" s="17"/>
      <c r="UD168" s="17"/>
      <c r="UE168" s="17"/>
      <c r="UF168" s="17"/>
      <c r="UG168" s="17"/>
      <c r="UH168" s="17"/>
      <c r="UI168" s="17"/>
      <c r="UJ168" s="17"/>
      <c r="UK168" s="17"/>
      <c r="UL168" s="17"/>
      <c r="UM168" s="17"/>
      <c r="UN168" s="17"/>
      <c r="UO168" s="17"/>
      <c r="UP168" s="17"/>
      <c r="UQ168" s="17"/>
      <c r="UR168" s="17"/>
      <c r="US168" s="17"/>
      <c r="UT168" s="17"/>
      <c r="UU168" s="17"/>
      <c r="UV168" s="17"/>
      <c r="UW168" s="17"/>
      <c r="UX168" s="17"/>
      <c r="UY168" s="17"/>
      <c r="UZ168" s="17"/>
      <c r="VA168" s="17"/>
      <c r="VB168" s="17"/>
      <c r="VC168" s="17"/>
      <c r="VD168" s="17"/>
      <c r="VE168" s="17"/>
      <c r="VF168" s="17"/>
      <c r="VG168" s="17"/>
      <c r="VH168" s="17"/>
      <c r="VI168" s="17"/>
      <c r="VJ168" s="17"/>
      <c r="VK168" s="17"/>
      <c r="VL168" s="17"/>
      <c r="VM168" s="17"/>
      <c r="VN168" s="17"/>
      <c r="VO168" s="17"/>
      <c r="VP168" s="17"/>
      <c r="VQ168" s="17"/>
      <c r="VR168" s="17"/>
      <c r="VS168" s="17"/>
      <c r="VT168" s="17"/>
      <c r="VU168" s="17"/>
      <c r="VV168" s="17"/>
      <c r="VW168" s="17"/>
      <c r="VX168" s="17"/>
      <c r="VY168" s="17"/>
      <c r="VZ168" s="17"/>
      <c r="WA168" s="17"/>
      <c r="WB168" s="17"/>
      <c r="WC168" s="17"/>
      <c r="WD168" s="17"/>
      <c r="WE168" s="17"/>
      <c r="WF168" s="17"/>
      <c r="WG168" s="17"/>
      <c r="WH168" s="17"/>
      <c r="WI168" s="17"/>
      <c r="WJ168" s="17"/>
      <c r="WK168" s="17"/>
      <c r="WL168" s="17"/>
      <c r="WM168" s="17"/>
      <c r="WN168" s="17"/>
      <c r="WO168" s="17"/>
      <c r="WP168" s="17"/>
      <c r="WQ168" s="17"/>
      <c r="WR168" s="17"/>
      <c r="WS168" s="17"/>
      <c r="WT168" s="17"/>
      <c r="WU168" s="17"/>
      <c r="WV168" s="17"/>
      <c r="WW168" s="17"/>
      <c r="WX168" s="17"/>
      <c r="WY168" s="17"/>
      <c r="WZ168" s="17"/>
      <c r="XA168" s="17"/>
      <c r="XB168" s="17"/>
      <c r="XC168" s="17"/>
      <c r="XD168" s="17"/>
      <c r="XE168" s="17"/>
      <c r="XF168" s="17"/>
      <c r="XG168" s="17"/>
      <c r="XH168" s="17"/>
      <c r="XI168" s="17"/>
      <c r="XJ168" s="17"/>
      <c r="XK168" s="17"/>
      <c r="XL168" s="17"/>
      <c r="XM168" s="17"/>
      <c r="XN168" s="17"/>
      <c r="XO168" s="17"/>
      <c r="XP168" s="17"/>
      <c r="XQ168" s="17"/>
      <c r="XR168" s="17"/>
      <c r="XS168" s="17"/>
      <c r="XT168" s="17"/>
      <c r="XU168" s="17"/>
      <c r="XV168" s="17"/>
      <c r="XW168" s="17"/>
      <c r="XX168" s="17"/>
      <c r="XY168" s="17"/>
      <c r="XZ168" s="17"/>
      <c r="YA168" s="17"/>
      <c r="YB168" s="17"/>
      <c r="YC168" s="17"/>
      <c r="YD168" s="17"/>
      <c r="YE168" s="17"/>
      <c r="YF168" s="17"/>
      <c r="YG168" s="17"/>
      <c r="YH168" s="17"/>
      <c r="YI168" s="17"/>
      <c r="YJ168" s="17"/>
      <c r="YK168" s="17"/>
      <c r="YL168" s="17"/>
      <c r="YM168" s="17"/>
      <c r="YN168" s="17"/>
      <c r="YO168" s="17"/>
      <c r="YP168" s="17"/>
      <c r="YQ168" s="17"/>
      <c r="YR168" s="17"/>
      <c r="YS168" s="17"/>
      <c r="YT168" s="17"/>
      <c r="YU168" s="17"/>
      <c r="YV168" s="17"/>
      <c r="YW168" s="17"/>
      <c r="YX168" s="17"/>
      <c r="YY168" s="17"/>
      <c r="YZ168" s="17"/>
      <c r="ZA168" s="17"/>
      <c r="ZB168" s="17"/>
      <c r="ZC168" s="17"/>
      <c r="ZD168" s="17"/>
      <c r="ZE168" s="17"/>
      <c r="ZF168" s="17"/>
      <c r="ZG168" s="17"/>
      <c r="ZH168" s="17"/>
      <c r="ZI168" s="17"/>
      <c r="ZJ168" s="17"/>
      <c r="ZK168" s="17"/>
      <c r="ZL168" s="17"/>
      <c r="ZM168" s="17"/>
      <c r="ZN168" s="17"/>
      <c r="ZO168" s="17"/>
      <c r="ZP168" s="17"/>
      <c r="ZQ168" s="17"/>
      <c r="ZR168" s="17"/>
      <c r="ZS168" s="17"/>
      <c r="ZT168" s="17"/>
      <c r="ZU168" s="17"/>
      <c r="ZV168" s="17"/>
      <c r="ZW168" s="17"/>
      <c r="ZX168" s="17"/>
      <c r="ZY168" s="17"/>
      <c r="ZZ168" s="17"/>
      <c r="AAA168" s="17"/>
      <c r="AAB168" s="17"/>
      <c r="AAC168" s="17"/>
      <c r="AAD168" s="17"/>
      <c r="AAE168" s="17"/>
      <c r="AAF168" s="17"/>
      <c r="AAG168" s="17"/>
      <c r="AAH168" s="17"/>
      <c r="AAI168" s="17"/>
      <c r="AAJ168" s="17"/>
      <c r="AAK168" s="17"/>
      <c r="AAL168" s="17"/>
      <c r="AAM168" s="17"/>
      <c r="AAN168" s="17"/>
      <c r="AAO168" s="17"/>
      <c r="AAP168" s="17"/>
      <c r="AAQ168" s="17"/>
      <c r="AAR168" s="17"/>
      <c r="AAS168" s="17"/>
      <c r="AAT168" s="17"/>
      <c r="AAU168" s="17"/>
      <c r="AAV168" s="17"/>
      <c r="AAW168" s="17"/>
      <c r="AAX168" s="17"/>
      <c r="AAY168" s="17"/>
      <c r="AAZ168" s="17"/>
      <c r="ABA168" s="17"/>
      <c r="ABB168" s="17"/>
      <c r="ABC168" s="17"/>
      <c r="ABD168" s="17"/>
      <c r="ABE168" s="17"/>
      <c r="ABF168" s="17"/>
      <c r="ABG168" s="17"/>
      <c r="ABH168" s="17"/>
      <c r="ABI168" s="17"/>
      <c r="ABJ168" s="17"/>
      <c r="ABK168" s="17"/>
      <c r="ABL168" s="17"/>
      <c r="ABM168" s="17"/>
      <c r="ABN168" s="17"/>
      <c r="ABO168" s="17"/>
      <c r="ABP168" s="17"/>
      <c r="ABQ168" s="17"/>
      <c r="ABR168" s="17"/>
      <c r="ABS168" s="17"/>
      <c r="ABT168" s="17"/>
      <c r="ABU168" s="17"/>
      <c r="ABV168" s="17"/>
      <c r="ABW168" s="17"/>
      <c r="ABX168" s="17"/>
      <c r="ABY168" s="17"/>
      <c r="ABZ168" s="17"/>
      <c r="ACA168" s="17"/>
      <c r="ACB168" s="17"/>
      <c r="ACC168" s="17"/>
      <c r="ACD168" s="17"/>
      <c r="ACE168" s="17"/>
      <c r="ACF168" s="17"/>
      <c r="ACG168" s="17"/>
      <c r="ACH168" s="17"/>
      <c r="ACI168" s="17"/>
      <c r="ACJ168" s="17"/>
      <c r="ACK168" s="17"/>
      <c r="ACL168" s="17"/>
      <c r="ACM168" s="17"/>
      <c r="ACN168" s="17"/>
      <c r="ACO168" s="17"/>
      <c r="ACP168" s="17"/>
      <c r="ACQ168" s="17"/>
      <c r="ACR168" s="17"/>
      <c r="ACS168" s="17"/>
      <c r="ACT168" s="17"/>
      <c r="ACU168" s="17"/>
      <c r="ACV168" s="17"/>
      <c r="ACW168" s="17"/>
      <c r="ACX168" s="17"/>
      <c r="ACY168" s="17"/>
      <c r="ACZ168" s="17"/>
      <c r="ADA168" s="17"/>
      <c r="ADB168" s="17"/>
      <c r="ADC168" s="17"/>
      <c r="ADD168" s="17"/>
      <c r="ADE168" s="17"/>
      <c r="ADF168" s="17"/>
      <c r="ADG168" s="17"/>
      <c r="ADH168" s="17"/>
      <c r="ADI168" s="17"/>
      <c r="ADJ168" s="17"/>
      <c r="ADK168" s="17"/>
      <c r="ADL168" s="17"/>
      <c r="ADM168" s="17"/>
      <c r="ADN168" s="17"/>
      <c r="ADO168" s="17"/>
      <c r="ADP168" s="17"/>
      <c r="ADQ168" s="17"/>
      <c r="ADR168" s="17"/>
      <c r="ADS168" s="17"/>
      <c r="ADT168" s="17"/>
      <c r="ADU168" s="17"/>
      <c r="ADV168" s="17"/>
      <c r="ADW168" s="17"/>
      <c r="ADX168" s="17"/>
      <c r="ADY168" s="17"/>
      <c r="ADZ168" s="17"/>
      <c r="AEA168" s="17"/>
      <c r="AEB168" s="17"/>
      <c r="AEC168" s="17"/>
      <c r="AED168" s="17"/>
      <c r="AEE168" s="17"/>
      <c r="AEF168" s="17"/>
      <c r="AEG168" s="17"/>
      <c r="AEH168" s="17"/>
      <c r="AEI168" s="17"/>
      <c r="AEJ168" s="17"/>
      <c r="AEK168" s="17"/>
      <c r="AEL168" s="17"/>
      <c r="AEM168" s="17"/>
      <c r="AEN168" s="17"/>
      <c r="AEO168" s="17"/>
      <c r="AEP168" s="17"/>
      <c r="AEQ168" s="17"/>
      <c r="AER168" s="17"/>
      <c r="AES168" s="17"/>
      <c r="AET168" s="17"/>
      <c r="AEU168" s="17"/>
      <c r="AEV168" s="17"/>
      <c r="AEW168" s="17"/>
      <c r="AEX168" s="17"/>
      <c r="AEY168" s="17"/>
      <c r="AEZ168" s="17"/>
      <c r="AFA168" s="17"/>
      <c r="AFB168" s="17"/>
      <c r="AFC168" s="17"/>
      <c r="AFD168" s="17"/>
      <c r="AFE168" s="17"/>
      <c r="AFF168" s="17"/>
      <c r="AFG168" s="17"/>
      <c r="AFH168" s="17"/>
      <c r="AFI168" s="17"/>
      <c r="AFJ168" s="17"/>
      <c r="AFK168" s="17"/>
      <c r="AFL168" s="17"/>
      <c r="AFM168" s="17"/>
      <c r="AFN168" s="17"/>
      <c r="AFO168" s="17"/>
      <c r="AFP168" s="17"/>
      <c r="AFQ168" s="17"/>
      <c r="AFR168" s="17"/>
      <c r="AFS168" s="17"/>
      <c r="AFT168" s="17"/>
      <c r="AFU168" s="17"/>
      <c r="AFV168" s="17"/>
      <c r="AFW168" s="17"/>
      <c r="AFX168" s="17"/>
      <c r="AFY168" s="17"/>
      <c r="AFZ168" s="17"/>
      <c r="AGA168" s="17"/>
      <c r="AGB168" s="17"/>
      <c r="AGC168" s="17"/>
      <c r="AGD168" s="17"/>
      <c r="AGE168" s="17"/>
      <c r="AGF168" s="17"/>
      <c r="AGG168" s="17"/>
      <c r="AGH168" s="17"/>
      <c r="AGI168" s="17"/>
      <c r="AGJ168" s="17"/>
      <c r="AGK168" s="17"/>
      <c r="AGL168" s="17"/>
      <c r="AGM168" s="17"/>
      <c r="AGN168" s="17"/>
      <c r="AGO168" s="17"/>
      <c r="AGP168" s="17"/>
      <c r="AGQ168" s="17"/>
      <c r="AGR168" s="17"/>
      <c r="AGS168" s="17"/>
      <c r="AGT168" s="17"/>
      <c r="AGU168" s="17"/>
      <c r="AGV168" s="17"/>
      <c r="AGW168" s="17"/>
      <c r="AGX168" s="17"/>
      <c r="AGY168" s="17"/>
      <c r="AGZ168" s="17"/>
      <c r="AHA168" s="17"/>
      <c r="AHB168" s="17"/>
      <c r="AHC168" s="17"/>
      <c r="AHD168" s="17"/>
      <c r="AHE168" s="17"/>
      <c r="AHF168" s="17"/>
      <c r="AHG168" s="17"/>
      <c r="AHH168" s="17"/>
      <c r="AHI168" s="17"/>
      <c r="AHJ168" s="17"/>
      <c r="AHK168" s="17"/>
      <c r="AHL168" s="17"/>
      <c r="AHM168" s="17"/>
      <c r="AHN168" s="17"/>
      <c r="AHO168" s="17"/>
      <c r="AHP168" s="17"/>
      <c r="AHQ168" s="17"/>
      <c r="AHR168" s="17"/>
      <c r="AHS168" s="17"/>
      <c r="AHT168" s="17"/>
      <c r="AHU168" s="17"/>
      <c r="AHV168" s="17"/>
      <c r="AHW168" s="17"/>
      <c r="AHX168" s="17"/>
      <c r="AHY168" s="17"/>
      <c r="AHZ168" s="17"/>
      <c r="AIA168" s="17"/>
      <c r="AIB168" s="17"/>
      <c r="AIC168" s="17"/>
      <c r="AID168" s="17"/>
      <c r="AIE168" s="17"/>
      <c r="AIF168" s="17"/>
      <c r="AIG168" s="17"/>
      <c r="AIH168" s="17"/>
      <c r="AII168" s="17"/>
      <c r="AIJ168" s="17"/>
      <c r="AIK168" s="17"/>
      <c r="AIL168" s="17"/>
      <c r="AIM168" s="17"/>
      <c r="AIN168" s="17"/>
      <c r="AIO168" s="17"/>
      <c r="AIP168" s="17"/>
      <c r="AIQ168" s="17"/>
      <c r="AIR168" s="17"/>
      <c r="AIS168" s="17"/>
      <c r="AIT168" s="17"/>
      <c r="AIU168" s="17"/>
      <c r="AIV168" s="17"/>
      <c r="AIW168" s="17"/>
      <c r="AIX168" s="17"/>
      <c r="AIY168" s="17"/>
      <c r="AIZ168" s="17"/>
      <c r="AJA168" s="17"/>
      <c r="AJB168" s="17"/>
      <c r="AJC168" s="17"/>
      <c r="AJD168" s="17"/>
      <c r="AJE168" s="17"/>
      <c r="AJF168" s="17"/>
      <c r="AJG168" s="17"/>
      <c r="AJH168" s="17"/>
      <c r="AJI168" s="17"/>
      <c r="AJJ168" s="17"/>
      <c r="AJK168" s="17"/>
      <c r="AJL168" s="17"/>
      <c r="AJM168" s="17"/>
      <c r="AJN168" s="17"/>
      <c r="AJO168" s="17"/>
      <c r="AJP168" s="17"/>
      <c r="AJQ168" s="17"/>
      <c r="AJR168" s="17"/>
      <c r="AJS168" s="17"/>
      <c r="AJT168" s="17"/>
      <c r="AJU168" s="17"/>
      <c r="AJV168" s="17"/>
      <c r="AJW168" s="17"/>
      <c r="AJX168" s="17"/>
      <c r="AJY168" s="17"/>
      <c r="AJZ168" s="17"/>
      <c r="AKA168" s="17"/>
      <c r="AKB168" s="17"/>
      <c r="AKC168" s="17"/>
      <c r="AKD168" s="17"/>
      <c r="AKE168" s="17"/>
      <c r="AKF168" s="17"/>
      <c r="AKG168" s="17"/>
      <c r="AKH168" s="17"/>
      <c r="AKI168" s="17"/>
      <c r="AKJ168" s="17"/>
      <c r="AKK168" s="17"/>
      <c r="AKL168" s="17"/>
      <c r="AKM168" s="17"/>
      <c r="AKN168" s="17"/>
      <c r="AKO168" s="17"/>
      <c r="AKP168" s="17"/>
      <c r="AKQ168" s="17"/>
      <c r="AKR168" s="17"/>
      <c r="AKS168" s="17"/>
      <c r="AKT168" s="17"/>
      <c r="AKU168" s="17"/>
      <c r="AKV168" s="17"/>
      <c r="AKW168" s="17"/>
      <c r="AKX168" s="17"/>
      <c r="AKY168" s="17"/>
      <c r="AKZ168" s="17"/>
      <c r="ALA168" s="17"/>
      <c r="ALB168" s="17"/>
      <c r="ALC168" s="17"/>
      <c r="ALD168" s="17"/>
      <c r="ALE168" s="17"/>
      <c r="ALF168" s="17"/>
      <c r="ALG168" s="17"/>
      <c r="ALH168" s="17"/>
      <c r="ALI168" s="17"/>
      <c r="ALJ168" s="17"/>
      <c r="ALK168" s="17"/>
      <c r="ALL168" s="17"/>
      <c r="ALM168" s="17"/>
      <c r="ALN168" s="17"/>
      <c r="ALO168" s="17"/>
      <c r="ALP168" s="17"/>
      <c r="ALQ168" s="17"/>
      <c r="ALR168" s="17"/>
      <c r="ALS168" s="17"/>
      <c r="ALT168" s="17"/>
      <c r="ALU168" s="17"/>
      <c r="ALV168" s="17"/>
      <c r="ALW168" s="17"/>
      <c r="ALX168" s="17"/>
      <c r="ALY168" s="17"/>
      <c r="ALZ168" s="17"/>
      <c r="AMA168" s="17"/>
      <c r="AMB168" s="17"/>
      <c r="AMC168" s="17"/>
      <c r="AMD168" s="17"/>
      <c r="AME168" s="17"/>
      <c r="AMF168" s="17"/>
      <c r="AMG168" s="17"/>
      <c r="AMH168" s="17"/>
      <c r="AMI168" s="17"/>
      <c r="AMJ168" s="17"/>
      <c r="AMK168" s="17"/>
      <c r="AML168" s="17"/>
      <c r="AMM168" s="17"/>
      <c r="AMN168" s="17"/>
      <c r="AMO168" s="17"/>
      <c r="AMP168" s="17"/>
      <c r="AMQ168" s="17"/>
      <c r="AMR168" s="17"/>
      <c r="AMS168" s="17"/>
      <c r="AMT168" s="17"/>
      <c r="AMU168" s="17"/>
      <c r="AMV168" s="17"/>
      <c r="AMW168" s="17"/>
      <c r="AMX168" s="17"/>
      <c r="AMY168" s="17"/>
      <c r="AMZ168" s="17"/>
      <c r="ANA168" s="17"/>
      <c r="ANB168" s="17"/>
      <c r="ANC168" s="17"/>
      <c r="AND168" s="17"/>
      <c r="ANE168" s="17"/>
      <c r="ANF168" s="17"/>
      <c r="ANG168" s="17"/>
      <c r="ANH168" s="17"/>
      <c r="ANI168" s="17"/>
      <c r="ANJ168" s="17"/>
      <c r="ANK168" s="17"/>
      <c r="ANL168" s="17"/>
      <c r="ANM168" s="17"/>
      <c r="ANN168" s="17"/>
      <c r="ANO168" s="17"/>
      <c r="ANP168" s="17"/>
      <c r="ANQ168" s="17"/>
      <c r="ANR168" s="17"/>
      <c r="ANS168" s="17"/>
      <c r="ANT168" s="17"/>
      <c r="ANU168" s="17"/>
      <c r="ANV168" s="17"/>
      <c r="ANW168" s="17"/>
      <c r="ANX168" s="17"/>
      <c r="ANY168" s="17"/>
      <c r="ANZ168" s="17"/>
      <c r="AOA168" s="17"/>
      <c r="AOB168" s="17"/>
      <c r="AOC168" s="17"/>
      <c r="AOD168" s="17"/>
      <c r="AOE168" s="17"/>
      <c r="AOF168" s="17"/>
      <c r="AOG168" s="17"/>
      <c r="AOH168" s="17"/>
      <c r="AOI168" s="17"/>
      <c r="AOJ168" s="17"/>
      <c r="AOK168" s="17"/>
      <c r="AOL168" s="17"/>
      <c r="AOM168" s="17"/>
      <c r="AON168" s="17"/>
      <c r="AOO168" s="17"/>
      <c r="AOP168" s="17"/>
      <c r="AOQ168" s="17"/>
      <c r="AOR168" s="17"/>
      <c r="AOS168" s="17"/>
      <c r="AOT168" s="17"/>
      <c r="AOU168" s="17"/>
      <c r="AOV168" s="17"/>
      <c r="AOW168" s="17"/>
      <c r="AOX168" s="17"/>
      <c r="AOY168" s="17"/>
      <c r="AOZ168" s="17"/>
      <c r="APA168" s="17"/>
      <c r="APB168" s="17"/>
      <c r="APC168" s="17"/>
      <c r="APD168" s="17"/>
      <c r="APE168" s="17"/>
      <c r="APF168" s="17"/>
      <c r="APG168" s="17"/>
      <c r="APH168" s="17"/>
      <c r="API168" s="17"/>
      <c r="APJ168" s="17"/>
      <c r="APK168" s="17"/>
      <c r="APL168" s="17"/>
      <c r="APM168" s="17"/>
      <c r="APN168" s="17"/>
      <c r="APO168" s="17"/>
      <c r="APP168" s="17"/>
      <c r="APQ168" s="17"/>
      <c r="APR168" s="17"/>
      <c r="APS168" s="17"/>
      <c r="APT168" s="17"/>
      <c r="APU168" s="17"/>
      <c r="APV168" s="17"/>
      <c r="APW168" s="17"/>
      <c r="APX168" s="17"/>
      <c r="APY168" s="17"/>
      <c r="APZ168" s="17"/>
      <c r="AQA168" s="17"/>
      <c r="AQB168" s="17"/>
      <c r="AQC168" s="17"/>
      <c r="AQD168" s="17"/>
      <c r="AQE168" s="17"/>
      <c r="AQF168" s="17"/>
      <c r="AQG168" s="17"/>
      <c r="AQH168" s="17"/>
      <c r="AQI168" s="17"/>
      <c r="AQJ168" s="17"/>
      <c r="AQK168" s="17"/>
      <c r="AQL168" s="17"/>
      <c r="AQM168" s="17"/>
      <c r="AQN168" s="17"/>
      <c r="AQO168" s="17"/>
      <c r="AQP168" s="17"/>
      <c r="AQQ168" s="14" t="s">
        <v>4015</v>
      </c>
      <c r="AQT168" s="17"/>
      <c r="AQU168" s="17"/>
      <c r="AQV168" s="17"/>
      <c r="AQW168" s="17"/>
      <c r="AQX168" s="17"/>
      <c r="AQY168" s="17"/>
      <c r="AQZ168" s="17"/>
      <c r="ARA168" s="17"/>
      <c r="ARB168" s="17"/>
      <c r="ARC168" s="17"/>
      <c r="ARD168" s="17"/>
      <c r="ARE168" s="14" t="s">
        <v>4016</v>
      </c>
      <c r="ARG168" s="17"/>
      <c r="ARH168" s="17"/>
      <c r="ARI168" s="17"/>
      <c r="ARJ168" s="17"/>
      <c r="ARK168" s="17"/>
      <c r="ARL168" s="17"/>
      <c r="ARM168" s="17"/>
      <c r="ARN168" s="17"/>
      <c r="ARO168" s="17"/>
      <c r="ARP168" s="17"/>
      <c r="ARQ168" s="17"/>
      <c r="ARR168" s="17"/>
      <c r="ARS168" s="17"/>
      <c r="ART168" s="17"/>
      <c r="ARU168" s="17"/>
      <c r="ARV168" s="17"/>
      <c r="ARW168" s="17"/>
      <c r="ARX168" s="17"/>
      <c r="ARY168" s="17"/>
      <c r="ARZ168" s="17"/>
      <c r="ASA168" s="17"/>
      <c r="ASB168" s="17"/>
      <c r="ASC168" s="17"/>
      <c r="ASD168" s="17"/>
      <c r="ASE168" s="17"/>
      <c r="ASF168" s="17"/>
      <c r="ASG168" s="17"/>
      <c r="ASH168" s="17"/>
      <c r="ASI168" s="17"/>
      <c r="ASJ168" s="17"/>
      <c r="ASK168" s="17"/>
      <c r="ASL168" s="17"/>
      <c r="ASM168" s="17"/>
      <c r="ASN168" s="17"/>
      <c r="ASO168" s="17"/>
      <c r="ASP168" s="17"/>
      <c r="ASQ168" s="17"/>
      <c r="ASR168" s="17"/>
      <c r="ASS168" s="17"/>
      <c r="AST168" s="17"/>
      <c r="ASU168" s="17"/>
      <c r="ASV168" s="17"/>
      <c r="ASW168" s="17"/>
      <c r="ASX168" s="17"/>
      <c r="ASY168" s="17"/>
      <c r="ASZ168" s="17"/>
      <c r="ATA168" s="17"/>
      <c r="ATB168" s="17"/>
      <c r="ATC168" s="17"/>
      <c r="ATD168" s="17"/>
      <c r="ATE168" s="17"/>
      <c r="ATF168" s="17"/>
      <c r="ATG168" s="17"/>
      <c r="ATH168" s="17"/>
      <c r="ATI168" s="17"/>
      <c r="ATJ168" s="17"/>
      <c r="ATK168" s="17"/>
      <c r="ATL168" s="17"/>
      <c r="ATM168" s="17"/>
      <c r="ATN168" s="17"/>
      <c r="ATO168" s="17"/>
      <c r="ATP168" s="17"/>
      <c r="ATQ168" s="17"/>
      <c r="ATR168" s="17"/>
      <c r="ATS168" s="17"/>
      <c r="ATT168" s="17"/>
      <c r="ATU168" s="17"/>
      <c r="ATV168" s="17"/>
      <c r="ATW168" s="17"/>
      <c r="ATX168" s="17"/>
      <c r="ATY168" s="17"/>
      <c r="ATZ168" s="17"/>
      <c r="AUA168" s="17"/>
      <c r="AUB168" s="17"/>
      <c r="AUC168" s="17"/>
      <c r="AUD168" s="17"/>
      <c r="AUE168" s="17"/>
      <c r="AUF168" s="17"/>
      <c r="AUG168" s="17"/>
      <c r="AUH168" s="17"/>
      <c r="AUI168" s="17"/>
      <c r="AUJ168" s="17"/>
      <c r="AUK168" s="17"/>
      <c r="AUL168" s="17"/>
      <c r="AUM168" s="17"/>
      <c r="AUN168" s="17"/>
      <c r="AUO168" s="17"/>
      <c r="AUP168" s="17"/>
      <c r="AUQ168" s="17"/>
      <c r="AUR168" s="17"/>
      <c r="AUS168" s="17"/>
      <c r="AUT168" s="17"/>
      <c r="AUU168" s="17"/>
      <c r="AUV168" s="17"/>
      <c r="AUW168" s="17"/>
      <c r="AUX168" s="17"/>
      <c r="AUY168" s="17"/>
      <c r="AUZ168" s="17"/>
      <c r="AVA168" s="17"/>
      <c r="AVB168" s="17"/>
      <c r="AVC168" s="17"/>
      <c r="AVD168" s="17"/>
      <c r="AVE168" s="17"/>
      <c r="AVF168" s="17"/>
      <c r="AVG168" s="17"/>
      <c r="AVH168" s="17"/>
      <c r="AVI168" s="17"/>
      <c r="AVJ168" s="17"/>
      <c r="AVK168" s="17"/>
      <c r="AVL168" s="17"/>
      <c r="AVM168" s="17"/>
      <c r="AVN168" s="17"/>
      <c r="AVO168" s="17"/>
      <c r="AVP168" s="17"/>
      <c r="AVQ168" s="17"/>
      <c r="AVR168" s="17"/>
      <c r="AVS168" s="17"/>
      <c r="AVT168" s="17"/>
      <c r="AVU168" s="17"/>
      <c r="AVV168" s="17"/>
      <c r="AVW168" s="17"/>
      <c r="AVX168" s="17"/>
      <c r="AVY168" s="17"/>
      <c r="AVZ168" s="17"/>
      <c r="AWA168" s="17"/>
      <c r="AWB168" s="17"/>
      <c r="AWC168" s="17"/>
      <c r="AWD168" s="17"/>
      <c r="AWE168" s="17"/>
      <c r="AWF168" s="17"/>
      <c r="AWG168" s="17"/>
      <c r="AWH168" s="17"/>
      <c r="AWI168" s="17"/>
      <c r="AWJ168" s="17"/>
      <c r="AWK168" s="17"/>
      <c r="AWL168" s="17"/>
      <c r="AWM168" s="17"/>
      <c r="AWN168" s="17"/>
      <c r="AWO168" s="17"/>
      <c r="AWP168" s="17"/>
      <c r="AWQ168" s="17"/>
      <c r="AWR168" s="17"/>
      <c r="AWS168" s="17"/>
      <c r="AWT168" s="17"/>
      <c r="AWU168" s="17"/>
      <c r="AWV168" s="17"/>
      <c r="AWW168" s="17"/>
      <c r="AWX168" s="17"/>
      <c r="AWY168" s="17"/>
      <c r="AWZ168" s="17"/>
      <c r="AXA168" s="17"/>
      <c r="AXB168" s="17"/>
      <c r="AXC168" s="17"/>
      <c r="AXD168" s="17"/>
      <c r="AXE168" s="17"/>
      <c r="AXF168" s="17"/>
      <c r="AXG168" s="17"/>
      <c r="AXH168" s="17"/>
      <c r="AXI168" s="17"/>
      <c r="AXJ168" s="17"/>
      <c r="AXK168" s="17"/>
      <c r="AXL168" s="17"/>
      <c r="AXM168" s="17"/>
      <c r="AXN168" s="17"/>
      <c r="AXO168" s="17"/>
      <c r="AXP168" s="17"/>
      <c r="AXQ168" s="17"/>
      <c r="AXR168" s="17"/>
      <c r="AXS168" s="17"/>
      <c r="AXT168" s="17"/>
      <c r="AXU168" s="17"/>
      <c r="AXV168" s="17"/>
      <c r="AXW168" s="17"/>
      <c r="AXX168" s="17"/>
      <c r="AXY168" s="17"/>
      <c r="AXZ168" s="17"/>
      <c r="AYA168" s="17"/>
      <c r="AYB168" s="17"/>
      <c r="AYC168" s="17"/>
      <c r="AYD168" s="17"/>
      <c r="AYE168" s="17"/>
      <c r="AYF168" s="17"/>
      <c r="AYG168" s="17"/>
      <c r="AYH168" s="17"/>
      <c r="AYI168" s="17"/>
      <c r="AYJ168" s="17"/>
      <c r="AYK168" s="17"/>
      <c r="AYL168" s="17"/>
      <c r="AYM168" s="17"/>
      <c r="AYN168" s="17"/>
      <c r="AYO168" s="17"/>
      <c r="AYP168" s="17"/>
      <c r="AYQ168" s="17"/>
      <c r="AYR168" s="17"/>
      <c r="AYS168" s="17"/>
      <c r="AYT168" s="17"/>
      <c r="AYU168" s="17"/>
      <c r="AYV168" s="17"/>
      <c r="AYW168" s="17"/>
      <c r="AYX168" s="17"/>
      <c r="AYY168" s="17"/>
      <c r="AYZ168" s="17"/>
      <c r="AZA168" s="17"/>
      <c r="AZB168" s="17"/>
      <c r="AZC168" s="17"/>
      <c r="AZD168" s="17"/>
      <c r="AZE168" s="17"/>
      <c r="AZF168" s="17"/>
      <c r="AZG168" s="17"/>
      <c r="AZH168" s="17"/>
      <c r="AZI168" s="17"/>
      <c r="AZJ168" s="17"/>
      <c r="AZK168" s="17"/>
      <c r="AZL168" s="17"/>
      <c r="AZM168" s="17"/>
      <c r="AZN168" s="17"/>
      <c r="AZO168" s="17"/>
      <c r="AZP168" s="17"/>
      <c r="AZQ168" s="17"/>
      <c r="AZR168" s="17"/>
      <c r="AZS168" s="17"/>
      <c r="AZT168" s="17"/>
      <c r="AZU168" s="17"/>
      <c r="AZV168" s="17"/>
      <c r="AZW168" s="17"/>
      <c r="AZX168" s="17"/>
      <c r="AZY168" s="17"/>
      <c r="AZZ168" s="17"/>
      <c r="BAA168" s="17"/>
      <c r="BAB168" s="17"/>
      <c r="BAC168" s="17"/>
      <c r="BAD168" s="17"/>
      <c r="BAE168" s="17"/>
      <c r="BAF168" s="17"/>
      <c r="BAG168" s="17"/>
      <c r="BAH168" s="17"/>
      <c r="BAI168" s="17"/>
      <c r="BAJ168" s="17"/>
      <c r="BAK168" s="17"/>
      <c r="BAL168" s="17"/>
      <c r="BAM168" s="17"/>
      <c r="BAN168" s="17"/>
      <c r="BAO168" s="17"/>
      <c r="BAP168" s="17"/>
      <c r="BAQ168" s="17"/>
      <c r="BAR168" s="17"/>
      <c r="BAS168" s="17"/>
      <c r="BAT168" s="17"/>
      <c r="BAU168" s="17"/>
      <c r="BAV168" s="17"/>
      <c r="BAW168" s="17"/>
      <c r="BAX168" s="17"/>
      <c r="BAY168" s="17"/>
      <c r="BAZ168" s="17"/>
      <c r="BBA168" s="17"/>
      <c r="BBB168" s="17"/>
      <c r="BBC168" s="17"/>
      <c r="BBD168" s="17"/>
      <c r="BBE168" s="17"/>
      <c r="BBF168" s="17"/>
      <c r="BBG168" s="17"/>
      <c r="BBH168" s="17"/>
      <c r="BBI168" s="17"/>
      <c r="BBJ168" s="17"/>
      <c r="BBK168" s="17"/>
      <c r="BBL168" s="17"/>
      <c r="BBM168" s="17"/>
      <c r="BBN168" s="17"/>
      <c r="BBO168" s="17"/>
      <c r="BBP168" s="17"/>
      <c r="BBQ168" s="17"/>
      <c r="BBR168" s="17"/>
      <c r="BBS168" s="17"/>
      <c r="BBT168" s="17"/>
      <c r="BBU168" s="17"/>
      <c r="BBV168" s="17"/>
      <c r="BBW168" s="17"/>
      <c r="BBX168" s="17"/>
      <c r="BBY168" s="17"/>
      <c r="BBZ168" s="17"/>
      <c r="BCA168" s="17"/>
      <c r="BCB168" s="17"/>
      <c r="BCC168" s="17"/>
      <c r="BCD168" s="17"/>
      <c r="BCE168" s="17"/>
      <c r="BCF168" s="17"/>
      <c r="BCG168" s="17"/>
      <c r="BCH168" s="17"/>
      <c r="BCI168" s="17"/>
      <c r="BCJ168" s="17"/>
      <c r="BCK168" s="17"/>
      <c r="BCL168" s="17"/>
      <c r="BCM168" s="17"/>
      <c r="BCN168" s="17"/>
      <c r="BCO168" s="17"/>
      <c r="BCP168" s="17"/>
      <c r="BCQ168" s="17"/>
      <c r="BCR168" s="17"/>
      <c r="BCS168" s="17"/>
      <c r="BCT168" s="17"/>
      <c r="BCU168" s="17"/>
      <c r="BCV168" s="17"/>
      <c r="BCW168" s="17"/>
      <c r="BCX168" s="17"/>
      <c r="BCY168" s="17"/>
      <c r="BCZ168" s="17"/>
      <c r="BDA168" s="17"/>
      <c r="BDB168" s="17"/>
      <c r="BDC168" s="17"/>
      <c r="BDD168" s="17"/>
      <c r="BDE168" s="17"/>
      <c r="BDF168" s="17"/>
      <c r="BDG168" s="17"/>
      <c r="BDH168" s="17"/>
      <c r="BDI168" s="17"/>
      <c r="BDJ168" s="17"/>
      <c r="BDK168" s="17"/>
      <c r="BDL168" s="17"/>
      <c r="BDM168" s="17"/>
      <c r="BDN168" s="17"/>
      <c r="BDO168" s="17"/>
      <c r="BDP168" s="17"/>
      <c r="BDQ168" s="17"/>
      <c r="BDR168" s="17"/>
      <c r="BDS168" s="17"/>
      <c r="BDT168" s="17"/>
      <c r="BDU168" s="17"/>
      <c r="BDV168" s="17"/>
      <c r="BDW168" s="17"/>
      <c r="BDX168" s="17"/>
      <c r="BDY168" s="17"/>
      <c r="BDZ168" s="17"/>
      <c r="BEA168" s="17"/>
      <c r="BEB168" s="17"/>
      <c r="BEC168" s="17"/>
      <c r="BED168" s="17"/>
      <c r="BEE168" s="17"/>
      <c r="BEF168" s="17"/>
      <c r="BEG168" s="17"/>
      <c r="BEH168" s="17"/>
      <c r="BEI168" s="17"/>
      <c r="BEJ168" s="17"/>
      <c r="BEK168" s="17"/>
      <c r="BEL168" s="17"/>
      <c r="BEM168" s="17"/>
      <c r="BEN168" s="17"/>
      <c r="BEO168" s="17"/>
      <c r="BEP168" s="17"/>
      <c r="BEQ168" s="17"/>
      <c r="BER168" s="17"/>
      <c r="BES168" s="17"/>
      <c r="BET168" s="17"/>
      <c r="BEU168" s="17"/>
      <c r="BEV168" s="17"/>
      <c r="BEW168" s="17"/>
      <c r="BEX168" s="17"/>
      <c r="BEY168" s="17"/>
      <c r="BEZ168" s="17"/>
      <c r="BFA168" s="17"/>
      <c r="BFB168" s="17"/>
      <c r="BFC168" s="17"/>
      <c r="BFD168" s="17"/>
      <c r="BFE168" s="17"/>
      <c r="BFF168" s="17"/>
      <c r="BFG168" s="17"/>
      <c r="BFH168" s="17"/>
      <c r="BFI168" s="17"/>
      <c r="BFJ168" s="17"/>
      <c r="BFK168" s="17"/>
      <c r="BFL168" s="17"/>
      <c r="BFM168" s="17"/>
      <c r="BFN168" s="17"/>
      <c r="BFO168" s="17"/>
      <c r="BFP168" s="17"/>
      <c r="BFQ168" s="17"/>
      <c r="BFR168" s="17"/>
      <c r="BFS168" s="17"/>
      <c r="BFT168" s="17"/>
      <c r="BFU168" s="17"/>
      <c r="BFV168" s="17"/>
      <c r="BFW168" s="17"/>
      <c r="BFX168" s="17"/>
      <c r="BFY168" s="17"/>
      <c r="BFZ168" s="17"/>
      <c r="BGA168" s="17"/>
      <c r="BGB168" s="17"/>
      <c r="BGC168" s="17"/>
      <c r="BGD168" s="17"/>
      <c r="BGE168" s="17"/>
      <c r="BGF168" s="17"/>
      <c r="BGG168" s="17"/>
      <c r="BGH168" s="17"/>
      <c r="BGI168" s="17"/>
      <c r="BGJ168" s="17"/>
      <c r="BGK168" s="17"/>
      <c r="BGL168" s="17"/>
      <c r="BGM168" s="17"/>
      <c r="BGN168" s="17"/>
      <c r="BGO168" s="17"/>
      <c r="BGP168" s="17"/>
      <c r="BGQ168" s="17"/>
      <c r="BGR168" s="17"/>
      <c r="BGS168" s="17"/>
      <c r="BGT168" s="17"/>
      <c r="BGU168" s="17"/>
      <c r="BGV168" s="17"/>
      <c r="BGW168" s="17"/>
      <c r="BGX168" s="17"/>
      <c r="BGY168" s="17"/>
      <c r="BGZ168" s="17"/>
      <c r="BHA168" s="17"/>
      <c r="BHB168" s="17"/>
      <c r="BHC168" s="17"/>
      <c r="BHD168" s="17"/>
      <c r="BHE168" s="17"/>
      <c r="BHF168" s="17"/>
      <c r="BHG168" s="17"/>
      <c r="BHH168" s="17"/>
      <c r="BHI168" s="17"/>
      <c r="BHJ168" s="17"/>
      <c r="BHK168" s="17"/>
      <c r="BHL168" s="17"/>
      <c r="BHM168" s="17"/>
      <c r="BHN168" s="17"/>
      <c r="BHO168" s="17"/>
      <c r="BHP168" s="17"/>
      <c r="BHQ168" s="17"/>
      <c r="BHR168" s="17"/>
      <c r="BHS168" s="17"/>
      <c r="BHT168" s="17"/>
      <c r="BHU168" s="17"/>
      <c r="BHV168" s="17"/>
      <c r="BHW168" s="17"/>
      <c r="BHX168" s="17"/>
      <c r="BHY168" s="17"/>
      <c r="BHZ168" s="17"/>
      <c r="BIA168" s="17"/>
      <c r="BIB168" s="17"/>
      <c r="BIC168" s="17"/>
      <c r="BID168" s="17"/>
      <c r="BIE168" s="17"/>
      <c r="BIF168" s="17"/>
      <c r="BIG168" s="17"/>
      <c r="BIH168" s="17"/>
      <c r="BII168" s="17"/>
      <c r="BIJ168" s="17"/>
      <c r="BIK168" s="17"/>
      <c r="BIL168" s="17"/>
      <c r="BIM168" s="17"/>
      <c r="BIN168" s="17"/>
      <c r="BIO168" s="17"/>
      <c r="BIP168" s="17"/>
      <c r="BIQ168" s="17"/>
      <c r="BIR168" s="17"/>
      <c r="BIS168" s="17"/>
      <c r="BIT168" s="17"/>
      <c r="BIU168" s="17"/>
      <c r="BIV168" s="17"/>
      <c r="BIW168" s="17"/>
      <c r="BIX168" s="17"/>
      <c r="BIY168" s="17"/>
      <c r="BIZ168" s="17"/>
      <c r="BJA168" s="17"/>
      <c r="BJB168" s="17"/>
      <c r="BJC168" s="17"/>
      <c r="BJD168" s="14" t="s">
        <v>4017</v>
      </c>
      <c r="BJE168" s="14" t="s">
        <v>2573</v>
      </c>
      <c r="BJF168" s="14" t="s">
        <v>2659</v>
      </c>
      <c r="BJG168" s="14" t="s">
        <v>4018</v>
      </c>
      <c r="BJH168" s="14" t="s">
        <v>4019</v>
      </c>
      <c r="BJI168" s="14" t="s">
        <v>2627</v>
      </c>
      <c r="BJJ168" s="14" t="s">
        <v>2614</v>
      </c>
      <c r="BJK168" s="14" t="s">
        <v>4020</v>
      </c>
      <c r="BJL168" s="14" t="s">
        <v>4068</v>
      </c>
      <c r="BJM168" s="14" t="s">
        <v>4022</v>
      </c>
      <c r="BJN168" s="14" t="s">
        <v>4023</v>
      </c>
      <c r="BJO168" s="16">
        <v>0.034</v>
      </c>
      <c r="BJP168" s="17"/>
      <c r="BJQ168" s="20">
        <v>2491015.0</v>
      </c>
      <c r="BJR168" s="17"/>
      <c r="BJS168" s="17"/>
      <c r="BJT168" s="17"/>
      <c r="BJU168" s="17"/>
      <c r="BJV168" s="17"/>
      <c r="BJW168" s="17"/>
      <c r="BJX168" s="17"/>
      <c r="BJY168" s="17"/>
      <c r="BJZ168" s="17"/>
      <c r="BKA168" s="17"/>
      <c r="BKB168" s="17"/>
      <c r="BKC168" s="17"/>
      <c r="BKD168" s="17"/>
      <c r="BKE168" s="17"/>
      <c r="BKF168" s="17"/>
      <c r="BKG168" s="17"/>
      <c r="BKH168" s="17"/>
      <c r="BKI168" s="17"/>
      <c r="BKJ168" s="17"/>
      <c r="BKK168" s="17"/>
      <c r="BKL168" s="17"/>
      <c r="BKM168" s="17"/>
      <c r="BKN168" s="17"/>
      <c r="BKO168" s="17"/>
      <c r="BKP168" s="17"/>
      <c r="BKQ168" s="17"/>
      <c r="BKR168" s="17"/>
      <c r="BKS168" s="17"/>
      <c r="BKT168" s="17"/>
      <c r="BKU168" s="17"/>
      <c r="BKV168" s="17"/>
      <c r="BKW168" s="17"/>
      <c r="BKX168" s="17"/>
      <c r="BKY168" s="17"/>
      <c r="BKZ168" s="17"/>
      <c r="BLA168" s="17"/>
      <c r="BLB168" s="17"/>
      <c r="BLC168" s="17"/>
      <c r="BLD168" s="17"/>
      <c r="BLE168" s="17"/>
      <c r="BLF168" s="17"/>
      <c r="BLG168" s="17"/>
      <c r="BLH168" s="17"/>
      <c r="BLI168" s="17"/>
      <c r="BLJ168" s="17"/>
      <c r="BLK168" s="17"/>
      <c r="BLL168" s="17"/>
      <c r="BLM168" s="17"/>
      <c r="BLN168" s="17"/>
      <c r="BLO168" s="17"/>
      <c r="BLP168" s="17"/>
      <c r="BLQ168" s="17"/>
      <c r="BLR168" s="17"/>
      <c r="BLS168" s="17"/>
      <c r="BLT168" s="17"/>
      <c r="BLU168" s="17"/>
      <c r="BLV168" s="17"/>
      <c r="BLW168" s="17"/>
      <c r="BLX168" s="17"/>
      <c r="BLY168" s="17"/>
      <c r="BLZ168" s="17"/>
      <c r="BMA168" s="17"/>
      <c r="BMB168" s="17"/>
      <c r="BMC168" s="17"/>
      <c r="BMD168" s="17"/>
      <c r="BME168" s="17"/>
      <c r="BMF168" s="17"/>
      <c r="BMG168" s="17"/>
      <c r="BMH168" s="17"/>
      <c r="BMI168" s="17"/>
      <c r="BMJ168" s="17"/>
      <c r="BMK168" s="17"/>
      <c r="BML168" s="17"/>
      <c r="BMM168" s="17"/>
      <c r="BMN168" s="17"/>
      <c r="BMO168" s="17"/>
      <c r="BMP168" s="17"/>
      <c r="BMQ168" s="17"/>
      <c r="BMR168" s="17"/>
      <c r="BMS168" s="17"/>
      <c r="BMT168" s="17"/>
      <c r="BMU168" s="17"/>
      <c r="BMV168" s="17"/>
      <c r="BMW168" s="17"/>
      <c r="BMX168" s="17"/>
      <c r="BMY168" s="17"/>
      <c r="BMZ168" s="17"/>
      <c r="BNA168" s="17"/>
      <c r="BNB168" s="17"/>
      <c r="BNC168" s="17"/>
      <c r="BND168" s="17"/>
      <c r="BNE168" s="17"/>
      <c r="BNF168" s="17"/>
      <c r="BNG168" s="17"/>
      <c r="BNH168" s="17"/>
      <c r="BNI168" s="17"/>
      <c r="BNJ168" s="17"/>
      <c r="BNK168" s="17"/>
      <c r="BNL168" s="17"/>
      <c r="BNM168" s="17"/>
      <c r="BNN168" s="17"/>
      <c r="BNO168" s="17"/>
      <c r="BNP168" s="17"/>
      <c r="BNQ168" s="17"/>
      <c r="BNR168" s="17"/>
      <c r="BNS168" s="17"/>
      <c r="BNT168" s="17"/>
      <c r="BNU168" s="17"/>
      <c r="BNV168" s="17"/>
      <c r="BNW168" s="17"/>
      <c r="BNX168" s="17"/>
      <c r="BNY168" s="17"/>
      <c r="BNZ168" s="17"/>
      <c r="BOA168" s="17"/>
      <c r="BOB168" s="17"/>
      <c r="BOC168" s="17"/>
      <c r="BOD168" s="17"/>
      <c r="BOE168" s="17"/>
      <c r="BOF168" s="17"/>
      <c r="BOG168" s="17"/>
      <c r="BOH168" s="17"/>
      <c r="BOI168" s="17"/>
      <c r="BOJ168" s="17"/>
      <c r="BOK168" s="17"/>
      <c r="BOL168" s="17"/>
      <c r="BOM168" s="17"/>
      <c r="BON168" s="17"/>
      <c r="BOO168" s="17"/>
      <c r="BOP168" s="17"/>
      <c r="BOQ168" s="17"/>
      <c r="BOR168" s="17"/>
      <c r="BOS168" s="17"/>
      <c r="BOT168" s="17"/>
      <c r="BOU168" s="17"/>
      <c r="BOV168" s="17"/>
      <c r="BOW168" s="17"/>
      <c r="BOX168" s="17"/>
      <c r="BOY168" s="17"/>
      <c r="BOZ168" s="17"/>
      <c r="BPA168" s="17"/>
      <c r="BPB168" s="17"/>
      <c r="BPC168" s="17"/>
      <c r="BPD168" s="17"/>
      <c r="BPE168" s="17"/>
      <c r="BPF168" s="17"/>
      <c r="BPG168" s="17"/>
      <c r="BPH168" s="17"/>
      <c r="BPI168" s="17"/>
      <c r="BPJ168" s="17"/>
      <c r="BPK168" s="17"/>
      <c r="BPL168" s="17"/>
      <c r="BPM168" s="17"/>
      <c r="BPN168" s="17"/>
      <c r="BPO168" s="17"/>
      <c r="BPP168" s="17"/>
      <c r="BPQ168" s="17"/>
      <c r="BPR168" s="17"/>
      <c r="BPS168" s="17"/>
      <c r="BPT168" s="17"/>
      <c r="BPU168" s="17"/>
      <c r="BPV168" s="17"/>
      <c r="BPW168" s="17"/>
      <c r="BPX168" s="17"/>
      <c r="BPY168" s="17"/>
      <c r="BPZ168" s="17"/>
      <c r="BQA168" s="17"/>
      <c r="BQB168" s="17"/>
      <c r="BQC168" s="17"/>
      <c r="BQD168" s="17"/>
      <c r="BQE168" s="17"/>
      <c r="BQF168" s="17"/>
      <c r="BQG168" s="17"/>
      <c r="BQH168" s="17"/>
      <c r="BQI168" s="17"/>
      <c r="BQJ168" s="17"/>
      <c r="BQK168" s="17"/>
      <c r="BQL168" s="17"/>
      <c r="BQM168" s="17"/>
      <c r="BQN168" s="17"/>
      <c r="BQO168" s="17"/>
      <c r="BQP168" s="17"/>
      <c r="BQQ168" s="17"/>
      <c r="BQR168" s="17"/>
      <c r="BQS168" s="17"/>
      <c r="BQT168" s="17"/>
      <c r="BQU168" s="17"/>
      <c r="BQV168" s="17"/>
      <c r="BQW168" s="17"/>
      <c r="BQX168" s="17"/>
      <c r="BQY168" s="17"/>
      <c r="BQZ168" s="17"/>
      <c r="BRA168" s="17"/>
      <c r="BRB168" s="17"/>
      <c r="BRC168" s="17"/>
      <c r="BRD168" s="17"/>
      <c r="BRE168" s="17"/>
      <c r="BRF168" s="17"/>
      <c r="BRG168" s="17"/>
      <c r="BRH168" s="17"/>
      <c r="BRI168" s="17"/>
      <c r="BRJ168" s="17"/>
      <c r="BRK168" s="17"/>
      <c r="BRL168" s="17"/>
      <c r="BRM168" s="17"/>
      <c r="BRN168" s="17"/>
      <c r="BRO168" s="17"/>
      <c r="BRP168" s="17"/>
      <c r="BRQ168" s="17"/>
      <c r="BRR168" s="17"/>
      <c r="BRS168" s="17"/>
      <c r="BRT168" s="17"/>
      <c r="BRU168" s="17"/>
      <c r="BRV168" s="17"/>
      <c r="BRW168" s="17"/>
      <c r="BRX168" s="17"/>
      <c r="BRY168" s="17"/>
      <c r="BRZ168" s="17"/>
      <c r="BSA168" s="17"/>
      <c r="BSB168" s="17"/>
      <c r="BSC168" s="17"/>
      <c r="BSD168" s="17"/>
      <c r="BSE168" s="17"/>
      <c r="BSF168" s="17"/>
      <c r="BSG168" s="17"/>
      <c r="BSH168" s="17"/>
      <c r="BSI168" s="17"/>
      <c r="BSJ168" s="17"/>
      <c r="BSK168" s="17"/>
      <c r="BSL168" s="17"/>
      <c r="BSM168" s="17"/>
      <c r="BSN168" s="17"/>
      <c r="BSO168" s="17"/>
      <c r="BSP168" s="17"/>
      <c r="BSQ168" s="17"/>
      <c r="BSR168" s="17"/>
      <c r="BSS168" s="17"/>
      <c r="BST168" s="17"/>
      <c r="BSU168" s="17"/>
      <c r="BSV168" s="17"/>
      <c r="BSW168" s="17"/>
      <c r="BSX168" s="17"/>
      <c r="BSY168" s="17"/>
      <c r="BSZ168" s="17"/>
      <c r="BTA168" s="17"/>
      <c r="BTB168" s="17"/>
      <c r="BTC168" s="17"/>
      <c r="BTD168" s="17"/>
      <c r="BTE168" s="17"/>
      <c r="BTF168" s="17"/>
      <c r="BTG168" s="17"/>
      <c r="BTH168" s="17"/>
      <c r="BTI168" s="17"/>
      <c r="BTJ168" s="17"/>
      <c r="BTK168" s="17"/>
      <c r="BTL168" s="17"/>
      <c r="BTM168" s="17"/>
      <c r="BTN168" s="17"/>
      <c r="BTO168" s="17"/>
      <c r="BTP168" s="17"/>
      <c r="BTQ168" s="17"/>
      <c r="BTR168" s="17"/>
      <c r="BTS168" s="17"/>
      <c r="BTT168" s="17"/>
      <c r="BTU168" s="17"/>
      <c r="BTV168" s="17"/>
      <c r="BTW168" s="17"/>
      <c r="BTX168" s="17"/>
      <c r="BTY168" s="17"/>
      <c r="BTZ168" s="17"/>
      <c r="BUA168" s="17"/>
      <c r="BUB168" s="17"/>
      <c r="BUC168" s="17"/>
      <c r="BUD168" s="17"/>
      <c r="BUE168" s="17"/>
      <c r="BUF168" s="17"/>
      <c r="BUG168" s="17"/>
      <c r="BUH168" s="17"/>
      <c r="BUI168" s="17"/>
      <c r="BUJ168" s="17"/>
      <c r="BUK168" s="17"/>
      <c r="BUL168" s="17"/>
      <c r="BUM168" s="17"/>
      <c r="BUN168" s="17"/>
      <c r="BUO168" s="17"/>
      <c r="BUP168" s="17"/>
      <c r="BUQ168" s="17"/>
      <c r="BUR168" s="17"/>
      <c r="BUS168" s="17"/>
      <c r="BUT168" s="17"/>
      <c r="BUU168" s="17"/>
      <c r="BUV168" s="17"/>
      <c r="BUW168" s="17"/>
      <c r="BUX168" s="17"/>
      <c r="BUY168" s="17"/>
      <c r="BUZ168" s="17"/>
      <c r="BVA168" s="17"/>
      <c r="BVB168" s="17"/>
      <c r="BVC168" s="17"/>
      <c r="BVD168" s="17"/>
      <c r="BVE168" s="17"/>
      <c r="BVF168" s="17"/>
      <c r="BVG168" s="17"/>
      <c r="BVH168" s="17"/>
      <c r="BVI168" s="17"/>
      <c r="BVJ168" s="17"/>
      <c r="BVK168" s="17"/>
      <c r="BVL168" s="17"/>
      <c r="BVM168" s="17"/>
      <c r="BVN168" s="17"/>
      <c r="BVO168" s="17"/>
      <c r="BVP168" s="17"/>
      <c r="BVQ168" s="17"/>
      <c r="BVR168" s="17"/>
      <c r="BVS168" s="17"/>
      <c r="BVT168" s="17"/>
      <c r="BVU168" s="17"/>
      <c r="BVV168" s="17"/>
      <c r="BVW168" s="17"/>
      <c r="BVX168" s="17"/>
      <c r="BVY168" s="17"/>
      <c r="BVZ168" s="17"/>
      <c r="BWA168" s="17"/>
      <c r="BWB168" s="17"/>
      <c r="BWC168" s="17"/>
      <c r="BWD168" s="17"/>
      <c r="BWE168" s="17"/>
      <c r="BWF168" s="17"/>
      <c r="BWG168" s="17"/>
      <c r="BWH168" s="17"/>
      <c r="BWI168" s="17"/>
      <c r="BWJ168" s="17"/>
      <c r="BWK168" s="17"/>
      <c r="BWL168" s="17"/>
      <c r="BWM168" s="17"/>
      <c r="BWN168" s="17"/>
      <c r="BWO168" s="17"/>
      <c r="BWP168" s="17"/>
      <c r="BWQ168" s="17"/>
      <c r="BWR168" s="17"/>
      <c r="BWS168" s="17"/>
      <c r="BWT168" s="17"/>
      <c r="BWU168" s="17"/>
      <c r="BWV168" s="17"/>
      <c r="BWW168" s="17"/>
      <c r="BWX168" s="17"/>
      <c r="BWY168" s="17"/>
      <c r="BWZ168" s="17"/>
      <c r="BXA168" s="17"/>
      <c r="BXB168" s="17"/>
      <c r="BXC168" s="17"/>
      <c r="BXD168" s="17"/>
      <c r="BXE168" s="17"/>
      <c r="BXF168" s="17"/>
      <c r="BXG168" s="17"/>
      <c r="BXH168" s="17"/>
      <c r="BXI168" s="17"/>
      <c r="BXJ168" s="17"/>
      <c r="BXK168" s="17"/>
      <c r="BXL168" s="17"/>
      <c r="BXM168" s="17"/>
      <c r="BXN168" s="17"/>
      <c r="BXO168" s="17"/>
      <c r="BXP168" s="17"/>
      <c r="BXQ168" s="17"/>
      <c r="BXR168" s="17"/>
      <c r="BXS168" s="17"/>
      <c r="BXT168" s="17"/>
      <c r="BXU168" s="17"/>
      <c r="BXV168" s="17"/>
      <c r="BXW168" s="17"/>
      <c r="BXX168" s="17"/>
      <c r="BXY168" s="17"/>
      <c r="BXZ168" s="17"/>
      <c r="BYA168" s="17"/>
      <c r="BYB168" s="17"/>
      <c r="BYC168" s="17"/>
      <c r="BYD168" s="17"/>
      <c r="BYE168" s="17"/>
      <c r="BYF168" s="17"/>
      <c r="BYG168" s="17"/>
      <c r="BYH168" s="17"/>
      <c r="BYI168" s="17"/>
      <c r="BYJ168" s="17"/>
      <c r="BYK168" s="17"/>
      <c r="BYL168" s="17"/>
      <c r="BYM168" s="17"/>
      <c r="BYN168" s="17"/>
      <c r="BYO168" s="17"/>
      <c r="BYP168" s="17"/>
      <c r="BYQ168" s="17"/>
      <c r="BYR168" s="17"/>
      <c r="BYS168" s="17"/>
      <c r="BYT168" s="17"/>
      <c r="BYU168" s="17"/>
      <c r="BYV168" s="17"/>
      <c r="BYW168" s="17"/>
      <c r="BYX168" s="17"/>
      <c r="BYY168" s="17"/>
      <c r="BYZ168" s="17"/>
      <c r="BZA168" s="17"/>
      <c r="BZB168" s="17"/>
      <c r="BZC168" s="17"/>
      <c r="BZD168" s="17"/>
      <c r="BZE168" s="17"/>
      <c r="BZF168" s="17"/>
      <c r="BZG168" s="17"/>
      <c r="BZH168" s="17"/>
      <c r="BZI168" s="17"/>
      <c r="BZJ168" s="17"/>
      <c r="BZK168" s="17"/>
      <c r="BZL168" s="17"/>
      <c r="BZM168" s="17"/>
      <c r="BZN168" s="17"/>
      <c r="BZO168" s="17"/>
      <c r="BZP168" s="17"/>
      <c r="BZQ168" s="17"/>
      <c r="BZR168" s="17"/>
      <c r="BZS168" s="17"/>
      <c r="BZT168" s="17"/>
      <c r="BZU168" s="17"/>
      <c r="BZV168" s="17"/>
      <c r="BZW168" s="17"/>
      <c r="BZX168" s="17"/>
      <c r="BZY168" s="17"/>
      <c r="BZZ168" s="17"/>
      <c r="CAA168" s="17"/>
      <c r="CAB168" s="17"/>
      <c r="CAC168" s="17"/>
      <c r="CAD168" s="17"/>
      <c r="CAE168" s="17"/>
      <c r="CAF168" s="17"/>
      <c r="CAG168" s="17"/>
      <c r="CAH168" s="17"/>
      <c r="CAI168" s="17"/>
      <c r="CAJ168" s="17"/>
      <c r="CAK168" s="17"/>
      <c r="CAL168" s="17"/>
      <c r="CAM168" s="17"/>
      <c r="CAN168" s="17"/>
      <c r="CAO168" s="17"/>
      <c r="CAP168" s="17"/>
      <c r="CAQ168" s="17"/>
      <c r="CAR168" s="17"/>
      <c r="CAS168" s="17"/>
      <c r="CAT168" s="17"/>
      <c r="CAU168" s="17"/>
      <c r="CAV168" s="17"/>
      <c r="CAW168" s="17"/>
      <c r="CAX168" s="17"/>
      <c r="CAY168" s="17"/>
      <c r="CAZ168" s="17"/>
      <c r="CBA168" s="17"/>
      <c r="CBB168" s="17"/>
      <c r="CBC168" s="17"/>
      <c r="CBD168" s="17"/>
      <c r="CBE168" s="17"/>
      <c r="CBF168" s="17"/>
      <c r="CBG168" s="17"/>
      <c r="CBH168" s="17"/>
      <c r="CBI168" s="17"/>
      <c r="CBJ168" s="17"/>
      <c r="CBK168" s="17"/>
      <c r="CBL168" s="17"/>
      <c r="CBM168" s="17"/>
      <c r="CBN168" s="17"/>
      <c r="CBO168" s="17"/>
      <c r="CBP168" s="17"/>
      <c r="CBQ168" s="17"/>
      <c r="CBR168" s="17"/>
      <c r="CBS168" s="17"/>
      <c r="CBT168" s="17"/>
      <c r="CBU168" s="17"/>
      <c r="CBV168" s="17"/>
      <c r="CBW168" s="17"/>
      <c r="CBX168" s="17"/>
      <c r="CBY168" s="17"/>
      <c r="CBZ168" s="17"/>
      <c r="CCA168" s="17"/>
      <c r="CCB168" s="17"/>
      <c r="CCC168" s="17"/>
      <c r="CCD168" s="17"/>
      <c r="CCE168" s="17"/>
      <c r="CCF168" s="17"/>
      <c r="CCG168" s="17"/>
      <c r="CCH168" s="17"/>
      <c r="CCI168" s="17"/>
      <c r="CCJ168" s="17"/>
      <c r="CCK168" s="17"/>
      <c r="CCL168" s="17"/>
      <c r="CCM168" s="17"/>
      <c r="CCN168" s="17"/>
      <c r="CCO168" s="17"/>
      <c r="CCP168" s="17"/>
      <c r="CCQ168" s="17"/>
      <c r="CCR168" s="17"/>
      <c r="CCS168" s="17"/>
      <c r="CCT168" s="17"/>
      <c r="CCU168" s="17"/>
      <c r="CCV168" s="17"/>
      <c r="CCW168" s="17"/>
      <c r="CCX168" s="17"/>
      <c r="CCY168" s="17"/>
      <c r="CCZ168" s="17"/>
      <c r="CDA168" s="17"/>
      <c r="CDB168" s="17"/>
      <c r="CDC168" s="17"/>
      <c r="CDD168" s="17"/>
      <c r="CDE168" s="17"/>
      <c r="CDF168" s="17"/>
      <c r="CDG168" s="17"/>
      <c r="CDH168" s="17"/>
      <c r="CDI168" s="17"/>
      <c r="CDJ168" s="17"/>
      <c r="CDK168" s="17"/>
      <c r="CDL168" s="17"/>
      <c r="CDM168" s="17"/>
      <c r="CDN168" s="17"/>
      <c r="CDO168" s="17"/>
      <c r="CDP168" s="17"/>
      <c r="CDQ168" s="17"/>
      <c r="CDR168" s="17"/>
      <c r="CDS168" s="17"/>
      <c r="CDT168" s="17"/>
      <c r="CDU168" s="17"/>
    </row>
    <row r="169">
      <c r="A169" s="14" t="s">
        <v>4009</v>
      </c>
      <c r="B169" s="14" t="s">
        <v>4069</v>
      </c>
      <c r="C169" s="14" t="s">
        <v>2933</v>
      </c>
      <c r="D169" s="14" t="s">
        <v>2934</v>
      </c>
      <c r="E169" s="14" t="s">
        <v>4070</v>
      </c>
      <c r="F169" s="14" t="s">
        <v>2835</v>
      </c>
      <c r="I169" s="14" t="s">
        <v>4071</v>
      </c>
      <c r="J169" s="14" t="s">
        <v>2618</v>
      </c>
      <c r="K169" s="14" t="s">
        <v>2619</v>
      </c>
      <c r="L169" s="14" t="s">
        <v>2658</v>
      </c>
      <c r="M169" s="17"/>
      <c r="N169" s="14" t="s">
        <v>21</v>
      </c>
      <c r="O169" s="14" t="s">
        <v>21</v>
      </c>
      <c r="P169" s="14" t="s">
        <v>21</v>
      </c>
      <c r="Q169" s="16">
        <v>11.0</v>
      </c>
      <c r="R169" s="16">
        <v>4104726.0</v>
      </c>
      <c r="S169" s="16">
        <v>4104726.0</v>
      </c>
      <c r="T169" s="14" t="s">
        <v>2630</v>
      </c>
      <c r="U169" s="14" t="s">
        <v>2621</v>
      </c>
      <c r="V169" s="14" t="s">
        <v>4072</v>
      </c>
      <c r="W169" s="14" t="s">
        <v>4073</v>
      </c>
      <c r="X169" s="16">
        <v>0.06</v>
      </c>
      <c r="Y169" s="17"/>
      <c r="Z169" s="16">
        <v>3.0</v>
      </c>
      <c r="AA169" s="16">
        <v>44.0</v>
      </c>
      <c r="AB169" s="17"/>
      <c r="AC169" s="17"/>
      <c r="AD169" s="16">
        <v>137.0</v>
      </c>
      <c r="AE169" s="22">
        <v>45577.0</v>
      </c>
      <c r="AF169" s="17"/>
      <c r="AG169" s="17"/>
      <c r="AH169" s="17"/>
      <c r="AI169" s="17"/>
      <c r="AJ169" s="17"/>
      <c r="AK169" s="17"/>
      <c r="AL169" s="16">
        <v>41.0</v>
      </c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4" t="s">
        <v>2941</v>
      </c>
      <c r="BB169" s="17"/>
      <c r="BC169" s="17"/>
      <c r="BD169" s="17"/>
      <c r="BE169" s="17"/>
      <c r="BF169" s="17"/>
      <c r="BG169" s="16">
        <v>1.0</v>
      </c>
      <c r="BH169" s="14" t="s">
        <v>2564</v>
      </c>
      <c r="BI169" s="14" t="s">
        <v>2565</v>
      </c>
      <c r="BJ169" s="17"/>
      <c r="BK169" s="17"/>
      <c r="BL169" s="17"/>
      <c r="BM169" s="16">
        <v>4.6</v>
      </c>
      <c r="BN169" s="17"/>
      <c r="BO169" s="17"/>
      <c r="BP169" s="17"/>
      <c r="BQ169" s="17"/>
      <c r="BR169" s="17"/>
      <c r="BS169" s="17"/>
      <c r="BT169" s="17"/>
      <c r="BU169" s="14" t="s">
        <v>2567</v>
      </c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  <c r="KL169" s="17"/>
      <c r="KM169" s="17"/>
      <c r="KN169" s="17"/>
      <c r="KO169" s="17"/>
      <c r="KP169" s="17"/>
      <c r="KQ169" s="17"/>
      <c r="KR169" s="17"/>
      <c r="KS169" s="17"/>
      <c r="KT169" s="17"/>
      <c r="KU169" s="17"/>
      <c r="KV169" s="17"/>
      <c r="KW169" s="17"/>
      <c r="KX169" s="17"/>
      <c r="KY169" s="17"/>
      <c r="KZ169" s="17"/>
      <c r="LA169" s="17"/>
      <c r="LB169" s="17"/>
      <c r="LC169" s="17"/>
      <c r="LD169" s="17"/>
      <c r="LE169" s="17"/>
      <c r="LF169" s="17"/>
      <c r="LG169" s="17"/>
      <c r="LH169" s="17"/>
      <c r="LI169" s="17"/>
      <c r="LJ169" s="17"/>
      <c r="LK169" s="17"/>
      <c r="LL169" s="17"/>
      <c r="LM169" s="17"/>
      <c r="LN169" s="17"/>
      <c r="LO169" s="17"/>
      <c r="LP169" s="17"/>
      <c r="LQ169" s="17"/>
      <c r="LR169" s="17"/>
      <c r="LS169" s="17"/>
      <c r="LT169" s="17"/>
      <c r="LU169" s="17"/>
      <c r="LV169" s="17"/>
      <c r="LW169" s="17"/>
      <c r="LX169" s="17"/>
      <c r="LY169" s="17"/>
      <c r="LZ169" s="17"/>
      <c r="MA169" s="17"/>
      <c r="MB169" s="17"/>
      <c r="MC169" s="17"/>
      <c r="MD169" s="17"/>
      <c r="ME169" s="17"/>
      <c r="MF169" s="17"/>
      <c r="MG169" s="17"/>
      <c r="MH169" s="17"/>
      <c r="MI169" s="17"/>
      <c r="MJ169" s="17"/>
      <c r="MK169" s="17"/>
      <c r="ML169" s="17"/>
      <c r="MM169" s="17"/>
      <c r="MN169" s="17"/>
      <c r="MO169" s="17"/>
      <c r="MP169" s="17"/>
      <c r="MQ169" s="17"/>
      <c r="MR169" s="17"/>
      <c r="MS169" s="17"/>
      <c r="MT169" s="17"/>
      <c r="MU169" s="17"/>
      <c r="MV169" s="17"/>
      <c r="MW169" s="17"/>
      <c r="MX169" s="17"/>
      <c r="MY169" s="17"/>
      <c r="MZ169" s="17"/>
      <c r="NA169" s="17"/>
      <c r="NB169" s="17"/>
      <c r="NC169" s="17"/>
      <c r="ND169" s="17"/>
      <c r="NE169" s="17"/>
      <c r="NF169" s="17"/>
      <c r="NG169" s="17"/>
      <c r="NH169" s="17"/>
      <c r="NI169" s="17"/>
      <c r="NJ169" s="17"/>
      <c r="NK169" s="17"/>
      <c r="NL169" s="17"/>
      <c r="NM169" s="17"/>
      <c r="NN169" s="17"/>
      <c r="NO169" s="17"/>
      <c r="NP169" s="17"/>
      <c r="NQ169" s="17"/>
      <c r="NR169" s="17"/>
      <c r="NS169" s="17"/>
      <c r="NT169" s="17"/>
      <c r="NU169" s="17"/>
      <c r="NV169" s="17"/>
      <c r="NW169" s="17"/>
      <c r="NX169" s="17"/>
      <c r="NY169" s="17"/>
      <c r="NZ169" s="17"/>
      <c r="OA169" s="17"/>
      <c r="OB169" s="17"/>
      <c r="OC169" s="17"/>
      <c r="OD169" s="17"/>
      <c r="OE169" s="17"/>
      <c r="OF169" s="14" t="s">
        <v>2644</v>
      </c>
      <c r="OG169" s="17"/>
      <c r="OH169" s="17"/>
      <c r="OI169" s="17"/>
      <c r="OJ169" s="17"/>
      <c r="OK169" s="17"/>
      <c r="OL169" s="17"/>
      <c r="OM169" s="17"/>
      <c r="ON169" s="17"/>
      <c r="OO169" s="17"/>
      <c r="OP169" s="17"/>
      <c r="OQ169" s="17"/>
      <c r="OR169" s="17"/>
      <c r="OS169" s="17"/>
      <c r="OT169" s="17"/>
      <c r="OU169" s="17"/>
      <c r="OV169" s="17"/>
      <c r="OW169" s="17"/>
      <c r="OX169" s="17"/>
      <c r="OY169" s="17"/>
      <c r="OZ169" s="17"/>
      <c r="PA169" s="17"/>
      <c r="PB169" s="17"/>
      <c r="PC169" s="17"/>
      <c r="PD169" s="17"/>
      <c r="PE169" s="17"/>
      <c r="PF169" s="17"/>
      <c r="PG169" s="17"/>
      <c r="PH169" s="17"/>
      <c r="PI169" s="17"/>
      <c r="PJ169" s="17"/>
      <c r="PK169" s="17"/>
      <c r="PL169" s="17"/>
      <c r="PM169" s="17"/>
      <c r="PN169" s="17"/>
      <c r="PO169" s="17"/>
      <c r="PP169" s="17"/>
      <c r="PQ169" s="17"/>
      <c r="PR169" s="17"/>
      <c r="PS169" s="17"/>
      <c r="PT169" s="17"/>
      <c r="PU169" s="17"/>
      <c r="PV169" s="17"/>
      <c r="PW169" s="17"/>
      <c r="PX169" s="17"/>
      <c r="PY169" s="17"/>
      <c r="PZ169" s="17"/>
      <c r="QA169" s="17"/>
      <c r="QB169" s="17"/>
      <c r="QC169" s="17"/>
      <c r="QD169" s="17"/>
      <c r="QE169" s="17"/>
      <c r="QF169" s="17"/>
      <c r="QG169" s="17"/>
      <c r="QH169" s="17"/>
      <c r="QI169" s="17"/>
      <c r="QJ169" s="17"/>
      <c r="QK169" s="17"/>
      <c r="QL169" s="17"/>
      <c r="QM169" s="17"/>
      <c r="QN169" s="17"/>
      <c r="QO169" s="17"/>
      <c r="QP169" s="17"/>
      <c r="QQ169" s="17"/>
      <c r="QR169" s="17"/>
      <c r="QS169" s="17"/>
      <c r="QT169" s="17"/>
      <c r="QU169" s="17"/>
      <c r="QV169" s="17"/>
      <c r="QW169" s="17"/>
      <c r="QX169" s="17"/>
      <c r="QY169" s="17"/>
      <c r="QZ169" s="17"/>
      <c r="RA169" s="17"/>
      <c r="RB169" s="17"/>
      <c r="RC169" s="17"/>
      <c r="RD169" s="17"/>
      <c r="RE169" s="17"/>
      <c r="RF169" s="17"/>
      <c r="RG169" s="17"/>
      <c r="RH169" s="17"/>
      <c r="RI169" s="17"/>
      <c r="RJ169" s="17"/>
      <c r="RK169" s="17"/>
      <c r="RL169" s="17"/>
      <c r="RM169" s="17"/>
      <c r="RN169" s="17"/>
      <c r="RO169" s="17"/>
      <c r="RP169" s="17"/>
      <c r="RQ169" s="17"/>
      <c r="RR169" s="17"/>
      <c r="RS169" s="17"/>
      <c r="RT169" s="17"/>
      <c r="RU169" s="17"/>
      <c r="RV169" s="17"/>
      <c r="RW169" s="17"/>
      <c r="RX169" s="17"/>
      <c r="RY169" s="17"/>
      <c r="RZ169" s="17"/>
      <c r="SA169" s="17"/>
      <c r="SB169" s="17"/>
      <c r="SC169" s="17"/>
      <c r="SD169" s="17"/>
      <c r="SE169" s="17"/>
      <c r="SF169" s="17"/>
      <c r="SG169" s="17"/>
      <c r="SH169" s="17"/>
      <c r="SI169" s="17"/>
      <c r="SJ169" s="17"/>
      <c r="SK169" s="17"/>
      <c r="SL169" s="17"/>
      <c r="SM169" s="17"/>
      <c r="SN169" s="17"/>
      <c r="SO169" s="17"/>
      <c r="SP169" s="17"/>
      <c r="SQ169" s="17"/>
      <c r="SR169" s="17"/>
      <c r="SS169" s="17"/>
      <c r="ST169" s="17"/>
      <c r="SU169" s="17"/>
      <c r="SV169" s="17"/>
      <c r="SW169" s="17"/>
      <c r="SX169" s="17"/>
      <c r="SY169" s="17"/>
      <c r="SZ169" s="17"/>
      <c r="TA169" s="17"/>
      <c r="TB169" s="16">
        <v>3.264</v>
      </c>
      <c r="TC169" s="16">
        <v>0.62</v>
      </c>
      <c r="TD169" s="17"/>
      <c r="TE169" s="17"/>
      <c r="TF169" s="17"/>
      <c r="TG169" s="17"/>
      <c r="TH169" s="17"/>
      <c r="TI169" s="17"/>
      <c r="TJ169" s="17"/>
      <c r="TK169" s="17"/>
      <c r="TL169" s="17"/>
      <c r="TM169" s="17"/>
      <c r="TN169" s="17"/>
      <c r="TO169" s="17"/>
      <c r="TP169" s="17"/>
      <c r="TQ169" s="17"/>
      <c r="TR169" s="17"/>
      <c r="TS169" s="17"/>
      <c r="TT169" s="17"/>
      <c r="TU169" s="17"/>
      <c r="TV169" s="17"/>
      <c r="TW169" s="17"/>
      <c r="TX169" s="17"/>
      <c r="TY169" s="17"/>
      <c r="TZ169" s="17"/>
      <c r="UA169" s="17"/>
      <c r="UB169" s="17"/>
      <c r="UC169" s="17"/>
      <c r="UD169" s="17"/>
      <c r="UE169" s="17"/>
      <c r="UF169" s="17"/>
      <c r="UG169" s="17"/>
      <c r="UH169" s="17"/>
      <c r="UI169" s="17"/>
      <c r="UJ169" s="17"/>
      <c r="UK169" s="17"/>
      <c r="UL169" s="17"/>
      <c r="UM169" s="17"/>
      <c r="UN169" s="17"/>
      <c r="UO169" s="17"/>
      <c r="UP169" s="17"/>
      <c r="UQ169" s="17"/>
      <c r="UR169" s="17"/>
      <c r="US169" s="17"/>
      <c r="UT169" s="17"/>
      <c r="UU169" s="17"/>
      <c r="UV169" s="17"/>
      <c r="UW169" s="17"/>
      <c r="UX169" s="17"/>
      <c r="UY169" s="17"/>
      <c r="UZ169" s="17"/>
      <c r="VA169" s="17"/>
      <c r="VB169" s="17"/>
      <c r="VC169" s="17"/>
      <c r="VD169" s="17"/>
      <c r="VE169" s="17"/>
      <c r="VF169" s="17"/>
      <c r="VG169" s="17"/>
      <c r="VH169" s="17"/>
      <c r="VI169" s="17"/>
      <c r="VJ169" s="17"/>
      <c r="VK169" s="17"/>
      <c r="VL169" s="17"/>
      <c r="VM169" s="17"/>
      <c r="VN169" s="17"/>
      <c r="VO169" s="17"/>
      <c r="VP169" s="17"/>
      <c r="VQ169" s="17"/>
      <c r="VR169" s="17"/>
      <c r="VS169" s="17"/>
      <c r="VT169" s="17"/>
      <c r="VU169" s="17"/>
      <c r="VV169" s="17"/>
      <c r="VW169" s="17"/>
      <c r="VX169" s="17"/>
      <c r="VY169" s="17"/>
      <c r="VZ169" s="17"/>
      <c r="WA169" s="17"/>
      <c r="WB169" s="17"/>
      <c r="WC169" s="17"/>
      <c r="WD169" s="17"/>
      <c r="WE169" s="17"/>
      <c r="WF169" s="17"/>
      <c r="WG169" s="17"/>
      <c r="WH169" s="17"/>
      <c r="WI169" s="17"/>
      <c r="WJ169" s="17"/>
      <c r="WK169" s="17"/>
      <c r="WL169" s="17"/>
      <c r="WM169" s="17"/>
      <c r="WN169" s="17"/>
      <c r="WO169" s="17"/>
      <c r="WP169" s="17"/>
      <c r="WQ169" s="17"/>
      <c r="WR169" s="17"/>
      <c r="WS169" s="17"/>
      <c r="WT169" s="17"/>
      <c r="WU169" s="17"/>
      <c r="WV169" s="17"/>
      <c r="WW169" s="17"/>
      <c r="WX169" s="17"/>
      <c r="WY169" s="17"/>
      <c r="WZ169" s="17"/>
      <c r="XA169" s="17"/>
      <c r="XB169" s="17"/>
      <c r="XC169" s="17"/>
      <c r="XD169" s="17"/>
      <c r="XE169" s="17"/>
      <c r="XF169" s="17"/>
      <c r="XG169" s="17"/>
      <c r="XH169" s="17"/>
      <c r="XI169" s="17"/>
      <c r="XJ169" s="17"/>
      <c r="XK169" s="17"/>
      <c r="XL169" s="17"/>
      <c r="XM169" s="17"/>
      <c r="XN169" s="17"/>
      <c r="XO169" s="17"/>
      <c r="XP169" s="17"/>
      <c r="XQ169" s="17"/>
      <c r="XR169" s="17"/>
      <c r="XS169" s="17"/>
      <c r="XT169" s="17"/>
      <c r="XU169" s="17"/>
      <c r="XV169" s="17"/>
      <c r="XW169" s="17"/>
      <c r="XX169" s="17"/>
      <c r="XY169" s="17"/>
      <c r="XZ169" s="17"/>
      <c r="YA169" s="17"/>
      <c r="YB169" s="17"/>
      <c r="YC169" s="17"/>
      <c r="YD169" s="17"/>
      <c r="YE169" s="17"/>
      <c r="YF169" s="17"/>
      <c r="YG169" s="17"/>
      <c r="YH169" s="17"/>
      <c r="YI169" s="17"/>
      <c r="YJ169" s="17"/>
      <c r="YK169" s="17"/>
      <c r="YL169" s="17"/>
      <c r="YM169" s="17"/>
      <c r="YN169" s="17"/>
      <c r="YO169" s="17"/>
      <c r="YP169" s="17"/>
      <c r="YQ169" s="17"/>
      <c r="YR169" s="17"/>
      <c r="YS169" s="17"/>
      <c r="YT169" s="17"/>
      <c r="YU169" s="17"/>
      <c r="YV169" s="17"/>
      <c r="YW169" s="17"/>
      <c r="YX169" s="17"/>
      <c r="YY169" s="17"/>
      <c r="YZ169" s="17"/>
      <c r="ZA169" s="17"/>
      <c r="ZB169" s="17"/>
      <c r="ZC169" s="17"/>
      <c r="ZD169" s="17"/>
      <c r="ZE169" s="17"/>
      <c r="ZF169" s="17"/>
      <c r="ZG169" s="17"/>
      <c r="ZH169" s="17"/>
      <c r="ZI169" s="17"/>
      <c r="ZJ169" s="17"/>
      <c r="ZK169" s="17"/>
      <c r="ZL169" s="17"/>
      <c r="ZM169" s="17"/>
      <c r="ZN169" s="17"/>
      <c r="ZO169" s="17"/>
      <c r="ZP169" s="17"/>
      <c r="ZQ169" s="17"/>
      <c r="ZR169" s="17"/>
      <c r="ZS169" s="17"/>
      <c r="ZT169" s="17"/>
      <c r="ZU169" s="17"/>
      <c r="ZV169" s="17"/>
      <c r="ZW169" s="17"/>
      <c r="ZX169" s="17"/>
      <c r="ZY169" s="17"/>
      <c r="ZZ169" s="17"/>
      <c r="AAA169" s="17"/>
      <c r="AAB169" s="17"/>
      <c r="AAC169" s="17"/>
      <c r="AAD169" s="17"/>
      <c r="AAE169" s="17"/>
      <c r="AAF169" s="17"/>
      <c r="AAG169" s="17"/>
      <c r="AAH169" s="17"/>
      <c r="AAI169" s="17"/>
      <c r="AAJ169" s="17"/>
      <c r="AAK169" s="17"/>
      <c r="AAL169" s="17"/>
      <c r="AAM169" s="17"/>
      <c r="AAN169" s="17"/>
      <c r="AAO169" s="17"/>
      <c r="AAP169" s="17"/>
      <c r="AAQ169" s="17"/>
      <c r="AAR169" s="17"/>
      <c r="AAS169" s="17"/>
      <c r="AAT169" s="17"/>
      <c r="AAU169" s="17"/>
      <c r="AAV169" s="17"/>
      <c r="AAW169" s="17"/>
      <c r="AAX169" s="17"/>
      <c r="AAY169" s="17"/>
      <c r="AAZ169" s="17"/>
      <c r="ABA169" s="17"/>
      <c r="ABB169" s="17"/>
      <c r="ABC169" s="17"/>
      <c r="ABD169" s="17"/>
      <c r="ABE169" s="17"/>
      <c r="ABF169" s="17"/>
      <c r="ABG169" s="17"/>
      <c r="ABH169" s="17"/>
      <c r="ABI169" s="17"/>
      <c r="ABJ169" s="17"/>
      <c r="ABK169" s="17"/>
      <c r="ABL169" s="17"/>
      <c r="ABM169" s="17"/>
      <c r="ABN169" s="17"/>
      <c r="ABO169" s="17"/>
      <c r="ABP169" s="17"/>
      <c r="ABQ169" s="17"/>
      <c r="ABR169" s="17"/>
      <c r="ABS169" s="17"/>
      <c r="ABT169" s="17"/>
      <c r="ABU169" s="17"/>
      <c r="ABV169" s="17"/>
      <c r="ABW169" s="17"/>
      <c r="ABX169" s="17"/>
      <c r="ABY169" s="17"/>
      <c r="ABZ169" s="17"/>
      <c r="ACA169" s="17"/>
      <c r="ACB169" s="17"/>
      <c r="ACC169" s="17"/>
      <c r="ACD169" s="17"/>
      <c r="ACE169" s="17"/>
      <c r="ACF169" s="17"/>
      <c r="ACG169" s="17"/>
      <c r="ACH169" s="17"/>
      <c r="ACI169" s="17"/>
      <c r="ACJ169" s="17"/>
      <c r="ACK169" s="17"/>
      <c r="ACL169" s="17"/>
      <c r="ACM169" s="17"/>
      <c r="ACN169" s="17"/>
      <c r="ACO169" s="17"/>
      <c r="ACP169" s="17"/>
      <c r="ACQ169" s="17"/>
      <c r="ACR169" s="17"/>
      <c r="ACS169" s="17"/>
      <c r="ACT169" s="17"/>
      <c r="ACU169" s="17"/>
      <c r="ACV169" s="17"/>
      <c r="ACW169" s="17"/>
      <c r="ACX169" s="17"/>
      <c r="ACY169" s="17"/>
      <c r="ACZ169" s="17"/>
      <c r="ADA169" s="17"/>
      <c r="ADB169" s="17"/>
      <c r="ADC169" s="17"/>
      <c r="ADD169" s="17"/>
      <c r="ADE169" s="17"/>
      <c r="ADF169" s="17"/>
      <c r="ADG169" s="17"/>
      <c r="ADH169" s="17"/>
      <c r="ADI169" s="17"/>
      <c r="ADJ169" s="17"/>
      <c r="ADK169" s="17"/>
      <c r="ADL169" s="17"/>
      <c r="ADM169" s="17"/>
      <c r="ADN169" s="17"/>
      <c r="ADO169" s="17"/>
      <c r="ADP169" s="17"/>
      <c r="ADQ169" s="17"/>
      <c r="ADR169" s="17"/>
      <c r="ADS169" s="17"/>
      <c r="ADT169" s="17"/>
      <c r="ADU169" s="17"/>
      <c r="ADV169" s="17"/>
      <c r="ADW169" s="17"/>
      <c r="ADX169" s="17"/>
      <c r="ADY169" s="17"/>
      <c r="ADZ169" s="17"/>
      <c r="AEA169" s="17"/>
      <c r="AEB169" s="17"/>
      <c r="AEC169" s="17"/>
      <c r="AED169" s="17"/>
      <c r="AEE169" s="17"/>
      <c r="AEF169" s="17"/>
      <c r="AEG169" s="17"/>
      <c r="AEH169" s="17"/>
      <c r="AEI169" s="17"/>
      <c r="AEJ169" s="17"/>
      <c r="AEK169" s="17"/>
      <c r="AEL169" s="17"/>
      <c r="AEM169" s="17"/>
      <c r="AEN169" s="17"/>
      <c r="AEO169" s="17"/>
      <c r="AEP169" s="17"/>
      <c r="AEQ169" s="17"/>
      <c r="AER169" s="17"/>
      <c r="AES169" s="17"/>
      <c r="AET169" s="17"/>
      <c r="AEU169" s="17"/>
      <c r="AEV169" s="17"/>
      <c r="AEW169" s="17"/>
      <c r="AEX169" s="17"/>
      <c r="AEY169" s="17"/>
      <c r="AEZ169" s="17"/>
      <c r="AFA169" s="17"/>
      <c r="AFB169" s="17"/>
      <c r="AFC169" s="17"/>
      <c r="AFD169" s="17"/>
      <c r="AFE169" s="17"/>
      <c r="AFF169" s="17"/>
      <c r="AFG169" s="17"/>
      <c r="AFH169" s="17"/>
      <c r="AFI169" s="17"/>
      <c r="AFJ169" s="17"/>
      <c r="AFK169" s="17"/>
      <c r="AFL169" s="17"/>
      <c r="AFM169" s="17"/>
      <c r="AFN169" s="17"/>
      <c r="AFO169" s="17"/>
      <c r="AFP169" s="17"/>
      <c r="AFQ169" s="17"/>
      <c r="AFR169" s="17"/>
      <c r="AFS169" s="17"/>
      <c r="AFT169" s="17"/>
      <c r="AFU169" s="17"/>
      <c r="AFV169" s="17"/>
      <c r="AFW169" s="17"/>
      <c r="AFX169" s="17"/>
      <c r="AFY169" s="17"/>
      <c r="AFZ169" s="17"/>
      <c r="AGA169" s="17"/>
      <c r="AGB169" s="17"/>
      <c r="AGC169" s="17"/>
      <c r="AGD169" s="17"/>
      <c r="AGE169" s="17"/>
      <c r="AGF169" s="17"/>
      <c r="AGG169" s="17"/>
      <c r="AGH169" s="17"/>
      <c r="AGI169" s="17"/>
      <c r="AGJ169" s="17"/>
      <c r="AGK169" s="17"/>
      <c r="AGL169" s="17"/>
      <c r="AGM169" s="17"/>
      <c r="AGN169" s="17"/>
      <c r="AGO169" s="17"/>
      <c r="AGP169" s="17"/>
      <c r="AGQ169" s="17"/>
      <c r="AGR169" s="17"/>
      <c r="AGS169" s="17"/>
      <c r="AGT169" s="17"/>
      <c r="AGU169" s="17"/>
      <c r="AGV169" s="17"/>
      <c r="AGW169" s="17"/>
      <c r="AGX169" s="17"/>
      <c r="AGY169" s="17"/>
      <c r="AGZ169" s="17"/>
      <c r="AHA169" s="17"/>
      <c r="AHB169" s="17"/>
      <c r="AHC169" s="17"/>
      <c r="AHD169" s="17"/>
      <c r="AHE169" s="17"/>
      <c r="AHF169" s="17"/>
      <c r="AHG169" s="17"/>
      <c r="AHH169" s="17"/>
      <c r="AHI169" s="17"/>
      <c r="AHJ169" s="17"/>
      <c r="AHK169" s="17"/>
      <c r="AHL169" s="17"/>
      <c r="AHM169" s="17"/>
      <c r="AHN169" s="17"/>
      <c r="AHO169" s="17"/>
      <c r="AHP169" s="17"/>
      <c r="AHQ169" s="17"/>
      <c r="AHR169" s="17"/>
      <c r="AHS169" s="17"/>
      <c r="AHT169" s="17"/>
      <c r="AHU169" s="17"/>
      <c r="AHV169" s="17"/>
      <c r="AHW169" s="17"/>
      <c r="AHX169" s="17"/>
      <c r="AHY169" s="17"/>
      <c r="AHZ169" s="17"/>
      <c r="AIA169" s="17"/>
      <c r="AIB169" s="17"/>
      <c r="AIC169" s="17"/>
      <c r="AID169" s="17"/>
      <c r="AIE169" s="17"/>
      <c r="AIF169" s="17"/>
      <c r="AIG169" s="17"/>
      <c r="AIH169" s="17"/>
      <c r="AII169" s="17"/>
      <c r="AIJ169" s="17"/>
      <c r="AIK169" s="17"/>
      <c r="AIL169" s="17"/>
      <c r="AIM169" s="17"/>
      <c r="AIN169" s="17"/>
      <c r="AIO169" s="17"/>
      <c r="AIP169" s="17"/>
      <c r="AIQ169" s="17"/>
      <c r="AIR169" s="17"/>
      <c r="AIS169" s="17"/>
      <c r="AIT169" s="17"/>
      <c r="AIU169" s="17"/>
      <c r="AIV169" s="17"/>
      <c r="AIW169" s="17"/>
      <c r="AIX169" s="17"/>
      <c r="AIY169" s="17"/>
      <c r="AIZ169" s="17"/>
      <c r="AJA169" s="17"/>
      <c r="AJB169" s="17"/>
      <c r="AJC169" s="17"/>
      <c r="AJD169" s="17"/>
      <c r="AJE169" s="17"/>
      <c r="AJF169" s="17"/>
      <c r="AJG169" s="17"/>
      <c r="AJH169" s="17"/>
      <c r="AJI169" s="17"/>
      <c r="AJJ169" s="17"/>
      <c r="AJK169" s="17"/>
      <c r="AJL169" s="17"/>
      <c r="AJM169" s="17"/>
      <c r="AJN169" s="17"/>
      <c r="AJO169" s="17"/>
      <c r="AJP169" s="17"/>
      <c r="AJQ169" s="17"/>
      <c r="AJR169" s="17"/>
      <c r="AJS169" s="17"/>
      <c r="AJT169" s="17"/>
      <c r="AJU169" s="17"/>
      <c r="AJV169" s="17"/>
      <c r="AJW169" s="17"/>
      <c r="AJX169" s="17"/>
      <c r="AJY169" s="17"/>
      <c r="AJZ169" s="17"/>
      <c r="AKA169" s="17"/>
      <c r="AKB169" s="17"/>
      <c r="AKC169" s="17"/>
      <c r="AKD169" s="17"/>
      <c r="AKE169" s="17"/>
      <c r="AKF169" s="17"/>
      <c r="AKG169" s="17"/>
      <c r="AKH169" s="17"/>
      <c r="AKI169" s="17"/>
      <c r="AKJ169" s="17"/>
      <c r="AKK169" s="17"/>
      <c r="AKL169" s="17"/>
      <c r="AKM169" s="17"/>
      <c r="AKN169" s="17"/>
      <c r="AKO169" s="17"/>
      <c r="AKP169" s="17"/>
      <c r="AKQ169" s="17"/>
      <c r="AKR169" s="17"/>
      <c r="AKS169" s="17"/>
      <c r="AKT169" s="17"/>
      <c r="AKU169" s="17"/>
      <c r="AKV169" s="17"/>
      <c r="AKW169" s="17"/>
      <c r="AKX169" s="17"/>
      <c r="AKY169" s="17"/>
      <c r="AKZ169" s="17"/>
      <c r="ALA169" s="17"/>
      <c r="ALB169" s="17"/>
      <c r="ALC169" s="17"/>
      <c r="ALD169" s="17"/>
      <c r="ALE169" s="17"/>
      <c r="ALF169" s="17"/>
      <c r="ALG169" s="17"/>
      <c r="ALH169" s="17"/>
      <c r="ALI169" s="17"/>
      <c r="ALJ169" s="17"/>
      <c r="ALK169" s="17"/>
      <c r="ALL169" s="17"/>
      <c r="ALM169" s="17"/>
      <c r="ALN169" s="17"/>
      <c r="ALO169" s="17"/>
      <c r="ALP169" s="17"/>
      <c r="ALQ169" s="17"/>
      <c r="ALR169" s="17"/>
      <c r="ALS169" s="17"/>
      <c r="ALT169" s="17"/>
      <c r="ALU169" s="17"/>
      <c r="ALV169" s="17"/>
      <c r="ALW169" s="17"/>
      <c r="ALX169" s="17"/>
      <c r="ALY169" s="17"/>
      <c r="ALZ169" s="17"/>
      <c r="AMA169" s="17"/>
      <c r="AMB169" s="17"/>
      <c r="AMC169" s="17"/>
      <c r="AMD169" s="17"/>
      <c r="AME169" s="17"/>
      <c r="AMF169" s="17"/>
      <c r="AMG169" s="17"/>
      <c r="AMH169" s="17"/>
      <c r="AMI169" s="17"/>
      <c r="AMJ169" s="17"/>
      <c r="AMK169" s="17"/>
      <c r="AML169" s="17"/>
      <c r="AMM169" s="17"/>
      <c r="AMN169" s="17"/>
      <c r="AMO169" s="17"/>
      <c r="AMP169" s="17"/>
      <c r="AMQ169" s="17"/>
      <c r="AMR169" s="17"/>
      <c r="AMS169" s="17"/>
      <c r="AMT169" s="17"/>
      <c r="AMU169" s="17"/>
      <c r="AMV169" s="17"/>
      <c r="AMW169" s="17"/>
      <c r="AMX169" s="17"/>
      <c r="AMY169" s="17"/>
      <c r="AMZ169" s="17"/>
      <c r="ANA169" s="17"/>
      <c r="ANB169" s="17"/>
      <c r="ANC169" s="17"/>
      <c r="AND169" s="17"/>
      <c r="ANE169" s="17"/>
      <c r="ANF169" s="17"/>
      <c r="ANG169" s="17"/>
      <c r="ANH169" s="17"/>
      <c r="ANI169" s="17"/>
      <c r="ANJ169" s="17"/>
      <c r="ANK169" s="17"/>
      <c r="ANL169" s="17"/>
      <c r="ANM169" s="17"/>
      <c r="ANN169" s="17"/>
      <c r="ANO169" s="17"/>
      <c r="ANP169" s="17"/>
      <c r="ANQ169" s="17"/>
      <c r="ANR169" s="17"/>
      <c r="ANS169" s="17"/>
      <c r="ANT169" s="17"/>
      <c r="ANU169" s="17"/>
      <c r="ANV169" s="17"/>
      <c r="ANW169" s="17"/>
      <c r="ANX169" s="17"/>
      <c r="ANY169" s="17"/>
      <c r="ANZ169" s="17"/>
      <c r="AOA169" s="17"/>
      <c r="AOB169" s="17"/>
      <c r="AOC169" s="17"/>
      <c r="AOD169" s="17"/>
      <c r="AOE169" s="17"/>
      <c r="AOF169" s="17"/>
      <c r="AOG169" s="17"/>
      <c r="AOH169" s="17"/>
      <c r="AOI169" s="17"/>
      <c r="AOJ169" s="17"/>
      <c r="AOK169" s="17"/>
      <c r="AOL169" s="17"/>
      <c r="AOM169" s="17"/>
      <c r="AON169" s="17"/>
      <c r="AOO169" s="17"/>
      <c r="AOP169" s="17"/>
      <c r="AOQ169" s="17"/>
      <c r="AOR169" s="17"/>
      <c r="AOS169" s="17"/>
      <c r="AOT169" s="17"/>
      <c r="AOU169" s="17"/>
      <c r="AOV169" s="17"/>
      <c r="AOW169" s="17"/>
      <c r="AOX169" s="17"/>
      <c r="AOY169" s="17"/>
      <c r="AOZ169" s="17"/>
      <c r="APA169" s="17"/>
      <c r="APB169" s="17"/>
      <c r="APC169" s="17"/>
      <c r="APD169" s="17"/>
      <c r="APE169" s="17"/>
      <c r="APF169" s="17"/>
      <c r="APG169" s="17"/>
      <c r="APH169" s="17"/>
      <c r="API169" s="17"/>
      <c r="APJ169" s="17"/>
      <c r="APK169" s="17"/>
      <c r="APL169" s="17"/>
      <c r="APM169" s="17"/>
      <c r="APN169" s="17"/>
      <c r="APO169" s="17"/>
      <c r="APP169" s="17"/>
      <c r="APQ169" s="17"/>
      <c r="APR169" s="17"/>
      <c r="APS169" s="17"/>
      <c r="APT169" s="17"/>
      <c r="APU169" s="17"/>
      <c r="APV169" s="17"/>
      <c r="APW169" s="17"/>
      <c r="APX169" s="17"/>
      <c r="APY169" s="17"/>
      <c r="APZ169" s="17"/>
      <c r="AQA169" s="17"/>
      <c r="AQB169" s="17"/>
      <c r="AQC169" s="17"/>
      <c r="AQD169" s="17"/>
      <c r="AQE169" s="17"/>
      <c r="AQF169" s="17"/>
      <c r="AQG169" s="17"/>
      <c r="AQH169" s="17"/>
      <c r="AQI169" s="17"/>
      <c r="AQJ169" s="17"/>
      <c r="AQK169" s="17"/>
      <c r="AQL169" s="17"/>
      <c r="AQM169" s="17"/>
      <c r="AQN169" s="17"/>
      <c r="AQO169" s="17"/>
      <c r="AQP169" s="17"/>
      <c r="AQQ169" s="17"/>
      <c r="AQR169" s="17"/>
      <c r="AQS169" s="17"/>
      <c r="AQT169" s="17"/>
      <c r="AQU169" s="17"/>
      <c r="AQV169" s="17"/>
      <c r="AQW169" s="17"/>
      <c r="AQX169" s="17"/>
      <c r="AQY169" s="17"/>
      <c r="AQZ169" s="17"/>
      <c r="ARA169" s="17"/>
      <c r="ARB169" s="17"/>
      <c r="ARC169" s="17"/>
      <c r="ARD169" s="17"/>
      <c r="ARE169" s="17"/>
      <c r="ARF169" s="17"/>
      <c r="ARG169" s="17"/>
      <c r="ARH169" s="17"/>
      <c r="ARI169" s="17"/>
      <c r="ARJ169" s="17"/>
      <c r="ARK169" s="17"/>
      <c r="ARL169" s="17"/>
      <c r="ARM169" s="17"/>
      <c r="ARN169" s="17"/>
      <c r="ARO169" s="17"/>
      <c r="ARP169" s="17"/>
      <c r="ARQ169" s="17"/>
      <c r="ARR169" s="17"/>
      <c r="ARS169" s="17"/>
      <c r="ART169" s="17"/>
      <c r="ARU169" s="17"/>
      <c r="ARV169" s="17"/>
      <c r="ARW169" s="17"/>
      <c r="ARX169" s="17"/>
      <c r="ARY169" s="17"/>
      <c r="ARZ169" s="17"/>
      <c r="ASA169" s="17"/>
      <c r="ASB169" s="17"/>
      <c r="ASC169" s="17"/>
      <c r="ASD169" s="17"/>
      <c r="ASE169" s="17"/>
      <c r="ASF169" s="17"/>
      <c r="ASG169" s="17"/>
      <c r="ASH169" s="17"/>
      <c r="ASI169" s="17"/>
      <c r="ASJ169" s="17"/>
      <c r="ASK169" s="17"/>
      <c r="ASL169" s="17"/>
      <c r="ASM169" s="17"/>
      <c r="ASN169" s="17"/>
      <c r="ASO169" s="17"/>
      <c r="ASP169" s="17"/>
      <c r="ASQ169" s="17"/>
      <c r="ASR169" s="17"/>
      <c r="ASS169" s="17"/>
      <c r="AST169" s="17"/>
      <c r="ASU169" s="17"/>
      <c r="ASV169" s="17"/>
      <c r="ASW169" s="17"/>
      <c r="ASX169" s="17"/>
      <c r="ASY169" s="17"/>
      <c r="ASZ169" s="17"/>
      <c r="ATA169" s="17"/>
      <c r="ATB169" s="17"/>
      <c r="ATC169" s="17"/>
      <c r="ATD169" s="17"/>
      <c r="ATE169" s="17"/>
      <c r="ATF169" s="17"/>
      <c r="ATG169" s="17"/>
      <c r="ATH169" s="17"/>
      <c r="ATI169" s="17"/>
      <c r="ATJ169" s="17"/>
      <c r="ATK169" s="17"/>
      <c r="ATL169" s="17"/>
      <c r="ATM169" s="17"/>
      <c r="ATN169" s="17"/>
      <c r="ATO169" s="17"/>
      <c r="ATP169" s="17"/>
      <c r="ATQ169" s="17"/>
      <c r="ATR169" s="17"/>
      <c r="ATS169" s="17"/>
      <c r="ATT169" s="17"/>
      <c r="ATU169" s="17"/>
      <c r="ATV169" s="17"/>
      <c r="ATW169" s="17"/>
      <c r="ATX169" s="17"/>
      <c r="ATY169" s="17"/>
      <c r="ATZ169" s="17"/>
      <c r="AUA169" s="17"/>
      <c r="AUB169" s="17"/>
      <c r="AUC169" s="17"/>
      <c r="AUD169" s="17"/>
      <c r="AUE169" s="17"/>
      <c r="AUF169" s="17"/>
      <c r="AUG169" s="17"/>
      <c r="AUH169" s="17"/>
      <c r="AUI169" s="17"/>
      <c r="AUJ169" s="17"/>
      <c r="AUK169" s="17"/>
      <c r="AUL169" s="17"/>
      <c r="AUM169" s="17"/>
      <c r="AUN169" s="17"/>
      <c r="AUO169" s="17"/>
      <c r="AUP169" s="17"/>
      <c r="AUQ169" s="17"/>
      <c r="AUR169" s="17"/>
      <c r="AUS169" s="17"/>
      <c r="AUT169" s="17"/>
      <c r="AUU169" s="17"/>
      <c r="AUV169" s="17"/>
      <c r="AUW169" s="17"/>
      <c r="AUX169" s="17"/>
      <c r="AUY169" s="17"/>
      <c r="AUZ169" s="17"/>
      <c r="AVA169" s="17"/>
      <c r="AVB169" s="17"/>
      <c r="AVC169" s="17"/>
      <c r="AVD169" s="17"/>
      <c r="AVE169" s="17"/>
      <c r="AVF169" s="17"/>
      <c r="AVG169" s="17"/>
      <c r="AVH169" s="17"/>
      <c r="AVI169" s="17"/>
      <c r="AVJ169" s="17"/>
      <c r="AVK169" s="17"/>
      <c r="AVL169" s="17"/>
      <c r="AVM169" s="17"/>
      <c r="AVN169" s="17"/>
      <c r="AVO169" s="17"/>
      <c r="AVP169" s="17"/>
      <c r="AVQ169" s="17"/>
      <c r="AVR169" s="17"/>
      <c r="AVS169" s="17"/>
      <c r="AVT169" s="17"/>
      <c r="AVU169" s="17"/>
      <c r="AVV169" s="17"/>
      <c r="AVW169" s="17"/>
      <c r="AVX169" s="17"/>
      <c r="AVY169" s="17"/>
      <c r="AVZ169" s="17"/>
      <c r="AWA169" s="17"/>
      <c r="AWB169" s="17"/>
      <c r="AWC169" s="17"/>
      <c r="AWD169" s="17"/>
      <c r="AWE169" s="17"/>
      <c r="AWF169" s="17"/>
      <c r="AWG169" s="17"/>
      <c r="AWH169" s="17"/>
      <c r="AWI169" s="17"/>
      <c r="AWJ169" s="17"/>
      <c r="AWK169" s="17"/>
      <c r="AWL169" s="17"/>
      <c r="AWM169" s="17"/>
      <c r="AWN169" s="17"/>
      <c r="AWO169" s="17"/>
      <c r="AWP169" s="17"/>
      <c r="AWQ169" s="17"/>
      <c r="AWR169" s="17"/>
      <c r="AWS169" s="17"/>
      <c r="AWT169" s="17"/>
      <c r="AWU169" s="17"/>
      <c r="AWV169" s="17"/>
      <c r="AWW169" s="17"/>
      <c r="AWX169" s="17"/>
      <c r="AWY169" s="17"/>
      <c r="AWZ169" s="17"/>
      <c r="AXA169" s="17"/>
      <c r="AXB169" s="17"/>
      <c r="AXC169" s="17"/>
      <c r="AXD169" s="17"/>
      <c r="AXE169" s="17"/>
      <c r="AXF169" s="17"/>
      <c r="AXG169" s="17"/>
      <c r="AXH169" s="17"/>
      <c r="AXI169" s="17"/>
      <c r="AXJ169" s="17"/>
      <c r="AXK169" s="17"/>
      <c r="AXL169" s="17"/>
      <c r="AXM169" s="17"/>
      <c r="AXN169" s="17"/>
      <c r="AXO169" s="17"/>
      <c r="AXP169" s="17"/>
      <c r="AXQ169" s="17"/>
      <c r="AXR169" s="17"/>
      <c r="AXS169" s="17"/>
      <c r="AXT169" s="17"/>
      <c r="AXU169" s="17"/>
      <c r="AXV169" s="17"/>
      <c r="AXW169" s="17"/>
      <c r="AXX169" s="17"/>
      <c r="AXY169" s="17"/>
      <c r="AXZ169" s="17"/>
      <c r="AYA169" s="17"/>
      <c r="AYB169" s="17"/>
      <c r="AYC169" s="17"/>
      <c r="AYD169" s="17"/>
      <c r="AYE169" s="17"/>
      <c r="AYF169" s="17"/>
      <c r="AYG169" s="17"/>
      <c r="AYH169" s="17"/>
      <c r="AYI169" s="17"/>
      <c r="AYJ169" s="17"/>
      <c r="AYK169" s="17"/>
      <c r="AYL169" s="17"/>
      <c r="AYM169" s="17"/>
      <c r="AYN169" s="17"/>
      <c r="AYO169" s="17"/>
      <c r="AYP169" s="17"/>
      <c r="AYQ169" s="17"/>
      <c r="AYR169" s="17"/>
      <c r="AYS169" s="17"/>
      <c r="AYT169" s="17"/>
      <c r="AYU169" s="17"/>
      <c r="AYV169" s="17"/>
      <c r="AYW169" s="17"/>
      <c r="AYX169" s="17"/>
      <c r="AYY169" s="17"/>
      <c r="AYZ169" s="17"/>
      <c r="AZA169" s="17"/>
      <c r="AZB169" s="17"/>
      <c r="AZC169" s="17"/>
      <c r="AZD169" s="17"/>
      <c r="AZE169" s="17"/>
      <c r="AZF169" s="17"/>
      <c r="AZG169" s="17"/>
      <c r="AZH169" s="17"/>
      <c r="AZI169" s="17"/>
      <c r="AZJ169" s="17"/>
      <c r="AZK169" s="17"/>
      <c r="AZL169" s="17"/>
      <c r="AZM169" s="17"/>
      <c r="AZN169" s="17"/>
      <c r="AZO169" s="17"/>
      <c r="AZP169" s="17"/>
      <c r="AZQ169" s="17"/>
      <c r="AZR169" s="17"/>
      <c r="AZS169" s="17"/>
      <c r="AZT169" s="17"/>
      <c r="AZU169" s="17"/>
      <c r="AZV169" s="17"/>
      <c r="AZW169" s="17"/>
      <c r="AZX169" s="17"/>
      <c r="AZY169" s="17"/>
      <c r="AZZ169" s="17"/>
      <c r="BAA169" s="17"/>
      <c r="BAB169" s="17"/>
      <c r="BAC169" s="17"/>
      <c r="BAD169" s="17"/>
      <c r="BAE169" s="17"/>
      <c r="BAF169" s="17"/>
      <c r="BAG169" s="17"/>
      <c r="BAH169" s="17"/>
      <c r="BAI169" s="17"/>
      <c r="BAJ169" s="17"/>
      <c r="BAK169" s="17"/>
      <c r="BAL169" s="17"/>
      <c r="BAM169" s="17"/>
      <c r="BAN169" s="17"/>
      <c r="BAO169" s="17"/>
      <c r="BAP169" s="17"/>
      <c r="BAQ169" s="17"/>
      <c r="BAR169" s="17"/>
      <c r="BAS169" s="17"/>
      <c r="BAT169" s="17"/>
      <c r="BAU169" s="17"/>
      <c r="BAV169" s="17"/>
      <c r="BAW169" s="17"/>
      <c r="BAX169" s="17"/>
      <c r="BAY169" s="17"/>
      <c r="BAZ169" s="17"/>
      <c r="BBA169" s="17"/>
      <c r="BBB169" s="17"/>
      <c r="BBC169" s="17"/>
      <c r="BBD169" s="17"/>
      <c r="BBE169" s="17"/>
      <c r="BBF169" s="17"/>
      <c r="BBG169" s="17"/>
      <c r="BBH169" s="17"/>
      <c r="BBI169" s="17"/>
      <c r="BBJ169" s="17"/>
      <c r="BBK169" s="17"/>
      <c r="BBL169" s="17"/>
      <c r="BBM169" s="17"/>
      <c r="BBN169" s="17"/>
      <c r="BBO169" s="17"/>
      <c r="BBP169" s="17"/>
      <c r="BBQ169" s="17"/>
      <c r="BBR169" s="17"/>
      <c r="BBS169" s="17"/>
      <c r="BBT169" s="17"/>
      <c r="BBU169" s="17"/>
      <c r="BBV169" s="17"/>
      <c r="BBW169" s="17"/>
      <c r="BBX169" s="17"/>
      <c r="BBY169" s="17"/>
      <c r="BBZ169" s="17"/>
      <c r="BCA169" s="17"/>
      <c r="BCB169" s="17"/>
      <c r="BCC169" s="17"/>
      <c r="BCD169" s="17"/>
      <c r="BCE169" s="17"/>
      <c r="BCF169" s="17"/>
      <c r="BCG169" s="17"/>
      <c r="BCH169" s="17"/>
      <c r="BCI169" s="17"/>
      <c r="BCJ169" s="17"/>
      <c r="BCK169" s="17"/>
      <c r="BCL169" s="17"/>
      <c r="BCM169" s="17"/>
      <c r="BCN169" s="17"/>
      <c r="BCO169" s="17"/>
      <c r="BCP169" s="17"/>
      <c r="BCQ169" s="17"/>
      <c r="BCR169" s="17"/>
      <c r="BCS169" s="17"/>
      <c r="BCT169" s="17"/>
      <c r="BCU169" s="17"/>
      <c r="BCV169" s="17"/>
      <c r="BCW169" s="17"/>
      <c r="BCX169" s="17"/>
      <c r="BCY169" s="17"/>
      <c r="BCZ169" s="17"/>
      <c r="BDA169" s="17"/>
      <c r="BDB169" s="17"/>
      <c r="BDC169" s="17"/>
      <c r="BDD169" s="17"/>
      <c r="BDE169" s="17"/>
      <c r="BDF169" s="17"/>
      <c r="BDG169" s="17"/>
      <c r="BDH169" s="17"/>
      <c r="BDI169" s="17"/>
      <c r="BDJ169" s="17"/>
      <c r="BDK169" s="17"/>
      <c r="BDL169" s="17"/>
      <c r="BDM169" s="17"/>
      <c r="BDN169" s="17"/>
      <c r="BDO169" s="17"/>
      <c r="BDP169" s="17"/>
      <c r="BDQ169" s="17"/>
      <c r="BDR169" s="17"/>
      <c r="BDS169" s="17"/>
      <c r="BDT169" s="17"/>
      <c r="BDU169" s="17"/>
      <c r="BDV169" s="17"/>
      <c r="BDW169" s="17"/>
      <c r="BDX169" s="17"/>
      <c r="BDY169" s="17"/>
      <c r="BDZ169" s="17"/>
      <c r="BEA169" s="17"/>
      <c r="BEB169" s="17"/>
      <c r="BEC169" s="17"/>
      <c r="BED169" s="17"/>
      <c r="BEE169" s="17"/>
      <c r="BEF169" s="17"/>
      <c r="BEG169" s="17"/>
      <c r="BEH169" s="17"/>
      <c r="BEI169" s="17"/>
      <c r="BEJ169" s="17"/>
      <c r="BEK169" s="17"/>
      <c r="BEL169" s="17"/>
      <c r="BEM169" s="17"/>
      <c r="BEN169" s="17"/>
      <c r="BEO169" s="17"/>
      <c r="BEP169" s="17"/>
      <c r="BEQ169" s="17"/>
      <c r="BER169" s="17"/>
      <c r="BES169" s="17"/>
      <c r="BET169" s="17"/>
      <c r="BEU169" s="17"/>
      <c r="BEV169" s="17"/>
      <c r="BEW169" s="17"/>
      <c r="BEX169" s="17"/>
      <c r="BEY169" s="17"/>
      <c r="BEZ169" s="17"/>
      <c r="BFA169" s="17"/>
      <c r="BFB169" s="17"/>
      <c r="BFC169" s="17"/>
      <c r="BFD169" s="17"/>
      <c r="BFE169" s="17"/>
      <c r="BFF169" s="17"/>
      <c r="BFG169" s="17"/>
      <c r="BFH169" s="17"/>
      <c r="BFI169" s="17"/>
      <c r="BFJ169" s="17"/>
      <c r="BFK169" s="17"/>
      <c r="BFL169" s="17"/>
      <c r="BFM169" s="17"/>
      <c r="BFN169" s="17"/>
      <c r="BFO169" s="17"/>
      <c r="BFP169" s="17"/>
      <c r="BFQ169" s="17"/>
      <c r="BFR169" s="17"/>
      <c r="BFS169" s="17"/>
      <c r="BFT169" s="17"/>
      <c r="BFU169" s="17"/>
      <c r="BFV169" s="17"/>
      <c r="BFW169" s="17"/>
      <c r="BFX169" s="17"/>
      <c r="BFY169" s="17"/>
      <c r="BFZ169" s="17"/>
      <c r="BGA169" s="17"/>
      <c r="BGB169" s="17"/>
      <c r="BGC169" s="17"/>
      <c r="BGD169" s="17"/>
      <c r="BGE169" s="17"/>
      <c r="BGF169" s="17"/>
      <c r="BGG169" s="17"/>
      <c r="BGH169" s="17"/>
      <c r="BGI169" s="17"/>
      <c r="BGJ169" s="17"/>
      <c r="BGK169" s="17"/>
      <c r="BGL169" s="17"/>
      <c r="BGM169" s="17"/>
      <c r="BGN169" s="17"/>
      <c r="BGO169" s="17"/>
      <c r="BGP169" s="17"/>
      <c r="BGQ169" s="17"/>
      <c r="BGR169" s="17"/>
      <c r="BGS169" s="17"/>
      <c r="BGT169" s="17"/>
      <c r="BGU169" s="17"/>
      <c r="BGV169" s="17"/>
      <c r="BGW169" s="17"/>
      <c r="BGX169" s="17"/>
      <c r="BGY169" s="17"/>
      <c r="BGZ169" s="17"/>
      <c r="BHA169" s="17"/>
      <c r="BHB169" s="17"/>
      <c r="BHC169" s="17"/>
      <c r="BHD169" s="17"/>
      <c r="BHE169" s="17"/>
      <c r="BHF169" s="17"/>
      <c r="BHG169" s="17"/>
      <c r="BHH169" s="17"/>
      <c r="BHI169" s="17"/>
      <c r="BHJ169" s="17"/>
      <c r="BHK169" s="17"/>
      <c r="BHL169" s="17"/>
      <c r="BHM169" s="17"/>
      <c r="BHN169" s="17"/>
      <c r="BHO169" s="17"/>
      <c r="BHP169" s="17"/>
      <c r="BHQ169" s="17"/>
      <c r="BHR169" s="17"/>
      <c r="BHS169" s="17"/>
      <c r="BHT169" s="17"/>
      <c r="BHU169" s="17"/>
      <c r="BHV169" s="17"/>
      <c r="BHW169" s="17"/>
      <c r="BHX169" s="17"/>
      <c r="BHY169" s="17"/>
      <c r="BHZ169" s="17"/>
      <c r="BIA169" s="17"/>
      <c r="BIB169" s="17"/>
      <c r="BIC169" s="17"/>
      <c r="BID169" s="17"/>
      <c r="BIE169" s="17"/>
      <c r="BIF169" s="17"/>
      <c r="BIG169" s="17"/>
      <c r="BIH169" s="17"/>
      <c r="BII169" s="17"/>
      <c r="BIJ169" s="17"/>
      <c r="BIK169" s="17"/>
      <c r="BIL169" s="17"/>
      <c r="BIM169" s="17"/>
      <c r="BIN169" s="17"/>
      <c r="BIO169" s="17"/>
      <c r="BIP169" s="17"/>
      <c r="BIQ169" s="17"/>
      <c r="BIR169" s="17"/>
      <c r="BIS169" s="17"/>
      <c r="BIT169" s="17"/>
      <c r="BIU169" s="17"/>
      <c r="BIV169" s="17"/>
      <c r="BIW169" s="17"/>
      <c r="BIX169" s="17"/>
      <c r="BIY169" s="17"/>
      <c r="BIZ169" s="17"/>
      <c r="BJA169" s="17"/>
      <c r="BJB169" s="17"/>
      <c r="BJC169" s="17"/>
      <c r="BJD169" s="17"/>
      <c r="BJE169" s="14" t="s">
        <v>2573</v>
      </c>
      <c r="BJF169" s="17"/>
      <c r="BJG169" s="14" t="s">
        <v>4039</v>
      </c>
      <c r="BJH169" s="14" t="s">
        <v>4032</v>
      </c>
      <c r="BJI169" s="14" t="s">
        <v>4040</v>
      </c>
      <c r="BJJ169" s="14" t="s">
        <v>2943</v>
      </c>
      <c r="BJK169" s="14" t="s">
        <v>2943</v>
      </c>
      <c r="BJL169" s="14" t="s">
        <v>4074</v>
      </c>
      <c r="BJM169" s="14" t="s">
        <v>4053</v>
      </c>
      <c r="BJN169" s="14" t="s">
        <v>4054</v>
      </c>
      <c r="BJO169" s="16">
        <v>0.03</v>
      </c>
      <c r="BJP169" s="17"/>
      <c r="BJQ169" s="20">
        <v>2279175.0</v>
      </c>
      <c r="BJR169" s="17"/>
      <c r="BJS169" s="17"/>
      <c r="BJT169" s="17"/>
      <c r="BJU169" s="17"/>
      <c r="BJV169" s="17"/>
      <c r="BJW169" s="17"/>
      <c r="BJX169" s="17"/>
      <c r="BJY169" s="17"/>
      <c r="BJZ169" s="17"/>
      <c r="BKA169" s="17"/>
      <c r="BKB169" s="17"/>
      <c r="BKC169" s="17"/>
      <c r="BKD169" s="17"/>
      <c r="BKE169" s="17"/>
      <c r="BKF169" s="17"/>
      <c r="BKG169" s="17"/>
      <c r="BKH169" s="17"/>
      <c r="BKI169" s="17"/>
      <c r="BKJ169" s="17"/>
      <c r="BKK169" s="17"/>
      <c r="BKL169" s="17"/>
      <c r="BKM169" s="17"/>
      <c r="BKN169" s="17"/>
      <c r="BKO169" s="17"/>
      <c r="BKP169" s="17"/>
      <c r="BKQ169" s="17"/>
      <c r="BKR169" s="17"/>
      <c r="BKS169" s="17"/>
      <c r="BKT169" s="17"/>
      <c r="BKU169" s="17"/>
      <c r="BKV169" s="17"/>
      <c r="BKW169" s="17"/>
      <c r="BKX169" s="17"/>
      <c r="BKY169" s="17"/>
      <c r="BKZ169" s="17"/>
      <c r="BLA169" s="17"/>
      <c r="BLB169" s="17"/>
      <c r="BLC169" s="17"/>
      <c r="BLD169" s="17"/>
      <c r="BLE169" s="17"/>
      <c r="BLF169" s="17"/>
      <c r="BLG169" s="17"/>
      <c r="BLH169" s="17"/>
      <c r="BLI169" s="17"/>
      <c r="BLJ169" s="17"/>
      <c r="BLK169" s="17"/>
      <c r="BLL169" s="17"/>
      <c r="BLM169" s="17"/>
      <c r="BLN169" s="17"/>
      <c r="BLO169" s="17"/>
      <c r="BLP169" s="17"/>
      <c r="BLQ169" s="17"/>
      <c r="BLR169" s="17"/>
      <c r="BLS169" s="17"/>
      <c r="BLT169" s="17"/>
      <c r="BLU169" s="17"/>
      <c r="BLV169" s="17"/>
      <c r="BLW169" s="17"/>
      <c r="BLX169" s="17"/>
      <c r="BLY169" s="17"/>
      <c r="BLZ169" s="17"/>
      <c r="BMA169" s="17"/>
      <c r="BMB169" s="17"/>
      <c r="BMC169" s="17"/>
      <c r="BMD169" s="17"/>
      <c r="BME169" s="17"/>
      <c r="BMF169" s="17"/>
      <c r="BMG169" s="17"/>
      <c r="BMH169" s="17"/>
      <c r="BMI169" s="17"/>
      <c r="BMJ169" s="17"/>
      <c r="BMK169" s="17"/>
      <c r="BML169" s="17"/>
      <c r="BMM169" s="17"/>
      <c r="BMN169" s="17"/>
      <c r="BMO169" s="17"/>
      <c r="BMP169" s="17"/>
      <c r="BMQ169" s="17"/>
      <c r="BMR169" s="17"/>
      <c r="BMS169" s="17"/>
      <c r="BMT169" s="17"/>
      <c r="BMU169" s="17"/>
      <c r="BMV169" s="17"/>
      <c r="BMW169" s="17"/>
      <c r="BMX169" s="17"/>
      <c r="BMY169" s="17"/>
      <c r="BMZ169" s="17"/>
      <c r="BNA169" s="17"/>
      <c r="BNB169" s="17"/>
      <c r="BNC169" s="17"/>
      <c r="BND169" s="17"/>
      <c r="BNE169" s="17"/>
      <c r="BNF169" s="17"/>
      <c r="BNG169" s="17"/>
      <c r="BNH169" s="17"/>
      <c r="BNI169" s="17"/>
      <c r="BNJ169" s="17"/>
      <c r="BNK169" s="17"/>
      <c r="BNL169" s="17"/>
      <c r="BNM169" s="17"/>
      <c r="BNN169" s="17"/>
      <c r="BNO169" s="17"/>
      <c r="BNP169" s="17"/>
      <c r="BNQ169" s="17"/>
      <c r="BNR169" s="17"/>
      <c r="BNS169" s="17"/>
      <c r="BNT169" s="17"/>
      <c r="BNU169" s="17"/>
      <c r="BNV169" s="17"/>
      <c r="BNW169" s="17"/>
      <c r="BNX169" s="17"/>
      <c r="BNY169" s="17"/>
      <c r="BNZ169" s="17"/>
      <c r="BOA169" s="17"/>
      <c r="BOB169" s="17"/>
      <c r="BOC169" s="17"/>
      <c r="BOD169" s="17"/>
      <c r="BOE169" s="17"/>
      <c r="BOF169" s="17"/>
      <c r="BOG169" s="17"/>
      <c r="BOH169" s="17"/>
      <c r="BOI169" s="17"/>
      <c r="BOJ169" s="17"/>
      <c r="BOK169" s="17"/>
      <c r="BOL169" s="17"/>
      <c r="BOM169" s="17"/>
      <c r="BON169" s="17"/>
      <c r="BOO169" s="17"/>
      <c r="BOP169" s="17"/>
      <c r="BOQ169" s="17"/>
      <c r="BOR169" s="17"/>
      <c r="BOS169" s="17"/>
      <c r="BOT169" s="17"/>
      <c r="BOU169" s="17"/>
      <c r="BOV169" s="17"/>
      <c r="BOW169" s="17"/>
      <c r="BOX169" s="17"/>
      <c r="BOY169" s="17"/>
      <c r="BOZ169" s="17"/>
      <c r="BPA169" s="17"/>
      <c r="BPB169" s="17"/>
      <c r="BPC169" s="17"/>
      <c r="BPD169" s="17"/>
      <c r="BPE169" s="17"/>
      <c r="BPF169" s="17"/>
      <c r="BPG169" s="17"/>
      <c r="BPH169" s="17"/>
      <c r="BPI169" s="17"/>
      <c r="BPJ169" s="17"/>
      <c r="BPK169" s="17"/>
      <c r="BPL169" s="17"/>
      <c r="BPM169" s="17"/>
      <c r="BPN169" s="17"/>
      <c r="BPO169" s="17"/>
      <c r="BPP169" s="17"/>
      <c r="BPQ169" s="17"/>
      <c r="BPR169" s="17"/>
      <c r="BPS169" s="17"/>
      <c r="BPT169" s="17"/>
      <c r="BPU169" s="17"/>
      <c r="BPV169" s="17"/>
      <c r="BPW169" s="17"/>
      <c r="BPX169" s="17"/>
      <c r="BPY169" s="17"/>
      <c r="BPZ169" s="17"/>
      <c r="BQA169" s="17"/>
      <c r="BQB169" s="17"/>
      <c r="BQC169" s="17"/>
      <c r="BQD169" s="17"/>
      <c r="BQE169" s="17"/>
      <c r="BQF169" s="17"/>
      <c r="BQG169" s="17"/>
      <c r="BQH169" s="17"/>
      <c r="BQI169" s="17"/>
      <c r="BQJ169" s="17"/>
      <c r="BQK169" s="17"/>
      <c r="BQL169" s="17"/>
      <c r="BQM169" s="17"/>
      <c r="BQN169" s="17"/>
      <c r="BQO169" s="17"/>
      <c r="BQP169" s="17"/>
      <c r="BQQ169" s="17"/>
      <c r="BQR169" s="17"/>
      <c r="BQS169" s="17"/>
      <c r="BQT169" s="17"/>
      <c r="BQU169" s="17"/>
      <c r="BQV169" s="17"/>
      <c r="BQW169" s="17"/>
      <c r="BQX169" s="17"/>
      <c r="BQY169" s="17"/>
      <c r="BQZ169" s="17"/>
      <c r="BRA169" s="17"/>
      <c r="BRB169" s="17"/>
      <c r="BRC169" s="17"/>
      <c r="BRD169" s="17"/>
      <c r="BRE169" s="17"/>
      <c r="BRF169" s="17"/>
      <c r="BRG169" s="17"/>
      <c r="BRH169" s="17"/>
      <c r="BRI169" s="17"/>
      <c r="BRJ169" s="17"/>
      <c r="BRK169" s="17"/>
      <c r="BRL169" s="17"/>
      <c r="BRM169" s="17"/>
      <c r="BRN169" s="17"/>
      <c r="BRO169" s="17"/>
      <c r="BRP169" s="17"/>
      <c r="BRQ169" s="17"/>
      <c r="BRR169" s="17"/>
      <c r="BRS169" s="17"/>
      <c r="BRT169" s="17"/>
      <c r="BRU169" s="17"/>
      <c r="BRV169" s="17"/>
      <c r="BRW169" s="17"/>
      <c r="BRX169" s="17"/>
      <c r="BRY169" s="17"/>
      <c r="BRZ169" s="17"/>
      <c r="BSA169" s="17"/>
      <c r="BSB169" s="17"/>
      <c r="BSC169" s="17"/>
      <c r="BSD169" s="17"/>
      <c r="BSE169" s="17"/>
      <c r="BSF169" s="17"/>
      <c r="BSG169" s="17"/>
      <c r="BSH169" s="17"/>
      <c r="BSI169" s="17"/>
      <c r="BSJ169" s="17"/>
      <c r="BSK169" s="17"/>
      <c r="BSL169" s="17"/>
      <c r="BSM169" s="17"/>
      <c r="BSN169" s="17"/>
      <c r="BSO169" s="17"/>
      <c r="BSP169" s="17"/>
      <c r="BSQ169" s="17"/>
      <c r="BSR169" s="17"/>
      <c r="BSS169" s="17"/>
      <c r="BST169" s="17"/>
      <c r="BSU169" s="17"/>
      <c r="BSV169" s="17"/>
      <c r="BSW169" s="17"/>
      <c r="BSX169" s="17"/>
      <c r="BSY169" s="17"/>
      <c r="BSZ169" s="17"/>
      <c r="BTA169" s="17"/>
      <c r="BTB169" s="17"/>
      <c r="BTC169" s="17"/>
      <c r="BTD169" s="17"/>
      <c r="BTE169" s="17"/>
      <c r="BTF169" s="17"/>
      <c r="BTG169" s="17"/>
      <c r="BTH169" s="17"/>
      <c r="BTI169" s="17"/>
      <c r="BTJ169" s="17"/>
      <c r="BTK169" s="17"/>
      <c r="BTL169" s="17"/>
      <c r="BTM169" s="17"/>
      <c r="BTN169" s="17"/>
      <c r="BTO169" s="17"/>
      <c r="BTP169" s="17"/>
      <c r="BTQ169" s="17"/>
      <c r="BTR169" s="17"/>
      <c r="BTS169" s="17"/>
      <c r="BTT169" s="17"/>
      <c r="BTU169" s="17"/>
      <c r="BTV169" s="17"/>
      <c r="BTW169" s="17"/>
      <c r="BTX169" s="17"/>
      <c r="BTY169" s="17"/>
      <c r="BTZ169" s="17"/>
      <c r="BUA169" s="17"/>
      <c r="BUB169" s="17"/>
      <c r="BUC169" s="17"/>
      <c r="BUD169" s="17"/>
      <c r="BUE169" s="17"/>
      <c r="BUF169" s="17"/>
      <c r="BUG169" s="17"/>
      <c r="BUH169" s="17"/>
      <c r="BUI169" s="17"/>
      <c r="BUJ169" s="17"/>
      <c r="BUK169" s="17"/>
      <c r="BUL169" s="17"/>
      <c r="BUM169" s="17"/>
      <c r="BUN169" s="17"/>
      <c r="BUO169" s="17"/>
      <c r="BUP169" s="17"/>
      <c r="BUQ169" s="17"/>
      <c r="BUR169" s="17"/>
      <c r="BUS169" s="17"/>
      <c r="BUT169" s="17"/>
      <c r="BUU169" s="17"/>
      <c r="BUV169" s="17"/>
      <c r="BUW169" s="17"/>
      <c r="BUX169" s="17"/>
      <c r="BUY169" s="17"/>
      <c r="BUZ169" s="17"/>
      <c r="BVA169" s="17"/>
      <c r="BVB169" s="17"/>
      <c r="BVC169" s="17"/>
      <c r="BVD169" s="17"/>
      <c r="BVE169" s="17"/>
      <c r="BVF169" s="17"/>
      <c r="BVG169" s="17"/>
      <c r="BVH169" s="17"/>
      <c r="BVI169" s="17"/>
      <c r="BVJ169" s="17"/>
      <c r="BVK169" s="17"/>
      <c r="BVL169" s="17"/>
      <c r="BVM169" s="17"/>
      <c r="BVN169" s="17"/>
      <c r="BVO169" s="17"/>
      <c r="BVP169" s="17"/>
      <c r="BVQ169" s="17"/>
      <c r="BVR169" s="17"/>
      <c r="BVS169" s="17"/>
      <c r="BVT169" s="17"/>
      <c r="BVU169" s="17"/>
      <c r="BVV169" s="17"/>
      <c r="BVW169" s="17"/>
      <c r="BVX169" s="17"/>
      <c r="BVY169" s="17"/>
      <c r="BVZ169" s="17"/>
      <c r="BWA169" s="17"/>
      <c r="BWB169" s="17"/>
      <c r="BWC169" s="17"/>
      <c r="BWD169" s="17"/>
      <c r="BWE169" s="17"/>
      <c r="BWF169" s="17"/>
      <c r="BWG169" s="17"/>
      <c r="BWH169" s="17"/>
      <c r="BWI169" s="17"/>
      <c r="BWJ169" s="17"/>
      <c r="BWK169" s="17"/>
      <c r="BWL169" s="17"/>
      <c r="BWM169" s="17"/>
      <c r="BWN169" s="17"/>
      <c r="BWO169" s="17"/>
      <c r="BWP169" s="17"/>
      <c r="BWQ169" s="17"/>
      <c r="BWR169" s="17"/>
      <c r="BWS169" s="17"/>
      <c r="BWT169" s="17"/>
      <c r="BWU169" s="17"/>
      <c r="BWV169" s="17"/>
      <c r="BWW169" s="17"/>
      <c r="BWX169" s="17"/>
      <c r="BWY169" s="17"/>
      <c r="BWZ169" s="17"/>
      <c r="BXA169" s="17"/>
      <c r="BXB169" s="17"/>
      <c r="BXC169" s="17"/>
      <c r="BXD169" s="17"/>
      <c r="BXE169" s="17"/>
      <c r="BXF169" s="17"/>
      <c r="BXG169" s="17"/>
      <c r="BXH169" s="17"/>
      <c r="BXI169" s="17"/>
      <c r="BXJ169" s="17"/>
      <c r="BXK169" s="17"/>
      <c r="BXL169" s="17"/>
      <c r="BXM169" s="17"/>
      <c r="BXN169" s="17"/>
      <c r="BXO169" s="17"/>
      <c r="BXP169" s="17"/>
      <c r="BXQ169" s="17"/>
      <c r="BXR169" s="17"/>
      <c r="BXS169" s="17"/>
      <c r="BXT169" s="17"/>
      <c r="BXU169" s="17"/>
      <c r="BXV169" s="17"/>
      <c r="BXW169" s="17"/>
      <c r="BXX169" s="17"/>
      <c r="BXY169" s="17"/>
      <c r="BXZ169" s="17"/>
      <c r="BYA169" s="17"/>
      <c r="BYB169" s="17"/>
      <c r="BYC169" s="17"/>
      <c r="BYD169" s="17"/>
      <c r="BYE169" s="17"/>
      <c r="BYF169" s="17"/>
      <c r="BYG169" s="17"/>
      <c r="BYH169" s="17"/>
      <c r="BYI169" s="17"/>
      <c r="BYJ169" s="17"/>
      <c r="BYK169" s="17"/>
      <c r="BYL169" s="17"/>
      <c r="BYM169" s="17"/>
      <c r="BYN169" s="17"/>
      <c r="BYO169" s="17"/>
      <c r="BYP169" s="17"/>
      <c r="BYQ169" s="17"/>
      <c r="BYR169" s="17"/>
      <c r="BYS169" s="17"/>
      <c r="BYT169" s="17"/>
      <c r="BYU169" s="17"/>
      <c r="BYV169" s="17"/>
      <c r="BYW169" s="17"/>
      <c r="BYX169" s="17"/>
      <c r="BYY169" s="17"/>
      <c r="BYZ169" s="17"/>
      <c r="BZA169" s="17"/>
      <c r="BZB169" s="17"/>
      <c r="BZC169" s="17"/>
      <c r="BZD169" s="17"/>
      <c r="BZE169" s="17"/>
      <c r="BZF169" s="17"/>
      <c r="BZG169" s="17"/>
      <c r="BZH169" s="17"/>
      <c r="BZI169" s="17"/>
      <c r="BZJ169" s="17"/>
      <c r="BZK169" s="17"/>
      <c r="BZL169" s="17"/>
      <c r="BZM169" s="17"/>
      <c r="BZN169" s="17"/>
      <c r="BZO169" s="17"/>
      <c r="BZP169" s="17"/>
      <c r="BZQ169" s="17"/>
      <c r="BZR169" s="17"/>
      <c r="BZS169" s="17"/>
      <c r="BZT169" s="17"/>
      <c r="BZU169" s="17"/>
      <c r="BZV169" s="17"/>
      <c r="BZW169" s="17"/>
      <c r="BZX169" s="17"/>
      <c r="BZY169" s="17"/>
      <c r="BZZ169" s="17"/>
      <c r="CAA169" s="17"/>
      <c r="CAB169" s="17"/>
      <c r="CAC169" s="17"/>
      <c r="CAD169" s="17"/>
      <c r="CAE169" s="17"/>
      <c r="CAF169" s="17"/>
      <c r="CAG169" s="17"/>
      <c r="CAH169" s="17"/>
      <c r="CAI169" s="17"/>
      <c r="CAJ169" s="17"/>
      <c r="CAK169" s="17"/>
      <c r="CAL169" s="17"/>
      <c r="CAM169" s="17"/>
      <c r="CAN169" s="17"/>
      <c r="CAO169" s="17"/>
      <c r="CAP169" s="17"/>
      <c r="CAQ169" s="17"/>
      <c r="CAR169" s="17"/>
      <c r="CAS169" s="17"/>
      <c r="CAT169" s="17"/>
      <c r="CAU169" s="17"/>
      <c r="CAV169" s="17"/>
      <c r="CAW169" s="17"/>
      <c r="CAX169" s="17"/>
      <c r="CAY169" s="17"/>
      <c r="CAZ169" s="17"/>
      <c r="CBA169" s="17"/>
      <c r="CBB169" s="17"/>
      <c r="CBC169" s="17"/>
      <c r="CBD169" s="17"/>
      <c r="CBE169" s="17"/>
      <c r="CBF169" s="17"/>
      <c r="CBG169" s="17"/>
      <c r="CBH169" s="17"/>
      <c r="CBI169" s="17"/>
      <c r="CBJ169" s="17"/>
      <c r="CBK169" s="17"/>
      <c r="CBL169" s="17"/>
      <c r="CBM169" s="17"/>
      <c r="CBN169" s="17"/>
      <c r="CBO169" s="17"/>
      <c r="CBP169" s="17"/>
      <c r="CBQ169" s="17"/>
      <c r="CBR169" s="17"/>
      <c r="CBS169" s="17"/>
      <c r="CBT169" s="17"/>
      <c r="CBU169" s="17"/>
      <c r="CBV169" s="17"/>
      <c r="CBW169" s="17"/>
      <c r="CBX169" s="17"/>
      <c r="CBY169" s="17"/>
      <c r="CBZ169" s="17"/>
      <c r="CCA169" s="17"/>
      <c r="CCB169" s="17"/>
      <c r="CCC169" s="17"/>
      <c r="CCD169" s="17"/>
      <c r="CCE169" s="17"/>
      <c r="CCF169" s="17"/>
      <c r="CCG169" s="17"/>
      <c r="CCH169" s="17"/>
      <c r="CCI169" s="17"/>
      <c r="CCJ169" s="17"/>
      <c r="CCK169" s="17"/>
      <c r="CCL169" s="17"/>
      <c r="CCM169" s="17"/>
      <c r="CCN169" s="17"/>
      <c r="CCO169" s="17"/>
      <c r="CCP169" s="17"/>
      <c r="CCQ169" s="17"/>
      <c r="CCR169" s="17"/>
      <c r="CCS169" s="17"/>
      <c r="CCT169" s="17"/>
      <c r="CCU169" s="17"/>
      <c r="CCV169" s="17"/>
      <c r="CCW169" s="17"/>
      <c r="CCX169" s="17"/>
      <c r="CCY169" s="17"/>
      <c r="CCZ169" s="17"/>
      <c r="CDA169" s="17"/>
      <c r="CDB169" s="17"/>
      <c r="CDC169" s="17"/>
      <c r="CDD169" s="17"/>
      <c r="CDE169" s="17"/>
      <c r="CDF169" s="17"/>
      <c r="CDG169" s="17"/>
      <c r="CDH169" s="17"/>
      <c r="CDI169" s="17"/>
      <c r="CDJ169" s="17"/>
      <c r="CDK169" s="17"/>
      <c r="CDL169" s="17"/>
      <c r="CDM169" s="17"/>
      <c r="CDN169" s="17"/>
      <c r="CDO169" s="17"/>
      <c r="CDP169" s="17"/>
      <c r="CDQ169" s="17"/>
      <c r="CDR169" s="17"/>
      <c r="CDS169" s="17"/>
      <c r="CDT169" s="17"/>
      <c r="CDU169" s="17"/>
    </row>
    <row r="170">
      <c r="A170" s="14" t="s">
        <v>2655</v>
      </c>
      <c r="B170" s="14" t="s">
        <v>4075</v>
      </c>
      <c r="C170" s="14" t="s">
        <v>2601</v>
      </c>
      <c r="D170" s="14" t="s">
        <v>2636</v>
      </c>
      <c r="E170" s="14" t="s">
        <v>4076</v>
      </c>
      <c r="F170" s="14" t="s">
        <v>2835</v>
      </c>
      <c r="I170" s="14" t="s">
        <v>4077</v>
      </c>
      <c r="J170" s="14" t="s">
        <v>2618</v>
      </c>
      <c r="K170" s="14" t="s">
        <v>2619</v>
      </c>
      <c r="L170" s="14" t="s">
        <v>2658</v>
      </c>
      <c r="M170" s="16">
        <v>1.0</v>
      </c>
      <c r="N170" s="14" t="s">
        <v>2659</v>
      </c>
      <c r="O170" s="14" t="s">
        <v>21</v>
      </c>
      <c r="P170" s="21" t="s">
        <v>2620</v>
      </c>
      <c r="Q170" s="16">
        <v>11.0</v>
      </c>
      <c r="R170" s="16">
        <v>3988806.0</v>
      </c>
      <c r="S170" s="16">
        <v>3988806.0</v>
      </c>
      <c r="T170" s="14" t="s">
        <v>2621</v>
      </c>
      <c r="U170" s="14" t="s">
        <v>2630</v>
      </c>
      <c r="V170" s="14" t="s">
        <v>4078</v>
      </c>
      <c r="W170" s="14" t="s">
        <v>4079</v>
      </c>
      <c r="Z170" s="17"/>
      <c r="AA170" s="17"/>
      <c r="AB170" s="17"/>
      <c r="AC170" s="17"/>
      <c r="AD170" s="16">
        <v>297.0</v>
      </c>
      <c r="AE170" s="22">
        <v>45334.0</v>
      </c>
      <c r="AF170" s="17"/>
      <c r="AG170" s="17"/>
      <c r="AH170" s="17"/>
      <c r="AI170" s="17"/>
      <c r="AJ170" s="17"/>
      <c r="AK170" s="17"/>
      <c r="AL170" s="16">
        <v>60.0</v>
      </c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4" t="s">
        <v>2642</v>
      </c>
      <c r="BB170" s="17"/>
      <c r="BC170" s="14" t="s">
        <v>2250</v>
      </c>
      <c r="BD170" s="17"/>
      <c r="BE170" s="17"/>
      <c r="BF170" s="17"/>
      <c r="BG170" s="16">
        <v>1.0</v>
      </c>
      <c r="BH170" s="17"/>
      <c r="BI170" s="14" t="s">
        <v>2594</v>
      </c>
      <c r="BJ170" s="14" t="s">
        <v>2566</v>
      </c>
      <c r="BK170" s="17"/>
      <c r="BL170" s="17"/>
      <c r="BM170" s="16">
        <v>9.73333333</v>
      </c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4" t="s">
        <v>2663</v>
      </c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  <c r="KL170" s="17"/>
      <c r="KM170" s="17"/>
      <c r="KN170" s="17"/>
      <c r="KO170" s="17"/>
      <c r="KP170" s="17"/>
      <c r="KQ170" s="17"/>
      <c r="KR170" s="17"/>
      <c r="KS170" s="17"/>
      <c r="KT170" s="17"/>
      <c r="KU170" s="17"/>
      <c r="KV170" s="17"/>
      <c r="KW170" s="17"/>
      <c r="KX170" s="17"/>
      <c r="KY170" s="17"/>
      <c r="KZ170" s="17"/>
      <c r="LA170" s="17"/>
      <c r="LB170" s="17"/>
      <c r="LC170" s="17"/>
      <c r="LD170" s="17"/>
      <c r="LE170" s="17"/>
      <c r="LF170" s="17"/>
      <c r="LG170" s="17"/>
      <c r="LH170" s="17"/>
      <c r="LI170" s="17"/>
      <c r="LJ170" s="17"/>
      <c r="LK170" s="17"/>
      <c r="LL170" s="17"/>
      <c r="LM170" s="17"/>
      <c r="LN170" s="17"/>
      <c r="LO170" s="17"/>
      <c r="LP170" s="17"/>
      <c r="LQ170" s="17"/>
      <c r="LR170" s="17"/>
      <c r="LS170" s="17"/>
      <c r="LT170" s="17"/>
      <c r="LU170" s="17"/>
      <c r="LV170" s="17"/>
      <c r="LW170" s="17"/>
      <c r="LX170" s="17"/>
      <c r="LY170" s="17"/>
      <c r="LZ170" s="17"/>
      <c r="MA170" s="17"/>
      <c r="MB170" s="17"/>
      <c r="MC170" s="17"/>
      <c r="MD170" s="17"/>
      <c r="ME170" s="17"/>
      <c r="MF170" s="17"/>
      <c r="MG170" s="17"/>
      <c r="MH170" s="17"/>
      <c r="MI170" s="17"/>
      <c r="MJ170" s="17"/>
      <c r="MK170" s="17"/>
      <c r="ML170" s="14" t="s">
        <v>4080</v>
      </c>
      <c r="MO170" s="17"/>
      <c r="MP170" s="17"/>
      <c r="MQ170" s="17"/>
      <c r="MR170" s="17"/>
      <c r="MS170" s="17"/>
      <c r="MT170" s="17"/>
      <c r="MU170" s="17"/>
      <c r="MV170" s="17"/>
      <c r="MW170" s="17"/>
      <c r="MX170" s="17"/>
      <c r="MY170" s="17"/>
      <c r="MZ170" s="17"/>
      <c r="NA170" s="17"/>
      <c r="NB170" s="17"/>
      <c r="NC170" s="17"/>
      <c r="ND170" s="17"/>
      <c r="NE170" s="17"/>
      <c r="NF170" s="17"/>
      <c r="NG170" s="17"/>
      <c r="NH170" s="17"/>
      <c r="NI170" s="17"/>
      <c r="NJ170" s="17"/>
      <c r="NK170" s="17"/>
      <c r="NL170" s="17"/>
      <c r="NM170" s="17"/>
      <c r="NN170" s="17"/>
      <c r="NO170" s="17"/>
      <c r="NP170" s="17"/>
      <c r="NQ170" s="17"/>
      <c r="NR170" s="17"/>
      <c r="NS170" s="17"/>
      <c r="NT170" s="17"/>
      <c r="NU170" s="17"/>
      <c r="NV170" s="17"/>
      <c r="NW170" s="17"/>
      <c r="NX170" s="17"/>
      <c r="NY170" s="17"/>
      <c r="NZ170" s="17"/>
      <c r="OA170" s="17"/>
      <c r="OB170" s="17"/>
      <c r="OC170" s="17"/>
      <c r="OD170" s="17"/>
      <c r="OE170" s="17"/>
      <c r="OF170" s="17"/>
      <c r="OG170" s="17"/>
      <c r="OH170" s="17"/>
      <c r="OI170" s="17"/>
      <c r="OJ170" s="17"/>
      <c r="OK170" s="17"/>
      <c r="OL170" s="17"/>
      <c r="OM170" s="17"/>
      <c r="ON170" s="17"/>
      <c r="OO170" s="17"/>
      <c r="OP170" s="17"/>
      <c r="OQ170" s="17"/>
      <c r="OR170" s="17"/>
      <c r="OS170" s="17"/>
      <c r="OT170" s="17"/>
      <c r="OU170" s="17"/>
      <c r="OV170" s="17"/>
      <c r="OW170" s="17"/>
      <c r="OX170" s="17"/>
      <c r="OY170" s="17"/>
      <c r="OZ170" s="17"/>
      <c r="PA170" s="17"/>
      <c r="PB170" s="17"/>
      <c r="PC170" s="17"/>
      <c r="PD170" s="17"/>
      <c r="PE170" s="17"/>
      <c r="PF170" s="17"/>
      <c r="PG170" s="17"/>
      <c r="PH170" s="17"/>
      <c r="PI170" s="17"/>
      <c r="PJ170" s="17"/>
      <c r="PK170" s="17"/>
      <c r="PL170" s="17"/>
      <c r="PM170" s="17"/>
      <c r="PN170" s="17"/>
      <c r="PO170" s="17"/>
      <c r="PP170" s="17"/>
      <c r="PQ170" s="17"/>
      <c r="PR170" s="17"/>
      <c r="PS170" s="17"/>
      <c r="PT170" s="17"/>
      <c r="PU170" s="17"/>
      <c r="PV170" s="17"/>
      <c r="PW170" s="17"/>
      <c r="PX170" s="17"/>
      <c r="PY170" s="17"/>
      <c r="PZ170" s="17"/>
      <c r="QA170" s="17"/>
      <c r="QB170" s="17"/>
      <c r="QC170" s="17"/>
      <c r="QD170" s="17"/>
      <c r="QE170" s="17"/>
      <c r="QF170" s="17"/>
      <c r="QG170" s="17"/>
      <c r="QH170" s="17"/>
      <c r="QI170" s="17"/>
      <c r="QJ170" s="17"/>
      <c r="QK170" s="17"/>
      <c r="QL170" s="17"/>
      <c r="QM170" s="17"/>
      <c r="QN170" s="17"/>
      <c r="QO170" s="17"/>
      <c r="QP170" s="17"/>
      <c r="QQ170" s="14" t="s">
        <v>2665</v>
      </c>
      <c r="QS170" s="17"/>
      <c r="QT170" s="17"/>
      <c r="QU170" s="17"/>
      <c r="QV170" s="17"/>
      <c r="QW170" s="17"/>
      <c r="QX170" s="17"/>
      <c r="QY170" s="17"/>
      <c r="QZ170" s="17"/>
      <c r="RA170" s="17"/>
      <c r="RB170" s="17"/>
      <c r="RC170" s="17"/>
      <c r="RD170" s="17"/>
      <c r="RE170" s="17"/>
      <c r="RF170" s="17"/>
      <c r="RG170" s="17"/>
      <c r="RH170" s="17"/>
      <c r="RI170" s="17"/>
      <c r="RJ170" s="17"/>
      <c r="RK170" s="17"/>
      <c r="RL170" s="17"/>
      <c r="RM170" s="17"/>
      <c r="RN170" s="17"/>
      <c r="RO170" s="17"/>
      <c r="RP170" s="17"/>
      <c r="RQ170" s="17"/>
      <c r="RR170" s="17"/>
      <c r="RS170" s="17"/>
      <c r="RT170" s="17"/>
      <c r="RU170" s="17"/>
      <c r="RV170" s="17"/>
      <c r="RW170" s="17"/>
      <c r="RX170" s="17"/>
      <c r="RY170" s="17"/>
      <c r="RZ170" s="17"/>
      <c r="SA170" s="17"/>
      <c r="SB170" s="17"/>
      <c r="SC170" s="17"/>
      <c r="SD170" s="17"/>
      <c r="SE170" s="17"/>
      <c r="SF170" s="17"/>
      <c r="SG170" s="17"/>
      <c r="SH170" s="17"/>
      <c r="SI170" s="17"/>
      <c r="SJ170" s="17"/>
      <c r="SK170" s="17"/>
      <c r="SL170" s="17"/>
      <c r="SM170" s="17"/>
      <c r="SN170" s="17"/>
      <c r="SO170" s="17"/>
      <c r="SP170" s="17"/>
      <c r="SQ170" s="17"/>
      <c r="SR170" s="17"/>
      <c r="SS170" s="17"/>
      <c r="ST170" s="17"/>
      <c r="SU170" s="17"/>
      <c r="SV170" s="17"/>
      <c r="SW170" s="17"/>
      <c r="SX170" s="17"/>
      <c r="SY170" s="17"/>
      <c r="SZ170" s="17"/>
      <c r="TA170" s="17"/>
      <c r="TB170" s="17"/>
      <c r="TC170" s="17"/>
      <c r="TD170" s="14" t="s">
        <v>3028</v>
      </c>
      <c r="TE170" s="17"/>
      <c r="TF170" s="17"/>
      <c r="TG170" s="17"/>
      <c r="TH170" s="17"/>
      <c r="TI170" s="17"/>
      <c r="TJ170" s="17"/>
      <c r="TK170" s="17"/>
      <c r="TL170" s="17"/>
      <c r="TM170" s="17"/>
      <c r="TN170" s="17"/>
      <c r="TO170" s="17"/>
      <c r="TP170" s="17"/>
      <c r="TQ170" s="17"/>
      <c r="TR170" s="17"/>
      <c r="TS170" s="17"/>
      <c r="TT170" s="17"/>
      <c r="TU170" s="17"/>
      <c r="TV170" s="17"/>
      <c r="TW170" s="17"/>
      <c r="TX170" s="17"/>
      <c r="TY170" s="17"/>
      <c r="TZ170" s="17"/>
      <c r="UA170" s="17"/>
      <c r="UB170" s="17"/>
      <c r="UC170" s="17"/>
      <c r="UD170" s="17"/>
      <c r="UE170" s="17"/>
      <c r="UF170" s="17"/>
      <c r="UG170" s="17"/>
      <c r="UH170" s="17"/>
      <c r="UI170" s="17"/>
      <c r="UJ170" s="17"/>
      <c r="UK170" s="17"/>
      <c r="UL170" s="17"/>
      <c r="UM170" s="17"/>
      <c r="UN170" s="17"/>
      <c r="UO170" s="17"/>
      <c r="UP170" s="17"/>
      <c r="UQ170" s="17"/>
      <c r="UR170" s="17"/>
      <c r="US170" s="17"/>
      <c r="UT170" s="17"/>
      <c r="UU170" s="17"/>
      <c r="UV170" s="17"/>
      <c r="UW170" s="17"/>
      <c r="UX170" s="17"/>
      <c r="UY170" s="17"/>
      <c r="UZ170" s="17"/>
      <c r="VA170" s="17"/>
      <c r="VB170" s="17"/>
      <c r="VC170" s="17"/>
      <c r="VD170" s="17"/>
      <c r="VE170" s="17"/>
      <c r="VF170" s="17"/>
      <c r="VG170" s="17"/>
      <c r="VH170" s="17"/>
      <c r="VI170" s="17"/>
      <c r="VJ170" s="17"/>
      <c r="VK170" s="17"/>
      <c r="VL170" s="17"/>
      <c r="VM170" s="17"/>
      <c r="VN170" s="17"/>
      <c r="VO170" s="17"/>
      <c r="VP170" s="17"/>
      <c r="VQ170" s="17"/>
      <c r="VR170" s="17"/>
      <c r="VS170" s="17"/>
      <c r="VT170" s="17"/>
      <c r="VU170" s="17"/>
      <c r="VV170" s="17"/>
      <c r="VW170" s="17"/>
      <c r="VX170" s="17"/>
      <c r="VY170" s="17"/>
      <c r="VZ170" s="17"/>
      <c r="WA170" s="17"/>
      <c r="WB170" s="17"/>
      <c r="WC170" s="17"/>
      <c r="WD170" s="17"/>
      <c r="WE170" s="17"/>
      <c r="WF170" s="17"/>
      <c r="WG170" s="17"/>
      <c r="WH170" s="17"/>
      <c r="WI170" s="17"/>
      <c r="WJ170" s="17"/>
      <c r="WK170" s="17"/>
      <c r="WL170" s="17"/>
      <c r="WM170" s="17"/>
      <c r="WN170" s="17"/>
      <c r="WO170" s="17"/>
      <c r="WP170" s="17"/>
      <c r="WQ170" s="17"/>
      <c r="WR170" s="17"/>
      <c r="WS170" s="17"/>
      <c r="WT170" s="17"/>
      <c r="WU170" s="17"/>
      <c r="WV170" s="17"/>
      <c r="WW170" s="17"/>
      <c r="WX170" s="17"/>
      <c r="WY170" s="17"/>
      <c r="WZ170" s="17"/>
      <c r="XA170" s="17"/>
      <c r="XB170" s="17"/>
      <c r="XC170" s="17"/>
      <c r="XD170" s="17"/>
      <c r="XE170" s="17"/>
      <c r="XF170" s="17"/>
      <c r="XG170" s="17"/>
      <c r="XH170" s="17"/>
      <c r="XI170" s="17"/>
      <c r="XJ170" s="17"/>
      <c r="XK170" s="17"/>
      <c r="XL170" s="17"/>
      <c r="XM170" s="17"/>
      <c r="XN170" s="17"/>
      <c r="XO170" s="17"/>
      <c r="XP170" s="17"/>
      <c r="XQ170" s="17"/>
      <c r="XR170" s="17"/>
      <c r="XS170" s="17"/>
      <c r="XT170" s="17"/>
      <c r="XU170" s="17"/>
      <c r="XV170" s="17"/>
      <c r="XW170" s="17"/>
      <c r="XX170" s="17"/>
      <c r="XY170" s="17"/>
      <c r="XZ170" s="17"/>
      <c r="YA170" s="17"/>
      <c r="YB170" s="17"/>
      <c r="YC170" s="17"/>
      <c r="YD170" s="17"/>
      <c r="YE170" s="17"/>
      <c r="YF170" s="17"/>
      <c r="YG170" s="17"/>
      <c r="YH170" s="17"/>
      <c r="YI170" s="17"/>
      <c r="YJ170" s="17"/>
      <c r="YK170" s="17"/>
      <c r="YL170" s="17"/>
      <c r="YM170" s="17"/>
      <c r="YN170" s="17"/>
      <c r="YO170" s="17"/>
      <c r="YP170" s="17"/>
      <c r="YQ170" s="17"/>
      <c r="YR170" s="17"/>
      <c r="YS170" s="17"/>
      <c r="YT170" s="17"/>
      <c r="YU170" s="17"/>
      <c r="YV170" s="17"/>
      <c r="YW170" s="17"/>
      <c r="YX170" s="17"/>
      <c r="YY170" s="17"/>
      <c r="YZ170" s="17"/>
      <c r="ZA170" s="17"/>
      <c r="ZB170" s="17"/>
      <c r="ZC170" s="17"/>
      <c r="ZD170" s="17"/>
      <c r="ZE170" s="17"/>
      <c r="ZF170" s="17"/>
      <c r="ZG170" s="17"/>
      <c r="ZH170" s="17"/>
      <c r="ZI170" s="17"/>
      <c r="ZJ170" s="17"/>
      <c r="ZK170" s="17"/>
      <c r="ZL170" s="17"/>
      <c r="ZM170" s="17"/>
      <c r="ZN170" s="17"/>
      <c r="ZO170" s="17"/>
      <c r="ZP170" s="17"/>
      <c r="ZQ170" s="17"/>
      <c r="ZR170" s="17"/>
      <c r="ZS170" s="17"/>
      <c r="ZT170" s="17"/>
      <c r="ZU170" s="17"/>
      <c r="ZV170" s="17"/>
      <c r="ZW170" s="17"/>
      <c r="ZX170" s="17"/>
      <c r="ZY170" s="17"/>
      <c r="ZZ170" s="17"/>
      <c r="AAA170" s="17"/>
      <c r="AAB170" s="17"/>
      <c r="AAC170" s="17"/>
      <c r="AAD170" s="17"/>
      <c r="AAE170" s="17"/>
      <c r="AAF170" s="17"/>
      <c r="AAG170" s="17"/>
      <c r="AAH170" s="17"/>
      <c r="AAI170" s="17"/>
      <c r="AAJ170" s="17"/>
      <c r="AAK170" s="17"/>
      <c r="AAL170" s="17"/>
      <c r="AAM170" s="17"/>
      <c r="AAN170" s="17"/>
      <c r="AAO170" s="17"/>
      <c r="AAP170" s="17"/>
      <c r="AAQ170" s="17"/>
      <c r="AAR170" s="17"/>
      <c r="AAS170" s="17"/>
      <c r="AAT170" s="17"/>
      <c r="AAU170" s="17"/>
      <c r="AAV170" s="17"/>
      <c r="AAW170" s="17"/>
      <c r="AAX170" s="17"/>
      <c r="AAY170" s="17"/>
      <c r="AAZ170" s="17"/>
      <c r="ABA170" s="17"/>
      <c r="ABB170" s="17"/>
      <c r="ABC170" s="17"/>
      <c r="ABD170" s="17"/>
      <c r="ABE170" s="17"/>
      <c r="ABF170" s="17"/>
      <c r="ABG170" s="17"/>
      <c r="ABH170" s="17"/>
      <c r="ABI170" s="17"/>
      <c r="ABJ170" s="17"/>
      <c r="ABK170" s="17"/>
      <c r="ABL170" s="17"/>
      <c r="ABM170" s="17"/>
      <c r="ABN170" s="17"/>
      <c r="ABO170" s="17"/>
      <c r="ABP170" s="17"/>
      <c r="ABQ170" s="17"/>
      <c r="ABR170" s="17"/>
      <c r="ABS170" s="17"/>
      <c r="ABT170" s="17"/>
      <c r="ABU170" s="17"/>
      <c r="ABV170" s="17"/>
      <c r="ABW170" s="17"/>
      <c r="ABX170" s="17"/>
      <c r="ABY170" s="17"/>
      <c r="ABZ170" s="17"/>
      <c r="ACA170" s="17"/>
      <c r="ACB170" s="17"/>
      <c r="ACC170" s="17"/>
      <c r="ACD170" s="17"/>
      <c r="ACE170" s="17"/>
      <c r="ACF170" s="17"/>
      <c r="ACG170" s="17"/>
      <c r="ACH170" s="17"/>
      <c r="ACI170" s="17"/>
      <c r="ACJ170" s="17"/>
      <c r="ACK170" s="17"/>
      <c r="ACL170" s="17"/>
      <c r="ACM170" s="17"/>
      <c r="ACN170" s="17"/>
      <c r="ACO170" s="17"/>
      <c r="ACP170" s="17"/>
      <c r="ACQ170" s="17"/>
      <c r="ACR170" s="17"/>
      <c r="ACS170" s="17"/>
      <c r="ACT170" s="17"/>
      <c r="ACU170" s="17"/>
      <c r="ACV170" s="17"/>
      <c r="ACW170" s="17"/>
      <c r="ACX170" s="17"/>
      <c r="ACY170" s="17"/>
      <c r="ACZ170" s="17"/>
      <c r="ADA170" s="17"/>
      <c r="ADB170" s="17"/>
      <c r="ADC170" s="17"/>
      <c r="ADD170" s="17"/>
      <c r="ADE170" s="17"/>
      <c r="ADF170" s="17"/>
      <c r="ADG170" s="17"/>
      <c r="ADH170" s="17"/>
      <c r="ADI170" s="17"/>
      <c r="ADJ170" s="17"/>
      <c r="ADK170" s="17"/>
      <c r="ADL170" s="17"/>
      <c r="ADM170" s="17"/>
      <c r="ADN170" s="17"/>
      <c r="ADO170" s="17"/>
      <c r="ADP170" s="17"/>
      <c r="ADQ170" s="17"/>
      <c r="ADR170" s="17"/>
      <c r="ADS170" s="17"/>
      <c r="ADT170" s="17"/>
      <c r="ADU170" s="17"/>
      <c r="ADV170" s="17"/>
      <c r="ADW170" s="17"/>
      <c r="ADX170" s="17"/>
      <c r="ADY170" s="17"/>
      <c r="ADZ170" s="17"/>
      <c r="AEA170" s="17"/>
      <c r="AEB170" s="17"/>
      <c r="AEC170" s="17"/>
      <c r="AED170" s="17"/>
      <c r="AEE170" s="17"/>
      <c r="AEF170" s="17"/>
      <c r="AEG170" s="17"/>
      <c r="AEH170" s="17"/>
      <c r="AEI170" s="17"/>
      <c r="AEJ170" s="17"/>
      <c r="AEK170" s="17"/>
      <c r="AEL170" s="17"/>
      <c r="AEM170" s="17"/>
      <c r="AEN170" s="17"/>
      <c r="AEO170" s="17"/>
      <c r="AEP170" s="17"/>
      <c r="AEQ170" s="17"/>
      <c r="AER170" s="17"/>
      <c r="AES170" s="17"/>
      <c r="AET170" s="17"/>
      <c r="AEU170" s="17"/>
      <c r="AEV170" s="17"/>
      <c r="AEW170" s="17"/>
      <c r="AEX170" s="17"/>
      <c r="AEY170" s="17"/>
      <c r="AEZ170" s="17"/>
      <c r="AFA170" s="17"/>
      <c r="AFB170" s="17"/>
      <c r="AFC170" s="17"/>
      <c r="AFD170" s="17"/>
      <c r="AFE170" s="17"/>
      <c r="AFF170" s="17"/>
      <c r="AFG170" s="17"/>
      <c r="AFH170" s="17"/>
      <c r="AFI170" s="17"/>
      <c r="AFJ170" s="17"/>
      <c r="AFK170" s="17"/>
      <c r="AFL170" s="17"/>
      <c r="AFM170" s="17"/>
      <c r="AFN170" s="17"/>
      <c r="AFO170" s="17"/>
      <c r="AFP170" s="17"/>
      <c r="AFQ170" s="17"/>
      <c r="AFR170" s="17"/>
      <c r="AFS170" s="17"/>
      <c r="AFT170" s="17"/>
      <c r="AFU170" s="17"/>
      <c r="AFV170" s="17"/>
      <c r="AFW170" s="17"/>
      <c r="AFX170" s="17"/>
      <c r="AFY170" s="17"/>
      <c r="AFZ170" s="17"/>
      <c r="AGA170" s="17"/>
      <c r="AGB170" s="17"/>
      <c r="AGC170" s="17"/>
      <c r="AGD170" s="17"/>
      <c r="AGE170" s="17"/>
      <c r="AGF170" s="17"/>
      <c r="AGG170" s="17"/>
      <c r="AGH170" s="17"/>
      <c r="AGI170" s="17"/>
      <c r="AGJ170" s="17"/>
      <c r="AGK170" s="17"/>
      <c r="AGL170" s="17"/>
      <c r="AGM170" s="17"/>
      <c r="AGN170" s="17"/>
      <c r="AGO170" s="17"/>
      <c r="AGP170" s="17"/>
      <c r="AGQ170" s="17"/>
      <c r="AGR170" s="17"/>
      <c r="AGS170" s="17"/>
      <c r="AGT170" s="17"/>
      <c r="AGU170" s="17"/>
      <c r="AGV170" s="17"/>
      <c r="AGW170" s="17"/>
      <c r="AGX170" s="17"/>
      <c r="AGY170" s="17"/>
      <c r="AGZ170" s="17"/>
      <c r="AHA170" s="17"/>
      <c r="AHB170" s="17"/>
      <c r="AHC170" s="17"/>
      <c r="AHD170" s="17"/>
      <c r="AHE170" s="17"/>
      <c r="AHF170" s="17"/>
      <c r="AHG170" s="17"/>
      <c r="AHH170" s="17"/>
      <c r="AHI170" s="17"/>
      <c r="AHJ170" s="17"/>
      <c r="AHK170" s="17"/>
      <c r="AHL170" s="17"/>
      <c r="AHM170" s="17"/>
      <c r="AHN170" s="17"/>
      <c r="AHO170" s="17"/>
      <c r="AHP170" s="17"/>
      <c r="AHQ170" s="17"/>
      <c r="AHR170" s="17"/>
      <c r="AHS170" s="17"/>
      <c r="AHT170" s="17"/>
      <c r="AHU170" s="17"/>
      <c r="AHV170" s="17"/>
      <c r="AHW170" s="17"/>
      <c r="AHX170" s="17"/>
      <c r="AHY170" s="17"/>
      <c r="AHZ170" s="17"/>
      <c r="AIA170" s="17"/>
      <c r="AIB170" s="17"/>
      <c r="AIC170" s="17"/>
      <c r="AID170" s="17"/>
      <c r="AIE170" s="17"/>
      <c r="AIF170" s="17"/>
      <c r="AIG170" s="17"/>
      <c r="AIH170" s="17"/>
      <c r="AII170" s="17"/>
      <c r="AIJ170" s="17"/>
      <c r="AIK170" s="17"/>
      <c r="AIL170" s="17"/>
      <c r="AIM170" s="17"/>
      <c r="AIN170" s="17"/>
      <c r="AIO170" s="17"/>
      <c r="AIP170" s="17"/>
      <c r="AIQ170" s="17"/>
      <c r="AIR170" s="17"/>
      <c r="AIS170" s="17"/>
      <c r="AIT170" s="17"/>
      <c r="AIU170" s="17"/>
      <c r="AIV170" s="17"/>
      <c r="AIW170" s="17"/>
      <c r="AIX170" s="17"/>
      <c r="AIY170" s="17"/>
      <c r="AIZ170" s="17"/>
      <c r="AJA170" s="17"/>
      <c r="AJB170" s="17"/>
      <c r="AJC170" s="17"/>
      <c r="AJD170" s="17"/>
      <c r="AJE170" s="17"/>
      <c r="AJF170" s="17"/>
      <c r="AJG170" s="17"/>
      <c r="AJH170" s="17"/>
      <c r="AJI170" s="17"/>
      <c r="AJJ170" s="17"/>
      <c r="AJK170" s="17"/>
      <c r="AJL170" s="17"/>
      <c r="AJM170" s="17"/>
      <c r="AJN170" s="17"/>
      <c r="AJO170" s="17"/>
      <c r="AJP170" s="17"/>
      <c r="AJQ170" s="17"/>
      <c r="AJR170" s="17"/>
      <c r="AJS170" s="17"/>
      <c r="AJT170" s="17"/>
      <c r="AJU170" s="17"/>
      <c r="AJV170" s="17"/>
      <c r="AJW170" s="17"/>
      <c r="AJX170" s="17"/>
      <c r="AJY170" s="17"/>
      <c r="AJZ170" s="17"/>
      <c r="AKA170" s="17"/>
      <c r="AKB170" s="17"/>
      <c r="AKC170" s="17"/>
      <c r="AKD170" s="17"/>
      <c r="AKE170" s="17"/>
      <c r="AKF170" s="17"/>
      <c r="AKG170" s="17"/>
      <c r="AKH170" s="17"/>
      <c r="AKI170" s="17"/>
      <c r="AKJ170" s="17"/>
      <c r="AKK170" s="17"/>
      <c r="AKL170" s="17"/>
      <c r="AKM170" s="17"/>
      <c r="AKN170" s="17"/>
      <c r="AKO170" s="17"/>
      <c r="AKP170" s="17"/>
      <c r="AKQ170" s="17"/>
      <c r="AKR170" s="17"/>
      <c r="AKS170" s="17"/>
      <c r="AKT170" s="14" t="s">
        <v>2667</v>
      </c>
      <c r="AKV170" s="17"/>
      <c r="AKW170" s="17"/>
      <c r="AKX170" s="17"/>
      <c r="AKY170" s="17"/>
      <c r="AKZ170" s="17"/>
      <c r="ALA170" s="17"/>
      <c r="ALB170" s="17"/>
      <c r="ALC170" s="17"/>
      <c r="ALD170" s="17"/>
      <c r="ALE170" s="17"/>
      <c r="ALF170" s="17"/>
      <c r="ALG170" s="17"/>
      <c r="ALH170" s="17"/>
      <c r="ALI170" s="17"/>
      <c r="ALJ170" s="17"/>
      <c r="ALK170" s="17"/>
      <c r="ALL170" s="17"/>
      <c r="ALM170" s="17"/>
      <c r="ALN170" s="17"/>
      <c r="ALO170" s="17"/>
      <c r="ALP170" s="17"/>
      <c r="ALQ170" s="17"/>
      <c r="ALR170" s="17"/>
      <c r="ALS170" s="17"/>
      <c r="ALT170" s="16">
        <v>90.0</v>
      </c>
      <c r="ALU170" s="17"/>
      <c r="ALV170" s="17"/>
      <c r="ALW170" s="17"/>
      <c r="ALX170" s="17"/>
      <c r="ALY170" s="17"/>
      <c r="ALZ170" s="17"/>
      <c r="AMA170" s="17"/>
      <c r="AMB170" s="17"/>
      <c r="AMC170" s="17"/>
      <c r="AMD170" s="17"/>
      <c r="AME170" s="17"/>
      <c r="AMF170" s="17"/>
      <c r="AMG170" s="17"/>
      <c r="AMH170" s="17"/>
      <c r="AMI170" s="17"/>
      <c r="AMJ170" s="17"/>
      <c r="AMK170" s="17"/>
      <c r="AML170" s="17"/>
      <c r="AMM170" s="17"/>
      <c r="AMN170" s="17"/>
      <c r="AMO170" s="17"/>
      <c r="AMP170" s="17"/>
      <c r="AMQ170" s="17"/>
      <c r="AMR170" s="17"/>
      <c r="AMS170" s="17"/>
      <c r="AMT170" s="17"/>
      <c r="AMU170" s="17"/>
      <c r="AMV170" s="17"/>
      <c r="AMW170" s="17"/>
      <c r="AMX170" s="17"/>
      <c r="AMY170" s="17"/>
      <c r="AMZ170" s="17"/>
      <c r="ANA170" s="17"/>
      <c r="ANB170" s="17"/>
      <c r="ANC170" s="17"/>
      <c r="AND170" s="17"/>
      <c r="ANE170" s="17"/>
      <c r="ANF170" s="17"/>
      <c r="ANG170" s="17"/>
      <c r="ANH170" s="17"/>
      <c r="ANI170" s="17"/>
      <c r="ANJ170" s="17"/>
      <c r="ANK170" s="17"/>
      <c r="ANL170" s="17"/>
      <c r="ANM170" s="17"/>
      <c r="ANN170" s="17"/>
      <c r="ANO170" s="17"/>
      <c r="ANP170" s="17"/>
      <c r="ANQ170" s="17"/>
      <c r="ANR170" s="17"/>
      <c r="ANS170" s="17"/>
      <c r="ANT170" s="17"/>
      <c r="ANU170" s="17"/>
      <c r="ANV170" s="17"/>
      <c r="ANW170" s="17"/>
      <c r="ANX170" s="17"/>
      <c r="ANY170" s="17"/>
      <c r="ANZ170" s="17"/>
      <c r="AOA170" s="17"/>
      <c r="AOB170" s="17"/>
      <c r="AOC170" s="17"/>
      <c r="AOD170" s="17"/>
      <c r="AOE170" s="17"/>
      <c r="AOF170" s="17"/>
      <c r="AOG170" s="17"/>
      <c r="AOH170" s="17"/>
      <c r="AOI170" s="17"/>
      <c r="AOJ170" s="17"/>
      <c r="AOK170" s="17"/>
      <c r="AOL170" s="17"/>
      <c r="AOM170" s="17"/>
      <c r="AON170" s="17"/>
      <c r="AOO170" s="17"/>
      <c r="AOP170" s="17"/>
      <c r="AOQ170" s="17"/>
      <c r="AOR170" s="17"/>
      <c r="AOS170" s="17"/>
      <c r="AOT170" s="17"/>
      <c r="AOU170" s="17"/>
      <c r="AOV170" s="17"/>
      <c r="AOW170" s="17"/>
      <c r="AOX170" s="17"/>
      <c r="AOY170" s="17"/>
      <c r="AOZ170" s="17"/>
      <c r="APA170" s="17"/>
      <c r="APB170" s="17"/>
      <c r="APC170" s="17"/>
      <c r="APD170" s="17"/>
      <c r="APE170" s="17"/>
      <c r="APF170" s="17"/>
      <c r="APG170" s="17"/>
      <c r="APH170" s="17"/>
      <c r="API170" s="17"/>
      <c r="APJ170" s="17"/>
      <c r="APK170" s="17"/>
      <c r="APL170" s="17"/>
      <c r="APM170" s="17"/>
      <c r="APN170" s="17"/>
      <c r="APO170" s="17"/>
      <c r="APP170" s="17"/>
      <c r="APQ170" s="17"/>
      <c r="APR170" s="17"/>
      <c r="APS170" s="17"/>
      <c r="APT170" s="17"/>
      <c r="APU170" s="17"/>
      <c r="APV170" s="17"/>
      <c r="APW170" s="17"/>
      <c r="APX170" s="17"/>
      <c r="APY170" s="17"/>
      <c r="APZ170" s="17"/>
      <c r="AQA170" s="17"/>
      <c r="AQB170" s="17"/>
      <c r="AQC170" s="17"/>
      <c r="AQD170" s="17"/>
      <c r="AQE170" s="17"/>
      <c r="AQF170" s="17"/>
      <c r="AQG170" s="17"/>
      <c r="AQH170" s="17"/>
      <c r="AQI170" s="17"/>
      <c r="AQJ170" s="17"/>
      <c r="AQK170" s="17"/>
      <c r="AQL170" s="17"/>
      <c r="AQM170" s="17"/>
      <c r="AQN170" s="17"/>
      <c r="AQO170" s="17"/>
      <c r="AQP170" s="17"/>
      <c r="AQQ170" s="17"/>
      <c r="AQR170" s="17"/>
      <c r="AQS170" s="17"/>
      <c r="AQT170" s="17"/>
      <c r="AQU170" s="17"/>
      <c r="AQV170" s="17"/>
      <c r="AQW170" s="17"/>
      <c r="AQX170" s="17"/>
      <c r="AQY170" s="17"/>
      <c r="AQZ170" s="17"/>
      <c r="ARA170" s="17"/>
      <c r="ARB170" s="17"/>
      <c r="ARC170" s="17"/>
      <c r="ARD170" s="17"/>
      <c r="ARE170" s="17"/>
      <c r="ARF170" s="17"/>
      <c r="ARG170" s="17"/>
      <c r="ARH170" s="17"/>
      <c r="ARI170" s="17"/>
      <c r="ARJ170" s="17"/>
      <c r="ARK170" s="17"/>
      <c r="ARL170" s="17"/>
      <c r="ARM170" s="17"/>
      <c r="ARN170" s="17"/>
      <c r="ARO170" s="17"/>
      <c r="ARP170" s="17"/>
      <c r="ARQ170" s="17"/>
      <c r="ARR170" s="17"/>
      <c r="ARS170" s="17"/>
      <c r="ART170" s="17"/>
      <c r="ARU170" s="17"/>
      <c r="ARV170" s="17"/>
      <c r="ARW170" s="17"/>
      <c r="ARX170" s="17"/>
      <c r="ARY170" s="17"/>
      <c r="ARZ170" s="17"/>
      <c r="ASA170" s="17"/>
      <c r="ASB170" s="17"/>
      <c r="ASC170" s="17"/>
      <c r="ASD170" s="17"/>
      <c r="ASE170" s="17"/>
      <c r="ASF170" s="17"/>
      <c r="ASG170" s="17"/>
      <c r="ASH170" s="17"/>
      <c r="ASI170" s="17"/>
      <c r="ASJ170" s="17"/>
      <c r="ASK170" s="17"/>
      <c r="ASL170" s="17"/>
      <c r="ASM170" s="17"/>
      <c r="ASN170" s="17"/>
      <c r="ASO170" s="17"/>
      <c r="ASP170" s="17"/>
      <c r="ASQ170" s="17"/>
      <c r="ASR170" s="17"/>
      <c r="ASS170" s="17"/>
      <c r="AST170" s="17"/>
      <c r="ASU170" s="17"/>
      <c r="ASV170" s="17"/>
      <c r="ASW170" s="17"/>
      <c r="ASX170" s="17"/>
      <c r="ASY170" s="17"/>
      <c r="ASZ170" s="17"/>
      <c r="ATA170" s="17"/>
      <c r="ATB170" s="17"/>
      <c r="ATC170" s="17"/>
      <c r="ATD170" s="17"/>
      <c r="ATE170" s="17"/>
      <c r="ATF170" s="17"/>
      <c r="ATG170" s="17"/>
      <c r="ATH170" s="17"/>
      <c r="ATI170" s="17"/>
      <c r="ATJ170" s="17"/>
      <c r="ATK170" s="17"/>
      <c r="ATL170" s="17"/>
      <c r="ATM170" s="17"/>
      <c r="ATN170" s="17"/>
      <c r="ATO170" s="17"/>
      <c r="ATP170" s="17"/>
      <c r="ATQ170" s="17"/>
      <c r="ATR170" s="17"/>
      <c r="ATS170" s="17"/>
      <c r="ATT170" s="17"/>
      <c r="ATU170" s="17"/>
      <c r="ATV170" s="17"/>
      <c r="ATW170" s="17"/>
      <c r="ATX170" s="17"/>
      <c r="ATY170" s="17"/>
      <c r="ATZ170" s="17"/>
      <c r="AUA170" s="17"/>
      <c r="AUB170" s="17"/>
      <c r="AUC170" s="17"/>
      <c r="AUD170" s="17"/>
      <c r="AUE170" s="17"/>
      <c r="AUF170" s="17"/>
      <c r="AUG170" s="17"/>
      <c r="AUH170" s="17"/>
      <c r="AUI170" s="17"/>
      <c r="AUJ170" s="17"/>
      <c r="AUK170" s="17"/>
      <c r="AUL170" s="17"/>
      <c r="AUM170" s="17"/>
      <c r="AUN170" s="17"/>
      <c r="AUO170" s="17"/>
      <c r="AUP170" s="17"/>
      <c r="AUQ170" s="17"/>
      <c r="AUR170" s="17"/>
      <c r="AUS170" s="17"/>
      <c r="AUT170" s="17"/>
      <c r="AUU170" s="17"/>
      <c r="AUV170" s="17"/>
      <c r="AUW170" s="17"/>
      <c r="AUX170" s="17"/>
      <c r="AUY170" s="17"/>
      <c r="AUZ170" s="17"/>
      <c r="AVA170" s="17"/>
      <c r="AVB170" s="17"/>
      <c r="AVC170" s="17"/>
      <c r="AVD170" s="17"/>
      <c r="AVE170" s="17"/>
      <c r="AVF170" s="17"/>
      <c r="AVG170" s="17"/>
      <c r="AVH170" s="17"/>
      <c r="AVI170" s="17"/>
      <c r="AVJ170" s="17"/>
      <c r="AVK170" s="17"/>
      <c r="AVL170" s="17"/>
      <c r="AVM170" s="17"/>
      <c r="AVN170" s="17"/>
      <c r="AVO170" s="17"/>
      <c r="AVP170" s="17"/>
      <c r="AVQ170" s="17"/>
      <c r="AVR170" s="17"/>
      <c r="AVS170" s="17"/>
      <c r="AVT170" s="17"/>
      <c r="AVU170" s="17"/>
      <c r="AVV170" s="17"/>
      <c r="AVW170" s="17"/>
      <c r="AVX170" s="17"/>
      <c r="AVY170" s="17"/>
      <c r="AVZ170" s="17"/>
      <c r="AWA170" s="17"/>
      <c r="AWB170" s="17"/>
      <c r="AWC170" s="17"/>
      <c r="AWD170" s="17"/>
      <c r="AWE170" s="17"/>
      <c r="AWF170" s="17"/>
      <c r="AWG170" s="17"/>
      <c r="AWH170" s="17"/>
      <c r="AWI170" s="17"/>
      <c r="AWJ170" s="17"/>
      <c r="AWK170" s="17"/>
      <c r="AWL170" s="17"/>
      <c r="AWM170" s="17"/>
      <c r="AWN170" s="17"/>
      <c r="AWO170" s="17"/>
      <c r="AWP170" s="17"/>
      <c r="AWQ170" s="17"/>
      <c r="AWR170" s="17"/>
      <c r="AWS170" s="17"/>
      <c r="AWT170" s="17"/>
      <c r="AWU170" s="17"/>
      <c r="AWV170" s="17"/>
      <c r="AWW170" s="17"/>
      <c r="AWX170" s="17"/>
      <c r="AWY170" s="17"/>
      <c r="AWZ170" s="17"/>
      <c r="AXA170" s="17"/>
      <c r="AXB170" s="17"/>
      <c r="AXC170" s="17"/>
      <c r="AXD170" s="17"/>
      <c r="AXE170" s="17"/>
      <c r="AXF170" s="17"/>
      <c r="AXG170" s="17"/>
      <c r="AXH170" s="17"/>
      <c r="AXI170" s="17"/>
      <c r="AXJ170" s="17"/>
      <c r="AXK170" s="17"/>
      <c r="AXL170" s="17"/>
      <c r="AXM170" s="17"/>
      <c r="AXN170" s="17"/>
      <c r="AXO170" s="17"/>
      <c r="AXP170" s="17"/>
      <c r="AXQ170" s="17"/>
      <c r="AXR170" s="17"/>
      <c r="AXS170" s="17"/>
      <c r="AXT170" s="17"/>
      <c r="AXU170" s="17"/>
      <c r="AXV170" s="17"/>
      <c r="AXW170" s="17"/>
      <c r="AXX170" s="17"/>
      <c r="AXY170" s="17"/>
      <c r="AXZ170" s="17"/>
      <c r="AYA170" s="17"/>
      <c r="AYB170" s="17"/>
      <c r="AYC170" s="17"/>
      <c r="AYD170" s="17"/>
      <c r="AYE170" s="17"/>
      <c r="AYF170" s="17"/>
      <c r="AYG170" s="17"/>
      <c r="AYH170" s="17"/>
      <c r="AYI170" s="17"/>
      <c r="AYJ170" s="17"/>
      <c r="AYK170" s="17"/>
      <c r="AYL170" s="17"/>
      <c r="AYM170" s="17"/>
      <c r="AYN170" s="17"/>
      <c r="AYO170" s="17"/>
      <c r="AYP170" s="17"/>
      <c r="AYQ170" s="17"/>
      <c r="AYR170" s="17"/>
      <c r="AYS170" s="17"/>
      <c r="AYT170" s="17"/>
      <c r="AYU170" s="17"/>
      <c r="AYV170" s="17"/>
      <c r="AYW170" s="17"/>
      <c r="AYX170" s="17"/>
      <c r="AYY170" s="17"/>
      <c r="AYZ170" s="17"/>
      <c r="AZA170" s="17"/>
      <c r="AZB170" s="17"/>
      <c r="AZC170" s="17"/>
      <c r="AZD170" s="17"/>
      <c r="AZE170" s="17"/>
      <c r="AZF170" s="17"/>
      <c r="AZG170" s="17"/>
      <c r="AZH170" s="17"/>
      <c r="AZI170" s="17"/>
      <c r="AZJ170" s="17"/>
      <c r="AZK170" s="17"/>
      <c r="AZL170" s="17"/>
      <c r="AZM170" s="17"/>
      <c r="AZN170" s="17"/>
      <c r="AZO170" s="17"/>
      <c r="AZP170" s="17"/>
      <c r="AZQ170" s="17"/>
      <c r="AZR170" s="17"/>
      <c r="AZS170" s="17"/>
      <c r="AZT170" s="17"/>
      <c r="AZU170" s="17"/>
      <c r="AZV170" s="17"/>
      <c r="AZW170" s="17"/>
      <c r="AZX170" s="17"/>
      <c r="AZY170" s="17"/>
      <c r="AZZ170" s="17"/>
      <c r="BAA170" s="17"/>
      <c r="BAB170" s="17"/>
      <c r="BAC170" s="17"/>
      <c r="BAD170" s="17"/>
      <c r="BAE170" s="17"/>
      <c r="BAF170" s="17"/>
      <c r="BAG170" s="17"/>
      <c r="BAH170" s="17"/>
      <c r="BAI170" s="17"/>
      <c r="BAJ170" s="17"/>
      <c r="BAK170" s="17"/>
      <c r="BAL170" s="17"/>
      <c r="BAM170" s="17"/>
      <c r="BAN170" s="17"/>
      <c r="BAO170" s="17"/>
      <c r="BAP170" s="17"/>
      <c r="BAQ170" s="17"/>
      <c r="BAR170" s="17"/>
      <c r="BAS170" s="17"/>
      <c r="BAT170" s="17"/>
      <c r="BAU170" s="17"/>
      <c r="BAV170" s="17"/>
      <c r="BAW170" s="17"/>
      <c r="BAX170" s="17"/>
      <c r="BAY170" s="17"/>
      <c r="BAZ170" s="17"/>
      <c r="BBA170" s="17"/>
      <c r="BBB170" s="17"/>
      <c r="BBC170" s="17"/>
      <c r="BBD170" s="17"/>
      <c r="BBE170" s="17"/>
      <c r="BBF170" s="17"/>
      <c r="BBG170" s="17"/>
      <c r="BBH170" s="17"/>
      <c r="BBI170" s="17"/>
      <c r="BBJ170" s="17"/>
      <c r="BBK170" s="17"/>
      <c r="BBL170" s="17"/>
      <c r="BBM170" s="17"/>
      <c r="BBN170" s="17"/>
      <c r="BBO170" s="17"/>
      <c r="BBP170" s="17"/>
      <c r="BBQ170" s="17"/>
      <c r="BBR170" s="17"/>
      <c r="BBS170" s="17"/>
      <c r="BBT170" s="17"/>
      <c r="BBU170" s="17"/>
      <c r="BBV170" s="17"/>
      <c r="BBW170" s="17"/>
      <c r="BBX170" s="17"/>
      <c r="BBY170" s="17"/>
      <c r="BBZ170" s="17"/>
      <c r="BCA170" s="17"/>
      <c r="BCB170" s="17"/>
      <c r="BCC170" s="17"/>
      <c r="BCD170" s="17"/>
      <c r="BCE170" s="17"/>
      <c r="BCF170" s="17"/>
      <c r="BCG170" s="17"/>
      <c r="BCH170" s="17"/>
      <c r="BCI170" s="17"/>
      <c r="BCJ170" s="17"/>
      <c r="BCK170" s="17"/>
      <c r="BCL170" s="17"/>
      <c r="BCM170" s="17"/>
      <c r="BCN170" s="17"/>
      <c r="BCO170" s="17"/>
      <c r="BCP170" s="17"/>
      <c r="BCQ170" s="17"/>
      <c r="BCR170" s="17"/>
      <c r="BCS170" s="17"/>
      <c r="BCT170" s="17"/>
      <c r="BCU170" s="17"/>
      <c r="BCV170" s="17"/>
      <c r="BCW170" s="17"/>
      <c r="BCX170" s="17"/>
      <c r="BCY170" s="17"/>
      <c r="BCZ170" s="17"/>
      <c r="BDA170" s="17"/>
      <c r="BDB170" s="17"/>
      <c r="BDC170" s="17"/>
      <c r="BDD170" s="17"/>
      <c r="BDE170" s="17"/>
      <c r="BDF170" s="17"/>
      <c r="BDG170" s="17"/>
      <c r="BDH170" s="17"/>
      <c r="BDI170" s="17"/>
      <c r="BDJ170" s="17"/>
      <c r="BDK170" s="17"/>
      <c r="BDL170" s="17"/>
      <c r="BDM170" s="17"/>
      <c r="BDN170" s="17"/>
      <c r="BDO170" s="17"/>
      <c r="BDP170" s="17"/>
      <c r="BDQ170" s="17"/>
      <c r="BDR170" s="17"/>
      <c r="BDS170" s="17"/>
      <c r="BDT170" s="17"/>
      <c r="BDU170" s="17"/>
      <c r="BDV170" s="17"/>
      <c r="BDW170" s="17"/>
      <c r="BDX170" s="17"/>
      <c r="BDY170" s="17"/>
      <c r="BDZ170" s="17"/>
      <c r="BEA170" s="17"/>
      <c r="BEB170" s="17"/>
      <c r="BEC170" s="17"/>
      <c r="BED170" s="17"/>
      <c r="BEE170" s="17"/>
      <c r="BEF170" s="17"/>
      <c r="BEG170" s="17"/>
      <c r="BEH170" s="17"/>
      <c r="BEI170" s="17"/>
      <c r="BEJ170" s="17"/>
      <c r="BEK170" s="17"/>
      <c r="BEL170" s="17"/>
      <c r="BEM170" s="17"/>
      <c r="BEN170" s="17"/>
      <c r="BEO170" s="17"/>
      <c r="BEP170" s="17"/>
      <c r="BEQ170" s="17"/>
      <c r="BER170" s="17"/>
      <c r="BES170" s="17"/>
      <c r="BET170" s="17"/>
      <c r="BEU170" s="17"/>
      <c r="BEV170" s="17"/>
      <c r="BEW170" s="17"/>
      <c r="BEX170" s="17"/>
      <c r="BEY170" s="17"/>
      <c r="BEZ170" s="17"/>
      <c r="BFA170" s="17"/>
      <c r="BFB170" s="17"/>
      <c r="BFC170" s="17"/>
      <c r="BFD170" s="17"/>
      <c r="BFE170" s="17"/>
      <c r="BFF170" s="17"/>
      <c r="BFG170" s="17"/>
      <c r="BFH170" s="17"/>
      <c r="BFI170" s="17"/>
      <c r="BFJ170" s="17"/>
      <c r="BFK170" s="17"/>
      <c r="BFL170" s="17"/>
      <c r="BFM170" s="17"/>
      <c r="BFN170" s="17"/>
      <c r="BFO170" s="17"/>
      <c r="BFP170" s="17"/>
      <c r="BFQ170" s="17"/>
      <c r="BFR170" s="17"/>
      <c r="BFS170" s="17"/>
      <c r="BFT170" s="17"/>
      <c r="BFU170" s="17"/>
      <c r="BFV170" s="17"/>
      <c r="BFW170" s="17"/>
      <c r="BFX170" s="17"/>
      <c r="BFY170" s="17"/>
      <c r="BFZ170" s="17"/>
      <c r="BGA170" s="17"/>
      <c r="BGB170" s="17"/>
      <c r="BGC170" s="17"/>
      <c r="BGD170" s="17"/>
      <c r="BGE170" s="17"/>
      <c r="BGF170" s="17"/>
      <c r="BGG170" s="17"/>
      <c r="BGH170" s="17"/>
      <c r="BGI170" s="17"/>
      <c r="BGJ170" s="17"/>
      <c r="BGK170" s="17"/>
      <c r="BGL170" s="17"/>
      <c r="BGM170" s="17"/>
      <c r="BGN170" s="17"/>
      <c r="BGO170" s="17"/>
      <c r="BGP170" s="17"/>
      <c r="BGQ170" s="17"/>
      <c r="BGR170" s="17"/>
      <c r="BGS170" s="17"/>
      <c r="BGT170" s="17"/>
      <c r="BGU170" s="17"/>
      <c r="BGV170" s="17"/>
      <c r="BGW170" s="17"/>
      <c r="BGX170" s="17"/>
      <c r="BGY170" s="17"/>
      <c r="BGZ170" s="17"/>
      <c r="BHA170" s="17"/>
      <c r="BHB170" s="17"/>
      <c r="BHC170" s="17"/>
      <c r="BHD170" s="17"/>
      <c r="BHE170" s="17"/>
      <c r="BHF170" s="17"/>
      <c r="BHG170" s="17"/>
      <c r="BHH170" s="17"/>
      <c r="BHI170" s="17"/>
      <c r="BHJ170" s="17"/>
      <c r="BHK170" s="17"/>
      <c r="BHL170" s="17"/>
      <c r="BHM170" s="17"/>
      <c r="BHN170" s="17"/>
      <c r="BHO170" s="17"/>
      <c r="BHP170" s="17"/>
      <c r="BHQ170" s="17"/>
      <c r="BHR170" s="17"/>
      <c r="BHS170" s="17"/>
      <c r="BHT170" s="17"/>
      <c r="BHU170" s="17"/>
      <c r="BHV170" s="17"/>
      <c r="BHW170" s="17"/>
      <c r="BHX170" s="17"/>
      <c r="BHY170" s="17"/>
      <c r="BHZ170" s="17"/>
      <c r="BIA170" s="17"/>
      <c r="BIB170" s="17"/>
      <c r="BIC170" s="17"/>
      <c r="BID170" s="17"/>
      <c r="BIE170" s="17"/>
      <c r="BIF170" s="17"/>
      <c r="BIG170" s="17"/>
      <c r="BIH170" s="17"/>
      <c r="BII170" s="17"/>
      <c r="BIJ170" s="17"/>
      <c r="BIK170" s="17"/>
      <c r="BIL170" s="17"/>
      <c r="BIM170" s="17"/>
      <c r="BIN170" s="17"/>
      <c r="BIO170" s="17"/>
      <c r="BIP170" s="17"/>
      <c r="BIQ170" s="17"/>
      <c r="BIR170" s="17"/>
      <c r="BIS170" s="17"/>
      <c r="BIT170" s="17"/>
      <c r="BIU170" s="17"/>
      <c r="BIV170" s="17"/>
      <c r="BIW170" s="17"/>
      <c r="BIX170" s="17"/>
      <c r="BIY170" s="17"/>
      <c r="BIZ170" s="17"/>
      <c r="BJA170" s="17"/>
      <c r="BJB170" s="17"/>
      <c r="BJC170" s="17"/>
      <c r="BJD170" s="17"/>
      <c r="BJE170" s="17"/>
      <c r="BJF170" s="17"/>
      <c r="BJG170" s="17"/>
      <c r="BJH170" s="17"/>
      <c r="BJI170" s="17"/>
      <c r="BJJ170" s="17"/>
      <c r="BJK170" s="17"/>
      <c r="BJL170" s="17"/>
      <c r="BJM170" s="17"/>
      <c r="BJN170" s="17"/>
      <c r="BJO170" s="17"/>
      <c r="BJP170" s="17"/>
      <c r="BJQ170" s="17"/>
      <c r="BJR170" s="17"/>
      <c r="BJS170" s="17"/>
      <c r="BJT170" s="17"/>
      <c r="BJU170" s="17"/>
      <c r="BJV170" s="17"/>
      <c r="BJW170" s="17"/>
      <c r="BJX170" s="17"/>
      <c r="BJY170" s="17"/>
      <c r="BJZ170" s="17"/>
      <c r="BKA170" s="17"/>
      <c r="BKB170" s="17"/>
      <c r="BKC170" s="17"/>
      <c r="BKD170" s="17"/>
      <c r="BKE170" s="17"/>
      <c r="BKF170" s="17"/>
      <c r="BKG170" s="17"/>
      <c r="BKH170" s="17"/>
      <c r="BKI170" s="17"/>
      <c r="BKJ170" s="17"/>
      <c r="BKK170" s="17"/>
      <c r="BKL170" s="17"/>
      <c r="BKM170" s="17"/>
      <c r="BKN170" s="17"/>
      <c r="BKO170" s="17"/>
      <c r="BKP170" s="17"/>
      <c r="BKQ170" s="17"/>
      <c r="BKR170" s="17"/>
      <c r="BKS170" s="17"/>
      <c r="BKT170" s="17"/>
      <c r="BKU170" s="17"/>
      <c r="BKV170" s="17"/>
      <c r="BKW170" s="17"/>
      <c r="BKX170" s="17"/>
      <c r="BKY170" s="17"/>
      <c r="BKZ170" s="17"/>
      <c r="BLA170" s="17"/>
      <c r="BLB170" s="17"/>
      <c r="BLC170" s="17"/>
      <c r="BLD170" s="17"/>
      <c r="BLE170" s="17"/>
      <c r="BLF170" s="17"/>
      <c r="BLG170" s="17"/>
      <c r="BLH170" s="17"/>
      <c r="BLI170" s="17"/>
      <c r="BLJ170" s="17"/>
      <c r="BLK170" s="17"/>
      <c r="BLL170" s="17"/>
      <c r="BLM170" s="17"/>
      <c r="BLN170" s="17"/>
      <c r="BLO170" s="17"/>
      <c r="BLP170" s="17"/>
      <c r="BLQ170" s="17"/>
      <c r="BLR170" s="17"/>
      <c r="BLS170" s="17"/>
      <c r="BLT170" s="17"/>
      <c r="BLU170" s="17"/>
      <c r="BLV170" s="17"/>
      <c r="BLW170" s="17"/>
      <c r="BLX170" s="17"/>
      <c r="BLY170" s="17"/>
      <c r="BLZ170" s="17"/>
      <c r="BMA170" s="17"/>
      <c r="BMB170" s="17"/>
      <c r="BMC170" s="17"/>
      <c r="BMD170" s="17"/>
      <c r="BME170" s="17"/>
      <c r="BMF170" s="17"/>
      <c r="BMG170" s="17"/>
      <c r="BMH170" s="17"/>
      <c r="BMI170" s="17"/>
      <c r="BMJ170" s="17"/>
      <c r="BMK170" s="17"/>
      <c r="BML170" s="17"/>
      <c r="BMM170" s="17"/>
      <c r="BMN170" s="17"/>
      <c r="BMO170" s="17"/>
      <c r="BMP170" s="17"/>
      <c r="BMQ170" s="17"/>
      <c r="BMR170" s="17"/>
      <c r="BMS170" s="17"/>
      <c r="BMT170" s="17"/>
      <c r="BMU170" s="17"/>
      <c r="BMV170" s="17"/>
      <c r="BMW170" s="17"/>
      <c r="BMX170" s="17"/>
      <c r="BMY170" s="17"/>
      <c r="BMZ170" s="17"/>
      <c r="BNA170" s="17"/>
      <c r="BNB170" s="17"/>
      <c r="BNC170" s="17"/>
      <c r="BND170" s="17"/>
      <c r="BNE170" s="17"/>
      <c r="BNF170" s="17"/>
      <c r="BNG170" s="17"/>
      <c r="BNH170" s="17"/>
      <c r="BNI170" s="17"/>
      <c r="BNJ170" s="17"/>
      <c r="BNK170" s="17"/>
      <c r="BNL170" s="17"/>
      <c r="BNM170" s="17"/>
      <c r="BNN170" s="17"/>
      <c r="BNO170" s="17"/>
      <c r="BNP170" s="17"/>
      <c r="BNQ170" s="17"/>
      <c r="BNR170" s="17"/>
      <c r="BNS170" s="17"/>
      <c r="BNT170" s="17"/>
      <c r="BNU170" s="17"/>
      <c r="BNV170" s="17"/>
      <c r="BNW170" s="17"/>
      <c r="BNX170" s="17"/>
      <c r="BNY170" s="17"/>
      <c r="BNZ170" s="17"/>
      <c r="BOA170" s="17"/>
      <c r="BOB170" s="17"/>
      <c r="BOC170" s="17"/>
      <c r="BOD170" s="17"/>
      <c r="BOE170" s="17"/>
      <c r="BOF170" s="17"/>
      <c r="BOG170" s="17"/>
      <c r="BOH170" s="17"/>
      <c r="BOI170" s="17"/>
      <c r="BOJ170" s="17"/>
      <c r="BOK170" s="17"/>
      <c r="BOL170" s="17"/>
      <c r="BOM170" s="17"/>
      <c r="BON170" s="17"/>
      <c r="BOO170" s="17"/>
      <c r="BOP170" s="17"/>
      <c r="BOQ170" s="17"/>
      <c r="BOR170" s="17"/>
      <c r="BOS170" s="17"/>
      <c r="BOT170" s="17"/>
      <c r="BOU170" s="17"/>
      <c r="BOV170" s="17"/>
      <c r="BOW170" s="17"/>
      <c r="BOX170" s="17"/>
      <c r="BOY170" s="17"/>
      <c r="BOZ170" s="17"/>
      <c r="BPA170" s="17"/>
      <c r="BPB170" s="17"/>
      <c r="BPC170" s="17"/>
      <c r="BPD170" s="17"/>
      <c r="BPE170" s="17"/>
      <c r="BPF170" s="17"/>
      <c r="BPG170" s="17"/>
      <c r="BPH170" s="17"/>
      <c r="BPI170" s="17"/>
      <c r="BPJ170" s="17"/>
      <c r="BPK170" s="17"/>
      <c r="BPL170" s="17"/>
      <c r="BPM170" s="17"/>
      <c r="BPN170" s="17"/>
      <c r="BPO170" s="17"/>
      <c r="BPP170" s="17"/>
      <c r="BPQ170" s="17"/>
      <c r="BPR170" s="17"/>
      <c r="BPS170" s="17"/>
      <c r="BPT170" s="17"/>
      <c r="BPU170" s="17"/>
      <c r="BPV170" s="17"/>
      <c r="BPW170" s="17"/>
      <c r="BPX170" s="17"/>
      <c r="BPY170" s="17"/>
      <c r="BPZ170" s="17"/>
      <c r="BQA170" s="17"/>
      <c r="BQB170" s="17"/>
      <c r="BQC170" s="17"/>
      <c r="BQD170" s="17"/>
      <c r="BQE170" s="17"/>
      <c r="BQF170" s="17"/>
      <c r="BQG170" s="17"/>
      <c r="BQH170" s="17"/>
      <c r="BQI170" s="17"/>
      <c r="BQJ170" s="17"/>
      <c r="BQK170" s="17"/>
      <c r="BQL170" s="17"/>
      <c r="BQM170" s="17"/>
      <c r="BQN170" s="17"/>
      <c r="BQO170" s="17"/>
      <c r="BQP170" s="17"/>
      <c r="BQQ170" s="17"/>
      <c r="BQR170" s="17"/>
      <c r="BQS170" s="17"/>
      <c r="BQT170" s="17"/>
      <c r="BQU170" s="17"/>
      <c r="BQV170" s="17"/>
      <c r="BQW170" s="17"/>
      <c r="BQX170" s="17"/>
      <c r="BQY170" s="17"/>
      <c r="BQZ170" s="17"/>
      <c r="BRA170" s="17"/>
      <c r="BRB170" s="17"/>
      <c r="BRC170" s="17"/>
      <c r="BRD170" s="17"/>
      <c r="BRE170" s="17"/>
      <c r="BRF170" s="17"/>
      <c r="BRG170" s="17"/>
      <c r="BRH170" s="17"/>
      <c r="BRI170" s="17"/>
      <c r="BRJ170" s="17"/>
      <c r="BRK170" s="17"/>
      <c r="BRL170" s="17"/>
      <c r="BRM170" s="17"/>
      <c r="BRN170" s="17"/>
      <c r="BRO170" s="17"/>
      <c r="BRP170" s="17"/>
      <c r="BRQ170" s="17"/>
      <c r="BRR170" s="17"/>
      <c r="BRS170" s="17"/>
      <c r="BRT170" s="17"/>
      <c r="BRU170" s="17"/>
      <c r="BRV170" s="17"/>
      <c r="BRW170" s="17"/>
      <c r="BRX170" s="17"/>
      <c r="BRY170" s="17"/>
      <c r="BRZ170" s="17"/>
      <c r="BSA170" s="17"/>
      <c r="BSB170" s="17"/>
      <c r="BSC170" s="17"/>
      <c r="BSD170" s="17"/>
      <c r="BSE170" s="17"/>
      <c r="BSF170" s="17"/>
      <c r="BSG170" s="17"/>
      <c r="BSH170" s="17"/>
      <c r="BSI170" s="17"/>
      <c r="BSJ170" s="17"/>
      <c r="BSK170" s="17"/>
      <c r="BSL170" s="17"/>
      <c r="BSM170" s="17"/>
      <c r="BSN170" s="17"/>
      <c r="BSO170" s="17"/>
      <c r="BSP170" s="17"/>
      <c r="BSQ170" s="17"/>
      <c r="BSR170" s="17"/>
      <c r="BSS170" s="17"/>
      <c r="BST170" s="17"/>
      <c r="BSU170" s="17"/>
      <c r="BSV170" s="17"/>
      <c r="BSW170" s="17"/>
      <c r="BSX170" s="17"/>
      <c r="BSY170" s="17"/>
      <c r="BSZ170" s="17"/>
      <c r="BTA170" s="17"/>
      <c r="BTB170" s="17"/>
      <c r="BTC170" s="17"/>
      <c r="BTD170" s="17"/>
      <c r="BTE170" s="17"/>
      <c r="BTF170" s="17"/>
      <c r="BTG170" s="17"/>
      <c r="BTH170" s="17"/>
      <c r="BTI170" s="17"/>
      <c r="BTJ170" s="17"/>
      <c r="BTK170" s="17"/>
      <c r="BTL170" s="17"/>
      <c r="BTM170" s="17"/>
      <c r="BTN170" s="17"/>
      <c r="BTO170" s="17"/>
      <c r="BTP170" s="17"/>
      <c r="BTQ170" s="17"/>
      <c r="BTR170" s="17"/>
      <c r="BTS170" s="17"/>
      <c r="BTT170" s="17"/>
      <c r="BTU170" s="17"/>
      <c r="BTV170" s="17"/>
      <c r="BTW170" s="17"/>
      <c r="BTX170" s="17"/>
      <c r="BTY170" s="17"/>
      <c r="BTZ170" s="17"/>
      <c r="BUA170" s="17"/>
      <c r="BUB170" s="17"/>
      <c r="BUC170" s="17"/>
      <c r="BUD170" s="17"/>
      <c r="BUE170" s="17"/>
      <c r="BUF170" s="17"/>
      <c r="BUG170" s="17"/>
      <c r="BUH170" s="17"/>
      <c r="BUI170" s="17"/>
      <c r="BUJ170" s="17"/>
      <c r="BUK170" s="17"/>
      <c r="BUL170" s="17"/>
      <c r="BUM170" s="17"/>
      <c r="BUN170" s="17"/>
      <c r="BUO170" s="17"/>
      <c r="BUP170" s="17"/>
      <c r="BUQ170" s="17"/>
      <c r="BUR170" s="17"/>
      <c r="BUS170" s="17"/>
      <c r="BUT170" s="17"/>
      <c r="BUU170" s="17"/>
      <c r="BUV170" s="17"/>
      <c r="BUW170" s="17"/>
      <c r="BUX170" s="17"/>
      <c r="BUY170" s="17"/>
      <c r="BUZ170" s="17"/>
      <c r="BVA170" s="17"/>
      <c r="BVB170" s="17"/>
      <c r="BVC170" s="17"/>
      <c r="BVD170" s="17"/>
      <c r="BVE170" s="17"/>
      <c r="BVF170" s="17"/>
      <c r="BVG170" s="17"/>
      <c r="BVH170" s="17"/>
      <c r="BVI170" s="17"/>
      <c r="BVJ170" s="17"/>
      <c r="BVK170" s="17"/>
      <c r="BVL170" s="17"/>
      <c r="BVM170" s="17"/>
      <c r="BVN170" s="17"/>
      <c r="BVO170" s="17"/>
      <c r="BVP170" s="17"/>
      <c r="BVQ170" s="17"/>
      <c r="BVR170" s="17"/>
      <c r="BVS170" s="17"/>
      <c r="BVT170" s="17"/>
      <c r="BVU170" s="17"/>
      <c r="BVV170" s="17"/>
      <c r="BVW170" s="17"/>
      <c r="BVX170" s="17"/>
      <c r="BVY170" s="17"/>
      <c r="BVZ170" s="17"/>
      <c r="BWA170" s="17"/>
      <c r="BWB170" s="17"/>
      <c r="BWC170" s="17"/>
      <c r="BWD170" s="17"/>
      <c r="BWE170" s="17"/>
      <c r="BWF170" s="17"/>
      <c r="BWG170" s="17"/>
      <c r="BWH170" s="17"/>
      <c r="BWI170" s="17"/>
      <c r="BWJ170" s="17"/>
      <c r="BWK170" s="17"/>
      <c r="BWL170" s="17"/>
      <c r="BWM170" s="17"/>
      <c r="BWN170" s="17"/>
      <c r="BWO170" s="17"/>
      <c r="BWP170" s="17"/>
      <c r="BWQ170" s="17"/>
      <c r="BWR170" s="17"/>
      <c r="BWS170" s="17"/>
      <c r="BWT170" s="17"/>
      <c r="BWU170" s="17"/>
      <c r="BWV170" s="17"/>
      <c r="BWW170" s="17"/>
      <c r="BWX170" s="17"/>
      <c r="BWY170" s="17"/>
      <c r="BWZ170" s="17"/>
      <c r="BXA170" s="17"/>
      <c r="BXB170" s="17"/>
      <c r="BXC170" s="17"/>
      <c r="BXD170" s="17"/>
      <c r="BXE170" s="17"/>
      <c r="BXF170" s="17"/>
      <c r="BXG170" s="17"/>
      <c r="BXH170" s="17"/>
      <c r="BXI170" s="17"/>
      <c r="BXJ170" s="17"/>
      <c r="BXK170" s="17"/>
      <c r="BXL170" s="17"/>
      <c r="BXM170" s="17"/>
      <c r="BXN170" s="17"/>
      <c r="BXO170" s="17"/>
      <c r="BXP170" s="17"/>
      <c r="BXQ170" s="17"/>
      <c r="BXR170" s="17"/>
      <c r="BXS170" s="17"/>
      <c r="BXT170" s="17"/>
      <c r="BXU170" s="17"/>
      <c r="BXV170" s="17"/>
      <c r="BXW170" s="17"/>
      <c r="BXX170" s="17"/>
      <c r="BXY170" s="17"/>
      <c r="BXZ170" s="17"/>
      <c r="BYA170" s="17"/>
      <c r="BYB170" s="17"/>
      <c r="BYC170" s="17"/>
      <c r="BYD170" s="17"/>
      <c r="BYE170" s="17"/>
      <c r="BYF170" s="17"/>
      <c r="BYG170" s="17"/>
      <c r="BYH170" s="17"/>
      <c r="BYI170" s="17"/>
      <c r="BYJ170" s="17"/>
      <c r="BYK170" s="17"/>
      <c r="BYL170" s="17"/>
      <c r="BYM170" s="17"/>
      <c r="BYN170" s="17"/>
      <c r="BYO170" s="17"/>
      <c r="BYP170" s="17"/>
      <c r="BYQ170" s="17"/>
      <c r="BYR170" s="17"/>
      <c r="BYS170" s="17"/>
      <c r="BYT170" s="17"/>
      <c r="BYU170" s="17"/>
      <c r="BYV170" s="17"/>
      <c r="BYW170" s="17"/>
      <c r="BYX170" s="17"/>
      <c r="BYY170" s="17"/>
      <c r="BYZ170" s="17"/>
      <c r="BZA170" s="17"/>
      <c r="BZB170" s="17"/>
      <c r="BZC170" s="17"/>
      <c r="BZD170" s="17"/>
      <c r="BZE170" s="17"/>
      <c r="BZF170" s="17"/>
      <c r="BZG170" s="17"/>
      <c r="BZH170" s="17"/>
      <c r="BZI170" s="17"/>
      <c r="BZJ170" s="17"/>
      <c r="BZK170" s="17"/>
      <c r="BZL170" s="17"/>
      <c r="BZM170" s="17"/>
      <c r="BZN170" s="17"/>
      <c r="BZO170" s="17"/>
      <c r="BZP170" s="17"/>
      <c r="BZQ170" s="17"/>
      <c r="BZR170" s="17"/>
      <c r="BZS170" s="17"/>
      <c r="BZT170" s="17"/>
      <c r="BZU170" s="17"/>
      <c r="BZV170" s="17"/>
      <c r="BZW170" s="17"/>
      <c r="BZX170" s="17"/>
      <c r="BZY170" s="17"/>
      <c r="BZZ170" s="17"/>
      <c r="CAA170" s="17"/>
      <c r="CAB170" s="17"/>
      <c r="CAC170" s="17"/>
      <c r="CAD170" s="17"/>
      <c r="CAE170" s="17"/>
      <c r="CAF170" s="17"/>
      <c r="CAG170" s="17"/>
      <c r="CAH170" s="17"/>
      <c r="CAI170" s="17"/>
      <c r="CAJ170" s="17"/>
      <c r="CAK170" s="17"/>
      <c r="CAL170" s="17"/>
      <c r="CAM170" s="17"/>
      <c r="CAN170" s="17"/>
      <c r="CAO170" s="17"/>
      <c r="CAP170" s="17"/>
      <c r="CAQ170" s="17"/>
      <c r="CAR170" s="17"/>
      <c r="CAS170" s="17"/>
      <c r="CAT170" s="17"/>
      <c r="CAU170" s="17"/>
      <c r="CAV170" s="17"/>
      <c r="CAW170" s="17"/>
      <c r="CAX170" s="17"/>
      <c r="CAY170" s="17"/>
      <c r="CAZ170" s="17"/>
      <c r="CBA170" s="17"/>
      <c r="CBB170" s="17"/>
      <c r="CBC170" s="17"/>
      <c r="CBD170" s="17"/>
      <c r="CBE170" s="17"/>
      <c r="CBF170" s="17"/>
      <c r="CBG170" s="17"/>
      <c r="CBH170" s="17"/>
      <c r="CBI170" s="17"/>
      <c r="CBJ170" s="17"/>
      <c r="CBK170" s="17"/>
      <c r="CBL170" s="17"/>
      <c r="CBM170" s="17"/>
      <c r="CBN170" s="17"/>
      <c r="CBO170" s="17"/>
      <c r="CBP170" s="17"/>
      <c r="CBQ170" s="17"/>
      <c r="CBR170" s="17"/>
      <c r="CBS170" s="17"/>
      <c r="CBT170" s="17"/>
      <c r="CBU170" s="17"/>
      <c r="CBV170" s="17"/>
      <c r="CBW170" s="17"/>
      <c r="CBX170" s="17"/>
      <c r="CBY170" s="17"/>
      <c r="CBZ170" s="17"/>
      <c r="CCA170" s="17"/>
      <c r="CCB170" s="17"/>
      <c r="CCC170" s="17"/>
      <c r="CCD170" s="17"/>
      <c r="CCE170" s="17"/>
      <c r="CCF170" s="17"/>
      <c r="CCG170" s="17"/>
      <c r="CCH170" s="17"/>
      <c r="CCI170" s="17"/>
      <c r="CCJ170" s="17"/>
      <c r="CCK170" s="17"/>
      <c r="CCL170" s="17"/>
      <c r="CCM170" s="17"/>
      <c r="CCN170" s="17"/>
      <c r="CCO170" s="17"/>
      <c r="CCP170" s="17"/>
      <c r="CCQ170" s="17"/>
      <c r="CCR170" s="17"/>
      <c r="CCS170" s="17"/>
      <c r="CCT170" s="17"/>
      <c r="CCU170" s="17"/>
      <c r="CCV170" s="17"/>
      <c r="CCW170" s="17"/>
      <c r="CCX170" s="17"/>
      <c r="CCY170" s="17"/>
      <c r="CCZ170" s="17"/>
      <c r="CDA170" s="17"/>
      <c r="CDB170" s="17"/>
      <c r="CDC170" s="17"/>
      <c r="CDD170" s="17"/>
      <c r="CDE170" s="17"/>
      <c r="CDF170" s="17"/>
      <c r="CDG170" s="17"/>
      <c r="CDH170" s="17"/>
      <c r="CDI170" s="17"/>
      <c r="CDJ170" s="17"/>
      <c r="CDK170" s="17"/>
      <c r="CDL170" s="17"/>
      <c r="CDM170" s="17"/>
      <c r="CDN170" s="17"/>
      <c r="CDO170" s="17"/>
      <c r="CDP170" s="17"/>
      <c r="CDQ170" s="17"/>
      <c r="CDR170" s="17"/>
      <c r="CDS170" s="17"/>
      <c r="CDT170" s="17"/>
      <c r="CDU170" s="17"/>
    </row>
    <row r="171">
      <c r="A171" s="14" t="s">
        <v>4081</v>
      </c>
      <c r="B171" s="14" t="s">
        <v>4082</v>
      </c>
      <c r="C171" s="14" t="s">
        <v>4083</v>
      </c>
      <c r="D171" s="14" t="s">
        <v>4084</v>
      </c>
      <c r="E171" s="14" t="s">
        <v>4085</v>
      </c>
      <c r="F171" s="14" t="s">
        <v>2835</v>
      </c>
      <c r="I171" s="14" t="s">
        <v>2558</v>
      </c>
      <c r="J171" s="14" t="s">
        <v>3025</v>
      </c>
      <c r="K171" s="14" t="s">
        <v>2619</v>
      </c>
      <c r="L171" s="14" t="s">
        <v>2658</v>
      </c>
      <c r="M171" s="17"/>
      <c r="N171" s="14" t="s">
        <v>2690</v>
      </c>
      <c r="O171" s="14" t="s">
        <v>2690</v>
      </c>
      <c r="P171" s="14" t="s">
        <v>2690</v>
      </c>
      <c r="Q171" s="16">
        <v>11.0</v>
      </c>
      <c r="R171" s="16">
        <v>4107718.0</v>
      </c>
      <c r="S171" s="16">
        <v>4107718.0</v>
      </c>
      <c r="T171" s="14" t="s">
        <v>2622</v>
      </c>
      <c r="U171" s="14" t="s">
        <v>2621</v>
      </c>
      <c r="V171" s="14" t="s">
        <v>4086</v>
      </c>
      <c r="W171" s="14" t="s">
        <v>4087</v>
      </c>
      <c r="X171" s="16">
        <v>0.18</v>
      </c>
      <c r="Y171" s="17"/>
      <c r="Z171" s="16">
        <v>5.0</v>
      </c>
      <c r="AA171" s="16">
        <v>23.0</v>
      </c>
      <c r="AB171" s="17"/>
      <c r="AC171" s="16">
        <v>35.0</v>
      </c>
      <c r="AD171" s="16">
        <v>9.0</v>
      </c>
      <c r="AE171" s="22">
        <v>45608.0</v>
      </c>
      <c r="AF171" s="17"/>
      <c r="AG171" s="17"/>
      <c r="AH171" s="17"/>
      <c r="AI171" s="17"/>
      <c r="AJ171" s="17"/>
      <c r="AK171" s="17"/>
      <c r="AL171" s="16">
        <v>27.0</v>
      </c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4" t="s">
        <v>4088</v>
      </c>
      <c r="BB171" s="17"/>
      <c r="BC171" s="17"/>
      <c r="BD171" s="17"/>
      <c r="BE171" s="17"/>
      <c r="BF171" s="14" t="s">
        <v>2563</v>
      </c>
      <c r="BG171" s="16">
        <v>1.0</v>
      </c>
      <c r="BH171" s="14" t="s">
        <v>2564</v>
      </c>
      <c r="BI171" s="14" t="s">
        <v>2594</v>
      </c>
      <c r="BJ171" s="14" t="s">
        <v>2566</v>
      </c>
      <c r="BK171" s="17"/>
      <c r="BL171" s="17"/>
      <c r="BM171" s="16">
        <v>0.3</v>
      </c>
      <c r="BN171" s="17"/>
      <c r="BO171" s="17"/>
      <c r="BP171" s="17"/>
      <c r="BQ171" s="17"/>
      <c r="BR171" s="17"/>
      <c r="BS171" s="16">
        <v>2.0E-4</v>
      </c>
      <c r="BT171" s="16">
        <v>88.4045106</v>
      </c>
      <c r="BU171" s="14" t="s">
        <v>2567</v>
      </c>
      <c r="BV171" s="14" t="s">
        <v>3235</v>
      </c>
      <c r="BW171" s="14" t="s">
        <v>2569</v>
      </c>
      <c r="BX171" s="16">
        <v>0.0</v>
      </c>
      <c r="BY171" s="14" t="s">
        <v>4089</v>
      </c>
      <c r="BZ171" s="16">
        <v>2689.0</v>
      </c>
      <c r="CA171" s="16">
        <v>-10044.0</v>
      </c>
      <c r="CB171" s="16">
        <v>0.0</v>
      </c>
      <c r="CC171" s="16">
        <v>88.4045106</v>
      </c>
      <c r="CD171" s="14" t="s">
        <v>2571</v>
      </c>
      <c r="CE171" s="16">
        <v>88.4045106</v>
      </c>
      <c r="CF171" s="14" t="s">
        <v>2572</v>
      </c>
      <c r="CG171" s="14" t="s">
        <v>2704</v>
      </c>
      <c r="CH171" s="19">
        <v>41182.0</v>
      </c>
      <c r="CI171" s="14" t="s">
        <v>2573</v>
      </c>
      <c r="CJ171" s="17"/>
      <c r="CK171" s="14" t="s">
        <v>2574</v>
      </c>
      <c r="CL171" s="14" t="s">
        <v>4090</v>
      </c>
      <c r="CM171" s="20">
        <v>2323004.0</v>
      </c>
      <c r="CN171" s="14" t="s">
        <v>4091</v>
      </c>
      <c r="CO171" s="14" t="s">
        <v>2563</v>
      </c>
      <c r="CP171" s="14" t="s">
        <v>2563</v>
      </c>
      <c r="CQ171" s="16">
        <v>0.3253</v>
      </c>
      <c r="CR171" s="16">
        <v>0.0</v>
      </c>
      <c r="CS171" s="14" t="s">
        <v>2574</v>
      </c>
      <c r="CT171" s="14" t="s">
        <v>4092</v>
      </c>
      <c r="CU171" s="14" t="s">
        <v>3450</v>
      </c>
      <c r="CV171" s="14" t="s">
        <v>2578</v>
      </c>
      <c r="CW171" s="14" t="s">
        <v>2609</v>
      </c>
      <c r="CX171" s="14" t="s">
        <v>2580</v>
      </c>
      <c r="CY171" s="16">
        <v>88.4045106</v>
      </c>
      <c r="CZ171" s="14" t="s">
        <v>2581</v>
      </c>
      <c r="DA171" s="14" t="s">
        <v>2563</v>
      </c>
      <c r="DB171" s="14" t="s">
        <v>2574</v>
      </c>
      <c r="DC171" s="14" t="s">
        <v>2708</v>
      </c>
      <c r="DD171" s="14" t="s">
        <v>4089</v>
      </c>
      <c r="DE171" s="14" t="s">
        <v>2574</v>
      </c>
      <c r="DF171" s="14" t="s">
        <v>2563</v>
      </c>
      <c r="DG171" s="14" t="s">
        <v>4093</v>
      </c>
      <c r="DH171" s="14" t="s">
        <v>4094</v>
      </c>
      <c r="DI171" s="14" t="s">
        <v>4095</v>
      </c>
      <c r="DJ171" s="14" t="s">
        <v>4096</v>
      </c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  <c r="KL171" s="17"/>
      <c r="KM171" s="17"/>
      <c r="KN171" s="17"/>
      <c r="KO171" s="17"/>
      <c r="KP171" s="17"/>
      <c r="KQ171" s="17"/>
      <c r="KR171" s="17"/>
      <c r="KS171" s="17"/>
      <c r="KT171" s="17"/>
      <c r="KU171" s="17"/>
      <c r="KV171" s="17"/>
      <c r="KW171" s="17"/>
      <c r="KX171" s="17"/>
      <c r="KY171" s="17"/>
      <c r="KZ171" s="17"/>
      <c r="LA171" s="17"/>
      <c r="LB171" s="17"/>
      <c r="LC171" s="17"/>
      <c r="LD171" s="17"/>
      <c r="LE171" s="17"/>
      <c r="LF171" s="17"/>
      <c r="LG171" s="17"/>
      <c r="LH171" s="17"/>
      <c r="LI171" s="17"/>
      <c r="LJ171" s="17"/>
      <c r="LK171" s="17"/>
      <c r="LL171" s="17"/>
      <c r="LM171" s="17"/>
      <c r="LN171" s="17"/>
      <c r="LO171" s="17"/>
      <c r="LP171" s="17"/>
      <c r="LQ171" s="17"/>
      <c r="LR171" s="17"/>
      <c r="LS171" s="17"/>
      <c r="LT171" s="17"/>
      <c r="LU171" s="17"/>
      <c r="LV171" s="17"/>
      <c r="LW171" s="17"/>
      <c r="LX171" s="17"/>
      <c r="LY171" s="17"/>
      <c r="LZ171" s="17"/>
      <c r="MA171" s="17"/>
      <c r="MB171" s="17"/>
      <c r="MC171" s="17"/>
      <c r="MD171" s="17"/>
      <c r="ME171" s="17"/>
      <c r="MF171" s="17"/>
      <c r="MG171" s="17"/>
      <c r="MH171" s="17"/>
      <c r="MI171" s="17"/>
      <c r="MJ171" s="17"/>
      <c r="MK171" s="17"/>
      <c r="ML171" s="17"/>
      <c r="MM171" s="17"/>
      <c r="MN171" s="17"/>
      <c r="MO171" s="17"/>
      <c r="MP171" s="17"/>
      <c r="MQ171" s="17"/>
      <c r="MR171" s="17"/>
      <c r="MS171" s="17"/>
      <c r="MT171" s="17"/>
      <c r="MU171" s="17"/>
      <c r="MV171" s="17"/>
      <c r="MW171" s="17"/>
      <c r="MX171" s="17"/>
      <c r="MY171" s="17"/>
      <c r="MZ171" s="17"/>
      <c r="NA171" s="17"/>
      <c r="NB171" s="17"/>
      <c r="NC171" s="17"/>
      <c r="ND171" s="17"/>
      <c r="NE171" s="17"/>
      <c r="NF171" s="17"/>
      <c r="NG171" s="17"/>
      <c r="NH171" s="17"/>
      <c r="NI171" s="17"/>
      <c r="NJ171" s="17"/>
      <c r="NK171" s="17"/>
      <c r="NL171" s="17"/>
      <c r="NM171" s="17"/>
      <c r="NN171" s="17"/>
      <c r="NO171" s="17"/>
      <c r="NP171" s="17"/>
      <c r="NQ171" s="17"/>
      <c r="NR171" s="17"/>
      <c r="NS171" s="17"/>
      <c r="NT171" s="17"/>
      <c r="NU171" s="17"/>
      <c r="NV171" s="17"/>
      <c r="NW171" s="17"/>
      <c r="NX171" s="17"/>
      <c r="NY171" s="17"/>
      <c r="NZ171" s="17"/>
      <c r="OA171" s="17"/>
      <c r="OB171" s="17"/>
      <c r="OC171" s="17"/>
      <c r="OD171" s="17"/>
      <c r="OE171" s="17"/>
      <c r="OF171" s="17"/>
      <c r="OG171" s="17"/>
      <c r="OH171" s="17"/>
      <c r="OI171" s="17"/>
      <c r="OJ171" s="17"/>
      <c r="OK171" s="17"/>
      <c r="OL171" s="17"/>
      <c r="OM171" s="17"/>
      <c r="ON171" s="17"/>
      <c r="OO171" s="17"/>
      <c r="OP171" s="17"/>
      <c r="OQ171" s="17"/>
      <c r="OR171" s="17"/>
      <c r="OS171" s="17"/>
      <c r="OT171" s="17"/>
      <c r="OU171" s="17"/>
      <c r="OV171" s="17"/>
      <c r="OW171" s="17"/>
      <c r="OX171" s="17"/>
      <c r="OY171" s="17"/>
      <c r="OZ171" s="17"/>
      <c r="PA171" s="17"/>
      <c r="PB171" s="17"/>
      <c r="PC171" s="17"/>
      <c r="PD171" s="17"/>
      <c r="PE171" s="17"/>
      <c r="PF171" s="17"/>
      <c r="PG171" s="17"/>
      <c r="PH171" s="17"/>
      <c r="PI171" s="17"/>
      <c r="PJ171" s="17"/>
      <c r="PK171" s="17"/>
      <c r="PL171" s="17"/>
      <c r="PM171" s="17"/>
      <c r="PN171" s="17"/>
      <c r="PO171" s="17"/>
      <c r="PP171" s="17"/>
      <c r="PQ171" s="17"/>
      <c r="PR171" s="17"/>
      <c r="PS171" s="17"/>
      <c r="PT171" s="17"/>
      <c r="PU171" s="17"/>
      <c r="PV171" s="17"/>
      <c r="PW171" s="17"/>
      <c r="PX171" s="17"/>
      <c r="PY171" s="17"/>
      <c r="PZ171" s="17"/>
      <c r="QA171" s="17"/>
      <c r="QB171" s="17"/>
      <c r="QC171" s="17"/>
      <c r="QD171" s="17"/>
      <c r="QE171" s="17"/>
      <c r="QF171" s="17"/>
      <c r="QG171" s="17"/>
      <c r="QH171" s="17"/>
      <c r="QI171" s="17"/>
      <c r="QJ171" s="17"/>
      <c r="QK171" s="17"/>
      <c r="QL171" s="17"/>
      <c r="QM171" s="17"/>
      <c r="QN171" s="17"/>
      <c r="QO171" s="17"/>
      <c r="QP171" s="17"/>
      <c r="QQ171" s="17"/>
      <c r="QR171" s="17"/>
      <c r="QS171" s="17"/>
      <c r="QT171" s="17"/>
      <c r="QU171" s="16">
        <v>-27.0</v>
      </c>
      <c r="QV171" s="16">
        <v>-24.0</v>
      </c>
      <c r="QW171" s="16">
        <v>-20.0</v>
      </c>
      <c r="QX171" s="17"/>
      <c r="QY171" s="17"/>
      <c r="QZ171" s="17"/>
      <c r="RA171" s="17"/>
      <c r="RB171" s="17"/>
      <c r="RC171" s="17"/>
      <c r="RD171" s="17"/>
      <c r="RE171" s="17"/>
      <c r="RF171" s="17"/>
      <c r="RG171" s="17"/>
      <c r="RH171" s="17"/>
      <c r="RI171" s="17"/>
      <c r="RJ171" s="17"/>
      <c r="RK171" s="17"/>
      <c r="RL171" s="17"/>
      <c r="RM171" s="17"/>
      <c r="RN171" s="17"/>
      <c r="RO171" s="17"/>
      <c r="RP171" s="17"/>
      <c r="RQ171" s="17"/>
      <c r="RR171" s="17"/>
      <c r="RS171" s="17"/>
      <c r="RT171" s="17"/>
      <c r="RU171" s="17"/>
      <c r="RV171" s="17"/>
      <c r="RW171" s="17"/>
      <c r="RX171" s="17"/>
      <c r="RY171" s="17"/>
      <c r="RZ171" s="17"/>
      <c r="SA171" s="17"/>
      <c r="SB171" s="17"/>
      <c r="SC171" s="17"/>
      <c r="SD171" s="17"/>
      <c r="SE171" s="17"/>
      <c r="SF171" s="17"/>
      <c r="SG171" s="17"/>
      <c r="SH171" s="17"/>
      <c r="SI171" s="17"/>
      <c r="SJ171" s="17"/>
      <c r="SK171" s="17"/>
      <c r="SL171" s="17"/>
      <c r="SM171" s="17"/>
      <c r="SN171" s="17"/>
      <c r="SO171" s="17"/>
      <c r="SP171" s="17"/>
      <c r="SQ171" s="17"/>
      <c r="SR171" s="17"/>
      <c r="SS171" s="17"/>
      <c r="ST171" s="17"/>
      <c r="SU171" s="17"/>
      <c r="SV171" s="17"/>
      <c r="SW171" s="17"/>
      <c r="SX171" s="17"/>
      <c r="SY171" s="17"/>
      <c r="SZ171" s="17"/>
      <c r="TA171" s="17"/>
      <c r="TB171" s="17"/>
      <c r="TC171" s="17"/>
      <c r="TD171" s="17"/>
      <c r="TE171" s="17"/>
      <c r="TF171" s="17"/>
      <c r="TG171" s="17"/>
      <c r="TH171" s="17"/>
      <c r="TI171" s="17"/>
      <c r="TJ171" s="17"/>
      <c r="TK171" s="17"/>
      <c r="TL171" s="17"/>
      <c r="TM171" s="17"/>
      <c r="TN171" s="17"/>
      <c r="TO171" s="17"/>
      <c r="TP171" s="17"/>
      <c r="TQ171" s="17"/>
      <c r="TR171" s="17"/>
      <c r="TS171" s="17"/>
      <c r="TT171" s="17"/>
      <c r="TU171" s="17"/>
      <c r="TV171" s="17"/>
      <c r="TW171" s="17"/>
      <c r="TX171" s="17"/>
      <c r="TY171" s="17"/>
      <c r="TZ171" s="17"/>
      <c r="UA171" s="17"/>
      <c r="UB171" s="17"/>
      <c r="UC171" s="17"/>
      <c r="UD171" s="17"/>
      <c r="UE171" s="17"/>
      <c r="UF171" s="17"/>
      <c r="UG171" s="17"/>
      <c r="UH171" s="17"/>
      <c r="UI171" s="17"/>
      <c r="UJ171" s="17"/>
      <c r="UK171" s="17"/>
      <c r="UL171" s="17"/>
      <c r="UM171" s="17"/>
      <c r="UN171" s="17"/>
      <c r="UO171" s="17"/>
      <c r="UP171" s="17"/>
      <c r="UQ171" s="17"/>
      <c r="UR171" s="17"/>
      <c r="US171" s="17"/>
      <c r="UT171" s="17"/>
      <c r="UU171" s="17"/>
      <c r="UV171" s="17"/>
      <c r="UW171" s="17"/>
      <c r="UX171" s="17"/>
      <c r="UY171" s="17"/>
      <c r="UZ171" s="17"/>
      <c r="VA171" s="17"/>
      <c r="VB171" s="17"/>
      <c r="VC171" s="17"/>
      <c r="VD171" s="17"/>
      <c r="VE171" s="17"/>
      <c r="VF171" s="17"/>
      <c r="VG171" s="17"/>
      <c r="VH171" s="17"/>
      <c r="VI171" s="17"/>
      <c r="VJ171" s="17"/>
      <c r="VK171" s="17"/>
      <c r="VL171" s="17"/>
      <c r="VM171" s="17"/>
      <c r="VN171" s="17"/>
      <c r="VO171" s="17"/>
      <c r="VP171" s="17"/>
      <c r="VQ171" s="17"/>
      <c r="VR171" s="17"/>
      <c r="VS171" s="17"/>
      <c r="VT171" s="17"/>
      <c r="VU171" s="17"/>
      <c r="VV171" s="17"/>
      <c r="VW171" s="17"/>
      <c r="VX171" s="17"/>
      <c r="VY171" s="17"/>
      <c r="VZ171" s="17"/>
      <c r="WA171" s="17"/>
      <c r="WB171" s="17"/>
      <c r="WC171" s="17"/>
      <c r="WD171" s="17"/>
      <c r="WE171" s="17"/>
      <c r="WF171" s="17"/>
      <c r="WG171" s="17"/>
      <c r="WH171" s="17"/>
      <c r="WI171" s="17"/>
      <c r="WJ171" s="17"/>
      <c r="WK171" s="17"/>
      <c r="WL171" s="17"/>
      <c r="WM171" s="17"/>
      <c r="WN171" s="17"/>
      <c r="WO171" s="17"/>
      <c r="WP171" s="17"/>
      <c r="WQ171" s="17"/>
      <c r="WR171" s="17"/>
      <c r="WS171" s="17"/>
      <c r="WT171" s="17"/>
      <c r="WU171" s="17"/>
      <c r="WV171" s="17"/>
      <c r="WW171" s="17"/>
      <c r="WX171" s="17"/>
      <c r="WY171" s="17"/>
      <c r="WZ171" s="17"/>
      <c r="XA171" s="17"/>
      <c r="XB171" s="17"/>
      <c r="XC171" s="17"/>
      <c r="XD171" s="17"/>
      <c r="XE171" s="17"/>
      <c r="XF171" s="17"/>
      <c r="XG171" s="17"/>
      <c r="XH171" s="17"/>
      <c r="XI171" s="17"/>
      <c r="XJ171" s="17"/>
      <c r="XK171" s="17"/>
      <c r="XL171" s="17"/>
      <c r="XM171" s="17"/>
      <c r="XN171" s="17"/>
      <c r="XO171" s="17"/>
      <c r="XP171" s="17"/>
      <c r="XQ171" s="17"/>
      <c r="XR171" s="17"/>
      <c r="XS171" s="17"/>
      <c r="XT171" s="17"/>
      <c r="XU171" s="17"/>
      <c r="XV171" s="17"/>
      <c r="XW171" s="17"/>
      <c r="XX171" s="17"/>
      <c r="XY171" s="17"/>
      <c r="XZ171" s="17"/>
      <c r="YA171" s="17"/>
      <c r="YB171" s="17"/>
      <c r="YC171" s="17"/>
      <c r="YD171" s="17"/>
      <c r="YE171" s="17"/>
      <c r="YF171" s="17"/>
      <c r="YG171" s="17"/>
      <c r="YH171" s="17"/>
      <c r="YI171" s="17"/>
      <c r="YJ171" s="17"/>
      <c r="YK171" s="17"/>
      <c r="YL171" s="17"/>
      <c r="YM171" s="17"/>
      <c r="YN171" s="17"/>
      <c r="YO171" s="17"/>
      <c r="YP171" s="17"/>
      <c r="YQ171" s="17"/>
      <c r="YR171" s="17"/>
      <c r="YS171" s="17"/>
      <c r="YT171" s="17"/>
      <c r="YU171" s="17"/>
      <c r="YV171" s="17"/>
      <c r="YW171" s="17"/>
      <c r="YX171" s="17"/>
      <c r="YY171" s="17"/>
      <c r="YZ171" s="17"/>
      <c r="ZA171" s="17"/>
      <c r="ZB171" s="17"/>
      <c r="ZC171" s="17"/>
      <c r="ZD171" s="17"/>
      <c r="ZE171" s="17"/>
      <c r="ZF171" s="17"/>
      <c r="ZG171" s="17"/>
      <c r="ZH171" s="17"/>
      <c r="ZI171" s="17"/>
      <c r="ZJ171" s="17"/>
      <c r="ZK171" s="17"/>
      <c r="ZL171" s="17"/>
      <c r="ZM171" s="17"/>
      <c r="ZN171" s="17"/>
      <c r="ZO171" s="17"/>
      <c r="ZP171" s="17"/>
      <c r="ZQ171" s="17"/>
      <c r="ZR171" s="17"/>
      <c r="ZS171" s="17"/>
      <c r="ZT171" s="17"/>
      <c r="ZU171" s="17"/>
      <c r="ZV171" s="17"/>
      <c r="ZW171" s="17"/>
      <c r="ZX171" s="17"/>
      <c r="ZY171" s="17"/>
      <c r="ZZ171" s="17"/>
      <c r="AAA171" s="17"/>
      <c r="AAB171" s="17"/>
      <c r="AAC171" s="17"/>
      <c r="AAD171" s="17"/>
      <c r="AAE171" s="17"/>
      <c r="AAF171" s="17"/>
      <c r="AAG171" s="17"/>
      <c r="AAH171" s="17"/>
      <c r="AAI171" s="17"/>
      <c r="AAJ171" s="17"/>
      <c r="AAK171" s="17"/>
      <c r="AAL171" s="17"/>
      <c r="AAM171" s="17"/>
      <c r="AAN171" s="17"/>
      <c r="AAO171" s="17"/>
      <c r="AAP171" s="17"/>
      <c r="AAQ171" s="17"/>
      <c r="AAR171" s="17"/>
      <c r="AAS171" s="17"/>
      <c r="AAT171" s="17"/>
      <c r="AAU171" s="17"/>
      <c r="AAV171" s="17"/>
      <c r="AAW171" s="17"/>
      <c r="AAX171" s="17"/>
      <c r="AAY171" s="17"/>
      <c r="AAZ171" s="17"/>
      <c r="ABA171" s="17"/>
      <c r="ABB171" s="17"/>
      <c r="ABC171" s="17"/>
      <c r="ABD171" s="17"/>
      <c r="ABE171" s="17"/>
      <c r="ABF171" s="17"/>
      <c r="ABG171" s="17"/>
      <c r="ABH171" s="17"/>
      <c r="ABI171" s="17"/>
      <c r="ABJ171" s="17"/>
      <c r="ABK171" s="17"/>
      <c r="ABL171" s="17"/>
      <c r="ABM171" s="17"/>
      <c r="ABN171" s="17"/>
      <c r="ABO171" s="17"/>
      <c r="ABP171" s="17"/>
      <c r="ABQ171" s="17"/>
      <c r="ABR171" s="17"/>
      <c r="ABS171" s="17"/>
      <c r="ABT171" s="17"/>
      <c r="ABU171" s="17"/>
      <c r="ABV171" s="17"/>
      <c r="ABW171" s="17"/>
      <c r="ABX171" s="17"/>
      <c r="ABY171" s="17"/>
      <c r="ABZ171" s="17"/>
      <c r="ACA171" s="17"/>
      <c r="ACB171" s="17"/>
      <c r="ACC171" s="17"/>
      <c r="ACD171" s="17"/>
      <c r="ACE171" s="17"/>
      <c r="ACF171" s="17"/>
      <c r="ACG171" s="17"/>
      <c r="ACH171" s="17"/>
      <c r="ACI171" s="17"/>
      <c r="ACJ171" s="17"/>
      <c r="ACK171" s="17"/>
      <c r="ACL171" s="17"/>
      <c r="ACM171" s="17"/>
      <c r="ACN171" s="17"/>
      <c r="ACO171" s="17"/>
      <c r="ACP171" s="17"/>
      <c r="ACQ171" s="17"/>
      <c r="ACR171" s="17"/>
      <c r="ACS171" s="17"/>
      <c r="ACT171" s="17"/>
      <c r="ACU171" s="17"/>
      <c r="ACV171" s="17"/>
      <c r="ACW171" s="17"/>
      <c r="ACX171" s="17"/>
      <c r="ACY171" s="17"/>
      <c r="ACZ171" s="17"/>
      <c r="ADA171" s="17"/>
      <c r="ADB171" s="17"/>
      <c r="ADC171" s="17"/>
      <c r="ADD171" s="17"/>
      <c r="ADE171" s="17"/>
      <c r="ADF171" s="17"/>
      <c r="ADG171" s="17"/>
      <c r="ADH171" s="17"/>
      <c r="ADI171" s="17"/>
      <c r="ADJ171" s="17"/>
      <c r="ADK171" s="17"/>
      <c r="ADL171" s="17"/>
      <c r="ADM171" s="17"/>
      <c r="ADN171" s="17"/>
      <c r="ADO171" s="17"/>
      <c r="ADP171" s="17"/>
      <c r="ADQ171" s="17"/>
      <c r="ADR171" s="17"/>
      <c r="ADS171" s="17"/>
      <c r="ADT171" s="17"/>
      <c r="ADU171" s="17"/>
      <c r="ADV171" s="17"/>
      <c r="ADW171" s="17"/>
      <c r="ADX171" s="17"/>
      <c r="ADY171" s="17"/>
      <c r="ADZ171" s="17"/>
      <c r="AEA171" s="17"/>
      <c r="AEB171" s="17"/>
      <c r="AEC171" s="17"/>
      <c r="AED171" s="17"/>
      <c r="AEE171" s="17"/>
      <c r="AEF171" s="17"/>
      <c r="AEG171" s="17"/>
      <c r="AEH171" s="17"/>
      <c r="AEI171" s="17"/>
      <c r="AEJ171" s="17"/>
      <c r="AEK171" s="17"/>
      <c r="AEL171" s="17"/>
      <c r="AEM171" s="17"/>
      <c r="AEN171" s="17"/>
      <c r="AEO171" s="17"/>
      <c r="AEP171" s="17"/>
      <c r="AEQ171" s="17"/>
      <c r="AER171" s="17"/>
      <c r="AES171" s="17"/>
      <c r="AET171" s="17"/>
      <c r="AEU171" s="17"/>
      <c r="AEV171" s="17"/>
      <c r="AEW171" s="17"/>
      <c r="AEX171" s="17"/>
      <c r="AEY171" s="17"/>
      <c r="AEZ171" s="17"/>
      <c r="AFA171" s="17"/>
      <c r="AFB171" s="17"/>
      <c r="AFC171" s="17"/>
      <c r="AFD171" s="17"/>
      <c r="AFE171" s="17"/>
      <c r="AFF171" s="17"/>
      <c r="AFG171" s="17"/>
      <c r="AFH171" s="17"/>
      <c r="AFI171" s="17"/>
      <c r="AFJ171" s="17"/>
      <c r="AFK171" s="17"/>
      <c r="AFL171" s="17"/>
      <c r="AFM171" s="17"/>
      <c r="AFN171" s="17"/>
      <c r="AFO171" s="17"/>
      <c r="AFP171" s="17"/>
      <c r="AFQ171" s="17"/>
      <c r="AFR171" s="17"/>
      <c r="AFS171" s="17"/>
      <c r="AFT171" s="17"/>
      <c r="AFU171" s="17"/>
      <c r="AFV171" s="17"/>
      <c r="AFW171" s="17"/>
      <c r="AFX171" s="17"/>
      <c r="AFY171" s="17"/>
      <c r="AFZ171" s="17"/>
      <c r="AGA171" s="17"/>
      <c r="AGB171" s="17"/>
      <c r="AGC171" s="17"/>
      <c r="AGD171" s="17"/>
      <c r="AGE171" s="17"/>
      <c r="AGF171" s="17"/>
      <c r="AGG171" s="17"/>
      <c r="AGH171" s="17"/>
      <c r="AGI171" s="17"/>
      <c r="AGJ171" s="17"/>
      <c r="AGK171" s="17"/>
      <c r="AGL171" s="17"/>
      <c r="AGM171" s="17"/>
      <c r="AGN171" s="17"/>
      <c r="AGO171" s="17"/>
      <c r="AGP171" s="17"/>
      <c r="AGQ171" s="17"/>
      <c r="AGR171" s="17"/>
      <c r="AGS171" s="17"/>
      <c r="AGT171" s="17"/>
      <c r="AGU171" s="17"/>
      <c r="AGV171" s="17"/>
      <c r="AGW171" s="17"/>
      <c r="AGX171" s="17"/>
      <c r="AGY171" s="17"/>
      <c r="AGZ171" s="17"/>
      <c r="AHA171" s="17"/>
      <c r="AHB171" s="17"/>
      <c r="AHC171" s="17"/>
      <c r="AHD171" s="17"/>
      <c r="AHE171" s="17"/>
      <c r="AHF171" s="17"/>
      <c r="AHG171" s="17"/>
      <c r="AHH171" s="17"/>
      <c r="AHI171" s="17"/>
      <c r="AHJ171" s="17"/>
      <c r="AHK171" s="17"/>
      <c r="AHL171" s="17"/>
      <c r="AHM171" s="17"/>
      <c r="AHN171" s="17"/>
      <c r="AHO171" s="17"/>
      <c r="AHP171" s="17"/>
      <c r="AHQ171" s="17"/>
      <c r="AHR171" s="17"/>
      <c r="AHS171" s="17"/>
      <c r="AHT171" s="17"/>
      <c r="AHU171" s="17"/>
      <c r="AHV171" s="17"/>
      <c r="AHW171" s="17"/>
      <c r="AHX171" s="17"/>
      <c r="AHY171" s="17"/>
      <c r="AHZ171" s="17"/>
      <c r="AIA171" s="17"/>
      <c r="AIB171" s="17"/>
      <c r="AIC171" s="17"/>
      <c r="AID171" s="17"/>
      <c r="AIE171" s="17"/>
      <c r="AIF171" s="17"/>
      <c r="AIG171" s="17"/>
      <c r="AIH171" s="17"/>
      <c r="AII171" s="17"/>
      <c r="AIJ171" s="17"/>
      <c r="AIK171" s="17"/>
      <c r="AIL171" s="17"/>
      <c r="AIM171" s="17"/>
      <c r="AIN171" s="17"/>
      <c r="AIO171" s="17"/>
      <c r="AIP171" s="17"/>
      <c r="AIQ171" s="17"/>
      <c r="AIR171" s="17"/>
      <c r="AIS171" s="17"/>
      <c r="AIT171" s="17"/>
      <c r="AIU171" s="17"/>
      <c r="AIV171" s="17"/>
      <c r="AIW171" s="17"/>
      <c r="AIX171" s="17"/>
      <c r="AIY171" s="17"/>
      <c r="AIZ171" s="17"/>
      <c r="AJA171" s="17"/>
      <c r="AJB171" s="17"/>
      <c r="AJC171" s="17"/>
      <c r="AJD171" s="17"/>
      <c r="AJE171" s="17"/>
      <c r="AJF171" s="17"/>
      <c r="AJG171" s="17"/>
      <c r="AJH171" s="17"/>
      <c r="AJI171" s="17"/>
      <c r="AJJ171" s="17"/>
      <c r="AJK171" s="17"/>
      <c r="AJL171" s="17"/>
      <c r="AJM171" s="17"/>
      <c r="AJN171" s="17"/>
      <c r="AJO171" s="17"/>
      <c r="AJP171" s="17"/>
      <c r="AJQ171" s="17"/>
      <c r="AJR171" s="17"/>
      <c r="AJS171" s="17"/>
      <c r="AJT171" s="17"/>
      <c r="AJU171" s="17"/>
      <c r="AJV171" s="17"/>
      <c r="AJW171" s="17"/>
      <c r="AJX171" s="17"/>
      <c r="AJY171" s="17"/>
      <c r="AJZ171" s="17"/>
      <c r="AKA171" s="17"/>
      <c r="AKB171" s="17"/>
      <c r="AKC171" s="17"/>
      <c r="AKD171" s="17"/>
      <c r="AKE171" s="17"/>
      <c r="AKF171" s="17"/>
      <c r="AKG171" s="17"/>
      <c r="AKH171" s="17"/>
      <c r="AKI171" s="17"/>
      <c r="AKJ171" s="17"/>
      <c r="AKK171" s="17"/>
      <c r="AKL171" s="17"/>
      <c r="AKM171" s="17"/>
      <c r="AKN171" s="17"/>
      <c r="AKO171" s="17"/>
      <c r="AKP171" s="17"/>
      <c r="AKQ171" s="17"/>
      <c r="AKR171" s="17"/>
      <c r="AKS171" s="17"/>
      <c r="AKT171" s="17"/>
      <c r="AKU171" s="17"/>
      <c r="AKV171" s="17"/>
      <c r="AKW171" s="17"/>
      <c r="AKX171" s="17"/>
      <c r="AKY171" s="17"/>
      <c r="AKZ171" s="17"/>
      <c r="ALA171" s="17"/>
      <c r="ALB171" s="17"/>
      <c r="ALC171" s="17"/>
      <c r="ALD171" s="17"/>
      <c r="ALE171" s="17"/>
      <c r="ALF171" s="17"/>
      <c r="ALG171" s="17"/>
      <c r="ALH171" s="17"/>
      <c r="ALI171" s="17"/>
      <c r="ALJ171" s="17"/>
      <c r="ALK171" s="17"/>
      <c r="ALL171" s="17"/>
      <c r="ALM171" s="17"/>
      <c r="ALN171" s="17"/>
      <c r="ALO171" s="17"/>
      <c r="ALP171" s="17"/>
      <c r="ALQ171" s="17"/>
      <c r="ALR171" s="17"/>
      <c r="ALS171" s="17"/>
      <c r="ALT171" s="17"/>
      <c r="ALU171" s="17"/>
      <c r="ALV171" s="17"/>
      <c r="ALW171" s="17"/>
      <c r="ALX171" s="17"/>
      <c r="ALY171" s="17"/>
      <c r="ALZ171" s="17"/>
      <c r="AMA171" s="17"/>
      <c r="AMB171" s="17"/>
      <c r="AMC171" s="17"/>
      <c r="AMD171" s="17"/>
      <c r="AME171" s="17"/>
      <c r="AMF171" s="17"/>
      <c r="AMG171" s="17"/>
      <c r="AMH171" s="17"/>
      <c r="AMI171" s="17"/>
      <c r="AMJ171" s="17"/>
      <c r="AMK171" s="17"/>
      <c r="AML171" s="17"/>
      <c r="AMM171" s="17"/>
      <c r="AMN171" s="17"/>
      <c r="AMO171" s="17"/>
      <c r="AMP171" s="17"/>
      <c r="AMQ171" s="17"/>
      <c r="AMR171" s="17"/>
      <c r="AMS171" s="17"/>
      <c r="AMT171" s="17"/>
      <c r="AMU171" s="17"/>
      <c r="AMV171" s="17"/>
      <c r="AMW171" s="17"/>
      <c r="AMX171" s="17"/>
      <c r="AMY171" s="17"/>
      <c r="AMZ171" s="17"/>
      <c r="ANA171" s="17"/>
      <c r="ANB171" s="17"/>
      <c r="ANC171" s="17"/>
      <c r="AND171" s="17"/>
      <c r="ANE171" s="17"/>
      <c r="ANF171" s="17"/>
      <c r="ANG171" s="17"/>
      <c r="ANH171" s="17"/>
      <c r="ANI171" s="17"/>
      <c r="ANJ171" s="17"/>
      <c r="ANK171" s="17"/>
      <c r="ANL171" s="17"/>
      <c r="ANM171" s="17"/>
      <c r="ANN171" s="17"/>
      <c r="ANO171" s="17"/>
      <c r="ANP171" s="17"/>
      <c r="ANQ171" s="17"/>
      <c r="ANR171" s="17"/>
      <c r="ANS171" s="17"/>
      <c r="ANT171" s="17"/>
      <c r="ANU171" s="17"/>
      <c r="ANV171" s="17"/>
      <c r="ANW171" s="17"/>
      <c r="ANX171" s="17"/>
      <c r="ANY171" s="17"/>
      <c r="ANZ171" s="17"/>
      <c r="AOA171" s="17"/>
      <c r="AOB171" s="17"/>
      <c r="AOC171" s="17"/>
      <c r="AOD171" s="17"/>
      <c r="AOE171" s="17"/>
      <c r="AOF171" s="17"/>
      <c r="AOG171" s="17"/>
      <c r="AOH171" s="17"/>
      <c r="AOI171" s="17"/>
      <c r="AOJ171" s="17"/>
      <c r="AOK171" s="17"/>
      <c r="AOL171" s="17"/>
      <c r="AOM171" s="17"/>
      <c r="AON171" s="17"/>
      <c r="AOO171" s="17"/>
      <c r="AOP171" s="17"/>
      <c r="AOQ171" s="17"/>
      <c r="AOR171" s="17"/>
      <c r="AOS171" s="17"/>
      <c r="AOT171" s="17"/>
      <c r="AOU171" s="17"/>
      <c r="AOV171" s="17"/>
      <c r="AOW171" s="17"/>
      <c r="AOX171" s="17"/>
      <c r="AOY171" s="17"/>
      <c r="AOZ171" s="17"/>
      <c r="APA171" s="17"/>
      <c r="APB171" s="17"/>
      <c r="APC171" s="17"/>
      <c r="APD171" s="17"/>
      <c r="APE171" s="17"/>
      <c r="APF171" s="17"/>
      <c r="APG171" s="17"/>
      <c r="APH171" s="17"/>
      <c r="API171" s="17"/>
      <c r="APJ171" s="17"/>
      <c r="APK171" s="17"/>
      <c r="APL171" s="17"/>
      <c r="APM171" s="17"/>
      <c r="APN171" s="17"/>
      <c r="APO171" s="17"/>
      <c r="APP171" s="17"/>
      <c r="APQ171" s="17"/>
      <c r="APR171" s="17"/>
      <c r="APS171" s="17"/>
      <c r="APT171" s="17"/>
      <c r="APU171" s="17"/>
      <c r="APV171" s="17"/>
      <c r="APW171" s="17"/>
      <c r="APX171" s="17"/>
      <c r="APY171" s="17"/>
      <c r="APZ171" s="17"/>
      <c r="AQA171" s="17"/>
      <c r="AQB171" s="17"/>
      <c r="AQC171" s="17"/>
      <c r="AQD171" s="17"/>
      <c r="AQE171" s="17"/>
      <c r="AQF171" s="17"/>
      <c r="AQG171" s="17"/>
      <c r="AQH171" s="17"/>
      <c r="AQI171" s="17"/>
      <c r="AQJ171" s="17"/>
      <c r="AQK171" s="17"/>
      <c r="AQL171" s="17"/>
      <c r="AQM171" s="17"/>
      <c r="AQN171" s="17"/>
      <c r="AQO171" s="17"/>
      <c r="AQP171" s="17"/>
      <c r="AQQ171" s="17"/>
      <c r="AQR171" s="17"/>
      <c r="AQS171" s="17"/>
      <c r="AQT171" s="17"/>
      <c r="AQU171" s="17"/>
      <c r="AQV171" s="17"/>
      <c r="AQW171" s="17"/>
      <c r="AQX171" s="17"/>
      <c r="AQY171" s="17"/>
      <c r="AQZ171" s="17"/>
      <c r="ARA171" s="17"/>
      <c r="ARB171" s="17"/>
      <c r="ARC171" s="17"/>
      <c r="ARD171" s="17"/>
      <c r="ARE171" s="17"/>
      <c r="ARF171" s="17"/>
      <c r="ARG171" s="17"/>
      <c r="ARH171" s="17"/>
      <c r="ARI171" s="17"/>
      <c r="ARJ171" s="17"/>
      <c r="ARK171" s="17"/>
      <c r="ARL171" s="17"/>
      <c r="ARM171" s="17"/>
      <c r="ARN171" s="17"/>
      <c r="ARO171" s="17"/>
      <c r="ARP171" s="17"/>
      <c r="ARQ171" s="17"/>
      <c r="ARR171" s="17"/>
      <c r="ARS171" s="17"/>
      <c r="ART171" s="17"/>
      <c r="ARU171" s="17"/>
      <c r="ARV171" s="17"/>
      <c r="ARW171" s="17"/>
      <c r="ARX171" s="17"/>
      <c r="ARY171" s="17"/>
      <c r="ARZ171" s="17"/>
      <c r="ASA171" s="17"/>
      <c r="ASB171" s="17"/>
      <c r="ASC171" s="17"/>
      <c r="ASD171" s="17"/>
      <c r="ASE171" s="17"/>
      <c r="ASF171" s="17"/>
      <c r="ASG171" s="17"/>
      <c r="ASH171" s="17"/>
      <c r="ASI171" s="17"/>
      <c r="ASJ171" s="17"/>
      <c r="ASK171" s="17"/>
      <c r="ASL171" s="17"/>
      <c r="ASM171" s="17"/>
      <c r="ASN171" s="17"/>
      <c r="ASO171" s="17"/>
      <c r="ASP171" s="17"/>
      <c r="ASQ171" s="17"/>
      <c r="ASR171" s="17"/>
      <c r="ASS171" s="17"/>
      <c r="AST171" s="17"/>
      <c r="ASU171" s="17"/>
      <c r="ASV171" s="17"/>
      <c r="ASW171" s="17"/>
      <c r="ASX171" s="17"/>
      <c r="ASY171" s="17"/>
      <c r="ASZ171" s="17"/>
      <c r="ATA171" s="17"/>
      <c r="ATB171" s="17"/>
      <c r="ATC171" s="17"/>
      <c r="ATD171" s="17"/>
      <c r="ATE171" s="17"/>
      <c r="ATF171" s="17"/>
      <c r="ATG171" s="17"/>
      <c r="ATH171" s="17"/>
      <c r="ATI171" s="17"/>
      <c r="ATJ171" s="17"/>
      <c r="ATK171" s="17"/>
      <c r="ATL171" s="17"/>
      <c r="ATM171" s="17"/>
      <c r="ATN171" s="17"/>
      <c r="ATO171" s="17"/>
      <c r="ATP171" s="17"/>
      <c r="ATQ171" s="17"/>
      <c r="ATR171" s="17"/>
      <c r="ATS171" s="17"/>
      <c r="ATT171" s="17"/>
      <c r="ATU171" s="17"/>
      <c r="ATV171" s="17"/>
      <c r="ATW171" s="17"/>
      <c r="ATX171" s="17"/>
      <c r="ATY171" s="17"/>
      <c r="ATZ171" s="17"/>
      <c r="AUA171" s="17"/>
      <c r="AUB171" s="17"/>
      <c r="AUC171" s="17"/>
      <c r="AUD171" s="17"/>
      <c r="AUE171" s="17"/>
      <c r="AUF171" s="17"/>
      <c r="AUG171" s="17"/>
      <c r="AUH171" s="17"/>
      <c r="AUI171" s="17"/>
      <c r="AUJ171" s="17"/>
      <c r="AUK171" s="17"/>
      <c r="AUL171" s="17"/>
      <c r="AUM171" s="17"/>
      <c r="AUN171" s="17"/>
      <c r="AUO171" s="17"/>
      <c r="AUP171" s="17"/>
      <c r="AUQ171" s="17"/>
      <c r="AUR171" s="17"/>
      <c r="AUS171" s="17"/>
      <c r="AUT171" s="17"/>
      <c r="AUU171" s="17"/>
      <c r="AUV171" s="17"/>
      <c r="AUW171" s="17"/>
      <c r="AUX171" s="17"/>
      <c r="AUY171" s="17"/>
      <c r="AUZ171" s="17"/>
      <c r="AVA171" s="17"/>
      <c r="AVB171" s="17"/>
      <c r="AVC171" s="17"/>
      <c r="AVD171" s="17"/>
      <c r="AVE171" s="17"/>
      <c r="AVF171" s="17"/>
      <c r="AVG171" s="17"/>
      <c r="AVH171" s="17"/>
      <c r="AVI171" s="17"/>
      <c r="AVJ171" s="17"/>
      <c r="AVK171" s="17"/>
      <c r="AVL171" s="17"/>
      <c r="AVM171" s="17"/>
      <c r="AVN171" s="17"/>
      <c r="AVO171" s="17"/>
      <c r="AVP171" s="17"/>
      <c r="AVQ171" s="17"/>
      <c r="AVR171" s="17"/>
      <c r="AVS171" s="17"/>
      <c r="AVT171" s="17"/>
      <c r="AVU171" s="17"/>
      <c r="AVV171" s="17"/>
      <c r="AVW171" s="17"/>
      <c r="AVX171" s="17"/>
      <c r="AVY171" s="17"/>
      <c r="AVZ171" s="17"/>
      <c r="AWA171" s="17"/>
      <c r="AWB171" s="17"/>
      <c r="AWC171" s="17"/>
      <c r="AWD171" s="17"/>
      <c r="AWE171" s="17"/>
      <c r="AWF171" s="17"/>
      <c r="AWG171" s="17"/>
      <c r="AWH171" s="17"/>
      <c r="AWI171" s="17"/>
      <c r="AWJ171" s="17"/>
      <c r="AWK171" s="17"/>
      <c r="AWL171" s="17"/>
      <c r="AWM171" s="17"/>
      <c r="AWN171" s="17"/>
      <c r="AWO171" s="17"/>
      <c r="AWP171" s="17"/>
      <c r="AWQ171" s="17"/>
      <c r="AWR171" s="17"/>
      <c r="AWS171" s="17"/>
      <c r="AWT171" s="17"/>
      <c r="AWU171" s="17"/>
      <c r="AWV171" s="17"/>
      <c r="AWW171" s="17"/>
      <c r="AWX171" s="17"/>
      <c r="AWY171" s="17"/>
      <c r="AWZ171" s="17"/>
      <c r="AXA171" s="17"/>
      <c r="AXB171" s="17"/>
      <c r="AXC171" s="17"/>
      <c r="AXD171" s="17"/>
      <c r="AXE171" s="17"/>
      <c r="AXF171" s="17"/>
      <c r="AXG171" s="17"/>
      <c r="AXH171" s="17"/>
      <c r="AXI171" s="17"/>
      <c r="AXJ171" s="17"/>
      <c r="AXK171" s="17"/>
      <c r="AXL171" s="17"/>
      <c r="AXM171" s="17"/>
      <c r="AXN171" s="17"/>
      <c r="AXO171" s="17"/>
      <c r="AXP171" s="17"/>
      <c r="AXQ171" s="17"/>
      <c r="AXR171" s="17"/>
      <c r="AXS171" s="17"/>
      <c r="AXT171" s="17"/>
      <c r="AXU171" s="17"/>
      <c r="AXV171" s="17"/>
      <c r="AXW171" s="17"/>
      <c r="AXX171" s="17"/>
      <c r="AXY171" s="17"/>
      <c r="AXZ171" s="17"/>
      <c r="AYA171" s="17"/>
      <c r="AYB171" s="17"/>
      <c r="AYC171" s="17"/>
      <c r="AYD171" s="17"/>
      <c r="AYE171" s="17"/>
      <c r="AYF171" s="17"/>
      <c r="AYG171" s="17"/>
      <c r="AYH171" s="17"/>
      <c r="AYI171" s="17"/>
      <c r="AYJ171" s="17"/>
      <c r="AYK171" s="17"/>
      <c r="AYL171" s="17"/>
      <c r="AYM171" s="17"/>
      <c r="AYN171" s="17"/>
      <c r="AYO171" s="17"/>
      <c r="AYP171" s="17"/>
      <c r="AYQ171" s="17"/>
      <c r="AYR171" s="17"/>
      <c r="AYS171" s="17"/>
      <c r="AYT171" s="17"/>
      <c r="AYU171" s="17"/>
      <c r="AYV171" s="17"/>
      <c r="AYW171" s="17"/>
      <c r="AYX171" s="17"/>
      <c r="AYY171" s="17"/>
      <c r="AYZ171" s="17"/>
      <c r="AZA171" s="17"/>
      <c r="AZB171" s="17"/>
      <c r="AZC171" s="17"/>
      <c r="AZD171" s="17"/>
      <c r="AZE171" s="17"/>
      <c r="AZF171" s="17"/>
      <c r="AZG171" s="17"/>
      <c r="AZH171" s="17"/>
      <c r="AZI171" s="17"/>
      <c r="AZJ171" s="17"/>
      <c r="AZK171" s="17"/>
      <c r="AZL171" s="17"/>
      <c r="AZM171" s="17"/>
      <c r="AZN171" s="17"/>
      <c r="AZO171" s="17"/>
      <c r="AZP171" s="17"/>
      <c r="AZQ171" s="17"/>
      <c r="AZR171" s="17"/>
      <c r="AZS171" s="17"/>
      <c r="AZT171" s="17"/>
      <c r="AZU171" s="17"/>
      <c r="AZV171" s="17"/>
      <c r="AZW171" s="17"/>
      <c r="AZX171" s="17"/>
      <c r="AZY171" s="17"/>
      <c r="AZZ171" s="17"/>
      <c r="BAA171" s="17"/>
      <c r="BAB171" s="17"/>
      <c r="BAC171" s="17"/>
      <c r="BAD171" s="17"/>
      <c r="BAE171" s="17"/>
      <c r="BAF171" s="17"/>
      <c r="BAG171" s="17"/>
      <c r="BAH171" s="17"/>
      <c r="BAI171" s="17"/>
      <c r="BAJ171" s="17"/>
      <c r="BAK171" s="17"/>
      <c r="BAL171" s="17"/>
      <c r="BAM171" s="17"/>
      <c r="BAN171" s="17"/>
      <c r="BAO171" s="17"/>
      <c r="BAP171" s="17"/>
      <c r="BAQ171" s="17"/>
      <c r="BAR171" s="17"/>
      <c r="BAS171" s="17"/>
      <c r="BAT171" s="17"/>
      <c r="BAU171" s="17"/>
      <c r="BAV171" s="17"/>
      <c r="BAW171" s="17"/>
      <c r="BAX171" s="17"/>
      <c r="BAY171" s="17"/>
      <c r="BAZ171" s="17"/>
      <c r="BBA171" s="17"/>
      <c r="BBB171" s="17"/>
      <c r="BBC171" s="17"/>
      <c r="BBD171" s="17"/>
      <c r="BBE171" s="17"/>
      <c r="BBF171" s="17"/>
      <c r="BBG171" s="17"/>
      <c r="BBH171" s="17"/>
      <c r="BBI171" s="17"/>
      <c r="BBJ171" s="17"/>
      <c r="BBK171" s="17"/>
      <c r="BBL171" s="17"/>
      <c r="BBM171" s="17"/>
      <c r="BBN171" s="17"/>
      <c r="BBO171" s="17"/>
      <c r="BBP171" s="17"/>
      <c r="BBQ171" s="17"/>
      <c r="BBR171" s="17"/>
      <c r="BBS171" s="17"/>
      <c r="BBT171" s="17"/>
      <c r="BBU171" s="17"/>
      <c r="BBV171" s="17"/>
      <c r="BBW171" s="17"/>
      <c r="BBX171" s="17"/>
      <c r="BBY171" s="17"/>
      <c r="BBZ171" s="17"/>
      <c r="BCA171" s="17"/>
      <c r="BCB171" s="17"/>
      <c r="BCC171" s="17"/>
      <c r="BCD171" s="17"/>
      <c r="BCE171" s="17"/>
      <c r="BCF171" s="17"/>
      <c r="BCG171" s="17"/>
      <c r="BCH171" s="17"/>
      <c r="BCI171" s="17"/>
      <c r="BCJ171" s="17"/>
      <c r="BCK171" s="17"/>
      <c r="BCL171" s="17"/>
      <c r="BCM171" s="17"/>
      <c r="BCN171" s="17"/>
      <c r="BCO171" s="17"/>
      <c r="BCP171" s="17"/>
      <c r="BCQ171" s="17"/>
      <c r="BCR171" s="17"/>
      <c r="BCS171" s="17"/>
      <c r="BCT171" s="17"/>
      <c r="BCU171" s="17"/>
      <c r="BCV171" s="17"/>
      <c r="BCW171" s="17"/>
      <c r="BCX171" s="17"/>
      <c r="BCY171" s="17"/>
      <c r="BCZ171" s="17"/>
      <c r="BDA171" s="17"/>
      <c r="BDB171" s="17"/>
      <c r="BDC171" s="17"/>
      <c r="BDD171" s="17"/>
      <c r="BDE171" s="17"/>
      <c r="BDF171" s="17"/>
      <c r="BDG171" s="17"/>
      <c r="BDH171" s="17"/>
      <c r="BDI171" s="17"/>
      <c r="BDJ171" s="17"/>
      <c r="BDK171" s="17"/>
      <c r="BDL171" s="17"/>
      <c r="BDM171" s="17"/>
      <c r="BDN171" s="17"/>
      <c r="BDO171" s="17"/>
      <c r="BDP171" s="17"/>
      <c r="BDQ171" s="17"/>
      <c r="BDR171" s="17"/>
      <c r="BDS171" s="17"/>
      <c r="BDT171" s="17"/>
      <c r="BDU171" s="17"/>
      <c r="BDV171" s="17"/>
      <c r="BDW171" s="17"/>
      <c r="BDX171" s="17"/>
      <c r="BDY171" s="17"/>
      <c r="BDZ171" s="17"/>
      <c r="BEA171" s="17"/>
      <c r="BEB171" s="17"/>
      <c r="BEC171" s="17"/>
      <c r="BED171" s="17"/>
      <c r="BEE171" s="17"/>
      <c r="BEF171" s="17"/>
      <c r="BEG171" s="17"/>
      <c r="BEH171" s="17"/>
      <c r="BEI171" s="17"/>
      <c r="BEJ171" s="17"/>
      <c r="BEK171" s="17"/>
      <c r="BEL171" s="17"/>
      <c r="BEM171" s="17"/>
      <c r="BEN171" s="17"/>
      <c r="BEO171" s="17"/>
      <c r="BEP171" s="17"/>
      <c r="BEQ171" s="17"/>
      <c r="BER171" s="17"/>
      <c r="BES171" s="17"/>
      <c r="BET171" s="17"/>
      <c r="BEU171" s="17"/>
      <c r="BEV171" s="17"/>
      <c r="BEW171" s="17"/>
      <c r="BEX171" s="17"/>
      <c r="BEY171" s="17"/>
      <c r="BEZ171" s="17"/>
      <c r="BFA171" s="17"/>
      <c r="BFB171" s="17"/>
      <c r="BFC171" s="17"/>
      <c r="BFD171" s="17"/>
      <c r="BFE171" s="17"/>
      <c r="BFF171" s="17"/>
      <c r="BFG171" s="17"/>
      <c r="BFH171" s="17"/>
      <c r="BFI171" s="17"/>
      <c r="BFJ171" s="17"/>
      <c r="BFK171" s="17"/>
      <c r="BFL171" s="17"/>
      <c r="BFM171" s="17"/>
      <c r="BFN171" s="17"/>
      <c r="BFO171" s="17"/>
      <c r="BFP171" s="17"/>
      <c r="BFQ171" s="17"/>
      <c r="BFR171" s="17"/>
      <c r="BFS171" s="17"/>
      <c r="BFT171" s="17"/>
      <c r="BFU171" s="17"/>
      <c r="BFV171" s="17"/>
      <c r="BFW171" s="17"/>
      <c r="BFX171" s="17"/>
      <c r="BFY171" s="17"/>
      <c r="BFZ171" s="17"/>
      <c r="BGA171" s="17"/>
      <c r="BGB171" s="17"/>
      <c r="BGC171" s="17"/>
      <c r="BGD171" s="17"/>
      <c r="BGE171" s="17"/>
      <c r="BGF171" s="17"/>
      <c r="BGG171" s="17"/>
      <c r="BGH171" s="17"/>
      <c r="BGI171" s="17"/>
      <c r="BGJ171" s="17"/>
      <c r="BGK171" s="17"/>
      <c r="BGL171" s="17"/>
      <c r="BGM171" s="17"/>
      <c r="BGN171" s="17"/>
      <c r="BGO171" s="17"/>
      <c r="BGP171" s="17"/>
      <c r="BGQ171" s="17"/>
      <c r="BGR171" s="17"/>
      <c r="BGS171" s="17"/>
      <c r="BGT171" s="17"/>
      <c r="BGU171" s="17"/>
      <c r="BGV171" s="17"/>
      <c r="BGW171" s="17"/>
      <c r="BGX171" s="17"/>
      <c r="BGY171" s="17"/>
      <c r="BGZ171" s="17"/>
      <c r="BHA171" s="17"/>
      <c r="BHB171" s="17"/>
      <c r="BHC171" s="17"/>
      <c r="BHD171" s="17"/>
      <c r="BHE171" s="17"/>
      <c r="BHF171" s="17"/>
      <c r="BHG171" s="17"/>
      <c r="BHH171" s="17"/>
      <c r="BHI171" s="17"/>
      <c r="BHJ171" s="17"/>
      <c r="BHK171" s="17"/>
      <c r="BHL171" s="17"/>
      <c r="BHM171" s="17"/>
      <c r="BHN171" s="17"/>
      <c r="BHO171" s="17"/>
      <c r="BHP171" s="17"/>
      <c r="BHQ171" s="17"/>
      <c r="BHR171" s="17"/>
      <c r="BHS171" s="17"/>
      <c r="BHT171" s="17"/>
      <c r="BHU171" s="17"/>
      <c r="BHV171" s="17"/>
      <c r="BHW171" s="17"/>
      <c r="BHX171" s="17"/>
      <c r="BHY171" s="17"/>
      <c r="BHZ171" s="17"/>
      <c r="BIA171" s="17"/>
      <c r="BIB171" s="17"/>
      <c r="BIC171" s="17"/>
      <c r="BID171" s="17"/>
      <c r="BIE171" s="17"/>
      <c r="BIF171" s="17"/>
      <c r="BIG171" s="17"/>
      <c r="BIH171" s="17"/>
      <c r="BII171" s="17"/>
      <c r="BIJ171" s="17"/>
      <c r="BIK171" s="17"/>
      <c r="BIL171" s="17"/>
      <c r="BIM171" s="17"/>
      <c r="BIN171" s="17"/>
      <c r="BIO171" s="17"/>
      <c r="BIP171" s="17"/>
      <c r="BIQ171" s="17"/>
      <c r="BIR171" s="17"/>
      <c r="BIS171" s="17"/>
      <c r="BIT171" s="17"/>
      <c r="BIU171" s="17"/>
      <c r="BIV171" s="17"/>
      <c r="BIW171" s="17"/>
      <c r="BIX171" s="17"/>
      <c r="BIY171" s="17"/>
      <c r="BIZ171" s="17"/>
      <c r="BJA171" s="17"/>
      <c r="BJB171" s="17"/>
      <c r="BJC171" s="17"/>
      <c r="BJD171" s="17"/>
      <c r="BJE171" s="17"/>
      <c r="BJF171" s="17"/>
      <c r="BJG171" s="17"/>
      <c r="BJH171" s="17"/>
      <c r="BJI171" s="17"/>
      <c r="BJJ171" s="17"/>
      <c r="BJK171" s="17"/>
      <c r="BJL171" s="17"/>
      <c r="BJM171" s="17"/>
      <c r="BJN171" s="17"/>
      <c r="BJO171" s="17"/>
      <c r="BJP171" s="17"/>
      <c r="BJQ171" s="17"/>
      <c r="BJR171" s="17"/>
      <c r="BJS171" s="17"/>
      <c r="BJT171" s="17"/>
      <c r="BJU171" s="17"/>
      <c r="BJV171" s="17"/>
      <c r="BJW171" s="17"/>
      <c r="BJX171" s="17"/>
      <c r="BJY171" s="17"/>
      <c r="BJZ171" s="17"/>
      <c r="BKA171" s="17"/>
      <c r="BKB171" s="17"/>
      <c r="BKC171" s="17"/>
      <c r="BKD171" s="17"/>
      <c r="BKE171" s="17"/>
      <c r="BKF171" s="17"/>
      <c r="BKG171" s="17"/>
      <c r="BKH171" s="17"/>
      <c r="BKI171" s="17"/>
      <c r="BKJ171" s="17"/>
      <c r="BKK171" s="17"/>
      <c r="BKL171" s="17"/>
      <c r="BKM171" s="17"/>
      <c r="BKN171" s="17"/>
      <c r="BKO171" s="17"/>
      <c r="BKP171" s="17"/>
      <c r="BKQ171" s="17"/>
      <c r="BKR171" s="17"/>
      <c r="BKS171" s="17"/>
      <c r="BKT171" s="17"/>
      <c r="BKU171" s="17"/>
      <c r="BKV171" s="17"/>
      <c r="BKW171" s="17"/>
      <c r="BKX171" s="17"/>
      <c r="BKY171" s="17"/>
      <c r="BKZ171" s="17"/>
      <c r="BLA171" s="17"/>
      <c r="BLB171" s="17"/>
      <c r="BLC171" s="17"/>
      <c r="BLD171" s="17"/>
      <c r="BLE171" s="17"/>
      <c r="BLF171" s="17"/>
      <c r="BLG171" s="17"/>
      <c r="BLH171" s="17"/>
      <c r="BLI171" s="17"/>
      <c r="BLJ171" s="17"/>
      <c r="BLK171" s="17"/>
      <c r="BLL171" s="17"/>
      <c r="BLM171" s="17"/>
      <c r="BLN171" s="17"/>
      <c r="BLO171" s="17"/>
      <c r="BLP171" s="17"/>
      <c r="BLQ171" s="17"/>
      <c r="BLR171" s="17"/>
      <c r="BLS171" s="17"/>
      <c r="BLT171" s="17"/>
      <c r="BLU171" s="17"/>
      <c r="BLV171" s="17"/>
      <c r="BLW171" s="17"/>
      <c r="BLX171" s="17"/>
      <c r="BLY171" s="17"/>
      <c r="BLZ171" s="17"/>
      <c r="BMA171" s="17"/>
      <c r="BMB171" s="17"/>
      <c r="BMC171" s="17"/>
      <c r="BMD171" s="17"/>
      <c r="BME171" s="17"/>
      <c r="BMF171" s="17"/>
      <c r="BMG171" s="17"/>
      <c r="BMH171" s="17"/>
      <c r="BMI171" s="17"/>
      <c r="BMJ171" s="17"/>
      <c r="BMK171" s="17"/>
      <c r="BML171" s="17"/>
      <c r="BMM171" s="17"/>
      <c r="BMN171" s="17"/>
      <c r="BMO171" s="17"/>
      <c r="BMP171" s="17"/>
      <c r="BMQ171" s="17"/>
      <c r="BMR171" s="17"/>
      <c r="BMS171" s="17"/>
      <c r="BMT171" s="17"/>
      <c r="BMU171" s="17"/>
      <c r="BMV171" s="17"/>
      <c r="BMW171" s="17"/>
      <c r="BMX171" s="17"/>
      <c r="BMY171" s="17"/>
      <c r="BMZ171" s="17"/>
      <c r="BNA171" s="17"/>
      <c r="BNB171" s="17"/>
      <c r="BNC171" s="17"/>
      <c r="BND171" s="17"/>
      <c r="BNE171" s="17"/>
      <c r="BNF171" s="17"/>
      <c r="BNG171" s="17"/>
      <c r="BNH171" s="17"/>
      <c r="BNI171" s="17"/>
      <c r="BNJ171" s="17"/>
      <c r="BNK171" s="17"/>
      <c r="BNL171" s="17"/>
      <c r="BNM171" s="17"/>
      <c r="BNN171" s="17"/>
      <c r="BNO171" s="17"/>
      <c r="BNP171" s="17"/>
      <c r="BNQ171" s="17"/>
      <c r="BNR171" s="17"/>
      <c r="BNS171" s="17"/>
      <c r="BNT171" s="17"/>
      <c r="BNU171" s="17"/>
      <c r="BNV171" s="17"/>
      <c r="BNW171" s="17"/>
      <c r="BNX171" s="17"/>
      <c r="BNY171" s="17"/>
      <c r="BNZ171" s="17"/>
      <c r="BOA171" s="17"/>
      <c r="BOB171" s="17"/>
      <c r="BOC171" s="17"/>
      <c r="BOD171" s="17"/>
      <c r="BOE171" s="17"/>
      <c r="BOF171" s="17"/>
      <c r="BOG171" s="17"/>
      <c r="BOH171" s="17"/>
      <c r="BOI171" s="17"/>
      <c r="BOJ171" s="17"/>
      <c r="BOK171" s="17"/>
      <c r="BOL171" s="17"/>
      <c r="BOM171" s="17"/>
      <c r="BON171" s="17"/>
      <c r="BOO171" s="17"/>
      <c r="BOP171" s="17"/>
      <c r="BOQ171" s="17"/>
      <c r="BOR171" s="17"/>
      <c r="BOS171" s="17"/>
      <c r="BOT171" s="17"/>
      <c r="BOU171" s="17"/>
      <c r="BOV171" s="17"/>
      <c r="BOW171" s="17"/>
      <c r="BOX171" s="17"/>
      <c r="BOY171" s="17"/>
      <c r="BOZ171" s="17"/>
      <c r="BPA171" s="17"/>
      <c r="BPB171" s="17"/>
      <c r="BPC171" s="17"/>
      <c r="BPD171" s="17"/>
      <c r="BPE171" s="17"/>
      <c r="BPF171" s="17"/>
      <c r="BPG171" s="17"/>
      <c r="BPH171" s="17"/>
      <c r="BPI171" s="17"/>
      <c r="BPJ171" s="17"/>
      <c r="BPK171" s="17"/>
      <c r="BPL171" s="17"/>
      <c r="BPM171" s="17"/>
      <c r="BPN171" s="17"/>
      <c r="BPO171" s="17"/>
      <c r="BPP171" s="17"/>
      <c r="BPQ171" s="17"/>
      <c r="BPR171" s="17"/>
      <c r="BPS171" s="17"/>
      <c r="BPT171" s="17"/>
      <c r="BPU171" s="17"/>
      <c r="BPV171" s="17"/>
      <c r="BPW171" s="17"/>
      <c r="BPX171" s="17"/>
      <c r="BPY171" s="17"/>
      <c r="BPZ171" s="17"/>
      <c r="BQA171" s="17"/>
      <c r="BQB171" s="17"/>
      <c r="BQC171" s="17"/>
      <c r="BQD171" s="17"/>
      <c r="BQE171" s="17"/>
      <c r="BQF171" s="17"/>
      <c r="BQG171" s="17"/>
      <c r="BQH171" s="17"/>
      <c r="BQI171" s="17"/>
      <c r="BQJ171" s="17"/>
      <c r="BQK171" s="17"/>
      <c r="BQL171" s="17"/>
      <c r="BQM171" s="17"/>
      <c r="BQN171" s="17"/>
      <c r="BQO171" s="17"/>
      <c r="BQP171" s="17"/>
      <c r="BQQ171" s="17"/>
      <c r="BQR171" s="17"/>
      <c r="BQS171" s="17"/>
      <c r="BQT171" s="17"/>
      <c r="BQU171" s="17"/>
      <c r="BQV171" s="17"/>
      <c r="BQW171" s="17"/>
      <c r="BQX171" s="17"/>
      <c r="BQY171" s="17"/>
      <c r="BQZ171" s="17"/>
      <c r="BRA171" s="17"/>
      <c r="BRB171" s="17"/>
      <c r="BRC171" s="17"/>
      <c r="BRD171" s="17"/>
      <c r="BRE171" s="17"/>
      <c r="BRF171" s="17"/>
      <c r="BRG171" s="17"/>
      <c r="BRH171" s="17"/>
      <c r="BRI171" s="17"/>
      <c r="BRJ171" s="17"/>
      <c r="BRK171" s="17"/>
      <c r="BRL171" s="17"/>
      <c r="BRM171" s="17"/>
      <c r="BRN171" s="17"/>
      <c r="BRO171" s="17"/>
      <c r="BRP171" s="17"/>
      <c r="BRQ171" s="17"/>
      <c r="BRR171" s="17"/>
      <c r="BRS171" s="17"/>
      <c r="BRT171" s="17"/>
      <c r="BRU171" s="17"/>
      <c r="BRV171" s="17"/>
      <c r="BRW171" s="17"/>
      <c r="BRX171" s="17"/>
      <c r="BRY171" s="17"/>
      <c r="BRZ171" s="17"/>
      <c r="BSA171" s="17"/>
      <c r="BSB171" s="17"/>
      <c r="BSC171" s="17"/>
      <c r="BSD171" s="17"/>
      <c r="BSE171" s="17"/>
      <c r="BSF171" s="17"/>
      <c r="BSG171" s="17"/>
      <c r="BSH171" s="17"/>
      <c r="BSI171" s="17"/>
      <c r="BSJ171" s="17"/>
      <c r="BSK171" s="17"/>
      <c r="BSL171" s="17"/>
      <c r="BSM171" s="17"/>
      <c r="BSN171" s="17"/>
      <c r="BSO171" s="17"/>
      <c r="BSP171" s="17"/>
      <c r="BSQ171" s="17"/>
      <c r="BSR171" s="17"/>
      <c r="BSS171" s="17"/>
      <c r="BST171" s="17"/>
      <c r="BSU171" s="17"/>
      <c r="BSV171" s="17"/>
      <c r="BSW171" s="17"/>
      <c r="BSX171" s="17"/>
      <c r="BSY171" s="17"/>
      <c r="BSZ171" s="17"/>
      <c r="BTA171" s="17"/>
      <c r="BTB171" s="17"/>
      <c r="BTC171" s="17"/>
      <c r="BTD171" s="17"/>
      <c r="BTE171" s="17"/>
      <c r="BTF171" s="17"/>
      <c r="BTG171" s="17"/>
      <c r="BTH171" s="17"/>
      <c r="BTI171" s="17"/>
      <c r="BTJ171" s="17"/>
      <c r="BTK171" s="17"/>
      <c r="BTL171" s="17"/>
      <c r="BTM171" s="17"/>
      <c r="BTN171" s="17"/>
      <c r="BTO171" s="17"/>
      <c r="BTP171" s="17"/>
      <c r="BTQ171" s="17"/>
      <c r="BTR171" s="17"/>
      <c r="BTS171" s="17"/>
      <c r="BTT171" s="17"/>
      <c r="BTU171" s="17"/>
      <c r="BTV171" s="17"/>
      <c r="BTW171" s="17"/>
      <c r="BTX171" s="17"/>
      <c r="BTY171" s="17"/>
      <c r="BTZ171" s="17"/>
      <c r="BUA171" s="17"/>
      <c r="BUB171" s="17"/>
      <c r="BUC171" s="17"/>
      <c r="BUD171" s="17"/>
      <c r="BUE171" s="17"/>
      <c r="BUF171" s="17"/>
      <c r="BUG171" s="17"/>
      <c r="BUH171" s="17"/>
      <c r="BUI171" s="17"/>
      <c r="BUJ171" s="17"/>
      <c r="BUK171" s="17"/>
      <c r="BUL171" s="17"/>
      <c r="BUM171" s="17"/>
      <c r="BUN171" s="17"/>
      <c r="BUO171" s="17"/>
      <c r="BUP171" s="17"/>
      <c r="BUQ171" s="17"/>
      <c r="BUR171" s="17"/>
      <c r="BUS171" s="17"/>
      <c r="BUT171" s="17"/>
      <c r="BUU171" s="17"/>
      <c r="BUV171" s="17"/>
      <c r="BUW171" s="17"/>
      <c r="BUX171" s="17"/>
      <c r="BUY171" s="17"/>
      <c r="BUZ171" s="17"/>
      <c r="BVA171" s="17"/>
      <c r="BVB171" s="17"/>
      <c r="BVC171" s="17"/>
      <c r="BVD171" s="17"/>
      <c r="BVE171" s="17"/>
      <c r="BVF171" s="17"/>
      <c r="BVG171" s="17"/>
      <c r="BVH171" s="17"/>
      <c r="BVI171" s="17"/>
      <c r="BVJ171" s="17"/>
      <c r="BVK171" s="17"/>
      <c r="BVL171" s="17"/>
      <c r="BVM171" s="17"/>
      <c r="BVN171" s="17"/>
      <c r="BVO171" s="17"/>
      <c r="BVP171" s="17"/>
      <c r="BVQ171" s="17"/>
      <c r="BVR171" s="17"/>
      <c r="BVS171" s="17"/>
      <c r="BVT171" s="17"/>
      <c r="BVU171" s="17"/>
      <c r="BVV171" s="17"/>
      <c r="BVW171" s="17"/>
      <c r="BVX171" s="17"/>
      <c r="BVY171" s="17"/>
      <c r="BVZ171" s="17"/>
      <c r="BWA171" s="17"/>
      <c r="BWB171" s="17"/>
      <c r="BWC171" s="17"/>
      <c r="BWD171" s="17"/>
      <c r="BWE171" s="17"/>
      <c r="BWF171" s="17"/>
      <c r="BWG171" s="17"/>
      <c r="BWH171" s="17"/>
      <c r="BWI171" s="17"/>
      <c r="BWJ171" s="17"/>
      <c r="BWK171" s="17"/>
      <c r="BWL171" s="17"/>
      <c r="BWM171" s="17"/>
      <c r="BWN171" s="17"/>
      <c r="BWO171" s="17"/>
      <c r="BWP171" s="17"/>
      <c r="BWQ171" s="17"/>
      <c r="BWR171" s="17"/>
      <c r="BWS171" s="17"/>
      <c r="BWT171" s="17"/>
      <c r="BWU171" s="17"/>
      <c r="BWV171" s="17"/>
      <c r="BWW171" s="17"/>
      <c r="BWX171" s="17"/>
      <c r="BWY171" s="17"/>
      <c r="BWZ171" s="17"/>
      <c r="BXA171" s="17"/>
      <c r="BXB171" s="17"/>
      <c r="BXC171" s="17"/>
      <c r="BXD171" s="17"/>
      <c r="BXE171" s="17"/>
      <c r="BXF171" s="17"/>
      <c r="BXG171" s="17"/>
      <c r="BXH171" s="17"/>
      <c r="BXI171" s="17"/>
      <c r="BXJ171" s="17"/>
      <c r="BXK171" s="17"/>
      <c r="BXL171" s="17"/>
      <c r="BXM171" s="17"/>
      <c r="BXN171" s="17"/>
      <c r="BXO171" s="17"/>
      <c r="BXP171" s="17"/>
      <c r="BXQ171" s="17"/>
      <c r="BXR171" s="17"/>
      <c r="BXS171" s="17"/>
      <c r="BXT171" s="17"/>
      <c r="BXU171" s="17"/>
      <c r="BXV171" s="17"/>
      <c r="BXW171" s="17"/>
      <c r="BXX171" s="17"/>
      <c r="BXY171" s="17"/>
      <c r="BXZ171" s="17"/>
      <c r="BYA171" s="17"/>
      <c r="BYB171" s="17"/>
      <c r="BYC171" s="17"/>
      <c r="BYD171" s="17"/>
      <c r="BYE171" s="17"/>
      <c r="BYF171" s="17"/>
      <c r="BYG171" s="17"/>
      <c r="BYH171" s="17"/>
      <c r="BYI171" s="17"/>
      <c r="BYJ171" s="17"/>
      <c r="BYK171" s="17"/>
      <c r="BYL171" s="17"/>
      <c r="BYM171" s="17"/>
      <c r="BYN171" s="17"/>
      <c r="BYO171" s="17"/>
      <c r="BYP171" s="17"/>
      <c r="BYQ171" s="17"/>
      <c r="BYR171" s="17"/>
      <c r="BYS171" s="17"/>
      <c r="BYT171" s="17"/>
      <c r="BYU171" s="17"/>
      <c r="BYV171" s="17"/>
      <c r="BYW171" s="17"/>
      <c r="BYX171" s="17"/>
      <c r="BYY171" s="17"/>
      <c r="BYZ171" s="17"/>
      <c r="BZA171" s="17"/>
      <c r="BZB171" s="17"/>
      <c r="BZC171" s="17"/>
      <c r="BZD171" s="17"/>
      <c r="BZE171" s="17"/>
      <c r="BZF171" s="17"/>
      <c r="BZG171" s="17"/>
      <c r="BZH171" s="17"/>
      <c r="BZI171" s="17"/>
      <c r="BZJ171" s="17"/>
      <c r="BZK171" s="17"/>
      <c r="BZL171" s="17"/>
      <c r="BZM171" s="17"/>
      <c r="BZN171" s="17"/>
      <c r="BZO171" s="17"/>
      <c r="BZP171" s="17"/>
      <c r="BZQ171" s="17"/>
      <c r="BZR171" s="17"/>
      <c r="BZS171" s="17"/>
      <c r="BZT171" s="17"/>
      <c r="BZU171" s="17"/>
      <c r="BZV171" s="17"/>
      <c r="BZW171" s="17"/>
      <c r="BZX171" s="17"/>
      <c r="BZY171" s="17"/>
      <c r="BZZ171" s="17"/>
      <c r="CAA171" s="17"/>
      <c r="CAB171" s="17"/>
      <c r="CAC171" s="17"/>
      <c r="CAD171" s="17"/>
      <c r="CAE171" s="17"/>
      <c r="CAF171" s="17"/>
      <c r="CAG171" s="17"/>
      <c r="CAH171" s="17"/>
      <c r="CAI171" s="17"/>
      <c r="CAJ171" s="17"/>
      <c r="CAK171" s="17"/>
      <c r="CAL171" s="17"/>
      <c r="CAM171" s="17"/>
      <c r="CAN171" s="17"/>
      <c r="CAO171" s="17"/>
      <c r="CAP171" s="17"/>
      <c r="CAQ171" s="17"/>
      <c r="CAR171" s="17"/>
      <c r="CAS171" s="17"/>
      <c r="CAT171" s="17"/>
      <c r="CAU171" s="17"/>
      <c r="CAV171" s="17"/>
      <c r="CAW171" s="17"/>
      <c r="CAX171" s="17"/>
      <c r="CAY171" s="17"/>
      <c r="CAZ171" s="17"/>
      <c r="CBA171" s="17"/>
      <c r="CBB171" s="17"/>
      <c r="CBC171" s="17"/>
      <c r="CBD171" s="17"/>
      <c r="CBE171" s="17"/>
      <c r="CBF171" s="17"/>
      <c r="CBG171" s="17"/>
      <c r="CBH171" s="17"/>
      <c r="CBI171" s="17"/>
      <c r="CBJ171" s="17"/>
      <c r="CBK171" s="17"/>
      <c r="CBL171" s="17"/>
      <c r="CBM171" s="17"/>
      <c r="CBN171" s="17"/>
      <c r="CBO171" s="17"/>
      <c r="CBP171" s="17"/>
      <c r="CBQ171" s="17"/>
      <c r="CBR171" s="17"/>
      <c r="CBS171" s="17"/>
      <c r="CBT171" s="17"/>
      <c r="CBU171" s="17"/>
      <c r="CBV171" s="17"/>
      <c r="CBW171" s="17"/>
      <c r="CBX171" s="17"/>
      <c r="CBY171" s="17"/>
      <c r="CBZ171" s="17"/>
      <c r="CCA171" s="17"/>
      <c r="CCB171" s="17"/>
      <c r="CCC171" s="17"/>
      <c r="CCD171" s="17"/>
      <c r="CCE171" s="17"/>
      <c r="CCF171" s="17"/>
      <c r="CCG171" s="17"/>
      <c r="CCH171" s="17"/>
      <c r="CCI171" s="17"/>
      <c r="CCJ171" s="17"/>
      <c r="CCK171" s="17"/>
      <c r="CCL171" s="17"/>
      <c r="CCM171" s="17"/>
      <c r="CCN171" s="17"/>
      <c r="CCO171" s="17"/>
      <c r="CCP171" s="17"/>
      <c r="CCQ171" s="17"/>
      <c r="CCR171" s="17"/>
      <c r="CCS171" s="17"/>
      <c r="CCT171" s="17"/>
      <c r="CCU171" s="17"/>
      <c r="CCV171" s="17"/>
      <c r="CCW171" s="17"/>
      <c r="CCX171" s="17"/>
      <c r="CCY171" s="17"/>
      <c r="CCZ171" s="17"/>
      <c r="CDA171" s="17"/>
      <c r="CDB171" s="17"/>
      <c r="CDC171" s="17"/>
      <c r="CDD171" s="17"/>
      <c r="CDE171" s="17"/>
      <c r="CDF171" s="17"/>
      <c r="CDG171" s="17"/>
      <c r="CDH171" s="17"/>
      <c r="CDI171" s="17"/>
      <c r="CDJ171" s="17"/>
      <c r="CDK171" s="17"/>
      <c r="CDL171" s="17"/>
      <c r="CDM171" s="17"/>
      <c r="CDN171" s="17"/>
      <c r="CDO171" s="17"/>
      <c r="CDP171" s="17"/>
      <c r="CDQ171" s="17"/>
      <c r="CDR171" s="17"/>
      <c r="CDS171" s="17"/>
      <c r="CDT171" s="17"/>
      <c r="CDU171" s="17"/>
    </row>
    <row r="172">
      <c r="A172" s="14" t="s">
        <v>4097</v>
      </c>
      <c r="B172" s="14" t="s">
        <v>4098</v>
      </c>
      <c r="C172" s="14" t="s">
        <v>2554</v>
      </c>
      <c r="D172" s="14" t="s">
        <v>3904</v>
      </c>
      <c r="E172" s="14" t="s">
        <v>4099</v>
      </c>
      <c r="F172" s="14" t="s">
        <v>2835</v>
      </c>
      <c r="I172" s="14" t="s">
        <v>4100</v>
      </c>
      <c r="J172" s="14" t="s">
        <v>2618</v>
      </c>
      <c r="K172" s="14" t="s">
        <v>2619</v>
      </c>
      <c r="L172" s="14" t="s">
        <v>2658</v>
      </c>
      <c r="M172" s="17"/>
      <c r="N172" s="14" t="s">
        <v>2673</v>
      </c>
      <c r="O172" s="14" t="s">
        <v>21</v>
      </c>
      <c r="P172" s="14" t="s">
        <v>4101</v>
      </c>
      <c r="Q172" s="16">
        <v>11.0</v>
      </c>
      <c r="R172" s="16">
        <v>4091298.0</v>
      </c>
      <c r="S172" s="16">
        <v>4091298.0</v>
      </c>
      <c r="T172" s="14" t="s">
        <v>2622</v>
      </c>
      <c r="U172" s="14" t="s">
        <v>2631</v>
      </c>
      <c r="V172" s="14" t="s">
        <v>4102</v>
      </c>
      <c r="W172" s="14" t="s">
        <v>4103</v>
      </c>
      <c r="X172" s="16">
        <v>0.12</v>
      </c>
      <c r="Y172" s="17"/>
      <c r="Z172" s="16">
        <v>6.0</v>
      </c>
      <c r="AA172" s="16">
        <v>43.0</v>
      </c>
      <c r="AB172" s="17"/>
      <c r="AC172" s="16">
        <v>38.0</v>
      </c>
      <c r="AD172" s="16">
        <v>206.0</v>
      </c>
      <c r="AE172" s="22">
        <v>45455.0</v>
      </c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4" t="s">
        <v>4104</v>
      </c>
      <c r="AR172" s="17"/>
      <c r="AS172" s="17"/>
      <c r="AT172" s="17"/>
      <c r="AU172" s="17"/>
      <c r="AV172" s="17"/>
      <c r="AW172" s="17"/>
      <c r="AX172" s="17"/>
      <c r="AY172" s="17"/>
      <c r="AZ172" s="17"/>
      <c r="BA172" s="14" t="s">
        <v>2570</v>
      </c>
      <c r="BB172" s="17"/>
      <c r="BC172" s="17"/>
      <c r="BD172" s="17"/>
      <c r="BE172" s="17"/>
      <c r="BF172" s="17"/>
      <c r="BG172" s="16">
        <v>1.0</v>
      </c>
      <c r="BH172" s="14" t="s">
        <v>1447</v>
      </c>
      <c r="BI172" s="14" t="s">
        <v>2565</v>
      </c>
      <c r="BJ172" s="14" t="s">
        <v>2566</v>
      </c>
      <c r="BK172" s="17"/>
      <c r="BL172" s="17"/>
      <c r="BM172" s="16">
        <v>6.86666667</v>
      </c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  <c r="KL172" s="17"/>
      <c r="KM172" s="17"/>
      <c r="KN172" s="17"/>
      <c r="KO172" s="17"/>
      <c r="KP172" s="17"/>
      <c r="KQ172" s="17"/>
      <c r="KR172" s="17"/>
      <c r="KS172" s="17"/>
      <c r="KT172" s="17"/>
      <c r="KU172" s="17"/>
      <c r="KV172" s="17"/>
      <c r="KW172" s="17"/>
      <c r="KX172" s="17"/>
      <c r="KY172" s="17"/>
      <c r="KZ172" s="17"/>
      <c r="LA172" s="17"/>
      <c r="LB172" s="17"/>
      <c r="LC172" s="17"/>
      <c r="LD172" s="17"/>
      <c r="LE172" s="17"/>
      <c r="LF172" s="17"/>
      <c r="LG172" s="17"/>
      <c r="LH172" s="17"/>
      <c r="LI172" s="17"/>
      <c r="LJ172" s="17"/>
      <c r="LK172" s="17"/>
      <c r="LL172" s="17"/>
      <c r="LM172" s="17"/>
      <c r="LN172" s="17"/>
      <c r="LO172" s="17"/>
      <c r="LP172" s="17"/>
      <c r="LQ172" s="17"/>
      <c r="LR172" s="17"/>
      <c r="LS172" s="17"/>
      <c r="LT172" s="17"/>
      <c r="LU172" s="17"/>
      <c r="LV172" s="17"/>
      <c r="LW172" s="17"/>
      <c r="LX172" s="17"/>
      <c r="LY172" s="17"/>
      <c r="LZ172" s="17"/>
      <c r="MA172" s="17"/>
      <c r="MB172" s="17"/>
      <c r="MC172" s="17"/>
      <c r="MD172" s="17"/>
      <c r="ME172" s="17"/>
      <c r="MF172" s="17"/>
      <c r="MG172" s="17"/>
      <c r="MH172" s="17"/>
      <c r="MI172" s="17"/>
      <c r="MJ172" s="17"/>
      <c r="MK172" s="17"/>
      <c r="ML172" s="17"/>
      <c r="MM172" s="17"/>
      <c r="MN172" s="17"/>
      <c r="MO172" s="17"/>
      <c r="MP172" s="17"/>
      <c r="MQ172" s="17"/>
      <c r="MR172" s="17"/>
      <c r="MS172" s="17"/>
      <c r="MT172" s="17"/>
      <c r="MU172" s="17"/>
      <c r="MV172" s="17"/>
      <c r="MW172" s="17"/>
      <c r="MX172" s="17"/>
      <c r="MY172" s="17"/>
      <c r="MZ172" s="17"/>
      <c r="NA172" s="17"/>
      <c r="NB172" s="17"/>
      <c r="NC172" s="17"/>
      <c r="ND172" s="17"/>
      <c r="NE172" s="17"/>
      <c r="NF172" s="17"/>
      <c r="NG172" s="17"/>
      <c r="NH172" s="17"/>
      <c r="NI172" s="17"/>
      <c r="NJ172" s="17"/>
      <c r="NK172" s="17"/>
      <c r="NL172" s="17"/>
      <c r="NM172" s="17"/>
      <c r="NN172" s="17"/>
      <c r="NO172" s="17"/>
      <c r="NP172" s="17"/>
      <c r="NQ172" s="17"/>
      <c r="NR172" s="17"/>
      <c r="NS172" s="17"/>
      <c r="NT172" s="17"/>
      <c r="NU172" s="17"/>
      <c r="NV172" s="17"/>
      <c r="NW172" s="17"/>
      <c r="NX172" s="17"/>
      <c r="NY172" s="17"/>
      <c r="NZ172" s="17"/>
      <c r="OA172" s="17"/>
      <c r="OB172" s="17"/>
      <c r="OC172" s="17"/>
      <c r="OD172" s="17"/>
      <c r="OE172" s="17"/>
      <c r="OF172" s="17"/>
      <c r="OG172" s="17"/>
      <c r="OH172" s="17"/>
      <c r="OI172" s="17"/>
      <c r="OJ172" s="17"/>
      <c r="OK172" s="17"/>
      <c r="OL172" s="17"/>
      <c r="OM172" s="17"/>
      <c r="ON172" s="17"/>
      <c r="OO172" s="17"/>
      <c r="OP172" s="17"/>
      <c r="OQ172" s="17"/>
      <c r="OR172" s="17"/>
      <c r="OS172" s="17"/>
      <c r="OT172" s="17"/>
      <c r="OU172" s="17"/>
      <c r="OV172" s="17"/>
      <c r="OW172" s="17"/>
      <c r="OX172" s="17"/>
      <c r="OY172" s="17"/>
      <c r="OZ172" s="17"/>
      <c r="PA172" s="17"/>
      <c r="PB172" s="17"/>
      <c r="PC172" s="17"/>
      <c r="PD172" s="17"/>
      <c r="PE172" s="17"/>
      <c r="PF172" s="17"/>
      <c r="PG172" s="17"/>
      <c r="PH172" s="17"/>
      <c r="PI172" s="17"/>
      <c r="PJ172" s="17"/>
      <c r="PK172" s="17"/>
      <c r="PL172" s="17"/>
      <c r="PM172" s="17"/>
      <c r="PN172" s="17"/>
      <c r="PO172" s="17"/>
      <c r="PP172" s="17"/>
      <c r="PQ172" s="17"/>
      <c r="PR172" s="17"/>
      <c r="PS172" s="17"/>
      <c r="PT172" s="17"/>
      <c r="PU172" s="17"/>
      <c r="PV172" s="17"/>
      <c r="PW172" s="17"/>
      <c r="PX172" s="17"/>
      <c r="PY172" s="17"/>
      <c r="PZ172" s="17"/>
      <c r="QA172" s="17"/>
      <c r="QB172" s="17"/>
      <c r="QC172" s="17"/>
      <c r="QD172" s="17"/>
      <c r="QE172" s="17"/>
      <c r="QF172" s="17"/>
      <c r="QG172" s="17"/>
      <c r="QH172" s="17"/>
      <c r="QI172" s="17"/>
      <c r="QJ172" s="17"/>
      <c r="QK172" s="17"/>
      <c r="QL172" s="17"/>
      <c r="QM172" s="17"/>
      <c r="QN172" s="17"/>
      <c r="QO172" s="17"/>
      <c r="QP172" s="17"/>
      <c r="QQ172" s="17"/>
      <c r="QR172" s="17"/>
      <c r="QS172" s="17"/>
      <c r="QT172" s="17"/>
      <c r="QU172" s="17"/>
      <c r="QV172" s="17"/>
      <c r="QW172" s="17"/>
      <c r="QX172" s="17"/>
      <c r="QY172" s="17"/>
      <c r="QZ172" s="17"/>
      <c r="RA172" s="17"/>
      <c r="RB172" s="17"/>
      <c r="RC172" s="17"/>
      <c r="RD172" s="17"/>
      <c r="RE172" s="17"/>
      <c r="RF172" s="17"/>
      <c r="RG172" s="17"/>
      <c r="RH172" s="17"/>
      <c r="RI172" s="17"/>
      <c r="RJ172" s="17"/>
      <c r="RK172" s="17"/>
      <c r="RL172" s="17"/>
      <c r="RM172" s="17"/>
      <c r="RN172" s="17"/>
      <c r="RO172" s="17"/>
      <c r="RP172" s="17"/>
      <c r="RQ172" s="17"/>
      <c r="RR172" s="17"/>
      <c r="RS172" s="17"/>
      <c r="RT172" s="17"/>
      <c r="RU172" s="17"/>
      <c r="RV172" s="17"/>
      <c r="RW172" s="17"/>
      <c r="RX172" s="17"/>
      <c r="RY172" s="17"/>
      <c r="RZ172" s="17"/>
      <c r="SA172" s="17"/>
      <c r="SB172" s="17"/>
      <c r="SC172" s="17"/>
      <c r="SD172" s="17"/>
      <c r="SE172" s="17"/>
      <c r="SF172" s="17"/>
      <c r="SG172" s="17"/>
      <c r="SH172" s="17"/>
      <c r="SI172" s="17"/>
      <c r="SJ172" s="17"/>
      <c r="SK172" s="17"/>
      <c r="SL172" s="17"/>
      <c r="SM172" s="17"/>
      <c r="SN172" s="17"/>
      <c r="SO172" s="17"/>
      <c r="SP172" s="17"/>
      <c r="SQ172" s="17"/>
      <c r="SR172" s="17"/>
      <c r="SS172" s="17"/>
      <c r="ST172" s="17"/>
      <c r="SU172" s="17"/>
      <c r="SV172" s="17"/>
      <c r="SW172" s="17"/>
      <c r="SX172" s="17"/>
      <c r="SY172" s="17"/>
      <c r="SZ172" s="17"/>
      <c r="TA172" s="17"/>
      <c r="TB172" s="17"/>
      <c r="TC172" s="17"/>
      <c r="TD172" s="17"/>
      <c r="TE172" s="17"/>
      <c r="TF172" s="17"/>
      <c r="TG172" s="17"/>
      <c r="TH172" s="17"/>
      <c r="TI172" s="17"/>
      <c r="TJ172" s="17"/>
      <c r="TK172" s="17"/>
      <c r="TL172" s="17"/>
      <c r="TM172" s="17"/>
      <c r="TN172" s="17"/>
      <c r="TO172" s="17"/>
      <c r="TP172" s="17"/>
      <c r="TQ172" s="17"/>
      <c r="TR172" s="17"/>
      <c r="TS172" s="17"/>
      <c r="TT172" s="17"/>
      <c r="TU172" s="17"/>
      <c r="TV172" s="17"/>
      <c r="TW172" s="17"/>
      <c r="TX172" s="17"/>
      <c r="TY172" s="17"/>
      <c r="TZ172" s="17"/>
      <c r="UA172" s="17"/>
      <c r="UB172" s="17"/>
      <c r="UC172" s="17"/>
      <c r="UD172" s="17"/>
      <c r="UE172" s="17"/>
      <c r="UF172" s="17"/>
      <c r="UG172" s="17"/>
      <c r="UH172" s="17"/>
      <c r="UI172" s="17"/>
      <c r="UJ172" s="14" t="s">
        <v>4105</v>
      </c>
      <c r="UK172" s="17"/>
      <c r="UL172" s="17"/>
      <c r="UM172" s="17"/>
      <c r="UN172" s="17"/>
      <c r="UO172" s="17"/>
      <c r="UP172" s="17"/>
      <c r="UQ172" s="17"/>
      <c r="UR172" s="17"/>
      <c r="US172" s="17"/>
      <c r="UT172" s="17"/>
      <c r="UU172" s="17"/>
      <c r="UV172" s="17"/>
      <c r="UW172" s="17"/>
      <c r="UX172" s="17"/>
      <c r="UY172" s="17"/>
      <c r="UZ172" s="17"/>
      <c r="VA172" s="17"/>
      <c r="VB172" s="17"/>
      <c r="VC172" s="17"/>
      <c r="VD172" s="17"/>
      <c r="VE172" s="17"/>
      <c r="VF172" s="17"/>
      <c r="VG172" s="17"/>
      <c r="VH172" s="17"/>
      <c r="VI172" s="17"/>
      <c r="VJ172" s="17"/>
      <c r="VK172" s="17"/>
      <c r="VL172" s="17"/>
      <c r="VM172" s="17"/>
      <c r="VN172" s="17"/>
      <c r="VO172" s="17"/>
      <c r="VP172" s="17"/>
      <c r="VQ172" s="17"/>
      <c r="VR172" s="17"/>
      <c r="VS172" s="17"/>
      <c r="VT172" s="17"/>
      <c r="VU172" s="17"/>
      <c r="VV172" s="17"/>
      <c r="VW172" s="17"/>
      <c r="VX172" s="17"/>
      <c r="VY172" s="17"/>
      <c r="VZ172" s="17"/>
      <c r="WA172" s="17"/>
      <c r="WB172" s="17"/>
      <c r="WC172" s="17"/>
      <c r="WD172" s="17"/>
      <c r="WE172" s="17"/>
      <c r="WF172" s="17"/>
      <c r="WG172" s="17"/>
      <c r="WH172" s="17"/>
      <c r="WI172" s="17"/>
      <c r="WJ172" s="17"/>
      <c r="WK172" s="17"/>
      <c r="WL172" s="17"/>
      <c r="WM172" s="17"/>
      <c r="WN172" s="17"/>
      <c r="WO172" s="17"/>
      <c r="WP172" s="17"/>
      <c r="WQ172" s="17"/>
      <c r="WR172" s="17"/>
      <c r="WS172" s="17"/>
      <c r="WT172" s="17"/>
      <c r="WU172" s="17"/>
      <c r="WV172" s="17"/>
      <c r="WW172" s="17"/>
      <c r="WX172" s="17"/>
      <c r="WY172" s="17"/>
      <c r="WZ172" s="17"/>
      <c r="XA172" s="17"/>
      <c r="XB172" s="17"/>
      <c r="XC172" s="17"/>
      <c r="XD172" s="17"/>
      <c r="XE172" s="17"/>
      <c r="XF172" s="17"/>
      <c r="XG172" s="17"/>
      <c r="XH172" s="17"/>
      <c r="XI172" s="17"/>
      <c r="XJ172" s="17"/>
      <c r="XK172" s="17"/>
      <c r="XL172" s="17"/>
      <c r="XM172" s="17"/>
      <c r="XN172" s="17"/>
      <c r="XO172" s="17"/>
      <c r="XP172" s="17"/>
      <c r="XQ172" s="17"/>
      <c r="XR172" s="17"/>
      <c r="XS172" s="17"/>
      <c r="XT172" s="17"/>
      <c r="XU172" s="17"/>
      <c r="XV172" s="17"/>
      <c r="XW172" s="17"/>
      <c r="XX172" s="17"/>
      <c r="XY172" s="17"/>
      <c r="XZ172" s="17"/>
      <c r="YA172" s="17"/>
      <c r="YB172" s="17"/>
      <c r="YC172" s="17"/>
      <c r="YD172" s="17"/>
      <c r="YE172" s="17"/>
      <c r="YF172" s="17"/>
      <c r="YG172" s="17"/>
      <c r="YH172" s="17"/>
      <c r="YI172" s="17"/>
      <c r="YJ172" s="17"/>
      <c r="YK172" s="17"/>
      <c r="YL172" s="17"/>
      <c r="YM172" s="17"/>
      <c r="YN172" s="17"/>
      <c r="YO172" s="17"/>
      <c r="YP172" s="17"/>
      <c r="YQ172" s="17"/>
      <c r="YR172" s="17"/>
      <c r="YS172" s="17"/>
      <c r="YT172" s="17"/>
      <c r="YU172" s="17"/>
      <c r="YV172" s="17"/>
      <c r="YW172" s="17"/>
      <c r="YX172" s="17"/>
      <c r="YY172" s="17"/>
      <c r="YZ172" s="17"/>
      <c r="ZA172" s="17"/>
      <c r="ZB172" s="17"/>
      <c r="ZC172" s="17"/>
      <c r="ZD172" s="17"/>
      <c r="ZE172" s="17"/>
      <c r="ZF172" s="17"/>
      <c r="ZG172" s="17"/>
      <c r="ZH172" s="17"/>
      <c r="ZI172" s="17"/>
      <c r="ZJ172" s="17"/>
      <c r="ZK172" s="17"/>
      <c r="ZL172" s="17"/>
      <c r="ZM172" s="17"/>
      <c r="ZN172" s="17"/>
      <c r="ZO172" s="17"/>
      <c r="ZP172" s="17"/>
      <c r="ZQ172" s="17"/>
      <c r="ZR172" s="17"/>
      <c r="ZS172" s="17"/>
      <c r="ZT172" s="17"/>
      <c r="ZU172" s="17"/>
      <c r="ZV172" s="17"/>
      <c r="ZW172" s="17"/>
      <c r="ZX172" s="17"/>
      <c r="ZY172" s="17"/>
      <c r="ZZ172" s="17"/>
      <c r="AAA172" s="17"/>
      <c r="AAB172" s="17"/>
      <c r="AAC172" s="17"/>
      <c r="AAD172" s="17"/>
      <c r="AAE172" s="17"/>
      <c r="AAF172" s="17"/>
      <c r="AAG172" s="17"/>
      <c r="AAH172" s="17"/>
      <c r="AAI172" s="17"/>
      <c r="AAJ172" s="17"/>
      <c r="AAK172" s="17"/>
      <c r="AAL172" s="17"/>
      <c r="AAM172" s="17"/>
      <c r="AAN172" s="17"/>
      <c r="AAO172" s="17"/>
      <c r="AAP172" s="17"/>
      <c r="AAQ172" s="17"/>
      <c r="AAR172" s="17"/>
      <c r="AAS172" s="17"/>
      <c r="AAT172" s="17"/>
      <c r="AAU172" s="17"/>
      <c r="AAV172" s="17"/>
      <c r="AAW172" s="17"/>
      <c r="AAX172" s="17"/>
      <c r="AAY172" s="17"/>
      <c r="AAZ172" s="17"/>
      <c r="ABA172" s="17"/>
      <c r="ABB172" s="17"/>
      <c r="ABC172" s="17"/>
      <c r="ABD172" s="17"/>
      <c r="ABE172" s="17"/>
      <c r="ABF172" s="17"/>
      <c r="ABG172" s="17"/>
      <c r="ABH172" s="17"/>
      <c r="ABI172" s="17"/>
      <c r="ABJ172" s="17"/>
      <c r="ABK172" s="17"/>
      <c r="ABL172" s="17"/>
      <c r="ABM172" s="17"/>
      <c r="ABN172" s="17"/>
      <c r="ABO172" s="17"/>
      <c r="ABP172" s="17"/>
      <c r="ABQ172" s="17"/>
      <c r="ABR172" s="17"/>
      <c r="ABS172" s="17"/>
      <c r="ABT172" s="17"/>
      <c r="ABU172" s="17"/>
      <c r="ABV172" s="17"/>
      <c r="ABW172" s="17"/>
      <c r="ABX172" s="17"/>
      <c r="ABY172" s="17"/>
      <c r="ABZ172" s="17"/>
      <c r="ACA172" s="17"/>
      <c r="ACB172" s="17"/>
      <c r="ACC172" s="17"/>
      <c r="ACD172" s="17"/>
      <c r="ACE172" s="17"/>
      <c r="ACF172" s="17"/>
      <c r="ACG172" s="17"/>
      <c r="ACH172" s="17"/>
      <c r="ACI172" s="17"/>
      <c r="ACJ172" s="17"/>
      <c r="ACK172" s="17"/>
      <c r="ACL172" s="17"/>
      <c r="ACM172" s="17"/>
      <c r="ACN172" s="17"/>
      <c r="ACO172" s="17"/>
      <c r="ACP172" s="17"/>
      <c r="ACQ172" s="17"/>
      <c r="ACR172" s="17"/>
      <c r="ACS172" s="17"/>
      <c r="ACT172" s="17"/>
      <c r="ACU172" s="17"/>
      <c r="ACV172" s="17"/>
      <c r="ACW172" s="17"/>
      <c r="ACX172" s="17"/>
      <c r="ACY172" s="17"/>
      <c r="ACZ172" s="17"/>
      <c r="ADA172" s="17"/>
      <c r="ADB172" s="17"/>
      <c r="ADC172" s="17"/>
      <c r="ADD172" s="17"/>
      <c r="ADE172" s="17"/>
      <c r="ADF172" s="17"/>
      <c r="ADG172" s="17"/>
      <c r="ADH172" s="17"/>
      <c r="ADI172" s="17"/>
      <c r="ADJ172" s="17"/>
      <c r="ADK172" s="17"/>
      <c r="ADL172" s="17"/>
      <c r="ADM172" s="17"/>
      <c r="ADN172" s="17"/>
      <c r="ADO172" s="17"/>
      <c r="ADP172" s="17"/>
      <c r="ADQ172" s="17"/>
      <c r="ADR172" s="17"/>
      <c r="ADS172" s="17"/>
      <c r="ADT172" s="17"/>
      <c r="ADU172" s="17"/>
      <c r="ADV172" s="17"/>
      <c r="ADW172" s="17"/>
      <c r="ADX172" s="17"/>
      <c r="ADY172" s="17"/>
      <c r="ADZ172" s="17"/>
      <c r="AEA172" s="17"/>
      <c r="AEB172" s="17"/>
      <c r="AEC172" s="17"/>
      <c r="AED172" s="17"/>
      <c r="AEE172" s="17"/>
      <c r="AEF172" s="17"/>
      <c r="AEG172" s="17"/>
      <c r="AEH172" s="17"/>
      <c r="AEI172" s="17"/>
      <c r="AEJ172" s="17"/>
      <c r="AEK172" s="17"/>
      <c r="AEL172" s="17"/>
      <c r="AEM172" s="17"/>
      <c r="AEN172" s="17"/>
      <c r="AEO172" s="17"/>
      <c r="AEP172" s="17"/>
      <c r="AEQ172" s="17"/>
      <c r="AER172" s="17"/>
      <c r="AES172" s="17"/>
      <c r="AET172" s="17"/>
      <c r="AEU172" s="17"/>
      <c r="AEV172" s="17"/>
      <c r="AEW172" s="17"/>
      <c r="AEX172" s="17"/>
      <c r="AEY172" s="17"/>
      <c r="AEZ172" s="17"/>
      <c r="AFA172" s="17"/>
      <c r="AFB172" s="17"/>
      <c r="AFC172" s="17"/>
      <c r="AFD172" s="17"/>
      <c r="AFE172" s="17"/>
      <c r="AFF172" s="17"/>
      <c r="AFG172" s="17"/>
      <c r="AFH172" s="17"/>
      <c r="AFI172" s="17"/>
      <c r="AFJ172" s="17"/>
      <c r="AFK172" s="17"/>
      <c r="AFL172" s="17"/>
      <c r="AFM172" s="17"/>
      <c r="AFN172" s="17"/>
      <c r="AFO172" s="17"/>
      <c r="AFP172" s="17"/>
      <c r="AFQ172" s="17"/>
      <c r="AFR172" s="17"/>
      <c r="AFS172" s="17"/>
      <c r="AFT172" s="17"/>
      <c r="AFU172" s="17"/>
      <c r="AFV172" s="17"/>
      <c r="AFW172" s="17"/>
      <c r="AFX172" s="17"/>
      <c r="AFY172" s="17"/>
      <c r="AFZ172" s="17"/>
      <c r="AGA172" s="17"/>
      <c r="AGB172" s="17"/>
      <c r="AGC172" s="17"/>
      <c r="AGD172" s="17"/>
      <c r="AGE172" s="17"/>
      <c r="AGF172" s="17"/>
      <c r="AGG172" s="17"/>
      <c r="AGH172" s="17"/>
      <c r="AGI172" s="17"/>
      <c r="AGJ172" s="17"/>
      <c r="AGK172" s="17"/>
      <c r="AGL172" s="17"/>
      <c r="AGM172" s="17"/>
      <c r="AGN172" s="17"/>
      <c r="AGO172" s="17"/>
      <c r="AGP172" s="17"/>
      <c r="AGQ172" s="17"/>
      <c r="AGR172" s="17"/>
      <c r="AGS172" s="17"/>
      <c r="AGT172" s="17"/>
      <c r="AGU172" s="17"/>
      <c r="AGV172" s="17"/>
      <c r="AGW172" s="17"/>
      <c r="AGX172" s="17"/>
      <c r="AGY172" s="17"/>
      <c r="AGZ172" s="17"/>
      <c r="AHA172" s="17"/>
      <c r="AHB172" s="17"/>
      <c r="AHC172" s="17"/>
      <c r="AHD172" s="17"/>
      <c r="AHE172" s="17"/>
      <c r="AHF172" s="17"/>
      <c r="AHG172" s="17"/>
      <c r="AHH172" s="17"/>
      <c r="AHI172" s="17"/>
      <c r="AHJ172" s="17"/>
      <c r="AHK172" s="17"/>
      <c r="AHL172" s="17"/>
      <c r="AHM172" s="17"/>
      <c r="AHN172" s="17"/>
      <c r="AHO172" s="17"/>
      <c r="AHP172" s="17"/>
      <c r="AHQ172" s="17"/>
      <c r="AHR172" s="17"/>
      <c r="AHS172" s="17"/>
      <c r="AHT172" s="17"/>
      <c r="AHU172" s="17"/>
      <c r="AHV172" s="17"/>
      <c r="AHW172" s="17"/>
      <c r="AHX172" s="17"/>
      <c r="AHY172" s="17"/>
      <c r="AHZ172" s="17"/>
      <c r="AIA172" s="17"/>
      <c r="AIB172" s="17"/>
      <c r="AIC172" s="17"/>
      <c r="AID172" s="17"/>
      <c r="AIE172" s="17"/>
      <c r="AIF172" s="17"/>
      <c r="AIG172" s="17"/>
      <c r="AIH172" s="17"/>
      <c r="AII172" s="17"/>
      <c r="AIJ172" s="17"/>
      <c r="AIK172" s="17"/>
      <c r="AIL172" s="17"/>
      <c r="AIM172" s="17"/>
      <c r="AIN172" s="17"/>
      <c r="AIO172" s="17"/>
      <c r="AIP172" s="17"/>
      <c r="AIQ172" s="17"/>
      <c r="AIR172" s="17"/>
      <c r="AIS172" s="17"/>
      <c r="AIT172" s="17"/>
      <c r="AIU172" s="17"/>
      <c r="AIV172" s="17"/>
      <c r="AIW172" s="17"/>
      <c r="AIX172" s="17"/>
      <c r="AIY172" s="17"/>
      <c r="AIZ172" s="17"/>
      <c r="AJA172" s="17"/>
      <c r="AJB172" s="17"/>
      <c r="AJC172" s="17"/>
      <c r="AJD172" s="17"/>
      <c r="AJE172" s="17"/>
      <c r="AJF172" s="17"/>
      <c r="AJG172" s="17"/>
      <c r="AJH172" s="17"/>
      <c r="AJI172" s="17"/>
      <c r="AJJ172" s="17"/>
      <c r="AJK172" s="17"/>
      <c r="AJL172" s="17"/>
      <c r="AJM172" s="17"/>
      <c r="AJN172" s="17"/>
      <c r="AJO172" s="17"/>
      <c r="AJP172" s="17"/>
      <c r="AJQ172" s="17"/>
      <c r="AJR172" s="17"/>
      <c r="AJS172" s="17"/>
      <c r="AJT172" s="17"/>
      <c r="AJU172" s="17"/>
      <c r="AJV172" s="17"/>
      <c r="AJW172" s="17"/>
      <c r="AJX172" s="17"/>
      <c r="AJY172" s="17"/>
      <c r="AJZ172" s="17"/>
      <c r="AKA172" s="17"/>
      <c r="AKB172" s="17"/>
      <c r="AKC172" s="17"/>
      <c r="AKD172" s="17"/>
      <c r="AKE172" s="17"/>
      <c r="AKF172" s="17"/>
      <c r="AKG172" s="17"/>
      <c r="AKH172" s="17"/>
      <c r="AKI172" s="17"/>
      <c r="AKJ172" s="17"/>
      <c r="AKK172" s="17"/>
      <c r="AKL172" s="17"/>
      <c r="AKM172" s="17"/>
      <c r="AKN172" s="17"/>
      <c r="AKO172" s="17"/>
      <c r="AKP172" s="17"/>
      <c r="AKQ172" s="17"/>
      <c r="AKR172" s="17"/>
      <c r="AKS172" s="17"/>
      <c r="AKT172" s="17"/>
      <c r="AKU172" s="17"/>
      <c r="AKV172" s="17"/>
      <c r="AKW172" s="17"/>
      <c r="AKX172" s="17"/>
      <c r="AKY172" s="17"/>
      <c r="AKZ172" s="17"/>
      <c r="ALA172" s="17"/>
      <c r="ALB172" s="17"/>
      <c r="ALC172" s="17"/>
      <c r="ALD172" s="17"/>
      <c r="ALE172" s="17"/>
      <c r="ALF172" s="17"/>
      <c r="ALG172" s="17"/>
      <c r="ALH172" s="17"/>
      <c r="ALI172" s="17"/>
      <c r="ALJ172" s="17"/>
      <c r="ALK172" s="17"/>
      <c r="ALL172" s="17"/>
      <c r="ALM172" s="17"/>
      <c r="ALN172" s="17"/>
      <c r="ALO172" s="17"/>
      <c r="ALP172" s="17"/>
      <c r="ALQ172" s="17"/>
      <c r="ALR172" s="17"/>
      <c r="ALS172" s="17"/>
      <c r="ALT172" s="17"/>
      <c r="ALU172" s="17"/>
      <c r="ALV172" s="17"/>
      <c r="ALW172" s="17"/>
      <c r="ALX172" s="17"/>
      <c r="ALY172" s="17"/>
      <c r="ALZ172" s="17"/>
      <c r="AMA172" s="17"/>
      <c r="AMB172" s="17"/>
      <c r="AMC172" s="17"/>
      <c r="AMD172" s="17"/>
      <c r="AME172" s="17"/>
      <c r="AMF172" s="17"/>
      <c r="AMG172" s="17"/>
      <c r="AMH172" s="17"/>
      <c r="AMI172" s="17"/>
      <c r="AMJ172" s="17"/>
      <c r="AMK172" s="17"/>
      <c r="AML172" s="17"/>
      <c r="AMM172" s="17"/>
      <c r="AMN172" s="17"/>
      <c r="AMO172" s="17"/>
      <c r="AMP172" s="17"/>
      <c r="AMQ172" s="17"/>
      <c r="AMR172" s="17"/>
      <c r="AMS172" s="17"/>
      <c r="AMT172" s="17"/>
      <c r="AMU172" s="17"/>
      <c r="AMV172" s="17"/>
      <c r="AMW172" s="17"/>
      <c r="AMX172" s="17"/>
      <c r="AMY172" s="17"/>
      <c r="AMZ172" s="17"/>
      <c r="ANA172" s="17"/>
      <c r="ANB172" s="17"/>
      <c r="ANC172" s="17"/>
      <c r="AND172" s="17"/>
      <c r="ANE172" s="17"/>
      <c r="ANF172" s="17"/>
      <c r="ANG172" s="17"/>
      <c r="ANH172" s="17"/>
      <c r="ANI172" s="17"/>
      <c r="ANJ172" s="17"/>
      <c r="ANK172" s="17"/>
      <c r="ANL172" s="17"/>
      <c r="ANM172" s="17"/>
      <c r="ANN172" s="17"/>
      <c r="ANO172" s="17"/>
      <c r="ANP172" s="17"/>
      <c r="ANQ172" s="17"/>
      <c r="ANR172" s="17"/>
      <c r="ANS172" s="17"/>
      <c r="ANT172" s="17"/>
      <c r="ANU172" s="17"/>
      <c r="ANV172" s="17"/>
      <c r="ANW172" s="17"/>
      <c r="ANX172" s="17"/>
      <c r="ANY172" s="17"/>
      <c r="ANZ172" s="17"/>
      <c r="AOA172" s="17"/>
      <c r="AOB172" s="17"/>
      <c r="AOC172" s="17"/>
      <c r="AOD172" s="17"/>
      <c r="AOE172" s="17"/>
      <c r="AOF172" s="17"/>
      <c r="AOG172" s="17"/>
      <c r="AOH172" s="17"/>
      <c r="AOI172" s="17"/>
      <c r="AOJ172" s="17"/>
      <c r="AOK172" s="17"/>
      <c r="AOL172" s="17"/>
      <c r="AOM172" s="17"/>
      <c r="AON172" s="17"/>
      <c r="AOO172" s="17"/>
      <c r="AOP172" s="17"/>
      <c r="AOQ172" s="17"/>
      <c r="AOR172" s="17"/>
      <c r="AOS172" s="17"/>
      <c r="AOT172" s="17"/>
      <c r="AOU172" s="17"/>
      <c r="AOV172" s="17"/>
      <c r="AOW172" s="17"/>
      <c r="AOX172" s="17"/>
      <c r="AOY172" s="17"/>
      <c r="AOZ172" s="17"/>
      <c r="APA172" s="17"/>
      <c r="APB172" s="17"/>
      <c r="APC172" s="17"/>
      <c r="APD172" s="17"/>
      <c r="APE172" s="17"/>
      <c r="APF172" s="17"/>
      <c r="APG172" s="17"/>
      <c r="APH172" s="17"/>
      <c r="API172" s="17"/>
      <c r="APJ172" s="17"/>
      <c r="APK172" s="17"/>
      <c r="APL172" s="17"/>
      <c r="APM172" s="17"/>
      <c r="APN172" s="17"/>
      <c r="APO172" s="17"/>
      <c r="APP172" s="17"/>
      <c r="APQ172" s="17"/>
      <c r="APR172" s="17"/>
      <c r="APS172" s="17"/>
      <c r="APT172" s="17"/>
      <c r="APU172" s="17"/>
      <c r="APV172" s="17"/>
      <c r="APW172" s="17"/>
      <c r="APX172" s="17"/>
      <c r="APY172" s="17"/>
      <c r="APZ172" s="17"/>
      <c r="AQA172" s="17"/>
      <c r="AQB172" s="17"/>
      <c r="AQC172" s="17"/>
      <c r="AQD172" s="17"/>
      <c r="AQE172" s="17"/>
      <c r="AQF172" s="17"/>
      <c r="AQG172" s="17"/>
      <c r="AQH172" s="17"/>
      <c r="AQI172" s="17"/>
      <c r="AQJ172" s="17"/>
      <c r="AQK172" s="17"/>
      <c r="AQL172" s="17"/>
      <c r="AQM172" s="17"/>
      <c r="AQN172" s="17"/>
      <c r="AQO172" s="17"/>
      <c r="AQP172" s="17"/>
      <c r="AQQ172" s="17"/>
      <c r="AQR172" s="17"/>
      <c r="AQS172" s="17"/>
      <c r="AQT172" s="17"/>
      <c r="AQU172" s="17"/>
      <c r="AQV172" s="17"/>
      <c r="AQW172" s="17"/>
      <c r="AQX172" s="17"/>
      <c r="AQY172" s="17"/>
      <c r="AQZ172" s="17"/>
      <c r="ARA172" s="17"/>
      <c r="ARB172" s="17"/>
      <c r="ARC172" s="17"/>
      <c r="ARD172" s="17"/>
      <c r="ARE172" s="17"/>
      <c r="ARF172" s="17"/>
      <c r="ARG172" s="17"/>
      <c r="ARH172" s="17"/>
      <c r="ARI172" s="17"/>
      <c r="ARJ172" s="17"/>
      <c r="ARK172" s="17"/>
      <c r="ARL172" s="17"/>
      <c r="ARM172" s="17"/>
      <c r="ARN172" s="17"/>
      <c r="ARO172" s="17"/>
      <c r="ARP172" s="17"/>
      <c r="ARQ172" s="17"/>
      <c r="ARR172" s="17"/>
      <c r="ARS172" s="17"/>
      <c r="ART172" s="17"/>
      <c r="ARU172" s="17"/>
      <c r="ARV172" s="17"/>
      <c r="ARW172" s="17"/>
      <c r="ARX172" s="17"/>
      <c r="ARY172" s="17"/>
      <c r="ARZ172" s="17"/>
      <c r="ASA172" s="17"/>
      <c r="ASB172" s="17"/>
      <c r="ASC172" s="17"/>
      <c r="ASD172" s="17"/>
      <c r="ASE172" s="17"/>
      <c r="ASF172" s="17"/>
      <c r="ASG172" s="17"/>
      <c r="ASH172" s="17"/>
      <c r="ASI172" s="17"/>
      <c r="ASJ172" s="17"/>
      <c r="ASK172" s="17"/>
      <c r="ASL172" s="17"/>
      <c r="ASM172" s="17"/>
      <c r="ASN172" s="17"/>
      <c r="ASO172" s="17"/>
      <c r="ASP172" s="17"/>
      <c r="ASQ172" s="17"/>
      <c r="ASR172" s="17"/>
      <c r="ASS172" s="17"/>
      <c r="AST172" s="17"/>
      <c r="ASU172" s="17"/>
      <c r="ASV172" s="17"/>
      <c r="ASW172" s="17"/>
      <c r="ASX172" s="17"/>
      <c r="ASY172" s="17"/>
      <c r="ASZ172" s="17"/>
      <c r="ATA172" s="17"/>
      <c r="ATB172" s="17"/>
      <c r="ATC172" s="17"/>
      <c r="ATD172" s="17"/>
      <c r="ATE172" s="17"/>
      <c r="ATF172" s="17"/>
      <c r="ATG172" s="17"/>
      <c r="ATH172" s="17"/>
      <c r="ATI172" s="17"/>
      <c r="ATJ172" s="17"/>
      <c r="ATK172" s="17"/>
      <c r="ATL172" s="17"/>
      <c r="ATM172" s="17"/>
      <c r="ATN172" s="17"/>
      <c r="ATO172" s="17"/>
      <c r="ATP172" s="17"/>
      <c r="ATQ172" s="17"/>
      <c r="ATR172" s="17"/>
      <c r="ATS172" s="17"/>
      <c r="ATT172" s="17"/>
      <c r="ATU172" s="17"/>
      <c r="ATV172" s="17"/>
      <c r="ATW172" s="17"/>
      <c r="ATX172" s="17"/>
      <c r="ATY172" s="17"/>
      <c r="ATZ172" s="17"/>
      <c r="AUA172" s="17"/>
      <c r="AUB172" s="17"/>
      <c r="AUC172" s="17"/>
      <c r="AUD172" s="17"/>
      <c r="AUE172" s="17"/>
      <c r="AUF172" s="17"/>
      <c r="AUG172" s="17"/>
      <c r="AUH172" s="17"/>
      <c r="AUI172" s="17"/>
      <c r="AUJ172" s="17"/>
      <c r="AUK172" s="17"/>
      <c r="AUL172" s="17"/>
      <c r="AUM172" s="17"/>
      <c r="AUN172" s="17"/>
      <c r="AUO172" s="17"/>
      <c r="AUP172" s="17"/>
      <c r="AUQ172" s="17"/>
      <c r="AUR172" s="17"/>
      <c r="AUS172" s="17"/>
      <c r="AUT172" s="17"/>
      <c r="AUU172" s="17"/>
      <c r="AUV172" s="17"/>
      <c r="AUW172" s="17"/>
      <c r="AUX172" s="17"/>
      <c r="AUY172" s="17"/>
      <c r="AUZ172" s="17"/>
      <c r="AVA172" s="17"/>
      <c r="AVB172" s="17"/>
      <c r="AVC172" s="17"/>
      <c r="AVD172" s="17"/>
      <c r="AVE172" s="17"/>
      <c r="AVF172" s="17"/>
      <c r="AVG172" s="17"/>
      <c r="AVH172" s="17"/>
      <c r="AVI172" s="17"/>
      <c r="AVJ172" s="17"/>
      <c r="AVK172" s="17"/>
      <c r="AVL172" s="17"/>
      <c r="AVM172" s="17"/>
      <c r="AVN172" s="17"/>
      <c r="AVO172" s="17"/>
      <c r="AVP172" s="17"/>
      <c r="AVQ172" s="17"/>
      <c r="AVR172" s="17"/>
      <c r="AVS172" s="17"/>
      <c r="AVT172" s="17"/>
      <c r="AVU172" s="17"/>
      <c r="AVV172" s="17"/>
      <c r="AVW172" s="17"/>
      <c r="AVX172" s="17"/>
      <c r="AVY172" s="17"/>
      <c r="AVZ172" s="17"/>
      <c r="AWA172" s="17"/>
      <c r="AWB172" s="17"/>
      <c r="AWC172" s="17"/>
      <c r="AWD172" s="17"/>
      <c r="AWE172" s="17"/>
      <c r="AWF172" s="17"/>
      <c r="AWG172" s="17"/>
      <c r="AWH172" s="17"/>
      <c r="AWI172" s="17"/>
      <c r="AWJ172" s="17"/>
      <c r="AWK172" s="17"/>
      <c r="AWL172" s="17"/>
      <c r="AWM172" s="17"/>
      <c r="AWN172" s="17"/>
      <c r="AWO172" s="17"/>
      <c r="AWP172" s="17"/>
      <c r="AWQ172" s="17"/>
      <c r="AWR172" s="17"/>
      <c r="AWS172" s="17"/>
      <c r="AWT172" s="17"/>
      <c r="AWU172" s="17"/>
      <c r="AWV172" s="17"/>
      <c r="AWW172" s="17"/>
      <c r="AWX172" s="17"/>
      <c r="AWY172" s="17"/>
      <c r="AWZ172" s="17"/>
      <c r="AXA172" s="17"/>
      <c r="AXB172" s="17"/>
      <c r="AXC172" s="17"/>
      <c r="AXD172" s="17"/>
      <c r="AXE172" s="17"/>
      <c r="AXF172" s="17"/>
      <c r="AXG172" s="17"/>
      <c r="AXH172" s="17"/>
      <c r="AXI172" s="17"/>
      <c r="AXJ172" s="17"/>
      <c r="AXK172" s="17"/>
      <c r="AXL172" s="17"/>
      <c r="AXM172" s="17"/>
      <c r="AXN172" s="17"/>
      <c r="AXO172" s="17"/>
      <c r="AXP172" s="17"/>
      <c r="AXQ172" s="17"/>
      <c r="AXR172" s="17"/>
      <c r="AXS172" s="17"/>
      <c r="AXT172" s="17"/>
      <c r="AXU172" s="17"/>
      <c r="AXV172" s="17"/>
      <c r="AXW172" s="17"/>
      <c r="AXX172" s="17"/>
      <c r="AXY172" s="17"/>
      <c r="AXZ172" s="17"/>
      <c r="AYA172" s="17"/>
      <c r="AYB172" s="17"/>
      <c r="AYC172" s="17"/>
      <c r="AYD172" s="17"/>
      <c r="AYE172" s="17"/>
      <c r="AYF172" s="17"/>
      <c r="AYG172" s="17"/>
      <c r="AYH172" s="17"/>
      <c r="AYI172" s="17"/>
      <c r="AYJ172" s="17"/>
      <c r="AYK172" s="17"/>
      <c r="AYL172" s="17"/>
      <c r="AYM172" s="17"/>
      <c r="AYN172" s="17"/>
      <c r="AYO172" s="17"/>
      <c r="AYP172" s="17"/>
      <c r="AYQ172" s="17"/>
      <c r="AYR172" s="17"/>
      <c r="AYS172" s="17"/>
      <c r="AYT172" s="17"/>
      <c r="AYU172" s="17"/>
      <c r="AYV172" s="17"/>
      <c r="AYW172" s="17"/>
      <c r="AYX172" s="17"/>
      <c r="AYY172" s="17"/>
      <c r="AYZ172" s="17"/>
      <c r="AZA172" s="17"/>
      <c r="AZB172" s="17"/>
      <c r="AZC172" s="17"/>
      <c r="AZD172" s="17"/>
      <c r="AZE172" s="17"/>
      <c r="AZF172" s="17"/>
      <c r="AZG172" s="17"/>
      <c r="AZH172" s="17"/>
      <c r="AZI172" s="17"/>
      <c r="AZJ172" s="17"/>
      <c r="AZK172" s="17"/>
      <c r="AZL172" s="17"/>
      <c r="AZM172" s="17"/>
      <c r="AZN172" s="17"/>
      <c r="AZO172" s="17"/>
      <c r="AZP172" s="17"/>
      <c r="AZQ172" s="17"/>
      <c r="AZR172" s="17"/>
      <c r="AZS172" s="17"/>
      <c r="AZT172" s="17"/>
      <c r="AZU172" s="17"/>
      <c r="AZV172" s="17"/>
      <c r="AZW172" s="17"/>
      <c r="AZX172" s="17"/>
      <c r="AZY172" s="17"/>
      <c r="AZZ172" s="17"/>
      <c r="BAA172" s="17"/>
      <c r="BAB172" s="17"/>
      <c r="BAC172" s="17"/>
      <c r="BAD172" s="17"/>
      <c r="BAE172" s="17"/>
      <c r="BAF172" s="17"/>
      <c r="BAG172" s="17"/>
      <c r="BAH172" s="17"/>
      <c r="BAI172" s="17"/>
      <c r="BAJ172" s="17"/>
      <c r="BAK172" s="17"/>
      <c r="BAL172" s="17"/>
      <c r="BAM172" s="17"/>
      <c r="BAN172" s="17"/>
      <c r="BAO172" s="17"/>
      <c r="BAP172" s="17"/>
      <c r="BAQ172" s="17"/>
      <c r="BAR172" s="17"/>
      <c r="BAS172" s="17"/>
      <c r="BAT172" s="17"/>
      <c r="BAU172" s="17"/>
      <c r="BAV172" s="17"/>
      <c r="BAW172" s="17"/>
      <c r="BAX172" s="17"/>
      <c r="BAY172" s="17"/>
      <c r="BAZ172" s="17"/>
      <c r="BBA172" s="17"/>
      <c r="BBB172" s="17"/>
      <c r="BBC172" s="17"/>
      <c r="BBD172" s="17"/>
      <c r="BBE172" s="17"/>
      <c r="BBF172" s="17"/>
      <c r="BBG172" s="17"/>
      <c r="BBH172" s="17"/>
      <c r="BBI172" s="17"/>
      <c r="BBJ172" s="17"/>
      <c r="BBK172" s="17"/>
      <c r="BBL172" s="17"/>
      <c r="BBM172" s="17"/>
      <c r="BBN172" s="17"/>
      <c r="BBO172" s="17"/>
      <c r="BBP172" s="17"/>
      <c r="BBQ172" s="17"/>
      <c r="BBR172" s="17"/>
      <c r="BBS172" s="17"/>
      <c r="BBT172" s="17"/>
      <c r="BBU172" s="17"/>
      <c r="BBV172" s="17"/>
      <c r="BBW172" s="17"/>
      <c r="BBX172" s="17"/>
      <c r="BBY172" s="17"/>
      <c r="BBZ172" s="17"/>
      <c r="BCA172" s="17"/>
      <c r="BCB172" s="17"/>
      <c r="BCC172" s="17"/>
      <c r="BCD172" s="17"/>
      <c r="BCE172" s="17"/>
      <c r="BCF172" s="17"/>
      <c r="BCG172" s="17"/>
      <c r="BCH172" s="17"/>
      <c r="BCI172" s="17"/>
      <c r="BCJ172" s="17"/>
      <c r="BCK172" s="17"/>
      <c r="BCL172" s="17"/>
      <c r="BCM172" s="17"/>
      <c r="BCN172" s="17"/>
      <c r="BCO172" s="17"/>
      <c r="BCP172" s="17"/>
      <c r="BCQ172" s="17"/>
      <c r="BCR172" s="17"/>
      <c r="BCS172" s="17"/>
      <c r="BCT172" s="17"/>
      <c r="BCU172" s="17"/>
      <c r="BCV172" s="17"/>
      <c r="BCW172" s="17"/>
      <c r="BCX172" s="17"/>
      <c r="BCY172" s="17"/>
      <c r="BCZ172" s="17"/>
      <c r="BDA172" s="17"/>
      <c r="BDB172" s="17"/>
      <c r="BDC172" s="17"/>
      <c r="BDD172" s="17"/>
      <c r="BDE172" s="17"/>
      <c r="BDF172" s="17"/>
      <c r="BDG172" s="17"/>
      <c r="BDH172" s="17"/>
      <c r="BDI172" s="17"/>
      <c r="BDJ172" s="17"/>
      <c r="BDK172" s="17"/>
      <c r="BDL172" s="17"/>
      <c r="BDM172" s="17"/>
      <c r="BDN172" s="17"/>
      <c r="BDO172" s="17"/>
      <c r="BDP172" s="17"/>
      <c r="BDQ172" s="17"/>
      <c r="BDR172" s="17"/>
      <c r="BDS172" s="17"/>
      <c r="BDT172" s="17"/>
      <c r="BDU172" s="17"/>
      <c r="BDV172" s="17"/>
      <c r="BDW172" s="17"/>
      <c r="BDX172" s="17"/>
      <c r="BDY172" s="17"/>
      <c r="BDZ172" s="17"/>
      <c r="BEA172" s="17"/>
      <c r="BEB172" s="17"/>
      <c r="BEC172" s="17"/>
      <c r="BED172" s="17"/>
      <c r="BEE172" s="17"/>
      <c r="BEF172" s="17"/>
      <c r="BEG172" s="17"/>
      <c r="BEH172" s="17"/>
      <c r="BEI172" s="17"/>
      <c r="BEJ172" s="17"/>
      <c r="BEK172" s="17"/>
      <c r="BEL172" s="17"/>
      <c r="BEM172" s="17"/>
      <c r="BEN172" s="17"/>
      <c r="BEO172" s="17"/>
      <c r="BEP172" s="17"/>
      <c r="BEQ172" s="17"/>
      <c r="BER172" s="17"/>
      <c r="BES172" s="17"/>
      <c r="BET172" s="17"/>
      <c r="BEU172" s="17"/>
      <c r="BEV172" s="17"/>
      <c r="BEW172" s="17"/>
      <c r="BEX172" s="17"/>
      <c r="BEY172" s="17"/>
      <c r="BEZ172" s="17"/>
      <c r="BFA172" s="17"/>
      <c r="BFB172" s="17"/>
      <c r="BFC172" s="17"/>
      <c r="BFD172" s="17"/>
      <c r="BFE172" s="17"/>
      <c r="BFF172" s="17"/>
      <c r="BFG172" s="17"/>
      <c r="BFH172" s="17"/>
      <c r="BFI172" s="17"/>
      <c r="BFJ172" s="17"/>
      <c r="BFK172" s="17"/>
      <c r="BFL172" s="17"/>
      <c r="BFM172" s="17"/>
      <c r="BFN172" s="17"/>
      <c r="BFO172" s="17"/>
      <c r="BFP172" s="17"/>
      <c r="BFQ172" s="17"/>
      <c r="BFR172" s="17"/>
      <c r="BFS172" s="17"/>
      <c r="BFT172" s="17"/>
      <c r="BFU172" s="17"/>
      <c r="BFV172" s="17"/>
      <c r="BFW172" s="17"/>
      <c r="BFX172" s="17"/>
      <c r="BFY172" s="17"/>
      <c r="BFZ172" s="17"/>
      <c r="BGA172" s="17"/>
      <c r="BGB172" s="17"/>
      <c r="BGC172" s="17"/>
      <c r="BGD172" s="17"/>
      <c r="BGE172" s="17"/>
      <c r="BGF172" s="17"/>
      <c r="BGG172" s="17"/>
      <c r="BGH172" s="17"/>
      <c r="BGI172" s="17"/>
      <c r="BGJ172" s="17"/>
      <c r="BGK172" s="17"/>
      <c r="BGL172" s="17"/>
      <c r="BGM172" s="17"/>
      <c r="BGN172" s="17"/>
      <c r="BGO172" s="17"/>
      <c r="BGP172" s="17"/>
      <c r="BGQ172" s="17"/>
      <c r="BGR172" s="17"/>
      <c r="BGS172" s="17"/>
      <c r="BGT172" s="17"/>
      <c r="BGU172" s="17"/>
      <c r="BGV172" s="17"/>
      <c r="BGW172" s="17"/>
      <c r="BGX172" s="17"/>
      <c r="BGY172" s="17"/>
      <c r="BGZ172" s="17"/>
      <c r="BHA172" s="17"/>
      <c r="BHB172" s="17"/>
      <c r="BHC172" s="17"/>
      <c r="BHD172" s="17"/>
      <c r="BHE172" s="17"/>
      <c r="BHF172" s="17"/>
      <c r="BHG172" s="17"/>
      <c r="BHH172" s="17"/>
      <c r="BHI172" s="17"/>
      <c r="BHJ172" s="17"/>
      <c r="BHK172" s="17"/>
      <c r="BHL172" s="17"/>
      <c r="BHM172" s="17"/>
      <c r="BHN172" s="17"/>
      <c r="BHO172" s="17"/>
      <c r="BHP172" s="17"/>
      <c r="BHQ172" s="17"/>
      <c r="BHR172" s="17"/>
      <c r="BHS172" s="17"/>
      <c r="BHT172" s="17"/>
      <c r="BHU172" s="17"/>
      <c r="BHV172" s="17"/>
      <c r="BHW172" s="17"/>
      <c r="BHX172" s="17"/>
      <c r="BHY172" s="17"/>
      <c r="BHZ172" s="17"/>
      <c r="BIA172" s="17"/>
      <c r="BIB172" s="17"/>
      <c r="BIC172" s="17"/>
      <c r="BID172" s="17"/>
      <c r="BIE172" s="17"/>
      <c r="BIF172" s="17"/>
      <c r="BIG172" s="17"/>
      <c r="BIH172" s="17"/>
      <c r="BII172" s="17"/>
      <c r="BIJ172" s="17"/>
      <c r="BIK172" s="17"/>
      <c r="BIL172" s="17"/>
      <c r="BIM172" s="17"/>
      <c r="BIN172" s="17"/>
      <c r="BIO172" s="17"/>
      <c r="BIP172" s="17"/>
      <c r="BIQ172" s="17"/>
      <c r="BIR172" s="17"/>
      <c r="BIS172" s="17"/>
      <c r="BIT172" s="17"/>
      <c r="BIU172" s="17"/>
      <c r="BIV172" s="17"/>
      <c r="BIW172" s="17"/>
      <c r="BIX172" s="17"/>
      <c r="BIY172" s="17"/>
      <c r="BIZ172" s="17"/>
      <c r="BJA172" s="17"/>
      <c r="BJB172" s="17"/>
      <c r="BJC172" s="17"/>
      <c r="BJD172" s="17"/>
      <c r="BJE172" s="17"/>
      <c r="BJF172" s="17"/>
      <c r="BJG172" s="17"/>
      <c r="BJH172" s="17"/>
      <c r="BJI172" s="17"/>
      <c r="BJJ172" s="17"/>
      <c r="BJK172" s="17"/>
      <c r="BJL172" s="17"/>
      <c r="BJM172" s="17"/>
      <c r="BJN172" s="17"/>
      <c r="BJO172" s="17"/>
      <c r="BJP172" s="17"/>
      <c r="BJQ172" s="17"/>
      <c r="BJR172" s="17"/>
      <c r="BJS172" s="17"/>
      <c r="BJT172" s="17"/>
      <c r="BJU172" s="17"/>
      <c r="BJV172" s="17"/>
      <c r="BJW172" s="17"/>
      <c r="BJX172" s="17"/>
      <c r="BJY172" s="17"/>
      <c r="BJZ172" s="17"/>
      <c r="BKA172" s="17"/>
      <c r="BKB172" s="17"/>
      <c r="BKC172" s="17"/>
      <c r="BKD172" s="17"/>
      <c r="BKE172" s="17"/>
      <c r="BKF172" s="17"/>
      <c r="BKG172" s="17"/>
      <c r="BKH172" s="17"/>
      <c r="BKI172" s="17"/>
      <c r="BKJ172" s="17"/>
      <c r="BKK172" s="17"/>
      <c r="BKL172" s="17"/>
      <c r="BKM172" s="17"/>
      <c r="BKN172" s="17"/>
      <c r="BKO172" s="17"/>
      <c r="BKP172" s="17"/>
      <c r="BKQ172" s="17"/>
      <c r="BKR172" s="17"/>
      <c r="BKS172" s="17"/>
      <c r="BKT172" s="17"/>
      <c r="BKU172" s="17"/>
      <c r="BKV172" s="17"/>
      <c r="BKW172" s="17"/>
      <c r="BKX172" s="17"/>
      <c r="BKY172" s="17"/>
      <c r="BKZ172" s="17"/>
      <c r="BLA172" s="17"/>
      <c r="BLB172" s="17"/>
      <c r="BLC172" s="17"/>
      <c r="BLD172" s="17"/>
      <c r="BLE172" s="17"/>
      <c r="BLF172" s="17"/>
      <c r="BLG172" s="17"/>
      <c r="BLH172" s="17"/>
      <c r="BLI172" s="17"/>
      <c r="BLJ172" s="17"/>
      <c r="BLK172" s="17"/>
      <c r="BLL172" s="17"/>
      <c r="BLM172" s="17"/>
      <c r="BLN172" s="17"/>
      <c r="BLO172" s="17"/>
      <c r="BLP172" s="17"/>
      <c r="BLQ172" s="17"/>
      <c r="BLR172" s="17"/>
      <c r="BLS172" s="17"/>
      <c r="BLT172" s="17"/>
      <c r="BLU172" s="17"/>
      <c r="BLV172" s="17"/>
      <c r="BLW172" s="17"/>
      <c r="BLX172" s="17"/>
      <c r="BLY172" s="17"/>
      <c r="BLZ172" s="17"/>
      <c r="BMA172" s="17"/>
      <c r="BMB172" s="17"/>
      <c r="BMC172" s="17"/>
      <c r="BMD172" s="17"/>
      <c r="BME172" s="17"/>
      <c r="BMF172" s="17"/>
      <c r="BMG172" s="17"/>
      <c r="BMH172" s="17"/>
      <c r="BMI172" s="17"/>
      <c r="BMJ172" s="17"/>
      <c r="BMK172" s="17"/>
      <c r="BML172" s="17"/>
      <c r="BMM172" s="17"/>
      <c r="BMN172" s="17"/>
      <c r="BMO172" s="17"/>
      <c r="BMP172" s="17"/>
      <c r="BMQ172" s="17"/>
      <c r="BMR172" s="17"/>
      <c r="BMS172" s="17"/>
      <c r="BMT172" s="17"/>
      <c r="BMU172" s="17"/>
      <c r="BMV172" s="17"/>
      <c r="BMW172" s="17"/>
      <c r="BMX172" s="17"/>
      <c r="BMY172" s="17"/>
      <c r="BMZ172" s="17"/>
      <c r="BNA172" s="17"/>
      <c r="BNB172" s="17"/>
      <c r="BNC172" s="17"/>
      <c r="BND172" s="17"/>
      <c r="BNE172" s="17"/>
      <c r="BNF172" s="17"/>
      <c r="BNG172" s="17"/>
      <c r="BNH172" s="17"/>
      <c r="BNI172" s="17"/>
      <c r="BNJ172" s="17"/>
      <c r="BNK172" s="17"/>
      <c r="BNL172" s="17"/>
      <c r="BNM172" s="17"/>
      <c r="BNN172" s="17"/>
      <c r="BNO172" s="17"/>
      <c r="BNP172" s="17"/>
      <c r="BNQ172" s="17"/>
      <c r="BNR172" s="17"/>
      <c r="BNS172" s="17"/>
      <c r="BNT172" s="17"/>
      <c r="BNU172" s="17"/>
      <c r="BNV172" s="17"/>
      <c r="BNW172" s="17"/>
      <c r="BNX172" s="17"/>
      <c r="BNY172" s="17"/>
      <c r="BNZ172" s="17"/>
      <c r="BOA172" s="17"/>
      <c r="BOB172" s="17"/>
      <c r="BOC172" s="17"/>
      <c r="BOD172" s="17"/>
      <c r="BOE172" s="17"/>
      <c r="BOF172" s="17"/>
      <c r="BOG172" s="17"/>
      <c r="BOH172" s="17"/>
      <c r="BOI172" s="17"/>
      <c r="BOJ172" s="17"/>
      <c r="BOK172" s="17"/>
      <c r="BOL172" s="17"/>
      <c r="BOM172" s="17"/>
      <c r="BON172" s="17"/>
      <c r="BOO172" s="17"/>
      <c r="BOP172" s="17"/>
      <c r="BOQ172" s="17"/>
      <c r="BOR172" s="17"/>
      <c r="BOS172" s="17"/>
      <c r="BOT172" s="17"/>
      <c r="BOU172" s="17"/>
      <c r="BOV172" s="17"/>
      <c r="BOW172" s="17"/>
      <c r="BOX172" s="17"/>
      <c r="BOY172" s="17"/>
      <c r="BOZ172" s="17"/>
      <c r="BPA172" s="17"/>
      <c r="BPB172" s="17"/>
      <c r="BPC172" s="17"/>
      <c r="BPD172" s="17"/>
      <c r="BPE172" s="17"/>
      <c r="BPF172" s="17"/>
      <c r="BPG172" s="17"/>
      <c r="BPH172" s="17"/>
      <c r="BPI172" s="17"/>
      <c r="BPJ172" s="17"/>
      <c r="BPK172" s="17"/>
      <c r="BPL172" s="17"/>
      <c r="BPM172" s="17"/>
      <c r="BPN172" s="17"/>
      <c r="BPO172" s="17"/>
      <c r="BPP172" s="17"/>
      <c r="BPQ172" s="17"/>
      <c r="BPR172" s="17"/>
      <c r="BPS172" s="17"/>
      <c r="BPT172" s="17"/>
      <c r="BPU172" s="17"/>
      <c r="BPV172" s="17"/>
      <c r="BPW172" s="17"/>
      <c r="BPX172" s="17"/>
      <c r="BPY172" s="17"/>
      <c r="BPZ172" s="17"/>
      <c r="BQA172" s="17"/>
      <c r="BQB172" s="17"/>
      <c r="BQC172" s="17"/>
      <c r="BQD172" s="17"/>
      <c r="BQE172" s="17"/>
      <c r="BQF172" s="17"/>
      <c r="BQG172" s="17"/>
      <c r="BQH172" s="17"/>
      <c r="BQI172" s="17"/>
      <c r="BQJ172" s="17"/>
      <c r="BQK172" s="17"/>
      <c r="BQL172" s="17"/>
      <c r="BQM172" s="17"/>
      <c r="BQN172" s="17"/>
      <c r="BQO172" s="17"/>
      <c r="BQP172" s="17"/>
      <c r="BQQ172" s="17"/>
      <c r="BQR172" s="17"/>
      <c r="BQS172" s="17"/>
      <c r="BQT172" s="17"/>
      <c r="BQU172" s="17"/>
      <c r="BQV172" s="17"/>
      <c r="BQW172" s="17"/>
      <c r="BQX172" s="17"/>
      <c r="BQY172" s="17"/>
      <c r="BQZ172" s="17"/>
      <c r="BRA172" s="17"/>
      <c r="BRB172" s="17"/>
      <c r="BRC172" s="17"/>
      <c r="BRD172" s="17"/>
      <c r="BRE172" s="17"/>
      <c r="BRF172" s="17"/>
      <c r="BRG172" s="17"/>
      <c r="BRH172" s="17"/>
      <c r="BRI172" s="17"/>
      <c r="BRJ172" s="17"/>
      <c r="BRK172" s="17"/>
      <c r="BRL172" s="17"/>
      <c r="BRM172" s="17"/>
      <c r="BRN172" s="17"/>
      <c r="BRO172" s="17"/>
      <c r="BRP172" s="17"/>
      <c r="BRQ172" s="17"/>
      <c r="BRR172" s="17"/>
      <c r="BRS172" s="17"/>
      <c r="BRT172" s="17"/>
      <c r="BRU172" s="17"/>
      <c r="BRV172" s="17"/>
      <c r="BRW172" s="17"/>
      <c r="BRX172" s="17"/>
      <c r="BRY172" s="17"/>
      <c r="BRZ172" s="17"/>
      <c r="BSA172" s="17"/>
      <c r="BSB172" s="17"/>
      <c r="BSC172" s="17"/>
      <c r="BSD172" s="17"/>
      <c r="BSE172" s="17"/>
      <c r="BSF172" s="17"/>
      <c r="BSG172" s="17"/>
      <c r="BSH172" s="17"/>
      <c r="BSI172" s="17"/>
      <c r="BSJ172" s="17"/>
      <c r="BSK172" s="17"/>
      <c r="BSL172" s="17"/>
      <c r="BSM172" s="17"/>
      <c r="BSN172" s="17"/>
      <c r="BSO172" s="17"/>
      <c r="BSP172" s="17"/>
      <c r="BSQ172" s="17"/>
      <c r="BSR172" s="17"/>
      <c r="BSS172" s="17"/>
      <c r="BST172" s="17"/>
      <c r="BSU172" s="17"/>
      <c r="BSV172" s="17"/>
      <c r="BSW172" s="17"/>
      <c r="BSX172" s="17"/>
      <c r="BSY172" s="17"/>
      <c r="BSZ172" s="17"/>
      <c r="BTA172" s="17"/>
      <c r="BTB172" s="17"/>
      <c r="BTC172" s="17"/>
      <c r="BTD172" s="17"/>
      <c r="BTE172" s="17"/>
      <c r="BTF172" s="17"/>
      <c r="BTG172" s="17"/>
      <c r="BTH172" s="17"/>
      <c r="BTI172" s="17"/>
      <c r="BTJ172" s="17"/>
      <c r="BTK172" s="17"/>
      <c r="BTL172" s="17"/>
      <c r="BTM172" s="17"/>
      <c r="BTN172" s="17"/>
      <c r="BTO172" s="17"/>
      <c r="BTP172" s="17"/>
      <c r="BTQ172" s="17"/>
      <c r="BTR172" s="17"/>
      <c r="BTS172" s="17"/>
      <c r="BTT172" s="17"/>
      <c r="BTU172" s="17"/>
      <c r="BTV172" s="17"/>
      <c r="BTW172" s="17"/>
      <c r="BTX172" s="17"/>
      <c r="BTY172" s="17"/>
      <c r="BTZ172" s="17"/>
      <c r="BUA172" s="17"/>
      <c r="BUB172" s="17"/>
      <c r="BUC172" s="17"/>
      <c r="BUD172" s="17"/>
      <c r="BUE172" s="17"/>
      <c r="BUF172" s="17"/>
      <c r="BUG172" s="17"/>
      <c r="BUH172" s="17"/>
      <c r="BUI172" s="17"/>
      <c r="BUJ172" s="17"/>
      <c r="BUK172" s="17"/>
      <c r="BUL172" s="17"/>
      <c r="BUM172" s="17"/>
      <c r="BUN172" s="17"/>
      <c r="BUO172" s="17"/>
      <c r="BUP172" s="17"/>
      <c r="BUQ172" s="17"/>
      <c r="BUR172" s="17"/>
      <c r="BUS172" s="17"/>
      <c r="BUT172" s="17"/>
      <c r="BUU172" s="17"/>
      <c r="BUV172" s="17"/>
      <c r="BUW172" s="17"/>
      <c r="BUX172" s="17"/>
      <c r="BUY172" s="17"/>
      <c r="BUZ172" s="17"/>
      <c r="BVA172" s="17"/>
      <c r="BVB172" s="17"/>
      <c r="BVC172" s="17"/>
      <c r="BVD172" s="17"/>
      <c r="BVE172" s="17"/>
      <c r="BVF172" s="17"/>
      <c r="BVG172" s="17"/>
      <c r="BVH172" s="17"/>
      <c r="BVI172" s="17"/>
      <c r="BVJ172" s="17"/>
      <c r="BVK172" s="17"/>
      <c r="BVL172" s="17"/>
      <c r="BVM172" s="17"/>
      <c r="BVN172" s="17"/>
      <c r="BVO172" s="17"/>
      <c r="BVP172" s="17"/>
      <c r="BVQ172" s="17"/>
      <c r="BVR172" s="17"/>
      <c r="BVS172" s="17"/>
      <c r="BVT172" s="17"/>
      <c r="BVU172" s="17"/>
      <c r="BVV172" s="17"/>
      <c r="BVW172" s="17"/>
      <c r="BVX172" s="17"/>
      <c r="BVY172" s="17"/>
      <c r="BVZ172" s="17"/>
      <c r="BWA172" s="17"/>
      <c r="BWB172" s="17"/>
      <c r="BWC172" s="17"/>
      <c r="BWD172" s="17"/>
      <c r="BWE172" s="17"/>
      <c r="BWF172" s="17"/>
      <c r="BWG172" s="17"/>
      <c r="BWH172" s="17"/>
      <c r="BWI172" s="17"/>
      <c r="BWJ172" s="17"/>
      <c r="BWK172" s="17"/>
      <c r="BWL172" s="17"/>
      <c r="BWM172" s="17"/>
      <c r="BWN172" s="17"/>
      <c r="BWO172" s="17"/>
      <c r="BWP172" s="17"/>
      <c r="BWQ172" s="17"/>
      <c r="BWR172" s="17"/>
      <c r="BWS172" s="17"/>
      <c r="BWT172" s="17"/>
      <c r="BWU172" s="17"/>
      <c r="BWV172" s="17"/>
      <c r="BWW172" s="17"/>
      <c r="BWX172" s="17"/>
      <c r="BWY172" s="17"/>
      <c r="BWZ172" s="17"/>
      <c r="BXA172" s="17"/>
      <c r="BXB172" s="17"/>
      <c r="BXC172" s="17"/>
      <c r="BXD172" s="17"/>
      <c r="BXE172" s="17"/>
      <c r="BXF172" s="17"/>
      <c r="BXG172" s="17"/>
      <c r="BXH172" s="17"/>
      <c r="BXI172" s="17"/>
      <c r="BXJ172" s="17"/>
      <c r="BXK172" s="17"/>
      <c r="BXL172" s="17"/>
      <c r="BXM172" s="17"/>
      <c r="BXN172" s="17"/>
      <c r="BXO172" s="17"/>
      <c r="BXP172" s="17"/>
      <c r="BXQ172" s="17"/>
      <c r="BXR172" s="17"/>
      <c r="BXS172" s="17"/>
      <c r="BXT172" s="17"/>
      <c r="BXU172" s="17"/>
      <c r="BXV172" s="17"/>
      <c r="BXW172" s="17"/>
      <c r="BXX172" s="17"/>
      <c r="BXY172" s="17"/>
      <c r="BXZ172" s="17"/>
      <c r="BYA172" s="17"/>
      <c r="BYB172" s="17"/>
      <c r="BYC172" s="17"/>
      <c r="BYD172" s="17"/>
      <c r="BYE172" s="17"/>
      <c r="BYF172" s="17"/>
      <c r="BYG172" s="17"/>
      <c r="BYH172" s="17"/>
      <c r="BYI172" s="17"/>
      <c r="BYJ172" s="17"/>
      <c r="BYK172" s="17"/>
      <c r="BYL172" s="17"/>
      <c r="BYM172" s="17"/>
      <c r="BYN172" s="17"/>
      <c r="BYO172" s="17"/>
      <c r="BYP172" s="17"/>
      <c r="BYQ172" s="17"/>
      <c r="BYR172" s="17"/>
      <c r="BYS172" s="17"/>
      <c r="BYT172" s="17"/>
      <c r="BYU172" s="17"/>
      <c r="BYV172" s="17"/>
      <c r="BYW172" s="17"/>
      <c r="BYX172" s="17"/>
      <c r="BYY172" s="17"/>
      <c r="BYZ172" s="17"/>
      <c r="BZA172" s="17"/>
      <c r="BZB172" s="17"/>
      <c r="BZC172" s="17"/>
      <c r="BZD172" s="17"/>
      <c r="BZE172" s="17"/>
      <c r="BZF172" s="17"/>
      <c r="BZG172" s="17"/>
      <c r="BZH172" s="17"/>
      <c r="BZI172" s="17"/>
      <c r="BZJ172" s="17"/>
      <c r="BZK172" s="17"/>
      <c r="BZL172" s="17"/>
      <c r="BZM172" s="17"/>
      <c r="BZN172" s="17"/>
      <c r="BZO172" s="17"/>
      <c r="BZP172" s="17"/>
      <c r="BZQ172" s="17"/>
      <c r="BZR172" s="17"/>
      <c r="BZS172" s="17"/>
      <c r="BZT172" s="17"/>
      <c r="BZU172" s="17"/>
      <c r="BZV172" s="17"/>
      <c r="BZW172" s="17"/>
      <c r="BZX172" s="17"/>
      <c r="BZY172" s="17"/>
      <c r="BZZ172" s="17"/>
      <c r="CAA172" s="17"/>
      <c r="CAB172" s="17"/>
      <c r="CAC172" s="17"/>
      <c r="CAD172" s="17"/>
      <c r="CAE172" s="17"/>
      <c r="CAF172" s="17"/>
      <c r="CAG172" s="17"/>
      <c r="CAH172" s="17"/>
      <c r="CAI172" s="17"/>
      <c r="CAJ172" s="17"/>
      <c r="CAK172" s="17"/>
      <c r="CAL172" s="17"/>
      <c r="CAM172" s="17"/>
      <c r="CAN172" s="17"/>
      <c r="CAO172" s="17"/>
      <c r="CAP172" s="17"/>
      <c r="CAQ172" s="17"/>
      <c r="CAR172" s="17"/>
      <c r="CAS172" s="17"/>
      <c r="CAT172" s="17"/>
      <c r="CAU172" s="17"/>
      <c r="CAV172" s="17"/>
      <c r="CAW172" s="17"/>
      <c r="CAX172" s="17"/>
      <c r="CAY172" s="17"/>
      <c r="CAZ172" s="17"/>
      <c r="CBA172" s="17"/>
      <c r="CBB172" s="17"/>
      <c r="CBC172" s="17"/>
      <c r="CBD172" s="17"/>
      <c r="CBE172" s="17"/>
      <c r="CBF172" s="17"/>
      <c r="CBG172" s="17"/>
      <c r="CBH172" s="17"/>
      <c r="CBI172" s="17"/>
      <c r="CBJ172" s="17"/>
      <c r="CBK172" s="17"/>
      <c r="CBL172" s="17"/>
      <c r="CBM172" s="17"/>
      <c r="CBN172" s="17"/>
      <c r="CBO172" s="17"/>
      <c r="CBP172" s="17"/>
      <c r="CBQ172" s="17"/>
      <c r="CBR172" s="17"/>
      <c r="CBS172" s="17"/>
      <c r="CBT172" s="17"/>
      <c r="CBU172" s="17"/>
      <c r="CBV172" s="17"/>
      <c r="CBW172" s="17"/>
      <c r="CBX172" s="17"/>
      <c r="CBY172" s="17"/>
      <c r="CBZ172" s="17"/>
      <c r="CCA172" s="17"/>
      <c r="CCB172" s="17"/>
      <c r="CCC172" s="17"/>
      <c r="CCD172" s="17"/>
      <c r="CCE172" s="17"/>
      <c r="CCF172" s="17"/>
      <c r="CCG172" s="17"/>
      <c r="CCH172" s="17"/>
      <c r="CCI172" s="17"/>
      <c r="CCJ172" s="17"/>
      <c r="CCK172" s="17"/>
      <c r="CCL172" s="17"/>
      <c r="CCM172" s="17"/>
      <c r="CCN172" s="17"/>
      <c r="CCO172" s="17"/>
      <c r="CCP172" s="17"/>
      <c r="CCQ172" s="17"/>
      <c r="CCR172" s="17"/>
      <c r="CCS172" s="17"/>
      <c r="CCT172" s="17"/>
      <c r="CCU172" s="17"/>
      <c r="CCV172" s="17"/>
      <c r="CCW172" s="17"/>
      <c r="CCX172" s="17"/>
      <c r="CCY172" s="17"/>
      <c r="CCZ172" s="17"/>
      <c r="CDA172" s="17"/>
      <c r="CDB172" s="17"/>
      <c r="CDC172" s="17"/>
      <c r="CDD172" s="17"/>
      <c r="CDE172" s="17"/>
      <c r="CDF172" s="17"/>
      <c r="CDG172" s="17"/>
      <c r="CDH172" s="17"/>
      <c r="CDI172" s="17"/>
      <c r="CDJ172" s="17"/>
      <c r="CDK172" s="17"/>
      <c r="CDL172" s="17"/>
      <c r="CDM172" s="17"/>
      <c r="CDN172" s="17"/>
      <c r="CDO172" s="17"/>
      <c r="CDP172" s="17"/>
      <c r="CDQ172" s="17"/>
      <c r="CDR172" s="17"/>
      <c r="CDS172" s="17"/>
      <c r="CDT172" s="17"/>
      <c r="CDU172" s="17"/>
    </row>
    <row r="173">
      <c r="A173" s="14" t="s">
        <v>4106</v>
      </c>
      <c r="B173" s="14" t="s">
        <v>4107</v>
      </c>
      <c r="C173" s="14" t="s">
        <v>3103</v>
      </c>
      <c r="D173" s="14" t="s">
        <v>4108</v>
      </c>
      <c r="E173" s="14" t="s">
        <v>4109</v>
      </c>
      <c r="F173" s="14" t="s">
        <v>2835</v>
      </c>
      <c r="I173" s="14" t="s">
        <v>4110</v>
      </c>
      <c r="J173" s="14" t="s">
        <v>2618</v>
      </c>
      <c r="K173" s="14" t="s">
        <v>2619</v>
      </c>
      <c r="L173" s="17"/>
      <c r="M173" s="17"/>
      <c r="N173" s="14" t="s">
        <v>21</v>
      </c>
      <c r="O173" s="14" t="s">
        <v>21</v>
      </c>
      <c r="P173" s="21" t="s">
        <v>2620</v>
      </c>
      <c r="Q173" s="16">
        <v>11.0</v>
      </c>
      <c r="R173" s="16">
        <v>4112786.0</v>
      </c>
      <c r="S173" s="16">
        <v>4112786.0</v>
      </c>
      <c r="T173" s="14" t="s">
        <v>2631</v>
      </c>
      <c r="U173" s="14" t="s">
        <v>2622</v>
      </c>
      <c r="V173" s="14" t="s">
        <v>4111</v>
      </c>
      <c r="W173" s="14" t="s">
        <v>4112</v>
      </c>
      <c r="Z173" s="17"/>
      <c r="AA173" s="17"/>
      <c r="AB173" s="17"/>
      <c r="AC173" s="17"/>
      <c r="AD173" s="16">
        <v>34.0</v>
      </c>
      <c r="AE173" s="22">
        <v>45638.0</v>
      </c>
      <c r="AF173" s="17"/>
      <c r="AG173" s="14" t="s">
        <v>2876</v>
      </c>
      <c r="AI173" s="17"/>
      <c r="AJ173" s="17"/>
      <c r="AK173" s="17"/>
      <c r="AL173" s="16">
        <v>73.0</v>
      </c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4" t="s">
        <v>4113</v>
      </c>
      <c r="BB173" s="17"/>
      <c r="BC173" s="17"/>
      <c r="BD173" s="17"/>
      <c r="BE173" s="17"/>
      <c r="BF173" s="17"/>
      <c r="BG173" s="16">
        <v>1.0</v>
      </c>
      <c r="BH173" s="17"/>
      <c r="BI173" s="14" t="s">
        <v>2565</v>
      </c>
      <c r="BJ173" s="14" t="s">
        <v>2566</v>
      </c>
      <c r="BK173" s="17"/>
      <c r="BL173" s="17"/>
      <c r="BM173" s="16">
        <v>1.13333333</v>
      </c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4" t="s">
        <v>4114</v>
      </c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  <c r="KL173" s="17"/>
      <c r="KM173" s="17"/>
      <c r="KN173" s="17"/>
      <c r="KO173" s="17"/>
      <c r="KP173" s="17"/>
      <c r="KQ173" s="17"/>
      <c r="KR173" s="17"/>
      <c r="KS173" s="17"/>
      <c r="KT173" s="17"/>
      <c r="KU173" s="17"/>
      <c r="KV173" s="17"/>
      <c r="KW173" s="17"/>
      <c r="KX173" s="17"/>
      <c r="KY173" s="17"/>
      <c r="KZ173" s="17"/>
      <c r="LA173" s="17"/>
      <c r="LB173" s="17"/>
      <c r="LC173" s="17"/>
      <c r="LD173" s="17"/>
      <c r="LE173" s="17"/>
      <c r="LF173" s="17"/>
      <c r="LG173" s="17"/>
      <c r="LH173" s="17"/>
      <c r="LI173" s="17"/>
      <c r="LJ173" s="17"/>
      <c r="LK173" s="17"/>
      <c r="LL173" s="17"/>
      <c r="LM173" s="17"/>
      <c r="LN173" s="17"/>
      <c r="LO173" s="17"/>
      <c r="LP173" s="17"/>
      <c r="LQ173" s="17"/>
      <c r="LR173" s="17"/>
      <c r="LS173" s="17"/>
      <c r="LT173" s="17"/>
      <c r="LU173" s="17"/>
      <c r="LV173" s="17"/>
      <c r="LW173" s="17"/>
      <c r="LX173" s="17"/>
      <c r="LY173" s="17"/>
      <c r="LZ173" s="17"/>
      <c r="MA173" s="17"/>
      <c r="MB173" s="17"/>
      <c r="MC173" s="17"/>
      <c r="MD173" s="17"/>
      <c r="ME173" s="17"/>
      <c r="MF173" s="17"/>
      <c r="MG173" s="17"/>
      <c r="MH173" s="17"/>
      <c r="MI173" s="17"/>
      <c r="MJ173" s="17"/>
      <c r="MK173" s="17"/>
      <c r="ML173" s="17"/>
      <c r="MM173" s="17"/>
      <c r="MN173" s="17"/>
      <c r="MO173" s="17"/>
      <c r="MP173" s="17"/>
      <c r="MQ173" s="17"/>
      <c r="MR173" s="17"/>
      <c r="MS173" s="17"/>
      <c r="MT173" s="17"/>
      <c r="MU173" s="17"/>
      <c r="MV173" s="17"/>
      <c r="MW173" s="17"/>
      <c r="MX173" s="17"/>
      <c r="MY173" s="17"/>
      <c r="MZ173" s="17"/>
      <c r="NA173" s="17"/>
      <c r="NB173" s="17"/>
      <c r="NC173" s="17"/>
      <c r="ND173" s="17"/>
      <c r="NE173" s="17"/>
      <c r="NF173" s="17"/>
      <c r="NG173" s="17"/>
      <c r="NH173" s="17"/>
      <c r="NI173" s="17"/>
      <c r="NJ173" s="17"/>
      <c r="NK173" s="17"/>
      <c r="NL173" s="17"/>
      <c r="NM173" s="17"/>
      <c r="NN173" s="17"/>
      <c r="NO173" s="17"/>
      <c r="NP173" s="17"/>
      <c r="NQ173" s="17"/>
      <c r="NR173" s="17"/>
      <c r="NS173" s="17"/>
      <c r="NT173" s="17"/>
      <c r="NU173" s="17"/>
      <c r="NV173" s="17"/>
      <c r="NW173" s="17"/>
      <c r="NX173" s="17"/>
      <c r="NY173" s="17"/>
      <c r="NZ173" s="17"/>
      <c r="OA173" s="17"/>
      <c r="OB173" s="17"/>
      <c r="OC173" s="17"/>
      <c r="OD173" s="17"/>
      <c r="OE173" s="17"/>
      <c r="OF173" s="17"/>
      <c r="OG173" s="17"/>
      <c r="OH173" s="17"/>
      <c r="OI173" s="17"/>
      <c r="OJ173" s="17"/>
      <c r="OK173" s="17"/>
      <c r="OL173" s="17"/>
      <c r="OM173" s="17"/>
      <c r="ON173" s="17"/>
      <c r="OO173" s="17"/>
      <c r="OP173" s="17"/>
      <c r="OQ173" s="17"/>
      <c r="OR173" s="17"/>
      <c r="OS173" s="17"/>
      <c r="OT173" s="17"/>
      <c r="OU173" s="17"/>
      <c r="OV173" s="17"/>
      <c r="OW173" s="17"/>
      <c r="OX173" s="17"/>
      <c r="OY173" s="17"/>
      <c r="OZ173" s="17"/>
      <c r="PA173" s="17"/>
      <c r="PB173" s="17"/>
      <c r="PC173" s="17"/>
      <c r="PD173" s="17"/>
      <c r="PE173" s="17"/>
      <c r="PF173" s="17"/>
      <c r="PG173" s="17"/>
      <c r="PH173" s="17"/>
      <c r="PI173" s="17"/>
      <c r="PJ173" s="17"/>
      <c r="PK173" s="17"/>
      <c r="PL173" s="17"/>
      <c r="PM173" s="17"/>
      <c r="PN173" s="17"/>
      <c r="PO173" s="17"/>
      <c r="PP173" s="17"/>
      <c r="PQ173" s="17"/>
      <c r="PR173" s="17"/>
      <c r="PS173" s="17"/>
      <c r="PT173" s="17"/>
      <c r="PU173" s="17"/>
      <c r="PV173" s="17"/>
      <c r="PW173" s="17"/>
      <c r="PX173" s="17"/>
      <c r="PY173" s="17"/>
      <c r="PZ173" s="17"/>
      <c r="QA173" s="17"/>
      <c r="QB173" s="17"/>
      <c r="QC173" s="17"/>
      <c r="QD173" s="17"/>
      <c r="QE173" s="17"/>
      <c r="QF173" s="17"/>
      <c r="QG173" s="17"/>
      <c r="QH173" s="17"/>
      <c r="QI173" s="17"/>
      <c r="QJ173" s="17"/>
      <c r="QK173" s="17"/>
      <c r="QL173" s="17"/>
      <c r="QM173" s="17"/>
      <c r="QN173" s="17"/>
      <c r="QO173" s="17"/>
      <c r="QP173" s="17"/>
      <c r="QQ173" s="17"/>
      <c r="QR173" s="17"/>
      <c r="QS173" s="17"/>
      <c r="QT173" s="17"/>
      <c r="QU173" s="17"/>
      <c r="QV173" s="17"/>
      <c r="QW173" s="17"/>
      <c r="QX173" s="17"/>
      <c r="QY173" s="17"/>
      <c r="QZ173" s="17"/>
      <c r="RA173" s="17"/>
      <c r="RB173" s="17"/>
      <c r="RC173" s="17"/>
      <c r="RD173" s="17"/>
      <c r="RE173" s="17"/>
      <c r="RF173" s="17"/>
      <c r="RG173" s="17"/>
      <c r="RH173" s="17"/>
      <c r="RI173" s="17"/>
      <c r="RJ173" s="17"/>
      <c r="RK173" s="17"/>
      <c r="RL173" s="17"/>
      <c r="RM173" s="17"/>
      <c r="RN173" s="17"/>
      <c r="RO173" s="17"/>
      <c r="RP173" s="17"/>
      <c r="RQ173" s="17"/>
      <c r="RR173" s="17"/>
      <c r="RS173" s="17"/>
      <c r="RT173" s="17"/>
      <c r="RU173" s="17"/>
      <c r="RV173" s="17"/>
      <c r="RW173" s="17"/>
      <c r="RX173" s="17"/>
      <c r="RY173" s="17"/>
      <c r="RZ173" s="17"/>
      <c r="SA173" s="17"/>
      <c r="SB173" s="17"/>
      <c r="SC173" s="17"/>
      <c r="SD173" s="17"/>
      <c r="SE173" s="17"/>
      <c r="SF173" s="17"/>
      <c r="SG173" s="17"/>
      <c r="SH173" s="17"/>
      <c r="SI173" s="17"/>
      <c r="SJ173" s="17"/>
      <c r="SK173" s="17"/>
      <c r="SL173" s="17"/>
      <c r="SM173" s="17"/>
      <c r="SN173" s="17"/>
      <c r="SO173" s="17"/>
      <c r="SP173" s="17"/>
      <c r="SQ173" s="17"/>
      <c r="SR173" s="17"/>
      <c r="SS173" s="17"/>
      <c r="ST173" s="17"/>
      <c r="SU173" s="17"/>
      <c r="SV173" s="17"/>
      <c r="SW173" s="17"/>
      <c r="SX173" s="17"/>
      <c r="SY173" s="17"/>
      <c r="SZ173" s="17"/>
      <c r="TA173" s="17"/>
      <c r="TB173" s="17"/>
      <c r="TC173" s="17"/>
      <c r="TD173" s="17"/>
      <c r="TE173" s="17"/>
      <c r="TF173" s="17"/>
      <c r="TG173" s="17"/>
      <c r="TH173" s="17"/>
      <c r="TI173" s="17"/>
      <c r="TJ173" s="17"/>
      <c r="TK173" s="17"/>
      <c r="TL173" s="17"/>
      <c r="TM173" s="17"/>
      <c r="TN173" s="17"/>
      <c r="TO173" s="17"/>
      <c r="TP173" s="17"/>
      <c r="TQ173" s="17"/>
      <c r="TR173" s="17"/>
      <c r="TS173" s="17"/>
      <c r="TT173" s="17"/>
      <c r="TU173" s="17"/>
      <c r="TV173" s="17"/>
      <c r="TW173" s="17"/>
      <c r="TX173" s="17"/>
      <c r="TY173" s="17"/>
      <c r="TZ173" s="17"/>
      <c r="UA173" s="17"/>
      <c r="UB173" s="17"/>
      <c r="UC173" s="17"/>
      <c r="UD173" s="17"/>
      <c r="UE173" s="17"/>
      <c r="UF173" s="17"/>
      <c r="UG173" s="17"/>
      <c r="UH173" s="17"/>
      <c r="UI173" s="17"/>
      <c r="UJ173" s="17"/>
      <c r="UK173" s="17"/>
      <c r="UL173" s="17"/>
      <c r="UM173" s="17"/>
      <c r="UN173" s="17"/>
      <c r="UO173" s="17"/>
      <c r="UP173" s="17"/>
      <c r="UQ173" s="17"/>
      <c r="UR173" s="17"/>
      <c r="US173" s="17"/>
      <c r="UT173" s="17"/>
      <c r="UU173" s="17"/>
      <c r="UV173" s="17"/>
      <c r="UW173" s="17"/>
      <c r="UX173" s="17"/>
      <c r="UY173" s="17"/>
      <c r="UZ173" s="17"/>
      <c r="VA173" s="17"/>
      <c r="VB173" s="17"/>
      <c r="VC173" s="17"/>
      <c r="VD173" s="17"/>
      <c r="VE173" s="17"/>
      <c r="VF173" s="17"/>
      <c r="VG173" s="17"/>
      <c r="VH173" s="17"/>
      <c r="VI173" s="17"/>
      <c r="VJ173" s="17"/>
      <c r="VK173" s="17"/>
      <c r="VL173" s="17"/>
      <c r="VM173" s="17"/>
      <c r="VN173" s="17"/>
      <c r="VO173" s="17"/>
      <c r="VP173" s="17"/>
      <c r="VQ173" s="17"/>
      <c r="VR173" s="17"/>
      <c r="VS173" s="17"/>
      <c r="VT173" s="17"/>
      <c r="VU173" s="17"/>
      <c r="VV173" s="17"/>
      <c r="VW173" s="17"/>
      <c r="VX173" s="17"/>
      <c r="VY173" s="17"/>
      <c r="VZ173" s="17"/>
      <c r="WA173" s="17"/>
      <c r="WB173" s="17"/>
      <c r="WC173" s="17"/>
      <c r="WD173" s="17"/>
      <c r="WE173" s="17"/>
      <c r="WF173" s="17"/>
      <c r="WG173" s="17"/>
      <c r="WH173" s="17"/>
      <c r="WI173" s="17"/>
      <c r="WJ173" s="17"/>
      <c r="WK173" s="17"/>
      <c r="WL173" s="17"/>
      <c r="WM173" s="17"/>
      <c r="WN173" s="17"/>
      <c r="WO173" s="17"/>
      <c r="WP173" s="17"/>
      <c r="WQ173" s="17"/>
      <c r="WR173" s="17"/>
      <c r="WS173" s="17"/>
      <c r="WT173" s="17"/>
      <c r="WU173" s="17"/>
      <c r="WV173" s="17"/>
      <c r="WW173" s="17"/>
      <c r="WX173" s="17"/>
      <c r="WY173" s="17"/>
      <c r="WZ173" s="17"/>
      <c r="XA173" s="17"/>
      <c r="XB173" s="17"/>
      <c r="XC173" s="17"/>
      <c r="XD173" s="17"/>
      <c r="XE173" s="17"/>
      <c r="XF173" s="17"/>
      <c r="XG173" s="17"/>
      <c r="XH173" s="17"/>
      <c r="XI173" s="17"/>
      <c r="XJ173" s="17"/>
      <c r="XK173" s="17"/>
      <c r="XL173" s="17"/>
      <c r="XM173" s="17"/>
      <c r="XN173" s="17"/>
      <c r="XO173" s="17"/>
      <c r="XP173" s="17"/>
      <c r="XQ173" s="17"/>
      <c r="XR173" s="17"/>
      <c r="XS173" s="17"/>
      <c r="XT173" s="17"/>
      <c r="XU173" s="17"/>
      <c r="XV173" s="17"/>
      <c r="XW173" s="17"/>
      <c r="XX173" s="17"/>
      <c r="XY173" s="17"/>
      <c r="XZ173" s="17"/>
      <c r="YA173" s="17"/>
      <c r="YB173" s="17"/>
      <c r="YC173" s="17"/>
      <c r="YD173" s="17"/>
      <c r="YE173" s="17"/>
      <c r="YF173" s="17"/>
      <c r="YG173" s="17"/>
      <c r="YH173" s="17"/>
      <c r="YI173" s="17"/>
      <c r="YJ173" s="17"/>
      <c r="YK173" s="17"/>
      <c r="YL173" s="17"/>
      <c r="YM173" s="17"/>
      <c r="YN173" s="17"/>
      <c r="YO173" s="17"/>
      <c r="YP173" s="17"/>
      <c r="YQ173" s="17"/>
      <c r="YR173" s="17"/>
      <c r="YS173" s="17"/>
      <c r="YT173" s="17"/>
      <c r="YU173" s="17"/>
      <c r="YV173" s="17"/>
      <c r="YW173" s="17"/>
      <c r="YX173" s="17"/>
      <c r="YY173" s="17"/>
      <c r="YZ173" s="17"/>
      <c r="ZA173" s="17"/>
      <c r="ZB173" s="17"/>
      <c r="ZC173" s="17"/>
      <c r="ZD173" s="17"/>
      <c r="ZE173" s="17"/>
      <c r="ZF173" s="17"/>
      <c r="ZG173" s="17"/>
      <c r="ZH173" s="17"/>
      <c r="ZI173" s="17"/>
      <c r="ZJ173" s="17"/>
      <c r="ZK173" s="17"/>
      <c r="ZL173" s="17"/>
      <c r="ZM173" s="17"/>
      <c r="ZN173" s="17"/>
      <c r="ZO173" s="17"/>
      <c r="ZP173" s="17"/>
      <c r="ZQ173" s="17"/>
      <c r="ZR173" s="17"/>
      <c r="ZS173" s="17"/>
      <c r="ZT173" s="17"/>
      <c r="ZU173" s="17"/>
      <c r="ZV173" s="17"/>
      <c r="ZW173" s="17"/>
      <c r="ZX173" s="17"/>
      <c r="ZY173" s="17"/>
      <c r="ZZ173" s="17"/>
      <c r="AAA173" s="17"/>
      <c r="AAB173" s="17"/>
      <c r="AAC173" s="17"/>
      <c r="AAD173" s="17"/>
      <c r="AAE173" s="17"/>
      <c r="AAF173" s="17"/>
      <c r="AAG173" s="17"/>
      <c r="AAH173" s="17"/>
      <c r="AAI173" s="17"/>
      <c r="AAJ173" s="17"/>
      <c r="AAK173" s="17"/>
      <c r="AAL173" s="17"/>
      <c r="AAM173" s="17"/>
      <c r="AAN173" s="17"/>
      <c r="AAO173" s="17"/>
      <c r="AAP173" s="17"/>
      <c r="AAQ173" s="17"/>
      <c r="AAR173" s="17"/>
      <c r="AAS173" s="17"/>
      <c r="AAT173" s="17"/>
      <c r="AAU173" s="17"/>
      <c r="AAV173" s="17"/>
      <c r="AAW173" s="17"/>
      <c r="AAX173" s="17"/>
      <c r="AAY173" s="17"/>
      <c r="AAZ173" s="17"/>
      <c r="ABA173" s="17"/>
      <c r="ABB173" s="17"/>
      <c r="ABC173" s="17"/>
      <c r="ABD173" s="17"/>
      <c r="ABE173" s="17"/>
      <c r="ABF173" s="17"/>
      <c r="ABG173" s="17"/>
      <c r="ABH173" s="17"/>
      <c r="ABI173" s="17"/>
      <c r="ABJ173" s="17"/>
      <c r="ABK173" s="17"/>
      <c r="ABL173" s="17"/>
      <c r="ABM173" s="17"/>
      <c r="ABN173" s="17"/>
      <c r="ABO173" s="17"/>
      <c r="ABP173" s="17"/>
      <c r="ABQ173" s="17"/>
      <c r="ABR173" s="17"/>
      <c r="ABS173" s="17"/>
      <c r="ABT173" s="17"/>
      <c r="ABU173" s="17"/>
      <c r="ABV173" s="17"/>
      <c r="ABW173" s="17"/>
      <c r="ABX173" s="17"/>
      <c r="ABY173" s="17"/>
      <c r="ABZ173" s="17"/>
      <c r="ACA173" s="17"/>
      <c r="ACB173" s="17"/>
      <c r="ACC173" s="17"/>
      <c r="ACD173" s="17"/>
      <c r="ACE173" s="17"/>
      <c r="ACF173" s="17"/>
      <c r="ACG173" s="17"/>
      <c r="ACH173" s="17"/>
      <c r="ACI173" s="17"/>
      <c r="ACJ173" s="17"/>
      <c r="ACK173" s="17"/>
      <c r="ACL173" s="17"/>
      <c r="ACM173" s="17"/>
      <c r="ACN173" s="17"/>
      <c r="ACO173" s="17"/>
      <c r="ACP173" s="17"/>
      <c r="ACQ173" s="17"/>
      <c r="ACR173" s="17"/>
      <c r="ACS173" s="17"/>
      <c r="ACT173" s="17"/>
      <c r="ACU173" s="17"/>
      <c r="ACV173" s="17"/>
      <c r="ACW173" s="17"/>
      <c r="ACX173" s="17"/>
      <c r="ACY173" s="17"/>
      <c r="ACZ173" s="17"/>
      <c r="ADA173" s="17"/>
      <c r="ADB173" s="17"/>
      <c r="ADC173" s="17"/>
      <c r="ADD173" s="17"/>
      <c r="ADE173" s="17"/>
      <c r="ADF173" s="17"/>
      <c r="ADG173" s="17"/>
      <c r="ADH173" s="17"/>
      <c r="ADI173" s="17"/>
      <c r="ADJ173" s="17"/>
      <c r="ADK173" s="17"/>
      <c r="ADL173" s="17"/>
      <c r="ADM173" s="17"/>
      <c r="ADN173" s="17"/>
      <c r="ADO173" s="17"/>
      <c r="ADP173" s="17"/>
      <c r="ADQ173" s="17"/>
      <c r="ADR173" s="17"/>
      <c r="ADS173" s="17"/>
      <c r="ADT173" s="17"/>
      <c r="ADU173" s="17"/>
      <c r="ADV173" s="17"/>
      <c r="ADW173" s="17"/>
      <c r="ADX173" s="17"/>
      <c r="ADY173" s="17"/>
      <c r="ADZ173" s="17"/>
      <c r="AEA173" s="17"/>
      <c r="AEB173" s="17"/>
      <c r="AEC173" s="17"/>
      <c r="AED173" s="17"/>
      <c r="AEE173" s="17"/>
      <c r="AEF173" s="17"/>
      <c r="AEG173" s="17"/>
      <c r="AEH173" s="17"/>
      <c r="AEI173" s="17"/>
      <c r="AEJ173" s="17"/>
      <c r="AEK173" s="17"/>
      <c r="AEL173" s="17"/>
      <c r="AEM173" s="17"/>
      <c r="AEN173" s="17"/>
      <c r="AEO173" s="17"/>
      <c r="AEP173" s="17"/>
      <c r="AEQ173" s="17"/>
      <c r="AER173" s="17"/>
      <c r="AES173" s="17"/>
      <c r="AET173" s="17"/>
      <c r="AEU173" s="17"/>
      <c r="AEV173" s="17"/>
      <c r="AEW173" s="17"/>
      <c r="AEX173" s="17"/>
      <c r="AEY173" s="17"/>
      <c r="AEZ173" s="17"/>
      <c r="AFA173" s="17"/>
      <c r="AFB173" s="17"/>
      <c r="AFC173" s="17"/>
      <c r="AFD173" s="17"/>
      <c r="AFE173" s="17"/>
      <c r="AFF173" s="17"/>
      <c r="AFG173" s="17"/>
      <c r="AFH173" s="17"/>
      <c r="AFI173" s="17"/>
      <c r="AFJ173" s="17"/>
      <c r="AFK173" s="17"/>
      <c r="AFL173" s="17"/>
      <c r="AFM173" s="17"/>
      <c r="AFN173" s="17"/>
      <c r="AFO173" s="17"/>
      <c r="AFP173" s="17"/>
      <c r="AFQ173" s="17"/>
      <c r="AFR173" s="17"/>
      <c r="AFS173" s="17"/>
      <c r="AFT173" s="17"/>
      <c r="AFU173" s="17"/>
      <c r="AFV173" s="17"/>
      <c r="AFW173" s="17"/>
      <c r="AFX173" s="17"/>
      <c r="AFY173" s="17"/>
      <c r="AFZ173" s="17"/>
      <c r="AGA173" s="17"/>
      <c r="AGB173" s="17"/>
      <c r="AGC173" s="17"/>
      <c r="AGD173" s="17"/>
      <c r="AGE173" s="17"/>
      <c r="AGF173" s="17"/>
      <c r="AGG173" s="17"/>
      <c r="AGH173" s="17"/>
      <c r="AGI173" s="17"/>
      <c r="AGJ173" s="17"/>
      <c r="AGK173" s="17"/>
      <c r="AGL173" s="17"/>
      <c r="AGM173" s="17"/>
      <c r="AGN173" s="17"/>
      <c r="AGO173" s="17"/>
      <c r="AGP173" s="17"/>
      <c r="AGQ173" s="17"/>
      <c r="AGR173" s="17"/>
      <c r="AGS173" s="17"/>
      <c r="AGT173" s="17"/>
      <c r="AGU173" s="17"/>
      <c r="AGV173" s="17"/>
      <c r="AGW173" s="17"/>
      <c r="AGX173" s="17"/>
      <c r="AGY173" s="17"/>
      <c r="AGZ173" s="17"/>
      <c r="AHA173" s="17"/>
      <c r="AHB173" s="17"/>
      <c r="AHC173" s="17"/>
      <c r="AHD173" s="17"/>
      <c r="AHE173" s="17"/>
      <c r="AHF173" s="17"/>
      <c r="AHG173" s="17"/>
      <c r="AHH173" s="17"/>
      <c r="AHI173" s="17"/>
      <c r="AHJ173" s="17"/>
      <c r="AHK173" s="17"/>
      <c r="AHL173" s="17"/>
      <c r="AHM173" s="17"/>
      <c r="AHN173" s="17"/>
      <c r="AHO173" s="17"/>
      <c r="AHP173" s="17"/>
      <c r="AHQ173" s="17"/>
      <c r="AHR173" s="17"/>
      <c r="AHS173" s="17"/>
      <c r="AHT173" s="17"/>
      <c r="AHU173" s="17"/>
      <c r="AHV173" s="17"/>
      <c r="AHW173" s="17"/>
      <c r="AHX173" s="17"/>
      <c r="AHY173" s="17"/>
      <c r="AHZ173" s="17"/>
      <c r="AIA173" s="17"/>
      <c r="AIB173" s="17"/>
      <c r="AIC173" s="17"/>
      <c r="AID173" s="17"/>
      <c r="AIE173" s="17"/>
      <c r="AIF173" s="17"/>
      <c r="AIG173" s="17"/>
      <c r="AIH173" s="17"/>
      <c r="AII173" s="17"/>
      <c r="AIJ173" s="17"/>
      <c r="AIK173" s="17"/>
      <c r="AIL173" s="17"/>
      <c r="AIM173" s="17"/>
      <c r="AIN173" s="17"/>
      <c r="AIO173" s="17"/>
      <c r="AIP173" s="17"/>
      <c r="AIQ173" s="17"/>
      <c r="AIR173" s="17"/>
      <c r="AIS173" s="17"/>
      <c r="AIT173" s="17"/>
      <c r="AIU173" s="17"/>
      <c r="AIV173" s="17"/>
      <c r="AIW173" s="17"/>
      <c r="AIX173" s="17"/>
      <c r="AIY173" s="17"/>
      <c r="AIZ173" s="17"/>
      <c r="AJA173" s="17"/>
      <c r="AJB173" s="17"/>
      <c r="AJC173" s="17"/>
      <c r="AJD173" s="17"/>
      <c r="AJE173" s="17"/>
      <c r="AJF173" s="17"/>
      <c r="AJG173" s="17"/>
      <c r="AJH173" s="17"/>
      <c r="AJI173" s="17"/>
      <c r="AJJ173" s="17"/>
      <c r="AJK173" s="17"/>
      <c r="AJL173" s="17"/>
      <c r="AJM173" s="17"/>
      <c r="AJN173" s="17"/>
      <c r="AJO173" s="17"/>
      <c r="AJP173" s="17"/>
      <c r="AJQ173" s="17"/>
      <c r="AJR173" s="17"/>
      <c r="AJS173" s="17"/>
      <c r="AJT173" s="17"/>
      <c r="AJU173" s="17"/>
      <c r="AJV173" s="17"/>
      <c r="AJW173" s="17"/>
      <c r="AJX173" s="17"/>
      <c r="AJY173" s="17"/>
      <c r="AJZ173" s="17"/>
      <c r="AKA173" s="17"/>
      <c r="AKB173" s="17"/>
      <c r="AKC173" s="17"/>
      <c r="AKD173" s="17"/>
      <c r="AKE173" s="17"/>
      <c r="AKF173" s="17"/>
      <c r="AKG173" s="17"/>
      <c r="AKH173" s="17"/>
      <c r="AKI173" s="17"/>
      <c r="AKJ173" s="17"/>
      <c r="AKK173" s="17"/>
      <c r="AKL173" s="17"/>
      <c r="AKM173" s="17"/>
      <c r="AKN173" s="17"/>
      <c r="AKO173" s="17"/>
      <c r="AKP173" s="17"/>
      <c r="AKQ173" s="17"/>
      <c r="AKR173" s="17"/>
      <c r="AKS173" s="17"/>
      <c r="AKT173" s="17"/>
      <c r="AKU173" s="17"/>
      <c r="AKV173" s="17"/>
      <c r="AKW173" s="17"/>
      <c r="AKX173" s="17"/>
      <c r="AKY173" s="17"/>
      <c r="AKZ173" s="17"/>
      <c r="ALA173" s="17"/>
      <c r="ALB173" s="17"/>
      <c r="ALC173" s="17"/>
      <c r="ALD173" s="17"/>
      <c r="ALE173" s="17"/>
      <c r="ALF173" s="17"/>
      <c r="ALG173" s="17"/>
      <c r="ALH173" s="17"/>
      <c r="ALI173" s="17"/>
      <c r="ALJ173" s="17"/>
      <c r="ALK173" s="17"/>
      <c r="ALL173" s="17"/>
      <c r="ALM173" s="17"/>
      <c r="ALN173" s="17"/>
      <c r="ALO173" s="17"/>
      <c r="ALP173" s="17"/>
      <c r="ALQ173" s="17"/>
      <c r="ALR173" s="17"/>
      <c r="ALS173" s="17"/>
      <c r="ALT173" s="17"/>
      <c r="ALU173" s="17"/>
      <c r="ALV173" s="17"/>
      <c r="ALW173" s="17"/>
      <c r="ALX173" s="17"/>
      <c r="ALY173" s="17"/>
      <c r="ALZ173" s="17"/>
      <c r="AMA173" s="17"/>
      <c r="AMB173" s="17"/>
      <c r="AMC173" s="17"/>
      <c r="AMD173" s="17"/>
      <c r="AME173" s="17"/>
      <c r="AMF173" s="17"/>
      <c r="AMG173" s="17"/>
      <c r="AMH173" s="17"/>
      <c r="AMI173" s="17"/>
      <c r="AMJ173" s="17"/>
      <c r="AMK173" s="17"/>
      <c r="AML173" s="17"/>
      <c r="AMM173" s="17"/>
      <c r="AMN173" s="17"/>
      <c r="AMO173" s="17"/>
      <c r="AMP173" s="17"/>
      <c r="AMQ173" s="17"/>
      <c r="AMR173" s="17"/>
      <c r="AMS173" s="17"/>
      <c r="AMT173" s="17"/>
      <c r="AMU173" s="17"/>
      <c r="AMV173" s="17"/>
      <c r="AMW173" s="17"/>
      <c r="AMX173" s="17"/>
      <c r="AMY173" s="17"/>
      <c r="AMZ173" s="17"/>
      <c r="ANA173" s="17"/>
      <c r="ANB173" s="17"/>
      <c r="ANC173" s="17"/>
      <c r="AND173" s="17"/>
      <c r="ANE173" s="17"/>
      <c r="ANF173" s="17"/>
      <c r="ANG173" s="17"/>
      <c r="ANH173" s="17"/>
      <c r="ANI173" s="17"/>
      <c r="ANJ173" s="17"/>
      <c r="ANK173" s="17"/>
      <c r="ANL173" s="17"/>
      <c r="ANM173" s="17"/>
      <c r="ANN173" s="17"/>
      <c r="ANO173" s="17"/>
      <c r="ANP173" s="17"/>
      <c r="ANQ173" s="17"/>
      <c r="ANR173" s="17"/>
      <c r="ANS173" s="17"/>
      <c r="ANT173" s="17"/>
      <c r="ANU173" s="17"/>
      <c r="ANV173" s="17"/>
      <c r="ANW173" s="17"/>
      <c r="ANX173" s="17"/>
      <c r="ANY173" s="17"/>
      <c r="ANZ173" s="17"/>
      <c r="AOA173" s="17"/>
      <c r="AOB173" s="17"/>
      <c r="AOC173" s="17"/>
      <c r="AOD173" s="17"/>
      <c r="AOE173" s="17"/>
      <c r="AOF173" s="17"/>
      <c r="AOG173" s="17"/>
      <c r="AOH173" s="17"/>
      <c r="AOI173" s="17"/>
      <c r="AOJ173" s="17"/>
      <c r="AOK173" s="17"/>
      <c r="AOL173" s="17"/>
      <c r="AOM173" s="17"/>
      <c r="AON173" s="17"/>
      <c r="AOO173" s="17"/>
      <c r="AOP173" s="17"/>
      <c r="AOQ173" s="17"/>
      <c r="AOR173" s="17"/>
      <c r="AOS173" s="17"/>
      <c r="AOT173" s="17"/>
      <c r="AOU173" s="17"/>
      <c r="AOV173" s="17"/>
      <c r="AOW173" s="17"/>
      <c r="AOX173" s="17"/>
      <c r="AOY173" s="17"/>
      <c r="AOZ173" s="17"/>
      <c r="APA173" s="17"/>
      <c r="APB173" s="17"/>
      <c r="APC173" s="17"/>
      <c r="APD173" s="17"/>
      <c r="APE173" s="17"/>
      <c r="APF173" s="17"/>
      <c r="APG173" s="17"/>
      <c r="APH173" s="17"/>
      <c r="API173" s="17"/>
      <c r="APJ173" s="17"/>
      <c r="APK173" s="17"/>
      <c r="APL173" s="17"/>
      <c r="APM173" s="17"/>
      <c r="APN173" s="17"/>
      <c r="APO173" s="17"/>
      <c r="APP173" s="17"/>
      <c r="APQ173" s="17"/>
      <c r="APR173" s="17"/>
      <c r="APS173" s="17"/>
      <c r="APT173" s="17"/>
      <c r="APU173" s="17"/>
      <c r="APV173" s="17"/>
      <c r="APW173" s="17"/>
      <c r="APX173" s="17"/>
      <c r="APY173" s="17"/>
      <c r="APZ173" s="17"/>
      <c r="AQA173" s="17"/>
      <c r="AQB173" s="17"/>
      <c r="AQC173" s="17"/>
      <c r="AQD173" s="17"/>
      <c r="AQE173" s="17"/>
      <c r="AQF173" s="17"/>
      <c r="AQG173" s="17"/>
      <c r="AQH173" s="17"/>
      <c r="AQI173" s="17"/>
      <c r="AQJ173" s="17"/>
      <c r="AQK173" s="17"/>
      <c r="AQL173" s="17"/>
      <c r="AQM173" s="17"/>
      <c r="AQN173" s="17"/>
      <c r="AQO173" s="17"/>
      <c r="AQP173" s="17"/>
      <c r="AQQ173" s="17"/>
      <c r="AQR173" s="17"/>
      <c r="AQS173" s="17"/>
      <c r="AQT173" s="17"/>
      <c r="AQU173" s="17"/>
      <c r="AQV173" s="17"/>
      <c r="AQW173" s="17"/>
      <c r="AQX173" s="17"/>
      <c r="AQY173" s="17"/>
      <c r="AQZ173" s="17"/>
      <c r="ARA173" s="17"/>
      <c r="ARB173" s="17"/>
      <c r="ARC173" s="14" t="s">
        <v>2563</v>
      </c>
      <c r="ARD173" s="17"/>
      <c r="ARE173" s="17"/>
      <c r="ARF173" s="17"/>
      <c r="ARG173" s="17"/>
      <c r="ARH173" s="17"/>
      <c r="ARI173" s="17"/>
      <c r="ARJ173" s="17"/>
      <c r="ARK173" s="17"/>
      <c r="ARL173" s="17"/>
      <c r="ARM173" s="17"/>
      <c r="ARN173" s="17"/>
      <c r="ARO173" s="17"/>
      <c r="ARP173" s="17"/>
      <c r="ARQ173" s="17"/>
      <c r="ARR173" s="17"/>
      <c r="ARS173" s="17"/>
      <c r="ART173" s="17"/>
      <c r="ARU173" s="17"/>
      <c r="ARV173" s="17"/>
      <c r="ARW173" s="17"/>
      <c r="ARX173" s="17"/>
      <c r="ARY173" s="17"/>
      <c r="ARZ173" s="17"/>
      <c r="ASA173" s="17"/>
      <c r="ASB173" s="17"/>
      <c r="ASC173" s="17"/>
      <c r="ASD173" s="17"/>
      <c r="ASE173" s="17"/>
      <c r="ASF173" s="17"/>
      <c r="ASG173" s="17"/>
      <c r="ASH173" s="17"/>
      <c r="ASI173" s="17"/>
      <c r="ASJ173" s="17"/>
      <c r="ASK173" s="17"/>
      <c r="ASL173" s="17"/>
      <c r="ASM173" s="17"/>
      <c r="ASN173" s="17"/>
      <c r="ASO173" s="17"/>
      <c r="ASP173" s="17"/>
      <c r="ASQ173" s="17"/>
      <c r="ASR173" s="17"/>
      <c r="ASS173" s="17"/>
      <c r="AST173" s="17"/>
      <c r="ASU173" s="17"/>
      <c r="ASV173" s="17"/>
      <c r="ASW173" s="17"/>
      <c r="ASX173" s="17"/>
      <c r="ASY173" s="17"/>
      <c r="ASZ173" s="17"/>
      <c r="ATA173" s="17"/>
      <c r="ATB173" s="17"/>
      <c r="ATC173" s="17"/>
      <c r="ATD173" s="17"/>
      <c r="ATE173" s="17"/>
      <c r="ATF173" s="17"/>
      <c r="ATG173" s="17"/>
      <c r="ATH173" s="17"/>
      <c r="ATI173" s="17"/>
      <c r="ATJ173" s="17"/>
      <c r="ATK173" s="17"/>
      <c r="ATL173" s="17"/>
      <c r="ATM173" s="17"/>
      <c r="ATN173" s="17"/>
      <c r="ATO173" s="17"/>
      <c r="ATP173" s="17"/>
      <c r="ATQ173" s="17"/>
      <c r="ATR173" s="17"/>
      <c r="ATS173" s="17"/>
      <c r="ATT173" s="17"/>
      <c r="ATU173" s="17"/>
      <c r="ATV173" s="17"/>
      <c r="ATW173" s="17"/>
      <c r="ATX173" s="17"/>
      <c r="ATY173" s="17"/>
      <c r="ATZ173" s="17"/>
      <c r="AUA173" s="17"/>
      <c r="AUB173" s="17"/>
      <c r="AUC173" s="17"/>
      <c r="AUD173" s="17"/>
      <c r="AUE173" s="17"/>
      <c r="AUF173" s="17"/>
      <c r="AUG173" s="17"/>
      <c r="AUH173" s="17"/>
      <c r="AUI173" s="17"/>
      <c r="AUJ173" s="17"/>
      <c r="AUK173" s="17"/>
      <c r="AUL173" s="17"/>
      <c r="AUM173" s="17"/>
      <c r="AUN173" s="17"/>
      <c r="AUO173" s="17"/>
      <c r="AUP173" s="17"/>
      <c r="AUQ173" s="17"/>
      <c r="AUR173" s="17"/>
      <c r="AUS173" s="17"/>
      <c r="AUT173" s="17"/>
      <c r="AUU173" s="17"/>
      <c r="AUV173" s="17"/>
      <c r="AUW173" s="17"/>
      <c r="AUX173" s="17"/>
      <c r="AUY173" s="17"/>
      <c r="AUZ173" s="17"/>
      <c r="AVA173" s="17"/>
      <c r="AVB173" s="17"/>
      <c r="AVC173" s="17"/>
      <c r="AVD173" s="17"/>
      <c r="AVE173" s="17"/>
      <c r="AVF173" s="17"/>
      <c r="AVG173" s="17"/>
      <c r="AVH173" s="17"/>
      <c r="AVI173" s="17"/>
      <c r="AVJ173" s="17"/>
      <c r="AVK173" s="17"/>
      <c r="AVL173" s="17"/>
      <c r="AVM173" s="17"/>
      <c r="AVN173" s="17"/>
      <c r="AVO173" s="17"/>
      <c r="AVP173" s="17"/>
      <c r="AVQ173" s="17"/>
      <c r="AVR173" s="17"/>
      <c r="AVS173" s="17"/>
      <c r="AVT173" s="17"/>
      <c r="AVU173" s="17"/>
      <c r="AVV173" s="17"/>
      <c r="AVW173" s="17"/>
      <c r="AVX173" s="17"/>
      <c r="AVY173" s="17"/>
      <c r="AVZ173" s="17"/>
      <c r="AWA173" s="17"/>
      <c r="AWB173" s="17"/>
      <c r="AWC173" s="17"/>
      <c r="AWD173" s="17"/>
      <c r="AWE173" s="17"/>
      <c r="AWF173" s="17"/>
      <c r="AWG173" s="17"/>
      <c r="AWH173" s="17"/>
      <c r="AWI173" s="17"/>
      <c r="AWJ173" s="17"/>
      <c r="AWK173" s="17"/>
      <c r="AWL173" s="17"/>
      <c r="AWM173" s="17"/>
      <c r="AWN173" s="17"/>
      <c r="AWO173" s="17"/>
      <c r="AWP173" s="17"/>
      <c r="AWQ173" s="17"/>
      <c r="AWR173" s="17"/>
      <c r="AWS173" s="17"/>
      <c r="AWT173" s="17"/>
      <c r="AWU173" s="17"/>
      <c r="AWV173" s="17"/>
      <c r="AWW173" s="17"/>
      <c r="AWX173" s="17"/>
      <c r="AWY173" s="17"/>
      <c r="AWZ173" s="17"/>
      <c r="AXA173" s="17"/>
      <c r="AXB173" s="17"/>
      <c r="AXC173" s="17"/>
      <c r="AXD173" s="17"/>
      <c r="AXE173" s="17"/>
      <c r="AXF173" s="17"/>
      <c r="AXG173" s="17"/>
      <c r="AXH173" s="17"/>
      <c r="AXI173" s="17"/>
      <c r="AXJ173" s="17"/>
      <c r="AXK173" s="17"/>
      <c r="AXL173" s="17"/>
      <c r="AXM173" s="17"/>
      <c r="AXN173" s="17"/>
      <c r="AXO173" s="17"/>
      <c r="AXP173" s="17"/>
      <c r="AXQ173" s="17"/>
      <c r="AXR173" s="17"/>
      <c r="AXS173" s="17"/>
      <c r="AXT173" s="17"/>
      <c r="AXU173" s="17"/>
      <c r="AXV173" s="17"/>
      <c r="AXW173" s="17"/>
      <c r="AXX173" s="17"/>
      <c r="AXY173" s="17"/>
      <c r="AXZ173" s="17"/>
      <c r="AYA173" s="17"/>
      <c r="AYB173" s="17"/>
      <c r="AYC173" s="17"/>
      <c r="AYD173" s="17"/>
      <c r="AYE173" s="17"/>
      <c r="AYF173" s="17"/>
      <c r="AYG173" s="17"/>
      <c r="AYH173" s="17"/>
      <c r="AYI173" s="17"/>
      <c r="AYJ173" s="17"/>
      <c r="AYK173" s="17"/>
      <c r="AYL173" s="17"/>
      <c r="AYM173" s="17"/>
      <c r="AYN173" s="17"/>
      <c r="AYO173" s="17"/>
      <c r="AYP173" s="17"/>
      <c r="AYQ173" s="17"/>
      <c r="AYR173" s="17"/>
      <c r="AYS173" s="17"/>
      <c r="AYT173" s="17"/>
      <c r="AYU173" s="17"/>
      <c r="AYV173" s="17"/>
      <c r="AYW173" s="17"/>
      <c r="AYX173" s="17"/>
      <c r="AYY173" s="17"/>
      <c r="AYZ173" s="17"/>
      <c r="AZA173" s="17"/>
      <c r="AZB173" s="17"/>
      <c r="AZC173" s="17"/>
      <c r="AZD173" s="17"/>
      <c r="AZE173" s="17"/>
      <c r="AZF173" s="17"/>
      <c r="AZG173" s="17"/>
      <c r="AZH173" s="17"/>
      <c r="AZI173" s="17"/>
      <c r="AZJ173" s="17"/>
      <c r="AZK173" s="17"/>
      <c r="AZL173" s="17"/>
      <c r="AZM173" s="17"/>
      <c r="AZN173" s="17"/>
      <c r="AZO173" s="17"/>
      <c r="AZP173" s="17"/>
      <c r="AZQ173" s="17"/>
      <c r="AZR173" s="17"/>
      <c r="AZS173" s="17"/>
      <c r="AZT173" s="17"/>
      <c r="AZU173" s="17"/>
      <c r="AZV173" s="17"/>
      <c r="AZW173" s="17"/>
      <c r="AZX173" s="17"/>
      <c r="AZY173" s="17"/>
      <c r="AZZ173" s="17"/>
      <c r="BAA173" s="17"/>
      <c r="BAB173" s="17"/>
      <c r="BAC173" s="17"/>
      <c r="BAD173" s="17"/>
      <c r="BAE173" s="17"/>
      <c r="BAF173" s="17"/>
      <c r="BAG173" s="17"/>
      <c r="BAH173" s="17"/>
      <c r="BAI173" s="17"/>
      <c r="BAJ173" s="17"/>
      <c r="BAK173" s="17"/>
      <c r="BAL173" s="17"/>
      <c r="BAM173" s="17"/>
      <c r="BAN173" s="17"/>
      <c r="BAO173" s="17"/>
      <c r="BAP173" s="17"/>
      <c r="BAQ173" s="17"/>
      <c r="BAR173" s="17"/>
      <c r="BAS173" s="17"/>
      <c r="BAT173" s="17"/>
      <c r="BAU173" s="17"/>
      <c r="BAV173" s="17"/>
      <c r="BAW173" s="17"/>
      <c r="BAX173" s="17"/>
      <c r="BAY173" s="17"/>
      <c r="BAZ173" s="17"/>
      <c r="BBA173" s="17"/>
      <c r="BBB173" s="17"/>
      <c r="BBC173" s="17"/>
      <c r="BBD173" s="17"/>
      <c r="BBE173" s="17"/>
      <c r="BBF173" s="17"/>
      <c r="BBG173" s="17"/>
      <c r="BBH173" s="17"/>
      <c r="BBI173" s="17"/>
      <c r="BBJ173" s="17"/>
      <c r="BBK173" s="17"/>
      <c r="BBL173" s="17"/>
      <c r="BBM173" s="17"/>
      <c r="BBN173" s="17"/>
      <c r="BBO173" s="17"/>
      <c r="BBP173" s="17"/>
      <c r="BBQ173" s="17"/>
      <c r="BBR173" s="17"/>
      <c r="BBS173" s="17"/>
      <c r="BBT173" s="17"/>
      <c r="BBU173" s="17"/>
      <c r="BBV173" s="17"/>
      <c r="BBW173" s="17"/>
      <c r="BBX173" s="17"/>
      <c r="BBY173" s="17"/>
      <c r="BBZ173" s="17"/>
      <c r="BCA173" s="17"/>
      <c r="BCB173" s="17"/>
      <c r="BCC173" s="17"/>
      <c r="BCD173" s="17"/>
      <c r="BCE173" s="17"/>
      <c r="BCF173" s="17"/>
      <c r="BCG173" s="17"/>
      <c r="BCH173" s="17"/>
      <c r="BCI173" s="17"/>
      <c r="BCJ173" s="17"/>
      <c r="BCK173" s="17"/>
      <c r="BCL173" s="17"/>
      <c r="BCM173" s="17"/>
      <c r="BCN173" s="17"/>
      <c r="BCO173" s="17"/>
      <c r="BCP173" s="17"/>
      <c r="BCQ173" s="17"/>
      <c r="BCR173" s="17"/>
      <c r="BCS173" s="17"/>
      <c r="BCT173" s="14" t="s">
        <v>2631</v>
      </c>
      <c r="BCU173" s="14" t="s">
        <v>2563</v>
      </c>
      <c r="BCV173" s="14" t="s">
        <v>4115</v>
      </c>
      <c r="BCW173" s="17"/>
      <c r="BCX173" s="17"/>
      <c r="BCY173" s="17"/>
      <c r="BCZ173" s="17"/>
      <c r="BDA173" s="17"/>
      <c r="BDB173" s="17"/>
      <c r="BDC173" s="17"/>
      <c r="BDD173" s="17"/>
      <c r="BDE173" s="17"/>
      <c r="BDF173" s="17"/>
      <c r="BDG173" s="17"/>
      <c r="BDH173" s="17"/>
      <c r="BDI173" s="17"/>
      <c r="BDJ173" s="17"/>
      <c r="BDK173" s="17"/>
      <c r="BDL173" s="17"/>
      <c r="BDM173" s="17"/>
      <c r="BDN173" s="17"/>
      <c r="BDO173" s="17"/>
      <c r="BDP173" s="17"/>
      <c r="BDQ173" s="17"/>
      <c r="BDR173" s="17"/>
      <c r="BDS173" s="17"/>
      <c r="BDT173" s="17"/>
      <c r="BDU173" s="17"/>
      <c r="BDV173" s="17"/>
      <c r="BDW173" s="17"/>
      <c r="BDX173" s="17"/>
      <c r="BDY173" s="17"/>
      <c r="BDZ173" s="17"/>
      <c r="BEA173" s="17"/>
      <c r="BEB173" s="17"/>
      <c r="BEC173" s="17"/>
      <c r="BED173" s="17"/>
      <c r="BEE173" s="17"/>
      <c r="BEF173" s="17"/>
      <c r="BEG173" s="17"/>
      <c r="BEH173" s="17"/>
      <c r="BEI173" s="17"/>
      <c r="BEJ173" s="17"/>
      <c r="BEK173" s="17"/>
      <c r="BEL173" s="17"/>
      <c r="BEM173" s="17"/>
      <c r="BEN173" s="17"/>
      <c r="BEO173" s="17"/>
      <c r="BEP173" s="17"/>
      <c r="BEQ173" s="17"/>
      <c r="BER173" s="17"/>
      <c r="BES173" s="17"/>
      <c r="BET173" s="17"/>
      <c r="BEU173" s="17"/>
      <c r="BEV173" s="17"/>
      <c r="BEW173" s="17"/>
      <c r="BEX173" s="17"/>
      <c r="BEY173" s="17"/>
      <c r="BEZ173" s="17"/>
      <c r="BFA173" s="17"/>
      <c r="BFB173" s="17"/>
      <c r="BFC173" s="17"/>
      <c r="BFD173" s="17"/>
      <c r="BFE173" s="17"/>
      <c r="BFF173" s="17"/>
      <c r="BFG173" s="17"/>
      <c r="BFH173" s="17"/>
      <c r="BFI173" s="17"/>
      <c r="BFJ173" s="17"/>
      <c r="BFK173" s="17"/>
      <c r="BFL173" s="17"/>
      <c r="BFM173" s="17"/>
      <c r="BFN173" s="17"/>
      <c r="BFO173" s="17"/>
      <c r="BFP173" s="17"/>
      <c r="BFQ173" s="17"/>
      <c r="BFR173" s="17"/>
      <c r="BFS173" s="17"/>
      <c r="BFT173" s="17"/>
      <c r="BFU173" s="17"/>
      <c r="BFV173" s="17"/>
      <c r="BFW173" s="17"/>
      <c r="BFX173" s="17"/>
      <c r="BFY173" s="17"/>
      <c r="BFZ173" s="17"/>
      <c r="BGA173" s="17"/>
      <c r="BGB173" s="17"/>
      <c r="BGC173" s="17"/>
      <c r="BGD173" s="17"/>
      <c r="BGE173" s="17"/>
      <c r="BGF173" s="17"/>
      <c r="BGG173" s="17"/>
      <c r="BGH173" s="17"/>
      <c r="BGI173" s="17"/>
      <c r="BGJ173" s="17"/>
      <c r="BGK173" s="17"/>
      <c r="BGL173" s="17"/>
      <c r="BGM173" s="17"/>
      <c r="BGN173" s="17"/>
      <c r="BGO173" s="17"/>
      <c r="BGP173" s="17"/>
      <c r="BGQ173" s="17"/>
      <c r="BGR173" s="17"/>
      <c r="BGS173" s="17"/>
      <c r="BGT173" s="17"/>
      <c r="BGU173" s="17"/>
      <c r="BGV173" s="17"/>
      <c r="BGW173" s="17"/>
      <c r="BGX173" s="17"/>
      <c r="BGY173" s="17"/>
      <c r="BGZ173" s="17"/>
      <c r="BHA173" s="17"/>
      <c r="BHB173" s="17"/>
      <c r="BHC173" s="17"/>
      <c r="BHD173" s="17"/>
      <c r="BHE173" s="17"/>
      <c r="BHF173" s="17"/>
      <c r="BHG173" s="17"/>
      <c r="BHH173" s="17"/>
      <c r="BHI173" s="17"/>
      <c r="BHJ173" s="17"/>
      <c r="BHK173" s="17"/>
      <c r="BHL173" s="17"/>
      <c r="BHM173" s="17"/>
      <c r="BHN173" s="17"/>
      <c r="BHO173" s="17"/>
      <c r="BHP173" s="17"/>
      <c r="BHQ173" s="17"/>
      <c r="BHR173" s="17"/>
      <c r="BHS173" s="17"/>
      <c r="BHT173" s="17"/>
      <c r="BHU173" s="17"/>
      <c r="BHV173" s="17"/>
      <c r="BHW173" s="17"/>
      <c r="BHX173" s="17"/>
      <c r="BHY173" s="17"/>
      <c r="BHZ173" s="17"/>
      <c r="BIA173" s="17"/>
      <c r="BIB173" s="17"/>
      <c r="BIC173" s="17"/>
      <c r="BID173" s="17"/>
      <c r="BIE173" s="17"/>
      <c r="BIF173" s="17"/>
      <c r="BIG173" s="17"/>
      <c r="BIH173" s="17"/>
      <c r="BII173" s="17"/>
      <c r="BIJ173" s="17"/>
      <c r="BIK173" s="17"/>
      <c r="BIL173" s="17"/>
      <c r="BIM173" s="17"/>
      <c r="BIN173" s="17"/>
      <c r="BIO173" s="17"/>
      <c r="BIP173" s="17"/>
      <c r="BIQ173" s="17"/>
      <c r="BIR173" s="17"/>
      <c r="BIS173" s="17"/>
      <c r="BIT173" s="17"/>
      <c r="BIU173" s="17"/>
      <c r="BIV173" s="17"/>
      <c r="BIW173" s="17"/>
      <c r="BIX173" s="17"/>
      <c r="BIY173" s="17"/>
      <c r="BIZ173" s="17"/>
      <c r="BJA173" s="17"/>
      <c r="BJB173" s="17"/>
      <c r="BJC173" s="17"/>
      <c r="BJD173" s="17"/>
      <c r="BJE173" s="17"/>
      <c r="BJF173" s="17"/>
      <c r="BJG173" s="17"/>
      <c r="BJH173" s="17"/>
      <c r="BJI173" s="17"/>
      <c r="BJJ173" s="17"/>
      <c r="BJK173" s="17"/>
      <c r="BJL173" s="17"/>
      <c r="BJM173" s="17"/>
      <c r="BJN173" s="17"/>
      <c r="BJO173" s="17"/>
      <c r="BJP173" s="17"/>
      <c r="BJQ173" s="17"/>
      <c r="BJR173" s="17"/>
      <c r="BJS173" s="17"/>
      <c r="BJT173" s="17"/>
      <c r="BJU173" s="17"/>
      <c r="BJV173" s="17"/>
      <c r="BJW173" s="17"/>
      <c r="BJX173" s="17"/>
      <c r="BJY173" s="17"/>
      <c r="BJZ173" s="17"/>
      <c r="BKA173" s="17"/>
      <c r="BKB173" s="17"/>
      <c r="BKC173" s="17"/>
      <c r="BKD173" s="17"/>
      <c r="BKE173" s="17"/>
      <c r="BKF173" s="17"/>
      <c r="BKG173" s="17"/>
      <c r="BKH173" s="17"/>
      <c r="BKI173" s="17"/>
      <c r="BKJ173" s="17"/>
      <c r="BKK173" s="17"/>
      <c r="BKL173" s="17"/>
      <c r="BKM173" s="17"/>
      <c r="BKN173" s="17"/>
      <c r="BKO173" s="17"/>
      <c r="BKP173" s="17"/>
      <c r="BKQ173" s="17"/>
      <c r="BKR173" s="17"/>
      <c r="BKS173" s="17"/>
      <c r="BKT173" s="17"/>
      <c r="BKU173" s="17"/>
      <c r="BKV173" s="17"/>
      <c r="BKW173" s="17"/>
      <c r="BKX173" s="17"/>
      <c r="BKY173" s="17"/>
      <c r="BKZ173" s="17"/>
      <c r="BLA173" s="17"/>
      <c r="BLB173" s="17"/>
      <c r="BLC173" s="17"/>
      <c r="BLD173" s="17"/>
      <c r="BLE173" s="17"/>
      <c r="BLF173" s="17"/>
      <c r="BLG173" s="17"/>
      <c r="BLH173" s="17"/>
      <c r="BLI173" s="17"/>
      <c r="BLJ173" s="17"/>
      <c r="BLK173" s="17"/>
      <c r="BLL173" s="17"/>
      <c r="BLM173" s="17"/>
      <c r="BLN173" s="17"/>
      <c r="BLO173" s="17"/>
      <c r="BLP173" s="17"/>
      <c r="BLQ173" s="17"/>
      <c r="BLR173" s="17"/>
      <c r="BLS173" s="17"/>
      <c r="BLT173" s="17"/>
      <c r="BLU173" s="17"/>
      <c r="BLV173" s="17"/>
      <c r="BLW173" s="17"/>
      <c r="BLX173" s="17"/>
      <c r="BLY173" s="17"/>
      <c r="BLZ173" s="17"/>
      <c r="BMA173" s="17"/>
      <c r="BMB173" s="17"/>
      <c r="BMC173" s="17"/>
      <c r="BMD173" s="17"/>
      <c r="BME173" s="17"/>
      <c r="BMF173" s="17"/>
      <c r="BMG173" s="17"/>
      <c r="BMH173" s="17"/>
      <c r="BMI173" s="17"/>
      <c r="BMJ173" s="17"/>
      <c r="BMK173" s="17"/>
      <c r="BML173" s="17"/>
      <c r="BMM173" s="17"/>
      <c r="BMN173" s="17"/>
      <c r="BMO173" s="17"/>
      <c r="BMP173" s="17"/>
      <c r="BMQ173" s="17"/>
      <c r="BMR173" s="17"/>
      <c r="BMS173" s="17"/>
      <c r="BMT173" s="17"/>
      <c r="BMU173" s="17"/>
      <c r="BMV173" s="17"/>
      <c r="BMW173" s="17"/>
      <c r="BMX173" s="17"/>
      <c r="BMY173" s="17"/>
      <c r="BMZ173" s="17"/>
      <c r="BNA173" s="17"/>
      <c r="BNB173" s="17"/>
      <c r="BNC173" s="17"/>
      <c r="BND173" s="17"/>
      <c r="BNE173" s="17"/>
      <c r="BNF173" s="17"/>
      <c r="BNG173" s="17"/>
      <c r="BNH173" s="17"/>
      <c r="BNI173" s="17"/>
      <c r="BNJ173" s="17"/>
      <c r="BNK173" s="17"/>
      <c r="BNL173" s="17"/>
      <c r="BNM173" s="17"/>
      <c r="BNN173" s="17"/>
      <c r="BNO173" s="17"/>
      <c r="BNP173" s="17"/>
      <c r="BNQ173" s="17"/>
      <c r="BNR173" s="17"/>
      <c r="BNS173" s="17"/>
      <c r="BNT173" s="17"/>
      <c r="BNU173" s="17"/>
      <c r="BNV173" s="17"/>
      <c r="BNW173" s="17"/>
      <c r="BNX173" s="17"/>
      <c r="BNY173" s="17"/>
      <c r="BNZ173" s="17"/>
      <c r="BOA173" s="17"/>
      <c r="BOB173" s="17"/>
      <c r="BOC173" s="17"/>
      <c r="BOD173" s="17"/>
      <c r="BOE173" s="17"/>
      <c r="BOF173" s="17"/>
      <c r="BOG173" s="17"/>
      <c r="BOH173" s="17"/>
      <c r="BOI173" s="17"/>
      <c r="BOJ173" s="17"/>
      <c r="BOK173" s="17"/>
      <c r="BOL173" s="17"/>
      <c r="BOM173" s="17"/>
      <c r="BON173" s="17"/>
      <c r="BOO173" s="17"/>
      <c r="BOP173" s="17"/>
      <c r="BOQ173" s="17"/>
      <c r="BOR173" s="17"/>
      <c r="BOS173" s="17"/>
      <c r="BOT173" s="17"/>
      <c r="BOU173" s="17"/>
      <c r="BOV173" s="17"/>
      <c r="BOW173" s="17"/>
      <c r="BOX173" s="17"/>
      <c r="BOY173" s="17"/>
      <c r="BOZ173" s="17"/>
      <c r="BPA173" s="17"/>
      <c r="BPB173" s="17"/>
      <c r="BPC173" s="17"/>
      <c r="BPD173" s="17"/>
      <c r="BPE173" s="17"/>
      <c r="BPF173" s="17"/>
      <c r="BPG173" s="17"/>
      <c r="BPH173" s="17"/>
      <c r="BPI173" s="17"/>
      <c r="BPJ173" s="17"/>
      <c r="BPK173" s="17"/>
      <c r="BPL173" s="17"/>
      <c r="BPM173" s="17"/>
      <c r="BPN173" s="17"/>
      <c r="BPO173" s="17"/>
      <c r="BPP173" s="17"/>
      <c r="BPQ173" s="17"/>
      <c r="BPR173" s="17"/>
      <c r="BPS173" s="17"/>
      <c r="BPT173" s="17"/>
      <c r="BPU173" s="17"/>
      <c r="BPV173" s="17"/>
      <c r="BPW173" s="17"/>
      <c r="BPX173" s="17"/>
      <c r="BPY173" s="17"/>
      <c r="BPZ173" s="17"/>
      <c r="BQA173" s="17"/>
      <c r="BQB173" s="17"/>
      <c r="BQC173" s="17"/>
      <c r="BQD173" s="17"/>
      <c r="BQE173" s="17"/>
      <c r="BQF173" s="17"/>
      <c r="BQG173" s="17"/>
      <c r="BQH173" s="17"/>
      <c r="BQI173" s="17"/>
      <c r="BQJ173" s="17"/>
      <c r="BQK173" s="17"/>
      <c r="BQL173" s="17"/>
      <c r="BQM173" s="17"/>
      <c r="BQN173" s="17"/>
      <c r="BQO173" s="17"/>
      <c r="BQP173" s="17"/>
      <c r="BQQ173" s="17"/>
      <c r="BQR173" s="17"/>
      <c r="BQS173" s="17"/>
      <c r="BQT173" s="17"/>
      <c r="BQU173" s="17"/>
      <c r="BQV173" s="17"/>
      <c r="BQW173" s="17"/>
      <c r="BQX173" s="17"/>
      <c r="BQY173" s="17"/>
      <c r="BQZ173" s="17"/>
      <c r="BRA173" s="17"/>
      <c r="BRB173" s="17"/>
      <c r="BRC173" s="17"/>
      <c r="BRD173" s="17"/>
      <c r="BRE173" s="17"/>
      <c r="BRF173" s="17"/>
      <c r="BRG173" s="17"/>
      <c r="BRH173" s="17"/>
      <c r="BRI173" s="17"/>
      <c r="BRJ173" s="17"/>
      <c r="BRK173" s="17"/>
      <c r="BRL173" s="17"/>
      <c r="BRM173" s="17"/>
      <c r="BRN173" s="17"/>
      <c r="BRO173" s="17"/>
      <c r="BRP173" s="17"/>
      <c r="BRQ173" s="17"/>
      <c r="BRR173" s="17"/>
      <c r="BRS173" s="17"/>
      <c r="BRT173" s="17"/>
      <c r="BRU173" s="17"/>
      <c r="BRV173" s="17"/>
      <c r="BRW173" s="17"/>
      <c r="BRX173" s="17"/>
      <c r="BRY173" s="17"/>
      <c r="BRZ173" s="17"/>
      <c r="BSA173" s="17"/>
      <c r="BSB173" s="17"/>
      <c r="BSC173" s="17"/>
      <c r="BSD173" s="17"/>
      <c r="BSE173" s="17"/>
      <c r="BSF173" s="17"/>
      <c r="BSG173" s="17"/>
      <c r="BSH173" s="17"/>
      <c r="BSI173" s="17"/>
      <c r="BSJ173" s="17"/>
      <c r="BSK173" s="17"/>
      <c r="BSL173" s="17"/>
      <c r="BSM173" s="17"/>
      <c r="BSN173" s="17"/>
      <c r="BSO173" s="17"/>
      <c r="BSP173" s="17"/>
      <c r="BSQ173" s="17"/>
      <c r="BSR173" s="17"/>
      <c r="BSS173" s="17"/>
      <c r="BST173" s="17"/>
      <c r="BSU173" s="17"/>
      <c r="BSV173" s="17"/>
      <c r="BSW173" s="17"/>
      <c r="BSX173" s="17"/>
      <c r="BSY173" s="17"/>
      <c r="BSZ173" s="17"/>
      <c r="BTA173" s="17"/>
      <c r="BTB173" s="17"/>
      <c r="BTC173" s="17"/>
      <c r="BTD173" s="17"/>
      <c r="BTE173" s="17"/>
      <c r="BTF173" s="17"/>
      <c r="BTG173" s="17"/>
      <c r="BTH173" s="17"/>
      <c r="BTI173" s="17"/>
      <c r="BTJ173" s="17"/>
      <c r="BTK173" s="17"/>
      <c r="BTL173" s="17"/>
      <c r="BTM173" s="17"/>
      <c r="BTN173" s="17"/>
      <c r="BTO173" s="17"/>
      <c r="BTP173" s="17"/>
      <c r="BTQ173" s="17"/>
      <c r="BTR173" s="17"/>
      <c r="BTS173" s="17"/>
      <c r="BTT173" s="17"/>
      <c r="BTU173" s="17"/>
      <c r="BTV173" s="17"/>
      <c r="BTW173" s="17"/>
      <c r="BTX173" s="17"/>
      <c r="BTY173" s="17"/>
      <c r="BTZ173" s="17"/>
      <c r="BUA173" s="17"/>
      <c r="BUB173" s="17"/>
      <c r="BUC173" s="17"/>
      <c r="BUD173" s="17"/>
      <c r="BUE173" s="17"/>
      <c r="BUF173" s="17"/>
      <c r="BUG173" s="17"/>
      <c r="BUH173" s="17"/>
      <c r="BUI173" s="17"/>
      <c r="BUJ173" s="17"/>
      <c r="BUK173" s="17"/>
      <c r="BUL173" s="17"/>
      <c r="BUM173" s="17"/>
      <c r="BUN173" s="17"/>
      <c r="BUO173" s="17"/>
      <c r="BUP173" s="17"/>
      <c r="BUQ173" s="17"/>
      <c r="BUR173" s="17"/>
      <c r="BUS173" s="17"/>
      <c r="BUT173" s="17"/>
      <c r="BUU173" s="17"/>
      <c r="BUV173" s="17"/>
      <c r="BUW173" s="17"/>
      <c r="BUX173" s="17"/>
      <c r="BUY173" s="17"/>
      <c r="BUZ173" s="17"/>
      <c r="BVA173" s="17"/>
      <c r="BVB173" s="17"/>
      <c r="BVC173" s="17"/>
      <c r="BVD173" s="17"/>
      <c r="BVE173" s="17"/>
      <c r="BVF173" s="17"/>
      <c r="BVG173" s="17"/>
      <c r="BVH173" s="17"/>
      <c r="BVI173" s="17"/>
      <c r="BVJ173" s="17"/>
      <c r="BVK173" s="17"/>
      <c r="BVL173" s="17"/>
      <c r="BVM173" s="17"/>
      <c r="BVN173" s="17"/>
      <c r="BVO173" s="17"/>
      <c r="BVP173" s="17"/>
      <c r="BVQ173" s="17"/>
      <c r="BVR173" s="17"/>
      <c r="BVS173" s="17"/>
      <c r="BVT173" s="17"/>
      <c r="BVU173" s="17"/>
      <c r="BVV173" s="17"/>
      <c r="BVW173" s="17"/>
      <c r="BVX173" s="17"/>
      <c r="BVY173" s="17"/>
      <c r="BVZ173" s="17"/>
      <c r="BWA173" s="17"/>
      <c r="BWB173" s="17"/>
      <c r="BWC173" s="17"/>
      <c r="BWD173" s="17"/>
      <c r="BWE173" s="17"/>
      <c r="BWF173" s="17"/>
      <c r="BWG173" s="17"/>
      <c r="BWH173" s="17"/>
      <c r="BWI173" s="17"/>
      <c r="BWJ173" s="17"/>
      <c r="BWK173" s="17"/>
      <c r="BWL173" s="17"/>
      <c r="BWM173" s="17"/>
      <c r="BWN173" s="17"/>
      <c r="BWO173" s="17"/>
      <c r="BWP173" s="17"/>
      <c r="BWQ173" s="17"/>
      <c r="BWR173" s="17"/>
      <c r="BWS173" s="17"/>
      <c r="BWT173" s="17"/>
      <c r="BWU173" s="17"/>
      <c r="BWV173" s="17"/>
      <c r="BWW173" s="17"/>
      <c r="BWX173" s="17"/>
      <c r="BWY173" s="17"/>
      <c r="BWZ173" s="17"/>
      <c r="BXA173" s="17"/>
      <c r="BXB173" s="17"/>
      <c r="BXC173" s="17"/>
      <c r="BXD173" s="17"/>
      <c r="BXE173" s="17"/>
      <c r="BXF173" s="17"/>
      <c r="BXG173" s="17"/>
      <c r="BXH173" s="17"/>
      <c r="BXI173" s="17"/>
      <c r="BXJ173" s="17"/>
      <c r="BXK173" s="17"/>
      <c r="BXL173" s="17"/>
      <c r="BXM173" s="17"/>
      <c r="BXN173" s="17"/>
      <c r="BXO173" s="17"/>
      <c r="BXP173" s="17"/>
      <c r="BXQ173" s="17"/>
      <c r="BXR173" s="17"/>
      <c r="BXS173" s="17"/>
      <c r="BXT173" s="17"/>
      <c r="BXU173" s="17"/>
      <c r="BXV173" s="17"/>
      <c r="BXW173" s="17"/>
      <c r="BXX173" s="17"/>
      <c r="BXY173" s="17"/>
      <c r="BXZ173" s="17"/>
      <c r="BYA173" s="17"/>
      <c r="BYB173" s="17"/>
      <c r="BYC173" s="17"/>
      <c r="BYD173" s="17"/>
      <c r="BYE173" s="17"/>
      <c r="BYF173" s="17"/>
      <c r="BYG173" s="17"/>
      <c r="BYH173" s="17"/>
      <c r="BYI173" s="17"/>
      <c r="BYJ173" s="17"/>
      <c r="BYK173" s="17"/>
      <c r="BYL173" s="17"/>
      <c r="BYM173" s="17"/>
      <c r="BYN173" s="17"/>
      <c r="BYO173" s="17"/>
      <c r="BYP173" s="17"/>
      <c r="BYQ173" s="17"/>
      <c r="BYR173" s="17"/>
      <c r="BYS173" s="17"/>
      <c r="BYT173" s="17"/>
      <c r="BYU173" s="17"/>
      <c r="BYV173" s="17"/>
      <c r="BYW173" s="17"/>
      <c r="BYX173" s="17"/>
      <c r="BYY173" s="17"/>
      <c r="BYZ173" s="17"/>
      <c r="BZA173" s="17"/>
      <c r="BZB173" s="17"/>
      <c r="BZC173" s="17"/>
      <c r="BZD173" s="17"/>
      <c r="BZE173" s="17"/>
      <c r="BZF173" s="17"/>
      <c r="BZG173" s="17"/>
      <c r="BZH173" s="17"/>
      <c r="BZI173" s="17"/>
      <c r="BZJ173" s="17"/>
      <c r="BZK173" s="17"/>
      <c r="BZL173" s="17"/>
      <c r="BZM173" s="17"/>
      <c r="BZN173" s="17"/>
      <c r="BZO173" s="17"/>
      <c r="BZP173" s="17"/>
      <c r="BZQ173" s="17"/>
      <c r="BZR173" s="17"/>
      <c r="BZS173" s="17"/>
      <c r="BZT173" s="17"/>
      <c r="BZU173" s="17"/>
      <c r="BZV173" s="17"/>
      <c r="BZW173" s="17"/>
      <c r="BZX173" s="17"/>
      <c r="BZY173" s="17"/>
      <c r="BZZ173" s="17"/>
      <c r="CAA173" s="17"/>
      <c r="CAB173" s="17"/>
      <c r="CAC173" s="17"/>
      <c r="CAD173" s="17"/>
      <c r="CAE173" s="17"/>
      <c r="CAF173" s="17"/>
      <c r="CAG173" s="17"/>
      <c r="CAH173" s="17"/>
      <c r="CAI173" s="17"/>
      <c r="CAJ173" s="17"/>
      <c r="CAK173" s="17"/>
      <c r="CAL173" s="17"/>
      <c r="CAM173" s="17"/>
      <c r="CAN173" s="17"/>
      <c r="CAO173" s="17"/>
      <c r="CAP173" s="17"/>
      <c r="CAQ173" s="17"/>
      <c r="CAR173" s="17"/>
      <c r="CAS173" s="17"/>
      <c r="CAT173" s="17"/>
      <c r="CAU173" s="17"/>
      <c r="CAV173" s="17"/>
      <c r="CAW173" s="17"/>
      <c r="CAX173" s="17"/>
      <c r="CAY173" s="17"/>
      <c r="CAZ173" s="17"/>
      <c r="CBA173" s="17"/>
      <c r="CBB173" s="17"/>
      <c r="CBC173" s="17"/>
      <c r="CBD173" s="17"/>
      <c r="CBE173" s="17"/>
      <c r="CBF173" s="17"/>
      <c r="CBG173" s="17"/>
      <c r="CBH173" s="17"/>
      <c r="CBI173" s="17"/>
      <c r="CBJ173" s="17"/>
      <c r="CBK173" s="17"/>
      <c r="CBL173" s="17"/>
      <c r="CBM173" s="17"/>
      <c r="CBN173" s="17"/>
      <c r="CBO173" s="17"/>
      <c r="CBP173" s="17"/>
      <c r="CBQ173" s="17"/>
      <c r="CBR173" s="17"/>
      <c r="CBS173" s="17"/>
      <c r="CBT173" s="17"/>
      <c r="CBU173" s="17"/>
      <c r="CBV173" s="17"/>
      <c r="CBW173" s="17"/>
      <c r="CBX173" s="17"/>
      <c r="CBY173" s="17"/>
      <c r="CBZ173" s="17"/>
      <c r="CCA173" s="17"/>
      <c r="CCB173" s="17"/>
      <c r="CCC173" s="17"/>
      <c r="CCD173" s="17"/>
      <c r="CCE173" s="17"/>
      <c r="CCF173" s="17"/>
      <c r="CCG173" s="17"/>
      <c r="CCH173" s="17"/>
      <c r="CCI173" s="17"/>
      <c r="CCJ173" s="17"/>
      <c r="CCK173" s="17"/>
      <c r="CCL173" s="17"/>
      <c r="CCM173" s="17"/>
      <c r="CCN173" s="17"/>
      <c r="CCO173" s="17"/>
      <c r="CCP173" s="17"/>
      <c r="CCQ173" s="17"/>
      <c r="CCR173" s="17"/>
      <c r="CCS173" s="17"/>
      <c r="CCT173" s="17"/>
      <c r="CCU173" s="17"/>
      <c r="CCV173" s="17"/>
      <c r="CCW173" s="17"/>
      <c r="CCX173" s="17"/>
      <c r="CCY173" s="17"/>
      <c r="CCZ173" s="17"/>
      <c r="CDA173" s="17"/>
      <c r="CDB173" s="17"/>
      <c r="CDC173" s="17"/>
      <c r="CDD173" s="17"/>
      <c r="CDE173" s="17"/>
      <c r="CDF173" s="17"/>
      <c r="CDG173" s="17"/>
      <c r="CDH173" s="17"/>
      <c r="CDI173" s="17"/>
      <c r="CDJ173" s="17"/>
      <c r="CDK173" s="17"/>
      <c r="CDL173" s="17"/>
      <c r="CDM173" s="17"/>
      <c r="CDN173" s="17"/>
      <c r="CDO173" s="17"/>
      <c r="CDP173" s="17"/>
      <c r="CDQ173" s="17"/>
      <c r="CDR173" s="17"/>
      <c r="CDS173" s="17"/>
      <c r="CDT173" s="17"/>
      <c r="CDU173" s="17"/>
    </row>
    <row r="174">
      <c r="A174" s="14" t="s">
        <v>2599</v>
      </c>
      <c r="B174" s="14" t="s">
        <v>4116</v>
      </c>
      <c r="C174" s="14" t="s">
        <v>2601</v>
      </c>
      <c r="D174" s="14" t="s">
        <v>2602</v>
      </c>
      <c r="E174" s="14" t="s">
        <v>4117</v>
      </c>
      <c r="F174" s="14" t="s">
        <v>2835</v>
      </c>
      <c r="I174" s="14" t="s">
        <v>4118</v>
      </c>
      <c r="J174" s="14" t="s">
        <v>2618</v>
      </c>
      <c r="K174" s="14" t="s">
        <v>2619</v>
      </c>
      <c r="L174" s="14" t="s">
        <v>2639</v>
      </c>
      <c r="M174" s="16">
        <v>1.0</v>
      </c>
      <c r="N174" s="14" t="s">
        <v>2690</v>
      </c>
      <c r="O174" s="14" t="s">
        <v>2690</v>
      </c>
      <c r="P174" s="14" t="s">
        <v>2690</v>
      </c>
      <c r="Q174" s="16">
        <v>11.0</v>
      </c>
      <c r="R174" s="16">
        <v>4104625.0</v>
      </c>
      <c r="S174" s="16">
        <v>4104625.0</v>
      </c>
      <c r="T174" s="14" t="s">
        <v>2622</v>
      </c>
      <c r="U174" s="14" t="s">
        <v>2631</v>
      </c>
      <c r="V174" s="14" t="s">
        <v>4119</v>
      </c>
      <c r="W174" s="14" t="s">
        <v>4120</v>
      </c>
      <c r="X174" s="16">
        <v>0.2</v>
      </c>
      <c r="Y174" s="17"/>
      <c r="Z174" s="16">
        <v>10.0</v>
      </c>
      <c r="AA174" s="16">
        <v>40.0</v>
      </c>
      <c r="AB174" s="17"/>
      <c r="AC174" s="16">
        <v>53.0</v>
      </c>
      <c r="AD174" s="16">
        <v>310.0</v>
      </c>
      <c r="AE174" s="22">
        <v>45577.0</v>
      </c>
      <c r="AF174" s="17"/>
      <c r="AG174" s="14" t="s">
        <v>2876</v>
      </c>
      <c r="AI174" s="17"/>
      <c r="AJ174" s="17"/>
      <c r="AK174" s="17"/>
      <c r="AL174" s="16">
        <v>66.0</v>
      </c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4" t="s">
        <v>2604</v>
      </c>
      <c r="BB174" s="17"/>
      <c r="BC174" s="17"/>
      <c r="BD174" s="17"/>
      <c r="BE174" s="17"/>
      <c r="BF174" s="17"/>
      <c r="BG174" s="16">
        <v>1.0</v>
      </c>
      <c r="BH174" s="14" t="s">
        <v>2564</v>
      </c>
      <c r="BI174" s="14" t="s">
        <v>2594</v>
      </c>
      <c r="BJ174" s="14" t="s">
        <v>2566</v>
      </c>
      <c r="BK174" s="17"/>
      <c r="BL174" s="17"/>
      <c r="BM174" s="16">
        <v>10.3666667</v>
      </c>
      <c r="BN174" s="17"/>
      <c r="BO174" s="17"/>
      <c r="BP174" s="17"/>
      <c r="BQ174" s="17"/>
      <c r="BR174" s="17"/>
      <c r="BS174" s="16">
        <v>0.4306</v>
      </c>
      <c r="BT174" s="16">
        <v>5.03008186</v>
      </c>
      <c r="BU174" s="14" t="s">
        <v>2680</v>
      </c>
      <c r="BV174" s="14" t="s">
        <v>3182</v>
      </c>
      <c r="BW174" s="14" t="s">
        <v>2569</v>
      </c>
      <c r="BX174" s="16">
        <v>13.0</v>
      </c>
      <c r="BY174" s="14" t="s">
        <v>2604</v>
      </c>
      <c r="BZ174" s="17"/>
      <c r="CA174" s="16">
        <v>-24138.0</v>
      </c>
      <c r="CB174" s="16">
        <v>0.0</v>
      </c>
      <c r="CC174" s="17"/>
      <c r="CD174" s="17"/>
      <c r="CE174" s="16">
        <v>5.03008186</v>
      </c>
      <c r="CF174" s="17"/>
      <c r="CG174" s="17"/>
      <c r="CH174" s="19">
        <v>40609.0</v>
      </c>
      <c r="CI174" s="14" t="s">
        <v>2573</v>
      </c>
      <c r="CJ174" s="17"/>
      <c r="CK174" s="14" t="s">
        <v>2574</v>
      </c>
      <c r="CL174" s="14" t="s">
        <v>2748</v>
      </c>
      <c r="CM174" s="20">
        <v>2253608.0</v>
      </c>
      <c r="CN174" s="14" t="s">
        <v>2748</v>
      </c>
      <c r="CO174" s="14" t="s">
        <v>2563</v>
      </c>
      <c r="CP174" s="14" t="s">
        <v>2563</v>
      </c>
      <c r="CQ174" s="16">
        <v>0.2799</v>
      </c>
      <c r="CR174" s="16">
        <v>0.02</v>
      </c>
      <c r="CS174" s="17"/>
      <c r="CT174" s="14" t="s">
        <v>4121</v>
      </c>
      <c r="CU174" s="14" t="s">
        <v>2577</v>
      </c>
      <c r="CV174" s="14" t="s">
        <v>3229</v>
      </c>
      <c r="CW174" s="14" t="s">
        <v>2609</v>
      </c>
      <c r="CX174" s="17"/>
      <c r="CY174" s="16">
        <v>5.03008186</v>
      </c>
      <c r="CZ174" s="14" t="s">
        <v>2581</v>
      </c>
      <c r="DB174" s="14" t="s">
        <v>2574</v>
      </c>
      <c r="DC174" s="17"/>
      <c r="DD174" s="14" t="s">
        <v>2604</v>
      </c>
      <c r="DE174" s="14" t="s">
        <v>2574</v>
      </c>
      <c r="DF174" s="14" t="s">
        <v>2563</v>
      </c>
      <c r="DG174" s="14" t="s">
        <v>2583</v>
      </c>
      <c r="DH174" s="16">
        <v>66.0</v>
      </c>
      <c r="DI174" s="14" t="s">
        <v>2610</v>
      </c>
      <c r="DJ174" s="14" t="s">
        <v>2611</v>
      </c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  <c r="KL174" s="17"/>
      <c r="KM174" s="17"/>
      <c r="KN174" s="17"/>
      <c r="KO174" s="17"/>
      <c r="KP174" s="17"/>
      <c r="KQ174" s="17"/>
      <c r="KR174" s="17"/>
      <c r="KS174" s="17"/>
      <c r="KT174" s="17"/>
      <c r="KU174" s="17"/>
      <c r="KV174" s="17"/>
      <c r="KW174" s="17"/>
      <c r="KX174" s="17"/>
      <c r="KY174" s="17"/>
      <c r="KZ174" s="17"/>
      <c r="LA174" s="17"/>
      <c r="LB174" s="17"/>
      <c r="LC174" s="17"/>
      <c r="LD174" s="17"/>
      <c r="LE174" s="17"/>
      <c r="LF174" s="17"/>
      <c r="LG174" s="17"/>
      <c r="LH174" s="17"/>
      <c r="LI174" s="17"/>
      <c r="LJ174" s="17"/>
      <c r="LK174" s="17"/>
      <c r="LL174" s="17"/>
      <c r="LM174" s="17"/>
      <c r="LN174" s="17"/>
      <c r="LO174" s="17"/>
      <c r="LP174" s="17"/>
      <c r="LQ174" s="17"/>
      <c r="LR174" s="17"/>
      <c r="LS174" s="17"/>
      <c r="LT174" s="17"/>
      <c r="LU174" s="17"/>
      <c r="LV174" s="17"/>
      <c r="LW174" s="17"/>
      <c r="LX174" s="17"/>
      <c r="LY174" s="17"/>
      <c r="LZ174" s="17"/>
      <c r="MA174" s="17"/>
      <c r="MB174" s="17"/>
      <c r="MC174" s="17"/>
      <c r="MD174" s="17"/>
      <c r="ME174" s="17"/>
      <c r="MF174" s="17"/>
      <c r="MG174" s="17"/>
      <c r="MH174" s="17"/>
      <c r="MI174" s="17"/>
      <c r="MJ174" s="17"/>
      <c r="MK174" s="17"/>
      <c r="ML174" s="17"/>
      <c r="MM174" s="17"/>
      <c r="MN174" s="17"/>
      <c r="MO174" s="17"/>
      <c r="MP174" s="17"/>
      <c r="MQ174" s="17"/>
      <c r="MR174" s="17"/>
      <c r="MS174" s="17"/>
      <c r="MT174" s="17"/>
      <c r="MU174" s="17"/>
      <c r="MV174" s="17"/>
      <c r="MW174" s="17"/>
      <c r="MX174" s="17"/>
      <c r="MY174" s="17"/>
      <c r="MZ174" s="17"/>
      <c r="NA174" s="17"/>
      <c r="NB174" s="17"/>
      <c r="NC174" s="17"/>
      <c r="ND174" s="17"/>
      <c r="NE174" s="17"/>
      <c r="NF174" s="17"/>
      <c r="NG174" s="17"/>
      <c r="NH174" s="17"/>
      <c r="NI174" s="17"/>
      <c r="NJ174" s="17"/>
      <c r="NK174" s="17"/>
      <c r="NL174" s="17"/>
      <c r="NM174" s="17"/>
      <c r="NN174" s="17"/>
      <c r="NO174" s="17"/>
      <c r="NP174" s="17"/>
      <c r="NQ174" s="17"/>
      <c r="NR174" s="17"/>
      <c r="NS174" s="17"/>
      <c r="NT174" s="17"/>
      <c r="NU174" s="17"/>
      <c r="NV174" s="17"/>
      <c r="NW174" s="17"/>
      <c r="NX174" s="17"/>
      <c r="NY174" s="17"/>
      <c r="NZ174" s="17"/>
      <c r="OA174" s="17"/>
      <c r="OB174" s="17"/>
      <c r="OC174" s="17"/>
      <c r="OD174" s="17"/>
      <c r="OE174" s="17"/>
      <c r="OF174" s="17"/>
      <c r="OG174" s="17"/>
      <c r="OH174" s="17"/>
      <c r="OI174" s="17"/>
      <c r="OJ174" s="17"/>
      <c r="OK174" s="17"/>
      <c r="OL174" s="17"/>
      <c r="OM174" s="17"/>
      <c r="ON174" s="17"/>
      <c r="OO174" s="17"/>
      <c r="OP174" s="17"/>
      <c r="OQ174" s="17"/>
      <c r="OR174" s="17"/>
      <c r="OS174" s="17"/>
      <c r="OT174" s="17"/>
      <c r="OU174" s="17"/>
      <c r="OV174" s="17"/>
      <c r="OW174" s="17"/>
      <c r="OX174" s="17"/>
      <c r="OY174" s="17"/>
      <c r="OZ174" s="17"/>
      <c r="PA174" s="17"/>
      <c r="PB174" s="17"/>
      <c r="PC174" s="17"/>
      <c r="PD174" s="17"/>
      <c r="PE174" s="17"/>
      <c r="PF174" s="17"/>
      <c r="PG174" s="17"/>
      <c r="PH174" s="17"/>
      <c r="PI174" s="17"/>
      <c r="PJ174" s="17"/>
      <c r="PK174" s="17"/>
      <c r="PL174" s="17"/>
      <c r="PM174" s="17"/>
      <c r="PN174" s="17"/>
      <c r="PO174" s="17"/>
      <c r="PP174" s="17"/>
      <c r="PQ174" s="17"/>
      <c r="PR174" s="17"/>
      <c r="PS174" s="17"/>
      <c r="PT174" s="17"/>
      <c r="PU174" s="17"/>
      <c r="PV174" s="17"/>
      <c r="PW174" s="17"/>
      <c r="PX174" s="17"/>
      <c r="PY174" s="17"/>
      <c r="PZ174" s="17"/>
      <c r="QA174" s="17"/>
      <c r="QB174" s="17"/>
      <c r="QC174" s="17"/>
      <c r="QD174" s="17"/>
      <c r="QE174" s="17"/>
      <c r="QF174" s="17"/>
      <c r="QG174" s="17"/>
      <c r="QH174" s="17"/>
      <c r="QI174" s="17"/>
      <c r="QJ174" s="17"/>
      <c r="QK174" s="17"/>
      <c r="QL174" s="17"/>
      <c r="QM174" s="17"/>
      <c r="QN174" s="17"/>
      <c r="QO174" s="17"/>
      <c r="QP174" s="17"/>
      <c r="QQ174" s="17"/>
      <c r="QR174" s="17"/>
      <c r="QS174" s="17"/>
      <c r="QT174" s="17"/>
      <c r="QU174" s="16">
        <v>35.0</v>
      </c>
      <c r="QV174" s="16">
        <v>22.0</v>
      </c>
      <c r="QW174" s="16">
        <v>58.0</v>
      </c>
      <c r="QX174" s="17"/>
      <c r="QY174" s="17"/>
      <c r="QZ174" s="17"/>
      <c r="RA174" s="17"/>
      <c r="RB174" s="17"/>
      <c r="RC174" s="17"/>
      <c r="RD174" s="17"/>
      <c r="RE174" s="17"/>
      <c r="RF174" s="17"/>
      <c r="RG174" s="17"/>
      <c r="RH174" s="17"/>
      <c r="RI174" s="17"/>
      <c r="RJ174" s="17"/>
      <c r="RK174" s="17"/>
      <c r="RL174" s="17"/>
      <c r="RM174" s="17"/>
      <c r="RN174" s="17"/>
      <c r="RO174" s="17"/>
      <c r="RP174" s="17"/>
      <c r="RQ174" s="17"/>
      <c r="RR174" s="17"/>
      <c r="RS174" s="17"/>
      <c r="RT174" s="17"/>
      <c r="RU174" s="17"/>
      <c r="RV174" s="17"/>
      <c r="RW174" s="17"/>
      <c r="RX174" s="17"/>
      <c r="RY174" s="17"/>
      <c r="RZ174" s="17"/>
      <c r="SA174" s="17"/>
      <c r="SB174" s="17"/>
      <c r="SC174" s="17"/>
      <c r="SD174" s="17"/>
      <c r="SE174" s="17"/>
      <c r="SF174" s="17"/>
      <c r="SG174" s="17"/>
      <c r="SH174" s="17"/>
      <c r="SI174" s="17"/>
      <c r="SJ174" s="17"/>
      <c r="SK174" s="17"/>
      <c r="SL174" s="17"/>
      <c r="SM174" s="17"/>
      <c r="SN174" s="17"/>
      <c r="SO174" s="17"/>
      <c r="SP174" s="17"/>
      <c r="SQ174" s="17"/>
      <c r="SR174" s="17"/>
      <c r="SS174" s="17"/>
      <c r="ST174" s="17"/>
      <c r="SU174" s="17"/>
      <c r="SV174" s="17"/>
      <c r="SW174" s="17"/>
      <c r="SX174" s="17"/>
      <c r="SY174" s="17"/>
      <c r="SZ174" s="17"/>
      <c r="TA174" s="17"/>
      <c r="TB174" s="17"/>
      <c r="TC174" s="17"/>
      <c r="TD174" s="17"/>
      <c r="TE174" s="17"/>
      <c r="TF174" s="17"/>
      <c r="TG174" s="17"/>
      <c r="TH174" s="17"/>
      <c r="TI174" s="17"/>
      <c r="TJ174" s="17"/>
      <c r="TK174" s="17"/>
      <c r="TL174" s="17"/>
      <c r="TM174" s="17"/>
      <c r="TN174" s="17"/>
      <c r="TO174" s="17"/>
      <c r="TP174" s="17"/>
      <c r="TQ174" s="17"/>
      <c r="TR174" s="17"/>
      <c r="TS174" s="17"/>
      <c r="TT174" s="17"/>
      <c r="TU174" s="17"/>
      <c r="TV174" s="17"/>
      <c r="TW174" s="17"/>
      <c r="TX174" s="17"/>
      <c r="TY174" s="17"/>
      <c r="TZ174" s="17"/>
      <c r="UA174" s="17"/>
      <c r="UB174" s="17"/>
      <c r="UC174" s="17"/>
      <c r="UD174" s="17"/>
      <c r="UE174" s="17"/>
      <c r="UF174" s="17"/>
      <c r="UG174" s="17"/>
      <c r="UH174" s="17"/>
      <c r="UI174" s="17"/>
      <c r="UJ174" s="17"/>
      <c r="UK174" s="17"/>
      <c r="UL174" s="17"/>
      <c r="UM174" s="17"/>
      <c r="UN174" s="17"/>
      <c r="UO174" s="17"/>
      <c r="UP174" s="17"/>
      <c r="UQ174" s="17"/>
      <c r="UR174" s="17"/>
      <c r="US174" s="17"/>
      <c r="UT174" s="17"/>
      <c r="UU174" s="17"/>
      <c r="UV174" s="17"/>
      <c r="UW174" s="17"/>
      <c r="UX174" s="17"/>
      <c r="UY174" s="17"/>
      <c r="UZ174" s="17"/>
      <c r="VA174" s="17"/>
      <c r="VB174" s="17"/>
      <c r="VC174" s="17"/>
      <c r="VD174" s="17"/>
      <c r="VE174" s="17"/>
      <c r="VF174" s="17"/>
      <c r="VG174" s="17"/>
      <c r="VH174" s="17"/>
      <c r="VI174" s="17"/>
      <c r="VJ174" s="17"/>
      <c r="VK174" s="17"/>
      <c r="VL174" s="17"/>
      <c r="VM174" s="17"/>
      <c r="VN174" s="17"/>
      <c r="VO174" s="17"/>
      <c r="VP174" s="17"/>
      <c r="VQ174" s="17"/>
      <c r="VR174" s="17"/>
      <c r="VS174" s="17"/>
      <c r="VT174" s="17"/>
      <c r="VU174" s="17"/>
      <c r="VV174" s="17"/>
      <c r="VW174" s="17"/>
      <c r="VX174" s="17"/>
      <c r="VY174" s="17"/>
      <c r="VZ174" s="17"/>
      <c r="WA174" s="17"/>
      <c r="WB174" s="17"/>
      <c r="WC174" s="17"/>
      <c r="WD174" s="17"/>
      <c r="WE174" s="17"/>
      <c r="WF174" s="17"/>
      <c r="WG174" s="17"/>
      <c r="WH174" s="17"/>
      <c r="WI174" s="17"/>
      <c r="WJ174" s="17"/>
      <c r="WK174" s="17"/>
      <c r="WL174" s="17"/>
      <c r="WM174" s="17"/>
      <c r="WN174" s="17"/>
      <c r="WO174" s="17"/>
      <c r="WP174" s="17"/>
      <c r="WQ174" s="17"/>
      <c r="WR174" s="17"/>
      <c r="WS174" s="17"/>
      <c r="WT174" s="17"/>
      <c r="WU174" s="17"/>
      <c r="WV174" s="17"/>
      <c r="WW174" s="17"/>
      <c r="WX174" s="17"/>
      <c r="WY174" s="17"/>
      <c r="WZ174" s="17"/>
      <c r="XA174" s="17"/>
      <c r="XB174" s="17"/>
      <c r="XC174" s="17"/>
      <c r="XD174" s="17"/>
      <c r="XE174" s="17"/>
      <c r="XF174" s="17"/>
      <c r="XG174" s="17"/>
      <c r="XH174" s="17"/>
      <c r="XI174" s="17"/>
      <c r="XJ174" s="17"/>
      <c r="XK174" s="17"/>
      <c r="XL174" s="17"/>
      <c r="XM174" s="17"/>
      <c r="XN174" s="17"/>
      <c r="XO174" s="17"/>
      <c r="XP174" s="17"/>
      <c r="XQ174" s="17"/>
      <c r="XR174" s="17"/>
      <c r="XS174" s="17"/>
      <c r="XT174" s="17"/>
      <c r="XU174" s="17"/>
      <c r="XV174" s="17"/>
      <c r="XW174" s="17"/>
      <c r="XX174" s="17"/>
      <c r="XY174" s="17"/>
      <c r="XZ174" s="17"/>
      <c r="YA174" s="17"/>
      <c r="YB174" s="17"/>
      <c r="YC174" s="17"/>
      <c r="YD174" s="17"/>
      <c r="YE174" s="17"/>
      <c r="YF174" s="17"/>
      <c r="YG174" s="17"/>
      <c r="YH174" s="17"/>
      <c r="YI174" s="17"/>
      <c r="YJ174" s="17"/>
      <c r="YK174" s="17"/>
      <c r="YL174" s="17"/>
      <c r="YM174" s="17"/>
      <c r="YN174" s="17"/>
      <c r="YO174" s="17"/>
      <c r="YP174" s="17"/>
      <c r="YQ174" s="17"/>
      <c r="YR174" s="17"/>
      <c r="YS174" s="17"/>
      <c r="YT174" s="17"/>
      <c r="YU174" s="17"/>
      <c r="YV174" s="17"/>
      <c r="YW174" s="17"/>
      <c r="YX174" s="17"/>
      <c r="YY174" s="17"/>
      <c r="YZ174" s="17"/>
      <c r="ZA174" s="17"/>
      <c r="ZB174" s="17"/>
      <c r="ZC174" s="17"/>
      <c r="ZD174" s="17"/>
      <c r="ZE174" s="17"/>
      <c r="ZF174" s="17"/>
      <c r="ZG174" s="17"/>
      <c r="ZH174" s="17"/>
      <c r="ZI174" s="17"/>
      <c r="ZJ174" s="17"/>
      <c r="ZK174" s="17"/>
      <c r="ZL174" s="17"/>
      <c r="ZM174" s="17"/>
      <c r="ZN174" s="17"/>
      <c r="ZO174" s="17"/>
      <c r="ZP174" s="17"/>
      <c r="ZQ174" s="17"/>
      <c r="ZR174" s="17"/>
      <c r="ZS174" s="17"/>
      <c r="ZT174" s="17"/>
      <c r="ZU174" s="17"/>
      <c r="ZV174" s="17"/>
      <c r="ZW174" s="17"/>
      <c r="ZX174" s="17"/>
      <c r="ZY174" s="17"/>
      <c r="ZZ174" s="17"/>
      <c r="AAA174" s="17"/>
      <c r="AAB174" s="17"/>
      <c r="AAC174" s="17"/>
      <c r="AAD174" s="17"/>
      <c r="AAE174" s="17"/>
      <c r="AAF174" s="17"/>
      <c r="AAG174" s="17"/>
      <c r="AAH174" s="17"/>
      <c r="AAI174" s="17"/>
      <c r="AAJ174" s="17"/>
      <c r="AAK174" s="17"/>
      <c r="AAL174" s="17"/>
      <c r="AAM174" s="17"/>
      <c r="AAN174" s="17"/>
      <c r="AAO174" s="17"/>
      <c r="AAP174" s="17"/>
      <c r="AAQ174" s="17"/>
      <c r="AAR174" s="17"/>
      <c r="AAS174" s="17"/>
      <c r="AAT174" s="17"/>
      <c r="AAU174" s="17"/>
      <c r="AAV174" s="17"/>
      <c r="AAW174" s="17"/>
      <c r="AAX174" s="17"/>
      <c r="AAY174" s="17"/>
      <c r="AAZ174" s="17"/>
      <c r="ABA174" s="17"/>
      <c r="ABB174" s="17"/>
      <c r="ABC174" s="17"/>
      <c r="ABD174" s="17"/>
      <c r="ABE174" s="17"/>
      <c r="ABF174" s="17"/>
      <c r="ABG174" s="17"/>
      <c r="ABH174" s="17"/>
      <c r="ABI174" s="17"/>
      <c r="ABJ174" s="17"/>
      <c r="ABK174" s="17"/>
      <c r="ABL174" s="17"/>
      <c r="ABM174" s="17"/>
      <c r="ABN174" s="17"/>
      <c r="ABO174" s="17"/>
      <c r="ABP174" s="17"/>
      <c r="ABQ174" s="17"/>
      <c r="ABR174" s="17"/>
      <c r="ABS174" s="17"/>
      <c r="ABT174" s="17"/>
      <c r="ABU174" s="17"/>
      <c r="ABV174" s="17"/>
      <c r="ABW174" s="17"/>
      <c r="ABX174" s="17"/>
      <c r="ABY174" s="17"/>
      <c r="ABZ174" s="17"/>
      <c r="ACA174" s="17"/>
      <c r="ACB174" s="17"/>
      <c r="ACC174" s="17"/>
      <c r="ACD174" s="17"/>
      <c r="ACE174" s="17"/>
      <c r="ACF174" s="17"/>
      <c r="ACG174" s="17"/>
      <c r="ACH174" s="17"/>
      <c r="ACI174" s="17"/>
      <c r="ACJ174" s="17"/>
      <c r="ACK174" s="17"/>
      <c r="ACL174" s="17"/>
      <c r="ACM174" s="17"/>
      <c r="ACN174" s="17"/>
      <c r="ACO174" s="17"/>
      <c r="ACP174" s="17"/>
      <c r="ACQ174" s="17"/>
      <c r="ACR174" s="17"/>
      <c r="ACS174" s="17"/>
      <c r="ACT174" s="17"/>
      <c r="ACU174" s="17"/>
      <c r="ACV174" s="17"/>
      <c r="ACW174" s="17"/>
      <c r="ACX174" s="17"/>
      <c r="ACY174" s="17"/>
      <c r="ACZ174" s="17"/>
      <c r="ADA174" s="17"/>
      <c r="ADB174" s="17"/>
      <c r="ADC174" s="17"/>
      <c r="ADD174" s="17"/>
      <c r="ADE174" s="17"/>
      <c r="ADF174" s="17"/>
      <c r="ADG174" s="17"/>
      <c r="ADH174" s="17"/>
      <c r="ADI174" s="17"/>
      <c r="ADJ174" s="17"/>
      <c r="ADK174" s="17"/>
      <c r="ADL174" s="17"/>
      <c r="ADM174" s="17"/>
      <c r="ADN174" s="17"/>
      <c r="ADO174" s="17"/>
      <c r="ADP174" s="17"/>
      <c r="ADQ174" s="17"/>
      <c r="ADR174" s="17"/>
      <c r="ADS174" s="17"/>
      <c r="ADT174" s="17"/>
      <c r="ADU174" s="17"/>
      <c r="ADV174" s="17"/>
      <c r="ADW174" s="17"/>
      <c r="ADX174" s="17"/>
      <c r="ADY174" s="17"/>
      <c r="ADZ174" s="17"/>
      <c r="AEA174" s="17"/>
      <c r="AEB174" s="17"/>
      <c r="AEC174" s="17"/>
      <c r="AED174" s="17"/>
      <c r="AEE174" s="17"/>
      <c r="AEF174" s="17"/>
      <c r="AEG174" s="17"/>
      <c r="AEH174" s="17"/>
      <c r="AEI174" s="17"/>
      <c r="AEJ174" s="17"/>
      <c r="AEK174" s="17"/>
      <c r="AEL174" s="17"/>
      <c r="AEM174" s="17"/>
      <c r="AEN174" s="17"/>
      <c r="AEO174" s="17"/>
      <c r="AEP174" s="17"/>
      <c r="AEQ174" s="17"/>
      <c r="AER174" s="17"/>
      <c r="AES174" s="17"/>
      <c r="AET174" s="17"/>
      <c r="AEU174" s="17"/>
      <c r="AEV174" s="17"/>
      <c r="AEW174" s="17"/>
      <c r="AEX174" s="17"/>
      <c r="AEY174" s="17"/>
      <c r="AEZ174" s="17"/>
      <c r="AFA174" s="17"/>
      <c r="AFB174" s="17"/>
      <c r="AFC174" s="17"/>
      <c r="AFD174" s="17"/>
      <c r="AFE174" s="17"/>
      <c r="AFF174" s="17"/>
      <c r="AFG174" s="17"/>
      <c r="AFH174" s="17"/>
      <c r="AFI174" s="17"/>
      <c r="AFJ174" s="17"/>
      <c r="AFK174" s="17"/>
      <c r="AFL174" s="17"/>
      <c r="AFM174" s="17"/>
      <c r="AFN174" s="17"/>
      <c r="AFO174" s="17"/>
      <c r="AFP174" s="17"/>
      <c r="AFQ174" s="17"/>
      <c r="AFR174" s="17"/>
      <c r="AFS174" s="17"/>
      <c r="AFT174" s="17"/>
      <c r="AFU174" s="17"/>
      <c r="AFV174" s="17"/>
      <c r="AFW174" s="17"/>
      <c r="AFX174" s="17"/>
      <c r="AFY174" s="17"/>
      <c r="AFZ174" s="17"/>
      <c r="AGA174" s="17"/>
      <c r="AGB174" s="17"/>
      <c r="AGC174" s="17"/>
      <c r="AGD174" s="17"/>
      <c r="AGE174" s="17"/>
      <c r="AGF174" s="17"/>
      <c r="AGG174" s="17"/>
      <c r="AGH174" s="17"/>
      <c r="AGI174" s="17"/>
      <c r="AGJ174" s="17"/>
      <c r="AGK174" s="17"/>
      <c r="AGL174" s="17"/>
      <c r="AGM174" s="17"/>
      <c r="AGN174" s="17"/>
      <c r="AGO174" s="17"/>
      <c r="AGP174" s="17"/>
      <c r="AGQ174" s="17"/>
      <c r="AGR174" s="17"/>
      <c r="AGS174" s="17"/>
      <c r="AGT174" s="17"/>
      <c r="AGU174" s="17"/>
      <c r="AGV174" s="17"/>
      <c r="AGW174" s="17"/>
      <c r="AGX174" s="17"/>
      <c r="AGY174" s="17"/>
      <c r="AGZ174" s="17"/>
      <c r="AHA174" s="17"/>
      <c r="AHB174" s="17"/>
      <c r="AHC174" s="17"/>
      <c r="AHD174" s="17"/>
      <c r="AHE174" s="17"/>
      <c r="AHF174" s="17"/>
      <c r="AHG174" s="17"/>
      <c r="AHH174" s="17"/>
      <c r="AHI174" s="17"/>
      <c r="AHJ174" s="17"/>
      <c r="AHK174" s="17"/>
      <c r="AHL174" s="17"/>
      <c r="AHM174" s="17"/>
      <c r="AHN174" s="17"/>
      <c r="AHO174" s="17"/>
      <c r="AHP174" s="17"/>
      <c r="AHQ174" s="17"/>
      <c r="AHR174" s="17"/>
      <c r="AHS174" s="17"/>
      <c r="AHT174" s="17"/>
      <c r="AHU174" s="17"/>
      <c r="AHV174" s="17"/>
      <c r="AHW174" s="17"/>
      <c r="AHX174" s="17"/>
      <c r="AHY174" s="17"/>
      <c r="AHZ174" s="17"/>
      <c r="AIA174" s="17"/>
      <c r="AIB174" s="17"/>
      <c r="AIC174" s="17"/>
      <c r="AID174" s="17"/>
      <c r="AIE174" s="17"/>
      <c r="AIF174" s="17"/>
      <c r="AIG174" s="17"/>
      <c r="AIH174" s="17"/>
      <c r="AII174" s="17"/>
      <c r="AIJ174" s="17"/>
      <c r="AIK174" s="17"/>
      <c r="AIL174" s="17"/>
      <c r="AIM174" s="17"/>
      <c r="AIN174" s="17"/>
      <c r="AIO174" s="17"/>
      <c r="AIP174" s="17"/>
      <c r="AIQ174" s="17"/>
      <c r="AIR174" s="17"/>
      <c r="AIS174" s="17"/>
      <c r="AIT174" s="17"/>
      <c r="AIU174" s="17"/>
      <c r="AIV174" s="17"/>
      <c r="AIW174" s="17"/>
      <c r="AIX174" s="17"/>
      <c r="AIY174" s="17"/>
      <c r="AIZ174" s="17"/>
      <c r="AJA174" s="17"/>
      <c r="AJB174" s="17"/>
      <c r="AJC174" s="17"/>
      <c r="AJD174" s="17"/>
      <c r="AJE174" s="17"/>
      <c r="AJF174" s="17"/>
      <c r="AJG174" s="17"/>
      <c r="AJH174" s="17"/>
      <c r="AJI174" s="17"/>
      <c r="AJJ174" s="17"/>
      <c r="AJK174" s="17"/>
      <c r="AJL174" s="17"/>
      <c r="AJM174" s="17"/>
      <c r="AJN174" s="17"/>
      <c r="AJO174" s="17"/>
      <c r="AJP174" s="17"/>
      <c r="AJQ174" s="17"/>
      <c r="AJR174" s="17"/>
      <c r="AJS174" s="17"/>
      <c r="AJT174" s="17"/>
      <c r="AJU174" s="17"/>
      <c r="AJV174" s="17"/>
      <c r="AJW174" s="17"/>
      <c r="AJX174" s="17"/>
      <c r="AJY174" s="17"/>
      <c r="AJZ174" s="17"/>
      <c r="AKA174" s="17"/>
      <c r="AKB174" s="17"/>
      <c r="AKC174" s="17"/>
      <c r="AKD174" s="17"/>
      <c r="AKE174" s="17"/>
      <c r="AKF174" s="17"/>
      <c r="AKG174" s="17"/>
      <c r="AKH174" s="17"/>
      <c r="AKI174" s="17"/>
      <c r="AKJ174" s="17"/>
      <c r="AKK174" s="17"/>
      <c r="AKL174" s="17"/>
      <c r="AKM174" s="17"/>
      <c r="AKN174" s="17"/>
      <c r="AKO174" s="17"/>
      <c r="AKP174" s="17"/>
      <c r="AKQ174" s="17"/>
      <c r="AKR174" s="17"/>
      <c r="AKS174" s="17"/>
      <c r="AKT174" s="17"/>
      <c r="AKU174" s="17"/>
      <c r="AKV174" s="17"/>
      <c r="AKW174" s="17"/>
      <c r="AKX174" s="17"/>
      <c r="AKY174" s="17"/>
      <c r="AKZ174" s="17"/>
      <c r="ALA174" s="17"/>
      <c r="ALB174" s="17"/>
      <c r="ALC174" s="17"/>
      <c r="ALD174" s="17"/>
      <c r="ALE174" s="17"/>
      <c r="ALF174" s="17"/>
      <c r="ALG174" s="17"/>
      <c r="ALH174" s="17"/>
      <c r="ALI174" s="17"/>
      <c r="ALJ174" s="17"/>
      <c r="ALK174" s="17"/>
      <c r="ALL174" s="17"/>
      <c r="ALM174" s="17"/>
      <c r="ALN174" s="17"/>
      <c r="ALO174" s="17"/>
      <c r="ALP174" s="17"/>
      <c r="ALQ174" s="17"/>
      <c r="ALR174" s="17"/>
      <c r="ALS174" s="17"/>
      <c r="ALT174" s="17"/>
      <c r="ALU174" s="17"/>
      <c r="ALV174" s="17"/>
      <c r="ALW174" s="17"/>
      <c r="ALX174" s="17"/>
      <c r="ALY174" s="17"/>
      <c r="ALZ174" s="17"/>
      <c r="AMA174" s="17"/>
      <c r="AMB174" s="17"/>
      <c r="AMC174" s="17"/>
      <c r="AMD174" s="17"/>
      <c r="AME174" s="17"/>
      <c r="AMF174" s="17"/>
      <c r="AMG174" s="17"/>
      <c r="AMH174" s="17"/>
      <c r="AMI174" s="17"/>
      <c r="AMJ174" s="17"/>
      <c r="AMK174" s="17"/>
      <c r="AML174" s="17"/>
      <c r="AMM174" s="17"/>
      <c r="AMN174" s="17"/>
      <c r="AMO174" s="17"/>
      <c r="AMP174" s="17"/>
      <c r="AMQ174" s="17"/>
      <c r="AMR174" s="17"/>
      <c r="AMS174" s="17"/>
      <c r="AMT174" s="17"/>
      <c r="AMU174" s="17"/>
      <c r="AMV174" s="17"/>
      <c r="AMW174" s="17"/>
      <c r="AMX174" s="17"/>
      <c r="AMY174" s="17"/>
      <c r="AMZ174" s="17"/>
      <c r="ANA174" s="17"/>
      <c r="ANB174" s="17"/>
      <c r="ANC174" s="17"/>
      <c r="AND174" s="17"/>
      <c r="ANE174" s="17"/>
      <c r="ANF174" s="17"/>
      <c r="ANG174" s="17"/>
      <c r="ANH174" s="17"/>
      <c r="ANI174" s="17"/>
      <c r="ANJ174" s="17"/>
      <c r="ANK174" s="17"/>
      <c r="ANL174" s="17"/>
      <c r="ANM174" s="17"/>
      <c r="ANN174" s="17"/>
      <c r="ANO174" s="17"/>
      <c r="ANP174" s="17"/>
      <c r="ANQ174" s="17"/>
      <c r="ANR174" s="17"/>
      <c r="ANS174" s="17"/>
      <c r="ANT174" s="17"/>
      <c r="ANU174" s="17"/>
      <c r="ANV174" s="17"/>
      <c r="ANW174" s="17"/>
      <c r="ANX174" s="17"/>
      <c r="ANY174" s="17"/>
      <c r="ANZ174" s="17"/>
      <c r="AOA174" s="17"/>
      <c r="AOB174" s="17"/>
      <c r="AOC174" s="17"/>
      <c r="AOD174" s="17"/>
      <c r="AOE174" s="17"/>
      <c r="AOF174" s="17"/>
      <c r="AOG174" s="17"/>
      <c r="AOH174" s="17"/>
      <c r="AOI174" s="17"/>
      <c r="AOJ174" s="17"/>
      <c r="AOK174" s="17"/>
      <c r="AOL174" s="17"/>
      <c r="AOM174" s="17"/>
      <c r="AON174" s="17"/>
      <c r="AOO174" s="17"/>
      <c r="AOP174" s="17"/>
      <c r="AOQ174" s="17"/>
      <c r="AOR174" s="17"/>
      <c r="AOS174" s="17"/>
      <c r="AOT174" s="17"/>
      <c r="AOU174" s="17"/>
      <c r="AOV174" s="17"/>
      <c r="AOW174" s="17"/>
      <c r="AOX174" s="17"/>
      <c r="AOY174" s="17"/>
      <c r="AOZ174" s="17"/>
      <c r="APA174" s="17"/>
      <c r="APB174" s="17"/>
      <c r="APC174" s="17"/>
      <c r="APD174" s="17"/>
      <c r="APE174" s="17"/>
      <c r="APF174" s="17"/>
      <c r="APG174" s="17"/>
      <c r="APH174" s="17"/>
      <c r="API174" s="17"/>
      <c r="APJ174" s="17"/>
      <c r="APK174" s="17"/>
      <c r="APL174" s="17"/>
      <c r="APM174" s="17"/>
      <c r="APN174" s="17"/>
      <c r="APO174" s="17"/>
      <c r="APP174" s="17"/>
      <c r="APQ174" s="17"/>
      <c r="APR174" s="17"/>
      <c r="APS174" s="17"/>
      <c r="APT174" s="17"/>
      <c r="APU174" s="17"/>
      <c r="APV174" s="17"/>
      <c r="APW174" s="17"/>
      <c r="APX174" s="17"/>
      <c r="APY174" s="17"/>
      <c r="APZ174" s="17"/>
      <c r="AQA174" s="17"/>
      <c r="AQB174" s="17"/>
      <c r="AQC174" s="17"/>
      <c r="AQD174" s="17"/>
      <c r="AQE174" s="17"/>
      <c r="AQF174" s="17"/>
      <c r="AQG174" s="17"/>
      <c r="AQH174" s="17"/>
      <c r="AQI174" s="17"/>
      <c r="AQJ174" s="17"/>
      <c r="AQK174" s="17"/>
      <c r="AQL174" s="17"/>
      <c r="AQM174" s="17"/>
      <c r="AQN174" s="17"/>
      <c r="AQO174" s="17"/>
      <c r="AQP174" s="17"/>
      <c r="AQQ174" s="17"/>
      <c r="AQR174" s="17"/>
      <c r="AQS174" s="17"/>
      <c r="AQT174" s="17"/>
      <c r="AQU174" s="17"/>
      <c r="AQV174" s="17"/>
      <c r="AQW174" s="17"/>
      <c r="AQX174" s="17"/>
      <c r="AQY174" s="17"/>
      <c r="AQZ174" s="17"/>
      <c r="ARA174" s="17"/>
      <c r="ARB174" s="17"/>
      <c r="ARC174" s="17"/>
      <c r="ARD174" s="17"/>
      <c r="ARE174" s="17"/>
      <c r="ARF174" s="17"/>
      <c r="ARG174" s="17"/>
      <c r="ARH174" s="17"/>
      <c r="ARI174" s="17"/>
      <c r="ARJ174" s="17"/>
      <c r="ARK174" s="17"/>
      <c r="ARL174" s="17"/>
      <c r="ARM174" s="17"/>
      <c r="ARN174" s="17"/>
      <c r="ARO174" s="17"/>
      <c r="ARP174" s="17"/>
      <c r="ARQ174" s="17"/>
      <c r="ARR174" s="17"/>
      <c r="ARS174" s="17"/>
      <c r="ART174" s="17"/>
      <c r="ARU174" s="17"/>
      <c r="ARV174" s="17"/>
      <c r="ARW174" s="17"/>
      <c r="ARX174" s="17"/>
      <c r="ARY174" s="17"/>
      <c r="ARZ174" s="17"/>
      <c r="ASA174" s="17"/>
      <c r="ASB174" s="17"/>
      <c r="ASC174" s="17"/>
      <c r="ASD174" s="17"/>
      <c r="ASE174" s="17"/>
      <c r="ASF174" s="17"/>
      <c r="ASG174" s="17"/>
      <c r="ASH174" s="17"/>
      <c r="ASI174" s="17"/>
      <c r="ASJ174" s="17"/>
      <c r="ASK174" s="17"/>
      <c r="ASL174" s="17"/>
      <c r="ASM174" s="17"/>
      <c r="ASN174" s="17"/>
      <c r="ASO174" s="17"/>
      <c r="ASP174" s="17"/>
      <c r="ASQ174" s="17"/>
      <c r="ASR174" s="17"/>
      <c r="ASS174" s="17"/>
      <c r="AST174" s="17"/>
      <c r="ASU174" s="17"/>
      <c r="ASV174" s="17"/>
      <c r="ASW174" s="17"/>
      <c r="ASX174" s="17"/>
      <c r="ASY174" s="17"/>
      <c r="ASZ174" s="17"/>
      <c r="ATA174" s="17"/>
      <c r="ATB174" s="17"/>
      <c r="ATC174" s="17"/>
      <c r="ATD174" s="17"/>
      <c r="ATE174" s="17"/>
      <c r="ATF174" s="17"/>
      <c r="ATG174" s="17"/>
      <c r="ATH174" s="17"/>
      <c r="ATI174" s="17"/>
      <c r="ATJ174" s="17"/>
      <c r="ATK174" s="17"/>
      <c r="ATL174" s="17"/>
      <c r="ATM174" s="17"/>
      <c r="ATN174" s="17"/>
      <c r="ATO174" s="17"/>
      <c r="ATP174" s="17"/>
      <c r="ATQ174" s="17"/>
      <c r="ATR174" s="17"/>
      <c r="ATS174" s="17"/>
      <c r="ATT174" s="17"/>
      <c r="ATU174" s="17"/>
      <c r="ATV174" s="17"/>
      <c r="ATW174" s="17"/>
      <c r="ATX174" s="17"/>
      <c r="ATY174" s="17"/>
      <c r="ATZ174" s="17"/>
      <c r="AUA174" s="17"/>
      <c r="AUB174" s="17"/>
      <c r="AUC174" s="17"/>
      <c r="AUD174" s="17"/>
      <c r="AUE174" s="17"/>
      <c r="AUF174" s="17"/>
      <c r="AUG174" s="17"/>
      <c r="AUH174" s="17"/>
      <c r="AUI174" s="17"/>
      <c r="AUJ174" s="17"/>
      <c r="AUK174" s="17"/>
      <c r="AUL174" s="17"/>
      <c r="AUM174" s="17"/>
      <c r="AUN174" s="17"/>
      <c r="AUO174" s="17"/>
      <c r="AUP174" s="17"/>
      <c r="AUQ174" s="17"/>
      <c r="AUR174" s="17"/>
      <c r="AUS174" s="17"/>
      <c r="AUT174" s="17"/>
      <c r="AUU174" s="17"/>
      <c r="AUV174" s="17"/>
      <c r="AUW174" s="17"/>
      <c r="AUX174" s="17"/>
      <c r="AUY174" s="17"/>
      <c r="AUZ174" s="17"/>
      <c r="AVA174" s="17"/>
      <c r="AVB174" s="17"/>
      <c r="AVC174" s="17"/>
      <c r="AVD174" s="17"/>
      <c r="AVE174" s="17"/>
      <c r="AVF174" s="17"/>
      <c r="AVG174" s="17"/>
      <c r="AVH174" s="17"/>
      <c r="AVI174" s="17"/>
      <c r="AVJ174" s="17"/>
      <c r="AVK174" s="17"/>
      <c r="AVL174" s="17"/>
      <c r="AVM174" s="17"/>
      <c r="AVN174" s="17"/>
      <c r="AVO174" s="17"/>
      <c r="AVP174" s="17"/>
      <c r="AVQ174" s="17"/>
      <c r="AVR174" s="17"/>
      <c r="AVS174" s="17"/>
      <c r="AVT174" s="17"/>
      <c r="AVU174" s="17"/>
      <c r="AVV174" s="17"/>
      <c r="AVW174" s="17"/>
      <c r="AVX174" s="17"/>
      <c r="AVY174" s="17"/>
      <c r="AVZ174" s="17"/>
      <c r="AWA174" s="17"/>
      <c r="AWB174" s="17"/>
      <c r="AWC174" s="17"/>
      <c r="AWD174" s="17"/>
      <c r="AWE174" s="17"/>
      <c r="AWF174" s="17"/>
      <c r="AWG174" s="17"/>
      <c r="AWH174" s="17"/>
      <c r="AWI174" s="17"/>
      <c r="AWJ174" s="17"/>
      <c r="AWK174" s="17"/>
      <c r="AWL174" s="17"/>
      <c r="AWM174" s="17"/>
      <c r="AWN174" s="17"/>
      <c r="AWO174" s="17"/>
      <c r="AWP174" s="17"/>
      <c r="AWQ174" s="17"/>
      <c r="AWR174" s="17"/>
      <c r="AWS174" s="17"/>
      <c r="AWT174" s="17"/>
      <c r="AWU174" s="17"/>
      <c r="AWV174" s="17"/>
      <c r="AWW174" s="17"/>
      <c r="AWX174" s="17"/>
      <c r="AWY174" s="17"/>
      <c r="AWZ174" s="17"/>
      <c r="AXA174" s="17"/>
      <c r="AXB174" s="17"/>
      <c r="AXC174" s="17"/>
      <c r="AXD174" s="17"/>
      <c r="AXE174" s="17"/>
      <c r="AXF174" s="17"/>
      <c r="AXG174" s="17"/>
      <c r="AXH174" s="17"/>
      <c r="AXI174" s="17"/>
      <c r="AXJ174" s="17"/>
      <c r="AXK174" s="17"/>
      <c r="AXL174" s="17"/>
      <c r="AXM174" s="17"/>
      <c r="AXN174" s="17"/>
      <c r="AXO174" s="17"/>
      <c r="AXP174" s="17"/>
      <c r="AXQ174" s="17"/>
      <c r="AXR174" s="17"/>
      <c r="AXS174" s="17"/>
      <c r="AXT174" s="17"/>
      <c r="AXU174" s="17"/>
      <c r="AXV174" s="17"/>
      <c r="AXW174" s="17"/>
      <c r="AXX174" s="17"/>
      <c r="AXY174" s="17"/>
      <c r="AXZ174" s="17"/>
      <c r="AYA174" s="17"/>
      <c r="AYB174" s="17"/>
      <c r="AYC174" s="17"/>
      <c r="AYD174" s="17"/>
      <c r="AYE174" s="17"/>
      <c r="AYF174" s="17"/>
      <c r="AYG174" s="17"/>
      <c r="AYH174" s="17"/>
      <c r="AYI174" s="17"/>
      <c r="AYJ174" s="17"/>
      <c r="AYK174" s="17"/>
      <c r="AYL174" s="17"/>
      <c r="AYM174" s="17"/>
      <c r="AYN174" s="17"/>
      <c r="AYO174" s="17"/>
      <c r="AYP174" s="17"/>
      <c r="AYQ174" s="17"/>
      <c r="AYR174" s="17"/>
      <c r="AYS174" s="17"/>
      <c r="AYT174" s="17"/>
      <c r="AYU174" s="17"/>
      <c r="AYV174" s="17"/>
      <c r="AYW174" s="17"/>
      <c r="AYX174" s="17"/>
      <c r="AYY174" s="17"/>
      <c r="AYZ174" s="17"/>
      <c r="AZA174" s="17"/>
      <c r="AZB174" s="17"/>
      <c r="AZC174" s="17"/>
      <c r="AZD174" s="17"/>
      <c r="AZE174" s="17"/>
      <c r="AZF174" s="17"/>
      <c r="AZG174" s="17"/>
      <c r="AZH174" s="17"/>
      <c r="AZI174" s="17"/>
      <c r="AZJ174" s="17"/>
      <c r="AZK174" s="17"/>
      <c r="AZL174" s="17"/>
      <c r="AZM174" s="17"/>
      <c r="AZN174" s="17"/>
      <c r="AZO174" s="17"/>
      <c r="AZP174" s="17"/>
      <c r="AZQ174" s="17"/>
      <c r="AZR174" s="17"/>
      <c r="AZS174" s="17"/>
      <c r="AZT174" s="17"/>
      <c r="AZU174" s="17"/>
      <c r="AZV174" s="17"/>
      <c r="AZW174" s="17"/>
      <c r="AZX174" s="17"/>
      <c r="AZY174" s="17"/>
      <c r="AZZ174" s="17"/>
      <c r="BAA174" s="17"/>
      <c r="BAB174" s="17"/>
      <c r="BAC174" s="17"/>
      <c r="BAD174" s="17"/>
      <c r="BAE174" s="17"/>
      <c r="BAF174" s="17"/>
      <c r="BAG174" s="17"/>
      <c r="BAH174" s="17"/>
      <c r="BAI174" s="17"/>
      <c r="BAJ174" s="17"/>
      <c r="BAK174" s="17"/>
      <c r="BAL174" s="17"/>
      <c r="BAM174" s="17"/>
      <c r="BAN174" s="17"/>
      <c r="BAO174" s="17"/>
      <c r="BAP174" s="17"/>
      <c r="BAQ174" s="17"/>
      <c r="BAR174" s="17"/>
      <c r="BAS174" s="17"/>
      <c r="BAT174" s="17"/>
      <c r="BAU174" s="17"/>
      <c r="BAV174" s="17"/>
      <c r="BAW174" s="17"/>
      <c r="BAX174" s="17"/>
      <c r="BAY174" s="17"/>
      <c r="BAZ174" s="17"/>
      <c r="BBA174" s="17"/>
      <c r="BBB174" s="17"/>
      <c r="BBC174" s="17"/>
      <c r="BBD174" s="17"/>
      <c r="BBE174" s="17"/>
      <c r="BBF174" s="17"/>
      <c r="BBG174" s="17"/>
      <c r="BBH174" s="17"/>
      <c r="BBI174" s="17"/>
      <c r="BBJ174" s="17"/>
      <c r="BBK174" s="17"/>
      <c r="BBL174" s="17"/>
      <c r="BBM174" s="17"/>
      <c r="BBN174" s="17"/>
      <c r="BBO174" s="17"/>
      <c r="BBP174" s="17"/>
      <c r="BBQ174" s="17"/>
      <c r="BBR174" s="17"/>
      <c r="BBS174" s="17"/>
      <c r="BBT174" s="17"/>
      <c r="BBU174" s="17"/>
      <c r="BBV174" s="17"/>
      <c r="BBW174" s="17"/>
      <c r="BBX174" s="17"/>
      <c r="BBY174" s="17"/>
      <c r="BBZ174" s="17"/>
      <c r="BCA174" s="17"/>
      <c r="BCB174" s="17"/>
      <c r="BCC174" s="17"/>
      <c r="BCD174" s="17"/>
      <c r="BCE174" s="17"/>
      <c r="BCF174" s="17"/>
      <c r="BCG174" s="17"/>
      <c r="BCH174" s="17"/>
      <c r="BCI174" s="17"/>
      <c r="BCJ174" s="17"/>
      <c r="BCK174" s="17"/>
      <c r="BCL174" s="17"/>
      <c r="BCM174" s="17"/>
      <c r="BCN174" s="17"/>
      <c r="BCO174" s="17"/>
      <c r="BCP174" s="17"/>
      <c r="BCQ174" s="17"/>
      <c r="BCR174" s="17"/>
      <c r="BCS174" s="17"/>
      <c r="BCT174" s="17"/>
      <c r="BCU174" s="17"/>
      <c r="BCV174" s="17"/>
      <c r="BCW174" s="17"/>
      <c r="BCX174" s="17"/>
      <c r="BCY174" s="17"/>
      <c r="BCZ174" s="17"/>
      <c r="BDA174" s="17"/>
      <c r="BDB174" s="17"/>
      <c r="BDC174" s="17"/>
      <c r="BDD174" s="17"/>
      <c r="BDE174" s="17"/>
      <c r="BDF174" s="17"/>
      <c r="BDG174" s="17"/>
      <c r="BDH174" s="17"/>
      <c r="BDI174" s="17"/>
      <c r="BDJ174" s="17"/>
      <c r="BDK174" s="17"/>
      <c r="BDL174" s="17"/>
      <c r="BDM174" s="17"/>
      <c r="BDN174" s="17"/>
      <c r="BDO174" s="17"/>
      <c r="BDP174" s="17"/>
      <c r="BDQ174" s="17"/>
      <c r="BDR174" s="17"/>
      <c r="BDS174" s="17"/>
      <c r="BDT174" s="17"/>
      <c r="BDU174" s="17"/>
      <c r="BDV174" s="17"/>
      <c r="BDW174" s="17"/>
      <c r="BDX174" s="17"/>
      <c r="BDY174" s="17"/>
      <c r="BDZ174" s="17"/>
      <c r="BEA174" s="17"/>
      <c r="BEB174" s="17"/>
      <c r="BEC174" s="17"/>
      <c r="BED174" s="17"/>
      <c r="BEE174" s="17"/>
      <c r="BEF174" s="17"/>
      <c r="BEG174" s="17"/>
      <c r="BEH174" s="17"/>
      <c r="BEI174" s="17"/>
      <c r="BEJ174" s="17"/>
      <c r="BEK174" s="17"/>
      <c r="BEL174" s="17"/>
      <c r="BEM174" s="17"/>
      <c r="BEN174" s="17"/>
      <c r="BEO174" s="17"/>
      <c r="BEP174" s="17"/>
      <c r="BEQ174" s="17"/>
      <c r="BER174" s="17"/>
      <c r="BES174" s="17"/>
      <c r="BET174" s="17"/>
      <c r="BEU174" s="17"/>
      <c r="BEV174" s="17"/>
      <c r="BEW174" s="17"/>
      <c r="BEX174" s="17"/>
      <c r="BEY174" s="17"/>
      <c r="BEZ174" s="17"/>
      <c r="BFA174" s="17"/>
      <c r="BFB174" s="17"/>
      <c r="BFC174" s="17"/>
      <c r="BFD174" s="17"/>
      <c r="BFE174" s="17"/>
      <c r="BFF174" s="17"/>
      <c r="BFG174" s="17"/>
      <c r="BFH174" s="17"/>
      <c r="BFI174" s="17"/>
      <c r="BFJ174" s="17"/>
      <c r="BFK174" s="17"/>
      <c r="BFL174" s="17"/>
      <c r="BFM174" s="17"/>
      <c r="BFN174" s="17"/>
      <c r="BFO174" s="17"/>
      <c r="BFP174" s="17"/>
      <c r="BFQ174" s="17"/>
      <c r="BFR174" s="17"/>
      <c r="BFS174" s="17"/>
      <c r="BFT174" s="17"/>
      <c r="BFU174" s="17"/>
      <c r="BFV174" s="17"/>
      <c r="BFW174" s="17"/>
      <c r="BFX174" s="17"/>
      <c r="BFY174" s="17"/>
      <c r="BFZ174" s="17"/>
      <c r="BGA174" s="17"/>
      <c r="BGB174" s="17"/>
      <c r="BGC174" s="17"/>
      <c r="BGD174" s="17"/>
      <c r="BGE174" s="17"/>
      <c r="BGF174" s="17"/>
      <c r="BGG174" s="17"/>
      <c r="BGH174" s="17"/>
      <c r="BGI174" s="17"/>
      <c r="BGJ174" s="17"/>
      <c r="BGK174" s="17"/>
      <c r="BGL174" s="17"/>
      <c r="BGM174" s="17"/>
      <c r="BGN174" s="17"/>
      <c r="BGO174" s="17"/>
      <c r="BGP174" s="17"/>
      <c r="BGQ174" s="17"/>
      <c r="BGR174" s="17"/>
      <c r="BGS174" s="17"/>
      <c r="BGT174" s="17"/>
      <c r="BGU174" s="17"/>
      <c r="BGV174" s="17"/>
      <c r="BGW174" s="17"/>
      <c r="BGX174" s="17"/>
      <c r="BGY174" s="17"/>
      <c r="BGZ174" s="17"/>
      <c r="BHA174" s="17"/>
      <c r="BHB174" s="17"/>
      <c r="BHC174" s="17"/>
      <c r="BHD174" s="17"/>
      <c r="BHE174" s="17"/>
      <c r="BHF174" s="17"/>
      <c r="BHG174" s="17"/>
      <c r="BHH174" s="17"/>
      <c r="BHI174" s="17"/>
      <c r="BHJ174" s="17"/>
      <c r="BHK174" s="17"/>
      <c r="BHL174" s="17"/>
      <c r="BHM174" s="17"/>
      <c r="BHN174" s="17"/>
      <c r="BHO174" s="17"/>
      <c r="BHP174" s="17"/>
      <c r="BHQ174" s="17"/>
      <c r="BHR174" s="17"/>
      <c r="BHS174" s="17"/>
      <c r="BHT174" s="17"/>
      <c r="BHU174" s="17"/>
      <c r="BHV174" s="17"/>
      <c r="BHW174" s="17"/>
      <c r="BHX174" s="17"/>
      <c r="BHY174" s="17"/>
      <c r="BHZ174" s="17"/>
      <c r="BIA174" s="17"/>
      <c r="BIB174" s="17"/>
      <c r="BIC174" s="17"/>
      <c r="BID174" s="17"/>
      <c r="BIE174" s="17"/>
      <c r="BIF174" s="17"/>
      <c r="BIG174" s="17"/>
      <c r="BIH174" s="17"/>
      <c r="BII174" s="17"/>
      <c r="BIJ174" s="17"/>
      <c r="BIK174" s="17"/>
      <c r="BIL174" s="17"/>
      <c r="BIM174" s="17"/>
      <c r="BIN174" s="17"/>
      <c r="BIO174" s="17"/>
      <c r="BIP174" s="17"/>
      <c r="BIQ174" s="17"/>
      <c r="BIR174" s="17"/>
      <c r="BIS174" s="17"/>
      <c r="BIT174" s="17"/>
      <c r="BIU174" s="17"/>
      <c r="BIV174" s="17"/>
      <c r="BIW174" s="17"/>
      <c r="BIX174" s="17"/>
      <c r="BIY174" s="17"/>
      <c r="BIZ174" s="17"/>
      <c r="BJA174" s="17"/>
      <c r="BJB174" s="17"/>
      <c r="BJC174" s="17"/>
      <c r="BJD174" s="17"/>
      <c r="BJE174" s="17"/>
      <c r="BJF174" s="17"/>
      <c r="BJG174" s="17"/>
      <c r="BJH174" s="17"/>
      <c r="BJI174" s="17"/>
      <c r="BJJ174" s="17"/>
      <c r="BJK174" s="17"/>
      <c r="BJL174" s="17"/>
      <c r="BJM174" s="17"/>
      <c r="BJN174" s="17"/>
      <c r="BJO174" s="17"/>
      <c r="BJP174" s="17"/>
      <c r="BJQ174" s="17"/>
      <c r="BJR174" s="17"/>
      <c r="BJS174" s="17"/>
      <c r="BJT174" s="17"/>
      <c r="BJU174" s="17"/>
      <c r="BJV174" s="17"/>
      <c r="BJW174" s="17"/>
      <c r="BJX174" s="17"/>
      <c r="BJY174" s="17"/>
      <c r="BJZ174" s="17"/>
      <c r="BKA174" s="17"/>
      <c r="BKB174" s="17"/>
      <c r="BKC174" s="17"/>
      <c r="BKD174" s="17"/>
      <c r="BKE174" s="17"/>
      <c r="BKF174" s="17"/>
      <c r="BKG174" s="17"/>
      <c r="BKH174" s="17"/>
      <c r="BKI174" s="17"/>
      <c r="BKJ174" s="17"/>
      <c r="BKK174" s="17"/>
      <c r="BKL174" s="17"/>
      <c r="BKM174" s="17"/>
      <c r="BKN174" s="17"/>
      <c r="BKO174" s="17"/>
      <c r="BKP174" s="17"/>
      <c r="BKQ174" s="17"/>
      <c r="BKR174" s="17"/>
      <c r="BKS174" s="17"/>
      <c r="BKT174" s="17"/>
      <c r="BKU174" s="17"/>
      <c r="BKV174" s="17"/>
      <c r="BKW174" s="17"/>
      <c r="BKX174" s="17"/>
      <c r="BKY174" s="17"/>
      <c r="BKZ174" s="17"/>
      <c r="BLA174" s="17"/>
      <c r="BLB174" s="17"/>
      <c r="BLC174" s="17"/>
      <c r="BLD174" s="17"/>
      <c r="BLE174" s="17"/>
      <c r="BLF174" s="17"/>
      <c r="BLG174" s="17"/>
      <c r="BLH174" s="17"/>
      <c r="BLI174" s="17"/>
      <c r="BLJ174" s="17"/>
      <c r="BLK174" s="17"/>
      <c r="BLL174" s="17"/>
      <c r="BLM174" s="17"/>
      <c r="BLN174" s="17"/>
      <c r="BLO174" s="17"/>
      <c r="BLP174" s="17"/>
      <c r="BLQ174" s="17"/>
      <c r="BLR174" s="17"/>
      <c r="BLS174" s="17"/>
      <c r="BLT174" s="17"/>
      <c r="BLU174" s="17"/>
      <c r="BLV174" s="17"/>
      <c r="BLW174" s="17"/>
      <c r="BLX174" s="17"/>
      <c r="BLY174" s="17"/>
      <c r="BLZ174" s="17"/>
      <c r="BMA174" s="17"/>
      <c r="BMB174" s="17"/>
      <c r="BMC174" s="17"/>
      <c r="BMD174" s="17"/>
      <c r="BME174" s="17"/>
      <c r="BMF174" s="17"/>
      <c r="BMG174" s="17"/>
      <c r="BMH174" s="17"/>
      <c r="BMI174" s="17"/>
      <c r="BMJ174" s="17"/>
      <c r="BMK174" s="17"/>
      <c r="BML174" s="17"/>
      <c r="BMM174" s="17"/>
      <c r="BMN174" s="17"/>
      <c r="BMO174" s="17"/>
      <c r="BMP174" s="17"/>
      <c r="BMQ174" s="17"/>
      <c r="BMR174" s="17"/>
      <c r="BMS174" s="17"/>
      <c r="BMT174" s="17"/>
      <c r="BMU174" s="17"/>
      <c r="BMV174" s="17"/>
      <c r="BMW174" s="17"/>
      <c r="BMX174" s="17"/>
      <c r="BMY174" s="17"/>
      <c r="BMZ174" s="17"/>
      <c r="BNA174" s="17"/>
      <c r="BNB174" s="17"/>
      <c r="BNC174" s="17"/>
      <c r="BND174" s="17"/>
      <c r="BNE174" s="17"/>
      <c r="BNF174" s="17"/>
      <c r="BNG174" s="17"/>
      <c r="BNH174" s="17"/>
      <c r="BNI174" s="17"/>
      <c r="BNJ174" s="17"/>
      <c r="BNK174" s="17"/>
      <c r="BNL174" s="17"/>
      <c r="BNM174" s="17"/>
      <c r="BNN174" s="17"/>
      <c r="BNO174" s="17"/>
      <c r="BNP174" s="17"/>
      <c r="BNQ174" s="17"/>
      <c r="BNR174" s="17"/>
      <c r="BNS174" s="17"/>
      <c r="BNT174" s="17"/>
      <c r="BNU174" s="17"/>
      <c r="BNV174" s="17"/>
      <c r="BNW174" s="17"/>
      <c r="BNX174" s="17"/>
      <c r="BNY174" s="17"/>
      <c r="BNZ174" s="17"/>
      <c r="BOA174" s="17"/>
      <c r="BOB174" s="17"/>
      <c r="BOC174" s="17"/>
      <c r="BOD174" s="17"/>
      <c r="BOE174" s="17"/>
      <c r="BOF174" s="17"/>
      <c r="BOG174" s="17"/>
      <c r="BOH174" s="17"/>
      <c r="BOI174" s="17"/>
      <c r="BOJ174" s="17"/>
      <c r="BOK174" s="17"/>
      <c r="BOL174" s="17"/>
      <c r="BOM174" s="17"/>
      <c r="BON174" s="17"/>
      <c r="BOO174" s="17"/>
      <c r="BOP174" s="17"/>
      <c r="BOQ174" s="17"/>
      <c r="BOR174" s="17"/>
      <c r="BOS174" s="17"/>
      <c r="BOT174" s="17"/>
      <c r="BOU174" s="17"/>
      <c r="BOV174" s="17"/>
      <c r="BOW174" s="17"/>
      <c r="BOX174" s="17"/>
      <c r="BOY174" s="17"/>
      <c r="BOZ174" s="17"/>
      <c r="BPA174" s="17"/>
      <c r="BPB174" s="17"/>
      <c r="BPC174" s="17"/>
      <c r="BPD174" s="17"/>
      <c r="BPE174" s="17"/>
      <c r="BPF174" s="17"/>
      <c r="BPG174" s="17"/>
      <c r="BPH174" s="17"/>
      <c r="BPI174" s="17"/>
      <c r="BPJ174" s="17"/>
      <c r="BPK174" s="17"/>
      <c r="BPL174" s="17"/>
      <c r="BPM174" s="17"/>
      <c r="BPN174" s="17"/>
      <c r="BPO174" s="17"/>
      <c r="BPP174" s="17"/>
      <c r="BPQ174" s="17"/>
      <c r="BPR174" s="17"/>
      <c r="BPS174" s="17"/>
      <c r="BPT174" s="17"/>
      <c r="BPU174" s="17"/>
      <c r="BPV174" s="17"/>
      <c r="BPW174" s="17"/>
      <c r="BPX174" s="17"/>
      <c r="BPY174" s="17"/>
      <c r="BPZ174" s="17"/>
      <c r="BQA174" s="17"/>
      <c r="BQB174" s="17"/>
      <c r="BQC174" s="17"/>
      <c r="BQD174" s="17"/>
      <c r="BQE174" s="17"/>
      <c r="BQF174" s="17"/>
      <c r="BQG174" s="17"/>
      <c r="BQH174" s="17"/>
      <c r="BQI174" s="17"/>
      <c r="BQJ174" s="17"/>
      <c r="BQK174" s="17"/>
      <c r="BQL174" s="17"/>
      <c r="BQM174" s="17"/>
      <c r="BQN174" s="17"/>
      <c r="BQO174" s="17"/>
      <c r="BQP174" s="17"/>
      <c r="BQQ174" s="17"/>
      <c r="BQR174" s="17"/>
      <c r="BQS174" s="17"/>
      <c r="BQT174" s="17"/>
      <c r="BQU174" s="17"/>
      <c r="BQV174" s="17"/>
      <c r="BQW174" s="17"/>
      <c r="BQX174" s="17"/>
      <c r="BQY174" s="17"/>
      <c r="BQZ174" s="17"/>
      <c r="BRA174" s="17"/>
      <c r="BRB174" s="17"/>
      <c r="BRC174" s="17"/>
      <c r="BRD174" s="17"/>
      <c r="BRE174" s="17"/>
      <c r="BRF174" s="17"/>
      <c r="BRG174" s="17"/>
      <c r="BRH174" s="17"/>
      <c r="BRI174" s="17"/>
      <c r="BRJ174" s="17"/>
      <c r="BRK174" s="17"/>
      <c r="BRL174" s="17"/>
      <c r="BRM174" s="17"/>
      <c r="BRN174" s="17"/>
      <c r="BRO174" s="17"/>
      <c r="BRP174" s="17"/>
      <c r="BRQ174" s="17"/>
      <c r="BRR174" s="17"/>
      <c r="BRS174" s="17"/>
      <c r="BRT174" s="17"/>
      <c r="BRU174" s="17"/>
      <c r="BRV174" s="17"/>
      <c r="BRW174" s="17"/>
      <c r="BRX174" s="17"/>
      <c r="BRY174" s="17"/>
      <c r="BRZ174" s="17"/>
      <c r="BSA174" s="17"/>
      <c r="BSB174" s="17"/>
      <c r="BSC174" s="17"/>
      <c r="BSD174" s="17"/>
      <c r="BSE174" s="17"/>
      <c r="BSF174" s="17"/>
      <c r="BSG174" s="17"/>
      <c r="BSH174" s="17"/>
      <c r="BSI174" s="17"/>
      <c r="BSJ174" s="17"/>
      <c r="BSK174" s="17"/>
      <c r="BSL174" s="17"/>
      <c r="BSM174" s="17"/>
      <c r="BSN174" s="17"/>
      <c r="BSO174" s="17"/>
      <c r="BSP174" s="17"/>
      <c r="BSQ174" s="17"/>
      <c r="BSR174" s="17"/>
      <c r="BSS174" s="17"/>
      <c r="BST174" s="17"/>
      <c r="BSU174" s="17"/>
      <c r="BSV174" s="17"/>
      <c r="BSW174" s="17"/>
      <c r="BSX174" s="17"/>
      <c r="BSY174" s="17"/>
      <c r="BSZ174" s="17"/>
      <c r="BTA174" s="17"/>
      <c r="BTB174" s="17"/>
      <c r="BTC174" s="17"/>
      <c r="BTD174" s="17"/>
      <c r="BTE174" s="17"/>
      <c r="BTF174" s="17"/>
      <c r="BTG174" s="17"/>
      <c r="BTH174" s="17"/>
      <c r="BTI174" s="17"/>
      <c r="BTJ174" s="17"/>
      <c r="BTK174" s="17"/>
      <c r="BTL174" s="17"/>
      <c r="BTM174" s="17"/>
      <c r="BTN174" s="17"/>
      <c r="BTO174" s="17"/>
      <c r="BTP174" s="17"/>
      <c r="BTQ174" s="17"/>
      <c r="BTR174" s="17"/>
      <c r="BTS174" s="17"/>
      <c r="BTT174" s="17"/>
      <c r="BTU174" s="17"/>
      <c r="BTV174" s="17"/>
      <c r="BTW174" s="17"/>
      <c r="BTX174" s="17"/>
      <c r="BTY174" s="17"/>
      <c r="BTZ174" s="17"/>
      <c r="BUA174" s="17"/>
      <c r="BUB174" s="17"/>
      <c r="BUC174" s="17"/>
      <c r="BUD174" s="17"/>
      <c r="BUE174" s="17"/>
      <c r="BUF174" s="17"/>
      <c r="BUG174" s="17"/>
      <c r="BUH174" s="17"/>
      <c r="BUI174" s="17"/>
      <c r="BUJ174" s="17"/>
      <c r="BUK174" s="17"/>
      <c r="BUL174" s="17"/>
      <c r="BUM174" s="17"/>
      <c r="BUN174" s="17"/>
      <c r="BUO174" s="17"/>
      <c r="BUP174" s="17"/>
      <c r="BUQ174" s="17"/>
      <c r="BUR174" s="17"/>
      <c r="BUS174" s="17"/>
      <c r="BUT174" s="17"/>
      <c r="BUU174" s="17"/>
      <c r="BUV174" s="17"/>
      <c r="BUW174" s="17"/>
      <c r="BUX174" s="17"/>
      <c r="BUY174" s="17"/>
      <c r="BUZ174" s="17"/>
      <c r="BVA174" s="17"/>
      <c r="BVB174" s="17"/>
      <c r="BVC174" s="17"/>
      <c r="BVD174" s="17"/>
      <c r="BVE174" s="17"/>
      <c r="BVF174" s="17"/>
      <c r="BVG174" s="17"/>
      <c r="BVH174" s="17"/>
      <c r="BVI174" s="17"/>
      <c r="BVJ174" s="17"/>
      <c r="BVK174" s="17"/>
      <c r="BVL174" s="17"/>
      <c r="BVM174" s="17"/>
      <c r="BVN174" s="17"/>
      <c r="BVO174" s="17"/>
      <c r="BVP174" s="17"/>
      <c r="BVQ174" s="17"/>
      <c r="BVR174" s="17"/>
      <c r="BVS174" s="17"/>
      <c r="BVT174" s="17"/>
      <c r="BVU174" s="17"/>
      <c r="BVV174" s="17"/>
      <c r="BVW174" s="17"/>
      <c r="BVX174" s="17"/>
      <c r="BVY174" s="17"/>
      <c r="BVZ174" s="17"/>
      <c r="BWA174" s="17"/>
      <c r="BWB174" s="17"/>
      <c r="BWC174" s="17"/>
      <c r="BWD174" s="17"/>
      <c r="BWE174" s="17"/>
      <c r="BWF174" s="17"/>
      <c r="BWG174" s="17"/>
      <c r="BWH174" s="17"/>
      <c r="BWI174" s="17"/>
      <c r="BWJ174" s="17"/>
      <c r="BWK174" s="17"/>
      <c r="BWL174" s="17"/>
      <c r="BWM174" s="17"/>
      <c r="BWN174" s="17"/>
      <c r="BWO174" s="17"/>
      <c r="BWP174" s="17"/>
      <c r="BWQ174" s="17"/>
      <c r="BWR174" s="17"/>
      <c r="BWS174" s="17"/>
      <c r="BWT174" s="17"/>
      <c r="BWU174" s="17"/>
      <c r="BWV174" s="17"/>
      <c r="BWW174" s="17"/>
      <c r="BWX174" s="17"/>
      <c r="BWY174" s="17"/>
      <c r="BWZ174" s="17"/>
      <c r="BXA174" s="17"/>
      <c r="BXB174" s="17"/>
      <c r="BXC174" s="17"/>
      <c r="BXD174" s="17"/>
      <c r="BXE174" s="17"/>
      <c r="BXF174" s="17"/>
      <c r="BXG174" s="17"/>
      <c r="BXH174" s="17"/>
      <c r="BXI174" s="17"/>
      <c r="BXJ174" s="17"/>
      <c r="BXK174" s="17"/>
      <c r="BXL174" s="17"/>
      <c r="BXM174" s="17"/>
      <c r="BXN174" s="17"/>
      <c r="BXO174" s="17"/>
      <c r="BXP174" s="17"/>
      <c r="BXQ174" s="17"/>
      <c r="BXR174" s="17"/>
      <c r="BXS174" s="17"/>
      <c r="BXT174" s="17"/>
      <c r="BXU174" s="17"/>
      <c r="BXV174" s="17"/>
      <c r="BXW174" s="17"/>
      <c r="BXX174" s="17"/>
      <c r="BXY174" s="17"/>
      <c r="BXZ174" s="17"/>
      <c r="BYA174" s="17"/>
      <c r="BYB174" s="17"/>
      <c r="BYC174" s="17"/>
      <c r="BYD174" s="17"/>
      <c r="BYE174" s="17"/>
      <c r="BYF174" s="17"/>
      <c r="BYG174" s="17"/>
      <c r="BYH174" s="17"/>
      <c r="BYI174" s="17"/>
      <c r="BYJ174" s="17"/>
      <c r="BYK174" s="17"/>
      <c r="BYL174" s="17"/>
      <c r="BYM174" s="17"/>
      <c r="BYN174" s="17"/>
      <c r="BYO174" s="17"/>
      <c r="BYP174" s="17"/>
      <c r="BYQ174" s="17"/>
      <c r="BYR174" s="17"/>
      <c r="BYS174" s="17"/>
      <c r="BYT174" s="17"/>
      <c r="BYU174" s="17"/>
      <c r="BYV174" s="17"/>
      <c r="BYW174" s="17"/>
      <c r="BYX174" s="17"/>
      <c r="BYY174" s="17"/>
      <c r="BYZ174" s="17"/>
      <c r="BZA174" s="17"/>
      <c r="BZB174" s="17"/>
      <c r="BZC174" s="17"/>
      <c r="BZD174" s="17"/>
      <c r="BZE174" s="17"/>
      <c r="BZF174" s="17"/>
      <c r="BZG174" s="17"/>
      <c r="BZH174" s="17"/>
      <c r="BZI174" s="17"/>
      <c r="BZJ174" s="17"/>
      <c r="BZK174" s="17"/>
      <c r="BZL174" s="17"/>
      <c r="BZM174" s="17"/>
      <c r="BZN174" s="17"/>
      <c r="BZO174" s="17"/>
      <c r="BZP174" s="17"/>
      <c r="BZQ174" s="17"/>
      <c r="BZR174" s="17"/>
      <c r="BZS174" s="17"/>
      <c r="BZT174" s="17"/>
      <c r="BZU174" s="17"/>
      <c r="BZV174" s="17"/>
      <c r="BZW174" s="17"/>
      <c r="BZX174" s="17"/>
      <c r="BZY174" s="17"/>
      <c r="BZZ174" s="17"/>
      <c r="CAA174" s="17"/>
      <c r="CAB174" s="17"/>
      <c r="CAC174" s="17"/>
      <c r="CAD174" s="17"/>
      <c r="CAE174" s="17"/>
      <c r="CAF174" s="17"/>
      <c r="CAG174" s="17"/>
      <c r="CAH174" s="17"/>
      <c r="CAI174" s="17"/>
      <c r="CAJ174" s="17"/>
      <c r="CAK174" s="17"/>
      <c r="CAL174" s="17"/>
      <c r="CAM174" s="17"/>
      <c r="CAN174" s="17"/>
      <c r="CAO174" s="17"/>
      <c r="CAP174" s="17"/>
      <c r="CAQ174" s="17"/>
      <c r="CAR174" s="17"/>
      <c r="CAS174" s="17"/>
      <c r="CAT174" s="17"/>
      <c r="CAU174" s="17"/>
      <c r="CAV174" s="17"/>
      <c r="CAW174" s="17"/>
      <c r="CAX174" s="17"/>
      <c r="CAY174" s="17"/>
      <c r="CAZ174" s="17"/>
      <c r="CBA174" s="17"/>
      <c r="CBB174" s="17"/>
      <c r="CBC174" s="17"/>
      <c r="CBD174" s="17"/>
      <c r="CBE174" s="17"/>
      <c r="CBF174" s="17"/>
      <c r="CBG174" s="17"/>
      <c r="CBH174" s="17"/>
      <c r="CBI174" s="17"/>
      <c r="CBJ174" s="17"/>
      <c r="CBK174" s="17"/>
      <c r="CBL174" s="17"/>
      <c r="CBM174" s="17"/>
      <c r="CBN174" s="17"/>
      <c r="CBO174" s="17"/>
      <c r="CBP174" s="17"/>
      <c r="CBQ174" s="17"/>
      <c r="CBR174" s="17"/>
      <c r="CBS174" s="17"/>
      <c r="CBT174" s="17"/>
      <c r="CBU174" s="17"/>
      <c r="CBV174" s="17"/>
      <c r="CBW174" s="17"/>
      <c r="CBX174" s="17"/>
      <c r="CBY174" s="17"/>
      <c r="CBZ174" s="17"/>
      <c r="CCA174" s="17"/>
      <c r="CCB174" s="17"/>
      <c r="CCC174" s="17"/>
      <c r="CCD174" s="17"/>
      <c r="CCE174" s="17"/>
      <c r="CCF174" s="17"/>
      <c r="CCG174" s="17"/>
      <c r="CCH174" s="17"/>
      <c r="CCI174" s="17"/>
      <c r="CCJ174" s="17"/>
      <c r="CCK174" s="17"/>
      <c r="CCL174" s="17"/>
      <c r="CCM174" s="17"/>
      <c r="CCN174" s="17"/>
      <c r="CCO174" s="17"/>
      <c r="CCP174" s="17"/>
      <c r="CCQ174" s="17"/>
      <c r="CCR174" s="17"/>
      <c r="CCS174" s="17"/>
      <c r="CCT174" s="17"/>
      <c r="CCU174" s="17"/>
      <c r="CCV174" s="17"/>
      <c r="CCW174" s="17"/>
      <c r="CCX174" s="17"/>
      <c r="CCY174" s="17"/>
      <c r="CCZ174" s="17"/>
      <c r="CDA174" s="17"/>
      <c r="CDB174" s="17"/>
      <c r="CDC174" s="17"/>
      <c r="CDD174" s="17"/>
      <c r="CDE174" s="17"/>
      <c r="CDF174" s="17"/>
      <c r="CDG174" s="17"/>
      <c r="CDH174" s="17"/>
      <c r="CDI174" s="17"/>
      <c r="CDJ174" s="17"/>
      <c r="CDK174" s="17"/>
      <c r="CDL174" s="17"/>
      <c r="CDM174" s="17"/>
      <c r="CDN174" s="17"/>
      <c r="CDO174" s="17"/>
      <c r="CDP174" s="17"/>
      <c r="CDQ174" s="17"/>
      <c r="CDR174" s="17"/>
      <c r="CDS174" s="17"/>
      <c r="CDT174" s="17"/>
      <c r="CDU174" s="17"/>
    </row>
    <row r="175">
      <c r="A175" s="14" t="s">
        <v>2599</v>
      </c>
      <c r="B175" s="14" t="s">
        <v>4122</v>
      </c>
      <c r="C175" s="14" t="s">
        <v>2601</v>
      </c>
      <c r="D175" s="14" t="s">
        <v>2602</v>
      </c>
      <c r="E175" s="14" t="s">
        <v>4123</v>
      </c>
      <c r="F175" s="14" t="s">
        <v>2835</v>
      </c>
      <c r="I175" s="14" t="s">
        <v>2558</v>
      </c>
      <c r="J175" s="14" t="s">
        <v>3025</v>
      </c>
      <c r="K175" s="14" t="s">
        <v>2619</v>
      </c>
      <c r="L175" s="14" t="s">
        <v>2658</v>
      </c>
      <c r="M175" s="16">
        <v>1.0</v>
      </c>
      <c r="N175" s="14" t="s">
        <v>2690</v>
      </c>
      <c r="O175" s="14" t="s">
        <v>2690</v>
      </c>
      <c r="P175" s="14" t="s">
        <v>2690</v>
      </c>
      <c r="Q175" s="16">
        <v>11.0</v>
      </c>
      <c r="R175" s="16">
        <v>4104115.0</v>
      </c>
      <c r="S175" s="16">
        <v>4104115.0</v>
      </c>
      <c r="T175" s="14" t="s">
        <v>2631</v>
      </c>
      <c r="U175" s="14" t="s">
        <v>2621</v>
      </c>
      <c r="V175" s="14" t="s">
        <v>4124</v>
      </c>
      <c r="W175" s="14" t="s">
        <v>4125</v>
      </c>
      <c r="X175" s="16">
        <v>0.34</v>
      </c>
      <c r="Y175" s="17"/>
      <c r="Z175" s="16">
        <v>15.0</v>
      </c>
      <c r="AA175" s="16">
        <v>29.0</v>
      </c>
      <c r="AB175" s="17"/>
      <c r="AC175" s="16">
        <v>48.0</v>
      </c>
      <c r="AD175" s="16">
        <v>334.0</v>
      </c>
      <c r="AE175" s="22">
        <v>45547.0</v>
      </c>
      <c r="AF175" s="17"/>
      <c r="AG175" s="17"/>
      <c r="AH175" s="17"/>
      <c r="AI175" s="17"/>
      <c r="AJ175" s="17"/>
      <c r="AK175" s="17"/>
      <c r="AL175" s="16">
        <v>67.0</v>
      </c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4" t="s">
        <v>2604</v>
      </c>
      <c r="BB175" s="17"/>
      <c r="BC175" s="17"/>
      <c r="BD175" s="17"/>
      <c r="BE175" s="17"/>
      <c r="BF175" s="14" t="s">
        <v>2574</v>
      </c>
      <c r="BG175" s="16">
        <v>1.0</v>
      </c>
      <c r="BH175" s="14" t="s">
        <v>2564</v>
      </c>
      <c r="BI175" s="14" t="s">
        <v>2594</v>
      </c>
      <c r="BJ175" s="14" t="s">
        <v>2566</v>
      </c>
      <c r="BK175" s="17"/>
      <c r="BL175" s="17"/>
      <c r="BM175" s="16">
        <v>11.1</v>
      </c>
      <c r="BN175" s="17"/>
      <c r="BO175" s="17"/>
      <c r="BP175" s="17"/>
      <c r="BQ175" s="17"/>
      <c r="BR175" s="17"/>
      <c r="BS175" s="16">
        <v>0.2486</v>
      </c>
      <c r="BT175" s="16">
        <v>64.9307953</v>
      </c>
      <c r="BU175" s="14" t="s">
        <v>2680</v>
      </c>
      <c r="BV175" s="14" t="s">
        <v>2701</v>
      </c>
      <c r="BW175" s="17"/>
      <c r="BX175" s="16">
        <v>9.0</v>
      </c>
      <c r="BY175" s="14" t="s">
        <v>2604</v>
      </c>
      <c r="BZ175" s="16">
        <v>1975.0</v>
      </c>
      <c r="CA175" s="16">
        <v>-24482.0</v>
      </c>
      <c r="CB175" s="16">
        <v>0.0</v>
      </c>
      <c r="CC175" s="16">
        <v>24.5257586</v>
      </c>
      <c r="CD175" s="14" t="s">
        <v>2703</v>
      </c>
      <c r="CE175" s="16">
        <v>64.9307953</v>
      </c>
      <c r="CF175" s="14" t="s">
        <v>2572</v>
      </c>
      <c r="CG175" s="14" t="s">
        <v>2704</v>
      </c>
      <c r="CH175" s="19">
        <v>40662.0</v>
      </c>
      <c r="CI175" s="14" t="s">
        <v>2573</v>
      </c>
      <c r="CJ175" s="17"/>
      <c r="CK175" s="14" t="s">
        <v>2574</v>
      </c>
      <c r="CL175" s="14" t="s">
        <v>2748</v>
      </c>
      <c r="CM175" s="20">
        <v>2253608.0</v>
      </c>
      <c r="CN175" s="14" t="s">
        <v>2748</v>
      </c>
      <c r="CO175" s="14" t="s">
        <v>2563</v>
      </c>
      <c r="CP175" s="14" t="s">
        <v>2563</v>
      </c>
      <c r="CQ175" s="16">
        <v>0.3043</v>
      </c>
      <c r="CR175" s="16">
        <v>0.0</v>
      </c>
      <c r="CS175" s="14" t="s">
        <v>2563</v>
      </c>
      <c r="CT175" s="14" t="s">
        <v>4126</v>
      </c>
      <c r="CU175" s="14" t="s">
        <v>2577</v>
      </c>
      <c r="CV175" s="14" t="s">
        <v>2706</v>
      </c>
      <c r="CW175" s="14" t="s">
        <v>4127</v>
      </c>
      <c r="CX175" s="14" t="s">
        <v>2739</v>
      </c>
      <c r="CY175" s="16">
        <v>24.5257586</v>
      </c>
      <c r="CZ175" s="14" t="s">
        <v>2707</v>
      </c>
      <c r="DB175" s="14" t="s">
        <v>2563</v>
      </c>
      <c r="DC175" s="14" t="s">
        <v>2708</v>
      </c>
      <c r="DD175" s="14" t="s">
        <v>2604</v>
      </c>
      <c r="DE175" s="14" t="s">
        <v>2574</v>
      </c>
      <c r="DF175" s="14" t="s">
        <v>2563</v>
      </c>
      <c r="DG175" s="14" t="s">
        <v>4128</v>
      </c>
      <c r="DH175" s="16">
        <v>22.0</v>
      </c>
      <c r="DI175" s="14" t="s">
        <v>2610</v>
      </c>
      <c r="DJ175" s="14" t="s">
        <v>2611</v>
      </c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  <c r="KL175" s="17"/>
      <c r="KM175" s="17"/>
      <c r="KN175" s="17"/>
      <c r="KO175" s="17"/>
      <c r="KP175" s="17"/>
      <c r="KQ175" s="17"/>
      <c r="KR175" s="17"/>
      <c r="KS175" s="17"/>
      <c r="KT175" s="17"/>
      <c r="KU175" s="17"/>
      <c r="KV175" s="17"/>
      <c r="KW175" s="17"/>
      <c r="KX175" s="17"/>
      <c r="KY175" s="17"/>
      <c r="KZ175" s="17"/>
      <c r="LA175" s="17"/>
      <c r="LB175" s="17"/>
      <c r="LC175" s="17"/>
      <c r="LD175" s="17"/>
      <c r="LE175" s="17"/>
      <c r="LF175" s="17"/>
      <c r="LG175" s="17"/>
      <c r="LH175" s="17"/>
      <c r="LI175" s="17"/>
      <c r="LJ175" s="17"/>
      <c r="LK175" s="17"/>
      <c r="LL175" s="17"/>
      <c r="LM175" s="17"/>
      <c r="LN175" s="17"/>
      <c r="LO175" s="17"/>
      <c r="LP175" s="17"/>
      <c r="LQ175" s="17"/>
      <c r="LR175" s="17"/>
      <c r="LS175" s="17"/>
      <c r="LT175" s="17"/>
      <c r="LU175" s="17"/>
      <c r="LV175" s="17"/>
      <c r="LW175" s="17"/>
      <c r="LX175" s="17"/>
      <c r="LY175" s="17"/>
      <c r="LZ175" s="17"/>
      <c r="MA175" s="17"/>
      <c r="MB175" s="17"/>
      <c r="MC175" s="17"/>
      <c r="MD175" s="17"/>
      <c r="ME175" s="17"/>
      <c r="MF175" s="17"/>
      <c r="MG175" s="17"/>
      <c r="MH175" s="17"/>
      <c r="MI175" s="17"/>
      <c r="MJ175" s="17"/>
      <c r="MK175" s="17"/>
      <c r="ML175" s="17"/>
      <c r="MM175" s="17"/>
      <c r="MN175" s="17"/>
      <c r="MO175" s="17"/>
      <c r="MP175" s="17"/>
      <c r="MQ175" s="17"/>
      <c r="MR175" s="17"/>
      <c r="MS175" s="17"/>
      <c r="MT175" s="17"/>
      <c r="MU175" s="17"/>
      <c r="MV175" s="17"/>
      <c r="MW175" s="17"/>
      <c r="MX175" s="17"/>
      <c r="MY175" s="17"/>
      <c r="MZ175" s="17"/>
      <c r="NA175" s="17"/>
      <c r="NB175" s="17"/>
      <c r="NC175" s="17"/>
      <c r="ND175" s="17"/>
      <c r="NE175" s="17"/>
      <c r="NF175" s="17"/>
      <c r="NG175" s="17"/>
      <c r="NH175" s="17"/>
      <c r="NI175" s="17"/>
      <c r="NJ175" s="17"/>
      <c r="NK175" s="17"/>
      <c r="NL175" s="17"/>
      <c r="NM175" s="17"/>
      <c r="NN175" s="17"/>
      <c r="NO175" s="17"/>
      <c r="NP175" s="17"/>
      <c r="NQ175" s="17"/>
      <c r="NR175" s="17"/>
      <c r="NS175" s="17"/>
      <c r="NT175" s="17"/>
      <c r="NU175" s="17"/>
      <c r="NV175" s="17"/>
      <c r="NW175" s="17"/>
      <c r="NX175" s="17"/>
      <c r="NY175" s="17"/>
      <c r="NZ175" s="17"/>
      <c r="OA175" s="17"/>
      <c r="OB175" s="17"/>
      <c r="OC175" s="17"/>
      <c r="OD175" s="17"/>
      <c r="OE175" s="17"/>
      <c r="OF175" s="17"/>
      <c r="OG175" s="17"/>
      <c r="OH175" s="17"/>
      <c r="OI175" s="17"/>
      <c r="OJ175" s="17"/>
      <c r="OK175" s="17"/>
      <c r="OL175" s="17"/>
      <c r="OM175" s="17"/>
      <c r="ON175" s="17"/>
      <c r="OO175" s="17"/>
      <c r="OP175" s="17"/>
      <c r="OQ175" s="17"/>
      <c r="OR175" s="17"/>
      <c r="OS175" s="17"/>
      <c r="OT175" s="17"/>
      <c r="OU175" s="17"/>
      <c r="OV175" s="17"/>
      <c r="OW175" s="17"/>
      <c r="OX175" s="17"/>
      <c r="OY175" s="17"/>
      <c r="OZ175" s="17"/>
      <c r="PA175" s="17"/>
      <c r="PB175" s="17"/>
      <c r="PC175" s="17"/>
      <c r="PD175" s="17"/>
      <c r="PE175" s="17"/>
      <c r="PF175" s="17"/>
      <c r="PG175" s="17"/>
      <c r="PH175" s="17"/>
      <c r="PI175" s="17"/>
      <c r="PJ175" s="17"/>
      <c r="PK175" s="17"/>
      <c r="PL175" s="17"/>
      <c r="PM175" s="17"/>
      <c r="PN175" s="17"/>
      <c r="PO175" s="17"/>
      <c r="PP175" s="17"/>
      <c r="PQ175" s="17"/>
      <c r="PR175" s="17"/>
      <c r="PS175" s="17"/>
      <c r="PT175" s="17"/>
      <c r="PU175" s="17"/>
      <c r="PV175" s="17"/>
      <c r="PW175" s="17"/>
      <c r="PX175" s="17"/>
      <c r="PY175" s="17"/>
      <c r="PZ175" s="17"/>
      <c r="QA175" s="17"/>
      <c r="QB175" s="17"/>
      <c r="QC175" s="17"/>
      <c r="QD175" s="17"/>
      <c r="QE175" s="17"/>
      <c r="QF175" s="17"/>
      <c r="QG175" s="17"/>
      <c r="QH175" s="17"/>
      <c r="QI175" s="17"/>
      <c r="QJ175" s="17"/>
      <c r="QK175" s="17"/>
      <c r="QL175" s="17"/>
      <c r="QM175" s="17"/>
      <c r="QN175" s="17"/>
      <c r="QO175" s="17"/>
      <c r="QP175" s="17"/>
      <c r="QQ175" s="17"/>
      <c r="QR175" s="17"/>
      <c r="QS175" s="17"/>
      <c r="QT175" s="17"/>
      <c r="QU175" s="16">
        <v>3.0</v>
      </c>
      <c r="QV175" s="16">
        <v>12.0</v>
      </c>
      <c r="QW175" s="16">
        <v>32.0</v>
      </c>
      <c r="QX175" s="17"/>
      <c r="QY175" s="17"/>
      <c r="QZ175" s="17"/>
      <c r="RA175" s="17"/>
      <c r="RB175" s="17"/>
      <c r="RC175" s="17"/>
      <c r="RD175" s="17"/>
      <c r="RE175" s="17"/>
      <c r="RF175" s="17"/>
      <c r="RG175" s="17"/>
      <c r="RH175" s="17"/>
      <c r="RI175" s="17"/>
      <c r="RJ175" s="17"/>
      <c r="RK175" s="17"/>
      <c r="RL175" s="17"/>
      <c r="RM175" s="17"/>
      <c r="RN175" s="17"/>
      <c r="RO175" s="17"/>
      <c r="RP175" s="17"/>
      <c r="RQ175" s="17"/>
      <c r="RR175" s="17"/>
      <c r="RS175" s="17"/>
      <c r="RT175" s="17"/>
      <c r="RU175" s="17"/>
      <c r="RV175" s="17"/>
      <c r="RW175" s="17"/>
      <c r="RX175" s="17"/>
      <c r="RY175" s="17"/>
      <c r="RZ175" s="17"/>
      <c r="SA175" s="17"/>
      <c r="SB175" s="17"/>
      <c r="SC175" s="17"/>
      <c r="SD175" s="17"/>
      <c r="SE175" s="17"/>
      <c r="SF175" s="17"/>
      <c r="SG175" s="17"/>
      <c r="SH175" s="17"/>
      <c r="SI175" s="17"/>
      <c r="SJ175" s="17"/>
      <c r="SK175" s="17"/>
      <c r="SL175" s="17"/>
      <c r="SM175" s="17"/>
      <c r="SN175" s="17"/>
      <c r="SO175" s="17"/>
      <c r="SP175" s="17"/>
      <c r="SQ175" s="17"/>
      <c r="SR175" s="17"/>
      <c r="SS175" s="17"/>
      <c r="ST175" s="17"/>
      <c r="SU175" s="17"/>
      <c r="SV175" s="17"/>
      <c r="SW175" s="17"/>
      <c r="SX175" s="17"/>
      <c r="SY175" s="17"/>
      <c r="SZ175" s="17"/>
      <c r="TA175" s="17"/>
      <c r="TB175" s="17"/>
      <c r="TC175" s="17"/>
      <c r="TD175" s="17"/>
      <c r="TE175" s="17"/>
      <c r="TF175" s="17"/>
      <c r="TG175" s="17"/>
      <c r="TH175" s="17"/>
      <c r="TI175" s="17"/>
      <c r="TJ175" s="17"/>
      <c r="TK175" s="17"/>
      <c r="TL175" s="17"/>
      <c r="TM175" s="17"/>
      <c r="TN175" s="17"/>
      <c r="TO175" s="17"/>
      <c r="TP175" s="17"/>
      <c r="TQ175" s="17"/>
      <c r="TR175" s="17"/>
      <c r="TS175" s="17"/>
      <c r="TT175" s="17"/>
      <c r="TU175" s="17"/>
      <c r="TV175" s="17"/>
      <c r="TW175" s="17"/>
      <c r="TX175" s="17"/>
      <c r="TY175" s="17"/>
      <c r="TZ175" s="17"/>
      <c r="UA175" s="17"/>
      <c r="UB175" s="17"/>
      <c r="UC175" s="17"/>
      <c r="UD175" s="17"/>
      <c r="UE175" s="17"/>
      <c r="UF175" s="17"/>
      <c r="UG175" s="17"/>
      <c r="UH175" s="17"/>
      <c r="UI175" s="17"/>
      <c r="UJ175" s="17"/>
      <c r="UK175" s="17"/>
      <c r="UL175" s="17"/>
      <c r="UM175" s="17"/>
      <c r="UN175" s="17"/>
      <c r="UO175" s="17"/>
      <c r="UP175" s="17"/>
      <c r="UQ175" s="17"/>
      <c r="UR175" s="17"/>
      <c r="US175" s="17"/>
      <c r="UT175" s="17"/>
      <c r="UU175" s="17"/>
      <c r="UV175" s="17"/>
      <c r="UW175" s="17"/>
      <c r="UX175" s="17"/>
      <c r="UY175" s="17"/>
      <c r="UZ175" s="17"/>
      <c r="VA175" s="17"/>
      <c r="VB175" s="17"/>
      <c r="VC175" s="17"/>
      <c r="VD175" s="17"/>
      <c r="VE175" s="17"/>
      <c r="VF175" s="17"/>
      <c r="VG175" s="17"/>
      <c r="VH175" s="17"/>
      <c r="VI175" s="17"/>
      <c r="VJ175" s="17"/>
      <c r="VK175" s="17"/>
      <c r="VL175" s="17"/>
      <c r="VM175" s="17"/>
      <c r="VN175" s="17"/>
      <c r="VO175" s="17"/>
      <c r="VP175" s="17"/>
      <c r="VQ175" s="17"/>
      <c r="VR175" s="17"/>
      <c r="VS175" s="17"/>
      <c r="VT175" s="17"/>
      <c r="VU175" s="17"/>
      <c r="VV175" s="17"/>
      <c r="VW175" s="17"/>
      <c r="VX175" s="17"/>
      <c r="VY175" s="17"/>
      <c r="VZ175" s="17"/>
      <c r="WA175" s="17"/>
      <c r="WB175" s="17"/>
      <c r="WC175" s="17"/>
      <c r="WD175" s="17"/>
      <c r="WE175" s="17"/>
      <c r="WF175" s="17"/>
      <c r="WG175" s="17"/>
      <c r="WH175" s="17"/>
      <c r="WI175" s="17"/>
      <c r="WJ175" s="17"/>
      <c r="WK175" s="17"/>
      <c r="WL175" s="17"/>
      <c r="WM175" s="17"/>
      <c r="WN175" s="17"/>
      <c r="WO175" s="17"/>
      <c r="WP175" s="17"/>
      <c r="WQ175" s="17"/>
      <c r="WR175" s="17"/>
      <c r="WS175" s="17"/>
      <c r="WT175" s="17"/>
      <c r="WU175" s="17"/>
      <c r="WV175" s="17"/>
      <c r="WW175" s="17"/>
      <c r="WX175" s="17"/>
      <c r="WY175" s="17"/>
      <c r="WZ175" s="17"/>
      <c r="XA175" s="17"/>
      <c r="XB175" s="17"/>
      <c r="XC175" s="17"/>
      <c r="XD175" s="17"/>
      <c r="XE175" s="17"/>
      <c r="XF175" s="17"/>
      <c r="XG175" s="17"/>
      <c r="XH175" s="17"/>
      <c r="XI175" s="17"/>
      <c r="XJ175" s="17"/>
      <c r="XK175" s="17"/>
      <c r="XL175" s="17"/>
      <c r="XM175" s="17"/>
      <c r="XN175" s="17"/>
      <c r="XO175" s="17"/>
      <c r="XP175" s="17"/>
      <c r="XQ175" s="17"/>
      <c r="XR175" s="17"/>
      <c r="XS175" s="17"/>
      <c r="XT175" s="17"/>
      <c r="XU175" s="17"/>
      <c r="XV175" s="17"/>
      <c r="XW175" s="17"/>
      <c r="XX175" s="17"/>
      <c r="XY175" s="17"/>
      <c r="XZ175" s="17"/>
      <c r="YA175" s="17"/>
      <c r="YB175" s="17"/>
      <c r="YC175" s="17"/>
      <c r="YD175" s="17"/>
      <c r="YE175" s="17"/>
      <c r="YF175" s="17"/>
      <c r="YG175" s="17"/>
      <c r="YH175" s="17"/>
      <c r="YI175" s="17"/>
      <c r="YJ175" s="17"/>
      <c r="YK175" s="17"/>
      <c r="YL175" s="17"/>
      <c r="YM175" s="17"/>
      <c r="YN175" s="17"/>
      <c r="YO175" s="17"/>
      <c r="YP175" s="17"/>
      <c r="YQ175" s="17"/>
      <c r="YR175" s="17"/>
      <c r="YS175" s="17"/>
      <c r="YT175" s="17"/>
      <c r="YU175" s="17"/>
      <c r="YV175" s="17"/>
      <c r="YW175" s="17"/>
      <c r="YX175" s="17"/>
      <c r="YY175" s="17"/>
      <c r="YZ175" s="17"/>
      <c r="ZA175" s="17"/>
      <c r="ZB175" s="17"/>
      <c r="ZC175" s="17"/>
      <c r="ZD175" s="17"/>
      <c r="ZE175" s="17"/>
      <c r="ZF175" s="17"/>
      <c r="ZG175" s="17"/>
      <c r="ZH175" s="17"/>
      <c r="ZI175" s="17"/>
      <c r="ZJ175" s="17"/>
      <c r="ZK175" s="17"/>
      <c r="ZL175" s="17"/>
      <c r="ZM175" s="17"/>
      <c r="ZN175" s="17"/>
      <c r="ZO175" s="17"/>
      <c r="ZP175" s="17"/>
      <c r="ZQ175" s="17"/>
      <c r="ZR175" s="17"/>
      <c r="ZS175" s="17"/>
      <c r="ZT175" s="17"/>
      <c r="ZU175" s="17"/>
      <c r="ZV175" s="17"/>
      <c r="ZW175" s="17"/>
      <c r="ZX175" s="17"/>
      <c r="ZY175" s="17"/>
      <c r="ZZ175" s="17"/>
      <c r="AAA175" s="17"/>
      <c r="AAB175" s="17"/>
      <c r="AAC175" s="17"/>
      <c r="AAD175" s="17"/>
      <c r="AAE175" s="17"/>
      <c r="AAF175" s="17"/>
      <c r="AAG175" s="17"/>
      <c r="AAH175" s="17"/>
      <c r="AAI175" s="17"/>
      <c r="AAJ175" s="17"/>
      <c r="AAK175" s="17"/>
      <c r="AAL175" s="17"/>
      <c r="AAM175" s="17"/>
      <c r="AAN175" s="17"/>
      <c r="AAO175" s="17"/>
      <c r="AAP175" s="17"/>
      <c r="AAQ175" s="17"/>
      <c r="AAR175" s="17"/>
      <c r="AAS175" s="17"/>
      <c r="AAT175" s="17"/>
      <c r="AAU175" s="17"/>
      <c r="AAV175" s="17"/>
      <c r="AAW175" s="17"/>
      <c r="AAX175" s="17"/>
      <c r="AAY175" s="17"/>
      <c r="AAZ175" s="17"/>
      <c r="ABA175" s="17"/>
      <c r="ABB175" s="17"/>
      <c r="ABC175" s="17"/>
      <c r="ABD175" s="17"/>
      <c r="ABE175" s="17"/>
      <c r="ABF175" s="17"/>
      <c r="ABG175" s="17"/>
      <c r="ABH175" s="17"/>
      <c r="ABI175" s="17"/>
      <c r="ABJ175" s="17"/>
      <c r="ABK175" s="17"/>
      <c r="ABL175" s="17"/>
      <c r="ABM175" s="17"/>
      <c r="ABN175" s="17"/>
      <c r="ABO175" s="17"/>
      <c r="ABP175" s="17"/>
      <c r="ABQ175" s="17"/>
      <c r="ABR175" s="17"/>
      <c r="ABS175" s="17"/>
      <c r="ABT175" s="17"/>
      <c r="ABU175" s="17"/>
      <c r="ABV175" s="17"/>
      <c r="ABW175" s="17"/>
      <c r="ABX175" s="17"/>
      <c r="ABY175" s="17"/>
      <c r="ABZ175" s="17"/>
      <c r="ACA175" s="17"/>
      <c r="ACB175" s="17"/>
      <c r="ACC175" s="17"/>
      <c r="ACD175" s="17"/>
      <c r="ACE175" s="17"/>
      <c r="ACF175" s="17"/>
      <c r="ACG175" s="17"/>
      <c r="ACH175" s="17"/>
      <c r="ACI175" s="17"/>
      <c r="ACJ175" s="17"/>
      <c r="ACK175" s="17"/>
      <c r="ACL175" s="17"/>
      <c r="ACM175" s="17"/>
      <c r="ACN175" s="17"/>
      <c r="ACO175" s="17"/>
      <c r="ACP175" s="17"/>
      <c r="ACQ175" s="17"/>
      <c r="ACR175" s="17"/>
      <c r="ACS175" s="17"/>
      <c r="ACT175" s="17"/>
      <c r="ACU175" s="17"/>
      <c r="ACV175" s="17"/>
      <c r="ACW175" s="17"/>
      <c r="ACX175" s="17"/>
      <c r="ACY175" s="17"/>
      <c r="ACZ175" s="17"/>
      <c r="ADA175" s="17"/>
      <c r="ADB175" s="17"/>
      <c r="ADC175" s="17"/>
      <c r="ADD175" s="17"/>
      <c r="ADE175" s="17"/>
      <c r="ADF175" s="17"/>
      <c r="ADG175" s="17"/>
      <c r="ADH175" s="17"/>
      <c r="ADI175" s="17"/>
      <c r="ADJ175" s="17"/>
      <c r="ADK175" s="17"/>
      <c r="ADL175" s="17"/>
      <c r="ADM175" s="17"/>
      <c r="ADN175" s="17"/>
      <c r="ADO175" s="17"/>
      <c r="ADP175" s="17"/>
      <c r="ADQ175" s="17"/>
      <c r="ADR175" s="17"/>
      <c r="ADS175" s="17"/>
      <c r="ADT175" s="17"/>
      <c r="ADU175" s="17"/>
      <c r="ADV175" s="17"/>
      <c r="ADW175" s="17"/>
      <c r="ADX175" s="17"/>
      <c r="ADY175" s="17"/>
      <c r="ADZ175" s="17"/>
      <c r="AEA175" s="17"/>
      <c r="AEB175" s="17"/>
      <c r="AEC175" s="17"/>
      <c r="AED175" s="17"/>
      <c r="AEE175" s="17"/>
      <c r="AEF175" s="17"/>
      <c r="AEG175" s="17"/>
      <c r="AEH175" s="17"/>
      <c r="AEI175" s="17"/>
      <c r="AEJ175" s="17"/>
      <c r="AEK175" s="17"/>
      <c r="AEL175" s="17"/>
      <c r="AEM175" s="17"/>
      <c r="AEN175" s="17"/>
      <c r="AEO175" s="17"/>
      <c r="AEP175" s="17"/>
      <c r="AEQ175" s="17"/>
      <c r="AER175" s="17"/>
      <c r="AES175" s="17"/>
      <c r="AET175" s="17"/>
      <c r="AEU175" s="17"/>
      <c r="AEV175" s="17"/>
      <c r="AEW175" s="17"/>
      <c r="AEX175" s="17"/>
      <c r="AEY175" s="17"/>
      <c r="AEZ175" s="17"/>
      <c r="AFA175" s="17"/>
      <c r="AFB175" s="17"/>
      <c r="AFC175" s="17"/>
      <c r="AFD175" s="17"/>
      <c r="AFE175" s="17"/>
      <c r="AFF175" s="17"/>
      <c r="AFG175" s="17"/>
      <c r="AFH175" s="17"/>
      <c r="AFI175" s="17"/>
      <c r="AFJ175" s="17"/>
      <c r="AFK175" s="17"/>
      <c r="AFL175" s="17"/>
      <c r="AFM175" s="17"/>
      <c r="AFN175" s="17"/>
      <c r="AFO175" s="17"/>
      <c r="AFP175" s="17"/>
      <c r="AFQ175" s="17"/>
      <c r="AFR175" s="17"/>
      <c r="AFS175" s="17"/>
      <c r="AFT175" s="17"/>
      <c r="AFU175" s="17"/>
      <c r="AFV175" s="17"/>
      <c r="AFW175" s="17"/>
      <c r="AFX175" s="17"/>
      <c r="AFY175" s="17"/>
      <c r="AFZ175" s="17"/>
      <c r="AGA175" s="17"/>
      <c r="AGB175" s="17"/>
      <c r="AGC175" s="17"/>
      <c r="AGD175" s="17"/>
      <c r="AGE175" s="17"/>
      <c r="AGF175" s="17"/>
      <c r="AGG175" s="17"/>
      <c r="AGH175" s="17"/>
      <c r="AGI175" s="17"/>
      <c r="AGJ175" s="17"/>
      <c r="AGK175" s="17"/>
      <c r="AGL175" s="17"/>
      <c r="AGM175" s="17"/>
      <c r="AGN175" s="17"/>
      <c r="AGO175" s="17"/>
      <c r="AGP175" s="17"/>
      <c r="AGQ175" s="17"/>
      <c r="AGR175" s="17"/>
      <c r="AGS175" s="17"/>
      <c r="AGT175" s="17"/>
      <c r="AGU175" s="17"/>
      <c r="AGV175" s="17"/>
      <c r="AGW175" s="17"/>
      <c r="AGX175" s="17"/>
      <c r="AGY175" s="17"/>
      <c r="AGZ175" s="17"/>
      <c r="AHA175" s="17"/>
      <c r="AHB175" s="17"/>
      <c r="AHC175" s="17"/>
      <c r="AHD175" s="17"/>
      <c r="AHE175" s="17"/>
      <c r="AHF175" s="17"/>
      <c r="AHG175" s="17"/>
      <c r="AHH175" s="17"/>
      <c r="AHI175" s="17"/>
      <c r="AHJ175" s="17"/>
      <c r="AHK175" s="17"/>
      <c r="AHL175" s="17"/>
      <c r="AHM175" s="17"/>
      <c r="AHN175" s="17"/>
      <c r="AHO175" s="17"/>
      <c r="AHP175" s="17"/>
      <c r="AHQ175" s="17"/>
      <c r="AHR175" s="17"/>
      <c r="AHS175" s="17"/>
      <c r="AHT175" s="17"/>
      <c r="AHU175" s="17"/>
      <c r="AHV175" s="17"/>
      <c r="AHW175" s="17"/>
      <c r="AHX175" s="17"/>
      <c r="AHY175" s="17"/>
      <c r="AHZ175" s="17"/>
      <c r="AIA175" s="17"/>
      <c r="AIB175" s="17"/>
      <c r="AIC175" s="17"/>
      <c r="AID175" s="17"/>
      <c r="AIE175" s="17"/>
      <c r="AIF175" s="17"/>
      <c r="AIG175" s="17"/>
      <c r="AIH175" s="17"/>
      <c r="AII175" s="17"/>
      <c r="AIJ175" s="17"/>
      <c r="AIK175" s="17"/>
      <c r="AIL175" s="17"/>
      <c r="AIM175" s="17"/>
      <c r="AIN175" s="17"/>
      <c r="AIO175" s="17"/>
      <c r="AIP175" s="17"/>
      <c r="AIQ175" s="17"/>
      <c r="AIR175" s="17"/>
      <c r="AIS175" s="17"/>
      <c r="AIT175" s="17"/>
      <c r="AIU175" s="17"/>
      <c r="AIV175" s="17"/>
      <c r="AIW175" s="17"/>
      <c r="AIX175" s="17"/>
      <c r="AIY175" s="17"/>
      <c r="AIZ175" s="17"/>
      <c r="AJA175" s="17"/>
      <c r="AJB175" s="17"/>
      <c r="AJC175" s="17"/>
      <c r="AJD175" s="17"/>
      <c r="AJE175" s="17"/>
      <c r="AJF175" s="17"/>
      <c r="AJG175" s="17"/>
      <c r="AJH175" s="17"/>
      <c r="AJI175" s="17"/>
      <c r="AJJ175" s="17"/>
      <c r="AJK175" s="17"/>
      <c r="AJL175" s="17"/>
      <c r="AJM175" s="17"/>
      <c r="AJN175" s="17"/>
      <c r="AJO175" s="17"/>
      <c r="AJP175" s="17"/>
      <c r="AJQ175" s="17"/>
      <c r="AJR175" s="17"/>
      <c r="AJS175" s="17"/>
      <c r="AJT175" s="17"/>
      <c r="AJU175" s="17"/>
      <c r="AJV175" s="17"/>
      <c r="AJW175" s="17"/>
      <c r="AJX175" s="17"/>
      <c r="AJY175" s="17"/>
      <c r="AJZ175" s="17"/>
      <c r="AKA175" s="17"/>
      <c r="AKB175" s="17"/>
      <c r="AKC175" s="17"/>
      <c r="AKD175" s="17"/>
      <c r="AKE175" s="17"/>
      <c r="AKF175" s="17"/>
      <c r="AKG175" s="17"/>
      <c r="AKH175" s="17"/>
      <c r="AKI175" s="17"/>
      <c r="AKJ175" s="17"/>
      <c r="AKK175" s="17"/>
      <c r="AKL175" s="17"/>
      <c r="AKM175" s="17"/>
      <c r="AKN175" s="17"/>
      <c r="AKO175" s="17"/>
      <c r="AKP175" s="17"/>
      <c r="AKQ175" s="17"/>
      <c r="AKR175" s="17"/>
      <c r="AKS175" s="17"/>
      <c r="AKT175" s="17"/>
      <c r="AKU175" s="17"/>
      <c r="AKV175" s="17"/>
      <c r="AKW175" s="17"/>
      <c r="AKX175" s="17"/>
      <c r="AKY175" s="17"/>
      <c r="AKZ175" s="17"/>
      <c r="ALA175" s="17"/>
      <c r="ALB175" s="17"/>
      <c r="ALC175" s="17"/>
      <c r="ALD175" s="17"/>
      <c r="ALE175" s="17"/>
      <c r="ALF175" s="17"/>
      <c r="ALG175" s="17"/>
      <c r="ALH175" s="17"/>
      <c r="ALI175" s="17"/>
      <c r="ALJ175" s="17"/>
      <c r="ALK175" s="17"/>
      <c r="ALL175" s="17"/>
      <c r="ALM175" s="17"/>
      <c r="ALN175" s="17"/>
      <c r="ALO175" s="17"/>
      <c r="ALP175" s="17"/>
      <c r="ALQ175" s="17"/>
      <c r="ALR175" s="17"/>
      <c r="ALS175" s="17"/>
      <c r="ALT175" s="17"/>
      <c r="ALU175" s="17"/>
      <c r="ALV175" s="17"/>
      <c r="ALW175" s="17"/>
      <c r="ALX175" s="17"/>
      <c r="ALY175" s="17"/>
      <c r="ALZ175" s="17"/>
      <c r="AMA175" s="17"/>
      <c r="AMB175" s="17"/>
      <c r="AMC175" s="17"/>
      <c r="AMD175" s="17"/>
      <c r="AME175" s="17"/>
      <c r="AMF175" s="17"/>
      <c r="AMG175" s="17"/>
      <c r="AMH175" s="17"/>
      <c r="AMI175" s="17"/>
      <c r="AMJ175" s="17"/>
      <c r="AMK175" s="17"/>
      <c r="AML175" s="17"/>
      <c r="AMM175" s="17"/>
      <c r="AMN175" s="17"/>
      <c r="AMO175" s="17"/>
      <c r="AMP175" s="17"/>
      <c r="AMQ175" s="17"/>
      <c r="AMR175" s="17"/>
      <c r="AMS175" s="17"/>
      <c r="AMT175" s="17"/>
      <c r="AMU175" s="17"/>
      <c r="AMV175" s="17"/>
      <c r="AMW175" s="17"/>
      <c r="AMX175" s="17"/>
      <c r="AMY175" s="17"/>
      <c r="AMZ175" s="17"/>
      <c r="ANA175" s="17"/>
      <c r="ANB175" s="17"/>
      <c r="ANC175" s="17"/>
      <c r="AND175" s="17"/>
      <c r="ANE175" s="17"/>
      <c r="ANF175" s="17"/>
      <c r="ANG175" s="17"/>
      <c r="ANH175" s="17"/>
      <c r="ANI175" s="17"/>
      <c r="ANJ175" s="17"/>
      <c r="ANK175" s="17"/>
      <c r="ANL175" s="17"/>
      <c r="ANM175" s="17"/>
      <c r="ANN175" s="17"/>
      <c r="ANO175" s="17"/>
      <c r="ANP175" s="17"/>
      <c r="ANQ175" s="17"/>
      <c r="ANR175" s="17"/>
      <c r="ANS175" s="17"/>
      <c r="ANT175" s="17"/>
      <c r="ANU175" s="17"/>
      <c r="ANV175" s="17"/>
      <c r="ANW175" s="17"/>
      <c r="ANX175" s="17"/>
      <c r="ANY175" s="17"/>
      <c r="ANZ175" s="17"/>
      <c r="AOA175" s="17"/>
      <c r="AOB175" s="17"/>
      <c r="AOC175" s="17"/>
      <c r="AOD175" s="17"/>
      <c r="AOE175" s="17"/>
      <c r="AOF175" s="17"/>
      <c r="AOG175" s="17"/>
      <c r="AOH175" s="17"/>
      <c r="AOI175" s="17"/>
      <c r="AOJ175" s="17"/>
      <c r="AOK175" s="17"/>
      <c r="AOL175" s="17"/>
      <c r="AOM175" s="17"/>
      <c r="AON175" s="17"/>
      <c r="AOO175" s="17"/>
      <c r="AOP175" s="17"/>
      <c r="AOQ175" s="17"/>
      <c r="AOR175" s="17"/>
      <c r="AOS175" s="17"/>
      <c r="AOT175" s="17"/>
      <c r="AOU175" s="17"/>
      <c r="AOV175" s="17"/>
      <c r="AOW175" s="17"/>
      <c r="AOX175" s="17"/>
      <c r="AOY175" s="17"/>
      <c r="AOZ175" s="17"/>
      <c r="APA175" s="17"/>
      <c r="APB175" s="17"/>
      <c r="APC175" s="17"/>
      <c r="APD175" s="17"/>
      <c r="APE175" s="17"/>
      <c r="APF175" s="17"/>
      <c r="APG175" s="17"/>
      <c r="APH175" s="17"/>
      <c r="API175" s="17"/>
      <c r="APJ175" s="17"/>
      <c r="APK175" s="17"/>
      <c r="APL175" s="17"/>
      <c r="APM175" s="17"/>
      <c r="APN175" s="17"/>
      <c r="APO175" s="17"/>
      <c r="APP175" s="17"/>
      <c r="APQ175" s="17"/>
      <c r="APR175" s="17"/>
      <c r="APS175" s="17"/>
      <c r="APT175" s="17"/>
      <c r="APU175" s="17"/>
      <c r="APV175" s="17"/>
      <c r="APW175" s="17"/>
      <c r="APX175" s="17"/>
      <c r="APY175" s="17"/>
      <c r="APZ175" s="17"/>
      <c r="AQA175" s="17"/>
      <c r="AQB175" s="17"/>
      <c r="AQC175" s="17"/>
      <c r="AQD175" s="17"/>
      <c r="AQE175" s="17"/>
      <c r="AQF175" s="17"/>
      <c r="AQG175" s="17"/>
      <c r="AQH175" s="17"/>
      <c r="AQI175" s="17"/>
      <c r="AQJ175" s="17"/>
      <c r="AQK175" s="17"/>
      <c r="AQL175" s="17"/>
      <c r="AQM175" s="17"/>
      <c r="AQN175" s="17"/>
      <c r="AQO175" s="17"/>
      <c r="AQP175" s="17"/>
      <c r="AQQ175" s="17"/>
      <c r="AQR175" s="17"/>
      <c r="AQS175" s="17"/>
      <c r="AQT175" s="17"/>
      <c r="AQU175" s="17"/>
      <c r="AQV175" s="17"/>
      <c r="AQW175" s="17"/>
      <c r="AQX175" s="17"/>
      <c r="AQY175" s="17"/>
      <c r="AQZ175" s="17"/>
      <c r="ARA175" s="17"/>
      <c r="ARB175" s="17"/>
      <c r="ARC175" s="17"/>
      <c r="ARD175" s="17"/>
      <c r="ARE175" s="17"/>
      <c r="ARF175" s="17"/>
      <c r="ARG175" s="17"/>
      <c r="ARH175" s="17"/>
      <c r="ARI175" s="17"/>
      <c r="ARJ175" s="17"/>
      <c r="ARK175" s="17"/>
      <c r="ARL175" s="17"/>
      <c r="ARM175" s="17"/>
      <c r="ARN175" s="17"/>
      <c r="ARO175" s="17"/>
      <c r="ARP175" s="17"/>
      <c r="ARQ175" s="17"/>
      <c r="ARR175" s="17"/>
      <c r="ARS175" s="17"/>
      <c r="ART175" s="17"/>
      <c r="ARU175" s="17"/>
      <c r="ARV175" s="17"/>
      <c r="ARW175" s="17"/>
      <c r="ARX175" s="17"/>
      <c r="ARY175" s="17"/>
      <c r="ARZ175" s="17"/>
      <c r="ASA175" s="17"/>
      <c r="ASB175" s="17"/>
      <c r="ASC175" s="17"/>
      <c r="ASD175" s="17"/>
      <c r="ASE175" s="17"/>
      <c r="ASF175" s="17"/>
      <c r="ASG175" s="17"/>
      <c r="ASH175" s="17"/>
      <c r="ASI175" s="17"/>
      <c r="ASJ175" s="17"/>
      <c r="ASK175" s="17"/>
      <c r="ASL175" s="17"/>
      <c r="ASM175" s="17"/>
      <c r="ASN175" s="17"/>
      <c r="ASO175" s="17"/>
      <c r="ASP175" s="17"/>
      <c r="ASQ175" s="17"/>
      <c r="ASR175" s="17"/>
      <c r="ASS175" s="17"/>
      <c r="AST175" s="17"/>
      <c r="ASU175" s="17"/>
      <c r="ASV175" s="17"/>
      <c r="ASW175" s="17"/>
      <c r="ASX175" s="17"/>
      <c r="ASY175" s="17"/>
      <c r="ASZ175" s="17"/>
      <c r="ATA175" s="17"/>
      <c r="ATB175" s="17"/>
      <c r="ATC175" s="17"/>
      <c r="ATD175" s="17"/>
      <c r="ATE175" s="17"/>
      <c r="ATF175" s="17"/>
      <c r="ATG175" s="17"/>
      <c r="ATH175" s="17"/>
      <c r="ATI175" s="17"/>
      <c r="ATJ175" s="17"/>
      <c r="ATK175" s="17"/>
      <c r="ATL175" s="17"/>
      <c r="ATM175" s="17"/>
      <c r="ATN175" s="17"/>
      <c r="ATO175" s="17"/>
      <c r="ATP175" s="17"/>
      <c r="ATQ175" s="17"/>
      <c r="ATR175" s="17"/>
      <c r="ATS175" s="17"/>
      <c r="ATT175" s="17"/>
      <c r="ATU175" s="17"/>
      <c r="ATV175" s="17"/>
      <c r="ATW175" s="17"/>
      <c r="ATX175" s="17"/>
      <c r="ATY175" s="17"/>
      <c r="ATZ175" s="17"/>
      <c r="AUA175" s="17"/>
      <c r="AUB175" s="17"/>
      <c r="AUC175" s="17"/>
      <c r="AUD175" s="17"/>
      <c r="AUE175" s="17"/>
      <c r="AUF175" s="17"/>
      <c r="AUG175" s="17"/>
      <c r="AUH175" s="17"/>
      <c r="AUI175" s="17"/>
      <c r="AUJ175" s="17"/>
      <c r="AUK175" s="17"/>
      <c r="AUL175" s="17"/>
      <c r="AUM175" s="17"/>
      <c r="AUN175" s="17"/>
      <c r="AUO175" s="17"/>
      <c r="AUP175" s="17"/>
      <c r="AUQ175" s="17"/>
      <c r="AUR175" s="17"/>
      <c r="AUS175" s="17"/>
      <c r="AUT175" s="17"/>
      <c r="AUU175" s="17"/>
      <c r="AUV175" s="17"/>
      <c r="AUW175" s="17"/>
      <c r="AUX175" s="17"/>
      <c r="AUY175" s="17"/>
      <c r="AUZ175" s="17"/>
      <c r="AVA175" s="17"/>
      <c r="AVB175" s="17"/>
      <c r="AVC175" s="17"/>
      <c r="AVD175" s="17"/>
      <c r="AVE175" s="17"/>
      <c r="AVF175" s="17"/>
      <c r="AVG175" s="17"/>
      <c r="AVH175" s="17"/>
      <c r="AVI175" s="17"/>
      <c r="AVJ175" s="17"/>
      <c r="AVK175" s="17"/>
      <c r="AVL175" s="17"/>
      <c r="AVM175" s="17"/>
      <c r="AVN175" s="17"/>
      <c r="AVO175" s="17"/>
      <c r="AVP175" s="17"/>
      <c r="AVQ175" s="17"/>
      <c r="AVR175" s="17"/>
      <c r="AVS175" s="17"/>
      <c r="AVT175" s="17"/>
      <c r="AVU175" s="17"/>
      <c r="AVV175" s="17"/>
      <c r="AVW175" s="17"/>
      <c r="AVX175" s="17"/>
      <c r="AVY175" s="17"/>
      <c r="AVZ175" s="17"/>
      <c r="AWA175" s="17"/>
      <c r="AWB175" s="17"/>
      <c r="AWC175" s="17"/>
      <c r="AWD175" s="17"/>
      <c r="AWE175" s="17"/>
      <c r="AWF175" s="17"/>
      <c r="AWG175" s="17"/>
      <c r="AWH175" s="17"/>
      <c r="AWI175" s="17"/>
      <c r="AWJ175" s="17"/>
      <c r="AWK175" s="17"/>
      <c r="AWL175" s="17"/>
      <c r="AWM175" s="17"/>
      <c r="AWN175" s="17"/>
      <c r="AWO175" s="17"/>
      <c r="AWP175" s="17"/>
      <c r="AWQ175" s="17"/>
      <c r="AWR175" s="17"/>
      <c r="AWS175" s="17"/>
      <c r="AWT175" s="17"/>
      <c r="AWU175" s="17"/>
      <c r="AWV175" s="17"/>
      <c r="AWW175" s="17"/>
      <c r="AWX175" s="17"/>
      <c r="AWY175" s="17"/>
      <c r="AWZ175" s="17"/>
      <c r="AXA175" s="17"/>
      <c r="AXB175" s="17"/>
      <c r="AXC175" s="17"/>
      <c r="AXD175" s="17"/>
      <c r="AXE175" s="17"/>
      <c r="AXF175" s="17"/>
      <c r="AXG175" s="17"/>
      <c r="AXH175" s="17"/>
      <c r="AXI175" s="17"/>
      <c r="AXJ175" s="17"/>
      <c r="AXK175" s="17"/>
      <c r="AXL175" s="17"/>
      <c r="AXM175" s="17"/>
      <c r="AXN175" s="17"/>
      <c r="AXO175" s="17"/>
      <c r="AXP175" s="17"/>
      <c r="AXQ175" s="17"/>
      <c r="AXR175" s="17"/>
      <c r="AXS175" s="17"/>
      <c r="AXT175" s="17"/>
      <c r="AXU175" s="17"/>
      <c r="AXV175" s="17"/>
      <c r="AXW175" s="17"/>
      <c r="AXX175" s="17"/>
      <c r="AXY175" s="17"/>
      <c r="AXZ175" s="17"/>
      <c r="AYA175" s="17"/>
      <c r="AYB175" s="17"/>
      <c r="AYC175" s="17"/>
      <c r="AYD175" s="17"/>
      <c r="AYE175" s="17"/>
      <c r="AYF175" s="17"/>
      <c r="AYG175" s="17"/>
      <c r="AYH175" s="17"/>
      <c r="AYI175" s="17"/>
      <c r="AYJ175" s="17"/>
      <c r="AYK175" s="17"/>
      <c r="AYL175" s="17"/>
      <c r="AYM175" s="17"/>
      <c r="AYN175" s="17"/>
      <c r="AYO175" s="17"/>
      <c r="AYP175" s="17"/>
      <c r="AYQ175" s="17"/>
      <c r="AYR175" s="17"/>
      <c r="AYS175" s="17"/>
      <c r="AYT175" s="17"/>
      <c r="AYU175" s="17"/>
      <c r="AYV175" s="17"/>
      <c r="AYW175" s="17"/>
      <c r="AYX175" s="17"/>
      <c r="AYY175" s="17"/>
      <c r="AYZ175" s="17"/>
      <c r="AZA175" s="17"/>
      <c r="AZB175" s="17"/>
      <c r="AZC175" s="17"/>
      <c r="AZD175" s="17"/>
      <c r="AZE175" s="17"/>
      <c r="AZF175" s="17"/>
      <c r="AZG175" s="17"/>
      <c r="AZH175" s="17"/>
      <c r="AZI175" s="17"/>
      <c r="AZJ175" s="17"/>
      <c r="AZK175" s="17"/>
      <c r="AZL175" s="17"/>
      <c r="AZM175" s="17"/>
      <c r="AZN175" s="17"/>
      <c r="AZO175" s="17"/>
      <c r="AZP175" s="17"/>
      <c r="AZQ175" s="17"/>
      <c r="AZR175" s="17"/>
      <c r="AZS175" s="17"/>
      <c r="AZT175" s="17"/>
      <c r="AZU175" s="17"/>
      <c r="AZV175" s="17"/>
      <c r="AZW175" s="17"/>
      <c r="AZX175" s="17"/>
      <c r="AZY175" s="17"/>
      <c r="AZZ175" s="17"/>
      <c r="BAA175" s="17"/>
      <c r="BAB175" s="17"/>
      <c r="BAC175" s="17"/>
      <c r="BAD175" s="17"/>
      <c r="BAE175" s="17"/>
      <c r="BAF175" s="17"/>
      <c r="BAG175" s="17"/>
      <c r="BAH175" s="17"/>
      <c r="BAI175" s="17"/>
      <c r="BAJ175" s="17"/>
      <c r="BAK175" s="17"/>
      <c r="BAL175" s="17"/>
      <c r="BAM175" s="17"/>
      <c r="BAN175" s="17"/>
      <c r="BAO175" s="17"/>
      <c r="BAP175" s="17"/>
      <c r="BAQ175" s="17"/>
      <c r="BAR175" s="17"/>
      <c r="BAS175" s="17"/>
      <c r="BAT175" s="17"/>
      <c r="BAU175" s="17"/>
      <c r="BAV175" s="17"/>
      <c r="BAW175" s="17"/>
      <c r="BAX175" s="17"/>
      <c r="BAY175" s="17"/>
      <c r="BAZ175" s="17"/>
      <c r="BBA175" s="17"/>
      <c r="BBB175" s="17"/>
      <c r="BBC175" s="17"/>
      <c r="BBD175" s="17"/>
      <c r="BBE175" s="17"/>
      <c r="BBF175" s="17"/>
      <c r="BBG175" s="17"/>
      <c r="BBH175" s="17"/>
      <c r="BBI175" s="17"/>
      <c r="BBJ175" s="17"/>
      <c r="BBK175" s="17"/>
      <c r="BBL175" s="17"/>
      <c r="BBM175" s="17"/>
      <c r="BBN175" s="17"/>
      <c r="BBO175" s="17"/>
      <c r="BBP175" s="17"/>
      <c r="BBQ175" s="17"/>
      <c r="BBR175" s="17"/>
      <c r="BBS175" s="17"/>
      <c r="BBT175" s="17"/>
      <c r="BBU175" s="17"/>
      <c r="BBV175" s="17"/>
      <c r="BBW175" s="17"/>
      <c r="BBX175" s="17"/>
      <c r="BBY175" s="17"/>
      <c r="BBZ175" s="17"/>
      <c r="BCA175" s="17"/>
      <c r="BCB175" s="17"/>
      <c r="BCC175" s="17"/>
      <c r="BCD175" s="17"/>
      <c r="BCE175" s="17"/>
      <c r="BCF175" s="17"/>
      <c r="BCG175" s="17"/>
      <c r="BCH175" s="17"/>
      <c r="BCI175" s="17"/>
      <c r="BCJ175" s="17"/>
      <c r="BCK175" s="17"/>
      <c r="BCL175" s="17"/>
      <c r="BCM175" s="17"/>
      <c r="BCN175" s="17"/>
      <c r="BCO175" s="17"/>
      <c r="BCP175" s="17"/>
      <c r="BCQ175" s="17"/>
      <c r="BCR175" s="17"/>
      <c r="BCS175" s="17"/>
      <c r="BCT175" s="17"/>
      <c r="BCU175" s="17"/>
      <c r="BCV175" s="17"/>
      <c r="BCW175" s="17"/>
      <c r="BCX175" s="17"/>
      <c r="BCY175" s="17"/>
      <c r="BCZ175" s="17"/>
      <c r="BDA175" s="17"/>
      <c r="BDB175" s="17"/>
      <c r="BDC175" s="17"/>
      <c r="BDD175" s="17"/>
      <c r="BDE175" s="17"/>
      <c r="BDF175" s="17"/>
      <c r="BDG175" s="17"/>
      <c r="BDH175" s="17"/>
      <c r="BDI175" s="17"/>
      <c r="BDJ175" s="17"/>
      <c r="BDK175" s="17"/>
      <c r="BDL175" s="17"/>
      <c r="BDM175" s="17"/>
      <c r="BDN175" s="17"/>
      <c r="BDO175" s="17"/>
      <c r="BDP175" s="17"/>
      <c r="BDQ175" s="17"/>
      <c r="BDR175" s="17"/>
      <c r="BDS175" s="17"/>
      <c r="BDT175" s="17"/>
      <c r="BDU175" s="17"/>
      <c r="BDV175" s="17"/>
      <c r="BDW175" s="17"/>
      <c r="BDX175" s="17"/>
      <c r="BDY175" s="17"/>
      <c r="BDZ175" s="17"/>
      <c r="BEA175" s="17"/>
      <c r="BEB175" s="17"/>
      <c r="BEC175" s="17"/>
      <c r="BED175" s="17"/>
      <c r="BEE175" s="17"/>
      <c r="BEF175" s="17"/>
      <c r="BEG175" s="17"/>
      <c r="BEH175" s="17"/>
      <c r="BEI175" s="17"/>
      <c r="BEJ175" s="17"/>
      <c r="BEK175" s="17"/>
      <c r="BEL175" s="17"/>
      <c r="BEM175" s="17"/>
      <c r="BEN175" s="17"/>
      <c r="BEO175" s="17"/>
      <c r="BEP175" s="17"/>
      <c r="BEQ175" s="17"/>
      <c r="BER175" s="17"/>
      <c r="BES175" s="17"/>
      <c r="BET175" s="17"/>
      <c r="BEU175" s="17"/>
      <c r="BEV175" s="17"/>
      <c r="BEW175" s="17"/>
      <c r="BEX175" s="17"/>
      <c r="BEY175" s="17"/>
      <c r="BEZ175" s="17"/>
      <c r="BFA175" s="17"/>
      <c r="BFB175" s="17"/>
      <c r="BFC175" s="17"/>
      <c r="BFD175" s="17"/>
      <c r="BFE175" s="17"/>
      <c r="BFF175" s="17"/>
      <c r="BFG175" s="17"/>
      <c r="BFH175" s="17"/>
      <c r="BFI175" s="17"/>
      <c r="BFJ175" s="17"/>
      <c r="BFK175" s="17"/>
      <c r="BFL175" s="17"/>
      <c r="BFM175" s="17"/>
      <c r="BFN175" s="17"/>
      <c r="BFO175" s="17"/>
      <c r="BFP175" s="17"/>
      <c r="BFQ175" s="17"/>
      <c r="BFR175" s="17"/>
      <c r="BFS175" s="17"/>
      <c r="BFT175" s="17"/>
      <c r="BFU175" s="17"/>
      <c r="BFV175" s="17"/>
      <c r="BFW175" s="17"/>
      <c r="BFX175" s="17"/>
      <c r="BFY175" s="17"/>
      <c r="BFZ175" s="17"/>
      <c r="BGA175" s="17"/>
      <c r="BGB175" s="17"/>
      <c r="BGC175" s="17"/>
      <c r="BGD175" s="17"/>
      <c r="BGE175" s="17"/>
      <c r="BGF175" s="17"/>
      <c r="BGG175" s="17"/>
      <c r="BGH175" s="17"/>
      <c r="BGI175" s="17"/>
      <c r="BGJ175" s="17"/>
      <c r="BGK175" s="17"/>
      <c r="BGL175" s="17"/>
      <c r="BGM175" s="17"/>
      <c r="BGN175" s="17"/>
      <c r="BGO175" s="17"/>
      <c r="BGP175" s="17"/>
      <c r="BGQ175" s="17"/>
      <c r="BGR175" s="17"/>
      <c r="BGS175" s="17"/>
      <c r="BGT175" s="17"/>
      <c r="BGU175" s="17"/>
      <c r="BGV175" s="17"/>
      <c r="BGW175" s="17"/>
      <c r="BGX175" s="17"/>
      <c r="BGY175" s="17"/>
      <c r="BGZ175" s="17"/>
      <c r="BHA175" s="17"/>
      <c r="BHB175" s="17"/>
      <c r="BHC175" s="17"/>
      <c r="BHD175" s="17"/>
      <c r="BHE175" s="17"/>
      <c r="BHF175" s="17"/>
      <c r="BHG175" s="17"/>
      <c r="BHH175" s="17"/>
      <c r="BHI175" s="17"/>
      <c r="BHJ175" s="17"/>
      <c r="BHK175" s="17"/>
      <c r="BHL175" s="17"/>
      <c r="BHM175" s="17"/>
      <c r="BHN175" s="17"/>
      <c r="BHO175" s="17"/>
      <c r="BHP175" s="17"/>
      <c r="BHQ175" s="17"/>
      <c r="BHR175" s="17"/>
      <c r="BHS175" s="17"/>
      <c r="BHT175" s="17"/>
      <c r="BHU175" s="17"/>
      <c r="BHV175" s="17"/>
      <c r="BHW175" s="17"/>
      <c r="BHX175" s="17"/>
      <c r="BHY175" s="17"/>
      <c r="BHZ175" s="17"/>
      <c r="BIA175" s="17"/>
      <c r="BIB175" s="17"/>
      <c r="BIC175" s="17"/>
      <c r="BID175" s="17"/>
      <c r="BIE175" s="17"/>
      <c r="BIF175" s="17"/>
      <c r="BIG175" s="17"/>
      <c r="BIH175" s="17"/>
      <c r="BII175" s="17"/>
      <c r="BIJ175" s="17"/>
      <c r="BIK175" s="17"/>
      <c r="BIL175" s="17"/>
      <c r="BIM175" s="17"/>
      <c r="BIN175" s="17"/>
      <c r="BIO175" s="17"/>
      <c r="BIP175" s="17"/>
      <c r="BIQ175" s="17"/>
      <c r="BIR175" s="17"/>
      <c r="BIS175" s="17"/>
      <c r="BIT175" s="17"/>
      <c r="BIU175" s="17"/>
      <c r="BIV175" s="17"/>
      <c r="BIW175" s="17"/>
      <c r="BIX175" s="17"/>
      <c r="BIY175" s="17"/>
      <c r="BIZ175" s="17"/>
      <c r="BJA175" s="17"/>
      <c r="BJB175" s="17"/>
      <c r="BJC175" s="17"/>
      <c r="BJD175" s="17"/>
      <c r="BJE175" s="17"/>
      <c r="BJF175" s="17"/>
      <c r="BJG175" s="17"/>
      <c r="BJH175" s="17"/>
      <c r="BJI175" s="17"/>
      <c r="BJJ175" s="17"/>
      <c r="BJK175" s="17"/>
      <c r="BJL175" s="17"/>
      <c r="BJM175" s="17"/>
      <c r="BJN175" s="17"/>
      <c r="BJO175" s="17"/>
      <c r="BJP175" s="17"/>
      <c r="BJQ175" s="17"/>
      <c r="BJR175" s="17"/>
      <c r="BJS175" s="17"/>
      <c r="BJT175" s="17"/>
      <c r="BJU175" s="17"/>
      <c r="BJV175" s="17"/>
      <c r="BJW175" s="17"/>
      <c r="BJX175" s="17"/>
      <c r="BJY175" s="17"/>
      <c r="BJZ175" s="17"/>
      <c r="BKA175" s="17"/>
      <c r="BKB175" s="17"/>
      <c r="BKC175" s="17"/>
      <c r="BKD175" s="17"/>
      <c r="BKE175" s="17"/>
      <c r="BKF175" s="17"/>
      <c r="BKG175" s="17"/>
      <c r="BKH175" s="17"/>
      <c r="BKI175" s="17"/>
      <c r="BKJ175" s="17"/>
      <c r="BKK175" s="17"/>
      <c r="BKL175" s="17"/>
      <c r="BKM175" s="17"/>
      <c r="BKN175" s="17"/>
      <c r="BKO175" s="17"/>
      <c r="BKP175" s="17"/>
      <c r="BKQ175" s="17"/>
      <c r="BKR175" s="17"/>
      <c r="BKS175" s="17"/>
      <c r="BKT175" s="17"/>
      <c r="BKU175" s="17"/>
      <c r="BKV175" s="17"/>
      <c r="BKW175" s="17"/>
      <c r="BKX175" s="17"/>
      <c r="BKY175" s="17"/>
      <c r="BKZ175" s="17"/>
      <c r="BLA175" s="17"/>
      <c r="BLB175" s="17"/>
      <c r="BLC175" s="17"/>
      <c r="BLD175" s="17"/>
      <c r="BLE175" s="17"/>
      <c r="BLF175" s="17"/>
      <c r="BLG175" s="17"/>
      <c r="BLH175" s="17"/>
      <c r="BLI175" s="17"/>
      <c r="BLJ175" s="17"/>
      <c r="BLK175" s="17"/>
      <c r="BLL175" s="17"/>
      <c r="BLM175" s="17"/>
      <c r="BLN175" s="17"/>
      <c r="BLO175" s="17"/>
      <c r="BLP175" s="17"/>
      <c r="BLQ175" s="17"/>
      <c r="BLR175" s="17"/>
      <c r="BLS175" s="17"/>
      <c r="BLT175" s="17"/>
      <c r="BLU175" s="17"/>
      <c r="BLV175" s="17"/>
      <c r="BLW175" s="17"/>
      <c r="BLX175" s="17"/>
      <c r="BLY175" s="17"/>
      <c r="BLZ175" s="17"/>
      <c r="BMA175" s="17"/>
      <c r="BMB175" s="17"/>
      <c r="BMC175" s="17"/>
      <c r="BMD175" s="17"/>
      <c r="BME175" s="17"/>
      <c r="BMF175" s="17"/>
      <c r="BMG175" s="17"/>
      <c r="BMH175" s="17"/>
      <c r="BMI175" s="17"/>
      <c r="BMJ175" s="17"/>
      <c r="BMK175" s="17"/>
      <c r="BML175" s="17"/>
      <c r="BMM175" s="17"/>
      <c r="BMN175" s="17"/>
      <c r="BMO175" s="17"/>
      <c r="BMP175" s="17"/>
      <c r="BMQ175" s="17"/>
      <c r="BMR175" s="17"/>
      <c r="BMS175" s="17"/>
      <c r="BMT175" s="17"/>
      <c r="BMU175" s="17"/>
      <c r="BMV175" s="17"/>
      <c r="BMW175" s="17"/>
      <c r="BMX175" s="17"/>
      <c r="BMY175" s="17"/>
      <c r="BMZ175" s="17"/>
      <c r="BNA175" s="17"/>
      <c r="BNB175" s="17"/>
      <c r="BNC175" s="17"/>
      <c r="BND175" s="17"/>
      <c r="BNE175" s="17"/>
      <c r="BNF175" s="17"/>
      <c r="BNG175" s="17"/>
      <c r="BNH175" s="17"/>
      <c r="BNI175" s="17"/>
      <c r="BNJ175" s="17"/>
      <c r="BNK175" s="17"/>
      <c r="BNL175" s="17"/>
      <c r="BNM175" s="17"/>
      <c r="BNN175" s="17"/>
      <c r="BNO175" s="17"/>
      <c r="BNP175" s="17"/>
      <c r="BNQ175" s="17"/>
      <c r="BNR175" s="17"/>
      <c r="BNS175" s="17"/>
      <c r="BNT175" s="17"/>
      <c r="BNU175" s="17"/>
      <c r="BNV175" s="17"/>
      <c r="BNW175" s="17"/>
      <c r="BNX175" s="17"/>
      <c r="BNY175" s="17"/>
      <c r="BNZ175" s="17"/>
      <c r="BOA175" s="17"/>
      <c r="BOB175" s="17"/>
      <c r="BOC175" s="17"/>
      <c r="BOD175" s="17"/>
      <c r="BOE175" s="17"/>
      <c r="BOF175" s="17"/>
      <c r="BOG175" s="17"/>
      <c r="BOH175" s="17"/>
      <c r="BOI175" s="17"/>
      <c r="BOJ175" s="17"/>
      <c r="BOK175" s="17"/>
      <c r="BOL175" s="17"/>
      <c r="BOM175" s="17"/>
      <c r="BON175" s="17"/>
      <c r="BOO175" s="17"/>
      <c r="BOP175" s="17"/>
      <c r="BOQ175" s="17"/>
      <c r="BOR175" s="17"/>
      <c r="BOS175" s="17"/>
      <c r="BOT175" s="17"/>
      <c r="BOU175" s="17"/>
      <c r="BOV175" s="17"/>
      <c r="BOW175" s="17"/>
      <c r="BOX175" s="17"/>
      <c r="BOY175" s="17"/>
      <c r="BOZ175" s="17"/>
      <c r="BPA175" s="17"/>
      <c r="BPB175" s="17"/>
      <c r="BPC175" s="17"/>
      <c r="BPD175" s="17"/>
      <c r="BPE175" s="17"/>
      <c r="BPF175" s="17"/>
      <c r="BPG175" s="17"/>
      <c r="BPH175" s="17"/>
      <c r="BPI175" s="17"/>
      <c r="BPJ175" s="17"/>
      <c r="BPK175" s="17"/>
      <c r="BPL175" s="17"/>
      <c r="BPM175" s="17"/>
      <c r="BPN175" s="17"/>
      <c r="BPO175" s="17"/>
      <c r="BPP175" s="17"/>
      <c r="BPQ175" s="17"/>
      <c r="BPR175" s="17"/>
      <c r="BPS175" s="17"/>
      <c r="BPT175" s="17"/>
      <c r="BPU175" s="17"/>
      <c r="BPV175" s="17"/>
      <c r="BPW175" s="17"/>
      <c r="BPX175" s="17"/>
      <c r="BPY175" s="17"/>
      <c r="BPZ175" s="17"/>
      <c r="BQA175" s="17"/>
      <c r="BQB175" s="17"/>
      <c r="BQC175" s="17"/>
      <c r="BQD175" s="17"/>
      <c r="BQE175" s="17"/>
      <c r="BQF175" s="17"/>
      <c r="BQG175" s="17"/>
      <c r="BQH175" s="17"/>
      <c r="BQI175" s="17"/>
      <c r="BQJ175" s="17"/>
      <c r="BQK175" s="17"/>
      <c r="BQL175" s="17"/>
      <c r="BQM175" s="17"/>
      <c r="BQN175" s="17"/>
      <c r="BQO175" s="17"/>
      <c r="BQP175" s="17"/>
      <c r="BQQ175" s="17"/>
      <c r="BQR175" s="17"/>
      <c r="BQS175" s="17"/>
      <c r="BQT175" s="17"/>
      <c r="BQU175" s="17"/>
      <c r="BQV175" s="17"/>
      <c r="BQW175" s="17"/>
      <c r="BQX175" s="17"/>
      <c r="BQY175" s="17"/>
      <c r="BQZ175" s="17"/>
      <c r="BRA175" s="17"/>
      <c r="BRB175" s="17"/>
      <c r="BRC175" s="17"/>
      <c r="BRD175" s="17"/>
      <c r="BRE175" s="17"/>
      <c r="BRF175" s="17"/>
      <c r="BRG175" s="17"/>
      <c r="BRH175" s="17"/>
      <c r="BRI175" s="17"/>
      <c r="BRJ175" s="17"/>
      <c r="BRK175" s="17"/>
      <c r="BRL175" s="17"/>
      <c r="BRM175" s="17"/>
      <c r="BRN175" s="17"/>
      <c r="BRO175" s="17"/>
      <c r="BRP175" s="17"/>
      <c r="BRQ175" s="17"/>
      <c r="BRR175" s="17"/>
      <c r="BRS175" s="17"/>
      <c r="BRT175" s="17"/>
      <c r="BRU175" s="17"/>
      <c r="BRV175" s="17"/>
      <c r="BRW175" s="17"/>
      <c r="BRX175" s="17"/>
      <c r="BRY175" s="17"/>
      <c r="BRZ175" s="17"/>
      <c r="BSA175" s="17"/>
      <c r="BSB175" s="17"/>
      <c r="BSC175" s="17"/>
      <c r="BSD175" s="17"/>
      <c r="BSE175" s="17"/>
      <c r="BSF175" s="17"/>
      <c r="BSG175" s="17"/>
      <c r="BSH175" s="17"/>
      <c r="BSI175" s="17"/>
      <c r="BSJ175" s="17"/>
      <c r="BSK175" s="17"/>
      <c r="BSL175" s="17"/>
      <c r="BSM175" s="17"/>
      <c r="BSN175" s="17"/>
      <c r="BSO175" s="17"/>
      <c r="BSP175" s="17"/>
      <c r="BSQ175" s="17"/>
      <c r="BSR175" s="17"/>
      <c r="BSS175" s="17"/>
      <c r="BST175" s="17"/>
      <c r="BSU175" s="17"/>
      <c r="BSV175" s="17"/>
      <c r="BSW175" s="17"/>
      <c r="BSX175" s="17"/>
      <c r="BSY175" s="17"/>
      <c r="BSZ175" s="17"/>
      <c r="BTA175" s="17"/>
      <c r="BTB175" s="17"/>
      <c r="BTC175" s="17"/>
      <c r="BTD175" s="17"/>
      <c r="BTE175" s="17"/>
      <c r="BTF175" s="17"/>
      <c r="BTG175" s="17"/>
      <c r="BTH175" s="17"/>
      <c r="BTI175" s="17"/>
      <c r="BTJ175" s="17"/>
      <c r="BTK175" s="17"/>
      <c r="BTL175" s="17"/>
      <c r="BTM175" s="17"/>
      <c r="BTN175" s="17"/>
      <c r="BTO175" s="17"/>
      <c r="BTP175" s="17"/>
      <c r="BTQ175" s="17"/>
      <c r="BTR175" s="17"/>
      <c r="BTS175" s="17"/>
      <c r="BTT175" s="17"/>
      <c r="BTU175" s="17"/>
      <c r="BTV175" s="17"/>
      <c r="BTW175" s="17"/>
      <c r="BTX175" s="17"/>
      <c r="BTY175" s="17"/>
      <c r="BTZ175" s="17"/>
      <c r="BUA175" s="17"/>
      <c r="BUB175" s="17"/>
      <c r="BUC175" s="17"/>
      <c r="BUD175" s="17"/>
      <c r="BUE175" s="17"/>
      <c r="BUF175" s="17"/>
      <c r="BUG175" s="17"/>
      <c r="BUH175" s="17"/>
      <c r="BUI175" s="17"/>
      <c r="BUJ175" s="17"/>
      <c r="BUK175" s="17"/>
      <c r="BUL175" s="17"/>
      <c r="BUM175" s="17"/>
      <c r="BUN175" s="17"/>
      <c r="BUO175" s="17"/>
      <c r="BUP175" s="17"/>
      <c r="BUQ175" s="17"/>
      <c r="BUR175" s="17"/>
      <c r="BUS175" s="17"/>
      <c r="BUT175" s="17"/>
      <c r="BUU175" s="17"/>
      <c r="BUV175" s="17"/>
      <c r="BUW175" s="17"/>
      <c r="BUX175" s="17"/>
      <c r="BUY175" s="17"/>
      <c r="BUZ175" s="17"/>
      <c r="BVA175" s="17"/>
      <c r="BVB175" s="17"/>
      <c r="BVC175" s="17"/>
      <c r="BVD175" s="17"/>
      <c r="BVE175" s="17"/>
      <c r="BVF175" s="17"/>
      <c r="BVG175" s="17"/>
      <c r="BVH175" s="17"/>
      <c r="BVI175" s="17"/>
      <c r="BVJ175" s="17"/>
      <c r="BVK175" s="17"/>
      <c r="BVL175" s="17"/>
      <c r="BVM175" s="17"/>
      <c r="BVN175" s="17"/>
      <c r="BVO175" s="17"/>
      <c r="BVP175" s="17"/>
      <c r="BVQ175" s="17"/>
      <c r="BVR175" s="17"/>
      <c r="BVS175" s="17"/>
      <c r="BVT175" s="17"/>
      <c r="BVU175" s="17"/>
      <c r="BVV175" s="17"/>
      <c r="BVW175" s="17"/>
      <c r="BVX175" s="17"/>
      <c r="BVY175" s="17"/>
      <c r="BVZ175" s="17"/>
      <c r="BWA175" s="17"/>
      <c r="BWB175" s="17"/>
      <c r="BWC175" s="17"/>
      <c r="BWD175" s="17"/>
      <c r="BWE175" s="17"/>
      <c r="BWF175" s="17"/>
      <c r="BWG175" s="17"/>
      <c r="BWH175" s="17"/>
      <c r="BWI175" s="17"/>
      <c r="BWJ175" s="17"/>
      <c r="BWK175" s="17"/>
      <c r="BWL175" s="17"/>
      <c r="BWM175" s="17"/>
      <c r="BWN175" s="17"/>
      <c r="BWO175" s="17"/>
      <c r="BWP175" s="17"/>
      <c r="BWQ175" s="17"/>
      <c r="BWR175" s="17"/>
      <c r="BWS175" s="17"/>
      <c r="BWT175" s="17"/>
      <c r="BWU175" s="17"/>
      <c r="BWV175" s="17"/>
      <c r="BWW175" s="17"/>
      <c r="BWX175" s="17"/>
      <c r="BWY175" s="17"/>
      <c r="BWZ175" s="17"/>
      <c r="BXA175" s="17"/>
      <c r="BXB175" s="17"/>
      <c r="BXC175" s="17"/>
      <c r="BXD175" s="17"/>
      <c r="BXE175" s="17"/>
      <c r="BXF175" s="17"/>
      <c r="BXG175" s="17"/>
      <c r="BXH175" s="17"/>
      <c r="BXI175" s="17"/>
      <c r="BXJ175" s="17"/>
      <c r="BXK175" s="17"/>
      <c r="BXL175" s="17"/>
      <c r="BXM175" s="17"/>
      <c r="BXN175" s="17"/>
      <c r="BXO175" s="17"/>
      <c r="BXP175" s="17"/>
      <c r="BXQ175" s="17"/>
      <c r="BXR175" s="17"/>
      <c r="BXS175" s="17"/>
      <c r="BXT175" s="17"/>
      <c r="BXU175" s="17"/>
      <c r="BXV175" s="17"/>
      <c r="BXW175" s="17"/>
      <c r="BXX175" s="17"/>
      <c r="BXY175" s="17"/>
      <c r="BXZ175" s="17"/>
      <c r="BYA175" s="17"/>
      <c r="BYB175" s="17"/>
      <c r="BYC175" s="17"/>
      <c r="BYD175" s="17"/>
      <c r="BYE175" s="17"/>
      <c r="BYF175" s="17"/>
      <c r="BYG175" s="17"/>
      <c r="BYH175" s="17"/>
      <c r="BYI175" s="17"/>
      <c r="BYJ175" s="17"/>
      <c r="BYK175" s="17"/>
      <c r="BYL175" s="17"/>
      <c r="BYM175" s="17"/>
      <c r="BYN175" s="17"/>
      <c r="BYO175" s="17"/>
      <c r="BYP175" s="17"/>
      <c r="BYQ175" s="17"/>
      <c r="BYR175" s="17"/>
      <c r="BYS175" s="17"/>
      <c r="BYT175" s="17"/>
      <c r="BYU175" s="17"/>
      <c r="BYV175" s="17"/>
      <c r="BYW175" s="17"/>
      <c r="BYX175" s="17"/>
      <c r="BYY175" s="17"/>
      <c r="BYZ175" s="17"/>
      <c r="BZA175" s="17"/>
      <c r="BZB175" s="17"/>
      <c r="BZC175" s="17"/>
      <c r="BZD175" s="17"/>
      <c r="BZE175" s="17"/>
      <c r="BZF175" s="17"/>
      <c r="BZG175" s="17"/>
      <c r="BZH175" s="17"/>
      <c r="BZI175" s="17"/>
      <c r="BZJ175" s="17"/>
      <c r="BZK175" s="17"/>
      <c r="BZL175" s="17"/>
      <c r="BZM175" s="17"/>
      <c r="BZN175" s="17"/>
      <c r="BZO175" s="17"/>
      <c r="BZP175" s="17"/>
      <c r="BZQ175" s="17"/>
      <c r="BZR175" s="17"/>
      <c r="BZS175" s="17"/>
      <c r="BZT175" s="17"/>
      <c r="BZU175" s="17"/>
      <c r="BZV175" s="17"/>
      <c r="BZW175" s="17"/>
      <c r="BZX175" s="17"/>
      <c r="BZY175" s="17"/>
      <c r="BZZ175" s="17"/>
      <c r="CAA175" s="17"/>
      <c r="CAB175" s="17"/>
      <c r="CAC175" s="17"/>
      <c r="CAD175" s="17"/>
      <c r="CAE175" s="17"/>
      <c r="CAF175" s="17"/>
      <c r="CAG175" s="17"/>
      <c r="CAH175" s="17"/>
      <c r="CAI175" s="17"/>
      <c r="CAJ175" s="17"/>
      <c r="CAK175" s="17"/>
      <c r="CAL175" s="17"/>
      <c r="CAM175" s="17"/>
      <c r="CAN175" s="17"/>
      <c r="CAO175" s="17"/>
      <c r="CAP175" s="17"/>
      <c r="CAQ175" s="17"/>
      <c r="CAR175" s="17"/>
      <c r="CAS175" s="17"/>
      <c r="CAT175" s="17"/>
      <c r="CAU175" s="17"/>
      <c r="CAV175" s="17"/>
      <c r="CAW175" s="17"/>
      <c r="CAX175" s="17"/>
      <c r="CAY175" s="17"/>
      <c r="CAZ175" s="17"/>
      <c r="CBA175" s="17"/>
      <c r="CBB175" s="17"/>
      <c r="CBC175" s="17"/>
      <c r="CBD175" s="17"/>
      <c r="CBE175" s="17"/>
      <c r="CBF175" s="17"/>
      <c r="CBG175" s="17"/>
      <c r="CBH175" s="17"/>
      <c r="CBI175" s="17"/>
      <c r="CBJ175" s="17"/>
      <c r="CBK175" s="17"/>
      <c r="CBL175" s="17"/>
      <c r="CBM175" s="17"/>
      <c r="CBN175" s="17"/>
      <c r="CBO175" s="17"/>
      <c r="CBP175" s="17"/>
      <c r="CBQ175" s="17"/>
      <c r="CBR175" s="17"/>
      <c r="CBS175" s="17"/>
      <c r="CBT175" s="17"/>
      <c r="CBU175" s="17"/>
      <c r="CBV175" s="17"/>
      <c r="CBW175" s="17"/>
      <c r="CBX175" s="17"/>
      <c r="CBY175" s="17"/>
      <c r="CBZ175" s="17"/>
      <c r="CCA175" s="17"/>
      <c r="CCB175" s="17"/>
      <c r="CCC175" s="17"/>
      <c r="CCD175" s="17"/>
      <c r="CCE175" s="17"/>
      <c r="CCF175" s="17"/>
      <c r="CCG175" s="17"/>
      <c r="CCH175" s="17"/>
      <c r="CCI175" s="17"/>
      <c r="CCJ175" s="17"/>
      <c r="CCK175" s="17"/>
      <c r="CCL175" s="17"/>
      <c r="CCM175" s="17"/>
      <c r="CCN175" s="17"/>
      <c r="CCO175" s="17"/>
      <c r="CCP175" s="17"/>
      <c r="CCQ175" s="17"/>
      <c r="CCR175" s="17"/>
      <c r="CCS175" s="17"/>
      <c r="CCT175" s="17"/>
      <c r="CCU175" s="17"/>
      <c r="CCV175" s="17"/>
      <c r="CCW175" s="17"/>
      <c r="CCX175" s="17"/>
      <c r="CCY175" s="17"/>
      <c r="CCZ175" s="17"/>
      <c r="CDA175" s="17"/>
      <c r="CDB175" s="17"/>
      <c r="CDC175" s="17"/>
      <c r="CDD175" s="17"/>
      <c r="CDE175" s="17"/>
      <c r="CDF175" s="17"/>
      <c r="CDG175" s="17"/>
      <c r="CDH175" s="17"/>
      <c r="CDI175" s="17"/>
      <c r="CDJ175" s="17"/>
      <c r="CDK175" s="17"/>
      <c r="CDL175" s="17"/>
      <c r="CDM175" s="17"/>
      <c r="CDN175" s="17"/>
      <c r="CDO175" s="17"/>
      <c r="CDP175" s="17"/>
      <c r="CDQ175" s="17"/>
      <c r="CDR175" s="17"/>
      <c r="CDS175" s="17"/>
      <c r="CDT175" s="17"/>
      <c r="CDU175" s="17"/>
    </row>
    <row r="176">
      <c r="A176" s="14" t="s">
        <v>2599</v>
      </c>
      <c r="B176" s="14" t="s">
        <v>4129</v>
      </c>
      <c r="C176" s="14" t="s">
        <v>2601</v>
      </c>
      <c r="D176" s="14" t="s">
        <v>2602</v>
      </c>
      <c r="E176" s="14" t="s">
        <v>4130</v>
      </c>
      <c r="F176" s="14" t="s">
        <v>2835</v>
      </c>
      <c r="I176" s="14" t="s">
        <v>4131</v>
      </c>
      <c r="J176" s="14" t="s">
        <v>2618</v>
      </c>
      <c r="K176" s="14" t="s">
        <v>2619</v>
      </c>
      <c r="L176" s="14" t="s">
        <v>2639</v>
      </c>
      <c r="M176" s="16">
        <v>1.0</v>
      </c>
      <c r="N176" s="14" t="s">
        <v>2690</v>
      </c>
      <c r="O176" s="14" t="s">
        <v>2690</v>
      </c>
      <c r="P176" s="14" t="s">
        <v>2690</v>
      </c>
      <c r="Q176" s="16">
        <v>11.0</v>
      </c>
      <c r="R176" s="16">
        <v>4104567.0</v>
      </c>
      <c r="S176" s="16">
        <v>4104567.0</v>
      </c>
      <c r="T176" s="14" t="s">
        <v>2631</v>
      </c>
      <c r="U176" s="14" t="s">
        <v>2622</v>
      </c>
      <c r="V176" s="14" t="s">
        <v>4132</v>
      </c>
      <c r="W176" s="14" t="s">
        <v>4133</v>
      </c>
      <c r="X176" s="16">
        <v>0.29</v>
      </c>
      <c r="Y176" s="16">
        <v>0.02</v>
      </c>
      <c r="Z176" s="16">
        <v>14.0</v>
      </c>
      <c r="AA176" s="16">
        <v>35.0</v>
      </c>
      <c r="AB176" s="16">
        <v>1.0</v>
      </c>
      <c r="AC176" s="16">
        <v>58.0</v>
      </c>
      <c r="AD176" s="16">
        <v>228.0</v>
      </c>
      <c r="AE176" s="22">
        <v>45577.0</v>
      </c>
      <c r="AF176" s="17"/>
      <c r="AG176" s="17"/>
      <c r="AH176" s="17"/>
      <c r="AI176" s="17"/>
      <c r="AJ176" s="17"/>
      <c r="AK176" s="17"/>
      <c r="AL176" s="16">
        <v>52.0</v>
      </c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4" t="s">
        <v>2604</v>
      </c>
      <c r="BB176" s="17"/>
      <c r="BC176" s="17"/>
      <c r="BD176" s="17"/>
      <c r="BE176" s="17"/>
      <c r="BF176" s="14" t="s">
        <v>2574</v>
      </c>
      <c r="BG176" s="16">
        <v>1.0</v>
      </c>
      <c r="BH176" s="14" t="s">
        <v>2564</v>
      </c>
      <c r="BI176" s="14" t="s">
        <v>2594</v>
      </c>
      <c r="BJ176" s="14" t="s">
        <v>2566</v>
      </c>
      <c r="BK176" s="17"/>
      <c r="BL176" s="17"/>
      <c r="BM176" s="16">
        <v>7.63333333</v>
      </c>
      <c r="BN176" s="17"/>
      <c r="BO176" s="17"/>
      <c r="BP176" s="17"/>
      <c r="BQ176" s="17"/>
      <c r="BR176" s="17"/>
      <c r="BS176" s="16">
        <v>0.6524</v>
      </c>
      <c r="BT176" s="16">
        <v>11.3423415</v>
      </c>
      <c r="BU176" s="14" t="s">
        <v>2680</v>
      </c>
      <c r="BV176" s="14" t="s">
        <v>2701</v>
      </c>
      <c r="BW176" s="17"/>
      <c r="BX176" s="16">
        <v>17.0</v>
      </c>
      <c r="BY176" s="14" t="s">
        <v>2604</v>
      </c>
      <c r="BZ176" s="17"/>
      <c r="CA176" s="16">
        <v>-19025.0</v>
      </c>
      <c r="CB176" s="16">
        <v>0.0</v>
      </c>
      <c r="CC176" s="17"/>
      <c r="CD176" s="17"/>
      <c r="CE176" s="16">
        <v>11.3423415</v>
      </c>
      <c r="CF176" s="14" t="s">
        <v>2747</v>
      </c>
      <c r="CG176" s="14" t="s">
        <v>2704</v>
      </c>
      <c r="CH176" s="19">
        <v>40627.0</v>
      </c>
      <c r="CI176" s="14" t="s">
        <v>2573</v>
      </c>
      <c r="CJ176" s="17"/>
      <c r="CK176" s="14" t="s">
        <v>2574</v>
      </c>
      <c r="CL176" s="14" t="s">
        <v>2748</v>
      </c>
      <c r="CM176" s="20">
        <v>2253608.0</v>
      </c>
      <c r="CN176" s="14" t="s">
        <v>2748</v>
      </c>
      <c r="CO176" s="14" t="s">
        <v>2563</v>
      </c>
      <c r="CP176" s="14" t="s">
        <v>2563</v>
      </c>
      <c r="CQ176" s="16">
        <v>0.286</v>
      </c>
      <c r="CR176" s="16">
        <v>0.1</v>
      </c>
      <c r="CS176" s="14" t="s">
        <v>2563</v>
      </c>
      <c r="CT176" s="14" t="s">
        <v>4134</v>
      </c>
      <c r="CU176" s="14" t="s">
        <v>2577</v>
      </c>
      <c r="CV176" s="14" t="s">
        <v>2706</v>
      </c>
      <c r="CW176" s="14" t="s">
        <v>2609</v>
      </c>
      <c r="CX176" s="14" t="s">
        <v>2739</v>
      </c>
      <c r="CY176" s="16">
        <v>8.97524411</v>
      </c>
      <c r="CZ176" s="14" t="s">
        <v>2707</v>
      </c>
      <c r="DB176" s="14" t="s">
        <v>2574</v>
      </c>
      <c r="DC176" s="14" t="s">
        <v>2708</v>
      </c>
      <c r="DD176" s="14" t="s">
        <v>2604</v>
      </c>
      <c r="DE176" s="14" t="s">
        <v>2574</v>
      </c>
      <c r="DF176" s="14" t="s">
        <v>2563</v>
      </c>
      <c r="DG176" s="14" t="s">
        <v>4135</v>
      </c>
      <c r="DH176" s="16">
        <v>18.0</v>
      </c>
      <c r="DI176" s="14" t="s">
        <v>2610</v>
      </c>
      <c r="DJ176" s="14" t="s">
        <v>2611</v>
      </c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  <c r="KL176" s="17"/>
      <c r="KM176" s="17"/>
      <c r="KN176" s="17"/>
      <c r="KO176" s="17"/>
      <c r="KP176" s="17"/>
      <c r="KQ176" s="17"/>
      <c r="KR176" s="17"/>
      <c r="KS176" s="17"/>
      <c r="KT176" s="17"/>
      <c r="KU176" s="17"/>
      <c r="KV176" s="17"/>
      <c r="KW176" s="17"/>
      <c r="KX176" s="17"/>
      <c r="KY176" s="17"/>
      <c r="KZ176" s="17"/>
      <c r="LA176" s="17"/>
      <c r="LB176" s="17"/>
      <c r="LC176" s="17"/>
      <c r="LD176" s="17"/>
      <c r="LE176" s="17"/>
      <c r="LF176" s="17"/>
      <c r="LG176" s="17"/>
      <c r="LH176" s="17"/>
      <c r="LI176" s="17"/>
      <c r="LJ176" s="17"/>
      <c r="LK176" s="17"/>
      <c r="LL176" s="17"/>
      <c r="LM176" s="17"/>
      <c r="LN176" s="17"/>
      <c r="LO176" s="17"/>
      <c r="LP176" s="17"/>
      <c r="LQ176" s="17"/>
      <c r="LR176" s="17"/>
      <c r="LS176" s="17"/>
      <c r="LT176" s="17"/>
      <c r="LU176" s="17"/>
      <c r="LV176" s="17"/>
      <c r="LW176" s="17"/>
      <c r="LX176" s="17"/>
      <c r="LY176" s="17"/>
      <c r="LZ176" s="17"/>
      <c r="MA176" s="17"/>
      <c r="MB176" s="17"/>
      <c r="MC176" s="17"/>
      <c r="MD176" s="17"/>
      <c r="ME176" s="17"/>
      <c r="MF176" s="17"/>
      <c r="MG176" s="17"/>
      <c r="MH176" s="17"/>
      <c r="MI176" s="17"/>
      <c r="MJ176" s="17"/>
      <c r="MK176" s="17"/>
      <c r="ML176" s="17"/>
      <c r="MM176" s="17"/>
      <c r="MN176" s="17"/>
      <c r="MO176" s="17"/>
      <c r="MP176" s="17"/>
      <c r="MQ176" s="17"/>
      <c r="MR176" s="17"/>
      <c r="MS176" s="17"/>
      <c r="MT176" s="17"/>
      <c r="MU176" s="17"/>
      <c r="MV176" s="17"/>
      <c r="MW176" s="17"/>
      <c r="MX176" s="17"/>
      <c r="MY176" s="17"/>
      <c r="MZ176" s="17"/>
      <c r="NA176" s="17"/>
      <c r="NB176" s="17"/>
      <c r="NC176" s="17"/>
      <c r="ND176" s="17"/>
      <c r="NE176" s="17"/>
      <c r="NF176" s="17"/>
      <c r="NG176" s="17"/>
      <c r="NH176" s="17"/>
      <c r="NI176" s="17"/>
      <c r="NJ176" s="17"/>
      <c r="NK176" s="17"/>
      <c r="NL176" s="17"/>
      <c r="NM176" s="17"/>
      <c r="NN176" s="17"/>
      <c r="NO176" s="17"/>
      <c r="NP176" s="17"/>
      <c r="NQ176" s="17"/>
      <c r="NR176" s="17"/>
      <c r="NS176" s="17"/>
      <c r="NT176" s="17"/>
      <c r="NU176" s="17"/>
      <c r="NV176" s="17"/>
      <c r="NW176" s="17"/>
      <c r="NX176" s="17"/>
      <c r="NY176" s="17"/>
      <c r="NZ176" s="17"/>
      <c r="OA176" s="17"/>
      <c r="OB176" s="17"/>
      <c r="OC176" s="17"/>
      <c r="OD176" s="17"/>
      <c r="OE176" s="17"/>
      <c r="OF176" s="17"/>
      <c r="OG176" s="17"/>
      <c r="OH176" s="17"/>
      <c r="OI176" s="17"/>
      <c r="OJ176" s="17"/>
      <c r="OK176" s="17"/>
      <c r="OL176" s="17"/>
      <c r="OM176" s="17"/>
      <c r="ON176" s="17"/>
      <c r="OO176" s="17"/>
      <c r="OP176" s="17"/>
      <c r="OQ176" s="17"/>
      <c r="OR176" s="17"/>
      <c r="OS176" s="17"/>
      <c r="OT176" s="17"/>
      <c r="OU176" s="17"/>
      <c r="OV176" s="17"/>
      <c r="OW176" s="17"/>
      <c r="OX176" s="17"/>
      <c r="OY176" s="17"/>
      <c r="OZ176" s="17"/>
      <c r="PA176" s="17"/>
      <c r="PB176" s="17"/>
      <c r="PC176" s="17"/>
      <c r="PD176" s="17"/>
      <c r="PE176" s="17"/>
      <c r="PF176" s="17"/>
      <c r="PG176" s="17"/>
      <c r="PH176" s="17"/>
      <c r="PI176" s="17"/>
      <c r="PJ176" s="17"/>
      <c r="PK176" s="17"/>
      <c r="PL176" s="17"/>
      <c r="PM176" s="17"/>
      <c r="PN176" s="17"/>
      <c r="PO176" s="17"/>
      <c r="PP176" s="17"/>
      <c r="PQ176" s="17"/>
      <c r="PR176" s="17"/>
      <c r="PS176" s="17"/>
      <c r="PT176" s="17"/>
      <c r="PU176" s="17"/>
      <c r="PV176" s="17"/>
      <c r="PW176" s="17"/>
      <c r="PX176" s="17"/>
      <c r="PY176" s="17"/>
      <c r="PZ176" s="17"/>
      <c r="QA176" s="17"/>
      <c r="QB176" s="17"/>
      <c r="QC176" s="17"/>
      <c r="QD176" s="17"/>
      <c r="QE176" s="17"/>
      <c r="QF176" s="17"/>
      <c r="QG176" s="17"/>
      <c r="QH176" s="17"/>
      <c r="QI176" s="17"/>
      <c r="QJ176" s="17"/>
      <c r="QK176" s="17"/>
      <c r="QL176" s="17"/>
      <c r="QM176" s="17"/>
      <c r="QN176" s="17"/>
      <c r="QO176" s="17"/>
      <c r="QP176" s="17"/>
      <c r="QQ176" s="17"/>
      <c r="QR176" s="17"/>
      <c r="QS176" s="17"/>
      <c r="QT176" s="17"/>
      <c r="QU176" s="16">
        <v>41.0</v>
      </c>
      <c r="QV176" s="16">
        <v>24.0</v>
      </c>
      <c r="QW176" s="16">
        <v>54.0</v>
      </c>
      <c r="QX176" s="17"/>
      <c r="QY176" s="17"/>
      <c r="QZ176" s="17"/>
      <c r="RA176" s="17"/>
      <c r="RB176" s="17"/>
      <c r="RC176" s="17"/>
      <c r="RD176" s="17"/>
      <c r="RE176" s="17"/>
      <c r="RF176" s="17"/>
      <c r="RG176" s="17"/>
      <c r="RH176" s="17"/>
      <c r="RI176" s="17"/>
      <c r="RJ176" s="17"/>
      <c r="RK176" s="17"/>
      <c r="RL176" s="17"/>
      <c r="RM176" s="17"/>
      <c r="RN176" s="17"/>
      <c r="RO176" s="17"/>
      <c r="RP176" s="17"/>
      <c r="RQ176" s="17"/>
      <c r="RR176" s="17"/>
      <c r="RS176" s="17"/>
      <c r="RT176" s="17"/>
      <c r="RU176" s="17"/>
      <c r="RV176" s="17"/>
      <c r="RW176" s="17"/>
      <c r="RX176" s="17"/>
      <c r="RY176" s="17"/>
      <c r="RZ176" s="17"/>
      <c r="SA176" s="17"/>
      <c r="SB176" s="17"/>
      <c r="SC176" s="17"/>
      <c r="SD176" s="17"/>
      <c r="SE176" s="17"/>
      <c r="SF176" s="17"/>
      <c r="SG176" s="17"/>
      <c r="SH176" s="17"/>
      <c r="SI176" s="17"/>
      <c r="SJ176" s="17"/>
      <c r="SK176" s="17"/>
      <c r="SL176" s="17"/>
      <c r="SM176" s="17"/>
      <c r="SN176" s="17"/>
      <c r="SO176" s="17"/>
      <c r="SP176" s="17"/>
      <c r="SQ176" s="17"/>
      <c r="SR176" s="17"/>
      <c r="SS176" s="17"/>
      <c r="ST176" s="17"/>
      <c r="SU176" s="17"/>
      <c r="SV176" s="17"/>
      <c r="SW176" s="17"/>
      <c r="SX176" s="17"/>
      <c r="SY176" s="17"/>
      <c r="SZ176" s="17"/>
      <c r="TA176" s="17"/>
      <c r="TB176" s="17"/>
      <c r="TC176" s="17"/>
      <c r="TD176" s="17"/>
      <c r="TE176" s="17"/>
      <c r="TF176" s="17"/>
      <c r="TG176" s="17"/>
      <c r="TH176" s="17"/>
      <c r="TI176" s="17"/>
      <c r="TJ176" s="17"/>
      <c r="TK176" s="17"/>
      <c r="TL176" s="17"/>
      <c r="TM176" s="17"/>
      <c r="TN176" s="17"/>
      <c r="TO176" s="17"/>
      <c r="TP176" s="17"/>
      <c r="TQ176" s="17"/>
      <c r="TR176" s="17"/>
      <c r="TS176" s="17"/>
      <c r="TT176" s="17"/>
      <c r="TU176" s="17"/>
      <c r="TV176" s="17"/>
      <c r="TW176" s="17"/>
      <c r="TX176" s="17"/>
      <c r="TY176" s="17"/>
      <c r="TZ176" s="17"/>
      <c r="UA176" s="17"/>
      <c r="UB176" s="17"/>
      <c r="UC176" s="17"/>
      <c r="UD176" s="17"/>
      <c r="UE176" s="17"/>
      <c r="UF176" s="17"/>
      <c r="UG176" s="17"/>
      <c r="UH176" s="17"/>
      <c r="UI176" s="17"/>
      <c r="UJ176" s="17"/>
      <c r="UK176" s="17"/>
      <c r="UL176" s="17"/>
      <c r="UM176" s="17"/>
      <c r="UN176" s="17"/>
      <c r="UO176" s="17"/>
      <c r="UP176" s="17"/>
      <c r="UQ176" s="17"/>
      <c r="UR176" s="17"/>
      <c r="US176" s="17"/>
      <c r="UT176" s="17"/>
      <c r="UU176" s="17"/>
      <c r="UV176" s="17"/>
      <c r="UW176" s="17"/>
      <c r="UX176" s="17"/>
      <c r="UY176" s="17"/>
      <c r="UZ176" s="17"/>
      <c r="VA176" s="17"/>
      <c r="VB176" s="17"/>
      <c r="VC176" s="17"/>
      <c r="VD176" s="17"/>
      <c r="VE176" s="17"/>
      <c r="VF176" s="17"/>
      <c r="VG176" s="17"/>
      <c r="VH176" s="17"/>
      <c r="VI176" s="17"/>
      <c r="VJ176" s="17"/>
      <c r="VK176" s="17"/>
      <c r="VL176" s="17"/>
      <c r="VM176" s="17"/>
      <c r="VN176" s="17"/>
      <c r="VO176" s="17"/>
      <c r="VP176" s="17"/>
      <c r="VQ176" s="17"/>
      <c r="VR176" s="17"/>
      <c r="VS176" s="17"/>
      <c r="VT176" s="17"/>
      <c r="VU176" s="17"/>
      <c r="VV176" s="17"/>
      <c r="VW176" s="17"/>
      <c r="VX176" s="17"/>
      <c r="VY176" s="17"/>
      <c r="VZ176" s="17"/>
      <c r="WA176" s="17"/>
      <c r="WB176" s="17"/>
      <c r="WC176" s="17"/>
      <c r="WD176" s="17"/>
      <c r="WE176" s="17"/>
      <c r="WF176" s="17"/>
      <c r="WG176" s="17"/>
      <c r="WH176" s="17"/>
      <c r="WI176" s="17"/>
      <c r="WJ176" s="17"/>
      <c r="WK176" s="17"/>
      <c r="WL176" s="17"/>
      <c r="WM176" s="17"/>
      <c r="WN176" s="17"/>
      <c r="WO176" s="17"/>
      <c r="WP176" s="17"/>
      <c r="WQ176" s="17"/>
      <c r="WR176" s="17"/>
      <c r="WS176" s="17"/>
      <c r="WT176" s="17"/>
      <c r="WU176" s="17"/>
      <c r="WV176" s="17"/>
      <c r="WW176" s="17"/>
      <c r="WX176" s="17"/>
      <c r="WY176" s="17"/>
      <c r="WZ176" s="17"/>
      <c r="XA176" s="17"/>
      <c r="XB176" s="17"/>
      <c r="XC176" s="17"/>
      <c r="XD176" s="17"/>
      <c r="XE176" s="17"/>
      <c r="XF176" s="17"/>
      <c r="XG176" s="17"/>
      <c r="XH176" s="17"/>
      <c r="XI176" s="17"/>
      <c r="XJ176" s="17"/>
      <c r="XK176" s="17"/>
      <c r="XL176" s="17"/>
      <c r="XM176" s="17"/>
      <c r="XN176" s="17"/>
      <c r="XO176" s="17"/>
      <c r="XP176" s="17"/>
      <c r="XQ176" s="17"/>
      <c r="XR176" s="17"/>
      <c r="XS176" s="17"/>
      <c r="XT176" s="17"/>
      <c r="XU176" s="17"/>
      <c r="XV176" s="17"/>
      <c r="XW176" s="17"/>
      <c r="XX176" s="17"/>
      <c r="XY176" s="17"/>
      <c r="XZ176" s="17"/>
      <c r="YA176" s="17"/>
      <c r="YB176" s="17"/>
      <c r="YC176" s="17"/>
      <c r="YD176" s="17"/>
      <c r="YE176" s="17"/>
      <c r="YF176" s="17"/>
      <c r="YG176" s="17"/>
      <c r="YH176" s="17"/>
      <c r="YI176" s="17"/>
      <c r="YJ176" s="17"/>
      <c r="YK176" s="17"/>
      <c r="YL176" s="17"/>
      <c r="YM176" s="17"/>
      <c r="YN176" s="17"/>
      <c r="YO176" s="17"/>
      <c r="YP176" s="17"/>
      <c r="YQ176" s="17"/>
      <c r="YR176" s="17"/>
      <c r="YS176" s="17"/>
      <c r="YT176" s="17"/>
      <c r="YU176" s="17"/>
      <c r="YV176" s="17"/>
      <c r="YW176" s="17"/>
      <c r="YX176" s="17"/>
      <c r="YY176" s="17"/>
      <c r="YZ176" s="17"/>
      <c r="ZA176" s="17"/>
      <c r="ZB176" s="17"/>
      <c r="ZC176" s="17"/>
      <c r="ZD176" s="17"/>
      <c r="ZE176" s="17"/>
      <c r="ZF176" s="17"/>
      <c r="ZG176" s="17"/>
      <c r="ZH176" s="17"/>
      <c r="ZI176" s="17"/>
      <c r="ZJ176" s="17"/>
      <c r="ZK176" s="17"/>
      <c r="ZL176" s="17"/>
      <c r="ZM176" s="17"/>
      <c r="ZN176" s="17"/>
      <c r="ZO176" s="17"/>
      <c r="ZP176" s="17"/>
      <c r="ZQ176" s="17"/>
      <c r="ZR176" s="17"/>
      <c r="ZS176" s="17"/>
      <c r="ZT176" s="17"/>
      <c r="ZU176" s="17"/>
      <c r="ZV176" s="17"/>
      <c r="ZW176" s="17"/>
      <c r="ZX176" s="17"/>
      <c r="ZY176" s="17"/>
      <c r="ZZ176" s="17"/>
      <c r="AAA176" s="17"/>
      <c r="AAB176" s="17"/>
      <c r="AAC176" s="17"/>
      <c r="AAD176" s="17"/>
      <c r="AAE176" s="17"/>
      <c r="AAF176" s="17"/>
      <c r="AAG176" s="17"/>
      <c r="AAH176" s="17"/>
      <c r="AAI176" s="17"/>
      <c r="AAJ176" s="17"/>
      <c r="AAK176" s="17"/>
      <c r="AAL176" s="17"/>
      <c r="AAM176" s="17"/>
      <c r="AAN176" s="17"/>
      <c r="AAO176" s="17"/>
      <c r="AAP176" s="17"/>
      <c r="AAQ176" s="17"/>
      <c r="AAR176" s="17"/>
      <c r="AAS176" s="17"/>
      <c r="AAT176" s="17"/>
      <c r="AAU176" s="17"/>
      <c r="AAV176" s="17"/>
      <c r="AAW176" s="17"/>
      <c r="AAX176" s="17"/>
      <c r="AAY176" s="17"/>
      <c r="AAZ176" s="17"/>
      <c r="ABA176" s="17"/>
      <c r="ABB176" s="17"/>
      <c r="ABC176" s="17"/>
      <c r="ABD176" s="17"/>
      <c r="ABE176" s="17"/>
      <c r="ABF176" s="17"/>
      <c r="ABG176" s="17"/>
      <c r="ABH176" s="17"/>
      <c r="ABI176" s="17"/>
      <c r="ABJ176" s="17"/>
      <c r="ABK176" s="17"/>
      <c r="ABL176" s="17"/>
      <c r="ABM176" s="17"/>
      <c r="ABN176" s="17"/>
      <c r="ABO176" s="17"/>
      <c r="ABP176" s="17"/>
      <c r="ABQ176" s="17"/>
      <c r="ABR176" s="17"/>
      <c r="ABS176" s="17"/>
      <c r="ABT176" s="17"/>
      <c r="ABU176" s="17"/>
      <c r="ABV176" s="17"/>
      <c r="ABW176" s="17"/>
      <c r="ABX176" s="17"/>
      <c r="ABY176" s="17"/>
      <c r="ABZ176" s="17"/>
      <c r="ACA176" s="17"/>
      <c r="ACB176" s="17"/>
      <c r="ACC176" s="17"/>
      <c r="ACD176" s="17"/>
      <c r="ACE176" s="17"/>
      <c r="ACF176" s="17"/>
      <c r="ACG176" s="17"/>
      <c r="ACH176" s="17"/>
      <c r="ACI176" s="17"/>
      <c r="ACJ176" s="17"/>
      <c r="ACK176" s="17"/>
      <c r="ACL176" s="17"/>
      <c r="ACM176" s="17"/>
      <c r="ACN176" s="17"/>
      <c r="ACO176" s="17"/>
      <c r="ACP176" s="17"/>
      <c r="ACQ176" s="17"/>
      <c r="ACR176" s="17"/>
      <c r="ACS176" s="17"/>
      <c r="ACT176" s="17"/>
      <c r="ACU176" s="17"/>
      <c r="ACV176" s="17"/>
      <c r="ACW176" s="17"/>
      <c r="ACX176" s="17"/>
      <c r="ACY176" s="17"/>
      <c r="ACZ176" s="17"/>
      <c r="ADA176" s="17"/>
      <c r="ADB176" s="17"/>
      <c r="ADC176" s="17"/>
      <c r="ADD176" s="17"/>
      <c r="ADE176" s="17"/>
      <c r="ADF176" s="17"/>
      <c r="ADG176" s="17"/>
      <c r="ADH176" s="17"/>
      <c r="ADI176" s="17"/>
      <c r="ADJ176" s="17"/>
      <c r="ADK176" s="17"/>
      <c r="ADL176" s="17"/>
      <c r="ADM176" s="17"/>
      <c r="ADN176" s="17"/>
      <c r="ADO176" s="17"/>
      <c r="ADP176" s="17"/>
      <c r="ADQ176" s="17"/>
      <c r="ADR176" s="17"/>
      <c r="ADS176" s="17"/>
      <c r="ADT176" s="17"/>
      <c r="ADU176" s="17"/>
      <c r="ADV176" s="17"/>
      <c r="ADW176" s="17"/>
      <c r="ADX176" s="17"/>
      <c r="ADY176" s="17"/>
      <c r="ADZ176" s="17"/>
      <c r="AEA176" s="17"/>
      <c r="AEB176" s="17"/>
      <c r="AEC176" s="17"/>
      <c r="AED176" s="17"/>
      <c r="AEE176" s="17"/>
      <c r="AEF176" s="17"/>
      <c r="AEG176" s="17"/>
      <c r="AEH176" s="17"/>
      <c r="AEI176" s="17"/>
      <c r="AEJ176" s="17"/>
      <c r="AEK176" s="17"/>
      <c r="AEL176" s="17"/>
      <c r="AEM176" s="17"/>
      <c r="AEN176" s="17"/>
      <c r="AEO176" s="17"/>
      <c r="AEP176" s="17"/>
      <c r="AEQ176" s="17"/>
      <c r="AER176" s="17"/>
      <c r="AES176" s="17"/>
      <c r="AET176" s="17"/>
      <c r="AEU176" s="17"/>
      <c r="AEV176" s="17"/>
      <c r="AEW176" s="17"/>
      <c r="AEX176" s="17"/>
      <c r="AEY176" s="17"/>
      <c r="AEZ176" s="17"/>
      <c r="AFA176" s="17"/>
      <c r="AFB176" s="17"/>
      <c r="AFC176" s="17"/>
      <c r="AFD176" s="17"/>
      <c r="AFE176" s="17"/>
      <c r="AFF176" s="17"/>
      <c r="AFG176" s="17"/>
      <c r="AFH176" s="17"/>
      <c r="AFI176" s="17"/>
      <c r="AFJ176" s="17"/>
      <c r="AFK176" s="17"/>
      <c r="AFL176" s="17"/>
      <c r="AFM176" s="17"/>
      <c r="AFN176" s="17"/>
      <c r="AFO176" s="17"/>
      <c r="AFP176" s="17"/>
      <c r="AFQ176" s="17"/>
      <c r="AFR176" s="17"/>
      <c r="AFS176" s="17"/>
      <c r="AFT176" s="17"/>
      <c r="AFU176" s="17"/>
      <c r="AFV176" s="17"/>
      <c r="AFW176" s="17"/>
      <c r="AFX176" s="17"/>
      <c r="AFY176" s="17"/>
      <c r="AFZ176" s="17"/>
      <c r="AGA176" s="17"/>
      <c r="AGB176" s="17"/>
      <c r="AGC176" s="17"/>
      <c r="AGD176" s="17"/>
      <c r="AGE176" s="17"/>
      <c r="AGF176" s="17"/>
      <c r="AGG176" s="17"/>
      <c r="AGH176" s="17"/>
      <c r="AGI176" s="17"/>
      <c r="AGJ176" s="17"/>
      <c r="AGK176" s="17"/>
      <c r="AGL176" s="17"/>
      <c r="AGM176" s="17"/>
      <c r="AGN176" s="17"/>
      <c r="AGO176" s="17"/>
      <c r="AGP176" s="17"/>
      <c r="AGQ176" s="17"/>
      <c r="AGR176" s="17"/>
      <c r="AGS176" s="17"/>
      <c r="AGT176" s="17"/>
      <c r="AGU176" s="17"/>
      <c r="AGV176" s="17"/>
      <c r="AGW176" s="17"/>
      <c r="AGX176" s="17"/>
      <c r="AGY176" s="17"/>
      <c r="AGZ176" s="17"/>
      <c r="AHA176" s="17"/>
      <c r="AHB176" s="17"/>
      <c r="AHC176" s="17"/>
      <c r="AHD176" s="17"/>
      <c r="AHE176" s="17"/>
      <c r="AHF176" s="17"/>
      <c r="AHG176" s="17"/>
      <c r="AHH176" s="17"/>
      <c r="AHI176" s="17"/>
      <c r="AHJ176" s="17"/>
      <c r="AHK176" s="17"/>
      <c r="AHL176" s="17"/>
      <c r="AHM176" s="17"/>
      <c r="AHN176" s="17"/>
      <c r="AHO176" s="17"/>
      <c r="AHP176" s="17"/>
      <c r="AHQ176" s="17"/>
      <c r="AHR176" s="17"/>
      <c r="AHS176" s="17"/>
      <c r="AHT176" s="17"/>
      <c r="AHU176" s="17"/>
      <c r="AHV176" s="17"/>
      <c r="AHW176" s="17"/>
      <c r="AHX176" s="17"/>
      <c r="AHY176" s="17"/>
      <c r="AHZ176" s="17"/>
      <c r="AIA176" s="17"/>
      <c r="AIB176" s="17"/>
      <c r="AIC176" s="17"/>
      <c r="AID176" s="17"/>
      <c r="AIE176" s="17"/>
      <c r="AIF176" s="17"/>
      <c r="AIG176" s="17"/>
      <c r="AIH176" s="17"/>
      <c r="AII176" s="17"/>
      <c r="AIJ176" s="17"/>
      <c r="AIK176" s="17"/>
      <c r="AIL176" s="17"/>
      <c r="AIM176" s="17"/>
      <c r="AIN176" s="17"/>
      <c r="AIO176" s="17"/>
      <c r="AIP176" s="17"/>
      <c r="AIQ176" s="17"/>
      <c r="AIR176" s="17"/>
      <c r="AIS176" s="17"/>
      <c r="AIT176" s="17"/>
      <c r="AIU176" s="17"/>
      <c r="AIV176" s="17"/>
      <c r="AIW176" s="17"/>
      <c r="AIX176" s="17"/>
      <c r="AIY176" s="17"/>
      <c r="AIZ176" s="17"/>
      <c r="AJA176" s="17"/>
      <c r="AJB176" s="17"/>
      <c r="AJC176" s="17"/>
      <c r="AJD176" s="17"/>
      <c r="AJE176" s="17"/>
      <c r="AJF176" s="17"/>
      <c r="AJG176" s="17"/>
      <c r="AJH176" s="17"/>
      <c r="AJI176" s="17"/>
      <c r="AJJ176" s="17"/>
      <c r="AJK176" s="17"/>
      <c r="AJL176" s="17"/>
      <c r="AJM176" s="17"/>
      <c r="AJN176" s="17"/>
      <c r="AJO176" s="17"/>
      <c r="AJP176" s="17"/>
      <c r="AJQ176" s="17"/>
      <c r="AJR176" s="17"/>
      <c r="AJS176" s="17"/>
      <c r="AJT176" s="17"/>
      <c r="AJU176" s="17"/>
      <c r="AJV176" s="17"/>
      <c r="AJW176" s="17"/>
      <c r="AJX176" s="17"/>
      <c r="AJY176" s="17"/>
      <c r="AJZ176" s="17"/>
      <c r="AKA176" s="17"/>
      <c r="AKB176" s="17"/>
      <c r="AKC176" s="17"/>
      <c r="AKD176" s="17"/>
      <c r="AKE176" s="17"/>
      <c r="AKF176" s="17"/>
      <c r="AKG176" s="17"/>
      <c r="AKH176" s="17"/>
      <c r="AKI176" s="17"/>
      <c r="AKJ176" s="17"/>
      <c r="AKK176" s="17"/>
      <c r="AKL176" s="17"/>
      <c r="AKM176" s="17"/>
      <c r="AKN176" s="17"/>
      <c r="AKO176" s="17"/>
      <c r="AKP176" s="17"/>
      <c r="AKQ176" s="17"/>
      <c r="AKR176" s="17"/>
      <c r="AKS176" s="17"/>
      <c r="AKT176" s="17"/>
      <c r="AKU176" s="17"/>
      <c r="AKV176" s="17"/>
      <c r="AKW176" s="17"/>
      <c r="AKX176" s="17"/>
      <c r="AKY176" s="17"/>
      <c r="AKZ176" s="17"/>
      <c r="ALA176" s="17"/>
      <c r="ALB176" s="17"/>
      <c r="ALC176" s="17"/>
      <c r="ALD176" s="17"/>
      <c r="ALE176" s="17"/>
      <c r="ALF176" s="17"/>
      <c r="ALG176" s="17"/>
      <c r="ALH176" s="17"/>
      <c r="ALI176" s="17"/>
      <c r="ALJ176" s="17"/>
      <c r="ALK176" s="17"/>
      <c r="ALL176" s="17"/>
      <c r="ALM176" s="17"/>
      <c r="ALN176" s="17"/>
      <c r="ALO176" s="17"/>
      <c r="ALP176" s="17"/>
      <c r="ALQ176" s="17"/>
      <c r="ALR176" s="17"/>
      <c r="ALS176" s="17"/>
      <c r="ALT176" s="17"/>
      <c r="ALU176" s="17"/>
      <c r="ALV176" s="17"/>
      <c r="ALW176" s="17"/>
      <c r="ALX176" s="17"/>
      <c r="ALY176" s="17"/>
      <c r="ALZ176" s="17"/>
      <c r="AMA176" s="17"/>
      <c r="AMB176" s="17"/>
      <c r="AMC176" s="17"/>
      <c r="AMD176" s="17"/>
      <c r="AME176" s="17"/>
      <c r="AMF176" s="17"/>
      <c r="AMG176" s="17"/>
      <c r="AMH176" s="17"/>
      <c r="AMI176" s="17"/>
      <c r="AMJ176" s="17"/>
      <c r="AMK176" s="17"/>
      <c r="AML176" s="17"/>
      <c r="AMM176" s="17"/>
      <c r="AMN176" s="17"/>
      <c r="AMO176" s="17"/>
      <c r="AMP176" s="17"/>
      <c r="AMQ176" s="17"/>
      <c r="AMR176" s="17"/>
      <c r="AMS176" s="17"/>
      <c r="AMT176" s="17"/>
      <c r="AMU176" s="17"/>
      <c r="AMV176" s="17"/>
      <c r="AMW176" s="17"/>
      <c r="AMX176" s="17"/>
      <c r="AMY176" s="17"/>
      <c r="AMZ176" s="17"/>
      <c r="ANA176" s="17"/>
      <c r="ANB176" s="17"/>
      <c r="ANC176" s="17"/>
      <c r="AND176" s="17"/>
      <c r="ANE176" s="17"/>
      <c r="ANF176" s="17"/>
      <c r="ANG176" s="17"/>
      <c r="ANH176" s="17"/>
      <c r="ANI176" s="17"/>
      <c r="ANJ176" s="17"/>
      <c r="ANK176" s="17"/>
      <c r="ANL176" s="17"/>
      <c r="ANM176" s="17"/>
      <c r="ANN176" s="17"/>
      <c r="ANO176" s="17"/>
      <c r="ANP176" s="17"/>
      <c r="ANQ176" s="17"/>
      <c r="ANR176" s="17"/>
      <c r="ANS176" s="17"/>
      <c r="ANT176" s="17"/>
      <c r="ANU176" s="17"/>
      <c r="ANV176" s="17"/>
      <c r="ANW176" s="17"/>
      <c r="ANX176" s="17"/>
      <c r="ANY176" s="17"/>
      <c r="ANZ176" s="17"/>
      <c r="AOA176" s="17"/>
      <c r="AOB176" s="17"/>
      <c r="AOC176" s="17"/>
      <c r="AOD176" s="17"/>
      <c r="AOE176" s="17"/>
      <c r="AOF176" s="17"/>
      <c r="AOG176" s="17"/>
      <c r="AOH176" s="17"/>
      <c r="AOI176" s="17"/>
      <c r="AOJ176" s="17"/>
      <c r="AOK176" s="17"/>
      <c r="AOL176" s="17"/>
      <c r="AOM176" s="17"/>
      <c r="AON176" s="17"/>
      <c r="AOO176" s="17"/>
      <c r="AOP176" s="17"/>
      <c r="AOQ176" s="17"/>
      <c r="AOR176" s="17"/>
      <c r="AOS176" s="17"/>
      <c r="AOT176" s="17"/>
      <c r="AOU176" s="17"/>
      <c r="AOV176" s="17"/>
      <c r="AOW176" s="17"/>
      <c r="AOX176" s="17"/>
      <c r="AOY176" s="17"/>
      <c r="AOZ176" s="17"/>
      <c r="APA176" s="17"/>
      <c r="APB176" s="17"/>
      <c r="APC176" s="17"/>
      <c r="APD176" s="17"/>
      <c r="APE176" s="17"/>
      <c r="APF176" s="17"/>
      <c r="APG176" s="17"/>
      <c r="APH176" s="17"/>
      <c r="API176" s="17"/>
      <c r="APJ176" s="17"/>
      <c r="APK176" s="17"/>
      <c r="APL176" s="17"/>
      <c r="APM176" s="17"/>
      <c r="APN176" s="17"/>
      <c r="APO176" s="17"/>
      <c r="APP176" s="17"/>
      <c r="APQ176" s="17"/>
      <c r="APR176" s="17"/>
      <c r="APS176" s="17"/>
      <c r="APT176" s="17"/>
      <c r="APU176" s="17"/>
      <c r="APV176" s="17"/>
      <c r="APW176" s="17"/>
      <c r="APX176" s="17"/>
      <c r="APY176" s="17"/>
      <c r="APZ176" s="17"/>
      <c r="AQA176" s="17"/>
      <c r="AQB176" s="17"/>
      <c r="AQC176" s="17"/>
      <c r="AQD176" s="17"/>
      <c r="AQE176" s="17"/>
      <c r="AQF176" s="17"/>
      <c r="AQG176" s="17"/>
      <c r="AQH176" s="17"/>
      <c r="AQI176" s="17"/>
      <c r="AQJ176" s="17"/>
      <c r="AQK176" s="17"/>
      <c r="AQL176" s="17"/>
      <c r="AQM176" s="17"/>
      <c r="AQN176" s="17"/>
      <c r="AQO176" s="17"/>
      <c r="AQP176" s="17"/>
      <c r="AQQ176" s="17"/>
      <c r="AQR176" s="17"/>
      <c r="AQS176" s="17"/>
      <c r="AQT176" s="17"/>
      <c r="AQU176" s="17"/>
      <c r="AQV176" s="17"/>
      <c r="AQW176" s="17"/>
      <c r="AQX176" s="17"/>
      <c r="AQY176" s="17"/>
      <c r="AQZ176" s="17"/>
      <c r="ARA176" s="17"/>
      <c r="ARB176" s="17"/>
      <c r="ARC176" s="17"/>
      <c r="ARD176" s="17"/>
      <c r="ARE176" s="17"/>
      <c r="ARF176" s="17"/>
      <c r="ARG176" s="17"/>
      <c r="ARH176" s="17"/>
      <c r="ARI176" s="17"/>
      <c r="ARJ176" s="17"/>
      <c r="ARK176" s="17"/>
      <c r="ARL176" s="17"/>
      <c r="ARM176" s="17"/>
      <c r="ARN176" s="17"/>
      <c r="ARO176" s="17"/>
      <c r="ARP176" s="17"/>
      <c r="ARQ176" s="17"/>
      <c r="ARR176" s="17"/>
      <c r="ARS176" s="17"/>
      <c r="ART176" s="17"/>
      <c r="ARU176" s="17"/>
      <c r="ARV176" s="17"/>
      <c r="ARW176" s="17"/>
      <c r="ARX176" s="17"/>
      <c r="ARY176" s="17"/>
      <c r="ARZ176" s="17"/>
      <c r="ASA176" s="17"/>
      <c r="ASB176" s="17"/>
      <c r="ASC176" s="17"/>
      <c r="ASD176" s="17"/>
      <c r="ASE176" s="17"/>
      <c r="ASF176" s="17"/>
      <c r="ASG176" s="17"/>
      <c r="ASH176" s="17"/>
      <c r="ASI176" s="17"/>
      <c r="ASJ176" s="17"/>
      <c r="ASK176" s="17"/>
      <c r="ASL176" s="17"/>
      <c r="ASM176" s="17"/>
      <c r="ASN176" s="17"/>
      <c r="ASO176" s="17"/>
      <c r="ASP176" s="17"/>
      <c r="ASQ176" s="17"/>
      <c r="ASR176" s="17"/>
      <c r="ASS176" s="17"/>
      <c r="AST176" s="17"/>
      <c r="ASU176" s="17"/>
      <c r="ASV176" s="17"/>
      <c r="ASW176" s="17"/>
      <c r="ASX176" s="17"/>
      <c r="ASY176" s="17"/>
      <c r="ASZ176" s="17"/>
      <c r="ATA176" s="17"/>
      <c r="ATB176" s="17"/>
      <c r="ATC176" s="17"/>
      <c r="ATD176" s="17"/>
      <c r="ATE176" s="17"/>
      <c r="ATF176" s="17"/>
      <c r="ATG176" s="17"/>
      <c r="ATH176" s="17"/>
      <c r="ATI176" s="17"/>
      <c r="ATJ176" s="17"/>
      <c r="ATK176" s="17"/>
      <c r="ATL176" s="17"/>
      <c r="ATM176" s="17"/>
      <c r="ATN176" s="17"/>
      <c r="ATO176" s="17"/>
      <c r="ATP176" s="17"/>
      <c r="ATQ176" s="17"/>
      <c r="ATR176" s="17"/>
      <c r="ATS176" s="17"/>
      <c r="ATT176" s="17"/>
      <c r="ATU176" s="17"/>
      <c r="ATV176" s="17"/>
      <c r="ATW176" s="17"/>
      <c r="ATX176" s="17"/>
      <c r="ATY176" s="17"/>
      <c r="ATZ176" s="17"/>
      <c r="AUA176" s="17"/>
      <c r="AUB176" s="17"/>
      <c r="AUC176" s="17"/>
      <c r="AUD176" s="17"/>
      <c r="AUE176" s="17"/>
      <c r="AUF176" s="17"/>
      <c r="AUG176" s="17"/>
      <c r="AUH176" s="17"/>
      <c r="AUI176" s="17"/>
      <c r="AUJ176" s="17"/>
      <c r="AUK176" s="17"/>
      <c r="AUL176" s="17"/>
      <c r="AUM176" s="17"/>
      <c r="AUN176" s="17"/>
      <c r="AUO176" s="17"/>
      <c r="AUP176" s="17"/>
      <c r="AUQ176" s="17"/>
      <c r="AUR176" s="17"/>
      <c r="AUS176" s="17"/>
      <c r="AUT176" s="17"/>
      <c r="AUU176" s="17"/>
      <c r="AUV176" s="17"/>
      <c r="AUW176" s="17"/>
      <c r="AUX176" s="17"/>
      <c r="AUY176" s="17"/>
      <c r="AUZ176" s="17"/>
      <c r="AVA176" s="17"/>
      <c r="AVB176" s="17"/>
      <c r="AVC176" s="17"/>
      <c r="AVD176" s="17"/>
      <c r="AVE176" s="17"/>
      <c r="AVF176" s="17"/>
      <c r="AVG176" s="17"/>
      <c r="AVH176" s="17"/>
      <c r="AVI176" s="17"/>
      <c r="AVJ176" s="17"/>
      <c r="AVK176" s="17"/>
      <c r="AVL176" s="17"/>
      <c r="AVM176" s="17"/>
      <c r="AVN176" s="17"/>
      <c r="AVO176" s="17"/>
      <c r="AVP176" s="17"/>
      <c r="AVQ176" s="17"/>
      <c r="AVR176" s="17"/>
      <c r="AVS176" s="17"/>
      <c r="AVT176" s="17"/>
      <c r="AVU176" s="17"/>
      <c r="AVV176" s="17"/>
      <c r="AVW176" s="17"/>
      <c r="AVX176" s="17"/>
      <c r="AVY176" s="17"/>
      <c r="AVZ176" s="17"/>
      <c r="AWA176" s="17"/>
      <c r="AWB176" s="17"/>
      <c r="AWC176" s="17"/>
      <c r="AWD176" s="17"/>
      <c r="AWE176" s="17"/>
      <c r="AWF176" s="17"/>
      <c r="AWG176" s="17"/>
      <c r="AWH176" s="17"/>
      <c r="AWI176" s="17"/>
      <c r="AWJ176" s="17"/>
      <c r="AWK176" s="17"/>
      <c r="AWL176" s="17"/>
      <c r="AWM176" s="17"/>
      <c r="AWN176" s="17"/>
      <c r="AWO176" s="17"/>
      <c r="AWP176" s="17"/>
      <c r="AWQ176" s="17"/>
      <c r="AWR176" s="17"/>
      <c r="AWS176" s="17"/>
      <c r="AWT176" s="17"/>
      <c r="AWU176" s="17"/>
      <c r="AWV176" s="17"/>
      <c r="AWW176" s="17"/>
      <c r="AWX176" s="17"/>
      <c r="AWY176" s="17"/>
      <c r="AWZ176" s="17"/>
      <c r="AXA176" s="17"/>
      <c r="AXB176" s="17"/>
      <c r="AXC176" s="17"/>
      <c r="AXD176" s="17"/>
      <c r="AXE176" s="17"/>
      <c r="AXF176" s="17"/>
      <c r="AXG176" s="17"/>
      <c r="AXH176" s="17"/>
      <c r="AXI176" s="17"/>
      <c r="AXJ176" s="17"/>
      <c r="AXK176" s="17"/>
      <c r="AXL176" s="17"/>
      <c r="AXM176" s="17"/>
      <c r="AXN176" s="17"/>
      <c r="AXO176" s="17"/>
      <c r="AXP176" s="17"/>
      <c r="AXQ176" s="17"/>
      <c r="AXR176" s="17"/>
      <c r="AXS176" s="17"/>
      <c r="AXT176" s="17"/>
      <c r="AXU176" s="17"/>
      <c r="AXV176" s="17"/>
      <c r="AXW176" s="17"/>
      <c r="AXX176" s="17"/>
      <c r="AXY176" s="17"/>
      <c r="AXZ176" s="17"/>
      <c r="AYA176" s="17"/>
      <c r="AYB176" s="17"/>
      <c r="AYC176" s="17"/>
      <c r="AYD176" s="17"/>
      <c r="AYE176" s="17"/>
      <c r="AYF176" s="17"/>
      <c r="AYG176" s="17"/>
      <c r="AYH176" s="17"/>
      <c r="AYI176" s="17"/>
      <c r="AYJ176" s="17"/>
      <c r="AYK176" s="17"/>
      <c r="AYL176" s="17"/>
      <c r="AYM176" s="17"/>
      <c r="AYN176" s="17"/>
      <c r="AYO176" s="17"/>
      <c r="AYP176" s="17"/>
      <c r="AYQ176" s="17"/>
      <c r="AYR176" s="17"/>
      <c r="AYS176" s="17"/>
      <c r="AYT176" s="17"/>
      <c r="AYU176" s="17"/>
      <c r="AYV176" s="17"/>
      <c r="AYW176" s="17"/>
      <c r="AYX176" s="17"/>
      <c r="AYY176" s="17"/>
      <c r="AYZ176" s="17"/>
      <c r="AZA176" s="17"/>
      <c r="AZB176" s="17"/>
      <c r="AZC176" s="17"/>
      <c r="AZD176" s="17"/>
      <c r="AZE176" s="17"/>
      <c r="AZF176" s="17"/>
      <c r="AZG176" s="17"/>
      <c r="AZH176" s="17"/>
      <c r="AZI176" s="17"/>
      <c r="AZJ176" s="17"/>
      <c r="AZK176" s="17"/>
      <c r="AZL176" s="17"/>
      <c r="AZM176" s="17"/>
      <c r="AZN176" s="17"/>
      <c r="AZO176" s="17"/>
      <c r="AZP176" s="17"/>
      <c r="AZQ176" s="17"/>
      <c r="AZR176" s="17"/>
      <c r="AZS176" s="17"/>
      <c r="AZT176" s="17"/>
      <c r="AZU176" s="17"/>
      <c r="AZV176" s="17"/>
      <c r="AZW176" s="17"/>
      <c r="AZX176" s="17"/>
      <c r="AZY176" s="17"/>
      <c r="AZZ176" s="17"/>
      <c r="BAA176" s="17"/>
      <c r="BAB176" s="17"/>
      <c r="BAC176" s="17"/>
      <c r="BAD176" s="17"/>
      <c r="BAE176" s="17"/>
      <c r="BAF176" s="17"/>
      <c r="BAG176" s="17"/>
      <c r="BAH176" s="17"/>
      <c r="BAI176" s="17"/>
      <c r="BAJ176" s="17"/>
      <c r="BAK176" s="17"/>
      <c r="BAL176" s="17"/>
      <c r="BAM176" s="17"/>
      <c r="BAN176" s="17"/>
      <c r="BAO176" s="17"/>
      <c r="BAP176" s="17"/>
      <c r="BAQ176" s="17"/>
      <c r="BAR176" s="17"/>
      <c r="BAS176" s="17"/>
      <c r="BAT176" s="17"/>
      <c r="BAU176" s="17"/>
      <c r="BAV176" s="17"/>
      <c r="BAW176" s="17"/>
      <c r="BAX176" s="17"/>
      <c r="BAY176" s="17"/>
      <c r="BAZ176" s="17"/>
      <c r="BBA176" s="17"/>
      <c r="BBB176" s="17"/>
      <c r="BBC176" s="17"/>
      <c r="BBD176" s="17"/>
      <c r="BBE176" s="17"/>
      <c r="BBF176" s="17"/>
      <c r="BBG176" s="17"/>
      <c r="BBH176" s="17"/>
      <c r="BBI176" s="17"/>
      <c r="BBJ176" s="17"/>
      <c r="BBK176" s="17"/>
      <c r="BBL176" s="17"/>
      <c r="BBM176" s="17"/>
      <c r="BBN176" s="17"/>
      <c r="BBO176" s="17"/>
      <c r="BBP176" s="17"/>
      <c r="BBQ176" s="17"/>
      <c r="BBR176" s="17"/>
      <c r="BBS176" s="17"/>
      <c r="BBT176" s="17"/>
      <c r="BBU176" s="17"/>
      <c r="BBV176" s="17"/>
      <c r="BBW176" s="17"/>
      <c r="BBX176" s="17"/>
      <c r="BBY176" s="17"/>
      <c r="BBZ176" s="17"/>
      <c r="BCA176" s="17"/>
      <c r="BCB176" s="17"/>
      <c r="BCC176" s="17"/>
      <c r="BCD176" s="17"/>
      <c r="BCE176" s="17"/>
      <c r="BCF176" s="17"/>
      <c r="BCG176" s="17"/>
      <c r="BCH176" s="17"/>
      <c r="BCI176" s="17"/>
      <c r="BCJ176" s="17"/>
      <c r="BCK176" s="17"/>
      <c r="BCL176" s="17"/>
      <c r="BCM176" s="17"/>
      <c r="BCN176" s="17"/>
      <c r="BCO176" s="17"/>
      <c r="BCP176" s="17"/>
      <c r="BCQ176" s="17"/>
      <c r="BCR176" s="17"/>
      <c r="BCS176" s="17"/>
      <c r="BCT176" s="17"/>
      <c r="BCU176" s="17"/>
      <c r="BCV176" s="17"/>
      <c r="BCW176" s="17"/>
      <c r="BCX176" s="17"/>
      <c r="BCY176" s="17"/>
      <c r="BCZ176" s="17"/>
      <c r="BDA176" s="17"/>
      <c r="BDB176" s="17"/>
      <c r="BDC176" s="17"/>
      <c r="BDD176" s="17"/>
      <c r="BDE176" s="17"/>
      <c r="BDF176" s="17"/>
      <c r="BDG176" s="17"/>
      <c r="BDH176" s="17"/>
      <c r="BDI176" s="17"/>
      <c r="BDJ176" s="17"/>
      <c r="BDK176" s="17"/>
      <c r="BDL176" s="17"/>
      <c r="BDM176" s="17"/>
      <c r="BDN176" s="17"/>
      <c r="BDO176" s="17"/>
      <c r="BDP176" s="17"/>
      <c r="BDQ176" s="17"/>
      <c r="BDR176" s="17"/>
      <c r="BDS176" s="17"/>
      <c r="BDT176" s="17"/>
      <c r="BDU176" s="17"/>
      <c r="BDV176" s="17"/>
      <c r="BDW176" s="17"/>
      <c r="BDX176" s="17"/>
      <c r="BDY176" s="17"/>
      <c r="BDZ176" s="17"/>
      <c r="BEA176" s="17"/>
      <c r="BEB176" s="17"/>
      <c r="BEC176" s="17"/>
      <c r="BED176" s="17"/>
      <c r="BEE176" s="17"/>
      <c r="BEF176" s="17"/>
      <c r="BEG176" s="17"/>
      <c r="BEH176" s="17"/>
      <c r="BEI176" s="17"/>
      <c r="BEJ176" s="17"/>
      <c r="BEK176" s="17"/>
      <c r="BEL176" s="17"/>
      <c r="BEM176" s="17"/>
      <c r="BEN176" s="17"/>
      <c r="BEO176" s="17"/>
      <c r="BEP176" s="17"/>
      <c r="BEQ176" s="17"/>
      <c r="BER176" s="17"/>
      <c r="BES176" s="17"/>
      <c r="BET176" s="17"/>
      <c r="BEU176" s="17"/>
      <c r="BEV176" s="17"/>
      <c r="BEW176" s="17"/>
      <c r="BEX176" s="17"/>
      <c r="BEY176" s="17"/>
      <c r="BEZ176" s="17"/>
      <c r="BFA176" s="17"/>
      <c r="BFB176" s="17"/>
      <c r="BFC176" s="17"/>
      <c r="BFD176" s="17"/>
      <c r="BFE176" s="17"/>
      <c r="BFF176" s="17"/>
      <c r="BFG176" s="17"/>
      <c r="BFH176" s="17"/>
      <c r="BFI176" s="17"/>
      <c r="BFJ176" s="17"/>
      <c r="BFK176" s="17"/>
      <c r="BFL176" s="17"/>
      <c r="BFM176" s="17"/>
      <c r="BFN176" s="17"/>
      <c r="BFO176" s="17"/>
      <c r="BFP176" s="17"/>
      <c r="BFQ176" s="17"/>
      <c r="BFR176" s="17"/>
      <c r="BFS176" s="17"/>
      <c r="BFT176" s="17"/>
      <c r="BFU176" s="17"/>
      <c r="BFV176" s="17"/>
      <c r="BFW176" s="17"/>
      <c r="BFX176" s="17"/>
      <c r="BFY176" s="17"/>
      <c r="BFZ176" s="17"/>
      <c r="BGA176" s="17"/>
      <c r="BGB176" s="17"/>
      <c r="BGC176" s="17"/>
      <c r="BGD176" s="17"/>
      <c r="BGE176" s="17"/>
      <c r="BGF176" s="17"/>
      <c r="BGG176" s="17"/>
      <c r="BGH176" s="17"/>
      <c r="BGI176" s="17"/>
      <c r="BGJ176" s="17"/>
      <c r="BGK176" s="17"/>
      <c r="BGL176" s="17"/>
      <c r="BGM176" s="17"/>
      <c r="BGN176" s="17"/>
      <c r="BGO176" s="17"/>
      <c r="BGP176" s="17"/>
      <c r="BGQ176" s="17"/>
      <c r="BGR176" s="17"/>
      <c r="BGS176" s="17"/>
      <c r="BGT176" s="17"/>
      <c r="BGU176" s="17"/>
      <c r="BGV176" s="17"/>
      <c r="BGW176" s="17"/>
      <c r="BGX176" s="17"/>
      <c r="BGY176" s="17"/>
      <c r="BGZ176" s="17"/>
      <c r="BHA176" s="17"/>
      <c r="BHB176" s="17"/>
      <c r="BHC176" s="17"/>
      <c r="BHD176" s="17"/>
      <c r="BHE176" s="17"/>
      <c r="BHF176" s="17"/>
      <c r="BHG176" s="17"/>
      <c r="BHH176" s="17"/>
      <c r="BHI176" s="17"/>
      <c r="BHJ176" s="17"/>
      <c r="BHK176" s="17"/>
      <c r="BHL176" s="17"/>
      <c r="BHM176" s="17"/>
      <c r="BHN176" s="17"/>
      <c r="BHO176" s="17"/>
      <c r="BHP176" s="17"/>
      <c r="BHQ176" s="17"/>
      <c r="BHR176" s="17"/>
      <c r="BHS176" s="17"/>
      <c r="BHT176" s="17"/>
      <c r="BHU176" s="17"/>
      <c r="BHV176" s="17"/>
      <c r="BHW176" s="17"/>
      <c r="BHX176" s="17"/>
      <c r="BHY176" s="17"/>
      <c r="BHZ176" s="17"/>
      <c r="BIA176" s="17"/>
      <c r="BIB176" s="17"/>
      <c r="BIC176" s="17"/>
      <c r="BID176" s="17"/>
      <c r="BIE176" s="17"/>
      <c r="BIF176" s="17"/>
      <c r="BIG176" s="17"/>
      <c r="BIH176" s="17"/>
      <c r="BII176" s="17"/>
      <c r="BIJ176" s="17"/>
      <c r="BIK176" s="17"/>
      <c r="BIL176" s="17"/>
      <c r="BIM176" s="17"/>
      <c r="BIN176" s="17"/>
      <c r="BIO176" s="17"/>
      <c r="BIP176" s="17"/>
      <c r="BIQ176" s="17"/>
      <c r="BIR176" s="17"/>
      <c r="BIS176" s="17"/>
      <c r="BIT176" s="17"/>
      <c r="BIU176" s="17"/>
      <c r="BIV176" s="17"/>
      <c r="BIW176" s="17"/>
      <c r="BIX176" s="17"/>
      <c r="BIY176" s="17"/>
      <c r="BIZ176" s="17"/>
      <c r="BJA176" s="17"/>
      <c r="BJB176" s="17"/>
      <c r="BJC176" s="17"/>
      <c r="BJD176" s="17"/>
      <c r="BJE176" s="17"/>
      <c r="BJF176" s="17"/>
      <c r="BJG176" s="17"/>
      <c r="BJH176" s="17"/>
      <c r="BJI176" s="17"/>
      <c r="BJJ176" s="17"/>
      <c r="BJK176" s="17"/>
      <c r="BJL176" s="17"/>
      <c r="BJM176" s="17"/>
      <c r="BJN176" s="17"/>
      <c r="BJO176" s="17"/>
      <c r="BJP176" s="17"/>
      <c r="BJQ176" s="17"/>
      <c r="BJR176" s="17"/>
      <c r="BJS176" s="17"/>
      <c r="BJT176" s="17"/>
      <c r="BJU176" s="17"/>
      <c r="BJV176" s="17"/>
      <c r="BJW176" s="17"/>
      <c r="BJX176" s="17"/>
      <c r="BJY176" s="17"/>
      <c r="BJZ176" s="17"/>
      <c r="BKA176" s="17"/>
      <c r="BKB176" s="17"/>
      <c r="BKC176" s="17"/>
      <c r="BKD176" s="17"/>
      <c r="BKE176" s="17"/>
      <c r="BKF176" s="17"/>
      <c r="BKG176" s="17"/>
      <c r="BKH176" s="17"/>
      <c r="BKI176" s="17"/>
      <c r="BKJ176" s="17"/>
      <c r="BKK176" s="17"/>
      <c r="BKL176" s="17"/>
      <c r="BKM176" s="17"/>
      <c r="BKN176" s="17"/>
      <c r="BKO176" s="17"/>
      <c r="BKP176" s="17"/>
      <c r="BKQ176" s="17"/>
      <c r="BKR176" s="17"/>
      <c r="BKS176" s="17"/>
      <c r="BKT176" s="17"/>
      <c r="BKU176" s="17"/>
      <c r="BKV176" s="17"/>
      <c r="BKW176" s="17"/>
      <c r="BKX176" s="17"/>
      <c r="BKY176" s="17"/>
      <c r="BKZ176" s="17"/>
      <c r="BLA176" s="17"/>
      <c r="BLB176" s="17"/>
      <c r="BLC176" s="17"/>
      <c r="BLD176" s="17"/>
      <c r="BLE176" s="17"/>
      <c r="BLF176" s="17"/>
      <c r="BLG176" s="17"/>
      <c r="BLH176" s="17"/>
      <c r="BLI176" s="17"/>
      <c r="BLJ176" s="17"/>
      <c r="BLK176" s="17"/>
      <c r="BLL176" s="17"/>
      <c r="BLM176" s="17"/>
      <c r="BLN176" s="17"/>
      <c r="BLO176" s="17"/>
      <c r="BLP176" s="17"/>
      <c r="BLQ176" s="17"/>
      <c r="BLR176" s="17"/>
      <c r="BLS176" s="17"/>
      <c r="BLT176" s="17"/>
      <c r="BLU176" s="17"/>
      <c r="BLV176" s="17"/>
      <c r="BLW176" s="17"/>
      <c r="BLX176" s="17"/>
      <c r="BLY176" s="17"/>
      <c r="BLZ176" s="17"/>
      <c r="BMA176" s="17"/>
      <c r="BMB176" s="17"/>
      <c r="BMC176" s="17"/>
      <c r="BMD176" s="17"/>
      <c r="BME176" s="17"/>
      <c r="BMF176" s="17"/>
      <c r="BMG176" s="17"/>
      <c r="BMH176" s="17"/>
      <c r="BMI176" s="17"/>
      <c r="BMJ176" s="17"/>
      <c r="BMK176" s="17"/>
      <c r="BML176" s="17"/>
      <c r="BMM176" s="17"/>
      <c r="BMN176" s="17"/>
      <c r="BMO176" s="17"/>
      <c r="BMP176" s="17"/>
      <c r="BMQ176" s="17"/>
      <c r="BMR176" s="17"/>
      <c r="BMS176" s="17"/>
      <c r="BMT176" s="17"/>
      <c r="BMU176" s="17"/>
      <c r="BMV176" s="17"/>
      <c r="BMW176" s="17"/>
      <c r="BMX176" s="17"/>
      <c r="BMY176" s="17"/>
      <c r="BMZ176" s="17"/>
      <c r="BNA176" s="17"/>
      <c r="BNB176" s="17"/>
      <c r="BNC176" s="17"/>
      <c r="BND176" s="17"/>
      <c r="BNE176" s="17"/>
      <c r="BNF176" s="17"/>
      <c r="BNG176" s="17"/>
      <c r="BNH176" s="17"/>
      <c r="BNI176" s="17"/>
      <c r="BNJ176" s="17"/>
      <c r="BNK176" s="17"/>
      <c r="BNL176" s="17"/>
      <c r="BNM176" s="17"/>
      <c r="BNN176" s="17"/>
      <c r="BNO176" s="17"/>
      <c r="BNP176" s="17"/>
      <c r="BNQ176" s="17"/>
      <c r="BNR176" s="17"/>
      <c r="BNS176" s="17"/>
      <c r="BNT176" s="17"/>
      <c r="BNU176" s="17"/>
      <c r="BNV176" s="17"/>
      <c r="BNW176" s="17"/>
      <c r="BNX176" s="17"/>
      <c r="BNY176" s="17"/>
      <c r="BNZ176" s="17"/>
      <c r="BOA176" s="17"/>
      <c r="BOB176" s="17"/>
      <c r="BOC176" s="17"/>
      <c r="BOD176" s="17"/>
      <c r="BOE176" s="17"/>
      <c r="BOF176" s="17"/>
      <c r="BOG176" s="17"/>
      <c r="BOH176" s="17"/>
      <c r="BOI176" s="17"/>
      <c r="BOJ176" s="17"/>
      <c r="BOK176" s="17"/>
      <c r="BOL176" s="17"/>
      <c r="BOM176" s="17"/>
      <c r="BON176" s="17"/>
      <c r="BOO176" s="17"/>
      <c r="BOP176" s="17"/>
      <c r="BOQ176" s="17"/>
      <c r="BOR176" s="17"/>
      <c r="BOS176" s="17"/>
      <c r="BOT176" s="17"/>
      <c r="BOU176" s="17"/>
      <c r="BOV176" s="17"/>
      <c r="BOW176" s="17"/>
      <c r="BOX176" s="17"/>
      <c r="BOY176" s="17"/>
      <c r="BOZ176" s="17"/>
      <c r="BPA176" s="17"/>
      <c r="BPB176" s="17"/>
      <c r="BPC176" s="17"/>
      <c r="BPD176" s="17"/>
      <c r="BPE176" s="17"/>
      <c r="BPF176" s="17"/>
      <c r="BPG176" s="17"/>
      <c r="BPH176" s="17"/>
      <c r="BPI176" s="17"/>
      <c r="BPJ176" s="17"/>
      <c r="BPK176" s="17"/>
      <c r="BPL176" s="17"/>
      <c r="BPM176" s="17"/>
      <c r="BPN176" s="17"/>
      <c r="BPO176" s="17"/>
      <c r="BPP176" s="17"/>
      <c r="BPQ176" s="17"/>
      <c r="BPR176" s="17"/>
      <c r="BPS176" s="17"/>
      <c r="BPT176" s="17"/>
      <c r="BPU176" s="17"/>
      <c r="BPV176" s="17"/>
      <c r="BPW176" s="17"/>
      <c r="BPX176" s="17"/>
      <c r="BPY176" s="17"/>
      <c r="BPZ176" s="17"/>
      <c r="BQA176" s="17"/>
      <c r="BQB176" s="17"/>
      <c r="BQC176" s="17"/>
      <c r="BQD176" s="17"/>
      <c r="BQE176" s="17"/>
      <c r="BQF176" s="17"/>
      <c r="BQG176" s="17"/>
      <c r="BQH176" s="17"/>
      <c r="BQI176" s="17"/>
      <c r="BQJ176" s="17"/>
      <c r="BQK176" s="17"/>
      <c r="BQL176" s="17"/>
      <c r="BQM176" s="17"/>
      <c r="BQN176" s="17"/>
      <c r="BQO176" s="17"/>
      <c r="BQP176" s="17"/>
      <c r="BQQ176" s="17"/>
      <c r="BQR176" s="17"/>
      <c r="BQS176" s="17"/>
      <c r="BQT176" s="17"/>
      <c r="BQU176" s="17"/>
      <c r="BQV176" s="17"/>
      <c r="BQW176" s="17"/>
      <c r="BQX176" s="17"/>
      <c r="BQY176" s="17"/>
      <c r="BQZ176" s="17"/>
      <c r="BRA176" s="17"/>
      <c r="BRB176" s="17"/>
      <c r="BRC176" s="17"/>
      <c r="BRD176" s="17"/>
      <c r="BRE176" s="17"/>
      <c r="BRF176" s="17"/>
      <c r="BRG176" s="17"/>
      <c r="BRH176" s="17"/>
      <c r="BRI176" s="17"/>
      <c r="BRJ176" s="17"/>
      <c r="BRK176" s="17"/>
      <c r="BRL176" s="17"/>
      <c r="BRM176" s="17"/>
      <c r="BRN176" s="17"/>
      <c r="BRO176" s="17"/>
      <c r="BRP176" s="17"/>
      <c r="BRQ176" s="17"/>
      <c r="BRR176" s="17"/>
      <c r="BRS176" s="17"/>
      <c r="BRT176" s="17"/>
      <c r="BRU176" s="17"/>
      <c r="BRV176" s="17"/>
      <c r="BRW176" s="17"/>
      <c r="BRX176" s="17"/>
      <c r="BRY176" s="17"/>
      <c r="BRZ176" s="17"/>
      <c r="BSA176" s="17"/>
      <c r="BSB176" s="17"/>
      <c r="BSC176" s="17"/>
      <c r="BSD176" s="17"/>
      <c r="BSE176" s="17"/>
      <c r="BSF176" s="17"/>
      <c r="BSG176" s="17"/>
      <c r="BSH176" s="17"/>
      <c r="BSI176" s="17"/>
      <c r="BSJ176" s="17"/>
      <c r="BSK176" s="17"/>
      <c r="BSL176" s="17"/>
      <c r="BSM176" s="17"/>
      <c r="BSN176" s="17"/>
      <c r="BSO176" s="17"/>
      <c r="BSP176" s="17"/>
      <c r="BSQ176" s="17"/>
      <c r="BSR176" s="17"/>
      <c r="BSS176" s="17"/>
      <c r="BST176" s="17"/>
      <c r="BSU176" s="17"/>
      <c r="BSV176" s="17"/>
      <c r="BSW176" s="17"/>
      <c r="BSX176" s="17"/>
      <c r="BSY176" s="17"/>
      <c r="BSZ176" s="17"/>
      <c r="BTA176" s="17"/>
      <c r="BTB176" s="17"/>
      <c r="BTC176" s="17"/>
      <c r="BTD176" s="17"/>
      <c r="BTE176" s="17"/>
      <c r="BTF176" s="17"/>
      <c r="BTG176" s="17"/>
      <c r="BTH176" s="17"/>
      <c r="BTI176" s="17"/>
      <c r="BTJ176" s="17"/>
      <c r="BTK176" s="17"/>
      <c r="BTL176" s="17"/>
      <c r="BTM176" s="17"/>
      <c r="BTN176" s="17"/>
      <c r="BTO176" s="17"/>
      <c r="BTP176" s="17"/>
      <c r="BTQ176" s="17"/>
      <c r="BTR176" s="17"/>
      <c r="BTS176" s="17"/>
      <c r="BTT176" s="17"/>
      <c r="BTU176" s="17"/>
      <c r="BTV176" s="17"/>
      <c r="BTW176" s="17"/>
      <c r="BTX176" s="17"/>
      <c r="BTY176" s="17"/>
      <c r="BTZ176" s="17"/>
      <c r="BUA176" s="17"/>
      <c r="BUB176" s="17"/>
      <c r="BUC176" s="17"/>
      <c r="BUD176" s="17"/>
      <c r="BUE176" s="17"/>
      <c r="BUF176" s="17"/>
      <c r="BUG176" s="17"/>
      <c r="BUH176" s="17"/>
      <c r="BUI176" s="17"/>
      <c r="BUJ176" s="17"/>
      <c r="BUK176" s="17"/>
      <c r="BUL176" s="17"/>
      <c r="BUM176" s="17"/>
      <c r="BUN176" s="17"/>
      <c r="BUO176" s="17"/>
      <c r="BUP176" s="17"/>
      <c r="BUQ176" s="17"/>
      <c r="BUR176" s="17"/>
      <c r="BUS176" s="17"/>
      <c r="BUT176" s="17"/>
      <c r="BUU176" s="17"/>
      <c r="BUV176" s="17"/>
      <c r="BUW176" s="17"/>
      <c r="BUX176" s="17"/>
      <c r="BUY176" s="17"/>
      <c r="BUZ176" s="17"/>
      <c r="BVA176" s="17"/>
      <c r="BVB176" s="17"/>
      <c r="BVC176" s="17"/>
      <c r="BVD176" s="17"/>
      <c r="BVE176" s="17"/>
      <c r="BVF176" s="17"/>
      <c r="BVG176" s="17"/>
      <c r="BVH176" s="17"/>
      <c r="BVI176" s="17"/>
      <c r="BVJ176" s="17"/>
      <c r="BVK176" s="17"/>
      <c r="BVL176" s="17"/>
      <c r="BVM176" s="17"/>
      <c r="BVN176" s="17"/>
      <c r="BVO176" s="17"/>
      <c r="BVP176" s="17"/>
      <c r="BVQ176" s="17"/>
      <c r="BVR176" s="17"/>
      <c r="BVS176" s="17"/>
      <c r="BVT176" s="17"/>
      <c r="BVU176" s="17"/>
      <c r="BVV176" s="17"/>
      <c r="BVW176" s="17"/>
      <c r="BVX176" s="17"/>
      <c r="BVY176" s="17"/>
      <c r="BVZ176" s="17"/>
      <c r="BWA176" s="17"/>
      <c r="BWB176" s="17"/>
      <c r="BWC176" s="17"/>
      <c r="BWD176" s="17"/>
      <c r="BWE176" s="17"/>
      <c r="BWF176" s="17"/>
      <c r="BWG176" s="17"/>
      <c r="BWH176" s="17"/>
      <c r="BWI176" s="17"/>
      <c r="BWJ176" s="17"/>
      <c r="BWK176" s="17"/>
      <c r="BWL176" s="17"/>
      <c r="BWM176" s="17"/>
      <c r="BWN176" s="17"/>
      <c r="BWO176" s="17"/>
      <c r="BWP176" s="17"/>
      <c r="BWQ176" s="17"/>
      <c r="BWR176" s="17"/>
      <c r="BWS176" s="17"/>
      <c r="BWT176" s="17"/>
      <c r="BWU176" s="17"/>
      <c r="BWV176" s="17"/>
      <c r="BWW176" s="17"/>
      <c r="BWX176" s="17"/>
      <c r="BWY176" s="17"/>
      <c r="BWZ176" s="17"/>
      <c r="BXA176" s="17"/>
      <c r="BXB176" s="17"/>
      <c r="BXC176" s="17"/>
      <c r="BXD176" s="17"/>
      <c r="BXE176" s="17"/>
      <c r="BXF176" s="17"/>
      <c r="BXG176" s="17"/>
      <c r="BXH176" s="17"/>
      <c r="BXI176" s="17"/>
      <c r="BXJ176" s="17"/>
      <c r="BXK176" s="17"/>
      <c r="BXL176" s="17"/>
      <c r="BXM176" s="17"/>
      <c r="BXN176" s="17"/>
      <c r="BXO176" s="17"/>
      <c r="BXP176" s="17"/>
      <c r="BXQ176" s="17"/>
      <c r="BXR176" s="17"/>
      <c r="BXS176" s="17"/>
      <c r="BXT176" s="17"/>
      <c r="BXU176" s="17"/>
      <c r="BXV176" s="17"/>
      <c r="BXW176" s="17"/>
      <c r="BXX176" s="17"/>
      <c r="BXY176" s="17"/>
      <c r="BXZ176" s="17"/>
      <c r="BYA176" s="17"/>
      <c r="BYB176" s="17"/>
      <c r="BYC176" s="17"/>
      <c r="BYD176" s="17"/>
      <c r="BYE176" s="17"/>
      <c r="BYF176" s="17"/>
      <c r="BYG176" s="17"/>
      <c r="BYH176" s="17"/>
      <c r="BYI176" s="17"/>
      <c r="BYJ176" s="17"/>
      <c r="BYK176" s="17"/>
      <c r="BYL176" s="17"/>
      <c r="BYM176" s="17"/>
      <c r="BYN176" s="17"/>
      <c r="BYO176" s="17"/>
      <c r="BYP176" s="17"/>
      <c r="BYQ176" s="17"/>
      <c r="BYR176" s="17"/>
      <c r="BYS176" s="17"/>
      <c r="BYT176" s="17"/>
      <c r="BYU176" s="17"/>
      <c r="BYV176" s="17"/>
      <c r="BYW176" s="17"/>
      <c r="BYX176" s="17"/>
      <c r="BYY176" s="17"/>
      <c r="BYZ176" s="17"/>
      <c r="BZA176" s="17"/>
      <c r="BZB176" s="17"/>
      <c r="BZC176" s="17"/>
      <c r="BZD176" s="17"/>
      <c r="BZE176" s="17"/>
      <c r="BZF176" s="17"/>
      <c r="BZG176" s="17"/>
      <c r="BZH176" s="17"/>
      <c r="BZI176" s="17"/>
      <c r="BZJ176" s="17"/>
      <c r="BZK176" s="17"/>
      <c r="BZL176" s="17"/>
      <c r="BZM176" s="17"/>
      <c r="BZN176" s="17"/>
      <c r="BZO176" s="17"/>
      <c r="BZP176" s="17"/>
      <c r="BZQ176" s="17"/>
      <c r="BZR176" s="17"/>
      <c r="BZS176" s="17"/>
      <c r="BZT176" s="17"/>
      <c r="BZU176" s="17"/>
      <c r="BZV176" s="17"/>
      <c r="BZW176" s="17"/>
      <c r="BZX176" s="17"/>
      <c r="BZY176" s="17"/>
      <c r="BZZ176" s="17"/>
      <c r="CAA176" s="17"/>
      <c r="CAB176" s="17"/>
      <c r="CAC176" s="17"/>
      <c r="CAD176" s="17"/>
      <c r="CAE176" s="17"/>
      <c r="CAF176" s="17"/>
      <c r="CAG176" s="17"/>
      <c r="CAH176" s="17"/>
      <c r="CAI176" s="17"/>
      <c r="CAJ176" s="17"/>
      <c r="CAK176" s="17"/>
      <c r="CAL176" s="17"/>
      <c r="CAM176" s="17"/>
      <c r="CAN176" s="17"/>
      <c r="CAO176" s="17"/>
      <c r="CAP176" s="17"/>
      <c r="CAQ176" s="17"/>
      <c r="CAR176" s="17"/>
      <c r="CAS176" s="17"/>
      <c r="CAT176" s="17"/>
      <c r="CAU176" s="17"/>
      <c r="CAV176" s="17"/>
      <c r="CAW176" s="17"/>
      <c r="CAX176" s="17"/>
      <c r="CAY176" s="17"/>
      <c r="CAZ176" s="17"/>
      <c r="CBA176" s="17"/>
      <c r="CBB176" s="17"/>
      <c r="CBC176" s="17"/>
      <c r="CBD176" s="17"/>
      <c r="CBE176" s="17"/>
      <c r="CBF176" s="17"/>
      <c r="CBG176" s="17"/>
      <c r="CBH176" s="17"/>
      <c r="CBI176" s="17"/>
      <c r="CBJ176" s="17"/>
      <c r="CBK176" s="17"/>
      <c r="CBL176" s="17"/>
      <c r="CBM176" s="17"/>
      <c r="CBN176" s="17"/>
      <c r="CBO176" s="17"/>
      <c r="CBP176" s="17"/>
      <c r="CBQ176" s="17"/>
      <c r="CBR176" s="17"/>
      <c r="CBS176" s="17"/>
      <c r="CBT176" s="17"/>
      <c r="CBU176" s="17"/>
      <c r="CBV176" s="17"/>
      <c r="CBW176" s="17"/>
      <c r="CBX176" s="17"/>
      <c r="CBY176" s="17"/>
      <c r="CBZ176" s="17"/>
      <c r="CCA176" s="17"/>
      <c r="CCB176" s="17"/>
      <c r="CCC176" s="17"/>
      <c r="CCD176" s="17"/>
      <c r="CCE176" s="17"/>
      <c r="CCF176" s="17"/>
      <c r="CCG176" s="17"/>
      <c r="CCH176" s="17"/>
      <c r="CCI176" s="17"/>
      <c r="CCJ176" s="17"/>
      <c r="CCK176" s="17"/>
      <c r="CCL176" s="17"/>
      <c r="CCM176" s="17"/>
      <c r="CCN176" s="17"/>
      <c r="CCO176" s="17"/>
      <c r="CCP176" s="17"/>
      <c r="CCQ176" s="17"/>
      <c r="CCR176" s="17"/>
      <c r="CCS176" s="17"/>
      <c r="CCT176" s="17"/>
      <c r="CCU176" s="17"/>
      <c r="CCV176" s="17"/>
      <c r="CCW176" s="17"/>
      <c r="CCX176" s="17"/>
      <c r="CCY176" s="17"/>
      <c r="CCZ176" s="17"/>
      <c r="CDA176" s="17"/>
      <c r="CDB176" s="17"/>
      <c r="CDC176" s="17"/>
      <c r="CDD176" s="17"/>
      <c r="CDE176" s="17"/>
      <c r="CDF176" s="17"/>
      <c r="CDG176" s="17"/>
      <c r="CDH176" s="17"/>
      <c r="CDI176" s="17"/>
      <c r="CDJ176" s="17"/>
      <c r="CDK176" s="17"/>
      <c r="CDL176" s="17"/>
      <c r="CDM176" s="17"/>
      <c r="CDN176" s="17"/>
      <c r="CDO176" s="17"/>
      <c r="CDP176" s="17"/>
      <c r="CDQ176" s="17"/>
      <c r="CDR176" s="17"/>
      <c r="CDS176" s="17"/>
      <c r="CDT176" s="17"/>
      <c r="CDU176" s="17"/>
    </row>
    <row r="177">
      <c r="A177" s="14" t="s">
        <v>2599</v>
      </c>
      <c r="B177" s="14" t="s">
        <v>4136</v>
      </c>
      <c r="C177" s="14" t="s">
        <v>2601</v>
      </c>
      <c r="D177" s="14" t="s">
        <v>2602</v>
      </c>
      <c r="E177" s="14" t="s">
        <v>4137</v>
      </c>
      <c r="F177" s="14" t="s">
        <v>2835</v>
      </c>
      <c r="I177" s="14" t="s">
        <v>4138</v>
      </c>
      <c r="J177" s="14" t="s">
        <v>2618</v>
      </c>
      <c r="K177" s="14" t="s">
        <v>2619</v>
      </c>
      <c r="L177" s="14" t="s">
        <v>2658</v>
      </c>
      <c r="M177" s="16">
        <v>1.0</v>
      </c>
      <c r="N177" s="14" t="s">
        <v>2690</v>
      </c>
      <c r="O177" s="14" t="s">
        <v>2690</v>
      </c>
      <c r="P177" s="14" t="s">
        <v>2690</v>
      </c>
      <c r="Q177" s="16">
        <v>11.0</v>
      </c>
      <c r="R177" s="16">
        <v>3877612.0</v>
      </c>
      <c r="S177" s="16">
        <v>3877612.0</v>
      </c>
      <c r="T177" s="14" t="s">
        <v>2631</v>
      </c>
      <c r="U177" s="14" t="s">
        <v>2630</v>
      </c>
      <c r="V177" s="14" t="s">
        <v>4139</v>
      </c>
      <c r="W177" s="14" t="s">
        <v>4140</v>
      </c>
      <c r="X177" s="16">
        <v>0.04</v>
      </c>
      <c r="Y177" s="17"/>
      <c r="Z177" s="16">
        <v>6.0</v>
      </c>
      <c r="AA177" s="16">
        <v>155.0</v>
      </c>
      <c r="AB177" s="17"/>
      <c r="AC177" s="16">
        <v>138.0</v>
      </c>
      <c r="AD177" s="16">
        <v>185.0</v>
      </c>
      <c r="AE177" s="22">
        <v>45303.0</v>
      </c>
      <c r="AF177" s="17"/>
      <c r="AG177" s="17"/>
      <c r="AH177" s="17"/>
      <c r="AI177" s="17"/>
      <c r="AJ177" s="17"/>
      <c r="AK177" s="17"/>
      <c r="AL177" s="16">
        <v>55.0</v>
      </c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4" t="s">
        <v>2604</v>
      </c>
      <c r="BB177" s="17"/>
      <c r="BC177" s="17"/>
      <c r="BD177" s="17"/>
      <c r="BE177" s="17"/>
      <c r="BF177" s="14" t="s">
        <v>2574</v>
      </c>
      <c r="BG177" s="16">
        <v>1.0</v>
      </c>
      <c r="BH177" s="14" t="s">
        <v>2564</v>
      </c>
      <c r="BI177" s="14" t="s">
        <v>2594</v>
      </c>
      <c r="BJ177" s="14" t="s">
        <v>2566</v>
      </c>
      <c r="BK177" s="17"/>
      <c r="BL177" s="17"/>
      <c r="BM177" s="16">
        <v>6.16666667</v>
      </c>
      <c r="BN177" s="17"/>
      <c r="BO177" s="17"/>
      <c r="BP177" s="17"/>
      <c r="BQ177" s="17"/>
      <c r="BR177" s="17"/>
      <c r="BS177" s="16">
        <v>0.5713</v>
      </c>
      <c r="BT177" s="16">
        <v>29.9503567</v>
      </c>
      <c r="BU177" s="14" t="s">
        <v>2567</v>
      </c>
      <c r="BV177" s="14" t="s">
        <v>2921</v>
      </c>
      <c r="BW177" s="17"/>
      <c r="BX177" s="16">
        <v>17.0</v>
      </c>
      <c r="BY177" s="14" t="s">
        <v>2604</v>
      </c>
      <c r="BZ177" s="16">
        <v>911.0</v>
      </c>
      <c r="CA177" s="16">
        <v>-20261.0</v>
      </c>
      <c r="CB177" s="16">
        <v>0.0</v>
      </c>
      <c r="CC177" s="17"/>
      <c r="CD177" s="17"/>
      <c r="CE177" s="16">
        <v>29.9503567</v>
      </c>
      <c r="CF177" s="14" t="s">
        <v>2572</v>
      </c>
      <c r="CG177" s="14" t="s">
        <v>2704</v>
      </c>
      <c r="CH177" s="19">
        <v>40519.0</v>
      </c>
      <c r="CI177" s="14" t="s">
        <v>2573</v>
      </c>
      <c r="CJ177" s="17"/>
      <c r="CK177" s="14" t="s">
        <v>2574</v>
      </c>
      <c r="CL177" s="14" t="s">
        <v>2606</v>
      </c>
      <c r="CM177" s="20">
        <v>2253608.0</v>
      </c>
      <c r="CN177" s="14" t="s">
        <v>2606</v>
      </c>
      <c r="CO177" s="14" t="s">
        <v>2563</v>
      </c>
      <c r="CP177" s="14" t="s">
        <v>2563</v>
      </c>
      <c r="CQ177" s="16">
        <v>0.2855</v>
      </c>
      <c r="CR177" s="16">
        <v>0.49</v>
      </c>
      <c r="CS177" s="14" t="s">
        <v>2574</v>
      </c>
      <c r="CT177" s="14" t="s">
        <v>4141</v>
      </c>
      <c r="CU177" s="14" t="s">
        <v>2577</v>
      </c>
      <c r="CV177" s="14" t="s">
        <v>2926</v>
      </c>
      <c r="CW177" s="14" t="s">
        <v>4127</v>
      </c>
      <c r="CX177" s="14" t="s">
        <v>2739</v>
      </c>
      <c r="CY177" s="16">
        <v>29.9503567</v>
      </c>
      <c r="CZ177" s="14" t="s">
        <v>2581</v>
      </c>
      <c r="DB177" s="14" t="s">
        <v>2574</v>
      </c>
      <c r="DC177" s="14" t="s">
        <v>2708</v>
      </c>
      <c r="DD177" s="14" t="s">
        <v>2604</v>
      </c>
      <c r="DE177" s="14" t="s">
        <v>2574</v>
      </c>
      <c r="DF177" s="14" t="s">
        <v>2563</v>
      </c>
      <c r="DG177" s="14" t="s">
        <v>4142</v>
      </c>
      <c r="DH177" s="16">
        <v>51.0</v>
      </c>
      <c r="DI177" s="14" t="s">
        <v>2610</v>
      </c>
      <c r="DJ177" s="14" t="s">
        <v>2611</v>
      </c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  <c r="KL177" s="17"/>
      <c r="KM177" s="17"/>
      <c r="KN177" s="17"/>
      <c r="KO177" s="17"/>
      <c r="KP177" s="17"/>
      <c r="KQ177" s="17"/>
      <c r="KR177" s="17"/>
      <c r="KS177" s="17"/>
      <c r="KT177" s="17"/>
      <c r="KU177" s="17"/>
      <c r="KV177" s="17"/>
      <c r="KW177" s="17"/>
      <c r="KX177" s="17"/>
      <c r="KY177" s="17"/>
      <c r="KZ177" s="17"/>
      <c r="LA177" s="17"/>
      <c r="LB177" s="17"/>
      <c r="LC177" s="17"/>
      <c r="LD177" s="17"/>
      <c r="LE177" s="17"/>
      <c r="LF177" s="17"/>
      <c r="LG177" s="17"/>
      <c r="LH177" s="17"/>
      <c r="LI177" s="17"/>
      <c r="LJ177" s="17"/>
      <c r="LK177" s="17"/>
      <c r="LL177" s="17"/>
      <c r="LM177" s="17"/>
      <c r="LN177" s="17"/>
      <c r="LO177" s="17"/>
      <c r="LP177" s="17"/>
      <c r="LQ177" s="17"/>
      <c r="LR177" s="17"/>
      <c r="LS177" s="17"/>
      <c r="LT177" s="17"/>
      <c r="LU177" s="17"/>
      <c r="LV177" s="17"/>
      <c r="LW177" s="17"/>
      <c r="LX177" s="17"/>
      <c r="LY177" s="17"/>
      <c r="LZ177" s="17"/>
      <c r="MA177" s="17"/>
      <c r="MB177" s="17"/>
      <c r="MC177" s="17"/>
      <c r="MD177" s="17"/>
      <c r="ME177" s="17"/>
      <c r="MF177" s="17"/>
      <c r="MG177" s="17"/>
      <c r="MH177" s="17"/>
      <c r="MI177" s="17"/>
      <c r="MJ177" s="17"/>
      <c r="MK177" s="17"/>
      <c r="ML177" s="17"/>
      <c r="MM177" s="17"/>
      <c r="MN177" s="17"/>
      <c r="MO177" s="17"/>
      <c r="MP177" s="17"/>
      <c r="MQ177" s="17"/>
      <c r="MR177" s="17"/>
      <c r="MS177" s="17"/>
      <c r="MT177" s="17"/>
      <c r="MU177" s="17"/>
      <c r="MV177" s="17"/>
      <c r="MW177" s="17"/>
      <c r="MX177" s="17"/>
      <c r="MY177" s="17"/>
      <c r="MZ177" s="17"/>
      <c r="NA177" s="17"/>
      <c r="NB177" s="17"/>
      <c r="NC177" s="17"/>
      <c r="ND177" s="17"/>
      <c r="NE177" s="17"/>
      <c r="NF177" s="17"/>
      <c r="NG177" s="17"/>
      <c r="NH177" s="17"/>
      <c r="NI177" s="17"/>
      <c r="NJ177" s="17"/>
      <c r="NK177" s="17"/>
      <c r="NL177" s="17"/>
      <c r="NM177" s="17"/>
      <c r="NN177" s="17"/>
      <c r="NO177" s="17"/>
      <c r="NP177" s="17"/>
      <c r="NQ177" s="17"/>
      <c r="NR177" s="17"/>
      <c r="NS177" s="17"/>
      <c r="NT177" s="17"/>
      <c r="NU177" s="17"/>
      <c r="NV177" s="17"/>
      <c r="NW177" s="17"/>
      <c r="NX177" s="17"/>
      <c r="NY177" s="17"/>
      <c r="NZ177" s="17"/>
      <c r="OA177" s="17"/>
      <c r="OB177" s="17"/>
      <c r="OC177" s="17"/>
      <c r="OD177" s="17"/>
      <c r="OE177" s="17"/>
      <c r="OF177" s="17"/>
      <c r="OG177" s="17"/>
      <c r="OH177" s="17"/>
      <c r="OI177" s="17"/>
      <c r="OJ177" s="17"/>
      <c r="OK177" s="17"/>
      <c r="OL177" s="17"/>
      <c r="OM177" s="17"/>
      <c r="ON177" s="17"/>
      <c r="OO177" s="17"/>
      <c r="OP177" s="17"/>
      <c r="OQ177" s="17"/>
      <c r="OR177" s="17"/>
      <c r="OS177" s="17"/>
      <c r="OT177" s="17"/>
      <c r="OU177" s="17"/>
      <c r="OV177" s="17"/>
      <c r="OW177" s="17"/>
      <c r="OX177" s="17"/>
      <c r="OY177" s="17"/>
      <c r="OZ177" s="17"/>
      <c r="PA177" s="17"/>
      <c r="PB177" s="17"/>
      <c r="PC177" s="17"/>
      <c r="PD177" s="17"/>
      <c r="PE177" s="17"/>
      <c r="PF177" s="17"/>
      <c r="PG177" s="17"/>
      <c r="PH177" s="17"/>
      <c r="PI177" s="17"/>
      <c r="PJ177" s="17"/>
      <c r="PK177" s="17"/>
      <c r="PL177" s="17"/>
      <c r="PM177" s="17"/>
      <c r="PN177" s="17"/>
      <c r="PO177" s="17"/>
      <c r="PP177" s="17"/>
      <c r="PQ177" s="17"/>
      <c r="PR177" s="17"/>
      <c r="PS177" s="17"/>
      <c r="PT177" s="17"/>
      <c r="PU177" s="17"/>
      <c r="PV177" s="17"/>
      <c r="PW177" s="17"/>
      <c r="PX177" s="17"/>
      <c r="PY177" s="17"/>
      <c r="PZ177" s="17"/>
      <c r="QA177" s="17"/>
      <c r="QB177" s="17"/>
      <c r="QC177" s="17"/>
      <c r="QD177" s="17"/>
      <c r="QE177" s="17"/>
      <c r="QF177" s="17"/>
      <c r="QG177" s="17"/>
      <c r="QH177" s="17"/>
      <c r="QI177" s="17"/>
      <c r="QJ177" s="17"/>
      <c r="QK177" s="17"/>
      <c r="QL177" s="17"/>
      <c r="QM177" s="17"/>
      <c r="QN177" s="17"/>
      <c r="QO177" s="17"/>
      <c r="QP177" s="17"/>
      <c r="QQ177" s="17"/>
      <c r="QR177" s="17"/>
      <c r="QS177" s="17"/>
      <c r="QT177" s="17"/>
      <c r="QU177" s="16">
        <v>17.0</v>
      </c>
      <c r="QV177" s="16">
        <v>20.0</v>
      </c>
      <c r="QW177" s="16">
        <v>50.0</v>
      </c>
      <c r="QX177" s="17"/>
      <c r="QY177" s="17"/>
      <c r="QZ177" s="17"/>
      <c r="RA177" s="17"/>
      <c r="RB177" s="17"/>
      <c r="RC177" s="17"/>
      <c r="RD177" s="17"/>
      <c r="RE177" s="17"/>
      <c r="RF177" s="17"/>
      <c r="RG177" s="17"/>
      <c r="RH177" s="17"/>
      <c r="RI177" s="17"/>
      <c r="RJ177" s="17"/>
      <c r="RK177" s="17"/>
      <c r="RL177" s="17"/>
      <c r="RM177" s="17"/>
      <c r="RN177" s="17"/>
      <c r="RO177" s="17"/>
      <c r="RP177" s="17"/>
      <c r="RQ177" s="17"/>
      <c r="RR177" s="17"/>
      <c r="RS177" s="17"/>
      <c r="RT177" s="17"/>
      <c r="RU177" s="17"/>
      <c r="RV177" s="17"/>
      <c r="RW177" s="17"/>
      <c r="RX177" s="17"/>
      <c r="RY177" s="17"/>
      <c r="RZ177" s="17"/>
      <c r="SA177" s="17"/>
      <c r="SB177" s="17"/>
      <c r="SC177" s="17"/>
      <c r="SD177" s="17"/>
      <c r="SE177" s="17"/>
      <c r="SF177" s="17"/>
      <c r="SG177" s="17"/>
      <c r="SH177" s="17"/>
      <c r="SI177" s="17"/>
      <c r="SJ177" s="17"/>
      <c r="SK177" s="17"/>
      <c r="SL177" s="17"/>
      <c r="SM177" s="17"/>
      <c r="SN177" s="17"/>
      <c r="SO177" s="17"/>
      <c r="SP177" s="17"/>
      <c r="SQ177" s="17"/>
      <c r="SR177" s="17"/>
      <c r="SS177" s="17"/>
      <c r="ST177" s="17"/>
      <c r="SU177" s="17"/>
      <c r="SV177" s="17"/>
      <c r="SW177" s="17"/>
      <c r="SX177" s="17"/>
      <c r="SY177" s="17"/>
      <c r="SZ177" s="17"/>
      <c r="TA177" s="17"/>
      <c r="TB177" s="17"/>
      <c r="TC177" s="17"/>
      <c r="TD177" s="17"/>
      <c r="TE177" s="17"/>
      <c r="TF177" s="17"/>
      <c r="TG177" s="17"/>
      <c r="TH177" s="17"/>
      <c r="TI177" s="17"/>
      <c r="TJ177" s="17"/>
      <c r="TK177" s="17"/>
      <c r="TL177" s="17"/>
      <c r="TM177" s="17"/>
      <c r="TN177" s="17"/>
      <c r="TO177" s="17"/>
      <c r="TP177" s="17"/>
      <c r="TQ177" s="17"/>
      <c r="TR177" s="17"/>
      <c r="TS177" s="17"/>
      <c r="TT177" s="17"/>
      <c r="TU177" s="17"/>
      <c r="TV177" s="17"/>
      <c r="TW177" s="17"/>
      <c r="TX177" s="17"/>
      <c r="TY177" s="17"/>
      <c r="TZ177" s="17"/>
      <c r="UA177" s="17"/>
      <c r="UB177" s="17"/>
      <c r="UC177" s="17"/>
      <c r="UD177" s="17"/>
      <c r="UE177" s="17"/>
      <c r="UF177" s="17"/>
      <c r="UG177" s="17"/>
      <c r="UH177" s="17"/>
      <c r="UI177" s="17"/>
      <c r="UJ177" s="17"/>
      <c r="UK177" s="17"/>
      <c r="UL177" s="17"/>
      <c r="UM177" s="17"/>
      <c r="UN177" s="17"/>
      <c r="UO177" s="17"/>
      <c r="UP177" s="17"/>
      <c r="UQ177" s="17"/>
      <c r="UR177" s="17"/>
      <c r="US177" s="17"/>
      <c r="UT177" s="17"/>
      <c r="UU177" s="17"/>
      <c r="UV177" s="17"/>
      <c r="UW177" s="17"/>
      <c r="UX177" s="17"/>
      <c r="UY177" s="17"/>
      <c r="UZ177" s="17"/>
      <c r="VA177" s="17"/>
      <c r="VB177" s="17"/>
      <c r="VC177" s="17"/>
      <c r="VD177" s="17"/>
      <c r="VE177" s="17"/>
      <c r="VF177" s="17"/>
      <c r="VG177" s="17"/>
      <c r="VH177" s="17"/>
      <c r="VI177" s="17"/>
      <c r="VJ177" s="17"/>
      <c r="VK177" s="17"/>
      <c r="VL177" s="17"/>
      <c r="VM177" s="17"/>
      <c r="VN177" s="17"/>
      <c r="VO177" s="17"/>
      <c r="VP177" s="17"/>
      <c r="VQ177" s="17"/>
      <c r="VR177" s="17"/>
      <c r="VS177" s="17"/>
      <c r="VT177" s="17"/>
      <c r="VU177" s="17"/>
      <c r="VV177" s="17"/>
      <c r="VW177" s="17"/>
      <c r="VX177" s="17"/>
      <c r="VY177" s="17"/>
      <c r="VZ177" s="17"/>
      <c r="WA177" s="17"/>
      <c r="WB177" s="17"/>
      <c r="WC177" s="17"/>
      <c r="WD177" s="17"/>
      <c r="WE177" s="17"/>
      <c r="WF177" s="17"/>
      <c r="WG177" s="17"/>
      <c r="WH177" s="17"/>
      <c r="WI177" s="17"/>
      <c r="WJ177" s="17"/>
      <c r="WK177" s="17"/>
      <c r="WL177" s="17"/>
      <c r="WM177" s="17"/>
      <c r="WN177" s="17"/>
      <c r="WO177" s="17"/>
      <c r="WP177" s="17"/>
      <c r="WQ177" s="17"/>
      <c r="WR177" s="17"/>
      <c r="WS177" s="17"/>
      <c r="WT177" s="17"/>
      <c r="WU177" s="17"/>
      <c r="WV177" s="17"/>
      <c r="WW177" s="17"/>
      <c r="WX177" s="17"/>
      <c r="WY177" s="17"/>
      <c r="WZ177" s="17"/>
      <c r="XA177" s="17"/>
      <c r="XB177" s="17"/>
      <c r="XC177" s="17"/>
      <c r="XD177" s="17"/>
      <c r="XE177" s="17"/>
      <c r="XF177" s="17"/>
      <c r="XG177" s="17"/>
      <c r="XH177" s="17"/>
      <c r="XI177" s="17"/>
      <c r="XJ177" s="17"/>
      <c r="XK177" s="17"/>
      <c r="XL177" s="17"/>
      <c r="XM177" s="17"/>
      <c r="XN177" s="17"/>
      <c r="XO177" s="17"/>
      <c r="XP177" s="17"/>
      <c r="XQ177" s="17"/>
      <c r="XR177" s="17"/>
      <c r="XS177" s="17"/>
      <c r="XT177" s="17"/>
      <c r="XU177" s="17"/>
      <c r="XV177" s="17"/>
      <c r="XW177" s="17"/>
      <c r="XX177" s="17"/>
      <c r="XY177" s="17"/>
      <c r="XZ177" s="17"/>
      <c r="YA177" s="17"/>
      <c r="YB177" s="17"/>
      <c r="YC177" s="17"/>
      <c r="YD177" s="17"/>
      <c r="YE177" s="17"/>
      <c r="YF177" s="17"/>
      <c r="YG177" s="17"/>
      <c r="YH177" s="17"/>
      <c r="YI177" s="17"/>
      <c r="YJ177" s="17"/>
      <c r="YK177" s="17"/>
      <c r="YL177" s="17"/>
      <c r="YM177" s="17"/>
      <c r="YN177" s="17"/>
      <c r="YO177" s="17"/>
      <c r="YP177" s="17"/>
      <c r="YQ177" s="17"/>
      <c r="YR177" s="17"/>
      <c r="YS177" s="17"/>
      <c r="YT177" s="17"/>
      <c r="YU177" s="17"/>
      <c r="YV177" s="17"/>
      <c r="YW177" s="17"/>
      <c r="YX177" s="17"/>
      <c r="YY177" s="17"/>
      <c r="YZ177" s="17"/>
      <c r="ZA177" s="17"/>
      <c r="ZB177" s="17"/>
      <c r="ZC177" s="17"/>
      <c r="ZD177" s="17"/>
      <c r="ZE177" s="17"/>
      <c r="ZF177" s="17"/>
      <c r="ZG177" s="17"/>
      <c r="ZH177" s="17"/>
      <c r="ZI177" s="17"/>
      <c r="ZJ177" s="17"/>
      <c r="ZK177" s="17"/>
      <c r="ZL177" s="17"/>
      <c r="ZM177" s="17"/>
      <c r="ZN177" s="17"/>
      <c r="ZO177" s="17"/>
      <c r="ZP177" s="17"/>
      <c r="ZQ177" s="17"/>
      <c r="ZR177" s="17"/>
      <c r="ZS177" s="17"/>
      <c r="ZT177" s="17"/>
      <c r="ZU177" s="17"/>
      <c r="ZV177" s="17"/>
      <c r="ZW177" s="17"/>
      <c r="ZX177" s="17"/>
      <c r="ZY177" s="17"/>
      <c r="ZZ177" s="17"/>
      <c r="AAA177" s="17"/>
      <c r="AAB177" s="17"/>
      <c r="AAC177" s="17"/>
      <c r="AAD177" s="17"/>
      <c r="AAE177" s="17"/>
      <c r="AAF177" s="17"/>
      <c r="AAG177" s="17"/>
      <c r="AAH177" s="17"/>
      <c r="AAI177" s="17"/>
      <c r="AAJ177" s="17"/>
      <c r="AAK177" s="17"/>
      <c r="AAL177" s="17"/>
      <c r="AAM177" s="17"/>
      <c r="AAN177" s="17"/>
      <c r="AAO177" s="17"/>
      <c r="AAP177" s="17"/>
      <c r="AAQ177" s="17"/>
      <c r="AAR177" s="17"/>
      <c r="AAS177" s="17"/>
      <c r="AAT177" s="17"/>
      <c r="AAU177" s="17"/>
      <c r="AAV177" s="17"/>
      <c r="AAW177" s="17"/>
      <c r="AAX177" s="17"/>
      <c r="AAY177" s="17"/>
      <c r="AAZ177" s="17"/>
      <c r="ABA177" s="17"/>
      <c r="ABB177" s="17"/>
      <c r="ABC177" s="17"/>
      <c r="ABD177" s="17"/>
      <c r="ABE177" s="17"/>
      <c r="ABF177" s="17"/>
      <c r="ABG177" s="17"/>
      <c r="ABH177" s="17"/>
      <c r="ABI177" s="17"/>
      <c r="ABJ177" s="17"/>
      <c r="ABK177" s="17"/>
      <c r="ABL177" s="17"/>
      <c r="ABM177" s="17"/>
      <c r="ABN177" s="17"/>
      <c r="ABO177" s="17"/>
      <c r="ABP177" s="17"/>
      <c r="ABQ177" s="17"/>
      <c r="ABR177" s="17"/>
      <c r="ABS177" s="17"/>
      <c r="ABT177" s="17"/>
      <c r="ABU177" s="17"/>
      <c r="ABV177" s="17"/>
      <c r="ABW177" s="17"/>
      <c r="ABX177" s="17"/>
      <c r="ABY177" s="17"/>
      <c r="ABZ177" s="17"/>
      <c r="ACA177" s="17"/>
      <c r="ACB177" s="17"/>
      <c r="ACC177" s="17"/>
      <c r="ACD177" s="17"/>
      <c r="ACE177" s="17"/>
      <c r="ACF177" s="17"/>
      <c r="ACG177" s="17"/>
      <c r="ACH177" s="17"/>
      <c r="ACI177" s="17"/>
      <c r="ACJ177" s="17"/>
      <c r="ACK177" s="17"/>
      <c r="ACL177" s="17"/>
      <c r="ACM177" s="17"/>
      <c r="ACN177" s="17"/>
      <c r="ACO177" s="17"/>
      <c r="ACP177" s="17"/>
      <c r="ACQ177" s="17"/>
      <c r="ACR177" s="17"/>
      <c r="ACS177" s="17"/>
      <c r="ACT177" s="17"/>
      <c r="ACU177" s="17"/>
      <c r="ACV177" s="17"/>
      <c r="ACW177" s="17"/>
      <c r="ACX177" s="17"/>
      <c r="ACY177" s="17"/>
      <c r="ACZ177" s="17"/>
      <c r="ADA177" s="17"/>
      <c r="ADB177" s="17"/>
      <c r="ADC177" s="17"/>
      <c r="ADD177" s="17"/>
      <c r="ADE177" s="17"/>
      <c r="ADF177" s="17"/>
      <c r="ADG177" s="17"/>
      <c r="ADH177" s="17"/>
      <c r="ADI177" s="17"/>
      <c r="ADJ177" s="17"/>
      <c r="ADK177" s="17"/>
      <c r="ADL177" s="17"/>
      <c r="ADM177" s="17"/>
      <c r="ADN177" s="17"/>
      <c r="ADO177" s="17"/>
      <c r="ADP177" s="17"/>
      <c r="ADQ177" s="17"/>
      <c r="ADR177" s="17"/>
      <c r="ADS177" s="17"/>
      <c r="ADT177" s="17"/>
      <c r="ADU177" s="17"/>
      <c r="ADV177" s="17"/>
      <c r="ADW177" s="17"/>
      <c r="ADX177" s="17"/>
      <c r="ADY177" s="17"/>
      <c r="ADZ177" s="17"/>
      <c r="AEA177" s="17"/>
      <c r="AEB177" s="17"/>
      <c r="AEC177" s="17"/>
      <c r="AED177" s="17"/>
      <c r="AEE177" s="17"/>
      <c r="AEF177" s="17"/>
      <c r="AEG177" s="17"/>
      <c r="AEH177" s="17"/>
      <c r="AEI177" s="17"/>
      <c r="AEJ177" s="17"/>
      <c r="AEK177" s="17"/>
      <c r="AEL177" s="17"/>
      <c r="AEM177" s="17"/>
      <c r="AEN177" s="17"/>
      <c r="AEO177" s="17"/>
      <c r="AEP177" s="17"/>
      <c r="AEQ177" s="17"/>
      <c r="AER177" s="17"/>
      <c r="AES177" s="17"/>
      <c r="AET177" s="17"/>
      <c r="AEU177" s="17"/>
      <c r="AEV177" s="17"/>
      <c r="AEW177" s="17"/>
      <c r="AEX177" s="17"/>
      <c r="AEY177" s="17"/>
      <c r="AEZ177" s="17"/>
      <c r="AFA177" s="17"/>
      <c r="AFB177" s="17"/>
      <c r="AFC177" s="17"/>
      <c r="AFD177" s="17"/>
      <c r="AFE177" s="17"/>
      <c r="AFF177" s="17"/>
      <c r="AFG177" s="17"/>
      <c r="AFH177" s="17"/>
      <c r="AFI177" s="17"/>
      <c r="AFJ177" s="17"/>
      <c r="AFK177" s="17"/>
      <c r="AFL177" s="17"/>
      <c r="AFM177" s="17"/>
      <c r="AFN177" s="17"/>
      <c r="AFO177" s="17"/>
      <c r="AFP177" s="17"/>
      <c r="AFQ177" s="17"/>
      <c r="AFR177" s="17"/>
      <c r="AFS177" s="17"/>
      <c r="AFT177" s="17"/>
      <c r="AFU177" s="17"/>
      <c r="AFV177" s="17"/>
      <c r="AFW177" s="17"/>
      <c r="AFX177" s="17"/>
      <c r="AFY177" s="17"/>
      <c r="AFZ177" s="17"/>
      <c r="AGA177" s="17"/>
      <c r="AGB177" s="17"/>
      <c r="AGC177" s="17"/>
      <c r="AGD177" s="17"/>
      <c r="AGE177" s="17"/>
      <c r="AGF177" s="17"/>
      <c r="AGG177" s="17"/>
      <c r="AGH177" s="17"/>
      <c r="AGI177" s="17"/>
      <c r="AGJ177" s="17"/>
      <c r="AGK177" s="17"/>
      <c r="AGL177" s="17"/>
      <c r="AGM177" s="17"/>
      <c r="AGN177" s="17"/>
      <c r="AGO177" s="17"/>
      <c r="AGP177" s="17"/>
      <c r="AGQ177" s="17"/>
      <c r="AGR177" s="17"/>
      <c r="AGS177" s="17"/>
      <c r="AGT177" s="17"/>
      <c r="AGU177" s="17"/>
      <c r="AGV177" s="17"/>
      <c r="AGW177" s="17"/>
      <c r="AGX177" s="17"/>
      <c r="AGY177" s="17"/>
      <c r="AGZ177" s="17"/>
      <c r="AHA177" s="17"/>
      <c r="AHB177" s="17"/>
      <c r="AHC177" s="17"/>
      <c r="AHD177" s="17"/>
      <c r="AHE177" s="17"/>
      <c r="AHF177" s="17"/>
      <c r="AHG177" s="17"/>
      <c r="AHH177" s="17"/>
      <c r="AHI177" s="17"/>
      <c r="AHJ177" s="17"/>
      <c r="AHK177" s="17"/>
      <c r="AHL177" s="17"/>
      <c r="AHM177" s="17"/>
      <c r="AHN177" s="17"/>
      <c r="AHO177" s="17"/>
      <c r="AHP177" s="17"/>
      <c r="AHQ177" s="17"/>
      <c r="AHR177" s="17"/>
      <c r="AHS177" s="17"/>
      <c r="AHT177" s="17"/>
      <c r="AHU177" s="17"/>
      <c r="AHV177" s="17"/>
      <c r="AHW177" s="17"/>
      <c r="AHX177" s="17"/>
      <c r="AHY177" s="17"/>
      <c r="AHZ177" s="17"/>
      <c r="AIA177" s="17"/>
      <c r="AIB177" s="17"/>
      <c r="AIC177" s="17"/>
      <c r="AID177" s="17"/>
      <c r="AIE177" s="17"/>
      <c r="AIF177" s="17"/>
      <c r="AIG177" s="17"/>
      <c r="AIH177" s="17"/>
      <c r="AII177" s="17"/>
      <c r="AIJ177" s="17"/>
      <c r="AIK177" s="17"/>
      <c r="AIL177" s="17"/>
      <c r="AIM177" s="17"/>
      <c r="AIN177" s="17"/>
      <c r="AIO177" s="17"/>
      <c r="AIP177" s="17"/>
      <c r="AIQ177" s="17"/>
      <c r="AIR177" s="17"/>
      <c r="AIS177" s="17"/>
      <c r="AIT177" s="17"/>
      <c r="AIU177" s="17"/>
      <c r="AIV177" s="17"/>
      <c r="AIW177" s="17"/>
      <c r="AIX177" s="17"/>
      <c r="AIY177" s="17"/>
      <c r="AIZ177" s="17"/>
      <c r="AJA177" s="17"/>
      <c r="AJB177" s="17"/>
      <c r="AJC177" s="17"/>
      <c r="AJD177" s="17"/>
      <c r="AJE177" s="17"/>
      <c r="AJF177" s="17"/>
      <c r="AJG177" s="17"/>
      <c r="AJH177" s="17"/>
      <c r="AJI177" s="17"/>
      <c r="AJJ177" s="17"/>
      <c r="AJK177" s="17"/>
      <c r="AJL177" s="17"/>
      <c r="AJM177" s="17"/>
      <c r="AJN177" s="17"/>
      <c r="AJO177" s="17"/>
      <c r="AJP177" s="17"/>
      <c r="AJQ177" s="17"/>
      <c r="AJR177" s="17"/>
      <c r="AJS177" s="17"/>
      <c r="AJT177" s="17"/>
      <c r="AJU177" s="17"/>
      <c r="AJV177" s="17"/>
      <c r="AJW177" s="17"/>
      <c r="AJX177" s="17"/>
      <c r="AJY177" s="17"/>
      <c r="AJZ177" s="17"/>
      <c r="AKA177" s="17"/>
      <c r="AKB177" s="17"/>
      <c r="AKC177" s="17"/>
      <c r="AKD177" s="17"/>
      <c r="AKE177" s="17"/>
      <c r="AKF177" s="17"/>
      <c r="AKG177" s="17"/>
      <c r="AKH177" s="17"/>
      <c r="AKI177" s="17"/>
      <c r="AKJ177" s="17"/>
      <c r="AKK177" s="17"/>
      <c r="AKL177" s="17"/>
      <c r="AKM177" s="17"/>
      <c r="AKN177" s="17"/>
      <c r="AKO177" s="17"/>
      <c r="AKP177" s="17"/>
      <c r="AKQ177" s="17"/>
      <c r="AKR177" s="17"/>
      <c r="AKS177" s="17"/>
      <c r="AKT177" s="17"/>
      <c r="AKU177" s="17"/>
      <c r="AKV177" s="17"/>
      <c r="AKW177" s="17"/>
      <c r="AKX177" s="17"/>
      <c r="AKY177" s="17"/>
      <c r="AKZ177" s="17"/>
      <c r="ALA177" s="17"/>
      <c r="ALB177" s="17"/>
      <c r="ALC177" s="17"/>
      <c r="ALD177" s="17"/>
      <c r="ALE177" s="17"/>
      <c r="ALF177" s="17"/>
      <c r="ALG177" s="17"/>
      <c r="ALH177" s="17"/>
      <c r="ALI177" s="17"/>
      <c r="ALJ177" s="17"/>
      <c r="ALK177" s="17"/>
      <c r="ALL177" s="17"/>
      <c r="ALM177" s="17"/>
      <c r="ALN177" s="17"/>
      <c r="ALO177" s="17"/>
      <c r="ALP177" s="17"/>
      <c r="ALQ177" s="17"/>
      <c r="ALR177" s="17"/>
      <c r="ALS177" s="17"/>
      <c r="ALT177" s="17"/>
      <c r="ALU177" s="17"/>
      <c r="ALV177" s="17"/>
      <c r="ALW177" s="17"/>
      <c r="ALX177" s="17"/>
      <c r="ALY177" s="17"/>
      <c r="ALZ177" s="17"/>
      <c r="AMA177" s="17"/>
      <c r="AMB177" s="17"/>
      <c r="AMC177" s="17"/>
      <c r="AMD177" s="17"/>
      <c r="AME177" s="17"/>
      <c r="AMF177" s="17"/>
      <c r="AMG177" s="17"/>
      <c r="AMH177" s="17"/>
      <c r="AMI177" s="17"/>
      <c r="AMJ177" s="17"/>
      <c r="AMK177" s="17"/>
      <c r="AML177" s="17"/>
      <c r="AMM177" s="17"/>
      <c r="AMN177" s="17"/>
      <c r="AMO177" s="17"/>
      <c r="AMP177" s="17"/>
      <c r="AMQ177" s="17"/>
      <c r="AMR177" s="17"/>
      <c r="AMS177" s="17"/>
      <c r="AMT177" s="17"/>
      <c r="AMU177" s="17"/>
      <c r="AMV177" s="17"/>
      <c r="AMW177" s="17"/>
      <c r="AMX177" s="17"/>
      <c r="AMY177" s="17"/>
      <c r="AMZ177" s="17"/>
      <c r="ANA177" s="17"/>
      <c r="ANB177" s="17"/>
      <c r="ANC177" s="17"/>
      <c r="AND177" s="17"/>
      <c r="ANE177" s="17"/>
      <c r="ANF177" s="17"/>
      <c r="ANG177" s="17"/>
      <c r="ANH177" s="17"/>
      <c r="ANI177" s="17"/>
      <c r="ANJ177" s="17"/>
      <c r="ANK177" s="17"/>
      <c r="ANL177" s="17"/>
      <c r="ANM177" s="17"/>
      <c r="ANN177" s="17"/>
      <c r="ANO177" s="17"/>
      <c r="ANP177" s="17"/>
      <c r="ANQ177" s="17"/>
      <c r="ANR177" s="17"/>
      <c r="ANS177" s="17"/>
      <c r="ANT177" s="17"/>
      <c r="ANU177" s="17"/>
      <c r="ANV177" s="17"/>
      <c r="ANW177" s="17"/>
      <c r="ANX177" s="17"/>
      <c r="ANY177" s="17"/>
      <c r="ANZ177" s="17"/>
      <c r="AOA177" s="17"/>
      <c r="AOB177" s="17"/>
      <c r="AOC177" s="17"/>
      <c r="AOD177" s="17"/>
      <c r="AOE177" s="17"/>
      <c r="AOF177" s="17"/>
      <c r="AOG177" s="17"/>
      <c r="AOH177" s="17"/>
      <c r="AOI177" s="17"/>
      <c r="AOJ177" s="17"/>
      <c r="AOK177" s="17"/>
      <c r="AOL177" s="17"/>
      <c r="AOM177" s="17"/>
      <c r="AON177" s="17"/>
      <c r="AOO177" s="17"/>
      <c r="AOP177" s="17"/>
      <c r="AOQ177" s="17"/>
      <c r="AOR177" s="17"/>
      <c r="AOS177" s="17"/>
      <c r="AOT177" s="17"/>
      <c r="AOU177" s="17"/>
      <c r="AOV177" s="17"/>
      <c r="AOW177" s="17"/>
      <c r="AOX177" s="17"/>
      <c r="AOY177" s="17"/>
      <c r="AOZ177" s="17"/>
      <c r="APA177" s="17"/>
      <c r="APB177" s="17"/>
      <c r="APC177" s="17"/>
      <c r="APD177" s="17"/>
      <c r="APE177" s="17"/>
      <c r="APF177" s="17"/>
      <c r="APG177" s="17"/>
      <c r="APH177" s="17"/>
      <c r="API177" s="17"/>
      <c r="APJ177" s="17"/>
      <c r="APK177" s="17"/>
      <c r="APL177" s="17"/>
      <c r="APM177" s="17"/>
      <c r="APN177" s="17"/>
      <c r="APO177" s="17"/>
      <c r="APP177" s="17"/>
      <c r="APQ177" s="17"/>
      <c r="APR177" s="17"/>
      <c r="APS177" s="17"/>
      <c r="APT177" s="17"/>
      <c r="APU177" s="17"/>
      <c r="APV177" s="17"/>
      <c r="APW177" s="17"/>
      <c r="APX177" s="17"/>
      <c r="APY177" s="17"/>
      <c r="APZ177" s="17"/>
      <c r="AQA177" s="17"/>
      <c r="AQB177" s="17"/>
      <c r="AQC177" s="17"/>
      <c r="AQD177" s="17"/>
      <c r="AQE177" s="17"/>
      <c r="AQF177" s="17"/>
      <c r="AQG177" s="17"/>
      <c r="AQH177" s="17"/>
      <c r="AQI177" s="17"/>
      <c r="AQJ177" s="17"/>
      <c r="AQK177" s="17"/>
      <c r="AQL177" s="17"/>
      <c r="AQM177" s="17"/>
      <c r="AQN177" s="17"/>
      <c r="AQO177" s="17"/>
      <c r="AQP177" s="17"/>
      <c r="AQQ177" s="17"/>
      <c r="AQR177" s="17"/>
      <c r="AQS177" s="17"/>
      <c r="AQT177" s="17"/>
      <c r="AQU177" s="17"/>
      <c r="AQV177" s="17"/>
      <c r="AQW177" s="17"/>
      <c r="AQX177" s="17"/>
      <c r="AQY177" s="17"/>
      <c r="AQZ177" s="17"/>
      <c r="ARA177" s="17"/>
      <c r="ARB177" s="17"/>
      <c r="ARC177" s="17"/>
      <c r="ARD177" s="17"/>
      <c r="ARE177" s="17"/>
      <c r="ARF177" s="17"/>
      <c r="ARG177" s="17"/>
      <c r="ARH177" s="17"/>
      <c r="ARI177" s="17"/>
      <c r="ARJ177" s="17"/>
      <c r="ARK177" s="17"/>
      <c r="ARL177" s="17"/>
      <c r="ARM177" s="17"/>
      <c r="ARN177" s="17"/>
      <c r="ARO177" s="17"/>
      <c r="ARP177" s="17"/>
      <c r="ARQ177" s="17"/>
      <c r="ARR177" s="17"/>
      <c r="ARS177" s="17"/>
      <c r="ART177" s="17"/>
      <c r="ARU177" s="17"/>
      <c r="ARV177" s="17"/>
      <c r="ARW177" s="17"/>
      <c r="ARX177" s="17"/>
      <c r="ARY177" s="17"/>
      <c r="ARZ177" s="17"/>
      <c r="ASA177" s="17"/>
      <c r="ASB177" s="17"/>
      <c r="ASC177" s="17"/>
      <c r="ASD177" s="17"/>
      <c r="ASE177" s="17"/>
      <c r="ASF177" s="17"/>
      <c r="ASG177" s="17"/>
      <c r="ASH177" s="17"/>
      <c r="ASI177" s="17"/>
      <c r="ASJ177" s="17"/>
      <c r="ASK177" s="17"/>
      <c r="ASL177" s="17"/>
      <c r="ASM177" s="17"/>
      <c r="ASN177" s="17"/>
      <c r="ASO177" s="17"/>
      <c r="ASP177" s="17"/>
      <c r="ASQ177" s="17"/>
      <c r="ASR177" s="17"/>
      <c r="ASS177" s="17"/>
      <c r="AST177" s="17"/>
      <c r="ASU177" s="17"/>
      <c r="ASV177" s="17"/>
      <c r="ASW177" s="17"/>
      <c r="ASX177" s="17"/>
      <c r="ASY177" s="17"/>
      <c r="ASZ177" s="17"/>
      <c r="ATA177" s="17"/>
      <c r="ATB177" s="17"/>
      <c r="ATC177" s="17"/>
      <c r="ATD177" s="17"/>
      <c r="ATE177" s="17"/>
      <c r="ATF177" s="17"/>
      <c r="ATG177" s="17"/>
      <c r="ATH177" s="17"/>
      <c r="ATI177" s="17"/>
      <c r="ATJ177" s="17"/>
      <c r="ATK177" s="17"/>
      <c r="ATL177" s="17"/>
      <c r="ATM177" s="17"/>
      <c r="ATN177" s="17"/>
      <c r="ATO177" s="17"/>
      <c r="ATP177" s="17"/>
      <c r="ATQ177" s="17"/>
      <c r="ATR177" s="17"/>
      <c r="ATS177" s="17"/>
      <c r="ATT177" s="17"/>
      <c r="ATU177" s="17"/>
      <c r="ATV177" s="17"/>
      <c r="ATW177" s="17"/>
      <c r="ATX177" s="17"/>
      <c r="ATY177" s="17"/>
      <c r="ATZ177" s="17"/>
      <c r="AUA177" s="17"/>
      <c r="AUB177" s="17"/>
      <c r="AUC177" s="17"/>
      <c r="AUD177" s="17"/>
      <c r="AUE177" s="17"/>
      <c r="AUF177" s="17"/>
      <c r="AUG177" s="17"/>
      <c r="AUH177" s="17"/>
      <c r="AUI177" s="17"/>
      <c r="AUJ177" s="17"/>
      <c r="AUK177" s="17"/>
      <c r="AUL177" s="17"/>
      <c r="AUM177" s="17"/>
      <c r="AUN177" s="17"/>
      <c r="AUO177" s="17"/>
      <c r="AUP177" s="17"/>
      <c r="AUQ177" s="17"/>
      <c r="AUR177" s="17"/>
      <c r="AUS177" s="17"/>
      <c r="AUT177" s="17"/>
      <c r="AUU177" s="17"/>
      <c r="AUV177" s="17"/>
      <c r="AUW177" s="17"/>
      <c r="AUX177" s="17"/>
      <c r="AUY177" s="17"/>
      <c r="AUZ177" s="17"/>
      <c r="AVA177" s="17"/>
      <c r="AVB177" s="17"/>
      <c r="AVC177" s="17"/>
      <c r="AVD177" s="17"/>
      <c r="AVE177" s="17"/>
      <c r="AVF177" s="17"/>
      <c r="AVG177" s="17"/>
      <c r="AVH177" s="17"/>
      <c r="AVI177" s="17"/>
      <c r="AVJ177" s="17"/>
      <c r="AVK177" s="17"/>
      <c r="AVL177" s="17"/>
      <c r="AVM177" s="17"/>
      <c r="AVN177" s="17"/>
      <c r="AVO177" s="17"/>
      <c r="AVP177" s="17"/>
      <c r="AVQ177" s="17"/>
      <c r="AVR177" s="17"/>
      <c r="AVS177" s="17"/>
      <c r="AVT177" s="17"/>
      <c r="AVU177" s="17"/>
      <c r="AVV177" s="17"/>
      <c r="AVW177" s="17"/>
      <c r="AVX177" s="17"/>
      <c r="AVY177" s="17"/>
      <c r="AVZ177" s="17"/>
      <c r="AWA177" s="17"/>
      <c r="AWB177" s="17"/>
      <c r="AWC177" s="17"/>
      <c r="AWD177" s="17"/>
      <c r="AWE177" s="17"/>
      <c r="AWF177" s="17"/>
      <c r="AWG177" s="17"/>
      <c r="AWH177" s="17"/>
      <c r="AWI177" s="17"/>
      <c r="AWJ177" s="17"/>
      <c r="AWK177" s="17"/>
      <c r="AWL177" s="17"/>
      <c r="AWM177" s="17"/>
      <c r="AWN177" s="17"/>
      <c r="AWO177" s="17"/>
      <c r="AWP177" s="17"/>
      <c r="AWQ177" s="17"/>
      <c r="AWR177" s="17"/>
      <c r="AWS177" s="17"/>
      <c r="AWT177" s="17"/>
      <c r="AWU177" s="17"/>
      <c r="AWV177" s="17"/>
      <c r="AWW177" s="17"/>
      <c r="AWX177" s="17"/>
      <c r="AWY177" s="17"/>
      <c r="AWZ177" s="17"/>
      <c r="AXA177" s="17"/>
      <c r="AXB177" s="17"/>
      <c r="AXC177" s="17"/>
      <c r="AXD177" s="17"/>
      <c r="AXE177" s="17"/>
      <c r="AXF177" s="17"/>
      <c r="AXG177" s="17"/>
      <c r="AXH177" s="17"/>
      <c r="AXI177" s="17"/>
      <c r="AXJ177" s="17"/>
      <c r="AXK177" s="17"/>
      <c r="AXL177" s="17"/>
      <c r="AXM177" s="17"/>
      <c r="AXN177" s="17"/>
      <c r="AXO177" s="17"/>
      <c r="AXP177" s="17"/>
      <c r="AXQ177" s="17"/>
      <c r="AXR177" s="17"/>
      <c r="AXS177" s="17"/>
      <c r="AXT177" s="17"/>
      <c r="AXU177" s="17"/>
      <c r="AXV177" s="17"/>
      <c r="AXW177" s="17"/>
      <c r="AXX177" s="17"/>
      <c r="AXY177" s="17"/>
      <c r="AXZ177" s="17"/>
      <c r="AYA177" s="17"/>
      <c r="AYB177" s="17"/>
      <c r="AYC177" s="17"/>
      <c r="AYD177" s="17"/>
      <c r="AYE177" s="17"/>
      <c r="AYF177" s="17"/>
      <c r="AYG177" s="17"/>
      <c r="AYH177" s="17"/>
      <c r="AYI177" s="17"/>
      <c r="AYJ177" s="17"/>
      <c r="AYK177" s="17"/>
      <c r="AYL177" s="17"/>
      <c r="AYM177" s="17"/>
      <c r="AYN177" s="17"/>
      <c r="AYO177" s="17"/>
      <c r="AYP177" s="17"/>
      <c r="AYQ177" s="17"/>
      <c r="AYR177" s="17"/>
      <c r="AYS177" s="17"/>
      <c r="AYT177" s="17"/>
      <c r="AYU177" s="17"/>
      <c r="AYV177" s="17"/>
      <c r="AYW177" s="17"/>
      <c r="AYX177" s="17"/>
      <c r="AYY177" s="17"/>
      <c r="AYZ177" s="17"/>
      <c r="AZA177" s="17"/>
      <c r="AZB177" s="17"/>
      <c r="AZC177" s="17"/>
      <c r="AZD177" s="17"/>
      <c r="AZE177" s="17"/>
      <c r="AZF177" s="17"/>
      <c r="AZG177" s="17"/>
      <c r="AZH177" s="17"/>
      <c r="AZI177" s="17"/>
      <c r="AZJ177" s="17"/>
      <c r="AZK177" s="17"/>
      <c r="AZL177" s="17"/>
      <c r="AZM177" s="17"/>
      <c r="AZN177" s="17"/>
      <c r="AZO177" s="17"/>
      <c r="AZP177" s="17"/>
      <c r="AZQ177" s="17"/>
      <c r="AZR177" s="17"/>
      <c r="AZS177" s="17"/>
      <c r="AZT177" s="17"/>
      <c r="AZU177" s="17"/>
      <c r="AZV177" s="17"/>
      <c r="AZW177" s="17"/>
      <c r="AZX177" s="17"/>
      <c r="AZY177" s="17"/>
      <c r="AZZ177" s="17"/>
      <c r="BAA177" s="17"/>
      <c r="BAB177" s="17"/>
      <c r="BAC177" s="17"/>
      <c r="BAD177" s="17"/>
      <c r="BAE177" s="17"/>
      <c r="BAF177" s="17"/>
      <c r="BAG177" s="17"/>
      <c r="BAH177" s="17"/>
      <c r="BAI177" s="17"/>
      <c r="BAJ177" s="17"/>
      <c r="BAK177" s="17"/>
      <c r="BAL177" s="17"/>
      <c r="BAM177" s="17"/>
      <c r="BAN177" s="17"/>
      <c r="BAO177" s="17"/>
      <c r="BAP177" s="17"/>
      <c r="BAQ177" s="17"/>
      <c r="BAR177" s="17"/>
      <c r="BAS177" s="17"/>
      <c r="BAT177" s="17"/>
      <c r="BAU177" s="17"/>
      <c r="BAV177" s="17"/>
      <c r="BAW177" s="17"/>
      <c r="BAX177" s="17"/>
      <c r="BAY177" s="17"/>
      <c r="BAZ177" s="17"/>
      <c r="BBA177" s="17"/>
      <c r="BBB177" s="17"/>
      <c r="BBC177" s="17"/>
      <c r="BBD177" s="17"/>
      <c r="BBE177" s="17"/>
      <c r="BBF177" s="17"/>
      <c r="BBG177" s="17"/>
      <c r="BBH177" s="17"/>
      <c r="BBI177" s="17"/>
      <c r="BBJ177" s="17"/>
      <c r="BBK177" s="17"/>
      <c r="BBL177" s="17"/>
      <c r="BBM177" s="17"/>
      <c r="BBN177" s="17"/>
      <c r="BBO177" s="17"/>
      <c r="BBP177" s="17"/>
      <c r="BBQ177" s="17"/>
      <c r="BBR177" s="17"/>
      <c r="BBS177" s="17"/>
      <c r="BBT177" s="17"/>
      <c r="BBU177" s="17"/>
      <c r="BBV177" s="17"/>
      <c r="BBW177" s="17"/>
      <c r="BBX177" s="17"/>
      <c r="BBY177" s="17"/>
      <c r="BBZ177" s="17"/>
      <c r="BCA177" s="17"/>
      <c r="BCB177" s="17"/>
      <c r="BCC177" s="17"/>
      <c r="BCD177" s="17"/>
      <c r="BCE177" s="17"/>
      <c r="BCF177" s="17"/>
      <c r="BCG177" s="17"/>
      <c r="BCH177" s="17"/>
      <c r="BCI177" s="17"/>
      <c r="BCJ177" s="17"/>
      <c r="BCK177" s="17"/>
      <c r="BCL177" s="17"/>
      <c r="BCM177" s="17"/>
      <c r="BCN177" s="17"/>
      <c r="BCO177" s="17"/>
      <c r="BCP177" s="17"/>
      <c r="BCQ177" s="17"/>
      <c r="BCR177" s="17"/>
      <c r="BCS177" s="17"/>
      <c r="BCT177" s="17"/>
      <c r="BCU177" s="17"/>
      <c r="BCV177" s="17"/>
      <c r="BCW177" s="17"/>
      <c r="BCX177" s="17"/>
      <c r="BCY177" s="17"/>
      <c r="BCZ177" s="17"/>
      <c r="BDA177" s="17"/>
      <c r="BDB177" s="17"/>
      <c r="BDC177" s="17"/>
      <c r="BDD177" s="17"/>
      <c r="BDE177" s="17"/>
      <c r="BDF177" s="17"/>
      <c r="BDG177" s="17"/>
      <c r="BDH177" s="17"/>
      <c r="BDI177" s="17"/>
      <c r="BDJ177" s="17"/>
      <c r="BDK177" s="17"/>
      <c r="BDL177" s="17"/>
      <c r="BDM177" s="17"/>
      <c r="BDN177" s="17"/>
      <c r="BDO177" s="17"/>
      <c r="BDP177" s="17"/>
      <c r="BDQ177" s="17"/>
      <c r="BDR177" s="17"/>
      <c r="BDS177" s="17"/>
      <c r="BDT177" s="17"/>
      <c r="BDU177" s="17"/>
      <c r="BDV177" s="17"/>
      <c r="BDW177" s="17"/>
      <c r="BDX177" s="17"/>
      <c r="BDY177" s="17"/>
      <c r="BDZ177" s="17"/>
      <c r="BEA177" s="17"/>
      <c r="BEB177" s="17"/>
      <c r="BEC177" s="17"/>
      <c r="BED177" s="17"/>
      <c r="BEE177" s="17"/>
      <c r="BEF177" s="17"/>
      <c r="BEG177" s="17"/>
      <c r="BEH177" s="17"/>
      <c r="BEI177" s="17"/>
      <c r="BEJ177" s="17"/>
      <c r="BEK177" s="17"/>
      <c r="BEL177" s="17"/>
      <c r="BEM177" s="17"/>
      <c r="BEN177" s="17"/>
      <c r="BEO177" s="17"/>
      <c r="BEP177" s="17"/>
      <c r="BEQ177" s="17"/>
      <c r="BER177" s="17"/>
      <c r="BES177" s="17"/>
      <c r="BET177" s="17"/>
      <c r="BEU177" s="17"/>
      <c r="BEV177" s="17"/>
      <c r="BEW177" s="17"/>
      <c r="BEX177" s="17"/>
      <c r="BEY177" s="17"/>
      <c r="BEZ177" s="17"/>
      <c r="BFA177" s="17"/>
      <c r="BFB177" s="17"/>
      <c r="BFC177" s="17"/>
      <c r="BFD177" s="17"/>
      <c r="BFE177" s="17"/>
      <c r="BFF177" s="17"/>
      <c r="BFG177" s="17"/>
      <c r="BFH177" s="17"/>
      <c r="BFI177" s="17"/>
      <c r="BFJ177" s="17"/>
      <c r="BFK177" s="17"/>
      <c r="BFL177" s="17"/>
      <c r="BFM177" s="17"/>
      <c r="BFN177" s="17"/>
      <c r="BFO177" s="17"/>
      <c r="BFP177" s="17"/>
      <c r="BFQ177" s="17"/>
      <c r="BFR177" s="17"/>
      <c r="BFS177" s="17"/>
      <c r="BFT177" s="17"/>
      <c r="BFU177" s="17"/>
      <c r="BFV177" s="17"/>
      <c r="BFW177" s="17"/>
      <c r="BFX177" s="17"/>
      <c r="BFY177" s="17"/>
      <c r="BFZ177" s="17"/>
      <c r="BGA177" s="17"/>
      <c r="BGB177" s="17"/>
      <c r="BGC177" s="17"/>
      <c r="BGD177" s="17"/>
      <c r="BGE177" s="17"/>
      <c r="BGF177" s="17"/>
      <c r="BGG177" s="17"/>
      <c r="BGH177" s="17"/>
      <c r="BGI177" s="17"/>
      <c r="BGJ177" s="17"/>
      <c r="BGK177" s="17"/>
      <c r="BGL177" s="17"/>
      <c r="BGM177" s="17"/>
      <c r="BGN177" s="17"/>
      <c r="BGO177" s="17"/>
      <c r="BGP177" s="17"/>
      <c r="BGQ177" s="17"/>
      <c r="BGR177" s="17"/>
      <c r="BGS177" s="17"/>
      <c r="BGT177" s="17"/>
      <c r="BGU177" s="17"/>
      <c r="BGV177" s="17"/>
      <c r="BGW177" s="17"/>
      <c r="BGX177" s="17"/>
      <c r="BGY177" s="17"/>
      <c r="BGZ177" s="17"/>
      <c r="BHA177" s="17"/>
      <c r="BHB177" s="17"/>
      <c r="BHC177" s="17"/>
      <c r="BHD177" s="17"/>
      <c r="BHE177" s="17"/>
      <c r="BHF177" s="17"/>
      <c r="BHG177" s="17"/>
      <c r="BHH177" s="17"/>
      <c r="BHI177" s="17"/>
      <c r="BHJ177" s="17"/>
      <c r="BHK177" s="17"/>
      <c r="BHL177" s="17"/>
      <c r="BHM177" s="17"/>
      <c r="BHN177" s="17"/>
      <c r="BHO177" s="17"/>
      <c r="BHP177" s="17"/>
      <c r="BHQ177" s="17"/>
      <c r="BHR177" s="17"/>
      <c r="BHS177" s="17"/>
      <c r="BHT177" s="17"/>
      <c r="BHU177" s="17"/>
      <c r="BHV177" s="17"/>
      <c r="BHW177" s="17"/>
      <c r="BHX177" s="17"/>
      <c r="BHY177" s="17"/>
      <c r="BHZ177" s="17"/>
      <c r="BIA177" s="17"/>
      <c r="BIB177" s="17"/>
      <c r="BIC177" s="17"/>
      <c r="BID177" s="17"/>
      <c r="BIE177" s="17"/>
      <c r="BIF177" s="17"/>
      <c r="BIG177" s="17"/>
      <c r="BIH177" s="17"/>
      <c r="BII177" s="17"/>
      <c r="BIJ177" s="17"/>
      <c r="BIK177" s="17"/>
      <c r="BIL177" s="17"/>
      <c r="BIM177" s="17"/>
      <c r="BIN177" s="17"/>
      <c r="BIO177" s="17"/>
      <c r="BIP177" s="17"/>
      <c r="BIQ177" s="17"/>
      <c r="BIR177" s="17"/>
      <c r="BIS177" s="17"/>
      <c r="BIT177" s="17"/>
      <c r="BIU177" s="17"/>
      <c r="BIV177" s="17"/>
      <c r="BIW177" s="17"/>
      <c r="BIX177" s="17"/>
      <c r="BIY177" s="17"/>
      <c r="BIZ177" s="17"/>
      <c r="BJA177" s="17"/>
      <c r="BJB177" s="17"/>
      <c r="BJC177" s="17"/>
      <c r="BJD177" s="17"/>
      <c r="BJE177" s="17"/>
      <c r="BJF177" s="17"/>
      <c r="BJG177" s="17"/>
      <c r="BJH177" s="17"/>
      <c r="BJI177" s="17"/>
      <c r="BJJ177" s="17"/>
      <c r="BJK177" s="17"/>
      <c r="BJL177" s="17"/>
      <c r="BJM177" s="17"/>
      <c r="BJN177" s="17"/>
      <c r="BJO177" s="17"/>
      <c r="BJP177" s="17"/>
      <c r="BJQ177" s="17"/>
      <c r="BJR177" s="17"/>
      <c r="BJS177" s="17"/>
      <c r="BJT177" s="17"/>
      <c r="BJU177" s="17"/>
      <c r="BJV177" s="17"/>
      <c r="BJW177" s="17"/>
      <c r="BJX177" s="17"/>
      <c r="BJY177" s="17"/>
      <c r="BJZ177" s="17"/>
      <c r="BKA177" s="17"/>
      <c r="BKB177" s="17"/>
      <c r="BKC177" s="17"/>
      <c r="BKD177" s="17"/>
      <c r="BKE177" s="17"/>
      <c r="BKF177" s="17"/>
      <c r="BKG177" s="17"/>
      <c r="BKH177" s="17"/>
      <c r="BKI177" s="17"/>
      <c r="BKJ177" s="17"/>
      <c r="BKK177" s="17"/>
      <c r="BKL177" s="17"/>
      <c r="BKM177" s="17"/>
      <c r="BKN177" s="17"/>
      <c r="BKO177" s="17"/>
      <c r="BKP177" s="17"/>
      <c r="BKQ177" s="17"/>
      <c r="BKR177" s="17"/>
      <c r="BKS177" s="17"/>
      <c r="BKT177" s="17"/>
      <c r="BKU177" s="17"/>
      <c r="BKV177" s="17"/>
      <c r="BKW177" s="17"/>
      <c r="BKX177" s="17"/>
      <c r="BKY177" s="17"/>
      <c r="BKZ177" s="17"/>
      <c r="BLA177" s="17"/>
      <c r="BLB177" s="17"/>
      <c r="BLC177" s="17"/>
      <c r="BLD177" s="17"/>
      <c r="BLE177" s="17"/>
      <c r="BLF177" s="17"/>
      <c r="BLG177" s="17"/>
      <c r="BLH177" s="17"/>
      <c r="BLI177" s="17"/>
      <c r="BLJ177" s="17"/>
      <c r="BLK177" s="17"/>
      <c r="BLL177" s="17"/>
      <c r="BLM177" s="17"/>
      <c r="BLN177" s="17"/>
      <c r="BLO177" s="17"/>
      <c r="BLP177" s="17"/>
      <c r="BLQ177" s="17"/>
      <c r="BLR177" s="17"/>
      <c r="BLS177" s="17"/>
      <c r="BLT177" s="17"/>
      <c r="BLU177" s="17"/>
      <c r="BLV177" s="17"/>
      <c r="BLW177" s="17"/>
      <c r="BLX177" s="17"/>
      <c r="BLY177" s="17"/>
      <c r="BLZ177" s="17"/>
      <c r="BMA177" s="17"/>
      <c r="BMB177" s="17"/>
      <c r="BMC177" s="17"/>
      <c r="BMD177" s="17"/>
      <c r="BME177" s="17"/>
      <c r="BMF177" s="17"/>
      <c r="BMG177" s="17"/>
      <c r="BMH177" s="17"/>
      <c r="BMI177" s="17"/>
      <c r="BMJ177" s="17"/>
      <c r="BMK177" s="17"/>
      <c r="BML177" s="17"/>
      <c r="BMM177" s="17"/>
      <c r="BMN177" s="17"/>
      <c r="BMO177" s="17"/>
      <c r="BMP177" s="17"/>
      <c r="BMQ177" s="17"/>
      <c r="BMR177" s="17"/>
      <c r="BMS177" s="17"/>
      <c r="BMT177" s="17"/>
      <c r="BMU177" s="17"/>
      <c r="BMV177" s="17"/>
      <c r="BMW177" s="17"/>
      <c r="BMX177" s="17"/>
      <c r="BMY177" s="17"/>
      <c r="BMZ177" s="17"/>
      <c r="BNA177" s="17"/>
      <c r="BNB177" s="17"/>
      <c r="BNC177" s="17"/>
      <c r="BND177" s="17"/>
      <c r="BNE177" s="17"/>
      <c r="BNF177" s="17"/>
      <c r="BNG177" s="17"/>
      <c r="BNH177" s="17"/>
      <c r="BNI177" s="17"/>
      <c r="BNJ177" s="17"/>
      <c r="BNK177" s="17"/>
      <c r="BNL177" s="17"/>
      <c r="BNM177" s="17"/>
      <c r="BNN177" s="17"/>
      <c r="BNO177" s="17"/>
      <c r="BNP177" s="17"/>
      <c r="BNQ177" s="17"/>
      <c r="BNR177" s="17"/>
      <c r="BNS177" s="17"/>
      <c r="BNT177" s="17"/>
      <c r="BNU177" s="17"/>
      <c r="BNV177" s="17"/>
      <c r="BNW177" s="17"/>
      <c r="BNX177" s="17"/>
      <c r="BNY177" s="17"/>
      <c r="BNZ177" s="17"/>
      <c r="BOA177" s="17"/>
      <c r="BOB177" s="17"/>
      <c r="BOC177" s="17"/>
      <c r="BOD177" s="17"/>
      <c r="BOE177" s="17"/>
      <c r="BOF177" s="17"/>
      <c r="BOG177" s="17"/>
      <c r="BOH177" s="17"/>
      <c r="BOI177" s="17"/>
      <c r="BOJ177" s="17"/>
      <c r="BOK177" s="17"/>
      <c r="BOL177" s="17"/>
      <c r="BOM177" s="17"/>
      <c r="BON177" s="17"/>
      <c r="BOO177" s="17"/>
      <c r="BOP177" s="17"/>
      <c r="BOQ177" s="17"/>
      <c r="BOR177" s="17"/>
      <c r="BOS177" s="17"/>
      <c r="BOT177" s="17"/>
      <c r="BOU177" s="17"/>
      <c r="BOV177" s="17"/>
      <c r="BOW177" s="17"/>
      <c r="BOX177" s="17"/>
      <c r="BOY177" s="17"/>
      <c r="BOZ177" s="17"/>
      <c r="BPA177" s="17"/>
      <c r="BPB177" s="17"/>
      <c r="BPC177" s="17"/>
      <c r="BPD177" s="17"/>
      <c r="BPE177" s="17"/>
      <c r="BPF177" s="17"/>
      <c r="BPG177" s="17"/>
      <c r="BPH177" s="17"/>
      <c r="BPI177" s="17"/>
      <c r="BPJ177" s="17"/>
      <c r="BPK177" s="17"/>
      <c r="BPL177" s="17"/>
      <c r="BPM177" s="17"/>
      <c r="BPN177" s="17"/>
      <c r="BPO177" s="17"/>
      <c r="BPP177" s="17"/>
      <c r="BPQ177" s="17"/>
      <c r="BPR177" s="17"/>
      <c r="BPS177" s="17"/>
      <c r="BPT177" s="17"/>
      <c r="BPU177" s="17"/>
      <c r="BPV177" s="17"/>
      <c r="BPW177" s="17"/>
      <c r="BPX177" s="17"/>
      <c r="BPY177" s="17"/>
      <c r="BPZ177" s="17"/>
      <c r="BQA177" s="17"/>
      <c r="BQB177" s="17"/>
      <c r="BQC177" s="17"/>
      <c r="BQD177" s="17"/>
      <c r="BQE177" s="17"/>
      <c r="BQF177" s="17"/>
      <c r="BQG177" s="17"/>
      <c r="BQH177" s="17"/>
      <c r="BQI177" s="17"/>
      <c r="BQJ177" s="17"/>
      <c r="BQK177" s="17"/>
      <c r="BQL177" s="17"/>
      <c r="BQM177" s="17"/>
      <c r="BQN177" s="17"/>
      <c r="BQO177" s="17"/>
      <c r="BQP177" s="17"/>
      <c r="BQQ177" s="17"/>
      <c r="BQR177" s="17"/>
      <c r="BQS177" s="17"/>
      <c r="BQT177" s="17"/>
      <c r="BQU177" s="17"/>
      <c r="BQV177" s="17"/>
      <c r="BQW177" s="17"/>
      <c r="BQX177" s="17"/>
      <c r="BQY177" s="17"/>
      <c r="BQZ177" s="17"/>
      <c r="BRA177" s="17"/>
      <c r="BRB177" s="17"/>
      <c r="BRC177" s="17"/>
      <c r="BRD177" s="17"/>
      <c r="BRE177" s="17"/>
      <c r="BRF177" s="17"/>
      <c r="BRG177" s="17"/>
      <c r="BRH177" s="17"/>
      <c r="BRI177" s="17"/>
      <c r="BRJ177" s="17"/>
      <c r="BRK177" s="17"/>
      <c r="BRL177" s="17"/>
      <c r="BRM177" s="17"/>
      <c r="BRN177" s="17"/>
      <c r="BRO177" s="17"/>
      <c r="BRP177" s="17"/>
      <c r="BRQ177" s="17"/>
      <c r="BRR177" s="17"/>
      <c r="BRS177" s="17"/>
      <c r="BRT177" s="17"/>
      <c r="BRU177" s="17"/>
      <c r="BRV177" s="17"/>
      <c r="BRW177" s="17"/>
      <c r="BRX177" s="17"/>
      <c r="BRY177" s="17"/>
      <c r="BRZ177" s="17"/>
      <c r="BSA177" s="17"/>
      <c r="BSB177" s="17"/>
      <c r="BSC177" s="17"/>
      <c r="BSD177" s="17"/>
      <c r="BSE177" s="17"/>
      <c r="BSF177" s="17"/>
      <c r="BSG177" s="17"/>
      <c r="BSH177" s="17"/>
      <c r="BSI177" s="17"/>
      <c r="BSJ177" s="17"/>
      <c r="BSK177" s="17"/>
      <c r="BSL177" s="17"/>
      <c r="BSM177" s="17"/>
      <c r="BSN177" s="17"/>
      <c r="BSO177" s="17"/>
      <c r="BSP177" s="17"/>
      <c r="BSQ177" s="17"/>
      <c r="BSR177" s="17"/>
      <c r="BSS177" s="17"/>
      <c r="BST177" s="17"/>
      <c r="BSU177" s="17"/>
      <c r="BSV177" s="17"/>
      <c r="BSW177" s="17"/>
      <c r="BSX177" s="17"/>
      <c r="BSY177" s="17"/>
      <c r="BSZ177" s="17"/>
      <c r="BTA177" s="17"/>
      <c r="BTB177" s="17"/>
      <c r="BTC177" s="17"/>
      <c r="BTD177" s="17"/>
      <c r="BTE177" s="17"/>
      <c r="BTF177" s="17"/>
      <c r="BTG177" s="17"/>
      <c r="BTH177" s="17"/>
      <c r="BTI177" s="17"/>
      <c r="BTJ177" s="17"/>
      <c r="BTK177" s="17"/>
      <c r="BTL177" s="17"/>
      <c r="BTM177" s="17"/>
      <c r="BTN177" s="17"/>
      <c r="BTO177" s="17"/>
      <c r="BTP177" s="17"/>
      <c r="BTQ177" s="17"/>
      <c r="BTR177" s="17"/>
      <c r="BTS177" s="17"/>
      <c r="BTT177" s="17"/>
      <c r="BTU177" s="17"/>
      <c r="BTV177" s="17"/>
      <c r="BTW177" s="17"/>
      <c r="BTX177" s="17"/>
      <c r="BTY177" s="17"/>
      <c r="BTZ177" s="17"/>
      <c r="BUA177" s="17"/>
      <c r="BUB177" s="17"/>
      <c r="BUC177" s="17"/>
      <c r="BUD177" s="17"/>
      <c r="BUE177" s="17"/>
      <c r="BUF177" s="17"/>
      <c r="BUG177" s="17"/>
      <c r="BUH177" s="17"/>
      <c r="BUI177" s="17"/>
      <c r="BUJ177" s="17"/>
      <c r="BUK177" s="17"/>
      <c r="BUL177" s="17"/>
      <c r="BUM177" s="17"/>
      <c r="BUN177" s="17"/>
      <c r="BUO177" s="17"/>
      <c r="BUP177" s="17"/>
      <c r="BUQ177" s="17"/>
      <c r="BUR177" s="17"/>
      <c r="BUS177" s="17"/>
      <c r="BUT177" s="17"/>
      <c r="BUU177" s="17"/>
      <c r="BUV177" s="17"/>
      <c r="BUW177" s="17"/>
      <c r="BUX177" s="17"/>
      <c r="BUY177" s="17"/>
      <c r="BUZ177" s="17"/>
      <c r="BVA177" s="17"/>
      <c r="BVB177" s="17"/>
      <c r="BVC177" s="17"/>
      <c r="BVD177" s="17"/>
      <c r="BVE177" s="17"/>
      <c r="BVF177" s="17"/>
      <c r="BVG177" s="17"/>
      <c r="BVH177" s="17"/>
      <c r="BVI177" s="17"/>
      <c r="BVJ177" s="17"/>
      <c r="BVK177" s="17"/>
      <c r="BVL177" s="17"/>
      <c r="BVM177" s="17"/>
      <c r="BVN177" s="17"/>
      <c r="BVO177" s="17"/>
      <c r="BVP177" s="17"/>
      <c r="BVQ177" s="17"/>
      <c r="BVR177" s="17"/>
      <c r="BVS177" s="17"/>
      <c r="BVT177" s="17"/>
      <c r="BVU177" s="17"/>
      <c r="BVV177" s="17"/>
      <c r="BVW177" s="17"/>
      <c r="BVX177" s="17"/>
      <c r="BVY177" s="17"/>
      <c r="BVZ177" s="17"/>
      <c r="BWA177" s="17"/>
      <c r="BWB177" s="17"/>
      <c r="BWC177" s="17"/>
      <c r="BWD177" s="17"/>
      <c r="BWE177" s="17"/>
      <c r="BWF177" s="17"/>
      <c r="BWG177" s="17"/>
      <c r="BWH177" s="17"/>
      <c r="BWI177" s="17"/>
      <c r="BWJ177" s="17"/>
      <c r="BWK177" s="17"/>
      <c r="BWL177" s="17"/>
      <c r="BWM177" s="17"/>
      <c r="BWN177" s="17"/>
      <c r="BWO177" s="17"/>
      <c r="BWP177" s="17"/>
      <c r="BWQ177" s="17"/>
      <c r="BWR177" s="17"/>
      <c r="BWS177" s="17"/>
      <c r="BWT177" s="17"/>
      <c r="BWU177" s="17"/>
      <c r="BWV177" s="17"/>
      <c r="BWW177" s="17"/>
      <c r="BWX177" s="17"/>
      <c r="BWY177" s="17"/>
      <c r="BWZ177" s="17"/>
      <c r="BXA177" s="17"/>
      <c r="BXB177" s="17"/>
      <c r="BXC177" s="17"/>
      <c r="BXD177" s="17"/>
      <c r="BXE177" s="17"/>
      <c r="BXF177" s="17"/>
      <c r="BXG177" s="17"/>
      <c r="BXH177" s="17"/>
      <c r="BXI177" s="17"/>
      <c r="BXJ177" s="17"/>
      <c r="BXK177" s="17"/>
      <c r="BXL177" s="17"/>
      <c r="BXM177" s="17"/>
      <c r="BXN177" s="17"/>
      <c r="BXO177" s="17"/>
      <c r="BXP177" s="17"/>
      <c r="BXQ177" s="17"/>
      <c r="BXR177" s="17"/>
      <c r="BXS177" s="17"/>
      <c r="BXT177" s="17"/>
      <c r="BXU177" s="17"/>
      <c r="BXV177" s="17"/>
      <c r="BXW177" s="17"/>
      <c r="BXX177" s="17"/>
      <c r="BXY177" s="17"/>
      <c r="BXZ177" s="17"/>
      <c r="BYA177" s="17"/>
      <c r="BYB177" s="17"/>
      <c r="BYC177" s="17"/>
      <c r="BYD177" s="17"/>
      <c r="BYE177" s="17"/>
      <c r="BYF177" s="17"/>
      <c r="BYG177" s="17"/>
      <c r="BYH177" s="17"/>
      <c r="BYI177" s="17"/>
      <c r="BYJ177" s="17"/>
      <c r="BYK177" s="17"/>
      <c r="BYL177" s="17"/>
      <c r="BYM177" s="17"/>
      <c r="BYN177" s="17"/>
      <c r="BYO177" s="17"/>
      <c r="BYP177" s="17"/>
      <c r="BYQ177" s="17"/>
      <c r="BYR177" s="17"/>
      <c r="BYS177" s="17"/>
      <c r="BYT177" s="17"/>
      <c r="BYU177" s="17"/>
      <c r="BYV177" s="17"/>
      <c r="BYW177" s="17"/>
      <c r="BYX177" s="17"/>
      <c r="BYY177" s="17"/>
      <c r="BYZ177" s="17"/>
      <c r="BZA177" s="17"/>
      <c r="BZB177" s="17"/>
      <c r="BZC177" s="17"/>
      <c r="BZD177" s="17"/>
      <c r="BZE177" s="17"/>
      <c r="BZF177" s="17"/>
      <c r="BZG177" s="17"/>
      <c r="BZH177" s="17"/>
      <c r="BZI177" s="17"/>
      <c r="BZJ177" s="17"/>
      <c r="BZK177" s="17"/>
      <c r="BZL177" s="17"/>
      <c r="BZM177" s="17"/>
      <c r="BZN177" s="17"/>
      <c r="BZO177" s="17"/>
      <c r="BZP177" s="17"/>
      <c r="BZQ177" s="17"/>
      <c r="BZR177" s="17"/>
      <c r="BZS177" s="17"/>
      <c r="BZT177" s="17"/>
      <c r="BZU177" s="17"/>
      <c r="BZV177" s="17"/>
      <c r="BZW177" s="17"/>
      <c r="BZX177" s="17"/>
      <c r="BZY177" s="17"/>
      <c r="BZZ177" s="17"/>
      <c r="CAA177" s="17"/>
      <c r="CAB177" s="17"/>
      <c r="CAC177" s="17"/>
      <c r="CAD177" s="17"/>
      <c r="CAE177" s="17"/>
      <c r="CAF177" s="17"/>
      <c r="CAG177" s="17"/>
      <c r="CAH177" s="17"/>
      <c r="CAI177" s="17"/>
      <c r="CAJ177" s="17"/>
      <c r="CAK177" s="17"/>
      <c r="CAL177" s="17"/>
      <c r="CAM177" s="17"/>
      <c r="CAN177" s="17"/>
      <c r="CAO177" s="17"/>
      <c r="CAP177" s="17"/>
      <c r="CAQ177" s="17"/>
      <c r="CAR177" s="17"/>
      <c r="CAS177" s="17"/>
      <c r="CAT177" s="17"/>
      <c r="CAU177" s="17"/>
      <c r="CAV177" s="17"/>
      <c r="CAW177" s="17"/>
      <c r="CAX177" s="17"/>
      <c r="CAY177" s="17"/>
      <c r="CAZ177" s="17"/>
      <c r="CBA177" s="17"/>
      <c r="CBB177" s="17"/>
      <c r="CBC177" s="17"/>
      <c r="CBD177" s="17"/>
      <c r="CBE177" s="17"/>
      <c r="CBF177" s="17"/>
      <c r="CBG177" s="17"/>
      <c r="CBH177" s="17"/>
      <c r="CBI177" s="17"/>
      <c r="CBJ177" s="17"/>
      <c r="CBK177" s="17"/>
      <c r="CBL177" s="17"/>
      <c r="CBM177" s="17"/>
      <c r="CBN177" s="17"/>
      <c r="CBO177" s="17"/>
      <c r="CBP177" s="17"/>
      <c r="CBQ177" s="17"/>
      <c r="CBR177" s="17"/>
      <c r="CBS177" s="17"/>
      <c r="CBT177" s="17"/>
      <c r="CBU177" s="17"/>
      <c r="CBV177" s="17"/>
      <c r="CBW177" s="17"/>
      <c r="CBX177" s="17"/>
      <c r="CBY177" s="17"/>
      <c r="CBZ177" s="17"/>
      <c r="CCA177" s="17"/>
      <c r="CCB177" s="17"/>
      <c r="CCC177" s="17"/>
      <c r="CCD177" s="17"/>
      <c r="CCE177" s="17"/>
      <c r="CCF177" s="17"/>
      <c r="CCG177" s="17"/>
      <c r="CCH177" s="17"/>
      <c r="CCI177" s="17"/>
      <c r="CCJ177" s="17"/>
      <c r="CCK177" s="17"/>
      <c r="CCL177" s="17"/>
      <c r="CCM177" s="17"/>
      <c r="CCN177" s="17"/>
      <c r="CCO177" s="17"/>
      <c r="CCP177" s="17"/>
      <c r="CCQ177" s="17"/>
      <c r="CCR177" s="17"/>
      <c r="CCS177" s="17"/>
      <c r="CCT177" s="17"/>
      <c r="CCU177" s="17"/>
      <c r="CCV177" s="17"/>
      <c r="CCW177" s="17"/>
      <c r="CCX177" s="17"/>
      <c r="CCY177" s="17"/>
      <c r="CCZ177" s="17"/>
      <c r="CDA177" s="17"/>
      <c r="CDB177" s="17"/>
      <c r="CDC177" s="17"/>
      <c r="CDD177" s="17"/>
      <c r="CDE177" s="17"/>
      <c r="CDF177" s="17"/>
      <c r="CDG177" s="17"/>
      <c r="CDH177" s="17"/>
      <c r="CDI177" s="17"/>
      <c r="CDJ177" s="17"/>
      <c r="CDK177" s="17"/>
      <c r="CDL177" s="17"/>
      <c r="CDM177" s="17"/>
      <c r="CDN177" s="17"/>
      <c r="CDO177" s="17"/>
      <c r="CDP177" s="17"/>
      <c r="CDQ177" s="17"/>
      <c r="CDR177" s="17"/>
      <c r="CDS177" s="17"/>
      <c r="CDT177" s="17"/>
      <c r="CDU177" s="17"/>
    </row>
    <row r="178">
      <c r="A178" s="14" t="s">
        <v>2599</v>
      </c>
      <c r="B178" s="14" t="s">
        <v>4143</v>
      </c>
      <c r="C178" s="14" t="s">
        <v>2601</v>
      </c>
      <c r="D178" s="14" t="s">
        <v>2602</v>
      </c>
      <c r="E178" s="14" t="s">
        <v>4144</v>
      </c>
      <c r="F178" s="14" t="s">
        <v>2835</v>
      </c>
      <c r="I178" s="14" t="s">
        <v>2558</v>
      </c>
      <c r="J178" s="14" t="s">
        <v>4145</v>
      </c>
      <c r="K178" s="14" t="s">
        <v>3920</v>
      </c>
      <c r="L178" s="14" t="s">
        <v>2560</v>
      </c>
      <c r="M178" s="17"/>
      <c r="N178" s="14" t="s">
        <v>2690</v>
      </c>
      <c r="O178" s="14" t="s">
        <v>2690</v>
      </c>
      <c r="P178" s="14" t="s">
        <v>2690</v>
      </c>
      <c r="Q178" s="16">
        <v>11.0</v>
      </c>
      <c r="R178" s="16">
        <v>4080613.0</v>
      </c>
      <c r="S178" s="16">
        <v>4080621.0</v>
      </c>
      <c r="T178" s="14" t="s">
        <v>4146</v>
      </c>
      <c r="U178" s="14" t="s">
        <v>3096</v>
      </c>
      <c r="V178" s="14" t="s">
        <v>4147</v>
      </c>
      <c r="W178" s="14" t="s">
        <v>4148</v>
      </c>
      <c r="X178" s="16">
        <v>0.36</v>
      </c>
      <c r="Y178" s="17"/>
      <c r="Z178" s="16">
        <v>46.0</v>
      </c>
      <c r="AA178" s="16">
        <v>81.0</v>
      </c>
      <c r="AB178" s="17"/>
      <c r="AC178" s="16">
        <v>201.0</v>
      </c>
      <c r="AD178" s="16">
        <v>1415.0</v>
      </c>
      <c r="AE178" s="26">
        <v>45424.0</v>
      </c>
      <c r="AF178" s="17"/>
      <c r="AG178" s="17"/>
      <c r="AH178" s="17"/>
      <c r="AI178" s="17"/>
      <c r="AJ178" s="17"/>
      <c r="AK178" s="17"/>
      <c r="AL178" s="16">
        <v>71.0</v>
      </c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4" t="s">
        <v>2604</v>
      </c>
      <c r="BB178" s="17"/>
      <c r="BC178" s="17"/>
      <c r="BD178" s="17"/>
      <c r="BE178" s="17"/>
      <c r="BF178" s="14" t="s">
        <v>2574</v>
      </c>
      <c r="BG178" s="16">
        <v>1.0</v>
      </c>
      <c r="BH178" s="14" t="s">
        <v>2564</v>
      </c>
      <c r="BI178" s="14" t="s">
        <v>2594</v>
      </c>
      <c r="BJ178" s="14" t="s">
        <v>2566</v>
      </c>
      <c r="BK178" s="17"/>
      <c r="BL178" s="17"/>
      <c r="BM178" s="16">
        <v>47.5666667</v>
      </c>
      <c r="BN178" s="17"/>
      <c r="BO178" s="17"/>
      <c r="BP178" s="17"/>
      <c r="BQ178" s="17"/>
      <c r="BR178" s="17"/>
      <c r="BS178" s="16">
        <v>0.3891</v>
      </c>
      <c r="BT178" s="16">
        <v>31.7256797</v>
      </c>
      <c r="BU178" s="14" t="s">
        <v>2680</v>
      </c>
      <c r="BV178" s="14" t="s">
        <v>2605</v>
      </c>
      <c r="BW178" s="17"/>
      <c r="BX178" s="16">
        <v>19.0</v>
      </c>
      <c r="BY178" s="14" t="s">
        <v>2604</v>
      </c>
      <c r="BZ178" s="16">
        <v>965.0</v>
      </c>
      <c r="CA178" s="16">
        <v>-26176.0</v>
      </c>
      <c r="CB178" s="16">
        <v>0.0</v>
      </c>
      <c r="CC178" s="17"/>
      <c r="CD178" s="17"/>
      <c r="CE178" s="16">
        <v>31.7256797</v>
      </c>
      <c r="CF178" s="14" t="s">
        <v>2747</v>
      </c>
      <c r="CG178" s="14" t="s">
        <v>2704</v>
      </c>
      <c r="CH178" s="19">
        <v>40232.0</v>
      </c>
      <c r="CI178" s="14" t="s">
        <v>2573</v>
      </c>
      <c r="CJ178" s="17"/>
      <c r="CK178" s="14" t="s">
        <v>2574</v>
      </c>
      <c r="CL178" s="14" t="s">
        <v>2606</v>
      </c>
      <c r="CM178" s="20">
        <v>2253608.0</v>
      </c>
      <c r="CN178" s="14" t="s">
        <v>2606</v>
      </c>
      <c r="CO178" s="14" t="s">
        <v>2563</v>
      </c>
      <c r="CP178" s="14" t="s">
        <v>2563</v>
      </c>
      <c r="CQ178" s="16">
        <v>0.2724</v>
      </c>
      <c r="CR178" s="16">
        <v>0.47</v>
      </c>
      <c r="CS178" s="14" t="s">
        <v>2563</v>
      </c>
      <c r="CT178" s="14" t="s">
        <v>4149</v>
      </c>
      <c r="CU178" s="14" t="s">
        <v>2577</v>
      </c>
      <c r="CV178" s="14" t="s">
        <v>2706</v>
      </c>
      <c r="CW178" s="14" t="s">
        <v>2768</v>
      </c>
      <c r="CX178" s="14" t="s">
        <v>2739</v>
      </c>
      <c r="CY178" s="16">
        <v>10.4218036</v>
      </c>
      <c r="CZ178" s="14" t="s">
        <v>2707</v>
      </c>
      <c r="DB178" s="14" t="s">
        <v>2574</v>
      </c>
      <c r="DC178" s="14" t="s">
        <v>2708</v>
      </c>
      <c r="DD178" s="14" t="s">
        <v>2604</v>
      </c>
      <c r="DE178" s="14" t="s">
        <v>2574</v>
      </c>
      <c r="DF178" s="14" t="s">
        <v>2563</v>
      </c>
      <c r="DG178" s="14" t="s">
        <v>4150</v>
      </c>
      <c r="DH178" s="16">
        <v>21.0</v>
      </c>
      <c r="DI178" s="14" t="s">
        <v>2610</v>
      </c>
      <c r="DJ178" s="14" t="s">
        <v>2611</v>
      </c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  <c r="KL178" s="17"/>
      <c r="KM178" s="17"/>
      <c r="KN178" s="17"/>
      <c r="KO178" s="17"/>
      <c r="KP178" s="17"/>
      <c r="KQ178" s="17"/>
      <c r="KR178" s="17"/>
      <c r="KS178" s="17"/>
      <c r="KT178" s="17"/>
      <c r="KU178" s="17"/>
      <c r="KV178" s="17"/>
      <c r="KW178" s="17"/>
      <c r="KX178" s="17"/>
      <c r="KY178" s="17"/>
      <c r="KZ178" s="17"/>
      <c r="LA178" s="17"/>
      <c r="LB178" s="17"/>
      <c r="LC178" s="17"/>
      <c r="LD178" s="17"/>
      <c r="LE178" s="17"/>
      <c r="LF178" s="17"/>
      <c r="LG178" s="17"/>
      <c r="LH178" s="17"/>
      <c r="LI178" s="17"/>
      <c r="LJ178" s="17"/>
      <c r="LK178" s="17"/>
      <c r="LL178" s="17"/>
      <c r="LM178" s="17"/>
      <c r="LN178" s="17"/>
      <c r="LO178" s="17"/>
      <c r="LP178" s="17"/>
      <c r="LQ178" s="17"/>
      <c r="LR178" s="17"/>
      <c r="LS178" s="17"/>
      <c r="LT178" s="17"/>
      <c r="LU178" s="17"/>
      <c r="LV178" s="17"/>
      <c r="LW178" s="17"/>
      <c r="LX178" s="17"/>
      <c r="LY178" s="17"/>
      <c r="LZ178" s="17"/>
      <c r="MA178" s="17"/>
      <c r="MB178" s="17"/>
      <c r="MC178" s="17"/>
      <c r="MD178" s="17"/>
      <c r="ME178" s="17"/>
      <c r="MF178" s="17"/>
      <c r="MG178" s="17"/>
      <c r="MH178" s="17"/>
      <c r="MI178" s="17"/>
      <c r="MJ178" s="17"/>
      <c r="MK178" s="17"/>
      <c r="ML178" s="17"/>
      <c r="MM178" s="17"/>
      <c r="MN178" s="17"/>
      <c r="MO178" s="17"/>
      <c r="MP178" s="17"/>
      <c r="MQ178" s="17"/>
      <c r="MR178" s="17"/>
      <c r="MS178" s="17"/>
      <c r="MT178" s="17"/>
      <c r="MU178" s="17"/>
      <c r="MV178" s="17"/>
      <c r="MW178" s="17"/>
      <c r="MX178" s="17"/>
      <c r="MY178" s="17"/>
      <c r="MZ178" s="17"/>
      <c r="NA178" s="17"/>
      <c r="NB178" s="17"/>
      <c r="NC178" s="17"/>
      <c r="ND178" s="17"/>
      <c r="NE178" s="17"/>
      <c r="NF178" s="17"/>
      <c r="NG178" s="17"/>
      <c r="NH178" s="17"/>
      <c r="NI178" s="17"/>
      <c r="NJ178" s="17"/>
      <c r="NK178" s="17"/>
      <c r="NL178" s="17"/>
      <c r="NM178" s="17"/>
      <c r="NN178" s="17"/>
      <c r="NO178" s="17"/>
      <c r="NP178" s="17"/>
      <c r="NQ178" s="17"/>
      <c r="NR178" s="17"/>
      <c r="NS178" s="17"/>
      <c r="NT178" s="17"/>
      <c r="NU178" s="17"/>
      <c r="NV178" s="17"/>
      <c r="NW178" s="17"/>
      <c r="NX178" s="17"/>
      <c r="NY178" s="17"/>
      <c r="NZ178" s="17"/>
      <c r="OA178" s="17"/>
      <c r="OB178" s="17"/>
      <c r="OC178" s="17"/>
      <c r="OD178" s="17"/>
      <c r="OE178" s="17"/>
      <c r="OF178" s="17"/>
      <c r="OG178" s="17"/>
      <c r="OH178" s="17"/>
      <c r="OI178" s="17"/>
      <c r="OJ178" s="17"/>
      <c r="OK178" s="17"/>
      <c r="OL178" s="17"/>
      <c r="OM178" s="17"/>
      <c r="ON178" s="17"/>
      <c r="OO178" s="17"/>
      <c r="OP178" s="17"/>
      <c r="OQ178" s="17"/>
      <c r="OR178" s="17"/>
      <c r="OS178" s="17"/>
      <c r="OT178" s="17"/>
      <c r="OU178" s="17"/>
      <c r="OV178" s="17"/>
      <c r="OW178" s="17"/>
      <c r="OX178" s="17"/>
      <c r="OY178" s="17"/>
      <c r="OZ178" s="17"/>
      <c r="PA178" s="17"/>
      <c r="PB178" s="17"/>
      <c r="PC178" s="17"/>
      <c r="PD178" s="17"/>
      <c r="PE178" s="17"/>
      <c r="PF178" s="17"/>
      <c r="PG178" s="17"/>
      <c r="PH178" s="17"/>
      <c r="PI178" s="17"/>
      <c r="PJ178" s="17"/>
      <c r="PK178" s="17"/>
      <c r="PL178" s="17"/>
      <c r="PM178" s="17"/>
      <c r="PN178" s="17"/>
      <c r="PO178" s="17"/>
      <c r="PP178" s="17"/>
      <c r="PQ178" s="17"/>
      <c r="PR178" s="17"/>
      <c r="PS178" s="17"/>
      <c r="PT178" s="17"/>
      <c r="PU178" s="17"/>
      <c r="PV178" s="17"/>
      <c r="PW178" s="17"/>
      <c r="PX178" s="17"/>
      <c r="PY178" s="17"/>
      <c r="PZ178" s="17"/>
      <c r="QA178" s="17"/>
      <c r="QB178" s="17"/>
      <c r="QC178" s="17"/>
      <c r="QD178" s="17"/>
      <c r="QE178" s="17"/>
      <c r="QF178" s="17"/>
      <c r="QG178" s="17"/>
      <c r="QH178" s="17"/>
      <c r="QI178" s="17"/>
      <c r="QJ178" s="17"/>
      <c r="QK178" s="17"/>
      <c r="QL178" s="17"/>
      <c r="QM178" s="17"/>
      <c r="QN178" s="17"/>
      <c r="QO178" s="17"/>
      <c r="QP178" s="17"/>
      <c r="QQ178" s="17"/>
      <c r="QR178" s="17"/>
      <c r="QS178" s="17"/>
      <c r="QT178" s="17"/>
      <c r="QU178" s="16">
        <v>43.0</v>
      </c>
      <c r="QV178" s="16">
        <v>18.0</v>
      </c>
      <c r="QW178" s="16">
        <v>76.0</v>
      </c>
      <c r="QX178" s="17"/>
      <c r="QY178" s="17"/>
      <c r="QZ178" s="17"/>
      <c r="RA178" s="17"/>
      <c r="RB178" s="17"/>
      <c r="RC178" s="17"/>
      <c r="RD178" s="17"/>
      <c r="RE178" s="17"/>
      <c r="RF178" s="17"/>
      <c r="RG178" s="17"/>
      <c r="RH178" s="17"/>
      <c r="RI178" s="17"/>
      <c r="RJ178" s="17"/>
      <c r="RK178" s="17"/>
      <c r="RL178" s="17"/>
      <c r="RM178" s="17"/>
      <c r="RN178" s="17"/>
      <c r="RO178" s="17"/>
      <c r="RP178" s="17"/>
      <c r="RQ178" s="17"/>
      <c r="RR178" s="17"/>
      <c r="RS178" s="17"/>
      <c r="RT178" s="17"/>
      <c r="RU178" s="17"/>
      <c r="RV178" s="17"/>
      <c r="RW178" s="17"/>
      <c r="RX178" s="17"/>
      <c r="RY178" s="17"/>
      <c r="RZ178" s="17"/>
      <c r="SA178" s="17"/>
      <c r="SB178" s="17"/>
      <c r="SC178" s="17"/>
      <c r="SD178" s="17"/>
      <c r="SE178" s="17"/>
      <c r="SF178" s="17"/>
      <c r="SG178" s="17"/>
      <c r="SH178" s="17"/>
      <c r="SI178" s="17"/>
      <c r="SJ178" s="17"/>
      <c r="SK178" s="17"/>
      <c r="SL178" s="17"/>
      <c r="SM178" s="17"/>
      <c r="SN178" s="17"/>
      <c r="SO178" s="17"/>
      <c r="SP178" s="17"/>
      <c r="SQ178" s="17"/>
      <c r="SR178" s="17"/>
      <c r="SS178" s="17"/>
      <c r="ST178" s="17"/>
      <c r="SU178" s="17"/>
      <c r="SV178" s="17"/>
      <c r="SW178" s="17"/>
      <c r="SX178" s="17"/>
      <c r="SY178" s="17"/>
      <c r="SZ178" s="17"/>
      <c r="TA178" s="17"/>
      <c r="TB178" s="17"/>
      <c r="TC178" s="17"/>
      <c r="TD178" s="17"/>
      <c r="TE178" s="17"/>
      <c r="TF178" s="17"/>
      <c r="TG178" s="17"/>
      <c r="TH178" s="17"/>
      <c r="TI178" s="17"/>
      <c r="TJ178" s="17"/>
      <c r="TK178" s="17"/>
      <c r="TL178" s="17"/>
      <c r="TM178" s="17"/>
      <c r="TN178" s="17"/>
      <c r="TO178" s="17"/>
      <c r="TP178" s="17"/>
      <c r="TQ178" s="17"/>
      <c r="TR178" s="17"/>
      <c r="TS178" s="17"/>
      <c r="TT178" s="17"/>
      <c r="TU178" s="17"/>
      <c r="TV178" s="17"/>
      <c r="TW178" s="17"/>
      <c r="TX178" s="17"/>
      <c r="TY178" s="17"/>
      <c r="TZ178" s="17"/>
      <c r="UA178" s="17"/>
      <c r="UB178" s="17"/>
      <c r="UC178" s="17"/>
      <c r="UD178" s="17"/>
      <c r="UE178" s="17"/>
      <c r="UF178" s="17"/>
      <c r="UG178" s="17"/>
      <c r="UH178" s="17"/>
      <c r="UI178" s="17"/>
      <c r="UJ178" s="17"/>
      <c r="UK178" s="17"/>
      <c r="UL178" s="17"/>
      <c r="UM178" s="17"/>
      <c r="UN178" s="17"/>
      <c r="UO178" s="17"/>
      <c r="UP178" s="17"/>
      <c r="UQ178" s="17"/>
      <c r="UR178" s="17"/>
      <c r="US178" s="17"/>
      <c r="UT178" s="17"/>
      <c r="UU178" s="17"/>
      <c r="UV178" s="17"/>
      <c r="UW178" s="17"/>
      <c r="UX178" s="17"/>
      <c r="UY178" s="17"/>
      <c r="UZ178" s="17"/>
      <c r="VA178" s="17"/>
      <c r="VB178" s="17"/>
      <c r="VC178" s="17"/>
      <c r="VD178" s="17"/>
      <c r="VE178" s="17"/>
      <c r="VF178" s="17"/>
      <c r="VG178" s="17"/>
      <c r="VH178" s="17"/>
      <c r="VI178" s="17"/>
      <c r="VJ178" s="17"/>
      <c r="VK178" s="17"/>
      <c r="VL178" s="17"/>
      <c r="VM178" s="17"/>
      <c r="VN178" s="17"/>
      <c r="VO178" s="17"/>
      <c r="VP178" s="17"/>
      <c r="VQ178" s="17"/>
      <c r="VR178" s="17"/>
      <c r="VS178" s="17"/>
      <c r="VT178" s="17"/>
      <c r="VU178" s="17"/>
      <c r="VV178" s="17"/>
      <c r="VW178" s="17"/>
      <c r="VX178" s="17"/>
      <c r="VY178" s="17"/>
      <c r="VZ178" s="17"/>
      <c r="WA178" s="17"/>
      <c r="WB178" s="17"/>
      <c r="WC178" s="17"/>
      <c r="WD178" s="17"/>
      <c r="WE178" s="17"/>
      <c r="WF178" s="17"/>
      <c r="WG178" s="17"/>
      <c r="WH178" s="17"/>
      <c r="WI178" s="17"/>
      <c r="WJ178" s="17"/>
      <c r="WK178" s="17"/>
      <c r="WL178" s="17"/>
      <c r="WM178" s="17"/>
      <c r="WN178" s="17"/>
      <c r="WO178" s="17"/>
      <c r="WP178" s="17"/>
      <c r="WQ178" s="17"/>
      <c r="WR178" s="17"/>
      <c r="WS178" s="17"/>
      <c r="WT178" s="17"/>
      <c r="WU178" s="17"/>
      <c r="WV178" s="17"/>
      <c r="WW178" s="17"/>
      <c r="WX178" s="17"/>
      <c r="WY178" s="17"/>
      <c r="WZ178" s="17"/>
      <c r="XA178" s="17"/>
      <c r="XB178" s="17"/>
      <c r="XC178" s="17"/>
      <c r="XD178" s="17"/>
      <c r="XE178" s="17"/>
      <c r="XF178" s="17"/>
      <c r="XG178" s="17"/>
      <c r="XH178" s="17"/>
      <c r="XI178" s="17"/>
      <c r="XJ178" s="17"/>
      <c r="XK178" s="17"/>
      <c r="XL178" s="17"/>
      <c r="XM178" s="17"/>
      <c r="XN178" s="17"/>
      <c r="XO178" s="17"/>
      <c r="XP178" s="17"/>
      <c r="XQ178" s="17"/>
      <c r="XR178" s="17"/>
      <c r="XS178" s="17"/>
      <c r="XT178" s="17"/>
      <c r="XU178" s="17"/>
      <c r="XV178" s="17"/>
      <c r="XW178" s="17"/>
      <c r="XX178" s="17"/>
      <c r="XY178" s="17"/>
      <c r="XZ178" s="17"/>
      <c r="YA178" s="17"/>
      <c r="YB178" s="17"/>
      <c r="YC178" s="17"/>
      <c r="YD178" s="17"/>
      <c r="YE178" s="17"/>
      <c r="YF178" s="17"/>
      <c r="YG178" s="17"/>
      <c r="YH178" s="17"/>
      <c r="YI178" s="17"/>
      <c r="YJ178" s="17"/>
      <c r="YK178" s="17"/>
      <c r="YL178" s="17"/>
      <c r="YM178" s="17"/>
      <c r="YN178" s="17"/>
      <c r="YO178" s="17"/>
      <c r="YP178" s="17"/>
      <c r="YQ178" s="17"/>
      <c r="YR178" s="17"/>
      <c r="YS178" s="17"/>
      <c r="YT178" s="17"/>
      <c r="YU178" s="17"/>
      <c r="YV178" s="17"/>
      <c r="YW178" s="17"/>
      <c r="YX178" s="17"/>
      <c r="YY178" s="17"/>
      <c r="YZ178" s="17"/>
      <c r="ZA178" s="17"/>
      <c r="ZB178" s="17"/>
      <c r="ZC178" s="17"/>
      <c r="ZD178" s="17"/>
      <c r="ZE178" s="17"/>
      <c r="ZF178" s="17"/>
      <c r="ZG178" s="17"/>
      <c r="ZH178" s="17"/>
      <c r="ZI178" s="17"/>
      <c r="ZJ178" s="17"/>
      <c r="ZK178" s="17"/>
      <c r="ZL178" s="17"/>
      <c r="ZM178" s="17"/>
      <c r="ZN178" s="17"/>
      <c r="ZO178" s="17"/>
      <c r="ZP178" s="17"/>
      <c r="ZQ178" s="17"/>
      <c r="ZR178" s="17"/>
      <c r="ZS178" s="17"/>
      <c r="ZT178" s="17"/>
      <c r="ZU178" s="17"/>
      <c r="ZV178" s="17"/>
      <c r="ZW178" s="17"/>
      <c r="ZX178" s="17"/>
      <c r="ZY178" s="17"/>
      <c r="ZZ178" s="17"/>
      <c r="AAA178" s="17"/>
      <c r="AAB178" s="17"/>
      <c r="AAC178" s="17"/>
      <c r="AAD178" s="17"/>
      <c r="AAE178" s="17"/>
      <c r="AAF178" s="17"/>
      <c r="AAG178" s="17"/>
      <c r="AAH178" s="17"/>
      <c r="AAI178" s="17"/>
      <c r="AAJ178" s="17"/>
      <c r="AAK178" s="17"/>
      <c r="AAL178" s="17"/>
      <c r="AAM178" s="17"/>
      <c r="AAN178" s="17"/>
      <c r="AAO178" s="17"/>
      <c r="AAP178" s="17"/>
      <c r="AAQ178" s="17"/>
      <c r="AAR178" s="17"/>
      <c r="AAS178" s="17"/>
      <c r="AAT178" s="17"/>
      <c r="AAU178" s="17"/>
      <c r="AAV178" s="17"/>
      <c r="AAW178" s="17"/>
      <c r="AAX178" s="17"/>
      <c r="AAY178" s="17"/>
      <c r="AAZ178" s="17"/>
      <c r="ABA178" s="17"/>
      <c r="ABB178" s="17"/>
      <c r="ABC178" s="17"/>
      <c r="ABD178" s="17"/>
      <c r="ABE178" s="17"/>
      <c r="ABF178" s="17"/>
      <c r="ABG178" s="17"/>
      <c r="ABH178" s="17"/>
      <c r="ABI178" s="17"/>
      <c r="ABJ178" s="17"/>
      <c r="ABK178" s="17"/>
      <c r="ABL178" s="17"/>
      <c r="ABM178" s="17"/>
      <c r="ABN178" s="17"/>
      <c r="ABO178" s="17"/>
      <c r="ABP178" s="17"/>
      <c r="ABQ178" s="17"/>
      <c r="ABR178" s="17"/>
      <c r="ABS178" s="17"/>
      <c r="ABT178" s="17"/>
      <c r="ABU178" s="17"/>
      <c r="ABV178" s="17"/>
      <c r="ABW178" s="17"/>
      <c r="ABX178" s="17"/>
      <c r="ABY178" s="17"/>
      <c r="ABZ178" s="17"/>
      <c r="ACA178" s="17"/>
      <c r="ACB178" s="17"/>
      <c r="ACC178" s="17"/>
      <c r="ACD178" s="17"/>
      <c r="ACE178" s="17"/>
      <c r="ACF178" s="17"/>
      <c r="ACG178" s="17"/>
      <c r="ACH178" s="17"/>
      <c r="ACI178" s="17"/>
      <c r="ACJ178" s="17"/>
      <c r="ACK178" s="17"/>
      <c r="ACL178" s="17"/>
      <c r="ACM178" s="17"/>
      <c r="ACN178" s="17"/>
      <c r="ACO178" s="17"/>
      <c r="ACP178" s="17"/>
      <c r="ACQ178" s="17"/>
      <c r="ACR178" s="17"/>
      <c r="ACS178" s="17"/>
      <c r="ACT178" s="17"/>
      <c r="ACU178" s="17"/>
      <c r="ACV178" s="17"/>
      <c r="ACW178" s="17"/>
      <c r="ACX178" s="17"/>
      <c r="ACY178" s="17"/>
      <c r="ACZ178" s="17"/>
      <c r="ADA178" s="17"/>
      <c r="ADB178" s="17"/>
      <c r="ADC178" s="17"/>
      <c r="ADD178" s="17"/>
      <c r="ADE178" s="17"/>
      <c r="ADF178" s="17"/>
      <c r="ADG178" s="17"/>
      <c r="ADH178" s="17"/>
      <c r="ADI178" s="17"/>
      <c r="ADJ178" s="17"/>
      <c r="ADK178" s="17"/>
      <c r="ADL178" s="17"/>
      <c r="ADM178" s="17"/>
      <c r="ADN178" s="17"/>
      <c r="ADO178" s="17"/>
      <c r="ADP178" s="17"/>
      <c r="ADQ178" s="17"/>
      <c r="ADR178" s="17"/>
      <c r="ADS178" s="17"/>
      <c r="ADT178" s="17"/>
      <c r="ADU178" s="17"/>
      <c r="ADV178" s="17"/>
      <c r="ADW178" s="17"/>
      <c r="ADX178" s="17"/>
      <c r="ADY178" s="17"/>
      <c r="ADZ178" s="17"/>
      <c r="AEA178" s="17"/>
      <c r="AEB178" s="17"/>
      <c r="AEC178" s="17"/>
      <c r="AED178" s="17"/>
      <c r="AEE178" s="17"/>
      <c r="AEF178" s="17"/>
      <c r="AEG178" s="17"/>
      <c r="AEH178" s="17"/>
      <c r="AEI178" s="17"/>
      <c r="AEJ178" s="17"/>
      <c r="AEK178" s="17"/>
      <c r="AEL178" s="17"/>
      <c r="AEM178" s="17"/>
      <c r="AEN178" s="17"/>
      <c r="AEO178" s="17"/>
      <c r="AEP178" s="17"/>
      <c r="AEQ178" s="17"/>
      <c r="AER178" s="17"/>
      <c r="AES178" s="17"/>
      <c r="AET178" s="17"/>
      <c r="AEU178" s="17"/>
      <c r="AEV178" s="17"/>
      <c r="AEW178" s="17"/>
      <c r="AEX178" s="17"/>
      <c r="AEY178" s="17"/>
      <c r="AEZ178" s="17"/>
      <c r="AFA178" s="17"/>
      <c r="AFB178" s="17"/>
      <c r="AFC178" s="17"/>
      <c r="AFD178" s="17"/>
      <c r="AFE178" s="17"/>
      <c r="AFF178" s="17"/>
      <c r="AFG178" s="17"/>
      <c r="AFH178" s="17"/>
      <c r="AFI178" s="17"/>
      <c r="AFJ178" s="17"/>
      <c r="AFK178" s="17"/>
      <c r="AFL178" s="17"/>
      <c r="AFM178" s="17"/>
      <c r="AFN178" s="17"/>
      <c r="AFO178" s="17"/>
      <c r="AFP178" s="17"/>
      <c r="AFQ178" s="17"/>
      <c r="AFR178" s="17"/>
      <c r="AFS178" s="17"/>
      <c r="AFT178" s="17"/>
      <c r="AFU178" s="17"/>
      <c r="AFV178" s="17"/>
      <c r="AFW178" s="17"/>
      <c r="AFX178" s="17"/>
      <c r="AFY178" s="17"/>
      <c r="AFZ178" s="17"/>
      <c r="AGA178" s="17"/>
      <c r="AGB178" s="17"/>
      <c r="AGC178" s="17"/>
      <c r="AGD178" s="17"/>
      <c r="AGE178" s="17"/>
      <c r="AGF178" s="17"/>
      <c r="AGG178" s="17"/>
      <c r="AGH178" s="17"/>
      <c r="AGI178" s="17"/>
      <c r="AGJ178" s="17"/>
      <c r="AGK178" s="17"/>
      <c r="AGL178" s="17"/>
      <c r="AGM178" s="17"/>
      <c r="AGN178" s="17"/>
      <c r="AGO178" s="17"/>
      <c r="AGP178" s="17"/>
      <c r="AGQ178" s="17"/>
      <c r="AGR178" s="17"/>
      <c r="AGS178" s="17"/>
      <c r="AGT178" s="17"/>
      <c r="AGU178" s="17"/>
      <c r="AGV178" s="17"/>
      <c r="AGW178" s="17"/>
      <c r="AGX178" s="17"/>
      <c r="AGY178" s="17"/>
      <c r="AGZ178" s="17"/>
      <c r="AHA178" s="17"/>
      <c r="AHB178" s="17"/>
      <c r="AHC178" s="17"/>
      <c r="AHD178" s="17"/>
      <c r="AHE178" s="17"/>
      <c r="AHF178" s="17"/>
      <c r="AHG178" s="17"/>
      <c r="AHH178" s="17"/>
      <c r="AHI178" s="17"/>
      <c r="AHJ178" s="17"/>
      <c r="AHK178" s="17"/>
      <c r="AHL178" s="17"/>
      <c r="AHM178" s="17"/>
      <c r="AHN178" s="17"/>
      <c r="AHO178" s="17"/>
      <c r="AHP178" s="17"/>
      <c r="AHQ178" s="17"/>
      <c r="AHR178" s="17"/>
      <c r="AHS178" s="17"/>
      <c r="AHT178" s="17"/>
      <c r="AHU178" s="17"/>
      <c r="AHV178" s="17"/>
      <c r="AHW178" s="17"/>
      <c r="AHX178" s="17"/>
      <c r="AHY178" s="17"/>
      <c r="AHZ178" s="17"/>
      <c r="AIA178" s="17"/>
      <c r="AIB178" s="17"/>
      <c r="AIC178" s="17"/>
      <c r="AID178" s="17"/>
      <c r="AIE178" s="17"/>
      <c r="AIF178" s="17"/>
      <c r="AIG178" s="17"/>
      <c r="AIH178" s="17"/>
      <c r="AII178" s="17"/>
      <c r="AIJ178" s="17"/>
      <c r="AIK178" s="17"/>
      <c r="AIL178" s="17"/>
      <c r="AIM178" s="17"/>
      <c r="AIN178" s="17"/>
      <c r="AIO178" s="17"/>
      <c r="AIP178" s="17"/>
      <c r="AIQ178" s="17"/>
      <c r="AIR178" s="17"/>
      <c r="AIS178" s="17"/>
      <c r="AIT178" s="17"/>
      <c r="AIU178" s="17"/>
      <c r="AIV178" s="17"/>
      <c r="AIW178" s="17"/>
      <c r="AIX178" s="17"/>
      <c r="AIY178" s="17"/>
      <c r="AIZ178" s="17"/>
      <c r="AJA178" s="17"/>
      <c r="AJB178" s="17"/>
      <c r="AJC178" s="17"/>
      <c r="AJD178" s="17"/>
      <c r="AJE178" s="17"/>
      <c r="AJF178" s="17"/>
      <c r="AJG178" s="17"/>
      <c r="AJH178" s="17"/>
      <c r="AJI178" s="17"/>
      <c r="AJJ178" s="17"/>
      <c r="AJK178" s="17"/>
      <c r="AJL178" s="17"/>
      <c r="AJM178" s="17"/>
      <c r="AJN178" s="17"/>
      <c r="AJO178" s="17"/>
      <c r="AJP178" s="17"/>
      <c r="AJQ178" s="17"/>
      <c r="AJR178" s="17"/>
      <c r="AJS178" s="17"/>
      <c r="AJT178" s="17"/>
      <c r="AJU178" s="17"/>
      <c r="AJV178" s="17"/>
      <c r="AJW178" s="17"/>
      <c r="AJX178" s="17"/>
      <c r="AJY178" s="17"/>
      <c r="AJZ178" s="17"/>
      <c r="AKA178" s="17"/>
      <c r="AKB178" s="17"/>
      <c r="AKC178" s="17"/>
      <c r="AKD178" s="17"/>
      <c r="AKE178" s="17"/>
      <c r="AKF178" s="17"/>
      <c r="AKG178" s="17"/>
      <c r="AKH178" s="17"/>
      <c r="AKI178" s="17"/>
      <c r="AKJ178" s="17"/>
      <c r="AKK178" s="17"/>
      <c r="AKL178" s="17"/>
      <c r="AKM178" s="17"/>
      <c r="AKN178" s="17"/>
      <c r="AKO178" s="17"/>
      <c r="AKP178" s="17"/>
      <c r="AKQ178" s="17"/>
      <c r="AKR178" s="17"/>
      <c r="AKS178" s="17"/>
      <c r="AKT178" s="17"/>
      <c r="AKU178" s="17"/>
      <c r="AKV178" s="17"/>
      <c r="AKW178" s="17"/>
      <c r="AKX178" s="17"/>
      <c r="AKY178" s="17"/>
      <c r="AKZ178" s="17"/>
      <c r="ALA178" s="17"/>
      <c r="ALB178" s="17"/>
      <c r="ALC178" s="17"/>
      <c r="ALD178" s="17"/>
      <c r="ALE178" s="17"/>
      <c r="ALF178" s="17"/>
      <c r="ALG178" s="17"/>
      <c r="ALH178" s="17"/>
      <c r="ALI178" s="17"/>
      <c r="ALJ178" s="17"/>
      <c r="ALK178" s="17"/>
      <c r="ALL178" s="17"/>
      <c r="ALM178" s="17"/>
      <c r="ALN178" s="17"/>
      <c r="ALO178" s="17"/>
      <c r="ALP178" s="17"/>
      <c r="ALQ178" s="17"/>
      <c r="ALR178" s="17"/>
      <c r="ALS178" s="17"/>
      <c r="ALT178" s="17"/>
      <c r="ALU178" s="17"/>
      <c r="ALV178" s="17"/>
      <c r="ALW178" s="17"/>
      <c r="ALX178" s="17"/>
      <c r="ALY178" s="17"/>
      <c r="ALZ178" s="17"/>
      <c r="AMA178" s="17"/>
      <c r="AMB178" s="17"/>
      <c r="AMC178" s="17"/>
      <c r="AMD178" s="17"/>
      <c r="AME178" s="17"/>
      <c r="AMF178" s="17"/>
      <c r="AMG178" s="17"/>
      <c r="AMH178" s="17"/>
      <c r="AMI178" s="17"/>
      <c r="AMJ178" s="17"/>
      <c r="AMK178" s="17"/>
      <c r="AML178" s="17"/>
      <c r="AMM178" s="17"/>
      <c r="AMN178" s="17"/>
      <c r="AMO178" s="17"/>
      <c r="AMP178" s="17"/>
      <c r="AMQ178" s="17"/>
      <c r="AMR178" s="17"/>
      <c r="AMS178" s="17"/>
      <c r="AMT178" s="17"/>
      <c r="AMU178" s="17"/>
      <c r="AMV178" s="17"/>
      <c r="AMW178" s="17"/>
      <c r="AMX178" s="17"/>
      <c r="AMY178" s="17"/>
      <c r="AMZ178" s="17"/>
      <c r="ANA178" s="17"/>
      <c r="ANB178" s="17"/>
      <c r="ANC178" s="17"/>
      <c r="AND178" s="17"/>
      <c r="ANE178" s="17"/>
      <c r="ANF178" s="17"/>
      <c r="ANG178" s="17"/>
      <c r="ANH178" s="17"/>
      <c r="ANI178" s="17"/>
      <c r="ANJ178" s="17"/>
      <c r="ANK178" s="17"/>
      <c r="ANL178" s="17"/>
      <c r="ANM178" s="17"/>
      <c r="ANN178" s="17"/>
      <c r="ANO178" s="17"/>
      <c r="ANP178" s="17"/>
      <c r="ANQ178" s="17"/>
      <c r="ANR178" s="17"/>
      <c r="ANS178" s="17"/>
      <c r="ANT178" s="17"/>
      <c r="ANU178" s="17"/>
      <c r="ANV178" s="17"/>
      <c r="ANW178" s="17"/>
      <c r="ANX178" s="17"/>
      <c r="ANY178" s="17"/>
      <c r="ANZ178" s="17"/>
      <c r="AOA178" s="17"/>
      <c r="AOB178" s="17"/>
      <c r="AOC178" s="17"/>
      <c r="AOD178" s="17"/>
      <c r="AOE178" s="17"/>
      <c r="AOF178" s="17"/>
      <c r="AOG178" s="17"/>
      <c r="AOH178" s="17"/>
      <c r="AOI178" s="17"/>
      <c r="AOJ178" s="17"/>
      <c r="AOK178" s="17"/>
      <c r="AOL178" s="17"/>
      <c r="AOM178" s="17"/>
      <c r="AON178" s="17"/>
      <c r="AOO178" s="17"/>
      <c r="AOP178" s="17"/>
      <c r="AOQ178" s="17"/>
      <c r="AOR178" s="17"/>
      <c r="AOS178" s="17"/>
      <c r="AOT178" s="17"/>
      <c r="AOU178" s="17"/>
      <c r="AOV178" s="17"/>
      <c r="AOW178" s="17"/>
      <c r="AOX178" s="17"/>
      <c r="AOY178" s="17"/>
      <c r="AOZ178" s="17"/>
      <c r="APA178" s="17"/>
      <c r="APB178" s="17"/>
      <c r="APC178" s="17"/>
      <c r="APD178" s="17"/>
      <c r="APE178" s="17"/>
      <c r="APF178" s="17"/>
      <c r="APG178" s="17"/>
      <c r="APH178" s="17"/>
      <c r="API178" s="17"/>
      <c r="APJ178" s="17"/>
      <c r="APK178" s="17"/>
      <c r="APL178" s="17"/>
      <c r="APM178" s="17"/>
      <c r="APN178" s="17"/>
      <c r="APO178" s="17"/>
      <c r="APP178" s="17"/>
      <c r="APQ178" s="17"/>
      <c r="APR178" s="17"/>
      <c r="APS178" s="17"/>
      <c r="APT178" s="17"/>
      <c r="APU178" s="17"/>
      <c r="APV178" s="17"/>
      <c r="APW178" s="17"/>
      <c r="APX178" s="17"/>
      <c r="APY178" s="17"/>
      <c r="APZ178" s="17"/>
      <c r="AQA178" s="17"/>
      <c r="AQB178" s="17"/>
      <c r="AQC178" s="17"/>
      <c r="AQD178" s="17"/>
      <c r="AQE178" s="17"/>
      <c r="AQF178" s="17"/>
      <c r="AQG178" s="17"/>
      <c r="AQH178" s="17"/>
      <c r="AQI178" s="17"/>
      <c r="AQJ178" s="17"/>
      <c r="AQK178" s="17"/>
      <c r="AQL178" s="17"/>
      <c r="AQM178" s="17"/>
      <c r="AQN178" s="17"/>
      <c r="AQO178" s="17"/>
      <c r="AQP178" s="17"/>
      <c r="AQQ178" s="17"/>
      <c r="AQR178" s="17"/>
      <c r="AQS178" s="17"/>
      <c r="AQT178" s="17"/>
      <c r="AQU178" s="17"/>
      <c r="AQV178" s="17"/>
      <c r="AQW178" s="17"/>
      <c r="AQX178" s="17"/>
      <c r="AQY178" s="17"/>
      <c r="AQZ178" s="17"/>
      <c r="ARA178" s="17"/>
      <c r="ARB178" s="17"/>
      <c r="ARC178" s="17"/>
      <c r="ARD178" s="17"/>
      <c r="ARE178" s="17"/>
      <c r="ARF178" s="17"/>
      <c r="ARG178" s="17"/>
      <c r="ARH178" s="17"/>
      <c r="ARI178" s="17"/>
      <c r="ARJ178" s="17"/>
      <c r="ARK178" s="17"/>
      <c r="ARL178" s="17"/>
      <c r="ARM178" s="17"/>
      <c r="ARN178" s="17"/>
      <c r="ARO178" s="17"/>
      <c r="ARP178" s="17"/>
      <c r="ARQ178" s="17"/>
      <c r="ARR178" s="17"/>
      <c r="ARS178" s="17"/>
      <c r="ART178" s="17"/>
      <c r="ARU178" s="17"/>
      <c r="ARV178" s="17"/>
      <c r="ARW178" s="17"/>
      <c r="ARX178" s="17"/>
      <c r="ARY178" s="17"/>
      <c r="ARZ178" s="17"/>
      <c r="ASA178" s="17"/>
      <c r="ASB178" s="17"/>
      <c r="ASC178" s="17"/>
      <c r="ASD178" s="17"/>
      <c r="ASE178" s="17"/>
      <c r="ASF178" s="17"/>
      <c r="ASG178" s="17"/>
      <c r="ASH178" s="17"/>
      <c r="ASI178" s="17"/>
      <c r="ASJ178" s="17"/>
      <c r="ASK178" s="17"/>
      <c r="ASL178" s="17"/>
      <c r="ASM178" s="17"/>
      <c r="ASN178" s="17"/>
      <c r="ASO178" s="17"/>
      <c r="ASP178" s="17"/>
      <c r="ASQ178" s="17"/>
      <c r="ASR178" s="17"/>
      <c r="ASS178" s="17"/>
      <c r="AST178" s="17"/>
      <c r="ASU178" s="17"/>
      <c r="ASV178" s="17"/>
      <c r="ASW178" s="17"/>
      <c r="ASX178" s="17"/>
      <c r="ASY178" s="17"/>
      <c r="ASZ178" s="17"/>
      <c r="ATA178" s="17"/>
      <c r="ATB178" s="17"/>
      <c r="ATC178" s="17"/>
      <c r="ATD178" s="17"/>
      <c r="ATE178" s="17"/>
      <c r="ATF178" s="17"/>
      <c r="ATG178" s="17"/>
      <c r="ATH178" s="17"/>
      <c r="ATI178" s="17"/>
      <c r="ATJ178" s="17"/>
      <c r="ATK178" s="17"/>
      <c r="ATL178" s="17"/>
      <c r="ATM178" s="17"/>
      <c r="ATN178" s="17"/>
      <c r="ATO178" s="17"/>
      <c r="ATP178" s="17"/>
      <c r="ATQ178" s="17"/>
      <c r="ATR178" s="17"/>
      <c r="ATS178" s="17"/>
      <c r="ATT178" s="17"/>
      <c r="ATU178" s="17"/>
      <c r="ATV178" s="17"/>
      <c r="ATW178" s="17"/>
      <c r="ATX178" s="17"/>
      <c r="ATY178" s="17"/>
      <c r="ATZ178" s="17"/>
      <c r="AUA178" s="17"/>
      <c r="AUB178" s="17"/>
      <c r="AUC178" s="17"/>
      <c r="AUD178" s="17"/>
      <c r="AUE178" s="17"/>
      <c r="AUF178" s="17"/>
      <c r="AUG178" s="17"/>
      <c r="AUH178" s="17"/>
      <c r="AUI178" s="17"/>
      <c r="AUJ178" s="17"/>
      <c r="AUK178" s="17"/>
      <c r="AUL178" s="17"/>
      <c r="AUM178" s="17"/>
      <c r="AUN178" s="17"/>
      <c r="AUO178" s="17"/>
      <c r="AUP178" s="17"/>
      <c r="AUQ178" s="17"/>
      <c r="AUR178" s="17"/>
      <c r="AUS178" s="17"/>
      <c r="AUT178" s="17"/>
      <c r="AUU178" s="17"/>
      <c r="AUV178" s="17"/>
      <c r="AUW178" s="17"/>
      <c r="AUX178" s="17"/>
      <c r="AUY178" s="17"/>
      <c r="AUZ178" s="17"/>
      <c r="AVA178" s="17"/>
      <c r="AVB178" s="17"/>
      <c r="AVC178" s="17"/>
      <c r="AVD178" s="17"/>
      <c r="AVE178" s="17"/>
      <c r="AVF178" s="17"/>
      <c r="AVG178" s="17"/>
      <c r="AVH178" s="17"/>
      <c r="AVI178" s="17"/>
      <c r="AVJ178" s="17"/>
      <c r="AVK178" s="17"/>
      <c r="AVL178" s="17"/>
      <c r="AVM178" s="17"/>
      <c r="AVN178" s="17"/>
      <c r="AVO178" s="17"/>
      <c r="AVP178" s="17"/>
      <c r="AVQ178" s="17"/>
      <c r="AVR178" s="17"/>
      <c r="AVS178" s="17"/>
      <c r="AVT178" s="17"/>
      <c r="AVU178" s="17"/>
      <c r="AVV178" s="17"/>
      <c r="AVW178" s="17"/>
      <c r="AVX178" s="17"/>
      <c r="AVY178" s="17"/>
      <c r="AVZ178" s="17"/>
      <c r="AWA178" s="17"/>
      <c r="AWB178" s="17"/>
      <c r="AWC178" s="17"/>
      <c r="AWD178" s="17"/>
      <c r="AWE178" s="17"/>
      <c r="AWF178" s="17"/>
      <c r="AWG178" s="17"/>
      <c r="AWH178" s="17"/>
      <c r="AWI178" s="17"/>
      <c r="AWJ178" s="17"/>
      <c r="AWK178" s="17"/>
      <c r="AWL178" s="17"/>
      <c r="AWM178" s="17"/>
      <c r="AWN178" s="17"/>
      <c r="AWO178" s="17"/>
      <c r="AWP178" s="17"/>
      <c r="AWQ178" s="17"/>
      <c r="AWR178" s="17"/>
      <c r="AWS178" s="17"/>
      <c r="AWT178" s="17"/>
      <c r="AWU178" s="17"/>
      <c r="AWV178" s="17"/>
      <c r="AWW178" s="17"/>
      <c r="AWX178" s="17"/>
      <c r="AWY178" s="17"/>
      <c r="AWZ178" s="17"/>
      <c r="AXA178" s="17"/>
      <c r="AXB178" s="17"/>
      <c r="AXC178" s="17"/>
      <c r="AXD178" s="17"/>
      <c r="AXE178" s="17"/>
      <c r="AXF178" s="17"/>
      <c r="AXG178" s="17"/>
      <c r="AXH178" s="17"/>
      <c r="AXI178" s="17"/>
      <c r="AXJ178" s="17"/>
      <c r="AXK178" s="17"/>
      <c r="AXL178" s="17"/>
      <c r="AXM178" s="17"/>
      <c r="AXN178" s="17"/>
      <c r="AXO178" s="17"/>
      <c r="AXP178" s="17"/>
      <c r="AXQ178" s="17"/>
      <c r="AXR178" s="17"/>
      <c r="AXS178" s="17"/>
      <c r="AXT178" s="17"/>
      <c r="AXU178" s="17"/>
      <c r="AXV178" s="17"/>
      <c r="AXW178" s="17"/>
      <c r="AXX178" s="17"/>
      <c r="AXY178" s="17"/>
      <c r="AXZ178" s="17"/>
      <c r="AYA178" s="17"/>
      <c r="AYB178" s="17"/>
      <c r="AYC178" s="17"/>
      <c r="AYD178" s="17"/>
      <c r="AYE178" s="17"/>
      <c r="AYF178" s="17"/>
      <c r="AYG178" s="17"/>
      <c r="AYH178" s="17"/>
      <c r="AYI178" s="17"/>
      <c r="AYJ178" s="17"/>
      <c r="AYK178" s="17"/>
      <c r="AYL178" s="17"/>
      <c r="AYM178" s="17"/>
      <c r="AYN178" s="17"/>
      <c r="AYO178" s="17"/>
      <c r="AYP178" s="17"/>
      <c r="AYQ178" s="17"/>
      <c r="AYR178" s="17"/>
      <c r="AYS178" s="17"/>
      <c r="AYT178" s="17"/>
      <c r="AYU178" s="17"/>
      <c r="AYV178" s="17"/>
      <c r="AYW178" s="17"/>
      <c r="AYX178" s="17"/>
      <c r="AYY178" s="17"/>
      <c r="AYZ178" s="17"/>
      <c r="AZA178" s="17"/>
      <c r="AZB178" s="17"/>
      <c r="AZC178" s="17"/>
      <c r="AZD178" s="17"/>
      <c r="AZE178" s="17"/>
      <c r="AZF178" s="17"/>
      <c r="AZG178" s="17"/>
      <c r="AZH178" s="17"/>
      <c r="AZI178" s="17"/>
      <c r="AZJ178" s="17"/>
      <c r="AZK178" s="17"/>
      <c r="AZL178" s="17"/>
      <c r="AZM178" s="17"/>
      <c r="AZN178" s="17"/>
      <c r="AZO178" s="17"/>
      <c r="AZP178" s="17"/>
      <c r="AZQ178" s="17"/>
      <c r="AZR178" s="17"/>
      <c r="AZS178" s="17"/>
      <c r="AZT178" s="17"/>
      <c r="AZU178" s="17"/>
      <c r="AZV178" s="17"/>
      <c r="AZW178" s="17"/>
      <c r="AZX178" s="17"/>
      <c r="AZY178" s="17"/>
      <c r="AZZ178" s="17"/>
      <c r="BAA178" s="17"/>
      <c r="BAB178" s="17"/>
      <c r="BAC178" s="17"/>
      <c r="BAD178" s="17"/>
      <c r="BAE178" s="17"/>
      <c r="BAF178" s="17"/>
      <c r="BAG178" s="17"/>
      <c r="BAH178" s="17"/>
      <c r="BAI178" s="17"/>
      <c r="BAJ178" s="17"/>
      <c r="BAK178" s="17"/>
      <c r="BAL178" s="17"/>
      <c r="BAM178" s="17"/>
      <c r="BAN178" s="17"/>
      <c r="BAO178" s="17"/>
      <c r="BAP178" s="17"/>
      <c r="BAQ178" s="17"/>
      <c r="BAR178" s="17"/>
      <c r="BAS178" s="17"/>
      <c r="BAT178" s="17"/>
      <c r="BAU178" s="17"/>
      <c r="BAV178" s="17"/>
      <c r="BAW178" s="17"/>
      <c r="BAX178" s="17"/>
      <c r="BAY178" s="17"/>
      <c r="BAZ178" s="17"/>
      <c r="BBA178" s="17"/>
      <c r="BBB178" s="17"/>
      <c r="BBC178" s="17"/>
      <c r="BBD178" s="17"/>
      <c r="BBE178" s="17"/>
      <c r="BBF178" s="17"/>
      <c r="BBG178" s="17"/>
      <c r="BBH178" s="17"/>
      <c r="BBI178" s="17"/>
      <c r="BBJ178" s="17"/>
      <c r="BBK178" s="17"/>
      <c r="BBL178" s="17"/>
      <c r="BBM178" s="17"/>
      <c r="BBN178" s="17"/>
      <c r="BBO178" s="17"/>
      <c r="BBP178" s="17"/>
      <c r="BBQ178" s="17"/>
      <c r="BBR178" s="17"/>
      <c r="BBS178" s="17"/>
      <c r="BBT178" s="17"/>
      <c r="BBU178" s="17"/>
      <c r="BBV178" s="17"/>
      <c r="BBW178" s="17"/>
      <c r="BBX178" s="17"/>
      <c r="BBY178" s="17"/>
      <c r="BBZ178" s="17"/>
      <c r="BCA178" s="17"/>
      <c r="BCB178" s="17"/>
      <c r="BCC178" s="17"/>
      <c r="BCD178" s="17"/>
      <c r="BCE178" s="17"/>
      <c r="BCF178" s="17"/>
      <c r="BCG178" s="17"/>
      <c r="BCH178" s="17"/>
      <c r="BCI178" s="17"/>
      <c r="BCJ178" s="17"/>
      <c r="BCK178" s="17"/>
      <c r="BCL178" s="17"/>
      <c r="BCM178" s="17"/>
      <c r="BCN178" s="17"/>
      <c r="BCO178" s="17"/>
      <c r="BCP178" s="17"/>
      <c r="BCQ178" s="17"/>
      <c r="BCR178" s="17"/>
      <c r="BCS178" s="17"/>
      <c r="BCT178" s="17"/>
      <c r="BCU178" s="17"/>
      <c r="BCV178" s="17"/>
      <c r="BCW178" s="17"/>
      <c r="BCX178" s="17"/>
      <c r="BCY178" s="17"/>
      <c r="BCZ178" s="17"/>
      <c r="BDA178" s="17"/>
      <c r="BDB178" s="17"/>
      <c r="BDC178" s="17"/>
      <c r="BDD178" s="17"/>
      <c r="BDE178" s="17"/>
      <c r="BDF178" s="17"/>
      <c r="BDG178" s="17"/>
      <c r="BDH178" s="17"/>
      <c r="BDI178" s="17"/>
      <c r="BDJ178" s="17"/>
      <c r="BDK178" s="17"/>
      <c r="BDL178" s="17"/>
      <c r="BDM178" s="17"/>
      <c r="BDN178" s="17"/>
      <c r="BDO178" s="17"/>
      <c r="BDP178" s="17"/>
      <c r="BDQ178" s="17"/>
      <c r="BDR178" s="17"/>
      <c r="BDS178" s="17"/>
      <c r="BDT178" s="17"/>
      <c r="BDU178" s="17"/>
      <c r="BDV178" s="17"/>
      <c r="BDW178" s="17"/>
      <c r="BDX178" s="17"/>
      <c r="BDY178" s="17"/>
      <c r="BDZ178" s="17"/>
      <c r="BEA178" s="17"/>
      <c r="BEB178" s="17"/>
      <c r="BEC178" s="17"/>
      <c r="BED178" s="17"/>
      <c r="BEE178" s="17"/>
      <c r="BEF178" s="17"/>
      <c r="BEG178" s="17"/>
      <c r="BEH178" s="17"/>
      <c r="BEI178" s="17"/>
      <c r="BEJ178" s="17"/>
      <c r="BEK178" s="17"/>
      <c r="BEL178" s="17"/>
      <c r="BEM178" s="17"/>
      <c r="BEN178" s="17"/>
      <c r="BEO178" s="17"/>
      <c r="BEP178" s="17"/>
      <c r="BEQ178" s="17"/>
      <c r="BER178" s="17"/>
      <c r="BES178" s="17"/>
      <c r="BET178" s="17"/>
      <c r="BEU178" s="17"/>
      <c r="BEV178" s="17"/>
      <c r="BEW178" s="17"/>
      <c r="BEX178" s="17"/>
      <c r="BEY178" s="17"/>
      <c r="BEZ178" s="17"/>
      <c r="BFA178" s="17"/>
      <c r="BFB178" s="17"/>
      <c r="BFC178" s="17"/>
      <c r="BFD178" s="17"/>
      <c r="BFE178" s="17"/>
      <c r="BFF178" s="17"/>
      <c r="BFG178" s="17"/>
      <c r="BFH178" s="17"/>
      <c r="BFI178" s="17"/>
      <c r="BFJ178" s="17"/>
      <c r="BFK178" s="17"/>
      <c r="BFL178" s="17"/>
      <c r="BFM178" s="17"/>
      <c r="BFN178" s="17"/>
      <c r="BFO178" s="17"/>
      <c r="BFP178" s="17"/>
      <c r="BFQ178" s="17"/>
      <c r="BFR178" s="17"/>
      <c r="BFS178" s="17"/>
      <c r="BFT178" s="17"/>
      <c r="BFU178" s="17"/>
      <c r="BFV178" s="17"/>
      <c r="BFW178" s="17"/>
      <c r="BFX178" s="17"/>
      <c r="BFY178" s="17"/>
      <c r="BFZ178" s="17"/>
      <c r="BGA178" s="17"/>
      <c r="BGB178" s="17"/>
      <c r="BGC178" s="17"/>
      <c r="BGD178" s="17"/>
      <c r="BGE178" s="17"/>
      <c r="BGF178" s="17"/>
      <c r="BGG178" s="17"/>
      <c r="BGH178" s="17"/>
      <c r="BGI178" s="17"/>
      <c r="BGJ178" s="17"/>
      <c r="BGK178" s="17"/>
      <c r="BGL178" s="17"/>
      <c r="BGM178" s="17"/>
      <c r="BGN178" s="17"/>
      <c r="BGO178" s="17"/>
      <c r="BGP178" s="17"/>
      <c r="BGQ178" s="17"/>
      <c r="BGR178" s="17"/>
      <c r="BGS178" s="17"/>
      <c r="BGT178" s="17"/>
      <c r="BGU178" s="17"/>
      <c r="BGV178" s="17"/>
      <c r="BGW178" s="17"/>
      <c r="BGX178" s="17"/>
      <c r="BGY178" s="17"/>
      <c r="BGZ178" s="17"/>
      <c r="BHA178" s="17"/>
      <c r="BHB178" s="17"/>
      <c r="BHC178" s="17"/>
      <c r="BHD178" s="17"/>
      <c r="BHE178" s="17"/>
      <c r="BHF178" s="17"/>
      <c r="BHG178" s="17"/>
      <c r="BHH178" s="17"/>
      <c r="BHI178" s="17"/>
      <c r="BHJ178" s="17"/>
      <c r="BHK178" s="17"/>
      <c r="BHL178" s="17"/>
      <c r="BHM178" s="17"/>
      <c r="BHN178" s="17"/>
      <c r="BHO178" s="17"/>
      <c r="BHP178" s="17"/>
      <c r="BHQ178" s="17"/>
      <c r="BHR178" s="17"/>
      <c r="BHS178" s="17"/>
      <c r="BHT178" s="17"/>
      <c r="BHU178" s="17"/>
      <c r="BHV178" s="17"/>
      <c r="BHW178" s="17"/>
      <c r="BHX178" s="17"/>
      <c r="BHY178" s="17"/>
      <c r="BHZ178" s="17"/>
      <c r="BIA178" s="17"/>
      <c r="BIB178" s="17"/>
      <c r="BIC178" s="17"/>
      <c r="BID178" s="17"/>
      <c r="BIE178" s="17"/>
      <c r="BIF178" s="17"/>
      <c r="BIG178" s="17"/>
      <c r="BIH178" s="17"/>
      <c r="BII178" s="17"/>
      <c r="BIJ178" s="17"/>
      <c r="BIK178" s="17"/>
      <c r="BIL178" s="17"/>
      <c r="BIM178" s="17"/>
      <c r="BIN178" s="17"/>
      <c r="BIO178" s="17"/>
      <c r="BIP178" s="17"/>
      <c r="BIQ178" s="17"/>
      <c r="BIR178" s="17"/>
      <c r="BIS178" s="17"/>
      <c r="BIT178" s="17"/>
      <c r="BIU178" s="17"/>
      <c r="BIV178" s="17"/>
      <c r="BIW178" s="17"/>
      <c r="BIX178" s="17"/>
      <c r="BIY178" s="17"/>
      <c r="BIZ178" s="17"/>
      <c r="BJA178" s="17"/>
      <c r="BJB178" s="17"/>
      <c r="BJC178" s="17"/>
      <c r="BJD178" s="17"/>
      <c r="BJE178" s="17"/>
      <c r="BJF178" s="17"/>
      <c r="BJG178" s="17"/>
      <c r="BJH178" s="17"/>
      <c r="BJI178" s="17"/>
      <c r="BJJ178" s="17"/>
      <c r="BJK178" s="17"/>
      <c r="BJL178" s="17"/>
      <c r="BJM178" s="17"/>
      <c r="BJN178" s="17"/>
      <c r="BJO178" s="17"/>
      <c r="BJP178" s="17"/>
      <c r="BJQ178" s="17"/>
      <c r="BJR178" s="17"/>
      <c r="BJS178" s="17"/>
      <c r="BJT178" s="17"/>
      <c r="BJU178" s="17"/>
      <c r="BJV178" s="17"/>
      <c r="BJW178" s="17"/>
      <c r="BJX178" s="17"/>
      <c r="BJY178" s="17"/>
      <c r="BJZ178" s="17"/>
      <c r="BKA178" s="17"/>
      <c r="BKB178" s="17"/>
      <c r="BKC178" s="17"/>
      <c r="BKD178" s="17"/>
      <c r="BKE178" s="17"/>
      <c r="BKF178" s="17"/>
      <c r="BKG178" s="17"/>
      <c r="BKH178" s="17"/>
      <c r="BKI178" s="17"/>
      <c r="BKJ178" s="17"/>
      <c r="BKK178" s="17"/>
      <c r="BKL178" s="17"/>
      <c r="BKM178" s="17"/>
      <c r="BKN178" s="17"/>
      <c r="BKO178" s="17"/>
      <c r="BKP178" s="17"/>
      <c r="BKQ178" s="17"/>
      <c r="BKR178" s="17"/>
      <c r="BKS178" s="17"/>
      <c r="BKT178" s="17"/>
      <c r="BKU178" s="17"/>
      <c r="BKV178" s="17"/>
      <c r="BKW178" s="17"/>
      <c r="BKX178" s="17"/>
      <c r="BKY178" s="17"/>
      <c r="BKZ178" s="17"/>
      <c r="BLA178" s="17"/>
      <c r="BLB178" s="17"/>
      <c r="BLC178" s="17"/>
      <c r="BLD178" s="17"/>
      <c r="BLE178" s="17"/>
      <c r="BLF178" s="17"/>
      <c r="BLG178" s="17"/>
      <c r="BLH178" s="17"/>
      <c r="BLI178" s="17"/>
      <c r="BLJ178" s="17"/>
      <c r="BLK178" s="17"/>
      <c r="BLL178" s="17"/>
      <c r="BLM178" s="17"/>
      <c r="BLN178" s="17"/>
      <c r="BLO178" s="17"/>
      <c r="BLP178" s="17"/>
      <c r="BLQ178" s="17"/>
      <c r="BLR178" s="17"/>
      <c r="BLS178" s="17"/>
      <c r="BLT178" s="17"/>
      <c r="BLU178" s="17"/>
      <c r="BLV178" s="17"/>
      <c r="BLW178" s="17"/>
      <c r="BLX178" s="17"/>
      <c r="BLY178" s="17"/>
      <c r="BLZ178" s="17"/>
      <c r="BMA178" s="17"/>
      <c r="BMB178" s="17"/>
      <c r="BMC178" s="17"/>
      <c r="BMD178" s="17"/>
      <c r="BME178" s="17"/>
      <c r="BMF178" s="17"/>
      <c r="BMG178" s="17"/>
      <c r="BMH178" s="17"/>
      <c r="BMI178" s="17"/>
      <c r="BMJ178" s="17"/>
      <c r="BMK178" s="17"/>
      <c r="BML178" s="17"/>
      <c r="BMM178" s="17"/>
      <c r="BMN178" s="17"/>
      <c r="BMO178" s="17"/>
      <c r="BMP178" s="17"/>
      <c r="BMQ178" s="17"/>
      <c r="BMR178" s="17"/>
      <c r="BMS178" s="17"/>
      <c r="BMT178" s="17"/>
      <c r="BMU178" s="17"/>
      <c r="BMV178" s="17"/>
      <c r="BMW178" s="17"/>
      <c r="BMX178" s="17"/>
      <c r="BMY178" s="17"/>
      <c r="BMZ178" s="17"/>
      <c r="BNA178" s="17"/>
      <c r="BNB178" s="17"/>
      <c r="BNC178" s="17"/>
      <c r="BND178" s="17"/>
      <c r="BNE178" s="17"/>
      <c r="BNF178" s="17"/>
      <c r="BNG178" s="17"/>
      <c r="BNH178" s="17"/>
      <c r="BNI178" s="17"/>
      <c r="BNJ178" s="17"/>
      <c r="BNK178" s="17"/>
      <c r="BNL178" s="17"/>
      <c r="BNM178" s="17"/>
      <c r="BNN178" s="17"/>
      <c r="BNO178" s="17"/>
      <c r="BNP178" s="17"/>
      <c r="BNQ178" s="17"/>
      <c r="BNR178" s="17"/>
      <c r="BNS178" s="17"/>
      <c r="BNT178" s="17"/>
      <c r="BNU178" s="17"/>
      <c r="BNV178" s="17"/>
      <c r="BNW178" s="17"/>
      <c r="BNX178" s="17"/>
      <c r="BNY178" s="17"/>
      <c r="BNZ178" s="17"/>
      <c r="BOA178" s="17"/>
      <c r="BOB178" s="17"/>
      <c r="BOC178" s="17"/>
      <c r="BOD178" s="17"/>
      <c r="BOE178" s="17"/>
      <c r="BOF178" s="17"/>
      <c r="BOG178" s="17"/>
      <c r="BOH178" s="17"/>
      <c r="BOI178" s="17"/>
      <c r="BOJ178" s="17"/>
      <c r="BOK178" s="17"/>
      <c r="BOL178" s="17"/>
      <c r="BOM178" s="17"/>
      <c r="BON178" s="17"/>
      <c r="BOO178" s="17"/>
      <c r="BOP178" s="17"/>
      <c r="BOQ178" s="17"/>
      <c r="BOR178" s="17"/>
      <c r="BOS178" s="17"/>
      <c r="BOT178" s="17"/>
      <c r="BOU178" s="17"/>
      <c r="BOV178" s="17"/>
      <c r="BOW178" s="17"/>
      <c r="BOX178" s="17"/>
      <c r="BOY178" s="17"/>
      <c r="BOZ178" s="17"/>
      <c r="BPA178" s="17"/>
      <c r="BPB178" s="17"/>
      <c r="BPC178" s="17"/>
      <c r="BPD178" s="17"/>
      <c r="BPE178" s="17"/>
      <c r="BPF178" s="17"/>
      <c r="BPG178" s="17"/>
      <c r="BPH178" s="17"/>
      <c r="BPI178" s="17"/>
      <c r="BPJ178" s="17"/>
      <c r="BPK178" s="17"/>
      <c r="BPL178" s="17"/>
      <c r="BPM178" s="17"/>
      <c r="BPN178" s="17"/>
      <c r="BPO178" s="17"/>
      <c r="BPP178" s="17"/>
      <c r="BPQ178" s="17"/>
      <c r="BPR178" s="17"/>
      <c r="BPS178" s="17"/>
      <c r="BPT178" s="17"/>
      <c r="BPU178" s="17"/>
      <c r="BPV178" s="17"/>
      <c r="BPW178" s="17"/>
      <c r="BPX178" s="17"/>
      <c r="BPY178" s="17"/>
      <c r="BPZ178" s="17"/>
      <c r="BQA178" s="17"/>
      <c r="BQB178" s="17"/>
      <c r="BQC178" s="17"/>
      <c r="BQD178" s="17"/>
      <c r="BQE178" s="17"/>
      <c r="BQF178" s="17"/>
      <c r="BQG178" s="17"/>
      <c r="BQH178" s="17"/>
      <c r="BQI178" s="17"/>
      <c r="BQJ178" s="17"/>
      <c r="BQK178" s="17"/>
      <c r="BQL178" s="17"/>
      <c r="BQM178" s="17"/>
      <c r="BQN178" s="17"/>
      <c r="BQO178" s="17"/>
      <c r="BQP178" s="17"/>
      <c r="BQQ178" s="17"/>
      <c r="BQR178" s="17"/>
      <c r="BQS178" s="17"/>
      <c r="BQT178" s="17"/>
      <c r="BQU178" s="17"/>
      <c r="BQV178" s="17"/>
      <c r="BQW178" s="17"/>
      <c r="BQX178" s="17"/>
      <c r="BQY178" s="17"/>
      <c r="BQZ178" s="17"/>
      <c r="BRA178" s="17"/>
      <c r="BRB178" s="17"/>
      <c r="BRC178" s="17"/>
      <c r="BRD178" s="17"/>
      <c r="BRE178" s="17"/>
      <c r="BRF178" s="17"/>
      <c r="BRG178" s="17"/>
      <c r="BRH178" s="17"/>
      <c r="BRI178" s="17"/>
      <c r="BRJ178" s="17"/>
      <c r="BRK178" s="17"/>
      <c r="BRL178" s="17"/>
      <c r="BRM178" s="17"/>
      <c r="BRN178" s="17"/>
      <c r="BRO178" s="17"/>
      <c r="BRP178" s="17"/>
      <c r="BRQ178" s="17"/>
      <c r="BRR178" s="17"/>
      <c r="BRS178" s="17"/>
      <c r="BRT178" s="17"/>
      <c r="BRU178" s="17"/>
      <c r="BRV178" s="17"/>
      <c r="BRW178" s="17"/>
      <c r="BRX178" s="17"/>
      <c r="BRY178" s="17"/>
      <c r="BRZ178" s="17"/>
      <c r="BSA178" s="17"/>
      <c r="BSB178" s="17"/>
      <c r="BSC178" s="17"/>
      <c r="BSD178" s="17"/>
      <c r="BSE178" s="17"/>
      <c r="BSF178" s="17"/>
      <c r="BSG178" s="17"/>
      <c r="BSH178" s="17"/>
      <c r="BSI178" s="17"/>
      <c r="BSJ178" s="17"/>
      <c r="BSK178" s="17"/>
      <c r="BSL178" s="17"/>
      <c r="BSM178" s="17"/>
      <c r="BSN178" s="17"/>
      <c r="BSO178" s="17"/>
      <c r="BSP178" s="17"/>
      <c r="BSQ178" s="17"/>
      <c r="BSR178" s="17"/>
      <c r="BSS178" s="17"/>
      <c r="BST178" s="17"/>
      <c r="BSU178" s="17"/>
      <c r="BSV178" s="17"/>
      <c r="BSW178" s="17"/>
      <c r="BSX178" s="17"/>
      <c r="BSY178" s="17"/>
      <c r="BSZ178" s="17"/>
      <c r="BTA178" s="17"/>
      <c r="BTB178" s="17"/>
      <c r="BTC178" s="17"/>
      <c r="BTD178" s="17"/>
      <c r="BTE178" s="17"/>
      <c r="BTF178" s="17"/>
      <c r="BTG178" s="17"/>
      <c r="BTH178" s="17"/>
      <c r="BTI178" s="17"/>
      <c r="BTJ178" s="17"/>
      <c r="BTK178" s="17"/>
      <c r="BTL178" s="17"/>
      <c r="BTM178" s="17"/>
      <c r="BTN178" s="17"/>
      <c r="BTO178" s="17"/>
      <c r="BTP178" s="17"/>
      <c r="BTQ178" s="17"/>
      <c r="BTR178" s="17"/>
      <c r="BTS178" s="17"/>
      <c r="BTT178" s="17"/>
      <c r="BTU178" s="17"/>
      <c r="BTV178" s="17"/>
      <c r="BTW178" s="17"/>
      <c r="BTX178" s="17"/>
      <c r="BTY178" s="17"/>
      <c r="BTZ178" s="17"/>
      <c r="BUA178" s="17"/>
      <c r="BUB178" s="17"/>
      <c r="BUC178" s="17"/>
      <c r="BUD178" s="17"/>
      <c r="BUE178" s="17"/>
      <c r="BUF178" s="17"/>
      <c r="BUG178" s="17"/>
      <c r="BUH178" s="17"/>
      <c r="BUI178" s="17"/>
      <c r="BUJ178" s="17"/>
      <c r="BUK178" s="17"/>
      <c r="BUL178" s="17"/>
      <c r="BUM178" s="17"/>
      <c r="BUN178" s="17"/>
      <c r="BUO178" s="17"/>
      <c r="BUP178" s="17"/>
      <c r="BUQ178" s="17"/>
      <c r="BUR178" s="17"/>
      <c r="BUS178" s="17"/>
      <c r="BUT178" s="17"/>
      <c r="BUU178" s="17"/>
      <c r="BUV178" s="17"/>
      <c r="BUW178" s="17"/>
      <c r="BUX178" s="17"/>
      <c r="BUY178" s="17"/>
      <c r="BUZ178" s="17"/>
      <c r="BVA178" s="17"/>
      <c r="BVB178" s="17"/>
      <c r="BVC178" s="17"/>
      <c r="BVD178" s="17"/>
      <c r="BVE178" s="17"/>
      <c r="BVF178" s="17"/>
      <c r="BVG178" s="17"/>
      <c r="BVH178" s="17"/>
      <c r="BVI178" s="17"/>
      <c r="BVJ178" s="17"/>
      <c r="BVK178" s="17"/>
      <c r="BVL178" s="17"/>
      <c r="BVM178" s="17"/>
      <c r="BVN178" s="17"/>
      <c r="BVO178" s="17"/>
      <c r="BVP178" s="17"/>
      <c r="BVQ178" s="17"/>
      <c r="BVR178" s="17"/>
      <c r="BVS178" s="17"/>
      <c r="BVT178" s="17"/>
      <c r="BVU178" s="17"/>
      <c r="BVV178" s="17"/>
      <c r="BVW178" s="17"/>
      <c r="BVX178" s="17"/>
      <c r="BVY178" s="17"/>
      <c r="BVZ178" s="17"/>
      <c r="BWA178" s="17"/>
      <c r="BWB178" s="17"/>
      <c r="BWC178" s="17"/>
      <c r="BWD178" s="17"/>
      <c r="BWE178" s="17"/>
      <c r="BWF178" s="17"/>
      <c r="BWG178" s="17"/>
      <c r="BWH178" s="17"/>
      <c r="BWI178" s="17"/>
      <c r="BWJ178" s="17"/>
      <c r="BWK178" s="17"/>
      <c r="BWL178" s="17"/>
      <c r="BWM178" s="17"/>
      <c r="BWN178" s="17"/>
      <c r="BWO178" s="17"/>
      <c r="BWP178" s="17"/>
      <c r="BWQ178" s="17"/>
      <c r="BWR178" s="17"/>
      <c r="BWS178" s="17"/>
      <c r="BWT178" s="17"/>
      <c r="BWU178" s="17"/>
      <c r="BWV178" s="17"/>
      <c r="BWW178" s="17"/>
      <c r="BWX178" s="17"/>
      <c r="BWY178" s="17"/>
      <c r="BWZ178" s="17"/>
      <c r="BXA178" s="17"/>
      <c r="BXB178" s="17"/>
      <c r="BXC178" s="17"/>
      <c r="BXD178" s="17"/>
      <c r="BXE178" s="17"/>
      <c r="BXF178" s="17"/>
      <c r="BXG178" s="17"/>
      <c r="BXH178" s="17"/>
      <c r="BXI178" s="17"/>
      <c r="BXJ178" s="17"/>
      <c r="BXK178" s="17"/>
      <c r="BXL178" s="17"/>
      <c r="BXM178" s="17"/>
      <c r="BXN178" s="17"/>
      <c r="BXO178" s="17"/>
      <c r="BXP178" s="17"/>
      <c r="BXQ178" s="17"/>
      <c r="BXR178" s="17"/>
      <c r="BXS178" s="17"/>
      <c r="BXT178" s="17"/>
      <c r="BXU178" s="17"/>
      <c r="BXV178" s="17"/>
      <c r="BXW178" s="17"/>
      <c r="BXX178" s="17"/>
      <c r="BXY178" s="17"/>
      <c r="BXZ178" s="17"/>
      <c r="BYA178" s="17"/>
      <c r="BYB178" s="17"/>
      <c r="BYC178" s="17"/>
      <c r="BYD178" s="17"/>
      <c r="BYE178" s="17"/>
      <c r="BYF178" s="17"/>
      <c r="BYG178" s="17"/>
      <c r="BYH178" s="17"/>
      <c r="BYI178" s="17"/>
      <c r="BYJ178" s="17"/>
      <c r="BYK178" s="17"/>
      <c r="BYL178" s="17"/>
      <c r="BYM178" s="17"/>
      <c r="BYN178" s="17"/>
      <c r="BYO178" s="17"/>
      <c r="BYP178" s="17"/>
      <c r="BYQ178" s="17"/>
      <c r="BYR178" s="17"/>
      <c r="BYS178" s="17"/>
      <c r="BYT178" s="17"/>
      <c r="BYU178" s="17"/>
      <c r="BYV178" s="17"/>
      <c r="BYW178" s="17"/>
      <c r="BYX178" s="17"/>
      <c r="BYY178" s="17"/>
      <c r="BYZ178" s="17"/>
      <c r="BZA178" s="17"/>
      <c r="BZB178" s="17"/>
      <c r="BZC178" s="17"/>
      <c r="BZD178" s="17"/>
      <c r="BZE178" s="17"/>
      <c r="BZF178" s="17"/>
      <c r="BZG178" s="17"/>
      <c r="BZH178" s="17"/>
      <c r="BZI178" s="17"/>
      <c r="BZJ178" s="17"/>
      <c r="BZK178" s="17"/>
      <c r="BZL178" s="17"/>
      <c r="BZM178" s="17"/>
      <c r="BZN178" s="17"/>
      <c r="BZO178" s="17"/>
      <c r="BZP178" s="17"/>
      <c r="BZQ178" s="17"/>
      <c r="BZR178" s="17"/>
      <c r="BZS178" s="17"/>
      <c r="BZT178" s="17"/>
      <c r="BZU178" s="17"/>
      <c r="BZV178" s="17"/>
      <c r="BZW178" s="17"/>
      <c r="BZX178" s="17"/>
      <c r="BZY178" s="17"/>
      <c r="BZZ178" s="17"/>
      <c r="CAA178" s="17"/>
      <c r="CAB178" s="17"/>
      <c r="CAC178" s="17"/>
      <c r="CAD178" s="17"/>
      <c r="CAE178" s="17"/>
      <c r="CAF178" s="17"/>
      <c r="CAG178" s="17"/>
      <c r="CAH178" s="17"/>
      <c r="CAI178" s="17"/>
      <c r="CAJ178" s="17"/>
      <c r="CAK178" s="17"/>
      <c r="CAL178" s="17"/>
      <c r="CAM178" s="17"/>
      <c r="CAN178" s="17"/>
      <c r="CAO178" s="17"/>
      <c r="CAP178" s="17"/>
      <c r="CAQ178" s="17"/>
      <c r="CAR178" s="17"/>
      <c r="CAS178" s="17"/>
      <c r="CAT178" s="17"/>
      <c r="CAU178" s="17"/>
      <c r="CAV178" s="17"/>
      <c r="CAW178" s="17"/>
      <c r="CAX178" s="17"/>
      <c r="CAY178" s="17"/>
      <c r="CAZ178" s="17"/>
      <c r="CBA178" s="17"/>
      <c r="CBB178" s="17"/>
      <c r="CBC178" s="17"/>
      <c r="CBD178" s="17"/>
      <c r="CBE178" s="17"/>
      <c r="CBF178" s="17"/>
      <c r="CBG178" s="17"/>
      <c r="CBH178" s="17"/>
      <c r="CBI178" s="17"/>
      <c r="CBJ178" s="17"/>
      <c r="CBK178" s="17"/>
      <c r="CBL178" s="17"/>
      <c r="CBM178" s="17"/>
      <c r="CBN178" s="17"/>
      <c r="CBO178" s="17"/>
      <c r="CBP178" s="17"/>
      <c r="CBQ178" s="17"/>
      <c r="CBR178" s="17"/>
      <c r="CBS178" s="17"/>
      <c r="CBT178" s="17"/>
      <c r="CBU178" s="17"/>
      <c r="CBV178" s="17"/>
      <c r="CBW178" s="17"/>
      <c r="CBX178" s="17"/>
      <c r="CBY178" s="17"/>
      <c r="CBZ178" s="17"/>
      <c r="CCA178" s="17"/>
      <c r="CCB178" s="17"/>
      <c r="CCC178" s="17"/>
      <c r="CCD178" s="17"/>
      <c r="CCE178" s="17"/>
      <c r="CCF178" s="17"/>
      <c r="CCG178" s="17"/>
      <c r="CCH178" s="17"/>
      <c r="CCI178" s="17"/>
      <c r="CCJ178" s="17"/>
      <c r="CCK178" s="17"/>
      <c r="CCL178" s="17"/>
      <c r="CCM178" s="17"/>
      <c r="CCN178" s="17"/>
      <c r="CCO178" s="17"/>
      <c r="CCP178" s="17"/>
      <c r="CCQ178" s="17"/>
      <c r="CCR178" s="17"/>
      <c r="CCS178" s="17"/>
      <c r="CCT178" s="17"/>
      <c r="CCU178" s="17"/>
      <c r="CCV178" s="17"/>
      <c r="CCW178" s="17"/>
      <c r="CCX178" s="17"/>
      <c r="CCY178" s="17"/>
      <c r="CCZ178" s="17"/>
      <c r="CDA178" s="17"/>
      <c r="CDB178" s="17"/>
      <c r="CDC178" s="17"/>
      <c r="CDD178" s="17"/>
      <c r="CDE178" s="17"/>
      <c r="CDF178" s="17"/>
      <c r="CDG178" s="17"/>
      <c r="CDH178" s="17"/>
      <c r="CDI178" s="17"/>
      <c r="CDJ178" s="17"/>
      <c r="CDK178" s="17"/>
      <c r="CDL178" s="17"/>
      <c r="CDM178" s="17"/>
      <c r="CDN178" s="17"/>
      <c r="CDO178" s="17"/>
      <c r="CDP178" s="17"/>
      <c r="CDQ178" s="17"/>
      <c r="CDR178" s="17"/>
      <c r="CDS178" s="17"/>
      <c r="CDT178" s="17"/>
      <c r="CDU178" s="17"/>
    </row>
    <row r="179">
      <c r="A179" s="14" t="s">
        <v>2599</v>
      </c>
      <c r="B179" s="14" t="s">
        <v>4151</v>
      </c>
      <c r="C179" s="14" t="s">
        <v>2601</v>
      </c>
      <c r="D179" s="14" t="s">
        <v>2602</v>
      </c>
      <c r="E179" s="14" t="s">
        <v>4152</v>
      </c>
      <c r="F179" s="14" t="s">
        <v>2835</v>
      </c>
      <c r="I179" s="14" t="s">
        <v>4153</v>
      </c>
      <c r="J179" s="14" t="s">
        <v>2618</v>
      </c>
      <c r="K179" s="14" t="s">
        <v>2619</v>
      </c>
      <c r="L179" s="14" t="s">
        <v>2639</v>
      </c>
      <c r="M179" s="17"/>
      <c r="N179" s="14" t="s">
        <v>2690</v>
      </c>
      <c r="O179" s="14" t="s">
        <v>2690</v>
      </c>
      <c r="P179" s="14" t="s">
        <v>2690</v>
      </c>
      <c r="Q179" s="16">
        <v>11.0</v>
      </c>
      <c r="R179" s="16">
        <v>4091391.0</v>
      </c>
      <c r="S179" s="16">
        <v>4091391.0</v>
      </c>
      <c r="T179" s="14" t="s">
        <v>2631</v>
      </c>
      <c r="U179" s="14" t="s">
        <v>2621</v>
      </c>
      <c r="V179" s="14" t="s">
        <v>4154</v>
      </c>
      <c r="W179" s="14" t="s">
        <v>4155</v>
      </c>
      <c r="X179" s="16">
        <v>0.12</v>
      </c>
      <c r="Y179" s="17"/>
      <c r="Z179" s="16">
        <v>10.0</v>
      </c>
      <c r="AA179" s="16">
        <v>76.0</v>
      </c>
      <c r="AB179" s="17"/>
      <c r="AC179" s="16">
        <v>89.0</v>
      </c>
      <c r="AD179" s="16">
        <v>153.0</v>
      </c>
      <c r="AE179" s="22">
        <v>45455.0</v>
      </c>
      <c r="AF179" s="17"/>
      <c r="AG179" s="17"/>
      <c r="AH179" s="17"/>
      <c r="AI179" s="17"/>
      <c r="AJ179" s="17"/>
      <c r="AK179" s="17"/>
      <c r="AL179" s="16">
        <v>68.0</v>
      </c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4" t="s">
        <v>2604</v>
      </c>
      <c r="BB179" s="17"/>
      <c r="BC179" s="17"/>
      <c r="BD179" s="17"/>
      <c r="BE179" s="17"/>
      <c r="BF179" s="14" t="s">
        <v>2574</v>
      </c>
      <c r="BG179" s="16">
        <v>1.0</v>
      </c>
      <c r="BH179" s="14" t="s">
        <v>2564</v>
      </c>
      <c r="BI179" s="14" t="s">
        <v>2594</v>
      </c>
      <c r="BJ179" s="14" t="s">
        <v>2566</v>
      </c>
      <c r="BK179" s="17"/>
      <c r="BL179" s="17"/>
      <c r="BM179" s="16">
        <v>5.1</v>
      </c>
      <c r="BN179" s="17"/>
      <c r="BO179" s="17"/>
      <c r="BP179" s="17"/>
      <c r="BQ179" s="17"/>
      <c r="BR179" s="17"/>
      <c r="BS179" s="16">
        <v>0.1001</v>
      </c>
      <c r="BT179" s="16">
        <v>86.760693</v>
      </c>
      <c r="BU179" s="14" t="s">
        <v>2680</v>
      </c>
      <c r="BV179" s="14" t="s">
        <v>2701</v>
      </c>
      <c r="BW179" s="14" t="s">
        <v>2569</v>
      </c>
      <c r="BX179" s="16">
        <v>14.0</v>
      </c>
      <c r="BY179" s="14" t="s">
        <v>2604</v>
      </c>
      <c r="BZ179" s="17"/>
      <c r="CA179" s="16">
        <v>-24948.0</v>
      </c>
      <c r="CB179" s="16">
        <v>0.0</v>
      </c>
      <c r="CC179" s="17"/>
      <c r="CD179" s="17"/>
      <c r="CE179" s="16">
        <v>86.760693</v>
      </c>
      <c r="CF179" s="17"/>
      <c r="CG179" s="17"/>
      <c r="CH179" s="19">
        <v>41010.0</v>
      </c>
      <c r="CI179" s="14" t="s">
        <v>2573</v>
      </c>
      <c r="CJ179" s="17"/>
      <c r="CK179" s="14" t="s">
        <v>2574</v>
      </c>
      <c r="CL179" s="14" t="s">
        <v>2748</v>
      </c>
      <c r="CM179" s="20">
        <v>2253973.0</v>
      </c>
      <c r="CN179" s="14" t="s">
        <v>2748</v>
      </c>
      <c r="CO179" s="14" t="s">
        <v>2563</v>
      </c>
      <c r="CP179" s="14" t="s">
        <v>2563</v>
      </c>
      <c r="CQ179" s="16">
        <v>0.3431</v>
      </c>
      <c r="CR179" s="16">
        <v>0.0</v>
      </c>
      <c r="CS179" s="17"/>
      <c r="CT179" s="14" t="s">
        <v>4156</v>
      </c>
      <c r="CU179" s="14" t="s">
        <v>2577</v>
      </c>
      <c r="CV179" s="14" t="s">
        <v>2706</v>
      </c>
      <c r="CW179" s="14" t="s">
        <v>2609</v>
      </c>
      <c r="CX179" s="17"/>
      <c r="CY179" s="16">
        <v>86.760693</v>
      </c>
      <c r="CZ179" s="14" t="s">
        <v>2581</v>
      </c>
      <c r="DB179" s="14" t="s">
        <v>2574</v>
      </c>
      <c r="DC179" s="17"/>
      <c r="DD179" s="14" t="s">
        <v>2604</v>
      </c>
      <c r="DE179" s="14" t="s">
        <v>2574</v>
      </c>
      <c r="DF179" s="14" t="s">
        <v>2563</v>
      </c>
      <c r="DG179" s="14" t="s">
        <v>4157</v>
      </c>
      <c r="DH179" s="16">
        <v>77.0</v>
      </c>
      <c r="DI179" s="14" t="s">
        <v>2610</v>
      </c>
      <c r="DJ179" s="14" t="s">
        <v>2611</v>
      </c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  <c r="KL179" s="17"/>
      <c r="KM179" s="17"/>
      <c r="KN179" s="17"/>
      <c r="KO179" s="17"/>
      <c r="KP179" s="17"/>
      <c r="KQ179" s="17"/>
      <c r="KR179" s="17"/>
      <c r="KS179" s="17"/>
      <c r="KT179" s="17"/>
      <c r="KU179" s="17"/>
      <c r="KV179" s="17"/>
      <c r="KW179" s="17"/>
      <c r="KX179" s="17"/>
      <c r="KY179" s="17"/>
      <c r="KZ179" s="17"/>
      <c r="LA179" s="17"/>
      <c r="LB179" s="17"/>
      <c r="LC179" s="17"/>
      <c r="LD179" s="17"/>
      <c r="LE179" s="17"/>
      <c r="LF179" s="17"/>
      <c r="LG179" s="17"/>
      <c r="LH179" s="17"/>
      <c r="LI179" s="17"/>
      <c r="LJ179" s="17"/>
      <c r="LK179" s="17"/>
      <c r="LL179" s="17"/>
      <c r="LM179" s="17"/>
      <c r="LN179" s="17"/>
      <c r="LO179" s="17"/>
      <c r="LP179" s="17"/>
      <c r="LQ179" s="17"/>
      <c r="LR179" s="17"/>
      <c r="LS179" s="17"/>
      <c r="LT179" s="17"/>
      <c r="LU179" s="17"/>
      <c r="LV179" s="17"/>
      <c r="LW179" s="17"/>
      <c r="LX179" s="17"/>
      <c r="LY179" s="17"/>
      <c r="LZ179" s="17"/>
      <c r="MA179" s="17"/>
      <c r="MB179" s="17"/>
      <c r="MC179" s="17"/>
      <c r="MD179" s="17"/>
      <c r="ME179" s="17"/>
      <c r="MF179" s="17"/>
      <c r="MG179" s="17"/>
      <c r="MH179" s="17"/>
      <c r="MI179" s="17"/>
      <c r="MJ179" s="17"/>
      <c r="MK179" s="17"/>
      <c r="ML179" s="17"/>
      <c r="MM179" s="17"/>
      <c r="MN179" s="17"/>
      <c r="MO179" s="17"/>
      <c r="MP179" s="17"/>
      <c r="MQ179" s="17"/>
      <c r="MR179" s="17"/>
      <c r="MS179" s="17"/>
      <c r="MT179" s="17"/>
      <c r="MU179" s="17"/>
      <c r="MV179" s="17"/>
      <c r="MW179" s="17"/>
      <c r="MX179" s="17"/>
      <c r="MY179" s="17"/>
      <c r="MZ179" s="17"/>
      <c r="NA179" s="17"/>
      <c r="NB179" s="17"/>
      <c r="NC179" s="17"/>
      <c r="ND179" s="17"/>
      <c r="NE179" s="17"/>
      <c r="NF179" s="17"/>
      <c r="NG179" s="17"/>
      <c r="NH179" s="17"/>
      <c r="NI179" s="17"/>
      <c r="NJ179" s="17"/>
      <c r="NK179" s="17"/>
      <c r="NL179" s="17"/>
      <c r="NM179" s="17"/>
      <c r="NN179" s="17"/>
      <c r="NO179" s="17"/>
      <c r="NP179" s="17"/>
      <c r="NQ179" s="17"/>
      <c r="NR179" s="17"/>
      <c r="NS179" s="17"/>
      <c r="NT179" s="17"/>
      <c r="NU179" s="17"/>
      <c r="NV179" s="17"/>
      <c r="NW179" s="17"/>
      <c r="NX179" s="17"/>
      <c r="NY179" s="17"/>
      <c r="NZ179" s="17"/>
      <c r="OA179" s="17"/>
      <c r="OB179" s="17"/>
      <c r="OC179" s="17"/>
      <c r="OD179" s="17"/>
      <c r="OE179" s="17"/>
      <c r="OF179" s="17"/>
      <c r="OG179" s="17"/>
      <c r="OH179" s="17"/>
      <c r="OI179" s="17"/>
      <c r="OJ179" s="17"/>
      <c r="OK179" s="17"/>
      <c r="OL179" s="17"/>
      <c r="OM179" s="17"/>
      <c r="ON179" s="17"/>
      <c r="OO179" s="17"/>
      <c r="OP179" s="17"/>
      <c r="OQ179" s="17"/>
      <c r="OR179" s="17"/>
      <c r="OS179" s="17"/>
      <c r="OT179" s="17"/>
      <c r="OU179" s="17"/>
      <c r="OV179" s="17"/>
      <c r="OW179" s="17"/>
      <c r="OX179" s="17"/>
      <c r="OY179" s="17"/>
      <c r="OZ179" s="17"/>
      <c r="PA179" s="17"/>
      <c r="PB179" s="17"/>
      <c r="PC179" s="17"/>
      <c r="PD179" s="17"/>
      <c r="PE179" s="17"/>
      <c r="PF179" s="17"/>
      <c r="PG179" s="17"/>
      <c r="PH179" s="17"/>
      <c r="PI179" s="17"/>
      <c r="PJ179" s="17"/>
      <c r="PK179" s="17"/>
      <c r="PL179" s="17"/>
      <c r="PM179" s="17"/>
      <c r="PN179" s="17"/>
      <c r="PO179" s="17"/>
      <c r="PP179" s="17"/>
      <c r="PQ179" s="17"/>
      <c r="PR179" s="17"/>
      <c r="PS179" s="17"/>
      <c r="PT179" s="17"/>
      <c r="PU179" s="17"/>
      <c r="PV179" s="17"/>
      <c r="PW179" s="17"/>
      <c r="PX179" s="17"/>
      <c r="PY179" s="17"/>
      <c r="PZ179" s="17"/>
      <c r="QA179" s="17"/>
      <c r="QB179" s="17"/>
      <c r="QC179" s="17"/>
      <c r="QD179" s="17"/>
      <c r="QE179" s="17"/>
      <c r="QF179" s="17"/>
      <c r="QG179" s="17"/>
      <c r="QH179" s="17"/>
      <c r="QI179" s="17"/>
      <c r="QJ179" s="17"/>
      <c r="QK179" s="17"/>
      <c r="QL179" s="17"/>
      <c r="QM179" s="17"/>
      <c r="QN179" s="17"/>
      <c r="QO179" s="17"/>
      <c r="QP179" s="17"/>
      <c r="QQ179" s="17"/>
      <c r="QR179" s="17"/>
      <c r="QS179" s="17"/>
      <c r="QT179" s="17"/>
      <c r="QU179" s="16">
        <v>19.0</v>
      </c>
      <c r="QV179" s="16">
        <v>4.0</v>
      </c>
      <c r="QW179" s="16">
        <v>32.0</v>
      </c>
      <c r="QX179" s="17"/>
      <c r="QY179" s="17"/>
      <c r="QZ179" s="17"/>
      <c r="RA179" s="17"/>
      <c r="RB179" s="17"/>
      <c r="RC179" s="17"/>
      <c r="RD179" s="17"/>
      <c r="RE179" s="17"/>
      <c r="RF179" s="17"/>
      <c r="RG179" s="17"/>
      <c r="RH179" s="17"/>
      <c r="RI179" s="17"/>
      <c r="RJ179" s="17"/>
      <c r="RK179" s="17"/>
      <c r="RL179" s="17"/>
      <c r="RM179" s="17"/>
      <c r="RN179" s="17"/>
      <c r="RO179" s="17"/>
      <c r="RP179" s="17"/>
      <c r="RQ179" s="17"/>
      <c r="RR179" s="17"/>
      <c r="RS179" s="17"/>
      <c r="RT179" s="17"/>
      <c r="RU179" s="17"/>
      <c r="RV179" s="17"/>
      <c r="RW179" s="17"/>
      <c r="RX179" s="17"/>
      <c r="RY179" s="17"/>
      <c r="RZ179" s="17"/>
      <c r="SA179" s="17"/>
      <c r="SB179" s="17"/>
      <c r="SC179" s="17"/>
      <c r="SD179" s="17"/>
      <c r="SE179" s="17"/>
      <c r="SF179" s="17"/>
      <c r="SG179" s="17"/>
      <c r="SH179" s="17"/>
      <c r="SI179" s="17"/>
      <c r="SJ179" s="17"/>
      <c r="SK179" s="17"/>
      <c r="SL179" s="17"/>
      <c r="SM179" s="17"/>
      <c r="SN179" s="17"/>
      <c r="SO179" s="17"/>
      <c r="SP179" s="17"/>
      <c r="SQ179" s="17"/>
      <c r="SR179" s="17"/>
      <c r="SS179" s="17"/>
      <c r="ST179" s="17"/>
      <c r="SU179" s="17"/>
      <c r="SV179" s="17"/>
      <c r="SW179" s="17"/>
      <c r="SX179" s="17"/>
      <c r="SY179" s="17"/>
      <c r="SZ179" s="17"/>
      <c r="TA179" s="17"/>
      <c r="TB179" s="17"/>
      <c r="TC179" s="17"/>
      <c r="TD179" s="17"/>
      <c r="TE179" s="17"/>
      <c r="TF179" s="17"/>
      <c r="TG179" s="17"/>
      <c r="TH179" s="17"/>
      <c r="TI179" s="17"/>
      <c r="TJ179" s="17"/>
      <c r="TK179" s="17"/>
      <c r="TL179" s="17"/>
      <c r="TM179" s="17"/>
      <c r="TN179" s="17"/>
      <c r="TO179" s="17"/>
      <c r="TP179" s="17"/>
      <c r="TQ179" s="17"/>
      <c r="TR179" s="17"/>
      <c r="TS179" s="17"/>
      <c r="TT179" s="17"/>
      <c r="TU179" s="17"/>
      <c r="TV179" s="17"/>
      <c r="TW179" s="17"/>
      <c r="TX179" s="17"/>
      <c r="TY179" s="17"/>
      <c r="TZ179" s="17"/>
      <c r="UA179" s="17"/>
      <c r="UB179" s="17"/>
      <c r="UC179" s="17"/>
      <c r="UD179" s="17"/>
      <c r="UE179" s="17"/>
      <c r="UF179" s="17"/>
      <c r="UG179" s="17"/>
      <c r="UH179" s="17"/>
      <c r="UI179" s="17"/>
      <c r="UJ179" s="17"/>
      <c r="UK179" s="17"/>
      <c r="UL179" s="17"/>
      <c r="UM179" s="17"/>
      <c r="UN179" s="17"/>
      <c r="UO179" s="17"/>
      <c r="UP179" s="17"/>
      <c r="UQ179" s="17"/>
      <c r="UR179" s="17"/>
      <c r="US179" s="17"/>
      <c r="UT179" s="17"/>
      <c r="UU179" s="17"/>
      <c r="UV179" s="17"/>
      <c r="UW179" s="17"/>
      <c r="UX179" s="17"/>
      <c r="UY179" s="17"/>
      <c r="UZ179" s="17"/>
      <c r="VA179" s="17"/>
      <c r="VB179" s="17"/>
      <c r="VC179" s="17"/>
      <c r="VD179" s="17"/>
      <c r="VE179" s="17"/>
      <c r="VF179" s="17"/>
      <c r="VG179" s="17"/>
      <c r="VH179" s="17"/>
      <c r="VI179" s="17"/>
      <c r="VJ179" s="17"/>
      <c r="VK179" s="17"/>
      <c r="VL179" s="17"/>
      <c r="VM179" s="17"/>
      <c r="VN179" s="17"/>
      <c r="VO179" s="17"/>
      <c r="VP179" s="17"/>
      <c r="VQ179" s="17"/>
      <c r="VR179" s="17"/>
      <c r="VS179" s="17"/>
      <c r="VT179" s="17"/>
      <c r="VU179" s="17"/>
      <c r="VV179" s="17"/>
      <c r="VW179" s="17"/>
      <c r="VX179" s="17"/>
      <c r="VY179" s="17"/>
      <c r="VZ179" s="17"/>
      <c r="WA179" s="17"/>
      <c r="WB179" s="17"/>
      <c r="WC179" s="17"/>
      <c r="WD179" s="17"/>
      <c r="WE179" s="17"/>
      <c r="WF179" s="17"/>
      <c r="WG179" s="17"/>
      <c r="WH179" s="17"/>
      <c r="WI179" s="17"/>
      <c r="WJ179" s="17"/>
      <c r="WK179" s="17"/>
      <c r="WL179" s="17"/>
      <c r="WM179" s="17"/>
      <c r="WN179" s="17"/>
      <c r="WO179" s="17"/>
      <c r="WP179" s="17"/>
      <c r="WQ179" s="17"/>
      <c r="WR179" s="17"/>
      <c r="WS179" s="17"/>
      <c r="WT179" s="17"/>
      <c r="WU179" s="17"/>
      <c r="WV179" s="17"/>
      <c r="WW179" s="17"/>
      <c r="WX179" s="17"/>
      <c r="WY179" s="17"/>
      <c r="WZ179" s="17"/>
      <c r="XA179" s="17"/>
      <c r="XB179" s="17"/>
      <c r="XC179" s="17"/>
      <c r="XD179" s="17"/>
      <c r="XE179" s="17"/>
      <c r="XF179" s="17"/>
      <c r="XG179" s="17"/>
      <c r="XH179" s="17"/>
      <c r="XI179" s="17"/>
      <c r="XJ179" s="17"/>
      <c r="XK179" s="17"/>
      <c r="XL179" s="17"/>
      <c r="XM179" s="17"/>
      <c r="XN179" s="17"/>
      <c r="XO179" s="17"/>
      <c r="XP179" s="17"/>
      <c r="XQ179" s="17"/>
      <c r="XR179" s="17"/>
      <c r="XS179" s="17"/>
      <c r="XT179" s="17"/>
      <c r="XU179" s="17"/>
      <c r="XV179" s="17"/>
      <c r="XW179" s="17"/>
      <c r="XX179" s="17"/>
      <c r="XY179" s="17"/>
      <c r="XZ179" s="17"/>
      <c r="YA179" s="17"/>
      <c r="YB179" s="17"/>
      <c r="YC179" s="17"/>
      <c r="YD179" s="17"/>
      <c r="YE179" s="17"/>
      <c r="YF179" s="17"/>
      <c r="YG179" s="17"/>
      <c r="YH179" s="17"/>
      <c r="YI179" s="17"/>
      <c r="YJ179" s="17"/>
      <c r="YK179" s="17"/>
      <c r="YL179" s="17"/>
      <c r="YM179" s="17"/>
      <c r="YN179" s="17"/>
      <c r="YO179" s="17"/>
      <c r="YP179" s="17"/>
      <c r="YQ179" s="17"/>
      <c r="YR179" s="17"/>
      <c r="YS179" s="17"/>
      <c r="YT179" s="17"/>
      <c r="YU179" s="17"/>
      <c r="YV179" s="17"/>
      <c r="YW179" s="17"/>
      <c r="YX179" s="17"/>
      <c r="YY179" s="17"/>
      <c r="YZ179" s="17"/>
      <c r="ZA179" s="17"/>
      <c r="ZB179" s="17"/>
      <c r="ZC179" s="17"/>
      <c r="ZD179" s="17"/>
      <c r="ZE179" s="17"/>
      <c r="ZF179" s="17"/>
      <c r="ZG179" s="17"/>
      <c r="ZH179" s="17"/>
      <c r="ZI179" s="17"/>
      <c r="ZJ179" s="17"/>
      <c r="ZK179" s="17"/>
      <c r="ZL179" s="17"/>
      <c r="ZM179" s="17"/>
      <c r="ZN179" s="17"/>
      <c r="ZO179" s="17"/>
      <c r="ZP179" s="17"/>
      <c r="ZQ179" s="17"/>
      <c r="ZR179" s="17"/>
      <c r="ZS179" s="17"/>
      <c r="ZT179" s="17"/>
      <c r="ZU179" s="17"/>
      <c r="ZV179" s="17"/>
      <c r="ZW179" s="17"/>
      <c r="ZX179" s="17"/>
      <c r="ZY179" s="17"/>
      <c r="ZZ179" s="17"/>
      <c r="AAA179" s="17"/>
      <c r="AAB179" s="17"/>
      <c r="AAC179" s="17"/>
      <c r="AAD179" s="17"/>
      <c r="AAE179" s="17"/>
      <c r="AAF179" s="17"/>
      <c r="AAG179" s="17"/>
      <c r="AAH179" s="17"/>
      <c r="AAI179" s="17"/>
      <c r="AAJ179" s="17"/>
      <c r="AAK179" s="17"/>
      <c r="AAL179" s="17"/>
      <c r="AAM179" s="17"/>
      <c r="AAN179" s="17"/>
      <c r="AAO179" s="17"/>
      <c r="AAP179" s="17"/>
      <c r="AAQ179" s="17"/>
      <c r="AAR179" s="17"/>
      <c r="AAS179" s="17"/>
      <c r="AAT179" s="17"/>
      <c r="AAU179" s="17"/>
      <c r="AAV179" s="17"/>
      <c r="AAW179" s="17"/>
      <c r="AAX179" s="17"/>
      <c r="AAY179" s="17"/>
      <c r="AAZ179" s="17"/>
      <c r="ABA179" s="17"/>
      <c r="ABB179" s="17"/>
      <c r="ABC179" s="17"/>
      <c r="ABD179" s="17"/>
      <c r="ABE179" s="17"/>
      <c r="ABF179" s="17"/>
      <c r="ABG179" s="17"/>
      <c r="ABH179" s="17"/>
      <c r="ABI179" s="17"/>
      <c r="ABJ179" s="17"/>
      <c r="ABK179" s="17"/>
      <c r="ABL179" s="17"/>
      <c r="ABM179" s="17"/>
      <c r="ABN179" s="17"/>
      <c r="ABO179" s="17"/>
      <c r="ABP179" s="17"/>
      <c r="ABQ179" s="17"/>
      <c r="ABR179" s="17"/>
      <c r="ABS179" s="17"/>
      <c r="ABT179" s="17"/>
      <c r="ABU179" s="17"/>
      <c r="ABV179" s="17"/>
      <c r="ABW179" s="17"/>
      <c r="ABX179" s="17"/>
      <c r="ABY179" s="17"/>
      <c r="ABZ179" s="17"/>
      <c r="ACA179" s="17"/>
      <c r="ACB179" s="17"/>
      <c r="ACC179" s="17"/>
      <c r="ACD179" s="17"/>
      <c r="ACE179" s="17"/>
      <c r="ACF179" s="17"/>
      <c r="ACG179" s="17"/>
      <c r="ACH179" s="17"/>
      <c r="ACI179" s="17"/>
      <c r="ACJ179" s="17"/>
      <c r="ACK179" s="17"/>
      <c r="ACL179" s="17"/>
      <c r="ACM179" s="17"/>
      <c r="ACN179" s="17"/>
      <c r="ACO179" s="17"/>
      <c r="ACP179" s="17"/>
      <c r="ACQ179" s="17"/>
      <c r="ACR179" s="17"/>
      <c r="ACS179" s="17"/>
      <c r="ACT179" s="17"/>
      <c r="ACU179" s="17"/>
      <c r="ACV179" s="17"/>
      <c r="ACW179" s="17"/>
      <c r="ACX179" s="17"/>
      <c r="ACY179" s="17"/>
      <c r="ACZ179" s="17"/>
      <c r="ADA179" s="17"/>
      <c r="ADB179" s="17"/>
      <c r="ADC179" s="17"/>
      <c r="ADD179" s="17"/>
      <c r="ADE179" s="17"/>
      <c r="ADF179" s="17"/>
      <c r="ADG179" s="17"/>
      <c r="ADH179" s="17"/>
      <c r="ADI179" s="17"/>
      <c r="ADJ179" s="17"/>
      <c r="ADK179" s="17"/>
      <c r="ADL179" s="17"/>
      <c r="ADM179" s="17"/>
      <c r="ADN179" s="17"/>
      <c r="ADO179" s="17"/>
      <c r="ADP179" s="17"/>
      <c r="ADQ179" s="17"/>
      <c r="ADR179" s="17"/>
      <c r="ADS179" s="17"/>
      <c r="ADT179" s="17"/>
      <c r="ADU179" s="17"/>
      <c r="ADV179" s="17"/>
      <c r="ADW179" s="17"/>
      <c r="ADX179" s="17"/>
      <c r="ADY179" s="17"/>
      <c r="ADZ179" s="17"/>
      <c r="AEA179" s="17"/>
      <c r="AEB179" s="17"/>
      <c r="AEC179" s="17"/>
      <c r="AED179" s="17"/>
      <c r="AEE179" s="17"/>
      <c r="AEF179" s="17"/>
      <c r="AEG179" s="17"/>
      <c r="AEH179" s="17"/>
      <c r="AEI179" s="17"/>
      <c r="AEJ179" s="17"/>
      <c r="AEK179" s="17"/>
      <c r="AEL179" s="17"/>
      <c r="AEM179" s="17"/>
      <c r="AEN179" s="17"/>
      <c r="AEO179" s="17"/>
      <c r="AEP179" s="17"/>
      <c r="AEQ179" s="17"/>
      <c r="AER179" s="17"/>
      <c r="AES179" s="17"/>
      <c r="AET179" s="17"/>
      <c r="AEU179" s="17"/>
      <c r="AEV179" s="17"/>
      <c r="AEW179" s="17"/>
      <c r="AEX179" s="17"/>
      <c r="AEY179" s="17"/>
      <c r="AEZ179" s="17"/>
      <c r="AFA179" s="17"/>
      <c r="AFB179" s="17"/>
      <c r="AFC179" s="17"/>
      <c r="AFD179" s="17"/>
      <c r="AFE179" s="17"/>
      <c r="AFF179" s="17"/>
      <c r="AFG179" s="17"/>
      <c r="AFH179" s="17"/>
      <c r="AFI179" s="17"/>
      <c r="AFJ179" s="17"/>
      <c r="AFK179" s="17"/>
      <c r="AFL179" s="17"/>
      <c r="AFM179" s="17"/>
      <c r="AFN179" s="17"/>
      <c r="AFO179" s="17"/>
      <c r="AFP179" s="17"/>
      <c r="AFQ179" s="17"/>
      <c r="AFR179" s="17"/>
      <c r="AFS179" s="17"/>
      <c r="AFT179" s="17"/>
      <c r="AFU179" s="17"/>
      <c r="AFV179" s="17"/>
      <c r="AFW179" s="17"/>
      <c r="AFX179" s="17"/>
      <c r="AFY179" s="17"/>
      <c r="AFZ179" s="17"/>
      <c r="AGA179" s="17"/>
      <c r="AGB179" s="17"/>
      <c r="AGC179" s="17"/>
      <c r="AGD179" s="17"/>
      <c r="AGE179" s="17"/>
      <c r="AGF179" s="17"/>
      <c r="AGG179" s="17"/>
      <c r="AGH179" s="17"/>
      <c r="AGI179" s="17"/>
      <c r="AGJ179" s="17"/>
      <c r="AGK179" s="17"/>
      <c r="AGL179" s="17"/>
      <c r="AGM179" s="17"/>
      <c r="AGN179" s="17"/>
      <c r="AGO179" s="17"/>
      <c r="AGP179" s="17"/>
      <c r="AGQ179" s="17"/>
      <c r="AGR179" s="17"/>
      <c r="AGS179" s="17"/>
      <c r="AGT179" s="17"/>
      <c r="AGU179" s="17"/>
      <c r="AGV179" s="17"/>
      <c r="AGW179" s="17"/>
      <c r="AGX179" s="17"/>
      <c r="AGY179" s="17"/>
      <c r="AGZ179" s="17"/>
      <c r="AHA179" s="17"/>
      <c r="AHB179" s="17"/>
      <c r="AHC179" s="17"/>
      <c r="AHD179" s="17"/>
      <c r="AHE179" s="17"/>
      <c r="AHF179" s="17"/>
      <c r="AHG179" s="17"/>
      <c r="AHH179" s="17"/>
      <c r="AHI179" s="17"/>
      <c r="AHJ179" s="17"/>
      <c r="AHK179" s="17"/>
      <c r="AHL179" s="17"/>
      <c r="AHM179" s="17"/>
      <c r="AHN179" s="17"/>
      <c r="AHO179" s="17"/>
      <c r="AHP179" s="17"/>
      <c r="AHQ179" s="17"/>
      <c r="AHR179" s="17"/>
      <c r="AHS179" s="17"/>
      <c r="AHT179" s="17"/>
      <c r="AHU179" s="17"/>
      <c r="AHV179" s="17"/>
      <c r="AHW179" s="17"/>
      <c r="AHX179" s="17"/>
      <c r="AHY179" s="17"/>
      <c r="AHZ179" s="17"/>
      <c r="AIA179" s="17"/>
      <c r="AIB179" s="17"/>
      <c r="AIC179" s="17"/>
      <c r="AID179" s="17"/>
      <c r="AIE179" s="17"/>
      <c r="AIF179" s="17"/>
      <c r="AIG179" s="17"/>
      <c r="AIH179" s="17"/>
      <c r="AII179" s="17"/>
      <c r="AIJ179" s="17"/>
      <c r="AIK179" s="17"/>
      <c r="AIL179" s="17"/>
      <c r="AIM179" s="17"/>
      <c r="AIN179" s="17"/>
      <c r="AIO179" s="17"/>
      <c r="AIP179" s="17"/>
      <c r="AIQ179" s="17"/>
      <c r="AIR179" s="17"/>
      <c r="AIS179" s="17"/>
      <c r="AIT179" s="17"/>
      <c r="AIU179" s="17"/>
      <c r="AIV179" s="17"/>
      <c r="AIW179" s="17"/>
      <c r="AIX179" s="17"/>
      <c r="AIY179" s="17"/>
      <c r="AIZ179" s="17"/>
      <c r="AJA179" s="17"/>
      <c r="AJB179" s="17"/>
      <c r="AJC179" s="17"/>
      <c r="AJD179" s="17"/>
      <c r="AJE179" s="17"/>
      <c r="AJF179" s="17"/>
      <c r="AJG179" s="17"/>
      <c r="AJH179" s="17"/>
      <c r="AJI179" s="17"/>
      <c r="AJJ179" s="17"/>
      <c r="AJK179" s="17"/>
      <c r="AJL179" s="17"/>
      <c r="AJM179" s="17"/>
      <c r="AJN179" s="17"/>
      <c r="AJO179" s="17"/>
      <c r="AJP179" s="17"/>
      <c r="AJQ179" s="17"/>
      <c r="AJR179" s="17"/>
      <c r="AJS179" s="17"/>
      <c r="AJT179" s="17"/>
      <c r="AJU179" s="17"/>
      <c r="AJV179" s="17"/>
      <c r="AJW179" s="17"/>
      <c r="AJX179" s="17"/>
      <c r="AJY179" s="17"/>
      <c r="AJZ179" s="17"/>
      <c r="AKA179" s="17"/>
      <c r="AKB179" s="17"/>
      <c r="AKC179" s="17"/>
      <c r="AKD179" s="17"/>
      <c r="AKE179" s="17"/>
      <c r="AKF179" s="17"/>
      <c r="AKG179" s="17"/>
      <c r="AKH179" s="17"/>
      <c r="AKI179" s="17"/>
      <c r="AKJ179" s="17"/>
      <c r="AKK179" s="17"/>
      <c r="AKL179" s="17"/>
      <c r="AKM179" s="17"/>
      <c r="AKN179" s="17"/>
      <c r="AKO179" s="17"/>
      <c r="AKP179" s="17"/>
      <c r="AKQ179" s="17"/>
      <c r="AKR179" s="17"/>
      <c r="AKS179" s="17"/>
      <c r="AKT179" s="17"/>
      <c r="AKU179" s="17"/>
      <c r="AKV179" s="17"/>
      <c r="AKW179" s="17"/>
      <c r="AKX179" s="17"/>
      <c r="AKY179" s="17"/>
      <c r="AKZ179" s="17"/>
      <c r="ALA179" s="17"/>
      <c r="ALB179" s="17"/>
      <c r="ALC179" s="17"/>
      <c r="ALD179" s="17"/>
      <c r="ALE179" s="17"/>
      <c r="ALF179" s="17"/>
      <c r="ALG179" s="17"/>
      <c r="ALH179" s="17"/>
      <c r="ALI179" s="17"/>
      <c r="ALJ179" s="17"/>
      <c r="ALK179" s="17"/>
      <c r="ALL179" s="17"/>
      <c r="ALM179" s="17"/>
      <c r="ALN179" s="17"/>
      <c r="ALO179" s="17"/>
      <c r="ALP179" s="17"/>
      <c r="ALQ179" s="17"/>
      <c r="ALR179" s="17"/>
      <c r="ALS179" s="17"/>
      <c r="ALT179" s="17"/>
      <c r="ALU179" s="17"/>
      <c r="ALV179" s="17"/>
      <c r="ALW179" s="17"/>
      <c r="ALX179" s="17"/>
      <c r="ALY179" s="17"/>
      <c r="ALZ179" s="17"/>
      <c r="AMA179" s="17"/>
      <c r="AMB179" s="17"/>
      <c r="AMC179" s="17"/>
      <c r="AMD179" s="17"/>
      <c r="AME179" s="17"/>
      <c r="AMF179" s="17"/>
      <c r="AMG179" s="17"/>
      <c r="AMH179" s="17"/>
      <c r="AMI179" s="17"/>
      <c r="AMJ179" s="17"/>
      <c r="AMK179" s="17"/>
      <c r="AML179" s="17"/>
      <c r="AMM179" s="17"/>
      <c r="AMN179" s="17"/>
      <c r="AMO179" s="17"/>
      <c r="AMP179" s="17"/>
      <c r="AMQ179" s="17"/>
      <c r="AMR179" s="17"/>
      <c r="AMS179" s="17"/>
      <c r="AMT179" s="17"/>
      <c r="AMU179" s="17"/>
      <c r="AMV179" s="17"/>
      <c r="AMW179" s="17"/>
      <c r="AMX179" s="17"/>
      <c r="AMY179" s="17"/>
      <c r="AMZ179" s="17"/>
      <c r="ANA179" s="17"/>
      <c r="ANB179" s="17"/>
      <c r="ANC179" s="17"/>
      <c r="AND179" s="17"/>
      <c r="ANE179" s="17"/>
      <c r="ANF179" s="17"/>
      <c r="ANG179" s="17"/>
      <c r="ANH179" s="17"/>
      <c r="ANI179" s="17"/>
      <c r="ANJ179" s="17"/>
      <c r="ANK179" s="17"/>
      <c r="ANL179" s="17"/>
      <c r="ANM179" s="17"/>
      <c r="ANN179" s="17"/>
      <c r="ANO179" s="17"/>
      <c r="ANP179" s="17"/>
      <c r="ANQ179" s="17"/>
      <c r="ANR179" s="17"/>
      <c r="ANS179" s="17"/>
      <c r="ANT179" s="17"/>
      <c r="ANU179" s="17"/>
      <c r="ANV179" s="17"/>
      <c r="ANW179" s="17"/>
      <c r="ANX179" s="17"/>
      <c r="ANY179" s="17"/>
      <c r="ANZ179" s="17"/>
      <c r="AOA179" s="17"/>
      <c r="AOB179" s="17"/>
      <c r="AOC179" s="17"/>
      <c r="AOD179" s="17"/>
      <c r="AOE179" s="17"/>
      <c r="AOF179" s="17"/>
      <c r="AOG179" s="17"/>
      <c r="AOH179" s="17"/>
      <c r="AOI179" s="17"/>
      <c r="AOJ179" s="17"/>
      <c r="AOK179" s="17"/>
      <c r="AOL179" s="17"/>
      <c r="AOM179" s="17"/>
      <c r="AON179" s="17"/>
      <c r="AOO179" s="17"/>
      <c r="AOP179" s="17"/>
      <c r="AOQ179" s="17"/>
      <c r="AOR179" s="17"/>
      <c r="AOS179" s="17"/>
      <c r="AOT179" s="17"/>
      <c r="AOU179" s="17"/>
      <c r="AOV179" s="17"/>
      <c r="AOW179" s="17"/>
      <c r="AOX179" s="17"/>
      <c r="AOY179" s="17"/>
      <c r="AOZ179" s="17"/>
      <c r="APA179" s="17"/>
      <c r="APB179" s="17"/>
      <c r="APC179" s="17"/>
      <c r="APD179" s="17"/>
      <c r="APE179" s="17"/>
      <c r="APF179" s="17"/>
      <c r="APG179" s="17"/>
      <c r="APH179" s="17"/>
      <c r="API179" s="17"/>
      <c r="APJ179" s="17"/>
      <c r="APK179" s="17"/>
      <c r="APL179" s="17"/>
      <c r="APM179" s="17"/>
      <c r="APN179" s="17"/>
      <c r="APO179" s="17"/>
      <c r="APP179" s="17"/>
      <c r="APQ179" s="17"/>
      <c r="APR179" s="17"/>
      <c r="APS179" s="17"/>
      <c r="APT179" s="17"/>
      <c r="APU179" s="17"/>
      <c r="APV179" s="17"/>
      <c r="APW179" s="17"/>
      <c r="APX179" s="17"/>
      <c r="APY179" s="17"/>
      <c r="APZ179" s="17"/>
      <c r="AQA179" s="17"/>
      <c r="AQB179" s="17"/>
      <c r="AQC179" s="17"/>
      <c r="AQD179" s="17"/>
      <c r="AQE179" s="17"/>
      <c r="AQF179" s="17"/>
      <c r="AQG179" s="17"/>
      <c r="AQH179" s="17"/>
      <c r="AQI179" s="17"/>
      <c r="AQJ179" s="17"/>
      <c r="AQK179" s="17"/>
      <c r="AQL179" s="17"/>
      <c r="AQM179" s="17"/>
      <c r="AQN179" s="17"/>
      <c r="AQO179" s="17"/>
      <c r="AQP179" s="17"/>
      <c r="AQQ179" s="17"/>
      <c r="AQR179" s="17"/>
      <c r="AQS179" s="17"/>
      <c r="AQT179" s="17"/>
      <c r="AQU179" s="17"/>
      <c r="AQV179" s="17"/>
      <c r="AQW179" s="17"/>
      <c r="AQX179" s="17"/>
      <c r="AQY179" s="17"/>
      <c r="AQZ179" s="17"/>
      <c r="ARA179" s="17"/>
      <c r="ARB179" s="17"/>
      <c r="ARC179" s="17"/>
      <c r="ARD179" s="17"/>
      <c r="ARE179" s="17"/>
      <c r="ARF179" s="17"/>
      <c r="ARG179" s="17"/>
      <c r="ARH179" s="17"/>
      <c r="ARI179" s="17"/>
      <c r="ARJ179" s="17"/>
      <c r="ARK179" s="17"/>
      <c r="ARL179" s="17"/>
      <c r="ARM179" s="17"/>
      <c r="ARN179" s="17"/>
      <c r="ARO179" s="17"/>
      <c r="ARP179" s="17"/>
      <c r="ARQ179" s="17"/>
      <c r="ARR179" s="17"/>
      <c r="ARS179" s="17"/>
      <c r="ART179" s="17"/>
      <c r="ARU179" s="17"/>
      <c r="ARV179" s="17"/>
      <c r="ARW179" s="17"/>
      <c r="ARX179" s="17"/>
      <c r="ARY179" s="17"/>
      <c r="ARZ179" s="17"/>
      <c r="ASA179" s="17"/>
      <c r="ASB179" s="17"/>
      <c r="ASC179" s="17"/>
      <c r="ASD179" s="17"/>
      <c r="ASE179" s="17"/>
      <c r="ASF179" s="17"/>
      <c r="ASG179" s="17"/>
      <c r="ASH179" s="17"/>
      <c r="ASI179" s="17"/>
      <c r="ASJ179" s="17"/>
      <c r="ASK179" s="17"/>
      <c r="ASL179" s="17"/>
      <c r="ASM179" s="17"/>
      <c r="ASN179" s="17"/>
      <c r="ASO179" s="17"/>
      <c r="ASP179" s="17"/>
      <c r="ASQ179" s="17"/>
      <c r="ASR179" s="17"/>
      <c r="ASS179" s="17"/>
      <c r="AST179" s="17"/>
      <c r="ASU179" s="17"/>
      <c r="ASV179" s="17"/>
      <c r="ASW179" s="17"/>
      <c r="ASX179" s="17"/>
      <c r="ASY179" s="17"/>
      <c r="ASZ179" s="17"/>
      <c r="ATA179" s="17"/>
      <c r="ATB179" s="17"/>
      <c r="ATC179" s="17"/>
      <c r="ATD179" s="17"/>
      <c r="ATE179" s="17"/>
      <c r="ATF179" s="17"/>
      <c r="ATG179" s="17"/>
      <c r="ATH179" s="17"/>
      <c r="ATI179" s="17"/>
      <c r="ATJ179" s="17"/>
      <c r="ATK179" s="17"/>
      <c r="ATL179" s="17"/>
      <c r="ATM179" s="17"/>
      <c r="ATN179" s="17"/>
      <c r="ATO179" s="17"/>
      <c r="ATP179" s="17"/>
      <c r="ATQ179" s="17"/>
      <c r="ATR179" s="17"/>
      <c r="ATS179" s="17"/>
      <c r="ATT179" s="17"/>
      <c r="ATU179" s="17"/>
      <c r="ATV179" s="17"/>
      <c r="ATW179" s="17"/>
      <c r="ATX179" s="17"/>
      <c r="ATY179" s="17"/>
      <c r="ATZ179" s="17"/>
      <c r="AUA179" s="17"/>
      <c r="AUB179" s="17"/>
      <c r="AUC179" s="17"/>
      <c r="AUD179" s="17"/>
      <c r="AUE179" s="17"/>
      <c r="AUF179" s="17"/>
      <c r="AUG179" s="17"/>
      <c r="AUH179" s="17"/>
      <c r="AUI179" s="17"/>
      <c r="AUJ179" s="17"/>
      <c r="AUK179" s="17"/>
      <c r="AUL179" s="17"/>
      <c r="AUM179" s="17"/>
      <c r="AUN179" s="17"/>
      <c r="AUO179" s="17"/>
      <c r="AUP179" s="17"/>
      <c r="AUQ179" s="17"/>
      <c r="AUR179" s="17"/>
      <c r="AUS179" s="17"/>
      <c r="AUT179" s="17"/>
      <c r="AUU179" s="17"/>
      <c r="AUV179" s="17"/>
      <c r="AUW179" s="17"/>
      <c r="AUX179" s="17"/>
      <c r="AUY179" s="17"/>
      <c r="AUZ179" s="17"/>
      <c r="AVA179" s="17"/>
      <c r="AVB179" s="17"/>
      <c r="AVC179" s="17"/>
      <c r="AVD179" s="17"/>
      <c r="AVE179" s="17"/>
      <c r="AVF179" s="17"/>
      <c r="AVG179" s="17"/>
      <c r="AVH179" s="17"/>
      <c r="AVI179" s="17"/>
      <c r="AVJ179" s="17"/>
      <c r="AVK179" s="17"/>
      <c r="AVL179" s="17"/>
      <c r="AVM179" s="17"/>
      <c r="AVN179" s="17"/>
      <c r="AVO179" s="17"/>
      <c r="AVP179" s="17"/>
      <c r="AVQ179" s="17"/>
      <c r="AVR179" s="17"/>
      <c r="AVS179" s="17"/>
      <c r="AVT179" s="17"/>
      <c r="AVU179" s="17"/>
      <c r="AVV179" s="17"/>
      <c r="AVW179" s="17"/>
      <c r="AVX179" s="17"/>
      <c r="AVY179" s="17"/>
      <c r="AVZ179" s="17"/>
      <c r="AWA179" s="17"/>
      <c r="AWB179" s="17"/>
      <c r="AWC179" s="17"/>
      <c r="AWD179" s="17"/>
      <c r="AWE179" s="17"/>
      <c r="AWF179" s="17"/>
      <c r="AWG179" s="17"/>
      <c r="AWH179" s="17"/>
      <c r="AWI179" s="17"/>
      <c r="AWJ179" s="17"/>
      <c r="AWK179" s="17"/>
      <c r="AWL179" s="17"/>
      <c r="AWM179" s="17"/>
      <c r="AWN179" s="17"/>
      <c r="AWO179" s="17"/>
      <c r="AWP179" s="17"/>
      <c r="AWQ179" s="17"/>
      <c r="AWR179" s="17"/>
      <c r="AWS179" s="17"/>
      <c r="AWT179" s="17"/>
      <c r="AWU179" s="17"/>
      <c r="AWV179" s="17"/>
      <c r="AWW179" s="17"/>
      <c r="AWX179" s="17"/>
      <c r="AWY179" s="17"/>
      <c r="AWZ179" s="17"/>
      <c r="AXA179" s="17"/>
      <c r="AXB179" s="17"/>
      <c r="AXC179" s="17"/>
      <c r="AXD179" s="17"/>
      <c r="AXE179" s="17"/>
      <c r="AXF179" s="17"/>
      <c r="AXG179" s="17"/>
      <c r="AXH179" s="17"/>
      <c r="AXI179" s="17"/>
      <c r="AXJ179" s="17"/>
      <c r="AXK179" s="17"/>
      <c r="AXL179" s="17"/>
      <c r="AXM179" s="17"/>
      <c r="AXN179" s="17"/>
      <c r="AXO179" s="17"/>
      <c r="AXP179" s="17"/>
      <c r="AXQ179" s="17"/>
      <c r="AXR179" s="17"/>
      <c r="AXS179" s="17"/>
      <c r="AXT179" s="17"/>
      <c r="AXU179" s="17"/>
      <c r="AXV179" s="17"/>
      <c r="AXW179" s="17"/>
      <c r="AXX179" s="17"/>
      <c r="AXY179" s="17"/>
      <c r="AXZ179" s="17"/>
      <c r="AYA179" s="17"/>
      <c r="AYB179" s="17"/>
      <c r="AYC179" s="17"/>
      <c r="AYD179" s="17"/>
      <c r="AYE179" s="17"/>
      <c r="AYF179" s="17"/>
      <c r="AYG179" s="17"/>
      <c r="AYH179" s="17"/>
      <c r="AYI179" s="17"/>
      <c r="AYJ179" s="17"/>
      <c r="AYK179" s="17"/>
      <c r="AYL179" s="17"/>
      <c r="AYM179" s="17"/>
      <c r="AYN179" s="17"/>
      <c r="AYO179" s="17"/>
      <c r="AYP179" s="17"/>
      <c r="AYQ179" s="17"/>
      <c r="AYR179" s="17"/>
      <c r="AYS179" s="17"/>
      <c r="AYT179" s="17"/>
      <c r="AYU179" s="17"/>
      <c r="AYV179" s="17"/>
      <c r="AYW179" s="17"/>
      <c r="AYX179" s="17"/>
      <c r="AYY179" s="17"/>
      <c r="AYZ179" s="17"/>
      <c r="AZA179" s="17"/>
      <c r="AZB179" s="17"/>
      <c r="AZC179" s="17"/>
      <c r="AZD179" s="17"/>
      <c r="AZE179" s="17"/>
      <c r="AZF179" s="17"/>
      <c r="AZG179" s="17"/>
      <c r="AZH179" s="17"/>
      <c r="AZI179" s="17"/>
      <c r="AZJ179" s="17"/>
      <c r="AZK179" s="17"/>
      <c r="AZL179" s="17"/>
      <c r="AZM179" s="17"/>
      <c r="AZN179" s="17"/>
      <c r="AZO179" s="17"/>
      <c r="AZP179" s="17"/>
      <c r="AZQ179" s="17"/>
      <c r="AZR179" s="17"/>
      <c r="AZS179" s="17"/>
      <c r="AZT179" s="17"/>
      <c r="AZU179" s="17"/>
      <c r="AZV179" s="17"/>
      <c r="AZW179" s="17"/>
      <c r="AZX179" s="17"/>
      <c r="AZY179" s="17"/>
      <c r="AZZ179" s="17"/>
      <c r="BAA179" s="17"/>
      <c r="BAB179" s="17"/>
      <c r="BAC179" s="17"/>
      <c r="BAD179" s="17"/>
      <c r="BAE179" s="17"/>
      <c r="BAF179" s="17"/>
      <c r="BAG179" s="17"/>
      <c r="BAH179" s="17"/>
      <c r="BAI179" s="17"/>
      <c r="BAJ179" s="17"/>
      <c r="BAK179" s="17"/>
      <c r="BAL179" s="17"/>
      <c r="BAM179" s="17"/>
      <c r="BAN179" s="17"/>
      <c r="BAO179" s="17"/>
      <c r="BAP179" s="17"/>
      <c r="BAQ179" s="17"/>
      <c r="BAR179" s="17"/>
      <c r="BAS179" s="17"/>
      <c r="BAT179" s="17"/>
      <c r="BAU179" s="17"/>
      <c r="BAV179" s="17"/>
      <c r="BAW179" s="17"/>
      <c r="BAX179" s="17"/>
      <c r="BAY179" s="17"/>
      <c r="BAZ179" s="17"/>
      <c r="BBA179" s="17"/>
      <c r="BBB179" s="17"/>
      <c r="BBC179" s="17"/>
      <c r="BBD179" s="17"/>
      <c r="BBE179" s="17"/>
      <c r="BBF179" s="17"/>
      <c r="BBG179" s="17"/>
      <c r="BBH179" s="17"/>
      <c r="BBI179" s="17"/>
      <c r="BBJ179" s="17"/>
      <c r="BBK179" s="17"/>
      <c r="BBL179" s="17"/>
      <c r="BBM179" s="17"/>
      <c r="BBN179" s="17"/>
      <c r="BBO179" s="17"/>
      <c r="BBP179" s="17"/>
      <c r="BBQ179" s="17"/>
      <c r="BBR179" s="17"/>
      <c r="BBS179" s="17"/>
      <c r="BBT179" s="17"/>
      <c r="BBU179" s="17"/>
      <c r="BBV179" s="17"/>
      <c r="BBW179" s="17"/>
      <c r="BBX179" s="17"/>
      <c r="BBY179" s="17"/>
      <c r="BBZ179" s="17"/>
      <c r="BCA179" s="17"/>
      <c r="BCB179" s="17"/>
      <c r="BCC179" s="17"/>
      <c r="BCD179" s="17"/>
      <c r="BCE179" s="17"/>
      <c r="BCF179" s="17"/>
      <c r="BCG179" s="17"/>
      <c r="BCH179" s="17"/>
      <c r="BCI179" s="17"/>
      <c r="BCJ179" s="17"/>
      <c r="BCK179" s="17"/>
      <c r="BCL179" s="17"/>
      <c r="BCM179" s="17"/>
      <c r="BCN179" s="17"/>
      <c r="BCO179" s="17"/>
      <c r="BCP179" s="17"/>
      <c r="BCQ179" s="17"/>
      <c r="BCR179" s="17"/>
      <c r="BCS179" s="17"/>
      <c r="BCT179" s="17"/>
      <c r="BCU179" s="17"/>
      <c r="BCV179" s="17"/>
      <c r="BCW179" s="17"/>
      <c r="BCX179" s="17"/>
      <c r="BCY179" s="17"/>
      <c r="BCZ179" s="17"/>
      <c r="BDA179" s="17"/>
      <c r="BDB179" s="17"/>
      <c r="BDC179" s="17"/>
      <c r="BDD179" s="17"/>
      <c r="BDE179" s="17"/>
      <c r="BDF179" s="17"/>
      <c r="BDG179" s="17"/>
      <c r="BDH179" s="17"/>
      <c r="BDI179" s="17"/>
      <c r="BDJ179" s="17"/>
      <c r="BDK179" s="17"/>
      <c r="BDL179" s="17"/>
      <c r="BDM179" s="17"/>
      <c r="BDN179" s="17"/>
      <c r="BDO179" s="17"/>
      <c r="BDP179" s="17"/>
      <c r="BDQ179" s="17"/>
      <c r="BDR179" s="17"/>
      <c r="BDS179" s="17"/>
      <c r="BDT179" s="17"/>
      <c r="BDU179" s="17"/>
      <c r="BDV179" s="17"/>
      <c r="BDW179" s="17"/>
      <c r="BDX179" s="17"/>
      <c r="BDY179" s="17"/>
      <c r="BDZ179" s="17"/>
      <c r="BEA179" s="17"/>
      <c r="BEB179" s="17"/>
      <c r="BEC179" s="17"/>
      <c r="BED179" s="17"/>
      <c r="BEE179" s="17"/>
      <c r="BEF179" s="17"/>
      <c r="BEG179" s="17"/>
      <c r="BEH179" s="17"/>
      <c r="BEI179" s="17"/>
      <c r="BEJ179" s="17"/>
      <c r="BEK179" s="17"/>
      <c r="BEL179" s="17"/>
      <c r="BEM179" s="17"/>
      <c r="BEN179" s="17"/>
      <c r="BEO179" s="17"/>
      <c r="BEP179" s="17"/>
      <c r="BEQ179" s="17"/>
      <c r="BER179" s="17"/>
      <c r="BES179" s="17"/>
      <c r="BET179" s="17"/>
      <c r="BEU179" s="17"/>
      <c r="BEV179" s="17"/>
      <c r="BEW179" s="17"/>
      <c r="BEX179" s="17"/>
      <c r="BEY179" s="17"/>
      <c r="BEZ179" s="17"/>
      <c r="BFA179" s="17"/>
      <c r="BFB179" s="17"/>
      <c r="BFC179" s="17"/>
      <c r="BFD179" s="17"/>
      <c r="BFE179" s="17"/>
      <c r="BFF179" s="17"/>
      <c r="BFG179" s="17"/>
      <c r="BFH179" s="17"/>
      <c r="BFI179" s="17"/>
      <c r="BFJ179" s="17"/>
      <c r="BFK179" s="17"/>
      <c r="BFL179" s="17"/>
      <c r="BFM179" s="17"/>
      <c r="BFN179" s="17"/>
      <c r="BFO179" s="17"/>
      <c r="BFP179" s="17"/>
      <c r="BFQ179" s="17"/>
      <c r="BFR179" s="17"/>
      <c r="BFS179" s="17"/>
      <c r="BFT179" s="17"/>
      <c r="BFU179" s="17"/>
      <c r="BFV179" s="17"/>
      <c r="BFW179" s="17"/>
      <c r="BFX179" s="17"/>
      <c r="BFY179" s="17"/>
      <c r="BFZ179" s="17"/>
      <c r="BGA179" s="17"/>
      <c r="BGB179" s="17"/>
      <c r="BGC179" s="17"/>
      <c r="BGD179" s="17"/>
      <c r="BGE179" s="17"/>
      <c r="BGF179" s="17"/>
      <c r="BGG179" s="17"/>
      <c r="BGH179" s="17"/>
      <c r="BGI179" s="17"/>
      <c r="BGJ179" s="17"/>
      <c r="BGK179" s="17"/>
      <c r="BGL179" s="17"/>
      <c r="BGM179" s="17"/>
      <c r="BGN179" s="17"/>
      <c r="BGO179" s="17"/>
      <c r="BGP179" s="17"/>
      <c r="BGQ179" s="17"/>
      <c r="BGR179" s="17"/>
      <c r="BGS179" s="17"/>
      <c r="BGT179" s="17"/>
      <c r="BGU179" s="17"/>
      <c r="BGV179" s="17"/>
      <c r="BGW179" s="17"/>
      <c r="BGX179" s="17"/>
      <c r="BGY179" s="17"/>
      <c r="BGZ179" s="17"/>
      <c r="BHA179" s="17"/>
      <c r="BHB179" s="17"/>
      <c r="BHC179" s="17"/>
      <c r="BHD179" s="17"/>
      <c r="BHE179" s="17"/>
      <c r="BHF179" s="17"/>
      <c r="BHG179" s="17"/>
      <c r="BHH179" s="17"/>
      <c r="BHI179" s="17"/>
      <c r="BHJ179" s="17"/>
      <c r="BHK179" s="17"/>
      <c r="BHL179" s="17"/>
      <c r="BHM179" s="17"/>
      <c r="BHN179" s="17"/>
      <c r="BHO179" s="17"/>
      <c r="BHP179" s="17"/>
      <c r="BHQ179" s="17"/>
      <c r="BHR179" s="17"/>
      <c r="BHS179" s="17"/>
      <c r="BHT179" s="17"/>
      <c r="BHU179" s="17"/>
      <c r="BHV179" s="17"/>
      <c r="BHW179" s="17"/>
      <c r="BHX179" s="17"/>
      <c r="BHY179" s="17"/>
      <c r="BHZ179" s="17"/>
      <c r="BIA179" s="17"/>
      <c r="BIB179" s="17"/>
      <c r="BIC179" s="17"/>
      <c r="BID179" s="17"/>
      <c r="BIE179" s="17"/>
      <c r="BIF179" s="17"/>
      <c r="BIG179" s="17"/>
      <c r="BIH179" s="17"/>
      <c r="BII179" s="17"/>
      <c r="BIJ179" s="17"/>
      <c r="BIK179" s="17"/>
      <c r="BIL179" s="17"/>
      <c r="BIM179" s="17"/>
      <c r="BIN179" s="17"/>
      <c r="BIO179" s="17"/>
      <c r="BIP179" s="17"/>
      <c r="BIQ179" s="17"/>
      <c r="BIR179" s="17"/>
      <c r="BIS179" s="17"/>
      <c r="BIT179" s="17"/>
      <c r="BIU179" s="17"/>
      <c r="BIV179" s="17"/>
      <c r="BIW179" s="17"/>
      <c r="BIX179" s="17"/>
      <c r="BIY179" s="17"/>
      <c r="BIZ179" s="17"/>
      <c r="BJA179" s="17"/>
      <c r="BJB179" s="17"/>
      <c r="BJC179" s="17"/>
      <c r="BJD179" s="17"/>
      <c r="BJE179" s="17"/>
      <c r="BJF179" s="17"/>
      <c r="BJG179" s="17"/>
      <c r="BJH179" s="17"/>
      <c r="BJI179" s="17"/>
      <c r="BJJ179" s="17"/>
      <c r="BJK179" s="17"/>
      <c r="BJL179" s="17"/>
      <c r="BJM179" s="17"/>
      <c r="BJN179" s="17"/>
      <c r="BJO179" s="17"/>
      <c r="BJP179" s="17"/>
      <c r="BJQ179" s="17"/>
      <c r="BJR179" s="17"/>
      <c r="BJS179" s="17"/>
      <c r="BJT179" s="17"/>
      <c r="BJU179" s="17"/>
      <c r="BJV179" s="17"/>
      <c r="BJW179" s="17"/>
      <c r="BJX179" s="17"/>
      <c r="BJY179" s="17"/>
      <c r="BJZ179" s="17"/>
      <c r="BKA179" s="17"/>
      <c r="BKB179" s="17"/>
      <c r="BKC179" s="17"/>
      <c r="BKD179" s="17"/>
      <c r="BKE179" s="17"/>
      <c r="BKF179" s="17"/>
      <c r="BKG179" s="17"/>
      <c r="BKH179" s="17"/>
      <c r="BKI179" s="17"/>
      <c r="BKJ179" s="17"/>
      <c r="BKK179" s="17"/>
      <c r="BKL179" s="17"/>
      <c r="BKM179" s="17"/>
      <c r="BKN179" s="17"/>
      <c r="BKO179" s="17"/>
      <c r="BKP179" s="17"/>
      <c r="BKQ179" s="17"/>
      <c r="BKR179" s="17"/>
      <c r="BKS179" s="17"/>
      <c r="BKT179" s="17"/>
      <c r="BKU179" s="17"/>
      <c r="BKV179" s="17"/>
      <c r="BKW179" s="17"/>
      <c r="BKX179" s="17"/>
      <c r="BKY179" s="17"/>
      <c r="BKZ179" s="17"/>
      <c r="BLA179" s="17"/>
      <c r="BLB179" s="17"/>
      <c r="BLC179" s="17"/>
      <c r="BLD179" s="17"/>
      <c r="BLE179" s="17"/>
      <c r="BLF179" s="17"/>
      <c r="BLG179" s="17"/>
      <c r="BLH179" s="17"/>
      <c r="BLI179" s="17"/>
      <c r="BLJ179" s="17"/>
      <c r="BLK179" s="17"/>
      <c r="BLL179" s="17"/>
      <c r="BLM179" s="17"/>
      <c r="BLN179" s="17"/>
      <c r="BLO179" s="17"/>
      <c r="BLP179" s="17"/>
      <c r="BLQ179" s="17"/>
      <c r="BLR179" s="17"/>
      <c r="BLS179" s="17"/>
      <c r="BLT179" s="17"/>
      <c r="BLU179" s="17"/>
      <c r="BLV179" s="17"/>
      <c r="BLW179" s="17"/>
      <c r="BLX179" s="17"/>
      <c r="BLY179" s="17"/>
      <c r="BLZ179" s="17"/>
      <c r="BMA179" s="17"/>
      <c r="BMB179" s="17"/>
      <c r="BMC179" s="17"/>
      <c r="BMD179" s="17"/>
      <c r="BME179" s="17"/>
      <c r="BMF179" s="17"/>
      <c r="BMG179" s="17"/>
      <c r="BMH179" s="17"/>
      <c r="BMI179" s="17"/>
      <c r="BMJ179" s="17"/>
      <c r="BMK179" s="17"/>
      <c r="BML179" s="17"/>
      <c r="BMM179" s="17"/>
      <c r="BMN179" s="17"/>
      <c r="BMO179" s="17"/>
      <c r="BMP179" s="17"/>
      <c r="BMQ179" s="17"/>
      <c r="BMR179" s="17"/>
      <c r="BMS179" s="17"/>
      <c r="BMT179" s="17"/>
      <c r="BMU179" s="17"/>
      <c r="BMV179" s="17"/>
      <c r="BMW179" s="17"/>
      <c r="BMX179" s="17"/>
      <c r="BMY179" s="17"/>
      <c r="BMZ179" s="17"/>
      <c r="BNA179" s="17"/>
      <c r="BNB179" s="17"/>
      <c r="BNC179" s="17"/>
      <c r="BND179" s="17"/>
      <c r="BNE179" s="17"/>
      <c r="BNF179" s="17"/>
      <c r="BNG179" s="17"/>
      <c r="BNH179" s="17"/>
      <c r="BNI179" s="17"/>
      <c r="BNJ179" s="17"/>
      <c r="BNK179" s="17"/>
      <c r="BNL179" s="17"/>
      <c r="BNM179" s="17"/>
      <c r="BNN179" s="17"/>
      <c r="BNO179" s="17"/>
      <c r="BNP179" s="17"/>
      <c r="BNQ179" s="17"/>
      <c r="BNR179" s="17"/>
      <c r="BNS179" s="17"/>
      <c r="BNT179" s="17"/>
      <c r="BNU179" s="17"/>
      <c r="BNV179" s="17"/>
      <c r="BNW179" s="17"/>
      <c r="BNX179" s="17"/>
      <c r="BNY179" s="17"/>
      <c r="BNZ179" s="17"/>
      <c r="BOA179" s="17"/>
      <c r="BOB179" s="17"/>
      <c r="BOC179" s="17"/>
      <c r="BOD179" s="17"/>
      <c r="BOE179" s="17"/>
      <c r="BOF179" s="17"/>
      <c r="BOG179" s="17"/>
      <c r="BOH179" s="17"/>
      <c r="BOI179" s="17"/>
      <c r="BOJ179" s="17"/>
      <c r="BOK179" s="17"/>
      <c r="BOL179" s="17"/>
      <c r="BOM179" s="17"/>
      <c r="BON179" s="17"/>
      <c r="BOO179" s="17"/>
      <c r="BOP179" s="17"/>
      <c r="BOQ179" s="17"/>
      <c r="BOR179" s="17"/>
      <c r="BOS179" s="17"/>
      <c r="BOT179" s="17"/>
      <c r="BOU179" s="17"/>
      <c r="BOV179" s="17"/>
      <c r="BOW179" s="17"/>
      <c r="BOX179" s="17"/>
      <c r="BOY179" s="17"/>
      <c r="BOZ179" s="17"/>
      <c r="BPA179" s="17"/>
      <c r="BPB179" s="17"/>
      <c r="BPC179" s="17"/>
      <c r="BPD179" s="17"/>
      <c r="BPE179" s="17"/>
      <c r="BPF179" s="17"/>
      <c r="BPG179" s="17"/>
      <c r="BPH179" s="17"/>
      <c r="BPI179" s="17"/>
      <c r="BPJ179" s="17"/>
      <c r="BPK179" s="17"/>
      <c r="BPL179" s="17"/>
      <c r="BPM179" s="17"/>
      <c r="BPN179" s="17"/>
      <c r="BPO179" s="17"/>
      <c r="BPP179" s="17"/>
      <c r="BPQ179" s="17"/>
      <c r="BPR179" s="17"/>
      <c r="BPS179" s="17"/>
      <c r="BPT179" s="17"/>
      <c r="BPU179" s="17"/>
      <c r="BPV179" s="17"/>
      <c r="BPW179" s="17"/>
      <c r="BPX179" s="17"/>
      <c r="BPY179" s="17"/>
      <c r="BPZ179" s="17"/>
      <c r="BQA179" s="17"/>
      <c r="BQB179" s="17"/>
      <c r="BQC179" s="17"/>
      <c r="BQD179" s="17"/>
      <c r="BQE179" s="17"/>
      <c r="BQF179" s="17"/>
      <c r="BQG179" s="17"/>
      <c r="BQH179" s="17"/>
      <c r="BQI179" s="17"/>
      <c r="BQJ179" s="17"/>
      <c r="BQK179" s="17"/>
      <c r="BQL179" s="17"/>
      <c r="BQM179" s="17"/>
      <c r="BQN179" s="17"/>
      <c r="BQO179" s="17"/>
      <c r="BQP179" s="17"/>
      <c r="BQQ179" s="17"/>
      <c r="BQR179" s="17"/>
      <c r="BQS179" s="17"/>
      <c r="BQT179" s="17"/>
      <c r="BQU179" s="17"/>
      <c r="BQV179" s="17"/>
      <c r="BQW179" s="17"/>
      <c r="BQX179" s="17"/>
      <c r="BQY179" s="17"/>
      <c r="BQZ179" s="17"/>
      <c r="BRA179" s="17"/>
      <c r="BRB179" s="17"/>
      <c r="BRC179" s="17"/>
      <c r="BRD179" s="17"/>
      <c r="BRE179" s="17"/>
      <c r="BRF179" s="17"/>
      <c r="BRG179" s="17"/>
      <c r="BRH179" s="17"/>
      <c r="BRI179" s="17"/>
      <c r="BRJ179" s="17"/>
      <c r="BRK179" s="17"/>
      <c r="BRL179" s="17"/>
      <c r="BRM179" s="17"/>
      <c r="BRN179" s="17"/>
      <c r="BRO179" s="17"/>
      <c r="BRP179" s="17"/>
      <c r="BRQ179" s="17"/>
      <c r="BRR179" s="17"/>
      <c r="BRS179" s="17"/>
      <c r="BRT179" s="17"/>
      <c r="BRU179" s="17"/>
      <c r="BRV179" s="17"/>
      <c r="BRW179" s="17"/>
      <c r="BRX179" s="17"/>
      <c r="BRY179" s="17"/>
      <c r="BRZ179" s="17"/>
      <c r="BSA179" s="17"/>
      <c r="BSB179" s="17"/>
      <c r="BSC179" s="17"/>
      <c r="BSD179" s="17"/>
      <c r="BSE179" s="17"/>
      <c r="BSF179" s="17"/>
      <c r="BSG179" s="17"/>
      <c r="BSH179" s="17"/>
      <c r="BSI179" s="17"/>
      <c r="BSJ179" s="17"/>
      <c r="BSK179" s="17"/>
      <c r="BSL179" s="17"/>
      <c r="BSM179" s="17"/>
      <c r="BSN179" s="17"/>
      <c r="BSO179" s="17"/>
      <c r="BSP179" s="17"/>
      <c r="BSQ179" s="17"/>
      <c r="BSR179" s="17"/>
      <c r="BSS179" s="17"/>
      <c r="BST179" s="17"/>
      <c r="BSU179" s="17"/>
      <c r="BSV179" s="17"/>
      <c r="BSW179" s="17"/>
      <c r="BSX179" s="17"/>
      <c r="BSY179" s="17"/>
      <c r="BSZ179" s="17"/>
      <c r="BTA179" s="17"/>
      <c r="BTB179" s="17"/>
      <c r="BTC179" s="17"/>
      <c r="BTD179" s="17"/>
      <c r="BTE179" s="17"/>
      <c r="BTF179" s="17"/>
      <c r="BTG179" s="17"/>
      <c r="BTH179" s="17"/>
      <c r="BTI179" s="17"/>
      <c r="BTJ179" s="17"/>
      <c r="BTK179" s="17"/>
      <c r="BTL179" s="17"/>
      <c r="BTM179" s="17"/>
      <c r="BTN179" s="17"/>
      <c r="BTO179" s="17"/>
      <c r="BTP179" s="17"/>
      <c r="BTQ179" s="17"/>
      <c r="BTR179" s="17"/>
      <c r="BTS179" s="17"/>
      <c r="BTT179" s="17"/>
      <c r="BTU179" s="17"/>
      <c r="BTV179" s="17"/>
      <c r="BTW179" s="17"/>
      <c r="BTX179" s="17"/>
      <c r="BTY179" s="17"/>
      <c r="BTZ179" s="17"/>
      <c r="BUA179" s="17"/>
      <c r="BUB179" s="17"/>
      <c r="BUC179" s="17"/>
      <c r="BUD179" s="17"/>
      <c r="BUE179" s="17"/>
      <c r="BUF179" s="17"/>
      <c r="BUG179" s="17"/>
      <c r="BUH179" s="17"/>
      <c r="BUI179" s="17"/>
      <c r="BUJ179" s="17"/>
      <c r="BUK179" s="17"/>
      <c r="BUL179" s="17"/>
      <c r="BUM179" s="17"/>
      <c r="BUN179" s="17"/>
      <c r="BUO179" s="17"/>
      <c r="BUP179" s="17"/>
      <c r="BUQ179" s="17"/>
      <c r="BUR179" s="17"/>
      <c r="BUS179" s="17"/>
      <c r="BUT179" s="17"/>
      <c r="BUU179" s="17"/>
      <c r="BUV179" s="17"/>
      <c r="BUW179" s="17"/>
      <c r="BUX179" s="17"/>
      <c r="BUY179" s="17"/>
      <c r="BUZ179" s="17"/>
      <c r="BVA179" s="17"/>
      <c r="BVB179" s="17"/>
      <c r="BVC179" s="17"/>
      <c r="BVD179" s="17"/>
      <c r="BVE179" s="17"/>
      <c r="BVF179" s="17"/>
      <c r="BVG179" s="17"/>
      <c r="BVH179" s="17"/>
      <c r="BVI179" s="17"/>
      <c r="BVJ179" s="17"/>
      <c r="BVK179" s="17"/>
      <c r="BVL179" s="17"/>
      <c r="BVM179" s="17"/>
      <c r="BVN179" s="17"/>
      <c r="BVO179" s="17"/>
      <c r="BVP179" s="17"/>
      <c r="BVQ179" s="17"/>
      <c r="BVR179" s="17"/>
      <c r="BVS179" s="17"/>
      <c r="BVT179" s="17"/>
      <c r="BVU179" s="17"/>
      <c r="BVV179" s="17"/>
      <c r="BVW179" s="17"/>
      <c r="BVX179" s="17"/>
      <c r="BVY179" s="17"/>
      <c r="BVZ179" s="17"/>
      <c r="BWA179" s="17"/>
      <c r="BWB179" s="17"/>
      <c r="BWC179" s="17"/>
      <c r="BWD179" s="17"/>
      <c r="BWE179" s="17"/>
      <c r="BWF179" s="17"/>
      <c r="BWG179" s="17"/>
      <c r="BWH179" s="17"/>
      <c r="BWI179" s="17"/>
      <c r="BWJ179" s="17"/>
      <c r="BWK179" s="17"/>
      <c r="BWL179" s="17"/>
      <c r="BWM179" s="17"/>
      <c r="BWN179" s="17"/>
      <c r="BWO179" s="17"/>
      <c r="BWP179" s="17"/>
      <c r="BWQ179" s="17"/>
      <c r="BWR179" s="17"/>
      <c r="BWS179" s="17"/>
      <c r="BWT179" s="17"/>
      <c r="BWU179" s="17"/>
      <c r="BWV179" s="17"/>
      <c r="BWW179" s="17"/>
      <c r="BWX179" s="17"/>
      <c r="BWY179" s="17"/>
      <c r="BWZ179" s="17"/>
      <c r="BXA179" s="17"/>
      <c r="BXB179" s="17"/>
      <c r="BXC179" s="17"/>
      <c r="BXD179" s="17"/>
      <c r="BXE179" s="17"/>
      <c r="BXF179" s="17"/>
      <c r="BXG179" s="17"/>
      <c r="BXH179" s="17"/>
      <c r="BXI179" s="17"/>
      <c r="BXJ179" s="17"/>
      <c r="BXK179" s="17"/>
      <c r="BXL179" s="17"/>
      <c r="BXM179" s="17"/>
      <c r="BXN179" s="17"/>
      <c r="BXO179" s="17"/>
      <c r="BXP179" s="17"/>
      <c r="BXQ179" s="17"/>
      <c r="BXR179" s="17"/>
      <c r="BXS179" s="17"/>
      <c r="BXT179" s="17"/>
      <c r="BXU179" s="17"/>
      <c r="BXV179" s="17"/>
      <c r="BXW179" s="17"/>
      <c r="BXX179" s="17"/>
      <c r="BXY179" s="17"/>
      <c r="BXZ179" s="17"/>
      <c r="BYA179" s="17"/>
      <c r="BYB179" s="17"/>
      <c r="BYC179" s="17"/>
      <c r="BYD179" s="17"/>
      <c r="BYE179" s="17"/>
      <c r="BYF179" s="17"/>
      <c r="BYG179" s="17"/>
      <c r="BYH179" s="17"/>
      <c r="BYI179" s="17"/>
      <c r="BYJ179" s="17"/>
      <c r="BYK179" s="17"/>
      <c r="BYL179" s="17"/>
      <c r="BYM179" s="17"/>
      <c r="BYN179" s="17"/>
      <c r="BYO179" s="17"/>
      <c r="BYP179" s="17"/>
      <c r="BYQ179" s="17"/>
      <c r="BYR179" s="17"/>
      <c r="BYS179" s="17"/>
      <c r="BYT179" s="17"/>
      <c r="BYU179" s="17"/>
      <c r="BYV179" s="17"/>
      <c r="BYW179" s="17"/>
      <c r="BYX179" s="17"/>
      <c r="BYY179" s="17"/>
      <c r="BYZ179" s="17"/>
      <c r="BZA179" s="17"/>
      <c r="BZB179" s="17"/>
      <c r="BZC179" s="17"/>
      <c r="BZD179" s="17"/>
      <c r="BZE179" s="17"/>
      <c r="BZF179" s="17"/>
      <c r="BZG179" s="17"/>
      <c r="BZH179" s="17"/>
      <c r="BZI179" s="17"/>
      <c r="BZJ179" s="17"/>
      <c r="BZK179" s="17"/>
      <c r="BZL179" s="17"/>
      <c r="BZM179" s="17"/>
      <c r="BZN179" s="17"/>
      <c r="BZO179" s="17"/>
      <c r="BZP179" s="17"/>
      <c r="BZQ179" s="17"/>
      <c r="BZR179" s="17"/>
      <c r="BZS179" s="17"/>
      <c r="BZT179" s="17"/>
      <c r="BZU179" s="17"/>
      <c r="BZV179" s="17"/>
      <c r="BZW179" s="17"/>
      <c r="BZX179" s="17"/>
      <c r="BZY179" s="17"/>
      <c r="BZZ179" s="17"/>
      <c r="CAA179" s="17"/>
      <c r="CAB179" s="17"/>
      <c r="CAC179" s="17"/>
      <c r="CAD179" s="17"/>
      <c r="CAE179" s="17"/>
      <c r="CAF179" s="17"/>
      <c r="CAG179" s="17"/>
      <c r="CAH179" s="17"/>
      <c r="CAI179" s="17"/>
      <c r="CAJ179" s="17"/>
      <c r="CAK179" s="17"/>
      <c r="CAL179" s="17"/>
      <c r="CAM179" s="17"/>
      <c r="CAN179" s="17"/>
      <c r="CAO179" s="17"/>
      <c r="CAP179" s="17"/>
      <c r="CAQ179" s="17"/>
      <c r="CAR179" s="17"/>
      <c r="CAS179" s="17"/>
      <c r="CAT179" s="17"/>
      <c r="CAU179" s="17"/>
      <c r="CAV179" s="17"/>
      <c r="CAW179" s="17"/>
      <c r="CAX179" s="17"/>
      <c r="CAY179" s="17"/>
      <c r="CAZ179" s="17"/>
      <c r="CBA179" s="17"/>
      <c r="CBB179" s="17"/>
      <c r="CBC179" s="17"/>
      <c r="CBD179" s="17"/>
      <c r="CBE179" s="17"/>
      <c r="CBF179" s="17"/>
      <c r="CBG179" s="17"/>
      <c r="CBH179" s="17"/>
      <c r="CBI179" s="17"/>
      <c r="CBJ179" s="17"/>
      <c r="CBK179" s="17"/>
      <c r="CBL179" s="17"/>
      <c r="CBM179" s="17"/>
      <c r="CBN179" s="17"/>
      <c r="CBO179" s="17"/>
      <c r="CBP179" s="17"/>
      <c r="CBQ179" s="17"/>
      <c r="CBR179" s="17"/>
      <c r="CBS179" s="17"/>
      <c r="CBT179" s="17"/>
      <c r="CBU179" s="17"/>
      <c r="CBV179" s="17"/>
      <c r="CBW179" s="17"/>
      <c r="CBX179" s="17"/>
      <c r="CBY179" s="17"/>
      <c r="CBZ179" s="17"/>
      <c r="CCA179" s="17"/>
      <c r="CCB179" s="17"/>
      <c r="CCC179" s="17"/>
      <c r="CCD179" s="17"/>
      <c r="CCE179" s="17"/>
      <c r="CCF179" s="17"/>
      <c r="CCG179" s="17"/>
      <c r="CCH179" s="17"/>
      <c r="CCI179" s="17"/>
      <c r="CCJ179" s="17"/>
      <c r="CCK179" s="17"/>
      <c r="CCL179" s="17"/>
      <c r="CCM179" s="17"/>
      <c r="CCN179" s="17"/>
      <c r="CCO179" s="17"/>
      <c r="CCP179" s="17"/>
      <c r="CCQ179" s="17"/>
      <c r="CCR179" s="17"/>
      <c r="CCS179" s="17"/>
      <c r="CCT179" s="17"/>
      <c r="CCU179" s="17"/>
      <c r="CCV179" s="17"/>
      <c r="CCW179" s="17"/>
      <c r="CCX179" s="17"/>
      <c r="CCY179" s="17"/>
      <c r="CCZ179" s="17"/>
      <c r="CDA179" s="17"/>
      <c r="CDB179" s="17"/>
      <c r="CDC179" s="17"/>
      <c r="CDD179" s="17"/>
      <c r="CDE179" s="17"/>
      <c r="CDF179" s="17"/>
      <c r="CDG179" s="17"/>
      <c r="CDH179" s="17"/>
      <c r="CDI179" s="17"/>
      <c r="CDJ179" s="17"/>
      <c r="CDK179" s="17"/>
      <c r="CDL179" s="17"/>
      <c r="CDM179" s="17"/>
      <c r="CDN179" s="17"/>
      <c r="CDO179" s="17"/>
      <c r="CDP179" s="17"/>
      <c r="CDQ179" s="17"/>
      <c r="CDR179" s="17"/>
      <c r="CDS179" s="17"/>
      <c r="CDT179" s="17"/>
      <c r="CDU179" s="17"/>
    </row>
    <row r="180">
      <c r="A180" s="14" t="s">
        <v>2599</v>
      </c>
      <c r="B180" s="14" t="s">
        <v>4158</v>
      </c>
      <c r="C180" s="14" t="s">
        <v>2601</v>
      </c>
      <c r="D180" s="14" t="s">
        <v>2602</v>
      </c>
      <c r="E180" s="14" t="s">
        <v>4159</v>
      </c>
      <c r="F180" s="14" t="s">
        <v>2835</v>
      </c>
      <c r="I180" s="14" t="s">
        <v>4160</v>
      </c>
      <c r="J180" s="14" t="s">
        <v>2618</v>
      </c>
      <c r="K180" s="14" t="s">
        <v>2619</v>
      </c>
      <c r="L180" s="14" t="s">
        <v>2639</v>
      </c>
      <c r="M180" s="17"/>
      <c r="N180" s="14" t="s">
        <v>2690</v>
      </c>
      <c r="O180" s="14" t="s">
        <v>2690</v>
      </c>
      <c r="P180" s="14" t="s">
        <v>2690</v>
      </c>
      <c r="Q180" s="16">
        <v>11.0</v>
      </c>
      <c r="R180" s="16">
        <v>4091338.0</v>
      </c>
      <c r="S180" s="16">
        <v>4091338.0</v>
      </c>
      <c r="T180" s="14" t="s">
        <v>2622</v>
      </c>
      <c r="U180" s="14" t="s">
        <v>2631</v>
      </c>
      <c r="V180" s="14" t="s">
        <v>4161</v>
      </c>
      <c r="W180" s="14" t="s">
        <v>4162</v>
      </c>
      <c r="X180" s="16">
        <v>0.45</v>
      </c>
      <c r="Y180" s="17"/>
      <c r="Z180" s="16">
        <v>28.0</v>
      </c>
      <c r="AA180" s="16">
        <v>34.0</v>
      </c>
      <c r="AB180" s="17"/>
      <c r="AC180" s="16">
        <v>68.0</v>
      </c>
      <c r="AD180" s="16">
        <v>303.0</v>
      </c>
      <c r="AE180" s="22">
        <v>45455.0</v>
      </c>
      <c r="AF180" s="17"/>
      <c r="AG180" s="17"/>
      <c r="AH180" s="17"/>
      <c r="AI180" s="17"/>
      <c r="AJ180" s="17"/>
      <c r="AK180" s="17"/>
      <c r="AL180" s="16">
        <v>69.0</v>
      </c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4" t="s">
        <v>2604</v>
      </c>
      <c r="BB180" s="17"/>
      <c r="BC180" s="17"/>
      <c r="BD180" s="17"/>
      <c r="BE180" s="17"/>
      <c r="BF180" s="14" t="s">
        <v>2574</v>
      </c>
      <c r="BG180" s="16">
        <v>1.0</v>
      </c>
      <c r="BH180" s="14" t="s">
        <v>2564</v>
      </c>
      <c r="BI180" s="14" t="s">
        <v>2594</v>
      </c>
      <c r="BJ180" s="14" t="s">
        <v>2566</v>
      </c>
      <c r="BK180" s="17"/>
      <c r="BL180" s="17"/>
      <c r="BM180" s="16">
        <v>10.1333333</v>
      </c>
      <c r="BN180" s="17"/>
      <c r="BO180" s="17"/>
      <c r="BP180" s="17"/>
      <c r="BQ180" s="17"/>
      <c r="BR180" s="17"/>
      <c r="BS180" s="16">
        <v>0.4029</v>
      </c>
      <c r="BT180" s="16">
        <v>26.432587</v>
      </c>
      <c r="BU180" s="14" t="s">
        <v>2567</v>
      </c>
      <c r="BV180" s="14" t="s">
        <v>2605</v>
      </c>
      <c r="BW180" s="14" t="s">
        <v>2702</v>
      </c>
      <c r="BX180" s="16">
        <v>12.0</v>
      </c>
      <c r="BY180" s="14" t="s">
        <v>2604</v>
      </c>
      <c r="BZ180" s="16">
        <v>804.0</v>
      </c>
      <c r="CA180" s="16">
        <v>-25466.0</v>
      </c>
      <c r="CB180" s="16">
        <v>0.0</v>
      </c>
      <c r="CC180" s="16">
        <v>6.67389946</v>
      </c>
      <c r="CD180" s="14" t="s">
        <v>2703</v>
      </c>
      <c r="CE180" s="16">
        <v>26.432587</v>
      </c>
      <c r="CF180" s="14" t="s">
        <v>2572</v>
      </c>
      <c r="CH180" s="19">
        <v>41383.0</v>
      </c>
      <c r="CI180" s="14" t="s">
        <v>2573</v>
      </c>
      <c r="CJ180" s="17"/>
      <c r="CK180" s="14" t="s">
        <v>2574</v>
      </c>
      <c r="CL180" s="14" t="s">
        <v>4163</v>
      </c>
      <c r="CM180" s="20">
        <v>2253608.0</v>
      </c>
      <c r="CN180" s="14" t="s">
        <v>4163</v>
      </c>
      <c r="CO180" s="14" t="s">
        <v>2563</v>
      </c>
      <c r="CP180" s="14" t="s">
        <v>2563</v>
      </c>
      <c r="CQ180" s="16">
        <v>0.3228</v>
      </c>
      <c r="CR180" s="16">
        <v>0.26</v>
      </c>
      <c r="CS180" s="14" t="s">
        <v>2574</v>
      </c>
      <c r="CT180" s="14" t="s">
        <v>4164</v>
      </c>
      <c r="CU180" s="14" t="s">
        <v>2577</v>
      </c>
      <c r="CV180" s="14" t="s">
        <v>2926</v>
      </c>
      <c r="CW180" s="14" t="s">
        <v>2768</v>
      </c>
      <c r="CX180" s="14" t="s">
        <v>2739</v>
      </c>
      <c r="CY180" s="16">
        <v>6.67389946</v>
      </c>
      <c r="CZ180" s="14" t="s">
        <v>2707</v>
      </c>
      <c r="DB180" s="14" t="s">
        <v>2574</v>
      </c>
      <c r="DC180" s="14" t="s">
        <v>2708</v>
      </c>
      <c r="DD180" s="14" t="s">
        <v>2604</v>
      </c>
      <c r="DE180" s="14" t="s">
        <v>2574</v>
      </c>
      <c r="DF180" s="14" t="s">
        <v>2563</v>
      </c>
      <c r="DG180" s="14" t="s">
        <v>4165</v>
      </c>
      <c r="DH180" s="14" t="s">
        <v>4166</v>
      </c>
      <c r="DI180" s="14" t="s">
        <v>2610</v>
      </c>
      <c r="DJ180" s="14" t="s">
        <v>2611</v>
      </c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  <c r="KL180" s="17"/>
      <c r="KM180" s="17"/>
      <c r="KN180" s="17"/>
      <c r="KO180" s="17"/>
      <c r="KP180" s="17"/>
      <c r="KQ180" s="17"/>
      <c r="KR180" s="17"/>
      <c r="KS180" s="17"/>
      <c r="KT180" s="17"/>
      <c r="KU180" s="17"/>
      <c r="KV180" s="17"/>
      <c r="KW180" s="17"/>
      <c r="KX180" s="17"/>
      <c r="KY180" s="17"/>
      <c r="KZ180" s="17"/>
      <c r="LA180" s="17"/>
      <c r="LB180" s="17"/>
      <c r="LC180" s="17"/>
      <c r="LD180" s="17"/>
      <c r="LE180" s="17"/>
      <c r="LF180" s="17"/>
      <c r="LG180" s="17"/>
      <c r="LH180" s="17"/>
      <c r="LI180" s="17"/>
      <c r="LJ180" s="17"/>
      <c r="LK180" s="17"/>
      <c r="LL180" s="17"/>
      <c r="LM180" s="17"/>
      <c r="LN180" s="17"/>
      <c r="LO180" s="17"/>
      <c r="LP180" s="17"/>
      <c r="LQ180" s="17"/>
      <c r="LR180" s="17"/>
      <c r="LS180" s="17"/>
      <c r="LT180" s="17"/>
      <c r="LU180" s="17"/>
      <c r="LV180" s="17"/>
      <c r="LW180" s="17"/>
      <c r="LX180" s="17"/>
      <c r="LY180" s="17"/>
      <c r="LZ180" s="17"/>
      <c r="MA180" s="17"/>
      <c r="MB180" s="17"/>
      <c r="MC180" s="17"/>
      <c r="MD180" s="17"/>
      <c r="ME180" s="17"/>
      <c r="MF180" s="17"/>
      <c r="MG180" s="17"/>
      <c r="MH180" s="17"/>
      <c r="MI180" s="17"/>
      <c r="MJ180" s="17"/>
      <c r="MK180" s="17"/>
      <c r="ML180" s="17"/>
      <c r="MM180" s="17"/>
      <c r="MN180" s="17"/>
      <c r="MO180" s="17"/>
      <c r="MP180" s="17"/>
      <c r="MQ180" s="17"/>
      <c r="MR180" s="17"/>
      <c r="MS180" s="17"/>
      <c r="MT180" s="17"/>
      <c r="MU180" s="17"/>
      <c r="MV180" s="17"/>
      <c r="MW180" s="17"/>
      <c r="MX180" s="17"/>
      <c r="MY180" s="17"/>
      <c r="MZ180" s="17"/>
      <c r="NA180" s="17"/>
      <c r="NB180" s="17"/>
      <c r="NC180" s="17"/>
      <c r="ND180" s="17"/>
      <c r="NE180" s="17"/>
      <c r="NF180" s="17"/>
      <c r="NG180" s="17"/>
      <c r="NH180" s="17"/>
      <c r="NI180" s="17"/>
      <c r="NJ180" s="17"/>
      <c r="NK180" s="17"/>
      <c r="NL180" s="17"/>
      <c r="NM180" s="17"/>
      <c r="NN180" s="17"/>
      <c r="NO180" s="17"/>
      <c r="NP180" s="17"/>
      <c r="NQ180" s="17"/>
      <c r="NR180" s="17"/>
      <c r="NS180" s="17"/>
      <c r="NT180" s="17"/>
      <c r="NU180" s="17"/>
      <c r="NV180" s="17"/>
      <c r="NW180" s="17"/>
      <c r="NX180" s="17"/>
      <c r="NY180" s="17"/>
      <c r="NZ180" s="17"/>
      <c r="OA180" s="17"/>
      <c r="OB180" s="17"/>
      <c r="OC180" s="17"/>
      <c r="OD180" s="17"/>
      <c r="OE180" s="17"/>
      <c r="OF180" s="17"/>
      <c r="OG180" s="17"/>
      <c r="OH180" s="17"/>
      <c r="OI180" s="17"/>
      <c r="OJ180" s="17"/>
      <c r="OK180" s="17"/>
      <c r="OL180" s="17"/>
      <c r="OM180" s="17"/>
      <c r="ON180" s="17"/>
      <c r="OO180" s="17"/>
      <c r="OP180" s="17"/>
      <c r="OQ180" s="17"/>
      <c r="OR180" s="17"/>
      <c r="OS180" s="17"/>
      <c r="OT180" s="17"/>
      <c r="OU180" s="17"/>
      <c r="OV180" s="17"/>
      <c r="OW180" s="17"/>
      <c r="OX180" s="17"/>
      <c r="OY180" s="17"/>
      <c r="OZ180" s="17"/>
      <c r="PA180" s="17"/>
      <c r="PB180" s="17"/>
      <c r="PC180" s="17"/>
      <c r="PD180" s="17"/>
      <c r="PE180" s="17"/>
      <c r="PF180" s="17"/>
      <c r="PG180" s="17"/>
      <c r="PH180" s="17"/>
      <c r="PI180" s="17"/>
      <c r="PJ180" s="17"/>
      <c r="PK180" s="17"/>
      <c r="PL180" s="17"/>
      <c r="PM180" s="17"/>
      <c r="PN180" s="17"/>
      <c r="PO180" s="17"/>
      <c r="PP180" s="17"/>
      <c r="PQ180" s="17"/>
      <c r="PR180" s="17"/>
      <c r="PS180" s="17"/>
      <c r="PT180" s="17"/>
      <c r="PU180" s="17"/>
      <c r="PV180" s="17"/>
      <c r="PW180" s="17"/>
      <c r="PX180" s="17"/>
      <c r="PY180" s="17"/>
      <c r="PZ180" s="17"/>
      <c r="QA180" s="17"/>
      <c r="QB180" s="17"/>
      <c r="QC180" s="17"/>
      <c r="QD180" s="17"/>
      <c r="QE180" s="17"/>
      <c r="QF180" s="17"/>
      <c r="QG180" s="17"/>
      <c r="QH180" s="17"/>
      <c r="QI180" s="17"/>
      <c r="QJ180" s="17"/>
      <c r="QK180" s="17"/>
      <c r="QL180" s="17"/>
      <c r="QM180" s="17"/>
      <c r="QN180" s="17"/>
      <c r="QO180" s="17"/>
      <c r="QP180" s="17"/>
      <c r="QQ180" s="17"/>
      <c r="QR180" s="17"/>
      <c r="QS180" s="17"/>
      <c r="QT180" s="17"/>
      <c r="QU180" s="16">
        <v>27.0</v>
      </c>
      <c r="QV180" s="16">
        <v>12.0</v>
      </c>
      <c r="QW180" s="16">
        <v>42.0</v>
      </c>
      <c r="QX180" s="17"/>
      <c r="QY180" s="17"/>
      <c r="QZ180" s="17"/>
      <c r="RA180" s="17"/>
      <c r="RB180" s="17"/>
      <c r="RC180" s="17"/>
      <c r="RD180" s="17"/>
      <c r="RE180" s="17"/>
      <c r="RF180" s="17"/>
      <c r="RG180" s="17"/>
      <c r="RH180" s="17"/>
      <c r="RI180" s="17"/>
      <c r="RJ180" s="17"/>
      <c r="RK180" s="17"/>
      <c r="RL180" s="17"/>
      <c r="RM180" s="17"/>
      <c r="RN180" s="17"/>
      <c r="RO180" s="17"/>
      <c r="RP180" s="17"/>
      <c r="RQ180" s="17"/>
      <c r="RR180" s="17"/>
      <c r="RS180" s="17"/>
      <c r="RT180" s="17"/>
      <c r="RU180" s="17"/>
      <c r="RV180" s="17"/>
      <c r="RW180" s="17"/>
      <c r="RX180" s="17"/>
      <c r="RY180" s="17"/>
      <c r="RZ180" s="17"/>
      <c r="SA180" s="17"/>
      <c r="SB180" s="17"/>
      <c r="SC180" s="17"/>
      <c r="SD180" s="17"/>
      <c r="SE180" s="17"/>
      <c r="SF180" s="17"/>
      <c r="SG180" s="17"/>
      <c r="SH180" s="17"/>
      <c r="SI180" s="17"/>
      <c r="SJ180" s="17"/>
      <c r="SK180" s="17"/>
      <c r="SL180" s="17"/>
      <c r="SM180" s="17"/>
      <c r="SN180" s="17"/>
      <c r="SO180" s="17"/>
      <c r="SP180" s="17"/>
      <c r="SQ180" s="17"/>
      <c r="SR180" s="17"/>
      <c r="SS180" s="17"/>
      <c r="ST180" s="17"/>
      <c r="SU180" s="17"/>
      <c r="SV180" s="17"/>
      <c r="SW180" s="17"/>
      <c r="SX180" s="17"/>
      <c r="SY180" s="17"/>
      <c r="SZ180" s="17"/>
      <c r="TA180" s="17"/>
      <c r="TB180" s="17"/>
      <c r="TC180" s="17"/>
      <c r="TD180" s="17"/>
      <c r="TE180" s="17"/>
      <c r="TF180" s="17"/>
      <c r="TG180" s="17"/>
      <c r="TH180" s="17"/>
      <c r="TI180" s="17"/>
      <c r="TJ180" s="17"/>
      <c r="TK180" s="17"/>
      <c r="TL180" s="17"/>
      <c r="TM180" s="17"/>
      <c r="TN180" s="17"/>
      <c r="TO180" s="17"/>
      <c r="TP180" s="17"/>
      <c r="TQ180" s="17"/>
      <c r="TR180" s="17"/>
      <c r="TS180" s="17"/>
      <c r="TT180" s="17"/>
      <c r="TU180" s="17"/>
      <c r="TV180" s="17"/>
      <c r="TW180" s="17"/>
      <c r="TX180" s="17"/>
      <c r="TY180" s="17"/>
      <c r="TZ180" s="17"/>
      <c r="UA180" s="17"/>
      <c r="UB180" s="17"/>
      <c r="UC180" s="17"/>
      <c r="UD180" s="17"/>
      <c r="UE180" s="17"/>
      <c r="UF180" s="17"/>
      <c r="UG180" s="17"/>
      <c r="UH180" s="17"/>
      <c r="UI180" s="17"/>
      <c r="UJ180" s="17"/>
      <c r="UK180" s="17"/>
      <c r="UL180" s="17"/>
      <c r="UM180" s="17"/>
      <c r="UN180" s="17"/>
      <c r="UO180" s="17"/>
      <c r="UP180" s="17"/>
      <c r="UQ180" s="17"/>
      <c r="UR180" s="17"/>
      <c r="US180" s="17"/>
      <c r="UT180" s="17"/>
      <c r="UU180" s="17"/>
      <c r="UV180" s="17"/>
      <c r="UW180" s="17"/>
      <c r="UX180" s="17"/>
      <c r="UY180" s="17"/>
      <c r="UZ180" s="17"/>
      <c r="VA180" s="17"/>
      <c r="VB180" s="17"/>
      <c r="VC180" s="17"/>
      <c r="VD180" s="17"/>
      <c r="VE180" s="17"/>
      <c r="VF180" s="17"/>
      <c r="VG180" s="17"/>
      <c r="VH180" s="17"/>
      <c r="VI180" s="17"/>
      <c r="VJ180" s="17"/>
      <c r="VK180" s="17"/>
      <c r="VL180" s="17"/>
      <c r="VM180" s="17"/>
      <c r="VN180" s="17"/>
      <c r="VO180" s="17"/>
      <c r="VP180" s="17"/>
      <c r="VQ180" s="17"/>
      <c r="VR180" s="17"/>
      <c r="VS180" s="17"/>
      <c r="VT180" s="17"/>
      <c r="VU180" s="17"/>
      <c r="VV180" s="17"/>
      <c r="VW180" s="17"/>
      <c r="VX180" s="17"/>
      <c r="VY180" s="17"/>
      <c r="VZ180" s="17"/>
      <c r="WA180" s="17"/>
      <c r="WB180" s="17"/>
      <c r="WC180" s="17"/>
      <c r="WD180" s="17"/>
      <c r="WE180" s="17"/>
      <c r="WF180" s="17"/>
      <c r="WG180" s="17"/>
      <c r="WH180" s="17"/>
      <c r="WI180" s="17"/>
      <c r="WJ180" s="17"/>
      <c r="WK180" s="17"/>
      <c r="WL180" s="17"/>
      <c r="WM180" s="17"/>
      <c r="WN180" s="17"/>
      <c r="WO180" s="17"/>
      <c r="WP180" s="17"/>
      <c r="WQ180" s="17"/>
      <c r="WR180" s="17"/>
      <c r="WS180" s="17"/>
      <c r="WT180" s="17"/>
      <c r="WU180" s="17"/>
      <c r="WV180" s="17"/>
      <c r="WW180" s="17"/>
      <c r="WX180" s="17"/>
      <c r="WY180" s="17"/>
      <c r="WZ180" s="17"/>
      <c r="XA180" s="17"/>
      <c r="XB180" s="17"/>
      <c r="XC180" s="17"/>
      <c r="XD180" s="17"/>
      <c r="XE180" s="17"/>
      <c r="XF180" s="17"/>
      <c r="XG180" s="17"/>
      <c r="XH180" s="17"/>
      <c r="XI180" s="17"/>
      <c r="XJ180" s="17"/>
      <c r="XK180" s="17"/>
      <c r="XL180" s="17"/>
      <c r="XM180" s="17"/>
      <c r="XN180" s="17"/>
      <c r="XO180" s="17"/>
      <c r="XP180" s="17"/>
      <c r="XQ180" s="17"/>
      <c r="XR180" s="17"/>
      <c r="XS180" s="17"/>
      <c r="XT180" s="17"/>
      <c r="XU180" s="17"/>
      <c r="XV180" s="17"/>
      <c r="XW180" s="17"/>
      <c r="XX180" s="17"/>
      <c r="XY180" s="17"/>
      <c r="XZ180" s="17"/>
      <c r="YA180" s="17"/>
      <c r="YB180" s="17"/>
      <c r="YC180" s="17"/>
      <c r="YD180" s="17"/>
      <c r="YE180" s="17"/>
      <c r="YF180" s="17"/>
      <c r="YG180" s="17"/>
      <c r="YH180" s="17"/>
      <c r="YI180" s="17"/>
      <c r="YJ180" s="17"/>
      <c r="YK180" s="17"/>
      <c r="YL180" s="17"/>
      <c r="YM180" s="17"/>
      <c r="YN180" s="17"/>
      <c r="YO180" s="17"/>
      <c r="YP180" s="17"/>
      <c r="YQ180" s="17"/>
      <c r="YR180" s="17"/>
      <c r="YS180" s="17"/>
      <c r="YT180" s="17"/>
      <c r="YU180" s="17"/>
      <c r="YV180" s="17"/>
      <c r="YW180" s="17"/>
      <c r="YX180" s="17"/>
      <c r="YY180" s="17"/>
      <c r="YZ180" s="17"/>
      <c r="ZA180" s="17"/>
      <c r="ZB180" s="17"/>
      <c r="ZC180" s="17"/>
      <c r="ZD180" s="17"/>
      <c r="ZE180" s="17"/>
      <c r="ZF180" s="17"/>
      <c r="ZG180" s="17"/>
      <c r="ZH180" s="17"/>
      <c r="ZI180" s="17"/>
      <c r="ZJ180" s="17"/>
      <c r="ZK180" s="17"/>
      <c r="ZL180" s="17"/>
      <c r="ZM180" s="17"/>
      <c r="ZN180" s="17"/>
      <c r="ZO180" s="17"/>
      <c r="ZP180" s="17"/>
      <c r="ZQ180" s="17"/>
      <c r="ZR180" s="17"/>
      <c r="ZS180" s="17"/>
      <c r="ZT180" s="17"/>
      <c r="ZU180" s="17"/>
      <c r="ZV180" s="17"/>
      <c r="ZW180" s="17"/>
      <c r="ZX180" s="17"/>
      <c r="ZY180" s="17"/>
      <c r="ZZ180" s="17"/>
      <c r="AAA180" s="17"/>
      <c r="AAB180" s="17"/>
      <c r="AAC180" s="17"/>
      <c r="AAD180" s="17"/>
      <c r="AAE180" s="17"/>
      <c r="AAF180" s="17"/>
      <c r="AAG180" s="17"/>
      <c r="AAH180" s="17"/>
      <c r="AAI180" s="17"/>
      <c r="AAJ180" s="17"/>
      <c r="AAK180" s="17"/>
      <c r="AAL180" s="17"/>
      <c r="AAM180" s="17"/>
      <c r="AAN180" s="17"/>
      <c r="AAO180" s="17"/>
      <c r="AAP180" s="17"/>
      <c r="AAQ180" s="17"/>
      <c r="AAR180" s="17"/>
      <c r="AAS180" s="17"/>
      <c r="AAT180" s="17"/>
      <c r="AAU180" s="17"/>
      <c r="AAV180" s="17"/>
      <c r="AAW180" s="17"/>
      <c r="AAX180" s="17"/>
      <c r="AAY180" s="17"/>
      <c r="AAZ180" s="17"/>
      <c r="ABA180" s="17"/>
      <c r="ABB180" s="17"/>
      <c r="ABC180" s="17"/>
      <c r="ABD180" s="17"/>
      <c r="ABE180" s="17"/>
      <c r="ABF180" s="17"/>
      <c r="ABG180" s="17"/>
      <c r="ABH180" s="17"/>
      <c r="ABI180" s="17"/>
      <c r="ABJ180" s="17"/>
      <c r="ABK180" s="17"/>
      <c r="ABL180" s="17"/>
      <c r="ABM180" s="17"/>
      <c r="ABN180" s="17"/>
      <c r="ABO180" s="17"/>
      <c r="ABP180" s="17"/>
      <c r="ABQ180" s="17"/>
      <c r="ABR180" s="17"/>
      <c r="ABS180" s="17"/>
      <c r="ABT180" s="17"/>
      <c r="ABU180" s="17"/>
      <c r="ABV180" s="17"/>
      <c r="ABW180" s="17"/>
      <c r="ABX180" s="17"/>
      <c r="ABY180" s="17"/>
      <c r="ABZ180" s="17"/>
      <c r="ACA180" s="17"/>
      <c r="ACB180" s="17"/>
      <c r="ACC180" s="17"/>
      <c r="ACD180" s="17"/>
      <c r="ACE180" s="17"/>
      <c r="ACF180" s="17"/>
      <c r="ACG180" s="17"/>
      <c r="ACH180" s="17"/>
      <c r="ACI180" s="17"/>
      <c r="ACJ180" s="17"/>
      <c r="ACK180" s="17"/>
      <c r="ACL180" s="17"/>
      <c r="ACM180" s="17"/>
      <c r="ACN180" s="17"/>
      <c r="ACO180" s="17"/>
      <c r="ACP180" s="17"/>
      <c r="ACQ180" s="17"/>
      <c r="ACR180" s="17"/>
      <c r="ACS180" s="17"/>
      <c r="ACT180" s="17"/>
      <c r="ACU180" s="17"/>
      <c r="ACV180" s="17"/>
      <c r="ACW180" s="17"/>
      <c r="ACX180" s="17"/>
      <c r="ACY180" s="17"/>
      <c r="ACZ180" s="17"/>
      <c r="ADA180" s="17"/>
      <c r="ADB180" s="17"/>
      <c r="ADC180" s="17"/>
      <c r="ADD180" s="17"/>
      <c r="ADE180" s="17"/>
      <c r="ADF180" s="17"/>
      <c r="ADG180" s="17"/>
      <c r="ADH180" s="17"/>
      <c r="ADI180" s="17"/>
      <c r="ADJ180" s="17"/>
      <c r="ADK180" s="17"/>
      <c r="ADL180" s="17"/>
      <c r="ADM180" s="17"/>
      <c r="ADN180" s="17"/>
      <c r="ADO180" s="17"/>
      <c r="ADP180" s="17"/>
      <c r="ADQ180" s="17"/>
      <c r="ADR180" s="17"/>
      <c r="ADS180" s="17"/>
      <c r="ADT180" s="17"/>
      <c r="ADU180" s="17"/>
      <c r="ADV180" s="17"/>
      <c r="ADW180" s="17"/>
      <c r="ADX180" s="17"/>
      <c r="ADY180" s="17"/>
      <c r="ADZ180" s="17"/>
      <c r="AEA180" s="17"/>
      <c r="AEB180" s="17"/>
      <c r="AEC180" s="17"/>
      <c r="AED180" s="17"/>
      <c r="AEE180" s="17"/>
      <c r="AEF180" s="17"/>
      <c r="AEG180" s="17"/>
      <c r="AEH180" s="17"/>
      <c r="AEI180" s="17"/>
      <c r="AEJ180" s="17"/>
      <c r="AEK180" s="17"/>
      <c r="AEL180" s="17"/>
      <c r="AEM180" s="17"/>
      <c r="AEN180" s="17"/>
      <c r="AEO180" s="17"/>
      <c r="AEP180" s="17"/>
      <c r="AEQ180" s="17"/>
      <c r="AER180" s="17"/>
      <c r="AES180" s="17"/>
      <c r="AET180" s="17"/>
      <c r="AEU180" s="17"/>
      <c r="AEV180" s="17"/>
      <c r="AEW180" s="17"/>
      <c r="AEX180" s="17"/>
      <c r="AEY180" s="17"/>
      <c r="AEZ180" s="17"/>
      <c r="AFA180" s="17"/>
      <c r="AFB180" s="17"/>
      <c r="AFC180" s="17"/>
      <c r="AFD180" s="17"/>
      <c r="AFE180" s="17"/>
      <c r="AFF180" s="17"/>
      <c r="AFG180" s="17"/>
      <c r="AFH180" s="17"/>
      <c r="AFI180" s="17"/>
      <c r="AFJ180" s="17"/>
      <c r="AFK180" s="17"/>
      <c r="AFL180" s="17"/>
      <c r="AFM180" s="17"/>
      <c r="AFN180" s="17"/>
      <c r="AFO180" s="17"/>
      <c r="AFP180" s="17"/>
      <c r="AFQ180" s="17"/>
      <c r="AFR180" s="17"/>
      <c r="AFS180" s="17"/>
      <c r="AFT180" s="17"/>
      <c r="AFU180" s="17"/>
      <c r="AFV180" s="17"/>
      <c r="AFW180" s="17"/>
      <c r="AFX180" s="17"/>
      <c r="AFY180" s="17"/>
      <c r="AFZ180" s="17"/>
      <c r="AGA180" s="17"/>
      <c r="AGB180" s="17"/>
      <c r="AGC180" s="17"/>
      <c r="AGD180" s="17"/>
      <c r="AGE180" s="17"/>
      <c r="AGF180" s="17"/>
      <c r="AGG180" s="17"/>
      <c r="AGH180" s="17"/>
      <c r="AGI180" s="17"/>
      <c r="AGJ180" s="17"/>
      <c r="AGK180" s="17"/>
      <c r="AGL180" s="17"/>
      <c r="AGM180" s="17"/>
      <c r="AGN180" s="17"/>
      <c r="AGO180" s="17"/>
      <c r="AGP180" s="17"/>
      <c r="AGQ180" s="17"/>
      <c r="AGR180" s="17"/>
      <c r="AGS180" s="17"/>
      <c r="AGT180" s="17"/>
      <c r="AGU180" s="17"/>
      <c r="AGV180" s="17"/>
      <c r="AGW180" s="17"/>
      <c r="AGX180" s="17"/>
      <c r="AGY180" s="17"/>
      <c r="AGZ180" s="17"/>
      <c r="AHA180" s="17"/>
      <c r="AHB180" s="17"/>
      <c r="AHC180" s="17"/>
      <c r="AHD180" s="17"/>
      <c r="AHE180" s="17"/>
      <c r="AHF180" s="17"/>
      <c r="AHG180" s="17"/>
      <c r="AHH180" s="17"/>
      <c r="AHI180" s="17"/>
      <c r="AHJ180" s="17"/>
      <c r="AHK180" s="17"/>
      <c r="AHL180" s="17"/>
      <c r="AHM180" s="17"/>
      <c r="AHN180" s="17"/>
      <c r="AHO180" s="17"/>
      <c r="AHP180" s="17"/>
      <c r="AHQ180" s="17"/>
      <c r="AHR180" s="17"/>
      <c r="AHS180" s="17"/>
      <c r="AHT180" s="17"/>
      <c r="AHU180" s="17"/>
      <c r="AHV180" s="17"/>
      <c r="AHW180" s="17"/>
      <c r="AHX180" s="17"/>
      <c r="AHY180" s="17"/>
      <c r="AHZ180" s="17"/>
      <c r="AIA180" s="17"/>
      <c r="AIB180" s="17"/>
      <c r="AIC180" s="17"/>
      <c r="AID180" s="17"/>
      <c r="AIE180" s="17"/>
      <c r="AIF180" s="17"/>
      <c r="AIG180" s="17"/>
      <c r="AIH180" s="17"/>
      <c r="AII180" s="17"/>
      <c r="AIJ180" s="17"/>
      <c r="AIK180" s="17"/>
      <c r="AIL180" s="17"/>
      <c r="AIM180" s="17"/>
      <c r="AIN180" s="17"/>
      <c r="AIO180" s="17"/>
      <c r="AIP180" s="17"/>
      <c r="AIQ180" s="17"/>
      <c r="AIR180" s="17"/>
      <c r="AIS180" s="17"/>
      <c r="AIT180" s="17"/>
      <c r="AIU180" s="17"/>
      <c r="AIV180" s="17"/>
      <c r="AIW180" s="17"/>
      <c r="AIX180" s="17"/>
      <c r="AIY180" s="17"/>
      <c r="AIZ180" s="17"/>
      <c r="AJA180" s="17"/>
      <c r="AJB180" s="17"/>
      <c r="AJC180" s="17"/>
      <c r="AJD180" s="17"/>
      <c r="AJE180" s="17"/>
      <c r="AJF180" s="17"/>
      <c r="AJG180" s="17"/>
      <c r="AJH180" s="17"/>
      <c r="AJI180" s="17"/>
      <c r="AJJ180" s="17"/>
      <c r="AJK180" s="17"/>
      <c r="AJL180" s="17"/>
      <c r="AJM180" s="17"/>
      <c r="AJN180" s="17"/>
      <c r="AJO180" s="17"/>
      <c r="AJP180" s="17"/>
      <c r="AJQ180" s="17"/>
      <c r="AJR180" s="17"/>
      <c r="AJS180" s="17"/>
      <c r="AJT180" s="17"/>
      <c r="AJU180" s="17"/>
      <c r="AJV180" s="17"/>
      <c r="AJW180" s="17"/>
      <c r="AJX180" s="17"/>
      <c r="AJY180" s="17"/>
      <c r="AJZ180" s="17"/>
      <c r="AKA180" s="17"/>
      <c r="AKB180" s="17"/>
      <c r="AKC180" s="17"/>
      <c r="AKD180" s="17"/>
      <c r="AKE180" s="17"/>
      <c r="AKF180" s="17"/>
      <c r="AKG180" s="17"/>
      <c r="AKH180" s="17"/>
      <c r="AKI180" s="17"/>
      <c r="AKJ180" s="17"/>
      <c r="AKK180" s="17"/>
      <c r="AKL180" s="17"/>
      <c r="AKM180" s="17"/>
      <c r="AKN180" s="17"/>
      <c r="AKO180" s="17"/>
      <c r="AKP180" s="17"/>
      <c r="AKQ180" s="17"/>
      <c r="AKR180" s="17"/>
      <c r="AKS180" s="17"/>
      <c r="AKT180" s="17"/>
      <c r="AKU180" s="17"/>
      <c r="AKV180" s="17"/>
      <c r="AKW180" s="17"/>
      <c r="AKX180" s="17"/>
      <c r="AKY180" s="17"/>
      <c r="AKZ180" s="17"/>
      <c r="ALA180" s="17"/>
      <c r="ALB180" s="17"/>
      <c r="ALC180" s="17"/>
      <c r="ALD180" s="17"/>
      <c r="ALE180" s="17"/>
      <c r="ALF180" s="17"/>
      <c r="ALG180" s="17"/>
      <c r="ALH180" s="17"/>
      <c r="ALI180" s="17"/>
      <c r="ALJ180" s="17"/>
      <c r="ALK180" s="17"/>
      <c r="ALL180" s="17"/>
      <c r="ALM180" s="17"/>
      <c r="ALN180" s="17"/>
      <c r="ALO180" s="17"/>
      <c r="ALP180" s="17"/>
      <c r="ALQ180" s="17"/>
      <c r="ALR180" s="17"/>
      <c r="ALS180" s="17"/>
      <c r="ALT180" s="17"/>
      <c r="ALU180" s="17"/>
      <c r="ALV180" s="17"/>
      <c r="ALW180" s="17"/>
      <c r="ALX180" s="17"/>
      <c r="ALY180" s="17"/>
      <c r="ALZ180" s="17"/>
      <c r="AMA180" s="17"/>
      <c r="AMB180" s="17"/>
      <c r="AMC180" s="17"/>
      <c r="AMD180" s="17"/>
      <c r="AME180" s="17"/>
      <c r="AMF180" s="17"/>
      <c r="AMG180" s="17"/>
      <c r="AMH180" s="17"/>
      <c r="AMI180" s="17"/>
      <c r="AMJ180" s="17"/>
      <c r="AMK180" s="17"/>
      <c r="AML180" s="17"/>
      <c r="AMM180" s="17"/>
      <c r="AMN180" s="17"/>
      <c r="AMO180" s="17"/>
      <c r="AMP180" s="17"/>
      <c r="AMQ180" s="17"/>
      <c r="AMR180" s="17"/>
      <c r="AMS180" s="17"/>
      <c r="AMT180" s="17"/>
      <c r="AMU180" s="17"/>
      <c r="AMV180" s="17"/>
      <c r="AMW180" s="17"/>
      <c r="AMX180" s="17"/>
      <c r="AMY180" s="17"/>
      <c r="AMZ180" s="17"/>
      <c r="ANA180" s="17"/>
      <c r="ANB180" s="17"/>
      <c r="ANC180" s="17"/>
      <c r="AND180" s="17"/>
      <c r="ANE180" s="17"/>
      <c r="ANF180" s="17"/>
      <c r="ANG180" s="17"/>
      <c r="ANH180" s="17"/>
      <c r="ANI180" s="17"/>
      <c r="ANJ180" s="17"/>
      <c r="ANK180" s="17"/>
      <c r="ANL180" s="17"/>
      <c r="ANM180" s="17"/>
      <c r="ANN180" s="17"/>
      <c r="ANO180" s="17"/>
      <c r="ANP180" s="17"/>
      <c r="ANQ180" s="17"/>
      <c r="ANR180" s="17"/>
      <c r="ANS180" s="17"/>
      <c r="ANT180" s="17"/>
      <c r="ANU180" s="17"/>
      <c r="ANV180" s="17"/>
      <c r="ANW180" s="17"/>
      <c r="ANX180" s="17"/>
      <c r="ANY180" s="17"/>
      <c r="ANZ180" s="17"/>
      <c r="AOA180" s="17"/>
      <c r="AOB180" s="17"/>
      <c r="AOC180" s="17"/>
      <c r="AOD180" s="17"/>
      <c r="AOE180" s="17"/>
      <c r="AOF180" s="17"/>
      <c r="AOG180" s="17"/>
      <c r="AOH180" s="17"/>
      <c r="AOI180" s="17"/>
      <c r="AOJ180" s="17"/>
      <c r="AOK180" s="17"/>
      <c r="AOL180" s="17"/>
      <c r="AOM180" s="17"/>
      <c r="AON180" s="17"/>
      <c r="AOO180" s="17"/>
      <c r="AOP180" s="17"/>
      <c r="AOQ180" s="17"/>
      <c r="AOR180" s="17"/>
      <c r="AOS180" s="17"/>
      <c r="AOT180" s="17"/>
      <c r="AOU180" s="17"/>
      <c r="AOV180" s="17"/>
      <c r="AOW180" s="17"/>
      <c r="AOX180" s="17"/>
      <c r="AOY180" s="17"/>
      <c r="AOZ180" s="17"/>
      <c r="APA180" s="17"/>
      <c r="APB180" s="17"/>
      <c r="APC180" s="17"/>
      <c r="APD180" s="17"/>
      <c r="APE180" s="17"/>
      <c r="APF180" s="17"/>
      <c r="APG180" s="17"/>
      <c r="APH180" s="17"/>
      <c r="API180" s="17"/>
      <c r="APJ180" s="17"/>
      <c r="APK180" s="17"/>
      <c r="APL180" s="17"/>
      <c r="APM180" s="17"/>
      <c r="APN180" s="17"/>
      <c r="APO180" s="17"/>
      <c r="APP180" s="17"/>
      <c r="APQ180" s="17"/>
      <c r="APR180" s="17"/>
      <c r="APS180" s="17"/>
      <c r="APT180" s="17"/>
      <c r="APU180" s="17"/>
      <c r="APV180" s="17"/>
      <c r="APW180" s="17"/>
      <c r="APX180" s="17"/>
      <c r="APY180" s="17"/>
      <c r="APZ180" s="17"/>
      <c r="AQA180" s="17"/>
      <c r="AQB180" s="17"/>
      <c r="AQC180" s="17"/>
      <c r="AQD180" s="17"/>
      <c r="AQE180" s="17"/>
      <c r="AQF180" s="17"/>
      <c r="AQG180" s="17"/>
      <c r="AQH180" s="17"/>
      <c r="AQI180" s="17"/>
      <c r="AQJ180" s="17"/>
      <c r="AQK180" s="17"/>
      <c r="AQL180" s="17"/>
      <c r="AQM180" s="17"/>
      <c r="AQN180" s="17"/>
      <c r="AQO180" s="17"/>
      <c r="AQP180" s="17"/>
      <c r="AQQ180" s="17"/>
      <c r="AQR180" s="17"/>
      <c r="AQS180" s="17"/>
      <c r="AQT180" s="17"/>
      <c r="AQU180" s="17"/>
      <c r="AQV180" s="17"/>
      <c r="AQW180" s="17"/>
      <c r="AQX180" s="17"/>
      <c r="AQY180" s="17"/>
      <c r="AQZ180" s="17"/>
      <c r="ARA180" s="17"/>
      <c r="ARB180" s="17"/>
      <c r="ARC180" s="17"/>
      <c r="ARD180" s="17"/>
      <c r="ARE180" s="17"/>
      <c r="ARF180" s="17"/>
      <c r="ARG180" s="17"/>
      <c r="ARH180" s="17"/>
      <c r="ARI180" s="17"/>
      <c r="ARJ180" s="17"/>
      <c r="ARK180" s="17"/>
      <c r="ARL180" s="17"/>
      <c r="ARM180" s="17"/>
      <c r="ARN180" s="17"/>
      <c r="ARO180" s="17"/>
      <c r="ARP180" s="17"/>
      <c r="ARQ180" s="17"/>
      <c r="ARR180" s="17"/>
      <c r="ARS180" s="17"/>
      <c r="ART180" s="17"/>
      <c r="ARU180" s="17"/>
      <c r="ARV180" s="17"/>
      <c r="ARW180" s="17"/>
      <c r="ARX180" s="17"/>
      <c r="ARY180" s="17"/>
      <c r="ARZ180" s="17"/>
      <c r="ASA180" s="17"/>
      <c r="ASB180" s="17"/>
      <c r="ASC180" s="17"/>
      <c r="ASD180" s="17"/>
      <c r="ASE180" s="17"/>
      <c r="ASF180" s="17"/>
      <c r="ASG180" s="17"/>
      <c r="ASH180" s="17"/>
      <c r="ASI180" s="17"/>
      <c r="ASJ180" s="17"/>
      <c r="ASK180" s="17"/>
      <c r="ASL180" s="17"/>
      <c r="ASM180" s="17"/>
      <c r="ASN180" s="17"/>
      <c r="ASO180" s="17"/>
      <c r="ASP180" s="17"/>
      <c r="ASQ180" s="17"/>
      <c r="ASR180" s="17"/>
      <c r="ASS180" s="17"/>
      <c r="AST180" s="17"/>
      <c r="ASU180" s="17"/>
      <c r="ASV180" s="17"/>
      <c r="ASW180" s="17"/>
      <c r="ASX180" s="17"/>
      <c r="ASY180" s="17"/>
      <c r="ASZ180" s="17"/>
      <c r="ATA180" s="17"/>
      <c r="ATB180" s="17"/>
      <c r="ATC180" s="17"/>
      <c r="ATD180" s="17"/>
      <c r="ATE180" s="17"/>
      <c r="ATF180" s="17"/>
      <c r="ATG180" s="17"/>
      <c r="ATH180" s="17"/>
      <c r="ATI180" s="17"/>
      <c r="ATJ180" s="17"/>
      <c r="ATK180" s="17"/>
      <c r="ATL180" s="17"/>
      <c r="ATM180" s="17"/>
      <c r="ATN180" s="17"/>
      <c r="ATO180" s="17"/>
      <c r="ATP180" s="17"/>
      <c r="ATQ180" s="17"/>
      <c r="ATR180" s="17"/>
      <c r="ATS180" s="17"/>
      <c r="ATT180" s="17"/>
      <c r="ATU180" s="17"/>
      <c r="ATV180" s="17"/>
      <c r="ATW180" s="17"/>
      <c r="ATX180" s="17"/>
      <c r="ATY180" s="17"/>
      <c r="ATZ180" s="17"/>
      <c r="AUA180" s="17"/>
      <c r="AUB180" s="17"/>
      <c r="AUC180" s="17"/>
      <c r="AUD180" s="17"/>
      <c r="AUE180" s="17"/>
      <c r="AUF180" s="17"/>
      <c r="AUG180" s="17"/>
      <c r="AUH180" s="17"/>
      <c r="AUI180" s="17"/>
      <c r="AUJ180" s="17"/>
      <c r="AUK180" s="17"/>
      <c r="AUL180" s="17"/>
      <c r="AUM180" s="17"/>
      <c r="AUN180" s="17"/>
      <c r="AUO180" s="17"/>
      <c r="AUP180" s="17"/>
      <c r="AUQ180" s="17"/>
      <c r="AUR180" s="17"/>
      <c r="AUS180" s="17"/>
      <c r="AUT180" s="17"/>
      <c r="AUU180" s="17"/>
      <c r="AUV180" s="17"/>
      <c r="AUW180" s="17"/>
      <c r="AUX180" s="17"/>
      <c r="AUY180" s="17"/>
      <c r="AUZ180" s="17"/>
      <c r="AVA180" s="17"/>
      <c r="AVB180" s="17"/>
      <c r="AVC180" s="17"/>
      <c r="AVD180" s="17"/>
      <c r="AVE180" s="17"/>
      <c r="AVF180" s="17"/>
      <c r="AVG180" s="17"/>
      <c r="AVH180" s="17"/>
      <c r="AVI180" s="17"/>
      <c r="AVJ180" s="17"/>
      <c r="AVK180" s="17"/>
      <c r="AVL180" s="17"/>
      <c r="AVM180" s="17"/>
      <c r="AVN180" s="17"/>
      <c r="AVO180" s="17"/>
      <c r="AVP180" s="17"/>
      <c r="AVQ180" s="17"/>
      <c r="AVR180" s="17"/>
      <c r="AVS180" s="17"/>
      <c r="AVT180" s="17"/>
      <c r="AVU180" s="17"/>
      <c r="AVV180" s="17"/>
      <c r="AVW180" s="17"/>
      <c r="AVX180" s="17"/>
      <c r="AVY180" s="17"/>
      <c r="AVZ180" s="17"/>
      <c r="AWA180" s="17"/>
      <c r="AWB180" s="17"/>
      <c r="AWC180" s="17"/>
      <c r="AWD180" s="17"/>
      <c r="AWE180" s="17"/>
      <c r="AWF180" s="17"/>
      <c r="AWG180" s="17"/>
      <c r="AWH180" s="17"/>
      <c r="AWI180" s="17"/>
      <c r="AWJ180" s="17"/>
      <c r="AWK180" s="17"/>
      <c r="AWL180" s="17"/>
      <c r="AWM180" s="17"/>
      <c r="AWN180" s="17"/>
      <c r="AWO180" s="17"/>
      <c r="AWP180" s="17"/>
      <c r="AWQ180" s="17"/>
      <c r="AWR180" s="17"/>
      <c r="AWS180" s="17"/>
      <c r="AWT180" s="17"/>
      <c r="AWU180" s="17"/>
      <c r="AWV180" s="17"/>
      <c r="AWW180" s="17"/>
      <c r="AWX180" s="17"/>
      <c r="AWY180" s="17"/>
      <c r="AWZ180" s="17"/>
      <c r="AXA180" s="17"/>
      <c r="AXB180" s="17"/>
      <c r="AXC180" s="17"/>
      <c r="AXD180" s="17"/>
      <c r="AXE180" s="17"/>
      <c r="AXF180" s="17"/>
      <c r="AXG180" s="17"/>
      <c r="AXH180" s="17"/>
      <c r="AXI180" s="17"/>
      <c r="AXJ180" s="17"/>
      <c r="AXK180" s="17"/>
      <c r="AXL180" s="17"/>
      <c r="AXM180" s="17"/>
      <c r="AXN180" s="17"/>
      <c r="AXO180" s="17"/>
      <c r="AXP180" s="17"/>
      <c r="AXQ180" s="17"/>
      <c r="AXR180" s="17"/>
      <c r="AXS180" s="17"/>
      <c r="AXT180" s="17"/>
      <c r="AXU180" s="17"/>
      <c r="AXV180" s="17"/>
      <c r="AXW180" s="17"/>
      <c r="AXX180" s="17"/>
      <c r="AXY180" s="17"/>
      <c r="AXZ180" s="17"/>
      <c r="AYA180" s="17"/>
      <c r="AYB180" s="17"/>
      <c r="AYC180" s="17"/>
      <c r="AYD180" s="17"/>
      <c r="AYE180" s="17"/>
      <c r="AYF180" s="17"/>
      <c r="AYG180" s="17"/>
      <c r="AYH180" s="17"/>
      <c r="AYI180" s="17"/>
      <c r="AYJ180" s="17"/>
      <c r="AYK180" s="17"/>
      <c r="AYL180" s="17"/>
      <c r="AYM180" s="17"/>
      <c r="AYN180" s="17"/>
      <c r="AYO180" s="17"/>
      <c r="AYP180" s="17"/>
      <c r="AYQ180" s="17"/>
      <c r="AYR180" s="17"/>
      <c r="AYS180" s="17"/>
      <c r="AYT180" s="17"/>
      <c r="AYU180" s="17"/>
      <c r="AYV180" s="17"/>
      <c r="AYW180" s="17"/>
      <c r="AYX180" s="17"/>
      <c r="AYY180" s="17"/>
      <c r="AYZ180" s="17"/>
      <c r="AZA180" s="17"/>
      <c r="AZB180" s="17"/>
      <c r="AZC180" s="17"/>
      <c r="AZD180" s="17"/>
      <c r="AZE180" s="17"/>
      <c r="AZF180" s="17"/>
      <c r="AZG180" s="17"/>
      <c r="AZH180" s="17"/>
      <c r="AZI180" s="17"/>
      <c r="AZJ180" s="17"/>
      <c r="AZK180" s="17"/>
      <c r="AZL180" s="17"/>
      <c r="AZM180" s="17"/>
      <c r="AZN180" s="17"/>
      <c r="AZO180" s="17"/>
      <c r="AZP180" s="17"/>
      <c r="AZQ180" s="17"/>
      <c r="AZR180" s="17"/>
      <c r="AZS180" s="17"/>
      <c r="AZT180" s="17"/>
      <c r="AZU180" s="17"/>
      <c r="AZV180" s="17"/>
      <c r="AZW180" s="17"/>
      <c r="AZX180" s="17"/>
      <c r="AZY180" s="17"/>
      <c r="AZZ180" s="17"/>
      <c r="BAA180" s="17"/>
      <c r="BAB180" s="17"/>
      <c r="BAC180" s="17"/>
      <c r="BAD180" s="17"/>
      <c r="BAE180" s="17"/>
      <c r="BAF180" s="17"/>
      <c r="BAG180" s="17"/>
      <c r="BAH180" s="17"/>
      <c r="BAI180" s="17"/>
      <c r="BAJ180" s="17"/>
      <c r="BAK180" s="17"/>
      <c r="BAL180" s="17"/>
      <c r="BAM180" s="17"/>
      <c r="BAN180" s="17"/>
      <c r="BAO180" s="17"/>
      <c r="BAP180" s="17"/>
      <c r="BAQ180" s="17"/>
      <c r="BAR180" s="17"/>
      <c r="BAS180" s="17"/>
      <c r="BAT180" s="17"/>
      <c r="BAU180" s="17"/>
      <c r="BAV180" s="17"/>
      <c r="BAW180" s="17"/>
      <c r="BAX180" s="17"/>
      <c r="BAY180" s="17"/>
      <c r="BAZ180" s="17"/>
      <c r="BBA180" s="17"/>
      <c r="BBB180" s="17"/>
      <c r="BBC180" s="17"/>
      <c r="BBD180" s="17"/>
      <c r="BBE180" s="17"/>
      <c r="BBF180" s="17"/>
      <c r="BBG180" s="17"/>
      <c r="BBH180" s="17"/>
      <c r="BBI180" s="17"/>
      <c r="BBJ180" s="17"/>
      <c r="BBK180" s="17"/>
      <c r="BBL180" s="17"/>
      <c r="BBM180" s="17"/>
      <c r="BBN180" s="17"/>
      <c r="BBO180" s="17"/>
      <c r="BBP180" s="17"/>
      <c r="BBQ180" s="17"/>
      <c r="BBR180" s="17"/>
      <c r="BBS180" s="17"/>
      <c r="BBT180" s="17"/>
      <c r="BBU180" s="17"/>
      <c r="BBV180" s="17"/>
      <c r="BBW180" s="17"/>
      <c r="BBX180" s="17"/>
      <c r="BBY180" s="17"/>
      <c r="BBZ180" s="17"/>
      <c r="BCA180" s="17"/>
      <c r="BCB180" s="17"/>
      <c r="BCC180" s="17"/>
      <c r="BCD180" s="17"/>
      <c r="BCE180" s="17"/>
      <c r="BCF180" s="17"/>
      <c r="BCG180" s="17"/>
      <c r="BCH180" s="17"/>
      <c r="BCI180" s="17"/>
      <c r="BCJ180" s="17"/>
      <c r="BCK180" s="17"/>
      <c r="BCL180" s="17"/>
      <c r="BCM180" s="17"/>
      <c r="BCN180" s="17"/>
      <c r="BCO180" s="17"/>
      <c r="BCP180" s="17"/>
      <c r="BCQ180" s="17"/>
      <c r="BCR180" s="17"/>
      <c r="BCS180" s="17"/>
      <c r="BCT180" s="17"/>
      <c r="BCU180" s="17"/>
      <c r="BCV180" s="17"/>
      <c r="BCW180" s="17"/>
      <c r="BCX180" s="17"/>
      <c r="BCY180" s="17"/>
      <c r="BCZ180" s="17"/>
      <c r="BDA180" s="17"/>
      <c r="BDB180" s="17"/>
      <c r="BDC180" s="17"/>
      <c r="BDD180" s="17"/>
      <c r="BDE180" s="17"/>
      <c r="BDF180" s="17"/>
      <c r="BDG180" s="17"/>
      <c r="BDH180" s="17"/>
      <c r="BDI180" s="17"/>
      <c r="BDJ180" s="17"/>
      <c r="BDK180" s="17"/>
      <c r="BDL180" s="17"/>
      <c r="BDM180" s="17"/>
      <c r="BDN180" s="17"/>
      <c r="BDO180" s="17"/>
      <c r="BDP180" s="17"/>
      <c r="BDQ180" s="17"/>
      <c r="BDR180" s="17"/>
      <c r="BDS180" s="17"/>
      <c r="BDT180" s="17"/>
      <c r="BDU180" s="17"/>
      <c r="BDV180" s="17"/>
      <c r="BDW180" s="17"/>
      <c r="BDX180" s="17"/>
      <c r="BDY180" s="17"/>
      <c r="BDZ180" s="17"/>
      <c r="BEA180" s="17"/>
      <c r="BEB180" s="17"/>
      <c r="BEC180" s="17"/>
      <c r="BED180" s="17"/>
      <c r="BEE180" s="17"/>
      <c r="BEF180" s="17"/>
      <c r="BEG180" s="17"/>
      <c r="BEH180" s="17"/>
      <c r="BEI180" s="17"/>
      <c r="BEJ180" s="17"/>
      <c r="BEK180" s="17"/>
      <c r="BEL180" s="17"/>
      <c r="BEM180" s="17"/>
      <c r="BEN180" s="17"/>
      <c r="BEO180" s="17"/>
      <c r="BEP180" s="17"/>
      <c r="BEQ180" s="17"/>
      <c r="BER180" s="17"/>
      <c r="BES180" s="17"/>
      <c r="BET180" s="17"/>
      <c r="BEU180" s="17"/>
      <c r="BEV180" s="17"/>
      <c r="BEW180" s="17"/>
      <c r="BEX180" s="17"/>
      <c r="BEY180" s="17"/>
      <c r="BEZ180" s="17"/>
      <c r="BFA180" s="17"/>
      <c r="BFB180" s="17"/>
      <c r="BFC180" s="17"/>
      <c r="BFD180" s="17"/>
      <c r="BFE180" s="17"/>
      <c r="BFF180" s="17"/>
      <c r="BFG180" s="17"/>
      <c r="BFH180" s="17"/>
      <c r="BFI180" s="17"/>
      <c r="BFJ180" s="17"/>
      <c r="BFK180" s="17"/>
      <c r="BFL180" s="17"/>
      <c r="BFM180" s="17"/>
      <c r="BFN180" s="17"/>
      <c r="BFO180" s="17"/>
      <c r="BFP180" s="17"/>
      <c r="BFQ180" s="17"/>
      <c r="BFR180" s="17"/>
      <c r="BFS180" s="17"/>
      <c r="BFT180" s="17"/>
      <c r="BFU180" s="17"/>
      <c r="BFV180" s="17"/>
      <c r="BFW180" s="17"/>
      <c r="BFX180" s="17"/>
      <c r="BFY180" s="17"/>
      <c r="BFZ180" s="17"/>
      <c r="BGA180" s="17"/>
      <c r="BGB180" s="17"/>
      <c r="BGC180" s="17"/>
      <c r="BGD180" s="17"/>
      <c r="BGE180" s="17"/>
      <c r="BGF180" s="17"/>
      <c r="BGG180" s="17"/>
      <c r="BGH180" s="17"/>
      <c r="BGI180" s="17"/>
      <c r="BGJ180" s="17"/>
      <c r="BGK180" s="17"/>
      <c r="BGL180" s="17"/>
      <c r="BGM180" s="17"/>
      <c r="BGN180" s="17"/>
      <c r="BGO180" s="17"/>
      <c r="BGP180" s="17"/>
      <c r="BGQ180" s="17"/>
      <c r="BGR180" s="17"/>
      <c r="BGS180" s="17"/>
      <c r="BGT180" s="17"/>
      <c r="BGU180" s="17"/>
      <c r="BGV180" s="17"/>
      <c r="BGW180" s="17"/>
      <c r="BGX180" s="17"/>
      <c r="BGY180" s="17"/>
      <c r="BGZ180" s="17"/>
      <c r="BHA180" s="17"/>
      <c r="BHB180" s="17"/>
      <c r="BHC180" s="17"/>
      <c r="BHD180" s="17"/>
      <c r="BHE180" s="17"/>
      <c r="BHF180" s="17"/>
      <c r="BHG180" s="17"/>
      <c r="BHH180" s="17"/>
      <c r="BHI180" s="17"/>
      <c r="BHJ180" s="17"/>
      <c r="BHK180" s="17"/>
      <c r="BHL180" s="17"/>
      <c r="BHM180" s="17"/>
      <c r="BHN180" s="17"/>
      <c r="BHO180" s="17"/>
      <c r="BHP180" s="17"/>
      <c r="BHQ180" s="17"/>
      <c r="BHR180" s="17"/>
      <c r="BHS180" s="17"/>
      <c r="BHT180" s="17"/>
      <c r="BHU180" s="17"/>
      <c r="BHV180" s="17"/>
      <c r="BHW180" s="17"/>
      <c r="BHX180" s="17"/>
      <c r="BHY180" s="17"/>
      <c r="BHZ180" s="17"/>
      <c r="BIA180" s="17"/>
      <c r="BIB180" s="17"/>
      <c r="BIC180" s="17"/>
      <c r="BID180" s="17"/>
      <c r="BIE180" s="17"/>
      <c r="BIF180" s="17"/>
      <c r="BIG180" s="17"/>
      <c r="BIH180" s="17"/>
      <c r="BII180" s="17"/>
      <c r="BIJ180" s="17"/>
      <c r="BIK180" s="17"/>
      <c r="BIL180" s="17"/>
      <c r="BIM180" s="17"/>
      <c r="BIN180" s="17"/>
      <c r="BIO180" s="17"/>
      <c r="BIP180" s="17"/>
      <c r="BIQ180" s="17"/>
      <c r="BIR180" s="17"/>
      <c r="BIS180" s="17"/>
      <c r="BIT180" s="17"/>
      <c r="BIU180" s="17"/>
      <c r="BIV180" s="17"/>
      <c r="BIW180" s="17"/>
      <c r="BIX180" s="17"/>
      <c r="BIY180" s="17"/>
      <c r="BIZ180" s="17"/>
      <c r="BJA180" s="17"/>
      <c r="BJB180" s="17"/>
      <c r="BJC180" s="17"/>
      <c r="BJD180" s="17"/>
      <c r="BJE180" s="17"/>
      <c r="BJF180" s="17"/>
      <c r="BJG180" s="17"/>
      <c r="BJH180" s="17"/>
      <c r="BJI180" s="17"/>
      <c r="BJJ180" s="17"/>
      <c r="BJK180" s="17"/>
      <c r="BJL180" s="17"/>
      <c r="BJM180" s="17"/>
      <c r="BJN180" s="17"/>
      <c r="BJO180" s="17"/>
      <c r="BJP180" s="17"/>
      <c r="BJQ180" s="17"/>
      <c r="BJR180" s="17"/>
      <c r="BJS180" s="17"/>
      <c r="BJT180" s="17"/>
      <c r="BJU180" s="17"/>
      <c r="BJV180" s="17"/>
      <c r="BJW180" s="17"/>
      <c r="BJX180" s="17"/>
      <c r="BJY180" s="17"/>
      <c r="BJZ180" s="17"/>
      <c r="BKA180" s="17"/>
      <c r="BKB180" s="17"/>
      <c r="BKC180" s="17"/>
      <c r="BKD180" s="17"/>
      <c r="BKE180" s="17"/>
      <c r="BKF180" s="17"/>
      <c r="BKG180" s="17"/>
      <c r="BKH180" s="17"/>
      <c r="BKI180" s="17"/>
      <c r="BKJ180" s="17"/>
      <c r="BKK180" s="17"/>
      <c r="BKL180" s="17"/>
      <c r="BKM180" s="17"/>
      <c r="BKN180" s="17"/>
      <c r="BKO180" s="17"/>
      <c r="BKP180" s="17"/>
      <c r="BKQ180" s="17"/>
      <c r="BKR180" s="17"/>
      <c r="BKS180" s="17"/>
      <c r="BKT180" s="17"/>
      <c r="BKU180" s="17"/>
      <c r="BKV180" s="17"/>
      <c r="BKW180" s="17"/>
      <c r="BKX180" s="17"/>
      <c r="BKY180" s="17"/>
      <c r="BKZ180" s="17"/>
      <c r="BLA180" s="17"/>
      <c r="BLB180" s="17"/>
      <c r="BLC180" s="17"/>
      <c r="BLD180" s="17"/>
      <c r="BLE180" s="17"/>
      <c r="BLF180" s="17"/>
      <c r="BLG180" s="17"/>
      <c r="BLH180" s="17"/>
      <c r="BLI180" s="17"/>
      <c r="BLJ180" s="17"/>
      <c r="BLK180" s="17"/>
      <c r="BLL180" s="17"/>
      <c r="BLM180" s="17"/>
      <c r="BLN180" s="17"/>
      <c r="BLO180" s="17"/>
      <c r="BLP180" s="17"/>
      <c r="BLQ180" s="17"/>
      <c r="BLR180" s="17"/>
      <c r="BLS180" s="17"/>
      <c r="BLT180" s="17"/>
      <c r="BLU180" s="17"/>
      <c r="BLV180" s="17"/>
      <c r="BLW180" s="17"/>
      <c r="BLX180" s="17"/>
      <c r="BLY180" s="17"/>
      <c r="BLZ180" s="17"/>
      <c r="BMA180" s="17"/>
      <c r="BMB180" s="17"/>
      <c r="BMC180" s="17"/>
      <c r="BMD180" s="17"/>
      <c r="BME180" s="17"/>
      <c r="BMF180" s="17"/>
      <c r="BMG180" s="17"/>
      <c r="BMH180" s="17"/>
      <c r="BMI180" s="17"/>
      <c r="BMJ180" s="17"/>
      <c r="BMK180" s="17"/>
      <c r="BML180" s="17"/>
      <c r="BMM180" s="17"/>
      <c r="BMN180" s="17"/>
      <c r="BMO180" s="17"/>
      <c r="BMP180" s="17"/>
      <c r="BMQ180" s="17"/>
      <c r="BMR180" s="17"/>
      <c r="BMS180" s="17"/>
      <c r="BMT180" s="17"/>
      <c r="BMU180" s="17"/>
      <c r="BMV180" s="17"/>
      <c r="BMW180" s="17"/>
      <c r="BMX180" s="17"/>
      <c r="BMY180" s="17"/>
      <c r="BMZ180" s="17"/>
      <c r="BNA180" s="17"/>
      <c r="BNB180" s="17"/>
      <c r="BNC180" s="17"/>
      <c r="BND180" s="17"/>
      <c r="BNE180" s="17"/>
      <c r="BNF180" s="17"/>
      <c r="BNG180" s="17"/>
      <c r="BNH180" s="17"/>
      <c r="BNI180" s="17"/>
      <c r="BNJ180" s="17"/>
      <c r="BNK180" s="17"/>
      <c r="BNL180" s="17"/>
      <c r="BNM180" s="17"/>
      <c r="BNN180" s="17"/>
      <c r="BNO180" s="17"/>
      <c r="BNP180" s="17"/>
      <c r="BNQ180" s="17"/>
      <c r="BNR180" s="17"/>
      <c r="BNS180" s="17"/>
      <c r="BNT180" s="17"/>
      <c r="BNU180" s="17"/>
      <c r="BNV180" s="17"/>
      <c r="BNW180" s="17"/>
      <c r="BNX180" s="17"/>
      <c r="BNY180" s="17"/>
      <c r="BNZ180" s="17"/>
      <c r="BOA180" s="17"/>
      <c r="BOB180" s="17"/>
      <c r="BOC180" s="17"/>
      <c r="BOD180" s="17"/>
      <c r="BOE180" s="17"/>
      <c r="BOF180" s="17"/>
      <c r="BOG180" s="17"/>
      <c r="BOH180" s="17"/>
      <c r="BOI180" s="17"/>
      <c r="BOJ180" s="17"/>
      <c r="BOK180" s="17"/>
      <c r="BOL180" s="17"/>
      <c r="BOM180" s="17"/>
      <c r="BON180" s="17"/>
      <c r="BOO180" s="17"/>
      <c r="BOP180" s="17"/>
      <c r="BOQ180" s="17"/>
      <c r="BOR180" s="17"/>
      <c r="BOS180" s="17"/>
      <c r="BOT180" s="17"/>
      <c r="BOU180" s="17"/>
      <c r="BOV180" s="17"/>
      <c r="BOW180" s="17"/>
      <c r="BOX180" s="17"/>
      <c r="BOY180" s="17"/>
      <c r="BOZ180" s="17"/>
      <c r="BPA180" s="17"/>
      <c r="BPB180" s="17"/>
      <c r="BPC180" s="17"/>
      <c r="BPD180" s="17"/>
      <c r="BPE180" s="17"/>
      <c r="BPF180" s="17"/>
      <c r="BPG180" s="17"/>
      <c r="BPH180" s="17"/>
      <c r="BPI180" s="17"/>
      <c r="BPJ180" s="17"/>
      <c r="BPK180" s="17"/>
      <c r="BPL180" s="17"/>
      <c r="BPM180" s="17"/>
      <c r="BPN180" s="17"/>
      <c r="BPO180" s="17"/>
      <c r="BPP180" s="17"/>
      <c r="BPQ180" s="17"/>
      <c r="BPR180" s="17"/>
      <c r="BPS180" s="17"/>
      <c r="BPT180" s="17"/>
      <c r="BPU180" s="17"/>
      <c r="BPV180" s="17"/>
      <c r="BPW180" s="17"/>
      <c r="BPX180" s="17"/>
      <c r="BPY180" s="17"/>
      <c r="BPZ180" s="17"/>
      <c r="BQA180" s="17"/>
      <c r="BQB180" s="17"/>
      <c r="BQC180" s="17"/>
      <c r="BQD180" s="17"/>
      <c r="BQE180" s="17"/>
      <c r="BQF180" s="17"/>
      <c r="BQG180" s="17"/>
      <c r="BQH180" s="17"/>
      <c r="BQI180" s="17"/>
      <c r="BQJ180" s="17"/>
      <c r="BQK180" s="17"/>
      <c r="BQL180" s="17"/>
      <c r="BQM180" s="17"/>
      <c r="BQN180" s="17"/>
      <c r="BQO180" s="17"/>
      <c r="BQP180" s="17"/>
      <c r="BQQ180" s="17"/>
      <c r="BQR180" s="17"/>
      <c r="BQS180" s="17"/>
      <c r="BQT180" s="17"/>
      <c r="BQU180" s="17"/>
      <c r="BQV180" s="17"/>
      <c r="BQW180" s="17"/>
      <c r="BQX180" s="17"/>
      <c r="BQY180" s="17"/>
      <c r="BQZ180" s="17"/>
      <c r="BRA180" s="17"/>
      <c r="BRB180" s="17"/>
      <c r="BRC180" s="17"/>
      <c r="BRD180" s="17"/>
      <c r="BRE180" s="17"/>
      <c r="BRF180" s="17"/>
      <c r="BRG180" s="17"/>
      <c r="BRH180" s="17"/>
      <c r="BRI180" s="17"/>
      <c r="BRJ180" s="17"/>
      <c r="BRK180" s="17"/>
      <c r="BRL180" s="17"/>
      <c r="BRM180" s="17"/>
      <c r="BRN180" s="17"/>
      <c r="BRO180" s="17"/>
      <c r="BRP180" s="17"/>
      <c r="BRQ180" s="17"/>
      <c r="BRR180" s="17"/>
      <c r="BRS180" s="17"/>
      <c r="BRT180" s="17"/>
      <c r="BRU180" s="17"/>
      <c r="BRV180" s="17"/>
      <c r="BRW180" s="17"/>
      <c r="BRX180" s="17"/>
      <c r="BRY180" s="17"/>
      <c r="BRZ180" s="17"/>
      <c r="BSA180" s="17"/>
      <c r="BSB180" s="17"/>
      <c r="BSC180" s="17"/>
      <c r="BSD180" s="17"/>
      <c r="BSE180" s="17"/>
      <c r="BSF180" s="17"/>
      <c r="BSG180" s="17"/>
      <c r="BSH180" s="17"/>
      <c r="BSI180" s="17"/>
      <c r="BSJ180" s="17"/>
      <c r="BSK180" s="17"/>
      <c r="BSL180" s="17"/>
      <c r="BSM180" s="17"/>
      <c r="BSN180" s="17"/>
      <c r="BSO180" s="17"/>
      <c r="BSP180" s="17"/>
      <c r="BSQ180" s="17"/>
      <c r="BSR180" s="17"/>
      <c r="BSS180" s="17"/>
      <c r="BST180" s="17"/>
      <c r="BSU180" s="17"/>
      <c r="BSV180" s="17"/>
      <c r="BSW180" s="17"/>
      <c r="BSX180" s="17"/>
      <c r="BSY180" s="17"/>
      <c r="BSZ180" s="17"/>
      <c r="BTA180" s="17"/>
      <c r="BTB180" s="17"/>
      <c r="BTC180" s="17"/>
      <c r="BTD180" s="17"/>
      <c r="BTE180" s="17"/>
      <c r="BTF180" s="17"/>
      <c r="BTG180" s="17"/>
      <c r="BTH180" s="17"/>
      <c r="BTI180" s="17"/>
      <c r="BTJ180" s="17"/>
      <c r="BTK180" s="17"/>
      <c r="BTL180" s="17"/>
      <c r="BTM180" s="17"/>
      <c r="BTN180" s="17"/>
      <c r="BTO180" s="17"/>
      <c r="BTP180" s="17"/>
      <c r="BTQ180" s="17"/>
      <c r="BTR180" s="17"/>
      <c r="BTS180" s="17"/>
      <c r="BTT180" s="17"/>
      <c r="BTU180" s="17"/>
      <c r="BTV180" s="17"/>
      <c r="BTW180" s="17"/>
      <c r="BTX180" s="17"/>
      <c r="BTY180" s="17"/>
      <c r="BTZ180" s="17"/>
      <c r="BUA180" s="17"/>
      <c r="BUB180" s="17"/>
      <c r="BUC180" s="17"/>
      <c r="BUD180" s="17"/>
      <c r="BUE180" s="17"/>
      <c r="BUF180" s="17"/>
      <c r="BUG180" s="17"/>
      <c r="BUH180" s="17"/>
      <c r="BUI180" s="17"/>
      <c r="BUJ180" s="17"/>
      <c r="BUK180" s="17"/>
      <c r="BUL180" s="17"/>
      <c r="BUM180" s="17"/>
      <c r="BUN180" s="17"/>
      <c r="BUO180" s="17"/>
      <c r="BUP180" s="17"/>
      <c r="BUQ180" s="17"/>
      <c r="BUR180" s="17"/>
      <c r="BUS180" s="17"/>
      <c r="BUT180" s="17"/>
      <c r="BUU180" s="17"/>
      <c r="BUV180" s="17"/>
      <c r="BUW180" s="17"/>
      <c r="BUX180" s="17"/>
      <c r="BUY180" s="17"/>
      <c r="BUZ180" s="17"/>
      <c r="BVA180" s="17"/>
      <c r="BVB180" s="17"/>
      <c r="BVC180" s="17"/>
      <c r="BVD180" s="17"/>
      <c r="BVE180" s="17"/>
      <c r="BVF180" s="17"/>
      <c r="BVG180" s="17"/>
      <c r="BVH180" s="17"/>
      <c r="BVI180" s="17"/>
      <c r="BVJ180" s="17"/>
      <c r="BVK180" s="17"/>
      <c r="BVL180" s="17"/>
      <c r="BVM180" s="17"/>
      <c r="BVN180" s="17"/>
      <c r="BVO180" s="17"/>
      <c r="BVP180" s="17"/>
      <c r="BVQ180" s="17"/>
      <c r="BVR180" s="17"/>
      <c r="BVS180" s="17"/>
      <c r="BVT180" s="17"/>
      <c r="BVU180" s="17"/>
      <c r="BVV180" s="17"/>
      <c r="BVW180" s="17"/>
      <c r="BVX180" s="17"/>
      <c r="BVY180" s="17"/>
      <c r="BVZ180" s="17"/>
      <c r="BWA180" s="17"/>
      <c r="BWB180" s="17"/>
      <c r="BWC180" s="17"/>
      <c r="BWD180" s="17"/>
      <c r="BWE180" s="17"/>
      <c r="BWF180" s="17"/>
      <c r="BWG180" s="17"/>
      <c r="BWH180" s="17"/>
      <c r="BWI180" s="17"/>
      <c r="BWJ180" s="17"/>
      <c r="BWK180" s="17"/>
      <c r="BWL180" s="17"/>
      <c r="BWM180" s="17"/>
      <c r="BWN180" s="17"/>
      <c r="BWO180" s="17"/>
      <c r="BWP180" s="17"/>
      <c r="BWQ180" s="17"/>
      <c r="BWR180" s="17"/>
      <c r="BWS180" s="17"/>
      <c r="BWT180" s="17"/>
      <c r="BWU180" s="17"/>
      <c r="BWV180" s="17"/>
      <c r="BWW180" s="17"/>
      <c r="BWX180" s="17"/>
      <c r="BWY180" s="17"/>
      <c r="BWZ180" s="17"/>
      <c r="BXA180" s="17"/>
      <c r="BXB180" s="17"/>
      <c r="BXC180" s="17"/>
      <c r="BXD180" s="17"/>
      <c r="BXE180" s="17"/>
      <c r="BXF180" s="17"/>
      <c r="BXG180" s="17"/>
      <c r="BXH180" s="17"/>
      <c r="BXI180" s="17"/>
      <c r="BXJ180" s="17"/>
      <c r="BXK180" s="17"/>
      <c r="BXL180" s="17"/>
      <c r="BXM180" s="17"/>
      <c r="BXN180" s="17"/>
      <c r="BXO180" s="17"/>
      <c r="BXP180" s="17"/>
      <c r="BXQ180" s="17"/>
      <c r="BXR180" s="17"/>
      <c r="BXS180" s="17"/>
      <c r="BXT180" s="17"/>
      <c r="BXU180" s="17"/>
      <c r="BXV180" s="17"/>
      <c r="BXW180" s="17"/>
      <c r="BXX180" s="17"/>
      <c r="BXY180" s="17"/>
      <c r="BXZ180" s="17"/>
      <c r="BYA180" s="17"/>
      <c r="BYB180" s="17"/>
      <c r="BYC180" s="17"/>
      <c r="BYD180" s="17"/>
      <c r="BYE180" s="17"/>
      <c r="BYF180" s="17"/>
      <c r="BYG180" s="17"/>
      <c r="BYH180" s="17"/>
      <c r="BYI180" s="17"/>
      <c r="BYJ180" s="17"/>
      <c r="BYK180" s="17"/>
      <c r="BYL180" s="17"/>
      <c r="BYM180" s="17"/>
      <c r="BYN180" s="17"/>
      <c r="BYO180" s="17"/>
      <c r="BYP180" s="17"/>
      <c r="BYQ180" s="17"/>
      <c r="BYR180" s="17"/>
      <c r="BYS180" s="17"/>
      <c r="BYT180" s="17"/>
      <c r="BYU180" s="17"/>
      <c r="BYV180" s="17"/>
      <c r="BYW180" s="17"/>
      <c r="BYX180" s="17"/>
      <c r="BYY180" s="17"/>
      <c r="BYZ180" s="17"/>
      <c r="BZA180" s="17"/>
      <c r="BZB180" s="17"/>
      <c r="BZC180" s="17"/>
      <c r="BZD180" s="17"/>
      <c r="BZE180" s="17"/>
      <c r="BZF180" s="17"/>
      <c r="BZG180" s="17"/>
      <c r="BZH180" s="17"/>
      <c r="BZI180" s="17"/>
      <c r="BZJ180" s="17"/>
      <c r="BZK180" s="17"/>
      <c r="BZL180" s="17"/>
      <c r="BZM180" s="17"/>
      <c r="BZN180" s="17"/>
      <c r="BZO180" s="17"/>
      <c r="BZP180" s="17"/>
      <c r="BZQ180" s="17"/>
      <c r="BZR180" s="17"/>
      <c r="BZS180" s="17"/>
      <c r="BZT180" s="17"/>
      <c r="BZU180" s="17"/>
      <c r="BZV180" s="17"/>
      <c r="BZW180" s="17"/>
      <c r="BZX180" s="17"/>
      <c r="BZY180" s="17"/>
      <c r="BZZ180" s="17"/>
      <c r="CAA180" s="17"/>
      <c r="CAB180" s="17"/>
      <c r="CAC180" s="17"/>
      <c r="CAD180" s="17"/>
      <c r="CAE180" s="17"/>
      <c r="CAF180" s="17"/>
      <c r="CAG180" s="17"/>
      <c r="CAH180" s="17"/>
      <c r="CAI180" s="17"/>
      <c r="CAJ180" s="17"/>
      <c r="CAK180" s="17"/>
      <c r="CAL180" s="17"/>
      <c r="CAM180" s="17"/>
      <c r="CAN180" s="17"/>
      <c r="CAO180" s="17"/>
      <c r="CAP180" s="17"/>
      <c r="CAQ180" s="17"/>
      <c r="CAR180" s="17"/>
      <c r="CAS180" s="17"/>
      <c r="CAT180" s="17"/>
      <c r="CAU180" s="17"/>
      <c r="CAV180" s="17"/>
      <c r="CAW180" s="17"/>
      <c r="CAX180" s="17"/>
      <c r="CAY180" s="17"/>
      <c r="CAZ180" s="17"/>
      <c r="CBA180" s="17"/>
      <c r="CBB180" s="17"/>
      <c r="CBC180" s="17"/>
      <c r="CBD180" s="17"/>
      <c r="CBE180" s="17"/>
      <c r="CBF180" s="17"/>
      <c r="CBG180" s="17"/>
      <c r="CBH180" s="17"/>
      <c r="CBI180" s="17"/>
      <c r="CBJ180" s="17"/>
      <c r="CBK180" s="17"/>
      <c r="CBL180" s="17"/>
      <c r="CBM180" s="17"/>
      <c r="CBN180" s="17"/>
      <c r="CBO180" s="17"/>
      <c r="CBP180" s="17"/>
      <c r="CBQ180" s="17"/>
      <c r="CBR180" s="17"/>
      <c r="CBS180" s="17"/>
      <c r="CBT180" s="17"/>
      <c r="CBU180" s="17"/>
      <c r="CBV180" s="17"/>
      <c r="CBW180" s="17"/>
      <c r="CBX180" s="17"/>
      <c r="CBY180" s="17"/>
      <c r="CBZ180" s="17"/>
      <c r="CCA180" s="17"/>
      <c r="CCB180" s="17"/>
      <c r="CCC180" s="17"/>
      <c r="CCD180" s="17"/>
      <c r="CCE180" s="17"/>
      <c r="CCF180" s="17"/>
      <c r="CCG180" s="17"/>
      <c r="CCH180" s="17"/>
      <c r="CCI180" s="17"/>
      <c r="CCJ180" s="17"/>
      <c r="CCK180" s="17"/>
      <c r="CCL180" s="17"/>
      <c r="CCM180" s="17"/>
      <c r="CCN180" s="17"/>
      <c r="CCO180" s="17"/>
      <c r="CCP180" s="17"/>
      <c r="CCQ180" s="17"/>
      <c r="CCR180" s="17"/>
      <c r="CCS180" s="17"/>
      <c r="CCT180" s="17"/>
      <c r="CCU180" s="17"/>
      <c r="CCV180" s="17"/>
      <c r="CCW180" s="17"/>
      <c r="CCX180" s="17"/>
      <c r="CCY180" s="17"/>
      <c r="CCZ180" s="17"/>
      <c r="CDA180" s="17"/>
      <c r="CDB180" s="17"/>
      <c r="CDC180" s="17"/>
      <c r="CDD180" s="17"/>
      <c r="CDE180" s="17"/>
      <c r="CDF180" s="17"/>
      <c r="CDG180" s="17"/>
      <c r="CDH180" s="17"/>
      <c r="CDI180" s="17"/>
      <c r="CDJ180" s="17"/>
      <c r="CDK180" s="17"/>
      <c r="CDL180" s="17"/>
      <c r="CDM180" s="17"/>
      <c r="CDN180" s="17"/>
      <c r="CDO180" s="17"/>
      <c r="CDP180" s="17"/>
      <c r="CDQ180" s="17"/>
      <c r="CDR180" s="17"/>
      <c r="CDS180" s="17"/>
      <c r="CDT180" s="17"/>
      <c r="CDU180" s="17"/>
    </row>
    <row r="181">
      <c r="A181" s="14" t="s">
        <v>2599</v>
      </c>
      <c r="B181" s="14" t="s">
        <v>4167</v>
      </c>
      <c r="C181" s="14" t="s">
        <v>2601</v>
      </c>
      <c r="D181" s="14" t="s">
        <v>2602</v>
      </c>
      <c r="E181" s="14" t="s">
        <v>50</v>
      </c>
      <c r="F181" s="14" t="s">
        <v>2835</v>
      </c>
      <c r="I181" s="14" t="s">
        <v>2657</v>
      </c>
      <c r="J181" s="14" t="s">
        <v>2618</v>
      </c>
      <c r="K181" s="14" t="s">
        <v>2619</v>
      </c>
      <c r="L181" s="14" t="s">
        <v>2639</v>
      </c>
      <c r="M181" s="16">
        <v>2.0</v>
      </c>
      <c r="N181" s="14" t="s">
        <v>2690</v>
      </c>
      <c r="O181" s="14" t="s">
        <v>2690</v>
      </c>
      <c r="P181" s="14" t="s">
        <v>2690</v>
      </c>
      <c r="Q181" s="16">
        <v>11.0</v>
      </c>
      <c r="R181" s="16">
        <v>3988868.0</v>
      </c>
      <c r="S181" s="16">
        <v>3988868.0</v>
      </c>
      <c r="T181" s="14" t="s">
        <v>2631</v>
      </c>
      <c r="U181" s="14" t="s">
        <v>2621</v>
      </c>
      <c r="V181" s="14" t="s">
        <v>4168</v>
      </c>
      <c r="W181" s="14" t="s">
        <v>4169</v>
      </c>
      <c r="X181" s="16">
        <v>0.46</v>
      </c>
      <c r="Y181" s="16">
        <v>0.0036</v>
      </c>
      <c r="Z181" s="16">
        <v>86.0</v>
      </c>
      <c r="AA181" s="16">
        <v>101.0</v>
      </c>
      <c r="AB181" s="16">
        <v>1.0</v>
      </c>
      <c r="AC181" s="16">
        <v>279.0</v>
      </c>
      <c r="AD181" s="16">
        <v>1014.0</v>
      </c>
      <c r="AE181" s="22">
        <v>45334.0</v>
      </c>
      <c r="AF181" s="17"/>
      <c r="AG181" s="17"/>
      <c r="AH181" s="17"/>
      <c r="AI181" s="17"/>
      <c r="AJ181" s="17"/>
      <c r="AK181" s="17"/>
      <c r="AL181" s="16">
        <v>56.0</v>
      </c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4" t="s">
        <v>2604</v>
      </c>
      <c r="BB181" s="17"/>
      <c r="BC181" s="17"/>
      <c r="BD181" s="17"/>
      <c r="BE181" s="17"/>
      <c r="BF181" s="17"/>
      <c r="BG181" s="16">
        <v>1.0</v>
      </c>
      <c r="BH181" s="14" t="s">
        <v>2564</v>
      </c>
      <c r="BI181" s="14" t="s">
        <v>2594</v>
      </c>
      <c r="BJ181" s="14" t="s">
        <v>2566</v>
      </c>
      <c r="BK181" s="17"/>
      <c r="BL181" s="17"/>
      <c r="BM181" s="16">
        <v>34.0</v>
      </c>
      <c r="BN181" s="17"/>
      <c r="BO181" s="17"/>
      <c r="BP181" s="17"/>
      <c r="BQ181" s="17"/>
      <c r="BR181" s="17"/>
      <c r="BS181" s="16">
        <v>0.5035</v>
      </c>
      <c r="BT181" s="16">
        <v>8.12045895</v>
      </c>
      <c r="BU181" s="14" t="s">
        <v>2567</v>
      </c>
      <c r="BV181" s="14" t="s">
        <v>3217</v>
      </c>
      <c r="BW181" s="14" t="s">
        <v>2702</v>
      </c>
      <c r="BX181" s="16">
        <v>23.0</v>
      </c>
      <c r="BY181" s="14" t="s">
        <v>2604</v>
      </c>
      <c r="BZ181" s="16">
        <v>247.0</v>
      </c>
      <c r="CA181" s="16">
        <v>-20652.0</v>
      </c>
      <c r="CB181" s="16">
        <v>0.0</v>
      </c>
      <c r="CC181" s="17"/>
      <c r="CD181" s="17"/>
      <c r="CE181" s="16">
        <v>8.12045895</v>
      </c>
      <c r="CF181" s="14" t="s">
        <v>2572</v>
      </c>
      <c r="CG181" s="14" t="s">
        <v>2704</v>
      </c>
      <c r="CH181" s="19">
        <v>40528.0</v>
      </c>
      <c r="CI181" s="14" t="s">
        <v>4170</v>
      </c>
      <c r="CJ181" s="17"/>
      <c r="CK181" s="14" t="s">
        <v>2574</v>
      </c>
      <c r="CL181" s="14" t="s">
        <v>2606</v>
      </c>
      <c r="CM181" s="20">
        <v>2253608.0</v>
      </c>
      <c r="CN181" s="14" t="s">
        <v>2606</v>
      </c>
      <c r="CO181" s="14" t="s">
        <v>2563</v>
      </c>
      <c r="CP181" s="14" t="s">
        <v>2563</v>
      </c>
      <c r="CQ181" s="16">
        <v>0.2743</v>
      </c>
      <c r="CR181" s="16">
        <v>0.68</v>
      </c>
      <c r="CS181" s="17"/>
      <c r="CT181" s="14" t="s">
        <v>4171</v>
      </c>
      <c r="CU181" s="14" t="s">
        <v>2577</v>
      </c>
      <c r="CV181" s="14" t="s">
        <v>2706</v>
      </c>
      <c r="CW181" s="14" t="s">
        <v>2751</v>
      </c>
      <c r="CX181" s="14" t="s">
        <v>2580</v>
      </c>
      <c r="CY181" s="16">
        <v>8.12045895</v>
      </c>
      <c r="CZ181" s="14" t="s">
        <v>2581</v>
      </c>
      <c r="DB181" s="14" t="s">
        <v>2574</v>
      </c>
      <c r="DC181" s="14" t="s">
        <v>2708</v>
      </c>
      <c r="DD181" s="14" t="s">
        <v>2604</v>
      </c>
      <c r="DE181" s="14" t="s">
        <v>2574</v>
      </c>
      <c r="DF181" s="14" t="s">
        <v>2563</v>
      </c>
      <c r="DG181" s="14" t="s">
        <v>3509</v>
      </c>
      <c r="DH181" s="16">
        <v>37.0</v>
      </c>
      <c r="DI181" s="14" t="s">
        <v>2610</v>
      </c>
      <c r="DJ181" s="14" t="s">
        <v>2611</v>
      </c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  <c r="KL181" s="17"/>
      <c r="KM181" s="17"/>
      <c r="KN181" s="17"/>
      <c r="KO181" s="17"/>
      <c r="KP181" s="17"/>
      <c r="KQ181" s="17"/>
      <c r="KR181" s="17"/>
      <c r="KS181" s="17"/>
      <c r="KT181" s="17"/>
      <c r="KU181" s="17"/>
      <c r="KV181" s="17"/>
      <c r="KW181" s="17"/>
      <c r="KX181" s="17"/>
      <c r="KY181" s="17"/>
      <c r="KZ181" s="17"/>
      <c r="LA181" s="17"/>
      <c r="LB181" s="17"/>
      <c r="LC181" s="17"/>
      <c r="LD181" s="17"/>
      <c r="LE181" s="17"/>
      <c r="LF181" s="17"/>
      <c r="LG181" s="17"/>
      <c r="LH181" s="17"/>
      <c r="LI181" s="17"/>
      <c r="LJ181" s="17"/>
      <c r="LK181" s="17"/>
      <c r="LL181" s="17"/>
      <c r="LM181" s="17"/>
      <c r="LN181" s="17"/>
      <c r="LO181" s="17"/>
      <c r="LP181" s="17"/>
      <c r="LQ181" s="17"/>
      <c r="LR181" s="17"/>
      <c r="LS181" s="17"/>
      <c r="LT181" s="17"/>
      <c r="LU181" s="17"/>
      <c r="LV181" s="17"/>
      <c r="LW181" s="17"/>
      <c r="LX181" s="17"/>
      <c r="LY181" s="17"/>
      <c r="LZ181" s="17"/>
      <c r="MA181" s="17"/>
      <c r="MB181" s="17"/>
      <c r="MC181" s="17"/>
      <c r="MD181" s="17"/>
      <c r="ME181" s="17"/>
      <c r="MF181" s="17"/>
      <c r="MG181" s="17"/>
      <c r="MH181" s="17"/>
      <c r="MI181" s="17"/>
      <c r="MJ181" s="17"/>
      <c r="MK181" s="17"/>
      <c r="ML181" s="17"/>
      <c r="MM181" s="17"/>
      <c r="MN181" s="17"/>
      <c r="MO181" s="17"/>
      <c r="MP181" s="17"/>
      <c r="MQ181" s="17"/>
      <c r="MR181" s="17"/>
      <c r="MS181" s="17"/>
      <c r="MT181" s="17"/>
      <c r="MU181" s="17"/>
      <c r="MV181" s="17"/>
      <c r="MW181" s="17"/>
      <c r="MX181" s="17"/>
      <c r="MY181" s="17"/>
      <c r="MZ181" s="17"/>
      <c r="NA181" s="17"/>
      <c r="NB181" s="17"/>
      <c r="NC181" s="17"/>
      <c r="ND181" s="17"/>
      <c r="NE181" s="17"/>
      <c r="NF181" s="17"/>
      <c r="NG181" s="17"/>
      <c r="NH181" s="17"/>
      <c r="NI181" s="17"/>
      <c r="NJ181" s="17"/>
      <c r="NK181" s="17"/>
      <c r="NL181" s="17"/>
      <c r="NM181" s="17"/>
      <c r="NN181" s="17"/>
      <c r="NO181" s="17"/>
      <c r="NP181" s="17"/>
      <c r="NQ181" s="17"/>
      <c r="NR181" s="17"/>
      <c r="NS181" s="17"/>
      <c r="NT181" s="17"/>
      <c r="NU181" s="17"/>
      <c r="NV181" s="17"/>
      <c r="NW181" s="17"/>
      <c r="NX181" s="17"/>
      <c r="NY181" s="17"/>
      <c r="NZ181" s="17"/>
      <c r="OA181" s="17"/>
      <c r="OB181" s="17"/>
      <c r="OC181" s="17"/>
      <c r="OD181" s="17"/>
      <c r="OE181" s="17"/>
      <c r="OF181" s="17"/>
      <c r="OG181" s="17"/>
      <c r="OH181" s="17"/>
      <c r="OI181" s="17"/>
      <c r="OJ181" s="17"/>
      <c r="OK181" s="17"/>
      <c r="OL181" s="17"/>
      <c r="OM181" s="17"/>
      <c r="ON181" s="17"/>
      <c r="OO181" s="17"/>
      <c r="OP181" s="17"/>
      <c r="OQ181" s="17"/>
      <c r="OR181" s="17"/>
      <c r="OS181" s="17"/>
      <c r="OT181" s="17"/>
      <c r="OU181" s="17"/>
      <c r="OV181" s="17"/>
      <c r="OW181" s="17"/>
      <c r="OX181" s="17"/>
      <c r="OY181" s="17"/>
      <c r="OZ181" s="17"/>
      <c r="PA181" s="17"/>
      <c r="PB181" s="17"/>
      <c r="PC181" s="17"/>
      <c r="PD181" s="17"/>
      <c r="PE181" s="17"/>
      <c r="PF181" s="17"/>
      <c r="PG181" s="17"/>
      <c r="PH181" s="17"/>
      <c r="PI181" s="17"/>
      <c r="PJ181" s="17"/>
      <c r="PK181" s="17"/>
      <c r="PL181" s="17"/>
      <c r="PM181" s="17"/>
      <c r="PN181" s="17"/>
      <c r="PO181" s="17"/>
      <c r="PP181" s="17"/>
      <c r="PQ181" s="17"/>
      <c r="PR181" s="17"/>
      <c r="PS181" s="17"/>
      <c r="PT181" s="17"/>
      <c r="PU181" s="17"/>
      <c r="PV181" s="17"/>
      <c r="PW181" s="17"/>
      <c r="PX181" s="17"/>
      <c r="PY181" s="17"/>
      <c r="PZ181" s="17"/>
      <c r="QA181" s="17"/>
      <c r="QB181" s="17"/>
      <c r="QC181" s="17"/>
      <c r="QD181" s="17"/>
      <c r="QE181" s="17"/>
      <c r="QF181" s="17"/>
      <c r="QG181" s="17"/>
      <c r="QH181" s="17"/>
      <c r="QI181" s="17"/>
      <c r="QJ181" s="17"/>
      <c r="QK181" s="17"/>
      <c r="QL181" s="17"/>
      <c r="QM181" s="17"/>
      <c r="QN181" s="17"/>
      <c r="QO181" s="17"/>
      <c r="QP181" s="17"/>
      <c r="QQ181" s="17"/>
      <c r="QR181" s="17"/>
      <c r="QS181" s="17"/>
      <c r="QT181" s="17"/>
      <c r="QU181" s="16">
        <v>19.0</v>
      </c>
      <c r="QV181" s="16">
        <v>12.0</v>
      </c>
      <c r="QW181" s="16">
        <v>16.0</v>
      </c>
      <c r="QX181" s="17"/>
      <c r="QY181" s="17"/>
      <c r="QZ181" s="17"/>
      <c r="RA181" s="17"/>
      <c r="RB181" s="17"/>
      <c r="RC181" s="17"/>
      <c r="RD181" s="17"/>
      <c r="RE181" s="17"/>
      <c r="RF181" s="17"/>
      <c r="RG181" s="17"/>
      <c r="RH181" s="17"/>
      <c r="RI181" s="17"/>
      <c r="RJ181" s="17"/>
      <c r="RK181" s="17"/>
      <c r="RL181" s="17"/>
      <c r="RM181" s="17"/>
      <c r="RN181" s="17"/>
      <c r="RO181" s="17"/>
      <c r="RP181" s="17"/>
      <c r="RQ181" s="17"/>
      <c r="RR181" s="17"/>
      <c r="RS181" s="17"/>
      <c r="RT181" s="17"/>
      <c r="RU181" s="17"/>
      <c r="RV181" s="17"/>
      <c r="RW181" s="17"/>
      <c r="RX181" s="17"/>
      <c r="RY181" s="17"/>
      <c r="RZ181" s="17"/>
      <c r="SA181" s="17"/>
      <c r="SB181" s="17"/>
      <c r="SC181" s="17"/>
      <c r="SD181" s="17"/>
      <c r="SE181" s="17"/>
      <c r="SF181" s="17"/>
      <c r="SG181" s="17"/>
      <c r="SH181" s="17"/>
      <c r="SI181" s="17"/>
      <c r="SJ181" s="17"/>
      <c r="SK181" s="17"/>
      <c r="SL181" s="17"/>
      <c r="SM181" s="17"/>
      <c r="SN181" s="17"/>
      <c r="SO181" s="17"/>
      <c r="SP181" s="17"/>
      <c r="SQ181" s="17"/>
      <c r="SR181" s="17"/>
      <c r="SS181" s="17"/>
      <c r="ST181" s="17"/>
      <c r="SU181" s="17"/>
      <c r="SV181" s="17"/>
      <c r="SW181" s="17"/>
      <c r="SX181" s="17"/>
      <c r="SY181" s="17"/>
      <c r="SZ181" s="17"/>
      <c r="TA181" s="17"/>
      <c r="TB181" s="17"/>
      <c r="TC181" s="17"/>
      <c r="TD181" s="17"/>
      <c r="TE181" s="17"/>
      <c r="TF181" s="17"/>
      <c r="TG181" s="17"/>
      <c r="TH181" s="17"/>
      <c r="TI181" s="17"/>
      <c r="TJ181" s="17"/>
      <c r="TK181" s="17"/>
      <c r="TL181" s="17"/>
      <c r="TM181" s="17"/>
      <c r="TN181" s="17"/>
      <c r="TO181" s="17"/>
      <c r="TP181" s="17"/>
      <c r="TQ181" s="17"/>
      <c r="TR181" s="17"/>
      <c r="TS181" s="17"/>
      <c r="TT181" s="17"/>
      <c r="TU181" s="17"/>
      <c r="TV181" s="17"/>
      <c r="TW181" s="17"/>
      <c r="TX181" s="17"/>
      <c r="TY181" s="17"/>
      <c r="TZ181" s="17"/>
      <c r="UA181" s="17"/>
      <c r="UB181" s="17"/>
      <c r="UC181" s="17"/>
      <c r="UD181" s="17"/>
      <c r="UE181" s="17"/>
      <c r="UF181" s="17"/>
      <c r="UG181" s="17"/>
      <c r="UH181" s="17"/>
      <c r="UI181" s="17"/>
      <c r="UJ181" s="17"/>
      <c r="UK181" s="17"/>
      <c r="UL181" s="17"/>
      <c r="UM181" s="17"/>
      <c r="UN181" s="17"/>
      <c r="UO181" s="17"/>
      <c r="UP181" s="17"/>
      <c r="UQ181" s="17"/>
      <c r="UR181" s="17"/>
      <c r="US181" s="17"/>
      <c r="UT181" s="17"/>
      <c r="UU181" s="17"/>
      <c r="UV181" s="17"/>
      <c r="UW181" s="17"/>
      <c r="UX181" s="17"/>
      <c r="UY181" s="17"/>
      <c r="UZ181" s="17"/>
      <c r="VA181" s="17"/>
      <c r="VB181" s="17"/>
      <c r="VC181" s="17"/>
      <c r="VD181" s="17"/>
      <c r="VE181" s="17"/>
      <c r="VF181" s="17"/>
      <c r="VG181" s="17"/>
      <c r="VH181" s="17"/>
      <c r="VI181" s="17"/>
      <c r="VJ181" s="17"/>
      <c r="VK181" s="17"/>
      <c r="VL181" s="17"/>
      <c r="VM181" s="17"/>
      <c r="VN181" s="17"/>
      <c r="VO181" s="17"/>
      <c r="VP181" s="17"/>
      <c r="VQ181" s="17"/>
      <c r="VR181" s="17"/>
      <c r="VS181" s="17"/>
      <c r="VT181" s="17"/>
      <c r="VU181" s="17"/>
      <c r="VV181" s="17"/>
      <c r="VW181" s="17"/>
      <c r="VX181" s="17"/>
      <c r="VY181" s="17"/>
      <c r="VZ181" s="17"/>
      <c r="WA181" s="17"/>
      <c r="WB181" s="17"/>
      <c r="WC181" s="17"/>
      <c r="WD181" s="17"/>
      <c r="WE181" s="17"/>
      <c r="WF181" s="17"/>
      <c r="WG181" s="17"/>
      <c r="WH181" s="17"/>
      <c r="WI181" s="17"/>
      <c r="WJ181" s="17"/>
      <c r="WK181" s="17"/>
      <c r="WL181" s="17"/>
      <c r="WM181" s="17"/>
      <c r="WN181" s="17"/>
      <c r="WO181" s="17"/>
      <c r="WP181" s="17"/>
      <c r="WQ181" s="17"/>
      <c r="WR181" s="17"/>
      <c r="WS181" s="17"/>
      <c r="WT181" s="17"/>
      <c r="WU181" s="17"/>
      <c r="WV181" s="17"/>
      <c r="WW181" s="17"/>
      <c r="WX181" s="17"/>
      <c r="WY181" s="17"/>
      <c r="WZ181" s="17"/>
      <c r="XA181" s="17"/>
      <c r="XB181" s="17"/>
      <c r="XC181" s="17"/>
      <c r="XD181" s="17"/>
      <c r="XE181" s="17"/>
      <c r="XF181" s="17"/>
      <c r="XG181" s="17"/>
      <c r="XH181" s="17"/>
      <c r="XI181" s="17"/>
      <c r="XJ181" s="17"/>
      <c r="XK181" s="17"/>
      <c r="XL181" s="17"/>
      <c r="XM181" s="17"/>
      <c r="XN181" s="17"/>
      <c r="XO181" s="17"/>
      <c r="XP181" s="17"/>
      <c r="XQ181" s="17"/>
      <c r="XR181" s="17"/>
      <c r="XS181" s="17"/>
      <c r="XT181" s="17"/>
      <c r="XU181" s="17"/>
      <c r="XV181" s="17"/>
      <c r="XW181" s="17"/>
      <c r="XX181" s="17"/>
      <c r="XY181" s="17"/>
      <c r="XZ181" s="17"/>
      <c r="YA181" s="17"/>
      <c r="YB181" s="17"/>
      <c r="YC181" s="17"/>
      <c r="YD181" s="17"/>
      <c r="YE181" s="17"/>
      <c r="YF181" s="17"/>
      <c r="YG181" s="17"/>
      <c r="YH181" s="17"/>
      <c r="YI181" s="17"/>
      <c r="YJ181" s="17"/>
      <c r="YK181" s="17"/>
      <c r="YL181" s="17"/>
      <c r="YM181" s="17"/>
      <c r="YN181" s="17"/>
      <c r="YO181" s="17"/>
      <c r="YP181" s="17"/>
      <c r="YQ181" s="17"/>
      <c r="YR181" s="17"/>
      <c r="YS181" s="17"/>
      <c r="YT181" s="17"/>
      <c r="YU181" s="17"/>
      <c r="YV181" s="17"/>
      <c r="YW181" s="17"/>
      <c r="YX181" s="17"/>
      <c r="YY181" s="17"/>
      <c r="YZ181" s="17"/>
      <c r="ZA181" s="17"/>
      <c r="ZB181" s="17"/>
      <c r="ZC181" s="17"/>
      <c r="ZD181" s="17"/>
      <c r="ZE181" s="17"/>
      <c r="ZF181" s="17"/>
      <c r="ZG181" s="17"/>
      <c r="ZH181" s="17"/>
      <c r="ZI181" s="17"/>
      <c r="ZJ181" s="17"/>
      <c r="ZK181" s="17"/>
      <c r="ZL181" s="17"/>
      <c r="ZM181" s="17"/>
      <c r="ZN181" s="17"/>
      <c r="ZO181" s="17"/>
      <c r="ZP181" s="17"/>
      <c r="ZQ181" s="17"/>
      <c r="ZR181" s="17"/>
      <c r="ZS181" s="17"/>
      <c r="ZT181" s="17"/>
      <c r="ZU181" s="17"/>
      <c r="ZV181" s="17"/>
      <c r="ZW181" s="17"/>
      <c r="ZX181" s="17"/>
      <c r="ZY181" s="17"/>
      <c r="ZZ181" s="17"/>
      <c r="AAA181" s="17"/>
      <c r="AAB181" s="17"/>
      <c r="AAC181" s="17"/>
      <c r="AAD181" s="17"/>
      <c r="AAE181" s="17"/>
      <c r="AAF181" s="17"/>
      <c r="AAG181" s="17"/>
      <c r="AAH181" s="17"/>
      <c r="AAI181" s="17"/>
      <c r="AAJ181" s="17"/>
      <c r="AAK181" s="17"/>
      <c r="AAL181" s="17"/>
      <c r="AAM181" s="17"/>
      <c r="AAN181" s="17"/>
      <c r="AAO181" s="17"/>
      <c r="AAP181" s="17"/>
      <c r="AAQ181" s="17"/>
      <c r="AAR181" s="17"/>
      <c r="AAS181" s="17"/>
      <c r="AAT181" s="17"/>
      <c r="AAU181" s="17"/>
      <c r="AAV181" s="17"/>
      <c r="AAW181" s="17"/>
      <c r="AAX181" s="17"/>
      <c r="AAY181" s="17"/>
      <c r="AAZ181" s="17"/>
      <c r="ABA181" s="17"/>
      <c r="ABB181" s="17"/>
      <c r="ABC181" s="17"/>
      <c r="ABD181" s="17"/>
      <c r="ABE181" s="17"/>
      <c r="ABF181" s="17"/>
      <c r="ABG181" s="17"/>
      <c r="ABH181" s="17"/>
      <c r="ABI181" s="17"/>
      <c r="ABJ181" s="17"/>
      <c r="ABK181" s="17"/>
      <c r="ABL181" s="17"/>
      <c r="ABM181" s="17"/>
      <c r="ABN181" s="17"/>
      <c r="ABO181" s="17"/>
      <c r="ABP181" s="17"/>
      <c r="ABQ181" s="17"/>
      <c r="ABR181" s="17"/>
      <c r="ABS181" s="17"/>
      <c r="ABT181" s="17"/>
      <c r="ABU181" s="17"/>
      <c r="ABV181" s="17"/>
      <c r="ABW181" s="17"/>
      <c r="ABX181" s="17"/>
      <c r="ABY181" s="17"/>
      <c r="ABZ181" s="17"/>
      <c r="ACA181" s="17"/>
      <c r="ACB181" s="17"/>
      <c r="ACC181" s="17"/>
      <c r="ACD181" s="17"/>
      <c r="ACE181" s="17"/>
      <c r="ACF181" s="17"/>
      <c r="ACG181" s="17"/>
      <c r="ACH181" s="17"/>
      <c r="ACI181" s="17"/>
      <c r="ACJ181" s="17"/>
      <c r="ACK181" s="17"/>
      <c r="ACL181" s="17"/>
      <c r="ACM181" s="17"/>
      <c r="ACN181" s="17"/>
      <c r="ACO181" s="17"/>
      <c r="ACP181" s="17"/>
      <c r="ACQ181" s="17"/>
      <c r="ACR181" s="17"/>
      <c r="ACS181" s="17"/>
      <c r="ACT181" s="17"/>
      <c r="ACU181" s="17"/>
      <c r="ACV181" s="17"/>
      <c r="ACW181" s="17"/>
      <c r="ACX181" s="17"/>
      <c r="ACY181" s="17"/>
      <c r="ACZ181" s="17"/>
      <c r="ADA181" s="17"/>
      <c r="ADB181" s="17"/>
      <c r="ADC181" s="17"/>
      <c r="ADD181" s="17"/>
      <c r="ADE181" s="17"/>
      <c r="ADF181" s="17"/>
      <c r="ADG181" s="17"/>
      <c r="ADH181" s="17"/>
      <c r="ADI181" s="17"/>
      <c r="ADJ181" s="17"/>
      <c r="ADK181" s="17"/>
      <c r="ADL181" s="17"/>
      <c r="ADM181" s="17"/>
      <c r="ADN181" s="17"/>
      <c r="ADO181" s="17"/>
      <c r="ADP181" s="17"/>
      <c r="ADQ181" s="17"/>
      <c r="ADR181" s="17"/>
      <c r="ADS181" s="17"/>
      <c r="ADT181" s="17"/>
      <c r="ADU181" s="17"/>
      <c r="ADV181" s="17"/>
      <c r="ADW181" s="17"/>
      <c r="ADX181" s="17"/>
      <c r="ADY181" s="17"/>
      <c r="ADZ181" s="17"/>
      <c r="AEA181" s="17"/>
      <c r="AEB181" s="17"/>
      <c r="AEC181" s="17"/>
      <c r="AED181" s="17"/>
      <c r="AEE181" s="17"/>
      <c r="AEF181" s="17"/>
      <c r="AEG181" s="17"/>
      <c r="AEH181" s="17"/>
      <c r="AEI181" s="17"/>
      <c r="AEJ181" s="17"/>
      <c r="AEK181" s="17"/>
      <c r="AEL181" s="17"/>
      <c r="AEM181" s="17"/>
      <c r="AEN181" s="17"/>
      <c r="AEO181" s="17"/>
      <c r="AEP181" s="17"/>
      <c r="AEQ181" s="17"/>
      <c r="AER181" s="17"/>
      <c r="AES181" s="17"/>
      <c r="AET181" s="17"/>
      <c r="AEU181" s="17"/>
      <c r="AEV181" s="17"/>
      <c r="AEW181" s="17"/>
      <c r="AEX181" s="17"/>
      <c r="AEY181" s="17"/>
      <c r="AEZ181" s="17"/>
      <c r="AFA181" s="17"/>
      <c r="AFB181" s="17"/>
      <c r="AFC181" s="17"/>
      <c r="AFD181" s="17"/>
      <c r="AFE181" s="17"/>
      <c r="AFF181" s="17"/>
      <c r="AFG181" s="17"/>
      <c r="AFH181" s="17"/>
      <c r="AFI181" s="17"/>
      <c r="AFJ181" s="17"/>
      <c r="AFK181" s="17"/>
      <c r="AFL181" s="17"/>
      <c r="AFM181" s="17"/>
      <c r="AFN181" s="17"/>
      <c r="AFO181" s="17"/>
      <c r="AFP181" s="17"/>
      <c r="AFQ181" s="17"/>
      <c r="AFR181" s="17"/>
      <c r="AFS181" s="17"/>
      <c r="AFT181" s="17"/>
      <c r="AFU181" s="17"/>
      <c r="AFV181" s="17"/>
      <c r="AFW181" s="17"/>
      <c r="AFX181" s="17"/>
      <c r="AFY181" s="17"/>
      <c r="AFZ181" s="17"/>
      <c r="AGA181" s="17"/>
      <c r="AGB181" s="17"/>
      <c r="AGC181" s="17"/>
      <c r="AGD181" s="17"/>
      <c r="AGE181" s="17"/>
      <c r="AGF181" s="17"/>
      <c r="AGG181" s="17"/>
      <c r="AGH181" s="17"/>
      <c r="AGI181" s="17"/>
      <c r="AGJ181" s="17"/>
      <c r="AGK181" s="17"/>
      <c r="AGL181" s="17"/>
      <c r="AGM181" s="17"/>
      <c r="AGN181" s="17"/>
      <c r="AGO181" s="17"/>
      <c r="AGP181" s="17"/>
      <c r="AGQ181" s="17"/>
      <c r="AGR181" s="17"/>
      <c r="AGS181" s="17"/>
      <c r="AGT181" s="17"/>
      <c r="AGU181" s="17"/>
      <c r="AGV181" s="17"/>
      <c r="AGW181" s="17"/>
      <c r="AGX181" s="17"/>
      <c r="AGY181" s="17"/>
      <c r="AGZ181" s="17"/>
      <c r="AHA181" s="17"/>
      <c r="AHB181" s="17"/>
      <c r="AHC181" s="17"/>
      <c r="AHD181" s="17"/>
      <c r="AHE181" s="17"/>
      <c r="AHF181" s="17"/>
      <c r="AHG181" s="17"/>
      <c r="AHH181" s="17"/>
      <c r="AHI181" s="17"/>
      <c r="AHJ181" s="17"/>
      <c r="AHK181" s="17"/>
      <c r="AHL181" s="17"/>
      <c r="AHM181" s="17"/>
      <c r="AHN181" s="17"/>
      <c r="AHO181" s="17"/>
      <c r="AHP181" s="17"/>
      <c r="AHQ181" s="17"/>
      <c r="AHR181" s="17"/>
      <c r="AHS181" s="17"/>
      <c r="AHT181" s="17"/>
      <c r="AHU181" s="17"/>
      <c r="AHV181" s="17"/>
      <c r="AHW181" s="17"/>
      <c r="AHX181" s="17"/>
      <c r="AHY181" s="17"/>
      <c r="AHZ181" s="17"/>
      <c r="AIA181" s="17"/>
      <c r="AIB181" s="17"/>
      <c r="AIC181" s="17"/>
      <c r="AID181" s="17"/>
      <c r="AIE181" s="17"/>
      <c r="AIF181" s="17"/>
      <c r="AIG181" s="17"/>
      <c r="AIH181" s="17"/>
      <c r="AII181" s="17"/>
      <c r="AIJ181" s="17"/>
      <c r="AIK181" s="17"/>
      <c r="AIL181" s="17"/>
      <c r="AIM181" s="17"/>
      <c r="AIN181" s="17"/>
      <c r="AIO181" s="17"/>
      <c r="AIP181" s="17"/>
      <c r="AIQ181" s="17"/>
      <c r="AIR181" s="17"/>
      <c r="AIS181" s="17"/>
      <c r="AIT181" s="17"/>
      <c r="AIU181" s="17"/>
      <c r="AIV181" s="17"/>
      <c r="AIW181" s="17"/>
      <c r="AIX181" s="17"/>
      <c r="AIY181" s="17"/>
      <c r="AIZ181" s="17"/>
      <c r="AJA181" s="17"/>
      <c r="AJB181" s="17"/>
      <c r="AJC181" s="17"/>
      <c r="AJD181" s="17"/>
      <c r="AJE181" s="17"/>
      <c r="AJF181" s="17"/>
      <c r="AJG181" s="17"/>
      <c r="AJH181" s="17"/>
      <c r="AJI181" s="17"/>
      <c r="AJJ181" s="17"/>
      <c r="AJK181" s="17"/>
      <c r="AJL181" s="17"/>
      <c r="AJM181" s="17"/>
      <c r="AJN181" s="17"/>
      <c r="AJO181" s="17"/>
      <c r="AJP181" s="17"/>
      <c r="AJQ181" s="17"/>
      <c r="AJR181" s="17"/>
      <c r="AJS181" s="17"/>
      <c r="AJT181" s="17"/>
      <c r="AJU181" s="17"/>
      <c r="AJV181" s="17"/>
      <c r="AJW181" s="17"/>
      <c r="AJX181" s="17"/>
      <c r="AJY181" s="17"/>
      <c r="AJZ181" s="17"/>
      <c r="AKA181" s="17"/>
      <c r="AKB181" s="17"/>
      <c r="AKC181" s="17"/>
      <c r="AKD181" s="17"/>
      <c r="AKE181" s="17"/>
      <c r="AKF181" s="17"/>
      <c r="AKG181" s="17"/>
      <c r="AKH181" s="17"/>
      <c r="AKI181" s="17"/>
      <c r="AKJ181" s="17"/>
      <c r="AKK181" s="17"/>
      <c r="AKL181" s="17"/>
      <c r="AKM181" s="17"/>
      <c r="AKN181" s="17"/>
      <c r="AKO181" s="17"/>
      <c r="AKP181" s="17"/>
      <c r="AKQ181" s="17"/>
      <c r="AKR181" s="17"/>
      <c r="AKS181" s="17"/>
      <c r="AKT181" s="17"/>
      <c r="AKU181" s="17"/>
      <c r="AKV181" s="17"/>
      <c r="AKW181" s="17"/>
      <c r="AKX181" s="17"/>
      <c r="AKY181" s="17"/>
      <c r="AKZ181" s="17"/>
      <c r="ALA181" s="17"/>
      <c r="ALB181" s="17"/>
      <c r="ALC181" s="17"/>
      <c r="ALD181" s="17"/>
      <c r="ALE181" s="17"/>
      <c r="ALF181" s="17"/>
      <c r="ALG181" s="17"/>
      <c r="ALH181" s="17"/>
      <c r="ALI181" s="17"/>
      <c r="ALJ181" s="17"/>
      <c r="ALK181" s="17"/>
      <c r="ALL181" s="17"/>
      <c r="ALM181" s="17"/>
      <c r="ALN181" s="17"/>
      <c r="ALO181" s="17"/>
      <c r="ALP181" s="17"/>
      <c r="ALQ181" s="17"/>
      <c r="ALR181" s="17"/>
      <c r="ALS181" s="17"/>
      <c r="ALT181" s="17"/>
      <c r="ALU181" s="17"/>
      <c r="ALV181" s="17"/>
      <c r="ALW181" s="17"/>
      <c r="ALX181" s="17"/>
      <c r="ALY181" s="17"/>
      <c r="ALZ181" s="17"/>
      <c r="AMA181" s="17"/>
      <c r="AMB181" s="17"/>
      <c r="AMC181" s="17"/>
      <c r="AMD181" s="17"/>
      <c r="AME181" s="17"/>
      <c r="AMF181" s="17"/>
      <c r="AMG181" s="17"/>
      <c r="AMH181" s="17"/>
      <c r="AMI181" s="17"/>
      <c r="AMJ181" s="17"/>
      <c r="AMK181" s="17"/>
      <c r="AML181" s="17"/>
      <c r="AMM181" s="17"/>
      <c r="AMN181" s="17"/>
      <c r="AMO181" s="17"/>
      <c r="AMP181" s="17"/>
      <c r="AMQ181" s="17"/>
      <c r="AMR181" s="17"/>
      <c r="AMS181" s="17"/>
      <c r="AMT181" s="17"/>
      <c r="AMU181" s="17"/>
      <c r="AMV181" s="17"/>
      <c r="AMW181" s="17"/>
      <c r="AMX181" s="17"/>
      <c r="AMY181" s="17"/>
      <c r="AMZ181" s="17"/>
      <c r="ANA181" s="17"/>
      <c r="ANB181" s="17"/>
      <c r="ANC181" s="17"/>
      <c r="AND181" s="17"/>
      <c r="ANE181" s="17"/>
      <c r="ANF181" s="17"/>
      <c r="ANG181" s="17"/>
      <c r="ANH181" s="17"/>
      <c r="ANI181" s="17"/>
      <c r="ANJ181" s="17"/>
      <c r="ANK181" s="17"/>
      <c r="ANL181" s="17"/>
      <c r="ANM181" s="17"/>
      <c r="ANN181" s="17"/>
      <c r="ANO181" s="17"/>
      <c r="ANP181" s="17"/>
      <c r="ANQ181" s="17"/>
      <c r="ANR181" s="17"/>
      <c r="ANS181" s="17"/>
      <c r="ANT181" s="17"/>
      <c r="ANU181" s="17"/>
      <c r="ANV181" s="17"/>
      <c r="ANW181" s="17"/>
      <c r="ANX181" s="17"/>
      <c r="ANY181" s="17"/>
      <c r="ANZ181" s="17"/>
      <c r="AOA181" s="17"/>
      <c r="AOB181" s="17"/>
      <c r="AOC181" s="17"/>
      <c r="AOD181" s="17"/>
      <c r="AOE181" s="17"/>
      <c r="AOF181" s="17"/>
      <c r="AOG181" s="17"/>
      <c r="AOH181" s="17"/>
      <c r="AOI181" s="17"/>
      <c r="AOJ181" s="17"/>
      <c r="AOK181" s="17"/>
      <c r="AOL181" s="17"/>
      <c r="AOM181" s="17"/>
      <c r="AON181" s="17"/>
      <c r="AOO181" s="17"/>
      <c r="AOP181" s="17"/>
      <c r="AOQ181" s="17"/>
      <c r="AOR181" s="17"/>
      <c r="AOS181" s="17"/>
      <c r="AOT181" s="17"/>
      <c r="AOU181" s="17"/>
      <c r="AOV181" s="17"/>
      <c r="AOW181" s="17"/>
      <c r="AOX181" s="17"/>
      <c r="AOY181" s="17"/>
      <c r="AOZ181" s="17"/>
      <c r="APA181" s="17"/>
      <c r="APB181" s="17"/>
      <c r="APC181" s="17"/>
      <c r="APD181" s="17"/>
      <c r="APE181" s="17"/>
      <c r="APF181" s="17"/>
      <c r="APG181" s="17"/>
      <c r="APH181" s="17"/>
      <c r="API181" s="17"/>
      <c r="APJ181" s="17"/>
      <c r="APK181" s="17"/>
      <c r="APL181" s="17"/>
      <c r="APM181" s="17"/>
      <c r="APN181" s="17"/>
      <c r="APO181" s="17"/>
      <c r="APP181" s="17"/>
      <c r="APQ181" s="17"/>
      <c r="APR181" s="17"/>
      <c r="APS181" s="17"/>
      <c r="APT181" s="17"/>
      <c r="APU181" s="17"/>
      <c r="APV181" s="17"/>
      <c r="APW181" s="17"/>
      <c r="APX181" s="17"/>
      <c r="APY181" s="17"/>
      <c r="APZ181" s="17"/>
      <c r="AQA181" s="17"/>
      <c r="AQB181" s="17"/>
      <c r="AQC181" s="17"/>
      <c r="AQD181" s="17"/>
      <c r="AQE181" s="17"/>
      <c r="AQF181" s="17"/>
      <c r="AQG181" s="17"/>
      <c r="AQH181" s="17"/>
      <c r="AQI181" s="17"/>
      <c r="AQJ181" s="17"/>
      <c r="AQK181" s="17"/>
      <c r="AQL181" s="17"/>
      <c r="AQM181" s="17"/>
      <c r="AQN181" s="17"/>
      <c r="AQO181" s="17"/>
      <c r="AQP181" s="17"/>
      <c r="AQQ181" s="17"/>
      <c r="AQR181" s="17"/>
      <c r="AQS181" s="17"/>
      <c r="AQT181" s="17"/>
      <c r="AQU181" s="17"/>
      <c r="AQV181" s="17"/>
      <c r="AQW181" s="17"/>
      <c r="AQX181" s="17"/>
      <c r="AQY181" s="17"/>
      <c r="AQZ181" s="17"/>
      <c r="ARA181" s="17"/>
      <c r="ARB181" s="17"/>
      <c r="ARC181" s="17"/>
      <c r="ARD181" s="17"/>
      <c r="ARE181" s="17"/>
      <c r="ARF181" s="17"/>
      <c r="ARG181" s="17"/>
      <c r="ARH181" s="17"/>
      <c r="ARI181" s="17"/>
      <c r="ARJ181" s="17"/>
      <c r="ARK181" s="17"/>
      <c r="ARL181" s="17"/>
      <c r="ARM181" s="17"/>
      <c r="ARN181" s="17"/>
      <c r="ARO181" s="17"/>
      <c r="ARP181" s="17"/>
      <c r="ARQ181" s="17"/>
      <c r="ARR181" s="17"/>
      <c r="ARS181" s="17"/>
      <c r="ART181" s="17"/>
      <c r="ARU181" s="17"/>
      <c r="ARV181" s="17"/>
      <c r="ARW181" s="17"/>
      <c r="ARX181" s="17"/>
      <c r="ARY181" s="17"/>
      <c r="ARZ181" s="17"/>
      <c r="ASA181" s="17"/>
      <c r="ASB181" s="17"/>
      <c r="ASC181" s="17"/>
      <c r="ASD181" s="17"/>
      <c r="ASE181" s="17"/>
      <c r="ASF181" s="17"/>
      <c r="ASG181" s="17"/>
      <c r="ASH181" s="17"/>
      <c r="ASI181" s="17"/>
      <c r="ASJ181" s="17"/>
      <c r="ASK181" s="17"/>
      <c r="ASL181" s="17"/>
      <c r="ASM181" s="17"/>
      <c r="ASN181" s="17"/>
      <c r="ASO181" s="17"/>
      <c r="ASP181" s="17"/>
      <c r="ASQ181" s="17"/>
      <c r="ASR181" s="17"/>
      <c r="ASS181" s="17"/>
      <c r="AST181" s="17"/>
      <c r="ASU181" s="17"/>
      <c r="ASV181" s="17"/>
      <c r="ASW181" s="17"/>
      <c r="ASX181" s="17"/>
      <c r="ASY181" s="17"/>
      <c r="ASZ181" s="17"/>
      <c r="ATA181" s="17"/>
      <c r="ATB181" s="17"/>
      <c r="ATC181" s="17"/>
      <c r="ATD181" s="17"/>
      <c r="ATE181" s="17"/>
      <c r="ATF181" s="17"/>
      <c r="ATG181" s="17"/>
      <c r="ATH181" s="17"/>
      <c r="ATI181" s="17"/>
      <c r="ATJ181" s="17"/>
      <c r="ATK181" s="17"/>
      <c r="ATL181" s="17"/>
      <c r="ATM181" s="17"/>
      <c r="ATN181" s="17"/>
      <c r="ATO181" s="17"/>
      <c r="ATP181" s="17"/>
      <c r="ATQ181" s="17"/>
      <c r="ATR181" s="17"/>
      <c r="ATS181" s="17"/>
      <c r="ATT181" s="17"/>
      <c r="ATU181" s="17"/>
      <c r="ATV181" s="17"/>
      <c r="ATW181" s="17"/>
      <c r="ATX181" s="17"/>
      <c r="ATY181" s="17"/>
      <c r="ATZ181" s="17"/>
      <c r="AUA181" s="17"/>
      <c r="AUB181" s="17"/>
      <c r="AUC181" s="17"/>
      <c r="AUD181" s="17"/>
      <c r="AUE181" s="17"/>
      <c r="AUF181" s="17"/>
      <c r="AUG181" s="17"/>
      <c r="AUH181" s="17"/>
      <c r="AUI181" s="17"/>
      <c r="AUJ181" s="17"/>
      <c r="AUK181" s="17"/>
      <c r="AUL181" s="17"/>
      <c r="AUM181" s="17"/>
      <c r="AUN181" s="17"/>
      <c r="AUO181" s="17"/>
      <c r="AUP181" s="17"/>
      <c r="AUQ181" s="17"/>
      <c r="AUR181" s="17"/>
      <c r="AUS181" s="17"/>
      <c r="AUT181" s="17"/>
      <c r="AUU181" s="17"/>
      <c r="AUV181" s="17"/>
      <c r="AUW181" s="17"/>
      <c r="AUX181" s="17"/>
      <c r="AUY181" s="17"/>
      <c r="AUZ181" s="17"/>
      <c r="AVA181" s="17"/>
      <c r="AVB181" s="17"/>
      <c r="AVC181" s="17"/>
      <c r="AVD181" s="17"/>
      <c r="AVE181" s="17"/>
      <c r="AVF181" s="17"/>
      <c r="AVG181" s="17"/>
      <c r="AVH181" s="17"/>
      <c r="AVI181" s="17"/>
      <c r="AVJ181" s="17"/>
      <c r="AVK181" s="17"/>
      <c r="AVL181" s="17"/>
      <c r="AVM181" s="17"/>
      <c r="AVN181" s="17"/>
      <c r="AVO181" s="17"/>
      <c r="AVP181" s="17"/>
      <c r="AVQ181" s="17"/>
      <c r="AVR181" s="17"/>
      <c r="AVS181" s="17"/>
      <c r="AVT181" s="17"/>
      <c r="AVU181" s="17"/>
      <c r="AVV181" s="17"/>
      <c r="AVW181" s="17"/>
      <c r="AVX181" s="17"/>
      <c r="AVY181" s="17"/>
      <c r="AVZ181" s="17"/>
      <c r="AWA181" s="17"/>
      <c r="AWB181" s="17"/>
      <c r="AWC181" s="17"/>
      <c r="AWD181" s="17"/>
      <c r="AWE181" s="17"/>
      <c r="AWF181" s="17"/>
      <c r="AWG181" s="17"/>
      <c r="AWH181" s="17"/>
      <c r="AWI181" s="17"/>
      <c r="AWJ181" s="17"/>
      <c r="AWK181" s="17"/>
      <c r="AWL181" s="17"/>
      <c r="AWM181" s="17"/>
      <c r="AWN181" s="17"/>
      <c r="AWO181" s="17"/>
      <c r="AWP181" s="17"/>
      <c r="AWQ181" s="17"/>
      <c r="AWR181" s="17"/>
      <c r="AWS181" s="17"/>
      <c r="AWT181" s="17"/>
      <c r="AWU181" s="17"/>
      <c r="AWV181" s="17"/>
      <c r="AWW181" s="17"/>
      <c r="AWX181" s="17"/>
      <c r="AWY181" s="17"/>
      <c r="AWZ181" s="17"/>
      <c r="AXA181" s="17"/>
      <c r="AXB181" s="17"/>
      <c r="AXC181" s="17"/>
      <c r="AXD181" s="17"/>
      <c r="AXE181" s="17"/>
      <c r="AXF181" s="17"/>
      <c r="AXG181" s="17"/>
      <c r="AXH181" s="17"/>
      <c r="AXI181" s="17"/>
      <c r="AXJ181" s="17"/>
      <c r="AXK181" s="17"/>
      <c r="AXL181" s="17"/>
      <c r="AXM181" s="17"/>
      <c r="AXN181" s="17"/>
      <c r="AXO181" s="17"/>
      <c r="AXP181" s="17"/>
      <c r="AXQ181" s="17"/>
      <c r="AXR181" s="17"/>
      <c r="AXS181" s="17"/>
      <c r="AXT181" s="17"/>
      <c r="AXU181" s="17"/>
      <c r="AXV181" s="17"/>
      <c r="AXW181" s="17"/>
      <c r="AXX181" s="17"/>
      <c r="AXY181" s="17"/>
      <c r="AXZ181" s="17"/>
      <c r="AYA181" s="17"/>
      <c r="AYB181" s="17"/>
      <c r="AYC181" s="17"/>
      <c r="AYD181" s="17"/>
      <c r="AYE181" s="17"/>
      <c r="AYF181" s="17"/>
      <c r="AYG181" s="17"/>
      <c r="AYH181" s="17"/>
      <c r="AYI181" s="17"/>
      <c r="AYJ181" s="17"/>
      <c r="AYK181" s="17"/>
      <c r="AYL181" s="17"/>
      <c r="AYM181" s="17"/>
      <c r="AYN181" s="17"/>
      <c r="AYO181" s="17"/>
      <c r="AYP181" s="17"/>
      <c r="AYQ181" s="17"/>
      <c r="AYR181" s="17"/>
      <c r="AYS181" s="17"/>
      <c r="AYT181" s="17"/>
      <c r="AYU181" s="17"/>
      <c r="AYV181" s="17"/>
      <c r="AYW181" s="17"/>
      <c r="AYX181" s="17"/>
      <c r="AYY181" s="17"/>
      <c r="AYZ181" s="17"/>
      <c r="AZA181" s="17"/>
      <c r="AZB181" s="17"/>
      <c r="AZC181" s="17"/>
      <c r="AZD181" s="17"/>
      <c r="AZE181" s="17"/>
      <c r="AZF181" s="17"/>
      <c r="AZG181" s="17"/>
      <c r="AZH181" s="17"/>
      <c r="AZI181" s="17"/>
      <c r="AZJ181" s="17"/>
      <c r="AZK181" s="17"/>
      <c r="AZL181" s="17"/>
      <c r="AZM181" s="17"/>
      <c r="AZN181" s="17"/>
      <c r="AZO181" s="17"/>
      <c r="AZP181" s="17"/>
      <c r="AZQ181" s="17"/>
      <c r="AZR181" s="17"/>
      <c r="AZS181" s="17"/>
      <c r="AZT181" s="17"/>
      <c r="AZU181" s="17"/>
      <c r="AZV181" s="17"/>
      <c r="AZW181" s="17"/>
      <c r="AZX181" s="17"/>
      <c r="AZY181" s="17"/>
      <c r="AZZ181" s="17"/>
      <c r="BAA181" s="17"/>
      <c r="BAB181" s="17"/>
      <c r="BAC181" s="17"/>
      <c r="BAD181" s="17"/>
      <c r="BAE181" s="17"/>
      <c r="BAF181" s="17"/>
      <c r="BAG181" s="17"/>
      <c r="BAH181" s="17"/>
      <c r="BAI181" s="17"/>
      <c r="BAJ181" s="17"/>
      <c r="BAK181" s="17"/>
      <c r="BAL181" s="17"/>
      <c r="BAM181" s="17"/>
      <c r="BAN181" s="17"/>
      <c r="BAO181" s="17"/>
      <c r="BAP181" s="17"/>
      <c r="BAQ181" s="17"/>
      <c r="BAR181" s="17"/>
      <c r="BAS181" s="17"/>
      <c r="BAT181" s="17"/>
      <c r="BAU181" s="17"/>
      <c r="BAV181" s="17"/>
      <c r="BAW181" s="17"/>
      <c r="BAX181" s="17"/>
      <c r="BAY181" s="17"/>
      <c r="BAZ181" s="17"/>
      <c r="BBA181" s="17"/>
      <c r="BBB181" s="17"/>
      <c r="BBC181" s="17"/>
      <c r="BBD181" s="17"/>
      <c r="BBE181" s="17"/>
      <c r="BBF181" s="17"/>
      <c r="BBG181" s="17"/>
      <c r="BBH181" s="17"/>
      <c r="BBI181" s="17"/>
      <c r="BBJ181" s="17"/>
      <c r="BBK181" s="17"/>
      <c r="BBL181" s="17"/>
      <c r="BBM181" s="17"/>
      <c r="BBN181" s="17"/>
      <c r="BBO181" s="17"/>
      <c r="BBP181" s="17"/>
      <c r="BBQ181" s="17"/>
      <c r="BBR181" s="17"/>
      <c r="BBS181" s="17"/>
      <c r="BBT181" s="17"/>
      <c r="BBU181" s="17"/>
      <c r="BBV181" s="17"/>
      <c r="BBW181" s="17"/>
      <c r="BBX181" s="17"/>
      <c r="BBY181" s="17"/>
      <c r="BBZ181" s="17"/>
      <c r="BCA181" s="17"/>
      <c r="BCB181" s="17"/>
      <c r="BCC181" s="17"/>
      <c r="BCD181" s="17"/>
      <c r="BCE181" s="17"/>
      <c r="BCF181" s="17"/>
      <c r="BCG181" s="17"/>
      <c r="BCH181" s="17"/>
      <c r="BCI181" s="17"/>
      <c r="BCJ181" s="17"/>
      <c r="BCK181" s="17"/>
      <c r="BCL181" s="17"/>
      <c r="BCM181" s="17"/>
      <c r="BCN181" s="17"/>
      <c r="BCO181" s="17"/>
      <c r="BCP181" s="17"/>
      <c r="BCQ181" s="17"/>
      <c r="BCR181" s="17"/>
      <c r="BCS181" s="17"/>
      <c r="BCT181" s="17"/>
      <c r="BCU181" s="17"/>
      <c r="BCV181" s="17"/>
      <c r="BCW181" s="17"/>
      <c r="BCX181" s="17"/>
      <c r="BCY181" s="17"/>
      <c r="BCZ181" s="17"/>
      <c r="BDA181" s="17"/>
      <c r="BDB181" s="17"/>
      <c r="BDC181" s="17"/>
      <c r="BDD181" s="17"/>
      <c r="BDE181" s="17"/>
      <c r="BDF181" s="17"/>
      <c r="BDG181" s="17"/>
      <c r="BDH181" s="17"/>
      <c r="BDI181" s="17"/>
      <c r="BDJ181" s="17"/>
      <c r="BDK181" s="17"/>
      <c r="BDL181" s="17"/>
      <c r="BDM181" s="17"/>
      <c r="BDN181" s="17"/>
      <c r="BDO181" s="17"/>
      <c r="BDP181" s="17"/>
      <c r="BDQ181" s="17"/>
      <c r="BDR181" s="17"/>
      <c r="BDS181" s="17"/>
      <c r="BDT181" s="17"/>
      <c r="BDU181" s="17"/>
      <c r="BDV181" s="17"/>
      <c r="BDW181" s="17"/>
      <c r="BDX181" s="17"/>
      <c r="BDY181" s="17"/>
      <c r="BDZ181" s="17"/>
      <c r="BEA181" s="17"/>
      <c r="BEB181" s="17"/>
      <c r="BEC181" s="17"/>
      <c r="BED181" s="17"/>
      <c r="BEE181" s="17"/>
      <c r="BEF181" s="17"/>
      <c r="BEG181" s="17"/>
      <c r="BEH181" s="17"/>
      <c r="BEI181" s="17"/>
      <c r="BEJ181" s="17"/>
      <c r="BEK181" s="17"/>
      <c r="BEL181" s="17"/>
      <c r="BEM181" s="17"/>
      <c r="BEN181" s="17"/>
      <c r="BEO181" s="17"/>
      <c r="BEP181" s="17"/>
      <c r="BEQ181" s="17"/>
      <c r="BER181" s="17"/>
      <c r="BES181" s="17"/>
      <c r="BET181" s="17"/>
      <c r="BEU181" s="17"/>
      <c r="BEV181" s="17"/>
      <c r="BEW181" s="17"/>
      <c r="BEX181" s="17"/>
      <c r="BEY181" s="17"/>
      <c r="BEZ181" s="17"/>
      <c r="BFA181" s="17"/>
      <c r="BFB181" s="17"/>
      <c r="BFC181" s="17"/>
      <c r="BFD181" s="17"/>
      <c r="BFE181" s="17"/>
      <c r="BFF181" s="17"/>
      <c r="BFG181" s="17"/>
      <c r="BFH181" s="17"/>
      <c r="BFI181" s="17"/>
      <c r="BFJ181" s="17"/>
      <c r="BFK181" s="17"/>
      <c r="BFL181" s="17"/>
      <c r="BFM181" s="17"/>
      <c r="BFN181" s="17"/>
      <c r="BFO181" s="17"/>
      <c r="BFP181" s="17"/>
      <c r="BFQ181" s="17"/>
      <c r="BFR181" s="17"/>
      <c r="BFS181" s="17"/>
      <c r="BFT181" s="17"/>
      <c r="BFU181" s="17"/>
      <c r="BFV181" s="17"/>
      <c r="BFW181" s="17"/>
      <c r="BFX181" s="17"/>
      <c r="BFY181" s="17"/>
      <c r="BFZ181" s="17"/>
      <c r="BGA181" s="17"/>
      <c r="BGB181" s="17"/>
      <c r="BGC181" s="17"/>
      <c r="BGD181" s="17"/>
      <c r="BGE181" s="17"/>
      <c r="BGF181" s="17"/>
      <c r="BGG181" s="17"/>
      <c r="BGH181" s="17"/>
      <c r="BGI181" s="17"/>
      <c r="BGJ181" s="17"/>
      <c r="BGK181" s="17"/>
      <c r="BGL181" s="17"/>
      <c r="BGM181" s="17"/>
      <c r="BGN181" s="17"/>
      <c r="BGO181" s="17"/>
      <c r="BGP181" s="17"/>
      <c r="BGQ181" s="17"/>
      <c r="BGR181" s="17"/>
      <c r="BGS181" s="17"/>
      <c r="BGT181" s="17"/>
      <c r="BGU181" s="17"/>
      <c r="BGV181" s="17"/>
      <c r="BGW181" s="17"/>
      <c r="BGX181" s="17"/>
      <c r="BGY181" s="17"/>
      <c r="BGZ181" s="17"/>
      <c r="BHA181" s="17"/>
      <c r="BHB181" s="17"/>
      <c r="BHC181" s="17"/>
      <c r="BHD181" s="17"/>
      <c r="BHE181" s="17"/>
      <c r="BHF181" s="17"/>
      <c r="BHG181" s="17"/>
      <c r="BHH181" s="17"/>
      <c r="BHI181" s="17"/>
      <c r="BHJ181" s="17"/>
      <c r="BHK181" s="17"/>
      <c r="BHL181" s="17"/>
      <c r="BHM181" s="17"/>
      <c r="BHN181" s="17"/>
      <c r="BHO181" s="17"/>
      <c r="BHP181" s="17"/>
      <c r="BHQ181" s="17"/>
      <c r="BHR181" s="17"/>
      <c r="BHS181" s="17"/>
      <c r="BHT181" s="17"/>
      <c r="BHU181" s="17"/>
      <c r="BHV181" s="17"/>
      <c r="BHW181" s="17"/>
      <c r="BHX181" s="17"/>
      <c r="BHY181" s="17"/>
      <c r="BHZ181" s="17"/>
      <c r="BIA181" s="17"/>
      <c r="BIB181" s="17"/>
      <c r="BIC181" s="17"/>
      <c r="BID181" s="17"/>
      <c r="BIE181" s="17"/>
      <c r="BIF181" s="17"/>
      <c r="BIG181" s="17"/>
      <c r="BIH181" s="17"/>
      <c r="BII181" s="17"/>
      <c r="BIJ181" s="17"/>
      <c r="BIK181" s="17"/>
      <c r="BIL181" s="17"/>
      <c r="BIM181" s="17"/>
      <c r="BIN181" s="17"/>
      <c r="BIO181" s="17"/>
      <c r="BIP181" s="17"/>
      <c r="BIQ181" s="17"/>
      <c r="BIR181" s="17"/>
      <c r="BIS181" s="17"/>
      <c r="BIT181" s="17"/>
      <c r="BIU181" s="17"/>
      <c r="BIV181" s="17"/>
      <c r="BIW181" s="17"/>
      <c r="BIX181" s="17"/>
      <c r="BIY181" s="17"/>
      <c r="BIZ181" s="17"/>
      <c r="BJA181" s="17"/>
      <c r="BJB181" s="17"/>
      <c r="BJC181" s="17"/>
      <c r="BJD181" s="17"/>
      <c r="BJE181" s="17"/>
      <c r="BJF181" s="17"/>
      <c r="BJG181" s="17"/>
      <c r="BJH181" s="17"/>
      <c r="BJI181" s="17"/>
      <c r="BJJ181" s="17"/>
      <c r="BJK181" s="17"/>
      <c r="BJL181" s="17"/>
      <c r="BJM181" s="17"/>
      <c r="BJN181" s="17"/>
      <c r="BJO181" s="17"/>
      <c r="BJP181" s="17"/>
      <c r="BJQ181" s="17"/>
      <c r="BJR181" s="17"/>
      <c r="BJS181" s="17"/>
      <c r="BJT181" s="17"/>
      <c r="BJU181" s="17"/>
      <c r="BJV181" s="17"/>
      <c r="BJW181" s="17"/>
      <c r="BJX181" s="17"/>
      <c r="BJY181" s="17"/>
      <c r="BJZ181" s="17"/>
      <c r="BKA181" s="17"/>
      <c r="BKB181" s="17"/>
      <c r="BKC181" s="17"/>
      <c r="BKD181" s="17"/>
      <c r="BKE181" s="17"/>
      <c r="BKF181" s="17"/>
      <c r="BKG181" s="17"/>
      <c r="BKH181" s="17"/>
      <c r="BKI181" s="17"/>
      <c r="BKJ181" s="17"/>
      <c r="BKK181" s="17"/>
      <c r="BKL181" s="17"/>
      <c r="BKM181" s="17"/>
      <c r="BKN181" s="17"/>
      <c r="BKO181" s="17"/>
      <c r="BKP181" s="17"/>
      <c r="BKQ181" s="17"/>
      <c r="BKR181" s="17"/>
      <c r="BKS181" s="17"/>
      <c r="BKT181" s="17"/>
      <c r="BKU181" s="17"/>
      <c r="BKV181" s="17"/>
      <c r="BKW181" s="17"/>
      <c r="BKX181" s="17"/>
      <c r="BKY181" s="17"/>
      <c r="BKZ181" s="17"/>
      <c r="BLA181" s="17"/>
      <c r="BLB181" s="17"/>
      <c r="BLC181" s="17"/>
      <c r="BLD181" s="17"/>
      <c r="BLE181" s="17"/>
      <c r="BLF181" s="17"/>
      <c r="BLG181" s="17"/>
      <c r="BLH181" s="17"/>
      <c r="BLI181" s="17"/>
      <c r="BLJ181" s="17"/>
      <c r="BLK181" s="17"/>
      <c r="BLL181" s="17"/>
      <c r="BLM181" s="17"/>
      <c r="BLN181" s="17"/>
      <c r="BLO181" s="17"/>
      <c r="BLP181" s="17"/>
      <c r="BLQ181" s="17"/>
      <c r="BLR181" s="17"/>
      <c r="BLS181" s="17"/>
      <c r="BLT181" s="17"/>
      <c r="BLU181" s="17"/>
      <c r="BLV181" s="17"/>
      <c r="BLW181" s="17"/>
      <c r="BLX181" s="17"/>
      <c r="BLY181" s="17"/>
      <c r="BLZ181" s="17"/>
      <c r="BMA181" s="17"/>
      <c r="BMB181" s="17"/>
      <c r="BMC181" s="17"/>
      <c r="BMD181" s="17"/>
      <c r="BME181" s="17"/>
      <c r="BMF181" s="17"/>
      <c r="BMG181" s="17"/>
      <c r="BMH181" s="17"/>
      <c r="BMI181" s="17"/>
      <c r="BMJ181" s="17"/>
      <c r="BMK181" s="17"/>
      <c r="BML181" s="17"/>
      <c r="BMM181" s="17"/>
      <c r="BMN181" s="17"/>
      <c r="BMO181" s="17"/>
      <c r="BMP181" s="17"/>
      <c r="BMQ181" s="17"/>
      <c r="BMR181" s="17"/>
      <c r="BMS181" s="17"/>
      <c r="BMT181" s="17"/>
      <c r="BMU181" s="17"/>
      <c r="BMV181" s="17"/>
      <c r="BMW181" s="17"/>
      <c r="BMX181" s="17"/>
      <c r="BMY181" s="17"/>
      <c r="BMZ181" s="17"/>
      <c r="BNA181" s="17"/>
      <c r="BNB181" s="17"/>
      <c r="BNC181" s="17"/>
      <c r="BND181" s="17"/>
      <c r="BNE181" s="17"/>
      <c r="BNF181" s="17"/>
      <c r="BNG181" s="17"/>
      <c r="BNH181" s="17"/>
      <c r="BNI181" s="17"/>
      <c r="BNJ181" s="17"/>
      <c r="BNK181" s="17"/>
      <c r="BNL181" s="17"/>
      <c r="BNM181" s="17"/>
      <c r="BNN181" s="17"/>
      <c r="BNO181" s="17"/>
      <c r="BNP181" s="17"/>
      <c r="BNQ181" s="17"/>
      <c r="BNR181" s="17"/>
      <c r="BNS181" s="17"/>
      <c r="BNT181" s="17"/>
      <c r="BNU181" s="17"/>
      <c r="BNV181" s="17"/>
      <c r="BNW181" s="17"/>
      <c r="BNX181" s="17"/>
      <c r="BNY181" s="17"/>
      <c r="BNZ181" s="17"/>
      <c r="BOA181" s="17"/>
      <c r="BOB181" s="17"/>
      <c r="BOC181" s="17"/>
      <c r="BOD181" s="17"/>
      <c r="BOE181" s="17"/>
      <c r="BOF181" s="17"/>
      <c r="BOG181" s="17"/>
      <c r="BOH181" s="17"/>
      <c r="BOI181" s="17"/>
      <c r="BOJ181" s="17"/>
      <c r="BOK181" s="17"/>
      <c r="BOL181" s="17"/>
      <c r="BOM181" s="17"/>
      <c r="BON181" s="17"/>
      <c r="BOO181" s="17"/>
      <c r="BOP181" s="17"/>
      <c r="BOQ181" s="17"/>
      <c r="BOR181" s="17"/>
      <c r="BOS181" s="17"/>
      <c r="BOT181" s="17"/>
      <c r="BOU181" s="17"/>
      <c r="BOV181" s="17"/>
      <c r="BOW181" s="17"/>
      <c r="BOX181" s="17"/>
      <c r="BOY181" s="17"/>
      <c r="BOZ181" s="17"/>
      <c r="BPA181" s="17"/>
      <c r="BPB181" s="17"/>
      <c r="BPC181" s="17"/>
      <c r="BPD181" s="17"/>
      <c r="BPE181" s="17"/>
      <c r="BPF181" s="17"/>
      <c r="BPG181" s="17"/>
      <c r="BPH181" s="17"/>
      <c r="BPI181" s="17"/>
      <c r="BPJ181" s="17"/>
      <c r="BPK181" s="17"/>
      <c r="BPL181" s="17"/>
      <c r="BPM181" s="17"/>
      <c r="BPN181" s="17"/>
      <c r="BPO181" s="17"/>
      <c r="BPP181" s="17"/>
      <c r="BPQ181" s="17"/>
      <c r="BPR181" s="17"/>
      <c r="BPS181" s="17"/>
      <c r="BPT181" s="17"/>
      <c r="BPU181" s="17"/>
      <c r="BPV181" s="17"/>
      <c r="BPW181" s="17"/>
      <c r="BPX181" s="17"/>
      <c r="BPY181" s="17"/>
      <c r="BPZ181" s="17"/>
      <c r="BQA181" s="17"/>
      <c r="BQB181" s="17"/>
      <c r="BQC181" s="17"/>
      <c r="BQD181" s="17"/>
      <c r="BQE181" s="17"/>
      <c r="BQF181" s="17"/>
      <c r="BQG181" s="17"/>
      <c r="BQH181" s="17"/>
      <c r="BQI181" s="17"/>
      <c r="BQJ181" s="17"/>
      <c r="BQK181" s="17"/>
      <c r="BQL181" s="17"/>
      <c r="BQM181" s="17"/>
      <c r="BQN181" s="17"/>
      <c r="BQO181" s="17"/>
      <c r="BQP181" s="17"/>
      <c r="BQQ181" s="17"/>
      <c r="BQR181" s="17"/>
      <c r="BQS181" s="17"/>
      <c r="BQT181" s="17"/>
      <c r="BQU181" s="17"/>
      <c r="BQV181" s="17"/>
      <c r="BQW181" s="17"/>
      <c r="BQX181" s="17"/>
      <c r="BQY181" s="17"/>
      <c r="BQZ181" s="17"/>
      <c r="BRA181" s="17"/>
      <c r="BRB181" s="17"/>
      <c r="BRC181" s="17"/>
      <c r="BRD181" s="17"/>
      <c r="BRE181" s="17"/>
      <c r="BRF181" s="17"/>
      <c r="BRG181" s="17"/>
      <c r="BRH181" s="17"/>
      <c r="BRI181" s="17"/>
      <c r="BRJ181" s="17"/>
      <c r="BRK181" s="17"/>
      <c r="BRL181" s="17"/>
      <c r="BRM181" s="17"/>
      <c r="BRN181" s="17"/>
      <c r="BRO181" s="17"/>
      <c r="BRP181" s="17"/>
      <c r="BRQ181" s="17"/>
      <c r="BRR181" s="17"/>
      <c r="BRS181" s="17"/>
      <c r="BRT181" s="17"/>
      <c r="BRU181" s="17"/>
      <c r="BRV181" s="17"/>
      <c r="BRW181" s="17"/>
      <c r="BRX181" s="17"/>
      <c r="BRY181" s="17"/>
      <c r="BRZ181" s="17"/>
      <c r="BSA181" s="17"/>
      <c r="BSB181" s="17"/>
      <c r="BSC181" s="17"/>
      <c r="BSD181" s="17"/>
      <c r="BSE181" s="17"/>
      <c r="BSF181" s="17"/>
      <c r="BSG181" s="17"/>
      <c r="BSH181" s="17"/>
      <c r="BSI181" s="17"/>
      <c r="BSJ181" s="17"/>
      <c r="BSK181" s="17"/>
      <c r="BSL181" s="17"/>
      <c r="BSM181" s="17"/>
      <c r="BSN181" s="17"/>
      <c r="BSO181" s="17"/>
      <c r="BSP181" s="17"/>
      <c r="BSQ181" s="17"/>
      <c r="BSR181" s="17"/>
      <c r="BSS181" s="17"/>
      <c r="BST181" s="17"/>
      <c r="BSU181" s="17"/>
      <c r="BSV181" s="17"/>
      <c r="BSW181" s="17"/>
      <c r="BSX181" s="17"/>
      <c r="BSY181" s="17"/>
      <c r="BSZ181" s="17"/>
      <c r="BTA181" s="17"/>
      <c r="BTB181" s="17"/>
      <c r="BTC181" s="17"/>
      <c r="BTD181" s="17"/>
      <c r="BTE181" s="17"/>
      <c r="BTF181" s="17"/>
      <c r="BTG181" s="17"/>
      <c r="BTH181" s="17"/>
      <c r="BTI181" s="17"/>
      <c r="BTJ181" s="17"/>
      <c r="BTK181" s="17"/>
      <c r="BTL181" s="17"/>
      <c r="BTM181" s="17"/>
      <c r="BTN181" s="17"/>
      <c r="BTO181" s="17"/>
      <c r="BTP181" s="17"/>
      <c r="BTQ181" s="17"/>
      <c r="BTR181" s="17"/>
      <c r="BTS181" s="17"/>
      <c r="BTT181" s="17"/>
      <c r="BTU181" s="17"/>
      <c r="BTV181" s="17"/>
      <c r="BTW181" s="17"/>
      <c r="BTX181" s="17"/>
      <c r="BTY181" s="17"/>
      <c r="BTZ181" s="17"/>
      <c r="BUA181" s="17"/>
      <c r="BUB181" s="17"/>
      <c r="BUC181" s="17"/>
      <c r="BUD181" s="17"/>
      <c r="BUE181" s="17"/>
      <c r="BUF181" s="17"/>
      <c r="BUG181" s="17"/>
      <c r="BUH181" s="17"/>
      <c r="BUI181" s="17"/>
      <c r="BUJ181" s="17"/>
      <c r="BUK181" s="17"/>
      <c r="BUL181" s="17"/>
      <c r="BUM181" s="17"/>
      <c r="BUN181" s="17"/>
      <c r="BUO181" s="17"/>
      <c r="BUP181" s="17"/>
      <c r="BUQ181" s="17"/>
      <c r="BUR181" s="17"/>
      <c r="BUS181" s="17"/>
      <c r="BUT181" s="17"/>
      <c r="BUU181" s="17"/>
      <c r="BUV181" s="17"/>
      <c r="BUW181" s="17"/>
      <c r="BUX181" s="17"/>
      <c r="BUY181" s="17"/>
      <c r="BUZ181" s="17"/>
      <c r="BVA181" s="17"/>
      <c r="BVB181" s="17"/>
      <c r="BVC181" s="17"/>
      <c r="BVD181" s="17"/>
      <c r="BVE181" s="17"/>
      <c r="BVF181" s="17"/>
      <c r="BVG181" s="17"/>
      <c r="BVH181" s="17"/>
      <c r="BVI181" s="17"/>
      <c r="BVJ181" s="17"/>
      <c r="BVK181" s="17"/>
      <c r="BVL181" s="17"/>
      <c r="BVM181" s="17"/>
      <c r="BVN181" s="17"/>
      <c r="BVO181" s="17"/>
      <c r="BVP181" s="17"/>
      <c r="BVQ181" s="17"/>
      <c r="BVR181" s="17"/>
      <c r="BVS181" s="17"/>
      <c r="BVT181" s="17"/>
      <c r="BVU181" s="17"/>
      <c r="BVV181" s="17"/>
      <c r="BVW181" s="17"/>
      <c r="BVX181" s="17"/>
      <c r="BVY181" s="17"/>
      <c r="BVZ181" s="17"/>
      <c r="BWA181" s="17"/>
      <c r="BWB181" s="17"/>
      <c r="BWC181" s="17"/>
      <c r="BWD181" s="17"/>
      <c r="BWE181" s="17"/>
      <c r="BWF181" s="17"/>
      <c r="BWG181" s="17"/>
      <c r="BWH181" s="17"/>
      <c r="BWI181" s="17"/>
      <c r="BWJ181" s="17"/>
      <c r="BWK181" s="17"/>
      <c r="BWL181" s="17"/>
      <c r="BWM181" s="17"/>
      <c r="BWN181" s="17"/>
      <c r="BWO181" s="17"/>
      <c r="BWP181" s="17"/>
      <c r="BWQ181" s="17"/>
      <c r="BWR181" s="17"/>
      <c r="BWS181" s="17"/>
      <c r="BWT181" s="17"/>
      <c r="BWU181" s="17"/>
      <c r="BWV181" s="17"/>
      <c r="BWW181" s="17"/>
      <c r="BWX181" s="17"/>
      <c r="BWY181" s="17"/>
      <c r="BWZ181" s="17"/>
      <c r="BXA181" s="17"/>
      <c r="BXB181" s="17"/>
      <c r="BXC181" s="17"/>
      <c r="BXD181" s="17"/>
      <c r="BXE181" s="17"/>
      <c r="BXF181" s="17"/>
      <c r="BXG181" s="17"/>
      <c r="BXH181" s="17"/>
      <c r="BXI181" s="17"/>
      <c r="BXJ181" s="17"/>
      <c r="BXK181" s="17"/>
      <c r="BXL181" s="17"/>
      <c r="BXM181" s="17"/>
      <c r="BXN181" s="17"/>
      <c r="BXO181" s="17"/>
      <c r="BXP181" s="17"/>
      <c r="BXQ181" s="17"/>
      <c r="BXR181" s="17"/>
      <c r="BXS181" s="17"/>
      <c r="BXT181" s="17"/>
      <c r="BXU181" s="17"/>
      <c r="BXV181" s="17"/>
      <c r="BXW181" s="17"/>
      <c r="BXX181" s="17"/>
      <c r="BXY181" s="17"/>
      <c r="BXZ181" s="17"/>
      <c r="BYA181" s="17"/>
      <c r="BYB181" s="17"/>
      <c r="BYC181" s="17"/>
      <c r="BYD181" s="17"/>
      <c r="BYE181" s="17"/>
      <c r="BYF181" s="17"/>
      <c r="BYG181" s="17"/>
      <c r="BYH181" s="17"/>
      <c r="BYI181" s="17"/>
      <c r="BYJ181" s="17"/>
      <c r="BYK181" s="17"/>
      <c r="BYL181" s="17"/>
      <c r="BYM181" s="17"/>
      <c r="BYN181" s="17"/>
      <c r="BYO181" s="17"/>
      <c r="BYP181" s="17"/>
      <c r="BYQ181" s="17"/>
      <c r="BYR181" s="17"/>
      <c r="BYS181" s="17"/>
      <c r="BYT181" s="17"/>
      <c r="BYU181" s="17"/>
      <c r="BYV181" s="17"/>
      <c r="BYW181" s="17"/>
      <c r="BYX181" s="17"/>
      <c r="BYY181" s="17"/>
      <c r="BYZ181" s="17"/>
      <c r="BZA181" s="17"/>
      <c r="BZB181" s="17"/>
      <c r="BZC181" s="17"/>
      <c r="BZD181" s="17"/>
      <c r="BZE181" s="17"/>
      <c r="BZF181" s="17"/>
      <c r="BZG181" s="17"/>
      <c r="BZH181" s="17"/>
      <c r="BZI181" s="17"/>
      <c r="BZJ181" s="17"/>
      <c r="BZK181" s="17"/>
      <c r="BZL181" s="17"/>
      <c r="BZM181" s="17"/>
      <c r="BZN181" s="17"/>
      <c r="BZO181" s="17"/>
      <c r="BZP181" s="17"/>
      <c r="BZQ181" s="17"/>
      <c r="BZR181" s="17"/>
      <c r="BZS181" s="17"/>
      <c r="BZT181" s="17"/>
      <c r="BZU181" s="17"/>
      <c r="BZV181" s="17"/>
      <c r="BZW181" s="17"/>
      <c r="BZX181" s="17"/>
      <c r="BZY181" s="17"/>
      <c r="BZZ181" s="17"/>
      <c r="CAA181" s="17"/>
      <c r="CAB181" s="17"/>
      <c r="CAC181" s="17"/>
      <c r="CAD181" s="17"/>
      <c r="CAE181" s="17"/>
      <c r="CAF181" s="17"/>
      <c r="CAG181" s="17"/>
      <c r="CAH181" s="17"/>
      <c r="CAI181" s="17"/>
      <c r="CAJ181" s="17"/>
      <c r="CAK181" s="17"/>
      <c r="CAL181" s="17"/>
      <c r="CAM181" s="17"/>
      <c r="CAN181" s="17"/>
      <c r="CAO181" s="17"/>
      <c r="CAP181" s="17"/>
      <c r="CAQ181" s="17"/>
      <c r="CAR181" s="17"/>
      <c r="CAS181" s="17"/>
      <c r="CAT181" s="17"/>
      <c r="CAU181" s="17"/>
      <c r="CAV181" s="17"/>
      <c r="CAW181" s="17"/>
      <c r="CAX181" s="17"/>
      <c r="CAY181" s="17"/>
      <c r="CAZ181" s="17"/>
      <c r="CBA181" s="17"/>
      <c r="CBB181" s="17"/>
      <c r="CBC181" s="17"/>
      <c r="CBD181" s="17"/>
      <c r="CBE181" s="17"/>
      <c r="CBF181" s="17"/>
      <c r="CBG181" s="17"/>
      <c r="CBH181" s="17"/>
      <c r="CBI181" s="17"/>
      <c r="CBJ181" s="17"/>
      <c r="CBK181" s="17"/>
      <c r="CBL181" s="17"/>
      <c r="CBM181" s="17"/>
      <c r="CBN181" s="17"/>
      <c r="CBO181" s="17"/>
      <c r="CBP181" s="17"/>
      <c r="CBQ181" s="17"/>
      <c r="CBR181" s="17"/>
      <c r="CBS181" s="17"/>
      <c r="CBT181" s="17"/>
      <c r="CBU181" s="17"/>
      <c r="CBV181" s="17"/>
      <c r="CBW181" s="17"/>
      <c r="CBX181" s="17"/>
      <c r="CBY181" s="17"/>
      <c r="CBZ181" s="17"/>
      <c r="CCA181" s="17"/>
      <c r="CCB181" s="17"/>
      <c r="CCC181" s="17"/>
      <c r="CCD181" s="17"/>
      <c r="CCE181" s="17"/>
      <c r="CCF181" s="17"/>
      <c r="CCG181" s="17"/>
      <c r="CCH181" s="17"/>
      <c r="CCI181" s="17"/>
      <c r="CCJ181" s="17"/>
      <c r="CCK181" s="17"/>
      <c r="CCL181" s="17"/>
      <c r="CCM181" s="17"/>
      <c r="CCN181" s="17"/>
      <c r="CCO181" s="17"/>
      <c r="CCP181" s="17"/>
      <c r="CCQ181" s="17"/>
      <c r="CCR181" s="17"/>
      <c r="CCS181" s="17"/>
      <c r="CCT181" s="17"/>
      <c r="CCU181" s="17"/>
      <c r="CCV181" s="17"/>
      <c r="CCW181" s="17"/>
      <c r="CCX181" s="17"/>
      <c r="CCY181" s="17"/>
      <c r="CCZ181" s="17"/>
      <c r="CDA181" s="17"/>
      <c r="CDB181" s="17"/>
      <c r="CDC181" s="17"/>
      <c r="CDD181" s="17"/>
      <c r="CDE181" s="17"/>
      <c r="CDF181" s="17"/>
      <c r="CDG181" s="17"/>
      <c r="CDH181" s="17"/>
      <c r="CDI181" s="17"/>
      <c r="CDJ181" s="17"/>
      <c r="CDK181" s="17"/>
      <c r="CDL181" s="17"/>
      <c r="CDM181" s="17"/>
      <c r="CDN181" s="17"/>
      <c r="CDO181" s="17"/>
      <c r="CDP181" s="17"/>
      <c r="CDQ181" s="17"/>
      <c r="CDR181" s="17"/>
      <c r="CDS181" s="17"/>
      <c r="CDT181" s="17"/>
      <c r="CDU181" s="17"/>
    </row>
    <row r="182">
      <c r="A182" s="14" t="s">
        <v>4172</v>
      </c>
      <c r="B182" s="14" t="s">
        <v>4173</v>
      </c>
      <c r="C182" s="14" t="s">
        <v>2636</v>
      </c>
      <c r="D182" s="14" t="s">
        <v>2636</v>
      </c>
      <c r="E182" s="14" t="s">
        <v>4174</v>
      </c>
      <c r="F182" s="14" t="s">
        <v>2835</v>
      </c>
      <c r="I182" s="14" t="s">
        <v>4175</v>
      </c>
      <c r="J182" s="14" t="s">
        <v>2618</v>
      </c>
      <c r="K182" s="14" t="s">
        <v>2619</v>
      </c>
      <c r="L182" s="17"/>
      <c r="M182" s="17"/>
      <c r="N182" s="14" t="s">
        <v>21</v>
      </c>
      <c r="O182" s="14" t="s">
        <v>21</v>
      </c>
      <c r="P182" s="21" t="s">
        <v>4176</v>
      </c>
      <c r="Q182" s="16">
        <v>11.0</v>
      </c>
      <c r="R182" s="16">
        <v>4112961.0</v>
      </c>
      <c r="S182" s="16">
        <v>4112961.0</v>
      </c>
      <c r="T182" s="14" t="s">
        <v>2630</v>
      </c>
      <c r="U182" s="14" t="s">
        <v>2631</v>
      </c>
      <c r="V182" s="14" t="s">
        <v>4177</v>
      </c>
      <c r="W182" s="14" t="s">
        <v>4178</v>
      </c>
      <c r="X182" s="16">
        <v>0.12</v>
      </c>
      <c r="Y182" s="17"/>
      <c r="Z182" s="16">
        <v>39.0</v>
      </c>
      <c r="AA182" s="16">
        <v>292.0</v>
      </c>
      <c r="AB182" s="17"/>
      <c r="AC182" s="16">
        <v>274.0</v>
      </c>
      <c r="AD182" s="16">
        <v>332.0</v>
      </c>
      <c r="AE182" s="22">
        <v>45638.0</v>
      </c>
      <c r="AF182" s="17"/>
      <c r="AG182" s="17"/>
      <c r="AH182" s="17"/>
      <c r="AI182" s="17"/>
      <c r="AJ182" s="17"/>
      <c r="AK182" s="17"/>
      <c r="AL182" s="16">
        <v>66.0</v>
      </c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4" t="s">
        <v>2604</v>
      </c>
      <c r="BB182" s="17"/>
      <c r="BC182" s="17"/>
      <c r="BD182" s="17"/>
      <c r="BE182" s="17"/>
      <c r="BF182" s="17"/>
      <c r="BG182" s="16">
        <v>1.0</v>
      </c>
      <c r="BH182" s="17"/>
      <c r="BI182" s="14" t="s">
        <v>2594</v>
      </c>
      <c r="BJ182" s="14" t="s">
        <v>2566</v>
      </c>
      <c r="BK182" s="17"/>
      <c r="BL182" s="17"/>
      <c r="BM182" s="16">
        <v>11.3666667</v>
      </c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4" t="s">
        <v>2595</v>
      </c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  <c r="KL182" s="17"/>
      <c r="KM182" s="17"/>
      <c r="KN182" s="17"/>
      <c r="KO182" s="17"/>
      <c r="KP182" s="17"/>
      <c r="KQ182" s="17"/>
      <c r="KR182" s="17"/>
      <c r="KS182" s="17"/>
      <c r="KT182" s="17"/>
      <c r="KU182" s="17"/>
      <c r="KV182" s="17"/>
      <c r="KW182" s="17"/>
      <c r="KX182" s="17"/>
      <c r="KY182" s="17"/>
      <c r="KZ182" s="17"/>
      <c r="LA182" s="17"/>
      <c r="LB182" s="17"/>
      <c r="LC182" s="17"/>
      <c r="LD182" s="17"/>
      <c r="LE182" s="17"/>
      <c r="LF182" s="17"/>
      <c r="LG182" s="17"/>
      <c r="LH182" s="17"/>
      <c r="LI182" s="17"/>
      <c r="LJ182" s="17"/>
      <c r="LK182" s="17"/>
      <c r="LL182" s="17"/>
      <c r="LM182" s="17"/>
      <c r="LN182" s="17"/>
      <c r="LO182" s="17"/>
      <c r="LP182" s="17"/>
      <c r="LQ182" s="17"/>
      <c r="LR182" s="17"/>
      <c r="LS182" s="17"/>
      <c r="LT182" s="17"/>
      <c r="LU182" s="17"/>
      <c r="LV182" s="17"/>
      <c r="LW182" s="17"/>
      <c r="LX182" s="17"/>
      <c r="LY182" s="17"/>
      <c r="LZ182" s="17"/>
      <c r="MA182" s="17"/>
      <c r="MB182" s="17"/>
      <c r="MC182" s="17"/>
      <c r="MD182" s="17"/>
      <c r="ME182" s="17"/>
      <c r="MF182" s="17"/>
      <c r="MG182" s="17"/>
      <c r="MH182" s="17"/>
      <c r="MI182" s="17"/>
      <c r="MJ182" s="17"/>
      <c r="MK182" s="17"/>
      <c r="ML182" s="17"/>
      <c r="MM182" s="17"/>
      <c r="MN182" s="17"/>
      <c r="MO182" s="17"/>
      <c r="MP182" s="17"/>
      <c r="MQ182" s="17"/>
      <c r="MR182" s="17"/>
      <c r="MS182" s="17"/>
      <c r="MT182" s="17"/>
      <c r="MU182" s="17"/>
      <c r="MV182" s="17"/>
      <c r="MW182" s="17"/>
      <c r="MX182" s="17"/>
      <c r="MY182" s="17"/>
      <c r="MZ182" s="17"/>
      <c r="NA182" s="17"/>
      <c r="NB182" s="17"/>
      <c r="NC182" s="17"/>
      <c r="ND182" s="17"/>
      <c r="NE182" s="17"/>
      <c r="NF182" s="17"/>
      <c r="NG182" s="17"/>
      <c r="NH182" s="17"/>
      <c r="NI182" s="17"/>
      <c r="NJ182" s="17"/>
      <c r="NK182" s="17"/>
      <c r="NL182" s="17"/>
      <c r="NM182" s="17"/>
      <c r="NN182" s="17"/>
      <c r="NO182" s="17"/>
      <c r="NP182" s="17"/>
      <c r="NQ182" s="17"/>
      <c r="NR182" s="17"/>
      <c r="NS182" s="17"/>
      <c r="NT182" s="17"/>
      <c r="NU182" s="17"/>
      <c r="NV182" s="17"/>
      <c r="NW182" s="17"/>
      <c r="NX182" s="17"/>
      <c r="NY182" s="17"/>
      <c r="NZ182" s="17"/>
      <c r="OA182" s="17"/>
      <c r="OB182" s="17"/>
      <c r="OC182" s="17"/>
      <c r="OD182" s="17"/>
      <c r="OE182" s="17"/>
      <c r="OF182" s="17"/>
      <c r="OG182" s="17"/>
      <c r="OH182" s="17"/>
      <c r="OI182" s="17"/>
      <c r="OJ182" s="17"/>
      <c r="OK182" s="17"/>
      <c r="OL182" s="17"/>
      <c r="OM182" s="17"/>
      <c r="ON182" s="17"/>
      <c r="OO182" s="17"/>
      <c r="OP182" s="17"/>
      <c r="OQ182" s="17"/>
      <c r="OR182" s="17"/>
      <c r="OS182" s="17"/>
      <c r="OT182" s="17"/>
      <c r="OU182" s="17"/>
      <c r="OV182" s="17"/>
      <c r="OW182" s="17"/>
      <c r="OX182" s="17"/>
      <c r="OY182" s="17"/>
      <c r="OZ182" s="17"/>
      <c r="PA182" s="17"/>
      <c r="PB182" s="17"/>
      <c r="PC182" s="17"/>
      <c r="PD182" s="17"/>
      <c r="PE182" s="17"/>
      <c r="PF182" s="17"/>
      <c r="PG182" s="17"/>
      <c r="PH182" s="17"/>
      <c r="PI182" s="17"/>
      <c r="PJ182" s="17"/>
      <c r="PK182" s="17"/>
      <c r="PL182" s="17"/>
      <c r="PM182" s="17"/>
      <c r="PN182" s="17"/>
      <c r="PO182" s="17"/>
      <c r="PP182" s="17"/>
      <c r="PQ182" s="17"/>
      <c r="PR182" s="17"/>
      <c r="PS182" s="17"/>
      <c r="PT182" s="17"/>
      <c r="PU182" s="17"/>
      <c r="PV182" s="17"/>
      <c r="PW182" s="17"/>
      <c r="PX182" s="17"/>
      <c r="PY182" s="17"/>
      <c r="PZ182" s="17"/>
      <c r="QA182" s="17"/>
      <c r="QB182" s="17"/>
      <c r="QC182" s="17"/>
      <c r="QD182" s="14" t="s">
        <v>4179</v>
      </c>
      <c r="QF182" s="17"/>
      <c r="QG182" s="17"/>
      <c r="QH182" s="17"/>
      <c r="QI182" s="17"/>
      <c r="QJ182" s="17"/>
      <c r="QK182" s="17"/>
      <c r="QL182" s="17"/>
      <c r="QM182" s="17"/>
      <c r="QN182" s="17"/>
      <c r="QO182" s="17"/>
      <c r="QP182" s="17"/>
      <c r="QQ182" s="17"/>
      <c r="QR182" s="17"/>
      <c r="QS182" s="17"/>
      <c r="QT182" s="17"/>
      <c r="QU182" s="17"/>
      <c r="QV182" s="17"/>
      <c r="QW182" s="17"/>
      <c r="QX182" s="17"/>
      <c r="QY182" s="17"/>
      <c r="QZ182" s="17"/>
      <c r="RA182" s="17"/>
      <c r="RB182" s="17"/>
      <c r="RC182" s="17"/>
      <c r="RD182" s="17"/>
      <c r="RE182" s="17"/>
      <c r="RF182" s="17"/>
      <c r="RG182" s="17"/>
      <c r="RH182" s="17"/>
      <c r="RI182" s="17"/>
      <c r="RJ182" s="17"/>
      <c r="RK182" s="17"/>
      <c r="RL182" s="17"/>
      <c r="RM182" s="17"/>
      <c r="RN182" s="17"/>
      <c r="RO182" s="17"/>
      <c r="RP182" s="17"/>
      <c r="RQ182" s="17"/>
      <c r="RR182" s="17"/>
      <c r="RS182" s="17"/>
      <c r="RT182" s="17"/>
      <c r="RU182" s="17"/>
      <c r="RV182" s="17"/>
      <c r="RW182" s="17"/>
      <c r="RX182" s="17"/>
      <c r="RY182" s="17"/>
      <c r="RZ182" s="17"/>
      <c r="SA182" s="17"/>
      <c r="SB182" s="17"/>
      <c r="SC182" s="17"/>
      <c r="SD182" s="17"/>
      <c r="SE182" s="17"/>
      <c r="SF182" s="17"/>
      <c r="SG182" s="17"/>
      <c r="SH182" s="17"/>
      <c r="SI182" s="17"/>
      <c r="SJ182" s="17"/>
      <c r="SK182" s="17"/>
      <c r="SL182" s="17"/>
      <c r="SM182" s="17"/>
      <c r="SN182" s="17"/>
      <c r="SO182" s="17"/>
      <c r="SP182" s="17"/>
      <c r="SQ182" s="17"/>
      <c r="SR182" s="17"/>
      <c r="SS182" s="17"/>
      <c r="ST182" s="17"/>
      <c r="SU182" s="17"/>
      <c r="SV182" s="17"/>
      <c r="SW182" s="17"/>
      <c r="SX182" s="17"/>
      <c r="SY182" s="17"/>
      <c r="SZ182" s="17"/>
      <c r="TA182" s="17"/>
      <c r="TB182" s="17"/>
      <c r="TC182" s="17"/>
      <c r="TD182" s="17"/>
      <c r="TE182" s="17"/>
      <c r="TF182" s="17"/>
      <c r="TG182" s="17"/>
      <c r="TH182" s="17"/>
      <c r="TI182" s="17"/>
      <c r="TJ182" s="17"/>
      <c r="TK182" s="17"/>
      <c r="TL182" s="17"/>
      <c r="TM182" s="17"/>
      <c r="TN182" s="17"/>
      <c r="TO182" s="17"/>
      <c r="TP182" s="17"/>
      <c r="TQ182" s="17"/>
      <c r="TR182" s="17"/>
      <c r="TS182" s="17"/>
      <c r="TT182" s="17"/>
      <c r="TU182" s="17"/>
      <c r="TV182" s="17"/>
      <c r="TW182" s="17"/>
      <c r="TX182" s="17"/>
      <c r="TY182" s="17"/>
      <c r="TZ182" s="17"/>
      <c r="UA182" s="17"/>
      <c r="UB182" s="17"/>
      <c r="UC182" s="17"/>
      <c r="UD182" s="17"/>
      <c r="UE182" s="17"/>
      <c r="UF182" s="17"/>
      <c r="UG182" s="17"/>
      <c r="UH182" s="17"/>
      <c r="UI182" s="17"/>
      <c r="UJ182" s="17"/>
      <c r="UK182" s="17"/>
      <c r="UL182" s="17"/>
      <c r="UM182" s="17"/>
      <c r="UN182" s="17"/>
      <c r="UO182" s="17"/>
      <c r="UP182" s="17"/>
      <c r="UQ182" s="17"/>
      <c r="UR182" s="17"/>
      <c r="US182" s="17"/>
      <c r="UT182" s="17"/>
      <c r="UU182" s="17"/>
      <c r="UV182" s="17"/>
      <c r="UW182" s="17"/>
      <c r="UX182" s="17"/>
      <c r="UY182" s="17"/>
      <c r="UZ182" s="17"/>
      <c r="VA182" s="17"/>
      <c r="VB182" s="17"/>
      <c r="VC182" s="17"/>
      <c r="VD182" s="17"/>
      <c r="VE182" s="17"/>
      <c r="VF182" s="17"/>
      <c r="VG182" s="17"/>
      <c r="VH182" s="17"/>
      <c r="VI182" s="17"/>
      <c r="VJ182" s="17"/>
      <c r="VK182" s="17"/>
      <c r="VL182" s="17"/>
      <c r="VM182" s="17"/>
      <c r="VN182" s="17"/>
      <c r="VO182" s="17"/>
      <c r="VP182" s="17"/>
      <c r="VQ182" s="17"/>
      <c r="VR182" s="17"/>
      <c r="VS182" s="17"/>
      <c r="VT182" s="17"/>
      <c r="VU182" s="17"/>
      <c r="VV182" s="17"/>
      <c r="VW182" s="17"/>
      <c r="VX182" s="17"/>
      <c r="VY182" s="17"/>
      <c r="VZ182" s="17"/>
      <c r="WA182" s="17"/>
      <c r="WB182" s="17"/>
      <c r="WC182" s="17"/>
      <c r="WD182" s="17"/>
      <c r="WE182" s="17"/>
      <c r="WF182" s="17"/>
      <c r="WG182" s="17"/>
      <c r="WH182" s="17"/>
      <c r="WI182" s="17"/>
      <c r="WJ182" s="17"/>
      <c r="WK182" s="17"/>
      <c r="WL182" s="17"/>
      <c r="WM182" s="17"/>
      <c r="WN182" s="17"/>
      <c r="WO182" s="17"/>
      <c r="WP182" s="17"/>
      <c r="WQ182" s="17"/>
      <c r="WR182" s="17"/>
      <c r="WS182" s="17"/>
      <c r="WT182" s="17"/>
      <c r="WU182" s="17"/>
      <c r="WV182" s="17"/>
      <c r="WW182" s="17"/>
      <c r="WX182" s="17"/>
      <c r="WY182" s="17"/>
      <c r="WZ182" s="17"/>
      <c r="XA182" s="17"/>
      <c r="XB182" s="17"/>
      <c r="XC182" s="17"/>
      <c r="XD182" s="17"/>
      <c r="XE182" s="17"/>
      <c r="XF182" s="17"/>
      <c r="XG182" s="17"/>
      <c r="XH182" s="17"/>
      <c r="XI182" s="17"/>
      <c r="XJ182" s="17"/>
      <c r="XK182" s="17"/>
      <c r="XL182" s="17"/>
      <c r="XM182" s="17"/>
      <c r="XN182" s="17"/>
      <c r="XO182" s="17"/>
      <c r="XP182" s="17"/>
      <c r="XQ182" s="17"/>
      <c r="XR182" s="17"/>
      <c r="XS182" s="17"/>
      <c r="XT182" s="17"/>
      <c r="XU182" s="17"/>
      <c r="XV182" s="17"/>
      <c r="XW182" s="17"/>
      <c r="XX182" s="17"/>
      <c r="XY182" s="17"/>
      <c r="XZ182" s="17"/>
      <c r="YA182" s="17"/>
      <c r="YB182" s="17"/>
      <c r="YC182" s="17"/>
      <c r="YD182" s="17"/>
      <c r="YE182" s="17"/>
      <c r="YF182" s="17"/>
      <c r="YG182" s="17"/>
      <c r="YH182" s="17"/>
      <c r="YI182" s="17"/>
      <c r="YJ182" s="17"/>
      <c r="YK182" s="17"/>
      <c r="YL182" s="17"/>
      <c r="YM182" s="17"/>
      <c r="YN182" s="17"/>
      <c r="YO182" s="17"/>
      <c r="YP182" s="17"/>
      <c r="YQ182" s="17"/>
      <c r="YR182" s="17"/>
      <c r="YS182" s="17"/>
      <c r="YT182" s="17"/>
      <c r="YU182" s="17"/>
      <c r="YV182" s="17"/>
      <c r="YW182" s="17"/>
      <c r="YX182" s="17"/>
      <c r="YY182" s="17"/>
      <c r="YZ182" s="17"/>
      <c r="ZA182" s="17"/>
      <c r="ZB182" s="17"/>
      <c r="ZC182" s="17"/>
      <c r="ZD182" s="17"/>
      <c r="ZE182" s="17"/>
      <c r="ZF182" s="17"/>
      <c r="ZG182" s="17"/>
      <c r="ZH182" s="17"/>
      <c r="ZI182" s="17"/>
      <c r="ZJ182" s="17"/>
      <c r="ZK182" s="17"/>
      <c r="ZL182" s="17"/>
      <c r="ZM182" s="17"/>
      <c r="ZN182" s="17"/>
      <c r="ZO182" s="17"/>
      <c r="ZP182" s="17"/>
      <c r="ZQ182" s="17"/>
      <c r="ZR182" s="17"/>
      <c r="ZS182" s="17"/>
      <c r="ZT182" s="17"/>
      <c r="ZU182" s="17"/>
      <c r="ZV182" s="17"/>
      <c r="ZW182" s="17"/>
      <c r="ZX182" s="17"/>
      <c r="ZY182" s="17"/>
      <c r="ZZ182" s="17"/>
      <c r="AAA182" s="17"/>
      <c r="AAB182" s="17"/>
      <c r="AAC182" s="17"/>
      <c r="AAD182" s="17"/>
      <c r="AAE182" s="17"/>
      <c r="AAF182" s="17"/>
      <c r="AAG182" s="17"/>
      <c r="AAH182" s="17"/>
      <c r="AAI182" s="17"/>
      <c r="AAJ182" s="17"/>
      <c r="AAK182" s="17"/>
      <c r="AAL182" s="17"/>
      <c r="AAM182" s="17"/>
      <c r="AAN182" s="17"/>
      <c r="AAO182" s="17"/>
      <c r="AAP182" s="17"/>
      <c r="AAQ182" s="17"/>
      <c r="AAR182" s="17"/>
      <c r="AAS182" s="17"/>
      <c r="AAT182" s="17"/>
      <c r="AAU182" s="17"/>
      <c r="AAV182" s="17"/>
      <c r="AAW182" s="17"/>
      <c r="AAX182" s="17"/>
      <c r="AAY182" s="17"/>
      <c r="AAZ182" s="17"/>
      <c r="ABA182" s="17"/>
      <c r="ABB182" s="17"/>
      <c r="ABC182" s="17"/>
      <c r="ABD182" s="17"/>
      <c r="ABE182" s="17"/>
      <c r="ABF182" s="17"/>
      <c r="ABG182" s="17"/>
      <c r="ABH182" s="17"/>
      <c r="ABI182" s="17"/>
      <c r="ABJ182" s="17"/>
      <c r="ABK182" s="17"/>
      <c r="ABL182" s="17"/>
      <c r="ABM182" s="17"/>
      <c r="ABN182" s="17"/>
      <c r="ABO182" s="17"/>
      <c r="ABP182" s="17"/>
      <c r="ABQ182" s="17"/>
      <c r="ABR182" s="17"/>
      <c r="ABS182" s="17"/>
      <c r="ABT182" s="17"/>
      <c r="ABU182" s="17"/>
      <c r="ABV182" s="17"/>
      <c r="ABW182" s="17"/>
      <c r="ABX182" s="17"/>
      <c r="ABY182" s="17"/>
      <c r="ABZ182" s="17"/>
      <c r="ACA182" s="17"/>
      <c r="ACB182" s="17"/>
      <c r="ACC182" s="17"/>
      <c r="ACD182" s="17"/>
      <c r="ACE182" s="17"/>
      <c r="ACF182" s="17"/>
      <c r="ACG182" s="17"/>
      <c r="ACH182" s="17"/>
      <c r="ACI182" s="17"/>
      <c r="ACJ182" s="17"/>
      <c r="ACK182" s="17"/>
      <c r="ACL182" s="17"/>
      <c r="ACM182" s="17"/>
      <c r="ACN182" s="17"/>
      <c r="ACO182" s="17"/>
      <c r="ACP182" s="17"/>
      <c r="ACQ182" s="17"/>
      <c r="ACR182" s="17"/>
      <c r="ACS182" s="17"/>
      <c r="ACT182" s="17"/>
      <c r="ACU182" s="17"/>
      <c r="ACV182" s="17"/>
      <c r="ACW182" s="17"/>
      <c r="ACX182" s="17"/>
      <c r="ACY182" s="17"/>
      <c r="ACZ182" s="17"/>
      <c r="ADA182" s="17"/>
      <c r="ADB182" s="17"/>
      <c r="ADC182" s="17"/>
      <c r="ADD182" s="17"/>
      <c r="ADE182" s="17"/>
      <c r="ADF182" s="17"/>
      <c r="ADG182" s="17"/>
      <c r="ADH182" s="17"/>
      <c r="ADI182" s="17"/>
      <c r="ADJ182" s="17"/>
      <c r="ADK182" s="17"/>
      <c r="ADL182" s="17"/>
      <c r="ADM182" s="17"/>
      <c r="ADN182" s="17"/>
      <c r="ADO182" s="17"/>
      <c r="ADP182" s="17"/>
      <c r="ADQ182" s="17"/>
      <c r="ADR182" s="17"/>
      <c r="ADS182" s="17"/>
      <c r="ADT182" s="17"/>
      <c r="ADU182" s="17"/>
      <c r="ADV182" s="17"/>
      <c r="ADW182" s="17"/>
      <c r="ADX182" s="17"/>
      <c r="ADY182" s="17"/>
      <c r="ADZ182" s="17"/>
      <c r="AEA182" s="17"/>
      <c r="AEB182" s="17"/>
      <c r="AEC182" s="17"/>
      <c r="AED182" s="17"/>
      <c r="AEE182" s="17"/>
      <c r="AEF182" s="17"/>
      <c r="AEG182" s="17"/>
      <c r="AEH182" s="17"/>
      <c r="AEI182" s="17"/>
      <c r="AEJ182" s="17"/>
      <c r="AEK182" s="17"/>
      <c r="AEL182" s="17"/>
      <c r="AEM182" s="17"/>
      <c r="AEN182" s="17"/>
      <c r="AEO182" s="17"/>
      <c r="AEP182" s="17"/>
      <c r="AEQ182" s="17"/>
      <c r="AER182" s="17"/>
      <c r="AES182" s="17"/>
      <c r="AET182" s="17"/>
      <c r="AEU182" s="17"/>
      <c r="AEV182" s="17"/>
      <c r="AEW182" s="17"/>
      <c r="AEX182" s="17"/>
      <c r="AEY182" s="17"/>
      <c r="AEZ182" s="17"/>
      <c r="AFA182" s="17"/>
      <c r="AFB182" s="17"/>
      <c r="AFC182" s="17"/>
      <c r="AFD182" s="17"/>
      <c r="AFE182" s="17"/>
      <c r="AFF182" s="17"/>
      <c r="AFG182" s="17"/>
      <c r="AFH182" s="17"/>
      <c r="AFI182" s="17"/>
      <c r="AFJ182" s="17"/>
      <c r="AFK182" s="17"/>
      <c r="AFL182" s="17"/>
      <c r="AFM182" s="17"/>
      <c r="AFN182" s="17"/>
      <c r="AFO182" s="17"/>
      <c r="AFP182" s="17"/>
      <c r="AFQ182" s="17"/>
      <c r="AFR182" s="17"/>
      <c r="AFS182" s="17"/>
      <c r="AFT182" s="17"/>
      <c r="AFU182" s="17"/>
      <c r="AFV182" s="17"/>
      <c r="AFW182" s="17"/>
      <c r="AFX182" s="17"/>
      <c r="AFY182" s="17"/>
      <c r="AFZ182" s="17"/>
      <c r="AGA182" s="17"/>
      <c r="AGB182" s="17"/>
      <c r="AGC182" s="17"/>
      <c r="AGD182" s="17"/>
      <c r="AGE182" s="17"/>
      <c r="AGF182" s="17"/>
      <c r="AGG182" s="17"/>
      <c r="AGH182" s="17"/>
      <c r="AGI182" s="17"/>
      <c r="AGJ182" s="17"/>
      <c r="AGK182" s="17"/>
      <c r="AGL182" s="17"/>
      <c r="AGM182" s="17"/>
      <c r="AGN182" s="17"/>
      <c r="AGO182" s="17"/>
      <c r="AGP182" s="17"/>
      <c r="AGQ182" s="17"/>
      <c r="AGR182" s="17"/>
      <c r="AGS182" s="17"/>
      <c r="AGT182" s="17"/>
      <c r="AGU182" s="17"/>
      <c r="AGV182" s="17"/>
      <c r="AGW182" s="17"/>
      <c r="AGX182" s="17"/>
      <c r="AGY182" s="17"/>
      <c r="AGZ182" s="17"/>
      <c r="AHA182" s="17"/>
      <c r="AHB182" s="17"/>
      <c r="AHC182" s="17"/>
      <c r="AHD182" s="17"/>
      <c r="AHE182" s="17"/>
      <c r="AHF182" s="17"/>
      <c r="AHG182" s="17"/>
      <c r="AHH182" s="17"/>
      <c r="AHI182" s="17"/>
      <c r="AHJ182" s="17"/>
      <c r="AHK182" s="17"/>
      <c r="AHL182" s="17"/>
      <c r="AHM182" s="17"/>
      <c r="AHN182" s="17"/>
      <c r="AHO182" s="17"/>
      <c r="AHP182" s="17"/>
      <c r="AHQ182" s="17"/>
      <c r="AHR182" s="17"/>
      <c r="AHS182" s="17"/>
      <c r="AHT182" s="17"/>
      <c r="AHU182" s="17"/>
      <c r="AHV182" s="17"/>
      <c r="AHW182" s="17"/>
      <c r="AHX182" s="17"/>
      <c r="AHY182" s="17"/>
      <c r="AHZ182" s="17"/>
      <c r="AIA182" s="17"/>
      <c r="AIB182" s="17"/>
      <c r="AIC182" s="17"/>
      <c r="AID182" s="17"/>
      <c r="AIE182" s="17"/>
      <c r="AIF182" s="17"/>
      <c r="AIG182" s="17"/>
      <c r="AIH182" s="17"/>
      <c r="AII182" s="17"/>
      <c r="AIJ182" s="17"/>
      <c r="AIK182" s="17"/>
      <c r="AIL182" s="17"/>
      <c r="AIM182" s="17"/>
      <c r="AIN182" s="17"/>
      <c r="AIO182" s="17"/>
      <c r="AIP182" s="17"/>
      <c r="AIQ182" s="17"/>
      <c r="AIR182" s="17"/>
      <c r="AIS182" s="17"/>
      <c r="AIT182" s="17"/>
      <c r="AIU182" s="17"/>
      <c r="AIV182" s="17"/>
      <c r="AIW182" s="17"/>
      <c r="AIX182" s="17"/>
      <c r="AIY182" s="17"/>
      <c r="AIZ182" s="17"/>
      <c r="AJA182" s="17"/>
      <c r="AJB182" s="17"/>
      <c r="AJC182" s="17"/>
      <c r="AJD182" s="17"/>
      <c r="AJE182" s="17"/>
      <c r="AJF182" s="17"/>
      <c r="AJG182" s="17"/>
      <c r="AJH182" s="17"/>
      <c r="AJI182" s="17"/>
      <c r="AJJ182" s="17"/>
      <c r="AJK182" s="17"/>
      <c r="AJL182" s="17"/>
      <c r="AJM182" s="17"/>
      <c r="AJN182" s="17"/>
      <c r="AJO182" s="17"/>
      <c r="AJP182" s="17"/>
      <c r="AJQ182" s="17"/>
      <c r="AJR182" s="17"/>
      <c r="AJS182" s="17"/>
      <c r="AJT182" s="17"/>
      <c r="AJU182" s="17"/>
      <c r="AJV182" s="17"/>
      <c r="AJW182" s="17"/>
      <c r="AJX182" s="17"/>
      <c r="AJY182" s="17"/>
      <c r="AJZ182" s="17"/>
      <c r="AKA182" s="17"/>
      <c r="AKB182" s="17"/>
      <c r="AKC182" s="17"/>
      <c r="AKD182" s="17"/>
      <c r="AKE182" s="17"/>
      <c r="AKF182" s="17"/>
      <c r="AKG182" s="17"/>
      <c r="AKH182" s="17"/>
      <c r="AKI182" s="17"/>
      <c r="AKJ182" s="17"/>
      <c r="AKK182" s="17"/>
      <c r="AKL182" s="17"/>
      <c r="AKM182" s="17"/>
      <c r="AKN182" s="17"/>
      <c r="AKO182" s="17"/>
      <c r="AKP182" s="17"/>
      <c r="AKQ182" s="17"/>
      <c r="AKR182" s="17"/>
      <c r="AKS182" s="17"/>
      <c r="AKT182" s="17"/>
      <c r="AKU182" s="17"/>
      <c r="AKV182" s="17"/>
      <c r="AKW182" s="17"/>
      <c r="AKX182" s="17"/>
      <c r="AKY182" s="17"/>
      <c r="AKZ182" s="17"/>
      <c r="ALA182" s="17"/>
      <c r="ALB182" s="17"/>
      <c r="ALC182" s="17"/>
      <c r="ALD182" s="17"/>
      <c r="ALE182" s="17"/>
      <c r="ALF182" s="17"/>
      <c r="ALG182" s="17"/>
      <c r="ALH182" s="17"/>
      <c r="ALI182" s="17"/>
      <c r="ALJ182" s="17"/>
      <c r="ALK182" s="17"/>
      <c r="ALL182" s="17"/>
      <c r="ALM182" s="17"/>
      <c r="ALN182" s="17"/>
      <c r="ALO182" s="17"/>
      <c r="ALP182" s="17"/>
      <c r="ALQ182" s="17"/>
      <c r="ALR182" s="17"/>
      <c r="ALS182" s="17"/>
      <c r="ALT182" s="17"/>
      <c r="ALU182" s="17"/>
      <c r="ALV182" s="17"/>
      <c r="ALW182" s="17"/>
      <c r="ALX182" s="17"/>
      <c r="ALY182" s="17"/>
      <c r="ALZ182" s="17"/>
      <c r="AMA182" s="17"/>
      <c r="AMB182" s="17"/>
      <c r="AMC182" s="17"/>
      <c r="AMD182" s="17"/>
      <c r="AME182" s="17"/>
      <c r="AMF182" s="17"/>
      <c r="AMG182" s="17"/>
      <c r="AMH182" s="17"/>
      <c r="AMI182" s="17"/>
      <c r="AMJ182" s="17"/>
      <c r="AMK182" s="17"/>
      <c r="AML182" s="17"/>
      <c r="AMM182" s="17"/>
      <c r="AMN182" s="17"/>
      <c r="AMO182" s="17"/>
      <c r="AMP182" s="17"/>
      <c r="AMQ182" s="17"/>
      <c r="AMR182" s="17"/>
      <c r="AMS182" s="17"/>
      <c r="AMT182" s="17"/>
      <c r="AMU182" s="17"/>
      <c r="AMV182" s="17"/>
      <c r="AMW182" s="17"/>
      <c r="AMX182" s="17"/>
      <c r="AMY182" s="17"/>
      <c r="AMZ182" s="17"/>
      <c r="ANA182" s="17"/>
      <c r="ANB182" s="17"/>
      <c r="ANC182" s="17"/>
      <c r="AND182" s="17"/>
      <c r="ANE182" s="17"/>
      <c r="ANF182" s="17"/>
      <c r="ANG182" s="17"/>
      <c r="ANH182" s="17"/>
      <c r="ANI182" s="17"/>
      <c r="ANJ182" s="17"/>
      <c r="ANK182" s="17"/>
      <c r="ANL182" s="17"/>
      <c r="ANM182" s="17"/>
      <c r="ANN182" s="17"/>
      <c r="ANO182" s="17"/>
      <c r="ANP182" s="17"/>
      <c r="ANQ182" s="17"/>
      <c r="ANR182" s="17"/>
      <c r="ANS182" s="17"/>
      <c r="ANT182" s="17"/>
      <c r="ANU182" s="17"/>
      <c r="ANV182" s="14" t="s">
        <v>4180</v>
      </c>
      <c r="ANW182" s="17"/>
      <c r="ANX182" s="17"/>
      <c r="ANY182" s="17"/>
      <c r="ANZ182" s="17"/>
      <c r="AOA182" s="17"/>
      <c r="AOB182" s="17"/>
      <c r="AOC182" s="17"/>
      <c r="AOD182" s="17"/>
      <c r="AOE182" s="17"/>
      <c r="AOF182" s="17"/>
      <c r="AOG182" s="17"/>
      <c r="AOH182" s="17"/>
      <c r="AOI182" s="17"/>
      <c r="AOJ182" s="17"/>
      <c r="AOK182" s="17"/>
      <c r="AOL182" s="17"/>
      <c r="AOM182" s="17"/>
      <c r="AON182" s="17"/>
      <c r="AOO182" s="17"/>
      <c r="AOP182" s="17"/>
      <c r="AOQ182" s="17"/>
      <c r="AOR182" s="17"/>
      <c r="AOS182" s="17"/>
      <c r="AOT182" s="17"/>
      <c r="AOU182" s="17"/>
      <c r="AOV182" s="17"/>
      <c r="AOW182" s="17"/>
      <c r="AOX182" s="17"/>
      <c r="AOY182" s="17"/>
      <c r="AOZ182" s="17"/>
      <c r="APA182" s="17"/>
      <c r="APB182" s="17"/>
      <c r="APC182" s="17"/>
      <c r="APD182" s="17"/>
      <c r="APE182" s="17"/>
      <c r="APF182" s="17"/>
      <c r="APG182" s="17"/>
      <c r="APH182" s="17"/>
      <c r="API182" s="17"/>
      <c r="APJ182" s="17"/>
      <c r="APK182" s="17"/>
      <c r="APL182" s="17"/>
      <c r="APM182" s="17"/>
      <c r="APN182" s="17"/>
      <c r="APO182" s="17"/>
      <c r="APP182" s="17"/>
      <c r="APQ182" s="17"/>
      <c r="APR182" s="17"/>
      <c r="APS182" s="17"/>
      <c r="APT182" s="17"/>
      <c r="APU182" s="17"/>
      <c r="APV182" s="17"/>
      <c r="APW182" s="17"/>
      <c r="APX182" s="17"/>
      <c r="APY182" s="17"/>
      <c r="APZ182" s="17"/>
      <c r="AQA182" s="17"/>
      <c r="AQB182" s="17"/>
      <c r="AQC182" s="17"/>
      <c r="AQD182" s="17"/>
      <c r="AQE182" s="17"/>
      <c r="AQF182" s="17"/>
      <c r="AQG182" s="17"/>
      <c r="AQH182" s="17"/>
      <c r="AQI182" s="17"/>
      <c r="AQJ182" s="17"/>
      <c r="AQK182" s="17"/>
      <c r="AQL182" s="17"/>
      <c r="AQM182" s="17"/>
      <c r="AQN182" s="17"/>
      <c r="AQO182" s="17"/>
      <c r="AQP182" s="17"/>
      <c r="AQQ182" s="17"/>
      <c r="AQR182" s="17"/>
      <c r="AQS182" s="17"/>
      <c r="AQT182" s="17"/>
      <c r="AQU182" s="17"/>
      <c r="AQV182" s="17"/>
      <c r="AQW182" s="17"/>
      <c r="AQX182" s="17"/>
      <c r="AQY182" s="17"/>
      <c r="AQZ182" s="17"/>
      <c r="ARA182" s="17"/>
      <c r="ARB182" s="17"/>
      <c r="ARC182" s="17"/>
      <c r="ARD182" s="17"/>
      <c r="ARE182" s="17"/>
      <c r="ARF182" s="17"/>
      <c r="ARG182" s="17"/>
      <c r="ARH182" s="17"/>
      <c r="ARI182" s="17"/>
      <c r="ARJ182" s="17"/>
      <c r="ARK182" s="17"/>
      <c r="ARL182" s="17"/>
      <c r="ARM182" s="17"/>
      <c r="ARN182" s="17"/>
      <c r="ARO182" s="17"/>
      <c r="ARP182" s="17"/>
      <c r="ARQ182" s="17"/>
      <c r="ARR182" s="17"/>
      <c r="ARS182" s="17"/>
      <c r="ART182" s="17"/>
      <c r="ARU182" s="17"/>
      <c r="ARV182" s="17"/>
      <c r="ARW182" s="17"/>
      <c r="ARX182" s="17"/>
      <c r="ARY182" s="17"/>
      <c r="ARZ182" s="17"/>
      <c r="ASA182" s="17"/>
      <c r="ASB182" s="17"/>
      <c r="ASC182" s="17"/>
      <c r="ASD182" s="17"/>
      <c r="ASE182" s="17"/>
      <c r="ASF182" s="17"/>
      <c r="ASG182" s="17"/>
      <c r="ASH182" s="17"/>
      <c r="ASI182" s="17"/>
      <c r="ASJ182" s="17"/>
      <c r="ASK182" s="17"/>
      <c r="ASL182" s="17"/>
      <c r="ASM182" s="17"/>
      <c r="ASN182" s="17"/>
      <c r="ASO182" s="17"/>
      <c r="ASP182" s="17"/>
      <c r="ASQ182" s="17"/>
      <c r="ASR182" s="17"/>
      <c r="ASS182" s="17"/>
      <c r="AST182" s="17"/>
      <c r="ASU182" s="17"/>
      <c r="ASV182" s="17"/>
      <c r="ASW182" s="17"/>
      <c r="ASX182" s="17"/>
      <c r="ASY182" s="16">
        <v>20.0</v>
      </c>
      <c r="ASZ182" s="17"/>
      <c r="ATA182" s="17"/>
      <c r="ATB182" s="17"/>
      <c r="ATC182" s="17"/>
      <c r="ATD182" s="17"/>
      <c r="ATE182" s="17"/>
      <c r="ATF182" s="17"/>
      <c r="ATG182" s="17"/>
      <c r="ATH182" s="17"/>
      <c r="ATI182" s="17"/>
      <c r="ATJ182" s="17"/>
      <c r="ATK182" s="17"/>
      <c r="ATL182" s="16">
        <v>18.0</v>
      </c>
      <c r="ATM182" s="17"/>
      <c r="ATN182" s="17"/>
      <c r="ATO182" s="17"/>
      <c r="ATP182" s="17"/>
      <c r="ATQ182" s="17"/>
      <c r="ATR182" s="17"/>
      <c r="ATS182" s="17"/>
      <c r="ATT182" s="17"/>
      <c r="ATU182" s="17"/>
      <c r="ATV182" s="17"/>
      <c r="ATW182" s="17"/>
      <c r="ATX182" s="17"/>
      <c r="ATY182" s="16">
        <v>36.0</v>
      </c>
      <c r="ATZ182" s="17"/>
      <c r="AUA182" s="17"/>
      <c r="AUB182" s="17"/>
      <c r="AUC182" s="17"/>
      <c r="AUD182" s="17"/>
      <c r="AUE182" s="17"/>
      <c r="AUF182" s="14" t="s">
        <v>2654</v>
      </c>
      <c r="AUJ182" s="17"/>
      <c r="AUK182" s="17"/>
      <c r="AUL182" s="17"/>
      <c r="AUM182" s="17"/>
      <c r="AUN182" s="17"/>
      <c r="AUO182" s="17"/>
      <c r="AUP182" s="17"/>
      <c r="AUQ182" s="17"/>
      <c r="AUR182" s="17"/>
      <c r="AUS182" s="17"/>
      <c r="AUT182" s="17"/>
      <c r="AUU182" s="17"/>
      <c r="AUV182" s="17"/>
      <c r="AUW182" s="17"/>
      <c r="AUX182" s="17"/>
      <c r="AUY182" s="17"/>
      <c r="AUZ182" s="17"/>
      <c r="AVA182" s="17"/>
      <c r="AVB182" s="17"/>
      <c r="AVC182" s="17"/>
      <c r="AVD182" s="17"/>
      <c r="AVE182" s="17"/>
      <c r="AVF182" s="17"/>
      <c r="AVG182" s="17"/>
      <c r="AVH182" s="17"/>
      <c r="AVI182" s="17"/>
      <c r="AVJ182" s="17"/>
      <c r="AVK182" s="17"/>
      <c r="AVL182" s="17"/>
      <c r="AVM182" s="16">
        <v>1.0</v>
      </c>
      <c r="AVN182" s="14" t="s">
        <v>4181</v>
      </c>
      <c r="AVO182" s="16">
        <v>1.0589433</v>
      </c>
      <c r="AVP182" s="14" t="s">
        <v>4182</v>
      </c>
      <c r="AVQ182" s="16">
        <v>2.55239971</v>
      </c>
      <c r="AVR182" s="16">
        <v>3.0</v>
      </c>
      <c r="AVS182" s="16">
        <v>3.0</v>
      </c>
      <c r="AVT182" s="16">
        <v>5236.91594</v>
      </c>
      <c r="AVU182" s="16">
        <v>1732.63298</v>
      </c>
      <c r="AVV182" s="16">
        <v>0.0</v>
      </c>
      <c r="AVW182" s="14" t="s">
        <v>4183</v>
      </c>
      <c r="AVX182" s="16">
        <v>392.0</v>
      </c>
      <c r="AVY182" s="16">
        <v>343.0</v>
      </c>
      <c r="AVZ182" s="14" t="s">
        <v>4184</v>
      </c>
      <c r="AWA182" s="14" t="s">
        <v>4185</v>
      </c>
      <c r="AWB182" s="16">
        <v>0.409</v>
      </c>
      <c r="AWC182" s="14" t="s">
        <v>4186</v>
      </c>
      <c r="AWD182" s="16">
        <v>0.0</v>
      </c>
      <c r="AWE182" s="16">
        <v>0.999</v>
      </c>
      <c r="AWF182" s="14" t="s">
        <v>4187</v>
      </c>
      <c r="AWG182" s="16">
        <v>222.963494</v>
      </c>
      <c r="AWH182" s="16">
        <v>0.59344329</v>
      </c>
      <c r="AWI182" s="14" t="s">
        <v>4188</v>
      </c>
      <c r="AWJ182" s="14" t="s">
        <v>4189</v>
      </c>
      <c r="AWK182" s="16">
        <v>394.0</v>
      </c>
      <c r="AWL182" s="16">
        <v>14.044333</v>
      </c>
      <c r="AWM182" s="16">
        <v>0.33925936</v>
      </c>
      <c r="AWN182" s="16">
        <v>0.3275</v>
      </c>
      <c r="AWO182" s="16">
        <v>0.358</v>
      </c>
      <c r="AWP182" s="16">
        <v>0.0305</v>
      </c>
      <c r="AWQ182" s="17"/>
      <c r="AWR182" s="17"/>
      <c r="AWS182" s="17"/>
      <c r="AWT182" s="17"/>
      <c r="AWU182" s="17"/>
      <c r="AWV182" s="17"/>
      <c r="AWW182" s="17"/>
      <c r="AWX182" s="17"/>
      <c r="AWY182" s="17"/>
      <c r="AWZ182" s="17"/>
      <c r="AXA182" s="17"/>
      <c r="AXB182" s="17"/>
      <c r="AXC182" s="17"/>
      <c r="AXD182" s="17"/>
      <c r="AXE182" s="17"/>
      <c r="AXF182" s="17"/>
      <c r="AXG182" s="17"/>
      <c r="AXH182" s="17"/>
      <c r="AXI182" s="17"/>
      <c r="AXJ182" s="17"/>
      <c r="AXK182" s="17"/>
      <c r="AXL182" s="17"/>
      <c r="AXM182" s="17"/>
      <c r="AXN182" s="17"/>
      <c r="AXO182" s="17"/>
      <c r="AXP182" s="17"/>
      <c r="AXQ182" s="17"/>
      <c r="AXR182" s="17"/>
      <c r="AXS182" s="17"/>
      <c r="AXT182" s="17"/>
      <c r="AXU182" s="17"/>
      <c r="AXV182" s="17"/>
      <c r="AXW182" s="17"/>
      <c r="AXX182" s="17"/>
      <c r="AXY182" s="17"/>
      <c r="AXZ182" s="17"/>
      <c r="AYA182" s="17"/>
      <c r="AYB182" s="17"/>
      <c r="AYC182" s="17"/>
      <c r="AYD182" s="17"/>
      <c r="AYE182" s="17"/>
      <c r="AYF182" s="17"/>
      <c r="AYG182" s="17"/>
      <c r="AYH182" s="17"/>
      <c r="AYI182" s="17"/>
      <c r="AYJ182" s="17"/>
      <c r="AYK182" s="17"/>
      <c r="AYL182" s="17"/>
      <c r="AYM182" s="17"/>
      <c r="AYN182" s="17"/>
      <c r="AYO182" s="17"/>
      <c r="AYP182" s="17"/>
      <c r="AYQ182" s="17"/>
      <c r="AYR182" s="17"/>
      <c r="AYS182" s="17"/>
      <c r="AYT182" s="17"/>
      <c r="AYU182" s="17"/>
      <c r="AYV182" s="17"/>
      <c r="AYW182" s="17"/>
      <c r="AYX182" s="17"/>
      <c r="AYY182" s="17"/>
      <c r="AYZ182" s="17"/>
      <c r="AZA182" s="17"/>
      <c r="AZB182" s="17"/>
      <c r="AZC182" s="17"/>
      <c r="AZD182" s="17"/>
      <c r="AZE182" s="17"/>
      <c r="AZF182" s="17"/>
      <c r="AZG182" s="17"/>
      <c r="AZH182" s="17"/>
      <c r="AZI182" s="17"/>
      <c r="AZJ182" s="17"/>
      <c r="AZK182" s="17"/>
      <c r="AZL182" s="17"/>
      <c r="AZM182" s="17"/>
      <c r="AZN182" s="17"/>
      <c r="AZO182" s="17"/>
      <c r="AZP182" s="17"/>
      <c r="AZQ182" s="17"/>
      <c r="AZR182" s="17"/>
      <c r="AZS182" s="17"/>
      <c r="AZT182" s="17"/>
      <c r="AZU182" s="17"/>
      <c r="AZV182" s="17"/>
      <c r="AZW182" s="17"/>
      <c r="AZX182" s="17"/>
      <c r="AZY182" s="17"/>
      <c r="AZZ182" s="17"/>
      <c r="BAA182" s="17"/>
      <c r="BAB182" s="17"/>
      <c r="BAC182" s="17"/>
      <c r="BAD182" s="17"/>
      <c r="BAE182" s="17"/>
      <c r="BAF182" s="17"/>
      <c r="BAG182" s="17"/>
      <c r="BAH182" s="17"/>
      <c r="BAI182" s="17"/>
      <c r="BAJ182" s="17"/>
      <c r="BAK182" s="17"/>
      <c r="BAL182" s="17"/>
      <c r="BAM182" s="17"/>
      <c r="BAN182" s="17"/>
      <c r="BAO182" s="17"/>
      <c r="BAP182" s="17"/>
      <c r="BAQ182" s="17"/>
      <c r="BAR182" s="17"/>
      <c r="BAS182" s="17"/>
      <c r="BAT182" s="17"/>
      <c r="BAU182" s="17"/>
      <c r="BAV182" s="17"/>
      <c r="BAW182" s="17"/>
      <c r="BAX182" s="17"/>
      <c r="BAY182" s="17"/>
      <c r="BAZ182" s="17"/>
      <c r="BBA182" s="17"/>
      <c r="BBB182" s="17"/>
      <c r="BBC182" s="17"/>
      <c r="BBD182" s="17"/>
      <c r="BBE182" s="17"/>
      <c r="BBF182" s="17"/>
      <c r="BBG182" s="17"/>
      <c r="BBH182" s="17"/>
      <c r="BBI182" s="17"/>
      <c r="BBJ182" s="17"/>
      <c r="BBK182" s="17"/>
      <c r="BBL182" s="17"/>
      <c r="BBM182" s="17"/>
      <c r="BBN182" s="17"/>
      <c r="BBO182" s="17"/>
      <c r="BBP182" s="17"/>
      <c r="BBQ182" s="17"/>
      <c r="BBR182" s="17"/>
      <c r="BBS182" s="17"/>
      <c r="BBT182" s="17"/>
      <c r="BBU182" s="17"/>
      <c r="BBV182" s="17"/>
      <c r="BBW182" s="17"/>
      <c r="BBX182" s="17"/>
      <c r="BBY182" s="17"/>
      <c r="BBZ182" s="17"/>
      <c r="BCA182" s="17"/>
      <c r="BCB182" s="17"/>
      <c r="BCC182" s="17"/>
      <c r="BCD182" s="17"/>
      <c r="BCE182" s="17"/>
      <c r="BCF182" s="17"/>
      <c r="BCG182" s="17"/>
      <c r="BCH182" s="17"/>
      <c r="BCI182" s="17"/>
      <c r="BCJ182" s="17"/>
      <c r="BCK182" s="17"/>
      <c r="BCL182" s="17"/>
      <c r="BCM182" s="17"/>
      <c r="BCN182" s="17"/>
      <c r="BCO182" s="17"/>
      <c r="BCP182" s="17"/>
      <c r="BCQ182" s="17"/>
      <c r="BCR182" s="17"/>
      <c r="BCS182" s="17"/>
      <c r="BCT182" s="17"/>
      <c r="BCU182" s="17"/>
      <c r="BCV182" s="17"/>
      <c r="BCW182" s="17"/>
      <c r="BCX182" s="17"/>
      <c r="BCY182" s="17"/>
      <c r="BCZ182" s="17"/>
      <c r="BDA182" s="17"/>
      <c r="BDB182" s="17"/>
      <c r="BDC182" s="17"/>
      <c r="BDD182" s="17"/>
      <c r="BDE182" s="17"/>
      <c r="BDF182" s="17"/>
      <c r="BDG182" s="17"/>
      <c r="BDH182" s="17"/>
      <c r="BDI182" s="17"/>
      <c r="BDJ182" s="17"/>
      <c r="BDK182" s="17"/>
      <c r="BDL182" s="17"/>
      <c r="BDM182" s="17"/>
      <c r="BDN182" s="17"/>
      <c r="BDO182" s="17"/>
      <c r="BDP182" s="17"/>
      <c r="BDQ182" s="17"/>
      <c r="BDR182" s="17"/>
      <c r="BDS182" s="17"/>
      <c r="BDT182" s="17"/>
      <c r="BDU182" s="17"/>
      <c r="BDV182" s="17"/>
      <c r="BDW182" s="17"/>
      <c r="BDX182" s="17"/>
      <c r="BDY182" s="17"/>
      <c r="BDZ182" s="17"/>
      <c r="BEA182" s="17"/>
      <c r="BEB182" s="17"/>
      <c r="BEC182" s="17"/>
      <c r="BED182" s="17"/>
      <c r="BEE182" s="17"/>
      <c r="BEF182" s="17"/>
      <c r="BEG182" s="17"/>
      <c r="BEH182" s="17"/>
      <c r="BEI182" s="17"/>
      <c r="BEJ182" s="17"/>
      <c r="BEK182" s="17"/>
      <c r="BEL182" s="17"/>
      <c r="BEM182" s="17"/>
      <c r="BEN182" s="17"/>
      <c r="BEO182" s="17"/>
      <c r="BEP182" s="17"/>
      <c r="BEQ182" s="17"/>
      <c r="BER182" s="17"/>
      <c r="BES182" s="17"/>
      <c r="BET182" s="17"/>
      <c r="BEU182" s="17"/>
      <c r="BEV182" s="17"/>
      <c r="BEW182" s="17"/>
      <c r="BEX182" s="17"/>
      <c r="BEY182" s="17"/>
      <c r="BEZ182" s="17"/>
      <c r="BFA182" s="17"/>
      <c r="BFB182" s="17"/>
      <c r="BFC182" s="17"/>
      <c r="BFD182" s="17"/>
      <c r="BFE182" s="17"/>
      <c r="BFF182" s="17"/>
      <c r="BFG182" s="17"/>
      <c r="BFH182" s="17"/>
      <c r="BFI182" s="17"/>
      <c r="BFJ182" s="17"/>
      <c r="BFK182" s="17"/>
      <c r="BFL182" s="17"/>
      <c r="BFM182" s="17"/>
      <c r="BFN182" s="17"/>
      <c r="BFO182" s="17"/>
      <c r="BFP182" s="17"/>
      <c r="BFQ182" s="17"/>
      <c r="BFR182" s="17"/>
      <c r="BFS182" s="17"/>
      <c r="BFT182" s="17"/>
      <c r="BFU182" s="17"/>
      <c r="BFV182" s="17"/>
      <c r="BFW182" s="17"/>
      <c r="BFX182" s="17"/>
      <c r="BFY182" s="17"/>
      <c r="BFZ182" s="17"/>
      <c r="BGA182" s="17"/>
      <c r="BGB182" s="17"/>
      <c r="BGC182" s="17"/>
      <c r="BGD182" s="17"/>
      <c r="BGE182" s="17"/>
      <c r="BGF182" s="17"/>
      <c r="BGG182" s="17"/>
      <c r="BGH182" s="17"/>
      <c r="BGI182" s="17"/>
      <c r="BGJ182" s="17"/>
      <c r="BGK182" s="17"/>
      <c r="BGL182" s="17"/>
      <c r="BGM182" s="17"/>
      <c r="BGN182" s="17"/>
      <c r="BGO182" s="17"/>
      <c r="BGP182" s="17"/>
      <c r="BGQ182" s="17"/>
      <c r="BGR182" s="17"/>
      <c r="BGS182" s="17"/>
      <c r="BGT182" s="17"/>
      <c r="BGU182" s="17"/>
      <c r="BGV182" s="17"/>
      <c r="BGW182" s="17"/>
      <c r="BGX182" s="17"/>
      <c r="BGY182" s="17"/>
      <c r="BGZ182" s="17"/>
      <c r="BHA182" s="17"/>
      <c r="BHB182" s="17"/>
      <c r="BHC182" s="17"/>
      <c r="BHD182" s="17"/>
      <c r="BHE182" s="17"/>
      <c r="BHF182" s="17"/>
      <c r="BHG182" s="17"/>
      <c r="BHH182" s="17"/>
      <c r="BHI182" s="17"/>
      <c r="BHJ182" s="17"/>
      <c r="BHK182" s="17"/>
      <c r="BHL182" s="17"/>
      <c r="BHM182" s="17"/>
      <c r="BHN182" s="17"/>
      <c r="BHO182" s="17"/>
      <c r="BHP182" s="17"/>
      <c r="BHQ182" s="17"/>
      <c r="BHR182" s="17"/>
      <c r="BHS182" s="17"/>
      <c r="BHT182" s="17"/>
      <c r="BHU182" s="17"/>
      <c r="BHV182" s="17"/>
      <c r="BHW182" s="17"/>
      <c r="BHX182" s="17"/>
      <c r="BHY182" s="17"/>
      <c r="BHZ182" s="17"/>
      <c r="BIA182" s="17"/>
      <c r="BIB182" s="17"/>
      <c r="BIC182" s="17"/>
      <c r="BID182" s="17"/>
      <c r="BIE182" s="17"/>
      <c r="BIF182" s="17"/>
      <c r="BIG182" s="17"/>
      <c r="BIH182" s="17"/>
      <c r="BII182" s="17"/>
      <c r="BIJ182" s="17"/>
      <c r="BIK182" s="17"/>
      <c r="BIL182" s="17"/>
      <c r="BIM182" s="17"/>
      <c r="BIN182" s="17"/>
      <c r="BIO182" s="17"/>
      <c r="BIP182" s="17"/>
      <c r="BIQ182" s="17"/>
      <c r="BIR182" s="17"/>
      <c r="BIS182" s="17"/>
      <c r="BIT182" s="17"/>
      <c r="BIU182" s="17"/>
      <c r="BIV182" s="17"/>
      <c r="BIW182" s="17"/>
      <c r="BIX182" s="17"/>
      <c r="BIY182" s="17"/>
      <c r="BIZ182" s="17"/>
      <c r="BJA182" s="17"/>
      <c r="BJB182" s="17"/>
      <c r="BJC182" s="17"/>
      <c r="BJD182" s="17"/>
      <c r="BJE182" s="17"/>
      <c r="BJF182" s="17"/>
      <c r="BJG182" s="17"/>
      <c r="BJH182" s="17"/>
      <c r="BJI182" s="17"/>
      <c r="BJJ182" s="17"/>
      <c r="BJK182" s="17"/>
      <c r="BJL182" s="17"/>
      <c r="BJM182" s="17"/>
      <c r="BJN182" s="17"/>
      <c r="BJO182" s="17"/>
      <c r="BJP182" s="17"/>
      <c r="BJQ182" s="17"/>
      <c r="BJR182" s="17"/>
      <c r="BJS182" s="17"/>
      <c r="BJT182" s="17"/>
      <c r="BJU182" s="17"/>
      <c r="BJV182" s="17"/>
      <c r="BJW182" s="17"/>
      <c r="BJX182" s="17"/>
      <c r="BJY182" s="17"/>
      <c r="BJZ182" s="17"/>
      <c r="BKA182" s="17"/>
      <c r="BKB182" s="17"/>
      <c r="BKC182" s="17"/>
      <c r="BKD182" s="17"/>
      <c r="BKE182" s="17"/>
      <c r="BKF182" s="17"/>
      <c r="BKG182" s="17"/>
      <c r="BKH182" s="17"/>
      <c r="BKI182" s="17"/>
      <c r="BKJ182" s="17"/>
      <c r="BKK182" s="17"/>
      <c r="BKL182" s="17"/>
      <c r="BKM182" s="17"/>
      <c r="BKN182" s="17"/>
      <c r="BKO182" s="17"/>
      <c r="BKP182" s="17"/>
      <c r="BKQ182" s="17"/>
      <c r="BKR182" s="17"/>
      <c r="BKS182" s="17"/>
      <c r="BKT182" s="17"/>
      <c r="BKU182" s="17"/>
      <c r="BKV182" s="17"/>
      <c r="BKW182" s="17"/>
      <c r="BKX182" s="17"/>
      <c r="BKY182" s="17"/>
      <c r="BKZ182" s="17"/>
      <c r="BLA182" s="17"/>
      <c r="BLB182" s="17"/>
      <c r="BLC182" s="17"/>
      <c r="BLD182" s="17"/>
      <c r="BLE182" s="17"/>
      <c r="BLF182" s="17"/>
      <c r="BLG182" s="17"/>
      <c r="BLH182" s="17"/>
      <c r="BLI182" s="17"/>
      <c r="BLJ182" s="17"/>
      <c r="BLK182" s="17"/>
      <c r="BLL182" s="17"/>
      <c r="BLM182" s="17"/>
      <c r="BLN182" s="17"/>
      <c r="BLO182" s="17"/>
      <c r="BLP182" s="17"/>
      <c r="BLQ182" s="17"/>
      <c r="BLR182" s="17"/>
      <c r="BLS182" s="17"/>
      <c r="BLT182" s="17"/>
      <c r="BLU182" s="17"/>
      <c r="BLV182" s="17"/>
      <c r="BLW182" s="17"/>
      <c r="BLX182" s="17"/>
      <c r="BLY182" s="17"/>
      <c r="BLZ182" s="17"/>
      <c r="BMA182" s="17"/>
      <c r="BMB182" s="17"/>
      <c r="BMC182" s="17"/>
      <c r="BMD182" s="17"/>
      <c r="BME182" s="17"/>
      <c r="BMF182" s="17"/>
      <c r="BMG182" s="17"/>
      <c r="BMH182" s="17"/>
      <c r="BMI182" s="17"/>
      <c r="BMJ182" s="17"/>
      <c r="BMK182" s="17"/>
      <c r="BML182" s="17"/>
      <c r="BMM182" s="17"/>
      <c r="BMN182" s="17"/>
      <c r="BMO182" s="17"/>
      <c r="BMP182" s="17"/>
      <c r="BMQ182" s="17"/>
      <c r="BMR182" s="17"/>
      <c r="BMS182" s="17"/>
      <c r="BMT182" s="17"/>
      <c r="BMU182" s="17"/>
      <c r="BMV182" s="17"/>
      <c r="BMW182" s="17"/>
      <c r="BMX182" s="17"/>
      <c r="BMY182" s="17"/>
      <c r="BMZ182" s="17"/>
      <c r="BNA182" s="17"/>
      <c r="BNB182" s="17"/>
      <c r="BNC182" s="17"/>
      <c r="BND182" s="17"/>
      <c r="BNE182" s="17"/>
      <c r="BNF182" s="17"/>
      <c r="BNG182" s="17"/>
      <c r="BNH182" s="17"/>
      <c r="BNI182" s="17"/>
      <c r="BNJ182" s="17"/>
      <c r="BNK182" s="17"/>
      <c r="BNL182" s="17"/>
      <c r="BNM182" s="17"/>
      <c r="BNN182" s="17"/>
      <c r="BNO182" s="17"/>
      <c r="BNP182" s="17"/>
      <c r="BNQ182" s="17"/>
      <c r="BNR182" s="17"/>
      <c r="BNS182" s="17"/>
      <c r="BNT182" s="17"/>
      <c r="BNU182" s="17"/>
      <c r="BNV182" s="17"/>
      <c r="BNW182" s="17"/>
      <c r="BNX182" s="17"/>
      <c r="BNY182" s="17"/>
      <c r="BNZ182" s="17"/>
      <c r="BOA182" s="17"/>
      <c r="BOB182" s="17"/>
      <c r="BOC182" s="17"/>
      <c r="BOD182" s="17"/>
      <c r="BOE182" s="17"/>
      <c r="BOF182" s="17"/>
      <c r="BOG182" s="17"/>
      <c r="BOH182" s="17"/>
      <c r="BOI182" s="17"/>
      <c r="BOJ182" s="17"/>
      <c r="BOK182" s="17"/>
      <c r="BOL182" s="17"/>
      <c r="BOM182" s="17"/>
      <c r="BON182" s="17"/>
      <c r="BOO182" s="17"/>
      <c r="BOP182" s="17"/>
      <c r="BOQ182" s="17"/>
      <c r="BOR182" s="17"/>
      <c r="BOS182" s="17"/>
      <c r="BOT182" s="17"/>
      <c r="BOU182" s="17"/>
      <c r="BOV182" s="17"/>
      <c r="BOW182" s="17"/>
      <c r="BOX182" s="17"/>
      <c r="BOY182" s="17"/>
      <c r="BOZ182" s="17"/>
      <c r="BPA182" s="17"/>
      <c r="BPB182" s="17"/>
      <c r="BPC182" s="17"/>
      <c r="BPD182" s="17"/>
      <c r="BPE182" s="17"/>
      <c r="BPF182" s="17"/>
      <c r="BPG182" s="17"/>
      <c r="BPH182" s="17"/>
      <c r="BPI182" s="17"/>
      <c r="BPJ182" s="17"/>
      <c r="BPK182" s="17"/>
      <c r="BPL182" s="17"/>
      <c r="BPM182" s="17"/>
      <c r="BPN182" s="17"/>
      <c r="BPO182" s="17"/>
      <c r="BPP182" s="17"/>
      <c r="BPQ182" s="17"/>
      <c r="BPR182" s="17"/>
      <c r="BPS182" s="17"/>
      <c r="BPT182" s="17"/>
      <c r="BPU182" s="17"/>
      <c r="BPV182" s="17"/>
      <c r="BPW182" s="17"/>
      <c r="BPX182" s="17"/>
      <c r="BPY182" s="17"/>
      <c r="BPZ182" s="17"/>
      <c r="BQA182" s="17"/>
      <c r="BQB182" s="17"/>
      <c r="BQC182" s="17"/>
      <c r="BQD182" s="17"/>
      <c r="BQE182" s="17"/>
      <c r="BQF182" s="17"/>
      <c r="BQG182" s="17"/>
      <c r="BQH182" s="17"/>
      <c r="BQI182" s="17"/>
      <c r="BQJ182" s="17"/>
      <c r="BQK182" s="17"/>
      <c r="BQL182" s="17"/>
      <c r="BQM182" s="17"/>
      <c r="BQN182" s="17"/>
      <c r="BQO182" s="17"/>
      <c r="BQP182" s="17"/>
      <c r="BQQ182" s="17"/>
      <c r="BQR182" s="17"/>
      <c r="BQS182" s="17"/>
      <c r="BQT182" s="17"/>
      <c r="BQU182" s="17"/>
      <c r="BQV182" s="17"/>
      <c r="BQW182" s="17"/>
      <c r="BQX182" s="17"/>
      <c r="BQY182" s="17"/>
      <c r="BQZ182" s="17"/>
      <c r="BRA182" s="17"/>
      <c r="BRB182" s="17"/>
      <c r="BRC182" s="17"/>
      <c r="BRD182" s="17"/>
      <c r="BRE182" s="17"/>
      <c r="BRF182" s="17"/>
      <c r="BRG182" s="17"/>
      <c r="BRH182" s="17"/>
      <c r="BRI182" s="17"/>
      <c r="BRJ182" s="17"/>
      <c r="BRK182" s="17"/>
      <c r="BRL182" s="17"/>
      <c r="BRM182" s="17"/>
      <c r="BRN182" s="17"/>
      <c r="BRO182" s="17"/>
      <c r="BRP182" s="17"/>
      <c r="BRQ182" s="17"/>
      <c r="BRR182" s="17"/>
      <c r="BRS182" s="17"/>
      <c r="BRT182" s="17"/>
      <c r="BRU182" s="17"/>
      <c r="BRV182" s="17"/>
      <c r="BRW182" s="17"/>
      <c r="BRX182" s="17"/>
      <c r="BRY182" s="17"/>
      <c r="BRZ182" s="17"/>
      <c r="BSA182" s="17"/>
      <c r="BSB182" s="17"/>
      <c r="BSC182" s="17"/>
      <c r="BSD182" s="17"/>
      <c r="BSE182" s="17"/>
      <c r="BSF182" s="17"/>
      <c r="BSG182" s="17"/>
      <c r="BSH182" s="17"/>
      <c r="BSI182" s="17"/>
      <c r="BSJ182" s="17"/>
      <c r="BSK182" s="17"/>
      <c r="BSL182" s="17"/>
      <c r="BSM182" s="17"/>
      <c r="BSN182" s="17"/>
      <c r="BSO182" s="17"/>
      <c r="BSP182" s="17"/>
      <c r="BSQ182" s="17"/>
      <c r="BSR182" s="17"/>
      <c r="BSS182" s="17"/>
      <c r="BST182" s="17"/>
      <c r="BSU182" s="17"/>
      <c r="BSV182" s="17"/>
      <c r="BSW182" s="17"/>
      <c r="BSX182" s="17"/>
      <c r="BSY182" s="17"/>
      <c r="BSZ182" s="17"/>
      <c r="BTA182" s="17"/>
      <c r="BTB182" s="17"/>
      <c r="BTC182" s="17"/>
      <c r="BTD182" s="17"/>
      <c r="BTE182" s="17"/>
      <c r="BTF182" s="17"/>
      <c r="BTG182" s="17"/>
      <c r="BTH182" s="17"/>
      <c r="BTI182" s="17"/>
      <c r="BTJ182" s="17"/>
      <c r="BTK182" s="17"/>
      <c r="BTL182" s="17"/>
      <c r="BTM182" s="17"/>
      <c r="BTN182" s="17"/>
      <c r="BTO182" s="17"/>
      <c r="BTP182" s="17"/>
      <c r="BTQ182" s="17"/>
      <c r="BTR182" s="17"/>
      <c r="BTS182" s="17"/>
      <c r="BTT182" s="17"/>
      <c r="BTU182" s="17"/>
      <c r="BTV182" s="17"/>
      <c r="BTW182" s="17"/>
      <c r="BTX182" s="17"/>
      <c r="BTY182" s="17"/>
      <c r="BTZ182" s="17"/>
      <c r="BUA182" s="17"/>
      <c r="BUB182" s="17"/>
      <c r="BUC182" s="17"/>
      <c r="BUD182" s="17"/>
      <c r="BUE182" s="17"/>
      <c r="BUF182" s="17"/>
      <c r="BUG182" s="17"/>
      <c r="BUH182" s="17"/>
      <c r="BUI182" s="17"/>
      <c r="BUJ182" s="17"/>
      <c r="BUK182" s="17"/>
      <c r="BUL182" s="17"/>
      <c r="BUM182" s="17"/>
      <c r="BUN182" s="17"/>
      <c r="BUO182" s="17"/>
      <c r="BUP182" s="17"/>
      <c r="BUQ182" s="17"/>
      <c r="BUR182" s="17"/>
      <c r="BUS182" s="17"/>
      <c r="BUT182" s="17"/>
      <c r="BUU182" s="17"/>
      <c r="BUV182" s="17"/>
      <c r="BUW182" s="17"/>
      <c r="BUX182" s="17"/>
      <c r="BUY182" s="17"/>
      <c r="BUZ182" s="17"/>
      <c r="BVA182" s="17"/>
      <c r="BVB182" s="17"/>
      <c r="BVC182" s="17"/>
      <c r="BVD182" s="17"/>
      <c r="BVE182" s="17"/>
      <c r="BVF182" s="17"/>
      <c r="BVG182" s="17"/>
      <c r="BVH182" s="17"/>
      <c r="BVI182" s="17"/>
      <c r="BVJ182" s="17"/>
      <c r="BVK182" s="17"/>
      <c r="BVL182" s="17"/>
      <c r="BVM182" s="17"/>
      <c r="BVN182" s="17"/>
      <c r="BVO182" s="17"/>
      <c r="BVP182" s="17"/>
      <c r="BVQ182" s="17"/>
      <c r="BVR182" s="17"/>
      <c r="BVS182" s="17"/>
      <c r="BVT182" s="17"/>
      <c r="BVU182" s="17"/>
      <c r="BVV182" s="17"/>
      <c r="BVW182" s="17"/>
      <c r="BVX182" s="17"/>
      <c r="BVY182" s="17"/>
      <c r="BVZ182" s="17"/>
      <c r="BWA182" s="17"/>
      <c r="BWB182" s="17"/>
      <c r="BWC182" s="17"/>
      <c r="BWD182" s="17"/>
      <c r="BWE182" s="17"/>
      <c r="BWF182" s="17"/>
      <c r="BWG182" s="17"/>
      <c r="BWH182" s="17"/>
      <c r="BWI182" s="17"/>
      <c r="BWJ182" s="17"/>
      <c r="BWK182" s="17"/>
      <c r="BWL182" s="17"/>
      <c r="BWM182" s="17"/>
      <c r="BWN182" s="17"/>
      <c r="BWO182" s="17"/>
      <c r="BWP182" s="17"/>
      <c r="BWQ182" s="17"/>
      <c r="BWR182" s="17"/>
      <c r="BWS182" s="17"/>
      <c r="BWT182" s="17"/>
      <c r="BWU182" s="17"/>
      <c r="BWV182" s="17"/>
      <c r="BWW182" s="17"/>
      <c r="BWX182" s="17"/>
      <c r="BWY182" s="17"/>
      <c r="BWZ182" s="17"/>
      <c r="BXA182" s="17"/>
      <c r="BXB182" s="17"/>
      <c r="BXC182" s="17"/>
      <c r="BXD182" s="17"/>
      <c r="BXE182" s="17"/>
      <c r="BXF182" s="17"/>
      <c r="BXG182" s="17"/>
      <c r="BXH182" s="17"/>
      <c r="BXI182" s="17"/>
      <c r="BXJ182" s="17"/>
      <c r="BXK182" s="17"/>
      <c r="BXL182" s="17"/>
      <c r="BXM182" s="17"/>
      <c r="BXN182" s="17"/>
      <c r="BXO182" s="17"/>
      <c r="BXP182" s="17"/>
      <c r="BXQ182" s="17"/>
      <c r="BXR182" s="17"/>
      <c r="BXS182" s="17"/>
      <c r="BXT182" s="17"/>
      <c r="BXU182" s="17"/>
      <c r="BXV182" s="17"/>
      <c r="BXW182" s="17"/>
      <c r="BXX182" s="17"/>
      <c r="BXY182" s="17"/>
      <c r="BXZ182" s="17"/>
      <c r="BYA182" s="17"/>
      <c r="BYB182" s="17"/>
      <c r="BYC182" s="17"/>
      <c r="BYD182" s="17"/>
      <c r="BYE182" s="17"/>
      <c r="BYF182" s="17"/>
      <c r="BYG182" s="17"/>
      <c r="BYH182" s="17"/>
      <c r="BYI182" s="17"/>
      <c r="BYJ182" s="17"/>
      <c r="BYK182" s="17"/>
      <c r="BYL182" s="17"/>
      <c r="BYM182" s="17"/>
      <c r="BYN182" s="17"/>
      <c r="BYO182" s="17"/>
      <c r="BYP182" s="17"/>
      <c r="BYQ182" s="17"/>
      <c r="BYR182" s="17"/>
      <c r="BYS182" s="17"/>
      <c r="BYT182" s="17"/>
      <c r="BYU182" s="17"/>
      <c r="BYV182" s="17"/>
      <c r="BYW182" s="17"/>
      <c r="BYX182" s="17"/>
      <c r="BYY182" s="17"/>
      <c r="BYZ182" s="17"/>
      <c r="BZA182" s="17"/>
      <c r="BZB182" s="17"/>
      <c r="BZC182" s="17"/>
      <c r="BZD182" s="17"/>
      <c r="BZE182" s="17"/>
      <c r="BZF182" s="17"/>
      <c r="BZG182" s="17"/>
      <c r="BZH182" s="17"/>
      <c r="BZI182" s="17"/>
      <c r="BZJ182" s="17"/>
      <c r="BZK182" s="17"/>
      <c r="BZL182" s="17"/>
      <c r="BZM182" s="17"/>
      <c r="BZN182" s="17"/>
      <c r="BZO182" s="17"/>
      <c r="BZP182" s="17"/>
      <c r="BZQ182" s="17"/>
      <c r="BZR182" s="17"/>
      <c r="BZS182" s="17"/>
      <c r="BZT182" s="17"/>
      <c r="BZU182" s="17"/>
      <c r="BZV182" s="17"/>
      <c r="BZW182" s="17"/>
      <c r="BZX182" s="17"/>
      <c r="BZY182" s="17"/>
      <c r="BZZ182" s="17"/>
      <c r="CAA182" s="17"/>
      <c r="CAB182" s="17"/>
      <c r="CAC182" s="17"/>
      <c r="CAD182" s="17"/>
      <c r="CAE182" s="17"/>
      <c r="CAF182" s="17"/>
      <c r="CAG182" s="17"/>
      <c r="CAH182" s="17"/>
      <c r="CAI182" s="17"/>
      <c r="CAJ182" s="17"/>
      <c r="CAK182" s="17"/>
      <c r="CAL182" s="17"/>
      <c r="CAM182" s="17"/>
      <c r="CAN182" s="17"/>
      <c r="CAO182" s="17"/>
      <c r="CAP182" s="17"/>
      <c r="CAQ182" s="17"/>
      <c r="CAR182" s="17"/>
      <c r="CAS182" s="17"/>
      <c r="CAT182" s="17"/>
      <c r="CAU182" s="17"/>
      <c r="CAV182" s="17"/>
      <c r="CAW182" s="17"/>
      <c r="CAX182" s="17"/>
      <c r="CAY182" s="17"/>
      <c r="CAZ182" s="17"/>
      <c r="CBA182" s="17"/>
      <c r="CBB182" s="17"/>
      <c r="CBC182" s="17"/>
      <c r="CBD182" s="17"/>
      <c r="CBE182" s="17"/>
      <c r="CBF182" s="17"/>
      <c r="CBG182" s="17"/>
      <c r="CBH182" s="17"/>
      <c r="CBI182" s="17"/>
      <c r="CBJ182" s="17"/>
      <c r="CBK182" s="17"/>
      <c r="CBL182" s="17"/>
      <c r="CBM182" s="17"/>
      <c r="CBN182" s="17"/>
      <c r="CBO182" s="17"/>
      <c r="CBP182" s="17"/>
      <c r="CBQ182" s="17"/>
      <c r="CBR182" s="17"/>
      <c r="CBS182" s="17"/>
      <c r="CBT182" s="17"/>
      <c r="CBU182" s="17"/>
      <c r="CBV182" s="17"/>
      <c r="CBW182" s="17"/>
      <c r="CBX182" s="17"/>
      <c r="CBY182" s="17"/>
      <c r="CBZ182" s="17"/>
      <c r="CCA182" s="17"/>
      <c r="CCB182" s="17"/>
      <c r="CCC182" s="17"/>
      <c r="CCD182" s="17"/>
      <c r="CCE182" s="17"/>
      <c r="CCF182" s="17"/>
      <c r="CCG182" s="17"/>
      <c r="CCH182" s="17"/>
      <c r="CCI182" s="17"/>
      <c r="CCJ182" s="17"/>
      <c r="CCK182" s="17"/>
      <c r="CCL182" s="17"/>
      <c r="CCM182" s="17"/>
      <c r="CCN182" s="17"/>
      <c r="CCO182" s="17"/>
      <c r="CCP182" s="17"/>
      <c r="CCQ182" s="17"/>
      <c r="CCR182" s="17"/>
      <c r="CCS182" s="17"/>
      <c r="CCT182" s="17"/>
      <c r="CCU182" s="17"/>
      <c r="CCV182" s="17"/>
      <c r="CCW182" s="17"/>
      <c r="CCX182" s="17"/>
      <c r="CCY182" s="17"/>
      <c r="CCZ182" s="17"/>
      <c r="CDA182" s="17"/>
      <c r="CDB182" s="17"/>
      <c r="CDC182" s="17"/>
      <c r="CDD182" s="17"/>
      <c r="CDE182" s="17"/>
      <c r="CDF182" s="17"/>
      <c r="CDG182" s="17"/>
      <c r="CDH182" s="17"/>
      <c r="CDI182" s="17"/>
      <c r="CDJ182" s="17"/>
      <c r="CDK182" s="17"/>
      <c r="CDL182" s="17"/>
      <c r="CDM182" s="17"/>
      <c r="CDN182" s="17"/>
      <c r="CDO182" s="17"/>
      <c r="CDP182" s="17"/>
      <c r="CDQ182" s="17"/>
      <c r="CDR182" s="17"/>
      <c r="CDS182" s="17"/>
      <c r="CDT182" s="17"/>
      <c r="CDU182" s="17"/>
    </row>
    <row r="183">
      <c r="A183" s="14" t="s">
        <v>4190</v>
      </c>
      <c r="B183" s="14" t="s">
        <v>4191</v>
      </c>
      <c r="C183" s="14" t="s">
        <v>2859</v>
      </c>
      <c r="D183" s="14" t="s">
        <v>3564</v>
      </c>
      <c r="E183" s="14" t="s">
        <v>4192</v>
      </c>
      <c r="F183" s="14" t="s">
        <v>2835</v>
      </c>
      <c r="I183" s="14" t="s">
        <v>4193</v>
      </c>
      <c r="J183" s="14" t="s">
        <v>2618</v>
      </c>
      <c r="K183" s="14" t="s">
        <v>2619</v>
      </c>
      <c r="L183" s="14" t="s">
        <v>2658</v>
      </c>
      <c r="M183" s="17"/>
      <c r="N183" s="14" t="s">
        <v>2690</v>
      </c>
      <c r="O183" s="14" t="s">
        <v>2690</v>
      </c>
      <c r="P183" s="14" t="s">
        <v>2690</v>
      </c>
      <c r="Q183" s="16">
        <v>11.0</v>
      </c>
      <c r="R183" s="16">
        <v>4091330.0</v>
      </c>
      <c r="S183" s="16">
        <v>4091330.0</v>
      </c>
      <c r="T183" s="14" t="s">
        <v>2631</v>
      </c>
      <c r="U183" s="14" t="s">
        <v>2622</v>
      </c>
      <c r="V183" s="14" t="s">
        <v>4194</v>
      </c>
      <c r="W183" s="14" t="s">
        <v>4195</v>
      </c>
      <c r="X183" s="16">
        <v>0.36</v>
      </c>
      <c r="Y183" s="17"/>
      <c r="Z183" s="16">
        <v>18.0</v>
      </c>
      <c r="AA183" s="16">
        <v>32.0</v>
      </c>
      <c r="AB183" s="17"/>
      <c r="AC183" s="16">
        <v>35.0</v>
      </c>
      <c r="AD183" s="16">
        <v>266.0</v>
      </c>
      <c r="AE183" s="22">
        <v>45455.0</v>
      </c>
      <c r="AF183" s="17"/>
      <c r="AG183" s="17"/>
      <c r="AH183" s="17"/>
      <c r="AI183" s="17"/>
      <c r="AJ183" s="17"/>
      <c r="AK183" s="17"/>
      <c r="AL183" s="16">
        <v>80.0</v>
      </c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4" t="s">
        <v>3569</v>
      </c>
      <c r="BB183" s="17"/>
      <c r="BC183" s="17"/>
      <c r="BD183" s="17"/>
      <c r="BE183" s="17"/>
      <c r="BF183" s="14" t="s">
        <v>2574</v>
      </c>
      <c r="BG183" s="16">
        <v>1.0</v>
      </c>
      <c r="BH183" s="14" t="s">
        <v>2564</v>
      </c>
      <c r="BI183" s="14" t="s">
        <v>2594</v>
      </c>
      <c r="BJ183" s="14" t="s">
        <v>2566</v>
      </c>
      <c r="BK183" s="17"/>
      <c r="BL183" s="17"/>
      <c r="BM183" s="16">
        <v>8.9</v>
      </c>
      <c r="BN183" s="17"/>
      <c r="BO183" s="17"/>
      <c r="BP183" s="17"/>
      <c r="BQ183" s="17"/>
      <c r="BR183" s="17"/>
      <c r="BS183" s="16">
        <v>0.5468</v>
      </c>
      <c r="BT183" s="16">
        <v>86.8264457</v>
      </c>
      <c r="BU183" s="14" t="s">
        <v>2680</v>
      </c>
      <c r="BV183" s="14" t="s">
        <v>2774</v>
      </c>
      <c r="BW183" s="14" t="s">
        <v>2569</v>
      </c>
      <c r="BX183" s="16">
        <v>21.0</v>
      </c>
      <c r="BY183" s="14" t="s">
        <v>3569</v>
      </c>
      <c r="BZ183" s="17"/>
      <c r="CA183" s="16">
        <v>-29132.0</v>
      </c>
      <c r="CB183" s="16">
        <v>0.0</v>
      </c>
      <c r="CC183" s="17"/>
      <c r="CD183" s="17"/>
      <c r="CE183" s="16">
        <v>86.8264457</v>
      </c>
      <c r="CF183" s="14" t="s">
        <v>2747</v>
      </c>
      <c r="CG183" s="14" t="s">
        <v>2704</v>
      </c>
      <c r="CH183" s="19">
        <v>41835.0</v>
      </c>
      <c r="CI183" s="14" t="s">
        <v>2573</v>
      </c>
      <c r="CJ183" s="14" t="s">
        <v>4196</v>
      </c>
      <c r="CK183" s="14" t="s">
        <v>2574</v>
      </c>
      <c r="CL183" s="14" t="s">
        <v>4197</v>
      </c>
      <c r="CM183" s="20">
        <v>2271870.0</v>
      </c>
      <c r="CN183" s="14" t="s">
        <v>4197</v>
      </c>
      <c r="CO183" s="14" t="s">
        <v>2563</v>
      </c>
      <c r="CP183" s="14" t="s">
        <v>2563</v>
      </c>
      <c r="CQ183" s="16">
        <v>0.3186</v>
      </c>
      <c r="CR183" s="16">
        <v>0.15</v>
      </c>
      <c r="CS183" s="14" t="s">
        <v>2563</v>
      </c>
      <c r="CT183" s="14" t="s">
        <v>4198</v>
      </c>
      <c r="CU183" s="14" t="s">
        <v>3450</v>
      </c>
      <c r="CV183" s="14" t="s">
        <v>2926</v>
      </c>
      <c r="CW183" s="14" t="s">
        <v>2609</v>
      </c>
      <c r="CX183" s="14" t="s">
        <v>2739</v>
      </c>
      <c r="CY183" s="16">
        <v>81.2703422</v>
      </c>
      <c r="CZ183" s="14" t="s">
        <v>2707</v>
      </c>
      <c r="DA183" s="14" t="s">
        <v>2563</v>
      </c>
      <c r="DB183" s="14" t="s">
        <v>2563</v>
      </c>
      <c r="DC183" s="14" t="s">
        <v>2708</v>
      </c>
      <c r="DD183" s="14" t="s">
        <v>3569</v>
      </c>
      <c r="DE183" s="14" t="s">
        <v>2574</v>
      </c>
      <c r="DF183" s="14" t="s">
        <v>2563</v>
      </c>
      <c r="DG183" s="14" t="s">
        <v>3356</v>
      </c>
      <c r="DH183" s="14" t="s">
        <v>4199</v>
      </c>
      <c r="DI183" s="14" t="s">
        <v>3570</v>
      </c>
      <c r="DJ183" s="14" t="s">
        <v>4200</v>
      </c>
      <c r="DK183" s="16">
        <v>75.0</v>
      </c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  <c r="KL183" s="17"/>
      <c r="KM183" s="17"/>
      <c r="KN183" s="17"/>
      <c r="KO183" s="17"/>
      <c r="KP183" s="17"/>
      <c r="KQ183" s="17"/>
      <c r="KR183" s="17"/>
      <c r="KS183" s="17"/>
      <c r="KT183" s="17"/>
      <c r="KU183" s="17"/>
      <c r="KV183" s="17"/>
      <c r="KW183" s="17"/>
      <c r="KX183" s="17"/>
      <c r="KY183" s="17"/>
      <c r="KZ183" s="17"/>
      <c r="LA183" s="17"/>
      <c r="LB183" s="17"/>
      <c r="LC183" s="17"/>
      <c r="LD183" s="17"/>
      <c r="LE183" s="17"/>
      <c r="LF183" s="17"/>
      <c r="LG183" s="17"/>
      <c r="LH183" s="17"/>
      <c r="LI183" s="17"/>
      <c r="LJ183" s="17"/>
      <c r="LK183" s="17"/>
      <c r="LL183" s="17"/>
      <c r="LM183" s="17"/>
      <c r="LN183" s="17"/>
      <c r="LO183" s="17"/>
      <c r="LP183" s="17"/>
      <c r="LQ183" s="17"/>
      <c r="LR183" s="17"/>
      <c r="LS183" s="17"/>
      <c r="LT183" s="17"/>
      <c r="LU183" s="17"/>
      <c r="LV183" s="17"/>
      <c r="LW183" s="17"/>
      <c r="LX183" s="17"/>
      <c r="LY183" s="17"/>
      <c r="LZ183" s="17"/>
      <c r="MA183" s="17"/>
      <c r="MB183" s="17"/>
      <c r="MC183" s="17"/>
      <c r="MD183" s="17"/>
      <c r="ME183" s="17"/>
      <c r="MF183" s="17"/>
      <c r="MG183" s="17"/>
      <c r="MH183" s="17"/>
      <c r="MI183" s="17"/>
      <c r="MJ183" s="17"/>
      <c r="MK183" s="17"/>
      <c r="ML183" s="17"/>
      <c r="MM183" s="17"/>
      <c r="MN183" s="17"/>
      <c r="MO183" s="17"/>
      <c r="MP183" s="17"/>
      <c r="MQ183" s="17"/>
      <c r="MR183" s="17"/>
      <c r="MS183" s="17"/>
      <c r="MT183" s="17"/>
      <c r="MU183" s="17"/>
      <c r="MV183" s="17"/>
      <c r="MW183" s="17"/>
      <c r="MX183" s="17"/>
      <c r="MY183" s="17"/>
      <c r="MZ183" s="17"/>
      <c r="NA183" s="17"/>
      <c r="NB183" s="17"/>
      <c r="NC183" s="17"/>
      <c r="ND183" s="17"/>
      <c r="NE183" s="17"/>
      <c r="NF183" s="17"/>
      <c r="NG183" s="17"/>
      <c r="NH183" s="17"/>
      <c r="NI183" s="17"/>
      <c r="NJ183" s="17"/>
      <c r="NK183" s="17"/>
      <c r="NL183" s="17"/>
      <c r="NM183" s="17"/>
      <c r="NN183" s="17"/>
      <c r="NO183" s="17"/>
      <c r="NP183" s="17"/>
      <c r="NQ183" s="17"/>
      <c r="NR183" s="17"/>
      <c r="NS183" s="17"/>
      <c r="NT183" s="17"/>
      <c r="NU183" s="17"/>
      <c r="NV183" s="17"/>
      <c r="NW183" s="17"/>
      <c r="NX183" s="17"/>
      <c r="NY183" s="17"/>
      <c r="NZ183" s="17"/>
      <c r="OA183" s="17"/>
      <c r="OB183" s="17"/>
      <c r="OC183" s="17"/>
      <c r="OD183" s="17"/>
      <c r="OE183" s="17"/>
      <c r="OF183" s="17"/>
      <c r="OG183" s="17"/>
      <c r="OH183" s="17"/>
      <c r="OI183" s="17"/>
      <c r="OJ183" s="17"/>
      <c r="OK183" s="17"/>
      <c r="OL183" s="17"/>
      <c r="OM183" s="17"/>
      <c r="ON183" s="17"/>
      <c r="OO183" s="17"/>
      <c r="OP183" s="17"/>
      <c r="OQ183" s="17"/>
      <c r="OR183" s="17"/>
      <c r="OS183" s="17"/>
      <c r="OT183" s="17"/>
      <c r="OU183" s="17"/>
      <c r="OV183" s="17"/>
      <c r="OW183" s="17"/>
      <c r="OX183" s="17"/>
      <c r="OY183" s="17"/>
      <c r="OZ183" s="17"/>
      <c r="PA183" s="17"/>
      <c r="PB183" s="17"/>
      <c r="PC183" s="17"/>
      <c r="PD183" s="17"/>
      <c r="PE183" s="17"/>
      <c r="PF183" s="17"/>
      <c r="PG183" s="17"/>
      <c r="PH183" s="17"/>
      <c r="PI183" s="17"/>
      <c r="PJ183" s="17"/>
      <c r="PK183" s="17"/>
      <c r="PL183" s="17"/>
      <c r="PM183" s="17"/>
      <c r="PN183" s="17"/>
      <c r="PO183" s="17"/>
      <c r="PP183" s="17"/>
      <c r="PQ183" s="17"/>
      <c r="PR183" s="17"/>
      <c r="PS183" s="17"/>
      <c r="PT183" s="17"/>
      <c r="PU183" s="17"/>
      <c r="PV183" s="17"/>
      <c r="PW183" s="17"/>
      <c r="PX183" s="17"/>
      <c r="PY183" s="17"/>
      <c r="PZ183" s="17"/>
      <c r="QA183" s="17"/>
      <c r="QB183" s="17"/>
      <c r="QC183" s="17"/>
      <c r="QD183" s="17"/>
      <c r="QE183" s="17"/>
      <c r="QF183" s="17"/>
      <c r="QG183" s="17"/>
      <c r="QH183" s="17"/>
      <c r="QI183" s="17"/>
      <c r="QJ183" s="17"/>
      <c r="QK183" s="17"/>
      <c r="QL183" s="17"/>
      <c r="QM183" s="17"/>
      <c r="QN183" s="17"/>
      <c r="QO183" s="17"/>
      <c r="QP183" s="17"/>
      <c r="QQ183" s="17"/>
      <c r="QR183" s="17"/>
      <c r="QS183" s="17"/>
      <c r="QT183" s="17"/>
      <c r="QU183" s="16">
        <v>17.0</v>
      </c>
      <c r="QV183" s="16">
        <v>16.0</v>
      </c>
      <c r="QW183" s="16">
        <v>22.0</v>
      </c>
      <c r="QX183" s="17"/>
      <c r="QY183" s="17"/>
      <c r="QZ183" s="17"/>
      <c r="RA183" s="17"/>
      <c r="RB183" s="17"/>
      <c r="RC183" s="17"/>
      <c r="RD183" s="17"/>
      <c r="RE183" s="17"/>
      <c r="RF183" s="17"/>
      <c r="RG183" s="17"/>
      <c r="RH183" s="17"/>
      <c r="RI183" s="17"/>
      <c r="RJ183" s="17"/>
      <c r="RK183" s="17"/>
      <c r="RL183" s="17"/>
      <c r="RM183" s="17"/>
      <c r="RN183" s="17"/>
      <c r="RO183" s="17"/>
      <c r="RP183" s="17"/>
      <c r="RQ183" s="17"/>
      <c r="RR183" s="17"/>
      <c r="RS183" s="17"/>
      <c r="RT183" s="17"/>
      <c r="RU183" s="17"/>
      <c r="RV183" s="17"/>
      <c r="RW183" s="17"/>
      <c r="RX183" s="17"/>
      <c r="RY183" s="17"/>
      <c r="RZ183" s="17"/>
      <c r="SA183" s="17"/>
      <c r="SB183" s="17"/>
      <c r="SC183" s="17"/>
      <c r="SD183" s="17"/>
      <c r="SE183" s="17"/>
      <c r="SF183" s="17"/>
      <c r="SG183" s="17"/>
      <c r="SH183" s="17"/>
      <c r="SI183" s="17"/>
      <c r="SJ183" s="17"/>
      <c r="SK183" s="17"/>
      <c r="SL183" s="17"/>
      <c r="SM183" s="17"/>
      <c r="SN183" s="17"/>
      <c r="SO183" s="17"/>
      <c r="SP183" s="17"/>
      <c r="SQ183" s="17"/>
      <c r="SR183" s="17"/>
      <c r="SS183" s="17"/>
      <c r="ST183" s="17"/>
      <c r="SU183" s="17"/>
      <c r="SV183" s="17"/>
      <c r="SW183" s="17"/>
      <c r="SX183" s="17"/>
      <c r="SY183" s="17"/>
      <c r="SZ183" s="17"/>
      <c r="TA183" s="17"/>
      <c r="TB183" s="17"/>
      <c r="TC183" s="17"/>
      <c r="TD183" s="17"/>
      <c r="TE183" s="17"/>
      <c r="TF183" s="17"/>
      <c r="TG183" s="17"/>
      <c r="TH183" s="17"/>
      <c r="TI183" s="17"/>
      <c r="TJ183" s="17"/>
      <c r="TK183" s="17"/>
      <c r="TL183" s="17"/>
      <c r="TM183" s="17"/>
      <c r="TN183" s="17"/>
      <c r="TO183" s="17"/>
      <c r="TP183" s="17"/>
      <c r="TQ183" s="17"/>
      <c r="TR183" s="17"/>
      <c r="TS183" s="17"/>
      <c r="TT183" s="17"/>
      <c r="TU183" s="17"/>
      <c r="TV183" s="17"/>
      <c r="TW183" s="17"/>
      <c r="TX183" s="17"/>
      <c r="TY183" s="17"/>
      <c r="TZ183" s="17"/>
      <c r="UA183" s="17"/>
      <c r="UB183" s="17"/>
      <c r="UC183" s="17"/>
      <c r="UD183" s="17"/>
      <c r="UE183" s="17"/>
      <c r="UF183" s="17"/>
      <c r="UG183" s="17"/>
      <c r="UH183" s="17"/>
      <c r="UI183" s="17"/>
      <c r="UJ183" s="17"/>
      <c r="UK183" s="17"/>
      <c r="UL183" s="17"/>
      <c r="UM183" s="17"/>
      <c r="UN183" s="17"/>
      <c r="UO183" s="17"/>
      <c r="UP183" s="17"/>
      <c r="UQ183" s="17"/>
      <c r="UR183" s="17"/>
      <c r="US183" s="17"/>
      <c r="UT183" s="17"/>
      <c r="UU183" s="17"/>
      <c r="UV183" s="17"/>
      <c r="UW183" s="17"/>
      <c r="UX183" s="17"/>
      <c r="UY183" s="17"/>
      <c r="UZ183" s="17"/>
      <c r="VA183" s="17"/>
      <c r="VB183" s="17"/>
      <c r="VC183" s="17"/>
      <c r="VD183" s="17"/>
      <c r="VE183" s="17"/>
      <c r="VF183" s="17"/>
      <c r="VG183" s="17"/>
      <c r="VH183" s="17"/>
      <c r="VI183" s="17"/>
      <c r="VJ183" s="17"/>
      <c r="VK183" s="17"/>
      <c r="VL183" s="17"/>
      <c r="VM183" s="17"/>
      <c r="VN183" s="17"/>
      <c r="VO183" s="17"/>
      <c r="VP183" s="17"/>
      <c r="VQ183" s="17"/>
      <c r="VR183" s="17"/>
      <c r="VS183" s="17"/>
      <c r="VT183" s="17"/>
      <c r="VU183" s="17"/>
      <c r="VV183" s="17"/>
      <c r="VW183" s="17"/>
      <c r="VX183" s="17"/>
      <c r="VY183" s="17"/>
      <c r="VZ183" s="17"/>
      <c r="WA183" s="17"/>
      <c r="WB183" s="17"/>
      <c r="WC183" s="17"/>
      <c r="WD183" s="17"/>
      <c r="WE183" s="17"/>
      <c r="WF183" s="17"/>
      <c r="WG183" s="17"/>
      <c r="WH183" s="17"/>
      <c r="WI183" s="17"/>
      <c r="WJ183" s="17"/>
      <c r="WK183" s="17"/>
      <c r="WL183" s="17"/>
      <c r="WM183" s="17"/>
      <c r="WN183" s="17"/>
      <c r="WO183" s="17"/>
      <c r="WP183" s="17"/>
      <c r="WQ183" s="17"/>
      <c r="WR183" s="17"/>
      <c r="WS183" s="17"/>
      <c r="WT183" s="17"/>
      <c r="WU183" s="17"/>
      <c r="WV183" s="17"/>
      <c r="WW183" s="17"/>
      <c r="WX183" s="17"/>
      <c r="WY183" s="17"/>
      <c r="WZ183" s="17"/>
      <c r="XA183" s="17"/>
      <c r="XB183" s="17"/>
      <c r="XC183" s="17"/>
      <c r="XD183" s="17"/>
      <c r="XE183" s="17"/>
      <c r="XF183" s="17"/>
      <c r="XG183" s="17"/>
      <c r="XH183" s="17"/>
      <c r="XI183" s="17"/>
      <c r="XJ183" s="17"/>
      <c r="XK183" s="17"/>
      <c r="XL183" s="17"/>
      <c r="XM183" s="17"/>
      <c r="XN183" s="17"/>
      <c r="XO183" s="17"/>
      <c r="XP183" s="17"/>
      <c r="XQ183" s="17"/>
      <c r="XR183" s="17"/>
      <c r="XS183" s="17"/>
      <c r="XT183" s="17"/>
      <c r="XU183" s="17"/>
      <c r="XV183" s="17"/>
      <c r="XW183" s="17"/>
      <c r="XX183" s="17"/>
      <c r="XY183" s="17"/>
      <c r="XZ183" s="17"/>
      <c r="YA183" s="17"/>
      <c r="YB183" s="17"/>
      <c r="YC183" s="17"/>
      <c r="YD183" s="17"/>
      <c r="YE183" s="17"/>
      <c r="YF183" s="17"/>
      <c r="YG183" s="17"/>
      <c r="YH183" s="17"/>
      <c r="YI183" s="17"/>
      <c r="YJ183" s="17"/>
      <c r="YK183" s="17"/>
      <c r="YL183" s="17"/>
      <c r="YM183" s="17"/>
      <c r="YN183" s="17"/>
      <c r="YO183" s="17"/>
      <c r="YP183" s="17"/>
      <c r="YQ183" s="17"/>
      <c r="YR183" s="17"/>
      <c r="YS183" s="17"/>
      <c r="YT183" s="17"/>
      <c r="YU183" s="17"/>
      <c r="YV183" s="17"/>
      <c r="YW183" s="17"/>
      <c r="YX183" s="17"/>
      <c r="YY183" s="17"/>
      <c r="YZ183" s="17"/>
      <c r="ZA183" s="17"/>
      <c r="ZB183" s="17"/>
      <c r="ZC183" s="17"/>
      <c r="ZD183" s="17"/>
      <c r="ZE183" s="17"/>
      <c r="ZF183" s="17"/>
      <c r="ZG183" s="17"/>
      <c r="ZH183" s="17"/>
      <c r="ZI183" s="17"/>
      <c r="ZJ183" s="17"/>
      <c r="ZK183" s="17"/>
      <c r="ZL183" s="17"/>
      <c r="ZM183" s="17"/>
      <c r="ZN183" s="17"/>
      <c r="ZO183" s="17"/>
      <c r="ZP183" s="17"/>
      <c r="ZQ183" s="17"/>
      <c r="ZR183" s="17"/>
      <c r="ZS183" s="17"/>
      <c r="ZT183" s="17"/>
      <c r="ZU183" s="17"/>
      <c r="ZV183" s="17"/>
      <c r="ZW183" s="17"/>
      <c r="ZX183" s="17"/>
      <c r="ZY183" s="17"/>
      <c r="ZZ183" s="17"/>
      <c r="AAA183" s="17"/>
      <c r="AAB183" s="17"/>
      <c r="AAC183" s="17"/>
      <c r="AAD183" s="17"/>
      <c r="AAE183" s="17"/>
      <c r="AAF183" s="17"/>
      <c r="AAG183" s="17"/>
      <c r="AAH183" s="17"/>
      <c r="AAI183" s="17"/>
      <c r="AAJ183" s="17"/>
      <c r="AAK183" s="17"/>
      <c r="AAL183" s="17"/>
      <c r="AAM183" s="17"/>
      <c r="AAN183" s="17"/>
      <c r="AAO183" s="17"/>
      <c r="AAP183" s="17"/>
      <c r="AAQ183" s="17"/>
      <c r="AAR183" s="17"/>
      <c r="AAS183" s="17"/>
      <c r="AAT183" s="17"/>
      <c r="AAU183" s="17"/>
      <c r="AAV183" s="17"/>
      <c r="AAW183" s="17"/>
      <c r="AAX183" s="17"/>
      <c r="AAY183" s="17"/>
      <c r="AAZ183" s="17"/>
      <c r="ABA183" s="17"/>
      <c r="ABB183" s="17"/>
      <c r="ABC183" s="17"/>
      <c r="ABD183" s="17"/>
      <c r="ABE183" s="17"/>
      <c r="ABF183" s="17"/>
      <c r="ABG183" s="17"/>
      <c r="ABH183" s="17"/>
      <c r="ABI183" s="17"/>
      <c r="ABJ183" s="17"/>
      <c r="ABK183" s="17"/>
      <c r="ABL183" s="17"/>
      <c r="ABM183" s="17"/>
      <c r="ABN183" s="17"/>
      <c r="ABO183" s="17"/>
      <c r="ABP183" s="17"/>
      <c r="ABQ183" s="17"/>
      <c r="ABR183" s="17"/>
      <c r="ABS183" s="17"/>
      <c r="ABT183" s="17"/>
      <c r="ABU183" s="17"/>
      <c r="ABV183" s="17"/>
      <c r="ABW183" s="17"/>
      <c r="ABX183" s="17"/>
      <c r="ABY183" s="17"/>
      <c r="ABZ183" s="17"/>
      <c r="ACA183" s="17"/>
      <c r="ACB183" s="17"/>
      <c r="ACC183" s="17"/>
      <c r="ACD183" s="17"/>
      <c r="ACE183" s="17"/>
      <c r="ACF183" s="17"/>
      <c r="ACG183" s="17"/>
      <c r="ACH183" s="17"/>
      <c r="ACI183" s="17"/>
      <c r="ACJ183" s="17"/>
      <c r="ACK183" s="17"/>
      <c r="ACL183" s="17"/>
      <c r="ACM183" s="17"/>
      <c r="ACN183" s="17"/>
      <c r="ACO183" s="17"/>
      <c r="ACP183" s="17"/>
      <c r="ACQ183" s="17"/>
      <c r="ACR183" s="17"/>
      <c r="ACS183" s="17"/>
      <c r="ACT183" s="17"/>
      <c r="ACU183" s="17"/>
      <c r="ACV183" s="17"/>
      <c r="ACW183" s="17"/>
      <c r="ACX183" s="17"/>
      <c r="ACY183" s="17"/>
      <c r="ACZ183" s="17"/>
      <c r="ADA183" s="17"/>
      <c r="ADB183" s="17"/>
      <c r="ADC183" s="17"/>
      <c r="ADD183" s="17"/>
      <c r="ADE183" s="17"/>
      <c r="ADF183" s="17"/>
      <c r="ADG183" s="17"/>
      <c r="ADH183" s="17"/>
      <c r="ADI183" s="17"/>
      <c r="ADJ183" s="17"/>
      <c r="ADK183" s="17"/>
      <c r="ADL183" s="17"/>
      <c r="ADM183" s="17"/>
      <c r="ADN183" s="17"/>
      <c r="ADO183" s="17"/>
      <c r="ADP183" s="17"/>
      <c r="ADQ183" s="17"/>
      <c r="ADR183" s="17"/>
      <c r="ADS183" s="17"/>
      <c r="ADT183" s="17"/>
      <c r="ADU183" s="17"/>
      <c r="ADV183" s="17"/>
      <c r="ADW183" s="17"/>
      <c r="ADX183" s="17"/>
      <c r="ADY183" s="17"/>
      <c r="ADZ183" s="17"/>
      <c r="AEA183" s="17"/>
      <c r="AEB183" s="17"/>
      <c r="AEC183" s="17"/>
      <c r="AED183" s="17"/>
      <c r="AEE183" s="17"/>
      <c r="AEF183" s="17"/>
      <c r="AEG183" s="17"/>
      <c r="AEH183" s="17"/>
      <c r="AEI183" s="17"/>
      <c r="AEJ183" s="17"/>
      <c r="AEK183" s="17"/>
      <c r="AEL183" s="17"/>
      <c r="AEM183" s="17"/>
      <c r="AEN183" s="17"/>
      <c r="AEO183" s="17"/>
      <c r="AEP183" s="17"/>
      <c r="AEQ183" s="17"/>
      <c r="AER183" s="17"/>
      <c r="AES183" s="17"/>
      <c r="AET183" s="17"/>
      <c r="AEU183" s="17"/>
      <c r="AEV183" s="17"/>
      <c r="AEW183" s="17"/>
      <c r="AEX183" s="17"/>
      <c r="AEY183" s="17"/>
      <c r="AEZ183" s="17"/>
      <c r="AFA183" s="17"/>
      <c r="AFB183" s="17"/>
      <c r="AFC183" s="17"/>
      <c r="AFD183" s="17"/>
      <c r="AFE183" s="17"/>
      <c r="AFF183" s="17"/>
      <c r="AFG183" s="17"/>
      <c r="AFH183" s="17"/>
      <c r="AFI183" s="17"/>
      <c r="AFJ183" s="17"/>
      <c r="AFK183" s="17"/>
      <c r="AFL183" s="17"/>
      <c r="AFM183" s="17"/>
      <c r="AFN183" s="17"/>
      <c r="AFO183" s="17"/>
      <c r="AFP183" s="17"/>
      <c r="AFQ183" s="17"/>
      <c r="AFR183" s="17"/>
      <c r="AFS183" s="17"/>
      <c r="AFT183" s="17"/>
      <c r="AFU183" s="17"/>
      <c r="AFV183" s="17"/>
      <c r="AFW183" s="17"/>
      <c r="AFX183" s="17"/>
      <c r="AFY183" s="17"/>
      <c r="AFZ183" s="17"/>
      <c r="AGA183" s="17"/>
      <c r="AGB183" s="17"/>
      <c r="AGC183" s="17"/>
      <c r="AGD183" s="17"/>
      <c r="AGE183" s="17"/>
      <c r="AGF183" s="17"/>
      <c r="AGG183" s="17"/>
      <c r="AGH183" s="17"/>
      <c r="AGI183" s="17"/>
      <c r="AGJ183" s="17"/>
      <c r="AGK183" s="17"/>
      <c r="AGL183" s="17"/>
      <c r="AGM183" s="17"/>
      <c r="AGN183" s="17"/>
      <c r="AGO183" s="17"/>
      <c r="AGP183" s="17"/>
      <c r="AGQ183" s="17"/>
      <c r="AGR183" s="17"/>
      <c r="AGS183" s="17"/>
      <c r="AGT183" s="17"/>
      <c r="AGU183" s="17"/>
      <c r="AGV183" s="17"/>
      <c r="AGW183" s="17"/>
      <c r="AGX183" s="17"/>
      <c r="AGY183" s="17"/>
      <c r="AGZ183" s="17"/>
      <c r="AHA183" s="17"/>
      <c r="AHB183" s="17"/>
      <c r="AHC183" s="17"/>
      <c r="AHD183" s="17"/>
      <c r="AHE183" s="17"/>
      <c r="AHF183" s="17"/>
      <c r="AHG183" s="17"/>
      <c r="AHH183" s="17"/>
      <c r="AHI183" s="17"/>
      <c r="AHJ183" s="17"/>
      <c r="AHK183" s="17"/>
      <c r="AHL183" s="17"/>
      <c r="AHM183" s="17"/>
      <c r="AHN183" s="17"/>
      <c r="AHO183" s="17"/>
      <c r="AHP183" s="17"/>
      <c r="AHQ183" s="17"/>
      <c r="AHR183" s="17"/>
      <c r="AHS183" s="17"/>
      <c r="AHT183" s="17"/>
      <c r="AHU183" s="17"/>
      <c r="AHV183" s="17"/>
      <c r="AHW183" s="17"/>
      <c r="AHX183" s="17"/>
      <c r="AHY183" s="17"/>
      <c r="AHZ183" s="17"/>
      <c r="AIA183" s="17"/>
      <c r="AIB183" s="17"/>
      <c r="AIC183" s="17"/>
      <c r="AID183" s="17"/>
      <c r="AIE183" s="17"/>
      <c r="AIF183" s="17"/>
      <c r="AIG183" s="17"/>
      <c r="AIH183" s="17"/>
      <c r="AII183" s="17"/>
      <c r="AIJ183" s="17"/>
      <c r="AIK183" s="17"/>
      <c r="AIL183" s="17"/>
      <c r="AIM183" s="17"/>
      <c r="AIN183" s="17"/>
      <c r="AIO183" s="17"/>
      <c r="AIP183" s="17"/>
      <c r="AIQ183" s="17"/>
      <c r="AIR183" s="17"/>
      <c r="AIS183" s="17"/>
      <c r="AIT183" s="17"/>
      <c r="AIU183" s="17"/>
      <c r="AIV183" s="17"/>
      <c r="AIW183" s="17"/>
      <c r="AIX183" s="17"/>
      <c r="AIY183" s="17"/>
      <c r="AIZ183" s="17"/>
      <c r="AJA183" s="17"/>
      <c r="AJB183" s="17"/>
      <c r="AJC183" s="17"/>
      <c r="AJD183" s="17"/>
      <c r="AJE183" s="17"/>
      <c r="AJF183" s="17"/>
      <c r="AJG183" s="17"/>
      <c r="AJH183" s="17"/>
      <c r="AJI183" s="17"/>
      <c r="AJJ183" s="17"/>
      <c r="AJK183" s="17"/>
      <c r="AJL183" s="17"/>
      <c r="AJM183" s="17"/>
      <c r="AJN183" s="17"/>
      <c r="AJO183" s="17"/>
      <c r="AJP183" s="17"/>
      <c r="AJQ183" s="17"/>
      <c r="AJR183" s="17"/>
      <c r="AJS183" s="17"/>
      <c r="AJT183" s="17"/>
      <c r="AJU183" s="17"/>
      <c r="AJV183" s="17"/>
      <c r="AJW183" s="17"/>
      <c r="AJX183" s="17"/>
      <c r="AJY183" s="17"/>
      <c r="AJZ183" s="17"/>
      <c r="AKA183" s="17"/>
      <c r="AKB183" s="17"/>
      <c r="AKC183" s="17"/>
      <c r="AKD183" s="17"/>
      <c r="AKE183" s="17"/>
      <c r="AKF183" s="17"/>
      <c r="AKG183" s="17"/>
      <c r="AKH183" s="17"/>
      <c r="AKI183" s="17"/>
      <c r="AKJ183" s="17"/>
      <c r="AKK183" s="17"/>
      <c r="AKL183" s="17"/>
      <c r="AKM183" s="17"/>
      <c r="AKN183" s="17"/>
      <c r="AKO183" s="17"/>
      <c r="AKP183" s="17"/>
      <c r="AKQ183" s="17"/>
      <c r="AKR183" s="17"/>
      <c r="AKS183" s="17"/>
      <c r="AKT183" s="17"/>
      <c r="AKU183" s="17"/>
      <c r="AKV183" s="17"/>
      <c r="AKW183" s="17"/>
      <c r="AKX183" s="17"/>
      <c r="AKY183" s="17"/>
      <c r="AKZ183" s="17"/>
      <c r="ALA183" s="17"/>
      <c r="ALB183" s="17"/>
      <c r="ALC183" s="17"/>
      <c r="ALD183" s="17"/>
      <c r="ALE183" s="17"/>
      <c r="ALF183" s="17"/>
      <c r="ALG183" s="17"/>
      <c r="ALH183" s="17"/>
      <c r="ALI183" s="17"/>
      <c r="ALJ183" s="17"/>
      <c r="ALK183" s="17"/>
      <c r="ALL183" s="17"/>
      <c r="ALM183" s="17"/>
      <c r="ALN183" s="17"/>
      <c r="ALO183" s="17"/>
      <c r="ALP183" s="17"/>
      <c r="ALQ183" s="17"/>
      <c r="ALR183" s="17"/>
      <c r="ALS183" s="17"/>
      <c r="ALT183" s="17"/>
      <c r="ALU183" s="17"/>
      <c r="ALV183" s="17"/>
      <c r="ALW183" s="17"/>
      <c r="ALX183" s="17"/>
      <c r="ALY183" s="17"/>
      <c r="ALZ183" s="17"/>
      <c r="AMA183" s="17"/>
      <c r="AMB183" s="17"/>
      <c r="AMC183" s="17"/>
      <c r="AMD183" s="17"/>
      <c r="AME183" s="17"/>
      <c r="AMF183" s="17"/>
      <c r="AMG183" s="17"/>
      <c r="AMH183" s="17"/>
      <c r="AMI183" s="17"/>
      <c r="AMJ183" s="17"/>
      <c r="AMK183" s="17"/>
      <c r="AML183" s="17"/>
      <c r="AMM183" s="17"/>
      <c r="AMN183" s="17"/>
      <c r="AMO183" s="17"/>
      <c r="AMP183" s="17"/>
      <c r="AMQ183" s="17"/>
      <c r="AMR183" s="17"/>
      <c r="AMS183" s="17"/>
      <c r="AMT183" s="17"/>
      <c r="AMU183" s="17"/>
      <c r="AMV183" s="17"/>
      <c r="AMW183" s="17"/>
      <c r="AMX183" s="17"/>
      <c r="AMY183" s="17"/>
      <c r="AMZ183" s="17"/>
      <c r="ANA183" s="17"/>
      <c r="ANB183" s="17"/>
      <c r="ANC183" s="17"/>
      <c r="AND183" s="17"/>
      <c r="ANE183" s="17"/>
      <c r="ANF183" s="17"/>
      <c r="ANG183" s="17"/>
      <c r="ANH183" s="17"/>
      <c r="ANI183" s="17"/>
      <c r="ANJ183" s="17"/>
      <c r="ANK183" s="17"/>
      <c r="ANL183" s="17"/>
      <c r="ANM183" s="17"/>
      <c r="ANN183" s="17"/>
      <c r="ANO183" s="17"/>
      <c r="ANP183" s="17"/>
      <c r="ANQ183" s="17"/>
      <c r="ANR183" s="17"/>
      <c r="ANS183" s="17"/>
      <c r="ANT183" s="17"/>
      <c r="ANU183" s="17"/>
      <c r="ANV183" s="17"/>
      <c r="ANW183" s="17"/>
      <c r="ANX183" s="17"/>
      <c r="ANY183" s="17"/>
      <c r="ANZ183" s="17"/>
      <c r="AOA183" s="17"/>
      <c r="AOB183" s="17"/>
      <c r="AOC183" s="17"/>
      <c r="AOD183" s="17"/>
      <c r="AOE183" s="17"/>
      <c r="AOF183" s="17"/>
      <c r="AOG183" s="17"/>
      <c r="AOH183" s="17"/>
      <c r="AOI183" s="17"/>
      <c r="AOJ183" s="17"/>
      <c r="AOK183" s="17"/>
      <c r="AOL183" s="17"/>
      <c r="AOM183" s="17"/>
      <c r="AON183" s="17"/>
      <c r="AOO183" s="17"/>
      <c r="AOP183" s="17"/>
      <c r="AOQ183" s="17"/>
      <c r="AOR183" s="17"/>
      <c r="AOS183" s="17"/>
      <c r="AOT183" s="17"/>
      <c r="AOU183" s="17"/>
      <c r="AOV183" s="17"/>
      <c r="AOW183" s="17"/>
      <c r="AOX183" s="17"/>
      <c r="AOY183" s="17"/>
      <c r="AOZ183" s="17"/>
      <c r="APA183" s="17"/>
      <c r="APB183" s="17"/>
      <c r="APC183" s="17"/>
      <c r="APD183" s="17"/>
      <c r="APE183" s="17"/>
      <c r="APF183" s="17"/>
      <c r="APG183" s="17"/>
      <c r="APH183" s="17"/>
      <c r="API183" s="17"/>
      <c r="APJ183" s="17"/>
      <c r="APK183" s="17"/>
      <c r="APL183" s="17"/>
      <c r="APM183" s="17"/>
      <c r="APN183" s="17"/>
      <c r="APO183" s="17"/>
      <c r="APP183" s="17"/>
      <c r="APQ183" s="17"/>
      <c r="APR183" s="17"/>
      <c r="APS183" s="17"/>
      <c r="APT183" s="17"/>
      <c r="APU183" s="17"/>
      <c r="APV183" s="17"/>
      <c r="APW183" s="17"/>
      <c r="APX183" s="17"/>
      <c r="APY183" s="17"/>
      <c r="APZ183" s="17"/>
      <c r="AQA183" s="17"/>
      <c r="AQB183" s="17"/>
      <c r="AQC183" s="17"/>
      <c r="AQD183" s="17"/>
      <c r="AQE183" s="17"/>
      <c r="AQF183" s="17"/>
      <c r="AQG183" s="17"/>
      <c r="AQH183" s="17"/>
      <c r="AQI183" s="17"/>
      <c r="AQJ183" s="17"/>
      <c r="AQK183" s="17"/>
      <c r="AQL183" s="17"/>
      <c r="AQM183" s="17"/>
      <c r="AQN183" s="17"/>
      <c r="AQO183" s="17"/>
      <c r="AQP183" s="17"/>
      <c r="AQQ183" s="17"/>
      <c r="AQR183" s="17"/>
      <c r="AQS183" s="17"/>
      <c r="AQT183" s="17"/>
      <c r="AQU183" s="17"/>
      <c r="AQV183" s="17"/>
      <c r="AQW183" s="17"/>
      <c r="AQX183" s="17"/>
      <c r="AQY183" s="17"/>
      <c r="AQZ183" s="17"/>
      <c r="ARA183" s="17"/>
      <c r="ARB183" s="17"/>
      <c r="ARC183" s="17"/>
      <c r="ARD183" s="17"/>
      <c r="ARE183" s="17"/>
      <c r="ARF183" s="17"/>
      <c r="ARG183" s="17"/>
      <c r="ARH183" s="17"/>
      <c r="ARI183" s="17"/>
      <c r="ARJ183" s="17"/>
      <c r="ARK183" s="17"/>
      <c r="ARL183" s="17"/>
      <c r="ARM183" s="17"/>
      <c r="ARN183" s="17"/>
      <c r="ARO183" s="17"/>
      <c r="ARP183" s="17"/>
      <c r="ARQ183" s="17"/>
      <c r="ARR183" s="17"/>
      <c r="ARS183" s="17"/>
      <c r="ART183" s="17"/>
      <c r="ARU183" s="17"/>
      <c r="ARV183" s="17"/>
      <c r="ARW183" s="17"/>
      <c r="ARX183" s="17"/>
      <c r="ARY183" s="17"/>
      <c r="ARZ183" s="17"/>
      <c r="ASA183" s="17"/>
      <c r="ASB183" s="17"/>
      <c r="ASC183" s="17"/>
      <c r="ASD183" s="17"/>
      <c r="ASE183" s="17"/>
      <c r="ASF183" s="17"/>
      <c r="ASG183" s="17"/>
      <c r="ASH183" s="17"/>
      <c r="ASI183" s="17"/>
      <c r="ASJ183" s="17"/>
      <c r="ASK183" s="17"/>
      <c r="ASL183" s="17"/>
      <c r="ASM183" s="17"/>
      <c r="ASN183" s="17"/>
      <c r="ASO183" s="17"/>
      <c r="ASP183" s="17"/>
      <c r="ASQ183" s="17"/>
      <c r="ASR183" s="17"/>
      <c r="ASS183" s="17"/>
      <c r="AST183" s="17"/>
      <c r="ASU183" s="17"/>
      <c r="ASV183" s="17"/>
      <c r="ASW183" s="17"/>
      <c r="ASX183" s="17"/>
      <c r="ASY183" s="17"/>
      <c r="ASZ183" s="17"/>
      <c r="ATA183" s="17"/>
      <c r="ATB183" s="17"/>
      <c r="ATC183" s="17"/>
      <c r="ATD183" s="17"/>
      <c r="ATE183" s="17"/>
      <c r="ATF183" s="17"/>
      <c r="ATG183" s="17"/>
      <c r="ATH183" s="17"/>
      <c r="ATI183" s="17"/>
      <c r="ATJ183" s="17"/>
      <c r="ATK183" s="17"/>
      <c r="ATL183" s="17"/>
      <c r="ATM183" s="17"/>
      <c r="ATN183" s="17"/>
      <c r="ATO183" s="17"/>
      <c r="ATP183" s="17"/>
      <c r="ATQ183" s="17"/>
      <c r="ATR183" s="17"/>
      <c r="ATS183" s="17"/>
      <c r="ATT183" s="17"/>
      <c r="ATU183" s="17"/>
      <c r="ATV183" s="17"/>
      <c r="ATW183" s="17"/>
      <c r="ATX183" s="17"/>
      <c r="ATY183" s="17"/>
      <c r="ATZ183" s="17"/>
      <c r="AUA183" s="17"/>
      <c r="AUB183" s="17"/>
      <c r="AUC183" s="17"/>
      <c r="AUD183" s="17"/>
      <c r="AUE183" s="17"/>
      <c r="AUF183" s="17"/>
      <c r="AUG183" s="17"/>
      <c r="AUH183" s="17"/>
      <c r="AUI183" s="17"/>
      <c r="AUJ183" s="17"/>
      <c r="AUK183" s="17"/>
      <c r="AUL183" s="17"/>
      <c r="AUM183" s="17"/>
      <c r="AUN183" s="17"/>
      <c r="AUO183" s="17"/>
      <c r="AUP183" s="17"/>
      <c r="AUQ183" s="17"/>
      <c r="AUR183" s="17"/>
      <c r="AUS183" s="17"/>
      <c r="AUT183" s="17"/>
      <c r="AUU183" s="17"/>
      <c r="AUV183" s="17"/>
      <c r="AUW183" s="17"/>
      <c r="AUX183" s="17"/>
      <c r="AUY183" s="17"/>
      <c r="AUZ183" s="17"/>
      <c r="AVA183" s="17"/>
      <c r="AVB183" s="17"/>
      <c r="AVC183" s="17"/>
      <c r="AVD183" s="17"/>
      <c r="AVE183" s="17"/>
      <c r="AVF183" s="17"/>
      <c r="AVG183" s="17"/>
      <c r="AVH183" s="17"/>
      <c r="AVI183" s="17"/>
      <c r="AVJ183" s="17"/>
      <c r="AVK183" s="17"/>
      <c r="AVL183" s="17"/>
      <c r="AVM183" s="17"/>
      <c r="AVN183" s="17"/>
      <c r="AVO183" s="17"/>
      <c r="AVP183" s="17"/>
      <c r="AVQ183" s="17"/>
      <c r="AVR183" s="17"/>
      <c r="AVS183" s="17"/>
      <c r="AVT183" s="17"/>
      <c r="AVU183" s="17"/>
      <c r="AVV183" s="17"/>
      <c r="AVW183" s="17"/>
      <c r="AVX183" s="17"/>
      <c r="AVY183" s="17"/>
      <c r="AVZ183" s="17"/>
      <c r="AWA183" s="17"/>
      <c r="AWB183" s="17"/>
      <c r="AWC183" s="17"/>
      <c r="AWD183" s="17"/>
      <c r="AWE183" s="17"/>
      <c r="AWF183" s="17"/>
      <c r="AWG183" s="17"/>
      <c r="AWH183" s="17"/>
      <c r="AWI183" s="17"/>
      <c r="AWJ183" s="17"/>
      <c r="AWK183" s="17"/>
      <c r="AWL183" s="17"/>
      <c r="AWM183" s="17"/>
      <c r="AWN183" s="17"/>
      <c r="AWO183" s="17"/>
      <c r="AWP183" s="17"/>
      <c r="AWQ183" s="17"/>
      <c r="AWR183" s="17"/>
      <c r="AWS183" s="17"/>
      <c r="AWT183" s="17"/>
      <c r="AWU183" s="17"/>
      <c r="AWV183" s="17"/>
      <c r="AWW183" s="17"/>
      <c r="AWX183" s="17"/>
      <c r="AWY183" s="17"/>
      <c r="AWZ183" s="17"/>
      <c r="AXA183" s="17"/>
      <c r="AXB183" s="17"/>
      <c r="AXC183" s="17"/>
      <c r="AXD183" s="17"/>
      <c r="AXE183" s="17"/>
      <c r="AXF183" s="17"/>
      <c r="AXG183" s="17"/>
      <c r="AXH183" s="17"/>
      <c r="AXI183" s="17"/>
      <c r="AXJ183" s="17"/>
      <c r="AXK183" s="17"/>
      <c r="AXL183" s="17"/>
      <c r="AXM183" s="17"/>
      <c r="AXN183" s="17"/>
      <c r="AXO183" s="17"/>
      <c r="AXP183" s="17"/>
      <c r="AXQ183" s="17"/>
      <c r="AXR183" s="17"/>
      <c r="AXS183" s="17"/>
      <c r="AXT183" s="17"/>
      <c r="AXU183" s="17"/>
      <c r="AXV183" s="17"/>
      <c r="AXW183" s="17"/>
      <c r="AXX183" s="17"/>
      <c r="AXY183" s="17"/>
      <c r="AXZ183" s="17"/>
      <c r="AYA183" s="17"/>
      <c r="AYB183" s="17"/>
      <c r="AYC183" s="17"/>
      <c r="AYD183" s="17"/>
      <c r="AYE183" s="17"/>
      <c r="AYF183" s="17"/>
      <c r="AYG183" s="17"/>
      <c r="AYH183" s="17"/>
      <c r="AYI183" s="17"/>
      <c r="AYJ183" s="17"/>
      <c r="AYK183" s="17"/>
      <c r="AYL183" s="17"/>
      <c r="AYM183" s="17"/>
      <c r="AYN183" s="17"/>
      <c r="AYO183" s="17"/>
      <c r="AYP183" s="17"/>
      <c r="AYQ183" s="17"/>
      <c r="AYR183" s="17"/>
      <c r="AYS183" s="17"/>
      <c r="AYT183" s="17"/>
      <c r="AYU183" s="17"/>
      <c r="AYV183" s="17"/>
      <c r="AYW183" s="17"/>
      <c r="AYX183" s="17"/>
      <c r="AYY183" s="17"/>
      <c r="AYZ183" s="17"/>
      <c r="AZA183" s="17"/>
      <c r="AZB183" s="17"/>
      <c r="AZC183" s="17"/>
      <c r="AZD183" s="17"/>
      <c r="AZE183" s="17"/>
      <c r="AZF183" s="17"/>
      <c r="AZG183" s="17"/>
      <c r="AZH183" s="17"/>
      <c r="AZI183" s="17"/>
      <c r="AZJ183" s="17"/>
      <c r="AZK183" s="17"/>
      <c r="AZL183" s="17"/>
      <c r="AZM183" s="17"/>
      <c r="AZN183" s="17"/>
      <c r="AZO183" s="17"/>
      <c r="AZP183" s="17"/>
      <c r="AZQ183" s="17"/>
      <c r="AZR183" s="17"/>
      <c r="AZS183" s="17"/>
      <c r="AZT183" s="17"/>
      <c r="AZU183" s="17"/>
      <c r="AZV183" s="17"/>
      <c r="AZW183" s="17"/>
      <c r="AZX183" s="17"/>
      <c r="AZY183" s="17"/>
      <c r="AZZ183" s="17"/>
      <c r="BAA183" s="17"/>
      <c r="BAB183" s="17"/>
      <c r="BAC183" s="17"/>
      <c r="BAD183" s="17"/>
      <c r="BAE183" s="17"/>
      <c r="BAF183" s="17"/>
      <c r="BAG183" s="17"/>
      <c r="BAH183" s="17"/>
      <c r="BAI183" s="17"/>
      <c r="BAJ183" s="17"/>
      <c r="BAK183" s="17"/>
      <c r="BAL183" s="17"/>
      <c r="BAM183" s="17"/>
      <c r="BAN183" s="17"/>
      <c r="BAO183" s="17"/>
      <c r="BAP183" s="17"/>
      <c r="BAQ183" s="17"/>
      <c r="BAR183" s="17"/>
      <c r="BAS183" s="17"/>
      <c r="BAT183" s="17"/>
      <c r="BAU183" s="17"/>
      <c r="BAV183" s="17"/>
      <c r="BAW183" s="17"/>
      <c r="BAX183" s="17"/>
      <c r="BAY183" s="17"/>
      <c r="BAZ183" s="17"/>
      <c r="BBA183" s="17"/>
      <c r="BBB183" s="17"/>
      <c r="BBC183" s="17"/>
      <c r="BBD183" s="17"/>
      <c r="BBE183" s="17"/>
      <c r="BBF183" s="17"/>
      <c r="BBG183" s="17"/>
      <c r="BBH183" s="17"/>
      <c r="BBI183" s="17"/>
      <c r="BBJ183" s="17"/>
      <c r="BBK183" s="17"/>
      <c r="BBL183" s="17"/>
      <c r="BBM183" s="17"/>
      <c r="BBN183" s="17"/>
      <c r="BBO183" s="17"/>
      <c r="BBP183" s="17"/>
      <c r="BBQ183" s="17"/>
      <c r="BBR183" s="17"/>
      <c r="BBS183" s="17"/>
      <c r="BBT183" s="17"/>
      <c r="BBU183" s="17"/>
      <c r="BBV183" s="17"/>
      <c r="BBW183" s="17"/>
      <c r="BBX183" s="17"/>
      <c r="BBY183" s="17"/>
      <c r="BBZ183" s="17"/>
      <c r="BCA183" s="17"/>
      <c r="BCB183" s="17"/>
      <c r="BCC183" s="17"/>
      <c r="BCD183" s="17"/>
      <c r="BCE183" s="17"/>
      <c r="BCF183" s="17"/>
      <c r="BCG183" s="17"/>
      <c r="BCH183" s="17"/>
      <c r="BCI183" s="17"/>
      <c r="BCJ183" s="17"/>
      <c r="BCK183" s="17"/>
      <c r="BCL183" s="17"/>
      <c r="BCM183" s="17"/>
      <c r="BCN183" s="17"/>
      <c r="BCO183" s="17"/>
      <c r="BCP183" s="17"/>
      <c r="BCQ183" s="17"/>
      <c r="BCR183" s="17"/>
      <c r="BCS183" s="17"/>
      <c r="BCT183" s="17"/>
      <c r="BCU183" s="17"/>
      <c r="BCV183" s="17"/>
      <c r="BCW183" s="17"/>
      <c r="BCX183" s="17"/>
      <c r="BCY183" s="17"/>
      <c r="BCZ183" s="17"/>
      <c r="BDA183" s="17"/>
      <c r="BDB183" s="17"/>
      <c r="BDC183" s="17"/>
      <c r="BDD183" s="17"/>
      <c r="BDE183" s="17"/>
      <c r="BDF183" s="17"/>
      <c r="BDG183" s="17"/>
      <c r="BDH183" s="17"/>
      <c r="BDI183" s="17"/>
      <c r="BDJ183" s="17"/>
      <c r="BDK183" s="17"/>
      <c r="BDL183" s="17"/>
      <c r="BDM183" s="17"/>
      <c r="BDN183" s="17"/>
      <c r="BDO183" s="17"/>
      <c r="BDP183" s="17"/>
      <c r="BDQ183" s="17"/>
      <c r="BDR183" s="17"/>
      <c r="BDS183" s="17"/>
      <c r="BDT183" s="17"/>
      <c r="BDU183" s="17"/>
      <c r="BDV183" s="17"/>
      <c r="BDW183" s="17"/>
      <c r="BDX183" s="17"/>
      <c r="BDY183" s="17"/>
      <c r="BDZ183" s="17"/>
      <c r="BEA183" s="17"/>
      <c r="BEB183" s="17"/>
      <c r="BEC183" s="17"/>
      <c r="BED183" s="17"/>
      <c r="BEE183" s="17"/>
      <c r="BEF183" s="17"/>
      <c r="BEG183" s="17"/>
      <c r="BEH183" s="17"/>
      <c r="BEI183" s="17"/>
      <c r="BEJ183" s="17"/>
      <c r="BEK183" s="17"/>
      <c r="BEL183" s="17"/>
      <c r="BEM183" s="17"/>
      <c r="BEN183" s="17"/>
      <c r="BEO183" s="17"/>
      <c r="BEP183" s="17"/>
      <c r="BEQ183" s="17"/>
      <c r="BER183" s="17"/>
      <c r="BES183" s="17"/>
      <c r="BET183" s="17"/>
      <c r="BEU183" s="17"/>
      <c r="BEV183" s="17"/>
      <c r="BEW183" s="17"/>
      <c r="BEX183" s="17"/>
      <c r="BEY183" s="17"/>
      <c r="BEZ183" s="17"/>
      <c r="BFA183" s="17"/>
      <c r="BFB183" s="17"/>
      <c r="BFC183" s="17"/>
      <c r="BFD183" s="17"/>
      <c r="BFE183" s="17"/>
      <c r="BFF183" s="17"/>
      <c r="BFG183" s="17"/>
      <c r="BFH183" s="17"/>
      <c r="BFI183" s="17"/>
      <c r="BFJ183" s="17"/>
      <c r="BFK183" s="17"/>
      <c r="BFL183" s="17"/>
      <c r="BFM183" s="17"/>
      <c r="BFN183" s="17"/>
      <c r="BFO183" s="17"/>
      <c r="BFP183" s="17"/>
      <c r="BFQ183" s="17"/>
      <c r="BFR183" s="17"/>
      <c r="BFS183" s="17"/>
      <c r="BFT183" s="17"/>
      <c r="BFU183" s="17"/>
      <c r="BFV183" s="17"/>
      <c r="BFW183" s="17"/>
      <c r="BFX183" s="17"/>
      <c r="BFY183" s="17"/>
      <c r="BFZ183" s="17"/>
      <c r="BGA183" s="17"/>
      <c r="BGB183" s="17"/>
      <c r="BGC183" s="17"/>
      <c r="BGD183" s="17"/>
      <c r="BGE183" s="17"/>
      <c r="BGF183" s="17"/>
      <c r="BGG183" s="17"/>
      <c r="BGH183" s="17"/>
      <c r="BGI183" s="17"/>
      <c r="BGJ183" s="17"/>
      <c r="BGK183" s="17"/>
      <c r="BGL183" s="17"/>
      <c r="BGM183" s="17"/>
      <c r="BGN183" s="17"/>
      <c r="BGO183" s="17"/>
      <c r="BGP183" s="17"/>
      <c r="BGQ183" s="17"/>
      <c r="BGR183" s="17"/>
      <c r="BGS183" s="17"/>
      <c r="BGT183" s="17"/>
      <c r="BGU183" s="17"/>
      <c r="BGV183" s="17"/>
      <c r="BGW183" s="17"/>
      <c r="BGX183" s="17"/>
      <c r="BGY183" s="17"/>
      <c r="BGZ183" s="17"/>
      <c r="BHA183" s="17"/>
      <c r="BHB183" s="17"/>
      <c r="BHC183" s="17"/>
      <c r="BHD183" s="17"/>
      <c r="BHE183" s="17"/>
      <c r="BHF183" s="17"/>
      <c r="BHG183" s="17"/>
      <c r="BHH183" s="17"/>
      <c r="BHI183" s="17"/>
      <c r="BHJ183" s="17"/>
      <c r="BHK183" s="17"/>
      <c r="BHL183" s="17"/>
      <c r="BHM183" s="17"/>
      <c r="BHN183" s="17"/>
      <c r="BHO183" s="17"/>
      <c r="BHP183" s="17"/>
      <c r="BHQ183" s="17"/>
      <c r="BHR183" s="17"/>
      <c r="BHS183" s="17"/>
      <c r="BHT183" s="17"/>
      <c r="BHU183" s="17"/>
      <c r="BHV183" s="17"/>
      <c r="BHW183" s="17"/>
      <c r="BHX183" s="17"/>
      <c r="BHY183" s="17"/>
      <c r="BHZ183" s="17"/>
      <c r="BIA183" s="17"/>
      <c r="BIB183" s="17"/>
      <c r="BIC183" s="17"/>
      <c r="BID183" s="17"/>
      <c r="BIE183" s="17"/>
      <c r="BIF183" s="17"/>
      <c r="BIG183" s="17"/>
      <c r="BIH183" s="17"/>
      <c r="BII183" s="17"/>
      <c r="BIJ183" s="17"/>
      <c r="BIK183" s="17"/>
      <c r="BIL183" s="17"/>
      <c r="BIM183" s="17"/>
      <c r="BIN183" s="17"/>
      <c r="BIO183" s="17"/>
      <c r="BIP183" s="17"/>
      <c r="BIQ183" s="17"/>
      <c r="BIR183" s="17"/>
      <c r="BIS183" s="17"/>
      <c r="BIT183" s="17"/>
      <c r="BIU183" s="17"/>
      <c r="BIV183" s="17"/>
      <c r="BIW183" s="17"/>
      <c r="BIX183" s="17"/>
      <c r="BIY183" s="17"/>
      <c r="BIZ183" s="17"/>
      <c r="BJA183" s="17"/>
      <c r="BJB183" s="17"/>
      <c r="BJC183" s="17"/>
      <c r="BJD183" s="17"/>
      <c r="BJE183" s="17"/>
      <c r="BJF183" s="17"/>
      <c r="BJG183" s="17"/>
      <c r="BJH183" s="17"/>
      <c r="BJI183" s="17"/>
      <c r="BJJ183" s="17"/>
      <c r="BJK183" s="17"/>
      <c r="BJL183" s="17"/>
      <c r="BJM183" s="17"/>
      <c r="BJN183" s="17"/>
      <c r="BJO183" s="17"/>
      <c r="BJP183" s="17"/>
      <c r="BJQ183" s="17"/>
      <c r="BJR183" s="17"/>
      <c r="BJS183" s="17"/>
      <c r="BJT183" s="17"/>
      <c r="BJU183" s="17"/>
      <c r="BJV183" s="17"/>
      <c r="BJW183" s="17"/>
      <c r="BJX183" s="17"/>
      <c r="BJY183" s="17"/>
      <c r="BJZ183" s="17"/>
      <c r="BKA183" s="17"/>
      <c r="BKB183" s="17"/>
      <c r="BKC183" s="17"/>
      <c r="BKD183" s="17"/>
      <c r="BKE183" s="17"/>
      <c r="BKF183" s="17"/>
      <c r="BKG183" s="17"/>
      <c r="BKH183" s="17"/>
      <c r="BKI183" s="17"/>
      <c r="BKJ183" s="17"/>
      <c r="BKK183" s="17"/>
      <c r="BKL183" s="17"/>
      <c r="BKM183" s="17"/>
      <c r="BKN183" s="17"/>
      <c r="BKO183" s="17"/>
      <c r="BKP183" s="17"/>
      <c r="BKQ183" s="17"/>
      <c r="BKR183" s="17"/>
      <c r="BKS183" s="17"/>
      <c r="BKT183" s="17"/>
      <c r="BKU183" s="17"/>
      <c r="BKV183" s="17"/>
      <c r="BKW183" s="17"/>
      <c r="BKX183" s="17"/>
      <c r="BKY183" s="17"/>
      <c r="BKZ183" s="17"/>
      <c r="BLA183" s="17"/>
      <c r="BLB183" s="17"/>
      <c r="BLC183" s="17"/>
      <c r="BLD183" s="17"/>
      <c r="BLE183" s="17"/>
      <c r="BLF183" s="17"/>
      <c r="BLG183" s="17"/>
      <c r="BLH183" s="17"/>
      <c r="BLI183" s="17"/>
      <c r="BLJ183" s="17"/>
      <c r="BLK183" s="17"/>
      <c r="BLL183" s="17"/>
      <c r="BLM183" s="17"/>
      <c r="BLN183" s="17"/>
      <c r="BLO183" s="17"/>
      <c r="BLP183" s="17"/>
      <c r="BLQ183" s="17"/>
      <c r="BLR183" s="17"/>
      <c r="BLS183" s="17"/>
      <c r="BLT183" s="17"/>
      <c r="BLU183" s="17"/>
      <c r="BLV183" s="17"/>
      <c r="BLW183" s="17"/>
      <c r="BLX183" s="17"/>
      <c r="BLY183" s="17"/>
      <c r="BLZ183" s="17"/>
      <c r="BMA183" s="17"/>
      <c r="BMB183" s="17"/>
      <c r="BMC183" s="17"/>
      <c r="BMD183" s="17"/>
      <c r="BME183" s="17"/>
      <c r="BMF183" s="17"/>
      <c r="BMG183" s="17"/>
      <c r="BMH183" s="17"/>
      <c r="BMI183" s="17"/>
      <c r="BMJ183" s="17"/>
      <c r="BMK183" s="17"/>
      <c r="BML183" s="17"/>
      <c r="BMM183" s="17"/>
      <c r="BMN183" s="17"/>
      <c r="BMO183" s="17"/>
      <c r="BMP183" s="17"/>
      <c r="BMQ183" s="17"/>
      <c r="BMR183" s="17"/>
      <c r="BMS183" s="17"/>
      <c r="BMT183" s="17"/>
      <c r="BMU183" s="17"/>
      <c r="BMV183" s="17"/>
      <c r="BMW183" s="17"/>
      <c r="BMX183" s="17"/>
      <c r="BMY183" s="17"/>
      <c r="BMZ183" s="17"/>
      <c r="BNA183" s="17"/>
      <c r="BNB183" s="17"/>
      <c r="BNC183" s="17"/>
      <c r="BND183" s="17"/>
      <c r="BNE183" s="17"/>
      <c r="BNF183" s="17"/>
      <c r="BNG183" s="17"/>
      <c r="BNH183" s="17"/>
      <c r="BNI183" s="17"/>
      <c r="BNJ183" s="17"/>
      <c r="BNK183" s="17"/>
      <c r="BNL183" s="17"/>
      <c r="BNM183" s="17"/>
      <c r="BNN183" s="17"/>
      <c r="BNO183" s="17"/>
      <c r="BNP183" s="17"/>
      <c r="BNQ183" s="17"/>
      <c r="BNR183" s="17"/>
      <c r="BNS183" s="17"/>
      <c r="BNT183" s="17"/>
      <c r="BNU183" s="17"/>
      <c r="BNV183" s="17"/>
      <c r="BNW183" s="17"/>
      <c r="BNX183" s="17"/>
      <c r="BNY183" s="17"/>
      <c r="BNZ183" s="17"/>
      <c r="BOA183" s="17"/>
      <c r="BOB183" s="17"/>
      <c r="BOC183" s="17"/>
      <c r="BOD183" s="17"/>
      <c r="BOE183" s="17"/>
      <c r="BOF183" s="17"/>
      <c r="BOG183" s="17"/>
      <c r="BOH183" s="17"/>
      <c r="BOI183" s="17"/>
      <c r="BOJ183" s="17"/>
      <c r="BOK183" s="17"/>
      <c r="BOL183" s="17"/>
      <c r="BOM183" s="17"/>
      <c r="BON183" s="17"/>
      <c r="BOO183" s="17"/>
      <c r="BOP183" s="17"/>
      <c r="BOQ183" s="17"/>
      <c r="BOR183" s="17"/>
      <c r="BOS183" s="17"/>
      <c r="BOT183" s="17"/>
      <c r="BOU183" s="17"/>
      <c r="BOV183" s="17"/>
      <c r="BOW183" s="17"/>
      <c r="BOX183" s="17"/>
      <c r="BOY183" s="17"/>
      <c r="BOZ183" s="17"/>
      <c r="BPA183" s="17"/>
      <c r="BPB183" s="17"/>
      <c r="BPC183" s="17"/>
      <c r="BPD183" s="17"/>
      <c r="BPE183" s="17"/>
      <c r="BPF183" s="17"/>
      <c r="BPG183" s="17"/>
      <c r="BPH183" s="17"/>
      <c r="BPI183" s="17"/>
      <c r="BPJ183" s="17"/>
      <c r="BPK183" s="17"/>
      <c r="BPL183" s="17"/>
      <c r="BPM183" s="17"/>
      <c r="BPN183" s="17"/>
      <c r="BPO183" s="17"/>
      <c r="BPP183" s="17"/>
      <c r="BPQ183" s="17"/>
      <c r="BPR183" s="17"/>
      <c r="BPS183" s="17"/>
      <c r="BPT183" s="17"/>
      <c r="BPU183" s="17"/>
      <c r="BPV183" s="17"/>
      <c r="BPW183" s="17"/>
      <c r="BPX183" s="17"/>
      <c r="BPY183" s="17"/>
      <c r="BPZ183" s="17"/>
      <c r="BQA183" s="17"/>
      <c r="BQB183" s="17"/>
      <c r="BQC183" s="17"/>
      <c r="BQD183" s="17"/>
      <c r="BQE183" s="17"/>
      <c r="BQF183" s="17"/>
      <c r="BQG183" s="17"/>
      <c r="BQH183" s="17"/>
      <c r="BQI183" s="17"/>
      <c r="BQJ183" s="17"/>
      <c r="BQK183" s="17"/>
      <c r="BQL183" s="17"/>
      <c r="BQM183" s="17"/>
      <c r="BQN183" s="17"/>
      <c r="BQO183" s="17"/>
      <c r="BQP183" s="17"/>
      <c r="BQQ183" s="17"/>
      <c r="BQR183" s="17"/>
      <c r="BQS183" s="17"/>
      <c r="BQT183" s="17"/>
      <c r="BQU183" s="17"/>
      <c r="BQV183" s="17"/>
      <c r="BQW183" s="17"/>
      <c r="BQX183" s="17"/>
      <c r="BQY183" s="17"/>
      <c r="BQZ183" s="17"/>
      <c r="BRA183" s="17"/>
      <c r="BRB183" s="17"/>
      <c r="BRC183" s="17"/>
      <c r="BRD183" s="17"/>
      <c r="BRE183" s="17"/>
      <c r="BRF183" s="17"/>
      <c r="BRG183" s="17"/>
      <c r="BRH183" s="17"/>
      <c r="BRI183" s="17"/>
      <c r="BRJ183" s="17"/>
      <c r="BRK183" s="17"/>
      <c r="BRL183" s="17"/>
      <c r="BRM183" s="17"/>
      <c r="BRN183" s="17"/>
      <c r="BRO183" s="17"/>
      <c r="BRP183" s="17"/>
      <c r="BRQ183" s="17"/>
      <c r="BRR183" s="17"/>
      <c r="BRS183" s="17"/>
      <c r="BRT183" s="17"/>
      <c r="BRU183" s="17"/>
      <c r="BRV183" s="17"/>
      <c r="BRW183" s="17"/>
      <c r="BRX183" s="17"/>
      <c r="BRY183" s="17"/>
      <c r="BRZ183" s="17"/>
      <c r="BSA183" s="17"/>
      <c r="BSB183" s="17"/>
      <c r="BSC183" s="17"/>
      <c r="BSD183" s="17"/>
      <c r="BSE183" s="17"/>
      <c r="BSF183" s="17"/>
      <c r="BSG183" s="17"/>
      <c r="BSH183" s="17"/>
      <c r="BSI183" s="17"/>
      <c r="BSJ183" s="17"/>
      <c r="BSK183" s="17"/>
      <c r="BSL183" s="17"/>
      <c r="BSM183" s="17"/>
      <c r="BSN183" s="17"/>
      <c r="BSO183" s="17"/>
      <c r="BSP183" s="17"/>
      <c r="BSQ183" s="17"/>
      <c r="BSR183" s="17"/>
      <c r="BSS183" s="17"/>
      <c r="BST183" s="17"/>
      <c r="BSU183" s="17"/>
      <c r="BSV183" s="17"/>
      <c r="BSW183" s="17"/>
      <c r="BSX183" s="17"/>
      <c r="BSY183" s="17"/>
      <c r="BSZ183" s="17"/>
      <c r="BTA183" s="17"/>
      <c r="BTB183" s="17"/>
      <c r="BTC183" s="17"/>
      <c r="BTD183" s="17"/>
      <c r="BTE183" s="17"/>
      <c r="BTF183" s="17"/>
      <c r="BTG183" s="17"/>
      <c r="BTH183" s="17"/>
      <c r="BTI183" s="17"/>
      <c r="BTJ183" s="17"/>
      <c r="BTK183" s="17"/>
      <c r="BTL183" s="17"/>
      <c r="BTM183" s="17"/>
      <c r="BTN183" s="17"/>
      <c r="BTO183" s="17"/>
      <c r="BTP183" s="17"/>
      <c r="BTQ183" s="17"/>
      <c r="BTR183" s="17"/>
      <c r="BTS183" s="17"/>
      <c r="BTT183" s="17"/>
      <c r="BTU183" s="17"/>
      <c r="BTV183" s="17"/>
      <c r="BTW183" s="17"/>
      <c r="BTX183" s="17"/>
      <c r="BTY183" s="17"/>
      <c r="BTZ183" s="17"/>
      <c r="BUA183" s="17"/>
      <c r="BUB183" s="17"/>
      <c r="BUC183" s="17"/>
      <c r="BUD183" s="17"/>
      <c r="BUE183" s="17"/>
      <c r="BUF183" s="17"/>
      <c r="BUG183" s="17"/>
      <c r="BUH183" s="17"/>
      <c r="BUI183" s="17"/>
      <c r="BUJ183" s="17"/>
      <c r="BUK183" s="17"/>
      <c r="BUL183" s="17"/>
      <c r="BUM183" s="17"/>
      <c r="BUN183" s="17"/>
      <c r="BUO183" s="17"/>
      <c r="BUP183" s="17"/>
      <c r="BUQ183" s="17"/>
      <c r="BUR183" s="17"/>
      <c r="BUS183" s="17"/>
      <c r="BUT183" s="17"/>
      <c r="BUU183" s="17"/>
      <c r="BUV183" s="17"/>
      <c r="BUW183" s="17"/>
      <c r="BUX183" s="17"/>
      <c r="BUY183" s="17"/>
      <c r="BUZ183" s="17"/>
      <c r="BVA183" s="17"/>
      <c r="BVB183" s="17"/>
      <c r="BVC183" s="17"/>
      <c r="BVD183" s="17"/>
      <c r="BVE183" s="17"/>
      <c r="BVF183" s="17"/>
      <c r="BVG183" s="17"/>
      <c r="BVH183" s="17"/>
      <c r="BVI183" s="17"/>
      <c r="BVJ183" s="17"/>
      <c r="BVK183" s="17"/>
      <c r="BVL183" s="17"/>
      <c r="BVM183" s="17"/>
      <c r="BVN183" s="17"/>
      <c r="BVO183" s="17"/>
      <c r="BVP183" s="17"/>
      <c r="BVQ183" s="17"/>
      <c r="BVR183" s="17"/>
      <c r="BVS183" s="17"/>
      <c r="BVT183" s="17"/>
      <c r="BVU183" s="17"/>
      <c r="BVV183" s="17"/>
      <c r="BVW183" s="17"/>
      <c r="BVX183" s="17"/>
      <c r="BVY183" s="17"/>
      <c r="BVZ183" s="17"/>
      <c r="BWA183" s="17"/>
      <c r="BWB183" s="17"/>
      <c r="BWC183" s="17"/>
      <c r="BWD183" s="17"/>
      <c r="BWE183" s="17"/>
      <c r="BWF183" s="17"/>
      <c r="BWG183" s="17"/>
      <c r="BWH183" s="17"/>
      <c r="BWI183" s="17"/>
      <c r="BWJ183" s="17"/>
      <c r="BWK183" s="17"/>
      <c r="BWL183" s="17"/>
      <c r="BWM183" s="17"/>
      <c r="BWN183" s="17"/>
      <c r="BWO183" s="17"/>
      <c r="BWP183" s="17"/>
      <c r="BWQ183" s="17"/>
      <c r="BWR183" s="17"/>
      <c r="BWS183" s="17"/>
      <c r="BWT183" s="17"/>
      <c r="BWU183" s="17"/>
      <c r="BWV183" s="17"/>
      <c r="BWW183" s="17"/>
      <c r="BWX183" s="17"/>
      <c r="BWY183" s="17"/>
      <c r="BWZ183" s="17"/>
      <c r="BXA183" s="17"/>
      <c r="BXB183" s="17"/>
      <c r="BXC183" s="17"/>
      <c r="BXD183" s="17"/>
      <c r="BXE183" s="17"/>
      <c r="BXF183" s="17"/>
      <c r="BXG183" s="17"/>
      <c r="BXH183" s="17"/>
      <c r="BXI183" s="17"/>
      <c r="BXJ183" s="17"/>
      <c r="BXK183" s="17"/>
      <c r="BXL183" s="17"/>
      <c r="BXM183" s="17"/>
      <c r="BXN183" s="17"/>
      <c r="BXO183" s="17"/>
      <c r="BXP183" s="17"/>
      <c r="BXQ183" s="17"/>
      <c r="BXR183" s="17"/>
      <c r="BXS183" s="17"/>
      <c r="BXT183" s="17"/>
      <c r="BXU183" s="17"/>
      <c r="BXV183" s="17"/>
      <c r="BXW183" s="17"/>
      <c r="BXX183" s="17"/>
      <c r="BXY183" s="17"/>
      <c r="BXZ183" s="17"/>
      <c r="BYA183" s="17"/>
      <c r="BYB183" s="17"/>
      <c r="BYC183" s="17"/>
      <c r="BYD183" s="17"/>
      <c r="BYE183" s="17"/>
      <c r="BYF183" s="17"/>
      <c r="BYG183" s="17"/>
      <c r="BYH183" s="17"/>
      <c r="BYI183" s="17"/>
      <c r="BYJ183" s="17"/>
      <c r="BYK183" s="17"/>
      <c r="BYL183" s="17"/>
      <c r="BYM183" s="17"/>
      <c r="BYN183" s="17"/>
      <c r="BYO183" s="17"/>
      <c r="BYP183" s="17"/>
      <c r="BYQ183" s="17"/>
      <c r="BYR183" s="17"/>
      <c r="BYS183" s="17"/>
      <c r="BYT183" s="17"/>
      <c r="BYU183" s="17"/>
      <c r="BYV183" s="17"/>
      <c r="BYW183" s="17"/>
      <c r="BYX183" s="17"/>
      <c r="BYY183" s="17"/>
      <c r="BYZ183" s="17"/>
      <c r="BZA183" s="17"/>
      <c r="BZB183" s="17"/>
      <c r="BZC183" s="17"/>
      <c r="BZD183" s="17"/>
      <c r="BZE183" s="17"/>
      <c r="BZF183" s="17"/>
      <c r="BZG183" s="17"/>
      <c r="BZH183" s="17"/>
      <c r="BZI183" s="17"/>
      <c r="BZJ183" s="17"/>
      <c r="BZK183" s="17"/>
      <c r="BZL183" s="17"/>
      <c r="BZM183" s="17"/>
      <c r="BZN183" s="17"/>
      <c r="BZO183" s="17"/>
      <c r="BZP183" s="17"/>
      <c r="BZQ183" s="17"/>
      <c r="BZR183" s="17"/>
      <c r="BZS183" s="17"/>
      <c r="BZT183" s="17"/>
      <c r="BZU183" s="17"/>
      <c r="BZV183" s="17"/>
      <c r="BZW183" s="17"/>
      <c r="BZX183" s="17"/>
      <c r="BZY183" s="17"/>
      <c r="BZZ183" s="17"/>
      <c r="CAA183" s="17"/>
      <c r="CAB183" s="17"/>
      <c r="CAC183" s="17"/>
      <c r="CAD183" s="17"/>
      <c r="CAE183" s="17"/>
      <c r="CAF183" s="17"/>
      <c r="CAG183" s="17"/>
      <c r="CAH183" s="17"/>
      <c r="CAI183" s="17"/>
      <c r="CAJ183" s="17"/>
      <c r="CAK183" s="17"/>
      <c r="CAL183" s="17"/>
      <c r="CAM183" s="17"/>
      <c r="CAN183" s="17"/>
      <c r="CAO183" s="17"/>
      <c r="CAP183" s="17"/>
      <c r="CAQ183" s="17"/>
      <c r="CAR183" s="17"/>
      <c r="CAS183" s="17"/>
      <c r="CAT183" s="17"/>
      <c r="CAU183" s="17"/>
      <c r="CAV183" s="17"/>
      <c r="CAW183" s="17"/>
      <c r="CAX183" s="17"/>
      <c r="CAY183" s="17"/>
      <c r="CAZ183" s="17"/>
      <c r="CBA183" s="17"/>
      <c r="CBB183" s="17"/>
      <c r="CBC183" s="17"/>
      <c r="CBD183" s="17"/>
      <c r="CBE183" s="17"/>
      <c r="CBF183" s="17"/>
      <c r="CBG183" s="17"/>
      <c r="CBH183" s="17"/>
      <c r="CBI183" s="17"/>
      <c r="CBJ183" s="17"/>
      <c r="CBK183" s="17"/>
      <c r="CBL183" s="17"/>
      <c r="CBM183" s="17"/>
      <c r="CBN183" s="17"/>
      <c r="CBO183" s="17"/>
      <c r="CBP183" s="17"/>
      <c r="CBQ183" s="17"/>
      <c r="CBR183" s="17"/>
      <c r="CBS183" s="17"/>
      <c r="CBT183" s="17"/>
      <c r="CBU183" s="17"/>
      <c r="CBV183" s="17"/>
      <c r="CBW183" s="17"/>
      <c r="CBX183" s="17"/>
      <c r="CBY183" s="17"/>
      <c r="CBZ183" s="17"/>
      <c r="CCA183" s="17"/>
      <c r="CCB183" s="17"/>
      <c r="CCC183" s="17"/>
      <c r="CCD183" s="17"/>
      <c r="CCE183" s="17"/>
      <c r="CCF183" s="17"/>
      <c r="CCG183" s="17"/>
      <c r="CCH183" s="17"/>
      <c r="CCI183" s="17"/>
      <c r="CCJ183" s="17"/>
      <c r="CCK183" s="17"/>
      <c r="CCL183" s="17"/>
      <c r="CCM183" s="17"/>
      <c r="CCN183" s="17"/>
      <c r="CCO183" s="17"/>
      <c r="CCP183" s="17"/>
      <c r="CCQ183" s="17"/>
      <c r="CCR183" s="17"/>
      <c r="CCS183" s="17"/>
      <c r="CCT183" s="17"/>
      <c r="CCU183" s="17"/>
      <c r="CCV183" s="17"/>
      <c r="CCW183" s="17"/>
      <c r="CCX183" s="17"/>
      <c r="CCY183" s="17"/>
      <c r="CCZ183" s="17"/>
      <c r="CDA183" s="17"/>
      <c r="CDB183" s="17"/>
      <c r="CDC183" s="17"/>
      <c r="CDD183" s="17"/>
      <c r="CDE183" s="17"/>
      <c r="CDF183" s="17"/>
      <c r="CDG183" s="17"/>
      <c r="CDH183" s="17"/>
      <c r="CDI183" s="17"/>
      <c r="CDJ183" s="17"/>
      <c r="CDK183" s="17"/>
      <c r="CDL183" s="17"/>
      <c r="CDM183" s="17"/>
      <c r="CDN183" s="17"/>
      <c r="CDO183" s="17"/>
      <c r="CDP183" s="17"/>
      <c r="CDQ183" s="17"/>
      <c r="CDR183" s="17"/>
      <c r="CDS183" s="17"/>
      <c r="CDT183" s="17"/>
      <c r="CDU183" s="17"/>
    </row>
    <row r="184">
      <c r="A184" s="14" t="s">
        <v>4190</v>
      </c>
      <c r="B184" s="14" t="s">
        <v>4201</v>
      </c>
      <c r="C184" s="14" t="s">
        <v>2859</v>
      </c>
      <c r="D184" s="14" t="s">
        <v>3564</v>
      </c>
      <c r="E184" s="14" t="s">
        <v>4202</v>
      </c>
      <c r="F184" s="14" t="s">
        <v>2835</v>
      </c>
      <c r="I184" s="14" t="s">
        <v>4203</v>
      </c>
      <c r="J184" s="14" t="s">
        <v>2618</v>
      </c>
      <c r="K184" s="14" t="s">
        <v>2619</v>
      </c>
      <c r="L184" s="14" t="s">
        <v>2658</v>
      </c>
      <c r="M184" s="17"/>
      <c r="N184" s="14" t="s">
        <v>2690</v>
      </c>
      <c r="O184" s="14" t="s">
        <v>2690</v>
      </c>
      <c r="P184" s="14" t="s">
        <v>2690</v>
      </c>
      <c r="Q184" s="16">
        <v>11.0</v>
      </c>
      <c r="R184" s="16">
        <v>4112585.0</v>
      </c>
      <c r="S184" s="16">
        <v>4112585.0</v>
      </c>
      <c r="T184" s="14" t="s">
        <v>2622</v>
      </c>
      <c r="U184" s="14" t="s">
        <v>2631</v>
      </c>
      <c r="V184" s="14" t="s">
        <v>4204</v>
      </c>
      <c r="W184" s="14" t="s">
        <v>4205</v>
      </c>
      <c r="X184" s="16">
        <v>0.31</v>
      </c>
      <c r="Y184" s="17"/>
      <c r="Z184" s="16">
        <v>22.0</v>
      </c>
      <c r="AA184" s="16">
        <v>49.0</v>
      </c>
      <c r="AB184" s="17"/>
      <c r="AC184" s="16">
        <v>87.0</v>
      </c>
      <c r="AD184" s="16">
        <v>427.0</v>
      </c>
      <c r="AE184" s="22">
        <v>45638.0</v>
      </c>
      <c r="AF184" s="17"/>
      <c r="AG184" s="17"/>
      <c r="AH184" s="17"/>
      <c r="AI184" s="17"/>
      <c r="AJ184" s="17"/>
      <c r="AK184" s="17"/>
      <c r="AL184" s="16">
        <v>77.0</v>
      </c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4" t="s">
        <v>3569</v>
      </c>
      <c r="BB184" s="17"/>
      <c r="BC184" s="17"/>
      <c r="BD184" s="17"/>
      <c r="BE184" s="17"/>
      <c r="BF184" s="14" t="s">
        <v>2574</v>
      </c>
      <c r="BG184" s="16">
        <v>1.0</v>
      </c>
      <c r="BH184" s="14" t="s">
        <v>2564</v>
      </c>
      <c r="BI184" s="14" t="s">
        <v>2594</v>
      </c>
      <c r="BJ184" s="14" t="s">
        <v>2566</v>
      </c>
      <c r="BK184" s="17"/>
      <c r="BL184" s="17"/>
      <c r="BM184" s="16">
        <v>14.3333333</v>
      </c>
      <c r="BN184" s="17"/>
      <c r="BO184" s="17"/>
      <c r="BP184" s="17"/>
      <c r="BQ184" s="17"/>
      <c r="BR184" s="17"/>
      <c r="BS184" s="16">
        <v>0.1824</v>
      </c>
      <c r="BT184" s="16">
        <v>97.4455075</v>
      </c>
      <c r="BU184" s="14" t="s">
        <v>2567</v>
      </c>
      <c r="BV184" s="14" t="s">
        <v>3149</v>
      </c>
      <c r="BW184" s="14" t="s">
        <v>2569</v>
      </c>
      <c r="BX184" s="16">
        <v>18.0</v>
      </c>
      <c r="BY184" s="14" t="s">
        <v>3569</v>
      </c>
      <c r="BZ184" s="16">
        <v>2964.0</v>
      </c>
      <c r="CA184" s="16">
        <v>-28305.0</v>
      </c>
      <c r="CB184" s="16">
        <v>0.0</v>
      </c>
      <c r="CC184" s="16">
        <v>97.4455075</v>
      </c>
      <c r="CD184" s="14" t="s">
        <v>2571</v>
      </c>
      <c r="CE184" s="16">
        <v>97.4455075</v>
      </c>
      <c r="CF184" s="14" t="s">
        <v>2572</v>
      </c>
      <c r="CG184" s="14" t="s">
        <v>2704</v>
      </c>
      <c r="CH184" s="19">
        <v>41702.0</v>
      </c>
      <c r="CI184" s="17"/>
      <c r="CJ184" s="14" t="s">
        <v>4196</v>
      </c>
      <c r="CK184" s="14" t="s">
        <v>2574</v>
      </c>
      <c r="CL184" s="14" t="s">
        <v>4197</v>
      </c>
      <c r="CM184" s="20">
        <v>2271870.0</v>
      </c>
      <c r="CN184" s="14" t="s">
        <v>4197</v>
      </c>
      <c r="CO184" s="14" t="s">
        <v>2563</v>
      </c>
      <c r="CP184" s="14" t="s">
        <v>2563</v>
      </c>
      <c r="CQ184" s="16">
        <v>0.3243</v>
      </c>
      <c r="CR184" s="16">
        <v>0.01</v>
      </c>
      <c r="CS184" s="14" t="s">
        <v>2574</v>
      </c>
      <c r="CT184" s="14" t="s">
        <v>4206</v>
      </c>
      <c r="CU184" s="14" t="s">
        <v>3450</v>
      </c>
      <c r="CV184" s="14" t="s">
        <v>2706</v>
      </c>
      <c r="CW184" s="14" t="s">
        <v>3261</v>
      </c>
      <c r="CX184" s="14" t="s">
        <v>2580</v>
      </c>
      <c r="CY184" s="16">
        <v>97.4455075</v>
      </c>
      <c r="CZ184" s="14" t="s">
        <v>2581</v>
      </c>
      <c r="DA184" s="14" t="s">
        <v>2563</v>
      </c>
      <c r="DB184" s="14" t="s">
        <v>2574</v>
      </c>
      <c r="DC184" s="14" t="s">
        <v>2708</v>
      </c>
      <c r="DD184" s="14" t="s">
        <v>3569</v>
      </c>
      <c r="DE184" s="14" t="s">
        <v>2574</v>
      </c>
      <c r="DF184" s="14" t="s">
        <v>2563</v>
      </c>
      <c r="DG184" s="14" t="s">
        <v>4207</v>
      </c>
      <c r="DH184" s="14" t="s">
        <v>4208</v>
      </c>
      <c r="DI184" s="14" t="s">
        <v>3570</v>
      </c>
      <c r="DJ184" s="14" t="s">
        <v>4200</v>
      </c>
      <c r="DK184" s="16">
        <v>77.0</v>
      </c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  <c r="KL184" s="17"/>
      <c r="KM184" s="17"/>
      <c r="KN184" s="17"/>
      <c r="KO184" s="17"/>
      <c r="KP184" s="17"/>
      <c r="KQ184" s="17"/>
      <c r="KR184" s="17"/>
      <c r="KS184" s="17"/>
      <c r="KT184" s="17"/>
      <c r="KU184" s="17"/>
      <c r="KV184" s="17"/>
      <c r="KW184" s="17"/>
      <c r="KX184" s="17"/>
      <c r="KY184" s="17"/>
      <c r="KZ184" s="17"/>
      <c r="LA184" s="17"/>
      <c r="LB184" s="17"/>
      <c r="LC184" s="17"/>
      <c r="LD184" s="17"/>
      <c r="LE184" s="17"/>
      <c r="LF184" s="17"/>
      <c r="LG184" s="17"/>
      <c r="LH184" s="17"/>
      <c r="LI184" s="17"/>
      <c r="LJ184" s="17"/>
      <c r="LK184" s="17"/>
      <c r="LL184" s="17"/>
      <c r="LM184" s="17"/>
      <c r="LN184" s="17"/>
      <c r="LO184" s="17"/>
      <c r="LP184" s="17"/>
      <c r="LQ184" s="17"/>
      <c r="LR184" s="17"/>
      <c r="LS184" s="17"/>
      <c r="LT184" s="17"/>
      <c r="LU184" s="17"/>
      <c r="LV184" s="17"/>
      <c r="LW184" s="17"/>
      <c r="LX184" s="17"/>
      <c r="LY184" s="17"/>
      <c r="LZ184" s="17"/>
      <c r="MA184" s="17"/>
      <c r="MB184" s="17"/>
      <c r="MC184" s="17"/>
      <c r="MD184" s="17"/>
      <c r="ME184" s="17"/>
      <c r="MF184" s="17"/>
      <c r="MG184" s="17"/>
      <c r="MH184" s="17"/>
      <c r="MI184" s="17"/>
      <c r="MJ184" s="17"/>
      <c r="MK184" s="17"/>
      <c r="ML184" s="17"/>
      <c r="MM184" s="17"/>
      <c r="MN184" s="17"/>
      <c r="MO184" s="17"/>
      <c r="MP184" s="17"/>
      <c r="MQ184" s="17"/>
      <c r="MR184" s="17"/>
      <c r="MS184" s="17"/>
      <c r="MT184" s="17"/>
      <c r="MU184" s="17"/>
      <c r="MV184" s="17"/>
      <c r="MW184" s="17"/>
      <c r="MX184" s="17"/>
      <c r="MY184" s="17"/>
      <c r="MZ184" s="17"/>
      <c r="NA184" s="17"/>
      <c r="NB184" s="17"/>
      <c r="NC184" s="17"/>
      <c r="ND184" s="17"/>
      <c r="NE184" s="17"/>
      <c r="NF184" s="17"/>
      <c r="NG184" s="17"/>
      <c r="NH184" s="17"/>
      <c r="NI184" s="17"/>
      <c r="NJ184" s="17"/>
      <c r="NK184" s="17"/>
      <c r="NL184" s="17"/>
      <c r="NM184" s="17"/>
      <c r="NN184" s="17"/>
      <c r="NO184" s="17"/>
      <c r="NP184" s="17"/>
      <c r="NQ184" s="17"/>
      <c r="NR184" s="17"/>
      <c r="NS184" s="17"/>
      <c r="NT184" s="17"/>
      <c r="NU184" s="17"/>
      <c r="NV184" s="17"/>
      <c r="NW184" s="17"/>
      <c r="NX184" s="17"/>
      <c r="NY184" s="17"/>
      <c r="NZ184" s="17"/>
      <c r="OA184" s="17"/>
      <c r="OB184" s="17"/>
      <c r="OC184" s="17"/>
      <c r="OD184" s="17"/>
      <c r="OE184" s="17"/>
      <c r="OF184" s="17"/>
      <c r="OG184" s="17"/>
      <c r="OH184" s="17"/>
      <c r="OI184" s="17"/>
      <c r="OJ184" s="17"/>
      <c r="OK184" s="17"/>
      <c r="OL184" s="17"/>
      <c r="OM184" s="17"/>
      <c r="ON184" s="17"/>
      <c r="OO184" s="17"/>
      <c r="OP184" s="17"/>
      <c r="OQ184" s="17"/>
      <c r="OR184" s="17"/>
      <c r="OS184" s="17"/>
      <c r="OT184" s="17"/>
      <c r="OU184" s="17"/>
      <c r="OV184" s="17"/>
      <c r="OW184" s="17"/>
      <c r="OX184" s="17"/>
      <c r="OY184" s="17"/>
      <c r="OZ184" s="17"/>
      <c r="PA184" s="17"/>
      <c r="PB184" s="17"/>
      <c r="PC184" s="17"/>
      <c r="PD184" s="17"/>
      <c r="PE184" s="17"/>
      <c r="PF184" s="17"/>
      <c r="PG184" s="17"/>
      <c r="PH184" s="17"/>
      <c r="PI184" s="17"/>
      <c r="PJ184" s="17"/>
      <c r="PK184" s="17"/>
      <c r="PL184" s="17"/>
      <c r="PM184" s="17"/>
      <c r="PN184" s="17"/>
      <c r="PO184" s="17"/>
      <c r="PP184" s="17"/>
      <c r="PQ184" s="17"/>
      <c r="PR184" s="17"/>
      <c r="PS184" s="17"/>
      <c r="PT184" s="17"/>
      <c r="PU184" s="17"/>
      <c r="PV184" s="17"/>
      <c r="PW184" s="17"/>
      <c r="PX184" s="17"/>
      <c r="PY184" s="17"/>
      <c r="PZ184" s="17"/>
      <c r="QA184" s="17"/>
      <c r="QB184" s="17"/>
      <c r="QC184" s="17"/>
      <c r="QD184" s="17"/>
      <c r="QE184" s="17"/>
      <c r="QF184" s="17"/>
      <c r="QG184" s="17"/>
      <c r="QH184" s="17"/>
      <c r="QI184" s="17"/>
      <c r="QJ184" s="17"/>
      <c r="QK184" s="17"/>
      <c r="QL184" s="17"/>
      <c r="QM184" s="17"/>
      <c r="QN184" s="17"/>
      <c r="QO184" s="17"/>
      <c r="QP184" s="17"/>
      <c r="QQ184" s="17"/>
      <c r="QR184" s="17"/>
      <c r="QS184" s="17"/>
      <c r="QT184" s="17"/>
      <c r="QU184" s="16">
        <v>31.0</v>
      </c>
      <c r="QV184" s="16">
        <v>18.0</v>
      </c>
      <c r="QW184" s="16">
        <v>38.0</v>
      </c>
      <c r="QX184" s="17"/>
      <c r="QY184" s="17"/>
      <c r="QZ184" s="17"/>
      <c r="RA184" s="17"/>
      <c r="RB184" s="17"/>
      <c r="RC184" s="17"/>
      <c r="RD184" s="17"/>
      <c r="RE184" s="17"/>
      <c r="RF184" s="17"/>
      <c r="RG184" s="17"/>
      <c r="RH184" s="17"/>
      <c r="RI184" s="17"/>
      <c r="RJ184" s="17"/>
      <c r="RK184" s="17"/>
      <c r="RL184" s="17"/>
      <c r="RM184" s="17"/>
      <c r="RN184" s="17"/>
      <c r="RO184" s="17"/>
      <c r="RP184" s="17"/>
      <c r="RQ184" s="17"/>
      <c r="RR184" s="17"/>
      <c r="RS184" s="17"/>
      <c r="RT184" s="17"/>
      <c r="RU184" s="17"/>
      <c r="RV184" s="17"/>
      <c r="RW184" s="17"/>
      <c r="RX184" s="17"/>
      <c r="RY184" s="17"/>
      <c r="RZ184" s="17"/>
      <c r="SA184" s="17"/>
      <c r="SB184" s="17"/>
      <c r="SC184" s="17"/>
      <c r="SD184" s="17"/>
      <c r="SE184" s="17"/>
      <c r="SF184" s="17"/>
      <c r="SG184" s="17"/>
      <c r="SH184" s="17"/>
      <c r="SI184" s="17"/>
      <c r="SJ184" s="17"/>
      <c r="SK184" s="17"/>
      <c r="SL184" s="17"/>
      <c r="SM184" s="17"/>
      <c r="SN184" s="17"/>
      <c r="SO184" s="17"/>
      <c r="SP184" s="17"/>
      <c r="SQ184" s="17"/>
      <c r="SR184" s="17"/>
      <c r="SS184" s="17"/>
      <c r="ST184" s="17"/>
      <c r="SU184" s="17"/>
      <c r="SV184" s="17"/>
      <c r="SW184" s="17"/>
      <c r="SX184" s="17"/>
      <c r="SY184" s="17"/>
      <c r="SZ184" s="17"/>
      <c r="TA184" s="17"/>
      <c r="TB184" s="17"/>
      <c r="TC184" s="17"/>
      <c r="TD184" s="17"/>
      <c r="TE184" s="17"/>
      <c r="TF184" s="17"/>
      <c r="TG184" s="17"/>
      <c r="TH184" s="17"/>
      <c r="TI184" s="17"/>
      <c r="TJ184" s="17"/>
      <c r="TK184" s="17"/>
      <c r="TL184" s="17"/>
      <c r="TM184" s="17"/>
      <c r="TN184" s="17"/>
      <c r="TO184" s="17"/>
      <c r="TP184" s="17"/>
      <c r="TQ184" s="17"/>
      <c r="TR184" s="17"/>
      <c r="TS184" s="17"/>
      <c r="TT184" s="17"/>
      <c r="TU184" s="17"/>
      <c r="TV184" s="17"/>
      <c r="TW184" s="17"/>
      <c r="TX184" s="17"/>
      <c r="TY184" s="17"/>
      <c r="TZ184" s="17"/>
      <c r="UA184" s="17"/>
      <c r="UB184" s="17"/>
      <c r="UC184" s="17"/>
      <c r="UD184" s="17"/>
      <c r="UE184" s="17"/>
      <c r="UF184" s="17"/>
      <c r="UG184" s="17"/>
      <c r="UH184" s="17"/>
      <c r="UI184" s="17"/>
      <c r="UJ184" s="17"/>
      <c r="UK184" s="17"/>
      <c r="UL184" s="17"/>
      <c r="UM184" s="17"/>
      <c r="UN184" s="17"/>
      <c r="UO184" s="17"/>
      <c r="UP184" s="17"/>
      <c r="UQ184" s="17"/>
      <c r="UR184" s="17"/>
      <c r="US184" s="17"/>
      <c r="UT184" s="17"/>
      <c r="UU184" s="17"/>
      <c r="UV184" s="17"/>
      <c r="UW184" s="17"/>
      <c r="UX184" s="17"/>
      <c r="UY184" s="17"/>
      <c r="UZ184" s="17"/>
      <c r="VA184" s="17"/>
      <c r="VB184" s="17"/>
      <c r="VC184" s="17"/>
      <c r="VD184" s="17"/>
      <c r="VE184" s="17"/>
      <c r="VF184" s="17"/>
      <c r="VG184" s="17"/>
      <c r="VH184" s="17"/>
      <c r="VI184" s="17"/>
      <c r="VJ184" s="17"/>
      <c r="VK184" s="17"/>
      <c r="VL184" s="17"/>
      <c r="VM184" s="17"/>
      <c r="VN184" s="17"/>
      <c r="VO184" s="17"/>
      <c r="VP184" s="17"/>
      <c r="VQ184" s="17"/>
      <c r="VR184" s="17"/>
      <c r="VS184" s="17"/>
      <c r="VT184" s="17"/>
      <c r="VU184" s="17"/>
      <c r="VV184" s="17"/>
      <c r="VW184" s="17"/>
      <c r="VX184" s="17"/>
      <c r="VY184" s="17"/>
      <c r="VZ184" s="17"/>
      <c r="WA184" s="17"/>
      <c r="WB184" s="17"/>
      <c r="WC184" s="17"/>
      <c r="WD184" s="17"/>
      <c r="WE184" s="17"/>
      <c r="WF184" s="17"/>
      <c r="WG184" s="17"/>
      <c r="WH184" s="17"/>
      <c r="WI184" s="17"/>
      <c r="WJ184" s="17"/>
      <c r="WK184" s="17"/>
      <c r="WL184" s="17"/>
      <c r="WM184" s="17"/>
      <c r="WN184" s="17"/>
      <c r="WO184" s="17"/>
      <c r="WP184" s="17"/>
      <c r="WQ184" s="17"/>
      <c r="WR184" s="17"/>
      <c r="WS184" s="17"/>
      <c r="WT184" s="17"/>
      <c r="WU184" s="17"/>
      <c r="WV184" s="17"/>
      <c r="WW184" s="17"/>
      <c r="WX184" s="17"/>
      <c r="WY184" s="17"/>
      <c r="WZ184" s="17"/>
      <c r="XA184" s="17"/>
      <c r="XB184" s="17"/>
      <c r="XC184" s="17"/>
      <c r="XD184" s="17"/>
      <c r="XE184" s="17"/>
      <c r="XF184" s="17"/>
      <c r="XG184" s="17"/>
      <c r="XH184" s="17"/>
      <c r="XI184" s="17"/>
      <c r="XJ184" s="17"/>
      <c r="XK184" s="17"/>
      <c r="XL184" s="17"/>
      <c r="XM184" s="17"/>
      <c r="XN184" s="17"/>
      <c r="XO184" s="17"/>
      <c r="XP184" s="17"/>
      <c r="XQ184" s="17"/>
      <c r="XR184" s="17"/>
      <c r="XS184" s="17"/>
      <c r="XT184" s="17"/>
      <c r="XU184" s="17"/>
      <c r="XV184" s="17"/>
      <c r="XW184" s="17"/>
      <c r="XX184" s="17"/>
      <c r="XY184" s="17"/>
      <c r="XZ184" s="17"/>
      <c r="YA184" s="17"/>
      <c r="YB184" s="17"/>
      <c r="YC184" s="17"/>
      <c r="YD184" s="17"/>
      <c r="YE184" s="17"/>
      <c r="YF184" s="17"/>
      <c r="YG184" s="17"/>
      <c r="YH184" s="17"/>
      <c r="YI184" s="17"/>
      <c r="YJ184" s="17"/>
      <c r="YK184" s="17"/>
      <c r="YL184" s="17"/>
      <c r="YM184" s="17"/>
      <c r="YN184" s="17"/>
      <c r="YO184" s="17"/>
      <c r="YP184" s="17"/>
      <c r="YQ184" s="17"/>
      <c r="YR184" s="17"/>
      <c r="YS184" s="17"/>
      <c r="YT184" s="17"/>
      <c r="YU184" s="17"/>
      <c r="YV184" s="17"/>
      <c r="YW184" s="17"/>
      <c r="YX184" s="17"/>
      <c r="YY184" s="17"/>
      <c r="YZ184" s="17"/>
      <c r="ZA184" s="17"/>
      <c r="ZB184" s="17"/>
      <c r="ZC184" s="17"/>
      <c r="ZD184" s="17"/>
      <c r="ZE184" s="17"/>
      <c r="ZF184" s="17"/>
      <c r="ZG184" s="17"/>
      <c r="ZH184" s="17"/>
      <c r="ZI184" s="17"/>
      <c r="ZJ184" s="17"/>
      <c r="ZK184" s="17"/>
      <c r="ZL184" s="17"/>
      <c r="ZM184" s="17"/>
      <c r="ZN184" s="17"/>
      <c r="ZO184" s="17"/>
      <c r="ZP184" s="17"/>
      <c r="ZQ184" s="17"/>
      <c r="ZR184" s="17"/>
      <c r="ZS184" s="17"/>
      <c r="ZT184" s="17"/>
      <c r="ZU184" s="17"/>
      <c r="ZV184" s="17"/>
      <c r="ZW184" s="17"/>
      <c r="ZX184" s="17"/>
      <c r="ZY184" s="17"/>
      <c r="ZZ184" s="17"/>
      <c r="AAA184" s="17"/>
      <c r="AAB184" s="17"/>
      <c r="AAC184" s="17"/>
      <c r="AAD184" s="17"/>
      <c r="AAE184" s="17"/>
      <c r="AAF184" s="17"/>
      <c r="AAG184" s="17"/>
      <c r="AAH184" s="17"/>
      <c r="AAI184" s="17"/>
      <c r="AAJ184" s="17"/>
      <c r="AAK184" s="17"/>
      <c r="AAL184" s="17"/>
      <c r="AAM184" s="17"/>
      <c r="AAN184" s="17"/>
      <c r="AAO184" s="17"/>
      <c r="AAP184" s="17"/>
      <c r="AAQ184" s="17"/>
      <c r="AAR184" s="17"/>
      <c r="AAS184" s="17"/>
      <c r="AAT184" s="17"/>
      <c r="AAU184" s="17"/>
      <c r="AAV184" s="17"/>
      <c r="AAW184" s="17"/>
      <c r="AAX184" s="17"/>
      <c r="AAY184" s="17"/>
      <c r="AAZ184" s="17"/>
      <c r="ABA184" s="17"/>
      <c r="ABB184" s="17"/>
      <c r="ABC184" s="17"/>
      <c r="ABD184" s="17"/>
      <c r="ABE184" s="17"/>
      <c r="ABF184" s="17"/>
      <c r="ABG184" s="17"/>
      <c r="ABH184" s="17"/>
      <c r="ABI184" s="17"/>
      <c r="ABJ184" s="17"/>
      <c r="ABK184" s="17"/>
      <c r="ABL184" s="17"/>
      <c r="ABM184" s="17"/>
      <c r="ABN184" s="17"/>
      <c r="ABO184" s="17"/>
      <c r="ABP184" s="17"/>
      <c r="ABQ184" s="17"/>
      <c r="ABR184" s="17"/>
      <c r="ABS184" s="17"/>
      <c r="ABT184" s="17"/>
      <c r="ABU184" s="17"/>
      <c r="ABV184" s="17"/>
      <c r="ABW184" s="17"/>
      <c r="ABX184" s="17"/>
      <c r="ABY184" s="17"/>
      <c r="ABZ184" s="17"/>
      <c r="ACA184" s="17"/>
      <c r="ACB184" s="17"/>
      <c r="ACC184" s="17"/>
      <c r="ACD184" s="17"/>
      <c r="ACE184" s="17"/>
      <c r="ACF184" s="17"/>
      <c r="ACG184" s="17"/>
      <c r="ACH184" s="17"/>
      <c r="ACI184" s="17"/>
      <c r="ACJ184" s="17"/>
      <c r="ACK184" s="17"/>
      <c r="ACL184" s="17"/>
      <c r="ACM184" s="17"/>
      <c r="ACN184" s="17"/>
      <c r="ACO184" s="17"/>
      <c r="ACP184" s="17"/>
      <c r="ACQ184" s="17"/>
      <c r="ACR184" s="17"/>
      <c r="ACS184" s="17"/>
      <c r="ACT184" s="17"/>
      <c r="ACU184" s="17"/>
      <c r="ACV184" s="17"/>
      <c r="ACW184" s="17"/>
      <c r="ACX184" s="17"/>
      <c r="ACY184" s="17"/>
      <c r="ACZ184" s="17"/>
      <c r="ADA184" s="17"/>
      <c r="ADB184" s="17"/>
      <c r="ADC184" s="17"/>
      <c r="ADD184" s="17"/>
      <c r="ADE184" s="17"/>
      <c r="ADF184" s="17"/>
      <c r="ADG184" s="17"/>
      <c r="ADH184" s="17"/>
      <c r="ADI184" s="17"/>
      <c r="ADJ184" s="17"/>
      <c r="ADK184" s="17"/>
      <c r="ADL184" s="17"/>
      <c r="ADM184" s="17"/>
      <c r="ADN184" s="17"/>
      <c r="ADO184" s="17"/>
      <c r="ADP184" s="17"/>
      <c r="ADQ184" s="17"/>
      <c r="ADR184" s="17"/>
      <c r="ADS184" s="17"/>
      <c r="ADT184" s="17"/>
      <c r="ADU184" s="17"/>
      <c r="ADV184" s="17"/>
      <c r="ADW184" s="17"/>
      <c r="ADX184" s="17"/>
      <c r="ADY184" s="17"/>
      <c r="ADZ184" s="17"/>
      <c r="AEA184" s="17"/>
      <c r="AEB184" s="17"/>
      <c r="AEC184" s="17"/>
      <c r="AED184" s="17"/>
      <c r="AEE184" s="17"/>
      <c r="AEF184" s="17"/>
      <c r="AEG184" s="17"/>
      <c r="AEH184" s="17"/>
      <c r="AEI184" s="17"/>
      <c r="AEJ184" s="17"/>
      <c r="AEK184" s="17"/>
      <c r="AEL184" s="17"/>
      <c r="AEM184" s="17"/>
      <c r="AEN184" s="17"/>
      <c r="AEO184" s="17"/>
      <c r="AEP184" s="17"/>
      <c r="AEQ184" s="17"/>
      <c r="AER184" s="17"/>
      <c r="AES184" s="17"/>
      <c r="AET184" s="17"/>
      <c r="AEU184" s="17"/>
      <c r="AEV184" s="17"/>
      <c r="AEW184" s="17"/>
      <c r="AEX184" s="17"/>
      <c r="AEY184" s="17"/>
      <c r="AEZ184" s="17"/>
      <c r="AFA184" s="17"/>
      <c r="AFB184" s="17"/>
      <c r="AFC184" s="17"/>
      <c r="AFD184" s="17"/>
      <c r="AFE184" s="17"/>
      <c r="AFF184" s="17"/>
      <c r="AFG184" s="17"/>
      <c r="AFH184" s="17"/>
      <c r="AFI184" s="17"/>
      <c r="AFJ184" s="17"/>
      <c r="AFK184" s="17"/>
      <c r="AFL184" s="17"/>
      <c r="AFM184" s="17"/>
      <c r="AFN184" s="17"/>
      <c r="AFO184" s="17"/>
      <c r="AFP184" s="17"/>
      <c r="AFQ184" s="17"/>
      <c r="AFR184" s="17"/>
      <c r="AFS184" s="17"/>
      <c r="AFT184" s="17"/>
      <c r="AFU184" s="17"/>
      <c r="AFV184" s="17"/>
      <c r="AFW184" s="17"/>
      <c r="AFX184" s="17"/>
      <c r="AFY184" s="17"/>
      <c r="AFZ184" s="17"/>
      <c r="AGA184" s="17"/>
      <c r="AGB184" s="17"/>
      <c r="AGC184" s="17"/>
      <c r="AGD184" s="17"/>
      <c r="AGE184" s="17"/>
      <c r="AGF184" s="17"/>
      <c r="AGG184" s="17"/>
      <c r="AGH184" s="17"/>
      <c r="AGI184" s="17"/>
      <c r="AGJ184" s="17"/>
      <c r="AGK184" s="17"/>
      <c r="AGL184" s="17"/>
      <c r="AGM184" s="17"/>
      <c r="AGN184" s="17"/>
      <c r="AGO184" s="17"/>
      <c r="AGP184" s="17"/>
      <c r="AGQ184" s="17"/>
      <c r="AGR184" s="17"/>
      <c r="AGS184" s="17"/>
      <c r="AGT184" s="17"/>
      <c r="AGU184" s="17"/>
      <c r="AGV184" s="17"/>
      <c r="AGW184" s="17"/>
      <c r="AGX184" s="17"/>
      <c r="AGY184" s="17"/>
      <c r="AGZ184" s="17"/>
      <c r="AHA184" s="17"/>
      <c r="AHB184" s="17"/>
      <c r="AHC184" s="17"/>
      <c r="AHD184" s="17"/>
      <c r="AHE184" s="17"/>
      <c r="AHF184" s="17"/>
      <c r="AHG184" s="17"/>
      <c r="AHH184" s="17"/>
      <c r="AHI184" s="17"/>
      <c r="AHJ184" s="17"/>
      <c r="AHK184" s="17"/>
      <c r="AHL184" s="17"/>
      <c r="AHM184" s="17"/>
      <c r="AHN184" s="17"/>
      <c r="AHO184" s="17"/>
      <c r="AHP184" s="17"/>
      <c r="AHQ184" s="17"/>
      <c r="AHR184" s="17"/>
      <c r="AHS184" s="17"/>
      <c r="AHT184" s="17"/>
      <c r="AHU184" s="17"/>
      <c r="AHV184" s="17"/>
      <c r="AHW184" s="17"/>
      <c r="AHX184" s="17"/>
      <c r="AHY184" s="17"/>
      <c r="AHZ184" s="17"/>
      <c r="AIA184" s="17"/>
      <c r="AIB184" s="17"/>
      <c r="AIC184" s="17"/>
      <c r="AID184" s="17"/>
      <c r="AIE184" s="17"/>
      <c r="AIF184" s="17"/>
      <c r="AIG184" s="17"/>
      <c r="AIH184" s="17"/>
      <c r="AII184" s="17"/>
      <c r="AIJ184" s="17"/>
      <c r="AIK184" s="17"/>
      <c r="AIL184" s="17"/>
      <c r="AIM184" s="17"/>
      <c r="AIN184" s="17"/>
      <c r="AIO184" s="17"/>
      <c r="AIP184" s="17"/>
      <c r="AIQ184" s="17"/>
      <c r="AIR184" s="17"/>
      <c r="AIS184" s="17"/>
      <c r="AIT184" s="17"/>
      <c r="AIU184" s="17"/>
      <c r="AIV184" s="17"/>
      <c r="AIW184" s="17"/>
      <c r="AIX184" s="17"/>
      <c r="AIY184" s="17"/>
      <c r="AIZ184" s="17"/>
      <c r="AJA184" s="17"/>
      <c r="AJB184" s="17"/>
      <c r="AJC184" s="17"/>
      <c r="AJD184" s="17"/>
      <c r="AJE184" s="17"/>
      <c r="AJF184" s="17"/>
      <c r="AJG184" s="17"/>
      <c r="AJH184" s="17"/>
      <c r="AJI184" s="17"/>
      <c r="AJJ184" s="17"/>
      <c r="AJK184" s="17"/>
      <c r="AJL184" s="17"/>
      <c r="AJM184" s="17"/>
      <c r="AJN184" s="17"/>
      <c r="AJO184" s="17"/>
      <c r="AJP184" s="17"/>
      <c r="AJQ184" s="17"/>
      <c r="AJR184" s="17"/>
      <c r="AJS184" s="17"/>
      <c r="AJT184" s="17"/>
      <c r="AJU184" s="17"/>
      <c r="AJV184" s="17"/>
      <c r="AJW184" s="17"/>
      <c r="AJX184" s="17"/>
      <c r="AJY184" s="17"/>
      <c r="AJZ184" s="17"/>
      <c r="AKA184" s="17"/>
      <c r="AKB184" s="17"/>
      <c r="AKC184" s="17"/>
      <c r="AKD184" s="17"/>
      <c r="AKE184" s="17"/>
      <c r="AKF184" s="17"/>
      <c r="AKG184" s="17"/>
      <c r="AKH184" s="17"/>
      <c r="AKI184" s="17"/>
      <c r="AKJ184" s="17"/>
      <c r="AKK184" s="17"/>
      <c r="AKL184" s="17"/>
      <c r="AKM184" s="17"/>
      <c r="AKN184" s="17"/>
      <c r="AKO184" s="17"/>
      <c r="AKP184" s="17"/>
      <c r="AKQ184" s="17"/>
      <c r="AKR184" s="17"/>
      <c r="AKS184" s="17"/>
      <c r="AKT184" s="17"/>
      <c r="AKU184" s="17"/>
      <c r="AKV184" s="17"/>
      <c r="AKW184" s="17"/>
      <c r="AKX184" s="17"/>
      <c r="AKY184" s="17"/>
      <c r="AKZ184" s="17"/>
      <c r="ALA184" s="17"/>
      <c r="ALB184" s="17"/>
      <c r="ALC184" s="17"/>
      <c r="ALD184" s="17"/>
      <c r="ALE184" s="17"/>
      <c r="ALF184" s="17"/>
      <c r="ALG184" s="17"/>
      <c r="ALH184" s="17"/>
      <c r="ALI184" s="17"/>
      <c r="ALJ184" s="17"/>
      <c r="ALK184" s="17"/>
      <c r="ALL184" s="17"/>
      <c r="ALM184" s="17"/>
      <c r="ALN184" s="17"/>
      <c r="ALO184" s="17"/>
      <c r="ALP184" s="17"/>
      <c r="ALQ184" s="17"/>
      <c r="ALR184" s="17"/>
      <c r="ALS184" s="17"/>
      <c r="ALT184" s="17"/>
      <c r="ALU184" s="17"/>
      <c r="ALV184" s="17"/>
      <c r="ALW184" s="17"/>
      <c r="ALX184" s="17"/>
      <c r="ALY184" s="17"/>
      <c r="ALZ184" s="17"/>
      <c r="AMA184" s="17"/>
      <c r="AMB184" s="17"/>
      <c r="AMC184" s="17"/>
      <c r="AMD184" s="17"/>
      <c r="AME184" s="17"/>
      <c r="AMF184" s="17"/>
      <c r="AMG184" s="17"/>
      <c r="AMH184" s="17"/>
      <c r="AMI184" s="17"/>
      <c r="AMJ184" s="17"/>
      <c r="AMK184" s="17"/>
      <c r="AML184" s="17"/>
      <c r="AMM184" s="17"/>
      <c r="AMN184" s="17"/>
      <c r="AMO184" s="17"/>
      <c r="AMP184" s="17"/>
      <c r="AMQ184" s="17"/>
      <c r="AMR184" s="17"/>
      <c r="AMS184" s="17"/>
      <c r="AMT184" s="17"/>
      <c r="AMU184" s="17"/>
      <c r="AMV184" s="17"/>
      <c r="AMW184" s="17"/>
      <c r="AMX184" s="17"/>
      <c r="AMY184" s="17"/>
      <c r="AMZ184" s="17"/>
      <c r="ANA184" s="17"/>
      <c r="ANB184" s="17"/>
      <c r="ANC184" s="17"/>
      <c r="AND184" s="17"/>
      <c r="ANE184" s="17"/>
      <c r="ANF184" s="17"/>
      <c r="ANG184" s="17"/>
      <c r="ANH184" s="17"/>
      <c r="ANI184" s="17"/>
      <c r="ANJ184" s="17"/>
      <c r="ANK184" s="17"/>
      <c r="ANL184" s="17"/>
      <c r="ANM184" s="17"/>
      <c r="ANN184" s="17"/>
      <c r="ANO184" s="17"/>
      <c r="ANP184" s="17"/>
      <c r="ANQ184" s="17"/>
      <c r="ANR184" s="17"/>
      <c r="ANS184" s="17"/>
      <c r="ANT184" s="17"/>
      <c r="ANU184" s="17"/>
      <c r="ANV184" s="17"/>
      <c r="ANW184" s="17"/>
      <c r="ANX184" s="17"/>
      <c r="ANY184" s="17"/>
      <c r="ANZ184" s="17"/>
      <c r="AOA184" s="17"/>
      <c r="AOB184" s="17"/>
      <c r="AOC184" s="17"/>
      <c r="AOD184" s="17"/>
      <c r="AOE184" s="17"/>
      <c r="AOF184" s="17"/>
      <c r="AOG184" s="17"/>
      <c r="AOH184" s="17"/>
      <c r="AOI184" s="17"/>
      <c r="AOJ184" s="17"/>
      <c r="AOK184" s="17"/>
      <c r="AOL184" s="17"/>
      <c r="AOM184" s="17"/>
      <c r="AON184" s="17"/>
      <c r="AOO184" s="17"/>
      <c r="AOP184" s="17"/>
      <c r="AOQ184" s="17"/>
      <c r="AOR184" s="17"/>
      <c r="AOS184" s="17"/>
      <c r="AOT184" s="17"/>
      <c r="AOU184" s="17"/>
      <c r="AOV184" s="17"/>
      <c r="AOW184" s="17"/>
      <c r="AOX184" s="17"/>
      <c r="AOY184" s="17"/>
      <c r="AOZ184" s="17"/>
      <c r="APA184" s="17"/>
      <c r="APB184" s="17"/>
      <c r="APC184" s="17"/>
      <c r="APD184" s="17"/>
      <c r="APE184" s="17"/>
      <c r="APF184" s="17"/>
      <c r="APG184" s="17"/>
      <c r="APH184" s="17"/>
      <c r="API184" s="17"/>
      <c r="APJ184" s="17"/>
      <c r="APK184" s="17"/>
      <c r="APL184" s="17"/>
      <c r="APM184" s="17"/>
      <c r="APN184" s="17"/>
      <c r="APO184" s="17"/>
      <c r="APP184" s="17"/>
      <c r="APQ184" s="17"/>
      <c r="APR184" s="17"/>
      <c r="APS184" s="17"/>
      <c r="APT184" s="17"/>
      <c r="APU184" s="17"/>
      <c r="APV184" s="17"/>
      <c r="APW184" s="17"/>
      <c r="APX184" s="17"/>
      <c r="APY184" s="17"/>
      <c r="APZ184" s="17"/>
      <c r="AQA184" s="17"/>
      <c r="AQB184" s="17"/>
      <c r="AQC184" s="17"/>
      <c r="AQD184" s="17"/>
      <c r="AQE184" s="17"/>
      <c r="AQF184" s="17"/>
      <c r="AQG184" s="17"/>
      <c r="AQH184" s="17"/>
      <c r="AQI184" s="17"/>
      <c r="AQJ184" s="17"/>
      <c r="AQK184" s="17"/>
      <c r="AQL184" s="17"/>
      <c r="AQM184" s="17"/>
      <c r="AQN184" s="17"/>
      <c r="AQO184" s="17"/>
      <c r="AQP184" s="17"/>
      <c r="AQQ184" s="17"/>
      <c r="AQR184" s="17"/>
      <c r="AQS184" s="17"/>
      <c r="AQT184" s="17"/>
      <c r="AQU184" s="17"/>
      <c r="AQV184" s="17"/>
      <c r="AQW184" s="17"/>
      <c r="AQX184" s="17"/>
      <c r="AQY184" s="17"/>
      <c r="AQZ184" s="17"/>
      <c r="ARA184" s="17"/>
      <c r="ARB184" s="17"/>
      <c r="ARC184" s="17"/>
      <c r="ARD184" s="17"/>
      <c r="ARE184" s="17"/>
      <c r="ARF184" s="17"/>
      <c r="ARG184" s="17"/>
      <c r="ARH184" s="17"/>
      <c r="ARI184" s="17"/>
      <c r="ARJ184" s="17"/>
      <c r="ARK184" s="17"/>
      <c r="ARL184" s="17"/>
      <c r="ARM184" s="17"/>
      <c r="ARN184" s="17"/>
      <c r="ARO184" s="17"/>
      <c r="ARP184" s="17"/>
      <c r="ARQ184" s="17"/>
      <c r="ARR184" s="17"/>
      <c r="ARS184" s="17"/>
      <c r="ART184" s="17"/>
      <c r="ARU184" s="17"/>
      <c r="ARV184" s="17"/>
      <c r="ARW184" s="17"/>
      <c r="ARX184" s="17"/>
      <c r="ARY184" s="17"/>
      <c r="ARZ184" s="17"/>
      <c r="ASA184" s="17"/>
      <c r="ASB184" s="17"/>
      <c r="ASC184" s="17"/>
      <c r="ASD184" s="17"/>
      <c r="ASE184" s="17"/>
      <c r="ASF184" s="17"/>
      <c r="ASG184" s="17"/>
      <c r="ASH184" s="17"/>
      <c r="ASI184" s="17"/>
      <c r="ASJ184" s="17"/>
      <c r="ASK184" s="17"/>
      <c r="ASL184" s="17"/>
      <c r="ASM184" s="17"/>
      <c r="ASN184" s="17"/>
      <c r="ASO184" s="17"/>
      <c r="ASP184" s="17"/>
      <c r="ASQ184" s="17"/>
      <c r="ASR184" s="17"/>
      <c r="ASS184" s="17"/>
      <c r="AST184" s="17"/>
      <c r="ASU184" s="17"/>
      <c r="ASV184" s="17"/>
      <c r="ASW184" s="17"/>
      <c r="ASX184" s="17"/>
      <c r="ASY184" s="17"/>
      <c r="ASZ184" s="17"/>
      <c r="ATA184" s="17"/>
      <c r="ATB184" s="17"/>
      <c r="ATC184" s="17"/>
      <c r="ATD184" s="17"/>
      <c r="ATE184" s="17"/>
      <c r="ATF184" s="17"/>
      <c r="ATG184" s="17"/>
      <c r="ATH184" s="17"/>
      <c r="ATI184" s="17"/>
      <c r="ATJ184" s="17"/>
      <c r="ATK184" s="17"/>
      <c r="ATL184" s="17"/>
      <c r="ATM184" s="17"/>
      <c r="ATN184" s="17"/>
      <c r="ATO184" s="17"/>
      <c r="ATP184" s="17"/>
      <c r="ATQ184" s="17"/>
      <c r="ATR184" s="17"/>
      <c r="ATS184" s="17"/>
      <c r="ATT184" s="17"/>
      <c r="ATU184" s="17"/>
      <c r="ATV184" s="17"/>
      <c r="ATW184" s="17"/>
      <c r="ATX184" s="17"/>
      <c r="ATY184" s="17"/>
      <c r="ATZ184" s="17"/>
      <c r="AUA184" s="17"/>
      <c r="AUB184" s="17"/>
      <c r="AUC184" s="17"/>
      <c r="AUD184" s="17"/>
      <c r="AUE184" s="17"/>
      <c r="AUF184" s="17"/>
      <c r="AUG184" s="17"/>
      <c r="AUH184" s="17"/>
      <c r="AUI184" s="17"/>
      <c r="AUJ184" s="17"/>
      <c r="AUK184" s="17"/>
      <c r="AUL184" s="17"/>
      <c r="AUM184" s="17"/>
      <c r="AUN184" s="17"/>
      <c r="AUO184" s="17"/>
      <c r="AUP184" s="17"/>
      <c r="AUQ184" s="17"/>
      <c r="AUR184" s="17"/>
      <c r="AUS184" s="17"/>
      <c r="AUT184" s="17"/>
      <c r="AUU184" s="17"/>
      <c r="AUV184" s="17"/>
      <c r="AUW184" s="17"/>
      <c r="AUX184" s="17"/>
      <c r="AUY184" s="17"/>
      <c r="AUZ184" s="17"/>
      <c r="AVA184" s="17"/>
      <c r="AVB184" s="17"/>
      <c r="AVC184" s="17"/>
      <c r="AVD184" s="17"/>
      <c r="AVE184" s="17"/>
      <c r="AVF184" s="17"/>
      <c r="AVG184" s="17"/>
      <c r="AVH184" s="17"/>
      <c r="AVI184" s="17"/>
      <c r="AVJ184" s="17"/>
      <c r="AVK184" s="17"/>
      <c r="AVL184" s="17"/>
      <c r="AVM184" s="17"/>
      <c r="AVN184" s="17"/>
      <c r="AVO184" s="17"/>
      <c r="AVP184" s="17"/>
      <c r="AVQ184" s="17"/>
      <c r="AVR184" s="17"/>
      <c r="AVS184" s="17"/>
      <c r="AVT184" s="17"/>
      <c r="AVU184" s="17"/>
      <c r="AVV184" s="17"/>
      <c r="AVW184" s="17"/>
      <c r="AVX184" s="17"/>
      <c r="AVY184" s="17"/>
      <c r="AVZ184" s="17"/>
      <c r="AWA184" s="17"/>
      <c r="AWB184" s="17"/>
      <c r="AWC184" s="17"/>
      <c r="AWD184" s="17"/>
      <c r="AWE184" s="17"/>
      <c r="AWF184" s="17"/>
      <c r="AWG184" s="17"/>
      <c r="AWH184" s="17"/>
      <c r="AWI184" s="17"/>
      <c r="AWJ184" s="17"/>
      <c r="AWK184" s="17"/>
      <c r="AWL184" s="17"/>
      <c r="AWM184" s="17"/>
      <c r="AWN184" s="17"/>
      <c r="AWO184" s="17"/>
      <c r="AWP184" s="17"/>
      <c r="AWQ184" s="17"/>
      <c r="AWR184" s="17"/>
      <c r="AWS184" s="17"/>
      <c r="AWT184" s="17"/>
      <c r="AWU184" s="17"/>
      <c r="AWV184" s="17"/>
      <c r="AWW184" s="17"/>
      <c r="AWX184" s="17"/>
      <c r="AWY184" s="17"/>
      <c r="AWZ184" s="17"/>
      <c r="AXA184" s="17"/>
      <c r="AXB184" s="17"/>
      <c r="AXC184" s="17"/>
      <c r="AXD184" s="17"/>
      <c r="AXE184" s="17"/>
      <c r="AXF184" s="17"/>
      <c r="AXG184" s="17"/>
      <c r="AXH184" s="17"/>
      <c r="AXI184" s="17"/>
      <c r="AXJ184" s="17"/>
      <c r="AXK184" s="17"/>
      <c r="AXL184" s="17"/>
      <c r="AXM184" s="17"/>
      <c r="AXN184" s="17"/>
      <c r="AXO184" s="17"/>
      <c r="AXP184" s="17"/>
      <c r="AXQ184" s="17"/>
      <c r="AXR184" s="17"/>
      <c r="AXS184" s="17"/>
      <c r="AXT184" s="17"/>
      <c r="AXU184" s="17"/>
      <c r="AXV184" s="17"/>
      <c r="AXW184" s="17"/>
      <c r="AXX184" s="17"/>
      <c r="AXY184" s="17"/>
      <c r="AXZ184" s="17"/>
      <c r="AYA184" s="17"/>
      <c r="AYB184" s="17"/>
      <c r="AYC184" s="17"/>
      <c r="AYD184" s="17"/>
      <c r="AYE184" s="17"/>
      <c r="AYF184" s="17"/>
      <c r="AYG184" s="17"/>
      <c r="AYH184" s="17"/>
      <c r="AYI184" s="17"/>
      <c r="AYJ184" s="17"/>
      <c r="AYK184" s="17"/>
      <c r="AYL184" s="17"/>
      <c r="AYM184" s="17"/>
      <c r="AYN184" s="17"/>
      <c r="AYO184" s="17"/>
      <c r="AYP184" s="17"/>
      <c r="AYQ184" s="17"/>
      <c r="AYR184" s="17"/>
      <c r="AYS184" s="17"/>
      <c r="AYT184" s="17"/>
      <c r="AYU184" s="17"/>
      <c r="AYV184" s="17"/>
      <c r="AYW184" s="17"/>
      <c r="AYX184" s="17"/>
      <c r="AYY184" s="17"/>
      <c r="AYZ184" s="17"/>
      <c r="AZA184" s="17"/>
      <c r="AZB184" s="17"/>
      <c r="AZC184" s="17"/>
      <c r="AZD184" s="17"/>
      <c r="AZE184" s="17"/>
      <c r="AZF184" s="17"/>
      <c r="AZG184" s="17"/>
      <c r="AZH184" s="17"/>
      <c r="AZI184" s="17"/>
      <c r="AZJ184" s="17"/>
      <c r="AZK184" s="17"/>
      <c r="AZL184" s="17"/>
      <c r="AZM184" s="17"/>
      <c r="AZN184" s="17"/>
      <c r="AZO184" s="17"/>
      <c r="AZP184" s="17"/>
      <c r="AZQ184" s="17"/>
      <c r="AZR184" s="17"/>
      <c r="AZS184" s="17"/>
      <c r="AZT184" s="17"/>
      <c r="AZU184" s="17"/>
      <c r="AZV184" s="17"/>
      <c r="AZW184" s="17"/>
      <c r="AZX184" s="17"/>
      <c r="AZY184" s="17"/>
      <c r="AZZ184" s="17"/>
      <c r="BAA184" s="17"/>
      <c r="BAB184" s="17"/>
      <c r="BAC184" s="17"/>
      <c r="BAD184" s="17"/>
      <c r="BAE184" s="17"/>
      <c r="BAF184" s="17"/>
      <c r="BAG184" s="17"/>
      <c r="BAH184" s="17"/>
      <c r="BAI184" s="17"/>
      <c r="BAJ184" s="17"/>
      <c r="BAK184" s="17"/>
      <c r="BAL184" s="17"/>
      <c r="BAM184" s="17"/>
      <c r="BAN184" s="17"/>
      <c r="BAO184" s="17"/>
      <c r="BAP184" s="17"/>
      <c r="BAQ184" s="17"/>
      <c r="BAR184" s="17"/>
      <c r="BAS184" s="17"/>
      <c r="BAT184" s="17"/>
      <c r="BAU184" s="17"/>
      <c r="BAV184" s="17"/>
      <c r="BAW184" s="17"/>
      <c r="BAX184" s="17"/>
      <c r="BAY184" s="17"/>
      <c r="BAZ184" s="17"/>
      <c r="BBA184" s="17"/>
      <c r="BBB184" s="17"/>
      <c r="BBC184" s="17"/>
      <c r="BBD184" s="17"/>
      <c r="BBE184" s="17"/>
      <c r="BBF184" s="17"/>
      <c r="BBG184" s="17"/>
      <c r="BBH184" s="17"/>
      <c r="BBI184" s="17"/>
      <c r="BBJ184" s="17"/>
      <c r="BBK184" s="17"/>
      <c r="BBL184" s="17"/>
      <c r="BBM184" s="17"/>
      <c r="BBN184" s="17"/>
      <c r="BBO184" s="17"/>
      <c r="BBP184" s="17"/>
      <c r="BBQ184" s="17"/>
      <c r="BBR184" s="17"/>
      <c r="BBS184" s="17"/>
      <c r="BBT184" s="17"/>
      <c r="BBU184" s="17"/>
      <c r="BBV184" s="17"/>
      <c r="BBW184" s="17"/>
      <c r="BBX184" s="17"/>
      <c r="BBY184" s="17"/>
      <c r="BBZ184" s="17"/>
      <c r="BCA184" s="17"/>
      <c r="BCB184" s="17"/>
      <c r="BCC184" s="17"/>
      <c r="BCD184" s="17"/>
      <c r="BCE184" s="17"/>
      <c r="BCF184" s="17"/>
      <c r="BCG184" s="17"/>
      <c r="BCH184" s="17"/>
      <c r="BCI184" s="17"/>
      <c r="BCJ184" s="17"/>
      <c r="BCK184" s="17"/>
      <c r="BCL184" s="17"/>
      <c r="BCM184" s="17"/>
      <c r="BCN184" s="17"/>
      <c r="BCO184" s="17"/>
      <c r="BCP184" s="17"/>
      <c r="BCQ184" s="17"/>
      <c r="BCR184" s="17"/>
      <c r="BCS184" s="17"/>
      <c r="BCT184" s="17"/>
      <c r="BCU184" s="17"/>
      <c r="BCV184" s="17"/>
      <c r="BCW184" s="17"/>
      <c r="BCX184" s="17"/>
      <c r="BCY184" s="17"/>
      <c r="BCZ184" s="17"/>
      <c r="BDA184" s="17"/>
      <c r="BDB184" s="17"/>
      <c r="BDC184" s="17"/>
      <c r="BDD184" s="17"/>
      <c r="BDE184" s="17"/>
      <c r="BDF184" s="17"/>
      <c r="BDG184" s="17"/>
      <c r="BDH184" s="17"/>
      <c r="BDI184" s="17"/>
      <c r="BDJ184" s="17"/>
      <c r="BDK184" s="17"/>
      <c r="BDL184" s="17"/>
      <c r="BDM184" s="17"/>
      <c r="BDN184" s="17"/>
      <c r="BDO184" s="17"/>
      <c r="BDP184" s="17"/>
      <c r="BDQ184" s="17"/>
      <c r="BDR184" s="17"/>
      <c r="BDS184" s="17"/>
      <c r="BDT184" s="17"/>
      <c r="BDU184" s="17"/>
      <c r="BDV184" s="17"/>
      <c r="BDW184" s="17"/>
      <c r="BDX184" s="17"/>
      <c r="BDY184" s="17"/>
      <c r="BDZ184" s="17"/>
      <c r="BEA184" s="17"/>
      <c r="BEB184" s="17"/>
      <c r="BEC184" s="17"/>
      <c r="BED184" s="17"/>
      <c r="BEE184" s="17"/>
      <c r="BEF184" s="17"/>
      <c r="BEG184" s="17"/>
      <c r="BEH184" s="17"/>
      <c r="BEI184" s="17"/>
      <c r="BEJ184" s="17"/>
      <c r="BEK184" s="17"/>
      <c r="BEL184" s="17"/>
      <c r="BEM184" s="17"/>
      <c r="BEN184" s="17"/>
      <c r="BEO184" s="17"/>
      <c r="BEP184" s="17"/>
      <c r="BEQ184" s="17"/>
      <c r="BER184" s="17"/>
      <c r="BES184" s="17"/>
      <c r="BET184" s="17"/>
      <c r="BEU184" s="17"/>
      <c r="BEV184" s="17"/>
      <c r="BEW184" s="17"/>
      <c r="BEX184" s="17"/>
      <c r="BEY184" s="17"/>
      <c r="BEZ184" s="17"/>
      <c r="BFA184" s="17"/>
      <c r="BFB184" s="17"/>
      <c r="BFC184" s="17"/>
      <c r="BFD184" s="17"/>
      <c r="BFE184" s="17"/>
      <c r="BFF184" s="17"/>
      <c r="BFG184" s="17"/>
      <c r="BFH184" s="17"/>
      <c r="BFI184" s="17"/>
      <c r="BFJ184" s="17"/>
      <c r="BFK184" s="17"/>
      <c r="BFL184" s="17"/>
      <c r="BFM184" s="17"/>
      <c r="BFN184" s="17"/>
      <c r="BFO184" s="17"/>
      <c r="BFP184" s="17"/>
      <c r="BFQ184" s="17"/>
      <c r="BFR184" s="17"/>
      <c r="BFS184" s="17"/>
      <c r="BFT184" s="17"/>
      <c r="BFU184" s="17"/>
      <c r="BFV184" s="17"/>
      <c r="BFW184" s="17"/>
      <c r="BFX184" s="17"/>
      <c r="BFY184" s="17"/>
      <c r="BFZ184" s="17"/>
      <c r="BGA184" s="17"/>
      <c r="BGB184" s="17"/>
      <c r="BGC184" s="17"/>
      <c r="BGD184" s="17"/>
      <c r="BGE184" s="17"/>
      <c r="BGF184" s="17"/>
      <c r="BGG184" s="17"/>
      <c r="BGH184" s="17"/>
      <c r="BGI184" s="17"/>
      <c r="BGJ184" s="17"/>
      <c r="BGK184" s="17"/>
      <c r="BGL184" s="17"/>
      <c r="BGM184" s="17"/>
      <c r="BGN184" s="17"/>
      <c r="BGO184" s="17"/>
      <c r="BGP184" s="17"/>
      <c r="BGQ184" s="17"/>
      <c r="BGR184" s="17"/>
      <c r="BGS184" s="17"/>
      <c r="BGT184" s="17"/>
      <c r="BGU184" s="17"/>
      <c r="BGV184" s="17"/>
      <c r="BGW184" s="17"/>
      <c r="BGX184" s="17"/>
      <c r="BGY184" s="17"/>
      <c r="BGZ184" s="17"/>
      <c r="BHA184" s="17"/>
      <c r="BHB184" s="17"/>
      <c r="BHC184" s="17"/>
      <c r="BHD184" s="17"/>
      <c r="BHE184" s="17"/>
      <c r="BHF184" s="17"/>
      <c r="BHG184" s="17"/>
      <c r="BHH184" s="17"/>
      <c r="BHI184" s="17"/>
      <c r="BHJ184" s="17"/>
      <c r="BHK184" s="17"/>
      <c r="BHL184" s="17"/>
      <c r="BHM184" s="17"/>
      <c r="BHN184" s="17"/>
      <c r="BHO184" s="17"/>
      <c r="BHP184" s="17"/>
      <c r="BHQ184" s="17"/>
      <c r="BHR184" s="17"/>
      <c r="BHS184" s="17"/>
      <c r="BHT184" s="17"/>
      <c r="BHU184" s="17"/>
      <c r="BHV184" s="17"/>
      <c r="BHW184" s="17"/>
      <c r="BHX184" s="17"/>
      <c r="BHY184" s="17"/>
      <c r="BHZ184" s="17"/>
      <c r="BIA184" s="17"/>
      <c r="BIB184" s="17"/>
      <c r="BIC184" s="17"/>
      <c r="BID184" s="17"/>
      <c r="BIE184" s="17"/>
      <c r="BIF184" s="17"/>
      <c r="BIG184" s="17"/>
      <c r="BIH184" s="17"/>
      <c r="BII184" s="17"/>
      <c r="BIJ184" s="17"/>
      <c r="BIK184" s="17"/>
      <c r="BIL184" s="17"/>
      <c r="BIM184" s="17"/>
      <c r="BIN184" s="17"/>
      <c r="BIO184" s="17"/>
      <c r="BIP184" s="17"/>
      <c r="BIQ184" s="17"/>
      <c r="BIR184" s="17"/>
      <c r="BIS184" s="17"/>
      <c r="BIT184" s="17"/>
      <c r="BIU184" s="17"/>
      <c r="BIV184" s="17"/>
      <c r="BIW184" s="17"/>
      <c r="BIX184" s="17"/>
      <c r="BIY184" s="17"/>
      <c r="BIZ184" s="17"/>
      <c r="BJA184" s="17"/>
      <c r="BJB184" s="17"/>
      <c r="BJC184" s="17"/>
      <c r="BJD184" s="17"/>
      <c r="BJE184" s="17"/>
      <c r="BJF184" s="17"/>
      <c r="BJG184" s="17"/>
      <c r="BJH184" s="17"/>
      <c r="BJI184" s="17"/>
      <c r="BJJ184" s="17"/>
      <c r="BJK184" s="17"/>
      <c r="BJL184" s="17"/>
      <c r="BJM184" s="17"/>
      <c r="BJN184" s="17"/>
      <c r="BJO184" s="17"/>
      <c r="BJP184" s="17"/>
      <c r="BJQ184" s="17"/>
      <c r="BJR184" s="17"/>
      <c r="BJS184" s="17"/>
      <c r="BJT184" s="17"/>
      <c r="BJU184" s="17"/>
      <c r="BJV184" s="17"/>
      <c r="BJW184" s="17"/>
      <c r="BJX184" s="17"/>
      <c r="BJY184" s="17"/>
      <c r="BJZ184" s="17"/>
      <c r="BKA184" s="17"/>
      <c r="BKB184" s="17"/>
      <c r="BKC184" s="17"/>
      <c r="BKD184" s="17"/>
      <c r="BKE184" s="17"/>
      <c r="BKF184" s="17"/>
      <c r="BKG184" s="17"/>
      <c r="BKH184" s="17"/>
      <c r="BKI184" s="17"/>
      <c r="BKJ184" s="17"/>
      <c r="BKK184" s="17"/>
      <c r="BKL184" s="17"/>
      <c r="BKM184" s="17"/>
      <c r="BKN184" s="17"/>
      <c r="BKO184" s="17"/>
      <c r="BKP184" s="17"/>
      <c r="BKQ184" s="17"/>
      <c r="BKR184" s="17"/>
      <c r="BKS184" s="17"/>
      <c r="BKT184" s="17"/>
      <c r="BKU184" s="17"/>
      <c r="BKV184" s="17"/>
      <c r="BKW184" s="17"/>
      <c r="BKX184" s="17"/>
      <c r="BKY184" s="17"/>
      <c r="BKZ184" s="17"/>
      <c r="BLA184" s="17"/>
      <c r="BLB184" s="17"/>
      <c r="BLC184" s="17"/>
      <c r="BLD184" s="17"/>
      <c r="BLE184" s="17"/>
      <c r="BLF184" s="17"/>
      <c r="BLG184" s="17"/>
      <c r="BLH184" s="17"/>
      <c r="BLI184" s="17"/>
      <c r="BLJ184" s="17"/>
      <c r="BLK184" s="17"/>
      <c r="BLL184" s="17"/>
      <c r="BLM184" s="17"/>
      <c r="BLN184" s="17"/>
      <c r="BLO184" s="17"/>
      <c r="BLP184" s="17"/>
      <c r="BLQ184" s="17"/>
      <c r="BLR184" s="17"/>
      <c r="BLS184" s="17"/>
      <c r="BLT184" s="17"/>
      <c r="BLU184" s="17"/>
      <c r="BLV184" s="17"/>
      <c r="BLW184" s="17"/>
      <c r="BLX184" s="17"/>
      <c r="BLY184" s="17"/>
      <c r="BLZ184" s="17"/>
      <c r="BMA184" s="17"/>
      <c r="BMB184" s="17"/>
      <c r="BMC184" s="17"/>
      <c r="BMD184" s="17"/>
      <c r="BME184" s="17"/>
      <c r="BMF184" s="17"/>
      <c r="BMG184" s="17"/>
      <c r="BMH184" s="17"/>
      <c r="BMI184" s="17"/>
      <c r="BMJ184" s="17"/>
      <c r="BMK184" s="17"/>
      <c r="BML184" s="17"/>
      <c r="BMM184" s="17"/>
      <c r="BMN184" s="17"/>
      <c r="BMO184" s="17"/>
      <c r="BMP184" s="17"/>
      <c r="BMQ184" s="17"/>
      <c r="BMR184" s="17"/>
      <c r="BMS184" s="17"/>
      <c r="BMT184" s="17"/>
      <c r="BMU184" s="17"/>
      <c r="BMV184" s="17"/>
      <c r="BMW184" s="17"/>
      <c r="BMX184" s="17"/>
      <c r="BMY184" s="17"/>
      <c r="BMZ184" s="17"/>
      <c r="BNA184" s="17"/>
      <c r="BNB184" s="17"/>
      <c r="BNC184" s="17"/>
      <c r="BND184" s="17"/>
      <c r="BNE184" s="17"/>
      <c r="BNF184" s="17"/>
      <c r="BNG184" s="17"/>
      <c r="BNH184" s="17"/>
      <c r="BNI184" s="17"/>
      <c r="BNJ184" s="17"/>
      <c r="BNK184" s="17"/>
      <c r="BNL184" s="17"/>
      <c r="BNM184" s="17"/>
      <c r="BNN184" s="17"/>
      <c r="BNO184" s="17"/>
      <c r="BNP184" s="17"/>
      <c r="BNQ184" s="17"/>
      <c r="BNR184" s="17"/>
      <c r="BNS184" s="17"/>
      <c r="BNT184" s="17"/>
      <c r="BNU184" s="17"/>
      <c r="BNV184" s="17"/>
      <c r="BNW184" s="17"/>
      <c r="BNX184" s="17"/>
      <c r="BNY184" s="17"/>
      <c r="BNZ184" s="17"/>
      <c r="BOA184" s="17"/>
      <c r="BOB184" s="17"/>
      <c r="BOC184" s="17"/>
      <c r="BOD184" s="17"/>
      <c r="BOE184" s="17"/>
      <c r="BOF184" s="17"/>
      <c r="BOG184" s="17"/>
      <c r="BOH184" s="17"/>
      <c r="BOI184" s="17"/>
      <c r="BOJ184" s="17"/>
      <c r="BOK184" s="17"/>
      <c r="BOL184" s="17"/>
      <c r="BOM184" s="17"/>
      <c r="BON184" s="17"/>
      <c r="BOO184" s="17"/>
      <c r="BOP184" s="17"/>
      <c r="BOQ184" s="17"/>
      <c r="BOR184" s="17"/>
      <c r="BOS184" s="17"/>
      <c r="BOT184" s="17"/>
      <c r="BOU184" s="17"/>
      <c r="BOV184" s="17"/>
      <c r="BOW184" s="17"/>
      <c r="BOX184" s="17"/>
      <c r="BOY184" s="17"/>
      <c r="BOZ184" s="17"/>
      <c r="BPA184" s="17"/>
      <c r="BPB184" s="17"/>
      <c r="BPC184" s="17"/>
      <c r="BPD184" s="17"/>
      <c r="BPE184" s="17"/>
      <c r="BPF184" s="17"/>
      <c r="BPG184" s="17"/>
      <c r="BPH184" s="17"/>
      <c r="BPI184" s="17"/>
      <c r="BPJ184" s="17"/>
      <c r="BPK184" s="17"/>
      <c r="BPL184" s="17"/>
      <c r="BPM184" s="17"/>
      <c r="BPN184" s="17"/>
      <c r="BPO184" s="17"/>
      <c r="BPP184" s="17"/>
      <c r="BPQ184" s="17"/>
      <c r="BPR184" s="17"/>
      <c r="BPS184" s="17"/>
      <c r="BPT184" s="17"/>
      <c r="BPU184" s="17"/>
      <c r="BPV184" s="17"/>
      <c r="BPW184" s="17"/>
      <c r="BPX184" s="17"/>
      <c r="BPY184" s="17"/>
      <c r="BPZ184" s="17"/>
      <c r="BQA184" s="17"/>
      <c r="BQB184" s="17"/>
      <c r="BQC184" s="17"/>
      <c r="BQD184" s="17"/>
      <c r="BQE184" s="17"/>
      <c r="BQF184" s="17"/>
      <c r="BQG184" s="17"/>
      <c r="BQH184" s="17"/>
      <c r="BQI184" s="17"/>
      <c r="BQJ184" s="17"/>
      <c r="BQK184" s="17"/>
      <c r="BQL184" s="17"/>
      <c r="BQM184" s="17"/>
      <c r="BQN184" s="17"/>
      <c r="BQO184" s="17"/>
      <c r="BQP184" s="17"/>
      <c r="BQQ184" s="17"/>
      <c r="BQR184" s="17"/>
      <c r="BQS184" s="17"/>
      <c r="BQT184" s="17"/>
      <c r="BQU184" s="17"/>
      <c r="BQV184" s="17"/>
      <c r="BQW184" s="17"/>
      <c r="BQX184" s="17"/>
      <c r="BQY184" s="17"/>
      <c r="BQZ184" s="17"/>
      <c r="BRA184" s="17"/>
      <c r="BRB184" s="17"/>
      <c r="BRC184" s="17"/>
      <c r="BRD184" s="17"/>
      <c r="BRE184" s="17"/>
      <c r="BRF184" s="17"/>
      <c r="BRG184" s="17"/>
      <c r="BRH184" s="17"/>
      <c r="BRI184" s="17"/>
      <c r="BRJ184" s="17"/>
      <c r="BRK184" s="17"/>
      <c r="BRL184" s="17"/>
      <c r="BRM184" s="17"/>
      <c r="BRN184" s="17"/>
      <c r="BRO184" s="17"/>
      <c r="BRP184" s="17"/>
      <c r="BRQ184" s="17"/>
      <c r="BRR184" s="17"/>
      <c r="BRS184" s="17"/>
      <c r="BRT184" s="17"/>
      <c r="BRU184" s="17"/>
      <c r="BRV184" s="17"/>
      <c r="BRW184" s="17"/>
      <c r="BRX184" s="17"/>
      <c r="BRY184" s="17"/>
      <c r="BRZ184" s="17"/>
      <c r="BSA184" s="17"/>
      <c r="BSB184" s="17"/>
      <c r="BSC184" s="17"/>
      <c r="BSD184" s="17"/>
      <c r="BSE184" s="17"/>
      <c r="BSF184" s="17"/>
      <c r="BSG184" s="17"/>
      <c r="BSH184" s="17"/>
      <c r="BSI184" s="17"/>
      <c r="BSJ184" s="17"/>
      <c r="BSK184" s="17"/>
      <c r="BSL184" s="17"/>
      <c r="BSM184" s="17"/>
      <c r="BSN184" s="17"/>
      <c r="BSO184" s="17"/>
      <c r="BSP184" s="17"/>
      <c r="BSQ184" s="17"/>
      <c r="BSR184" s="17"/>
      <c r="BSS184" s="17"/>
      <c r="BST184" s="17"/>
      <c r="BSU184" s="17"/>
      <c r="BSV184" s="17"/>
      <c r="BSW184" s="17"/>
      <c r="BSX184" s="17"/>
      <c r="BSY184" s="17"/>
      <c r="BSZ184" s="17"/>
      <c r="BTA184" s="17"/>
      <c r="BTB184" s="17"/>
      <c r="BTC184" s="17"/>
      <c r="BTD184" s="17"/>
      <c r="BTE184" s="17"/>
      <c r="BTF184" s="17"/>
      <c r="BTG184" s="17"/>
      <c r="BTH184" s="17"/>
      <c r="BTI184" s="17"/>
      <c r="BTJ184" s="17"/>
      <c r="BTK184" s="17"/>
      <c r="BTL184" s="17"/>
      <c r="BTM184" s="17"/>
      <c r="BTN184" s="17"/>
      <c r="BTO184" s="17"/>
      <c r="BTP184" s="17"/>
      <c r="BTQ184" s="17"/>
      <c r="BTR184" s="17"/>
      <c r="BTS184" s="17"/>
      <c r="BTT184" s="17"/>
      <c r="BTU184" s="17"/>
      <c r="BTV184" s="17"/>
      <c r="BTW184" s="17"/>
      <c r="BTX184" s="17"/>
      <c r="BTY184" s="17"/>
      <c r="BTZ184" s="17"/>
      <c r="BUA184" s="17"/>
      <c r="BUB184" s="17"/>
      <c r="BUC184" s="17"/>
      <c r="BUD184" s="17"/>
      <c r="BUE184" s="17"/>
      <c r="BUF184" s="17"/>
      <c r="BUG184" s="17"/>
      <c r="BUH184" s="17"/>
      <c r="BUI184" s="17"/>
      <c r="BUJ184" s="17"/>
      <c r="BUK184" s="17"/>
      <c r="BUL184" s="17"/>
      <c r="BUM184" s="17"/>
      <c r="BUN184" s="17"/>
      <c r="BUO184" s="17"/>
      <c r="BUP184" s="17"/>
      <c r="BUQ184" s="17"/>
      <c r="BUR184" s="17"/>
      <c r="BUS184" s="17"/>
      <c r="BUT184" s="17"/>
      <c r="BUU184" s="17"/>
      <c r="BUV184" s="17"/>
      <c r="BUW184" s="17"/>
      <c r="BUX184" s="17"/>
      <c r="BUY184" s="17"/>
      <c r="BUZ184" s="17"/>
      <c r="BVA184" s="17"/>
      <c r="BVB184" s="17"/>
      <c r="BVC184" s="17"/>
      <c r="BVD184" s="17"/>
      <c r="BVE184" s="17"/>
      <c r="BVF184" s="17"/>
      <c r="BVG184" s="17"/>
      <c r="BVH184" s="17"/>
      <c r="BVI184" s="17"/>
      <c r="BVJ184" s="17"/>
      <c r="BVK184" s="17"/>
      <c r="BVL184" s="17"/>
      <c r="BVM184" s="17"/>
      <c r="BVN184" s="17"/>
      <c r="BVO184" s="17"/>
      <c r="BVP184" s="17"/>
      <c r="BVQ184" s="17"/>
      <c r="BVR184" s="17"/>
      <c r="BVS184" s="17"/>
      <c r="BVT184" s="17"/>
      <c r="BVU184" s="17"/>
      <c r="BVV184" s="17"/>
      <c r="BVW184" s="17"/>
      <c r="BVX184" s="17"/>
      <c r="BVY184" s="17"/>
      <c r="BVZ184" s="17"/>
      <c r="BWA184" s="17"/>
      <c r="BWB184" s="17"/>
      <c r="BWC184" s="17"/>
      <c r="BWD184" s="17"/>
      <c r="BWE184" s="17"/>
      <c r="BWF184" s="17"/>
      <c r="BWG184" s="17"/>
      <c r="BWH184" s="17"/>
      <c r="BWI184" s="17"/>
      <c r="BWJ184" s="17"/>
      <c r="BWK184" s="17"/>
      <c r="BWL184" s="17"/>
      <c r="BWM184" s="17"/>
      <c r="BWN184" s="17"/>
      <c r="BWO184" s="17"/>
      <c r="BWP184" s="17"/>
      <c r="BWQ184" s="17"/>
      <c r="BWR184" s="17"/>
      <c r="BWS184" s="17"/>
      <c r="BWT184" s="17"/>
      <c r="BWU184" s="17"/>
      <c r="BWV184" s="17"/>
      <c r="BWW184" s="17"/>
      <c r="BWX184" s="17"/>
      <c r="BWY184" s="17"/>
      <c r="BWZ184" s="17"/>
      <c r="BXA184" s="17"/>
      <c r="BXB184" s="17"/>
      <c r="BXC184" s="17"/>
      <c r="BXD184" s="17"/>
      <c r="BXE184" s="17"/>
      <c r="BXF184" s="17"/>
      <c r="BXG184" s="17"/>
      <c r="BXH184" s="17"/>
      <c r="BXI184" s="17"/>
      <c r="BXJ184" s="17"/>
      <c r="BXK184" s="17"/>
      <c r="BXL184" s="17"/>
      <c r="BXM184" s="17"/>
      <c r="BXN184" s="17"/>
      <c r="BXO184" s="17"/>
      <c r="BXP184" s="17"/>
      <c r="BXQ184" s="17"/>
      <c r="BXR184" s="17"/>
      <c r="BXS184" s="17"/>
      <c r="BXT184" s="17"/>
      <c r="BXU184" s="17"/>
      <c r="BXV184" s="17"/>
      <c r="BXW184" s="17"/>
      <c r="BXX184" s="17"/>
      <c r="BXY184" s="17"/>
      <c r="BXZ184" s="17"/>
      <c r="BYA184" s="17"/>
      <c r="BYB184" s="17"/>
      <c r="BYC184" s="17"/>
      <c r="BYD184" s="17"/>
      <c r="BYE184" s="17"/>
      <c r="BYF184" s="17"/>
      <c r="BYG184" s="17"/>
      <c r="BYH184" s="17"/>
      <c r="BYI184" s="17"/>
      <c r="BYJ184" s="17"/>
      <c r="BYK184" s="17"/>
      <c r="BYL184" s="17"/>
      <c r="BYM184" s="17"/>
      <c r="BYN184" s="17"/>
      <c r="BYO184" s="17"/>
      <c r="BYP184" s="17"/>
      <c r="BYQ184" s="17"/>
      <c r="BYR184" s="17"/>
      <c r="BYS184" s="17"/>
      <c r="BYT184" s="17"/>
      <c r="BYU184" s="17"/>
      <c r="BYV184" s="17"/>
      <c r="BYW184" s="17"/>
      <c r="BYX184" s="17"/>
      <c r="BYY184" s="17"/>
      <c r="BYZ184" s="17"/>
      <c r="BZA184" s="17"/>
      <c r="BZB184" s="17"/>
      <c r="BZC184" s="17"/>
      <c r="BZD184" s="17"/>
      <c r="BZE184" s="17"/>
      <c r="BZF184" s="17"/>
      <c r="BZG184" s="17"/>
      <c r="BZH184" s="17"/>
      <c r="BZI184" s="17"/>
      <c r="BZJ184" s="17"/>
      <c r="BZK184" s="17"/>
      <c r="BZL184" s="17"/>
      <c r="BZM184" s="17"/>
      <c r="BZN184" s="17"/>
      <c r="BZO184" s="17"/>
      <c r="BZP184" s="17"/>
      <c r="BZQ184" s="17"/>
      <c r="BZR184" s="17"/>
      <c r="BZS184" s="17"/>
      <c r="BZT184" s="17"/>
      <c r="BZU184" s="17"/>
      <c r="BZV184" s="17"/>
      <c r="BZW184" s="17"/>
      <c r="BZX184" s="17"/>
      <c r="BZY184" s="17"/>
      <c r="BZZ184" s="17"/>
      <c r="CAA184" s="17"/>
      <c r="CAB184" s="17"/>
      <c r="CAC184" s="17"/>
      <c r="CAD184" s="17"/>
      <c r="CAE184" s="17"/>
      <c r="CAF184" s="17"/>
      <c r="CAG184" s="17"/>
      <c r="CAH184" s="17"/>
      <c r="CAI184" s="17"/>
      <c r="CAJ184" s="17"/>
      <c r="CAK184" s="17"/>
      <c r="CAL184" s="17"/>
      <c r="CAM184" s="17"/>
      <c r="CAN184" s="17"/>
      <c r="CAO184" s="17"/>
      <c r="CAP184" s="17"/>
      <c r="CAQ184" s="17"/>
      <c r="CAR184" s="17"/>
      <c r="CAS184" s="17"/>
      <c r="CAT184" s="17"/>
      <c r="CAU184" s="17"/>
      <c r="CAV184" s="17"/>
      <c r="CAW184" s="17"/>
      <c r="CAX184" s="17"/>
      <c r="CAY184" s="17"/>
      <c r="CAZ184" s="17"/>
      <c r="CBA184" s="17"/>
      <c r="CBB184" s="17"/>
      <c r="CBC184" s="17"/>
      <c r="CBD184" s="17"/>
      <c r="CBE184" s="17"/>
      <c r="CBF184" s="17"/>
      <c r="CBG184" s="17"/>
      <c r="CBH184" s="17"/>
      <c r="CBI184" s="17"/>
      <c r="CBJ184" s="17"/>
      <c r="CBK184" s="17"/>
      <c r="CBL184" s="17"/>
      <c r="CBM184" s="17"/>
      <c r="CBN184" s="17"/>
      <c r="CBO184" s="17"/>
      <c r="CBP184" s="17"/>
      <c r="CBQ184" s="17"/>
      <c r="CBR184" s="17"/>
      <c r="CBS184" s="17"/>
      <c r="CBT184" s="17"/>
      <c r="CBU184" s="17"/>
      <c r="CBV184" s="17"/>
      <c r="CBW184" s="17"/>
      <c r="CBX184" s="17"/>
      <c r="CBY184" s="17"/>
      <c r="CBZ184" s="17"/>
      <c r="CCA184" s="17"/>
      <c r="CCB184" s="17"/>
      <c r="CCC184" s="17"/>
      <c r="CCD184" s="17"/>
      <c r="CCE184" s="17"/>
      <c r="CCF184" s="17"/>
      <c r="CCG184" s="17"/>
      <c r="CCH184" s="17"/>
      <c r="CCI184" s="17"/>
      <c r="CCJ184" s="17"/>
      <c r="CCK184" s="17"/>
      <c r="CCL184" s="17"/>
      <c r="CCM184" s="17"/>
      <c r="CCN184" s="17"/>
      <c r="CCO184" s="17"/>
      <c r="CCP184" s="17"/>
      <c r="CCQ184" s="17"/>
      <c r="CCR184" s="17"/>
      <c r="CCS184" s="17"/>
      <c r="CCT184" s="17"/>
      <c r="CCU184" s="17"/>
      <c r="CCV184" s="17"/>
      <c r="CCW184" s="17"/>
      <c r="CCX184" s="17"/>
      <c r="CCY184" s="17"/>
      <c r="CCZ184" s="17"/>
      <c r="CDA184" s="17"/>
      <c r="CDB184" s="17"/>
      <c r="CDC184" s="17"/>
      <c r="CDD184" s="17"/>
      <c r="CDE184" s="17"/>
      <c r="CDF184" s="17"/>
      <c r="CDG184" s="17"/>
      <c r="CDH184" s="17"/>
      <c r="CDI184" s="17"/>
      <c r="CDJ184" s="17"/>
      <c r="CDK184" s="17"/>
      <c r="CDL184" s="17"/>
      <c r="CDM184" s="17"/>
      <c r="CDN184" s="17"/>
      <c r="CDO184" s="17"/>
      <c r="CDP184" s="17"/>
      <c r="CDQ184" s="17"/>
      <c r="CDR184" s="17"/>
      <c r="CDS184" s="17"/>
      <c r="CDT184" s="17"/>
      <c r="CDU184" s="17"/>
    </row>
    <row r="185">
      <c r="A185" s="14" t="s">
        <v>4209</v>
      </c>
      <c r="B185" s="14" t="s">
        <v>4210</v>
      </c>
      <c r="C185" s="14" t="s">
        <v>3513</v>
      </c>
      <c r="D185" s="14" t="s">
        <v>4059</v>
      </c>
      <c r="E185" s="14" t="s">
        <v>4026</v>
      </c>
      <c r="F185" s="14" t="s">
        <v>2835</v>
      </c>
      <c r="I185" s="14" t="s">
        <v>4027</v>
      </c>
      <c r="J185" s="14" t="s">
        <v>2618</v>
      </c>
      <c r="K185" s="14" t="s">
        <v>2619</v>
      </c>
      <c r="L185" s="14" t="s">
        <v>2658</v>
      </c>
      <c r="M185" s="17"/>
      <c r="N185" s="14" t="s">
        <v>2690</v>
      </c>
      <c r="O185" s="14" t="s">
        <v>2690</v>
      </c>
      <c r="P185" s="14" t="s">
        <v>2690</v>
      </c>
      <c r="Q185" s="16">
        <v>11.0</v>
      </c>
      <c r="R185" s="16">
        <v>4076832.0</v>
      </c>
      <c r="S185" s="16">
        <v>4076832.0</v>
      </c>
      <c r="T185" s="14" t="s">
        <v>2622</v>
      </c>
      <c r="U185" s="14" t="s">
        <v>2630</v>
      </c>
      <c r="V185" s="14" t="s">
        <v>4028</v>
      </c>
      <c r="W185" s="14" t="s">
        <v>4029</v>
      </c>
      <c r="X185" s="16">
        <v>0.14</v>
      </c>
      <c r="Y185" s="17"/>
      <c r="Z185" s="16">
        <v>16.0</v>
      </c>
      <c r="AA185" s="16">
        <v>98.0</v>
      </c>
      <c r="AB185" s="17"/>
      <c r="AC185" s="16">
        <v>104.0</v>
      </c>
      <c r="AD185" s="16">
        <v>77.0</v>
      </c>
      <c r="AE185" s="22">
        <v>45394.0</v>
      </c>
      <c r="AF185" s="17"/>
      <c r="AG185" s="17"/>
      <c r="AH185" s="17"/>
      <c r="AI185" s="17"/>
      <c r="AJ185" s="17"/>
      <c r="AK185" s="17"/>
      <c r="AL185" s="16">
        <v>76.0</v>
      </c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4" t="s">
        <v>4030</v>
      </c>
      <c r="BB185" s="17"/>
      <c r="BC185" s="17"/>
      <c r="BD185" s="17"/>
      <c r="BE185" s="17"/>
      <c r="BF185" s="14" t="s">
        <v>2574</v>
      </c>
      <c r="BG185" s="16">
        <v>1.0</v>
      </c>
      <c r="BH185" s="14" t="s">
        <v>2564</v>
      </c>
      <c r="BI185" s="14" t="s">
        <v>2565</v>
      </c>
      <c r="BJ185" s="14" t="s">
        <v>2566</v>
      </c>
      <c r="BK185" s="17"/>
      <c r="BL185" s="17"/>
      <c r="BM185" s="16">
        <v>2.6</v>
      </c>
      <c r="BN185" s="17"/>
      <c r="BO185" s="17"/>
      <c r="BP185" s="17"/>
      <c r="BQ185" s="17"/>
      <c r="BR185" s="17"/>
      <c r="BS185" s="16">
        <v>0.3727</v>
      </c>
      <c r="BT185" s="16">
        <v>27.8791465</v>
      </c>
      <c r="BU185" s="14" t="s">
        <v>2567</v>
      </c>
      <c r="BV185" s="14" t="s">
        <v>3192</v>
      </c>
      <c r="BW185" s="14" t="s">
        <v>2702</v>
      </c>
      <c r="BX185" s="16">
        <v>19.0</v>
      </c>
      <c r="BY185" s="14" t="s">
        <v>4211</v>
      </c>
      <c r="BZ185" s="16">
        <v>848.0</v>
      </c>
      <c r="CA185" s="16">
        <v>-28101.0</v>
      </c>
      <c r="CB185" s="16">
        <v>0.0</v>
      </c>
      <c r="CC185" s="16">
        <v>5.22733997</v>
      </c>
      <c r="CD185" s="14" t="s">
        <v>2703</v>
      </c>
      <c r="CE185" s="16">
        <v>27.8791465</v>
      </c>
      <c r="CF185" s="14" t="s">
        <v>2572</v>
      </c>
      <c r="CG185" s="14" t="s">
        <v>2704</v>
      </c>
      <c r="CH185" s="19">
        <v>41015.0</v>
      </c>
      <c r="CI185" s="14" t="s">
        <v>2573</v>
      </c>
      <c r="CJ185" s="14" t="s">
        <v>2736</v>
      </c>
      <c r="CK185" s="14" t="s">
        <v>2574</v>
      </c>
      <c r="CL185" s="14" t="s">
        <v>4212</v>
      </c>
      <c r="CM185" s="20">
        <v>2290497.0</v>
      </c>
      <c r="CN185" s="14" t="s">
        <v>4212</v>
      </c>
      <c r="CO185" s="14" t="s">
        <v>2563</v>
      </c>
      <c r="CP185" s="14" t="s">
        <v>2563</v>
      </c>
      <c r="CQ185" s="16">
        <v>0.3429</v>
      </c>
      <c r="CR185" s="16">
        <v>0.31</v>
      </c>
      <c r="CS185" s="14" t="s">
        <v>2563</v>
      </c>
      <c r="CT185" s="14" t="s">
        <v>4213</v>
      </c>
      <c r="CU185" s="14" t="s">
        <v>2577</v>
      </c>
      <c r="CV185" s="14" t="s">
        <v>2750</v>
      </c>
      <c r="CW185" s="14" t="s">
        <v>2609</v>
      </c>
      <c r="CX185" s="14" t="s">
        <v>2580</v>
      </c>
      <c r="CY185" s="16">
        <v>5.22733997</v>
      </c>
      <c r="CZ185" s="14" t="s">
        <v>2707</v>
      </c>
      <c r="DB185" s="14" t="s">
        <v>2574</v>
      </c>
      <c r="DC185" s="14" t="s">
        <v>2708</v>
      </c>
      <c r="DD185" s="14" t="s">
        <v>4211</v>
      </c>
      <c r="DE185" s="14" t="s">
        <v>2563</v>
      </c>
      <c r="DF185" s="14" t="s">
        <v>2574</v>
      </c>
      <c r="DG185" s="14" t="s">
        <v>3152</v>
      </c>
      <c r="DH185" s="14" t="s">
        <v>4214</v>
      </c>
      <c r="DI185" s="14" t="s">
        <v>3629</v>
      </c>
      <c r="DJ185" s="14" t="s">
        <v>4215</v>
      </c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  <c r="KL185" s="17"/>
      <c r="KM185" s="17"/>
      <c r="KN185" s="17"/>
      <c r="KO185" s="17"/>
      <c r="KP185" s="17"/>
      <c r="KQ185" s="17"/>
      <c r="KR185" s="17"/>
      <c r="KS185" s="17"/>
      <c r="KT185" s="17"/>
      <c r="KU185" s="17"/>
      <c r="KV185" s="17"/>
      <c r="KW185" s="17"/>
      <c r="KX185" s="17"/>
      <c r="KY185" s="17"/>
      <c r="KZ185" s="17"/>
      <c r="LA185" s="17"/>
      <c r="LB185" s="17"/>
      <c r="LC185" s="17"/>
      <c r="LD185" s="17"/>
      <c r="LE185" s="17"/>
      <c r="LF185" s="17"/>
      <c r="LG185" s="17"/>
      <c r="LH185" s="17"/>
      <c r="LI185" s="17"/>
      <c r="LJ185" s="17"/>
      <c r="LK185" s="17"/>
      <c r="LL185" s="17"/>
      <c r="LM185" s="17"/>
      <c r="LN185" s="17"/>
      <c r="LO185" s="17"/>
      <c r="LP185" s="17"/>
      <c r="LQ185" s="17"/>
      <c r="LR185" s="17"/>
      <c r="LS185" s="17"/>
      <c r="LT185" s="17"/>
      <c r="LU185" s="17"/>
      <c r="LV185" s="17"/>
      <c r="LW185" s="17"/>
      <c r="LX185" s="17"/>
      <c r="LY185" s="17"/>
      <c r="LZ185" s="17"/>
      <c r="MA185" s="17"/>
      <c r="MB185" s="17"/>
      <c r="MC185" s="17"/>
      <c r="MD185" s="17"/>
      <c r="ME185" s="17"/>
      <c r="MF185" s="17"/>
      <c r="MG185" s="17"/>
      <c r="MH185" s="17"/>
      <c r="MI185" s="17"/>
      <c r="MJ185" s="17"/>
      <c r="MK185" s="17"/>
      <c r="ML185" s="17"/>
      <c r="MM185" s="17"/>
      <c r="MN185" s="17"/>
      <c r="MO185" s="17"/>
      <c r="MP185" s="17"/>
      <c r="MQ185" s="17"/>
      <c r="MR185" s="17"/>
      <c r="MS185" s="17"/>
      <c r="MT185" s="17"/>
      <c r="MU185" s="17"/>
      <c r="MV185" s="17"/>
      <c r="MW185" s="17"/>
      <c r="MX185" s="17"/>
      <c r="MY185" s="17"/>
      <c r="MZ185" s="17"/>
      <c r="NA185" s="17"/>
      <c r="NB185" s="17"/>
      <c r="NC185" s="17"/>
      <c r="ND185" s="17"/>
      <c r="NE185" s="17"/>
      <c r="NF185" s="17"/>
      <c r="NG185" s="17"/>
      <c r="NH185" s="17"/>
      <c r="NI185" s="17"/>
      <c r="NJ185" s="17"/>
      <c r="NK185" s="17"/>
      <c r="NL185" s="17"/>
      <c r="NM185" s="17"/>
      <c r="NN185" s="17"/>
      <c r="NO185" s="17"/>
      <c r="NP185" s="17"/>
      <c r="NQ185" s="17"/>
      <c r="NR185" s="17"/>
      <c r="NS185" s="17"/>
      <c r="NT185" s="17"/>
      <c r="NU185" s="17"/>
      <c r="NV185" s="17"/>
      <c r="NW185" s="17"/>
      <c r="NX185" s="17"/>
      <c r="NY185" s="17"/>
      <c r="NZ185" s="17"/>
      <c r="OA185" s="17"/>
      <c r="OB185" s="17"/>
      <c r="OC185" s="17"/>
      <c r="OD185" s="17"/>
      <c r="OE185" s="17"/>
      <c r="OF185" s="17"/>
      <c r="OG185" s="17"/>
      <c r="OH185" s="17"/>
      <c r="OI185" s="17"/>
      <c r="OJ185" s="17"/>
      <c r="OK185" s="17"/>
      <c r="OL185" s="17"/>
      <c r="OM185" s="17"/>
      <c r="ON185" s="17"/>
      <c r="OO185" s="17"/>
      <c r="OP185" s="17"/>
      <c r="OQ185" s="17"/>
      <c r="OR185" s="17"/>
      <c r="OS185" s="17"/>
      <c r="OT185" s="17"/>
      <c r="OU185" s="17"/>
      <c r="OV185" s="17"/>
      <c r="OW185" s="17"/>
      <c r="OX185" s="17"/>
      <c r="OY185" s="17"/>
      <c r="OZ185" s="17"/>
      <c r="PA185" s="17"/>
      <c r="PB185" s="17"/>
      <c r="PC185" s="17"/>
      <c r="PD185" s="17"/>
      <c r="PE185" s="17"/>
      <c r="PF185" s="17"/>
      <c r="PG185" s="17"/>
      <c r="PH185" s="17"/>
      <c r="PI185" s="17"/>
      <c r="PJ185" s="17"/>
      <c r="PK185" s="17"/>
      <c r="PL185" s="17"/>
      <c r="PM185" s="17"/>
      <c r="PN185" s="17"/>
      <c r="PO185" s="17"/>
      <c r="PP185" s="17"/>
      <c r="PQ185" s="17"/>
      <c r="PR185" s="17"/>
      <c r="PS185" s="17"/>
      <c r="PT185" s="17"/>
      <c r="PU185" s="17"/>
      <c r="PV185" s="17"/>
      <c r="PW185" s="17"/>
      <c r="PX185" s="17"/>
      <c r="PY185" s="17"/>
      <c r="PZ185" s="17"/>
      <c r="QA185" s="17"/>
      <c r="QB185" s="17"/>
      <c r="QC185" s="17"/>
      <c r="QD185" s="17"/>
      <c r="QE185" s="17"/>
      <c r="QF185" s="17"/>
      <c r="QG185" s="17"/>
      <c r="QH185" s="17"/>
      <c r="QI185" s="17"/>
      <c r="QJ185" s="17"/>
      <c r="QK185" s="17"/>
      <c r="QL185" s="17"/>
      <c r="QM185" s="17"/>
      <c r="QN185" s="17"/>
      <c r="QO185" s="17"/>
      <c r="QP185" s="17"/>
      <c r="QQ185" s="17"/>
      <c r="QR185" s="17"/>
      <c r="QS185" s="17"/>
      <c r="QT185" s="17"/>
      <c r="QU185" s="16">
        <v>7.0</v>
      </c>
      <c r="QV185" s="16">
        <v>-2.0</v>
      </c>
      <c r="QW185" s="16">
        <v>4.0</v>
      </c>
      <c r="QX185" s="17"/>
      <c r="QY185" s="17"/>
      <c r="QZ185" s="17"/>
      <c r="RA185" s="17"/>
      <c r="RB185" s="17"/>
      <c r="RC185" s="17"/>
      <c r="RD185" s="17"/>
      <c r="RE185" s="17"/>
      <c r="RF185" s="17"/>
      <c r="RG185" s="17"/>
      <c r="RH185" s="17"/>
      <c r="RI185" s="17"/>
      <c r="RJ185" s="17"/>
      <c r="RK185" s="17"/>
      <c r="RL185" s="17"/>
      <c r="RM185" s="17"/>
      <c r="RN185" s="17"/>
      <c r="RO185" s="17"/>
      <c r="RP185" s="17"/>
      <c r="RQ185" s="17"/>
      <c r="RR185" s="17"/>
      <c r="RS185" s="17"/>
      <c r="RT185" s="17"/>
      <c r="RU185" s="17"/>
      <c r="RV185" s="17"/>
      <c r="RW185" s="17"/>
      <c r="RX185" s="17"/>
      <c r="RY185" s="17"/>
      <c r="RZ185" s="17"/>
      <c r="SA185" s="17"/>
      <c r="SB185" s="17"/>
      <c r="SC185" s="17"/>
      <c r="SD185" s="17"/>
      <c r="SE185" s="17"/>
      <c r="SF185" s="17"/>
      <c r="SG185" s="17"/>
      <c r="SH185" s="17"/>
      <c r="SI185" s="17"/>
      <c r="SJ185" s="17"/>
      <c r="SK185" s="17"/>
      <c r="SL185" s="17"/>
      <c r="SM185" s="17"/>
      <c r="SN185" s="17"/>
      <c r="SO185" s="17"/>
      <c r="SP185" s="17"/>
      <c r="SQ185" s="17"/>
      <c r="SR185" s="17"/>
      <c r="SS185" s="17"/>
      <c r="ST185" s="17"/>
      <c r="SU185" s="17"/>
      <c r="SV185" s="17"/>
      <c r="SW185" s="17"/>
      <c r="SX185" s="17"/>
      <c r="SY185" s="17"/>
      <c r="SZ185" s="17"/>
      <c r="TA185" s="17"/>
      <c r="TB185" s="17"/>
      <c r="TC185" s="17"/>
      <c r="TD185" s="17"/>
      <c r="TE185" s="17"/>
      <c r="TF185" s="17"/>
      <c r="TG185" s="17"/>
      <c r="TH185" s="17"/>
      <c r="TI185" s="17"/>
      <c r="TJ185" s="17"/>
      <c r="TK185" s="17"/>
      <c r="TL185" s="17"/>
      <c r="TM185" s="17"/>
      <c r="TN185" s="17"/>
      <c r="TO185" s="17"/>
      <c r="TP185" s="17"/>
      <c r="TQ185" s="17"/>
      <c r="TR185" s="17"/>
      <c r="TS185" s="17"/>
      <c r="TT185" s="17"/>
      <c r="TU185" s="17"/>
      <c r="TV185" s="17"/>
      <c r="TW185" s="17"/>
      <c r="TX185" s="17"/>
      <c r="TY185" s="17"/>
      <c r="TZ185" s="17"/>
      <c r="UA185" s="17"/>
      <c r="UB185" s="17"/>
      <c r="UC185" s="17"/>
      <c r="UD185" s="17"/>
      <c r="UE185" s="17"/>
      <c r="UF185" s="17"/>
      <c r="UG185" s="17"/>
      <c r="UH185" s="17"/>
      <c r="UI185" s="17"/>
      <c r="UJ185" s="17"/>
      <c r="UK185" s="17"/>
      <c r="UL185" s="17"/>
      <c r="UM185" s="17"/>
      <c r="UN185" s="17"/>
      <c r="UO185" s="17"/>
      <c r="UP185" s="17"/>
      <c r="UQ185" s="17"/>
      <c r="UR185" s="17"/>
      <c r="US185" s="17"/>
      <c r="UT185" s="17"/>
      <c r="UU185" s="17"/>
      <c r="UV185" s="17"/>
      <c r="UW185" s="17"/>
      <c r="UX185" s="17"/>
      <c r="UY185" s="17"/>
      <c r="UZ185" s="17"/>
      <c r="VA185" s="17"/>
      <c r="VB185" s="17"/>
      <c r="VC185" s="17"/>
      <c r="VD185" s="17"/>
      <c r="VE185" s="17"/>
      <c r="VF185" s="17"/>
      <c r="VG185" s="17"/>
      <c r="VH185" s="17"/>
      <c r="VI185" s="17"/>
      <c r="VJ185" s="17"/>
      <c r="VK185" s="17"/>
      <c r="VL185" s="17"/>
      <c r="VM185" s="17"/>
      <c r="VN185" s="17"/>
      <c r="VO185" s="17"/>
      <c r="VP185" s="17"/>
      <c r="VQ185" s="17"/>
      <c r="VR185" s="17"/>
      <c r="VS185" s="17"/>
      <c r="VT185" s="17"/>
      <c r="VU185" s="17"/>
      <c r="VV185" s="17"/>
      <c r="VW185" s="17"/>
      <c r="VX185" s="17"/>
      <c r="VY185" s="17"/>
      <c r="VZ185" s="17"/>
      <c r="WA185" s="17"/>
      <c r="WB185" s="17"/>
      <c r="WC185" s="17"/>
      <c r="WD185" s="17"/>
      <c r="WE185" s="17"/>
      <c r="WF185" s="17"/>
      <c r="WG185" s="17"/>
      <c r="WH185" s="17"/>
      <c r="WI185" s="17"/>
      <c r="WJ185" s="17"/>
      <c r="WK185" s="17"/>
      <c r="WL185" s="17"/>
      <c r="WM185" s="17"/>
      <c r="WN185" s="17"/>
      <c r="WO185" s="17"/>
      <c r="WP185" s="17"/>
      <c r="WQ185" s="17"/>
      <c r="WR185" s="17"/>
      <c r="WS185" s="17"/>
      <c r="WT185" s="17"/>
      <c r="WU185" s="17"/>
      <c r="WV185" s="17"/>
      <c r="WW185" s="17"/>
      <c r="WX185" s="17"/>
      <c r="WY185" s="17"/>
      <c r="WZ185" s="17"/>
      <c r="XA185" s="17"/>
      <c r="XB185" s="17"/>
      <c r="XC185" s="17"/>
      <c r="XD185" s="17"/>
      <c r="XE185" s="17"/>
      <c r="XF185" s="17"/>
      <c r="XG185" s="17"/>
      <c r="XH185" s="17"/>
      <c r="XI185" s="17"/>
      <c r="XJ185" s="17"/>
      <c r="XK185" s="17"/>
      <c r="XL185" s="17"/>
      <c r="XM185" s="17"/>
      <c r="XN185" s="17"/>
      <c r="XO185" s="17"/>
      <c r="XP185" s="17"/>
      <c r="XQ185" s="17"/>
      <c r="XR185" s="17"/>
      <c r="XS185" s="17"/>
      <c r="XT185" s="17"/>
      <c r="XU185" s="17"/>
      <c r="XV185" s="17"/>
      <c r="XW185" s="17"/>
      <c r="XX185" s="17"/>
      <c r="XY185" s="17"/>
      <c r="XZ185" s="17"/>
      <c r="YA185" s="17"/>
      <c r="YB185" s="17"/>
      <c r="YC185" s="17"/>
      <c r="YD185" s="17"/>
      <c r="YE185" s="17"/>
      <c r="YF185" s="17"/>
      <c r="YG185" s="17"/>
      <c r="YH185" s="17"/>
      <c r="YI185" s="17"/>
      <c r="YJ185" s="17"/>
      <c r="YK185" s="17"/>
      <c r="YL185" s="17"/>
      <c r="YM185" s="17"/>
      <c r="YN185" s="17"/>
      <c r="YO185" s="17"/>
      <c r="YP185" s="17"/>
      <c r="YQ185" s="17"/>
      <c r="YR185" s="17"/>
      <c r="YS185" s="17"/>
      <c r="YT185" s="17"/>
      <c r="YU185" s="17"/>
      <c r="YV185" s="17"/>
      <c r="YW185" s="17"/>
      <c r="YX185" s="17"/>
      <c r="YY185" s="17"/>
      <c r="YZ185" s="17"/>
      <c r="ZA185" s="17"/>
      <c r="ZB185" s="17"/>
      <c r="ZC185" s="17"/>
      <c r="ZD185" s="17"/>
      <c r="ZE185" s="17"/>
      <c r="ZF185" s="17"/>
      <c r="ZG185" s="17"/>
      <c r="ZH185" s="17"/>
      <c r="ZI185" s="17"/>
      <c r="ZJ185" s="17"/>
      <c r="ZK185" s="17"/>
      <c r="ZL185" s="17"/>
      <c r="ZM185" s="17"/>
      <c r="ZN185" s="17"/>
      <c r="ZO185" s="17"/>
      <c r="ZP185" s="17"/>
      <c r="ZQ185" s="17"/>
      <c r="ZR185" s="17"/>
      <c r="ZS185" s="17"/>
      <c r="ZT185" s="17"/>
      <c r="ZU185" s="17"/>
      <c r="ZV185" s="17"/>
      <c r="ZW185" s="17"/>
      <c r="ZX185" s="17"/>
      <c r="ZY185" s="17"/>
      <c r="ZZ185" s="17"/>
      <c r="AAA185" s="17"/>
      <c r="AAB185" s="17"/>
      <c r="AAC185" s="17"/>
      <c r="AAD185" s="17"/>
      <c r="AAE185" s="17"/>
      <c r="AAF185" s="17"/>
      <c r="AAG185" s="17"/>
      <c r="AAH185" s="17"/>
      <c r="AAI185" s="17"/>
      <c r="AAJ185" s="17"/>
      <c r="AAK185" s="17"/>
      <c r="AAL185" s="17"/>
      <c r="AAM185" s="17"/>
      <c r="AAN185" s="17"/>
      <c r="AAO185" s="17"/>
      <c r="AAP185" s="17"/>
      <c r="AAQ185" s="17"/>
      <c r="AAR185" s="17"/>
      <c r="AAS185" s="17"/>
      <c r="AAT185" s="17"/>
      <c r="AAU185" s="17"/>
      <c r="AAV185" s="17"/>
      <c r="AAW185" s="17"/>
      <c r="AAX185" s="17"/>
      <c r="AAY185" s="17"/>
      <c r="AAZ185" s="17"/>
      <c r="ABA185" s="17"/>
      <c r="ABB185" s="17"/>
      <c r="ABC185" s="17"/>
      <c r="ABD185" s="17"/>
      <c r="ABE185" s="17"/>
      <c r="ABF185" s="17"/>
      <c r="ABG185" s="17"/>
      <c r="ABH185" s="17"/>
      <c r="ABI185" s="17"/>
      <c r="ABJ185" s="17"/>
      <c r="ABK185" s="17"/>
      <c r="ABL185" s="17"/>
      <c r="ABM185" s="17"/>
      <c r="ABN185" s="17"/>
      <c r="ABO185" s="17"/>
      <c r="ABP185" s="17"/>
      <c r="ABQ185" s="17"/>
      <c r="ABR185" s="17"/>
      <c r="ABS185" s="17"/>
      <c r="ABT185" s="17"/>
      <c r="ABU185" s="17"/>
      <c r="ABV185" s="17"/>
      <c r="ABW185" s="17"/>
      <c r="ABX185" s="17"/>
      <c r="ABY185" s="17"/>
      <c r="ABZ185" s="17"/>
      <c r="ACA185" s="17"/>
      <c r="ACB185" s="17"/>
      <c r="ACC185" s="17"/>
      <c r="ACD185" s="17"/>
      <c r="ACE185" s="17"/>
      <c r="ACF185" s="17"/>
      <c r="ACG185" s="17"/>
      <c r="ACH185" s="17"/>
      <c r="ACI185" s="17"/>
      <c r="ACJ185" s="17"/>
      <c r="ACK185" s="17"/>
      <c r="ACL185" s="17"/>
      <c r="ACM185" s="17"/>
      <c r="ACN185" s="17"/>
      <c r="ACO185" s="17"/>
      <c r="ACP185" s="17"/>
      <c r="ACQ185" s="17"/>
      <c r="ACR185" s="17"/>
      <c r="ACS185" s="17"/>
      <c r="ACT185" s="17"/>
      <c r="ACU185" s="17"/>
      <c r="ACV185" s="17"/>
      <c r="ACW185" s="17"/>
      <c r="ACX185" s="17"/>
      <c r="ACY185" s="17"/>
      <c r="ACZ185" s="17"/>
      <c r="ADA185" s="17"/>
      <c r="ADB185" s="17"/>
      <c r="ADC185" s="17"/>
      <c r="ADD185" s="17"/>
      <c r="ADE185" s="17"/>
      <c r="ADF185" s="17"/>
      <c r="ADG185" s="17"/>
      <c r="ADH185" s="17"/>
      <c r="ADI185" s="17"/>
      <c r="ADJ185" s="17"/>
      <c r="ADK185" s="17"/>
      <c r="ADL185" s="17"/>
      <c r="ADM185" s="17"/>
      <c r="ADN185" s="17"/>
      <c r="ADO185" s="17"/>
      <c r="ADP185" s="17"/>
      <c r="ADQ185" s="17"/>
      <c r="ADR185" s="17"/>
      <c r="ADS185" s="17"/>
      <c r="ADT185" s="17"/>
      <c r="ADU185" s="17"/>
      <c r="ADV185" s="17"/>
      <c r="ADW185" s="17"/>
      <c r="ADX185" s="17"/>
      <c r="ADY185" s="17"/>
      <c r="ADZ185" s="17"/>
      <c r="AEA185" s="17"/>
      <c r="AEB185" s="17"/>
      <c r="AEC185" s="17"/>
      <c r="AED185" s="17"/>
      <c r="AEE185" s="17"/>
      <c r="AEF185" s="17"/>
      <c r="AEG185" s="17"/>
      <c r="AEH185" s="17"/>
      <c r="AEI185" s="17"/>
      <c r="AEJ185" s="17"/>
      <c r="AEK185" s="17"/>
      <c r="AEL185" s="17"/>
      <c r="AEM185" s="17"/>
      <c r="AEN185" s="17"/>
      <c r="AEO185" s="17"/>
      <c r="AEP185" s="17"/>
      <c r="AEQ185" s="17"/>
      <c r="AER185" s="17"/>
      <c r="AES185" s="17"/>
      <c r="AET185" s="17"/>
      <c r="AEU185" s="17"/>
      <c r="AEV185" s="17"/>
      <c r="AEW185" s="17"/>
      <c r="AEX185" s="17"/>
      <c r="AEY185" s="17"/>
      <c r="AEZ185" s="17"/>
      <c r="AFA185" s="17"/>
      <c r="AFB185" s="17"/>
      <c r="AFC185" s="17"/>
      <c r="AFD185" s="17"/>
      <c r="AFE185" s="17"/>
      <c r="AFF185" s="17"/>
      <c r="AFG185" s="17"/>
      <c r="AFH185" s="17"/>
      <c r="AFI185" s="17"/>
      <c r="AFJ185" s="17"/>
      <c r="AFK185" s="17"/>
      <c r="AFL185" s="17"/>
      <c r="AFM185" s="17"/>
      <c r="AFN185" s="17"/>
      <c r="AFO185" s="17"/>
      <c r="AFP185" s="17"/>
      <c r="AFQ185" s="17"/>
      <c r="AFR185" s="17"/>
      <c r="AFS185" s="17"/>
      <c r="AFT185" s="17"/>
      <c r="AFU185" s="17"/>
      <c r="AFV185" s="17"/>
      <c r="AFW185" s="17"/>
      <c r="AFX185" s="17"/>
      <c r="AFY185" s="17"/>
      <c r="AFZ185" s="17"/>
      <c r="AGA185" s="17"/>
      <c r="AGB185" s="17"/>
      <c r="AGC185" s="17"/>
      <c r="AGD185" s="17"/>
      <c r="AGE185" s="17"/>
      <c r="AGF185" s="17"/>
      <c r="AGG185" s="17"/>
      <c r="AGH185" s="17"/>
      <c r="AGI185" s="17"/>
      <c r="AGJ185" s="17"/>
      <c r="AGK185" s="17"/>
      <c r="AGL185" s="17"/>
      <c r="AGM185" s="17"/>
      <c r="AGN185" s="17"/>
      <c r="AGO185" s="17"/>
      <c r="AGP185" s="17"/>
      <c r="AGQ185" s="17"/>
      <c r="AGR185" s="17"/>
      <c r="AGS185" s="17"/>
      <c r="AGT185" s="17"/>
      <c r="AGU185" s="17"/>
      <c r="AGV185" s="17"/>
      <c r="AGW185" s="17"/>
      <c r="AGX185" s="17"/>
      <c r="AGY185" s="17"/>
      <c r="AGZ185" s="17"/>
      <c r="AHA185" s="17"/>
      <c r="AHB185" s="17"/>
      <c r="AHC185" s="17"/>
      <c r="AHD185" s="17"/>
      <c r="AHE185" s="17"/>
      <c r="AHF185" s="17"/>
      <c r="AHG185" s="17"/>
      <c r="AHH185" s="17"/>
      <c r="AHI185" s="17"/>
      <c r="AHJ185" s="17"/>
      <c r="AHK185" s="17"/>
      <c r="AHL185" s="17"/>
      <c r="AHM185" s="17"/>
      <c r="AHN185" s="17"/>
      <c r="AHO185" s="17"/>
      <c r="AHP185" s="17"/>
      <c r="AHQ185" s="17"/>
      <c r="AHR185" s="17"/>
      <c r="AHS185" s="17"/>
      <c r="AHT185" s="17"/>
      <c r="AHU185" s="17"/>
      <c r="AHV185" s="17"/>
      <c r="AHW185" s="17"/>
      <c r="AHX185" s="17"/>
      <c r="AHY185" s="17"/>
      <c r="AHZ185" s="17"/>
      <c r="AIA185" s="17"/>
      <c r="AIB185" s="17"/>
      <c r="AIC185" s="17"/>
      <c r="AID185" s="17"/>
      <c r="AIE185" s="17"/>
      <c r="AIF185" s="17"/>
      <c r="AIG185" s="17"/>
      <c r="AIH185" s="17"/>
      <c r="AII185" s="17"/>
      <c r="AIJ185" s="17"/>
      <c r="AIK185" s="17"/>
      <c r="AIL185" s="17"/>
      <c r="AIM185" s="17"/>
      <c r="AIN185" s="17"/>
      <c r="AIO185" s="17"/>
      <c r="AIP185" s="17"/>
      <c r="AIQ185" s="17"/>
      <c r="AIR185" s="17"/>
      <c r="AIS185" s="17"/>
      <c r="AIT185" s="17"/>
      <c r="AIU185" s="17"/>
      <c r="AIV185" s="17"/>
      <c r="AIW185" s="17"/>
      <c r="AIX185" s="17"/>
      <c r="AIY185" s="17"/>
      <c r="AIZ185" s="17"/>
      <c r="AJA185" s="17"/>
      <c r="AJB185" s="17"/>
      <c r="AJC185" s="17"/>
      <c r="AJD185" s="17"/>
      <c r="AJE185" s="17"/>
      <c r="AJF185" s="17"/>
      <c r="AJG185" s="17"/>
      <c r="AJH185" s="17"/>
      <c r="AJI185" s="17"/>
      <c r="AJJ185" s="17"/>
      <c r="AJK185" s="17"/>
      <c r="AJL185" s="17"/>
      <c r="AJM185" s="17"/>
      <c r="AJN185" s="17"/>
      <c r="AJO185" s="17"/>
      <c r="AJP185" s="17"/>
      <c r="AJQ185" s="17"/>
      <c r="AJR185" s="17"/>
      <c r="AJS185" s="17"/>
      <c r="AJT185" s="17"/>
      <c r="AJU185" s="17"/>
      <c r="AJV185" s="17"/>
      <c r="AJW185" s="17"/>
      <c r="AJX185" s="17"/>
      <c r="AJY185" s="17"/>
      <c r="AJZ185" s="17"/>
      <c r="AKA185" s="17"/>
      <c r="AKB185" s="17"/>
      <c r="AKC185" s="17"/>
      <c r="AKD185" s="17"/>
      <c r="AKE185" s="17"/>
      <c r="AKF185" s="17"/>
      <c r="AKG185" s="17"/>
      <c r="AKH185" s="17"/>
      <c r="AKI185" s="17"/>
      <c r="AKJ185" s="17"/>
      <c r="AKK185" s="17"/>
      <c r="AKL185" s="17"/>
      <c r="AKM185" s="17"/>
      <c r="AKN185" s="17"/>
      <c r="AKO185" s="17"/>
      <c r="AKP185" s="17"/>
      <c r="AKQ185" s="17"/>
      <c r="AKR185" s="17"/>
      <c r="AKS185" s="17"/>
      <c r="AKT185" s="17"/>
      <c r="AKU185" s="17"/>
      <c r="AKV185" s="17"/>
      <c r="AKW185" s="17"/>
      <c r="AKX185" s="17"/>
      <c r="AKY185" s="17"/>
      <c r="AKZ185" s="17"/>
      <c r="ALA185" s="17"/>
      <c r="ALB185" s="17"/>
      <c r="ALC185" s="17"/>
      <c r="ALD185" s="17"/>
      <c r="ALE185" s="17"/>
      <c r="ALF185" s="17"/>
      <c r="ALG185" s="17"/>
      <c r="ALH185" s="17"/>
      <c r="ALI185" s="17"/>
      <c r="ALJ185" s="17"/>
      <c r="ALK185" s="17"/>
      <c r="ALL185" s="17"/>
      <c r="ALM185" s="17"/>
      <c r="ALN185" s="17"/>
      <c r="ALO185" s="17"/>
      <c r="ALP185" s="17"/>
      <c r="ALQ185" s="17"/>
      <c r="ALR185" s="17"/>
      <c r="ALS185" s="17"/>
      <c r="ALT185" s="17"/>
      <c r="ALU185" s="17"/>
      <c r="ALV185" s="17"/>
      <c r="ALW185" s="17"/>
      <c r="ALX185" s="17"/>
      <c r="ALY185" s="17"/>
      <c r="ALZ185" s="17"/>
      <c r="AMA185" s="17"/>
      <c r="AMB185" s="17"/>
      <c r="AMC185" s="17"/>
      <c r="AMD185" s="17"/>
      <c r="AME185" s="17"/>
      <c r="AMF185" s="17"/>
      <c r="AMG185" s="17"/>
      <c r="AMH185" s="17"/>
      <c r="AMI185" s="17"/>
      <c r="AMJ185" s="17"/>
      <c r="AMK185" s="17"/>
      <c r="AML185" s="17"/>
      <c r="AMM185" s="17"/>
      <c r="AMN185" s="17"/>
      <c r="AMO185" s="17"/>
      <c r="AMP185" s="17"/>
      <c r="AMQ185" s="17"/>
      <c r="AMR185" s="17"/>
      <c r="AMS185" s="17"/>
      <c r="AMT185" s="17"/>
      <c r="AMU185" s="17"/>
      <c r="AMV185" s="17"/>
      <c r="AMW185" s="17"/>
      <c r="AMX185" s="17"/>
      <c r="AMY185" s="17"/>
      <c r="AMZ185" s="17"/>
      <c r="ANA185" s="17"/>
      <c r="ANB185" s="17"/>
      <c r="ANC185" s="17"/>
      <c r="AND185" s="17"/>
      <c r="ANE185" s="17"/>
      <c r="ANF185" s="17"/>
      <c r="ANG185" s="17"/>
      <c r="ANH185" s="17"/>
      <c r="ANI185" s="17"/>
      <c r="ANJ185" s="17"/>
      <c r="ANK185" s="17"/>
      <c r="ANL185" s="17"/>
      <c r="ANM185" s="17"/>
      <c r="ANN185" s="17"/>
      <c r="ANO185" s="17"/>
      <c r="ANP185" s="17"/>
      <c r="ANQ185" s="17"/>
      <c r="ANR185" s="17"/>
      <c r="ANS185" s="17"/>
      <c r="ANT185" s="17"/>
      <c r="ANU185" s="17"/>
      <c r="ANV185" s="17"/>
      <c r="ANW185" s="17"/>
      <c r="ANX185" s="17"/>
      <c r="ANY185" s="17"/>
      <c r="ANZ185" s="17"/>
      <c r="AOA185" s="17"/>
      <c r="AOB185" s="17"/>
      <c r="AOC185" s="17"/>
      <c r="AOD185" s="17"/>
      <c r="AOE185" s="17"/>
      <c r="AOF185" s="17"/>
      <c r="AOG185" s="17"/>
      <c r="AOH185" s="17"/>
      <c r="AOI185" s="17"/>
      <c r="AOJ185" s="17"/>
      <c r="AOK185" s="17"/>
      <c r="AOL185" s="17"/>
      <c r="AOM185" s="17"/>
      <c r="AON185" s="17"/>
      <c r="AOO185" s="17"/>
      <c r="AOP185" s="17"/>
      <c r="AOQ185" s="17"/>
      <c r="AOR185" s="17"/>
      <c r="AOS185" s="17"/>
      <c r="AOT185" s="17"/>
      <c r="AOU185" s="17"/>
      <c r="AOV185" s="17"/>
      <c r="AOW185" s="17"/>
      <c r="AOX185" s="17"/>
      <c r="AOY185" s="17"/>
      <c r="AOZ185" s="17"/>
      <c r="APA185" s="17"/>
      <c r="APB185" s="17"/>
      <c r="APC185" s="17"/>
      <c r="APD185" s="17"/>
      <c r="APE185" s="17"/>
      <c r="APF185" s="17"/>
      <c r="APG185" s="17"/>
      <c r="APH185" s="17"/>
      <c r="API185" s="17"/>
      <c r="APJ185" s="17"/>
      <c r="APK185" s="17"/>
      <c r="APL185" s="17"/>
      <c r="APM185" s="17"/>
      <c r="APN185" s="17"/>
      <c r="APO185" s="17"/>
      <c r="APP185" s="17"/>
      <c r="APQ185" s="17"/>
      <c r="APR185" s="17"/>
      <c r="APS185" s="17"/>
      <c r="APT185" s="17"/>
      <c r="APU185" s="17"/>
      <c r="APV185" s="17"/>
      <c r="APW185" s="17"/>
      <c r="APX185" s="17"/>
      <c r="APY185" s="17"/>
      <c r="APZ185" s="17"/>
      <c r="AQA185" s="17"/>
      <c r="AQB185" s="17"/>
      <c r="AQC185" s="17"/>
      <c r="AQD185" s="17"/>
      <c r="AQE185" s="17"/>
      <c r="AQF185" s="17"/>
      <c r="AQG185" s="17"/>
      <c r="AQH185" s="17"/>
      <c r="AQI185" s="17"/>
      <c r="AQJ185" s="17"/>
      <c r="AQK185" s="17"/>
      <c r="AQL185" s="17"/>
      <c r="AQM185" s="17"/>
      <c r="AQN185" s="17"/>
      <c r="AQO185" s="17"/>
      <c r="AQP185" s="17"/>
      <c r="AQQ185" s="17"/>
      <c r="AQR185" s="17"/>
      <c r="AQS185" s="17"/>
      <c r="AQT185" s="17"/>
      <c r="AQU185" s="17"/>
      <c r="AQV185" s="17"/>
      <c r="AQW185" s="17"/>
      <c r="AQX185" s="17"/>
      <c r="AQY185" s="17"/>
      <c r="AQZ185" s="17"/>
      <c r="ARA185" s="17"/>
      <c r="ARB185" s="17"/>
      <c r="ARC185" s="17"/>
      <c r="ARD185" s="17"/>
      <c r="ARE185" s="17"/>
      <c r="ARF185" s="17"/>
      <c r="ARG185" s="17"/>
      <c r="ARH185" s="17"/>
      <c r="ARI185" s="17"/>
      <c r="ARJ185" s="17"/>
      <c r="ARK185" s="17"/>
      <c r="ARL185" s="17"/>
      <c r="ARM185" s="17"/>
      <c r="ARN185" s="17"/>
      <c r="ARO185" s="17"/>
      <c r="ARP185" s="17"/>
      <c r="ARQ185" s="17"/>
      <c r="ARR185" s="17"/>
      <c r="ARS185" s="17"/>
      <c r="ART185" s="17"/>
      <c r="ARU185" s="17"/>
      <c r="ARV185" s="17"/>
      <c r="ARW185" s="17"/>
      <c r="ARX185" s="17"/>
      <c r="ARY185" s="17"/>
      <c r="ARZ185" s="17"/>
      <c r="ASA185" s="17"/>
      <c r="ASB185" s="17"/>
      <c r="ASC185" s="17"/>
      <c r="ASD185" s="17"/>
      <c r="ASE185" s="17"/>
      <c r="ASF185" s="17"/>
      <c r="ASG185" s="17"/>
      <c r="ASH185" s="17"/>
      <c r="ASI185" s="17"/>
      <c r="ASJ185" s="17"/>
      <c r="ASK185" s="17"/>
      <c r="ASL185" s="17"/>
      <c r="ASM185" s="17"/>
      <c r="ASN185" s="17"/>
      <c r="ASO185" s="17"/>
      <c r="ASP185" s="17"/>
      <c r="ASQ185" s="17"/>
      <c r="ASR185" s="17"/>
      <c r="ASS185" s="17"/>
      <c r="AST185" s="17"/>
      <c r="ASU185" s="17"/>
      <c r="ASV185" s="17"/>
      <c r="ASW185" s="17"/>
      <c r="ASX185" s="17"/>
      <c r="ASY185" s="17"/>
      <c r="ASZ185" s="17"/>
      <c r="ATA185" s="17"/>
      <c r="ATB185" s="17"/>
      <c r="ATC185" s="17"/>
      <c r="ATD185" s="17"/>
      <c r="ATE185" s="17"/>
      <c r="ATF185" s="17"/>
      <c r="ATG185" s="17"/>
      <c r="ATH185" s="17"/>
      <c r="ATI185" s="17"/>
      <c r="ATJ185" s="17"/>
      <c r="ATK185" s="17"/>
      <c r="ATL185" s="17"/>
      <c r="ATM185" s="17"/>
      <c r="ATN185" s="17"/>
      <c r="ATO185" s="17"/>
      <c r="ATP185" s="17"/>
      <c r="ATQ185" s="17"/>
      <c r="ATR185" s="17"/>
      <c r="ATS185" s="17"/>
      <c r="ATT185" s="17"/>
      <c r="ATU185" s="17"/>
      <c r="ATV185" s="17"/>
      <c r="ATW185" s="17"/>
      <c r="ATX185" s="17"/>
      <c r="ATY185" s="17"/>
      <c r="ATZ185" s="17"/>
      <c r="AUA185" s="17"/>
      <c r="AUB185" s="17"/>
      <c r="AUC185" s="17"/>
      <c r="AUD185" s="17"/>
      <c r="AUE185" s="17"/>
      <c r="AUF185" s="17"/>
      <c r="AUG185" s="17"/>
      <c r="AUH185" s="17"/>
      <c r="AUI185" s="17"/>
      <c r="AUJ185" s="17"/>
      <c r="AUK185" s="17"/>
      <c r="AUL185" s="17"/>
      <c r="AUM185" s="17"/>
      <c r="AUN185" s="17"/>
      <c r="AUO185" s="17"/>
      <c r="AUP185" s="17"/>
      <c r="AUQ185" s="17"/>
      <c r="AUR185" s="17"/>
      <c r="AUS185" s="17"/>
      <c r="AUT185" s="17"/>
      <c r="AUU185" s="17"/>
      <c r="AUV185" s="17"/>
      <c r="AUW185" s="17"/>
      <c r="AUX185" s="17"/>
      <c r="AUY185" s="17"/>
      <c r="AUZ185" s="17"/>
      <c r="AVA185" s="17"/>
      <c r="AVB185" s="17"/>
      <c r="AVC185" s="17"/>
      <c r="AVD185" s="17"/>
      <c r="AVE185" s="17"/>
      <c r="AVF185" s="17"/>
      <c r="AVG185" s="17"/>
      <c r="AVH185" s="17"/>
      <c r="AVI185" s="17"/>
      <c r="AVJ185" s="17"/>
      <c r="AVK185" s="17"/>
      <c r="AVL185" s="17"/>
      <c r="AVM185" s="17"/>
      <c r="AVN185" s="17"/>
      <c r="AVO185" s="17"/>
      <c r="AVP185" s="17"/>
      <c r="AVQ185" s="17"/>
      <c r="AVR185" s="17"/>
      <c r="AVS185" s="17"/>
      <c r="AVT185" s="17"/>
      <c r="AVU185" s="17"/>
      <c r="AVV185" s="17"/>
      <c r="AVW185" s="17"/>
      <c r="AVX185" s="17"/>
      <c r="AVY185" s="17"/>
      <c r="AVZ185" s="17"/>
      <c r="AWA185" s="17"/>
      <c r="AWB185" s="17"/>
      <c r="AWC185" s="17"/>
      <c r="AWD185" s="17"/>
      <c r="AWE185" s="17"/>
      <c r="AWF185" s="17"/>
      <c r="AWG185" s="17"/>
      <c r="AWH185" s="17"/>
      <c r="AWI185" s="17"/>
      <c r="AWJ185" s="17"/>
      <c r="AWK185" s="17"/>
      <c r="AWL185" s="17"/>
      <c r="AWM185" s="17"/>
      <c r="AWN185" s="17"/>
      <c r="AWO185" s="17"/>
      <c r="AWP185" s="17"/>
      <c r="AWQ185" s="17"/>
      <c r="AWR185" s="17"/>
      <c r="AWS185" s="17"/>
      <c r="AWT185" s="17"/>
      <c r="AWU185" s="17"/>
      <c r="AWV185" s="17"/>
      <c r="AWW185" s="17"/>
      <c r="AWX185" s="17"/>
      <c r="AWY185" s="17"/>
      <c r="AWZ185" s="17"/>
      <c r="AXA185" s="17"/>
      <c r="AXB185" s="17"/>
      <c r="AXC185" s="17"/>
      <c r="AXD185" s="17"/>
      <c r="AXE185" s="17"/>
      <c r="AXF185" s="17"/>
      <c r="AXG185" s="17"/>
      <c r="AXH185" s="17"/>
      <c r="AXI185" s="17"/>
      <c r="AXJ185" s="17"/>
      <c r="AXK185" s="17"/>
      <c r="AXL185" s="17"/>
      <c r="AXM185" s="17"/>
      <c r="AXN185" s="17"/>
      <c r="AXO185" s="17"/>
      <c r="AXP185" s="17"/>
      <c r="AXQ185" s="17"/>
      <c r="AXR185" s="17"/>
      <c r="AXS185" s="17"/>
      <c r="AXT185" s="17"/>
      <c r="AXU185" s="17"/>
      <c r="AXV185" s="17"/>
      <c r="AXW185" s="17"/>
      <c r="AXX185" s="17"/>
      <c r="AXY185" s="17"/>
      <c r="AXZ185" s="17"/>
      <c r="AYA185" s="17"/>
      <c r="AYB185" s="17"/>
      <c r="AYC185" s="17"/>
      <c r="AYD185" s="17"/>
      <c r="AYE185" s="17"/>
      <c r="AYF185" s="17"/>
      <c r="AYG185" s="17"/>
      <c r="AYH185" s="17"/>
      <c r="AYI185" s="17"/>
      <c r="AYJ185" s="17"/>
      <c r="AYK185" s="17"/>
      <c r="AYL185" s="17"/>
      <c r="AYM185" s="17"/>
      <c r="AYN185" s="17"/>
      <c r="AYO185" s="17"/>
      <c r="AYP185" s="17"/>
      <c r="AYQ185" s="17"/>
      <c r="AYR185" s="17"/>
      <c r="AYS185" s="17"/>
      <c r="AYT185" s="17"/>
      <c r="AYU185" s="17"/>
      <c r="AYV185" s="17"/>
      <c r="AYW185" s="17"/>
      <c r="AYX185" s="17"/>
      <c r="AYY185" s="17"/>
      <c r="AYZ185" s="17"/>
      <c r="AZA185" s="17"/>
      <c r="AZB185" s="17"/>
      <c r="AZC185" s="17"/>
      <c r="AZD185" s="17"/>
      <c r="AZE185" s="17"/>
      <c r="AZF185" s="17"/>
      <c r="AZG185" s="17"/>
      <c r="AZH185" s="17"/>
      <c r="AZI185" s="17"/>
      <c r="AZJ185" s="17"/>
      <c r="AZK185" s="17"/>
      <c r="AZL185" s="17"/>
      <c r="AZM185" s="17"/>
      <c r="AZN185" s="17"/>
      <c r="AZO185" s="17"/>
      <c r="AZP185" s="17"/>
      <c r="AZQ185" s="17"/>
      <c r="AZR185" s="17"/>
      <c r="AZS185" s="17"/>
      <c r="AZT185" s="17"/>
      <c r="AZU185" s="17"/>
      <c r="AZV185" s="17"/>
      <c r="AZW185" s="17"/>
      <c r="AZX185" s="17"/>
      <c r="AZY185" s="17"/>
      <c r="AZZ185" s="17"/>
      <c r="BAA185" s="17"/>
      <c r="BAB185" s="17"/>
      <c r="BAC185" s="17"/>
      <c r="BAD185" s="17"/>
      <c r="BAE185" s="17"/>
      <c r="BAF185" s="17"/>
      <c r="BAG185" s="17"/>
      <c r="BAH185" s="17"/>
      <c r="BAI185" s="17"/>
      <c r="BAJ185" s="17"/>
      <c r="BAK185" s="17"/>
      <c r="BAL185" s="17"/>
      <c r="BAM185" s="17"/>
      <c r="BAN185" s="17"/>
      <c r="BAO185" s="17"/>
      <c r="BAP185" s="17"/>
      <c r="BAQ185" s="17"/>
      <c r="BAR185" s="17"/>
      <c r="BAS185" s="17"/>
      <c r="BAT185" s="17"/>
      <c r="BAU185" s="17"/>
      <c r="BAV185" s="17"/>
      <c r="BAW185" s="17"/>
      <c r="BAX185" s="17"/>
      <c r="BAY185" s="17"/>
      <c r="BAZ185" s="17"/>
      <c r="BBA185" s="17"/>
      <c r="BBB185" s="17"/>
      <c r="BBC185" s="17"/>
      <c r="BBD185" s="17"/>
      <c r="BBE185" s="17"/>
      <c r="BBF185" s="17"/>
      <c r="BBG185" s="17"/>
      <c r="BBH185" s="17"/>
      <c r="BBI185" s="17"/>
      <c r="BBJ185" s="17"/>
      <c r="BBK185" s="17"/>
      <c r="BBL185" s="17"/>
      <c r="BBM185" s="17"/>
      <c r="BBN185" s="17"/>
      <c r="BBO185" s="17"/>
      <c r="BBP185" s="17"/>
      <c r="BBQ185" s="17"/>
      <c r="BBR185" s="17"/>
      <c r="BBS185" s="17"/>
      <c r="BBT185" s="17"/>
      <c r="BBU185" s="17"/>
      <c r="BBV185" s="17"/>
      <c r="BBW185" s="17"/>
      <c r="BBX185" s="17"/>
      <c r="BBY185" s="17"/>
      <c r="BBZ185" s="17"/>
      <c r="BCA185" s="17"/>
      <c r="BCB185" s="17"/>
      <c r="BCC185" s="17"/>
      <c r="BCD185" s="17"/>
      <c r="BCE185" s="17"/>
      <c r="BCF185" s="17"/>
      <c r="BCG185" s="17"/>
      <c r="BCH185" s="17"/>
      <c r="BCI185" s="17"/>
      <c r="BCJ185" s="17"/>
      <c r="BCK185" s="17"/>
      <c r="BCL185" s="17"/>
      <c r="BCM185" s="17"/>
      <c r="BCN185" s="17"/>
      <c r="BCO185" s="17"/>
      <c r="BCP185" s="17"/>
      <c r="BCQ185" s="17"/>
      <c r="BCR185" s="17"/>
      <c r="BCS185" s="17"/>
      <c r="BCT185" s="17"/>
      <c r="BCU185" s="17"/>
      <c r="BCV185" s="17"/>
      <c r="BCW185" s="17"/>
      <c r="BCX185" s="17"/>
      <c r="BCY185" s="17"/>
      <c r="BCZ185" s="17"/>
      <c r="BDA185" s="17"/>
      <c r="BDB185" s="17"/>
      <c r="BDC185" s="17"/>
      <c r="BDD185" s="17"/>
      <c r="BDE185" s="17"/>
      <c r="BDF185" s="17"/>
      <c r="BDG185" s="17"/>
      <c r="BDH185" s="17"/>
      <c r="BDI185" s="17"/>
      <c r="BDJ185" s="17"/>
      <c r="BDK185" s="17"/>
      <c r="BDL185" s="17"/>
      <c r="BDM185" s="17"/>
      <c r="BDN185" s="17"/>
      <c r="BDO185" s="17"/>
      <c r="BDP185" s="17"/>
      <c r="BDQ185" s="17"/>
      <c r="BDR185" s="17"/>
      <c r="BDS185" s="17"/>
      <c r="BDT185" s="17"/>
      <c r="BDU185" s="17"/>
      <c r="BDV185" s="17"/>
      <c r="BDW185" s="17"/>
      <c r="BDX185" s="17"/>
      <c r="BDY185" s="17"/>
      <c r="BDZ185" s="17"/>
      <c r="BEA185" s="17"/>
      <c r="BEB185" s="17"/>
      <c r="BEC185" s="17"/>
      <c r="BED185" s="17"/>
      <c r="BEE185" s="17"/>
      <c r="BEF185" s="17"/>
      <c r="BEG185" s="17"/>
      <c r="BEH185" s="17"/>
      <c r="BEI185" s="17"/>
      <c r="BEJ185" s="17"/>
      <c r="BEK185" s="17"/>
      <c r="BEL185" s="17"/>
      <c r="BEM185" s="17"/>
      <c r="BEN185" s="17"/>
      <c r="BEO185" s="17"/>
      <c r="BEP185" s="17"/>
      <c r="BEQ185" s="17"/>
      <c r="BER185" s="17"/>
      <c r="BES185" s="17"/>
      <c r="BET185" s="17"/>
      <c r="BEU185" s="17"/>
      <c r="BEV185" s="17"/>
      <c r="BEW185" s="17"/>
      <c r="BEX185" s="17"/>
      <c r="BEY185" s="17"/>
      <c r="BEZ185" s="17"/>
      <c r="BFA185" s="17"/>
      <c r="BFB185" s="17"/>
      <c r="BFC185" s="17"/>
      <c r="BFD185" s="17"/>
      <c r="BFE185" s="17"/>
      <c r="BFF185" s="17"/>
      <c r="BFG185" s="17"/>
      <c r="BFH185" s="17"/>
      <c r="BFI185" s="17"/>
      <c r="BFJ185" s="17"/>
      <c r="BFK185" s="17"/>
      <c r="BFL185" s="17"/>
      <c r="BFM185" s="17"/>
      <c r="BFN185" s="17"/>
      <c r="BFO185" s="17"/>
      <c r="BFP185" s="17"/>
      <c r="BFQ185" s="17"/>
      <c r="BFR185" s="17"/>
      <c r="BFS185" s="17"/>
      <c r="BFT185" s="17"/>
      <c r="BFU185" s="17"/>
      <c r="BFV185" s="17"/>
      <c r="BFW185" s="17"/>
      <c r="BFX185" s="17"/>
      <c r="BFY185" s="17"/>
      <c r="BFZ185" s="17"/>
      <c r="BGA185" s="17"/>
      <c r="BGB185" s="17"/>
      <c r="BGC185" s="17"/>
      <c r="BGD185" s="17"/>
      <c r="BGE185" s="17"/>
      <c r="BGF185" s="17"/>
      <c r="BGG185" s="17"/>
      <c r="BGH185" s="17"/>
      <c r="BGI185" s="17"/>
      <c r="BGJ185" s="17"/>
      <c r="BGK185" s="17"/>
      <c r="BGL185" s="17"/>
      <c r="BGM185" s="17"/>
      <c r="BGN185" s="17"/>
      <c r="BGO185" s="17"/>
      <c r="BGP185" s="17"/>
      <c r="BGQ185" s="17"/>
      <c r="BGR185" s="17"/>
      <c r="BGS185" s="17"/>
      <c r="BGT185" s="17"/>
      <c r="BGU185" s="17"/>
      <c r="BGV185" s="17"/>
      <c r="BGW185" s="17"/>
      <c r="BGX185" s="17"/>
      <c r="BGY185" s="17"/>
      <c r="BGZ185" s="17"/>
      <c r="BHA185" s="17"/>
      <c r="BHB185" s="17"/>
      <c r="BHC185" s="17"/>
      <c r="BHD185" s="17"/>
      <c r="BHE185" s="17"/>
      <c r="BHF185" s="17"/>
      <c r="BHG185" s="17"/>
      <c r="BHH185" s="17"/>
      <c r="BHI185" s="17"/>
      <c r="BHJ185" s="17"/>
      <c r="BHK185" s="17"/>
      <c r="BHL185" s="17"/>
      <c r="BHM185" s="17"/>
      <c r="BHN185" s="17"/>
      <c r="BHO185" s="17"/>
      <c r="BHP185" s="17"/>
      <c r="BHQ185" s="17"/>
      <c r="BHR185" s="17"/>
      <c r="BHS185" s="17"/>
      <c r="BHT185" s="17"/>
      <c r="BHU185" s="17"/>
      <c r="BHV185" s="17"/>
      <c r="BHW185" s="17"/>
      <c r="BHX185" s="17"/>
      <c r="BHY185" s="17"/>
      <c r="BHZ185" s="17"/>
      <c r="BIA185" s="17"/>
      <c r="BIB185" s="17"/>
      <c r="BIC185" s="17"/>
      <c r="BID185" s="17"/>
      <c r="BIE185" s="17"/>
      <c r="BIF185" s="17"/>
      <c r="BIG185" s="17"/>
      <c r="BIH185" s="17"/>
      <c r="BII185" s="17"/>
      <c r="BIJ185" s="17"/>
      <c r="BIK185" s="17"/>
      <c r="BIL185" s="17"/>
      <c r="BIM185" s="17"/>
      <c r="BIN185" s="17"/>
      <c r="BIO185" s="17"/>
      <c r="BIP185" s="17"/>
      <c r="BIQ185" s="17"/>
      <c r="BIR185" s="17"/>
      <c r="BIS185" s="17"/>
      <c r="BIT185" s="17"/>
      <c r="BIU185" s="17"/>
      <c r="BIV185" s="17"/>
      <c r="BIW185" s="17"/>
      <c r="BIX185" s="17"/>
      <c r="BIY185" s="17"/>
      <c r="BIZ185" s="17"/>
      <c r="BJA185" s="17"/>
      <c r="BJB185" s="17"/>
      <c r="BJC185" s="17"/>
      <c r="BJD185" s="17"/>
      <c r="BJE185" s="17"/>
      <c r="BJF185" s="17"/>
      <c r="BJG185" s="17"/>
      <c r="BJH185" s="17"/>
      <c r="BJI185" s="17"/>
      <c r="BJJ185" s="17"/>
      <c r="BJK185" s="17"/>
      <c r="BJL185" s="17"/>
      <c r="BJM185" s="17"/>
      <c r="BJN185" s="17"/>
      <c r="BJO185" s="17"/>
      <c r="BJP185" s="17"/>
      <c r="BJQ185" s="17"/>
      <c r="BJR185" s="17"/>
      <c r="BJS185" s="17"/>
      <c r="BJT185" s="17"/>
      <c r="BJU185" s="17"/>
      <c r="BJV185" s="17"/>
      <c r="BJW185" s="17"/>
      <c r="BJX185" s="17"/>
      <c r="BJY185" s="17"/>
      <c r="BJZ185" s="17"/>
      <c r="BKA185" s="17"/>
      <c r="BKB185" s="17"/>
      <c r="BKC185" s="17"/>
      <c r="BKD185" s="17"/>
      <c r="BKE185" s="17"/>
      <c r="BKF185" s="17"/>
      <c r="BKG185" s="17"/>
      <c r="BKH185" s="17"/>
      <c r="BKI185" s="17"/>
      <c r="BKJ185" s="17"/>
      <c r="BKK185" s="17"/>
      <c r="BKL185" s="17"/>
      <c r="BKM185" s="17"/>
      <c r="BKN185" s="17"/>
      <c r="BKO185" s="17"/>
      <c r="BKP185" s="17"/>
      <c r="BKQ185" s="17"/>
      <c r="BKR185" s="17"/>
      <c r="BKS185" s="17"/>
      <c r="BKT185" s="17"/>
      <c r="BKU185" s="17"/>
      <c r="BKV185" s="17"/>
      <c r="BKW185" s="17"/>
      <c r="BKX185" s="17"/>
      <c r="BKY185" s="17"/>
      <c r="BKZ185" s="17"/>
      <c r="BLA185" s="17"/>
      <c r="BLB185" s="17"/>
      <c r="BLC185" s="17"/>
      <c r="BLD185" s="17"/>
      <c r="BLE185" s="17"/>
      <c r="BLF185" s="17"/>
      <c r="BLG185" s="17"/>
      <c r="BLH185" s="17"/>
      <c r="BLI185" s="17"/>
      <c r="BLJ185" s="17"/>
      <c r="BLK185" s="17"/>
      <c r="BLL185" s="17"/>
      <c r="BLM185" s="17"/>
      <c r="BLN185" s="17"/>
      <c r="BLO185" s="17"/>
      <c r="BLP185" s="17"/>
      <c r="BLQ185" s="17"/>
      <c r="BLR185" s="17"/>
      <c r="BLS185" s="17"/>
      <c r="BLT185" s="17"/>
      <c r="BLU185" s="17"/>
      <c r="BLV185" s="17"/>
      <c r="BLW185" s="17"/>
      <c r="BLX185" s="17"/>
      <c r="BLY185" s="17"/>
      <c r="BLZ185" s="17"/>
      <c r="BMA185" s="17"/>
      <c r="BMB185" s="17"/>
      <c r="BMC185" s="17"/>
      <c r="BMD185" s="17"/>
      <c r="BME185" s="17"/>
      <c r="BMF185" s="17"/>
      <c r="BMG185" s="17"/>
      <c r="BMH185" s="17"/>
      <c r="BMI185" s="17"/>
      <c r="BMJ185" s="17"/>
      <c r="BMK185" s="17"/>
      <c r="BML185" s="17"/>
      <c r="BMM185" s="17"/>
      <c r="BMN185" s="17"/>
      <c r="BMO185" s="17"/>
      <c r="BMP185" s="17"/>
      <c r="BMQ185" s="17"/>
      <c r="BMR185" s="17"/>
      <c r="BMS185" s="17"/>
      <c r="BMT185" s="17"/>
      <c r="BMU185" s="17"/>
      <c r="BMV185" s="17"/>
      <c r="BMW185" s="17"/>
      <c r="BMX185" s="17"/>
      <c r="BMY185" s="17"/>
      <c r="BMZ185" s="17"/>
      <c r="BNA185" s="17"/>
      <c r="BNB185" s="17"/>
      <c r="BNC185" s="17"/>
      <c r="BND185" s="17"/>
      <c r="BNE185" s="17"/>
      <c r="BNF185" s="17"/>
      <c r="BNG185" s="17"/>
      <c r="BNH185" s="17"/>
      <c r="BNI185" s="17"/>
      <c r="BNJ185" s="17"/>
      <c r="BNK185" s="17"/>
      <c r="BNL185" s="17"/>
      <c r="BNM185" s="17"/>
      <c r="BNN185" s="17"/>
      <c r="BNO185" s="17"/>
      <c r="BNP185" s="17"/>
      <c r="BNQ185" s="17"/>
      <c r="BNR185" s="17"/>
      <c r="BNS185" s="17"/>
      <c r="BNT185" s="17"/>
      <c r="BNU185" s="17"/>
      <c r="BNV185" s="17"/>
      <c r="BNW185" s="17"/>
      <c r="BNX185" s="17"/>
      <c r="BNY185" s="17"/>
      <c r="BNZ185" s="17"/>
      <c r="BOA185" s="17"/>
      <c r="BOB185" s="17"/>
      <c r="BOC185" s="17"/>
      <c r="BOD185" s="17"/>
      <c r="BOE185" s="17"/>
      <c r="BOF185" s="17"/>
      <c r="BOG185" s="17"/>
      <c r="BOH185" s="17"/>
      <c r="BOI185" s="17"/>
      <c r="BOJ185" s="17"/>
      <c r="BOK185" s="17"/>
      <c r="BOL185" s="17"/>
      <c r="BOM185" s="17"/>
      <c r="BON185" s="17"/>
      <c r="BOO185" s="17"/>
      <c r="BOP185" s="17"/>
      <c r="BOQ185" s="17"/>
      <c r="BOR185" s="17"/>
      <c r="BOS185" s="17"/>
      <c r="BOT185" s="17"/>
      <c r="BOU185" s="17"/>
      <c r="BOV185" s="17"/>
      <c r="BOW185" s="17"/>
      <c r="BOX185" s="17"/>
      <c r="BOY185" s="17"/>
      <c r="BOZ185" s="17"/>
      <c r="BPA185" s="17"/>
      <c r="BPB185" s="17"/>
      <c r="BPC185" s="17"/>
      <c r="BPD185" s="17"/>
      <c r="BPE185" s="17"/>
      <c r="BPF185" s="17"/>
      <c r="BPG185" s="17"/>
      <c r="BPH185" s="17"/>
      <c r="BPI185" s="17"/>
      <c r="BPJ185" s="17"/>
      <c r="BPK185" s="17"/>
      <c r="BPL185" s="17"/>
      <c r="BPM185" s="17"/>
      <c r="BPN185" s="17"/>
      <c r="BPO185" s="17"/>
      <c r="BPP185" s="17"/>
      <c r="BPQ185" s="17"/>
      <c r="BPR185" s="17"/>
      <c r="BPS185" s="17"/>
      <c r="BPT185" s="17"/>
      <c r="BPU185" s="17"/>
      <c r="BPV185" s="17"/>
      <c r="BPW185" s="17"/>
      <c r="BPX185" s="17"/>
      <c r="BPY185" s="17"/>
      <c r="BPZ185" s="17"/>
      <c r="BQA185" s="17"/>
      <c r="BQB185" s="17"/>
      <c r="BQC185" s="17"/>
      <c r="BQD185" s="17"/>
      <c r="BQE185" s="17"/>
      <c r="BQF185" s="17"/>
      <c r="BQG185" s="17"/>
      <c r="BQH185" s="17"/>
      <c r="BQI185" s="17"/>
      <c r="BQJ185" s="17"/>
      <c r="BQK185" s="17"/>
      <c r="BQL185" s="17"/>
      <c r="BQM185" s="17"/>
      <c r="BQN185" s="17"/>
      <c r="BQO185" s="17"/>
      <c r="BQP185" s="17"/>
      <c r="BQQ185" s="17"/>
      <c r="BQR185" s="17"/>
      <c r="BQS185" s="17"/>
      <c r="BQT185" s="17"/>
      <c r="BQU185" s="17"/>
      <c r="BQV185" s="17"/>
      <c r="BQW185" s="17"/>
      <c r="BQX185" s="17"/>
      <c r="BQY185" s="17"/>
      <c r="BQZ185" s="17"/>
      <c r="BRA185" s="17"/>
      <c r="BRB185" s="17"/>
      <c r="BRC185" s="17"/>
      <c r="BRD185" s="17"/>
      <c r="BRE185" s="17"/>
      <c r="BRF185" s="17"/>
      <c r="BRG185" s="17"/>
      <c r="BRH185" s="17"/>
      <c r="BRI185" s="17"/>
      <c r="BRJ185" s="17"/>
      <c r="BRK185" s="17"/>
      <c r="BRL185" s="17"/>
      <c r="BRM185" s="17"/>
      <c r="BRN185" s="17"/>
      <c r="BRO185" s="17"/>
      <c r="BRP185" s="17"/>
      <c r="BRQ185" s="17"/>
      <c r="BRR185" s="17"/>
      <c r="BRS185" s="17"/>
      <c r="BRT185" s="17"/>
      <c r="BRU185" s="17"/>
      <c r="BRV185" s="17"/>
      <c r="BRW185" s="17"/>
      <c r="BRX185" s="17"/>
      <c r="BRY185" s="17"/>
      <c r="BRZ185" s="17"/>
      <c r="BSA185" s="17"/>
      <c r="BSB185" s="17"/>
      <c r="BSC185" s="17"/>
      <c r="BSD185" s="17"/>
      <c r="BSE185" s="17"/>
      <c r="BSF185" s="17"/>
      <c r="BSG185" s="17"/>
      <c r="BSH185" s="17"/>
      <c r="BSI185" s="17"/>
      <c r="BSJ185" s="17"/>
      <c r="BSK185" s="17"/>
      <c r="BSL185" s="17"/>
      <c r="BSM185" s="17"/>
      <c r="BSN185" s="17"/>
      <c r="BSO185" s="17"/>
      <c r="BSP185" s="17"/>
      <c r="BSQ185" s="17"/>
      <c r="BSR185" s="17"/>
      <c r="BSS185" s="17"/>
      <c r="BST185" s="17"/>
      <c r="BSU185" s="17"/>
      <c r="BSV185" s="17"/>
      <c r="BSW185" s="17"/>
      <c r="BSX185" s="17"/>
      <c r="BSY185" s="17"/>
      <c r="BSZ185" s="17"/>
      <c r="BTA185" s="17"/>
      <c r="BTB185" s="17"/>
      <c r="BTC185" s="17"/>
      <c r="BTD185" s="17"/>
      <c r="BTE185" s="17"/>
      <c r="BTF185" s="17"/>
      <c r="BTG185" s="17"/>
      <c r="BTH185" s="17"/>
      <c r="BTI185" s="17"/>
      <c r="BTJ185" s="17"/>
      <c r="BTK185" s="17"/>
      <c r="BTL185" s="17"/>
      <c r="BTM185" s="17"/>
      <c r="BTN185" s="17"/>
      <c r="BTO185" s="17"/>
      <c r="BTP185" s="17"/>
      <c r="BTQ185" s="17"/>
      <c r="BTR185" s="17"/>
      <c r="BTS185" s="17"/>
      <c r="BTT185" s="17"/>
      <c r="BTU185" s="17"/>
      <c r="BTV185" s="17"/>
      <c r="BTW185" s="17"/>
      <c r="BTX185" s="17"/>
      <c r="BTY185" s="17"/>
      <c r="BTZ185" s="17"/>
      <c r="BUA185" s="17"/>
      <c r="BUB185" s="17"/>
      <c r="BUC185" s="17"/>
      <c r="BUD185" s="17"/>
      <c r="BUE185" s="17"/>
      <c r="BUF185" s="17"/>
      <c r="BUG185" s="17"/>
      <c r="BUH185" s="17"/>
      <c r="BUI185" s="17"/>
      <c r="BUJ185" s="17"/>
      <c r="BUK185" s="17"/>
      <c r="BUL185" s="17"/>
      <c r="BUM185" s="17"/>
      <c r="BUN185" s="17"/>
      <c r="BUO185" s="17"/>
      <c r="BUP185" s="17"/>
      <c r="BUQ185" s="17"/>
      <c r="BUR185" s="17"/>
      <c r="BUS185" s="17"/>
      <c r="BUT185" s="17"/>
      <c r="BUU185" s="17"/>
      <c r="BUV185" s="17"/>
      <c r="BUW185" s="17"/>
      <c r="BUX185" s="17"/>
      <c r="BUY185" s="17"/>
      <c r="BUZ185" s="17"/>
      <c r="BVA185" s="17"/>
      <c r="BVB185" s="17"/>
      <c r="BVC185" s="17"/>
      <c r="BVD185" s="17"/>
      <c r="BVE185" s="17"/>
      <c r="BVF185" s="17"/>
      <c r="BVG185" s="17"/>
      <c r="BVH185" s="17"/>
      <c r="BVI185" s="17"/>
      <c r="BVJ185" s="17"/>
      <c r="BVK185" s="17"/>
      <c r="BVL185" s="17"/>
      <c r="BVM185" s="17"/>
      <c r="BVN185" s="17"/>
      <c r="BVO185" s="17"/>
      <c r="BVP185" s="17"/>
      <c r="BVQ185" s="17"/>
      <c r="BVR185" s="17"/>
      <c r="BVS185" s="17"/>
      <c r="BVT185" s="17"/>
      <c r="BVU185" s="17"/>
      <c r="BVV185" s="17"/>
      <c r="BVW185" s="17"/>
      <c r="BVX185" s="17"/>
      <c r="BVY185" s="17"/>
      <c r="BVZ185" s="17"/>
      <c r="BWA185" s="17"/>
      <c r="BWB185" s="17"/>
      <c r="BWC185" s="17"/>
      <c r="BWD185" s="17"/>
      <c r="BWE185" s="17"/>
      <c r="BWF185" s="17"/>
      <c r="BWG185" s="17"/>
      <c r="BWH185" s="17"/>
      <c r="BWI185" s="17"/>
      <c r="BWJ185" s="17"/>
      <c r="BWK185" s="17"/>
      <c r="BWL185" s="17"/>
      <c r="BWM185" s="17"/>
      <c r="BWN185" s="17"/>
      <c r="BWO185" s="17"/>
      <c r="BWP185" s="17"/>
      <c r="BWQ185" s="17"/>
      <c r="BWR185" s="17"/>
      <c r="BWS185" s="17"/>
      <c r="BWT185" s="17"/>
      <c r="BWU185" s="17"/>
      <c r="BWV185" s="17"/>
      <c r="BWW185" s="17"/>
      <c r="BWX185" s="17"/>
      <c r="BWY185" s="17"/>
      <c r="BWZ185" s="17"/>
      <c r="BXA185" s="17"/>
      <c r="BXB185" s="17"/>
      <c r="BXC185" s="17"/>
      <c r="BXD185" s="17"/>
      <c r="BXE185" s="17"/>
      <c r="BXF185" s="17"/>
      <c r="BXG185" s="17"/>
      <c r="BXH185" s="17"/>
      <c r="BXI185" s="17"/>
      <c r="BXJ185" s="17"/>
      <c r="BXK185" s="17"/>
      <c r="BXL185" s="17"/>
      <c r="BXM185" s="17"/>
      <c r="BXN185" s="17"/>
      <c r="BXO185" s="17"/>
      <c r="BXP185" s="17"/>
      <c r="BXQ185" s="17"/>
      <c r="BXR185" s="17"/>
      <c r="BXS185" s="17"/>
      <c r="BXT185" s="17"/>
      <c r="BXU185" s="17"/>
      <c r="BXV185" s="17"/>
      <c r="BXW185" s="17"/>
      <c r="BXX185" s="17"/>
      <c r="BXY185" s="17"/>
      <c r="BXZ185" s="17"/>
      <c r="BYA185" s="17"/>
      <c r="BYB185" s="17"/>
      <c r="BYC185" s="17"/>
      <c r="BYD185" s="17"/>
      <c r="BYE185" s="17"/>
      <c r="BYF185" s="17"/>
      <c r="BYG185" s="17"/>
      <c r="BYH185" s="17"/>
      <c r="BYI185" s="17"/>
      <c r="BYJ185" s="17"/>
      <c r="BYK185" s="17"/>
      <c r="BYL185" s="17"/>
      <c r="BYM185" s="17"/>
      <c r="BYN185" s="17"/>
      <c r="BYO185" s="17"/>
      <c r="BYP185" s="17"/>
      <c r="BYQ185" s="17"/>
      <c r="BYR185" s="17"/>
      <c r="BYS185" s="17"/>
      <c r="BYT185" s="17"/>
      <c r="BYU185" s="17"/>
      <c r="BYV185" s="17"/>
      <c r="BYW185" s="17"/>
      <c r="BYX185" s="17"/>
      <c r="BYY185" s="17"/>
      <c r="BYZ185" s="17"/>
      <c r="BZA185" s="17"/>
      <c r="BZB185" s="17"/>
      <c r="BZC185" s="17"/>
      <c r="BZD185" s="17"/>
      <c r="BZE185" s="17"/>
      <c r="BZF185" s="17"/>
      <c r="BZG185" s="17"/>
      <c r="BZH185" s="17"/>
      <c r="BZI185" s="17"/>
      <c r="BZJ185" s="17"/>
      <c r="BZK185" s="17"/>
      <c r="BZL185" s="17"/>
      <c r="BZM185" s="17"/>
      <c r="BZN185" s="17"/>
      <c r="BZO185" s="17"/>
      <c r="BZP185" s="17"/>
      <c r="BZQ185" s="17"/>
      <c r="BZR185" s="17"/>
      <c r="BZS185" s="17"/>
      <c r="BZT185" s="17"/>
      <c r="BZU185" s="17"/>
      <c r="BZV185" s="17"/>
      <c r="BZW185" s="17"/>
      <c r="BZX185" s="17"/>
      <c r="BZY185" s="17"/>
      <c r="BZZ185" s="17"/>
      <c r="CAA185" s="17"/>
      <c r="CAB185" s="17"/>
      <c r="CAC185" s="17"/>
      <c r="CAD185" s="17"/>
      <c r="CAE185" s="17"/>
      <c r="CAF185" s="17"/>
      <c r="CAG185" s="17"/>
      <c r="CAH185" s="17"/>
      <c r="CAI185" s="17"/>
      <c r="CAJ185" s="17"/>
      <c r="CAK185" s="17"/>
      <c r="CAL185" s="17"/>
      <c r="CAM185" s="17"/>
      <c r="CAN185" s="17"/>
      <c r="CAO185" s="17"/>
      <c r="CAP185" s="17"/>
      <c r="CAQ185" s="17"/>
      <c r="CAR185" s="17"/>
      <c r="CAS185" s="17"/>
      <c r="CAT185" s="17"/>
      <c r="CAU185" s="17"/>
      <c r="CAV185" s="17"/>
      <c r="CAW185" s="17"/>
      <c r="CAX185" s="17"/>
      <c r="CAY185" s="17"/>
      <c r="CAZ185" s="17"/>
      <c r="CBA185" s="17"/>
      <c r="CBB185" s="17"/>
      <c r="CBC185" s="17"/>
      <c r="CBD185" s="17"/>
      <c r="CBE185" s="17"/>
      <c r="CBF185" s="17"/>
      <c r="CBG185" s="17"/>
      <c r="CBH185" s="17"/>
      <c r="CBI185" s="17"/>
      <c r="CBJ185" s="17"/>
      <c r="CBK185" s="17"/>
      <c r="CBL185" s="17"/>
      <c r="CBM185" s="17"/>
      <c r="CBN185" s="17"/>
      <c r="CBO185" s="17"/>
      <c r="CBP185" s="17"/>
      <c r="CBQ185" s="17"/>
      <c r="CBR185" s="17"/>
      <c r="CBS185" s="17"/>
      <c r="CBT185" s="17"/>
      <c r="CBU185" s="17"/>
      <c r="CBV185" s="17"/>
      <c r="CBW185" s="17"/>
      <c r="CBX185" s="17"/>
      <c r="CBY185" s="17"/>
      <c r="CBZ185" s="17"/>
      <c r="CCA185" s="17"/>
      <c r="CCB185" s="17"/>
      <c r="CCC185" s="17"/>
      <c r="CCD185" s="17"/>
      <c r="CCE185" s="17"/>
      <c r="CCF185" s="17"/>
      <c r="CCG185" s="17"/>
      <c r="CCH185" s="17"/>
      <c r="CCI185" s="17"/>
      <c r="CCJ185" s="17"/>
      <c r="CCK185" s="17"/>
      <c r="CCL185" s="17"/>
      <c r="CCM185" s="17"/>
      <c r="CCN185" s="17"/>
      <c r="CCO185" s="17"/>
      <c r="CCP185" s="17"/>
      <c r="CCQ185" s="17"/>
      <c r="CCR185" s="17"/>
      <c r="CCS185" s="17"/>
      <c r="CCT185" s="17"/>
      <c r="CCU185" s="17"/>
      <c r="CCV185" s="17"/>
      <c r="CCW185" s="17"/>
      <c r="CCX185" s="17"/>
      <c r="CCY185" s="17"/>
      <c r="CCZ185" s="17"/>
      <c r="CDA185" s="17"/>
      <c r="CDB185" s="17"/>
      <c r="CDC185" s="17"/>
      <c r="CDD185" s="17"/>
      <c r="CDE185" s="17"/>
      <c r="CDF185" s="17"/>
      <c r="CDG185" s="17"/>
      <c r="CDH185" s="17"/>
      <c r="CDI185" s="17"/>
      <c r="CDJ185" s="17"/>
      <c r="CDK185" s="17"/>
      <c r="CDL185" s="17"/>
      <c r="CDM185" s="17"/>
      <c r="CDN185" s="17"/>
      <c r="CDO185" s="17"/>
      <c r="CDP185" s="17"/>
      <c r="CDQ185" s="17"/>
      <c r="CDR185" s="17"/>
      <c r="CDS185" s="17"/>
      <c r="CDT185" s="17"/>
      <c r="CDU185" s="17"/>
    </row>
    <row r="186">
      <c r="A186" s="14" t="s">
        <v>4216</v>
      </c>
      <c r="B186" s="14" t="s">
        <v>4217</v>
      </c>
      <c r="D186" s="14" t="s">
        <v>2934</v>
      </c>
      <c r="E186" s="14" t="s">
        <v>4218</v>
      </c>
      <c r="F186" s="14" t="s">
        <v>2835</v>
      </c>
      <c r="I186" s="14" t="s">
        <v>4219</v>
      </c>
      <c r="J186" s="14" t="s">
        <v>2618</v>
      </c>
      <c r="K186" s="14" t="s">
        <v>2619</v>
      </c>
      <c r="L186" s="17"/>
      <c r="M186" s="17"/>
      <c r="N186" s="14" t="s">
        <v>21</v>
      </c>
      <c r="O186" s="14" t="s">
        <v>21</v>
      </c>
      <c r="P186" s="14" t="s">
        <v>4220</v>
      </c>
      <c r="Q186" s="16">
        <v>11.0</v>
      </c>
      <c r="R186" s="16">
        <v>3988834.0</v>
      </c>
      <c r="S186" s="16">
        <v>3988834.0</v>
      </c>
      <c r="T186" s="14" t="s">
        <v>2622</v>
      </c>
      <c r="U186" s="14" t="s">
        <v>2630</v>
      </c>
      <c r="V186" s="14" t="s">
        <v>4221</v>
      </c>
      <c r="W186" s="14" t="s">
        <v>4222</v>
      </c>
      <c r="X186" s="16">
        <v>0.21</v>
      </c>
      <c r="Y186" s="17"/>
      <c r="Z186" s="16">
        <v>4.0</v>
      </c>
      <c r="AA186" s="16">
        <v>15.0</v>
      </c>
      <c r="AB186" s="17"/>
      <c r="AC186" s="17"/>
      <c r="AD186" s="16">
        <v>1527.0</v>
      </c>
      <c r="AE186" s="22">
        <v>45334.0</v>
      </c>
      <c r="AF186" s="17"/>
      <c r="AG186" s="17"/>
      <c r="AH186" s="17"/>
      <c r="AI186" s="17"/>
      <c r="AJ186" s="17"/>
      <c r="AK186" s="17"/>
      <c r="AL186" s="16">
        <v>62.0</v>
      </c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6">
        <v>1.0</v>
      </c>
      <c r="BH186" s="17"/>
      <c r="BI186" s="14" t="s">
        <v>2594</v>
      </c>
      <c r="BJ186" s="14" t="s">
        <v>2566</v>
      </c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4" t="s">
        <v>2708</v>
      </c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4" t="s">
        <v>4223</v>
      </c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  <c r="KL186" s="17"/>
      <c r="KM186" s="17"/>
      <c r="KN186" s="17"/>
      <c r="KO186" s="17"/>
      <c r="KP186" s="17"/>
      <c r="KQ186" s="17"/>
      <c r="KR186" s="17"/>
      <c r="KS186" s="17"/>
      <c r="KT186" s="17"/>
      <c r="KU186" s="17"/>
      <c r="KV186" s="17"/>
      <c r="KW186" s="17"/>
      <c r="KX186" s="17"/>
      <c r="KY186" s="17"/>
      <c r="KZ186" s="17"/>
      <c r="LA186" s="17"/>
      <c r="LB186" s="17"/>
      <c r="LC186" s="17"/>
      <c r="LD186" s="17"/>
      <c r="LE186" s="17"/>
      <c r="LF186" s="17"/>
      <c r="LG186" s="17"/>
      <c r="LH186" s="17"/>
      <c r="LI186" s="17"/>
      <c r="LJ186" s="17"/>
      <c r="LK186" s="17"/>
      <c r="LL186" s="17"/>
      <c r="LM186" s="17"/>
      <c r="LN186" s="17"/>
      <c r="LO186" s="17"/>
      <c r="LP186" s="17"/>
      <c r="LQ186" s="17"/>
      <c r="LR186" s="17"/>
      <c r="LS186" s="17"/>
      <c r="LT186" s="17"/>
      <c r="LU186" s="17"/>
      <c r="LV186" s="17"/>
      <c r="LW186" s="17"/>
      <c r="LX186" s="17"/>
      <c r="LY186" s="17"/>
      <c r="LZ186" s="17"/>
      <c r="MA186" s="17"/>
      <c r="MB186" s="17"/>
      <c r="MC186" s="17"/>
      <c r="MD186" s="17"/>
      <c r="ME186" s="17"/>
      <c r="MF186" s="17"/>
      <c r="MG186" s="17"/>
      <c r="MH186" s="17"/>
      <c r="MI186" s="17"/>
      <c r="MJ186" s="17"/>
      <c r="MK186" s="17"/>
      <c r="ML186" s="17"/>
      <c r="MM186" s="17"/>
      <c r="MN186" s="17"/>
      <c r="MO186" s="17"/>
      <c r="MP186" s="17"/>
      <c r="MQ186" s="17"/>
      <c r="MR186" s="17"/>
      <c r="MS186" s="17"/>
      <c r="MT186" s="17"/>
      <c r="MU186" s="17"/>
      <c r="MV186" s="17"/>
      <c r="MW186" s="17"/>
      <c r="MX186" s="17"/>
      <c r="MY186" s="17"/>
      <c r="MZ186" s="17"/>
      <c r="NA186" s="17"/>
      <c r="NB186" s="17"/>
      <c r="NC186" s="17"/>
      <c r="ND186" s="17"/>
      <c r="NE186" s="17"/>
      <c r="NF186" s="17"/>
      <c r="NG186" s="17"/>
      <c r="NH186" s="17"/>
      <c r="NI186" s="17"/>
      <c r="NJ186" s="17"/>
      <c r="NK186" s="17"/>
      <c r="NL186" s="17"/>
      <c r="NM186" s="17"/>
      <c r="NN186" s="17"/>
      <c r="NO186" s="17"/>
      <c r="NP186" s="17"/>
      <c r="NQ186" s="17"/>
      <c r="NR186" s="17"/>
      <c r="NS186" s="17"/>
      <c r="NT186" s="17"/>
      <c r="NU186" s="17"/>
      <c r="NV186" s="17"/>
      <c r="NW186" s="17"/>
      <c r="NX186" s="17"/>
      <c r="NY186" s="17"/>
      <c r="NZ186" s="17"/>
      <c r="OA186" s="17"/>
      <c r="OB186" s="17"/>
      <c r="OC186" s="17"/>
      <c r="OD186" s="17"/>
      <c r="OE186" s="17"/>
      <c r="OF186" s="17"/>
      <c r="OG186" s="17"/>
      <c r="OH186" s="17"/>
      <c r="OI186" s="17"/>
      <c r="OJ186" s="17"/>
      <c r="OK186" s="17"/>
      <c r="OL186" s="17"/>
      <c r="OM186" s="17"/>
      <c r="ON186" s="17"/>
      <c r="OO186" s="17"/>
      <c r="OP186" s="17"/>
      <c r="OQ186" s="17"/>
      <c r="OR186" s="17"/>
      <c r="OS186" s="17"/>
      <c r="OT186" s="17"/>
      <c r="OU186" s="17"/>
      <c r="OV186" s="17"/>
      <c r="OW186" s="17"/>
      <c r="OX186" s="17"/>
      <c r="OY186" s="17"/>
      <c r="OZ186" s="17"/>
      <c r="PA186" s="17"/>
      <c r="PB186" s="17"/>
      <c r="PC186" s="17"/>
      <c r="PD186" s="17"/>
      <c r="PE186" s="17"/>
      <c r="PF186" s="17"/>
      <c r="PG186" s="17"/>
      <c r="PH186" s="17"/>
      <c r="PI186" s="17"/>
      <c r="PJ186" s="17"/>
      <c r="PK186" s="17"/>
      <c r="PL186" s="17"/>
      <c r="PM186" s="17"/>
      <c r="PN186" s="17"/>
      <c r="PO186" s="17"/>
      <c r="PP186" s="17"/>
      <c r="PQ186" s="17"/>
      <c r="PR186" s="17"/>
      <c r="PS186" s="17"/>
      <c r="PT186" s="17"/>
      <c r="PU186" s="17"/>
      <c r="PV186" s="17"/>
      <c r="PW186" s="17"/>
      <c r="PX186" s="17"/>
      <c r="PY186" s="17"/>
      <c r="PZ186" s="17"/>
      <c r="QA186" s="17"/>
      <c r="QB186" s="17"/>
      <c r="QC186" s="17"/>
      <c r="QD186" s="17"/>
      <c r="QE186" s="17"/>
      <c r="QF186" s="17"/>
      <c r="QG186" s="17"/>
      <c r="QH186" s="17"/>
      <c r="QI186" s="17"/>
      <c r="QJ186" s="17"/>
      <c r="QK186" s="17"/>
      <c r="QL186" s="17"/>
      <c r="QM186" s="17"/>
      <c r="QN186" s="17"/>
      <c r="QO186" s="17"/>
      <c r="QP186" s="17"/>
      <c r="QQ186" s="17"/>
      <c r="QR186" s="17"/>
      <c r="QS186" s="17"/>
      <c r="QT186" s="17"/>
      <c r="QU186" s="17"/>
      <c r="QV186" s="17"/>
      <c r="QW186" s="17"/>
      <c r="QX186" s="17"/>
      <c r="QY186" s="17"/>
      <c r="QZ186" s="17"/>
      <c r="RA186" s="17"/>
      <c r="RB186" s="17"/>
      <c r="RC186" s="17"/>
      <c r="RD186" s="17"/>
      <c r="RE186" s="17"/>
      <c r="RF186" s="17"/>
      <c r="RG186" s="17"/>
      <c r="RH186" s="17"/>
      <c r="RI186" s="17"/>
      <c r="RJ186" s="17"/>
      <c r="RK186" s="17"/>
      <c r="RL186" s="17"/>
      <c r="RM186" s="17"/>
      <c r="RN186" s="17"/>
      <c r="RO186" s="17"/>
      <c r="RP186" s="17"/>
      <c r="RQ186" s="17"/>
      <c r="RR186" s="17"/>
      <c r="RS186" s="17"/>
      <c r="RT186" s="17"/>
      <c r="RU186" s="17"/>
      <c r="RV186" s="17"/>
      <c r="RW186" s="17"/>
      <c r="RX186" s="17"/>
      <c r="RY186" s="17"/>
      <c r="RZ186" s="17"/>
      <c r="SA186" s="17"/>
      <c r="SB186" s="17"/>
      <c r="SC186" s="17"/>
      <c r="SD186" s="17"/>
      <c r="SE186" s="17"/>
      <c r="SF186" s="17"/>
      <c r="SG186" s="17"/>
      <c r="SH186" s="17"/>
      <c r="SI186" s="17"/>
      <c r="SJ186" s="17"/>
      <c r="SK186" s="17"/>
      <c r="SL186" s="17"/>
      <c r="SM186" s="17"/>
      <c r="SN186" s="17"/>
      <c r="SO186" s="17"/>
      <c r="SP186" s="17"/>
      <c r="SQ186" s="17"/>
      <c r="SR186" s="17"/>
      <c r="SS186" s="17"/>
      <c r="ST186" s="17"/>
      <c r="SU186" s="17"/>
      <c r="SV186" s="17"/>
      <c r="SW186" s="17"/>
      <c r="SX186" s="17"/>
      <c r="SY186" s="17"/>
      <c r="SZ186" s="17"/>
      <c r="TA186" s="17"/>
      <c r="TB186" s="17"/>
      <c r="TC186" s="17"/>
      <c r="TD186" s="17"/>
      <c r="TE186" s="17"/>
      <c r="TF186" s="17"/>
      <c r="TG186" s="17"/>
      <c r="TH186" s="17"/>
      <c r="TI186" s="17"/>
      <c r="TJ186" s="17"/>
      <c r="TK186" s="17"/>
      <c r="TL186" s="17"/>
      <c r="TM186" s="17"/>
      <c r="TN186" s="17"/>
      <c r="TO186" s="17"/>
      <c r="TP186" s="17"/>
      <c r="TQ186" s="17"/>
      <c r="TR186" s="17"/>
      <c r="TS186" s="17"/>
      <c r="TT186" s="17"/>
      <c r="TU186" s="17"/>
      <c r="TV186" s="17"/>
      <c r="TW186" s="17"/>
      <c r="TX186" s="17"/>
      <c r="TY186" s="17"/>
      <c r="TZ186" s="17"/>
      <c r="UA186" s="17"/>
      <c r="UB186" s="17"/>
      <c r="UC186" s="17"/>
      <c r="UD186" s="17"/>
      <c r="UE186" s="17"/>
      <c r="UF186" s="17"/>
      <c r="UG186" s="17"/>
      <c r="UH186" s="17"/>
      <c r="UI186" s="17"/>
      <c r="UJ186" s="17"/>
      <c r="UK186" s="17"/>
      <c r="UL186" s="17"/>
      <c r="UM186" s="17"/>
      <c r="UN186" s="17"/>
      <c r="UO186" s="17"/>
      <c r="UP186" s="17"/>
      <c r="UQ186" s="17"/>
      <c r="UR186" s="17"/>
      <c r="US186" s="17"/>
      <c r="UT186" s="17"/>
      <c r="UU186" s="17"/>
      <c r="UV186" s="17"/>
      <c r="UW186" s="17"/>
      <c r="UX186" s="17"/>
      <c r="UY186" s="17"/>
      <c r="UZ186" s="17"/>
      <c r="VA186" s="17"/>
      <c r="VB186" s="17"/>
      <c r="VC186" s="17"/>
      <c r="VD186" s="17"/>
      <c r="VE186" s="17"/>
      <c r="VF186" s="17"/>
      <c r="VG186" s="17"/>
      <c r="VH186" s="17"/>
      <c r="VI186" s="17"/>
      <c r="VJ186" s="17"/>
      <c r="VK186" s="17"/>
      <c r="VL186" s="17"/>
      <c r="VM186" s="17"/>
      <c r="VN186" s="17"/>
      <c r="VO186" s="17"/>
      <c r="VP186" s="17"/>
      <c r="VQ186" s="17"/>
      <c r="VR186" s="17"/>
      <c r="VS186" s="17"/>
      <c r="VT186" s="17"/>
      <c r="VU186" s="17"/>
      <c r="VV186" s="17"/>
      <c r="VW186" s="17"/>
      <c r="VX186" s="17"/>
      <c r="VY186" s="17"/>
      <c r="VZ186" s="17"/>
      <c r="WA186" s="17"/>
      <c r="WB186" s="17"/>
      <c r="WC186" s="17"/>
      <c r="WD186" s="17"/>
      <c r="WE186" s="17"/>
      <c r="WF186" s="17"/>
      <c r="WG186" s="17"/>
      <c r="WH186" s="17"/>
      <c r="WI186" s="17"/>
      <c r="WJ186" s="17"/>
      <c r="WK186" s="17"/>
      <c r="WL186" s="17"/>
      <c r="WM186" s="17"/>
      <c r="WN186" s="17"/>
      <c r="WO186" s="17"/>
      <c r="WP186" s="17"/>
      <c r="WQ186" s="17"/>
      <c r="WR186" s="17"/>
      <c r="WS186" s="17"/>
      <c r="WT186" s="17"/>
      <c r="WU186" s="17"/>
      <c r="WV186" s="17"/>
      <c r="WW186" s="17"/>
      <c r="WX186" s="17"/>
      <c r="WY186" s="17"/>
      <c r="WZ186" s="17"/>
      <c r="XA186" s="17"/>
      <c r="XB186" s="17"/>
      <c r="XC186" s="17"/>
      <c r="XD186" s="17"/>
      <c r="XE186" s="17"/>
      <c r="XF186" s="17"/>
      <c r="XG186" s="17"/>
      <c r="XH186" s="17"/>
      <c r="XI186" s="17"/>
      <c r="XJ186" s="17"/>
      <c r="XK186" s="17"/>
      <c r="XL186" s="17"/>
      <c r="XM186" s="17"/>
      <c r="XN186" s="17"/>
      <c r="XO186" s="17"/>
      <c r="XP186" s="17"/>
      <c r="XQ186" s="17"/>
      <c r="XR186" s="17"/>
      <c r="XS186" s="17"/>
      <c r="XT186" s="17"/>
      <c r="XU186" s="17"/>
      <c r="XV186" s="17"/>
      <c r="XW186" s="17"/>
      <c r="XX186" s="17"/>
      <c r="XY186" s="17"/>
      <c r="XZ186" s="17"/>
      <c r="YA186" s="17"/>
      <c r="YB186" s="17"/>
      <c r="YC186" s="17"/>
      <c r="YD186" s="17"/>
      <c r="YE186" s="17"/>
      <c r="YF186" s="17"/>
      <c r="YG186" s="17"/>
      <c r="YH186" s="17"/>
      <c r="YI186" s="17"/>
      <c r="YJ186" s="17"/>
      <c r="YK186" s="17"/>
      <c r="YL186" s="17"/>
      <c r="YM186" s="17"/>
      <c r="YN186" s="17"/>
      <c r="YO186" s="17"/>
      <c r="YP186" s="17"/>
      <c r="YQ186" s="17"/>
      <c r="YR186" s="17"/>
      <c r="YS186" s="17"/>
      <c r="YT186" s="17"/>
      <c r="YU186" s="17"/>
      <c r="YV186" s="17"/>
      <c r="YW186" s="17"/>
      <c r="YX186" s="17"/>
      <c r="YY186" s="17"/>
      <c r="YZ186" s="17"/>
      <c r="ZA186" s="17"/>
      <c r="ZB186" s="17"/>
      <c r="ZC186" s="17"/>
      <c r="ZD186" s="17"/>
      <c r="ZE186" s="17"/>
      <c r="ZF186" s="17"/>
      <c r="ZG186" s="17"/>
      <c r="ZH186" s="17"/>
      <c r="ZI186" s="17"/>
      <c r="ZJ186" s="17"/>
      <c r="ZK186" s="17"/>
      <c r="ZL186" s="17"/>
      <c r="ZM186" s="17"/>
      <c r="ZN186" s="17"/>
      <c r="ZO186" s="17"/>
      <c r="ZP186" s="17"/>
      <c r="ZQ186" s="17"/>
      <c r="ZR186" s="17"/>
      <c r="ZS186" s="17"/>
      <c r="ZT186" s="17"/>
      <c r="ZU186" s="17"/>
      <c r="ZV186" s="17"/>
      <c r="ZW186" s="17"/>
      <c r="ZX186" s="17"/>
      <c r="ZY186" s="17"/>
      <c r="ZZ186" s="17"/>
      <c r="AAA186" s="17"/>
      <c r="AAB186" s="17"/>
      <c r="AAC186" s="17"/>
      <c r="AAD186" s="17"/>
      <c r="AAE186" s="17"/>
      <c r="AAF186" s="17"/>
      <c r="AAG186" s="17"/>
      <c r="AAH186" s="17"/>
      <c r="AAI186" s="17"/>
      <c r="AAJ186" s="17"/>
      <c r="AAK186" s="17"/>
      <c r="AAL186" s="17"/>
      <c r="AAM186" s="17"/>
      <c r="AAN186" s="17"/>
      <c r="AAO186" s="17"/>
      <c r="AAP186" s="17"/>
      <c r="AAQ186" s="17"/>
      <c r="AAR186" s="17"/>
      <c r="AAS186" s="17"/>
      <c r="AAT186" s="17"/>
      <c r="AAU186" s="17"/>
      <c r="AAV186" s="17"/>
      <c r="AAW186" s="17"/>
      <c r="AAX186" s="17"/>
      <c r="AAY186" s="17"/>
      <c r="AAZ186" s="17"/>
      <c r="ABA186" s="17"/>
      <c r="ABB186" s="17"/>
      <c r="ABC186" s="17"/>
      <c r="ABD186" s="17"/>
      <c r="ABE186" s="17"/>
      <c r="ABF186" s="17"/>
      <c r="ABG186" s="17"/>
      <c r="ABH186" s="17"/>
      <c r="ABI186" s="17"/>
      <c r="ABJ186" s="17"/>
      <c r="ABK186" s="17"/>
      <c r="ABL186" s="17"/>
      <c r="ABM186" s="17"/>
      <c r="ABN186" s="17"/>
      <c r="ABO186" s="17"/>
      <c r="ABP186" s="17"/>
      <c r="ABQ186" s="17"/>
      <c r="ABR186" s="17"/>
      <c r="ABS186" s="17"/>
      <c r="ABT186" s="17"/>
      <c r="ABU186" s="17"/>
      <c r="ABV186" s="17"/>
      <c r="ABW186" s="17"/>
      <c r="ABX186" s="17"/>
      <c r="ABY186" s="17"/>
      <c r="ABZ186" s="17"/>
      <c r="ACA186" s="17"/>
      <c r="ACB186" s="17"/>
      <c r="ACC186" s="17"/>
      <c r="ACD186" s="17"/>
      <c r="ACE186" s="17"/>
      <c r="ACF186" s="17"/>
      <c r="ACG186" s="17"/>
      <c r="ACH186" s="17"/>
      <c r="ACI186" s="17"/>
      <c r="ACJ186" s="17"/>
      <c r="ACK186" s="17"/>
      <c r="ACL186" s="17"/>
      <c r="ACM186" s="17"/>
      <c r="ACN186" s="17"/>
      <c r="ACO186" s="17"/>
      <c r="ACP186" s="17"/>
      <c r="ACQ186" s="17"/>
      <c r="ACR186" s="17"/>
      <c r="ACS186" s="17"/>
      <c r="ACT186" s="17"/>
      <c r="ACU186" s="17"/>
      <c r="ACV186" s="17"/>
      <c r="ACW186" s="17"/>
      <c r="ACX186" s="17"/>
      <c r="ACY186" s="17"/>
      <c r="ACZ186" s="17"/>
      <c r="ADA186" s="17"/>
      <c r="ADB186" s="17"/>
      <c r="ADC186" s="17"/>
      <c r="ADD186" s="17"/>
      <c r="ADE186" s="17"/>
      <c r="ADF186" s="17"/>
      <c r="ADG186" s="17"/>
      <c r="ADH186" s="17"/>
      <c r="ADI186" s="17"/>
      <c r="ADJ186" s="17"/>
      <c r="ADK186" s="17"/>
      <c r="ADL186" s="17"/>
      <c r="ADM186" s="17"/>
      <c r="ADN186" s="17"/>
      <c r="ADO186" s="17"/>
      <c r="ADP186" s="17"/>
      <c r="ADQ186" s="17"/>
      <c r="ADR186" s="17"/>
      <c r="ADS186" s="17"/>
      <c r="ADT186" s="17"/>
      <c r="ADU186" s="17"/>
      <c r="ADV186" s="17"/>
      <c r="ADW186" s="17"/>
      <c r="ADX186" s="17"/>
      <c r="ADY186" s="17"/>
      <c r="ADZ186" s="17"/>
      <c r="AEA186" s="17"/>
      <c r="AEB186" s="17"/>
      <c r="AEC186" s="17"/>
      <c r="AED186" s="17"/>
      <c r="AEE186" s="17"/>
      <c r="AEF186" s="17"/>
      <c r="AEG186" s="17"/>
      <c r="AEH186" s="17"/>
      <c r="AEI186" s="17"/>
      <c r="AEJ186" s="17"/>
      <c r="AEK186" s="17"/>
      <c r="AEL186" s="17"/>
      <c r="AEM186" s="17"/>
      <c r="AEN186" s="17"/>
      <c r="AEO186" s="17"/>
      <c r="AEP186" s="17"/>
      <c r="AEQ186" s="17"/>
      <c r="AER186" s="17"/>
      <c r="AES186" s="17"/>
      <c r="AET186" s="17"/>
      <c r="AEU186" s="17"/>
      <c r="AEV186" s="17"/>
      <c r="AEW186" s="17"/>
      <c r="AEX186" s="17"/>
      <c r="AEY186" s="17"/>
      <c r="AEZ186" s="17"/>
      <c r="AFA186" s="17"/>
      <c r="AFB186" s="17"/>
      <c r="AFC186" s="17"/>
      <c r="AFD186" s="17"/>
      <c r="AFE186" s="17"/>
      <c r="AFF186" s="17"/>
      <c r="AFG186" s="17"/>
      <c r="AFH186" s="17"/>
      <c r="AFI186" s="17"/>
      <c r="AFJ186" s="17"/>
      <c r="AFK186" s="17"/>
      <c r="AFL186" s="17"/>
      <c r="AFM186" s="17"/>
      <c r="AFN186" s="14" t="s">
        <v>4224</v>
      </c>
      <c r="AFO186" s="14" t="s">
        <v>4225</v>
      </c>
      <c r="AFP186" s="14" t="s">
        <v>4226</v>
      </c>
      <c r="AFQ186" s="14" t="s">
        <v>4227</v>
      </c>
      <c r="AFR186" s="14" t="s">
        <v>4228</v>
      </c>
      <c r="AFS186" s="24">
        <v>0.0</v>
      </c>
      <c r="AFT186" s="14" t="s">
        <v>4229</v>
      </c>
      <c r="AFU186" s="24">
        <v>0.0</v>
      </c>
      <c r="AFV186" s="16">
        <v>0.7</v>
      </c>
      <c r="AFW186" s="14" t="s">
        <v>2563</v>
      </c>
      <c r="AFX186" s="14" t="s">
        <v>4230</v>
      </c>
      <c r="AFY186" s="14" t="s">
        <v>4231</v>
      </c>
      <c r="AFZ186" s="14" t="s">
        <v>4232</v>
      </c>
      <c r="AGA186" s="14" t="s">
        <v>4233</v>
      </c>
      <c r="AGB186" s="16">
        <v>0.6</v>
      </c>
      <c r="AGC186" s="14" t="s">
        <v>4234</v>
      </c>
      <c r="AGD186" s="14" t="s">
        <v>4235</v>
      </c>
      <c r="AGE186" s="14" t="s">
        <v>4236</v>
      </c>
      <c r="AGG186" s="17"/>
      <c r="AGH186" s="17"/>
      <c r="AGI186" s="17"/>
      <c r="AGJ186" s="17"/>
      <c r="AGK186" s="17"/>
      <c r="AGL186" s="17"/>
      <c r="AGM186" s="17"/>
      <c r="AGN186" s="17"/>
      <c r="AGO186" s="17"/>
      <c r="AGP186" s="17"/>
      <c r="AGQ186" s="17"/>
      <c r="AGR186" s="17"/>
      <c r="AGS186" s="17"/>
      <c r="AGT186" s="17"/>
      <c r="AGU186" s="17"/>
      <c r="AGV186" s="17"/>
      <c r="AGW186" s="17"/>
      <c r="AGX186" s="17"/>
      <c r="AGY186" s="17"/>
      <c r="AGZ186" s="17"/>
      <c r="AHA186" s="17"/>
      <c r="AHB186" s="17"/>
      <c r="AHC186" s="17"/>
      <c r="AHD186" s="17"/>
      <c r="AHE186" s="17"/>
      <c r="AHF186" s="17"/>
      <c r="AHG186" s="17"/>
      <c r="AHH186" s="17"/>
      <c r="AHI186" s="17"/>
      <c r="AHJ186" s="17"/>
      <c r="AHK186" s="17"/>
      <c r="AHL186" s="17"/>
      <c r="AHM186" s="17"/>
      <c r="AHN186" s="17"/>
      <c r="AHO186" s="17"/>
      <c r="AHP186" s="17"/>
      <c r="AHQ186" s="17"/>
      <c r="AHR186" s="17"/>
      <c r="AHS186" s="17"/>
      <c r="AHT186" s="17"/>
      <c r="AHU186" s="17"/>
      <c r="AHV186" s="17"/>
      <c r="AHW186" s="17"/>
      <c r="AHX186" s="17"/>
      <c r="AHY186" s="17"/>
      <c r="AHZ186" s="17"/>
      <c r="AIA186" s="17"/>
      <c r="AIB186" s="17"/>
      <c r="AIC186" s="17"/>
      <c r="AID186" s="17"/>
      <c r="AIE186" s="17"/>
      <c r="AIF186" s="17"/>
      <c r="AIG186" s="17"/>
      <c r="AIH186" s="17"/>
      <c r="AII186" s="17"/>
      <c r="AIJ186" s="17"/>
      <c r="AIK186" s="17"/>
      <c r="AIL186" s="17"/>
      <c r="AIM186" s="17"/>
      <c r="AIN186" s="17"/>
      <c r="AIO186" s="17"/>
      <c r="AIP186" s="17"/>
      <c r="AIQ186" s="17"/>
      <c r="AIR186" s="17"/>
      <c r="AIS186" s="17"/>
      <c r="AIT186" s="17"/>
      <c r="AIU186" s="17"/>
      <c r="AIV186" s="17"/>
      <c r="AIW186" s="17"/>
      <c r="AIX186" s="17"/>
      <c r="AIY186" s="17"/>
      <c r="AIZ186" s="17"/>
      <c r="AJA186" s="17"/>
      <c r="AJB186" s="17"/>
      <c r="AJC186" s="17"/>
      <c r="AJD186" s="17"/>
      <c r="AJE186" s="17"/>
      <c r="AJF186" s="17"/>
      <c r="AJG186" s="17"/>
      <c r="AJH186" s="17"/>
      <c r="AJI186" s="17"/>
      <c r="AJJ186" s="17"/>
      <c r="AJK186" s="17"/>
      <c r="AJL186" s="17"/>
      <c r="AJM186" s="17"/>
      <c r="AJN186" s="17"/>
      <c r="AJO186" s="17"/>
      <c r="AJP186" s="17"/>
      <c r="AJQ186" s="17"/>
      <c r="AJR186" s="17"/>
      <c r="AJS186" s="17"/>
      <c r="AJT186" s="17"/>
      <c r="AJU186" s="17"/>
      <c r="AJV186" s="17"/>
      <c r="AJW186" s="17"/>
      <c r="AJX186" s="17"/>
      <c r="AJY186" s="17"/>
      <c r="AJZ186" s="17"/>
      <c r="AKA186" s="17"/>
      <c r="AKB186" s="17"/>
      <c r="AKC186" s="17"/>
      <c r="AKD186" s="17"/>
      <c r="AKE186" s="17"/>
      <c r="AKF186" s="17"/>
      <c r="AKG186" s="17"/>
      <c r="AKH186" s="17"/>
      <c r="AKI186" s="17"/>
      <c r="AKJ186" s="17"/>
      <c r="AKK186" s="17"/>
      <c r="AKL186" s="17"/>
      <c r="AKM186" s="17"/>
      <c r="AKN186" s="17"/>
      <c r="AKO186" s="17"/>
      <c r="AKP186" s="17"/>
      <c r="AKQ186" s="17"/>
      <c r="AKR186" s="17"/>
      <c r="AKS186" s="17"/>
      <c r="AKT186" s="17"/>
      <c r="AKU186" s="17"/>
      <c r="AKV186" s="17"/>
      <c r="AKW186" s="17"/>
      <c r="AKX186" s="17"/>
      <c r="AKY186" s="17"/>
      <c r="AKZ186" s="17"/>
      <c r="ALA186" s="17"/>
      <c r="ALB186" s="17"/>
      <c r="ALC186" s="17"/>
      <c r="ALD186" s="17"/>
      <c r="ALE186" s="17"/>
      <c r="ALF186" s="17"/>
      <c r="ALG186" s="17"/>
      <c r="ALH186" s="17"/>
      <c r="ALI186" s="17"/>
      <c r="ALJ186" s="17"/>
      <c r="ALK186" s="17"/>
      <c r="ALL186" s="17"/>
      <c r="ALM186" s="17"/>
      <c r="ALN186" s="17"/>
      <c r="ALO186" s="17"/>
      <c r="ALP186" s="17"/>
      <c r="ALQ186" s="17"/>
      <c r="ALR186" s="17"/>
      <c r="ALS186" s="17"/>
      <c r="ALT186" s="17"/>
      <c r="ALU186" s="17"/>
      <c r="ALV186" s="17"/>
      <c r="ALW186" s="17"/>
      <c r="ALX186" s="17"/>
      <c r="ALY186" s="17"/>
      <c r="ALZ186" s="17"/>
      <c r="AMA186" s="17"/>
      <c r="AMB186" s="17"/>
      <c r="AMC186" s="17"/>
      <c r="AMD186" s="17"/>
      <c r="AME186" s="17"/>
      <c r="AMF186" s="17"/>
      <c r="AMG186" s="17"/>
      <c r="AMH186" s="17"/>
      <c r="AMI186" s="17"/>
      <c r="AMJ186" s="17"/>
      <c r="AMK186" s="17"/>
      <c r="AML186" s="17"/>
      <c r="AMM186" s="17"/>
      <c r="AMN186" s="17"/>
      <c r="AMO186" s="17"/>
      <c r="AMP186" s="17"/>
      <c r="AMQ186" s="17"/>
      <c r="AMR186" s="17"/>
      <c r="AMS186" s="17"/>
      <c r="AMT186" s="17"/>
      <c r="AMU186" s="17"/>
      <c r="AMV186" s="17"/>
      <c r="AMW186" s="17"/>
      <c r="AMX186" s="17"/>
      <c r="AMY186" s="17"/>
      <c r="AMZ186" s="17"/>
      <c r="ANA186" s="17"/>
      <c r="ANB186" s="17"/>
      <c r="ANC186" s="17"/>
      <c r="AND186" s="17"/>
      <c r="ANE186" s="17"/>
      <c r="ANF186" s="17"/>
      <c r="ANG186" s="17"/>
      <c r="ANH186" s="17"/>
      <c r="ANI186" s="17"/>
      <c r="ANJ186" s="17"/>
      <c r="ANK186" s="17"/>
      <c r="ANL186" s="17"/>
      <c r="ANM186" s="17"/>
      <c r="ANN186" s="17"/>
      <c r="ANO186" s="17"/>
      <c r="ANP186" s="17"/>
      <c r="ANQ186" s="17"/>
      <c r="ANR186" s="17"/>
      <c r="ANS186" s="17"/>
      <c r="ANT186" s="17"/>
      <c r="ANU186" s="17"/>
      <c r="ANV186" s="17"/>
      <c r="ANW186" s="17"/>
      <c r="ANX186" s="17"/>
      <c r="ANY186" s="17"/>
      <c r="ANZ186" s="17"/>
      <c r="AOA186" s="17"/>
      <c r="AOB186" s="17"/>
      <c r="AOC186" s="17"/>
      <c r="AOD186" s="17"/>
      <c r="AOE186" s="17"/>
      <c r="AOF186" s="17"/>
      <c r="AOG186" s="17"/>
      <c r="AOH186" s="17"/>
      <c r="AOI186" s="17"/>
      <c r="AOJ186" s="17"/>
      <c r="AOK186" s="17"/>
      <c r="AOL186" s="17"/>
      <c r="AOM186" s="17"/>
      <c r="AON186" s="17"/>
      <c r="AOO186" s="17"/>
      <c r="AOP186" s="17"/>
      <c r="AOQ186" s="17"/>
      <c r="AOR186" s="17"/>
      <c r="AOS186" s="17"/>
      <c r="AOT186" s="17"/>
      <c r="AOU186" s="17"/>
      <c r="AOV186" s="17"/>
      <c r="AOW186" s="17"/>
      <c r="AOX186" s="17"/>
      <c r="AOY186" s="17"/>
      <c r="AOZ186" s="17"/>
      <c r="APA186" s="17"/>
      <c r="APB186" s="17"/>
      <c r="APC186" s="17"/>
      <c r="APD186" s="17"/>
      <c r="APE186" s="17"/>
      <c r="APF186" s="17"/>
      <c r="APG186" s="17"/>
      <c r="APH186" s="17"/>
      <c r="API186" s="17"/>
      <c r="APJ186" s="17"/>
      <c r="APK186" s="17"/>
      <c r="APL186" s="17"/>
      <c r="APM186" s="17"/>
      <c r="APN186" s="17"/>
      <c r="APO186" s="17"/>
      <c r="APP186" s="17"/>
      <c r="APQ186" s="17"/>
      <c r="APR186" s="17"/>
      <c r="APS186" s="17"/>
      <c r="APT186" s="17"/>
      <c r="APU186" s="17"/>
      <c r="APV186" s="17"/>
      <c r="APW186" s="17"/>
      <c r="APX186" s="17"/>
      <c r="APY186" s="17"/>
      <c r="APZ186" s="17"/>
      <c r="AQA186" s="17"/>
      <c r="AQB186" s="17"/>
      <c r="AQC186" s="17"/>
      <c r="AQD186" s="17"/>
      <c r="AQE186" s="17"/>
      <c r="AQF186" s="17"/>
      <c r="AQG186" s="17"/>
      <c r="AQH186" s="17"/>
      <c r="AQI186" s="17"/>
      <c r="AQJ186" s="17"/>
      <c r="AQK186" s="17"/>
      <c r="AQL186" s="17"/>
      <c r="AQM186" s="17"/>
      <c r="AQN186" s="17"/>
      <c r="AQO186" s="17"/>
      <c r="AQP186" s="17"/>
      <c r="AQQ186" s="17"/>
      <c r="AQR186" s="17"/>
      <c r="AQS186" s="17"/>
      <c r="AQT186" s="17"/>
      <c r="AQU186" s="17"/>
      <c r="AQV186" s="17"/>
      <c r="AQW186" s="17"/>
      <c r="AQX186" s="17"/>
      <c r="AQY186" s="17"/>
      <c r="AQZ186" s="17"/>
      <c r="ARA186" s="17"/>
      <c r="ARB186" s="17"/>
      <c r="ARC186" s="17"/>
      <c r="ARD186" s="17"/>
      <c r="ARE186" s="17"/>
      <c r="ARF186" s="17"/>
      <c r="ARG186" s="17"/>
      <c r="ARH186" s="17"/>
      <c r="ARI186" s="17"/>
      <c r="ARJ186" s="17"/>
      <c r="ARK186" s="17"/>
      <c r="ARL186" s="17"/>
      <c r="ARM186" s="17"/>
      <c r="ARN186" s="17"/>
      <c r="ARO186" s="17"/>
      <c r="ARP186" s="17"/>
      <c r="ARQ186" s="17"/>
      <c r="ARR186" s="17"/>
      <c r="ARS186" s="17"/>
      <c r="ART186" s="17"/>
      <c r="ARU186" s="17"/>
      <c r="ARV186" s="17"/>
      <c r="ARW186" s="17"/>
      <c r="ARX186" s="17"/>
      <c r="ARY186" s="17"/>
      <c r="ARZ186" s="17"/>
      <c r="ASA186" s="17"/>
      <c r="ASB186" s="17"/>
      <c r="ASC186" s="17"/>
      <c r="ASD186" s="17"/>
      <c r="ASE186" s="17"/>
      <c r="ASF186" s="17"/>
      <c r="ASG186" s="17"/>
      <c r="ASH186" s="17"/>
      <c r="ASI186" s="17"/>
      <c r="ASJ186" s="17"/>
      <c r="ASK186" s="17"/>
      <c r="ASL186" s="17"/>
      <c r="ASM186" s="17"/>
      <c r="ASN186" s="17"/>
      <c r="ASO186" s="17"/>
      <c r="ASP186" s="17"/>
      <c r="ASQ186" s="17"/>
      <c r="ASR186" s="17"/>
      <c r="ASS186" s="17"/>
      <c r="AST186" s="17"/>
      <c r="ASU186" s="17"/>
      <c r="ASV186" s="17"/>
      <c r="ASW186" s="17"/>
      <c r="ASX186" s="17"/>
      <c r="ASY186" s="17"/>
      <c r="ASZ186" s="17"/>
      <c r="ATA186" s="17"/>
      <c r="ATB186" s="17"/>
      <c r="ATC186" s="17"/>
      <c r="ATD186" s="17"/>
      <c r="ATE186" s="17"/>
      <c r="ATF186" s="17"/>
      <c r="ATG186" s="17"/>
      <c r="ATH186" s="17"/>
      <c r="ATI186" s="17"/>
      <c r="ATJ186" s="17"/>
      <c r="ATK186" s="17"/>
      <c r="ATL186" s="17"/>
      <c r="ATM186" s="17"/>
      <c r="ATN186" s="17"/>
      <c r="ATO186" s="17"/>
      <c r="ATP186" s="17"/>
      <c r="ATQ186" s="17"/>
      <c r="ATR186" s="17"/>
      <c r="ATS186" s="17"/>
      <c r="ATT186" s="17"/>
      <c r="ATU186" s="17"/>
      <c r="ATV186" s="17"/>
      <c r="ATW186" s="17"/>
      <c r="ATX186" s="17"/>
      <c r="ATY186" s="17"/>
      <c r="ATZ186" s="17"/>
      <c r="AUA186" s="17"/>
      <c r="AUB186" s="17"/>
      <c r="AUC186" s="17"/>
      <c r="AUD186" s="17"/>
      <c r="AUE186" s="17"/>
      <c r="AUF186" s="17"/>
      <c r="AUG186" s="17"/>
      <c r="AUH186" s="17"/>
      <c r="AUI186" s="17"/>
      <c r="AUJ186" s="17"/>
      <c r="AUK186" s="17"/>
      <c r="AUL186" s="17"/>
      <c r="AUM186" s="17"/>
      <c r="AUN186" s="17"/>
      <c r="AUO186" s="17"/>
      <c r="AUP186" s="17"/>
      <c r="AUQ186" s="17"/>
      <c r="AUR186" s="17"/>
      <c r="AUS186" s="17"/>
      <c r="AUT186" s="17"/>
      <c r="AUU186" s="17"/>
      <c r="AUV186" s="17"/>
      <c r="AUW186" s="17"/>
      <c r="AUX186" s="17"/>
      <c r="AUY186" s="17"/>
      <c r="AUZ186" s="17"/>
      <c r="AVA186" s="17"/>
      <c r="AVB186" s="17"/>
      <c r="AVC186" s="17"/>
      <c r="AVD186" s="17"/>
      <c r="AVE186" s="17"/>
      <c r="AVF186" s="17"/>
      <c r="AVG186" s="17"/>
      <c r="AVH186" s="17"/>
      <c r="AVI186" s="17"/>
      <c r="AVJ186" s="17"/>
      <c r="AVK186" s="17"/>
      <c r="AVL186" s="17"/>
      <c r="AVM186" s="17"/>
      <c r="AVN186" s="17"/>
      <c r="AVO186" s="17"/>
      <c r="AVP186" s="17"/>
      <c r="AVQ186" s="17"/>
      <c r="AVR186" s="17"/>
      <c r="AVS186" s="17"/>
      <c r="AVT186" s="17"/>
      <c r="AVU186" s="17"/>
      <c r="AVV186" s="17"/>
      <c r="AVW186" s="17"/>
      <c r="AVX186" s="17"/>
      <c r="AVY186" s="17"/>
      <c r="AVZ186" s="17"/>
      <c r="AWA186" s="17"/>
      <c r="AWB186" s="17"/>
      <c r="AWC186" s="17"/>
      <c r="AWD186" s="17"/>
      <c r="AWE186" s="17"/>
      <c r="AWF186" s="17"/>
      <c r="AWG186" s="17"/>
      <c r="AWH186" s="17"/>
      <c r="AWI186" s="17"/>
      <c r="AWJ186" s="17"/>
      <c r="AWK186" s="17"/>
      <c r="AWL186" s="17"/>
      <c r="AWM186" s="17"/>
      <c r="AWN186" s="17"/>
      <c r="AWO186" s="17"/>
      <c r="AWP186" s="17"/>
      <c r="AWQ186" s="17"/>
      <c r="AWR186" s="17"/>
      <c r="AWS186" s="17"/>
      <c r="AWT186" s="17"/>
      <c r="AWU186" s="17"/>
      <c r="AWV186" s="17"/>
      <c r="AWW186" s="17"/>
      <c r="AWX186" s="17"/>
      <c r="AWY186" s="17"/>
      <c r="AWZ186" s="17"/>
      <c r="AXA186" s="17"/>
      <c r="AXB186" s="17"/>
      <c r="AXC186" s="17"/>
      <c r="AXD186" s="17"/>
      <c r="AXE186" s="17"/>
      <c r="AXF186" s="17"/>
      <c r="AXG186" s="17"/>
      <c r="AXH186" s="17"/>
      <c r="AXI186" s="17"/>
      <c r="AXJ186" s="17"/>
      <c r="AXK186" s="17"/>
      <c r="AXL186" s="17"/>
      <c r="AXM186" s="17"/>
      <c r="AXN186" s="17"/>
      <c r="AXO186" s="17"/>
      <c r="AXP186" s="17"/>
      <c r="AXQ186" s="17"/>
      <c r="AXR186" s="17"/>
      <c r="AXS186" s="17"/>
      <c r="AXT186" s="17"/>
      <c r="AXU186" s="17"/>
      <c r="AXV186" s="17"/>
      <c r="AXW186" s="17"/>
      <c r="AXX186" s="17"/>
      <c r="AXY186" s="17"/>
      <c r="AXZ186" s="17"/>
      <c r="AYA186" s="17"/>
      <c r="AYB186" s="17"/>
      <c r="AYC186" s="17"/>
      <c r="AYD186" s="17"/>
      <c r="AYE186" s="17"/>
      <c r="AYF186" s="17"/>
      <c r="AYG186" s="17"/>
      <c r="AYH186" s="17"/>
      <c r="AYI186" s="17"/>
      <c r="AYJ186" s="17"/>
      <c r="AYK186" s="17"/>
      <c r="AYL186" s="17"/>
      <c r="AYM186" s="17"/>
      <c r="AYN186" s="17"/>
      <c r="AYO186" s="17"/>
      <c r="AYP186" s="17"/>
      <c r="AYQ186" s="17"/>
      <c r="AYR186" s="17"/>
      <c r="AYS186" s="17"/>
      <c r="AYT186" s="17"/>
      <c r="AYU186" s="17"/>
      <c r="AYV186" s="17"/>
      <c r="AYW186" s="17"/>
      <c r="AYX186" s="17"/>
      <c r="AYY186" s="17"/>
      <c r="AYZ186" s="17"/>
      <c r="AZA186" s="17"/>
      <c r="AZB186" s="17"/>
      <c r="AZC186" s="17"/>
      <c r="AZD186" s="17"/>
      <c r="AZE186" s="17"/>
      <c r="AZF186" s="17"/>
      <c r="AZG186" s="17"/>
      <c r="AZH186" s="17"/>
      <c r="AZI186" s="17"/>
      <c r="AZJ186" s="17"/>
      <c r="AZK186" s="17"/>
      <c r="AZL186" s="17"/>
      <c r="AZM186" s="17"/>
      <c r="AZN186" s="17"/>
      <c r="AZO186" s="17"/>
      <c r="AZP186" s="17"/>
      <c r="AZQ186" s="17"/>
      <c r="AZR186" s="17"/>
      <c r="AZS186" s="17"/>
      <c r="AZT186" s="17"/>
      <c r="AZU186" s="17"/>
      <c r="AZV186" s="17"/>
      <c r="AZW186" s="17"/>
      <c r="AZX186" s="17"/>
      <c r="AZY186" s="17"/>
      <c r="AZZ186" s="17"/>
      <c r="BAA186" s="17"/>
      <c r="BAB186" s="17"/>
      <c r="BAC186" s="17"/>
      <c r="BAD186" s="17"/>
      <c r="BAE186" s="17"/>
      <c r="BAF186" s="17"/>
      <c r="BAG186" s="17"/>
      <c r="BAH186" s="17"/>
      <c r="BAI186" s="17"/>
      <c r="BAJ186" s="17"/>
      <c r="BAK186" s="17"/>
      <c r="BAL186" s="17"/>
      <c r="BAM186" s="17"/>
      <c r="BAN186" s="17"/>
      <c r="BAO186" s="17"/>
      <c r="BAP186" s="17"/>
      <c r="BAQ186" s="17"/>
      <c r="BAR186" s="17"/>
      <c r="BAS186" s="17"/>
      <c r="BAT186" s="17"/>
      <c r="BAU186" s="17"/>
      <c r="BAV186" s="17"/>
      <c r="BAW186" s="17"/>
      <c r="BAX186" s="17"/>
      <c r="BAY186" s="17"/>
      <c r="BAZ186" s="17"/>
      <c r="BBA186" s="17"/>
      <c r="BBB186" s="17"/>
      <c r="BBC186" s="17"/>
      <c r="BBD186" s="17"/>
      <c r="BBE186" s="17"/>
      <c r="BBF186" s="17"/>
      <c r="BBG186" s="17"/>
      <c r="BBH186" s="17"/>
      <c r="BBI186" s="17"/>
      <c r="BBJ186" s="17"/>
      <c r="BBK186" s="17"/>
      <c r="BBL186" s="17"/>
      <c r="BBM186" s="17"/>
      <c r="BBN186" s="17"/>
      <c r="BBO186" s="17"/>
      <c r="BBP186" s="17"/>
      <c r="BBQ186" s="17"/>
      <c r="BBR186" s="17"/>
      <c r="BBS186" s="17"/>
      <c r="BBT186" s="17"/>
      <c r="BBU186" s="17"/>
      <c r="BBV186" s="17"/>
      <c r="BBW186" s="17"/>
      <c r="BBX186" s="17"/>
      <c r="BBY186" s="17"/>
      <c r="BBZ186" s="17"/>
      <c r="BCA186" s="17"/>
      <c r="BCB186" s="17"/>
      <c r="BCC186" s="17"/>
      <c r="BCD186" s="17"/>
      <c r="BCE186" s="17"/>
      <c r="BCF186" s="17"/>
      <c r="BCG186" s="17"/>
      <c r="BCH186" s="17"/>
      <c r="BCI186" s="17"/>
      <c r="BCJ186" s="17"/>
      <c r="BCK186" s="17"/>
      <c r="BCL186" s="17"/>
      <c r="BCM186" s="17"/>
      <c r="BCN186" s="17"/>
      <c r="BCO186" s="17"/>
      <c r="BCP186" s="17"/>
      <c r="BCQ186" s="17"/>
      <c r="BCR186" s="17"/>
      <c r="BCS186" s="17"/>
      <c r="BCT186" s="17"/>
      <c r="BCU186" s="17"/>
      <c r="BCV186" s="17"/>
      <c r="BCW186" s="17"/>
      <c r="BCX186" s="17"/>
      <c r="BCY186" s="17"/>
      <c r="BCZ186" s="17"/>
      <c r="BDA186" s="17"/>
      <c r="BDB186" s="17"/>
      <c r="BDC186" s="17"/>
      <c r="BDD186" s="17"/>
      <c r="BDE186" s="17"/>
      <c r="BDF186" s="17"/>
      <c r="BDG186" s="17"/>
      <c r="BDH186" s="17"/>
      <c r="BDI186" s="17"/>
      <c r="BDJ186" s="17"/>
      <c r="BDK186" s="17"/>
      <c r="BDL186" s="17"/>
      <c r="BDM186" s="17"/>
      <c r="BDN186" s="17"/>
      <c r="BDO186" s="17"/>
      <c r="BDP186" s="17"/>
      <c r="BDQ186" s="17"/>
      <c r="BDR186" s="17"/>
      <c r="BDS186" s="17"/>
      <c r="BDT186" s="17"/>
      <c r="BDU186" s="17"/>
      <c r="BDV186" s="17"/>
      <c r="BDW186" s="17"/>
      <c r="BDX186" s="17"/>
      <c r="BDY186" s="17"/>
      <c r="BDZ186" s="17"/>
      <c r="BEA186" s="17"/>
      <c r="BEB186" s="17"/>
      <c r="BEC186" s="17"/>
      <c r="BED186" s="17"/>
      <c r="BEE186" s="17"/>
      <c r="BEF186" s="17"/>
      <c r="BEG186" s="17"/>
      <c r="BEH186" s="17"/>
      <c r="BEI186" s="17"/>
      <c r="BEJ186" s="17"/>
      <c r="BEK186" s="17"/>
      <c r="BEL186" s="17"/>
      <c r="BEM186" s="17"/>
      <c r="BEN186" s="17"/>
      <c r="BEO186" s="17"/>
      <c r="BEP186" s="17"/>
      <c r="BEQ186" s="17"/>
      <c r="BER186" s="17"/>
      <c r="BES186" s="17"/>
      <c r="BET186" s="17"/>
      <c r="BEU186" s="17"/>
      <c r="BEV186" s="17"/>
      <c r="BEW186" s="17"/>
      <c r="BEX186" s="17"/>
      <c r="BEY186" s="17"/>
      <c r="BEZ186" s="17"/>
      <c r="BFA186" s="17"/>
      <c r="BFB186" s="17"/>
      <c r="BFC186" s="17"/>
      <c r="BFD186" s="17"/>
      <c r="BFE186" s="17"/>
      <c r="BFF186" s="17"/>
      <c r="BFG186" s="17"/>
      <c r="BFH186" s="17"/>
      <c r="BFI186" s="17"/>
      <c r="BFJ186" s="17"/>
      <c r="BFK186" s="17"/>
      <c r="BFL186" s="17"/>
      <c r="BFM186" s="17"/>
      <c r="BFN186" s="17"/>
      <c r="BFO186" s="17"/>
      <c r="BFP186" s="17"/>
      <c r="BFQ186" s="17"/>
      <c r="BFR186" s="17"/>
      <c r="BFS186" s="17"/>
      <c r="BFT186" s="17"/>
      <c r="BFU186" s="17"/>
      <c r="BFV186" s="17"/>
      <c r="BFW186" s="17"/>
      <c r="BFX186" s="17"/>
      <c r="BFY186" s="17"/>
      <c r="BFZ186" s="17"/>
      <c r="BGA186" s="17"/>
      <c r="BGB186" s="17"/>
      <c r="BGC186" s="17"/>
      <c r="BGD186" s="17"/>
      <c r="BGE186" s="17"/>
      <c r="BGF186" s="17"/>
      <c r="BGG186" s="17"/>
      <c r="BGH186" s="17"/>
      <c r="BGI186" s="17"/>
      <c r="BGJ186" s="17"/>
      <c r="BGK186" s="17"/>
      <c r="BGL186" s="17"/>
      <c r="BGM186" s="17"/>
      <c r="BGN186" s="17"/>
      <c r="BGO186" s="17"/>
      <c r="BGP186" s="17"/>
      <c r="BGQ186" s="17"/>
      <c r="BGR186" s="17"/>
      <c r="BGS186" s="17"/>
      <c r="BGT186" s="17"/>
      <c r="BGU186" s="17"/>
      <c r="BGV186" s="17"/>
      <c r="BGW186" s="17"/>
      <c r="BGX186" s="17"/>
      <c r="BGY186" s="17"/>
      <c r="BGZ186" s="17"/>
      <c r="BHA186" s="17"/>
      <c r="BHB186" s="17"/>
      <c r="BHC186" s="17"/>
      <c r="BHD186" s="17"/>
      <c r="BHE186" s="17"/>
      <c r="BHF186" s="17"/>
      <c r="BHG186" s="17"/>
      <c r="BHH186" s="17"/>
      <c r="BHI186" s="17"/>
      <c r="BHJ186" s="17"/>
      <c r="BHK186" s="17"/>
      <c r="BHL186" s="17"/>
      <c r="BHM186" s="17"/>
      <c r="BHN186" s="17"/>
      <c r="BHO186" s="17"/>
      <c r="BHP186" s="17"/>
      <c r="BHQ186" s="17"/>
      <c r="BHR186" s="17"/>
      <c r="BHS186" s="17"/>
      <c r="BHT186" s="17"/>
      <c r="BHU186" s="17"/>
      <c r="BHV186" s="17"/>
      <c r="BHW186" s="17"/>
      <c r="BHX186" s="17"/>
      <c r="BHY186" s="17"/>
      <c r="BHZ186" s="17"/>
      <c r="BIA186" s="17"/>
      <c r="BIB186" s="17"/>
      <c r="BIC186" s="17"/>
      <c r="BID186" s="17"/>
      <c r="BIE186" s="17"/>
      <c r="BIF186" s="17"/>
      <c r="BIG186" s="17"/>
      <c r="BIH186" s="17"/>
      <c r="BII186" s="17"/>
      <c r="BIJ186" s="17"/>
      <c r="BIK186" s="17"/>
      <c r="BIL186" s="17"/>
      <c r="BIM186" s="17"/>
      <c r="BIN186" s="17"/>
      <c r="BIO186" s="17"/>
      <c r="BIP186" s="17"/>
      <c r="BIQ186" s="17"/>
      <c r="BIR186" s="17"/>
      <c r="BIS186" s="17"/>
      <c r="BIT186" s="17"/>
      <c r="BIU186" s="17"/>
      <c r="BIV186" s="17"/>
      <c r="BIW186" s="17"/>
      <c r="BIX186" s="17"/>
      <c r="BIY186" s="17"/>
      <c r="BIZ186" s="17"/>
      <c r="BJA186" s="17"/>
      <c r="BJB186" s="17"/>
      <c r="BJC186" s="17"/>
      <c r="BJD186" s="17"/>
      <c r="BJE186" s="17"/>
      <c r="BJF186" s="17"/>
      <c r="BJG186" s="17"/>
      <c r="BJH186" s="17"/>
      <c r="BJI186" s="17"/>
      <c r="BJJ186" s="17"/>
      <c r="BJK186" s="17"/>
      <c r="BJL186" s="17"/>
      <c r="BJM186" s="17"/>
      <c r="BJN186" s="17"/>
      <c r="BJO186" s="17"/>
      <c r="BJP186" s="17"/>
      <c r="BJQ186" s="17"/>
      <c r="BJR186" s="17"/>
      <c r="BJS186" s="17"/>
      <c r="BJT186" s="17"/>
      <c r="BJU186" s="17"/>
      <c r="BJV186" s="17"/>
      <c r="BJW186" s="17"/>
      <c r="BJX186" s="17"/>
      <c r="BJY186" s="17"/>
      <c r="BJZ186" s="17"/>
      <c r="BKA186" s="17"/>
      <c r="BKB186" s="17"/>
      <c r="BKC186" s="17"/>
      <c r="BKD186" s="17"/>
      <c r="BKE186" s="17"/>
      <c r="BKF186" s="17"/>
      <c r="BKG186" s="17"/>
      <c r="BKH186" s="17"/>
      <c r="BKI186" s="17"/>
      <c r="BKJ186" s="17"/>
      <c r="BKK186" s="17"/>
      <c r="BKL186" s="17"/>
      <c r="BKM186" s="17"/>
      <c r="BKN186" s="17"/>
      <c r="BKO186" s="17"/>
      <c r="BKP186" s="17"/>
      <c r="BKQ186" s="17"/>
      <c r="BKR186" s="17"/>
      <c r="BKS186" s="17"/>
      <c r="BKT186" s="17"/>
      <c r="BKU186" s="17"/>
      <c r="BKV186" s="17"/>
      <c r="BKW186" s="17"/>
      <c r="BKX186" s="17"/>
      <c r="BKY186" s="17"/>
      <c r="BKZ186" s="17"/>
      <c r="BLA186" s="17"/>
      <c r="BLB186" s="17"/>
      <c r="BLC186" s="17"/>
      <c r="BLD186" s="17"/>
      <c r="BLE186" s="17"/>
      <c r="BLF186" s="17"/>
      <c r="BLG186" s="17"/>
      <c r="BLH186" s="17"/>
      <c r="BLI186" s="17"/>
      <c r="BLJ186" s="17"/>
      <c r="BLK186" s="17"/>
      <c r="BLL186" s="17"/>
      <c r="BLM186" s="17"/>
      <c r="BLN186" s="17"/>
      <c r="BLO186" s="17"/>
      <c r="BLP186" s="17"/>
      <c r="BLQ186" s="17"/>
      <c r="BLR186" s="17"/>
      <c r="BLS186" s="17"/>
      <c r="BLT186" s="17"/>
      <c r="BLU186" s="17"/>
      <c r="BLV186" s="17"/>
      <c r="BLW186" s="17"/>
      <c r="BLX186" s="17"/>
      <c r="BLY186" s="17"/>
      <c r="BLZ186" s="17"/>
      <c r="BMA186" s="17"/>
      <c r="BMB186" s="17"/>
      <c r="BMC186" s="17"/>
      <c r="BMD186" s="17"/>
      <c r="BME186" s="17"/>
      <c r="BMF186" s="17"/>
      <c r="BMG186" s="17"/>
      <c r="BMH186" s="17"/>
      <c r="BMI186" s="17"/>
      <c r="BMJ186" s="17"/>
      <c r="BMK186" s="17"/>
      <c r="BML186" s="17"/>
      <c r="BMM186" s="17"/>
      <c r="BMN186" s="17"/>
      <c r="BMO186" s="17"/>
      <c r="BMP186" s="17"/>
      <c r="BMQ186" s="17"/>
      <c r="BMR186" s="17"/>
      <c r="BMS186" s="17"/>
      <c r="BMT186" s="17"/>
      <c r="BMU186" s="17"/>
      <c r="BMV186" s="17"/>
      <c r="BMW186" s="17"/>
      <c r="BMX186" s="17"/>
      <c r="BMY186" s="17"/>
      <c r="BMZ186" s="17"/>
      <c r="BNA186" s="17"/>
      <c r="BNB186" s="17"/>
      <c r="BNC186" s="17"/>
      <c r="BND186" s="17"/>
      <c r="BNE186" s="17"/>
      <c r="BNF186" s="17"/>
      <c r="BNG186" s="17"/>
      <c r="BNH186" s="17"/>
      <c r="BNI186" s="17"/>
      <c r="BNJ186" s="17"/>
      <c r="BNK186" s="17"/>
      <c r="BNL186" s="17"/>
      <c r="BNM186" s="17"/>
      <c r="BNN186" s="17"/>
      <c r="BNO186" s="17"/>
      <c r="BNP186" s="17"/>
      <c r="BNQ186" s="17"/>
      <c r="BNR186" s="17"/>
      <c r="BNS186" s="17"/>
      <c r="BNT186" s="17"/>
      <c r="BNU186" s="17"/>
      <c r="BNV186" s="17"/>
      <c r="BNW186" s="17"/>
      <c r="BNX186" s="17"/>
      <c r="BNY186" s="17"/>
      <c r="BNZ186" s="17"/>
      <c r="BOA186" s="17"/>
      <c r="BOB186" s="17"/>
      <c r="BOC186" s="17"/>
      <c r="BOD186" s="17"/>
      <c r="BOE186" s="17"/>
      <c r="BOF186" s="17"/>
      <c r="BOG186" s="17"/>
      <c r="BOH186" s="17"/>
      <c r="BOI186" s="17"/>
      <c r="BOJ186" s="17"/>
      <c r="BOK186" s="17"/>
      <c r="BOL186" s="17"/>
      <c r="BOM186" s="17"/>
      <c r="BON186" s="17"/>
      <c r="BOO186" s="17"/>
      <c r="BOP186" s="17"/>
      <c r="BOQ186" s="17"/>
      <c r="BOR186" s="17"/>
      <c r="BOS186" s="17"/>
      <c r="BOT186" s="17"/>
      <c r="BOU186" s="17"/>
      <c r="BOV186" s="17"/>
      <c r="BOW186" s="17"/>
      <c r="BOX186" s="17"/>
      <c r="BOY186" s="17"/>
      <c r="BOZ186" s="17"/>
      <c r="BPA186" s="17"/>
      <c r="BPB186" s="17"/>
      <c r="BPC186" s="17"/>
      <c r="BPD186" s="17"/>
      <c r="BPE186" s="17"/>
      <c r="BPF186" s="17"/>
      <c r="BPG186" s="17"/>
      <c r="BPH186" s="17"/>
      <c r="BPI186" s="17"/>
      <c r="BPJ186" s="17"/>
      <c r="BPK186" s="17"/>
      <c r="BPL186" s="17"/>
      <c r="BPM186" s="17"/>
      <c r="BPN186" s="17"/>
      <c r="BPO186" s="17"/>
      <c r="BPP186" s="17"/>
      <c r="BPQ186" s="17"/>
      <c r="BPR186" s="17"/>
      <c r="BPS186" s="17"/>
      <c r="BPT186" s="17"/>
      <c r="BPU186" s="17"/>
      <c r="BPV186" s="17"/>
      <c r="BPW186" s="17"/>
      <c r="BPX186" s="17"/>
      <c r="BPY186" s="17"/>
      <c r="BPZ186" s="17"/>
      <c r="BQA186" s="17"/>
      <c r="BQB186" s="17"/>
      <c r="BQC186" s="17"/>
      <c r="BQD186" s="17"/>
      <c r="BQE186" s="17"/>
      <c r="BQF186" s="17"/>
      <c r="BQG186" s="17"/>
      <c r="BQH186" s="17"/>
      <c r="BQI186" s="17"/>
      <c r="BQJ186" s="17"/>
      <c r="BQK186" s="17"/>
      <c r="BQL186" s="17"/>
      <c r="BQM186" s="17"/>
      <c r="BQN186" s="17"/>
      <c r="BQO186" s="17"/>
      <c r="BQP186" s="17"/>
      <c r="BQQ186" s="17"/>
      <c r="BQR186" s="17"/>
      <c r="BQS186" s="17"/>
      <c r="BQT186" s="17"/>
      <c r="BQU186" s="17"/>
      <c r="BQV186" s="17"/>
      <c r="BQW186" s="17"/>
      <c r="BQX186" s="17"/>
      <c r="BQY186" s="17"/>
      <c r="BQZ186" s="17"/>
      <c r="BRA186" s="17"/>
      <c r="BRB186" s="17"/>
      <c r="BRC186" s="17"/>
      <c r="BRD186" s="17"/>
      <c r="BRE186" s="17"/>
      <c r="BRF186" s="17"/>
      <c r="BRG186" s="17"/>
      <c r="BRH186" s="17"/>
      <c r="BRI186" s="17"/>
      <c r="BRJ186" s="17"/>
      <c r="BRK186" s="17"/>
      <c r="BRL186" s="17"/>
      <c r="BRM186" s="17"/>
      <c r="BRN186" s="17"/>
      <c r="BRO186" s="17"/>
      <c r="BRP186" s="17"/>
      <c r="BRQ186" s="17"/>
      <c r="BRR186" s="17"/>
      <c r="BRS186" s="17"/>
      <c r="BRT186" s="17"/>
      <c r="BRU186" s="17"/>
      <c r="BRV186" s="17"/>
      <c r="BRW186" s="17"/>
      <c r="BRX186" s="17"/>
      <c r="BRY186" s="17"/>
      <c r="BRZ186" s="17"/>
      <c r="BSA186" s="17"/>
      <c r="BSB186" s="17"/>
      <c r="BSC186" s="17"/>
      <c r="BSD186" s="17"/>
      <c r="BSE186" s="17"/>
      <c r="BSF186" s="17"/>
      <c r="BSG186" s="17"/>
      <c r="BSH186" s="17"/>
      <c r="BSI186" s="17"/>
      <c r="BSJ186" s="17"/>
      <c r="BSK186" s="17"/>
      <c r="BSL186" s="17"/>
      <c r="BSM186" s="17"/>
      <c r="BSN186" s="17"/>
      <c r="BSO186" s="17"/>
      <c r="BSP186" s="17"/>
      <c r="BSQ186" s="17"/>
      <c r="BSR186" s="17"/>
      <c r="BSS186" s="17"/>
      <c r="BST186" s="17"/>
      <c r="BSU186" s="17"/>
      <c r="BSV186" s="17"/>
      <c r="BSW186" s="17"/>
      <c r="BSX186" s="17"/>
      <c r="BSY186" s="17"/>
      <c r="BSZ186" s="17"/>
      <c r="BTA186" s="17"/>
      <c r="BTB186" s="17"/>
      <c r="BTC186" s="17"/>
      <c r="BTD186" s="17"/>
      <c r="BTE186" s="17"/>
      <c r="BTF186" s="17"/>
      <c r="BTG186" s="17"/>
      <c r="BTH186" s="17"/>
      <c r="BTI186" s="17"/>
      <c r="BTJ186" s="17"/>
      <c r="BTK186" s="17"/>
      <c r="BTL186" s="17"/>
      <c r="BTM186" s="17"/>
      <c r="BTN186" s="17"/>
      <c r="BTO186" s="17"/>
      <c r="BTP186" s="17"/>
      <c r="BTQ186" s="17"/>
      <c r="BTR186" s="17"/>
      <c r="BTS186" s="17"/>
      <c r="BTT186" s="17"/>
      <c r="BTU186" s="17"/>
      <c r="BTV186" s="17"/>
      <c r="BTW186" s="17"/>
      <c r="BTX186" s="17"/>
      <c r="BTY186" s="17"/>
      <c r="BTZ186" s="17"/>
      <c r="BUA186" s="17"/>
      <c r="BUB186" s="17"/>
      <c r="BUC186" s="17"/>
      <c r="BUD186" s="17"/>
      <c r="BUE186" s="17"/>
      <c r="BUF186" s="17"/>
      <c r="BUG186" s="17"/>
      <c r="BUH186" s="17"/>
      <c r="BUI186" s="17"/>
      <c r="BUJ186" s="17"/>
      <c r="BUK186" s="17"/>
      <c r="BUL186" s="17"/>
      <c r="BUM186" s="17"/>
      <c r="BUN186" s="17"/>
      <c r="BUO186" s="17"/>
      <c r="BUP186" s="17"/>
      <c r="BUQ186" s="17"/>
      <c r="BUR186" s="17"/>
      <c r="BUS186" s="17"/>
      <c r="BUT186" s="17"/>
      <c r="BUU186" s="17"/>
      <c r="BUV186" s="17"/>
      <c r="BUW186" s="17"/>
      <c r="BUX186" s="17"/>
      <c r="BUY186" s="17"/>
      <c r="BUZ186" s="17"/>
      <c r="BVA186" s="17"/>
      <c r="BVB186" s="17"/>
      <c r="BVC186" s="17"/>
      <c r="BVD186" s="17"/>
      <c r="BVE186" s="17"/>
      <c r="BVF186" s="17"/>
      <c r="BVG186" s="17"/>
      <c r="BVH186" s="17"/>
      <c r="BVI186" s="17"/>
      <c r="BVJ186" s="17"/>
      <c r="BVK186" s="17"/>
      <c r="BVL186" s="17"/>
      <c r="BVM186" s="17"/>
      <c r="BVN186" s="17"/>
      <c r="BVO186" s="17"/>
      <c r="BVP186" s="17"/>
      <c r="BVQ186" s="17"/>
      <c r="BVR186" s="17"/>
      <c r="BVS186" s="17"/>
      <c r="BVT186" s="17"/>
      <c r="BVU186" s="17"/>
      <c r="BVV186" s="17"/>
      <c r="BVW186" s="17"/>
      <c r="BVX186" s="17"/>
      <c r="BVY186" s="17"/>
      <c r="BVZ186" s="17"/>
      <c r="BWA186" s="17"/>
      <c r="BWB186" s="17"/>
      <c r="BWC186" s="17"/>
      <c r="BWD186" s="17"/>
      <c r="BWE186" s="17"/>
      <c r="BWF186" s="17"/>
      <c r="BWG186" s="17"/>
      <c r="BWH186" s="17"/>
      <c r="BWI186" s="17"/>
      <c r="BWJ186" s="17"/>
      <c r="BWK186" s="17"/>
      <c r="BWL186" s="17"/>
      <c r="BWM186" s="17"/>
      <c r="BWN186" s="17"/>
      <c r="BWO186" s="17"/>
      <c r="BWP186" s="17"/>
      <c r="BWQ186" s="17"/>
      <c r="BWR186" s="17"/>
      <c r="BWS186" s="17"/>
      <c r="BWT186" s="17"/>
      <c r="BWU186" s="17"/>
      <c r="BWV186" s="17"/>
      <c r="BWW186" s="17"/>
      <c r="BWX186" s="17"/>
      <c r="BWY186" s="17"/>
      <c r="BWZ186" s="17"/>
      <c r="BXA186" s="17"/>
      <c r="BXB186" s="17"/>
      <c r="BXC186" s="17"/>
      <c r="BXD186" s="17"/>
      <c r="BXE186" s="17"/>
      <c r="BXF186" s="17"/>
      <c r="BXG186" s="17"/>
      <c r="BXH186" s="17"/>
      <c r="BXI186" s="17"/>
      <c r="BXJ186" s="17"/>
      <c r="BXK186" s="17"/>
      <c r="BXL186" s="17"/>
      <c r="BXM186" s="17"/>
      <c r="BXN186" s="17"/>
      <c r="BXO186" s="17"/>
      <c r="BXP186" s="17"/>
      <c r="BXQ186" s="17"/>
      <c r="BXR186" s="17"/>
      <c r="BXS186" s="17"/>
      <c r="BXT186" s="17"/>
      <c r="BXU186" s="17"/>
      <c r="BXV186" s="17"/>
      <c r="BXW186" s="17"/>
      <c r="BXX186" s="17"/>
      <c r="BXY186" s="17"/>
      <c r="BXZ186" s="17"/>
      <c r="BYA186" s="17"/>
      <c r="BYB186" s="17"/>
      <c r="BYC186" s="17"/>
      <c r="BYD186" s="17"/>
      <c r="BYE186" s="17"/>
      <c r="BYF186" s="17"/>
      <c r="BYG186" s="17"/>
      <c r="BYH186" s="17"/>
      <c r="BYI186" s="17"/>
      <c r="BYJ186" s="17"/>
      <c r="BYK186" s="17"/>
      <c r="BYL186" s="17"/>
      <c r="BYM186" s="17"/>
      <c r="BYN186" s="17"/>
      <c r="BYO186" s="17"/>
      <c r="BYP186" s="17"/>
      <c r="BYQ186" s="17"/>
      <c r="BYR186" s="17"/>
      <c r="BYS186" s="17"/>
      <c r="BYT186" s="17"/>
      <c r="BYU186" s="17"/>
      <c r="BYV186" s="17"/>
      <c r="BYW186" s="17"/>
      <c r="BYX186" s="17"/>
      <c r="BYY186" s="17"/>
      <c r="BYZ186" s="17"/>
      <c r="BZA186" s="17"/>
      <c r="BZB186" s="17"/>
      <c r="BZC186" s="17"/>
      <c r="BZD186" s="17"/>
      <c r="BZE186" s="17"/>
      <c r="BZF186" s="17"/>
      <c r="BZG186" s="17"/>
      <c r="BZH186" s="17"/>
      <c r="BZI186" s="17"/>
      <c r="BZJ186" s="17"/>
      <c r="BZK186" s="17"/>
      <c r="BZL186" s="17"/>
      <c r="BZM186" s="17"/>
      <c r="BZN186" s="17"/>
      <c r="BZO186" s="17"/>
      <c r="BZP186" s="17"/>
      <c r="BZQ186" s="17"/>
      <c r="BZR186" s="17"/>
      <c r="BZS186" s="17"/>
      <c r="BZT186" s="17"/>
      <c r="BZU186" s="17"/>
      <c r="BZV186" s="17"/>
      <c r="BZW186" s="17"/>
      <c r="BZX186" s="17"/>
      <c r="BZY186" s="17"/>
      <c r="BZZ186" s="17"/>
      <c r="CAA186" s="17"/>
      <c r="CAB186" s="17"/>
      <c r="CAC186" s="17"/>
      <c r="CAD186" s="17"/>
      <c r="CAE186" s="17"/>
      <c r="CAF186" s="17"/>
      <c r="CAG186" s="17"/>
      <c r="CAH186" s="17"/>
      <c r="CAI186" s="17"/>
      <c r="CAJ186" s="17"/>
      <c r="CAK186" s="17"/>
      <c r="CAL186" s="17"/>
      <c r="CAM186" s="17"/>
      <c r="CAN186" s="17"/>
      <c r="CAO186" s="17"/>
      <c r="CAP186" s="17"/>
      <c r="CAQ186" s="17"/>
      <c r="CAR186" s="17"/>
      <c r="CAS186" s="17"/>
      <c r="CAT186" s="17"/>
      <c r="CAU186" s="17"/>
      <c r="CAV186" s="17"/>
      <c r="CAW186" s="17"/>
      <c r="CAX186" s="17"/>
      <c r="CAY186" s="17"/>
      <c r="CAZ186" s="17"/>
      <c r="CBA186" s="17"/>
      <c r="CBB186" s="17"/>
      <c r="CBC186" s="17"/>
      <c r="CBD186" s="17"/>
      <c r="CBE186" s="17"/>
      <c r="CBF186" s="17"/>
      <c r="CBG186" s="17"/>
      <c r="CBH186" s="17"/>
      <c r="CBI186" s="17"/>
      <c r="CBJ186" s="17"/>
      <c r="CBK186" s="17"/>
      <c r="CBL186" s="17"/>
      <c r="CBM186" s="17"/>
      <c r="CBN186" s="17"/>
      <c r="CBO186" s="17"/>
      <c r="CBP186" s="17"/>
      <c r="CBQ186" s="17"/>
      <c r="CBR186" s="17"/>
      <c r="CBS186" s="17"/>
      <c r="CBT186" s="17"/>
      <c r="CBU186" s="17"/>
      <c r="CBV186" s="17"/>
      <c r="CBW186" s="17"/>
      <c r="CBX186" s="17"/>
      <c r="CBY186" s="17"/>
      <c r="CBZ186" s="17"/>
      <c r="CCA186" s="17"/>
      <c r="CCB186" s="17"/>
      <c r="CCC186" s="17"/>
      <c r="CCD186" s="17"/>
      <c r="CCE186" s="17"/>
      <c r="CCF186" s="17"/>
      <c r="CCG186" s="17"/>
      <c r="CCH186" s="17"/>
      <c r="CCI186" s="17"/>
      <c r="CCJ186" s="17"/>
      <c r="CCK186" s="17"/>
      <c r="CCL186" s="17"/>
      <c r="CCM186" s="17"/>
      <c r="CCN186" s="17"/>
      <c r="CCO186" s="17"/>
      <c r="CCP186" s="17"/>
      <c r="CCQ186" s="17"/>
      <c r="CCR186" s="17"/>
      <c r="CCS186" s="17"/>
      <c r="CCT186" s="17"/>
      <c r="CCU186" s="17"/>
      <c r="CCV186" s="17"/>
      <c r="CCW186" s="17"/>
      <c r="CCX186" s="17"/>
      <c r="CCY186" s="17"/>
      <c r="CCZ186" s="17"/>
      <c r="CDA186" s="17"/>
      <c r="CDB186" s="17"/>
      <c r="CDC186" s="17"/>
      <c r="CDD186" s="17"/>
      <c r="CDE186" s="17"/>
      <c r="CDF186" s="17"/>
      <c r="CDG186" s="17"/>
      <c r="CDH186" s="17"/>
      <c r="CDI186" s="17"/>
      <c r="CDJ186" s="17"/>
      <c r="CDK186" s="17"/>
      <c r="CDL186" s="17"/>
      <c r="CDM186" s="17"/>
      <c r="CDN186" s="17"/>
      <c r="CDO186" s="17"/>
      <c r="CDP186" s="17"/>
      <c r="CDQ186" s="17"/>
      <c r="CDR186" s="17"/>
      <c r="CDS186" s="17"/>
      <c r="CDT186" s="17"/>
      <c r="CDU186" s="17"/>
    </row>
    <row r="187">
      <c r="A187" s="14" t="s">
        <v>4216</v>
      </c>
      <c r="B187" s="14" t="s">
        <v>4237</v>
      </c>
      <c r="D187" s="14" t="s">
        <v>2934</v>
      </c>
      <c r="E187" s="14" t="s">
        <v>4238</v>
      </c>
      <c r="F187" s="14" t="s">
        <v>2835</v>
      </c>
      <c r="I187" s="14" t="s">
        <v>4239</v>
      </c>
      <c r="J187" s="14" t="s">
        <v>2618</v>
      </c>
      <c r="K187" s="14" t="s">
        <v>2619</v>
      </c>
      <c r="L187" s="17"/>
      <c r="M187" s="17"/>
      <c r="N187" s="14" t="s">
        <v>21</v>
      </c>
      <c r="O187" s="14" t="s">
        <v>21</v>
      </c>
      <c r="P187" s="14" t="s">
        <v>4220</v>
      </c>
      <c r="Q187" s="16">
        <v>11.0</v>
      </c>
      <c r="R187" s="16">
        <v>4045198.0</v>
      </c>
      <c r="S187" s="16">
        <v>4045198.0</v>
      </c>
      <c r="T187" s="14" t="s">
        <v>2631</v>
      </c>
      <c r="U187" s="14" t="s">
        <v>2621</v>
      </c>
      <c r="V187" s="14" t="s">
        <v>4240</v>
      </c>
      <c r="W187" s="14" t="s">
        <v>4241</v>
      </c>
      <c r="X187" s="16">
        <v>0.13</v>
      </c>
      <c r="Y187" s="17"/>
      <c r="Z187" s="16">
        <v>3.0</v>
      </c>
      <c r="AA187" s="16">
        <v>21.0</v>
      </c>
      <c r="AB187" s="17"/>
      <c r="AC187" s="17"/>
      <c r="AD187" s="16">
        <v>3415.0</v>
      </c>
      <c r="AE187" s="22">
        <v>45363.0</v>
      </c>
      <c r="AF187" s="17"/>
      <c r="AG187" s="17"/>
      <c r="AH187" s="17"/>
      <c r="AI187" s="17"/>
      <c r="AJ187" s="17"/>
      <c r="AK187" s="17"/>
      <c r="AL187" s="16">
        <v>58.0</v>
      </c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6">
        <v>1.0</v>
      </c>
      <c r="BH187" s="17"/>
      <c r="BI187" s="14" t="s">
        <v>2594</v>
      </c>
      <c r="BJ187" s="14" t="s">
        <v>2566</v>
      </c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4" t="s">
        <v>2708</v>
      </c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4" t="s">
        <v>4223</v>
      </c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  <c r="KL187" s="17"/>
      <c r="KM187" s="17"/>
      <c r="KN187" s="17"/>
      <c r="KO187" s="17"/>
      <c r="KP187" s="17"/>
      <c r="KQ187" s="17"/>
      <c r="KR187" s="17"/>
      <c r="KS187" s="17"/>
      <c r="KT187" s="17"/>
      <c r="KU187" s="17"/>
      <c r="KV187" s="17"/>
      <c r="KW187" s="17"/>
      <c r="KX187" s="17"/>
      <c r="KY187" s="17"/>
      <c r="KZ187" s="17"/>
      <c r="LA187" s="17"/>
      <c r="LB187" s="17"/>
      <c r="LC187" s="17"/>
      <c r="LD187" s="17"/>
      <c r="LE187" s="17"/>
      <c r="LF187" s="17"/>
      <c r="LG187" s="17"/>
      <c r="LH187" s="17"/>
      <c r="LI187" s="17"/>
      <c r="LJ187" s="17"/>
      <c r="LK187" s="17"/>
      <c r="LL187" s="17"/>
      <c r="LM187" s="17"/>
      <c r="LN187" s="17"/>
      <c r="LO187" s="17"/>
      <c r="LP187" s="17"/>
      <c r="LQ187" s="17"/>
      <c r="LR187" s="17"/>
      <c r="LS187" s="17"/>
      <c r="LT187" s="17"/>
      <c r="LU187" s="17"/>
      <c r="LV187" s="17"/>
      <c r="LW187" s="17"/>
      <c r="LX187" s="17"/>
      <c r="LY187" s="17"/>
      <c r="LZ187" s="17"/>
      <c r="MA187" s="17"/>
      <c r="MB187" s="17"/>
      <c r="MC187" s="17"/>
      <c r="MD187" s="17"/>
      <c r="ME187" s="17"/>
      <c r="MF187" s="17"/>
      <c r="MG187" s="17"/>
      <c r="MH187" s="17"/>
      <c r="MI187" s="17"/>
      <c r="MJ187" s="17"/>
      <c r="MK187" s="17"/>
      <c r="ML187" s="17"/>
      <c r="MM187" s="17"/>
      <c r="MN187" s="17"/>
      <c r="MO187" s="17"/>
      <c r="MP187" s="17"/>
      <c r="MQ187" s="17"/>
      <c r="MR187" s="17"/>
      <c r="MS187" s="17"/>
      <c r="MT187" s="17"/>
      <c r="MU187" s="17"/>
      <c r="MV187" s="17"/>
      <c r="MW187" s="17"/>
      <c r="MX187" s="17"/>
      <c r="MY187" s="17"/>
      <c r="MZ187" s="17"/>
      <c r="NA187" s="17"/>
      <c r="NB187" s="17"/>
      <c r="NC187" s="17"/>
      <c r="ND187" s="17"/>
      <c r="NE187" s="17"/>
      <c r="NF187" s="17"/>
      <c r="NG187" s="17"/>
      <c r="NH187" s="17"/>
      <c r="NI187" s="17"/>
      <c r="NJ187" s="17"/>
      <c r="NK187" s="17"/>
      <c r="NL187" s="17"/>
      <c r="NM187" s="17"/>
      <c r="NN187" s="17"/>
      <c r="NO187" s="17"/>
      <c r="NP187" s="17"/>
      <c r="NQ187" s="17"/>
      <c r="NR187" s="17"/>
      <c r="NS187" s="17"/>
      <c r="NT187" s="17"/>
      <c r="NU187" s="17"/>
      <c r="NV187" s="17"/>
      <c r="NW187" s="17"/>
      <c r="NX187" s="17"/>
      <c r="NY187" s="17"/>
      <c r="NZ187" s="17"/>
      <c r="OA187" s="17"/>
      <c r="OB187" s="17"/>
      <c r="OC187" s="17"/>
      <c r="OD187" s="17"/>
      <c r="OE187" s="17"/>
      <c r="OF187" s="17"/>
      <c r="OG187" s="17"/>
      <c r="OH187" s="17"/>
      <c r="OI187" s="17"/>
      <c r="OJ187" s="17"/>
      <c r="OK187" s="17"/>
      <c r="OL187" s="17"/>
      <c r="OM187" s="17"/>
      <c r="ON187" s="17"/>
      <c r="OO187" s="17"/>
      <c r="OP187" s="17"/>
      <c r="OQ187" s="17"/>
      <c r="OR187" s="17"/>
      <c r="OS187" s="17"/>
      <c r="OT187" s="17"/>
      <c r="OU187" s="17"/>
      <c r="OV187" s="17"/>
      <c r="OW187" s="17"/>
      <c r="OX187" s="17"/>
      <c r="OY187" s="17"/>
      <c r="OZ187" s="17"/>
      <c r="PA187" s="17"/>
      <c r="PB187" s="17"/>
      <c r="PC187" s="17"/>
      <c r="PD187" s="17"/>
      <c r="PE187" s="17"/>
      <c r="PF187" s="17"/>
      <c r="PG187" s="17"/>
      <c r="PH187" s="17"/>
      <c r="PI187" s="17"/>
      <c r="PJ187" s="17"/>
      <c r="PK187" s="17"/>
      <c r="PL187" s="17"/>
      <c r="PM187" s="17"/>
      <c r="PN187" s="17"/>
      <c r="PO187" s="17"/>
      <c r="PP187" s="17"/>
      <c r="PQ187" s="17"/>
      <c r="PR187" s="17"/>
      <c r="PS187" s="17"/>
      <c r="PT187" s="17"/>
      <c r="PU187" s="17"/>
      <c r="PV187" s="17"/>
      <c r="PW187" s="17"/>
      <c r="PX187" s="17"/>
      <c r="PY187" s="17"/>
      <c r="PZ187" s="17"/>
      <c r="QA187" s="17"/>
      <c r="QB187" s="17"/>
      <c r="QC187" s="17"/>
      <c r="QD187" s="17"/>
      <c r="QE187" s="17"/>
      <c r="QF187" s="17"/>
      <c r="QG187" s="17"/>
      <c r="QH187" s="17"/>
      <c r="QI187" s="17"/>
      <c r="QJ187" s="17"/>
      <c r="QK187" s="17"/>
      <c r="QL187" s="17"/>
      <c r="QM187" s="17"/>
      <c r="QN187" s="17"/>
      <c r="QO187" s="17"/>
      <c r="QP187" s="17"/>
      <c r="QQ187" s="17"/>
      <c r="QR187" s="17"/>
      <c r="QS187" s="17"/>
      <c r="QT187" s="17"/>
      <c r="QU187" s="17"/>
      <c r="QV187" s="17"/>
      <c r="QW187" s="17"/>
      <c r="QX187" s="17"/>
      <c r="QY187" s="17"/>
      <c r="QZ187" s="17"/>
      <c r="RA187" s="17"/>
      <c r="RB187" s="17"/>
      <c r="RC187" s="17"/>
      <c r="RD187" s="17"/>
      <c r="RE187" s="17"/>
      <c r="RF187" s="17"/>
      <c r="RG187" s="17"/>
      <c r="RH187" s="17"/>
      <c r="RI187" s="17"/>
      <c r="RJ187" s="17"/>
      <c r="RK187" s="17"/>
      <c r="RL187" s="17"/>
      <c r="RM187" s="17"/>
      <c r="RN187" s="17"/>
      <c r="RO187" s="17"/>
      <c r="RP187" s="17"/>
      <c r="RQ187" s="17"/>
      <c r="RR187" s="17"/>
      <c r="RS187" s="17"/>
      <c r="RT187" s="17"/>
      <c r="RU187" s="17"/>
      <c r="RV187" s="17"/>
      <c r="RW187" s="17"/>
      <c r="RX187" s="17"/>
      <c r="RY187" s="17"/>
      <c r="RZ187" s="17"/>
      <c r="SA187" s="17"/>
      <c r="SB187" s="17"/>
      <c r="SC187" s="17"/>
      <c r="SD187" s="17"/>
      <c r="SE187" s="17"/>
      <c r="SF187" s="17"/>
      <c r="SG187" s="17"/>
      <c r="SH187" s="17"/>
      <c r="SI187" s="17"/>
      <c r="SJ187" s="17"/>
      <c r="SK187" s="17"/>
      <c r="SL187" s="17"/>
      <c r="SM187" s="17"/>
      <c r="SN187" s="17"/>
      <c r="SO187" s="17"/>
      <c r="SP187" s="17"/>
      <c r="SQ187" s="17"/>
      <c r="SR187" s="17"/>
      <c r="SS187" s="17"/>
      <c r="ST187" s="17"/>
      <c r="SU187" s="17"/>
      <c r="SV187" s="17"/>
      <c r="SW187" s="17"/>
      <c r="SX187" s="17"/>
      <c r="SY187" s="17"/>
      <c r="SZ187" s="17"/>
      <c r="TA187" s="17"/>
      <c r="TB187" s="17"/>
      <c r="TC187" s="17"/>
      <c r="TD187" s="17"/>
      <c r="TE187" s="17"/>
      <c r="TF187" s="17"/>
      <c r="TG187" s="17"/>
      <c r="TH187" s="17"/>
      <c r="TI187" s="17"/>
      <c r="TJ187" s="17"/>
      <c r="TK187" s="17"/>
      <c r="TL187" s="17"/>
      <c r="TM187" s="17"/>
      <c r="TN187" s="17"/>
      <c r="TO187" s="17"/>
      <c r="TP187" s="17"/>
      <c r="TQ187" s="17"/>
      <c r="TR187" s="17"/>
      <c r="TS187" s="17"/>
      <c r="TT187" s="17"/>
      <c r="TU187" s="17"/>
      <c r="TV187" s="17"/>
      <c r="TW187" s="17"/>
      <c r="TX187" s="17"/>
      <c r="TY187" s="17"/>
      <c r="TZ187" s="17"/>
      <c r="UA187" s="17"/>
      <c r="UB187" s="17"/>
      <c r="UC187" s="17"/>
      <c r="UD187" s="17"/>
      <c r="UE187" s="17"/>
      <c r="UF187" s="17"/>
      <c r="UG187" s="17"/>
      <c r="UH187" s="17"/>
      <c r="UI187" s="17"/>
      <c r="UJ187" s="17"/>
      <c r="UK187" s="17"/>
      <c r="UL187" s="17"/>
      <c r="UM187" s="17"/>
      <c r="UN187" s="17"/>
      <c r="UO187" s="17"/>
      <c r="UP187" s="17"/>
      <c r="UQ187" s="17"/>
      <c r="UR187" s="17"/>
      <c r="US187" s="17"/>
      <c r="UT187" s="17"/>
      <c r="UU187" s="17"/>
      <c r="UV187" s="17"/>
      <c r="UW187" s="17"/>
      <c r="UX187" s="17"/>
      <c r="UY187" s="17"/>
      <c r="UZ187" s="17"/>
      <c r="VA187" s="17"/>
      <c r="VB187" s="17"/>
      <c r="VC187" s="17"/>
      <c r="VD187" s="17"/>
      <c r="VE187" s="17"/>
      <c r="VF187" s="17"/>
      <c r="VG187" s="17"/>
      <c r="VH187" s="17"/>
      <c r="VI187" s="17"/>
      <c r="VJ187" s="17"/>
      <c r="VK187" s="17"/>
      <c r="VL187" s="17"/>
      <c r="VM187" s="17"/>
      <c r="VN187" s="17"/>
      <c r="VO187" s="17"/>
      <c r="VP187" s="17"/>
      <c r="VQ187" s="17"/>
      <c r="VR187" s="17"/>
      <c r="VS187" s="17"/>
      <c r="VT187" s="17"/>
      <c r="VU187" s="17"/>
      <c r="VV187" s="17"/>
      <c r="VW187" s="17"/>
      <c r="VX187" s="17"/>
      <c r="VY187" s="17"/>
      <c r="VZ187" s="17"/>
      <c r="WA187" s="17"/>
      <c r="WB187" s="17"/>
      <c r="WC187" s="17"/>
      <c r="WD187" s="17"/>
      <c r="WE187" s="17"/>
      <c r="WF187" s="17"/>
      <c r="WG187" s="17"/>
      <c r="WH187" s="17"/>
      <c r="WI187" s="17"/>
      <c r="WJ187" s="17"/>
      <c r="WK187" s="17"/>
      <c r="WL187" s="17"/>
      <c r="WM187" s="17"/>
      <c r="WN187" s="17"/>
      <c r="WO187" s="17"/>
      <c r="WP187" s="17"/>
      <c r="WQ187" s="17"/>
      <c r="WR187" s="17"/>
      <c r="WS187" s="17"/>
      <c r="WT187" s="17"/>
      <c r="WU187" s="17"/>
      <c r="WV187" s="17"/>
      <c r="WW187" s="17"/>
      <c r="WX187" s="17"/>
      <c r="WY187" s="17"/>
      <c r="WZ187" s="17"/>
      <c r="XA187" s="17"/>
      <c r="XB187" s="17"/>
      <c r="XC187" s="17"/>
      <c r="XD187" s="17"/>
      <c r="XE187" s="17"/>
      <c r="XF187" s="17"/>
      <c r="XG187" s="17"/>
      <c r="XH187" s="17"/>
      <c r="XI187" s="17"/>
      <c r="XJ187" s="17"/>
      <c r="XK187" s="17"/>
      <c r="XL187" s="17"/>
      <c r="XM187" s="17"/>
      <c r="XN187" s="17"/>
      <c r="XO187" s="17"/>
      <c r="XP187" s="17"/>
      <c r="XQ187" s="17"/>
      <c r="XR187" s="17"/>
      <c r="XS187" s="17"/>
      <c r="XT187" s="17"/>
      <c r="XU187" s="17"/>
      <c r="XV187" s="17"/>
      <c r="XW187" s="17"/>
      <c r="XX187" s="17"/>
      <c r="XY187" s="17"/>
      <c r="XZ187" s="17"/>
      <c r="YA187" s="17"/>
      <c r="YB187" s="17"/>
      <c r="YC187" s="17"/>
      <c r="YD187" s="17"/>
      <c r="YE187" s="17"/>
      <c r="YF187" s="17"/>
      <c r="YG187" s="17"/>
      <c r="YH187" s="17"/>
      <c r="YI187" s="17"/>
      <c r="YJ187" s="17"/>
      <c r="YK187" s="17"/>
      <c r="YL187" s="17"/>
      <c r="YM187" s="17"/>
      <c r="YN187" s="17"/>
      <c r="YO187" s="17"/>
      <c r="YP187" s="17"/>
      <c r="YQ187" s="17"/>
      <c r="YR187" s="17"/>
      <c r="YS187" s="17"/>
      <c r="YT187" s="17"/>
      <c r="YU187" s="17"/>
      <c r="YV187" s="17"/>
      <c r="YW187" s="17"/>
      <c r="YX187" s="17"/>
      <c r="YY187" s="17"/>
      <c r="YZ187" s="17"/>
      <c r="ZA187" s="17"/>
      <c r="ZB187" s="17"/>
      <c r="ZC187" s="17"/>
      <c r="ZD187" s="17"/>
      <c r="ZE187" s="17"/>
      <c r="ZF187" s="17"/>
      <c r="ZG187" s="17"/>
      <c r="ZH187" s="17"/>
      <c r="ZI187" s="17"/>
      <c r="ZJ187" s="17"/>
      <c r="ZK187" s="17"/>
      <c r="ZL187" s="17"/>
      <c r="ZM187" s="17"/>
      <c r="ZN187" s="17"/>
      <c r="ZO187" s="17"/>
      <c r="ZP187" s="17"/>
      <c r="ZQ187" s="17"/>
      <c r="ZR187" s="17"/>
      <c r="ZS187" s="17"/>
      <c r="ZT187" s="17"/>
      <c r="ZU187" s="17"/>
      <c r="ZV187" s="17"/>
      <c r="ZW187" s="17"/>
      <c r="ZX187" s="17"/>
      <c r="ZY187" s="17"/>
      <c r="ZZ187" s="17"/>
      <c r="AAA187" s="17"/>
      <c r="AAB187" s="17"/>
      <c r="AAC187" s="17"/>
      <c r="AAD187" s="17"/>
      <c r="AAE187" s="17"/>
      <c r="AAF187" s="17"/>
      <c r="AAG187" s="17"/>
      <c r="AAH187" s="17"/>
      <c r="AAI187" s="17"/>
      <c r="AAJ187" s="17"/>
      <c r="AAK187" s="17"/>
      <c r="AAL187" s="17"/>
      <c r="AAM187" s="17"/>
      <c r="AAN187" s="17"/>
      <c r="AAO187" s="17"/>
      <c r="AAP187" s="17"/>
      <c r="AAQ187" s="17"/>
      <c r="AAR187" s="17"/>
      <c r="AAS187" s="17"/>
      <c r="AAT187" s="17"/>
      <c r="AAU187" s="17"/>
      <c r="AAV187" s="17"/>
      <c r="AAW187" s="17"/>
      <c r="AAX187" s="17"/>
      <c r="AAY187" s="17"/>
      <c r="AAZ187" s="17"/>
      <c r="ABA187" s="17"/>
      <c r="ABB187" s="17"/>
      <c r="ABC187" s="17"/>
      <c r="ABD187" s="17"/>
      <c r="ABE187" s="17"/>
      <c r="ABF187" s="17"/>
      <c r="ABG187" s="17"/>
      <c r="ABH187" s="17"/>
      <c r="ABI187" s="17"/>
      <c r="ABJ187" s="17"/>
      <c r="ABK187" s="17"/>
      <c r="ABL187" s="17"/>
      <c r="ABM187" s="17"/>
      <c r="ABN187" s="17"/>
      <c r="ABO187" s="17"/>
      <c r="ABP187" s="17"/>
      <c r="ABQ187" s="17"/>
      <c r="ABR187" s="17"/>
      <c r="ABS187" s="17"/>
      <c r="ABT187" s="17"/>
      <c r="ABU187" s="17"/>
      <c r="ABV187" s="17"/>
      <c r="ABW187" s="17"/>
      <c r="ABX187" s="17"/>
      <c r="ABY187" s="17"/>
      <c r="ABZ187" s="17"/>
      <c r="ACA187" s="17"/>
      <c r="ACB187" s="17"/>
      <c r="ACC187" s="17"/>
      <c r="ACD187" s="17"/>
      <c r="ACE187" s="17"/>
      <c r="ACF187" s="17"/>
      <c r="ACG187" s="17"/>
      <c r="ACH187" s="17"/>
      <c r="ACI187" s="17"/>
      <c r="ACJ187" s="17"/>
      <c r="ACK187" s="17"/>
      <c r="ACL187" s="17"/>
      <c r="ACM187" s="17"/>
      <c r="ACN187" s="17"/>
      <c r="ACO187" s="17"/>
      <c r="ACP187" s="17"/>
      <c r="ACQ187" s="17"/>
      <c r="ACR187" s="17"/>
      <c r="ACS187" s="17"/>
      <c r="ACT187" s="17"/>
      <c r="ACU187" s="17"/>
      <c r="ACV187" s="17"/>
      <c r="ACW187" s="17"/>
      <c r="ACX187" s="17"/>
      <c r="ACY187" s="17"/>
      <c r="ACZ187" s="17"/>
      <c r="ADA187" s="17"/>
      <c r="ADB187" s="17"/>
      <c r="ADC187" s="17"/>
      <c r="ADD187" s="17"/>
      <c r="ADE187" s="17"/>
      <c r="ADF187" s="17"/>
      <c r="ADG187" s="17"/>
      <c r="ADH187" s="17"/>
      <c r="ADI187" s="17"/>
      <c r="ADJ187" s="17"/>
      <c r="ADK187" s="17"/>
      <c r="ADL187" s="17"/>
      <c r="ADM187" s="17"/>
      <c r="ADN187" s="17"/>
      <c r="ADO187" s="17"/>
      <c r="ADP187" s="17"/>
      <c r="ADQ187" s="17"/>
      <c r="ADR187" s="17"/>
      <c r="ADS187" s="17"/>
      <c r="ADT187" s="17"/>
      <c r="ADU187" s="17"/>
      <c r="ADV187" s="17"/>
      <c r="ADW187" s="17"/>
      <c r="ADX187" s="17"/>
      <c r="ADY187" s="17"/>
      <c r="ADZ187" s="17"/>
      <c r="AEA187" s="17"/>
      <c r="AEB187" s="17"/>
      <c r="AEC187" s="17"/>
      <c r="AED187" s="17"/>
      <c r="AEE187" s="17"/>
      <c r="AEF187" s="17"/>
      <c r="AEG187" s="17"/>
      <c r="AEH187" s="17"/>
      <c r="AEI187" s="17"/>
      <c r="AEJ187" s="17"/>
      <c r="AEK187" s="17"/>
      <c r="AEL187" s="17"/>
      <c r="AEM187" s="17"/>
      <c r="AEN187" s="17"/>
      <c r="AEO187" s="17"/>
      <c r="AEP187" s="17"/>
      <c r="AEQ187" s="17"/>
      <c r="AER187" s="17"/>
      <c r="AES187" s="17"/>
      <c r="AET187" s="17"/>
      <c r="AEU187" s="17"/>
      <c r="AEV187" s="17"/>
      <c r="AEW187" s="17"/>
      <c r="AEX187" s="17"/>
      <c r="AEY187" s="17"/>
      <c r="AEZ187" s="17"/>
      <c r="AFA187" s="17"/>
      <c r="AFB187" s="17"/>
      <c r="AFC187" s="17"/>
      <c r="AFD187" s="17"/>
      <c r="AFE187" s="17"/>
      <c r="AFF187" s="17"/>
      <c r="AFG187" s="17"/>
      <c r="AFH187" s="17"/>
      <c r="AFI187" s="17"/>
      <c r="AFJ187" s="17"/>
      <c r="AFK187" s="17"/>
      <c r="AFL187" s="17"/>
      <c r="AFM187" s="17"/>
      <c r="AFN187" s="14" t="s">
        <v>4224</v>
      </c>
      <c r="AFO187" s="14" t="s">
        <v>2574</v>
      </c>
      <c r="AFP187" s="14" t="s">
        <v>4226</v>
      </c>
      <c r="AFQ187" s="14" t="s">
        <v>4242</v>
      </c>
      <c r="AFR187" s="14" t="s">
        <v>4243</v>
      </c>
      <c r="AFS187" s="14" t="s">
        <v>4244</v>
      </c>
      <c r="AFT187" s="14" t="s">
        <v>4229</v>
      </c>
      <c r="AFU187" s="24">
        <v>0.0</v>
      </c>
      <c r="AFV187" s="16">
        <v>0.3</v>
      </c>
      <c r="AFW187" s="14" t="s">
        <v>2563</v>
      </c>
      <c r="AFX187" s="14" t="s">
        <v>4245</v>
      </c>
      <c r="AFY187" s="14" t="s">
        <v>3492</v>
      </c>
      <c r="AFZ187" s="14" t="s">
        <v>4232</v>
      </c>
      <c r="AGA187" s="14" t="s">
        <v>4233</v>
      </c>
      <c r="AGB187" s="16">
        <v>0.5</v>
      </c>
      <c r="AGC187" s="14" t="s">
        <v>4246</v>
      </c>
      <c r="AGD187" s="14" t="s">
        <v>4247</v>
      </c>
      <c r="AGE187" s="14" t="s">
        <v>4236</v>
      </c>
      <c r="AGG187" s="17"/>
      <c r="AGH187" s="17"/>
      <c r="AGI187" s="17"/>
      <c r="AGJ187" s="17"/>
      <c r="AGK187" s="17"/>
      <c r="AGL187" s="17"/>
      <c r="AGM187" s="17"/>
      <c r="AGN187" s="17"/>
      <c r="AGO187" s="17"/>
      <c r="AGP187" s="17"/>
      <c r="AGQ187" s="17"/>
      <c r="AGR187" s="17"/>
      <c r="AGS187" s="17"/>
      <c r="AGT187" s="17"/>
      <c r="AGU187" s="17"/>
      <c r="AGV187" s="17"/>
      <c r="AGW187" s="17"/>
      <c r="AGX187" s="17"/>
      <c r="AGY187" s="17"/>
      <c r="AGZ187" s="17"/>
      <c r="AHA187" s="17"/>
      <c r="AHB187" s="17"/>
      <c r="AHC187" s="17"/>
      <c r="AHD187" s="17"/>
      <c r="AHE187" s="17"/>
      <c r="AHF187" s="17"/>
      <c r="AHG187" s="17"/>
      <c r="AHH187" s="17"/>
      <c r="AHI187" s="17"/>
      <c r="AHJ187" s="17"/>
      <c r="AHK187" s="17"/>
      <c r="AHL187" s="17"/>
      <c r="AHM187" s="17"/>
      <c r="AHN187" s="17"/>
      <c r="AHO187" s="17"/>
      <c r="AHP187" s="17"/>
      <c r="AHQ187" s="17"/>
      <c r="AHR187" s="17"/>
      <c r="AHS187" s="17"/>
      <c r="AHT187" s="17"/>
      <c r="AHU187" s="17"/>
      <c r="AHV187" s="17"/>
      <c r="AHW187" s="17"/>
      <c r="AHX187" s="17"/>
      <c r="AHY187" s="17"/>
      <c r="AHZ187" s="17"/>
      <c r="AIA187" s="17"/>
      <c r="AIB187" s="17"/>
      <c r="AIC187" s="17"/>
      <c r="AID187" s="17"/>
      <c r="AIE187" s="17"/>
      <c r="AIF187" s="17"/>
      <c r="AIG187" s="17"/>
      <c r="AIH187" s="17"/>
      <c r="AII187" s="17"/>
      <c r="AIJ187" s="17"/>
      <c r="AIK187" s="17"/>
      <c r="AIL187" s="17"/>
      <c r="AIM187" s="17"/>
      <c r="AIN187" s="17"/>
      <c r="AIO187" s="17"/>
      <c r="AIP187" s="17"/>
      <c r="AIQ187" s="17"/>
      <c r="AIR187" s="17"/>
      <c r="AIS187" s="17"/>
      <c r="AIT187" s="17"/>
      <c r="AIU187" s="17"/>
      <c r="AIV187" s="17"/>
      <c r="AIW187" s="17"/>
      <c r="AIX187" s="17"/>
      <c r="AIY187" s="17"/>
      <c r="AIZ187" s="17"/>
      <c r="AJA187" s="17"/>
      <c r="AJB187" s="17"/>
      <c r="AJC187" s="17"/>
      <c r="AJD187" s="17"/>
      <c r="AJE187" s="17"/>
      <c r="AJF187" s="17"/>
      <c r="AJG187" s="17"/>
      <c r="AJH187" s="17"/>
      <c r="AJI187" s="17"/>
      <c r="AJJ187" s="17"/>
      <c r="AJK187" s="17"/>
      <c r="AJL187" s="17"/>
      <c r="AJM187" s="17"/>
      <c r="AJN187" s="17"/>
      <c r="AJO187" s="17"/>
      <c r="AJP187" s="17"/>
      <c r="AJQ187" s="17"/>
      <c r="AJR187" s="17"/>
      <c r="AJS187" s="17"/>
      <c r="AJT187" s="17"/>
      <c r="AJU187" s="17"/>
      <c r="AJV187" s="17"/>
      <c r="AJW187" s="17"/>
      <c r="AJX187" s="17"/>
      <c r="AJY187" s="17"/>
      <c r="AJZ187" s="17"/>
      <c r="AKA187" s="17"/>
      <c r="AKB187" s="17"/>
      <c r="AKC187" s="17"/>
      <c r="AKD187" s="17"/>
      <c r="AKE187" s="17"/>
      <c r="AKF187" s="17"/>
      <c r="AKG187" s="17"/>
      <c r="AKH187" s="17"/>
      <c r="AKI187" s="17"/>
      <c r="AKJ187" s="17"/>
      <c r="AKK187" s="17"/>
      <c r="AKL187" s="17"/>
      <c r="AKM187" s="17"/>
      <c r="AKN187" s="17"/>
      <c r="AKO187" s="17"/>
      <c r="AKP187" s="17"/>
      <c r="AKQ187" s="17"/>
      <c r="AKR187" s="17"/>
      <c r="AKS187" s="17"/>
      <c r="AKT187" s="17"/>
      <c r="AKU187" s="17"/>
      <c r="AKV187" s="17"/>
      <c r="AKW187" s="17"/>
      <c r="AKX187" s="17"/>
      <c r="AKY187" s="17"/>
      <c r="AKZ187" s="17"/>
      <c r="ALA187" s="17"/>
      <c r="ALB187" s="17"/>
      <c r="ALC187" s="17"/>
      <c r="ALD187" s="17"/>
      <c r="ALE187" s="17"/>
      <c r="ALF187" s="17"/>
      <c r="ALG187" s="17"/>
      <c r="ALH187" s="17"/>
      <c r="ALI187" s="17"/>
      <c r="ALJ187" s="17"/>
      <c r="ALK187" s="17"/>
      <c r="ALL187" s="17"/>
      <c r="ALM187" s="17"/>
      <c r="ALN187" s="17"/>
      <c r="ALO187" s="17"/>
      <c r="ALP187" s="17"/>
      <c r="ALQ187" s="17"/>
      <c r="ALR187" s="17"/>
      <c r="ALS187" s="17"/>
      <c r="ALT187" s="17"/>
      <c r="ALU187" s="17"/>
      <c r="ALV187" s="17"/>
      <c r="ALW187" s="17"/>
      <c r="ALX187" s="17"/>
      <c r="ALY187" s="17"/>
      <c r="ALZ187" s="17"/>
      <c r="AMA187" s="17"/>
      <c r="AMB187" s="17"/>
      <c r="AMC187" s="17"/>
      <c r="AMD187" s="17"/>
      <c r="AME187" s="17"/>
      <c r="AMF187" s="17"/>
      <c r="AMG187" s="17"/>
      <c r="AMH187" s="17"/>
      <c r="AMI187" s="17"/>
      <c r="AMJ187" s="17"/>
      <c r="AMK187" s="17"/>
      <c r="AML187" s="17"/>
      <c r="AMM187" s="17"/>
      <c r="AMN187" s="17"/>
      <c r="AMO187" s="17"/>
      <c r="AMP187" s="17"/>
      <c r="AMQ187" s="17"/>
      <c r="AMR187" s="17"/>
      <c r="AMS187" s="17"/>
      <c r="AMT187" s="17"/>
      <c r="AMU187" s="17"/>
      <c r="AMV187" s="17"/>
      <c r="AMW187" s="17"/>
      <c r="AMX187" s="17"/>
      <c r="AMY187" s="17"/>
      <c r="AMZ187" s="17"/>
      <c r="ANA187" s="17"/>
      <c r="ANB187" s="17"/>
      <c r="ANC187" s="17"/>
      <c r="AND187" s="17"/>
      <c r="ANE187" s="17"/>
      <c r="ANF187" s="17"/>
      <c r="ANG187" s="17"/>
      <c r="ANH187" s="17"/>
      <c r="ANI187" s="17"/>
      <c r="ANJ187" s="17"/>
      <c r="ANK187" s="17"/>
      <c r="ANL187" s="17"/>
      <c r="ANM187" s="17"/>
      <c r="ANN187" s="17"/>
      <c r="ANO187" s="17"/>
      <c r="ANP187" s="17"/>
      <c r="ANQ187" s="17"/>
      <c r="ANR187" s="17"/>
      <c r="ANS187" s="17"/>
      <c r="ANT187" s="17"/>
      <c r="ANU187" s="17"/>
      <c r="ANV187" s="17"/>
      <c r="ANW187" s="17"/>
      <c r="ANX187" s="17"/>
      <c r="ANY187" s="17"/>
      <c r="ANZ187" s="17"/>
      <c r="AOA187" s="17"/>
      <c r="AOB187" s="17"/>
      <c r="AOC187" s="17"/>
      <c r="AOD187" s="17"/>
      <c r="AOE187" s="17"/>
      <c r="AOF187" s="17"/>
      <c r="AOG187" s="17"/>
      <c r="AOH187" s="17"/>
      <c r="AOI187" s="17"/>
      <c r="AOJ187" s="17"/>
      <c r="AOK187" s="17"/>
      <c r="AOL187" s="17"/>
      <c r="AOM187" s="17"/>
      <c r="AON187" s="17"/>
      <c r="AOO187" s="17"/>
      <c r="AOP187" s="17"/>
      <c r="AOQ187" s="17"/>
      <c r="AOR187" s="17"/>
      <c r="AOS187" s="17"/>
      <c r="AOT187" s="17"/>
      <c r="AOU187" s="17"/>
      <c r="AOV187" s="17"/>
      <c r="AOW187" s="17"/>
      <c r="AOX187" s="17"/>
      <c r="AOY187" s="17"/>
      <c r="AOZ187" s="17"/>
      <c r="APA187" s="17"/>
      <c r="APB187" s="17"/>
      <c r="APC187" s="17"/>
      <c r="APD187" s="17"/>
      <c r="APE187" s="17"/>
      <c r="APF187" s="17"/>
      <c r="APG187" s="17"/>
      <c r="APH187" s="17"/>
      <c r="API187" s="17"/>
      <c r="APJ187" s="17"/>
      <c r="APK187" s="17"/>
      <c r="APL187" s="17"/>
      <c r="APM187" s="17"/>
      <c r="APN187" s="17"/>
      <c r="APO187" s="17"/>
      <c r="APP187" s="17"/>
      <c r="APQ187" s="17"/>
      <c r="APR187" s="17"/>
      <c r="APS187" s="17"/>
      <c r="APT187" s="17"/>
      <c r="APU187" s="17"/>
      <c r="APV187" s="17"/>
      <c r="APW187" s="17"/>
      <c r="APX187" s="17"/>
      <c r="APY187" s="17"/>
      <c r="APZ187" s="17"/>
      <c r="AQA187" s="17"/>
      <c r="AQB187" s="17"/>
      <c r="AQC187" s="17"/>
      <c r="AQD187" s="17"/>
      <c r="AQE187" s="17"/>
      <c r="AQF187" s="17"/>
      <c r="AQG187" s="17"/>
      <c r="AQH187" s="17"/>
      <c r="AQI187" s="17"/>
      <c r="AQJ187" s="17"/>
      <c r="AQK187" s="17"/>
      <c r="AQL187" s="17"/>
      <c r="AQM187" s="17"/>
      <c r="AQN187" s="17"/>
      <c r="AQO187" s="17"/>
      <c r="AQP187" s="17"/>
      <c r="AQQ187" s="17"/>
      <c r="AQR187" s="17"/>
      <c r="AQS187" s="17"/>
      <c r="AQT187" s="17"/>
      <c r="AQU187" s="17"/>
      <c r="AQV187" s="17"/>
      <c r="AQW187" s="17"/>
      <c r="AQX187" s="17"/>
      <c r="AQY187" s="17"/>
      <c r="AQZ187" s="17"/>
      <c r="ARA187" s="17"/>
      <c r="ARB187" s="17"/>
      <c r="ARC187" s="17"/>
      <c r="ARD187" s="17"/>
      <c r="ARE187" s="17"/>
      <c r="ARF187" s="17"/>
      <c r="ARG187" s="17"/>
      <c r="ARH187" s="17"/>
      <c r="ARI187" s="17"/>
      <c r="ARJ187" s="17"/>
      <c r="ARK187" s="17"/>
      <c r="ARL187" s="17"/>
      <c r="ARM187" s="17"/>
      <c r="ARN187" s="17"/>
      <c r="ARO187" s="17"/>
      <c r="ARP187" s="17"/>
      <c r="ARQ187" s="17"/>
      <c r="ARR187" s="17"/>
      <c r="ARS187" s="17"/>
      <c r="ART187" s="17"/>
      <c r="ARU187" s="17"/>
      <c r="ARV187" s="17"/>
      <c r="ARW187" s="17"/>
      <c r="ARX187" s="17"/>
      <c r="ARY187" s="17"/>
      <c r="ARZ187" s="17"/>
      <c r="ASA187" s="17"/>
      <c r="ASB187" s="17"/>
      <c r="ASC187" s="17"/>
      <c r="ASD187" s="17"/>
      <c r="ASE187" s="17"/>
      <c r="ASF187" s="17"/>
      <c r="ASG187" s="17"/>
      <c r="ASH187" s="17"/>
      <c r="ASI187" s="17"/>
      <c r="ASJ187" s="17"/>
      <c r="ASK187" s="17"/>
      <c r="ASL187" s="17"/>
      <c r="ASM187" s="17"/>
      <c r="ASN187" s="17"/>
      <c r="ASO187" s="17"/>
      <c r="ASP187" s="17"/>
      <c r="ASQ187" s="17"/>
      <c r="ASR187" s="17"/>
      <c r="ASS187" s="17"/>
      <c r="AST187" s="17"/>
      <c r="ASU187" s="17"/>
      <c r="ASV187" s="17"/>
      <c r="ASW187" s="17"/>
      <c r="ASX187" s="17"/>
      <c r="ASY187" s="17"/>
      <c r="ASZ187" s="17"/>
      <c r="ATA187" s="17"/>
      <c r="ATB187" s="17"/>
      <c r="ATC187" s="17"/>
      <c r="ATD187" s="17"/>
      <c r="ATE187" s="17"/>
      <c r="ATF187" s="17"/>
      <c r="ATG187" s="17"/>
      <c r="ATH187" s="17"/>
      <c r="ATI187" s="17"/>
      <c r="ATJ187" s="17"/>
      <c r="ATK187" s="17"/>
      <c r="ATL187" s="17"/>
      <c r="ATM187" s="17"/>
      <c r="ATN187" s="17"/>
      <c r="ATO187" s="17"/>
      <c r="ATP187" s="17"/>
      <c r="ATQ187" s="17"/>
      <c r="ATR187" s="17"/>
      <c r="ATS187" s="17"/>
      <c r="ATT187" s="17"/>
      <c r="ATU187" s="17"/>
      <c r="ATV187" s="17"/>
      <c r="ATW187" s="17"/>
      <c r="ATX187" s="17"/>
      <c r="ATY187" s="17"/>
      <c r="ATZ187" s="17"/>
      <c r="AUA187" s="17"/>
      <c r="AUB187" s="17"/>
      <c r="AUC187" s="17"/>
      <c r="AUD187" s="17"/>
      <c r="AUE187" s="17"/>
      <c r="AUF187" s="17"/>
      <c r="AUG187" s="17"/>
      <c r="AUH187" s="17"/>
      <c r="AUI187" s="17"/>
      <c r="AUJ187" s="17"/>
      <c r="AUK187" s="17"/>
      <c r="AUL187" s="17"/>
      <c r="AUM187" s="17"/>
      <c r="AUN187" s="17"/>
      <c r="AUO187" s="17"/>
      <c r="AUP187" s="17"/>
      <c r="AUQ187" s="17"/>
      <c r="AUR187" s="17"/>
      <c r="AUS187" s="17"/>
      <c r="AUT187" s="17"/>
      <c r="AUU187" s="17"/>
      <c r="AUV187" s="17"/>
      <c r="AUW187" s="17"/>
      <c r="AUX187" s="17"/>
      <c r="AUY187" s="17"/>
      <c r="AUZ187" s="17"/>
      <c r="AVA187" s="17"/>
      <c r="AVB187" s="17"/>
      <c r="AVC187" s="17"/>
      <c r="AVD187" s="17"/>
      <c r="AVE187" s="17"/>
      <c r="AVF187" s="17"/>
      <c r="AVG187" s="17"/>
      <c r="AVH187" s="17"/>
      <c r="AVI187" s="17"/>
      <c r="AVJ187" s="17"/>
      <c r="AVK187" s="17"/>
      <c r="AVL187" s="17"/>
      <c r="AVM187" s="17"/>
      <c r="AVN187" s="17"/>
      <c r="AVO187" s="17"/>
      <c r="AVP187" s="17"/>
      <c r="AVQ187" s="17"/>
      <c r="AVR187" s="17"/>
      <c r="AVS187" s="17"/>
      <c r="AVT187" s="17"/>
      <c r="AVU187" s="17"/>
      <c r="AVV187" s="17"/>
      <c r="AVW187" s="17"/>
      <c r="AVX187" s="17"/>
      <c r="AVY187" s="17"/>
      <c r="AVZ187" s="17"/>
      <c r="AWA187" s="17"/>
      <c r="AWB187" s="17"/>
      <c r="AWC187" s="17"/>
      <c r="AWD187" s="17"/>
      <c r="AWE187" s="17"/>
      <c r="AWF187" s="17"/>
      <c r="AWG187" s="17"/>
      <c r="AWH187" s="17"/>
      <c r="AWI187" s="17"/>
      <c r="AWJ187" s="17"/>
      <c r="AWK187" s="17"/>
      <c r="AWL187" s="17"/>
      <c r="AWM187" s="17"/>
      <c r="AWN187" s="17"/>
      <c r="AWO187" s="17"/>
      <c r="AWP187" s="17"/>
      <c r="AWQ187" s="17"/>
      <c r="AWR187" s="17"/>
      <c r="AWS187" s="17"/>
      <c r="AWT187" s="17"/>
      <c r="AWU187" s="17"/>
      <c r="AWV187" s="17"/>
      <c r="AWW187" s="17"/>
      <c r="AWX187" s="17"/>
      <c r="AWY187" s="17"/>
      <c r="AWZ187" s="17"/>
      <c r="AXA187" s="17"/>
      <c r="AXB187" s="17"/>
      <c r="AXC187" s="17"/>
      <c r="AXD187" s="17"/>
      <c r="AXE187" s="17"/>
      <c r="AXF187" s="17"/>
      <c r="AXG187" s="17"/>
      <c r="AXH187" s="17"/>
      <c r="AXI187" s="17"/>
      <c r="AXJ187" s="17"/>
      <c r="AXK187" s="17"/>
      <c r="AXL187" s="17"/>
      <c r="AXM187" s="17"/>
      <c r="AXN187" s="17"/>
      <c r="AXO187" s="17"/>
      <c r="AXP187" s="17"/>
      <c r="AXQ187" s="17"/>
      <c r="AXR187" s="17"/>
      <c r="AXS187" s="17"/>
      <c r="AXT187" s="17"/>
      <c r="AXU187" s="17"/>
      <c r="AXV187" s="17"/>
      <c r="AXW187" s="17"/>
      <c r="AXX187" s="17"/>
      <c r="AXY187" s="17"/>
      <c r="AXZ187" s="17"/>
      <c r="AYA187" s="17"/>
      <c r="AYB187" s="17"/>
      <c r="AYC187" s="17"/>
      <c r="AYD187" s="17"/>
      <c r="AYE187" s="17"/>
      <c r="AYF187" s="17"/>
      <c r="AYG187" s="17"/>
      <c r="AYH187" s="17"/>
      <c r="AYI187" s="17"/>
      <c r="AYJ187" s="17"/>
      <c r="AYK187" s="17"/>
      <c r="AYL187" s="17"/>
      <c r="AYM187" s="17"/>
      <c r="AYN187" s="17"/>
      <c r="AYO187" s="17"/>
      <c r="AYP187" s="17"/>
      <c r="AYQ187" s="17"/>
      <c r="AYR187" s="17"/>
      <c r="AYS187" s="17"/>
      <c r="AYT187" s="17"/>
      <c r="AYU187" s="17"/>
      <c r="AYV187" s="17"/>
      <c r="AYW187" s="17"/>
      <c r="AYX187" s="17"/>
      <c r="AYY187" s="17"/>
      <c r="AYZ187" s="17"/>
      <c r="AZA187" s="17"/>
      <c r="AZB187" s="17"/>
      <c r="AZC187" s="17"/>
      <c r="AZD187" s="17"/>
      <c r="AZE187" s="17"/>
      <c r="AZF187" s="17"/>
      <c r="AZG187" s="17"/>
      <c r="AZH187" s="17"/>
      <c r="AZI187" s="17"/>
      <c r="AZJ187" s="17"/>
      <c r="AZK187" s="17"/>
      <c r="AZL187" s="17"/>
      <c r="AZM187" s="17"/>
      <c r="AZN187" s="17"/>
      <c r="AZO187" s="17"/>
      <c r="AZP187" s="17"/>
      <c r="AZQ187" s="17"/>
      <c r="AZR187" s="17"/>
      <c r="AZS187" s="17"/>
      <c r="AZT187" s="17"/>
      <c r="AZU187" s="17"/>
      <c r="AZV187" s="17"/>
      <c r="AZW187" s="17"/>
      <c r="AZX187" s="17"/>
      <c r="AZY187" s="17"/>
      <c r="AZZ187" s="17"/>
      <c r="BAA187" s="17"/>
      <c r="BAB187" s="17"/>
      <c r="BAC187" s="17"/>
      <c r="BAD187" s="17"/>
      <c r="BAE187" s="17"/>
      <c r="BAF187" s="17"/>
      <c r="BAG187" s="17"/>
      <c r="BAH187" s="17"/>
      <c r="BAI187" s="17"/>
      <c r="BAJ187" s="17"/>
      <c r="BAK187" s="17"/>
      <c r="BAL187" s="17"/>
      <c r="BAM187" s="17"/>
      <c r="BAN187" s="17"/>
      <c r="BAO187" s="17"/>
      <c r="BAP187" s="17"/>
      <c r="BAQ187" s="17"/>
      <c r="BAR187" s="17"/>
      <c r="BAS187" s="17"/>
      <c r="BAT187" s="17"/>
      <c r="BAU187" s="17"/>
      <c r="BAV187" s="17"/>
      <c r="BAW187" s="17"/>
      <c r="BAX187" s="17"/>
      <c r="BAY187" s="17"/>
      <c r="BAZ187" s="17"/>
      <c r="BBA187" s="17"/>
      <c r="BBB187" s="17"/>
      <c r="BBC187" s="17"/>
      <c r="BBD187" s="17"/>
      <c r="BBE187" s="17"/>
      <c r="BBF187" s="17"/>
      <c r="BBG187" s="17"/>
      <c r="BBH187" s="17"/>
      <c r="BBI187" s="17"/>
      <c r="BBJ187" s="17"/>
      <c r="BBK187" s="17"/>
      <c r="BBL187" s="17"/>
      <c r="BBM187" s="17"/>
      <c r="BBN187" s="17"/>
      <c r="BBO187" s="17"/>
      <c r="BBP187" s="17"/>
      <c r="BBQ187" s="17"/>
      <c r="BBR187" s="17"/>
      <c r="BBS187" s="17"/>
      <c r="BBT187" s="17"/>
      <c r="BBU187" s="17"/>
      <c r="BBV187" s="17"/>
      <c r="BBW187" s="17"/>
      <c r="BBX187" s="17"/>
      <c r="BBY187" s="17"/>
      <c r="BBZ187" s="17"/>
      <c r="BCA187" s="17"/>
      <c r="BCB187" s="17"/>
      <c r="BCC187" s="17"/>
      <c r="BCD187" s="17"/>
      <c r="BCE187" s="17"/>
      <c r="BCF187" s="17"/>
      <c r="BCG187" s="17"/>
      <c r="BCH187" s="17"/>
      <c r="BCI187" s="17"/>
      <c r="BCJ187" s="17"/>
      <c r="BCK187" s="17"/>
      <c r="BCL187" s="17"/>
      <c r="BCM187" s="17"/>
      <c r="BCN187" s="17"/>
      <c r="BCO187" s="17"/>
      <c r="BCP187" s="17"/>
      <c r="BCQ187" s="17"/>
      <c r="BCR187" s="17"/>
      <c r="BCS187" s="17"/>
      <c r="BCT187" s="17"/>
      <c r="BCU187" s="17"/>
      <c r="BCV187" s="17"/>
      <c r="BCW187" s="17"/>
      <c r="BCX187" s="17"/>
      <c r="BCY187" s="17"/>
      <c r="BCZ187" s="17"/>
      <c r="BDA187" s="17"/>
      <c r="BDB187" s="17"/>
      <c r="BDC187" s="17"/>
      <c r="BDD187" s="17"/>
      <c r="BDE187" s="17"/>
      <c r="BDF187" s="17"/>
      <c r="BDG187" s="17"/>
      <c r="BDH187" s="17"/>
      <c r="BDI187" s="17"/>
      <c r="BDJ187" s="17"/>
      <c r="BDK187" s="17"/>
      <c r="BDL187" s="17"/>
      <c r="BDM187" s="17"/>
      <c r="BDN187" s="17"/>
      <c r="BDO187" s="17"/>
      <c r="BDP187" s="17"/>
      <c r="BDQ187" s="17"/>
      <c r="BDR187" s="17"/>
      <c r="BDS187" s="17"/>
      <c r="BDT187" s="17"/>
      <c r="BDU187" s="17"/>
      <c r="BDV187" s="17"/>
      <c r="BDW187" s="17"/>
      <c r="BDX187" s="17"/>
      <c r="BDY187" s="17"/>
      <c r="BDZ187" s="17"/>
      <c r="BEA187" s="17"/>
      <c r="BEB187" s="17"/>
      <c r="BEC187" s="17"/>
      <c r="BED187" s="17"/>
      <c r="BEE187" s="17"/>
      <c r="BEF187" s="17"/>
      <c r="BEG187" s="17"/>
      <c r="BEH187" s="17"/>
      <c r="BEI187" s="17"/>
      <c r="BEJ187" s="17"/>
      <c r="BEK187" s="17"/>
      <c r="BEL187" s="17"/>
      <c r="BEM187" s="17"/>
      <c r="BEN187" s="17"/>
      <c r="BEO187" s="17"/>
      <c r="BEP187" s="17"/>
      <c r="BEQ187" s="17"/>
      <c r="BER187" s="17"/>
      <c r="BES187" s="17"/>
      <c r="BET187" s="17"/>
      <c r="BEU187" s="17"/>
      <c r="BEV187" s="17"/>
      <c r="BEW187" s="17"/>
      <c r="BEX187" s="17"/>
      <c r="BEY187" s="17"/>
      <c r="BEZ187" s="17"/>
      <c r="BFA187" s="17"/>
      <c r="BFB187" s="17"/>
      <c r="BFC187" s="17"/>
      <c r="BFD187" s="17"/>
      <c r="BFE187" s="17"/>
      <c r="BFF187" s="17"/>
      <c r="BFG187" s="17"/>
      <c r="BFH187" s="17"/>
      <c r="BFI187" s="17"/>
      <c r="BFJ187" s="17"/>
      <c r="BFK187" s="17"/>
      <c r="BFL187" s="17"/>
      <c r="BFM187" s="17"/>
      <c r="BFN187" s="17"/>
      <c r="BFO187" s="17"/>
      <c r="BFP187" s="17"/>
      <c r="BFQ187" s="17"/>
      <c r="BFR187" s="17"/>
      <c r="BFS187" s="17"/>
      <c r="BFT187" s="17"/>
      <c r="BFU187" s="17"/>
      <c r="BFV187" s="17"/>
      <c r="BFW187" s="17"/>
      <c r="BFX187" s="17"/>
      <c r="BFY187" s="17"/>
      <c r="BFZ187" s="17"/>
      <c r="BGA187" s="17"/>
      <c r="BGB187" s="17"/>
      <c r="BGC187" s="17"/>
      <c r="BGD187" s="17"/>
      <c r="BGE187" s="17"/>
      <c r="BGF187" s="17"/>
      <c r="BGG187" s="17"/>
      <c r="BGH187" s="17"/>
      <c r="BGI187" s="17"/>
      <c r="BGJ187" s="17"/>
      <c r="BGK187" s="17"/>
      <c r="BGL187" s="17"/>
      <c r="BGM187" s="17"/>
      <c r="BGN187" s="17"/>
      <c r="BGO187" s="17"/>
      <c r="BGP187" s="17"/>
      <c r="BGQ187" s="17"/>
      <c r="BGR187" s="17"/>
      <c r="BGS187" s="17"/>
      <c r="BGT187" s="17"/>
      <c r="BGU187" s="17"/>
      <c r="BGV187" s="17"/>
      <c r="BGW187" s="17"/>
      <c r="BGX187" s="17"/>
      <c r="BGY187" s="17"/>
      <c r="BGZ187" s="17"/>
      <c r="BHA187" s="17"/>
      <c r="BHB187" s="17"/>
      <c r="BHC187" s="17"/>
      <c r="BHD187" s="17"/>
      <c r="BHE187" s="17"/>
      <c r="BHF187" s="17"/>
      <c r="BHG187" s="17"/>
      <c r="BHH187" s="17"/>
      <c r="BHI187" s="17"/>
      <c r="BHJ187" s="17"/>
      <c r="BHK187" s="17"/>
      <c r="BHL187" s="17"/>
      <c r="BHM187" s="17"/>
      <c r="BHN187" s="17"/>
      <c r="BHO187" s="17"/>
      <c r="BHP187" s="17"/>
      <c r="BHQ187" s="17"/>
      <c r="BHR187" s="17"/>
      <c r="BHS187" s="17"/>
      <c r="BHT187" s="17"/>
      <c r="BHU187" s="17"/>
      <c r="BHV187" s="17"/>
      <c r="BHW187" s="17"/>
      <c r="BHX187" s="17"/>
      <c r="BHY187" s="17"/>
      <c r="BHZ187" s="17"/>
      <c r="BIA187" s="17"/>
      <c r="BIB187" s="17"/>
      <c r="BIC187" s="17"/>
      <c r="BID187" s="17"/>
      <c r="BIE187" s="17"/>
      <c r="BIF187" s="17"/>
      <c r="BIG187" s="17"/>
      <c r="BIH187" s="17"/>
      <c r="BII187" s="17"/>
      <c r="BIJ187" s="17"/>
      <c r="BIK187" s="17"/>
      <c r="BIL187" s="17"/>
      <c r="BIM187" s="17"/>
      <c r="BIN187" s="17"/>
      <c r="BIO187" s="17"/>
      <c r="BIP187" s="17"/>
      <c r="BIQ187" s="17"/>
      <c r="BIR187" s="17"/>
      <c r="BIS187" s="17"/>
      <c r="BIT187" s="17"/>
      <c r="BIU187" s="17"/>
      <c r="BIV187" s="17"/>
      <c r="BIW187" s="17"/>
      <c r="BIX187" s="17"/>
      <c r="BIY187" s="17"/>
      <c r="BIZ187" s="17"/>
      <c r="BJA187" s="17"/>
      <c r="BJB187" s="17"/>
      <c r="BJC187" s="17"/>
      <c r="BJD187" s="17"/>
      <c r="BJE187" s="17"/>
      <c r="BJF187" s="17"/>
      <c r="BJG187" s="17"/>
      <c r="BJH187" s="17"/>
      <c r="BJI187" s="17"/>
      <c r="BJJ187" s="17"/>
      <c r="BJK187" s="17"/>
      <c r="BJL187" s="17"/>
      <c r="BJM187" s="17"/>
      <c r="BJN187" s="17"/>
      <c r="BJO187" s="17"/>
      <c r="BJP187" s="17"/>
      <c r="BJQ187" s="17"/>
      <c r="BJR187" s="17"/>
      <c r="BJS187" s="17"/>
      <c r="BJT187" s="17"/>
      <c r="BJU187" s="17"/>
      <c r="BJV187" s="17"/>
      <c r="BJW187" s="17"/>
      <c r="BJX187" s="17"/>
      <c r="BJY187" s="17"/>
      <c r="BJZ187" s="17"/>
      <c r="BKA187" s="17"/>
      <c r="BKB187" s="17"/>
      <c r="BKC187" s="17"/>
      <c r="BKD187" s="17"/>
      <c r="BKE187" s="17"/>
      <c r="BKF187" s="17"/>
      <c r="BKG187" s="17"/>
      <c r="BKH187" s="17"/>
      <c r="BKI187" s="17"/>
      <c r="BKJ187" s="17"/>
      <c r="BKK187" s="17"/>
      <c r="BKL187" s="17"/>
      <c r="BKM187" s="17"/>
      <c r="BKN187" s="17"/>
      <c r="BKO187" s="17"/>
      <c r="BKP187" s="17"/>
      <c r="BKQ187" s="17"/>
      <c r="BKR187" s="17"/>
      <c r="BKS187" s="17"/>
      <c r="BKT187" s="17"/>
      <c r="BKU187" s="17"/>
      <c r="BKV187" s="17"/>
      <c r="BKW187" s="17"/>
      <c r="BKX187" s="17"/>
      <c r="BKY187" s="17"/>
      <c r="BKZ187" s="17"/>
      <c r="BLA187" s="17"/>
      <c r="BLB187" s="17"/>
      <c r="BLC187" s="17"/>
      <c r="BLD187" s="17"/>
      <c r="BLE187" s="17"/>
      <c r="BLF187" s="17"/>
      <c r="BLG187" s="17"/>
      <c r="BLH187" s="17"/>
      <c r="BLI187" s="17"/>
      <c r="BLJ187" s="17"/>
      <c r="BLK187" s="17"/>
      <c r="BLL187" s="17"/>
      <c r="BLM187" s="17"/>
      <c r="BLN187" s="17"/>
      <c r="BLO187" s="17"/>
      <c r="BLP187" s="17"/>
      <c r="BLQ187" s="17"/>
      <c r="BLR187" s="17"/>
      <c r="BLS187" s="17"/>
      <c r="BLT187" s="17"/>
      <c r="BLU187" s="17"/>
      <c r="BLV187" s="17"/>
      <c r="BLW187" s="17"/>
      <c r="BLX187" s="17"/>
      <c r="BLY187" s="17"/>
      <c r="BLZ187" s="17"/>
      <c r="BMA187" s="17"/>
      <c r="BMB187" s="17"/>
      <c r="BMC187" s="17"/>
      <c r="BMD187" s="17"/>
      <c r="BME187" s="17"/>
      <c r="BMF187" s="17"/>
      <c r="BMG187" s="17"/>
      <c r="BMH187" s="17"/>
      <c r="BMI187" s="17"/>
      <c r="BMJ187" s="17"/>
      <c r="BMK187" s="17"/>
      <c r="BML187" s="17"/>
      <c r="BMM187" s="17"/>
      <c r="BMN187" s="17"/>
      <c r="BMO187" s="17"/>
      <c r="BMP187" s="17"/>
      <c r="BMQ187" s="17"/>
      <c r="BMR187" s="17"/>
      <c r="BMS187" s="17"/>
      <c r="BMT187" s="17"/>
      <c r="BMU187" s="17"/>
      <c r="BMV187" s="17"/>
      <c r="BMW187" s="17"/>
      <c r="BMX187" s="17"/>
      <c r="BMY187" s="17"/>
      <c r="BMZ187" s="17"/>
      <c r="BNA187" s="17"/>
      <c r="BNB187" s="17"/>
      <c r="BNC187" s="17"/>
      <c r="BND187" s="17"/>
      <c r="BNE187" s="17"/>
      <c r="BNF187" s="17"/>
      <c r="BNG187" s="17"/>
      <c r="BNH187" s="17"/>
      <c r="BNI187" s="17"/>
      <c r="BNJ187" s="17"/>
      <c r="BNK187" s="17"/>
      <c r="BNL187" s="17"/>
      <c r="BNM187" s="17"/>
      <c r="BNN187" s="17"/>
      <c r="BNO187" s="17"/>
      <c r="BNP187" s="17"/>
      <c r="BNQ187" s="17"/>
      <c r="BNR187" s="17"/>
      <c r="BNS187" s="17"/>
      <c r="BNT187" s="17"/>
      <c r="BNU187" s="17"/>
      <c r="BNV187" s="17"/>
      <c r="BNW187" s="17"/>
      <c r="BNX187" s="17"/>
      <c r="BNY187" s="17"/>
      <c r="BNZ187" s="17"/>
      <c r="BOA187" s="17"/>
      <c r="BOB187" s="17"/>
      <c r="BOC187" s="17"/>
      <c r="BOD187" s="17"/>
      <c r="BOE187" s="17"/>
      <c r="BOF187" s="17"/>
      <c r="BOG187" s="17"/>
      <c r="BOH187" s="17"/>
      <c r="BOI187" s="17"/>
      <c r="BOJ187" s="17"/>
      <c r="BOK187" s="17"/>
      <c r="BOL187" s="17"/>
      <c r="BOM187" s="17"/>
      <c r="BON187" s="17"/>
      <c r="BOO187" s="17"/>
      <c r="BOP187" s="17"/>
      <c r="BOQ187" s="17"/>
      <c r="BOR187" s="17"/>
      <c r="BOS187" s="17"/>
      <c r="BOT187" s="17"/>
      <c r="BOU187" s="17"/>
      <c r="BOV187" s="17"/>
      <c r="BOW187" s="17"/>
      <c r="BOX187" s="17"/>
      <c r="BOY187" s="17"/>
      <c r="BOZ187" s="17"/>
      <c r="BPA187" s="17"/>
      <c r="BPB187" s="17"/>
      <c r="BPC187" s="17"/>
      <c r="BPD187" s="17"/>
      <c r="BPE187" s="17"/>
      <c r="BPF187" s="17"/>
      <c r="BPG187" s="17"/>
      <c r="BPH187" s="17"/>
      <c r="BPI187" s="17"/>
      <c r="BPJ187" s="17"/>
      <c r="BPK187" s="17"/>
      <c r="BPL187" s="17"/>
      <c r="BPM187" s="17"/>
      <c r="BPN187" s="17"/>
      <c r="BPO187" s="17"/>
      <c r="BPP187" s="17"/>
      <c r="BPQ187" s="17"/>
      <c r="BPR187" s="17"/>
      <c r="BPS187" s="17"/>
      <c r="BPT187" s="17"/>
      <c r="BPU187" s="17"/>
      <c r="BPV187" s="17"/>
      <c r="BPW187" s="17"/>
      <c r="BPX187" s="17"/>
      <c r="BPY187" s="17"/>
      <c r="BPZ187" s="17"/>
      <c r="BQA187" s="17"/>
      <c r="BQB187" s="17"/>
      <c r="BQC187" s="17"/>
      <c r="BQD187" s="17"/>
      <c r="BQE187" s="17"/>
      <c r="BQF187" s="17"/>
      <c r="BQG187" s="17"/>
      <c r="BQH187" s="17"/>
      <c r="BQI187" s="17"/>
      <c r="BQJ187" s="17"/>
      <c r="BQK187" s="17"/>
      <c r="BQL187" s="17"/>
      <c r="BQM187" s="17"/>
      <c r="BQN187" s="17"/>
      <c r="BQO187" s="17"/>
      <c r="BQP187" s="17"/>
      <c r="BQQ187" s="17"/>
      <c r="BQR187" s="17"/>
      <c r="BQS187" s="17"/>
      <c r="BQT187" s="17"/>
      <c r="BQU187" s="17"/>
      <c r="BQV187" s="17"/>
      <c r="BQW187" s="17"/>
      <c r="BQX187" s="17"/>
      <c r="BQY187" s="17"/>
      <c r="BQZ187" s="17"/>
      <c r="BRA187" s="17"/>
      <c r="BRB187" s="17"/>
      <c r="BRC187" s="17"/>
      <c r="BRD187" s="17"/>
      <c r="BRE187" s="17"/>
      <c r="BRF187" s="17"/>
      <c r="BRG187" s="17"/>
      <c r="BRH187" s="17"/>
      <c r="BRI187" s="17"/>
      <c r="BRJ187" s="17"/>
      <c r="BRK187" s="17"/>
      <c r="BRL187" s="17"/>
      <c r="BRM187" s="17"/>
      <c r="BRN187" s="17"/>
      <c r="BRO187" s="17"/>
      <c r="BRP187" s="17"/>
      <c r="BRQ187" s="17"/>
      <c r="BRR187" s="17"/>
      <c r="BRS187" s="17"/>
      <c r="BRT187" s="17"/>
      <c r="BRU187" s="17"/>
      <c r="BRV187" s="17"/>
      <c r="BRW187" s="17"/>
      <c r="BRX187" s="17"/>
      <c r="BRY187" s="17"/>
      <c r="BRZ187" s="17"/>
      <c r="BSA187" s="17"/>
      <c r="BSB187" s="17"/>
      <c r="BSC187" s="17"/>
      <c r="BSD187" s="17"/>
      <c r="BSE187" s="17"/>
      <c r="BSF187" s="17"/>
      <c r="BSG187" s="17"/>
      <c r="BSH187" s="17"/>
      <c r="BSI187" s="17"/>
      <c r="BSJ187" s="17"/>
      <c r="BSK187" s="17"/>
      <c r="BSL187" s="17"/>
      <c r="BSM187" s="17"/>
      <c r="BSN187" s="17"/>
      <c r="BSO187" s="17"/>
      <c r="BSP187" s="17"/>
      <c r="BSQ187" s="17"/>
      <c r="BSR187" s="17"/>
      <c r="BSS187" s="17"/>
      <c r="BST187" s="17"/>
      <c r="BSU187" s="17"/>
      <c r="BSV187" s="17"/>
      <c r="BSW187" s="17"/>
      <c r="BSX187" s="17"/>
      <c r="BSY187" s="17"/>
      <c r="BSZ187" s="17"/>
      <c r="BTA187" s="17"/>
      <c r="BTB187" s="17"/>
      <c r="BTC187" s="17"/>
      <c r="BTD187" s="17"/>
      <c r="BTE187" s="17"/>
      <c r="BTF187" s="17"/>
      <c r="BTG187" s="17"/>
      <c r="BTH187" s="17"/>
      <c r="BTI187" s="17"/>
      <c r="BTJ187" s="17"/>
      <c r="BTK187" s="17"/>
      <c r="BTL187" s="17"/>
      <c r="BTM187" s="17"/>
      <c r="BTN187" s="17"/>
      <c r="BTO187" s="17"/>
      <c r="BTP187" s="17"/>
      <c r="BTQ187" s="17"/>
      <c r="BTR187" s="17"/>
      <c r="BTS187" s="17"/>
      <c r="BTT187" s="17"/>
      <c r="BTU187" s="17"/>
      <c r="BTV187" s="17"/>
      <c r="BTW187" s="17"/>
      <c r="BTX187" s="17"/>
      <c r="BTY187" s="17"/>
      <c r="BTZ187" s="17"/>
      <c r="BUA187" s="17"/>
      <c r="BUB187" s="17"/>
      <c r="BUC187" s="17"/>
      <c r="BUD187" s="17"/>
      <c r="BUE187" s="17"/>
      <c r="BUF187" s="17"/>
      <c r="BUG187" s="17"/>
      <c r="BUH187" s="17"/>
      <c r="BUI187" s="17"/>
      <c r="BUJ187" s="17"/>
      <c r="BUK187" s="17"/>
      <c r="BUL187" s="17"/>
      <c r="BUM187" s="17"/>
      <c r="BUN187" s="17"/>
      <c r="BUO187" s="17"/>
      <c r="BUP187" s="17"/>
      <c r="BUQ187" s="17"/>
      <c r="BUR187" s="17"/>
      <c r="BUS187" s="17"/>
      <c r="BUT187" s="17"/>
      <c r="BUU187" s="17"/>
      <c r="BUV187" s="17"/>
      <c r="BUW187" s="17"/>
      <c r="BUX187" s="17"/>
      <c r="BUY187" s="17"/>
      <c r="BUZ187" s="17"/>
      <c r="BVA187" s="17"/>
      <c r="BVB187" s="17"/>
      <c r="BVC187" s="17"/>
      <c r="BVD187" s="17"/>
      <c r="BVE187" s="17"/>
      <c r="BVF187" s="17"/>
      <c r="BVG187" s="17"/>
      <c r="BVH187" s="17"/>
      <c r="BVI187" s="17"/>
      <c r="BVJ187" s="17"/>
      <c r="BVK187" s="17"/>
      <c r="BVL187" s="17"/>
      <c r="BVM187" s="17"/>
      <c r="BVN187" s="17"/>
      <c r="BVO187" s="17"/>
      <c r="BVP187" s="17"/>
      <c r="BVQ187" s="17"/>
      <c r="BVR187" s="17"/>
      <c r="BVS187" s="17"/>
      <c r="BVT187" s="17"/>
      <c r="BVU187" s="17"/>
      <c r="BVV187" s="17"/>
      <c r="BVW187" s="17"/>
      <c r="BVX187" s="17"/>
      <c r="BVY187" s="17"/>
      <c r="BVZ187" s="17"/>
      <c r="BWA187" s="17"/>
      <c r="BWB187" s="17"/>
      <c r="BWC187" s="17"/>
      <c r="BWD187" s="17"/>
      <c r="BWE187" s="17"/>
      <c r="BWF187" s="17"/>
      <c r="BWG187" s="17"/>
      <c r="BWH187" s="17"/>
      <c r="BWI187" s="17"/>
      <c r="BWJ187" s="17"/>
      <c r="BWK187" s="17"/>
      <c r="BWL187" s="17"/>
      <c r="BWM187" s="17"/>
      <c r="BWN187" s="17"/>
      <c r="BWO187" s="17"/>
      <c r="BWP187" s="17"/>
      <c r="BWQ187" s="17"/>
      <c r="BWR187" s="17"/>
      <c r="BWS187" s="17"/>
      <c r="BWT187" s="17"/>
      <c r="BWU187" s="17"/>
      <c r="BWV187" s="17"/>
      <c r="BWW187" s="17"/>
      <c r="BWX187" s="17"/>
      <c r="BWY187" s="17"/>
      <c r="BWZ187" s="17"/>
      <c r="BXA187" s="17"/>
      <c r="BXB187" s="17"/>
      <c r="BXC187" s="17"/>
      <c r="BXD187" s="17"/>
      <c r="BXE187" s="17"/>
      <c r="BXF187" s="17"/>
      <c r="BXG187" s="17"/>
      <c r="BXH187" s="17"/>
      <c r="BXI187" s="17"/>
      <c r="BXJ187" s="17"/>
      <c r="BXK187" s="17"/>
      <c r="BXL187" s="17"/>
      <c r="BXM187" s="17"/>
      <c r="BXN187" s="17"/>
      <c r="BXO187" s="17"/>
      <c r="BXP187" s="17"/>
      <c r="BXQ187" s="17"/>
      <c r="BXR187" s="17"/>
      <c r="BXS187" s="17"/>
      <c r="BXT187" s="17"/>
      <c r="BXU187" s="17"/>
      <c r="BXV187" s="17"/>
      <c r="BXW187" s="17"/>
      <c r="BXX187" s="17"/>
      <c r="BXY187" s="17"/>
      <c r="BXZ187" s="17"/>
      <c r="BYA187" s="17"/>
      <c r="BYB187" s="17"/>
      <c r="BYC187" s="17"/>
      <c r="BYD187" s="17"/>
      <c r="BYE187" s="17"/>
      <c r="BYF187" s="17"/>
      <c r="BYG187" s="17"/>
      <c r="BYH187" s="17"/>
      <c r="BYI187" s="17"/>
      <c r="BYJ187" s="17"/>
      <c r="BYK187" s="17"/>
      <c r="BYL187" s="17"/>
      <c r="BYM187" s="17"/>
      <c r="BYN187" s="17"/>
      <c r="BYO187" s="17"/>
      <c r="BYP187" s="17"/>
      <c r="BYQ187" s="17"/>
      <c r="BYR187" s="17"/>
      <c r="BYS187" s="17"/>
      <c r="BYT187" s="17"/>
      <c r="BYU187" s="17"/>
      <c r="BYV187" s="17"/>
      <c r="BYW187" s="17"/>
      <c r="BYX187" s="17"/>
      <c r="BYY187" s="17"/>
      <c r="BYZ187" s="17"/>
      <c r="BZA187" s="17"/>
      <c r="BZB187" s="17"/>
      <c r="BZC187" s="17"/>
      <c r="BZD187" s="17"/>
      <c r="BZE187" s="17"/>
      <c r="BZF187" s="17"/>
      <c r="BZG187" s="17"/>
      <c r="BZH187" s="17"/>
      <c r="BZI187" s="17"/>
      <c r="BZJ187" s="17"/>
      <c r="BZK187" s="17"/>
      <c r="BZL187" s="17"/>
      <c r="BZM187" s="17"/>
      <c r="BZN187" s="17"/>
      <c r="BZO187" s="17"/>
      <c r="BZP187" s="17"/>
      <c r="BZQ187" s="17"/>
      <c r="BZR187" s="17"/>
      <c r="BZS187" s="17"/>
      <c r="BZT187" s="17"/>
      <c r="BZU187" s="17"/>
      <c r="BZV187" s="17"/>
      <c r="BZW187" s="17"/>
      <c r="BZX187" s="17"/>
      <c r="BZY187" s="17"/>
      <c r="BZZ187" s="17"/>
      <c r="CAA187" s="17"/>
      <c r="CAB187" s="17"/>
      <c r="CAC187" s="17"/>
      <c r="CAD187" s="17"/>
      <c r="CAE187" s="17"/>
      <c r="CAF187" s="17"/>
      <c r="CAG187" s="17"/>
      <c r="CAH187" s="17"/>
      <c r="CAI187" s="17"/>
      <c r="CAJ187" s="17"/>
      <c r="CAK187" s="17"/>
      <c r="CAL187" s="17"/>
      <c r="CAM187" s="17"/>
      <c r="CAN187" s="17"/>
      <c r="CAO187" s="17"/>
      <c r="CAP187" s="17"/>
      <c r="CAQ187" s="17"/>
      <c r="CAR187" s="17"/>
      <c r="CAS187" s="17"/>
      <c r="CAT187" s="17"/>
      <c r="CAU187" s="17"/>
      <c r="CAV187" s="17"/>
      <c r="CAW187" s="17"/>
      <c r="CAX187" s="17"/>
      <c r="CAY187" s="17"/>
      <c r="CAZ187" s="17"/>
      <c r="CBA187" s="17"/>
      <c r="CBB187" s="17"/>
      <c r="CBC187" s="17"/>
      <c r="CBD187" s="17"/>
      <c r="CBE187" s="17"/>
      <c r="CBF187" s="17"/>
      <c r="CBG187" s="17"/>
      <c r="CBH187" s="17"/>
      <c r="CBI187" s="17"/>
      <c r="CBJ187" s="17"/>
      <c r="CBK187" s="17"/>
      <c r="CBL187" s="17"/>
      <c r="CBM187" s="17"/>
      <c r="CBN187" s="17"/>
      <c r="CBO187" s="17"/>
      <c r="CBP187" s="17"/>
      <c r="CBQ187" s="17"/>
      <c r="CBR187" s="17"/>
      <c r="CBS187" s="17"/>
      <c r="CBT187" s="17"/>
      <c r="CBU187" s="17"/>
      <c r="CBV187" s="17"/>
      <c r="CBW187" s="17"/>
      <c r="CBX187" s="17"/>
      <c r="CBY187" s="17"/>
      <c r="CBZ187" s="17"/>
      <c r="CCA187" s="17"/>
      <c r="CCB187" s="17"/>
      <c r="CCC187" s="17"/>
      <c r="CCD187" s="17"/>
      <c r="CCE187" s="17"/>
      <c r="CCF187" s="17"/>
      <c r="CCG187" s="17"/>
      <c r="CCH187" s="17"/>
      <c r="CCI187" s="17"/>
      <c r="CCJ187" s="17"/>
      <c r="CCK187" s="17"/>
      <c r="CCL187" s="17"/>
      <c r="CCM187" s="17"/>
      <c r="CCN187" s="17"/>
      <c r="CCO187" s="17"/>
      <c r="CCP187" s="17"/>
      <c r="CCQ187" s="17"/>
      <c r="CCR187" s="17"/>
      <c r="CCS187" s="17"/>
      <c r="CCT187" s="17"/>
      <c r="CCU187" s="17"/>
      <c r="CCV187" s="17"/>
      <c r="CCW187" s="17"/>
      <c r="CCX187" s="17"/>
      <c r="CCY187" s="17"/>
      <c r="CCZ187" s="17"/>
      <c r="CDA187" s="17"/>
      <c r="CDB187" s="17"/>
      <c r="CDC187" s="17"/>
      <c r="CDD187" s="17"/>
      <c r="CDE187" s="17"/>
      <c r="CDF187" s="17"/>
      <c r="CDG187" s="17"/>
      <c r="CDH187" s="17"/>
      <c r="CDI187" s="17"/>
      <c r="CDJ187" s="17"/>
      <c r="CDK187" s="17"/>
      <c r="CDL187" s="17"/>
      <c r="CDM187" s="17"/>
      <c r="CDN187" s="17"/>
      <c r="CDO187" s="17"/>
      <c r="CDP187" s="17"/>
      <c r="CDQ187" s="17"/>
      <c r="CDR187" s="17"/>
      <c r="CDS187" s="17"/>
      <c r="CDT187" s="17"/>
      <c r="CDU187" s="17"/>
    </row>
    <row r="188">
      <c r="A188" s="14" t="s">
        <v>4216</v>
      </c>
      <c r="B188" s="14" t="s">
        <v>4217</v>
      </c>
      <c r="D188" s="14" t="s">
        <v>2934</v>
      </c>
      <c r="E188" s="14" t="s">
        <v>4248</v>
      </c>
      <c r="F188" s="14" t="s">
        <v>2835</v>
      </c>
      <c r="I188" s="14" t="s">
        <v>4249</v>
      </c>
      <c r="J188" s="14" t="s">
        <v>2618</v>
      </c>
      <c r="K188" s="14" t="s">
        <v>2619</v>
      </c>
      <c r="L188" s="17"/>
      <c r="M188" s="17"/>
      <c r="N188" s="14" t="s">
        <v>21</v>
      </c>
      <c r="O188" s="14" t="s">
        <v>21</v>
      </c>
      <c r="P188" s="14" t="s">
        <v>4220</v>
      </c>
      <c r="Q188" s="16">
        <v>11.0</v>
      </c>
      <c r="R188" s="16">
        <v>4112565.0</v>
      </c>
      <c r="S188" s="16">
        <v>4112565.0</v>
      </c>
      <c r="T188" s="14" t="s">
        <v>2631</v>
      </c>
      <c r="U188" s="14" t="s">
        <v>2630</v>
      </c>
      <c r="V188" s="14" t="s">
        <v>4250</v>
      </c>
      <c r="W188" s="14" t="s">
        <v>4251</v>
      </c>
      <c r="X188" s="16">
        <v>0.14</v>
      </c>
      <c r="Y188" s="17"/>
      <c r="Z188" s="16">
        <v>4.0</v>
      </c>
      <c r="AA188" s="16">
        <v>24.0</v>
      </c>
      <c r="AB188" s="17"/>
      <c r="AC188" s="17"/>
      <c r="AD188" s="16">
        <v>1527.0</v>
      </c>
      <c r="AE188" s="22">
        <v>45638.0</v>
      </c>
      <c r="AF188" s="17"/>
      <c r="AG188" s="14" t="s">
        <v>2876</v>
      </c>
      <c r="AI188" s="17"/>
      <c r="AJ188" s="17"/>
      <c r="AK188" s="17"/>
      <c r="AL188" s="16">
        <v>62.0</v>
      </c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6">
        <v>1.0</v>
      </c>
      <c r="BH188" s="17"/>
      <c r="BI188" s="14" t="s">
        <v>2594</v>
      </c>
      <c r="BJ188" s="14" t="s">
        <v>2566</v>
      </c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4" t="s">
        <v>2708</v>
      </c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4" t="s">
        <v>4223</v>
      </c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  <c r="KL188" s="17"/>
      <c r="KM188" s="17"/>
      <c r="KN188" s="17"/>
      <c r="KO188" s="17"/>
      <c r="KP188" s="17"/>
      <c r="KQ188" s="17"/>
      <c r="KR188" s="17"/>
      <c r="KS188" s="17"/>
      <c r="KT188" s="17"/>
      <c r="KU188" s="17"/>
      <c r="KV188" s="17"/>
      <c r="KW188" s="17"/>
      <c r="KX188" s="17"/>
      <c r="KY188" s="17"/>
      <c r="KZ188" s="17"/>
      <c r="LA188" s="17"/>
      <c r="LB188" s="17"/>
      <c r="LC188" s="17"/>
      <c r="LD188" s="17"/>
      <c r="LE188" s="17"/>
      <c r="LF188" s="17"/>
      <c r="LG188" s="17"/>
      <c r="LH188" s="17"/>
      <c r="LI188" s="17"/>
      <c r="LJ188" s="17"/>
      <c r="LK188" s="17"/>
      <c r="LL188" s="17"/>
      <c r="LM188" s="17"/>
      <c r="LN188" s="17"/>
      <c r="LO188" s="17"/>
      <c r="LP188" s="17"/>
      <c r="LQ188" s="17"/>
      <c r="LR188" s="17"/>
      <c r="LS188" s="17"/>
      <c r="LT188" s="17"/>
      <c r="LU188" s="17"/>
      <c r="LV188" s="17"/>
      <c r="LW188" s="17"/>
      <c r="LX188" s="17"/>
      <c r="LY188" s="17"/>
      <c r="LZ188" s="17"/>
      <c r="MA188" s="17"/>
      <c r="MB188" s="17"/>
      <c r="MC188" s="17"/>
      <c r="MD188" s="17"/>
      <c r="ME188" s="17"/>
      <c r="MF188" s="17"/>
      <c r="MG188" s="17"/>
      <c r="MH188" s="17"/>
      <c r="MI188" s="17"/>
      <c r="MJ188" s="17"/>
      <c r="MK188" s="17"/>
      <c r="ML188" s="17"/>
      <c r="MM188" s="17"/>
      <c r="MN188" s="17"/>
      <c r="MO188" s="17"/>
      <c r="MP188" s="17"/>
      <c r="MQ188" s="17"/>
      <c r="MR188" s="17"/>
      <c r="MS188" s="17"/>
      <c r="MT188" s="17"/>
      <c r="MU188" s="17"/>
      <c r="MV188" s="17"/>
      <c r="MW188" s="17"/>
      <c r="MX188" s="17"/>
      <c r="MY188" s="17"/>
      <c r="MZ188" s="17"/>
      <c r="NA188" s="17"/>
      <c r="NB188" s="17"/>
      <c r="NC188" s="17"/>
      <c r="ND188" s="17"/>
      <c r="NE188" s="17"/>
      <c r="NF188" s="17"/>
      <c r="NG188" s="17"/>
      <c r="NH188" s="17"/>
      <c r="NI188" s="17"/>
      <c r="NJ188" s="17"/>
      <c r="NK188" s="17"/>
      <c r="NL188" s="17"/>
      <c r="NM188" s="17"/>
      <c r="NN188" s="17"/>
      <c r="NO188" s="17"/>
      <c r="NP188" s="17"/>
      <c r="NQ188" s="17"/>
      <c r="NR188" s="17"/>
      <c r="NS188" s="17"/>
      <c r="NT188" s="17"/>
      <c r="NU188" s="17"/>
      <c r="NV188" s="17"/>
      <c r="NW188" s="17"/>
      <c r="NX188" s="17"/>
      <c r="NY188" s="17"/>
      <c r="NZ188" s="17"/>
      <c r="OA188" s="17"/>
      <c r="OB188" s="17"/>
      <c r="OC188" s="17"/>
      <c r="OD188" s="17"/>
      <c r="OE188" s="17"/>
      <c r="OF188" s="17"/>
      <c r="OG188" s="17"/>
      <c r="OH188" s="17"/>
      <c r="OI188" s="17"/>
      <c r="OJ188" s="17"/>
      <c r="OK188" s="17"/>
      <c r="OL188" s="17"/>
      <c r="OM188" s="17"/>
      <c r="ON188" s="17"/>
      <c r="OO188" s="17"/>
      <c r="OP188" s="17"/>
      <c r="OQ188" s="17"/>
      <c r="OR188" s="17"/>
      <c r="OS188" s="17"/>
      <c r="OT188" s="17"/>
      <c r="OU188" s="17"/>
      <c r="OV188" s="17"/>
      <c r="OW188" s="17"/>
      <c r="OX188" s="17"/>
      <c r="OY188" s="17"/>
      <c r="OZ188" s="17"/>
      <c r="PA188" s="17"/>
      <c r="PB188" s="17"/>
      <c r="PC188" s="17"/>
      <c r="PD188" s="17"/>
      <c r="PE188" s="17"/>
      <c r="PF188" s="17"/>
      <c r="PG188" s="17"/>
      <c r="PH188" s="17"/>
      <c r="PI188" s="17"/>
      <c r="PJ188" s="17"/>
      <c r="PK188" s="17"/>
      <c r="PL188" s="17"/>
      <c r="PM188" s="17"/>
      <c r="PN188" s="17"/>
      <c r="PO188" s="17"/>
      <c r="PP188" s="17"/>
      <c r="PQ188" s="17"/>
      <c r="PR188" s="17"/>
      <c r="PS188" s="17"/>
      <c r="PT188" s="17"/>
      <c r="PU188" s="17"/>
      <c r="PV188" s="17"/>
      <c r="PW188" s="17"/>
      <c r="PX188" s="17"/>
      <c r="PY188" s="17"/>
      <c r="PZ188" s="17"/>
      <c r="QA188" s="17"/>
      <c r="QB188" s="17"/>
      <c r="QC188" s="17"/>
      <c r="QD188" s="17"/>
      <c r="QE188" s="17"/>
      <c r="QF188" s="17"/>
      <c r="QG188" s="17"/>
      <c r="QH188" s="17"/>
      <c r="QI188" s="17"/>
      <c r="QJ188" s="17"/>
      <c r="QK188" s="17"/>
      <c r="QL188" s="17"/>
      <c r="QM188" s="17"/>
      <c r="QN188" s="17"/>
      <c r="QO188" s="17"/>
      <c r="QP188" s="17"/>
      <c r="QQ188" s="17"/>
      <c r="QR188" s="17"/>
      <c r="QS188" s="17"/>
      <c r="QT188" s="17"/>
      <c r="QU188" s="17"/>
      <c r="QV188" s="17"/>
      <c r="QW188" s="17"/>
      <c r="QX188" s="17"/>
      <c r="QY188" s="17"/>
      <c r="QZ188" s="17"/>
      <c r="RA188" s="17"/>
      <c r="RB188" s="17"/>
      <c r="RC188" s="17"/>
      <c r="RD188" s="17"/>
      <c r="RE188" s="17"/>
      <c r="RF188" s="17"/>
      <c r="RG188" s="17"/>
      <c r="RH188" s="17"/>
      <c r="RI188" s="17"/>
      <c r="RJ188" s="17"/>
      <c r="RK188" s="17"/>
      <c r="RL188" s="17"/>
      <c r="RM188" s="17"/>
      <c r="RN188" s="17"/>
      <c r="RO188" s="17"/>
      <c r="RP188" s="17"/>
      <c r="RQ188" s="17"/>
      <c r="RR188" s="17"/>
      <c r="RS188" s="17"/>
      <c r="RT188" s="17"/>
      <c r="RU188" s="17"/>
      <c r="RV188" s="17"/>
      <c r="RW188" s="17"/>
      <c r="RX188" s="17"/>
      <c r="RY188" s="17"/>
      <c r="RZ188" s="17"/>
      <c r="SA188" s="17"/>
      <c r="SB188" s="17"/>
      <c r="SC188" s="17"/>
      <c r="SD188" s="17"/>
      <c r="SE188" s="17"/>
      <c r="SF188" s="17"/>
      <c r="SG188" s="17"/>
      <c r="SH188" s="17"/>
      <c r="SI188" s="17"/>
      <c r="SJ188" s="17"/>
      <c r="SK188" s="17"/>
      <c r="SL188" s="17"/>
      <c r="SM188" s="17"/>
      <c r="SN188" s="17"/>
      <c r="SO188" s="17"/>
      <c r="SP188" s="17"/>
      <c r="SQ188" s="17"/>
      <c r="SR188" s="17"/>
      <c r="SS188" s="17"/>
      <c r="ST188" s="17"/>
      <c r="SU188" s="17"/>
      <c r="SV188" s="17"/>
      <c r="SW188" s="17"/>
      <c r="SX188" s="17"/>
      <c r="SY188" s="17"/>
      <c r="SZ188" s="17"/>
      <c r="TA188" s="17"/>
      <c r="TB188" s="17"/>
      <c r="TC188" s="17"/>
      <c r="TD188" s="17"/>
      <c r="TE188" s="17"/>
      <c r="TF188" s="17"/>
      <c r="TG188" s="17"/>
      <c r="TH188" s="17"/>
      <c r="TI188" s="17"/>
      <c r="TJ188" s="17"/>
      <c r="TK188" s="17"/>
      <c r="TL188" s="17"/>
      <c r="TM188" s="17"/>
      <c r="TN188" s="17"/>
      <c r="TO188" s="17"/>
      <c r="TP188" s="17"/>
      <c r="TQ188" s="17"/>
      <c r="TR188" s="17"/>
      <c r="TS188" s="17"/>
      <c r="TT188" s="17"/>
      <c r="TU188" s="17"/>
      <c r="TV188" s="17"/>
      <c r="TW188" s="17"/>
      <c r="TX188" s="17"/>
      <c r="TY188" s="17"/>
      <c r="TZ188" s="17"/>
      <c r="UA188" s="17"/>
      <c r="UB188" s="17"/>
      <c r="UC188" s="17"/>
      <c r="UD188" s="17"/>
      <c r="UE188" s="17"/>
      <c r="UF188" s="17"/>
      <c r="UG188" s="17"/>
      <c r="UH188" s="17"/>
      <c r="UI188" s="17"/>
      <c r="UJ188" s="17"/>
      <c r="UK188" s="17"/>
      <c r="UL188" s="17"/>
      <c r="UM188" s="17"/>
      <c r="UN188" s="17"/>
      <c r="UO188" s="17"/>
      <c r="UP188" s="17"/>
      <c r="UQ188" s="17"/>
      <c r="UR188" s="17"/>
      <c r="US188" s="17"/>
      <c r="UT188" s="17"/>
      <c r="UU188" s="17"/>
      <c r="UV188" s="17"/>
      <c r="UW188" s="17"/>
      <c r="UX188" s="17"/>
      <c r="UY188" s="17"/>
      <c r="UZ188" s="17"/>
      <c r="VA188" s="17"/>
      <c r="VB188" s="17"/>
      <c r="VC188" s="17"/>
      <c r="VD188" s="17"/>
      <c r="VE188" s="17"/>
      <c r="VF188" s="17"/>
      <c r="VG188" s="17"/>
      <c r="VH188" s="17"/>
      <c r="VI188" s="17"/>
      <c r="VJ188" s="17"/>
      <c r="VK188" s="17"/>
      <c r="VL188" s="17"/>
      <c r="VM188" s="17"/>
      <c r="VN188" s="17"/>
      <c r="VO188" s="17"/>
      <c r="VP188" s="17"/>
      <c r="VQ188" s="17"/>
      <c r="VR188" s="17"/>
      <c r="VS188" s="17"/>
      <c r="VT188" s="17"/>
      <c r="VU188" s="17"/>
      <c r="VV188" s="17"/>
      <c r="VW188" s="17"/>
      <c r="VX188" s="17"/>
      <c r="VY188" s="17"/>
      <c r="VZ188" s="17"/>
      <c r="WA188" s="17"/>
      <c r="WB188" s="17"/>
      <c r="WC188" s="17"/>
      <c r="WD188" s="17"/>
      <c r="WE188" s="17"/>
      <c r="WF188" s="17"/>
      <c r="WG188" s="17"/>
      <c r="WH188" s="17"/>
      <c r="WI188" s="17"/>
      <c r="WJ188" s="17"/>
      <c r="WK188" s="17"/>
      <c r="WL188" s="17"/>
      <c r="WM188" s="17"/>
      <c r="WN188" s="17"/>
      <c r="WO188" s="17"/>
      <c r="WP188" s="17"/>
      <c r="WQ188" s="17"/>
      <c r="WR188" s="17"/>
      <c r="WS188" s="17"/>
      <c r="WT188" s="17"/>
      <c r="WU188" s="17"/>
      <c r="WV188" s="17"/>
      <c r="WW188" s="17"/>
      <c r="WX188" s="17"/>
      <c r="WY188" s="17"/>
      <c r="WZ188" s="17"/>
      <c r="XA188" s="17"/>
      <c r="XB188" s="17"/>
      <c r="XC188" s="17"/>
      <c r="XD188" s="17"/>
      <c r="XE188" s="17"/>
      <c r="XF188" s="17"/>
      <c r="XG188" s="17"/>
      <c r="XH188" s="17"/>
      <c r="XI188" s="17"/>
      <c r="XJ188" s="17"/>
      <c r="XK188" s="17"/>
      <c r="XL188" s="17"/>
      <c r="XM188" s="17"/>
      <c r="XN188" s="17"/>
      <c r="XO188" s="17"/>
      <c r="XP188" s="17"/>
      <c r="XQ188" s="17"/>
      <c r="XR188" s="17"/>
      <c r="XS188" s="17"/>
      <c r="XT188" s="17"/>
      <c r="XU188" s="17"/>
      <c r="XV188" s="17"/>
      <c r="XW188" s="17"/>
      <c r="XX188" s="17"/>
      <c r="XY188" s="17"/>
      <c r="XZ188" s="17"/>
      <c r="YA188" s="17"/>
      <c r="YB188" s="17"/>
      <c r="YC188" s="17"/>
      <c r="YD188" s="17"/>
      <c r="YE188" s="17"/>
      <c r="YF188" s="17"/>
      <c r="YG188" s="17"/>
      <c r="YH188" s="17"/>
      <c r="YI188" s="17"/>
      <c r="YJ188" s="17"/>
      <c r="YK188" s="17"/>
      <c r="YL188" s="17"/>
      <c r="YM188" s="17"/>
      <c r="YN188" s="17"/>
      <c r="YO188" s="17"/>
      <c r="YP188" s="17"/>
      <c r="YQ188" s="17"/>
      <c r="YR188" s="17"/>
      <c r="YS188" s="17"/>
      <c r="YT188" s="17"/>
      <c r="YU188" s="17"/>
      <c r="YV188" s="17"/>
      <c r="YW188" s="17"/>
      <c r="YX188" s="17"/>
      <c r="YY188" s="17"/>
      <c r="YZ188" s="17"/>
      <c r="ZA188" s="17"/>
      <c r="ZB188" s="17"/>
      <c r="ZC188" s="17"/>
      <c r="ZD188" s="17"/>
      <c r="ZE188" s="17"/>
      <c r="ZF188" s="17"/>
      <c r="ZG188" s="17"/>
      <c r="ZH188" s="17"/>
      <c r="ZI188" s="17"/>
      <c r="ZJ188" s="17"/>
      <c r="ZK188" s="17"/>
      <c r="ZL188" s="17"/>
      <c r="ZM188" s="17"/>
      <c r="ZN188" s="17"/>
      <c r="ZO188" s="17"/>
      <c r="ZP188" s="17"/>
      <c r="ZQ188" s="17"/>
      <c r="ZR188" s="17"/>
      <c r="ZS188" s="17"/>
      <c r="ZT188" s="17"/>
      <c r="ZU188" s="17"/>
      <c r="ZV188" s="17"/>
      <c r="ZW188" s="17"/>
      <c r="ZX188" s="17"/>
      <c r="ZY188" s="17"/>
      <c r="ZZ188" s="17"/>
      <c r="AAA188" s="17"/>
      <c r="AAB188" s="17"/>
      <c r="AAC188" s="17"/>
      <c r="AAD188" s="17"/>
      <c r="AAE188" s="17"/>
      <c r="AAF188" s="17"/>
      <c r="AAG188" s="17"/>
      <c r="AAH188" s="17"/>
      <c r="AAI188" s="17"/>
      <c r="AAJ188" s="17"/>
      <c r="AAK188" s="17"/>
      <c r="AAL188" s="17"/>
      <c r="AAM188" s="17"/>
      <c r="AAN188" s="17"/>
      <c r="AAO188" s="17"/>
      <c r="AAP188" s="17"/>
      <c r="AAQ188" s="17"/>
      <c r="AAR188" s="17"/>
      <c r="AAS188" s="17"/>
      <c r="AAT188" s="17"/>
      <c r="AAU188" s="17"/>
      <c r="AAV188" s="17"/>
      <c r="AAW188" s="17"/>
      <c r="AAX188" s="17"/>
      <c r="AAY188" s="17"/>
      <c r="AAZ188" s="17"/>
      <c r="ABA188" s="17"/>
      <c r="ABB188" s="17"/>
      <c r="ABC188" s="17"/>
      <c r="ABD188" s="17"/>
      <c r="ABE188" s="17"/>
      <c r="ABF188" s="17"/>
      <c r="ABG188" s="17"/>
      <c r="ABH188" s="17"/>
      <c r="ABI188" s="17"/>
      <c r="ABJ188" s="17"/>
      <c r="ABK188" s="17"/>
      <c r="ABL188" s="17"/>
      <c r="ABM188" s="17"/>
      <c r="ABN188" s="17"/>
      <c r="ABO188" s="17"/>
      <c r="ABP188" s="17"/>
      <c r="ABQ188" s="17"/>
      <c r="ABR188" s="17"/>
      <c r="ABS188" s="17"/>
      <c r="ABT188" s="17"/>
      <c r="ABU188" s="17"/>
      <c r="ABV188" s="17"/>
      <c r="ABW188" s="17"/>
      <c r="ABX188" s="17"/>
      <c r="ABY188" s="17"/>
      <c r="ABZ188" s="17"/>
      <c r="ACA188" s="17"/>
      <c r="ACB188" s="17"/>
      <c r="ACC188" s="17"/>
      <c r="ACD188" s="17"/>
      <c r="ACE188" s="17"/>
      <c r="ACF188" s="17"/>
      <c r="ACG188" s="17"/>
      <c r="ACH188" s="17"/>
      <c r="ACI188" s="17"/>
      <c r="ACJ188" s="17"/>
      <c r="ACK188" s="17"/>
      <c r="ACL188" s="17"/>
      <c r="ACM188" s="17"/>
      <c r="ACN188" s="17"/>
      <c r="ACO188" s="17"/>
      <c r="ACP188" s="17"/>
      <c r="ACQ188" s="17"/>
      <c r="ACR188" s="17"/>
      <c r="ACS188" s="17"/>
      <c r="ACT188" s="17"/>
      <c r="ACU188" s="17"/>
      <c r="ACV188" s="17"/>
      <c r="ACW188" s="17"/>
      <c r="ACX188" s="17"/>
      <c r="ACY188" s="17"/>
      <c r="ACZ188" s="17"/>
      <c r="ADA188" s="17"/>
      <c r="ADB188" s="17"/>
      <c r="ADC188" s="17"/>
      <c r="ADD188" s="17"/>
      <c r="ADE188" s="17"/>
      <c r="ADF188" s="17"/>
      <c r="ADG188" s="17"/>
      <c r="ADH188" s="17"/>
      <c r="ADI188" s="17"/>
      <c r="ADJ188" s="17"/>
      <c r="ADK188" s="17"/>
      <c r="ADL188" s="17"/>
      <c r="ADM188" s="17"/>
      <c r="ADN188" s="17"/>
      <c r="ADO188" s="17"/>
      <c r="ADP188" s="17"/>
      <c r="ADQ188" s="17"/>
      <c r="ADR188" s="17"/>
      <c r="ADS188" s="17"/>
      <c r="ADT188" s="17"/>
      <c r="ADU188" s="17"/>
      <c r="ADV188" s="17"/>
      <c r="ADW188" s="17"/>
      <c r="ADX188" s="17"/>
      <c r="ADY188" s="17"/>
      <c r="ADZ188" s="17"/>
      <c r="AEA188" s="17"/>
      <c r="AEB188" s="17"/>
      <c r="AEC188" s="17"/>
      <c r="AED188" s="17"/>
      <c r="AEE188" s="17"/>
      <c r="AEF188" s="17"/>
      <c r="AEG188" s="17"/>
      <c r="AEH188" s="17"/>
      <c r="AEI188" s="17"/>
      <c r="AEJ188" s="17"/>
      <c r="AEK188" s="17"/>
      <c r="AEL188" s="17"/>
      <c r="AEM188" s="17"/>
      <c r="AEN188" s="17"/>
      <c r="AEO188" s="17"/>
      <c r="AEP188" s="17"/>
      <c r="AEQ188" s="17"/>
      <c r="AER188" s="17"/>
      <c r="AES188" s="17"/>
      <c r="AET188" s="17"/>
      <c r="AEU188" s="17"/>
      <c r="AEV188" s="17"/>
      <c r="AEW188" s="17"/>
      <c r="AEX188" s="17"/>
      <c r="AEY188" s="17"/>
      <c r="AEZ188" s="17"/>
      <c r="AFA188" s="17"/>
      <c r="AFB188" s="17"/>
      <c r="AFC188" s="17"/>
      <c r="AFD188" s="17"/>
      <c r="AFE188" s="17"/>
      <c r="AFF188" s="17"/>
      <c r="AFG188" s="17"/>
      <c r="AFH188" s="17"/>
      <c r="AFI188" s="17"/>
      <c r="AFJ188" s="17"/>
      <c r="AFK188" s="17"/>
      <c r="AFL188" s="17"/>
      <c r="AFM188" s="17"/>
      <c r="AFN188" s="14" t="s">
        <v>4224</v>
      </c>
      <c r="AFO188" s="14" t="s">
        <v>4225</v>
      </c>
      <c r="AFP188" s="14" t="s">
        <v>4226</v>
      </c>
      <c r="AFQ188" s="14" t="s">
        <v>4227</v>
      </c>
      <c r="AFR188" s="14" t="s">
        <v>4228</v>
      </c>
      <c r="AFS188" s="24">
        <v>0.0</v>
      </c>
      <c r="AFT188" s="14" t="s">
        <v>4229</v>
      </c>
      <c r="AFU188" s="24">
        <v>0.0</v>
      </c>
      <c r="AFV188" s="16">
        <v>0.7</v>
      </c>
      <c r="AFW188" s="14" t="s">
        <v>2563</v>
      </c>
      <c r="AFX188" s="14" t="s">
        <v>4230</v>
      </c>
      <c r="AFY188" s="14" t="s">
        <v>4231</v>
      </c>
      <c r="AFZ188" s="14" t="s">
        <v>4232</v>
      </c>
      <c r="AGA188" s="14" t="s">
        <v>4233</v>
      </c>
      <c r="AGB188" s="16">
        <v>0.6</v>
      </c>
      <c r="AGC188" s="14" t="s">
        <v>4234</v>
      </c>
      <c r="AGD188" s="14" t="s">
        <v>4235</v>
      </c>
      <c r="AGE188" s="14" t="s">
        <v>4236</v>
      </c>
      <c r="AGG188" s="17"/>
      <c r="AGH188" s="17"/>
      <c r="AGI188" s="17"/>
      <c r="AGJ188" s="17"/>
      <c r="AGK188" s="17"/>
      <c r="AGL188" s="17"/>
      <c r="AGM188" s="17"/>
      <c r="AGN188" s="17"/>
      <c r="AGO188" s="17"/>
      <c r="AGP188" s="17"/>
      <c r="AGQ188" s="17"/>
      <c r="AGR188" s="17"/>
      <c r="AGS188" s="17"/>
      <c r="AGT188" s="17"/>
      <c r="AGU188" s="17"/>
      <c r="AGV188" s="17"/>
      <c r="AGW188" s="17"/>
      <c r="AGX188" s="17"/>
      <c r="AGY188" s="17"/>
      <c r="AGZ188" s="17"/>
      <c r="AHA188" s="17"/>
      <c r="AHB188" s="17"/>
      <c r="AHC188" s="17"/>
      <c r="AHD188" s="17"/>
      <c r="AHE188" s="17"/>
      <c r="AHF188" s="17"/>
      <c r="AHG188" s="17"/>
      <c r="AHH188" s="17"/>
      <c r="AHI188" s="17"/>
      <c r="AHJ188" s="17"/>
      <c r="AHK188" s="17"/>
      <c r="AHL188" s="17"/>
      <c r="AHM188" s="17"/>
      <c r="AHN188" s="17"/>
      <c r="AHO188" s="17"/>
      <c r="AHP188" s="17"/>
      <c r="AHQ188" s="17"/>
      <c r="AHR188" s="17"/>
      <c r="AHS188" s="17"/>
      <c r="AHT188" s="17"/>
      <c r="AHU188" s="17"/>
      <c r="AHV188" s="17"/>
      <c r="AHW188" s="17"/>
      <c r="AHX188" s="17"/>
      <c r="AHY188" s="17"/>
      <c r="AHZ188" s="17"/>
      <c r="AIA188" s="17"/>
      <c r="AIB188" s="17"/>
      <c r="AIC188" s="17"/>
      <c r="AID188" s="17"/>
      <c r="AIE188" s="17"/>
      <c r="AIF188" s="17"/>
      <c r="AIG188" s="17"/>
      <c r="AIH188" s="17"/>
      <c r="AII188" s="17"/>
      <c r="AIJ188" s="17"/>
      <c r="AIK188" s="17"/>
      <c r="AIL188" s="17"/>
      <c r="AIM188" s="17"/>
      <c r="AIN188" s="17"/>
      <c r="AIO188" s="17"/>
      <c r="AIP188" s="17"/>
      <c r="AIQ188" s="17"/>
      <c r="AIR188" s="17"/>
      <c r="AIS188" s="17"/>
      <c r="AIT188" s="17"/>
      <c r="AIU188" s="17"/>
      <c r="AIV188" s="17"/>
      <c r="AIW188" s="17"/>
      <c r="AIX188" s="17"/>
      <c r="AIY188" s="17"/>
      <c r="AIZ188" s="17"/>
      <c r="AJA188" s="17"/>
      <c r="AJB188" s="17"/>
      <c r="AJC188" s="17"/>
      <c r="AJD188" s="17"/>
      <c r="AJE188" s="17"/>
      <c r="AJF188" s="17"/>
      <c r="AJG188" s="17"/>
      <c r="AJH188" s="17"/>
      <c r="AJI188" s="17"/>
      <c r="AJJ188" s="17"/>
      <c r="AJK188" s="17"/>
      <c r="AJL188" s="17"/>
      <c r="AJM188" s="17"/>
      <c r="AJN188" s="17"/>
      <c r="AJO188" s="17"/>
      <c r="AJP188" s="17"/>
      <c r="AJQ188" s="17"/>
      <c r="AJR188" s="17"/>
      <c r="AJS188" s="17"/>
      <c r="AJT188" s="17"/>
      <c r="AJU188" s="17"/>
      <c r="AJV188" s="17"/>
      <c r="AJW188" s="17"/>
      <c r="AJX188" s="17"/>
      <c r="AJY188" s="17"/>
      <c r="AJZ188" s="17"/>
      <c r="AKA188" s="17"/>
      <c r="AKB188" s="17"/>
      <c r="AKC188" s="17"/>
      <c r="AKD188" s="17"/>
      <c r="AKE188" s="17"/>
      <c r="AKF188" s="17"/>
      <c r="AKG188" s="17"/>
      <c r="AKH188" s="17"/>
      <c r="AKI188" s="17"/>
      <c r="AKJ188" s="17"/>
      <c r="AKK188" s="17"/>
      <c r="AKL188" s="17"/>
      <c r="AKM188" s="17"/>
      <c r="AKN188" s="17"/>
      <c r="AKO188" s="17"/>
      <c r="AKP188" s="17"/>
      <c r="AKQ188" s="17"/>
      <c r="AKR188" s="17"/>
      <c r="AKS188" s="17"/>
      <c r="AKT188" s="17"/>
      <c r="AKU188" s="17"/>
      <c r="AKV188" s="17"/>
      <c r="AKW188" s="17"/>
      <c r="AKX188" s="17"/>
      <c r="AKY188" s="17"/>
      <c r="AKZ188" s="17"/>
      <c r="ALA188" s="17"/>
      <c r="ALB188" s="17"/>
      <c r="ALC188" s="17"/>
      <c r="ALD188" s="17"/>
      <c r="ALE188" s="17"/>
      <c r="ALF188" s="17"/>
      <c r="ALG188" s="17"/>
      <c r="ALH188" s="17"/>
      <c r="ALI188" s="17"/>
      <c r="ALJ188" s="17"/>
      <c r="ALK188" s="17"/>
      <c r="ALL188" s="17"/>
      <c r="ALM188" s="17"/>
      <c r="ALN188" s="17"/>
      <c r="ALO188" s="17"/>
      <c r="ALP188" s="17"/>
      <c r="ALQ188" s="17"/>
      <c r="ALR188" s="17"/>
      <c r="ALS188" s="17"/>
      <c r="ALT188" s="17"/>
      <c r="ALU188" s="17"/>
      <c r="ALV188" s="17"/>
      <c r="ALW188" s="17"/>
      <c r="ALX188" s="17"/>
      <c r="ALY188" s="17"/>
      <c r="ALZ188" s="17"/>
      <c r="AMA188" s="17"/>
      <c r="AMB188" s="17"/>
      <c r="AMC188" s="17"/>
      <c r="AMD188" s="17"/>
      <c r="AME188" s="17"/>
      <c r="AMF188" s="17"/>
      <c r="AMG188" s="17"/>
      <c r="AMH188" s="17"/>
      <c r="AMI188" s="17"/>
      <c r="AMJ188" s="17"/>
      <c r="AMK188" s="17"/>
      <c r="AML188" s="17"/>
      <c r="AMM188" s="17"/>
      <c r="AMN188" s="17"/>
      <c r="AMO188" s="17"/>
      <c r="AMP188" s="17"/>
      <c r="AMQ188" s="17"/>
      <c r="AMR188" s="17"/>
      <c r="AMS188" s="17"/>
      <c r="AMT188" s="17"/>
      <c r="AMU188" s="17"/>
      <c r="AMV188" s="17"/>
      <c r="AMW188" s="17"/>
      <c r="AMX188" s="17"/>
      <c r="AMY188" s="17"/>
      <c r="AMZ188" s="17"/>
      <c r="ANA188" s="17"/>
      <c r="ANB188" s="17"/>
      <c r="ANC188" s="17"/>
      <c r="AND188" s="17"/>
      <c r="ANE188" s="17"/>
      <c r="ANF188" s="17"/>
      <c r="ANG188" s="17"/>
      <c r="ANH188" s="17"/>
      <c r="ANI188" s="17"/>
      <c r="ANJ188" s="17"/>
      <c r="ANK188" s="17"/>
      <c r="ANL188" s="17"/>
      <c r="ANM188" s="17"/>
      <c r="ANN188" s="17"/>
      <c r="ANO188" s="17"/>
      <c r="ANP188" s="17"/>
      <c r="ANQ188" s="17"/>
      <c r="ANR188" s="17"/>
      <c r="ANS188" s="17"/>
      <c r="ANT188" s="17"/>
      <c r="ANU188" s="17"/>
      <c r="ANV188" s="17"/>
      <c r="ANW188" s="17"/>
      <c r="ANX188" s="17"/>
      <c r="ANY188" s="17"/>
      <c r="ANZ188" s="17"/>
      <c r="AOA188" s="17"/>
      <c r="AOB188" s="17"/>
      <c r="AOC188" s="17"/>
      <c r="AOD188" s="17"/>
      <c r="AOE188" s="17"/>
      <c r="AOF188" s="17"/>
      <c r="AOG188" s="17"/>
      <c r="AOH188" s="17"/>
      <c r="AOI188" s="17"/>
      <c r="AOJ188" s="17"/>
      <c r="AOK188" s="17"/>
      <c r="AOL188" s="17"/>
      <c r="AOM188" s="17"/>
      <c r="AON188" s="17"/>
      <c r="AOO188" s="17"/>
      <c r="AOP188" s="17"/>
      <c r="AOQ188" s="17"/>
      <c r="AOR188" s="17"/>
      <c r="AOS188" s="17"/>
      <c r="AOT188" s="17"/>
      <c r="AOU188" s="17"/>
      <c r="AOV188" s="17"/>
      <c r="AOW188" s="17"/>
      <c r="AOX188" s="17"/>
      <c r="AOY188" s="17"/>
      <c r="AOZ188" s="17"/>
      <c r="APA188" s="17"/>
      <c r="APB188" s="17"/>
      <c r="APC188" s="17"/>
      <c r="APD188" s="17"/>
      <c r="APE188" s="17"/>
      <c r="APF188" s="17"/>
      <c r="APG188" s="17"/>
      <c r="APH188" s="17"/>
      <c r="API188" s="17"/>
      <c r="APJ188" s="17"/>
      <c r="APK188" s="17"/>
      <c r="APL188" s="17"/>
      <c r="APM188" s="17"/>
      <c r="APN188" s="17"/>
      <c r="APO188" s="17"/>
      <c r="APP188" s="17"/>
      <c r="APQ188" s="17"/>
      <c r="APR188" s="17"/>
      <c r="APS188" s="17"/>
      <c r="APT188" s="17"/>
      <c r="APU188" s="17"/>
      <c r="APV188" s="17"/>
      <c r="APW188" s="17"/>
      <c r="APX188" s="17"/>
      <c r="APY188" s="17"/>
      <c r="APZ188" s="17"/>
      <c r="AQA188" s="17"/>
      <c r="AQB188" s="17"/>
      <c r="AQC188" s="17"/>
      <c r="AQD188" s="17"/>
      <c r="AQE188" s="17"/>
      <c r="AQF188" s="17"/>
      <c r="AQG188" s="17"/>
      <c r="AQH188" s="17"/>
      <c r="AQI188" s="17"/>
      <c r="AQJ188" s="17"/>
      <c r="AQK188" s="17"/>
      <c r="AQL188" s="17"/>
      <c r="AQM188" s="17"/>
      <c r="AQN188" s="17"/>
      <c r="AQO188" s="17"/>
      <c r="AQP188" s="17"/>
      <c r="AQQ188" s="17"/>
      <c r="AQR188" s="17"/>
      <c r="AQS188" s="17"/>
      <c r="AQT188" s="17"/>
      <c r="AQU188" s="17"/>
      <c r="AQV188" s="17"/>
      <c r="AQW188" s="17"/>
      <c r="AQX188" s="17"/>
      <c r="AQY188" s="17"/>
      <c r="AQZ188" s="17"/>
      <c r="ARA188" s="17"/>
      <c r="ARB188" s="17"/>
      <c r="ARC188" s="17"/>
      <c r="ARD188" s="17"/>
      <c r="ARE188" s="17"/>
      <c r="ARF188" s="17"/>
      <c r="ARG188" s="17"/>
      <c r="ARH188" s="17"/>
      <c r="ARI188" s="17"/>
      <c r="ARJ188" s="17"/>
      <c r="ARK188" s="17"/>
      <c r="ARL188" s="17"/>
      <c r="ARM188" s="17"/>
      <c r="ARN188" s="17"/>
      <c r="ARO188" s="17"/>
      <c r="ARP188" s="17"/>
      <c r="ARQ188" s="17"/>
      <c r="ARR188" s="17"/>
      <c r="ARS188" s="17"/>
      <c r="ART188" s="17"/>
      <c r="ARU188" s="17"/>
      <c r="ARV188" s="17"/>
      <c r="ARW188" s="17"/>
      <c r="ARX188" s="17"/>
      <c r="ARY188" s="17"/>
      <c r="ARZ188" s="17"/>
      <c r="ASA188" s="17"/>
      <c r="ASB188" s="17"/>
      <c r="ASC188" s="17"/>
      <c r="ASD188" s="17"/>
      <c r="ASE188" s="17"/>
      <c r="ASF188" s="17"/>
      <c r="ASG188" s="17"/>
      <c r="ASH188" s="17"/>
      <c r="ASI188" s="17"/>
      <c r="ASJ188" s="17"/>
      <c r="ASK188" s="17"/>
      <c r="ASL188" s="17"/>
      <c r="ASM188" s="17"/>
      <c r="ASN188" s="17"/>
      <c r="ASO188" s="17"/>
      <c r="ASP188" s="17"/>
      <c r="ASQ188" s="17"/>
      <c r="ASR188" s="17"/>
      <c r="ASS188" s="17"/>
      <c r="AST188" s="17"/>
      <c r="ASU188" s="17"/>
      <c r="ASV188" s="17"/>
      <c r="ASW188" s="17"/>
      <c r="ASX188" s="17"/>
      <c r="ASY188" s="17"/>
      <c r="ASZ188" s="17"/>
      <c r="ATA188" s="17"/>
      <c r="ATB188" s="17"/>
      <c r="ATC188" s="17"/>
      <c r="ATD188" s="17"/>
      <c r="ATE188" s="17"/>
      <c r="ATF188" s="17"/>
      <c r="ATG188" s="17"/>
      <c r="ATH188" s="17"/>
      <c r="ATI188" s="17"/>
      <c r="ATJ188" s="17"/>
      <c r="ATK188" s="17"/>
      <c r="ATL188" s="17"/>
      <c r="ATM188" s="17"/>
      <c r="ATN188" s="17"/>
      <c r="ATO188" s="17"/>
      <c r="ATP188" s="17"/>
      <c r="ATQ188" s="17"/>
      <c r="ATR188" s="17"/>
      <c r="ATS188" s="17"/>
      <c r="ATT188" s="17"/>
      <c r="ATU188" s="17"/>
      <c r="ATV188" s="17"/>
      <c r="ATW188" s="17"/>
      <c r="ATX188" s="17"/>
      <c r="ATY188" s="17"/>
      <c r="ATZ188" s="17"/>
      <c r="AUA188" s="17"/>
      <c r="AUB188" s="17"/>
      <c r="AUC188" s="17"/>
      <c r="AUD188" s="17"/>
      <c r="AUE188" s="17"/>
      <c r="AUF188" s="17"/>
      <c r="AUG188" s="17"/>
      <c r="AUH188" s="17"/>
      <c r="AUI188" s="17"/>
      <c r="AUJ188" s="17"/>
      <c r="AUK188" s="17"/>
      <c r="AUL188" s="17"/>
      <c r="AUM188" s="17"/>
      <c r="AUN188" s="17"/>
      <c r="AUO188" s="17"/>
      <c r="AUP188" s="17"/>
      <c r="AUQ188" s="17"/>
      <c r="AUR188" s="17"/>
      <c r="AUS188" s="17"/>
      <c r="AUT188" s="17"/>
      <c r="AUU188" s="17"/>
      <c r="AUV188" s="17"/>
      <c r="AUW188" s="17"/>
      <c r="AUX188" s="17"/>
      <c r="AUY188" s="17"/>
      <c r="AUZ188" s="17"/>
      <c r="AVA188" s="17"/>
      <c r="AVB188" s="17"/>
      <c r="AVC188" s="17"/>
      <c r="AVD188" s="17"/>
      <c r="AVE188" s="17"/>
      <c r="AVF188" s="17"/>
      <c r="AVG188" s="17"/>
      <c r="AVH188" s="17"/>
      <c r="AVI188" s="17"/>
      <c r="AVJ188" s="17"/>
      <c r="AVK188" s="17"/>
      <c r="AVL188" s="17"/>
      <c r="AVM188" s="17"/>
      <c r="AVN188" s="17"/>
      <c r="AVO188" s="17"/>
      <c r="AVP188" s="17"/>
      <c r="AVQ188" s="17"/>
      <c r="AVR188" s="17"/>
      <c r="AVS188" s="17"/>
      <c r="AVT188" s="17"/>
      <c r="AVU188" s="17"/>
      <c r="AVV188" s="17"/>
      <c r="AVW188" s="17"/>
      <c r="AVX188" s="17"/>
      <c r="AVY188" s="17"/>
      <c r="AVZ188" s="17"/>
      <c r="AWA188" s="17"/>
      <c r="AWB188" s="17"/>
      <c r="AWC188" s="17"/>
      <c r="AWD188" s="17"/>
      <c r="AWE188" s="17"/>
      <c r="AWF188" s="17"/>
      <c r="AWG188" s="17"/>
      <c r="AWH188" s="17"/>
      <c r="AWI188" s="17"/>
      <c r="AWJ188" s="17"/>
      <c r="AWK188" s="17"/>
      <c r="AWL188" s="17"/>
      <c r="AWM188" s="17"/>
      <c r="AWN188" s="17"/>
      <c r="AWO188" s="17"/>
      <c r="AWP188" s="17"/>
      <c r="AWQ188" s="17"/>
      <c r="AWR188" s="17"/>
      <c r="AWS188" s="17"/>
      <c r="AWT188" s="17"/>
      <c r="AWU188" s="17"/>
      <c r="AWV188" s="17"/>
      <c r="AWW188" s="17"/>
      <c r="AWX188" s="17"/>
      <c r="AWY188" s="17"/>
      <c r="AWZ188" s="17"/>
      <c r="AXA188" s="17"/>
      <c r="AXB188" s="17"/>
      <c r="AXC188" s="17"/>
      <c r="AXD188" s="17"/>
      <c r="AXE188" s="17"/>
      <c r="AXF188" s="17"/>
      <c r="AXG188" s="17"/>
      <c r="AXH188" s="17"/>
      <c r="AXI188" s="17"/>
      <c r="AXJ188" s="17"/>
      <c r="AXK188" s="17"/>
      <c r="AXL188" s="17"/>
      <c r="AXM188" s="17"/>
      <c r="AXN188" s="17"/>
      <c r="AXO188" s="17"/>
      <c r="AXP188" s="17"/>
      <c r="AXQ188" s="17"/>
      <c r="AXR188" s="17"/>
      <c r="AXS188" s="17"/>
      <c r="AXT188" s="17"/>
      <c r="AXU188" s="17"/>
      <c r="AXV188" s="17"/>
      <c r="AXW188" s="17"/>
      <c r="AXX188" s="17"/>
      <c r="AXY188" s="17"/>
      <c r="AXZ188" s="17"/>
      <c r="AYA188" s="17"/>
      <c r="AYB188" s="17"/>
      <c r="AYC188" s="17"/>
      <c r="AYD188" s="17"/>
      <c r="AYE188" s="17"/>
      <c r="AYF188" s="17"/>
      <c r="AYG188" s="17"/>
      <c r="AYH188" s="17"/>
      <c r="AYI188" s="17"/>
      <c r="AYJ188" s="17"/>
      <c r="AYK188" s="17"/>
      <c r="AYL188" s="17"/>
      <c r="AYM188" s="17"/>
      <c r="AYN188" s="17"/>
      <c r="AYO188" s="17"/>
      <c r="AYP188" s="17"/>
      <c r="AYQ188" s="17"/>
      <c r="AYR188" s="17"/>
      <c r="AYS188" s="17"/>
      <c r="AYT188" s="17"/>
      <c r="AYU188" s="17"/>
      <c r="AYV188" s="17"/>
      <c r="AYW188" s="17"/>
      <c r="AYX188" s="17"/>
      <c r="AYY188" s="17"/>
      <c r="AYZ188" s="17"/>
      <c r="AZA188" s="17"/>
      <c r="AZB188" s="17"/>
      <c r="AZC188" s="17"/>
      <c r="AZD188" s="17"/>
      <c r="AZE188" s="17"/>
      <c r="AZF188" s="17"/>
      <c r="AZG188" s="17"/>
      <c r="AZH188" s="17"/>
      <c r="AZI188" s="17"/>
      <c r="AZJ188" s="17"/>
      <c r="AZK188" s="17"/>
      <c r="AZL188" s="17"/>
      <c r="AZM188" s="17"/>
      <c r="AZN188" s="17"/>
      <c r="AZO188" s="17"/>
      <c r="AZP188" s="17"/>
      <c r="AZQ188" s="17"/>
      <c r="AZR188" s="17"/>
      <c r="AZS188" s="17"/>
      <c r="AZT188" s="17"/>
      <c r="AZU188" s="17"/>
      <c r="AZV188" s="17"/>
      <c r="AZW188" s="17"/>
      <c r="AZX188" s="17"/>
      <c r="AZY188" s="17"/>
      <c r="AZZ188" s="17"/>
      <c r="BAA188" s="17"/>
      <c r="BAB188" s="17"/>
      <c r="BAC188" s="17"/>
      <c r="BAD188" s="17"/>
      <c r="BAE188" s="17"/>
      <c r="BAF188" s="17"/>
      <c r="BAG188" s="17"/>
      <c r="BAH188" s="17"/>
      <c r="BAI188" s="17"/>
      <c r="BAJ188" s="17"/>
      <c r="BAK188" s="17"/>
      <c r="BAL188" s="17"/>
      <c r="BAM188" s="17"/>
      <c r="BAN188" s="17"/>
      <c r="BAO188" s="17"/>
      <c r="BAP188" s="17"/>
      <c r="BAQ188" s="17"/>
      <c r="BAR188" s="17"/>
      <c r="BAS188" s="17"/>
      <c r="BAT188" s="17"/>
      <c r="BAU188" s="17"/>
      <c r="BAV188" s="17"/>
      <c r="BAW188" s="17"/>
      <c r="BAX188" s="17"/>
      <c r="BAY188" s="17"/>
      <c r="BAZ188" s="17"/>
      <c r="BBA188" s="17"/>
      <c r="BBB188" s="17"/>
      <c r="BBC188" s="17"/>
      <c r="BBD188" s="17"/>
      <c r="BBE188" s="17"/>
      <c r="BBF188" s="17"/>
      <c r="BBG188" s="17"/>
      <c r="BBH188" s="17"/>
      <c r="BBI188" s="17"/>
      <c r="BBJ188" s="17"/>
      <c r="BBK188" s="17"/>
      <c r="BBL188" s="17"/>
      <c r="BBM188" s="17"/>
      <c r="BBN188" s="17"/>
      <c r="BBO188" s="17"/>
      <c r="BBP188" s="17"/>
      <c r="BBQ188" s="17"/>
      <c r="BBR188" s="17"/>
      <c r="BBS188" s="17"/>
      <c r="BBT188" s="17"/>
      <c r="BBU188" s="17"/>
      <c r="BBV188" s="17"/>
      <c r="BBW188" s="17"/>
      <c r="BBX188" s="17"/>
      <c r="BBY188" s="17"/>
      <c r="BBZ188" s="17"/>
      <c r="BCA188" s="17"/>
      <c r="BCB188" s="17"/>
      <c r="BCC188" s="17"/>
      <c r="BCD188" s="17"/>
      <c r="BCE188" s="17"/>
      <c r="BCF188" s="17"/>
      <c r="BCG188" s="17"/>
      <c r="BCH188" s="17"/>
      <c r="BCI188" s="17"/>
      <c r="BCJ188" s="17"/>
      <c r="BCK188" s="17"/>
      <c r="BCL188" s="17"/>
      <c r="BCM188" s="17"/>
      <c r="BCN188" s="17"/>
      <c r="BCO188" s="17"/>
      <c r="BCP188" s="17"/>
      <c r="BCQ188" s="17"/>
      <c r="BCR188" s="17"/>
      <c r="BCS188" s="17"/>
      <c r="BCT188" s="17"/>
      <c r="BCU188" s="17"/>
      <c r="BCV188" s="17"/>
      <c r="BCW188" s="17"/>
      <c r="BCX188" s="17"/>
      <c r="BCY188" s="17"/>
      <c r="BCZ188" s="17"/>
      <c r="BDA188" s="17"/>
      <c r="BDB188" s="17"/>
      <c r="BDC188" s="17"/>
      <c r="BDD188" s="17"/>
      <c r="BDE188" s="17"/>
      <c r="BDF188" s="17"/>
      <c r="BDG188" s="17"/>
      <c r="BDH188" s="17"/>
      <c r="BDI188" s="17"/>
      <c r="BDJ188" s="17"/>
      <c r="BDK188" s="17"/>
      <c r="BDL188" s="17"/>
      <c r="BDM188" s="17"/>
      <c r="BDN188" s="17"/>
      <c r="BDO188" s="17"/>
      <c r="BDP188" s="17"/>
      <c r="BDQ188" s="17"/>
      <c r="BDR188" s="17"/>
      <c r="BDS188" s="17"/>
      <c r="BDT188" s="17"/>
      <c r="BDU188" s="17"/>
      <c r="BDV188" s="17"/>
      <c r="BDW188" s="17"/>
      <c r="BDX188" s="17"/>
      <c r="BDY188" s="17"/>
      <c r="BDZ188" s="17"/>
      <c r="BEA188" s="17"/>
      <c r="BEB188" s="17"/>
      <c r="BEC188" s="17"/>
      <c r="BED188" s="17"/>
      <c r="BEE188" s="17"/>
      <c r="BEF188" s="17"/>
      <c r="BEG188" s="17"/>
      <c r="BEH188" s="17"/>
      <c r="BEI188" s="17"/>
      <c r="BEJ188" s="17"/>
      <c r="BEK188" s="17"/>
      <c r="BEL188" s="17"/>
      <c r="BEM188" s="17"/>
      <c r="BEN188" s="17"/>
      <c r="BEO188" s="17"/>
      <c r="BEP188" s="17"/>
      <c r="BEQ188" s="17"/>
      <c r="BER188" s="17"/>
      <c r="BES188" s="17"/>
      <c r="BET188" s="17"/>
      <c r="BEU188" s="17"/>
      <c r="BEV188" s="17"/>
      <c r="BEW188" s="17"/>
      <c r="BEX188" s="17"/>
      <c r="BEY188" s="17"/>
      <c r="BEZ188" s="17"/>
      <c r="BFA188" s="17"/>
      <c r="BFB188" s="17"/>
      <c r="BFC188" s="17"/>
      <c r="BFD188" s="17"/>
      <c r="BFE188" s="17"/>
      <c r="BFF188" s="17"/>
      <c r="BFG188" s="17"/>
      <c r="BFH188" s="17"/>
      <c r="BFI188" s="17"/>
      <c r="BFJ188" s="17"/>
      <c r="BFK188" s="17"/>
      <c r="BFL188" s="17"/>
      <c r="BFM188" s="17"/>
      <c r="BFN188" s="17"/>
      <c r="BFO188" s="17"/>
      <c r="BFP188" s="17"/>
      <c r="BFQ188" s="17"/>
      <c r="BFR188" s="17"/>
      <c r="BFS188" s="17"/>
      <c r="BFT188" s="17"/>
      <c r="BFU188" s="17"/>
      <c r="BFV188" s="17"/>
      <c r="BFW188" s="17"/>
      <c r="BFX188" s="17"/>
      <c r="BFY188" s="17"/>
      <c r="BFZ188" s="17"/>
      <c r="BGA188" s="17"/>
      <c r="BGB188" s="17"/>
      <c r="BGC188" s="17"/>
      <c r="BGD188" s="17"/>
      <c r="BGE188" s="17"/>
      <c r="BGF188" s="17"/>
      <c r="BGG188" s="17"/>
      <c r="BGH188" s="17"/>
      <c r="BGI188" s="17"/>
      <c r="BGJ188" s="17"/>
      <c r="BGK188" s="17"/>
      <c r="BGL188" s="17"/>
      <c r="BGM188" s="17"/>
      <c r="BGN188" s="17"/>
      <c r="BGO188" s="17"/>
      <c r="BGP188" s="17"/>
      <c r="BGQ188" s="17"/>
      <c r="BGR188" s="17"/>
      <c r="BGS188" s="17"/>
      <c r="BGT188" s="17"/>
      <c r="BGU188" s="17"/>
      <c r="BGV188" s="17"/>
      <c r="BGW188" s="17"/>
      <c r="BGX188" s="17"/>
      <c r="BGY188" s="17"/>
      <c r="BGZ188" s="17"/>
      <c r="BHA188" s="17"/>
      <c r="BHB188" s="17"/>
      <c r="BHC188" s="17"/>
      <c r="BHD188" s="17"/>
      <c r="BHE188" s="17"/>
      <c r="BHF188" s="17"/>
      <c r="BHG188" s="17"/>
      <c r="BHH188" s="17"/>
      <c r="BHI188" s="17"/>
      <c r="BHJ188" s="17"/>
      <c r="BHK188" s="17"/>
      <c r="BHL188" s="17"/>
      <c r="BHM188" s="17"/>
      <c r="BHN188" s="17"/>
      <c r="BHO188" s="17"/>
      <c r="BHP188" s="17"/>
      <c r="BHQ188" s="17"/>
      <c r="BHR188" s="17"/>
      <c r="BHS188" s="17"/>
      <c r="BHT188" s="17"/>
      <c r="BHU188" s="17"/>
      <c r="BHV188" s="17"/>
      <c r="BHW188" s="17"/>
      <c r="BHX188" s="17"/>
      <c r="BHY188" s="17"/>
      <c r="BHZ188" s="17"/>
      <c r="BIA188" s="17"/>
      <c r="BIB188" s="17"/>
      <c r="BIC188" s="17"/>
      <c r="BID188" s="17"/>
      <c r="BIE188" s="17"/>
      <c r="BIF188" s="17"/>
      <c r="BIG188" s="17"/>
      <c r="BIH188" s="17"/>
      <c r="BII188" s="17"/>
      <c r="BIJ188" s="17"/>
      <c r="BIK188" s="17"/>
      <c r="BIL188" s="17"/>
      <c r="BIM188" s="17"/>
      <c r="BIN188" s="17"/>
      <c r="BIO188" s="17"/>
      <c r="BIP188" s="17"/>
      <c r="BIQ188" s="17"/>
      <c r="BIR188" s="17"/>
      <c r="BIS188" s="17"/>
      <c r="BIT188" s="17"/>
      <c r="BIU188" s="17"/>
      <c r="BIV188" s="17"/>
      <c r="BIW188" s="17"/>
      <c r="BIX188" s="17"/>
      <c r="BIY188" s="17"/>
      <c r="BIZ188" s="17"/>
      <c r="BJA188" s="17"/>
      <c r="BJB188" s="17"/>
      <c r="BJC188" s="17"/>
      <c r="BJD188" s="17"/>
      <c r="BJE188" s="17"/>
      <c r="BJF188" s="17"/>
      <c r="BJG188" s="17"/>
      <c r="BJH188" s="17"/>
      <c r="BJI188" s="17"/>
      <c r="BJJ188" s="17"/>
      <c r="BJK188" s="17"/>
      <c r="BJL188" s="17"/>
      <c r="BJM188" s="17"/>
      <c r="BJN188" s="17"/>
      <c r="BJO188" s="17"/>
      <c r="BJP188" s="17"/>
      <c r="BJQ188" s="17"/>
      <c r="BJR188" s="17"/>
      <c r="BJS188" s="17"/>
      <c r="BJT188" s="17"/>
      <c r="BJU188" s="17"/>
      <c r="BJV188" s="17"/>
      <c r="BJW188" s="17"/>
      <c r="BJX188" s="17"/>
      <c r="BJY188" s="17"/>
      <c r="BJZ188" s="17"/>
      <c r="BKA188" s="17"/>
      <c r="BKB188" s="17"/>
      <c r="BKC188" s="17"/>
      <c r="BKD188" s="17"/>
      <c r="BKE188" s="17"/>
      <c r="BKF188" s="17"/>
      <c r="BKG188" s="17"/>
      <c r="BKH188" s="17"/>
      <c r="BKI188" s="17"/>
      <c r="BKJ188" s="17"/>
      <c r="BKK188" s="17"/>
      <c r="BKL188" s="17"/>
      <c r="BKM188" s="17"/>
      <c r="BKN188" s="17"/>
      <c r="BKO188" s="17"/>
      <c r="BKP188" s="17"/>
      <c r="BKQ188" s="17"/>
      <c r="BKR188" s="17"/>
      <c r="BKS188" s="17"/>
      <c r="BKT188" s="17"/>
      <c r="BKU188" s="17"/>
      <c r="BKV188" s="17"/>
      <c r="BKW188" s="17"/>
      <c r="BKX188" s="17"/>
      <c r="BKY188" s="17"/>
      <c r="BKZ188" s="17"/>
      <c r="BLA188" s="17"/>
      <c r="BLB188" s="17"/>
      <c r="BLC188" s="17"/>
      <c r="BLD188" s="17"/>
      <c r="BLE188" s="17"/>
      <c r="BLF188" s="17"/>
      <c r="BLG188" s="17"/>
      <c r="BLH188" s="17"/>
      <c r="BLI188" s="17"/>
      <c r="BLJ188" s="17"/>
      <c r="BLK188" s="17"/>
      <c r="BLL188" s="17"/>
      <c r="BLM188" s="17"/>
      <c r="BLN188" s="17"/>
      <c r="BLO188" s="17"/>
      <c r="BLP188" s="17"/>
      <c r="BLQ188" s="17"/>
      <c r="BLR188" s="17"/>
      <c r="BLS188" s="17"/>
      <c r="BLT188" s="17"/>
      <c r="BLU188" s="17"/>
      <c r="BLV188" s="17"/>
      <c r="BLW188" s="17"/>
      <c r="BLX188" s="17"/>
      <c r="BLY188" s="17"/>
      <c r="BLZ188" s="17"/>
      <c r="BMA188" s="17"/>
      <c r="BMB188" s="17"/>
      <c r="BMC188" s="17"/>
      <c r="BMD188" s="17"/>
      <c r="BME188" s="17"/>
      <c r="BMF188" s="17"/>
      <c r="BMG188" s="17"/>
      <c r="BMH188" s="17"/>
      <c r="BMI188" s="17"/>
      <c r="BMJ188" s="17"/>
      <c r="BMK188" s="17"/>
      <c r="BML188" s="17"/>
      <c r="BMM188" s="17"/>
      <c r="BMN188" s="17"/>
      <c r="BMO188" s="17"/>
      <c r="BMP188" s="17"/>
      <c r="BMQ188" s="17"/>
      <c r="BMR188" s="17"/>
      <c r="BMS188" s="17"/>
      <c r="BMT188" s="17"/>
      <c r="BMU188" s="17"/>
      <c r="BMV188" s="17"/>
      <c r="BMW188" s="17"/>
      <c r="BMX188" s="17"/>
      <c r="BMY188" s="17"/>
      <c r="BMZ188" s="17"/>
      <c r="BNA188" s="17"/>
      <c r="BNB188" s="17"/>
      <c r="BNC188" s="17"/>
      <c r="BND188" s="17"/>
      <c r="BNE188" s="17"/>
      <c r="BNF188" s="17"/>
      <c r="BNG188" s="17"/>
      <c r="BNH188" s="17"/>
      <c r="BNI188" s="17"/>
      <c r="BNJ188" s="17"/>
      <c r="BNK188" s="17"/>
      <c r="BNL188" s="17"/>
      <c r="BNM188" s="17"/>
      <c r="BNN188" s="17"/>
      <c r="BNO188" s="17"/>
      <c r="BNP188" s="17"/>
      <c r="BNQ188" s="17"/>
      <c r="BNR188" s="17"/>
      <c r="BNS188" s="17"/>
      <c r="BNT188" s="17"/>
      <c r="BNU188" s="17"/>
      <c r="BNV188" s="17"/>
      <c r="BNW188" s="17"/>
      <c r="BNX188" s="17"/>
      <c r="BNY188" s="17"/>
      <c r="BNZ188" s="17"/>
      <c r="BOA188" s="17"/>
      <c r="BOB188" s="17"/>
      <c r="BOC188" s="17"/>
      <c r="BOD188" s="17"/>
      <c r="BOE188" s="17"/>
      <c r="BOF188" s="17"/>
      <c r="BOG188" s="17"/>
      <c r="BOH188" s="17"/>
      <c r="BOI188" s="17"/>
      <c r="BOJ188" s="17"/>
      <c r="BOK188" s="17"/>
      <c r="BOL188" s="17"/>
      <c r="BOM188" s="17"/>
      <c r="BON188" s="17"/>
      <c r="BOO188" s="17"/>
      <c r="BOP188" s="17"/>
      <c r="BOQ188" s="17"/>
      <c r="BOR188" s="17"/>
      <c r="BOS188" s="17"/>
      <c r="BOT188" s="17"/>
      <c r="BOU188" s="17"/>
      <c r="BOV188" s="17"/>
      <c r="BOW188" s="17"/>
      <c r="BOX188" s="17"/>
      <c r="BOY188" s="17"/>
      <c r="BOZ188" s="17"/>
      <c r="BPA188" s="17"/>
      <c r="BPB188" s="17"/>
      <c r="BPC188" s="17"/>
      <c r="BPD188" s="17"/>
      <c r="BPE188" s="17"/>
      <c r="BPF188" s="17"/>
      <c r="BPG188" s="17"/>
      <c r="BPH188" s="17"/>
      <c r="BPI188" s="17"/>
      <c r="BPJ188" s="17"/>
      <c r="BPK188" s="17"/>
      <c r="BPL188" s="17"/>
      <c r="BPM188" s="17"/>
      <c r="BPN188" s="17"/>
      <c r="BPO188" s="17"/>
      <c r="BPP188" s="17"/>
      <c r="BPQ188" s="17"/>
      <c r="BPR188" s="17"/>
      <c r="BPS188" s="17"/>
      <c r="BPT188" s="17"/>
      <c r="BPU188" s="17"/>
      <c r="BPV188" s="17"/>
      <c r="BPW188" s="17"/>
      <c r="BPX188" s="17"/>
      <c r="BPY188" s="17"/>
      <c r="BPZ188" s="17"/>
      <c r="BQA188" s="17"/>
      <c r="BQB188" s="17"/>
      <c r="BQC188" s="17"/>
      <c r="BQD188" s="17"/>
      <c r="BQE188" s="17"/>
      <c r="BQF188" s="17"/>
      <c r="BQG188" s="17"/>
      <c r="BQH188" s="17"/>
      <c r="BQI188" s="17"/>
      <c r="BQJ188" s="17"/>
      <c r="BQK188" s="17"/>
      <c r="BQL188" s="17"/>
      <c r="BQM188" s="17"/>
      <c r="BQN188" s="17"/>
      <c r="BQO188" s="17"/>
      <c r="BQP188" s="17"/>
      <c r="BQQ188" s="17"/>
      <c r="BQR188" s="17"/>
      <c r="BQS188" s="17"/>
      <c r="BQT188" s="17"/>
      <c r="BQU188" s="17"/>
      <c r="BQV188" s="17"/>
      <c r="BQW188" s="17"/>
      <c r="BQX188" s="17"/>
      <c r="BQY188" s="17"/>
      <c r="BQZ188" s="17"/>
      <c r="BRA188" s="17"/>
      <c r="BRB188" s="17"/>
      <c r="BRC188" s="17"/>
      <c r="BRD188" s="17"/>
      <c r="BRE188" s="17"/>
      <c r="BRF188" s="17"/>
      <c r="BRG188" s="17"/>
      <c r="BRH188" s="17"/>
      <c r="BRI188" s="17"/>
      <c r="BRJ188" s="17"/>
      <c r="BRK188" s="17"/>
      <c r="BRL188" s="17"/>
      <c r="BRM188" s="17"/>
      <c r="BRN188" s="17"/>
      <c r="BRO188" s="17"/>
      <c r="BRP188" s="17"/>
      <c r="BRQ188" s="17"/>
      <c r="BRR188" s="17"/>
      <c r="BRS188" s="17"/>
      <c r="BRT188" s="17"/>
      <c r="BRU188" s="17"/>
      <c r="BRV188" s="17"/>
      <c r="BRW188" s="17"/>
      <c r="BRX188" s="17"/>
      <c r="BRY188" s="17"/>
      <c r="BRZ188" s="17"/>
      <c r="BSA188" s="17"/>
      <c r="BSB188" s="17"/>
      <c r="BSC188" s="17"/>
      <c r="BSD188" s="17"/>
      <c r="BSE188" s="17"/>
      <c r="BSF188" s="17"/>
      <c r="BSG188" s="17"/>
      <c r="BSH188" s="17"/>
      <c r="BSI188" s="17"/>
      <c r="BSJ188" s="17"/>
      <c r="BSK188" s="17"/>
      <c r="BSL188" s="17"/>
      <c r="BSM188" s="17"/>
      <c r="BSN188" s="17"/>
      <c r="BSO188" s="17"/>
      <c r="BSP188" s="17"/>
      <c r="BSQ188" s="17"/>
      <c r="BSR188" s="17"/>
      <c r="BSS188" s="17"/>
      <c r="BST188" s="17"/>
      <c r="BSU188" s="17"/>
      <c r="BSV188" s="17"/>
      <c r="BSW188" s="17"/>
      <c r="BSX188" s="17"/>
      <c r="BSY188" s="17"/>
      <c r="BSZ188" s="17"/>
      <c r="BTA188" s="17"/>
      <c r="BTB188" s="17"/>
      <c r="BTC188" s="17"/>
      <c r="BTD188" s="17"/>
      <c r="BTE188" s="17"/>
      <c r="BTF188" s="17"/>
      <c r="BTG188" s="17"/>
      <c r="BTH188" s="17"/>
      <c r="BTI188" s="17"/>
      <c r="BTJ188" s="17"/>
      <c r="BTK188" s="17"/>
      <c r="BTL188" s="17"/>
      <c r="BTM188" s="17"/>
      <c r="BTN188" s="17"/>
      <c r="BTO188" s="17"/>
      <c r="BTP188" s="17"/>
      <c r="BTQ188" s="17"/>
      <c r="BTR188" s="17"/>
      <c r="BTS188" s="17"/>
      <c r="BTT188" s="17"/>
      <c r="BTU188" s="17"/>
      <c r="BTV188" s="17"/>
      <c r="BTW188" s="17"/>
      <c r="BTX188" s="17"/>
      <c r="BTY188" s="17"/>
      <c r="BTZ188" s="17"/>
      <c r="BUA188" s="17"/>
      <c r="BUB188" s="17"/>
      <c r="BUC188" s="17"/>
      <c r="BUD188" s="17"/>
      <c r="BUE188" s="17"/>
      <c r="BUF188" s="17"/>
      <c r="BUG188" s="17"/>
      <c r="BUH188" s="17"/>
      <c r="BUI188" s="17"/>
      <c r="BUJ188" s="17"/>
      <c r="BUK188" s="17"/>
      <c r="BUL188" s="17"/>
      <c r="BUM188" s="17"/>
      <c r="BUN188" s="17"/>
      <c r="BUO188" s="17"/>
      <c r="BUP188" s="17"/>
      <c r="BUQ188" s="17"/>
      <c r="BUR188" s="17"/>
      <c r="BUS188" s="17"/>
      <c r="BUT188" s="17"/>
      <c r="BUU188" s="17"/>
      <c r="BUV188" s="17"/>
      <c r="BUW188" s="17"/>
      <c r="BUX188" s="17"/>
      <c r="BUY188" s="17"/>
      <c r="BUZ188" s="17"/>
      <c r="BVA188" s="17"/>
      <c r="BVB188" s="17"/>
      <c r="BVC188" s="17"/>
      <c r="BVD188" s="17"/>
      <c r="BVE188" s="17"/>
      <c r="BVF188" s="17"/>
      <c r="BVG188" s="17"/>
      <c r="BVH188" s="17"/>
      <c r="BVI188" s="17"/>
      <c r="BVJ188" s="17"/>
      <c r="BVK188" s="17"/>
      <c r="BVL188" s="17"/>
      <c r="BVM188" s="17"/>
      <c r="BVN188" s="17"/>
      <c r="BVO188" s="17"/>
      <c r="BVP188" s="17"/>
      <c r="BVQ188" s="17"/>
      <c r="BVR188" s="17"/>
      <c r="BVS188" s="17"/>
      <c r="BVT188" s="17"/>
      <c r="BVU188" s="17"/>
      <c r="BVV188" s="17"/>
      <c r="BVW188" s="17"/>
      <c r="BVX188" s="17"/>
      <c r="BVY188" s="17"/>
      <c r="BVZ188" s="17"/>
      <c r="BWA188" s="17"/>
      <c r="BWB188" s="17"/>
      <c r="BWC188" s="17"/>
      <c r="BWD188" s="17"/>
      <c r="BWE188" s="17"/>
      <c r="BWF188" s="17"/>
      <c r="BWG188" s="17"/>
      <c r="BWH188" s="17"/>
      <c r="BWI188" s="17"/>
      <c r="BWJ188" s="17"/>
      <c r="BWK188" s="17"/>
      <c r="BWL188" s="17"/>
      <c r="BWM188" s="17"/>
      <c r="BWN188" s="17"/>
      <c r="BWO188" s="17"/>
      <c r="BWP188" s="17"/>
      <c r="BWQ188" s="17"/>
      <c r="BWR188" s="17"/>
      <c r="BWS188" s="17"/>
      <c r="BWT188" s="17"/>
      <c r="BWU188" s="17"/>
      <c r="BWV188" s="17"/>
      <c r="BWW188" s="17"/>
      <c r="BWX188" s="17"/>
      <c r="BWY188" s="17"/>
      <c r="BWZ188" s="17"/>
      <c r="BXA188" s="17"/>
      <c r="BXB188" s="17"/>
      <c r="BXC188" s="17"/>
      <c r="BXD188" s="17"/>
      <c r="BXE188" s="17"/>
      <c r="BXF188" s="17"/>
      <c r="BXG188" s="17"/>
      <c r="BXH188" s="17"/>
      <c r="BXI188" s="17"/>
      <c r="BXJ188" s="17"/>
      <c r="BXK188" s="17"/>
      <c r="BXL188" s="17"/>
      <c r="BXM188" s="17"/>
      <c r="BXN188" s="17"/>
      <c r="BXO188" s="17"/>
      <c r="BXP188" s="17"/>
      <c r="BXQ188" s="17"/>
      <c r="BXR188" s="17"/>
      <c r="BXS188" s="17"/>
      <c r="BXT188" s="17"/>
      <c r="BXU188" s="17"/>
      <c r="BXV188" s="17"/>
      <c r="BXW188" s="17"/>
      <c r="BXX188" s="17"/>
      <c r="BXY188" s="17"/>
      <c r="BXZ188" s="17"/>
      <c r="BYA188" s="17"/>
      <c r="BYB188" s="17"/>
      <c r="BYC188" s="17"/>
      <c r="BYD188" s="17"/>
      <c r="BYE188" s="17"/>
      <c r="BYF188" s="17"/>
      <c r="BYG188" s="17"/>
      <c r="BYH188" s="17"/>
      <c r="BYI188" s="17"/>
      <c r="BYJ188" s="17"/>
      <c r="BYK188" s="17"/>
      <c r="BYL188" s="17"/>
      <c r="BYM188" s="17"/>
      <c r="BYN188" s="17"/>
      <c r="BYO188" s="17"/>
      <c r="BYP188" s="17"/>
      <c r="BYQ188" s="17"/>
      <c r="BYR188" s="17"/>
      <c r="BYS188" s="17"/>
      <c r="BYT188" s="17"/>
      <c r="BYU188" s="17"/>
      <c r="BYV188" s="17"/>
      <c r="BYW188" s="17"/>
      <c r="BYX188" s="17"/>
      <c r="BYY188" s="17"/>
      <c r="BYZ188" s="17"/>
      <c r="BZA188" s="17"/>
      <c r="BZB188" s="17"/>
      <c r="BZC188" s="17"/>
      <c r="BZD188" s="17"/>
      <c r="BZE188" s="17"/>
      <c r="BZF188" s="17"/>
      <c r="BZG188" s="17"/>
      <c r="BZH188" s="17"/>
      <c r="BZI188" s="17"/>
      <c r="BZJ188" s="17"/>
      <c r="BZK188" s="17"/>
      <c r="BZL188" s="17"/>
      <c r="BZM188" s="17"/>
      <c r="BZN188" s="17"/>
      <c r="BZO188" s="17"/>
      <c r="BZP188" s="17"/>
      <c r="BZQ188" s="17"/>
      <c r="BZR188" s="17"/>
      <c r="BZS188" s="17"/>
      <c r="BZT188" s="17"/>
      <c r="BZU188" s="17"/>
      <c r="BZV188" s="17"/>
      <c r="BZW188" s="17"/>
      <c r="BZX188" s="17"/>
      <c r="BZY188" s="17"/>
      <c r="BZZ188" s="17"/>
      <c r="CAA188" s="17"/>
      <c r="CAB188" s="17"/>
      <c r="CAC188" s="17"/>
      <c r="CAD188" s="17"/>
      <c r="CAE188" s="17"/>
      <c r="CAF188" s="17"/>
      <c r="CAG188" s="17"/>
      <c r="CAH188" s="17"/>
      <c r="CAI188" s="17"/>
      <c r="CAJ188" s="17"/>
      <c r="CAK188" s="17"/>
      <c r="CAL188" s="17"/>
      <c r="CAM188" s="17"/>
      <c r="CAN188" s="17"/>
      <c r="CAO188" s="17"/>
      <c r="CAP188" s="17"/>
      <c r="CAQ188" s="17"/>
      <c r="CAR188" s="17"/>
      <c r="CAS188" s="17"/>
      <c r="CAT188" s="17"/>
      <c r="CAU188" s="17"/>
      <c r="CAV188" s="17"/>
      <c r="CAW188" s="17"/>
      <c r="CAX188" s="17"/>
      <c r="CAY188" s="17"/>
      <c r="CAZ188" s="17"/>
      <c r="CBA188" s="17"/>
      <c r="CBB188" s="17"/>
      <c r="CBC188" s="17"/>
      <c r="CBD188" s="17"/>
      <c r="CBE188" s="17"/>
      <c r="CBF188" s="17"/>
      <c r="CBG188" s="17"/>
      <c r="CBH188" s="17"/>
      <c r="CBI188" s="17"/>
      <c r="CBJ188" s="17"/>
      <c r="CBK188" s="17"/>
      <c r="CBL188" s="17"/>
      <c r="CBM188" s="17"/>
      <c r="CBN188" s="17"/>
      <c r="CBO188" s="17"/>
      <c r="CBP188" s="17"/>
      <c r="CBQ188" s="17"/>
      <c r="CBR188" s="17"/>
      <c r="CBS188" s="17"/>
      <c r="CBT188" s="17"/>
      <c r="CBU188" s="17"/>
      <c r="CBV188" s="17"/>
      <c r="CBW188" s="17"/>
      <c r="CBX188" s="17"/>
      <c r="CBY188" s="17"/>
      <c r="CBZ188" s="17"/>
      <c r="CCA188" s="17"/>
      <c r="CCB188" s="17"/>
      <c r="CCC188" s="17"/>
      <c r="CCD188" s="17"/>
      <c r="CCE188" s="17"/>
      <c r="CCF188" s="17"/>
      <c r="CCG188" s="17"/>
      <c r="CCH188" s="17"/>
      <c r="CCI188" s="17"/>
      <c r="CCJ188" s="17"/>
      <c r="CCK188" s="17"/>
      <c r="CCL188" s="17"/>
      <c r="CCM188" s="17"/>
      <c r="CCN188" s="17"/>
      <c r="CCO188" s="17"/>
      <c r="CCP188" s="17"/>
      <c r="CCQ188" s="17"/>
      <c r="CCR188" s="17"/>
      <c r="CCS188" s="17"/>
      <c r="CCT188" s="17"/>
      <c r="CCU188" s="17"/>
      <c r="CCV188" s="17"/>
      <c r="CCW188" s="17"/>
      <c r="CCX188" s="17"/>
      <c r="CCY188" s="17"/>
      <c r="CCZ188" s="17"/>
      <c r="CDA188" s="17"/>
      <c r="CDB188" s="17"/>
      <c r="CDC188" s="17"/>
      <c r="CDD188" s="17"/>
      <c r="CDE188" s="17"/>
      <c r="CDF188" s="17"/>
      <c r="CDG188" s="17"/>
      <c r="CDH188" s="17"/>
      <c r="CDI188" s="17"/>
      <c r="CDJ188" s="17"/>
      <c r="CDK188" s="17"/>
      <c r="CDL188" s="17"/>
      <c r="CDM188" s="17"/>
      <c r="CDN188" s="17"/>
      <c r="CDO188" s="17"/>
      <c r="CDP188" s="17"/>
      <c r="CDQ188" s="17"/>
      <c r="CDR188" s="17"/>
      <c r="CDS188" s="17"/>
      <c r="CDT188" s="17"/>
      <c r="CDU188" s="17"/>
    </row>
    <row r="189">
      <c r="A189" s="14" t="s">
        <v>4252</v>
      </c>
      <c r="B189" s="14" t="s">
        <v>4253</v>
      </c>
      <c r="C189" s="14" t="s">
        <v>2951</v>
      </c>
      <c r="D189" s="14" t="s">
        <v>2952</v>
      </c>
      <c r="E189" s="14" t="s">
        <v>4254</v>
      </c>
      <c r="F189" s="14" t="s">
        <v>2835</v>
      </c>
      <c r="I189" s="14" t="s">
        <v>4255</v>
      </c>
      <c r="J189" s="14" t="s">
        <v>2618</v>
      </c>
      <c r="K189" s="14" t="s">
        <v>2619</v>
      </c>
      <c r="L189" s="14" t="s">
        <v>2658</v>
      </c>
      <c r="M189" s="17"/>
      <c r="N189" s="14" t="s">
        <v>2690</v>
      </c>
      <c r="O189" s="14" t="s">
        <v>2690</v>
      </c>
      <c r="P189" s="14" t="s">
        <v>2690</v>
      </c>
      <c r="Q189" s="16">
        <v>11.0</v>
      </c>
      <c r="R189" s="16">
        <v>4095781.0</v>
      </c>
      <c r="S189" s="16">
        <v>4095781.0</v>
      </c>
      <c r="T189" s="14" t="s">
        <v>2622</v>
      </c>
      <c r="U189" s="14" t="s">
        <v>2621</v>
      </c>
      <c r="V189" s="14" t="s">
        <v>4256</v>
      </c>
      <c r="W189" s="14" t="s">
        <v>4257</v>
      </c>
      <c r="X189" s="16">
        <v>0.36</v>
      </c>
      <c r="Y189" s="17"/>
      <c r="Z189" s="16">
        <v>10.0</v>
      </c>
      <c r="AA189" s="16">
        <v>18.0</v>
      </c>
      <c r="AB189" s="17"/>
      <c r="AC189" s="16">
        <v>40.0</v>
      </c>
      <c r="AD189" s="16">
        <v>1524.0</v>
      </c>
      <c r="AE189" s="22">
        <v>45485.0</v>
      </c>
      <c r="AF189" s="17"/>
      <c r="AG189" s="17"/>
      <c r="AH189" s="17"/>
      <c r="AI189" s="17"/>
      <c r="AJ189" s="17"/>
      <c r="AK189" s="17"/>
      <c r="AL189" s="16">
        <v>69.0</v>
      </c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4" t="s">
        <v>2957</v>
      </c>
      <c r="BB189" s="17"/>
      <c r="BC189" s="17"/>
      <c r="BD189" s="17"/>
      <c r="BE189" s="17"/>
      <c r="BF189" s="14" t="s">
        <v>2574</v>
      </c>
      <c r="BG189" s="16">
        <v>1.0</v>
      </c>
      <c r="BH189" s="14" t="s">
        <v>2564</v>
      </c>
      <c r="BI189" s="14" t="s">
        <v>2594</v>
      </c>
      <c r="BJ189" s="14" t="s">
        <v>2566</v>
      </c>
      <c r="BK189" s="17"/>
      <c r="BL189" s="17"/>
      <c r="BM189" s="16">
        <v>51.3333333</v>
      </c>
      <c r="BN189" s="17"/>
      <c r="BO189" s="17"/>
      <c r="BP189" s="17"/>
      <c r="BQ189" s="17"/>
      <c r="BR189" s="17"/>
      <c r="BS189" s="16">
        <v>0.2259</v>
      </c>
      <c r="BT189" s="16">
        <v>25.4134201</v>
      </c>
      <c r="BU189" s="14" t="s">
        <v>2567</v>
      </c>
      <c r="BV189" s="14" t="s">
        <v>3235</v>
      </c>
      <c r="BW189" s="14" t="s">
        <v>2702</v>
      </c>
      <c r="BX189" s="16">
        <v>20.0</v>
      </c>
      <c r="BY189" s="14" t="s">
        <v>2957</v>
      </c>
      <c r="BZ189" s="16">
        <v>773.0</v>
      </c>
      <c r="CA189" s="16">
        <v>-25242.0</v>
      </c>
      <c r="CB189" s="16">
        <v>0.0</v>
      </c>
      <c r="CC189" s="16">
        <v>25.4134201</v>
      </c>
      <c r="CD189" s="14" t="s">
        <v>2571</v>
      </c>
      <c r="CE189" s="16">
        <v>25.4134201</v>
      </c>
      <c r="CF189" s="14" t="s">
        <v>2572</v>
      </c>
      <c r="CG189" s="14" t="s">
        <v>2704</v>
      </c>
      <c r="CH189" s="19">
        <v>40808.0</v>
      </c>
      <c r="CI189" s="14" t="s">
        <v>2573</v>
      </c>
      <c r="CJ189" s="14" t="s">
        <v>2736</v>
      </c>
      <c r="CK189" s="14" t="s">
        <v>2574</v>
      </c>
      <c r="CL189" s="14" t="s">
        <v>4258</v>
      </c>
      <c r="CM189" s="20">
        <v>2253608.0</v>
      </c>
      <c r="CN189" s="14" t="s">
        <v>4258</v>
      </c>
      <c r="CO189" s="14" t="s">
        <v>2563</v>
      </c>
      <c r="CP189" s="14" t="s">
        <v>2563</v>
      </c>
      <c r="CQ189" s="16">
        <v>0.3129</v>
      </c>
      <c r="CR189" s="16">
        <v>0.01</v>
      </c>
      <c r="CS189" s="14" t="s">
        <v>2574</v>
      </c>
      <c r="CT189" s="14" t="s">
        <v>4259</v>
      </c>
      <c r="CV189" s="14" t="s">
        <v>2706</v>
      </c>
      <c r="CW189" s="14" t="s">
        <v>3238</v>
      </c>
      <c r="CX189" s="14" t="s">
        <v>2580</v>
      </c>
      <c r="CY189" s="16">
        <v>25.4134201</v>
      </c>
      <c r="CZ189" s="14" t="s">
        <v>2581</v>
      </c>
      <c r="DA189" s="14" t="s">
        <v>2563</v>
      </c>
      <c r="DB189" s="14" t="s">
        <v>2574</v>
      </c>
      <c r="DC189" s="14" t="s">
        <v>2708</v>
      </c>
      <c r="DD189" s="14" t="s">
        <v>4260</v>
      </c>
      <c r="DE189" s="14" t="s">
        <v>2563</v>
      </c>
      <c r="DF189" s="14" t="s">
        <v>2574</v>
      </c>
      <c r="DG189" s="14" t="s">
        <v>3438</v>
      </c>
      <c r="DH189" s="14" t="s">
        <v>4261</v>
      </c>
      <c r="DI189" s="14" t="s">
        <v>4262</v>
      </c>
      <c r="DJ189" s="14" t="s">
        <v>2952</v>
      </c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  <c r="MS189" s="17"/>
      <c r="MT189" s="17"/>
      <c r="MU189" s="17"/>
      <c r="MV189" s="17"/>
      <c r="MW189" s="17"/>
      <c r="MX189" s="17"/>
      <c r="MY189" s="17"/>
      <c r="MZ189" s="17"/>
      <c r="NA189" s="17"/>
      <c r="NB189" s="17"/>
      <c r="NC189" s="17"/>
      <c r="ND189" s="17"/>
      <c r="NE189" s="17"/>
      <c r="NF189" s="17"/>
      <c r="NG189" s="17"/>
      <c r="NH189" s="17"/>
      <c r="NI189" s="17"/>
      <c r="NJ189" s="17"/>
      <c r="NK189" s="17"/>
      <c r="NL189" s="17"/>
      <c r="NM189" s="17"/>
      <c r="NN189" s="17"/>
      <c r="NO189" s="17"/>
      <c r="NP189" s="17"/>
      <c r="NQ189" s="17"/>
      <c r="NR189" s="17"/>
      <c r="NS189" s="17"/>
      <c r="NT189" s="17"/>
      <c r="NU189" s="17"/>
      <c r="NV189" s="17"/>
      <c r="NW189" s="17"/>
      <c r="NX189" s="17"/>
      <c r="NY189" s="17"/>
      <c r="NZ189" s="17"/>
      <c r="OA189" s="17"/>
      <c r="OB189" s="17"/>
      <c r="OC189" s="17"/>
      <c r="OD189" s="17"/>
      <c r="OE189" s="17"/>
      <c r="OF189" s="17"/>
      <c r="OG189" s="17"/>
      <c r="OH189" s="17"/>
      <c r="OI189" s="17"/>
      <c r="OJ189" s="17"/>
      <c r="OK189" s="17"/>
      <c r="OL189" s="17"/>
      <c r="OM189" s="17"/>
      <c r="ON189" s="17"/>
      <c r="OO189" s="17"/>
      <c r="OP189" s="17"/>
      <c r="OQ189" s="17"/>
      <c r="OR189" s="17"/>
      <c r="OS189" s="17"/>
      <c r="OT189" s="17"/>
      <c r="OU189" s="17"/>
      <c r="OV189" s="17"/>
      <c r="OW189" s="17"/>
      <c r="OX189" s="17"/>
      <c r="OY189" s="17"/>
      <c r="OZ189" s="17"/>
      <c r="PA189" s="17"/>
      <c r="PB189" s="17"/>
      <c r="PC189" s="17"/>
      <c r="PD189" s="17"/>
      <c r="PE189" s="17"/>
      <c r="PF189" s="17"/>
      <c r="PG189" s="17"/>
      <c r="PH189" s="17"/>
      <c r="PI189" s="17"/>
      <c r="PJ189" s="17"/>
      <c r="PK189" s="17"/>
      <c r="PL189" s="17"/>
      <c r="PM189" s="17"/>
      <c r="PN189" s="17"/>
      <c r="PO189" s="17"/>
      <c r="PP189" s="17"/>
      <c r="PQ189" s="17"/>
      <c r="PR189" s="17"/>
      <c r="PS189" s="17"/>
      <c r="PT189" s="17"/>
      <c r="PU189" s="17"/>
      <c r="PV189" s="17"/>
      <c r="PW189" s="17"/>
      <c r="PX189" s="17"/>
      <c r="PY189" s="17"/>
      <c r="PZ189" s="17"/>
      <c r="QA189" s="17"/>
      <c r="QB189" s="17"/>
      <c r="QC189" s="17"/>
      <c r="QD189" s="17"/>
      <c r="QE189" s="17"/>
      <c r="QF189" s="17"/>
      <c r="QG189" s="17"/>
      <c r="QH189" s="17"/>
      <c r="QI189" s="17"/>
      <c r="QJ189" s="17"/>
      <c r="QK189" s="17"/>
      <c r="QL189" s="17"/>
      <c r="QM189" s="17"/>
      <c r="QN189" s="17"/>
      <c r="QO189" s="17"/>
      <c r="QP189" s="17"/>
      <c r="QQ189" s="17"/>
      <c r="QR189" s="17"/>
      <c r="QS189" s="17"/>
      <c r="QT189" s="17"/>
      <c r="QU189" s="16">
        <v>23.0</v>
      </c>
      <c r="QV189" s="16">
        <v>10.0</v>
      </c>
      <c r="QW189" s="16">
        <v>58.0</v>
      </c>
      <c r="QX189" s="17"/>
      <c r="QY189" s="17"/>
      <c r="QZ189" s="17"/>
      <c r="RA189" s="17"/>
      <c r="RB189" s="17"/>
      <c r="RC189" s="17"/>
      <c r="RD189" s="17"/>
      <c r="RE189" s="17"/>
      <c r="RF189" s="17"/>
      <c r="RG189" s="17"/>
      <c r="RH189" s="17"/>
      <c r="RI189" s="17"/>
      <c r="RJ189" s="17"/>
      <c r="RK189" s="17"/>
      <c r="RL189" s="17"/>
      <c r="RM189" s="17"/>
      <c r="RN189" s="17"/>
      <c r="RO189" s="17"/>
      <c r="RP189" s="17"/>
      <c r="RQ189" s="17"/>
      <c r="RR189" s="17"/>
      <c r="RS189" s="17"/>
      <c r="RT189" s="17"/>
      <c r="RU189" s="17"/>
      <c r="RV189" s="17"/>
      <c r="RW189" s="17"/>
      <c r="RX189" s="17"/>
      <c r="RY189" s="17"/>
      <c r="RZ189" s="17"/>
      <c r="SA189" s="17"/>
      <c r="SB189" s="17"/>
      <c r="SC189" s="17"/>
      <c r="SD189" s="17"/>
      <c r="SE189" s="17"/>
      <c r="SF189" s="17"/>
      <c r="SG189" s="17"/>
      <c r="SH189" s="17"/>
      <c r="SI189" s="17"/>
      <c r="SJ189" s="17"/>
      <c r="SK189" s="17"/>
      <c r="SL189" s="17"/>
      <c r="SM189" s="17"/>
      <c r="SN189" s="17"/>
      <c r="SO189" s="17"/>
      <c r="SP189" s="17"/>
      <c r="SQ189" s="17"/>
      <c r="SR189" s="17"/>
      <c r="SS189" s="17"/>
      <c r="ST189" s="17"/>
      <c r="SU189" s="17"/>
      <c r="SV189" s="17"/>
      <c r="SW189" s="17"/>
      <c r="SX189" s="17"/>
      <c r="SY189" s="17"/>
      <c r="SZ189" s="17"/>
      <c r="TA189" s="17"/>
      <c r="TB189" s="17"/>
      <c r="TC189" s="17"/>
      <c r="TD189" s="17"/>
      <c r="TE189" s="17"/>
      <c r="TF189" s="17"/>
      <c r="TG189" s="17"/>
      <c r="TH189" s="17"/>
      <c r="TI189" s="17"/>
      <c r="TJ189" s="17"/>
      <c r="TK189" s="17"/>
      <c r="TL189" s="17"/>
      <c r="TM189" s="17"/>
      <c r="TN189" s="17"/>
      <c r="TO189" s="17"/>
      <c r="TP189" s="17"/>
      <c r="TQ189" s="17"/>
      <c r="TR189" s="17"/>
      <c r="TS189" s="17"/>
      <c r="TT189" s="17"/>
      <c r="TU189" s="17"/>
      <c r="TV189" s="17"/>
      <c r="TW189" s="17"/>
      <c r="TX189" s="17"/>
      <c r="TY189" s="17"/>
      <c r="TZ189" s="17"/>
      <c r="UA189" s="17"/>
      <c r="UB189" s="17"/>
      <c r="UC189" s="17"/>
      <c r="UD189" s="17"/>
      <c r="UE189" s="17"/>
      <c r="UF189" s="17"/>
      <c r="UG189" s="17"/>
      <c r="UH189" s="17"/>
      <c r="UI189" s="17"/>
      <c r="UJ189" s="17"/>
      <c r="UK189" s="17"/>
      <c r="UL189" s="17"/>
      <c r="UM189" s="17"/>
      <c r="UN189" s="17"/>
      <c r="UO189" s="17"/>
      <c r="UP189" s="17"/>
      <c r="UQ189" s="17"/>
      <c r="UR189" s="17"/>
      <c r="US189" s="17"/>
      <c r="UT189" s="17"/>
      <c r="UU189" s="17"/>
      <c r="UV189" s="17"/>
      <c r="UW189" s="17"/>
      <c r="UX189" s="17"/>
      <c r="UY189" s="17"/>
      <c r="UZ189" s="17"/>
      <c r="VA189" s="17"/>
      <c r="VB189" s="17"/>
      <c r="VC189" s="17"/>
      <c r="VD189" s="17"/>
      <c r="VE189" s="17"/>
      <c r="VF189" s="17"/>
      <c r="VG189" s="17"/>
      <c r="VH189" s="17"/>
      <c r="VI189" s="17"/>
      <c r="VJ189" s="17"/>
      <c r="VK189" s="17"/>
      <c r="VL189" s="17"/>
      <c r="VM189" s="17"/>
      <c r="VN189" s="17"/>
      <c r="VO189" s="17"/>
      <c r="VP189" s="17"/>
      <c r="VQ189" s="17"/>
      <c r="VR189" s="17"/>
      <c r="VS189" s="17"/>
      <c r="VT189" s="17"/>
      <c r="VU189" s="17"/>
      <c r="VV189" s="17"/>
      <c r="VW189" s="17"/>
      <c r="VX189" s="17"/>
      <c r="VY189" s="17"/>
      <c r="VZ189" s="17"/>
      <c r="WA189" s="17"/>
      <c r="WB189" s="17"/>
      <c r="WC189" s="17"/>
      <c r="WD189" s="17"/>
      <c r="WE189" s="17"/>
      <c r="WF189" s="17"/>
      <c r="WG189" s="17"/>
      <c r="WH189" s="17"/>
      <c r="WI189" s="17"/>
      <c r="WJ189" s="17"/>
      <c r="WK189" s="17"/>
      <c r="WL189" s="17"/>
      <c r="WM189" s="17"/>
      <c r="WN189" s="17"/>
      <c r="WO189" s="17"/>
      <c r="WP189" s="17"/>
      <c r="WQ189" s="17"/>
      <c r="WR189" s="17"/>
      <c r="WS189" s="17"/>
      <c r="WT189" s="17"/>
      <c r="WU189" s="17"/>
      <c r="WV189" s="17"/>
      <c r="WW189" s="17"/>
      <c r="WX189" s="17"/>
      <c r="WY189" s="17"/>
      <c r="WZ189" s="17"/>
      <c r="XA189" s="17"/>
      <c r="XB189" s="17"/>
      <c r="XC189" s="17"/>
      <c r="XD189" s="17"/>
      <c r="XE189" s="17"/>
      <c r="XF189" s="17"/>
      <c r="XG189" s="17"/>
      <c r="XH189" s="17"/>
      <c r="XI189" s="17"/>
      <c r="XJ189" s="17"/>
      <c r="XK189" s="17"/>
      <c r="XL189" s="17"/>
      <c r="XM189" s="17"/>
      <c r="XN189" s="17"/>
      <c r="XO189" s="17"/>
      <c r="XP189" s="17"/>
      <c r="XQ189" s="17"/>
      <c r="XR189" s="17"/>
      <c r="XS189" s="17"/>
      <c r="XT189" s="17"/>
      <c r="XU189" s="17"/>
      <c r="XV189" s="17"/>
      <c r="XW189" s="17"/>
      <c r="XX189" s="17"/>
      <c r="XY189" s="17"/>
      <c r="XZ189" s="17"/>
      <c r="YA189" s="17"/>
      <c r="YB189" s="17"/>
      <c r="YC189" s="17"/>
      <c r="YD189" s="17"/>
      <c r="YE189" s="17"/>
      <c r="YF189" s="17"/>
      <c r="YG189" s="17"/>
      <c r="YH189" s="17"/>
      <c r="YI189" s="17"/>
      <c r="YJ189" s="17"/>
      <c r="YK189" s="17"/>
      <c r="YL189" s="17"/>
      <c r="YM189" s="17"/>
      <c r="YN189" s="17"/>
      <c r="YO189" s="17"/>
      <c r="YP189" s="17"/>
      <c r="YQ189" s="17"/>
      <c r="YR189" s="17"/>
      <c r="YS189" s="17"/>
      <c r="YT189" s="17"/>
      <c r="YU189" s="17"/>
      <c r="YV189" s="17"/>
      <c r="YW189" s="17"/>
      <c r="YX189" s="17"/>
      <c r="YY189" s="17"/>
      <c r="YZ189" s="17"/>
      <c r="ZA189" s="17"/>
      <c r="ZB189" s="17"/>
      <c r="ZC189" s="17"/>
      <c r="ZD189" s="17"/>
      <c r="ZE189" s="17"/>
      <c r="ZF189" s="17"/>
      <c r="ZG189" s="17"/>
      <c r="ZH189" s="17"/>
      <c r="ZI189" s="17"/>
      <c r="ZJ189" s="17"/>
      <c r="ZK189" s="17"/>
      <c r="ZL189" s="17"/>
      <c r="ZM189" s="17"/>
      <c r="ZN189" s="17"/>
      <c r="ZO189" s="17"/>
      <c r="ZP189" s="17"/>
      <c r="ZQ189" s="17"/>
      <c r="ZR189" s="17"/>
      <c r="ZS189" s="17"/>
      <c r="ZT189" s="17"/>
      <c r="ZU189" s="17"/>
      <c r="ZV189" s="17"/>
      <c r="ZW189" s="17"/>
      <c r="ZX189" s="17"/>
      <c r="ZY189" s="17"/>
      <c r="ZZ189" s="17"/>
      <c r="AAA189" s="17"/>
      <c r="AAB189" s="17"/>
      <c r="AAC189" s="17"/>
      <c r="AAD189" s="17"/>
      <c r="AAE189" s="17"/>
      <c r="AAF189" s="17"/>
      <c r="AAG189" s="17"/>
      <c r="AAH189" s="17"/>
      <c r="AAI189" s="17"/>
      <c r="AAJ189" s="17"/>
      <c r="AAK189" s="17"/>
      <c r="AAL189" s="17"/>
      <c r="AAM189" s="17"/>
      <c r="AAN189" s="17"/>
      <c r="AAO189" s="17"/>
      <c r="AAP189" s="17"/>
      <c r="AAQ189" s="17"/>
      <c r="AAR189" s="17"/>
      <c r="AAS189" s="17"/>
      <c r="AAT189" s="17"/>
      <c r="AAU189" s="17"/>
      <c r="AAV189" s="17"/>
      <c r="AAW189" s="17"/>
      <c r="AAX189" s="17"/>
      <c r="AAY189" s="17"/>
      <c r="AAZ189" s="17"/>
      <c r="ABA189" s="17"/>
      <c r="ABB189" s="17"/>
      <c r="ABC189" s="17"/>
      <c r="ABD189" s="17"/>
      <c r="ABE189" s="17"/>
      <c r="ABF189" s="17"/>
      <c r="ABG189" s="17"/>
      <c r="ABH189" s="17"/>
      <c r="ABI189" s="17"/>
      <c r="ABJ189" s="17"/>
      <c r="ABK189" s="17"/>
      <c r="ABL189" s="17"/>
      <c r="ABM189" s="17"/>
      <c r="ABN189" s="17"/>
      <c r="ABO189" s="17"/>
      <c r="ABP189" s="17"/>
      <c r="ABQ189" s="17"/>
      <c r="ABR189" s="17"/>
      <c r="ABS189" s="17"/>
      <c r="ABT189" s="17"/>
      <c r="ABU189" s="17"/>
      <c r="ABV189" s="17"/>
      <c r="ABW189" s="17"/>
      <c r="ABX189" s="17"/>
      <c r="ABY189" s="17"/>
      <c r="ABZ189" s="17"/>
      <c r="ACA189" s="17"/>
      <c r="ACB189" s="17"/>
      <c r="ACC189" s="17"/>
      <c r="ACD189" s="17"/>
      <c r="ACE189" s="17"/>
      <c r="ACF189" s="17"/>
      <c r="ACG189" s="17"/>
      <c r="ACH189" s="17"/>
      <c r="ACI189" s="17"/>
      <c r="ACJ189" s="17"/>
      <c r="ACK189" s="17"/>
      <c r="ACL189" s="17"/>
      <c r="ACM189" s="17"/>
      <c r="ACN189" s="17"/>
      <c r="ACO189" s="17"/>
      <c r="ACP189" s="17"/>
      <c r="ACQ189" s="17"/>
      <c r="ACR189" s="17"/>
      <c r="ACS189" s="17"/>
      <c r="ACT189" s="17"/>
      <c r="ACU189" s="17"/>
      <c r="ACV189" s="17"/>
      <c r="ACW189" s="17"/>
      <c r="ACX189" s="17"/>
      <c r="ACY189" s="17"/>
      <c r="ACZ189" s="17"/>
      <c r="ADA189" s="17"/>
      <c r="ADB189" s="17"/>
      <c r="ADC189" s="17"/>
      <c r="ADD189" s="17"/>
      <c r="ADE189" s="17"/>
      <c r="ADF189" s="17"/>
      <c r="ADG189" s="17"/>
      <c r="ADH189" s="17"/>
      <c r="ADI189" s="17"/>
      <c r="ADJ189" s="17"/>
      <c r="ADK189" s="17"/>
      <c r="ADL189" s="17"/>
      <c r="ADM189" s="17"/>
      <c r="ADN189" s="17"/>
      <c r="ADO189" s="17"/>
      <c r="ADP189" s="17"/>
      <c r="ADQ189" s="17"/>
      <c r="ADR189" s="17"/>
      <c r="ADS189" s="17"/>
      <c r="ADT189" s="17"/>
      <c r="ADU189" s="17"/>
      <c r="ADV189" s="17"/>
      <c r="ADW189" s="17"/>
      <c r="ADX189" s="17"/>
      <c r="ADY189" s="17"/>
      <c r="ADZ189" s="17"/>
      <c r="AEA189" s="17"/>
      <c r="AEB189" s="17"/>
      <c r="AEC189" s="17"/>
      <c r="AED189" s="17"/>
      <c r="AEE189" s="17"/>
      <c r="AEF189" s="17"/>
      <c r="AEG189" s="17"/>
      <c r="AEH189" s="17"/>
      <c r="AEI189" s="17"/>
      <c r="AEJ189" s="17"/>
      <c r="AEK189" s="17"/>
      <c r="AEL189" s="17"/>
      <c r="AEM189" s="17"/>
      <c r="AEN189" s="17"/>
      <c r="AEO189" s="17"/>
      <c r="AEP189" s="17"/>
      <c r="AEQ189" s="17"/>
      <c r="AER189" s="17"/>
      <c r="AES189" s="17"/>
      <c r="AET189" s="17"/>
      <c r="AEU189" s="17"/>
      <c r="AEV189" s="17"/>
      <c r="AEW189" s="17"/>
      <c r="AEX189" s="17"/>
      <c r="AEY189" s="17"/>
      <c r="AEZ189" s="17"/>
      <c r="AFA189" s="17"/>
      <c r="AFB189" s="17"/>
      <c r="AFC189" s="17"/>
      <c r="AFD189" s="17"/>
      <c r="AFE189" s="17"/>
      <c r="AFF189" s="17"/>
      <c r="AFG189" s="17"/>
      <c r="AFH189" s="17"/>
      <c r="AFI189" s="17"/>
      <c r="AFJ189" s="17"/>
      <c r="AFK189" s="17"/>
      <c r="AFL189" s="17"/>
      <c r="AFM189" s="17"/>
      <c r="AFN189" s="17"/>
      <c r="AFO189" s="17"/>
      <c r="AFP189" s="17"/>
      <c r="AFQ189" s="17"/>
      <c r="AFR189" s="17"/>
      <c r="AFS189" s="17"/>
      <c r="AFT189" s="17"/>
      <c r="AFU189" s="17"/>
      <c r="AFV189" s="17"/>
      <c r="AFW189" s="17"/>
      <c r="AFX189" s="17"/>
      <c r="AFY189" s="17"/>
      <c r="AFZ189" s="17"/>
      <c r="AGA189" s="17"/>
      <c r="AGB189" s="17"/>
      <c r="AGC189" s="17"/>
      <c r="AGD189" s="17"/>
      <c r="AGE189" s="17"/>
      <c r="AGF189" s="17"/>
      <c r="AGG189" s="17"/>
      <c r="AGH189" s="17"/>
      <c r="AGI189" s="17"/>
      <c r="AGJ189" s="17"/>
      <c r="AGK189" s="17"/>
      <c r="AGL189" s="17"/>
      <c r="AGM189" s="17"/>
      <c r="AGN189" s="17"/>
      <c r="AGO189" s="17"/>
      <c r="AGP189" s="17"/>
      <c r="AGQ189" s="17"/>
      <c r="AGR189" s="17"/>
      <c r="AGS189" s="17"/>
      <c r="AGT189" s="17"/>
      <c r="AGU189" s="17"/>
      <c r="AGV189" s="17"/>
      <c r="AGW189" s="17"/>
      <c r="AGX189" s="17"/>
      <c r="AGY189" s="17"/>
      <c r="AGZ189" s="17"/>
      <c r="AHA189" s="17"/>
      <c r="AHB189" s="17"/>
      <c r="AHC189" s="17"/>
      <c r="AHD189" s="17"/>
      <c r="AHE189" s="17"/>
      <c r="AHF189" s="17"/>
      <c r="AHG189" s="17"/>
      <c r="AHH189" s="17"/>
      <c r="AHI189" s="17"/>
      <c r="AHJ189" s="17"/>
      <c r="AHK189" s="17"/>
      <c r="AHL189" s="17"/>
      <c r="AHM189" s="17"/>
      <c r="AHN189" s="17"/>
      <c r="AHO189" s="17"/>
      <c r="AHP189" s="17"/>
      <c r="AHQ189" s="17"/>
      <c r="AHR189" s="17"/>
      <c r="AHS189" s="17"/>
      <c r="AHT189" s="17"/>
      <c r="AHU189" s="17"/>
      <c r="AHV189" s="17"/>
      <c r="AHW189" s="17"/>
      <c r="AHX189" s="17"/>
      <c r="AHY189" s="17"/>
      <c r="AHZ189" s="17"/>
      <c r="AIA189" s="17"/>
      <c r="AIB189" s="17"/>
      <c r="AIC189" s="17"/>
      <c r="AID189" s="17"/>
      <c r="AIE189" s="17"/>
      <c r="AIF189" s="17"/>
      <c r="AIG189" s="17"/>
      <c r="AIH189" s="17"/>
      <c r="AII189" s="17"/>
      <c r="AIJ189" s="17"/>
      <c r="AIK189" s="17"/>
      <c r="AIL189" s="17"/>
      <c r="AIM189" s="17"/>
      <c r="AIN189" s="17"/>
      <c r="AIO189" s="17"/>
      <c r="AIP189" s="17"/>
      <c r="AIQ189" s="17"/>
      <c r="AIR189" s="17"/>
      <c r="AIS189" s="17"/>
      <c r="AIT189" s="17"/>
      <c r="AIU189" s="17"/>
      <c r="AIV189" s="17"/>
      <c r="AIW189" s="17"/>
      <c r="AIX189" s="17"/>
      <c r="AIY189" s="17"/>
      <c r="AIZ189" s="17"/>
      <c r="AJA189" s="17"/>
      <c r="AJB189" s="17"/>
      <c r="AJC189" s="17"/>
      <c r="AJD189" s="17"/>
      <c r="AJE189" s="17"/>
      <c r="AJF189" s="17"/>
      <c r="AJG189" s="17"/>
      <c r="AJH189" s="17"/>
      <c r="AJI189" s="17"/>
      <c r="AJJ189" s="17"/>
      <c r="AJK189" s="17"/>
      <c r="AJL189" s="17"/>
      <c r="AJM189" s="17"/>
      <c r="AJN189" s="17"/>
      <c r="AJO189" s="17"/>
      <c r="AJP189" s="17"/>
      <c r="AJQ189" s="17"/>
      <c r="AJR189" s="17"/>
      <c r="AJS189" s="17"/>
      <c r="AJT189" s="17"/>
      <c r="AJU189" s="17"/>
      <c r="AJV189" s="17"/>
      <c r="AJW189" s="17"/>
      <c r="AJX189" s="17"/>
      <c r="AJY189" s="17"/>
      <c r="AJZ189" s="17"/>
      <c r="AKA189" s="17"/>
      <c r="AKB189" s="17"/>
      <c r="AKC189" s="17"/>
      <c r="AKD189" s="17"/>
      <c r="AKE189" s="17"/>
      <c r="AKF189" s="17"/>
      <c r="AKG189" s="17"/>
      <c r="AKH189" s="17"/>
      <c r="AKI189" s="17"/>
      <c r="AKJ189" s="17"/>
      <c r="AKK189" s="17"/>
      <c r="AKL189" s="17"/>
      <c r="AKM189" s="17"/>
      <c r="AKN189" s="17"/>
      <c r="AKO189" s="17"/>
      <c r="AKP189" s="17"/>
      <c r="AKQ189" s="17"/>
      <c r="AKR189" s="17"/>
      <c r="AKS189" s="17"/>
      <c r="AKT189" s="17"/>
      <c r="AKU189" s="17"/>
      <c r="AKV189" s="17"/>
      <c r="AKW189" s="17"/>
      <c r="AKX189" s="17"/>
      <c r="AKY189" s="17"/>
      <c r="AKZ189" s="17"/>
      <c r="ALA189" s="17"/>
      <c r="ALB189" s="17"/>
      <c r="ALC189" s="17"/>
      <c r="ALD189" s="17"/>
      <c r="ALE189" s="17"/>
      <c r="ALF189" s="17"/>
      <c r="ALG189" s="17"/>
      <c r="ALH189" s="17"/>
      <c r="ALI189" s="17"/>
      <c r="ALJ189" s="17"/>
      <c r="ALK189" s="17"/>
      <c r="ALL189" s="17"/>
      <c r="ALM189" s="17"/>
      <c r="ALN189" s="17"/>
      <c r="ALO189" s="17"/>
      <c r="ALP189" s="17"/>
      <c r="ALQ189" s="17"/>
      <c r="ALR189" s="17"/>
      <c r="ALS189" s="17"/>
      <c r="ALT189" s="17"/>
      <c r="ALU189" s="17"/>
      <c r="ALV189" s="17"/>
      <c r="ALW189" s="17"/>
      <c r="ALX189" s="17"/>
      <c r="ALY189" s="17"/>
      <c r="ALZ189" s="17"/>
      <c r="AMA189" s="17"/>
      <c r="AMB189" s="17"/>
      <c r="AMC189" s="17"/>
      <c r="AMD189" s="17"/>
      <c r="AME189" s="17"/>
      <c r="AMF189" s="17"/>
      <c r="AMG189" s="17"/>
      <c r="AMH189" s="17"/>
      <c r="AMI189" s="17"/>
      <c r="AMJ189" s="17"/>
      <c r="AMK189" s="17"/>
      <c r="AML189" s="17"/>
      <c r="AMM189" s="17"/>
      <c r="AMN189" s="17"/>
      <c r="AMO189" s="17"/>
      <c r="AMP189" s="17"/>
      <c r="AMQ189" s="17"/>
      <c r="AMR189" s="17"/>
      <c r="AMS189" s="17"/>
      <c r="AMT189" s="17"/>
      <c r="AMU189" s="17"/>
      <c r="AMV189" s="17"/>
      <c r="AMW189" s="17"/>
      <c r="AMX189" s="17"/>
      <c r="AMY189" s="17"/>
      <c r="AMZ189" s="17"/>
      <c r="ANA189" s="17"/>
      <c r="ANB189" s="17"/>
      <c r="ANC189" s="17"/>
      <c r="AND189" s="17"/>
      <c r="ANE189" s="17"/>
      <c r="ANF189" s="17"/>
      <c r="ANG189" s="17"/>
      <c r="ANH189" s="17"/>
      <c r="ANI189" s="17"/>
      <c r="ANJ189" s="17"/>
      <c r="ANK189" s="17"/>
      <c r="ANL189" s="17"/>
      <c r="ANM189" s="17"/>
      <c r="ANN189" s="17"/>
      <c r="ANO189" s="17"/>
      <c r="ANP189" s="17"/>
      <c r="ANQ189" s="17"/>
      <c r="ANR189" s="17"/>
      <c r="ANS189" s="17"/>
      <c r="ANT189" s="17"/>
      <c r="ANU189" s="17"/>
      <c r="ANV189" s="17"/>
      <c r="ANW189" s="17"/>
      <c r="ANX189" s="17"/>
      <c r="ANY189" s="17"/>
      <c r="ANZ189" s="17"/>
      <c r="AOA189" s="17"/>
      <c r="AOB189" s="17"/>
      <c r="AOC189" s="17"/>
      <c r="AOD189" s="17"/>
      <c r="AOE189" s="17"/>
      <c r="AOF189" s="17"/>
      <c r="AOG189" s="17"/>
      <c r="AOH189" s="17"/>
      <c r="AOI189" s="17"/>
      <c r="AOJ189" s="17"/>
      <c r="AOK189" s="17"/>
      <c r="AOL189" s="17"/>
      <c r="AOM189" s="17"/>
      <c r="AON189" s="17"/>
      <c r="AOO189" s="17"/>
      <c r="AOP189" s="17"/>
      <c r="AOQ189" s="17"/>
      <c r="AOR189" s="17"/>
      <c r="AOS189" s="17"/>
      <c r="AOT189" s="17"/>
      <c r="AOU189" s="17"/>
      <c r="AOV189" s="17"/>
      <c r="AOW189" s="17"/>
      <c r="AOX189" s="17"/>
      <c r="AOY189" s="17"/>
      <c r="AOZ189" s="17"/>
      <c r="APA189" s="17"/>
      <c r="APB189" s="17"/>
      <c r="APC189" s="17"/>
      <c r="APD189" s="17"/>
      <c r="APE189" s="17"/>
      <c r="APF189" s="17"/>
      <c r="APG189" s="17"/>
      <c r="APH189" s="17"/>
      <c r="API189" s="17"/>
      <c r="APJ189" s="17"/>
      <c r="APK189" s="17"/>
      <c r="APL189" s="17"/>
      <c r="APM189" s="17"/>
      <c r="APN189" s="17"/>
      <c r="APO189" s="17"/>
      <c r="APP189" s="17"/>
      <c r="APQ189" s="17"/>
      <c r="APR189" s="17"/>
      <c r="APS189" s="17"/>
      <c r="APT189" s="17"/>
      <c r="APU189" s="17"/>
      <c r="APV189" s="17"/>
      <c r="APW189" s="17"/>
      <c r="APX189" s="17"/>
      <c r="APY189" s="17"/>
      <c r="APZ189" s="17"/>
      <c r="AQA189" s="17"/>
      <c r="AQB189" s="17"/>
      <c r="AQC189" s="17"/>
      <c r="AQD189" s="17"/>
      <c r="AQE189" s="17"/>
      <c r="AQF189" s="17"/>
      <c r="AQG189" s="17"/>
      <c r="AQH189" s="17"/>
      <c r="AQI189" s="17"/>
      <c r="AQJ189" s="17"/>
      <c r="AQK189" s="17"/>
      <c r="AQL189" s="17"/>
      <c r="AQM189" s="17"/>
      <c r="AQN189" s="17"/>
      <c r="AQO189" s="17"/>
      <c r="AQP189" s="17"/>
      <c r="AQQ189" s="17"/>
      <c r="AQR189" s="17"/>
      <c r="AQS189" s="17"/>
      <c r="AQT189" s="17"/>
      <c r="AQU189" s="17"/>
      <c r="AQV189" s="17"/>
      <c r="AQW189" s="17"/>
      <c r="AQX189" s="17"/>
      <c r="AQY189" s="17"/>
      <c r="AQZ189" s="17"/>
      <c r="ARA189" s="17"/>
      <c r="ARB189" s="17"/>
      <c r="ARC189" s="17"/>
      <c r="ARD189" s="17"/>
      <c r="ARE189" s="17"/>
      <c r="ARF189" s="17"/>
      <c r="ARG189" s="17"/>
      <c r="ARH189" s="17"/>
      <c r="ARI189" s="17"/>
      <c r="ARJ189" s="17"/>
      <c r="ARK189" s="17"/>
      <c r="ARL189" s="17"/>
      <c r="ARM189" s="17"/>
      <c r="ARN189" s="17"/>
      <c r="ARO189" s="17"/>
      <c r="ARP189" s="17"/>
      <c r="ARQ189" s="17"/>
      <c r="ARR189" s="17"/>
      <c r="ARS189" s="17"/>
      <c r="ART189" s="17"/>
      <c r="ARU189" s="17"/>
      <c r="ARV189" s="17"/>
      <c r="ARW189" s="17"/>
      <c r="ARX189" s="17"/>
      <c r="ARY189" s="17"/>
      <c r="ARZ189" s="17"/>
      <c r="ASA189" s="17"/>
      <c r="ASB189" s="17"/>
      <c r="ASC189" s="17"/>
      <c r="ASD189" s="17"/>
      <c r="ASE189" s="17"/>
      <c r="ASF189" s="17"/>
      <c r="ASG189" s="17"/>
      <c r="ASH189" s="17"/>
      <c r="ASI189" s="17"/>
      <c r="ASJ189" s="17"/>
      <c r="ASK189" s="17"/>
      <c r="ASL189" s="17"/>
      <c r="ASM189" s="17"/>
      <c r="ASN189" s="17"/>
      <c r="ASO189" s="17"/>
      <c r="ASP189" s="17"/>
      <c r="ASQ189" s="17"/>
      <c r="ASR189" s="17"/>
      <c r="ASS189" s="17"/>
      <c r="AST189" s="17"/>
      <c r="ASU189" s="17"/>
      <c r="ASV189" s="17"/>
      <c r="ASW189" s="17"/>
      <c r="ASX189" s="17"/>
      <c r="ASY189" s="17"/>
      <c r="ASZ189" s="17"/>
      <c r="ATA189" s="17"/>
      <c r="ATB189" s="17"/>
      <c r="ATC189" s="17"/>
      <c r="ATD189" s="17"/>
      <c r="ATE189" s="17"/>
      <c r="ATF189" s="17"/>
      <c r="ATG189" s="17"/>
      <c r="ATH189" s="17"/>
      <c r="ATI189" s="17"/>
      <c r="ATJ189" s="17"/>
      <c r="ATK189" s="17"/>
      <c r="ATL189" s="17"/>
      <c r="ATM189" s="17"/>
      <c r="ATN189" s="17"/>
      <c r="ATO189" s="17"/>
      <c r="ATP189" s="17"/>
      <c r="ATQ189" s="17"/>
      <c r="ATR189" s="17"/>
      <c r="ATS189" s="17"/>
      <c r="ATT189" s="17"/>
      <c r="ATU189" s="17"/>
      <c r="ATV189" s="17"/>
      <c r="ATW189" s="17"/>
      <c r="ATX189" s="17"/>
      <c r="ATY189" s="17"/>
      <c r="ATZ189" s="17"/>
      <c r="AUA189" s="17"/>
      <c r="AUB189" s="17"/>
      <c r="AUC189" s="17"/>
      <c r="AUD189" s="17"/>
      <c r="AUE189" s="17"/>
      <c r="AUF189" s="17"/>
      <c r="AUG189" s="17"/>
      <c r="AUH189" s="17"/>
      <c r="AUI189" s="17"/>
      <c r="AUJ189" s="17"/>
      <c r="AUK189" s="17"/>
      <c r="AUL189" s="17"/>
      <c r="AUM189" s="17"/>
      <c r="AUN189" s="17"/>
      <c r="AUO189" s="17"/>
      <c r="AUP189" s="17"/>
      <c r="AUQ189" s="17"/>
      <c r="AUR189" s="17"/>
      <c r="AUS189" s="17"/>
      <c r="AUT189" s="17"/>
      <c r="AUU189" s="17"/>
      <c r="AUV189" s="17"/>
      <c r="AUW189" s="17"/>
      <c r="AUX189" s="17"/>
      <c r="AUY189" s="17"/>
      <c r="AUZ189" s="17"/>
      <c r="AVA189" s="17"/>
      <c r="AVB189" s="17"/>
      <c r="AVC189" s="17"/>
      <c r="AVD189" s="17"/>
      <c r="AVE189" s="17"/>
      <c r="AVF189" s="17"/>
      <c r="AVG189" s="17"/>
      <c r="AVH189" s="17"/>
      <c r="AVI189" s="17"/>
      <c r="AVJ189" s="17"/>
      <c r="AVK189" s="17"/>
      <c r="AVL189" s="17"/>
      <c r="AVM189" s="17"/>
      <c r="AVN189" s="17"/>
      <c r="AVO189" s="17"/>
      <c r="AVP189" s="17"/>
      <c r="AVQ189" s="17"/>
      <c r="AVR189" s="17"/>
      <c r="AVS189" s="17"/>
      <c r="AVT189" s="17"/>
      <c r="AVU189" s="17"/>
      <c r="AVV189" s="17"/>
      <c r="AVW189" s="17"/>
      <c r="AVX189" s="17"/>
      <c r="AVY189" s="17"/>
      <c r="AVZ189" s="17"/>
      <c r="AWA189" s="17"/>
      <c r="AWB189" s="17"/>
      <c r="AWC189" s="17"/>
      <c r="AWD189" s="17"/>
      <c r="AWE189" s="17"/>
      <c r="AWF189" s="17"/>
      <c r="AWG189" s="17"/>
      <c r="AWH189" s="17"/>
      <c r="AWI189" s="17"/>
      <c r="AWJ189" s="17"/>
      <c r="AWK189" s="17"/>
      <c r="AWL189" s="17"/>
      <c r="AWM189" s="17"/>
      <c r="AWN189" s="17"/>
      <c r="AWO189" s="17"/>
      <c r="AWP189" s="17"/>
      <c r="AWQ189" s="17"/>
      <c r="AWR189" s="17"/>
      <c r="AWS189" s="17"/>
      <c r="AWT189" s="17"/>
      <c r="AWU189" s="17"/>
      <c r="AWV189" s="17"/>
      <c r="AWW189" s="17"/>
      <c r="AWX189" s="17"/>
      <c r="AWY189" s="17"/>
      <c r="AWZ189" s="17"/>
      <c r="AXA189" s="17"/>
      <c r="AXB189" s="17"/>
      <c r="AXC189" s="17"/>
      <c r="AXD189" s="17"/>
      <c r="AXE189" s="17"/>
      <c r="AXF189" s="17"/>
      <c r="AXG189" s="17"/>
      <c r="AXH189" s="17"/>
      <c r="AXI189" s="17"/>
      <c r="AXJ189" s="17"/>
      <c r="AXK189" s="17"/>
      <c r="AXL189" s="17"/>
      <c r="AXM189" s="17"/>
      <c r="AXN189" s="17"/>
      <c r="AXO189" s="17"/>
      <c r="AXP189" s="17"/>
      <c r="AXQ189" s="17"/>
      <c r="AXR189" s="17"/>
      <c r="AXS189" s="17"/>
      <c r="AXT189" s="17"/>
      <c r="AXU189" s="17"/>
      <c r="AXV189" s="17"/>
      <c r="AXW189" s="17"/>
      <c r="AXX189" s="17"/>
      <c r="AXY189" s="17"/>
      <c r="AXZ189" s="17"/>
      <c r="AYA189" s="17"/>
      <c r="AYB189" s="17"/>
      <c r="AYC189" s="17"/>
      <c r="AYD189" s="17"/>
      <c r="AYE189" s="17"/>
      <c r="AYF189" s="17"/>
      <c r="AYG189" s="17"/>
      <c r="AYH189" s="17"/>
      <c r="AYI189" s="17"/>
      <c r="AYJ189" s="17"/>
      <c r="AYK189" s="17"/>
      <c r="AYL189" s="17"/>
      <c r="AYM189" s="17"/>
      <c r="AYN189" s="17"/>
      <c r="AYO189" s="17"/>
      <c r="AYP189" s="17"/>
      <c r="AYQ189" s="17"/>
      <c r="AYR189" s="17"/>
      <c r="AYS189" s="17"/>
      <c r="AYT189" s="17"/>
      <c r="AYU189" s="17"/>
      <c r="AYV189" s="17"/>
      <c r="AYW189" s="17"/>
      <c r="AYX189" s="17"/>
      <c r="AYY189" s="17"/>
      <c r="AYZ189" s="17"/>
      <c r="AZA189" s="17"/>
      <c r="AZB189" s="17"/>
      <c r="AZC189" s="17"/>
      <c r="AZD189" s="17"/>
      <c r="AZE189" s="17"/>
      <c r="AZF189" s="17"/>
      <c r="AZG189" s="17"/>
      <c r="AZH189" s="17"/>
      <c r="AZI189" s="17"/>
      <c r="AZJ189" s="17"/>
      <c r="AZK189" s="17"/>
      <c r="AZL189" s="17"/>
      <c r="AZM189" s="17"/>
      <c r="AZN189" s="17"/>
      <c r="AZO189" s="17"/>
      <c r="AZP189" s="17"/>
      <c r="AZQ189" s="17"/>
      <c r="AZR189" s="17"/>
      <c r="AZS189" s="17"/>
      <c r="AZT189" s="17"/>
      <c r="AZU189" s="17"/>
      <c r="AZV189" s="17"/>
      <c r="AZW189" s="17"/>
      <c r="AZX189" s="17"/>
      <c r="AZY189" s="17"/>
      <c r="AZZ189" s="17"/>
      <c r="BAA189" s="17"/>
      <c r="BAB189" s="17"/>
      <c r="BAC189" s="17"/>
      <c r="BAD189" s="17"/>
      <c r="BAE189" s="17"/>
      <c r="BAF189" s="17"/>
      <c r="BAG189" s="17"/>
      <c r="BAH189" s="17"/>
      <c r="BAI189" s="17"/>
      <c r="BAJ189" s="17"/>
      <c r="BAK189" s="17"/>
      <c r="BAL189" s="17"/>
      <c r="BAM189" s="17"/>
      <c r="BAN189" s="17"/>
      <c r="BAO189" s="17"/>
      <c r="BAP189" s="17"/>
      <c r="BAQ189" s="17"/>
      <c r="BAR189" s="17"/>
      <c r="BAS189" s="17"/>
      <c r="BAT189" s="17"/>
      <c r="BAU189" s="17"/>
      <c r="BAV189" s="17"/>
      <c r="BAW189" s="17"/>
      <c r="BAX189" s="17"/>
      <c r="BAY189" s="17"/>
      <c r="BAZ189" s="17"/>
      <c r="BBA189" s="17"/>
      <c r="BBB189" s="17"/>
      <c r="BBC189" s="17"/>
      <c r="BBD189" s="17"/>
      <c r="BBE189" s="17"/>
      <c r="BBF189" s="17"/>
      <c r="BBG189" s="17"/>
      <c r="BBH189" s="17"/>
      <c r="BBI189" s="17"/>
      <c r="BBJ189" s="17"/>
      <c r="BBK189" s="17"/>
      <c r="BBL189" s="17"/>
      <c r="BBM189" s="17"/>
      <c r="BBN189" s="17"/>
      <c r="BBO189" s="17"/>
      <c r="BBP189" s="17"/>
      <c r="BBQ189" s="17"/>
      <c r="BBR189" s="17"/>
      <c r="BBS189" s="17"/>
      <c r="BBT189" s="17"/>
      <c r="BBU189" s="17"/>
      <c r="BBV189" s="17"/>
      <c r="BBW189" s="17"/>
      <c r="BBX189" s="17"/>
      <c r="BBY189" s="17"/>
      <c r="BBZ189" s="17"/>
      <c r="BCA189" s="17"/>
      <c r="BCB189" s="17"/>
      <c r="BCC189" s="17"/>
      <c r="BCD189" s="17"/>
      <c r="BCE189" s="17"/>
      <c r="BCF189" s="17"/>
      <c r="BCG189" s="17"/>
      <c r="BCH189" s="17"/>
      <c r="BCI189" s="17"/>
      <c r="BCJ189" s="17"/>
      <c r="BCK189" s="17"/>
      <c r="BCL189" s="17"/>
      <c r="BCM189" s="17"/>
      <c r="BCN189" s="17"/>
      <c r="BCO189" s="17"/>
      <c r="BCP189" s="17"/>
      <c r="BCQ189" s="17"/>
      <c r="BCR189" s="17"/>
      <c r="BCS189" s="17"/>
      <c r="BCT189" s="17"/>
      <c r="BCU189" s="17"/>
      <c r="BCV189" s="17"/>
      <c r="BCW189" s="17"/>
      <c r="BCX189" s="17"/>
      <c r="BCY189" s="17"/>
      <c r="BCZ189" s="17"/>
      <c r="BDA189" s="17"/>
      <c r="BDB189" s="17"/>
      <c r="BDC189" s="17"/>
      <c r="BDD189" s="17"/>
      <c r="BDE189" s="17"/>
      <c r="BDF189" s="17"/>
      <c r="BDG189" s="17"/>
      <c r="BDH189" s="17"/>
      <c r="BDI189" s="17"/>
      <c r="BDJ189" s="17"/>
      <c r="BDK189" s="17"/>
      <c r="BDL189" s="17"/>
      <c r="BDM189" s="17"/>
      <c r="BDN189" s="17"/>
      <c r="BDO189" s="17"/>
      <c r="BDP189" s="17"/>
      <c r="BDQ189" s="17"/>
      <c r="BDR189" s="17"/>
      <c r="BDS189" s="17"/>
      <c r="BDT189" s="17"/>
      <c r="BDU189" s="17"/>
      <c r="BDV189" s="17"/>
      <c r="BDW189" s="17"/>
      <c r="BDX189" s="17"/>
      <c r="BDY189" s="17"/>
      <c r="BDZ189" s="17"/>
      <c r="BEA189" s="17"/>
      <c r="BEB189" s="17"/>
      <c r="BEC189" s="17"/>
      <c r="BED189" s="17"/>
      <c r="BEE189" s="17"/>
      <c r="BEF189" s="17"/>
      <c r="BEG189" s="17"/>
      <c r="BEH189" s="17"/>
      <c r="BEI189" s="17"/>
      <c r="BEJ189" s="17"/>
      <c r="BEK189" s="17"/>
      <c r="BEL189" s="17"/>
      <c r="BEM189" s="17"/>
      <c r="BEN189" s="17"/>
      <c r="BEO189" s="17"/>
      <c r="BEP189" s="17"/>
      <c r="BEQ189" s="17"/>
      <c r="BER189" s="17"/>
      <c r="BES189" s="17"/>
      <c r="BET189" s="17"/>
      <c r="BEU189" s="17"/>
      <c r="BEV189" s="17"/>
      <c r="BEW189" s="17"/>
      <c r="BEX189" s="17"/>
      <c r="BEY189" s="17"/>
      <c r="BEZ189" s="17"/>
      <c r="BFA189" s="17"/>
      <c r="BFB189" s="17"/>
      <c r="BFC189" s="17"/>
      <c r="BFD189" s="17"/>
      <c r="BFE189" s="17"/>
      <c r="BFF189" s="17"/>
      <c r="BFG189" s="17"/>
      <c r="BFH189" s="17"/>
      <c r="BFI189" s="17"/>
      <c r="BFJ189" s="17"/>
      <c r="BFK189" s="17"/>
      <c r="BFL189" s="17"/>
      <c r="BFM189" s="17"/>
      <c r="BFN189" s="17"/>
      <c r="BFO189" s="17"/>
      <c r="BFP189" s="17"/>
      <c r="BFQ189" s="17"/>
      <c r="BFR189" s="17"/>
      <c r="BFS189" s="17"/>
      <c r="BFT189" s="17"/>
      <c r="BFU189" s="17"/>
      <c r="BFV189" s="17"/>
      <c r="BFW189" s="17"/>
      <c r="BFX189" s="17"/>
      <c r="BFY189" s="17"/>
      <c r="BFZ189" s="17"/>
      <c r="BGA189" s="17"/>
      <c r="BGB189" s="17"/>
      <c r="BGC189" s="17"/>
      <c r="BGD189" s="17"/>
      <c r="BGE189" s="17"/>
      <c r="BGF189" s="17"/>
      <c r="BGG189" s="17"/>
      <c r="BGH189" s="17"/>
      <c r="BGI189" s="17"/>
      <c r="BGJ189" s="17"/>
      <c r="BGK189" s="17"/>
      <c r="BGL189" s="17"/>
      <c r="BGM189" s="17"/>
      <c r="BGN189" s="17"/>
      <c r="BGO189" s="17"/>
      <c r="BGP189" s="17"/>
      <c r="BGQ189" s="17"/>
      <c r="BGR189" s="17"/>
      <c r="BGS189" s="17"/>
      <c r="BGT189" s="17"/>
      <c r="BGU189" s="17"/>
      <c r="BGV189" s="17"/>
      <c r="BGW189" s="17"/>
      <c r="BGX189" s="17"/>
      <c r="BGY189" s="17"/>
      <c r="BGZ189" s="17"/>
      <c r="BHA189" s="17"/>
      <c r="BHB189" s="17"/>
      <c r="BHC189" s="17"/>
      <c r="BHD189" s="17"/>
      <c r="BHE189" s="17"/>
      <c r="BHF189" s="17"/>
      <c r="BHG189" s="17"/>
      <c r="BHH189" s="17"/>
      <c r="BHI189" s="17"/>
      <c r="BHJ189" s="17"/>
      <c r="BHK189" s="17"/>
      <c r="BHL189" s="17"/>
      <c r="BHM189" s="17"/>
      <c r="BHN189" s="17"/>
      <c r="BHO189" s="17"/>
      <c r="BHP189" s="17"/>
      <c r="BHQ189" s="17"/>
      <c r="BHR189" s="17"/>
      <c r="BHS189" s="17"/>
      <c r="BHT189" s="17"/>
      <c r="BHU189" s="17"/>
      <c r="BHV189" s="17"/>
      <c r="BHW189" s="17"/>
      <c r="BHX189" s="17"/>
      <c r="BHY189" s="17"/>
      <c r="BHZ189" s="17"/>
      <c r="BIA189" s="17"/>
      <c r="BIB189" s="17"/>
      <c r="BIC189" s="17"/>
      <c r="BID189" s="17"/>
      <c r="BIE189" s="17"/>
      <c r="BIF189" s="17"/>
      <c r="BIG189" s="17"/>
      <c r="BIH189" s="17"/>
      <c r="BII189" s="17"/>
      <c r="BIJ189" s="17"/>
      <c r="BIK189" s="17"/>
      <c r="BIL189" s="17"/>
      <c r="BIM189" s="17"/>
      <c r="BIN189" s="17"/>
      <c r="BIO189" s="17"/>
      <c r="BIP189" s="17"/>
      <c r="BIQ189" s="17"/>
      <c r="BIR189" s="17"/>
      <c r="BIS189" s="17"/>
      <c r="BIT189" s="17"/>
      <c r="BIU189" s="17"/>
      <c r="BIV189" s="17"/>
      <c r="BIW189" s="17"/>
      <c r="BIX189" s="17"/>
      <c r="BIY189" s="17"/>
      <c r="BIZ189" s="17"/>
      <c r="BJA189" s="17"/>
      <c r="BJB189" s="17"/>
      <c r="BJC189" s="17"/>
      <c r="BJD189" s="17"/>
      <c r="BJE189" s="17"/>
      <c r="BJF189" s="17"/>
      <c r="BJG189" s="17"/>
      <c r="BJH189" s="17"/>
      <c r="BJI189" s="17"/>
      <c r="BJJ189" s="17"/>
      <c r="BJK189" s="17"/>
      <c r="BJL189" s="17"/>
      <c r="BJM189" s="17"/>
      <c r="BJN189" s="17"/>
      <c r="BJO189" s="17"/>
      <c r="BJP189" s="17"/>
      <c r="BJQ189" s="17"/>
      <c r="BJR189" s="17"/>
      <c r="BJS189" s="17"/>
      <c r="BJT189" s="17"/>
      <c r="BJU189" s="17"/>
      <c r="BJV189" s="17"/>
      <c r="BJW189" s="17"/>
      <c r="BJX189" s="17"/>
      <c r="BJY189" s="17"/>
      <c r="BJZ189" s="17"/>
      <c r="BKA189" s="17"/>
      <c r="BKB189" s="17"/>
      <c r="BKC189" s="17"/>
      <c r="BKD189" s="17"/>
      <c r="BKE189" s="17"/>
      <c r="BKF189" s="17"/>
      <c r="BKG189" s="17"/>
      <c r="BKH189" s="17"/>
      <c r="BKI189" s="17"/>
      <c r="BKJ189" s="17"/>
      <c r="BKK189" s="17"/>
      <c r="BKL189" s="17"/>
      <c r="BKM189" s="17"/>
      <c r="BKN189" s="17"/>
      <c r="BKO189" s="17"/>
      <c r="BKP189" s="17"/>
      <c r="BKQ189" s="17"/>
      <c r="BKR189" s="17"/>
      <c r="BKS189" s="17"/>
      <c r="BKT189" s="17"/>
      <c r="BKU189" s="17"/>
      <c r="BKV189" s="17"/>
      <c r="BKW189" s="17"/>
      <c r="BKX189" s="17"/>
      <c r="BKY189" s="17"/>
      <c r="BKZ189" s="17"/>
      <c r="BLA189" s="17"/>
      <c r="BLB189" s="17"/>
      <c r="BLC189" s="17"/>
      <c r="BLD189" s="17"/>
      <c r="BLE189" s="17"/>
      <c r="BLF189" s="17"/>
      <c r="BLG189" s="17"/>
      <c r="BLH189" s="17"/>
      <c r="BLI189" s="17"/>
      <c r="BLJ189" s="17"/>
      <c r="BLK189" s="17"/>
      <c r="BLL189" s="17"/>
      <c r="BLM189" s="17"/>
      <c r="BLN189" s="17"/>
      <c r="BLO189" s="17"/>
      <c r="BLP189" s="17"/>
      <c r="BLQ189" s="17"/>
      <c r="BLR189" s="17"/>
      <c r="BLS189" s="17"/>
      <c r="BLT189" s="17"/>
      <c r="BLU189" s="17"/>
      <c r="BLV189" s="17"/>
      <c r="BLW189" s="17"/>
      <c r="BLX189" s="17"/>
      <c r="BLY189" s="17"/>
      <c r="BLZ189" s="17"/>
      <c r="BMA189" s="17"/>
      <c r="BMB189" s="17"/>
      <c r="BMC189" s="17"/>
      <c r="BMD189" s="17"/>
      <c r="BME189" s="17"/>
      <c r="BMF189" s="17"/>
      <c r="BMG189" s="17"/>
      <c r="BMH189" s="17"/>
      <c r="BMI189" s="17"/>
      <c r="BMJ189" s="17"/>
      <c r="BMK189" s="17"/>
      <c r="BML189" s="17"/>
      <c r="BMM189" s="17"/>
      <c r="BMN189" s="17"/>
      <c r="BMO189" s="17"/>
      <c r="BMP189" s="17"/>
      <c r="BMQ189" s="17"/>
      <c r="BMR189" s="17"/>
      <c r="BMS189" s="17"/>
      <c r="BMT189" s="17"/>
      <c r="BMU189" s="17"/>
      <c r="BMV189" s="17"/>
      <c r="BMW189" s="17"/>
      <c r="BMX189" s="17"/>
      <c r="BMY189" s="17"/>
      <c r="BMZ189" s="17"/>
      <c r="BNA189" s="17"/>
      <c r="BNB189" s="17"/>
      <c r="BNC189" s="17"/>
      <c r="BND189" s="17"/>
      <c r="BNE189" s="17"/>
      <c r="BNF189" s="17"/>
      <c r="BNG189" s="17"/>
      <c r="BNH189" s="17"/>
      <c r="BNI189" s="17"/>
      <c r="BNJ189" s="17"/>
      <c r="BNK189" s="17"/>
      <c r="BNL189" s="17"/>
      <c r="BNM189" s="17"/>
      <c r="BNN189" s="17"/>
      <c r="BNO189" s="17"/>
      <c r="BNP189" s="17"/>
      <c r="BNQ189" s="17"/>
      <c r="BNR189" s="17"/>
      <c r="BNS189" s="17"/>
      <c r="BNT189" s="17"/>
      <c r="BNU189" s="17"/>
      <c r="BNV189" s="17"/>
      <c r="BNW189" s="17"/>
      <c r="BNX189" s="17"/>
      <c r="BNY189" s="17"/>
      <c r="BNZ189" s="17"/>
      <c r="BOA189" s="17"/>
      <c r="BOB189" s="17"/>
      <c r="BOC189" s="17"/>
      <c r="BOD189" s="17"/>
      <c r="BOE189" s="17"/>
      <c r="BOF189" s="17"/>
      <c r="BOG189" s="17"/>
      <c r="BOH189" s="17"/>
      <c r="BOI189" s="17"/>
      <c r="BOJ189" s="17"/>
      <c r="BOK189" s="17"/>
      <c r="BOL189" s="17"/>
      <c r="BOM189" s="17"/>
      <c r="BON189" s="17"/>
      <c r="BOO189" s="17"/>
      <c r="BOP189" s="17"/>
      <c r="BOQ189" s="17"/>
      <c r="BOR189" s="17"/>
      <c r="BOS189" s="17"/>
      <c r="BOT189" s="17"/>
      <c r="BOU189" s="17"/>
      <c r="BOV189" s="17"/>
      <c r="BOW189" s="17"/>
      <c r="BOX189" s="17"/>
      <c r="BOY189" s="17"/>
      <c r="BOZ189" s="17"/>
      <c r="BPA189" s="17"/>
      <c r="BPB189" s="17"/>
      <c r="BPC189" s="17"/>
      <c r="BPD189" s="17"/>
      <c r="BPE189" s="17"/>
      <c r="BPF189" s="17"/>
      <c r="BPG189" s="17"/>
      <c r="BPH189" s="17"/>
      <c r="BPI189" s="17"/>
      <c r="BPJ189" s="17"/>
      <c r="BPK189" s="17"/>
      <c r="BPL189" s="17"/>
      <c r="BPM189" s="17"/>
      <c r="BPN189" s="17"/>
      <c r="BPO189" s="17"/>
      <c r="BPP189" s="17"/>
      <c r="BPQ189" s="17"/>
      <c r="BPR189" s="17"/>
      <c r="BPS189" s="17"/>
      <c r="BPT189" s="17"/>
      <c r="BPU189" s="17"/>
      <c r="BPV189" s="17"/>
      <c r="BPW189" s="17"/>
      <c r="BPX189" s="17"/>
      <c r="BPY189" s="17"/>
      <c r="BPZ189" s="17"/>
      <c r="BQA189" s="17"/>
      <c r="BQB189" s="17"/>
      <c r="BQC189" s="17"/>
      <c r="BQD189" s="17"/>
      <c r="BQE189" s="17"/>
      <c r="BQF189" s="17"/>
      <c r="BQG189" s="17"/>
      <c r="BQH189" s="17"/>
      <c r="BQI189" s="17"/>
      <c r="BQJ189" s="17"/>
      <c r="BQK189" s="17"/>
      <c r="BQL189" s="17"/>
      <c r="BQM189" s="17"/>
      <c r="BQN189" s="17"/>
      <c r="BQO189" s="17"/>
      <c r="BQP189" s="17"/>
      <c r="BQQ189" s="17"/>
      <c r="BQR189" s="17"/>
      <c r="BQS189" s="17"/>
      <c r="BQT189" s="17"/>
      <c r="BQU189" s="17"/>
      <c r="BQV189" s="17"/>
      <c r="BQW189" s="17"/>
      <c r="BQX189" s="17"/>
      <c r="BQY189" s="17"/>
      <c r="BQZ189" s="17"/>
      <c r="BRA189" s="17"/>
      <c r="BRB189" s="17"/>
      <c r="BRC189" s="17"/>
      <c r="BRD189" s="17"/>
      <c r="BRE189" s="17"/>
      <c r="BRF189" s="17"/>
      <c r="BRG189" s="17"/>
      <c r="BRH189" s="17"/>
      <c r="BRI189" s="17"/>
      <c r="BRJ189" s="17"/>
      <c r="BRK189" s="17"/>
      <c r="BRL189" s="17"/>
      <c r="BRM189" s="17"/>
      <c r="BRN189" s="17"/>
      <c r="BRO189" s="17"/>
      <c r="BRP189" s="17"/>
      <c r="BRQ189" s="17"/>
      <c r="BRR189" s="17"/>
      <c r="BRS189" s="17"/>
      <c r="BRT189" s="17"/>
      <c r="BRU189" s="17"/>
      <c r="BRV189" s="17"/>
      <c r="BRW189" s="17"/>
      <c r="BRX189" s="17"/>
      <c r="BRY189" s="17"/>
      <c r="BRZ189" s="17"/>
      <c r="BSA189" s="17"/>
      <c r="BSB189" s="17"/>
      <c r="BSC189" s="17"/>
      <c r="BSD189" s="17"/>
      <c r="BSE189" s="17"/>
      <c r="BSF189" s="17"/>
      <c r="BSG189" s="17"/>
      <c r="BSH189" s="17"/>
      <c r="BSI189" s="17"/>
      <c r="BSJ189" s="17"/>
      <c r="BSK189" s="17"/>
      <c r="BSL189" s="17"/>
      <c r="BSM189" s="17"/>
      <c r="BSN189" s="17"/>
      <c r="BSO189" s="17"/>
      <c r="BSP189" s="17"/>
      <c r="BSQ189" s="17"/>
      <c r="BSR189" s="17"/>
      <c r="BSS189" s="17"/>
      <c r="BST189" s="17"/>
      <c r="BSU189" s="17"/>
      <c r="BSV189" s="17"/>
      <c r="BSW189" s="17"/>
      <c r="BSX189" s="17"/>
      <c r="BSY189" s="17"/>
      <c r="BSZ189" s="17"/>
      <c r="BTA189" s="17"/>
      <c r="BTB189" s="17"/>
      <c r="BTC189" s="17"/>
      <c r="BTD189" s="17"/>
      <c r="BTE189" s="17"/>
      <c r="BTF189" s="17"/>
      <c r="BTG189" s="17"/>
      <c r="BTH189" s="17"/>
      <c r="BTI189" s="17"/>
      <c r="BTJ189" s="17"/>
      <c r="BTK189" s="17"/>
      <c r="BTL189" s="17"/>
      <c r="BTM189" s="17"/>
      <c r="BTN189" s="17"/>
      <c r="BTO189" s="17"/>
      <c r="BTP189" s="17"/>
      <c r="BTQ189" s="17"/>
      <c r="BTR189" s="17"/>
      <c r="BTS189" s="17"/>
      <c r="BTT189" s="17"/>
      <c r="BTU189" s="17"/>
      <c r="BTV189" s="17"/>
      <c r="BTW189" s="17"/>
      <c r="BTX189" s="17"/>
      <c r="BTY189" s="17"/>
      <c r="BTZ189" s="17"/>
      <c r="BUA189" s="17"/>
      <c r="BUB189" s="17"/>
      <c r="BUC189" s="17"/>
      <c r="BUD189" s="17"/>
      <c r="BUE189" s="17"/>
      <c r="BUF189" s="17"/>
      <c r="BUG189" s="17"/>
      <c r="BUH189" s="17"/>
      <c r="BUI189" s="17"/>
      <c r="BUJ189" s="17"/>
      <c r="BUK189" s="17"/>
      <c r="BUL189" s="17"/>
      <c r="BUM189" s="17"/>
      <c r="BUN189" s="17"/>
      <c r="BUO189" s="17"/>
      <c r="BUP189" s="17"/>
      <c r="BUQ189" s="17"/>
      <c r="BUR189" s="17"/>
      <c r="BUS189" s="17"/>
      <c r="BUT189" s="17"/>
      <c r="BUU189" s="17"/>
      <c r="BUV189" s="17"/>
      <c r="BUW189" s="17"/>
      <c r="BUX189" s="17"/>
      <c r="BUY189" s="17"/>
      <c r="BUZ189" s="17"/>
      <c r="BVA189" s="17"/>
      <c r="BVB189" s="17"/>
      <c r="BVC189" s="17"/>
      <c r="BVD189" s="17"/>
      <c r="BVE189" s="17"/>
      <c r="BVF189" s="17"/>
      <c r="BVG189" s="17"/>
      <c r="BVH189" s="17"/>
      <c r="BVI189" s="17"/>
      <c r="BVJ189" s="17"/>
      <c r="BVK189" s="17"/>
      <c r="BVL189" s="17"/>
      <c r="BVM189" s="17"/>
      <c r="BVN189" s="17"/>
      <c r="BVO189" s="17"/>
      <c r="BVP189" s="17"/>
      <c r="BVQ189" s="17"/>
      <c r="BVR189" s="17"/>
      <c r="BVS189" s="17"/>
      <c r="BVT189" s="17"/>
      <c r="BVU189" s="17"/>
      <c r="BVV189" s="17"/>
      <c r="BVW189" s="17"/>
      <c r="BVX189" s="17"/>
      <c r="BVY189" s="17"/>
      <c r="BVZ189" s="17"/>
      <c r="BWA189" s="17"/>
      <c r="BWB189" s="17"/>
      <c r="BWC189" s="17"/>
      <c r="BWD189" s="17"/>
      <c r="BWE189" s="17"/>
      <c r="BWF189" s="17"/>
      <c r="BWG189" s="17"/>
      <c r="BWH189" s="17"/>
      <c r="BWI189" s="17"/>
      <c r="BWJ189" s="17"/>
      <c r="BWK189" s="17"/>
      <c r="BWL189" s="17"/>
      <c r="BWM189" s="17"/>
      <c r="BWN189" s="17"/>
      <c r="BWO189" s="17"/>
      <c r="BWP189" s="17"/>
      <c r="BWQ189" s="17"/>
      <c r="BWR189" s="17"/>
      <c r="BWS189" s="17"/>
      <c r="BWT189" s="17"/>
      <c r="BWU189" s="17"/>
      <c r="BWV189" s="17"/>
      <c r="BWW189" s="17"/>
      <c r="BWX189" s="17"/>
      <c r="BWY189" s="17"/>
      <c r="BWZ189" s="17"/>
      <c r="BXA189" s="17"/>
      <c r="BXB189" s="17"/>
      <c r="BXC189" s="17"/>
      <c r="BXD189" s="17"/>
      <c r="BXE189" s="17"/>
      <c r="BXF189" s="17"/>
      <c r="BXG189" s="17"/>
      <c r="BXH189" s="17"/>
      <c r="BXI189" s="17"/>
      <c r="BXJ189" s="17"/>
      <c r="BXK189" s="17"/>
      <c r="BXL189" s="17"/>
      <c r="BXM189" s="17"/>
      <c r="BXN189" s="17"/>
      <c r="BXO189" s="17"/>
      <c r="BXP189" s="17"/>
      <c r="BXQ189" s="17"/>
      <c r="BXR189" s="17"/>
      <c r="BXS189" s="17"/>
      <c r="BXT189" s="17"/>
      <c r="BXU189" s="17"/>
      <c r="BXV189" s="17"/>
      <c r="BXW189" s="17"/>
      <c r="BXX189" s="17"/>
      <c r="BXY189" s="17"/>
      <c r="BXZ189" s="17"/>
      <c r="BYA189" s="17"/>
      <c r="BYB189" s="17"/>
      <c r="BYC189" s="17"/>
      <c r="BYD189" s="17"/>
      <c r="BYE189" s="17"/>
      <c r="BYF189" s="17"/>
      <c r="BYG189" s="17"/>
      <c r="BYH189" s="17"/>
      <c r="BYI189" s="17"/>
      <c r="BYJ189" s="17"/>
      <c r="BYK189" s="17"/>
      <c r="BYL189" s="17"/>
      <c r="BYM189" s="17"/>
      <c r="BYN189" s="17"/>
      <c r="BYO189" s="17"/>
      <c r="BYP189" s="17"/>
      <c r="BYQ189" s="17"/>
      <c r="BYR189" s="17"/>
      <c r="BYS189" s="17"/>
      <c r="BYT189" s="17"/>
      <c r="BYU189" s="17"/>
      <c r="BYV189" s="17"/>
      <c r="BYW189" s="17"/>
      <c r="BYX189" s="17"/>
      <c r="BYY189" s="17"/>
      <c r="BYZ189" s="17"/>
      <c r="BZA189" s="17"/>
      <c r="BZB189" s="17"/>
      <c r="BZC189" s="17"/>
      <c r="BZD189" s="17"/>
      <c r="BZE189" s="17"/>
      <c r="BZF189" s="17"/>
      <c r="BZG189" s="17"/>
      <c r="BZH189" s="17"/>
      <c r="BZI189" s="17"/>
      <c r="BZJ189" s="17"/>
      <c r="BZK189" s="17"/>
      <c r="BZL189" s="17"/>
      <c r="BZM189" s="17"/>
      <c r="BZN189" s="17"/>
      <c r="BZO189" s="17"/>
      <c r="BZP189" s="17"/>
      <c r="BZQ189" s="17"/>
      <c r="BZR189" s="17"/>
      <c r="BZS189" s="17"/>
      <c r="BZT189" s="17"/>
      <c r="BZU189" s="17"/>
      <c r="BZV189" s="17"/>
      <c r="BZW189" s="17"/>
      <c r="BZX189" s="17"/>
      <c r="BZY189" s="17"/>
      <c r="BZZ189" s="17"/>
      <c r="CAA189" s="17"/>
      <c r="CAB189" s="17"/>
      <c r="CAC189" s="17"/>
      <c r="CAD189" s="17"/>
      <c r="CAE189" s="17"/>
      <c r="CAF189" s="17"/>
      <c r="CAG189" s="17"/>
      <c r="CAH189" s="17"/>
      <c r="CAI189" s="17"/>
      <c r="CAJ189" s="17"/>
      <c r="CAK189" s="17"/>
      <c r="CAL189" s="17"/>
      <c r="CAM189" s="17"/>
      <c r="CAN189" s="17"/>
      <c r="CAO189" s="17"/>
      <c r="CAP189" s="17"/>
      <c r="CAQ189" s="17"/>
      <c r="CAR189" s="17"/>
      <c r="CAS189" s="17"/>
      <c r="CAT189" s="17"/>
      <c r="CAU189" s="17"/>
      <c r="CAV189" s="17"/>
      <c r="CAW189" s="17"/>
      <c r="CAX189" s="17"/>
      <c r="CAY189" s="17"/>
      <c r="CAZ189" s="17"/>
      <c r="CBA189" s="17"/>
      <c r="CBB189" s="17"/>
      <c r="CBC189" s="17"/>
      <c r="CBD189" s="17"/>
      <c r="CBE189" s="17"/>
      <c r="CBF189" s="17"/>
      <c r="CBG189" s="17"/>
      <c r="CBH189" s="17"/>
      <c r="CBI189" s="17"/>
      <c r="CBJ189" s="17"/>
      <c r="CBK189" s="17"/>
      <c r="CBL189" s="17"/>
      <c r="CBM189" s="17"/>
      <c r="CBN189" s="17"/>
      <c r="CBO189" s="17"/>
      <c r="CBP189" s="17"/>
      <c r="CBQ189" s="17"/>
      <c r="CBR189" s="17"/>
      <c r="CBS189" s="17"/>
      <c r="CBT189" s="17"/>
      <c r="CBU189" s="17"/>
      <c r="CBV189" s="17"/>
      <c r="CBW189" s="17"/>
      <c r="CBX189" s="17"/>
      <c r="CBY189" s="17"/>
      <c r="CBZ189" s="17"/>
      <c r="CCA189" s="17"/>
      <c r="CCB189" s="17"/>
      <c r="CCC189" s="17"/>
      <c r="CCD189" s="17"/>
      <c r="CCE189" s="17"/>
      <c r="CCF189" s="17"/>
      <c r="CCG189" s="17"/>
      <c r="CCH189" s="17"/>
      <c r="CCI189" s="17"/>
      <c r="CCJ189" s="17"/>
      <c r="CCK189" s="17"/>
      <c r="CCL189" s="17"/>
      <c r="CCM189" s="17"/>
      <c r="CCN189" s="17"/>
      <c r="CCO189" s="17"/>
      <c r="CCP189" s="17"/>
      <c r="CCQ189" s="17"/>
      <c r="CCR189" s="17"/>
      <c r="CCS189" s="17"/>
      <c r="CCT189" s="17"/>
      <c r="CCU189" s="17"/>
      <c r="CCV189" s="17"/>
      <c r="CCW189" s="17"/>
      <c r="CCX189" s="17"/>
      <c r="CCY189" s="17"/>
      <c r="CCZ189" s="17"/>
      <c r="CDA189" s="17"/>
      <c r="CDB189" s="17"/>
      <c r="CDC189" s="17"/>
      <c r="CDD189" s="17"/>
      <c r="CDE189" s="17"/>
      <c r="CDF189" s="17"/>
      <c r="CDG189" s="17"/>
      <c r="CDH189" s="17"/>
      <c r="CDI189" s="17"/>
      <c r="CDJ189" s="17"/>
      <c r="CDK189" s="17"/>
      <c r="CDL189" s="17"/>
      <c r="CDM189" s="17"/>
      <c r="CDN189" s="17"/>
      <c r="CDO189" s="17"/>
      <c r="CDP189" s="17"/>
      <c r="CDQ189" s="17"/>
      <c r="CDR189" s="17"/>
      <c r="CDS189" s="17"/>
      <c r="CDT189" s="17"/>
      <c r="CDU189" s="17"/>
    </row>
    <row r="190">
      <c r="A190" s="14" t="s">
        <v>4252</v>
      </c>
      <c r="B190" s="14" t="s">
        <v>4263</v>
      </c>
      <c r="C190" s="14" t="s">
        <v>2951</v>
      </c>
      <c r="D190" s="14" t="s">
        <v>2952</v>
      </c>
      <c r="E190" s="14" t="s">
        <v>4264</v>
      </c>
      <c r="F190" s="14" t="s">
        <v>2835</v>
      </c>
      <c r="I190" s="14" t="s">
        <v>2558</v>
      </c>
      <c r="J190" s="14" t="s">
        <v>3025</v>
      </c>
      <c r="K190" s="14" t="s">
        <v>2619</v>
      </c>
      <c r="L190" s="14" t="s">
        <v>2639</v>
      </c>
      <c r="M190" s="17"/>
      <c r="N190" s="14" t="s">
        <v>2690</v>
      </c>
      <c r="O190" s="14" t="s">
        <v>2690</v>
      </c>
      <c r="P190" s="14" t="s">
        <v>2690</v>
      </c>
      <c r="Q190" s="16">
        <v>11.0</v>
      </c>
      <c r="R190" s="16">
        <v>4112585.0</v>
      </c>
      <c r="S190" s="16">
        <v>4112585.0</v>
      </c>
      <c r="T190" s="14" t="s">
        <v>2622</v>
      </c>
      <c r="U190" s="14" t="s">
        <v>2621</v>
      </c>
      <c r="V190" s="14" t="s">
        <v>4265</v>
      </c>
      <c r="W190" s="14" t="s">
        <v>4266</v>
      </c>
      <c r="X190" s="16">
        <v>0.29</v>
      </c>
      <c r="Y190" s="17"/>
      <c r="Z190" s="16">
        <v>30.0</v>
      </c>
      <c r="AA190" s="16">
        <v>73.0</v>
      </c>
      <c r="AB190" s="17"/>
      <c r="AC190" s="16">
        <v>83.0</v>
      </c>
      <c r="AD190" s="16">
        <v>107.0</v>
      </c>
      <c r="AE190" s="22">
        <v>45638.0</v>
      </c>
      <c r="AF190" s="17"/>
      <c r="AG190" s="17"/>
      <c r="AH190" s="17"/>
      <c r="AI190" s="17"/>
      <c r="AJ190" s="17"/>
      <c r="AK190" s="17"/>
      <c r="AL190" s="16">
        <v>70.0</v>
      </c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4" t="s">
        <v>2957</v>
      </c>
      <c r="BB190" s="17"/>
      <c r="BC190" s="17"/>
      <c r="BD190" s="17"/>
      <c r="BE190" s="17"/>
      <c r="BF190" s="14" t="s">
        <v>2574</v>
      </c>
      <c r="BG190" s="16">
        <v>1.0</v>
      </c>
      <c r="BH190" s="14" t="s">
        <v>2564</v>
      </c>
      <c r="BI190" s="14" t="s">
        <v>2565</v>
      </c>
      <c r="BJ190" s="14" t="s">
        <v>2566</v>
      </c>
      <c r="BK190" s="17"/>
      <c r="BL190" s="17"/>
      <c r="BM190" s="16">
        <v>3.56666667</v>
      </c>
      <c r="BN190" s="17"/>
      <c r="BO190" s="17"/>
      <c r="BP190" s="17"/>
      <c r="BQ190" s="17"/>
      <c r="BR190" s="17"/>
      <c r="BS190" s="16">
        <v>0.378</v>
      </c>
      <c r="BT190" s="16">
        <v>14.4655949</v>
      </c>
      <c r="BU190" s="14" t="s">
        <v>2567</v>
      </c>
      <c r="BV190" s="14" t="s">
        <v>3192</v>
      </c>
      <c r="BW190" s="14" t="s">
        <v>2702</v>
      </c>
      <c r="BX190" s="16">
        <v>8.0</v>
      </c>
      <c r="BY190" s="14" t="s">
        <v>2957</v>
      </c>
      <c r="BZ190" s="16">
        <v>440.0</v>
      </c>
      <c r="CA190" s="16">
        <v>-25874.0</v>
      </c>
      <c r="CB190" s="16">
        <v>0.0</v>
      </c>
      <c r="CC190" s="16">
        <v>14.4655949</v>
      </c>
      <c r="CD190" s="14" t="s">
        <v>2571</v>
      </c>
      <c r="CE190" s="16">
        <v>14.4655949</v>
      </c>
      <c r="CF190" s="14" t="s">
        <v>2572</v>
      </c>
      <c r="CG190" s="14" t="s">
        <v>2704</v>
      </c>
      <c r="CH190" s="19">
        <v>41472.0</v>
      </c>
      <c r="CI190" s="14" t="s">
        <v>2573</v>
      </c>
      <c r="CJ190" s="14" t="s">
        <v>2736</v>
      </c>
      <c r="CK190" s="14" t="s">
        <v>2574</v>
      </c>
      <c r="CL190" s="14" t="s">
        <v>4267</v>
      </c>
      <c r="CM190" s="20">
        <v>2253973.0</v>
      </c>
      <c r="CN190" s="14" t="s">
        <v>4267</v>
      </c>
      <c r="CO190" s="14" t="s">
        <v>2563</v>
      </c>
      <c r="CP190" s="14" t="s">
        <v>2563</v>
      </c>
      <c r="CQ190" s="16">
        <v>0.3379</v>
      </c>
      <c r="CR190" s="16">
        <v>0.0</v>
      </c>
      <c r="CS190" s="14" t="s">
        <v>2574</v>
      </c>
      <c r="CT190" s="14" t="s">
        <v>4268</v>
      </c>
      <c r="CU190" s="14" t="s">
        <v>2577</v>
      </c>
      <c r="CV190" s="14" t="s">
        <v>2706</v>
      </c>
      <c r="CW190" s="14" t="s">
        <v>2609</v>
      </c>
      <c r="CX190" s="14" t="s">
        <v>2580</v>
      </c>
      <c r="CY190" s="16">
        <v>14.4655949</v>
      </c>
      <c r="CZ190" s="14" t="s">
        <v>2581</v>
      </c>
      <c r="DA190" s="14" t="s">
        <v>2563</v>
      </c>
      <c r="DB190" s="14" t="s">
        <v>2574</v>
      </c>
      <c r="DC190" s="14" t="s">
        <v>2708</v>
      </c>
      <c r="DD190" s="14" t="s">
        <v>4260</v>
      </c>
      <c r="DE190" s="14" t="s">
        <v>2563</v>
      </c>
      <c r="DF190" s="14" t="s">
        <v>2574</v>
      </c>
      <c r="DG190" s="14" t="s">
        <v>4142</v>
      </c>
      <c r="DH190" s="14" t="s">
        <v>4269</v>
      </c>
      <c r="DI190" s="14" t="s">
        <v>4262</v>
      </c>
      <c r="DJ190" s="14" t="s">
        <v>2952</v>
      </c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  <c r="KL190" s="17"/>
      <c r="KM190" s="17"/>
      <c r="KN190" s="17"/>
      <c r="KO190" s="17"/>
      <c r="KP190" s="17"/>
      <c r="KQ190" s="17"/>
      <c r="KR190" s="17"/>
      <c r="KS190" s="17"/>
      <c r="KT190" s="17"/>
      <c r="KU190" s="17"/>
      <c r="KV190" s="17"/>
      <c r="KW190" s="17"/>
      <c r="KX190" s="17"/>
      <c r="KY190" s="17"/>
      <c r="KZ190" s="17"/>
      <c r="LA190" s="17"/>
      <c r="LB190" s="17"/>
      <c r="LC190" s="17"/>
      <c r="LD190" s="17"/>
      <c r="LE190" s="17"/>
      <c r="LF190" s="17"/>
      <c r="LG190" s="17"/>
      <c r="LH190" s="17"/>
      <c r="LI190" s="17"/>
      <c r="LJ190" s="17"/>
      <c r="LK190" s="17"/>
      <c r="LL190" s="17"/>
      <c r="LM190" s="17"/>
      <c r="LN190" s="17"/>
      <c r="LO190" s="17"/>
      <c r="LP190" s="17"/>
      <c r="LQ190" s="17"/>
      <c r="LR190" s="17"/>
      <c r="LS190" s="17"/>
      <c r="LT190" s="17"/>
      <c r="LU190" s="17"/>
      <c r="LV190" s="17"/>
      <c r="LW190" s="17"/>
      <c r="LX190" s="17"/>
      <c r="LY190" s="17"/>
      <c r="LZ190" s="17"/>
      <c r="MA190" s="17"/>
      <c r="MB190" s="17"/>
      <c r="MC190" s="17"/>
      <c r="MD190" s="17"/>
      <c r="ME190" s="17"/>
      <c r="MF190" s="17"/>
      <c r="MG190" s="17"/>
      <c r="MH190" s="17"/>
      <c r="MI190" s="17"/>
      <c r="MJ190" s="17"/>
      <c r="MK190" s="17"/>
      <c r="ML190" s="17"/>
      <c r="MM190" s="17"/>
      <c r="MN190" s="17"/>
      <c r="MO190" s="17"/>
      <c r="MP190" s="17"/>
      <c r="MQ190" s="17"/>
      <c r="MR190" s="17"/>
      <c r="MS190" s="17"/>
      <c r="MT190" s="17"/>
      <c r="MU190" s="17"/>
      <c r="MV190" s="17"/>
      <c r="MW190" s="17"/>
      <c r="MX190" s="17"/>
      <c r="MY190" s="17"/>
      <c r="MZ190" s="17"/>
      <c r="NA190" s="17"/>
      <c r="NB190" s="17"/>
      <c r="NC190" s="17"/>
      <c r="ND190" s="17"/>
      <c r="NE190" s="17"/>
      <c r="NF190" s="17"/>
      <c r="NG190" s="17"/>
      <c r="NH190" s="17"/>
      <c r="NI190" s="17"/>
      <c r="NJ190" s="17"/>
      <c r="NK190" s="17"/>
      <c r="NL190" s="17"/>
      <c r="NM190" s="17"/>
      <c r="NN190" s="17"/>
      <c r="NO190" s="17"/>
      <c r="NP190" s="17"/>
      <c r="NQ190" s="17"/>
      <c r="NR190" s="17"/>
      <c r="NS190" s="17"/>
      <c r="NT190" s="17"/>
      <c r="NU190" s="17"/>
      <c r="NV190" s="17"/>
      <c r="NW190" s="17"/>
      <c r="NX190" s="17"/>
      <c r="NY190" s="17"/>
      <c r="NZ190" s="17"/>
      <c r="OA190" s="17"/>
      <c r="OB190" s="17"/>
      <c r="OC190" s="17"/>
      <c r="OD190" s="17"/>
      <c r="OE190" s="17"/>
      <c r="OF190" s="17"/>
      <c r="OG190" s="17"/>
      <c r="OH190" s="17"/>
      <c r="OI190" s="17"/>
      <c r="OJ190" s="17"/>
      <c r="OK190" s="17"/>
      <c r="OL190" s="17"/>
      <c r="OM190" s="17"/>
      <c r="ON190" s="17"/>
      <c r="OO190" s="17"/>
      <c r="OP190" s="17"/>
      <c r="OQ190" s="17"/>
      <c r="OR190" s="17"/>
      <c r="OS190" s="17"/>
      <c r="OT190" s="17"/>
      <c r="OU190" s="17"/>
      <c r="OV190" s="17"/>
      <c r="OW190" s="17"/>
      <c r="OX190" s="17"/>
      <c r="OY190" s="17"/>
      <c r="OZ190" s="17"/>
      <c r="PA190" s="17"/>
      <c r="PB190" s="17"/>
      <c r="PC190" s="17"/>
      <c r="PD190" s="17"/>
      <c r="PE190" s="17"/>
      <c r="PF190" s="17"/>
      <c r="PG190" s="17"/>
      <c r="PH190" s="17"/>
      <c r="PI190" s="17"/>
      <c r="PJ190" s="17"/>
      <c r="PK190" s="17"/>
      <c r="PL190" s="17"/>
      <c r="PM190" s="17"/>
      <c r="PN190" s="17"/>
      <c r="PO190" s="17"/>
      <c r="PP190" s="17"/>
      <c r="PQ190" s="17"/>
      <c r="PR190" s="17"/>
      <c r="PS190" s="17"/>
      <c r="PT190" s="17"/>
      <c r="PU190" s="17"/>
      <c r="PV190" s="17"/>
      <c r="PW190" s="17"/>
      <c r="PX190" s="17"/>
      <c r="PY190" s="17"/>
      <c r="PZ190" s="17"/>
      <c r="QA190" s="17"/>
      <c r="QB190" s="17"/>
      <c r="QC190" s="17"/>
      <c r="QD190" s="17"/>
      <c r="QE190" s="17"/>
      <c r="QF190" s="17"/>
      <c r="QG190" s="17"/>
      <c r="QH190" s="17"/>
      <c r="QI190" s="17"/>
      <c r="QJ190" s="17"/>
      <c r="QK190" s="17"/>
      <c r="QL190" s="17"/>
      <c r="QM190" s="17"/>
      <c r="QN190" s="17"/>
      <c r="QO190" s="17"/>
      <c r="QP190" s="17"/>
      <c r="QQ190" s="17"/>
      <c r="QR190" s="17"/>
      <c r="QS190" s="17"/>
      <c r="QT190" s="17"/>
      <c r="QU190" s="16">
        <v>29.0</v>
      </c>
      <c r="QV190" s="16">
        <v>6.0</v>
      </c>
      <c r="QW190" s="16">
        <v>54.0</v>
      </c>
      <c r="QX190" s="17"/>
      <c r="QY190" s="17"/>
      <c r="QZ190" s="17"/>
      <c r="RA190" s="17"/>
      <c r="RB190" s="17"/>
      <c r="RC190" s="17"/>
      <c r="RD190" s="17"/>
      <c r="RE190" s="17"/>
      <c r="RF190" s="17"/>
      <c r="RG190" s="17"/>
      <c r="RH190" s="17"/>
      <c r="RI190" s="17"/>
      <c r="RJ190" s="17"/>
      <c r="RK190" s="17"/>
      <c r="RL190" s="17"/>
      <c r="RM190" s="17"/>
      <c r="RN190" s="17"/>
      <c r="RO190" s="17"/>
      <c r="RP190" s="17"/>
      <c r="RQ190" s="17"/>
      <c r="RR190" s="17"/>
      <c r="RS190" s="17"/>
      <c r="RT190" s="17"/>
      <c r="RU190" s="17"/>
      <c r="RV190" s="17"/>
      <c r="RW190" s="17"/>
      <c r="RX190" s="17"/>
      <c r="RY190" s="17"/>
      <c r="RZ190" s="17"/>
      <c r="SA190" s="17"/>
      <c r="SB190" s="17"/>
      <c r="SC190" s="17"/>
      <c r="SD190" s="17"/>
      <c r="SE190" s="17"/>
      <c r="SF190" s="17"/>
      <c r="SG190" s="17"/>
      <c r="SH190" s="17"/>
      <c r="SI190" s="17"/>
      <c r="SJ190" s="17"/>
      <c r="SK190" s="17"/>
      <c r="SL190" s="17"/>
      <c r="SM190" s="17"/>
      <c r="SN190" s="17"/>
      <c r="SO190" s="17"/>
      <c r="SP190" s="17"/>
      <c r="SQ190" s="17"/>
      <c r="SR190" s="17"/>
      <c r="SS190" s="17"/>
      <c r="ST190" s="17"/>
      <c r="SU190" s="17"/>
      <c r="SV190" s="17"/>
      <c r="SW190" s="17"/>
      <c r="SX190" s="17"/>
      <c r="SY190" s="17"/>
      <c r="SZ190" s="17"/>
      <c r="TA190" s="17"/>
      <c r="TB190" s="17"/>
      <c r="TC190" s="17"/>
      <c r="TD190" s="17"/>
      <c r="TE190" s="17"/>
      <c r="TF190" s="17"/>
      <c r="TG190" s="17"/>
      <c r="TH190" s="17"/>
      <c r="TI190" s="17"/>
      <c r="TJ190" s="17"/>
      <c r="TK190" s="17"/>
      <c r="TL190" s="17"/>
      <c r="TM190" s="17"/>
      <c r="TN190" s="17"/>
      <c r="TO190" s="17"/>
      <c r="TP190" s="17"/>
      <c r="TQ190" s="17"/>
      <c r="TR190" s="17"/>
      <c r="TS190" s="17"/>
      <c r="TT190" s="17"/>
      <c r="TU190" s="17"/>
      <c r="TV190" s="17"/>
      <c r="TW190" s="17"/>
      <c r="TX190" s="17"/>
      <c r="TY190" s="17"/>
      <c r="TZ190" s="17"/>
      <c r="UA190" s="17"/>
      <c r="UB190" s="17"/>
      <c r="UC190" s="17"/>
      <c r="UD190" s="17"/>
      <c r="UE190" s="17"/>
      <c r="UF190" s="17"/>
      <c r="UG190" s="17"/>
      <c r="UH190" s="17"/>
      <c r="UI190" s="17"/>
      <c r="UJ190" s="17"/>
      <c r="UK190" s="17"/>
      <c r="UL190" s="17"/>
      <c r="UM190" s="17"/>
      <c r="UN190" s="17"/>
      <c r="UO190" s="17"/>
      <c r="UP190" s="17"/>
      <c r="UQ190" s="17"/>
      <c r="UR190" s="17"/>
      <c r="US190" s="17"/>
      <c r="UT190" s="17"/>
      <c r="UU190" s="17"/>
      <c r="UV190" s="17"/>
      <c r="UW190" s="17"/>
      <c r="UX190" s="17"/>
      <c r="UY190" s="17"/>
      <c r="UZ190" s="17"/>
      <c r="VA190" s="17"/>
      <c r="VB190" s="17"/>
      <c r="VC190" s="17"/>
      <c r="VD190" s="17"/>
      <c r="VE190" s="17"/>
      <c r="VF190" s="17"/>
      <c r="VG190" s="17"/>
      <c r="VH190" s="17"/>
      <c r="VI190" s="17"/>
      <c r="VJ190" s="17"/>
      <c r="VK190" s="17"/>
      <c r="VL190" s="17"/>
      <c r="VM190" s="17"/>
      <c r="VN190" s="17"/>
      <c r="VO190" s="17"/>
      <c r="VP190" s="17"/>
      <c r="VQ190" s="17"/>
      <c r="VR190" s="17"/>
      <c r="VS190" s="17"/>
      <c r="VT190" s="17"/>
      <c r="VU190" s="17"/>
      <c r="VV190" s="17"/>
      <c r="VW190" s="17"/>
      <c r="VX190" s="17"/>
      <c r="VY190" s="17"/>
      <c r="VZ190" s="17"/>
      <c r="WA190" s="17"/>
      <c r="WB190" s="17"/>
      <c r="WC190" s="17"/>
      <c r="WD190" s="17"/>
      <c r="WE190" s="17"/>
      <c r="WF190" s="17"/>
      <c r="WG190" s="17"/>
      <c r="WH190" s="17"/>
      <c r="WI190" s="17"/>
      <c r="WJ190" s="17"/>
      <c r="WK190" s="17"/>
      <c r="WL190" s="17"/>
      <c r="WM190" s="17"/>
      <c r="WN190" s="17"/>
      <c r="WO190" s="17"/>
      <c r="WP190" s="17"/>
      <c r="WQ190" s="17"/>
      <c r="WR190" s="17"/>
      <c r="WS190" s="17"/>
      <c r="WT190" s="17"/>
      <c r="WU190" s="17"/>
      <c r="WV190" s="17"/>
      <c r="WW190" s="17"/>
      <c r="WX190" s="17"/>
      <c r="WY190" s="17"/>
      <c r="WZ190" s="17"/>
      <c r="XA190" s="17"/>
      <c r="XB190" s="17"/>
      <c r="XC190" s="17"/>
      <c r="XD190" s="17"/>
      <c r="XE190" s="17"/>
      <c r="XF190" s="17"/>
      <c r="XG190" s="17"/>
      <c r="XH190" s="17"/>
      <c r="XI190" s="17"/>
      <c r="XJ190" s="17"/>
      <c r="XK190" s="17"/>
      <c r="XL190" s="17"/>
      <c r="XM190" s="17"/>
      <c r="XN190" s="17"/>
      <c r="XO190" s="17"/>
      <c r="XP190" s="17"/>
      <c r="XQ190" s="17"/>
      <c r="XR190" s="17"/>
      <c r="XS190" s="17"/>
      <c r="XT190" s="17"/>
      <c r="XU190" s="17"/>
      <c r="XV190" s="17"/>
      <c r="XW190" s="17"/>
      <c r="XX190" s="17"/>
      <c r="XY190" s="17"/>
      <c r="XZ190" s="17"/>
      <c r="YA190" s="17"/>
      <c r="YB190" s="17"/>
      <c r="YC190" s="17"/>
      <c r="YD190" s="17"/>
      <c r="YE190" s="17"/>
      <c r="YF190" s="17"/>
      <c r="YG190" s="17"/>
      <c r="YH190" s="17"/>
      <c r="YI190" s="17"/>
      <c r="YJ190" s="17"/>
      <c r="YK190" s="17"/>
      <c r="YL190" s="17"/>
      <c r="YM190" s="17"/>
      <c r="YN190" s="17"/>
      <c r="YO190" s="17"/>
      <c r="YP190" s="17"/>
      <c r="YQ190" s="17"/>
      <c r="YR190" s="17"/>
      <c r="YS190" s="17"/>
      <c r="YT190" s="17"/>
      <c r="YU190" s="17"/>
      <c r="YV190" s="17"/>
      <c r="YW190" s="17"/>
      <c r="YX190" s="17"/>
      <c r="YY190" s="17"/>
      <c r="YZ190" s="17"/>
      <c r="ZA190" s="17"/>
      <c r="ZB190" s="17"/>
      <c r="ZC190" s="17"/>
      <c r="ZD190" s="17"/>
      <c r="ZE190" s="17"/>
      <c r="ZF190" s="17"/>
      <c r="ZG190" s="17"/>
      <c r="ZH190" s="17"/>
      <c r="ZI190" s="17"/>
      <c r="ZJ190" s="17"/>
      <c r="ZK190" s="17"/>
      <c r="ZL190" s="17"/>
      <c r="ZM190" s="17"/>
      <c r="ZN190" s="17"/>
      <c r="ZO190" s="17"/>
      <c r="ZP190" s="17"/>
      <c r="ZQ190" s="17"/>
      <c r="ZR190" s="17"/>
      <c r="ZS190" s="17"/>
      <c r="ZT190" s="17"/>
      <c r="ZU190" s="17"/>
      <c r="ZV190" s="17"/>
      <c r="ZW190" s="17"/>
      <c r="ZX190" s="17"/>
      <c r="ZY190" s="17"/>
      <c r="ZZ190" s="17"/>
      <c r="AAA190" s="17"/>
      <c r="AAB190" s="17"/>
      <c r="AAC190" s="17"/>
      <c r="AAD190" s="17"/>
      <c r="AAE190" s="17"/>
      <c r="AAF190" s="17"/>
      <c r="AAG190" s="17"/>
      <c r="AAH190" s="17"/>
      <c r="AAI190" s="17"/>
      <c r="AAJ190" s="17"/>
      <c r="AAK190" s="17"/>
      <c r="AAL190" s="17"/>
      <c r="AAM190" s="17"/>
      <c r="AAN190" s="17"/>
      <c r="AAO190" s="17"/>
      <c r="AAP190" s="17"/>
      <c r="AAQ190" s="17"/>
      <c r="AAR190" s="17"/>
      <c r="AAS190" s="17"/>
      <c r="AAT190" s="17"/>
      <c r="AAU190" s="17"/>
      <c r="AAV190" s="17"/>
      <c r="AAW190" s="17"/>
      <c r="AAX190" s="17"/>
      <c r="AAY190" s="17"/>
      <c r="AAZ190" s="17"/>
      <c r="ABA190" s="17"/>
      <c r="ABB190" s="17"/>
      <c r="ABC190" s="17"/>
      <c r="ABD190" s="17"/>
      <c r="ABE190" s="17"/>
      <c r="ABF190" s="17"/>
      <c r="ABG190" s="17"/>
      <c r="ABH190" s="17"/>
      <c r="ABI190" s="17"/>
      <c r="ABJ190" s="17"/>
      <c r="ABK190" s="17"/>
      <c r="ABL190" s="17"/>
      <c r="ABM190" s="17"/>
      <c r="ABN190" s="17"/>
      <c r="ABO190" s="17"/>
      <c r="ABP190" s="17"/>
      <c r="ABQ190" s="17"/>
      <c r="ABR190" s="17"/>
      <c r="ABS190" s="17"/>
      <c r="ABT190" s="17"/>
      <c r="ABU190" s="17"/>
      <c r="ABV190" s="17"/>
      <c r="ABW190" s="17"/>
      <c r="ABX190" s="17"/>
      <c r="ABY190" s="17"/>
      <c r="ABZ190" s="17"/>
      <c r="ACA190" s="17"/>
      <c r="ACB190" s="17"/>
      <c r="ACC190" s="17"/>
      <c r="ACD190" s="17"/>
      <c r="ACE190" s="17"/>
      <c r="ACF190" s="17"/>
      <c r="ACG190" s="17"/>
      <c r="ACH190" s="17"/>
      <c r="ACI190" s="17"/>
      <c r="ACJ190" s="17"/>
      <c r="ACK190" s="17"/>
      <c r="ACL190" s="17"/>
      <c r="ACM190" s="17"/>
      <c r="ACN190" s="17"/>
      <c r="ACO190" s="17"/>
      <c r="ACP190" s="17"/>
      <c r="ACQ190" s="17"/>
      <c r="ACR190" s="17"/>
      <c r="ACS190" s="17"/>
      <c r="ACT190" s="17"/>
      <c r="ACU190" s="17"/>
      <c r="ACV190" s="17"/>
      <c r="ACW190" s="17"/>
      <c r="ACX190" s="17"/>
      <c r="ACY190" s="17"/>
      <c r="ACZ190" s="17"/>
      <c r="ADA190" s="17"/>
      <c r="ADB190" s="17"/>
      <c r="ADC190" s="17"/>
      <c r="ADD190" s="17"/>
      <c r="ADE190" s="17"/>
      <c r="ADF190" s="17"/>
      <c r="ADG190" s="17"/>
      <c r="ADH190" s="17"/>
      <c r="ADI190" s="17"/>
      <c r="ADJ190" s="17"/>
      <c r="ADK190" s="17"/>
      <c r="ADL190" s="17"/>
      <c r="ADM190" s="17"/>
      <c r="ADN190" s="17"/>
      <c r="ADO190" s="17"/>
      <c r="ADP190" s="17"/>
      <c r="ADQ190" s="17"/>
      <c r="ADR190" s="17"/>
      <c r="ADS190" s="17"/>
      <c r="ADT190" s="17"/>
      <c r="ADU190" s="17"/>
      <c r="ADV190" s="17"/>
      <c r="ADW190" s="17"/>
      <c r="ADX190" s="17"/>
      <c r="ADY190" s="17"/>
      <c r="ADZ190" s="17"/>
      <c r="AEA190" s="17"/>
      <c r="AEB190" s="17"/>
      <c r="AEC190" s="17"/>
      <c r="AED190" s="17"/>
      <c r="AEE190" s="17"/>
      <c r="AEF190" s="17"/>
      <c r="AEG190" s="17"/>
      <c r="AEH190" s="17"/>
      <c r="AEI190" s="17"/>
      <c r="AEJ190" s="17"/>
      <c r="AEK190" s="17"/>
      <c r="AEL190" s="17"/>
      <c r="AEM190" s="17"/>
      <c r="AEN190" s="17"/>
      <c r="AEO190" s="17"/>
      <c r="AEP190" s="17"/>
      <c r="AEQ190" s="17"/>
      <c r="AER190" s="17"/>
      <c r="AES190" s="17"/>
      <c r="AET190" s="17"/>
      <c r="AEU190" s="17"/>
      <c r="AEV190" s="17"/>
      <c r="AEW190" s="17"/>
      <c r="AEX190" s="17"/>
      <c r="AEY190" s="17"/>
      <c r="AEZ190" s="17"/>
      <c r="AFA190" s="17"/>
      <c r="AFB190" s="17"/>
      <c r="AFC190" s="17"/>
      <c r="AFD190" s="17"/>
      <c r="AFE190" s="17"/>
      <c r="AFF190" s="17"/>
      <c r="AFG190" s="17"/>
      <c r="AFH190" s="17"/>
      <c r="AFI190" s="17"/>
      <c r="AFJ190" s="17"/>
      <c r="AFK190" s="17"/>
      <c r="AFL190" s="17"/>
      <c r="AFM190" s="17"/>
      <c r="AFN190" s="17"/>
      <c r="AFO190" s="17"/>
      <c r="AFP190" s="17"/>
      <c r="AFQ190" s="17"/>
      <c r="AFR190" s="17"/>
      <c r="AFS190" s="17"/>
      <c r="AFT190" s="17"/>
      <c r="AFU190" s="17"/>
      <c r="AFV190" s="17"/>
      <c r="AFW190" s="17"/>
      <c r="AFX190" s="17"/>
      <c r="AFY190" s="17"/>
      <c r="AFZ190" s="17"/>
      <c r="AGA190" s="17"/>
      <c r="AGB190" s="17"/>
      <c r="AGC190" s="17"/>
      <c r="AGD190" s="17"/>
      <c r="AGE190" s="17"/>
      <c r="AGF190" s="17"/>
      <c r="AGG190" s="17"/>
      <c r="AGH190" s="17"/>
      <c r="AGI190" s="17"/>
      <c r="AGJ190" s="17"/>
      <c r="AGK190" s="17"/>
      <c r="AGL190" s="17"/>
      <c r="AGM190" s="17"/>
      <c r="AGN190" s="17"/>
      <c r="AGO190" s="17"/>
      <c r="AGP190" s="17"/>
      <c r="AGQ190" s="17"/>
      <c r="AGR190" s="17"/>
      <c r="AGS190" s="17"/>
      <c r="AGT190" s="17"/>
      <c r="AGU190" s="17"/>
      <c r="AGV190" s="17"/>
      <c r="AGW190" s="17"/>
      <c r="AGX190" s="17"/>
      <c r="AGY190" s="17"/>
      <c r="AGZ190" s="17"/>
      <c r="AHA190" s="17"/>
      <c r="AHB190" s="17"/>
      <c r="AHC190" s="17"/>
      <c r="AHD190" s="17"/>
      <c r="AHE190" s="17"/>
      <c r="AHF190" s="17"/>
      <c r="AHG190" s="17"/>
      <c r="AHH190" s="17"/>
      <c r="AHI190" s="17"/>
      <c r="AHJ190" s="17"/>
      <c r="AHK190" s="17"/>
      <c r="AHL190" s="17"/>
      <c r="AHM190" s="17"/>
      <c r="AHN190" s="17"/>
      <c r="AHO190" s="17"/>
      <c r="AHP190" s="17"/>
      <c r="AHQ190" s="17"/>
      <c r="AHR190" s="17"/>
      <c r="AHS190" s="17"/>
      <c r="AHT190" s="17"/>
      <c r="AHU190" s="17"/>
      <c r="AHV190" s="17"/>
      <c r="AHW190" s="17"/>
      <c r="AHX190" s="17"/>
      <c r="AHY190" s="17"/>
      <c r="AHZ190" s="17"/>
      <c r="AIA190" s="17"/>
      <c r="AIB190" s="17"/>
      <c r="AIC190" s="17"/>
      <c r="AID190" s="17"/>
      <c r="AIE190" s="17"/>
      <c r="AIF190" s="17"/>
      <c r="AIG190" s="17"/>
      <c r="AIH190" s="17"/>
      <c r="AII190" s="17"/>
      <c r="AIJ190" s="17"/>
      <c r="AIK190" s="17"/>
      <c r="AIL190" s="17"/>
      <c r="AIM190" s="17"/>
      <c r="AIN190" s="17"/>
      <c r="AIO190" s="17"/>
      <c r="AIP190" s="17"/>
      <c r="AIQ190" s="17"/>
      <c r="AIR190" s="17"/>
      <c r="AIS190" s="17"/>
      <c r="AIT190" s="17"/>
      <c r="AIU190" s="17"/>
      <c r="AIV190" s="17"/>
      <c r="AIW190" s="17"/>
      <c r="AIX190" s="17"/>
      <c r="AIY190" s="17"/>
      <c r="AIZ190" s="17"/>
      <c r="AJA190" s="17"/>
      <c r="AJB190" s="17"/>
      <c r="AJC190" s="17"/>
      <c r="AJD190" s="17"/>
      <c r="AJE190" s="17"/>
      <c r="AJF190" s="17"/>
      <c r="AJG190" s="17"/>
      <c r="AJH190" s="17"/>
      <c r="AJI190" s="17"/>
      <c r="AJJ190" s="17"/>
      <c r="AJK190" s="17"/>
      <c r="AJL190" s="17"/>
      <c r="AJM190" s="17"/>
      <c r="AJN190" s="17"/>
      <c r="AJO190" s="17"/>
      <c r="AJP190" s="17"/>
      <c r="AJQ190" s="17"/>
      <c r="AJR190" s="17"/>
      <c r="AJS190" s="17"/>
      <c r="AJT190" s="17"/>
      <c r="AJU190" s="17"/>
      <c r="AJV190" s="17"/>
      <c r="AJW190" s="17"/>
      <c r="AJX190" s="17"/>
      <c r="AJY190" s="17"/>
      <c r="AJZ190" s="17"/>
      <c r="AKA190" s="17"/>
      <c r="AKB190" s="17"/>
      <c r="AKC190" s="17"/>
      <c r="AKD190" s="17"/>
      <c r="AKE190" s="17"/>
      <c r="AKF190" s="17"/>
      <c r="AKG190" s="17"/>
      <c r="AKH190" s="17"/>
      <c r="AKI190" s="17"/>
      <c r="AKJ190" s="17"/>
      <c r="AKK190" s="17"/>
      <c r="AKL190" s="17"/>
      <c r="AKM190" s="17"/>
      <c r="AKN190" s="17"/>
      <c r="AKO190" s="17"/>
      <c r="AKP190" s="17"/>
      <c r="AKQ190" s="17"/>
      <c r="AKR190" s="17"/>
      <c r="AKS190" s="17"/>
      <c r="AKT190" s="17"/>
      <c r="AKU190" s="17"/>
      <c r="AKV190" s="17"/>
      <c r="AKW190" s="17"/>
      <c r="AKX190" s="17"/>
      <c r="AKY190" s="17"/>
      <c r="AKZ190" s="17"/>
      <c r="ALA190" s="17"/>
      <c r="ALB190" s="17"/>
      <c r="ALC190" s="17"/>
      <c r="ALD190" s="17"/>
      <c r="ALE190" s="17"/>
      <c r="ALF190" s="17"/>
      <c r="ALG190" s="17"/>
      <c r="ALH190" s="17"/>
      <c r="ALI190" s="17"/>
      <c r="ALJ190" s="17"/>
      <c r="ALK190" s="17"/>
      <c r="ALL190" s="17"/>
      <c r="ALM190" s="17"/>
      <c r="ALN190" s="17"/>
      <c r="ALO190" s="17"/>
      <c r="ALP190" s="17"/>
      <c r="ALQ190" s="17"/>
      <c r="ALR190" s="17"/>
      <c r="ALS190" s="17"/>
      <c r="ALT190" s="17"/>
      <c r="ALU190" s="17"/>
      <c r="ALV190" s="17"/>
      <c r="ALW190" s="17"/>
      <c r="ALX190" s="17"/>
      <c r="ALY190" s="17"/>
      <c r="ALZ190" s="17"/>
      <c r="AMA190" s="17"/>
      <c r="AMB190" s="17"/>
      <c r="AMC190" s="17"/>
      <c r="AMD190" s="17"/>
      <c r="AME190" s="17"/>
      <c r="AMF190" s="17"/>
      <c r="AMG190" s="17"/>
      <c r="AMH190" s="17"/>
      <c r="AMI190" s="17"/>
      <c r="AMJ190" s="17"/>
      <c r="AMK190" s="17"/>
      <c r="AML190" s="17"/>
      <c r="AMM190" s="17"/>
      <c r="AMN190" s="17"/>
      <c r="AMO190" s="17"/>
      <c r="AMP190" s="17"/>
      <c r="AMQ190" s="17"/>
      <c r="AMR190" s="17"/>
      <c r="AMS190" s="17"/>
      <c r="AMT190" s="17"/>
      <c r="AMU190" s="17"/>
      <c r="AMV190" s="17"/>
      <c r="AMW190" s="17"/>
      <c r="AMX190" s="17"/>
      <c r="AMY190" s="17"/>
      <c r="AMZ190" s="17"/>
      <c r="ANA190" s="17"/>
      <c r="ANB190" s="17"/>
      <c r="ANC190" s="17"/>
      <c r="AND190" s="17"/>
      <c r="ANE190" s="17"/>
      <c r="ANF190" s="17"/>
      <c r="ANG190" s="17"/>
      <c r="ANH190" s="17"/>
      <c r="ANI190" s="17"/>
      <c r="ANJ190" s="17"/>
      <c r="ANK190" s="17"/>
      <c r="ANL190" s="17"/>
      <c r="ANM190" s="17"/>
      <c r="ANN190" s="17"/>
      <c r="ANO190" s="17"/>
      <c r="ANP190" s="17"/>
      <c r="ANQ190" s="17"/>
      <c r="ANR190" s="17"/>
      <c r="ANS190" s="17"/>
      <c r="ANT190" s="17"/>
      <c r="ANU190" s="17"/>
      <c r="ANV190" s="17"/>
      <c r="ANW190" s="17"/>
      <c r="ANX190" s="17"/>
      <c r="ANY190" s="17"/>
      <c r="ANZ190" s="17"/>
      <c r="AOA190" s="17"/>
      <c r="AOB190" s="17"/>
      <c r="AOC190" s="17"/>
      <c r="AOD190" s="17"/>
      <c r="AOE190" s="17"/>
      <c r="AOF190" s="17"/>
      <c r="AOG190" s="17"/>
      <c r="AOH190" s="17"/>
      <c r="AOI190" s="17"/>
      <c r="AOJ190" s="17"/>
      <c r="AOK190" s="17"/>
      <c r="AOL190" s="17"/>
      <c r="AOM190" s="17"/>
      <c r="AON190" s="17"/>
      <c r="AOO190" s="17"/>
      <c r="AOP190" s="17"/>
      <c r="AOQ190" s="17"/>
      <c r="AOR190" s="17"/>
      <c r="AOS190" s="17"/>
      <c r="AOT190" s="17"/>
      <c r="AOU190" s="17"/>
      <c r="AOV190" s="17"/>
      <c r="AOW190" s="17"/>
      <c r="AOX190" s="17"/>
      <c r="AOY190" s="17"/>
      <c r="AOZ190" s="17"/>
      <c r="APA190" s="17"/>
      <c r="APB190" s="17"/>
      <c r="APC190" s="17"/>
      <c r="APD190" s="17"/>
      <c r="APE190" s="17"/>
      <c r="APF190" s="17"/>
      <c r="APG190" s="17"/>
      <c r="APH190" s="17"/>
      <c r="API190" s="17"/>
      <c r="APJ190" s="17"/>
      <c r="APK190" s="17"/>
      <c r="APL190" s="17"/>
      <c r="APM190" s="17"/>
      <c r="APN190" s="17"/>
      <c r="APO190" s="17"/>
      <c r="APP190" s="17"/>
      <c r="APQ190" s="17"/>
      <c r="APR190" s="17"/>
      <c r="APS190" s="17"/>
      <c r="APT190" s="17"/>
      <c r="APU190" s="17"/>
      <c r="APV190" s="17"/>
      <c r="APW190" s="17"/>
      <c r="APX190" s="17"/>
      <c r="APY190" s="17"/>
      <c r="APZ190" s="17"/>
      <c r="AQA190" s="17"/>
      <c r="AQB190" s="17"/>
      <c r="AQC190" s="17"/>
      <c r="AQD190" s="17"/>
      <c r="AQE190" s="17"/>
      <c r="AQF190" s="17"/>
      <c r="AQG190" s="17"/>
      <c r="AQH190" s="17"/>
      <c r="AQI190" s="17"/>
      <c r="AQJ190" s="17"/>
      <c r="AQK190" s="17"/>
      <c r="AQL190" s="17"/>
      <c r="AQM190" s="17"/>
      <c r="AQN190" s="17"/>
      <c r="AQO190" s="17"/>
      <c r="AQP190" s="17"/>
      <c r="AQQ190" s="17"/>
      <c r="AQR190" s="17"/>
      <c r="AQS190" s="17"/>
      <c r="AQT190" s="17"/>
      <c r="AQU190" s="17"/>
      <c r="AQV190" s="17"/>
      <c r="AQW190" s="17"/>
      <c r="AQX190" s="17"/>
      <c r="AQY190" s="17"/>
      <c r="AQZ190" s="17"/>
      <c r="ARA190" s="17"/>
      <c r="ARB190" s="17"/>
      <c r="ARC190" s="17"/>
      <c r="ARD190" s="17"/>
      <c r="ARE190" s="17"/>
      <c r="ARF190" s="17"/>
      <c r="ARG190" s="17"/>
      <c r="ARH190" s="17"/>
      <c r="ARI190" s="17"/>
      <c r="ARJ190" s="17"/>
      <c r="ARK190" s="17"/>
      <c r="ARL190" s="17"/>
      <c r="ARM190" s="17"/>
      <c r="ARN190" s="17"/>
      <c r="ARO190" s="17"/>
      <c r="ARP190" s="17"/>
      <c r="ARQ190" s="17"/>
      <c r="ARR190" s="17"/>
      <c r="ARS190" s="17"/>
      <c r="ART190" s="17"/>
      <c r="ARU190" s="17"/>
      <c r="ARV190" s="17"/>
      <c r="ARW190" s="17"/>
      <c r="ARX190" s="17"/>
      <c r="ARY190" s="17"/>
      <c r="ARZ190" s="17"/>
      <c r="ASA190" s="17"/>
      <c r="ASB190" s="17"/>
      <c r="ASC190" s="17"/>
      <c r="ASD190" s="17"/>
      <c r="ASE190" s="17"/>
      <c r="ASF190" s="17"/>
      <c r="ASG190" s="17"/>
      <c r="ASH190" s="17"/>
      <c r="ASI190" s="17"/>
      <c r="ASJ190" s="17"/>
      <c r="ASK190" s="17"/>
      <c r="ASL190" s="17"/>
      <c r="ASM190" s="17"/>
      <c r="ASN190" s="17"/>
      <c r="ASO190" s="17"/>
      <c r="ASP190" s="17"/>
      <c r="ASQ190" s="17"/>
      <c r="ASR190" s="17"/>
      <c r="ASS190" s="17"/>
      <c r="AST190" s="17"/>
      <c r="ASU190" s="17"/>
      <c r="ASV190" s="17"/>
      <c r="ASW190" s="17"/>
      <c r="ASX190" s="17"/>
      <c r="ASY190" s="17"/>
      <c r="ASZ190" s="17"/>
      <c r="ATA190" s="17"/>
      <c r="ATB190" s="17"/>
      <c r="ATC190" s="17"/>
      <c r="ATD190" s="17"/>
      <c r="ATE190" s="17"/>
      <c r="ATF190" s="17"/>
      <c r="ATG190" s="17"/>
      <c r="ATH190" s="17"/>
      <c r="ATI190" s="17"/>
      <c r="ATJ190" s="17"/>
      <c r="ATK190" s="17"/>
      <c r="ATL190" s="17"/>
      <c r="ATM190" s="17"/>
      <c r="ATN190" s="17"/>
      <c r="ATO190" s="17"/>
      <c r="ATP190" s="17"/>
      <c r="ATQ190" s="17"/>
      <c r="ATR190" s="17"/>
      <c r="ATS190" s="17"/>
      <c r="ATT190" s="17"/>
      <c r="ATU190" s="17"/>
      <c r="ATV190" s="17"/>
      <c r="ATW190" s="17"/>
      <c r="ATX190" s="17"/>
      <c r="ATY190" s="17"/>
      <c r="ATZ190" s="17"/>
      <c r="AUA190" s="17"/>
      <c r="AUB190" s="17"/>
      <c r="AUC190" s="17"/>
      <c r="AUD190" s="17"/>
      <c r="AUE190" s="17"/>
      <c r="AUF190" s="17"/>
      <c r="AUG190" s="17"/>
      <c r="AUH190" s="17"/>
      <c r="AUI190" s="17"/>
      <c r="AUJ190" s="17"/>
      <c r="AUK190" s="17"/>
      <c r="AUL190" s="17"/>
      <c r="AUM190" s="17"/>
      <c r="AUN190" s="17"/>
      <c r="AUO190" s="17"/>
      <c r="AUP190" s="17"/>
      <c r="AUQ190" s="17"/>
      <c r="AUR190" s="17"/>
      <c r="AUS190" s="17"/>
      <c r="AUT190" s="17"/>
      <c r="AUU190" s="17"/>
      <c r="AUV190" s="17"/>
      <c r="AUW190" s="17"/>
      <c r="AUX190" s="17"/>
      <c r="AUY190" s="17"/>
      <c r="AUZ190" s="17"/>
      <c r="AVA190" s="17"/>
      <c r="AVB190" s="17"/>
      <c r="AVC190" s="17"/>
      <c r="AVD190" s="17"/>
      <c r="AVE190" s="17"/>
      <c r="AVF190" s="17"/>
      <c r="AVG190" s="17"/>
      <c r="AVH190" s="17"/>
      <c r="AVI190" s="17"/>
      <c r="AVJ190" s="17"/>
      <c r="AVK190" s="17"/>
      <c r="AVL190" s="17"/>
      <c r="AVM190" s="17"/>
      <c r="AVN190" s="17"/>
      <c r="AVO190" s="17"/>
      <c r="AVP190" s="17"/>
      <c r="AVQ190" s="17"/>
      <c r="AVR190" s="17"/>
      <c r="AVS190" s="17"/>
      <c r="AVT190" s="17"/>
      <c r="AVU190" s="17"/>
      <c r="AVV190" s="17"/>
      <c r="AVW190" s="17"/>
      <c r="AVX190" s="17"/>
      <c r="AVY190" s="17"/>
      <c r="AVZ190" s="17"/>
      <c r="AWA190" s="17"/>
      <c r="AWB190" s="17"/>
      <c r="AWC190" s="17"/>
      <c r="AWD190" s="17"/>
      <c r="AWE190" s="17"/>
      <c r="AWF190" s="17"/>
      <c r="AWG190" s="17"/>
      <c r="AWH190" s="17"/>
      <c r="AWI190" s="17"/>
      <c r="AWJ190" s="17"/>
      <c r="AWK190" s="17"/>
      <c r="AWL190" s="17"/>
      <c r="AWM190" s="17"/>
      <c r="AWN190" s="17"/>
      <c r="AWO190" s="17"/>
      <c r="AWP190" s="17"/>
      <c r="AWQ190" s="17"/>
      <c r="AWR190" s="17"/>
      <c r="AWS190" s="17"/>
      <c r="AWT190" s="17"/>
      <c r="AWU190" s="17"/>
      <c r="AWV190" s="17"/>
      <c r="AWW190" s="17"/>
      <c r="AWX190" s="17"/>
      <c r="AWY190" s="17"/>
      <c r="AWZ190" s="17"/>
      <c r="AXA190" s="17"/>
      <c r="AXB190" s="17"/>
      <c r="AXC190" s="17"/>
      <c r="AXD190" s="17"/>
      <c r="AXE190" s="17"/>
      <c r="AXF190" s="17"/>
      <c r="AXG190" s="17"/>
      <c r="AXH190" s="17"/>
      <c r="AXI190" s="17"/>
      <c r="AXJ190" s="17"/>
      <c r="AXK190" s="17"/>
      <c r="AXL190" s="17"/>
      <c r="AXM190" s="17"/>
      <c r="AXN190" s="17"/>
      <c r="AXO190" s="17"/>
      <c r="AXP190" s="17"/>
      <c r="AXQ190" s="17"/>
      <c r="AXR190" s="17"/>
      <c r="AXS190" s="17"/>
      <c r="AXT190" s="17"/>
      <c r="AXU190" s="17"/>
      <c r="AXV190" s="17"/>
      <c r="AXW190" s="17"/>
      <c r="AXX190" s="17"/>
      <c r="AXY190" s="17"/>
      <c r="AXZ190" s="17"/>
      <c r="AYA190" s="17"/>
      <c r="AYB190" s="17"/>
      <c r="AYC190" s="17"/>
      <c r="AYD190" s="17"/>
      <c r="AYE190" s="17"/>
      <c r="AYF190" s="17"/>
      <c r="AYG190" s="17"/>
      <c r="AYH190" s="17"/>
      <c r="AYI190" s="17"/>
      <c r="AYJ190" s="17"/>
      <c r="AYK190" s="17"/>
      <c r="AYL190" s="17"/>
      <c r="AYM190" s="17"/>
      <c r="AYN190" s="17"/>
      <c r="AYO190" s="17"/>
      <c r="AYP190" s="17"/>
      <c r="AYQ190" s="17"/>
      <c r="AYR190" s="17"/>
      <c r="AYS190" s="17"/>
      <c r="AYT190" s="17"/>
      <c r="AYU190" s="17"/>
      <c r="AYV190" s="17"/>
      <c r="AYW190" s="17"/>
      <c r="AYX190" s="17"/>
      <c r="AYY190" s="17"/>
      <c r="AYZ190" s="17"/>
      <c r="AZA190" s="17"/>
      <c r="AZB190" s="17"/>
      <c r="AZC190" s="17"/>
      <c r="AZD190" s="17"/>
      <c r="AZE190" s="17"/>
      <c r="AZF190" s="17"/>
      <c r="AZG190" s="17"/>
      <c r="AZH190" s="17"/>
      <c r="AZI190" s="17"/>
      <c r="AZJ190" s="17"/>
      <c r="AZK190" s="17"/>
      <c r="AZL190" s="17"/>
      <c r="AZM190" s="17"/>
      <c r="AZN190" s="17"/>
      <c r="AZO190" s="17"/>
      <c r="AZP190" s="17"/>
      <c r="AZQ190" s="17"/>
      <c r="AZR190" s="17"/>
      <c r="AZS190" s="17"/>
      <c r="AZT190" s="17"/>
      <c r="AZU190" s="17"/>
      <c r="AZV190" s="17"/>
      <c r="AZW190" s="17"/>
      <c r="AZX190" s="17"/>
      <c r="AZY190" s="17"/>
      <c r="AZZ190" s="17"/>
      <c r="BAA190" s="17"/>
      <c r="BAB190" s="17"/>
      <c r="BAC190" s="17"/>
      <c r="BAD190" s="17"/>
      <c r="BAE190" s="17"/>
      <c r="BAF190" s="17"/>
      <c r="BAG190" s="17"/>
      <c r="BAH190" s="17"/>
      <c r="BAI190" s="17"/>
      <c r="BAJ190" s="17"/>
      <c r="BAK190" s="17"/>
      <c r="BAL190" s="17"/>
      <c r="BAM190" s="17"/>
      <c r="BAN190" s="17"/>
      <c r="BAO190" s="17"/>
      <c r="BAP190" s="17"/>
      <c r="BAQ190" s="17"/>
      <c r="BAR190" s="17"/>
      <c r="BAS190" s="17"/>
      <c r="BAT190" s="17"/>
      <c r="BAU190" s="17"/>
      <c r="BAV190" s="17"/>
      <c r="BAW190" s="17"/>
      <c r="BAX190" s="17"/>
      <c r="BAY190" s="17"/>
      <c r="BAZ190" s="17"/>
      <c r="BBA190" s="17"/>
      <c r="BBB190" s="17"/>
      <c r="BBC190" s="17"/>
      <c r="BBD190" s="17"/>
      <c r="BBE190" s="17"/>
      <c r="BBF190" s="17"/>
      <c r="BBG190" s="17"/>
      <c r="BBH190" s="17"/>
      <c r="BBI190" s="17"/>
      <c r="BBJ190" s="17"/>
      <c r="BBK190" s="17"/>
      <c r="BBL190" s="17"/>
      <c r="BBM190" s="17"/>
      <c r="BBN190" s="17"/>
      <c r="BBO190" s="17"/>
      <c r="BBP190" s="17"/>
      <c r="BBQ190" s="17"/>
      <c r="BBR190" s="17"/>
      <c r="BBS190" s="17"/>
      <c r="BBT190" s="17"/>
      <c r="BBU190" s="17"/>
      <c r="BBV190" s="17"/>
      <c r="BBW190" s="17"/>
      <c r="BBX190" s="17"/>
      <c r="BBY190" s="17"/>
      <c r="BBZ190" s="17"/>
      <c r="BCA190" s="17"/>
      <c r="BCB190" s="17"/>
      <c r="BCC190" s="17"/>
      <c r="BCD190" s="17"/>
      <c r="BCE190" s="17"/>
      <c r="BCF190" s="17"/>
      <c r="BCG190" s="17"/>
      <c r="BCH190" s="17"/>
      <c r="BCI190" s="17"/>
      <c r="BCJ190" s="17"/>
      <c r="BCK190" s="17"/>
      <c r="BCL190" s="17"/>
      <c r="BCM190" s="17"/>
      <c r="BCN190" s="17"/>
      <c r="BCO190" s="17"/>
      <c r="BCP190" s="17"/>
      <c r="BCQ190" s="17"/>
      <c r="BCR190" s="17"/>
      <c r="BCS190" s="17"/>
      <c r="BCT190" s="17"/>
      <c r="BCU190" s="17"/>
      <c r="BCV190" s="17"/>
      <c r="BCW190" s="17"/>
      <c r="BCX190" s="17"/>
      <c r="BCY190" s="17"/>
      <c r="BCZ190" s="17"/>
      <c r="BDA190" s="17"/>
      <c r="BDB190" s="17"/>
      <c r="BDC190" s="17"/>
      <c r="BDD190" s="17"/>
      <c r="BDE190" s="17"/>
      <c r="BDF190" s="17"/>
      <c r="BDG190" s="17"/>
      <c r="BDH190" s="17"/>
      <c r="BDI190" s="17"/>
      <c r="BDJ190" s="17"/>
      <c r="BDK190" s="17"/>
      <c r="BDL190" s="17"/>
      <c r="BDM190" s="17"/>
      <c r="BDN190" s="17"/>
      <c r="BDO190" s="17"/>
      <c r="BDP190" s="17"/>
      <c r="BDQ190" s="17"/>
      <c r="BDR190" s="17"/>
      <c r="BDS190" s="17"/>
      <c r="BDT190" s="17"/>
      <c r="BDU190" s="17"/>
      <c r="BDV190" s="17"/>
      <c r="BDW190" s="17"/>
      <c r="BDX190" s="17"/>
      <c r="BDY190" s="17"/>
      <c r="BDZ190" s="17"/>
      <c r="BEA190" s="17"/>
      <c r="BEB190" s="17"/>
      <c r="BEC190" s="17"/>
      <c r="BED190" s="17"/>
      <c r="BEE190" s="17"/>
      <c r="BEF190" s="17"/>
      <c r="BEG190" s="17"/>
      <c r="BEH190" s="17"/>
      <c r="BEI190" s="17"/>
      <c r="BEJ190" s="17"/>
      <c r="BEK190" s="17"/>
      <c r="BEL190" s="17"/>
      <c r="BEM190" s="17"/>
      <c r="BEN190" s="17"/>
      <c r="BEO190" s="17"/>
      <c r="BEP190" s="17"/>
      <c r="BEQ190" s="17"/>
      <c r="BER190" s="17"/>
      <c r="BES190" s="17"/>
      <c r="BET190" s="17"/>
      <c r="BEU190" s="17"/>
      <c r="BEV190" s="17"/>
      <c r="BEW190" s="17"/>
      <c r="BEX190" s="17"/>
      <c r="BEY190" s="17"/>
      <c r="BEZ190" s="17"/>
      <c r="BFA190" s="17"/>
      <c r="BFB190" s="17"/>
      <c r="BFC190" s="17"/>
      <c r="BFD190" s="17"/>
      <c r="BFE190" s="17"/>
      <c r="BFF190" s="17"/>
      <c r="BFG190" s="17"/>
      <c r="BFH190" s="17"/>
      <c r="BFI190" s="17"/>
      <c r="BFJ190" s="17"/>
      <c r="BFK190" s="17"/>
      <c r="BFL190" s="17"/>
      <c r="BFM190" s="17"/>
      <c r="BFN190" s="17"/>
      <c r="BFO190" s="17"/>
      <c r="BFP190" s="17"/>
      <c r="BFQ190" s="17"/>
      <c r="BFR190" s="17"/>
      <c r="BFS190" s="17"/>
      <c r="BFT190" s="17"/>
      <c r="BFU190" s="17"/>
      <c r="BFV190" s="17"/>
      <c r="BFW190" s="17"/>
      <c r="BFX190" s="17"/>
      <c r="BFY190" s="17"/>
      <c r="BFZ190" s="17"/>
      <c r="BGA190" s="17"/>
      <c r="BGB190" s="17"/>
      <c r="BGC190" s="17"/>
      <c r="BGD190" s="17"/>
      <c r="BGE190" s="17"/>
      <c r="BGF190" s="17"/>
      <c r="BGG190" s="17"/>
      <c r="BGH190" s="17"/>
      <c r="BGI190" s="17"/>
      <c r="BGJ190" s="17"/>
      <c r="BGK190" s="17"/>
      <c r="BGL190" s="17"/>
      <c r="BGM190" s="17"/>
      <c r="BGN190" s="17"/>
      <c r="BGO190" s="17"/>
      <c r="BGP190" s="17"/>
      <c r="BGQ190" s="17"/>
      <c r="BGR190" s="17"/>
      <c r="BGS190" s="17"/>
      <c r="BGT190" s="17"/>
      <c r="BGU190" s="17"/>
      <c r="BGV190" s="17"/>
      <c r="BGW190" s="17"/>
      <c r="BGX190" s="17"/>
      <c r="BGY190" s="17"/>
      <c r="BGZ190" s="17"/>
      <c r="BHA190" s="17"/>
      <c r="BHB190" s="17"/>
      <c r="BHC190" s="17"/>
      <c r="BHD190" s="17"/>
      <c r="BHE190" s="17"/>
      <c r="BHF190" s="17"/>
      <c r="BHG190" s="17"/>
      <c r="BHH190" s="17"/>
      <c r="BHI190" s="17"/>
      <c r="BHJ190" s="17"/>
      <c r="BHK190" s="17"/>
      <c r="BHL190" s="17"/>
      <c r="BHM190" s="17"/>
      <c r="BHN190" s="17"/>
      <c r="BHO190" s="17"/>
      <c r="BHP190" s="17"/>
      <c r="BHQ190" s="17"/>
      <c r="BHR190" s="17"/>
      <c r="BHS190" s="17"/>
      <c r="BHT190" s="17"/>
      <c r="BHU190" s="17"/>
      <c r="BHV190" s="17"/>
      <c r="BHW190" s="17"/>
      <c r="BHX190" s="17"/>
      <c r="BHY190" s="17"/>
      <c r="BHZ190" s="17"/>
      <c r="BIA190" s="17"/>
      <c r="BIB190" s="17"/>
      <c r="BIC190" s="17"/>
      <c r="BID190" s="17"/>
      <c r="BIE190" s="17"/>
      <c r="BIF190" s="17"/>
      <c r="BIG190" s="17"/>
      <c r="BIH190" s="17"/>
      <c r="BII190" s="17"/>
      <c r="BIJ190" s="17"/>
      <c r="BIK190" s="17"/>
      <c r="BIL190" s="17"/>
      <c r="BIM190" s="17"/>
      <c r="BIN190" s="17"/>
      <c r="BIO190" s="17"/>
      <c r="BIP190" s="17"/>
      <c r="BIQ190" s="17"/>
      <c r="BIR190" s="17"/>
      <c r="BIS190" s="17"/>
      <c r="BIT190" s="17"/>
      <c r="BIU190" s="17"/>
      <c r="BIV190" s="17"/>
      <c r="BIW190" s="17"/>
      <c r="BIX190" s="17"/>
      <c r="BIY190" s="17"/>
      <c r="BIZ190" s="17"/>
      <c r="BJA190" s="17"/>
      <c r="BJB190" s="17"/>
      <c r="BJC190" s="17"/>
      <c r="BJD190" s="17"/>
      <c r="BJE190" s="17"/>
      <c r="BJF190" s="17"/>
      <c r="BJG190" s="17"/>
      <c r="BJH190" s="17"/>
      <c r="BJI190" s="17"/>
      <c r="BJJ190" s="17"/>
      <c r="BJK190" s="17"/>
      <c r="BJL190" s="17"/>
      <c r="BJM190" s="17"/>
      <c r="BJN190" s="17"/>
      <c r="BJO190" s="17"/>
      <c r="BJP190" s="17"/>
      <c r="BJQ190" s="17"/>
      <c r="BJR190" s="17"/>
      <c r="BJS190" s="17"/>
      <c r="BJT190" s="17"/>
      <c r="BJU190" s="17"/>
      <c r="BJV190" s="17"/>
      <c r="BJW190" s="17"/>
      <c r="BJX190" s="17"/>
      <c r="BJY190" s="17"/>
      <c r="BJZ190" s="17"/>
      <c r="BKA190" s="17"/>
      <c r="BKB190" s="17"/>
      <c r="BKC190" s="17"/>
      <c r="BKD190" s="17"/>
      <c r="BKE190" s="17"/>
      <c r="BKF190" s="17"/>
      <c r="BKG190" s="17"/>
      <c r="BKH190" s="17"/>
      <c r="BKI190" s="17"/>
      <c r="BKJ190" s="17"/>
      <c r="BKK190" s="17"/>
      <c r="BKL190" s="17"/>
      <c r="BKM190" s="17"/>
      <c r="BKN190" s="17"/>
      <c r="BKO190" s="17"/>
      <c r="BKP190" s="17"/>
      <c r="BKQ190" s="17"/>
      <c r="BKR190" s="17"/>
      <c r="BKS190" s="17"/>
      <c r="BKT190" s="17"/>
      <c r="BKU190" s="17"/>
      <c r="BKV190" s="17"/>
      <c r="BKW190" s="17"/>
      <c r="BKX190" s="17"/>
      <c r="BKY190" s="17"/>
      <c r="BKZ190" s="17"/>
      <c r="BLA190" s="17"/>
      <c r="BLB190" s="17"/>
      <c r="BLC190" s="17"/>
      <c r="BLD190" s="17"/>
      <c r="BLE190" s="17"/>
      <c r="BLF190" s="17"/>
      <c r="BLG190" s="17"/>
      <c r="BLH190" s="17"/>
      <c r="BLI190" s="17"/>
      <c r="BLJ190" s="17"/>
      <c r="BLK190" s="17"/>
      <c r="BLL190" s="17"/>
      <c r="BLM190" s="17"/>
      <c r="BLN190" s="17"/>
      <c r="BLO190" s="17"/>
      <c r="BLP190" s="17"/>
      <c r="BLQ190" s="17"/>
      <c r="BLR190" s="17"/>
      <c r="BLS190" s="17"/>
      <c r="BLT190" s="17"/>
      <c r="BLU190" s="17"/>
      <c r="BLV190" s="17"/>
      <c r="BLW190" s="17"/>
      <c r="BLX190" s="17"/>
      <c r="BLY190" s="17"/>
      <c r="BLZ190" s="17"/>
      <c r="BMA190" s="17"/>
      <c r="BMB190" s="17"/>
      <c r="BMC190" s="17"/>
      <c r="BMD190" s="17"/>
      <c r="BME190" s="17"/>
      <c r="BMF190" s="17"/>
      <c r="BMG190" s="17"/>
      <c r="BMH190" s="17"/>
      <c r="BMI190" s="17"/>
      <c r="BMJ190" s="17"/>
      <c r="BMK190" s="17"/>
      <c r="BML190" s="17"/>
      <c r="BMM190" s="17"/>
      <c r="BMN190" s="17"/>
      <c r="BMO190" s="17"/>
      <c r="BMP190" s="17"/>
      <c r="BMQ190" s="17"/>
      <c r="BMR190" s="17"/>
      <c r="BMS190" s="17"/>
      <c r="BMT190" s="17"/>
      <c r="BMU190" s="17"/>
      <c r="BMV190" s="17"/>
      <c r="BMW190" s="17"/>
      <c r="BMX190" s="17"/>
      <c r="BMY190" s="17"/>
      <c r="BMZ190" s="17"/>
      <c r="BNA190" s="17"/>
      <c r="BNB190" s="17"/>
      <c r="BNC190" s="17"/>
      <c r="BND190" s="17"/>
      <c r="BNE190" s="17"/>
      <c r="BNF190" s="17"/>
      <c r="BNG190" s="17"/>
      <c r="BNH190" s="17"/>
      <c r="BNI190" s="17"/>
      <c r="BNJ190" s="17"/>
      <c r="BNK190" s="17"/>
      <c r="BNL190" s="17"/>
      <c r="BNM190" s="17"/>
      <c r="BNN190" s="17"/>
      <c r="BNO190" s="17"/>
      <c r="BNP190" s="17"/>
      <c r="BNQ190" s="17"/>
      <c r="BNR190" s="17"/>
      <c r="BNS190" s="17"/>
      <c r="BNT190" s="17"/>
      <c r="BNU190" s="17"/>
      <c r="BNV190" s="17"/>
      <c r="BNW190" s="17"/>
      <c r="BNX190" s="17"/>
      <c r="BNY190" s="17"/>
      <c r="BNZ190" s="17"/>
      <c r="BOA190" s="17"/>
      <c r="BOB190" s="17"/>
      <c r="BOC190" s="17"/>
      <c r="BOD190" s="17"/>
      <c r="BOE190" s="17"/>
      <c r="BOF190" s="17"/>
      <c r="BOG190" s="17"/>
      <c r="BOH190" s="17"/>
      <c r="BOI190" s="17"/>
      <c r="BOJ190" s="17"/>
      <c r="BOK190" s="17"/>
      <c r="BOL190" s="17"/>
      <c r="BOM190" s="17"/>
      <c r="BON190" s="17"/>
      <c r="BOO190" s="17"/>
      <c r="BOP190" s="17"/>
      <c r="BOQ190" s="17"/>
      <c r="BOR190" s="17"/>
      <c r="BOS190" s="17"/>
      <c r="BOT190" s="17"/>
      <c r="BOU190" s="17"/>
      <c r="BOV190" s="17"/>
      <c r="BOW190" s="17"/>
      <c r="BOX190" s="17"/>
      <c r="BOY190" s="17"/>
      <c r="BOZ190" s="17"/>
      <c r="BPA190" s="17"/>
      <c r="BPB190" s="17"/>
      <c r="BPC190" s="17"/>
      <c r="BPD190" s="17"/>
      <c r="BPE190" s="17"/>
      <c r="BPF190" s="17"/>
      <c r="BPG190" s="17"/>
      <c r="BPH190" s="17"/>
      <c r="BPI190" s="17"/>
      <c r="BPJ190" s="17"/>
      <c r="BPK190" s="17"/>
      <c r="BPL190" s="17"/>
      <c r="BPM190" s="17"/>
      <c r="BPN190" s="17"/>
      <c r="BPO190" s="17"/>
      <c r="BPP190" s="17"/>
      <c r="BPQ190" s="17"/>
      <c r="BPR190" s="17"/>
      <c r="BPS190" s="17"/>
      <c r="BPT190" s="17"/>
      <c r="BPU190" s="17"/>
      <c r="BPV190" s="17"/>
      <c r="BPW190" s="17"/>
      <c r="BPX190" s="17"/>
      <c r="BPY190" s="17"/>
      <c r="BPZ190" s="17"/>
      <c r="BQA190" s="17"/>
      <c r="BQB190" s="17"/>
      <c r="BQC190" s="17"/>
      <c r="BQD190" s="17"/>
      <c r="BQE190" s="17"/>
      <c r="BQF190" s="17"/>
      <c r="BQG190" s="17"/>
      <c r="BQH190" s="17"/>
      <c r="BQI190" s="17"/>
      <c r="BQJ190" s="17"/>
      <c r="BQK190" s="17"/>
      <c r="BQL190" s="17"/>
      <c r="BQM190" s="17"/>
      <c r="BQN190" s="17"/>
      <c r="BQO190" s="17"/>
      <c r="BQP190" s="17"/>
      <c r="BQQ190" s="17"/>
      <c r="BQR190" s="17"/>
      <c r="BQS190" s="17"/>
      <c r="BQT190" s="17"/>
      <c r="BQU190" s="17"/>
      <c r="BQV190" s="17"/>
      <c r="BQW190" s="17"/>
      <c r="BQX190" s="17"/>
      <c r="BQY190" s="17"/>
      <c r="BQZ190" s="17"/>
      <c r="BRA190" s="17"/>
      <c r="BRB190" s="17"/>
      <c r="BRC190" s="17"/>
      <c r="BRD190" s="17"/>
      <c r="BRE190" s="17"/>
      <c r="BRF190" s="17"/>
      <c r="BRG190" s="17"/>
      <c r="BRH190" s="17"/>
      <c r="BRI190" s="17"/>
      <c r="BRJ190" s="17"/>
      <c r="BRK190" s="17"/>
      <c r="BRL190" s="17"/>
      <c r="BRM190" s="17"/>
      <c r="BRN190" s="17"/>
      <c r="BRO190" s="17"/>
      <c r="BRP190" s="17"/>
      <c r="BRQ190" s="17"/>
      <c r="BRR190" s="17"/>
      <c r="BRS190" s="17"/>
      <c r="BRT190" s="17"/>
      <c r="BRU190" s="17"/>
      <c r="BRV190" s="17"/>
      <c r="BRW190" s="17"/>
      <c r="BRX190" s="17"/>
      <c r="BRY190" s="17"/>
      <c r="BRZ190" s="17"/>
      <c r="BSA190" s="17"/>
      <c r="BSB190" s="17"/>
      <c r="BSC190" s="17"/>
      <c r="BSD190" s="17"/>
      <c r="BSE190" s="17"/>
      <c r="BSF190" s="17"/>
      <c r="BSG190" s="17"/>
      <c r="BSH190" s="17"/>
      <c r="BSI190" s="17"/>
      <c r="BSJ190" s="17"/>
      <c r="BSK190" s="17"/>
      <c r="BSL190" s="17"/>
      <c r="BSM190" s="17"/>
      <c r="BSN190" s="17"/>
      <c r="BSO190" s="17"/>
      <c r="BSP190" s="17"/>
      <c r="BSQ190" s="17"/>
      <c r="BSR190" s="17"/>
      <c r="BSS190" s="17"/>
      <c r="BST190" s="17"/>
      <c r="BSU190" s="17"/>
      <c r="BSV190" s="17"/>
      <c r="BSW190" s="17"/>
      <c r="BSX190" s="17"/>
      <c r="BSY190" s="17"/>
      <c r="BSZ190" s="17"/>
      <c r="BTA190" s="17"/>
      <c r="BTB190" s="17"/>
      <c r="BTC190" s="17"/>
      <c r="BTD190" s="17"/>
      <c r="BTE190" s="17"/>
      <c r="BTF190" s="17"/>
      <c r="BTG190" s="17"/>
      <c r="BTH190" s="17"/>
      <c r="BTI190" s="17"/>
      <c r="BTJ190" s="17"/>
      <c r="BTK190" s="17"/>
      <c r="BTL190" s="17"/>
      <c r="BTM190" s="17"/>
      <c r="BTN190" s="17"/>
      <c r="BTO190" s="17"/>
      <c r="BTP190" s="17"/>
      <c r="BTQ190" s="17"/>
      <c r="BTR190" s="17"/>
      <c r="BTS190" s="17"/>
      <c r="BTT190" s="17"/>
      <c r="BTU190" s="17"/>
      <c r="BTV190" s="17"/>
      <c r="BTW190" s="17"/>
      <c r="BTX190" s="17"/>
      <c r="BTY190" s="17"/>
      <c r="BTZ190" s="17"/>
      <c r="BUA190" s="17"/>
      <c r="BUB190" s="17"/>
      <c r="BUC190" s="17"/>
      <c r="BUD190" s="17"/>
      <c r="BUE190" s="17"/>
      <c r="BUF190" s="17"/>
      <c r="BUG190" s="17"/>
      <c r="BUH190" s="17"/>
      <c r="BUI190" s="17"/>
      <c r="BUJ190" s="17"/>
      <c r="BUK190" s="17"/>
      <c r="BUL190" s="17"/>
      <c r="BUM190" s="17"/>
      <c r="BUN190" s="17"/>
      <c r="BUO190" s="17"/>
      <c r="BUP190" s="17"/>
      <c r="BUQ190" s="17"/>
      <c r="BUR190" s="17"/>
      <c r="BUS190" s="17"/>
      <c r="BUT190" s="17"/>
      <c r="BUU190" s="17"/>
      <c r="BUV190" s="17"/>
      <c r="BUW190" s="17"/>
      <c r="BUX190" s="17"/>
      <c r="BUY190" s="17"/>
      <c r="BUZ190" s="17"/>
      <c r="BVA190" s="17"/>
      <c r="BVB190" s="17"/>
      <c r="BVC190" s="17"/>
      <c r="BVD190" s="17"/>
      <c r="BVE190" s="17"/>
      <c r="BVF190" s="17"/>
      <c r="BVG190" s="17"/>
      <c r="BVH190" s="17"/>
      <c r="BVI190" s="17"/>
      <c r="BVJ190" s="17"/>
      <c r="BVK190" s="17"/>
      <c r="BVL190" s="17"/>
      <c r="BVM190" s="17"/>
      <c r="BVN190" s="17"/>
      <c r="BVO190" s="17"/>
      <c r="BVP190" s="17"/>
      <c r="BVQ190" s="17"/>
      <c r="BVR190" s="17"/>
      <c r="BVS190" s="17"/>
      <c r="BVT190" s="17"/>
      <c r="BVU190" s="17"/>
      <c r="BVV190" s="17"/>
      <c r="BVW190" s="17"/>
      <c r="BVX190" s="17"/>
      <c r="BVY190" s="17"/>
      <c r="BVZ190" s="17"/>
      <c r="BWA190" s="17"/>
      <c r="BWB190" s="17"/>
      <c r="BWC190" s="17"/>
      <c r="BWD190" s="17"/>
      <c r="BWE190" s="17"/>
      <c r="BWF190" s="17"/>
      <c r="BWG190" s="17"/>
      <c r="BWH190" s="17"/>
      <c r="BWI190" s="17"/>
      <c r="BWJ190" s="17"/>
      <c r="BWK190" s="17"/>
      <c r="BWL190" s="17"/>
      <c r="BWM190" s="17"/>
      <c r="BWN190" s="17"/>
      <c r="BWO190" s="17"/>
      <c r="BWP190" s="17"/>
      <c r="BWQ190" s="17"/>
      <c r="BWR190" s="17"/>
      <c r="BWS190" s="17"/>
      <c r="BWT190" s="17"/>
      <c r="BWU190" s="17"/>
      <c r="BWV190" s="17"/>
      <c r="BWW190" s="17"/>
      <c r="BWX190" s="17"/>
      <c r="BWY190" s="17"/>
      <c r="BWZ190" s="17"/>
      <c r="BXA190" s="17"/>
      <c r="BXB190" s="17"/>
      <c r="BXC190" s="17"/>
      <c r="BXD190" s="17"/>
      <c r="BXE190" s="17"/>
      <c r="BXF190" s="17"/>
      <c r="BXG190" s="17"/>
      <c r="BXH190" s="17"/>
      <c r="BXI190" s="17"/>
      <c r="BXJ190" s="17"/>
      <c r="BXK190" s="17"/>
      <c r="BXL190" s="17"/>
      <c r="BXM190" s="17"/>
      <c r="BXN190" s="17"/>
      <c r="BXO190" s="17"/>
      <c r="BXP190" s="17"/>
      <c r="BXQ190" s="17"/>
      <c r="BXR190" s="17"/>
      <c r="BXS190" s="17"/>
      <c r="BXT190" s="17"/>
      <c r="BXU190" s="17"/>
      <c r="BXV190" s="17"/>
      <c r="BXW190" s="17"/>
      <c r="BXX190" s="17"/>
      <c r="BXY190" s="17"/>
      <c r="BXZ190" s="17"/>
      <c r="BYA190" s="17"/>
      <c r="BYB190" s="17"/>
      <c r="BYC190" s="17"/>
      <c r="BYD190" s="17"/>
      <c r="BYE190" s="17"/>
      <c r="BYF190" s="17"/>
      <c r="BYG190" s="17"/>
      <c r="BYH190" s="17"/>
      <c r="BYI190" s="17"/>
      <c r="BYJ190" s="17"/>
      <c r="BYK190" s="17"/>
      <c r="BYL190" s="17"/>
      <c r="BYM190" s="17"/>
      <c r="BYN190" s="17"/>
      <c r="BYO190" s="17"/>
      <c r="BYP190" s="17"/>
      <c r="BYQ190" s="17"/>
      <c r="BYR190" s="17"/>
      <c r="BYS190" s="17"/>
      <c r="BYT190" s="17"/>
      <c r="BYU190" s="17"/>
      <c r="BYV190" s="17"/>
      <c r="BYW190" s="17"/>
      <c r="BYX190" s="17"/>
      <c r="BYY190" s="17"/>
      <c r="BYZ190" s="17"/>
      <c r="BZA190" s="17"/>
      <c r="BZB190" s="17"/>
      <c r="BZC190" s="17"/>
      <c r="BZD190" s="17"/>
      <c r="BZE190" s="17"/>
      <c r="BZF190" s="17"/>
      <c r="BZG190" s="17"/>
      <c r="BZH190" s="17"/>
      <c r="BZI190" s="17"/>
      <c r="BZJ190" s="17"/>
      <c r="BZK190" s="17"/>
      <c r="BZL190" s="17"/>
      <c r="BZM190" s="17"/>
      <c r="BZN190" s="17"/>
      <c r="BZO190" s="17"/>
      <c r="BZP190" s="17"/>
      <c r="BZQ190" s="17"/>
      <c r="BZR190" s="17"/>
      <c r="BZS190" s="17"/>
      <c r="BZT190" s="17"/>
      <c r="BZU190" s="17"/>
      <c r="BZV190" s="17"/>
      <c r="BZW190" s="17"/>
      <c r="BZX190" s="17"/>
      <c r="BZY190" s="17"/>
      <c r="BZZ190" s="17"/>
      <c r="CAA190" s="17"/>
      <c r="CAB190" s="17"/>
      <c r="CAC190" s="17"/>
      <c r="CAD190" s="17"/>
      <c r="CAE190" s="17"/>
      <c r="CAF190" s="17"/>
      <c r="CAG190" s="17"/>
      <c r="CAH190" s="17"/>
      <c r="CAI190" s="17"/>
      <c r="CAJ190" s="17"/>
      <c r="CAK190" s="17"/>
      <c r="CAL190" s="17"/>
      <c r="CAM190" s="17"/>
      <c r="CAN190" s="17"/>
      <c r="CAO190" s="17"/>
      <c r="CAP190" s="17"/>
      <c r="CAQ190" s="17"/>
      <c r="CAR190" s="17"/>
      <c r="CAS190" s="17"/>
      <c r="CAT190" s="17"/>
      <c r="CAU190" s="17"/>
      <c r="CAV190" s="17"/>
      <c r="CAW190" s="17"/>
      <c r="CAX190" s="17"/>
      <c r="CAY190" s="17"/>
      <c r="CAZ190" s="17"/>
      <c r="CBA190" s="17"/>
      <c r="CBB190" s="17"/>
      <c r="CBC190" s="17"/>
      <c r="CBD190" s="17"/>
      <c r="CBE190" s="17"/>
      <c r="CBF190" s="17"/>
      <c r="CBG190" s="17"/>
      <c r="CBH190" s="17"/>
      <c r="CBI190" s="17"/>
      <c r="CBJ190" s="17"/>
      <c r="CBK190" s="17"/>
      <c r="CBL190" s="17"/>
      <c r="CBM190" s="17"/>
      <c r="CBN190" s="17"/>
      <c r="CBO190" s="17"/>
      <c r="CBP190" s="17"/>
      <c r="CBQ190" s="17"/>
      <c r="CBR190" s="17"/>
      <c r="CBS190" s="17"/>
      <c r="CBT190" s="17"/>
      <c r="CBU190" s="17"/>
      <c r="CBV190" s="17"/>
      <c r="CBW190" s="17"/>
      <c r="CBX190" s="17"/>
      <c r="CBY190" s="17"/>
      <c r="CBZ190" s="17"/>
      <c r="CCA190" s="17"/>
      <c r="CCB190" s="17"/>
      <c r="CCC190" s="17"/>
      <c r="CCD190" s="17"/>
      <c r="CCE190" s="17"/>
      <c r="CCF190" s="17"/>
      <c r="CCG190" s="17"/>
      <c r="CCH190" s="17"/>
      <c r="CCI190" s="17"/>
      <c r="CCJ190" s="17"/>
      <c r="CCK190" s="17"/>
      <c r="CCL190" s="17"/>
      <c r="CCM190" s="17"/>
      <c r="CCN190" s="17"/>
      <c r="CCO190" s="17"/>
      <c r="CCP190" s="17"/>
      <c r="CCQ190" s="17"/>
      <c r="CCR190" s="17"/>
      <c r="CCS190" s="17"/>
      <c r="CCT190" s="17"/>
      <c r="CCU190" s="17"/>
      <c r="CCV190" s="17"/>
      <c r="CCW190" s="17"/>
      <c r="CCX190" s="17"/>
      <c r="CCY190" s="17"/>
      <c r="CCZ190" s="17"/>
      <c r="CDA190" s="17"/>
      <c r="CDB190" s="17"/>
      <c r="CDC190" s="17"/>
      <c r="CDD190" s="17"/>
      <c r="CDE190" s="17"/>
      <c r="CDF190" s="17"/>
      <c r="CDG190" s="17"/>
      <c r="CDH190" s="17"/>
      <c r="CDI190" s="17"/>
      <c r="CDJ190" s="17"/>
      <c r="CDK190" s="17"/>
      <c r="CDL190" s="17"/>
      <c r="CDM190" s="17"/>
      <c r="CDN190" s="17"/>
      <c r="CDO190" s="17"/>
      <c r="CDP190" s="17"/>
      <c r="CDQ190" s="17"/>
      <c r="CDR190" s="17"/>
      <c r="CDS190" s="17"/>
      <c r="CDT190" s="17"/>
      <c r="CDU190" s="17"/>
    </row>
    <row r="191">
      <c r="A191" s="14" t="s">
        <v>2668</v>
      </c>
      <c r="B191" s="14" t="s">
        <v>4270</v>
      </c>
      <c r="C191" s="14" t="s">
        <v>2670</v>
      </c>
      <c r="D191" s="14" t="s">
        <v>2671</v>
      </c>
      <c r="E191" s="14" t="s">
        <v>4271</v>
      </c>
      <c r="F191" s="14" t="s">
        <v>2835</v>
      </c>
      <c r="I191" s="14" t="s">
        <v>2558</v>
      </c>
      <c r="J191" s="14" t="s">
        <v>3252</v>
      </c>
      <c r="K191" s="14" t="s">
        <v>2619</v>
      </c>
      <c r="L191" s="17"/>
      <c r="M191" s="17"/>
      <c r="N191" s="14" t="s">
        <v>2673</v>
      </c>
      <c r="O191" s="14" t="s">
        <v>2674</v>
      </c>
      <c r="P191" s="21" t="s">
        <v>2675</v>
      </c>
      <c r="Q191" s="16">
        <v>11.0</v>
      </c>
      <c r="R191" s="16">
        <v>4076870.0</v>
      </c>
      <c r="S191" s="16">
        <v>4076870.0</v>
      </c>
      <c r="T191" s="14" t="s">
        <v>2622</v>
      </c>
      <c r="U191" s="14" t="s">
        <v>2621</v>
      </c>
      <c r="V191" s="14" t="s">
        <v>4272</v>
      </c>
      <c r="W191" s="14" t="s">
        <v>4273</v>
      </c>
      <c r="X191" s="16">
        <v>0.13</v>
      </c>
      <c r="Y191" s="17"/>
      <c r="Z191" s="16">
        <v>19.0</v>
      </c>
      <c r="AA191" s="16">
        <v>124.0</v>
      </c>
      <c r="AB191" s="17"/>
      <c r="AC191" s="16">
        <v>117.0</v>
      </c>
      <c r="AD191" s="16">
        <v>522.0</v>
      </c>
      <c r="AE191" s="17"/>
      <c r="AF191" s="17"/>
      <c r="AG191" s="17"/>
      <c r="AH191" s="17"/>
      <c r="AI191" s="17"/>
      <c r="AJ191" s="17"/>
      <c r="AK191" s="17"/>
      <c r="AL191" s="16">
        <v>76.0</v>
      </c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4" t="s">
        <v>2678</v>
      </c>
      <c r="BB191" s="17"/>
      <c r="BC191" s="17"/>
      <c r="BD191" s="14" t="s">
        <v>4274</v>
      </c>
      <c r="BE191" s="17"/>
      <c r="BF191" s="17"/>
      <c r="BG191" s="16">
        <v>1.0</v>
      </c>
      <c r="BH191" s="14" t="s">
        <v>2564</v>
      </c>
      <c r="BI191" s="14" t="s">
        <v>2594</v>
      </c>
      <c r="BJ191" s="14" t="s">
        <v>2566</v>
      </c>
      <c r="BK191" s="17"/>
      <c r="BL191" s="17"/>
      <c r="BM191" s="16">
        <v>17.2666667</v>
      </c>
      <c r="BN191" s="16">
        <v>4.0</v>
      </c>
      <c r="BO191" s="17"/>
      <c r="BP191" s="17"/>
      <c r="BQ191" s="17"/>
      <c r="BR191" s="17"/>
      <c r="BS191" s="17"/>
      <c r="BT191" s="16">
        <v>5.0</v>
      </c>
      <c r="BU191" s="14" t="s">
        <v>2680</v>
      </c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4" t="s">
        <v>2681</v>
      </c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4" t="s">
        <v>840</v>
      </c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  <c r="KL191" s="17"/>
      <c r="KM191" s="17"/>
      <c r="KN191" s="17"/>
      <c r="KO191" s="17"/>
      <c r="KP191" s="17"/>
      <c r="KQ191" s="17"/>
      <c r="KR191" s="17"/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  <c r="MS191" s="17"/>
      <c r="MT191" s="17"/>
      <c r="MU191" s="17"/>
      <c r="MV191" s="17"/>
      <c r="MW191" s="17"/>
      <c r="MX191" s="17"/>
      <c r="MY191" s="17"/>
      <c r="MZ191" s="17"/>
      <c r="NA191" s="17"/>
      <c r="NB191" s="17"/>
      <c r="NC191" s="17"/>
      <c r="ND191" s="17"/>
      <c r="NE191" s="17"/>
      <c r="NF191" s="17"/>
      <c r="NG191" s="17"/>
      <c r="NH191" s="17"/>
      <c r="NI191" s="17"/>
      <c r="NJ191" s="17"/>
      <c r="NK191" s="17"/>
      <c r="NL191" s="17"/>
      <c r="NM191" s="17"/>
      <c r="NN191" s="17"/>
      <c r="NO191" s="17"/>
      <c r="NP191" s="17"/>
      <c r="NQ191" s="17"/>
      <c r="NR191" s="17"/>
      <c r="NS191" s="17"/>
      <c r="NT191" s="17"/>
      <c r="NU191" s="17"/>
      <c r="NV191" s="17"/>
      <c r="NW191" s="17"/>
      <c r="NX191" s="17"/>
      <c r="NY191" s="17"/>
      <c r="NZ191" s="17"/>
      <c r="OA191" s="17"/>
      <c r="OB191" s="17"/>
      <c r="OC191" s="17"/>
      <c r="OD191" s="17"/>
      <c r="OE191" s="17"/>
      <c r="OF191" s="17"/>
      <c r="OG191" s="17"/>
      <c r="OH191" s="17"/>
      <c r="OI191" s="17"/>
      <c r="OJ191" s="17"/>
      <c r="OK191" s="17"/>
      <c r="OL191" s="17"/>
      <c r="OM191" s="17"/>
      <c r="ON191" s="17"/>
      <c r="OO191" s="17"/>
      <c r="OP191" s="17"/>
      <c r="OQ191" s="17"/>
      <c r="OR191" s="17"/>
      <c r="OS191" s="17"/>
      <c r="OT191" s="17"/>
      <c r="OU191" s="17"/>
      <c r="OV191" s="17"/>
      <c r="OW191" s="17"/>
      <c r="OX191" s="17"/>
      <c r="OY191" s="17"/>
      <c r="OZ191" s="17"/>
      <c r="PA191" s="17"/>
      <c r="PB191" s="17"/>
      <c r="PC191" s="17"/>
      <c r="PD191" s="17"/>
      <c r="PE191" s="17"/>
      <c r="PF191" s="17"/>
      <c r="PG191" s="17"/>
      <c r="PH191" s="17"/>
      <c r="PI191" s="17"/>
      <c r="PJ191" s="17"/>
      <c r="PK191" s="17"/>
      <c r="PL191" s="17"/>
      <c r="PM191" s="17"/>
      <c r="PN191" s="17"/>
      <c r="PO191" s="17"/>
      <c r="PP191" s="17"/>
      <c r="PQ191" s="17"/>
      <c r="PR191" s="17"/>
      <c r="PS191" s="17"/>
      <c r="PT191" s="17"/>
      <c r="PU191" s="17"/>
      <c r="PV191" s="17"/>
      <c r="PW191" s="17"/>
      <c r="PX191" s="17"/>
      <c r="PY191" s="17"/>
      <c r="PZ191" s="17"/>
      <c r="QA191" s="17"/>
      <c r="QB191" s="17"/>
      <c r="QC191" s="17"/>
      <c r="QD191" s="17"/>
      <c r="QE191" s="17"/>
      <c r="QF191" s="17"/>
      <c r="QG191" s="17"/>
      <c r="QH191" s="17"/>
      <c r="QI191" s="17"/>
      <c r="QJ191" s="17"/>
      <c r="QK191" s="17"/>
      <c r="QL191" s="17"/>
      <c r="QM191" s="17"/>
      <c r="QN191" s="17"/>
      <c r="QO191" s="17"/>
      <c r="QP191" s="17"/>
      <c r="QQ191" s="17"/>
      <c r="QR191" s="17"/>
      <c r="QS191" s="17"/>
      <c r="QT191" s="17"/>
      <c r="QU191" s="17"/>
      <c r="QV191" s="17"/>
      <c r="QW191" s="17"/>
      <c r="QX191" s="17"/>
      <c r="QY191" s="17"/>
      <c r="QZ191" s="17"/>
      <c r="RA191" s="17"/>
      <c r="RB191" s="17"/>
      <c r="RC191" s="17"/>
      <c r="RD191" s="17"/>
      <c r="RE191" s="17"/>
      <c r="RF191" s="17"/>
      <c r="RG191" s="17"/>
      <c r="RH191" s="17"/>
      <c r="RI191" s="17"/>
      <c r="RJ191" s="17"/>
      <c r="RK191" s="17"/>
      <c r="RL191" s="17"/>
      <c r="RM191" s="17"/>
      <c r="RN191" s="17"/>
      <c r="RO191" s="17"/>
      <c r="RP191" s="17"/>
      <c r="RQ191" s="17"/>
      <c r="RR191" s="17"/>
      <c r="RS191" s="17"/>
      <c r="RT191" s="17"/>
      <c r="RU191" s="17"/>
      <c r="RV191" s="17"/>
      <c r="RW191" s="17"/>
      <c r="RX191" s="17"/>
      <c r="RY191" s="17"/>
      <c r="RZ191" s="17"/>
      <c r="SA191" s="17"/>
      <c r="SB191" s="17"/>
      <c r="SC191" s="17"/>
      <c r="SD191" s="17"/>
      <c r="SE191" s="17"/>
      <c r="SF191" s="17"/>
      <c r="SG191" s="17"/>
      <c r="SH191" s="17"/>
      <c r="SI191" s="17"/>
      <c r="SJ191" s="17"/>
      <c r="SK191" s="17"/>
      <c r="SL191" s="17"/>
      <c r="SM191" s="17"/>
      <c r="SN191" s="17"/>
      <c r="SO191" s="17"/>
      <c r="SP191" s="17"/>
      <c r="SQ191" s="17"/>
      <c r="SR191" s="17"/>
      <c r="SS191" s="17"/>
      <c r="ST191" s="17"/>
      <c r="SU191" s="17"/>
      <c r="SV191" s="17"/>
      <c r="SW191" s="17"/>
      <c r="SX191" s="17"/>
      <c r="SY191" s="17"/>
      <c r="SZ191" s="17"/>
      <c r="TA191" s="17"/>
      <c r="TB191" s="17"/>
      <c r="TC191" s="14" t="s">
        <v>4275</v>
      </c>
      <c r="TD191" s="17"/>
      <c r="TE191" s="17"/>
      <c r="TF191" s="17"/>
      <c r="TG191" s="17"/>
      <c r="TH191" s="17"/>
      <c r="TI191" s="17"/>
      <c r="TJ191" s="17"/>
      <c r="TK191" s="17"/>
      <c r="TL191" s="17"/>
      <c r="TM191" s="17"/>
      <c r="TN191" s="17"/>
      <c r="TO191" s="17"/>
      <c r="TP191" s="17"/>
      <c r="TQ191" s="17"/>
      <c r="TR191" s="17"/>
      <c r="TS191" s="17"/>
      <c r="TT191" s="17"/>
      <c r="TU191" s="17"/>
      <c r="TV191" s="17"/>
      <c r="TW191" s="17"/>
      <c r="TX191" s="17"/>
      <c r="TY191" s="17"/>
      <c r="TZ191" s="17"/>
      <c r="UA191" s="17"/>
      <c r="UB191" s="17"/>
      <c r="UC191" s="17"/>
      <c r="UD191" s="17"/>
      <c r="UE191" s="17"/>
      <c r="UF191" s="17"/>
      <c r="UG191" s="17"/>
      <c r="UH191" s="17"/>
      <c r="UI191" s="17"/>
      <c r="UJ191" s="17"/>
      <c r="UK191" s="17"/>
      <c r="UL191" s="17"/>
      <c r="UM191" s="17"/>
      <c r="UN191" s="17"/>
      <c r="UO191" s="17"/>
      <c r="UP191" s="17"/>
      <c r="UQ191" s="17"/>
      <c r="UR191" s="17"/>
      <c r="US191" s="17"/>
      <c r="UT191" s="17"/>
      <c r="UU191" s="17"/>
      <c r="UV191" s="17"/>
      <c r="UW191" s="17"/>
      <c r="UX191" s="17"/>
      <c r="UY191" s="17"/>
      <c r="UZ191" s="17"/>
      <c r="VA191" s="17"/>
      <c r="VB191" s="17"/>
      <c r="VC191" s="17"/>
      <c r="VD191" s="17"/>
      <c r="VE191" s="17"/>
      <c r="VF191" s="17"/>
      <c r="VG191" s="17"/>
      <c r="VH191" s="17"/>
      <c r="VI191" s="17"/>
      <c r="VJ191" s="17"/>
      <c r="VK191" s="17"/>
      <c r="VL191" s="17"/>
      <c r="VM191" s="17"/>
      <c r="VN191" s="17"/>
      <c r="VO191" s="17"/>
      <c r="VP191" s="17"/>
      <c r="VQ191" s="17"/>
      <c r="VR191" s="17"/>
      <c r="VS191" s="17"/>
      <c r="VT191" s="17"/>
      <c r="VU191" s="17"/>
      <c r="VV191" s="17"/>
      <c r="VW191" s="17"/>
      <c r="VX191" s="17"/>
      <c r="VY191" s="17"/>
      <c r="VZ191" s="17"/>
      <c r="WA191" s="17"/>
      <c r="WB191" s="17"/>
      <c r="WC191" s="17"/>
      <c r="WD191" s="17"/>
      <c r="WE191" s="17"/>
      <c r="WF191" s="17"/>
      <c r="WG191" s="17"/>
      <c r="WH191" s="17"/>
      <c r="WI191" s="17"/>
      <c r="WJ191" s="17"/>
      <c r="WK191" s="17"/>
      <c r="WL191" s="17"/>
      <c r="WM191" s="17"/>
      <c r="WN191" s="17"/>
      <c r="WO191" s="17"/>
      <c r="WP191" s="17"/>
      <c r="WQ191" s="17"/>
      <c r="WR191" s="17"/>
      <c r="WS191" s="17"/>
      <c r="WT191" s="17"/>
      <c r="WU191" s="17"/>
      <c r="WV191" s="17"/>
      <c r="WW191" s="17"/>
      <c r="WX191" s="17"/>
      <c r="WY191" s="17"/>
      <c r="WZ191" s="17"/>
      <c r="XA191" s="17"/>
      <c r="XB191" s="17"/>
      <c r="XC191" s="17"/>
      <c r="XD191" s="17"/>
      <c r="XE191" s="17"/>
      <c r="XF191" s="17"/>
      <c r="XG191" s="17"/>
      <c r="XH191" s="17"/>
      <c r="XI191" s="17"/>
      <c r="XJ191" s="17"/>
      <c r="XK191" s="17"/>
      <c r="XL191" s="17"/>
      <c r="XM191" s="17"/>
      <c r="XN191" s="17"/>
      <c r="XO191" s="17"/>
      <c r="XP191" s="17"/>
      <c r="XQ191" s="17"/>
      <c r="XR191" s="17"/>
      <c r="XS191" s="17"/>
      <c r="XT191" s="17"/>
      <c r="XU191" s="17"/>
      <c r="XV191" s="17"/>
      <c r="XW191" s="17"/>
      <c r="XX191" s="17"/>
      <c r="XY191" s="17"/>
      <c r="XZ191" s="17"/>
      <c r="YA191" s="17"/>
      <c r="YB191" s="17"/>
      <c r="YC191" s="17"/>
      <c r="YD191" s="17"/>
      <c r="YE191" s="17"/>
      <c r="YF191" s="17"/>
      <c r="YG191" s="17"/>
      <c r="YH191" s="17"/>
      <c r="YI191" s="17"/>
      <c r="YJ191" s="17"/>
      <c r="YK191" s="17"/>
      <c r="YL191" s="17"/>
      <c r="YM191" s="17"/>
      <c r="YN191" s="17"/>
      <c r="YO191" s="17"/>
      <c r="YP191" s="17"/>
      <c r="YQ191" s="17"/>
      <c r="YR191" s="17"/>
      <c r="YS191" s="17"/>
      <c r="YT191" s="17"/>
      <c r="YU191" s="17"/>
      <c r="YV191" s="17"/>
      <c r="YW191" s="17"/>
      <c r="YX191" s="17"/>
      <c r="YY191" s="17"/>
      <c r="YZ191" s="17"/>
      <c r="ZA191" s="17"/>
      <c r="ZB191" s="17"/>
      <c r="ZC191" s="17"/>
      <c r="ZD191" s="17"/>
      <c r="ZE191" s="17"/>
      <c r="ZF191" s="17"/>
      <c r="ZG191" s="17"/>
      <c r="ZH191" s="17"/>
      <c r="ZI191" s="17"/>
      <c r="ZJ191" s="17"/>
      <c r="ZK191" s="17"/>
      <c r="ZL191" s="17"/>
      <c r="ZM191" s="17"/>
      <c r="ZN191" s="17"/>
      <c r="ZO191" s="17"/>
      <c r="ZP191" s="17"/>
      <c r="ZQ191" s="17"/>
      <c r="ZR191" s="17"/>
      <c r="ZS191" s="17"/>
      <c r="ZT191" s="17"/>
      <c r="ZU191" s="17"/>
      <c r="ZV191" s="17"/>
      <c r="ZW191" s="17"/>
      <c r="ZX191" s="17"/>
      <c r="ZY191" s="17"/>
      <c r="ZZ191" s="17"/>
      <c r="AAA191" s="17"/>
      <c r="AAB191" s="17"/>
      <c r="AAC191" s="17"/>
      <c r="AAD191" s="17"/>
      <c r="AAE191" s="17"/>
      <c r="AAF191" s="17"/>
      <c r="AAG191" s="17"/>
      <c r="AAH191" s="17"/>
      <c r="AAI191" s="17"/>
      <c r="AAJ191" s="17"/>
      <c r="AAK191" s="17"/>
      <c r="AAL191" s="17"/>
      <c r="AAM191" s="17"/>
      <c r="AAN191" s="17"/>
      <c r="AAO191" s="17"/>
      <c r="AAP191" s="17"/>
      <c r="AAQ191" s="17"/>
      <c r="AAR191" s="17"/>
      <c r="AAS191" s="17"/>
      <c r="AAT191" s="17"/>
      <c r="AAU191" s="17"/>
      <c r="AAV191" s="17"/>
      <c r="AAW191" s="17"/>
      <c r="AAX191" s="17"/>
      <c r="AAY191" s="17"/>
      <c r="AAZ191" s="17"/>
      <c r="ABA191" s="17"/>
      <c r="ABB191" s="17"/>
      <c r="ABC191" s="17"/>
      <c r="ABD191" s="17"/>
      <c r="ABE191" s="17"/>
      <c r="ABF191" s="17"/>
      <c r="ABG191" s="17"/>
      <c r="ABH191" s="17"/>
      <c r="ABI191" s="17"/>
      <c r="ABJ191" s="14" t="s">
        <v>840</v>
      </c>
      <c r="ABK191" s="17"/>
      <c r="ABL191" s="17"/>
      <c r="ABM191" s="17"/>
      <c r="ABN191" s="17"/>
      <c r="ABO191" s="17"/>
      <c r="ABP191" s="17"/>
      <c r="ABQ191" s="17"/>
      <c r="ABR191" s="17"/>
      <c r="ABS191" s="17"/>
      <c r="ABT191" s="17"/>
      <c r="ABU191" s="17"/>
      <c r="ABV191" s="17"/>
      <c r="ABW191" s="17"/>
      <c r="ABX191" s="17"/>
      <c r="ABY191" s="17"/>
      <c r="ABZ191" s="17"/>
      <c r="ACA191" s="17"/>
      <c r="ACB191" s="17"/>
      <c r="ACC191" s="17"/>
      <c r="ACD191" s="17"/>
      <c r="ACE191" s="17"/>
      <c r="ACF191" s="17"/>
      <c r="ACG191" s="17"/>
      <c r="ACH191" s="17"/>
      <c r="ACI191" s="17"/>
      <c r="ACJ191" s="17"/>
      <c r="ACK191" s="17"/>
      <c r="ACL191" s="17"/>
      <c r="ACM191" s="17"/>
      <c r="ACN191" s="17"/>
      <c r="ACO191" s="17"/>
      <c r="ACP191" s="17"/>
      <c r="ACQ191" s="17"/>
      <c r="ACR191" s="17"/>
      <c r="ACS191" s="17"/>
      <c r="ACT191" s="17"/>
      <c r="ACU191" s="17"/>
      <c r="ACV191" s="17"/>
      <c r="ACW191" s="17"/>
      <c r="ACX191" s="17"/>
      <c r="ACY191" s="17"/>
      <c r="ACZ191" s="17"/>
      <c r="ADA191" s="17"/>
      <c r="ADB191" s="17"/>
      <c r="ADC191" s="17"/>
      <c r="ADD191" s="17"/>
      <c r="ADE191" s="17"/>
      <c r="ADF191" s="17"/>
      <c r="ADG191" s="17"/>
      <c r="ADH191" s="17"/>
      <c r="ADI191" s="17"/>
      <c r="ADJ191" s="17"/>
      <c r="ADK191" s="17"/>
      <c r="ADL191" s="17"/>
      <c r="ADM191" s="17"/>
      <c r="ADN191" s="17"/>
      <c r="ADO191" s="17"/>
      <c r="ADP191" s="17"/>
      <c r="ADQ191" s="17"/>
      <c r="ADR191" s="17"/>
      <c r="ADS191" s="17"/>
      <c r="ADT191" s="17"/>
      <c r="ADU191" s="17"/>
      <c r="ADV191" s="17"/>
      <c r="ADW191" s="17"/>
      <c r="ADX191" s="17"/>
      <c r="ADY191" s="17"/>
      <c r="ADZ191" s="17"/>
      <c r="AEA191" s="17"/>
      <c r="AEB191" s="17"/>
      <c r="AEC191" s="17"/>
      <c r="AED191" s="17"/>
      <c r="AEE191" s="17"/>
      <c r="AEF191" s="17"/>
      <c r="AEG191" s="17"/>
      <c r="AEH191" s="17"/>
      <c r="AEI191" s="17"/>
      <c r="AEJ191" s="17"/>
      <c r="AEK191" s="17"/>
      <c r="AEL191" s="17"/>
      <c r="AEM191" s="17"/>
      <c r="AEN191" s="17"/>
      <c r="AEO191" s="17"/>
      <c r="AEP191" s="17"/>
      <c r="AEQ191" s="17"/>
      <c r="AER191" s="17"/>
      <c r="AES191" s="17"/>
      <c r="AET191" s="17"/>
      <c r="AEU191" s="17"/>
      <c r="AEV191" s="17"/>
      <c r="AEW191" s="17"/>
      <c r="AEX191" s="17"/>
      <c r="AEY191" s="17"/>
      <c r="AEZ191" s="17"/>
      <c r="AFA191" s="17"/>
      <c r="AFB191" s="17"/>
      <c r="AFC191" s="17"/>
      <c r="AFD191" s="17"/>
      <c r="AFE191" s="17"/>
      <c r="AFF191" s="17"/>
      <c r="AFG191" s="17"/>
      <c r="AFH191" s="17"/>
      <c r="AFI191" s="17"/>
      <c r="AFJ191" s="17"/>
      <c r="AFK191" s="17"/>
      <c r="AFL191" s="17"/>
      <c r="AFM191" s="17"/>
      <c r="AFN191" s="17"/>
      <c r="AFO191" s="17"/>
      <c r="AFP191" s="17"/>
      <c r="AFQ191" s="17"/>
      <c r="AFR191" s="17"/>
      <c r="AFS191" s="17"/>
      <c r="AFT191" s="17"/>
      <c r="AFU191" s="17"/>
      <c r="AFV191" s="17"/>
      <c r="AFW191" s="17"/>
      <c r="AFX191" s="17"/>
      <c r="AFY191" s="17"/>
      <c r="AFZ191" s="17"/>
      <c r="AGA191" s="17"/>
      <c r="AGB191" s="17"/>
      <c r="AGC191" s="17"/>
      <c r="AGD191" s="17"/>
      <c r="AGE191" s="17"/>
      <c r="AGF191" s="17"/>
      <c r="AGG191" s="17"/>
      <c r="AGH191" s="17"/>
      <c r="AGI191" s="17"/>
      <c r="AGJ191" s="17"/>
      <c r="AGK191" s="17"/>
      <c r="AGL191" s="17"/>
      <c r="AGM191" s="16">
        <v>0.32</v>
      </c>
      <c r="AGN191" s="16">
        <v>1.78</v>
      </c>
      <c r="AGO191" s="16">
        <v>0.0145</v>
      </c>
      <c r="AGP191" s="16">
        <v>0.0355</v>
      </c>
      <c r="AGQ191" s="16">
        <v>0.0145</v>
      </c>
      <c r="AGR191" s="16">
        <v>0.0421</v>
      </c>
      <c r="AGS191" s="16">
        <v>5.0</v>
      </c>
      <c r="AGT191" s="16">
        <v>0.0289</v>
      </c>
      <c r="AGU191" s="16">
        <v>0.0118</v>
      </c>
      <c r="AGV191" s="16">
        <v>0.8474</v>
      </c>
      <c r="AGW191" s="17"/>
      <c r="AGX191" s="14" t="s">
        <v>2682</v>
      </c>
      <c r="AGY191" s="14" t="s">
        <v>2563</v>
      </c>
      <c r="AGZ191" s="14" t="s">
        <v>2574</v>
      </c>
      <c r="AHA191" s="16">
        <v>0.0</v>
      </c>
      <c r="AHB191" s="17"/>
      <c r="AHC191" s="17"/>
      <c r="AHD191" s="17"/>
      <c r="AHE191" s="14" t="s">
        <v>2574</v>
      </c>
      <c r="AHF191" s="14" t="s">
        <v>2574</v>
      </c>
      <c r="AHG191" s="16">
        <v>4.0109589</v>
      </c>
      <c r="AHH191" s="16">
        <v>4.0</v>
      </c>
      <c r="AHI191" s="14" t="s">
        <v>2574</v>
      </c>
      <c r="AHJ191" s="14" t="s">
        <v>2563</v>
      </c>
      <c r="AHK191" s="14" t="s">
        <v>2574</v>
      </c>
      <c r="AHL191" s="14" t="s">
        <v>2574</v>
      </c>
      <c r="AHM191" s="16">
        <v>18.5</v>
      </c>
      <c r="AHN191" s="16">
        <v>2.0</v>
      </c>
      <c r="AHO191" s="14" t="s">
        <v>2574</v>
      </c>
      <c r="AHP191" s="16">
        <v>0.0</v>
      </c>
      <c r="AHQ191" s="16">
        <v>0.0</v>
      </c>
      <c r="AHR191" s="17"/>
      <c r="AHS191" s="16">
        <v>0.0053</v>
      </c>
      <c r="AHT191" s="14" t="s">
        <v>3912</v>
      </c>
      <c r="AHU191" s="14" t="s">
        <v>2574</v>
      </c>
      <c r="AHV191" s="14" t="s">
        <v>2563</v>
      </c>
      <c r="AHW191" s="14" t="s">
        <v>2563</v>
      </c>
      <c r="AHX191" s="25">
        <v>0.34</v>
      </c>
      <c r="AHY191" s="14" t="s">
        <v>4276</v>
      </c>
      <c r="AHZ191" s="14" t="s">
        <v>2563</v>
      </c>
      <c r="AIA191" s="17"/>
      <c r="AIB191" s="17"/>
      <c r="AIC191" s="14" t="s">
        <v>4277</v>
      </c>
      <c r="AID191" s="17"/>
      <c r="AIE191" s="17"/>
      <c r="AIF191" s="17"/>
      <c r="AIG191" s="17"/>
      <c r="AIH191" s="17"/>
      <c r="AII191" s="17"/>
      <c r="AIJ191" s="17"/>
      <c r="AIK191" s="17"/>
      <c r="AIL191" s="17"/>
      <c r="AIM191" s="17"/>
      <c r="AIN191" s="17"/>
      <c r="AIO191" s="17"/>
      <c r="AIP191" s="17"/>
      <c r="AIQ191" s="17"/>
      <c r="AIR191" s="17"/>
      <c r="AIS191" s="17"/>
      <c r="AIT191" s="17"/>
      <c r="AIU191" s="17"/>
      <c r="AIV191" s="17"/>
      <c r="AIW191" s="17"/>
      <c r="AIX191" s="17"/>
      <c r="AIY191" s="17"/>
      <c r="AIZ191" s="17"/>
      <c r="AJA191" s="17"/>
      <c r="AJB191" s="17"/>
      <c r="AJC191" s="17"/>
      <c r="AJD191" s="17"/>
      <c r="AJE191" s="17"/>
      <c r="AJF191" s="17"/>
      <c r="AJG191" s="17"/>
      <c r="AJH191" s="17"/>
      <c r="AJI191" s="17"/>
      <c r="AJJ191" s="17"/>
      <c r="AJK191" s="17"/>
      <c r="AJL191" s="17"/>
      <c r="AJM191" s="17"/>
      <c r="AJN191" s="17"/>
      <c r="AJO191" s="17"/>
      <c r="AJP191" s="17"/>
      <c r="AJQ191" s="17"/>
      <c r="AJR191" s="17"/>
      <c r="AJS191" s="17"/>
      <c r="AJT191" s="17"/>
      <c r="AJU191" s="17"/>
      <c r="AJV191" s="17"/>
      <c r="AJW191" s="17"/>
      <c r="AJX191" s="17"/>
      <c r="AJY191" s="17"/>
      <c r="AJZ191" s="17"/>
      <c r="AKA191" s="17"/>
      <c r="AKB191" s="17"/>
      <c r="AKC191" s="17"/>
      <c r="AKD191" s="17"/>
      <c r="AKE191" s="17"/>
      <c r="AKF191" s="17"/>
      <c r="AKG191" s="17"/>
      <c r="AKH191" s="17"/>
      <c r="AKI191" s="17"/>
      <c r="AKJ191" s="17"/>
      <c r="AKK191" s="17"/>
      <c r="AKL191" s="17"/>
      <c r="AKM191" s="17"/>
      <c r="AKN191" s="17"/>
      <c r="AKO191" s="17"/>
      <c r="AKP191" s="17"/>
      <c r="AKQ191" s="17"/>
      <c r="AKR191" s="17"/>
      <c r="AKS191" s="17"/>
      <c r="AKT191" s="17"/>
      <c r="AKU191" s="17"/>
      <c r="AKV191" s="17"/>
      <c r="AKW191" s="17"/>
      <c r="AKX191" s="17"/>
      <c r="AKY191" s="17"/>
      <c r="AKZ191" s="17"/>
      <c r="ALA191" s="17"/>
      <c r="ALB191" s="17"/>
      <c r="ALC191" s="17"/>
      <c r="ALD191" s="17"/>
      <c r="ALE191" s="17"/>
      <c r="ALF191" s="17"/>
      <c r="ALG191" s="17"/>
      <c r="ALH191" s="17"/>
      <c r="ALI191" s="17"/>
      <c r="ALJ191" s="17"/>
      <c r="ALK191" s="17"/>
      <c r="ALL191" s="17"/>
      <c r="ALM191" s="17"/>
      <c r="ALN191" s="17"/>
      <c r="ALO191" s="17"/>
      <c r="ALP191" s="17"/>
      <c r="ALQ191" s="17"/>
      <c r="ALR191" s="17"/>
      <c r="ALS191" s="17"/>
      <c r="ALT191" s="17"/>
      <c r="ALU191" s="17"/>
      <c r="ALV191" s="17"/>
      <c r="ALW191" s="17"/>
      <c r="ALX191" s="17"/>
      <c r="ALY191" s="17"/>
      <c r="ALZ191" s="17"/>
      <c r="AMA191" s="17"/>
      <c r="AMB191" s="17"/>
      <c r="AMC191" s="17"/>
      <c r="AMD191" s="17"/>
      <c r="AME191" s="17"/>
      <c r="AMF191" s="17"/>
      <c r="AMG191" s="17"/>
      <c r="AMH191" s="17"/>
      <c r="AMI191" s="17"/>
      <c r="AMJ191" s="17"/>
      <c r="AMK191" s="17"/>
      <c r="AML191" s="17"/>
      <c r="AMM191" s="17"/>
      <c r="AMN191" s="17"/>
      <c r="AMO191" s="17"/>
      <c r="AMP191" s="17"/>
      <c r="AMQ191" s="17"/>
      <c r="AMR191" s="17"/>
      <c r="AMS191" s="17"/>
      <c r="AMT191" s="17"/>
      <c r="AMU191" s="17"/>
      <c r="AMV191" s="17"/>
      <c r="AMW191" s="17"/>
      <c r="AMX191" s="17"/>
      <c r="AMY191" s="17"/>
      <c r="AMZ191" s="17"/>
      <c r="ANA191" s="17"/>
      <c r="ANB191" s="17"/>
      <c r="ANC191" s="17"/>
      <c r="AND191" s="17"/>
      <c r="ANE191" s="17"/>
      <c r="ANF191" s="17"/>
      <c r="ANG191" s="17"/>
      <c r="ANH191" s="17"/>
      <c r="ANI191" s="17"/>
      <c r="ANJ191" s="17"/>
      <c r="ANK191" s="17"/>
      <c r="ANL191" s="17"/>
      <c r="ANM191" s="17"/>
      <c r="ANN191" s="17"/>
      <c r="ANO191" s="17"/>
      <c r="ANP191" s="17"/>
      <c r="ANQ191" s="17"/>
      <c r="ANR191" s="17"/>
      <c r="ANS191" s="17"/>
      <c r="ANT191" s="17"/>
      <c r="ANU191" s="17"/>
      <c r="ANV191" s="17"/>
      <c r="ANW191" s="17"/>
      <c r="ANX191" s="17"/>
      <c r="ANY191" s="17"/>
      <c r="ANZ191" s="17"/>
      <c r="AOA191" s="17"/>
      <c r="AOB191" s="17"/>
      <c r="AOC191" s="17"/>
      <c r="AOD191" s="17"/>
      <c r="AOE191" s="17"/>
      <c r="AOF191" s="17"/>
      <c r="AOG191" s="17"/>
      <c r="AOH191" s="17"/>
      <c r="AOI191" s="17"/>
      <c r="AOJ191" s="17"/>
      <c r="AOK191" s="17"/>
      <c r="AOL191" s="17"/>
      <c r="AOM191" s="17"/>
      <c r="AON191" s="17"/>
      <c r="AOO191" s="17"/>
      <c r="AOP191" s="17"/>
      <c r="AOQ191" s="17"/>
      <c r="AOR191" s="17"/>
      <c r="AOS191" s="17"/>
      <c r="AOT191" s="17"/>
      <c r="AOU191" s="17"/>
      <c r="AOV191" s="17"/>
      <c r="AOW191" s="17"/>
      <c r="AOX191" s="17"/>
      <c r="AOY191" s="17"/>
      <c r="AOZ191" s="17"/>
      <c r="APA191" s="17"/>
      <c r="APB191" s="17"/>
      <c r="APC191" s="17"/>
      <c r="APD191" s="17"/>
      <c r="APE191" s="17"/>
      <c r="APF191" s="17"/>
      <c r="APG191" s="17"/>
      <c r="APH191" s="17"/>
      <c r="API191" s="17"/>
      <c r="APJ191" s="17"/>
      <c r="APK191" s="17"/>
      <c r="APL191" s="17"/>
      <c r="APM191" s="17"/>
      <c r="APN191" s="17"/>
      <c r="APO191" s="17"/>
      <c r="APP191" s="17"/>
      <c r="APQ191" s="17"/>
      <c r="APR191" s="17"/>
      <c r="APS191" s="17"/>
      <c r="APT191" s="17"/>
      <c r="APU191" s="17"/>
      <c r="APV191" s="17"/>
      <c r="APW191" s="17"/>
      <c r="APX191" s="17"/>
      <c r="APY191" s="17"/>
      <c r="APZ191" s="17"/>
      <c r="AQA191" s="17"/>
      <c r="AQB191" s="17"/>
      <c r="AQC191" s="17"/>
      <c r="AQD191" s="17"/>
      <c r="AQE191" s="17"/>
      <c r="AQF191" s="17"/>
      <c r="AQG191" s="17"/>
      <c r="AQH191" s="17"/>
      <c r="AQI191" s="17"/>
      <c r="AQJ191" s="17"/>
      <c r="AQK191" s="17"/>
      <c r="AQL191" s="17"/>
      <c r="AQM191" s="17"/>
      <c r="AQN191" s="17"/>
      <c r="AQO191" s="17"/>
      <c r="AQP191" s="17"/>
      <c r="AQQ191" s="17"/>
      <c r="AQR191" s="17"/>
      <c r="AQS191" s="17"/>
      <c r="AQT191" s="17"/>
      <c r="AQU191" s="17"/>
      <c r="AQV191" s="17"/>
      <c r="AQW191" s="17"/>
      <c r="AQX191" s="17"/>
      <c r="AQY191" s="17"/>
      <c r="AQZ191" s="17"/>
      <c r="ARA191" s="17"/>
      <c r="ARB191" s="17"/>
      <c r="ARC191" s="17"/>
      <c r="ARD191" s="17"/>
      <c r="ARE191" s="17"/>
      <c r="ARF191" s="17"/>
      <c r="ARG191" s="17"/>
      <c r="ARH191" s="17"/>
      <c r="ARI191" s="17"/>
      <c r="ARJ191" s="17"/>
      <c r="ARK191" s="17"/>
      <c r="ARL191" s="17"/>
      <c r="ARM191" s="17"/>
      <c r="ARN191" s="17"/>
      <c r="ARO191" s="17"/>
      <c r="ARP191" s="17"/>
      <c r="ARQ191" s="17"/>
      <c r="ARR191" s="17"/>
      <c r="ARS191" s="17"/>
      <c r="ART191" s="17"/>
      <c r="ARU191" s="17"/>
      <c r="ARV191" s="17"/>
      <c r="ARW191" s="17"/>
      <c r="ARX191" s="17"/>
      <c r="ARY191" s="17"/>
      <c r="ARZ191" s="17"/>
      <c r="ASA191" s="17"/>
      <c r="ASB191" s="17"/>
      <c r="ASC191" s="17"/>
      <c r="ASD191" s="17"/>
      <c r="ASE191" s="17"/>
      <c r="ASF191" s="17"/>
      <c r="ASG191" s="17"/>
      <c r="ASH191" s="17"/>
      <c r="ASI191" s="17"/>
      <c r="ASJ191" s="17"/>
      <c r="ASK191" s="17"/>
      <c r="ASL191" s="17"/>
      <c r="ASM191" s="17"/>
      <c r="ASN191" s="17"/>
      <c r="ASO191" s="17"/>
      <c r="ASP191" s="17"/>
      <c r="ASQ191" s="17"/>
      <c r="ASR191" s="17"/>
      <c r="ASS191" s="17"/>
      <c r="AST191" s="17"/>
      <c r="ASU191" s="17"/>
      <c r="ASV191" s="17"/>
      <c r="ASW191" s="17"/>
      <c r="ASX191" s="17"/>
      <c r="ASY191" s="17"/>
      <c r="ASZ191" s="17"/>
      <c r="ATA191" s="17"/>
      <c r="ATB191" s="17"/>
      <c r="ATC191" s="17"/>
      <c r="ATD191" s="17"/>
      <c r="ATE191" s="17"/>
      <c r="ATF191" s="17"/>
      <c r="ATG191" s="17"/>
      <c r="ATH191" s="17"/>
      <c r="ATI191" s="17"/>
      <c r="ATJ191" s="17"/>
      <c r="ATK191" s="17"/>
      <c r="ATL191" s="17"/>
      <c r="ATM191" s="17"/>
      <c r="ATN191" s="17"/>
      <c r="ATO191" s="17"/>
      <c r="ATP191" s="17"/>
      <c r="ATQ191" s="17"/>
      <c r="ATR191" s="17"/>
      <c r="ATS191" s="17"/>
      <c r="ATT191" s="17"/>
      <c r="ATU191" s="17"/>
      <c r="ATV191" s="17"/>
      <c r="ATW191" s="17"/>
      <c r="ATX191" s="17"/>
      <c r="ATY191" s="17"/>
      <c r="ATZ191" s="17"/>
      <c r="AUA191" s="17"/>
      <c r="AUB191" s="17"/>
      <c r="AUC191" s="17"/>
      <c r="AUD191" s="17"/>
      <c r="AUE191" s="17"/>
      <c r="AUF191" s="17"/>
      <c r="AUG191" s="17"/>
      <c r="AUH191" s="17"/>
      <c r="AUI191" s="17"/>
      <c r="AUJ191" s="17"/>
      <c r="AUK191" s="17"/>
      <c r="AUL191" s="17"/>
      <c r="AUM191" s="17"/>
      <c r="AUN191" s="17"/>
      <c r="AUO191" s="17"/>
      <c r="AUP191" s="17"/>
      <c r="AUQ191" s="17"/>
      <c r="AUR191" s="17"/>
      <c r="AUS191" s="17"/>
      <c r="AUT191" s="17"/>
      <c r="AUU191" s="17"/>
      <c r="AUV191" s="17"/>
      <c r="AUW191" s="17"/>
      <c r="AUX191" s="17"/>
      <c r="AUY191" s="17"/>
      <c r="AUZ191" s="17"/>
      <c r="AVA191" s="17"/>
      <c r="AVB191" s="17"/>
      <c r="AVC191" s="17"/>
      <c r="AVD191" s="17"/>
      <c r="AVE191" s="17"/>
      <c r="AVF191" s="17"/>
      <c r="AVG191" s="17"/>
      <c r="AVH191" s="17"/>
      <c r="AVI191" s="17"/>
      <c r="AVJ191" s="17"/>
      <c r="AVK191" s="17"/>
      <c r="AVL191" s="17"/>
      <c r="AVM191" s="17"/>
      <c r="AVN191" s="17"/>
      <c r="AVO191" s="17"/>
      <c r="AVP191" s="17"/>
      <c r="AVQ191" s="17"/>
      <c r="AVR191" s="17"/>
      <c r="AVS191" s="17"/>
      <c r="AVT191" s="17"/>
      <c r="AVU191" s="17"/>
      <c r="AVV191" s="17"/>
      <c r="AVW191" s="17"/>
      <c r="AVX191" s="17"/>
      <c r="AVY191" s="17"/>
      <c r="AVZ191" s="17"/>
      <c r="AWA191" s="17"/>
      <c r="AWB191" s="17"/>
      <c r="AWC191" s="17"/>
      <c r="AWD191" s="17"/>
      <c r="AWE191" s="17"/>
      <c r="AWF191" s="17"/>
      <c r="AWG191" s="17"/>
      <c r="AWH191" s="17"/>
      <c r="AWI191" s="17"/>
      <c r="AWJ191" s="17"/>
      <c r="AWK191" s="17"/>
      <c r="AWL191" s="17"/>
      <c r="AWM191" s="17"/>
      <c r="AWN191" s="17"/>
      <c r="AWO191" s="17"/>
      <c r="AWP191" s="17"/>
      <c r="AWQ191" s="17"/>
      <c r="AWR191" s="17"/>
      <c r="AWS191" s="17"/>
      <c r="AWT191" s="17"/>
      <c r="AWU191" s="17"/>
      <c r="AWV191" s="17"/>
      <c r="AWW191" s="17"/>
      <c r="AWX191" s="17"/>
      <c r="AWY191" s="17"/>
      <c r="AWZ191" s="17"/>
      <c r="AXA191" s="17"/>
      <c r="AXB191" s="17"/>
      <c r="AXC191" s="17"/>
      <c r="AXD191" s="17"/>
      <c r="AXE191" s="17"/>
      <c r="AXF191" s="17"/>
      <c r="AXG191" s="17"/>
      <c r="AXH191" s="17"/>
      <c r="AXI191" s="17"/>
      <c r="AXJ191" s="17"/>
      <c r="AXK191" s="17"/>
      <c r="AXL191" s="17"/>
      <c r="AXM191" s="17"/>
      <c r="AXN191" s="17"/>
      <c r="AXO191" s="17"/>
      <c r="AXP191" s="17"/>
      <c r="AXQ191" s="17"/>
      <c r="AXR191" s="17"/>
      <c r="AXS191" s="17"/>
      <c r="AXT191" s="17"/>
      <c r="AXU191" s="17"/>
      <c r="AXV191" s="17"/>
      <c r="AXW191" s="17"/>
      <c r="AXX191" s="17"/>
      <c r="AXY191" s="17"/>
      <c r="AXZ191" s="17"/>
      <c r="AYA191" s="17"/>
      <c r="AYB191" s="17"/>
      <c r="AYC191" s="17"/>
      <c r="AYD191" s="17"/>
      <c r="AYE191" s="17"/>
      <c r="AYF191" s="17"/>
      <c r="AYG191" s="17"/>
      <c r="AYH191" s="17"/>
      <c r="AYI191" s="17"/>
      <c r="AYJ191" s="17"/>
      <c r="AYK191" s="17"/>
      <c r="AYL191" s="17"/>
      <c r="AYM191" s="17"/>
      <c r="AYN191" s="17"/>
      <c r="AYO191" s="17"/>
      <c r="AYP191" s="17"/>
      <c r="AYQ191" s="17"/>
      <c r="AYR191" s="17"/>
      <c r="AYS191" s="17"/>
      <c r="AYT191" s="17"/>
      <c r="AYU191" s="17"/>
      <c r="AYV191" s="17"/>
      <c r="AYW191" s="17"/>
      <c r="AYX191" s="17"/>
      <c r="AYY191" s="17"/>
      <c r="AYZ191" s="17"/>
      <c r="AZA191" s="17"/>
      <c r="AZB191" s="17"/>
      <c r="AZC191" s="17"/>
      <c r="AZD191" s="17"/>
      <c r="AZE191" s="17"/>
      <c r="AZF191" s="17"/>
      <c r="AZG191" s="17"/>
      <c r="AZH191" s="17"/>
      <c r="AZI191" s="17"/>
      <c r="AZJ191" s="17"/>
      <c r="AZK191" s="17"/>
      <c r="AZL191" s="17"/>
      <c r="AZM191" s="17"/>
      <c r="AZN191" s="17"/>
      <c r="AZO191" s="17"/>
      <c r="AZP191" s="17"/>
      <c r="AZQ191" s="17"/>
      <c r="AZR191" s="17"/>
      <c r="AZS191" s="17"/>
      <c r="AZT191" s="17"/>
      <c r="AZU191" s="17"/>
      <c r="AZV191" s="17"/>
      <c r="AZW191" s="17"/>
      <c r="AZX191" s="17"/>
      <c r="AZY191" s="17"/>
      <c r="AZZ191" s="17"/>
      <c r="BAA191" s="17"/>
      <c r="BAB191" s="17"/>
      <c r="BAC191" s="17"/>
      <c r="BAD191" s="17"/>
      <c r="BAE191" s="17"/>
      <c r="BAF191" s="17"/>
      <c r="BAG191" s="17"/>
      <c r="BAH191" s="17"/>
      <c r="BAI191" s="17"/>
      <c r="BAJ191" s="17"/>
      <c r="BAK191" s="17"/>
      <c r="BAL191" s="17"/>
      <c r="BAM191" s="17"/>
      <c r="BAN191" s="17"/>
      <c r="BAO191" s="17"/>
      <c r="BAP191" s="17"/>
      <c r="BAQ191" s="17"/>
      <c r="BAR191" s="17"/>
      <c r="BAS191" s="17"/>
      <c r="BAT191" s="17"/>
      <c r="BAU191" s="17"/>
      <c r="BAV191" s="17"/>
      <c r="BAW191" s="17"/>
      <c r="BAX191" s="17"/>
      <c r="BAY191" s="17"/>
      <c r="BAZ191" s="17"/>
      <c r="BBA191" s="17"/>
      <c r="BBB191" s="17"/>
      <c r="BBC191" s="17"/>
      <c r="BBD191" s="17"/>
      <c r="BBE191" s="17"/>
      <c r="BBF191" s="17"/>
      <c r="BBG191" s="17"/>
      <c r="BBH191" s="17"/>
      <c r="BBI191" s="17"/>
      <c r="BBJ191" s="17"/>
      <c r="BBK191" s="17"/>
      <c r="BBL191" s="17"/>
      <c r="BBM191" s="17"/>
      <c r="BBN191" s="17"/>
      <c r="BBO191" s="17"/>
      <c r="BBP191" s="17"/>
      <c r="BBQ191" s="17"/>
      <c r="BBR191" s="17"/>
      <c r="BBS191" s="17"/>
      <c r="BBT191" s="17"/>
      <c r="BBU191" s="17"/>
      <c r="BBV191" s="17"/>
      <c r="BBW191" s="17"/>
      <c r="BBX191" s="17"/>
      <c r="BBY191" s="17"/>
      <c r="BBZ191" s="17"/>
      <c r="BCA191" s="17"/>
      <c r="BCB191" s="17"/>
      <c r="BCC191" s="17"/>
      <c r="BCD191" s="17"/>
      <c r="BCE191" s="17"/>
      <c r="BCF191" s="17"/>
      <c r="BCG191" s="17"/>
      <c r="BCH191" s="17"/>
      <c r="BCI191" s="17"/>
      <c r="BCJ191" s="17"/>
      <c r="BCK191" s="17"/>
      <c r="BCL191" s="17"/>
      <c r="BCM191" s="17"/>
      <c r="BCN191" s="17"/>
      <c r="BCO191" s="17"/>
      <c r="BCP191" s="17"/>
      <c r="BCQ191" s="17"/>
      <c r="BCR191" s="17"/>
      <c r="BCS191" s="17"/>
      <c r="BCT191" s="17"/>
      <c r="BCU191" s="17"/>
      <c r="BCV191" s="17"/>
      <c r="BCW191" s="17"/>
      <c r="BCX191" s="17"/>
      <c r="BCY191" s="17"/>
      <c r="BCZ191" s="17"/>
      <c r="BDA191" s="17"/>
      <c r="BDB191" s="17"/>
      <c r="BDC191" s="17"/>
      <c r="BDD191" s="17"/>
      <c r="BDE191" s="17"/>
      <c r="BDF191" s="17"/>
      <c r="BDG191" s="17"/>
      <c r="BDH191" s="17"/>
      <c r="BDI191" s="17"/>
      <c r="BDJ191" s="17"/>
      <c r="BDK191" s="17"/>
      <c r="BDL191" s="17"/>
      <c r="BDM191" s="17"/>
      <c r="BDN191" s="17"/>
      <c r="BDO191" s="17"/>
      <c r="BDP191" s="17"/>
      <c r="BDQ191" s="17"/>
      <c r="BDR191" s="17"/>
      <c r="BDS191" s="17"/>
      <c r="BDT191" s="17"/>
      <c r="BDU191" s="17"/>
      <c r="BDV191" s="17"/>
      <c r="BDW191" s="17"/>
      <c r="BDX191" s="17"/>
      <c r="BDY191" s="17"/>
      <c r="BDZ191" s="17"/>
      <c r="BEA191" s="17"/>
      <c r="BEB191" s="17"/>
      <c r="BEC191" s="17"/>
      <c r="BED191" s="17"/>
      <c r="BEE191" s="17"/>
      <c r="BEF191" s="17"/>
      <c r="BEG191" s="17"/>
      <c r="BEH191" s="17"/>
      <c r="BEI191" s="17"/>
      <c r="BEJ191" s="17"/>
      <c r="BEK191" s="17"/>
      <c r="BEL191" s="17"/>
      <c r="BEM191" s="17"/>
      <c r="BEN191" s="17"/>
      <c r="BEO191" s="17"/>
      <c r="BEP191" s="17"/>
      <c r="BEQ191" s="17"/>
      <c r="BER191" s="17"/>
      <c r="BES191" s="17"/>
      <c r="BET191" s="17"/>
      <c r="BEU191" s="17"/>
      <c r="BEV191" s="17"/>
      <c r="BEW191" s="17"/>
      <c r="BEX191" s="17"/>
      <c r="BEY191" s="17"/>
      <c r="BEZ191" s="17"/>
      <c r="BFA191" s="17"/>
      <c r="BFB191" s="17"/>
      <c r="BFC191" s="17"/>
      <c r="BFD191" s="17"/>
      <c r="BFE191" s="17"/>
      <c r="BFF191" s="17"/>
      <c r="BFG191" s="17"/>
      <c r="BFH191" s="17"/>
      <c r="BFI191" s="17"/>
      <c r="BFJ191" s="17"/>
      <c r="BFK191" s="17"/>
      <c r="BFL191" s="17"/>
      <c r="BFM191" s="17"/>
      <c r="BFN191" s="17"/>
      <c r="BFO191" s="17"/>
      <c r="BFP191" s="17"/>
      <c r="BFQ191" s="17"/>
      <c r="BFR191" s="17"/>
      <c r="BFS191" s="17"/>
      <c r="BFT191" s="17"/>
      <c r="BFU191" s="17"/>
      <c r="BFV191" s="17"/>
      <c r="BFW191" s="17"/>
      <c r="BFX191" s="17"/>
      <c r="BFY191" s="17"/>
      <c r="BFZ191" s="17"/>
      <c r="BGA191" s="17"/>
      <c r="BGB191" s="17"/>
      <c r="BGC191" s="17"/>
      <c r="BGD191" s="17"/>
      <c r="BGE191" s="17"/>
      <c r="BGF191" s="17"/>
      <c r="BGG191" s="17"/>
      <c r="BGH191" s="17"/>
      <c r="BGI191" s="17"/>
      <c r="BGJ191" s="17"/>
      <c r="BGK191" s="17"/>
      <c r="BGL191" s="17"/>
      <c r="BGM191" s="17"/>
      <c r="BGN191" s="17"/>
      <c r="BGO191" s="17"/>
      <c r="BGP191" s="17"/>
      <c r="BGQ191" s="17"/>
      <c r="BGR191" s="17"/>
      <c r="BGS191" s="17"/>
      <c r="BGT191" s="17"/>
      <c r="BGU191" s="17"/>
      <c r="BGV191" s="17"/>
      <c r="BGW191" s="17"/>
      <c r="BGX191" s="17"/>
      <c r="BGY191" s="17"/>
      <c r="BGZ191" s="17"/>
      <c r="BHA191" s="17"/>
      <c r="BHB191" s="17"/>
      <c r="BHC191" s="17"/>
      <c r="BHD191" s="17"/>
      <c r="BHE191" s="17"/>
      <c r="BHF191" s="17"/>
      <c r="BHG191" s="17"/>
      <c r="BHH191" s="17"/>
      <c r="BHI191" s="17"/>
      <c r="BHJ191" s="17"/>
      <c r="BHK191" s="17"/>
      <c r="BHL191" s="17"/>
      <c r="BHM191" s="17"/>
      <c r="BHN191" s="17"/>
      <c r="BHO191" s="17"/>
      <c r="BHP191" s="17"/>
      <c r="BHQ191" s="17"/>
      <c r="BHR191" s="17"/>
      <c r="BHS191" s="17"/>
      <c r="BHT191" s="17"/>
      <c r="BHU191" s="17"/>
      <c r="BHV191" s="17"/>
      <c r="BHW191" s="17"/>
      <c r="BHX191" s="17"/>
      <c r="BHY191" s="17"/>
      <c r="BHZ191" s="17"/>
      <c r="BIA191" s="17"/>
      <c r="BIB191" s="17"/>
      <c r="BIC191" s="17"/>
      <c r="BID191" s="17"/>
      <c r="BIE191" s="17"/>
      <c r="BIF191" s="17"/>
      <c r="BIG191" s="17"/>
      <c r="BIH191" s="17"/>
      <c r="BII191" s="17"/>
      <c r="BIJ191" s="17"/>
      <c r="BIK191" s="17"/>
      <c r="BIL191" s="17"/>
      <c r="BIM191" s="17"/>
      <c r="BIN191" s="17"/>
      <c r="BIO191" s="17"/>
      <c r="BIP191" s="17"/>
      <c r="BIQ191" s="17"/>
      <c r="BIR191" s="17"/>
      <c r="BIS191" s="17"/>
      <c r="BIT191" s="17"/>
      <c r="BIU191" s="17"/>
      <c r="BIV191" s="17"/>
      <c r="BIW191" s="17"/>
      <c r="BIX191" s="17"/>
      <c r="BIY191" s="17"/>
      <c r="BIZ191" s="17"/>
      <c r="BJA191" s="17"/>
      <c r="BJB191" s="17"/>
      <c r="BJC191" s="17"/>
      <c r="BJD191" s="17"/>
      <c r="BJE191" s="17"/>
      <c r="BJF191" s="17"/>
      <c r="BJG191" s="17"/>
      <c r="BJH191" s="17"/>
      <c r="BJI191" s="17"/>
      <c r="BJJ191" s="17"/>
      <c r="BJK191" s="17"/>
      <c r="BJL191" s="17"/>
      <c r="BJM191" s="17"/>
      <c r="BJN191" s="17"/>
      <c r="BJO191" s="17"/>
      <c r="BJP191" s="17"/>
      <c r="BJQ191" s="17"/>
      <c r="BJR191" s="17"/>
      <c r="BJS191" s="17"/>
      <c r="BJT191" s="17"/>
      <c r="BJU191" s="17"/>
      <c r="BJV191" s="17"/>
      <c r="BJW191" s="17"/>
      <c r="BJX191" s="17"/>
      <c r="BJY191" s="17"/>
      <c r="BJZ191" s="17"/>
      <c r="BKA191" s="17"/>
      <c r="BKB191" s="17"/>
      <c r="BKC191" s="17"/>
      <c r="BKD191" s="17"/>
      <c r="BKE191" s="17"/>
      <c r="BKF191" s="17"/>
      <c r="BKG191" s="17"/>
      <c r="BKH191" s="17"/>
      <c r="BKI191" s="17"/>
      <c r="BKJ191" s="17"/>
      <c r="BKK191" s="17"/>
      <c r="BKL191" s="17"/>
      <c r="BKM191" s="17"/>
      <c r="BKN191" s="17"/>
      <c r="BKO191" s="17"/>
      <c r="BKP191" s="17"/>
      <c r="BKQ191" s="17"/>
      <c r="BKR191" s="17"/>
      <c r="BKS191" s="17"/>
      <c r="BKT191" s="17"/>
      <c r="BKU191" s="17"/>
      <c r="BKV191" s="17"/>
      <c r="BKW191" s="17"/>
      <c r="BKX191" s="17"/>
      <c r="BKY191" s="17"/>
      <c r="BKZ191" s="17"/>
      <c r="BLA191" s="17"/>
      <c r="BLB191" s="17"/>
      <c r="BLC191" s="17"/>
      <c r="BLD191" s="17"/>
      <c r="BLE191" s="17"/>
      <c r="BLF191" s="17"/>
      <c r="BLG191" s="17"/>
      <c r="BLH191" s="17"/>
      <c r="BLI191" s="17"/>
      <c r="BLJ191" s="17"/>
      <c r="BLK191" s="17"/>
      <c r="BLL191" s="17"/>
      <c r="BLM191" s="17"/>
      <c r="BLN191" s="17"/>
      <c r="BLO191" s="17"/>
      <c r="BLP191" s="17"/>
      <c r="BLQ191" s="17"/>
      <c r="BLR191" s="17"/>
      <c r="BLS191" s="17"/>
      <c r="BLT191" s="17"/>
      <c r="BLU191" s="17"/>
      <c r="BLV191" s="17"/>
      <c r="BLW191" s="17"/>
      <c r="BLX191" s="17"/>
      <c r="BLY191" s="17"/>
      <c r="BLZ191" s="17"/>
      <c r="BMA191" s="17"/>
      <c r="BMB191" s="17"/>
      <c r="BMC191" s="17"/>
      <c r="BMD191" s="17"/>
      <c r="BME191" s="17"/>
      <c r="BMF191" s="17"/>
      <c r="BMG191" s="17"/>
      <c r="BMH191" s="17"/>
      <c r="BMI191" s="17"/>
      <c r="BMJ191" s="17"/>
      <c r="BMK191" s="17"/>
      <c r="BML191" s="17"/>
      <c r="BMM191" s="17"/>
      <c r="BMN191" s="17"/>
      <c r="BMO191" s="17"/>
      <c r="BMP191" s="17"/>
      <c r="BMQ191" s="17"/>
      <c r="BMR191" s="17"/>
      <c r="BMS191" s="17"/>
      <c r="BMT191" s="17"/>
      <c r="BMU191" s="17"/>
      <c r="BMV191" s="17"/>
      <c r="BMW191" s="17"/>
      <c r="BMX191" s="17"/>
      <c r="BMY191" s="17"/>
      <c r="BMZ191" s="17"/>
      <c r="BNA191" s="17"/>
      <c r="BNB191" s="17"/>
      <c r="BNC191" s="17"/>
      <c r="BND191" s="17"/>
      <c r="BNE191" s="17"/>
      <c r="BNF191" s="17"/>
      <c r="BNG191" s="17"/>
      <c r="BNH191" s="17"/>
      <c r="BNI191" s="17"/>
      <c r="BNJ191" s="17"/>
      <c r="BNK191" s="17"/>
      <c r="BNL191" s="17"/>
      <c r="BNM191" s="17"/>
      <c r="BNN191" s="17"/>
      <c r="BNO191" s="17"/>
      <c r="BNP191" s="17"/>
      <c r="BNQ191" s="17"/>
      <c r="BNR191" s="17"/>
      <c r="BNS191" s="17"/>
      <c r="BNT191" s="17"/>
      <c r="BNU191" s="17"/>
      <c r="BNV191" s="17"/>
      <c r="BNW191" s="17"/>
      <c r="BNX191" s="17"/>
      <c r="BNY191" s="17"/>
      <c r="BNZ191" s="17"/>
      <c r="BOA191" s="17"/>
      <c r="BOB191" s="17"/>
      <c r="BOC191" s="17"/>
      <c r="BOD191" s="17"/>
      <c r="BOE191" s="17"/>
      <c r="BOF191" s="17"/>
      <c r="BOG191" s="17"/>
      <c r="BOH191" s="17"/>
      <c r="BOI191" s="17"/>
      <c r="BOJ191" s="17"/>
      <c r="BOK191" s="17"/>
      <c r="BOL191" s="17"/>
      <c r="BOM191" s="17"/>
      <c r="BON191" s="17"/>
      <c r="BOO191" s="17"/>
      <c r="BOP191" s="17"/>
      <c r="BOQ191" s="17"/>
      <c r="BOR191" s="17"/>
      <c r="BOS191" s="17"/>
      <c r="BOT191" s="17"/>
      <c r="BOU191" s="17"/>
      <c r="BOV191" s="17"/>
      <c r="BOW191" s="17"/>
      <c r="BOX191" s="17"/>
      <c r="BOY191" s="17"/>
      <c r="BOZ191" s="17"/>
      <c r="BPA191" s="17"/>
      <c r="BPB191" s="17"/>
      <c r="BPC191" s="17"/>
      <c r="BPD191" s="17"/>
      <c r="BPE191" s="17"/>
      <c r="BPF191" s="17"/>
      <c r="BPG191" s="17"/>
      <c r="BPH191" s="17"/>
      <c r="BPI191" s="17"/>
      <c r="BPJ191" s="17"/>
      <c r="BPK191" s="17"/>
      <c r="BPL191" s="17"/>
      <c r="BPM191" s="17"/>
      <c r="BPN191" s="17"/>
      <c r="BPO191" s="17"/>
      <c r="BPP191" s="17"/>
      <c r="BPQ191" s="17"/>
      <c r="BPR191" s="17"/>
      <c r="BPS191" s="17"/>
      <c r="BPT191" s="17"/>
      <c r="BPU191" s="17"/>
      <c r="BPV191" s="17"/>
      <c r="BPW191" s="17"/>
      <c r="BPX191" s="17"/>
      <c r="BPY191" s="17"/>
      <c r="BPZ191" s="17"/>
      <c r="BQA191" s="17"/>
      <c r="BQB191" s="17"/>
      <c r="BQC191" s="17"/>
      <c r="BQD191" s="17"/>
      <c r="BQE191" s="17"/>
      <c r="BQF191" s="17"/>
      <c r="BQG191" s="17"/>
      <c r="BQH191" s="17"/>
      <c r="BQI191" s="17"/>
      <c r="BQJ191" s="17"/>
      <c r="BQK191" s="17"/>
      <c r="BQL191" s="17"/>
      <c r="BQM191" s="17"/>
      <c r="BQN191" s="17"/>
      <c r="BQO191" s="17"/>
      <c r="BQP191" s="17"/>
      <c r="BQQ191" s="17"/>
      <c r="BQR191" s="17"/>
      <c r="BQS191" s="17"/>
      <c r="BQT191" s="17"/>
      <c r="BQU191" s="17"/>
      <c r="BQV191" s="17"/>
      <c r="BQW191" s="17"/>
      <c r="BQX191" s="17"/>
      <c r="BQY191" s="17"/>
      <c r="BQZ191" s="17"/>
      <c r="BRA191" s="17"/>
      <c r="BRB191" s="17"/>
      <c r="BRC191" s="17"/>
      <c r="BRD191" s="17"/>
      <c r="BRE191" s="17"/>
      <c r="BRF191" s="17"/>
      <c r="BRG191" s="17"/>
      <c r="BRH191" s="17"/>
      <c r="BRI191" s="17"/>
      <c r="BRJ191" s="17"/>
      <c r="BRK191" s="17"/>
      <c r="BRL191" s="17"/>
      <c r="BRM191" s="17"/>
      <c r="BRN191" s="17"/>
      <c r="BRO191" s="17"/>
      <c r="BRP191" s="17"/>
      <c r="BRQ191" s="17"/>
      <c r="BRR191" s="17"/>
      <c r="BRS191" s="17"/>
      <c r="BRT191" s="17"/>
      <c r="BRU191" s="17"/>
      <c r="BRV191" s="17"/>
      <c r="BRW191" s="17"/>
      <c r="BRX191" s="17"/>
      <c r="BRY191" s="17"/>
      <c r="BRZ191" s="17"/>
      <c r="BSA191" s="17"/>
      <c r="BSB191" s="17"/>
      <c r="BSC191" s="17"/>
      <c r="BSD191" s="17"/>
      <c r="BSE191" s="17"/>
      <c r="BSF191" s="17"/>
      <c r="BSG191" s="17"/>
      <c r="BSH191" s="17"/>
      <c r="BSI191" s="17"/>
      <c r="BSJ191" s="17"/>
      <c r="BSK191" s="17"/>
      <c r="BSL191" s="17"/>
      <c r="BSM191" s="17"/>
      <c r="BSN191" s="17"/>
      <c r="BSO191" s="17"/>
      <c r="BSP191" s="17"/>
      <c r="BSQ191" s="17"/>
      <c r="BSR191" s="17"/>
      <c r="BSS191" s="17"/>
      <c r="BST191" s="17"/>
      <c r="BSU191" s="17"/>
      <c r="BSV191" s="17"/>
      <c r="BSW191" s="17"/>
      <c r="BSX191" s="17"/>
      <c r="BSY191" s="17"/>
      <c r="BSZ191" s="17"/>
      <c r="BTA191" s="17"/>
      <c r="BTB191" s="17"/>
      <c r="BTC191" s="17"/>
      <c r="BTD191" s="17"/>
      <c r="BTE191" s="17"/>
      <c r="BTF191" s="17"/>
      <c r="BTG191" s="17"/>
      <c r="BTH191" s="17"/>
      <c r="BTI191" s="17"/>
      <c r="BTJ191" s="17"/>
      <c r="BTK191" s="17"/>
      <c r="BTL191" s="17"/>
      <c r="BTM191" s="17"/>
      <c r="BTN191" s="17"/>
      <c r="BTO191" s="17"/>
      <c r="BTP191" s="17"/>
      <c r="BTQ191" s="17"/>
      <c r="BTR191" s="17"/>
      <c r="BTS191" s="17"/>
      <c r="BTT191" s="17"/>
      <c r="BTU191" s="17"/>
      <c r="BTV191" s="17"/>
      <c r="BTW191" s="17"/>
      <c r="BTX191" s="17"/>
      <c r="BTY191" s="17"/>
      <c r="BTZ191" s="17"/>
      <c r="BUA191" s="17"/>
      <c r="BUB191" s="17"/>
      <c r="BUC191" s="17"/>
      <c r="BUD191" s="17"/>
      <c r="BUE191" s="17"/>
      <c r="BUF191" s="17"/>
      <c r="BUG191" s="17"/>
      <c r="BUH191" s="17"/>
      <c r="BUI191" s="17"/>
      <c r="BUJ191" s="17"/>
      <c r="BUK191" s="17"/>
      <c r="BUL191" s="17"/>
      <c r="BUM191" s="17"/>
      <c r="BUN191" s="17"/>
      <c r="BUO191" s="17"/>
      <c r="BUP191" s="17"/>
      <c r="BUQ191" s="17"/>
      <c r="BUR191" s="17"/>
      <c r="BUS191" s="17"/>
      <c r="BUT191" s="17"/>
      <c r="BUU191" s="17"/>
      <c r="BUV191" s="17"/>
      <c r="BUW191" s="17"/>
      <c r="BUX191" s="17"/>
      <c r="BUY191" s="17"/>
      <c r="BUZ191" s="17"/>
      <c r="BVA191" s="17"/>
      <c r="BVB191" s="17"/>
      <c r="BVC191" s="17"/>
      <c r="BVD191" s="17"/>
      <c r="BVE191" s="17"/>
      <c r="BVF191" s="17"/>
      <c r="BVG191" s="17"/>
      <c r="BVH191" s="17"/>
      <c r="BVI191" s="17"/>
      <c r="BVJ191" s="17"/>
      <c r="BVK191" s="17"/>
      <c r="BVL191" s="17"/>
      <c r="BVM191" s="17"/>
      <c r="BVN191" s="17"/>
      <c r="BVO191" s="17"/>
      <c r="BVP191" s="17"/>
      <c r="BVQ191" s="17"/>
      <c r="BVR191" s="17"/>
      <c r="BVS191" s="17"/>
      <c r="BVT191" s="17"/>
      <c r="BVU191" s="17"/>
      <c r="BVV191" s="17"/>
      <c r="BVW191" s="17"/>
      <c r="BVX191" s="17"/>
      <c r="BVY191" s="17"/>
      <c r="BVZ191" s="17"/>
      <c r="BWA191" s="17"/>
      <c r="BWB191" s="17"/>
      <c r="BWC191" s="17"/>
      <c r="BWD191" s="17"/>
      <c r="BWE191" s="17"/>
      <c r="BWF191" s="17"/>
      <c r="BWG191" s="17"/>
      <c r="BWH191" s="17"/>
      <c r="BWI191" s="17"/>
      <c r="BWJ191" s="17"/>
      <c r="BWK191" s="17"/>
      <c r="BWL191" s="17"/>
      <c r="BWM191" s="17"/>
      <c r="BWN191" s="17"/>
      <c r="BWO191" s="17"/>
      <c r="BWP191" s="17"/>
      <c r="BWQ191" s="17"/>
      <c r="BWR191" s="17"/>
      <c r="BWS191" s="17"/>
      <c r="BWT191" s="17"/>
      <c r="BWU191" s="17"/>
      <c r="BWV191" s="17"/>
      <c r="BWW191" s="17"/>
      <c r="BWX191" s="17"/>
      <c r="BWY191" s="17"/>
      <c r="BWZ191" s="17"/>
      <c r="BXA191" s="17"/>
      <c r="BXB191" s="17"/>
      <c r="BXC191" s="17"/>
      <c r="BXD191" s="17"/>
      <c r="BXE191" s="17"/>
      <c r="BXF191" s="17"/>
      <c r="BXG191" s="17"/>
      <c r="BXH191" s="17"/>
      <c r="BXI191" s="17"/>
      <c r="BXJ191" s="17"/>
      <c r="BXK191" s="17"/>
      <c r="BXL191" s="17"/>
      <c r="BXM191" s="17"/>
      <c r="BXN191" s="17"/>
      <c r="BXO191" s="17"/>
      <c r="BXP191" s="17"/>
      <c r="BXQ191" s="17"/>
      <c r="BXR191" s="17"/>
      <c r="BXS191" s="17"/>
      <c r="BXT191" s="17"/>
      <c r="BXU191" s="17"/>
      <c r="BXV191" s="17"/>
      <c r="BXW191" s="17"/>
      <c r="BXX191" s="17"/>
      <c r="BXY191" s="17"/>
      <c r="BXZ191" s="17"/>
      <c r="BYA191" s="17"/>
      <c r="BYB191" s="17"/>
      <c r="BYC191" s="17"/>
      <c r="BYD191" s="17"/>
      <c r="BYE191" s="17"/>
      <c r="BYF191" s="17"/>
      <c r="BYG191" s="17"/>
      <c r="BYH191" s="17"/>
      <c r="BYI191" s="17"/>
      <c r="BYJ191" s="17"/>
      <c r="BYK191" s="17"/>
      <c r="BYL191" s="17"/>
      <c r="BYM191" s="17"/>
      <c r="BYN191" s="17"/>
      <c r="BYO191" s="17"/>
      <c r="BYP191" s="17"/>
      <c r="BYQ191" s="17"/>
      <c r="BYR191" s="17"/>
      <c r="BYS191" s="17"/>
      <c r="BYT191" s="17"/>
      <c r="BYU191" s="17"/>
      <c r="BYV191" s="17"/>
      <c r="BYW191" s="17"/>
      <c r="BYX191" s="17"/>
      <c r="BYY191" s="17"/>
      <c r="BYZ191" s="17"/>
      <c r="BZA191" s="17"/>
      <c r="BZB191" s="17"/>
      <c r="BZC191" s="17"/>
      <c r="BZD191" s="17"/>
      <c r="BZE191" s="17"/>
      <c r="BZF191" s="17"/>
      <c r="BZG191" s="17"/>
      <c r="BZH191" s="17"/>
      <c r="BZI191" s="17"/>
      <c r="BZJ191" s="17"/>
      <c r="BZK191" s="17"/>
      <c r="BZL191" s="17"/>
      <c r="BZM191" s="17"/>
      <c r="BZN191" s="17"/>
      <c r="BZO191" s="17"/>
      <c r="BZP191" s="17"/>
      <c r="BZQ191" s="17"/>
      <c r="BZR191" s="17"/>
      <c r="BZS191" s="17"/>
      <c r="BZT191" s="17"/>
      <c r="BZU191" s="17"/>
      <c r="BZV191" s="17"/>
      <c r="BZW191" s="17"/>
      <c r="BZX191" s="17"/>
      <c r="BZY191" s="17"/>
      <c r="BZZ191" s="17"/>
      <c r="CAA191" s="17"/>
      <c r="CAB191" s="17"/>
      <c r="CAC191" s="17"/>
      <c r="CAD191" s="17"/>
      <c r="CAE191" s="17"/>
      <c r="CAF191" s="17"/>
      <c r="CAG191" s="17"/>
      <c r="CAH191" s="17"/>
      <c r="CAI191" s="17"/>
      <c r="CAJ191" s="17"/>
      <c r="CAK191" s="17"/>
      <c r="CAL191" s="17"/>
      <c r="CAM191" s="17"/>
      <c r="CAN191" s="17"/>
      <c r="CAO191" s="17"/>
      <c r="CAP191" s="17"/>
      <c r="CAQ191" s="17"/>
      <c r="CAR191" s="17"/>
      <c r="CAS191" s="17"/>
      <c r="CAT191" s="17"/>
      <c r="CAU191" s="17"/>
      <c r="CAV191" s="17"/>
      <c r="CAW191" s="17"/>
      <c r="CAX191" s="17"/>
      <c r="CAY191" s="17"/>
      <c r="CAZ191" s="17"/>
      <c r="CBA191" s="17"/>
      <c r="CBB191" s="17"/>
      <c r="CBC191" s="17"/>
      <c r="CBD191" s="17"/>
      <c r="CBE191" s="17"/>
      <c r="CBF191" s="17"/>
      <c r="CBG191" s="17"/>
      <c r="CBH191" s="17"/>
      <c r="CBI191" s="17"/>
      <c r="CBJ191" s="17"/>
      <c r="CBK191" s="17"/>
      <c r="CBL191" s="17"/>
      <c r="CBM191" s="17"/>
      <c r="CBN191" s="17"/>
      <c r="CBO191" s="17"/>
      <c r="CBP191" s="17"/>
      <c r="CBQ191" s="17"/>
      <c r="CBR191" s="17"/>
      <c r="CBS191" s="17"/>
      <c r="CBT191" s="17"/>
      <c r="CBU191" s="17"/>
      <c r="CBV191" s="17"/>
      <c r="CBW191" s="17"/>
      <c r="CBX191" s="17"/>
      <c r="CBY191" s="17"/>
      <c r="CBZ191" s="17"/>
      <c r="CCA191" s="17"/>
      <c r="CCB191" s="17"/>
      <c r="CCC191" s="17"/>
      <c r="CCD191" s="17"/>
      <c r="CCE191" s="17"/>
      <c r="CCF191" s="17"/>
      <c r="CCG191" s="17"/>
      <c r="CCH191" s="17"/>
      <c r="CCI191" s="17"/>
      <c r="CCJ191" s="17"/>
      <c r="CCK191" s="17"/>
      <c r="CCL191" s="17"/>
      <c r="CCM191" s="17"/>
      <c r="CCN191" s="17"/>
      <c r="CCO191" s="17"/>
      <c r="CCP191" s="17"/>
      <c r="CCQ191" s="17"/>
      <c r="CCR191" s="17"/>
      <c r="CCS191" s="17"/>
      <c r="CCT191" s="17"/>
      <c r="CCU191" s="17"/>
      <c r="CCV191" s="17"/>
      <c r="CCW191" s="17"/>
      <c r="CCX191" s="17"/>
      <c r="CCY191" s="17"/>
      <c r="CCZ191" s="17"/>
      <c r="CDA191" s="17"/>
      <c r="CDB191" s="17"/>
      <c r="CDC191" s="17"/>
      <c r="CDD191" s="17"/>
      <c r="CDE191" s="17"/>
      <c r="CDF191" s="17"/>
      <c r="CDG191" s="17"/>
      <c r="CDH191" s="17"/>
      <c r="CDI191" s="17"/>
      <c r="CDJ191" s="17"/>
      <c r="CDK191" s="17"/>
      <c r="CDL191" s="17"/>
      <c r="CDM191" s="17"/>
      <c r="CDN191" s="17"/>
      <c r="CDO191" s="17"/>
      <c r="CDP191" s="17"/>
      <c r="CDQ191" s="17"/>
      <c r="CDR191" s="17"/>
      <c r="CDS191" s="17"/>
      <c r="CDT191" s="17"/>
      <c r="CDU191" s="17"/>
    </row>
    <row r="192">
      <c r="A192" s="14" t="s">
        <v>2668</v>
      </c>
      <c r="B192" s="14" t="s">
        <v>4278</v>
      </c>
      <c r="C192" s="14" t="s">
        <v>2670</v>
      </c>
      <c r="D192" s="14" t="s">
        <v>2671</v>
      </c>
      <c r="E192" s="14" t="s">
        <v>4279</v>
      </c>
      <c r="F192" s="14" t="s">
        <v>2835</v>
      </c>
      <c r="I192" s="14" t="s">
        <v>4280</v>
      </c>
      <c r="J192" s="14" t="s">
        <v>2618</v>
      </c>
      <c r="K192" s="14" t="s">
        <v>2619</v>
      </c>
      <c r="L192" s="17"/>
      <c r="M192" s="17"/>
      <c r="N192" s="14" t="s">
        <v>2673</v>
      </c>
      <c r="O192" s="14" t="s">
        <v>2674</v>
      </c>
      <c r="P192" s="21" t="s">
        <v>2675</v>
      </c>
      <c r="Q192" s="16">
        <v>11.0</v>
      </c>
      <c r="R192" s="16">
        <v>4095814.0</v>
      </c>
      <c r="S192" s="16">
        <v>4095814.0</v>
      </c>
      <c r="T192" s="14" t="s">
        <v>2622</v>
      </c>
      <c r="U192" s="14" t="s">
        <v>2621</v>
      </c>
      <c r="V192" s="14" t="s">
        <v>4281</v>
      </c>
      <c r="W192" s="14" t="s">
        <v>4282</v>
      </c>
      <c r="X192" s="16">
        <v>0.13</v>
      </c>
      <c r="Y192" s="17"/>
      <c r="Z192" s="16">
        <v>9.0</v>
      </c>
      <c r="AA192" s="16">
        <v>58.0</v>
      </c>
      <c r="AB192" s="17"/>
      <c r="AC192" s="16">
        <v>67.0</v>
      </c>
      <c r="AD192" s="16">
        <v>3149.0</v>
      </c>
      <c r="AE192" s="22">
        <v>45485.0</v>
      </c>
      <c r="AF192" s="17"/>
      <c r="AG192" s="17"/>
      <c r="AH192" s="17"/>
      <c r="AI192" s="17"/>
      <c r="AJ192" s="17"/>
      <c r="AK192" s="17"/>
      <c r="AL192" s="16">
        <v>60.0</v>
      </c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4" t="s">
        <v>2678</v>
      </c>
      <c r="BB192" s="17"/>
      <c r="BC192" s="17"/>
      <c r="BD192" s="14" t="s">
        <v>4283</v>
      </c>
      <c r="BE192" s="17"/>
      <c r="BF192" s="17"/>
      <c r="BG192" s="16">
        <v>1.0</v>
      </c>
      <c r="BH192" s="14" t="s">
        <v>2564</v>
      </c>
      <c r="BI192" s="14" t="s">
        <v>2594</v>
      </c>
      <c r="BJ192" s="14" t="s">
        <v>2566</v>
      </c>
      <c r="BK192" s="17"/>
      <c r="BL192" s="17"/>
      <c r="BM192" s="16">
        <v>104.3</v>
      </c>
      <c r="BN192" s="16">
        <v>2.3</v>
      </c>
      <c r="BO192" s="17"/>
      <c r="BP192" s="17"/>
      <c r="BQ192" s="17"/>
      <c r="BR192" s="17"/>
      <c r="BS192" s="17"/>
      <c r="BT192" s="16">
        <v>17.0</v>
      </c>
      <c r="BU192" s="14" t="s">
        <v>2680</v>
      </c>
      <c r="BW192" s="16">
        <v>3.0</v>
      </c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4" t="s">
        <v>4284</v>
      </c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4" t="s">
        <v>840</v>
      </c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  <c r="KL192" s="17"/>
      <c r="KM192" s="17"/>
      <c r="KN192" s="17"/>
      <c r="KO192" s="17"/>
      <c r="KP192" s="17"/>
      <c r="KQ192" s="17"/>
      <c r="KR192" s="17"/>
      <c r="KS192" s="17"/>
      <c r="KT192" s="17"/>
      <c r="KU192" s="17"/>
      <c r="KV192" s="17"/>
      <c r="KW192" s="17"/>
      <c r="KX192" s="17"/>
      <c r="KY192" s="17"/>
      <c r="KZ192" s="17"/>
      <c r="LA192" s="17"/>
      <c r="LB192" s="17"/>
      <c r="LC192" s="17"/>
      <c r="LD192" s="17"/>
      <c r="LE192" s="17"/>
      <c r="LF192" s="17"/>
      <c r="LG192" s="17"/>
      <c r="LH192" s="17"/>
      <c r="LI192" s="17"/>
      <c r="LJ192" s="17"/>
      <c r="LK192" s="17"/>
      <c r="LL192" s="17"/>
      <c r="LM192" s="17"/>
      <c r="LN192" s="17"/>
      <c r="LO192" s="17"/>
      <c r="LP192" s="17"/>
      <c r="LQ192" s="17"/>
      <c r="LR192" s="17"/>
      <c r="LS192" s="17"/>
      <c r="LT192" s="17"/>
      <c r="LU192" s="17"/>
      <c r="LV192" s="17"/>
      <c r="LW192" s="17"/>
      <c r="LX192" s="17"/>
      <c r="LY192" s="17"/>
      <c r="LZ192" s="17"/>
      <c r="MA192" s="17"/>
      <c r="MB192" s="17"/>
      <c r="MC192" s="17"/>
      <c r="MD192" s="17"/>
      <c r="ME192" s="17"/>
      <c r="MF192" s="17"/>
      <c r="MG192" s="17"/>
      <c r="MH192" s="17"/>
      <c r="MI192" s="17"/>
      <c r="MJ192" s="17"/>
      <c r="MK192" s="17"/>
      <c r="ML192" s="17"/>
      <c r="MM192" s="17"/>
      <c r="MN192" s="17"/>
      <c r="MO192" s="17"/>
      <c r="MP192" s="17"/>
      <c r="MQ192" s="17"/>
      <c r="MR192" s="17"/>
      <c r="MS192" s="17"/>
      <c r="MT192" s="17"/>
      <c r="MU192" s="17"/>
      <c r="MV192" s="17"/>
      <c r="MW192" s="17"/>
      <c r="MX192" s="17"/>
      <c r="MY192" s="17"/>
      <c r="MZ192" s="17"/>
      <c r="NA192" s="17"/>
      <c r="NB192" s="17"/>
      <c r="NC192" s="17"/>
      <c r="ND192" s="17"/>
      <c r="NE192" s="17"/>
      <c r="NF192" s="17"/>
      <c r="NG192" s="17"/>
      <c r="NH192" s="17"/>
      <c r="NI192" s="17"/>
      <c r="NJ192" s="17"/>
      <c r="NK192" s="17"/>
      <c r="NL192" s="17"/>
      <c r="NM192" s="17"/>
      <c r="NN192" s="17"/>
      <c r="NO192" s="17"/>
      <c r="NP192" s="17"/>
      <c r="NQ192" s="17"/>
      <c r="NR192" s="17"/>
      <c r="NS192" s="17"/>
      <c r="NT192" s="17"/>
      <c r="NU192" s="17"/>
      <c r="NV192" s="17"/>
      <c r="NW192" s="17"/>
      <c r="NX192" s="17"/>
      <c r="NY192" s="17"/>
      <c r="NZ192" s="17"/>
      <c r="OA192" s="17"/>
      <c r="OB192" s="17"/>
      <c r="OC192" s="17"/>
      <c r="OD192" s="17"/>
      <c r="OE192" s="17"/>
      <c r="OF192" s="17"/>
      <c r="OG192" s="17"/>
      <c r="OH192" s="17"/>
      <c r="OI192" s="17"/>
      <c r="OJ192" s="17"/>
      <c r="OK192" s="17"/>
      <c r="OL192" s="17"/>
      <c r="OM192" s="17"/>
      <c r="ON192" s="17"/>
      <c r="OO192" s="17"/>
      <c r="OP192" s="17"/>
      <c r="OQ192" s="17"/>
      <c r="OR192" s="17"/>
      <c r="OS192" s="17"/>
      <c r="OT192" s="17"/>
      <c r="OU192" s="17"/>
      <c r="OV192" s="17"/>
      <c r="OW192" s="17"/>
      <c r="OX192" s="17"/>
      <c r="OY192" s="17"/>
      <c r="OZ192" s="17"/>
      <c r="PA192" s="17"/>
      <c r="PB192" s="17"/>
      <c r="PC192" s="17"/>
      <c r="PD192" s="17"/>
      <c r="PE192" s="17"/>
      <c r="PF192" s="17"/>
      <c r="PG192" s="17"/>
      <c r="PH192" s="17"/>
      <c r="PI192" s="17"/>
      <c r="PJ192" s="17"/>
      <c r="PK192" s="17"/>
      <c r="PL192" s="17"/>
      <c r="PM192" s="17"/>
      <c r="PN192" s="17"/>
      <c r="PO192" s="17"/>
      <c r="PP192" s="17"/>
      <c r="PQ192" s="17"/>
      <c r="PR192" s="17"/>
      <c r="PS192" s="17"/>
      <c r="PT192" s="17"/>
      <c r="PU192" s="17"/>
      <c r="PV192" s="17"/>
      <c r="PW192" s="17"/>
      <c r="PX192" s="17"/>
      <c r="PY192" s="17"/>
      <c r="PZ192" s="17"/>
      <c r="QA192" s="17"/>
      <c r="QB192" s="17"/>
      <c r="QC192" s="17"/>
      <c r="QD192" s="17"/>
      <c r="QE192" s="17"/>
      <c r="QF192" s="17"/>
      <c r="QG192" s="17"/>
      <c r="QH192" s="17"/>
      <c r="QI192" s="17"/>
      <c r="QJ192" s="17"/>
      <c r="QK192" s="17"/>
      <c r="QL192" s="17"/>
      <c r="QM192" s="17"/>
      <c r="QN192" s="17"/>
      <c r="QO192" s="17"/>
      <c r="QP192" s="17"/>
      <c r="QQ192" s="17"/>
      <c r="QR192" s="17"/>
      <c r="QS192" s="17"/>
      <c r="QT192" s="17"/>
      <c r="QU192" s="17"/>
      <c r="QV192" s="17"/>
      <c r="QW192" s="17"/>
      <c r="QX192" s="17"/>
      <c r="QY192" s="17"/>
      <c r="QZ192" s="17"/>
      <c r="RA192" s="17"/>
      <c r="RB192" s="17"/>
      <c r="RC192" s="17"/>
      <c r="RD192" s="17"/>
      <c r="RE192" s="17"/>
      <c r="RF192" s="17"/>
      <c r="RG192" s="17"/>
      <c r="RH192" s="17"/>
      <c r="RI192" s="17"/>
      <c r="RJ192" s="17"/>
      <c r="RK192" s="17"/>
      <c r="RL192" s="17"/>
      <c r="RM192" s="17"/>
      <c r="RN192" s="17"/>
      <c r="RO192" s="17"/>
      <c r="RP192" s="17"/>
      <c r="RQ192" s="17"/>
      <c r="RR192" s="17"/>
      <c r="RS192" s="17"/>
      <c r="RT192" s="17"/>
      <c r="RU192" s="17"/>
      <c r="RV192" s="17"/>
      <c r="RW192" s="17"/>
      <c r="RX192" s="17"/>
      <c r="RY192" s="17"/>
      <c r="RZ192" s="17"/>
      <c r="SA192" s="17"/>
      <c r="SB192" s="17"/>
      <c r="SC192" s="17"/>
      <c r="SD192" s="17"/>
      <c r="SE192" s="17"/>
      <c r="SF192" s="17"/>
      <c r="SG192" s="17"/>
      <c r="SH192" s="17"/>
      <c r="SI192" s="17"/>
      <c r="SJ192" s="17"/>
      <c r="SK192" s="17"/>
      <c r="SL192" s="17"/>
      <c r="SM192" s="17"/>
      <c r="SN192" s="17"/>
      <c r="SO192" s="17"/>
      <c r="SP192" s="17"/>
      <c r="SQ192" s="17"/>
      <c r="SR192" s="17"/>
      <c r="SS192" s="17"/>
      <c r="ST192" s="17"/>
      <c r="SU192" s="17"/>
      <c r="SV192" s="17"/>
      <c r="SW192" s="17"/>
      <c r="SX192" s="17"/>
      <c r="SY192" s="17"/>
      <c r="SZ192" s="17"/>
      <c r="TA192" s="17"/>
      <c r="TB192" s="17"/>
      <c r="TC192" s="24">
        <v>0.4</v>
      </c>
      <c r="TD192" s="17"/>
      <c r="TE192" s="17"/>
      <c r="TF192" s="17"/>
      <c r="TG192" s="17"/>
      <c r="TH192" s="17"/>
      <c r="TI192" s="17"/>
      <c r="TJ192" s="17"/>
      <c r="TK192" s="17"/>
      <c r="TL192" s="17"/>
      <c r="TM192" s="17"/>
      <c r="TN192" s="17"/>
      <c r="TO192" s="17"/>
      <c r="TP192" s="17"/>
      <c r="TQ192" s="17"/>
      <c r="TR192" s="17"/>
      <c r="TS192" s="17"/>
      <c r="TT192" s="17"/>
      <c r="TU192" s="17"/>
      <c r="TV192" s="17"/>
      <c r="TW192" s="17"/>
      <c r="TX192" s="17"/>
      <c r="TY192" s="17"/>
      <c r="TZ192" s="17"/>
      <c r="UA192" s="17"/>
      <c r="UB192" s="17"/>
      <c r="UC192" s="17"/>
      <c r="UD192" s="17"/>
      <c r="UE192" s="17"/>
      <c r="UF192" s="17"/>
      <c r="UG192" s="17"/>
      <c r="UH192" s="17"/>
      <c r="UI192" s="17"/>
      <c r="UJ192" s="17"/>
      <c r="UK192" s="17"/>
      <c r="UL192" s="17"/>
      <c r="UM192" s="17"/>
      <c r="UN192" s="17"/>
      <c r="UO192" s="17"/>
      <c r="UP192" s="17"/>
      <c r="UQ192" s="17"/>
      <c r="UR192" s="17"/>
      <c r="US192" s="17"/>
      <c r="UT192" s="17"/>
      <c r="UU192" s="17"/>
      <c r="UV192" s="17"/>
      <c r="UW192" s="17"/>
      <c r="UX192" s="17"/>
      <c r="UY192" s="17"/>
      <c r="UZ192" s="17"/>
      <c r="VA192" s="17"/>
      <c r="VB192" s="17"/>
      <c r="VC192" s="17"/>
      <c r="VD192" s="17"/>
      <c r="VE192" s="17"/>
      <c r="VF192" s="17"/>
      <c r="VG192" s="17"/>
      <c r="VH192" s="17"/>
      <c r="VI192" s="17"/>
      <c r="VJ192" s="17"/>
      <c r="VK192" s="17"/>
      <c r="VL192" s="17"/>
      <c r="VM192" s="17"/>
      <c r="VN192" s="17"/>
      <c r="VO192" s="17"/>
      <c r="VP192" s="17"/>
      <c r="VQ192" s="17"/>
      <c r="VR192" s="17"/>
      <c r="VS192" s="17"/>
      <c r="VT192" s="17"/>
      <c r="VU192" s="17"/>
      <c r="VV192" s="17"/>
      <c r="VW192" s="17"/>
      <c r="VX192" s="17"/>
      <c r="VY192" s="17"/>
      <c r="VZ192" s="17"/>
      <c r="WA192" s="17"/>
      <c r="WB192" s="17"/>
      <c r="WC192" s="17"/>
      <c r="WD192" s="17"/>
      <c r="WE192" s="17"/>
      <c r="WF192" s="17"/>
      <c r="WG192" s="17"/>
      <c r="WH192" s="17"/>
      <c r="WI192" s="17"/>
      <c r="WJ192" s="17"/>
      <c r="WK192" s="17"/>
      <c r="WL192" s="17"/>
      <c r="WM192" s="17"/>
      <c r="WN192" s="17"/>
      <c r="WO192" s="17"/>
      <c r="WP192" s="17"/>
      <c r="WQ192" s="17"/>
      <c r="WR192" s="17"/>
      <c r="WS192" s="17"/>
      <c r="WT192" s="17"/>
      <c r="WU192" s="17"/>
      <c r="WV192" s="17"/>
      <c r="WW192" s="17"/>
      <c r="WX192" s="17"/>
      <c r="WY192" s="17"/>
      <c r="WZ192" s="17"/>
      <c r="XA192" s="17"/>
      <c r="XB192" s="17"/>
      <c r="XC192" s="17"/>
      <c r="XD192" s="17"/>
      <c r="XE192" s="17"/>
      <c r="XF192" s="17"/>
      <c r="XG192" s="17"/>
      <c r="XH192" s="17"/>
      <c r="XI192" s="17"/>
      <c r="XJ192" s="17"/>
      <c r="XK192" s="17"/>
      <c r="XL192" s="17"/>
      <c r="XM192" s="17"/>
      <c r="XN192" s="17"/>
      <c r="XO192" s="17"/>
      <c r="XP192" s="17"/>
      <c r="XQ192" s="17"/>
      <c r="XR192" s="17"/>
      <c r="XS192" s="17"/>
      <c r="XT192" s="17"/>
      <c r="XU192" s="17"/>
      <c r="XV192" s="17"/>
      <c r="XW192" s="17"/>
      <c r="XX192" s="17"/>
      <c r="XY192" s="17"/>
      <c r="XZ192" s="17"/>
      <c r="YA192" s="17"/>
      <c r="YB192" s="17"/>
      <c r="YC192" s="17"/>
      <c r="YD192" s="17"/>
      <c r="YE192" s="17"/>
      <c r="YF192" s="17"/>
      <c r="YG192" s="17"/>
      <c r="YH192" s="17"/>
      <c r="YI192" s="17"/>
      <c r="YJ192" s="17"/>
      <c r="YK192" s="17"/>
      <c r="YL192" s="17"/>
      <c r="YM192" s="17"/>
      <c r="YN192" s="17"/>
      <c r="YO192" s="17"/>
      <c r="YP192" s="17"/>
      <c r="YQ192" s="17"/>
      <c r="YR192" s="17"/>
      <c r="YS192" s="17"/>
      <c r="YT192" s="17"/>
      <c r="YU192" s="17"/>
      <c r="YV192" s="17"/>
      <c r="YW192" s="17"/>
      <c r="YX192" s="17"/>
      <c r="YY192" s="17"/>
      <c r="YZ192" s="17"/>
      <c r="ZA192" s="17"/>
      <c r="ZB192" s="17"/>
      <c r="ZC192" s="17"/>
      <c r="ZD192" s="17"/>
      <c r="ZE192" s="17"/>
      <c r="ZF192" s="17"/>
      <c r="ZG192" s="17"/>
      <c r="ZH192" s="17"/>
      <c r="ZI192" s="17"/>
      <c r="ZJ192" s="17"/>
      <c r="ZK192" s="17"/>
      <c r="ZL192" s="17"/>
      <c r="ZM192" s="17"/>
      <c r="ZN192" s="17"/>
      <c r="ZO192" s="17"/>
      <c r="ZP192" s="17"/>
      <c r="ZQ192" s="17"/>
      <c r="ZR192" s="17"/>
      <c r="ZS192" s="17"/>
      <c r="ZT192" s="17"/>
      <c r="ZU192" s="17"/>
      <c r="ZV192" s="17"/>
      <c r="ZW192" s="17"/>
      <c r="ZX192" s="17"/>
      <c r="ZY192" s="17"/>
      <c r="ZZ192" s="17"/>
      <c r="AAA192" s="17"/>
      <c r="AAB192" s="17"/>
      <c r="AAC192" s="17"/>
      <c r="AAD192" s="17"/>
      <c r="AAE192" s="17"/>
      <c r="AAF192" s="17"/>
      <c r="AAG192" s="17"/>
      <c r="AAH192" s="17"/>
      <c r="AAI192" s="17"/>
      <c r="AAJ192" s="17"/>
      <c r="AAK192" s="17"/>
      <c r="AAL192" s="17"/>
      <c r="AAM192" s="17"/>
      <c r="AAN192" s="17"/>
      <c r="AAO192" s="17"/>
      <c r="AAP192" s="17"/>
      <c r="AAQ192" s="17"/>
      <c r="AAR192" s="17"/>
      <c r="AAS192" s="17"/>
      <c r="AAT192" s="17"/>
      <c r="AAU192" s="17"/>
      <c r="AAV192" s="17"/>
      <c r="AAW192" s="17"/>
      <c r="AAX192" s="17"/>
      <c r="AAY192" s="17"/>
      <c r="AAZ192" s="17"/>
      <c r="ABA192" s="17"/>
      <c r="ABB192" s="17"/>
      <c r="ABC192" s="17"/>
      <c r="ABD192" s="17"/>
      <c r="ABE192" s="17"/>
      <c r="ABF192" s="17"/>
      <c r="ABG192" s="17"/>
      <c r="ABH192" s="17"/>
      <c r="ABI192" s="17"/>
      <c r="ABJ192" s="14" t="s">
        <v>160</v>
      </c>
      <c r="ABK192" s="17"/>
      <c r="ABL192" s="17"/>
      <c r="ABM192" s="17"/>
      <c r="ABN192" s="17"/>
      <c r="ABO192" s="17"/>
      <c r="ABP192" s="17"/>
      <c r="ABQ192" s="17"/>
      <c r="ABR192" s="17"/>
      <c r="ABS192" s="17"/>
      <c r="ABT192" s="17"/>
      <c r="ABU192" s="17"/>
      <c r="ABV192" s="17"/>
      <c r="ABW192" s="17"/>
      <c r="ABX192" s="17"/>
      <c r="ABY192" s="17"/>
      <c r="ABZ192" s="17"/>
      <c r="ACA192" s="17"/>
      <c r="ACB192" s="17"/>
      <c r="ACC192" s="17"/>
      <c r="ACD192" s="17"/>
      <c r="ACE192" s="17"/>
      <c r="ACF192" s="17"/>
      <c r="ACG192" s="17"/>
      <c r="ACH192" s="17"/>
      <c r="ACI192" s="17"/>
      <c r="ACJ192" s="17"/>
      <c r="ACK192" s="17"/>
      <c r="ACL192" s="17"/>
      <c r="ACM192" s="17"/>
      <c r="ACN192" s="17"/>
      <c r="ACO192" s="17"/>
      <c r="ACP192" s="17"/>
      <c r="ACQ192" s="17"/>
      <c r="ACR192" s="17"/>
      <c r="ACS192" s="17"/>
      <c r="ACT192" s="17"/>
      <c r="ACU192" s="17"/>
      <c r="ACV192" s="17"/>
      <c r="ACW192" s="17"/>
      <c r="ACX192" s="17"/>
      <c r="ACY192" s="17"/>
      <c r="ACZ192" s="17"/>
      <c r="ADA192" s="17"/>
      <c r="ADB192" s="17"/>
      <c r="ADC192" s="17"/>
      <c r="ADD192" s="17"/>
      <c r="ADE192" s="17"/>
      <c r="ADF192" s="17"/>
      <c r="ADG192" s="17"/>
      <c r="ADH192" s="17"/>
      <c r="ADI192" s="17"/>
      <c r="ADJ192" s="17"/>
      <c r="ADK192" s="17"/>
      <c r="ADL192" s="17"/>
      <c r="ADM192" s="17"/>
      <c r="ADN192" s="17"/>
      <c r="ADO192" s="17"/>
      <c r="ADP192" s="17"/>
      <c r="ADQ192" s="17"/>
      <c r="ADR192" s="17"/>
      <c r="ADS192" s="17"/>
      <c r="ADT192" s="17"/>
      <c r="ADU192" s="17"/>
      <c r="ADV192" s="17"/>
      <c r="ADW192" s="17"/>
      <c r="ADX192" s="17"/>
      <c r="ADY192" s="17"/>
      <c r="ADZ192" s="17"/>
      <c r="AEA192" s="17"/>
      <c r="AEB192" s="17"/>
      <c r="AEC192" s="17"/>
      <c r="AED192" s="17"/>
      <c r="AEE192" s="17"/>
      <c r="AEF192" s="17"/>
      <c r="AEG192" s="17"/>
      <c r="AEH192" s="17"/>
      <c r="AEI192" s="17"/>
      <c r="AEJ192" s="17"/>
      <c r="AEK192" s="17"/>
      <c r="AEL192" s="17"/>
      <c r="AEM192" s="17"/>
      <c r="AEN192" s="17"/>
      <c r="AEO192" s="17"/>
      <c r="AEP192" s="17"/>
      <c r="AEQ192" s="17"/>
      <c r="AER192" s="17"/>
      <c r="AES192" s="17"/>
      <c r="AET192" s="17"/>
      <c r="AEU192" s="17"/>
      <c r="AEV192" s="17"/>
      <c r="AEW192" s="17"/>
      <c r="AEX192" s="17"/>
      <c r="AEY192" s="17"/>
      <c r="AEZ192" s="17"/>
      <c r="AFA192" s="17"/>
      <c r="AFB192" s="17"/>
      <c r="AFC192" s="17"/>
      <c r="AFD192" s="17"/>
      <c r="AFE192" s="17"/>
      <c r="AFF192" s="17"/>
      <c r="AFG192" s="17"/>
      <c r="AFH192" s="17"/>
      <c r="AFI192" s="17"/>
      <c r="AFJ192" s="17"/>
      <c r="AFK192" s="17"/>
      <c r="AFL192" s="17"/>
      <c r="AFM192" s="17"/>
      <c r="AFN192" s="17"/>
      <c r="AFO192" s="17"/>
      <c r="AFP192" s="17"/>
      <c r="AFQ192" s="17"/>
      <c r="AFR192" s="17"/>
      <c r="AFS192" s="17"/>
      <c r="AFT192" s="17"/>
      <c r="AFU192" s="17"/>
      <c r="AFV192" s="17"/>
      <c r="AFW192" s="17"/>
      <c r="AFX192" s="17"/>
      <c r="AFY192" s="17"/>
      <c r="AFZ192" s="17"/>
      <c r="AGA192" s="17"/>
      <c r="AGB192" s="17"/>
      <c r="AGC192" s="17"/>
      <c r="AGD192" s="17"/>
      <c r="AGE192" s="17"/>
      <c r="AGF192" s="17"/>
      <c r="AGG192" s="17"/>
      <c r="AGH192" s="17"/>
      <c r="AGI192" s="17"/>
      <c r="AGJ192" s="17"/>
      <c r="AGK192" s="17"/>
      <c r="AGL192" s="17"/>
      <c r="AGM192" s="16">
        <v>0.3</v>
      </c>
      <c r="AGN192" s="16">
        <v>2.08</v>
      </c>
      <c r="AGO192" s="16">
        <v>0.0179</v>
      </c>
      <c r="AGP192" s="16">
        <v>0.0201</v>
      </c>
      <c r="AGQ192" s="16">
        <v>0.0206</v>
      </c>
      <c r="AGR192" s="16">
        <v>0.045</v>
      </c>
      <c r="AGS192" s="16">
        <v>5.0</v>
      </c>
      <c r="AGT192" s="16">
        <v>0.0291</v>
      </c>
      <c r="AGU192" s="16">
        <v>0.028</v>
      </c>
      <c r="AGV192" s="16">
        <v>0.8316</v>
      </c>
      <c r="AGW192" s="17"/>
      <c r="AGX192" s="14" t="s">
        <v>2682</v>
      </c>
      <c r="AGY192" s="14" t="s">
        <v>2563</v>
      </c>
      <c r="AGZ192" s="14" t="s">
        <v>2563</v>
      </c>
      <c r="AHA192" s="16">
        <v>0.0</v>
      </c>
      <c r="AHB192" s="16">
        <v>4.8</v>
      </c>
      <c r="AHC192" s="14" t="s">
        <v>3883</v>
      </c>
      <c r="AHD192" s="14" t="s">
        <v>4285</v>
      </c>
      <c r="AHE192" s="14" t="s">
        <v>2574</v>
      </c>
      <c r="AHF192" s="14" t="s">
        <v>2574</v>
      </c>
      <c r="AHG192" s="17"/>
      <c r="AHH192" s="17"/>
      <c r="AHI192" s="14" t="s">
        <v>2574</v>
      </c>
      <c r="AHJ192" s="14" t="s">
        <v>2563</v>
      </c>
      <c r="AHK192" s="14" t="s">
        <v>2574</v>
      </c>
      <c r="AHL192" s="14" t="s">
        <v>2574</v>
      </c>
      <c r="AHM192" s="16">
        <v>13.0</v>
      </c>
      <c r="AHN192" s="16">
        <v>0.0</v>
      </c>
      <c r="AHO192" s="14" t="s">
        <v>2574</v>
      </c>
      <c r="AHP192" s="16">
        <v>0.0</v>
      </c>
      <c r="AHQ192" s="16">
        <v>1.0</v>
      </c>
      <c r="AHR192" s="17"/>
      <c r="AHS192" s="16">
        <v>0.0077</v>
      </c>
      <c r="AHT192" s="14" t="s">
        <v>2574</v>
      </c>
      <c r="AHU192" s="14" t="s">
        <v>2574</v>
      </c>
      <c r="AHV192" s="14" t="s">
        <v>2574</v>
      </c>
      <c r="AHW192" s="14" t="s">
        <v>2574</v>
      </c>
      <c r="AHX192" s="25">
        <v>0.3</v>
      </c>
      <c r="AHY192" s="14" t="s">
        <v>4276</v>
      </c>
      <c r="AHZ192" s="14" t="s">
        <v>2563</v>
      </c>
      <c r="AIA192" s="16">
        <v>4.8</v>
      </c>
      <c r="AIB192" s="17"/>
      <c r="AIC192" s="14" t="s">
        <v>2609</v>
      </c>
      <c r="AID192" s="17"/>
      <c r="AIE192" s="17"/>
      <c r="AIF192" s="17"/>
      <c r="AIG192" s="17"/>
      <c r="AIH192" s="17"/>
      <c r="AII192" s="17"/>
      <c r="AIJ192" s="17"/>
      <c r="AIK192" s="17"/>
      <c r="AIL192" s="17"/>
      <c r="AIM192" s="17"/>
      <c r="AIN192" s="17"/>
      <c r="AIO192" s="17"/>
      <c r="AIP192" s="17"/>
      <c r="AIQ192" s="17"/>
      <c r="AIR192" s="17"/>
      <c r="AIS192" s="17"/>
      <c r="AIT192" s="17"/>
      <c r="AIU192" s="17"/>
      <c r="AIV192" s="17"/>
      <c r="AIW192" s="17"/>
      <c r="AIX192" s="17"/>
      <c r="AIY192" s="17"/>
      <c r="AIZ192" s="17"/>
      <c r="AJA192" s="17"/>
      <c r="AJB192" s="17"/>
      <c r="AJC192" s="17"/>
      <c r="AJD192" s="17"/>
      <c r="AJE192" s="17"/>
      <c r="AJF192" s="17"/>
      <c r="AJG192" s="17"/>
      <c r="AJH192" s="17"/>
      <c r="AJI192" s="17"/>
      <c r="AJJ192" s="17"/>
      <c r="AJK192" s="17"/>
      <c r="AJL192" s="17"/>
      <c r="AJM192" s="17"/>
      <c r="AJN192" s="17"/>
      <c r="AJO192" s="17"/>
      <c r="AJP192" s="17"/>
      <c r="AJQ192" s="17"/>
      <c r="AJR192" s="17"/>
      <c r="AJS192" s="17"/>
      <c r="AJT192" s="17"/>
      <c r="AJU192" s="17"/>
      <c r="AJV192" s="17"/>
      <c r="AJW192" s="17"/>
      <c r="AJX192" s="17"/>
      <c r="AJY192" s="17"/>
      <c r="AJZ192" s="17"/>
      <c r="AKA192" s="17"/>
      <c r="AKB192" s="17"/>
      <c r="AKC192" s="17"/>
      <c r="AKD192" s="17"/>
      <c r="AKE192" s="17"/>
      <c r="AKF192" s="17"/>
      <c r="AKG192" s="17"/>
      <c r="AKH192" s="17"/>
      <c r="AKI192" s="17"/>
      <c r="AKJ192" s="17"/>
      <c r="AKK192" s="17"/>
      <c r="AKL192" s="17"/>
      <c r="AKM192" s="17"/>
      <c r="AKN192" s="17"/>
      <c r="AKO192" s="17"/>
      <c r="AKP192" s="17"/>
      <c r="AKQ192" s="17"/>
      <c r="AKR192" s="17"/>
      <c r="AKS192" s="17"/>
      <c r="AKT192" s="17"/>
      <c r="AKU192" s="17"/>
      <c r="AKV192" s="17"/>
      <c r="AKW192" s="17"/>
      <c r="AKX192" s="17"/>
      <c r="AKY192" s="17"/>
      <c r="AKZ192" s="17"/>
      <c r="ALA192" s="17"/>
      <c r="ALB192" s="17"/>
      <c r="ALC192" s="17"/>
      <c r="ALD192" s="17"/>
      <c r="ALE192" s="17"/>
      <c r="ALF192" s="17"/>
      <c r="ALG192" s="17"/>
      <c r="ALH192" s="17"/>
      <c r="ALI192" s="17"/>
      <c r="ALJ192" s="17"/>
      <c r="ALK192" s="17"/>
      <c r="ALL192" s="17"/>
      <c r="ALM192" s="17"/>
      <c r="ALN192" s="17"/>
      <c r="ALO192" s="17"/>
      <c r="ALP192" s="17"/>
      <c r="ALQ192" s="17"/>
      <c r="ALR192" s="17"/>
      <c r="ALS192" s="17"/>
      <c r="ALT192" s="17"/>
      <c r="ALU192" s="17"/>
      <c r="ALV192" s="17"/>
      <c r="ALW192" s="17"/>
      <c r="ALX192" s="17"/>
      <c r="ALY192" s="17"/>
      <c r="ALZ192" s="17"/>
      <c r="AMA192" s="17"/>
      <c r="AMB192" s="17"/>
      <c r="AMC192" s="17"/>
      <c r="AMD192" s="17"/>
      <c r="AME192" s="17"/>
      <c r="AMF192" s="17"/>
      <c r="AMG192" s="17"/>
      <c r="AMH192" s="17"/>
      <c r="AMI192" s="17"/>
      <c r="AMJ192" s="17"/>
      <c r="AMK192" s="17"/>
      <c r="AML192" s="17"/>
      <c r="AMM192" s="17"/>
      <c r="AMN192" s="17"/>
      <c r="AMO192" s="17"/>
      <c r="AMP192" s="17"/>
      <c r="AMQ192" s="17"/>
      <c r="AMR192" s="17"/>
      <c r="AMS192" s="17"/>
      <c r="AMT192" s="17"/>
      <c r="AMU192" s="17"/>
      <c r="AMV192" s="17"/>
      <c r="AMW192" s="17"/>
      <c r="AMX192" s="17"/>
      <c r="AMY192" s="17"/>
      <c r="AMZ192" s="17"/>
      <c r="ANA192" s="17"/>
      <c r="ANB192" s="17"/>
      <c r="ANC192" s="17"/>
      <c r="AND192" s="17"/>
      <c r="ANE192" s="17"/>
      <c r="ANF192" s="17"/>
      <c r="ANG192" s="17"/>
      <c r="ANH192" s="17"/>
      <c r="ANI192" s="17"/>
      <c r="ANJ192" s="17"/>
      <c r="ANK192" s="17"/>
      <c r="ANL192" s="17"/>
      <c r="ANM192" s="17"/>
      <c r="ANN192" s="17"/>
      <c r="ANO192" s="17"/>
      <c r="ANP192" s="17"/>
      <c r="ANQ192" s="17"/>
      <c r="ANR192" s="17"/>
      <c r="ANS192" s="17"/>
      <c r="ANT192" s="17"/>
      <c r="ANU192" s="17"/>
      <c r="ANV192" s="17"/>
      <c r="ANW192" s="17"/>
      <c r="ANX192" s="17"/>
      <c r="ANY192" s="17"/>
      <c r="ANZ192" s="17"/>
      <c r="AOA192" s="17"/>
      <c r="AOB192" s="17"/>
      <c r="AOC192" s="17"/>
      <c r="AOD192" s="17"/>
      <c r="AOE192" s="17"/>
      <c r="AOF192" s="17"/>
      <c r="AOG192" s="17"/>
      <c r="AOH192" s="17"/>
      <c r="AOI192" s="17"/>
      <c r="AOJ192" s="17"/>
      <c r="AOK192" s="17"/>
      <c r="AOL192" s="17"/>
      <c r="AOM192" s="17"/>
      <c r="AON192" s="17"/>
      <c r="AOO192" s="17"/>
      <c r="AOP192" s="17"/>
      <c r="AOQ192" s="17"/>
      <c r="AOR192" s="17"/>
      <c r="AOS192" s="17"/>
      <c r="AOT192" s="17"/>
      <c r="AOU192" s="17"/>
      <c r="AOV192" s="17"/>
      <c r="AOW192" s="17"/>
      <c r="AOX192" s="17"/>
      <c r="AOY192" s="17"/>
      <c r="AOZ192" s="17"/>
      <c r="APA192" s="17"/>
      <c r="APB192" s="17"/>
      <c r="APC192" s="17"/>
      <c r="APD192" s="17"/>
      <c r="APE192" s="17"/>
      <c r="APF192" s="17"/>
      <c r="APG192" s="17"/>
      <c r="APH192" s="17"/>
      <c r="API192" s="17"/>
      <c r="APJ192" s="17"/>
      <c r="APK192" s="17"/>
      <c r="APL192" s="17"/>
      <c r="APM192" s="17"/>
      <c r="APN192" s="17"/>
      <c r="APO192" s="17"/>
      <c r="APP192" s="17"/>
      <c r="APQ192" s="17"/>
      <c r="APR192" s="17"/>
      <c r="APS192" s="17"/>
      <c r="APT192" s="17"/>
      <c r="APU192" s="17"/>
      <c r="APV192" s="17"/>
      <c r="APW192" s="17"/>
      <c r="APX192" s="17"/>
      <c r="APY192" s="17"/>
      <c r="APZ192" s="17"/>
      <c r="AQA192" s="17"/>
      <c r="AQB192" s="17"/>
      <c r="AQC192" s="17"/>
      <c r="AQD192" s="17"/>
      <c r="AQE192" s="17"/>
      <c r="AQF192" s="17"/>
      <c r="AQG192" s="17"/>
      <c r="AQH192" s="17"/>
      <c r="AQI192" s="17"/>
      <c r="AQJ192" s="17"/>
      <c r="AQK192" s="17"/>
      <c r="AQL192" s="17"/>
      <c r="AQM192" s="17"/>
      <c r="AQN192" s="17"/>
      <c r="AQO192" s="17"/>
      <c r="AQP192" s="17"/>
      <c r="AQQ192" s="17"/>
      <c r="AQR192" s="17"/>
      <c r="AQS192" s="17"/>
      <c r="AQT192" s="17"/>
      <c r="AQU192" s="17"/>
      <c r="AQV192" s="17"/>
      <c r="AQW192" s="17"/>
      <c r="AQX192" s="17"/>
      <c r="AQY192" s="17"/>
      <c r="AQZ192" s="17"/>
      <c r="ARA192" s="17"/>
      <c r="ARB192" s="17"/>
      <c r="ARC192" s="17"/>
      <c r="ARD192" s="17"/>
      <c r="ARE192" s="17"/>
      <c r="ARF192" s="17"/>
      <c r="ARG192" s="17"/>
      <c r="ARH192" s="17"/>
      <c r="ARI192" s="17"/>
      <c r="ARJ192" s="17"/>
      <c r="ARK192" s="17"/>
      <c r="ARL192" s="17"/>
      <c r="ARM192" s="17"/>
      <c r="ARN192" s="17"/>
      <c r="ARO192" s="17"/>
      <c r="ARP192" s="17"/>
      <c r="ARQ192" s="17"/>
      <c r="ARR192" s="17"/>
      <c r="ARS192" s="17"/>
      <c r="ART192" s="17"/>
      <c r="ARU192" s="17"/>
      <c r="ARV192" s="17"/>
      <c r="ARW192" s="17"/>
      <c r="ARX192" s="17"/>
      <c r="ARY192" s="17"/>
      <c r="ARZ192" s="17"/>
      <c r="ASA192" s="17"/>
      <c r="ASB192" s="17"/>
      <c r="ASC192" s="17"/>
      <c r="ASD192" s="17"/>
      <c r="ASE192" s="17"/>
      <c r="ASF192" s="17"/>
      <c r="ASG192" s="17"/>
      <c r="ASH192" s="17"/>
      <c r="ASI192" s="17"/>
      <c r="ASJ192" s="17"/>
      <c r="ASK192" s="17"/>
      <c r="ASL192" s="17"/>
      <c r="ASM192" s="17"/>
      <c r="ASN192" s="17"/>
      <c r="ASO192" s="17"/>
      <c r="ASP192" s="17"/>
      <c r="ASQ192" s="17"/>
      <c r="ASR192" s="17"/>
      <c r="ASS192" s="17"/>
      <c r="AST192" s="17"/>
      <c r="ASU192" s="17"/>
      <c r="ASV192" s="17"/>
      <c r="ASW192" s="17"/>
      <c r="ASX192" s="17"/>
      <c r="ASY192" s="17"/>
      <c r="ASZ192" s="17"/>
      <c r="ATA192" s="17"/>
      <c r="ATB192" s="17"/>
      <c r="ATC192" s="17"/>
      <c r="ATD192" s="17"/>
      <c r="ATE192" s="17"/>
      <c r="ATF192" s="17"/>
      <c r="ATG192" s="17"/>
      <c r="ATH192" s="17"/>
      <c r="ATI192" s="17"/>
      <c r="ATJ192" s="17"/>
      <c r="ATK192" s="17"/>
      <c r="ATL192" s="17"/>
      <c r="ATM192" s="17"/>
      <c r="ATN192" s="17"/>
      <c r="ATO192" s="17"/>
      <c r="ATP192" s="17"/>
      <c r="ATQ192" s="17"/>
      <c r="ATR192" s="17"/>
      <c r="ATS192" s="17"/>
      <c r="ATT192" s="17"/>
      <c r="ATU192" s="17"/>
      <c r="ATV192" s="17"/>
      <c r="ATW192" s="17"/>
      <c r="ATX192" s="17"/>
      <c r="ATY192" s="17"/>
      <c r="ATZ192" s="17"/>
      <c r="AUA192" s="17"/>
      <c r="AUB192" s="17"/>
      <c r="AUC192" s="17"/>
      <c r="AUD192" s="17"/>
      <c r="AUE192" s="17"/>
      <c r="AUF192" s="17"/>
      <c r="AUG192" s="17"/>
      <c r="AUH192" s="17"/>
      <c r="AUI192" s="17"/>
      <c r="AUJ192" s="17"/>
      <c r="AUK192" s="17"/>
      <c r="AUL192" s="17"/>
      <c r="AUM192" s="17"/>
      <c r="AUN192" s="17"/>
      <c r="AUO192" s="17"/>
      <c r="AUP192" s="17"/>
      <c r="AUQ192" s="17"/>
      <c r="AUR192" s="17"/>
      <c r="AUS192" s="17"/>
      <c r="AUT192" s="17"/>
      <c r="AUU192" s="17"/>
      <c r="AUV192" s="17"/>
      <c r="AUW192" s="17"/>
      <c r="AUX192" s="17"/>
      <c r="AUY192" s="17"/>
      <c r="AUZ192" s="17"/>
      <c r="AVA192" s="17"/>
      <c r="AVB192" s="17"/>
      <c r="AVC192" s="17"/>
      <c r="AVD192" s="17"/>
      <c r="AVE192" s="17"/>
      <c r="AVF192" s="17"/>
      <c r="AVG192" s="17"/>
      <c r="AVH192" s="17"/>
      <c r="AVI192" s="17"/>
      <c r="AVJ192" s="17"/>
      <c r="AVK192" s="17"/>
      <c r="AVL192" s="17"/>
      <c r="AVM192" s="17"/>
      <c r="AVN192" s="17"/>
      <c r="AVO192" s="17"/>
      <c r="AVP192" s="17"/>
      <c r="AVQ192" s="17"/>
      <c r="AVR192" s="17"/>
      <c r="AVS192" s="17"/>
      <c r="AVT192" s="17"/>
      <c r="AVU192" s="17"/>
      <c r="AVV192" s="17"/>
      <c r="AVW192" s="17"/>
      <c r="AVX192" s="17"/>
      <c r="AVY192" s="17"/>
      <c r="AVZ192" s="17"/>
      <c r="AWA192" s="17"/>
      <c r="AWB192" s="17"/>
      <c r="AWC192" s="17"/>
      <c r="AWD192" s="17"/>
      <c r="AWE192" s="17"/>
      <c r="AWF192" s="17"/>
      <c r="AWG192" s="17"/>
      <c r="AWH192" s="17"/>
      <c r="AWI192" s="17"/>
      <c r="AWJ192" s="17"/>
      <c r="AWK192" s="17"/>
      <c r="AWL192" s="17"/>
      <c r="AWM192" s="17"/>
      <c r="AWN192" s="17"/>
      <c r="AWO192" s="17"/>
      <c r="AWP192" s="17"/>
      <c r="AWQ192" s="17"/>
      <c r="AWR192" s="17"/>
      <c r="AWS192" s="17"/>
      <c r="AWT192" s="17"/>
      <c r="AWU192" s="17"/>
      <c r="AWV192" s="17"/>
      <c r="AWW192" s="17"/>
      <c r="AWX192" s="17"/>
      <c r="AWY192" s="17"/>
      <c r="AWZ192" s="17"/>
      <c r="AXA192" s="17"/>
      <c r="AXB192" s="17"/>
      <c r="AXC192" s="17"/>
      <c r="AXD192" s="17"/>
      <c r="AXE192" s="17"/>
      <c r="AXF192" s="17"/>
      <c r="AXG192" s="17"/>
      <c r="AXH192" s="17"/>
      <c r="AXI192" s="17"/>
      <c r="AXJ192" s="17"/>
      <c r="AXK192" s="17"/>
      <c r="AXL192" s="17"/>
      <c r="AXM192" s="17"/>
      <c r="AXN192" s="17"/>
      <c r="AXO192" s="17"/>
      <c r="AXP192" s="17"/>
      <c r="AXQ192" s="17"/>
      <c r="AXR192" s="17"/>
      <c r="AXS192" s="17"/>
      <c r="AXT192" s="17"/>
      <c r="AXU192" s="17"/>
      <c r="AXV192" s="17"/>
      <c r="AXW192" s="17"/>
      <c r="AXX192" s="17"/>
      <c r="AXY192" s="17"/>
      <c r="AXZ192" s="17"/>
      <c r="AYA192" s="17"/>
      <c r="AYB192" s="17"/>
      <c r="AYC192" s="17"/>
      <c r="AYD192" s="17"/>
      <c r="AYE192" s="17"/>
      <c r="AYF192" s="17"/>
      <c r="AYG192" s="17"/>
      <c r="AYH192" s="17"/>
      <c r="AYI192" s="17"/>
      <c r="AYJ192" s="17"/>
      <c r="AYK192" s="17"/>
      <c r="AYL192" s="17"/>
      <c r="AYM192" s="17"/>
      <c r="AYN192" s="17"/>
      <c r="AYO192" s="17"/>
      <c r="AYP192" s="17"/>
      <c r="AYQ192" s="17"/>
      <c r="AYR192" s="17"/>
      <c r="AYS192" s="17"/>
      <c r="AYT192" s="17"/>
      <c r="AYU192" s="17"/>
      <c r="AYV192" s="17"/>
      <c r="AYW192" s="17"/>
      <c r="AYX192" s="17"/>
      <c r="AYY192" s="17"/>
      <c r="AYZ192" s="17"/>
      <c r="AZA192" s="17"/>
      <c r="AZB192" s="17"/>
      <c r="AZC192" s="17"/>
      <c r="AZD192" s="17"/>
      <c r="AZE192" s="17"/>
      <c r="AZF192" s="17"/>
      <c r="AZG192" s="17"/>
      <c r="AZH192" s="17"/>
      <c r="AZI192" s="17"/>
      <c r="AZJ192" s="17"/>
      <c r="AZK192" s="17"/>
      <c r="AZL192" s="17"/>
      <c r="AZM192" s="17"/>
      <c r="AZN192" s="17"/>
      <c r="AZO192" s="17"/>
      <c r="AZP192" s="17"/>
      <c r="AZQ192" s="17"/>
      <c r="AZR192" s="17"/>
      <c r="AZS192" s="17"/>
      <c r="AZT192" s="17"/>
      <c r="AZU192" s="17"/>
      <c r="AZV192" s="17"/>
      <c r="AZW192" s="17"/>
      <c r="AZX192" s="17"/>
      <c r="AZY192" s="17"/>
      <c r="AZZ192" s="17"/>
      <c r="BAA192" s="17"/>
      <c r="BAB192" s="17"/>
      <c r="BAC192" s="17"/>
      <c r="BAD192" s="17"/>
      <c r="BAE192" s="17"/>
      <c r="BAF192" s="17"/>
      <c r="BAG192" s="17"/>
      <c r="BAH192" s="17"/>
      <c r="BAI192" s="17"/>
      <c r="BAJ192" s="17"/>
      <c r="BAK192" s="17"/>
      <c r="BAL192" s="17"/>
      <c r="BAM192" s="17"/>
      <c r="BAN192" s="17"/>
      <c r="BAO192" s="17"/>
      <c r="BAP192" s="17"/>
      <c r="BAQ192" s="17"/>
      <c r="BAR192" s="17"/>
      <c r="BAS192" s="17"/>
      <c r="BAT192" s="17"/>
      <c r="BAU192" s="17"/>
      <c r="BAV192" s="17"/>
      <c r="BAW192" s="17"/>
      <c r="BAX192" s="17"/>
      <c r="BAY192" s="17"/>
      <c r="BAZ192" s="17"/>
      <c r="BBA192" s="17"/>
      <c r="BBB192" s="17"/>
      <c r="BBC192" s="17"/>
      <c r="BBD192" s="17"/>
      <c r="BBE192" s="17"/>
      <c r="BBF192" s="17"/>
      <c r="BBG192" s="17"/>
      <c r="BBH192" s="17"/>
      <c r="BBI192" s="17"/>
      <c r="BBJ192" s="17"/>
      <c r="BBK192" s="17"/>
      <c r="BBL192" s="17"/>
      <c r="BBM192" s="17"/>
      <c r="BBN192" s="17"/>
      <c r="BBO192" s="17"/>
      <c r="BBP192" s="17"/>
      <c r="BBQ192" s="17"/>
      <c r="BBR192" s="17"/>
      <c r="BBS192" s="17"/>
      <c r="BBT192" s="17"/>
      <c r="BBU192" s="17"/>
      <c r="BBV192" s="17"/>
      <c r="BBW192" s="17"/>
      <c r="BBX192" s="17"/>
      <c r="BBY192" s="17"/>
      <c r="BBZ192" s="17"/>
      <c r="BCA192" s="17"/>
      <c r="BCB192" s="17"/>
      <c r="BCC192" s="17"/>
      <c r="BCD192" s="17"/>
      <c r="BCE192" s="17"/>
      <c r="BCF192" s="17"/>
      <c r="BCG192" s="17"/>
      <c r="BCH192" s="17"/>
      <c r="BCI192" s="17"/>
      <c r="BCJ192" s="17"/>
      <c r="BCK192" s="17"/>
      <c r="BCL192" s="17"/>
      <c r="BCM192" s="17"/>
      <c r="BCN192" s="17"/>
      <c r="BCO192" s="17"/>
      <c r="BCP192" s="17"/>
      <c r="BCQ192" s="17"/>
      <c r="BCR192" s="17"/>
      <c r="BCS192" s="17"/>
      <c r="BCT192" s="17"/>
      <c r="BCU192" s="17"/>
      <c r="BCV192" s="17"/>
      <c r="BCW192" s="17"/>
      <c r="BCX192" s="17"/>
      <c r="BCY192" s="17"/>
      <c r="BCZ192" s="17"/>
      <c r="BDA192" s="17"/>
      <c r="BDB192" s="17"/>
      <c r="BDC192" s="17"/>
      <c r="BDD192" s="17"/>
      <c r="BDE192" s="17"/>
      <c r="BDF192" s="17"/>
      <c r="BDG192" s="17"/>
      <c r="BDH192" s="17"/>
      <c r="BDI192" s="17"/>
      <c r="BDJ192" s="17"/>
      <c r="BDK192" s="17"/>
      <c r="BDL192" s="17"/>
      <c r="BDM192" s="17"/>
      <c r="BDN192" s="17"/>
      <c r="BDO192" s="17"/>
      <c r="BDP192" s="17"/>
      <c r="BDQ192" s="17"/>
      <c r="BDR192" s="17"/>
      <c r="BDS192" s="17"/>
      <c r="BDT192" s="17"/>
      <c r="BDU192" s="17"/>
      <c r="BDV192" s="17"/>
      <c r="BDW192" s="17"/>
      <c r="BDX192" s="17"/>
      <c r="BDY192" s="17"/>
      <c r="BDZ192" s="17"/>
      <c r="BEA192" s="17"/>
      <c r="BEB192" s="17"/>
      <c r="BEC192" s="17"/>
      <c r="BED192" s="17"/>
      <c r="BEE192" s="17"/>
      <c r="BEF192" s="17"/>
      <c r="BEG192" s="17"/>
      <c r="BEH192" s="17"/>
      <c r="BEI192" s="17"/>
      <c r="BEJ192" s="17"/>
      <c r="BEK192" s="17"/>
      <c r="BEL192" s="17"/>
      <c r="BEM192" s="17"/>
      <c r="BEN192" s="17"/>
      <c r="BEO192" s="17"/>
      <c r="BEP192" s="17"/>
      <c r="BEQ192" s="17"/>
      <c r="BER192" s="17"/>
      <c r="BES192" s="17"/>
      <c r="BET192" s="17"/>
      <c r="BEU192" s="17"/>
      <c r="BEV192" s="17"/>
      <c r="BEW192" s="17"/>
      <c r="BEX192" s="17"/>
      <c r="BEY192" s="17"/>
      <c r="BEZ192" s="17"/>
      <c r="BFA192" s="17"/>
      <c r="BFB192" s="17"/>
      <c r="BFC192" s="17"/>
      <c r="BFD192" s="17"/>
      <c r="BFE192" s="17"/>
      <c r="BFF192" s="17"/>
      <c r="BFG192" s="17"/>
      <c r="BFH192" s="17"/>
      <c r="BFI192" s="17"/>
      <c r="BFJ192" s="17"/>
      <c r="BFK192" s="17"/>
      <c r="BFL192" s="17"/>
      <c r="BFM192" s="17"/>
      <c r="BFN192" s="17"/>
      <c r="BFO192" s="17"/>
      <c r="BFP192" s="17"/>
      <c r="BFQ192" s="17"/>
      <c r="BFR192" s="17"/>
      <c r="BFS192" s="17"/>
      <c r="BFT192" s="17"/>
      <c r="BFU192" s="17"/>
      <c r="BFV192" s="17"/>
      <c r="BFW192" s="17"/>
      <c r="BFX192" s="17"/>
      <c r="BFY192" s="17"/>
      <c r="BFZ192" s="17"/>
      <c r="BGA192" s="17"/>
      <c r="BGB192" s="17"/>
      <c r="BGC192" s="17"/>
      <c r="BGD192" s="17"/>
      <c r="BGE192" s="17"/>
      <c r="BGF192" s="17"/>
      <c r="BGG192" s="17"/>
      <c r="BGH192" s="17"/>
      <c r="BGI192" s="17"/>
      <c r="BGJ192" s="17"/>
      <c r="BGK192" s="17"/>
      <c r="BGL192" s="17"/>
      <c r="BGM192" s="17"/>
      <c r="BGN192" s="17"/>
      <c r="BGO192" s="17"/>
      <c r="BGP192" s="17"/>
      <c r="BGQ192" s="17"/>
      <c r="BGR192" s="17"/>
      <c r="BGS192" s="17"/>
      <c r="BGT192" s="17"/>
      <c r="BGU192" s="17"/>
      <c r="BGV192" s="17"/>
      <c r="BGW192" s="17"/>
      <c r="BGX192" s="17"/>
      <c r="BGY192" s="17"/>
      <c r="BGZ192" s="17"/>
      <c r="BHA192" s="17"/>
      <c r="BHB192" s="17"/>
      <c r="BHC192" s="17"/>
      <c r="BHD192" s="17"/>
      <c r="BHE192" s="17"/>
      <c r="BHF192" s="17"/>
      <c r="BHG192" s="17"/>
      <c r="BHH192" s="17"/>
      <c r="BHI192" s="17"/>
      <c r="BHJ192" s="17"/>
      <c r="BHK192" s="17"/>
      <c r="BHL192" s="17"/>
      <c r="BHM192" s="17"/>
      <c r="BHN192" s="17"/>
      <c r="BHO192" s="17"/>
      <c r="BHP192" s="17"/>
      <c r="BHQ192" s="17"/>
      <c r="BHR192" s="17"/>
      <c r="BHS192" s="17"/>
      <c r="BHT192" s="17"/>
      <c r="BHU192" s="17"/>
      <c r="BHV192" s="17"/>
      <c r="BHW192" s="17"/>
      <c r="BHX192" s="17"/>
      <c r="BHY192" s="17"/>
      <c r="BHZ192" s="17"/>
      <c r="BIA192" s="17"/>
      <c r="BIB192" s="17"/>
      <c r="BIC192" s="17"/>
      <c r="BID192" s="17"/>
      <c r="BIE192" s="17"/>
      <c r="BIF192" s="17"/>
      <c r="BIG192" s="17"/>
      <c r="BIH192" s="17"/>
      <c r="BII192" s="17"/>
      <c r="BIJ192" s="17"/>
      <c r="BIK192" s="17"/>
      <c r="BIL192" s="17"/>
      <c r="BIM192" s="17"/>
      <c r="BIN192" s="17"/>
      <c r="BIO192" s="17"/>
      <c r="BIP192" s="17"/>
      <c r="BIQ192" s="17"/>
      <c r="BIR192" s="17"/>
      <c r="BIS192" s="17"/>
      <c r="BIT192" s="17"/>
      <c r="BIU192" s="17"/>
      <c r="BIV192" s="17"/>
      <c r="BIW192" s="17"/>
      <c r="BIX192" s="17"/>
      <c r="BIY192" s="17"/>
      <c r="BIZ192" s="17"/>
      <c r="BJA192" s="17"/>
      <c r="BJB192" s="17"/>
      <c r="BJC192" s="17"/>
      <c r="BJD192" s="17"/>
      <c r="BJE192" s="17"/>
      <c r="BJF192" s="17"/>
      <c r="BJG192" s="17"/>
      <c r="BJH192" s="17"/>
      <c r="BJI192" s="17"/>
      <c r="BJJ192" s="17"/>
      <c r="BJK192" s="17"/>
      <c r="BJL192" s="17"/>
      <c r="BJM192" s="17"/>
      <c r="BJN192" s="17"/>
      <c r="BJO192" s="17"/>
      <c r="BJP192" s="17"/>
      <c r="BJQ192" s="17"/>
      <c r="BJR192" s="17"/>
      <c r="BJS192" s="17"/>
      <c r="BJT192" s="17"/>
      <c r="BJU192" s="17"/>
      <c r="BJV192" s="17"/>
      <c r="BJW192" s="17"/>
      <c r="BJX192" s="17"/>
      <c r="BJY192" s="17"/>
      <c r="BJZ192" s="17"/>
      <c r="BKA192" s="17"/>
      <c r="BKB192" s="17"/>
      <c r="BKC192" s="17"/>
      <c r="BKD192" s="17"/>
      <c r="BKE192" s="17"/>
      <c r="BKF192" s="17"/>
      <c r="BKG192" s="17"/>
      <c r="BKH192" s="17"/>
      <c r="BKI192" s="17"/>
      <c r="BKJ192" s="17"/>
      <c r="BKK192" s="17"/>
      <c r="BKL192" s="17"/>
      <c r="BKM192" s="17"/>
      <c r="BKN192" s="17"/>
      <c r="BKO192" s="17"/>
      <c r="BKP192" s="17"/>
      <c r="BKQ192" s="17"/>
      <c r="BKR192" s="17"/>
      <c r="BKS192" s="17"/>
      <c r="BKT192" s="17"/>
      <c r="BKU192" s="17"/>
      <c r="BKV192" s="17"/>
      <c r="BKW192" s="17"/>
      <c r="BKX192" s="17"/>
      <c r="BKY192" s="17"/>
      <c r="BKZ192" s="17"/>
      <c r="BLA192" s="17"/>
      <c r="BLB192" s="17"/>
      <c r="BLC192" s="17"/>
      <c r="BLD192" s="17"/>
      <c r="BLE192" s="17"/>
      <c r="BLF192" s="17"/>
      <c r="BLG192" s="17"/>
      <c r="BLH192" s="17"/>
      <c r="BLI192" s="17"/>
      <c r="BLJ192" s="17"/>
      <c r="BLK192" s="17"/>
      <c r="BLL192" s="17"/>
      <c r="BLM192" s="17"/>
      <c r="BLN192" s="17"/>
      <c r="BLO192" s="17"/>
      <c r="BLP192" s="17"/>
      <c r="BLQ192" s="17"/>
      <c r="BLR192" s="17"/>
      <c r="BLS192" s="17"/>
      <c r="BLT192" s="17"/>
      <c r="BLU192" s="17"/>
      <c r="BLV192" s="17"/>
      <c r="BLW192" s="17"/>
      <c r="BLX192" s="17"/>
      <c r="BLY192" s="17"/>
      <c r="BLZ192" s="17"/>
      <c r="BMA192" s="17"/>
      <c r="BMB192" s="17"/>
      <c r="BMC192" s="17"/>
      <c r="BMD192" s="17"/>
      <c r="BME192" s="17"/>
      <c r="BMF192" s="17"/>
      <c r="BMG192" s="17"/>
      <c r="BMH192" s="17"/>
      <c r="BMI192" s="17"/>
      <c r="BMJ192" s="17"/>
      <c r="BMK192" s="17"/>
      <c r="BML192" s="17"/>
      <c r="BMM192" s="17"/>
      <c r="BMN192" s="17"/>
      <c r="BMO192" s="17"/>
      <c r="BMP192" s="17"/>
      <c r="BMQ192" s="17"/>
      <c r="BMR192" s="17"/>
      <c r="BMS192" s="17"/>
      <c r="BMT192" s="17"/>
      <c r="BMU192" s="17"/>
      <c r="BMV192" s="17"/>
      <c r="BMW192" s="17"/>
      <c r="BMX192" s="17"/>
      <c r="BMY192" s="17"/>
      <c r="BMZ192" s="17"/>
      <c r="BNA192" s="17"/>
      <c r="BNB192" s="17"/>
      <c r="BNC192" s="17"/>
      <c r="BND192" s="17"/>
      <c r="BNE192" s="17"/>
      <c r="BNF192" s="17"/>
      <c r="BNG192" s="17"/>
      <c r="BNH192" s="17"/>
      <c r="BNI192" s="17"/>
      <c r="BNJ192" s="17"/>
      <c r="BNK192" s="17"/>
      <c r="BNL192" s="17"/>
      <c r="BNM192" s="17"/>
      <c r="BNN192" s="17"/>
      <c r="BNO192" s="17"/>
      <c r="BNP192" s="17"/>
      <c r="BNQ192" s="17"/>
      <c r="BNR192" s="17"/>
      <c r="BNS192" s="17"/>
      <c r="BNT192" s="17"/>
      <c r="BNU192" s="17"/>
      <c r="BNV192" s="17"/>
      <c r="BNW192" s="17"/>
      <c r="BNX192" s="17"/>
      <c r="BNY192" s="17"/>
      <c r="BNZ192" s="17"/>
      <c r="BOA192" s="17"/>
      <c r="BOB192" s="17"/>
      <c r="BOC192" s="17"/>
      <c r="BOD192" s="17"/>
      <c r="BOE192" s="17"/>
      <c r="BOF192" s="17"/>
      <c r="BOG192" s="17"/>
      <c r="BOH192" s="17"/>
      <c r="BOI192" s="17"/>
      <c r="BOJ192" s="17"/>
      <c r="BOK192" s="17"/>
      <c r="BOL192" s="17"/>
      <c r="BOM192" s="17"/>
      <c r="BON192" s="17"/>
      <c r="BOO192" s="17"/>
      <c r="BOP192" s="17"/>
      <c r="BOQ192" s="17"/>
      <c r="BOR192" s="17"/>
      <c r="BOS192" s="17"/>
      <c r="BOT192" s="17"/>
      <c r="BOU192" s="17"/>
      <c r="BOV192" s="17"/>
      <c r="BOW192" s="17"/>
      <c r="BOX192" s="17"/>
      <c r="BOY192" s="17"/>
      <c r="BOZ192" s="17"/>
      <c r="BPA192" s="17"/>
      <c r="BPB192" s="17"/>
      <c r="BPC192" s="17"/>
      <c r="BPD192" s="17"/>
      <c r="BPE192" s="17"/>
      <c r="BPF192" s="17"/>
      <c r="BPG192" s="17"/>
      <c r="BPH192" s="17"/>
      <c r="BPI192" s="17"/>
      <c r="BPJ192" s="17"/>
      <c r="BPK192" s="17"/>
      <c r="BPL192" s="17"/>
      <c r="BPM192" s="17"/>
      <c r="BPN192" s="17"/>
      <c r="BPO192" s="17"/>
      <c r="BPP192" s="17"/>
      <c r="BPQ192" s="17"/>
      <c r="BPR192" s="17"/>
      <c r="BPS192" s="17"/>
      <c r="BPT192" s="17"/>
      <c r="BPU192" s="17"/>
      <c r="BPV192" s="17"/>
      <c r="BPW192" s="17"/>
      <c r="BPX192" s="17"/>
      <c r="BPY192" s="17"/>
      <c r="BPZ192" s="17"/>
      <c r="BQA192" s="17"/>
      <c r="BQB192" s="17"/>
      <c r="BQC192" s="17"/>
      <c r="BQD192" s="17"/>
      <c r="BQE192" s="17"/>
      <c r="BQF192" s="17"/>
      <c r="BQG192" s="17"/>
      <c r="BQH192" s="17"/>
      <c r="BQI192" s="17"/>
      <c r="BQJ192" s="17"/>
      <c r="BQK192" s="17"/>
      <c r="BQL192" s="17"/>
      <c r="BQM192" s="17"/>
      <c r="BQN192" s="17"/>
      <c r="BQO192" s="17"/>
      <c r="BQP192" s="17"/>
      <c r="BQQ192" s="17"/>
      <c r="BQR192" s="17"/>
      <c r="BQS192" s="17"/>
      <c r="BQT192" s="17"/>
      <c r="BQU192" s="17"/>
      <c r="BQV192" s="17"/>
      <c r="BQW192" s="17"/>
      <c r="BQX192" s="17"/>
      <c r="BQY192" s="17"/>
      <c r="BQZ192" s="17"/>
      <c r="BRA192" s="17"/>
      <c r="BRB192" s="17"/>
      <c r="BRC192" s="17"/>
      <c r="BRD192" s="17"/>
      <c r="BRE192" s="17"/>
      <c r="BRF192" s="17"/>
      <c r="BRG192" s="17"/>
      <c r="BRH192" s="17"/>
      <c r="BRI192" s="17"/>
      <c r="BRJ192" s="17"/>
      <c r="BRK192" s="17"/>
      <c r="BRL192" s="17"/>
      <c r="BRM192" s="17"/>
      <c r="BRN192" s="17"/>
      <c r="BRO192" s="17"/>
      <c r="BRP192" s="17"/>
      <c r="BRQ192" s="17"/>
      <c r="BRR192" s="17"/>
      <c r="BRS192" s="17"/>
      <c r="BRT192" s="17"/>
      <c r="BRU192" s="17"/>
      <c r="BRV192" s="17"/>
      <c r="BRW192" s="17"/>
      <c r="BRX192" s="17"/>
      <c r="BRY192" s="17"/>
      <c r="BRZ192" s="17"/>
      <c r="BSA192" s="17"/>
      <c r="BSB192" s="17"/>
      <c r="BSC192" s="17"/>
      <c r="BSD192" s="17"/>
      <c r="BSE192" s="17"/>
      <c r="BSF192" s="17"/>
      <c r="BSG192" s="17"/>
      <c r="BSH192" s="17"/>
      <c r="BSI192" s="17"/>
      <c r="BSJ192" s="17"/>
      <c r="BSK192" s="17"/>
      <c r="BSL192" s="17"/>
      <c r="BSM192" s="17"/>
      <c r="BSN192" s="17"/>
      <c r="BSO192" s="17"/>
      <c r="BSP192" s="17"/>
      <c r="BSQ192" s="17"/>
      <c r="BSR192" s="17"/>
      <c r="BSS192" s="17"/>
      <c r="BST192" s="17"/>
      <c r="BSU192" s="17"/>
      <c r="BSV192" s="17"/>
      <c r="BSW192" s="17"/>
      <c r="BSX192" s="17"/>
      <c r="BSY192" s="17"/>
      <c r="BSZ192" s="17"/>
      <c r="BTA192" s="17"/>
      <c r="BTB192" s="17"/>
      <c r="BTC192" s="17"/>
      <c r="BTD192" s="17"/>
      <c r="BTE192" s="17"/>
      <c r="BTF192" s="17"/>
      <c r="BTG192" s="17"/>
      <c r="BTH192" s="17"/>
      <c r="BTI192" s="17"/>
      <c r="BTJ192" s="17"/>
      <c r="BTK192" s="17"/>
      <c r="BTL192" s="17"/>
      <c r="BTM192" s="17"/>
      <c r="BTN192" s="17"/>
      <c r="BTO192" s="17"/>
      <c r="BTP192" s="17"/>
      <c r="BTQ192" s="17"/>
      <c r="BTR192" s="17"/>
      <c r="BTS192" s="17"/>
      <c r="BTT192" s="17"/>
      <c r="BTU192" s="17"/>
      <c r="BTV192" s="17"/>
      <c r="BTW192" s="17"/>
      <c r="BTX192" s="17"/>
      <c r="BTY192" s="17"/>
      <c r="BTZ192" s="17"/>
      <c r="BUA192" s="17"/>
      <c r="BUB192" s="17"/>
      <c r="BUC192" s="17"/>
      <c r="BUD192" s="17"/>
      <c r="BUE192" s="17"/>
      <c r="BUF192" s="17"/>
      <c r="BUG192" s="17"/>
      <c r="BUH192" s="17"/>
      <c r="BUI192" s="17"/>
      <c r="BUJ192" s="17"/>
      <c r="BUK192" s="17"/>
      <c r="BUL192" s="17"/>
      <c r="BUM192" s="17"/>
      <c r="BUN192" s="17"/>
      <c r="BUO192" s="17"/>
      <c r="BUP192" s="17"/>
      <c r="BUQ192" s="17"/>
      <c r="BUR192" s="17"/>
      <c r="BUS192" s="17"/>
      <c r="BUT192" s="17"/>
      <c r="BUU192" s="17"/>
      <c r="BUV192" s="17"/>
      <c r="BUW192" s="17"/>
      <c r="BUX192" s="17"/>
      <c r="BUY192" s="17"/>
      <c r="BUZ192" s="17"/>
      <c r="BVA192" s="17"/>
      <c r="BVB192" s="17"/>
      <c r="BVC192" s="17"/>
      <c r="BVD192" s="17"/>
      <c r="BVE192" s="17"/>
      <c r="BVF192" s="17"/>
      <c r="BVG192" s="17"/>
      <c r="BVH192" s="17"/>
      <c r="BVI192" s="17"/>
      <c r="BVJ192" s="17"/>
      <c r="BVK192" s="17"/>
      <c r="BVL192" s="17"/>
      <c r="BVM192" s="17"/>
      <c r="BVN192" s="17"/>
      <c r="BVO192" s="17"/>
      <c r="BVP192" s="17"/>
      <c r="BVQ192" s="17"/>
      <c r="BVR192" s="17"/>
      <c r="BVS192" s="17"/>
      <c r="BVT192" s="17"/>
      <c r="BVU192" s="17"/>
      <c r="BVV192" s="17"/>
      <c r="BVW192" s="17"/>
      <c r="BVX192" s="17"/>
      <c r="BVY192" s="17"/>
      <c r="BVZ192" s="17"/>
      <c r="BWA192" s="17"/>
      <c r="BWB192" s="17"/>
      <c r="BWC192" s="17"/>
      <c r="BWD192" s="17"/>
      <c r="BWE192" s="17"/>
      <c r="BWF192" s="17"/>
      <c r="BWG192" s="17"/>
      <c r="BWH192" s="17"/>
      <c r="BWI192" s="17"/>
      <c r="BWJ192" s="17"/>
      <c r="BWK192" s="17"/>
      <c r="BWL192" s="17"/>
      <c r="BWM192" s="17"/>
      <c r="BWN192" s="17"/>
      <c r="BWO192" s="17"/>
      <c r="BWP192" s="17"/>
      <c r="BWQ192" s="17"/>
      <c r="BWR192" s="17"/>
      <c r="BWS192" s="17"/>
      <c r="BWT192" s="17"/>
      <c r="BWU192" s="17"/>
      <c r="BWV192" s="17"/>
      <c r="BWW192" s="17"/>
      <c r="BWX192" s="17"/>
      <c r="BWY192" s="17"/>
      <c r="BWZ192" s="17"/>
      <c r="BXA192" s="17"/>
      <c r="BXB192" s="17"/>
      <c r="BXC192" s="17"/>
      <c r="BXD192" s="17"/>
      <c r="BXE192" s="17"/>
      <c r="BXF192" s="17"/>
      <c r="BXG192" s="17"/>
      <c r="BXH192" s="17"/>
      <c r="BXI192" s="17"/>
      <c r="BXJ192" s="17"/>
      <c r="BXK192" s="17"/>
      <c r="BXL192" s="17"/>
      <c r="BXM192" s="17"/>
      <c r="BXN192" s="17"/>
      <c r="BXO192" s="17"/>
      <c r="BXP192" s="17"/>
      <c r="BXQ192" s="17"/>
      <c r="BXR192" s="17"/>
      <c r="BXS192" s="17"/>
      <c r="BXT192" s="17"/>
      <c r="BXU192" s="17"/>
      <c r="BXV192" s="17"/>
      <c r="BXW192" s="17"/>
      <c r="BXX192" s="17"/>
      <c r="BXY192" s="17"/>
      <c r="BXZ192" s="17"/>
      <c r="BYA192" s="17"/>
      <c r="BYB192" s="17"/>
      <c r="BYC192" s="17"/>
      <c r="BYD192" s="17"/>
      <c r="BYE192" s="17"/>
      <c r="BYF192" s="17"/>
      <c r="BYG192" s="17"/>
      <c r="BYH192" s="17"/>
      <c r="BYI192" s="17"/>
      <c r="BYJ192" s="17"/>
      <c r="BYK192" s="17"/>
      <c r="BYL192" s="17"/>
      <c r="BYM192" s="17"/>
      <c r="BYN192" s="17"/>
      <c r="BYO192" s="17"/>
      <c r="BYP192" s="17"/>
      <c r="BYQ192" s="17"/>
      <c r="BYR192" s="17"/>
      <c r="BYS192" s="17"/>
      <c r="BYT192" s="17"/>
      <c r="BYU192" s="17"/>
      <c r="BYV192" s="17"/>
      <c r="BYW192" s="17"/>
      <c r="BYX192" s="17"/>
      <c r="BYY192" s="17"/>
      <c r="BYZ192" s="17"/>
      <c r="BZA192" s="17"/>
      <c r="BZB192" s="17"/>
      <c r="BZC192" s="17"/>
      <c r="BZD192" s="17"/>
      <c r="BZE192" s="17"/>
      <c r="BZF192" s="17"/>
      <c r="BZG192" s="17"/>
      <c r="BZH192" s="17"/>
      <c r="BZI192" s="17"/>
      <c r="BZJ192" s="17"/>
      <c r="BZK192" s="17"/>
      <c r="BZL192" s="17"/>
      <c r="BZM192" s="17"/>
      <c r="BZN192" s="17"/>
      <c r="BZO192" s="17"/>
      <c r="BZP192" s="17"/>
      <c r="BZQ192" s="17"/>
      <c r="BZR192" s="17"/>
      <c r="BZS192" s="17"/>
      <c r="BZT192" s="17"/>
      <c r="BZU192" s="17"/>
      <c r="BZV192" s="17"/>
      <c r="BZW192" s="17"/>
      <c r="BZX192" s="17"/>
      <c r="BZY192" s="17"/>
      <c r="BZZ192" s="17"/>
      <c r="CAA192" s="17"/>
      <c r="CAB192" s="17"/>
      <c r="CAC192" s="17"/>
      <c r="CAD192" s="17"/>
      <c r="CAE192" s="17"/>
      <c r="CAF192" s="17"/>
      <c r="CAG192" s="17"/>
      <c r="CAH192" s="17"/>
      <c r="CAI192" s="17"/>
      <c r="CAJ192" s="17"/>
      <c r="CAK192" s="17"/>
      <c r="CAL192" s="17"/>
      <c r="CAM192" s="17"/>
      <c r="CAN192" s="17"/>
      <c r="CAO192" s="17"/>
      <c r="CAP192" s="17"/>
      <c r="CAQ192" s="17"/>
      <c r="CAR192" s="17"/>
      <c r="CAS192" s="17"/>
      <c r="CAT192" s="17"/>
      <c r="CAU192" s="17"/>
      <c r="CAV192" s="17"/>
      <c r="CAW192" s="17"/>
      <c r="CAX192" s="17"/>
      <c r="CAY192" s="17"/>
      <c r="CAZ192" s="17"/>
      <c r="CBA192" s="17"/>
      <c r="CBB192" s="17"/>
      <c r="CBC192" s="17"/>
      <c r="CBD192" s="17"/>
      <c r="CBE192" s="17"/>
      <c r="CBF192" s="17"/>
      <c r="CBG192" s="17"/>
      <c r="CBH192" s="17"/>
      <c r="CBI192" s="17"/>
      <c r="CBJ192" s="17"/>
      <c r="CBK192" s="17"/>
      <c r="CBL192" s="17"/>
      <c r="CBM192" s="17"/>
      <c r="CBN192" s="17"/>
      <c r="CBO192" s="17"/>
      <c r="CBP192" s="17"/>
      <c r="CBQ192" s="17"/>
      <c r="CBR192" s="17"/>
      <c r="CBS192" s="17"/>
      <c r="CBT192" s="17"/>
      <c r="CBU192" s="17"/>
      <c r="CBV192" s="17"/>
      <c r="CBW192" s="17"/>
      <c r="CBX192" s="17"/>
      <c r="CBY192" s="17"/>
      <c r="CBZ192" s="17"/>
      <c r="CCA192" s="17"/>
      <c r="CCB192" s="17"/>
      <c r="CCC192" s="17"/>
      <c r="CCD192" s="17"/>
      <c r="CCE192" s="17"/>
      <c r="CCF192" s="17"/>
      <c r="CCG192" s="17"/>
      <c r="CCH192" s="17"/>
      <c r="CCI192" s="17"/>
      <c r="CCJ192" s="17"/>
      <c r="CCK192" s="17"/>
      <c r="CCL192" s="17"/>
      <c r="CCM192" s="17"/>
      <c r="CCN192" s="17"/>
      <c r="CCO192" s="17"/>
      <c r="CCP192" s="17"/>
      <c r="CCQ192" s="17"/>
      <c r="CCR192" s="17"/>
      <c r="CCS192" s="17"/>
      <c r="CCT192" s="17"/>
      <c r="CCU192" s="17"/>
      <c r="CCV192" s="17"/>
      <c r="CCW192" s="17"/>
      <c r="CCX192" s="17"/>
      <c r="CCY192" s="17"/>
      <c r="CCZ192" s="17"/>
      <c r="CDA192" s="17"/>
      <c r="CDB192" s="17"/>
      <c r="CDC192" s="17"/>
      <c r="CDD192" s="17"/>
      <c r="CDE192" s="17"/>
      <c r="CDF192" s="17"/>
      <c r="CDG192" s="17"/>
      <c r="CDH192" s="17"/>
      <c r="CDI192" s="17"/>
      <c r="CDJ192" s="17"/>
      <c r="CDK192" s="17"/>
      <c r="CDL192" s="17"/>
      <c r="CDM192" s="17"/>
      <c r="CDN192" s="17"/>
      <c r="CDO192" s="17"/>
      <c r="CDP192" s="17"/>
      <c r="CDQ192" s="17"/>
      <c r="CDR192" s="17"/>
      <c r="CDS192" s="17"/>
      <c r="CDT192" s="17"/>
      <c r="CDU192" s="17"/>
    </row>
    <row r="193">
      <c r="A193" s="14" t="s">
        <v>2668</v>
      </c>
      <c r="B193" s="14" t="s">
        <v>2669</v>
      </c>
      <c r="C193" s="14" t="s">
        <v>2670</v>
      </c>
      <c r="D193" s="14" t="s">
        <v>2671</v>
      </c>
      <c r="E193" s="14" t="s">
        <v>4286</v>
      </c>
      <c r="F193" s="14" t="s">
        <v>2835</v>
      </c>
      <c r="I193" s="14" t="s">
        <v>2558</v>
      </c>
      <c r="J193" s="14" t="s">
        <v>3025</v>
      </c>
      <c r="K193" s="14" t="s">
        <v>2619</v>
      </c>
      <c r="L193" s="17"/>
      <c r="M193" s="17"/>
      <c r="N193" s="14" t="s">
        <v>2673</v>
      </c>
      <c r="O193" s="14" t="s">
        <v>2674</v>
      </c>
      <c r="P193" s="21" t="s">
        <v>2675</v>
      </c>
      <c r="Q193" s="16">
        <v>11.0</v>
      </c>
      <c r="R193" s="16">
        <v>4107769.0</v>
      </c>
      <c r="S193" s="16">
        <v>4107769.0</v>
      </c>
      <c r="T193" s="14" t="s">
        <v>2622</v>
      </c>
      <c r="U193" s="14" t="s">
        <v>2621</v>
      </c>
      <c r="V193" s="14" t="s">
        <v>4287</v>
      </c>
      <c r="W193" s="14" t="s">
        <v>4288</v>
      </c>
      <c r="X193" s="16">
        <v>0.08</v>
      </c>
      <c r="Y193" s="17"/>
      <c r="Z193" s="16">
        <v>9.0</v>
      </c>
      <c r="AA193" s="16">
        <v>106.0</v>
      </c>
      <c r="AB193" s="17"/>
      <c r="AC193" s="16">
        <v>76.0</v>
      </c>
      <c r="AD193" s="16">
        <v>1136.0</v>
      </c>
      <c r="AE193" s="22">
        <v>45608.0</v>
      </c>
      <c r="AF193" s="17"/>
      <c r="AG193" s="17"/>
      <c r="AH193" s="17"/>
      <c r="AI193" s="17"/>
      <c r="AJ193" s="17"/>
      <c r="AK193" s="17"/>
      <c r="AL193" s="16">
        <v>64.0</v>
      </c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4" t="s">
        <v>2678</v>
      </c>
      <c r="BB193" s="17"/>
      <c r="BC193" s="17"/>
      <c r="BD193" s="14" t="s">
        <v>2679</v>
      </c>
      <c r="BE193" s="17"/>
      <c r="BF193" s="17"/>
      <c r="BG193" s="16">
        <v>1.0</v>
      </c>
      <c r="BH193" s="14" t="s">
        <v>2564</v>
      </c>
      <c r="BI193" s="14" t="s">
        <v>2594</v>
      </c>
      <c r="BJ193" s="14" t="s">
        <v>2566</v>
      </c>
      <c r="BK193" s="17"/>
      <c r="BL193" s="17"/>
      <c r="BM193" s="16">
        <v>37.8</v>
      </c>
      <c r="BN193" s="16">
        <v>3.0</v>
      </c>
      <c r="BO193" s="17"/>
      <c r="BP193" s="17"/>
      <c r="BQ193" s="17"/>
      <c r="BR193" s="17"/>
      <c r="BS193" s="17"/>
      <c r="BT193" s="16">
        <v>21.0</v>
      </c>
      <c r="BU193" s="14" t="s">
        <v>2680</v>
      </c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4" t="s">
        <v>2681</v>
      </c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4" t="s">
        <v>840</v>
      </c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  <c r="KL193" s="17"/>
      <c r="KM193" s="17"/>
      <c r="KN193" s="17"/>
      <c r="KO193" s="17"/>
      <c r="KP193" s="17"/>
      <c r="KQ193" s="17"/>
      <c r="KR193" s="17"/>
      <c r="KS193" s="17"/>
      <c r="KT193" s="17"/>
      <c r="KU193" s="17"/>
      <c r="KV193" s="17"/>
      <c r="KW193" s="17"/>
      <c r="KX193" s="17"/>
      <c r="KY193" s="17"/>
      <c r="KZ193" s="17"/>
      <c r="LA193" s="17"/>
      <c r="LB193" s="17"/>
      <c r="LC193" s="17"/>
      <c r="LD193" s="17"/>
      <c r="LE193" s="17"/>
      <c r="LF193" s="17"/>
      <c r="LG193" s="17"/>
      <c r="LH193" s="17"/>
      <c r="LI193" s="17"/>
      <c r="LJ193" s="17"/>
      <c r="LK193" s="17"/>
      <c r="LL193" s="17"/>
      <c r="LM193" s="17"/>
      <c r="LN193" s="17"/>
      <c r="LO193" s="17"/>
      <c r="LP193" s="17"/>
      <c r="LQ193" s="17"/>
      <c r="LR193" s="17"/>
      <c r="LS193" s="17"/>
      <c r="LT193" s="17"/>
      <c r="LU193" s="17"/>
      <c r="LV193" s="17"/>
      <c r="LW193" s="17"/>
      <c r="LX193" s="17"/>
      <c r="LY193" s="17"/>
      <c r="LZ193" s="17"/>
      <c r="MA193" s="17"/>
      <c r="MB193" s="17"/>
      <c r="MC193" s="17"/>
      <c r="MD193" s="17"/>
      <c r="ME193" s="17"/>
      <c r="MF193" s="17"/>
      <c r="MG193" s="17"/>
      <c r="MH193" s="17"/>
      <c r="MI193" s="17"/>
      <c r="MJ193" s="17"/>
      <c r="MK193" s="17"/>
      <c r="ML193" s="17"/>
      <c r="MM193" s="17"/>
      <c r="MN193" s="17"/>
      <c r="MO193" s="17"/>
      <c r="MP193" s="17"/>
      <c r="MQ193" s="17"/>
      <c r="MR193" s="17"/>
      <c r="MS193" s="17"/>
      <c r="MT193" s="17"/>
      <c r="MU193" s="17"/>
      <c r="MV193" s="17"/>
      <c r="MW193" s="17"/>
      <c r="MX193" s="17"/>
      <c r="MY193" s="17"/>
      <c r="MZ193" s="17"/>
      <c r="NA193" s="17"/>
      <c r="NB193" s="17"/>
      <c r="NC193" s="17"/>
      <c r="ND193" s="17"/>
      <c r="NE193" s="17"/>
      <c r="NF193" s="17"/>
      <c r="NG193" s="17"/>
      <c r="NH193" s="17"/>
      <c r="NI193" s="17"/>
      <c r="NJ193" s="17"/>
      <c r="NK193" s="17"/>
      <c r="NL193" s="17"/>
      <c r="NM193" s="17"/>
      <c r="NN193" s="17"/>
      <c r="NO193" s="17"/>
      <c r="NP193" s="17"/>
      <c r="NQ193" s="17"/>
      <c r="NR193" s="17"/>
      <c r="NS193" s="17"/>
      <c r="NT193" s="17"/>
      <c r="NU193" s="17"/>
      <c r="NV193" s="17"/>
      <c r="NW193" s="17"/>
      <c r="NX193" s="17"/>
      <c r="NY193" s="17"/>
      <c r="NZ193" s="17"/>
      <c r="OA193" s="17"/>
      <c r="OB193" s="17"/>
      <c r="OC193" s="17"/>
      <c r="OD193" s="17"/>
      <c r="OE193" s="17"/>
      <c r="OF193" s="17"/>
      <c r="OG193" s="17"/>
      <c r="OH193" s="17"/>
      <c r="OI193" s="17"/>
      <c r="OJ193" s="17"/>
      <c r="OK193" s="17"/>
      <c r="OL193" s="17"/>
      <c r="OM193" s="17"/>
      <c r="ON193" s="17"/>
      <c r="OO193" s="17"/>
      <c r="OP193" s="17"/>
      <c r="OQ193" s="17"/>
      <c r="OR193" s="17"/>
      <c r="OS193" s="17"/>
      <c r="OT193" s="17"/>
      <c r="OU193" s="17"/>
      <c r="OV193" s="17"/>
      <c r="OW193" s="17"/>
      <c r="OX193" s="17"/>
      <c r="OY193" s="17"/>
      <c r="OZ193" s="17"/>
      <c r="PA193" s="17"/>
      <c r="PB193" s="17"/>
      <c r="PC193" s="17"/>
      <c r="PD193" s="17"/>
      <c r="PE193" s="17"/>
      <c r="PF193" s="17"/>
      <c r="PG193" s="17"/>
      <c r="PH193" s="17"/>
      <c r="PI193" s="17"/>
      <c r="PJ193" s="17"/>
      <c r="PK193" s="17"/>
      <c r="PL193" s="17"/>
      <c r="PM193" s="17"/>
      <c r="PN193" s="17"/>
      <c r="PO193" s="17"/>
      <c r="PP193" s="17"/>
      <c r="PQ193" s="17"/>
      <c r="PR193" s="17"/>
      <c r="PS193" s="17"/>
      <c r="PT193" s="17"/>
      <c r="PU193" s="17"/>
      <c r="PV193" s="17"/>
      <c r="PW193" s="17"/>
      <c r="PX193" s="17"/>
      <c r="PY193" s="17"/>
      <c r="PZ193" s="17"/>
      <c r="QA193" s="17"/>
      <c r="QB193" s="17"/>
      <c r="QC193" s="17"/>
      <c r="QD193" s="17"/>
      <c r="QE193" s="17"/>
      <c r="QF193" s="17"/>
      <c r="QG193" s="17"/>
      <c r="QH193" s="17"/>
      <c r="QI193" s="17"/>
      <c r="QJ193" s="17"/>
      <c r="QK193" s="17"/>
      <c r="QL193" s="17"/>
      <c r="QM193" s="17"/>
      <c r="QN193" s="17"/>
      <c r="QO193" s="17"/>
      <c r="QP193" s="17"/>
      <c r="QQ193" s="17"/>
      <c r="QR193" s="17"/>
      <c r="QS193" s="17"/>
      <c r="QT193" s="17"/>
      <c r="QU193" s="17"/>
      <c r="QV193" s="17"/>
      <c r="QW193" s="17"/>
      <c r="QX193" s="17"/>
      <c r="QY193" s="17"/>
      <c r="QZ193" s="17"/>
      <c r="RA193" s="17"/>
      <c r="RB193" s="17"/>
      <c r="RC193" s="17"/>
      <c r="RD193" s="17"/>
      <c r="RE193" s="17"/>
      <c r="RF193" s="17"/>
      <c r="RG193" s="17"/>
      <c r="RH193" s="17"/>
      <c r="RI193" s="17"/>
      <c r="RJ193" s="17"/>
      <c r="RK193" s="17"/>
      <c r="RL193" s="17"/>
      <c r="RM193" s="17"/>
      <c r="RN193" s="17"/>
      <c r="RO193" s="17"/>
      <c r="RP193" s="17"/>
      <c r="RQ193" s="17"/>
      <c r="RR193" s="17"/>
      <c r="RS193" s="17"/>
      <c r="RT193" s="17"/>
      <c r="RU193" s="17"/>
      <c r="RV193" s="17"/>
      <c r="RW193" s="17"/>
      <c r="RX193" s="17"/>
      <c r="RY193" s="17"/>
      <c r="RZ193" s="17"/>
      <c r="SA193" s="17"/>
      <c r="SB193" s="17"/>
      <c r="SC193" s="17"/>
      <c r="SD193" s="17"/>
      <c r="SE193" s="17"/>
      <c r="SF193" s="17"/>
      <c r="SG193" s="17"/>
      <c r="SH193" s="17"/>
      <c r="SI193" s="17"/>
      <c r="SJ193" s="17"/>
      <c r="SK193" s="17"/>
      <c r="SL193" s="17"/>
      <c r="SM193" s="17"/>
      <c r="SN193" s="17"/>
      <c r="SO193" s="17"/>
      <c r="SP193" s="17"/>
      <c r="SQ193" s="17"/>
      <c r="SR193" s="17"/>
      <c r="SS193" s="17"/>
      <c r="ST193" s="17"/>
      <c r="SU193" s="17"/>
      <c r="SV193" s="17"/>
      <c r="SW193" s="17"/>
      <c r="SX193" s="17"/>
      <c r="SY193" s="17"/>
      <c r="SZ193" s="17"/>
      <c r="TA193" s="17"/>
      <c r="TB193" s="17"/>
      <c r="TC193" s="24">
        <v>0.6</v>
      </c>
      <c r="TD193" s="17"/>
      <c r="TE193" s="17"/>
      <c r="TF193" s="17"/>
      <c r="TG193" s="17"/>
      <c r="TH193" s="17"/>
      <c r="TI193" s="17"/>
      <c r="TJ193" s="17"/>
      <c r="TK193" s="17"/>
      <c r="TL193" s="17"/>
      <c r="TM193" s="17"/>
      <c r="TN193" s="17"/>
      <c r="TO193" s="17"/>
      <c r="TP193" s="17"/>
      <c r="TQ193" s="17"/>
      <c r="TR193" s="17"/>
      <c r="TS193" s="17"/>
      <c r="TT193" s="17"/>
      <c r="TU193" s="17"/>
      <c r="TV193" s="17"/>
      <c r="TW193" s="17"/>
      <c r="TX193" s="17"/>
      <c r="TY193" s="17"/>
      <c r="TZ193" s="17"/>
      <c r="UA193" s="17"/>
      <c r="UB193" s="17"/>
      <c r="UC193" s="17"/>
      <c r="UD193" s="17"/>
      <c r="UE193" s="17"/>
      <c r="UF193" s="17"/>
      <c r="UG193" s="17"/>
      <c r="UH193" s="17"/>
      <c r="UI193" s="17"/>
      <c r="UJ193" s="17"/>
      <c r="UK193" s="17"/>
      <c r="UL193" s="17"/>
      <c r="UM193" s="17"/>
      <c r="UN193" s="17"/>
      <c r="UO193" s="17"/>
      <c r="UP193" s="17"/>
      <c r="UQ193" s="17"/>
      <c r="UR193" s="17"/>
      <c r="US193" s="17"/>
      <c r="UT193" s="17"/>
      <c r="UU193" s="17"/>
      <c r="UV193" s="17"/>
      <c r="UW193" s="17"/>
      <c r="UX193" s="17"/>
      <c r="UY193" s="17"/>
      <c r="UZ193" s="17"/>
      <c r="VA193" s="17"/>
      <c r="VB193" s="17"/>
      <c r="VC193" s="17"/>
      <c r="VD193" s="17"/>
      <c r="VE193" s="17"/>
      <c r="VF193" s="17"/>
      <c r="VG193" s="17"/>
      <c r="VH193" s="17"/>
      <c r="VI193" s="17"/>
      <c r="VJ193" s="17"/>
      <c r="VK193" s="17"/>
      <c r="VL193" s="17"/>
      <c r="VM193" s="17"/>
      <c r="VN193" s="17"/>
      <c r="VO193" s="17"/>
      <c r="VP193" s="17"/>
      <c r="VQ193" s="17"/>
      <c r="VR193" s="17"/>
      <c r="VS193" s="17"/>
      <c r="VT193" s="17"/>
      <c r="VU193" s="17"/>
      <c r="VV193" s="17"/>
      <c r="VW193" s="17"/>
      <c r="VX193" s="17"/>
      <c r="VY193" s="17"/>
      <c r="VZ193" s="17"/>
      <c r="WA193" s="17"/>
      <c r="WB193" s="17"/>
      <c r="WC193" s="17"/>
      <c r="WD193" s="17"/>
      <c r="WE193" s="17"/>
      <c r="WF193" s="17"/>
      <c r="WG193" s="17"/>
      <c r="WH193" s="17"/>
      <c r="WI193" s="17"/>
      <c r="WJ193" s="17"/>
      <c r="WK193" s="17"/>
      <c r="WL193" s="17"/>
      <c r="WM193" s="17"/>
      <c r="WN193" s="17"/>
      <c r="WO193" s="17"/>
      <c r="WP193" s="17"/>
      <c r="WQ193" s="17"/>
      <c r="WR193" s="17"/>
      <c r="WS193" s="17"/>
      <c r="WT193" s="17"/>
      <c r="WU193" s="17"/>
      <c r="WV193" s="17"/>
      <c r="WW193" s="17"/>
      <c r="WX193" s="17"/>
      <c r="WY193" s="17"/>
      <c r="WZ193" s="17"/>
      <c r="XA193" s="17"/>
      <c r="XB193" s="17"/>
      <c r="XC193" s="17"/>
      <c r="XD193" s="17"/>
      <c r="XE193" s="17"/>
      <c r="XF193" s="17"/>
      <c r="XG193" s="17"/>
      <c r="XH193" s="17"/>
      <c r="XI193" s="17"/>
      <c r="XJ193" s="17"/>
      <c r="XK193" s="17"/>
      <c r="XL193" s="17"/>
      <c r="XM193" s="17"/>
      <c r="XN193" s="17"/>
      <c r="XO193" s="17"/>
      <c r="XP193" s="17"/>
      <c r="XQ193" s="17"/>
      <c r="XR193" s="17"/>
      <c r="XS193" s="17"/>
      <c r="XT193" s="17"/>
      <c r="XU193" s="17"/>
      <c r="XV193" s="17"/>
      <c r="XW193" s="17"/>
      <c r="XX193" s="17"/>
      <c r="XY193" s="17"/>
      <c r="XZ193" s="17"/>
      <c r="YA193" s="17"/>
      <c r="YB193" s="17"/>
      <c r="YC193" s="17"/>
      <c r="YD193" s="17"/>
      <c r="YE193" s="17"/>
      <c r="YF193" s="17"/>
      <c r="YG193" s="17"/>
      <c r="YH193" s="17"/>
      <c r="YI193" s="17"/>
      <c r="YJ193" s="17"/>
      <c r="YK193" s="17"/>
      <c r="YL193" s="17"/>
      <c r="YM193" s="17"/>
      <c r="YN193" s="17"/>
      <c r="YO193" s="17"/>
      <c r="YP193" s="17"/>
      <c r="YQ193" s="17"/>
      <c r="YR193" s="17"/>
      <c r="YS193" s="17"/>
      <c r="YT193" s="17"/>
      <c r="YU193" s="17"/>
      <c r="YV193" s="17"/>
      <c r="YW193" s="17"/>
      <c r="YX193" s="17"/>
      <c r="YY193" s="17"/>
      <c r="YZ193" s="17"/>
      <c r="ZA193" s="17"/>
      <c r="ZB193" s="17"/>
      <c r="ZC193" s="17"/>
      <c r="ZD193" s="17"/>
      <c r="ZE193" s="17"/>
      <c r="ZF193" s="17"/>
      <c r="ZG193" s="17"/>
      <c r="ZH193" s="17"/>
      <c r="ZI193" s="17"/>
      <c r="ZJ193" s="17"/>
      <c r="ZK193" s="17"/>
      <c r="ZL193" s="17"/>
      <c r="ZM193" s="17"/>
      <c r="ZN193" s="17"/>
      <c r="ZO193" s="17"/>
      <c r="ZP193" s="17"/>
      <c r="ZQ193" s="17"/>
      <c r="ZR193" s="17"/>
      <c r="ZS193" s="17"/>
      <c r="ZT193" s="17"/>
      <c r="ZU193" s="17"/>
      <c r="ZV193" s="17"/>
      <c r="ZW193" s="17"/>
      <c r="ZX193" s="17"/>
      <c r="ZY193" s="17"/>
      <c r="ZZ193" s="17"/>
      <c r="AAA193" s="17"/>
      <c r="AAB193" s="17"/>
      <c r="AAC193" s="17"/>
      <c r="AAD193" s="17"/>
      <c r="AAE193" s="17"/>
      <c r="AAF193" s="17"/>
      <c r="AAG193" s="17"/>
      <c r="AAH193" s="17"/>
      <c r="AAI193" s="17"/>
      <c r="AAJ193" s="17"/>
      <c r="AAK193" s="17"/>
      <c r="AAL193" s="17"/>
      <c r="AAM193" s="17"/>
      <c r="AAN193" s="17"/>
      <c r="AAO193" s="17"/>
      <c r="AAP193" s="17"/>
      <c r="AAQ193" s="17"/>
      <c r="AAR193" s="17"/>
      <c r="AAS193" s="17"/>
      <c r="AAT193" s="17"/>
      <c r="AAU193" s="17"/>
      <c r="AAV193" s="17"/>
      <c r="AAW193" s="17"/>
      <c r="AAX193" s="17"/>
      <c r="AAY193" s="17"/>
      <c r="AAZ193" s="17"/>
      <c r="ABA193" s="17"/>
      <c r="ABB193" s="17"/>
      <c r="ABC193" s="17"/>
      <c r="ABD193" s="17"/>
      <c r="ABE193" s="17"/>
      <c r="ABF193" s="17"/>
      <c r="ABG193" s="17"/>
      <c r="ABH193" s="17"/>
      <c r="ABI193" s="17"/>
      <c r="ABJ193" s="14" t="s">
        <v>840</v>
      </c>
      <c r="ABK193" s="17"/>
      <c r="ABL193" s="17"/>
      <c r="ABM193" s="17"/>
      <c r="ABN193" s="17"/>
      <c r="ABO193" s="17"/>
      <c r="ABP193" s="17"/>
      <c r="ABQ193" s="17"/>
      <c r="ABR193" s="17"/>
      <c r="ABS193" s="17"/>
      <c r="ABT193" s="17"/>
      <c r="ABU193" s="17"/>
      <c r="ABV193" s="17"/>
      <c r="ABW193" s="17"/>
      <c r="ABX193" s="17"/>
      <c r="ABY193" s="17"/>
      <c r="ABZ193" s="17"/>
      <c r="ACA193" s="17"/>
      <c r="ACB193" s="17"/>
      <c r="ACC193" s="17"/>
      <c r="ACD193" s="17"/>
      <c r="ACE193" s="17"/>
      <c r="ACF193" s="17"/>
      <c r="ACG193" s="17"/>
      <c r="ACH193" s="17"/>
      <c r="ACI193" s="17"/>
      <c r="ACJ193" s="17"/>
      <c r="ACK193" s="17"/>
      <c r="ACL193" s="17"/>
      <c r="ACM193" s="17"/>
      <c r="ACN193" s="17"/>
      <c r="ACO193" s="17"/>
      <c r="ACP193" s="17"/>
      <c r="ACQ193" s="17"/>
      <c r="ACR193" s="17"/>
      <c r="ACS193" s="17"/>
      <c r="ACT193" s="17"/>
      <c r="ACU193" s="17"/>
      <c r="ACV193" s="17"/>
      <c r="ACW193" s="17"/>
      <c r="ACX193" s="17"/>
      <c r="ACY193" s="17"/>
      <c r="ACZ193" s="17"/>
      <c r="ADA193" s="17"/>
      <c r="ADB193" s="17"/>
      <c r="ADC193" s="17"/>
      <c r="ADD193" s="17"/>
      <c r="ADE193" s="17"/>
      <c r="ADF193" s="17"/>
      <c r="ADG193" s="17"/>
      <c r="ADH193" s="17"/>
      <c r="ADI193" s="17"/>
      <c r="ADJ193" s="17"/>
      <c r="ADK193" s="17"/>
      <c r="ADL193" s="17"/>
      <c r="ADM193" s="17"/>
      <c r="ADN193" s="17"/>
      <c r="ADO193" s="17"/>
      <c r="ADP193" s="17"/>
      <c r="ADQ193" s="17"/>
      <c r="ADR193" s="17"/>
      <c r="ADS193" s="17"/>
      <c r="ADT193" s="17"/>
      <c r="ADU193" s="17"/>
      <c r="ADV193" s="17"/>
      <c r="ADW193" s="17"/>
      <c r="ADX193" s="17"/>
      <c r="ADY193" s="17"/>
      <c r="ADZ193" s="17"/>
      <c r="AEA193" s="17"/>
      <c r="AEB193" s="17"/>
      <c r="AEC193" s="17"/>
      <c r="AED193" s="17"/>
      <c r="AEE193" s="17"/>
      <c r="AEF193" s="17"/>
      <c r="AEG193" s="17"/>
      <c r="AEH193" s="17"/>
      <c r="AEI193" s="17"/>
      <c r="AEJ193" s="17"/>
      <c r="AEK193" s="17"/>
      <c r="AEL193" s="17"/>
      <c r="AEM193" s="17"/>
      <c r="AEN193" s="17"/>
      <c r="AEO193" s="17"/>
      <c r="AEP193" s="17"/>
      <c r="AEQ193" s="17"/>
      <c r="AER193" s="17"/>
      <c r="AES193" s="17"/>
      <c r="AET193" s="17"/>
      <c r="AEU193" s="17"/>
      <c r="AEV193" s="17"/>
      <c r="AEW193" s="17"/>
      <c r="AEX193" s="17"/>
      <c r="AEY193" s="17"/>
      <c r="AEZ193" s="17"/>
      <c r="AFA193" s="17"/>
      <c r="AFB193" s="17"/>
      <c r="AFC193" s="17"/>
      <c r="AFD193" s="17"/>
      <c r="AFE193" s="17"/>
      <c r="AFF193" s="17"/>
      <c r="AFG193" s="17"/>
      <c r="AFH193" s="17"/>
      <c r="AFI193" s="17"/>
      <c r="AFJ193" s="17"/>
      <c r="AFK193" s="17"/>
      <c r="AFL193" s="17"/>
      <c r="AFM193" s="17"/>
      <c r="AFN193" s="17"/>
      <c r="AFO193" s="17"/>
      <c r="AFP193" s="17"/>
      <c r="AFQ193" s="17"/>
      <c r="AFR193" s="17"/>
      <c r="AFS193" s="17"/>
      <c r="AFT193" s="17"/>
      <c r="AFU193" s="17"/>
      <c r="AFV193" s="17"/>
      <c r="AFW193" s="17"/>
      <c r="AFX193" s="17"/>
      <c r="AFY193" s="17"/>
      <c r="AFZ193" s="17"/>
      <c r="AGA193" s="17"/>
      <c r="AGB193" s="17"/>
      <c r="AGC193" s="17"/>
      <c r="AGD193" s="17"/>
      <c r="AGE193" s="17"/>
      <c r="AGF193" s="17"/>
      <c r="AGG193" s="17"/>
      <c r="AGH193" s="17"/>
      <c r="AGI193" s="17"/>
      <c r="AGJ193" s="17"/>
      <c r="AGK193" s="17"/>
      <c r="AGL193" s="17"/>
      <c r="AGM193" s="16">
        <v>0.28</v>
      </c>
      <c r="AGN193" s="16">
        <v>3.23</v>
      </c>
      <c r="AGO193" s="16">
        <v>0.0186</v>
      </c>
      <c r="AGP193" s="16">
        <v>0.036</v>
      </c>
      <c r="AGQ193" s="16">
        <v>0.0312</v>
      </c>
      <c r="AGR193" s="16">
        <v>0.0486</v>
      </c>
      <c r="AGS193" s="16">
        <v>5.0</v>
      </c>
      <c r="AGT193" s="16">
        <v>0.0324</v>
      </c>
      <c r="AGU193" s="16">
        <v>0.0468</v>
      </c>
      <c r="AGV193" s="16">
        <v>0.7809</v>
      </c>
      <c r="AGW193" s="17"/>
      <c r="AGX193" s="14" t="s">
        <v>2682</v>
      </c>
      <c r="AGY193" s="14" t="s">
        <v>2563</v>
      </c>
      <c r="AGZ193" s="14" t="s">
        <v>2574</v>
      </c>
      <c r="AHA193" s="16">
        <v>0.0</v>
      </c>
      <c r="AHB193" s="17"/>
      <c r="AHC193" s="17"/>
      <c r="AHD193" s="17"/>
      <c r="AHE193" s="14" t="s">
        <v>2574</v>
      </c>
      <c r="AHF193" s="14" t="s">
        <v>2574</v>
      </c>
      <c r="AHG193" s="16">
        <v>8.58082192</v>
      </c>
      <c r="AHH193" s="16">
        <v>6.0</v>
      </c>
      <c r="AHI193" s="14" t="s">
        <v>2563</v>
      </c>
      <c r="AHJ193" s="14" t="s">
        <v>2563</v>
      </c>
      <c r="AHK193" s="14" t="s">
        <v>2574</v>
      </c>
      <c r="AHL193" s="14" t="s">
        <v>2574</v>
      </c>
      <c r="AHM193" s="16">
        <v>8.0</v>
      </c>
      <c r="AHN193" s="16">
        <v>1.0</v>
      </c>
      <c r="AHO193" s="14" t="s">
        <v>2574</v>
      </c>
      <c r="AHP193" s="16">
        <v>0.0</v>
      </c>
      <c r="AHQ193" s="16">
        <v>0.0</v>
      </c>
      <c r="AHR193" s="17"/>
      <c r="AHS193" s="16">
        <v>0.0054</v>
      </c>
      <c r="AHT193" s="14" t="s">
        <v>2574</v>
      </c>
      <c r="AHU193" s="14" t="s">
        <v>2574</v>
      </c>
      <c r="AHV193" s="14" t="s">
        <v>2563</v>
      </c>
      <c r="AHW193" s="14" t="s">
        <v>2563</v>
      </c>
      <c r="AHX193" s="25">
        <v>0.2</v>
      </c>
      <c r="AHY193" s="17"/>
      <c r="AHZ193" s="17"/>
      <c r="AIA193" s="17"/>
      <c r="AIB193" s="17"/>
      <c r="AIC193" s="14" t="s">
        <v>2683</v>
      </c>
      <c r="AID193" s="17"/>
      <c r="AIE193" s="17"/>
      <c r="AIF193" s="17"/>
      <c r="AIG193" s="17"/>
      <c r="AIH193" s="17"/>
      <c r="AII193" s="17"/>
      <c r="AIJ193" s="17"/>
      <c r="AIK193" s="17"/>
      <c r="AIL193" s="17"/>
      <c r="AIM193" s="17"/>
      <c r="AIN193" s="17"/>
      <c r="AIO193" s="17"/>
      <c r="AIP193" s="17"/>
      <c r="AIQ193" s="17"/>
      <c r="AIR193" s="17"/>
      <c r="AIS193" s="17"/>
      <c r="AIT193" s="17"/>
      <c r="AIU193" s="17"/>
      <c r="AIV193" s="17"/>
      <c r="AIW193" s="17"/>
      <c r="AIX193" s="17"/>
      <c r="AIY193" s="17"/>
      <c r="AIZ193" s="17"/>
      <c r="AJA193" s="17"/>
      <c r="AJB193" s="17"/>
      <c r="AJC193" s="17"/>
      <c r="AJD193" s="17"/>
      <c r="AJE193" s="17"/>
      <c r="AJF193" s="17"/>
      <c r="AJG193" s="17"/>
      <c r="AJH193" s="17"/>
      <c r="AJI193" s="17"/>
      <c r="AJJ193" s="17"/>
      <c r="AJK193" s="17"/>
      <c r="AJL193" s="17"/>
      <c r="AJM193" s="17"/>
      <c r="AJN193" s="17"/>
      <c r="AJO193" s="17"/>
      <c r="AJP193" s="17"/>
      <c r="AJQ193" s="17"/>
      <c r="AJR193" s="17"/>
      <c r="AJS193" s="17"/>
      <c r="AJT193" s="17"/>
      <c r="AJU193" s="17"/>
      <c r="AJV193" s="17"/>
      <c r="AJW193" s="17"/>
      <c r="AJX193" s="17"/>
      <c r="AJY193" s="17"/>
      <c r="AJZ193" s="17"/>
      <c r="AKA193" s="17"/>
      <c r="AKB193" s="17"/>
      <c r="AKC193" s="17"/>
      <c r="AKD193" s="17"/>
      <c r="AKE193" s="17"/>
      <c r="AKF193" s="17"/>
      <c r="AKG193" s="17"/>
      <c r="AKH193" s="17"/>
      <c r="AKI193" s="17"/>
      <c r="AKJ193" s="17"/>
      <c r="AKK193" s="17"/>
      <c r="AKL193" s="17"/>
      <c r="AKM193" s="17"/>
      <c r="AKN193" s="17"/>
      <c r="AKO193" s="17"/>
      <c r="AKP193" s="17"/>
      <c r="AKQ193" s="17"/>
      <c r="AKR193" s="17"/>
      <c r="AKS193" s="17"/>
      <c r="AKT193" s="17"/>
      <c r="AKU193" s="17"/>
      <c r="AKV193" s="17"/>
      <c r="AKW193" s="17"/>
      <c r="AKX193" s="17"/>
      <c r="AKY193" s="17"/>
      <c r="AKZ193" s="17"/>
      <c r="ALA193" s="17"/>
      <c r="ALB193" s="17"/>
      <c r="ALC193" s="17"/>
      <c r="ALD193" s="17"/>
      <c r="ALE193" s="17"/>
      <c r="ALF193" s="17"/>
      <c r="ALG193" s="17"/>
      <c r="ALH193" s="17"/>
      <c r="ALI193" s="17"/>
      <c r="ALJ193" s="17"/>
      <c r="ALK193" s="17"/>
      <c r="ALL193" s="17"/>
      <c r="ALM193" s="17"/>
      <c r="ALN193" s="17"/>
      <c r="ALO193" s="17"/>
      <c r="ALP193" s="17"/>
      <c r="ALQ193" s="17"/>
      <c r="ALR193" s="17"/>
      <c r="ALS193" s="17"/>
      <c r="ALT193" s="17"/>
      <c r="ALU193" s="17"/>
      <c r="ALV193" s="17"/>
      <c r="ALW193" s="17"/>
      <c r="ALX193" s="17"/>
      <c r="ALY193" s="17"/>
      <c r="ALZ193" s="17"/>
      <c r="AMA193" s="17"/>
      <c r="AMB193" s="17"/>
      <c r="AMC193" s="17"/>
      <c r="AMD193" s="17"/>
      <c r="AME193" s="17"/>
      <c r="AMF193" s="17"/>
      <c r="AMG193" s="17"/>
      <c r="AMH193" s="17"/>
      <c r="AMI193" s="17"/>
      <c r="AMJ193" s="17"/>
      <c r="AMK193" s="17"/>
      <c r="AML193" s="17"/>
      <c r="AMM193" s="17"/>
      <c r="AMN193" s="17"/>
      <c r="AMO193" s="17"/>
      <c r="AMP193" s="17"/>
      <c r="AMQ193" s="17"/>
      <c r="AMR193" s="17"/>
      <c r="AMS193" s="17"/>
      <c r="AMT193" s="17"/>
      <c r="AMU193" s="17"/>
      <c r="AMV193" s="17"/>
      <c r="AMW193" s="17"/>
      <c r="AMX193" s="17"/>
      <c r="AMY193" s="17"/>
      <c r="AMZ193" s="17"/>
      <c r="ANA193" s="17"/>
      <c r="ANB193" s="17"/>
      <c r="ANC193" s="17"/>
      <c r="AND193" s="17"/>
      <c r="ANE193" s="17"/>
      <c r="ANF193" s="17"/>
      <c r="ANG193" s="17"/>
      <c r="ANH193" s="17"/>
      <c r="ANI193" s="17"/>
      <c r="ANJ193" s="17"/>
      <c r="ANK193" s="17"/>
      <c r="ANL193" s="17"/>
      <c r="ANM193" s="17"/>
      <c r="ANN193" s="17"/>
      <c r="ANO193" s="17"/>
      <c r="ANP193" s="17"/>
      <c r="ANQ193" s="17"/>
      <c r="ANR193" s="17"/>
      <c r="ANS193" s="17"/>
      <c r="ANT193" s="17"/>
      <c r="ANU193" s="17"/>
      <c r="ANV193" s="17"/>
      <c r="ANW193" s="17"/>
      <c r="ANX193" s="17"/>
      <c r="ANY193" s="17"/>
      <c r="ANZ193" s="17"/>
      <c r="AOA193" s="17"/>
      <c r="AOB193" s="17"/>
      <c r="AOC193" s="17"/>
      <c r="AOD193" s="17"/>
      <c r="AOE193" s="17"/>
      <c r="AOF193" s="17"/>
      <c r="AOG193" s="17"/>
      <c r="AOH193" s="17"/>
      <c r="AOI193" s="17"/>
      <c r="AOJ193" s="17"/>
      <c r="AOK193" s="17"/>
      <c r="AOL193" s="17"/>
      <c r="AOM193" s="17"/>
      <c r="AON193" s="17"/>
      <c r="AOO193" s="17"/>
      <c r="AOP193" s="17"/>
      <c r="AOQ193" s="17"/>
      <c r="AOR193" s="17"/>
      <c r="AOS193" s="17"/>
      <c r="AOT193" s="17"/>
      <c r="AOU193" s="17"/>
      <c r="AOV193" s="17"/>
      <c r="AOW193" s="17"/>
      <c r="AOX193" s="17"/>
      <c r="AOY193" s="17"/>
      <c r="AOZ193" s="17"/>
      <c r="APA193" s="17"/>
      <c r="APB193" s="17"/>
      <c r="APC193" s="17"/>
      <c r="APD193" s="17"/>
      <c r="APE193" s="17"/>
      <c r="APF193" s="17"/>
      <c r="APG193" s="17"/>
      <c r="APH193" s="17"/>
      <c r="API193" s="17"/>
      <c r="APJ193" s="17"/>
      <c r="APK193" s="17"/>
      <c r="APL193" s="17"/>
      <c r="APM193" s="17"/>
      <c r="APN193" s="17"/>
      <c r="APO193" s="17"/>
      <c r="APP193" s="17"/>
      <c r="APQ193" s="17"/>
      <c r="APR193" s="17"/>
      <c r="APS193" s="17"/>
      <c r="APT193" s="17"/>
      <c r="APU193" s="17"/>
      <c r="APV193" s="17"/>
      <c r="APW193" s="17"/>
      <c r="APX193" s="17"/>
      <c r="APY193" s="17"/>
      <c r="APZ193" s="17"/>
      <c r="AQA193" s="17"/>
      <c r="AQB193" s="17"/>
      <c r="AQC193" s="17"/>
      <c r="AQD193" s="17"/>
      <c r="AQE193" s="17"/>
      <c r="AQF193" s="17"/>
      <c r="AQG193" s="17"/>
      <c r="AQH193" s="17"/>
      <c r="AQI193" s="17"/>
      <c r="AQJ193" s="17"/>
      <c r="AQK193" s="17"/>
      <c r="AQL193" s="17"/>
      <c r="AQM193" s="17"/>
      <c r="AQN193" s="17"/>
      <c r="AQO193" s="17"/>
      <c r="AQP193" s="17"/>
      <c r="AQQ193" s="17"/>
      <c r="AQR193" s="17"/>
      <c r="AQS193" s="17"/>
      <c r="AQT193" s="17"/>
      <c r="AQU193" s="17"/>
      <c r="AQV193" s="17"/>
      <c r="AQW193" s="17"/>
      <c r="AQX193" s="17"/>
      <c r="AQY193" s="17"/>
      <c r="AQZ193" s="17"/>
      <c r="ARA193" s="17"/>
      <c r="ARB193" s="17"/>
      <c r="ARC193" s="17"/>
      <c r="ARD193" s="17"/>
      <c r="ARE193" s="17"/>
      <c r="ARF193" s="17"/>
      <c r="ARG193" s="17"/>
      <c r="ARH193" s="17"/>
      <c r="ARI193" s="17"/>
      <c r="ARJ193" s="17"/>
      <c r="ARK193" s="17"/>
      <c r="ARL193" s="17"/>
      <c r="ARM193" s="17"/>
      <c r="ARN193" s="17"/>
      <c r="ARO193" s="17"/>
      <c r="ARP193" s="17"/>
      <c r="ARQ193" s="17"/>
      <c r="ARR193" s="17"/>
      <c r="ARS193" s="17"/>
      <c r="ART193" s="17"/>
      <c r="ARU193" s="17"/>
      <c r="ARV193" s="17"/>
      <c r="ARW193" s="17"/>
      <c r="ARX193" s="17"/>
      <c r="ARY193" s="17"/>
      <c r="ARZ193" s="17"/>
      <c r="ASA193" s="17"/>
      <c r="ASB193" s="17"/>
      <c r="ASC193" s="17"/>
      <c r="ASD193" s="17"/>
      <c r="ASE193" s="17"/>
      <c r="ASF193" s="17"/>
      <c r="ASG193" s="17"/>
      <c r="ASH193" s="17"/>
      <c r="ASI193" s="17"/>
      <c r="ASJ193" s="17"/>
      <c r="ASK193" s="17"/>
      <c r="ASL193" s="17"/>
      <c r="ASM193" s="17"/>
      <c r="ASN193" s="17"/>
      <c r="ASO193" s="17"/>
      <c r="ASP193" s="17"/>
      <c r="ASQ193" s="17"/>
      <c r="ASR193" s="17"/>
      <c r="ASS193" s="17"/>
      <c r="AST193" s="17"/>
      <c r="ASU193" s="17"/>
      <c r="ASV193" s="17"/>
      <c r="ASW193" s="17"/>
      <c r="ASX193" s="17"/>
      <c r="ASY193" s="17"/>
      <c r="ASZ193" s="17"/>
      <c r="ATA193" s="17"/>
      <c r="ATB193" s="17"/>
      <c r="ATC193" s="17"/>
      <c r="ATD193" s="17"/>
      <c r="ATE193" s="17"/>
      <c r="ATF193" s="17"/>
      <c r="ATG193" s="17"/>
      <c r="ATH193" s="17"/>
      <c r="ATI193" s="17"/>
      <c r="ATJ193" s="17"/>
      <c r="ATK193" s="17"/>
      <c r="ATL193" s="17"/>
      <c r="ATM193" s="17"/>
      <c r="ATN193" s="17"/>
      <c r="ATO193" s="17"/>
      <c r="ATP193" s="17"/>
      <c r="ATQ193" s="17"/>
      <c r="ATR193" s="17"/>
      <c r="ATS193" s="17"/>
      <c r="ATT193" s="17"/>
      <c r="ATU193" s="17"/>
      <c r="ATV193" s="17"/>
      <c r="ATW193" s="17"/>
      <c r="ATX193" s="17"/>
      <c r="ATY193" s="17"/>
      <c r="ATZ193" s="17"/>
      <c r="AUA193" s="17"/>
      <c r="AUB193" s="17"/>
      <c r="AUC193" s="17"/>
      <c r="AUD193" s="17"/>
      <c r="AUE193" s="17"/>
      <c r="AUF193" s="17"/>
      <c r="AUG193" s="17"/>
      <c r="AUH193" s="17"/>
      <c r="AUI193" s="17"/>
      <c r="AUJ193" s="17"/>
      <c r="AUK193" s="17"/>
      <c r="AUL193" s="17"/>
      <c r="AUM193" s="17"/>
      <c r="AUN193" s="17"/>
      <c r="AUO193" s="17"/>
      <c r="AUP193" s="17"/>
      <c r="AUQ193" s="17"/>
      <c r="AUR193" s="17"/>
      <c r="AUS193" s="17"/>
      <c r="AUT193" s="17"/>
      <c r="AUU193" s="17"/>
      <c r="AUV193" s="17"/>
      <c r="AUW193" s="17"/>
      <c r="AUX193" s="17"/>
      <c r="AUY193" s="17"/>
      <c r="AUZ193" s="17"/>
      <c r="AVA193" s="17"/>
      <c r="AVB193" s="17"/>
      <c r="AVC193" s="17"/>
      <c r="AVD193" s="17"/>
      <c r="AVE193" s="17"/>
      <c r="AVF193" s="17"/>
      <c r="AVG193" s="17"/>
      <c r="AVH193" s="17"/>
      <c r="AVI193" s="17"/>
      <c r="AVJ193" s="17"/>
      <c r="AVK193" s="17"/>
      <c r="AVL193" s="17"/>
      <c r="AVM193" s="17"/>
      <c r="AVN193" s="17"/>
      <c r="AVO193" s="17"/>
      <c r="AVP193" s="17"/>
      <c r="AVQ193" s="17"/>
      <c r="AVR193" s="17"/>
      <c r="AVS193" s="17"/>
      <c r="AVT193" s="17"/>
      <c r="AVU193" s="17"/>
      <c r="AVV193" s="17"/>
      <c r="AVW193" s="17"/>
      <c r="AVX193" s="17"/>
      <c r="AVY193" s="17"/>
      <c r="AVZ193" s="17"/>
      <c r="AWA193" s="17"/>
      <c r="AWB193" s="17"/>
      <c r="AWC193" s="17"/>
      <c r="AWD193" s="17"/>
      <c r="AWE193" s="17"/>
      <c r="AWF193" s="17"/>
      <c r="AWG193" s="17"/>
      <c r="AWH193" s="17"/>
      <c r="AWI193" s="17"/>
      <c r="AWJ193" s="17"/>
      <c r="AWK193" s="17"/>
      <c r="AWL193" s="17"/>
      <c r="AWM193" s="17"/>
      <c r="AWN193" s="17"/>
      <c r="AWO193" s="17"/>
      <c r="AWP193" s="17"/>
      <c r="AWQ193" s="17"/>
      <c r="AWR193" s="17"/>
      <c r="AWS193" s="17"/>
      <c r="AWT193" s="17"/>
      <c r="AWU193" s="17"/>
      <c r="AWV193" s="17"/>
      <c r="AWW193" s="17"/>
      <c r="AWX193" s="17"/>
      <c r="AWY193" s="17"/>
      <c r="AWZ193" s="17"/>
      <c r="AXA193" s="17"/>
      <c r="AXB193" s="17"/>
      <c r="AXC193" s="17"/>
      <c r="AXD193" s="17"/>
      <c r="AXE193" s="17"/>
      <c r="AXF193" s="17"/>
      <c r="AXG193" s="17"/>
      <c r="AXH193" s="17"/>
      <c r="AXI193" s="17"/>
      <c r="AXJ193" s="17"/>
      <c r="AXK193" s="17"/>
      <c r="AXL193" s="17"/>
      <c r="AXM193" s="17"/>
      <c r="AXN193" s="17"/>
      <c r="AXO193" s="17"/>
      <c r="AXP193" s="17"/>
      <c r="AXQ193" s="17"/>
      <c r="AXR193" s="17"/>
      <c r="AXS193" s="17"/>
      <c r="AXT193" s="17"/>
      <c r="AXU193" s="17"/>
      <c r="AXV193" s="17"/>
      <c r="AXW193" s="17"/>
      <c r="AXX193" s="17"/>
      <c r="AXY193" s="17"/>
      <c r="AXZ193" s="17"/>
      <c r="AYA193" s="17"/>
      <c r="AYB193" s="17"/>
      <c r="AYC193" s="17"/>
      <c r="AYD193" s="17"/>
      <c r="AYE193" s="17"/>
      <c r="AYF193" s="17"/>
      <c r="AYG193" s="17"/>
      <c r="AYH193" s="17"/>
      <c r="AYI193" s="17"/>
      <c r="AYJ193" s="17"/>
      <c r="AYK193" s="17"/>
      <c r="AYL193" s="17"/>
      <c r="AYM193" s="17"/>
      <c r="AYN193" s="17"/>
      <c r="AYO193" s="17"/>
      <c r="AYP193" s="17"/>
      <c r="AYQ193" s="17"/>
      <c r="AYR193" s="17"/>
      <c r="AYS193" s="17"/>
      <c r="AYT193" s="17"/>
      <c r="AYU193" s="17"/>
      <c r="AYV193" s="17"/>
      <c r="AYW193" s="17"/>
      <c r="AYX193" s="17"/>
      <c r="AYY193" s="17"/>
      <c r="AYZ193" s="17"/>
      <c r="AZA193" s="17"/>
      <c r="AZB193" s="17"/>
      <c r="AZC193" s="17"/>
      <c r="AZD193" s="17"/>
      <c r="AZE193" s="17"/>
      <c r="AZF193" s="17"/>
      <c r="AZG193" s="17"/>
      <c r="AZH193" s="17"/>
      <c r="AZI193" s="17"/>
      <c r="AZJ193" s="17"/>
      <c r="AZK193" s="17"/>
      <c r="AZL193" s="17"/>
      <c r="AZM193" s="17"/>
      <c r="AZN193" s="17"/>
      <c r="AZO193" s="17"/>
      <c r="AZP193" s="17"/>
      <c r="AZQ193" s="17"/>
      <c r="AZR193" s="17"/>
      <c r="AZS193" s="17"/>
      <c r="AZT193" s="17"/>
      <c r="AZU193" s="17"/>
      <c r="AZV193" s="17"/>
      <c r="AZW193" s="17"/>
      <c r="AZX193" s="17"/>
      <c r="AZY193" s="17"/>
      <c r="AZZ193" s="17"/>
      <c r="BAA193" s="17"/>
      <c r="BAB193" s="17"/>
      <c r="BAC193" s="17"/>
      <c r="BAD193" s="17"/>
      <c r="BAE193" s="17"/>
      <c r="BAF193" s="17"/>
      <c r="BAG193" s="17"/>
      <c r="BAH193" s="17"/>
      <c r="BAI193" s="17"/>
      <c r="BAJ193" s="17"/>
      <c r="BAK193" s="17"/>
      <c r="BAL193" s="17"/>
      <c r="BAM193" s="17"/>
      <c r="BAN193" s="17"/>
      <c r="BAO193" s="17"/>
      <c r="BAP193" s="17"/>
      <c r="BAQ193" s="17"/>
      <c r="BAR193" s="17"/>
      <c r="BAS193" s="17"/>
      <c r="BAT193" s="17"/>
      <c r="BAU193" s="17"/>
      <c r="BAV193" s="17"/>
      <c r="BAW193" s="17"/>
      <c r="BAX193" s="17"/>
      <c r="BAY193" s="17"/>
      <c r="BAZ193" s="17"/>
      <c r="BBA193" s="17"/>
      <c r="BBB193" s="17"/>
      <c r="BBC193" s="17"/>
      <c r="BBD193" s="17"/>
      <c r="BBE193" s="17"/>
      <c r="BBF193" s="17"/>
      <c r="BBG193" s="17"/>
      <c r="BBH193" s="17"/>
      <c r="BBI193" s="17"/>
      <c r="BBJ193" s="17"/>
      <c r="BBK193" s="17"/>
      <c r="BBL193" s="17"/>
      <c r="BBM193" s="17"/>
      <c r="BBN193" s="17"/>
      <c r="BBO193" s="17"/>
      <c r="BBP193" s="17"/>
      <c r="BBQ193" s="17"/>
      <c r="BBR193" s="17"/>
      <c r="BBS193" s="17"/>
      <c r="BBT193" s="17"/>
      <c r="BBU193" s="17"/>
      <c r="BBV193" s="17"/>
      <c r="BBW193" s="17"/>
      <c r="BBX193" s="17"/>
      <c r="BBY193" s="17"/>
      <c r="BBZ193" s="17"/>
      <c r="BCA193" s="17"/>
      <c r="BCB193" s="17"/>
      <c r="BCC193" s="17"/>
      <c r="BCD193" s="17"/>
      <c r="BCE193" s="17"/>
      <c r="BCF193" s="17"/>
      <c r="BCG193" s="17"/>
      <c r="BCH193" s="17"/>
      <c r="BCI193" s="17"/>
      <c r="BCJ193" s="17"/>
      <c r="BCK193" s="17"/>
      <c r="BCL193" s="17"/>
      <c r="BCM193" s="17"/>
      <c r="BCN193" s="17"/>
      <c r="BCO193" s="17"/>
      <c r="BCP193" s="17"/>
      <c r="BCQ193" s="17"/>
      <c r="BCR193" s="17"/>
      <c r="BCS193" s="17"/>
      <c r="BCT193" s="17"/>
      <c r="BCU193" s="17"/>
      <c r="BCV193" s="17"/>
      <c r="BCW193" s="17"/>
      <c r="BCX193" s="17"/>
      <c r="BCY193" s="17"/>
      <c r="BCZ193" s="17"/>
      <c r="BDA193" s="17"/>
      <c r="BDB193" s="17"/>
      <c r="BDC193" s="17"/>
      <c r="BDD193" s="17"/>
      <c r="BDE193" s="17"/>
      <c r="BDF193" s="17"/>
      <c r="BDG193" s="17"/>
      <c r="BDH193" s="17"/>
      <c r="BDI193" s="17"/>
      <c r="BDJ193" s="17"/>
      <c r="BDK193" s="17"/>
      <c r="BDL193" s="17"/>
      <c r="BDM193" s="17"/>
      <c r="BDN193" s="17"/>
      <c r="BDO193" s="17"/>
      <c r="BDP193" s="17"/>
      <c r="BDQ193" s="17"/>
      <c r="BDR193" s="17"/>
      <c r="BDS193" s="17"/>
      <c r="BDT193" s="17"/>
      <c r="BDU193" s="17"/>
      <c r="BDV193" s="17"/>
      <c r="BDW193" s="17"/>
      <c r="BDX193" s="17"/>
      <c r="BDY193" s="17"/>
      <c r="BDZ193" s="17"/>
      <c r="BEA193" s="17"/>
      <c r="BEB193" s="17"/>
      <c r="BEC193" s="17"/>
      <c r="BED193" s="17"/>
      <c r="BEE193" s="17"/>
      <c r="BEF193" s="17"/>
      <c r="BEG193" s="17"/>
      <c r="BEH193" s="17"/>
      <c r="BEI193" s="17"/>
      <c r="BEJ193" s="17"/>
      <c r="BEK193" s="17"/>
      <c r="BEL193" s="17"/>
      <c r="BEM193" s="17"/>
      <c r="BEN193" s="17"/>
      <c r="BEO193" s="17"/>
      <c r="BEP193" s="17"/>
      <c r="BEQ193" s="17"/>
      <c r="BER193" s="17"/>
      <c r="BES193" s="17"/>
      <c r="BET193" s="17"/>
      <c r="BEU193" s="17"/>
      <c r="BEV193" s="17"/>
      <c r="BEW193" s="17"/>
      <c r="BEX193" s="17"/>
      <c r="BEY193" s="17"/>
      <c r="BEZ193" s="17"/>
      <c r="BFA193" s="17"/>
      <c r="BFB193" s="17"/>
      <c r="BFC193" s="17"/>
      <c r="BFD193" s="17"/>
      <c r="BFE193" s="17"/>
      <c r="BFF193" s="17"/>
      <c r="BFG193" s="17"/>
      <c r="BFH193" s="17"/>
      <c r="BFI193" s="17"/>
      <c r="BFJ193" s="17"/>
      <c r="BFK193" s="17"/>
      <c r="BFL193" s="17"/>
      <c r="BFM193" s="17"/>
      <c r="BFN193" s="17"/>
      <c r="BFO193" s="17"/>
      <c r="BFP193" s="17"/>
      <c r="BFQ193" s="17"/>
      <c r="BFR193" s="17"/>
      <c r="BFS193" s="17"/>
      <c r="BFT193" s="17"/>
      <c r="BFU193" s="17"/>
      <c r="BFV193" s="17"/>
      <c r="BFW193" s="17"/>
      <c r="BFX193" s="17"/>
      <c r="BFY193" s="17"/>
      <c r="BFZ193" s="17"/>
      <c r="BGA193" s="17"/>
      <c r="BGB193" s="17"/>
      <c r="BGC193" s="17"/>
      <c r="BGD193" s="17"/>
      <c r="BGE193" s="17"/>
      <c r="BGF193" s="17"/>
      <c r="BGG193" s="17"/>
      <c r="BGH193" s="17"/>
      <c r="BGI193" s="17"/>
      <c r="BGJ193" s="17"/>
      <c r="BGK193" s="17"/>
      <c r="BGL193" s="17"/>
      <c r="BGM193" s="17"/>
      <c r="BGN193" s="17"/>
      <c r="BGO193" s="17"/>
      <c r="BGP193" s="17"/>
      <c r="BGQ193" s="17"/>
      <c r="BGR193" s="17"/>
      <c r="BGS193" s="17"/>
      <c r="BGT193" s="17"/>
      <c r="BGU193" s="17"/>
      <c r="BGV193" s="17"/>
      <c r="BGW193" s="17"/>
      <c r="BGX193" s="17"/>
      <c r="BGY193" s="17"/>
      <c r="BGZ193" s="17"/>
      <c r="BHA193" s="17"/>
      <c r="BHB193" s="17"/>
      <c r="BHC193" s="17"/>
      <c r="BHD193" s="17"/>
      <c r="BHE193" s="17"/>
      <c r="BHF193" s="17"/>
      <c r="BHG193" s="17"/>
      <c r="BHH193" s="17"/>
      <c r="BHI193" s="17"/>
      <c r="BHJ193" s="17"/>
      <c r="BHK193" s="17"/>
      <c r="BHL193" s="17"/>
      <c r="BHM193" s="17"/>
      <c r="BHN193" s="17"/>
      <c r="BHO193" s="17"/>
      <c r="BHP193" s="17"/>
      <c r="BHQ193" s="17"/>
      <c r="BHR193" s="17"/>
      <c r="BHS193" s="17"/>
      <c r="BHT193" s="17"/>
      <c r="BHU193" s="17"/>
      <c r="BHV193" s="17"/>
      <c r="BHW193" s="17"/>
      <c r="BHX193" s="17"/>
      <c r="BHY193" s="17"/>
      <c r="BHZ193" s="17"/>
      <c r="BIA193" s="17"/>
      <c r="BIB193" s="17"/>
      <c r="BIC193" s="17"/>
      <c r="BID193" s="17"/>
      <c r="BIE193" s="17"/>
      <c r="BIF193" s="17"/>
      <c r="BIG193" s="17"/>
      <c r="BIH193" s="17"/>
      <c r="BII193" s="17"/>
      <c r="BIJ193" s="17"/>
      <c r="BIK193" s="17"/>
      <c r="BIL193" s="17"/>
      <c r="BIM193" s="17"/>
      <c r="BIN193" s="17"/>
      <c r="BIO193" s="17"/>
      <c r="BIP193" s="17"/>
      <c r="BIQ193" s="17"/>
      <c r="BIR193" s="17"/>
      <c r="BIS193" s="17"/>
      <c r="BIT193" s="17"/>
      <c r="BIU193" s="17"/>
      <c r="BIV193" s="17"/>
      <c r="BIW193" s="17"/>
      <c r="BIX193" s="17"/>
      <c r="BIY193" s="17"/>
      <c r="BIZ193" s="17"/>
      <c r="BJA193" s="17"/>
      <c r="BJB193" s="17"/>
      <c r="BJC193" s="17"/>
      <c r="BJD193" s="17"/>
      <c r="BJE193" s="17"/>
      <c r="BJF193" s="17"/>
      <c r="BJG193" s="17"/>
      <c r="BJH193" s="17"/>
      <c r="BJI193" s="17"/>
      <c r="BJJ193" s="17"/>
      <c r="BJK193" s="17"/>
      <c r="BJL193" s="17"/>
      <c r="BJM193" s="17"/>
      <c r="BJN193" s="17"/>
      <c r="BJO193" s="17"/>
      <c r="BJP193" s="17"/>
      <c r="BJQ193" s="17"/>
      <c r="BJR193" s="17"/>
      <c r="BJS193" s="17"/>
      <c r="BJT193" s="17"/>
      <c r="BJU193" s="17"/>
      <c r="BJV193" s="17"/>
      <c r="BJW193" s="17"/>
      <c r="BJX193" s="17"/>
      <c r="BJY193" s="17"/>
      <c r="BJZ193" s="17"/>
      <c r="BKA193" s="17"/>
      <c r="BKB193" s="17"/>
      <c r="BKC193" s="17"/>
      <c r="BKD193" s="17"/>
      <c r="BKE193" s="17"/>
      <c r="BKF193" s="17"/>
      <c r="BKG193" s="17"/>
      <c r="BKH193" s="17"/>
      <c r="BKI193" s="17"/>
      <c r="BKJ193" s="17"/>
      <c r="BKK193" s="17"/>
      <c r="BKL193" s="17"/>
      <c r="BKM193" s="17"/>
      <c r="BKN193" s="17"/>
      <c r="BKO193" s="17"/>
      <c r="BKP193" s="17"/>
      <c r="BKQ193" s="17"/>
      <c r="BKR193" s="17"/>
      <c r="BKS193" s="17"/>
      <c r="BKT193" s="17"/>
      <c r="BKU193" s="17"/>
      <c r="BKV193" s="17"/>
      <c r="BKW193" s="17"/>
      <c r="BKX193" s="17"/>
      <c r="BKY193" s="17"/>
      <c r="BKZ193" s="17"/>
      <c r="BLA193" s="17"/>
      <c r="BLB193" s="17"/>
      <c r="BLC193" s="17"/>
      <c r="BLD193" s="17"/>
      <c r="BLE193" s="17"/>
      <c r="BLF193" s="17"/>
      <c r="BLG193" s="17"/>
      <c r="BLH193" s="17"/>
      <c r="BLI193" s="17"/>
      <c r="BLJ193" s="17"/>
      <c r="BLK193" s="17"/>
      <c r="BLL193" s="17"/>
      <c r="BLM193" s="17"/>
      <c r="BLN193" s="17"/>
      <c r="BLO193" s="17"/>
      <c r="BLP193" s="17"/>
      <c r="BLQ193" s="17"/>
      <c r="BLR193" s="17"/>
      <c r="BLS193" s="17"/>
      <c r="BLT193" s="17"/>
      <c r="BLU193" s="17"/>
      <c r="BLV193" s="17"/>
      <c r="BLW193" s="17"/>
      <c r="BLX193" s="17"/>
      <c r="BLY193" s="17"/>
      <c r="BLZ193" s="17"/>
      <c r="BMA193" s="17"/>
      <c r="BMB193" s="17"/>
      <c r="BMC193" s="17"/>
      <c r="BMD193" s="17"/>
      <c r="BME193" s="17"/>
      <c r="BMF193" s="17"/>
      <c r="BMG193" s="17"/>
      <c r="BMH193" s="17"/>
      <c r="BMI193" s="17"/>
      <c r="BMJ193" s="17"/>
      <c r="BMK193" s="17"/>
      <c r="BML193" s="17"/>
      <c r="BMM193" s="17"/>
      <c r="BMN193" s="17"/>
      <c r="BMO193" s="17"/>
      <c r="BMP193" s="17"/>
      <c r="BMQ193" s="17"/>
      <c r="BMR193" s="17"/>
      <c r="BMS193" s="17"/>
      <c r="BMT193" s="17"/>
      <c r="BMU193" s="17"/>
      <c r="BMV193" s="17"/>
      <c r="BMW193" s="17"/>
      <c r="BMX193" s="17"/>
      <c r="BMY193" s="17"/>
      <c r="BMZ193" s="17"/>
      <c r="BNA193" s="17"/>
      <c r="BNB193" s="17"/>
      <c r="BNC193" s="17"/>
      <c r="BND193" s="17"/>
      <c r="BNE193" s="17"/>
      <c r="BNF193" s="17"/>
      <c r="BNG193" s="17"/>
      <c r="BNH193" s="17"/>
      <c r="BNI193" s="17"/>
      <c r="BNJ193" s="17"/>
      <c r="BNK193" s="17"/>
      <c r="BNL193" s="17"/>
      <c r="BNM193" s="17"/>
      <c r="BNN193" s="17"/>
      <c r="BNO193" s="17"/>
      <c r="BNP193" s="17"/>
      <c r="BNQ193" s="17"/>
      <c r="BNR193" s="17"/>
      <c r="BNS193" s="17"/>
      <c r="BNT193" s="17"/>
      <c r="BNU193" s="17"/>
      <c r="BNV193" s="17"/>
      <c r="BNW193" s="17"/>
      <c r="BNX193" s="17"/>
      <c r="BNY193" s="17"/>
      <c r="BNZ193" s="17"/>
      <c r="BOA193" s="17"/>
      <c r="BOB193" s="17"/>
      <c r="BOC193" s="17"/>
      <c r="BOD193" s="17"/>
      <c r="BOE193" s="17"/>
      <c r="BOF193" s="17"/>
      <c r="BOG193" s="17"/>
      <c r="BOH193" s="17"/>
      <c r="BOI193" s="17"/>
      <c r="BOJ193" s="17"/>
      <c r="BOK193" s="17"/>
      <c r="BOL193" s="17"/>
      <c r="BOM193" s="17"/>
      <c r="BON193" s="17"/>
      <c r="BOO193" s="17"/>
      <c r="BOP193" s="17"/>
      <c r="BOQ193" s="17"/>
      <c r="BOR193" s="17"/>
      <c r="BOS193" s="17"/>
      <c r="BOT193" s="17"/>
      <c r="BOU193" s="17"/>
      <c r="BOV193" s="17"/>
      <c r="BOW193" s="17"/>
      <c r="BOX193" s="17"/>
      <c r="BOY193" s="17"/>
      <c r="BOZ193" s="17"/>
      <c r="BPA193" s="17"/>
      <c r="BPB193" s="17"/>
      <c r="BPC193" s="17"/>
      <c r="BPD193" s="17"/>
      <c r="BPE193" s="17"/>
      <c r="BPF193" s="17"/>
      <c r="BPG193" s="17"/>
      <c r="BPH193" s="17"/>
      <c r="BPI193" s="17"/>
      <c r="BPJ193" s="17"/>
      <c r="BPK193" s="17"/>
      <c r="BPL193" s="17"/>
      <c r="BPM193" s="17"/>
      <c r="BPN193" s="17"/>
      <c r="BPO193" s="17"/>
      <c r="BPP193" s="17"/>
      <c r="BPQ193" s="17"/>
      <c r="BPR193" s="17"/>
      <c r="BPS193" s="17"/>
      <c r="BPT193" s="17"/>
      <c r="BPU193" s="17"/>
      <c r="BPV193" s="17"/>
      <c r="BPW193" s="17"/>
      <c r="BPX193" s="17"/>
      <c r="BPY193" s="17"/>
      <c r="BPZ193" s="17"/>
      <c r="BQA193" s="17"/>
      <c r="BQB193" s="17"/>
      <c r="BQC193" s="17"/>
      <c r="BQD193" s="17"/>
      <c r="BQE193" s="17"/>
      <c r="BQF193" s="17"/>
      <c r="BQG193" s="17"/>
      <c r="BQH193" s="17"/>
      <c r="BQI193" s="17"/>
      <c r="BQJ193" s="17"/>
      <c r="BQK193" s="17"/>
      <c r="BQL193" s="17"/>
      <c r="BQM193" s="17"/>
      <c r="BQN193" s="17"/>
      <c r="BQO193" s="17"/>
      <c r="BQP193" s="17"/>
      <c r="BQQ193" s="17"/>
      <c r="BQR193" s="17"/>
      <c r="BQS193" s="17"/>
      <c r="BQT193" s="17"/>
      <c r="BQU193" s="17"/>
      <c r="BQV193" s="17"/>
      <c r="BQW193" s="17"/>
      <c r="BQX193" s="17"/>
      <c r="BQY193" s="17"/>
      <c r="BQZ193" s="17"/>
      <c r="BRA193" s="17"/>
      <c r="BRB193" s="17"/>
      <c r="BRC193" s="17"/>
      <c r="BRD193" s="17"/>
      <c r="BRE193" s="17"/>
      <c r="BRF193" s="17"/>
      <c r="BRG193" s="17"/>
      <c r="BRH193" s="17"/>
      <c r="BRI193" s="17"/>
      <c r="BRJ193" s="17"/>
      <c r="BRK193" s="17"/>
      <c r="BRL193" s="17"/>
      <c r="BRM193" s="17"/>
      <c r="BRN193" s="17"/>
      <c r="BRO193" s="17"/>
      <c r="BRP193" s="17"/>
      <c r="BRQ193" s="17"/>
      <c r="BRR193" s="17"/>
      <c r="BRS193" s="17"/>
      <c r="BRT193" s="17"/>
      <c r="BRU193" s="17"/>
      <c r="BRV193" s="17"/>
      <c r="BRW193" s="17"/>
      <c r="BRX193" s="17"/>
      <c r="BRY193" s="17"/>
      <c r="BRZ193" s="17"/>
      <c r="BSA193" s="17"/>
      <c r="BSB193" s="17"/>
      <c r="BSC193" s="17"/>
      <c r="BSD193" s="17"/>
      <c r="BSE193" s="17"/>
      <c r="BSF193" s="17"/>
      <c r="BSG193" s="17"/>
      <c r="BSH193" s="17"/>
      <c r="BSI193" s="17"/>
      <c r="BSJ193" s="17"/>
      <c r="BSK193" s="17"/>
      <c r="BSL193" s="17"/>
      <c r="BSM193" s="17"/>
      <c r="BSN193" s="17"/>
      <c r="BSO193" s="17"/>
      <c r="BSP193" s="17"/>
      <c r="BSQ193" s="17"/>
      <c r="BSR193" s="17"/>
      <c r="BSS193" s="17"/>
      <c r="BST193" s="17"/>
      <c r="BSU193" s="17"/>
      <c r="BSV193" s="17"/>
      <c r="BSW193" s="17"/>
      <c r="BSX193" s="17"/>
      <c r="BSY193" s="17"/>
      <c r="BSZ193" s="17"/>
      <c r="BTA193" s="17"/>
      <c r="BTB193" s="17"/>
      <c r="BTC193" s="17"/>
      <c r="BTD193" s="17"/>
      <c r="BTE193" s="17"/>
      <c r="BTF193" s="17"/>
      <c r="BTG193" s="17"/>
      <c r="BTH193" s="17"/>
      <c r="BTI193" s="17"/>
      <c r="BTJ193" s="17"/>
      <c r="BTK193" s="17"/>
      <c r="BTL193" s="17"/>
      <c r="BTM193" s="17"/>
      <c r="BTN193" s="17"/>
      <c r="BTO193" s="17"/>
      <c r="BTP193" s="17"/>
      <c r="BTQ193" s="17"/>
      <c r="BTR193" s="17"/>
      <c r="BTS193" s="17"/>
      <c r="BTT193" s="17"/>
      <c r="BTU193" s="17"/>
      <c r="BTV193" s="17"/>
      <c r="BTW193" s="17"/>
      <c r="BTX193" s="17"/>
      <c r="BTY193" s="17"/>
      <c r="BTZ193" s="17"/>
      <c r="BUA193" s="17"/>
      <c r="BUB193" s="17"/>
      <c r="BUC193" s="17"/>
      <c r="BUD193" s="17"/>
      <c r="BUE193" s="17"/>
      <c r="BUF193" s="17"/>
      <c r="BUG193" s="17"/>
      <c r="BUH193" s="17"/>
      <c r="BUI193" s="17"/>
      <c r="BUJ193" s="17"/>
      <c r="BUK193" s="17"/>
      <c r="BUL193" s="17"/>
      <c r="BUM193" s="17"/>
      <c r="BUN193" s="17"/>
      <c r="BUO193" s="17"/>
      <c r="BUP193" s="17"/>
      <c r="BUQ193" s="17"/>
      <c r="BUR193" s="17"/>
      <c r="BUS193" s="17"/>
      <c r="BUT193" s="17"/>
      <c r="BUU193" s="17"/>
      <c r="BUV193" s="17"/>
      <c r="BUW193" s="17"/>
      <c r="BUX193" s="17"/>
      <c r="BUY193" s="17"/>
      <c r="BUZ193" s="17"/>
      <c r="BVA193" s="17"/>
      <c r="BVB193" s="17"/>
      <c r="BVC193" s="17"/>
      <c r="BVD193" s="17"/>
      <c r="BVE193" s="17"/>
      <c r="BVF193" s="17"/>
      <c r="BVG193" s="17"/>
      <c r="BVH193" s="17"/>
      <c r="BVI193" s="17"/>
      <c r="BVJ193" s="17"/>
      <c r="BVK193" s="17"/>
      <c r="BVL193" s="17"/>
      <c r="BVM193" s="17"/>
      <c r="BVN193" s="17"/>
      <c r="BVO193" s="17"/>
      <c r="BVP193" s="17"/>
      <c r="BVQ193" s="17"/>
      <c r="BVR193" s="17"/>
      <c r="BVS193" s="17"/>
      <c r="BVT193" s="17"/>
      <c r="BVU193" s="17"/>
      <c r="BVV193" s="17"/>
      <c r="BVW193" s="17"/>
      <c r="BVX193" s="17"/>
      <c r="BVY193" s="17"/>
      <c r="BVZ193" s="17"/>
      <c r="BWA193" s="17"/>
      <c r="BWB193" s="17"/>
      <c r="BWC193" s="17"/>
      <c r="BWD193" s="17"/>
      <c r="BWE193" s="17"/>
      <c r="BWF193" s="17"/>
      <c r="BWG193" s="17"/>
      <c r="BWH193" s="17"/>
      <c r="BWI193" s="17"/>
      <c r="BWJ193" s="17"/>
      <c r="BWK193" s="17"/>
      <c r="BWL193" s="17"/>
      <c r="BWM193" s="17"/>
      <c r="BWN193" s="17"/>
      <c r="BWO193" s="17"/>
      <c r="BWP193" s="17"/>
      <c r="BWQ193" s="17"/>
      <c r="BWR193" s="17"/>
      <c r="BWS193" s="17"/>
      <c r="BWT193" s="17"/>
      <c r="BWU193" s="17"/>
      <c r="BWV193" s="17"/>
      <c r="BWW193" s="17"/>
      <c r="BWX193" s="17"/>
      <c r="BWY193" s="17"/>
      <c r="BWZ193" s="17"/>
      <c r="BXA193" s="17"/>
      <c r="BXB193" s="17"/>
      <c r="BXC193" s="17"/>
      <c r="BXD193" s="17"/>
      <c r="BXE193" s="17"/>
      <c r="BXF193" s="17"/>
      <c r="BXG193" s="17"/>
      <c r="BXH193" s="17"/>
      <c r="BXI193" s="17"/>
      <c r="BXJ193" s="17"/>
      <c r="BXK193" s="17"/>
      <c r="BXL193" s="17"/>
      <c r="BXM193" s="17"/>
      <c r="BXN193" s="17"/>
      <c r="BXO193" s="17"/>
      <c r="BXP193" s="17"/>
      <c r="BXQ193" s="17"/>
      <c r="BXR193" s="17"/>
      <c r="BXS193" s="17"/>
      <c r="BXT193" s="17"/>
      <c r="BXU193" s="17"/>
      <c r="BXV193" s="17"/>
      <c r="BXW193" s="17"/>
      <c r="BXX193" s="17"/>
      <c r="BXY193" s="17"/>
      <c r="BXZ193" s="17"/>
      <c r="BYA193" s="17"/>
      <c r="BYB193" s="17"/>
      <c r="BYC193" s="17"/>
      <c r="BYD193" s="17"/>
      <c r="BYE193" s="17"/>
      <c r="BYF193" s="17"/>
      <c r="BYG193" s="17"/>
      <c r="BYH193" s="17"/>
      <c r="BYI193" s="17"/>
      <c r="BYJ193" s="17"/>
      <c r="BYK193" s="17"/>
      <c r="BYL193" s="17"/>
      <c r="BYM193" s="17"/>
      <c r="BYN193" s="17"/>
      <c r="BYO193" s="17"/>
      <c r="BYP193" s="17"/>
      <c r="BYQ193" s="17"/>
      <c r="BYR193" s="17"/>
      <c r="BYS193" s="17"/>
      <c r="BYT193" s="17"/>
      <c r="BYU193" s="17"/>
      <c r="BYV193" s="17"/>
      <c r="BYW193" s="17"/>
      <c r="BYX193" s="17"/>
      <c r="BYY193" s="17"/>
      <c r="BYZ193" s="17"/>
      <c r="BZA193" s="17"/>
      <c r="BZB193" s="17"/>
      <c r="BZC193" s="17"/>
      <c r="BZD193" s="17"/>
      <c r="BZE193" s="17"/>
      <c r="BZF193" s="17"/>
      <c r="BZG193" s="17"/>
      <c r="BZH193" s="17"/>
      <c r="BZI193" s="17"/>
      <c r="BZJ193" s="17"/>
      <c r="BZK193" s="17"/>
      <c r="BZL193" s="17"/>
      <c r="BZM193" s="17"/>
      <c r="BZN193" s="17"/>
      <c r="BZO193" s="17"/>
      <c r="BZP193" s="17"/>
      <c r="BZQ193" s="17"/>
      <c r="BZR193" s="17"/>
      <c r="BZS193" s="17"/>
      <c r="BZT193" s="17"/>
      <c r="BZU193" s="17"/>
      <c r="BZV193" s="17"/>
      <c r="BZW193" s="17"/>
      <c r="BZX193" s="17"/>
      <c r="BZY193" s="17"/>
      <c r="BZZ193" s="17"/>
      <c r="CAA193" s="17"/>
      <c r="CAB193" s="17"/>
      <c r="CAC193" s="17"/>
      <c r="CAD193" s="17"/>
      <c r="CAE193" s="17"/>
      <c r="CAF193" s="17"/>
      <c r="CAG193" s="17"/>
      <c r="CAH193" s="17"/>
      <c r="CAI193" s="17"/>
      <c r="CAJ193" s="17"/>
      <c r="CAK193" s="17"/>
      <c r="CAL193" s="17"/>
      <c r="CAM193" s="17"/>
      <c r="CAN193" s="17"/>
      <c r="CAO193" s="17"/>
      <c r="CAP193" s="17"/>
      <c r="CAQ193" s="17"/>
      <c r="CAR193" s="17"/>
      <c r="CAS193" s="17"/>
      <c r="CAT193" s="17"/>
      <c r="CAU193" s="17"/>
      <c r="CAV193" s="17"/>
      <c r="CAW193" s="17"/>
      <c r="CAX193" s="17"/>
      <c r="CAY193" s="17"/>
      <c r="CAZ193" s="17"/>
      <c r="CBA193" s="17"/>
      <c r="CBB193" s="17"/>
      <c r="CBC193" s="17"/>
      <c r="CBD193" s="17"/>
      <c r="CBE193" s="17"/>
      <c r="CBF193" s="17"/>
      <c r="CBG193" s="17"/>
      <c r="CBH193" s="17"/>
      <c r="CBI193" s="17"/>
      <c r="CBJ193" s="17"/>
      <c r="CBK193" s="17"/>
      <c r="CBL193" s="17"/>
      <c r="CBM193" s="17"/>
      <c r="CBN193" s="17"/>
      <c r="CBO193" s="17"/>
      <c r="CBP193" s="17"/>
      <c r="CBQ193" s="17"/>
      <c r="CBR193" s="17"/>
      <c r="CBS193" s="17"/>
      <c r="CBT193" s="17"/>
      <c r="CBU193" s="17"/>
      <c r="CBV193" s="17"/>
      <c r="CBW193" s="17"/>
      <c r="CBX193" s="17"/>
      <c r="CBY193" s="17"/>
      <c r="CBZ193" s="17"/>
      <c r="CCA193" s="17"/>
      <c r="CCB193" s="17"/>
      <c r="CCC193" s="17"/>
      <c r="CCD193" s="17"/>
      <c r="CCE193" s="17"/>
      <c r="CCF193" s="17"/>
      <c r="CCG193" s="17"/>
      <c r="CCH193" s="17"/>
      <c r="CCI193" s="17"/>
      <c r="CCJ193" s="17"/>
      <c r="CCK193" s="17"/>
      <c r="CCL193" s="17"/>
      <c r="CCM193" s="17"/>
      <c r="CCN193" s="17"/>
      <c r="CCO193" s="17"/>
      <c r="CCP193" s="17"/>
      <c r="CCQ193" s="17"/>
      <c r="CCR193" s="17"/>
      <c r="CCS193" s="17"/>
      <c r="CCT193" s="17"/>
      <c r="CCU193" s="17"/>
      <c r="CCV193" s="17"/>
      <c r="CCW193" s="17"/>
      <c r="CCX193" s="17"/>
      <c r="CCY193" s="17"/>
      <c r="CCZ193" s="17"/>
      <c r="CDA193" s="17"/>
      <c r="CDB193" s="17"/>
      <c r="CDC193" s="17"/>
      <c r="CDD193" s="17"/>
      <c r="CDE193" s="17"/>
      <c r="CDF193" s="17"/>
      <c r="CDG193" s="17"/>
      <c r="CDH193" s="17"/>
      <c r="CDI193" s="17"/>
      <c r="CDJ193" s="17"/>
      <c r="CDK193" s="17"/>
      <c r="CDL193" s="17"/>
      <c r="CDM193" s="17"/>
      <c r="CDN193" s="17"/>
      <c r="CDO193" s="17"/>
      <c r="CDP193" s="17"/>
      <c r="CDQ193" s="17"/>
      <c r="CDR193" s="17"/>
      <c r="CDS193" s="17"/>
      <c r="CDT193" s="17"/>
      <c r="CDU193" s="17"/>
    </row>
    <row r="194">
      <c r="A194" s="14" t="s">
        <v>2668</v>
      </c>
      <c r="B194" s="14" t="s">
        <v>4289</v>
      </c>
      <c r="C194" s="14" t="s">
        <v>2670</v>
      </c>
      <c r="D194" s="14" t="s">
        <v>2671</v>
      </c>
      <c r="E194" s="14" t="s">
        <v>4290</v>
      </c>
      <c r="F194" s="14" t="s">
        <v>2835</v>
      </c>
      <c r="I194" s="14" t="s">
        <v>2558</v>
      </c>
      <c r="J194" s="14" t="s">
        <v>3675</v>
      </c>
      <c r="K194" s="14" t="s">
        <v>2619</v>
      </c>
      <c r="L194" s="17"/>
      <c r="M194" s="17"/>
      <c r="N194" s="14" t="s">
        <v>2673</v>
      </c>
      <c r="O194" s="14" t="s">
        <v>2674</v>
      </c>
      <c r="P194" s="21" t="s">
        <v>2675</v>
      </c>
      <c r="Q194" s="16">
        <v>11.0</v>
      </c>
      <c r="R194" s="16">
        <v>4107775.0</v>
      </c>
      <c r="S194" s="16">
        <v>4107775.0</v>
      </c>
      <c r="T194" s="14" t="s">
        <v>2621</v>
      </c>
      <c r="U194" s="14" t="s">
        <v>2622</v>
      </c>
      <c r="V194" s="14" t="s">
        <v>4291</v>
      </c>
      <c r="W194" s="14" t="s">
        <v>4292</v>
      </c>
      <c r="X194" s="16">
        <v>0.13</v>
      </c>
      <c r="Y194" s="17"/>
      <c r="Z194" s="16">
        <v>16.0</v>
      </c>
      <c r="AA194" s="16">
        <v>103.0</v>
      </c>
      <c r="AB194" s="17"/>
      <c r="AC194" s="16">
        <v>96.0</v>
      </c>
      <c r="AD194" s="16">
        <v>805.0</v>
      </c>
      <c r="AE194" s="17"/>
      <c r="AF194" s="17"/>
      <c r="AG194" s="17"/>
      <c r="AH194" s="17"/>
      <c r="AI194" s="17"/>
      <c r="AJ194" s="17"/>
      <c r="AK194" s="17"/>
      <c r="AL194" s="16">
        <v>78.0</v>
      </c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4" t="s">
        <v>2678</v>
      </c>
      <c r="BB194" s="17"/>
      <c r="BC194" s="17"/>
      <c r="BD194" s="14" t="s">
        <v>4293</v>
      </c>
      <c r="BE194" s="17"/>
      <c r="BF194" s="17"/>
      <c r="BG194" s="16">
        <v>1.0</v>
      </c>
      <c r="BH194" s="14" t="s">
        <v>2564</v>
      </c>
      <c r="BI194" s="14" t="s">
        <v>2594</v>
      </c>
      <c r="BJ194" s="14" t="s">
        <v>2566</v>
      </c>
      <c r="BK194" s="17"/>
      <c r="BL194" s="17"/>
      <c r="BM194" s="16">
        <v>26.8333333</v>
      </c>
      <c r="BN194" s="16">
        <v>2.0</v>
      </c>
      <c r="BO194" s="17"/>
      <c r="BP194" s="17"/>
      <c r="BQ194" s="17"/>
      <c r="BR194" s="17"/>
      <c r="BS194" s="17"/>
      <c r="BT194" s="17"/>
      <c r="BU194" s="14" t="s">
        <v>2567</v>
      </c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4" t="s">
        <v>2681</v>
      </c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4" t="s">
        <v>840</v>
      </c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  <c r="KL194" s="17"/>
      <c r="KM194" s="17"/>
      <c r="KN194" s="17"/>
      <c r="KO194" s="17"/>
      <c r="KP194" s="17"/>
      <c r="KQ194" s="17"/>
      <c r="KR194" s="17"/>
      <c r="KS194" s="17"/>
      <c r="KT194" s="17"/>
      <c r="KU194" s="17"/>
      <c r="KV194" s="17"/>
      <c r="KW194" s="17"/>
      <c r="KX194" s="17"/>
      <c r="KY194" s="17"/>
      <c r="KZ194" s="17"/>
      <c r="LA194" s="17"/>
      <c r="LB194" s="17"/>
      <c r="LC194" s="17"/>
      <c r="LD194" s="17"/>
      <c r="LE194" s="17"/>
      <c r="LF194" s="17"/>
      <c r="LG194" s="17"/>
      <c r="LH194" s="17"/>
      <c r="LI194" s="17"/>
      <c r="LJ194" s="17"/>
      <c r="LK194" s="17"/>
      <c r="LL194" s="17"/>
      <c r="LM194" s="17"/>
      <c r="LN194" s="17"/>
      <c r="LO194" s="17"/>
      <c r="LP194" s="17"/>
      <c r="LQ194" s="17"/>
      <c r="LR194" s="17"/>
      <c r="LS194" s="17"/>
      <c r="LT194" s="17"/>
      <c r="LU194" s="17"/>
      <c r="LV194" s="17"/>
      <c r="LW194" s="17"/>
      <c r="LX194" s="17"/>
      <c r="LY194" s="17"/>
      <c r="LZ194" s="17"/>
      <c r="MA194" s="17"/>
      <c r="MB194" s="17"/>
      <c r="MC194" s="17"/>
      <c r="MD194" s="17"/>
      <c r="ME194" s="17"/>
      <c r="MF194" s="17"/>
      <c r="MG194" s="17"/>
      <c r="MH194" s="17"/>
      <c r="MI194" s="17"/>
      <c r="MJ194" s="17"/>
      <c r="MK194" s="17"/>
      <c r="ML194" s="17"/>
      <c r="MM194" s="17"/>
      <c r="MN194" s="17"/>
      <c r="MO194" s="17"/>
      <c r="MP194" s="17"/>
      <c r="MQ194" s="17"/>
      <c r="MR194" s="17"/>
      <c r="MS194" s="17"/>
      <c r="MT194" s="17"/>
      <c r="MU194" s="17"/>
      <c r="MV194" s="17"/>
      <c r="MW194" s="17"/>
      <c r="MX194" s="17"/>
      <c r="MY194" s="17"/>
      <c r="MZ194" s="17"/>
      <c r="NA194" s="17"/>
      <c r="NB194" s="17"/>
      <c r="NC194" s="17"/>
      <c r="ND194" s="17"/>
      <c r="NE194" s="17"/>
      <c r="NF194" s="17"/>
      <c r="NG194" s="17"/>
      <c r="NH194" s="17"/>
      <c r="NI194" s="17"/>
      <c r="NJ194" s="17"/>
      <c r="NK194" s="17"/>
      <c r="NL194" s="17"/>
      <c r="NM194" s="17"/>
      <c r="NN194" s="17"/>
      <c r="NO194" s="17"/>
      <c r="NP194" s="17"/>
      <c r="NQ194" s="17"/>
      <c r="NR194" s="17"/>
      <c r="NS194" s="17"/>
      <c r="NT194" s="17"/>
      <c r="NU194" s="17"/>
      <c r="NV194" s="17"/>
      <c r="NW194" s="17"/>
      <c r="NX194" s="17"/>
      <c r="NY194" s="17"/>
      <c r="NZ194" s="17"/>
      <c r="OA194" s="17"/>
      <c r="OB194" s="17"/>
      <c r="OC194" s="17"/>
      <c r="OD194" s="17"/>
      <c r="OE194" s="17"/>
      <c r="OF194" s="17"/>
      <c r="OG194" s="17"/>
      <c r="OH194" s="17"/>
      <c r="OI194" s="17"/>
      <c r="OJ194" s="17"/>
      <c r="OK194" s="17"/>
      <c r="OL194" s="17"/>
      <c r="OM194" s="17"/>
      <c r="ON194" s="17"/>
      <c r="OO194" s="17"/>
      <c r="OP194" s="17"/>
      <c r="OQ194" s="17"/>
      <c r="OR194" s="17"/>
      <c r="OS194" s="17"/>
      <c r="OT194" s="17"/>
      <c r="OU194" s="17"/>
      <c r="OV194" s="17"/>
      <c r="OW194" s="17"/>
      <c r="OX194" s="17"/>
      <c r="OY194" s="17"/>
      <c r="OZ194" s="17"/>
      <c r="PA194" s="17"/>
      <c r="PB194" s="17"/>
      <c r="PC194" s="17"/>
      <c r="PD194" s="17"/>
      <c r="PE194" s="17"/>
      <c r="PF194" s="17"/>
      <c r="PG194" s="17"/>
      <c r="PH194" s="17"/>
      <c r="PI194" s="17"/>
      <c r="PJ194" s="17"/>
      <c r="PK194" s="17"/>
      <c r="PL194" s="17"/>
      <c r="PM194" s="17"/>
      <c r="PN194" s="17"/>
      <c r="PO194" s="17"/>
      <c r="PP194" s="17"/>
      <c r="PQ194" s="17"/>
      <c r="PR194" s="17"/>
      <c r="PS194" s="17"/>
      <c r="PT194" s="17"/>
      <c r="PU194" s="17"/>
      <c r="PV194" s="17"/>
      <c r="PW194" s="17"/>
      <c r="PX194" s="17"/>
      <c r="PY194" s="17"/>
      <c r="PZ194" s="17"/>
      <c r="QA194" s="17"/>
      <c r="QB194" s="17"/>
      <c r="QC194" s="17"/>
      <c r="QD194" s="17"/>
      <c r="QE194" s="17"/>
      <c r="QF194" s="17"/>
      <c r="QG194" s="17"/>
      <c r="QH194" s="17"/>
      <c r="QI194" s="17"/>
      <c r="QJ194" s="17"/>
      <c r="QK194" s="17"/>
      <c r="QL194" s="17"/>
      <c r="QM194" s="17"/>
      <c r="QN194" s="17"/>
      <c r="QO194" s="17"/>
      <c r="QP194" s="17"/>
      <c r="QQ194" s="17"/>
      <c r="QR194" s="17"/>
      <c r="QS194" s="17"/>
      <c r="QT194" s="17"/>
      <c r="QU194" s="17"/>
      <c r="QV194" s="17"/>
      <c r="QW194" s="17"/>
      <c r="QX194" s="17"/>
      <c r="QY194" s="17"/>
      <c r="QZ194" s="17"/>
      <c r="RA194" s="17"/>
      <c r="RB194" s="17"/>
      <c r="RC194" s="17"/>
      <c r="RD194" s="17"/>
      <c r="RE194" s="17"/>
      <c r="RF194" s="17"/>
      <c r="RG194" s="17"/>
      <c r="RH194" s="17"/>
      <c r="RI194" s="17"/>
      <c r="RJ194" s="17"/>
      <c r="RK194" s="17"/>
      <c r="RL194" s="17"/>
      <c r="RM194" s="17"/>
      <c r="RN194" s="17"/>
      <c r="RO194" s="17"/>
      <c r="RP194" s="17"/>
      <c r="RQ194" s="17"/>
      <c r="RR194" s="17"/>
      <c r="RS194" s="17"/>
      <c r="RT194" s="17"/>
      <c r="RU194" s="17"/>
      <c r="RV194" s="17"/>
      <c r="RW194" s="17"/>
      <c r="RX194" s="17"/>
      <c r="RY194" s="17"/>
      <c r="RZ194" s="17"/>
      <c r="SA194" s="17"/>
      <c r="SB194" s="17"/>
      <c r="SC194" s="17"/>
      <c r="SD194" s="17"/>
      <c r="SE194" s="17"/>
      <c r="SF194" s="17"/>
      <c r="SG194" s="17"/>
      <c r="SH194" s="17"/>
      <c r="SI194" s="17"/>
      <c r="SJ194" s="17"/>
      <c r="SK194" s="17"/>
      <c r="SL194" s="17"/>
      <c r="SM194" s="17"/>
      <c r="SN194" s="17"/>
      <c r="SO194" s="17"/>
      <c r="SP194" s="17"/>
      <c r="SQ194" s="17"/>
      <c r="SR194" s="17"/>
      <c r="SS194" s="17"/>
      <c r="ST194" s="17"/>
      <c r="SU194" s="17"/>
      <c r="SV194" s="17"/>
      <c r="SW194" s="17"/>
      <c r="SX194" s="17"/>
      <c r="SY194" s="17"/>
      <c r="SZ194" s="17"/>
      <c r="TA194" s="17"/>
      <c r="TB194" s="17"/>
      <c r="TC194" s="14" t="s">
        <v>4275</v>
      </c>
      <c r="TD194" s="17"/>
      <c r="TE194" s="17"/>
      <c r="TF194" s="17"/>
      <c r="TG194" s="17"/>
      <c r="TH194" s="17"/>
      <c r="TI194" s="17"/>
      <c r="TJ194" s="17"/>
      <c r="TK194" s="17"/>
      <c r="TL194" s="17"/>
      <c r="TM194" s="17"/>
      <c r="TN194" s="17"/>
      <c r="TO194" s="17"/>
      <c r="TP194" s="17"/>
      <c r="TQ194" s="17"/>
      <c r="TR194" s="17"/>
      <c r="TS194" s="17"/>
      <c r="TT194" s="17"/>
      <c r="TU194" s="17"/>
      <c r="TV194" s="17"/>
      <c r="TW194" s="17"/>
      <c r="TX194" s="17"/>
      <c r="TY194" s="17"/>
      <c r="TZ194" s="17"/>
      <c r="UA194" s="17"/>
      <c r="UB194" s="17"/>
      <c r="UC194" s="17"/>
      <c r="UD194" s="17"/>
      <c r="UE194" s="17"/>
      <c r="UF194" s="17"/>
      <c r="UG194" s="17"/>
      <c r="UH194" s="17"/>
      <c r="UI194" s="17"/>
      <c r="UJ194" s="17"/>
      <c r="UK194" s="17"/>
      <c r="UL194" s="17"/>
      <c r="UM194" s="17"/>
      <c r="UN194" s="17"/>
      <c r="UO194" s="17"/>
      <c r="UP194" s="17"/>
      <c r="UQ194" s="17"/>
      <c r="UR194" s="17"/>
      <c r="US194" s="17"/>
      <c r="UT194" s="17"/>
      <c r="UU194" s="17"/>
      <c r="UV194" s="17"/>
      <c r="UW194" s="17"/>
      <c r="UX194" s="17"/>
      <c r="UY194" s="17"/>
      <c r="UZ194" s="17"/>
      <c r="VA194" s="17"/>
      <c r="VB194" s="17"/>
      <c r="VC194" s="17"/>
      <c r="VD194" s="17"/>
      <c r="VE194" s="17"/>
      <c r="VF194" s="17"/>
      <c r="VG194" s="17"/>
      <c r="VH194" s="17"/>
      <c r="VI194" s="17"/>
      <c r="VJ194" s="17"/>
      <c r="VK194" s="17"/>
      <c r="VL194" s="17"/>
      <c r="VM194" s="17"/>
      <c r="VN194" s="17"/>
      <c r="VO194" s="17"/>
      <c r="VP194" s="17"/>
      <c r="VQ194" s="17"/>
      <c r="VR194" s="17"/>
      <c r="VS194" s="17"/>
      <c r="VT194" s="17"/>
      <c r="VU194" s="17"/>
      <c r="VV194" s="17"/>
      <c r="VW194" s="17"/>
      <c r="VX194" s="17"/>
      <c r="VY194" s="17"/>
      <c r="VZ194" s="17"/>
      <c r="WA194" s="17"/>
      <c r="WB194" s="17"/>
      <c r="WC194" s="17"/>
      <c r="WD194" s="17"/>
      <c r="WE194" s="17"/>
      <c r="WF194" s="17"/>
      <c r="WG194" s="17"/>
      <c r="WH194" s="17"/>
      <c r="WI194" s="17"/>
      <c r="WJ194" s="17"/>
      <c r="WK194" s="17"/>
      <c r="WL194" s="17"/>
      <c r="WM194" s="17"/>
      <c r="WN194" s="17"/>
      <c r="WO194" s="17"/>
      <c r="WP194" s="17"/>
      <c r="WQ194" s="17"/>
      <c r="WR194" s="17"/>
      <c r="WS194" s="17"/>
      <c r="WT194" s="17"/>
      <c r="WU194" s="17"/>
      <c r="WV194" s="17"/>
      <c r="WW194" s="17"/>
      <c r="WX194" s="17"/>
      <c r="WY194" s="17"/>
      <c r="WZ194" s="17"/>
      <c r="XA194" s="17"/>
      <c r="XB194" s="17"/>
      <c r="XC194" s="17"/>
      <c r="XD194" s="17"/>
      <c r="XE194" s="17"/>
      <c r="XF194" s="17"/>
      <c r="XG194" s="17"/>
      <c r="XH194" s="17"/>
      <c r="XI194" s="17"/>
      <c r="XJ194" s="17"/>
      <c r="XK194" s="17"/>
      <c r="XL194" s="17"/>
      <c r="XM194" s="17"/>
      <c r="XN194" s="17"/>
      <c r="XO194" s="17"/>
      <c r="XP194" s="17"/>
      <c r="XQ194" s="17"/>
      <c r="XR194" s="17"/>
      <c r="XS194" s="17"/>
      <c r="XT194" s="17"/>
      <c r="XU194" s="17"/>
      <c r="XV194" s="17"/>
      <c r="XW194" s="17"/>
      <c r="XX194" s="17"/>
      <c r="XY194" s="17"/>
      <c r="XZ194" s="17"/>
      <c r="YA194" s="17"/>
      <c r="YB194" s="17"/>
      <c r="YC194" s="17"/>
      <c r="YD194" s="17"/>
      <c r="YE194" s="17"/>
      <c r="YF194" s="17"/>
      <c r="YG194" s="17"/>
      <c r="YH194" s="17"/>
      <c r="YI194" s="17"/>
      <c r="YJ194" s="17"/>
      <c r="YK194" s="17"/>
      <c r="YL194" s="17"/>
      <c r="YM194" s="17"/>
      <c r="YN194" s="17"/>
      <c r="YO194" s="17"/>
      <c r="YP194" s="17"/>
      <c r="YQ194" s="17"/>
      <c r="YR194" s="17"/>
      <c r="YS194" s="17"/>
      <c r="YT194" s="17"/>
      <c r="YU194" s="17"/>
      <c r="YV194" s="17"/>
      <c r="YW194" s="17"/>
      <c r="YX194" s="17"/>
      <c r="YY194" s="17"/>
      <c r="YZ194" s="17"/>
      <c r="ZA194" s="17"/>
      <c r="ZB194" s="17"/>
      <c r="ZC194" s="17"/>
      <c r="ZD194" s="17"/>
      <c r="ZE194" s="17"/>
      <c r="ZF194" s="17"/>
      <c r="ZG194" s="17"/>
      <c r="ZH194" s="17"/>
      <c r="ZI194" s="17"/>
      <c r="ZJ194" s="17"/>
      <c r="ZK194" s="17"/>
      <c r="ZL194" s="17"/>
      <c r="ZM194" s="17"/>
      <c r="ZN194" s="17"/>
      <c r="ZO194" s="17"/>
      <c r="ZP194" s="17"/>
      <c r="ZQ194" s="17"/>
      <c r="ZR194" s="17"/>
      <c r="ZS194" s="17"/>
      <c r="ZT194" s="17"/>
      <c r="ZU194" s="17"/>
      <c r="ZV194" s="17"/>
      <c r="ZW194" s="17"/>
      <c r="ZX194" s="17"/>
      <c r="ZY194" s="17"/>
      <c r="ZZ194" s="17"/>
      <c r="AAA194" s="17"/>
      <c r="AAB194" s="17"/>
      <c r="AAC194" s="17"/>
      <c r="AAD194" s="17"/>
      <c r="AAE194" s="17"/>
      <c r="AAF194" s="17"/>
      <c r="AAG194" s="17"/>
      <c r="AAH194" s="17"/>
      <c r="AAI194" s="17"/>
      <c r="AAJ194" s="17"/>
      <c r="AAK194" s="17"/>
      <c r="AAL194" s="17"/>
      <c r="AAM194" s="17"/>
      <c r="AAN194" s="17"/>
      <c r="AAO194" s="17"/>
      <c r="AAP194" s="17"/>
      <c r="AAQ194" s="17"/>
      <c r="AAR194" s="17"/>
      <c r="AAS194" s="17"/>
      <c r="AAT194" s="17"/>
      <c r="AAU194" s="17"/>
      <c r="AAV194" s="17"/>
      <c r="AAW194" s="17"/>
      <c r="AAX194" s="17"/>
      <c r="AAY194" s="17"/>
      <c r="AAZ194" s="17"/>
      <c r="ABA194" s="17"/>
      <c r="ABB194" s="17"/>
      <c r="ABC194" s="17"/>
      <c r="ABD194" s="17"/>
      <c r="ABE194" s="17"/>
      <c r="ABF194" s="17"/>
      <c r="ABG194" s="17"/>
      <c r="ABH194" s="17"/>
      <c r="ABI194" s="17"/>
      <c r="ABJ194" s="14" t="s">
        <v>840</v>
      </c>
      <c r="ABK194" s="17"/>
      <c r="ABL194" s="17"/>
      <c r="ABM194" s="17"/>
      <c r="ABN194" s="17"/>
      <c r="ABO194" s="17"/>
      <c r="ABP194" s="17"/>
      <c r="ABQ194" s="17"/>
      <c r="ABR194" s="17"/>
      <c r="ABS194" s="17"/>
      <c r="ABT194" s="17"/>
      <c r="ABU194" s="17"/>
      <c r="ABV194" s="17"/>
      <c r="ABW194" s="17"/>
      <c r="ABX194" s="17"/>
      <c r="ABY194" s="17"/>
      <c r="ABZ194" s="17"/>
      <c r="ACA194" s="17"/>
      <c r="ACB194" s="17"/>
      <c r="ACC194" s="17"/>
      <c r="ACD194" s="17"/>
      <c r="ACE194" s="17"/>
      <c r="ACF194" s="17"/>
      <c r="ACG194" s="17"/>
      <c r="ACH194" s="17"/>
      <c r="ACI194" s="17"/>
      <c r="ACJ194" s="17"/>
      <c r="ACK194" s="17"/>
      <c r="ACL194" s="17"/>
      <c r="ACM194" s="17"/>
      <c r="ACN194" s="17"/>
      <c r="ACO194" s="17"/>
      <c r="ACP194" s="17"/>
      <c r="ACQ194" s="17"/>
      <c r="ACR194" s="17"/>
      <c r="ACS194" s="17"/>
      <c r="ACT194" s="17"/>
      <c r="ACU194" s="17"/>
      <c r="ACV194" s="17"/>
      <c r="ACW194" s="17"/>
      <c r="ACX194" s="17"/>
      <c r="ACY194" s="17"/>
      <c r="ACZ194" s="17"/>
      <c r="ADA194" s="17"/>
      <c r="ADB194" s="17"/>
      <c r="ADC194" s="17"/>
      <c r="ADD194" s="17"/>
      <c r="ADE194" s="17"/>
      <c r="ADF194" s="17"/>
      <c r="ADG194" s="17"/>
      <c r="ADH194" s="17"/>
      <c r="ADI194" s="17"/>
      <c r="ADJ194" s="17"/>
      <c r="ADK194" s="17"/>
      <c r="ADL194" s="17"/>
      <c r="ADM194" s="17"/>
      <c r="ADN194" s="17"/>
      <c r="ADO194" s="17"/>
      <c r="ADP194" s="17"/>
      <c r="ADQ194" s="17"/>
      <c r="ADR194" s="17"/>
      <c r="ADS194" s="17"/>
      <c r="ADT194" s="17"/>
      <c r="ADU194" s="17"/>
      <c r="ADV194" s="17"/>
      <c r="ADW194" s="17"/>
      <c r="ADX194" s="17"/>
      <c r="ADY194" s="17"/>
      <c r="ADZ194" s="17"/>
      <c r="AEA194" s="17"/>
      <c r="AEB194" s="17"/>
      <c r="AEC194" s="17"/>
      <c r="AED194" s="17"/>
      <c r="AEE194" s="17"/>
      <c r="AEF194" s="17"/>
      <c r="AEG194" s="17"/>
      <c r="AEH194" s="17"/>
      <c r="AEI194" s="17"/>
      <c r="AEJ194" s="17"/>
      <c r="AEK194" s="17"/>
      <c r="AEL194" s="17"/>
      <c r="AEM194" s="17"/>
      <c r="AEN194" s="17"/>
      <c r="AEO194" s="17"/>
      <c r="AEP194" s="17"/>
      <c r="AEQ194" s="17"/>
      <c r="AER194" s="17"/>
      <c r="AES194" s="17"/>
      <c r="AET194" s="17"/>
      <c r="AEU194" s="17"/>
      <c r="AEV194" s="17"/>
      <c r="AEW194" s="17"/>
      <c r="AEX194" s="17"/>
      <c r="AEY194" s="17"/>
      <c r="AEZ194" s="17"/>
      <c r="AFA194" s="17"/>
      <c r="AFB194" s="17"/>
      <c r="AFC194" s="17"/>
      <c r="AFD194" s="17"/>
      <c r="AFE194" s="17"/>
      <c r="AFF194" s="17"/>
      <c r="AFG194" s="17"/>
      <c r="AFH194" s="17"/>
      <c r="AFI194" s="17"/>
      <c r="AFJ194" s="17"/>
      <c r="AFK194" s="17"/>
      <c r="AFL194" s="17"/>
      <c r="AFM194" s="17"/>
      <c r="AFN194" s="17"/>
      <c r="AFO194" s="17"/>
      <c r="AFP194" s="17"/>
      <c r="AFQ194" s="17"/>
      <c r="AFR194" s="17"/>
      <c r="AFS194" s="17"/>
      <c r="AFT194" s="17"/>
      <c r="AFU194" s="17"/>
      <c r="AFV194" s="17"/>
      <c r="AFW194" s="17"/>
      <c r="AFX194" s="17"/>
      <c r="AFY194" s="17"/>
      <c r="AFZ194" s="17"/>
      <c r="AGA194" s="17"/>
      <c r="AGB194" s="17"/>
      <c r="AGC194" s="17"/>
      <c r="AGD194" s="17"/>
      <c r="AGE194" s="17"/>
      <c r="AGF194" s="17"/>
      <c r="AGG194" s="17"/>
      <c r="AGH194" s="17"/>
      <c r="AGI194" s="17"/>
      <c r="AGJ194" s="17"/>
      <c r="AGK194" s="17"/>
      <c r="AGL194" s="17"/>
      <c r="AGM194" s="16">
        <v>0.3</v>
      </c>
      <c r="AGN194" s="16">
        <v>1.92</v>
      </c>
      <c r="AGO194" s="16">
        <v>0.0204</v>
      </c>
      <c r="AGP194" s="16">
        <v>0.0424</v>
      </c>
      <c r="AGQ194" s="16">
        <v>0.0228</v>
      </c>
      <c r="AGR194" s="16">
        <v>0.0375</v>
      </c>
      <c r="AGS194" s="16">
        <v>4.0</v>
      </c>
      <c r="AGT194" s="16">
        <v>0.0408</v>
      </c>
      <c r="AGU194" s="16">
        <v>0.0351</v>
      </c>
      <c r="AGV194" s="16">
        <v>0.7936</v>
      </c>
      <c r="AGW194" s="17"/>
      <c r="AGX194" s="14" t="s">
        <v>2682</v>
      </c>
      <c r="AGY194" s="14" t="s">
        <v>4275</v>
      </c>
      <c r="AGZ194" s="14" t="s">
        <v>2574</v>
      </c>
      <c r="AHA194" s="16">
        <v>0.0</v>
      </c>
      <c r="AHB194" s="17"/>
      <c r="AHC194" s="17"/>
      <c r="AHD194" s="17"/>
      <c r="AHE194" s="14" t="s">
        <v>2574</v>
      </c>
      <c r="AHF194" s="14" t="s">
        <v>2574</v>
      </c>
      <c r="AHG194" s="16">
        <v>6.64109589</v>
      </c>
      <c r="AHH194" s="16">
        <v>4.5</v>
      </c>
      <c r="AHI194" s="14" t="s">
        <v>2574</v>
      </c>
      <c r="AHJ194" s="14" t="s">
        <v>2563</v>
      </c>
      <c r="AHK194" s="14" t="s">
        <v>2574</v>
      </c>
      <c r="AHL194" s="14" t="s">
        <v>2574</v>
      </c>
      <c r="AHM194" s="16">
        <v>0.5</v>
      </c>
      <c r="AHN194" s="16">
        <v>1.0</v>
      </c>
      <c r="AHO194" s="14" t="s">
        <v>2574</v>
      </c>
      <c r="AHP194" s="16">
        <v>0.0</v>
      </c>
      <c r="AHQ194" s="16">
        <v>0.0</v>
      </c>
      <c r="AHR194" s="17"/>
      <c r="AHS194" s="16">
        <v>0.0073</v>
      </c>
      <c r="AHT194" s="14" t="s">
        <v>2574</v>
      </c>
      <c r="AHU194" s="14" t="s">
        <v>2574</v>
      </c>
      <c r="AHV194" s="14" t="s">
        <v>4275</v>
      </c>
      <c r="AHW194" s="14" t="s">
        <v>2574</v>
      </c>
      <c r="AHX194" s="25">
        <v>0.31</v>
      </c>
      <c r="AHY194" s="17"/>
      <c r="AHZ194" s="14" t="s">
        <v>4275</v>
      </c>
      <c r="AIA194" s="17"/>
      <c r="AIB194" s="17"/>
      <c r="AIC194" s="14" t="s">
        <v>4294</v>
      </c>
      <c r="AID194" s="17"/>
      <c r="AIE194" s="17"/>
      <c r="AIF194" s="17"/>
      <c r="AIG194" s="17"/>
      <c r="AIH194" s="17"/>
      <c r="AII194" s="17"/>
      <c r="AIJ194" s="17"/>
      <c r="AIK194" s="17"/>
      <c r="AIL194" s="17"/>
      <c r="AIM194" s="17"/>
      <c r="AIN194" s="17"/>
      <c r="AIO194" s="17"/>
      <c r="AIP194" s="17"/>
      <c r="AIQ194" s="17"/>
      <c r="AIR194" s="17"/>
      <c r="AIS194" s="17"/>
      <c r="AIT194" s="17"/>
      <c r="AIU194" s="17"/>
      <c r="AIV194" s="17"/>
      <c r="AIW194" s="17"/>
      <c r="AIX194" s="17"/>
      <c r="AIY194" s="17"/>
      <c r="AIZ194" s="17"/>
      <c r="AJA194" s="17"/>
      <c r="AJB194" s="17"/>
      <c r="AJC194" s="17"/>
      <c r="AJD194" s="17"/>
      <c r="AJE194" s="17"/>
      <c r="AJF194" s="17"/>
      <c r="AJG194" s="17"/>
      <c r="AJH194" s="17"/>
      <c r="AJI194" s="17"/>
      <c r="AJJ194" s="17"/>
      <c r="AJK194" s="17"/>
      <c r="AJL194" s="17"/>
      <c r="AJM194" s="17"/>
      <c r="AJN194" s="17"/>
      <c r="AJO194" s="17"/>
      <c r="AJP194" s="17"/>
      <c r="AJQ194" s="17"/>
      <c r="AJR194" s="17"/>
      <c r="AJS194" s="17"/>
      <c r="AJT194" s="17"/>
      <c r="AJU194" s="17"/>
      <c r="AJV194" s="17"/>
      <c r="AJW194" s="17"/>
      <c r="AJX194" s="17"/>
      <c r="AJY194" s="17"/>
      <c r="AJZ194" s="17"/>
      <c r="AKA194" s="17"/>
      <c r="AKB194" s="17"/>
      <c r="AKC194" s="17"/>
      <c r="AKD194" s="17"/>
      <c r="AKE194" s="17"/>
      <c r="AKF194" s="17"/>
      <c r="AKG194" s="17"/>
      <c r="AKH194" s="17"/>
      <c r="AKI194" s="17"/>
      <c r="AKJ194" s="17"/>
      <c r="AKK194" s="17"/>
      <c r="AKL194" s="17"/>
      <c r="AKM194" s="17"/>
      <c r="AKN194" s="17"/>
      <c r="AKO194" s="17"/>
      <c r="AKP194" s="17"/>
      <c r="AKQ194" s="17"/>
      <c r="AKR194" s="17"/>
      <c r="AKS194" s="17"/>
      <c r="AKT194" s="17"/>
      <c r="AKU194" s="17"/>
      <c r="AKV194" s="17"/>
      <c r="AKW194" s="17"/>
      <c r="AKX194" s="17"/>
      <c r="AKY194" s="17"/>
      <c r="AKZ194" s="17"/>
      <c r="ALA194" s="17"/>
      <c r="ALB194" s="17"/>
      <c r="ALC194" s="17"/>
      <c r="ALD194" s="17"/>
      <c r="ALE194" s="17"/>
      <c r="ALF194" s="17"/>
      <c r="ALG194" s="17"/>
      <c r="ALH194" s="17"/>
      <c r="ALI194" s="17"/>
      <c r="ALJ194" s="17"/>
      <c r="ALK194" s="17"/>
      <c r="ALL194" s="17"/>
      <c r="ALM194" s="17"/>
      <c r="ALN194" s="17"/>
      <c r="ALO194" s="17"/>
      <c r="ALP194" s="17"/>
      <c r="ALQ194" s="17"/>
      <c r="ALR194" s="17"/>
      <c r="ALS194" s="17"/>
      <c r="ALT194" s="17"/>
      <c r="ALU194" s="17"/>
      <c r="ALV194" s="17"/>
      <c r="ALW194" s="17"/>
      <c r="ALX194" s="17"/>
      <c r="ALY194" s="17"/>
      <c r="ALZ194" s="17"/>
      <c r="AMA194" s="17"/>
      <c r="AMB194" s="17"/>
      <c r="AMC194" s="17"/>
      <c r="AMD194" s="17"/>
      <c r="AME194" s="17"/>
      <c r="AMF194" s="17"/>
      <c r="AMG194" s="17"/>
      <c r="AMH194" s="17"/>
      <c r="AMI194" s="17"/>
      <c r="AMJ194" s="17"/>
      <c r="AMK194" s="17"/>
      <c r="AML194" s="17"/>
      <c r="AMM194" s="17"/>
      <c r="AMN194" s="17"/>
      <c r="AMO194" s="17"/>
      <c r="AMP194" s="17"/>
      <c r="AMQ194" s="17"/>
      <c r="AMR194" s="17"/>
      <c r="AMS194" s="17"/>
      <c r="AMT194" s="17"/>
      <c r="AMU194" s="17"/>
      <c r="AMV194" s="17"/>
      <c r="AMW194" s="17"/>
      <c r="AMX194" s="17"/>
      <c r="AMY194" s="17"/>
      <c r="AMZ194" s="17"/>
      <c r="ANA194" s="17"/>
      <c r="ANB194" s="17"/>
      <c r="ANC194" s="17"/>
      <c r="AND194" s="17"/>
      <c r="ANE194" s="17"/>
      <c r="ANF194" s="17"/>
      <c r="ANG194" s="17"/>
      <c r="ANH194" s="17"/>
      <c r="ANI194" s="17"/>
      <c r="ANJ194" s="17"/>
      <c r="ANK194" s="17"/>
      <c r="ANL194" s="17"/>
      <c r="ANM194" s="17"/>
      <c r="ANN194" s="17"/>
      <c r="ANO194" s="17"/>
      <c r="ANP194" s="17"/>
      <c r="ANQ194" s="17"/>
      <c r="ANR194" s="17"/>
      <c r="ANS194" s="17"/>
      <c r="ANT194" s="17"/>
      <c r="ANU194" s="17"/>
      <c r="ANV194" s="17"/>
      <c r="ANW194" s="17"/>
      <c r="ANX194" s="17"/>
      <c r="ANY194" s="17"/>
      <c r="ANZ194" s="17"/>
      <c r="AOA194" s="17"/>
      <c r="AOB194" s="17"/>
      <c r="AOC194" s="17"/>
      <c r="AOD194" s="17"/>
      <c r="AOE194" s="17"/>
      <c r="AOF194" s="17"/>
      <c r="AOG194" s="17"/>
      <c r="AOH194" s="17"/>
      <c r="AOI194" s="17"/>
      <c r="AOJ194" s="17"/>
      <c r="AOK194" s="17"/>
      <c r="AOL194" s="17"/>
      <c r="AOM194" s="17"/>
      <c r="AON194" s="17"/>
      <c r="AOO194" s="17"/>
      <c r="AOP194" s="17"/>
      <c r="AOQ194" s="17"/>
      <c r="AOR194" s="17"/>
      <c r="AOS194" s="17"/>
      <c r="AOT194" s="17"/>
      <c r="AOU194" s="17"/>
      <c r="AOV194" s="17"/>
      <c r="AOW194" s="17"/>
      <c r="AOX194" s="17"/>
      <c r="AOY194" s="17"/>
      <c r="AOZ194" s="17"/>
      <c r="APA194" s="17"/>
      <c r="APB194" s="17"/>
      <c r="APC194" s="17"/>
      <c r="APD194" s="17"/>
      <c r="APE194" s="17"/>
      <c r="APF194" s="17"/>
      <c r="APG194" s="17"/>
      <c r="APH194" s="17"/>
      <c r="API194" s="17"/>
      <c r="APJ194" s="17"/>
      <c r="APK194" s="17"/>
      <c r="APL194" s="17"/>
      <c r="APM194" s="17"/>
      <c r="APN194" s="17"/>
      <c r="APO194" s="17"/>
      <c r="APP194" s="17"/>
      <c r="APQ194" s="17"/>
      <c r="APR194" s="17"/>
      <c r="APS194" s="17"/>
      <c r="APT194" s="17"/>
      <c r="APU194" s="17"/>
      <c r="APV194" s="17"/>
      <c r="APW194" s="17"/>
      <c r="APX194" s="17"/>
      <c r="APY194" s="17"/>
      <c r="APZ194" s="17"/>
      <c r="AQA194" s="17"/>
      <c r="AQB194" s="17"/>
      <c r="AQC194" s="17"/>
      <c r="AQD194" s="17"/>
      <c r="AQE194" s="17"/>
      <c r="AQF194" s="17"/>
      <c r="AQG194" s="17"/>
      <c r="AQH194" s="17"/>
      <c r="AQI194" s="17"/>
      <c r="AQJ194" s="17"/>
      <c r="AQK194" s="17"/>
      <c r="AQL194" s="17"/>
      <c r="AQM194" s="17"/>
      <c r="AQN194" s="17"/>
      <c r="AQO194" s="17"/>
      <c r="AQP194" s="17"/>
      <c r="AQQ194" s="17"/>
      <c r="AQR194" s="17"/>
      <c r="AQS194" s="17"/>
      <c r="AQT194" s="17"/>
      <c r="AQU194" s="17"/>
      <c r="AQV194" s="17"/>
      <c r="AQW194" s="17"/>
      <c r="AQX194" s="17"/>
      <c r="AQY194" s="17"/>
      <c r="AQZ194" s="17"/>
      <c r="ARA194" s="17"/>
      <c r="ARB194" s="17"/>
      <c r="ARC194" s="17"/>
      <c r="ARD194" s="17"/>
      <c r="ARE194" s="17"/>
      <c r="ARF194" s="17"/>
      <c r="ARG194" s="17"/>
      <c r="ARH194" s="17"/>
      <c r="ARI194" s="17"/>
      <c r="ARJ194" s="17"/>
      <c r="ARK194" s="17"/>
      <c r="ARL194" s="17"/>
      <c r="ARM194" s="17"/>
      <c r="ARN194" s="17"/>
      <c r="ARO194" s="17"/>
      <c r="ARP194" s="17"/>
      <c r="ARQ194" s="17"/>
      <c r="ARR194" s="17"/>
      <c r="ARS194" s="17"/>
      <c r="ART194" s="17"/>
      <c r="ARU194" s="17"/>
      <c r="ARV194" s="17"/>
      <c r="ARW194" s="17"/>
      <c r="ARX194" s="17"/>
      <c r="ARY194" s="17"/>
      <c r="ARZ194" s="17"/>
      <c r="ASA194" s="17"/>
      <c r="ASB194" s="17"/>
      <c r="ASC194" s="17"/>
      <c r="ASD194" s="17"/>
      <c r="ASE194" s="17"/>
      <c r="ASF194" s="17"/>
      <c r="ASG194" s="17"/>
      <c r="ASH194" s="17"/>
      <c r="ASI194" s="17"/>
      <c r="ASJ194" s="17"/>
      <c r="ASK194" s="17"/>
      <c r="ASL194" s="17"/>
      <c r="ASM194" s="17"/>
      <c r="ASN194" s="17"/>
      <c r="ASO194" s="17"/>
      <c r="ASP194" s="17"/>
      <c r="ASQ194" s="17"/>
      <c r="ASR194" s="17"/>
      <c r="ASS194" s="17"/>
      <c r="AST194" s="17"/>
      <c r="ASU194" s="17"/>
      <c r="ASV194" s="17"/>
      <c r="ASW194" s="17"/>
      <c r="ASX194" s="17"/>
      <c r="ASY194" s="17"/>
      <c r="ASZ194" s="17"/>
      <c r="ATA194" s="17"/>
      <c r="ATB194" s="17"/>
      <c r="ATC194" s="17"/>
      <c r="ATD194" s="17"/>
      <c r="ATE194" s="17"/>
      <c r="ATF194" s="17"/>
      <c r="ATG194" s="17"/>
      <c r="ATH194" s="17"/>
      <c r="ATI194" s="17"/>
      <c r="ATJ194" s="17"/>
      <c r="ATK194" s="17"/>
      <c r="ATL194" s="17"/>
      <c r="ATM194" s="17"/>
      <c r="ATN194" s="17"/>
      <c r="ATO194" s="17"/>
      <c r="ATP194" s="17"/>
      <c r="ATQ194" s="17"/>
      <c r="ATR194" s="17"/>
      <c r="ATS194" s="17"/>
      <c r="ATT194" s="17"/>
      <c r="ATU194" s="17"/>
      <c r="ATV194" s="17"/>
      <c r="ATW194" s="17"/>
      <c r="ATX194" s="17"/>
      <c r="ATY194" s="17"/>
      <c r="ATZ194" s="17"/>
      <c r="AUA194" s="17"/>
      <c r="AUB194" s="17"/>
      <c r="AUC194" s="17"/>
      <c r="AUD194" s="17"/>
      <c r="AUE194" s="17"/>
      <c r="AUF194" s="17"/>
      <c r="AUG194" s="17"/>
      <c r="AUH194" s="17"/>
      <c r="AUI194" s="17"/>
      <c r="AUJ194" s="17"/>
      <c r="AUK194" s="17"/>
      <c r="AUL194" s="17"/>
      <c r="AUM194" s="17"/>
      <c r="AUN194" s="17"/>
      <c r="AUO194" s="17"/>
      <c r="AUP194" s="17"/>
      <c r="AUQ194" s="17"/>
      <c r="AUR194" s="17"/>
      <c r="AUS194" s="17"/>
      <c r="AUT194" s="17"/>
      <c r="AUU194" s="17"/>
      <c r="AUV194" s="17"/>
      <c r="AUW194" s="17"/>
      <c r="AUX194" s="17"/>
      <c r="AUY194" s="17"/>
      <c r="AUZ194" s="17"/>
      <c r="AVA194" s="17"/>
      <c r="AVB194" s="17"/>
      <c r="AVC194" s="17"/>
      <c r="AVD194" s="17"/>
      <c r="AVE194" s="17"/>
      <c r="AVF194" s="17"/>
      <c r="AVG194" s="17"/>
      <c r="AVH194" s="17"/>
      <c r="AVI194" s="17"/>
      <c r="AVJ194" s="17"/>
      <c r="AVK194" s="17"/>
      <c r="AVL194" s="17"/>
      <c r="AVM194" s="17"/>
      <c r="AVN194" s="17"/>
      <c r="AVO194" s="17"/>
      <c r="AVP194" s="17"/>
      <c r="AVQ194" s="17"/>
      <c r="AVR194" s="17"/>
      <c r="AVS194" s="17"/>
      <c r="AVT194" s="17"/>
      <c r="AVU194" s="17"/>
      <c r="AVV194" s="17"/>
      <c r="AVW194" s="17"/>
      <c r="AVX194" s="17"/>
      <c r="AVY194" s="17"/>
      <c r="AVZ194" s="17"/>
      <c r="AWA194" s="17"/>
      <c r="AWB194" s="17"/>
      <c r="AWC194" s="17"/>
      <c r="AWD194" s="17"/>
      <c r="AWE194" s="17"/>
      <c r="AWF194" s="17"/>
      <c r="AWG194" s="17"/>
      <c r="AWH194" s="17"/>
      <c r="AWI194" s="17"/>
      <c r="AWJ194" s="17"/>
      <c r="AWK194" s="17"/>
      <c r="AWL194" s="17"/>
      <c r="AWM194" s="17"/>
      <c r="AWN194" s="17"/>
      <c r="AWO194" s="17"/>
      <c r="AWP194" s="17"/>
      <c r="AWQ194" s="17"/>
      <c r="AWR194" s="17"/>
      <c r="AWS194" s="17"/>
      <c r="AWT194" s="17"/>
      <c r="AWU194" s="17"/>
      <c r="AWV194" s="17"/>
      <c r="AWW194" s="17"/>
      <c r="AWX194" s="17"/>
      <c r="AWY194" s="17"/>
      <c r="AWZ194" s="17"/>
      <c r="AXA194" s="17"/>
      <c r="AXB194" s="17"/>
      <c r="AXC194" s="17"/>
      <c r="AXD194" s="17"/>
      <c r="AXE194" s="17"/>
      <c r="AXF194" s="17"/>
      <c r="AXG194" s="17"/>
      <c r="AXH194" s="17"/>
      <c r="AXI194" s="17"/>
      <c r="AXJ194" s="17"/>
      <c r="AXK194" s="17"/>
      <c r="AXL194" s="17"/>
      <c r="AXM194" s="17"/>
      <c r="AXN194" s="17"/>
      <c r="AXO194" s="17"/>
      <c r="AXP194" s="17"/>
      <c r="AXQ194" s="17"/>
      <c r="AXR194" s="17"/>
      <c r="AXS194" s="17"/>
      <c r="AXT194" s="17"/>
      <c r="AXU194" s="17"/>
      <c r="AXV194" s="17"/>
      <c r="AXW194" s="17"/>
      <c r="AXX194" s="17"/>
      <c r="AXY194" s="17"/>
      <c r="AXZ194" s="17"/>
      <c r="AYA194" s="17"/>
      <c r="AYB194" s="17"/>
      <c r="AYC194" s="17"/>
      <c r="AYD194" s="17"/>
      <c r="AYE194" s="17"/>
      <c r="AYF194" s="17"/>
      <c r="AYG194" s="17"/>
      <c r="AYH194" s="17"/>
      <c r="AYI194" s="17"/>
      <c r="AYJ194" s="17"/>
      <c r="AYK194" s="17"/>
      <c r="AYL194" s="17"/>
      <c r="AYM194" s="17"/>
      <c r="AYN194" s="17"/>
      <c r="AYO194" s="17"/>
      <c r="AYP194" s="17"/>
      <c r="AYQ194" s="17"/>
      <c r="AYR194" s="17"/>
      <c r="AYS194" s="17"/>
      <c r="AYT194" s="17"/>
      <c r="AYU194" s="17"/>
      <c r="AYV194" s="17"/>
      <c r="AYW194" s="17"/>
      <c r="AYX194" s="17"/>
      <c r="AYY194" s="17"/>
      <c r="AYZ194" s="17"/>
      <c r="AZA194" s="17"/>
      <c r="AZB194" s="17"/>
      <c r="AZC194" s="17"/>
      <c r="AZD194" s="17"/>
      <c r="AZE194" s="17"/>
      <c r="AZF194" s="17"/>
      <c r="AZG194" s="17"/>
      <c r="AZH194" s="17"/>
      <c r="AZI194" s="17"/>
      <c r="AZJ194" s="17"/>
      <c r="AZK194" s="17"/>
      <c r="AZL194" s="17"/>
      <c r="AZM194" s="17"/>
      <c r="AZN194" s="17"/>
      <c r="AZO194" s="17"/>
      <c r="AZP194" s="17"/>
      <c r="AZQ194" s="17"/>
      <c r="AZR194" s="17"/>
      <c r="AZS194" s="17"/>
      <c r="AZT194" s="17"/>
      <c r="AZU194" s="17"/>
      <c r="AZV194" s="17"/>
      <c r="AZW194" s="17"/>
      <c r="AZX194" s="17"/>
      <c r="AZY194" s="17"/>
      <c r="AZZ194" s="17"/>
      <c r="BAA194" s="17"/>
      <c r="BAB194" s="17"/>
      <c r="BAC194" s="17"/>
      <c r="BAD194" s="17"/>
      <c r="BAE194" s="17"/>
      <c r="BAF194" s="17"/>
      <c r="BAG194" s="17"/>
      <c r="BAH194" s="17"/>
      <c r="BAI194" s="17"/>
      <c r="BAJ194" s="17"/>
      <c r="BAK194" s="17"/>
      <c r="BAL194" s="17"/>
      <c r="BAM194" s="17"/>
      <c r="BAN194" s="17"/>
      <c r="BAO194" s="17"/>
      <c r="BAP194" s="17"/>
      <c r="BAQ194" s="17"/>
      <c r="BAR194" s="17"/>
      <c r="BAS194" s="17"/>
      <c r="BAT194" s="17"/>
      <c r="BAU194" s="17"/>
      <c r="BAV194" s="17"/>
      <c r="BAW194" s="17"/>
      <c r="BAX194" s="17"/>
      <c r="BAY194" s="17"/>
      <c r="BAZ194" s="17"/>
      <c r="BBA194" s="17"/>
      <c r="BBB194" s="17"/>
      <c r="BBC194" s="17"/>
      <c r="BBD194" s="17"/>
      <c r="BBE194" s="17"/>
      <c r="BBF194" s="17"/>
      <c r="BBG194" s="17"/>
      <c r="BBH194" s="17"/>
      <c r="BBI194" s="17"/>
      <c r="BBJ194" s="17"/>
      <c r="BBK194" s="17"/>
      <c r="BBL194" s="17"/>
      <c r="BBM194" s="17"/>
      <c r="BBN194" s="17"/>
      <c r="BBO194" s="17"/>
      <c r="BBP194" s="17"/>
      <c r="BBQ194" s="17"/>
      <c r="BBR194" s="17"/>
      <c r="BBS194" s="17"/>
      <c r="BBT194" s="17"/>
      <c r="BBU194" s="17"/>
      <c r="BBV194" s="17"/>
      <c r="BBW194" s="17"/>
      <c r="BBX194" s="17"/>
      <c r="BBY194" s="17"/>
      <c r="BBZ194" s="17"/>
      <c r="BCA194" s="17"/>
      <c r="BCB194" s="17"/>
      <c r="BCC194" s="17"/>
      <c r="BCD194" s="17"/>
      <c r="BCE194" s="17"/>
      <c r="BCF194" s="17"/>
      <c r="BCG194" s="17"/>
      <c r="BCH194" s="17"/>
      <c r="BCI194" s="17"/>
      <c r="BCJ194" s="17"/>
      <c r="BCK194" s="17"/>
      <c r="BCL194" s="17"/>
      <c r="BCM194" s="17"/>
      <c r="BCN194" s="17"/>
      <c r="BCO194" s="17"/>
      <c r="BCP194" s="17"/>
      <c r="BCQ194" s="17"/>
      <c r="BCR194" s="17"/>
      <c r="BCS194" s="17"/>
      <c r="BCT194" s="17"/>
      <c r="BCU194" s="17"/>
      <c r="BCV194" s="17"/>
      <c r="BCW194" s="17"/>
      <c r="BCX194" s="17"/>
      <c r="BCY194" s="17"/>
      <c r="BCZ194" s="17"/>
      <c r="BDA194" s="17"/>
      <c r="BDB194" s="17"/>
      <c r="BDC194" s="17"/>
      <c r="BDD194" s="17"/>
      <c r="BDE194" s="17"/>
      <c r="BDF194" s="17"/>
      <c r="BDG194" s="17"/>
      <c r="BDH194" s="17"/>
      <c r="BDI194" s="17"/>
      <c r="BDJ194" s="17"/>
      <c r="BDK194" s="17"/>
      <c r="BDL194" s="17"/>
      <c r="BDM194" s="17"/>
      <c r="BDN194" s="17"/>
      <c r="BDO194" s="17"/>
      <c r="BDP194" s="17"/>
      <c r="BDQ194" s="17"/>
      <c r="BDR194" s="17"/>
      <c r="BDS194" s="17"/>
      <c r="BDT194" s="17"/>
      <c r="BDU194" s="17"/>
      <c r="BDV194" s="17"/>
      <c r="BDW194" s="17"/>
      <c r="BDX194" s="17"/>
      <c r="BDY194" s="17"/>
      <c r="BDZ194" s="17"/>
      <c r="BEA194" s="17"/>
      <c r="BEB194" s="17"/>
      <c r="BEC194" s="17"/>
      <c r="BED194" s="17"/>
      <c r="BEE194" s="17"/>
      <c r="BEF194" s="17"/>
      <c r="BEG194" s="17"/>
      <c r="BEH194" s="17"/>
      <c r="BEI194" s="17"/>
      <c r="BEJ194" s="17"/>
      <c r="BEK194" s="17"/>
      <c r="BEL194" s="17"/>
      <c r="BEM194" s="17"/>
      <c r="BEN194" s="17"/>
      <c r="BEO194" s="17"/>
      <c r="BEP194" s="17"/>
      <c r="BEQ194" s="17"/>
      <c r="BER194" s="17"/>
      <c r="BES194" s="17"/>
      <c r="BET194" s="17"/>
      <c r="BEU194" s="17"/>
      <c r="BEV194" s="17"/>
      <c r="BEW194" s="17"/>
      <c r="BEX194" s="17"/>
      <c r="BEY194" s="17"/>
      <c r="BEZ194" s="17"/>
      <c r="BFA194" s="17"/>
      <c r="BFB194" s="17"/>
      <c r="BFC194" s="17"/>
      <c r="BFD194" s="17"/>
      <c r="BFE194" s="17"/>
      <c r="BFF194" s="17"/>
      <c r="BFG194" s="17"/>
      <c r="BFH194" s="17"/>
      <c r="BFI194" s="17"/>
      <c r="BFJ194" s="17"/>
      <c r="BFK194" s="17"/>
      <c r="BFL194" s="17"/>
      <c r="BFM194" s="17"/>
      <c r="BFN194" s="17"/>
      <c r="BFO194" s="17"/>
      <c r="BFP194" s="17"/>
      <c r="BFQ194" s="17"/>
      <c r="BFR194" s="17"/>
      <c r="BFS194" s="17"/>
      <c r="BFT194" s="17"/>
      <c r="BFU194" s="17"/>
      <c r="BFV194" s="17"/>
      <c r="BFW194" s="17"/>
      <c r="BFX194" s="17"/>
      <c r="BFY194" s="17"/>
      <c r="BFZ194" s="17"/>
      <c r="BGA194" s="17"/>
      <c r="BGB194" s="17"/>
      <c r="BGC194" s="17"/>
      <c r="BGD194" s="17"/>
      <c r="BGE194" s="17"/>
      <c r="BGF194" s="17"/>
      <c r="BGG194" s="17"/>
      <c r="BGH194" s="17"/>
      <c r="BGI194" s="17"/>
      <c r="BGJ194" s="17"/>
      <c r="BGK194" s="17"/>
      <c r="BGL194" s="17"/>
      <c r="BGM194" s="17"/>
      <c r="BGN194" s="17"/>
      <c r="BGO194" s="17"/>
      <c r="BGP194" s="17"/>
      <c r="BGQ194" s="17"/>
      <c r="BGR194" s="17"/>
      <c r="BGS194" s="17"/>
      <c r="BGT194" s="17"/>
      <c r="BGU194" s="17"/>
      <c r="BGV194" s="17"/>
      <c r="BGW194" s="17"/>
      <c r="BGX194" s="17"/>
      <c r="BGY194" s="17"/>
      <c r="BGZ194" s="17"/>
      <c r="BHA194" s="17"/>
      <c r="BHB194" s="17"/>
      <c r="BHC194" s="17"/>
      <c r="BHD194" s="17"/>
      <c r="BHE194" s="17"/>
      <c r="BHF194" s="17"/>
      <c r="BHG194" s="17"/>
      <c r="BHH194" s="17"/>
      <c r="BHI194" s="17"/>
      <c r="BHJ194" s="17"/>
      <c r="BHK194" s="17"/>
      <c r="BHL194" s="17"/>
      <c r="BHM194" s="17"/>
      <c r="BHN194" s="17"/>
      <c r="BHO194" s="17"/>
      <c r="BHP194" s="17"/>
      <c r="BHQ194" s="17"/>
      <c r="BHR194" s="17"/>
      <c r="BHS194" s="17"/>
      <c r="BHT194" s="17"/>
      <c r="BHU194" s="17"/>
      <c r="BHV194" s="17"/>
      <c r="BHW194" s="17"/>
      <c r="BHX194" s="17"/>
      <c r="BHY194" s="17"/>
      <c r="BHZ194" s="17"/>
      <c r="BIA194" s="17"/>
      <c r="BIB194" s="17"/>
      <c r="BIC194" s="17"/>
      <c r="BID194" s="17"/>
      <c r="BIE194" s="17"/>
      <c r="BIF194" s="17"/>
      <c r="BIG194" s="17"/>
      <c r="BIH194" s="17"/>
      <c r="BII194" s="17"/>
      <c r="BIJ194" s="17"/>
      <c r="BIK194" s="17"/>
      <c r="BIL194" s="17"/>
      <c r="BIM194" s="17"/>
      <c r="BIN194" s="17"/>
      <c r="BIO194" s="17"/>
      <c r="BIP194" s="17"/>
      <c r="BIQ194" s="17"/>
      <c r="BIR194" s="17"/>
      <c r="BIS194" s="17"/>
      <c r="BIT194" s="17"/>
      <c r="BIU194" s="17"/>
      <c r="BIV194" s="17"/>
      <c r="BIW194" s="17"/>
      <c r="BIX194" s="17"/>
      <c r="BIY194" s="17"/>
      <c r="BIZ194" s="17"/>
      <c r="BJA194" s="17"/>
      <c r="BJB194" s="17"/>
      <c r="BJC194" s="17"/>
      <c r="BJD194" s="17"/>
      <c r="BJE194" s="17"/>
      <c r="BJF194" s="17"/>
      <c r="BJG194" s="17"/>
      <c r="BJH194" s="17"/>
      <c r="BJI194" s="17"/>
      <c r="BJJ194" s="17"/>
      <c r="BJK194" s="17"/>
      <c r="BJL194" s="17"/>
      <c r="BJM194" s="17"/>
      <c r="BJN194" s="17"/>
      <c r="BJO194" s="17"/>
      <c r="BJP194" s="17"/>
      <c r="BJQ194" s="17"/>
      <c r="BJR194" s="17"/>
      <c r="BJS194" s="17"/>
      <c r="BJT194" s="17"/>
      <c r="BJU194" s="17"/>
      <c r="BJV194" s="17"/>
      <c r="BJW194" s="17"/>
      <c r="BJX194" s="17"/>
      <c r="BJY194" s="17"/>
      <c r="BJZ194" s="17"/>
      <c r="BKA194" s="17"/>
      <c r="BKB194" s="17"/>
      <c r="BKC194" s="17"/>
      <c r="BKD194" s="17"/>
      <c r="BKE194" s="17"/>
      <c r="BKF194" s="17"/>
      <c r="BKG194" s="17"/>
      <c r="BKH194" s="17"/>
      <c r="BKI194" s="17"/>
      <c r="BKJ194" s="17"/>
      <c r="BKK194" s="17"/>
      <c r="BKL194" s="17"/>
      <c r="BKM194" s="17"/>
      <c r="BKN194" s="17"/>
      <c r="BKO194" s="17"/>
      <c r="BKP194" s="17"/>
      <c r="BKQ194" s="17"/>
      <c r="BKR194" s="17"/>
      <c r="BKS194" s="17"/>
      <c r="BKT194" s="17"/>
      <c r="BKU194" s="17"/>
      <c r="BKV194" s="17"/>
      <c r="BKW194" s="17"/>
      <c r="BKX194" s="17"/>
      <c r="BKY194" s="17"/>
      <c r="BKZ194" s="17"/>
      <c r="BLA194" s="17"/>
      <c r="BLB194" s="17"/>
      <c r="BLC194" s="17"/>
      <c r="BLD194" s="17"/>
      <c r="BLE194" s="17"/>
      <c r="BLF194" s="17"/>
      <c r="BLG194" s="17"/>
      <c r="BLH194" s="17"/>
      <c r="BLI194" s="17"/>
      <c r="BLJ194" s="17"/>
      <c r="BLK194" s="17"/>
      <c r="BLL194" s="17"/>
      <c r="BLM194" s="17"/>
      <c r="BLN194" s="17"/>
      <c r="BLO194" s="17"/>
      <c r="BLP194" s="17"/>
      <c r="BLQ194" s="17"/>
      <c r="BLR194" s="17"/>
      <c r="BLS194" s="17"/>
      <c r="BLT194" s="17"/>
      <c r="BLU194" s="17"/>
      <c r="BLV194" s="17"/>
      <c r="BLW194" s="17"/>
      <c r="BLX194" s="17"/>
      <c r="BLY194" s="17"/>
      <c r="BLZ194" s="17"/>
      <c r="BMA194" s="17"/>
      <c r="BMB194" s="17"/>
      <c r="BMC194" s="17"/>
      <c r="BMD194" s="17"/>
      <c r="BME194" s="17"/>
      <c r="BMF194" s="17"/>
      <c r="BMG194" s="17"/>
      <c r="BMH194" s="17"/>
      <c r="BMI194" s="17"/>
      <c r="BMJ194" s="17"/>
      <c r="BMK194" s="17"/>
      <c r="BML194" s="17"/>
      <c r="BMM194" s="17"/>
      <c r="BMN194" s="17"/>
      <c r="BMO194" s="17"/>
      <c r="BMP194" s="17"/>
      <c r="BMQ194" s="17"/>
      <c r="BMR194" s="17"/>
      <c r="BMS194" s="17"/>
      <c r="BMT194" s="17"/>
      <c r="BMU194" s="17"/>
      <c r="BMV194" s="17"/>
      <c r="BMW194" s="17"/>
      <c r="BMX194" s="17"/>
      <c r="BMY194" s="17"/>
      <c r="BMZ194" s="17"/>
      <c r="BNA194" s="17"/>
      <c r="BNB194" s="17"/>
      <c r="BNC194" s="17"/>
      <c r="BND194" s="17"/>
      <c r="BNE194" s="17"/>
      <c r="BNF194" s="17"/>
      <c r="BNG194" s="17"/>
      <c r="BNH194" s="17"/>
      <c r="BNI194" s="17"/>
      <c r="BNJ194" s="17"/>
      <c r="BNK194" s="17"/>
      <c r="BNL194" s="17"/>
      <c r="BNM194" s="17"/>
      <c r="BNN194" s="17"/>
      <c r="BNO194" s="17"/>
      <c r="BNP194" s="17"/>
      <c r="BNQ194" s="17"/>
      <c r="BNR194" s="17"/>
      <c r="BNS194" s="17"/>
      <c r="BNT194" s="17"/>
      <c r="BNU194" s="17"/>
      <c r="BNV194" s="17"/>
      <c r="BNW194" s="17"/>
      <c r="BNX194" s="17"/>
      <c r="BNY194" s="17"/>
      <c r="BNZ194" s="17"/>
      <c r="BOA194" s="17"/>
      <c r="BOB194" s="17"/>
      <c r="BOC194" s="17"/>
      <c r="BOD194" s="17"/>
      <c r="BOE194" s="17"/>
      <c r="BOF194" s="17"/>
      <c r="BOG194" s="17"/>
      <c r="BOH194" s="17"/>
      <c r="BOI194" s="17"/>
      <c r="BOJ194" s="17"/>
      <c r="BOK194" s="17"/>
      <c r="BOL194" s="17"/>
      <c r="BOM194" s="17"/>
      <c r="BON194" s="17"/>
      <c r="BOO194" s="17"/>
      <c r="BOP194" s="17"/>
      <c r="BOQ194" s="17"/>
      <c r="BOR194" s="17"/>
      <c r="BOS194" s="17"/>
      <c r="BOT194" s="17"/>
      <c r="BOU194" s="17"/>
      <c r="BOV194" s="17"/>
      <c r="BOW194" s="17"/>
      <c r="BOX194" s="17"/>
      <c r="BOY194" s="17"/>
      <c r="BOZ194" s="17"/>
      <c r="BPA194" s="17"/>
      <c r="BPB194" s="17"/>
      <c r="BPC194" s="17"/>
      <c r="BPD194" s="17"/>
      <c r="BPE194" s="17"/>
      <c r="BPF194" s="17"/>
      <c r="BPG194" s="17"/>
      <c r="BPH194" s="17"/>
      <c r="BPI194" s="17"/>
      <c r="BPJ194" s="17"/>
      <c r="BPK194" s="17"/>
      <c r="BPL194" s="17"/>
      <c r="BPM194" s="17"/>
      <c r="BPN194" s="17"/>
      <c r="BPO194" s="17"/>
      <c r="BPP194" s="17"/>
      <c r="BPQ194" s="17"/>
      <c r="BPR194" s="17"/>
      <c r="BPS194" s="17"/>
      <c r="BPT194" s="17"/>
      <c r="BPU194" s="17"/>
      <c r="BPV194" s="17"/>
      <c r="BPW194" s="17"/>
      <c r="BPX194" s="17"/>
      <c r="BPY194" s="17"/>
      <c r="BPZ194" s="17"/>
      <c r="BQA194" s="17"/>
      <c r="BQB194" s="17"/>
      <c r="BQC194" s="17"/>
      <c r="BQD194" s="17"/>
      <c r="BQE194" s="17"/>
      <c r="BQF194" s="17"/>
      <c r="BQG194" s="17"/>
      <c r="BQH194" s="17"/>
      <c r="BQI194" s="17"/>
      <c r="BQJ194" s="17"/>
      <c r="BQK194" s="17"/>
      <c r="BQL194" s="17"/>
      <c r="BQM194" s="17"/>
      <c r="BQN194" s="17"/>
      <c r="BQO194" s="17"/>
      <c r="BQP194" s="17"/>
      <c r="BQQ194" s="17"/>
      <c r="BQR194" s="17"/>
      <c r="BQS194" s="17"/>
      <c r="BQT194" s="17"/>
      <c r="BQU194" s="17"/>
      <c r="BQV194" s="17"/>
      <c r="BQW194" s="17"/>
      <c r="BQX194" s="17"/>
      <c r="BQY194" s="17"/>
      <c r="BQZ194" s="17"/>
      <c r="BRA194" s="17"/>
      <c r="BRB194" s="17"/>
      <c r="BRC194" s="17"/>
      <c r="BRD194" s="17"/>
      <c r="BRE194" s="17"/>
      <c r="BRF194" s="17"/>
      <c r="BRG194" s="17"/>
      <c r="BRH194" s="17"/>
      <c r="BRI194" s="17"/>
      <c r="BRJ194" s="17"/>
      <c r="BRK194" s="17"/>
      <c r="BRL194" s="17"/>
      <c r="BRM194" s="17"/>
      <c r="BRN194" s="17"/>
      <c r="BRO194" s="17"/>
      <c r="BRP194" s="17"/>
      <c r="BRQ194" s="17"/>
      <c r="BRR194" s="17"/>
      <c r="BRS194" s="17"/>
      <c r="BRT194" s="17"/>
      <c r="BRU194" s="17"/>
      <c r="BRV194" s="17"/>
      <c r="BRW194" s="17"/>
      <c r="BRX194" s="17"/>
      <c r="BRY194" s="17"/>
      <c r="BRZ194" s="17"/>
      <c r="BSA194" s="17"/>
      <c r="BSB194" s="17"/>
      <c r="BSC194" s="17"/>
      <c r="BSD194" s="17"/>
      <c r="BSE194" s="17"/>
      <c r="BSF194" s="17"/>
      <c r="BSG194" s="17"/>
      <c r="BSH194" s="17"/>
      <c r="BSI194" s="17"/>
      <c r="BSJ194" s="17"/>
      <c r="BSK194" s="17"/>
      <c r="BSL194" s="17"/>
      <c r="BSM194" s="17"/>
      <c r="BSN194" s="17"/>
      <c r="BSO194" s="17"/>
      <c r="BSP194" s="17"/>
      <c r="BSQ194" s="17"/>
      <c r="BSR194" s="17"/>
      <c r="BSS194" s="17"/>
      <c r="BST194" s="17"/>
      <c r="BSU194" s="17"/>
      <c r="BSV194" s="17"/>
      <c r="BSW194" s="17"/>
      <c r="BSX194" s="17"/>
      <c r="BSY194" s="17"/>
      <c r="BSZ194" s="17"/>
      <c r="BTA194" s="17"/>
      <c r="BTB194" s="17"/>
      <c r="BTC194" s="17"/>
      <c r="BTD194" s="17"/>
      <c r="BTE194" s="17"/>
      <c r="BTF194" s="17"/>
      <c r="BTG194" s="17"/>
      <c r="BTH194" s="17"/>
      <c r="BTI194" s="17"/>
      <c r="BTJ194" s="17"/>
      <c r="BTK194" s="17"/>
      <c r="BTL194" s="17"/>
      <c r="BTM194" s="17"/>
      <c r="BTN194" s="17"/>
      <c r="BTO194" s="17"/>
      <c r="BTP194" s="17"/>
      <c r="BTQ194" s="17"/>
      <c r="BTR194" s="17"/>
      <c r="BTS194" s="17"/>
      <c r="BTT194" s="17"/>
      <c r="BTU194" s="17"/>
      <c r="BTV194" s="17"/>
      <c r="BTW194" s="17"/>
      <c r="BTX194" s="17"/>
      <c r="BTY194" s="17"/>
      <c r="BTZ194" s="17"/>
      <c r="BUA194" s="17"/>
      <c r="BUB194" s="17"/>
      <c r="BUC194" s="17"/>
      <c r="BUD194" s="17"/>
      <c r="BUE194" s="17"/>
      <c r="BUF194" s="17"/>
      <c r="BUG194" s="17"/>
      <c r="BUH194" s="17"/>
      <c r="BUI194" s="17"/>
      <c r="BUJ194" s="17"/>
      <c r="BUK194" s="17"/>
      <c r="BUL194" s="17"/>
      <c r="BUM194" s="17"/>
      <c r="BUN194" s="17"/>
      <c r="BUO194" s="17"/>
      <c r="BUP194" s="17"/>
      <c r="BUQ194" s="17"/>
      <c r="BUR194" s="17"/>
      <c r="BUS194" s="17"/>
      <c r="BUT194" s="17"/>
      <c r="BUU194" s="17"/>
      <c r="BUV194" s="17"/>
      <c r="BUW194" s="17"/>
      <c r="BUX194" s="17"/>
      <c r="BUY194" s="17"/>
      <c r="BUZ194" s="17"/>
      <c r="BVA194" s="17"/>
      <c r="BVB194" s="17"/>
      <c r="BVC194" s="17"/>
      <c r="BVD194" s="17"/>
      <c r="BVE194" s="17"/>
      <c r="BVF194" s="17"/>
      <c r="BVG194" s="17"/>
      <c r="BVH194" s="17"/>
      <c r="BVI194" s="17"/>
      <c r="BVJ194" s="17"/>
      <c r="BVK194" s="17"/>
      <c r="BVL194" s="17"/>
      <c r="BVM194" s="17"/>
      <c r="BVN194" s="17"/>
      <c r="BVO194" s="17"/>
      <c r="BVP194" s="17"/>
      <c r="BVQ194" s="17"/>
      <c r="BVR194" s="17"/>
      <c r="BVS194" s="17"/>
      <c r="BVT194" s="17"/>
      <c r="BVU194" s="17"/>
      <c r="BVV194" s="17"/>
      <c r="BVW194" s="17"/>
      <c r="BVX194" s="17"/>
      <c r="BVY194" s="17"/>
      <c r="BVZ194" s="17"/>
      <c r="BWA194" s="17"/>
      <c r="BWB194" s="17"/>
      <c r="BWC194" s="17"/>
      <c r="BWD194" s="17"/>
      <c r="BWE194" s="17"/>
      <c r="BWF194" s="17"/>
      <c r="BWG194" s="17"/>
      <c r="BWH194" s="17"/>
      <c r="BWI194" s="17"/>
      <c r="BWJ194" s="17"/>
      <c r="BWK194" s="17"/>
      <c r="BWL194" s="17"/>
      <c r="BWM194" s="17"/>
      <c r="BWN194" s="17"/>
      <c r="BWO194" s="17"/>
      <c r="BWP194" s="17"/>
      <c r="BWQ194" s="17"/>
      <c r="BWR194" s="17"/>
      <c r="BWS194" s="17"/>
      <c r="BWT194" s="17"/>
      <c r="BWU194" s="17"/>
      <c r="BWV194" s="17"/>
      <c r="BWW194" s="17"/>
      <c r="BWX194" s="17"/>
      <c r="BWY194" s="17"/>
      <c r="BWZ194" s="17"/>
      <c r="BXA194" s="17"/>
      <c r="BXB194" s="17"/>
      <c r="BXC194" s="17"/>
      <c r="BXD194" s="17"/>
      <c r="BXE194" s="17"/>
      <c r="BXF194" s="17"/>
      <c r="BXG194" s="17"/>
      <c r="BXH194" s="17"/>
      <c r="BXI194" s="17"/>
      <c r="BXJ194" s="17"/>
      <c r="BXK194" s="17"/>
      <c r="BXL194" s="17"/>
      <c r="BXM194" s="17"/>
      <c r="BXN194" s="17"/>
      <c r="BXO194" s="17"/>
      <c r="BXP194" s="17"/>
      <c r="BXQ194" s="17"/>
      <c r="BXR194" s="17"/>
      <c r="BXS194" s="17"/>
      <c r="BXT194" s="17"/>
      <c r="BXU194" s="17"/>
      <c r="BXV194" s="17"/>
      <c r="BXW194" s="17"/>
      <c r="BXX194" s="17"/>
      <c r="BXY194" s="17"/>
      <c r="BXZ194" s="17"/>
      <c r="BYA194" s="17"/>
      <c r="BYB194" s="17"/>
      <c r="BYC194" s="17"/>
      <c r="BYD194" s="17"/>
      <c r="BYE194" s="17"/>
      <c r="BYF194" s="17"/>
      <c r="BYG194" s="17"/>
      <c r="BYH194" s="17"/>
      <c r="BYI194" s="17"/>
      <c r="BYJ194" s="17"/>
      <c r="BYK194" s="17"/>
      <c r="BYL194" s="17"/>
      <c r="BYM194" s="17"/>
      <c r="BYN194" s="17"/>
      <c r="BYO194" s="17"/>
      <c r="BYP194" s="17"/>
      <c r="BYQ194" s="17"/>
      <c r="BYR194" s="17"/>
      <c r="BYS194" s="17"/>
      <c r="BYT194" s="17"/>
      <c r="BYU194" s="17"/>
      <c r="BYV194" s="17"/>
      <c r="BYW194" s="17"/>
      <c r="BYX194" s="17"/>
      <c r="BYY194" s="17"/>
      <c r="BYZ194" s="17"/>
      <c r="BZA194" s="17"/>
      <c r="BZB194" s="17"/>
      <c r="BZC194" s="17"/>
      <c r="BZD194" s="17"/>
      <c r="BZE194" s="17"/>
      <c r="BZF194" s="17"/>
      <c r="BZG194" s="17"/>
      <c r="BZH194" s="17"/>
      <c r="BZI194" s="17"/>
      <c r="BZJ194" s="17"/>
      <c r="BZK194" s="17"/>
      <c r="BZL194" s="17"/>
      <c r="BZM194" s="17"/>
      <c r="BZN194" s="17"/>
      <c r="BZO194" s="17"/>
      <c r="BZP194" s="17"/>
      <c r="BZQ194" s="17"/>
      <c r="BZR194" s="17"/>
      <c r="BZS194" s="17"/>
      <c r="BZT194" s="17"/>
      <c r="BZU194" s="17"/>
      <c r="BZV194" s="17"/>
      <c r="BZW194" s="17"/>
      <c r="BZX194" s="17"/>
      <c r="BZY194" s="17"/>
      <c r="BZZ194" s="17"/>
      <c r="CAA194" s="17"/>
      <c r="CAB194" s="17"/>
      <c r="CAC194" s="17"/>
      <c r="CAD194" s="17"/>
      <c r="CAE194" s="17"/>
      <c r="CAF194" s="17"/>
      <c r="CAG194" s="17"/>
      <c r="CAH194" s="17"/>
      <c r="CAI194" s="17"/>
      <c r="CAJ194" s="17"/>
      <c r="CAK194" s="17"/>
      <c r="CAL194" s="17"/>
      <c r="CAM194" s="17"/>
      <c r="CAN194" s="17"/>
      <c r="CAO194" s="17"/>
      <c r="CAP194" s="17"/>
      <c r="CAQ194" s="17"/>
      <c r="CAR194" s="17"/>
      <c r="CAS194" s="17"/>
      <c r="CAT194" s="17"/>
      <c r="CAU194" s="17"/>
      <c r="CAV194" s="17"/>
      <c r="CAW194" s="17"/>
      <c r="CAX194" s="17"/>
      <c r="CAY194" s="17"/>
      <c r="CAZ194" s="17"/>
      <c r="CBA194" s="17"/>
      <c r="CBB194" s="17"/>
      <c r="CBC194" s="17"/>
      <c r="CBD194" s="17"/>
      <c r="CBE194" s="17"/>
      <c r="CBF194" s="17"/>
      <c r="CBG194" s="17"/>
      <c r="CBH194" s="17"/>
      <c r="CBI194" s="17"/>
      <c r="CBJ194" s="17"/>
      <c r="CBK194" s="17"/>
      <c r="CBL194" s="17"/>
      <c r="CBM194" s="17"/>
      <c r="CBN194" s="17"/>
      <c r="CBO194" s="17"/>
      <c r="CBP194" s="17"/>
      <c r="CBQ194" s="17"/>
      <c r="CBR194" s="17"/>
      <c r="CBS194" s="17"/>
      <c r="CBT194" s="17"/>
      <c r="CBU194" s="17"/>
      <c r="CBV194" s="17"/>
      <c r="CBW194" s="17"/>
      <c r="CBX194" s="17"/>
      <c r="CBY194" s="17"/>
      <c r="CBZ194" s="17"/>
      <c r="CCA194" s="17"/>
      <c r="CCB194" s="17"/>
      <c r="CCC194" s="17"/>
      <c r="CCD194" s="17"/>
      <c r="CCE194" s="17"/>
      <c r="CCF194" s="17"/>
      <c r="CCG194" s="17"/>
      <c r="CCH194" s="17"/>
      <c r="CCI194" s="17"/>
      <c r="CCJ194" s="17"/>
      <c r="CCK194" s="17"/>
      <c r="CCL194" s="17"/>
      <c r="CCM194" s="17"/>
      <c r="CCN194" s="17"/>
      <c r="CCO194" s="17"/>
      <c r="CCP194" s="17"/>
      <c r="CCQ194" s="17"/>
      <c r="CCR194" s="17"/>
      <c r="CCS194" s="17"/>
      <c r="CCT194" s="17"/>
      <c r="CCU194" s="17"/>
      <c r="CCV194" s="17"/>
      <c r="CCW194" s="17"/>
      <c r="CCX194" s="17"/>
      <c r="CCY194" s="17"/>
      <c r="CCZ194" s="17"/>
      <c r="CDA194" s="17"/>
      <c r="CDB194" s="17"/>
      <c r="CDC194" s="17"/>
      <c r="CDD194" s="17"/>
      <c r="CDE194" s="17"/>
      <c r="CDF194" s="17"/>
      <c r="CDG194" s="17"/>
      <c r="CDH194" s="17"/>
      <c r="CDI194" s="17"/>
      <c r="CDJ194" s="17"/>
      <c r="CDK194" s="17"/>
      <c r="CDL194" s="17"/>
      <c r="CDM194" s="17"/>
      <c r="CDN194" s="17"/>
      <c r="CDO194" s="17"/>
      <c r="CDP194" s="17"/>
      <c r="CDQ194" s="17"/>
      <c r="CDR194" s="17"/>
      <c r="CDS194" s="17"/>
      <c r="CDT194" s="17"/>
      <c r="CDU194" s="17"/>
    </row>
    <row r="195">
      <c r="A195" s="14" t="s">
        <v>4295</v>
      </c>
      <c r="B195" s="14" t="s">
        <v>4296</v>
      </c>
      <c r="C195" s="14" t="s">
        <v>2670</v>
      </c>
      <c r="D195" s="14" t="s">
        <v>2670</v>
      </c>
      <c r="E195" s="14" t="s">
        <v>4297</v>
      </c>
      <c r="F195" s="14" t="s">
        <v>2835</v>
      </c>
      <c r="I195" s="14" t="s">
        <v>4298</v>
      </c>
      <c r="J195" s="14" t="s">
        <v>2618</v>
      </c>
      <c r="K195" s="14" t="s">
        <v>2619</v>
      </c>
      <c r="L195" s="17"/>
      <c r="M195" s="17"/>
      <c r="N195" s="14" t="s">
        <v>21</v>
      </c>
      <c r="O195" s="14" t="s">
        <v>21</v>
      </c>
      <c r="P195" s="14" t="s">
        <v>21</v>
      </c>
      <c r="Q195" s="16">
        <v>11.0</v>
      </c>
      <c r="R195" s="16">
        <v>4104720.0</v>
      </c>
      <c r="S195" s="16">
        <v>4104720.0</v>
      </c>
      <c r="T195" s="14" t="s">
        <v>2622</v>
      </c>
      <c r="U195" s="14" t="s">
        <v>2621</v>
      </c>
      <c r="V195" s="14" t="s">
        <v>4299</v>
      </c>
      <c r="W195" s="14" t="s">
        <v>4300</v>
      </c>
      <c r="X195" s="16">
        <v>0.28</v>
      </c>
      <c r="Y195" s="17"/>
      <c r="Z195" s="16">
        <v>5.0</v>
      </c>
      <c r="AA195" s="16">
        <v>13.0</v>
      </c>
      <c r="AB195" s="17"/>
      <c r="AC195" s="17"/>
      <c r="AD195" s="16">
        <v>2106.0</v>
      </c>
      <c r="AE195" s="22">
        <v>45577.0</v>
      </c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4" t="s">
        <v>4301</v>
      </c>
      <c r="BB195" s="17"/>
      <c r="BC195" s="17"/>
      <c r="BD195" s="17"/>
      <c r="BE195" s="17"/>
      <c r="BF195" s="17"/>
      <c r="BG195" s="16">
        <v>1.0</v>
      </c>
      <c r="BH195" s="17"/>
      <c r="BI195" s="17"/>
      <c r="BJ195" s="14" t="s">
        <v>2563</v>
      </c>
      <c r="BK195" s="17"/>
      <c r="BL195" s="17"/>
      <c r="BM195" s="16">
        <v>70.1333333</v>
      </c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  <c r="MS195" s="17"/>
      <c r="MT195" s="17"/>
      <c r="MU195" s="17"/>
      <c r="MV195" s="17"/>
      <c r="MW195" s="17"/>
      <c r="MX195" s="17"/>
      <c r="MY195" s="17"/>
      <c r="MZ195" s="17"/>
      <c r="NA195" s="17"/>
      <c r="NB195" s="17"/>
      <c r="NC195" s="17"/>
      <c r="ND195" s="17"/>
      <c r="NE195" s="17"/>
      <c r="NF195" s="17"/>
      <c r="NG195" s="17"/>
      <c r="NH195" s="17"/>
      <c r="NI195" s="17"/>
      <c r="NJ195" s="17"/>
      <c r="NK195" s="17"/>
      <c r="NL195" s="17"/>
      <c r="NM195" s="16">
        <v>55.0</v>
      </c>
      <c r="NN195" s="14" t="s">
        <v>2178</v>
      </c>
      <c r="NO195" s="14" t="s">
        <v>4302</v>
      </c>
      <c r="NP195" s="17"/>
      <c r="NQ195" s="14" t="s">
        <v>2574</v>
      </c>
      <c r="NR195" s="14" t="s">
        <v>4303</v>
      </c>
      <c r="NT195" s="14" t="s">
        <v>4304</v>
      </c>
      <c r="NU195" s="14" t="s">
        <v>3238</v>
      </c>
      <c r="NV195" s="14" t="s">
        <v>4305</v>
      </c>
      <c r="NW195" s="17"/>
      <c r="NX195" s="17"/>
      <c r="NY195" s="17"/>
      <c r="NZ195" s="17"/>
      <c r="OA195" s="17"/>
      <c r="OB195" s="17"/>
      <c r="OC195" s="17"/>
      <c r="OD195" s="17"/>
      <c r="OE195" s="17"/>
      <c r="OF195" s="17"/>
      <c r="OG195" s="17"/>
      <c r="OH195" s="17"/>
      <c r="OI195" s="17"/>
      <c r="OJ195" s="17"/>
      <c r="OK195" s="17"/>
      <c r="OL195" s="17"/>
      <c r="OM195" s="17"/>
      <c r="ON195" s="17"/>
      <c r="OO195" s="17"/>
      <c r="OP195" s="17"/>
      <c r="OQ195" s="17"/>
      <c r="OR195" s="17"/>
      <c r="OS195" s="17"/>
      <c r="OT195" s="17"/>
      <c r="OU195" s="17"/>
      <c r="OV195" s="17"/>
      <c r="OW195" s="17"/>
      <c r="OX195" s="17"/>
      <c r="OY195" s="17"/>
      <c r="OZ195" s="17"/>
      <c r="PA195" s="17"/>
      <c r="PB195" s="17"/>
      <c r="PC195" s="17"/>
      <c r="PD195" s="17"/>
      <c r="PE195" s="17"/>
      <c r="PF195" s="17"/>
      <c r="PG195" s="17"/>
      <c r="PH195" s="17"/>
      <c r="PI195" s="17"/>
      <c r="PJ195" s="17"/>
      <c r="PK195" s="17"/>
      <c r="PL195" s="17"/>
      <c r="PM195" s="17"/>
      <c r="PN195" s="17"/>
      <c r="PO195" s="17"/>
      <c r="PP195" s="17"/>
      <c r="PQ195" s="17"/>
      <c r="PR195" s="17"/>
      <c r="PS195" s="17"/>
      <c r="PT195" s="17"/>
      <c r="PU195" s="17"/>
      <c r="PV195" s="17"/>
      <c r="PW195" s="17"/>
      <c r="PX195" s="17"/>
      <c r="PY195" s="17"/>
      <c r="PZ195" s="17"/>
      <c r="QA195" s="17"/>
      <c r="QB195" s="17"/>
      <c r="QC195" s="17"/>
      <c r="QD195" s="17"/>
      <c r="QE195" s="17"/>
      <c r="QF195" s="17"/>
      <c r="QG195" s="17"/>
      <c r="QH195" s="17"/>
      <c r="QI195" s="17"/>
      <c r="QJ195" s="17"/>
      <c r="QK195" s="17"/>
      <c r="QL195" s="17"/>
      <c r="QM195" s="17"/>
      <c r="QN195" s="17"/>
      <c r="QO195" s="17"/>
      <c r="QP195" s="17"/>
      <c r="QQ195" s="17"/>
      <c r="QR195" s="17"/>
      <c r="QS195" s="17"/>
      <c r="QT195" s="17"/>
      <c r="QU195" s="17"/>
      <c r="QV195" s="17"/>
      <c r="QW195" s="17"/>
      <c r="QX195" s="17"/>
      <c r="QY195" s="17"/>
      <c r="QZ195" s="17"/>
      <c r="RA195" s="17"/>
      <c r="RB195" s="17"/>
      <c r="RC195" s="17"/>
      <c r="RD195" s="17"/>
      <c r="RE195" s="17"/>
      <c r="RF195" s="17"/>
      <c r="RG195" s="17"/>
      <c r="RH195" s="17"/>
      <c r="RI195" s="17"/>
      <c r="RJ195" s="17"/>
      <c r="RK195" s="17"/>
      <c r="RL195" s="17"/>
      <c r="RM195" s="17"/>
      <c r="RN195" s="17"/>
      <c r="RO195" s="17"/>
      <c r="RP195" s="17"/>
      <c r="RQ195" s="17"/>
      <c r="RR195" s="17"/>
      <c r="RS195" s="17"/>
      <c r="RT195" s="17"/>
      <c r="RU195" s="17"/>
      <c r="RV195" s="17"/>
      <c r="RW195" s="17"/>
      <c r="RX195" s="17"/>
      <c r="RY195" s="17"/>
      <c r="RZ195" s="17"/>
      <c r="SA195" s="17"/>
      <c r="SB195" s="17"/>
      <c r="SC195" s="17"/>
      <c r="SD195" s="17"/>
      <c r="SE195" s="17"/>
      <c r="SF195" s="17"/>
      <c r="SG195" s="17"/>
      <c r="SH195" s="17"/>
      <c r="SI195" s="17"/>
      <c r="SJ195" s="17"/>
      <c r="SK195" s="17"/>
      <c r="SL195" s="17"/>
      <c r="SM195" s="17"/>
      <c r="SN195" s="17"/>
      <c r="SO195" s="17"/>
      <c r="SP195" s="17"/>
      <c r="SQ195" s="17"/>
      <c r="SR195" s="17"/>
      <c r="SS195" s="17"/>
      <c r="ST195" s="17"/>
      <c r="SU195" s="17"/>
      <c r="SV195" s="17"/>
      <c r="SW195" s="17"/>
      <c r="SX195" s="17"/>
      <c r="SY195" s="17"/>
      <c r="SZ195" s="17"/>
      <c r="TA195" s="17"/>
      <c r="TB195" s="17"/>
      <c r="TC195" s="17"/>
      <c r="TD195" s="17"/>
      <c r="TE195" s="17"/>
      <c r="TF195" s="17"/>
      <c r="TG195" s="17"/>
      <c r="TH195" s="17"/>
      <c r="TI195" s="17"/>
      <c r="TJ195" s="17"/>
      <c r="TK195" s="17"/>
      <c r="TL195" s="17"/>
      <c r="TM195" s="17"/>
      <c r="TN195" s="17"/>
      <c r="TO195" s="17"/>
      <c r="TP195" s="17"/>
      <c r="TQ195" s="17"/>
      <c r="TR195" s="17"/>
      <c r="TS195" s="17"/>
      <c r="TT195" s="17"/>
      <c r="TU195" s="17"/>
      <c r="TV195" s="17"/>
      <c r="TW195" s="17"/>
      <c r="TX195" s="17"/>
      <c r="TY195" s="17"/>
      <c r="TZ195" s="17"/>
      <c r="UA195" s="17"/>
      <c r="UB195" s="17"/>
      <c r="UC195" s="17"/>
      <c r="UD195" s="17"/>
      <c r="UE195" s="17"/>
      <c r="UF195" s="17"/>
      <c r="UG195" s="17"/>
      <c r="UH195" s="17"/>
      <c r="UI195" s="17"/>
      <c r="UJ195" s="17"/>
      <c r="UK195" s="17"/>
      <c r="UL195" s="17"/>
      <c r="UM195" s="17"/>
      <c r="UN195" s="17"/>
      <c r="UO195" s="17"/>
      <c r="UP195" s="17"/>
      <c r="UQ195" s="17"/>
      <c r="UR195" s="17"/>
      <c r="US195" s="17"/>
      <c r="UT195" s="17"/>
      <c r="UU195" s="17"/>
      <c r="UV195" s="17"/>
      <c r="UW195" s="17"/>
      <c r="UX195" s="17"/>
      <c r="UY195" s="17"/>
      <c r="UZ195" s="17"/>
      <c r="VA195" s="17"/>
      <c r="VB195" s="17"/>
      <c r="VC195" s="17"/>
      <c r="VD195" s="17"/>
      <c r="VE195" s="17"/>
      <c r="VF195" s="17"/>
      <c r="VG195" s="17"/>
      <c r="VH195" s="17"/>
      <c r="VI195" s="17"/>
      <c r="VJ195" s="17"/>
      <c r="VK195" s="17"/>
      <c r="VL195" s="17"/>
      <c r="VM195" s="17"/>
      <c r="VN195" s="17"/>
      <c r="VO195" s="17"/>
      <c r="VP195" s="17"/>
      <c r="VQ195" s="17"/>
      <c r="VR195" s="17"/>
      <c r="VS195" s="17"/>
      <c r="VT195" s="17"/>
      <c r="VU195" s="17"/>
      <c r="VV195" s="17"/>
      <c r="VW195" s="17"/>
      <c r="VX195" s="17"/>
      <c r="VY195" s="17"/>
      <c r="VZ195" s="17"/>
      <c r="WA195" s="17"/>
      <c r="WB195" s="17"/>
      <c r="WC195" s="17"/>
      <c r="WD195" s="17"/>
      <c r="WE195" s="17"/>
      <c r="WF195" s="17"/>
      <c r="WG195" s="17"/>
      <c r="WH195" s="17"/>
      <c r="WI195" s="17"/>
      <c r="WJ195" s="17"/>
      <c r="WK195" s="17"/>
      <c r="WL195" s="17"/>
      <c r="WM195" s="17"/>
      <c r="WN195" s="17"/>
      <c r="WO195" s="17"/>
      <c r="WP195" s="17"/>
      <c r="WQ195" s="17"/>
      <c r="WR195" s="17"/>
      <c r="WS195" s="17"/>
      <c r="WT195" s="17"/>
      <c r="WU195" s="17"/>
      <c r="WV195" s="17"/>
      <c r="WW195" s="17"/>
      <c r="WX195" s="17"/>
      <c r="WY195" s="17"/>
      <c r="WZ195" s="17"/>
      <c r="XA195" s="17"/>
      <c r="XB195" s="17"/>
      <c r="XC195" s="17"/>
      <c r="XD195" s="17"/>
      <c r="XE195" s="17"/>
      <c r="XF195" s="17"/>
      <c r="XG195" s="17"/>
      <c r="XH195" s="17"/>
      <c r="XI195" s="17"/>
      <c r="XJ195" s="17"/>
      <c r="XK195" s="17"/>
      <c r="XL195" s="17"/>
      <c r="XM195" s="17"/>
      <c r="XN195" s="17"/>
      <c r="XO195" s="17"/>
      <c r="XP195" s="17"/>
      <c r="XQ195" s="17"/>
      <c r="XR195" s="17"/>
      <c r="XS195" s="17"/>
      <c r="XT195" s="17"/>
      <c r="XU195" s="17"/>
      <c r="XV195" s="17"/>
      <c r="XW195" s="17"/>
      <c r="XX195" s="17"/>
      <c r="XY195" s="17"/>
      <c r="XZ195" s="17"/>
      <c r="YA195" s="17"/>
      <c r="YB195" s="17"/>
      <c r="YC195" s="17"/>
      <c r="YD195" s="17"/>
      <c r="YE195" s="17"/>
      <c r="YF195" s="17"/>
      <c r="YG195" s="17"/>
      <c r="YH195" s="17"/>
      <c r="YI195" s="17"/>
      <c r="YJ195" s="17"/>
      <c r="YK195" s="17"/>
      <c r="YL195" s="17"/>
      <c r="YM195" s="17"/>
      <c r="YN195" s="17"/>
      <c r="YO195" s="17"/>
      <c r="YP195" s="17"/>
      <c r="YQ195" s="17"/>
      <c r="YR195" s="17"/>
      <c r="YS195" s="17"/>
      <c r="YT195" s="17"/>
      <c r="YU195" s="17"/>
      <c r="YV195" s="17"/>
      <c r="YW195" s="17"/>
      <c r="YX195" s="17"/>
      <c r="YY195" s="17"/>
      <c r="YZ195" s="17"/>
      <c r="ZA195" s="17"/>
      <c r="ZB195" s="17"/>
      <c r="ZC195" s="17"/>
      <c r="ZD195" s="17"/>
      <c r="ZE195" s="17"/>
      <c r="ZF195" s="17"/>
      <c r="ZG195" s="17"/>
      <c r="ZH195" s="17"/>
      <c r="ZI195" s="17"/>
      <c r="ZJ195" s="17"/>
      <c r="ZK195" s="17"/>
      <c r="ZL195" s="17"/>
      <c r="ZM195" s="17"/>
      <c r="ZN195" s="17"/>
      <c r="ZO195" s="17"/>
      <c r="ZP195" s="17"/>
      <c r="ZQ195" s="17"/>
      <c r="ZR195" s="17"/>
      <c r="ZS195" s="17"/>
      <c r="ZT195" s="17"/>
      <c r="ZU195" s="17"/>
      <c r="ZV195" s="17"/>
      <c r="ZW195" s="17"/>
      <c r="ZX195" s="17"/>
      <c r="ZY195" s="17"/>
      <c r="ZZ195" s="17"/>
      <c r="AAA195" s="17"/>
      <c r="AAB195" s="17"/>
      <c r="AAC195" s="17"/>
      <c r="AAD195" s="17"/>
      <c r="AAE195" s="17"/>
      <c r="AAF195" s="17"/>
      <c r="AAG195" s="17"/>
      <c r="AAH195" s="17"/>
      <c r="AAI195" s="17"/>
      <c r="AAJ195" s="17"/>
      <c r="AAK195" s="17"/>
      <c r="AAL195" s="17"/>
      <c r="AAM195" s="17"/>
      <c r="AAN195" s="17"/>
      <c r="AAO195" s="17"/>
      <c r="AAP195" s="17"/>
      <c r="AAQ195" s="17"/>
      <c r="AAR195" s="17"/>
      <c r="AAS195" s="17"/>
      <c r="AAT195" s="17"/>
      <c r="AAU195" s="17"/>
      <c r="AAV195" s="17"/>
      <c r="AAW195" s="17"/>
      <c r="AAX195" s="17"/>
      <c r="AAY195" s="17"/>
      <c r="AAZ195" s="17"/>
      <c r="ABA195" s="17"/>
      <c r="ABB195" s="17"/>
      <c r="ABC195" s="17"/>
      <c r="ABD195" s="17"/>
      <c r="ABE195" s="17"/>
      <c r="ABF195" s="17"/>
      <c r="ABG195" s="17"/>
      <c r="ABH195" s="17"/>
      <c r="ABI195" s="17"/>
      <c r="ABJ195" s="17"/>
      <c r="ABK195" s="17"/>
      <c r="ABL195" s="17"/>
      <c r="ABM195" s="17"/>
      <c r="ABN195" s="17"/>
      <c r="ABO195" s="17"/>
      <c r="ABP195" s="17"/>
      <c r="ABQ195" s="17"/>
      <c r="ABR195" s="17"/>
      <c r="ABS195" s="17"/>
      <c r="ABT195" s="17"/>
      <c r="ABU195" s="17"/>
      <c r="ABV195" s="17"/>
      <c r="ABW195" s="17"/>
      <c r="ABX195" s="17"/>
      <c r="ABY195" s="17"/>
      <c r="ABZ195" s="17"/>
      <c r="ACA195" s="17"/>
      <c r="ACB195" s="17"/>
      <c r="ACC195" s="17"/>
      <c r="ACD195" s="17"/>
      <c r="ACE195" s="17"/>
      <c r="ACF195" s="17"/>
      <c r="ACG195" s="17"/>
      <c r="ACH195" s="17"/>
      <c r="ACI195" s="17"/>
      <c r="ACJ195" s="17"/>
      <c r="ACK195" s="17"/>
      <c r="ACL195" s="17"/>
      <c r="ACM195" s="17"/>
      <c r="ACN195" s="17"/>
      <c r="ACO195" s="17"/>
      <c r="ACP195" s="17"/>
      <c r="ACQ195" s="17"/>
      <c r="ACR195" s="17"/>
      <c r="ACS195" s="17"/>
      <c r="ACT195" s="17"/>
      <c r="ACU195" s="17"/>
      <c r="ACV195" s="17"/>
      <c r="ACW195" s="17"/>
      <c r="ACX195" s="17"/>
      <c r="ACY195" s="17"/>
      <c r="ACZ195" s="17"/>
      <c r="ADA195" s="17"/>
      <c r="ADB195" s="17"/>
      <c r="ADC195" s="17"/>
      <c r="ADD195" s="17"/>
      <c r="ADE195" s="17"/>
      <c r="ADF195" s="17"/>
      <c r="ADG195" s="17"/>
      <c r="ADH195" s="17"/>
      <c r="ADI195" s="17"/>
      <c r="ADJ195" s="17"/>
      <c r="ADK195" s="17"/>
      <c r="ADL195" s="17"/>
      <c r="ADM195" s="17"/>
      <c r="ADN195" s="17"/>
      <c r="ADO195" s="17"/>
      <c r="ADP195" s="17"/>
      <c r="ADQ195" s="17"/>
      <c r="ADR195" s="17"/>
      <c r="ADS195" s="17"/>
      <c r="ADT195" s="17"/>
      <c r="ADU195" s="17"/>
      <c r="ADV195" s="17"/>
      <c r="ADW195" s="17"/>
      <c r="ADX195" s="17"/>
      <c r="ADY195" s="17"/>
      <c r="ADZ195" s="17"/>
      <c r="AEA195" s="17"/>
      <c r="AEB195" s="17"/>
      <c r="AEC195" s="17"/>
      <c r="AED195" s="17"/>
      <c r="AEE195" s="17"/>
      <c r="AEF195" s="17"/>
      <c r="AEG195" s="17"/>
      <c r="AEH195" s="17"/>
      <c r="AEI195" s="17"/>
      <c r="AEJ195" s="17"/>
      <c r="AEK195" s="17"/>
      <c r="AEL195" s="17"/>
      <c r="AEM195" s="17"/>
      <c r="AEN195" s="17"/>
      <c r="AEO195" s="17"/>
      <c r="AEP195" s="17"/>
      <c r="AEQ195" s="17"/>
      <c r="AER195" s="17"/>
      <c r="AES195" s="17"/>
      <c r="AET195" s="17"/>
      <c r="AEU195" s="17"/>
      <c r="AEV195" s="17"/>
      <c r="AEW195" s="17"/>
      <c r="AEX195" s="17"/>
      <c r="AEY195" s="17"/>
      <c r="AEZ195" s="17"/>
      <c r="AFA195" s="17"/>
      <c r="AFB195" s="17"/>
      <c r="AFC195" s="17"/>
      <c r="AFD195" s="17"/>
      <c r="AFE195" s="17"/>
      <c r="AFF195" s="17"/>
      <c r="AFG195" s="17"/>
      <c r="AFH195" s="17"/>
      <c r="AFI195" s="17"/>
      <c r="AFJ195" s="17"/>
      <c r="AFK195" s="17"/>
      <c r="AFL195" s="17"/>
      <c r="AFM195" s="17"/>
      <c r="AFN195" s="17"/>
      <c r="AFO195" s="17"/>
      <c r="AFP195" s="17"/>
      <c r="AFQ195" s="17"/>
      <c r="AFR195" s="17"/>
      <c r="AFS195" s="17"/>
      <c r="AFT195" s="17"/>
      <c r="AFU195" s="17"/>
      <c r="AFV195" s="17"/>
      <c r="AFW195" s="17"/>
      <c r="AFX195" s="17"/>
      <c r="AFY195" s="17"/>
      <c r="AFZ195" s="17"/>
      <c r="AGA195" s="17"/>
      <c r="AGB195" s="17"/>
      <c r="AGC195" s="17"/>
      <c r="AGD195" s="17"/>
      <c r="AGE195" s="17"/>
      <c r="AGF195" s="17"/>
      <c r="AGG195" s="17"/>
      <c r="AGH195" s="17"/>
      <c r="AGI195" s="17"/>
      <c r="AGJ195" s="17"/>
      <c r="AGK195" s="17"/>
      <c r="AGL195" s="17"/>
      <c r="AGM195" s="17"/>
      <c r="AGN195" s="17"/>
      <c r="AGO195" s="17"/>
      <c r="AGP195" s="17"/>
      <c r="AGQ195" s="17"/>
      <c r="AGR195" s="17"/>
      <c r="AGS195" s="17"/>
      <c r="AGT195" s="17"/>
      <c r="AGU195" s="17"/>
      <c r="AGV195" s="17"/>
      <c r="AGW195" s="17"/>
      <c r="AGX195" s="17"/>
      <c r="AGY195" s="17"/>
      <c r="AGZ195" s="17"/>
      <c r="AHA195" s="17"/>
      <c r="AHB195" s="17"/>
      <c r="AHC195" s="17"/>
      <c r="AHD195" s="17"/>
      <c r="AHE195" s="17"/>
      <c r="AHF195" s="17"/>
      <c r="AHG195" s="17"/>
      <c r="AHH195" s="17"/>
      <c r="AHI195" s="17"/>
      <c r="AHJ195" s="17"/>
      <c r="AHK195" s="17"/>
      <c r="AHL195" s="17"/>
      <c r="AHM195" s="17"/>
      <c r="AHN195" s="17"/>
      <c r="AHO195" s="17"/>
      <c r="AHP195" s="17"/>
      <c r="AHQ195" s="17"/>
      <c r="AHR195" s="17"/>
      <c r="AHS195" s="17"/>
      <c r="AHT195" s="17"/>
      <c r="AHU195" s="17"/>
      <c r="AHV195" s="17"/>
      <c r="AHW195" s="17"/>
      <c r="AHX195" s="17"/>
      <c r="AHY195" s="17"/>
      <c r="AHZ195" s="17"/>
      <c r="AIA195" s="17"/>
      <c r="AIB195" s="17"/>
      <c r="AIC195" s="17"/>
      <c r="AID195" s="17"/>
      <c r="AIE195" s="17"/>
      <c r="AIF195" s="17"/>
      <c r="AIG195" s="17"/>
      <c r="AIH195" s="17"/>
      <c r="AII195" s="17"/>
      <c r="AIJ195" s="17"/>
      <c r="AIK195" s="17"/>
      <c r="AIL195" s="17"/>
      <c r="AIM195" s="17"/>
      <c r="AIN195" s="17"/>
      <c r="AIO195" s="17"/>
      <c r="AIP195" s="17"/>
      <c r="AIQ195" s="17"/>
      <c r="AIR195" s="17"/>
      <c r="AIS195" s="17"/>
      <c r="AIT195" s="17"/>
      <c r="AIU195" s="17"/>
      <c r="AIV195" s="17"/>
      <c r="AIW195" s="17"/>
      <c r="AIX195" s="17"/>
      <c r="AIY195" s="17"/>
      <c r="AIZ195" s="17"/>
      <c r="AJA195" s="17"/>
      <c r="AJB195" s="17"/>
      <c r="AJC195" s="17"/>
      <c r="AJD195" s="17"/>
      <c r="AJE195" s="17"/>
      <c r="AJF195" s="17"/>
      <c r="AJG195" s="17"/>
      <c r="AJH195" s="17"/>
      <c r="AJI195" s="17"/>
      <c r="AJJ195" s="17"/>
      <c r="AJK195" s="17"/>
      <c r="AJL195" s="17"/>
      <c r="AJM195" s="17"/>
      <c r="AJN195" s="17"/>
      <c r="AJO195" s="17"/>
      <c r="AJP195" s="17"/>
      <c r="AJQ195" s="17"/>
      <c r="AJR195" s="17"/>
      <c r="AJS195" s="17"/>
      <c r="AJT195" s="17"/>
      <c r="AJU195" s="17"/>
      <c r="AJV195" s="17"/>
      <c r="AJW195" s="17"/>
      <c r="AJX195" s="17"/>
      <c r="AJY195" s="17"/>
      <c r="AJZ195" s="17"/>
      <c r="AKA195" s="17"/>
      <c r="AKB195" s="17"/>
      <c r="AKC195" s="17"/>
      <c r="AKD195" s="17"/>
      <c r="AKE195" s="17"/>
      <c r="AKF195" s="17"/>
      <c r="AKG195" s="17"/>
      <c r="AKH195" s="17"/>
      <c r="AKI195" s="17"/>
      <c r="AKJ195" s="17"/>
      <c r="AKK195" s="17"/>
      <c r="AKL195" s="17"/>
      <c r="AKM195" s="17"/>
      <c r="AKN195" s="17"/>
      <c r="AKO195" s="17"/>
      <c r="AKP195" s="17"/>
      <c r="AKQ195" s="17"/>
      <c r="AKR195" s="17"/>
      <c r="AKS195" s="17"/>
      <c r="AKT195" s="17"/>
      <c r="AKU195" s="17"/>
      <c r="AKV195" s="17"/>
      <c r="AKW195" s="17"/>
      <c r="AKX195" s="17"/>
      <c r="AKY195" s="17"/>
      <c r="AKZ195" s="17"/>
      <c r="ALA195" s="17"/>
      <c r="ALB195" s="17"/>
      <c r="ALC195" s="17"/>
      <c r="ALD195" s="17"/>
      <c r="ALE195" s="17"/>
      <c r="ALF195" s="17"/>
      <c r="ALG195" s="17"/>
      <c r="ALH195" s="17"/>
      <c r="ALI195" s="17"/>
      <c r="ALJ195" s="17"/>
      <c r="ALK195" s="17"/>
      <c r="ALL195" s="17"/>
      <c r="ALM195" s="17"/>
      <c r="ALN195" s="17"/>
      <c r="ALO195" s="17"/>
      <c r="ALP195" s="17"/>
      <c r="ALQ195" s="17"/>
      <c r="ALR195" s="17"/>
      <c r="ALS195" s="17"/>
      <c r="ALT195" s="17"/>
      <c r="ALU195" s="17"/>
      <c r="ALV195" s="17"/>
      <c r="ALW195" s="17"/>
      <c r="ALX195" s="17"/>
      <c r="ALY195" s="17"/>
      <c r="ALZ195" s="17"/>
      <c r="AMA195" s="17"/>
      <c r="AMB195" s="17"/>
      <c r="AMC195" s="17"/>
      <c r="AMD195" s="17"/>
      <c r="AME195" s="17"/>
      <c r="AMF195" s="17"/>
      <c r="AMG195" s="17"/>
      <c r="AMH195" s="17"/>
      <c r="AMI195" s="17"/>
      <c r="AMJ195" s="17"/>
      <c r="AMK195" s="17"/>
      <c r="AML195" s="17"/>
      <c r="AMM195" s="17"/>
      <c r="AMN195" s="17"/>
      <c r="AMO195" s="17"/>
      <c r="AMP195" s="17"/>
      <c r="AMQ195" s="17"/>
      <c r="AMR195" s="17"/>
      <c r="AMS195" s="17"/>
      <c r="AMT195" s="17"/>
      <c r="AMU195" s="17"/>
      <c r="AMV195" s="17"/>
      <c r="AMW195" s="17"/>
      <c r="AMX195" s="17"/>
      <c r="AMY195" s="17"/>
      <c r="AMZ195" s="17"/>
      <c r="ANA195" s="17"/>
      <c r="ANB195" s="17"/>
      <c r="ANC195" s="17"/>
      <c r="AND195" s="17"/>
      <c r="ANE195" s="17"/>
      <c r="ANF195" s="17"/>
      <c r="ANG195" s="17"/>
      <c r="ANH195" s="17"/>
      <c r="ANI195" s="17"/>
      <c r="ANJ195" s="17"/>
      <c r="ANK195" s="17"/>
      <c r="ANL195" s="17"/>
      <c r="ANM195" s="17"/>
      <c r="ANN195" s="17"/>
      <c r="ANO195" s="17"/>
      <c r="ANP195" s="17"/>
      <c r="ANQ195" s="17"/>
      <c r="ANR195" s="17"/>
      <c r="ANS195" s="17"/>
      <c r="ANT195" s="17"/>
      <c r="ANU195" s="17"/>
      <c r="ANV195" s="17"/>
      <c r="ANW195" s="17"/>
      <c r="ANX195" s="17"/>
      <c r="ANY195" s="17"/>
      <c r="ANZ195" s="17"/>
      <c r="AOA195" s="17"/>
      <c r="AOB195" s="17"/>
      <c r="AOC195" s="17"/>
      <c r="AOD195" s="17"/>
      <c r="AOE195" s="17"/>
      <c r="AOF195" s="17"/>
      <c r="AOG195" s="17"/>
      <c r="AOH195" s="17"/>
      <c r="AOI195" s="17"/>
      <c r="AOJ195" s="17"/>
      <c r="AOK195" s="17"/>
      <c r="AOL195" s="17"/>
      <c r="AOM195" s="17"/>
      <c r="AON195" s="17"/>
      <c r="AOO195" s="17"/>
      <c r="AOP195" s="17"/>
      <c r="AOQ195" s="17"/>
      <c r="AOR195" s="17"/>
      <c r="AOS195" s="17"/>
      <c r="AOT195" s="17"/>
      <c r="AOU195" s="17"/>
      <c r="AOV195" s="17"/>
      <c r="AOW195" s="17"/>
      <c r="AOX195" s="17"/>
      <c r="AOY195" s="17"/>
      <c r="AOZ195" s="17"/>
      <c r="APA195" s="17"/>
      <c r="APB195" s="17"/>
      <c r="APC195" s="17"/>
      <c r="APD195" s="17"/>
      <c r="APE195" s="17"/>
      <c r="APF195" s="17"/>
      <c r="APG195" s="17"/>
      <c r="APH195" s="17"/>
      <c r="API195" s="17"/>
      <c r="APJ195" s="17"/>
      <c r="APK195" s="17"/>
      <c r="APL195" s="17"/>
      <c r="APM195" s="17"/>
      <c r="APN195" s="17"/>
      <c r="APO195" s="17"/>
      <c r="APP195" s="17"/>
      <c r="APQ195" s="17"/>
      <c r="APR195" s="17"/>
      <c r="APS195" s="17"/>
      <c r="APT195" s="17"/>
      <c r="APU195" s="17"/>
      <c r="APV195" s="17"/>
      <c r="APW195" s="17"/>
      <c r="APX195" s="17"/>
      <c r="APY195" s="17"/>
      <c r="APZ195" s="17"/>
      <c r="AQA195" s="17"/>
      <c r="AQB195" s="17"/>
      <c r="AQC195" s="17"/>
      <c r="AQD195" s="17"/>
      <c r="AQE195" s="17"/>
      <c r="AQF195" s="17"/>
      <c r="AQG195" s="17"/>
      <c r="AQH195" s="17"/>
      <c r="AQI195" s="17"/>
      <c r="AQJ195" s="17"/>
      <c r="AQK195" s="17"/>
      <c r="AQL195" s="17"/>
      <c r="AQM195" s="17"/>
      <c r="AQN195" s="17"/>
      <c r="AQO195" s="17"/>
      <c r="AQP195" s="17"/>
      <c r="AQQ195" s="17"/>
      <c r="AQR195" s="17"/>
      <c r="AQS195" s="17"/>
      <c r="AQT195" s="17"/>
      <c r="AQU195" s="17"/>
      <c r="AQV195" s="17"/>
      <c r="AQW195" s="17"/>
      <c r="AQX195" s="17"/>
      <c r="AQY195" s="17"/>
      <c r="AQZ195" s="17"/>
      <c r="ARA195" s="17"/>
      <c r="ARB195" s="17"/>
      <c r="ARC195" s="17"/>
      <c r="ARD195" s="17"/>
      <c r="ARE195" s="17"/>
      <c r="ARF195" s="17"/>
      <c r="ARG195" s="17"/>
      <c r="ARH195" s="17"/>
      <c r="ARI195" s="17"/>
      <c r="ARJ195" s="17"/>
      <c r="ARK195" s="17"/>
      <c r="ARL195" s="17"/>
      <c r="ARM195" s="17"/>
      <c r="ARN195" s="17"/>
      <c r="ARO195" s="17"/>
      <c r="ARP195" s="17"/>
      <c r="ARQ195" s="17"/>
      <c r="ARR195" s="17"/>
      <c r="ARS195" s="17"/>
      <c r="ART195" s="17"/>
      <c r="ARU195" s="17"/>
      <c r="ARV195" s="17"/>
      <c r="ARW195" s="17"/>
      <c r="ARX195" s="17"/>
      <c r="ARY195" s="17"/>
      <c r="ARZ195" s="17"/>
      <c r="ASA195" s="17"/>
      <c r="ASB195" s="17"/>
      <c r="ASC195" s="17"/>
      <c r="ASD195" s="17"/>
      <c r="ASE195" s="17"/>
      <c r="ASF195" s="17"/>
      <c r="ASG195" s="17"/>
      <c r="ASH195" s="17"/>
      <c r="ASI195" s="17"/>
      <c r="ASJ195" s="17"/>
      <c r="ASK195" s="17"/>
      <c r="ASL195" s="17"/>
      <c r="ASM195" s="17"/>
      <c r="ASN195" s="17"/>
      <c r="ASO195" s="17"/>
      <c r="ASP195" s="17"/>
      <c r="ASQ195" s="17"/>
      <c r="ASR195" s="17"/>
      <c r="ASS195" s="17"/>
      <c r="AST195" s="17"/>
      <c r="ASU195" s="17"/>
      <c r="ASV195" s="17"/>
      <c r="ASW195" s="17"/>
      <c r="ASX195" s="17"/>
      <c r="ASY195" s="17"/>
      <c r="ASZ195" s="17"/>
      <c r="ATA195" s="17"/>
      <c r="ATB195" s="17"/>
      <c r="ATC195" s="17"/>
      <c r="ATD195" s="17"/>
      <c r="ATE195" s="17"/>
      <c r="ATF195" s="17"/>
      <c r="ATG195" s="17"/>
      <c r="ATH195" s="17"/>
      <c r="ATI195" s="17"/>
      <c r="ATJ195" s="17"/>
      <c r="ATK195" s="17"/>
      <c r="ATL195" s="17"/>
      <c r="ATM195" s="17"/>
      <c r="ATN195" s="17"/>
      <c r="ATO195" s="17"/>
      <c r="ATP195" s="17"/>
      <c r="ATQ195" s="17"/>
      <c r="ATR195" s="17"/>
      <c r="ATS195" s="17"/>
      <c r="ATT195" s="17"/>
      <c r="ATU195" s="17"/>
      <c r="ATV195" s="17"/>
      <c r="ATW195" s="17"/>
      <c r="ATX195" s="17"/>
      <c r="ATY195" s="17"/>
      <c r="ATZ195" s="17"/>
      <c r="AUA195" s="17"/>
      <c r="AUB195" s="17"/>
      <c r="AUC195" s="17"/>
      <c r="AUD195" s="17"/>
      <c r="AUE195" s="17"/>
      <c r="AUF195" s="17"/>
      <c r="AUG195" s="17"/>
      <c r="AUH195" s="17"/>
      <c r="AUI195" s="17"/>
      <c r="AUJ195" s="17"/>
      <c r="AUK195" s="17"/>
      <c r="AUL195" s="17"/>
      <c r="AUM195" s="17"/>
      <c r="AUN195" s="17"/>
      <c r="AUO195" s="17"/>
      <c r="AUP195" s="17"/>
      <c r="AUQ195" s="17"/>
      <c r="AUR195" s="17"/>
      <c r="AUS195" s="17"/>
      <c r="AUT195" s="17"/>
      <c r="AUU195" s="17"/>
      <c r="AUV195" s="17"/>
      <c r="AUW195" s="17"/>
      <c r="AUX195" s="17"/>
      <c r="AUY195" s="17"/>
      <c r="AUZ195" s="17"/>
      <c r="AVA195" s="17"/>
      <c r="AVB195" s="17"/>
      <c r="AVC195" s="17"/>
      <c r="AVD195" s="17"/>
      <c r="AVE195" s="17"/>
      <c r="AVF195" s="17"/>
      <c r="AVG195" s="17"/>
      <c r="AVH195" s="17"/>
      <c r="AVI195" s="17"/>
      <c r="AVJ195" s="17"/>
      <c r="AVK195" s="17"/>
      <c r="AVL195" s="17"/>
      <c r="AVM195" s="17"/>
      <c r="AVN195" s="17"/>
      <c r="AVO195" s="17"/>
      <c r="AVP195" s="17"/>
      <c r="AVQ195" s="17"/>
      <c r="AVR195" s="17"/>
      <c r="AVS195" s="17"/>
      <c r="AVT195" s="17"/>
      <c r="AVU195" s="17"/>
      <c r="AVV195" s="17"/>
      <c r="AVW195" s="17"/>
      <c r="AVX195" s="17"/>
      <c r="AVY195" s="17"/>
      <c r="AVZ195" s="17"/>
      <c r="AWA195" s="17"/>
      <c r="AWB195" s="17"/>
      <c r="AWC195" s="17"/>
      <c r="AWD195" s="17"/>
      <c r="AWE195" s="17"/>
      <c r="AWF195" s="17"/>
      <c r="AWG195" s="17"/>
      <c r="AWH195" s="17"/>
      <c r="AWI195" s="17"/>
      <c r="AWJ195" s="17"/>
      <c r="AWK195" s="17"/>
      <c r="AWL195" s="17"/>
      <c r="AWM195" s="17"/>
      <c r="AWN195" s="17"/>
      <c r="AWO195" s="17"/>
      <c r="AWP195" s="17"/>
      <c r="AWQ195" s="17"/>
      <c r="AWR195" s="17"/>
      <c r="AWS195" s="17"/>
      <c r="AWT195" s="17"/>
      <c r="AWU195" s="17"/>
      <c r="AWV195" s="17"/>
      <c r="AWW195" s="17"/>
      <c r="AWX195" s="17"/>
      <c r="AWY195" s="17"/>
      <c r="AWZ195" s="17"/>
      <c r="AXA195" s="17"/>
      <c r="AXB195" s="17"/>
      <c r="AXC195" s="17"/>
      <c r="AXD195" s="17"/>
      <c r="AXE195" s="17"/>
      <c r="AXF195" s="17"/>
      <c r="AXG195" s="17"/>
      <c r="AXH195" s="17"/>
      <c r="AXI195" s="17"/>
      <c r="AXJ195" s="17"/>
      <c r="AXK195" s="17"/>
      <c r="AXL195" s="17"/>
      <c r="AXM195" s="17"/>
      <c r="AXN195" s="17"/>
      <c r="AXO195" s="17"/>
      <c r="AXP195" s="17"/>
      <c r="AXQ195" s="17"/>
      <c r="AXR195" s="17"/>
      <c r="AXS195" s="17"/>
      <c r="AXT195" s="17"/>
      <c r="AXU195" s="17"/>
      <c r="AXV195" s="17"/>
      <c r="AXW195" s="17"/>
      <c r="AXX195" s="17"/>
      <c r="AXY195" s="17"/>
      <c r="AXZ195" s="17"/>
      <c r="AYA195" s="17"/>
      <c r="AYB195" s="17"/>
      <c r="AYC195" s="17"/>
      <c r="AYD195" s="17"/>
      <c r="AYE195" s="17"/>
      <c r="AYF195" s="17"/>
      <c r="AYG195" s="17"/>
      <c r="AYH195" s="17"/>
      <c r="AYI195" s="17"/>
      <c r="AYJ195" s="17"/>
      <c r="AYK195" s="17"/>
      <c r="AYL195" s="17"/>
      <c r="AYM195" s="17"/>
      <c r="AYN195" s="17"/>
      <c r="AYO195" s="17"/>
      <c r="AYP195" s="17"/>
      <c r="AYQ195" s="17"/>
      <c r="AYR195" s="17"/>
      <c r="AYS195" s="17"/>
      <c r="AYT195" s="17"/>
      <c r="AYU195" s="17"/>
      <c r="AYV195" s="17"/>
      <c r="AYW195" s="17"/>
      <c r="AYX195" s="17"/>
      <c r="AYY195" s="17"/>
      <c r="AYZ195" s="17"/>
      <c r="AZA195" s="17"/>
      <c r="AZB195" s="17"/>
      <c r="AZC195" s="17"/>
      <c r="AZD195" s="17"/>
      <c r="AZE195" s="17"/>
      <c r="AZF195" s="17"/>
      <c r="AZG195" s="17"/>
      <c r="AZH195" s="17"/>
      <c r="AZI195" s="17"/>
      <c r="AZJ195" s="17"/>
      <c r="AZK195" s="17"/>
      <c r="AZL195" s="17"/>
      <c r="AZM195" s="17"/>
      <c r="AZN195" s="17"/>
      <c r="AZO195" s="17"/>
      <c r="AZP195" s="17"/>
      <c r="AZQ195" s="17"/>
      <c r="AZR195" s="17"/>
      <c r="AZS195" s="17"/>
      <c r="AZT195" s="17"/>
      <c r="AZU195" s="17"/>
      <c r="AZV195" s="17"/>
      <c r="AZW195" s="17"/>
      <c r="AZX195" s="17"/>
      <c r="AZY195" s="17"/>
      <c r="AZZ195" s="17"/>
      <c r="BAA195" s="17"/>
      <c r="BAB195" s="17"/>
      <c r="BAC195" s="17"/>
      <c r="BAD195" s="17"/>
      <c r="BAE195" s="17"/>
      <c r="BAF195" s="17"/>
      <c r="BAG195" s="17"/>
      <c r="BAH195" s="17"/>
      <c r="BAI195" s="17"/>
      <c r="BAJ195" s="17"/>
      <c r="BAK195" s="17"/>
      <c r="BAL195" s="17"/>
      <c r="BAM195" s="17"/>
      <c r="BAN195" s="17"/>
      <c r="BAO195" s="17"/>
      <c r="BAP195" s="17"/>
      <c r="BAQ195" s="17"/>
      <c r="BAR195" s="17"/>
      <c r="BAS195" s="17"/>
      <c r="BAT195" s="17"/>
      <c r="BAU195" s="17"/>
      <c r="BAV195" s="17"/>
      <c r="BAW195" s="17"/>
      <c r="BAX195" s="17"/>
      <c r="BAY195" s="17"/>
      <c r="BAZ195" s="17"/>
      <c r="BBA195" s="17"/>
      <c r="BBB195" s="17"/>
      <c r="BBC195" s="17"/>
      <c r="BBD195" s="17"/>
      <c r="BBE195" s="17"/>
      <c r="BBF195" s="17"/>
      <c r="BBG195" s="17"/>
      <c r="BBH195" s="17"/>
      <c r="BBI195" s="17"/>
      <c r="BBJ195" s="17"/>
      <c r="BBK195" s="17"/>
      <c r="BBL195" s="17"/>
      <c r="BBM195" s="17"/>
      <c r="BBN195" s="17"/>
      <c r="BBO195" s="17"/>
      <c r="BBP195" s="17"/>
      <c r="BBQ195" s="17"/>
      <c r="BBR195" s="17"/>
      <c r="BBS195" s="17"/>
      <c r="BBT195" s="17"/>
      <c r="BBU195" s="17"/>
      <c r="BBV195" s="17"/>
      <c r="BBW195" s="17"/>
      <c r="BBX195" s="17"/>
      <c r="BBY195" s="17"/>
      <c r="BBZ195" s="17"/>
      <c r="BCA195" s="17"/>
      <c r="BCB195" s="17"/>
      <c r="BCC195" s="17"/>
      <c r="BCD195" s="17"/>
      <c r="BCE195" s="17"/>
      <c r="BCF195" s="17"/>
      <c r="BCG195" s="17"/>
      <c r="BCH195" s="17"/>
      <c r="BCI195" s="17"/>
      <c r="BCJ195" s="17"/>
      <c r="BCK195" s="17"/>
      <c r="BCL195" s="17"/>
      <c r="BCM195" s="17"/>
      <c r="BCN195" s="17"/>
      <c r="BCO195" s="17"/>
      <c r="BCP195" s="17"/>
      <c r="BCQ195" s="17"/>
      <c r="BCR195" s="17"/>
      <c r="BCS195" s="17"/>
      <c r="BCT195" s="17"/>
      <c r="BCU195" s="17"/>
      <c r="BCV195" s="17"/>
      <c r="BCW195" s="17"/>
      <c r="BCX195" s="17"/>
      <c r="BCY195" s="17"/>
      <c r="BCZ195" s="17"/>
      <c r="BDA195" s="17"/>
      <c r="BDB195" s="17"/>
      <c r="BDC195" s="17"/>
      <c r="BDD195" s="17"/>
      <c r="BDE195" s="17"/>
      <c r="BDF195" s="17"/>
      <c r="BDG195" s="17"/>
      <c r="BDH195" s="17"/>
      <c r="BDI195" s="17"/>
      <c r="BDJ195" s="17"/>
      <c r="BDK195" s="17"/>
      <c r="BDL195" s="17"/>
      <c r="BDM195" s="17"/>
      <c r="BDN195" s="17"/>
      <c r="BDO195" s="17"/>
      <c r="BDP195" s="17"/>
      <c r="BDQ195" s="17"/>
      <c r="BDR195" s="17"/>
      <c r="BDS195" s="17"/>
      <c r="BDT195" s="17"/>
      <c r="BDU195" s="17"/>
      <c r="BDV195" s="17"/>
      <c r="BDW195" s="17"/>
      <c r="BDX195" s="17"/>
      <c r="BDY195" s="17"/>
      <c r="BDZ195" s="17"/>
      <c r="BEA195" s="17"/>
      <c r="BEB195" s="17"/>
      <c r="BEC195" s="17"/>
      <c r="BED195" s="17"/>
      <c r="BEE195" s="17"/>
      <c r="BEF195" s="17"/>
      <c r="BEG195" s="17"/>
      <c r="BEH195" s="17"/>
      <c r="BEI195" s="17"/>
      <c r="BEJ195" s="17"/>
      <c r="BEK195" s="17"/>
      <c r="BEL195" s="17"/>
      <c r="BEM195" s="17"/>
      <c r="BEN195" s="17"/>
      <c r="BEO195" s="17"/>
      <c r="BEP195" s="17"/>
      <c r="BEQ195" s="17"/>
      <c r="BER195" s="17"/>
      <c r="BES195" s="17"/>
      <c r="BET195" s="17"/>
      <c r="BEU195" s="17"/>
      <c r="BEV195" s="17"/>
      <c r="BEW195" s="17"/>
      <c r="BEX195" s="17"/>
      <c r="BEY195" s="17"/>
      <c r="BEZ195" s="17"/>
      <c r="BFA195" s="17"/>
      <c r="BFB195" s="17"/>
      <c r="BFC195" s="17"/>
      <c r="BFD195" s="17"/>
      <c r="BFE195" s="17"/>
      <c r="BFF195" s="17"/>
      <c r="BFG195" s="17"/>
      <c r="BFH195" s="17"/>
      <c r="BFI195" s="17"/>
      <c r="BFJ195" s="17"/>
      <c r="BFK195" s="17"/>
      <c r="BFL195" s="17"/>
      <c r="BFM195" s="17"/>
      <c r="BFN195" s="17"/>
      <c r="BFO195" s="17"/>
      <c r="BFP195" s="17"/>
      <c r="BFQ195" s="17"/>
      <c r="BFR195" s="17"/>
      <c r="BFS195" s="17"/>
      <c r="BFT195" s="17"/>
      <c r="BFU195" s="17"/>
      <c r="BFV195" s="17"/>
      <c r="BFW195" s="17"/>
      <c r="BFX195" s="17"/>
      <c r="BFY195" s="17"/>
      <c r="BFZ195" s="17"/>
      <c r="BGA195" s="17"/>
      <c r="BGB195" s="17"/>
      <c r="BGC195" s="17"/>
      <c r="BGD195" s="17"/>
      <c r="BGE195" s="17"/>
      <c r="BGF195" s="17"/>
      <c r="BGG195" s="17"/>
      <c r="BGH195" s="17"/>
      <c r="BGI195" s="17"/>
      <c r="BGJ195" s="17"/>
      <c r="BGK195" s="17"/>
      <c r="BGL195" s="17"/>
      <c r="BGM195" s="17"/>
      <c r="BGN195" s="17"/>
      <c r="BGO195" s="17"/>
      <c r="BGP195" s="17"/>
      <c r="BGQ195" s="17"/>
      <c r="BGR195" s="17"/>
      <c r="BGS195" s="17"/>
      <c r="BGT195" s="17"/>
      <c r="BGU195" s="17"/>
      <c r="BGV195" s="17"/>
      <c r="BGW195" s="17"/>
      <c r="BGX195" s="17"/>
      <c r="BGY195" s="17"/>
      <c r="BGZ195" s="17"/>
      <c r="BHA195" s="17"/>
      <c r="BHB195" s="17"/>
      <c r="BHC195" s="17"/>
      <c r="BHD195" s="17"/>
      <c r="BHE195" s="17"/>
      <c r="BHF195" s="17"/>
      <c r="BHG195" s="17"/>
      <c r="BHH195" s="17"/>
      <c r="BHI195" s="17"/>
      <c r="BHJ195" s="17"/>
      <c r="BHK195" s="17"/>
      <c r="BHL195" s="17"/>
      <c r="BHM195" s="17"/>
      <c r="BHN195" s="17"/>
      <c r="BHO195" s="17"/>
      <c r="BHP195" s="17"/>
      <c r="BHQ195" s="17"/>
      <c r="BHR195" s="17"/>
      <c r="BHS195" s="17"/>
      <c r="BHT195" s="17"/>
      <c r="BHU195" s="17"/>
      <c r="BHV195" s="17"/>
      <c r="BHW195" s="17"/>
      <c r="BHX195" s="17"/>
      <c r="BHY195" s="17"/>
      <c r="BHZ195" s="17"/>
      <c r="BIA195" s="17"/>
      <c r="BIB195" s="17"/>
      <c r="BIC195" s="17"/>
      <c r="BID195" s="17"/>
      <c r="BIE195" s="17"/>
      <c r="BIF195" s="17"/>
      <c r="BIG195" s="17"/>
      <c r="BIH195" s="17"/>
      <c r="BII195" s="17"/>
      <c r="BIJ195" s="17"/>
      <c r="BIK195" s="17"/>
      <c r="BIL195" s="17"/>
      <c r="BIM195" s="17"/>
      <c r="BIN195" s="17"/>
      <c r="BIO195" s="17"/>
      <c r="BIP195" s="17"/>
      <c r="BIQ195" s="17"/>
      <c r="BIR195" s="17"/>
      <c r="BIS195" s="17"/>
      <c r="BIT195" s="17"/>
      <c r="BIU195" s="17"/>
      <c r="BIV195" s="17"/>
      <c r="BIW195" s="17"/>
      <c r="BIX195" s="17"/>
      <c r="BIY195" s="17"/>
      <c r="BIZ195" s="17"/>
      <c r="BJA195" s="17"/>
      <c r="BJB195" s="17"/>
      <c r="BJC195" s="17"/>
      <c r="BJD195" s="17"/>
      <c r="BJE195" s="17"/>
      <c r="BJF195" s="17"/>
      <c r="BJG195" s="17"/>
      <c r="BJH195" s="17"/>
      <c r="BJI195" s="17"/>
      <c r="BJJ195" s="17"/>
      <c r="BJK195" s="17"/>
      <c r="BJL195" s="17"/>
      <c r="BJM195" s="17"/>
      <c r="BJN195" s="17"/>
      <c r="BJO195" s="17"/>
      <c r="BJP195" s="17"/>
      <c r="BJQ195" s="17"/>
      <c r="BJR195" s="17"/>
      <c r="BJS195" s="17"/>
      <c r="BJT195" s="17"/>
      <c r="BJU195" s="17"/>
      <c r="BJV195" s="17"/>
      <c r="BJW195" s="17"/>
      <c r="BJX195" s="17"/>
      <c r="BJY195" s="17"/>
      <c r="BJZ195" s="17"/>
      <c r="BKA195" s="17"/>
      <c r="BKB195" s="17"/>
      <c r="BKC195" s="17"/>
      <c r="BKD195" s="17"/>
      <c r="BKE195" s="17"/>
      <c r="BKF195" s="17"/>
      <c r="BKG195" s="17"/>
      <c r="BKH195" s="17"/>
      <c r="BKI195" s="17"/>
      <c r="BKJ195" s="17"/>
      <c r="BKK195" s="17"/>
      <c r="BKL195" s="17"/>
      <c r="BKM195" s="17"/>
      <c r="BKN195" s="17"/>
      <c r="BKO195" s="17"/>
      <c r="BKP195" s="17"/>
      <c r="BKQ195" s="17"/>
      <c r="BKR195" s="17"/>
      <c r="BKS195" s="17"/>
      <c r="BKT195" s="17"/>
      <c r="BKU195" s="17"/>
      <c r="BKV195" s="17"/>
      <c r="BKW195" s="17"/>
      <c r="BKX195" s="17"/>
      <c r="BKY195" s="17"/>
      <c r="BKZ195" s="17"/>
      <c r="BLA195" s="17"/>
      <c r="BLB195" s="17"/>
      <c r="BLC195" s="17"/>
      <c r="BLD195" s="17"/>
      <c r="BLE195" s="17"/>
      <c r="BLF195" s="17"/>
      <c r="BLG195" s="17"/>
      <c r="BLH195" s="17"/>
      <c r="BLI195" s="17"/>
      <c r="BLJ195" s="17"/>
      <c r="BLK195" s="17"/>
      <c r="BLL195" s="17"/>
      <c r="BLM195" s="17"/>
      <c r="BLN195" s="17"/>
      <c r="BLO195" s="17"/>
      <c r="BLP195" s="17"/>
      <c r="BLQ195" s="17"/>
      <c r="BLR195" s="17"/>
      <c r="BLS195" s="17"/>
      <c r="BLT195" s="17"/>
      <c r="BLU195" s="17"/>
      <c r="BLV195" s="17"/>
      <c r="BLW195" s="17"/>
      <c r="BLX195" s="17"/>
      <c r="BLY195" s="17"/>
      <c r="BLZ195" s="17"/>
      <c r="BMA195" s="17"/>
      <c r="BMB195" s="17"/>
      <c r="BMC195" s="17"/>
      <c r="BMD195" s="17"/>
      <c r="BME195" s="17"/>
      <c r="BMF195" s="17"/>
      <c r="BMG195" s="17"/>
      <c r="BMH195" s="17"/>
      <c r="BMI195" s="17"/>
      <c r="BMJ195" s="17"/>
      <c r="BMK195" s="17"/>
      <c r="BML195" s="17"/>
      <c r="BMM195" s="17"/>
      <c r="BMN195" s="17"/>
      <c r="BMO195" s="17"/>
      <c r="BMP195" s="17"/>
      <c r="BMQ195" s="17"/>
      <c r="BMR195" s="17"/>
      <c r="BMS195" s="17"/>
      <c r="BMT195" s="17"/>
      <c r="BMU195" s="17"/>
      <c r="BMV195" s="17"/>
      <c r="BMW195" s="17"/>
      <c r="BMX195" s="17"/>
      <c r="BMY195" s="17"/>
      <c r="BMZ195" s="17"/>
      <c r="BNA195" s="17"/>
      <c r="BNB195" s="17"/>
      <c r="BNC195" s="17"/>
      <c r="BND195" s="17"/>
      <c r="BNE195" s="17"/>
      <c r="BNF195" s="17"/>
      <c r="BNG195" s="17"/>
      <c r="BNH195" s="17"/>
      <c r="BNI195" s="17"/>
      <c r="BNJ195" s="17"/>
      <c r="BNK195" s="17"/>
      <c r="BNL195" s="17"/>
      <c r="BNM195" s="17"/>
      <c r="BNN195" s="17"/>
      <c r="BNO195" s="17"/>
      <c r="BNP195" s="17"/>
      <c r="BNQ195" s="17"/>
      <c r="BNR195" s="17"/>
      <c r="BNS195" s="17"/>
      <c r="BNT195" s="17"/>
      <c r="BNU195" s="17"/>
      <c r="BNV195" s="17"/>
      <c r="BNW195" s="17"/>
      <c r="BNX195" s="17"/>
      <c r="BNY195" s="17"/>
      <c r="BNZ195" s="17"/>
      <c r="BOA195" s="17"/>
      <c r="BOB195" s="17"/>
      <c r="BOC195" s="17"/>
      <c r="BOD195" s="17"/>
      <c r="BOE195" s="17"/>
      <c r="BOF195" s="17"/>
      <c r="BOG195" s="17"/>
      <c r="BOH195" s="17"/>
      <c r="BOI195" s="17"/>
      <c r="BOJ195" s="17"/>
      <c r="BOK195" s="17"/>
      <c r="BOL195" s="17"/>
      <c r="BOM195" s="17"/>
      <c r="BON195" s="17"/>
      <c r="BOO195" s="17"/>
      <c r="BOP195" s="17"/>
      <c r="BOQ195" s="17"/>
      <c r="BOR195" s="17"/>
      <c r="BOS195" s="17"/>
      <c r="BOT195" s="17"/>
      <c r="BOU195" s="17"/>
      <c r="BOV195" s="17"/>
      <c r="BOW195" s="17"/>
      <c r="BOX195" s="17"/>
      <c r="BOY195" s="17"/>
      <c r="BOZ195" s="17"/>
      <c r="BPA195" s="17"/>
      <c r="BPB195" s="17"/>
      <c r="BPC195" s="17"/>
      <c r="BPD195" s="17"/>
      <c r="BPE195" s="17"/>
      <c r="BPF195" s="17"/>
      <c r="BPG195" s="17"/>
      <c r="BPH195" s="17"/>
      <c r="BPI195" s="17"/>
      <c r="BPJ195" s="17"/>
      <c r="BPK195" s="17"/>
      <c r="BPL195" s="17"/>
      <c r="BPM195" s="17"/>
      <c r="BPN195" s="17"/>
      <c r="BPO195" s="17"/>
      <c r="BPP195" s="17"/>
      <c r="BPQ195" s="17"/>
      <c r="BPR195" s="17"/>
      <c r="BPS195" s="17"/>
      <c r="BPT195" s="17"/>
      <c r="BPU195" s="17"/>
      <c r="BPV195" s="17"/>
      <c r="BPW195" s="17"/>
      <c r="BPX195" s="17"/>
      <c r="BPY195" s="17"/>
      <c r="BPZ195" s="17"/>
      <c r="BQA195" s="17"/>
      <c r="BQB195" s="17"/>
      <c r="BQC195" s="17"/>
      <c r="BQD195" s="17"/>
      <c r="BQE195" s="17"/>
      <c r="BQF195" s="17"/>
      <c r="BQG195" s="17"/>
      <c r="BQH195" s="17"/>
      <c r="BQI195" s="17"/>
      <c r="BQJ195" s="17"/>
      <c r="BQK195" s="17"/>
      <c r="BQL195" s="17"/>
      <c r="BQM195" s="17"/>
      <c r="BQN195" s="17"/>
      <c r="BQO195" s="17"/>
      <c r="BQP195" s="17"/>
      <c r="BQQ195" s="17"/>
      <c r="BQR195" s="17"/>
      <c r="BQS195" s="17"/>
      <c r="BQT195" s="17"/>
      <c r="BQU195" s="17"/>
      <c r="BQV195" s="17"/>
      <c r="BQW195" s="17"/>
      <c r="BQX195" s="17"/>
      <c r="BQY195" s="17"/>
      <c r="BQZ195" s="17"/>
      <c r="BRA195" s="17"/>
      <c r="BRB195" s="17"/>
      <c r="BRC195" s="17"/>
      <c r="BRD195" s="17"/>
      <c r="BRE195" s="17"/>
      <c r="BRF195" s="17"/>
      <c r="BRG195" s="17"/>
      <c r="BRH195" s="17"/>
      <c r="BRI195" s="17"/>
      <c r="BRJ195" s="17"/>
      <c r="BRK195" s="17"/>
      <c r="BRL195" s="17"/>
      <c r="BRM195" s="17"/>
      <c r="BRN195" s="17"/>
      <c r="BRO195" s="17"/>
      <c r="BRP195" s="17"/>
      <c r="BRQ195" s="17"/>
      <c r="BRR195" s="17"/>
      <c r="BRS195" s="17"/>
      <c r="BRT195" s="17"/>
      <c r="BRU195" s="17"/>
      <c r="BRV195" s="17"/>
      <c r="BRW195" s="17"/>
      <c r="BRX195" s="17"/>
      <c r="BRY195" s="17"/>
      <c r="BRZ195" s="17"/>
      <c r="BSA195" s="17"/>
      <c r="BSB195" s="17"/>
      <c r="BSC195" s="17"/>
      <c r="BSD195" s="17"/>
      <c r="BSE195" s="17"/>
      <c r="BSF195" s="17"/>
      <c r="BSG195" s="17"/>
      <c r="BSH195" s="17"/>
      <c r="BSI195" s="17"/>
      <c r="BSJ195" s="17"/>
      <c r="BSK195" s="17"/>
      <c r="BSL195" s="17"/>
      <c r="BSM195" s="17"/>
      <c r="BSN195" s="17"/>
      <c r="BSO195" s="17"/>
      <c r="BSP195" s="17"/>
      <c r="BSQ195" s="17"/>
      <c r="BSR195" s="17"/>
      <c r="BSS195" s="17"/>
      <c r="BST195" s="17"/>
      <c r="BSU195" s="17"/>
      <c r="BSV195" s="17"/>
      <c r="BSW195" s="17"/>
      <c r="BSX195" s="17"/>
      <c r="BSY195" s="17"/>
      <c r="BSZ195" s="17"/>
      <c r="BTA195" s="17"/>
      <c r="BTB195" s="17"/>
      <c r="BTC195" s="17"/>
      <c r="BTD195" s="17"/>
      <c r="BTE195" s="17"/>
      <c r="BTF195" s="17"/>
      <c r="BTG195" s="17"/>
      <c r="BTH195" s="17"/>
      <c r="BTI195" s="17"/>
      <c r="BTJ195" s="17"/>
      <c r="BTK195" s="17"/>
      <c r="BTL195" s="17"/>
      <c r="BTM195" s="17"/>
      <c r="BTN195" s="17"/>
      <c r="BTO195" s="17"/>
      <c r="BTP195" s="17"/>
      <c r="BTQ195" s="17"/>
      <c r="BTR195" s="17"/>
      <c r="BTS195" s="17"/>
      <c r="BTT195" s="17"/>
      <c r="BTU195" s="17"/>
      <c r="BTV195" s="17"/>
      <c r="BTW195" s="17"/>
      <c r="BTX195" s="17"/>
      <c r="BTY195" s="17"/>
      <c r="BTZ195" s="17"/>
      <c r="BUA195" s="17"/>
      <c r="BUB195" s="17"/>
      <c r="BUC195" s="17"/>
      <c r="BUD195" s="17"/>
      <c r="BUE195" s="17"/>
      <c r="BUF195" s="17"/>
      <c r="BUG195" s="17"/>
      <c r="BUH195" s="17"/>
      <c r="BUI195" s="17"/>
      <c r="BUJ195" s="17"/>
      <c r="BUK195" s="17"/>
      <c r="BUL195" s="17"/>
      <c r="BUM195" s="17"/>
      <c r="BUN195" s="17"/>
      <c r="BUO195" s="17"/>
      <c r="BUP195" s="17"/>
      <c r="BUQ195" s="17"/>
      <c r="BUR195" s="17"/>
      <c r="BUS195" s="17"/>
      <c r="BUT195" s="17"/>
      <c r="BUU195" s="17"/>
      <c r="BUV195" s="17"/>
      <c r="BUW195" s="17"/>
      <c r="BUX195" s="17"/>
      <c r="BUY195" s="17"/>
      <c r="BUZ195" s="17"/>
      <c r="BVA195" s="17"/>
      <c r="BVB195" s="17"/>
      <c r="BVC195" s="17"/>
      <c r="BVD195" s="17"/>
      <c r="BVE195" s="17"/>
      <c r="BVF195" s="17"/>
      <c r="BVG195" s="17"/>
      <c r="BVH195" s="17"/>
      <c r="BVI195" s="17"/>
      <c r="BVJ195" s="17"/>
      <c r="BVK195" s="17"/>
      <c r="BVL195" s="17"/>
      <c r="BVM195" s="17"/>
      <c r="BVN195" s="17"/>
      <c r="BVO195" s="17"/>
      <c r="BVP195" s="17"/>
      <c r="BVQ195" s="17"/>
      <c r="BVR195" s="17"/>
      <c r="BVS195" s="17"/>
      <c r="BVT195" s="17"/>
      <c r="BVU195" s="17"/>
      <c r="BVV195" s="17"/>
      <c r="BVW195" s="17"/>
      <c r="BVX195" s="17"/>
      <c r="BVY195" s="17"/>
      <c r="BVZ195" s="17"/>
      <c r="BWA195" s="17"/>
      <c r="BWB195" s="17"/>
      <c r="BWC195" s="17"/>
      <c r="BWD195" s="17"/>
      <c r="BWE195" s="17"/>
      <c r="BWF195" s="17"/>
      <c r="BWG195" s="17"/>
      <c r="BWH195" s="17"/>
      <c r="BWI195" s="17"/>
      <c r="BWJ195" s="17"/>
      <c r="BWK195" s="17"/>
      <c r="BWL195" s="17"/>
      <c r="BWM195" s="17"/>
      <c r="BWN195" s="17"/>
      <c r="BWO195" s="17"/>
      <c r="BWP195" s="17"/>
      <c r="BWQ195" s="17"/>
      <c r="BWR195" s="17"/>
      <c r="BWS195" s="17"/>
      <c r="BWT195" s="17"/>
      <c r="BWU195" s="17"/>
      <c r="BWV195" s="17"/>
      <c r="BWW195" s="17"/>
      <c r="BWX195" s="17"/>
      <c r="BWY195" s="17"/>
      <c r="BWZ195" s="17"/>
      <c r="BXA195" s="17"/>
      <c r="BXB195" s="17"/>
      <c r="BXC195" s="17"/>
      <c r="BXD195" s="17"/>
      <c r="BXE195" s="17"/>
      <c r="BXF195" s="17"/>
      <c r="BXG195" s="17"/>
      <c r="BXH195" s="17"/>
      <c r="BXI195" s="17"/>
      <c r="BXJ195" s="17"/>
      <c r="BXK195" s="17"/>
      <c r="BXL195" s="17"/>
      <c r="BXM195" s="17"/>
      <c r="BXN195" s="17"/>
      <c r="BXO195" s="17"/>
      <c r="BXP195" s="17"/>
      <c r="BXQ195" s="17"/>
      <c r="BXR195" s="17"/>
      <c r="BXS195" s="17"/>
      <c r="BXT195" s="17"/>
      <c r="BXU195" s="17"/>
      <c r="BXV195" s="17"/>
      <c r="BXW195" s="17"/>
      <c r="BXX195" s="17"/>
      <c r="BXY195" s="17"/>
      <c r="BXZ195" s="17"/>
      <c r="BYA195" s="17"/>
      <c r="BYB195" s="17"/>
      <c r="BYC195" s="17"/>
      <c r="BYD195" s="17"/>
      <c r="BYE195" s="17"/>
      <c r="BYF195" s="17"/>
      <c r="BYG195" s="17"/>
      <c r="BYH195" s="17"/>
      <c r="BYI195" s="17"/>
      <c r="BYJ195" s="17"/>
      <c r="BYK195" s="17"/>
      <c r="BYL195" s="17"/>
      <c r="BYM195" s="17"/>
      <c r="BYN195" s="17"/>
      <c r="BYO195" s="17"/>
      <c r="BYP195" s="17"/>
      <c r="BYQ195" s="17"/>
      <c r="BYR195" s="17"/>
      <c r="BYS195" s="17"/>
      <c r="BYT195" s="17"/>
      <c r="BYU195" s="17"/>
      <c r="BYV195" s="17"/>
      <c r="BYW195" s="17"/>
      <c r="BYX195" s="17"/>
      <c r="BYY195" s="17"/>
      <c r="BYZ195" s="17"/>
      <c r="BZA195" s="17"/>
      <c r="BZB195" s="17"/>
      <c r="BZC195" s="17"/>
      <c r="BZD195" s="17"/>
      <c r="BZE195" s="17"/>
      <c r="BZF195" s="17"/>
      <c r="BZG195" s="17"/>
      <c r="BZH195" s="17"/>
      <c r="BZI195" s="17"/>
      <c r="BZJ195" s="17"/>
      <c r="BZK195" s="17"/>
      <c r="BZL195" s="17"/>
      <c r="BZM195" s="17"/>
      <c r="BZN195" s="17"/>
      <c r="BZO195" s="17"/>
      <c r="BZP195" s="17"/>
      <c r="BZQ195" s="17"/>
      <c r="BZR195" s="17"/>
      <c r="BZS195" s="17"/>
      <c r="BZT195" s="17"/>
      <c r="BZU195" s="17"/>
      <c r="BZV195" s="17"/>
      <c r="BZW195" s="17"/>
      <c r="BZX195" s="17"/>
      <c r="BZY195" s="17"/>
      <c r="BZZ195" s="17"/>
      <c r="CAA195" s="17"/>
      <c r="CAB195" s="17"/>
      <c r="CAC195" s="17"/>
      <c r="CAD195" s="17"/>
      <c r="CAE195" s="17"/>
      <c r="CAF195" s="17"/>
      <c r="CAG195" s="17"/>
      <c r="CAH195" s="17"/>
      <c r="CAI195" s="17"/>
      <c r="CAJ195" s="17"/>
      <c r="CAK195" s="17"/>
      <c r="CAL195" s="17"/>
      <c r="CAM195" s="17"/>
      <c r="CAN195" s="17"/>
      <c r="CAO195" s="17"/>
      <c r="CAP195" s="17"/>
      <c r="CAQ195" s="17"/>
      <c r="CAR195" s="17"/>
      <c r="CAS195" s="17"/>
      <c r="CAT195" s="17"/>
      <c r="CAU195" s="17"/>
      <c r="CAV195" s="17"/>
      <c r="CAW195" s="17"/>
      <c r="CAX195" s="17"/>
      <c r="CAY195" s="17"/>
      <c r="CAZ195" s="17"/>
      <c r="CBA195" s="17"/>
      <c r="CBB195" s="17"/>
      <c r="CBC195" s="17"/>
      <c r="CBD195" s="17"/>
      <c r="CBE195" s="17"/>
      <c r="CBF195" s="17"/>
      <c r="CBG195" s="17"/>
      <c r="CBH195" s="17"/>
      <c r="CBI195" s="17"/>
      <c r="CBJ195" s="17"/>
      <c r="CBK195" s="17"/>
      <c r="CBL195" s="17"/>
      <c r="CBM195" s="17"/>
      <c r="CBN195" s="17"/>
      <c r="CBO195" s="17"/>
      <c r="CBP195" s="17"/>
      <c r="CBQ195" s="17"/>
      <c r="CBR195" s="17"/>
      <c r="CBS195" s="17"/>
      <c r="CBT195" s="17"/>
      <c r="CBU195" s="17"/>
      <c r="CBV195" s="17"/>
      <c r="CBW195" s="17"/>
      <c r="CBX195" s="17"/>
      <c r="CBY195" s="17"/>
      <c r="CBZ195" s="17"/>
      <c r="CCA195" s="17"/>
      <c r="CCB195" s="17"/>
      <c r="CCC195" s="17"/>
      <c r="CCD195" s="17"/>
      <c r="CCE195" s="17"/>
      <c r="CCF195" s="17"/>
      <c r="CCG195" s="17"/>
      <c r="CCH195" s="17"/>
      <c r="CCI195" s="17"/>
      <c r="CCJ195" s="17"/>
      <c r="CCK195" s="17"/>
      <c r="CCL195" s="17"/>
      <c r="CCM195" s="17"/>
      <c r="CCN195" s="17"/>
      <c r="CCO195" s="17"/>
      <c r="CCP195" s="17"/>
      <c r="CCQ195" s="17"/>
      <c r="CCR195" s="17"/>
      <c r="CCS195" s="17"/>
      <c r="CCT195" s="17"/>
      <c r="CCU195" s="17"/>
      <c r="CCV195" s="17"/>
      <c r="CCW195" s="17"/>
      <c r="CCX195" s="17"/>
      <c r="CCY195" s="17"/>
      <c r="CCZ195" s="17"/>
      <c r="CDA195" s="17"/>
      <c r="CDB195" s="17"/>
      <c r="CDC195" s="17"/>
      <c r="CDD195" s="17"/>
      <c r="CDE195" s="17"/>
      <c r="CDF195" s="17"/>
      <c r="CDG195" s="17"/>
      <c r="CDH195" s="17"/>
      <c r="CDI195" s="17"/>
      <c r="CDJ195" s="17"/>
      <c r="CDK195" s="17"/>
      <c r="CDL195" s="17"/>
      <c r="CDM195" s="17"/>
      <c r="CDN195" s="17"/>
      <c r="CDO195" s="17"/>
      <c r="CDP195" s="17"/>
      <c r="CDQ195" s="17"/>
      <c r="CDR195" s="17"/>
      <c r="CDS195" s="17"/>
      <c r="CDT195" s="17"/>
      <c r="CDU195" s="17"/>
    </row>
    <row r="196">
      <c r="A196" s="14" t="s">
        <v>4295</v>
      </c>
      <c r="B196" s="14" t="s">
        <v>4306</v>
      </c>
      <c r="C196" s="14" t="s">
        <v>2670</v>
      </c>
      <c r="D196" s="14" t="s">
        <v>2670</v>
      </c>
      <c r="E196" s="14" t="s">
        <v>4307</v>
      </c>
      <c r="F196" s="14" t="s">
        <v>2835</v>
      </c>
      <c r="I196" s="14" t="s">
        <v>4308</v>
      </c>
      <c r="J196" s="14" t="s">
        <v>2618</v>
      </c>
      <c r="K196" s="14" t="s">
        <v>2619</v>
      </c>
      <c r="L196" s="17"/>
      <c r="M196" s="16">
        <v>1.0</v>
      </c>
      <c r="N196" s="14" t="s">
        <v>21</v>
      </c>
      <c r="O196" s="14" t="s">
        <v>21</v>
      </c>
      <c r="P196" s="14" t="s">
        <v>21</v>
      </c>
      <c r="Q196" s="16">
        <v>11.0</v>
      </c>
      <c r="R196" s="16">
        <v>4112660.0</v>
      </c>
      <c r="S196" s="16">
        <v>4112660.0</v>
      </c>
      <c r="T196" s="14" t="s">
        <v>2622</v>
      </c>
      <c r="U196" s="14" t="s">
        <v>2621</v>
      </c>
      <c r="V196" s="14" t="s">
        <v>4309</v>
      </c>
      <c r="W196" s="14" t="s">
        <v>4310</v>
      </c>
      <c r="X196" s="16">
        <v>0.23</v>
      </c>
      <c r="Y196" s="17"/>
      <c r="Z196" s="16">
        <v>16.0</v>
      </c>
      <c r="AA196" s="16">
        <v>54.0</v>
      </c>
      <c r="AB196" s="17"/>
      <c r="AC196" s="17"/>
      <c r="AD196" s="16">
        <v>1124.0</v>
      </c>
      <c r="AE196" s="22">
        <v>45638.0</v>
      </c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4" t="s">
        <v>4301</v>
      </c>
      <c r="BB196" s="17"/>
      <c r="BC196" s="17"/>
      <c r="BD196" s="17"/>
      <c r="BE196" s="17"/>
      <c r="BF196" s="17"/>
      <c r="BG196" s="16">
        <v>1.0</v>
      </c>
      <c r="BH196" s="17"/>
      <c r="BI196" s="17"/>
      <c r="BJ196" s="14" t="s">
        <v>2563</v>
      </c>
      <c r="BK196" s="17"/>
      <c r="BL196" s="17"/>
      <c r="BM196" s="16">
        <v>37.4333333</v>
      </c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  <c r="KL196" s="17"/>
      <c r="KM196" s="17"/>
      <c r="KN196" s="17"/>
      <c r="KO196" s="17"/>
      <c r="KP196" s="17"/>
      <c r="KQ196" s="17"/>
      <c r="KR196" s="17"/>
      <c r="KS196" s="17"/>
      <c r="KT196" s="17"/>
      <c r="KU196" s="17"/>
      <c r="KV196" s="17"/>
      <c r="KW196" s="17"/>
      <c r="KX196" s="17"/>
      <c r="KY196" s="17"/>
      <c r="KZ196" s="17"/>
      <c r="LA196" s="17"/>
      <c r="LB196" s="17"/>
      <c r="LC196" s="17"/>
      <c r="LD196" s="17"/>
      <c r="LE196" s="17"/>
      <c r="LF196" s="17"/>
      <c r="LG196" s="17"/>
      <c r="LH196" s="17"/>
      <c r="LI196" s="17"/>
      <c r="LJ196" s="17"/>
      <c r="LK196" s="17"/>
      <c r="LL196" s="17"/>
      <c r="LM196" s="17"/>
      <c r="LN196" s="17"/>
      <c r="LO196" s="17"/>
      <c r="LP196" s="17"/>
      <c r="LQ196" s="17"/>
      <c r="LR196" s="17"/>
      <c r="LS196" s="17"/>
      <c r="LT196" s="17"/>
      <c r="LU196" s="17"/>
      <c r="LV196" s="17"/>
      <c r="LW196" s="17"/>
      <c r="LX196" s="17"/>
      <c r="LY196" s="17"/>
      <c r="LZ196" s="17"/>
      <c r="MA196" s="17"/>
      <c r="MB196" s="17"/>
      <c r="MC196" s="17"/>
      <c r="MD196" s="17"/>
      <c r="ME196" s="17"/>
      <c r="MF196" s="17"/>
      <c r="MG196" s="17"/>
      <c r="MH196" s="17"/>
      <c r="MI196" s="17"/>
      <c r="MJ196" s="17"/>
      <c r="MK196" s="17"/>
      <c r="ML196" s="17"/>
      <c r="MM196" s="17"/>
      <c r="MN196" s="17"/>
      <c r="MO196" s="17"/>
      <c r="MP196" s="17"/>
      <c r="MQ196" s="17"/>
      <c r="MR196" s="17"/>
      <c r="MS196" s="17"/>
      <c r="MT196" s="17"/>
      <c r="MU196" s="17"/>
      <c r="MV196" s="17"/>
      <c r="MW196" s="17"/>
      <c r="MX196" s="17"/>
      <c r="MY196" s="17"/>
      <c r="MZ196" s="17"/>
      <c r="NA196" s="17"/>
      <c r="NB196" s="17"/>
      <c r="NC196" s="17"/>
      <c r="ND196" s="17"/>
      <c r="NE196" s="17"/>
      <c r="NF196" s="17"/>
      <c r="NG196" s="17"/>
      <c r="NH196" s="17"/>
      <c r="NI196" s="17"/>
      <c r="NJ196" s="17"/>
      <c r="NK196" s="17"/>
      <c r="NL196" s="17"/>
      <c r="NM196" s="17"/>
      <c r="NN196" s="14" t="s">
        <v>2178</v>
      </c>
      <c r="NO196" s="14" t="s">
        <v>4302</v>
      </c>
      <c r="NP196" s="17"/>
      <c r="NQ196" s="14" t="s">
        <v>2574</v>
      </c>
      <c r="NR196" s="14" t="s">
        <v>4303</v>
      </c>
      <c r="NT196" s="14" t="s">
        <v>4304</v>
      </c>
      <c r="NU196" s="14" t="s">
        <v>3238</v>
      </c>
      <c r="NV196" s="14" t="s">
        <v>4305</v>
      </c>
      <c r="NW196" s="17"/>
      <c r="NX196" s="17"/>
      <c r="NY196" s="17"/>
      <c r="NZ196" s="17"/>
      <c r="OA196" s="17"/>
      <c r="OB196" s="17"/>
      <c r="OC196" s="17"/>
      <c r="OD196" s="17"/>
      <c r="OE196" s="17"/>
      <c r="OF196" s="17"/>
      <c r="OG196" s="17"/>
      <c r="OH196" s="17"/>
      <c r="OI196" s="17"/>
      <c r="OJ196" s="17"/>
      <c r="OK196" s="17"/>
      <c r="OL196" s="17"/>
      <c r="OM196" s="17"/>
      <c r="ON196" s="17"/>
      <c r="OO196" s="17"/>
      <c r="OP196" s="17"/>
      <c r="OQ196" s="17"/>
      <c r="OR196" s="17"/>
      <c r="OS196" s="17"/>
      <c r="OT196" s="17"/>
      <c r="OU196" s="17"/>
      <c r="OV196" s="17"/>
      <c r="OW196" s="17"/>
      <c r="OX196" s="17"/>
      <c r="OY196" s="17"/>
      <c r="OZ196" s="17"/>
      <c r="PA196" s="17"/>
      <c r="PB196" s="17"/>
      <c r="PC196" s="17"/>
      <c r="PD196" s="17"/>
      <c r="PE196" s="17"/>
      <c r="PF196" s="17"/>
      <c r="PG196" s="17"/>
      <c r="PH196" s="17"/>
      <c r="PI196" s="17"/>
      <c r="PJ196" s="17"/>
      <c r="PK196" s="17"/>
      <c r="PL196" s="17"/>
      <c r="PM196" s="17"/>
      <c r="PN196" s="17"/>
      <c r="PO196" s="17"/>
      <c r="PP196" s="17"/>
      <c r="PQ196" s="17"/>
      <c r="PR196" s="17"/>
      <c r="PS196" s="17"/>
      <c r="PT196" s="17"/>
      <c r="PU196" s="17"/>
      <c r="PV196" s="17"/>
      <c r="PW196" s="17"/>
      <c r="PX196" s="17"/>
      <c r="PY196" s="17"/>
      <c r="PZ196" s="17"/>
      <c r="QA196" s="17"/>
      <c r="QB196" s="17"/>
      <c r="QC196" s="17"/>
      <c r="QD196" s="17"/>
      <c r="QE196" s="17"/>
      <c r="QF196" s="17"/>
      <c r="QG196" s="17"/>
      <c r="QH196" s="17"/>
      <c r="QI196" s="17"/>
      <c r="QJ196" s="17"/>
      <c r="QK196" s="17"/>
      <c r="QL196" s="17"/>
      <c r="QM196" s="17"/>
      <c r="QN196" s="17"/>
      <c r="QO196" s="17"/>
      <c r="QP196" s="17"/>
      <c r="QQ196" s="17"/>
      <c r="QR196" s="17"/>
      <c r="QS196" s="17"/>
      <c r="QT196" s="17"/>
      <c r="QU196" s="17"/>
      <c r="QV196" s="17"/>
      <c r="QW196" s="17"/>
      <c r="QX196" s="17"/>
      <c r="QY196" s="17"/>
      <c r="QZ196" s="17"/>
      <c r="RA196" s="17"/>
      <c r="RB196" s="17"/>
      <c r="RC196" s="17"/>
      <c r="RD196" s="17"/>
      <c r="RE196" s="17"/>
      <c r="RF196" s="17"/>
      <c r="RG196" s="17"/>
      <c r="RH196" s="17"/>
      <c r="RI196" s="17"/>
      <c r="RJ196" s="17"/>
      <c r="RK196" s="17"/>
      <c r="RL196" s="17"/>
      <c r="RM196" s="17"/>
      <c r="RN196" s="17"/>
      <c r="RO196" s="17"/>
      <c r="RP196" s="17"/>
      <c r="RQ196" s="17"/>
      <c r="RR196" s="17"/>
      <c r="RS196" s="17"/>
      <c r="RT196" s="17"/>
      <c r="RU196" s="17"/>
      <c r="RV196" s="17"/>
      <c r="RW196" s="17"/>
      <c r="RX196" s="17"/>
      <c r="RY196" s="17"/>
      <c r="RZ196" s="17"/>
      <c r="SA196" s="17"/>
      <c r="SB196" s="17"/>
      <c r="SC196" s="17"/>
      <c r="SD196" s="17"/>
      <c r="SE196" s="17"/>
      <c r="SF196" s="17"/>
      <c r="SG196" s="17"/>
      <c r="SH196" s="17"/>
      <c r="SI196" s="17"/>
      <c r="SJ196" s="17"/>
      <c r="SK196" s="17"/>
      <c r="SL196" s="17"/>
      <c r="SM196" s="17"/>
      <c r="SN196" s="17"/>
      <c r="SO196" s="17"/>
      <c r="SP196" s="17"/>
      <c r="SQ196" s="17"/>
      <c r="SR196" s="17"/>
      <c r="SS196" s="17"/>
      <c r="ST196" s="17"/>
      <c r="SU196" s="17"/>
      <c r="SV196" s="17"/>
      <c r="SW196" s="17"/>
      <c r="SX196" s="17"/>
      <c r="SY196" s="17"/>
      <c r="SZ196" s="17"/>
      <c r="TA196" s="17"/>
      <c r="TB196" s="17"/>
      <c r="TC196" s="17"/>
      <c r="TD196" s="17"/>
      <c r="TE196" s="17"/>
      <c r="TF196" s="17"/>
      <c r="TG196" s="17"/>
      <c r="TH196" s="17"/>
      <c r="TI196" s="17"/>
      <c r="TJ196" s="17"/>
      <c r="TK196" s="17"/>
      <c r="TL196" s="17"/>
      <c r="TM196" s="17"/>
      <c r="TN196" s="17"/>
      <c r="TO196" s="17"/>
      <c r="TP196" s="17"/>
      <c r="TQ196" s="17"/>
      <c r="TR196" s="17"/>
      <c r="TS196" s="17"/>
      <c r="TT196" s="17"/>
      <c r="TU196" s="17"/>
      <c r="TV196" s="17"/>
      <c r="TW196" s="17"/>
      <c r="TX196" s="17"/>
      <c r="TY196" s="17"/>
      <c r="TZ196" s="17"/>
      <c r="UA196" s="17"/>
      <c r="UB196" s="17"/>
      <c r="UC196" s="17"/>
      <c r="UD196" s="17"/>
      <c r="UE196" s="17"/>
      <c r="UF196" s="17"/>
      <c r="UG196" s="17"/>
      <c r="UH196" s="17"/>
      <c r="UI196" s="17"/>
      <c r="UJ196" s="17"/>
      <c r="UK196" s="17"/>
      <c r="UL196" s="17"/>
      <c r="UM196" s="17"/>
      <c r="UN196" s="17"/>
      <c r="UO196" s="17"/>
      <c r="UP196" s="17"/>
      <c r="UQ196" s="17"/>
      <c r="UR196" s="17"/>
      <c r="US196" s="17"/>
      <c r="UT196" s="17"/>
      <c r="UU196" s="17"/>
      <c r="UV196" s="17"/>
      <c r="UW196" s="17"/>
      <c r="UX196" s="17"/>
      <c r="UY196" s="17"/>
      <c r="UZ196" s="17"/>
      <c r="VA196" s="17"/>
      <c r="VB196" s="17"/>
      <c r="VC196" s="17"/>
      <c r="VD196" s="17"/>
      <c r="VE196" s="17"/>
      <c r="VF196" s="17"/>
      <c r="VG196" s="17"/>
      <c r="VH196" s="17"/>
      <c r="VI196" s="17"/>
      <c r="VJ196" s="17"/>
      <c r="VK196" s="17"/>
      <c r="VL196" s="17"/>
      <c r="VM196" s="17"/>
      <c r="VN196" s="17"/>
      <c r="VO196" s="17"/>
      <c r="VP196" s="17"/>
      <c r="VQ196" s="17"/>
      <c r="VR196" s="17"/>
      <c r="VS196" s="17"/>
      <c r="VT196" s="17"/>
      <c r="VU196" s="17"/>
      <c r="VV196" s="17"/>
      <c r="VW196" s="17"/>
      <c r="VX196" s="17"/>
      <c r="VY196" s="17"/>
      <c r="VZ196" s="17"/>
      <c r="WA196" s="17"/>
      <c r="WB196" s="17"/>
      <c r="WC196" s="17"/>
      <c r="WD196" s="17"/>
      <c r="WE196" s="17"/>
      <c r="WF196" s="17"/>
      <c r="WG196" s="17"/>
      <c r="WH196" s="17"/>
      <c r="WI196" s="17"/>
      <c r="WJ196" s="17"/>
      <c r="WK196" s="17"/>
      <c r="WL196" s="17"/>
      <c r="WM196" s="17"/>
      <c r="WN196" s="17"/>
      <c r="WO196" s="17"/>
      <c r="WP196" s="17"/>
      <c r="WQ196" s="17"/>
      <c r="WR196" s="17"/>
      <c r="WS196" s="17"/>
      <c r="WT196" s="17"/>
      <c r="WU196" s="17"/>
      <c r="WV196" s="17"/>
      <c r="WW196" s="17"/>
      <c r="WX196" s="17"/>
      <c r="WY196" s="17"/>
      <c r="WZ196" s="17"/>
      <c r="XA196" s="17"/>
      <c r="XB196" s="17"/>
      <c r="XC196" s="17"/>
      <c r="XD196" s="17"/>
      <c r="XE196" s="17"/>
      <c r="XF196" s="17"/>
      <c r="XG196" s="17"/>
      <c r="XH196" s="17"/>
      <c r="XI196" s="17"/>
      <c r="XJ196" s="17"/>
      <c r="XK196" s="17"/>
      <c r="XL196" s="17"/>
      <c r="XM196" s="17"/>
      <c r="XN196" s="17"/>
      <c r="XO196" s="17"/>
      <c r="XP196" s="17"/>
      <c r="XQ196" s="17"/>
      <c r="XR196" s="17"/>
      <c r="XS196" s="17"/>
      <c r="XT196" s="17"/>
      <c r="XU196" s="17"/>
      <c r="XV196" s="17"/>
      <c r="XW196" s="17"/>
      <c r="XX196" s="17"/>
      <c r="XY196" s="17"/>
      <c r="XZ196" s="17"/>
      <c r="YA196" s="17"/>
      <c r="YB196" s="17"/>
      <c r="YC196" s="17"/>
      <c r="YD196" s="17"/>
      <c r="YE196" s="17"/>
      <c r="YF196" s="17"/>
      <c r="YG196" s="17"/>
      <c r="YH196" s="17"/>
      <c r="YI196" s="17"/>
      <c r="YJ196" s="17"/>
      <c r="YK196" s="17"/>
      <c r="YL196" s="17"/>
      <c r="YM196" s="17"/>
      <c r="YN196" s="17"/>
      <c r="YO196" s="17"/>
      <c r="YP196" s="17"/>
      <c r="YQ196" s="17"/>
      <c r="YR196" s="17"/>
      <c r="YS196" s="17"/>
      <c r="YT196" s="17"/>
      <c r="YU196" s="17"/>
      <c r="YV196" s="17"/>
      <c r="YW196" s="17"/>
      <c r="YX196" s="17"/>
      <c r="YY196" s="17"/>
      <c r="YZ196" s="17"/>
      <c r="ZA196" s="17"/>
      <c r="ZB196" s="17"/>
      <c r="ZC196" s="17"/>
      <c r="ZD196" s="17"/>
      <c r="ZE196" s="17"/>
      <c r="ZF196" s="17"/>
      <c r="ZG196" s="17"/>
      <c r="ZH196" s="17"/>
      <c r="ZI196" s="17"/>
      <c r="ZJ196" s="17"/>
      <c r="ZK196" s="17"/>
      <c r="ZL196" s="17"/>
      <c r="ZM196" s="17"/>
      <c r="ZN196" s="17"/>
      <c r="ZO196" s="17"/>
      <c r="ZP196" s="17"/>
      <c r="ZQ196" s="17"/>
      <c r="ZR196" s="17"/>
      <c r="ZS196" s="17"/>
      <c r="ZT196" s="17"/>
      <c r="ZU196" s="17"/>
      <c r="ZV196" s="17"/>
      <c r="ZW196" s="17"/>
      <c r="ZX196" s="17"/>
      <c r="ZY196" s="17"/>
      <c r="ZZ196" s="17"/>
      <c r="AAA196" s="17"/>
      <c r="AAB196" s="17"/>
      <c r="AAC196" s="17"/>
      <c r="AAD196" s="17"/>
      <c r="AAE196" s="17"/>
      <c r="AAF196" s="17"/>
      <c r="AAG196" s="17"/>
      <c r="AAH196" s="17"/>
      <c r="AAI196" s="17"/>
      <c r="AAJ196" s="17"/>
      <c r="AAK196" s="17"/>
      <c r="AAL196" s="17"/>
      <c r="AAM196" s="17"/>
      <c r="AAN196" s="17"/>
      <c r="AAO196" s="17"/>
      <c r="AAP196" s="17"/>
      <c r="AAQ196" s="17"/>
      <c r="AAR196" s="17"/>
      <c r="AAS196" s="17"/>
      <c r="AAT196" s="17"/>
      <c r="AAU196" s="17"/>
      <c r="AAV196" s="17"/>
      <c r="AAW196" s="17"/>
      <c r="AAX196" s="17"/>
      <c r="AAY196" s="17"/>
      <c r="AAZ196" s="17"/>
      <c r="ABA196" s="17"/>
      <c r="ABB196" s="17"/>
      <c r="ABC196" s="17"/>
      <c r="ABD196" s="17"/>
      <c r="ABE196" s="17"/>
      <c r="ABF196" s="17"/>
      <c r="ABG196" s="17"/>
      <c r="ABH196" s="17"/>
      <c r="ABI196" s="17"/>
      <c r="ABJ196" s="17"/>
      <c r="ABK196" s="17"/>
      <c r="ABL196" s="17"/>
      <c r="ABM196" s="17"/>
      <c r="ABN196" s="17"/>
      <c r="ABO196" s="17"/>
      <c r="ABP196" s="17"/>
      <c r="ABQ196" s="17"/>
      <c r="ABR196" s="17"/>
      <c r="ABS196" s="17"/>
      <c r="ABT196" s="17"/>
      <c r="ABU196" s="17"/>
      <c r="ABV196" s="17"/>
      <c r="ABW196" s="17"/>
      <c r="ABX196" s="17"/>
      <c r="ABY196" s="17"/>
      <c r="ABZ196" s="17"/>
      <c r="ACA196" s="17"/>
      <c r="ACB196" s="17"/>
      <c r="ACC196" s="17"/>
      <c r="ACD196" s="17"/>
      <c r="ACE196" s="17"/>
      <c r="ACF196" s="17"/>
      <c r="ACG196" s="17"/>
      <c r="ACH196" s="17"/>
      <c r="ACI196" s="17"/>
      <c r="ACJ196" s="17"/>
      <c r="ACK196" s="17"/>
      <c r="ACL196" s="17"/>
      <c r="ACM196" s="17"/>
      <c r="ACN196" s="17"/>
      <c r="ACO196" s="17"/>
      <c r="ACP196" s="17"/>
      <c r="ACQ196" s="17"/>
      <c r="ACR196" s="17"/>
      <c r="ACS196" s="17"/>
      <c r="ACT196" s="17"/>
      <c r="ACU196" s="17"/>
      <c r="ACV196" s="17"/>
      <c r="ACW196" s="17"/>
      <c r="ACX196" s="17"/>
      <c r="ACY196" s="17"/>
      <c r="ACZ196" s="17"/>
      <c r="ADA196" s="17"/>
      <c r="ADB196" s="17"/>
      <c r="ADC196" s="17"/>
      <c r="ADD196" s="17"/>
      <c r="ADE196" s="17"/>
      <c r="ADF196" s="17"/>
      <c r="ADG196" s="17"/>
      <c r="ADH196" s="17"/>
      <c r="ADI196" s="17"/>
      <c r="ADJ196" s="17"/>
      <c r="ADK196" s="17"/>
      <c r="ADL196" s="17"/>
      <c r="ADM196" s="17"/>
      <c r="ADN196" s="17"/>
      <c r="ADO196" s="17"/>
      <c r="ADP196" s="17"/>
      <c r="ADQ196" s="17"/>
      <c r="ADR196" s="17"/>
      <c r="ADS196" s="17"/>
      <c r="ADT196" s="17"/>
      <c r="ADU196" s="17"/>
      <c r="ADV196" s="17"/>
      <c r="ADW196" s="17"/>
      <c r="ADX196" s="17"/>
      <c r="ADY196" s="17"/>
      <c r="ADZ196" s="17"/>
      <c r="AEA196" s="17"/>
      <c r="AEB196" s="17"/>
      <c r="AEC196" s="17"/>
      <c r="AED196" s="17"/>
      <c r="AEE196" s="17"/>
      <c r="AEF196" s="17"/>
      <c r="AEG196" s="17"/>
      <c r="AEH196" s="17"/>
      <c r="AEI196" s="17"/>
      <c r="AEJ196" s="17"/>
      <c r="AEK196" s="17"/>
      <c r="AEL196" s="17"/>
      <c r="AEM196" s="17"/>
      <c r="AEN196" s="17"/>
      <c r="AEO196" s="17"/>
      <c r="AEP196" s="17"/>
      <c r="AEQ196" s="17"/>
      <c r="AER196" s="17"/>
      <c r="AES196" s="17"/>
      <c r="AET196" s="17"/>
      <c r="AEU196" s="17"/>
      <c r="AEV196" s="17"/>
      <c r="AEW196" s="17"/>
      <c r="AEX196" s="17"/>
      <c r="AEY196" s="17"/>
      <c r="AEZ196" s="17"/>
      <c r="AFA196" s="17"/>
      <c r="AFB196" s="17"/>
      <c r="AFC196" s="17"/>
      <c r="AFD196" s="17"/>
      <c r="AFE196" s="17"/>
      <c r="AFF196" s="17"/>
      <c r="AFG196" s="17"/>
      <c r="AFH196" s="17"/>
      <c r="AFI196" s="17"/>
      <c r="AFJ196" s="17"/>
      <c r="AFK196" s="17"/>
      <c r="AFL196" s="17"/>
      <c r="AFM196" s="17"/>
      <c r="AFN196" s="17"/>
      <c r="AFO196" s="17"/>
      <c r="AFP196" s="17"/>
      <c r="AFQ196" s="17"/>
      <c r="AFR196" s="17"/>
      <c r="AFS196" s="17"/>
      <c r="AFT196" s="17"/>
      <c r="AFU196" s="17"/>
      <c r="AFV196" s="17"/>
      <c r="AFW196" s="17"/>
      <c r="AFX196" s="17"/>
      <c r="AFY196" s="17"/>
      <c r="AFZ196" s="17"/>
      <c r="AGA196" s="17"/>
      <c r="AGB196" s="17"/>
      <c r="AGC196" s="17"/>
      <c r="AGD196" s="17"/>
      <c r="AGE196" s="17"/>
      <c r="AGF196" s="17"/>
      <c r="AGG196" s="17"/>
      <c r="AGH196" s="17"/>
      <c r="AGI196" s="17"/>
      <c r="AGJ196" s="17"/>
      <c r="AGK196" s="17"/>
      <c r="AGL196" s="17"/>
      <c r="AGM196" s="17"/>
      <c r="AGN196" s="17"/>
      <c r="AGO196" s="17"/>
      <c r="AGP196" s="17"/>
      <c r="AGQ196" s="17"/>
      <c r="AGR196" s="17"/>
      <c r="AGS196" s="17"/>
      <c r="AGT196" s="17"/>
      <c r="AGU196" s="17"/>
      <c r="AGV196" s="17"/>
      <c r="AGW196" s="17"/>
      <c r="AGX196" s="17"/>
      <c r="AGY196" s="17"/>
      <c r="AGZ196" s="17"/>
      <c r="AHA196" s="17"/>
      <c r="AHB196" s="17"/>
      <c r="AHC196" s="17"/>
      <c r="AHD196" s="17"/>
      <c r="AHE196" s="17"/>
      <c r="AHF196" s="17"/>
      <c r="AHG196" s="17"/>
      <c r="AHH196" s="17"/>
      <c r="AHI196" s="17"/>
      <c r="AHJ196" s="17"/>
      <c r="AHK196" s="17"/>
      <c r="AHL196" s="17"/>
      <c r="AHM196" s="17"/>
      <c r="AHN196" s="17"/>
      <c r="AHO196" s="17"/>
      <c r="AHP196" s="17"/>
      <c r="AHQ196" s="17"/>
      <c r="AHR196" s="17"/>
      <c r="AHS196" s="17"/>
      <c r="AHT196" s="17"/>
      <c r="AHU196" s="17"/>
      <c r="AHV196" s="17"/>
      <c r="AHW196" s="17"/>
      <c r="AHX196" s="17"/>
      <c r="AHY196" s="17"/>
      <c r="AHZ196" s="17"/>
      <c r="AIA196" s="17"/>
      <c r="AIB196" s="17"/>
      <c r="AIC196" s="17"/>
      <c r="AID196" s="17"/>
      <c r="AIE196" s="17"/>
      <c r="AIF196" s="17"/>
      <c r="AIG196" s="17"/>
      <c r="AIH196" s="17"/>
      <c r="AII196" s="17"/>
      <c r="AIJ196" s="17"/>
      <c r="AIK196" s="17"/>
      <c r="AIL196" s="17"/>
      <c r="AIM196" s="17"/>
      <c r="AIN196" s="17"/>
      <c r="AIO196" s="17"/>
      <c r="AIP196" s="17"/>
      <c r="AIQ196" s="17"/>
      <c r="AIR196" s="17"/>
      <c r="AIS196" s="17"/>
      <c r="AIT196" s="17"/>
      <c r="AIU196" s="17"/>
      <c r="AIV196" s="17"/>
      <c r="AIW196" s="17"/>
      <c r="AIX196" s="17"/>
      <c r="AIY196" s="17"/>
      <c r="AIZ196" s="17"/>
      <c r="AJA196" s="17"/>
      <c r="AJB196" s="17"/>
      <c r="AJC196" s="17"/>
      <c r="AJD196" s="17"/>
      <c r="AJE196" s="17"/>
      <c r="AJF196" s="17"/>
      <c r="AJG196" s="17"/>
      <c r="AJH196" s="17"/>
      <c r="AJI196" s="17"/>
      <c r="AJJ196" s="17"/>
      <c r="AJK196" s="17"/>
      <c r="AJL196" s="17"/>
      <c r="AJM196" s="17"/>
      <c r="AJN196" s="17"/>
      <c r="AJO196" s="17"/>
      <c r="AJP196" s="17"/>
      <c r="AJQ196" s="17"/>
      <c r="AJR196" s="17"/>
      <c r="AJS196" s="17"/>
      <c r="AJT196" s="17"/>
      <c r="AJU196" s="17"/>
      <c r="AJV196" s="17"/>
      <c r="AJW196" s="17"/>
      <c r="AJX196" s="17"/>
      <c r="AJY196" s="17"/>
      <c r="AJZ196" s="17"/>
      <c r="AKA196" s="17"/>
      <c r="AKB196" s="17"/>
      <c r="AKC196" s="17"/>
      <c r="AKD196" s="17"/>
      <c r="AKE196" s="17"/>
      <c r="AKF196" s="17"/>
      <c r="AKG196" s="17"/>
      <c r="AKH196" s="17"/>
      <c r="AKI196" s="17"/>
      <c r="AKJ196" s="17"/>
      <c r="AKK196" s="17"/>
      <c r="AKL196" s="17"/>
      <c r="AKM196" s="17"/>
      <c r="AKN196" s="17"/>
      <c r="AKO196" s="17"/>
      <c r="AKP196" s="17"/>
      <c r="AKQ196" s="17"/>
      <c r="AKR196" s="17"/>
      <c r="AKS196" s="17"/>
      <c r="AKT196" s="17"/>
      <c r="AKU196" s="17"/>
      <c r="AKV196" s="17"/>
      <c r="AKW196" s="17"/>
      <c r="AKX196" s="17"/>
      <c r="AKY196" s="17"/>
      <c r="AKZ196" s="17"/>
      <c r="ALA196" s="17"/>
      <c r="ALB196" s="17"/>
      <c r="ALC196" s="17"/>
      <c r="ALD196" s="17"/>
      <c r="ALE196" s="17"/>
      <c r="ALF196" s="17"/>
      <c r="ALG196" s="17"/>
      <c r="ALH196" s="17"/>
      <c r="ALI196" s="17"/>
      <c r="ALJ196" s="17"/>
      <c r="ALK196" s="17"/>
      <c r="ALL196" s="17"/>
      <c r="ALM196" s="17"/>
      <c r="ALN196" s="17"/>
      <c r="ALO196" s="17"/>
      <c r="ALP196" s="17"/>
      <c r="ALQ196" s="17"/>
      <c r="ALR196" s="17"/>
      <c r="ALS196" s="17"/>
      <c r="ALT196" s="17"/>
      <c r="ALU196" s="17"/>
      <c r="ALV196" s="17"/>
      <c r="ALW196" s="17"/>
      <c r="ALX196" s="17"/>
      <c r="ALY196" s="17"/>
      <c r="ALZ196" s="17"/>
      <c r="AMA196" s="17"/>
      <c r="AMB196" s="17"/>
      <c r="AMC196" s="17"/>
      <c r="AMD196" s="17"/>
      <c r="AME196" s="17"/>
      <c r="AMF196" s="17"/>
      <c r="AMG196" s="17"/>
      <c r="AMH196" s="17"/>
      <c r="AMI196" s="17"/>
      <c r="AMJ196" s="17"/>
      <c r="AMK196" s="17"/>
      <c r="AML196" s="17"/>
      <c r="AMM196" s="17"/>
      <c r="AMN196" s="17"/>
      <c r="AMO196" s="17"/>
      <c r="AMP196" s="17"/>
      <c r="AMQ196" s="17"/>
      <c r="AMR196" s="17"/>
      <c r="AMS196" s="17"/>
      <c r="AMT196" s="17"/>
      <c r="AMU196" s="17"/>
      <c r="AMV196" s="17"/>
      <c r="AMW196" s="17"/>
      <c r="AMX196" s="17"/>
      <c r="AMY196" s="17"/>
      <c r="AMZ196" s="17"/>
      <c r="ANA196" s="17"/>
      <c r="ANB196" s="17"/>
      <c r="ANC196" s="17"/>
      <c r="AND196" s="17"/>
      <c r="ANE196" s="17"/>
      <c r="ANF196" s="17"/>
      <c r="ANG196" s="17"/>
      <c r="ANH196" s="17"/>
      <c r="ANI196" s="17"/>
      <c r="ANJ196" s="17"/>
      <c r="ANK196" s="17"/>
      <c r="ANL196" s="17"/>
      <c r="ANM196" s="17"/>
      <c r="ANN196" s="17"/>
      <c r="ANO196" s="17"/>
      <c r="ANP196" s="17"/>
      <c r="ANQ196" s="17"/>
      <c r="ANR196" s="17"/>
      <c r="ANS196" s="17"/>
      <c r="ANT196" s="17"/>
      <c r="ANU196" s="17"/>
      <c r="ANV196" s="17"/>
      <c r="ANW196" s="17"/>
      <c r="ANX196" s="17"/>
      <c r="ANY196" s="17"/>
      <c r="ANZ196" s="17"/>
      <c r="AOA196" s="17"/>
      <c r="AOB196" s="17"/>
      <c r="AOC196" s="17"/>
      <c r="AOD196" s="17"/>
      <c r="AOE196" s="17"/>
      <c r="AOF196" s="17"/>
      <c r="AOG196" s="17"/>
      <c r="AOH196" s="17"/>
      <c r="AOI196" s="17"/>
      <c r="AOJ196" s="17"/>
      <c r="AOK196" s="17"/>
      <c r="AOL196" s="17"/>
      <c r="AOM196" s="17"/>
      <c r="AON196" s="17"/>
      <c r="AOO196" s="17"/>
      <c r="AOP196" s="17"/>
      <c r="AOQ196" s="17"/>
      <c r="AOR196" s="17"/>
      <c r="AOS196" s="17"/>
      <c r="AOT196" s="17"/>
      <c r="AOU196" s="17"/>
      <c r="AOV196" s="17"/>
      <c r="AOW196" s="17"/>
      <c r="AOX196" s="17"/>
      <c r="AOY196" s="17"/>
      <c r="AOZ196" s="17"/>
      <c r="APA196" s="17"/>
      <c r="APB196" s="17"/>
      <c r="APC196" s="17"/>
      <c r="APD196" s="17"/>
      <c r="APE196" s="17"/>
      <c r="APF196" s="17"/>
      <c r="APG196" s="17"/>
      <c r="APH196" s="17"/>
      <c r="API196" s="17"/>
      <c r="APJ196" s="17"/>
      <c r="APK196" s="17"/>
      <c r="APL196" s="17"/>
      <c r="APM196" s="17"/>
      <c r="APN196" s="17"/>
      <c r="APO196" s="17"/>
      <c r="APP196" s="17"/>
      <c r="APQ196" s="17"/>
      <c r="APR196" s="17"/>
      <c r="APS196" s="17"/>
      <c r="APT196" s="17"/>
      <c r="APU196" s="17"/>
      <c r="APV196" s="17"/>
      <c r="APW196" s="17"/>
      <c r="APX196" s="17"/>
      <c r="APY196" s="17"/>
      <c r="APZ196" s="17"/>
      <c r="AQA196" s="17"/>
      <c r="AQB196" s="17"/>
      <c r="AQC196" s="17"/>
      <c r="AQD196" s="17"/>
      <c r="AQE196" s="17"/>
      <c r="AQF196" s="17"/>
      <c r="AQG196" s="17"/>
      <c r="AQH196" s="17"/>
      <c r="AQI196" s="17"/>
      <c r="AQJ196" s="17"/>
      <c r="AQK196" s="17"/>
      <c r="AQL196" s="17"/>
      <c r="AQM196" s="17"/>
      <c r="AQN196" s="17"/>
      <c r="AQO196" s="17"/>
      <c r="AQP196" s="17"/>
      <c r="AQQ196" s="17"/>
      <c r="AQR196" s="17"/>
      <c r="AQS196" s="17"/>
      <c r="AQT196" s="17"/>
      <c r="AQU196" s="17"/>
      <c r="AQV196" s="17"/>
      <c r="AQW196" s="17"/>
      <c r="AQX196" s="17"/>
      <c r="AQY196" s="17"/>
      <c r="AQZ196" s="17"/>
      <c r="ARA196" s="17"/>
      <c r="ARB196" s="17"/>
      <c r="ARC196" s="17"/>
      <c r="ARD196" s="17"/>
      <c r="ARE196" s="17"/>
      <c r="ARF196" s="17"/>
      <c r="ARG196" s="17"/>
      <c r="ARH196" s="17"/>
      <c r="ARI196" s="17"/>
      <c r="ARJ196" s="17"/>
      <c r="ARK196" s="17"/>
      <c r="ARL196" s="17"/>
      <c r="ARM196" s="17"/>
      <c r="ARN196" s="17"/>
      <c r="ARO196" s="17"/>
      <c r="ARP196" s="17"/>
      <c r="ARQ196" s="17"/>
      <c r="ARR196" s="17"/>
      <c r="ARS196" s="17"/>
      <c r="ART196" s="17"/>
      <c r="ARU196" s="17"/>
      <c r="ARV196" s="17"/>
      <c r="ARW196" s="17"/>
      <c r="ARX196" s="17"/>
      <c r="ARY196" s="17"/>
      <c r="ARZ196" s="17"/>
      <c r="ASA196" s="17"/>
      <c r="ASB196" s="17"/>
      <c r="ASC196" s="17"/>
      <c r="ASD196" s="17"/>
      <c r="ASE196" s="17"/>
      <c r="ASF196" s="17"/>
      <c r="ASG196" s="17"/>
      <c r="ASH196" s="17"/>
      <c r="ASI196" s="17"/>
      <c r="ASJ196" s="17"/>
      <c r="ASK196" s="17"/>
      <c r="ASL196" s="17"/>
      <c r="ASM196" s="17"/>
      <c r="ASN196" s="17"/>
      <c r="ASO196" s="17"/>
      <c r="ASP196" s="17"/>
      <c r="ASQ196" s="17"/>
      <c r="ASR196" s="17"/>
      <c r="ASS196" s="17"/>
      <c r="AST196" s="17"/>
      <c r="ASU196" s="17"/>
      <c r="ASV196" s="17"/>
      <c r="ASW196" s="17"/>
      <c r="ASX196" s="17"/>
      <c r="ASY196" s="17"/>
      <c r="ASZ196" s="17"/>
      <c r="ATA196" s="17"/>
      <c r="ATB196" s="17"/>
      <c r="ATC196" s="17"/>
      <c r="ATD196" s="17"/>
      <c r="ATE196" s="17"/>
      <c r="ATF196" s="17"/>
      <c r="ATG196" s="17"/>
      <c r="ATH196" s="17"/>
      <c r="ATI196" s="17"/>
      <c r="ATJ196" s="17"/>
      <c r="ATK196" s="17"/>
      <c r="ATL196" s="17"/>
      <c r="ATM196" s="17"/>
      <c r="ATN196" s="17"/>
      <c r="ATO196" s="17"/>
      <c r="ATP196" s="17"/>
      <c r="ATQ196" s="17"/>
      <c r="ATR196" s="17"/>
      <c r="ATS196" s="17"/>
      <c r="ATT196" s="17"/>
      <c r="ATU196" s="17"/>
      <c r="ATV196" s="17"/>
      <c r="ATW196" s="17"/>
      <c r="ATX196" s="17"/>
      <c r="ATY196" s="17"/>
      <c r="ATZ196" s="17"/>
      <c r="AUA196" s="17"/>
      <c r="AUB196" s="17"/>
      <c r="AUC196" s="17"/>
      <c r="AUD196" s="17"/>
      <c r="AUE196" s="17"/>
      <c r="AUF196" s="17"/>
      <c r="AUG196" s="17"/>
      <c r="AUH196" s="17"/>
      <c r="AUI196" s="17"/>
      <c r="AUJ196" s="17"/>
      <c r="AUK196" s="17"/>
      <c r="AUL196" s="17"/>
      <c r="AUM196" s="17"/>
      <c r="AUN196" s="17"/>
      <c r="AUO196" s="17"/>
      <c r="AUP196" s="17"/>
      <c r="AUQ196" s="17"/>
      <c r="AUR196" s="17"/>
      <c r="AUS196" s="17"/>
      <c r="AUT196" s="17"/>
      <c r="AUU196" s="17"/>
      <c r="AUV196" s="17"/>
      <c r="AUW196" s="17"/>
      <c r="AUX196" s="17"/>
      <c r="AUY196" s="17"/>
      <c r="AUZ196" s="17"/>
      <c r="AVA196" s="17"/>
      <c r="AVB196" s="17"/>
      <c r="AVC196" s="17"/>
      <c r="AVD196" s="17"/>
      <c r="AVE196" s="17"/>
      <c r="AVF196" s="17"/>
      <c r="AVG196" s="17"/>
      <c r="AVH196" s="17"/>
      <c r="AVI196" s="17"/>
      <c r="AVJ196" s="17"/>
      <c r="AVK196" s="17"/>
      <c r="AVL196" s="17"/>
      <c r="AVM196" s="17"/>
      <c r="AVN196" s="17"/>
      <c r="AVO196" s="17"/>
      <c r="AVP196" s="17"/>
      <c r="AVQ196" s="17"/>
      <c r="AVR196" s="17"/>
      <c r="AVS196" s="17"/>
      <c r="AVT196" s="17"/>
      <c r="AVU196" s="17"/>
      <c r="AVV196" s="17"/>
      <c r="AVW196" s="17"/>
      <c r="AVX196" s="17"/>
      <c r="AVY196" s="17"/>
      <c r="AVZ196" s="17"/>
      <c r="AWA196" s="17"/>
      <c r="AWB196" s="17"/>
      <c r="AWC196" s="17"/>
      <c r="AWD196" s="17"/>
      <c r="AWE196" s="17"/>
      <c r="AWF196" s="17"/>
      <c r="AWG196" s="17"/>
      <c r="AWH196" s="17"/>
      <c r="AWI196" s="17"/>
      <c r="AWJ196" s="17"/>
      <c r="AWK196" s="17"/>
      <c r="AWL196" s="17"/>
      <c r="AWM196" s="17"/>
      <c r="AWN196" s="17"/>
      <c r="AWO196" s="17"/>
      <c r="AWP196" s="17"/>
      <c r="AWQ196" s="17"/>
      <c r="AWR196" s="17"/>
      <c r="AWS196" s="17"/>
      <c r="AWT196" s="17"/>
      <c r="AWU196" s="17"/>
      <c r="AWV196" s="17"/>
      <c r="AWW196" s="17"/>
      <c r="AWX196" s="17"/>
      <c r="AWY196" s="17"/>
      <c r="AWZ196" s="17"/>
      <c r="AXA196" s="17"/>
      <c r="AXB196" s="17"/>
      <c r="AXC196" s="17"/>
      <c r="AXD196" s="17"/>
      <c r="AXE196" s="17"/>
      <c r="AXF196" s="17"/>
      <c r="AXG196" s="17"/>
      <c r="AXH196" s="17"/>
      <c r="AXI196" s="17"/>
      <c r="AXJ196" s="17"/>
      <c r="AXK196" s="17"/>
      <c r="AXL196" s="17"/>
      <c r="AXM196" s="17"/>
      <c r="AXN196" s="17"/>
      <c r="AXO196" s="17"/>
      <c r="AXP196" s="17"/>
      <c r="AXQ196" s="17"/>
      <c r="AXR196" s="17"/>
      <c r="AXS196" s="17"/>
      <c r="AXT196" s="17"/>
      <c r="AXU196" s="17"/>
      <c r="AXV196" s="17"/>
      <c r="AXW196" s="17"/>
      <c r="AXX196" s="17"/>
      <c r="AXY196" s="17"/>
      <c r="AXZ196" s="17"/>
      <c r="AYA196" s="17"/>
      <c r="AYB196" s="17"/>
      <c r="AYC196" s="17"/>
      <c r="AYD196" s="17"/>
      <c r="AYE196" s="17"/>
      <c r="AYF196" s="17"/>
      <c r="AYG196" s="17"/>
      <c r="AYH196" s="17"/>
      <c r="AYI196" s="17"/>
      <c r="AYJ196" s="17"/>
      <c r="AYK196" s="17"/>
      <c r="AYL196" s="17"/>
      <c r="AYM196" s="17"/>
      <c r="AYN196" s="17"/>
      <c r="AYO196" s="17"/>
      <c r="AYP196" s="17"/>
      <c r="AYQ196" s="17"/>
      <c r="AYR196" s="17"/>
      <c r="AYS196" s="17"/>
      <c r="AYT196" s="17"/>
      <c r="AYU196" s="17"/>
      <c r="AYV196" s="17"/>
      <c r="AYW196" s="17"/>
      <c r="AYX196" s="17"/>
      <c r="AYY196" s="17"/>
      <c r="AYZ196" s="17"/>
      <c r="AZA196" s="17"/>
      <c r="AZB196" s="17"/>
      <c r="AZC196" s="17"/>
      <c r="AZD196" s="17"/>
      <c r="AZE196" s="17"/>
      <c r="AZF196" s="17"/>
      <c r="AZG196" s="17"/>
      <c r="AZH196" s="17"/>
      <c r="AZI196" s="17"/>
      <c r="AZJ196" s="17"/>
      <c r="AZK196" s="17"/>
      <c r="AZL196" s="17"/>
      <c r="AZM196" s="17"/>
      <c r="AZN196" s="17"/>
      <c r="AZO196" s="17"/>
      <c r="AZP196" s="17"/>
      <c r="AZQ196" s="17"/>
      <c r="AZR196" s="17"/>
      <c r="AZS196" s="17"/>
      <c r="AZT196" s="17"/>
      <c r="AZU196" s="17"/>
      <c r="AZV196" s="17"/>
      <c r="AZW196" s="17"/>
      <c r="AZX196" s="17"/>
      <c r="AZY196" s="17"/>
      <c r="AZZ196" s="17"/>
      <c r="BAA196" s="17"/>
      <c r="BAB196" s="17"/>
      <c r="BAC196" s="17"/>
      <c r="BAD196" s="17"/>
      <c r="BAE196" s="17"/>
      <c r="BAF196" s="17"/>
      <c r="BAG196" s="17"/>
      <c r="BAH196" s="17"/>
      <c r="BAI196" s="17"/>
      <c r="BAJ196" s="17"/>
      <c r="BAK196" s="17"/>
      <c r="BAL196" s="17"/>
      <c r="BAM196" s="17"/>
      <c r="BAN196" s="17"/>
      <c r="BAO196" s="17"/>
      <c r="BAP196" s="17"/>
      <c r="BAQ196" s="17"/>
      <c r="BAR196" s="17"/>
      <c r="BAS196" s="17"/>
      <c r="BAT196" s="17"/>
      <c r="BAU196" s="17"/>
      <c r="BAV196" s="17"/>
      <c r="BAW196" s="17"/>
      <c r="BAX196" s="17"/>
      <c r="BAY196" s="17"/>
      <c r="BAZ196" s="17"/>
      <c r="BBA196" s="17"/>
      <c r="BBB196" s="17"/>
      <c r="BBC196" s="17"/>
      <c r="BBD196" s="17"/>
      <c r="BBE196" s="17"/>
      <c r="BBF196" s="17"/>
      <c r="BBG196" s="17"/>
      <c r="BBH196" s="17"/>
      <c r="BBI196" s="17"/>
      <c r="BBJ196" s="17"/>
      <c r="BBK196" s="17"/>
      <c r="BBL196" s="17"/>
      <c r="BBM196" s="17"/>
      <c r="BBN196" s="17"/>
      <c r="BBO196" s="17"/>
      <c r="BBP196" s="17"/>
      <c r="BBQ196" s="17"/>
      <c r="BBR196" s="17"/>
      <c r="BBS196" s="17"/>
      <c r="BBT196" s="17"/>
      <c r="BBU196" s="17"/>
      <c r="BBV196" s="17"/>
      <c r="BBW196" s="17"/>
      <c r="BBX196" s="17"/>
      <c r="BBY196" s="17"/>
      <c r="BBZ196" s="17"/>
      <c r="BCA196" s="17"/>
      <c r="BCB196" s="17"/>
      <c r="BCC196" s="17"/>
      <c r="BCD196" s="17"/>
      <c r="BCE196" s="17"/>
      <c r="BCF196" s="17"/>
      <c r="BCG196" s="17"/>
      <c r="BCH196" s="17"/>
      <c r="BCI196" s="17"/>
      <c r="BCJ196" s="17"/>
      <c r="BCK196" s="17"/>
      <c r="BCL196" s="17"/>
      <c r="BCM196" s="17"/>
      <c r="BCN196" s="17"/>
      <c r="BCO196" s="17"/>
      <c r="BCP196" s="17"/>
      <c r="BCQ196" s="17"/>
      <c r="BCR196" s="17"/>
      <c r="BCS196" s="17"/>
      <c r="BCT196" s="17"/>
      <c r="BCU196" s="17"/>
      <c r="BCV196" s="17"/>
      <c r="BCW196" s="17"/>
      <c r="BCX196" s="17"/>
      <c r="BCY196" s="17"/>
      <c r="BCZ196" s="17"/>
      <c r="BDA196" s="17"/>
      <c r="BDB196" s="17"/>
      <c r="BDC196" s="17"/>
      <c r="BDD196" s="17"/>
      <c r="BDE196" s="17"/>
      <c r="BDF196" s="17"/>
      <c r="BDG196" s="17"/>
      <c r="BDH196" s="17"/>
      <c r="BDI196" s="17"/>
      <c r="BDJ196" s="17"/>
      <c r="BDK196" s="17"/>
      <c r="BDL196" s="17"/>
      <c r="BDM196" s="17"/>
      <c r="BDN196" s="17"/>
      <c r="BDO196" s="17"/>
      <c r="BDP196" s="17"/>
      <c r="BDQ196" s="17"/>
      <c r="BDR196" s="17"/>
      <c r="BDS196" s="17"/>
      <c r="BDT196" s="17"/>
      <c r="BDU196" s="17"/>
      <c r="BDV196" s="17"/>
      <c r="BDW196" s="17"/>
      <c r="BDX196" s="17"/>
      <c r="BDY196" s="17"/>
      <c r="BDZ196" s="17"/>
      <c r="BEA196" s="17"/>
      <c r="BEB196" s="17"/>
      <c r="BEC196" s="17"/>
      <c r="BED196" s="17"/>
      <c r="BEE196" s="17"/>
      <c r="BEF196" s="17"/>
      <c r="BEG196" s="17"/>
      <c r="BEH196" s="17"/>
      <c r="BEI196" s="17"/>
      <c r="BEJ196" s="17"/>
      <c r="BEK196" s="17"/>
      <c r="BEL196" s="17"/>
      <c r="BEM196" s="17"/>
      <c r="BEN196" s="17"/>
      <c r="BEO196" s="17"/>
      <c r="BEP196" s="17"/>
      <c r="BEQ196" s="17"/>
      <c r="BER196" s="17"/>
      <c r="BES196" s="17"/>
      <c r="BET196" s="17"/>
      <c r="BEU196" s="17"/>
      <c r="BEV196" s="17"/>
      <c r="BEW196" s="17"/>
      <c r="BEX196" s="17"/>
      <c r="BEY196" s="17"/>
      <c r="BEZ196" s="17"/>
      <c r="BFA196" s="17"/>
      <c r="BFB196" s="17"/>
      <c r="BFC196" s="17"/>
      <c r="BFD196" s="17"/>
      <c r="BFE196" s="17"/>
      <c r="BFF196" s="17"/>
      <c r="BFG196" s="17"/>
      <c r="BFH196" s="17"/>
      <c r="BFI196" s="17"/>
      <c r="BFJ196" s="17"/>
      <c r="BFK196" s="17"/>
      <c r="BFL196" s="17"/>
      <c r="BFM196" s="17"/>
      <c r="BFN196" s="17"/>
      <c r="BFO196" s="17"/>
      <c r="BFP196" s="17"/>
      <c r="BFQ196" s="17"/>
      <c r="BFR196" s="17"/>
      <c r="BFS196" s="17"/>
      <c r="BFT196" s="17"/>
      <c r="BFU196" s="17"/>
      <c r="BFV196" s="17"/>
      <c r="BFW196" s="17"/>
      <c r="BFX196" s="17"/>
      <c r="BFY196" s="17"/>
      <c r="BFZ196" s="17"/>
      <c r="BGA196" s="17"/>
      <c r="BGB196" s="17"/>
      <c r="BGC196" s="17"/>
      <c r="BGD196" s="17"/>
      <c r="BGE196" s="17"/>
      <c r="BGF196" s="17"/>
      <c r="BGG196" s="17"/>
      <c r="BGH196" s="17"/>
      <c r="BGI196" s="17"/>
      <c r="BGJ196" s="17"/>
      <c r="BGK196" s="17"/>
      <c r="BGL196" s="17"/>
      <c r="BGM196" s="17"/>
      <c r="BGN196" s="17"/>
      <c r="BGO196" s="17"/>
      <c r="BGP196" s="17"/>
      <c r="BGQ196" s="17"/>
      <c r="BGR196" s="17"/>
      <c r="BGS196" s="17"/>
      <c r="BGT196" s="17"/>
      <c r="BGU196" s="17"/>
      <c r="BGV196" s="17"/>
      <c r="BGW196" s="17"/>
      <c r="BGX196" s="17"/>
      <c r="BGY196" s="17"/>
      <c r="BGZ196" s="17"/>
      <c r="BHA196" s="17"/>
      <c r="BHB196" s="17"/>
      <c r="BHC196" s="17"/>
      <c r="BHD196" s="17"/>
      <c r="BHE196" s="17"/>
      <c r="BHF196" s="17"/>
      <c r="BHG196" s="17"/>
      <c r="BHH196" s="17"/>
      <c r="BHI196" s="17"/>
      <c r="BHJ196" s="17"/>
      <c r="BHK196" s="17"/>
      <c r="BHL196" s="17"/>
      <c r="BHM196" s="17"/>
      <c r="BHN196" s="17"/>
      <c r="BHO196" s="17"/>
      <c r="BHP196" s="17"/>
      <c r="BHQ196" s="17"/>
      <c r="BHR196" s="17"/>
      <c r="BHS196" s="17"/>
      <c r="BHT196" s="17"/>
      <c r="BHU196" s="17"/>
      <c r="BHV196" s="17"/>
      <c r="BHW196" s="17"/>
      <c r="BHX196" s="17"/>
      <c r="BHY196" s="17"/>
      <c r="BHZ196" s="17"/>
      <c r="BIA196" s="17"/>
      <c r="BIB196" s="17"/>
      <c r="BIC196" s="17"/>
      <c r="BID196" s="17"/>
      <c r="BIE196" s="17"/>
      <c r="BIF196" s="17"/>
      <c r="BIG196" s="17"/>
      <c r="BIH196" s="17"/>
      <c r="BII196" s="17"/>
      <c r="BIJ196" s="17"/>
      <c r="BIK196" s="17"/>
      <c r="BIL196" s="17"/>
      <c r="BIM196" s="17"/>
      <c r="BIN196" s="17"/>
      <c r="BIO196" s="17"/>
      <c r="BIP196" s="17"/>
      <c r="BIQ196" s="17"/>
      <c r="BIR196" s="17"/>
      <c r="BIS196" s="17"/>
      <c r="BIT196" s="17"/>
      <c r="BIU196" s="17"/>
      <c r="BIV196" s="17"/>
      <c r="BIW196" s="17"/>
      <c r="BIX196" s="17"/>
      <c r="BIY196" s="17"/>
      <c r="BIZ196" s="17"/>
      <c r="BJA196" s="17"/>
      <c r="BJB196" s="17"/>
      <c r="BJC196" s="17"/>
      <c r="BJD196" s="17"/>
      <c r="BJE196" s="17"/>
      <c r="BJF196" s="17"/>
      <c r="BJG196" s="17"/>
      <c r="BJH196" s="17"/>
      <c r="BJI196" s="17"/>
      <c r="BJJ196" s="17"/>
      <c r="BJK196" s="17"/>
      <c r="BJL196" s="17"/>
      <c r="BJM196" s="17"/>
      <c r="BJN196" s="17"/>
      <c r="BJO196" s="17"/>
      <c r="BJP196" s="17"/>
      <c r="BJQ196" s="17"/>
      <c r="BJR196" s="17"/>
      <c r="BJS196" s="17"/>
      <c r="BJT196" s="17"/>
      <c r="BJU196" s="17"/>
      <c r="BJV196" s="17"/>
      <c r="BJW196" s="17"/>
      <c r="BJX196" s="17"/>
      <c r="BJY196" s="17"/>
      <c r="BJZ196" s="17"/>
      <c r="BKA196" s="17"/>
      <c r="BKB196" s="17"/>
      <c r="BKC196" s="17"/>
      <c r="BKD196" s="17"/>
      <c r="BKE196" s="17"/>
      <c r="BKF196" s="17"/>
      <c r="BKG196" s="17"/>
      <c r="BKH196" s="17"/>
      <c r="BKI196" s="17"/>
      <c r="BKJ196" s="17"/>
      <c r="BKK196" s="17"/>
      <c r="BKL196" s="17"/>
      <c r="BKM196" s="17"/>
      <c r="BKN196" s="17"/>
      <c r="BKO196" s="17"/>
      <c r="BKP196" s="17"/>
      <c r="BKQ196" s="17"/>
      <c r="BKR196" s="17"/>
      <c r="BKS196" s="17"/>
      <c r="BKT196" s="17"/>
      <c r="BKU196" s="17"/>
      <c r="BKV196" s="17"/>
      <c r="BKW196" s="17"/>
      <c r="BKX196" s="17"/>
      <c r="BKY196" s="17"/>
      <c r="BKZ196" s="17"/>
      <c r="BLA196" s="17"/>
      <c r="BLB196" s="17"/>
      <c r="BLC196" s="17"/>
      <c r="BLD196" s="17"/>
      <c r="BLE196" s="17"/>
      <c r="BLF196" s="17"/>
      <c r="BLG196" s="17"/>
      <c r="BLH196" s="17"/>
      <c r="BLI196" s="17"/>
      <c r="BLJ196" s="17"/>
      <c r="BLK196" s="17"/>
      <c r="BLL196" s="17"/>
      <c r="BLM196" s="17"/>
      <c r="BLN196" s="17"/>
      <c r="BLO196" s="17"/>
      <c r="BLP196" s="17"/>
      <c r="BLQ196" s="17"/>
      <c r="BLR196" s="17"/>
      <c r="BLS196" s="17"/>
      <c r="BLT196" s="17"/>
      <c r="BLU196" s="17"/>
      <c r="BLV196" s="17"/>
      <c r="BLW196" s="17"/>
      <c r="BLX196" s="17"/>
      <c r="BLY196" s="17"/>
      <c r="BLZ196" s="17"/>
      <c r="BMA196" s="17"/>
      <c r="BMB196" s="17"/>
      <c r="BMC196" s="17"/>
      <c r="BMD196" s="17"/>
      <c r="BME196" s="17"/>
      <c r="BMF196" s="17"/>
      <c r="BMG196" s="17"/>
      <c r="BMH196" s="17"/>
      <c r="BMI196" s="17"/>
      <c r="BMJ196" s="17"/>
      <c r="BMK196" s="17"/>
      <c r="BML196" s="17"/>
      <c r="BMM196" s="17"/>
      <c r="BMN196" s="17"/>
      <c r="BMO196" s="17"/>
      <c r="BMP196" s="17"/>
      <c r="BMQ196" s="17"/>
      <c r="BMR196" s="17"/>
      <c r="BMS196" s="17"/>
      <c r="BMT196" s="17"/>
      <c r="BMU196" s="17"/>
      <c r="BMV196" s="17"/>
      <c r="BMW196" s="17"/>
      <c r="BMX196" s="17"/>
      <c r="BMY196" s="17"/>
      <c r="BMZ196" s="17"/>
      <c r="BNA196" s="17"/>
      <c r="BNB196" s="17"/>
      <c r="BNC196" s="17"/>
      <c r="BND196" s="17"/>
      <c r="BNE196" s="17"/>
      <c r="BNF196" s="17"/>
      <c r="BNG196" s="17"/>
      <c r="BNH196" s="17"/>
      <c r="BNI196" s="17"/>
      <c r="BNJ196" s="17"/>
      <c r="BNK196" s="17"/>
      <c r="BNL196" s="17"/>
      <c r="BNM196" s="17"/>
      <c r="BNN196" s="17"/>
      <c r="BNO196" s="17"/>
      <c r="BNP196" s="17"/>
      <c r="BNQ196" s="17"/>
      <c r="BNR196" s="17"/>
      <c r="BNS196" s="17"/>
      <c r="BNT196" s="17"/>
      <c r="BNU196" s="17"/>
      <c r="BNV196" s="17"/>
      <c r="BNW196" s="17"/>
      <c r="BNX196" s="17"/>
      <c r="BNY196" s="17"/>
      <c r="BNZ196" s="17"/>
      <c r="BOA196" s="17"/>
      <c r="BOB196" s="17"/>
      <c r="BOC196" s="17"/>
      <c r="BOD196" s="17"/>
      <c r="BOE196" s="17"/>
      <c r="BOF196" s="17"/>
      <c r="BOG196" s="17"/>
      <c r="BOH196" s="17"/>
      <c r="BOI196" s="17"/>
      <c r="BOJ196" s="17"/>
      <c r="BOK196" s="17"/>
      <c r="BOL196" s="17"/>
      <c r="BOM196" s="17"/>
      <c r="BON196" s="17"/>
      <c r="BOO196" s="17"/>
      <c r="BOP196" s="17"/>
      <c r="BOQ196" s="17"/>
      <c r="BOR196" s="17"/>
      <c r="BOS196" s="17"/>
      <c r="BOT196" s="17"/>
      <c r="BOU196" s="17"/>
      <c r="BOV196" s="17"/>
      <c r="BOW196" s="17"/>
      <c r="BOX196" s="17"/>
      <c r="BOY196" s="17"/>
      <c r="BOZ196" s="17"/>
      <c r="BPA196" s="17"/>
      <c r="BPB196" s="17"/>
      <c r="BPC196" s="17"/>
      <c r="BPD196" s="17"/>
      <c r="BPE196" s="17"/>
      <c r="BPF196" s="17"/>
      <c r="BPG196" s="17"/>
      <c r="BPH196" s="17"/>
      <c r="BPI196" s="17"/>
      <c r="BPJ196" s="17"/>
      <c r="BPK196" s="17"/>
      <c r="BPL196" s="17"/>
      <c r="BPM196" s="17"/>
      <c r="BPN196" s="17"/>
      <c r="BPO196" s="17"/>
      <c r="BPP196" s="17"/>
      <c r="BPQ196" s="17"/>
      <c r="BPR196" s="17"/>
      <c r="BPS196" s="17"/>
      <c r="BPT196" s="17"/>
      <c r="BPU196" s="17"/>
      <c r="BPV196" s="17"/>
      <c r="BPW196" s="17"/>
      <c r="BPX196" s="17"/>
      <c r="BPY196" s="17"/>
      <c r="BPZ196" s="17"/>
      <c r="BQA196" s="17"/>
      <c r="BQB196" s="17"/>
      <c r="BQC196" s="17"/>
      <c r="BQD196" s="17"/>
      <c r="BQE196" s="17"/>
      <c r="BQF196" s="17"/>
      <c r="BQG196" s="17"/>
      <c r="BQH196" s="17"/>
      <c r="BQI196" s="17"/>
      <c r="BQJ196" s="17"/>
      <c r="BQK196" s="17"/>
      <c r="BQL196" s="17"/>
      <c r="BQM196" s="17"/>
      <c r="BQN196" s="17"/>
      <c r="BQO196" s="17"/>
      <c r="BQP196" s="17"/>
      <c r="BQQ196" s="17"/>
      <c r="BQR196" s="17"/>
      <c r="BQS196" s="17"/>
      <c r="BQT196" s="17"/>
      <c r="BQU196" s="17"/>
      <c r="BQV196" s="17"/>
      <c r="BQW196" s="17"/>
      <c r="BQX196" s="17"/>
      <c r="BQY196" s="17"/>
      <c r="BQZ196" s="17"/>
      <c r="BRA196" s="17"/>
      <c r="BRB196" s="17"/>
      <c r="BRC196" s="17"/>
      <c r="BRD196" s="17"/>
      <c r="BRE196" s="17"/>
      <c r="BRF196" s="17"/>
      <c r="BRG196" s="17"/>
      <c r="BRH196" s="17"/>
      <c r="BRI196" s="17"/>
      <c r="BRJ196" s="17"/>
      <c r="BRK196" s="17"/>
      <c r="BRL196" s="17"/>
      <c r="BRM196" s="17"/>
      <c r="BRN196" s="17"/>
      <c r="BRO196" s="17"/>
      <c r="BRP196" s="17"/>
      <c r="BRQ196" s="17"/>
      <c r="BRR196" s="17"/>
      <c r="BRS196" s="17"/>
      <c r="BRT196" s="17"/>
      <c r="BRU196" s="17"/>
      <c r="BRV196" s="17"/>
      <c r="BRW196" s="17"/>
      <c r="BRX196" s="17"/>
      <c r="BRY196" s="17"/>
      <c r="BRZ196" s="17"/>
      <c r="BSA196" s="17"/>
      <c r="BSB196" s="17"/>
      <c r="BSC196" s="17"/>
      <c r="BSD196" s="17"/>
      <c r="BSE196" s="17"/>
      <c r="BSF196" s="17"/>
      <c r="BSG196" s="17"/>
      <c r="BSH196" s="17"/>
      <c r="BSI196" s="17"/>
      <c r="BSJ196" s="17"/>
      <c r="BSK196" s="17"/>
      <c r="BSL196" s="17"/>
      <c r="BSM196" s="17"/>
      <c r="BSN196" s="17"/>
      <c r="BSO196" s="17"/>
      <c r="BSP196" s="17"/>
      <c r="BSQ196" s="17"/>
      <c r="BSR196" s="17"/>
      <c r="BSS196" s="17"/>
      <c r="BST196" s="17"/>
      <c r="BSU196" s="17"/>
      <c r="BSV196" s="17"/>
      <c r="BSW196" s="17"/>
      <c r="BSX196" s="17"/>
      <c r="BSY196" s="17"/>
      <c r="BSZ196" s="17"/>
      <c r="BTA196" s="17"/>
      <c r="BTB196" s="17"/>
      <c r="BTC196" s="17"/>
      <c r="BTD196" s="17"/>
      <c r="BTE196" s="17"/>
      <c r="BTF196" s="17"/>
      <c r="BTG196" s="17"/>
      <c r="BTH196" s="17"/>
      <c r="BTI196" s="17"/>
      <c r="BTJ196" s="17"/>
      <c r="BTK196" s="17"/>
      <c r="BTL196" s="17"/>
      <c r="BTM196" s="17"/>
      <c r="BTN196" s="17"/>
      <c r="BTO196" s="17"/>
      <c r="BTP196" s="17"/>
      <c r="BTQ196" s="17"/>
      <c r="BTR196" s="17"/>
      <c r="BTS196" s="17"/>
      <c r="BTT196" s="17"/>
      <c r="BTU196" s="17"/>
      <c r="BTV196" s="17"/>
      <c r="BTW196" s="17"/>
      <c r="BTX196" s="17"/>
      <c r="BTY196" s="17"/>
      <c r="BTZ196" s="17"/>
      <c r="BUA196" s="17"/>
      <c r="BUB196" s="17"/>
      <c r="BUC196" s="17"/>
      <c r="BUD196" s="17"/>
      <c r="BUE196" s="17"/>
      <c r="BUF196" s="17"/>
      <c r="BUG196" s="17"/>
      <c r="BUH196" s="17"/>
      <c r="BUI196" s="17"/>
      <c r="BUJ196" s="17"/>
      <c r="BUK196" s="17"/>
      <c r="BUL196" s="17"/>
      <c r="BUM196" s="17"/>
      <c r="BUN196" s="17"/>
      <c r="BUO196" s="17"/>
      <c r="BUP196" s="17"/>
      <c r="BUQ196" s="17"/>
      <c r="BUR196" s="17"/>
      <c r="BUS196" s="17"/>
      <c r="BUT196" s="17"/>
      <c r="BUU196" s="17"/>
      <c r="BUV196" s="17"/>
      <c r="BUW196" s="17"/>
      <c r="BUX196" s="17"/>
      <c r="BUY196" s="17"/>
      <c r="BUZ196" s="17"/>
      <c r="BVA196" s="17"/>
      <c r="BVB196" s="17"/>
      <c r="BVC196" s="17"/>
      <c r="BVD196" s="17"/>
      <c r="BVE196" s="17"/>
      <c r="BVF196" s="17"/>
      <c r="BVG196" s="17"/>
      <c r="BVH196" s="17"/>
      <c r="BVI196" s="17"/>
      <c r="BVJ196" s="17"/>
      <c r="BVK196" s="17"/>
      <c r="BVL196" s="17"/>
      <c r="BVM196" s="17"/>
      <c r="BVN196" s="17"/>
      <c r="BVO196" s="17"/>
      <c r="BVP196" s="17"/>
      <c r="BVQ196" s="17"/>
      <c r="BVR196" s="17"/>
      <c r="BVS196" s="17"/>
      <c r="BVT196" s="17"/>
      <c r="BVU196" s="17"/>
      <c r="BVV196" s="17"/>
      <c r="BVW196" s="17"/>
      <c r="BVX196" s="17"/>
      <c r="BVY196" s="17"/>
      <c r="BVZ196" s="17"/>
      <c r="BWA196" s="17"/>
      <c r="BWB196" s="17"/>
      <c r="BWC196" s="17"/>
      <c r="BWD196" s="17"/>
      <c r="BWE196" s="17"/>
      <c r="BWF196" s="17"/>
      <c r="BWG196" s="17"/>
      <c r="BWH196" s="17"/>
      <c r="BWI196" s="17"/>
      <c r="BWJ196" s="17"/>
      <c r="BWK196" s="17"/>
      <c r="BWL196" s="17"/>
      <c r="BWM196" s="17"/>
      <c r="BWN196" s="17"/>
      <c r="BWO196" s="17"/>
      <c r="BWP196" s="17"/>
      <c r="BWQ196" s="17"/>
      <c r="BWR196" s="17"/>
      <c r="BWS196" s="17"/>
      <c r="BWT196" s="17"/>
      <c r="BWU196" s="17"/>
      <c r="BWV196" s="17"/>
      <c r="BWW196" s="17"/>
      <c r="BWX196" s="17"/>
      <c r="BWY196" s="17"/>
      <c r="BWZ196" s="17"/>
      <c r="BXA196" s="17"/>
      <c r="BXB196" s="17"/>
      <c r="BXC196" s="17"/>
      <c r="BXD196" s="17"/>
      <c r="BXE196" s="17"/>
      <c r="BXF196" s="17"/>
      <c r="BXG196" s="17"/>
      <c r="BXH196" s="17"/>
      <c r="BXI196" s="17"/>
      <c r="BXJ196" s="17"/>
      <c r="BXK196" s="17"/>
      <c r="BXL196" s="17"/>
      <c r="BXM196" s="17"/>
      <c r="BXN196" s="17"/>
      <c r="BXO196" s="17"/>
      <c r="BXP196" s="17"/>
      <c r="BXQ196" s="17"/>
      <c r="BXR196" s="17"/>
      <c r="BXS196" s="17"/>
      <c r="BXT196" s="17"/>
      <c r="BXU196" s="17"/>
      <c r="BXV196" s="17"/>
      <c r="BXW196" s="17"/>
      <c r="BXX196" s="17"/>
      <c r="BXY196" s="17"/>
      <c r="BXZ196" s="17"/>
      <c r="BYA196" s="17"/>
      <c r="BYB196" s="17"/>
      <c r="BYC196" s="17"/>
      <c r="BYD196" s="17"/>
      <c r="BYE196" s="17"/>
      <c r="BYF196" s="17"/>
      <c r="BYG196" s="17"/>
      <c r="BYH196" s="17"/>
      <c r="BYI196" s="17"/>
      <c r="BYJ196" s="17"/>
      <c r="BYK196" s="17"/>
      <c r="BYL196" s="17"/>
      <c r="BYM196" s="17"/>
      <c r="BYN196" s="17"/>
      <c r="BYO196" s="17"/>
      <c r="BYP196" s="17"/>
      <c r="BYQ196" s="17"/>
      <c r="BYR196" s="17"/>
      <c r="BYS196" s="17"/>
      <c r="BYT196" s="17"/>
      <c r="BYU196" s="17"/>
      <c r="BYV196" s="17"/>
      <c r="BYW196" s="17"/>
      <c r="BYX196" s="17"/>
      <c r="BYY196" s="17"/>
      <c r="BYZ196" s="17"/>
      <c r="BZA196" s="17"/>
      <c r="BZB196" s="17"/>
      <c r="BZC196" s="17"/>
      <c r="BZD196" s="17"/>
      <c r="BZE196" s="17"/>
      <c r="BZF196" s="17"/>
      <c r="BZG196" s="17"/>
      <c r="BZH196" s="17"/>
      <c r="BZI196" s="17"/>
      <c r="BZJ196" s="17"/>
      <c r="BZK196" s="17"/>
      <c r="BZL196" s="17"/>
      <c r="BZM196" s="17"/>
      <c r="BZN196" s="17"/>
      <c r="BZO196" s="17"/>
      <c r="BZP196" s="17"/>
      <c r="BZQ196" s="17"/>
      <c r="BZR196" s="17"/>
      <c r="BZS196" s="17"/>
      <c r="BZT196" s="17"/>
      <c r="BZU196" s="17"/>
      <c r="BZV196" s="17"/>
      <c r="BZW196" s="17"/>
      <c r="BZX196" s="17"/>
      <c r="BZY196" s="17"/>
      <c r="BZZ196" s="17"/>
      <c r="CAA196" s="17"/>
      <c r="CAB196" s="17"/>
      <c r="CAC196" s="17"/>
      <c r="CAD196" s="17"/>
      <c r="CAE196" s="17"/>
      <c r="CAF196" s="17"/>
      <c r="CAG196" s="17"/>
      <c r="CAH196" s="17"/>
      <c r="CAI196" s="17"/>
      <c r="CAJ196" s="17"/>
      <c r="CAK196" s="17"/>
      <c r="CAL196" s="17"/>
      <c r="CAM196" s="17"/>
      <c r="CAN196" s="17"/>
      <c r="CAO196" s="17"/>
      <c r="CAP196" s="17"/>
      <c r="CAQ196" s="17"/>
      <c r="CAR196" s="17"/>
      <c r="CAS196" s="17"/>
      <c r="CAT196" s="17"/>
      <c r="CAU196" s="17"/>
      <c r="CAV196" s="17"/>
      <c r="CAW196" s="17"/>
      <c r="CAX196" s="17"/>
      <c r="CAY196" s="17"/>
      <c r="CAZ196" s="17"/>
      <c r="CBA196" s="17"/>
      <c r="CBB196" s="17"/>
      <c r="CBC196" s="17"/>
      <c r="CBD196" s="17"/>
      <c r="CBE196" s="17"/>
      <c r="CBF196" s="17"/>
      <c r="CBG196" s="17"/>
      <c r="CBH196" s="17"/>
      <c r="CBI196" s="17"/>
      <c r="CBJ196" s="17"/>
      <c r="CBK196" s="17"/>
      <c r="CBL196" s="17"/>
      <c r="CBM196" s="17"/>
      <c r="CBN196" s="17"/>
      <c r="CBO196" s="17"/>
      <c r="CBP196" s="17"/>
      <c r="CBQ196" s="17"/>
      <c r="CBR196" s="17"/>
      <c r="CBS196" s="17"/>
      <c r="CBT196" s="17"/>
      <c r="CBU196" s="17"/>
      <c r="CBV196" s="17"/>
      <c r="CBW196" s="17"/>
      <c r="CBX196" s="17"/>
      <c r="CBY196" s="17"/>
      <c r="CBZ196" s="17"/>
      <c r="CCA196" s="17"/>
      <c r="CCB196" s="17"/>
      <c r="CCC196" s="17"/>
      <c r="CCD196" s="17"/>
      <c r="CCE196" s="17"/>
      <c r="CCF196" s="17"/>
      <c r="CCG196" s="17"/>
      <c r="CCH196" s="17"/>
      <c r="CCI196" s="17"/>
      <c r="CCJ196" s="17"/>
      <c r="CCK196" s="17"/>
      <c r="CCL196" s="17"/>
      <c r="CCM196" s="17"/>
      <c r="CCN196" s="17"/>
      <c r="CCO196" s="17"/>
      <c r="CCP196" s="17"/>
      <c r="CCQ196" s="17"/>
      <c r="CCR196" s="17"/>
      <c r="CCS196" s="17"/>
      <c r="CCT196" s="17"/>
      <c r="CCU196" s="17"/>
      <c r="CCV196" s="17"/>
      <c r="CCW196" s="17"/>
      <c r="CCX196" s="17"/>
      <c r="CCY196" s="17"/>
      <c r="CCZ196" s="17"/>
      <c r="CDA196" s="17"/>
      <c r="CDB196" s="17"/>
      <c r="CDC196" s="17"/>
      <c r="CDD196" s="17"/>
      <c r="CDE196" s="17"/>
      <c r="CDF196" s="17"/>
      <c r="CDG196" s="17"/>
      <c r="CDH196" s="17"/>
      <c r="CDI196" s="17"/>
      <c r="CDJ196" s="17"/>
      <c r="CDK196" s="17"/>
      <c r="CDL196" s="17"/>
      <c r="CDM196" s="17"/>
      <c r="CDN196" s="17"/>
      <c r="CDO196" s="17"/>
      <c r="CDP196" s="17"/>
      <c r="CDQ196" s="17"/>
      <c r="CDR196" s="17"/>
      <c r="CDS196" s="17"/>
      <c r="CDT196" s="17"/>
      <c r="CDU196" s="17"/>
    </row>
    <row r="197">
      <c r="A197" s="14" t="s">
        <v>4295</v>
      </c>
      <c r="B197" s="14" t="s">
        <v>4311</v>
      </c>
      <c r="C197" s="14" t="s">
        <v>2670</v>
      </c>
      <c r="D197" s="14" t="s">
        <v>2670</v>
      </c>
      <c r="E197" s="14" t="s">
        <v>4011</v>
      </c>
      <c r="F197" s="14" t="s">
        <v>2835</v>
      </c>
      <c r="I197" s="14" t="s">
        <v>4012</v>
      </c>
      <c r="J197" s="14" t="s">
        <v>2618</v>
      </c>
      <c r="K197" s="14" t="s">
        <v>2619</v>
      </c>
      <c r="L197" s="17"/>
      <c r="M197" s="17"/>
      <c r="N197" s="14" t="s">
        <v>21</v>
      </c>
      <c r="O197" s="14" t="s">
        <v>21</v>
      </c>
      <c r="P197" s="14" t="s">
        <v>21</v>
      </c>
      <c r="Q197" s="16">
        <v>11.0</v>
      </c>
      <c r="R197" s="16">
        <v>4104193.0</v>
      </c>
      <c r="S197" s="16">
        <v>4104193.0</v>
      </c>
      <c r="T197" s="14" t="s">
        <v>2622</v>
      </c>
      <c r="U197" s="14" t="s">
        <v>2621</v>
      </c>
      <c r="V197" s="14" t="s">
        <v>4013</v>
      </c>
      <c r="W197" s="14" t="s">
        <v>4014</v>
      </c>
      <c r="X197" s="16">
        <v>0.15</v>
      </c>
      <c r="Y197" s="17"/>
      <c r="Z197" s="16">
        <v>9.0</v>
      </c>
      <c r="AA197" s="16">
        <v>51.0</v>
      </c>
      <c r="AB197" s="17"/>
      <c r="AC197" s="17"/>
      <c r="AD197" s="16">
        <v>1855.0</v>
      </c>
      <c r="AE197" s="22">
        <v>45547.0</v>
      </c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4" t="s">
        <v>4301</v>
      </c>
      <c r="BB197" s="17"/>
      <c r="BC197" s="17"/>
      <c r="BD197" s="17"/>
      <c r="BE197" s="17"/>
      <c r="BF197" s="17"/>
      <c r="BG197" s="16">
        <v>1.0</v>
      </c>
      <c r="BH197" s="17"/>
      <c r="BI197" s="17"/>
      <c r="BJ197" s="14" t="s">
        <v>2563</v>
      </c>
      <c r="BK197" s="17"/>
      <c r="BL197" s="17"/>
      <c r="BM197" s="16">
        <v>61.7333333</v>
      </c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  <c r="KL197" s="17"/>
      <c r="KM197" s="17"/>
      <c r="KN197" s="17"/>
      <c r="KO197" s="17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  <c r="MS197" s="17"/>
      <c r="MT197" s="17"/>
      <c r="MU197" s="17"/>
      <c r="MV197" s="17"/>
      <c r="MW197" s="17"/>
      <c r="MX197" s="17"/>
      <c r="MY197" s="17"/>
      <c r="MZ197" s="17"/>
      <c r="NA197" s="17"/>
      <c r="NB197" s="17"/>
      <c r="NC197" s="17"/>
      <c r="ND197" s="17"/>
      <c r="NE197" s="17"/>
      <c r="NF197" s="17"/>
      <c r="NG197" s="17"/>
      <c r="NH197" s="17"/>
      <c r="NI197" s="17"/>
      <c r="NJ197" s="17"/>
      <c r="NK197" s="17"/>
      <c r="NL197" s="17"/>
      <c r="NM197" s="17"/>
      <c r="NN197" s="14" t="s">
        <v>2178</v>
      </c>
      <c r="NO197" s="14" t="s">
        <v>4302</v>
      </c>
      <c r="NP197" s="17"/>
      <c r="NQ197" s="14" t="s">
        <v>2574</v>
      </c>
      <c r="NR197" s="14" t="s">
        <v>4303</v>
      </c>
      <c r="NT197" s="14" t="s">
        <v>4304</v>
      </c>
      <c r="NU197" s="14" t="s">
        <v>3238</v>
      </c>
      <c r="NV197" s="14" t="s">
        <v>4305</v>
      </c>
      <c r="NW197" s="17"/>
      <c r="NX197" s="17"/>
      <c r="NY197" s="17"/>
      <c r="NZ197" s="17"/>
      <c r="OA197" s="17"/>
      <c r="OB197" s="17"/>
      <c r="OC197" s="17"/>
      <c r="OD197" s="17"/>
      <c r="OE197" s="17"/>
      <c r="OF197" s="17"/>
      <c r="OG197" s="17"/>
      <c r="OH197" s="17"/>
      <c r="OI197" s="17"/>
      <c r="OJ197" s="17"/>
      <c r="OK197" s="17"/>
      <c r="OL197" s="17"/>
      <c r="OM197" s="17"/>
      <c r="ON197" s="17"/>
      <c r="OO197" s="17"/>
      <c r="OP197" s="17"/>
      <c r="OQ197" s="17"/>
      <c r="OR197" s="17"/>
      <c r="OS197" s="17"/>
      <c r="OT197" s="17"/>
      <c r="OU197" s="17"/>
      <c r="OV197" s="17"/>
      <c r="OW197" s="17"/>
      <c r="OX197" s="17"/>
      <c r="OY197" s="17"/>
      <c r="OZ197" s="17"/>
      <c r="PA197" s="17"/>
      <c r="PB197" s="17"/>
      <c r="PC197" s="17"/>
      <c r="PD197" s="17"/>
      <c r="PE197" s="17"/>
      <c r="PF197" s="17"/>
      <c r="PG197" s="17"/>
      <c r="PH197" s="17"/>
      <c r="PI197" s="17"/>
      <c r="PJ197" s="17"/>
      <c r="PK197" s="17"/>
      <c r="PL197" s="17"/>
      <c r="PM197" s="17"/>
      <c r="PN197" s="17"/>
      <c r="PO197" s="17"/>
      <c r="PP197" s="17"/>
      <c r="PQ197" s="17"/>
      <c r="PR197" s="17"/>
      <c r="PS197" s="17"/>
      <c r="PT197" s="17"/>
      <c r="PU197" s="17"/>
      <c r="PV197" s="17"/>
      <c r="PW197" s="17"/>
      <c r="PX197" s="17"/>
      <c r="PY197" s="17"/>
      <c r="PZ197" s="17"/>
      <c r="QA197" s="17"/>
      <c r="QB197" s="17"/>
      <c r="QC197" s="17"/>
      <c r="QD197" s="17"/>
      <c r="QE197" s="17"/>
      <c r="QF197" s="17"/>
      <c r="QG197" s="17"/>
      <c r="QH197" s="17"/>
      <c r="QI197" s="17"/>
      <c r="QJ197" s="17"/>
      <c r="QK197" s="17"/>
      <c r="QL197" s="17"/>
      <c r="QM197" s="17"/>
      <c r="QN197" s="17"/>
      <c r="QO197" s="17"/>
      <c r="QP197" s="17"/>
      <c r="QQ197" s="17"/>
      <c r="QR197" s="17"/>
      <c r="QS197" s="17"/>
      <c r="QT197" s="17"/>
      <c r="QU197" s="17"/>
      <c r="QV197" s="17"/>
      <c r="QW197" s="17"/>
      <c r="QX197" s="17"/>
      <c r="QY197" s="17"/>
      <c r="QZ197" s="17"/>
      <c r="RA197" s="17"/>
      <c r="RB197" s="17"/>
      <c r="RC197" s="17"/>
      <c r="RD197" s="17"/>
      <c r="RE197" s="17"/>
      <c r="RF197" s="17"/>
      <c r="RG197" s="17"/>
      <c r="RH197" s="17"/>
      <c r="RI197" s="17"/>
      <c r="RJ197" s="17"/>
      <c r="RK197" s="17"/>
      <c r="RL197" s="17"/>
      <c r="RM197" s="17"/>
      <c r="RN197" s="17"/>
      <c r="RO197" s="17"/>
      <c r="RP197" s="17"/>
      <c r="RQ197" s="17"/>
      <c r="RR197" s="17"/>
      <c r="RS197" s="17"/>
      <c r="RT197" s="17"/>
      <c r="RU197" s="17"/>
      <c r="RV197" s="17"/>
      <c r="RW197" s="17"/>
      <c r="RX197" s="17"/>
      <c r="RY197" s="17"/>
      <c r="RZ197" s="17"/>
      <c r="SA197" s="17"/>
      <c r="SB197" s="17"/>
      <c r="SC197" s="17"/>
      <c r="SD197" s="17"/>
      <c r="SE197" s="17"/>
      <c r="SF197" s="17"/>
      <c r="SG197" s="17"/>
      <c r="SH197" s="17"/>
      <c r="SI197" s="17"/>
      <c r="SJ197" s="17"/>
      <c r="SK197" s="17"/>
      <c r="SL197" s="17"/>
      <c r="SM197" s="17"/>
      <c r="SN197" s="17"/>
      <c r="SO197" s="17"/>
      <c r="SP197" s="17"/>
      <c r="SQ197" s="17"/>
      <c r="SR197" s="17"/>
      <c r="SS197" s="17"/>
      <c r="ST197" s="17"/>
      <c r="SU197" s="17"/>
      <c r="SV197" s="17"/>
      <c r="SW197" s="17"/>
      <c r="SX197" s="17"/>
      <c r="SY197" s="17"/>
      <c r="SZ197" s="17"/>
      <c r="TA197" s="17"/>
      <c r="TB197" s="17"/>
      <c r="TC197" s="17"/>
      <c r="TD197" s="17"/>
      <c r="TE197" s="17"/>
      <c r="TF197" s="17"/>
      <c r="TG197" s="17"/>
      <c r="TH197" s="17"/>
      <c r="TI197" s="17"/>
      <c r="TJ197" s="17"/>
      <c r="TK197" s="17"/>
      <c r="TL197" s="17"/>
      <c r="TM197" s="17"/>
      <c r="TN197" s="17"/>
      <c r="TO197" s="17"/>
      <c r="TP197" s="17"/>
      <c r="TQ197" s="17"/>
      <c r="TR197" s="17"/>
      <c r="TS197" s="17"/>
      <c r="TT197" s="17"/>
      <c r="TU197" s="17"/>
      <c r="TV197" s="17"/>
      <c r="TW197" s="17"/>
      <c r="TX197" s="17"/>
      <c r="TY197" s="17"/>
      <c r="TZ197" s="17"/>
      <c r="UA197" s="17"/>
      <c r="UB197" s="17"/>
      <c r="UC197" s="17"/>
      <c r="UD197" s="17"/>
      <c r="UE197" s="17"/>
      <c r="UF197" s="17"/>
      <c r="UG197" s="17"/>
      <c r="UH197" s="17"/>
      <c r="UI197" s="17"/>
      <c r="UJ197" s="17"/>
      <c r="UK197" s="17"/>
      <c r="UL197" s="17"/>
      <c r="UM197" s="17"/>
      <c r="UN197" s="17"/>
      <c r="UO197" s="17"/>
      <c r="UP197" s="17"/>
      <c r="UQ197" s="17"/>
      <c r="UR197" s="17"/>
      <c r="US197" s="17"/>
      <c r="UT197" s="17"/>
      <c r="UU197" s="17"/>
      <c r="UV197" s="17"/>
      <c r="UW197" s="17"/>
      <c r="UX197" s="17"/>
      <c r="UY197" s="17"/>
      <c r="UZ197" s="17"/>
      <c r="VA197" s="17"/>
      <c r="VB197" s="17"/>
      <c r="VC197" s="17"/>
      <c r="VD197" s="17"/>
      <c r="VE197" s="17"/>
      <c r="VF197" s="17"/>
      <c r="VG197" s="17"/>
      <c r="VH197" s="17"/>
      <c r="VI197" s="17"/>
      <c r="VJ197" s="17"/>
      <c r="VK197" s="17"/>
      <c r="VL197" s="17"/>
      <c r="VM197" s="17"/>
      <c r="VN197" s="17"/>
      <c r="VO197" s="17"/>
      <c r="VP197" s="17"/>
      <c r="VQ197" s="17"/>
      <c r="VR197" s="17"/>
      <c r="VS197" s="17"/>
      <c r="VT197" s="17"/>
      <c r="VU197" s="17"/>
      <c r="VV197" s="17"/>
      <c r="VW197" s="17"/>
      <c r="VX197" s="17"/>
      <c r="VY197" s="17"/>
      <c r="VZ197" s="17"/>
      <c r="WA197" s="17"/>
      <c r="WB197" s="17"/>
      <c r="WC197" s="17"/>
      <c r="WD197" s="17"/>
      <c r="WE197" s="17"/>
      <c r="WF197" s="17"/>
      <c r="WG197" s="17"/>
      <c r="WH197" s="17"/>
      <c r="WI197" s="17"/>
      <c r="WJ197" s="17"/>
      <c r="WK197" s="17"/>
      <c r="WL197" s="17"/>
      <c r="WM197" s="17"/>
      <c r="WN197" s="17"/>
      <c r="WO197" s="17"/>
      <c r="WP197" s="17"/>
      <c r="WQ197" s="17"/>
      <c r="WR197" s="17"/>
      <c r="WS197" s="17"/>
      <c r="WT197" s="17"/>
      <c r="WU197" s="17"/>
      <c r="WV197" s="17"/>
      <c r="WW197" s="17"/>
      <c r="WX197" s="17"/>
      <c r="WY197" s="17"/>
      <c r="WZ197" s="17"/>
      <c r="XA197" s="17"/>
      <c r="XB197" s="17"/>
      <c r="XC197" s="17"/>
      <c r="XD197" s="17"/>
      <c r="XE197" s="17"/>
      <c r="XF197" s="17"/>
      <c r="XG197" s="17"/>
      <c r="XH197" s="17"/>
      <c r="XI197" s="17"/>
      <c r="XJ197" s="17"/>
      <c r="XK197" s="17"/>
      <c r="XL197" s="17"/>
      <c r="XM197" s="17"/>
      <c r="XN197" s="17"/>
      <c r="XO197" s="17"/>
      <c r="XP197" s="17"/>
      <c r="XQ197" s="17"/>
      <c r="XR197" s="17"/>
      <c r="XS197" s="17"/>
      <c r="XT197" s="17"/>
      <c r="XU197" s="17"/>
      <c r="XV197" s="17"/>
      <c r="XW197" s="17"/>
      <c r="XX197" s="17"/>
      <c r="XY197" s="17"/>
      <c r="XZ197" s="17"/>
      <c r="YA197" s="17"/>
      <c r="YB197" s="17"/>
      <c r="YC197" s="17"/>
      <c r="YD197" s="17"/>
      <c r="YE197" s="17"/>
      <c r="YF197" s="17"/>
      <c r="YG197" s="17"/>
      <c r="YH197" s="17"/>
      <c r="YI197" s="17"/>
      <c r="YJ197" s="17"/>
      <c r="YK197" s="17"/>
      <c r="YL197" s="17"/>
      <c r="YM197" s="17"/>
      <c r="YN197" s="17"/>
      <c r="YO197" s="17"/>
      <c r="YP197" s="17"/>
      <c r="YQ197" s="17"/>
      <c r="YR197" s="17"/>
      <c r="YS197" s="17"/>
      <c r="YT197" s="17"/>
      <c r="YU197" s="17"/>
      <c r="YV197" s="17"/>
      <c r="YW197" s="17"/>
      <c r="YX197" s="17"/>
      <c r="YY197" s="17"/>
      <c r="YZ197" s="17"/>
      <c r="ZA197" s="17"/>
      <c r="ZB197" s="17"/>
      <c r="ZC197" s="17"/>
      <c r="ZD197" s="17"/>
      <c r="ZE197" s="17"/>
      <c r="ZF197" s="17"/>
      <c r="ZG197" s="17"/>
      <c r="ZH197" s="17"/>
      <c r="ZI197" s="17"/>
      <c r="ZJ197" s="17"/>
      <c r="ZK197" s="17"/>
      <c r="ZL197" s="17"/>
      <c r="ZM197" s="17"/>
      <c r="ZN197" s="17"/>
      <c r="ZO197" s="17"/>
      <c r="ZP197" s="17"/>
      <c r="ZQ197" s="17"/>
      <c r="ZR197" s="17"/>
      <c r="ZS197" s="17"/>
      <c r="ZT197" s="17"/>
      <c r="ZU197" s="17"/>
      <c r="ZV197" s="17"/>
      <c r="ZW197" s="17"/>
      <c r="ZX197" s="17"/>
      <c r="ZY197" s="17"/>
      <c r="ZZ197" s="17"/>
      <c r="AAA197" s="17"/>
      <c r="AAB197" s="17"/>
      <c r="AAC197" s="17"/>
      <c r="AAD197" s="17"/>
      <c r="AAE197" s="17"/>
      <c r="AAF197" s="17"/>
      <c r="AAG197" s="17"/>
      <c r="AAH197" s="17"/>
      <c r="AAI197" s="17"/>
      <c r="AAJ197" s="17"/>
      <c r="AAK197" s="17"/>
      <c r="AAL197" s="17"/>
      <c r="AAM197" s="17"/>
      <c r="AAN197" s="17"/>
      <c r="AAO197" s="17"/>
      <c r="AAP197" s="17"/>
      <c r="AAQ197" s="17"/>
      <c r="AAR197" s="17"/>
      <c r="AAS197" s="17"/>
      <c r="AAT197" s="17"/>
      <c r="AAU197" s="17"/>
      <c r="AAV197" s="17"/>
      <c r="AAW197" s="17"/>
      <c r="AAX197" s="17"/>
      <c r="AAY197" s="17"/>
      <c r="AAZ197" s="17"/>
      <c r="ABA197" s="17"/>
      <c r="ABB197" s="17"/>
      <c r="ABC197" s="17"/>
      <c r="ABD197" s="17"/>
      <c r="ABE197" s="17"/>
      <c r="ABF197" s="17"/>
      <c r="ABG197" s="17"/>
      <c r="ABH197" s="17"/>
      <c r="ABI197" s="17"/>
      <c r="ABJ197" s="17"/>
      <c r="ABK197" s="17"/>
      <c r="ABL197" s="17"/>
      <c r="ABM197" s="17"/>
      <c r="ABN197" s="17"/>
      <c r="ABO197" s="17"/>
      <c r="ABP197" s="17"/>
      <c r="ABQ197" s="17"/>
      <c r="ABR197" s="17"/>
      <c r="ABS197" s="17"/>
      <c r="ABT197" s="17"/>
      <c r="ABU197" s="17"/>
      <c r="ABV197" s="17"/>
      <c r="ABW197" s="17"/>
      <c r="ABX197" s="17"/>
      <c r="ABY197" s="17"/>
      <c r="ABZ197" s="17"/>
      <c r="ACA197" s="17"/>
      <c r="ACB197" s="17"/>
      <c r="ACC197" s="17"/>
      <c r="ACD197" s="17"/>
      <c r="ACE197" s="17"/>
      <c r="ACF197" s="17"/>
      <c r="ACG197" s="17"/>
      <c r="ACH197" s="17"/>
      <c r="ACI197" s="17"/>
      <c r="ACJ197" s="17"/>
      <c r="ACK197" s="17"/>
      <c r="ACL197" s="17"/>
      <c r="ACM197" s="17"/>
      <c r="ACN197" s="17"/>
      <c r="ACO197" s="17"/>
      <c r="ACP197" s="17"/>
      <c r="ACQ197" s="17"/>
      <c r="ACR197" s="17"/>
      <c r="ACS197" s="17"/>
      <c r="ACT197" s="17"/>
      <c r="ACU197" s="17"/>
      <c r="ACV197" s="17"/>
      <c r="ACW197" s="17"/>
      <c r="ACX197" s="17"/>
      <c r="ACY197" s="17"/>
      <c r="ACZ197" s="17"/>
      <c r="ADA197" s="17"/>
      <c r="ADB197" s="17"/>
      <c r="ADC197" s="17"/>
      <c r="ADD197" s="17"/>
      <c r="ADE197" s="17"/>
      <c r="ADF197" s="17"/>
      <c r="ADG197" s="17"/>
      <c r="ADH197" s="17"/>
      <c r="ADI197" s="17"/>
      <c r="ADJ197" s="17"/>
      <c r="ADK197" s="17"/>
      <c r="ADL197" s="17"/>
      <c r="ADM197" s="17"/>
      <c r="ADN197" s="17"/>
      <c r="ADO197" s="17"/>
      <c r="ADP197" s="17"/>
      <c r="ADQ197" s="17"/>
      <c r="ADR197" s="17"/>
      <c r="ADS197" s="17"/>
      <c r="ADT197" s="17"/>
      <c r="ADU197" s="17"/>
      <c r="ADV197" s="17"/>
      <c r="ADW197" s="17"/>
      <c r="ADX197" s="17"/>
      <c r="ADY197" s="17"/>
      <c r="ADZ197" s="17"/>
      <c r="AEA197" s="17"/>
      <c r="AEB197" s="17"/>
      <c r="AEC197" s="17"/>
      <c r="AED197" s="17"/>
      <c r="AEE197" s="17"/>
      <c r="AEF197" s="17"/>
      <c r="AEG197" s="17"/>
      <c r="AEH197" s="17"/>
      <c r="AEI197" s="17"/>
      <c r="AEJ197" s="17"/>
      <c r="AEK197" s="17"/>
      <c r="AEL197" s="17"/>
      <c r="AEM197" s="17"/>
      <c r="AEN197" s="17"/>
      <c r="AEO197" s="17"/>
      <c r="AEP197" s="17"/>
      <c r="AEQ197" s="17"/>
      <c r="AER197" s="17"/>
      <c r="AES197" s="17"/>
      <c r="AET197" s="17"/>
      <c r="AEU197" s="17"/>
      <c r="AEV197" s="17"/>
      <c r="AEW197" s="17"/>
      <c r="AEX197" s="17"/>
      <c r="AEY197" s="17"/>
      <c r="AEZ197" s="17"/>
      <c r="AFA197" s="17"/>
      <c r="AFB197" s="17"/>
      <c r="AFC197" s="17"/>
      <c r="AFD197" s="17"/>
      <c r="AFE197" s="17"/>
      <c r="AFF197" s="17"/>
      <c r="AFG197" s="17"/>
      <c r="AFH197" s="17"/>
      <c r="AFI197" s="17"/>
      <c r="AFJ197" s="17"/>
      <c r="AFK197" s="17"/>
      <c r="AFL197" s="17"/>
      <c r="AFM197" s="17"/>
      <c r="AFN197" s="17"/>
      <c r="AFO197" s="17"/>
      <c r="AFP197" s="17"/>
      <c r="AFQ197" s="17"/>
      <c r="AFR197" s="17"/>
      <c r="AFS197" s="17"/>
      <c r="AFT197" s="17"/>
      <c r="AFU197" s="17"/>
      <c r="AFV197" s="17"/>
      <c r="AFW197" s="17"/>
      <c r="AFX197" s="17"/>
      <c r="AFY197" s="17"/>
      <c r="AFZ197" s="17"/>
      <c r="AGA197" s="17"/>
      <c r="AGB197" s="17"/>
      <c r="AGC197" s="17"/>
      <c r="AGD197" s="17"/>
      <c r="AGE197" s="17"/>
      <c r="AGF197" s="17"/>
      <c r="AGG197" s="17"/>
      <c r="AGH197" s="17"/>
      <c r="AGI197" s="17"/>
      <c r="AGJ197" s="17"/>
      <c r="AGK197" s="17"/>
      <c r="AGL197" s="17"/>
      <c r="AGM197" s="17"/>
      <c r="AGN197" s="17"/>
      <c r="AGO197" s="17"/>
      <c r="AGP197" s="17"/>
      <c r="AGQ197" s="17"/>
      <c r="AGR197" s="17"/>
      <c r="AGS197" s="17"/>
      <c r="AGT197" s="17"/>
      <c r="AGU197" s="17"/>
      <c r="AGV197" s="17"/>
      <c r="AGW197" s="17"/>
      <c r="AGX197" s="17"/>
      <c r="AGY197" s="17"/>
      <c r="AGZ197" s="17"/>
      <c r="AHA197" s="17"/>
      <c r="AHB197" s="17"/>
      <c r="AHC197" s="17"/>
      <c r="AHD197" s="17"/>
      <c r="AHE197" s="17"/>
      <c r="AHF197" s="17"/>
      <c r="AHG197" s="17"/>
      <c r="AHH197" s="17"/>
      <c r="AHI197" s="17"/>
      <c r="AHJ197" s="17"/>
      <c r="AHK197" s="17"/>
      <c r="AHL197" s="17"/>
      <c r="AHM197" s="17"/>
      <c r="AHN197" s="17"/>
      <c r="AHO197" s="17"/>
      <c r="AHP197" s="17"/>
      <c r="AHQ197" s="17"/>
      <c r="AHR197" s="17"/>
      <c r="AHS197" s="17"/>
      <c r="AHT197" s="17"/>
      <c r="AHU197" s="17"/>
      <c r="AHV197" s="17"/>
      <c r="AHW197" s="17"/>
      <c r="AHX197" s="17"/>
      <c r="AHY197" s="17"/>
      <c r="AHZ197" s="17"/>
      <c r="AIA197" s="17"/>
      <c r="AIB197" s="17"/>
      <c r="AIC197" s="17"/>
      <c r="AID197" s="17"/>
      <c r="AIE197" s="17"/>
      <c r="AIF197" s="17"/>
      <c r="AIG197" s="17"/>
      <c r="AIH197" s="17"/>
      <c r="AII197" s="17"/>
      <c r="AIJ197" s="17"/>
      <c r="AIK197" s="17"/>
      <c r="AIL197" s="17"/>
      <c r="AIM197" s="17"/>
      <c r="AIN197" s="17"/>
      <c r="AIO197" s="17"/>
      <c r="AIP197" s="17"/>
      <c r="AIQ197" s="17"/>
      <c r="AIR197" s="17"/>
      <c r="AIS197" s="17"/>
      <c r="AIT197" s="17"/>
      <c r="AIU197" s="17"/>
      <c r="AIV197" s="17"/>
      <c r="AIW197" s="17"/>
      <c r="AIX197" s="17"/>
      <c r="AIY197" s="17"/>
      <c r="AIZ197" s="17"/>
      <c r="AJA197" s="17"/>
      <c r="AJB197" s="17"/>
      <c r="AJC197" s="17"/>
      <c r="AJD197" s="17"/>
      <c r="AJE197" s="17"/>
      <c r="AJF197" s="17"/>
      <c r="AJG197" s="17"/>
      <c r="AJH197" s="17"/>
      <c r="AJI197" s="17"/>
      <c r="AJJ197" s="17"/>
      <c r="AJK197" s="17"/>
      <c r="AJL197" s="17"/>
      <c r="AJM197" s="17"/>
      <c r="AJN197" s="17"/>
      <c r="AJO197" s="17"/>
      <c r="AJP197" s="17"/>
      <c r="AJQ197" s="17"/>
      <c r="AJR197" s="17"/>
      <c r="AJS197" s="17"/>
      <c r="AJT197" s="17"/>
      <c r="AJU197" s="17"/>
      <c r="AJV197" s="17"/>
      <c r="AJW197" s="17"/>
      <c r="AJX197" s="17"/>
      <c r="AJY197" s="17"/>
      <c r="AJZ197" s="17"/>
      <c r="AKA197" s="17"/>
      <c r="AKB197" s="17"/>
      <c r="AKC197" s="17"/>
      <c r="AKD197" s="17"/>
      <c r="AKE197" s="17"/>
      <c r="AKF197" s="17"/>
      <c r="AKG197" s="17"/>
      <c r="AKH197" s="17"/>
      <c r="AKI197" s="17"/>
      <c r="AKJ197" s="17"/>
      <c r="AKK197" s="17"/>
      <c r="AKL197" s="17"/>
      <c r="AKM197" s="17"/>
      <c r="AKN197" s="17"/>
      <c r="AKO197" s="17"/>
      <c r="AKP197" s="17"/>
      <c r="AKQ197" s="17"/>
      <c r="AKR197" s="17"/>
      <c r="AKS197" s="17"/>
      <c r="AKT197" s="17"/>
      <c r="AKU197" s="17"/>
      <c r="AKV197" s="17"/>
      <c r="AKW197" s="17"/>
      <c r="AKX197" s="17"/>
      <c r="AKY197" s="17"/>
      <c r="AKZ197" s="17"/>
      <c r="ALA197" s="17"/>
      <c r="ALB197" s="17"/>
      <c r="ALC197" s="17"/>
      <c r="ALD197" s="17"/>
      <c r="ALE197" s="17"/>
      <c r="ALF197" s="17"/>
      <c r="ALG197" s="17"/>
      <c r="ALH197" s="17"/>
      <c r="ALI197" s="17"/>
      <c r="ALJ197" s="17"/>
      <c r="ALK197" s="17"/>
      <c r="ALL197" s="17"/>
      <c r="ALM197" s="17"/>
      <c r="ALN197" s="17"/>
      <c r="ALO197" s="17"/>
      <c r="ALP197" s="17"/>
      <c r="ALQ197" s="17"/>
      <c r="ALR197" s="17"/>
      <c r="ALS197" s="17"/>
      <c r="ALT197" s="17"/>
      <c r="ALU197" s="17"/>
      <c r="ALV197" s="17"/>
      <c r="ALW197" s="17"/>
      <c r="ALX197" s="17"/>
      <c r="ALY197" s="17"/>
      <c r="ALZ197" s="17"/>
      <c r="AMA197" s="17"/>
      <c r="AMB197" s="17"/>
      <c r="AMC197" s="17"/>
      <c r="AMD197" s="17"/>
      <c r="AME197" s="17"/>
      <c r="AMF197" s="17"/>
      <c r="AMG197" s="17"/>
      <c r="AMH197" s="17"/>
      <c r="AMI197" s="17"/>
      <c r="AMJ197" s="17"/>
      <c r="AMK197" s="17"/>
      <c r="AML197" s="17"/>
      <c r="AMM197" s="17"/>
      <c r="AMN197" s="17"/>
      <c r="AMO197" s="17"/>
      <c r="AMP197" s="17"/>
      <c r="AMQ197" s="17"/>
      <c r="AMR197" s="17"/>
      <c r="AMS197" s="17"/>
      <c r="AMT197" s="17"/>
      <c r="AMU197" s="17"/>
      <c r="AMV197" s="17"/>
      <c r="AMW197" s="17"/>
      <c r="AMX197" s="17"/>
      <c r="AMY197" s="17"/>
      <c r="AMZ197" s="17"/>
      <c r="ANA197" s="17"/>
      <c r="ANB197" s="17"/>
      <c r="ANC197" s="17"/>
      <c r="AND197" s="17"/>
      <c r="ANE197" s="17"/>
      <c r="ANF197" s="17"/>
      <c r="ANG197" s="17"/>
      <c r="ANH197" s="17"/>
      <c r="ANI197" s="17"/>
      <c r="ANJ197" s="17"/>
      <c r="ANK197" s="17"/>
      <c r="ANL197" s="17"/>
      <c r="ANM197" s="17"/>
      <c r="ANN197" s="17"/>
      <c r="ANO197" s="17"/>
      <c r="ANP197" s="17"/>
      <c r="ANQ197" s="17"/>
      <c r="ANR197" s="17"/>
      <c r="ANS197" s="17"/>
      <c r="ANT197" s="17"/>
      <c r="ANU197" s="17"/>
      <c r="ANV197" s="17"/>
      <c r="ANW197" s="17"/>
      <c r="ANX197" s="17"/>
      <c r="ANY197" s="17"/>
      <c r="ANZ197" s="17"/>
      <c r="AOA197" s="17"/>
      <c r="AOB197" s="17"/>
      <c r="AOC197" s="17"/>
      <c r="AOD197" s="17"/>
      <c r="AOE197" s="17"/>
      <c r="AOF197" s="17"/>
      <c r="AOG197" s="17"/>
      <c r="AOH197" s="17"/>
      <c r="AOI197" s="17"/>
      <c r="AOJ197" s="17"/>
      <c r="AOK197" s="17"/>
      <c r="AOL197" s="17"/>
      <c r="AOM197" s="17"/>
      <c r="AON197" s="17"/>
      <c r="AOO197" s="17"/>
      <c r="AOP197" s="17"/>
      <c r="AOQ197" s="17"/>
      <c r="AOR197" s="17"/>
      <c r="AOS197" s="17"/>
      <c r="AOT197" s="17"/>
      <c r="AOU197" s="17"/>
      <c r="AOV197" s="17"/>
      <c r="AOW197" s="17"/>
      <c r="AOX197" s="17"/>
      <c r="AOY197" s="17"/>
      <c r="AOZ197" s="17"/>
      <c r="APA197" s="17"/>
      <c r="APB197" s="17"/>
      <c r="APC197" s="17"/>
      <c r="APD197" s="17"/>
      <c r="APE197" s="17"/>
      <c r="APF197" s="17"/>
      <c r="APG197" s="17"/>
      <c r="APH197" s="17"/>
      <c r="API197" s="17"/>
      <c r="APJ197" s="17"/>
      <c r="APK197" s="17"/>
      <c r="APL197" s="17"/>
      <c r="APM197" s="17"/>
      <c r="APN197" s="17"/>
      <c r="APO197" s="17"/>
      <c r="APP197" s="17"/>
      <c r="APQ197" s="17"/>
      <c r="APR197" s="17"/>
      <c r="APS197" s="17"/>
      <c r="APT197" s="17"/>
      <c r="APU197" s="17"/>
      <c r="APV197" s="17"/>
      <c r="APW197" s="17"/>
      <c r="APX197" s="17"/>
      <c r="APY197" s="17"/>
      <c r="APZ197" s="17"/>
      <c r="AQA197" s="17"/>
      <c r="AQB197" s="17"/>
      <c r="AQC197" s="17"/>
      <c r="AQD197" s="17"/>
      <c r="AQE197" s="17"/>
      <c r="AQF197" s="17"/>
      <c r="AQG197" s="17"/>
      <c r="AQH197" s="17"/>
      <c r="AQI197" s="17"/>
      <c r="AQJ197" s="17"/>
      <c r="AQK197" s="17"/>
      <c r="AQL197" s="17"/>
      <c r="AQM197" s="17"/>
      <c r="AQN197" s="17"/>
      <c r="AQO197" s="17"/>
      <c r="AQP197" s="17"/>
      <c r="AQQ197" s="17"/>
      <c r="AQR197" s="17"/>
      <c r="AQS197" s="17"/>
      <c r="AQT197" s="17"/>
      <c r="AQU197" s="17"/>
      <c r="AQV197" s="17"/>
      <c r="AQW197" s="17"/>
      <c r="AQX197" s="17"/>
      <c r="AQY197" s="17"/>
      <c r="AQZ197" s="17"/>
      <c r="ARA197" s="17"/>
      <c r="ARB197" s="17"/>
      <c r="ARC197" s="17"/>
      <c r="ARD197" s="17"/>
      <c r="ARE197" s="17"/>
      <c r="ARF197" s="17"/>
      <c r="ARG197" s="17"/>
      <c r="ARH197" s="17"/>
      <c r="ARI197" s="17"/>
      <c r="ARJ197" s="17"/>
      <c r="ARK197" s="17"/>
      <c r="ARL197" s="17"/>
      <c r="ARM197" s="17"/>
      <c r="ARN197" s="17"/>
      <c r="ARO197" s="17"/>
      <c r="ARP197" s="17"/>
      <c r="ARQ197" s="17"/>
      <c r="ARR197" s="17"/>
      <c r="ARS197" s="17"/>
      <c r="ART197" s="17"/>
      <c r="ARU197" s="17"/>
      <c r="ARV197" s="17"/>
      <c r="ARW197" s="17"/>
      <c r="ARX197" s="17"/>
      <c r="ARY197" s="17"/>
      <c r="ARZ197" s="17"/>
      <c r="ASA197" s="17"/>
      <c r="ASB197" s="17"/>
      <c r="ASC197" s="17"/>
      <c r="ASD197" s="17"/>
      <c r="ASE197" s="17"/>
      <c r="ASF197" s="17"/>
      <c r="ASG197" s="17"/>
      <c r="ASH197" s="17"/>
      <c r="ASI197" s="17"/>
      <c r="ASJ197" s="17"/>
      <c r="ASK197" s="17"/>
      <c r="ASL197" s="17"/>
      <c r="ASM197" s="17"/>
      <c r="ASN197" s="17"/>
      <c r="ASO197" s="17"/>
      <c r="ASP197" s="17"/>
      <c r="ASQ197" s="17"/>
      <c r="ASR197" s="17"/>
      <c r="ASS197" s="17"/>
      <c r="AST197" s="17"/>
      <c r="ASU197" s="17"/>
      <c r="ASV197" s="17"/>
      <c r="ASW197" s="17"/>
      <c r="ASX197" s="17"/>
      <c r="ASY197" s="17"/>
      <c r="ASZ197" s="17"/>
      <c r="ATA197" s="17"/>
      <c r="ATB197" s="17"/>
      <c r="ATC197" s="17"/>
      <c r="ATD197" s="17"/>
      <c r="ATE197" s="17"/>
      <c r="ATF197" s="17"/>
      <c r="ATG197" s="17"/>
      <c r="ATH197" s="17"/>
      <c r="ATI197" s="17"/>
      <c r="ATJ197" s="17"/>
      <c r="ATK197" s="17"/>
      <c r="ATL197" s="17"/>
      <c r="ATM197" s="17"/>
      <c r="ATN197" s="17"/>
      <c r="ATO197" s="17"/>
      <c r="ATP197" s="17"/>
      <c r="ATQ197" s="17"/>
      <c r="ATR197" s="17"/>
      <c r="ATS197" s="17"/>
      <c r="ATT197" s="17"/>
      <c r="ATU197" s="17"/>
      <c r="ATV197" s="17"/>
      <c r="ATW197" s="17"/>
      <c r="ATX197" s="17"/>
      <c r="ATY197" s="17"/>
      <c r="ATZ197" s="17"/>
      <c r="AUA197" s="17"/>
      <c r="AUB197" s="17"/>
      <c r="AUC197" s="17"/>
      <c r="AUD197" s="17"/>
      <c r="AUE197" s="17"/>
      <c r="AUF197" s="17"/>
      <c r="AUG197" s="17"/>
      <c r="AUH197" s="17"/>
      <c r="AUI197" s="17"/>
      <c r="AUJ197" s="17"/>
      <c r="AUK197" s="17"/>
      <c r="AUL197" s="17"/>
      <c r="AUM197" s="17"/>
      <c r="AUN197" s="17"/>
      <c r="AUO197" s="17"/>
      <c r="AUP197" s="17"/>
      <c r="AUQ197" s="17"/>
      <c r="AUR197" s="17"/>
      <c r="AUS197" s="17"/>
      <c r="AUT197" s="17"/>
      <c r="AUU197" s="17"/>
      <c r="AUV197" s="17"/>
      <c r="AUW197" s="17"/>
      <c r="AUX197" s="17"/>
      <c r="AUY197" s="17"/>
      <c r="AUZ197" s="17"/>
      <c r="AVA197" s="17"/>
      <c r="AVB197" s="17"/>
      <c r="AVC197" s="17"/>
      <c r="AVD197" s="17"/>
      <c r="AVE197" s="17"/>
      <c r="AVF197" s="17"/>
      <c r="AVG197" s="17"/>
      <c r="AVH197" s="17"/>
      <c r="AVI197" s="17"/>
      <c r="AVJ197" s="17"/>
      <c r="AVK197" s="17"/>
      <c r="AVL197" s="17"/>
      <c r="AVM197" s="17"/>
      <c r="AVN197" s="17"/>
      <c r="AVO197" s="17"/>
      <c r="AVP197" s="17"/>
      <c r="AVQ197" s="17"/>
      <c r="AVR197" s="17"/>
      <c r="AVS197" s="17"/>
      <c r="AVT197" s="17"/>
      <c r="AVU197" s="17"/>
      <c r="AVV197" s="17"/>
      <c r="AVW197" s="17"/>
      <c r="AVX197" s="17"/>
      <c r="AVY197" s="17"/>
      <c r="AVZ197" s="17"/>
      <c r="AWA197" s="17"/>
      <c r="AWB197" s="17"/>
      <c r="AWC197" s="17"/>
      <c r="AWD197" s="17"/>
      <c r="AWE197" s="17"/>
      <c r="AWF197" s="17"/>
      <c r="AWG197" s="17"/>
      <c r="AWH197" s="17"/>
      <c r="AWI197" s="17"/>
      <c r="AWJ197" s="17"/>
      <c r="AWK197" s="17"/>
      <c r="AWL197" s="17"/>
      <c r="AWM197" s="17"/>
      <c r="AWN197" s="17"/>
      <c r="AWO197" s="17"/>
      <c r="AWP197" s="17"/>
      <c r="AWQ197" s="17"/>
      <c r="AWR197" s="17"/>
      <c r="AWS197" s="17"/>
      <c r="AWT197" s="17"/>
      <c r="AWU197" s="17"/>
      <c r="AWV197" s="17"/>
      <c r="AWW197" s="17"/>
      <c r="AWX197" s="17"/>
      <c r="AWY197" s="17"/>
      <c r="AWZ197" s="17"/>
      <c r="AXA197" s="17"/>
      <c r="AXB197" s="17"/>
      <c r="AXC197" s="17"/>
      <c r="AXD197" s="17"/>
      <c r="AXE197" s="17"/>
      <c r="AXF197" s="17"/>
      <c r="AXG197" s="17"/>
      <c r="AXH197" s="17"/>
      <c r="AXI197" s="17"/>
      <c r="AXJ197" s="17"/>
      <c r="AXK197" s="17"/>
      <c r="AXL197" s="17"/>
      <c r="AXM197" s="17"/>
      <c r="AXN197" s="17"/>
      <c r="AXO197" s="17"/>
      <c r="AXP197" s="17"/>
      <c r="AXQ197" s="17"/>
      <c r="AXR197" s="17"/>
      <c r="AXS197" s="17"/>
      <c r="AXT197" s="17"/>
      <c r="AXU197" s="17"/>
      <c r="AXV197" s="17"/>
      <c r="AXW197" s="17"/>
      <c r="AXX197" s="17"/>
      <c r="AXY197" s="17"/>
      <c r="AXZ197" s="17"/>
      <c r="AYA197" s="17"/>
      <c r="AYB197" s="17"/>
      <c r="AYC197" s="17"/>
      <c r="AYD197" s="17"/>
      <c r="AYE197" s="17"/>
      <c r="AYF197" s="17"/>
      <c r="AYG197" s="17"/>
      <c r="AYH197" s="17"/>
      <c r="AYI197" s="17"/>
      <c r="AYJ197" s="17"/>
      <c r="AYK197" s="17"/>
      <c r="AYL197" s="17"/>
      <c r="AYM197" s="17"/>
      <c r="AYN197" s="17"/>
      <c r="AYO197" s="17"/>
      <c r="AYP197" s="17"/>
      <c r="AYQ197" s="17"/>
      <c r="AYR197" s="17"/>
      <c r="AYS197" s="17"/>
      <c r="AYT197" s="17"/>
      <c r="AYU197" s="17"/>
      <c r="AYV197" s="17"/>
      <c r="AYW197" s="17"/>
      <c r="AYX197" s="17"/>
      <c r="AYY197" s="17"/>
      <c r="AYZ197" s="17"/>
      <c r="AZA197" s="17"/>
      <c r="AZB197" s="17"/>
      <c r="AZC197" s="17"/>
      <c r="AZD197" s="17"/>
      <c r="AZE197" s="17"/>
      <c r="AZF197" s="17"/>
      <c r="AZG197" s="17"/>
      <c r="AZH197" s="17"/>
      <c r="AZI197" s="17"/>
      <c r="AZJ197" s="17"/>
      <c r="AZK197" s="17"/>
      <c r="AZL197" s="17"/>
      <c r="AZM197" s="17"/>
      <c r="AZN197" s="17"/>
      <c r="AZO197" s="17"/>
      <c r="AZP197" s="17"/>
      <c r="AZQ197" s="17"/>
      <c r="AZR197" s="17"/>
      <c r="AZS197" s="17"/>
      <c r="AZT197" s="17"/>
      <c r="AZU197" s="17"/>
      <c r="AZV197" s="17"/>
      <c r="AZW197" s="17"/>
      <c r="AZX197" s="17"/>
      <c r="AZY197" s="17"/>
      <c r="AZZ197" s="17"/>
      <c r="BAA197" s="17"/>
      <c r="BAB197" s="17"/>
      <c r="BAC197" s="17"/>
      <c r="BAD197" s="17"/>
      <c r="BAE197" s="17"/>
      <c r="BAF197" s="17"/>
      <c r="BAG197" s="17"/>
      <c r="BAH197" s="17"/>
      <c r="BAI197" s="17"/>
      <c r="BAJ197" s="17"/>
      <c r="BAK197" s="17"/>
      <c r="BAL197" s="17"/>
      <c r="BAM197" s="17"/>
      <c r="BAN197" s="17"/>
      <c r="BAO197" s="17"/>
      <c r="BAP197" s="17"/>
      <c r="BAQ197" s="17"/>
      <c r="BAR197" s="17"/>
      <c r="BAS197" s="17"/>
      <c r="BAT197" s="17"/>
      <c r="BAU197" s="17"/>
      <c r="BAV197" s="17"/>
      <c r="BAW197" s="17"/>
      <c r="BAX197" s="17"/>
      <c r="BAY197" s="17"/>
      <c r="BAZ197" s="17"/>
      <c r="BBA197" s="17"/>
      <c r="BBB197" s="17"/>
      <c r="BBC197" s="17"/>
      <c r="BBD197" s="17"/>
      <c r="BBE197" s="17"/>
      <c r="BBF197" s="17"/>
      <c r="BBG197" s="17"/>
      <c r="BBH197" s="17"/>
      <c r="BBI197" s="17"/>
      <c r="BBJ197" s="17"/>
      <c r="BBK197" s="17"/>
      <c r="BBL197" s="17"/>
      <c r="BBM197" s="17"/>
      <c r="BBN197" s="17"/>
      <c r="BBO197" s="17"/>
      <c r="BBP197" s="17"/>
      <c r="BBQ197" s="17"/>
      <c r="BBR197" s="17"/>
      <c r="BBS197" s="17"/>
      <c r="BBT197" s="17"/>
      <c r="BBU197" s="17"/>
      <c r="BBV197" s="17"/>
      <c r="BBW197" s="17"/>
      <c r="BBX197" s="17"/>
      <c r="BBY197" s="17"/>
      <c r="BBZ197" s="17"/>
      <c r="BCA197" s="17"/>
      <c r="BCB197" s="17"/>
      <c r="BCC197" s="17"/>
      <c r="BCD197" s="17"/>
      <c r="BCE197" s="17"/>
      <c r="BCF197" s="17"/>
      <c r="BCG197" s="17"/>
      <c r="BCH197" s="17"/>
      <c r="BCI197" s="17"/>
      <c r="BCJ197" s="17"/>
      <c r="BCK197" s="17"/>
      <c r="BCL197" s="17"/>
      <c r="BCM197" s="17"/>
      <c r="BCN197" s="17"/>
      <c r="BCO197" s="17"/>
      <c r="BCP197" s="17"/>
      <c r="BCQ197" s="17"/>
      <c r="BCR197" s="17"/>
      <c r="BCS197" s="17"/>
      <c r="BCT197" s="17"/>
      <c r="BCU197" s="17"/>
      <c r="BCV197" s="17"/>
      <c r="BCW197" s="17"/>
      <c r="BCX197" s="17"/>
      <c r="BCY197" s="17"/>
      <c r="BCZ197" s="17"/>
      <c r="BDA197" s="17"/>
      <c r="BDB197" s="17"/>
      <c r="BDC197" s="17"/>
      <c r="BDD197" s="17"/>
      <c r="BDE197" s="17"/>
      <c r="BDF197" s="17"/>
      <c r="BDG197" s="17"/>
      <c r="BDH197" s="17"/>
      <c r="BDI197" s="17"/>
      <c r="BDJ197" s="17"/>
      <c r="BDK197" s="17"/>
      <c r="BDL197" s="17"/>
      <c r="BDM197" s="17"/>
      <c r="BDN197" s="17"/>
      <c r="BDO197" s="17"/>
      <c r="BDP197" s="17"/>
      <c r="BDQ197" s="17"/>
      <c r="BDR197" s="17"/>
      <c r="BDS197" s="17"/>
      <c r="BDT197" s="17"/>
      <c r="BDU197" s="17"/>
      <c r="BDV197" s="17"/>
      <c r="BDW197" s="17"/>
      <c r="BDX197" s="17"/>
      <c r="BDY197" s="17"/>
      <c r="BDZ197" s="17"/>
      <c r="BEA197" s="17"/>
      <c r="BEB197" s="17"/>
      <c r="BEC197" s="17"/>
      <c r="BED197" s="17"/>
      <c r="BEE197" s="17"/>
      <c r="BEF197" s="17"/>
      <c r="BEG197" s="17"/>
      <c r="BEH197" s="17"/>
      <c r="BEI197" s="17"/>
      <c r="BEJ197" s="17"/>
      <c r="BEK197" s="17"/>
      <c r="BEL197" s="17"/>
      <c r="BEM197" s="17"/>
      <c r="BEN197" s="17"/>
      <c r="BEO197" s="17"/>
      <c r="BEP197" s="17"/>
      <c r="BEQ197" s="17"/>
      <c r="BER197" s="17"/>
      <c r="BES197" s="17"/>
      <c r="BET197" s="17"/>
      <c r="BEU197" s="17"/>
      <c r="BEV197" s="17"/>
      <c r="BEW197" s="17"/>
      <c r="BEX197" s="17"/>
      <c r="BEY197" s="17"/>
      <c r="BEZ197" s="17"/>
      <c r="BFA197" s="17"/>
      <c r="BFB197" s="17"/>
      <c r="BFC197" s="17"/>
      <c r="BFD197" s="17"/>
      <c r="BFE197" s="17"/>
      <c r="BFF197" s="17"/>
      <c r="BFG197" s="17"/>
      <c r="BFH197" s="17"/>
      <c r="BFI197" s="17"/>
      <c r="BFJ197" s="17"/>
      <c r="BFK197" s="17"/>
      <c r="BFL197" s="17"/>
      <c r="BFM197" s="17"/>
      <c r="BFN197" s="17"/>
      <c r="BFO197" s="17"/>
      <c r="BFP197" s="17"/>
      <c r="BFQ197" s="17"/>
      <c r="BFR197" s="17"/>
      <c r="BFS197" s="17"/>
      <c r="BFT197" s="17"/>
      <c r="BFU197" s="17"/>
      <c r="BFV197" s="17"/>
      <c r="BFW197" s="17"/>
      <c r="BFX197" s="17"/>
      <c r="BFY197" s="17"/>
      <c r="BFZ197" s="17"/>
      <c r="BGA197" s="17"/>
      <c r="BGB197" s="17"/>
      <c r="BGC197" s="17"/>
      <c r="BGD197" s="17"/>
      <c r="BGE197" s="17"/>
      <c r="BGF197" s="17"/>
      <c r="BGG197" s="17"/>
      <c r="BGH197" s="17"/>
      <c r="BGI197" s="17"/>
      <c r="BGJ197" s="17"/>
      <c r="BGK197" s="17"/>
      <c r="BGL197" s="17"/>
      <c r="BGM197" s="17"/>
      <c r="BGN197" s="17"/>
      <c r="BGO197" s="17"/>
      <c r="BGP197" s="17"/>
      <c r="BGQ197" s="17"/>
      <c r="BGR197" s="17"/>
      <c r="BGS197" s="17"/>
      <c r="BGT197" s="17"/>
      <c r="BGU197" s="17"/>
      <c r="BGV197" s="17"/>
      <c r="BGW197" s="17"/>
      <c r="BGX197" s="17"/>
      <c r="BGY197" s="17"/>
      <c r="BGZ197" s="17"/>
      <c r="BHA197" s="17"/>
      <c r="BHB197" s="17"/>
      <c r="BHC197" s="17"/>
      <c r="BHD197" s="17"/>
      <c r="BHE197" s="17"/>
      <c r="BHF197" s="17"/>
      <c r="BHG197" s="17"/>
      <c r="BHH197" s="17"/>
      <c r="BHI197" s="17"/>
      <c r="BHJ197" s="17"/>
      <c r="BHK197" s="17"/>
      <c r="BHL197" s="17"/>
      <c r="BHM197" s="17"/>
      <c r="BHN197" s="17"/>
      <c r="BHO197" s="17"/>
      <c r="BHP197" s="17"/>
      <c r="BHQ197" s="17"/>
      <c r="BHR197" s="17"/>
      <c r="BHS197" s="17"/>
      <c r="BHT197" s="17"/>
      <c r="BHU197" s="17"/>
      <c r="BHV197" s="17"/>
      <c r="BHW197" s="17"/>
      <c r="BHX197" s="17"/>
      <c r="BHY197" s="17"/>
      <c r="BHZ197" s="17"/>
      <c r="BIA197" s="17"/>
      <c r="BIB197" s="17"/>
      <c r="BIC197" s="17"/>
      <c r="BID197" s="17"/>
      <c r="BIE197" s="17"/>
      <c r="BIF197" s="17"/>
      <c r="BIG197" s="17"/>
      <c r="BIH197" s="17"/>
      <c r="BII197" s="17"/>
      <c r="BIJ197" s="17"/>
      <c r="BIK197" s="17"/>
      <c r="BIL197" s="17"/>
      <c r="BIM197" s="17"/>
      <c r="BIN197" s="17"/>
      <c r="BIO197" s="17"/>
      <c r="BIP197" s="17"/>
      <c r="BIQ197" s="17"/>
      <c r="BIR197" s="17"/>
      <c r="BIS197" s="17"/>
      <c r="BIT197" s="17"/>
      <c r="BIU197" s="17"/>
      <c r="BIV197" s="17"/>
      <c r="BIW197" s="17"/>
      <c r="BIX197" s="17"/>
      <c r="BIY197" s="17"/>
      <c r="BIZ197" s="17"/>
      <c r="BJA197" s="17"/>
      <c r="BJB197" s="17"/>
      <c r="BJC197" s="17"/>
      <c r="BJD197" s="17"/>
      <c r="BJE197" s="17"/>
      <c r="BJF197" s="17"/>
      <c r="BJG197" s="17"/>
      <c r="BJH197" s="17"/>
      <c r="BJI197" s="17"/>
      <c r="BJJ197" s="17"/>
      <c r="BJK197" s="17"/>
      <c r="BJL197" s="17"/>
      <c r="BJM197" s="17"/>
      <c r="BJN197" s="17"/>
      <c r="BJO197" s="17"/>
      <c r="BJP197" s="17"/>
      <c r="BJQ197" s="17"/>
      <c r="BJR197" s="17"/>
      <c r="BJS197" s="17"/>
      <c r="BJT197" s="17"/>
      <c r="BJU197" s="17"/>
      <c r="BJV197" s="17"/>
      <c r="BJW197" s="17"/>
      <c r="BJX197" s="17"/>
      <c r="BJY197" s="17"/>
      <c r="BJZ197" s="17"/>
      <c r="BKA197" s="17"/>
      <c r="BKB197" s="17"/>
      <c r="BKC197" s="17"/>
      <c r="BKD197" s="17"/>
      <c r="BKE197" s="17"/>
      <c r="BKF197" s="17"/>
      <c r="BKG197" s="17"/>
      <c r="BKH197" s="17"/>
      <c r="BKI197" s="17"/>
      <c r="BKJ197" s="17"/>
      <c r="BKK197" s="17"/>
      <c r="BKL197" s="17"/>
      <c r="BKM197" s="17"/>
      <c r="BKN197" s="17"/>
      <c r="BKO197" s="17"/>
      <c r="BKP197" s="17"/>
      <c r="BKQ197" s="17"/>
      <c r="BKR197" s="17"/>
      <c r="BKS197" s="17"/>
      <c r="BKT197" s="17"/>
      <c r="BKU197" s="17"/>
      <c r="BKV197" s="17"/>
      <c r="BKW197" s="17"/>
      <c r="BKX197" s="17"/>
      <c r="BKY197" s="17"/>
      <c r="BKZ197" s="17"/>
      <c r="BLA197" s="17"/>
      <c r="BLB197" s="17"/>
      <c r="BLC197" s="17"/>
      <c r="BLD197" s="17"/>
      <c r="BLE197" s="17"/>
      <c r="BLF197" s="17"/>
      <c r="BLG197" s="17"/>
      <c r="BLH197" s="17"/>
      <c r="BLI197" s="17"/>
      <c r="BLJ197" s="17"/>
      <c r="BLK197" s="17"/>
      <c r="BLL197" s="17"/>
      <c r="BLM197" s="17"/>
      <c r="BLN197" s="17"/>
      <c r="BLO197" s="17"/>
      <c r="BLP197" s="17"/>
      <c r="BLQ197" s="17"/>
      <c r="BLR197" s="17"/>
      <c r="BLS197" s="17"/>
      <c r="BLT197" s="17"/>
      <c r="BLU197" s="17"/>
      <c r="BLV197" s="17"/>
      <c r="BLW197" s="17"/>
      <c r="BLX197" s="17"/>
      <c r="BLY197" s="17"/>
      <c r="BLZ197" s="17"/>
      <c r="BMA197" s="17"/>
      <c r="BMB197" s="17"/>
      <c r="BMC197" s="17"/>
      <c r="BMD197" s="17"/>
      <c r="BME197" s="17"/>
      <c r="BMF197" s="17"/>
      <c r="BMG197" s="17"/>
      <c r="BMH197" s="17"/>
      <c r="BMI197" s="17"/>
      <c r="BMJ197" s="17"/>
      <c r="BMK197" s="17"/>
      <c r="BML197" s="17"/>
      <c r="BMM197" s="17"/>
      <c r="BMN197" s="17"/>
      <c r="BMO197" s="17"/>
      <c r="BMP197" s="17"/>
      <c r="BMQ197" s="17"/>
      <c r="BMR197" s="17"/>
      <c r="BMS197" s="17"/>
      <c r="BMT197" s="17"/>
      <c r="BMU197" s="17"/>
      <c r="BMV197" s="17"/>
      <c r="BMW197" s="17"/>
      <c r="BMX197" s="17"/>
      <c r="BMY197" s="17"/>
      <c r="BMZ197" s="17"/>
      <c r="BNA197" s="17"/>
      <c r="BNB197" s="17"/>
      <c r="BNC197" s="17"/>
      <c r="BND197" s="17"/>
      <c r="BNE197" s="17"/>
      <c r="BNF197" s="17"/>
      <c r="BNG197" s="17"/>
      <c r="BNH197" s="17"/>
      <c r="BNI197" s="17"/>
      <c r="BNJ197" s="17"/>
      <c r="BNK197" s="17"/>
      <c r="BNL197" s="17"/>
      <c r="BNM197" s="17"/>
      <c r="BNN197" s="17"/>
      <c r="BNO197" s="17"/>
      <c r="BNP197" s="17"/>
      <c r="BNQ197" s="17"/>
      <c r="BNR197" s="17"/>
      <c r="BNS197" s="17"/>
      <c r="BNT197" s="17"/>
      <c r="BNU197" s="17"/>
      <c r="BNV197" s="17"/>
      <c r="BNW197" s="17"/>
      <c r="BNX197" s="17"/>
      <c r="BNY197" s="17"/>
      <c r="BNZ197" s="17"/>
      <c r="BOA197" s="17"/>
      <c r="BOB197" s="17"/>
      <c r="BOC197" s="17"/>
      <c r="BOD197" s="17"/>
      <c r="BOE197" s="17"/>
      <c r="BOF197" s="17"/>
      <c r="BOG197" s="17"/>
      <c r="BOH197" s="17"/>
      <c r="BOI197" s="17"/>
      <c r="BOJ197" s="17"/>
      <c r="BOK197" s="17"/>
      <c r="BOL197" s="17"/>
      <c r="BOM197" s="17"/>
      <c r="BON197" s="17"/>
      <c r="BOO197" s="17"/>
      <c r="BOP197" s="17"/>
      <c r="BOQ197" s="17"/>
      <c r="BOR197" s="17"/>
      <c r="BOS197" s="17"/>
      <c r="BOT197" s="17"/>
      <c r="BOU197" s="17"/>
      <c r="BOV197" s="17"/>
      <c r="BOW197" s="17"/>
      <c r="BOX197" s="17"/>
      <c r="BOY197" s="17"/>
      <c r="BOZ197" s="17"/>
      <c r="BPA197" s="17"/>
      <c r="BPB197" s="17"/>
      <c r="BPC197" s="17"/>
      <c r="BPD197" s="17"/>
      <c r="BPE197" s="17"/>
      <c r="BPF197" s="17"/>
      <c r="BPG197" s="17"/>
      <c r="BPH197" s="17"/>
      <c r="BPI197" s="17"/>
      <c r="BPJ197" s="17"/>
      <c r="BPK197" s="17"/>
      <c r="BPL197" s="17"/>
      <c r="BPM197" s="17"/>
      <c r="BPN197" s="17"/>
      <c r="BPO197" s="17"/>
      <c r="BPP197" s="17"/>
      <c r="BPQ197" s="17"/>
      <c r="BPR197" s="17"/>
      <c r="BPS197" s="17"/>
      <c r="BPT197" s="17"/>
      <c r="BPU197" s="17"/>
      <c r="BPV197" s="17"/>
      <c r="BPW197" s="17"/>
      <c r="BPX197" s="17"/>
      <c r="BPY197" s="17"/>
      <c r="BPZ197" s="17"/>
      <c r="BQA197" s="17"/>
      <c r="BQB197" s="17"/>
      <c r="BQC197" s="17"/>
      <c r="BQD197" s="17"/>
      <c r="BQE197" s="17"/>
      <c r="BQF197" s="17"/>
      <c r="BQG197" s="17"/>
      <c r="BQH197" s="17"/>
      <c r="BQI197" s="17"/>
      <c r="BQJ197" s="17"/>
      <c r="BQK197" s="17"/>
      <c r="BQL197" s="17"/>
      <c r="BQM197" s="17"/>
      <c r="BQN197" s="17"/>
      <c r="BQO197" s="17"/>
      <c r="BQP197" s="17"/>
      <c r="BQQ197" s="17"/>
      <c r="BQR197" s="17"/>
      <c r="BQS197" s="17"/>
      <c r="BQT197" s="17"/>
      <c r="BQU197" s="17"/>
      <c r="BQV197" s="17"/>
      <c r="BQW197" s="17"/>
      <c r="BQX197" s="17"/>
      <c r="BQY197" s="17"/>
      <c r="BQZ197" s="17"/>
      <c r="BRA197" s="17"/>
      <c r="BRB197" s="17"/>
      <c r="BRC197" s="17"/>
      <c r="BRD197" s="17"/>
      <c r="BRE197" s="17"/>
      <c r="BRF197" s="17"/>
      <c r="BRG197" s="17"/>
      <c r="BRH197" s="17"/>
      <c r="BRI197" s="17"/>
      <c r="BRJ197" s="17"/>
      <c r="BRK197" s="17"/>
      <c r="BRL197" s="17"/>
      <c r="BRM197" s="17"/>
      <c r="BRN197" s="17"/>
      <c r="BRO197" s="17"/>
      <c r="BRP197" s="17"/>
      <c r="BRQ197" s="17"/>
      <c r="BRR197" s="17"/>
      <c r="BRS197" s="17"/>
      <c r="BRT197" s="17"/>
      <c r="BRU197" s="17"/>
      <c r="BRV197" s="17"/>
      <c r="BRW197" s="17"/>
      <c r="BRX197" s="17"/>
      <c r="BRY197" s="17"/>
      <c r="BRZ197" s="17"/>
      <c r="BSA197" s="17"/>
      <c r="BSB197" s="17"/>
      <c r="BSC197" s="17"/>
      <c r="BSD197" s="17"/>
      <c r="BSE197" s="17"/>
      <c r="BSF197" s="17"/>
      <c r="BSG197" s="17"/>
      <c r="BSH197" s="17"/>
      <c r="BSI197" s="17"/>
      <c r="BSJ197" s="17"/>
      <c r="BSK197" s="17"/>
      <c r="BSL197" s="17"/>
      <c r="BSM197" s="17"/>
      <c r="BSN197" s="17"/>
      <c r="BSO197" s="17"/>
      <c r="BSP197" s="17"/>
      <c r="BSQ197" s="17"/>
      <c r="BSR197" s="17"/>
      <c r="BSS197" s="17"/>
      <c r="BST197" s="17"/>
      <c r="BSU197" s="17"/>
      <c r="BSV197" s="17"/>
      <c r="BSW197" s="17"/>
      <c r="BSX197" s="17"/>
      <c r="BSY197" s="17"/>
      <c r="BSZ197" s="17"/>
      <c r="BTA197" s="17"/>
      <c r="BTB197" s="17"/>
      <c r="BTC197" s="17"/>
      <c r="BTD197" s="17"/>
      <c r="BTE197" s="17"/>
      <c r="BTF197" s="17"/>
      <c r="BTG197" s="17"/>
      <c r="BTH197" s="17"/>
      <c r="BTI197" s="17"/>
      <c r="BTJ197" s="17"/>
      <c r="BTK197" s="17"/>
      <c r="BTL197" s="17"/>
      <c r="BTM197" s="17"/>
      <c r="BTN197" s="17"/>
      <c r="BTO197" s="17"/>
      <c r="BTP197" s="17"/>
      <c r="BTQ197" s="17"/>
      <c r="BTR197" s="17"/>
      <c r="BTS197" s="17"/>
      <c r="BTT197" s="17"/>
      <c r="BTU197" s="17"/>
      <c r="BTV197" s="17"/>
      <c r="BTW197" s="17"/>
      <c r="BTX197" s="17"/>
      <c r="BTY197" s="17"/>
      <c r="BTZ197" s="17"/>
      <c r="BUA197" s="17"/>
      <c r="BUB197" s="17"/>
      <c r="BUC197" s="17"/>
      <c r="BUD197" s="17"/>
      <c r="BUE197" s="17"/>
      <c r="BUF197" s="17"/>
      <c r="BUG197" s="17"/>
      <c r="BUH197" s="17"/>
      <c r="BUI197" s="17"/>
      <c r="BUJ197" s="17"/>
      <c r="BUK197" s="17"/>
      <c r="BUL197" s="17"/>
      <c r="BUM197" s="17"/>
      <c r="BUN197" s="17"/>
      <c r="BUO197" s="17"/>
      <c r="BUP197" s="17"/>
      <c r="BUQ197" s="17"/>
      <c r="BUR197" s="17"/>
      <c r="BUS197" s="17"/>
      <c r="BUT197" s="17"/>
      <c r="BUU197" s="17"/>
      <c r="BUV197" s="17"/>
      <c r="BUW197" s="17"/>
      <c r="BUX197" s="17"/>
      <c r="BUY197" s="17"/>
      <c r="BUZ197" s="17"/>
      <c r="BVA197" s="17"/>
      <c r="BVB197" s="17"/>
      <c r="BVC197" s="17"/>
      <c r="BVD197" s="17"/>
      <c r="BVE197" s="17"/>
      <c r="BVF197" s="17"/>
      <c r="BVG197" s="17"/>
      <c r="BVH197" s="17"/>
      <c r="BVI197" s="17"/>
      <c r="BVJ197" s="17"/>
      <c r="BVK197" s="17"/>
      <c r="BVL197" s="17"/>
      <c r="BVM197" s="17"/>
      <c r="BVN197" s="17"/>
      <c r="BVO197" s="17"/>
      <c r="BVP197" s="17"/>
      <c r="BVQ197" s="17"/>
      <c r="BVR197" s="17"/>
      <c r="BVS197" s="17"/>
      <c r="BVT197" s="17"/>
      <c r="BVU197" s="17"/>
      <c r="BVV197" s="17"/>
      <c r="BVW197" s="17"/>
      <c r="BVX197" s="17"/>
      <c r="BVY197" s="17"/>
      <c r="BVZ197" s="17"/>
      <c r="BWA197" s="17"/>
      <c r="BWB197" s="17"/>
      <c r="BWC197" s="17"/>
      <c r="BWD197" s="17"/>
      <c r="BWE197" s="17"/>
      <c r="BWF197" s="17"/>
      <c r="BWG197" s="17"/>
      <c r="BWH197" s="17"/>
      <c r="BWI197" s="17"/>
      <c r="BWJ197" s="17"/>
      <c r="BWK197" s="17"/>
      <c r="BWL197" s="17"/>
      <c r="BWM197" s="17"/>
      <c r="BWN197" s="17"/>
      <c r="BWO197" s="17"/>
      <c r="BWP197" s="17"/>
      <c r="BWQ197" s="17"/>
      <c r="BWR197" s="17"/>
      <c r="BWS197" s="17"/>
      <c r="BWT197" s="17"/>
      <c r="BWU197" s="17"/>
      <c r="BWV197" s="17"/>
      <c r="BWW197" s="17"/>
      <c r="BWX197" s="17"/>
      <c r="BWY197" s="17"/>
      <c r="BWZ197" s="17"/>
      <c r="BXA197" s="17"/>
      <c r="BXB197" s="17"/>
      <c r="BXC197" s="17"/>
      <c r="BXD197" s="17"/>
      <c r="BXE197" s="17"/>
      <c r="BXF197" s="17"/>
      <c r="BXG197" s="17"/>
      <c r="BXH197" s="17"/>
      <c r="BXI197" s="17"/>
      <c r="BXJ197" s="17"/>
      <c r="BXK197" s="17"/>
      <c r="BXL197" s="17"/>
      <c r="BXM197" s="17"/>
      <c r="BXN197" s="17"/>
      <c r="BXO197" s="17"/>
      <c r="BXP197" s="17"/>
      <c r="BXQ197" s="17"/>
      <c r="BXR197" s="17"/>
      <c r="BXS197" s="17"/>
      <c r="BXT197" s="17"/>
      <c r="BXU197" s="17"/>
      <c r="BXV197" s="17"/>
      <c r="BXW197" s="17"/>
      <c r="BXX197" s="17"/>
      <c r="BXY197" s="17"/>
      <c r="BXZ197" s="17"/>
      <c r="BYA197" s="17"/>
      <c r="BYB197" s="17"/>
      <c r="BYC197" s="17"/>
      <c r="BYD197" s="17"/>
      <c r="BYE197" s="17"/>
      <c r="BYF197" s="17"/>
      <c r="BYG197" s="17"/>
      <c r="BYH197" s="17"/>
      <c r="BYI197" s="17"/>
      <c r="BYJ197" s="17"/>
      <c r="BYK197" s="17"/>
      <c r="BYL197" s="17"/>
      <c r="BYM197" s="17"/>
      <c r="BYN197" s="17"/>
      <c r="BYO197" s="17"/>
      <c r="BYP197" s="17"/>
      <c r="BYQ197" s="17"/>
      <c r="BYR197" s="17"/>
      <c r="BYS197" s="17"/>
      <c r="BYT197" s="17"/>
      <c r="BYU197" s="17"/>
      <c r="BYV197" s="17"/>
      <c r="BYW197" s="17"/>
      <c r="BYX197" s="17"/>
      <c r="BYY197" s="17"/>
      <c r="BYZ197" s="17"/>
      <c r="BZA197" s="17"/>
      <c r="BZB197" s="17"/>
      <c r="BZC197" s="17"/>
      <c r="BZD197" s="17"/>
      <c r="BZE197" s="17"/>
      <c r="BZF197" s="17"/>
      <c r="BZG197" s="17"/>
      <c r="BZH197" s="17"/>
      <c r="BZI197" s="17"/>
      <c r="BZJ197" s="17"/>
      <c r="BZK197" s="17"/>
      <c r="BZL197" s="17"/>
      <c r="BZM197" s="17"/>
      <c r="BZN197" s="17"/>
      <c r="BZO197" s="17"/>
      <c r="BZP197" s="17"/>
      <c r="BZQ197" s="17"/>
      <c r="BZR197" s="17"/>
      <c r="BZS197" s="17"/>
      <c r="BZT197" s="17"/>
      <c r="BZU197" s="17"/>
      <c r="BZV197" s="17"/>
      <c r="BZW197" s="17"/>
      <c r="BZX197" s="17"/>
      <c r="BZY197" s="17"/>
      <c r="BZZ197" s="17"/>
      <c r="CAA197" s="17"/>
      <c r="CAB197" s="17"/>
      <c r="CAC197" s="17"/>
      <c r="CAD197" s="17"/>
      <c r="CAE197" s="17"/>
      <c r="CAF197" s="17"/>
      <c r="CAG197" s="17"/>
      <c r="CAH197" s="17"/>
      <c r="CAI197" s="17"/>
      <c r="CAJ197" s="17"/>
      <c r="CAK197" s="17"/>
      <c r="CAL197" s="17"/>
      <c r="CAM197" s="17"/>
      <c r="CAN197" s="17"/>
      <c r="CAO197" s="17"/>
      <c r="CAP197" s="17"/>
      <c r="CAQ197" s="17"/>
      <c r="CAR197" s="17"/>
      <c r="CAS197" s="17"/>
      <c r="CAT197" s="17"/>
      <c r="CAU197" s="17"/>
      <c r="CAV197" s="17"/>
      <c r="CAW197" s="17"/>
      <c r="CAX197" s="17"/>
      <c r="CAY197" s="17"/>
      <c r="CAZ197" s="17"/>
      <c r="CBA197" s="17"/>
      <c r="CBB197" s="17"/>
      <c r="CBC197" s="17"/>
      <c r="CBD197" s="17"/>
      <c r="CBE197" s="17"/>
      <c r="CBF197" s="17"/>
      <c r="CBG197" s="17"/>
      <c r="CBH197" s="17"/>
      <c r="CBI197" s="17"/>
      <c r="CBJ197" s="17"/>
      <c r="CBK197" s="17"/>
      <c r="CBL197" s="17"/>
      <c r="CBM197" s="17"/>
      <c r="CBN197" s="17"/>
      <c r="CBO197" s="17"/>
      <c r="CBP197" s="17"/>
      <c r="CBQ197" s="17"/>
      <c r="CBR197" s="17"/>
      <c r="CBS197" s="17"/>
      <c r="CBT197" s="17"/>
      <c r="CBU197" s="17"/>
      <c r="CBV197" s="17"/>
      <c r="CBW197" s="17"/>
      <c r="CBX197" s="17"/>
      <c r="CBY197" s="17"/>
      <c r="CBZ197" s="17"/>
      <c r="CCA197" s="17"/>
      <c r="CCB197" s="17"/>
      <c r="CCC197" s="17"/>
      <c r="CCD197" s="17"/>
      <c r="CCE197" s="17"/>
      <c r="CCF197" s="17"/>
      <c r="CCG197" s="17"/>
      <c r="CCH197" s="17"/>
      <c r="CCI197" s="17"/>
      <c r="CCJ197" s="17"/>
      <c r="CCK197" s="17"/>
      <c r="CCL197" s="17"/>
      <c r="CCM197" s="17"/>
      <c r="CCN197" s="17"/>
      <c r="CCO197" s="17"/>
      <c r="CCP197" s="17"/>
      <c r="CCQ197" s="17"/>
      <c r="CCR197" s="17"/>
      <c r="CCS197" s="17"/>
      <c r="CCT197" s="17"/>
      <c r="CCU197" s="17"/>
      <c r="CCV197" s="17"/>
      <c r="CCW197" s="17"/>
      <c r="CCX197" s="17"/>
      <c r="CCY197" s="17"/>
      <c r="CCZ197" s="17"/>
      <c r="CDA197" s="17"/>
      <c r="CDB197" s="17"/>
      <c r="CDC197" s="17"/>
      <c r="CDD197" s="17"/>
      <c r="CDE197" s="17"/>
      <c r="CDF197" s="17"/>
      <c r="CDG197" s="17"/>
      <c r="CDH197" s="17"/>
      <c r="CDI197" s="17"/>
      <c r="CDJ197" s="17"/>
      <c r="CDK197" s="17"/>
      <c r="CDL197" s="17"/>
      <c r="CDM197" s="17"/>
      <c r="CDN197" s="17"/>
      <c r="CDO197" s="17"/>
      <c r="CDP197" s="17"/>
      <c r="CDQ197" s="17"/>
      <c r="CDR197" s="17"/>
      <c r="CDS197" s="17"/>
      <c r="CDT197" s="17"/>
      <c r="CDU197" s="17"/>
    </row>
    <row r="198">
      <c r="A198" s="14" t="s">
        <v>4295</v>
      </c>
      <c r="B198" s="14" t="s">
        <v>4312</v>
      </c>
      <c r="C198" s="14" t="s">
        <v>2670</v>
      </c>
      <c r="D198" s="14" t="s">
        <v>2670</v>
      </c>
      <c r="E198" s="14" t="s">
        <v>28</v>
      </c>
      <c r="F198" s="14" t="s">
        <v>2835</v>
      </c>
      <c r="I198" s="14" t="s">
        <v>4313</v>
      </c>
      <c r="J198" s="14" t="s">
        <v>2618</v>
      </c>
      <c r="K198" s="14" t="s">
        <v>2619</v>
      </c>
      <c r="L198" s="17"/>
      <c r="M198" s="17"/>
      <c r="N198" s="14" t="s">
        <v>21</v>
      </c>
      <c r="O198" s="14" t="s">
        <v>21</v>
      </c>
      <c r="P198" s="14" t="s">
        <v>21</v>
      </c>
      <c r="Q198" s="16">
        <v>11.0</v>
      </c>
      <c r="R198" s="16">
        <v>3988847.0</v>
      </c>
      <c r="S198" s="16">
        <v>3988847.0</v>
      </c>
      <c r="T198" s="14" t="s">
        <v>2622</v>
      </c>
      <c r="U198" s="14" t="s">
        <v>2621</v>
      </c>
      <c r="V198" s="14" t="s">
        <v>4314</v>
      </c>
      <c r="W198" s="14" t="s">
        <v>4315</v>
      </c>
      <c r="X198" s="16">
        <v>0.43</v>
      </c>
      <c r="Y198" s="17"/>
      <c r="Z198" s="16">
        <v>18.0</v>
      </c>
      <c r="AA198" s="16">
        <v>24.0</v>
      </c>
      <c r="AB198" s="17"/>
      <c r="AC198" s="17"/>
      <c r="AD198" s="16">
        <v>1381.0</v>
      </c>
      <c r="AE198" s="22">
        <v>45334.0</v>
      </c>
      <c r="AF198" s="17"/>
      <c r="AG198" s="14" t="s">
        <v>2876</v>
      </c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4" t="s">
        <v>4301</v>
      </c>
      <c r="BB198" s="17"/>
      <c r="BC198" s="17"/>
      <c r="BD198" s="17"/>
      <c r="BE198" s="17"/>
      <c r="BF198" s="17"/>
      <c r="BG198" s="16">
        <v>1.0</v>
      </c>
      <c r="BH198" s="17"/>
      <c r="BI198" s="17"/>
      <c r="BJ198" s="14" t="s">
        <v>2563</v>
      </c>
      <c r="BK198" s="17"/>
      <c r="BL198" s="17"/>
      <c r="BM198" s="16">
        <v>45.7666667</v>
      </c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  <c r="KL198" s="17"/>
      <c r="KM198" s="17"/>
      <c r="KN198" s="17"/>
      <c r="KO198" s="17"/>
      <c r="KP198" s="17"/>
      <c r="KQ198" s="17"/>
      <c r="KR198" s="17"/>
      <c r="KS198" s="17"/>
      <c r="KT198" s="17"/>
      <c r="KU198" s="17"/>
      <c r="KV198" s="17"/>
      <c r="KW198" s="17"/>
      <c r="KX198" s="17"/>
      <c r="KY198" s="17"/>
      <c r="KZ198" s="17"/>
      <c r="LA198" s="17"/>
      <c r="LB198" s="17"/>
      <c r="LC198" s="17"/>
      <c r="LD198" s="17"/>
      <c r="LE198" s="17"/>
      <c r="LF198" s="17"/>
      <c r="LG198" s="17"/>
      <c r="LH198" s="17"/>
      <c r="LI198" s="17"/>
      <c r="LJ198" s="17"/>
      <c r="LK198" s="17"/>
      <c r="LL198" s="17"/>
      <c r="LM198" s="17"/>
      <c r="LN198" s="17"/>
      <c r="LO198" s="17"/>
      <c r="LP198" s="17"/>
      <c r="LQ198" s="17"/>
      <c r="LR198" s="17"/>
      <c r="LS198" s="17"/>
      <c r="LT198" s="17"/>
      <c r="LU198" s="17"/>
      <c r="LV198" s="17"/>
      <c r="LW198" s="17"/>
      <c r="LX198" s="17"/>
      <c r="LY198" s="17"/>
      <c r="LZ198" s="17"/>
      <c r="MA198" s="17"/>
      <c r="MB198" s="17"/>
      <c r="MC198" s="17"/>
      <c r="MD198" s="17"/>
      <c r="ME198" s="17"/>
      <c r="MF198" s="17"/>
      <c r="MG198" s="17"/>
      <c r="MH198" s="17"/>
      <c r="MI198" s="17"/>
      <c r="MJ198" s="17"/>
      <c r="MK198" s="17"/>
      <c r="ML198" s="17"/>
      <c r="MM198" s="17"/>
      <c r="MN198" s="17"/>
      <c r="MO198" s="17"/>
      <c r="MP198" s="17"/>
      <c r="MQ198" s="17"/>
      <c r="MR198" s="17"/>
      <c r="MS198" s="17"/>
      <c r="MT198" s="17"/>
      <c r="MU198" s="17"/>
      <c r="MV198" s="17"/>
      <c r="MW198" s="17"/>
      <c r="MX198" s="17"/>
      <c r="MY198" s="17"/>
      <c r="MZ198" s="17"/>
      <c r="NA198" s="17"/>
      <c r="NB198" s="17"/>
      <c r="NC198" s="17"/>
      <c r="ND198" s="17"/>
      <c r="NE198" s="17"/>
      <c r="NF198" s="17"/>
      <c r="NG198" s="17"/>
      <c r="NH198" s="17"/>
      <c r="NI198" s="17"/>
      <c r="NJ198" s="17"/>
      <c r="NK198" s="17"/>
      <c r="NL198" s="17"/>
      <c r="NM198" s="17"/>
      <c r="NN198" s="14" t="s">
        <v>2178</v>
      </c>
      <c r="NO198" s="14" t="s">
        <v>4302</v>
      </c>
      <c r="NP198" s="17"/>
      <c r="NQ198" s="14" t="s">
        <v>2574</v>
      </c>
      <c r="NR198" s="14" t="s">
        <v>4303</v>
      </c>
      <c r="NT198" s="14" t="s">
        <v>4316</v>
      </c>
      <c r="NU198" s="14" t="s">
        <v>3238</v>
      </c>
      <c r="NV198" s="14" t="s">
        <v>4305</v>
      </c>
      <c r="NW198" s="17"/>
      <c r="NX198" s="17"/>
      <c r="NY198" s="17"/>
      <c r="NZ198" s="17"/>
      <c r="OA198" s="17"/>
      <c r="OB198" s="17"/>
      <c r="OC198" s="17"/>
      <c r="OD198" s="17"/>
      <c r="OE198" s="17"/>
      <c r="OF198" s="17"/>
      <c r="OG198" s="17"/>
      <c r="OH198" s="17"/>
      <c r="OI198" s="17"/>
      <c r="OJ198" s="17"/>
      <c r="OK198" s="17"/>
      <c r="OL198" s="17"/>
      <c r="OM198" s="17"/>
      <c r="ON198" s="17"/>
      <c r="OO198" s="17"/>
      <c r="OP198" s="17"/>
      <c r="OQ198" s="17"/>
      <c r="OR198" s="17"/>
      <c r="OS198" s="17"/>
      <c r="OT198" s="17"/>
      <c r="OU198" s="17"/>
      <c r="OV198" s="17"/>
      <c r="OW198" s="17"/>
      <c r="OX198" s="17"/>
      <c r="OY198" s="17"/>
      <c r="OZ198" s="17"/>
      <c r="PA198" s="17"/>
      <c r="PB198" s="17"/>
      <c r="PC198" s="17"/>
      <c r="PD198" s="17"/>
      <c r="PE198" s="17"/>
      <c r="PF198" s="17"/>
      <c r="PG198" s="17"/>
      <c r="PH198" s="17"/>
      <c r="PI198" s="17"/>
      <c r="PJ198" s="17"/>
      <c r="PK198" s="17"/>
      <c r="PL198" s="17"/>
      <c r="PM198" s="17"/>
      <c r="PN198" s="17"/>
      <c r="PO198" s="17"/>
      <c r="PP198" s="17"/>
      <c r="PQ198" s="17"/>
      <c r="PR198" s="17"/>
      <c r="PS198" s="17"/>
      <c r="PT198" s="17"/>
      <c r="PU198" s="17"/>
      <c r="PV198" s="17"/>
      <c r="PW198" s="17"/>
      <c r="PX198" s="17"/>
      <c r="PY198" s="17"/>
      <c r="PZ198" s="17"/>
      <c r="QA198" s="17"/>
      <c r="QB198" s="17"/>
      <c r="QC198" s="17"/>
      <c r="QD198" s="17"/>
      <c r="QE198" s="17"/>
      <c r="QF198" s="17"/>
      <c r="QG198" s="17"/>
      <c r="QH198" s="17"/>
      <c r="QI198" s="17"/>
      <c r="QJ198" s="17"/>
      <c r="QK198" s="17"/>
      <c r="QL198" s="17"/>
      <c r="QM198" s="17"/>
      <c r="QN198" s="17"/>
      <c r="QO198" s="17"/>
      <c r="QP198" s="17"/>
      <c r="QQ198" s="17"/>
      <c r="QR198" s="17"/>
      <c r="QS198" s="17"/>
      <c r="QT198" s="17"/>
      <c r="QU198" s="17"/>
      <c r="QV198" s="17"/>
      <c r="QW198" s="17"/>
      <c r="QX198" s="17"/>
      <c r="QY198" s="17"/>
      <c r="QZ198" s="17"/>
      <c r="RA198" s="17"/>
      <c r="RB198" s="17"/>
      <c r="RC198" s="17"/>
      <c r="RD198" s="17"/>
      <c r="RE198" s="17"/>
      <c r="RF198" s="17"/>
      <c r="RG198" s="17"/>
      <c r="RH198" s="17"/>
      <c r="RI198" s="17"/>
      <c r="RJ198" s="17"/>
      <c r="RK198" s="17"/>
      <c r="RL198" s="17"/>
      <c r="RM198" s="17"/>
      <c r="RN198" s="17"/>
      <c r="RO198" s="17"/>
      <c r="RP198" s="17"/>
      <c r="RQ198" s="17"/>
      <c r="RR198" s="17"/>
      <c r="RS198" s="17"/>
      <c r="RT198" s="17"/>
      <c r="RU198" s="17"/>
      <c r="RV198" s="17"/>
      <c r="RW198" s="17"/>
      <c r="RX198" s="17"/>
      <c r="RY198" s="17"/>
      <c r="RZ198" s="17"/>
      <c r="SA198" s="17"/>
      <c r="SB198" s="17"/>
      <c r="SC198" s="17"/>
      <c r="SD198" s="17"/>
      <c r="SE198" s="17"/>
      <c r="SF198" s="17"/>
      <c r="SG198" s="17"/>
      <c r="SH198" s="17"/>
      <c r="SI198" s="17"/>
      <c r="SJ198" s="17"/>
      <c r="SK198" s="17"/>
      <c r="SL198" s="17"/>
      <c r="SM198" s="17"/>
      <c r="SN198" s="17"/>
      <c r="SO198" s="17"/>
      <c r="SP198" s="17"/>
      <c r="SQ198" s="17"/>
      <c r="SR198" s="17"/>
      <c r="SS198" s="17"/>
      <c r="ST198" s="17"/>
      <c r="SU198" s="17"/>
      <c r="SV198" s="17"/>
      <c r="SW198" s="17"/>
      <c r="SX198" s="17"/>
      <c r="SY198" s="17"/>
      <c r="SZ198" s="17"/>
      <c r="TA198" s="17"/>
      <c r="TB198" s="17"/>
      <c r="TC198" s="17"/>
      <c r="TD198" s="17"/>
      <c r="TE198" s="17"/>
      <c r="TF198" s="17"/>
      <c r="TG198" s="17"/>
      <c r="TH198" s="17"/>
      <c r="TI198" s="17"/>
      <c r="TJ198" s="17"/>
      <c r="TK198" s="17"/>
      <c r="TL198" s="17"/>
      <c r="TM198" s="17"/>
      <c r="TN198" s="17"/>
      <c r="TO198" s="17"/>
      <c r="TP198" s="17"/>
      <c r="TQ198" s="17"/>
      <c r="TR198" s="17"/>
      <c r="TS198" s="17"/>
      <c r="TT198" s="17"/>
      <c r="TU198" s="17"/>
      <c r="TV198" s="17"/>
      <c r="TW198" s="17"/>
      <c r="TX198" s="17"/>
      <c r="TY198" s="17"/>
      <c r="TZ198" s="17"/>
      <c r="UA198" s="17"/>
      <c r="UB198" s="17"/>
      <c r="UC198" s="17"/>
      <c r="UD198" s="17"/>
      <c r="UE198" s="17"/>
      <c r="UF198" s="17"/>
      <c r="UG198" s="17"/>
      <c r="UH198" s="17"/>
      <c r="UI198" s="17"/>
      <c r="UJ198" s="17"/>
      <c r="UK198" s="17"/>
      <c r="UL198" s="17"/>
      <c r="UM198" s="17"/>
      <c r="UN198" s="17"/>
      <c r="UO198" s="17"/>
      <c r="UP198" s="17"/>
      <c r="UQ198" s="17"/>
      <c r="UR198" s="17"/>
      <c r="US198" s="17"/>
      <c r="UT198" s="17"/>
      <c r="UU198" s="17"/>
      <c r="UV198" s="17"/>
      <c r="UW198" s="17"/>
      <c r="UX198" s="17"/>
      <c r="UY198" s="17"/>
      <c r="UZ198" s="17"/>
      <c r="VA198" s="17"/>
      <c r="VB198" s="17"/>
      <c r="VC198" s="17"/>
      <c r="VD198" s="17"/>
      <c r="VE198" s="17"/>
      <c r="VF198" s="17"/>
      <c r="VG198" s="17"/>
      <c r="VH198" s="17"/>
      <c r="VI198" s="17"/>
      <c r="VJ198" s="17"/>
      <c r="VK198" s="17"/>
      <c r="VL198" s="17"/>
      <c r="VM198" s="17"/>
      <c r="VN198" s="17"/>
      <c r="VO198" s="17"/>
      <c r="VP198" s="17"/>
      <c r="VQ198" s="17"/>
      <c r="VR198" s="17"/>
      <c r="VS198" s="17"/>
      <c r="VT198" s="17"/>
      <c r="VU198" s="17"/>
      <c r="VV198" s="17"/>
      <c r="VW198" s="17"/>
      <c r="VX198" s="17"/>
      <c r="VY198" s="17"/>
      <c r="VZ198" s="17"/>
      <c r="WA198" s="17"/>
      <c r="WB198" s="17"/>
      <c r="WC198" s="17"/>
      <c r="WD198" s="17"/>
      <c r="WE198" s="17"/>
      <c r="WF198" s="17"/>
      <c r="WG198" s="17"/>
      <c r="WH198" s="17"/>
      <c r="WI198" s="17"/>
      <c r="WJ198" s="17"/>
      <c r="WK198" s="17"/>
      <c r="WL198" s="17"/>
      <c r="WM198" s="17"/>
      <c r="WN198" s="17"/>
      <c r="WO198" s="17"/>
      <c r="WP198" s="17"/>
      <c r="WQ198" s="17"/>
      <c r="WR198" s="17"/>
      <c r="WS198" s="17"/>
      <c r="WT198" s="17"/>
      <c r="WU198" s="17"/>
      <c r="WV198" s="17"/>
      <c r="WW198" s="17"/>
      <c r="WX198" s="17"/>
      <c r="WY198" s="17"/>
      <c r="WZ198" s="17"/>
      <c r="XA198" s="17"/>
      <c r="XB198" s="17"/>
      <c r="XC198" s="17"/>
      <c r="XD198" s="17"/>
      <c r="XE198" s="17"/>
      <c r="XF198" s="17"/>
      <c r="XG198" s="17"/>
      <c r="XH198" s="17"/>
      <c r="XI198" s="17"/>
      <c r="XJ198" s="17"/>
      <c r="XK198" s="17"/>
      <c r="XL198" s="17"/>
      <c r="XM198" s="17"/>
      <c r="XN198" s="17"/>
      <c r="XO198" s="17"/>
      <c r="XP198" s="17"/>
      <c r="XQ198" s="17"/>
      <c r="XR198" s="17"/>
      <c r="XS198" s="17"/>
      <c r="XT198" s="17"/>
      <c r="XU198" s="17"/>
      <c r="XV198" s="17"/>
      <c r="XW198" s="17"/>
      <c r="XX198" s="17"/>
      <c r="XY198" s="17"/>
      <c r="XZ198" s="17"/>
      <c r="YA198" s="17"/>
      <c r="YB198" s="17"/>
      <c r="YC198" s="17"/>
      <c r="YD198" s="17"/>
      <c r="YE198" s="17"/>
      <c r="YF198" s="17"/>
      <c r="YG198" s="17"/>
      <c r="YH198" s="17"/>
      <c r="YI198" s="17"/>
      <c r="YJ198" s="17"/>
      <c r="YK198" s="17"/>
      <c r="YL198" s="17"/>
      <c r="YM198" s="17"/>
      <c r="YN198" s="17"/>
      <c r="YO198" s="17"/>
      <c r="YP198" s="17"/>
      <c r="YQ198" s="17"/>
      <c r="YR198" s="17"/>
      <c r="YS198" s="17"/>
      <c r="YT198" s="17"/>
      <c r="YU198" s="17"/>
      <c r="YV198" s="17"/>
      <c r="YW198" s="17"/>
      <c r="YX198" s="17"/>
      <c r="YY198" s="17"/>
      <c r="YZ198" s="17"/>
      <c r="ZA198" s="17"/>
      <c r="ZB198" s="17"/>
      <c r="ZC198" s="17"/>
      <c r="ZD198" s="17"/>
      <c r="ZE198" s="17"/>
      <c r="ZF198" s="17"/>
      <c r="ZG198" s="17"/>
      <c r="ZH198" s="17"/>
      <c r="ZI198" s="17"/>
      <c r="ZJ198" s="17"/>
      <c r="ZK198" s="17"/>
      <c r="ZL198" s="17"/>
      <c r="ZM198" s="17"/>
      <c r="ZN198" s="17"/>
      <c r="ZO198" s="17"/>
      <c r="ZP198" s="17"/>
      <c r="ZQ198" s="17"/>
      <c r="ZR198" s="17"/>
      <c r="ZS198" s="17"/>
      <c r="ZT198" s="17"/>
      <c r="ZU198" s="17"/>
      <c r="ZV198" s="17"/>
      <c r="ZW198" s="17"/>
      <c r="ZX198" s="17"/>
      <c r="ZY198" s="17"/>
      <c r="ZZ198" s="17"/>
      <c r="AAA198" s="17"/>
      <c r="AAB198" s="17"/>
      <c r="AAC198" s="17"/>
      <c r="AAD198" s="17"/>
      <c r="AAE198" s="17"/>
      <c r="AAF198" s="17"/>
      <c r="AAG198" s="17"/>
      <c r="AAH198" s="17"/>
      <c r="AAI198" s="17"/>
      <c r="AAJ198" s="17"/>
      <c r="AAK198" s="17"/>
      <c r="AAL198" s="17"/>
      <c r="AAM198" s="17"/>
      <c r="AAN198" s="17"/>
      <c r="AAO198" s="17"/>
      <c r="AAP198" s="17"/>
      <c r="AAQ198" s="17"/>
      <c r="AAR198" s="17"/>
      <c r="AAS198" s="17"/>
      <c r="AAT198" s="17"/>
      <c r="AAU198" s="17"/>
      <c r="AAV198" s="17"/>
      <c r="AAW198" s="17"/>
      <c r="AAX198" s="17"/>
      <c r="AAY198" s="17"/>
      <c r="AAZ198" s="17"/>
      <c r="ABA198" s="17"/>
      <c r="ABB198" s="17"/>
      <c r="ABC198" s="17"/>
      <c r="ABD198" s="17"/>
      <c r="ABE198" s="17"/>
      <c r="ABF198" s="17"/>
      <c r="ABG198" s="17"/>
      <c r="ABH198" s="17"/>
      <c r="ABI198" s="17"/>
      <c r="ABJ198" s="17"/>
      <c r="ABK198" s="17"/>
      <c r="ABL198" s="17"/>
      <c r="ABM198" s="17"/>
      <c r="ABN198" s="17"/>
      <c r="ABO198" s="17"/>
      <c r="ABP198" s="17"/>
      <c r="ABQ198" s="17"/>
      <c r="ABR198" s="17"/>
      <c r="ABS198" s="17"/>
      <c r="ABT198" s="17"/>
      <c r="ABU198" s="17"/>
      <c r="ABV198" s="17"/>
      <c r="ABW198" s="17"/>
      <c r="ABX198" s="17"/>
      <c r="ABY198" s="17"/>
      <c r="ABZ198" s="17"/>
      <c r="ACA198" s="17"/>
      <c r="ACB198" s="17"/>
      <c r="ACC198" s="17"/>
      <c r="ACD198" s="17"/>
      <c r="ACE198" s="17"/>
      <c r="ACF198" s="17"/>
      <c r="ACG198" s="17"/>
      <c r="ACH198" s="17"/>
      <c r="ACI198" s="17"/>
      <c r="ACJ198" s="17"/>
      <c r="ACK198" s="17"/>
      <c r="ACL198" s="17"/>
      <c r="ACM198" s="17"/>
      <c r="ACN198" s="17"/>
      <c r="ACO198" s="17"/>
      <c r="ACP198" s="17"/>
      <c r="ACQ198" s="17"/>
      <c r="ACR198" s="17"/>
      <c r="ACS198" s="17"/>
      <c r="ACT198" s="17"/>
      <c r="ACU198" s="17"/>
      <c r="ACV198" s="17"/>
      <c r="ACW198" s="17"/>
      <c r="ACX198" s="17"/>
      <c r="ACY198" s="17"/>
      <c r="ACZ198" s="17"/>
      <c r="ADA198" s="17"/>
      <c r="ADB198" s="17"/>
      <c r="ADC198" s="17"/>
      <c r="ADD198" s="17"/>
      <c r="ADE198" s="17"/>
      <c r="ADF198" s="17"/>
      <c r="ADG198" s="17"/>
      <c r="ADH198" s="17"/>
      <c r="ADI198" s="17"/>
      <c r="ADJ198" s="17"/>
      <c r="ADK198" s="17"/>
      <c r="ADL198" s="17"/>
      <c r="ADM198" s="17"/>
      <c r="ADN198" s="17"/>
      <c r="ADO198" s="17"/>
      <c r="ADP198" s="17"/>
      <c r="ADQ198" s="17"/>
      <c r="ADR198" s="17"/>
      <c r="ADS198" s="17"/>
      <c r="ADT198" s="17"/>
      <c r="ADU198" s="17"/>
      <c r="ADV198" s="17"/>
      <c r="ADW198" s="17"/>
      <c r="ADX198" s="17"/>
      <c r="ADY198" s="17"/>
      <c r="ADZ198" s="17"/>
      <c r="AEA198" s="17"/>
      <c r="AEB198" s="17"/>
      <c r="AEC198" s="17"/>
      <c r="AED198" s="17"/>
      <c r="AEE198" s="17"/>
      <c r="AEF198" s="17"/>
      <c r="AEG198" s="17"/>
      <c r="AEH198" s="17"/>
      <c r="AEI198" s="17"/>
      <c r="AEJ198" s="17"/>
      <c r="AEK198" s="17"/>
      <c r="AEL198" s="17"/>
      <c r="AEM198" s="17"/>
      <c r="AEN198" s="17"/>
      <c r="AEO198" s="17"/>
      <c r="AEP198" s="17"/>
      <c r="AEQ198" s="17"/>
      <c r="AER198" s="17"/>
      <c r="AES198" s="17"/>
      <c r="AET198" s="17"/>
      <c r="AEU198" s="17"/>
      <c r="AEV198" s="17"/>
      <c r="AEW198" s="17"/>
      <c r="AEX198" s="17"/>
      <c r="AEY198" s="17"/>
      <c r="AEZ198" s="17"/>
      <c r="AFA198" s="17"/>
      <c r="AFB198" s="17"/>
      <c r="AFC198" s="17"/>
      <c r="AFD198" s="17"/>
      <c r="AFE198" s="17"/>
      <c r="AFF198" s="17"/>
      <c r="AFG198" s="17"/>
      <c r="AFH198" s="17"/>
      <c r="AFI198" s="17"/>
      <c r="AFJ198" s="17"/>
      <c r="AFK198" s="17"/>
      <c r="AFL198" s="17"/>
      <c r="AFM198" s="17"/>
      <c r="AFN198" s="17"/>
      <c r="AFO198" s="17"/>
      <c r="AFP198" s="17"/>
      <c r="AFQ198" s="17"/>
      <c r="AFR198" s="17"/>
      <c r="AFS198" s="17"/>
      <c r="AFT198" s="17"/>
      <c r="AFU198" s="17"/>
      <c r="AFV198" s="17"/>
      <c r="AFW198" s="17"/>
      <c r="AFX198" s="17"/>
      <c r="AFY198" s="17"/>
      <c r="AFZ198" s="17"/>
      <c r="AGA198" s="17"/>
      <c r="AGB198" s="17"/>
      <c r="AGC198" s="17"/>
      <c r="AGD198" s="17"/>
      <c r="AGE198" s="17"/>
      <c r="AGF198" s="17"/>
      <c r="AGG198" s="17"/>
      <c r="AGH198" s="17"/>
      <c r="AGI198" s="17"/>
      <c r="AGJ198" s="17"/>
      <c r="AGK198" s="17"/>
      <c r="AGL198" s="17"/>
      <c r="AGM198" s="17"/>
      <c r="AGN198" s="17"/>
      <c r="AGO198" s="17"/>
      <c r="AGP198" s="17"/>
      <c r="AGQ198" s="17"/>
      <c r="AGR198" s="17"/>
      <c r="AGS198" s="17"/>
      <c r="AGT198" s="17"/>
      <c r="AGU198" s="17"/>
      <c r="AGV198" s="17"/>
      <c r="AGW198" s="17"/>
      <c r="AGX198" s="17"/>
      <c r="AGY198" s="17"/>
      <c r="AGZ198" s="17"/>
      <c r="AHA198" s="17"/>
      <c r="AHB198" s="17"/>
      <c r="AHC198" s="17"/>
      <c r="AHD198" s="17"/>
      <c r="AHE198" s="17"/>
      <c r="AHF198" s="17"/>
      <c r="AHG198" s="17"/>
      <c r="AHH198" s="17"/>
      <c r="AHI198" s="17"/>
      <c r="AHJ198" s="17"/>
      <c r="AHK198" s="17"/>
      <c r="AHL198" s="17"/>
      <c r="AHM198" s="17"/>
      <c r="AHN198" s="17"/>
      <c r="AHO198" s="17"/>
      <c r="AHP198" s="17"/>
      <c r="AHQ198" s="17"/>
      <c r="AHR198" s="17"/>
      <c r="AHS198" s="17"/>
      <c r="AHT198" s="17"/>
      <c r="AHU198" s="17"/>
      <c r="AHV198" s="17"/>
      <c r="AHW198" s="17"/>
      <c r="AHX198" s="17"/>
      <c r="AHY198" s="17"/>
      <c r="AHZ198" s="17"/>
      <c r="AIA198" s="17"/>
      <c r="AIB198" s="17"/>
      <c r="AIC198" s="17"/>
      <c r="AID198" s="17"/>
      <c r="AIE198" s="17"/>
      <c r="AIF198" s="17"/>
      <c r="AIG198" s="17"/>
      <c r="AIH198" s="17"/>
      <c r="AII198" s="17"/>
      <c r="AIJ198" s="17"/>
      <c r="AIK198" s="17"/>
      <c r="AIL198" s="17"/>
      <c r="AIM198" s="17"/>
      <c r="AIN198" s="17"/>
      <c r="AIO198" s="17"/>
      <c r="AIP198" s="17"/>
      <c r="AIQ198" s="17"/>
      <c r="AIR198" s="17"/>
      <c r="AIS198" s="17"/>
      <c r="AIT198" s="17"/>
      <c r="AIU198" s="17"/>
      <c r="AIV198" s="17"/>
      <c r="AIW198" s="17"/>
      <c r="AIX198" s="17"/>
      <c r="AIY198" s="17"/>
      <c r="AIZ198" s="17"/>
      <c r="AJA198" s="17"/>
      <c r="AJB198" s="17"/>
      <c r="AJC198" s="17"/>
      <c r="AJD198" s="17"/>
      <c r="AJE198" s="17"/>
      <c r="AJF198" s="17"/>
      <c r="AJG198" s="17"/>
      <c r="AJH198" s="17"/>
      <c r="AJI198" s="17"/>
      <c r="AJJ198" s="17"/>
      <c r="AJK198" s="17"/>
      <c r="AJL198" s="17"/>
      <c r="AJM198" s="17"/>
      <c r="AJN198" s="17"/>
      <c r="AJO198" s="17"/>
      <c r="AJP198" s="17"/>
      <c r="AJQ198" s="17"/>
      <c r="AJR198" s="17"/>
      <c r="AJS198" s="17"/>
      <c r="AJT198" s="17"/>
      <c r="AJU198" s="17"/>
      <c r="AJV198" s="17"/>
      <c r="AJW198" s="17"/>
      <c r="AJX198" s="17"/>
      <c r="AJY198" s="17"/>
      <c r="AJZ198" s="17"/>
      <c r="AKA198" s="17"/>
      <c r="AKB198" s="17"/>
      <c r="AKC198" s="17"/>
      <c r="AKD198" s="17"/>
      <c r="AKE198" s="17"/>
      <c r="AKF198" s="17"/>
      <c r="AKG198" s="17"/>
      <c r="AKH198" s="17"/>
      <c r="AKI198" s="17"/>
      <c r="AKJ198" s="17"/>
      <c r="AKK198" s="17"/>
      <c r="AKL198" s="17"/>
      <c r="AKM198" s="17"/>
      <c r="AKN198" s="17"/>
      <c r="AKO198" s="17"/>
      <c r="AKP198" s="17"/>
      <c r="AKQ198" s="17"/>
      <c r="AKR198" s="17"/>
      <c r="AKS198" s="17"/>
      <c r="AKT198" s="17"/>
      <c r="AKU198" s="17"/>
      <c r="AKV198" s="17"/>
      <c r="AKW198" s="17"/>
      <c r="AKX198" s="17"/>
      <c r="AKY198" s="17"/>
      <c r="AKZ198" s="17"/>
      <c r="ALA198" s="17"/>
      <c r="ALB198" s="17"/>
      <c r="ALC198" s="17"/>
      <c r="ALD198" s="17"/>
      <c r="ALE198" s="17"/>
      <c r="ALF198" s="17"/>
      <c r="ALG198" s="17"/>
      <c r="ALH198" s="17"/>
      <c r="ALI198" s="17"/>
      <c r="ALJ198" s="17"/>
      <c r="ALK198" s="17"/>
      <c r="ALL198" s="17"/>
      <c r="ALM198" s="17"/>
      <c r="ALN198" s="17"/>
      <c r="ALO198" s="17"/>
      <c r="ALP198" s="17"/>
      <c r="ALQ198" s="17"/>
      <c r="ALR198" s="17"/>
      <c r="ALS198" s="17"/>
      <c r="ALT198" s="17"/>
      <c r="ALU198" s="17"/>
      <c r="ALV198" s="17"/>
      <c r="ALW198" s="17"/>
      <c r="ALX198" s="17"/>
      <c r="ALY198" s="17"/>
      <c r="ALZ198" s="17"/>
      <c r="AMA198" s="17"/>
      <c r="AMB198" s="17"/>
      <c r="AMC198" s="17"/>
      <c r="AMD198" s="17"/>
      <c r="AME198" s="17"/>
      <c r="AMF198" s="17"/>
      <c r="AMG198" s="17"/>
      <c r="AMH198" s="17"/>
      <c r="AMI198" s="17"/>
      <c r="AMJ198" s="17"/>
      <c r="AMK198" s="17"/>
      <c r="AML198" s="17"/>
      <c r="AMM198" s="17"/>
      <c r="AMN198" s="17"/>
      <c r="AMO198" s="17"/>
      <c r="AMP198" s="17"/>
      <c r="AMQ198" s="17"/>
      <c r="AMR198" s="17"/>
      <c r="AMS198" s="17"/>
      <c r="AMT198" s="17"/>
      <c r="AMU198" s="17"/>
      <c r="AMV198" s="17"/>
      <c r="AMW198" s="17"/>
      <c r="AMX198" s="17"/>
      <c r="AMY198" s="17"/>
      <c r="AMZ198" s="17"/>
      <c r="ANA198" s="17"/>
      <c r="ANB198" s="17"/>
      <c r="ANC198" s="17"/>
      <c r="AND198" s="17"/>
      <c r="ANE198" s="17"/>
      <c r="ANF198" s="17"/>
      <c r="ANG198" s="17"/>
      <c r="ANH198" s="17"/>
      <c r="ANI198" s="17"/>
      <c r="ANJ198" s="17"/>
      <c r="ANK198" s="17"/>
      <c r="ANL198" s="17"/>
      <c r="ANM198" s="17"/>
      <c r="ANN198" s="17"/>
      <c r="ANO198" s="17"/>
      <c r="ANP198" s="17"/>
      <c r="ANQ198" s="17"/>
      <c r="ANR198" s="17"/>
      <c r="ANS198" s="17"/>
      <c r="ANT198" s="17"/>
      <c r="ANU198" s="17"/>
      <c r="ANV198" s="17"/>
      <c r="ANW198" s="17"/>
      <c r="ANX198" s="17"/>
      <c r="ANY198" s="17"/>
      <c r="ANZ198" s="17"/>
      <c r="AOA198" s="17"/>
      <c r="AOB198" s="17"/>
      <c r="AOC198" s="17"/>
      <c r="AOD198" s="17"/>
      <c r="AOE198" s="17"/>
      <c r="AOF198" s="17"/>
      <c r="AOG198" s="17"/>
      <c r="AOH198" s="17"/>
      <c r="AOI198" s="17"/>
      <c r="AOJ198" s="17"/>
      <c r="AOK198" s="17"/>
      <c r="AOL198" s="17"/>
      <c r="AOM198" s="17"/>
      <c r="AON198" s="17"/>
      <c r="AOO198" s="17"/>
      <c r="AOP198" s="17"/>
      <c r="AOQ198" s="17"/>
      <c r="AOR198" s="17"/>
      <c r="AOS198" s="17"/>
      <c r="AOT198" s="17"/>
      <c r="AOU198" s="17"/>
      <c r="AOV198" s="17"/>
      <c r="AOW198" s="17"/>
      <c r="AOX198" s="17"/>
      <c r="AOY198" s="17"/>
      <c r="AOZ198" s="17"/>
      <c r="APA198" s="17"/>
      <c r="APB198" s="17"/>
      <c r="APC198" s="17"/>
      <c r="APD198" s="17"/>
      <c r="APE198" s="17"/>
      <c r="APF198" s="17"/>
      <c r="APG198" s="17"/>
      <c r="APH198" s="17"/>
      <c r="API198" s="17"/>
      <c r="APJ198" s="17"/>
      <c r="APK198" s="17"/>
      <c r="APL198" s="17"/>
      <c r="APM198" s="17"/>
      <c r="APN198" s="17"/>
      <c r="APO198" s="17"/>
      <c r="APP198" s="17"/>
      <c r="APQ198" s="17"/>
      <c r="APR198" s="17"/>
      <c r="APS198" s="17"/>
      <c r="APT198" s="17"/>
      <c r="APU198" s="17"/>
      <c r="APV198" s="17"/>
      <c r="APW198" s="17"/>
      <c r="APX198" s="17"/>
      <c r="APY198" s="17"/>
      <c r="APZ198" s="17"/>
      <c r="AQA198" s="17"/>
      <c r="AQB198" s="17"/>
      <c r="AQC198" s="17"/>
      <c r="AQD198" s="17"/>
      <c r="AQE198" s="17"/>
      <c r="AQF198" s="17"/>
      <c r="AQG198" s="17"/>
      <c r="AQH198" s="17"/>
      <c r="AQI198" s="17"/>
      <c r="AQJ198" s="17"/>
      <c r="AQK198" s="17"/>
      <c r="AQL198" s="17"/>
      <c r="AQM198" s="17"/>
      <c r="AQN198" s="17"/>
      <c r="AQO198" s="17"/>
      <c r="AQP198" s="17"/>
      <c r="AQQ198" s="17"/>
      <c r="AQR198" s="17"/>
      <c r="AQS198" s="17"/>
      <c r="AQT198" s="17"/>
      <c r="AQU198" s="17"/>
      <c r="AQV198" s="17"/>
      <c r="AQW198" s="17"/>
      <c r="AQX198" s="17"/>
      <c r="AQY198" s="17"/>
      <c r="AQZ198" s="17"/>
      <c r="ARA198" s="17"/>
      <c r="ARB198" s="17"/>
      <c r="ARC198" s="17"/>
      <c r="ARD198" s="17"/>
      <c r="ARE198" s="17"/>
      <c r="ARF198" s="17"/>
      <c r="ARG198" s="17"/>
      <c r="ARH198" s="17"/>
      <c r="ARI198" s="17"/>
      <c r="ARJ198" s="17"/>
      <c r="ARK198" s="17"/>
      <c r="ARL198" s="17"/>
      <c r="ARM198" s="17"/>
      <c r="ARN198" s="17"/>
      <c r="ARO198" s="17"/>
      <c r="ARP198" s="17"/>
      <c r="ARQ198" s="17"/>
      <c r="ARR198" s="17"/>
      <c r="ARS198" s="17"/>
      <c r="ART198" s="17"/>
      <c r="ARU198" s="17"/>
      <c r="ARV198" s="17"/>
      <c r="ARW198" s="17"/>
      <c r="ARX198" s="17"/>
      <c r="ARY198" s="17"/>
      <c r="ARZ198" s="17"/>
      <c r="ASA198" s="17"/>
      <c r="ASB198" s="17"/>
      <c r="ASC198" s="17"/>
      <c r="ASD198" s="17"/>
      <c r="ASE198" s="17"/>
      <c r="ASF198" s="17"/>
      <c r="ASG198" s="17"/>
      <c r="ASH198" s="17"/>
      <c r="ASI198" s="17"/>
      <c r="ASJ198" s="17"/>
      <c r="ASK198" s="17"/>
      <c r="ASL198" s="17"/>
      <c r="ASM198" s="17"/>
      <c r="ASN198" s="17"/>
      <c r="ASO198" s="17"/>
      <c r="ASP198" s="17"/>
      <c r="ASQ198" s="17"/>
      <c r="ASR198" s="17"/>
      <c r="ASS198" s="17"/>
      <c r="AST198" s="17"/>
      <c r="ASU198" s="17"/>
      <c r="ASV198" s="17"/>
      <c r="ASW198" s="17"/>
      <c r="ASX198" s="17"/>
      <c r="ASY198" s="17"/>
      <c r="ASZ198" s="17"/>
      <c r="ATA198" s="17"/>
      <c r="ATB198" s="17"/>
      <c r="ATC198" s="17"/>
      <c r="ATD198" s="17"/>
      <c r="ATE198" s="17"/>
      <c r="ATF198" s="17"/>
      <c r="ATG198" s="17"/>
      <c r="ATH198" s="17"/>
      <c r="ATI198" s="17"/>
      <c r="ATJ198" s="17"/>
      <c r="ATK198" s="17"/>
      <c r="ATL198" s="17"/>
      <c r="ATM198" s="17"/>
      <c r="ATN198" s="17"/>
      <c r="ATO198" s="17"/>
      <c r="ATP198" s="17"/>
      <c r="ATQ198" s="17"/>
      <c r="ATR198" s="17"/>
      <c r="ATS198" s="17"/>
      <c r="ATT198" s="17"/>
      <c r="ATU198" s="17"/>
      <c r="ATV198" s="17"/>
      <c r="ATW198" s="17"/>
      <c r="ATX198" s="17"/>
      <c r="ATY198" s="17"/>
      <c r="ATZ198" s="17"/>
      <c r="AUA198" s="17"/>
      <c r="AUB198" s="17"/>
      <c r="AUC198" s="17"/>
      <c r="AUD198" s="17"/>
      <c r="AUE198" s="17"/>
      <c r="AUF198" s="17"/>
      <c r="AUG198" s="17"/>
      <c r="AUH198" s="17"/>
      <c r="AUI198" s="17"/>
      <c r="AUJ198" s="17"/>
      <c r="AUK198" s="17"/>
      <c r="AUL198" s="17"/>
      <c r="AUM198" s="17"/>
      <c r="AUN198" s="17"/>
      <c r="AUO198" s="17"/>
      <c r="AUP198" s="17"/>
      <c r="AUQ198" s="17"/>
      <c r="AUR198" s="17"/>
      <c r="AUS198" s="17"/>
      <c r="AUT198" s="17"/>
      <c r="AUU198" s="17"/>
      <c r="AUV198" s="17"/>
      <c r="AUW198" s="17"/>
      <c r="AUX198" s="17"/>
      <c r="AUY198" s="17"/>
      <c r="AUZ198" s="17"/>
      <c r="AVA198" s="17"/>
      <c r="AVB198" s="17"/>
      <c r="AVC198" s="17"/>
      <c r="AVD198" s="17"/>
      <c r="AVE198" s="17"/>
      <c r="AVF198" s="17"/>
      <c r="AVG198" s="17"/>
      <c r="AVH198" s="17"/>
      <c r="AVI198" s="17"/>
      <c r="AVJ198" s="17"/>
      <c r="AVK198" s="17"/>
      <c r="AVL198" s="17"/>
      <c r="AVM198" s="17"/>
      <c r="AVN198" s="17"/>
      <c r="AVO198" s="17"/>
      <c r="AVP198" s="17"/>
      <c r="AVQ198" s="17"/>
      <c r="AVR198" s="17"/>
      <c r="AVS198" s="17"/>
      <c r="AVT198" s="17"/>
      <c r="AVU198" s="17"/>
      <c r="AVV198" s="17"/>
      <c r="AVW198" s="17"/>
      <c r="AVX198" s="17"/>
      <c r="AVY198" s="17"/>
      <c r="AVZ198" s="17"/>
      <c r="AWA198" s="17"/>
      <c r="AWB198" s="17"/>
      <c r="AWC198" s="17"/>
      <c r="AWD198" s="17"/>
      <c r="AWE198" s="17"/>
      <c r="AWF198" s="17"/>
      <c r="AWG198" s="17"/>
      <c r="AWH198" s="17"/>
      <c r="AWI198" s="17"/>
      <c r="AWJ198" s="17"/>
      <c r="AWK198" s="17"/>
      <c r="AWL198" s="17"/>
      <c r="AWM198" s="17"/>
      <c r="AWN198" s="17"/>
      <c r="AWO198" s="17"/>
      <c r="AWP198" s="17"/>
      <c r="AWQ198" s="17"/>
      <c r="AWR198" s="17"/>
      <c r="AWS198" s="17"/>
      <c r="AWT198" s="17"/>
      <c r="AWU198" s="17"/>
      <c r="AWV198" s="17"/>
      <c r="AWW198" s="17"/>
      <c r="AWX198" s="17"/>
      <c r="AWY198" s="17"/>
      <c r="AWZ198" s="17"/>
      <c r="AXA198" s="17"/>
      <c r="AXB198" s="17"/>
      <c r="AXC198" s="17"/>
      <c r="AXD198" s="17"/>
      <c r="AXE198" s="17"/>
      <c r="AXF198" s="17"/>
      <c r="AXG198" s="17"/>
      <c r="AXH198" s="17"/>
      <c r="AXI198" s="17"/>
      <c r="AXJ198" s="17"/>
      <c r="AXK198" s="17"/>
      <c r="AXL198" s="17"/>
      <c r="AXM198" s="17"/>
      <c r="AXN198" s="17"/>
      <c r="AXO198" s="17"/>
      <c r="AXP198" s="17"/>
      <c r="AXQ198" s="17"/>
      <c r="AXR198" s="17"/>
      <c r="AXS198" s="17"/>
      <c r="AXT198" s="17"/>
      <c r="AXU198" s="17"/>
      <c r="AXV198" s="17"/>
      <c r="AXW198" s="17"/>
      <c r="AXX198" s="17"/>
      <c r="AXY198" s="17"/>
      <c r="AXZ198" s="17"/>
      <c r="AYA198" s="17"/>
      <c r="AYB198" s="17"/>
      <c r="AYC198" s="17"/>
      <c r="AYD198" s="17"/>
      <c r="AYE198" s="17"/>
      <c r="AYF198" s="17"/>
      <c r="AYG198" s="17"/>
      <c r="AYH198" s="17"/>
      <c r="AYI198" s="17"/>
      <c r="AYJ198" s="17"/>
      <c r="AYK198" s="17"/>
      <c r="AYL198" s="17"/>
      <c r="AYM198" s="17"/>
      <c r="AYN198" s="17"/>
      <c r="AYO198" s="17"/>
      <c r="AYP198" s="17"/>
      <c r="AYQ198" s="17"/>
      <c r="AYR198" s="17"/>
      <c r="AYS198" s="17"/>
      <c r="AYT198" s="17"/>
      <c r="AYU198" s="17"/>
      <c r="AYV198" s="17"/>
      <c r="AYW198" s="17"/>
      <c r="AYX198" s="17"/>
      <c r="AYY198" s="17"/>
      <c r="AYZ198" s="17"/>
      <c r="AZA198" s="17"/>
      <c r="AZB198" s="17"/>
      <c r="AZC198" s="17"/>
      <c r="AZD198" s="17"/>
      <c r="AZE198" s="17"/>
      <c r="AZF198" s="17"/>
      <c r="AZG198" s="17"/>
      <c r="AZH198" s="17"/>
      <c r="AZI198" s="17"/>
      <c r="AZJ198" s="17"/>
      <c r="AZK198" s="17"/>
      <c r="AZL198" s="17"/>
      <c r="AZM198" s="17"/>
      <c r="AZN198" s="17"/>
      <c r="AZO198" s="17"/>
      <c r="AZP198" s="17"/>
      <c r="AZQ198" s="17"/>
      <c r="AZR198" s="17"/>
      <c r="AZS198" s="17"/>
      <c r="AZT198" s="17"/>
      <c r="AZU198" s="17"/>
      <c r="AZV198" s="17"/>
      <c r="AZW198" s="17"/>
      <c r="AZX198" s="17"/>
      <c r="AZY198" s="17"/>
      <c r="AZZ198" s="17"/>
      <c r="BAA198" s="17"/>
      <c r="BAB198" s="17"/>
      <c r="BAC198" s="17"/>
      <c r="BAD198" s="17"/>
      <c r="BAE198" s="17"/>
      <c r="BAF198" s="17"/>
      <c r="BAG198" s="17"/>
      <c r="BAH198" s="17"/>
      <c r="BAI198" s="17"/>
      <c r="BAJ198" s="17"/>
      <c r="BAK198" s="17"/>
      <c r="BAL198" s="17"/>
      <c r="BAM198" s="17"/>
      <c r="BAN198" s="17"/>
      <c r="BAO198" s="17"/>
      <c r="BAP198" s="17"/>
      <c r="BAQ198" s="17"/>
      <c r="BAR198" s="17"/>
      <c r="BAS198" s="17"/>
      <c r="BAT198" s="17"/>
      <c r="BAU198" s="17"/>
      <c r="BAV198" s="17"/>
      <c r="BAW198" s="17"/>
      <c r="BAX198" s="17"/>
      <c r="BAY198" s="17"/>
      <c r="BAZ198" s="17"/>
      <c r="BBA198" s="17"/>
      <c r="BBB198" s="17"/>
      <c r="BBC198" s="17"/>
      <c r="BBD198" s="17"/>
      <c r="BBE198" s="17"/>
      <c r="BBF198" s="17"/>
      <c r="BBG198" s="17"/>
      <c r="BBH198" s="17"/>
      <c r="BBI198" s="17"/>
      <c r="BBJ198" s="17"/>
      <c r="BBK198" s="17"/>
      <c r="BBL198" s="17"/>
      <c r="BBM198" s="17"/>
      <c r="BBN198" s="17"/>
      <c r="BBO198" s="17"/>
      <c r="BBP198" s="17"/>
      <c r="BBQ198" s="17"/>
      <c r="BBR198" s="17"/>
      <c r="BBS198" s="17"/>
      <c r="BBT198" s="17"/>
      <c r="BBU198" s="17"/>
      <c r="BBV198" s="17"/>
      <c r="BBW198" s="17"/>
      <c r="BBX198" s="17"/>
      <c r="BBY198" s="17"/>
      <c r="BBZ198" s="17"/>
      <c r="BCA198" s="17"/>
      <c r="BCB198" s="17"/>
      <c r="BCC198" s="17"/>
      <c r="BCD198" s="17"/>
      <c r="BCE198" s="17"/>
      <c r="BCF198" s="17"/>
      <c r="BCG198" s="17"/>
      <c r="BCH198" s="17"/>
      <c r="BCI198" s="17"/>
      <c r="BCJ198" s="17"/>
      <c r="BCK198" s="17"/>
      <c r="BCL198" s="17"/>
      <c r="BCM198" s="17"/>
      <c r="BCN198" s="17"/>
      <c r="BCO198" s="17"/>
      <c r="BCP198" s="17"/>
      <c r="BCQ198" s="17"/>
      <c r="BCR198" s="17"/>
      <c r="BCS198" s="17"/>
      <c r="BCT198" s="17"/>
      <c r="BCU198" s="17"/>
      <c r="BCV198" s="17"/>
      <c r="BCW198" s="17"/>
      <c r="BCX198" s="17"/>
      <c r="BCY198" s="17"/>
      <c r="BCZ198" s="17"/>
      <c r="BDA198" s="17"/>
      <c r="BDB198" s="17"/>
      <c r="BDC198" s="17"/>
      <c r="BDD198" s="17"/>
      <c r="BDE198" s="17"/>
      <c r="BDF198" s="17"/>
      <c r="BDG198" s="17"/>
      <c r="BDH198" s="17"/>
      <c r="BDI198" s="17"/>
      <c r="BDJ198" s="17"/>
      <c r="BDK198" s="17"/>
      <c r="BDL198" s="17"/>
      <c r="BDM198" s="17"/>
      <c r="BDN198" s="17"/>
      <c r="BDO198" s="17"/>
      <c r="BDP198" s="17"/>
      <c r="BDQ198" s="17"/>
      <c r="BDR198" s="17"/>
      <c r="BDS198" s="17"/>
      <c r="BDT198" s="17"/>
      <c r="BDU198" s="17"/>
      <c r="BDV198" s="17"/>
      <c r="BDW198" s="17"/>
      <c r="BDX198" s="17"/>
      <c r="BDY198" s="17"/>
      <c r="BDZ198" s="17"/>
      <c r="BEA198" s="17"/>
      <c r="BEB198" s="17"/>
      <c r="BEC198" s="17"/>
      <c r="BED198" s="17"/>
      <c r="BEE198" s="17"/>
      <c r="BEF198" s="17"/>
      <c r="BEG198" s="17"/>
      <c r="BEH198" s="17"/>
      <c r="BEI198" s="17"/>
      <c r="BEJ198" s="17"/>
      <c r="BEK198" s="17"/>
      <c r="BEL198" s="17"/>
      <c r="BEM198" s="17"/>
      <c r="BEN198" s="17"/>
      <c r="BEO198" s="17"/>
      <c r="BEP198" s="17"/>
      <c r="BEQ198" s="17"/>
      <c r="BER198" s="17"/>
      <c r="BES198" s="17"/>
      <c r="BET198" s="17"/>
      <c r="BEU198" s="17"/>
      <c r="BEV198" s="17"/>
      <c r="BEW198" s="17"/>
      <c r="BEX198" s="17"/>
      <c r="BEY198" s="17"/>
      <c r="BEZ198" s="17"/>
      <c r="BFA198" s="17"/>
      <c r="BFB198" s="17"/>
      <c r="BFC198" s="17"/>
      <c r="BFD198" s="17"/>
      <c r="BFE198" s="17"/>
      <c r="BFF198" s="17"/>
      <c r="BFG198" s="17"/>
      <c r="BFH198" s="17"/>
      <c r="BFI198" s="17"/>
      <c r="BFJ198" s="17"/>
      <c r="BFK198" s="17"/>
      <c r="BFL198" s="17"/>
      <c r="BFM198" s="17"/>
      <c r="BFN198" s="17"/>
      <c r="BFO198" s="17"/>
      <c r="BFP198" s="17"/>
      <c r="BFQ198" s="17"/>
      <c r="BFR198" s="17"/>
      <c r="BFS198" s="17"/>
      <c r="BFT198" s="17"/>
      <c r="BFU198" s="17"/>
      <c r="BFV198" s="17"/>
      <c r="BFW198" s="17"/>
      <c r="BFX198" s="17"/>
      <c r="BFY198" s="17"/>
      <c r="BFZ198" s="17"/>
      <c r="BGA198" s="17"/>
      <c r="BGB198" s="17"/>
      <c r="BGC198" s="17"/>
      <c r="BGD198" s="17"/>
      <c r="BGE198" s="17"/>
      <c r="BGF198" s="17"/>
      <c r="BGG198" s="17"/>
      <c r="BGH198" s="17"/>
      <c r="BGI198" s="17"/>
      <c r="BGJ198" s="17"/>
      <c r="BGK198" s="17"/>
      <c r="BGL198" s="17"/>
      <c r="BGM198" s="17"/>
      <c r="BGN198" s="17"/>
      <c r="BGO198" s="17"/>
      <c r="BGP198" s="17"/>
      <c r="BGQ198" s="17"/>
      <c r="BGR198" s="17"/>
      <c r="BGS198" s="17"/>
      <c r="BGT198" s="17"/>
      <c r="BGU198" s="17"/>
      <c r="BGV198" s="17"/>
      <c r="BGW198" s="17"/>
      <c r="BGX198" s="17"/>
      <c r="BGY198" s="17"/>
      <c r="BGZ198" s="17"/>
      <c r="BHA198" s="17"/>
      <c r="BHB198" s="17"/>
      <c r="BHC198" s="17"/>
      <c r="BHD198" s="17"/>
      <c r="BHE198" s="17"/>
      <c r="BHF198" s="17"/>
      <c r="BHG198" s="17"/>
      <c r="BHH198" s="17"/>
      <c r="BHI198" s="17"/>
      <c r="BHJ198" s="17"/>
      <c r="BHK198" s="17"/>
      <c r="BHL198" s="17"/>
      <c r="BHM198" s="17"/>
      <c r="BHN198" s="17"/>
      <c r="BHO198" s="17"/>
      <c r="BHP198" s="17"/>
      <c r="BHQ198" s="17"/>
      <c r="BHR198" s="17"/>
      <c r="BHS198" s="17"/>
      <c r="BHT198" s="17"/>
      <c r="BHU198" s="17"/>
      <c r="BHV198" s="17"/>
      <c r="BHW198" s="17"/>
      <c r="BHX198" s="17"/>
      <c r="BHY198" s="17"/>
      <c r="BHZ198" s="17"/>
      <c r="BIA198" s="17"/>
      <c r="BIB198" s="17"/>
      <c r="BIC198" s="17"/>
      <c r="BID198" s="17"/>
      <c r="BIE198" s="17"/>
      <c r="BIF198" s="17"/>
      <c r="BIG198" s="17"/>
      <c r="BIH198" s="17"/>
      <c r="BII198" s="17"/>
      <c r="BIJ198" s="17"/>
      <c r="BIK198" s="17"/>
      <c r="BIL198" s="17"/>
      <c r="BIM198" s="17"/>
      <c r="BIN198" s="17"/>
      <c r="BIO198" s="17"/>
      <c r="BIP198" s="17"/>
      <c r="BIQ198" s="17"/>
      <c r="BIR198" s="17"/>
      <c r="BIS198" s="17"/>
      <c r="BIT198" s="17"/>
      <c r="BIU198" s="17"/>
      <c r="BIV198" s="17"/>
      <c r="BIW198" s="17"/>
      <c r="BIX198" s="17"/>
      <c r="BIY198" s="17"/>
      <c r="BIZ198" s="17"/>
      <c r="BJA198" s="17"/>
      <c r="BJB198" s="17"/>
      <c r="BJC198" s="17"/>
      <c r="BJD198" s="17"/>
      <c r="BJE198" s="17"/>
      <c r="BJF198" s="17"/>
      <c r="BJG198" s="17"/>
      <c r="BJH198" s="17"/>
      <c r="BJI198" s="17"/>
      <c r="BJJ198" s="17"/>
      <c r="BJK198" s="17"/>
      <c r="BJL198" s="17"/>
      <c r="BJM198" s="17"/>
      <c r="BJN198" s="17"/>
      <c r="BJO198" s="17"/>
      <c r="BJP198" s="17"/>
      <c r="BJQ198" s="17"/>
      <c r="BJR198" s="17"/>
      <c r="BJS198" s="17"/>
      <c r="BJT198" s="17"/>
      <c r="BJU198" s="17"/>
      <c r="BJV198" s="17"/>
      <c r="BJW198" s="17"/>
      <c r="BJX198" s="17"/>
      <c r="BJY198" s="17"/>
      <c r="BJZ198" s="17"/>
      <c r="BKA198" s="17"/>
      <c r="BKB198" s="17"/>
      <c r="BKC198" s="17"/>
      <c r="BKD198" s="17"/>
      <c r="BKE198" s="17"/>
      <c r="BKF198" s="17"/>
      <c r="BKG198" s="17"/>
      <c r="BKH198" s="17"/>
      <c r="BKI198" s="17"/>
      <c r="BKJ198" s="17"/>
      <c r="BKK198" s="17"/>
      <c r="BKL198" s="17"/>
      <c r="BKM198" s="17"/>
      <c r="BKN198" s="17"/>
      <c r="BKO198" s="17"/>
      <c r="BKP198" s="17"/>
      <c r="BKQ198" s="17"/>
      <c r="BKR198" s="17"/>
      <c r="BKS198" s="17"/>
      <c r="BKT198" s="17"/>
      <c r="BKU198" s="17"/>
      <c r="BKV198" s="17"/>
      <c r="BKW198" s="17"/>
      <c r="BKX198" s="17"/>
      <c r="BKY198" s="17"/>
      <c r="BKZ198" s="17"/>
      <c r="BLA198" s="17"/>
      <c r="BLB198" s="17"/>
      <c r="BLC198" s="17"/>
      <c r="BLD198" s="17"/>
      <c r="BLE198" s="17"/>
      <c r="BLF198" s="17"/>
      <c r="BLG198" s="17"/>
      <c r="BLH198" s="17"/>
      <c r="BLI198" s="17"/>
      <c r="BLJ198" s="17"/>
      <c r="BLK198" s="17"/>
      <c r="BLL198" s="17"/>
      <c r="BLM198" s="17"/>
      <c r="BLN198" s="17"/>
      <c r="BLO198" s="17"/>
      <c r="BLP198" s="17"/>
      <c r="BLQ198" s="17"/>
      <c r="BLR198" s="17"/>
      <c r="BLS198" s="17"/>
      <c r="BLT198" s="17"/>
      <c r="BLU198" s="17"/>
      <c r="BLV198" s="17"/>
      <c r="BLW198" s="17"/>
      <c r="BLX198" s="17"/>
      <c r="BLY198" s="17"/>
      <c r="BLZ198" s="17"/>
      <c r="BMA198" s="17"/>
      <c r="BMB198" s="17"/>
      <c r="BMC198" s="17"/>
      <c r="BMD198" s="17"/>
      <c r="BME198" s="17"/>
      <c r="BMF198" s="17"/>
      <c r="BMG198" s="17"/>
      <c r="BMH198" s="17"/>
      <c r="BMI198" s="17"/>
      <c r="BMJ198" s="17"/>
      <c r="BMK198" s="17"/>
      <c r="BML198" s="17"/>
      <c r="BMM198" s="17"/>
      <c r="BMN198" s="17"/>
      <c r="BMO198" s="17"/>
      <c r="BMP198" s="17"/>
      <c r="BMQ198" s="17"/>
      <c r="BMR198" s="17"/>
      <c r="BMS198" s="17"/>
      <c r="BMT198" s="17"/>
      <c r="BMU198" s="17"/>
      <c r="BMV198" s="17"/>
      <c r="BMW198" s="17"/>
      <c r="BMX198" s="17"/>
      <c r="BMY198" s="17"/>
      <c r="BMZ198" s="17"/>
      <c r="BNA198" s="17"/>
      <c r="BNB198" s="17"/>
      <c r="BNC198" s="17"/>
      <c r="BND198" s="17"/>
      <c r="BNE198" s="17"/>
      <c r="BNF198" s="17"/>
      <c r="BNG198" s="17"/>
      <c r="BNH198" s="17"/>
      <c r="BNI198" s="17"/>
      <c r="BNJ198" s="17"/>
      <c r="BNK198" s="17"/>
      <c r="BNL198" s="17"/>
      <c r="BNM198" s="17"/>
      <c r="BNN198" s="17"/>
      <c r="BNO198" s="17"/>
      <c r="BNP198" s="17"/>
      <c r="BNQ198" s="17"/>
      <c r="BNR198" s="17"/>
      <c r="BNS198" s="17"/>
      <c r="BNT198" s="17"/>
      <c r="BNU198" s="17"/>
      <c r="BNV198" s="17"/>
      <c r="BNW198" s="17"/>
      <c r="BNX198" s="17"/>
      <c r="BNY198" s="17"/>
      <c r="BNZ198" s="17"/>
      <c r="BOA198" s="17"/>
      <c r="BOB198" s="17"/>
      <c r="BOC198" s="17"/>
      <c r="BOD198" s="17"/>
      <c r="BOE198" s="17"/>
      <c r="BOF198" s="17"/>
      <c r="BOG198" s="17"/>
      <c r="BOH198" s="17"/>
      <c r="BOI198" s="17"/>
      <c r="BOJ198" s="17"/>
      <c r="BOK198" s="17"/>
      <c r="BOL198" s="17"/>
      <c r="BOM198" s="17"/>
      <c r="BON198" s="17"/>
      <c r="BOO198" s="17"/>
      <c r="BOP198" s="17"/>
      <c r="BOQ198" s="17"/>
      <c r="BOR198" s="17"/>
      <c r="BOS198" s="17"/>
      <c r="BOT198" s="17"/>
      <c r="BOU198" s="17"/>
      <c r="BOV198" s="17"/>
      <c r="BOW198" s="17"/>
      <c r="BOX198" s="17"/>
      <c r="BOY198" s="17"/>
      <c r="BOZ198" s="17"/>
      <c r="BPA198" s="17"/>
      <c r="BPB198" s="17"/>
      <c r="BPC198" s="17"/>
      <c r="BPD198" s="17"/>
      <c r="BPE198" s="17"/>
      <c r="BPF198" s="17"/>
      <c r="BPG198" s="17"/>
      <c r="BPH198" s="17"/>
      <c r="BPI198" s="17"/>
      <c r="BPJ198" s="17"/>
      <c r="BPK198" s="17"/>
      <c r="BPL198" s="17"/>
      <c r="BPM198" s="17"/>
      <c r="BPN198" s="17"/>
      <c r="BPO198" s="17"/>
      <c r="BPP198" s="17"/>
      <c r="BPQ198" s="17"/>
      <c r="BPR198" s="17"/>
      <c r="BPS198" s="17"/>
      <c r="BPT198" s="17"/>
      <c r="BPU198" s="17"/>
      <c r="BPV198" s="17"/>
      <c r="BPW198" s="17"/>
      <c r="BPX198" s="17"/>
      <c r="BPY198" s="17"/>
      <c r="BPZ198" s="17"/>
      <c r="BQA198" s="17"/>
      <c r="BQB198" s="17"/>
      <c r="BQC198" s="17"/>
      <c r="BQD198" s="17"/>
      <c r="BQE198" s="17"/>
      <c r="BQF198" s="17"/>
      <c r="BQG198" s="17"/>
      <c r="BQH198" s="17"/>
      <c r="BQI198" s="17"/>
      <c r="BQJ198" s="17"/>
      <c r="BQK198" s="17"/>
      <c r="BQL198" s="17"/>
      <c r="BQM198" s="17"/>
      <c r="BQN198" s="17"/>
      <c r="BQO198" s="17"/>
      <c r="BQP198" s="17"/>
      <c r="BQQ198" s="17"/>
      <c r="BQR198" s="17"/>
      <c r="BQS198" s="17"/>
      <c r="BQT198" s="17"/>
      <c r="BQU198" s="17"/>
      <c r="BQV198" s="17"/>
      <c r="BQW198" s="17"/>
      <c r="BQX198" s="17"/>
      <c r="BQY198" s="17"/>
      <c r="BQZ198" s="17"/>
      <c r="BRA198" s="17"/>
      <c r="BRB198" s="17"/>
      <c r="BRC198" s="17"/>
      <c r="BRD198" s="17"/>
      <c r="BRE198" s="17"/>
      <c r="BRF198" s="17"/>
      <c r="BRG198" s="17"/>
      <c r="BRH198" s="17"/>
      <c r="BRI198" s="17"/>
      <c r="BRJ198" s="17"/>
      <c r="BRK198" s="17"/>
      <c r="BRL198" s="17"/>
      <c r="BRM198" s="17"/>
      <c r="BRN198" s="17"/>
      <c r="BRO198" s="17"/>
      <c r="BRP198" s="17"/>
      <c r="BRQ198" s="17"/>
      <c r="BRR198" s="17"/>
      <c r="BRS198" s="17"/>
      <c r="BRT198" s="17"/>
      <c r="BRU198" s="17"/>
      <c r="BRV198" s="17"/>
      <c r="BRW198" s="17"/>
      <c r="BRX198" s="17"/>
      <c r="BRY198" s="17"/>
      <c r="BRZ198" s="17"/>
      <c r="BSA198" s="17"/>
      <c r="BSB198" s="17"/>
      <c r="BSC198" s="17"/>
      <c r="BSD198" s="17"/>
      <c r="BSE198" s="17"/>
      <c r="BSF198" s="17"/>
      <c r="BSG198" s="17"/>
      <c r="BSH198" s="17"/>
      <c r="BSI198" s="17"/>
      <c r="BSJ198" s="17"/>
      <c r="BSK198" s="17"/>
      <c r="BSL198" s="17"/>
      <c r="BSM198" s="17"/>
      <c r="BSN198" s="17"/>
      <c r="BSO198" s="17"/>
      <c r="BSP198" s="17"/>
      <c r="BSQ198" s="17"/>
      <c r="BSR198" s="17"/>
      <c r="BSS198" s="17"/>
      <c r="BST198" s="17"/>
      <c r="BSU198" s="17"/>
      <c r="BSV198" s="17"/>
      <c r="BSW198" s="17"/>
      <c r="BSX198" s="17"/>
      <c r="BSY198" s="17"/>
      <c r="BSZ198" s="17"/>
      <c r="BTA198" s="17"/>
      <c r="BTB198" s="17"/>
      <c r="BTC198" s="17"/>
      <c r="BTD198" s="17"/>
      <c r="BTE198" s="17"/>
      <c r="BTF198" s="17"/>
      <c r="BTG198" s="17"/>
      <c r="BTH198" s="17"/>
      <c r="BTI198" s="17"/>
      <c r="BTJ198" s="17"/>
      <c r="BTK198" s="17"/>
      <c r="BTL198" s="17"/>
      <c r="BTM198" s="17"/>
      <c r="BTN198" s="17"/>
      <c r="BTO198" s="17"/>
      <c r="BTP198" s="17"/>
      <c r="BTQ198" s="17"/>
      <c r="BTR198" s="17"/>
      <c r="BTS198" s="17"/>
      <c r="BTT198" s="17"/>
      <c r="BTU198" s="17"/>
      <c r="BTV198" s="17"/>
      <c r="BTW198" s="17"/>
      <c r="BTX198" s="17"/>
      <c r="BTY198" s="17"/>
      <c r="BTZ198" s="17"/>
      <c r="BUA198" s="17"/>
      <c r="BUB198" s="17"/>
      <c r="BUC198" s="17"/>
      <c r="BUD198" s="17"/>
      <c r="BUE198" s="17"/>
      <c r="BUF198" s="17"/>
      <c r="BUG198" s="17"/>
      <c r="BUH198" s="17"/>
      <c r="BUI198" s="17"/>
      <c r="BUJ198" s="17"/>
      <c r="BUK198" s="17"/>
      <c r="BUL198" s="17"/>
      <c r="BUM198" s="17"/>
      <c r="BUN198" s="17"/>
      <c r="BUO198" s="17"/>
      <c r="BUP198" s="17"/>
      <c r="BUQ198" s="17"/>
      <c r="BUR198" s="17"/>
      <c r="BUS198" s="17"/>
      <c r="BUT198" s="17"/>
      <c r="BUU198" s="17"/>
      <c r="BUV198" s="17"/>
      <c r="BUW198" s="17"/>
      <c r="BUX198" s="17"/>
      <c r="BUY198" s="17"/>
      <c r="BUZ198" s="17"/>
      <c r="BVA198" s="17"/>
      <c r="BVB198" s="17"/>
      <c r="BVC198" s="17"/>
      <c r="BVD198" s="17"/>
      <c r="BVE198" s="17"/>
      <c r="BVF198" s="17"/>
      <c r="BVG198" s="17"/>
      <c r="BVH198" s="17"/>
      <c r="BVI198" s="17"/>
      <c r="BVJ198" s="17"/>
      <c r="BVK198" s="17"/>
      <c r="BVL198" s="17"/>
      <c r="BVM198" s="17"/>
      <c r="BVN198" s="17"/>
      <c r="BVO198" s="17"/>
      <c r="BVP198" s="17"/>
      <c r="BVQ198" s="17"/>
      <c r="BVR198" s="17"/>
      <c r="BVS198" s="17"/>
      <c r="BVT198" s="17"/>
      <c r="BVU198" s="17"/>
      <c r="BVV198" s="17"/>
      <c r="BVW198" s="17"/>
      <c r="BVX198" s="17"/>
      <c r="BVY198" s="17"/>
      <c r="BVZ198" s="17"/>
      <c r="BWA198" s="17"/>
      <c r="BWB198" s="17"/>
      <c r="BWC198" s="17"/>
      <c r="BWD198" s="17"/>
      <c r="BWE198" s="17"/>
      <c r="BWF198" s="17"/>
      <c r="BWG198" s="17"/>
      <c r="BWH198" s="17"/>
      <c r="BWI198" s="17"/>
      <c r="BWJ198" s="17"/>
      <c r="BWK198" s="17"/>
      <c r="BWL198" s="17"/>
      <c r="BWM198" s="17"/>
      <c r="BWN198" s="17"/>
      <c r="BWO198" s="17"/>
      <c r="BWP198" s="17"/>
      <c r="BWQ198" s="17"/>
      <c r="BWR198" s="17"/>
      <c r="BWS198" s="17"/>
      <c r="BWT198" s="17"/>
      <c r="BWU198" s="17"/>
      <c r="BWV198" s="17"/>
      <c r="BWW198" s="17"/>
      <c r="BWX198" s="17"/>
      <c r="BWY198" s="17"/>
      <c r="BWZ198" s="17"/>
      <c r="BXA198" s="17"/>
      <c r="BXB198" s="17"/>
      <c r="BXC198" s="17"/>
      <c r="BXD198" s="17"/>
      <c r="BXE198" s="17"/>
      <c r="BXF198" s="17"/>
      <c r="BXG198" s="17"/>
      <c r="BXH198" s="17"/>
      <c r="BXI198" s="17"/>
      <c r="BXJ198" s="17"/>
      <c r="BXK198" s="17"/>
      <c r="BXL198" s="17"/>
      <c r="BXM198" s="17"/>
      <c r="BXN198" s="17"/>
      <c r="BXO198" s="17"/>
      <c r="BXP198" s="17"/>
      <c r="BXQ198" s="17"/>
      <c r="BXR198" s="17"/>
      <c r="BXS198" s="17"/>
      <c r="BXT198" s="17"/>
      <c r="BXU198" s="17"/>
      <c r="BXV198" s="17"/>
      <c r="BXW198" s="17"/>
      <c r="BXX198" s="17"/>
      <c r="BXY198" s="17"/>
      <c r="BXZ198" s="17"/>
      <c r="BYA198" s="17"/>
      <c r="BYB198" s="17"/>
      <c r="BYC198" s="17"/>
      <c r="BYD198" s="17"/>
      <c r="BYE198" s="17"/>
      <c r="BYF198" s="17"/>
      <c r="BYG198" s="17"/>
      <c r="BYH198" s="17"/>
      <c r="BYI198" s="17"/>
      <c r="BYJ198" s="17"/>
      <c r="BYK198" s="17"/>
      <c r="BYL198" s="17"/>
      <c r="BYM198" s="17"/>
      <c r="BYN198" s="17"/>
      <c r="BYO198" s="17"/>
      <c r="BYP198" s="17"/>
      <c r="BYQ198" s="17"/>
      <c r="BYR198" s="17"/>
      <c r="BYS198" s="17"/>
      <c r="BYT198" s="17"/>
      <c r="BYU198" s="17"/>
      <c r="BYV198" s="17"/>
      <c r="BYW198" s="17"/>
      <c r="BYX198" s="17"/>
      <c r="BYY198" s="17"/>
      <c r="BYZ198" s="17"/>
      <c r="BZA198" s="17"/>
      <c r="BZB198" s="17"/>
      <c r="BZC198" s="17"/>
      <c r="BZD198" s="17"/>
      <c r="BZE198" s="17"/>
      <c r="BZF198" s="17"/>
      <c r="BZG198" s="17"/>
      <c r="BZH198" s="17"/>
      <c r="BZI198" s="17"/>
      <c r="BZJ198" s="17"/>
      <c r="BZK198" s="17"/>
      <c r="BZL198" s="17"/>
      <c r="BZM198" s="17"/>
      <c r="BZN198" s="17"/>
      <c r="BZO198" s="17"/>
      <c r="BZP198" s="17"/>
      <c r="BZQ198" s="17"/>
      <c r="BZR198" s="17"/>
      <c r="BZS198" s="17"/>
      <c r="BZT198" s="17"/>
      <c r="BZU198" s="17"/>
      <c r="BZV198" s="17"/>
      <c r="BZW198" s="17"/>
      <c r="BZX198" s="17"/>
      <c r="BZY198" s="17"/>
      <c r="BZZ198" s="17"/>
      <c r="CAA198" s="17"/>
      <c r="CAB198" s="17"/>
      <c r="CAC198" s="17"/>
      <c r="CAD198" s="17"/>
      <c r="CAE198" s="17"/>
      <c r="CAF198" s="17"/>
      <c r="CAG198" s="17"/>
      <c r="CAH198" s="17"/>
      <c r="CAI198" s="17"/>
      <c r="CAJ198" s="17"/>
      <c r="CAK198" s="17"/>
      <c r="CAL198" s="17"/>
      <c r="CAM198" s="17"/>
      <c r="CAN198" s="17"/>
      <c r="CAO198" s="17"/>
      <c r="CAP198" s="17"/>
      <c r="CAQ198" s="17"/>
      <c r="CAR198" s="17"/>
      <c r="CAS198" s="17"/>
      <c r="CAT198" s="17"/>
      <c r="CAU198" s="17"/>
      <c r="CAV198" s="17"/>
      <c r="CAW198" s="17"/>
      <c r="CAX198" s="17"/>
      <c r="CAY198" s="17"/>
      <c r="CAZ198" s="17"/>
      <c r="CBA198" s="17"/>
      <c r="CBB198" s="17"/>
      <c r="CBC198" s="17"/>
      <c r="CBD198" s="17"/>
      <c r="CBE198" s="17"/>
      <c r="CBF198" s="17"/>
      <c r="CBG198" s="17"/>
      <c r="CBH198" s="17"/>
      <c r="CBI198" s="17"/>
      <c r="CBJ198" s="17"/>
      <c r="CBK198" s="17"/>
      <c r="CBL198" s="17"/>
      <c r="CBM198" s="17"/>
      <c r="CBN198" s="17"/>
      <c r="CBO198" s="17"/>
      <c r="CBP198" s="17"/>
      <c r="CBQ198" s="17"/>
      <c r="CBR198" s="17"/>
      <c r="CBS198" s="17"/>
      <c r="CBT198" s="17"/>
      <c r="CBU198" s="17"/>
      <c r="CBV198" s="17"/>
      <c r="CBW198" s="17"/>
      <c r="CBX198" s="17"/>
      <c r="CBY198" s="17"/>
      <c r="CBZ198" s="17"/>
      <c r="CCA198" s="17"/>
      <c r="CCB198" s="17"/>
      <c r="CCC198" s="17"/>
      <c r="CCD198" s="17"/>
      <c r="CCE198" s="17"/>
      <c r="CCF198" s="17"/>
      <c r="CCG198" s="17"/>
      <c r="CCH198" s="17"/>
      <c r="CCI198" s="17"/>
      <c r="CCJ198" s="17"/>
      <c r="CCK198" s="17"/>
      <c r="CCL198" s="17"/>
      <c r="CCM198" s="17"/>
      <c r="CCN198" s="17"/>
      <c r="CCO198" s="17"/>
      <c r="CCP198" s="17"/>
      <c r="CCQ198" s="17"/>
      <c r="CCR198" s="17"/>
      <c r="CCS198" s="17"/>
      <c r="CCT198" s="17"/>
      <c r="CCU198" s="17"/>
      <c r="CCV198" s="17"/>
      <c r="CCW198" s="17"/>
      <c r="CCX198" s="17"/>
      <c r="CCY198" s="17"/>
      <c r="CCZ198" s="17"/>
      <c r="CDA198" s="17"/>
      <c r="CDB198" s="17"/>
      <c r="CDC198" s="17"/>
      <c r="CDD198" s="17"/>
      <c r="CDE198" s="17"/>
      <c r="CDF198" s="17"/>
      <c r="CDG198" s="17"/>
      <c r="CDH198" s="17"/>
      <c r="CDI198" s="17"/>
      <c r="CDJ198" s="17"/>
      <c r="CDK198" s="17"/>
      <c r="CDL198" s="17"/>
      <c r="CDM198" s="17"/>
      <c r="CDN198" s="17"/>
      <c r="CDO198" s="17"/>
      <c r="CDP198" s="17"/>
      <c r="CDQ198" s="17"/>
      <c r="CDR198" s="17"/>
      <c r="CDS198" s="17"/>
      <c r="CDT198" s="17"/>
      <c r="CDU198" s="17"/>
    </row>
    <row r="199">
      <c r="A199" s="14" t="s">
        <v>4295</v>
      </c>
      <c r="B199" s="14" t="s">
        <v>4317</v>
      </c>
      <c r="C199" s="14" t="s">
        <v>2670</v>
      </c>
      <c r="D199" s="14" t="s">
        <v>2670</v>
      </c>
      <c r="E199" s="14" t="s">
        <v>4318</v>
      </c>
      <c r="F199" s="14" t="s">
        <v>2835</v>
      </c>
      <c r="I199" s="14" t="s">
        <v>4319</v>
      </c>
      <c r="J199" s="14" t="s">
        <v>2618</v>
      </c>
      <c r="K199" s="14" t="s">
        <v>2619</v>
      </c>
      <c r="L199" s="17"/>
      <c r="M199" s="16">
        <v>1.0</v>
      </c>
      <c r="N199" s="14" t="s">
        <v>21</v>
      </c>
      <c r="O199" s="14" t="s">
        <v>21</v>
      </c>
      <c r="P199" s="14" t="s">
        <v>21</v>
      </c>
      <c r="Q199" s="16">
        <v>11.0</v>
      </c>
      <c r="R199" s="16">
        <v>4112528.0</v>
      </c>
      <c r="S199" s="16">
        <v>4112528.0</v>
      </c>
      <c r="T199" s="14" t="s">
        <v>2631</v>
      </c>
      <c r="U199" s="14" t="s">
        <v>2630</v>
      </c>
      <c r="V199" s="14" t="s">
        <v>4320</v>
      </c>
      <c r="W199" s="14" t="s">
        <v>4321</v>
      </c>
      <c r="X199" s="16">
        <v>0.3</v>
      </c>
      <c r="Y199" s="17"/>
      <c r="Z199" s="16">
        <v>32.0</v>
      </c>
      <c r="AA199" s="16">
        <v>73.0</v>
      </c>
      <c r="AB199" s="17"/>
      <c r="AC199" s="17"/>
      <c r="AD199" s="16">
        <v>2256.0</v>
      </c>
      <c r="AE199" s="22">
        <v>45638.0</v>
      </c>
      <c r="AF199" s="17"/>
      <c r="AG199" s="14" t="s">
        <v>2876</v>
      </c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4" t="s">
        <v>4301</v>
      </c>
      <c r="BB199" s="17"/>
      <c r="BC199" s="17"/>
      <c r="BD199" s="17"/>
      <c r="BE199" s="17"/>
      <c r="BF199" s="17"/>
      <c r="BG199" s="16">
        <v>1.0</v>
      </c>
      <c r="BH199" s="17"/>
      <c r="BI199" s="17"/>
      <c r="BJ199" s="14" t="s">
        <v>2563</v>
      </c>
      <c r="BK199" s="17"/>
      <c r="BL199" s="17"/>
      <c r="BM199" s="16">
        <v>75.1</v>
      </c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  <c r="KL199" s="17"/>
      <c r="KM199" s="17"/>
      <c r="KN199" s="17"/>
      <c r="KO199" s="17"/>
      <c r="KP199" s="17"/>
      <c r="KQ199" s="17"/>
      <c r="KR199" s="17"/>
      <c r="KS199" s="17"/>
      <c r="KT199" s="17"/>
      <c r="KU199" s="17"/>
      <c r="KV199" s="17"/>
      <c r="KW199" s="17"/>
      <c r="KX199" s="17"/>
      <c r="KY199" s="17"/>
      <c r="KZ199" s="17"/>
      <c r="LA199" s="17"/>
      <c r="LB199" s="17"/>
      <c r="LC199" s="17"/>
      <c r="LD199" s="17"/>
      <c r="LE199" s="17"/>
      <c r="LF199" s="17"/>
      <c r="LG199" s="17"/>
      <c r="LH199" s="17"/>
      <c r="LI199" s="17"/>
      <c r="LJ199" s="17"/>
      <c r="LK199" s="17"/>
      <c r="LL199" s="17"/>
      <c r="LM199" s="17"/>
      <c r="LN199" s="17"/>
      <c r="LO199" s="17"/>
      <c r="LP199" s="17"/>
      <c r="LQ199" s="17"/>
      <c r="LR199" s="17"/>
      <c r="LS199" s="17"/>
      <c r="LT199" s="17"/>
      <c r="LU199" s="17"/>
      <c r="LV199" s="17"/>
      <c r="LW199" s="17"/>
      <c r="LX199" s="17"/>
      <c r="LY199" s="17"/>
      <c r="LZ199" s="17"/>
      <c r="MA199" s="17"/>
      <c r="MB199" s="17"/>
      <c r="MC199" s="17"/>
      <c r="MD199" s="17"/>
      <c r="ME199" s="17"/>
      <c r="MF199" s="17"/>
      <c r="MG199" s="17"/>
      <c r="MH199" s="17"/>
      <c r="MI199" s="17"/>
      <c r="MJ199" s="17"/>
      <c r="MK199" s="17"/>
      <c r="ML199" s="17"/>
      <c r="MM199" s="17"/>
      <c r="MN199" s="17"/>
      <c r="MO199" s="17"/>
      <c r="MP199" s="17"/>
      <c r="MQ199" s="17"/>
      <c r="MR199" s="17"/>
      <c r="MS199" s="17"/>
      <c r="MT199" s="17"/>
      <c r="MU199" s="17"/>
      <c r="MV199" s="17"/>
      <c r="MW199" s="17"/>
      <c r="MX199" s="17"/>
      <c r="MY199" s="17"/>
      <c r="MZ199" s="17"/>
      <c r="NA199" s="17"/>
      <c r="NB199" s="17"/>
      <c r="NC199" s="17"/>
      <c r="ND199" s="17"/>
      <c r="NE199" s="17"/>
      <c r="NF199" s="17"/>
      <c r="NG199" s="17"/>
      <c r="NH199" s="17"/>
      <c r="NI199" s="17"/>
      <c r="NJ199" s="17"/>
      <c r="NK199" s="17"/>
      <c r="NL199" s="17"/>
      <c r="NM199" s="16">
        <v>87.0</v>
      </c>
      <c r="NN199" s="14" t="s">
        <v>2178</v>
      </c>
      <c r="NO199" s="14" t="s">
        <v>4302</v>
      </c>
      <c r="NP199" s="14" t="s">
        <v>4322</v>
      </c>
      <c r="NQ199" s="14" t="s">
        <v>2574</v>
      </c>
      <c r="NR199" s="14" t="s">
        <v>4303</v>
      </c>
      <c r="NS199" s="14" t="s">
        <v>4323</v>
      </c>
      <c r="NT199" s="14" t="s">
        <v>4304</v>
      </c>
      <c r="NU199" s="14" t="s">
        <v>3238</v>
      </c>
      <c r="NV199" s="14" t="s">
        <v>4305</v>
      </c>
      <c r="NW199" s="17"/>
      <c r="NX199" s="17"/>
      <c r="NY199" s="17"/>
      <c r="NZ199" s="17"/>
      <c r="OA199" s="17"/>
      <c r="OB199" s="17"/>
      <c r="OC199" s="17"/>
      <c r="OD199" s="17"/>
      <c r="OE199" s="17"/>
      <c r="OF199" s="17"/>
      <c r="OG199" s="17"/>
      <c r="OH199" s="17"/>
      <c r="OI199" s="17"/>
      <c r="OJ199" s="17"/>
      <c r="OK199" s="17"/>
      <c r="OL199" s="17"/>
      <c r="OM199" s="17"/>
      <c r="ON199" s="17"/>
      <c r="OO199" s="17"/>
      <c r="OP199" s="17"/>
      <c r="OQ199" s="17"/>
      <c r="OR199" s="17"/>
      <c r="OS199" s="17"/>
      <c r="OT199" s="17"/>
      <c r="OU199" s="17"/>
      <c r="OV199" s="17"/>
      <c r="OW199" s="17"/>
      <c r="OX199" s="17"/>
      <c r="OY199" s="17"/>
      <c r="OZ199" s="17"/>
      <c r="PA199" s="17"/>
      <c r="PB199" s="17"/>
      <c r="PC199" s="17"/>
      <c r="PD199" s="17"/>
      <c r="PE199" s="17"/>
      <c r="PF199" s="17"/>
      <c r="PG199" s="17"/>
      <c r="PH199" s="17"/>
      <c r="PI199" s="17"/>
      <c r="PJ199" s="17"/>
      <c r="PK199" s="17"/>
      <c r="PL199" s="17"/>
      <c r="PM199" s="17"/>
      <c r="PN199" s="17"/>
      <c r="PO199" s="17"/>
      <c r="PP199" s="17"/>
      <c r="PQ199" s="17"/>
      <c r="PR199" s="17"/>
      <c r="PS199" s="17"/>
      <c r="PT199" s="17"/>
      <c r="PU199" s="17"/>
      <c r="PV199" s="17"/>
      <c r="PW199" s="17"/>
      <c r="PX199" s="17"/>
      <c r="PY199" s="17"/>
      <c r="PZ199" s="17"/>
      <c r="QA199" s="17"/>
      <c r="QB199" s="17"/>
      <c r="QC199" s="17"/>
      <c r="QD199" s="17"/>
      <c r="QE199" s="17"/>
      <c r="QF199" s="17"/>
      <c r="QG199" s="17"/>
      <c r="QH199" s="17"/>
      <c r="QI199" s="17"/>
      <c r="QJ199" s="17"/>
      <c r="QK199" s="17"/>
      <c r="QL199" s="17"/>
      <c r="QM199" s="17"/>
      <c r="QN199" s="17"/>
      <c r="QO199" s="17"/>
      <c r="QP199" s="17"/>
      <c r="QQ199" s="17"/>
      <c r="QR199" s="17"/>
      <c r="QS199" s="17"/>
      <c r="QT199" s="17"/>
      <c r="QU199" s="17"/>
      <c r="QV199" s="17"/>
      <c r="QW199" s="17"/>
      <c r="QX199" s="17"/>
      <c r="QY199" s="17"/>
      <c r="QZ199" s="17"/>
      <c r="RA199" s="17"/>
      <c r="RB199" s="17"/>
      <c r="RC199" s="17"/>
      <c r="RD199" s="17"/>
      <c r="RE199" s="17"/>
      <c r="RF199" s="17"/>
      <c r="RG199" s="17"/>
      <c r="RH199" s="17"/>
      <c r="RI199" s="17"/>
      <c r="RJ199" s="17"/>
      <c r="RK199" s="17"/>
      <c r="RL199" s="17"/>
      <c r="RM199" s="17"/>
      <c r="RN199" s="17"/>
      <c r="RO199" s="17"/>
      <c r="RP199" s="17"/>
      <c r="RQ199" s="17"/>
      <c r="RR199" s="17"/>
      <c r="RS199" s="17"/>
      <c r="RT199" s="17"/>
      <c r="RU199" s="17"/>
      <c r="RV199" s="17"/>
      <c r="RW199" s="17"/>
      <c r="RX199" s="17"/>
      <c r="RY199" s="17"/>
      <c r="RZ199" s="17"/>
      <c r="SA199" s="17"/>
      <c r="SB199" s="17"/>
      <c r="SC199" s="17"/>
      <c r="SD199" s="17"/>
      <c r="SE199" s="17"/>
      <c r="SF199" s="17"/>
      <c r="SG199" s="17"/>
      <c r="SH199" s="17"/>
      <c r="SI199" s="17"/>
      <c r="SJ199" s="17"/>
      <c r="SK199" s="17"/>
      <c r="SL199" s="17"/>
      <c r="SM199" s="17"/>
      <c r="SN199" s="17"/>
      <c r="SO199" s="17"/>
      <c r="SP199" s="17"/>
      <c r="SQ199" s="17"/>
      <c r="SR199" s="17"/>
      <c r="SS199" s="17"/>
      <c r="ST199" s="17"/>
      <c r="SU199" s="17"/>
      <c r="SV199" s="17"/>
      <c r="SW199" s="17"/>
      <c r="SX199" s="17"/>
      <c r="SY199" s="17"/>
      <c r="SZ199" s="17"/>
      <c r="TA199" s="17"/>
      <c r="TB199" s="17"/>
      <c r="TC199" s="17"/>
      <c r="TD199" s="17"/>
      <c r="TE199" s="17"/>
      <c r="TF199" s="17"/>
      <c r="TG199" s="17"/>
      <c r="TH199" s="17"/>
      <c r="TI199" s="17"/>
      <c r="TJ199" s="17"/>
      <c r="TK199" s="17"/>
      <c r="TL199" s="17"/>
      <c r="TM199" s="17"/>
      <c r="TN199" s="17"/>
      <c r="TO199" s="17"/>
      <c r="TP199" s="17"/>
      <c r="TQ199" s="17"/>
      <c r="TR199" s="17"/>
      <c r="TS199" s="17"/>
      <c r="TT199" s="17"/>
      <c r="TU199" s="17"/>
      <c r="TV199" s="17"/>
      <c r="TW199" s="17"/>
      <c r="TX199" s="17"/>
      <c r="TY199" s="17"/>
      <c r="TZ199" s="17"/>
      <c r="UA199" s="17"/>
      <c r="UB199" s="17"/>
      <c r="UC199" s="17"/>
      <c r="UD199" s="17"/>
      <c r="UE199" s="17"/>
      <c r="UF199" s="17"/>
      <c r="UG199" s="17"/>
      <c r="UH199" s="17"/>
      <c r="UI199" s="17"/>
      <c r="UJ199" s="17"/>
      <c r="UK199" s="17"/>
      <c r="UL199" s="17"/>
      <c r="UM199" s="17"/>
      <c r="UN199" s="17"/>
      <c r="UO199" s="17"/>
      <c r="UP199" s="17"/>
      <c r="UQ199" s="17"/>
      <c r="UR199" s="17"/>
      <c r="US199" s="17"/>
      <c r="UT199" s="17"/>
      <c r="UU199" s="17"/>
      <c r="UV199" s="17"/>
      <c r="UW199" s="17"/>
      <c r="UX199" s="17"/>
      <c r="UY199" s="17"/>
      <c r="UZ199" s="17"/>
      <c r="VA199" s="17"/>
      <c r="VB199" s="17"/>
      <c r="VC199" s="17"/>
      <c r="VD199" s="17"/>
      <c r="VE199" s="17"/>
      <c r="VF199" s="17"/>
      <c r="VG199" s="17"/>
      <c r="VH199" s="17"/>
      <c r="VI199" s="17"/>
      <c r="VJ199" s="17"/>
      <c r="VK199" s="17"/>
      <c r="VL199" s="17"/>
      <c r="VM199" s="17"/>
      <c r="VN199" s="17"/>
      <c r="VO199" s="17"/>
      <c r="VP199" s="17"/>
      <c r="VQ199" s="17"/>
      <c r="VR199" s="17"/>
      <c r="VS199" s="17"/>
      <c r="VT199" s="17"/>
      <c r="VU199" s="17"/>
      <c r="VV199" s="17"/>
      <c r="VW199" s="17"/>
      <c r="VX199" s="17"/>
      <c r="VY199" s="17"/>
      <c r="VZ199" s="17"/>
      <c r="WA199" s="17"/>
      <c r="WB199" s="17"/>
      <c r="WC199" s="17"/>
      <c r="WD199" s="17"/>
      <c r="WE199" s="17"/>
      <c r="WF199" s="17"/>
      <c r="WG199" s="17"/>
      <c r="WH199" s="17"/>
      <c r="WI199" s="17"/>
      <c r="WJ199" s="17"/>
      <c r="WK199" s="17"/>
      <c r="WL199" s="17"/>
      <c r="WM199" s="17"/>
      <c r="WN199" s="17"/>
      <c r="WO199" s="17"/>
      <c r="WP199" s="17"/>
      <c r="WQ199" s="17"/>
      <c r="WR199" s="17"/>
      <c r="WS199" s="17"/>
      <c r="WT199" s="17"/>
      <c r="WU199" s="17"/>
      <c r="WV199" s="17"/>
      <c r="WW199" s="17"/>
      <c r="WX199" s="17"/>
      <c r="WY199" s="17"/>
      <c r="WZ199" s="17"/>
      <c r="XA199" s="17"/>
      <c r="XB199" s="17"/>
      <c r="XC199" s="17"/>
      <c r="XD199" s="17"/>
      <c r="XE199" s="17"/>
      <c r="XF199" s="17"/>
      <c r="XG199" s="17"/>
      <c r="XH199" s="17"/>
      <c r="XI199" s="17"/>
      <c r="XJ199" s="17"/>
      <c r="XK199" s="17"/>
      <c r="XL199" s="17"/>
      <c r="XM199" s="17"/>
      <c r="XN199" s="17"/>
      <c r="XO199" s="17"/>
      <c r="XP199" s="17"/>
      <c r="XQ199" s="17"/>
      <c r="XR199" s="17"/>
      <c r="XS199" s="17"/>
      <c r="XT199" s="17"/>
      <c r="XU199" s="17"/>
      <c r="XV199" s="17"/>
      <c r="XW199" s="17"/>
      <c r="XX199" s="17"/>
      <c r="XY199" s="17"/>
      <c r="XZ199" s="17"/>
      <c r="YA199" s="17"/>
      <c r="YB199" s="17"/>
      <c r="YC199" s="17"/>
      <c r="YD199" s="17"/>
      <c r="YE199" s="17"/>
      <c r="YF199" s="17"/>
      <c r="YG199" s="17"/>
      <c r="YH199" s="17"/>
      <c r="YI199" s="17"/>
      <c r="YJ199" s="17"/>
      <c r="YK199" s="17"/>
      <c r="YL199" s="17"/>
      <c r="YM199" s="17"/>
      <c r="YN199" s="17"/>
      <c r="YO199" s="17"/>
      <c r="YP199" s="17"/>
      <c r="YQ199" s="17"/>
      <c r="YR199" s="17"/>
      <c r="YS199" s="17"/>
      <c r="YT199" s="17"/>
      <c r="YU199" s="17"/>
      <c r="YV199" s="17"/>
      <c r="YW199" s="17"/>
      <c r="YX199" s="17"/>
      <c r="YY199" s="17"/>
      <c r="YZ199" s="17"/>
      <c r="ZA199" s="17"/>
      <c r="ZB199" s="17"/>
      <c r="ZC199" s="17"/>
      <c r="ZD199" s="17"/>
      <c r="ZE199" s="17"/>
      <c r="ZF199" s="17"/>
      <c r="ZG199" s="17"/>
      <c r="ZH199" s="17"/>
      <c r="ZI199" s="17"/>
      <c r="ZJ199" s="17"/>
      <c r="ZK199" s="17"/>
      <c r="ZL199" s="17"/>
      <c r="ZM199" s="17"/>
      <c r="ZN199" s="17"/>
      <c r="ZO199" s="17"/>
      <c r="ZP199" s="17"/>
      <c r="ZQ199" s="17"/>
      <c r="ZR199" s="17"/>
      <c r="ZS199" s="17"/>
      <c r="ZT199" s="17"/>
      <c r="ZU199" s="17"/>
      <c r="ZV199" s="17"/>
      <c r="ZW199" s="17"/>
      <c r="ZX199" s="17"/>
      <c r="ZY199" s="17"/>
      <c r="ZZ199" s="17"/>
      <c r="AAA199" s="17"/>
      <c r="AAB199" s="17"/>
      <c r="AAC199" s="17"/>
      <c r="AAD199" s="17"/>
      <c r="AAE199" s="17"/>
      <c r="AAF199" s="17"/>
      <c r="AAG199" s="17"/>
      <c r="AAH199" s="17"/>
      <c r="AAI199" s="17"/>
      <c r="AAJ199" s="17"/>
      <c r="AAK199" s="17"/>
      <c r="AAL199" s="17"/>
      <c r="AAM199" s="17"/>
      <c r="AAN199" s="17"/>
      <c r="AAO199" s="17"/>
      <c r="AAP199" s="17"/>
      <c r="AAQ199" s="17"/>
      <c r="AAR199" s="17"/>
      <c r="AAS199" s="17"/>
      <c r="AAT199" s="17"/>
      <c r="AAU199" s="17"/>
      <c r="AAV199" s="17"/>
      <c r="AAW199" s="17"/>
      <c r="AAX199" s="17"/>
      <c r="AAY199" s="17"/>
      <c r="AAZ199" s="17"/>
      <c r="ABA199" s="17"/>
      <c r="ABB199" s="17"/>
      <c r="ABC199" s="17"/>
      <c r="ABD199" s="17"/>
      <c r="ABE199" s="17"/>
      <c r="ABF199" s="17"/>
      <c r="ABG199" s="17"/>
      <c r="ABH199" s="17"/>
      <c r="ABI199" s="17"/>
      <c r="ABJ199" s="17"/>
      <c r="ABK199" s="17"/>
      <c r="ABL199" s="17"/>
      <c r="ABM199" s="17"/>
      <c r="ABN199" s="17"/>
      <c r="ABO199" s="17"/>
      <c r="ABP199" s="17"/>
      <c r="ABQ199" s="17"/>
      <c r="ABR199" s="17"/>
      <c r="ABS199" s="17"/>
      <c r="ABT199" s="17"/>
      <c r="ABU199" s="17"/>
      <c r="ABV199" s="17"/>
      <c r="ABW199" s="17"/>
      <c r="ABX199" s="17"/>
      <c r="ABY199" s="17"/>
      <c r="ABZ199" s="17"/>
      <c r="ACA199" s="17"/>
      <c r="ACB199" s="17"/>
      <c r="ACC199" s="17"/>
      <c r="ACD199" s="17"/>
      <c r="ACE199" s="17"/>
      <c r="ACF199" s="17"/>
      <c r="ACG199" s="17"/>
      <c r="ACH199" s="17"/>
      <c r="ACI199" s="17"/>
      <c r="ACJ199" s="17"/>
      <c r="ACK199" s="17"/>
      <c r="ACL199" s="17"/>
      <c r="ACM199" s="17"/>
      <c r="ACN199" s="17"/>
      <c r="ACO199" s="17"/>
      <c r="ACP199" s="17"/>
      <c r="ACQ199" s="17"/>
      <c r="ACR199" s="17"/>
      <c r="ACS199" s="17"/>
      <c r="ACT199" s="17"/>
      <c r="ACU199" s="17"/>
      <c r="ACV199" s="17"/>
      <c r="ACW199" s="17"/>
      <c r="ACX199" s="17"/>
      <c r="ACY199" s="17"/>
      <c r="ACZ199" s="17"/>
      <c r="ADA199" s="17"/>
      <c r="ADB199" s="17"/>
      <c r="ADC199" s="17"/>
      <c r="ADD199" s="17"/>
      <c r="ADE199" s="17"/>
      <c r="ADF199" s="17"/>
      <c r="ADG199" s="17"/>
      <c r="ADH199" s="17"/>
      <c r="ADI199" s="17"/>
      <c r="ADJ199" s="17"/>
      <c r="ADK199" s="17"/>
      <c r="ADL199" s="17"/>
      <c r="ADM199" s="17"/>
      <c r="ADN199" s="17"/>
      <c r="ADO199" s="17"/>
      <c r="ADP199" s="17"/>
      <c r="ADQ199" s="17"/>
      <c r="ADR199" s="17"/>
      <c r="ADS199" s="17"/>
      <c r="ADT199" s="17"/>
      <c r="ADU199" s="17"/>
      <c r="ADV199" s="17"/>
      <c r="ADW199" s="17"/>
      <c r="ADX199" s="17"/>
      <c r="ADY199" s="17"/>
      <c r="ADZ199" s="17"/>
      <c r="AEA199" s="17"/>
      <c r="AEB199" s="17"/>
      <c r="AEC199" s="17"/>
      <c r="AED199" s="17"/>
      <c r="AEE199" s="17"/>
      <c r="AEF199" s="17"/>
      <c r="AEG199" s="17"/>
      <c r="AEH199" s="17"/>
      <c r="AEI199" s="17"/>
      <c r="AEJ199" s="17"/>
      <c r="AEK199" s="17"/>
      <c r="AEL199" s="17"/>
      <c r="AEM199" s="17"/>
      <c r="AEN199" s="17"/>
      <c r="AEO199" s="17"/>
      <c r="AEP199" s="17"/>
      <c r="AEQ199" s="17"/>
      <c r="AER199" s="17"/>
      <c r="AES199" s="17"/>
      <c r="AET199" s="17"/>
      <c r="AEU199" s="17"/>
      <c r="AEV199" s="17"/>
      <c r="AEW199" s="17"/>
      <c r="AEX199" s="17"/>
      <c r="AEY199" s="17"/>
      <c r="AEZ199" s="17"/>
      <c r="AFA199" s="17"/>
      <c r="AFB199" s="17"/>
      <c r="AFC199" s="17"/>
      <c r="AFD199" s="17"/>
      <c r="AFE199" s="17"/>
      <c r="AFF199" s="17"/>
      <c r="AFG199" s="17"/>
      <c r="AFH199" s="17"/>
      <c r="AFI199" s="17"/>
      <c r="AFJ199" s="17"/>
      <c r="AFK199" s="17"/>
      <c r="AFL199" s="17"/>
      <c r="AFM199" s="17"/>
      <c r="AFN199" s="17"/>
      <c r="AFO199" s="17"/>
      <c r="AFP199" s="17"/>
      <c r="AFQ199" s="17"/>
      <c r="AFR199" s="17"/>
      <c r="AFS199" s="17"/>
      <c r="AFT199" s="17"/>
      <c r="AFU199" s="17"/>
      <c r="AFV199" s="17"/>
      <c r="AFW199" s="17"/>
      <c r="AFX199" s="17"/>
      <c r="AFY199" s="17"/>
      <c r="AFZ199" s="17"/>
      <c r="AGA199" s="17"/>
      <c r="AGB199" s="17"/>
      <c r="AGC199" s="17"/>
      <c r="AGD199" s="17"/>
      <c r="AGE199" s="17"/>
      <c r="AGF199" s="17"/>
      <c r="AGG199" s="17"/>
      <c r="AGH199" s="17"/>
      <c r="AGI199" s="17"/>
      <c r="AGJ199" s="17"/>
      <c r="AGK199" s="17"/>
      <c r="AGL199" s="17"/>
      <c r="AGM199" s="17"/>
      <c r="AGN199" s="17"/>
      <c r="AGO199" s="17"/>
      <c r="AGP199" s="17"/>
      <c r="AGQ199" s="17"/>
      <c r="AGR199" s="17"/>
      <c r="AGS199" s="17"/>
      <c r="AGT199" s="17"/>
      <c r="AGU199" s="17"/>
      <c r="AGV199" s="17"/>
      <c r="AGW199" s="17"/>
      <c r="AGX199" s="17"/>
      <c r="AGY199" s="17"/>
      <c r="AGZ199" s="17"/>
      <c r="AHA199" s="17"/>
      <c r="AHB199" s="17"/>
      <c r="AHC199" s="17"/>
      <c r="AHD199" s="17"/>
      <c r="AHE199" s="17"/>
      <c r="AHF199" s="17"/>
      <c r="AHG199" s="17"/>
      <c r="AHH199" s="17"/>
      <c r="AHI199" s="17"/>
      <c r="AHJ199" s="17"/>
      <c r="AHK199" s="17"/>
      <c r="AHL199" s="17"/>
      <c r="AHM199" s="17"/>
      <c r="AHN199" s="17"/>
      <c r="AHO199" s="17"/>
      <c r="AHP199" s="17"/>
      <c r="AHQ199" s="17"/>
      <c r="AHR199" s="17"/>
      <c r="AHS199" s="17"/>
      <c r="AHT199" s="17"/>
      <c r="AHU199" s="17"/>
      <c r="AHV199" s="17"/>
      <c r="AHW199" s="17"/>
      <c r="AHX199" s="17"/>
      <c r="AHY199" s="17"/>
      <c r="AHZ199" s="17"/>
      <c r="AIA199" s="17"/>
      <c r="AIB199" s="17"/>
      <c r="AIC199" s="17"/>
      <c r="AID199" s="17"/>
      <c r="AIE199" s="17"/>
      <c r="AIF199" s="17"/>
      <c r="AIG199" s="17"/>
      <c r="AIH199" s="17"/>
      <c r="AII199" s="17"/>
      <c r="AIJ199" s="17"/>
      <c r="AIK199" s="17"/>
      <c r="AIL199" s="17"/>
      <c r="AIM199" s="17"/>
      <c r="AIN199" s="17"/>
      <c r="AIO199" s="17"/>
      <c r="AIP199" s="17"/>
      <c r="AIQ199" s="17"/>
      <c r="AIR199" s="17"/>
      <c r="AIS199" s="17"/>
      <c r="AIT199" s="17"/>
      <c r="AIU199" s="17"/>
      <c r="AIV199" s="17"/>
      <c r="AIW199" s="17"/>
      <c r="AIX199" s="17"/>
      <c r="AIY199" s="17"/>
      <c r="AIZ199" s="17"/>
      <c r="AJA199" s="17"/>
      <c r="AJB199" s="17"/>
      <c r="AJC199" s="17"/>
      <c r="AJD199" s="17"/>
      <c r="AJE199" s="17"/>
      <c r="AJF199" s="17"/>
      <c r="AJG199" s="17"/>
      <c r="AJH199" s="17"/>
      <c r="AJI199" s="17"/>
      <c r="AJJ199" s="17"/>
      <c r="AJK199" s="17"/>
      <c r="AJL199" s="17"/>
      <c r="AJM199" s="17"/>
      <c r="AJN199" s="17"/>
      <c r="AJO199" s="17"/>
      <c r="AJP199" s="17"/>
      <c r="AJQ199" s="17"/>
      <c r="AJR199" s="17"/>
      <c r="AJS199" s="17"/>
      <c r="AJT199" s="17"/>
      <c r="AJU199" s="17"/>
      <c r="AJV199" s="17"/>
      <c r="AJW199" s="17"/>
      <c r="AJX199" s="17"/>
      <c r="AJY199" s="17"/>
      <c r="AJZ199" s="17"/>
      <c r="AKA199" s="17"/>
      <c r="AKB199" s="17"/>
      <c r="AKC199" s="17"/>
      <c r="AKD199" s="17"/>
      <c r="AKE199" s="17"/>
      <c r="AKF199" s="17"/>
      <c r="AKG199" s="17"/>
      <c r="AKH199" s="17"/>
      <c r="AKI199" s="17"/>
      <c r="AKJ199" s="17"/>
      <c r="AKK199" s="17"/>
      <c r="AKL199" s="17"/>
      <c r="AKM199" s="17"/>
      <c r="AKN199" s="17"/>
      <c r="AKO199" s="17"/>
      <c r="AKP199" s="17"/>
      <c r="AKQ199" s="17"/>
      <c r="AKR199" s="17"/>
      <c r="AKS199" s="17"/>
      <c r="AKT199" s="17"/>
      <c r="AKU199" s="17"/>
      <c r="AKV199" s="17"/>
      <c r="AKW199" s="17"/>
      <c r="AKX199" s="17"/>
      <c r="AKY199" s="17"/>
      <c r="AKZ199" s="17"/>
      <c r="ALA199" s="17"/>
      <c r="ALB199" s="17"/>
      <c r="ALC199" s="17"/>
      <c r="ALD199" s="17"/>
      <c r="ALE199" s="17"/>
      <c r="ALF199" s="17"/>
      <c r="ALG199" s="17"/>
      <c r="ALH199" s="17"/>
      <c r="ALI199" s="17"/>
      <c r="ALJ199" s="17"/>
      <c r="ALK199" s="17"/>
      <c r="ALL199" s="17"/>
      <c r="ALM199" s="17"/>
      <c r="ALN199" s="17"/>
      <c r="ALO199" s="17"/>
      <c r="ALP199" s="17"/>
      <c r="ALQ199" s="17"/>
      <c r="ALR199" s="17"/>
      <c r="ALS199" s="17"/>
      <c r="ALT199" s="17"/>
      <c r="ALU199" s="17"/>
      <c r="ALV199" s="17"/>
      <c r="ALW199" s="17"/>
      <c r="ALX199" s="17"/>
      <c r="ALY199" s="17"/>
      <c r="ALZ199" s="17"/>
      <c r="AMA199" s="17"/>
      <c r="AMB199" s="17"/>
      <c r="AMC199" s="17"/>
      <c r="AMD199" s="17"/>
      <c r="AME199" s="17"/>
      <c r="AMF199" s="17"/>
      <c r="AMG199" s="17"/>
      <c r="AMH199" s="17"/>
      <c r="AMI199" s="17"/>
      <c r="AMJ199" s="17"/>
      <c r="AMK199" s="17"/>
      <c r="AML199" s="17"/>
      <c r="AMM199" s="17"/>
      <c r="AMN199" s="17"/>
      <c r="AMO199" s="17"/>
      <c r="AMP199" s="17"/>
      <c r="AMQ199" s="17"/>
      <c r="AMR199" s="17"/>
      <c r="AMS199" s="17"/>
      <c r="AMT199" s="17"/>
      <c r="AMU199" s="17"/>
      <c r="AMV199" s="17"/>
      <c r="AMW199" s="17"/>
      <c r="AMX199" s="17"/>
      <c r="AMY199" s="17"/>
      <c r="AMZ199" s="17"/>
      <c r="ANA199" s="17"/>
      <c r="ANB199" s="17"/>
      <c r="ANC199" s="17"/>
      <c r="AND199" s="17"/>
      <c r="ANE199" s="17"/>
      <c r="ANF199" s="17"/>
      <c r="ANG199" s="17"/>
      <c r="ANH199" s="17"/>
      <c r="ANI199" s="17"/>
      <c r="ANJ199" s="17"/>
      <c r="ANK199" s="17"/>
      <c r="ANL199" s="17"/>
      <c r="ANM199" s="17"/>
      <c r="ANN199" s="17"/>
      <c r="ANO199" s="17"/>
      <c r="ANP199" s="17"/>
      <c r="ANQ199" s="17"/>
      <c r="ANR199" s="17"/>
      <c r="ANS199" s="17"/>
      <c r="ANT199" s="17"/>
      <c r="ANU199" s="17"/>
      <c r="ANV199" s="17"/>
      <c r="ANW199" s="17"/>
      <c r="ANX199" s="17"/>
      <c r="ANY199" s="17"/>
      <c r="ANZ199" s="17"/>
      <c r="AOA199" s="17"/>
      <c r="AOB199" s="17"/>
      <c r="AOC199" s="17"/>
      <c r="AOD199" s="17"/>
      <c r="AOE199" s="17"/>
      <c r="AOF199" s="17"/>
      <c r="AOG199" s="17"/>
      <c r="AOH199" s="17"/>
      <c r="AOI199" s="17"/>
      <c r="AOJ199" s="17"/>
      <c r="AOK199" s="17"/>
      <c r="AOL199" s="17"/>
      <c r="AOM199" s="17"/>
      <c r="AON199" s="17"/>
      <c r="AOO199" s="17"/>
      <c r="AOP199" s="17"/>
      <c r="AOQ199" s="17"/>
      <c r="AOR199" s="17"/>
      <c r="AOS199" s="17"/>
      <c r="AOT199" s="17"/>
      <c r="AOU199" s="17"/>
      <c r="AOV199" s="17"/>
      <c r="AOW199" s="17"/>
      <c r="AOX199" s="17"/>
      <c r="AOY199" s="17"/>
      <c r="AOZ199" s="17"/>
      <c r="APA199" s="17"/>
      <c r="APB199" s="17"/>
      <c r="APC199" s="17"/>
      <c r="APD199" s="17"/>
      <c r="APE199" s="17"/>
      <c r="APF199" s="17"/>
      <c r="APG199" s="17"/>
      <c r="APH199" s="17"/>
      <c r="API199" s="17"/>
      <c r="APJ199" s="17"/>
      <c r="APK199" s="17"/>
      <c r="APL199" s="17"/>
      <c r="APM199" s="17"/>
      <c r="APN199" s="17"/>
      <c r="APO199" s="17"/>
      <c r="APP199" s="17"/>
      <c r="APQ199" s="17"/>
      <c r="APR199" s="17"/>
      <c r="APS199" s="17"/>
      <c r="APT199" s="17"/>
      <c r="APU199" s="17"/>
      <c r="APV199" s="17"/>
      <c r="APW199" s="17"/>
      <c r="APX199" s="17"/>
      <c r="APY199" s="17"/>
      <c r="APZ199" s="17"/>
      <c r="AQA199" s="17"/>
      <c r="AQB199" s="17"/>
      <c r="AQC199" s="17"/>
      <c r="AQD199" s="17"/>
      <c r="AQE199" s="17"/>
      <c r="AQF199" s="17"/>
      <c r="AQG199" s="17"/>
      <c r="AQH199" s="17"/>
      <c r="AQI199" s="17"/>
      <c r="AQJ199" s="17"/>
      <c r="AQK199" s="17"/>
      <c r="AQL199" s="17"/>
      <c r="AQM199" s="17"/>
      <c r="AQN199" s="17"/>
      <c r="AQO199" s="17"/>
      <c r="AQP199" s="17"/>
      <c r="AQQ199" s="17"/>
      <c r="AQR199" s="17"/>
      <c r="AQS199" s="17"/>
      <c r="AQT199" s="17"/>
      <c r="AQU199" s="17"/>
      <c r="AQV199" s="17"/>
      <c r="AQW199" s="17"/>
      <c r="AQX199" s="17"/>
      <c r="AQY199" s="17"/>
      <c r="AQZ199" s="17"/>
      <c r="ARA199" s="17"/>
      <c r="ARB199" s="17"/>
      <c r="ARC199" s="17"/>
      <c r="ARD199" s="17"/>
      <c r="ARE199" s="17"/>
      <c r="ARF199" s="17"/>
      <c r="ARG199" s="17"/>
      <c r="ARH199" s="17"/>
      <c r="ARI199" s="17"/>
      <c r="ARJ199" s="17"/>
      <c r="ARK199" s="17"/>
      <c r="ARL199" s="17"/>
      <c r="ARM199" s="17"/>
      <c r="ARN199" s="17"/>
      <c r="ARO199" s="17"/>
      <c r="ARP199" s="17"/>
      <c r="ARQ199" s="17"/>
      <c r="ARR199" s="17"/>
      <c r="ARS199" s="17"/>
      <c r="ART199" s="17"/>
      <c r="ARU199" s="17"/>
      <c r="ARV199" s="17"/>
      <c r="ARW199" s="17"/>
      <c r="ARX199" s="17"/>
      <c r="ARY199" s="17"/>
      <c r="ARZ199" s="17"/>
      <c r="ASA199" s="17"/>
      <c r="ASB199" s="17"/>
      <c r="ASC199" s="17"/>
      <c r="ASD199" s="17"/>
      <c r="ASE199" s="17"/>
      <c r="ASF199" s="17"/>
      <c r="ASG199" s="17"/>
      <c r="ASH199" s="17"/>
      <c r="ASI199" s="17"/>
      <c r="ASJ199" s="17"/>
      <c r="ASK199" s="17"/>
      <c r="ASL199" s="17"/>
      <c r="ASM199" s="17"/>
      <c r="ASN199" s="17"/>
      <c r="ASO199" s="17"/>
      <c r="ASP199" s="17"/>
      <c r="ASQ199" s="17"/>
      <c r="ASR199" s="17"/>
      <c r="ASS199" s="17"/>
      <c r="AST199" s="17"/>
      <c r="ASU199" s="17"/>
      <c r="ASV199" s="17"/>
      <c r="ASW199" s="17"/>
      <c r="ASX199" s="17"/>
      <c r="ASY199" s="17"/>
      <c r="ASZ199" s="17"/>
      <c r="ATA199" s="17"/>
      <c r="ATB199" s="17"/>
      <c r="ATC199" s="17"/>
      <c r="ATD199" s="17"/>
      <c r="ATE199" s="17"/>
      <c r="ATF199" s="17"/>
      <c r="ATG199" s="17"/>
      <c r="ATH199" s="17"/>
      <c r="ATI199" s="17"/>
      <c r="ATJ199" s="17"/>
      <c r="ATK199" s="17"/>
      <c r="ATL199" s="17"/>
      <c r="ATM199" s="17"/>
      <c r="ATN199" s="17"/>
      <c r="ATO199" s="17"/>
      <c r="ATP199" s="17"/>
      <c r="ATQ199" s="17"/>
      <c r="ATR199" s="17"/>
      <c r="ATS199" s="17"/>
      <c r="ATT199" s="17"/>
      <c r="ATU199" s="17"/>
      <c r="ATV199" s="17"/>
      <c r="ATW199" s="17"/>
      <c r="ATX199" s="17"/>
      <c r="ATY199" s="17"/>
      <c r="ATZ199" s="17"/>
      <c r="AUA199" s="17"/>
      <c r="AUB199" s="17"/>
      <c r="AUC199" s="17"/>
      <c r="AUD199" s="17"/>
      <c r="AUE199" s="17"/>
      <c r="AUF199" s="17"/>
      <c r="AUG199" s="17"/>
      <c r="AUH199" s="17"/>
      <c r="AUI199" s="17"/>
      <c r="AUJ199" s="17"/>
      <c r="AUK199" s="17"/>
      <c r="AUL199" s="17"/>
      <c r="AUM199" s="17"/>
      <c r="AUN199" s="17"/>
      <c r="AUO199" s="17"/>
      <c r="AUP199" s="17"/>
      <c r="AUQ199" s="17"/>
      <c r="AUR199" s="17"/>
      <c r="AUS199" s="17"/>
      <c r="AUT199" s="17"/>
      <c r="AUU199" s="17"/>
      <c r="AUV199" s="17"/>
      <c r="AUW199" s="17"/>
      <c r="AUX199" s="17"/>
      <c r="AUY199" s="17"/>
      <c r="AUZ199" s="17"/>
      <c r="AVA199" s="17"/>
      <c r="AVB199" s="17"/>
      <c r="AVC199" s="17"/>
      <c r="AVD199" s="17"/>
      <c r="AVE199" s="17"/>
      <c r="AVF199" s="17"/>
      <c r="AVG199" s="17"/>
      <c r="AVH199" s="17"/>
      <c r="AVI199" s="17"/>
      <c r="AVJ199" s="17"/>
      <c r="AVK199" s="17"/>
      <c r="AVL199" s="17"/>
      <c r="AVM199" s="17"/>
      <c r="AVN199" s="17"/>
      <c r="AVO199" s="17"/>
      <c r="AVP199" s="17"/>
      <c r="AVQ199" s="17"/>
      <c r="AVR199" s="17"/>
      <c r="AVS199" s="17"/>
      <c r="AVT199" s="17"/>
      <c r="AVU199" s="17"/>
      <c r="AVV199" s="17"/>
      <c r="AVW199" s="17"/>
      <c r="AVX199" s="17"/>
      <c r="AVY199" s="17"/>
      <c r="AVZ199" s="17"/>
      <c r="AWA199" s="17"/>
      <c r="AWB199" s="17"/>
      <c r="AWC199" s="17"/>
      <c r="AWD199" s="17"/>
      <c r="AWE199" s="17"/>
      <c r="AWF199" s="17"/>
      <c r="AWG199" s="17"/>
      <c r="AWH199" s="17"/>
      <c r="AWI199" s="17"/>
      <c r="AWJ199" s="17"/>
      <c r="AWK199" s="17"/>
      <c r="AWL199" s="17"/>
      <c r="AWM199" s="17"/>
      <c r="AWN199" s="17"/>
      <c r="AWO199" s="17"/>
      <c r="AWP199" s="17"/>
      <c r="AWQ199" s="17"/>
      <c r="AWR199" s="17"/>
      <c r="AWS199" s="17"/>
      <c r="AWT199" s="17"/>
      <c r="AWU199" s="17"/>
      <c r="AWV199" s="17"/>
      <c r="AWW199" s="17"/>
      <c r="AWX199" s="17"/>
      <c r="AWY199" s="17"/>
      <c r="AWZ199" s="17"/>
      <c r="AXA199" s="17"/>
      <c r="AXB199" s="17"/>
      <c r="AXC199" s="17"/>
      <c r="AXD199" s="17"/>
      <c r="AXE199" s="17"/>
      <c r="AXF199" s="17"/>
      <c r="AXG199" s="17"/>
      <c r="AXH199" s="17"/>
      <c r="AXI199" s="17"/>
      <c r="AXJ199" s="17"/>
      <c r="AXK199" s="17"/>
      <c r="AXL199" s="17"/>
      <c r="AXM199" s="17"/>
      <c r="AXN199" s="17"/>
      <c r="AXO199" s="17"/>
      <c r="AXP199" s="17"/>
      <c r="AXQ199" s="17"/>
      <c r="AXR199" s="17"/>
      <c r="AXS199" s="17"/>
      <c r="AXT199" s="17"/>
      <c r="AXU199" s="17"/>
      <c r="AXV199" s="17"/>
      <c r="AXW199" s="17"/>
      <c r="AXX199" s="17"/>
      <c r="AXY199" s="17"/>
      <c r="AXZ199" s="17"/>
      <c r="AYA199" s="17"/>
      <c r="AYB199" s="17"/>
      <c r="AYC199" s="17"/>
      <c r="AYD199" s="17"/>
      <c r="AYE199" s="17"/>
      <c r="AYF199" s="17"/>
      <c r="AYG199" s="17"/>
      <c r="AYH199" s="17"/>
      <c r="AYI199" s="17"/>
      <c r="AYJ199" s="17"/>
      <c r="AYK199" s="17"/>
      <c r="AYL199" s="17"/>
      <c r="AYM199" s="17"/>
      <c r="AYN199" s="17"/>
      <c r="AYO199" s="17"/>
      <c r="AYP199" s="17"/>
      <c r="AYQ199" s="17"/>
      <c r="AYR199" s="17"/>
      <c r="AYS199" s="17"/>
      <c r="AYT199" s="17"/>
      <c r="AYU199" s="17"/>
      <c r="AYV199" s="17"/>
      <c r="AYW199" s="17"/>
      <c r="AYX199" s="17"/>
      <c r="AYY199" s="17"/>
      <c r="AYZ199" s="17"/>
      <c r="AZA199" s="17"/>
      <c r="AZB199" s="17"/>
      <c r="AZC199" s="17"/>
      <c r="AZD199" s="17"/>
      <c r="AZE199" s="17"/>
      <c r="AZF199" s="17"/>
      <c r="AZG199" s="17"/>
      <c r="AZH199" s="17"/>
      <c r="AZI199" s="17"/>
      <c r="AZJ199" s="17"/>
      <c r="AZK199" s="17"/>
      <c r="AZL199" s="17"/>
      <c r="AZM199" s="17"/>
      <c r="AZN199" s="17"/>
      <c r="AZO199" s="17"/>
      <c r="AZP199" s="17"/>
      <c r="AZQ199" s="17"/>
      <c r="AZR199" s="17"/>
      <c r="AZS199" s="17"/>
      <c r="AZT199" s="17"/>
      <c r="AZU199" s="17"/>
      <c r="AZV199" s="17"/>
      <c r="AZW199" s="17"/>
      <c r="AZX199" s="17"/>
      <c r="AZY199" s="17"/>
      <c r="AZZ199" s="17"/>
      <c r="BAA199" s="17"/>
      <c r="BAB199" s="17"/>
      <c r="BAC199" s="17"/>
      <c r="BAD199" s="17"/>
      <c r="BAE199" s="17"/>
      <c r="BAF199" s="17"/>
      <c r="BAG199" s="17"/>
      <c r="BAH199" s="17"/>
      <c r="BAI199" s="17"/>
      <c r="BAJ199" s="17"/>
      <c r="BAK199" s="17"/>
      <c r="BAL199" s="17"/>
      <c r="BAM199" s="17"/>
      <c r="BAN199" s="17"/>
      <c r="BAO199" s="17"/>
      <c r="BAP199" s="17"/>
      <c r="BAQ199" s="17"/>
      <c r="BAR199" s="17"/>
      <c r="BAS199" s="17"/>
      <c r="BAT199" s="17"/>
      <c r="BAU199" s="17"/>
      <c r="BAV199" s="17"/>
      <c r="BAW199" s="17"/>
      <c r="BAX199" s="17"/>
      <c r="BAY199" s="17"/>
      <c r="BAZ199" s="17"/>
      <c r="BBA199" s="17"/>
      <c r="BBB199" s="17"/>
      <c r="BBC199" s="17"/>
      <c r="BBD199" s="17"/>
      <c r="BBE199" s="17"/>
      <c r="BBF199" s="17"/>
      <c r="BBG199" s="17"/>
      <c r="BBH199" s="17"/>
      <c r="BBI199" s="17"/>
      <c r="BBJ199" s="17"/>
      <c r="BBK199" s="17"/>
      <c r="BBL199" s="17"/>
      <c r="BBM199" s="17"/>
      <c r="BBN199" s="17"/>
      <c r="BBO199" s="17"/>
      <c r="BBP199" s="17"/>
      <c r="BBQ199" s="17"/>
      <c r="BBR199" s="17"/>
      <c r="BBS199" s="17"/>
      <c r="BBT199" s="17"/>
      <c r="BBU199" s="17"/>
      <c r="BBV199" s="17"/>
      <c r="BBW199" s="17"/>
      <c r="BBX199" s="17"/>
      <c r="BBY199" s="17"/>
      <c r="BBZ199" s="17"/>
      <c r="BCA199" s="17"/>
      <c r="BCB199" s="17"/>
      <c r="BCC199" s="17"/>
      <c r="BCD199" s="17"/>
      <c r="BCE199" s="17"/>
      <c r="BCF199" s="17"/>
      <c r="BCG199" s="17"/>
      <c r="BCH199" s="17"/>
      <c r="BCI199" s="17"/>
      <c r="BCJ199" s="17"/>
      <c r="BCK199" s="17"/>
      <c r="BCL199" s="17"/>
      <c r="BCM199" s="17"/>
      <c r="BCN199" s="17"/>
      <c r="BCO199" s="17"/>
      <c r="BCP199" s="17"/>
      <c r="BCQ199" s="17"/>
      <c r="BCR199" s="17"/>
      <c r="BCS199" s="17"/>
      <c r="BCT199" s="17"/>
      <c r="BCU199" s="17"/>
      <c r="BCV199" s="17"/>
      <c r="BCW199" s="17"/>
      <c r="BCX199" s="17"/>
      <c r="BCY199" s="17"/>
      <c r="BCZ199" s="17"/>
      <c r="BDA199" s="17"/>
      <c r="BDB199" s="17"/>
      <c r="BDC199" s="17"/>
      <c r="BDD199" s="17"/>
      <c r="BDE199" s="17"/>
      <c r="BDF199" s="17"/>
      <c r="BDG199" s="17"/>
      <c r="BDH199" s="17"/>
      <c r="BDI199" s="17"/>
      <c r="BDJ199" s="17"/>
      <c r="BDK199" s="17"/>
      <c r="BDL199" s="17"/>
      <c r="BDM199" s="17"/>
      <c r="BDN199" s="17"/>
      <c r="BDO199" s="17"/>
      <c r="BDP199" s="17"/>
      <c r="BDQ199" s="17"/>
      <c r="BDR199" s="17"/>
      <c r="BDS199" s="17"/>
      <c r="BDT199" s="17"/>
      <c r="BDU199" s="17"/>
      <c r="BDV199" s="17"/>
      <c r="BDW199" s="17"/>
      <c r="BDX199" s="17"/>
      <c r="BDY199" s="17"/>
      <c r="BDZ199" s="17"/>
      <c r="BEA199" s="17"/>
      <c r="BEB199" s="17"/>
      <c r="BEC199" s="17"/>
      <c r="BED199" s="17"/>
      <c r="BEE199" s="17"/>
      <c r="BEF199" s="17"/>
      <c r="BEG199" s="17"/>
      <c r="BEH199" s="17"/>
      <c r="BEI199" s="17"/>
      <c r="BEJ199" s="17"/>
      <c r="BEK199" s="17"/>
      <c r="BEL199" s="17"/>
      <c r="BEM199" s="17"/>
      <c r="BEN199" s="17"/>
      <c r="BEO199" s="17"/>
      <c r="BEP199" s="17"/>
      <c r="BEQ199" s="17"/>
      <c r="BER199" s="17"/>
      <c r="BES199" s="17"/>
      <c r="BET199" s="17"/>
      <c r="BEU199" s="17"/>
      <c r="BEV199" s="17"/>
      <c r="BEW199" s="17"/>
      <c r="BEX199" s="17"/>
      <c r="BEY199" s="17"/>
      <c r="BEZ199" s="17"/>
      <c r="BFA199" s="17"/>
      <c r="BFB199" s="17"/>
      <c r="BFC199" s="17"/>
      <c r="BFD199" s="17"/>
      <c r="BFE199" s="17"/>
      <c r="BFF199" s="17"/>
      <c r="BFG199" s="17"/>
      <c r="BFH199" s="17"/>
      <c r="BFI199" s="17"/>
      <c r="BFJ199" s="17"/>
      <c r="BFK199" s="17"/>
      <c r="BFL199" s="17"/>
      <c r="BFM199" s="17"/>
      <c r="BFN199" s="17"/>
      <c r="BFO199" s="17"/>
      <c r="BFP199" s="17"/>
      <c r="BFQ199" s="17"/>
      <c r="BFR199" s="17"/>
      <c r="BFS199" s="17"/>
      <c r="BFT199" s="17"/>
      <c r="BFU199" s="17"/>
      <c r="BFV199" s="17"/>
      <c r="BFW199" s="17"/>
      <c r="BFX199" s="17"/>
      <c r="BFY199" s="17"/>
      <c r="BFZ199" s="17"/>
      <c r="BGA199" s="17"/>
      <c r="BGB199" s="17"/>
      <c r="BGC199" s="17"/>
      <c r="BGD199" s="17"/>
      <c r="BGE199" s="17"/>
      <c r="BGF199" s="17"/>
      <c r="BGG199" s="17"/>
      <c r="BGH199" s="17"/>
      <c r="BGI199" s="17"/>
      <c r="BGJ199" s="17"/>
      <c r="BGK199" s="17"/>
      <c r="BGL199" s="17"/>
      <c r="BGM199" s="17"/>
      <c r="BGN199" s="17"/>
      <c r="BGO199" s="17"/>
      <c r="BGP199" s="17"/>
      <c r="BGQ199" s="17"/>
      <c r="BGR199" s="17"/>
      <c r="BGS199" s="17"/>
      <c r="BGT199" s="17"/>
      <c r="BGU199" s="17"/>
      <c r="BGV199" s="17"/>
      <c r="BGW199" s="17"/>
      <c r="BGX199" s="17"/>
      <c r="BGY199" s="17"/>
      <c r="BGZ199" s="17"/>
      <c r="BHA199" s="17"/>
      <c r="BHB199" s="17"/>
      <c r="BHC199" s="17"/>
      <c r="BHD199" s="17"/>
      <c r="BHE199" s="17"/>
      <c r="BHF199" s="17"/>
      <c r="BHG199" s="17"/>
      <c r="BHH199" s="17"/>
      <c r="BHI199" s="17"/>
      <c r="BHJ199" s="17"/>
      <c r="BHK199" s="17"/>
      <c r="BHL199" s="17"/>
      <c r="BHM199" s="17"/>
      <c r="BHN199" s="17"/>
      <c r="BHO199" s="17"/>
      <c r="BHP199" s="17"/>
      <c r="BHQ199" s="17"/>
      <c r="BHR199" s="17"/>
      <c r="BHS199" s="17"/>
      <c r="BHT199" s="17"/>
      <c r="BHU199" s="17"/>
      <c r="BHV199" s="17"/>
      <c r="BHW199" s="17"/>
      <c r="BHX199" s="17"/>
      <c r="BHY199" s="17"/>
      <c r="BHZ199" s="17"/>
      <c r="BIA199" s="17"/>
      <c r="BIB199" s="17"/>
      <c r="BIC199" s="17"/>
      <c r="BID199" s="17"/>
      <c r="BIE199" s="17"/>
      <c r="BIF199" s="17"/>
      <c r="BIG199" s="17"/>
      <c r="BIH199" s="17"/>
      <c r="BII199" s="17"/>
      <c r="BIJ199" s="17"/>
      <c r="BIK199" s="17"/>
      <c r="BIL199" s="17"/>
      <c r="BIM199" s="17"/>
      <c r="BIN199" s="17"/>
      <c r="BIO199" s="17"/>
      <c r="BIP199" s="17"/>
      <c r="BIQ199" s="17"/>
      <c r="BIR199" s="17"/>
      <c r="BIS199" s="17"/>
      <c r="BIT199" s="17"/>
      <c r="BIU199" s="17"/>
      <c r="BIV199" s="17"/>
      <c r="BIW199" s="17"/>
      <c r="BIX199" s="17"/>
      <c r="BIY199" s="17"/>
      <c r="BIZ199" s="17"/>
      <c r="BJA199" s="17"/>
      <c r="BJB199" s="17"/>
      <c r="BJC199" s="17"/>
      <c r="BJD199" s="17"/>
      <c r="BJE199" s="17"/>
      <c r="BJF199" s="17"/>
      <c r="BJG199" s="17"/>
      <c r="BJH199" s="17"/>
      <c r="BJI199" s="17"/>
      <c r="BJJ199" s="17"/>
      <c r="BJK199" s="17"/>
      <c r="BJL199" s="17"/>
      <c r="BJM199" s="17"/>
      <c r="BJN199" s="17"/>
      <c r="BJO199" s="17"/>
      <c r="BJP199" s="17"/>
      <c r="BJQ199" s="17"/>
      <c r="BJR199" s="17"/>
      <c r="BJS199" s="17"/>
      <c r="BJT199" s="17"/>
      <c r="BJU199" s="17"/>
      <c r="BJV199" s="17"/>
      <c r="BJW199" s="17"/>
      <c r="BJX199" s="17"/>
      <c r="BJY199" s="17"/>
      <c r="BJZ199" s="17"/>
      <c r="BKA199" s="17"/>
      <c r="BKB199" s="17"/>
      <c r="BKC199" s="17"/>
      <c r="BKD199" s="17"/>
      <c r="BKE199" s="17"/>
      <c r="BKF199" s="17"/>
      <c r="BKG199" s="17"/>
      <c r="BKH199" s="17"/>
      <c r="BKI199" s="17"/>
      <c r="BKJ199" s="17"/>
      <c r="BKK199" s="17"/>
      <c r="BKL199" s="17"/>
      <c r="BKM199" s="17"/>
      <c r="BKN199" s="17"/>
      <c r="BKO199" s="17"/>
      <c r="BKP199" s="17"/>
      <c r="BKQ199" s="17"/>
      <c r="BKR199" s="17"/>
      <c r="BKS199" s="17"/>
      <c r="BKT199" s="17"/>
      <c r="BKU199" s="17"/>
      <c r="BKV199" s="17"/>
      <c r="BKW199" s="17"/>
      <c r="BKX199" s="17"/>
      <c r="BKY199" s="17"/>
      <c r="BKZ199" s="17"/>
      <c r="BLA199" s="17"/>
      <c r="BLB199" s="17"/>
      <c r="BLC199" s="17"/>
      <c r="BLD199" s="17"/>
      <c r="BLE199" s="17"/>
      <c r="BLF199" s="17"/>
      <c r="BLG199" s="17"/>
      <c r="BLH199" s="17"/>
      <c r="BLI199" s="17"/>
      <c r="BLJ199" s="17"/>
      <c r="BLK199" s="17"/>
      <c r="BLL199" s="17"/>
      <c r="BLM199" s="17"/>
      <c r="BLN199" s="17"/>
      <c r="BLO199" s="17"/>
      <c r="BLP199" s="17"/>
      <c r="BLQ199" s="17"/>
      <c r="BLR199" s="17"/>
      <c r="BLS199" s="17"/>
      <c r="BLT199" s="17"/>
      <c r="BLU199" s="17"/>
      <c r="BLV199" s="17"/>
      <c r="BLW199" s="17"/>
      <c r="BLX199" s="17"/>
      <c r="BLY199" s="17"/>
      <c r="BLZ199" s="17"/>
      <c r="BMA199" s="17"/>
      <c r="BMB199" s="17"/>
      <c r="BMC199" s="17"/>
      <c r="BMD199" s="17"/>
      <c r="BME199" s="17"/>
      <c r="BMF199" s="17"/>
      <c r="BMG199" s="17"/>
      <c r="BMH199" s="17"/>
      <c r="BMI199" s="17"/>
      <c r="BMJ199" s="17"/>
      <c r="BMK199" s="17"/>
      <c r="BML199" s="17"/>
      <c r="BMM199" s="17"/>
      <c r="BMN199" s="17"/>
      <c r="BMO199" s="17"/>
      <c r="BMP199" s="17"/>
      <c r="BMQ199" s="17"/>
      <c r="BMR199" s="17"/>
      <c r="BMS199" s="17"/>
      <c r="BMT199" s="17"/>
      <c r="BMU199" s="17"/>
      <c r="BMV199" s="17"/>
      <c r="BMW199" s="17"/>
      <c r="BMX199" s="17"/>
      <c r="BMY199" s="17"/>
      <c r="BMZ199" s="17"/>
      <c r="BNA199" s="17"/>
      <c r="BNB199" s="17"/>
      <c r="BNC199" s="17"/>
      <c r="BND199" s="17"/>
      <c r="BNE199" s="17"/>
      <c r="BNF199" s="17"/>
      <c r="BNG199" s="17"/>
      <c r="BNH199" s="17"/>
      <c r="BNI199" s="17"/>
      <c r="BNJ199" s="17"/>
      <c r="BNK199" s="17"/>
      <c r="BNL199" s="17"/>
      <c r="BNM199" s="17"/>
      <c r="BNN199" s="17"/>
      <c r="BNO199" s="17"/>
      <c r="BNP199" s="17"/>
      <c r="BNQ199" s="17"/>
      <c r="BNR199" s="17"/>
      <c r="BNS199" s="17"/>
      <c r="BNT199" s="17"/>
      <c r="BNU199" s="17"/>
      <c r="BNV199" s="17"/>
      <c r="BNW199" s="17"/>
      <c r="BNX199" s="17"/>
      <c r="BNY199" s="17"/>
      <c r="BNZ199" s="17"/>
      <c r="BOA199" s="17"/>
      <c r="BOB199" s="17"/>
      <c r="BOC199" s="17"/>
      <c r="BOD199" s="17"/>
      <c r="BOE199" s="17"/>
      <c r="BOF199" s="17"/>
      <c r="BOG199" s="17"/>
      <c r="BOH199" s="17"/>
      <c r="BOI199" s="17"/>
      <c r="BOJ199" s="17"/>
      <c r="BOK199" s="17"/>
      <c r="BOL199" s="17"/>
      <c r="BOM199" s="17"/>
      <c r="BON199" s="17"/>
      <c r="BOO199" s="17"/>
      <c r="BOP199" s="17"/>
      <c r="BOQ199" s="17"/>
      <c r="BOR199" s="17"/>
      <c r="BOS199" s="17"/>
      <c r="BOT199" s="17"/>
      <c r="BOU199" s="17"/>
      <c r="BOV199" s="17"/>
      <c r="BOW199" s="17"/>
      <c r="BOX199" s="17"/>
      <c r="BOY199" s="17"/>
      <c r="BOZ199" s="17"/>
      <c r="BPA199" s="17"/>
      <c r="BPB199" s="17"/>
      <c r="BPC199" s="17"/>
      <c r="BPD199" s="17"/>
      <c r="BPE199" s="17"/>
      <c r="BPF199" s="17"/>
      <c r="BPG199" s="17"/>
      <c r="BPH199" s="17"/>
      <c r="BPI199" s="17"/>
      <c r="BPJ199" s="17"/>
      <c r="BPK199" s="17"/>
      <c r="BPL199" s="17"/>
      <c r="BPM199" s="17"/>
      <c r="BPN199" s="17"/>
      <c r="BPO199" s="17"/>
      <c r="BPP199" s="17"/>
      <c r="BPQ199" s="17"/>
      <c r="BPR199" s="17"/>
      <c r="BPS199" s="17"/>
      <c r="BPT199" s="17"/>
      <c r="BPU199" s="17"/>
      <c r="BPV199" s="17"/>
      <c r="BPW199" s="17"/>
      <c r="BPX199" s="17"/>
      <c r="BPY199" s="17"/>
      <c r="BPZ199" s="17"/>
      <c r="BQA199" s="17"/>
      <c r="BQB199" s="17"/>
      <c r="BQC199" s="17"/>
      <c r="BQD199" s="17"/>
      <c r="BQE199" s="17"/>
      <c r="BQF199" s="17"/>
      <c r="BQG199" s="17"/>
      <c r="BQH199" s="17"/>
      <c r="BQI199" s="17"/>
      <c r="BQJ199" s="17"/>
      <c r="BQK199" s="17"/>
      <c r="BQL199" s="17"/>
      <c r="BQM199" s="17"/>
      <c r="BQN199" s="17"/>
      <c r="BQO199" s="17"/>
      <c r="BQP199" s="17"/>
      <c r="BQQ199" s="17"/>
      <c r="BQR199" s="17"/>
      <c r="BQS199" s="17"/>
      <c r="BQT199" s="17"/>
      <c r="BQU199" s="17"/>
      <c r="BQV199" s="17"/>
      <c r="BQW199" s="17"/>
      <c r="BQX199" s="17"/>
      <c r="BQY199" s="17"/>
      <c r="BQZ199" s="17"/>
      <c r="BRA199" s="17"/>
      <c r="BRB199" s="17"/>
      <c r="BRC199" s="17"/>
      <c r="BRD199" s="17"/>
      <c r="BRE199" s="17"/>
      <c r="BRF199" s="17"/>
      <c r="BRG199" s="17"/>
      <c r="BRH199" s="17"/>
      <c r="BRI199" s="17"/>
      <c r="BRJ199" s="17"/>
      <c r="BRK199" s="17"/>
      <c r="BRL199" s="17"/>
      <c r="BRM199" s="17"/>
      <c r="BRN199" s="17"/>
      <c r="BRO199" s="17"/>
      <c r="BRP199" s="17"/>
      <c r="BRQ199" s="17"/>
      <c r="BRR199" s="17"/>
      <c r="BRS199" s="17"/>
      <c r="BRT199" s="17"/>
      <c r="BRU199" s="17"/>
      <c r="BRV199" s="17"/>
      <c r="BRW199" s="17"/>
      <c r="BRX199" s="17"/>
      <c r="BRY199" s="17"/>
      <c r="BRZ199" s="17"/>
      <c r="BSA199" s="17"/>
      <c r="BSB199" s="17"/>
      <c r="BSC199" s="17"/>
      <c r="BSD199" s="17"/>
      <c r="BSE199" s="17"/>
      <c r="BSF199" s="17"/>
      <c r="BSG199" s="17"/>
      <c r="BSH199" s="17"/>
      <c r="BSI199" s="17"/>
      <c r="BSJ199" s="17"/>
      <c r="BSK199" s="17"/>
      <c r="BSL199" s="17"/>
      <c r="BSM199" s="17"/>
      <c r="BSN199" s="17"/>
      <c r="BSO199" s="17"/>
      <c r="BSP199" s="17"/>
      <c r="BSQ199" s="17"/>
      <c r="BSR199" s="17"/>
      <c r="BSS199" s="17"/>
      <c r="BST199" s="17"/>
      <c r="BSU199" s="17"/>
      <c r="BSV199" s="17"/>
      <c r="BSW199" s="17"/>
      <c r="BSX199" s="17"/>
      <c r="BSY199" s="17"/>
      <c r="BSZ199" s="17"/>
      <c r="BTA199" s="17"/>
      <c r="BTB199" s="17"/>
      <c r="BTC199" s="17"/>
      <c r="BTD199" s="17"/>
      <c r="BTE199" s="17"/>
      <c r="BTF199" s="17"/>
      <c r="BTG199" s="17"/>
      <c r="BTH199" s="17"/>
      <c r="BTI199" s="17"/>
      <c r="BTJ199" s="17"/>
      <c r="BTK199" s="17"/>
      <c r="BTL199" s="17"/>
      <c r="BTM199" s="17"/>
      <c r="BTN199" s="17"/>
      <c r="BTO199" s="17"/>
      <c r="BTP199" s="17"/>
      <c r="BTQ199" s="17"/>
      <c r="BTR199" s="17"/>
      <c r="BTS199" s="17"/>
      <c r="BTT199" s="17"/>
      <c r="BTU199" s="17"/>
      <c r="BTV199" s="17"/>
      <c r="BTW199" s="17"/>
      <c r="BTX199" s="17"/>
      <c r="BTY199" s="17"/>
      <c r="BTZ199" s="17"/>
      <c r="BUA199" s="17"/>
      <c r="BUB199" s="17"/>
      <c r="BUC199" s="17"/>
      <c r="BUD199" s="17"/>
      <c r="BUE199" s="17"/>
      <c r="BUF199" s="17"/>
      <c r="BUG199" s="17"/>
      <c r="BUH199" s="17"/>
      <c r="BUI199" s="17"/>
      <c r="BUJ199" s="17"/>
      <c r="BUK199" s="17"/>
      <c r="BUL199" s="17"/>
      <c r="BUM199" s="17"/>
      <c r="BUN199" s="17"/>
      <c r="BUO199" s="17"/>
      <c r="BUP199" s="17"/>
      <c r="BUQ199" s="17"/>
      <c r="BUR199" s="17"/>
      <c r="BUS199" s="17"/>
      <c r="BUT199" s="17"/>
      <c r="BUU199" s="17"/>
      <c r="BUV199" s="17"/>
      <c r="BUW199" s="17"/>
      <c r="BUX199" s="17"/>
      <c r="BUY199" s="17"/>
      <c r="BUZ199" s="17"/>
      <c r="BVA199" s="17"/>
      <c r="BVB199" s="17"/>
      <c r="BVC199" s="17"/>
      <c r="BVD199" s="17"/>
      <c r="BVE199" s="17"/>
      <c r="BVF199" s="17"/>
      <c r="BVG199" s="17"/>
      <c r="BVH199" s="17"/>
      <c r="BVI199" s="17"/>
      <c r="BVJ199" s="17"/>
      <c r="BVK199" s="17"/>
      <c r="BVL199" s="17"/>
      <c r="BVM199" s="17"/>
      <c r="BVN199" s="17"/>
      <c r="BVO199" s="17"/>
      <c r="BVP199" s="17"/>
      <c r="BVQ199" s="17"/>
      <c r="BVR199" s="17"/>
      <c r="BVS199" s="17"/>
      <c r="BVT199" s="17"/>
      <c r="BVU199" s="17"/>
      <c r="BVV199" s="17"/>
      <c r="BVW199" s="17"/>
      <c r="BVX199" s="17"/>
      <c r="BVY199" s="17"/>
      <c r="BVZ199" s="17"/>
      <c r="BWA199" s="17"/>
      <c r="BWB199" s="17"/>
      <c r="BWC199" s="17"/>
      <c r="BWD199" s="17"/>
      <c r="BWE199" s="17"/>
      <c r="BWF199" s="17"/>
      <c r="BWG199" s="17"/>
      <c r="BWH199" s="17"/>
      <c r="BWI199" s="17"/>
      <c r="BWJ199" s="17"/>
      <c r="BWK199" s="17"/>
      <c r="BWL199" s="17"/>
      <c r="BWM199" s="17"/>
      <c r="BWN199" s="17"/>
      <c r="BWO199" s="17"/>
      <c r="BWP199" s="17"/>
      <c r="BWQ199" s="17"/>
      <c r="BWR199" s="17"/>
      <c r="BWS199" s="17"/>
      <c r="BWT199" s="17"/>
      <c r="BWU199" s="17"/>
      <c r="BWV199" s="17"/>
      <c r="BWW199" s="17"/>
      <c r="BWX199" s="17"/>
      <c r="BWY199" s="17"/>
      <c r="BWZ199" s="17"/>
      <c r="BXA199" s="17"/>
      <c r="BXB199" s="17"/>
      <c r="BXC199" s="17"/>
      <c r="BXD199" s="17"/>
      <c r="BXE199" s="17"/>
      <c r="BXF199" s="17"/>
      <c r="BXG199" s="17"/>
      <c r="BXH199" s="17"/>
      <c r="BXI199" s="17"/>
      <c r="BXJ199" s="17"/>
      <c r="BXK199" s="17"/>
      <c r="BXL199" s="17"/>
      <c r="BXM199" s="17"/>
      <c r="BXN199" s="17"/>
      <c r="BXO199" s="17"/>
      <c r="BXP199" s="17"/>
      <c r="BXQ199" s="17"/>
      <c r="BXR199" s="17"/>
      <c r="BXS199" s="17"/>
      <c r="BXT199" s="17"/>
      <c r="BXU199" s="17"/>
      <c r="BXV199" s="17"/>
      <c r="BXW199" s="17"/>
      <c r="BXX199" s="17"/>
      <c r="BXY199" s="17"/>
      <c r="BXZ199" s="17"/>
      <c r="BYA199" s="17"/>
      <c r="BYB199" s="17"/>
      <c r="BYC199" s="17"/>
      <c r="BYD199" s="17"/>
      <c r="BYE199" s="17"/>
      <c r="BYF199" s="17"/>
      <c r="BYG199" s="17"/>
      <c r="BYH199" s="17"/>
      <c r="BYI199" s="17"/>
      <c r="BYJ199" s="17"/>
      <c r="BYK199" s="17"/>
      <c r="BYL199" s="17"/>
      <c r="BYM199" s="17"/>
      <c r="BYN199" s="17"/>
      <c r="BYO199" s="17"/>
      <c r="BYP199" s="17"/>
      <c r="BYQ199" s="17"/>
      <c r="BYR199" s="17"/>
      <c r="BYS199" s="17"/>
      <c r="BYT199" s="17"/>
      <c r="BYU199" s="17"/>
      <c r="BYV199" s="17"/>
      <c r="BYW199" s="17"/>
      <c r="BYX199" s="17"/>
      <c r="BYY199" s="17"/>
      <c r="BYZ199" s="17"/>
      <c r="BZA199" s="17"/>
      <c r="BZB199" s="17"/>
      <c r="BZC199" s="17"/>
      <c r="BZD199" s="17"/>
      <c r="BZE199" s="17"/>
      <c r="BZF199" s="17"/>
      <c r="BZG199" s="17"/>
      <c r="BZH199" s="17"/>
      <c r="BZI199" s="17"/>
      <c r="BZJ199" s="17"/>
      <c r="BZK199" s="17"/>
      <c r="BZL199" s="17"/>
      <c r="BZM199" s="17"/>
      <c r="BZN199" s="17"/>
      <c r="BZO199" s="17"/>
      <c r="BZP199" s="17"/>
      <c r="BZQ199" s="17"/>
      <c r="BZR199" s="17"/>
      <c r="BZS199" s="17"/>
      <c r="BZT199" s="17"/>
      <c r="BZU199" s="17"/>
      <c r="BZV199" s="17"/>
      <c r="BZW199" s="17"/>
      <c r="BZX199" s="17"/>
      <c r="BZY199" s="17"/>
      <c r="BZZ199" s="17"/>
      <c r="CAA199" s="17"/>
      <c r="CAB199" s="17"/>
      <c r="CAC199" s="17"/>
      <c r="CAD199" s="17"/>
      <c r="CAE199" s="17"/>
      <c r="CAF199" s="17"/>
      <c r="CAG199" s="17"/>
      <c r="CAH199" s="17"/>
      <c r="CAI199" s="17"/>
      <c r="CAJ199" s="17"/>
      <c r="CAK199" s="17"/>
      <c r="CAL199" s="17"/>
      <c r="CAM199" s="17"/>
      <c r="CAN199" s="17"/>
      <c r="CAO199" s="17"/>
      <c r="CAP199" s="17"/>
      <c r="CAQ199" s="17"/>
      <c r="CAR199" s="17"/>
      <c r="CAS199" s="17"/>
      <c r="CAT199" s="17"/>
      <c r="CAU199" s="17"/>
      <c r="CAV199" s="17"/>
      <c r="CAW199" s="17"/>
      <c r="CAX199" s="17"/>
      <c r="CAY199" s="17"/>
      <c r="CAZ199" s="17"/>
      <c r="CBA199" s="17"/>
      <c r="CBB199" s="17"/>
      <c r="CBC199" s="17"/>
      <c r="CBD199" s="17"/>
      <c r="CBE199" s="17"/>
      <c r="CBF199" s="17"/>
      <c r="CBG199" s="17"/>
      <c r="CBH199" s="17"/>
      <c r="CBI199" s="17"/>
      <c r="CBJ199" s="17"/>
      <c r="CBK199" s="17"/>
      <c r="CBL199" s="17"/>
      <c r="CBM199" s="17"/>
      <c r="CBN199" s="17"/>
      <c r="CBO199" s="17"/>
      <c r="CBP199" s="17"/>
      <c r="CBQ199" s="17"/>
      <c r="CBR199" s="17"/>
      <c r="CBS199" s="17"/>
      <c r="CBT199" s="17"/>
      <c r="CBU199" s="17"/>
      <c r="CBV199" s="17"/>
      <c r="CBW199" s="17"/>
      <c r="CBX199" s="17"/>
      <c r="CBY199" s="17"/>
      <c r="CBZ199" s="17"/>
      <c r="CCA199" s="17"/>
      <c r="CCB199" s="17"/>
      <c r="CCC199" s="17"/>
      <c r="CCD199" s="17"/>
      <c r="CCE199" s="17"/>
      <c r="CCF199" s="17"/>
      <c r="CCG199" s="17"/>
      <c r="CCH199" s="17"/>
      <c r="CCI199" s="17"/>
      <c r="CCJ199" s="17"/>
      <c r="CCK199" s="17"/>
      <c r="CCL199" s="17"/>
      <c r="CCM199" s="17"/>
      <c r="CCN199" s="17"/>
      <c r="CCO199" s="17"/>
      <c r="CCP199" s="17"/>
      <c r="CCQ199" s="17"/>
      <c r="CCR199" s="17"/>
      <c r="CCS199" s="17"/>
      <c r="CCT199" s="17"/>
      <c r="CCU199" s="17"/>
      <c r="CCV199" s="17"/>
      <c r="CCW199" s="17"/>
      <c r="CCX199" s="17"/>
      <c r="CCY199" s="17"/>
      <c r="CCZ199" s="17"/>
      <c r="CDA199" s="17"/>
      <c r="CDB199" s="17"/>
      <c r="CDC199" s="17"/>
      <c r="CDD199" s="17"/>
      <c r="CDE199" s="17"/>
      <c r="CDF199" s="17"/>
      <c r="CDG199" s="17"/>
      <c r="CDH199" s="17"/>
      <c r="CDI199" s="17"/>
      <c r="CDJ199" s="17"/>
      <c r="CDK199" s="17"/>
      <c r="CDL199" s="17"/>
      <c r="CDM199" s="17"/>
      <c r="CDN199" s="17"/>
      <c r="CDO199" s="17"/>
      <c r="CDP199" s="17"/>
      <c r="CDQ199" s="17"/>
      <c r="CDR199" s="17"/>
      <c r="CDS199" s="17"/>
      <c r="CDT199" s="17"/>
      <c r="CDU199" s="17"/>
    </row>
    <row r="200">
      <c r="A200" s="14" t="s">
        <v>4295</v>
      </c>
      <c r="B200" s="14" t="s">
        <v>4324</v>
      </c>
      <c r="C200" s="14" t="s">
        <v>2670</v>
      </c>
      <c r="D200" s="14" t="s">
        <v>2670</v>
      </c>
      <c r="E200" s="14" t="s">
        <v>4325</v>
      </c>
      <c r="F200" s="14" t="s">
        <v>2835</v>
      </c>
      <c r="I200" s="14" t="s">
        <v>2558</v>
      </c>
      <c r="J200" s="14" t="s">
        <v>2618</v>
      </c>
      <c r="K200" s="14" t="s">
        <v>4002</v>
      </c>
      <c r="L200" s="17"/>
      <c r="M200" s="17"/>
      <c r="N200" s="14" t="s">
        <v>21</v>
      </c>
      <c r="O200" s="14" t="s">
        <v>21</v>
      </c>
      <c r="P200" s="14" t="s">
        <v>21</v>
      </c>
      <c r="Q200" s="16">
        <v>11.0</v>
      </c>
      <c r="R200" s="16">
        <v>4095741.0</v>
      </c>
      <c r="S200" s="16">
        <v>4095742.0</v>
      </c>
      <c r="T200" s="14" t="s">
        <v>4326</v>
      </c>
      <c r="U200" s="14" t="s">
        <v>3422</v>
      </c>
      <c r="V200" s="14" t="s">
        <v>4327</v>
      </c>
      <c r="W200" s="14" t="s">
        <v>4328</v>
      </c>
      <c r="X200" s="16">
        <v>0.08</v>
      </c>
      <c r="Y200" s="17"/>
      <c r="Z200" s="16">
        <v>4.0</v>
      </c>
      <c r="AA200" s="16">
        <v>44.0</v>
      </c>
      <c r="AB200" s="17"/>
      <c r="AC200" s="17"/>
      <c r="AD200" s="16">
        <v>2716.0</v>
      </c>
      <c r="AE200" s="22">
        <v>45485.0</v>
      </c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4" t="s">
        <v>4301</v>
      </c>
      <c r="BB200" s="17"/>
      <c r="BC200" s="17"/>
      <c r="BD200" s="17"/>
      <c r="BE200" s="17"/>
      <c r="BF200" s="17"/>
      <c r="BG200" s="16">
        <v>1.0</v>
      </c>
      <c r="BH200" s="17"/>
      <c r="BI200" s="17"/>
      <c r="BJ200" s="14" t="s">
        <v>2563</v>
      </c>
      <c r="BK200" s="17"/>
      <c r="BL200" s="17"/>
      <c r="BM200" s="16">
        <v>90.2666667</v>
      </c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  <c r="KL200" s="17"/>
      <c r="KM200" s="17"/>
      <c r="KN200" s="17"/>
      <c r="KO200" s="17"/>
      <c r="KP200" s="17"/>
      <c r="KQ200" s="17"/>
      <c r="KR200" s="17"/>
      <c r="KS200" s="17"/>
      <c r="KT200" s="17"/>
      <c r="KU200" s="17"/>
      <c r="KV200" s="17"/>
      <c r="KW200" s="17"/>
      <c r="KX200" s="17"/>
      <c r="KY200" s="17"/>
      <c r="KZ200" s="17"/>
      <c r="LA200" s="17"/>
      <c r="LB200" s="17"/>
      <c r="LC200" s="17"/>
      <c r="LD200" s="17"/>
      <c r="LE200" s="17"/>
      <c r="LF200" s="17"/>
      <c r="LG200" s="17"/>
      <c r="LH200" s="17"/>
      <c r="LI200" s="17"/>
      <c r="LJ200" s="17"/>
      <c r="LK200" s="17"/>
      <c r="LL200" s="17"/>
      <c r="LM200" s="17"/>
      <c r="LN200" s="17"/>
      <c r="LO200" s="17"/>
      <c r="LP200" s="17"/>
      <c r="LQ200" s="17"/>
      <c r="LR200" s="17"/>
      <c r="LS200" s="17"/>
      <c r="LT200" s="17"/>
      <c r="LU200" s="17"/>
      <c r="LV200" s="17"/>
      <c r="LW200" s="17"/>
      <c r="LX200" s="17"/>
      <c r="LY200" s="17"/>
      <c r="LZ200" s="17"/>
      <c r="MA200" s="17"/>
      <c r="MB200" s="17"/>
      <c r="MC200" s="17"/>
      <c r="MD200" s="17"/>
      <c r="ME200" s="17"/>
      <c r="MF200" s="17"/>
      <c r="MG200" s="17"/>
      <c r="MH200" s="17"/>
      <c r="MI200" s="17"/>
      <c r="MJ200" s="17"/>
      <c r="MK200" s="17"/>
      <c r="ML200" s="17"/>
      <c r="MM200" s="17"/>
      <c r="MN200" s="17"/>
      <c r="MO200" s="17"/>
      <c r="MP200" s="17"/>
      <c r="MQ200" s="17"/>
      <c r="MR200" s="17"/>
      <c r="MS200" s="17"/>
      <c r="MT200" s="17"/>
      <c r="MU200" s="17"/>
      <c r="MV200" s="17"/>
      <c r="MW200" s="17"/>
      <c r="MX200" s="17"/>
      <c r="MY200" s="17"/>
      <c r="MZ200" s="17"/>
      <c r="NA200" s="17"/>
      <c r="NB200" s="17"/>
      <c r="NC200" s="17"/>
      <c r="ND200" s="17"/>
      <c r="NE200" s="17"/>
      <c r="NF200" s="17"/>
      <c r="NG200" s="17"/>
      <c r="NH200" s="17"/>
      <c r="NI200" s="17"/>
      <c r="NJ200" s="17"/>
      <c r="NK200" s="17"/>
      <c r="NL200" s="17"/>
      <c r="NM200" s="16">
        <v>81.0</v>
      </c>
      <c r="NN200" s="14" t="s">
        <v>2178</v>
      </c>
      <c r="NO200" s="14" t="s">
        <v>4302</v>
      </c>
      <c r="NP200" s="14" t="s">
        <v>4329</v>
      </c>
      <c r="NQ200" s="14" t="s">
        <v>2574</v>
      </c>
      <c r="NR200" s="14" t="s">
        <v>4303</v>
      </c>
      <c r="NT200" s="14" t="s">
        <v>4304</v>
      </c>
      <c r="NU200" s="14" t="s">
        <v>3238</v>
      </c>
      <c r="NV200" s="14" t="s">
        <v>4305</v>
      </c>
      <c r="NW200" s="17"/>
      <c r="NX200" s="17"/>
      <c r="NY200" s="17"/>
      <c r="NZ200" s="17"/>
      <c r="OA200" s="17"/>
      <c r="OB200" s="17"/>
      <c r="OC200" s="17"/>
      <c r="OD200" s="17"/>
      <c r="OE200" s="17"/>
      <c r="OF200" s="17"/>
      <c r="OG200" s="17"/>
      <c r="OH200" s="17"/>
      <c r="OI200" s="17"/>
      <c r="OJ200" s="17"/>
      <c r="OK200" s="17"/>
      <c r="OL200" s="17"/>
      <c r="OM200" s="17"/>
      <c r="ON200" s="17"/>
      <c r="OO200" s="17"/>
      <c r="OP200" s="17"/>
      <c r="OQ200" s="17"/>
      <c r="OR200" s="17"/>
      <c r="OS200" s="17"/>
      <c r="OT200" s="17"/>
      <c r="OU200" s="17"/>
      <c r="OV200" s="17"/>
      <c r="OW200" s="17"/>
      <c r="OX200" s="17"/>
      <c r="OY200" s="17"/>
      <c r="OZ200" s="17"/>
      <c r="PA200" s="17"/>
      <c r="PB200" s="17"/>
      <c r="PC200" s="17"/>
      <c r="PD200" s="17"/>
      <c r="PE200" s="17"/>
      <c r="PF200" s="17"/>
      <c r="PG200" s="17"/>
      <c r="PH200" s="17"/>
      <c r="PI200" s="17"/>
      <c r="PJ200" s="17"/>
      <c r="PK200" s="17"/>
      <c r="PL200" s="17"/>
      <c r="PM200" s="17"/>
      <c r="PN200" s="17"/>
      <c r="PO200" s="17"/>
      <c r="PP200" s="17"/>
      <c r="PQ200" s="17"/>
      <c r="PR200" s="17"/>
      <c r="PS200" s="17"/>
      <c r="PT200" s="17"/>
      <c r="PU200" s="17"/>
      <c r="PV200" s="17"/>
      <c r="PW200" s="17"/>
      <c r="PX200" s="17"/>
      <c r="PY200" s="17"/>
      <c r="PZ200" s="17"/>
      <c r="QA200" s="17"/>
      <c r="QB200" s="17"/>
      <c r="QC200" s="17"/>
      <c r="QD200" s="17"/>
      <c r="QE200" s="17"/>
      <c r="QF200" s="17"/>
      <c r="QG200" s="17"/>
      <c r="QH200" s="17"/>
      <c r="QI200" s="17"/>
      <c r="QJ200" s="17"/>
      <c r="QK200" s="17"/>
      <c r="QL200" s="17"/>
      <c r="QM200" s="17"/>
      <c r="QN200" s="17"/>
      <c r="QO200" s="17"/>
      <c r="QP200" s="17"/>
      <c r="QQ200" s="17"/>
      <c r="QR200" s="17"/>
      <c r="QS200" s="17"/>
      <c r="QT200" s="17"/>
      <c r="QU200" s="17"/>
      <c r="QV200" s="17"/>
      <c r="QW200" s="17"/>
      <c r="QX200" s="17"/>
      <c r="QY200" s="17"/>
      <c r="QZ200" s="17"/>
      <c r="RA200" s="17"/>
      <c r="RB200" s="17"/>
      <c r="RC200" s="17"/>
      <c r="RD200" s="17"/>
      <c r="RE200" s="17"/>
      <c r="RF200" s="17"/>
      <c r="RG200" s="17"/>
      <c r="RH200" s="17"/>
      <c r="RI200" s="17"/>
      <c r="RJ200" s="17"/>
      <c r="RK200" s="17"/>
      <c r="RL200" s="17"/>
      <c r="RM200" s="17"/>
      <c r="RN200" s="17"/>
      <c r="RO200" s="17"/>
      <c r="RP200" s="17"/>
      <c r="RQ200" s="17"/>
      <c r="RR200" s="17"/>
      <c r="RS200" s="17"/>
      <c r="RT200" s="17"/>
      <c r="RU200" s="17"/>
      <c r="RV200" s="17"/>
      <c r="RW200" s="17"/>
      <c r="RX200" s="17"/>
      <c r="RY200" s="17"/>
      <c r="RZ200" s="17"/>
      <c r="SA200" s="17"/>
      <c r="SB200" s="17"/>
      <c r="SC200" s="17"/>
      <c r="SD200" s="17"/>
      <c r="SE200" s="17"/>
      <c r="SF200" s="17"/>
      <c r="SG200" s="17"/>
      <c r="SH200" s="17"/>
      <c r="SI200" s="17"/>
      <c r="SJ200" s="17"/>
      <c r="SK200" s="17"/>
      <c r="SL200" s="17"/>
      <c r="SM200" s="17"/>
      <c r="SN200" s="17"/>
      <c r="SO200" s="17"/>
      <c r="SP200" s="17"/>
      <c r="SQ200" s="17"/>
      <c r="SR200" s="17"/>
      <c r="SS200" s="17"/>
      <c r="ST200" s="17"/>
      <c r="SU200" s="17"/>
      <c r="SV200" s="17"/>
      <c r="SW200" s="17"/>
      <c r="SX200" s="17"/>
      <c r="SY200" s="17"/>
      <c r="SZ200" s="17"/>
      <c r="TA200" s="17"/>
      <c r="TB200" s="17"/>
      <c r="TC200" s="17"/>
      <c r="TD200" s="17"/>
      <c r="TE200" s="17"/>
      <c r="TF200" s="17"/>
      <c r="TG200" s="17"/>
      <c r="TH200" s="17"/>
      <c r="TI200" s="17"/>
      <c r="TJ200" s="17"/>
      <c r="TK200" s="17"/>
      <c r="TL200" s="17"/>
      <c r="TM200" s="17"/>
      <c r="TN200" s="17"/>
      <c r="TO200" s="17"/>
      <c r="TP200" s="17"/>
      <c r="TQ200" s="17"/>
      <c r="TR200" s="17"/>
      <c r="TS200" s="17"/>
      <c r="TT200" s="17"/>
      <c r="TU200" s="17"/>
      <c r="TV200" s="17"/>
      <c r="TW200" s="17"/>
      <c r="TX200" s="17"/>
      <c r="TY200" s="17"/>
      <c r="TZ200" s="17"/>
      <c r="UA200" s="17"/>
      <c r="UB200" s="17"/>
      <c r="UC200" s="17"/>
      <c r="UD200" s="17"/>
      <c r="UE200" s="17"/>
      <c r="UF200" s="17"/>
      <c r="UG200" s="17"/>
      <c r="UH200" s="17"/>
      <c r="UI200" s="17"/>
      <c r="UJ200" s="17"/>
      <c r="UK200" s="17"/>
      <c r="UL200" s="17"/>
      <c r="UM200" s="17"/>
      <c r="UN200" s="17"/>
      <c r="UO200" s="17"/>
      <c r="UP200" s="17"/>
      <c r="UQ200" s="17"/>
      <c r="UR200" s="17"/>
      <c r="US200" s="17"/>
      <c r="UT200" s="17"/>
      <c r="UU200" s="17"/>
      <c r="UV200" s="17"/>
      <c r="UW200" s="17"/>
      <c r="UX200" s="17"/>
      <c r="UY200" s="17"/>
      <c r="UZ200" s="17"/>
      <c r="VA200" s="17"/>
      <c r="VB200" s="17"/>
      <c r="VC200" s="17"/>
      <c r="VD200" s="17"/>
      <c r="VE200" s="17"/>
      <c r="VF200" s="17"/>
      <c r="VG200" s="17"/>
      <c r="VH200" s="17"/>
      <c r="VI200" s="17"/>
      <c r="VJ200" s="17"/>
      <c r="VK200" s="17"/>
      <c r="VL200" s="17"/>
      <c r="VM200" s="17"/>
      <c r="VN200" s="17"/>
      <c r="VO200" s="17"/>
      <c r="VP200" s="17"/>
      <c r="VQ200" s="17"/>
      <c r="VR200" s="17"/>
      <c r="VS200" s="17"/>
      <c r="VT200" s="17"/>
      <c r="VU200" s="17"/>
      <c r="VV200" s="17"/>
      <c r="VW200" s="17"/>
      <c r="VX200" s="17"/>
      <c r="VY200" s="17"/>
      <c r="VZ200" s="17"/>
      <c r="WA200" s="17"/>
      <c r="WB200" s="17"/>
      <c r="WC200" s="17"/>
      <c r="WD200" s="17"/>
      <c r="WE200" s="17"/>
      <c r="WF200" s="17"/>
      <c r="WG200" s="17"/>
      <c r="WH200" s="17"/>
      <c r="WI200" s="17"/>
      <c r="WJ200" s="17"/>
      <c r="WK200" s="17"/>
      <c r="WL200" s="17"/>
      <c r="WM200" s="17"/>
      <c r="WN200" s="17"/>
      <c r="WO200" s="17"/>
      <c r="WP200" s="17"/>
      <c r="WQ200" s="17"/>
      <c r="WR200" s="17"/>
      <c r="WS200" s="17"/>
      <c r="WT200" s="17"/>
      <c r="WU200" s="17"/>
      <c r="WV200" s="17"/>
      <c r="WW200" s="17"/>
      <c r="WX200" s="17"/>
      <c r="WY200" s="17"/>
      <c r="WZ200" s="17"/>
      <c r="XA200" s="17"/>
      <c r="XB200" s="17"/>
      <c r="XC200" s="17"/>
      <c r="XD200" s="17"/>
      <c r="XE200" s="17"/>
      <c r="XF200" s="17"/>
      <c r="XG200" s="17"/>
      <c r="XH200" s="17"/>
      <c r="XI200" s="17"/>
      <c r="XJ200" s="17"/>
      <c r="XK200" s="17"/>
      <c r="XL200" s="17"/>
      <c r="XM200" s="17"/>
      <c r="XN200" s="17"/>
      <c r="XO200" s="17"/>
      <c r="XP200" s="17"/>
      <c r="XQ200" s="17"/>
      <c r="XR200" s="17"/>
      <c r="XS200" s="17"/>
      <c r="XT200" s="17"/>
      <c r="XU200" s="17"/>
      <c r="XV200" s="17"/>
      <c r="XW200" s="17"/>
      <c r="XX200" s="17"/>
      <c r="XY200" s="17"/>
      <c r="XZ200" s="17"/>
      <c r="YA200" s="17"/>
      <c r="YB200" s="17"/>
      <c r="YC200" s="17"/>
      <c r="YD200" s="17"/>
      <c r="YE200" s="17"/>
      <c r="YF200" s="17"/>
      <c r="YG200" s="17"/>
      <c r="YH200" s="17"/>
      <c r="YI200" s="17"/>
      <c r="YJ200" s="17"/>
      <c r="YK200" s="17"/>
      <c r="YL200" s="17"/>
      <c r="YM200" s="17"/>
      <c r="YN200" s="17"/>
      <c r="YO200" s="17"/>
      <c r="YP200" s="17"/>
      <c r="YQ200" s="17"/>
      <c r="YR200" s="17"/>
      <c r="YS200" s="17"/>
      <c r="YT200" s="17"/>
      <c r="YU200" s="17"/>
      <c r="YV200" s="17"/>
      <c r="YW200" s="17"/>
      <c r="YX200" s="17"/>
      <c r="YY200" s="17"/>
      <c r="YZ200" s="17"/>
      <c r="ZA200" s="17"/>
      <c r="ZB200" s="17"/>
      <c r="ZC200" s="17"/>
      <c r="ZD200" s="17"/>
      <c r="ZE200" s="17"/>
      <c r="ZF200" s="17"/>
      <c r="ZG200" s="17"/>
      <c r="ZH200" s="17"/>
      <c r="ZI200" s="17"/>
      <c r="ZJ200" s="17"/>
      <c r="ZK200" s="17"/>
      <c r="ZL200" s="17"/>
      <c r="ZM200" s="17"/>
      <c r="ZN200" s="17"/>
      <c r="ZO200" s="17"/>
      <c r="ZP200" s="17"/>
      <c r="ZQ200" s="17"/>
      <c r="ZR200" s="17"/>
      <c r="ZS200" s="17"/>
      <c r="ZT200" s="17"/>
      <c r="ZU200" s="17"/>
      <c r="ZV200" s="17"/>
      <c r="ZW200" s="17"/>
      <c r="ZX200" s="17"/>
      <c r="ZY200" s="17"/>
      <c r="ZZ200" s="17"/>
      <c r="AAA200" s="17"/>
      <c r="AAB200" s="17"/>
      <c r="AAC200" s="17"/>
      <c r="AAD200" s="17"/>
      <c r="AAE200" s="17"/>
      <c r="AAF200" s="17"/>
      <c r="AAG200" s="17"/>
      <c r="AAH200" s="17"/>
      <c r="AAI200" s="17"/>
      <c r="AAJ200" s="17"/>
      <c r="AAK200" s="17"/>
      <c r="AAL200" s="17"/>
      <c r="AAM200" s="17"/>
      <c r="AAN200" s="17"/>
      <c r="AAO200" s="17"/>
      <c r="AAP200" s="17"/>
      <c r="AAQ200" s="17"/>
      <c r="AAR200" s="17"/>
      <c r="AAS200" s="17"/>
      <c r="AAT200" s="17"/>
      <c r="AAU200" s="17"/>
      <c r="AAV200" s="17"/>
      <c r="AAW200" s="17"/>
      <c r="AAX200" s="17"/>
      <c r="AAY200" s="17"/>
      <c r="AAZ200" s="17"/>
      <c r="ABA200" s="17"/>
      <c r="ABB200" s="17"/>
      <c r="ABC200" s="17"/>
      <c r="ABD200" s="17"/>
      <c r="ABE200" s="17"/>
      <c r="ABF200" s="17"/>
      <c r="ABG200" s="17"/>
      <c r="ABH200" s="17"/>
      <c r="ABI200" s="17"/>
      <c r="ABJ200" s="17"/>
      <c r="ABK200" s="17"/>
      <c r="ABL200" s="17"/>
      <c r="ABM200" s="17"/>
      <c r="ABN200" s="17"/>
      <c r="ABO200" s="17"/>
      <c r="ABP200" s="17"/>
      <c r="ABQ200" s="17"/>
      <c r="ABR200" s="17"/>
      <c r="ABS200" s="17"/>
      <c r="ABT200" s="17"/>
      <c r="ABU200" s="17"/>
      <c r="ABV200" s="17"/>
      <c r="ABW200" s="17"/>
      <c r="ABX200" s="17"/>
      <c r="ABY200" s="17"/>
      <c r="ABZ200" s="17"/>
      <c r="ACA200" s="17"/>
      <c r="ACB200" s="17"/>
      <c r="ACC200" s="17"/>
      <c r="ACD200" s="17"/>
      <c r="ACE200" s="17"/>
      <c r="ACF200" s="17"/>
      <c r="ACG200" s="17"/>
      <c r="ACH200" s="17"/>
      <c r="ACI200" s="17"/>
      <c r="ACJ200" s="17"/>
      <c r="ACK200" s="17"/>
      <c r="ACL200" s="17"/>
      <c r="ACM200" s="17"/>
      <c r="ACN200" s="17"/>
      <c r="ACO200" s="17"/>
      <c r="ACP200" s="17"/>
      <c r="ACQ200" s="17"/>
      <c r="ACR200" s="17"/>
      <c r="ACS200" s="17"/>
      <c r="ACT200" s="17"/>
      <c r="ACU200" s="17"/>
      <c r="ACV200" s="17"/>
      <c r="ACW200" s="17"/>
      <c r="ACX200" s="17"/>
      <c r="ACY200" s="17"/>
      <c r="ACZ200" s="17"/>
      <c r="ADA200" s="17"/>
      <c r="ADB200" s="17"/>
      <c r="ADC200" s="17"/>
      <c r="ADD200" s="17"/>
      <c r="ADE200" s="17"/>
      <c r="ADF200" s="17"/>
      <c r="ADG200" s="17"/>
      <c r="ADH200" s="17"/>
      <c r="ADI200" s="17"/>
      <c r="ADJ200" s="17"/>
      <c r="ADK200" s="17"/>
      <c r="ADL200" s="17"/>
      <c r="ADM200" s="17"/>
      <c r="ADN200" s="17"/>
      <c r="ADO200" s="17"/>
      <c r="ADP200" s="17"/>
      <c r="ADQ200" s="17"/>
      <c r="ADR200" s="17"/>
      <c r="ADS200" s="17"/>
      <c r="ADT200" s="17"/>
      <c r="ADU200" s="17"/>
      <c r="ADV200" s="17"/>
      <c r="ADW200" s="17"/>
      <c r="ADX200" s="17"/>
      <c r="ADY200" s="17"/>
      <c r="ADZ200" s="17"/>
      <c r="AEA200" s="17"/>
      <c r="AEB200" s="17"/>
      <c r="AEC200" s="17"/>
      <c r="AED200" s="17"/>
      <c r="AEE200" s="17"/>
      <c r="AEF200" s="17"/>
      <c r="AEG200" s="17"/>
      <c r="AEH200" s="17"/>
      <c r="AEI200" s="17"/>
      <c r="AEJ200" s="17"/>
      <c r="AEK200" s="17"/>
      <c r="AEL200" s="17"/>
      <c r="AEM200" s="17"/>
      <c r="AEN200" s="17"/>
      <c r="AEO200" s="17"/>
      <c r="AEP200" s="17"/>
      <c r="AEQ200" s="17"/>
      <c r="AER200" s="17"/>
      <c r="AES200" s="17"/>
      <c r="AET200" s="17"/>
      <c r="AEU200" s="17"/>
      <c r="AEV200" s="17"/>
      <c r="AEW200" s="17"/>
      <c r="AEX200" s="17"/>
      <c r="AEY200" s="17"/>
      <c r="AEZ200" s="17"/>
      <c r="AFA200" s="17"/>
      <c r="AFB200" s="17"/>
      <c r="AFC200" s="17"/>
      <c r="AFD200" s="17"/>
      <c r="AFE200" s="17"/>
      <c r="AFF200" s="17"/>
      <c r="AFG200" s="17"/>
      <c r="AFH200" s="17"/>
      <c r="AFI200" s="17"/>
      <c r="AFJ200" s="17"/>
      <c r="AFK200" s="17"/>
      <c r="AFL200" s="17"/>
      <c r="AFM200" s="17"/>
      <c r="AFN200" s="17"/>
      <c r="AFO200" s="17"/>
      <c r="AFP200" s="17"/>
      <c r="AFQ200" s="17"/>
      <c r="AFR200" s="17"/>
      <c r="AFS200" s="17"/>
      <c r="AFT200" s="17"/>
      <c r="AFU200" s="17"/>
      <c r="AFV200" s="17"/>
      <c r="AFW200" s="17"/>
      <c r="AFX200" s="17"/>
      <c r="AFY200" s="17"/>
      <c r="AFZ200" s="17"/>
      <c r="AGA200" s="17"/>
      <c r="AGB200" s="17"/>
      <c r="AGC200" s="17"/>
      <c r="AGD200" s="17"/>
      <c r="AGE200" s="17"/>
      <c r="AGF200" s="17"/>
      <c r="AGG200" s="17"/>
      <c r="AGH200" s="17"/>
      <c r="AGI200" s="17"/>
      <c r="AGJ200" s="17"/>
      <c r="AGK200" s="17"/>
      <c r="AGL200" s="17"/>
      <c r="AGM200" s="17"/>
      <c r="AGN200" s="17"/>
      <c r="AGO200" s="17"/>
      <c r="AGP200" s="17"/>
      <c r="AGQ200" s="17"/>
      <c r="AGR200" s="17"/>
      <c r="AGS200" s="17"/>
      <c r="AGT200" s="17"/>
      <c r="AGU200" s="17"/>
      <c r="AGV200" s="17"/>
      <c r="AGW200" s="17"/>
      <c r="AGX200" s="17"/>
      <c r="AGY200" s="17"/>
      <c r="AGZ200" s="17"/>
      <c r="AHA200" s="17"/>
      <c r="AHB200" s="17"/>
      <c r="AHC200" s="17"/>
      <c r="AHD200" s="17"/>
      <c r="AHE200" s="17"/>
      <c r="AHF200" s="17"/>
      <c r="AHG200" s="17"/>
      <c r="AHH200" s="17"/>
      <c r="AHI200" s="17"/>
      <c r="AHJ200" s="17"/>
      <c r="AHK200" s="17"/>
      <c r="AHL200" s="17"/>
      <c r="AHM200" s="17"/>
      <c r="AHN200" s="17"/>
      <c r="AHO200" s="17"/>
      <c r="AHP200" s="17"/>
      <c r="AHQ200" s="17"/>
      <c r="AHR200" s="17"/>
      <c r="AHS200" s="17"/>
      <c r="AHT200" s="17"/>
      <c r="AHU200" s="17"/>
      <c r="AHV200" s="17"/>
      <c r="AHW200" s="17"/>
      <c r="AHX200" s="17"/>
      <c r="AHY200" s="17"/>
      <c r="AHZ200" s="17"/>
      <c r="AIA200" s="17"/>
      <c r="AIB200" s="17"/>
      <c r="AIC200" s="17"/>
      <c r="AID200" s="17"/>
      <c r="AIE200" s="17"/>
      <c r="AIF200" s="17"/>
      <c r="AIG200" s="17"/>
      <c r="AIH200" s="17"/>
      <c r="AII200" s="17"/>
      <c r="AIJ200" s="17"/>
      <c r="AIK200" s="17"/>
      <c r="AIL200" s="17"/>
      <c r="AIM200" s="17"/>
      <c r="AIN200" s="17"/>
      <c r="AIO200" s="17"/>
      <c r="AIP200" s="17"/>
      <c r="AIQ200" s="17"/>
      <c r="AIR200" s="17"/>
      <c r="AIS200" s="17"/>
      <c r="AIT200" s="17"/>
      <c r="AIU200" s="17"/>
      <c r="AIV200" s="17"/>
      <c r="AIW200" s="17"/>
      <c r="AIX200" s="17"/>
      <c r="AIY200" s="17"/>
      <c r="AIZ200" s="17"/>
      <c r="AJA200" s="17"/>
      <c r="AJB200" s="17"/>
      <c r="AJC200" s="17"/>
      <c r="AJD200" s="17"/>
      <c r="AJE200" s="17"/>
      <c r="AJF200" s="17"/>
      <c r="AJG200" s="17"/>
      <c r="AJH200" s="17"/>
      <c r="AJI200" s="17"/>
      <c r="AJJ200" s="17"/>
      <c r="AJK200" s="17"/>
      <c r="AJL200" s="17"/>
      <c r="AJM200" s="17"/>
      <c r="AJN200" s="17"/>
      <c r="AJO200" s="17"/>
      <c r="AJP200" s="17"/>
      <c r="AJQ200" s="17"/>
      <c r="AJR200" s="17"/>
      <c r="AJS200" s="17"/>
      <c r="AJT200" s="17"/>
      <c r="AJU200" s="17"/>
      <c r="AJV200" s="17"/>
      <c r="AJW200" s="17"/>
      <c r="AJX200" s="17"/>
      <c r="AJY200" s="17"/>
      <c r="AJZ200" s="17"/>
      <c r="AKA200" s="17"/>
      <c r="AKB200" s="17"/>
      <c r="AKC200" s="17"/>
      <c r="AKD200" s="17"/>
      <c r="AKE200" s="17"/>
      <c r="AKF200" s="17"/>
      <c r="AKG200" s="17"/>
      <c r="AKH200" s="17"/>
      <c r="AKI200" s="17"/>
      <c r="AKJ200" s="17"/>
      <c r="AKK200" s="17"/>
      <c r="AKL200" s="17"/>
      <c r="AKM200" s="17"/>
      <c r="AKN200" s="17"/>
      <c r="AKO200" s="17"/>
      <c r="AKP200" s="17"/>
      <c r="AKQ200" s="17"/>
      <c r="AKR200" s="17"/>
      <c r="AKS200" s="17"/>
      <c r="AKT200" s="17"/>
      <c r="AKU200" s="17"/>
      <c r="AKV200" s="17"/>
      <c r="AKW200" s="17"/>
      <c r="AKX200" s="17"/>
      <c r="AKY200" s="17"/>
      <c r="AKZ200" s="17"/>
      <c r="ALA200" s="17"/>
      <c r="ALB200" s="17"/>
      <c r="ALC200" s="17"/>
      <c r="ALD200" s="17"/>
      <c r="ALE200" s="17"/>
      <c r="ALF200" s="17"/>
      <c r="ALG200" s="17"/>
      <c r="ALH200" s="17"/>
      <c r="ALI200" s="17"/>
      <c r="ALJ200" s="17"/>
      <c r="ALK200" s="17"/>
      <c r="ALL200" s="17"/>
      <c r="ALM200" s="17"/>
      <c r="ALN200" s="17"/>
      <c r="ALO200" s="17"/>
      <c r="ALP200" s="17"/>
      <c r="ALQ200" s="17"/>
      <c r="ALR200" s="17"/>
      <c r="ALS200" s="17"/>
      <c r="ALT200" s="17"/>
      <c r="ALU200" s="17"/>
      <c r="ALV200" s="17"/>
      <c r="ALW200" s="17"/>
      <c r="ALX200" s="17"/>
      <c r="ALY200" s="17"/>
      <c r="ALZ200" s="17"/>
      <c r="AMA200" s="17"/>
      <c r="AMB200" s="17"/>
      <c r="AMC200" s="17"/>
      <c r="AMD200" s="17"/>
      <c r="AME200" s="17"/>
      <c r="AMF200" s="17"/>
      <c r="AMG200" s="17"/>
      <c r="AMH200" s="17"/>
      <c r="AMI200" s="17"/>
      <c r="AMJ200" s="17"/>
      <c r="AMK200" s="17"/>
      <c r="AML200" s="17"/>
      <c r="AMM200" s="17"/>
      <c r="AMN200" s="17"/>
      <c r="AMO200" s="17"/>
      <c r="AMP200" s="17"/>
      <c r="AMQ200" s="17"/>
      <c r="AMR200" s="17"/>
      <c r="AMS200" s="17"/>
      <c r="AMT200" s="17"/>
      <c r="AMU200" s="17"/>
      <c r="AMV200" s="17"/>
      <c r="AMW200" s="17"/>
      <c r="AMX200" s="17"/>
      <c r="AMY200" s="17"/>
      <c r="AMZ200" s="17"/>
      <c r="ANA200" s="17"/>
      <c r="ANB200" s="17"/>
      <c r="ANC200" s="17"/>
      <c r="AND200" s="17"/>
      <c r="ANE200" s="17"/>
      <c r="ANF200" s="17"/>
      <c r="ANG200" s="17"/>
      <c r="ANH200" s="17"/>
      <c r="ANI200" s="17"/>
      <c r="ANJ200" s="17"/>
      <c r="ANK200" s="17"/>
      <c r="ANL200" s="17"/>
      <c r="ANM200" s="17"/>
      <c r="ANN200" s="17"/>
      <c r="ANO200" s="17"/>
      <c r="ANP200" s="17"/>
      <c r="ANQ200" s="17"/>
      <c r="ANR200" s="17"/>
      <c r="ANS200" s="17"/>
      <c r="ANT200" s="17"/>
      <c r="ANU200" s="17"/>
      <c r="ANV200" s="17"/>
      <c r="ANW200" s="17"/>
      <c r="ANX200" s="17"/>
      <c r="ANY200" s="17"/>
      <c r="ANZ200" s="17"/>
      <c r="AOA200" s="17"/>
      <c r="AOB200" s="17"/>
      <c r="AOC200" s="17"/>
      <c r="AOD200" s="17"/>
      <c r="AOE200" s="17"/>
      <c r="AOF200" s="17"/>
      <c r="AOG200" s="17"/>
      <c r="AOH200" s="17"/>
      <c r="AOI200" s="17"/>
      <c r="AOJ200" s="17"/>
      <c r="AOK200" s="17"/>
      <c r="AOL200" s="17"/>
      <c r="AOM200" s="17"/>
      <c r="AON200" s="17"/>
      <c r="AOO200" s="17"/>
      <c r="AOP200" s="17"/>
      <c r="AOQ200" s="17"/>
      <c r="AOR200" s="17"/>
      <c r="AOS200" s="17"/>
      <c r="AOT200" s="17"/>
      <c r="AOU200" s="17"/>
      <c r="AOV200" s="17"/>
      <c r="AOW200" s="17"/>
      <c r="AOX200" s="17"/>
      <c r="AOY200" s="17"/>
      <c r="AOZ200" s="17"/>
      <c r="APA200" s="17"/>
      <c r="APB200" s="17"/>
      <c r="APC200" s="17"/>
      <c r="APD200" s="17"/>
      <c r="APE200" s="17"/>
      <c r="APF200" s="17"/>
      <c r="APG200" s="17"/>
      <c r="APH200" s="17"/>
      <c r="API200" s="17"/>
      <c r="APJ200" s="17"/>
      <c r="APK200" s="17"/>
      <c r="APL200" s="17"/>
      <c r="APM200" s="17"/>
      <c r="APN200" s="17"/>
      <c r="APO200" s="17"/>
      <c r="APP200" s="17"/>
      <c r="APQ200" s="17"/>
      <c r="APR200" s="17"/>
      <c r="APS200" s="17"/>
      <c r="APT200" s="17"/>
      <c r="APU200" s="17"/>
      <c r="APV200" s="17"/>
      <c r="APW200" s="17"/>
      <c r="APX200" s="17"/>
      <c r="APY200" s="17"/>
      <c r="APZ200" s="17"/>
      <c r="AQA200" s="17"/>
      <c r="AQB200" s="17"/>
      <c r="AQC200" s="17"/>
      <c r="AQD200" s="17"/>
      <c r="AQE200" s="17"/>
      <c r="AQF200" s="17"/>
      <c r="AQG200" s="17"/>
      <c r="AQH200" s="17"/>
      <c r="AQI200" s="17"/>
      <c r="AQJ200" s="17"/>
      <c r="AQK200" s="17"/>
      <c r="AQL200" s="17"/>
      <c r="AQM200" s="17"/>
      <c r="AQN200" s="17"/>
      <c r="AQO200" s="17"/>
      <c r="AQP200" s="17"/>
      <c r="AQQ200" s="17"/>
      <c r="AQR200" s="17"/>
      <c r="AQS200" s="17"/>
      <c r="AQT200" s="17"/>
      <c r="AQU200" s="17"/>
      <c r="AQV200" s="17"/>
      <c r="AQW200" s="17"/>
      <c r="AQX200" s="17"/>
      <c r="AQY200" s="17"/>
      <c r="AQZ200" s="17"/>
      <c r="ARA200" s="17"/>
      <c r="ARB200" s="17"/>
      <c r="ARC200" s="17"/>
      <c r="ARD200" s="17"/>
      <c r="ARE200" s="17"/>
      <c r="ARF200" s="17"/>
      <c r="ARG200" s="17"/>
      <c r="ARH200" s="17"/>
      <c r="ARI200" s="17"/>
      <c r="ARJ200" s="17"/>
      <c r="ARK200" s="17"/>
      <c r="ARL200" s="17"/>
      <c r="ARM200" s="17"/>
      <c r="ARN200" s="17"/>
      <c r="ARO200" s="17"/>
      <c r="ARP200" s="17"/>
      <c r="ARQ200" s="17"/>
      <c r="ARR200" s="17"/>
      <c r="ARS200" s="17"/>
      <c r="ART200" s="17"/>
      <c r="ARU200" s="17"/>
      <c r="ARV200" s="17"/>
      <c r="ARW200" s="17"/>
      <c r="ARX200" s="17"/>
      <c r="ARY200" s="17"/>
      <c r="ARZ200" s="17"/>
      <c r="ASA200" s="17"/>
      <c r="ASB200" s="17"/>
      <c r="ASC200" s="17"/>
      <c r="ASD200" s="17"/>
      <c r="ASE200" s="17"/>
      <c r="ASF200" s="17"/>
      <c r="ASG200" s="17"/>
      <c r="ASH200" s="17"/>
      <c r="ASI200" s="17"/>
      <c r="ASJ200" s="17"/>
      <c r="ASK200" s="17"/>
      <c r="ASL200" s="17"/>
      <c r="ASM200" s="17"/>
      <c r="ASN200" s="17"/>
      <c r="ASO200" s="17"/>
      <c r="ASP200" s="17"/>
      <c r="ASQ200" s="17"/>
      <c r="ASR200" s="17"/>
      <c r="ASS200" s="17"/>
      <c r="AST200" s="17"/>
      <c r="ASU200" s="17"/>
      <c r="ASV200" s="17"/>
      <c r="ASW200" s="17"/>
      <c r="ASX200" s="17"/>
      <c r="ASY200" s="17"/>
      <c r="ASZ200" s="17"/>
      <c r="ATA200" s="17"/>
      <c r="ATB200" s="17"/>
      <c r="ATC200" s="17"/>
      <c r="ATD200" s="17"/>
      <c r="ATE200" s="17"/>
      <c r="ATF200" s="17"/>
      <c r="ATG200" s="17"/>
      <c r="ATH200" s="17"/>
      <c r="ATI200" s="17"/>
      <c r="ATJ200" s="17"/>
      <c r="ATK200" s="17"/>
      <c r="ATL200" s="17"/>
      <c r="ATM200" s="17"/>
      <c r="ATN200" s="17"/>
      <c r="ATO200" s="17"/>
      <c r="ATP200" s="17"/>
      <c r="ATQ200" s="17"/>
      <c r="ATR200" s="17"/>
      <c r="ATS200" s="17"/>
      <c r="ATT200" s="17"/>
      <c r="ATU200" s="17"/>
      <c r="ATV200" s="17"/>
      <c r="ATW200" s="17"/>
      <c r="ATX200" s="17"/>
      <c r="ATY200" s="17"/>
      <c r="ATZ200" s="17"/>
      <c r="AUA200" s="17"/>
      <c r="AUB200" s="17"/>
      <c r="AUC200" s="17"/>
      <c r="AUD200" s="17"/>
      <c r="AUE200" s="17"/>
      <c r="AUF200" s="17"/>
      <c r="AUG200" s="17"/>
      <c r="AUH200" s="17"/>
      <c r="AUI200" s="17"/>
      <c r="AUJ200" s="17"/>
      <c r="AUK200" s="17"/>
      <c r="AUL200" s="17"/>
      <c r="AUM200" s="17"/>
      <c r="AUN200" s="17"/>
      <c r="AUO200" s="17"/>
      <c r="AUP200" s="17"/>
      <c r="AUQ200" s="17"/>
      <c r="AUR200" s="17"/>
      <c r="AUS200" s="17"/>
      <c r="AUT200" s="17"/>
      <c r="AUU200" s="17"/>
      <c r="AUV200" s="17"/>
      <c r="AUW200" s="17"/>
      <c r="AUX200" s="17"/>
      <c r="AUY200" s="17"/>
      <c r="AUZ200" s="17"/>
      <c r="AVA200" s="17"/>
      <c r="AVB200" s="17"/>
      <c r="AVC200" s="17"/>
      <c r="AVD200" s="17"/>
      <c r="AVE200" s="17"/>
      <c r="AVF200" s="17"/>
      <c r="AVG200" s="17"/>
      <c r="AVH200" s="17"/>
      <c r="AVI200" s="17"/>
      <c r="AVJ200" s="17"/>
      <c r="AVK200" s="17"/>
      <c r="AVL200" s="17"/>
      <c r="AVM200" s="17"/>
      <c r="AVN200" s="17"/>
      <c r="AVO200" s="17"/>
      <c r="AVP200" s="17"/>
      <c r="AVQ200" s="17"/>
      <c r="AVR200" s="17"/>
      <c r="AVS200" s="17"/>
      <c r="AVT200" s="17"/>
      <c r="AVU200" s="17"/>
      <c r="AVV200" s="17"/>
      <c r="AVW200" s="17"/>
      <c r="AVX200" s="17"/>
      <c r="AVY200" s="17"/>
      <c r="AVZ200" s="17"/>
      <c r="AWA200" s="17"/>
      <c r="AWB200" s="17"/>
      <c r="AWC200" s="17"/>
      <c r="AWD200" s="17"/>
      <c r="AWE200" s="17"/>
      <c r="AWF200" s="17"/>
      <c r="AWG200" s="17"/>
      <c r="AWH200" s="17"/>
      <c r="AWI200" s="17"/>
      <c r="AWJ200" s="17"/>
      <c r="AWK200" s="17"/>
      <c r="AWL200" s="17"/>
      <c r="AWM200" s="17"/>
      <c r="AWN200" s="17"/>
      <c r="AWO200" s="17"/>
      <c r="AWP200" s="17"/>
      <c r="AWQ200" s="17"/>
      <c r="AWR200" s="17"/>
      <c r="AWS200" s="17"/>
      <c r="AWT200" s="17"/>
      <c r="AWU200" s="17"/>
      <c r="AWV200" s="17"/>
      <c r="AWW200" s="17"/>
      <c r="AWX200" s="17"/>
      <c r="AWY200" s="17"/>
      <c r="AWZ200" s="17"/>
      <c r="AXA200" s="17"/>
      <c r="AXB200" s="17"/>
      <c r="AXC200" s="17"/>
      <c r="AXD200" s="17"/>
      <c r="AXE200" s="17"/>
      <c r="AXF200" s="17"/>
      <c r="AXG200" s="17"/>
      <c r="AXH200" s="17"/>
      <c r="AXI200" s="17"/>
      <c r="AXJ200" s="17"/>
      <c r="AXK200" s="17"/>
      <c r="AXL200" s="17"/>
      <c r="AXM200" s="17"/>
      <c r="AXN200" s="17"/>
      <c r="AXO200" s="17"/>
      <c r="AXP200" s="17"/>
      <c r="AXQ200" s="17"/>
      <c r="AXR200" s="17"/>
      <c r="AXS200" s="17"/>
      <c r="AXT200" s="17"/>
      <c r="AXU200" s="17"/>
      <c r="AXV200" s="17"/>
      <c r="AXW200" s="17"/>
      <c r="AXX200" s="17"/>
      <c r="AXY200" s="17"/>
      <c r="AXZ200" s="17"/>
      <c r="AYA200" s="17"/>
      <c r="AYB200" s="17"/>
      <c r="AYC200" s="17"/>
      <c r="AYD200" s="17"/>
      <c r="AYE200" s="17"/>
      <c r="AYF200" s="17"/>
      <c r="AYG200" s="17"/>
      <c r="AYH200" s="17"/>
      <c r="AYI200" s="17"/>
      <c r="AYJ200" s="17"/>
      <c r="AYK200" s="17"/>
      <c r="AYL200" s="17"/>
      <c r="AYM200" s="17"/>
      <c r="AYN200" s="17"/>
      <c r="AYO200" s="17"/>
      <c r="AYP200" s="17"/>
      <c r="AYQ200" s="17"/>
      <c r="AYR200" s="17"/>
      <c r="AYS200" s="17"/>
      <c r="AYT200" s="17"/>
      <c r="AYU200" s="17"/>
      <c r="AYV200" s="17"/>
      <c r="AYW200" s="17"/>
      <c r="AYX200" s="17"/>
      <c r="AYY200" s="17"/>
      <c r="AYZ200" s="17"/>
      <c r="AZA200" s="17"/>
      <c r="AZB200" s="17"/>
      <c r="AZC200" s="17"/>
      <c r="AZD200" s="17"/>
      <c r="AZE200" s="17"/>
      <c r="AZF200" s="17"/>
      <c r="AZG200" s="17"/>
      <c r="AZH200" s="17"/>
      <c r="AZI200" s="17"/>
      <c r="AZJ200" s="17"/>
      <c r="AZK200" s="17"/>
      <c r="AZL200" s="17"/>
      <c r="AZM200" s="17"/>
      <c r="AZN200" s="17"/>
      <c r="AZO200" s="17"/>
      <c r="AZP200" s="17"/>
      <c r="AZQ200" s="17"/>
      <c r="AZR200" s="17"/>
      <c r="AZS200" s="17"/>
      <c r="AZT200" s="17"/>
      <c r="AZU200" s="17"/>
      <c r="AZV200" s="17"/>
      <c r="AZW200" s="17"/>
      <c r="AZX200" s="17"/>
      <c r="AZY200" s="17"/>
      <c r="AZZ200" s="17"/>
      <c r="BAA200" s="17"/>
      <c r="BAB200" s="17"/>
      <c r="BAC200" s="17"/>
      <c r="BAD200" s="17"/>
      <c r="BAE200" s="17"/>
      <c r="BAF200" s="17"/>
      <c r="BAG200" s="17"/>
      <c r="BAH200" s="17"/>
      <c r="BAI200" s="17"/>
      <c r="BAJ200" s="17"/>
      <c r="BAK200" s="17"/>
      <c r="BAL200" s="17"/>
      <c r="BAM200" s="17"/>
      <c r="BAN200" s="17"/>
      <c r="BAO200" s="17"/>
      <c r="BAP200" s="17"/>
      <c r="BAQ200" s="17"/>
      <c r="BAR200" s="17"/>
      <c r="BAS200" s="17"/>
      <c r="BAT200" s="17"/>
      <c r="BAU200" s="17"/>
      <c r="BAV200" s="17"/>
      <c r="BAW200" s="17"/>
      <c r="BAX200" s="17"/>
      <c r="BAY200" s="17"/>
      <c r="BAZ200" s="17"/>
      <c r="BBA200" s="17"/>
      <c r="BBB200" s="17"/>
      <c r="BBC200" s="17"/>
      <c r="BBD200" s="17"/>
      <c r="BBE200" s="17"/>
      <c r="BBF200" s="17"/>
      <c r="BBG200" s="17"/>
      <c r="BBH200" s="17"/>
      <c r="BBI200" s="17"/>
      <c r="BBJ200" s="17"/>
      <c r="BBK200" s="17"/>
      <c r="BBL200" s="17"/>
      <c r="BBM200" s="17"/>
      <c r="BBN200" s="17"/>
      <c r="BBO200" s="17"/>
      <c r="BBP200" s="17"/>
      <c r="BBQ200" s="17"/>
      <c r="BBR200" s="17"/>
      <c r="BBS200" s="17"/>
      <c r="BBT200" s="17"/>
      <c r="BBU200" s="17"/>
      <c r="BBV200" s="17"/>
      <c r="BBW200" s="17"/>
      <c r="BBX200" s="17"/>
      <c r="BBY200" s="17"/>
      <c r="BBZ200" s="17"/>
      <c r="BCA200" s="17"/>
      <c r="BCB200" s="17"/>
      <c r="BCC200" s="17"/>
      <c r="BCD200" s="17"/>
      <c r="BCE200" s="17"/>
      <c r="BCF200" s="17"/>
      <c r="BCG200" s="17"/>
      <c r="BCH200" s="17"/>
      <c r="BCI200" s="17"/>
      <c r="BCJ200" s="17"/>
      <c r="BCK200" s="17"/>
      <c r="BCL200" s="17"/>
      <c r="BCM200" s="17"/>
      <c r="BCN200" s="17"/>
      <c r="BCO200" s="17"/>
      <c r="BCP200" s="17"/>
      <c r="BCQ200" s="17"/>
      <c r="BCR200" s="17"/>
      <c r="BCS200" s="17"/>
      <c r="BCT200" s="17"/>
      <c r="BCU200" s="17"/>
      <c r="BCV200" s="17"/>
      <c r="BCW200" s="17"/>
      <c r="BCX200" s="17"/>
      <c r="BCY200" s="17"/>
      <c r="BCZ200" s="17"/>
      <c r="BDA200" s="17"/>
      <c r="BDB200" s="17"/>
      <c r="BDC200" s="17"/>
      <c r="BDD200" s="17"/>
      <c r="BDE200" s="17"/>
      <c r="BDF200" s="17"/>
      <c r="BDG200" s="17"/>
      <c r="BDH200" s="17"/>
      <c r="BDI200" s="17"/>
      <c r="BDJ200" s="17"/>
      <c r="BDK200" s="17"/>
      <c r="BDL200" s="17"/>
      <c r="BDM200" s="17"/>
      <c r="BDN200" s="17"/>
      <c r="BDO200" s="17"/>
      <c r="BDP200" s="17"/>
      <c r="BDQ200" s="17"/>
      <c r="BDR200" s="17"/>
      <c r="BDS200" s="17"/>
      <c r="BDT200" s="17"/>
      <c r="BDU200" s="17"/>
      <c r="BDV200" s="17"/>
      <c r="BDW200" s="17"/>
      <c r="BDX200" s="17"/>
      <c r="BDY200" s="17"/>
      <c r="BDZ200" s="17"/>
      <c r="BEA200" s="17"/>
      <c r="BEB200" s="17"/>
      <c r="BEC200" s="17"/>
      <c r="BED200" s="17"/>
      <c r="BEE200" s="17"/>
      <c r="BEF200" s="17"/>
      <c r="BEG200" s="17"/>
      <c r="BEH200" s="17"/>
      <c r="BEI200" s="17"/>
      <c r="BEJ200" s="17"/>
      <c r="BEK200" s="17"/>
      <c r="BEL200" s="17"/>
      <c r="BEM200" s="17"/>
      <c r="BEN200" s="17"/>
      <c r="BEO200" s="17"/>
      <c r="BEP200" s="17"/>
      <c r="BEQ200" s="17"/>
      <c r="BER200" s="17"/>
      <c r="BES200" s="17"/>
      <c r="BET200" s="17"/>
      <c r="BEU200" s="17"/>
      <c r="BEV200" s="17"/>
      <c r="BEW200" s="17"/>
      <c r="BEX200" s="17"/>
      <c r="BEY200" s="17"/>
      <c r="BEZ200" s="17"/>
      <c r="BFA200" s="17"/>
      <c r="BFB200" s="17"/>
      <c r="BFC200" s="17"/>
      <c r="BFD200" s="17"/>
      <c r="BFE200" s="17"/>
      <c r="BFF200" s="17"/>
      <c r="BFG200" s="17"/>
      <c r="BFH200" s="17"/>
      <c r="BFI200" s="17"/>
      <c r="BFJ200" s="17"/>
      <c r="BFK200" s="17"/>
      <c r="BFL200" s="17"/>
      <c r="BFM200" s="17"/>
      <c r="BFN200" s="17"/>
      <c r="BFO200" s="17"/>
      <c r="BFP200" s="17"/>
      <c r="BFQ200" s="17"/>
      <c r="BFR200" s="17"/>
      <c r="BFS200" s="17"/>
      <c r="BFT200" s="17"/>
      <c r="BFU200" s="17"/>
      <c r="BFV200" s="17"/>
      <c r="BFW200" s="17"/>
      <c r="BFX200" s="17"/>
      <c r="BFY200" s="17"/>
      <c r="BFZ200" s="17"/>
      <c r="BGA200" s="17"/>
      <c r="BGB200" s="17"/>
      <c r="BGC200" s="17"/>
      <c r="BGD200" s="17"/>
      <c r="BGE200" s="17"/>
      <c r="BGF200" s="17"/>
      <c r="BGG200" s="17"/>
      <c r="BGH200" s="17"/>
      <c r="BGI200" s="17"/>
      <c r="BGJ200" s="17"/>
      <c r="BGK200" s="17"/>
      <c r="BGL200" s="17"/>
      <c r="BGM200" s="17"/>
      <c r="BGN200" s="17"/>
      <c r="BGO200" s="17"/>
      <c r="BGP200" s="17"/>
      <c r="BGQ200" s="17"/>
      <c r="BGR200" s="17"/>
      <c r="BGS200" s="17"/>
      <c r="BGT200" s="17"/>
      <c r="BGU200" s="17"/>
      <c r="BGV200" s="17"/>
      <c r="BGW200" s="17"/>
      <c r="BGX200" s="17"/>
      <c r="BGY200" s="17"/>
      <c r="BGZ200" s="17"/>
      <c r="BHA200" s="17"/>
      <c r="BHB200" s="17"/>
      <c r="BHC200" s="17"/>
      <c r="BHD200" s="17"/>
      <c r="BHE200" s="17"/>
      <c r="BHF200" s="17"/>
      <c r="BHG200" s="17"/>
      <c r="BHH200" s="17"/>
      <c r="BHI200" s="17"/>
      <c r="BHJ200" s="17"/>
      <c r="BHK200" s="17"/>
      <c r="BHL200" s="17"/>
      <c r="BHM200" s="17"/>
      <c r="BHN200" s="17"/>
      <c r="BHO200" s="17"/>
      <c r="BHP200" s="17"/>
      <c r="BHQ200" s="17"/>
      <c r="BHR200" s="17"/>
      <c r="BHS200" s="17"/>
      <c r="BHT200" s="17"/>
      <c r="BHU200" s="17"/>
      <c r="BHV200" s="17"/>
      <c r="BHW200" s="17"/>
      <c r="BHX200" s="17"/>
      <c r="BHY200" s="17"/>
      <c r="BHZ200" s="17"/>
      <c r="BIA200" s="17"/>
      <c r="BIB200" s="17"/>
      <c r="BIC200" s="17"/>
      <c r="BID200" s="17"/>
      <c r="BIE200" s="17"/>
      <c r="BIF200" s="17"/>
      <c r="BIG200" s="17"/>
      <c r="BIH200" s="17"/>
      <c r="BII200" s="17"/>
      <c r="BIJ200" s="17"/>
      <c r="BIK200" s="17"/>
      <c r="BIL200" s="17"/>
      <c r="BIM200" s="17"/>
      <c r="BIN200" s="17"/>
      <c r="BIO200" s="17"/>
      <c r="BIP200" s="17"/>
      <c r="BIQ200" s="17"/>
      <c r="BIR200" s="17"/>
      <c r="BIS200" s="17"/>
      <c r="BIT200" s="17"/>
      <c r="BIU200" s="17"/>
      <c r="BIV200" s="17"/>
      <c r="BIW200" s="17"/>
      <c r="BIX200" s="17"/>
      <c r="BIY200" s="17"/>
      <c r="BIZ200" s="17"/>
      <c r="BJA200" s="17"/>
      <c r="BJB200" s="17"/>
      <c r="BJC200" s="17"/>
      <c r="BJD200" s="17"/>
      <c r="BJE200" s="17"/>
      <c r="BJF200" s="17"/>
      <c r="BJG200" s="17"/>
      <c r="BJH200" s="17"/>
      <c r="BJI200" s="17"/>
      <c r="BJJ200" s="17"/>
      <c r="BJK200" s="17"/>
      <c r="BJL200" s="17"/>
      <c r="BJM200" s="17"/>
      <c r="BJN200" s="17"/>
      <c r="BJO200" s="17"/>
      <c r="BJP200" s="17"/>
      <c r="BJQ200" s="17"/>
      <c r="BJR200" s="17"/>
      <c r="BJS200" s="17"/>
      <c r="BJT200" s="17"/>
      <c r="BJU200" s="17"/>
      <c r="BJV200" s="17"/>
      <c r="BJW200" s="17"/>
      <c r="BJX200" s="17"/>
      <c r="BJY200" s="17"/>
      <c r="BJZ200" s="17"/>
      <c r="BKA200" s="17"/>
      <c r="BKB200" s="17"/>
      <c r="BKC200" s="17"/>
      <c r="BKD200" s="17"/>
      <c r="BKE200" s="17"/>
      <c r="BKF200" s="17"/>
      <c r="BKG200" s="17"/>
      <c r="BKH200" s="17"/>
      <c r="BKI200" s="17"/>
      <c r="BKJ200" s="17"/>
      <c r="BKK200" s="17"/>
      <c r="BKL200" s="17"/>
      <c r="BKM200" s="17"/>
      <c r="BKN200" s="17"/>
      <c r="BKO200" s="17"/>
      <c r="BKP200" s="17"/>
      <c r="BKQ200" s="17"/>
      <c r="BKR200" s="17"/>
      <c r="BKS200" s="17"/>
      <c r="BKT200" s="17"/>
      <c r="BKU200" s="17"/>
      <c r="BKV200" s="17"/>
      <c r="BKW200" s="17"/>
      <c r="BKX200" s="17"/>
      <c r="BKY200" s="17"/>
      <c r="BKZ200" s="17"/>
      <c r="BLA200" s="17"/>
      <c r="BLB200" s="17"/>
      <c r="BLC200" s="17"/>
      <c r="BLD200" s="17"/>
      <c r="BLE200" s="17"/>
      <c r="BLF200" s="17"/>
      <c r="BLG200" s="17"/>
      <c r="BLH200" s="17"/>
      <c r="BLI200" s="17"/>
      <c r="BLJ200" s="17"/>
      <c r="BLK200" s="17"/>
      <c r="BLL200" s="17"/>
      <c r="BLM200" s="17"/>
      <c r="BLN200" s="17"/>
      <c r="BLO200" s="17"/>
      <c r="BLP200" s="17"/>
      <c r="BLQ200" s="17"/>
      <c r="BLR200" s="17"/>
      <c r="BLS200" s="17"/>
      <c r="BLT200" s="17"/>
      <c r="BLU200" s="17"/>
      <c r="BLV200" s="17"/>
      <c r="BLW200" s="17"/>
      <c r="BLX200" s="17"/>
      <c r="BLY200" s="17"/>
      <c r="BLZ200" s="17"/>
      <c r="BMA200" s="17"/>
      <c r="BMB200" s="17"/>
      <c r="BMC200" s="17"/>
      <c r="BMD200" s="17"/>
      <c r="BME200" s="17"/>
      <c r="BMF200" s="17"/>
      <c r="BMG200" s="17"/>
      <c r="BMH200" s="17"/>
      <c r="BMI200" s="17"/>
      <c r="BMJ200" s="17"/>
      <c r="BMK200" s="17"/>
      <c r="BML200" s="17"/>
      <c r="BMM200" s="17"/>
      <c r="BMN200" s="17"/>
      <c r="BMO200" s="17"/>
      <c r="BMP200" s="17"/>
      <c r="BMQ200" s="17"/>
      <c r="BMR200" s="17"/>
      <c r="BMS200" s="17"/>
      <c r="BMT200" s="17"/>
      <c r="BMU200" s="17"/>
      <c r="BMV200" s="17"/>
      <c r="BMW200" s="17"/>
      <c r="BMX200" s="17"/>
      <c r="BMY200" s="17"/>
      <c r="BMZ200" s="17"/>
      <c r="BNA200" s="17"/>
      <c r="BNB200" s="17"/>
      <c r="BNC200" s="17"/>
      <c r="BND200" s="17"/>
      <c r="BNE200" s="17"/>
      <c r="BNF200" s="17"/>
      <c r="BNG200" s="17"/>
      <c r="BNH200" s="17"/>
      <c r="BNI200" s="17"/>
      <c r="BNJ200" s="17"/>
      <c r="BNK200" s="17"/>
      <c r="BNL200" s="17"/>
      <c r="BNM200" s="17"/>
      <c r="BNN200" s="17"/>
      <c r="BNO200" s="17"/>
      <c r="BNP200" s="17"/>
      <c r="BNQ200" s="17"/>
      <c r="BNR200" s="17"/>
      <c r="BNS200" s="17"/>
      <c r="BNT200" s="17"/>
      <c r="BNU200" s="17"/>
      <c r="BNV200" s="17"/>
      <c r="BNW200" s="17"/>
      <c r="BNX200" s="17"/>
      <c r="BNY200" s="17"/>
      <c r="BNZ200" s="17"/>
      <c r="BOA200" s="17"/>
      <c r="BOB200" s="17"/>
      <c r="BOC200" s="17"/>
      <c r="BOD200" s="17"/>
      <c r="BOE200" s="17"/>
      <c r="BOF200" s="17"/>
      <c r="BOG200" s="17"/>
      <c r="BOH200" s="17"/>
      <c r="BOI200" s="17"/>
      <c r="BOJ200" s="17"/>
      <c r="BOK200" s="17"/>
      <c r="BOL200" s="17"/>
      <c r="BOM200" s="17"/>
      <c r="BON200" s="17"/>
      <c r="BOO200" s="17"/>
      <c r="BOP200" s="17"/>
      <c r="BOQ200" s="17"/>
      <c r="BOR200" s="17"/>
      <c r="BOS200" s="17"/>
      <c r="BOT200" s="17"/>
      <c r="BOU200" s="17"/>
      <c r="BOV200" s="17"/>
      <c r="BOW200" s="17"/>
      <c r="BOX200" s="17"/>
      <c r="BOY200" s="17"/>
      <c r="BOZ200" s="17"/>
      <c r="BPA200" s="17"/>
      <c r="BPB200" s="17"/>
      <c r="BPC200" s="17"/>
      <c r="BPD200" s="17"/>
      <c r="BPE200" s="17"/>
      <c r="BPF200" s="17"/>
      <c r="BPG200" s="17"/>
      <c r="BPH200" s="17"/>
      <c r="BPI200" s="17"/>
      <c r="BPJ200" s="17"/>
      <c r="BPK200" s="17"/>
      <c r="BPL200" s="17"/>
      <c r="BPM200" s="17"/>
      <c r="BPN200" s="17"/>
      <c r="BPO200" s="17"/>
      <c r="BPP200" s="17"/>
      <c r="BPQ200" s="17"/>
      <c r="BPR200" s="17"/>
      <c r="BPS200" s="17"/>
      <c r="BPT200" s="17"/>
      <c r="BPU200" s="17"/>
      <c r="BPV200" s="17"/>
      <c r="BPW200" s="17"/>
      <c r="BPX200" s="17"/>
      <c r="BPY200" s="17"/>
      <c r="BPZ200" s="17"/>
      <c r="BQA200" s="17"/>
      <c r="BQB200" s="17"/>
      <c r="BQC200" s="17"/>
      <c r="BQD200" s="17"/>
      <c r="BQE200" s="17"/>
      <c r="BQF200" s="17"/>
      <c r="BQG200" s="17"/>
      <c r="BQH200" s="17"/>
      <c r="BQI200" s="17"/>
      <c r="BQJ200" s="17"/>
      <c r="BQK200" s="17"/>
      <c r="BQL200" s="17"/>
      <c r="BQM200" s="17"/>
      <c r="BQN200" s="17"/>
      <c r="BQO200" s="17"/>
      <c r="BQP200" s="17"/>
      <c r="BQQ200" s="17"/>
      <c r="BQR200" s="17"/>
      <c r="BQS200" s="17"/>
      <c r="BQT200" s="17"/>
      <c r="BQU200" s="17"/>
      <c r="BQV200" s="17"/>
      <c r="BQW200" s="17"/>
      <c r="BQX200" s="17"/>
      <c r="BQY200" s="17"/>
      <c r="BQZ200" s="17"/>
      <c r="BRA200" s="17"/>
      <c r="BRB200" s="17"/>
      <c r="BRC200" s="17"/>
      <c r="BRD200" s="17"/>
      <c r="BRE200" s="17"/>
      <c r="BRF200" s="17"/>
      <c r="BRG200" s="17"/>
      <c r="BRH200" s="17"/>
      <c r="BRI200" s="17"/>
      <c r="BRJ200" s="17"/>
      <c r="BRK200" s="17"/>
      <c r="BRL200" s="17"/>
      <c r="BRM200" s="17"/>
      <c r="BRN200" s="17"/>
      <c r="BRO200" s="17"/>
      <c r="BRP200" s="17"/>
      <c r="BRQ200" s="17"/>
      <c r="BRR200" s="17"/>
      <c r="BRS200" s="17"/>
      <c r="BRT200" s="17"/>
      <c r="BRU200" s="17"/>
      <c r="BRV200" s="17"/>
      <c r="BRW200" s="17"/>
      <c r="BRX200" s="17"/>
      <c r="BRY200" s="17"/>
      <c r="BRZ200" s="17"/>
      <c r="BSA200" s="17"/>
      <c r="BSB200" s="17"/>
      <c r="BSC200" s="17"/>
      <c r="BSD200" s="17"/>
      <c r="BSE200" s="17"/>
      <c r="BSF200" s="17"/>
      <c r="BSG200" s="17"/>
      <c r="BSH200" s="17"/>
      <c r="BSI200" s="17"/>
      <c r="BSJ200" s="17"/>
      <c r="BSK200" s="17"/>
      <c r="BSL200" s="17"/>
      <c r="BSM200" s="17"/>
      <c r="BSN200" s="17"/>
      <c r="BSO200" s="17"/>
      <c r="BSP200" s="17"/>
      <c r="BSQ200" s="17"/>
      <c r="BSR200" s="17"/>
      <c r="BSS200" s="17"/>
      <c r="BST200" s="17"/>
      <c r="BSU200" s="17"/>
      <c r="BSV200" s="17"/>
      <c r="BSW200" s="17"/>
      <c r="BSX200" s="17"/>
      <c r="BSY200" s="17"/>
      <c r="BSZ200" s="17"/>
      <c r="BTA200" s="17"/>
      <c r="BTB200" s="17"/>
      <c r="BTC200" s="17"/>
      <c r="BTD200" s="17"/>
      <c r="BTE200" s="17"/>
      <c r="BTF200" s="17"/>
      <c r="BTG200" s="17"/>
      <c r="BTH200" s="17"/>
      <c r="BTI200" s="17"/>
      <c r="BTJ200" s="17"/>
      <c r="BTK200" s="17"/>
      <c r="BTL200" s="17"/>
      <c r="BTM200" s="17"/>
      <c r="BTN200" s="17"/>
      <c r="BTO200" s="17"/>
      <c r="BTP200" s="17"/>
      <c r="BTQ200" s="17"/>
      <c r="BTR200" s="17"/>
      <c r="BTS200" s="17"/>
      <c r="BTT200" s="17"/>
      <c r="BTU200" s="17"/>
      <c r="BTV200" s="17"/>
      <c r="BTW200" s="17"/>
      <c r="BTX200" s="17"/>
      <c r="BTY200" s="17"/>
      <c r="BTZ200" s="17"/>
      <c r="BUA200" s="17"/>
      <c r="BUB200" s="17"/>
      <c r="BUC200" s="17"/>
      <c r="BUD200" s="17"/>
      <c r="BUE200" s="17"/>
      <c r="BUF200" s="17"/>
      <c r="BUG200" s="17"/>
      <c r="BUH200" s="17"/>
      <c r="BUI200" s="17"/>
      <c r="BUJ200" s="17"/>
      <c r="BUK200" s="17"/>
      <c r="BUL200" s="17"/>
      <c r="BUM200" s="17"/>
      <c r="BUN200" s="17"/>
      <c r="BUO200" s="17"/>
      <c r="BUP200" s="17"/>
      <c r="BUQ200" s="17"/>
      <c r="BUR200" s="17"/>
      <c r="BUS200" s="17"/>
      <c r="BUT200" s="17"/>
      <c r="BUU200" s="17"/>
      <c r="BUV200" s="17"/>
      <c r="BUW200" s="17"/>
      <c r="BUX200" s="17"/>
      <c r="BUY200" s="17"/>
      <c r="BUZ200" s="17"/>
      <c r="BVA200" s="17"/>
      <c r="BVB200" s="17"/>
      <c r="BVC200" s="17"/>
      <c r="BVD200" s="17"/>
      <c r="BVE200" s="17"/>
      <c r="BVF200" s="17"/>
      <c r="BVG200" s="17"/>
      <c r="BVH200" s="17"/>
      <c r="BVI200" s="17"/>
      <c r="BVJ200" s="17"/>
      <c r="BVK200" s="17"/>
      <c r="BVL200" s="17"/>
      <c r="BVM200" s="17"/>
      <c r="BVN200" s="17"/>
      <c r="BVO200" s="17"/>
      <c r="BVP200" s="17"/>
      <c r="BVQ200" s="17"/>
      <c r="BVR200" s="17"/>
      <c r="BVS200" s="17"/>
      <c r="BVT200" s="17"/>
      <c r="BVU200" s="17"/>
      <c r="BVV200" s="17"/>
      <c r="BVW200" s="17"/>
      <c r="BVX200" s="17"/>
      <c r="BVY200" s="17"/>
      <c r="BVZ200" s="17"/>
      <c r="BWA200" s="17"/>
      <c r="BWB200" s="17"/>
      <c r="BWC200" s="17"/>
      <c r="BWD200" s="17"/>
      <c r="BWE200" s="17"/>
      <c r="BWF200" s="17"/>
      <c r="BWG200" s="17"/>
      <c r="BWH200" s="17"/>
      <c r="BWI200" s="17"/>
      <c r="BWJ200" s="17"/>
      <c r="BWK200" s="17"/>
      <c r="BWL200" s="17"/>
      <c r="BWM200" s="17"/>
      <c r="BWN200" s="17"/>
      <c r="BWO200" s="17"/>
      <c r="BWP200" s="17"/>
      <c r="BWQ200" s="17"/>
      <c r="BWR200" s="17"/>
      <c r="BWS200" s="17"/>
      <c r="BWT200" s="17"/>
      <c r="BWU200" s="17"/>
      <c r="BWV200" s="17"/>
      <c r="BWW200" s="17"/>
      <c r="BWX200" s="17"/>
      <c r="BWY200" s="17"/>
      <c r="BWZ200" s="17"/>
      <c r="BXA200" s="17"/>
      <c r="BXB200" s="17"/>
      <c r="BXC200" s="17"/>
      <c r="BXD200" s="17"/>
      <c r="BXE200" s="17"/>
      <c r="BXF200" s="17"/>
      <c r="BXG200" s="17"/>
      <c r="BXH200" s="17"/>
      <c r="BXI200" s="17"/>
      <c r="BXJ200" s="17"/>
      <c r="BXK200" s="17"/>
      <c r="BXL200" s="17"/>
      <c r="BXM200" s="17"/>
      <c r="BXN200" s="17"/>
      <c r="BXO200" s="17"/>
      <c r="BXP200" s="17"/>
      <c r="BXQ200" s="17"/>
      <c r="BXR200" s="17"/>
      <c r="BXS200" s="17"/>
      <c r="BXT200" s="17"/>
      <c r="BXU200" s="17"/>
      <c r="BXV200" s="17"/>
      <c r="BXW200" s="17"/>
      <c r="BXX200" s="17"/>
      <c r="BXY200" s="17"/>
      <c r="BXZ200" s="17"/>
      <c r="BYA200" s="17"/>
      <c r="BYB200" s="17"/>
      <c r="BYC200" s="17"/>
      <c r="BYD200" s="17"/>
      <c r="BYE200" s="17"/>
      <c r="BYF200" s="17"/>
      <c r="BYG200" s="17"/>
      <c r="BYH200" s="17"/>
      <c r="BYI200" s="17"/>
      <c r="BYJ200" s="17"/>
      <c r="BYK200" s="17"/>
      <c r="BYL200" s="17"/>
      <c r="BYM200" s="17"/>
      <c r="BYN200" s="17"/>
      <c r="BYO200" s="17"/>
      <c r="BYP200" s="17"/>
      <c r="BYQ200" s="17"/>
      <c r="BYR200" s="17"/>
      <c r="BYS200" s="17"/>
      <c r="BYT200" s="17"/>
      <c r="BYU200" s="17"/>
      <c r="BYV200" s="17"/>
      <c r="BYW200" s="17"/>
      <c r="BYX200" s="17"/>
      <c r="BYY200" s="17"/>
      <c r="BYZ200" s="17"/>
      <c r="BZA200" s="17"/>
      <c r="BZB200" s="17"/>
      <c r="BZC200" s="17"/>
      <c r="BZD200" s="17"/>
      <c r="BZE200" s="17"/>
      <c r="BZF200" s="17"/>
      <c r="BZG200" s="17"/>
      <c r="BZH200" s="17"/>
      <c r="BZI200" s="17"/>
      <c r="BZJ200" s="17"/>
      <c r="BZK200" s="17"/>
      <c r="BZL200" s="17"/>
      <c r="BZM200" s="17"/>
      <c r="BZN200" s="17"/>
      <c r="BZO200" s="17"/>
      <c r="BZP200" s="17"/>
      <c r="BZQ200" s="17"/>
      <c r="BZR200" s="17"/>
      <c r="BZS200" s="17"/>
      <c r="BZT200" s="17"/>
      <c r="BZU200" s="17"/>
      <c r="BZV200" s="17"/>
      <c r="BZW200" s="17"/>
      <c r="BZX200" s="17"/>
      <c r="BZY200" s="17"/>
      <c r="BZZ200" s="17"/>
      <c r="CAA200" s="17"/>
      <c r="CAB200" s="17"/>
      <c r="CAC200" s="17"/>
      <c r="CAD200" s="17"/>
      <c r="CAE200" s="17"/>
      <c r="CAF200" s="17"/>
      <c r="CAG200" s="17"/>
      <c r="CAH200" s="17"/>
      <c r="CAI200" s="17"/>
      <c r="CAJ200" s="17"/>
      <c r="CAK200" s="17"/>
      <c r="CAL200" s="17"/>
      <c r="CAM200" s="17"/>
      <c r="CAN200" s="17"/>
      <c r="CAO200" s="17"/>
      <c r="CAP200" s="17"/>
      <c r="CAQ200" s="17"/>
      <c r="CAR200" s="17"/>
      <c r="CAS200" s="17"/>
      <c r="CAT200" s="17"/>
      <c r="CAU200" s="17"/>
      <c r="CAV200" s="17"/>
      <c r="CAW200" s="17"/>
      <c r="CAX200" s="17"/>
      <c r="CAY200" s="17"/>
      <c r="CAZ200" s="17"/>
      <c r="CBA200" s="17"/>
      <c r="CBB200" s="17"/>
      <c r="CBC200" s="17"/>
      <c r="CBD200" s="17"/>
      <c r="CBE200" s="17"/>
      <c r="CBF200" s="17"/>
      <c r="CBG200" s="17"/>
      <c r="CBH200" s="17"/>
      <c r="CBI200" s="17"/>
      <c r="CBJ200" s="17"/>
      <c r="CBK200" s="17"/>
      <c r="CBL200" s="17"/>
      <c r="CBM200" s="17"/>
      <c r="CBN200" s="17"/>
      <c r="CBO200" s="17"/>
      <c r="CBP200" s="17"/>
      <c r="CBQ200" s="17"/>
      <c r="CBR200" s="17"/>
      <c r="CBS200" s="17"/>
      <c r="CBT200" s="17"/>
      <c r="CBU200" s="17"/>
      <c r="CBV200" s="17"/>
      <c r="CBW200" s="17"/>
      <c r="CBX200" s="17"/>
      <c r="CBY200" s="17"/>
      <c r="CBZ200" s="17"/>
      <c r="CCA200" s="17"/>
      <c r="CCB200" s="17"/>
      <c r="CCC200" s="17"/>
      <c r="CCD200" s="17"/>
      <c r="CCE200" s="17"/>
      <c r="CCF200" s="17"/>
      <c r="CCG200" s="17"/>
      <c r="CCH200" s="17"/>
      <c r="CCI200" s="17"/>
      <c r="CCJ200" s="17"/>
      <c r="CCK200" s="17"/>
      <c r="CCL200" s="17"/>
      <c r="CCM200" s="17"/>
      <c r="CCN200" s="17"/>
      <c r="CCO200" s="17"/>
      <c r="CCP200" s="17"/>
      <c r="CCQ200" s="17"/>
      <c r="CCR200" s="17"/>
      <c r="CCS200" s="17"/>
      <c r="CCT200" s="17"/>
      <c r="CCU200" s="17"/>
      <c r="CCV200" s="17"/>
      <c r="CCW200" s="17"/>
      <c r="CCX200" s="17"/>
      <c r="CCY200" s="17"/>
      <c r="CCZ200" s="17"/>
      <c r="CDA200" s="17"/>
      <c r="CDB200" s="17"/>
      <c r="CDC200" s="17"/>
      <c r="CDD200" s="17"/>
      <c r="CDE200" s="17"/>
      <c r="CDF200" s="17"/>
      <c r="CDG200" s="17"/>
      <c r="CDH200" s="17"/>
      <c r="CDI200" s="17"/>
      <c r="CDJ200" s="17"/>
      <c r="CDK200" s="17"/>
      <c r="CDL200" s="17"/>
      <c r="CDM200" s="17"/>
      <c r="CDN200" s="17"/>
      <c r="CDO200" s="17"/>
      <c r="CDP200" s="17"/>
      <c r="CDQ200" s="17"/>
      <c r="CDR200" s="17"/>
      <c r="CDS200" s="17"/>
      <c r="CDT200" s="17"/>
      <c r="CDU200" s="17"/>
    </row>
    <row r="201">
      <c r="A201" s="14" t="s">
        <v>4295</v>
      </c>
      <c r="B201" s="14" t="s">
        <v>4330</v>
      </c>
      <c r="C201" s="14" t="s">
        <v>2670</v>
      </c>
      <c r="D201" s="14" t="s">
        <v>2670</v>
      </c>
      <c r="E201" s="14" t="s">
        <v>4331</v>
      </c>
      <c r="F201" s="14" t="s">
        <v>2835</v>
      </c>
      <c r="I201" s="14" t="s">
        <v>2558</v>
      </c>
      <c r="J201" s="14" t="s">
        <v>3675</v>
      </c>
      <c r="K201" s="14" t="s">
        <v>2619</v>
      </c>
      <c r="L201" s="17"/>
      <c r="M201" s="17"/>
      <c r="N201" s="14" t="s">
        <v>21</v>
      </c>
      <c r="O201" s="14" t="s">
        <v>21</v>
      </c>
      <c r="P201" s="14" t="s">
        <v>21</v>
      </c>
      <c r="Q201" s="16">
        <v>11.0</v>
      </c>
      <c r="R201" s="16">
        <v>3988780.0</v>
      </c>
      <c r="S201" s="16">
        <v>3988780.0</v>
      </c>
      <c r="T201" s="14" t="s">
        <v>2630</v>
      </c>
      <c r="U201" s="14" t="s">
        <v>2622</v>
      </c>
      <c r="V201" s="14" t="s">
        <v>4332</v>
      </c>
      <c r="W201" s="14" t="s">
        <v>4333</v>
      </c>
      <c r="X201" s="16">
        <v>0.13</v>
      </c>
      <c r="Y201" s="17"/>
      <c r="Z201" s="16">
        <v>13.0</v>
      </c>
      <c r="AA201" s="16">
        <v>86.0</v>
      </c>
      <c r="AB201" s="17"/>
      <c r="AC201" s="17"/>
      <c r="AD201" s="16">
        <v>1876.0</v>
      </c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4" t="s">
        <v>4301</v>
      </c>
      <c r="BB201" s="17"/>
      <c r="BC201" s="17"/>
      <c r="BD201" s="17"/>
      <c r="BE201" s="17"/>
      <c r="BF201" s="17"/>
      <c r="BG201" s="16">
        <v>6.0</v>
      </c>
      <c r="BH201" s="17"/>
      <c r="BI201" s="17"/>
      <c r="BJ201" s="14" t="s">
        <v>2563</v>
      </c>
      <c r="BK201" s="17"/>
      <c r="BL201" s="17"/>
      <c r="BM201" s="16">
        <v>62.5</v>
      </c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  <c r="KL201" s="17"/>
      <c r="KM201" s="17"/>
      <c r="KN201" s="17"/>
      <c r="KO201" s="17"/>
      <c r="KP201" s="17"/>
      <c r="KQ201" s="17"/>
      <c r="KR201" s="17"/>
      <c r="KS201" s="17"/>
      <c r="KT201" s="17"/>
      <c r="KU201" s="17"/>
      <c r="KV201" s="17"/>
      <c r="KW201" s="17"/>
      <c r="KX201" s="17"/>
      <c r="KY201" s="17"/>
      <c r="KZ201" s="17"/>
      <c r="LA201" s="17"/>
      <c r="LB201" s="17"/>
      <c r="LC201" s="17"/>
      <c r="LD201" s="17"/>
      <c r="LE201" s="17"/>
      <c r="LF201" s="17"/>
      <c r="LG201" s="17"/>
      <c r="LH201" s="17"/>
      <c r="LI201" s="17"/>
      <c r="LJ201" s="17"/>
      <c r="LK201" s="17"/>
      <c r="LL201" s="17"/>
      <c r="LM201" s="17"/>
      <c r="LN201" s="17"/>
      <c r="LO201" s="17"/>
      <c r="LP201" s="17"/>
      <c r="LQ201" s="17"/>
      <c r="LR201" s="17"/>
      <c r="LS201" s="17"/>
      <c r="LT201" s="17"/>
      <c r="LU201" s="17"/>
      <c r="LV201" s="17"/>
      <c r="LW201" s="17"/>
      <c r="LX201" s="17"/>
      <c r="LY201" s="17"/>
      <c r="LZ201" s="17"/>
      <c r="MA201" s="17"/>
      <c r="MB201" s="17"/>
      <c r="MC201" s="17"/>
      <c r="MD201" s="17"/>
      <c r="ME201" s="17"/>
      <c r="MF201" s="17"/>
      <c r="MG201" s="17"/>
      <c r="MH201" s="17"/>
      <c r="MI201" s="17"/>
      <c r="MJ201" s="17"/>
      <c r="MK201" s="17"/>
      <c r="ML201" s="17"/>
      <c r="MM201" s="17"/>
      <c r="MN201" s="17"/>
      <c r="MO201" s="17"/>
      <c r="MP201" s="17"/>
      <c r="MQ201" s="17"/>
      <c r="MR201" s="17"/>
      <c r="MS201" s="17"/>
      <c r="MT201" s="17"/>
      <c r="MU201" s="17"/>
      <c r="MV201" s="17"/>
      <c r="MW201" s="17"/>
      <c r="MX201" s="17"/>
      <c r="MY201" s="17"/>
      <c r="MZ201" s="17"/>
      <c r="NA201" s="17"/>
      <c r="NB201" s="17"/>
      <c r="NC201" s="17"/>
      <c r="ND201" s="17"/>
      <c r="NE201" s="17"/>
      <c r="NF201" s="17"/>
      <c r="NG201" s="17"/>
      <c r="NH201" s="17"/>
      <c r="NI201" s="17"/>
      <c r="NJ201" s="17"/>
      <c r="NK201" s="17"/>
      <c r="NL201" s="17"/>
      <c r="NM201" s="16">
        <v>83.0</v>
      </c>
      <c r="NN201" s="14" t="s">
        <v>2178</v>
      </c>
      <c r="NO201" s="14" t="s">
        <v>4302</v>
      </c>
      <c r="NP201" s="14" t="s">
        <v>4334</v>
      </c>
      <c r="NQ201" s="14" t="s">
        <v>2563</v>
      </c>
      <c r="NR201" s="14" t="s">
        <v>4335</v>
      </c>
      <c r="NT201" s="14" t="s">
        <v>4336</v>
      </c>
      <c r="NU201" s="14" t="s">
        <v>4337</v>
      </c>
      <c r="NV201" s="14" t="s">
        <v>4305</v>
      </c>
      <c r="NW201" s="17"/>
      <c r="NX201" s="17"/>
      <c r="NY201" s="17"/>
      <c r="NZ201" s="17"/>
      <c r="OA201" s="17"/>
      <c r="OB201" s="17"/>
      <c r="OC201" s="17"/>
      <c r="OD201" s="17"/>
      <c r="OE201" s="17"/>
      <c r="OF201" s="17"/>
      <c r="OG201" s="17"/>
      <c r="OH201" s="17"/>
      <c r="OI201" s="17"/>
      <c r="OJ201" s="17"/>
      <c r="OK201" s="17"/>
      <c r="OL201" s="17"/>
      <c r="OM201" s="17"/>
      <c r="ON201" s="17"/>
      <c r="OO201" s="17"/>
      <c r="OP201" s="17"/>
      <c r="OQ201" s="17"/>
      <c r="OR201" s="17"/>
      <c r="OS201" s="17"/>
      <c r="OT201" s="17"/>
      <c r="OU201" s="17"/>
      <c r="OV201" s="17"/>
      <c r="OW201" s="17"/>
      <c r="OX201" s="17"/>
      <c r="OY201" s="17"/>
      <c r="OZ201" s="17"/>
      <c r="PA201" s="17"/>
      <c r="PB201" s="17"/>
      <c r="PC201" s="17"/>
      <c r="PD201" s="17"/>
      <c r="PE201" s="17"/>
      <c r="PF201" s="17"/>
      <c r="PG201" s="17"/>
      <c r="PH201" s="17"/>
      <c r="PI201" s="17"/>
      <c r="PJ201" s="17"/>
      <c r="PK201" s="17"/>
      <c r="PL201" s="17"/>
      <c r="PM201" s="17"/>
      <c r="PN201" s="17"/>
      <c r="PO201" s="17"/>
      <c r="PP201" s="17"/>
      <c r="PQ201" s="17"/>
      <c r="PR201" s="17"/>
      <c r="PS201" s="17"/>
      <c r="PT201" s="17"/>
      <c r="PU201" s="17"/>
      <c r="PV201" s="17"/>
      <c r="PW201" s="17"/>
      <c r="PX201" s="17"/>
      <c r="PY201" s="17"/>
      <c r="PZ201" s="17"/>
      <c r="QA201" s="17"/>
      <c r="QB201" s="17"/>
      <c r="QC201" s="17"/>
      <c r="QD201" s="17"/>
      <c r="QE201" s="17"/>
      <c r="QF201" s="17"/>
      <c r="QG201" s="17"/>
      <c r="QH201" s="17"/>
      <c r="QI201" s="17"/>
      <c r="QJ201" s="17"/>
      <c r="QK201" s="17"/>
      <c r="QL201" s="17"/>
      <c r="QM201" s="17"/>
      <c r="QN201" s="17"/>
      <c r="QO201" s="17"/>
      <c r="QP201" s="17"/>
      <c r="QQ201" s="17"/>
      <c r="QR201" s="17"/>
      <c r="QS201" s="17"/>
      <c r="QT201" s="17"/>
      <c r="QU201" s="17"/>
      <c r="QV201" s="17"/>
      <c r="QW201" s="17"/>
      <c r="QX201" s="17"/>
      <c r="QY201" s="17"/>
      <c r="QZ201" s="17"/>
      <c r="RA201" s="17"/>
      <c r="RB201" s="17"/>
      <c r="RC201" s="17"/>
      <c r="RD201" s="17"/>
      <c r="RE201" s="17"/>
      <c r="RF201" s="17"/>
      <c r="RG201" s="17"/>
      <c r="RH201" s="17"/>
      <c r="RI201" s="17"/>
      <c r="RJ201" s="17"/>
      <c r="RK201" s="17"/>
      <c r="RL201" s="17"/>
      <c r="RM201" s="17"/>
      <c r="RN201" s="17"/>
      <c r="RO201" s="17"/>
      <c r="RP201" s="17"/>
      <c r="RQ201" s="17"/>
      <c r="RR201" s="17"/>
      <c r="RS201" s="17"/>
      <c r="RT201" s="17"/>
      <c r="RU201" s="17"/>
      <c r="RV201" s="17"/>
      <c r="RW201" s="17"/>
      <c r="RX201" s="17"/>
      <c r="RY201" s="17"/>
      <c r="RZ201" s="17"/>
      <c r="SA201" s="17"/>
      <c r="SB201" s="17"/>
      <c r="SC201" s="17"/>
      <c r="SD201" s="17"/>
      <c r="SE201" s="17"/>
      <c r="SF201" s="17"/>
      <c r="SG201" s="17"/>
      <c r="SH201" s="17"/>
      <c r="SI201" s="17"/>
      <c r="SJ201" s="17"/>
      <c r="SK201" s="17"/>
      <c r="SL201" s="17"/>
      <c r="SM201" s="17"/>
      <c r="SN201" s="17"/>
      <c r="SO201" s="17"/>
      <c r="SP201" s="17"/>
      <c r="SQ201" s="17"/>
      <c r="SR201" s="17"/>
      <c r="SS201" s="17"/>
      <c r="ST201" s="17"/>
      <c r="SU201" s="17"/>
      <c r="SV201" s="17"/>
      <c r="SW201" s="17"/>
      <c r="SX201" s="17"/>
      <c r="SY201" s="17"/>
      <c r="SZ201" s="17"/>
      <c r="TA201" s="17"/>
      <c r="TB201" s="17"/>
      <c r="TC201" s="17"/>
      <c r="TD201" s="17"/>
      <c r="TE201" s="17"/>
      <c r="TF201" s="17"/>
      <c r="TG201" s="17"/>
      <c r="TH201" s="17"/>
      <c r="TI201" s="17"/>
      <c r="TJ201" s="17"/>
      <c r="TK201" s="17"/>
      <c r="TL201" s="17"/>
      <c r="TM201" s="17"/>
      <c r="TN201" s="17"/>
      <c r="TO201" s="17"/>
      <c r="TP201" s="17"/>
      <c r="TQ201" s="17"/>
      <c r="TR201" s="17"/>
      <c r="TS201" s="17"/>
      <c r="TT201" s="17"/>
      <c r="TU201" s="17"/>
      <c r="TV201" s="17"/>
      <c r="TW201" s="17"/>
      <c r="TX201" s="17"/>
      <c r="TY201" s="17"/>
      <c r="TZ201" s="17"/>
      <c r="UA201" s="17"/>
      <c r="UB201" s="17"/>
      <c r="UC201" s="17"/>
      <c r="UD201" s="17"/>
      <c r="UE201" s="17"/>
      <c r="UF201" s="17"/>
      <c r="UG201" s="17"/>
      <c r="UH201" s="17"/>
      <c r="UI201" s="17"/>
      <c r="UJ201" s="17"/>
      <c r="UK201" s="17"/>
      <c r="UL201" s="17"/>
      <c r="UM201" s="17"/>
      <c r="UN201" s="17"/>
      <c r="UO201" s="17"/>
      <c r="UP201" s="17"/>
      <c r="UQ201" s="17"/>
      <c r="UR201" s="17"/>
      <c r="US201" s="17"/>
      <c r="UT201" s="17"/>
      <c r="UU201" s="17"/>
      <c r="UV201" s="17"/>
      <c r="UW201" s="17"/>
      <c r="UX201" s="17"/>
      <c r="UY201" s="17"/>
      <c r="UZ201" s="17"/>
      <c r="VA201" s="17"/>
      <c r="VB201" s="17"/>
      <c r="VC201" s="17"/>
      <c r="VD201" s="17"/>
      <c r="VE201" s="17"/>
      <c r="VF201" s="17"/>
      <c r="VG201" s="17"/>
      <c r="VH201" s="17"/>
      <c r="VI201" s="17"/>
      <c r="VJ201" s="17"/>
      <c r="VK201" s="17"/>
      <c r="VL201" s="17"/>
      <c r="VM201" s="17"/>
      <c r="VN201" s="17"/>
      <c r="VO201" s="17"/>
      <c r="VP201" s="17"/>
      <c r="VQ201" s="17"/>
      <c r="VR201" s="17"/>
      <c r="VS201" s="17"/>
      <c r="VT201" s="17"/>
      <c r="VU201" s="17"/>
      <c r="VV201" s="17"/>
      <c r="VW201" s="17"/>
      <c r="VX201" s="17"/>
      <c r="VY201" s="17"/>
      <c r="VZ201" s="17"/>
      <c r="WA201" s="17"/>
      <c r="WB201" s="17"/>
      <c r="WC201" s="17"/>
      <c r="WD201" s="17"/>
      <c r="WE201" s="17"/>
      <c r="WF201" s="17"/>
      <c r="WG201" s="17"/>
      <c r="WH201" s="17"/>
      <c r="WI201" s="17"/>
      <c r="WJ201" s="17"/>
      <c r="WK201" s="17"/>
      <c r="WL201" s="17"/>
      <c r="WM201" s="17"/>
      <c r="WN201" s="17"/>
      <c r="WO201" s="17"/>
      <c r="WP201" s="17"/>
      <c r="WQ201" s="17"/>
      <c r="WR201" s="17"/>
      <c r="WS201" s="17"/>
      <c r="WT201" s="17"/>
      <c r="WU201" s="17"/>
      <c r="WV201" s="17"/>
      <c r="WW201" s="17"/>
      <c r="WX201" s="17"/>
      <c r="WY201" s="17"/>
      <c r="WZ201" s="17"/>
      <c r="XA201" s="17"/>
      <c r="XB201" s="17"/>
      <c r="XC201" s="17"/>
      <c r="XD201" s="17"/>
      <c r="XE201" s="17"/>
      <c r="XF201" s="17"/>
      <c r="XG201" s="17"/>
      <c r="XH201" s="17"/>
      <c r="XI201" s="17"/>
      <c r="XJ201" s="17"/>
      <c r="XK201" s="17"/>
      <c r="XL201" s="17"/>
      <c r="XM201" s="17"/>
      <c r="XN201" s="17"/>
      <c r="XO201" s="17"/>
      <c r="XP201" s="17"/>
      <c r="XQ201" s="17"/>
      <c r="XR201" s="17"/>
      <c r="XS201" s="17"/>
      <c r="XT201" s="17"/>
      <c r="XU201" s="17"/>
      <c r="XV201" s="17"/>
      <c r="XW201" s="17"/>
      <c r="XX201" s="17"/>
      <c r="XY201" s="17"/>
      <c r="XZ201" s="17"/>
      <c r="YA201" s="17"/>
      <c r="YB201" s="17"/>
      <c r="YC201" s="17"/>
      <c r="YD201" s="17"/>
      <c r="YE201" s="17"/>
      <c r="YF201" s="17"/>
      <c r="YG201" s="17"/>
      <c r="YH201" s="17"/>
      <c r="YI201" s="17"/>
      <c r="YJ201" s="17"/>
      <c r="YK201" s="17"/>
      <c r="YL201" s="17"/>
      <c r="YM201" s="17"/>
      <c r="YN201" s="17"/>
      <c r="YO201" s="17"/>
      <c r="YP201" s="17"/>
      <c r="YQ201" s="17"/>
      <c r="YR201" s="17"/>
      <c r="YS201" s="17"/>
      <c r="YT201" s="17"/>
      <c r="YU201" s="17"/>
      <c r="YV201" s="17"/>
      <c r="YW201" s="17"/>
      <c r="YX201" s="17"/>
      <c r="YY201" s="17"/>
      <c r="YZ201" s="17"/>
      <c r="ZA201" s="17"/>
      <c r="ZB201" s="17"/>
      <c r="ZC201" s="17"/>
      <c r="ZD201" s="17"/>
      <c r="ZE201" s="17"/>
      <c r="ZF201" s="17"/>
      <c r="ZG201" s="17"/>
      <c r="ZH201" s="17"/>
      <c r="ZI201" s="17"/>
      <c r="ZJ201" s="17"/>
      <c r="ZK201" s="17"/>
      <c r="ZL201" s="17"/>
      <c r="ZM201" s="17"/>
      <c r="ZN201" s="17"/>
      <c r="ZO201" s="17"/>
      <c r="ZP201" s="17"/>
      <c r="ZQ201" s="17"/>
      <c r="ZR201" s="17"/>
      <c r="ZS201" s="17"/>
      <c r="ZT201" s="17"/>
      <c r="ZU201" s="17"/>
      <c r="ZV201" s="17"/>
      <c r="ZW201" s="17"/>
      <c r="ZX201" s="17"/>
      <c r="ZY201" s="17"/>
      <c r="ZZ201" s="17"/>
      <c r="AAA201" s="17"/>
      <c r="AAB201" s="17"/>
      <c r="AAC201" s="17"/>
      <c r="AAD201" s="17"/>
      <c r="AAE201" s="17"/>
      <c r="AAF201" s="17"/>
      <c r="AAG201" s="17"/>
      <c r="AAH201" s="17"/>
      <c r="AAI201" s="17"/>
      <c r="AAJ201" s="17"/>
      <c r="AAK201" s="17"/>
      <c r="AAL201" s="17"/>
      <c r="AAM201" s="17"/>
      <c r="AAN201" s="17"/>
      <c r="AAO201" s="17"/>
      <c r="AAP201" s="17"/>
      <c r="AAQ201" s="17"/>
      <c r="AAR201" s="17"/>
      <c r="AAS201" s="17"/>
      <c r="AAT201" s="17"/>
      <c r="AAU201" s="17"/>
      <c r="AAV201" s="17"/>
      <c r="AAW201" s="17"/>
      <c r="AAX201" s="17"/>
      <c r="AAY201" s="17"/>
      <c r="AAZ201" s="17"/>
      <c r="ABA201" s="17"/>
      <c r="ABB201" s="17"/>
      <c r="ABC201" s="17"/>
      <c r="ABD201" s="17"/>
      <c r="ABE201" s="17"/>
      <c r="ABF201" s="17"/>
      <c r="ABG201" s="17"/>
      <c r="ABH201" s="17"/>
      <c r="ABI201" s="17"/>
      <c r="ABJ201" s="17"/>
      <c r="ABK201" s="17"/>
      <c r="ABL201" s="17"/>
      <c r="ABM201" s="17"/>
      <c r="ABN201" s="17"/>
      <c r="ABO201" s="17"/>
      <c r="ABP201" s="17"/>
      <c r="ABQ201" s="17"/>
      <c r="ABR201" s="17"/>
      <c r="ABS201" s="17"/>
      <c r="ABT201" s="17"/>
      <c r="ABU201" s="17"/>
      <c r="ABV201" s="17"/>
      <c r="ABW201" s="17"/>
      <c r="ABX201" s="17"/>
      <c r="ABY201" s="17"/>
      <c r="ABZ201" s="17"/>
      <c r="ACA201" s="17"/>
      <c r="ACB201" s="17"/>
      <c r="ACC201" s="17"/>
      <c r="ACD201" s="17"/>
      <c r="ACE201" s="17"/>
      <c r="ACF201" s="17"/>
      <c r="ACG201" s="17"/>
      <c r="ACH201" s="17"/>
      <c r="ACI201" s="17"/>
      <c r="ACJ201" s="17"/>
      <c r="ACK201" s="17"/>
      <c r="ACL201" s="17"/>
      <c r="ACM201" s="17"/>
      <c r="ACN201" s="17"/>
      <c r="ACO201" s="17"/>
      <c r="ACP201" s="17"/>
      <c r="ACQ201" s="17"/>
      <c r="ACR201" s="17"/>
      <c r="ACS201" s="17"/>
      <c r="ACT201" s="17"/>
      <c r="ACU201" s="17"/>
      <c r="ACV201" s="17"/>
      <c r="ACW201" s="17"/>
      <c r="ACX201" s="17"/>
      <c r="ACY201" s="17"/>
      <c r="ACZ201" s="17"/>
      <c r="ADA201" s="17"/>
      <c r="ADB201" s="17"/>
      <c r="ADC201" s="17"/>
      <c r="ADD201" s="17"/>
      <c r="ADE201" s="17"/>
      <c r="ADF201" s="17"/>
      <c r="ADG201" s="17"/>
      <c r="ADH201" s="17"/>
      <c r="ADI201" s="17"/>
      <c r="ADJ201" s="17"/>
      <c r="ADK201" s="17"/>
      <c r="ADL201" s="17"/>
      <c r="ADM201" s="17"/>
      <c r="ADN201" s="17"/>
      <c r="ADO201" s="17"/>
      <c r="ADP201" s="17"/>
      <c r="ADQ201" s="17"/>
      <c r="ADR201" s="17"/>
      <c r="ADS201" s="17"/>
      <c r="ADT201" s="17"/>
      <c r="ADU201" s="17"/>
      <c r="ADV201" s="17"/>
      <c r="ADW201" s="17"/>
      <c r="ADX201" s="17"/>
      <c r="ADY201" s="17"/>
      <c r="ADZ201" s="17"/>
      <c r="AEA201" s="17"/>
      <c r="AEB201" s="17"/>
      <c r="AEC201" s="17"/>
      <c r="AED201" s="17"/>
      <c r="AEE201" s="17"/>
      <c r="AEF201" s="17"/>
      <c r="AEG201" s="17"/>
      <c r="AEH201" s="17"/>
      <c r="AEI201" s="17"/>
      <c r="AEJ201" s="17"/>
      <c r="AEK201" s="17"/>
      <c r="AEL201" s="17"/>
      <c r="AEM201" s="17"/>
      <c r="AEN201" s="17"/>
      <c r="AEO201" s="17"/>
      <c r="AEP201" s="17"/>
      <c r="AEQ201" s="17"/>
      <c r="AER201" s="17"/>
      <c r="AES201" s="17"/>
      <c r="AET201" s="17"/>
      <c r="AEU201" s="17"/>
      <c r="AEV201" s="17"/>
      <c r="AEW201" s="17"/>
      <c r="AEX201" s="17"/>
      <c r="AEY201" s="17"/>
      <c r="AEZ201" s="17"/>
      <c r="AFA201" s="17"/>
      <c r="AFB201" s="17"/>
      <c r="AFC201" s="17"/>
      <c r="AFD201" s="17"/>
      <c r="AFE201" s="17"/>
      <c r="AFF201" s="17"/>
      <c r="AFG201" s="17"/>
      <c r="AFH201" s="17"/>
      <c r="AFI201" s="17"/>
      <c r="AFJ201" s="17"/>
      <c r="AFK201" s="17"/>
      <c r="AFL201" s="17"/>
      <c r="AFM201" s="17"/>
      <c r="AFN201" s="17"/>
      <c r="AFO201" s="17"/>
      <c r="AFP201" s="17"/>
      <c r="AFQ201" s="17"/>
      <c r="AFR201" s="17"/>
      <c r="AFS201" s="17"/>
      <c r="AFT201" s="17"/>
      <c r="AFU201" s="17"/>
      <c r="AFV201" s="17"/>
      <c r="AFW201" s="17"/>
      <c r="AFX201" s="17"/>
      <c r="AFY201" s="17"/>
      <c r="AFZ201" s="17"/>
      <c r="AGA201" s="17"/>
      <c r="AGB201" s="17"/>
      <c r="AGC201" s="17"/>
      <c r="AGD201" s="17"/>
      <c r="AGE201" s="17"/>
      <c r="AGF201" s="17"/>
      <c r="AGG201" s="17"/>
      <c r="AGH201" s="17"/>
      <c r="AGI201" s="17"/>
      <c r="AGJ201" s="17"/>
      <c r="AGK201" s="17"/>
      <c r="AGL201" s="17"/>
      <c r="AGM201" s="17"/>
      <c r="AGN201" s="17"/>
      <c r="AGO201" s="17"/>
      <c r="AGP201" s="17"/>
      <c r="AGQ201" s="17"/>
      <c r="AGR201" s="17"/>
      <c r="AGS201" s="17"/>
      <c r="AGT201" s="17"/>
      <c r="AGU201" s="17"/>
      <c r="AGV201" s="17"/>
      <c r="AGW201" s="17"/>
      <c r="AGX201" s="17"/>
      <c r="AGY201" s="17"/>
      <c r="AGZ201" s="17"/>
      <c r="AHA201" s="17"/>
      <c r="AHB201" s="17"/>
      <c r="AHC201" s="17"/>
      <c r="AHD201" s="17"/>
      <c r="AHE201" s="17"/>
      <c r="AHF201" s="17"/>
      <c r="AHG201" s="17"/>
      <c r="AHH201" s="17"/>
      <c r="AHI201" s="17"/>
      <c r="AHJ201" s="17"/>
      <c r="AHK201" s="17"/>
      <c r="AHL201" s="17"/>
      <c r="AHM201" s="17"/>
      <c r="AHN201" s="17"/>
      <c r="AHO201" s="17"/>
      <c r="AHP201" s="17"/>
      <c r="AHQ201" s="17"/>
      <c r="AHR201" s="17"/>
      <c r="AHS201" s="17"/>
      <c r="AHT201" s="17"/>
      <c r="AHU201" s="17"/>
      <c r="AHV201" s="17"/>
      <c r="AHW201" s="17"/>
      <c r="AHX201" s="17"/>
      <c r="AHY201" s="17"/>
      <c r="AHZ201" s="17"/>
      <c r="AIA201" s="17"/>
      <c r="AIB201" s="17"/>
      <c r="AIC201" s="17"/>
      <c r="AID201" s="17"/>
      <c r="AIE201" s="17"/>
      <c r="AIF201" s="17"/>
      <c r="AIG201" s="17"/>
      <c r="AIH201" s="17"/>
      <c r="AII201" s="17"/>
      <c r="AIJ201" s="17"/>
      <c r="AIK201" s="17"/>
      <c r="AIL201" s="17"/>
      <c r="AIM201" s="17"/>
      <c r="AIN201" s="17"/>
      <c r="AIO201" s="17"/>
      <c r="AIP201" s="17"/>
      <c r="AIQ201" s="17"/>
      <c r="AIR201" s="17"/>
      <c r="AIS201" s="17"/>
      <c r="AIT201" s="17"/>
      <c r="AIU201" s="17"/>
      <c r="AIV201" s="17"/>
      <c r="AIW201" s="17"/>
      <c r="AIX201" s="17"/>
      <c r="AIY201" s="17"/>
      <c r="AIZ201" s="17"/>
      <c r="AJA201" s="17"/>
      <c r="AJB201" s="17"/>
      <c r="AJC201" s="17"/>
      <c r="AJD201" s="17"/>
      <c r="AJE201" s="17"/>
      <c r="AJF201" s="17"/>
      <c r="AJG201" s="17"/>
      <c r="AJH201" s="17"/>
      <c r="AJI201" s="17"/>
      <c r="AJJ201" s="17"/>
      <c r="AJK201" s="17"/>
      <c r="AJL201" s="17"/>
      <c r="AJM201" s="17"/>
      <c r="AJN201" s="17"/>
      <c r="AJO201" s="17"/>
      <c r="AJP201" s="17"/>
      <c r="AJQ201" s="17"/>
      <c r="AJR201" s="17"/>
      <c r="AJS201" s="17"/>
      <c r="AJT201" s="17"/>
      <c r="AJU201" s="17"/>
      <c r="AJV201" s="17"/>
      <c r="AJW201" s="17"/>
      <c r="AJX201" s="17"/>
      <c r="AJY201" s="17"/>
      <c r="AJZ201" s="17"/>
      <c r="AKA201" s="17"/>
      <c r="AKB201" s="17"/>
      <c r="AKC201" s="17"/>
      <c r="AKD201" s="17"/>
      <c r="AKE201" s="17"/>
      <c r="AKF201" s="17"/>
      <c r="AKG201" s="17"/>
      <c r="AKH201" s="17"/>
      <c r="AKI201" s="17"/>
      <c r="AKJ201" s="17"/>
      <c r="AKK201" s="17"/>
      <c r="AKL201" s="17"/>
      <c r="AKM201" s="17"/>
      <c r="AKN201" s="17"/>
      <c r="AKO201" s="17"/>
      <c r="AKP201" s="17"/>
      <c r="AKQ201" s="17"/>
      <c r="AKR201" s="17"/>
      <c r="AKS201" s="17"/>
      <c r="AKT201" s="17"/>
      <c r="AKU201" s="17"/>
      <c r="AKV201" s="17"/>
      <c r="AKW201" s="17"/>
      <c r="AKX201" s="17"/>
      <c r="AKY201" s="17"/>
      <c r="AKZ201" s="17"/>
      <c r="ALA201" s="17"/>
      <c r="ALB201" s="17"/>
      <c r="ALC201" s="17"/>
      <c r="ALD201" s="17"/>
      <c r="ALE201" s="17"/>
      <c r="ALF201" s="17"/>
      <c r="ALG201" s="17"/>
      <c r="ALH201" s="17"/>
      <c r="ALI201" s="17"/>
      <c r="ALJ201" s="17"/>
      <c r="ALK201" s="17"/>
      <c r="ALL201" s="17"/>
      <c r="ALM201" s="17"/>
      <c r="ALN201" s="17"/>
      <c r="ALO201" s="17"/>
      <c r="ALP201" s="17"/>
      <c r="ALQ201" s="17"/>
      <c r="ALR201" s="17"/>
      <c r="ALS201" s="17"/>
      <c r="ALT201" s="17"/>
      <c r="ALU201" s="17"/>
      <c r="ALV201" s="17"/>
      <c r="ALW201" s="17"/>
      <c r="ALX201" s="17"/>
      <c r="ALY201" s="17"/>
      <c r="ALZ201" s="17"/>
      <c r="AMA201" s="17"/>
      <c r="AMB201" s="17"/>
      <c r="AMC201" s="17"/>
      <c r="AMD201" s="17"/>
      <c r="AME201" s="17"/>
      <c r="AMF201" s="17"/>
      <c r="AMG201" s="17"/>
      <c r="AMH201" s="17"/>
      <c r="AMI201" s="17"/>
      <c r="AMJ201" s="17"/>
      <c r="AMK201" s="17"/>
      <c r="AML201" s="17"/>
      <c r="AMM201" s="17"/>
      <c r="AMN201" s="17"/>
      <c r="AMO201" s="17"/>
      <c r="AMP201" s="17"/>
      <c r="AMQ201" s="17"/>
      <c r="AMR201" s="17"/>
      <c r="AMS201" s="17"/>
      <c r="AMT201" s="17"/>
      <c r="AMU201" s="17"/>
      <c r="AMV201" s="17"/>
      <c r="AMW201" s="17"/>
      <c r="AMX201" s="17"/>
      <c r="AMY201" s="17"/>
      <c r="AMZ201" s="17"/>
      <c r="ANA201" s="17"/>
      <c r="ANB201" s="17"/>
      <c r="ANC201" s="17"/>
      <c r="AND201" s="17"/>
      <c r="ANE201" s="17"/>
      <c r="ANF201" s="17"/>
      <c r="ANG201" s="17"/>
      <c r="ANH201" s="17"/>
      <c r="ANI201" s="17"/>
      <c r="ANJ201" s="17"/>
      <c r="ANK201" s="17"/>
      <c r="ANL201" s="17"/>
      <c r="ANM201" s="17"/>
      <c r="ANN201" s="17"/>
      <c r="ANO201" s="17"/>
      <c r="ANP201" s="17"/>
      <c r="ANQ201" s="17"/>
      <c r="ANR201" s="17"/>
      <c r="ANS201" s="17"/>
      <c r="ANT201" s="17"/>
      <c r="ANU201" s="17"/>
      <c r="ANV201" s="17"/>
      <c r="ANW201" s="17"/>
      <c r="ANX201" s="17"/>
      <c r="ANY201" s="17"/>
      <c r="ANZ201" s="17"/>
      <c r="AOA201" s="17"/>
      <c r="AOB201" s="17"/>
      <c r="AOC201" s="17"/>
      <c r="AOD201" s="17"/>
      <c r="AOE201" s="17"/>
      <c r="AOF201" s="17"/>
      <c r="AOG201" s="17"/>
      <c r="AOH201" s="17"/>
      <c r="AOI201" s="17"/>
      <c r="AOJ201" s="17"/>
      <c r="AOK201" s="17"/>
      <c r="AOL201" s="17"/>
      <c r="AOM201" s="17"/>
      <c r="AON201" s="17"/>
      <c r="AOO201" s="17"/>
      <c r="AOP201" s="17"/>
      <c r="AOQ201" s="17"/>
      <c r="AOR201" s="17"/>
      <c r="AOS201" s="17"/>
      <c r="AOT201" s="17"/>
      <c r="AOU201" s="17"/>
      <c r="AOV201" s="17"/>
      <c r="AOW201" s="17"/>
      <c r="AOX201" s="17"/>
      <c r="AOY201" s="17"/>
      <c r="AOZ201" s="17"/>
      <c r="APA201" s="17"/>
      <c r="APB201" s="17"/>
      <c r="APC201" s="17"/>
      <c r="APD201" s="17"/>
      <c r="APE201" s="17"/>
      <c r="APF201" s="17"/>
      <c r="APG201" s="17"/>
      <c r="APH201" s="17"/>
      <c r="API201" s="17"/>
      <c r="APJ201" s="17"/>
      <c r="APK201" s="17"/>
      <c r="APL201" s="17"/>
      <c r="APM201" s="17"/>
      <c r="APN201" s="17"/>
      <c r="APO201" s="17"/>
      <c r="APP201" s="17"/>
      <c r="APQ201" s="17"/>
      <c r="APR201" s="17"/>
      <c r="APS201" s="17"/>
      <c r="APT201" s="17"/>
      <c r="APU201" s="17"/>
      <c r="APV201" s="17"/>
      <c r="APW201" s="17"/>
      <c r="APX201" s="17"/>
      <c r="APY201" s="17"/>
      <c r="APZ201" s="17"/>
      <c r="AQA201" s="17"/>
      <c r="AQB201" s="17"/>
      <c r="AQC201" s="17"/>
      <c r="AQD201" s="17"/>
      <c r="AQE201" s="17"/>
      <c r="AQF201" s="17"/>
      <c r="AQG201" s="17"/>
      <c r="AQH201" s="17"/>
      <c r="AQI201" s="17"/>
      <c r="AQJ201" s="17"/>
      <c r="AQK201" s="17"/>
      <c r="AQL201" s="17"/>
      <c r="AQM201" s="17"/>
      <c r="AQN201" s="17"/>
      <c r="AQO201" s="17"/>
      <c r="AQP201" s="17"/>
      <c r="AQQ201" s="17"/>
      <c r="AQR201" s="17"/>
      <c r="AQS201" s="17"/>
      <c r="AQT201" s="17"/>
      <c r="AQU201" s="17"/>
      <c r="AQV201" s="17"/>
      <c r="AQW201" s="17"/>
      <c r="AQX201" s="17"/>
      <c r="AQY201" s="17"/>
      <c r="AQZ201" s="17"/>
      <c r="ARA201" s="17"/>
      <c r="ARB201" s="17"/>
      <c r="ARC201" s="17"/>
      <c r="ARD201" s="17"/>
      <c r="ARE201" s="17"/>
      <c r="ARF201" s="17"/>
      <c r="ARG201" s="17"/>
      <c r="ARH201" s="17"/>
      <c r="ARI201" s="17"/>
      <c r="ARJ201" s="17"/>
      <c r="ARK201" s="17"/>
      <c r="ARL201" s="17"/>
      <c r="ARM201" s="17"/>
      <c r="ARN201" s="17"/>
      <c r="ARO201" s="17"/>
      <c r="ARP201" s="17"/>
      <c r="ARQ201" s="17"/>
      <c r="ARR201" s="17"/>
      <c r="ARS201" s="17"/>
      <c r="ART201" s="17"/>
      <c r="ARU201" s="17"/>
      <c r="ARV201" s="17"/>
      <c r="ARW201" s="17"/>
      <c r="ARX201" s="17"/>
      <c r="ARY201" s="17"/>
      <c r="ARZ201" s="17"/>
      <c r="ASA201" s="17"/>
      <c r="ASB201" s="17"/>
      <c r="ASC201" s="17"/>
      <c r="ASD201" s="17"/>
      <c r="ASE201" s="17"/>
      <c r="ASF201" s="17"/>
      <c r="ASG201" s="17"/>
      <c r="ASH201" s="17"/>
      <c r="ASI201" s="17"/>
      <c r="ASJ201" s="17"/>
      <c r="ASK201" s="17"/>
      <c r="ASL201" s="17"/>
      <c r="ASM201" s="17"/>
      <c r="ASN201" s="17"/>
      <c r="ASO201" s="17"/>
      <c r="ASP201" s="17"/>
      <c r="ASQ201" s="17"/>
      <c r="ASR201" s="17"/>
      <c r="ASS201" s="17"/>
      <c r="AST201" s="17"/>
      <c r="ASU201" s="17"/>
      <c r="ASV201" s="17"/>
      <c r="ASW201" s="17"/>
      <c r="ASX201" s="17"/>
      <c r="ASY201" s="17"/>
      <c r="ASZ201" s="17"/>
      <c r="ATA201" s="17"/>
      <c r="ATB201" s="17"/>
      <c r="ATC201" s="17"/>
      <c r="ATD201" s="17"/>
      <c r="ATE201" s="17"/>
      <c r="ATF201" s="17"/>
      <c r="ATG201" s="17"/>
      <c r="ATH201" s="17"/>
      <c r="ATI201" s="17"/>
      <c r="ATJ201" s="17"/>
      <c r="ATK201" s="17"/>
      <c r="ATL201" s="17"/>
      <c r="ATM201" s="17"/>
      <c r="ATN201" s="17"/>
      <c r="ATO201" s="17"/>
      <c r="ATP201" s="17"/>
      <c r="ATQ201" s="17"/>
      <c r="ATR201" s="17"/>
      <c r="ATS201" s="17"/>
      <c r="ATT201" s="17"/>
      <c r="ATU201" s="17"/>
      <c r="ATV201" s="17"/>
      <c r="ATW201" s="17"/>
      <c r="ATX201" s="17"/>
      <c r="ATY201" s="17"/>
      <c r="ATZ201" s="17"/>
      <c r="AUA201" s="17"/>
      <c r="AUB201" s="17"/>
      <c r="AUC201" s="17"/>
      <c r="AUD201" s="17"/>
      <c r="AUE201" s="17"/>
      <c r="AUF201" s="17"/>
      <c r="AUG201" s="17"/>
      <c r="AUH201" s="17"/>
      <c r="AUI201" s="17"/>
      <c r="AUJ201" s="17"/>
      <c r="AUK201" s="17"/>
      <c r="AUL201" s="17"/>
      <c r="AUM201" s="17"/>
      <c r="AUN201" s="17"/>
      <c r="AUO201" s="17"/>
      <c r="AUP201" s="17"/>
      <c r="AUQ201" s="17"/>
      <c r="AUR201" s="17"/>
      <c r="AUS201" s="17"/>
      <c r="AUT201" s="17"/>
      <c r="AUU201" s="17"/>
      <c r="AUV201" s="17"/>
      <c r="AUW201" s="17"/>
      <c r="AUX201" s="17"/>
      <c r="AUY201" s="17"/>
      <c r="AUZ201" s="17"/>
      <c r="AVA201" s="17"/>
      <c r="AVB201" s="17"/>
      <c r="AVC201" s="17"/>
      <c r="AVD201" s="17"/>
      <c r="AVE201" s="17"/>
      <c r="AVF201" s="17"/>
      <c r="AVG201" s="17"/>
      <c r="AVH201" s="17"/>
      <c r="AVI201" s="17"/>
      <c r="AVJ201" s="17"/>
      <c r="AVK201" s="17"/>
      <c r="AVL201" s="17"/>
      <c r="AVM201" s="17"/>
      <c r="AVN201" s="17"/>
      <c r="AVO201" s="17"/>
      <c r="AVP201" s="17"/>
      <c r="AVQ201" s="17"/>
      <c r="AVR201" s="17"/>
      <c r="AVS201" s="17"/>
      <c r="AVT201" s="17"/>
      <c r="AVU201" s="17"/>
      <c r="AVV201" s="17"/>
      <c r="AVW201" s="17"/>
      <c r="AVX201" s="17"/>
      <c r="AVY201" s="17"/>
      <c r="AVZ201" s="17"/>
      <c r="AWA201" s="17"/>
      <c r="AWB201" s="17"/>
      <c r="AWC201" s="17"/>
      <c r="AWD201" s="17"/>
      <c r="AWE201" s="17"/>
      <c r="AWF201" s="17"/>
      <c r="AWG201" s="17"/>
      <c r="AWH201" s="17"/>
      <c r="AWI201" s="17"/>
      <c r="AWJ201" s="17"/>
      <c r="AWK201" s="17"/>
      <c r="AWL201" s="17"/>
      <c r="AWM201" s="17"/>
      <c r="AWN201" s="17"/>
      <c r="AWO201" s="17"/>
      <c r="AWP201" s="17"/>
      <c r="AWQ201" s="17"/>
      <c r="AWR201" s="17"/>
      <c r="AWS201" s="17"/>
      <c r="AWT201" s="17"/>
      <c r="AWU201" s="17"/>
      <c r="AWV201" s="17"/>
      <c r="AWW201" s="17"/>
      <c r="AWX201" s="17"/>
      <c r="AWY201" s="17"/>
      <c r="AWZ201" s="17"/>
      <c r="AXA201" s="17"/>
      <c r="AXB201" s="17"/>
      <c r="AXC201" s="17"/>
      <c r="AXD201" s="17"/>
      <c r="AXE201" s="17"/>
      <c r="AXF201" s="17"/>
      <c r="AXG201" s="17"/>
      <c r="AXH201" s="17"/>
      <c r="AXI201" s="17"/>
      <c r="AXJ201" s="17"/>
      <c r="AXK201" s="17"/>
      <c r="AXL201" s="17"/>
      <c r="AXM201" s="17"/>
      <c r="AXN201" s="17"/>
      <c r="AXO201" s="17"/>
      <c r="AXP201" s="17"/>
      <c r="AXQ201" s="17"/>
      <c r="AXR201" s="17"/>
      <c r="AXS201" s="17"/>
      <c r="AXT201" s="17"/>
      <c r="AXU201" s="17"/>
      <c r="AXV201" s="17"/>
      <c r="AXW201" s="17"/>
      <c r="AXX201" s="17"/>
      <c r="AXY201" s="17"/>
      <c r="AXZ201" s="17"/>
      <c r="AYA201" s="17"/>
      <c r="AYB201" s="17"/>
      <c r="AYC201" s="17"/>
      <c r="AYD201" s="17"/>
      <c r="AYE201" s="17"/>
      <c r="AYF201" s="17"/>
      <c r="AYG201" s="17"/>
      <c r="AYH201" s="17"/>
      <c r="AYI201" s="17"/>
      <c r="AYJ201" s="17"/>
      <c r="AYK201" s="17"/>
      <c r="AYL201" s="17"/>
      <c r="AYM201" s="17"/>
      <c r="AYN201" s="17"/>
      <c r="AYO201" s="17"/>
      <c r="AYP201" s="17"/>
      <c r="AYQ201" s="17"/>
      <c r="AYR201" s="17"/>
      <c r="AYS201" s="17"/>
      <c r="AYT201" s="17"/>
      <c r="AYU201" s="17"/>
      <c r="AYV201" s="17"/>
      <c r="AYW201" s="17"/>
      <c r="AYX201" s="17"/>
      <c r="AYY201" s="17"/>
      <c r="AYZ201" s="17"/>
      <c r="AZA201" s="17"/>
      <c r="AZB201" s="17"/>
      <c r="AZC201" s="17"/>
      <c r="AZD201" s="17"/>
      <c r="AZE201" s="17"/>
      <c r="AZF201" s="17"/>
      <c r="AZG201" s="17"/>
      <c r="AZH201" s="17"/>
      <c r="AZI201" s="17"/>
      <c r="AZJ201" s="17"/>
      <c r="AZK201" s="17"/>
      <c r="AZL201" s="17"/>
      <c r="AZM201" s="17"/>
      <c r="AZN201" s="17"/>
      <c r="AZO201" s="17"/>
      <c r="AZP201" s="17"/>
      <c r="AZQ201" s="17"/>
      <c r="AZR201" s="17"/>
      <c r="AZS201" s="17"/>
      <c r="AZT201" s="17"/>
      <c r="AZU201" s="17"/>
      <c r="AZV201" s="17"/>
      <c r="AZW201" s="17"/>
      <c r="AZX201" s="17"/>
      <c r="AZY201" s="17"/>
      <c r="AZZ201" s="17"/>
      <c r="BAA201" s="17"/>
      <c r="BAB201" s="17"/>
      <c r="BAC201" s="17"/>
      <c r="BAD201" s="17"/>
      <c r="BAE201" s="17"/>
      <c r="BAF201" s="17"/>
      <c r="BAG201" s="17"/>
      <c r="BAH201" s="17"/>
      <c r="BAI201" s="17"/>
      <c r="BAJ201" s="17"/>
      <c r="BAK201" s="17"/>
      <c r="BAL201" s="17"/>
      <c r="BAM201" s="17"/>
      <c r="BAN201" s="17"/>
      <c r="BAO201" s="17"/>
      <c r="BAP201" s="17"/>
      <c r="BAQ201" s="17"/>
      <c r="BAR201" s="17"/>
      <c r="BAS201" s="17"/>
      <c r="BAT201" s="17"/>
      <c r="BAU201" s="17"/>
      <c r="BAV201" s="17"/>
      <c r="BAW201" s="17"/>
      <c r="BAX201" s="17"/>
      <c r="BAY201" s="17"/>
      <c r="BAZ201" s="17"/>
      <c r="BBA201" s="17"/>
      <c r="BBB201" s="17"/>
      <c r="BBC201" s="17"/>
      <c r="BBD201" s="17"/>
      <c r="BBE201" s="17"/>
      <c r="BBF201" s="17"/>
      <c r="BBG201" s="17"/>
      <c r="BBH201" s="17"/>
      <c r="BBI201" s="17"/>
      <c r="BBJ201" s="17"/>
      <c r="BBK201" s="17"/>
      <c r="BBL201" s="17"/>
      <c r="BBM201" s="17"/>
      <c r="BBN201" s="17"/>
      <c r="BBO201" s="17"/>
      <c r="BBP201" s="17"/>
      <c r="BBQ201" s="17"/>
      <c r="BBR201" s="17"/>
      <c r="BBS201" s="17"/>
      <c r="BBT201" s="17"/>
      <c r="BBU201" s="17"/>
      <c r="BBV201" s="17"/>
      <c r="BBW201" s="17"/>
      <c r="BBX201" s="17"/>
      <c r="BBY201" s="17"/>
      <c r="BBZ201" s="17"/>
      <c r="BCA201" s="17"/>
      <c r="BCB201" s="17"/>
      <c r="BCC201" s="17"/>
      <c r="BCD201" s="17"/>
      <c r="BCE201" s="17"/>
      <c r="BCF201" s="17"/>
      <c r="BCG201" s="17"/>
      <c r="BCH201" s="17"/>
      <c r="BCI201" s="17"/>
      <c r="BCJ201" s="17"/>
      <c r="BCK201" s="17"/>
      <c r="BCL201" s="17"/>
      <c r="BCM201" s="17"/>
      <c r="BCN201" s="17"/>
      <c r="BCO201" s="17"/>
      <c r="BCP201" s="17"/>
      <c r="BCQ201" s="17"/>
      <c r="BCR201" s="17"/>
      <c r="BCS201" s="17"/>
      <c r="BCT201" s="17"/>
      <c r="BCU201" s="17"/>
      <c r="BCV201" s="17"/>
      <c r="BCW201" s="17"/>
      <c r="BCX201" s="17"/>
      <c r="BCY201" s="17"/>
      <c r="BCZ201" s="17"/>
      <c r="BDA201" s="17"/>
      <c r="BDB201" s="17"/>
      <c r="BDC201" s="17"/>
      <c r="BDD201" s="17"/>
      <c r="BDE201" s="17"/>
      <c r="BDF201" s="17"/>
      <c r="BDG201" s="17"/>
      <c r="BDH201" s="17"/>
      <c r="BDI201" s="17"/>
      <c r="BDJ201" s="17"/>
      <c r="BDK201" s="17"/>
      <c r="BDL201" s="17"/>
      <c r="BDM201" s="17"/>
      <c r="BDN201" s="17"/>
      <c r="BDO201" s="17"/>
      <c r="BDP201" s="17"/>
      <c r="BDQ201" s="17"/>
      <c r="BDR201" s="17"/>
      <c r="BDS201" s="17"/>
      <c r="BDT201" s="17"/>
      <c r="BDU201" s="17"/>
      <c r="BDV201" s="17"/>
      <c r="BDW201" s="17"/>
      <c r="BDX201" s="17"/>
      <c r="BDY201" s="17"/>
      <c r="BDZ201" s="17"/>
      <c r="BEA201" s="17"/>
      <c r="BEB201" s="17"/>
      <c r="BEC201" s="17"/>
      <c r="BED201" s="17"/>
      <c r="BEE201" s="17"/>
      <c r="BEF201" s="17"/>
      <c r="BEG201" s="17"/>
      <c r="BEH201" s="17"/>
      <c r="BEI201" s="17"/>
      <c r="BEJ201" s="17"/>
      <c r="BEK201" s="17"/>
      <c r="BEL201" s="17"/>
      <c r="BEM201" s="17"/>
      <c r="BEN201" s="17"/>
      <c r="BEO201" s="17"/>
      <c r="BEP201" s="17"/>
      <c r="BEQ201" s="17"/>
      <c r="BER201" s="17"/>
      <c r="BES201" s="17"/>
      <c r="BET201" s="17"/>
      <c r="BEU201" s="17"/>
      <c r="BEV201" s="17"/>
      <c r="BEW201" s="17"/>
      <c r="BEX201" s="17"/>
      <c r="BEY201" s="17"/>
      <c r="BEZ201" s="17"/>
      <c r="BFA201" s="17"/>
      <c r="BFB201" s="17"/>
      <c r="BFC201" s="17"/>
      <c r="BFD201" s="17"/>
      <c r="BFE201" s="17"/>
      <c r="BFF201" s="17"/>
      <c r="BFG201" s="17"/>
      <c r="BFH201" s="17"/>
      <c r="BFI201" s="17"/>
      <c r="BFJ201" s="17"/>
      <c r="BFK201" s="17"/>
      <c r="BFL201" s="17"/>
      <c r="BFM201" s="17"/>
      <c r="BFN201" s="17"/>
      <c r="BFO201" s="17"/>
      <c r="BFP201" s="17"/>
      <c r="BFQ201" s="17"/>
      <c r="BFR201" s="17"/>
      <c r="BFS201" s="17"/>
      <c r="BFT201" s="17"/>
      <c r="BFU201" s="17"/>
      <c r="BFV201" s="17"/>
      <c r="BFW201" s="17"/>
      <c r="BFX201" s="17"/>
      <c r="BFY201" s="17"/>
      <c r="BFZ201" s="17"/>
      <c r="BGA201" s="17"/>
      <c r="BGB201" s="17"/>
      <c r="BGC201" s="17"/>
      <c r="BGD201" s="17"/>
      <c r="BGE201" s="17"/>
      <c r="BGF201" s="17"/>
      <c r="BGG201" s="17"/>
      <c r="BGH201" s="17"/>
      <c r="BGI201" s="17"/>
      <c r="BGJ201" s="17"/>
      <c r="BGK201" s="17"/>
      <c r="BGL201" s="17"/>
      <c r="BGM201" s="17"/>
      <c r="BGN201" s="17"/>
      <c r="BGO201" s="17"/>
      <c r="BGP201" s="17"/>
      <c r="BGQ201" s="17"/>
      <c r="BGR201" s="17"/>
      <c r="BGS201" s="17"/>
      <c r="BGT201" s="17"/>
      <c r="BGU201" s="17"/>
      <c r="BGV201" s="17"/>
      <c r="BGW201" s="17"/>
      <c r="BGX201" s="17"/>
      <c r="BGY201" s="17"/>
      <c r="BGZ201" s="17"/>
      <c r="BHA201" s="17"/>
      <c r="BHB201" s="17"/>
      <c r="BHC201" s="17"/>
      <c r="BHD201" s="17"/>
      <c r="BHE201" s="17"/>
      <c r="BHF201" s="17"/>
      <c r="BHG201" s="17"/>
      <c r="BHH201" s="17"/>
      <c r="BHI201" s="17"/>
      <c r="BHJ201" s="17"/>
      <c r="BHK201" s="17"/>
      <c r="BHL201" s="17"/>
      <c r="BHM201" s="17"/>
      <c r="BHN201" s="17"/>
      <c r="BHO201" s="17"/>
      <c r="BHP201" s="17"/>
      <c r="BHQ201" s="17"/>
      <c r="BHR201" s="17"/>
      <c r="BHS201" s="17"/>
      <c r="BHT201" s="17"/>
      <c r="BHU201" s="17"/>
      <c r="BHV201" s="17"/>
      <c r="BHW201" s="17"/>
      <c r="BHX201" s="17"/>
      <c r="BHY201" s="17"/>
      <c r="BHZ201" s="17"/>
      <c r="BIA201" s="17"/>
      <c r="BIB201" s="17"/>
      <c r="BIC201" s="17"/>
      <c r="BID201" s="17"/>
      <c r="BIE201" s="17"/>
      <c r="BIF201" s="17"/>
      <c r="BIG201" s="17"/>
      <c r="BIH201" s="17"/>
      <c r="BII201" s="17"/>
      <c r="BIJ201" s="17"/>
      <c r="BIK201" s="17"/>
      <c r="BIL201" s="17"/>
      <c r="BIM201" s="17"/>
      <c r="BIN201" s="17"/>
      <c r="BIO201" s="17"/>
      <c r="BIP201" s="17"/>
      <c r="BIQ201" s="17"/>
      <c r="BIR201" s="17"/>
      <c r="BIS201" s="17"/>
      <c r="BIT201" s="17"/>
      <c r="BIU201" s="17"/>
      <c r="BIV201" s="17"/>
      <c r="BIW201" s="17"/>
      <c r="BIX201" s="17"/>
      <c r="BIY201" s="17"/>
      <c r="BIZ201" s="17"/>
      <c r="BJA201" s="17"/>
      <c r="BJB201" s="17"/>
      <c r="BJC201" s="17"/>
      <c r="BJD201" s="17"/>
      <c r="BJE201" s="17"/>
      <c r="BJF201" s="17"/>
      <c r="BJG201" s="17"/>
      <c r="BJH201" s="17"/>
      <c r="BJI201" s="17"/>
      <c r="BJJ201" s="17"/>
      <c r="BJK201" s="17"/>
      <c r="BJL201" s="17"/>
      <c r="BJM201" s="17"/>
      <c r="BJN201" s="17"/>
      <c r="BJO201" s="17"/>
      <c r="BJP201" s="17"/>
      <c r="BJQ201" s="17"/>
      <c r="BJR201" s="17"/>
      <c r="BJS201" s="17"/>
      <c r="BJT201" s="17"/>
      <c r="BJU201" s="17"/>
      <c r="BJV201" s="17"/>
      <c r="BJW201" s="17"/>
      <c r="BJX201" s="17"/>
      <c r="BJY201" s="17"/>
      <c r="BJZ201" s="17"/>
      <c r="BKA201" s="17"/>
      <c r="BKB201" s="17"/>
      <c r="BKC201" s="17"/>
      <c r="BKD201" s="17"/>
      <c r="BKE201" s="17"/>
      <c r="BKF201" s="17"/>
      <c r="BKG201" s="17"/>
      <c r="BKH201" s="17"/>
      <c r="BKI201" s="17"/>
      <c r="BKJ201" s="17"/>
      <c r="BKK201" s="17"/>
      <c r="BKL201" s="17"/>
      <c r="BKM201" s="17"/>
      <c r="BKN201" s="17"/>
      <c r="BKO201" s="17"/>
      <c r="BKP201" s="17"/>
      <c r="BKQ201" s="17"/>
      <c r="BKR201" s="17"/>
      <c r="BKS201" s="17"/>
      <c r="BKT201" s="17"/>
      <c r="BKU201" s="17"/>
      <c r="BKV201" s="17"/>
      <c r="BKW201" s="17"/>
      <c r="BKX201" s="17"/>
      <c r="BKY201" s="17"/>
      <c r="BKZ201" s="17"/>
      <c r="BLA201" s="17"/>
      <c r="BLB201" s="17"/>
      <c r="BLC201" s="17"/>
      <c r="BLD201" s="17"/>
      <c r="BLE201" s="17"/>
      <c r="BLF201" s="17"/>
      <c r="BLG201" s="17"/>
      <c r="BLH201" s="17"/>
      <c r="BLI201" s="17"/>
      <c r="BLJ201" s="17"/>
      <c r="BLK201" s="17"/>
      <c r="BLL201" s="17"/>
      <c r="BLM201" s="17"/>
      <c r="BLN201" s="17"/>
      <c r="BLO201" s="17"/>
      <c r="BLP201" s="17"/>
      <c r="BLQ201" s="17"/>
      <c r="BLR201" s="17"/>
      <c r="BLS201" s="17"/>
      <c r="BLT201" s="17"/>
      <c r="BLU201" s="17"/>
      <c r="BLV201" s="17"/>
      <c r="BLW201" s="17"/>
      <c r="BLX201" s="17"/>
      <c r="BLY201" s="17"/>
      <c r="BLZ201" s="17"/>
      <c r="BMA201" s="17"/>
      <c r="BMB201" s="17"/>
      <c r="BMC201" s="17"/>
      <c r="BMD201" s="17"/>
      <c r="BME201" s="17"/>
      <c r="BMF201" s="17"/>
      <c r="BMG201" s="17"/>
      <c r="BMH201" s="17"/>
      <c r="BMI201" s="17"/>
      <c r="BMJ201" s="17"/>
      <c r="BMK201" s="17"/>
      <c r="BML201" s="17"/>
      <c r="BMM201" s="17"/>
      <c r="BMN201" s="17"/>
      <c r="BMO201" s="17"/>
      <c r="BMP201" s="17"/>
      <c r="BMQ201" s="17"/>
      <c r="BMR201" s="17"/>
      <c r="BMS201" s="17"/>
      <c r="BMT201" s="17"/>
      <c r="BMU201" s="17"/>
      <c r="BMV201" s="17"/>
      <c r="BMW201" s="17"/>
      <c r="BMX201" s="17"/>
      <c r="BMY201" s="17"/>
      <c r="BMZ201" s="17"/>
      <c r="BNA201" s="17"/>
      <c r="BNB201" s="17"/>
      <c r="BNC201" s="17"/>
      <c r="BND201" s="17"/>
      <c r="BNE201" s="17"/>
      <c r="BNF201" s="17"/>
      <c r="BNG201" s="17"/>
      <c r="BNH201" s="17"/>
      <c r="BNI201" s="17"/>
      <c r="BNJ201" s="17"/>
      <c r="BNK201" s="17"/>
      <c r="BNL201" s="17"/>
      <c r="BNM201" s="17"/>
      <c r="BNN201" s="17"/>
      <c r="BNO201" s="17"/>
      <c r="BNP201" s="17"/>
      <c r="BNQ201" s="17"/>
      <c r="BNR201" s="17"/>
      <c r="BNS201" s="17"/>
      <c r="BNT201" s="17"/>
      <c r="BNU201" s="17"/>
      <c r="BNV201" s="17"/>
      <c r="BNW201" s="17"/>
      <c r="BNX201" s="17"/>
      <c r="BNY201" s="17"/>
      <c r="BNZ201" s="17"/>
      <c r="BOA201" s="17"/>
      <c r="BOB201" s="17"/>
      <c r="BOC201" s="17"/>
      <c r="BOD201" s="17"/>
      <c r="BOE201" s="17"/>
      <c r="BOF201" s="17"/>
      <c r="BOG201" s="17"/>
      <c r="BOH201" s="17"/>
      <c r="BOI201" s="17"/>
      <c r="BOJ201" s="17"/>
      <c r="BOK201" s="17"/>
      <c r="BOL201" s="17"/>
      <c r="BOM201" s="17"/>
      <c r="BON201" s="17"/>
      <c r="BOO201" s="17"/>
      <c r="BOP201" s="17"/>
      <c r="BOQ201" s="17"/>
      <c r="BOR201" s="17"/>
      <c r="BOS201" s="17"/>
      <c r="BOT201" s="17"/>
      <c r="BOU201" s="17"/>
      <c r="BOV201" s="17"/>
      <c r="BOW201" s="17"/>
      <c r="BOX201" s="17"/>
      <c r="BOY201" s="17"/>
      <c r="BOZ201" s="17"/>
      <c r="BPA201" s="17"/>
      <c r="BPB201" s="17"/>
      <c r="BPC201" s="17"/>
      <c r="BPD201" s="17"/>
      <c r="BPE201" s="17"/>
      <c r="BPF201" s="17"/>
      <c r="BPG201" s="17"/>
      <c r="BPH201" s="17"/>
      <c r="BPI201" s="17"/>
      <c r="BPJ201" s="17"/>
      <c r="BPK201" s="17"/>
      <c r="BPL201" s="17"/>
      <c r="BPM201" s="17"/>
      <c r="BPN201" s="17"/>
      <c r="BPO201" s="17"/>
      <c r="BPP201" s="17"/>
      <c r="BPQ201" s="17"/>
      <c r="BPR201" s="17"/>
      <c r="BPS201" s="17"/>
      <c r="BPT201" s="17"/>
      <c r="BPU201" s="17"/>
      <c r="BPV201" s="17"/>
      <c r="BPW201" s="17"/>
      <c r="BPX201" s="17"/>
      <c r="BPY201" s="17"/>
      <c r="BPZ201" s="17"/>
      <c r="BQA201" s="17"/>
      <c r="BQB201" s="17"/>
      <c r="BQC201" s="17"/>
      <c r="BQD201" s="17"/>
      <c r="BQE201" s="17"/>
      <c r="BQF201" s="17"/>
      <c r="BQG201" s="17"/>
      <c r="BQH201" s="17"/>
      <c r="BQI201" s="17"/>
      <c r="BQJ201" s="17"/>
      <c r="BQK201" s="17"/>
      <c r="BQL201" s="17"/>
      <c r="BQM201" s="17"/>
      <c r="BQN201" s="17"/>
      <c r="BQO201" s="17"/>
      <c r="BQP201" s="17"/>
      <c r="BQQ201" s="17"/>
      <c r="BQR201" s="17"/>
      <c r="BQS201" s="17"/>
      <c r="BQT201" s="17"/>
      <c r="BQU201" s="17"/>
      <c r="BQV201" s="17"/>
      <c r="BQW201" s="17"/>
      <c r="BQX201" s="17"/>
      <c r="BQY201" s="17"/>
      <c r="BQZ201" s="17"/>
      <c r="BRA201" s="17"/>
      <c r="BRB201" s="17"/>
      <c r="BRC201" s="17"/>
      <c r="BRD201" s="17"/>
      <c r="BRE201" s="17"/>
      <c r="BRF201" s="17"/>
      <c r="BRG201" s="17"/>
      <c r="BRH201" s="17"/>
      <c r="BRI201" s="17"/>
      <c r="BRJ201" s="17"/>
      <c r="BRK201" s="17"/>
      <c r="BRL201" s="17"/>
      <c r="BRM201" s="17"/>
      <c r="BRN201" s="17"/>
      <c r="BRO201" s="17"/>
      <c r="BRP201" s="17"/>
      <c r="BRQ201" s="17"/>
      <c r="BRR201" s="17"/>
      <c r="BRS201" s="17"/>
      <c r="BRT201" s="17"/>
      <c r="BRU201" s="17"/>
      <c r="BRV201" s="17"/>
      <c r="BRW201" s="17"/>
      <c r="BRX201" s="17"/>
      <c r="BRY201" s="17"/>
      <c r="BRZ201" s="17"/>
      <c r="BSA201" s="17"/>
      <c r="BSB201" s="17"/>
      <c r="BSC201" s="17"/>
      <c r="BSD201" s="17"/>
      <c r="BSE201" s="17"/>
      <c r="BSF201" s="17"/>
      <c r="BSG201" s="17"/>
      <c r="BSH201" s="17"/>
      <c r="BSI201" s="17"/>
      <c r="BSJ201" s="17"/>
      <c r="BSK201" s="17"/>
      <c r="BSL201" s="17"/>
      <c r="BSM201" s="17"/>
      <c r="BSN201" s="17"/>
      <c r="BSO201" s="17"/>
      <c r="BSP201" s="17"/>
      <c r="BSQ201" s="17"/>
      <c r="BSR201" s="17"/>
      <c r="BSS201" s="17"/>
      <c r="BST201" s="17"/>
      <c r="BSU201" s="17"/>
      <c r="BSV201" s="17"/>
      <c r="BSW201" s="17"/>
      <c r="BSX201" s="17"/>
      <c r="BSY201" s="17"/>
      <c r="BSZ201" s="17"/>
      <c r="BTA201" s="17"/>
      <c r="BTB201" s="17"/>
      <c r="BTC201" s="17"/>
      <c r="BTD201" s="17"/>
      <c r="BTE201" s="17"/>
      <c r="BTF201" s="17"/>
      <c r="BTG201" s="17"/>
      <c r="BTH201" s="17"/>
      <c r="BTI201" s="17"/>
      <c r="BTJ201" s="17"/>
      <c r="BTK201" s="17"/>
      <c r="BTL201" s="17"/>
      <c r="BTM201" s="17"/>
      <c r="BTN201" s="17"/>
      <c r="BTO201" s="17"/>
      <c r="BTP201" s="17"/>
      <c r="BTQ201" s="17"/>
      <c r="BTR201" s="17"/>
      <c r="BTS201" s="17"/>
      <c r="BTT201" s="17"/>
      <c r="BTU201" s="17"/>
      <c r="BTV201" s="17"/>
      <c r="BTW201" s="17"/>
      <c r="BTX201" s="17"/>
      <c r="BTY201" s="17"/>
      <c r="BTZ201" s="17"/>
      <c r="BUA201" s="17"/>
      <c r="BUB201" s="17"/>
      <c r="BUC201" s="17"/>
      <c r="BUD201" s="17"/>
      <c r="BUE201" s="17"/>
      <c r="BUF201" s="17"/>
      <c r="BUG201" s="17"/>
      <c r="BUH201" s="17"/>
      <c r="BUI201" s="17"/>
      <c r="BUJ201" s="17"/>
      <c r="BUK201" s="17"/>
      <c r="BUL201" s="17"/>
      <c r="BUM201" s="17"/>
      <c r="BUN201" s="17"/>
      <c r="BUO201" s="17"/>
      <c r="BUP201" s="17"/>
      <c r="BUQ201" s="17"/>
      <c r="BUR201" s="17"/>
      <c r="BUS201" s="17"/>
      <c r="BUT201" s="17"/>
      <c r="BUU201" s="17"/>
      <c r="BUV201" s="17"/>
      <c r="BUW201" s="17"/>
      <c r="BUX201" s="17"/>
      <c r="BUY201" s="17"/>
      <c r="BUZ201" s="17"/>
      <c r="BVA201" s="17"/>
      <c r="BVB201" s="17"/>
      <c r="BVC201" s="17"/>
      <c r="BVD201" s="17"/>
      <c r="BVE201" s="17"/>
      <c r="BVF201" s="17"/>
      <c r="BVG201" s="17"/>
      <c r="BVH201" s="17"/>
      <c r="BVI201" s="17"/>
      <c r="BVJ201" s="17"/>
      <c r="BVK201" s="17"/>
      <c r="BVL201" s="17"/>
      <c r="BVM201" s="17"/>
      <c r="BVN201" s="17"/>
      <c r="BVO201" s="17"/>
      <c r="BVP201" s="17"/>
      <c r="BVQ201" s="17"/>
      <c r="BVR201" s="17"/>
      <c r="BVS201" s="17"/>
      <c r="BVT201" s="17"/>
      <c r="BVU201" s="17"/>
      <c r="BVV201" s="17"/>
      <c r="BVW201" s="17"/>
      <c r="BVX201" s="17"/>
      <c r="BVY201" s="17"/>
      <c r="BVZ201" s="17"/>
      <c r="BWA201" s="17"/>
      <c r="BWB201" s="17"/>
      <c r="BWC201" s="17"/>
      <c r="BWD201" s="17"/>
      <c r="BWE201" s="17"/>
      <c r="BWF201" s="17"/>
      <c r="BWG201" s="17"/>
      <c r="BWH201" s="17"/>
      <c r="BWI201" s="17"/>
      <c r="BWJ201" s="17"/>
      <c r="BWK201" s="17"/>
      <c r="BWL201" s="17"/>
      <c r="BWM201" s="17"/>
      <c r="BWN201" s="17"/>
      <c r="BWO201" s="17"/>
      <c r="BWP201" s="17"/>
      <c r="BWQ201" s="17"/>
      <c r="BWR201" s="17"/>
      <c r="BWS201" s="17"/>
      <c r="BWT201" s="17"/>
      <c r="BWU201" s="17"/>
      <c r="BWV201" s="17"/>
      <c r="BWW201" s="17"/>
      <c r="BWX201" s="17"/>
      <c r="BWY201" s="17"/>
      <c r="BWZ201" s="17"/>
      <c r="BXA201" s="17"/>
      <c r="BXB201" s="17"/>
      <c r="BXC201" s="17"/>
      <c r="BXD201" s="17"/>
      <c r="BXE201" s="17"/>
      <c r="BXF201" s="17"/>
      <c r="BXG201" s="17"/>
      <c r="BXH201" s="17"/>
      <c r="BXI201" s="17"/>
      <c r="BXJ201" s="17"/>
      <c r="BXK201" s="17"/>
      <c r="BXL201" s="17"/>
      <c r="BXM201" s="17"/>
      <c r="BXN201" s="17"/>
      <c r="BXO201" s="17"/>
      <c r="BXP201" s="17"/>
      <c r="BXQ201" s="17"/>
      <c r="BXR201" s="17"/>
      <c r="BXS201" s="17"/>
      <c r="BXT201" s="17"/>
      <c r="BXU201" s="17"/>
      <c r="BXV201" s="17"/>
      <c r="BXW201" s="17"/>
      <c r="BXX201" s="17"/>
      <c r="BXY201" s="17"/>
      <c r="BXZ201" s="17"/>
      <c r="BYA201" s="17"/>
      <c r="BYB201" s="17"/>
      <c r="BYC201" s="17"/>
      <c r="BYD201" s="17"/>
      <c r="BYE201" s="17"/>
      <c r="BYF201" s="17"/>
      <c r="BYG201" s="17"/>
      <c r="BYH201" s="17"/>
      <c r="BYI201" s="17"/>
      <c r="BYJ201" s="17"/>
      <c r="BYK201" s="17"/>
      <c r="BYL201" s="17"/>
      <c r="BYM201" s="17"/>
      <c r="BYN201" s="17"/>
      <c r="BYO201" s="17"/>
      <c r="BYP201" s="17"/>
      <c r="BYQ201" s="17"/>
      <c r="BYR201" s="17"/>
      <c r="BYS201" s="17"/>
      <c r="BYT201" s="17"/>
      <c r="BYU201" s="17"/>
      <c r="BYV201" s="17"/>
      <c r="BYW201" s="17"/>
      <c r="BYX201" s="17"/>
      <c r="BYY201" s="17"/>
      <c r="BYZ201" s="17"/>
      <c r="BZA201" s="17"/>
      <c r="BZB201" s="17"/>
      <c r="BZC201" s="17"/>
      <c r="BZD201" s="17"/>
      <c r="BZE201" s="17"/>
      <c r="BZF201" s="17"/>
      <c r="BZG201" s="17"/>
      <c r="BZH201" s="17"/>
      <c r="BZI201" s="17"/>
      <c r="BZJ201" s="17"/>
      <c r="BZK201" s="17"/>
      <c r="BZL201" s="17"/>
      <c r="BZM201" s="17"/>
      <c r="BZN201" s="17"/>
      <c r="BZO201" s="17"/>
      <c r="BZP201" s="17"/>
      <c r="BZQ201" s="17"/>
      <c r="BZR201" s="17"/>
      <c r="BZS201" s="17"/>
      <c r="BZT201" s="17"/>
      <c r="BZU201" s="17"/>
      <c r="BZV201" s="17"/>
      <c r="BZW201" s="17"/>
      <c r="BZX201" s="17"/>
      <c r="BZY201" s="17"/>
      <c r="BZZ201" s="17"/>
      <c r="CAA201" s="17"/>
      <c r="CAB201" s="17"/>
      <c r="CAC201" s="17"/>
      <c r="CAD201" s="17"/>
      <c r="CAE201" s="17"/>
      <c r="CAF201" s="17"/>
      <c r="CAG201" s="17"/>
      <c r="CAH201" s="17"/>
      <c r="CAI201" s="17"/>
      <c r="CAJ201" s="17"/>
      <c r="CAK201" s="17"/>
      <c r="CAL201" s="17"/>
      <c r="CAM201" s="17"/>
      <c r="CAN201" s="17"/>
      <c r="CAO201" s="17"/>
      <c r="CAP201" s="17"/>
      <c r="CAQ201" s="17"/>
      <c r="CAR201" s="17"/>
      <c r="CAS201" s="17"/>
      <c r="CAT201" s="17"/>
      <c r="CAU201" s="17"/>
      <c r="CAV201" s="17"/>
      <c r="CAW201" s="17"/>
      <c r="CAX201" s="17"/>
      <c r="CAY201" s="17"/>
      <c r="CAZ201" s="17"/>
      <c r="CBA201" s="17"/>
      <c r="CBB201" s="17"/>
      <c r="CBC201" s="17"/>
      <c r="CBD201" s="17"/>
      <c r="CBE201" s="17"/>
      <c r="CBF201" s="17"/>
      <c r="CBG201" s="17"/>
      <c r="CBH201" s="17"/>
      <c r="CBI201" s="17"/>
      <c r="CBJ201" s="17"/>
      <c r="CBK201" s="17"/>
      <c r="CBL201" s="17"/>
      <c r="CBM201" s="17"/>
      <c r="CBN201" s="17"/>
      <c r="CBO201" s="17"/>
      <c r="CBP201" s="17"/>
      <c r="CBQ201" s="17"/>
      <c r="CBR201" s="17"/>
      <c r="CBS201" s="17"/>
      <c r="CBT201" s="17"/>
      <c r="CBU201" s="17"/>
      <c r="CBV201" s="17"/>
      <c r="CBW201" s="17"/>
      <c r="CBX201" s="17"/>
      <c r="CBY201" s="17"/>
      <c r="CBZ201" s="17"/>
      <c r="CCA201" s="17"/>
      <c r="CCB201" s="17"/>
      <c r="CCC201" s="17"/>
      <c r="CCD201" s="17"/>
      <c r="CCE201" s="17"/>
      <c r="CCF201" s="17"/>
      <c r="CCG201" s="17"/>
      <c r="CCH201" s="17"/>
      <c r="CCI201" s="17"/>
      <c r="CCJ201" s="17"/>
      <c r="CCK201" s="17"/>
      <c r="CCL201" s="17"/>
      <c r="CCM201" s="17"/>
      <c r="CCN201" s="17"/>
      <c r="CCO201" s="17"/>
      <c r="CCP201" s="17"/>
      <c r="CCQ201" s="17"/>
      <c r="CCR201" s="17"/>
      <c r="CCS201" s="17"/>
      <c r="CCT201" s="17"/>
      <c r="CCU201" s="17"/>
      <c r="CCV201" s="17"/>
      <c r="CCW201" s="17"/>
      <c r="CCX201" s="17"/>
      <c r="CCY201" s="17"/>
      <c r="CCZ201" s="17"/>
      <c r="CDA201" s="17"/>
      <c r="CDB201" s="17"/>
      <c r="CDC201" s="17"/>
      <c r="CDD201" s="17"/>
      <c r="CDE201" s="17"/>
      <c r="CDF201" s="17"/>
      <c r="CDG201" s="17"/>
      <c r="CDH201" s="17"/>
      <c r="CDI201" s="17"/>
      <c r="CDJ201" s="17"/>
      <c r="CDK201" s="17"/>
      <c r="CDL201" s="17"/>
      <c r="CDM201" s="17"/>
      <c r="CDN201" s="17"/>
      <c r="CDO201" s="17"/>
      <c r="CDP201" s="17"/>
      <c r="CDQ201" s="17"/>
      <c r="CDR201" s="17"/>
      <c r="CDS201" s="17"/>
      <c r="CDT201" s="17"/>
      <c r="CDU201" s="17"/>
    </row>
    <row r="202">
      <c r="A202" s="14" t="s">
        <v>4295</v>
      </c>
      <c r="B202" s="14" t="s">
        <v>4338</v>
      </c>
      <c r="C202" s="14" t="s">
        <v>2670</v>
      </c>
      <c r="D202" s="14" t="s">
        <v>2670</v>
      </c>
      <c r="E202" s="14" t="s">
        <v>4331</v>
      </c>
      <c r="F202" s="14" t="s">
        <v>2835</v>
      </c>
      <c r="I202" s="14" t="s">
        <v>2558</v>
      </c>
      <c r="J202" s="14" t="s">
        <v>3675</v>
      </c>
      <c r="K202" s="14" t="s">
        <v>2619</v>
      </c>
      <c r="L202" s="17"/>
      <c r="M202" s="17"/>
      <c r="N202" s="14" t="s">
        <v>21</v>
      </c>
      <c r="O202" s="14" t="s">
        <v>21</v>
      </c>
      <c r="P202" s="14" t="s">
        <v>21</v>
      </c>
      <c r="Q202" s="16">
        <v>11.0</v>
      </c>
      <c r="R202" s="16">
        <v>3988780.0</v>
      </c>
      <c r="S202" s="16">
        <v>3988780.0</v>
      </c>
      <c r="T202" s="14" t="s">
        <v>2630</v>
      </c>
      <c r="U202" s="14" t="s">
        <v>2622</v>
      </c>
      <c r="V202" s="14" t="s">
        <v>4332</v>
      </c>
      <c r="W202" s="14" t="s">
        <v>4333</v>
      </c>
      <c r="X202" s="16">
        <v>0.24</v>
      </c>
      <c r="Y202" s="17"/>
      <c r="Z202" s="16">
        <v>19.0</v>
      </c>
      <c r="AA202" s="16">
        <v>60.0</v>
      </c>
      <c r="AB202" s="17"/>
      <c r="AC202" s="17"/>
      <c r="AD202" s="16">
        <v>2551.0</v>
      </c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4" t="s">
        <v>4301</v>
      </c>
      <c r="BB202" s="17"/>
      <c r="BC202" s="17"/>
      <c r="BD202" s="17"/>
      <c r="BE202" s="17"/>
      <c r="BF202" s="17"/>
      <c r="BG202" s="16">
        <v>6.0</v>
      </c>
      <c r="BH202" s="17"/>
      <c r="BI202" s="17"/>
      <c r="BJ202" s="14" t="s">
        <v>2563</v>
      </c>
      <c r="BK202" s="17"/>
      <c r="BL202" s="17"/>
      <c r="BM202" s="16">
        <v>84.9666667</v>
      </c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  <c r="KL202" s="17"/>
      <c r="KM202" s="17"/>
      <c r="KN202" s="17"/>
      <c r="KO202" s="17"/>
      <c r="KP202" s="17"/>
      <c r="KQ202" s="17"/>
      <c r="KR202" s="17"/>
      <c r="KS202" s="17"/>
      <c r="KT202" s="17"/>
      <c r="KU202" s="17"/>
      <c r="KV202" s="17"/>
      <c r="KW202" s="17"/>
      <c r="KX202" s="17"/>
      <c r="KY202" s="17"/>
      <c r="KZ202" s="17"/>
      <c r="LA202" s="17"/>
      <c r="LB202" s="17"/>
      <c r="LC202" s="17"/>
      <c r="LD202" s="17"/>
      <c r="LE202" s="17"/>
      <c r="LF202" s="17"/>
      <c r="LG202" s="17"/>
      <c r="LH202" s="17"/>
      <c r="LI202" s="17"/>
      <c r="LJ202" s="17"/>
      <c r="LK202" s="17"/>
      <c r="LL202" s="17"/>
      <c r="LM202" s="17"/>
      <c r="LN202" s="17"/>
      <c r="LO202" s="17"/>
      <c r="LP202" s="17"/>
      <c r="LQ202" s="17"/>
      <c r="LR202" s="17"/>
      <c r="LS202" s="17"/>
      <c r="LT202" s="17"/>
      <c r="LU202" s="17"/>
      <c r="LV202" s="17"/>
      <c r="LW202" s="17"/>
      <c r="LX202" s="17"/>
      <c r="LY202" s="17"/>
      <c r="LZ202" s="17"/>
      <c r="MA202" s="17"/>
      <c r="MB202" s="17"/>
      <c r="MC202" s="17"/>
      <c r="MD202" s="17"/>
      <c r="ME202" s="17"/>
      <c r="MF202" s="17"/>
      <c r="MG202" s="17"/>
      <c r="MH202" s="17"/>
      <c r="MI202" s="17"/>
      <c r="MJ202" s="17"/>
      <c r="MK202" s="17"/>
      <c r="ML202" s="17"/>
      <c r="MM202" s="17"/>
      <c r="MN202" s="17"/>
      <c r="MO202" s="17"/>
      <c r="MP202" s="17"/>
      <c r="MQ202" s="17"/>
      <c r="MR202" s="17"/>
      <c r="MS202" s="17"/>
      <c r="MT202" s="17"/>
      <c r="MU202" s="17"/>
      <c r="MV202" s="17"/>
      <c r="MW202" s="17"/>
      <c r="MX202" s="17"/>
      <c r="MY202" s="17"/>
      <c r="MZ202" s="17"/>
      <c r="NA202" s="17"/>
      <c r="NB202" s="17"/>
      <c r="NC202" s="17"/>
      <c r="ND202" s="17"/>
      <c r="NE202" s="17"/>
      <c r="NF202" s="17"/>
      <c r="NG202" s="17"/>
      <c r="NH202" s="17"/>
      <c r="NI202" s="17"/>
      <c r="NJ202" s="17"/>
      <c r="NK202" s="17"/>
      <c r="NL202" s="17"/>
      <c r="NM202" s="16">
        <v>83.0</v>
      </c>
      <c r="NN202" s="14" t="s">
        <v>2178</v>
      </c>
      <c r="NO202" s="14" t="s">
        <v>4302</v>
      </c>
      <c r="NP202" s="17"/>
      <c r="NQ202" s="14" t="s">
        <v>2563</v>
      </c>
      <c r="NR202" s="14" t="s">
        <v>4303</v>
      </c>
      <c r="NS202" s="14" t="s">
        <v>4339</v>
      </c>
      <c r="NT202" s="14" t="s">
        <v>4304</v>
      </c>
      <c r="NU202" s="14" t="s">
        <v>4340</v>
      </c>
      <c r="NV202" s="14" t="s">
        <v>4305</v>
      </c>
      <c r="NW202" s="17"/>
      <c r="NX202" s="17"/>
      <c r="NY202" s="17"/>
      <c r="NZ202" s="17"/>
      <c r="OA202" s="17"/>
      <c r="OB202" s="17"/>
      <c r="OC202" s="17"/>
      <c r="OD202" s="17"/>
      <c r="OE202" s="17"/>
      <c r="OF202" s="17"/>
      <c r="OG202" s="17"/>
      <c r="OH202" s="17"/>
      <c r="OI202" s="17"/>
      <c r="OJ202" s="17"/>
      <c r="OK202" s="17"/>
      <c r="OL202" s="17"/>
      <c r="OM202" s="17"/>
      <c r="ON202" s="17"/>
      <c r="OO202" s="17"/>
      <c r="OP202" s="17"/>
      <c r="OQ202" s="17"/>
      <c r="OR202" s="17"/>
      <c r="OS202" s="17"/>
      <c r="OT202" s="17"/>
      <c r="OU202" s="17"/>
      <c r="OV202" s="17"/>
      <c r="OW202" s="17"/>
      <c r="OX202" s="17"/>
      <c r="OY202" s="17"/>
      <c r="OZ202" s="17"/>
      <c r="PA202" s="17"/>
      <c r="PB202" s="17"/>
      <c r="PC202" s="17"/>
      <c r="PD202" s="17"/>
      <c r="PE202" s="17"/>
      <c r="PF202" s="17"/>
      <c r="PG202" s="17"/>
      <c r="PH202" s="17"/>
      <c r="PI202" s="17"/>
      <c r="PJ202" s="17"/>
      <c r="PK202" s="17"/>
      <c r="PL202" s="17"/>
      <c r="PM202" s="17"/>
      <c r="PN202" s="17"/>
      <c r="PO202" s="17"/>
      <c r="PP202" s="17"/>
      <c r="PQ202" s="17"/>
      <c r="PR202" s="17"/>
      <c r="PS202" s="17"/>
      <c r="PT202" s="17"/>
      <c r="PU202" s="17"/>
      <c r="PV202" s="17"/>
      <c r="PW202" s="17"/>
      <c r="PX202" s="17"/>
      <c r="PY202" s="17"/>
      <c r="PZ202" s="17"/>
      <c r="QA202" s="17"/>
      <c r="QB202" s="17"/>
      <c r="QC202" s="17"/>
      <c r="QD202" s="17"/>
      <c r="QE202" s="17"/>
      <c r="QF202" s="17"/>
      <c r="QG202" s="17"/>
      <c r="QH202" s="17"/>
      <c r="QI202" s="17"/>
      <c r="QJ202" s="17"/>
      <c r="QK202" s="17"/>
      <c r="QL202" s="17"/>
      <c r="QM202" s="17"/>
      <c r="QN202" s="17"/>
      <c r="QO202" s="17"/>
      <c r="QP202" s="17"/>
      <c r="QQ202" s="17"/>
      <c r="QR202" s="17"/>
      <c r="QS202" s="17"/>
      <c r="QT202" s="17"/>
      <c r="QU202" s="17"/>
      <c r="QV202" s="17"/>
      <c r="QW202" s="17"/>
      <c r="QX202" s="17"/>
      <c r="QY202" s="17"/>
      <c r="QZ202" s="17"/>
      <c r="RA202" s="17"/>
      <c r="RB202" s="17"/>
      <c r="RC202" s="17"/>
      <c r="RD202" s="17"/>
      <c r="RE202" s="17"/>
      <c r="RF202" s="17"/>
      <c r="RG202" s="17"/>
      <c r="RH202" s="17"/>
      <c r="RI202" s="17"/>
      <c r="RJ202" s="17"/>
      <c r="RK202" s="17"/>
      <c r="RL202" s="17"/>
      <c r="RM202" s="17"/>
      <c r="RN202" s="17"/>
      <c r="RO202" s="17"/>
      <c r="RP202" s="17"/>
      <c r="RQ202" s="17"/>
      <c r="RR202" s="17"/>
      <c r="RS202" s="17"/>
      <c r="RT202" s="17"/>
      <c r="RU202" s="17"/>
      <c r="RV202" s="17"/>
      <c r="RW202" s="17"/>
      <c r="RX202" s="17"/>
      <c r="RY202" s="17"/>
      <c r="RZ202" s="17"/>
      <c r="SA202" s="17"/>
      <c r="SB202" s="17"/>
      <c r="SC202" s="17"/>
      <c r="SD202" s="17"/>
      <c r="SE202" s="17"/>
      <c r="SF202" s="17"/>
      <c r="SG202" s="17"/>
      <c r="SH202" s="17"/>
      <c r="SI202" s="17"/>
      <c r="SJ202" s="17"/>
      <c r="SK202" s="17"/>
      <c r="SL202" s="17"/>
      <c r="SM202" s="17"/>
      <c r="SN202" s="17"/>
      <c r="SO202" s="17"/>
      <c r="SP202" s="17"/>
      <c r="SQ202" s="17"/>
      <c r="SR202" s="17"/>
      <c r="SS202" s="17"/>
      <c r="ST202" s="17"/>
      <c r="SU202" s="17"/>
      <c r="SV202" s="17"/>
      <c r="SW202" s="17"/>
      <c r="SX202" s="17"/>
      <c r="SY202" s="17"/>
      <c r="SZ202" s="17"/>
      <c r="TA202" s="17"/>
      <c r="TB202" s="17"/>
      <c r="TC202" s="17"/>
      <c r="TD202" s="17"/>
      <c r="TE202" s="17"/>
      <c r="TF202" s="17"/>
      <c r="TG202" s="17"/>
      <c r="TH202" s="17"/>
      <c r="TI202" s="17"/>
      <c r="TJ202" s="17"/>
      <c r="TK202" s="17"/>
      <c r="TL202" s="17"/>
      <c r="TM202" s="17"/>
      <c r="TN202" s="17"/>
      <c r="TO202" s="17"/>
      <c r="TP202" s="17"/>
      <c r="TQ202" s="17"/>
      <c r="TR202" s="17"/>
      <c r="TS202" s="17"/>
      <c r="TT202" s="17"/>
      <c r="TU202" s="17"/>
      <c r="TV202" s="17"/>
      <c r="TW202" s="17"/>
      <c r="TX202" s="17"/>
      <c r="TY202" s="17"/>
      <c r="TZ202" s="17"/>
      <c r="UA202" s="17"/>
      <c r="UB202" s="17"/>
      <c r="UC202" s="17"/>
      <c r="UD202" s="17"/>
      <c r="UE202" s="17"/>
      <c r="UF202" s="17"/>
      <c r="UG202" s="17"/>
      <c r="UH202" s="17"/>
      <c r="UI202" s="17"/>
      <c r="UJ202" s="17"/>
      <c r="UK202" s="17"/>
      <c r="UL202" s="17"/>
      <c r="UM202" s="17"/>
      <c r="UN202" s="17"/>
      <c r="UO202" s="17"/>
      <c r="UP202" s="17"/>
      <c r="UQ202" s="17"/>
      <c r="UR202" s="17"/>
      <c r="US202" s="17"/>
      <c r="UT202" s="17"/>
      <c r="UU202" s="17"/>
      <c r="UV202" s="17"/>
      <c r="UW202" s="17"/>
      <c r="UX202" s="17"/>
      <c r="UY202" s="17"/>
      <c r="UZ202" s="17"/>
      <c r="VA202" s="17"/>
      <c r="VB202" s="17"/>
      <c r="VC202" s="17"/>
      <c r="VD202" s="17"/>
      <c r="VE202" s="17"/>
      <c r="VF202" s="17"/>
      <c r="VG202" s="17"/>
      <c r="VH202" s="17"/>
      <c r="VI202" s="17"/>
      <c r="VJ202" s="17"/>
      <c r="VK202" s="17"/>
      <c r="VL202" s="17"/>
      <c r="VM202" s="17"/>
      <c r="VN202" s="17"/>
      <c r="VO202" s="17"/>
      <c r="VP202" s="17"/>
      <c r="VQ202" s="17"/>
      <c r="VR202" s="17"/>
      <c r="VS202" s="17"/>
      <c r="VT202" s="17"/>
      <c r="VU202" s="17"/>
      <c r="VV202" s="17"/>
      <c r="VW202" s="17"/>
      <c r="VX202" s="17"/>
      <c r="VY202" s="17"/>
      <c r="VZ202" s="17"/>
      <c r="WA202" s="17"/>
      <c r="WB202" s="17"/>
      <c r="WC202" s="17"/>
      <c r="WD202" s="17"/>
      <c r="WE202" s="17"/>
      <c r="WF202" s="17"/>
      <c r="WG202" s="17"/>
      <c r="WH202" s="17"/>
      <c r="WI202" s="17"/>
      <c r="WJ202" s="17"/>
      <c r="WK202" s="17"/>
      <c r="WL202" s="17"/>
      <c r="WM202" s="17"/>
      <c r="WN202" s="17"/>
      <c r="WO202" s="17"/>
      <c r="WP202" s="17"/>
      <c r="WQ202" s="17"/>
      <c r="WR202" s="17"/>
      <c r="WS202" s="17"/>
      <c r="WT202" s="17"/>
      <c r="WU202" s="17"/>
      <c r="WV202" s="17"/>
      <c r="WW202" s="17"/>
      <c r="WX202" s="17"/>
      <c r="WY202" s="17"/>
      <c r="WZ202" s="17"/>
      <c r="XA202" s="17"/>
      <c r="XB202" s="17"/>
      <c r="XC202" s="17"/>
      <c r="XD202" s="17"/>
      <c r="XE202" s="17"/>
      <c r="XF202" s="17"/>
      <c r="XG202" s="17"/>
      <c r="XH202" s="17"/>
      <c r="XI202" s="17"/>
      <c r="XJ202" s="17"/>
      <c r="XK202" s="17"/>
      <c r="XL202" s="17"/>
      <c r="XM202" s="17"/>
      <c r="XN202" s="17"/>
      <c r="XO202" s="17"/>
      <c r="XP202" s="17"/>
      <c r="XQ202" s="17"/>
      <c r="XR202" s="17"/>
      <c r="XS202" s="17"/>
      <c r="XT202" s="17"/>
      <c r="XU202" s="17"/>
      <c r="XV202" s="17"/>
      <c r="XW202" s="17"/>
      <c r="XX202" s="17"/>
      <c r="XY202" s="17"/>
      <c r="XZ202" s="17"/>
      <c r="YA202" s="17"/>
      <c r="YB202" s="17"/>
      <c r="YC202" s="17"/>
      <c r="YD202" s="17"/>
      <c r="YE202" s="17"/>
      <c r="YF202" s="17"/>
      <c r="YG202" s="17"/>
      <c r="YH202" s="17"/>
      <c r="YI202" s="17"/>
      <c r="YJ202" s="17"/>
      <c r="YK202" s="17"/>
      <c r="YL202" s="17"/>
      <c r="YM202" s="17"/>
      <c r="YN202" s="17"/>
      <c r="YO202" s="17"/>
      <c r="YP202" s="17"/>
      <c r="YQ202" s="17"/>
      <c r="YR202" s="17"/>
      <c r="YS202" s="17"/>
      <c r="YT202" s="17"/>
      <c r="YU202" s="17"/>
      <c r="YV202" s="17"/>
      <c r="YW202" s="17"/>
      <c r="YX202" s="17"/>
      <c r="YY202" s="17"/>
      <c r="YZ202" s="17"/>
      <c r="ZA202" s="17"/>
      <c r="ZB202" s="17"/>
      <c r="ZC202" s="17"/>
      <c r="ZD202" s="17"/>
      <c r="ZE202" s="17"/>
      <c r="ZF202" s="17"/>
      <c r="ZG202" s="17"/>
      <c r="ZH202" s="17"/>
      <c r="ZI202" s="17"/>
      <c r="ZJ202" s="17"/>
      <c r="ZK202" s="17"/>
      <c r="ZL202" s="17"/>
      <c r="ZM202" s="17"/>
      <c r="ZN202" s="17"/>
      <c r="ZO202" s="17"/>
      <c r="ZP202" s="17"/>
      <c r="ZQ202" s="17"/>
      <c r="ZR202" s="17"/>
      <c r="ZS202" s="17"/>
      <c r="ZT202" s="17"/>
      <c r="ZU202" s="17"/>
      <c r="ZV202" s="17"/>
      <c r="ZW202" s="17"/>
      <c r="ZX202" s="17"/>
      <c r="ZY202" s="17"/>
      <c r="ZZ202" s="17"/>
      <c r="AAA202" s="17"/>
      <c r="AAB202" s="17"/>
      <c r="AAC202" s="17"/>
      <c r="AAD202" s="17"/>
      <c r="AAE202" s="17"/>
      <c r="AAF202" s="17"/>
      <c r="AAG202" s="17"/>
      <c r="AAH202" s="17"/>
      <c r="AAI202" s="17"/>
      <c r="AAJ202" s="17"/>
      <c r="AAK202" s="17"/>
      <c r="AAL202" s="17"/>
      <c r="AAM202" s="17"/>
      <c r="AAN202" s="17"/>
      <c r="AAO202" s="17"/>
      <c r="AAP202" s="17"/>
      <c r="AAQ202" s="17"/>
      <c r="AAR202" s="17"/>
      <c r="AAS202" s="17"/>
      <c r="AAT202" s="17"/>
      <c r="AAU202" s="17"/>
      <c r="AAV202" s="17"/>
      <c r="AAW202" s="17"/>
      <c r="AAX202" s="17"/>
      <c r="AAY202" s="17"/>
      <c r="AAZ202" s="17"/>
      <c r="ABA202" s="17"/>
      <c r="ABB202" s="17"/>
      <c r="ABC202" s="17"/>
      <c r="ABD202" s="17"/>
      <c r="ABE202" s="17"/>
      <c r="ABF202" s="17"/>
      <c r="ABG202" s="17"/>
      <c r="ABH202" s="17"/>
      <c r="ABI202" s="17"/>
      <c r="ABJ202" s="17"/>
      <c r="ABK202" s="17"/>
      <c r="ABL202" s="17"/>
      <c r="ABM202" s="17"/>
      <c r="ABN202" s="17"/>
      <c r="ABO202" s="17"/>
      <c r="ABP202" s="17"/>
      <c r="ABQ202" s="17"/>
      <c r="ABR202" s="17"/>
      <c r="ABS202" s="17"/>
      <c r="ABT202" s="17"/>
      <c r="ABU202" s="17"/>
      <c r="ABV202" s="17"/>
      <c r="ABW202" s="17"/>
      <c r="ABX202" s="17"/>
      <c r="ABY202" s="17"/>
      <c r="ABZ202" s="17"/>
      <c r="ACA202" s="17"/>
      <c r="ACB202" s="17"/>
      <c r="ACC202" s="17"/>
      <c r="ACD202" s="17"/>
      <c r="ACE202" s="17"/>
      <c r="ACF202" s="17"/>
      <c r="ACG202" s="17"/>
      <c r="ACH202" s="17"/>
      <c r="ACI202" s="17"/>
      <c r="ACJ202" s="17"/>
      <c r="ACK202" s="17"/>
      <c r="ACL202" s="17"/>
      <c r="ACM202" s="17"/>
      <c r="ACN202" s="17"/>
      <c r="ACO202" s="17"/>
      <c r="ACP202" s="17"/>
      <c r="ACQ202" s="17"/>
      <c r="ACR202" s="17"/>
      <c r="ACS202" s="17"/>
      <c r="ACT202" s="17"/>
      <c r="ACU202" s="17"/>
      <c r="ACV202" s="17"/>
      <c r="ACW202" s="17"/>
      <c r="ACX202" s="17"/>
      <c r="ACY202" s="17"/>
      <c r="ACZ202" s="17"/>
      <c r="ADA202" s="17"/>
      <c r="ADB202" s="17"/>
      <c r="ADC202" s="17"/>
      <c r="ADD202" s="17"/>
      <c r="ADE202" s="17"/>
      <c r="ADF202" s="17"/>
      <c r="ADG202" s="17"/>
      <c r="ADH202" s="17"/>
      <c r="ADI202" s="17"/>
      <c r="ADJ202" s="17"/>
      <c r="ADK202" s="17"/>
      <c r="ADL202" s="17"/>
      <c r="ADM202" s="17"/>
      <c r="ADN202" s="17"/>
      <c r="ADO202" s="17"/>
      <c r="ADP202" s="17"/>
      <c r="ADQ202" s="17"/>
      <c r="ADR202" s="17"/>
      <c r="ADS202" s="17"/>
      <c r="ADT202" s="17"/>
      <c r="ADU202" s="17"/>
      <c r="ADV202" s="17"/>
      <c r="ADW202" s="17"/>
      <c r="ADX202" s="17"/>
      <c r="ADY202" s="17"/>
      <c r="ADZ202" s="17"/>
      <c r="AEA202" s="17"/>
      <c r="AEB202" s="17"/>
      <c r="AEC202" s="17"/>
      <c r="AED202" s="17"/>
      <c r="AEE202" s="17"/>
      <c r="AEF202" s="17"/>
      <c r="AEG202" s="17"/>
      <c r="AEH202" s="17"/>
      <c r="AEI202" s="17"/>
      <c r="AEJ202" s="17"/>
      <c r="AEK202" s="17"/>
      <c r="AEL202" s="17"/>
      <c r="AEM202" s="17"/>
      <c r="AEN202" s="17"/>
      <c r="AEO202" s="17"/>
      <c r="AEP202" s="17"/>
      <c r="AEQ202" s="17"/>
      <c r="AER202" s="17"/>
      <c r="AES202" s="17"/>
      <c r="AET202" s="17"/>
      <c r="AEU202" s="17"/>
      <c r="AEV202" s="17"/>
      <c r="AEW202" s="17"/>
      <c r="AEX202" s="17"/>
      <c r="AEY202" s="17"/>
      <c r="AEZ202" s="17"/>
      <c r="AFA202" s="17"/>
      <c r="AFB202" s="17"/>
      <c r="AFC202" s="17"/>
      <c r="AFD202" s="17"/>
      <c r="AFE202" s="17"/>
      <c r="AFF202" s="17"/>
      <c r="AFG202" s="17"/>
      <c r="AFH202" s="17"/>
      <c r="AFI202" s="17"/>
      <c r="AFJ202" s="17"/>
      <c r="AFK202" s="17"/>
      <c r="AFL202" s="17"/>
      <c r="AFM202" s="17"/>
      <c r="AFN202" s="17"/>
      <c r="AFO202" s="17"/>
      <c r="AFP202" s="17"/>
      <c r="AFQ202" s="17"/>
      <c r="AFR202" s="17"/>
      <c r="AFS202" s="17"/>
      <c r="AFT202" s="17"/>
      <c r="AFU202" s="17"/>
      <c r="AFV202" s="17"/>
      <c r="AFW202" s="17"/>
      <c r="AFX202" s="17"/>
      <c r="AFY202" s="17"/>
      <c r="AFZ202" s="17"/>
      <c r="AGA202" s="17"/>
      <c r="AGB202" s="17"/>
      <c r="AGC202" s="17"/>
      <c r="AGD202" s="17"/>
      <c r="AGE202" s="17"/>
      <c r="AGF202" s="17"/>
      <c r="AGG202" s="17"/>
      <c r="AGH202" s="17"/>
      <c r="AGI202" s="17"/>
      <c r="AGJ202" s="17"/>
      <c r="AGK202" s="17"/>
      <c r="AGL202" s="17"/>
      <c r="AGM202" s="17"/>
      <c r="AGN202" s="17"/>
      <c r="AGO202" s="17"/>
      <c r="AGP202" s="17"/>
      <c r="AGQ202" s="17"/>
      <c r="AGR202" s="17"/>
      <c r="AGS202" s="17"/>
      <c r="AGT202" s="17"/>
      <c r="AGU202" s="17"/>
      <c r="AGV202" s="17"/>
      <c r="AGW202" s="17"/>
      <c r="AGX202" s="17"/>
      <c r="AGY202" s="17"/>
      <c r="AGZ202" s="17"/>
      <c r="AHA202" s="17"/>
      <c r="AHB202" s="17"/>
      <c r="AHC202" s="17"/>
      <c r="AHD202" s="17"/>
      <c r="AHE202" s="17"/>
      <c r="AHF202" s="17"/>
      <c r="AHG202" s="17"/>
      <c r="AHH202" s="17"/>
      <c r="AHI202" s="17"/>
      <c r="AHJ202" s="17"/>
      <c r="AHK202" s="17"/>
      <c r="AHL202" s="17"/>
      <c r="AHM202" s="17"/>
      <c r="AHN202" s="17"/>
      <c r="AHO202" s="17"/>
      <c r="AHP202" s="17"/>
      <c r="AHQ202" s="17"/>
      <c r="AHR202" s="17"/>
      <c r="AHS202" s="17"/>
      <c r="AHT202" s="17"/>
      <c r="AHU202" s="17"/>
      <c r="AHV202" s="17"/>
      <c r="AHW202" s="17"/>
      <c r="AHX202" s="17"/>
      <c r="AHY202" s="17"/>
      <c r="AHZ202" s="17"/>
      <c r="AIA202" s="17"/>
      <c r="AIB202" s="17"/>
      <c r="AIC202" s="17"/>
      <c r="AID202" s="17"/>
      <c r="AIE202" s="17"/>
      <c r="AIF202" s="17"/>
      <c r="AIG202" s="17"/>
      <c r="AIH202" s="17"/>
      <c r="AII202" s="17"/>
      <c r="AIJ202" s="17"/>
      <c r="AIK202" s="17"/>
      <c r="AIL202" s="17"/>
      <c r="AIM202" s="17"/>
      <c r="AIN202" s="17"/>
      <c r="AIO202" s="17"/>
      <c r="AIP202" s="17"/>
      <c r="AIQ202" s="17"/>
      <c r="AIR202" s="17"/>
      <c r="AIS202" s="17"/>
      <c r="AIT202" s="17"/>
      <c r="AIU202" s="17"/>
      <c r="AIV202" s="17"/>
      <c r="AIW202" s="17"/>
      <c r="AIX202" s="17"/>
      <c r="AIY202" s="17"/>
      <c r="AIZ202" s="17"/>
      <c r="AJA202" s="17"/>
      <c r="AJB202" s="17"/>
      <c r="AJC202" s="17"/>
      <c r="AJD202" s="17"/>
      <c r="AJE202" s="17"/>
      <c r="AJF202" s="17"/>
      <c r="AJG202" s="17"/>
      <c r="AJH202" s="17"/>
      <c r="AJI202" s="17"/>
      <c r="AJJ202" s="17"/>
      <c r="AJK202" s="17"/>
      <c r="AJL202" s="17"/>
      <c r="AJM202" s="17"/>
      <c r="AJN202" s="17"/>
      <c r="AJO202" s="17"/>
      <c r="AJP202" s="17"/>
      <c r="AJQ202" s="17"/>
      <c r="AJR202" s="17"/>
      <c r="AJS202" s="17"/>
      <c r="AJT202" s="17"/>
      <c r="AJU202" s="17"/>
      <c r="AJV202" s="17"/>
      <c r="AJW202" s="17"/>
      <c r="AJX202" s="17"/>
      <c r="AJY202" s="17"/>
      <c r="AJZ202" s="17"/>
      <c r="AKA202" s="17"/>
      <c r="AKB202" s="17"/>
      <c r="AKC202" s="17"/>
      <c r="AKD202" s="17"/>
      <c r="AKE202" s="17"/>
      <c r="AKF202" s="17"/>
      <c r="AKG202" s="17"/>
      <c r="AKH202" s="17"/>
      <c r="AKI202" s="17"/>
      <c r="AKJ202" s="17"/>
      <c r="AKK202" s="17"/>
      <c r="AKL202" s="17"/>
      <c r="AKM202" s="17"/>
      <c r="AKN202" s="17"/>
      <c r="AKO202" s="17"/>
      <c r="AKP202" s="17"/>
      <c r="AKQ202" s="17"/>
      <c r="AKR202" s="17"/>
      <c r="AKS202" s="17"/>
      <c r="AKT202" s="17"/>
      <c r="AKU202" s="17"/>
      <c r="AKV202" s="17"/>
      <c r="AKW202" s="17"/>
      <c r="AKX202" s="17"/>
      <c r="AKY202" s="17"/>
      <c r="AKZ202" s="17"/>
      <c r="ALA202" s="17"/>
      <c r="ALB202" s="17"/>
      <c r="ALC202" s="17"/>
      <c r="ALD202" s="17"/>
      <c r="ALE202" s="17"/>
      <c r="ALF202" s="17"/>
      <c r="ALG202" s="17"/>
      <c r="ALH202" s="17"/>
      <c r="ALI202" s="17"/>
      <c r="ALJ202" s="17"/>
      <c r="ALK202" s="17"/>
      <c r="ALL202" s="17"/>
      <c r="ALM202" s="17"/>
      <c r="ALN202" s="17"/>
      <c r="ALO202" s="17"/>
      <c r="ALP202" s="17"/>
      <c r="ALQ202" s="17"/>
      <c r="ALR202" s="17"/>
      <c r="ALS202" s="17"/>
      <c r="ALT202" s="17"/>
      <c r="ALU202" s="17"/>
      <c r="ALV202" s="17"/>
      <c r="ALW202" s="17"/>
      <c r="ALX202" s="17"/>
      <c r="ALY202" s="17"/>
      <c r="ALZ202" s="17"/>
      <c r="AMA202" s="17"/>
      <c r="AMB202" s="17"/>
      <c r="AMC202" s="17"/>
      <c r="AMD202" s="17"/>
      <c r="AME202" s="17"/>
      <c r="AMF202" s="17"/>
      <c r="AMG202" s="17"/>
      <c r="AMH202" s="17"/>
      <c r="AMI202" s="17"/>
      <c r="AMJ202" s="17"/>
      <c r="AMK202" s="17"/>
      <c r="AML202" s="17"/>
      <c r="AMM202" s="17"/>
      <c r="AMN202" s="17"/>
      <c r="AMO202" s="17"/>
      <c r="AMP202" s="17"/>
      <c r="AMQ202" s="17"/>
      <c r="AMR202" s="17"/>
      <c r="AMS202" s="17"/>
      <c r="AMT202" s="17"/>
      <c r="AMU202" s="17"/>
      <c r="AMV202" s="17"/>
      <c r="AMW202" s="17"/>
      <c r="AMX202" s="17"/>
      <c r="AMY202" s="17"/>
      <c r="AMZ202" s="17"/>
      <c r="ANA202" s="17"/>
      <c r="ANB202" s="17"/>
      <c r="ANC202" s="17"/>
      <c r="AND202" s="17"/>
      <c r="ANE202" s="17"/>
      <c r="ANF202" s="17"/>
      <c r="ANG202" s="17"/>
      <c r="ANH202" s="17"/>
      <c r="ANI202" s="17"/>
      <c r="ANJ202" s="17"/>
      <c r="ANK202" s="17"/>
      <c r="ANL202" s="17"/>
      <c r="ANM202" s="17"/>
      <c r="ANN202" s="17"/>
      <c r="ANO202" s="17"/>
      <c r="ANP202" s="17"/>
      <c r="ANQ202" s="17"/>
      <c r="ANR202" s="17"/>
      <c r="ANS202" s="17"/>
      <c r="ANT202" s="17"/>
      <c r="ANU202" s="17"/>
      <c r="ANV202" s="17"/>
      <c r="ANW202" s="17"/>
      <c r="ANX202" s="17"/>
      <c r="ANY202" s="17"/>
      <c r="ANZ202" s="17"/>
      <c r="AOA202" s="17"/>
      <c r="AOB202" s="17"/>
      <c r="AOC202" s="17"/>
      <c r="AOD202" s="17"/>
      <c r="AOE202" s="17"/>
      <c r="AOF202" s="17"/>
      <c r="AOG202" s="17"/>
      <c r="AOH202" s="17"/>
      <c r="AOI202" s="17"/>
      <c r="AOJ202" s="17"/>
      <c r="AOK202" s="17"/>
      <c r="AOL202" s="17"/>
      <c r="AOM202" s="17"/>
      <c r="AON202" s="17"/>
      <c r="AOO202" s="17"/>
      <c r="AOP202" s="17"/>
      <c r="AOQ202" s="17"/>
      <c r="AOR202" s="17"/>
      <c r="AOS202" s="17"/>
      <c r="AOT202" s="17"/>
      <c r="AOU202" s="17"/>
      <c r="AOV202" s="17"/>
      <c r="AOW202" s="17"/>
      <c r="AOX202" s="17"/>
      <c r="AOY202" s="17"/>
      <c r="AOZ202" s="17"/>
      <c r="APA202" s="17"/>
      <c r="APB202" s="17"/>
      <c r="APC202" s="17"/>
      <c r="APD202" s="17"/>
      <c r="APE202" s="17"/>
      <c r="APF202" s="17"/>
      <c r="APG202" s="17"/>
      <c r="APH202" s="17"/>
      <c r="API202" s="17"/>
      <c r="APJ202" s="17"/>
      <c r="APK202" s="17"/>
      <c r="APL202" s="17"/>
      <c r="APM202" s="17"/>
      <c r="APN202" s="17"/>
      <c r="APO202" s="17"/>
      <c r="APP202" s="17"/>
      <c r="APQ202" s="17"/>
      <c r="APR202" s="17"/>
      <c r="APS202" s="17"/>
      <c r="APT202" s="17"/>
      <c r="APU202" s="17"/>
      <c r="APV202" s="17"/>
      <c r="APW202" s="17"/>
      <c r="APX202" s="17"/>
      <c r="APY202" s="17"/>
      <c r="APZ202" s="17"/>
      <c r="AQA202" s="17"/>
      <c r="AQB202" s="17"/>
      <c r="AQC202" s="17"/>
      <c r="AQD202" s="17"/>
      <c r="AQE202" s="17"/>
      <c r="AQF202" s="17"/>
      <c r="AQG202" s="17"/>
      <c r="AQH202" s="17"/>
      <c r="AQI202" s="17"/>
      <c r="AQJ202" s="17"/>
      <c r="AQK202" s="17"/>
      <c r="AQL202" s="17"/>
      <c r="AQM202" s="17"/>
      <c r="AQN202" s="17"/>
      <c r="AQO202" s="17"/>
      <c r="AQP202" s="17"/>
      <c r="AQQ202" s="17"/>
      <c r="AQR202" s="17"/>
      <c r="AQS202" s="17"/>
      <c r="AQT202" s="17"/>
      <c r="AQU202" s="17"/>
      <c r="AQV202" s="17"/>
      <c r="AQW202" s="17"/>
      <c r="AQX202" s="17"/>
      <c r="AQY202" s="17"/>
      <c r="AQZ202" s="17"/>
      <c r="ARA202" s="17"/>
      <c r="ARB202" s="17"/>
      <c r="ARC202" s="17"/>
      <c r="ARD202" s="17"/>
      <c r="ARE202" s="17"/>
      <c r="ARF202" s="17"/>
      <c r="ARG202" s="17"/>
      <c r="ARH202" s="17"/>
      <c r="ARI202" s="17"/>
      <c r="ARJ202" s="17"/>
      <c r="ARK202" s="17"/>
      <c r="ARL202" s="17"/>
      <c r="ARM202" s="17"/>
      <c r="ARN202" s="17"/>
      <c r="ARO202" s="17"/>
      <c r="ARP202" s="17"/>
      <c r="ARQ202" s="17"/>
      <c r="ARR202" s="17"/>
      <c r="ARS202" s="17"/>
      <c r="ART202" s="17"/>
      <c r="ARU202" s="17"/>
      <c r="ARV202" s="17"/>
      <c r="ARW202" s="17"/>
      <c r="ARX202" s="17"/>
      <c r="ARY202" s="17"/>
      <c r="ARZ202" s="17"/>
      <c r="ASA202" s="17"/>
      <c r="ASB202" s="17"/>
      <c r="ASC202" s="17"/>
      <c r="ASD202" s="17"/>
      <c r="ASE202" s="17"/>
      <c r="ASF202" s="17"/>
      <c r="ASG202" s="17"/>
      <c r="ASH202" s="17"/>
      <c r="ASI202" s="17"/>
      <c r="ASJ202" s="17"/>
      <c r="ASK202" s="17"/>
      <c r="ASL202" s="17"/>
      <c r="ASM202" s="17"/>
      <c r="ASN202" s="17"/>
      <c r="ASO202" s="17"/>
      <c r="ASP202" s="17"/>
      <c r="ASQ202" s="17"/>
      <c r="ASR202" s="17"/>
      <c r="ASS202" s="17"/>
      <c r="AST202" s="17"/>
      <c r="ASU202" s="17"/>
      <c r="ASV202" s="17"/>
      <c r="ASW202" s="17"/>
      <c r="ASX202" s="17"/>
      <c r="ASY202" s="17"/>
      <c r="ASZ202" s="17"/>
      <c r="ATA202" s="17"/>
      <c r="ATB202" s="17"/>
      <c r="ATC202" s="17"/>
      <c r="ATD202" s="17"/>
      <c r="ATE202" s="17"/>
      <c r="ATF202" s="17"/>
      <c r="ATG202" s="17"/>
      <c r="ATH202" s="17"/>
      <c r="ATI202" s="17"/>
      <c r="ATJ202" s="17"/>
      <c r="ATK202" s="17"/>
      <c r="ATL202" s="17"/>
      <c r="ATM202" s="17"/>
      <c r="ATN202" s="17"/>
      <c r="ATO202" s="17"/>
      <c r="ATP202" s="17"/>
      <c r="ATQ202" s="17"/>
      <c r="ATR202" s="17"/>
      <c r="ATS202" s="17"/>
      <c r="ATT202" s="17"/>
      <c r="ATU202" s="17"/>
      <c r="ATV202" s="17"/>
      <c r="ATW202" s="17"/>
      <c r="ATX202" s="17"/>
      <c r="ATY202" s="17"/>
      <c r="ATZ202" s="17"/>
      <c r="AUA202" s="17"/>
      <c r="AUB202" s="17"/>
      <c r="AUC202" s="17"/>
      <c r="AUD202" s="17"/>
      <c r="AUE202" s="17"/>
      <c r="AUF202" s="17"/>
      <c r="AUG202" s="17"/>
      <c r="AUH202" s="17"/>
      <c r="AUI202" s="17"/>
      <c r="AUJ202" s="17"/>
      <c r="AUK202" s="17"/>
      <c r="AUL202" s="17"/>
      <c r="AUM202" s="17"/>
      <c r="AUN202" s="17"/>
      <c r="AUO202" s="17"/>
      <c r="AUP202" s="17"/>
      <c r="AUQ202" s="17"/>
      <c r="AUR202" s="17"/>
      <c r="AUS202" s="17"/>
      <c r="AUT202" s="17"/>
      <c r="AUU202" s="17"/>
      <c r="AUV202" s="17"/>
      <c r="AUW202" s="17"/>
      <c r="AUX202" s="17"/>
      <c r="AUY202" s="17"/>
      <c r="AUZ202" s="17"/>
      <c r="AVA202" s="17"/>
      <c r="AVB202" s="17"/>
      <c r="AVC202" s="17"/>
      <c r="AVD202" s="17"/>
      <c r="AVE202" s="17"/>
      <c r="AVF202" s="17"/>
      <c r="AVG202" s="17"/>
      <c r="AVH202" s="17"/>
      <c r="AVI202" s="17"/>
      <c r="AVJ202" s="17"/>
      <c r="AVK202" s="17"/>
      <c r="AVL202" s="17"/>
      <c r="AVM202" s="17"/>
      <c r="AVN202" s="17"/>
      <c r="AVO202" s="17"/>
      <c r="AVP202" s="17"/>
      <c r="AVQ202" s="17"/>
      <c r="AVR202" s="17"/>
      <c r="AVS202" s="17"/>
      <c r="AVT202" s="17"/>
      <c r="AVU202" s="17"/>
      <c r="AVV202" s="17"/>
      <c r="AVW202" s="17"/>
      <c r="AVX202" s="17"/>
      <c r="AVY202" s="17"/>
      <c r="AVZ202" s="17"/>
      <c r="AWA202" s="17"/>
      <c r="AWB202" s="17"/>
      <c r="AWC202" s="17"/>
      <c r="AWD202" s="17"/>
      <c r="AWE202" s="17"/>
      <c r="AWF202" s="17"/>
      <c r="AWG202" s="17"/>
      <c r="AWH202" s="17"/>
      <c r="AWI202" s="17"/>
      <c r="AWJ202" s="17"/>
      <c r="AWK202" s="17"/>
      <c r="AWL202" s="17"/>
      <c r="AWM202" s="17"/>
      <c r="AWN202" s="17"/>
      <c r="AWO202" s="17"/>
      <c r="AWP202" s="17"/>
      <c r="AWQ202" s="17"/>
      <c r="AWR202" s="17"/>
      <c r="AWS202" s="17"/>
      <c r="AWT202" s="17"/>
      <c r="AWU202" s="17"/>
      <c r="AWV202" s="17"/>
      <c r="AWW202" s="17"/>
      <c r="AWX202" s="17"/>
      <c r="AWY202" s="17"/>
      <c r="AWZ202" s="17"/>
      <c r="AXA202" s="17"/>
      <c r="AXB202" s="17"/>
      <c r="AXC202" s="17"/>
      <c r="AXD202" s="17"/>
      <c r="AXE202" s="17"/>
      <c r="AXF202" s="17"/>
      <c r="AXG202" s="17"/>
      <c r="AXH202" s="17"/>
      <c r="AXI202" s="17"/>
      <c r="AXJ202" s="17"/>
      <c r="AXK202" s="17"/>
      <c r="AXL202" s="17"/>
      <c r="AXM202" s="17"/>
      <c r="AXN202" s="17"/>
      <c r="AXO202" s="17"/>
      <c r="AXP202" s="17"/>
      <c r="AXQ202" s="17"/>
      <c r="AXR202" s="17"/>
      <c r="AXS202" s="17"/>
      <c r="AXT202" s="17"/>
      <c r="AXU202" s="17"/>
      <c r="AXV202" s="17"/>
      <c r="AXW202" s="17"/>
      <c r="AXX202" s="17"/>
      <c r="AXY202" s="17"/>
      <c r="AXZ202" s="17"/>
      <c r="AYA202" s="17"/>
      <c r="AYB202" s="17"/>
      <c r="AYC202" s="17"/>
      <c r="AYD202" s="17"/>
      <c r="AYE202" s="17"/>
      <c r="AYF202" s="17"/>
      <c r="AYG202" s="17"/>
      <c r="AYH202" s="17"/>
      <c r="AYI202" s="17"/>
      <c r="AYJ202" s="17"/>
      <c r="AYK202" s="17"/>
      <c r="AYL202" s="17"/>
      <c r="AYM202" s="17"/>
      <c r="AYN202" s="17"/>
      <c r="AYO202" s="17"/>
      <c r="AYP202" s="17"/>
      <c r="AYQ202" s="17"/>
      <c r="AYR202" s="17"/>
      <c r="AYS202" s="17"/>
      <c r="AYT202" s="17"/>
      <c r="AYU202" s="17"/>
      <c r="AYV202" s="17"/>
      <c r="AYW202" s="17"/>
      <c r="AYX202" s="17"/>
      <c r="AYY202" s="17"/>
      <c r="AYZ202" s="17"/>
      <c r="AZA202" s="17"/>
      <c r="AZB202" s="17"/>
      <c r="AZC202" s="17"/>
      <c r="AZD202" s="17"/>
      <c r="AZE202" s="17"/>
      <c r="AZF202" s="17"/>
      <c r="AZG202" s="17"/>
      <c r="AZH202" s="17"/>
      <c r="AZI202" s="17"/>
      <c r="AZJ202" s="17"/>
      <c r="AZK202" s="17"/>
      <c r="AZL202" s="17"/>
      <c r="AZM202" s="17"/>
      <c r="AZN202" s="17"/>
      <c r="AZO202" s="17"/>
      <c r="AZP202" s="17"/>
      <c r="AZQ202" s="17"/>
      <c r="AZR202" s="17"/>
      <c r="AZS202" s="17"/>
      <c r="AZT202" s="17"/>
      <c r="AZU202" s="17"/>
      <c r="AZV202" s="17"/>
      <c r="AZW202" s="17"/>
      <c r="AZX202" s="17"/>
      <c r="AZY202" s="17"/>
      <c r="AZZ202" s="17"/>
      <c r="BAA202" s="17"/>
      <c r="BAB202" s="17"/>
      <c r="BAC202" s="17"/>
      <c r="BAD202" s="17"/>
      <c r="BAE202" s="17"/>
      <c r="BAF202" s="17"/>
      <c r="BAG202" s="17"/>
      <c r="BAH202" s="17"/>
      <c r="BAI202" s="17"/>
      <c r="BAJ202" s="17"/>
      <c r="BAK202" s="17"/>
      <c r="BAL202" s="17"/>
      <c r="BAM202" s="17"/>
      <c r="BAN202" s="17"/>
      <c r="BAO202" s="17"/>
      <c r="BAP202" s="17"/>
      <c r="BAQ202" s="17"/>
      <c r="BAR202" s="17"/>
      <c r="BAS202" s="17"/>
      <c r="BAT202" s="17"/>
      <c r="BAU202" s="17"/>
      <c r="BAV202" s="17"/>
      <c r="BAW202" s="17"/>
      <c r="BAX202" s="17"/>
      <c r="BAY202" s="17"/>
      <c r="BAZ202" s="17"/>
      <c r="BBA202" s="17"/>
      <c r="BBB202" s="17"/>
      <c r="BBC202" s="17"/>
      <c r="BBD202" s="17"/>
      <c r="BBE202" s="17"/>
      <c r="BBF202" s="17"/>
      <c r="BBG202" s="17"/>
      <c r="BBH202" s="17"/>
      <c r="BBI202" s="17"/>
      <c r="BBJ202" s="17"/>
      <c r="BBK202" s="17"/>
      <c r="BBL202" s="17"/>
      <c r="BBM202" s="17"/>
      <c r="BBN202" s="17"/>
      <c r="BBO202" s="17"/>
      <c r="BBP202" s="17"/>
      <c r="BBQ202" s="17"/>
      <c r="BBR202" s="17"/>
      <c r="BBS202" s="17"/>
      <c r="BBT202" s="17"/>
      <c r="BBU202" s="17"/>
      <c r="BBV202" s="17"/>
      <c r="BBW202" s="17"/>
      <c r="BBX202" s="17"/>
      <c r="BBY202" s="17"/>
      <c r="BBZ202" s="17"/>
      <c r="BCA202" s="17"/>
      <c r="BCB202" s="17"/>
      <c r="BCC202" s="17"/>
      <c r="BCD202" s="17"/>
      <c r="BCE202" s="17"/>
      <c r="BCF202" s="17"/>
      <c r="BCG202" s="17"/>
      <c r="BCH202" s="17"/>
      <c r="BCI202" s="17"/>
      <c r="BCJ202" s="17"/>
      <c r="BCK202" s="17"/>
      <c r="BCL202" s="17"/>
      <c r="BCM202" s="17"/>
      <c r="BCN202" s="17"/>
      <c r="BCO202" s="17"/>
      <c r="BCP202" s="17"/>
      <c r="BCQ202" s="17"/>
      <c r="BCR202" s="17"/>
      <c r="BCS202" s="17"/>
      <c r="BCT202" s="17"/>
      <c r="BCU202" s="17"/>
      <c r="BCV202" s="17"/>
      <c r="BCW202" s="17"/>
      <c r="BCX202" s="17"/>
      <c r="BCY202" s="17"/>
      <c r="BCZ202" s="17"/>
      <c r="BDA202" s="17"/>
      <c r="BDB202" s="17"/>
      <c r="BDC202" s="17"/>
      <c r="BDD202" s="17"/>
      <c r="BDE202" s="17"/>
      <c r="BDF202" s="17"/>
      <c r="BDG202" s="17"/>
      <c r="BDH202" s="17"/>
      <c r="BDI202" s="17"/>
      <c r="BDJ202" s="17"/>
      <c r="BDK202" s="17"/>
      <c r="BDL202" s="17"/>
      <c r="BDM202" s="17"/>
      <c r="BDN202" s="17"/>
      <c r="BDO202" s="17"/>
      <c r="BDP202" s="17"/>
      <c r="BDQ202" s="17"/>
      <c r="BDR202" s="17"/>
      <c r="BDS202" s="17"/>
      <c r="BDT202" s="17"/>
      <c r="BDU202" s="17"/>
      <c r="BDV202" s="17"/>
      <c r="BDW202" s="17"/>
      <c r="BDX202" s="17"/>
      <c r="BDY202" s="17"/>
      <c r="BDZ202" s="17"/>
      <c r="BEA202" s="17"/>
      <c r="BEB202" s="17"/>
      <c r="BEC202" s="17"/>
      <c r="BED202" s="17"/>
      <c r="BEE202" s="17"/>
      <c r="BEF202" s="17"/>
      <c r="BEG202" s="17"/>
      <c r="BEH202" s="17"/>
      <c r="BEI202" s="17"/>
      <c r="BEJ202" s="17"/>
      <c r="BEK202" s="17"/>
      <c r="BEL202" s="17"/>
      <c r="BEM202" s="17"/>
      <c r="BEN202" s="17"/>
      <c r="BEO202" s="17"/>
      <c r="BEP202" s="17"/>
      <c r="BEQ202" s="17"/>
      <c r="BER202" s="17"/>
      <c r="BES202" s="17"/>
      <c r="BET202" s="17"/>
      <c r="BEU202" s="17"/>
      <c r="BEV202" s="17"/>
      <c r="BEW202" s="17"/>
      <c r="BEX202" s="17"/>
      <c r="BEY202" s="17"/>
      <c r="BEZ202" s="17"/>
      <c r="BFA202" s="17"/>
      <c r="BFB202" s="17"/>
      <c r="BFC202" s="17"/>
      <c r="BFD202" s="17"/>
      <c r="BFE202" s="17"/>
      <c r="BFF202" s="17"/>
      <c r="BFG202" s="17"/>
      <c r="BFH202" s="17"/>
      <c r="BFI202" s="17"/>
      <c r="BFJ202" s="17"/>
      <c r="BFK202" s="17"/>
      <c r="BFL202" s="17"/>
      <c r="BFM202" s="17"/>
      <c r="BFN202" s="17"/>
      <c r="BFO202" s="17"/>
      <c r="BFP202" s="17"/>
      <c r="BFQ202" s="17"/>
      <c r="BFR202" s="17"/>
      <c r="BFS202" s="17"/>
      <c r="BFT202" s="17"/>
      <c r="BFU202" s="17"/>
      <c r="BFV202" s="17"/>
      <c r="BFW202" s="17"/>
      <c r="BFX202" s="17"/>
      <c r="BFY202" s="17"/>
      <c r="BFZ202" s="17"/>
      <c r="BGA202" s="17"/>
      <c r="BGB202" s="17"/>
      <c r="BGC202" s="17"/>
      <c r="BGD202" s="17"/>
      <c r="BGE202" s="17"/>
      <c r="BGF202" s="17"/>
      <c r="BGG202" s="17"/>
      <c r="BGH202" s="17"/>
      <c r="BGI202" s="17"/>
      <c r="BGJ202" s="17"/>
      <c r="BGK202" s="17"/>
      <c r="BGL202" s="17"/>
      <c r="BGM202" s="17"/>
      <c r="BGN202" s="17"/>
      <c r="BGO202" s="17"/>
      <c r="BGP202" s="17"/>
      <c r="BGQ202" s="17"/>
      <c r="BGR202" s="17"/>
      <c r="BGS202" s="17"/>
      <c r="BGT202" s="17"/>
      <c r="BGU202" s="17"/>
      <c r="BGV202" s="17"/>
      <c r="BGW202" s="17"/>
      <c r="BGX202" s="17"/>
      <c r="BGY202" s="17"/>
      <c r="BGZ202" s="17"/>
      <c r="BHA202" s="17"/>
      <c r="BHB202" s="17"/>
      <c r="BHC202" s="17"/>
      <c r="BHD202" s="17"/>
      <c r="BHE202" s="17"/>
      <c r="BHF202" s="17"/>
      <c r="BHG202" s="17"/>
      <c r="BHH202" s="17"/>
      <c r="BHI202" s="17"/>
      <c r="BHJ202" s="17"/>
      <c r="BHK202" s="17"/>
      <c r="BHL202" s="17"/>
      <c r="BHM202" s="17"/>
      <c r="BHN202" s="17"/>
      <c r="BHO202" s="17"/>
      <c r="BHP202" s="17"/>
      <c r="BHQ202" s="17"/>
      <c r="BHR202" s="17"/>
      <c r="BHS202" s="17"/>
      <c r="BHT202" s="17"/>
      <c r="BHU202" s="17"/>
      <c r="BHV202" s="17"/>
      <c r="BHW202" s="17"/>
      <c r="BHX202" s="17"/>
      <c r="BHY202" s="17"/>
      <c r="BHZ202" s="17"/>
      <c r="BIA202" s="17"/>
      <c r="BIB202" s="17"/>
      <c r="BIC202" s="17"/>
      <c r="BID202" s="17"/>
      <c r="BIE202" s="17"/>
      <c r="BIF202" s="17"/>
      <c r="BIG202" s="17"/>
      <c r="BIH202" s="17"/>
      <c r="BII202" s="17"/>
      <c r="BIJ202" s="17"/>
      <c r="BIK202" s="17"/>
      <c r="BIL202" s="17"/>
      <c r="BIM202" s="17"/>
      <c r="BIN202" s="17"/>
      <c r="BIO202" s="17"/>
      <c r="BIP202" s="17"/>
      <c r="BIQ202" s="17"/>
      <c r="BIR202" s="17"/>
      <c r="BIS202" s="17"/>
      <c r="BIT202" s="17"/>
      <c r="BIU202" s="17"/>
      <c r="BIV202" s="17"/>
      <c r="BIW202" s="17"/>
      <c r="BIX202" s="17"/>
      <c r="BIY202" s="17"/>
      <c r="BIZ202" s="17"/>
      <c r="BJA202" s="17"/>
      <c r="BJB202" s="17"/>
      <c r="BJC202" s="17"/>
      <c r="BJD202" s="17"/>
      <c r="BJE202" s="17"/>
      <c r="BJF202" s="17"/>
      <c r="BJG202" s="17"/>
      <c r="BJH202" s="17"/>
      <c r="BJI202" s="17"/>
      <c r="BJJ202" s="17"/>
      <c r="BJK202" s="17"/>
      <c r="BJL202" s="17"/>
      <c r="BJM202" s="17"/>
      <c r="BJN202" s="17"/>
      <c r="BJO202" s="17"/>
      <c r="BJP202" s="17"/>
      <c r="BJQ202" s="17"/>
      <c r="BJR202" s="17"/>
      <c r="BJS202" s="17"/>
      <c r="BJT202" s="17"/>
      <c r="BJU202" s="17"/>
      <c r="BJV202" s="17"/>
      <c r="BJW202" s="17"/>
      <c r="BJX202" s="17"/>
      <c r="BJY202" s="17"/>
      <c r="BJZ202" s="17"/>
      <c r="BKA202" s="17"/>
      <c r="BKB202" s="17"/>
      <c r="BKC202" s="17"/>
      <c r="BKD202" s="17"/>
      <c r="BKE202" s="17"/>
      <c r="BKF202" s="17"/>
      <c r="BKG202" s="17"/>
      <c r="BKH202" s="17"/>
      <c r="BKI202" s="17"/>
      <c r="BKJ202" s="17"/>
      <c r="BKK202" s="17"/>
      <c r="BKL202" s="17"/>
      <c r="BKM202" s="17"/>
      <c r="BKN202" s="17"/>
      <c r="BKO202" s="17"/>
      <c r="BKP202" s="17"/>
      <c r="BKQ202" s="17"/>
      <c r="BKR202" s="17"/>
      <c r="BKS202" s="17"/>
      <c r="BKT202" s="17"/>
      <c r="BKU202" s="17"/>
      <c r="BKV202" s="17"/>
      <c r="BKW202" s="17"/>
      <c r="BKX202" s="17"/>
      <c r="BKY202" s="17"/>
      <c r="BKZ202" s="17"/>
      <c r="BLA202" s="17"/>
      <c r="BLB202" s="17"/>
      <c r="BLC202" s="17"/>
      <c r="BLD202" s="17"/>
      <c r="BLE202" s="17"/>
      <c r="BLF202" s="17"/>
      <c r="BLG202" s="17"/>
      <c r="BLH202" s="17"/>
      <c r="BLI202" s="17"/>
      <c r="BLJ202" s="17"/>
      <c r="BLK202" s="17"/>
      <c r="BLL202" s="17"/>
      <c r="BLM202" s="17"/>
      <c r="BLN202" s="17"/>
      <c r="BLO202" s="17"/>
      <c r="BLP202" s="17"/>
      <c r="BLQ202" s="17"/>
      <c r="BLR202" s="17"/>
      <c r="BLS202" s="17"/>
      <c r="BLT202" s="17"/>
      <c r="BLU202" s="17"/>
      <c r="BLV202" s="17"/>
      <c r="BLW202" s="17"/>
      <c r="BLX202" s="17"/>
      <c r="BLY202" s="17"/>
      <c r="BLZ202" s="17"/>
      <c r="BMA202" s="17"/>
      <c r="BMB202" s="17"/>
      <c r="BMC202" s="17"/>
      <c r="BMD202" s="17"/>
      <c r="BME202" s="17"/>
      <c r="BMF202" s="17"/>
      <c r="BMG202" s="17"/>
      <c r="BMH202" s="17"/>
      <c r="BMI202" s="17"/>
      <c r="BMJ202" s="17"/>
      <c r="BMK202" s="17"/>
      <c r="BML202" s="17"/>
      <c r="BMM202" s="17"/>
      <c r="BMN202" s="17"/>
      <c r="BMO202" s="17"/>
      <c r="BMP202" s="17"/>
      <c r="BMQ202" s="17"/>
      <c r="BMR202" s="17"/>
      <c r="BMS202" s="17"/>
      <c r="BMT202" s="17"/>
      <c r="BMU202" s="17"/>
      <c r="BMV202" s="17"/>
      <c r="BMW202" s="17"/>
      <c r="BMX202" s="17"/>
      <c r="BMY202" s="17"/>
      <c r="BMZ202" s="17"/>
      <c r="BNA202" s="17"/>
      <c r="BNB202" s="17"/>
      <c r="BNC202" s="17"/>
      <c r="BND202" s="17"/>
      <c r="BNE202" s="17"/>
      <c r="BNF202" s="17"/>
      <c r="BNG202" s="17"/>
      <c r="BNH202" s="17"/>
      <c r="BNI202" s="17"/>
      <c r="BNJ202" s="17"/>
      <c r="BNK202" s="17"/>
      <c r="BNL202" s="17"/>
      <c r="BNM202" s="17"/>
      <c r="BNN202" s="17"/>
      <c r="BNO202" s="17"/>
      <c r="BNP202" s="17"/>
      <c r="BNQ202" s="17"/>
      <c r="BNR202" s="17"/>
      <c r="BNS202" s="17"/>
      <c r="BNT202" s="17"/>
      <c r="BNU202" s="17"/>
      <c r="BNV202" s="17"/>
      <c r="BNW202" s="17"/>
      <c r="BNX202" s="17"/>
      <c r="BNY202" s="17"/>
      <c r="BNZ202" s="17"/>
      <c r="BOA202" s="17"/>
      <c r="BOB202" s="17"/>
      <c r="BOC202" s="17"/>
      <c r="BOD202" s="17"/>
      <c r="BOE202" s="17"/>
      <c r="BOF202" s="17"/>
      <c r="BOG202" s="17"/>
      <c r="BOH202" s="17"/>
      <c r="BOI202" s="17"/>
      <c r="BOJ202" s="17"/>
      <c r="BOK202" s="17"/>
      <c r="BOL202" s="17"/>
      <c r="BOM202" s="17"/>
      <c r="BON202" s="17"/>
      <c r="BOO202" s="17"/>
      <c r="BOP202" s="17"/>
      <c r="BOQ202" s="17"/>
      <c r="BOR202" s="17"/>
      <c r="BOS202" s="17"/>
      <c r="BOT202" s="17"/>
      <c r="BOU202" s="17"/>
      <c r="BOV202" s="17"/>
      <c r="BOW202" s="17"/>
      <c r="BOX202" s="17"/>
      <c r="BOY202" s="17"/>
      <c r="BOZ202" s="17"/>
      <c r="BPA202" s="17"/>
      <c r="BPB202" s="17"/>
      <c r="BPC202" s="17"/>
      <c r="BPD202" s="17"/>
      <c r="BPE202" s="17"/>
      <c r="BPF202" s="17"/>
      <c r="BPG202" s="17"/>
      <c r="BPH202" s="17"/>
      <c r="BPI202" s="17"/>
      <c r="BPJ202" s="17"/>
      <c r="BPK202" s="17"/>
      <c r="BPL202" s="17"/>
      <c r="BPM202" s="17"/>
      <c r="BPN202" s="17"/>
      <c r="BPO202" s="17"/>
      <c r="BPP202" s="17"/>
      <c r="BPQ202" s="17"/>
      <c r="BPR202" s="17"/>
      <c r="BPS202" s="17"/>
      <c r="BPT202" s="17"/>
      <c r="BPU202" s="17"/>
      <c r="BPV202" s="17"/>
      <c r="BPW202" s="17"/>
      <c r="BPX202" s="17"/>
      <c r="BPY202" s="17"/>
      <c r="BPZ202" s="17"/>
      <c r="BQA202" s="17"/>
      <c r="BQB202" s="17"/>
      <c r="BQC202" s="17"/>
      <c r="BQD202" s="17"/>
      <c r="BQE202" s="17"/>
      <c r="BQF202" s="17"/>
      <c r="BQG202" s="17"/>
      <c r="BQH202" s="17"/>
      <c r="BQI202" s="17"/>
      <c r="BQJ202" s="17"/>
      <c r="BQK202" s="17"/>
      <c r="BQL202" s="17"/>
      <c r="BQM202" s="17"/>
      <c r="BQN202" s="17"/>
      <c r="BQO202" s="17"/>
      <c r="BQP202" s="17"/>
      <c r="BQQ202" s="17"/>
      <c r="BQR202" s="17"/>
      <c r="BQS202" s="17"/>
      <c r="BQT202" s="17"/>
      <c r="BQU202" s="17"/>
      <c r="BQV202" s="17"/>
      <c r="BQW202" s="17"/>
      <c r="BQX202" s="17"/>
      <c r="BQY202" s="17"/>
      <c r="BQZ202" s="17"/>
      <c r="BRA202" s="17"/>
      <c r="BRB202" s="17"/>
      <c r="BRC202" s="17"/>
      <c r="BRD202" s="17"/>
      <c r="BRE202" s="17"/>
      <c r="BRF202" s="17"/>
      <c r="BRG202" s="17"/>
      <c r="BRH202" s="17"/>
      <c r="BRI202" s="17"/>
      <c r="BRJ202" s="17"/>
      <c r="BRK202" s="17"/>
      <c r="BRL202" s="17"/>
      <c r="BRM202" s="17"/>
      <c r="BRN202" s="17"/>
      <c r="BRO202" s="17"/>
      <c r="BRP202" s="17"/>
      <c r="BRQ202" s="17"/>
      <c r="BRR202" s="17"/>
      <c r="BRS202" s="17"/>
      <c r="BRT202" s="17"/>
      <c r="BRU202" s="17"/>
      <c r="BRV202" s="17"/>
      <c r="BRW202" s="17"/>
      <c r="BRX202" s="17"/>
      <c r="BRY202" s="17"/>
      <c r="BRZ202" s="17"/>
      <c r="BSA202" s="17"/>
      <c r="BSB202" s="17"/>
      <c r="BSC202" s="17"/>
      <c r="BSD202" s="17"/>
      <c r="BSE202" s="17"/>
      <c r="BSF202" s="17"/>
      <c r="BSG202" s="17"/>
      <c r="BSH202" s="17"/>
      <c r="BSI202" s="17"/>
      <c r="BSJ202" s="17"/>
      <c r="BSK202" s="17"/>
      <c r="BSL202" s="17"/>
      <c r="BSM202" s="17"/>
      <c r="BSN202" s="17"/>
      <c r="BSO202" s="17"/>
      <c r="BSP202" s="17"/>
      <c r="BSQ202" s="17"/>
      <c r="BSR202" s="17"/>
      <c r="BSS202" s="17"/>
      <c r="BST202" s="17"/>
      <c r="BSU202" s="17"/>
      <c r="BSV202" s="17"/>
      <c r="BSW202" s="17"/>
      <c r="BSX202" s="17"/>
      <c r="BSY202" s="17"/>
      <c r="BSZ202" s="17"/>
      <c r="BTA202" s="17"/>
      <c r="BTB202" s="17"/>
      <c r="BTC202" s="17"/>
      <c r="BTD202" s="17"/>
      <c r="BTE202" s="17"/>
      <c r="BTF202" s="17"/>
      <c r="BTG202" s="17"/>
      <c r="BTH202" s="17"/>
      <c r="BTI202" s="17"/>
      <c r="BTJ202" s="17"/>
      <c r="BTK202" s="17"/>
      <c r="BTL202" s="17"/>
      <c r="BTM202" s="17"/>
      <c r="BTN202" s="17"/>
      <c r="BTO202" s="17"/>
      <c r="BTP202" s="17"/>
      <c r="BTQ202" s="17"/>
      <c r="BTR202" s="17"/>
      <c r="BTS202" s="17"/>
      <c r="BTT202" s="17"/>
      <c r="BTU202" s="17"/>
      <c r="BTV202" s="17"/>
      <c r="BTW202" s="17"/>
      <c r="BTX202" s="17"/>
      <c r="BTY202" s="17"/>
      <c r="BTZ202" s="17"/>
      <c r="BUA202" s="17"/>
      <c r="BUB202" s="17"/>
      <c r="BUC202" s="17"/>
      <c r="BUD202" s="17"/>
      <c r="BUE202" s="17"/>
      <c r="BUF202" s="17"/>
      <c r="BUG202" s="17"/>
      <c r="BUH202" s="17"/>
      <c r="BUI202" s="17"/>
      <c r="BUJ202" s="17"/>
      <c r="BUK202" s="17"/>
      <c r="BUL202" s="17"/>
      <c r="BUM202" s="17"/>
      <c r="BUN202" s="17"/>
      <c r="BUO202" s="17"/>
      <c r="BUP202" s="17"/>
      <c r="BUQ202" s="17"/>
      <c r="BUR202" s="17"/>
      <c r="BUS202" s="17"/>
      <c r="BUT202" s="17"/>
      <c r="BUU202" s="17"/>
      <c r="BUV202" s="17"/>
      <c r="BUW202" s="17"/>
      <c r="BUX202" s="17"/>
      <c r="BUY202" s="17"/>
      <c r="BUZ202" s="17"/>
      <c r="BVA202" s="17"/>
      <c r="BVB202" s="17"/>
      <c r="BVC202" s="17"/>
      <c r="BVD202" s="17"/>
      <c r="BVE202" s="17"/>
      <c r="BVF202" s="17"/>
      <c r="BVG202" s="17"/>
      <c r="BVH202" s="17"/>
      <c r="BVI202" s="17"/>
      <c r="BVJ202" s="17"/>
      <c r="BVK202" s="17"/>
      <c r="BVL202" s="17"/>
      <c r="BVM202" s="17"/>
      <c r="BVN202" s="17"/>
      <c r="BVO202" s="17"/>
      <c r="BVP202" s="17"/>
      <c r="BVQ202" s="17"/>
      <c r="BVR202" s="17"/>
      <c r="BVS202" s="17"/>
      <c r="BVT202" s="17"/>
      <c r="BVU202" s="17"/>
      <c r="BVV202" s="17"/>
      <c r="BVW202" s="17"/>
      <c r="BVX202" s="17"/>
      <c r="BVY202" s="17"/>
      <c r="BVZ202" s="17"/>
      <c r="BWA202" s="17"/>
      <c r="BWB202" s="17"/>
      <c r="BWC202" s="17"/>
      <c r="BWD202" s="17"/>
      <c r="BWE202" s="17"/>
      <c r="BWF202" s="17"/>
      <c r="BWG202" s="17"/>
      <c r="BWH202" s="17"/>
      <c r="BWI202" s="17"/>
      <c r="BWJ202" s="17"/>
      <c r="BWK202" s="17"/>
      <c r="BWL202" s="17"/>
      <c r="BWM202" s="17"/>
      <c r="BWN202" s="17"/>
      <c r="BWO202" s="17"/>
      <c r="BWP202" s="17"/>
      <c r="BWQ202" s="17"/>
      <c r="BWR202" s="17"/>
      <c r="BWS202" s="17"/>
      <c r="BWT202" s="17"/>
      <c r="BWU202" s="17"/>
      <c r="BWV202" s="17"/>
      <c r="BWW202" s="17"/>
      <c r="BWX202" s="17"/>
      <c r="BWY202" s="17"/>
      <c r="BWZ202" s="17"/>
      <c r="BXA202" s="17"/>
      <c r="BXB202" s="17"/>
      <c r="BXC202" s="17"/>
      <c r="BXD202" s="17"/>
      <c r="BXE202" s="17"/>
      <c r="BXF202" s="17"/>
      <c r="BXG202" s="17"/>
      <c r="BXH202" s="17"/>
      <c r="BXI202" s="17"/>
      <c r="BXJ202" s="17"/>
      <c r="BXK202" s="17"/>
      <c r="BXL202" s="17"/>
      <c r="BXM202" s="17"/>
      <c r="BXN202" s="17"/>
      <c r="BXO202" s="17"/>
      <c r="BXP202" s="17"/>
      <c r="BXQ202" s="17"/>
      <c r="BXR202" s="17"/>
      <c r="BXS202" s="17"/>
      <c r="BXT202" s="17"/>
      <c r="BXU202" s="17"/>
      <c r="BXV202" s="17"/>
      <c r="BXW202" s="17"/>
      <c r="BXX202" s="17"/>
      <c r="BXY202" s="17"/>
      <c r="BXZ202" s="17"/>
      <c r="BYA202" s="17"/>
      <c r="BYB202" s="17"/>
      <c r="BYC202" s="17"/>
      <c r="BYD202" s="17"/>
      <c r="BYE202" s="17"/>
      <c r="BYF202" s="17"/>
      <c r="BYG202" s="17"/>
      <c r="BYH202" s="17"/>
      <c r="BYI202" s="17"/>
      <c r="BYJ202" s="17"/>
      <c r="BYK202" s="17"/>
      <c r="BYL202" s="17"/>
      <c r="BYM202" s="17"/>
      <c r="BYN202" s="17"/>
      <c r="BYO202" s="17"/>
      <c r="BYP202" s="17"/>
      <c r="BYQ202" s="17"/>
      <c r="BYR202" s="17"/>
      <c r="BYS202" s="17"/>
      <c r="BYT202" s="17"/>
      <c r="BYU202" s="17"/>
      <c r="BYV202" s="17"/>
      <c r="BYW202" s="17"/>
      <c r="BYX202" s="17"/>
      <c r="BYY202" s="17"/>
      <c r="BYZ202" s="17"/>
      <c r="BZA202" s="17"/>
      <c r="BZB202" s="17"/>
      <c r="BZC202" s="17"/>
      <c r="BZD202" s="17"/>
      <c r="BZE202" s="17"/>
      <c r="BZF202" s="17"/>
      <c r="BZG202" s="17"/>
      <c r="BZH202" s="17"/>
      <c r="BZI202" s="17"/>
      <c r="BZJ202" s="17"/>
      <c r="BZK202" s="17"/>
      <c r="BZL202" s="17"/>
      <c r="BZM202" s="17"/>
      <c r="BZN202" s="17"/>
      <c r="BZO202" s="17"/>
      <c r="BZP202" s="17"/>
      <c r="BZQ202" s="17"/>
      <c r="BZR202" s="17"/>
      <c r="BZS202" s="17"/>
      <c r="BZT202" s="17"/>
      <c r="BZU202" s="17"/>
      <c r="BZV202" s="17"/>
      <c r="BZW202" s="17"/>
      <c r="BZX202" s="17"/>
      <c r="BZY202" s="17"/>
      <c r="BZZ202" s="17"/>
      <c r="CAA202" s="17"/>
      <c r="CAB202" s="17"/>
      <c r="CAC202" s="17"/>
      <c r="CAD202" s="17"/>
      <c r="CAE202" s="17"/>
      <c r="CAF202" s="17"/>
      <c r="CAG202" s="17"/>
      <c r="CAH202" s="17"/>
      <c r="CAI202" s="17"/>
      <c r="CAJ202" s="17"/>
      <c r="CAK202" s="17"/>
      <c r="CAL202" s="17"/>
      <c r="CAM202" s="17"/>
      <c r="CAN202" s="17"/>
      <c r="CAO202" s="17"/>
      <c r="CAP202" s="17"/>
      <c r="CAQ202" s="17"/>
      <c r="CAR202" s="17"/>
      <c r="CAS202" s="17"/>
      <c r="CAT202" s="17"/>
      <c r="CAU202" s="17"/>
      <c r="CAV202" s="17"/>
      <c r="CAW202" s="17"/>
      <c r="CAX202" s="17"/>
      <c r="CAY202" s="17"/>
      <c r="CAZ202" s="17"/>
      <c r="CBA202" s="17"/>
      <c r="CBB202" s="17"/>
      <c r="CBC202" s="17"/>
      <c r="CBD202" s="17"/>
      <c r="CBE202" s="17"/>
      <c r="CBF202" s="17"/>
      <c r="CBG202" s="17"/>
      <c r="CBH202" s="17"/>
      <c r="CBI202" s="17"/>
      <c r="CBJ202" s="17"/>
      <c r="CBK202" s="17"/>
      <c r="CBL202" s="17"/>
      <c r="CBM202" s="17"/>
      <c r="CBN202" s="17"/>
      <c r="CBO202" s="17"/>
      <c r="CBP202" s="17"/>
      <c r="CBQ202" s="17"/>
      <c r="CBR202" s="17"/>
      <c r="CBS202" s="17"/>
      <c r="CBT202" s="17"/>
      <c r="CBU202" s="17"/>
      <c r="CBV202" s="17"/>
      <c r="CBW202" s="17"/>
      <c r="CBX202" s="17"/>
      <c r="CBY202" s="17"/>
      <c r="CBZ202" s="17"/>
      <c r="CCA202" s="17"/>
      <c r="CCB202" s="17"/>
      <c r="CCC202" s="17"/>
      <c r="CCD202" s="17"/>
      <c r="CCE202" s="17"/>
      <c r="CCF202" s="17"/>
      <c r="CCG202" s="17"/>
      <c r="CCH202" s="17"/>
      <c r="CCI202" s="17"/>
      <c r="CCJ202" s="17"/>
      <c r="CCK202" s="17"/>
      <c r="CCL202" s="17"/>
      <c r="CCM202" s="17"/>
      <c r="CCN202" s="17"/>
      <c r="CCO202" s="17"/>
      <c r="CCP202" s="17"/>
      <c r="CCQ202" s="17"/>
      <c r="CCR202" s="17"/>
      <c r="CCS202" s="17"/>
      <c r="CCT202" s="17"/>
      <c r="CCU202" s="17"/>
      <c r="CCV202" s="17"/>
      <c r="CCW202" s="17"/>
      <c r="CCX202" s="17"/>
      <c r="CCY202" s="17"/>
      <c r="CCZ202" s="17"/>
      <c r="CDA202" s="17"/>
      <c r="CDB202" s="17"/>
      <c r="CDC202" s="17"/>
      <c r="CDD202" s="17"/>
      <c r="CDE202" s="17"/>
      <c r="CDF202" s="17"/>
      <c r="CDG202" s="17"/>
      <c r="CDH202" s="17"/>
      <c r="CDI202" s="17"/>
      <c r="CDJ202" s="17"/>
      <c r="CDK202" s="17"/>
      <c r="CDL202" s="17"/>
      <c r="CDM202" s="17"/>
      <c r="CDN202" s="17"/>
      <c r="CDO202" s="17"/>
      <c r="CDP202" s="17"/>
      <c r="CDQ202" s="17"/>
      <c r="CDR202" s="17"/>
      <c r="CDS202" s="17"/>
      <c r="CDT202" s="17"/>
      <c r="CDU202" s="17"/>
    </row>
    <row r="203">
      <c r="A203" s="14" t="s">
        <v>4295</v>
      </c>
      <c r="B203" s="14" t="s">
        <v>4341</v>
      </c>
      <c r="C203" s="14" t="s">
        <v>2670</v>
      </c>
      <c r="D203" s="14" t="s">
        <v>2670</v>
      </c>
      <c r="E203" s="14" t="s">
        <v>52</v>
      </c>
      <c r="F203" s="14" t="s">
        <v>2835</v>
      </c>
      <c r="I203" s="14" t="s">
        <v>4342</v>
      </c>
      <c r="J203" s="14" t="s">
        <v>2618</v>
      </c>
      <c r="K203" s="14" t="s">
        <v>2619</v>
      </c>
      <c r="L203" s="17"/>
      <c r="M203" s="17"/>
      <c r="N203" s="14" t="s">
        <v>21</v>
      </c>
      <c r="O203" s="14" t="s">
        <v>21</v>
      </c>
      <c r="P203" s="14" t="s">
        <v>21</v>
      </c>
      <c r="Q203" s="16">
        <v>11.0</v>
      </c>
      <c r="R203" s="16">
        <v>3988871.0</v>
      </c>
      <c r="S203" s="16">
        <v>3988871.0</v>
      </c>
      <c r="T203" s="14" t="s">
        <v>2631</v>
      </c>
      <c r="U203" s="14" t="s">
        <v>2630</v>
      </c>
      <c r="V203" s="14" t="s">
        <v>4343</v>
      </c>
      <c r="W203" s="14" t="s">
        <v>4344</v>
      </c>
      <c r="X203" s="16">
        <v>0.23</v>
      </c>
      <c r="Y203" s="17"/>
      <c r="Z203" s="16">
        <v>23.0</v>
      </c>
      <c r="AA203" s="16">
        <v>78.0</v>
      </c>
      <c r="AB203" s="17"/>
      <c r="AC203" s="17"/>
      <c r="AD203" s="16">
        <v>1810.0</v>
      </c>
      <c r="AE203" s="22">
        <v>45334.0</v>
      </c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4" t="s">
        <v>4301</v>
      </c>
      <c r="BB203" s="17"/>
      <c r="BC203" s="17"/>
      <c r="BD203" s="17"/>
      <c r="BE203" s="17"/>
      <c r="BF203" s="17"/>
      <c r="BG203" s="16">
        <v>1.0</v>
      </c>
      <c r="BH203" s="17"/>
      <c r="BI203" s="17"/>
      <c r="BJ203" s="14" t="s">
        <v>2563</v>
      </c>
      <c r="BK203" s="17"/>
      <c r="BL203" s="17"/>
      <c r="BM203" s="16">
        <v>60.1666667</v>
      </c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  <c r="KL203" s="17"/>
      <c r="KM203" s="17"/>
      <c r="KN203" s="17"/>
      <c r="KO203" s="17"/>
      <c r="KP203" s="17"/>
      <c r="KQ203" s="17"/>
      <c r="KR203" s="17"/>
      <c r="KS203" s="17"/>
      <c r="KT203" s="17"/>
      <c r="KU203" s="17"/>
      <c r="KV203" s="17"/>
      <c r="KW203" s="17"/>
      <c r="KX203" s="17"/>
      <c r="KY203" s="17"/>
      <c r="KZ203" s="17"/>
      <c r="LA203" s="17"/>
      <c r="LB203" s="17"/>
      <c r="LC203" s="17"/>
      <c r="LD203" s="17"/>
      <c r="LE203" s="17"/>
      <c r="LF203" s="17"/>
      <c r="LG203" s="17"/>
      <c r="LH203" s="17"/>
      <c r="LI203" s="17"/>
      <c r="LJ203" s="17"/>
      <c r="LK203" s="17"/>
      <c r="LL203" s="17"/>
      <c r="LM203" s="17"/>
      <c r="LN203" s="17"/>
      <c r="LO203" s="17"/>
      <c r="LP203" s="17"/>
      <c r="LQ203" s="17"/>
      <c r="LR203" s="17"/>
      <c r="LS203" s="17"/>
      <c r="LT203" s="17"/>
      <c r="LU203" s="17"/>
      <c r="LV203" s="17"/>
      <c r="LW203" s="17"/>
      <c r="LX203" s="17"/>
      <c r="LY203" s="17"/>
      <c r="LZ203" s="17"/>
      <c r="MA203" s="17"/>
      <c r="MB203" s="17"/>
      <c r="MC203" s="17"/>
      <c r="MD203" s="17"/>
      <c r="ME203" s="17"/>
      <c r="MF203" s="17"/>
      <c r="MG203" s="17"/>
      <c r="MH203" s="17"/>
      <c r="MI203" s="17"/>
      <c r="MJ203" s="17"/>
      <c r="MK203" s="17"/>
      <c r="ML203" s="17"/>
      <c r="MM203" s="17"/>
      <c r="MN203" s="17"/>
      <c r="MO203" s="17"/>
      <c r="MP203" s="17"/>
      <c r="MQ203" s="17"/>
      <c r="MR203" s="17"/>
      <c r="MS203" s="17"/>
      <c r="MT203" s="17"/>
      <c r="MU203" s="17"/>
      <c r="MV203" s="17"/>
      <c r="MW203" s="17"/>
      <c r="MX203" s="17"/>
      <c r="MY203" s="17"/>
      <c r="MZ203" s="17"/>
      <c r="NA203" s="17"/>
      <c r="NB203" s="17"/>
      <c r="NC203" s="17"/>
      <c r="ND203" s="17"/>
      <c r="NE203" s="17"/>
      <c r="NF203" s="17"/>
      <c r="NG203" s="17"/>
      <c r="NH203" s="17"/>
      <c r="NI203" s="17"/>
      <c r="NJ203" s="17"/>
      <c r="NK203" s="17"/>
      <c r="NL203" s="17"/>
      <c r="NM203" s="16">
        <v>64.0</v>
      </c>
      <c r="NN203" s="14" t="s">
        <v>2178</v>
      </c>
      <c r="NO203" s="14" t="s">
        <v>4302</v>
      </c>
      <c r="NP203" s="14" t="s">
        <v>4345</v>
      </c>
      <c r="NQ203" s="14" t="s">
        <v>2574</v>
      </c>
      <c r="NR203" s="14" t="s">
        <v>4303</v>
      </c>
      <c r="NT203" s="14" t="s">
        <v>4316</v>
      </c>
      <c r="NU203" s="14" t="s">
        <v>3238</v>
      </c>
      <c r="NV203" s="14" t="s">
        <v>4305</v>
      </c>
      <c r="NW203" s="17"/>
      <c r="NX203" s="17"/>
      <c r="NY203" s="17"/>
      <c r="NZ203" s="17"/>
      <c r="OA203" s="17"/>
      <c r="OB203" s="17"/>
      <c r="OC203" s="17"/>
      <c r="OD203" s="17"/>
      <c r="OE203" s="17"/>
      <c r="OF203" s="17"/>
      <c r="OG203" s="17"/>
      <c r="OH203" s="17"/>
      <c r="OI203" s="17"/>
      <c r="OJ203" s="17"/>
      <c r="OK203" s="17"/>
      <c r="OL203" s="17"/>
      <c r="OM203" s="17"/>
      <c r="ON203" s="17"/>
      <c r="OO203" s="17"/>
      <c r="OP203" s="17"/>
      <c r="OQ203" s="17"/>
      <c r="OR203" s="17"/>
      <c r="OS203" s="17"/>
      <c r="OT203" s="17"/>
      <c r="OU203" s="17"/>
      <c r="OV203" s="17"/>
      <c r="OW203" s="17"/>
      <c r="OX203" s="17"/>
      <c r="OY203" s="17"/>
      <c r="OZ203" s="17"/>
      <c r="PA203" s="17"/>
      <c r="PB203" s="17"/>
      <c r="PC203" s="17"/>
      <c r="PD203" s="17"/>
      <c r="PE203" s="17"/>
      <c r="PF203" s="17"/>
      <c r="PG203" s="17"/>
      <c r="PH203" s="17"/>
      <c r="PI203" s="17"/>
      <c r="PJ203" s="17"/>
      <c r="PK203" s="17"/>
      <c r="PL203" s="17"/>
      <c r="PM203" s="17"/>
      <c r="PN203" s="17"/>
      <c r="PO203" s="17"/>
      <c r="PP203" s="17"/>
      <c r="PQ203" s="17"/>
      <c r="PR203" s="17"/>
      <c r="PS203" s="17"/>
      <c r="PT203" s="17"/>
      <c r="PU203" s="17"/>
      <c r="PV203" s="17"/>
      <c r="PW203" s="17"/>
      <c r="PX203" s="17"/>
      <c r="PY203" s="17"/>
      <c r="PZ203" s="17"/>
      <c r="QA203" s="17"/>
      <c r="QB203" s="17"/>
      <c r="QC203" s="17"/>
      <c r="QD203" s="17"/>
      <c r="QE203" s="17"/>
      <c r="QF203" s="17"/>
      <c r="QG203" s="17"/>
      <c r="QH203" s="17"/>
      <c r="QI203" s="17"/>
      <c r="QJ203" s="17"/>
      <c r="QK203" s="17"/>
      <c r="QL203" s="17"/>
      <c r="QM203" s="17"/>
      <c r="QN203" s="17"/>
      <c r="QO203" s="17"/>
      <c r="QP203" s="17"/>
      <c r="QQ203" s="17"/>
      <c r="QR203" s="17"/>
      <c r="QS203" s="17"/>
      <c r="QT203" s="17"/>
      <c r="QU203" s="17"/>
      <c r="QV203" s="17"/>
      <c r="QW203" s="17"/>
      <c r="QX203" s="17"/>
      <c r="QY203" s="17"/>
      <c r="QZ203" s="17"/>
      <c r="RA203" s="17"/>
      <c r="RB203" s="17"/>
      <c r="RC203" s="17"/>
      <c r="RD203" s="17"/>
      <c r="RE203" s="17"/>
      <c r="RF203" s="17"/>
      <c r="RG203" s="17"/>
      <c r="RH203" s="17"/>
      <c r="RI203" s="17"/>
      <c r="RJ203" s="17"/>
      <c r="RK203" s="17"/>
      <c r="RL203" s="17"/>
      <c r="RM203" s="17"/>
      <c r="RN203" s="17"/>
      <c r="RO203" s="17"/>
      <c r="RP203" s="17"/>
      <c r="RQ203" s="17"/>
      <c r="RR203" s="17"/>
      <c r="RS203" s="17"/>
      <c r="RT203" s="17"/>
      <c r="RU203" s="17"/>
      <c r="RV203" s="17"/>
      <c r="RW203" s="17"/>
      <c r="RX203" s="17"/>
      <c r="RY203" s="17"/>
      <c r="RZ203" s="17"/>
      <c r="SA203" s="17"/>
      <c r="SB203" s="17"/>
      <c r="SC203" s="17"/>
      <c r="SD203" s="17"/>
      <c r="SE203" s="17"/>
      <c r="SF203" s="17"/>
      <c r="SG203" s="17"/>
      <c r="SH203" s="17"/>
      <c r="SI203" s="17"/>
      <c r="SJ203" s="17"/>
      <c r="SK203" s="17"/>
      <c r="SL203" s="17"/>
      <c r="SM203" s="17"/>
      <c r="SN203" s="17"/>
      <c r="SO203" s="17"/>
      <c r="SP203" s="17"/>
      <c r="SQ203" s="17"/>
      <c r="SR203" s="17"/>
      <c r="SS203" s="17"/>
      <c r="ST203" s="17"/>
      <c r="SU203" s="17"/>
      <c r="SV203" s="17"/>
      <c r="SW203" s="17"/>
      <c r="SX203" s="17"/>
      <c r="SY203" s="17"/>
      <c r="SZ203" s="17"/>
      <c r="TA203" s="17"/>
      <c r="TB203" s="17"/>
      <c r="TC203" s="17"/>
      <c r="TD203" s="17"/>
      <c r="TE203" s="17"/>
      <c r="TF203" s="17"/>
      <c r="TG203" s="17"/>
      <c r="TH203" s="17"/>
      <c r="TI203" s="17"/>
      <c r="TJ203" s="17"/>
      <c r="TK203" s="17"/>
      <c r="TL203" s="17"/>
      <c r="TM203" s="17"/>
      <c r="TN203" s="17"/>
      <c r="TO203" s="17"/>
      <c r="TP203" s="17"/>
      <c r="TQ203" s="17"/>
      <c r="TR203" s="17"/>
      <c r="TS203" s="17"/>
      <c r="TT203" s="17"/>
      <c r="TU203" s="17"/>
      <c r="TV203" s="17"/>
      <c r="TW203" s="17"/>
      <c r="TX203" s="17"/>
      <c r="TY203" s="17"/>
      <c r="TZ203" s="17"/>
      <c r="UA203" s="17"/>
      <c r="UB203" s="17"/>
      <c r="UC203" s="17"/>
      <c r="UD203" s="17"/>
      <c r="UE203" s="17"/>
      <c r="UF203" s="17"/>
      <c r="UG203" s="17"/>
      <c r="UH203" s="17"/>
      <c r="UI203" s="17"/>
      <c r="UJ203" s="17"/>
      <c r="UK203" s="17"/>
      <c r="UL203" s="17"/>
      <c r="UM203" s="17"/>
      <c r="UN203" s="17"/>
      <c r="UO203" s="17"/>
      <c r="UP203" s="17"/>
      <c r="UQ203" s="17"/>
      <c r="UR203" s="17"/>
      <c r="US203" s="17"/>
      <c r="UT203" s="17"/>
      <c r="UU203" s="17"/>
      <c r="UV203" s="17"/>
      <c r="UW203" s="17"/>
      <c r="UX203" s="17"/>
      <c r="UY203" s="17"/>
      <c r="UZ203" s="17"/>
      <c r="VA203" s="17"/>
      <c r="VB203" s="17"/>
      <c r="VC203" s="17"/>
      <c r="VD203" s="17"/>
      <c r="VE203" s="17"/>
      <c r="VF203" s="17"/>
      <c r="VG203" s="17"/>
      <c r="VH203" s="17"/>
      <c r="VI203" s="17"/>
      <c r="VJ203" s="17"/>
      <c r="VK203" s="17"/>
      <c r="VL203" s="17"/>
      <c r="VM203" s="17"/>
      <c r="VN203" s="17"/>
      <c r="VO203" s="17"/>
      <c r="VP203" s="17"/>
      <c r="VQ203" s="17"/>
      <c r="VR203" s="17"/>
      <c r="VS203" s="17"/>
      <c r="VT203" s="17"/>
      <c r="VU203" s="17"/>
      <c r="VV203" s="17"/>
      <c r="VW203" s="17"/>
      <c r="VX203" s="17"/>
      <c r="VY203" s="17"/>
      <c r="VZ203" s="17"/>
      <c r="WA203" s="17"/>
      <c r="WB203" s="17"/>
      <c r="WC203" s="17"/>
      <c r="WD203" s="17"/>
      <c r="WE203" s="17"/>
      <c r="WF203" s="17"/>
      <c r="WG203" s="17"/>
      <c r="WH203" s="17"/>
      <c r="WI203" s="17"/>
      <c r="WJ203" s="17"/>
      <c r="WK203" s="17"/>
      <c r="WL203" s="17"/>
      <c r="WM203" s="17"/>
      <c r="WN203" s="17"/>
      <c r="WO203" s="17"/>
      <c r="WP203" s="17"/>
      <c r="WQ203" s="17"/>
      <c r="WR203" s="17"/>
      <c r="WS203" s="17"/>
      <c r="WT203" s="17"/>
      <c r="WU203" s="17"/>
      <c r="WV203" s="17"/>
      <c r="WW203" s="17"/>
      <c r="WX203" s="17"/>
      <c r="WY203" s="17"/>
      <c r="WZ203" s="17"/>
      <c r="XA203" s="17"/>
      <c r="XB203" s="17"/>
      <c r="XC203" s="17"/>
      <c r="XD203" s="17"/>
      <c r="XE203" s="17"/>
      <c r="XF203" s="17"/>
      <c r="XG203" s="17"/>
      <c r="XH203" s="17"/>
      <c r="XI203" s="17"/>
      <c r="XJ203" s="17"/>
      <c r="XK203" s="17"/>
      <c r="XL203" s="17"/>
      <c r="XM203" s="17"/>
      <c r="XN203" s="17"/>
      <c r="XO203" s="17"/>
      <c r="XP203" s="17"/>
      <c r="XQ203" s="17"/>
      <c r="XR203" s="17"/>
      <c r="XS203" s="17"/>
      <c r="XT203" s="17"/>
      <c r="XU203" s="17"/>
      <c r="XV203" s="17"/>
      <c r="XW203" s="17"/>
      <c r="XX203" s="17"/>
      <c r="XY203" s="17"/>
      <c r="XZ203" s="17"/>
      <c r="YA203" s="17"/>
      <c r="YB203" s="17"/>
      <c r="YC203" s="17"/>
      <c r="YD203" s="17"/>
      <c r="YE203" s="17"/>
      <c r="YF203" s="17"/>
      <c r="YG203" s="17"/>
      <c r="YH203" s="17"/>
      <c r="YI203" s="17"/>
      <c r="YJ203" s="17"/>
      <c r="YK203" s="17"/>
      <c r="YL203" s="17"/>
      <c r="YM203" s="17"/>
      <c r="YN203" s="17"/>
      <c r="YO203" s="17"/>
      <c r="YP203" s="17"/>
      <c r="YQ203" s="17"/>
      <c r="YR203" s="17"/>
      <c r="YS203" s="17"/>
      <c r="YT203" s="17"/>
      <c r="YU203" s="17"/>
      <c r="YV203" s="17"/>
      <c r="YW203" s="17"/>
      <c r="YX203" s="17"/>
      <c r="YY203" s="17"/>
      <c r="YZ203" s="17"/>
      <c r="ZA203" s="17"/>
      <c r="ZB203" s="17"/>
      <c r="ZC203" s="17"/>
      <c r="ZD203" s="17"/>
      <c r="ZE203" s="17"/>
      <c r="ZF203" s="17"/>
      <c r="ZG203" s="17"/>
      <c r="ZH203" s="17"/>
      <c r="ZI203" s="17"/>
      <c r="ZJ203" s="17"/>
      <c r="ZK203" s="17"/>
      <c r="ZL203" s="17"/>
      <c r="ZM203" s="17"/>
      <c r="ZN203" s="17"/>
      <c r="ZO203" s="17"/>
      <c r="ZP203" s="17"/>
      <c r="ZQ203" s="17"/>
      <c r="ZR203" s="17"/>
      <c r="ZS203" s="17"/>
      <c r="ZT203" s="17"/>
      <c r="ZU203" s="17"/>
      <c r="ZV203" s="17"/>
      <c r="ZW203" s="17"/>
      <c r="ZX203" s="17"/>
      <c r="ZY203" s="17"/>
      <c r="ZZ203" s="17"/>
      <c r="AAA203" s="17"/>
      <c r="AAB203" s="17"/>
      <c r="AAC203" s="17"/>
      <c r="AAD203" s="17"/>
      <c r="AAE203" s="17"/>
      <c r="AAF203" s="17"/>
      <c r="AAG203" s="17"/>
      <c r="AAH203" s="17"/>
      <c r="AAI203" s="17"/>
      <c r="AAJ203" s="17"/>
      <c r="AAK203" s="17"/>
      <c r="AAL203" s="17"/>
      <c r="AAM203" s="17"/>
      <c r="AAN203" s="17"/>
      <c r="AAO203" s="17"/>
      <c r="AAP203" s="17"/>
      <c r="AAQ203" s="17"/>
      <c r="AAR203" s="17"/>
      <c r="AAS203" s="17"/>
      <c r="AAT203" s="17"/>
      <c r="AAU203" s="17"/>
      <c r="AAV203" s="17"/>
      <c r="AAW203" s="17"/>
      <c r="AAX203" s="17"/>
      <c r="AAY203" s="17"/>
      <c r="AAZ203" s="17"/>
      <c r="ABA203" s="17"/>
      <c r="ABB203" s="17"/>
      <c r="ABC203" s="17"/>
      <c r="ABD203" s="17"/>
      <c r="ABE203" s="17"/>
      <c r="ABF203" s="17"/>
      <c r="ABG203" s="17"/>
      <c r="ABH203" s="17"/>
      <c r="ABI203" s="17"/>
      <c r="ABJ203" s="17"/>
      <c r="ABK203" s="17"/>
      <c r="ABL203" s="17"/>
      <c r="ABM203" s="17"/>
      <c r="ABN203" s="17"/>
      <c r="ABO203" s="17"/>
      <c r="ABP203" s="17"/>
      <c r="ABQ203" s="17"/>
      <c r="ABR203" s="17"/>
      <c r="ABS203" s="17"/>
      <c r="ABT203" s="17"/>
      <c r="ABU203" s="17"/>
      <c r="ABV203" s="17"/>
      <c r="ABW203" s="17"/>
      <c r="ABX203" s="17"/>
      <c r="ABY203" s="17"/>
      <c r="ABZ203" s="17"/>
      <c r="ACA203" s="17"/>
      <c r="ACB203" s="17"/>
      <c r="ACC203" s="17"/>
      <c r="ACD203" s="17"/>
      <c r="ACE203" s="17"/>
      <c r="ACF203" s="17"/>
      <c r="ACG203" s="17"/>
      <c r="ACH203" s="17"/>
      <c r="ACI203" s="17"/>
      <c r="ACJ203" s="17"/>
      <c r="ACK203" s="17"/>
      <c r="ACL203" s="17"/>
      <c r="ACM203" s="17"/>
      <c r="ACN203" s="17"/>
      <c r="ACO203" s="17"/>
      <c r="ACP203" s="17"/>
      <c r="ACQ203" s="17"/>
      <c r="ACR203" s="17"/>
      <c r="ACS203" s="17"/>
      <c r="ACT203" s="17"/>
      <c r="ACU203" s="17"/>
      <c r="ACV203" s="17"/>
      <c r="ACW203" s="17"/>
      <c r="ACX203" s="17"/>
      <c r="ACY203" s="17"/>
      <c r="ACZ203" s="17"/>
      <c r="ADA203" s="17"/>
      <c r="ADB203" s="17"/>
      <c r="ADC203" s="17"/>
      <c r="ADD203" s="17"/>
      <c r="ADE203" s="17"/>
      <c r="ADF203" s="17"/>
      <c r="ADG203" s="17"/>
      <c r="ADH203" s="17"/>
      <c r="ADI203" s="17"/>
      <c r="ADJ203" s="17"/>
      <c r="ADK203" s="17"/>
      <c r="ADL203" s="17"/>
      <c r="ADM203" s="17"/>
      <c r="ADN203" s="17"/>
      <c r="ADO203" s="17"/>
      <c r="ADP203" s="17"/>
      <c r="ADQ203" s="17"/>
      <c r="ADR203" s="17"/>
      <c r="ADS203" s="17"/>
      <c r="ADT203" s="17"/>
      <c r="ADU203" s="17"/>
      <c r="ADV203" s="17"/>
      <c r="ADW203" s="17"/>
      <c r="ADX203" s="17"/>
      <c r="ADY203" s="17"/>
      <c r="ADZ203" s="17"/>
      <c r="AEA203" s="17"/>
      <c r="AEB203" s="17"/>
      <c r="AEC203" s="17"/>
      <c r="AED203" s="17"/>
      <c r="AEE203" s="17"/>
      <c r="AEF203" s="17"/>
      <c r="AEG203" s="17"/>
      <c r="AEH203" s="17"/>
      <c r="AEI203" s="17"/>
      <c r="AEJ203" s="17"/>
      <c r="AEK203" s="17"/>
      <c r="AEL203" s="17"/>
      <c r="AEM203" s="17"/>
      <c r="AEN203" s="17"/>
      <c r="AEO203" s="17"/>
      <c r="AEP203" s="17"/>
      <c r="AEQ203" s="17"/>
      <c r="AER203" s="17"/>
      <c r="AES203" s="17"/>
      <c r="AET203" s="17"/>
      <c r="AEU203" s="17"/>
      <c r="AEV203" s="17"/>
      <c r="AEW203" s="17"/>
      <c r="AEX203" s="17"/>
      <c r="AEY203" s="17"/>
      <c r="AEZ203" s="17"/>
      <c r="AFA203" s="17"/>
      <c r="AFB203" s="17"/>
      <c r="AFC203" s="17"/>
      <c r="AFD203" s="17"/>
      <c r="AFE203" s="17"/>
      <c r="AFF203" s="17"/>
      <c r="AFG203" s="17"/>
      <c r="AFH203" s="17"/>
      <c r="AFI203" s="17"/>
      <c r="AFJ203" s="17"/>
      <c r="AFK203" s="17"/>
      <c r="AFL203" s="17"/>
      <c r="AFM203" s="17"/>
      <c r="AFN203" s="17"/>
      <c r="AFO203" s="17"/>
      <c r="AFP203" s="17"/>
      <c r="AFQ203" s="17"/>
      <c r="AFR203" s="17"/>
      <c r="AFS203" s="17"/>
      <c r="AFT203" s="17"/>
      <c r="AFU203" s="17"/>
      <c r="AFV203" s="17"/>
      <c r="AFW203" s="17"/>
      <c r="AFX203" s="17"/>
      <c r="AFY203" s="17"/>
      <c r="AFZ203" s="17"/>
      <c r="AGA203" s="17"/>
      <c r="AGB203" s="17"/>
      <c r="AGC203" s="17"/>
      <c r="AGD203" s="17"/>
      <c r="AGE203" s="17"/>
      <c r="AGF203" s="17"/>
      <c r="AGG203" s="17"/>
      <c r="AGH203" s="17"/>
      <c r="AGI203" s="17"/>
      <c r="AGJ203" s="17"/>
      <c r="AGK203" s="17"/>
      <c r="AGL203" s="17"/>
      <c r="AGM203" s="17"/>
      <c r="AGN203" s="17"/>
      <c r="AGO203" s="17"/>
      <c r="AGP203" s="17"/>
      <c r="AGQ203" s="17"/>
      <c r="AGR203" s="17"/>
      <c r="AGS203" s="17"/>
      <c r="AGT203" s="17"/>
      <c r="AGU203" s="17"/>
      <c r="AGV203" s="17"/>
      <c r="AGW203" s="17"/>
      <c r="AGX203" s="17"/>
      <c r="AGY203" s="17"/>
      <c r="AGZ203" s="17"/>
      <c r="AHA203" s="17"/>
      <c r="AHB203" s="17"/>
      <c r="AHC203" s="17"/>
      <c r="AHD203" s="17"/>
      <c r="AHE203" s="17"/>
      <c r="AHF203" s="17"/>
      <c r="AHG203" s="17"/>
      <c r="AHH203" s="17"/>
      <c r="AHI203" s="17"/>
      <c r="AHJ203" s="17"/>
      <c r="AHK203" s="17"/>
      <c r="AHL203" s="17"/>
      <c r="AHM203" s="17"/>
      <c r="AHN203" s="17"/>
      <c r="AHO203" s="17"/>
      <c r="AHP203" s="17"/>
      <c r="AHQ203" s="17"/>
      <c r="AHR203" s="17"/>
      <c r="AHS203" s="17"/>
      <c r="AHT203" s="17"/>
      <c r="AHU203" s="17"/>
      <c r="AHV203" s="17"/>
      <c r="AHW203" s="17"/>
      <c r="AHX203" s="17"/>
      <c r="AHY203" s="17"/>
      <c r="AHZ203" s="17"/>
      <c r="AIA203" s="17"/>
      <c r="AIB203" s="17"/>
      <c r="AIC203" s="17"/>
      <c r="AID203" s="17"/>
      <c r="AIE203" s="17"/>
      <c r="AIF203" s="17"/>
      <c r="AIG203" s="17"/>
      <c r="AIH203" s="17"/>
      <c r="AII203" s="17"/>
      <c r="AIJ203" s="17"/>
      <c r="AIK203" s="17"/>
      <c r="AIL203" s="17"/>
      <c r="AIM203" s="17"/>
      <c r="AIN203" s="17"/>
      <c r="AIO203" s="17"/>
      <c r="AIP203" s="17"/>
      <c r="AIQ203" s="17"/>
      <c r="AIR203" s="17"/>
      <c r="AIS203" s="17"/>
      <c r="AIT203" s="17"/>
      <c r="AIU203" s="17"/>
      <c r="AIV203" s="17"/>
      <c r="AIW203" s="17"/>
      <c r="AIX203" s="17"/>
      <c r="AIY203" s="17"/>
      <c r="AIZ203" s="17"/>
      <c r="AJA203" s="17"/>
      <c r="AJB203" s="17"/>
      <c r="AJC203" s="17"/>
      <c r="AJD203" s="17"/>
      <c r="AJE203" s="17"/>
      <c r="AJF203" s="17"/>
      <c r="AJG203" s="17"/>
      <c r="AJH203" s="17"/>
      <c r="AJI203" s="17"/>
      <c r="AJJ203" s="17"/>
      <c r="AJK203" s="17"/>
      <c r="AJL203" s="17"/>
      <c r="AJM203" s="17"/>
      <c r="AJN203" s="17"/>
      <c r="AJO203" s="17"/>
      <c r="AJP203" s="17"/>
      <c r="AJQ203" s="17"/>
      <c r="AJR203" s="17"/>
      <c r="AJS203" s="17"/>
      <c r="AJT203" s="17"/>
      <c r="AJU203" s="17"/>
      <c r="AJV203" s="17"/>
      <c r="AJW203" s="17"/>
      <c r="AJX203" s="17"/>
      <c r="AJY203" s="17"/>
      <c r="AJZ203" s="17"/>
      <c r="AKA203" s="17"/>
      <c r="AKB203" s="17"/>
      <c r="AKC203" s="17"/>
      <c r="AKD203" s="17"/>
      <c r="AKE203" s="17"/>
      <c r="AKF203" s="17"/>
      <c r="AKG203" s="17"/>
      <c r="AKH203" s="17"/>
      <c r="AKI203" s="17"/>
      <c r="AKJ203" s="17"/>
      <c r="AKK203" s="17"/>
      <c r="AKL203" s="17"/>
      <c r="AKM203" s="17"/>
      <c r="AKN203" s="17"/>
      <c r="AKO203" s="17"/>
      <c r="AKP203" s="17"/>
      <c r="AKQ203" s="17"/>
      <c r="AKR203" s="17"/>
      <c r="AKS203" s="17"/>
      <c r="AKT203" s="17"/>
      <c r="AKU203" s="17"/>
      <c r="AKV203" s="17"/>
      <c r="AKW203" s="17"/>
      <c r="AKX203" s="17"/>
      <c r="AKY203" s="17"/>
      <c r="AKZ203" s="17"/>
      <c r="ALA203" s="17"/>
      <c r="ALB203" s="17"/>
      <c r="ALC203" s="17"/>
      <c r="ALD203" s="17"/>
      <c r="ALE203" s="17"/>
      <c r="ALF203" s="17"/>
      <c r="ALG203" s="17"/>
      <c r="ALH203" s="17"/>
      <c r="ALI203" s="17"/>
      <c r="ALJ203" s="17"/>
      <c r="ALK203" s="17"/>
      <c r="ALL203" s="17"/>
      <c r="ALM203" s="17"/>
      <c r="ALN203" s="17"/>
      <c r="ALO203" s="17"/>
      <c r="ALP203" s="17"/>
      <c r="ALQ203" s="17"/>
      <c r="ALR203" s="17"/>
      <c r="ALS203" s="17"/>
      <c r="ALT203" s="17"/>
      <c r="ALU203" s="17"/>
      <c r="ALV203" s="17"/>
      <c r="ALW203" s="17"/>
      <c r="ALX203" s="17"/>
      <c r="ALY203" s="17"/>
      <c r="ALZ203" s="17"/>
      <c r="AMA203" s="17"/>
      <c r="AMB203" s="17"/>
      <c r="AMC203" s="17"/>
      <c r="AMD203" s="17"/>
      <c r="AME203" s="17"/>
      <c r="AMF203" s="17"/>
      <c r="AMG203" s="17"/>
      <c r="AMH203" s="17"/>
      <c r="AMI203" s="17"/>
      <c r="AMJ203" s="17"/>
      <c r="AMK203" s="17"/>
      <c r="AML203" s="17"/>
      <c r="AMM203" s="17"/>
      <c r="AMN203" s="17"/>
      <c r="AMO203" s="17"/>
      <c r="AMP203" s="17"/>
      <c r="AMQ203" s="17"/>
      <c r="AMR203" s="17"/>
      <c r="AMS203" s="17"/>
      <c r="AMT203" s="17"/>
      <c r="AMU203" s="17"/>
      <c r="AMV203" s="17"/>
      <c r="AMW203" s="17"/>
      <c r="AMX203" s="17"/>
      <c r="AMY203" s="17"/>
      <c r="AMZ203" s="17"/>
      <c r="ANA203" s="17"/>
      <c r="ANB203" s="17"/>
      <c r="ANC203" s="17"/>
      <c r="AND203" s="17"/>
      <c r="ANE203" s="17"/>
      <c r="ANF203" s="17"/>
      <c r="ANG203" s="17"/>
      <c r="ANH203" s="17"/>
      <c r="ANI203" s="17"/>
      <c r="ANJ203" s="17"/>
      <c r="ANK203" s="17"/>
      <c r="ANL203" s="17"/>
      <c r="ANM203" s="17"/>
      <c r="ANN203" s="17"/>
      <c r="ANO203" s="17"/>
      <c r="ANP203" s="17"/>
      <c r="ANQ203" s="17"/>
      <c r="ANR203" s="17"/>
      <c r="ANS203" s="17"/>
      <c r="ANT203" s="17"/>
      <c r="ANU203" s="17"/>
      <c r="ANV203" s="17"/>
      <c r="ANW203" s="17"/>
      <c r="ANX203" s="17"/>
      <c r="ANY203" s="17"/>
      <c r="ANZ203" s="17"/>
      <c r="AOA203" s="17"/>
      <c r="AOB203" s="17"/>
      <c r="AOC203" s="17"/>
      <c r="AOD203" s="17"/>
      <c r="AOE203" s="17"/>
      <c r="AOF203" s="17"/>
      <c r="AOG203" s="17"/>
      <c r="AOH203" s="17"/>
      <c r="AOI203" s="17"/>
      <c r="AOJ203" s="17"/>
      <c r="AOK203" s="17"/>
      <c r="AOL203" s="17"/>
      <c r="AOM203" s="17"/>
      <c r="AON203" s="17"/>
      <c r="AOO203" s="17"/>
      <c r="AOP203" s="17"/>
      <c r="AOQ203" s="17"/>
      <c r="AOR203" s="17"/>
      <c r="AOS203" s="17"/>
      <c r="AOT203" s="17"/>
      <c r="AOU203" s="17"/>
      <c r="AOV203" s="17"/>
      <c r="AOW203" s="17"/>
      <c r="AOX203" s="17"/>
      <c r="AOY203" s="17"/>
      <c r="AOZ203" s="17"/>
      <c r="APA203" s="17"/>
      <c r="APB203" s="17"/>
      <c r="APC203" s="17"/>
      <c r="APD203" s="17"/>
      <c r="APE203" s="17"/>
      <c r="APF203" s="17"/>
      <c r="APG203" s="17"/>
      <c r="APH203" s="17"/>
      <c r="API203" s="17"/>
      <c r="APJ203" s="17"/>
      <c r="APK203" s="17"/>
      <c r="APL203" s="17"/>
      <c r="APM203" s="17"/>
      <c r="APN203" s="17"/>
      <c r="APO203" s="17"/>
      <c r="APP203" s="17"/>
      <c r="APQ203" s="17"/>
      <c r="APR203" s="17"/>
      <c r="APS203" s="17"/>
      <c r="APT203" s="17"/>
      <c r="APU203" s="17"/>
      <c r="APV203" s="17"/>
      <c r="APW203" s="17"/>
      <c r="APX203" s="17"/>
      <c r="APY203" s="17"/>
      <c r="APZ203" s="17"/>
      <c r="AQA203" s="17"/>
      <c r="AQB203" s="17"/>
      <c r="AQC203" s="17"/>
      <c r="AQD203" s="17"/>
      <c r="AQE203" s="17"/>
      <c r="AQF203" s="17"/>
      <c r="AQG203" s="17"/>
      <c r="AQH203" s="17"/>
      <c r="AQI203" s="17"/>
      <c r="AQJ203" s="17"/>
      <c r="AQK203" s="17"/>
      <c r="AQL203" s="17"/>
      <c r="AQM203" s="17"/>
      <c r="AQN203" s="17"/>
      <c r="AQO203" s="17"/>
      <c r="AQP203" s="17"/>
      <c r="AQQ203" s="17"/>
      <c r="AQR203" s="17"/>
      <c r="AQS203" s="17"/>
      <c r="AQT203" s="17"/>
      <c r="AQU203" s="17"/>
      <c r="AQV203" s="17"/>
      <c r="AQW203" s="17"/>
      <c r="AQX203" s="17"/>
      <c r="AQY203" s="17"/>
      <c r="AQZ203" s="17"/>
      <c r="ARA203" s="17"/>
      <c r="ARB203" s="17"/>
      <c r="ARC203" s="17"/>
      <c r="ARD203" s="17"/>
      <c r="ARE203" s="17"/>
      <c r="ARF203" s="17"/>
      <c r="ARG203" s="17"/>
      <c r="ARH203" s="17"/>
      <c r="ARI203" s="17"/>
      <c r="ARJ203" s="17"/>
      <c r="ARK203" s="17"/>
      <c r="ARL203" s="17"/>
      <c r="ARM203" s="17"/>
      <c r="ARN203" s="17"/>
      <c r="ARO203" s="17"/>
      <c r="ARP203" s="17"/>
      <c r="ARQ203" s="17"/>
      <c r="ARR203" s="17"/>
      <c r="ARS203" s="17"/>
      <c r="ART203" s="17"/>
      <c r="ARU203" s="17"/>
      <c r="ARV203" s="17"/>
      <c r="ARW203" s="17"/>
      <c r="ARX203" s="17"/>
      <c r="ARY203" s="17"/>
      <c r="ARZ203" s="17"/>
      <c r="ASA203" s="17"/>
      <c r="ASB203" s="17"/>
      <c r="ASC203" s="17"/>
      <c r="ASD203" s="17"/>
      <c r="ASE203" s="17"/>
      <c r="ASF203" s="17"/>
      <c r="ASG203" s="17"/>
      <c r="ASH203" s="17"/>
      <c r="ASI203" s="17"/>
      <c r="ASJ203" s="17"/>
      <c r="ASK203" s="17"/>
      <c r="ASL203" s="17"/>
      <c r="ASM203" s="17"/>
      <c r="ASN203" s="17"/>
      <c r="ASO203" s="17"/>
      <c r="ASP203" s="17"/>
      <c r="ASQ203" s="17"/>
      <c r="ASR203" s="17"/>
      <c r="ASS203" s="17"/>
      <c r="AST203" s="17"/>
      <c r="ASU203" s="17"/>
      <c r="ASV203" s="17"/>
      <c r="ASW203" s="17"/>
      <c r="ASX203" s="17"/>
      <c r="ASY203" s="17"/>
      <c r="ASZ203" s="17"/>
      <c r="ATA203" s="17"/>
      <c r="ATB203" s="17"/>
      <c r="ATC203" s="17"/>
      <c r="ATD203" s="17"/>
      <c r="ATE203" s="17"/>
      <c r="ATF203" s="17"/>
      <c r="ATG203" s="17"/>
      <c r="ATH203" s="17"/>
      <c r="ATI203" s="17"/>
      <c r="ATJ203" s="17"/>
      <c r="ATK203" s="17"/>
      <c r="ATL203" s="17"/>
      <c r="ATM203" s="17"/>
      <c r="ATN203" s="17"/>
      <c r="ATO203" s="17"/>
      <c r="ATP203" s="17"/>
      <c r="ATQ203" s="17"/>
      <c r="ATR203" s="17"/>
      <c r="ATS203" s="17"/>
      <c r="ATT203" s="17"/>
      <c r="ATU203" s="17"/>
      <c r="ATV203" s="17"/>
      <c r="ATW203" s="17"/>
      <c r="ATX203" s="17"/>
      <c r="ATY203" s="17"/>
      <c r="ATZ203" s="17"/>
      <c r="AUA203" s="17"/>
      <c r="AUB203" s="17"/>
      <c r="AUC203" s="17"/>
      <c r="AUD203" s="17"/>
      <c r="AUE203" s="17"/>
      <c r="AUF203" s="17"/>
      <c r="AUG203" s="17"/>
      <c r="AUH203" s="17"/>
      <c r="AUI203" s="17"/>
      <c r="AUJ203" s="17"/>
      <c r="AUK203" s="17"/>
      <c r="AUL203" s="17"/>
      <c r="AUM203" s="17"/>
      <c r="AUN203" s="17"/>
      <c r="AUO203" s="17"/>
      <c r="AUP203" s="17"/>
      <c r="AUQ203" s="17"/>
      <c r="AUR203" s="17"/>
      <c r="AUS203" s="17"/>
      <c r="AUT203" s="17"/>
      <c r="AUU203" s="17"/>
      <c r="AUV203" s="17"/>
      <c r="AUW203" s="17"/>
      <c r="AUX203" s="17"/>
      <c r="AUY203" s="17"/>
      <c r="AUZ203" s="17"/>
      <c r="AVA203" s="17"/>
      <c r="AVB203" s="17"/>
      <c r="AVC203" s="17"/>
      <c r="AVD203" s="17"/>
      <c r="AVE203" s="17"/>
      <c r="AVF203" s="17"/>
      <c r="AVG203" s="17"/>
      <c r="AVH203" s="17"/>
      <c r="AVI203" s="17"/>
      <c r="AVJ203" s="17"/>
      <c r="AVK203" s="17"/>
      <c r="AVL203" s="17"/>
      <c r="AVM203" s="17"/>
      <c r="AVN203" s="17"/>
      <c r="AVO203" s="17"/>
      <c r="AVP203" s="17"/>
      <c r="AVQ203" s="17"/>
      <c r="AVR203" s="17"/>
      <c r="AVS203" s="17"/>
      <c r="AVT203" s="17"/>
      <c r="AVU203" s="17"/>
      <c r="AVV203" s="17"/>
      <c r="AVW203" s="17"/>
      <c r="AVX203" s="17"/>
      <c r="AVY203" s="17"/>
      <c r="AVZ203" s="17"/>
      <c r="AWA203" s="17"/>
      <c r="AWB203" s="17"/>
      <c r="AWC203" s="17"/>
      <c r="AWD203" s="17"/>
      <c r="AWE203" s="17"/>
      <c r="AWF203" s="17"/>
      <c r="AWG203" s="17"/>
      <c r="AWH203" s="17"/>
      <c r="AWI203" s="17"/>
      <c r="AWJ203" s="17"/>
      <c r="AWK203" s="17"/>
      <c r="AWL203" s="17"/>
      <c r="AWM203" s="17"/>
      <c r="AWN203" s="17"/>
      <c r="AWO203" s="17"/>
      <c r="AWP203" s="17"/>
      <c r="AWQ203" s="17"/>
      <c r="AWR203" s="17"/>
      <c r="AWS203" s="17"/>
      <c r="AWT203" s="17"/>
      <c r="AWU203" s="17"/>
      <c r="AWV203" s="17"/>
      <c r="AWW203" s="17"/>
      <c r="AWX203" s="17"/>
      <c r="AWY203" s="17"/>
      <c r="AWZ203" s="17"/>
      <c r="AXA203" s="17"/>
      <c r="AXB203" s="17"/>
      <c r="AXC203" s="17"/>
      <c r="AXD203" s="17"/>
      <c r="AXE203" s="17"/>
      <c r="AXF203" s="17"/>
      <c r="AXG203" s="17"/>
      <c r="AXH203" s="17"/>
      <c r="AXI203" s="17"/>
      <c r="AXJ203" s="17"/>
      <c r="AXK203" s="17"/>
      <c r="AXL203" s="17"/>
      <c r="AXM203" s="17"/>
      <c r="AXN203" s="17"/>
      <c r="AXO203" s="17"/>
      <c r="AXP203" s="17"/>
      <c r="AXQ203" s="17"/>
      <c r="AXR203" s="17"/>
      <c r="AXS203" s="17"/>
      <c r="AXT203" s="17"/>
      <c r="AXU203" s="17"/>
      <c r="AXV203" s="17"/>
      <c r="AXW203" s="17"/>
      <c r="AXX203" s="17"/>
      <c r="AXY203" s="17"/>
      <c r="AXZ203" s="17"/>
      <c r="AYA203" s="17"/>
      <c r="AYB203" s="17"/>
      <c r="AYC203" s="17"/>
      <c r="AYD203" s="17"/>
      <c r="AYE203" s="17"/>
      <c r="AYF203" s="17"/>
      <c r="AYG203" s="17"/>
      <c r="AYH203" s="17"/>
      <c r="AYI203" s="17"/>
      <c r="AYJ203" s="17"/>
      <c r="AYK203" s="17"/>
      <c r="AYL203" s="17"/>
      <c r="AYM203" s="17"/>
      <c r="AYN203" s="17"/>
      <c r="AYO203" s="17"/>
      <c r="AYP203" s="17"/>
      <c r="AYQ203" s="17"/>
      <c r="AYR203" s="17"/>
      <c r="AYS203" s="17"/>
      <c r="AYT203" s="17"/>
      <c r="AYU203" s="17"/>
      <c r="AYV203" s="17"/>
      <c r="AYW203" s="17"/>
      <c r="AYX203" s="17"/>
      <c r="AYY203" s="17"/>
      <c r="AYZ203" s="17"/>
      <c r="AZA203" s="17"/>
      <c r="AZB203" s="17"/>
      <c r="AZC203" s="17"/>
      <c r="AZD203" s="17"/>
      <c r="AZE203" s="17"/>
      <c r="AZF203" s="17"/>
      <c r="AZG203" s="17"/>
      <c r="AZH203" s="17"/>
      <c r="AZI203" s="17"/>
      <c r="AZJ203" s="17"/>
      <c r="AZK203" s="17"/>
      <c r="AZL203" s="17"/>
      <c r="AZM203" s="17"/>
      <c r="AZN203" s="17"/>
      <c r="AZO203" s="17"/>
      <c r="AZP203" s="17"/>
      <c r="AZQ203" s="17"/>
      <c r="AZR203" s="17"/>
      <c r="AZS203" s="17"/>
      <c r="AZT203" s="17"/>
      <c r="AZU203" s="17"/>
      <c r="AZV203" s="17"/>
      <c r="AZW203" s="17"/>
      <c r="AZX203" s="17"/>
      <c r="AZY203" s="17"/>
      <c r="AZZ203" s="17"/>
      <c r="BAA203" s="17"/>
      <c r="BAB203" s="17"/>
      <c r="BAC203" s="17"/>
      <c r="BAD203" s="17"/>
      <c r="BAE203" s="17"/>
      <c r="BAF203" s="17"/>
      <c r="BAG203" s="17"/>
      <c r="BAH203" s="17"/>
      <c r="BAI203" s="17"/>
      <c r="BAJ203" s="17"/>
      <c r="BAK203" s="17"/>
      <c r="BAL203" s="17"/>
      <c r="BAM203" s="17"/>
      <c r="BAN203" s="17"/>
      <c r="BAO203" s="17"/>
      <c r="BAP203" s="17"/>
      <c r="BAQ203" s="17"/>
      <c r="BAR203" s="17"/>
      <c r="BAS203" s="17"/>
      <c r="BAT203" s="17"/>
      <c r="BAU203" s="17"/>
      <c r="BAV203" s="17"/>
      <c r="BAW203" s="17"/>
      <c r="BAX203" s="17"/>
      <c r="BAY203" s="17"/>
      <c r="BAZ203" s="17"/>
      <c r="BBA203" s="17"/>
      <c r="BBB203" s="17"/>
      <c r="BBC203" s="17"/>
      <c r="BBD203" s="17"/>
      <c r="BBE203" s="17"/>
      <c r="BBF203" s="17"/>
      <c r="BBG203" s="17"/>
      <c r="BBH203" s="17"/>
      <c r="BBI203" s="17"/>
      <c r="BBJ203" s="17"/>
      <c r="BBK203" s="17"/>
      <c r="BBL203" s="17"/>
      <c r="BBM203" s="17"/>
      <c r="BBN203" s="17"/>
      <c r="BBO203" s="17"/>
      <c r="BBP203" s="17"/>
      <c r="BBQ203" s="17"/>
      <c r="BBR203" s="17"/>
      <c r="BBS203" s="17"/>
      <c r="BBT203" s="17"/>
      <c r="BBU203" s="17"/>
      <c r="BBV203" s="17"/>
      <c r="BBW203" s="17"/>
      <c r="BBX203" s="17"/>
      <c r="BBY203" s="17"/>
      <c r="BBZ203" s="17"/>
      <c r="BCA203" s="17"/>
      <c r="BCB203" s="17"/>
      <c r="BCC203" s="17"/>
      <c r="BCD203" s="17"/>
      <c r="BCE203" s="17"/>
      <c r="BCF203" s="17"/>
      <c r="BCG203" s="17"/>
      <c r="BCH203" s="17"/>
      <c r="BCI203" s="17"/>
      <c r="BCJ203" s="17"/>
      <c r="BCK203" s="17"/>
      <c r="BCL203" s="17"/>
      <c r="BCM203" s="17"/>
      <c r="BCN203" s="17"/>
      <c r="BCO203" s="17"/>
      <c r="BCP203" s="17"/>
      <c r="BCQ203" s="17"/>
      <c r="BCR203" s="17"/>
      <c r="BCS203" s="17"/>
      <c r="BCT203" s="17"/>
      <c r="BCU203" s="17"/>
      <c r="BCV203" s="17"/>
      <c r="BCW203" s="17"/>
      <c r="BCX203" s="17"/>
      <c r="BCY203" s="17"/>
      <c r="BCZ203" s="17"/>
      <c r="BDA203" s="17"/>
      <c r="BDB203" s="17"/>
      <c r="BDC203" s="17"/>
      <c r="BDD203" s="17"/>
      <c r="BDE203" s="17"/>
      <c r="BDF203" s="17"/>
      <c r="BDG203" s="17"/>
      <c r="BDH203" s="17"/>
      <c r="BDI203" s="17"/>
      <c r="BDJ203" s="17"/>
      <c r="BDK203" s="17"/>
      <c r="BDL203" s="17"/>
      <c r="BDM203" s="17"/>
      <c r="BDN203" s="17"/>
      <c r="BDO203" s="17"/>
      <c r="BDP203" s="17"/>
      <c r="BDQ203" s="17"/>
      <c r="BDR203" s="17"/>
      <c r="BDS203" s="17"/>
      <c r="BDT203" s="17"/>
      <c r="BDU203" s="17"/>
      <c r="BDV203" s="17"/>
      <c r="BDW203" s="17"/>
      <c r="BDX203" s="17"/>
      <c r="BDY203" s="17"/>
      <c r="BDZ203" s="17"/>
      <c r="BEA203" s="17"/>
      <c r="BEB203" s="17"/>
      <c r="BEC203" s="17"/>
      <c r="BED203" s="17"/>
      <c r="BEE203" s="17"/>
      <c r="BEF203" s="17"/>
      <c r="BEG203" s="17"/>
      <c r="BEH203" s="17"/>
      <c r="BEI203" s="17"/>
      <c r="BEJ203" s="17"/>
      <c r="BEK203" s="17"/>
      <c r="BEL203" s="17"/>
      <c r="BEM203" s="17"/>
      <c r="BEN203" s="17"/>
      <c r="BEO203" s="17"/>
      <c r="BEP203" s="17"/>
      <c r="BEQ203" s="17"/>
      <c r="BER203" s="17"/>
      <c r="BES203" s="17"/>
      <c r="BET203" s="17"/>
      <c r="BEU203" s="17"/>
      <c r="BEV203" s="17"/>
      <c r="BEW203" s="17"/>
      <c r="BEX203" s="17"/>
      <c r="BEY203" s="17"/>
      <c r="BEZ203" s="17"/>
      <c r="BFA203" s="17"/>
      <c r="BFB203" s="17"/>
      <c r="BFC203" s="17"/>
      <c r="BFD203" s="17"/>
      <c r="BFE203" s="17"/>
      <c r="BFF203" s="17"/>
      <c r="BFG203" s="17"/>
      <c r="BFH203" s="17"/>
      <c r="BFI203" s="17"/>
      <c r="BFJ203" s="17"/>
      <c r="BFK203" s="17"/>
      <c r="BFL203" s="17"/>
      <c r="BFM203" s="17"/>
      <c r="BFN203" s="17"/>
      <c r="BFO203" s="17"/>
      <c r="BFP203" s="17"/>
      <c r="BFQ203" s="17"/>
      <c r="BFR203" s="17"/>
      <c r="BFS203" s="17"/>
      <c r="BFT203" s="17"/>
      <c r="BFU203" s="17"/>
      <c r="BFV203" s="17"/>
      <c r="BFW203" s="17"/>
      <c r="BFX203" s="17"/>
      <c r="BFY203" s="17"/>
      <c r="BFZ203" s="17"/>
      <c r="BGA203" s="17"/>
      <c r="BGB203" s="17"/>
      <c r="BGC203" s="17"/>
      <c r="BGD203" s="17"/>
      <c r="BGE203" s="17"/>
      <c r="BGF203" s="17"/>
      <c r="BGG203" s="17"/>
      <c r="BGH203" s="17"/>
      <c r="BGI203" s="17"/>
      <c r="BGJ203" s="17"/>
      <c r="BGK203" s="17"/>
      <c r="BGL203" s="17"/>
      <c r="BGM203" s="17"/>
      <c r="BGN203" s="17"/>
      <c r="BGO203" s="17"/>
      <c r="BGP203" s="17"/>
      <c r="BGQ203" s="17"/>
      <c r="BGR203" s="17"/>
      <c r="BGS203" s="17"/>
      <c r="BGT203" s="17"/>
      <c r="BGU203" s="17"/>
      <c r="BGV203" s="17"/>
      <c r="BGW203" s="17"/>
      <c r="BGX203" s="17"/>
      <c r="BGY203" s="17"/>
      <c r="BGZ203" s="17"/>
      <c r="BHA203" s="17"/>
      <c r="BHB203" s="17"/>
      <c r="BHC203" s="17"/>
      <c r="BHD203" s="17"/>
      <c r="BHE203" s="17"/>
      <c r="BHF203" s="17"/>
      <c r="BHG203" s="17"/>
      <c r="BHH203" s="17"/>
      <c r="BHI203" s="17"/>
      <c r="BHJ203" s="17"/>
      <c r="BHK203" s="17"/>
      <c r="BHL203" s="17"/>
      <c r="BHM203" s="17"/>
      <c r="BHN203" s="17"/>
      <c r="BHO203" s="17"/>
      <c r="BHP203" s="17"/>
      <c r="BHQ203" s="17"/>
      <c r="BHR203" s="17"/>
      <c r="BHS203" s="17"/>
      <c r="BHT203" s="17"/>
      <c r="BHU203" s="17"/>
      <c r="BHV203" s="17"/>
      <c r="BHW203" s="17"/>
      <c r="BHX203" s="17"/>
      <c r="BHY203" s="17"/>
      <c r="BHZ203" s="17"/>
      <c r="BIA203" s="17"/>
      <c r="BIB203" s="17"/>
      <c r="BIC203" s="17"/>
      <c r="BID203" s="17"/>
      <c r="BIE203" s="17"/>
      <c r="BIF203" s="17"/>
      <c r="BIG203" s="17"/>
      <c r="BIH203" s="17"/>
      <c r="BII203" s="17"/>
      <c r="BIJ203" s="17"/>
      <c r="BIK203" s="17"/>
      <c r="BIL203" s="17"/>
      <c r="BIM203" s="17"/>
      <c r="BIN203" s="17"/>
      <c r="BIO203" s="17"/>
      <c r="BIP203" s="17"/>
      <c r="BIQ203" s="17"/>
      <c r="BIR203" s="17"/>
      <c r="BIS203" s="17"/>
      <c r="BIT203" s="17"/>
      <c r="BIU203" s="17"/>
      <c r="BIV203" s="17"/>
      <c r="BIW203" s="17"/>
      <c r="BIX203" s="17"/>
      <c r="BIY203" s="17"/>
      <c r="BIZ203" s="17"/>
      <c r="BJA203" s="17"/>
      <c r="BJB203" s="17"/>
      <c r="BJC203" s="17"/>
      <c r="BJD203" s="17"/>
      <c r="BJE203" s="17"/>
      <c r="BJF203" s="17"/>
      <c r="BJG203" s="17"/>
      <c r="BJH203" s="17"/>
      <c r="BJI203" s="17"/>
      <c r="BJJ203" s="17"/>
      <c r="BJK203" s="17"/>
      <c r="BJL203" s="17"/>
      <c r="BJM203" s="17"/>
      <c r="BJN203" s="17"/>
      <c r="BJO203" s="17"/>
      <c r="BJP203" s="17"/>
      <c r="BJQ203" s="17"/>
      <c r="BJR203" s="17"/>
      <c r="BJS203" s="17"/>
      <c r="BJT203" s="17"/>
      <c r="BJU203" s="17"/>
      <c r="BJV203" s="17"/>
      <c r="BJW203" s="17"/>
      <c r="BJX203" s="17"/>
      <c r="BJY203" s="17"/>
      <c r="BJZ203" s="17"/>
      <c r="BKA203" s="17"/>
      <c r="BKB203" s="17"/>
      <c r="BKC203" s="17"/>
      <c r="BKD203" s="17"/>
      <c r="BKE203" s="17"/>
      <c r="BKF203" s="17"/>
      <c r="BKG203" s="17"/>
      <c r="BKH203" s="17"/>
      <c r="BKI203" s="17"/>
      <c r="BKJ203" s="17"/>
      <c r="BKK203" s="17"/>
      <c r="BKL203" s="17"/>
      <c r="BKM203" s="17"/>
      <c r="BKN203" s="17"/>
      <c r="BKO203" s="17"/>
      <c r="BKP203" s="17"/>
      <c r="BKQ203" s="17"/>
      <c r="BKR203" s="17"/>
      <c r="BKS203" s="17"/>
      <c r="BKT203" s="17"/>
      <c r="BKU203" s="17"/>
      <c r="BKV203" s="17"/>
      <c r="BKW203" s="17"/>
      <c r="BKX203" s="17"/>
      <c r="BKY203" s="17"/>
      <c r="BKZ203" s="17"/>
      <c r="BLA203" s="17"/>
      <c r="BLB203" s="17"/>
      <c r="BLC203" s="17"/>
      <c r="BLD203" s="17"/>
      <c r="BLE203" s="17"/>
      <c r="BLF203" s="17"/>
      <c r="BLG203" s="17"/>
      <c r="BLH203" s="17"/>
      <c r="BLI203" s="17"/>
      <c r="BLJ203" s="17"/>
      <c r="BLK203" s="17"/>
      <c r="BLL203" s="17"/>
      <c r="BLM203" s="17"/>
      <c r="BLN203" s="17"/>
      <c r="BLO203" s="17"/>
      <c r="BLP203" s="17"/>
      <c r="BLQ203" s="17"/>
      <c r="BLR203" s="17"/>
      <c r="BLS203" s="17"/>
      <c r="BLT203" s="17"/>
      <c r="BLU203" s="17"/>
      <c r="BLV203" s="17"/>
      <c r="BLW203" s="17"/>
      <c r="BLX203" s="17"/>
      <c r="BLY203" s="17"/>
      <c r="BLZ203" s="17"/>
      <c r="BMA203" s="17"/>
      <c r="BMB203" s="17"/>
      <c r="BMC203" s="17"/>
      <c r="BMD203" s="17"/>
      <c r="BME203" s="17"/>
      <c r="BMF203" s="17"/>
      <c r="BMG203" s="17"/>
      <c r="BMH203" s="17"/>
      <c r="BMI203" s="17"/>
      <c r="BMJ203" s="17"/>
      <c r="BMK203" s="17"/>
      <c r="BML203" s="17"/>
      <c r="BMM203" s="17"/>
      <c r="BMN203" s="17"/>
      <c r="BMO203" s="17"/>
      <c r="BMP203" s="17"/>
      <c r="BMQ203" s="17"/>
      <c r="BMR203" s="17"/>
      <c r="BMS203" s="17"/>
      <c r="BMT203" s="17"/>
      <c r="BMU203" s="17"/>
      <c r="BMV203" s="17"/>
      <c r="BMW203" s="17"/>
      <c r="BMX203" s="17"/>
      <c r="BMY203" s="17"/>
      <c r="BMZ203" s="17"/>
      <c r="BNA203" s="17"/>
      <c r="BNB203" s="17"/>
      <c r="BNC203" s="17"/>
      <c r="BND203" s="17"/>
      <c r="BNE203" s="17"/>
      <c r="BNF203" s="17"/>
      <c r="BNG203" s="17"/>
      <c r="BNH203" s="17"/>
      <c r="BNI203" s="17"/>
      <c r="BNJ203" s="17"/>
      <c r="BNK203" s="17"/>
      <c r="BNL203" s="17"/>
      <c r="BNM203" s="17"/>
      <c r="BNN203" s="17"/>
      <c r="BNO203" s="17"/>
      <c r="BNP203" s="17"/>
      <c r="BNQ203" s="17"/>
      <c r="BNR203" s="17"/>
      <c r="BNS203" s="17"/>
      <c r="BNT203" s="17"/>
      <c r="BNU203" s="17"/>
      <c r="BNV203" s="17"/>
      <c r="BNW203" s="17"/>
      <c r="BNX203" s="17"/>
      <c r="BNY203" s="17"/>
      <c r="BNZ203" s="17"/>
      <c r="BOA203" s="17"/>
      <c r="BOB203" s="17"/>
      <c r="BOC203" s="17"/>
      <c r="BOD203" s="17"/>
      <c r="BOE203" s="17"/>
      <c r="BOF203" s="17"/>
      <c r="BOG203" s="17"/>
      <c r="BOH203" s="17"/>
      <c r="BOI203" s="17"/>
      <c r="BOJ203" s="17"/>
      <c r="BOK203" s="17"/>
      <c r="BOL203" s="17"/>
      <c r="BOM203" s="17"/>
      <c r="BON203" s="17"/>
      <c r="BOO203" s="17"/>
      <c r="BOP203" s="17"/>
      <c r="BOQ203" s="17"/>
      <c r="BOR203" s="17"/>
      <c r="BOS203" s="17"/>
      <c r="BOT203" s="17"/>
      <c r="BOU203" s="17"/>
      <c r="BOV203" s="17"/>
      <c r="BOW203" s="17"/>
      <c r="BOX203" s="17"/>
      <c r="BOY203" s="17"/>
      <c r="BOZ203" s="17"/>
      <c r="BPA203" s="17"/>
      <c r="BPB203" s="17"/>
      <c r="BPC203" s="17"/>
      <c r="BPD203" s="17"/>
      <c r="BPE203" s="17"/>
      <c r="BPF203" s="17"/>
      <c r="BPG203" s="17"/>
      <c r="BPH203" s="17"/>
      <c r="BPI203" s="17"/>
      <c r="BPJ203" s="17"/>
      <c r="BPK203" s="17"/>
      <c r="BPL203" s="17"/>
      <c r="BPM203" s="17"/>
      <c r="BPN203" s="17"/>
      <c r="BPO203" s="17"/>
      <c r="BPP203" s="17"/>
      <c r="BPQ203" s="17"/>
      <c r="BPR203" s="17"/>
      <c r="BPS203" s="17"/>
      <c r="BPT203" s="17"/>
      <c r="BPU203" s="17"/>
      <c r="BPV203" s="17"/>
      <c r="BPW203" s="17"/>
      <c r="BPX203" s="17"/>
      <c r="BPY203" s="17"/>
      <c r="BPZ203" s="17"/>
      <c r="BQA203" s="17"/>
      <c r="BQB203" s="17"/>
      <c r="BQC203" s="17"/>
      <c r="BQD203" s="17"/>
      <c r="BQE203" s="17"/>
      <c r="BQF203" s="17"/>
      <c r="BQG203" s="17"/>
      <c r="BQH203" s="17"/>
      <c r="BQI203" s="17"/>
      <c r="BQJ203" s="17"/>
      <c r="BQK203" s="17"/>
      <c r="BQL203" s="17"/>
      <c r="BQM203" s="17"/>
      <c r="BQN203" s="17"/>
      <c r="BQO203" s="17"/>
      <c r="BQP203" s="17"/>
      <c r="BQQ203" s="17"/>
      <c r="BQR203" s="17"/>
      <c r="BQS203" s="17"/>
      <c r="BQT203" s="17"/>
      <c r="BQU203" s="17"/>
      <c r="BQV203" s="17"/>
      <c r="BQW203" s="17"/>
      <c r="BQX203" s="17"/>
      <c r="BQY203" s="17"/>
      <c r="BQZ203" s="17"/>
      <c r="BRA203" s="17"/>
      <c r="BRB203" s="17"/>
      <c r="BRC203" s="17"/>
      <c r="BRD203" s="17"/>
      <c r="BRE203" s="17"/>
      <c r="BRF203" s="17"/>
      <c r="BRG203" s="17"/>
      <c r="BRH203" s="17"/>
      <c r="BRI203" s="17"/>
      <c r="BRJ203" s="17"/>
      <c r="BRK203" s="17"/>
      <c r="BRL203" s="17"/>
      <c r="BRM203" s="17"/>
      <c r="BRN203" s="17"/>
      <c r="BRO203" s="17"/>
      <c r="BRP203" s="17"/>
      <c r="BRQ203" s="17"/>
      <c r="BRR203" s="17"/>
      <c r="BRS203" s="17"/>
      <c r="BRT203" s="17"/>
      <c r="BRU203" s="17"/>
      <c r="BRV203" s="17"/>
      <c r="BRW203" s="17"/>
      <c r="BRX203" s="17"/>
      <c r="BRY203" s="17"/>
      <c r="BRZ203" s="17"/>
      <c r="BSA203" s="17"/>
      <c r="BSB203" s="17"/>
      <c r="BSC203" s="17"/>
      <c r="BSD203" s="17"/>
      <c r="BSE203" s="17"/>
      <c r="BSF203" s="17"/>
      <c r="BSG203" s="17"/>
      <c r="BSH203" s="17"/>
      <c r="BSI203" s="17"/>
      <c r="BSJ203" s="17"/>
      <c r="BSK203" s="17"/>
      <c r="BSL203" s="17"/>
      <c r="BSM203" s="17"/>
      <c r="BSN203" s="17"/>
      <c r="BSO203" s="17"/>
      <c r="BSP203" s="17"/>
      <c r="BSQ203" s="17"/>
      <c r="BSR203" s="17"/>
      <c r="BSS203" s="17"/>
      <c r="BST203" s="17"/>
      <c r="BSU203" s="17"/>
      <c r="BSV203" s="17"/>
      <c r="BSW203" s="17"/>
      <c r="BSX203" s="17"/>
      <c r="BSY203" s="17"/>
      <c r="BSZ203" s="17"/>
      <c r="BTA203" s="17"/>
      <c r="BTB203" s="17"/>
      <c r="BTC203" s="17"/>
      <c r="BTD203" s="17"/>
      <c r="BTE203" s="17"/>
      <c r="BTF203" s="17"/>
      <c r="BTG203" s="17"/>
      <c r="BTH203" s="17"/>
      <c r="BTI203" s="17"/>
      <c r="BTJ203" s="17"/>
      <c r="BTK203" s="17"/>
      <c r="BTL203" s="17"/>
      <c r="BTM203" s="17"/>
      <c r="BTN203" s="17"/>
      <c r="BTO203" s="17"/>
      <c r="BTP203" s="17"/>
      <c r="BTQ203" s="17"/>
      <c r="BTR203" s="17"/>
      <c r="BTS203" s="17"/>
      <c r="BTT203" s="17"/>
      <c r="BTU203" s="17"/>
      <c r="BTV203" s="17"/>
      <c r="BTW203" s="17"/>
      <c r="BTX203" s="17"/>
      <c r="BTY203" s="17"/>
      <c r="BTZ203" s="17"/>
      <c r="BUA203" s="17"/>
      <c r="BUB203" s="17"/>
      <c r="BUC203" s="17"/>
      <c r="BUD203" s="17"/>
      <c r="BUE203" s="17"/>
      <c r="BUF203" s="17"/>
      <c r="BUG203" s="17"/>
      <c r="BUH203" s="17"/>
      <c r="BUI203" s="17"/>
      <c r="BUJ203" s="17"/>
      <c r="BUK203" s="17"/>
      <c r="BUL203" s="17"/>
      <c r="BUM203" s="17"/>
      <c r="BUN203" s="17"/>
      <c r="BUO203" s="17"/>
      <c r="BUP203" s="17"/>
      <c r="BUQ203" s="17"/>
      <c r="BUR203" s="17"/>
      <c r="BUS203" s="17"/>
      <c r="BUT203" s="17"/>
      <c r="BUU203" s="17"/>
      <c r="BUV203" s="17"/>
      <c r="BUW203" s="17"/>
      <c r="BUX203" s="17"/>
      <c r="BUY203" s="17"/>
      <c r="BUZ203" s="17"/>
      <c r="BVA203" s="17"/>
      <c r="BVB203" s="17"/>
      <c r="BVC203" s="17"/>
      <c r="BVD203" s="17"/>
      <c r="BVE203" s="17"/>
      <c r="BVF203" s="17"/>
      <c r="BVG203" s="17"/>
      <c r="BVH203" s="17"/>
      <c r="BVI203" s="17"/>
      <c r="BVJ203" s="17"/>
      <c r="BVK203" s="17"/>
      <c r="BVL203" s="17"/>
      <c r="BVM203" s="17"/>
      <c r="BVN203" s="17"/>
      <c r="BVO203" s="17"/>
      <c r="BVP203" s="17"/>
      <c r="BVQ203" s="17"/>
      <c r="BVR203" s="17"/>
      <c r="BVS203" s="17"/>
      <c r="BVT203" s="17"/>
      <c r="BVU203" s="17"/>
      <c r="BVV203" s="17"/>
      <c r="BVW203" s="17"/>
      <c r="BVX203" s="17"/>
      <c r="BVY203" s="17"/>
      <c r="BVZ203" s="17"/>
      <c r="BWA203" s="17"/>
      <c r="BWB203" s="17"/>
      <c r="BWC203" s="17"/>
      <c r="BWD203" s="17"/>
      <c r="BWE203" s="17"/>
      <c r="BWF203" s="17"/>
      <c r="BWG203" s="17"/>
      <c r="BWH203" s="17"/>
      <c r="BWI203" s="17"/>
      <c r="BWJ203" s="17"/>
      <c r="BWK203" s="17"/>
      <c r="BWL203" s="17"/>
      <c r="BWM203" s="17"/>
      <c r="BWN203" s="17"/>
      <c r="BWO203" s="17"/>
      <c r="BWP203" s="17"/>
      <c r="BWQ203" s="17"/>
      <c r="BWR203" s="17"/>
      <c r="BWS203" s="17"/>
      <c r="BWT203" s="17"/>
      <c r="BWU203" s="17"/>
      <c r="BWV203" s="17"/>
      <c r="BWW203" s="17"/>
      <c r="BWX203" s="17"/>
      <c r="BWY203" s="17"/>
      <c r="BWZ203" s="17"/>
      <c r="BXA203" s="17"/>
      <c r="BXB203" s="17"/>
      <c r="BXC203" s="17"/>
      <c r="BXD203" s="17"/>
      <c r="BXE203" s="17"/>
      <c r="BXF203" s="17"/>
      <c r="BXG203" s="17"/>
      <c r="BXH203" s="17"/>
      <c r="BXI203" s="17"/>
      <c r="BXJ203" s="17"/>
      <c r="BXK203" s="17"/>
      <c r="BXL203" s="17"/>
      <c r="BXM203" s="17"/>
      <c r="BXN203" s="17"/>
      <c r="BXO203" s="17"/>
      <c r="BXP203" s="17"/>
      <c r="BXQ203" s="17"/>
      <c r="BXR203" s="17"/>
      <c r="BXS203" s="17"/>
      <c r="BXT203" s="17"/>
      <c r="BXU203" s="17"/>
      <c r="BXV203" s="17"/>
      <c r="BXW203" s="17"/>
      <c r="BXX203" s="17"/>
      <c r="BXY203" s="17"/>
      <c r="BXZ203" s="17"/>
      <c r="BYA203" s="17"/>
      <c r="BYB203" s="17"/>
      <c r="BYC203" s="17"/>
      <c r="BYD203" s="17"/>
      <c r="BYE203" s="17"/>
      <c r="BYF203" s="17"/>
      <c r="BYG203" s="17"/>
      <c r="BYH203" s="17"/>
      <c r="BYI203" s="17"/>
      <c r="BYJ203" s="17"/>
      <c r="BYK203" s="17"/>
      <c r="BYL203" s="17"/>
      <c r="BYM203" s="17"/>
      <c r="BYN203" s="17"/>
      <c r="BYO203" s="17"/>
      <c r="BYP203" s="17"/>
      <c r="BYQ203" s="17"/>
      <c r="BYR203" s="17"/>
      <c r="BYS203" s="17"/>
      <c r="BYT203" s="17"/>
      <c r="BYU203" s="17"/>
      <c r="BYV203" s="17"/>
      <c r="BYW203" s="17"/>
      <c r="BYX203" s="17"/>
      <c r="BYY203" s="17"/>
      <c r="BYZ203" s="17"/>
      <c r="BZA203" s="17"/>
      <c r="BZB203" s="17"/>
      <c r="BZC203" s="17"/>
      <c r="BZD203" s="17"/>
      <c r="BZE203" s="17"/>
      <c r="BZF203" s="17"/>
      <c r="BZG203" s="17"/>
      <c r="BZH203" s="17"/>
      <c r="BZI203" s="17"/>
      <c r="BZJ203" s="17"/>
      <c r="BZK203" s="17"/>
      <c r="BZL203" s="17"/>
      <c r="BZM203" s="17"/>
      <c r="BZN203" s="17"/>
      <c r="BZO203" s="17"/>
      <c r="BZP203" s="17"/>
      <c r="BZQ203" s="17"/>
      <c r="BZR203" s="17"/>
      <c r="BZS203" s="17"/>
      <c r="BZT203" s="17"/>
      <c r="BZU203" s="17"/>
      <c r="BZV203" s="17"/>
      <c r="BZW203" s="17"/>
      <c r="BZX203" s="17"/>
      <c r="BZY203" s="17"/>
      <c r="BZZ203" s="17"/>
      <c r="CAA203" s="17"/>
      <c r="CAB203" s="17"/>
      <c r="CAC203" s="17"/>
      <c r="CAD203" s="17"/>
      <c r="CAE203" s="17"/>
      <c r="CAF203" s="17"/>
      <c r="CAG203" s="17"/>
      <c r="CAH203" s="17"/>
      <c r="CAI203" s="17"/>
      <c r="CAJ203" s="17"/>
      <c r="CAK203" s="17"/>
      <c r="CAL203" s="17"/>
      <c r="CAM203" s="17"/>
      <c r="CAN203" s="17"/>
      <c r="CAO203" s="17"/>
      <c r="CAP203" s="17"/>
      <c r="CAQ203" s="17"/>
      <c r="CAR203" s="17"/>
      <c r="CAS203" s="17"/>
      <c r="CAT203" s="17"/>
      <c r="CAU203" s="17"/>
      <c r="CAV203" s="17"/>
      <c r="CAW203" s="17"/>
      <c r="CAX203" s="17"/>
      <c r="CAY203" s="17"/>
      <c r="CAZ203" s="17"/>
      <c r="CBA203" s="17"/>
      <c r="CBB203" s="17"/>
      <c r="CBC203" s="17"/>
      <c r="CBD203" s="17"/>
      <c r="CBE203" s="17"/>
      <c r="CBF203" s="17"/>
      <c r="CBG203" s="17"/>
      <c r="CBH203" s="17"/>
      <c r="CBI203" s="17"/>
      <c r="CBJ203" s="17"/>
      <c r="CBK203" s="17"/>
      <c r="CBL203" s="17"/>
      <c r="CBM203" s="17"/>
      <c r="CBN203" s="17"/>
      <c r="CBO203" s="17"/>
      <c r="CBP203" s="17"/>
      <c r="CBQ203" s="17"/>
      <c r="CBR203" s="17"/>
      <c r="CBS203" s="17"/>
      <c r="CBT203" s="17"/>
      <c r="CBU203" s="17"/>
      <c r="CBV203" s="17"/>
      <c r="CBW203" s="17"/>
      <c r="CBX203" s="17"/>
      <c r="CBY203" s="17"/>
      <c r="CBZ203" s="17"/>
      <c r="CCA203" s="17"/>
      <c r="CCB203" s="17"/>
      <c r="CCC203" s="17"/>
      <c r="CCD203" s="17"/>
      <c r="CCE203" s="17"/>
      <c r="CCF203" s="17"/>
      <c r="CCG203" s="17"/>
      <c r="CCH203" s="17"/>
      <c r="CCI203" s="17"/>
      <c r="CCJ203" s="17"/>
      <c r="CCK203" s="17"/>
      <c r="CCL203" s="17"/>
      <c r="CCM203" s="17"/>
      <c r="CCN203" s="17"/>
      <c r="CCO203" s="17"/>
      <c r="CCP203" s="17"/>
      <c r="CCQ203" s="17"/>
      <c r="CCR203" s="17"/>
      <c r="CCS203" s="17"/>
      <c r="CCT203" s="17"/>
      <c r="CCU203" s="17"/>
      <c r="CCV203" s="17"/>
      <c r="CCW203" s="17"/>
      <c r="CCX203" s="17"/>
      <c r="CCY203" s="17"/>
      <c r="CCZ203" s="17"/>
      <c r="CDA203" s="17"/>
      <c r="CDB203" s="17"/>
      <c r="CDC203" s="17"/>
      <c r="CDD203" s="17"/>
      <c r="CDE203" s="17"/>
      <c r="CDF203" s="17"/>
      <c r="CDG203" s="17"/>
      <c r="CDH203" s="17"/>
      <c r="CDI203" s="17"/>
      <c r="CDJ203" s="17"/>
      <c r="CDK203" s="17"/>
      <c r="CDL203" s="17"/>
      <c r="CDM203" s="17"/>
      <c r="CDN203" s="17"/>
      <c r="CDO203" s="17"/>
      <c r="CDP203" s="17"/>
      <c r="CDQ203" s="17"/>
      <c r="CDR203" s="17"/>
      <c r="CDS203" s="17"/>
      <c r="CDT203" s="17"/>
      <c r="CDU203" s="17"/>
    </row>
    <row r="204">
      <c r="A204" s="14" t="s">
        <v>4295</v>
      </c>
      <c r="B204" s="14" t="s">
        <v>4346</v>
      </c>
      <c r="C204" s="14" t="s">
        <v>2670</v>
      </c>
      <c r="D204" s="14" t="s">
        <v>2670</v>
      </c>
      <c r="E204" s="14" t="s">
        <v>4347</v>
      </c>
      <c r="F204" s="14" t="s">
        <v>2835</v>
      </c>
      <c r="I204" s="14" t="s">
        <v>4348</v>
      </c>
      <c r="J204" s="14" t="s">
        <v>2618</v>
      </c>
      <c r="K204" s="14" t="s">
        <v>2619</v>
      </c>
      <c r="L204" s="17"/>
      <c r="M204" s="17"/>
      <c r="N204" s="14" t="s">
        <v>21</v>
      </c>
      <c r="O204" s="14" t="s">
        <v>21</v>
      </c>
      <c r="P204" s="14" t="s">
        <v>21</v>
      </c>
      <c r="Q204" s="16">
        <v>11.0</v>
      </c>
      <c r="R204" s="16">
        <v>4112526.0</v>
      </c>
      <c r="S204" s="16">
        <v>4112526.0</v>
      </c>
      <c r="T204" s="14" t="s">
        <v>2622</v>
      </c>
      <c r="U204" s="14" t="s">
        <v>2621</v>
      </c>
      <c r="V204" s="14" t="s">
        <v>4349</v>
      </c>
      <c r="W204" s="14" t="s">
        <v>4350</v>
      </c>
      <c r="X204" s="16">
        <v>0.08</v>
      </c>
      <c r="Y204" s="17"/>
      <c r="Z204" s="16">
        <v>9.0</v>
      </c>
      <c r="AA204" s="16">
        <v>97.0</v>
      </c>
      <c r="AB204" s="17"/>
      <c r="AC204" s="17"/>
      <c r="AD204" s="16">
        <v>837.0</v>
      </c>
      <c r="AE204" s="22">
        <v>45638.0</v>
      </c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4" t="s">
        <v>4301</v>
      </c>
      <c r="BB204" s="17"/>
      <c r="BC204" s="17"/>
      <c r="BD204" s="17"/>
      <c r="BE204" s="17"/>
      <c r="BF204" s="17"/>
      <c r="BG204" s="16">
        <v>1.0</v>
      </c>
      <c r="BH204" s="17"/>
      <c r="BI204" s="17"/>
      <c r="BJ204" s="14" t="s">
        <v>2563</v>
      </c>
      <c r="BK204" s="17"/>
      <c r="BL204" s="17"/>
      <c r="BM204" s="16">
        <v>28.0</v>
      </c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  <c r="KL204" s="17"/>
      <c r="KM204" s="17"/>
      <c r="KN204" s="17"/>
      <c r="KO204" s="17"/>
      <c r="KP204" s="17"/>
      <c r="KQ204" s="17"/>
      <c r="KR204" s="17"/>
      <c r="KS204" s="17"/>
      <c r="KT204" s="17"/>
      <c r="KU204" s="17"/>
      <c r="KV204" s="17"/>
      <c r="KW204" s="17"/>
      <c r="KX204" s="17"/>
      <c r="KY204" s="17"/>
      <c r="KZ204" s="17"/>
      <c r="LA204" s="17"/>
      <c r="LB204" s="17"/>
      <c r="LC204" s="17"/>
      <c r="LD204" s="17"/>
      <c r="LE204" s="17"/>
      <c r="LF204" s="17"/>
      <c r="LG204" s="17"/>
      <c r="LH204" s="17"/>
      <c r="LI204" s="17"/>
      <c r="LJ204" s="17"/>
      <c r="LK204" s="17"/>
      <c r="LL204" s="17"/>
      <c r="LM204" s="17"/>
      <c r="LN204" s="17"/>
      <c r="LO204" s="17"/>
      <c r="LP204" s="17"/>
      <c r="LQ204" s="17"/>
      <c r="LR204" s="17"/>
      <c r="LS204" s="17"/>
      <c r="LT204" s="17"/>
      <c r="LU204" s="17"/>
      <c r="LV204" s="17"/>
      <c r="LW204" s="17"/>
      <c r="LX204" s="17"/>
      <c r="LY204" s="17"/>
      <c r="LZ204" s="17"/>
      <c r="MA204" s="17"/>
      <c r="MB204" s="17"/>
      <c r="MC204" s="17"/>
      <c r="MD204" s="17"/>
      <c r="ME204" s="17"/>
      <c r="MF204" s="17"/>
      <c r="MG204" s="17"/>
      <c r="MH204" s="17"/>
      <c r="MI204" s="17"/>
      <c r="MJ204" s="17"/>
      <c r="MK204" s="17"/>
      <c r="ML204" s="17"/>
      <c r="MM204" s="17"/>
      <c r="MN204" s="17"/>
      <c r="MO204" s="17"/>
      <c r="MP204" s="17"/>
      <c r="MQ204" s="17"/>
      <c r="MR204" s="17"/>
      <c r="MS204" s="17"/>
      <c r="MT204" s="17"/>
      <c r="MU204" s="17"/>
      <c r="MV204" s="17"/>
      <c r="MW204" s="17"/>
      <c r="MX204" s="17"/>
      <c r="MY204" s="17"/>
      <c r="MZ204" s="17"/>
      <c r="NA204" s="17"/>
      <c r="NB204" s="17"/>
      <c r="NC204" s="17"/>
      <c r="ND204" s="17"/>
      <c r="NE204" s="17"/>
      <c r="NF204" s="17"/>
      <c r="NG204" s="17"/>
      <c r="NH204" s="17"/>
      <c r="NI204" s="17"/>
      <c r="NJ204" s="17"/>
      <c r="NK204" s="17"/>
      <c r="NL204" s="17"/>
      <c r="NM204" s="16">
        <v>65.0</v>
      </c>
      <c r="NN204" s="14" t="s">
        <v>2178</v>
      </c>
      <c r="NO204" s="14" t="s">
        <v>4302</v>
      </c>
      <c r="NP204" s="14" t="s">
        <v>4329</v>
      </c>
      <c r="NQ204" s="14" t="s">
        <v>2574</v>
      </c>
      <c r="NR204" s="14" t="s">
        <v>4303</v>
      </c>
      <c r="NT204" s="14" t="s">
        <v>4304</v>
      </c>
      <c r="NU204" s="14" t="s">
        <v>3238</v>
      </c>
      <c r="NV204" s="14" t="s">
        <v>4305</v>
      </c>
      <c r="NW204" s="17"/>
      <c r="NX204" s="17"/>
      <c r="NY204" s="17"/>
      <c r="NZ204" s="17"/>
      <c r="OA204" s="17"/>
      <c r="OB204" s="17"/>
      <c r="OC204" s="17"/>
      <c r="OD204" s="17"/>
      <c r="OE204" s="17"/>
      <c r="OF204" s="17"/>
      <c r="OG204" s="17"/>
      <c r="OH204" s="17"/>
      <c r="OI204" s="17"/>
      <c r="OJ204" s="17"/>
      <c r="OK204" s="17"/>
      <c r="OL204" s="17"/>
      <c r="OM204" s="17"/>
      <c r="ON204" s="17"/>
      <c r="OO204" s="17"/>
      <c r="OP204" s="17"/>
      <c r="OQ204" s="17"/>
      <c r="OR204" s="17"/>
      <c r="OS204" s="17"/>
      <c r="OT204" s="17"/>
      <c r="OU204" s="17"/>
      <c r="OV204" s="17"/>
      <c r="OW204" s="17"/>
      <c r="OX204" s="17"/>
      <c r="OY204" s="17"/>
      <c r="OZ204" s="17"/>
      <c r="PA204" s="17"/>
      <c r="PB204" s="17"/>
      <c r="PC204" s="17"/>
      <c r="PD204" s="17"/>
      <c r="PE204" s="17"/>
      <c r="PF204" s="17"/>
      <c r="PG204" s="17"/>
      <c r="PH204" s="17"/>
      <c r="PI204" s="17"/>
      <c r="PJ204" s="17"/>
      <c r="PK204" s="17"/>
      <c r="PL204" s="17"/>
      <c r="PM204" s="17"/>
      <c r="PN204" s="17"/>
      <c r="PO204" s="17"/>
      <c r="PP204" s="17"/>
      <c r="PQ204" s="17"/>
      <c r="PR204" s="17"/>
      <c r="PS204" s="17"/>
      <c r="PT204" s="17"/>
      <c r="PU204" s="17"/>
      <c r="PV204" s="17"/>
      <c r="PW204" s="17"/>
      <c r="PX204" s="17"/>
      <c r="PY204" s="17"/>
      <c r="PZ204" s="17"/>
      <c r="QA204" s="17"/>
      <c r="QB204" s="17"/>
      <c r="QC204" s="17"/>
      <c r="QD204" s="17"/>
      <c r="QE204" s="17"/>
      <c r="QF204" s="17"/>
      <c r="QG204" s="17"/>
      <c r="QH204" s="17"/>
      <c r="QI204" s="17"/>
      <c r="QJ204" s="17"/>
      <c r="QK204" s="17"/>
      <c r="QL204" s="17"/>
      <c r="QM204" s="17"/>
      <c r="QN204" s="17"/>
      <c r="QO204" s="17"/>
      <c r="QP204" s="17"/>
      <c r="QQ204" s="17"/>
      <c r="QR204" s="17"/>
      <c r="QS204" s="17"/>
      <c r="QT204" s="17"/>
      <c r="QU204" s="17"/>
      <c r="QV204" s="17"/>
      <c r="QW204" s="17"/>
      <c r="QX204" s="17"/>
      <c r="QY204" s="17"/>
      <c r="QZ204" s="17"/>
      <c r="RA204" s="17"/>
      <c r="RB204" s="17"/>
      <c r="RC204" s="17"/>
      <c r="RD204" s="17"/>
      <c r="RE204" s="17"/>
      <c r="RF204" s="17"/>
      <c r="RG204" s="17"/>
      <c r="RH204" s="17"/>
      <c r="RI204" s="17"/>
      <c r="RJ204" s="17"/>
      <c r="RK204" s="17"/>
      <c r="RL204" s="17"/>
      <c r="RM204" s="17"/>
      <c r="RN204" s="17"/>
      <c r="RO204" s="17"/>
      <c r="RP204" s="17"/>
      <c r="RQ204" s="17"/>
      <c r="RR204" s="17"/>
      <c r="RS204" s="17"/>
      <c r="RT204" s="17"/>
      <c r="RU204" s="17"/>
      <c r="RV204" s="17"/>
      <c r="RW204" s="17"/>
      <c r="RX204" s="17"/>
      <c r="RY204" s="17"/>
      <c r="RZ204" s="17"/>
      <c r="SA204" s="17"/>
      <c r="SB204" s="17"/>
      <c r="SC204" s="17"/>
      <c r="SD204" s="17"/>
      <c r="SE204" s="17"/>
      <c r="SF204" s="17"/>
      <c r="SG204" s="17"/>
      <c r="SH204" s="17"/>
      <c r="SI204" s="17"/>
      <c r="SJ204" s="17"/>
      <c r="SK204" s="17"/>
      <c r="SL204" s="17"/>
      <c r="SM204" s="17"/>
      <c r="SN204" s="17"/>
      <c r="SO204" s="17"/>
      <c r="SP204" s="17"/>
      <c r="SQ204" s="17"/>
      <c r="SR204" s="17"/>
      <c r="SS204" s="17"/>
      <c r="ST204" s="17"/>
      <c r="SU204" s="17"/>
      <c r="SV204" s="17"/>
      <c r="SW204" s="17"/>
      <c r="SX204" s="17"/>
      <c r="SY204" s="17"/>
      <c r="SZ204" s="17"/>
      <c r="TA204" s="17"/>
      <c r="TB204" s="17"/>
      <c r="TC204" s="17"/>
      <c r="TD204" s="17"/>
      <c r="TE204" s="17"/>
      <c r="TF204" s="17"/>
      <c r="TG204" s="17"/>
      <c r="TH204" s="17"/>
      <c r="TI204" s="17"/>
      <c r="TJ204" s="17"/>
      <c r="TK204" s="17"/>
      <c r="TL204" s="17"/>
      <c r="TM204" s="17"/>
      <c r="TN204" s="17"/>
      <c r="TO204" s="17"/>
      <c r="TP204" s="17"/>
      <c r="TQ204" s="17"/>
      <c r="TR204" s="17"/>
      <c r="TS204" s="17"/>
      <c r="TT204" s="17"/>
      <c r="TU204" s="17"/>
      <c r="TV204" s="17"/>
      <c r="TW204" s="17"/>
      <c r="TX204" s="17"/>
      <c r="TY204" s="17"/>
      <c r="TZ204" s="17"/>
      <c r="UA204" s="17"/>
      <c r="UB204" s="17"/>
      <c r="UC204" s="17"/>
      <c r="UD204" s="17"/>
      <c r="UE204" s="17"/>
      <c r="UF204" s="17"/>
      <c r="UG204" s="17"/>
      <c r="UH204" s="17"/>
      <c r="UI204" s="17"/>
      <c r="UJ204" s="17"/>
      <c r="UK204" s="17"/>
      <c r="UL204" s="17"/>
      <c r="UM204" s="17"/>
      <c r="UN204" s="17"/>
      <c r="UO204" s="17"/>
      <c r="UP204" s="17"/>
      <c r="UQ204" s="17"/>
      <c r="UR204" s="17"/>
      <c r="US204" s="17"/>
      <c r="UT204" s="17"/>
      <c r="UU204" s="17"/>
      <c r="UV204" s="17"/>
      <c r="UW204" s="17"/>
      <c r="UX204" s="17"/>
      <c r="UY204" s="17"/>
      <c r="UZ204" s="17"/>
      <c r="VA204" s="17"/>
      <c r="VB204" s="17"/>
      <c r="VC204" s="17"/>
      <c r="VD204" s="17"/>
      <c r="VE204" s="17"/>
      <c r="VF204" s="17"/>
      <c r="VG204" s="17"/>
      <c r="VH204" s="17"/>
      <c r="VI204" s="17"/>
      <c r="VJ204" s="17"/>
      <c r="VK204" s="17"/>
      <c r="VL204" s="17"/>
      <c r="VM204" s="17"/>
      <c r="VN204" s="17"/>
      <c r="VO204" s="17"/>
      <c r="VP204" s="17"/>
      <c r="VQ204" s="17"/>
      <c r="VR204" s="17"/>
      <c r="VS204" s="17"/>
      <c r="VT204" s="17"/>
      <c r="VU204" s="17"/>
      <c r="VV204" s="17"/>
      <c r="VW204" s="17"/>
      <c r="VX204" s="17"/>
      <c r="VY204" s="17"/>
      <c r="VZ204" s="17"/>
      <c r="WA204" s="17"/>
      <c r="WB204" s="17"/>
      <c r="WC204" s="17"/>
      <c r="WD204" s="17"/>
      <c r="WE204" s="17"/>
      <c r="WF204" s="17"/>
      <c r="WG204" s="17"/>
      <c r="WH204" s="17"/>
      <c r="WI204" s="17"/>
      <c r="WJ204" s="17"/>
      <c r="WK204" s="17"/>
      <c r="WL204" s="17"/>
      <c r="WM204" s="17"/>
      <c r="WN204" s="17"/>
      <c r="WO204" s="17"/>
      <c r="WP204" s="17"/>
      <c r="WQ204" s="17"/>
      <c r="WR204" s="17"/>
      <c r="WS204" s="17"/>
      <c r="WT204" s="17"/>
      <c r="WU204" s="17"/>
      <c r="WV204" s="17"/>
      <c r="WW204" s="17"/>
      <c r="WX204" s="17"/>
      <c r="WY204" s="17"/>
      <c r="WZ204" s="17"/>
      <c r="XA204" s="17"/>
      <c r="XB204" s="17"/>
      <c r="XC204" s="17"/>
      <c r="XD204" s="17"/>
      <c r="XE204" s="17"/>
      <c r="XF204" s="17"/>
      <c r="XG204" s="17"/>
      <c r="XH204" s="17"/>
      <c r="XI204" s="17"/>
      <c r="XJ204" s="17"/>
      <c r="XK204" s="17"/>
      <c r="XL204" s="17"/>
      <c r="XM204" s="17"/>
      <c r="XN204" s="17"/>
      <c r="XO204" s="17"/>
      <c r="XP204" s="17"/>
      <c r="XQ204" s="17"/>
      <c r="XR204" s="17"/>
      <c r="XS204" s="17"/>
      <c r="XT204" s="17"/>
      <c r="XU204" s="17"/>
      <c r="XV204" s="17"/>
      <c r="XW204" s="17"/>
      <c r="XX204" s="17"/>
      <c r="XY204" s="17"/>
      <c r="XZ204" s="17"/>
      <c r="YA204" s="17"/>
      <c r="YB204" s="17"/>
      <c r="YC204" s="17"/>
      <c r="YD204" s="17"/>
      <c r="YE204" s="17"/>
      <c r="YF204" s="17"/>
      <c r="YG204" s="17"/>
      <c r="YH204" s="17"/>
      <c r="YI204" s="17"/>
      <c r="YJ204" s="17"/>
      <c r="YK204" s="17"/>
      <c r="YL204" s="17"/>
      <c r="YM204" s="17"/>
      <c r="YN204" s="17"/>
      <c r="YO204" s="17"/>
      <c r="YP204" s="17"/>
      <c r="YQ204" s="17"/>
      <c r="YR204" s="17"/>
      <c r="YS204" s="17"/>
      <c r="YT204" s="17"/>
      <c r="YU204" s="17"/>
      <c r="YV204" s="17"/>
      <c r="YW204" s="17"/>
      <c r="YX204" s="17"/>
      <c r="YY204" s="17"/>
      <c r="YZ204" s="17"/>
      <c r="ZA204" s="17"/>
      <c r="ZB204" s="17"/>
      <c r="ZC204" s="17"/>
      <c r="ZD204" s="17"/>
      <c r="ZE204" s="17"/>
      <c r="ZF204" s="17"/>
      <c r="ZG204" s="17"/>
      <c r="ZH204" s="17"/>
      <c r="ZI204" s="17"/>
      <c r="ZJ204" s="17"/>
      <c r="ZK204" s="17"/>
      <c r="ZL204" s="17"/>
      <c r="ZM204" s="17"/>
      <c r="ZN204" s="17"/>
      <c r="ZO204" s="17"/>
      <c r="ZP204" s="17"/>
      <c r="ZQ204" s="17"/>
      <c r="ZR204" s="17"/>
      <c r="ZS204" s="17"/>
      <c r="ZT204" s="17"/>
      <c r="ZU204" s="17"/>
      <c r="ZV204" s="17"/>
      <c r="ZW204" s="17"/>
      <c r="ZX204" s="17"/>
      <c r="ZY204" s="17"/>
      <c r="ZZ204" s="17"/>
      <c r="AAA204" s="17"/>
      <c r="AAB204" s="17"/>
      <c r="AAC204" s="17"/>
      <c r="AAD204" s="17"/>
      <c r="AAE204" s="17"/>
      <c r="AAF204" s="17"/>
      <c r="AAG204" s="17"/>
      <c r="AAH204" s="17"/>
      <c r="AAI204" s="17"/>
      <c r="AAJ204" s="17"/>
      <c r="AAK204" s="17"/>
      <c r="AAL204" s="17"/>
      <c r="AAM204" s="17"/>
      <c r="AAN204" s="17"/>
      <c r="AAO204" s="17"/>
      <c r="AAP204" s="17"/>
      <c r="AAQ204" s="17"/>
      <c r="AAR204" s="17"/>
      <c r="AAS204" s="17"/>
      <c r="AAT204" s="17"/>
      <c r="AAU204" s="17"/>
      <c r="AAV204" s="17"/>
      <c r="AAW204" s="17"/>
      <c r="AAX204" s="17"/>
      <c r="AAY204" s="17"/>
      <c r="AAZ204" s="17"/>
      <c r="ABA204" s="17"/>
      <c r="ABB204" s="17"/>
      <c r="ABC204" s="17"/>
      <c r="ABD204" s="17"/>
      <c r="ABE204" s="17"/>
      <c r="ABF204" s="17"/>
      <c r="ABG204" s="17"/>
      <c r="ABH204" s="17"/>
      <c r="ABI204" s="17"/>
      <c r="ABJ204" s="17"/>
      <c r="ABK204" s="17"/>
      <c r="ABL204" s="17"/>
      <c r="ABM204" s="17"/>
      <c r="ABN204" s="17"/>
      <c r="ABO204" s="17"/>
      <c r="ABP204" s="17"/>
      <c r="ABQ204" s="17"/>
      <c r="ABR204" s="17"/>
      <c r="ABS204" s="17"/>
      <c r="ABT204" s="17"/>
      <c r="ABU204" s="17"/>
      <c r="ABV204" s="17"/>
      <c r="ABW204" s="17"/>
      <c r="ABX204" s="17"/>
      <c r="ABY204" s="17"/>
      <c r="ABZ204" s="17"/>
      <c r="ACA204" s="17"/>
      <c r="ACB204" s="17"/>
      <c r="ACC204" s="17"/>
      <c r="ACD204" s="17"/>
      <c r="ACE204" s="17"/>
      <c r="ACF204" s="17"/>
      <c r="ACG204" s="17"/>
      <c r="ACH204" s="17"/>
      <c r="ACI204" s="17"/>
      <c r="ACJ204" s="17"/>
      <c r="ACK204" s="17"/>
      <c r="ACL204" s="17"/>
      <c r="ACM204" s="17"/>
      <c r="ACN204" s="17"/>
      <c r="ACO204" s="17"/>
      <c r="ACP204" s="17"/>
      <c r="ACQ204" s="17"/>
      <c r="ACR204" s="17"/>
      <c r="ACS204" s="17"/>
      <c r="ACT204" s="17"/>
      <c r="ACU204" s="17"/>
      <c r="ACV204" s="17"/>
      <c r="ACW204" s="17"/>
      <c r="ACX204" s="17"/>
      <c r="ACY204" s="17"/>
      <c r="ACZ204" s="17"/>
      <c r="ADA204" s="17"/>
      <c r="ADB204" s="17"/>
      <c r="ADC204" s="17"/>
      <c r="ADD204" s="17"/>
      <c r="ADE204" s="17"/>
      <c r="ADF204" s="17"/>
      <c r="ADG204" s="17"/>
      <c r="ADH204" s="17"/>
      <c r="ADI204" s="17"/>
      <c r="ADJ204" s="17"/>
      <c r="ADK204" s="17"/>
      <c r="ADL204" s="17"/>
      <c r="ADM204" s="17"/>
      <c r="ADN204" s="17"/>
      <c r="ADO204" s="17"/>
      <c r="ADP204" s="17"/>
      <c r="ADQ204" s="17"/>
      <c r="ADR204" s="17"/>
      <c r="ADS204" s="17"/>
      <c r="ADT204" s="17"/>
      <c r="ADU204" s="17"/>
      <c r="ADV204" s="17"/>
      <c r="ADW204" s="17"/>
      <c r="ADX204" s="17"/>
      <c r="ADY204" s="17"/>
      <c r="ADZ204" s="17"/>
      <c r="AEA204" s="17"/>
      <c r="AEB204" s="17"/>
      <c r="AEC204" s="17"/>
      <c r="AED204" s="17"/>
      <c r="AEE204" s="17"/>
      <c r="AEF204" s="17"/>
      <c r="AEG204" s="17"/>
      <c r="AEH204" s="17"/>
      <c r="AEI204" s="17"/>
      <c r="AEJ204" s="17"/>
      <c r="AEK204" s="17"/>
      <c r="AEL204" s="17"/>
      <c r="AEM204" s="17"/>
      <c r="AEN204" s="17"/>
      <c r="AEO204" s="17"/>
      <c r="AEP204" s="17"/>
      <c r="AEQ204" s="17"/>
      <c r="AER204" s="17"/>
      <c r="AES204" s="17"/>
      <c r="AET204" s="17"/>
      <c r="AEU204" s="17"/>
      <c r="AEV204" s="17"/>
      <c r="AEW204" s="17"/>
      <c r="AEX204" s="17"/>
      <c r="AEY204" s="17"/>
      <c r="AEZ204" s="17"/>
      <c r="AFA204" s="17"/>
      <c r="AFB204" s="17"/>
      <c r="AFC204" s="17"/>
      <c r="AFD204" s="17"/>
      <c r="AFE204" s="17"/>
      <c r="AFF204" s="17"/>
      <c r="AFG204" s="17"/>
      <c r="AFH204" s="17"/>
      <c r="AFI204" s="17"/>
      <c r="AFJ204" s="17"/>
      <c r="AFK204" s="17"/>
      <c r="AFL204" s="17"/>
      <c r="AFM204" s="17"/>
      <c r="AFN204" s="17"/>
      <c r="AFO204" s="17"/>
      <c r="AFP204" s="17"/>
      <c r="AFQ204" s="17"/>
      <c r="AFR204" s="17"/>
      <c r="AFS204" s="17"/>
      <c r="AFT204" s="17"/>
      <c r="AFU204" s="17"/>
      <c r="AFV204" s="17"/>
      <c r="AFW204" s="17"/>
      <c r="AFX204" s="17"/>
      <c r="AFY204" s="17"/>
      <c r="AFZ204" s="17"/>
      <c r="AGA204" s="17"/>
      <c r="AGB204" s="17"/>
      <c r="AGC204" s="17"/>
      <c r="AGD204" s="17"/>
      <c r="AGE204" s="17"/>
      <c r="AGF204" s="17"/>
      <c r="AGG204" s="17"/>
      <c r="AGH204" s="17"/>
      <c r="AGI204" s="17"/>
      <c r="AGJ204" s="17"/>
      <c r="AGK204" s="17"/>
      <c r="AGL204" s="17"/>
      <c r="AGM204" s="17"/>
      <c r="AGN204" s="17"/>
      <c r="AGO204" s="17"/>
      <c r="AGP204" s="17"/>
      <c r="AGQ204" s="17"/>
      <c r="AGR204" s="17"/>
      <c r="AGS204" s="17"/>
      <c r="AGT204" s="17"/>
      <c r="AGU204" s="17"/>
      <c r="AGV204" s="17"/>
      <c r="AGW204" s="17"/>
      <c r="AGX204" s="17"/>
      <c r="AGY204" s="17"/>
      <c r="AGZ204" s="17"/>
      <c r="AHA204" s="17"/>
      <c r="AHB204" s="17"/>
      <c r="AHC204" s="17"/>
      <c r="AHD204" s="17"/>
      <c r="AHE204" s="17"/>
      <c r="AHF204" s="17"/>
      <c r="AHG204" s="17"/>
      <c r="AHH204" s="17"/>
      <c r="AHI204" s="17"/>
      <c r="AHJ204" s="17"/>
      <c r="AHK204" s="17"/>
      <c r="AHL204" s="17"/>
      <c r="AHM204" s="17"/>
      <c r="AHN204" s="17"/>
      <c r="AHO204" s="17"/>
      <c r="AHP204" s="17"/>
      <c r="AHQ204" s="17"/>
      <c r="AHR204" s="17"/>
      <c r="AHS204" s="17"/>
      <c r="AHT204" s="17"/>
      <c r="AHU204" s="17"/>
      <c r="AHV204" s="17"/>
      <c r="AHW204" s="17"/>
      <c r="AHX204" s="17"/>
      <c r="AHY204" s="17"/>
      <c r="AHZ204" s="17"/>
      <c r="AIA204" s="17"/>
      <c r="AIB204" s="17"/>
      <c r="AIC204" s="17"/>
      <c r="AID204" s="17"/>
      <c r="AIE204" s="17"/>
      <c r="AIF204" s="17"/>
      <c r="AIG204" s="17"/>
      <c r="AIH204" s="17"/>
      <c r="AII204" s="17"/>
      <c r="AIJ204" s="17"/>
      <c r="AIK204" s="17"/>
      <c r="AIL204" s="17"/>
      <c r="AIM204" s="17"/>
      <c r="AIN204" s="17"/>
      <c r="AIO204" s="17"/>
      <c r="AIP204" s="17"/>
      <c r="AIQ204" s="17"/>
      <c r="AIR204" s="17"/>
      <c r="AIS204" s="17"/>
      <c r="AIT204" s="17"/>
      <c r="AIU204" s="17"/>
      <c r="AIV204" s="17"/>
      <c r="AIW204" s="17"/>
      <c r="AIX204" s="17"/>
      <c r="AIY204" s="17"/>
      <c r="AIZ204" s="17"/>
      <c r="AJA204" s="17"/>
      <c r="AJB204" s="17"/>
      <c r="AJC204" s="17"/>
      <c r="AJD204" s="17"/>
      <c r="AJE204" s="17"/>
      <c r="AJF204" s="17"/>
      <c r="AJG204" s="17"/>
      <c r="AJH204" s="17"/>
      <c r="AJI204" s="17"/>
      <c r="AJJ204" s="17"/>
      <c r="AJK204" s="17"/>
      <c r="AJL204" s="17"/>
      <c r="AJM204" s="17"/>
      <c r="AJN204" s="17"/>
      <c r="AJO204" s="17"/>
      <c r="AJP204" s="17"/>
      <c r="AJQ204" s="17"/>
      <c r="AJR204" s="17"/>
      <c r="AJS204" s="17"/>
      <c r="AJT204" s="17"/>
      <c r="AJU204" s="17"/>
      <c r="AJV204" s="17"/>
      <c r="AJW204" s="17"/>
      <c r="AJX204" s="17"/>
      <c r="AJY204" s="17"/>
      <c r="AJZ204" s="17"/>
      <c r="AKA204" s="17"/>
      <c r="AKB204" s="17"/>
      <c r="AKC204" s="17"/>
      <c r="AKD204" s="17"/>
      <c r="AKE204" s="17"/>
      <c r="AKF204" s="17"/>
      <c r="AKG204" s="17"/>
      <c r="AKH204" s="17"/>
      <c r="AKI204" s="17"/>
      <c r="AKJ204" s="17"/>
      <c r="AKK204" s="17"/>
      <c r="AKL204" s="17"/>
      <c r="AKM204" s="17"/>
      <c r="AKN204" s="17"/>
      <c r="AKO204" s="17"/>
      <c r="AKP204" s="17"/>
      <c r="AKQ204" s="17"/>
      <c r="AKR204" s="17"/>
      <c r="AKS204" s="17"/>
      <c r="AKT204" s="17"/>
      <c r="AKU204" s="17"/>
      <c r="AKV204" s="17"/>
      <c r="AKW204" s="17"/>
      <c r="AKX204" s="17"/>
      <c r="AKY204" s="17"/>
      <c r="AKZ204" s="17"/>
      <c r="ALA204" s="17"/>
      <c r="ALB204" s="17"/>
      <c r="ALC204" s="17"/>
      <c r="ALD204" s="17"/>
      <c r="ALE204" s="17"/>
      <c r="ALF204" s="17"/>
      <c r="ALG204" s="17"/>
      <c r="ALH204" s="17"/>
      <c r="ALI204" s="17"/>
      <c r="ALJ204" s="17"/>
      <c r="ALK204" s="17"/>
      <c r="ALL204" s="17"/>
      <c r="ALM204" s="17"/>
      <c r="ALN204" s="17"/>
      <c r="ALO204" s="17"/>
      <c r="ALP204" s="17"/>
      <c r="ALQ204" s="17"/>
      <c r="ALR204" s="17"/>
      <c r="ALS204" s="17"/>
      <c r="ALT204" s="17"/>
      <c r="ALU204" s="17"/>
      <c r="ALV204" s="17"/>
      <c r="ALW204" s="17"/>
      <c r="ALX204" s="17"/>
      <c r="ALY204" s="17"/>
      <c r="ALZ204" s="17"/>
      <c r="AMA204" s="17"/>
      <c r="AMB204" s="17"/>
      <c r="AMC204" s="17"/>
      <c r="AMD204" s="17"/>
      <c r="AME204" s="17"/>
      <c r="AMF204" s="17"/>
      <c r="AMG204" s="17"/>
      <c r="AMH204" s="17"/>
      <c r="AMI204" s="17"/>
      <c r="AMJ204" s="17"/>
      <c r="AMK204" s="17"/>
      <c r="AML204" s="17"/>
      <c r="AMM204" s="17"/>
      <c r="AMN204" s="17"/>
      <c r="AMO204" s="17"/>
      <c r="AMP204" s="17"/>
      <c r="AMQ204" s="17"/>
      <c r="AMR204" s="17"/>
      <c r="AMS204" s="17"/>
      <c r="AMT204" s="17"/>
      <c r="AMU204" s="17"/>
      <c r="AMV204" s="17"/>
      <c r="AMW204" s="17"/>
      <c r="AMX204" s="17"/>
      <c r="AMY204" s="17"/>
      <c r="AMZ204" s="17"/>
      <c r="ANA204" s="17"/>
      <c r="ANB204" s="17"/>
      <c r="ANC204" s="17"/>
      <c r="AND204" s="17"/>
      <c r="ANE204" s="17"/>
      <c r="ANF204" s="17"/>
      <c r="ANG204" s="17"/>
      <c r="ANH204" s="17"/>
      <c r="ANI204" s="17"/>
      <c r="ANJ204" s="17"/>
      <c r="ANK204" s="17"/>
      <c r="ANL204" s="17"/>
      <c r="ANM204" s="17"/>
      <c r="ANN204" s="17"/>
      <c r="ANO204" s="17"/>
      <c r="ANP204" s="17"/>
      <c r="ANQ204" s="17"/>
      <c r="ANR204" s="17"/>
      <c r="ANS204" s="17"/>
      <c r="ANT204" s="17"/>
      <c r="ANU204" s="17"/>
      <c r="ANV204" s="17"/>
      <c r="ANW204" s="17"/>
      <c r="ANX204" s="17"/>
      <c r="ANY204" s="17"/>
      <c r="ANZ204" s="17"/>
      <c r="AOA204" s="17"/>
      <c r="AOB204" s="17"/>
      <c r="AOC204" s="17"/>
      <c r="AOD204" s="17"/>
      <c r="AOE204" s="17"/>
      <c r="AOF204" s="17"/>
      <c r="AOG204" s="17"/>
      <c r="AOH204" s="17"/>
      <c r="AOI204" s="17"/>
      <c r="AOJ204" s="17"/>
      <c r="AOK204" s="17"/>
      <c r="AOL204" s="17"/>
      <c r="AOM204" s="17"/>
      <c r="AON204" s="17"/>
      <c r="AOO204" s="17"/>
      <c r="AOP204" s="17"/>
      <c r="AOQ204" s="17"/>
      <c r="AOR204" s="17"/>
      <c r="AOS204" s="17"/>
      <c r="AOT204" s="17"/>
      <c r="AOU204" s="17"/>
      <c r="AOV204" s="17"/>
      <c r="AOW204" s="17"/>
      <c r="AOX204" s="17"/>
      <c r="AOY204" s="17"/>
      <c r="AOZ204" s="17"/>
      <c r="APA204" s="17"/>
      <c r="APB204" s="17"/>
      <c r="APC204" s="17"/>
      <c r="APD204" s="17"/>
      <c r="APE204" s="17"/>
      <c r="APF204" s="17"/>
      <c r="APG204" s="17"/>
      <c r="APH204" s="17"/>
      <c r="API204" s="17"/>
      <c r="APJ204" s="17"/>
      <c r="APK204" s="17"/>
      <c r="APL204" s="17"/>
      <c r="APM204" s="17"/>
      <c r="APN204" s="17"/>
      <c r="APO204" s="17"/>
      <c r="APP204" s="17"/>
      <c r="APQ204" s="17"/>
      <c r="APR204" s="17"/>
      <c r="APS204" s="17"/>
      <c r="APT204" s="17"/>
      <c r="APU204" s="17"/>
      <c r="APV204" s="17"/>
      <c r="APW204" s="17"/>
      <c r="APX204" s="17"/>
      <c r="APY204" s="17"/>
      <c r="APZ204" s="17"/>
      <c r="AQA204" s="17"/>
      <c r="AQB204" s="17"/>
      <c r="AQC204" s="17"/>
      <c r="AQD204" s="17"/>
      <c r="AQE204" s="17"/>
      <c r="AQF204" s="17"/>
      <c r="AQG204" s="17"/>
      <c r="AQH204" s="17"/>
      <c r="AQI204" s="17"/>
      <c r="AQJ204" s="17"/>
      <c r="AQK204" s="17"/>
      <c r="AQL204" s="17"/>
      <c r="AQM204" s="17"/>
      <c r="AQN204" s="17"/>
      <c r="AQO204" s="17"/>
      <c r="AQP204" s="17"/>
      <c r="AQQ204" s="17"/>
      <c r="AQR204" s="17"/>
      <c r="AQS204" s="17"/>
      <c r="AQT204" s="17"/>
      <c r="AQU204" s="17"/>
      <c r="AQV204" s="17"/>
      <c r="AQW204" s="17"/>
      <c r="AQX204" s="17"/>
      <c r="AQY204" s="17"/>
      <c r="AQZ204" s="17"/>
      <c r="ARA204" s="17"/>
      <c r="ARB204" s="17"/>
      <c r="ARC204" s="17"/>
      <c r="ARD204" s="17"/>
      <c r="ARE204" s="17"/>
      <c r="ARF204" s="17"/>
      <c r="ARG204" s="17"/>
      <c r="ARH204" s="17"/>
      <c r="ARI204" s="17"/>
      <c r="ARJ204" s="17"/>
      <c r="ARK204" s="17"/>
      <c r="ARL204" s="17"/>
      <c r="ARM204" s="17"/>
      <c r="ARN204" s="17"/>
      <c r="ARO204" s="17"/>
      <c r="ARP204" s="17"/>
      <c r="ARQ204" s="17"/>
      <c r="ARR204" s="17"/>
      <c r="ARS204" s="17"/>
      <c r="ART204" s="17"/>
      <c r="ARU204" s="17"/>
      <c r="ARV204" s="17"/>
      <c r="ARW204" s="17"/>
      <c r="ARX204" s="17"/>
      <c r="ARY204" s="17"/>
      <c r="ARZ204" s="17"/>
      <c r="ASA204" s="17"/>
      <c r="ASB204" s="17"/>
      <c r="ASC204" s="17"/>
      <c r="ASD204" s="17"/>
      <c r="ASE204" s="17"/>
      <c r="ASF204" s="17"/>
      <c r="ASG204" s="17"/>
      <c r="ASH204" s="17"/>
      <c r="ASI204" s="17"/>
      <c r="ASJ204" s="17"/>
      <c r="ASK204" s="17"/>
      <c r="ASL204" s="17"/>
      <c r="ASM204" s="17"/>
      <c r="ASN204" s="17"/>
      <c r="ASO204" s="17"/>
      <c r="ASP204" s="17"/>
      <c r="ASQ204" s="17"/>
      <c r="ASR204" s="17"/>
      <c r="ASS204" s="17"/>
      <c r="AST204" s="17"/>
      <c r="ASU204" s="17"/>
      <c r="ASV204" s="17"/>
      <c r="ASW204" s="17"/>
      <c r="ASX204" s="17"/>
      <c r="ASY204" s="17"/>
      <c r="ASZ204" s="17"/>
      <c r="ATA204" s="17"/>
      <c r="ATB204" s="17"/>
      <c r="ATC204" s="17"/>
      <c r="ATD204" s="17"/>
      <c r="ATE204" s="17"/>
      <c r="ATF204" s="17"/>
      <c r="ATG204" s="17"/>
      <c r="ATH204" s="17"/>
      <c r="ATI204" s="17"/>
      <c r="ATJ204" s="17"/>
      <c r="ATK204" s="17"/>
      <c r="ATL204" s="17"/>
      <c r="ATM204" s="17"/>
      <c r="ATN204" s="17"/>
      <c r="ATO204" s="17"/>
      <c r="ATP204" s="17"/>
      <c r="ATQ204" s="17"/>
      <c r="ATR204" s="17"/>
      <c r="ATS204" s="17"/>
      <c r="ATT204" s="17"/>
      <c r="ATU204" s="17"/>
      <c r="ATV204" s="17"/>
      <c r="ATW204" s="17"/>
      <c r="ATX204" s="17"/>
      <c r="ATY204" s="17"/>
      <c r="ATZ204" s="17"/>
      <c r="AUA204" s="17"/>
      <c r="AUB204" s="17"/>
      <c r="AUC204" s="17"/>
      <c r="AUD204" s="17"/>
      <c r="AUE204" s="17"/>
      <c r="AUF204" s="17"/>
      <c r="AUG204" s="17"/>
      <c r="AUH204" s="17"/>
      <c r="AUI204" s="17"/>
      <c r="AUJ204" s="17"/>
      <c r="AUK204" s="17"/>
      <c r="AUL204" s="17"/>
      <c r="AUM204" s="17"/>
      <c r="AUN204" s="17"/>
      <c r="AUO204" s="17"/>
      <c r="AUP204" s="17"/>
      <c r="AUQ204" s="17"/>
      <c r="AUR204" s="17"/>
      <c r="AUS204" s="17"/>
      <c r="AUT204" s="17"/>
      <c r="AUU204" s="17"/>
      <c r="AUV204" s="17"/>
      <c r="AUW204" s="17"/>
      <c r="AUX204" s="17"/>
      <c r="AUY204" s="17"/>
      <c r="AUZ204" s="17"/>
      <c r="AVA204" s="17"/>
      <c r="AVB204" s="17"/>
      <c r="AVC204" s="17"/>
      <c r="AVD204" s="17"/>
      <c r="AVE204" s="17"/>
      <c r="AVF204" s="17"/>
      <c r="AVG204" s="17"/>
      <c r="AVH204" s="17"/>
      <c r="AVI204" s="17"/>
      <c r="AVJ204" s="17"/>
      <c r="AVK204" s="17"/>
      <c r="AVL204" s="17"/>
      <c r="AVM204" s="17"/>
      <c r="AVN204" s="17"/>
      <c r="AVO204" s="17"/>
      <c r="AVP204" s="17"/>
      <c r="AVQ204" s="17"/>
      <c r="AVR204" s="17"/>
      <c r="AVS204" s="17"/>
      <c r="AVT204" s="17"/>
      <c r="AVU204" s="17"/>
      <c r="AVV204" s="17"/>
      <c r="AVW204" s="17"/>
      <c r="AVX204" s="17"/>
      <c r="AVY204" s="17"/>
      <c r="AVZ204" s="17"/>
      <c r="AWA204" s="17"/>
      <c r="AWB204" s="17"/>
      <c r="AWC204" s="17"/>
      <c r="AWD204" s="17"/>
      <c r="AWE204" s="17"/>
      <c r="AWF204" s="17"/>
      <c r="AWG204" s="17"/>
      <c r="AWH204" s="17"/>
      <c r="AWI204" s="17"/>
      <c r="AWJ204" s="17"/>
      <c r="AWK204" s="17"/>
      <c r="AWL204" s="17"/>
      <c r="AWM204" s="17"/>
      <c r="AWN204" s="17"/>
      <c r="AWO204" s="17"/>
      <c r="AWP204" s="17"/>
      <c r="AWQ204" s="17"/>
      <c r="AWR204" s="17"/>
      <c r="AWS204" s="17"/>
      <c r="AWT204" s="17"/>
      <c r="AWU204" s="17"/>
      <c r="AWV204" s="17"/>
      <c r="AWW204" s="17"/>
      <c r="AWX204" s="17"/>
      <c r="AWY204" s="17"/>
      <c r="AWZ204" s="17"/>
      <c r="AXA204" s="17"/>
      <c r="AXB204" s="17"/>
      <c r="AXC204" s="17"/>
      <c r="AXD204" s="17"/>
      <c r="AXE204" s="17"/>
      <c r="AXF204" s="17"/>
      <c r="AXG204" s="17"/>
      <c r="AXH204" s="17"/>
      <c r="AXI204" s="17"/>
      <c r="AXJ204" s="17"/>
      <c r="AXK204" s="17"/>
      <c r="AXL204" s="17"/>
      <c r="AXM204" s="17"/>
      <c r="AXN204" s="17"/>
      <c r="AXO204" s="17"/>
      <c r="AXP204" s="17"/>
      <c r="AXQ204" s="17"/>
      <c r="AXR204" s="17"/>
      <c r="AXS204" s="17"/>
      <c r="AXT204" s="17"/>
      <c r="AXU204" s="17"/>
      <c r="AXV204" s="17"/>
      <c r="AXW204" s="17"/>
      <c r="AXX204" s="17"/>
      <c r="AXY204" s="17"/>
      <c r="AXZ204" s="17"/>
      <c r="AYA204" s="17"/>
      <c r="AYB204" s="17"/>
      <c r="AYC204" s="17"/>
      <c r="AYD204" s="17"/>
      <c r="AYE204" s="17"/>
      <c r="AYF204" s="17"/>
      <c r="AYG204" s="17"/>
      <c r="AYH204" s="17"/>
      <c r="AYI204" s="17"/>
      <c r="AYJ204" s="17"/>
      <c r="AYK204" s="17"/>
      <c r="AYL204" s="17"/>
      <c r="AYM204" s="17"/>
      <c r="AYN204" s="17"/>
      <c r="AYO204" s="17"/>
      <c r="AYP204" s="17"/>
      <c r="AYQ204" s="17"/>
      <c r="AYR204" s="17"/>
      <c r="AYS204" s="17"/>
      <c r="AYT204" s="17"/>
      <c r="AYU204" s="17"/>
      <c r="AYV204" s="17"/>
      <c r="AYW204" s="17"/>
      <c r="AYX204" s="17"/>
      <c r="AYY204" s="17"/>
      <c r="AYZ204" s="17"/>
      <c r="AZA204" s="17"/>
      <c r="AZB204" s="17"/>
      <c r="AZC204" s="17"/>
      <c r="AZD204" s="17"/>
      <c r="AZE204" s="17"/>
      <c r="AZF204" s="17"/>
      <c r="AZG204" s="17"/>
      <c r="AZH204" s="17"/>
      <c r="AZI204" s="17"/>
      <c r="AZJ204" s="17"/>
      <c r="AZK204" s="17"/>
      <c r="AZL204" s="17"/>
      <c r="AZM204" s="17"/>
      <c r="AZN204" s="17"/>
      <c r="AZO204" s="17"/>
      <c r="AZP204" s="17"/>
      <c r="AZQ204" s="17"/>
      <c r="AZR204" s="17"/>
      <c r="AZS204" s="17"/>
      <c r="AZT204" s="17"/>
      <c r="AZU204" s="17"/>
      <c r="AZV204" s="17"/>
      <c r="AZW204" s="17"/>
      <c r="AZX204" s="17"/>
      <c r="AZY204" s="17"/>
      <c r="AZZ204" s="17"/>
      <c r="BAA204" s="17"/>
      <c r="BAB204" s="17"/>
      <c r="BAC204" s="17"/>
      <c r="BAD204" s="17"/>
      <c r="BAE204" s="17"/>
      <c r="BAF204" s="17"/>
      <c r="BAG204" s="17"/>
      <c r="BAH204" s="17"/>
      <c r="BAI204" s="17"/>
      <c r="BAJ204" s="17"/>
      <c r="BAK204" s="17"/>
      <c r="BAL204" s="17"/>
      <c r="BAM204" s="17"/>
      <c r="BAN204" s="17"/>
      <c r="BAO204" s="17"/>
      <c r="BAP204" s="17"/>
      <c r="BAQ204" s="17"/>
      <c r="BAR204" s="17"/>
      <c r="BAS204" s="17"/>
      <c r="BAT204" s="17"/>
      <c r="BAU204" s="17"/>
      <c r="BAV204" s="17"/>
      <c r="BAW204" s="17"/>
      <c r="BAX204" s="17"/>
      <c r="BAY204" s="17"/>
      <c r="BAZ204" s="17"/>
      <c r="BBA204" s="17"/>
      <c r="BBB204" s="17"/>
      <c r="BBC204" s="17"/>
      <c r="BBD204" s="17"/>
      <c r="BBE204" s="17"/>
      <c r="BBF204" s="17"/>
      <c r="BBG204" s="17"/>
      <c r="BBH204" s="17"/>
      <c r="BBI204" s="17"/>
      <c r="BBJ204" s="17"/>
      <c r="BBK204" s="17"/>
      <c r="BBL204" s="17"/>
      <c r="BBM204" s="17"/>
      <c r="BBN204" s="17"/>
      <c r="BBO204" s="17"/>
      <c r="BBP204" s="17"/>
      <c r="BBQ204" s="17"/>
      <c r="BBR204" s="17"/>
      <c r="BBS204" s="17"/>
      <c r="BBT204" s="17"/>
      <c r="BBU204" s="17"/>
      <c r="BBV204" s="17"/>
      <c r="BBW204" s="17"/>
      <c r="BBX204" s="17"/>
      <c r="BBY204" s="17"/>
      <c r="BBZ204" s="17"/>
      <c r="BCA204" s="17"/>
      <c r="BCB204" s="17"/>
      <c r="BCC204" s="17"/>
      <c r="BCD204" s="17"/>
      <c r="BCE204" s="17"/>
      <c r="BCF204" s="17"/>
      <c r="BCG204" s="17"/>
      <c r="BCH204" s="17"/>
      <c r="BCI204" s="17"/>
      <c r="BCJ204" s="17"/>
      <c r="BCK204" s="17"/>
      <c r="BCL204" s="17"/>
      <c r="BCM204" s="17"/>
      <c r="BCN204" s="17"/>
      <c r="BCO204" s="17"/>
      <c r="BCP204" s="17"/>
      <c r="BCQ204" s="17"/>
      <c r="BCR204" s="17"/>
      <c r="BCS204" s="17"/>
      <c r="BCT204" s="17"/>
      <c r="BCU204" s="17"/>
      <c r="BCV204" s="17"/>
      <c r="BCW204" s="17"/>
      <c r="BCX204" s="17"/>
      <c r="BCY204" s="17"/>
      <c r="BCZ204" s="17"/>
      <c r="BDA204" s="17"/>
      <c r="BDB204" s="17"/>
      <c r="BDC204" s="17"/>
      <c r="BDD204" s="17"/>
      <c r="BDE204" s="17"/>
      <c r="BDF204" s="17"/>
      <c r="BDG204" s="17"/>
      <c r="BDH204" s="17"/>
      <c r="BDI204" s="17"/>
      <c r="BDJ204" s="17"/>
      <c r="BDK204" s="17"/>
      <c r="BDL204" s="17"/>
      <c r="BDM204" s="17"/>
      <c r="BDN204" s="17"/>
      <c r="BDO204" s="17"/>
      <c r="BDP204" s="17"/>
      <c r="BDQ204" s="17"/>
      <c r="BDR204" s="17"/>
      <c r="BDS204" s="17"/>
      <c r="BDT204" s="17"/>
      <c r="BDU204" s="17"/>
      <c r="BDV204" s="17"/>
      <c r="BDW204" s="17"/>
      <c r="BDX204" s="17"/>
      <c r="BDY204" s="17"/>
      <c r="BDZ204" s="17"/>
      <c r="BEA204" s="17"/>
      <c r="BEB204" s="17"/>
      <c r="BEC204" s="17"/>
      <c r="BED204" s="17"/>
      <c r="BEE204" s="17"/>
      <c r="BEF204" s="17"/>
      <c r="BEG204" s="17"/>
      <c r="BEH204" s="17"/>
      <c r="BEI204" s="17"/>
      <c r="BEJ204" s="17"/>
      <c r="BEK204" s="17"/>
      <c r="BEL204" s="17"/>
      <c r="BEM204" s="17"/>
      <c r="BEN204" s="17"/>
      <c r="BEO204" s="17"/>
      <c r="BEP204" s="17"/>
      <c r="BEQ204" s="17"/>
      <c r="BER204" s="17"/>
      <c r="BES204" s="17"/>
      <c r="BET204" s="17"/>
      <c r="BEU204" s="17"/>
      <c r="BEV204" s="17"/>
      <c r="BEW204" s="17"/>
      <c r="BEX204" s="17"/>
      <c r="BEY204" s="17"/>
      <c r="BEZ204" s="17"/>
      <c r="BFA204" s="17"/>
      <c r="BFB204" s="17"/>
      <c r="BFC204" s="17"/>
      <c r="BFD204" s="17"/>
      <c r="BFE204" s="17"/>
      <c r="BFF204" s="17"/>
      <c r="BFG204" s="17"/>
      <c r="BFH204" s="17"/>
      <c r="BFI204" s="17"/>
      <c r="BFJ204" s="17"/>
      <c r="BFK204" s="17"/>
      <c r="BFL204" s="17"/>
      <c r="BFM204" s="17"/>
      <c r="BFN204" s="17"/>
      <c r="BFO204" s="17"/>
      <c r="BFP204" s="17"/>
      <c r="BFQ204" s="17"/>
      <c r="BFR204" s="17"/>
      <c r="BFS204" s="17"/>
      <c r="BFT204" s="17"/>
      <c r="BFU204" s="17"/>
      <c r="BFV204" s="17"/>
      <c r="BFW204" s="17"/>
      <c r="BFX204" s="17"/>
      <c r="BFY204" s="17"/>
      <c r="BFZ204" s="17"/>
      <c r="BGA204" s="17"/>
      <c r="BGB204" s="17"/>
      <c r="BGC204" s="17"/>
      <c r="BGD204" s="17"/>
      <c r="BGE204" s="17"/>
      <c r="BGF204" s="17"/>
      <c r="BGG204" s="17"/>
      <c r="BGH204" s="17"/>
      <c r="BGI204" s="17"/>
      <c r="BGJ204" s="17"/>
      <c r="BGK204" s="17"/>
      <c r="BGL204" s="17"/>
      <c r="BGM204" s="17"/>
      <c r="BGN204" s="17"/>
      <c r="BGO204" s="17"/>
      <c r="BGP204" s="17"/>
      <c r="BGQ204" s="17"/>
      <c r="BGR204" s="17"/>
      <c r="BGS204" s="17"/>
      <c r="BGT204" s="17"/>
      <c r="BGU204" s="17"/>
      <c r="BGV204" s="17"/>
      <c r="BGW204" s="17"/>
      <c r="BGX204" s="17"/>
      <c r="BGY204" s="17"/>
      <c r="BGZ204" s="17"/>
      <c r="BHA204" s="17"/>
      <c r="BHB204" s="17"/>
      <c r="BHC204" s="17"/>
      <c r="BHD204" s="17"/>
      <c r="BHE204" s="17"/>
      <c r="BHF204" s="17"/>
      <c r="BHG204" s="17"/>
      <c r="BHH204" s="17"/>
      <c r="BHI204" s="17"/>
      <c r="BHJ204" s="17"/>
      <c r="BHK204" s="17"/>
      <c r="BHL204" s="17"/>
      <c r="BHM204" s="17"/>
      <c r="BHN204" s="17"/>
      <c r="BHO204" s="17"/>
      <c r="BHP204" s="17"/>
      <c r="BHQ204" s="17"/>
      <c r="BHR204" s="17"/>
      <c r="BHS204" s="17"/>
      <c r="BHT204" s="17"/>
      <c r="BHU204" s="17"/>
      <c r="BHV204" s="17"/>
      <c r="BHW204" s="17"/>
      <c r="BHX204" s="17"/>
      <c r="BHY204" s="17"/>
      <c r="BHZ204" s="17"/>
      <c r="BIA204" s="17"/>
      <c r="BIB204" s="17"/>
      <c r="BIC204" s="17"/>
      <c r="BID204" s="17"/>
      <c r="BIE204" s="17"/>
      <c r="BIF204" s="17"/>
      <c r="BIG204" s="17"/>
      <c r="BIH204" s="17"/>
      <c r="BII204" s="17"/>
      <c r="BIJ204" s="17"/>
      <c r="BIK204" s="17"/>
      <c r="BIL204" s="17"/>
      <c r="BIM204" s="17"/>
      <c r="BIN204" s="17"/>
      <c r="BIO204" s="17"/>
      <c r="BIP204" s="17"/>
      <c r="BIQ204" s="17"/>
      <c r="BIR204" s="17"/>
      <c r="BIS204" s="17"/>
      <c r="BIT204" s="17"/>
      <c r="BIU204" s="17"/>
      <c r="BIV204" s="17"/>
      <c r="BIW204" s="17"/>
      <c r="BIX204" s="17"/>
      <c r="BIY204" s="17"/>
      <c r="BIZ204" s="17"/>
      <c r="BJA204" s="17"/>
      <c r="BJB204" s="17"/>
      <c r="BJC204" s="17"/>
      <c r="BJD204" s="17"/>
      <c r="BJE204" s="17"/>
      <c r="BJF204" s="17"/>
      <c r="BJG204" s="17"/>
      <c r="BJH204" s="17"/>
      <c r="BJI204" s="17"/>
      <c r="BJJ204" s="17"/>
      <c r="BJK204" s="17"/>
      <c r="BJL204" s="17"/>
      <c r="BJM204" s="17"/>
      <c r="BJN204" s="17"/>
      <c r="BJO204" s="17"/>
      <c r="BJP204" s="17"/>
      <c r="BJQ204" s="17"/>
      <c r="BJR204" s="17"/>
      <c r="BJS204" s="17"/>
      <c r="BJT204" s="17"/>
      <c r="BJU204" s="17"/>
      <c r="BJV204" s="17"/>
      <c r="BJW204" s="17"/>
      <c r="BJX204" s="17"/>
      <c r="BJY204" s="17"/>
      <c r="BJZ204" s="17"/>
      <c r="BKA204" s="17"/>
      <c r="BKB204" s="17"/>
      <c r="BKC204" s="17"/>
      <c r="BKD204" s="17"/>
      <c r="BKE204" s="17"/>
      <c r="BKF204" s="17"/>
      <c r="BKG204" s="17"/>
      <c r="BKH204" s="17"/>
      <c r="BKI204" s="17"/>
      <c r="BKJ204" s="17"/>
      <c r="BKK204" s="17"/>
      <c r="BKL204" s="17"/>
      <c r="BKM204" s="17"/>
      <c r="BKN204" s="17"/>
      <c r="BKO204" s="17"/>
      <c r="BKP204" s="17"/>
      <c r="BKQ204" s="17"/>
      <c r="BKR204" s="17"/>
      <c r="BKS204" s="17"/>
      <c r="BKT204" s="17"/>
      <c r="BKU204" s="17"/>
      <c r="BKV204" s="17"/>
      <c r="BKW204" s="17"/>
      <c r="BKX204" s="17"/>
      <c r="BKY204" s="17"/>
      <c r="BKZ204" s="17"/>
      <c r="BLA204" s="17"/>
      <c r="BLB204" s="17"/>
      <c r="BLC204" s="17"/>
      <c r="BLD204" s="17"/>
      <c r="BLE204" s="17"/>
      <c r="BLF204" s="17"/>
      <c r="BLG204" s="17"/>
      <c r="BLH204" s="17"/>
      <c r="BLI204" s="17"/>
      <c r="BLJ204" s="17"/>
      <c r="BLK204" s="17"/>
      <c r="BLL204" s="17"/>
      <c r="BLM204" s="17"/>
      <c r="BLN204" s="17"/>
      <c r="BLO204" s="17"/>
      <c r="BLP204" s="17"/>
      <c r="BLQ204" s="17"/>
      <c r="BLR204" s="17"/>
      <c r="BLS204" s="17"/>
      <c r="BLT204" s="17"/>
      <c r="BLU204" s="17"/>
      <c r="BLV204" s="17"/>
      <c r="BLW204" s="17"/>
      <c r="BLX204" s="17"/>
      <c r="BLY204" s="17"/>
      <c r="BLZ204" s="17"/>
      <c r="BMA204" s="17"/>
      <c r="BMB204" s="17"/>
      <c r="BMC204" s="17"/>
      <c r="BMD204" s="17"/>
      <c r="BME204" s="17"/>
      <c r="BMF204" s="17"/>
      <c r="BMG204" s="17"/>
      <c r="BMH204" s="17"/>
      <c r="BMI204" s="17"/>
      <c r="BMJ204" s="17"/>
      <c r="BMK204" s="17"/>
      <c r="BML204" s="17"/>
      <c r="BMM204" s="17"/>
      <c r="BMN204" s="17"/>
      <c r="BMO204" s="17"/>
      <c r="BMP204" s="17"/>
      <c r="BMQ204" s="17"/>
      <c r="BMR204" s="17"/>
      <c r="BMS204" s="17"/>
      <c r="BMT204" s="17"/>
      <c r="BMU204" s="17"/>
      <c r="BMV204" s="17"/>
      <c r="BMW204" s="17"/>
      <c r="BMX204" s="17"/>
      <c r="BMY204" s="17"/>
      <c r="BMZ204" s="17"/>
      <c r="BNA204" s="17"/>
      <c r="BNB204" s="17"/>
      <c r="BNC204" s="17"/>
      <c r="BND204" s="17"/>
      <c r="BNE204" s="17"/>
      <c r="BNF204" s="17"/>
      <c r="BNG204" s="17"/>
      <c r="BNH204" s="17"/>
      <c r="BNI204" s="17"/>
      <c r="BNJ204" s="17"/>
      <c r="BNK204" s="17"/>
      <c r="BNL204" s="17"/>
      <c r="BNM204" s="17"/>
      <c r="BNN204" s="17"/>
      <c r="BNO204" s="17"/>
      <c r="BNP204" s="17"/>
      <c r="BNQ204" s="17"/>
      <c r="BNR204" s="17"/>
      <c r="BNS204" s="17"/>
      <c r="BNT204" s="17"/>
      <c r="BNU204" s="17"/>
      <c r="BNV204" s="17"/>
      <c r="BNW204" s="17"/>
      <c r="BNX204" s="17"/>
      <c r="BNY204" s="17"/>
      <c r="BNZ204" s="17"/>
      <c r="BOA204" s="17"/>
      <c r="BOB204" s="17"/>
      <c r="BOC204" s="17"/>
      <c r="BOD204" s="17"/>
      <c r="BOE204" s="17"/>
      <c r="BOF204" s="17"/>
      <c r="BOG204" s="17"/>
      <c r="BOH204" s="17"/>
      <c r="BOI204" s="17"/>
      <c r="BOJ204" s="17"/>
      <c r="BOK204" s="17"/>
      <c r="BOL204" s="17"/>
      <c r="BOM204" s="17"/>
      <c r="BON204" s="17"/>
      <c r="BOO204" s="17"/>
      <c r="BOP204" s="17"/>
      <c r="BOQ204" s="17"/>
      <c r="BOR204" s="17"/>
      <c r="BOS204" s="17"/>
      <c r="BOT204" s="17"/>
      <c r="BOU204" s="17"/>
      <c r="BOV204" s="17"/>
      <c r="BOW204" s="17"/>
      <c r="BOX204" s="17"/>
      <c r="BOY204" s="17"/>
      <c r="BOZ204" s="17"/>
      <c r="BPA204" s="17"/>
      <c r="BPB204" s="17"/>
      <c r="BPC204" s="17"/>
      <c r="BPD204" s="17"/>
      <c r="BPE204" s="17"/>
      <c r="BPF204" s="17"/>
      <c r="BPG204" s="17"/>
      <c r="BPH204" s="17"/>
      <c r="BPI204" s="17"/>
      <c r="BPJ204" s="17"/>
      <c r="BPK204" s="17"/>
      <c r="BPL204" s="17"/>
      <c r="BPM204" s="17"/>
      <c r="BPN204" s="17"/>
      <c r="BPO204" s="17"/>
      <c r="BPP204" s="17"/>
      <c r="BPQ204" s="17"/>
      <c r="BPR204" s="17"/>
      <c r="BPS204" s="17"/>
      <c r="BPT204" s="17"/>
      <c r="BPU204" s="17"/>
      <c r="BPV204" s="17"/>
      <c r="BPW204" s="17"/>
      <c r="BPX204" s="17"/>
      <c r="BPY204" s="17"/>
      <c r="BPZ204" s="17"/>
      <c r="BQA204" s="17"/>
      <c r="BQB204" s="17"/>
      <c r="BQC204" s="17"/>
      <c r="BQD204" s="17"/>
      <c r="BQE204" s="17"/>
      <c r="BQF204" s="17"/>
      <c r="BQG204" s="17"/>
      <c r="BQH204" s="17"/>
      <c r="BQI204" s="17"/>
      <c r="BQJ204" s="17"/>
      <c r="BQK204" s="17"/>
      <c r="BQL204" s="17"/>
      <c r="BQM204" s="17"/>
      <c r="BQN204" s="17"/>
      <c r="BQO204" s="17"/>
      <c r="BQP204" s="17"/>
      <c r="BQQ204" s="17"/>
      <c r="BQR204" s="17"/>
      <c r="BQS204" s="17"/>
      <c r="BQT204" s="17"/>
      <c r="BQU204" s="17"/>
      <c r="BQV204" s="17"/>
      <c r="BQW204" s="17"/>
      <c r="BQX204" s="17"/>
      <c r="BQY204" s="17"/>
      <c r="BQZ204" s="17"/>
      <c r="BRA204" s="17"/>
      <c r="BRB204" s="17"/>
      <c r="BRC204" s="17"/>
      <c r="BRD204" s="17"/>
      <c r="BRE204" s="17"/>
      <c r="BRF204" s="17"/>
      <c r="BRG204" s="17"/>
      <c r="BRH204" s="17"/>
      <c r="BRI204" s="17"/>
      <c r="BRJ204" s="17"/>
      <c r="BRK204" s="17"/>
      <c r="BRL204" s="17"/>
      <c r="BRM204" s="17"/>
      <c r="BRN204" s="17"/>
      <c r="BRO204" s="17"/>
      <c r="BRP204" s="17"/>
      <c r="BRQ204" s="17"/>
      <c r="BRR204" s="17"/>
      <c r="BRS204" s="17"/>
      <c r="BRT204" s="17"/>
      <c r="BRU204" s="17"/>
      <c r="BRV204" s="17"/>
      <c r="BRW204" s="17"/>
      <c r="BRX204" s="17"/>
      <c r="BRY204" s="17"/>
      <c r="BRZ204" s="17"/>
      <c r="BSA204" s="17"/>
      <c r="BSB204" s="17"/>
      <c r="BSC204" s="17"/>
      <c r="BSD204" s="17"/>
      <c r="BSE204" s="17"/>
      <c r="BSF204" s="17"/>
      <c r="BSG204" s="17"/>
      <c r="BSH204" s="17"/>
      <c r="BSI204" s="17"/>
      <c r="BSJ204" s="17"/>
      <c r="BSK204" s="17"/>
      <c r="BSL204" s="17"/>
      <c r="BSM204" s="17"/>
      <c r="BSN204" s="17"/>
      <c r="BSO204" s="17"/>
      <c r="BSP204" s="17"/>
      <c r="BSQ204" s="17"/>
      <c r="BSR204" s="17"/>
      <c r="BSS204" s="17"/>
      <c r="BST204" s="17"/>
      <c r="BSU204" s="17"/>
      <c r="BSV204" s="17"/>
      <c r="BSW204" s="17"/>
      <c r="BSX204" s="17"/>
      <c r="BSY204" s="17"/>
      <c r="BSZ204" s="17"/>
      <c r="BTA204" s="17"/>
      <c r="BTB204" s="17"/>
      <c r="BTC204" s="17"/>
      <c r="BTD204" s="17"/>
      <c r="BTE204" s="17"/>
      <c r="BTF204" s="17"/>
      <c r="BTG204" s="17"/>
      <c r="BTH204" s="17"/>
      <c r="BTI204" s="17"/>
      <c r="BTJ204" s="17"/>
      <c r="BTK204" s="17"/>
      <c r="BTL204" s="17"/>
      <c r="BTM204" s="17"/>
      <c r="BTN204" s="17"/>
      <c r="BTO204" s="17"/>
      <c r="BTP204" s="17"/>
      <c r="BTQ204" s="17"/>
      <c r="BTR204" s="17"/>
      <c r="BTS204" s="17"/>
      <c r="BTT204" s="17"/>
      <c r="BTU204" s="17"/>
      <c r="BTV204" s="17"/>
      <c r="BTW204" s="17"/>
      <c r="BTX204" s="17"/>
      <c r="BTY204" s="17"/>
      <c r="BTZ204" s="17"/>
      <c r="BUA204" s="17"/>
      <c r="BUB204" s="17"/>
      <c r="BUC204" s="17"/>
      <c r="BUD204" s="17"/>
      <c r="BUE204" s="17"/>
      <c r="BUF204" s="17"/>
      <c r="BUG204" s="17"/>
      <c r="BUH204" s="17"/>
      <c r="BUI204" s="17"/>
      <c r="BUJ204" s="17"/>
      <c r="BUK204" s="17"/>
      <c r="BUL204" s="17"/>
      <c r="BUM204" s="17"/>
      <c r="BUN204" s="17"/>
      <c r="BUO204" s="17"/>
      <c r="BUP204" s="17"/>
      <c r="BUQ204" s="17"/>
      <c r="BUR204" s="17"/>
      <c r="BUS204" s="17"/>
      <c r="BUT204" s="17"/>
      <c r="BUU204" s="17"/>
      <c r="BUV204" s="17"/>
      <c r="BUW204" s="17"/>
      <c r="BUX204" s="17"/>
      <c r="BUY204" s="17"/>
      <c r="BUZ204" s="17"/>
      <c r="BVA204" s="17"/>
      <c r="BVB204" s="17"/>
      <c r="BVC204" s="17"/>
      <c r="BVD204" s="17"/>
      <c r="BVE204" s="17"/>
      <c r="BVF204" s="17"/>
      <c r="BVG204" s="17"/>
      <c r="BVH204" s="17"/>
      <c r="BVI204" s="17"/>
      <c r="BVJ204" s="17"/>
      <c r="BVK204" s="17"/>
      <c r="BVL204" s="17"/>
      <c r="BVM204" s="17"/>
      <c r="BVN204" s="17"/>
      <c r="BVO204" s="17"/>
      <c r="BVP204" s="17"/>
      <c r="BVQ204" s="17"/>
      <c r="BVR204" s="17"/>
      <c r="BVS204" s="17"/>
      <c r="BVT204" s="17"/>
      <c r="BVU204" s="17"/>
      <c r="BVV204" s="17"/>
      <c r="BVW204" s="17"/>
      <c r="BVX204" s="17"/>
      <c r="BVY204" s="17"/>
      <c r="BVZ204" s="17"/>
      <c r="BWA204" s="17"/>
      <c r="BWB204" s="17"/>
      <c r="BWC204" s="17"/>
      <c r="BWD204" s="17"/>
      <c r="BWE204" s="17"/>
      <c r="BWF204" s="17"/>
      <c r="BWG204" s="17"/>
      <c r="BWH204" s="17"/>
      <c r="BWI204" s="17"/>
      <c r="BWJ204" s="17"/>
      <c r="BWK204" s="17"/>
      <c r="BWL204" s="17"/>
      <c r="BWM204" s="17"/>
      <c r="BWN204" s="17"/>
      <c r="BWO204" s="17"/>
      <c r="BWP204" s="17"/>
      <c r="BWQ204" s="17"/>
      <c r="BWR204" s="17"/>
      <c r="BWS204" s="17"/>
      <c r="BWT204" s="17"/>
      <c r="BWU204" s="17"/>
      <c r="BWV204" s="17"/>
      <c r="BWW204" s="17"/>
      <c r="BWX204" s="17"/>
      <c r="BWY204" s="17"/>
      <c r="BWZ204" s="17"/>
      <c r="BXA204" s="17"/>
      <c r="BXB204" s="17"/>
      <c r="BXC204" s="17"/>
      <c r="BXD204" s="17"/>
      <c r="BXE204" s="17"/>
      <c r="BXF204" s="17"/>
      <c r="BXG204" s="17"/>
      <c r="BXH204" s="17"/>
      <c r="BXI204" s="17"/>
      <c r="BXJ204" s="17"/>
      <c r="BXK204" s="17"/>
      <c r="BXL204" s="17"/>
      <c r="BXM204" s="17"/>
      <c r="BXN204" s="17"/>
      <c r="BXO204" s="17"/>
      <c r="BXP204" s="17"/>
      <c r="BXQ204" s="17"/>
      <c r="BXR204" s="17"/>
      <c r="BXS204" s="17"/>
      <c r="BXT204" s="17"/>
      <c r="BXU204" s="17"/>
      <c r="BXV204" s="17"/>
      <c r="BXW204" s="17"/>
      <c r="BXX204" s="17"/>
      <c r="BXY204" s="17"/>
      <c r="BXZ204" s="17"/>
      <c r="BYA204" s="17"/>
      <c r="BYB204" s="17"/>
      <c r="BYC204" s="17"/>
      <c r="BYD204" s="17"/>
      <c r="BYE204" s="17"/>
      <c r="BYF204" s="17"/>
      <c r="BYG204" s="17"/>
      <c r="BYH204" s="17"/>
      <c r="BYI204" s="17"/>
      <c r="BYJ204" s="17"/>
      <c r="BYK204" s="17"/>
      <c r="BYL204" s="17"/>
      <c r="BYM204" s="17"/>
      <c r="BYN204" s="17"/>
      <c r="BYO204" s="17"/>
      <c r="BYP204" s="17"/>
      <c r="BYQ204" s="17"/>
      <c r="BYR204" s="17"/>
      <c r="BYS204" s="17"/>
      <c r="BYT204" s="17"/>
      <c r="BYU204" s="17"/>
      <c r="BYV204" s="17"/>
      <c r="BYW204" s="17"/>
      <c r="BYX204" s="17"/>
      <c r="BYY204" s="17"/>
      <c r="BYZ204" s="17"/>
      <c r="BZA204" s="17"/>
      <c r="BZB204" s="17"/>
      <c r="BZC204" s="17"/>
      <c r="BZD204" s="17"/>
      <c r="BZE204" s="17"/>
      <c r="BZF204" s="17"/>
      <c r="BZG204" s="17"/>
      <c r="BZH204" s="17"/>
      <c r="BZI204" s="17"/>
      <c r="BZJ204" s="17"/>
      <c r="BZK204" s="17"/>
      <c r="BZL204" s="17"/>
      <c r="BZM204" s="17"/>
      <c r="BZN204" s="17"/>
      <c r="BZO204" s="17"/>
      <c r="BZP204" s="17"/>
      <c r="BZQ204" s="17"/>
      <c r="BZR204" s="17"/>
      <c r="BZS204" s="17"/>
      <c r="BZT204" s="17"/>
      <c r="BZU204" s="17"/>
      <c r="BZV204" s="17"/>
      <c r="BZW204" s="17"/>
      <c r="BZX204" s="17"/>
      <c r="BZY204" s="17"/>
      <c r="BZZ204" s="17"/>
      <c r="CAA204" s="17"/>
      <c r="CAB204" s="17"/>
      <c r="CAC204" s="17"/>
      <c r="CAD204" s="17"/>
      <c r="CAE204" s="17"/>
      <c r="CAF204" s="17"/>
      <c r="CAG204" s="17"/>
      <c r="CAH204" s="17"/>
      <c r="CAI204" s="17"/>
      <c r="CAJ204" s="17"/>
      <c r="CAK204" s="17"/>
      <c r="CAL204" s="17"/>
      <c r="CAM204" s="17"/>
      <c r="CAN204" s="17"/>
      <c r="CAO204" s="17"/>
      <c r="CAP204" s="17"/>
      <c r="CAQ204" s="17"/>
      <c r="CAR204" s="17"/>
      <c r="CAS204" s="17"/>
      <c r="CAT204" s="17"/>
      <c r="CAU204" s="17"/>
      <c r="CAV204" s="17"/>
      <c r="CAW204" s="17"/>
      <c r="CAX204" s="17"/>
      <c r="CAY204" s="17"/>
      <c r="CAZ204" s="17"/>
      <c r="CBA204" s="17"/>
      <c r="CBB204" s="17"/>
      <c r="CBC204" s="17"/>
      <c r="CBD204" s="17"/>
      <c r="CBE204" s="17"/>
      <c r="CBF204" s="17"/>
      <c r="CBG204" s="17"/>
      <c r="CBH204" s="17"/>
      <c r="CBI204" s="17"/>
      <c r="CBJ204" s="17"/>
      <c r="CBK204" s="17"/>
      <c r="CBL204" s="17"/>
      <c r="CBM204" s="17"/>
      <c r="CBN204" s="17"/>
      <c r="CBO204" s="17"/>
      <c r="CBP204" s="17"/>
      <c r="CBQ204" s="17"/>
      <c r="CBR204" s="17"/>
      <c r="CBS204" s="17"/>
      <c r="CBT204" s="17"/>
      <c r="CBU204" s="17"/>
      <c r="CBV204" s="17"/>
      <c r="CBW204" s="17"/>
      <c r="CBX204" s="17"/>
      <c r="CBY204" s="17"/>
      <c r="CBZ204" s="17"/>
      <c r="CCA204" s="17"/>
      <c r="CCB204" s="17"/>
      <c r="CCC204" s="17"/>
      <c r="CCD204" s="17"/>
      <c r="CCE204" s="17"/>
      <c r="CCF204" s="17"/>
      <c r="CCG204" s="17"/>
      <c r="CCH204" s="17"/>
      <c r="CCI204" s="17"/>
      <c r="CCJ204" s="17"/>
      <c r="CCK204" s="17"/>
      <c r="CCL204" s="17"/>
      <c r="CCM204" s="17"/>
      <c r="CCN204" s="17"/>
      <c r="CCO204" s="17"/>
      <c r="CCP204" s="17"/>
      <c r="CCQ204" s="17"/>
      <c r="CCR204" s="17"/>
      <c r="CCS204" s="17"/>
      <c r="CCT204" s="17"/>
      <c r="CCU204" s="17"/>
      <c r="CCV204" s="17"/>
      <c r="CCW204" s="17"/>
      <c r="CCX204" s="17"/>
      <c r="CCY204" s="17"/>
      <c r="CCZ204" s="17"/>
      <c r="CDA204" s="17"/>
      <c r="CDB204" s="17"/>
      <c r="CDC204" s="17"/>
      <c r="CDD204" s="17"/>
      <c r="CDE204" s="17"/>
      <c r="CDF204" s="17"/>
      <c r="CDG204" s="17"/>
      <c r="CDH204" s="17"/>
      <c r="CDI204" s="17"/>
      <c r="CDJ204" s="17"/>
      <c r="CDK204" s="17"/>
      <c r="CDL204" s="17"/>
      <c r="CDM204" s="17"/>
      <c r="CDN204" s="17"/>
      <c r="CDO204" s="17"/>
      <c r="CDP204" s="17"/>
      <c r="CDQ204" s="17"/>
      <c r="CDR204" s="17"/>
      <c r="CDS204" s="17"/>
      <c r="CDT204" s="17"/>
      <c r="CDU204" s="17"/>
    </row>
    <row r="205">
      <c r="A205" s="14" t="s">
        <v>4295</v>
      </c>
      <c r="B205" s="14" t="s">
        <v>4351</v>
      </c>
      <c r="C205" s="14" t="s">
        <v>2670</v>
      </c>
      <c r="D205" s="14" t="s">
        <v>2670</v>
      </c>
      <c r="E205" s="14" t="s">
        <v>4352</v>
      </c>
      <c r="F205" s="14" t="s">
        <v>2835</v>
      </c>
      <c r="I205" s="14" t="s">
        <v>4353</v>
      </c>
      <c r="J205" s="14" t="s">
        <v>2618</v>
      </c>
      <c r="K205" s="14" t="s">
        <v>2619</v>
      </c>
      <c r="L205" s="17"/>
      <c r="M205" s="17"/>
      <c r="N205" s="14" t="s">
        <v>21</v>
      </c>
      <c r="O205" s="14" t="s">
        <v>21</v>
      </c>
      <c r="P205" s="14" t="s">
        <v>21</v>
      </c>
      <c r="Q205" s="16">
        <v>11.0</v>
      </c>
      <c r="R205" s="16">
        <v>4112780.0</v>
      </c>
      <c r="S205" s="16">
        <v>4112780.0</v>
      </c>
      <c r="T205" s="14" t="s">
        <v>2622</v>
      </c>
      <c r="U205" s="14" t="s">
        <v>2621</v>
      </c>
      <c r="V205" s="14" t="s">
        <v>4354</v>
      </c>
      <c r="W205" s="14" t="s">
        <v>4355</v>
      </c>
      <c r="X205" s="16">
        <v>0.37</v>
      </c>
      <c r="Y205" s="17"/>
      <c r="Z205" s="16">
        <v>50.0</v>
      </c>
      <c r="AA205" s="16">
        <v>84.0</v>
      </c>
      <c r="AB205" s="17"/>
      <c r="AC205" s="17"/>
      <c r="AD205" s="16">
        <v>697.0</v>
      </c>
      <c r="AE205" s="22">
        <v>45638.0</v>
      </c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4" t="s">
        <v>4301</v>
      </c>
      <c r="BB205" s="17"/>
      <c r="BC205" s="17"/>
      <c r="BD205" s="17"/>
      <c r="BE205" s="17"/>
      <c r="BF205" s="17"/>
      <c r="BG205" s="16">
        <v>1.0</v>
      </c>
      <c r="BH205" s="17"/>
      <c r="BI205" s="17"/>
      <c r="BJ205" s="14" t="s">
        <v>2563</v>
      </c>
      <c r="BK205" s="17"/>
      <c r="BL205" s="17"/>
      <c r="BM205" s="16">
        <v>23.1666667</v>
      </c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  <c r="KL205" s="17"/>
      <c r="KM205" s="17"/>
      <c r="KN205" s="17"/>
      <c r="KO205" s="17"/>
      <c r="KP205" s="17"/>
      <c r="KQ205" s="17"/>
      <c r="KR205" s="17"/>
      <c r="KS205" s="17"/>
      <c r="KT205" s="17"/>
      <c r="KU205" s="17"/>
      <c r="KV205" s="17"/>
      <c r="KW205" s="17"/>
      <c r="KX205" s="17"/>
      <c r="KY205" s="17"/>
      <c r="KZ205" s="17"/>
      <c r="LA205" s="17"/>
      <c r="LB205" s="17"/>
      <c r="LC205" s="17"/>
      <c r="LD205" s="17"/>
      <c r="LE205" s="17"/>
      <c r="LF205" s="17"/>
      <c r="LG205" s="17"/>
      <c r="LH205" s="17"/>
      <c r="LI205" s="17"/>
      <c r="LJ205" s="17"/>
      <c r="LK205" s="17"/>
      <c r="LL205" s="17"/>
      <c r="LM205" s="17"/>
      <c r="LN205" s="17"/>
      <c r="LO205" s="17"/>
      <c r="LP205" s="17"/>
      <c r="LQ205" s="17"/>
      <c r="LR205" s="17"/>
      <c r="LS205" s="17"/>
      <c r="LT205" s="17"/>
      <c r="LU205" s="17"/>
      <c r="LV205" s="17"/>
      <c r="LW205" s="17"/>
      <c r="LX205" s="17"/>
      <c r="LY205" s="17"/>
      <c r="LZ205" s="17"/>
      <c r="MA205" s="17"/>
      <c r="MB205" s="17"/>
      <c r="MC205" s="17"/>
      <c r="MD205" s="17"/>
      <c r="ME205" s="17"/>
      <c r="MF205" s="17"/>
      <c r="MG205" s="17"/>
      <c r="MH205" s="17"/>
      <c r="MI205" s="17"/>
      <c r="MJ205" s="17"/>
      <c r="MK205" s="17"/>
      <c r="ML205" s="17"/>
      <c r="MM205" s="17"/>
      <c r="MN205" s="17"/>
      <c r="MO205" s="17"/>
      <c r="MP205" s="17"/>
      <c r="MQ205" s="17"/>
      <c r="MR205" s="17"/>
      <c r="MS205" s="17"/>
      <c r="MT205" s="17"/>
      <c r="MU205" s="17"/>
      <c r="MV205" s="17"/>
      <c r="MW205" s="17"/>
      <c r="MX205" s="17"/>
      <c r="MY205" s="17"/>
      <c r="MZ205" s="17"/>
      <c r="NA205" s="17"/>
      <c r="NB205" s="17"/>
      <c r="NC205" s="17"/>
      <c r="ND205" s="17"/>
      <c r="NE205" s="17"/>
      <c r="NF205" s="17"/>
      <c r="NG205" s="17"/>
      <c r="NH205" s="17"/>
      <c r="NI205" s="17"/>
      <c r="NJ205" s="17"/>
      <c r="NK205" s="17"/>
      <c r="NL205" s="17"/>
      <c r="NM205" s="16">
        <v>84.0</v>
      </c>
      <c r="NN205" s="14" t="s">
        <v>2178</v>
      </c>
      <c r="NO205" s="14" t="s">
        <v>4302</v>
      </c>
      <c r="NP205" s="14" t="s">
        <v>4345</v>
      </c>
      <c r="NQ205" s="14" t="s">
        <v>2574</v>
      </c>
      <c r="NR205" s="14" t="s">
        <v>4303</v>
      </c>
      <c r="NT205" s="14" t="s">
        <v>4304</v>
      </c>
      <c r="NU205" s="14" t="s">
        <v>3238</v>
      </c>
      <c r="NV205" s="14" t="s">
        <v>4305</v>
      </c>
      <c r="NW205" s="17"/>
      <c r="NX205" s="17"/>
      <c r="NY205" s="17"/>
      <c r="NZ205" s="17"/>
      <c r="OA205" s="17"/>
      <c r="OB205" s="17"/>
      <c r="OC205" s="17"/>
      <c r="OD205" s="17"/>
      <c r="OE205" s="17"/>
      <c r="OF205" s="17"/>
      <c r="OG205" s="17"/>
      <c r="OH205" s="17"/>
      <c r="OI205" s="17"/>
      <c r="OJ205" s="17"/>
      <c r="OK205" s="17"/>
      <c r="OL205" s="17"/>
      <c r="OM205" s="17"/>
      <c r="ON205" s="17"/>
      <c r="OO205" s="17"/>
      <c r="OP205" s="17"/>
      <c r="OQ205" s="17"/>
      <c r="OR205" s="17"/>
      <c r="OS205" s="17"/>
      <c r="OT205" s="17"/>
      <c r="OU205" s="17"/>
      <c r="OV205" s="17"/>
      <c r="OW205" s="17"/>
      <c r="OX205" s="17"/>
      <c r="OY205" s="17"/>
      <c r="OZ205" s="17"/>
      <c r="PA205" s="17"/>
      <c r="PB205" s="17"/>
      <c r="PC205" s="17"/>
      <c r="PD205" s="17"/>
      <c r="PE205" s="17"/>
      <c r="PF205" s="17"/>
      <c r="PG205" s="17"/>
      <c r="PH205" s="17"/>
      <c r="PI205" s="17"/>
      <c r="PJ205" s="17"/>
      <c r="PK205" s="17"/>
      <c r="PL205" s="17"/>
      <c r="PM205" s="17"/>
      <c r="PN205" s="17"/>
      <c r="PO205" s="17"/>
      <c r="PP205" s="17"/>
      <c r="PQ205" s="17"/>
      <c r="PR205" s="17"/>
      <c r="PS205" s="17"/>
      <c r="PT205" s="17"/>
      <c r="PU205" s="17"/>
      <c r="PV205" s="17"/>
      <c r="PW205" s="17"/>
      <c r="PX205" s="17"/>
      <c r="PY205" s="17"/>
      <c r="PZ205" s="17"/>
      <c r="QA205" s="17"/>
      <c r="QB205" s="17"/>
      <c r="QC205" s="17"/>
      <c r="QD205" s="17"/>
      <c r="QE205" s="17"/>
      <c r="QF205" s="17"/>
      <c r="QG205" s="17"/>
      <c r="QH205" s="17"/>
      <c r="QI205" s="17"/>
      <c r="QJ205" s="17"/>
      <c r="QK205" s="17"/>
      <c r="QL205" s="17"/>
      <c r="QM205" s="17"/>
      <c r="QN205" s="17"/>
      <c r="QO205" s="17"/>
      <c r="QP205" s="17"/>
      <c r="QQ205" s="17"/>
      <c r="QR205" s="17"/>
      <c r="QS205" s="17"/>
      <c r="QT205" s="17"/>
      <c r="QU205" s="17"/>
      <c r="QV205" s="17"/>
      <c r="QW205" s="17"/>
      <c r="QX205" s="17"/>
      <c r="QY205" s="17"/>
      <c r="QZ205" s="17"/>
      <c r="RA205" s="17"/>
      <c r="RB205" s="17"/>
      <c r="RC205" s="17"/>
      <c r="RD205" s="17"/>
      <c r="RE205" s="17"/>
      <c r="RF205" s="17"/>
      <c r="RG205" s="17"/>
      <c r="RH205" s="17"/>
      <c r="RI205" s="17"/>
      <c r="RJ205" s="17"/>
      <c r="RK205" s="17"/>
      <c r="RL205" s="17"/>
      <c r="RM205" s="17"/>
      <c r="RN205" s="17"/>
      <c r="RO205" s="17"/>
      <c r="RP205" s="17"/>
      <c r="RQ205" s="17"/>
      <c r="RR205" s="17"/>
      <c r="RS205" s="17"/>
      <c r="RT205" s="17"/>
      <c r="RU205" s="17"/>
      <c r="RV205" s="17"/>
      <c r="RW205" s="17"/>
      <c r="RX205" s="17"/>
      <c r="RY205" s="17"/>
      <c r="RZ205" s="17"/>
      <c r="SA205" s="17"/>
      <c r="SB205" s="17"/>
      <c r="SC205" s="17"/>
      <c r="SD205" s="17"/>
      <c r="SE205" s="17"/>
      <c r="SF205" s="17"/>
      <c r="SG205" s="17"/>
      <c r="SH205" s="17"/>
      <c r="SI205" s="17"/>
      <c r="SJ205" s="17"/>
      <c r="SK205" s="17"/>
      <c r="SL205" s="17"/>
      <c r="SM205" s="17"/>
      <c r="SN205" s="17"/>
      <c r="SO205" s="17"/>
      <c r="SP205" s="17"/>
      <c r="SQ205" s="17"/>
      <c r="SR205" s="17"/>
      <c r="SS205" s="17"/>
      <c r="ST205" s="17"/>
      <c r="SU205" s="17"/>
      <c r="SV205" s="17"/>
      <c r="SW205" s="17"/>
      <c r="SX205" s="17"/>
      <c r="SY205" s="17"/>
      <c r="SZ205" s="17"/>
      <c r="TA205" s="17"/>
      <c r="TB205" s="17"/>
      <c r="TC205" s="17"/>
      <c r="TD205" s="17"/>
      <c r="TE205" s="17"/>
      <c r="TF205" s="17"/>
      <c r="TG205" s="17"/>
      <c r="TH205" s="17"/>
      <c r="TI205" s="17"/>
      <c r="TJ205" s="17"/>
      <c r="TK205" s="17"/>
      <c r="TL205" s="17"/>
      <c r="TM205" s="17"/>
      <c r="TN205" s="17"/>
      <c r="TO205" s="17"/>
      <c r="TP205" s="17"/>
      <c r="TQ205" s="17"/>
      <c r="TR205" s="17"/>
      <c r="TS205" s="17"/>
      <c r="TT205" s="17"/>
      <c r="TU205" s="17"/>
      <c r="TV205" s="17"/>
      <c r="TW205" s="17"/>
      <c r="TX205" s="17"/>
      <c r="TY205" s="17"/>
      <c r="TZ205" s="17"/>
      <c r="UA205" s="17"/>
      <c r="UB205" s="17"/>
      <c r="UC205" s="17"/>
      <c r="UD205" s="17"/>
      <c r="UE205" s="17"/>
      <c r="UF205" s="17"/>
      <c r="UG205" s="17"/>
      <c r="UH205" s="17"/>
      <c r="UI205" s="17"/>
      <c r="UJ205" s="17"/>
      <c r="UK205" s="17"/>
      <c r="UL205" s="17"/>
      <c r="UM205" s="17"/>
      <c r="UN205" s="17"/>
      <c r="UO205" s="17"/>
      <c r="UP205" s="17"/>
      <c r="UQ205" s="17"/>
      <c r="UR205" s="17"/>
      <c r="US205" s="17"/>
      <c r="UT205" s="17"/>
      <c r="UU205" s="17"/>
      <c r="UV205" s="17"/>
      <c r="UW205" s="17"/>
      <c r="UX205" s="17"/>
      <c r="UY205" s="17"/>
      <c r="UZ205" s="17"/>
      <c r="VA205" s="17"/>
      <c r="VB205" s="17"/>
      <c r="VC205" s="17"/>
      <c r="VD205" s="17"/>
      <c r="VE205" s="17"/>
      <c r="VF205" s="17"/>
      <c r="VG205" s="17"/>
      <c r="VH205" s="17"/>
      <c r="VI205" s="17"/>
      <c r="VJ205" s="17"/>
      <c r="VK205" s="17"/>
      <c r="VL205" s="17"/>
      <c r="VM205" s="17"/>
      <c r="VN205" s="17"/>
      <c r="VO205" s="17"/>
      <c r="VP205" s="17"/>
      <c r="VQ205" s="17"/>
      <c r="VR205" s="17"/>
      <c r="VS205" s="17"/>
      <c r="VT205" s="17"/>
      <c r="VU205" s="17"/>
      <c r="VV205" s="17"/>
      <c r="VW205" s="17"/>
      <c r="VX205" s="17"/>
      <c r="VY205" s="17"/>
      <c r="VZ205" s="17"/>
      <c r="WA205" s="17"/>
      <c r="WB205" s="17"/>
      <c r="WC205" s="17"/>
      <c r="WD205" s="17"/>
      <c r="WE205" s="17"/>
      <c r="WF205" s="17"/>
      <c r="WG205" s="17"/>
      <c r="WH205" s="17"/>
      <c r="WI205" s="17"/>
      <c r="WJ205" s="17"/>
      <c r="WK205" s="17"/>
      <c r="WL205" s="17"/>
      <c r="WM205" s="17"/>
      <c r="WN205" s="17"/>
      <c r="WO205" s="17"/>
      <c r="WP205" s="17"/>
      <c r="WQ205" s="17"/>
      <c r="WR205" s="17"/>
      <c r="WS205" s="17"/>
      <c r="WT205" s="17"/>
      <c r="WU205" s="17"/>
      <c r="WV205" s="17"/>
      <c r="WW205" s="17"/>
      <c r="WX205" s="17"/>
      <c r="WY205" s="17"/>
      <c r="WZ205" s="17"/>
      <c r="XA205" s="17"/>
      <c r="XB205" s="17"/>
      <c r="XC205" s="17"/>
      <c r="XD205" s="17"/>
      <c r="XE205" s="17"/>
      <c r="XF205" s="17"/>
      <c r="XG205" s="17"/>
      <c r="XH205" s="17"/>
      <c r="XI205" s="17"/>
      <c r="XJ205" s="17"/>
      <c r="XK205" s="17"/>
      <c r="XL205" s="17"/>
      <c r="XM205" s="17"/>
      <c r="XN205" s="17"/>
      <c r="XO205" s="17"/>
      <c r="XP205" s="17"/>
      <c r="XQ205" s="17"/>
      <c r="XR205" s="17"/>
      <c r="XS205" s="17"/>
      <c r="XT205" s="17"/>
      <c r="XU205" s="17"/>
      <c r="XV205" s="17"/>
      <c r="XW205" s="17"/>
      <c r="XX205" s="17"/>
      <c r="XY205" s="17"/>
      <c r="XZ205" s="17"/>
      <c r="YA205" s="17"/>
      <c r="YB205" s="17"/>
      <c r="YC205" s="17"/>
      <c r="YD205" s="17"/>
      <c r="YE205" s="17"/>
      <c r="YF205" s="17"/>
      <c r="YG205" s="17"/>
      <c r="YH205" s="17"/>
      <c r="YI205" s="17"/>
      <c r="YJ205" s="17"/>
      <c r="YK205" s="17"/>
      <c r="YL205" s="17"/>
      <c r="YM205" s="17"/>
      <c r="YN205" s="17"/>
      <c r="YO205" s="17"/>
      <c r="YP205" s="17"/>
      <c r="YQ205" s="17"/>
      <c r="YR205" s="17"/>
      <c r="YS205" s="17"/>
      <c r="YT205" s="17"/>
      <c r="YU205" s="17"/>
      <c r="YV205" s="17"/>
      <c r="YW205" s="17"/>
      <c r="YX205" s="17"/>
      <c r="YY205" s="17"/>
      <c r="YZ205" s="17"/>
      <c r="ZA205" s="17"/>
      <c r="ZB205" s="17"/>
      <c r="ZC205" s="17"/>
      <c r="ZD205" s="17"/>
      <c r="ZE205" s="17"/>
      <c r="ZF205" s="17"/>
      <c r="ZG205" s="17"/>
      <c r="ZH205" s="17"/>
      <c r="ZI205" s="17"/>
      <c r="ZJ205" s="17"/>
      <c r="ZK205" s="17"/>
      <c r="ZL205" s="17"/>
      <c r="ZM205" s="17"/>
      <c r="ZN205" s="17"/>
      <c r="ZO205" s="17"/>
      <c r="ZP205" s="17"/>
      <c r="ZQ205" s="17"/>
      <c r="ZR205" s="17"/>
      <c r="ZS205" s="17"/>
      <c r="ZT205" s="17"/>
      <c r="ZU205" s="17"/>
      <c r="ZV205" s="17"/>
      <c r="ZW205" s="17"/>
      <c r="ZX205" s="17"/>
      <c r="ZY205" s="17"/>
      <c r="ZZ205" s="17"/>
      <c r="AAA205" s="17"/>
      <c r="AAB205" s="17"/>
      <c r="AAC205" s="17"/>
      <c r="AAD205" s="17"/>
      <c r="AAE205" s="17"/>
      <c r="AAF205" s="17"/>
      <c r="AAG205" s="17"/>
      <c r="AAH205" s="17"/>
      <c r="AAI205" s="17"/>
      <c r="AAJ205" s="17"/>
      <c r="AAK205" s="17"/>
      <c r="AAL205" s="17"/>
      <c r="AAM205" s="17"/>
      <c r="AAN205" s="17"/>
      <c r="AAO205" s="17"/>
      <c r="AAP205" s="17"/>
      <c r="AAQ205" s="17"/>
      <c r="AAR205" s="17"/>
      <c r="AAS205" s="17"/>
      <c r="AAT205" s="17"/>
      <c r="AAU205" s="17"/>
      <c r="AAV205" s="17"/>
      <c r="AAW205" s="17"/>
      <c r="AAX205" s="17"/>
      <c r="AAY205" s="17"/>
      <c r="AAZ205" s="17"/>
      <c r="ABA205" s="17"/>
      <c r="ABB205" s="17"/>
      <c r="ABC205" s="17"/>
      <c r="ABD205" s="17"/>
      <c r="ABE205" s="17"/>
      <c r="ABF205" s="17"/>
      <c r="ABG205" s="17"/>
      <c r="ABH205" s="17"/>
      <c r="ABI205" s="17"/>
      <c r="ABJ205" s="17"/>
      <c r="ABK205" s="17"/>
      <c r="ABL205" s="17"/>
      <c r="ABM205" s="17"/>
      <c r="ABN205" s="17"/>
      <c r="ABO205" s="17"/>
      <c r="ABP205" s="17"/>
      <c r="ABQ205" s="17"/>
      <c r="ABR205" s="17"/>
      <c r="ABS205" s="17"/>
      <c r="ABT205" s="17"/>
      <c r="ABU205" s="17"/>
      <c r="ABV205" s="17"/>
      <c r="ABW205" s="17"/>
      <c r="ABX205" s="17"/>
      <c r="ABY205" s="17"/>
      <c r="ABZ205" s="17"/>
      <c r="ACA205" s="17"/>
      <c r="ACB205" s="17"/>
      <c r="ACC205" s="17"/>
      <c r="ACD205" s="17"/>
      <c r="ACE205" s="17"/>
      <c r="ACF205" s="17"/>
      <c r="ACG205" s="17"/>
      <c r="ACH205" s="17"/>
      <c r="ACI205" s="17"/>
      <c r="ACJ205" s="17"/>
      <c r="ACK205" s="17"/>
      <c r="ACL205" s="17"/>
      <c r="ACM205" s="17"/>
      <c r="ACN205" s="17"/>
      <c r="ACO205" s="17"/>
      <c r="ACP205" s="17"/>
      <c r="ACQ205" s="17"/>
      <c r="ACR205" s="17"/>
      <c r="ACS205" s="17"/>
      <c r="ACT205" s="17"/>
      <c r="ACU205" s="17"/>
      <c r="ACV205" s="17"/>
      <c r="ACW205" s="17"/>
      <c r="ACX205" s="17"/>
      <c r="ACY205" s="17"/>
      <c r="ACZ205" s="17"/>
      <c r="ADA205" s="17"/>
      <c r="ADB205" s="17"/>
      <c r="ADC205" s="17"/>
      <c r="ADD205" s="17"/>
      <c r="ADE205" s="17"/>
      <c r="ADF205" s="17"/>
      <c r="ADG205" s="17"/>
      <c r="ADH205" s="17"/>
      <c r="ADI205" s="17"/>
      <c r="ADJ205" s="17"/>
      <c r="ADK205" s="17"/>
      <c r="ADL205" s="17"/>
      <c r="ADM205" s="17"/>
      <c r="ADN205" s="17"/>
      <c r="ADO205" s="17"/>
      <c r="ADP205" s="17"/>
      <c r="ADQ205" s="17"/>
      <c r="ADR205" s="17"/>
      <c r="ADS205" s="17"/>
      <c r="ADT205" s="17"/>
      <c r="ADU205" s="17"/>
      <c r="ADV205" s="17"/>
      <c r="ADW205" s="17"/>
      <c r="ADX205" s="17"/>
      <c r="ADY205" s="17"/>
      <c r="ADZ205" s="17"/>
      <c r="AEA205" s="17"/>
      <c r="AEB205" s="17"/>
      <c r="AEC205" s="17"/>
      <c r="AED205" s="17"/>
      <c r="AEE205" s="17"/>
      <c r="AEF205" s="17"/>
      <c r="AEG205" s="17"/>
      <c r="AEH205" s="17"/>
      <c r="AEI205" s="17"/>
      <c r="AEJ205" s="17"/>
      <c r="AEK205" s="17"/>
      <c r="AEL205" s="17"/>
      <c r="AEM205" s="17"/>
      <c r="AEN205" s="17"/>
      <c r="AEO205" s="17"/>
      <c r="AEP205" s="17"/>
      <c r="AEQ205" s="17"/>
      <c r="AER205" s="17"/>
      <c r="AES205" s="17"/>
      <c r="AET205" s="17"/>
      <c r="AEU205" s="17"/>
      <c r="AEV205" s="17"/>
      <c r="AEW205" s="17"/>
      <c r="AEX205" s="17"/>
      <c r="AEY205" s="17"/>
      <c r="AEZ205" s="17"/>
      <c r="AFA205" s="17"/>
      <c r="AFB205" s="17"/>
      <c r="AFC205" s="17"/>
      <c r="AFD205" s="17"/>
      <c r="AFE205" s="17"/>
      <c r="AFF205" s="17"/>
      <c r="AFG205" s="17"/>
      <c r="AFH205" s="17"/>
      <c r="AFI205" s="17"/>
      <c r="AFJ205" s="17"/>
      <c r="AFK205" s="17"/>
      <c r="AFL205" s="17"/>
      <c r="AFM205" s="17"/>
      <c r="AFN205" s="17"/>
      <c r="AFO205" s="17"/>
      <c r="AFP205" s="17"/>
      <c r="AFQ205" s="17"/>
      <c r="AFR205" s="17"/>
      <c r="AFS205" s="17"/>
      <c r="AFT205" s="17"/>
      <c r="AFU205" s="17"/>
      <c r="AFV205" s="17"/>
      <c r="AFW205" s="17"/>
      <c r="AFX205" s="17"/>
      <c r="AFY205" s="17"/>
      <c r="AFZ205" s="17"/>
      <c r="AGA205" s="17"/>
      <c r="AGB205" s="17"/>
      <c r="AGC205" s="17"/>
      <c r="AGD205" s="17"/>
      <c r="AGE205" s="17"/>
      <c r="AGF205" s="17"/>
      <c r="AGG205" s="17"/>
      <c r="AGH205" s="17"/>
      <c r="AGI205" s="17"/>
      <c r="AGJ205" s="17"/>
      <c r="AGK205" s="17"/>
      <c r="AGL205" s="17"/>
      <c r="AGM205" s="17"/>
      <c r="AGN205" s="17"/>
      <c r="AGO205" s="17"/>
      <c r="AGP205" s="17"/>
      <c r="AGQ205" s="17"/>
      <c r="AGR205" s="17"/>
      <c r="AGS205" s="17"/>
      <c r="AGT205" s="17"/>
      <c r="AGU205" s="17"/>
      <c r="AGV205" s="17"/>
      <c r="AGW205" s="17"/>
      <c r="AGX205" s="17"/>
      <c r="AGY205" s="17"/>
      <c r="AGZ205" s="17"/>
      <c r="AHA205" s="17"/>
      <c r="AHB205" s="17"/>
      <c r="AHC205" s="17"/>
      <c r="AHD205" s="17"/>
      <c r="AHE205" s="17"/>
      <c r="AHF205" s="17"/>
      <c r="AHG205" s="17"/>
      <c r="AHH205" s="17"/>
      <c r="AHI205" s="17"/>
      <c r="AHJ205" s="17"/>
      <c r="AHK205" s="17"/>
      <c r="AHL205" s="17"/>
      <c r="AHM205" s="17"/>
      <c r="AHN205" s="17"/>
      <c r="AHO205" s="17"/>
      <c r="AHP205" s="17"/>
      <c r="AHQ205" s="17"/>
      <c r="AHR205" s="17"/>
      <c r="AHS205" s="17"/>
      <c r="AHT205" s="17"/>
      <c r="AHU205" s="17"/>
      <c r="AHV205" s="17"/>
      <c r="AHW205" s="17"/>
      <c r="AHX205" s="17"/>
      <c r="AHY205" s="17"/>
      <c r="AHZ205" s="17"/>
      <c r="AIA205" s="17"/>
      <c r="AIB205" s="17"/>
      <c r="AIC205" s="17"/>
      <c r="AID205" s="17"/>
      <c r="AIE205" s="17"/>
      <c r="AIF205" s="17"/>
      <c r="AIG205" s="17"/>
      <c r="AIH205" s="17"/>
      <c r="AII205" s="17"/>
      <c r="AIJ205" s="17"/>
      <c r="AIK205" s="17"/>
      <c r="AIL205" s="17"/>
      <c r="AIM205" s="17"/>
      <c r="AIN205" s="17"/>
      <c r="AIO205" s="17"/>
      <c r="AIP205" s="17"/>
      <c r="AIQ205" s="17"/>
      <c r="AIR205" s="17"/>
      <c r="AIS205" s="17"/>
      <c r="AIT205" s="17"/>
      <c r="AIU205" s="17"/>
      <c r="AIV205" s="17"/>
      <c r="AIW205" s="17"/>
      <c r="AIX205" s="17"/>
      <c r="AIY205" s="17"/>
      <c r="AIZ205" s="17"/>
      <c r="AJA205" s="17"/>
      <c r="AJB205" s="17"/>
      <c r="AJC205" s="17"/>
      <c r="AJD205" s="17"/>
      <c r="AJE205" s="17"/>
      <c r="AJF205" s="17"/>
      <c r="AJG205" s="17"/>
      <c r="AJH205" s="17"/>
      <c r="AJI205" s="17"/>
      <c r="AJJ205" s="17"/>
      <c r="AJK205" s="17"/>
      <c r="AJL205" s="17"/>
      <c r="AJM205" s="17"/>
      <c r="AJN205" s="17"/>
      <c r="AJO205" s="17"/>
      <c r="AJP205" s="17"/>
      <c r="AJQ205" s="17"/>
      <c r="AJR205" s="17"/>
      <c r="AJS205" s="17"/>
      <c r="AJT205" s="17"/>
      <c r="AJU205" s="17"/>
      <c r="AJV205" s="17"/>
      <c r="AJW205" s="17"/>
      <c r="AJX205" s="17"/>
      <c r="AJY205" s="17"/>
      <c r="AJZ205" s="17"/>
      <c r="AKA205" s="17"/>
      <c r="AKB205" s="17"/>
      <c r="AKC205" s="17"/>
      <c r="AKD205" s="17"/>
      <c r="AKE205" s="17"/>
      <c r="AKF205" s="17"/>
      <c r="AKG205" s="17"/>
      <c r="AKH205" s="17"/>
      <c r="AKI205" s="17"/>
      <c r="AKJ205" s="17"/>
      <c r="AKK205" s="17"/>
      <c r="AKL205" s="17"/>
      <c r="AKM205" s="17"/>
      <c r="AKN205" s="17"/>
      <c r="AKO205" s="17"/>
      <c r="AKP205" s="17"/>
      <c r="AKQ205" s="17"/>
      <c r="AKR205" s="17"/>
      <c r="AKS205" s="17"/>
      <c r="AKT205" s="17"/>
      <c r="AKU205" s="17"/>
      <c r="AKV205" s="17"/>
      <c r="AKW205" s="17"/>
      <c r="AKX205" s="17"/>
      <c r="AKY205" s="17"/>
      <c r="AKZ205" s="17"/>
      <c r="ALA205" s="17"/>
      <c r="ALB205" s="17"/>
      <c r="ALC205" s="17"/>
      <c r="ALD205" s="17"/>
      <c r="ALE205" s="17"/>
      <c r="ALF205" s="17"/>
      <c r="ALG205" s="17"/>
      <c r="ALH205" s="17"/>
      <c r="ALI205" s="17"/>
      <c r="ALJ205" s="17"/>
      <c r="ALK205" s="17"/>
      <c r="ALL205" s="17"/>
      <c r="ALM205" s="17"/>
      <c r="ALN205" s="17"/>
      <c r="ALO205" s="17"/>
      <c r="ALP205" s="17"/>
      <c r="ALQ205" s="17"/>
      <c r="ALR205" s="17"/>
      <c r="ALS205" s="17"/>
      <c r="ALT205" s="17"/>
      <c r="ALU205" s="17"/>
      <c r="ALV205" s="17"/>
      <c r="ALW205" s="17"/>
      <c r="ALX205" s="17"/>
      <c r="ALY205" s="17"/>
      <c r="ALZ205" s="17"/>
      <c r="AMA205" s="17"/>
      <c r="AMB205" s="17"/>
      <c r="AMC205" s="17"/>
      <c r="AMD205" s="17"/>
      <c r="AME205" s="17"/>
      <c r="AMF205" s="17"/>
      <c r="AMG205" s="17"/>
      <c r="AMH205" s="17"/>
      <c r="AMI205" s="17"/>
      <c r="AMJ205" s="17"/>
      <c r="AMK205" s="17"/>
      <c r="AML205" s="17"/>
      <c r="AMM205" s="17"/>
      <c r="AMN205" s="17"/>
      <c r="AMO205" s="17"/>
      <c r="AMP205" s="17"/>
      <c r="AMQ205" s="17"/>
      <c r="AMR205" s="17"/>
      <c r="AMS205" s="17"/>
      <c r="AMT205" s="17"/>
      <c r="AMU205" s="17"/>
      <c r="AMV205" s="17"/>
      <c r="AMW205" s="17"/>
      <c r="AMX205" s="17"/>
      <c r="AMY205" s="17"/>
      <c r="AMZ205" s="17"/>
      <c r="ANA205" s="17"/>
      <c r="ANB205" s="17"/>
      <c r="ANC205" s="17"/>
      <c r="AND205" s="17"/>
      <c r="ANE205" s="17"/>
      <c r="ANF205" s="17"/>
      <c r="ANG205" s="17"/>
      <c r="ANH205" s="17"/>
      <c r="ANI205" s="17"/>
      <c r="ANJ205" s="17"/>
      <c r="ANK205" s="17"/>
      <c r="ANL205" s="17"/>
      <c r="ANM205" s="17"/>
      <c r="ANN205" s="17"/>
      <c r="ANO205" s="17"/>
      <c r="ANP205" s="17"/>
      <c r="ANQ205" s="17"/>
      <c r="ANR205" s="17"/>
      <c r="ANS205" s="17"/>
      <c r="ANT205" s="17"/>
      <c r="ANU205" s="17"/>
      <c r="ANV205" s="17"/>
      <c r="ANW205" s="17"/>
      <c r="ANX205" s="17"/>
      <c r="ANY205" s="17"/>
      <c r="ANZ205" s="17"/>
      <c r="AOA205" s="17"/>
      <c r="AOB205" s="17"/>
      <c r="AOC205" s="17"/>
      <c r="AOD205" s="17"/>
      <c r="AOE205" s="17"/>
      <c r="AOF205" s="17"/>
      <c r="AOG205" s="17"/>
      <c r="AOH205" s="17"/>
      <c r="AOI205" s="17"/>
      <c r="AOJ205" s="17"/>
      <c r="AOK205" s="17"/>
      <c r="AOL205" s="17"/>
      <c r="AOM205" s="17"/>
      <c r="AON205" s="17"/>
      <c r="AOO205" s="17"/>
      <c r="AOP205" s="17"/>
      <c r="AOQ205" s="17"/>
      <c r="AOR205" s="17"/>
      <c r="AOS205" s="17"/>
      <c r="AOT205" s="17"/>
      <c r="AOU205" s="17"/>
      <c r="AOV205" s="17"/>
      <c r="AOW205" s="17"/>
      <c r="AOX205" s="17"/>
      <c r="AOY205" s="17"/>
      <c r="AOZ205" s="17"/>
      <c r="APA205" s="17"/>
      <c r="APB205" s="17"/>
      <c r="APC205" s="17"/>
      <c r="APD205" s="17"/>
      <c r="APE205" s="17"/>
      <c r="APF205" s="17"/>
      <c r="APG205" s="17"/>
      <c r="APH205" s="17"/>
      <c r="API205" s="17"/>
      <c r="APJ205" s="17"/>
      <c r="APK205" s="17"/>
      <c r="APL205" s="17"/>
      <c r="APM205" s="17"/>
      <c r="APN205" s="17"/>
      <c r="APO205" s="17"/>
      <c r="APP205" s="17"/>
      <c r="APQ205" s="17"/>
      <c r="APR205" s="17"/>
      <c r="APS205" s="17"/>
      <c r="APT205" s="17"/>
      <c r="APU205" s="17"/>
      <c r="APV205" s="17"/>
      <c r="APW205" s="17"/>
      <c r="APX205" s="17"/>
      <c r="APY205" s="17"/>
      <c r="APZ205" s="17"/>
      <c r="AQA205" s="17"/>
      <c r="AQB205" s="17"/>
      <c r="AQC205" s="17"/>
      <c r="AQD205" s="17"/>
      <c r="AQE205" s="17"/>
      <c r="AQF205" s="17"/>
      <c r="AQG205" s="17"/>
      <c r="AQH205" s="17"/>
      <c r="AQI205" s="17"/>
      <c r="AQJ205" s="17"/>
      <c r="AQK205" s="17"/>
      <c r="AQL205" s="17"/>
      <c r="AQM205" s="17"/>
      <c r="AQN205" s="17"/>
      <c r="AQO205" s="17"/>
      <c r="AQP205" s="17"/>
      <c r="AQQ205" s="17"/>
      <c r="AQR205" s="17"/>
      <c r="AQS205" s="17"/>
      <c r="AQT205" s="17"/>
      <c r="AQU205" s="17"/>
      <c r="AQV205" s="17"/>
      <c r="AQW205" s="17"/>
      <c r="AQX205" s="17"/>
      <c r="AQY205" s="17"/>
      <c r="AQZ205" s="17"/>
      <c r="ARA205" s="17"/>
      <c r="ARB205" s="17"/>
      <c r="ARC205" s="17"/>
      <c r="ARD205" s="17"/>
      <c r="ARE205" s="17"/>
      <c r="ARF205" s="17"/>
      <c r="ARG205" s="17"/>
      <c r="ARH205" s="17"/>
      <c r="ARI205" s="17"/>
      <c r="ARJ205" s="17"/>
      <c r="ARK205" s="17"/>
      <c r="ARL205" s="17"/>
      <c r="ARM205" s="17"/>
      <c r="ARN205" s="17"/>
      <c r="ARO205" s="17"/>
      <c r="ARP205" s="17"/>
      <c r="ARQ205" s="17"/>
      <c r="ARR205" s="17"/>
      <c r="ARS205" s="17"/>
      <c r="ART205" s="17"/>
      <c r="ARU205" s="17"/>
      <c r="ARV205" s="17"/>
      <c r="ARW205" s="17"/>
      <c r="ARX205" s="17"/>
      <c r="ARY205" s="17"/>
      <c r="ARZ205" s="17"/>
      <c r="ASA205" s="17"/>
      <c r="ASB205" s="17"/>
      <c r="ASC205" s="17"/>
      <c r="ASD205" s="17"/>
      <c r="ASE205" s="17"/>
      <c r="ASF205" s="17"/>
      <c r="ASG205" s="17"/>
      <c r="ASH205" s="17"/>
      <c r="ASI205" s="17"/>
      <c r="ASJ205" s="17"/>
      <c r="ASK205" s="17"/>
      <c r="ASL205" s="17"/>
      <c r="ASM205" s="17"/>
      <c r="ASN205" s="17"/>
      <c r="ASO205" s="17"/>
      <c r="ASP205" s="17"/>
      <c r="ASQ205" s="17"/>
      <c r="ASR205" s="17"/>
      <c r="ASS205" s="17"/>
      <c r="AST205" s="17"/>
      <c r="ASU205" s="17"/>
      <c r="ASV205" s="17"/>
      <c r="ASW205" s="17"/>
      <c r="ASX205" s="17"/>
      <c r="ASY205" s="17"/>
      <c r="ASZ205" s="17"/>
      <c r="ATA205" s="17"/>
      <c r="ATB205" s="17"/>
      <c r="ATC205" s="17"/>
      <c r="ATD205" s="17"/>
      <c r="ATE205" s="17"/>
      <c r="ATF205" s="17"/>
      <c r="ATG205" s="17"/>
      <c r="ATH205" s="17"/>
      <c r="ATI205" s="17"/>
      <c r="ATJ205" s="17"/>
      <c r="ATK205" s="17"/>
      <c r="ATL205" s="17"/>
      <c r="ATM205" s="17"/>
      <c r="ATN205" s="17"/>
      <c r="ATO205" s="17"/>
      <c r="ATP205" s="17"/>
      <c r="ATQ205" s="17"/>
      <c r="ATR205" s="17"/>
      <c r="ATS205" s="17"/>
      <c r="ATT205" s="17"/>
      <c r="ATU205" s="17"/>
      <c r="ATV205" s="17"/>
      <c r="ATW205" s="17"/>
      <c r="ATX205" s="17"/>
      <c r="ATY205" s="17"/>
      <c r="ATZ205" s="17"/>
      <c r="AUA205" s="17"/>
      <c r="AUB205" s="17"/>
      <c r="AUC205" s="17"/>
      <c r="AUD205" s="17"/>
      <c r="AUE205" s="17"/>
      <c r="AUF205" s="17"/>
      <c r="AUG205" s="17"/>
      <c r="AUH205" s="17"/>
      <c r="AUI205" s="17"/>
      <c r="AUJ205" s="17"/>
      <c r="AUK205" s="17"/>
      <c r="AUL205" s="17"/>
      <c r="AUM205" s="17"/>
      <c r="AUN205" s="17"/>
      <c r="AUO205" s="17"/>
      <c r="AUP205" s="17"/>
      <c r="AUQ205" s="17"/>
      <c r="AUR205" s="17"/>
      <c r="AUS205" s="17"/>
      <c r="AUT205" s="17"/>
      <c r="AUU205" s="17"/>
      <c r="AUV205" s="17"/>
      <c r="AUW205" s="17"/>
      <c r="AUX205" s="17"/>
      <c r="AUY205" s="17"/>
      <c r="AUZ205" s="17"/>
      <c r="AVA205" s="17"/>
      <c r="AVB205" s="17"/>
      <c r="AVC205" s="17"/>
      <c r="AVD205" s="17"/>
      <c r="AVE205" s="17"/>
      <c r="AVF205" s="17"/>
      <c r="AVG205" s="17"/>
      <c r="AVH205" s="17"/>
      <c r="AVI205" s="17"/>
      <c r="AVJ205" s="17"/>
      <c r="AVK205" s="17"/>
      <c r="AVL205" s="17"/>
      <c r="AVM205" s="17"/>
      <c r="AVN205" s="17"/>
      <c r="AVO205" s="17"/>
      <c r="AVP205" s="17"/>
      <c r="AVQ205" s="17"/>
      <c r="AVR205" s="17"/>
      <c r="AVS205" s="17"/>
      <c r="AVT205" s="17"/>
      <c r="AVU205" s="17"/>
      <c r="AVV205" s="17"/>
      <c r="AVW205" s="17"/>
      <c r="AVX205" s="17"/>
      <c r="AVY205" s="17"/>
      <c r="AVZ205" s="17"/>
      <c r="AWA205" s="17"/>
      <c r="AWB205" s="17"/>
      <c r="AWC205" s="17"/>
      <c r="AWD205" s="17"/>
      <c r="AWE205" s="17"/>
      <c r="AWF205" s="17"/>
      <c r="AWG205" s="17"/>
      <c r="AWH205" s="17"/>
      <c r="AWI205" s="17"/>
      <c r="AWJ205" s="17"/>
      <c r="AWK205" s="17"/>
      <c r="AWL205" s="17"/>
      <c r="AWM205" s="17"/>
      <c r="AWN205" s="17"/>
      <c r="AWO205" s="17"/>
      <c r="AWP205" s="17"/>
      <c r="AWQ205" s="17"/>
      <c r="AWR205" s="17"/>
      <c r="AWS205" s="17"/>
      <c r="AWT205" s="17"/>
      <c r="AWU205" s="17"/>
      <c r="AWV205" s="17"/>
      <c r="AWW205" s="17"/>
      <c r="AWX205" s="17"/>
      <c r="AWY205" s="17"/>
      <c r="AWZ205" s="17"/>
      <c r="AXA205" s="17"/>
      <c r="AXB205" s="17"/>
      <c r="AXC205" s="17"/>
      <c r="AXD205" s="17"/>
      <c r="AXE205" s="17"/>
      <c r="AXF205" s="17"/>
      <c r="AXG205" s="17"/>
      <c r="AXH205" s="17"/>
      <c r="AXI205" s="17"/>
      <c r="AXJ205" s="17"/>
      <c r="AXK205" s="17"/>
      <c r="AXL205" s="17"/>
      <c r="AXM205" s="17"/>
      <c r="AXN205" s="17"/>
      <c r="AXO205" s="17"/>
      <c r="AXP205" s="17"/>
      <c r="AXQ205" s="17"/>
      <c r="AXR205" s="17"/>
      <c r="AXS205" s="17"/>
      <c r="AXT205" s="17"/>
      <c r="AXU205" s="17"/>
      <c r="AXV205" s="17"/>
      <c r="AXW205" s="17"/>
      <c r="AXX205" s="17"/>
      <c r="AXY205" s="17"/>
      <c r="AXZ205" s="17"/>
      <c r="AYA205" s="17"/>
      <c r="AYB205" s="17"/>
      <c r="AYC205" s="17"/>
      <c r="AYD205" s="17"/>
      <c r="AYE205" s="17"/>
      <c r="AYF205" s="17"/>
      <c r="AYG205" s="17"/>
      <c r="AYH205" s="17"/>
      <c r="AYI205" s="17"/>
      <c r="AYJ205" s="17"/>
      <c r="AYK205" s="17"/>
      <c r="AYL205" s="17"/>
      <c r="AYM205" s="17"/>
      <c r="AYN205" s="17"/>
      <c r="AYO205" s="17"/>
      <c r="AYP205" s="17"/>
      <c r="AYQ205" s="17"/>
      <c r="AYR205" s="17"/>
      <c r="AYS205" s="17"/>
      <c r="AYT205" s="17"/>
      <c r="AYU205" s="17"/>
      <c r="AYV205" s="17"/>
      <c r="AYW205" s="17"/>
      <c r="AYX205" s="17"/>
      <c r="AYY205" s="17"/>
      <c r="AYZ205" s="17"/>
      <c r="AZA205" s="17"/>
      <c r="AZB205" s="17"/>
      <c r="AZC205" s="17"/>
      <c r="AZD205" s="17"/>
      <c r="AZE205" s="17"/>
      <c r="AZF205" s="17"/>
      <c r="AZG205" s="17"/>
      <c r="AZH205" s="17"/>
      <c r="AZI205" s="17"/>
      <c r="AZJ205" s="17"/>
      <c r="AZK205" s="17"/>
      <c r="AZL205" s="17"/>
      <c r="AZM205" s="17"/>
      <c r="AZN205" s="17"/>
      <c r="AZO205" s="17"/>
      <c r="AZP205" s="17"/>
      <c r="AZQ205" s="17"/>
      <c r="AZR205" s="17"/>
      <c r="AZS205" s="17"/>
      <c r="AZT205" s="17"/>
      <c r="AZU205" s="17"/>
      <c r="AZV205" s="17"/>
      <c r="AZW205" s="17"/>
      <c r="AZX205" s="17"/>
      <c r="AZY205" s="17"/>
      <c r="AZZ205" s="17"/>
      <c r="BAA205" s="17"/>
      <c r="BAB205" s="17"/>
      <c r="BAC205" s="17"/>
      <c r="BAD205" s="17"/>
      <c r="BAE205" s="17"/>
      <c r="BAF205" s="17"/>
      <c r="BAG205" s="17"/>
      <c r="BAH205" s="17"/>
      <c r="BAI205" s="17"/>
      <c r="BAJ205" s="17"/>
      <c r="BAK205" s="17"/>
      <c r="BAL205" s="17"/>
      <c r="BAM205" s="17"/>
      <c r="BAN205" s="17"/>
      <c r="BAO205" s="17"/>
      <c r="BAP205" s="17"/>
      <c r="BAQ205" s="17"/>
      <c r="BAR205" s="17"/>
      <c r="BAS205" s="17"/>
      <c r="BAT205" s="17"/>
      <c r="BAU205" s="17"/>
      <c r="BAV205" s="17"/>
      <c r="BAW205" s="17"/>
      <c r="BAX205" s="17"/>
      <c r="BAY205" s="17"/>
      <c r="BAZ205" s="17"/>
      <c r="BBA205" s="17"/>
      <c r="BBB205" s="17"/>
      <c r="BBC205" s="17"/>
      <c r="BBD205" s="17"/>
      <c r="BBE205" s="17"/>
      <c r="BBF205" s="17"/>
      <c r="BBG205" s="17"/>
      <c r="BBH205" s="17"/>
      <c r="BBI205" s="17"/>
      <c r="BBJ205" s="17"/>
      <c r="BBK205" s="17"/>
      <c r="BBL205" s="17"/>
      <c r="BBM205" s="17"/>
      <c r="BBN205" s="17"/>
      <c r="BBO205" s="17"/>
      <c r="BBP205" s="17"/>
      <c r="BBQ205" s="17"/>
      <c r="BBR205" s="17"/>
      <c r="BBS205" s="17"/>
      <c r="BBT205" s="17"/>
      <c r="BBU205" s="17"/>
      <c r="BBV205" s="17"/>
      <c r="BBW205" s="17"/>
      <c r="BBX205" s="17"/>
      <c r="BBY205" s="17"/>
      <c r="BBZ205" s="17"/>
      <c r="BCA205" s="17"/>
      <c r="BCB205" s="17"/>
      <c r="BCC205" s="17"/>
      <c r="BCD205" s="17"/>
      <c r="BCE205" s="17"/>
      <c r="BCF205" s="17"/>
      <c r="BCG205" s="17"/>
      <c r="BCH205" s="17"/>
      <c r="BCI205" s="17"/>
      <c r="BCJ205" s="17"/>
      <c r="BCK205" s="17"/>
      <c r="BCL205" s="17"/>
      <c r="BCM205" s="17"/>
      <c r="BCN205" s="17"/>
      <c r="BCO205" s="17"/>
      <c r="BCP205" s="17"/>
      <c r="BCQ205" s="17"/>
      <c r="BCR205" s="17"/>
      <c r="BCS205" s="17"/>
      <c r="BCT205" s="17"/>
      <c r="BCU205" s="17"/>
      <c r="BCV205" s="17"/>
      <c r="BCW205" s="17"/>
      <c r="BCX205" s="17"/>
      <c r="BCY205" s="17"/>
      <c r="BCZ205" s="17"/>
      <c r="BDA205" s="17"/>
      <c r="BDB205" s="17"/>
      <c r="BDC205" s="17"/>
      <c r="BDD205" s="17"/>
      <c r="BDE205" s="17"/>
      <c r="BDF205" s="17"/>
      <c r="BDG205" s="17"/>
      <c r="BDH205" s="17"/>
      <c r="BDI205" s="17"/>
      <c r="BDJ205" s="17"/>
      <c r="BDK205" s="17"/>
      <c r="BDL205" s="17"/>
      <c r="BDM205" s="17"/>
      <c r="BDN205" s="17"/>
      <c r="BDO205" s="17"/>
      <c r="BDP205" s="17"/>
      <c r="BDQ205" s="17"/>
      <c r="BDR205" s="17"/>
      <c r="BDS205" s="17"/>
      <c r="BDT205" s="17"/>
      <c r="BDU205" s="17"/>
      <c r="BDV205" s="17"/>
      <c r="BDW205" s="17"/>
      <c r="BDX205" s="17"/>
      <c r="BDY205" s="17"/>
      <c r="BDZ205" s="17"/>
      <c r="BEA205" s="17"/>
      <c r="BEB205" s="17"/>
      <c r="BEC205" s="17"/>
      <c r="BED205" s="17"/>
      <c r="BEE205" s="17"/>
      <c r="BEF205" s="17"/>
      <c r="BEG205" s="17"/>
      <c r="BEH205" s="17"/>
      <c r="BEI205" s="17"/>
      <c r="BEJ205" s="17"/>
      <c r="BEK205" s="17"/>
      <c r="BEL205" s="17"/>
      <c r="BEM205" s="17"/>
      <c r="BEN205" s="17"/>
      <c r="BEO205" s="17"/>
      <c r="BEP205" s="17"/>
      <c r="BEQ205" s="17"/>
      <c r="BER205" s="17"/>
      <c r="BES205" s="17"/>
      <c r="BET205" s="17"/>
      <c r="BEU205" s="17"/>
      <c r="BEV205" s="17"/>
      <c r="BEW205" s="17"/>
      <c r="BEX205" s="17"/>
      <c r="BEY205" s="17"/>
      <c r="BEZ205" s="17"/>
      <c r="BFA205" s="17"/>
      <c r="BFB205" s="17"/>
      <c r="BFC205" s="17"/>
      <c r="BFD205" s="17"/>
      <c r="BFE205" s="17"/>
      <c r="BFF205" s="17"/>
      <c r="BFG205" s="17"/>
      <c r="BFH205" s="17"/>
      <c r="BFI205" s="17"/>
      <c r="BFJ205" s="17"/>
      <c r="BFK205" s="17"/>
      <c r="BFL205" s="17"/>
      <c r="BFM205" s="17"/>
      <c r="BFN205" s="17"/>
      <c r="BFO205" s="17"/>
      <c r="BFP205" s="17"/>
      <c r="BFQ205" s="17"/>
      <c r="BFR205" s="17"/>
      <c r="BFS205" s="17"/>
      <c r="BFT205" s="17"/>
      <c r="BFU205" s="17"/>
      <c r="BFV205" s="17"/>
      <c r="BFW205" s="17"/>
      <c r="BFX205" s="17"/>
      <c r="BFY205" s="17"/>
      <c r="BFZ205" s="17"/>
      <c r="BGA205" s="17"/>
      <c r="BGB205" s="17"/>
      <c r="BGC205" s="17"/>
      <c r="BGD205" s="17"/>
      <c r="BGE205" s="17"/>
      <c r="BGF205" s="17"/>
      <c r="BGG205" s="17"/>
      <c r="BGH205" s="17"/>
      <c r="BGI205" s="17"/>
      <c r="BGJ205" s="17"/>
      <c r="BGK205" s="17"/>
      <c r="BGL205" s="17"/>
      <c r="BGM205" s="17"/>
      <c r="BGN205" s="17"/>
      <c r="BGO205" s="17"/>
      <c r="BGP205" s="17"/>
      <c r="BGQ205" s="17"/>
      <c r="BGR205" s="17"/>
      <c r="BGS205" s="17"/>
      <c r="BGT205" s="17"/>
      <c r="BGU205" s="17"/>
      <c r="BGV205" s="17"/>
      <c r="BGW205" s="17"/>
      <c r="BGX205" s="17"/>
      <c r="BGY205" s="17"/>
      <c r="BGZ205" s="17"/>
      <c r="BHA205" s="17"/>
      <c r="BHB205" s="17"/>
      <c r="BHC205" s="17"/>
      <c r="BHD205" s="17"/>
      <c r="BHE205" s="17"/>
      <c r="BHF205" s="17"/>
      <c r="BHG205" s="17"/>
      <c r="BHH205" s="17"/>
      <c r="BHI205" s="17"/>
      <c r="BHJ205" s="17"/>
      <c r="BHK205" s="17"/>
      <c r="BHL205" s="17"/>
      <c r="BHM205" s="17"/>
      <c r="BHN205" s="17"/>
      <c r="BHO205" s="17"/>
      <c r="BHP205" s="17"/>
      <c r="BHQ205" s="17"/>
      <c r="BHR205" s="17"/>
      <c r="BHS205" s="17"/>
      <c r="BHT205" s="17"/>
      <c r="BHU205" s="17"/>
      <c r="BHV205" s="17"/>
      <c r="BHW205" s="17"/>
      <c r="BHX205" s="17"/>
      <c r="BHY205" s="17"/>
      <c r="BHZ205" s="17"/>
      <c r="BIA205" s="17"/>
      <c r="BIB205" s="17"/>
      <c r="BIC205" s="17"/>
      <c r="BID205" s="17"/>
      <c r="BIE205" s="17"/>
      <c r="BIF205" s="17"/>
      <c r="BIG205" s="17"/>
      <c r="BIH205" s="17"/>
      <c r="BII205" s="17"/>
      <c r="BIJ205" s="17"/>
      <c r="BIK205" s="17"/>
      <c r="BIL205" s="17"/>
      <c r="BIM205" s="17"/>
      <c r="BIN205" s="17"/>
      <c r="BIO205" s="17"/>
      <c r="BIP205" s="17"/>
      <c r="BIQ205" s="17"/>
      <c r="BIR205" s="17"/>
      <c r="BIS205" s="17"/>
      <c r="BIT205" s="17"/>
      <c r="BIU205" s="17"/>
      <c r="BIV205" s="17"/>
      <c r="BIW205" s="17"/>
      <c r="BIX205" s="17"/>
      <c r="BIY205" s="17"/>
      <c r="BIZ205" s="17"/>
      <c r="BJA205" s="17"/>
      <c r="BJB205" s="17"/>
      <c r="BJC205" s="17"/>
      <c r="BJD205" s="17"/>
      <c r="BJE205" s="17"/>
      <c r="BJF205" s="17"/>
      <c r="BJG205" s="17"/>
      <c r="BJH205" s="17"/>
      <c r="BJI205" s="17"/>
      <c r="BJJ205" s="17"/>
      <c r="BJK205" s="17"/>
      <c r="BJL205" s="17"/>
      <c r="BJM205" s="17"/>
      <c r="BJN205" s="17"/>
      <c r="BJO205" s="17"/>
      <c r="BJP205" s="17"/>
      <c r="BJQ205" s="17"/>
      <c r="BJR205" s="17"/>
      <c r="BJS205" s="17"/>
      <c r="BJT205" s="17"/>
      <c r="BJU205" s="17"/>
      <c r="BJV205" s="17"/>
      <c r="BJW205" s="17"/>
      <c r="BJX205" s="17"/>
      <c r="BJY205" s="17"/>
      <c r="BJZ205" s="17"/>
      <c r="BKA205" s="17"/>
      <c r="BKB205" s="17"/>
      <c r="BKC205" s="17"/>
      <c r="BKD205" s="17"/>
      <c r="BKE205" s="17"/>
      <c r="BKF205" s="17"/>
      <c r="BKG205" s="17"/>
      <c r="BKH205" s="17"/>
      <c r="BKI205" s="17"/>
      <c r="BKJ205" s="17"/>
      <c r="BKK205" s="17"/>
      <c r="BKL205" s="17"/>
      <c r="BKM205" s="17"/>
      <c r="BKN205" s="17"/>
      <c r="BKO205" s="17"/>
      <c r="BKP205" s="17"/>
      <c r="BKQ205" s="17"/>
      <c r="BKR205" s="17"/>
      <c r="BKS205" s="17"/>
      <c r="BKT205" s="17"/>
      <c r="BKU205" s="17"/>
      <c r="BKV205" s="17"/>
      <c r="BKW205" s="17"/>
      <c r="BKX205" s="17"/>
      <c r="BKY205" s="17"/>
      <c r="BKZ205" s="17"/>
      <c r="BLA205" s="17"/>
      <c r="BLB205" s="17"/>
      <c r="BLC205" s="17"/>
      <c r="BLD205" s="17"/>
      <c r="BLE205" s="17"/>
      <c r="BLF205" s="17"/>
      <c r="BLG205" s="17"/>
      <c r="BLH205" s="17"/>
      <c r="BLI205" s="17"/>
      <c r="BLJ205" s="17"/>
      <c r="BLK205" s="17"/>
      <c r="BLL205" s="17"/>
      <c r="BLM205" s="17"/>
      <c r="BLN205" s="17"/>
      <c r="BLO205" s="17"/>
      <c r="BLP205" s="17"/>
      <c r="BLQ205" s="17"/>
      <c r="BLR205" s="17"/>
      <c r="BLS205" s="17"/>
      <c r="BLT205" s="17"/>
      <c r="BLU205" s="17"/>
      <c r="BLV205" s="17"/>
      <c r="BLW205" s="17"/>
      <c r="BLX205" s="17"/>
      <c r="BLY205" s="17"/>
      <c r="BLZ205" s="17"/>
      <c r="BMA205" s="17"/>
      <c r="BMB205" s="17"/>
      <c r="BMC205" s="17"/>
      <c r="BMD205" s="17"/>
      <c r="BME205" s="17"/>
      <c r="BMF205" s="17"/>
      <c r="BMG205" s="17"/>
      <c r="BMH205" s="17"/>
      <c r="BMI205" s="17"/>
      <c r="BMJ205" s="17"/>
      <c r="BMK205" s="17"/>
      <c r="BML205" s="17"/>
      <c r="BMM205" s="17"/>
      <c r="BMN205" s="17"/>
      <c r="BMO205" s="17"/>
      <c r="BMP205" s="17"/>
      <c r="BMQ205" s="17"/>
      <c r="BMR205" s="17"/>
      <c r="BMS205" s="17"/>
      <c r="BMT205" s="17"/>
      <c r="BMU205" s="17"/>
      <c r="BMV205" s="17"/>
      <c r="BMW205" s="17"/>
      <c r="BMX205" s="17"/>
      <c r="BMY205" s="17"/>
      <c r="BMZ205" s="17"/>
      <c r="BNA205" s="17"/>
      <c r="BNB205" s="17"/>
      <c r="BNC205" s="17"/>
      <c r="BND205" s="17"/>
      <c r="BNE205" s="17"/>
      <c r="BNF205" s="17"/>
      <c r="BNG205" s="17"/>
      <c r="BNH205" s="17"/>
      <c r="BNI205" s="17"/>
      <c r="BNJ205" s="17"/>
      <c r="BNK205" s="17"/>
      <c r="BNL205" s="17"/>
      <c r="BNM205" s="17"/>
      <c r="BNN205" s="17"/>
      <c r="BNO205" s="17"/>
      <c r="BNP205" s="17"/>
      <c r="BNQ205" s="17"/>
      <c r="BNR205" s="17"/>
      <c r="BNS205" s="17"/>
      <c r="BNT205" s="17"/>
      <c r="BNU205" s="17"/>
      <c r="BNV205" s="17"/>
      <c r="BNW205" s="17"/>
      <c r="BNX205" s="17"/>
      <c r="BNY205" s="17"/>
      <c r="BNZ205" s="17"/>
      <c r="BOA205" s="17"/>
      <c r="BOB205" s="17"/>
      <c r="BOC205" s="17"/>
      <c r="BOD205" s="17"/>
      <c r="BOE205" s="17"/>
      <c r="BOF205" s="17"/>
      <c r="BOG205" s="17"/>
      <c r="BOH205" s="17"/>
      <c r="BOI205" s="17"/>
      <c r="BOJ205" s="17"/>
      <c r="BOK205" s="17"/>
      <c r="BOL205" s="17"/>
      <c r="BOM205" s="17"/>
      <c r="BON205" s="17"/>
      <c r="BOO205" s="17"/>
      <c r="BOP205" s="17"/>
      <c r="BOQ205" s="17"/>
      <c r="BOR205" s="17"/>
      <c r="BOS205" s="17"/>
      <c r="BOT205" s="17"/>
      <c r="BOU205" s="17"/>
      <c r="BOV205" s="17"/>
      <c r="BOW205" s="17"/>
      <c r="BOX205" s="17"/>
      <c r="BOY205" s="17"/>
      <c r="BOZ205" s="17"/>
      <c r="BPA205" s="17"/>
      <c r="BPB205" s="17"/>
      <c r="BPC205" s="17"/>
      <c r="BPD205" s="17"/>
      <c r="BPE205" s="17"/>
      <c r="BPF205" s="17"/>
      <c r="BPG205" s="17"/>
      <c r="BPH205" s="17"/>
      <c r="BPI205" s="17"/>
      <c r="BPJ205" s="17"/>
      <c r="BPK205" s="17"/>
      <c r="BPL205" s="17"/>
      <c r="BPM205" s="17"/>
      <c r="BPN205" s="17"/>
      <c r="BPO205" s="17"/>
      <c r="BPP205" s="17"/>
      <c r="BPQ205" s="17"/>
      <c r="BPR205" s="17"/>
      <c r="BPS205" s="17"/>
      <c r="BPT205" s="17"/>
      <c r="BPU205" s="17"/>
      <c r="BPV205" s="17"/>
      <c r="BPW205" s="17"/>
      <c r="BPX205" s="17"/>
      <c r="BPY205" s="17"/>
      <c r="BPZ205" s="17"/>
      <c r="BQA205" s="17"/>
      <c r="BQB205" s="17"/>
      <c r="BQC205" s="17"/>
      <c r="BQD205" s="17"/>
      <c r="BQE205" s="17"/>
      <c r="BQF205" s="17"/>
      <c r="BQG205" s="17"/>
      <c r="BQH205" s="17"/>
      <c r="BQI205" s="17"/>
      <c r="BQJ205" s="17"/>
      <c r="BQK205" s="17"/>
      <c r="BQL205" s="17"/>
      <c r="BQM205" s="17"/>
      <c r="BQN205" s="17"/>
      <c r="BQO205" s="17"/>
      <c r="BQP205" s="17"/>
      <c r="BQQ205" s="17"/>
      <c r="BQR205" s="17"/>
      <c r="BQS205" s="17"/>
      <c r="BQT205" s="17"/>
      <c r="BQU205" s="17"/>
      <c r="BQV205" s="17"/>
      <c r="BQW205" s="17"/>
      <c r="BQX205" s="17"/>
      <c r="BQY205" s="17"/>
      <c r="BQZ205" s="17"/>
      <c r="BRA205" s="17"/>
      <c r="BRB205" s="17"/>
      <c r="BRC205" s="17"/>
      <c r="BRD205" s="17"/>
      <c r="BRE205" s="17"/>
      <c r="BRF205" s="17"/>
      <c r="BRG205" s="17"/>
      <c r="BRH205" s="17"/>
      <c r="BRI205" s="17"/>
      <c r="BRJ205" s="17"/>
      <c r="BRK205" s="17"/>
      <c r="BRL205" s="17"/>
      <c r="BRM205" s="17"/>
      <c r="BRN205" s="17"/>
      <c r="BRO205" s="17"/>
      <c r="BRP205" s="17"/>
      <c r="BRQ205" s="17"/>
      <c r="BRR205" s="17"/>
      <c r="BRS205" s="17"/>
      <c r="BRT205" s="17"/>
      <c r="BRU205" s="17"/>
      <c r="BRV205" s="17"/>
      <c r="BRW205" s="17"/>
      <c r="BRX205" s="17"/>
      <c r="BRY205" s="17"/>
      <c r="BRZ205" s="17"/>
      <c r="BSA205" s="17"/>
      <c r="BSB205" s="17"/>
      <c r="BSC205" s="17"/>
      <c r="BSD205" s="17"/>
      <c r="BSE205" s="17"/>
      <c r="BSF205" s="17"/>
      <c r="BSG205" s="17"/>
      <c r="BSH205" s="17"/>
      <c r="BSI205" s="17"/>
      <c r="BSJ205" s="17"/>
      <c r="BSK205" s="17"/>
      <c r="BSL205" s="17"/>
      <c r="BSM205" s="17"/>
      <c r="BSN205" s="17"/>
      <c r="BSO205" s="17"/>
      <c r="BSP205" s="17"/>
      <c r="BSQ205" s="17"/>
      <c r="BSR205" s="17"/>
      <c r="BSS205" s="17"/>
      <c r="BST205" s="17"/>
      <c r="BSU205" s="17"/>
      <c r="BSV205" s="17"/>
      <c r="BSW205" s="17"/>
      <c r="BSX205" s="17"/>
      <c r="BSY205" s="17"/>
      <c r="BSZ205" s="17"/>
      <c r="BTA205" s="17"/>
      <c r="BTB205" s="17"/>
      <c r="BTC205" s="17"/>
      <c r="BTD205" s="17"/>
      <c r="BTE205" s="17"/>
      <c r="BTF205" s="17"/>
      <c r="BTG205" s="17"/>
      <c r="BTH205" s="17"/>
      <c r="BTI205" s="17"/>
      <c r="BTJ205" s="17"/>
      <c r="BTK205" s="17"/>
      <c r="BTL205" s="17"/>
      <c r="BTM205" s="17"/>
      <c r="BTN205" s="17"/>
      <c r="BTO205" s="17"/>
      <c r="BTP205" s="17"/>
      <c r="BTQ205" s="17"/>
      <c r="BTR205" s="17"/>
      <c r="BTS205" s="17"/>
      <c r="BTT205" s="17"/>
      <c r="BTU205" s="17"/>
      <c r="BTV205" s="17"/>
      <c r="BTW205" s="17"/>
      <c r="BTX205" s="17"/>
      <c r="BTY205" s="17"/>
      <c r="BTZ205" s="17"/>
      <c r="BUA205" s="17"/>
      <c r="BUB205" s="17"/>
      <c r="BUC205" s="17"/>
      <c r="BUD205" s="17"/>
      <c r="BUE205" s="17"/>
      <c r="BUF205" s="17"/>
      <c r="BUG205" s="17"/>
      <c r="BUH205" s="17"/>
      <c r="BUI205" s="17"/>
      <c r="BUJ205" s="17"/>
      <c r="BUK205" s="17"/>
      <c r="BUL205" s="17"/>
      <c r="BUM205" s="17"/>
      <c r="BUN205" s="17"/>
      <c r="BUO205" s="17"/>
      <c r="BUP205" s="17"/>
      <c r="BUQ205" s="17"/>
      <c r="BUR205" s="17"/>
      <c r="BUS205" s="17"/>
      <c r="BUT205" s="17"/>
      <c r="BUU205" s="17"/>
      <c r="BUV205" s="17"/>
      <c r="BUW205" s="17"/>
      <c r="BUX205" s="17"/>
      <c r="BUY205" s="17"/>
      <c r="BUZ205" s="17"/>
      <c r="BVA205" s="17"/>
      <c r="BVB205" s="17"/>
      <c r="BVC205" s="17"/>
      <c r="BVD205" s="17"/>
      <c r="BVE205" s="17"/>
      <c r="BVF205" s="17"/>
      <c r="BVG205" s="17"/>
      <c r="BVH205" s="17"/>
      <c r="BVI205" s="17"/>
      <c r="BVJ205" s="17"/>
      <c r="BVK205" s="17"/>
      <c r="BVL205" s="17"/>
      <c r="BVM205" s="17"/>
      <c r="BVN205" s="17"/>
      <c r="BVO205" s="17"/>
      <c r="BVP205" s="17"/>
      <c r="BVQ205" s="17"/>
      <c r="BVR205" s="17"/>
      <c r="BVS205" s="17"/>
      <c r="BVT205" s="17"/>
      <c r="BVU205" s="17"/>
      <c r="BVV205" s="17"/>
      <c r="BVW205" s="17"/>
      <c r="BVX205" s="17"/>
      <c r="BVY205" s="17"/>
      <c r="BVZ205" s="17"/>
      <c r="BWA205" s="17"/>
      <c r="BWB205" s="17"/>
      <c r="BWC205" s="17"/>
      <c r="BWD205" s="17"/>
      <c r="BWE205" s="17"/>
      <c r="BWF205" s="17"/>
      <c r="BWG205" s="17"/>
      <c r="BWH205" s="17"/>
      <c r="BWI205" s="17"/>
      <c r="BWJ205" s="17"/>
      <c r="BWK205" s="17"/>
      <c r="BWL205" s="17"/>
      <c r="BWM205" s="17"/>
      <c r="BWN205" s="17"/>
      <c r="BWO205" s="17"/>
      <c r="BWP205" s="17"/>
      <c r="BWQ205" s="17"/>
      <c r="BWR205" s="17"/>
      <c r="BWS205" s="17"/>
      <c r="BWT205" s="17"/>
      <c r="BWU205" s="17"/>
      <c r="BWV205" s="17"/>
      <c r="BWW205" s="17"/>
      <c r="BWX205" s="17"/>
      <c r="BWY205" s="17"/>
      <c r="BWZ205" s="17"/>
      <c r="BXA205" s="17"/>
      <c r="BXB205" s="17"/>
      <c r="BXC205" s="17"/>
      <c r="BXD205" s="17"/>
      <c r="BXE205" s="17"/>
      <c r="BXF205" s="17"/>
      <c r="BXG205" s="17"/>
      <c r="BXH205" s="17"/>
      <c r="BXI205" s="17"/>
      <c r="BXJ205" s="17"/>
      <c r="BXK205" s="17"/>
      <c r="BXL205" s="17"/>
      <c r="BXM205" s="17"/>
      <c r="BXN205" s="17"/>
      <c r="BXO205" s="17"/>
      <c r="BXP205" s="17"/>
      <c r="BXQ205" s="17"/>
      <c r="BXR205" s="17"/>
      <c r="BXS205" s="17"/>
      <c r="BXT205" s="17"/>
      <c r="BXU205" s="17"/>
      <c r="BXV205" s="17"/>
      <c r="BXW205" s="17"/>
      <c r="BXX205" s="17"/>
      <c r="BXY205" s="17"/>
      <c r="BXZ205" s="17"/>
      <c r="BYA205" s="17"/>
      <c r="BYB205" s="17"/>
      <c r="BYC205" s="17"/>
      <c r="BYD205" s="17"/>
      <c r="BYE205" s="17"/>
      <c r="BYF205" s="17"/>
      <c r="BYG205" s="17"/>
      <c r="BYH205" s="17"/>
      <c r="BYI205" s="17"/>
      <c r="BYJ205" s="17"/>
      <c r="BYK205" s="17"/>
      <c r="BYL205" s="17"/>
      <c r="BYM205" s="17"/>
      <c r="BYN205" s="17"/>
      <c r="BYO205" s="17"/>
      <c r="BYP205" s="17"/>
      <c r="BYQ205" s="17"/>
      <c r="BYR205" s="17"/>
      <c r="BYS205" s="17"/>
      <c r="BYT205" s="17"/>
      <c r="BYU205" s="17"/>
      <c r="BYV205" s="17"/>
      <c r="BYW205" s="17"/>
      <c r="BYX205" s="17"/>
      <c r="BYY205" s="17"/>
      <c r="BYZ205" s="17"/>
      <c r="BZA205" s="17"/>
      <c r="BZB205" s="17"/>
      <c r="BZC205" s="17"/>
      <c r="BZD205" s="17"/>
      <c r="BZE205" s="17"/>
      <c r="BZF205" s="17"/>
      <c r="BZG205" s="17"/>
      <c r="BZH205" s="17"/>
      <c r="BZI205" s="17"/>
      <c r="BZJ205" s="17"/>
      <c r="BZK205" s="17"/>
      <c r="BZL205" s="17"/>
      <c r="BZM205" s="17"/>
      <c r="BZN205" s="17"/>
      <c r="BZO205" s="17"/>
      <c r="BZP205" s="17"/>
      <c r="BZQ205" s="17"/>
      <c r="BZR205" s="17"/>
      <c r="BZS205" s="17"/>
      <c r="BZT205" s="17"/>
      <c r="BZU205" s="17"/>
      <c r="BZV205" s="17"/>
      <c r="BZW205" s="17"/>
      <c r="BZX205" s="17"/>
      <c r="BZY205" s="17"/>
      <c r="BZZ205" s="17"/>
      <c r="CAA205" s="17"/>
      <c r="CAB205" s="17"/>
      <c r="CAC205" s="17"/>
      <c r="CAD205" s="17"/>
      <c r="CAE205" s="17"/>
      <c r="CAF205" s="17"/>
      <c r="CAG205" s="17"/>
      <c r="CAH205" s="17"/>
      <c r="CAI205" s="17"/>
      <c r="CAJ205" s="17"/>
      <c r="CAK205" s="17"/>
      <c r="CAL205" s="17"/>
      <c r="CAM205" s="17"/>
      <c r="CAN205" s="17"/>
      <c r="CAO205" s="17"/>
      <c r="CAP205" s="17"/>
      <c r="CAQ205" s="17"/>
      <c r="CAR205" s="17"/>
      <c r="CAS205" s="17"/>
      <c r="CAT205" s="17"/>
      <c r="CAU205" s="17"/>
      <c r="CAV205" s="17"/>
      <c r="CAW205" s="17"/>
      <c r="CAX205" s="17"/>
      <c r="CAY205" s="17"/>
      <c r="CAZ205" s="17"/>
      <c r="CBA205" s="17"/>
      <c r="CBB205" s="17"/>
      <c r="CBC205" s="17"/>
      <c r="CBD205" s="17"/>
      <c r="CBE205" s="17"/>
      <c r="CBF205" s="17"/>
      <c r="CBG205" s="17"/>
      <c r="CBH205" s="17"/>
      <c r="CBI205" s="17"/>
      <c r="CBJ205" s="17"/>
      <c r="CBK205" s="17"/>
      <c r="CBL205" s="17"/>
      <c r="CBM205" s="17"/>
      <c r="CBN205" s="17"/>
      <c r="CBO205" s="17"/>
      <c r="CBP205" s="17"/>
      <c r="CBQ205" s="17"/>
      <c r="CBR205" s="17"/>
      <c r="CBS205" s="17"/>
      <c r="CBT205" s="17"/>
      <c r="CBU205" s="17"/>
      <c r="CBV205" s="17"/>
      <c r="CBW205" s="17"/>
      <c r="CBX205" s="17"/>
      <c r="CBY205" s="17"/>
      <c r="CBZ205" s="17"/>
      <c r="CCA205" s="17"/>
      <c r="CCB205" s="17"/>
      <c r="CCC205" s="17"/>
      <c r="CCD205" s="17"/>
      <c r="CCE205" s="17"/>
      <c r="CCF205" s="17"/>
      <c r="CCG205" s="17"/>
      <c r="CCH205" s="17"/>
      <c r="CCI205" s="17"/>
      <c r="CCJ205" s="17"/>
      <c r="CCK205" s="17"/>
      <c r="CCL205" s="17"/>
      <c r="CCM205" s="17"/>
      <c r="CCN205" s="17"/>
      <c r="CCO205" s="17"/>
      <c r="CCP205" s="17"/>
      <c r="CCQ205" s="17"/>
      <c r="CCR205" s="17"/>
      <c r="CCS205" s="17"/>
      <c r="CCT205" s="17"/>
      <c r="CCU205" s="17"/>
      <c r="CCV205" s="17"/>
      <c r="CCW205" s="17"/>
      <c r="CCX205" s="17"/>
      <c r="CCY205" s="17"/>
      <c r="CCZ205" s="17"/>
      <c r="CDA205" s="17"/>
      <c r="CDB205" s="17"/>
      <c r="CDC205" s="17"/>
      <c r="CDD205" s="17"/>
      <c r="CDE205" s="17"/>
      <c r="CDF205" s="17"/>
      <c r="CDG205" s="17"/>
      <c r="CDH205" s="17"/>
      <c r="CDI205" s="17"/>
      <c r="CDJ205" s="17"/>
      <c r="CDK205" s="17"/>
      <c r="CDL205" s="17"/>
      <c r="CDM205" s="17"/>
      <c r="CDN205" s="17"/>
      <c r="CDO205" s="17"/>
      <c r="CDP205" s="17"/>
      <c r="CDQ205" s="17"/>
      <c r="CDR205" s="17"/>
      <c r="CDS205" s="17"/>
      <c r="CDT205" s="17"/>
      <c r="CDU205" s="17"/>
    </row>
    <row r="206">
      <c r="A206" s="14" t="s">
        <v>2684</v>
      </c>
      <c r="B206" s="14" t="s">
        <v>4356</v>
      </c>
      <c r="C206" s="14" t="s">
        <v>2686</v>
      </c>
      <c r="D206" s="14" t="s">
        <v>2687</v>
      </c>
      <c r="E206" s="14" t="s">
        <v>3266</v>
      </c>
      <c r="F206" s="14" t="s">
        <v>2835</v>
      </c>
      <c r="I206" s="14" t="s">
        <v>3267</v>
      </c>
      <c r="J206" s="14" t="s">
        <v>2618</v>
      </c>
      <c r="K206" s="14" t="s">
        <v>2619</v>
      </c>
      <c r="L206" s="14" t="s">
        <v>2658</v>
      </c>
      <c r="M206" s="17"/>
      <c r="N206" s="14" t="s">
        <v>2690</v>
      </c>
      <c r="O206" s="14" t="s">
        <v>2690</v>
      </c>
      <c r="P206" s="14" t="s">
        <v>2690</v>
      </c>
      <c r="Q206" s="16">
        <v>11.0</v>
      </c>
      <c r="R206" s="16">
        <v>4104680.0</v>
      </c>
      <c r="S206" s="16">
        <v>4104680.0</v>
      </c>
      <c r="T206" s="14" t="s">
        <v>2631</v>
      </c>
      <c r="U206" s="14" t="s">
        <v>2630</v>
      </c>
      <c r="V206" s="14" t="s">
        <v>3268</v>
      </c>
      <c r="W206" s="14" t="s">
        <v>3269</v>
      </c>
      <c r="X206" s="16">
        <v>0.21</v>
      </c>
      <c r="Y206" s="17"/>
      <c r="Z206" s="16">
        <v>26.0</v>
      </c>
      <c r="AA206" s="16">
        <v>97.0</v>
      </c>
      <c r="AB206" s="17"/>
      <c r="AC206" s="16">
        <v>80.0</v>
      </c>
      <c r="AD206" s="16">
        <v>12171.0</v>
      </c>
      <c r="AE206" s="22">
        <v>45577.0</v>
      </c>
      <c r="AF206" s="17"/>
      <c r="AG206" s="17"/>
      <c r="AH206" s="17"/>
      <c r="AI206" s="17"/>
      <c r="AJ206" s="17"/>
      <c r="AK206" s="17"/>
      <c r="AL206" s="16">
        <v>23.0</v>
      </c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4" t="s">
        <v>2693</v>
      </c>
      <c r="BB206" s="17"/>
      <c r="BC206" s="17"/>
      <c r="BD206" s="17"/>
      <c r="BE206" s="17"/>
      <c r="BF206" s="14" t="s">
        <v>2563</v>
      </c>
      <c r="BG206" s="16">
        <v>1.0</v>
      </c>
      <c r="BH206" s="14" t="s">
        <v>2564</v>
      </c>
      <c r="BI206" s="14" t="s">
        <v>2565</v>
      </c>
      <c r="BJ206" s="14" t="s">
        <v>2566</v>
      </c>
      <c r="BK206" s="17"/>
      <c r="BL206" s="17"/>
      <c r="BM206" s="16">
        <v>407.833333</v>
      </c>
      <c r="BN206" s="17"/>
      <c r="BO206" s="17"/>
      <c r="BP206" s="17"/>
      <c r="BQ206" s="17"/>
      <c r="BR206" s="17"/>
      <c r="BS206" s="16">
        <v>0.2617</v>
      </c>
      <c r="BT206" s="16">
        <v>6.70677582</v>
      </c>
      <c r="BU206" s="14" t="s">
        <v>2567</v>
      </c>
      <c r="BV206" s="17"/>
      <c r="BW206" s="17"/>
      <c r="BX206" s="16">
        <v>8.0</v>
      </c>
      <c r="BY206" s="14" t="s">
        <v>2693</v>
      </c>
      <c r="BZ206" s="16">
        <v>204.0</v>
      </c>
      <c r="CA206" s="16">
        <v>-8533.0</v>
      </c>
      <c r="CB206" s="16">
        <v>0.0</v>
      </c>
      <c r="CC206" s="17"/>
      <c r="CD206" s="17"/>
      <c r="CE206" s="16">
        <v>6.70677582</v>
      </c>
      <c r="CF206" s="14" t="s">
        <v>2572</v>
      </c>
      <c r="CG206" s="14" t="s">
        <v>2704</v>
      </c>
      <c r="CH206" s="19">
        <v>40567.0</v>
      </c>
      <c r="CI206" s="14" t="s">
        <v>2573</v>
      </c>
      <c r="CJ206" s="17"/>
      <c r="CK206" s="14" t="s">
        <v>2574</v>
      </c>
      <c r="CL206" s="14" t="s">
        <v>2759</v>
      </c>
      <c r="CM206" s="20">
        <v>2753990.0</v>
      </c>
      <c r="CN206" s="14" t="s">
        <v>2759</v>
      </c>
      <c r="CO206" s="14" t="s">
        <v>2563</v>
      </c>
      <c r="CP206" s="14" t="s">
        <v>2563</v>
      </c>
      <c r="CQ206" s="16">
        <v>0.2849</v>
      </c>
      <c r="CR206" s="16">
        <v>1.0</v>
      </c>
      <c r="CS206" s="17"/>
      <c r="CT206" s="14" t="s">
        <v>4357</v>
      </c>
      <c r="CX206" s="14" t="s">
        <v>2739</v>
      </c>
      <c r="CY206" s="16">
        <v>6.70677582</v>
      </c>
      <c r="CZ206" s="14" t="s">
        <v>2581</v>
      </c>
      <c r="DB206" s="17"/>
      <c r="DC206" s="14" t="s">
        <v>2708</v>
      </c>
      <c r="DD206" s="14" t="s">
        <v>2693</v>
      </c>
      <c r="DE206" s="17"/>
      <c r="DF206" s="17"/>
      <c r="DG206" s="14" t="s">
        <v>2855</v>
      </c>
      <c r="DH206" s="16">
        <v>6.0</v>
      </c>
      <c r="DI206" s="14" t="s">
        <v>2763</v>
      </c>
      <c r="DJ206" s="14" t="s">
        <v>2764</v>
      </c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  <c r="KL206" s="17"/>
      <c r="KM206" s="17"/>
      <c r="KN206" s="17"/>
      <c r="KO206" s="17"/>
      <c r="KP206" s="17"/>
      <c r="KQ206" s="17"/>
      <c r="KR206" s="17"/>
      <c r="KS206" s="17"/>
      <c r="KT206" s="17"/>
      <c r="KU206" s="17"/>
      <c r="KV206" s="17"/>
      <c r="KW206" s="17"/>
      <c r="KX206" s="17"/>
      <c r="KY206" s="17"/>
      <c r="KZ206" s="17"/>
      <c r="LA206" s="17"/>
      <c r="LB206" s="17"/>
      <c r="LC206" s="17"/>
      <c r="LD206" s="17"/>
      <c r="LE206" s="17"/>
      <c r="LF206" s="17"/>
      <c r="LG206" s="17"/>
      <c r="LH206" s="17"/>
      <c r="LI206" s="17"/>
      <c r="LJ206" s="17"/>
      <c r="LK206" s="17"/>
      <c r="LL206" s="17"/>
      <c r="LM206" s="17"/>
      <c r="LN206" s="17"/>
      <c r="LO206" s="17"/>
      <c r="LP206" s="17"/>
      <c r="LQ206" s="17"/>
      <c r="LR206" s="17"/>
      <c r="LS206" s="17"/>
      <c r="LT206" s="17"/>
      <c r="LU206" s="17"/>
      <c r="LV206" s="17"/>
      <c r="LW206" s="17"/>
      <c r="LX206" s="17"/>
      <c r="LY206" s="17"/>
      <c r="LZ206" s="17"/>
      <c r="MA206" s="17"/>
      <c r="MB206" s="17"/>
      <c r="MC206" s="17"/>
      <c r="MD206" s="17"/>
      <c r="ME206" s="17"/>
      <c r="MF206" s="17"/>
      <c r="MG206" s="17"/>
      <c r="MH206" s="17"/>
      <c r="MI206" s="17"/>
      <c r="MJ206" s="17"/>
      <c r="MK206" s="17"/>
      <c r="ML206" s="17"/>
      <c r="MM206" s="17"/>
      <c r="MN206" s="17"/>
      <c r="MO206" s="17"/>
      <c r="MP206" s="17"/>
      <c r="MQ206" s="17"/>
      <c r="MR206" s="17"/>
      <c r="MS206" s="17"/>
      <c r="MT206" s="17"/>
      <c r="MU206" s="17"/>
      <c r="MV206" s="17"/>
      <c r="MW206" s="17"/>
      <c r="MX206" s="17"/>
      <c r="MY206" s="17"/>
      <c r="MZ206" s="17"/>
      <c r="NA206" s="17"/>
      <c r="NB206" s="17"/>
      <c r="NC206" s="17"/>
      <c r="ND206" s="17"/>
      <c r="NE206" s="17"/>
      <c r="NF206" s="17"/>
      <c r="NG206" s="17"/>
      <c r="NH206" s="17"/>
      <c r="NI206" s="17"/>
      <c r="NJ206" s="17"/>
      <c r="NK206" s="17"/>
      <c r="NL206" s="17"/>
      <c r="NM206" s="17"/>
      <c r="NN206" s="17"/>
      <c r="NO206" s="17"/>
      <c r="NP206" s="17"/>
      <c r="NQ206" s="17"/>
      <c r="NR206" s="17"/>
      <c r="NS206" s="17"/>
      <c r="NT206" s="17"/>
      <c r="NU206" s="17"/>
      <c r="NV206" s="17"/>
      <c r="NW206" s="17"/>
      <c r="NX206" s="17"/>
      <c r="NY206" s="17"/>
      <c r="NZ206" s="17"/>
      <c r="OA206" s="17"/>
      <c r="OB206" s="17"/>
      <c r="OC206" s="17"/>
      <c r="OD206" s="17"/>
      <c r="OE206" s="17"/>
      <c r="OF206" s="17"/>
      <c r="OG206" s="17"/>
      <c r="OH206" s="17"/>
      <c r="OI206" s="17"/>
      <c r="OJ206" s="17"/>
      <c r="OK206" s="17"/>
      <c r="OL206" s="17"/>
      <c r="OM206" s="17"/>
      <c r="ON206" s="17"/>
      <c r="OO206" s="17"/>
      <c r="OP206" s="17"/>
      <c r="OQ206" s="17"/>
      <c r="OR206" s="17"/>
      <c r="OS206" s="17"/>
      <c r="OT206" s="17"/>
      <c r="OU206" s="17"/>
      <c r="OV206" s="17"/>
      <c r="OW206" s="17"/>
      <c r="OX206" s="17"/>
      <c r="OY206" s="17"/>
      <c r="OZ206" s="17"/>
      <c r="PA206" s="17"/>
      <c r="PB206" s="17"/>
      <c r="PC206" s="17"/>
      <c r="PD206" s="17"/>
      <c r="PE206" s="17"/>
      <c r="PF206" s="17"/>
      <c r="PG206" s="17"/>
      <c r="PH206" s="17"/>
      <c r="PI206" s="17"/>
      <c r="PJ206" s="17"/>
      <c r="PK206" s="17"/>
      <c r="PL206" s="17"/>
      <c r="PM206" s="17"/>
      <c r="PN206" s="17"/>
      <c r="PO206" s="17"/>
      <c r="PP206" s="17"/>
      <c r="PQ206" s="17"/>
      <c r="PR206" s="17"/>
      <c r="PS206" s="17"/>
      <c r="PT206" s="17"/>
      <c r="PU206" s="17"/>
      <c r="PV206" s="17"/>
      <c r="PW206" s="17"/>
      <c r="PX206" s="17"/>
      <c r="PY206" s="17"/>
      <c r="PZ206" s="17"/>
      <c r="QA206" s="17"/>
      <c r="QB206" s="17"/>
      <c r="QC206" s="17"/>
      <c r="QD206" s="17"/>
      <c r="QE206" s="17"/>
      <c r="QF206" s="17"/>
      <c r="QG206" s="17"/>
      <c r="QH206" s="17"/>
      <c r="QI206" s="17"/>
      <c r="QJ206" s="17"/>
      <c r="QK206" s="17"/>
      <c r="QL206" s="17"/>
      <c r="QM206" s="17"/>
      <c r="QN206" s="17"/>
      <c r="QO206" s="17"/>
      <c r="QP206" s="17"/>
      <c r="QQ206" s="17"/>
      <c r="QR206" s="17"/>
      <c r="QS206" s="17"/>
      <c r="QT206" s="17"/>
      <c r="QU206" s="16">
        <v>37.0</v>
      </c>
      <c r="QV206" s="16">
        <v>16.0</v>
      </c>
      <c r="QW206" s="16">
        <v>24.0</v>
      </c>
      <c r="QX206" s="17"/>
      <c r="QY206" s="17"/>
      <c r="QZ206" s="17"/>
      <c r="RA206" s="17"/>
      <c r="RB206" s="17"/>
      <c r="RC206" s="17"/>
      <c r="RD206" s="17"/>
      <c r="RE206" s="17"/>
      <c r="RF206" s="17"/>
      <c r="RG206" s="17"/>
      <c r="RH206" s="17"/>
      <c r="RI206" s="17"/>
      <c r="RJ206" s="17"/>
      <c r="RK206" s="17"/>
      <c r="RL206" s="17"/>
      <c r="RM206" s="17"/>
      <c r="RN206" s="17"/>
      <c r="RO206" s="17"/>
      <c r="RP206" s="17"/>
      <c r="RQ206" s="17"/>
      <c r="RR206" s="17"/>
      <c r="RS206" s="17"/>
      <c r="RT206" s="17"/>
      <c r="RU206" s="17"/>
      <c r="RV206" s="17"/>
      <c r="RW206" s="17"/>
      <c r="RX206" s="17"/>
      <c r="RY206" s="17"/>
      <c r="RZ206" s="17"/>
      <c r="SA206" s="17"/>
      <c r="SB206" s="17"/>
      <c r="SC206" s="17"/>
      <c r="SD206" s="17"/>
      <c r="SE206" s="17"/>
      <c r="SF206" s="17"/>
      <c r="SG206" s="17"/>
      <c r="SH206" s="17"/>
      <c r="SI206" s="17"/>
      <c r="SJ206" s="17"/>
      <c r="SK206" s="17"/>
      <c r="SL206" s="17"/>
      <c r="SM206" s="17"/>
      <c r="SN206" s="17"/>
      <c r="SO206" s="17"/>
      <c r="SP206" s="17"/>
      <c r="SQ206" s="17"/>
      <c r="SR206" s="17"/>
      <c r="SS206" s="17"/>
      <c r="ST206" s="17"/>
      <c r="SU206" s="17"/>
      <c r="SV206" s="17"/>
      <c r="SW206" s="17"/>
      <c r="SX206" s="17"/>
      <c r="SY206" s="17"/>
      <c r="SZ206" s="17"/>
      <c r="TA206" s="17"/>
      <c r="TB206" s="17"/>
      <c r="TC206" s="17"/>
      <c r="TD206" s="17"/>
      <c r="TE206" s="17"/>
      <c r="TF206" s="17"/>
      <c r="TG206" s="17"/>
      <c r="TH206" s="17"/>
      <c r="TI206" s="17"/>
      <c r="TJ206" s="17"/>
      <c r="TK206" s="17"/>
      <c r="TL206" s="17"/>
      <c r="TM206" s="17"/>
      <c r="TN206" s="17"/>
      <c r="TO206" s="17"/>
      <c r="TP206" s="17"/>
      <c r="TQ206" s="17"/>
      <c r="TR206" s="17"/>
      <c r="TS206" s="17"/>
      <c r="TT206" s="17"/>
      <c r="TU206" s="17"/>
      <c r="TV206" s="17"/>
      <c r="TW206" s="17"/>
      <c r="TX206" s="17"/>
      <c r="TY206" s="17"/>
      <c r="TZ206" s="17"/>
      <c r="UA206" s="17"/>
      <c r="UB206" s="17"/>
      <c r="UC206" s="17"/>
      <c r="UD206" s="17"/>
      <c r="UE206" s="17"/>
      <c r="UF206" s="17"/>
      <c r="UG206" s="17"/>
      <c r="UH206" s="17"/>
      <c r="UI206" s="17"/>
      <c r="UJ206" s="17"/>
      <c r="UK206" s="17"/>
      <c r="UL206" s="17"/>
      <c r="UM206" s="17"/>
      <c r="UN206" s="17"/>
      <c r="UO206" s="17"/>
      <c r="UP206" s="17"/>
      <c r="UQ206" s="17"/>
      <c r="UR206" s="17"/>
      <c r="US206" s="17"/>
      <c r="UT206" s="17"/>
      <c r="UU206" s="17"/>
      <c r="UV206" s="17"/>
      <c r="UW206" s="17"/>
      <c r="UX206" s="17"/>
      <c r="UY206" s="17"/>
      <c r="UZ206" s="17"/>
      <c r="VA206" s="17"/>
      <c r="VB206" s="17"/>
      <c r="VC206" s="17"/>
      <c r="VD206" s="17"/>
      <c r="VE206" s="17"/>
      <c r="VF206" s="17"/>
      <c r="VG206" s="17"/>
      <c r="VH206" s="17"/>
      <c r="VI206" s="17"/>
      <c r="VJ206" s="17"/>
      <c r="VK206" s="17"/>
      <c r="VL206" s="17"/>
      <c r="VM206" s="17"/>
      <c r="VN206" s="17"/>
      <c r="VO206" s="17"/>
      <c r="VP206" s="17"/>
      <c r="VQ206" s="17"/>
      <c r="VR206" s="17"/>
      <c r="VS206" s="17"/>
      <c r="VT206" s="17"/>
      <c r="VU206" s="17"/>
      <c r="VV206" s="17"/>
      <c r="VW206" s="17"/>
      <c r="VX206" s="17"/>
      <c r="VY206" s="17"/>
      <c r="VZ206" s="17"/>
      <c r="WA206" s="17"/>
      <c r="WB206" s="17"/>
      <c r="WC206" s="17"/>
      <c r="WD206" s="17"/>
      <c r="WE206" s="17"/>
      <c r="WF206" s="17"/>
      <c r="WG206" s="17"/>
      <c r="WH206" s="17"/>
      <c r="WI206" s="17"/>
      <c r="WJ206" s="17"/>
      <c r="WK206" s="17"/>
      <c r="WL206" s="17"/>
      <c r="WM206" s="17"/>
      <c r="WN206" s="17"/>
      <c r="WO206" s="17"/>
      <c r="WP206" s="17"/>
      <c r="WQ206" s="17"/>
      <c r="WR206" s="17"/>
      <c r="WS206" s="17"/>
      <c r="WT206" s="17"/>
      <c r="WU206" s="17"/>
      <c r="WV206" s="17"/>
      <c r="WW206" s="17"/>
      <c r="WX206" s="17"/>
      <c r="WY206" s="17"/>
      <c r="WZ206" s="17"/>
      <c r="XA206" s="17"/>
      <c r="XB206" s="17"/>
      <c r="XC206" s="17"/>
      <c r="XD206" s="17"/>
      <c r="XE206" s="17"/>
      <c r="XF206" s="17"/>
      <c r="XG206" s="17"/>
      <c r="XH206" s="17"/>
      <c r="XI206" s="17"/>
      <c r="XJ206" s="17"/>
      <c r="XK206" s="17"/>
      <c r="XL206" s="17"/>
      <c r="XM206" s="17"/>
      <c r="XN206" s="17"/>
      <c r="XO206" s="17"/>
      <c r="XP206" s="17"/>
      <c r="XQ206" s="17"/>
      <c r="XR206" s="17"/>
      <c r="XS206" s="17"/>
      <c r="XT206" s="17"/>
      <c r="XU206" s="17"/>
      <c r="XV206" s="17"/>
      <c r="XW206" s="17"/>
      <c r="XX206" s="17"/>
      <c r="XY206" s="17"/>
      <c r="XZ206" s="17"/>
      <c r="YA206" s="17"/>
      <c r="YB206" s="17"/>
      <c r="YC206" s="17"/>
      <c r="YD206" s="17"/>
      <c r="YE206" s="17"/>
      <c r="YF206" s="17"/>
      <c r="YG206" s="17"/>
      <c r="YH206" s="17"/>
      <c r="YI206" s="17"/>
      <c r="YJ206" s="17"/>
      <c r="YK206" s="17"/>
      <c r="YL206" s="17"/>
      <c r="YM206" s="17"/>
      <c r="YN206" s="17"/>
      <c r="YO206" s="17"/>
      <c r="YP206" s="17"/>
      <c r="YQ206" s="17"/>
      <c r="YR206" s="17"/>
      <c r="YS206" s="17"/>
      <c r="YT206" s="17"/>
      <c r="YU206" s="17"/>
      <c r="YV206" s="17"/>
      <c r="YW206" s="17"/>
      <c r="YX206" s="17"/>
      <c r="YY206" s="17"/>
      <c r="YZ206" s="17"/>
      <c r="ZA206" s="17"/>
      <c r="ZB206" s="17"/>
      <c r="ZC206" s="17"/>
      <c r="ZD206" s="17"/>
      <c r="ZE206" s="17"/>
      <c r="ZF206" s="17"/>
      <c r="ZG206" s="17"/>
      <c r="ZH206" s="17"/>
      <c r="ZI206" s="17"/>
      <c r="ZJ206" s="17"/>
      <c r="ZK206" s="17"/>
      <c r="ZL206" s="17"/>
      <c r="ZM206" s="17"/>
      <c r="ZN206" s="17"/>
      <c r="ZO206" s="17"/>
      <c r="ZP206" s="17"/>
      <c r="ZQ206" s="17"/>
      <c r="ZR206" s="17"/>
      <c r="ZS206" s="17"/>
      <c r="ZT206" s="17"/>
      <c r="ZU206" s="17"/>
      <c r="ZV206" s="17"/>
      <c r="ZW206" s="17"/>
      <c r="ZX206" s="17"/>
      <c r="ZY206" s="17"/>
      <c r="ZZ206" s="17"/>
      <c r="AAA206" s="17"/>
      <c r="AAB206" s="17"/>
      <c r="AAC206" s="17"/>
      <c r="AAD206" s="17"/>
      <c r="AAE206" s="17"/>
      <c r="AAF206" s="17"/>
      <c r="AAG206" s="17"/>
      <c r="AAH206" s="17"/>
      <c r="AAI206" s="17"/>
      <c r="AAJ206" s="17"/>
      <c r="AAK206" s="17"/>
      <c r="AAL206" s="17"/>
      <c r="AAM206" s="17"/>
      <c r="AAN206" s="17"/>
      <c r="AAO206" s="17"/>
      <c r="AAP206" s="17"/>
      <c r="AAQ206" s="17"/>
      <c r="AAR206" s="17"/>
      <c r="AAS206" s="17"/>
      <c r="AAT206" s="17"/>
      <c r="AAU206" s="17"/>
      <c r="AAV206" s="17"/>
      <c r="AAW206" s="17"/>
      <c r="AAX206" s="17"/>
      <c r="AAY206" s="17"/>
      <c r="AAZ206" s="17"/>
      <c r="ABA206" s="17"/>
      <c r="ABB206" s="17"/>
      <c r="ABC206" s="17"/>
      <c r="ABD206" s="17"/>
      <c r="ABE206" s="17"/>
      <c r="ABF206" s="17"/>
      <c r="ABG206" s="17"/>
      <c r="ABH206" s="17"/>
      <c r="ABI206" s="17"/>
      <c r="ABJ206" s="17"/>
      <c r="ABK206" s="17"/>
      <c r="ABL206" s="17"/>
      <c r="ABM206" s="17"/>
      <c r="ABN206" s="17"/>
      <c r="ABO206" s="17"/>
      <c r="ABP206" s="17"/>
      <c r="ABQ206" s="17"/>
      <c r="ABR206" s="17"/>
      <c r="ABS206" s="17"/>
      <c r="ABT206" s="17"/>
      <c r="ABU206" s="17"/>
      <c r="ABV206" s="17"/>
      <c r="ABW206" s="17"/>
      <c r="ABX206" s="17"/>
      <c r="ABY206" s="17"/>
      <c r="ABZ206" s="17"/>
      <c r="ACA206" s="17"/>
      <c r="ACB206" s="17"/>
      <c r="ACC206" s="17"/>
      <c r="ACD206" s="17"/>
      <c r="ACE206" s="17"/>
      <c r="ACF206" s="17"/>
      <c r="ACG206" s="17"/>
      <c r="ACH206" s="17"/>
      <c r="ACI206" s="17"/>
      <c r="ACJ206" s="17"/>
      <c r="ACK206" s="17"/>
      <c r="ACL206" s="17"/>
      <c r="ACM206" s="17"/>
      <c r="ACN206" s="17"/>
      <c r="ACO206" s="17"/>
      <c r="ACP206" s="17"/>
      <c r="ACQ206" s="17"/>
      <c r="ACR206" s="17"/>
      <c r="ACS206" s="17"/>
      <c r="ACT206" s="17"/>
      <c r="ACU206" s="17"/>
      <c r="ACV206" s="17"/>
      <c r="ACW206" s="17"/>
      <c r="ACX206" s="17"/>
      <c r="ACY206" s="17"/>
      <c r="ACZ206" s="17"/>
      <c r="ADA206" s="17"/>
      <c r="ADB206" s="17"/>
      <c r="ADC206" s="17"/>
      <c r="ADD206" s="17"/>
      <c r="ADE206" s="17"/>
      <c r="ADF206" s="17"/>
      <c r="ADG206" s="17"/>
      <c r="ADH206" s="17"/>
      <c r="ADI206" s="17"/>
      <c r="ADJ206" s="17"/>
      <c r="ADK206" s="17"/>
      <c r="ADL206" s="17"/>
      <c r="ADM206" s="17"/>
      <c r="ADN206" s="17"/>
      <c r="ADO206" s="17"/>
      <c r="ADP206" s="17"/>
      <c r="ADQ206" s="17"/>
      <c r="ADR206" s="17"/>
      <c r="ADS206" s="17"/>
      <c r="ADT206" s="17"/>
      <c r="ADU206" s="17"/>
      <c r="ADV206" s="17"/>
      <c r="ADW206" s="17"/>
      <c r="ADX206" s="17"/>
      <c r="ADY206" s="17"/>
      <c r="ADZ206" s="17"/>
      <c r="AEA206" s="17"/>
      <c r="AEB206" s="17"/>
      <c r="AEC206" s="17"/>
      <c r="AED206" s="17"/>
      <c r="AEE206" s="17"/>
      <c r="AEF206" s="17"/>
      <c r="AEG206" s="17"/>
      <c r="AEH206" s="17"/>
      <c r="AEI206" s="17"/>
      <c r="AEJ206" s="17"/>
      <c r="AEK206" s="17"/>
      <c r="AEL206" s="17"/>
      <c r="AEM206" s="17"/>
      <c r="AEN206" s="17"/>
      <c r="AEO206" s="17"/>
      <c r="AEP206" s="17"/>
      <c r="AEQ206" s="17"/>
      <c r="AER206" s="17"/>
      <c r="AES206" s="17"/>
      <c r="AET206" s="17"/>
      <c r="AEU206" s="17"/>
      <c r="AEV206" s="17"/>
      <c r="AEW206" s="17"/>
      <c r="AEX206" s="17"/>
      <c r="AEY206" s="17"/>
      <c r="AEZ206" s="17"/>
      <c r="AFA206" s="17"/>
      <c r="AFB206" s="17"/>
      <c r="AFC206" s="17"/>
      <c r="AFD206" s="17"/>
      <c r="AFE206" s="17"/>
      <c r="AFF206" s="17"/>
      <c r="AFG206" s="17"/>
      <c r="AFH206" s="17"/>
      <c r="AFI206" s="17"/>
      <c r="AFJ206" s="17"/>
      <c r="AFK206" s="17"/>
      <c r="AFL206" s="17"/>
      <c r="AFM206" s="17"/>
      <c r="AFN206" s="17"/>
      <c r="AFO206" s="17"/>
      <c r="AFP206" s="17"/>
      <c r="AFQ206" s="17"/>
      <c r="AFR206" s="17"/>
      <c r="AFS206" s="17"/>
      <c r="AFT206" s="17"/>
      <c r="AFU206" s="17"/>
      <c r="AFV206" s="17"/>
      <c r="AFW206" s="17"/>
      <c r="AFX206" s="17"/>
      <c r="AFY206" s="17"/>
      <c r="AFZ206" s="17"/>
      <c r="AGA206" s="17"/>
      <c r="AGB206" s="17"/>
      <c r="AGC206" s="17"/>
      <c r="AGD206" s="17"/>
      <c r="AGE206" s="17"/>
      <c r="AGF206" s="17"/>
      <c r="AGG206" s="17"/>
      <c r="AGH206" s="17"/>
      <c r="AGI206" s="17"/>
      <c r="AGJ206" s="17"/>
      <c r="AGK206" s="17"/>
      <c r="AGL206" s="17"/>
      <c r="AGM206" s="17"/>
      <c r="AGN206" s="17"/>
      <c r="AGO206" s="17"/>
      <c r="AGP206" s="17"/>
      <c r="AGQ206" s="17"/>
      <c r="AGR206" s="17"/>
      <c r="AGS206" s="17"/>
      <c r="AGT206" s="17"/>
      <c r="AGU206" s="17"/>
      <c r="AGV206" s="17"/>
      <c r="AGW206" s="17"/>
      <c r="AGX206" s="17"/>
      <c r="AGY206" s="17"/>
      <c r="AGZ206" s="17"/>
      <c r="AHA206" s="17"/>
      <c r="AHB206" s="17"/>
      <c r="AHC206" s="17"/>
      <c r="AHD206" s="17"/>
      <c r="AHE206" s="17"/>
      <c r="AHF206" s="17"/>
      <c r="AHG206" s="17"/>
      <c r="AHH206" s="17"/>
      <c r="AHI206" s="17"/>
      <c r="AHJ206" s="17"/>
      <c r="AHK206" s="17"/>
      <c r="AHL206" s="17"/>
      <c r="AHM206" s="17"/>
      <c r="AHN206" s="17"/>
      <c r="AHO206" s="17"/>
      <c r="AHP206" s="17"/>
      <c r="AHQ206" s="17"/>
      <c r="AHR206" s="17"/>
      <c r="AHS206" s="17"/>
      <c r="AHT206" s="17"/>
      <c r="AHU206" s="17"/>
      <c r="AHV206" s="17"/>
      <c r="AHW206" s="17"/>
      <c r="AHX206" s="17"/>
      <c r="AHY206" s="17"/>
      <c r="AHZ206" s="17"/>
      <c r="AIA206" s="17"/>
      <c r="AIB206" s="17"/>
      <c r="AIC206" s="17"/>
      <c r="AID206" s="17"/>
      <c r="AIE206" s="17"/>
      <c r="AIF206" s="17"/>
      <c r="AIG206" s="17"/>
      <c r="AIH206" s="17"/>
      <c r="AII206" s="17"/>
      <c r="AIJ206" s="17"/>
      <c r="AIK206" s="17"/>
      <c r="AIL206" s="17"/>
      <c r="AIM206" s="17"/>
      <c r="AIN206" s="17"/>
      <c r="AIO206" s="17"/>
      <c r="AIP206" s="17"/>
      <c r="AIQ206" s="17"/>
      <c r="AIR206" s="17"/>
      <c r="AIS206" s="17"/>
      <c r="AIT206" s="17"/>
      <c r="AIU206" s="17"/>
      <c r="AIV206" s="17"/>
      <c r="AIW206" s="17"/>
      <c r="AIX206" s="17"/>
      <c r="AIY206" s="17"/>
      <c r="AIZ206" s="17"/>
      <c r="AJA206" s="17"/>
      <c r="AJB206" s="17"/>
      <c r="AJC206" s="17"/>
      <c r="AJD206" s="17"/>
      <c r="AJE206" s="17"/>
      <c r="AJF206" s="17"/>
      <c r="AJG206" s="17"/>
      <c r="AJH206" s="17"/>
      <c r="AJI206" s="17"/>
      <c r="AJJ206" s="17"/>
      <c r="AJK206" s="17"/>
      <c r="AJL206" s="17"/>
      <c r="AJM206" s="17"/>
      <c r="AJN206" s="17"/>
      <c r="AJO206" s="17"/>
      <c r="AJP206" s="17"/>
      <c r="AJQ206" s="17"/>
      <c r="AJR206" s="17"/>
      <c r="AJS206" s="17"/>
      <c r="AJT206" s="17"/>
      <c r="AJU206" s="17"/>
      <c r="AJV206" s="17"/>
      <c r="AJW206" s="17"/>
      <c r="AJX206" s="17"/>
      <c r="AJY206" s="17"/>
      <c r="AJZ206" s="17"/>
      <c r="AKA206" s="17"/>
      <c r="AKB206" s="17"/>
      <c r="AKC206" s="17"/>
      <c r="AKD206" s="17"/>
      <c r="AKE206" s="17"/>
      <c r="AKF206" s="17"/>
      <c r="AKG206" s="17"/>
      <c r="AKH206" s="17"/>
      <c r="AKI206" s="17"/>
      <c r="AKJ206" s="17"/>
      <c r="AKK206" s="17"/>
      <c r="AKL206" s="17"/>
      <c r="AKM206" s="17"/>
      <c r="AKN206" s="17"/>
      <c r="AKO206" s="17"/>
      <c r="AKP206" s="17"/>
      <c r="AKQ206" s="17"/>
      <c r="AKR206" s="17"/>
      <c r="AKS206" s="17"/>
      <c r="AKT206" s="17"/>
      <c r="AKU206" s="17"/>
      <c r="AKV206" s="17"/>
      <c r="AKW206" s="17"/>
      <c r="AKX206" s="17"/>
      <c r="AKY206" s="17"/>
      <c r="AKZ206" s="17"/>
      <c r="ALA206" s="17"/>
      <c r="ALB206" s="17"/>
      <c r="ALC206" s="17"/>
      <c r="ALD206" s="17"/>
      <c r="ALE206" s="17"/>
      <c r="ALF206" s="17"/>
      <c r="ALG206" s="17"/>
      <c r="ALH206" s="17"/>
      <c r="ALI206" s="17"/>
      <c r="ALJ206" s="17"/>
      <c r="ALK206" s="17"/>
      <c r="ALL206" s="17"/>
      <c r="ALM206" s="17"/>
      <c r="ALN206" s="17"/>
      <c r="ALO206" s="17"/>
      <c r="ALP206" s="17"/>
      <c r="ALQ206" s="17"/>
      <c r="ALR206" s="17"/>
      <c r="ALS206" s="17"/>
      <c r="ALT206" s="17"/>
      <c r="ALU206" s="17"/>
      <c r="ALV206" s="17"/>
      <c r="ALW206" s="17"/>
      <c r="ALX206" s="17"/>
      <c r="ALY206" s="17"/>
      <c r="ALZ206" s="17"/>
      <c r="AMA206" s="17"/>
      <c r="AMB206" s="17"/>
      <c r="AMC206" s="17"/>
      <c r="AMD206" s="17"/>
      <c r="AME206" s="17"/>
      <c r="AMF206" s="17"/>
      <c r="AMG206" s="17"/>
      <c r="AMH206" s="17"/>
      <c r="AMI206" s="17"/>
      <c r="AMJ206" s="17"/>
      <c r="AMK206" s="17"/>
      <c r="AML206" s="17"/>
      <c r="AMM206" s="17"/>
      <c r="AMN206" s="17"/>
      <c r="AMO206" s="17"/>
      <c r="AMP206" s="17"/>
      <c r="AMQ206" s="17"/>
      <c r="AMR206" s="17"/>
      <c r="AMS206" s="17"/>
      <c r="AMT206" s="17"/>
      <c r="AMU206" s="17"/>
      <c r="AMV206" s="17"/>
      <c r="AMW206" s="17"/>
      <c r="AMX206" s="17"/>
      <c r="AMY206" s="17"/>
      <c r="AMZ206" s="17"/>
      <c r="ANA206" s="17"/>
      <c r="ANB206" s="17"/>
      <c r="ANC206" s="17"/>
      <c r="AND206" s="17"/>
      <c r="ANE206" s="17"/>
      <c r="ANF206" s="17"/>
      <c r="ANG206" s="17"/>
      <c r="ANH206" s="17"/>
      <c r="ANI206" s="17"/>
      <c r="ANJ206" s="17"/>
      <c r="ANK206" s="17"/>
      <c r="ANL206" s="17"/>
      <c r="ANM206" s="17"/>
      <c r="ANN206" s="17"/>
      <c r="ANO206" s="17"/>
      <c r="ANP206" s="17"/>
      <c r="ANQ206" s="17"/>
      <c r="ANR206" s="17"/>
      <c r="ANS206" s="17"/>
      <c r="ANT206" s="17"/>
      <c r="ANU206" s="17"/>
      <c r="ANV206" s="17"/>
      <c r="ANW206" s="17"/>
      <c r="ANX206" s="17"/>
      <c r="ANY206" s="17"/>
      <c r="ANZ206" s="17"/>
      <c r="AOA206" s="17"/>
      <c r="AOB206" s="17"/>
      <c r="AOC206" s="17"/>
      <c r="AOD206" s="17"/>
      <c r="AOE206" s="17"/>
      <c r="AOF206" s="17"/>
      <c r="AOG206" s="17"/>
      <c r="AOH206" s="17"/>
      <c r="AOI206" s="17"/>
      <c r="AOJ206" s="17"/>
      <c r="AOK206" s="17"/>
      <c r="AOL206" s="17"/>
      <c r="AOM206" s="17"/>
      <c r="AON206" s="17"/>
      <c r="AOO206" s="17"/>
      <c r="AOP206" s="17"/>
      <c r="AOQ206" s="17"/>
      <c r="AOR206" s="17"/>
      <c r="AOS206" s="17"/>
      <c r="AOT206" s="17"/>
      <c r="AOU206" s="17"/>
      <c r="AOV206" s="17"/>
      <c r="AOW206" s="17"/>
      <c r="AOX206" s="17"/>
      <c r="AOY206" s="17"/>
      <c r="AOZ206" s="17"/>
      <c r="APA206" s="17"/>
      <c r="APB206" s="17"/>
      <c r="APC206" s="17"/>
      <c r="APD206" s="17"/>
      <c r="APE206" s="17"/>
      <c r="APF206" s="17"/>
      <c r="APG206" s="17"/>
      <c r="APH206" s="17"/>
      <c r="API206" s="17"/>
      <c r="APJ206" s="17"/>
      <c r="APK206" s="17"/>
      <c r="APL206" s="17"/>
      <c r="APM206" s="17"/>
      <c r="APN206" s="17"/>
      <c r="APO206" s="17"/>
      <c r="APP206" s="17"/>
      <c r="APQ206" s="17"/>
      <c r="APR206" s="17"/>
      <c r="APS206" s="17"/>
      <c r="APT206" s="17"/>
      <c r="APU206" s="17"/>
      <c r="APV206" s="17"/>
      <c r="APW206" s="17"/>
      <c r="APX206" s="17"/>
      <c r="APY206" s="17"/>
      <c r="APZ206" s="17"/>
      <c r="AQA206" s="17"/>
      <c r="AQB206" s="17"/>
      <c r="AQC206" s="17"/>
      <c r="AQD206" s="17"/>
      <c r="AQE206" s="17"/>
      <c r="AQF206" s="17"/>
      <c r="AQG206" s="17"/>
      <c r="AQH206" s="17"/>
      <c r="AQI206" s="17"/>
      <c r="AQJ206" s="17"/>
      <c r="AQK206" s="17"/>
      <c r="AQL206" s="17"/>
      <c r="AQM206" s="17"/>
      <c r="AQN206" s="17"/>
      <c r="AQO206" s="17"/>
      <c r="AQP206" s="17"/>
      <c r="AQQ206" s="17"/>
      <c r="AQR206" s="17"/>
      <c r="AQS206" s="17"/>
      <c r="AQT206" s="17"/>
      <c r="AQU206" s="17"/>
      <c r="AQV206" s="17"/>
      <c r="AQW206" s="17"/>
      <c r="AQX206" s="17"/>
      <c r="AQY206" s="17"/>
      <c r="AQZ206" s="17"/>
      <c r="ARA206" s="17"/>
      <c r="ARB206" s="17"/>
      <c r="ARC206" s="17"/>
      <c r="ARD206" s="17"/>
      <c r="ARE206" s="17"/>
      <c r="ARF206" s="17"/>
      <c r="ARG206" s="17"/>
      <c r="ARH206" s="17"/>
      <c r="ARI206" s="17"/>
      <c r="ARJ206" s="17"/>
      <c r="ARK206" s="17"/>
      <c r="ARL206" s="17"/>
      <c r="ARM206" s="17"/>
      <c r="ARN206" s="17"/>
      <c r="ARO206" s="17"/>
      <c r="ARP206" s="17"/>
      <c r="ARQ206" s="17"/>
      <c r="ARR206" s="17"/>
      <c r="ARS206" s="17"/>
      <c r="ART206" s="17"/>
      <c r="ARU206" s="17"/>
      <c r="ARV206" s="17"/>
      <c r="ARW206" s="17"/>
      <c r="ARX206" s="17"/>
      <c r="ARY206" s="17"/>
      <c r="ARZ206" s="17"/>
      <c r="ASA206" s="17"/>
      <c r="ASB206" s="17"/>
      <c r="ASC206" s="17"/>
      <c r="ASD206" s="17"/>
      <c r="ASE206" s="17"/>
      <c r="ASF206" s="17"/>
      <c r="ASG206" s="17"/>
      <c r="ASH206" s="17"/>
      <c r="ASI206" s="17"/>
      <c r="ASJ206" s="17"/>
      <c r="ASK206" s="17"/>
      <c r="ASL206" s="17"/>
      <c r="ASM206" s="17"/>
      <c r="ASN206" s="17"/>
      <c r="ASO206" s="17"/>
      <c r="ASP206" s="17"/>
      <c r="ASQ206" s="17"/>
      <c r="ASR206" s="17"/>
      <c r="ASS206" s="17"/>
      <c r="AST206" s="17"/>
      <c r="ASU206" s="17"/>
      <c r="ASV206" s="17"/>
      <c r="ASW206" s="17"/>
      <c r="ASX206" s="17"/>
      <c r="ASY206" s="17"/>
      <c r="ASZ206" s="17"/>
      <c r="ATA206" s="17"/>
      <c r="ATB206" s="17"/>
      <c r="ATC206" s="17"/>
      <c r="ATD206" s="17"/>
      <c r="ATE206" s="17"/>
      <c r="ATF206" s="17"/>
      <c r="ATG206" s="17"/>
      <c r="ATH206" s="17"/>
      <c r="ATI206" s="17"/>
      <c r="ATJ206" s="17"/>
      <c r="ATK206" s="17"/>
      <c r="ATL206" s="17"/>
      <c r="ATM206" s="17"/>
      <c r="ATN206" s="17"/>
      <c r="ATO206" s="17"/>
      <c r="ATP206" s="17"/>
      <c r="ATQ206" s="17"/>
      <c r="ATR206" s="17"/>
      <c r="ATS206" s="17"/>
      <c r="ATT206" s="17"/>
      <c r="ATU206" s="17"/>
      <c r="ATV206" s="17"/>
      <c r="ATW206" s="17"/>
      <c r="ATX206" s="17"/>
      <c r="ATY206" s="17"/>
      <c r="ATZ206" s="17"/>
      <c r="AUA206" s="17"/>
      <c r="AUB206" s="17"/>
      <c r="AUC206" s="17"/>
      <c r="AUD206" s="17"/>
      <c r="AUE206" s="17"/>
      <c r="AUF206" s="17"/>
      <c r="AUG206" s="17"/>
      <c r="AUH206" s="17"/>
      <c r="AUI206" s="17"/>
      <c r="AUJ206" s="17"/>
      <c r="AUK206" s="17"/>
      <c r="AUL206" s="17"/>
      <c r="AUM206" s="17"/>
      <c r="AUN206" s="17"/>
      <c r="AUO206" s="17"/>
      <c r="AUP206" s="17"/>
      <c r="AUQ206" s="17"/>
      <c r="AUR206" s="17"/>
      <c r="AUS206" s="17"/>
      <c r="AUT206" s="17"/>
      <c r="AUU206" s="17"/>
      <c r="AUV206" s="17"/>
      <c r="AUW206" s="17"/>
      <c r="AUX206" s="17"/>
      <c r="AUY206" s="17"/>
      <c r="AUZ206" s="17"/>
      <c r="AVA206" s="17"/>
      <c r="AVB206" s="17"/>
      <c r="AVC206" s="17"/>
      <c r="AVD206" s="17"/>
      <c r="AVE206" s="17"/>
      <c r="AVF206" s="17"/>
      <c r="AVG206" s="17"/>
      <c r="AVH206" s="17"/>
      <c r="AVI206" s="17"/>
      <c r="AVJ206" s="17"/>
      <c r="AVK206" s="17"/>
      <c r="AVL206" s="17"/>
      <c r="AVM206" s="17"/>
      <c r="AVN206" s="17"/>
      <c r="AVO206" s="17"/>
      <c r="AVP206" s="17"/>
      <c r="AVQ206" s="17"/>
      <c r="AVR206" s="17"/>
      <c r="AVS206" s="17"/>
      <c r="AVT206" s="17"/>
      <c r="AVU206" s="17"/>
      <c r="AVV206" s="17"/>
      <c r="AVW206" s="17"/>
      <c r="AVX206" s="17"/>
      <c r="AVY206" s="17"/>
      <c r="AVZ206" s="17"/>
      <c r="AWA206" s="17"/>
      <c r="AWB206" s="17"/>
      <c r="AWC206" s="17"/>
      <c r="AWD206" s="17"/>
      <c r="AWE206" s="17"/>
      <c r="AWF206" s="17"/>
      <c r="AWG206" s="17"/>
      <c r="AWH206" s="17"/>
      <c r="AWI206" s="17"/>
      <c r="AWJ206" s="17"/>
      <c r="AWK206" s="17"/>
      <c r="AWL206" s="17"/>
      <c r="AWM206" s="17"/>
      <c r="AWN206" s="17"/>
      <c r="AWO206" s="17"/>
      <c r="AWP206" s="17"/>
      <c r="AWQ206" s="17"/>
      <c r="AWR206" s="17"/>
      <c r="AWS206" s="17"/>
      <c r="AWT206" s="17"/>
      <c r="AWU206" s="17"/>
      <c r="AWV206" s="17"/>
      <c r="AWW206" s="17"/>
      <c r="AWX206" s="17"/>
      <c r="AWY206" s="17"/>
      <c r="AWZ206" s="17"/>
      <c r="AXA206" s="17"/>
      <c r="AXB206" s="17"/>
      <c r="AXC206" s="17"/>
      <c r="AXD206" s="17"/>
      <c r="AXE206" s="17"/>
      <c r="AXF206" s="17"/>
      <c r="AXG206" s="17"/>
      <c r="AXH206" s="17"/>
      <c r="AXI206" s="17"/>
      <c r="AXJ206" s="17"/>
      <c r="AXK206" s="17"/>
      <c r="AXL206" s="17"/>
      <c r="AXM206" s="17"/>
      <c r="AXN206" s="17"/>
      <c r="AXO206" s="17"/>
      <c r="AXP206" s="17"/>
      <c r="AXQ206" s="17"/>
      <c r="AXR206" s="17"/>
      <c r="AXS206" s="17"/>
      <c r="AXT206" s="17"/>
      <c r="AXU206" s="17"/>
      <c r="AXV206" s="17"/>
      <c r="AXW206" s="17"/>
      <c r="AXX206" s="17"/>
      <c r="AXY206" s="17"/>
      <c r="AXZ206" s="17"/>
      <c r="AYA206" s="17"/>
      <c r="AYB206" s="17"/>
      <c r="AYC206" s="17"/>
      <c r="AYD206" s="17"/>
      <c r="AYE206" s="17"/>
      <c r="AYF206" s="17"/>
      <c r="AYG206" s="17"/>
      <c r="AYH206" s="17"/>
      <c r="AYI206" s="17"/>
      <c r="AYJ206" s="17"/>
      <c r="AYK206" s="17"/>
      <c r="AYL206" s="17"/>
      <c r="AYM206" s="17"/>
      <c r="AYN206" s="17"/>
      <c r="AYO206" s="17"/>
      <c r="AYP206" s="17"/>
      <c r="AYQ206" s="17"/>
      <c r="AYR206" s="17"/>
      <c r="AYS206" s="17"/>
      <c r="AYT206" s="17"/>
      <c r="AYU206" s="17"/>
      <c r="AYV206" s="17"/>
      <c r="AYW206" s="17"/>
      <c r="AYX206" s="17"/>
      <c r="AYY206" s="17"/>
      <c r="AYZ206" s="17"/>
      <c r="AZA206" s="17"/>
      <c r="AZB206" s="17"/>
      <c r="AZC206" s="17"/>
      <c r="AZD206" s="17"/>
      <c r="AZE206" s="17"/>
      <c r="AZF206" s="17"/>
      <c r="AZG206" s="17"/>
      <c r="AZH206" s="17"/>
      <c r="AZI206" s="17"/>
      <c r="AZJ206" s="17"/>
      <c r="AZK206" s="17"/>
      <c r="AZL206" s="17"/>
      <c r="AZM206" s="17"/>
      <c r="AZN206" s="17"/>
      <c r="AZO206" s="17"/>
      <c r="AZP206" s="17"/>
      <c r="AZQ206" s="17"/>
      <c r="AZR206" s="17"/>
      <c r="AZS206" s="17"/>
      <c r="AZT206" s="17"/>
      <c r="AZU206" s="17"/>
      <c r="AZV206" s="17"/>
      <c r="AZW206" s="17"/>
      <c r="AZX206" s="17"/>
      <c r="AZY206" s="17"/>
      <c r="AZZ206" s="17"/>
      <c r="BAA206" s="17"/>
      <c r="BAB206" s="17"/>
      <c r="BAC206" s="17"/>
      <c r="BAD206" s="17"/>
      <c r="BAE206" s="17"/>
      <c r="BAF206" s="17"/>
      <c r="BAG206" s="17"/>
      <c r="BAH206" s="17"/>
      <c r="BAI206" s="17"/>
      <c r="BAJ206" s="17"/>
      <c r="BAK206" s="17"/>
      <c r="BAL206" s="17"/>
      <c r="BAM206" s="17"/>
      <c r="BAN206" s="17"/>
      <c r="BAO206" s="17"/>
      <c r="BAP206" s="17"/>
      <c r="BAQ206" s="17"/>
      <c r="BAR206" s="17"/>
      <c r="BAS206" s="17"/>
      <c r="BAT206" s="17"/>
      <c r="BAU206" s="17"/>
      <c r="BAV206" s="17"/>
      <c r="BAW206" s="17"/>
      <c r="BAX206" s="17"/>
      <c r="BAY206" s="17"/>
      <c r="BAZ206" s="17"/>
      <c r="BBA206" s="17"/>
      <c r="BBB206" s="17"/>
      <c r="BBC206" s="17"/>
      <c r="BBD206" s="17"/>
      <c r="BBE206" s="17"/>
      <c r="BBF206" s="17"/>
      <c r="BBG206" s="17"/>
      <c r="BBH206" s="17"/>
      <c r="BBI206" s="17"/>
      <c r="BBJ206" s="17"/>
      <c r="BBK206" s="17"/>
      <c r="BBL206" s="17"/>
      <c r="BBM206" s="17"/>
      <c r="BBN206" s="17"/>
      <c r="BBO206" s="17"/>
      <c r="BBP206" s="17"/>
      <c r="BBQ206" s="17"/>
      <c r="BBR206" s="17"/>
      <c r="BBS206" s="17"/>
      <c r="BBT206" s="17"/>
      <c r="BBU206" s="17"/>
      <c r="BBV206" s="17"/>
      <c r="BBW206" s="17"/>
      <c r="BBX206" s="17"/>
      <c r="BBY206" s="17"/>
      <c r="BBZ206" s="17"/>
      <c r="BCA206" s="17"/>
      <c r="BCB206" s="17"/>
      <c r="BCC206" s="17"/>
      <c r="BCD206" s="17"/>
      <c r="BCE206" s="17"/>
      <c r="BCF206" s="17"/>
      <c r="BCG206" s="17"/>
      <c r="BCH206" s="17"/>
      <c r="BCI206" s="17"/>
      <c r="BCJ206" s="17"/>
      <c r="BCK206" s="17"/>
      <c r="BCL206" s="17"/>
      <c r="BCM206" s="17"/>
      <c r="BCN206" s="17"/>
      <c r="BCO206" s="17"/>
      <c r="BCP206" s="17"/>
      <c r="BCQ206" s="17"/>
      <c r="BCR206" s="17"/>
      <c r="BCS206" s="17"/>
      <c r="BCT206" s="17"/>
      <c r="BCU206" s="17"/>
      <c r="BCV206" s="17"/>
      <c r="BCW206" s="17"/>
      <c r="BCX206" s="17"/>
      <c r="BCY206" s="17"/>
      <c r="BCZ206" s="17"/>
      <c r="BDA206" s="17"/>
      <c r="BDB206" s="17"/>
      <c r="BDC206" s="17"/>
      <c r="BDD206" s="17"/>
      <c r="BDE206" s="17"/>
      <c r="BDF206" s="17"/>
      <c r="BDG206" s="17"/>
      <c r="BDH206" s="17"/>
      <c r="BDI206" s="17"/>
      <c r="BDJ206" s="17"/>
      <c r="BDK206" s="17"/>
      <c r="BDL206" s="17"/>
      <c r="BDM206" s="17"/>
      <c r="BDN206" s="17"/>
      <c r="BDO206" s="17"/>
      <c r="BDP206" s="17"/>
      <c r="BDQ206" s="17"/>
      <c r="BDR206" s="17"/>
      <c r="BDS206" s="17"/>
      <c r="BDT206" s="17"/>
      <c r="BDU206" s="17"/>
      <c r="BDV206" s="17"/>
      <c r="BDW206" s="17"/>
      <c r="BDX206" s="17"/>
      <c r="BDY206" s="17"/>
      <c r="BDZ206" s="17"/>
      <c r="BEA206" s="17"/>
      <c r="BEB206" s="17"/>
      <c r="BEC206" s="17"/>
      <c r="BED206" s="17"/>
      <c r="BEE206" s="17"/>
      <c r="BEF206" s="17"/>
      <c r="BEG206" s="17"/>
      <c r="BEH206" s="17"/>
      <c r="BEI206" s="17"/>
      <c r="BEJ206" s="17"/>
      <c r="BEK206" s="17"/>
      <c r="BEL206" s="17"/>
      <c r="BEM206" s="17"/>
      <c r="BEN206" s="17"/>
      <c r="BEO206" s="17"/>
      <c r="BEP206" s="17"/>
      <c r="BEQ206" s="17"/>
      <c r="BER206" s="17"/>
      <c r="BES206" s="17"/>
      <c r="BET206" s="17"/>
      <c r="BEU206" s="17"/>
      <c r="BEV206" s="17"/>
      <c r="BEW206" s="17"/>
      <c r="BEX206" s="17"/>
      <c r="BEY206" s="17"/>
      <c r="BEZ206" s="17"/>
      <c r="BFA206" s="17"/>
      <c r="BFB206" s="17"/>
      <c r="BFC206" s="17"/>
      <c r="BFD206" s="17"/>
      <c r="BFE206" s="17"/>
      <c r="BFF206" s="17"/>
      <c r="BFG206" s="17"/>
      <c r="BFH206" s="17"/>
      <c r="BFI206" s="17"/>
      <c r="BFJ206" s="17"/>
      <c r="BFK206" s="17"/>
      <c r="BFL206" s="17"/>
      <c r="BFM206" s="17"/>
      <c r="BFN206" s="17"/>
      <c r="BFO206" s="17"/>
      <c r="BFP206" s="17"/>
      <c r="BFQ206" s="17"/>
      <c r="BFR206" s="17"/>
      <c r="BFS206" s="17"/>
      <c r="BFT206" s="17"/>
      <c r="BFU206" s="17"/>
      <c r="BFV206" s="17"/>
      <c r="BFW206" s="17"/>
      <c r="BFX206" s="17"/>
      <c r="BFY206" s="17"/>
      <c r="BFZ206" s="17"/>
      <c r="BGA206" s="17"/>
      <c r="BGB206" s="17"/>
      <c r="BGC206" s="17"/>
      <c r="BGD206" s="17"/>
      <c r="BGE206" s="17"/>
      <c r="BGF206" s="17"/>
      <c r="BGG206" s="17"/>
      <c r="BGH206" s="17"/>
      <c r="BGI206" s="17"/>
      <c r="BGJ206" s="17"/>
      <c r="BGK206" s="17"/>
      <c r="BGL206" s="17"/>
      <c r="BGM206" s="17"/>
      <c r="BGN206" s="17"/>
      <c r="BGO206" s="17"/>
      <c r="BGP206" s="17"/>
      <c r="BGQ206" s="17"/>
      <c r="BGR206" s="17"/>
      <c r="BGS206" s="17"/>
      <c r="BGT206" s="17"/>
      <c r="BGU206" s="17"/>
      <c r="BGV206" s="17"/>
      <c r="BGW206" s="17"/>
      <c r="BGX206" s="17"/>
      <c r="BGY206" s="17"/>
      <c r="BGZ206" s="17"/>
      <c r="BHA206" s="17"/>
      <c r="BHB206" s="17"/>
      <c r="BHC206" s="17"/>
      <c r="BHD206" s="17"/>
      <c r="BHE206" s="17"/>
      <c r="BHF206" s="17"/>
      <c r="BHG206" s="17"/>
      <c r="BHH206" s="17"/>
      <c r="BHI206" s="17"/>
      <c r="BHJ206" s="17"/>
      <c r="BHK206" s="17"/>
      <c r="BHL206" s="17"/>
      <c r="BHM206" s="17"/>
      <c r="BHN206" s="17"/>
      <c r="BHO206" s="17"/>
      <c r="BHP206" s="17"/>
      <c r="BHQ206" s="17"/>
      <c r="BHR206" s="17"/>
      <c r="BHS206" s="17"/>
      <c r="BHT206" s="17"/>
      <c r="BHU206" s="17"/>
      <c r="BHV206" s="17"/>
      <c r="BHW206" s="17"/>
      <c r="BHX206" s="17"/>
      <c r="BHY206" s="17"/>
      <c r="BHZ206" s="17"/>
      <c r="BIA206" s="17"/>
      <c r="BIB206" s="17"/>
      <c r="BIC206" s="17"/>
      <c r="BID206" s="17"/>
      <c r="BIE206" s="17"/>
      <c r="BIF206" s="17"/>
      <c r="BIG206" s="17"/>
      <c r="BIH206" s="17"/>
      <c r="BII206" s="17"/>
      <c r="BIJ206" s="17"/>
      <c r="BIK206" s="17"/>
      <c r="BIL206" s="17"/>
      <c r="BIM206" s="17"/>
      <c r="BIN206" s="17"/>
      <c r="BIO206" s="17"/>
      <c r="BIP206" s="17"/>
      <c r="BIQ206" s="17"/>
      <c r="BIR206" s="17"/>
      <c r="BIS206" s="17"/>
      <c r="BIT206" s="17"/>
      <c r="BIU206" s="17"/>
      <c r="BIV206" s="17"/>
      <c r="BIW206" s="17"/>
      <c r="BIX206" s="17"/>
      <c r="BIY206" s="17"/>
      <c r="BIZ206" s="17"/>
      <c r="BJA206" s="17"/>
      <c r="BJB206" s="17"/>
      <c r="BJC206" s="17"/>
      <c r="BJD206" s="17"/>
      <c r="BJE206" s="17"/>
      <c r="BJF206" s="17"/>
      <c r="BJG206" s="17"/>
      <c r="BJH206" s="17"/>
      <c r="BJI206" s="17"/>
      <c r="BJJ206" s="17"/>
      <c r="BJK206" s="17"/>
      <c r="BJL206" s="17"/>
      <c r="BJM206" s="17"/>
      <c r="BJN206" s="17"/>
      <c r="BJO206" s="17"/>
      <c r="BJP206" s="17"/>
      <c r="BJQ206" s="17"/>
      <c r="BJR206" s="17"/>
      <c r="BJS206" s="17"/>
      <c r="BJT206" s="17"/>
      <c r="BJU206" s="17"/>
      <c r="BJV206" s="17"/>
      <c r="BJW206" s="17"/>
      <c r="BJX206" s="17"/>
      <c r="BJY206" s="17"/>
      <c r="BJZ206" s="17"/>
      <c r="BKA206" s="17"/>
      <c r="BKB206" s="17"/>
      <c r="BKC206" s="17"/>
      <c r="BKD206" s="17"/>
      <c r="BKE206" s="17"/>
      <c r="BKF206" s="17"/>
      <c r="BKG206" s="17"/>
      <c r="BKH206" s="17"/>
      <c r="BKI206" s="17"/>
      <c r="BKJ206" s="17"/>
      <c r="BKK206" s="17"/>
      <c r="BKL206" s="17"/>
      <c r="BKM206" s="17"/>
      <c r="BKN206" s="17"/>
      <c r="BKO206" s="17"/>
      <c r="BKP206" s="17"/>
      <c r="BKQ206" s="17"/>
      <c r="BKR206" s="17"/>
      <c r="BKS206" s="17"/>
      <c r="BKT206" s="17"/>
      <c r="BKU206" s="17"/>
      <c r="BKV206" s="17"/>
      <c r="BKW206" s="17"/>
      <c r="BKX206" s="17"/>
      <c r="BKY206" s="17"/>
      <c r="BKZ206" s="17"/>
      <c r="BLA206" s="17"/>
      <c r="BLB206" s="17"/>
      <c r="BLC206" s="17"/>
      <c r="BLD206" s="17"/>
      <c r="BLE206" s="17"/>
      <c r="BLF206" s="17"/>
      <c r="BLG206" s="17"/>
      <c r="BLH206" s="17"/>
      <c r="BLI206" s="17"/>
      <c r="BLJ206" s="17"/>
      <c r="BLK206" s="17"/>
      <c r="BLL206" s="17"/>
      <c r="BLM206" s="17"/>
      <c r="BLN206" s="17"/>
      <c r="BLO206" s="17"/>
      <c r="BLP206" s="17"/>
      <c r="BLQ206" s="17"/>
      <c r="BLR206" s="17"/>
      <c r="BLS206" s="17"/>
      <c r="BLT206" s="17"/>
      <c r="BLU206" s="17"/>
      <c r="BLV206" s="17"/>
      <c r="BLW206" s="17"/>
      <c r="BLX206" s="17"/>
      <c r="BLY206" s="17"/>
      <c r="BLZ206" s="17"/>
      <c r="BMA206" s="17"/>
      <c r="BMB206" s="17"/>
      <c r="BMC206" s="17"/>
      <c r="BMD206" s="17"/>
      <c r="BME206" s="17"/>
      <c r="BMF206" s="17"/>
      <c r="BMG206" s="17"/>
      <c r="BMH206" s="17"/>
      <c r="BMI206" s="17"/>
      <c r="BMJ206" s="17"/>
      <c r="BMK206" s="17"/>
      <c r="BML206" s="17"/>
      <c r="BMM206" s="17"/>
      <c r="BMN206" s="17"/>
      <c r="BMO206" s="17"/>
      <c r="BMP206" s="17"/>
      <c r="BMQ206" s="17"/>
      <c r="BMR206" s="17"/>
      <c r="BMS206" s="17"/>
      <c r="BMT206" s="17"/>
      <c r="BMU206" s="17"/>
      <c r="BMV206" s="17"/>
      <c r="BMW206" s="17"/>
      <c r="BMX206" s="17"/>
      <c r="BMY206" s="17"/>
      <c r="BMZ206" s="17"/>
      <c r="BNA206" s="17"/>
      <c r="BNB206" s="17"/>
      <c r="BNC206" s="17"/>
      <c r="BND206" s="17"/>
      <c r="BNE206" s="17"/>
      <c r="BNF206" s="17"/>
      <c r="BNG206" s="17"/>
      <c r="BNH206" s="17"/>
      <c r="BNI206" s="17"/>
      <c r="BNJ206" s="17"/>
      <c r="BNK206" s="17"/>
      <c r="BNL206" s="17"/>
      <c r="BNM206" s="17"/>
      <c r="BNN206" s="17"/>
      <c r="BNO206" s="17"/>
      <c r="BNP206" s="17"/>
      <c r="BNQ206" s="17"/>
      <c r="BNR206" s="17"/>
      <c r="BNS206" s="17"/>
      <c r="BNT206" s="17"/>
      <c r="BNU206" s="17"/>
      <c r="BNV206" s="17"/>
      <c r="BNW206" s="17"/>
      <c r="BNX206" s="17"/>
      <c r="BNY206" s="17"/>
      <c r="BNZ206" s="17"/>
      <c r="BOA206" s="17"/>
      <c r="BOB206" s="17"/>
      <c r="BOC206" s="17"/>
      <c r="BOD206" s="17"/>
      <c r="BOE206" s="17"/>
      <c r="BOF206" s="17"/>
      <c r="BOG206" s="17"/>
      <c r="BOH206" s="17"/>
      <c r="BOI206" s="17"/>
      <c r="BOJ206" s="17"/>
      <c r="BOK206" s="17"/>
      <c r="BOL206" s="17"/>
      <c r="BOM206" s="17"/>
      <c r="BON206" s="17"/>
      <c r="BOO206" s="17"/>
      <c r="BOP206" s="17"/>
      <c r="BOQ206" s="17"/>
      <c r="BOR206" s="17"/>
      <c r="BOS206" s="17"/>
      <c r="BOT206" s="17"/>
      <c r="BOU206" s="17"/>
      <c r="BOV206" s="17"/>
      <c r="BOW206" s="17"/>
      <c r="BOX206" s="17"/>
      <c r="BOY206" s="17"/>
      <c r="BOZ206" s="17"/>
      <c r="BPA206" s="17"/>
      <c r="BPB206" s="17"/>
      <c r="BPC206" s="17"/>
      <c r="BPD206" s="17"/>
      <c r="BPE206" s="17"/>
      <c r="BPF206" s="17"/>
      <c r="BPG206" s="17"/>
      <c r="BPH206" s="17"/>
      <c r="BPI206" s="17"/>
      <c r="BPJ206" s="17"/>
      <c r="BPK206" s="17"/>
      <c r="BPL206" s="17"/>
      <c r="BPM206" s="17"/>
      <c r="BPN206" s="17"/>
      <c r="BPO206" s="17"/>
      <c r="BPP206" s="17"/>
      <c r="BPQ206" s="17"/>
      <c r="BPR206" s="17"/>
      <c r="BPS206" s="17"/>
      <c r="BPT206" s="17"/>
      <c r="BPU206" s="17"/>
      <c r="BPV206" s="17"/>
      <c r="BPW206" s="17"/>
      <c r="BPX206" s="17"/>
      <c r="BPY206" s="17"/>
      <c r="BPZ206" s="17"/>
      <c r="BQA206" s="17"/>
      <c r="BQB206" s="17"/>
      <c r="BQC206" s="17"/>
      <c r="BQD206" s="17"/>
      <c r="BQE206" s="17"/>
      <c r="BQF206" s="17"/>
      <c r="BQG206" s="17"/>
      <c r="BQH206" s="17"/>
      <c r="BQI206" s="17"/>
      <c r="BQJ206" s="17"/>
      <c r="BQK206" s="17"/>
      <c r="BQL206" s="17"/>
      <c r="BQM206" s="17"/>
      <c r="BQN206" s="17"/>
      <c r="BQO206" s="17"/>
      <c r="BQP206" s="17"/>
      <c r="BQQ206" s="17"/>
      <c r="BQR206" s="17"/>
      <c r="BQS206" s="17"/>
      <c r="BQT206" s="17"/>
      <c r="BQU206" s="17"/>
      <c r="BQV206" s="17"/>
      <c r="BQW206" s="17"/>
      <c r="BQX206" s="17"/>
      <c r="BQY206" s="17"/>
      <c r="BQZ206" s="17"/>
      <c r="BRA206" s="17"/>
      <c r="BRB206" s="17"/>
      <c r="BRC206" s="17"/>
      <c r="BRD206" s="17"/>
      <c r="BRE206" s="17"/>
      <c r="BRF206" s="17"/>
      <c r="BRG206" s="17"/>
      <c r="BRH206" s="17"/>
      <c r="BRI206" s="17"/>
      <c r="BRJ206" s="17"/>
      <c r="BRK206" s="17"/>
      <c r="BRL206" s="17"/>
      <c r="BRM206" s="17"/>
      <c r="BRN206" s="17"/>
      <c r="BRO206" s="17"/>
      <c r="BRP206" s="17"/>
      <c r="BRQ206" s="17"/>
      <c r="BRR206" s="17"/>
      <c r="BRS206" s="17"/>
      <c r="BRT206" s="17"/>
      <c r="BRU206" s="17"/>
      <c r="BRV206" s="17"/>
      <c r="BRW206" s="17"/>
      <c r="BRX206" s="17"/>
      <c r="BRY206" s="17"/>
      <c r="BRZ206" s="17"/>
      <c r="BSA206" s="17"/>
      <c r="BSB206" s="17"/>
      <c r="BSC206" s="17"/>
      <c r="BSD206" s="17"/>
      <c r="BSE206" s="17"/>
      <c r="BSF206" s="17"/>
      <c r="BSG206" s="17"/>
      <c r="BSH206" s="17"/>
      <c r="BSI206" s="17"/>
      <c r="BSJ206" s="17"/>
      <c r="BSK206" s="17"/>
      <c r="BSL206" s="17"/>
      <c r="BSM206" s="17"/>
      <c r="BSN206" s="17"/>
      <c r="BSO206" s="17"/>
      <c r="BSP206" s="17"/>
      <c r="BSQ206" s="17"/>
      <c r="BSR206" s="17"/>
      <c r="BSS206" s="17"/>
      <c r="BST206" s="17"/>
      <c r="BSU206" s="17"/>
      <c r="BSV206" s="17"/>
      <c r="BSW206" s="17"/>
      <c r="BSX206" s="17"/>
      <c r="BSY206" s="17"/>
      <c r="BSZ206" s="17"/>
      <c r="BTA206" s="17"/>
      <c r="BTB206" s="17"/>
      <c r="BTC206" s="17"/>
      <c r="BTD206" s="17"/>
      <c r="BTE206" s="17"/>
      <c r="BTF206" s="17"/>
      <c r="BTG206" s="17"/>
      <c r="BTH206" s="17"/>
      <c r="BTI206" s="17"/>
      <c r="BTJ206" s="17"/>
      <c r="BTK206" s="17"/>
      <c r="BTL206" s="17"/>
      <c r="BTM206" s="17"/>
      <c r="BTN206" s="17"/>
      <c r="BTO206" s="17"/>
      <c r="BTP206" s="17"/>
      <c r="BTQ206" s="17"/>
      <c r="BTR206" s="17"/>
      <c r="BTS206" s="17"/>
      <c r="BTT206" s="17"/>
      <c r="BTU206" s="17"/>
      <c r="BTV206" s="17"/>
      <c r="BTW206" s="17"/>
      <c r="BTX206" s="17"/>
      <c r="BTY206" s="17"/>
      <c r="BTZ206" s="17"/>
      <c r="BUA206" s="17"/>
      <c r="BUB206" s="17"/>
      <c r="BUC206" s="17"/>
      <c r="BUD206" s="17"/>
      <c r="BUE206" s="17"/>
      <c r="BUF206" s="17"/>
      <c r="BUG206" s="17"/>
      <c r="BUH206" s="17"/>
      <c r="BUI206" s="17"/>
      <c r="BUJ206" s="17"/>
      <c r="BUK206" s="17"/>
      <c r="BUL206" s="17"/>
      <c r="BUM206" s="17"/>
      <c r="BUN206" s="17"/>
      <c r="BUO206" s="17"/>
      <c r="BUP206" s="17"/>
      <c r="BUQ206" s="17"/>
      <c r="BUR206" s="17"/>
      <c r="BUS206" s="17"/>
      <c r="BUT206" s="17"/>
      <c r="BUU206" s="17"/>
      <c r="BUV206" s="17"/>
      <c r="BUW206" s="17"/>
      <c r="BUX206" s="17"/>
      <c r="BUY206" s="17"/>
      <c r="BUZ206" s="17"/>
      <c r="BVA206" s="17"/>
      <c r="BVB206" s="17"/>
      <c r="BVC206" s="17"/>
      <c r="BVD206" s="17"/>
      <c r="BVE206" s="17"/>
      <c r="BVF206" s="17"/>
      <c r="BVG206" s="17"/>
      <c r="BVH206" s="17"/>
      <c r="BVI206" s="17"/>
      <c r="BVJ206" s="17"/>
      <c r="BVK206" s="17"/>
      <c r="BVL206" s="17"/>
      <c r="BVM206" s="17"/>
      <c r="BVN206" s="17"/>
      <c r="BVO206" s="17"/>
      <c r="BVP206" s="17"/>
      <c r="BVQ206" s="17"/>
      <c r="BVR206" s="17"/>
      <c r="BVS206" s="17"/>
      <c r="BVT206" s="17"/>
      <c r="BVU206" s="17"/>
      <c r="BVV206" s="17"/>
      <c r="BVW206" s="17"/>
      <c r="BVX206" s="17"/>
      <c r="BVY206" s="17"/>
      <c r="BVZ206" s="17"/>
      <c r="BWA206" s="17"/>
      <c r="BWB206" s="17"/>
      <c r="BWC206" s="17"/>
      <c r="BWD206" s="17"/>
      <c r="BWE206" s="17"/>
      <c r="BWF206" s="17"/>
      <c r="BWG206" s="17"/>
      <c r="BWH206" s="17"/>
      <c r="BWI206" s="17"/>
      <c r="BWJ206" s="17"/>
      <c r="BWK206" s="17"/>
      <c r="BWL206" s="17"/>
      <c r="BWM206" s="17"/>
      <c r="BWN206" s="17"/>
      <c r="BWO206" s="17"/>
      <c r="BWP206" s="17"/>
      <c r="BWQ206" s="17"/>
      <c r="BWR206" s="17"/>
      <c r="BWS206" s="17"/>
      <c r="BWT206" s="17"/>
      <c r="BWU206" s="17"/>
      <c r="BWV206" s="17"/>
      <c r="BWW206" s="17"/>
      <c r="BWX206" s="17"/>
      <c r="BWY206" s="17"/>
      <c r="BWZ206" s="17"/>
      <c r="BXA206" s="17"/>
      <c r="BXB206" s="17"/>
      <c r="BXC206" s="17"/>
      <c r="BXD206" s="17"/>
      <c r="BXE206" s="17"/>
      <c r="BXF206" s="17"/>
      <c r="BXG206" s="17"/>
      <c r="BXH206" s="17"/>
      <c r="BXI206" s="17"/>
      <c r="BXJ206" s="17"/>
      <c r="BXK206" s="17"/>
      <c r="BXL206" s="17"/>
      <c r="BXM206" s="17"/>
      <c r="BXN206" s="17"/>
      <c r="BXO206" s="17"/>
      <c r="BXP206" s="17"/>
      <c r="BXQ206" s="17"/>
      <c r="BXR206" s="17"/>
      <c r="BXS206" s="17"/>
      <c r="BXT206" s="17"/>
      <c r="BXU206" s="17"/>
      <c r="BXV206" s="17"/>
      <c r="BXW206" s="17"/>
      <c r="BXX206" s="17"/>
      <c r="BXY206" s="17"/>
      <c r="BXZ206" s="17"/>
      <c r="BYA206" s="17"/>
      <c r="BYB206" s="17"/>
      <c r="BYC206" s="17"/>
      <c r="BYD206" s="17"/>
      <c r="BYE206" s="17"/>
      <c r="BYF206" s="17"/>
      <c r="BYG206" s="17"/>
      <c r="BYH206" s="17"/>
      <c r="BYI206" s="17"/>
      <c r="BYJ206" s="17"/>
      <c r="BYK206" s="17"/>
      <c r="BYL206" s="17"/>
      <c r="BYM206" s="17"/>
      <c r="BYN206" s="17"/>
      <c r="BYO206" s="17"/>
      <c r="BYP206" s="17"/>
      <c r="BYQ206" s="17"/>
      <c r="BYR206" s="17"/>
      <c r="BYS206" s="17"/>
      <c r="BYT206" s="17"/>
      <c r="BYU206" s="17"/>
      <c r="BYV206" s="17"/>
      <c r="BYW206" s="17"/>
      <c r="BYX206" s="17"/>
      <c r="BYY206" s="17"/>
      <c r="BYZ206" s="17"/>
      <c r="BZA206" s="17"/>
      <c r="BZB206" s="17"/>
      <c r="BZC206" s="17"/>
      <c r="BZD206" s="17"/>
      <c r="BZE206" s="17"/>
      <c r="BZF206" s="17"/>
      <c r="BZG206" s="17"/>
      <c r="BZH206" s="17"/>
      <c r="BZI206" s="17"/>
      <c r="BZJ206" s="17"/>
      <c r="BZK206" s="17"/>
      <c r="BZL206" s="17"/>
      <c r="BZM206" s="17"/>
      <c r="BZN206" s="17"/>
      <c r="BZO206" s="17"/>
      <c r="BZP206" s="17"/>
      <c r="BZQ206" s="17"/>
      <c r="BZR206" s="17"/>
      <c r="BZS206" s="17"/>
      <c r="BZT206" s="17"/>
      <c r="BZU206" s="17"/>
      <c r="BZV206" s="17"/>
      <c r="BZW206" s="17"/>
      <c r="BZX206" s="17"/>
      <c r="BZY206" s="17"/>
      <c r="BZZ206" s="17"/>
      <c r="CAA206" s="17"/>
      <c r="CAB206" s="17"/>
      <c r="CAC206" s="17"/>
      <c r="CAD206" s="17"/>
      <c r="CAE206" s="17"/>
      <c r="CAF206" s="17"/>
      <c r="CAG206" s="17"/>
      <c r="CAH206" s="17"/>
      <c r="CAI206" s="17"/>
      <c r="CAJ206" s="17"/>
      <c r="CAK206" s="17"/>
      <c r="CAL206" s="17"/>
      <c r="CAM206" s="17"/>
      <c r="CAN206" s="17"/>
      <c r="CAO206" s="17"/>
      <c r="CAP206" s="17"/>
      <c r="CAQ206" s="17"/>
      <c r="CAR206" s="17"/>
      <c r="CAS206" s="17"/>
      <c r="CAT206" s="17"/>
      <c r="CAU206" s="17"/>
      <c r="CAV206" s="17"/>
      <c r="CAW206" s="17"/>
      <c r="CAX206" s="17"/>
      <c r="CAY206" s="17"/>
      <c r="CAZ206" s="17"/>
      <c r="CBA206" s="17"/>
      <c r="CBB206" s="17"/>
      <c r="CBC206" s="17"/>
      <c r="CBD206" s="17"/>
      <c r="CBE206" s="17"/>
      <c r="CBF206" s="17"/>
      <c r="CBG206" s="17"/>
      <c r="CBH206" s="17"/>
      <c r="CBI206" s="17"/>
      <c r="CBJ206" s="17"/>
      <c r="CBK206" s="17"/>
      <c r="CBL206" s="17"/>
      <c r="CBM206" s="17"/>
      <c r="CBN206" s="17"/>
      <c r="CBO206" s="17"/>
      <c r="CBP206" s="17"/>
      <c r="CBQ206" s="17"/>
      <c r="CBR206" s="17"/>
      <c r="CBS206" s="17"/>
      <c r="CBT206" s="17"/>
      <c r="CBU206" s="17"/>
      <c r="CBV206" s="17"/>
      <c r="CBW206" s="17"/>
      <c r="CBX206" s="17"/>
      <c r="CBY206" s="17"/>
      <c r="CBZ206" s="17"/>
      <c r="CCA206" s="17"/>
      <c r="CCB206" s="17"/>
      <c r="CCC206" s="17"/>
      <c r="CCD206" s="17"/>
      <c r="CCE206" s="17"/>
      <c r="CCF206" s="17"/>
      <c r="CCG206" s="17"/>
      <c r="CCH206" s="17"/>
      <c r="CCI206" s="17"/>
      <c r="CCJ206" s="17"/>
      <c r="CCK206" s="17"/>
      <c r="CCL206" s="17"/>
      <c r="CCM206" s="17"/>
      <c r="CCN206" s="17"/>
      <c r="CCO206" s="17"/>
      <c r="CCP206" s="17"/>
      <c r="CCQ206" s="17"/>
      <c r="CCR206" s="17"/>
      <c r="CCS206" s="17"/>
      <c r="CCT206" s="17"/>
      <c r="CCU206" s="17"/>
      <c r="CCV206" s="17"/>
      <c r="CCW206" s="17"/>
      <c r="CCX206" s="17"/>
      <c r="CCY206" s="17"/>
      <c r="CCZ206" s="17"/>
      <c r="CDA206" s="17"/>
      <c r="CDB206" s="17"/>
      <c r="CDC206" s="17"/>
      <c r="CDD206" s="17"/>
      <c r="CDE206" s="17"/>
      <c r="CDF206" s="17"/>
      <c r="CDG206" s="17"/>
      <c r="CDH206" s="17"/>
      <c r="CDI206" s="17"/>
      <c r="CDJ206" s="17"/>
      <c r="CDK206" s="17"/>
      <c r="CDL206" s="17"/>
      <c r="CDM206" s="17"/>
      <c r="CDN206" s="17"/>
      <c r="CDO206" s="17"/>
      <c r="CDP206" s="17"/>
      <c r="CDQ206" s="17"/>
      <c r="CDR206" s="17"/>
      <c r="CDS206" s="17"/>
      <c r="CDT206" s="17"/>
      <c r="CDU206" s="17"/>
    </row>
    <row r="207">
      <c r="A207" s="14" t="s">
        <v>2684</v>
      </c>
      <c r="B207" s="14" t="s">
        <v>4358</v>
      </c>
      <c r="C207" s="14" t="s">
        <v>2686</v>
      </c>
      <c r="D207" s="14" t="s">
        <v>2687</v>
      </c>
      <c r="E207" s="14" t="s">
        <v>3590</v>
      </c>
      <c r="F207" s="14" t="s">
        <v>2835</v>
      </c>
      <c r="I207" s="14" t="s">
        <v>3591</v>
      </c>
      <c r="J207" s="14" t="s">
        <v>2618</v>
      </c>
      <c r="K207" s="14" t="s">
        <v>2619</v>
      </c>
      <c r="L207" s="14" t="s">
        <v>2658</v>
      </c>
      <c r="M207" s="17"/>
      <c r="N207" s="14" t="s">
        <v>2690</v>
      </c>
      <c r="O207" s="14" t="s">
        <v>2690</v>
      </c>
      <c r="P207" s="14" t="s">
        <v>2690</v>
      </c>
      <c r="Q207" s="16">
        <v>11.0</v>
      </c>
      <c r="R207" s="16">
        <v>4091400.0</v>
      </c>
      <c r="S207" s="16">
        <v>4091400.0</v>
      </c>
      <c r="T207" s="14" t="s">
        <v>2631</v>
      </c>
      <c r="U207" s="14" t="s">
        <v>2630</v>
      </c>
      <c r="V207" s="14" t="s">
        <v>3592</v>
      </c>
      <c r="W207" s="14" t="s">
        <v>3593</v>
      </c>
      <c r="X207" s="16">
        <v>0.12</v>
      </c>
      <c r="Y207" s="17"/>
      <c r="Z207" s="16">
        <v>55.0</v>
      </c>
      <c r="AA207" s="16">
        <v>393.0</v>
      </c>
      <c r="AB207" s="17"/>
      <c r="AC207" s="16">
        <v>118.0</v>
      </c>
      <c r="AD207" s="16">
        <v>184.0</v>
      </c>
      <c r="AE207" s="22">
        <v>45455.0</v>
      </c>
      <c r="AF207" s="17"/>
      <c r="AG207" s="17"/>
      <c r="AH207" s="17"/>
      <c r="AI207" s="17"/>
      <c r="AJ207" s="17"/>
      <c r="AK207" s="17"/>
      <c r="AL207" s="16">
        <v>54.0</v>
      </c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4" t="s">
        <v>2693</v>
      </c>
      <c r="BB207" s="17"/>
      <c r="BC207" s="17"/>
      <c r="BD207" s="17"/>
      <c r="BE207" s="17"/>
      <c r="BF207" s="14" t="s">
        <v>2563</v>
      </c>
      <c r="BG207" s="16">
        <v>1.0</v>
      </c>
      <c r="BH207" s="14" t="s">
        <v>2564</v>
      </c>
      <c r="BI207" s="14" t="s">
        <v>2594</v>
      </c>
      <c r="BJ207" s="14" t="s">
        <v>2566</v>
      </c>
      <c r="BK207" s="17"/>
      <c r="BL207" s="17"/>
      <c r="BM207" s="16">
        <v>6.13333333</v>
      </c>
      <c r="BN207" s="17"/>
      <c r="BO207" s="17"/>
      <c r="BP207" s="17"/>
      <c r="BQ207" s="17"/>
      <c r="BR207" s="17"/>
      <c r="BS207" s="16">
        <v>0.2232</v>
      </c>
      <c r="BT207" s="16">
        <v>6.67389946</v>
      </c>
      <c r="BU207" s="14" t="s">
        <v>2680</v>
      </c>
      <c r="BW207" s="17"/>
      <c r="BX207" s="16">
        <v>3.0</v>
      </c>
      <c r="BY207" s="14" t="s">
        <v>2693</v>
      </c>
      <c r="BZ207" s="16">
        <v>187.0</v>
      </c>
      <c r="CA207" s="16">
        <v>-19899.0</v>
      </c>
      <c r="CB207" s="16">
        <v>0.0</v>
      </c>
      <c r="CC207" s="17"/>
      <c r="CD207" s="17"/>
      <c r="CE207" s="16">
        <v>6.67389946</v>
      </c>
      <c r="CF207" s="17"/>
      <c r="CG207" s="17"/>
      <c r="CH207" s="19">
        <v>40030.0</v>
      </c>
      <c r="CI207" s="14" t="s">
        <v>2573</v>
      </c>
      <c r="CJ207" s="17"/>
      <c r="CK207" s="14" t="s">
        <v>2574</v>
      </c>
      <c r="CL207" s="14" t="s">
        <v>2759</v>
      </c>
      <c r="CM207" s="20">
        <v>2753990.0</v>
      </c>
      <c r="CN207" s="14" t="s">
        <v>2759</v>
      </c>
      <c r="CO207" s="14" t="s">
        <v>2563</v>
      </c>
      <c r="CP207" s="14" t="s">
        <v>2574</v>
      </c>
      <c r="CQ207" s="16">
        <v>0.306</v>
      </c>
      <c r="CR207" s="16">
        <v>1.4</v>
      </c>
      <c r="CS207" s="17"/>
      <c r="CT207" s="14" t="s">
        <v>4359</v>
      </c>
      <c r="CX207" s="17"/>
      <c r="CY207" s="16">
        <v>2.66298452</v>
      </c>
      <c r="CZ207" s="14" t="s">
        <v>2707</v>
      </c>
      <c r="DB207" s="17"/>
      <c r="DC207" s="14" t="s">
        <v>2708</v>
      </c>
      <c r="DD207" s="17"/>
      <c r="DE207" s="17"/>
      <c r="DF207" s="17"/>
      <c r="DG207" s="14" t="s">
        <v>4360</v>
      </c>
      <c r="DH207" s="16">
        <v>14.0</v>
      </c>
      <c r="DI207" s="14" t="s">
        <v>2763</v>
      </c>
      <c r="DJ207" s="14" t="s">
        <v>2764</v>
      </c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  <c r="KL207" s="17"/>
      <c r="KM207" s="17"/>
      <c r="KN207" s="17"/>
      <c r="KO207" s="17"/>
      <c r="KP207" s="17"/>
      <c r="KQ207" s="17"/>
      <c r="KR207" s="17"/>
      <c r="KS207" s="17"/>
      <c r="KT207" s="17"/>
      <c r="KU207" s="17"/>
      <c r="KV207" s="17"/>
      <c r="KW207" s="17"/>
      <c r="KX207" s="17"/>
      <c r="KY207" s="17"/>
      <c r="KZ207" s="17"/>
      <c r="LA207" s="17"/>
      <c r="LB207" s="17"/>
      <c r="LC207" s="17"/>
      <c r="LD207" s="17"/>
      <c r="LE207" s="17"/>
      <c r="LF207" s="17"/>
      <c r="LG207" s="17"/>
      <c r="LH207" s="17"/>
      <c r="LI207" s="17"/>
      <c r="LJ207" s="17"/>
      <c r="LK207" s="17"/>
      <c r="LL207" s="17"/>
      <c r="LM207" s="17"/>
      <c r="LN207" s="17"/>
      <c r="LO207" s="17"/>
      <c r="LP207" s="17"/>
      <c r="LQ207" s="17"/>
      <c r="LR207" s="17"/>
      <c r="LS207" s="17"/>
      <c r="LT207" s="17"/>
      <c r="LU207" s="17"/>
      <c r="LV207" s="17"/>
      <c r="LW207" s="17"/>
      <c r="LX207" s="17"/>
      <c r="LY207" s="17"/>
      <c r="LZ207" s="17"/>
      <c r="MA207" s="17"/>
      <c r="MB207" s="17"/>
      <c r="MC207" s="17"/>
      <c r="MD207" s="17"/>
      <c r="ME207" s="17"/>
      <c r="MF207" s="17"/>
      <c r="MG207" s="17"/>
      <c r="MH207" s="17"/>
      <c r="MI207" s="17"/>
      <c r="MJ207" s="17"/>
      <c r="MK207" s="17"/>
      <c r="ML207" s="17"/>
      <c r="MM207" s="17"/>
      <c r="MN207" s="17"/>
      <c r="MO207" s="17"/>
      <c r="MP207" s="17"/>
      <c r="MQ207" s="17"/>
      <c r="MR207" s="17"/>
      <c r="MS207" s="17"/>
      <c r="MT207" s="17"/>
      <c r="MU207" s="17"/>
      <c r="MV207" s="17"/>
      <c r="MW207" s="17"/>
      <c r="MX207" s="17"/>
      <c r="MY207" s="17"/>
      <c r="MZ207" s="17"/>
      <c r="NA207" s="17"/>
      <c r="NB207" s="17"/>
      <c r="NC207" s="17"/>
      <c r="ND207" s="17"/>
      <c r="NE207" s="17"/>
      <c r="NF207" s="17"/>
      <c r="NG207" s="17"/>
      <c r="NH207" s="17"/>
      <c r="NI207" s="17"/>
      <c r="NJ207" s="17"/>
      <c r="NK207" s="17"/>
      <c r="NL207" s="17"/>
      <c r="NM207" s="17"/>
      <c r="NN207" s="17"/>
      <c r="NO207" s="17"/>
      <c r="NP207" s="17"/>
      <c r="NQ207" s="17"/>
      <c r="NR207" s="17"/>
      <c r="NS207" s="17"/>
      <c r="NT207" s="17"/>
      <c r="NU207" s="17"/>
      <c r="NV207" s="17"/>
      <c r="NW207" s="17"/>
      <c r="NX207" s="17"/>
      <c r="NY207" s="17"/>
      <c r="NZ207" s="17"/>
      <c r="OA207" s="17"/>
      <c r="OB207" s="17"/>
      <c r="OC207" s="17"/>
      <c r="OD207" s="17"/>
      <c r="OE207" s="17"/>
      <c r="OF207" s="17"/>
      <c r="OG207" s="17"/>
      <c r="OH207" s="17"/>
      <c r="OI207" s="17"/>
      <c r="OJ207" s="17"/>
      <c r="OK207" s="17"/>
      <c r="OL207" s="17"/>
      <c r="OM207" s="17"/>
      <c r="ON207" s="17"/>
      <c r="OO207" s="17"/>
      <c r="OP207" s="17"/>
      <c r="OQ207" s="17"/>
      <c r="OR207" s="17"/>
      <c r="OS207" s="17"/>
      <c r="OT207" s="17"/>
      <c r="OU207" s="17"/>
      <c r="OV207" s="17"/>
      <c r="OW207" s="17"/>
      <c r="OX207" s="17"/>
      <c r="OY207" s="17"/>
      <c r="OZ207" s="17"/>
      <c r="PA207" s="17"/>
      <c r="PB207" s="17"/>
      <c r="PC207" s="17"/>
      <c r="PD207" s="17"/>
      <c r="PE207" s="17"/>
      <c r="PF207" s="17"/>
      <c r="PG207" s="17"/>
      <c r="PH207" s="17"/>
      <c r="PI207" s="17"/>
      <c r="PJ207" s="17"/>
      <c r="PK207" s="17"/>
      <c r="PL207" s="17"/>
      <c r="PM207" s="17"/>
      <c r="PN207" s="17"/>
      <c r="PO207" s="17"/>
      <c r="PP207" s="17"/>
      <c r="PQ207" s="17"/>
      <c r="PR207" s="17"/>
      <c r="PS207" s="17"/>
      <c r="PT207" s="17"/>
      <c r="PU207" s="17"/>
      <c r="PV207" s="17"/>
      <c r="PW207" s="17"/>
      <c r="PX207" s="17"/>
      <c r="PY207" s="17"/>
      <c r="PZ207" s="17"/>
      <c r="QA207" s="17"/>
      <c r="QB207" s="17"/>
      <c r="QC207" s="17"/>
      <c r="QD207" s="17"/>
      <c r="QE207" s="17"/>
      <c r="QF207" s="17"/>
      <c r="QG207" s="17"/>
      <c r="QH207" s="17"/>
      <c r="QI207" s="17"/>
      <c r="QJ207" s="17"/>
      <c r="QK207" s="17"/>
      <c r="QL207" s="17"/>
      <c r="QM207" s="17"/>
      <c r="QN207" s="17"/>
      <c r="QO207" s="17"/>
      <c r="QP207" s="17"/>
      <c r="QQ207" s="17"/>
      <c r="QR207" s="17"/>
      <c r="QS207" s="17"/>
      <c r="QT207" s="17"/>
      <c r="QU207" s="17"/>
      <c r="QV207" s="17"/>
      <c r="QW207" s="17"/>
      <c r="QX207" s="17"/>
      <c r="QY207" s="17"/>
      <c r="QZ207" s="17"/>
      <c r="RA207" s="17"/>
      <c r="RB207" s="17"/>
      <c r="RC207" s="17"/>
      <c r="RD207" s="17"/>
      <c r="RE207" s="17"/>
      <c r="RF207" s="17"/>
      <c r="RG207" s="17"/>
      <c r="RH207" s="17"/>
      <c r="RI207" s="17"/>
      <c r="RJ207" s="17"/>
      <c r="RK207" s="17"/>
      <c r="RL207" s="17"/>
      <c r="RM207" s="17"/>
      <c r="RN207" s="17"/>
      <c r="RO207" s="17"/>
      <c r="RP207" s="17"/>
      <c r="RQ207" s="17"/>
      <c r="RR207" s="17"/>
      <c r="RS207" s="17"/>
      <c r="RT207" s="17"/>
      <c r="RU207" s="17"/>
      <c r="RV207" s="17"/>
      <c r="RW207" s="17"/>
      <c r="RX207" s="17"/>
      <c r="RY207" s="17"/>
      <c r="RZ207" s="17"/>
      <c r="SA207" s="17"/>
      <c r="SB207" s="17"/>
      <c r="SC207" s="17"/>
      <c r="SD207" s="17"/>
      <c r="SE207" s="17"/>
      <c r="SF207" s="17"/>
      <c r="SG207" s="17"/>
      <c r="SH207" s="17"/>
      <c r="SI207" s="17"/>
      <c r="SJ207" s="17"/>
      <c r="SK207" s="17"/>
      <c r="SL207" s="17"/>
      <c r="SM207" s="17"/>
      <c r="SN207" s="17"/>
      <c r="SO207" s="17"/>
      <c r="SP207" s="17"/>
      <c r="SQ207" s="17"/>
      <c r="SR207" s="17"/>
      <c r="SS207" s="17"/>
      <c r="ST207" s="17"/>
      <c r="SU207" s="17"/>
      <c r="SV207" s="17"/>
      <c r="SW207" s="17"/>
      <c r="SX207" s="17"/>
      <c r="SY207" s="17"/>
      <c r="SZ207" s="17"/>
      <c r="TA207" s="17"/>
      <c r="TB207" s="17"/>
      <c r="TC207" s="17"/>
      <c r="TD207" s="17"/>
      <c r="TE207" s="17"/>
      <c r="TF207" s="17"/>
      <c r="TG207" s="17"/>
      <c r="TH207" s="17"/>
      <c r="TI207" s="17"/>
      <c r="TJ207" s="17"/>
      <c r="TK207" s="17"/>
      <c r="TL207" s="17"/>
      <c r="TM207" s="17"/>
      <c r="TN207" s="17"/>
      <c r="TO207" s="17"/>
      <c r="TP207" s="17"/>
      <c r="TQ207" s="17"/>
      <c r="TR207" s="17"/>
      <c r="TS207" s="17"/>
      <c r="TT207" s="17"/>
      <c r="TU207" s="17"/>
      <c r="TV207" s="17"/>
      <c r="TW207" s="17"/>
      <c r="TX207" s="17"/>
      <c r="TY207" s="17"/>
      <c r="TZ207" s="17"/>
      <c r="UA207" s="17"/>
      <c r="UB207" s="17"/>
      <c r="UC207" s="17"/>
      <c r="UD207" s="17"/>
      <c r="UE207" s="17"/>
      <c r="UF207" s="17"/>
      <c r="UG207" s="17"/>
      <c r="UH207" s="17"/>
      <c r="UI207" s="17"/>
      <c r="UJ207" s="17"/>
      <c r="UK207" s="17"/>
      <c r="UL207" s="17"/>
      <c r="UM207" s="17"/>
      <c r="UN207" s="17"/>
      <c r="UO207" s="17"/>
      <c r="UP207" s="17"/>
      <c r="UQ207" s="17"/>
      <c r="UR207" s="17"/>
      <c r="US207" s="17"/>
      <c r="UT207" s="17"/>
      <c r="UU207" s="17"/>
      <c r="UV207" s="17"/>
      <c r="UW207" s="17"/>
      <c r="UX207" s="17"/>
      <c r="UY207" s="17"/>
      <c r="UZ207" s="17"/>
      <c r="VA207" s="17"/>
      <c r="VB207" s="17"/>
      <c r="VC207" s="17"/>
      <c r="VD207" s="17"/>
      <c r="VE207" s="17"/>
      <c r="VF207" s="17"/>
      <c r="VG207" s="17"/>
      <c r="VH207" s="17"/>
      <c r="VI207" s="17"/>
      <c r="VJ207" s="17"/>
      <c r="VK207" s="17"/>
      <c r="VL207" s="17"/>
      <c r="VM207" s="17"/>
      <c r="VN207" s="17"/>
      <c r="VO207" s="17"/>
      <c r="VP207" s="17"/>
      <c r="VQ207" s="17"/>
      <c r="VR207" s="17"/>
      <c r="VS207" s="17"/>
      <c r="VT207" s="17"/>
      <c r="VU207" s="17"/>
      <c r="VV207" s="17"/>
      <c r="VW207" s="17"/>
      <c r="VX207" s="17"/>
      <c r="VY207" s="17"/>
      <c r="VZ207" s="17"/>
      <c r="WA207" s="17"/>
      <c r="WB207" s="17"/>
      <c r="WC207" s="17"/>
      <c r="WD207" s="17"/>
      <c r="WE207" s="17"/>
      <c r="WF207" s="17"/>
      <c r="WG207" s="17"/>
      <c r="WH207" s="17"/>
      <c r="WI207" s="17"/>
      <c r="WJ207" s="17"/>
      <c r="WK207" s="17"/>
      <c r="WL207" s="17"/>
      <c r="WM207" s="17"/>
      <c r="WN207" s="17"/>
      <c r="WO207" s="17"/>
      <c r="WP207" s="17"/>
      <c r="WQ207" s="17"/>
      <c r="WR207" s="17"/>
      <c r="WS207" s="17"/>
      <c r="WT207" s="17"/>
      <c r="WU207" s="17"/>
      <c r="WV207" s="17"/>
      <c r="WW207" s="17"/>
      <c r="WX207" s="17"/>
      <c r="WY207" s="17"/>
      <c r="WZ207" s="17"/>
      <c r="XA207" s="17"/>
      <c r="XB207" s="17"/>
      <c r="XC207" s="17"/>
      <c r="XD207" s="17"/>
      <c r="XE207" s="17"/>
      <c r="XF207" s="17"/>
      <c r="XG207" s="17"/>
      <c r="XH207" s="17"/>
      <c r="XI207" s="17"/>
      <c r="XJ207" s="17"/>
      <c r="XK207" s="17"/>
      <c r="XL207" s="17"/>
      <c r="XM207" s="17"/>
      <c r="XN207" s="17"/>
      <c r="XO207" s="17"/>
      <c r="XP207" s="17"/>
      <c r="XQ207" s="17"/>
      <c r="XR207" s="17"/>
      <c r="XS207" s="17"/>
      <c r="XT207" s="17"/>
      <c r="XU207" s="17"/>
      <c r="XV207" s="17"/>
      <c r="XW207" s="17"/>
      <c r="XX207" s="17"/>
      <c r="XY207" s="17"/>
      <c r="XZ207" s="17"/>
      <c r="YA207" s="17"/>
      <c r="YB207" s="17"/>
      <c r="YC207" s="17"/>
      <c r="YD207" s="17"/>
      <c r="YE207" s="17"/>
      <c r="YF207" s="17"/>
      <c r="YG207" s="17"/>
      <c r="YH207" s="17"/>
      <c r="YI207" s="17"/>
      <c r="YJ207" s="17"/>
      <c r="YK207" s="17"/>
      <c r="YL207" s="17"/>
      <c r="YM207" s="17"/>
      <c r="YN207" s="17"/>
      <c r="YO207" s="17"/>
      <c r="YP207" s="17"/>
      <c r="YQ207" s="17"/>
      <c r="YR207" s="17"/>
      <c r="YS207" s="17"/>
      <c r="YT207" s="17"/>
      <c r="YU207" s="17"/>
      <c r="YV207" s="17"/>
      <c r="YW207" s="17"/>
      <c r="YX207" s="17"/>
      <c r="YY207" s="17"/>
      <c r="YZ207" s="17"/>
      <c r="ZA207" s="17"/>
      <c r="ZB207" s="17"/>
      <c r="ZC207" s="17"/>
      <c r="ZD207" s="17"/>
      <c r="ZE207" s="17"/>
      <c r="ZF207" s="17"/>
      <c r="ZG207" s="17"/>
      <c r="ZH207" s="17"/>
      <c r="ZI207" s="17"/>
      <c r="ZJ207" s="17"/>
      <c r="ZK207" s="17"/>
      <c r="ZL207" s="17"/>
      <c r="ZM207" s="17"/>
      <c r="ZN207" s="17"/>
      <c r="ZO207" s="17"/>
      <c r="ZP207" s="17"/>
      <c r="ZQ207" s="17"/>
      <c r="ZR207" s="17"/>
      <c r="ZS207" s="17"/>
      <c r="ZT207" s="17"/>
      <c r="ZU207" s="17"/>
      <c r="ZV207" s="17"/>
      <c r="ZW207" s="17"/>
      <c r="ZX207" s="17"/>
      <c r="ZY207" s="17"/>
      <c r="ZZ207" s="17"/>
      <c r="AAA207" s="17"/>
      <c r="AAB207" s="17"/>
      <c r="AAC207" s="17"/>
      <c r="AAD207" s="17"/>
      <c r="AAE207" s="17"/>
      <c r="AAF207" s="17"/>
      <c r="AAG207" s="17"/>
      <c r="AAH207" s="17"/>
      <c r="AAI207" s="17"/>
      <c r="AAJ207" s="17"/>
      <c r="AAK207" s="17"/>
      <c r="AAL207" s="17"/>
      <c r="AAM207" s="17"/>
      <c r="AAN207" s="17"/>
      <c r="AAO207" s="17"/>
      <c r="AAP207" s="17"/>
      <c r="AAQ207" s="17"/>
      <c r="AAR207" s="17"/>
      <c r="AAS207" s="17"/>
      <c r="AAT207" s="17"/>
      <c r="AAU207" s="17"/>
      <c r="AAV207" s="17"/>
      <c r="AAW207" s="17"/>
      <c r="AAX207" s="17"/>
      <c r="AAY207" s="17"/>
      <c r="AAZ207" s="17"/>
      <c r="ABA207" s="17"/>
      <c r="ABB207" s="17"/>
      <c r="ABC207" s="17"/>
      <c r="ABD207" s="17"/>
      <c r="ABE207" s="17"/>
      <c r="ABF207" s="17"/>
      <c r="ABG207" s="17"/>
      <c r="ABH207" s="17"/>
      <c r="ABI207" s="17"/>
      <c r="ABJ207" s="17"/>
      <c r="ABK207" s="17"/>
      <c r="ABL207" s="17"/>
      <c r="ABM207" s="17"/>
      <c r="ABN207" s="17"/>
      <c r="ABO207" s="17"/>
      <c r="ABP207" s="17"/>
      <c r="ABQ207" s="17"/>
      <c r="ABR207" s="17"/>
      <c r="ABS207" s="17"/>
      <c r="ABT207" s="17"/>
      <c r="ABU207" s="17"/>
      <c r="ABV207" s="17"/>
      <c r="ABW207" s="17"/>
      <c r="ABX207" s="17"/>
      <c r="ABY207" s="17"/>
      <c r="ABZ207" s="17"/>
      <c r="ACA207" s="17"/>
      <c r="ACB207" s="17"/>
      <c r="ACC207" s="17"/>
      <c r="ACD207" s="17"/>
      <c r="ACE207" s="17"/>
      <c r="ACF207" s="17"/>
      <c r="ACG207" s="17"/>
      <c r="ACH207" s="17"/>
      <c r="ACI207" s="17"/>
      <c r="ACJ207" s="17"/>
      <c r="ACK207" s="17"/>
      <c r="ACL207" s="17"/>
      <c r="ACM207" s="17"/>
      <c r="ACN207" s="17"/>
      <c r="ACO207" s="17"/>
      <c r="ACP207" s="17"/>
      <c r="ACQ207" s="17"/>
      <c r="ACR207" s="17"/>
      <c r="ACS207" s="17"/>
      <c r="ACT207" s="17"/>
      <c r="ACU207" s="17"/>
      <c r="ACV207" s="17"/>
      <c r="ACW207" s="17"/>
      <c r="ACX207" s="17"/>
      <c r="ACY207" s="17"/>
      <c r="ACZ207" s="17"/>
      <c r="ADA207" s="17"/>
      <c r="ADB207" s="17"/>
      <c r="ADC207" s="17"/>
      <c r="ADD207" s="17"/>
      <c r="ADE207" s="17"/>
      <c r="ADF207" s="17"/>
      <c r="ADG207" s="17"/>
      <c r="ADH207" s="17"/>
      <c r="ADI207" s="17"/>
      <c r="ADJ207" s="17"/>
      <c r="ADK207" s="17"/>
      <c r="ADL207" s="17"/>
      <c r="ADM207" s="17"/>
      <c r="ADN207" s="17"/>
      <c r="ADO207" s="17"/>
      <c r="ADP207" s="17"/>
      <c r="ADQ207" s="17"/>
      <c r="ADR207" s="17"/>
      <c r="ADS207" s="17"/>
      <c r="ADT207" s="17"/>
      <c r="ADU207" s="17"/>
      <c r="ADV207" s="17"/>
      <c r="ADW207" s="17"/>
      <c r="ADX207" s="17"/>
      <c r="ADY207" s="17"/>
      <c r="ADZ207" s="17"/>
      <c r="AEA207" s="17"/>
      <c r="AEB207" s="17"/>
      <c r="AEC207" s="17"/>
      <c r="AED207" s="17"/>
      <c r="AEE207" s="17"/>
      <c r="AEF207" s="17"/>
      <c r="AEG207" s="17"/>
      <c r="AEH207" s="17"/>
      <c r="AEI207" s="17"/>
      <c r="AEJ207" s="17"/>
      <c r="AEK207" s="17"/>
      <c r="AEL207" s="17"/>
      <c r="AEM207" s="17"/>
      <c r="AEN207" s="17"/>
      <c r="AEO207" s="17"/>
      <c r="AEP207" s="17"/>
      <c r="AEQ207" s="17"/>
      <c r="AER207" s="17"/>
      <c r="AES207" s="17"/>
      <c r="AET207" s="17"/>
      <c r="AEU207" s="17"/>
      <c r="AEV207" s="17"/>
      <c r="AEW207" s="17"/>
      <c r="AEX207" s="17"/>
      <c r="AEY207" s="17"/>
      <c r="AEZ207" s="17"/>
      <c r="AFA207" s="17"/>
      <c r="AFB207" s="17"/>
      <c r="AFC207" s="17"/>
      <c r="AFD207" s="17"/>
      <c r="AFE207" s="17"/>
      <c r="AFF207" s="17"/>
      <c r="AFG207" s="17"/>
      <c r="AFH207" s="17"/>
      <c r="AFI207" s="17"/>
      <c r="AFJ207" s="17"/>
      <c r="AFK207" s="17"/>
      <c r="AFL207" s="17"/>
      <c r="AFM207" s="17"/>
      <c r="AFN207" s="17"/>
      <c r="AFO207" s="17"/>
      <c r="AFP207" s="17"/>
      <c r="AFQ207" s="17"/>
      <c r="AFR207" s="17"/>
      <c r="AFS207" s="17"/>
      <c r="AFT207" s="17"/>
      <c r="AFU207" s="17"/>
      <c r="AFV207" s="17"/>
      <c r="AFW207" s="17"/>
      <c r="AFX207" s="17"/>
      <c r="AFY207" s="17"/>
      <c r="AFZ207" s="17"/>
      <c r="AGA207" s="17"/>
      <c r="AGB207" s="17"/>
      <c r="AGC207" s="17"/>
      <c r="AGD207" s="17"/>
      <c r="AGE207" s="17"/>
      <c r="AGF207" s="17"/>
      <c r="AGG207" s="17"/>
      <c r="AGH207" s="17"/>
      <c r="AGI207" s="17"/>
      <c r="AGJ207" s="17"/>
      <c r="AGK207" s="17"/>
      <c r="AGL207" s="17"/>
      <c r="AGM207" s="17"/>
      <c r="AGN207" s="17"/>
      <c r="AGO207" s="17"/>
      <c r="AGP207" s="17"/>
      <c r="AGQ207" s="17"/>
      <c r="AGR207" s="17"/>
      <c r="AGS207" s="17"/>
      <c r="AGT207" s="17"/>
      <c r="AGU207" s="17"/>
      <c r="AGV207" s="17"/>
      <c r="AGW207" s="17"/>
      <c r="AGX207" s="17"/>
      <c r="AGY207" s="17"/>
      <c r="AGZ207" s="17"/>
      <c r="AHA207" s="17"/>
      <c r="AHB207" s="17"/>
      <c r="AHC207" s="17"/>
      <c r="AHD207" s="17"/>
      <c r="AHE207" s="17"/>
      <c r="AHF207" s="17"/>
      <c r="AHG207" s="17"/>
      <c r="AHH207" s="17"/>
      <c r="AHI207" s="17"/>
      <c r="AHJ207" s="17"/>
      <c r="AHK207" s="17"/>
      <c r="AHL207" s="17"/>
      <c r="AHM207" s="17"/>
      <c r="AHN207" s="17"/>
      <c r="AHO207" s="17"/>
      <c r="AHP207" s="17"/>
      <c r="AHQ207" s="17"/>
      <c r="AHR207" s="17"/>
      <c r="AHS207" s="17"/>
      <c r="AHT207" s="17"/>
      <c r="AHU207" s="17"/>
      <c r="AHV207" s="17"/>
      <c r="AHW207" s="17"/>
      <c r="AHX207" s="17"/>
      <c r="AHY207" s="17"/>
      <c r="AHZ207" s="17"/>
      <c r="AIA207" s="17"/>
      <c r="AIB207" s="17"/>
      <c r="AIC207" s="17"/>
      <c r="AID207" s="17"/>
      <c r="AIE207" s="17"/>
      <c r="AIF207" s="17"/>
      <c r="AIG207" s="17"/>
      <c r="AIH207" s="17"/>
      <c r="AII207" s="17"/>
      <c r="AIJ207" s="17"/>
      <c r="AIK207" s="17"/>
      <c r="AIL207" s="17"/>
      <c r="AIM207" s="17"/>
      <c r="AIN207" s="17"/>
      <c r="AIO207" s="17"/>
      <c r="AIP207" s="17"/>
      <c r="AIQ207" s="17"/>
      <c r="AIR207" s="17"/>
      <c r="AIS207" s="17"/>
      <c r="AIT207" s="17"/>
      <c r="AIU207" s="17"/>
      <c r="AIV207" s="17"/>
      <c r="AIW207" s="17"/>
      <c r="AIX207" s="17"/>
      <c r="AIY207" s="17"/>
      <c r="AIZ207" s="17"/>
      <c r="AJA207" s="17"/>
      <c r="AJB207" s="17"/>
      <c r="AJC207" s="17"/>
      <c r="AJD207" s="17"/>
      <c r="AJE207" s="17"/>
      <c r="AJF207" s="17"/>
      <c r="AJG207" s="17"/>
      <c r="AJH207" s="17"/>
      <c r="AJI207" s="17"/>
      <c r="AJJ207" s="17"/>
      <c r="AJK207" s="17"/>
      <c r="AJL207" s="17"/>
      <c r="AJM207" s="17"/>
      <c r="AJN207" s="17"/>
      <c r="AJO207" s="17"/>
      <c r="AJP207" s="17"/>
      <c r="AJQ207" s="17"/>
      <c r="AJR207" s="17"/>
      <c r="AJS207" s="17"/>
      <c r="AJT207" s="17"/>
      <c r="AJU207" s="17"/>
      <c r="AJV207" s="17"/>
      <c r="AJW207" s="17"/>
      <c r="AJX207" s="17"/>
      <c r="AJY207" s="17"/>
      <c r="AJZ207" s="17"/>
      <c r="AKA207" s="17"/>
      <c r="AKB207" s="17"/>
      <c r="AKC207" s="17"/>
      <c r="AKD207" s="17"/>
      <c r="AKE207" s="17"/>
      <c r="AKF207" s="17"/>
      <c r="AKG207" s="17"/>
      <c r="AKH207" s="17"/>
      <c r="AKI207" s="17"/>
      <c r="AKJ207" s="17"/>
      <c r="AKK207" s="17"/>
      <c r="AKL207" s="17"/>
      <c r="AKM207" s="17"/>
      <c r="AKN207" s="17"/>
      <c r="AKO207" s="17"/>
      <c r="AKP207" s="17"/>
      <c r="AKQ207" s="17"/>
      <c r="AKR207" s="17"/>
      <c r="AKS207" s="17"/>
      <c r="AKT207" s="17"/>
      <c r="AKU207" s="17"/>
      <c r="AKV207" s="17"/>
      <c r="AKW207" s="17"/>
      <c r="AKX207" s="17"/>
      <c r="AKY207" s="17"/>
      <c r="AKZ207" s="17"/>
      <c r="ALA207" s="17"/>
      <c r="ALB207" s="17"/>
      <c r="ALC207" s="17"/>
      <c r="ALD207" s="17"/>
      <c r="ALE207" s="17"/>
      <c r="ALF207" s="17"/>
      <c r="ALG207" s="17"/>
      <c r="ALH207" s="17"/>
      <c r="ALI207" s="17"/>
      <c r="ALJ207" s="17"/>
      <c r="ALK207" s="17"/>
      <c r="ALL207" s="17"/>
      <c r="ALM207" s="17"/>
      <c r="ALN207" s="17"/>
      <c r="ALO207" s="17"/>
      <c r="ALP207" s="17"/>
      <c r="ALQ207" s="17"/>
      <c r="ALR207" s="17"/>
      <c r="ALS207" s="17"/>
      <c r="ALT207" s="17"/>
      <c r="ALU207" s="17"/>
      <c r="ALV207" s="17"/>
      <c r="ALW207" s="17"/>
      <c r="ALX207" s="17"/>
      <c r="ALY207" s="17"/>
      <c r="ALZ207" s="17"/>
      <c r="AMA207" s="17"/>
      <c r="AMB207" s="17"/>
      <c r="AMC207" s="17"/>
      <c r="AMD207" s="17"/>
      <c r="AME207" s="17"/>
      <c r="AMF207" s="17"/>
      <c r="AMG207" s="17"/>
      <c r="AMH207" s="17"/>
      <c r="AMI207" s="17"/>
      <c r="AMJ207" s="17"/>
      <c r="AMK207" s="17"/>
      <c r="AML207" s="17"/>
      <c r="AMM207" s="17"/>
      <c r="AMN207" s="17"/>
      <c r="AMO207" s="17"/>
      <c r="AMP207" s="17"/>
      <c r="AMQ207" s="17"/>
      <c r="AMR207" s="17"/>
      <c r="AMS207" s="17"/>
      <c r="AMT207" s="17"/>
      <c r="AMU207" s="17"/>
      <c r="AMV207" s="17"/>
      <c r="AMW207" s="17"/>
      <c r="AMX207" s="17"/>
      <c r="AMY207" s="17"/>
      <c r="AMZ207" s="17"/>
      <c r="ANA207" s="17"/>
      <c r="ANB207" s="17"/>
      <c r="ANC207" s="17"/>
      <c r="AND207" s="17"/>
      <c r="ANE207" s="17"/>
      <c r="ANF207" s="17"/>
      <c r="ANG207" s="17"/>
      <c r="ANH207" s="17"/>
      <c r="ANI207" s="17"/>
      <c r="ANJ207" s="17"/>
      <c r="ANK207" s="17"/>
      <c r="ANL207" s="17"/>
      <c r="ANM207" s="17"/>
      <c r="ANN207" s="17"/>
      <c r="ANO207" s="17"/>
      <c r="ANP207" s="17"/>
      <c r="ANQ207" s="17"/>
      <c r="ANR207" s="17"/>
      <c r="ANS207" s="17"/>
      <c r="ANT207" s="17"/>
      <c r="ANU207" s="17"/>
      <c r="ANV207" s="17"/>
      <c r="ANW207" s="17"/>
      <c r="ANX207" s="17"/>
      <c r="ANY207" s="17"/>
      <c r="ANZ207" s="17"/>
      <c r="AOA207" s="17"/>
      <c r="AOB207" s="17"/>
      <c r="AOC207" s="17"/>
      <c r="AOD207" s="17"/>
      <c r="AOE207" s="17"/>
      <c r="AOF207" s="17"/>
      <c r="AOG207" s="17"/>
      <c r="AOH207" s="17"/>
      <c r="AOI207" s="17"/>
      <c r="AOJ207" s="17"/>
      <c r="AOK207" s="17"/>
      <c r="AOL207" s="17"/>
      <c r="AOM207" s="17"/>
      <c r="AON207" s="17"/>
      <c r="AOO207" s="17"/>
      <c r="AOP207" s="17"/>
      <c r="AOQ207" s="17"/>
      <c r="AOR207" s="17"/>
      <c r="AOS207" s="17"/>
      <c r="AOT207" s="17"/>
      <c r="AOU207" s="17"/>
      <c r="AOV207" s="17"/>
      <c r="AOW207" s="17"/>
      <c r="AOX207" s="17"/>
      <c r="AOY207" s="17"/>
      <c r="AOZ207" s="17"/>
      <c r="APA207" s="17"/>
      <c r="APB207" s="17"/>
      <c r="APC207" s="17"/>
      <c r="APD207" s="17"/>
      <c r="APE207" s="17"/>
      <c r="APF207" s="17"/>
      <c r="APG207" s="17"/>
      <c r="APH207" s="17"/>
      <c r="API207" s="17"/>
      <c r="APJ207" s="17"/>
      <c r="APK207" s="17"/>
      <c r="APL207" s="17"/>
      <c r="APM207" s="17"/>
      <c r="APN207" s="17"/>
      <c r="APO207" s="17"/>
      <c r="APP207" s="17"/>
      <c r="APQ207" s="17"/>
      <c r="APR207" s="17"/>
      <c r="APS207" s="17"/>
      <c r="APT207" s="17"/>
      <c r="APU207" s="17"/>
      <c r="APV207" s="17"/>
      <c r="APW207" s="17"/>
      <c r="APX207" s="17"/>
      <c r="APY207" s="17"/>
      <c r="APZ207" s="17"/>
      <c r="AQA207" s="17"/>
      <c r="AQB207" s="17"/>
      <c r="AQC207" s="17"/>
      <c r="AQD207" s="17"/>
      <c r="AQE207" s="17"/>
      <c r="AQF207" s="17"/>
      <c r="AQG207" s="17"/>
      <c r="AQH207" s="17"/>
      <c r="AQI207" s="17"/>
      <c r="AQJ207" s="17"/>
      <c r="AQK207" s="17"/>
      <c r="AQL207" s="17"/>
      <c r="AQM207" s="17"/>
      <c r="AQN207" s="17"/>
      <c r="AQO207" s="17"/>
      <c r="AQP207" s="17"/>
      <c r="AQQ207" s="17"/>
      <c r="AQR207" s="17"/>
      <c r="AQS207" s="17"/>
      <c r="AQT207" s="17"/>
      <c r="AQU207" s="17"/>
      <c r="AQV207" s="17"/>
      <c r="AQW207" s="17"/>
      <c r="AQX207" s="17"/>
      <c r="AQY207" s="17"/>
      <c r="AQZ207" s="17"/>
      <c r="ARA207" s="17"/>
      <c r="ARB207" s="17"/>
      <c r="ARC207" s="17"/>
      <c r="ARD207" s="17"/>
      <c r="ARE207" s="17"/>
      <c r="ARF207" s="17"/>
      <c r="ARG207" s="17"/>
      <c r="ARH207" s="17"/>
      <c r="ARI207" s="17"/>
      <c r="ARJ207" s="17"/>
      <c r="ARK207" s="17"/>
      <c r="ARL207" s="17"/>
      <c r="ARM207" s="17"/>
      <c r="ARN207" s="17"/>
      <c r="ARO207" s="17"/>
      <c r="ARP207" s="17"/>
      <c r="ARQ207" s="17"/>
      <c r="ARR207" s="17"/>
      <c r="ARS207" s="17"/>
      <c r="ART207" s="17"/>
      <c r="ARU207" s="17"/>
      <c r="ARV207" s="17"/>
      <c r="ARW207" s="17"/>
      <c r="ARX207" s="17"/>
      <c r="ARY207" s="17"/>
      <c r="ARZ207" s="17"/>
      <c r="ASA207" s="17"/>
      <c r="ASB207" s="17"/>
      <c r="ASC207" s="17"/>
      <c r="ASD207" s="17"/>
      <c r="ASE207" s="17"/>
      <c r="ASF207" s="17"/>
      <c r="ASG207" s="17"/>
      <c r="ASH207" s="17"/>
      <c r="ASI207" s="17"/>
      <c r="ASJ207" s="17"/>
      <c r="ASK207" s="17"/>
      <c r="ASL207" s="17"/>
      <c r="ASM207" s="17"/>
      <c r="ASN207" s="17"/>
      <c r="ASO207" s="17"/>
      <c r="ASP207" s="17"/>
      <c r="ASQ207" s="17"/>
      <c r="ASR207" s="17"/>
      <c r="ASS207" s="17"/>
      <c r="AST207" s="17"/>
      <c r="ASU207" s="17"/>
      <c r="ASV207" s="17"/>
      <c r="ASW207" s="17"/>
      <c r="ASX207" s="17"/>
      <c r="ASY207" s="17"/>
      <c r="ASZ207" s="17"/>
      <c r="ATA207" s="17"/>
      <c r="ATB207" s="17"/>
      <c r="ATC207" s="17"/>
      <c r="ATD207" s="17"/>
      <c r="ATE207" s="17"/>
      <c r="ATF207" s="17"/>
      <c r="ATG207" s="17"/>
      <c r="ATH207" s="17"/>
      <c r="ATI207" s="17"/>
      <c r="ATJ207" s="17"/>
      <c r="ATK207" s="17"/>
      <c r="ATL207" s="17"/>
      <c r="ATM207" s="17"/>
      <c r="ATN207" s="17"/>
      <c r="ATO207" s="17"/>
      <c r="ATP207" s="17"/>
      <c r="ATQ207" s="17"/>
      <c r="ATR207" s="17"/>
      <c r="ATS207" s="17"/>
      <c r="ATT207" s="17"/>
      <c r="ATU207" s="17"/>
      <c r="ATV207" s="17"/>
      <c r="ATW207" s="17"/>
      <c r="ATX207" s="17"/>
      <c r="ATY207" s="17"/>
      <c r="ATZ207" s="17"/>
      <c r="AUA207" s="17"/>
      <c r="AUB207" s="17"/>
      <c r="AUC207" s="17"/>
      <c r="AUD207" s="17"/>
      <c r="AUE207" s="17"/>
      <c r="AUF207" s="17"/>
      <c r="AUG207" s="17"/>
      <c r="AUH207" s="17"/>
      <c r="AUI207" s="17"/>
      <c r="AUJ207" s="17"/>
      <c r="AUK207" s="17"/>
      <c r="AUL207" s="17"/>
      <c r="AUM207" s="17"/>
      <c r="AUN207" s="17"/>
      <c r="AUO207" s="17"/>
      <c r="AUP207" s="17"/>
      <c r="AUQ207" s="17"/>
      <c r="AUR207" s="17"/>
      <c r="AUS207" s="17"/>
      <c r="AUT207" s="17"/>
      <c r="AUU207" s="17"/>
      <c r="AUV207" s="17"/>
      <c r="AUW207" s="17"/>
      <c r="AUX207" s="17"/>
      <c r="AUY207" s="17"/>
      <c r="AUZ207" s="17"/>
      <c r="AVA207" s="17"/>
      <c r="AVB207" s="17"/>
      <c r="AVC207" s="17"/>
      <c r="AVD207" s="17"/>
      <c r="AVE207" s="17"/>
      <c r="AVF207" s="17"/>
      <c r="AVG207" s="17"/>
      <c r="AVH207" s="17"/>
      <c r="AVI207" s="17"/>
      <c r="AVJ207" s="17"/>
      <c r="AVK207" s="17"/>
      <c r="AVL207" s="17"/>
      <c r="AVM207" s="17"/>
      <c r="AVN207" s="17"/>
      <c r="AVO207" s="17"/>
      <c r="AVP207" s="17"/>
      <c r="AVQ207" s="17"/>
      <c r="AVR207" s="17"/>
      <c r="AVS207" s="17"/>
      <c r="AVT207" s="17"/>
      <c r="AVU207" s="17"/>
      <c r="AVV207" s="17"/>
      <c r="AVW207" s="17"/>
      <c r="AVX207" s="17"/>
      <c r="AVY207" s="17"/>
      <c r="AVZ207" s="17"/>
      <c r="AWA207" s="17"/>
      <c r="AWB207" s="17"/>
      <c r="AWC207" s="17"/>
      <c r="AWD207" s="17"/>
      <c r="AWE207" s="17"/>
      <c r="AWF207" s="17"/>
      <c r="AWG207" s="17"/>
      <c r="AWH207" s="17"/>
      <c r="AWI207" s="17"/>
      <c r="AWJ207" s="17"/>
      <c r="AWK207" s="17"/>
      <c r="AWL207" s="17"/>
      <c r="AWM207" s="17"/>
      <c r="AWN207" s="17"/>
      <c r="AWO207" s="17"/>
      <c r="AWP207" s="17"/>
      <c r="AWQ207" s="17"/>
      <c r="AWR207" s="17"/>
      <c r="AWS207" s="17"/>
      <c r="AWT207" s="17"/>
      <c r="AWU207" s="17"/>
      <c r="AWV207" s="17"/>
      <c r="AWW207" s="17"/>
      <c r="AWX207" s="17"/>
      <c r="AWY207" s="17"/>
      <c r="AWZ207" s="17"/>
      <c r="AXA207" s="17"/>
      <c r="AXB207" s="17"/>
      <c r="AXC207" s="17"/>
      <c r="AXD207" s="17"/>
      <c r="AXE207" s="17"/>
      <c r="AXF207" s="17"/>
      <c r="AXG207" s="17"/>
      <c r="AXH207" s="17"/>
      <c r="AXI207" s="17"/>
      <c r="AXJ207" s="17"/>
      <c r="AXK207" s="17"/>
      <c r="AXL207" s="17"/>
      <c r="AXM207" s="17"/>
      <c r="AXN207" s="17"/>
      <c r="AXO207" s="17"/>
      <c r="AXP207" s="17"/>
      <c r="AXQ207" s="17"/>
      <c r="AXR207" s="17"/>
      <c r="AXS207" s="17"/>
      <c r="AXT207" s="17"/>
      <c r="AXU207" s="17"/>
      <c r="AXV207" s="17"/>
      <c r="AXW207" s="17"/>
      <c r="AXX207" s="17"/>
      <c r="AXY207" s="17"/>
      <c r="AXZ207" s="17"/>
      <c r="AYA207" s="17"/>
      <c r="AYB207" s="17"/>
      <c r="AYC207" s="17"/>
      <c r="AYD207" s="17"/>
      <c r="AYE207" s="17"/>
      <c r="AYF207" s="17"/>
      <c r="AYG207" s="17"/>
      <c r="AYH207" s="17"/>
      <c r="AYI207" s="17"/>
      <c r="AYJ207" s="17"/>
      <c r="AYK207" s="17"/>
      <c r="AYL207" s="17"/>
      <c r="AYM207" s="17"/>
      <c r="AYN207" s="17"/>
      <c r="AYO207" s="17"/>
      <c r="AYP207" s="17"/>
      <c r="AYQ207" s="17"/>
      <c r="AYR207" s="17"/>
      <c r="AYS207" s="17"/>
      <c r="AYT207" s="17"/>
      <c r="AYU207" s="17"/>
      <c r="AYV207" s="17"/>
      <c r="AYW207" s="17"/>
      <c r="AYX207" s="17"/>
      <c r="AYY207" s="17"/>
      <c r="AYZ207" s="17"/>
      <c r="AZA207" s="17"/>
      <c r="AZB207" s="17"/>
      <c r="AZC207" s="17"/>
      <c r="AZD207" s="17"/>
      <c r="AZE207" s="17"/>
      <c r="AZF207" s="17"/>
      <c r="AZG207" s="17"/>
      <c r="AZH207" s="17"/>
      <c r="AZI207" s="17"/>
      <c r="AZJ207" s="17"/>
      <c r="AZK207" s="17"/>
      <c r="AZL207" s="17"/>
      <c r="AZM207" s="17"/>
      <c r="AZN207" s="17"/>
      <c r="AZO207" s="17"/>
      <c r="AZP207" s="17"/>
      <c r="AZQ207" s="17"/>
      <c r="AZR207" s="17"/>
      <c r="AZS207" s="17"/>
      <c r="AZT207" s="17"/>
      <c r="AZU207" s="17"/>
      <c r="AZV207" s="17"/>
      <c r="AZW207" s="17"/>
      <c r="AZX207" s="17"/>
      <c r="AZY207" s="17"/>
      <c r="AZZ207" s="17"/>
      <c r="BAA207" s="17"/>
      <c r="BAB207" s="17"/>
      <c r="BAC207" s="17"/>
      <c r="BAD207" s="17"/>
      <c r="BAE207" s="17"/>
      <c r="BAF207" s="17"/>
      <c r="BAG207" s="17"/>
      <c r="BAH207" s="17"/>
      <c r="BAI207" s="17"/>
      <c r="BAJ207" s="17"/>
      <c r="BAK207" s="17"/>
      <c r="BAL207" s="17"/>
      <c r="BAM207" s="17"/>
      <c r="BAN207" s="17"/>
      <c r="BAO207" s="17"/>
      <c r="BAP207" s="17"/>
      <c r="BAQ207" s="17"/>
      <c r="BAR207" s="17"/>
      <c r="BAS207" s="17"/>
      <c r="BAT207" s="17"/>
      <c r="BAU207" s="17"/>
      <c r="BAV207" s="17"/>
      <c r="BAW207" s="17"/>
      <c r="BAX207" s="17"/>
      <c r="BAY207" s="17"/>
      <c r="BAZ207" s="17"/>
      <c r="BBA207" s="17"/>
      <c r="BBB207" s="17"/>
      <c r="BBC207" s="17"/>
      <c r="BBD207" s="17"/>
      <c r="BBE207" s="17"/>
      <c r="BBF207" s="17"/>
      <c r="BBG207" s="17"/>
      <c r="BBH207" s="17"/>
      <c r="BBI207" s="17"/>
      <c r="BBJ207" s="17"/>
      <c r="BBK207" s="17"/>
      <c r="BBL207" s="17"/>
      <c r="BBM207" s="17"/>
      <c r="BBN207" s="17"/>
      <c r="BBO207" s="17"/>
      <c r="BBP207" s="17"/>
      <c r="BBQ207" s="17"/>
      <c r="BBR207" s="17"/>
      <c r="BBS207" s="17"/>
      <c r="BBT207" s="17"/>
      <c r="BBU207" s="17"/>
      <c r="BBV207" s="17"/>
      <c r="BBW207" s="17"/>
      <c r="BBX207" s="17"/>
      <c r="BBY207" s="17"/>
      <c r="BBZ207" s="17"/>
      <c r="BCA207" s="17"/>
      <c r="BCB207" s="17"/>
      <c r="BCC207" s="17"/>
      <c r="BCD207" s="17"/>
      <c r="BCE207" s="17"/>
      <c r="BCF207" s="17"/>
      <c r="BCG207" s="17"/>
      <c r="BCH207" s="17"/>
      <c r="BCI207" s="17"/>
      <c r="BCJ207" s="17"/>
      <c r="BCK207" s="17"/>
      <c r="BCL207" s="17"/>
      <c r="BCM207" s="17"/>
      <c r="BCN207" s="17"/>
      <c r="BCO207" s="17"/>
      <c r="BCP207" s="17"/>
      <c r="BCQ207" s="17"/>
      <c r="BCR207" s="17"/>
      <c r="BCS207" s="17"/>
      <c r="BCT207" s="17"/>
      <c r="BCU207" s="17"/>
      <c r="BCV207" s="17"/>
      <c r="BCW207" s="17"/>
      <c r="BCX207" s="17"/>
      <c r="BCY207" s="17"/>
      <c r="BCZ207" s="17"/>
      <c r="BDA207" s="17"/>
      <c r="BDB207" s="17"/>
      <c r="BDC207" s="17"/>
      <c r="BDD207" s="17"/>
      <c r="BDE207" s="17"/>
      <c r="BDF207" s="17"/>
      <c r="BDG207" s="17"/>
      <c r="BDH207" s="17"/>
      <c r="BDI207" s="17"/>
      <c r="BDJ207" s="17"/>
      <c r="BDK207" s="17"/>
      <c r="BDL207" s="17"/>
      <c r="BDM207" s="17"/>
      <c r="BDN207" s="17"/>
      <c r="BDO207" s="17"/>
      <c r="BDP207" s="17"/>
      <c r="BDQ207" s="17"/>
      <c r="BDR207" s="17"/>
      <c r="BDS207" s="17"/>
      <c r="BDT207" s="17"/>
      <c r="BDU207" s="17"/>
      <c r="BDV207" s="17"/>
      <c r="BDW207" s="17"/>
      <c r="BDX207" s="17"/>
      <c r="BDY207" s="17"/>
      <c r="BDZ207" s="17"/>
      <c r="BEA207" s="17"/>
      <c r="BEB207" s="17"/>
      <c r="BEC207" s="17"/>
      <c r="BED207" s="17"/>
      <c r="BEE207" s="17"/>
      <c r="BEF207" s="17"/>
      <c r="BEG207" s="17"/>
      <c r="BEH207" s="17"/>
      <c r="BEI207" s="17"/>
      <c r="BEJ207" s="17"/>
      <c r="BEK207" s="17"/>
      <c r="BEL207" s="17"/>
      <c r="BEM207" s="17"/>
      <c r="BEN207" s="17"/>
      <c r="BEO207" s="17"/>
      <c r="BEP207" s="17"/>
      <c r="BEQ207" s="17"/>
      <c r="BER207" s="17"/>
      <c r="BES207" s="17"/>
      <c r="BET207" s="17"/>
      <c r="BEU207" s="17"/>
      <c r="BEV207" s="17"/>
      <c r="BEW207" s="17"/>
      <c r="BEX207" s="17"/>
      <c r="BEY207" s="17"/>
      <c r="BEZ207" s="17"/>
      <c r="BFA207" s="17"/>
      <c r="BFB207" s="17"/>
      <c r="BFC207" s="17"/>
      <c r="BFD207" s="17"/>
      <c r="BFE207" s="17"/>
      <c r="BFF207" s="17"/>
      <c r="BFG207" s="17"/>
      <c r="BFH207" s="17"/>
      <c r="BFI207" s="17"/>
      <c r="BFJ207" s="17"/>
      <c r="BFK207" s="17"/>
      <c r="BFL207" s="17"/>
      <c r="BFM207" s="17"/>
      <c r="BFN207" s="17"/>
      <c r="BFO207" s="17"/>
      <c r="BFP207" s="17"/>
      <c r="BFQ207" s="17"/>
      <c r="BFR207" s="17"/>
      <c r="BFS207" s="17"/>
      <c r="BFT207" s="17"/>
      <c r="BFU207" s="17"/>
      <c r="BFV207" s="17"/>
      <c r="BFW207" s="17"/>
      <c r="BFX207" s="17"/>
      <c r="BFY207" s="17"/>
      <c r="BFZ207" s="17"/>
      <c r="BGA207" s="17"/>
      <c r="BGB207" s="17"/>
      <c r="BGC207" s="17"/>
      <c r="BGD207" s="17"/>
      <c r="BGE207" s="17"/>
      <c r="BGF207" s="17"/>
      <c r="BGG207" s="17"/>
      <c r="BGH207" s="17"/>
      <c r="BGI207" s="17"/>
      <c r="BGJ207" s="17"/>
      <c r="BGK207" s="17"/>
      <c r="BGL207" s="17"/>
      <c r="BGM207" s="17"/>
      <c r="BGN207" s="17"/>
      <c r="BGO207" s="17"/>
      <c r="BGP207" s="17"/>
      <c r="BGQ207" s="17"/>
      <c r="BGR207" s="17"/>
      <c r="BGS207" s="17"/>
      <c r="BGT207" s="17"/>
      <c r="BGU207" s="17"/>
      <c r="BGV207" s="17"/>
      <c r="BGW207" s="17"/>
      <c r="BGX207" s="17"/>
      <c r="BGY207" s="17"/>
      <c r="BGZ207" s="17"/>
      <c r="BHA207" s="17"/>
      <c r="BHB207" s="17"/>
      <c r="BHC207" s="17"/>
      <c r="BHD207" s="17"/>
      <c r="BHE207" s="17"/>
      <c r="BHF207" s="17"/>
      <c r="BHG207" s="17"/>
      <c r="BHH207" s="17"/>
      <c r="BHI207" s="17"/>
      <c r="BHJ207" s="17"/>
      <c r="BHK207" s="17"/>
      <c r="BHL207" s="17"/>
      <c r="BHM207" s="17"/>
      <c r="BHN207" s="17"/>
      <c r="BHO207" s="17"/>
      <c r="BHP207" s="17"/>
      <c r="BHQ207" s="17"/>
      <c r="BHR207" s="17"/>
      <c r="BHS207" s="17"/>
      <c r="BHT207" s="17"/>
      <c r="BHU207" s="17"/>
      <c r="BHV207" s="17"/>
      <c r="BHW207" s="17"/>
      <c r="BHX207" s="17"/>
      <c r="BHY207" s="17"/>
      <c r="BHZ207" s="17"/>
      <c r="BIA207" s="17"/>
      <c r="BIB207" s="17"/>
      <c r="BIC207" s="17"/>
      <c r="BID207" s="17"/>
      <c r="BIE207" s="17"/>
      <c r="BIF207" s="17"/>
      <c r="BIG207" s="17"/>
      <c r="BIH207" s="17"/>
      <c r="BII207" s="17"/>
      <c r="BIJ207" s="17"/>
      <c r="BIK207" s="17"/>
      <c r="BIL207" s="17"/>
      <c r="BIM207" s="17"/>
      <c r="BIN207" s="17"/>
      <c r="BIO207" s="17"/>
      <c r="BIP207" s="17"/>
      <c r="BIQ207" s="17"/>
      <c r="BIR207" s="17"/>
      <c r="BIS207" s="17"/>
      <c r="BIT207" s="17"/>
      <c r="BIU207" s="17"/>
      <c r="BIV207" s="17"/>
      <c r="BIW207" s="17"/>
      <c r="BIX207" s="17"/>
      <c r="BIY207" s="17"/>
      <c r="BIZ207" s="17"/>
      <c r="BJA207" s="17"/>
      <c r="BJB207" s="17"/>
      <c r="BJC207" s="17"/>
      <c r="BJD207" s="17"/>
      <c r="BJE207" s="17"/>
      <c r="BJF207" s="17"/>
      <c r="BJG207" s="17"/>
      <c r="BJH207" s="17"/>
      <c r="BJI207" s="17"/>
      <c r="BJJ207" s="17"/>
      <c r="BJK207" s="17"/>
      <c r="BJL207" s="17"/>
      <c r="BJM207" s="17"/>
      <c r="BJN207" s="17"/>
      <c r="BJO207" s="17"/>
      <c r="BJP207" s="17"/>
      <c r="BJQ207" s="17"/>
      <c r="BJR207" s="17"/>
      <c r="BJS207" s="17"/>
      <c r="BJT207" s="17"/>
      <c r="BJU207" s="17"/>
      <c r="BJV207" s="17"/>
      <c r="BJW207" s="17"/>
      <c r="BJX207" s="17"/>
      <c r="BJY207" s="17"/>
      <c r="BJZ207" s="17"/>
      <c r="BKA207" s="17"/>
      <c r="BKB207" s="17"/>
      <c r="BKC207" s="17"/>
      <c r="BKD207" s="17"/>
      <c r="BKE207" s="17"/>
      <c r="BKF207" s="17"/>
      <c r="BKG207" s="17"/>
      <c r="BKH207" s="17"/>
      <c r="BKI207" s="17"/>
      <c r="BKJ207" s="17"/>
      <c r="BKK207" s="17"/>
      <c r="BKL207" s="17"/>
      <c r="BKM207" s="17"/>
      <c r="BKN207" s="17"/>
      <c r="BKO207" s="17"/>
      <c r="BKP207" s="17"/>
      <c r="BKQ207" s="17"/>
      <c r="BKR207" s="17"/>
      <c r="BKS207" s="17"/>
      <c r="BKT207" s="17"/>
      <c r="BKU207" s="17"/>
      <c r="BKV207" s="17"/>
      <c r="BKW207" s="17"/>
      <c r="BKX207" s="17"/>
      <c r="BKY207" s="17"/>
      <c r="BKZ207" s="17"/>
      <c r="BLA207" s="17"/>
      <c r="BLB207" s="17"/>
      <c r="BLC207" s="17"/>
      <c r="BLD207" s="17"/>
      <c r="BLE207" s="17"/>
      <c r="BLF207" s="17"/>
      <c r="BLG207" s="17"/>
      <c r="BLH207" s="17"/>
      <c r="BLI207" s="17"/>
      <c r="BLJ207" s="17"/>
      <c r="BLK207" s="17"/>
      <c r="BLL207" s="17"/>
      <c r="BLM207" s="17"/>
      <c r="BLN207" s="17"/>
      <c r="BLO207" s="17"/>
      <c r="BLP207" s="17"/>
      <c r="BLQ207" s="17"/>
      <c r="BLR207" s="17"/>
      <c r="BLS207" s="17"/>
      <c r="BLT207" s="17"/>
      <c r="BLU207" s="17"/>
      <c r="BLV207" s="17"/>
      <c r="BLW207" s="17"/>
      <c r="BLX207" s="17"/>
      <c r="BLY207" s="17"/>
      <c r="BLZ207" s="17"/>
      <c r="BMA207" s="17"/>
      <c r="BMB207" s="17"/>
      <c r="BMC207" s="17"/>
      <c r="BMD207" s="17"/>
      <c r="BME207" s="17"/>
      <c r="BMF207" s="17"/>
      <c r="BMG207" s="17"/>
      <c r="BMH207" s="17"/>
      <c r="BMI207" s="17"/>
      <c r="BMJ207" s="17"/>
      <c r="BMK207" s="17"/>
      <c r="BML207" s="17"/>
      <c r="BMM207" s="17"/>
      <c r="BMN207" s="17"/>
      <c r="BMO207" s="17"/>
      <c r="BMP207" s="17"/>
      <c r="BMQ207" s="17"/>
      <c r="BMR207" s="17"/>
      <c r="BMS207" s="17"/>
      <c r="BMT207" s="17"/>
      <c r="BMU207" s="17"/>
      <c r="BMV207" s="17"/>
      <c r="BMW207" s="17"/>
      <c r="BMX207" s="17"/>
      <c r="BMY207" s="17"/>
      <c r="BMZ207" s="17"/>
      <c r="BNA207" s="17"/>
      <c r="BNB207" s="17"/>
      <c r="BNC207" s="17"/>
      <c r="BND207" s="17"/>
      <c r="BNE207" s="17"/>
      <c r="BNF207" s="17"/>
      <c r="BNG207" s="17"/>
      <c r="BNH207" s="17"/>
      <c r="BNI207" s="17"/>
      <c r="BNJ207" s="17"/>
      <c r="BNK207" s="17"/>
      <c r="BNL207" s="17"/>
      <c r="BNM207" s="17"/>
      <c r="BNN207" s="17"/>
      <c r="BNO207" s="17"/>
      <c r="BNP207" s="17"/>
      <c r="BNQ207" s="17"/>
      <c r="BNR207" s="17"/>
      <c r="BNS207" s="17"/>
      <c r="BNT207" s="17"/>
      <c r="BNU207" s="17"/>
      <c r="BNV207" s="17"/>
      <c r="BNW207" s="17"/>
      <c r="BNX207" s="17"/>
      <c r="BNY207" s="17"/>
      <c r="BNZ207" s="17"/>
      <c r="BOA207" s="17"/>
      <c r="BOB207" s="17"/>
      <c r="BOC207" s="17"/>
      <c r="BOD207" s="17"/>
      <c r="BOE207" s="17"/>
      <c r="BOF207" s="17"/>
      <c r="BOG207" s="17"/>
      <c r="BOH207" s="17"/>
      <c r="BOI207" s="17"/>
      <c r="BOJ207" s="17"/>
      <c r="BOK207" s="17"/>
      <c r="BOL207" s="17"/>
      <c r="BOM207" s="17"/>
      <c r="BON207" s="17"/>
      <c r="BOO207" s="17"/>
      <c r="BOP207" s="17"/>
      <c r="BOQ207" s="17"/>
      <c r="BOR207" s="17"/>
      <c r="BOS207" s="17"/>
      <c r="BOT207" s="17"/>
      <c r="BOU207" s="17"/>
      <c r="BOV207" s="17"/>
      <c r="BOW207" s="17"/>
      <c r="BOX207" s="17"/>
      <c r="BOY207" s="17"/>
      <c r="BOZ207" s="17"/>
      <c r="BPA207" s="17"/>
      <c r="BPB207" s="17"/>
      <c r="BPC207" s="17"/>
      <c r="BPD207" s="17"/>
      <c r="BPE207" s="17"/>
      <c r="BPF207" s="17"/>
      <c r="BPG207" s="17"/>
      <c r="BPH207" s="17"/>
      <c r="BPI207" s="17"/>
      <c r="BPJ207" s="17"/>
      <c r="BPK207" s="17"/>
      <c r="BPL207" s="17"/>
      <c r="BPM207" s="17"/>
      <c r="BPN207" s="17"/>
      <c r="BPO207" s="17"/>
      <c r="BPP207" s="17"/>
      <c r="BPQ207" s="17"/>
      <c r="BPR207" s="17"/>
      <c r="BPS207" s="17"/>
      <c r="BPT207" s="17"/>
      <c r="BPU207" s="17"/>
      <c r="BPV207" s="17"/>
      <c r="BPW207" s="17"/>
      <c r="BPX207" s="17"/>
      <c r="BPY207" s="17"/>
      <c r="BPZ207" s="17"/>
      <c r="BQA207" s="17"/>
      <c r="BQB207" s="17"/>
      <c r="BQC207" s="17"/>
      <c r="BQD207" s="17"/>
      <c r="BQE207" s="17"/>
      <c r="BQF207" s="17"/>
      <c r="BQG207" s="17"/>
      <c r="BQH207" s="17"/>
      <c r="BQI207" s="17"/>
      <c r="BQJ207" s="17"/>
      <c r="BQK207" s="17"/>
      <c r="BQL207" s="17"/>
      <c r="BQM207" s="17"/>
      <c r="BQN207" s="17"/>
      <c r="BQO207" s="17"/>
      <c r="BQP207" s="17"/>
      <c r="BQQ207" s="17"/>
      <c r="BQR207" s="17"/>
      <c r="BQS207" s="17"/>
      <c r="BQT207" s="17"/>
      <c r="BQU207" s="17"/>
      <c r="BQV207" s="17"/>
      <c r="BQW207" s="17"/>
      <c r="BQX207" s="17"/>
      <c r="BQY207" s="17"/>
      <c r="BQZ207" s="17"/>
      <c r="BRA207" s="17"/>
      <c r="BRB207" s="17"/>
      <c r="BRC207" s="17"/>
      <c r="BRD207" s="17"/>
      <c r="BRE207" s="17"/>
      <c r="BRF207" s="17"/>
      <c r="BRG207" s="17"/>
      <c r="BRH207" s="17"/>
      <c r="BRI207" s="17"/>
      <c r="BRJ207" s="17"/>
      <c r="BRK207" s="17"/>
      <c r="BRL207" s="17"/>
      <c r="BRM207" s="17"/>
      <c r="BRN207" s="17"/>
      <c r="BRO207" s="17"/>
      <c r="BRP207" s="17"/>
      <c r="BRQ207" s="17"/>
      <c r="BRR207" s="17"/>
      <c r="BRS207" s="17"/>
      <c r="BRT207" s="17"/>
      <c r="BRU207" s="17"/>
      <c r="BRV207" s="17"/>
      <c r="BRW207" s="17"/>
      <c r="BRX207" s="17"/>
      <c r="BRY207" s="17"/>
      <c r="BRZ207" s="17"/>
      <c r="BSA207" s="17"/>
      <c r="BSB207" s="17"/>
      <c r="BSC207" s="17"/>
      <c r="BSD207" s="17"/>
      <c r="BSE207" s="17"/>
      <c r="BSF207" s="17"/>
      <c r="BSG207" s="17"/>
      <c r="BSH207" s="17"/>
      <c r="BSI207" s="17"/>
      <c r="BSJ207" s="17"/>
      <c r="BSK207" s="17"/>
      <c r="BSL207" s="17"/>
      <c r="BSM207" s="17"/>
      <c r="BSN207" s="17"/>
      <c r="BSO207" s="17"/>
      <c r="BSP207" s="17"/>
      <c r="BSQ207" s="17"/>
      <c r="BSR207" s="17"/>
      <c r="BSS207" s="17"/>
      <c r="BST207" s="17"/>
      <c r="BSU207" s="17"/>
      <c r="BSV207" s="17"/>
      <c r="BSW207" s="17"/>
      <c r="BSX207" s="17"/>
      <c r="BSY207" s="17"/>
      <c r="BSZ207" s="17"/>
      <c r="BTA207" s="17"/>
      <c r="BTB207" s="17"/>
      <c r="BTC207" s="17"/>
      <c r="BTD207" s="17"/>
      <c r="BTE207" s="17"/>
      <c r="BTF207" s="17"/>
      <c r="BTG207" s="17"/>
      <c r="BTH207" s="17"/>
      <c r="BTI207" s="17"/>
      <c r="BTJ207" s="17"/>
      <c r="BTK207" s="17"/>
      <c r="BTL207" s="17"/>
      <c r="BTM207" s="17"/>
      <c r="BTN207" s="17"/>
      <c r="BTO207" s="17"/>
      <c r="BTP207" s="17"/>
      <c r="BTQ207" s="17"/>
      <c r="BTR207" s="17"/>
      <c r="BTS207" s="17"/>
      <c r="BTT207" s="17"/>
      <c r="BTU207" s="17"/>
      <c r="BTV207" s="17"/>
      <c r="BTW207" s="17"/>
      <c r="BTX207" s="17"/>
      <c r="BTY207" s="17"/>
      <c r="BTZ207" s="17"/>
      <c r="BUA207" s="17"/>
      <c r="BUB207" s="17"/>
      <c r="BUC207" s="17"/>
      <c r="BUD207" s="17"/>
      <c r="BUE207" s="17"/>
      <c r="BUF207" s="17"/>
      <c r="BUG207" s="17"/>
      <c r="BUH207" s="17"/>
      <c r="BUI207" s="17"/>
      <c r="BUJ207" s="17"/>
      <c r="BUK207" s="17"/>
      <c r="BUL207" s="17"/>
      <c r="BUM207" s="17"/>
      <c r="BUN207" s="17"/>
      <c r="BUO207" s="17"/>
      <c r="BUP207" s="17"/>
      <c r="BUQ207" s="17"/>
      <c r="BUR207" s="17"/>
      <c r="BUS207" s="17"/>
      <c r="BUT207" s="17"/>
      <c r="BUU207" s="17"/>
      <c r="BUV207" s="17"/>
      <c r="BUW207" s="17"/>
      <c r="BUX207" s="17"/>
      <c r="BUY207" s="17"/>
      <c r="BUZ207" s="17"/>
      <c r="BVA207" s="17"/>
      <c r="BVB207" s="17"/>
      <c r="BVC207" s="17"/>
      <c r="BVD207" s="17"/>
      <c r="BVE207" s="17"/>
      <c r="BVF207" s="17"/>
      <c r="BVG207" s="17"/>
      <c r="BVH207" s="17"/>
      <c r="BVI207" s="17"/>
      <c r="BVJ207" s="17"/>
      <c r="BVK207" s="17"/>
      <c r="BVL207" s="17"/>
      <c r="BVM207" s="17"/>
      <c r="BVN207" s="17"/>
      <c r="BVO207" s="17"/>
      <c r="BVP207" s="17"/>
      <c r="BVQ207" s="17"/>
      <c r="BVR207" s="17"/>
      <c r="BVS207" s="17"/>
      <c r="BVT207" s="17"/>
      <c r="BVU207" s="17"/>
      <c r="BVV207" s="17"/>
      <c r="BVW207" s="17"/>
      <c r="BVX207" s="17"/>
      <c r="BVY207" s="17"/>
      <c r="BVZ207" s="17"/>
      <c r="BWA207" s="17"/>
      <c r="BWB207" s="17"/>
      <c r="BWC207" s="17"/>
      <c r="BWD207" s="17"/>
      <c r="BWE207" s="17"/>
      <c r="BWF207" s="17"/>
      <c r="BWG207" s="17"/>
      <c r="BWH207" s="17"/>
      <c r="BWI207" s="17"/>
      <c r="BWJ207" s="17"/>
      <c r="BWK207" s="17"/>
      <c r="BWL207" s="17"/>
      <c r="BWM207" s="17"/>
      <c r="BWN207" s="17"/>
      <c r="BWO207" s="17"/>
      <c r="BWP207" s="17"/>
      <c r="BWQ207" s="17"/>
      <c r="BWR207" s="17"/>
      <c r="BWS207" s="17"/>
      <c r="BWT207" s="17"/>
      <c r="BWU207" s="17"/>
      <c r="BWV207" s="17"/>
      <c r="BWW207" s="17"/>
      <c r="BWX207" s="17"/>
      <c r="BWY207" s="17"/>
      <c r="BWZ207" s="17"/>
      <c r="BXA207" s="17"/>
      <c r="BXB207" s="17"/>
      <c r="BXC207" s="17"/>
      <c r="BXD207" s="17"/>
      <c r="BXE207" s="17"/>
      <c r="BXF207" s="17"/>
      <c r="BXG207" s="17"/>
      <c r="BXH207" s="17"/>
      <c r="BXI207" s="17"/>
      <c r="BXJ207" s="17"/>
      <c r="BXK207" s="17"/>
      <c r="BXL207" s="17"/>
      <c r="BXM207" s="17"/>
      <c r="BXN207" s="17"/>
      <c r="BXO207" s="17"/>
      <c r="BXP207" s="17"/>
      <c r="BXQ207" s="17"/>
      <c r="BXR207" s="17"/>
      <c r="BXS207" s="17"/>
      <c r="BXT207" s="17"/>
      <c r="BXU207" s="17"/>
      <c r="BXV207" s="17"/>
      <c r="BXW207" s="17"/>
      <c r="BXX207" s="17"/>
      <c r="BXY207" s="17"/>
      <c r="BXZ207" s="17"/>
      <c r="BYA207" s="17"/>
      <c r="BYB207" s="17"/>
      <c r="BYC207" s="17"/>
      <c r="BYD207" s="17"/>
      <c r="BYE207" s="17"/>
      <c r="BYF207" s="17"/>
      <c r="BYG207" s="17"/>
      <c r="BYH207" s="17"/>
      <c r="BYI207" s="17"/>
      <c r="BYJ207" s="17"/>
      <c r="BYK207" s="17"/>
      <c r="BYL207" s="17"/>
      <c r="BYM207" s="17"/>
      <c r="BYN207" s="17"/>
      <c r="BYO207" s="17"/>
      <c r="BYP207" s="17"/>
      <c r="BYQ207" s="17"/>
      <c r="BYR207" s="17"/>
      <c r="BYS207" s="17"/>
      <c r="BYT207" s="17"/>
      <c r="BYU207" s="17"/>
      <c r="BYV207" s="17"/>
      <c r="BYW207" s="17"/>
      <c r="BYX207" s="17"/>
      <c r="BYY207" s="17"/>
      <c r="BYZ207" s="17"/>
      <c r="BZA207" s="17"/>
      <c r="BZB207" s="17"/>
      <c r="BZC207" s="17"/>
      <c r="BZD207" s="17"/>
      <c r="BZE207" s="17"/>
      <c r="BZF207" s="17"/>
      <c r="BZG207" s="17"/>
      <c r="BZH207" s="17"/>
      <c r="BZI207" s="17"/>
      <c r="BZJ207" s="17"/>
      <c r="BZK207" s="17"/>
      <c r="BZL207" s="17"/>
      <c r="BZM207" s="17"/>
      <c r="BZN207" s="17"/>
      <c r="BZO207" s="17"/>
      <c r="BZP207" s="17"/>
      <c r="BZQ207" s="17"/>
      <c r="BZR207" s="17"/>
      <c r="BZS207" s="17"/>
      <c r="BZT207" s="17"/>
      <c r="BZU207" s="17"/>
      <c r="BZV207" s="17"/>
      <c r="BZW207" s="17"/>
      <c r="BZX207" s="17"/>
      <c r="BZY207" s="17"/>
      <c r="BZZ207" s="17"/>
      <c r="CAA207" s="17"/>
      <c r="CAB207" s="17"/>
      <c r="CAC207" s="17"/>
      <c r="CAD207" s="17"/>
      <c r="CAE207" s="17"/>
      <c r="CAF207" s="17"/>
      <c r="CAG207" s="17"/>
      <c r="CAH207" s="17"/>
      <c r="CAI207" s="17"/>
      <c r="CAJ207" s="17"/>
      <c r="CAK207" s="17"/>
      <c r="CAL207" s="17"/>
      <c r="CAM207" s="17"/>
      <c r="CAN207" s="17"/>
      <c r="CAO207" s="17"/>
      <c r="CAP207" s="17"/>
      <c r="CAQ207" s="17"/>
      <c r="CAR207" s="17"/>
      <c r="CAS207" s="17"/>
      <c r="CAT207" s="17"/>
      <c r="CAU207" s="17"/>
      <c r="CAV207" s="17"/>
      <c r="CAW207" s="17"/>
      <c r="CAX207" s="17"/>
      <c r="CAY207" s="17"/>
      <c r="CAZ207" s="17"/>
      <c r="CBA207" s="17"/>
      <c r="CBB207" s="17"/>
      <c r="CBC207" s="17"/>
      <c r="CBD207" s="17"/>
      <c r="CBE207" s="17"/>
      <c r="CBF207" s="17"/>
      <c r="CBG207" s="17"/>
      <c r="CBH207" s="17"/>
      <c r="CBI207" s="17"/>
      <c r="CBJ207" s="17"/>
      <c r="CBK207" s="17"/>
      <c r="CBL207" s="17"/>
      <c r="CBM207" s="17"/>
      <c r="CBN207" s="17"/>
      <c r="CBO207" s="17"/>
      <c r="CBP207" s="17"/>
      <c r="CBQ207" s="17"/>
      <c r="CBR207" s="17"/>
      <c r="CBS207" s="17"/>
      <c r="CBT207" s="17"/>
      <c r="CBU207" s="17"/>
      <c r="CBV207" s="17"/>
      <c r="CBW207" s="17"/>
      <c r="CBX207" s="17"/>
      <c r="CBY207" s="17"/>
      <c r="CBZ207" s="17"/>
      <c r="CCA207" s="17"/>
      <c r="CCB207" s="17"/>
      <c r="CCC207" s="17"/>
      <c r="CCD207" s="17"/>
      <c r="CCE207" s="17"/>
      <c r="CCF207" s="17"/>
      <c r="CCG207" s="17"/>
      <c r="CCH207" s="17"/>
      <c r="CCI207" s="17"/>
      <c r="CCJ207" s="17"/>
      <c r="CCK207" s="17"/>
      <c r="CCL207" s="17"/>
      <c r="CCM207" s="17"/>
      <c r="CCN207" s="17"/>
      <c r="CCO207" s="17"/>
      <c r="CCP207" s="17"/>
      <c r="CCQ207" s="17"/>
      <c r="CCR207" s="17"/>
      <c r="CCS207" s="17"/>
      <c r="CCT207" s="17"/>
      <c r="CCU207" s="17"/>
      <c r="CCV207" s="17"/>
      <c r="CCW207" s="17"/>
      <c r="CCX207" s="17"/>
      <c r="CCY207" s="17"/>
      <c r="CCZ207" s="17"/>
      <c r="CDA207" s="17"/>
      <c r="CDB207" s="17"/>
      <c r="CDC207" s="17"/>
      <c r="CDD207" s="17"/>
      <c r="CDE207" s="17"/>
      <c r="CDF207" s="17"/>
      <c r="CDG207" s="17"/>
      <c r="CDH207" s="17"/>
      <c r="CDI207" s="17"/>
      <c r="CDJ207" s="17"/>
      <c r="CDK207" s="17"/>
      <c r="CDL207" s="17"/>
      <c r="CDM207" s="17"/>
      <c r="CDN207" s="17"/>
      <c r="CDO207" s="17"/>
      <c r="CDP207" s="17"/>
      <c r="CDQ207" s="17"/>
      <c r="CDR207" s="17"/>
      <c r="CDS207" s="17"/>
      <c r="CDT207" s="17"/>
      <c r="CDU207" s="17"/>
    </row>
    <row r="208">
      <c r="A208" s="14" t="s">
        <v>2684</v>
      </c>
      <c r="B208" s="14" t="s">
        <v>4356</v>
      </c>
      <c r="C208" s="14" t="s">
        <v>2686</v>
      </c>
      <c r="D208" s="14" t="s">
        <v>2687</v>
      </c>
      <c r="E208" s="14" t="s">
        <v>4361</v>
      </c>
      <c r="F208" s="14" t="s">
        <v>2835</v>
      </c>
      <c r="I208" s="14" t="s">
        <v>4362</v>
      </c>
      <c r="J208" s="14" t="s">
        <v>2618</v>
      </c>
      <c r="K208" s="14" t="s">
        <v>2619</v>
      </c>
      <c r="L208" s="14" t="s">
        <v>2658</v>
      </c>
      <c r="M208" s="17"/>
      <c r="N208" s="14" t="s">
        <v>2690</v>
      </c>
      <c r="O208" s="14" t="s">
        <v>2690</v>
      </c>
      <c r="P208" s="14" t="s">
        <v>2690</v>
      </c>
      <c r="Q208" s="16">
        <v>11.0</v>
      </c>
      <c r="R208" s="16">
        <v>4112889.0</v>
      </c>
      <c r="S208" s="16">
        <v>4112889.0</v>
      </c>
      <c r="T208" s="14" t="s">
        <v>2631</v>
      </c>
      <c r="U208" s="14" t="s">
        <v>2621</v>
      </c>
      <c r="V208" s="14" t="s">
        <v>4363</v>
      </c>
      <c r="W208" s="14" t="s">
        <v>4364</v>
      </c>
      <c r="X208" s="16">
        <v>0.25</v>
      </c>
      <c r="Y208" s="17"/>
      <c r="Z208" s="16">
        <v>60.0</v>
      </c>
      <c r="AA208" s="16">
        <v>176.0</v>
      </c>
      <c r="AB208" s="17"/>
      <c r="AC208" s="16">
        <v>183.0</v>
      </c>
      <c r="AD208" s="16">
        <v>12171.0</v>
      </c>
      <c r="AE208" s="22">
        <v>45638.0</v>
      </c>
      <c r="AF208" s="17"/>
      <c r="AG208" s="14" t="s">
        <v>2876</v>
      </c>
      <c r="AI208" s="17"/>
      <c r="AJ208" s="17"/>
      <c r="AK208" s="17"/>
      <c r="AL208" s="16">
        <v>23.0</v>
      </c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4" t="s">
        <v>2693</v>
      </c>
      <c r="BB208" s="17"/>
      <c r="BC208" s="17"/>
      <c r="BD208" s="17"/>
      <c r="BE208" s="17"/>
      <c r="BF208" s="14" t="s">
        <v>2563</v>
      </c>
      <c r="BG208" s="16">
        <v>1.0</v>
      </c>
      <c r="BH208" s="14" t="s">
        <v>2564</v>
      </c>
      <c r="BI208" s="14" t="s">
        <v>2565</v>
      </c>
      <c r="BJ208" s="14" t="s">
        <v>2566</v>
      </c>
      <c r="BK208" s="17"/>
      <c r="BL208" s="17"/>
      <c r="BM208" s="16">
        <v>407.833333</v>
      </c>
      <c r="BN208" s="17"/>
      <c r="BO208" s="17"/>
      <c r="BP208" s="17"/>
      <c r="BQ208" s="17"/>
      <c r="BR208" s="17"/>
      <c r="BS208" s="16">
        <v>0.2617</v>
      </c>
      <c r="BT208" s="16">
        <v>6.70677582</v>
      </c>
      <c r="BU208" s="14" t="s">
        <v>2567</v>
      </c>
      <c r="BV208" s="17"/>
      <c r="BW208" s="17"/>
      <c r="BX208" s="16">
        <v>8.0</v>
      </c>
      <c r="BY208" s="14" t="s">
        <v>2693</v>
      </c>
      <c r="BZ208" s="16">
        <v>204.0</v>
      </c>
      <c r="CA208" s="16">
        <v>-8533.0</v>
      </c>
      <c r="CB208" s="16">
        <v>0.0</v>
      </c>
      <c r="CC208" s="17"/>
      <c r="CD208" s="17"/>
      <c r="CE208" s="16">
        <v>6.70677582</v>
      </c>
      <c r="CF208" s="14" t="s">
        <v>2572</v>
      </c>
      <c r="CG208" s="14" t="s">
        <v>2704</v>
      </c>
      <c r="CH208" s="19">
        <v>40567.0</v>
      </c>
      <c r="CI208" s="14" t="s">
        <v>2573</v>
      </c>
      <c r="CJ208" s="17"/>
      <c r="CK208" s="14" t="s">
        <v>2574</v>
      </c>
      <c r="CL208" s="14" t="s">
        <v>2759</v>
      </c>
      <c r="CM208" s="20">
        <v>2753990.0</v>
      </c>
      <c r="CN208" s="14" t="s">
        <v>2759</v>
      </c>
      <c r="CO208" s="14" t="s">
        <v>2563</v>
      </c>
      <c r="CP208" s="14" t="s">
        <v>2563</v>
      </c>
      <c r="CQ208" s="16">
        <v>0.2849</v>
      </c>
      <c r="CR208" s="16">
        <v>1.0</v>
      </c>
      <c r="CS208" s="17"/>
      <c r="CT208" s="14" t="s">
        <v>4357</v>
      </c>
      <c r="CX208" s="14" t="s">
        <v>2739</v>
      </c>
      <c r="CY208" s="16">
        <v>6.70677582</v>
      </c>
      <c r="CZ208" s="14" t="s">
        <v>2581</v>
      </c>
      <c r="DB208" s="17"/>
      <c r="DC208" s="14" t="s">
        <v>2708</v>
      </c>
      <c r="DD208" s="14" t="s">
        <v>2693</v>
      </c>
      <c r="DE208" s="17"/>
      <c r="DF208" s="17"/>
      <c r="DG208" s="14" t="s">
        <v>2855</v>
      </c>
      <c r="DH208" s="16">
        <v>6.0</v>
      </c>
      <c r="DI208" s="14" t="s">
        <v>2763</v>
      </c>
      <c r="DJ208" s="14" t="s">
        <v>2764</v>
      </c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  <c r="KL208" s="17"/>
      <c r="KM208" s="17"/>
      <c r="KN208" s="17"/>
      <c r="KO208" s="17"/>
      <c r="KP208" s="17"/>
      <c r="KQ208" s="17"/>
      <c r="KR208" s="17"/>
      <c r="KS208" s="17"/>
      <c r="KT208" s="17"/>
      <c r="KU208" s="17"/>
      <c r="KV208" s="17"/>
      <c r="KW208" s="17"/>
      <c r="KX208" s="17"/>
      <c r="KY208" s="17"/>
      <c r="KZ208" s="17"/>
      <c r="LA208" s="17"/>
      <c r="LB208" s="17"/>
      <c r="LC208" s="17"/>
      <c r="LD208" s="17"/>
      <c r="LE208" s="17"/>
      <c r="LF208" s="17"/>
      <c r="LG208" s="17"/>
      <c r="LH208" s="17"/>
      <c r="LI208" s="17"/>
      <c r="LJ208" s="17"/>
      <c r="LK208" s="17"/>
      <c r="LL208" s="17"/>
      <c r="LM208" s="17"/>
      <c r="LN208" s="17"/>
      <c r="LO208" s="17"/>
      <c r="LP208" s="17"/>
      <c r="LQ208" s="17"/>
      <c r="LR208" s="17"/>
      <c r="LS208" s="17"/>
      <c r="LT208" s="17"/>
      <c r="LU208" s="17"/>
      <c r="LV208" s="17"/>
      <c r="LW208" s="17"/>
      <c r="LX208" s="17"/>
      <c r="LY208" s="17"/>
      <c r="LZ208" s="17"/>
      <c r="MA208" s="17"/>
      <c r="MB208" s="17"/>
      <c r="MC208" s="17"/>
      <c r="MD208" s="17"/>
      <c r="ME208" s="17"/>
      <c r="MF208" s="17"/>
      <c r="MG208" s="17"/>
      <c r="MH208" s="17"/>
      <c r="MI208" s="17"/>
      <c r="MJ208" s="17"/>
      <c r="MK208" s="17"/>
      <c r="ML208" s="17"/>
      <c r="MM208" s="17"/>
      <c r="MN208" s="17"/>
      <c r="MO208" s="17"/>
      <c r="MP208" s="17"/>
      <c r="MQ208" s="17"/>
      <c r="MR208" s="17"/>
      <c r="MS208" s="17"/>
      <c r="MT208" s="17"/>
      <c r="MU208" s="17"/>
      <c r="MV208" s="17"/>
      <c r="MW208" s="17"/>
      <c r="MX208" s="17"/>
      <c r="MY208" s="17"/>
      <c r="MZ208" s="17"/>
      <c r="NA208" s="17"/>
      <c r="NB208" s="17"/>
      <c r="NC208" s="17"/>
      <c r="ND208" s="17"/>
      <c r="NE208" s="17"/>
      <c r="NF208" s="17"/>
      <c r="NG208" s="17"/>
      <c r="NH208" s="17"/>
      <c r="NI208" s="17"/>
      <c r="NJ208" s="17"/>
      <c r="NK208" s="17"/>
      <c r="NL208" s="17"/>
      <c r="NM208" s="17"/>
      <c r="NN208" s="17"/>
      <c r="NO208" s="17"/>
      <c r="NP208" s="17"/>
      <c r="NQ208" s="17"/>
      <c r="NR208" s="17"/>
      <c r="NS208" s="17"/>
      <c r="NT208" s="17"/>
      <c r="NU208" s="17"/>
      <c r="NV208" s="17"/>
      <c r="NW208" s="17"/>
      <c r="NX208" s="17"/>
      <c r="NY208" s="17"/>
      <c r="NZ208" s="17"/>
      <c r="OA208" s="17"/>
      <c r="OB208" s="17"/>
      <c r="OC208" s="17"/>
      <c r="OD208" s="17"/>
      <c r="OE208" s="17"/>
      <c r="OF208" s="17"/>
      <c r="OG208" s="17"/>
      <c r="OH208" s="17"/>
      <c r="OI208" s="17"/>
      <c r="OJ208" s="17"/>
      <c r="OK208" s="17"/>
      <c r="OL208" s="17"/>
      <c r="OM208" s="17"/>
      <c r="ON208" s="17"/>
      <c r="OO208" s="17"/>
      <c r="OP208" s="17"/>
      <c r="OQ208" s="17"/>
      <c r="OR208" s="17"/>
      <c r="OS208" s="17"/>
      <c r="OT208" s="17"/>
      <c r="OU208" s="17"/>
      <c r="OV208" s="17"/>
      <c r="OW208" s="17"/>
      <c r="OX208" s="17"/>
      <c r="OY208" s="17"/>
      <c r="OZ208" s="17"/>
      <c r="PA208" s="17"/>
      <c r="PB208" s="17"/>
      <c r="PC208" s="17"/>
      <c r="PD208" s="17"/>
      <c r="PE208" s="17"/>
      <c r="PF208" s="17"/>
      <c r="PG208" s="17"/>
      <c r="PH208" s="17"/>
      <c r="PI208" s="17"/>
      <c r="PJ208" s="17"/>
      <c r="PK208" s="17"/>
      <c r="PL208" s="17"/>
      <c r="PM208" s="17"/>
      <c r="PN208" s="17"/>
      <c r="PO208" s="17"/>
      <c r="PP208" s="17"/>
      <c r="PQ208" s="17"/>
      <c r="PR208" s="17"/>
      <c r="PS208" s="17"/>
      <c r="PT208" s="17"/>
      <c r="PU208" s="17"/>
      <c r="PV208" s="17"/>
      <c r="PW208" s="17"/>
      <c r="PX208" s="17"/>
      <c r="PY208" s="17"/>
      <c r="PZ208" s="17"/>
      <c r="QA208" s="17"/>
      <c r="QB208" s="17"/>
      <c r="QC208" s="17"/>
      <c r="QD208" s="17"/>
      <c r="QE208" s="17"/>
      <c r="QF208" s="17"/>
      <c r="QG208" s="17"/>
      <c r="QH208" s="17"/>
      <c r="QI208" s="17"/>
      <c r="QJ208" s="17"/>
      <c r="QK208" s="17"/>
      <c r="QL208" s="17"/>
      <c r="QM208" s="17"/>
      <c r="QN208" s="17"/>
      <c r="QO208" s="17"/>
      <c r="QP208" s="17"/>
      <c r="QQ208" s="17"/>
      <c r="QR208" s="17"/>
      <c r="QS208" s="17"/>
      <c r="QT208" s="17"/>
      <c r="QU208" s="16">
        <v>37.0</v>
      </c>
      <c r="QV208" s="16">
        <v>16.0</v>
      </c>
      <c r="QW208" s="16">
        <v>24.0</v>
      </c>
      <c r="QX208" s="17"/>
      <c r="QY208" s="17"/>
      <c r="QZ208" s="17"/>
      <c r="RA208" s="17"/>
      <c r="RB208" s="17"/>
      <c r="RC208" s="17"/>
      <c r="RD208" s="17"/>
      <c r="RE208" s="17"/>
      <c r="RF208" s="17"/>
      <c r="RG208" s="17"/>
      <c r="RH208" s="17"/>
      <c r="RI208" s="17"/>
      <c r="RJ208" s="17"/>
      <c r="RK208" s="17"/>
      <c r="RL208" s="17"/>
      <c r="RM208" s="17"/>
      <c r="RN208" s="17"/>
      <c r="RO208" s="17"/>
      <c r="RP208" s="17"/>
      <c r="RQ208" s="17"/>
      <c r="RR208" s="17"/>
      <c r="RS208" s="17"/>
      <c r="RT208" s="17"/>
      <c r="RU208" s="17"/>
      <c r="RV208" s="17"/>
      <c r="RW208" s="17"/>
      <c r="RX208" s="17"/>
      <c r="RY208" s="17"/>
      <c r="RZ208" s="17"/>
      <c r="SA208" s="17"/>
      <c r="SB208" s="17"/>
      <c r="SC208" s="17"/>
      <c r="SD208" s="17"/>
      <c r="SE208" s="17"/>
      <c r="SF208" s="17"/>
      <c r="SG208" s="17"/>
      <c r="SH208" s="17"/>
      <c r="SI208" s="17"/>
      <c r="SJ208" s="17"/>
      <c r="SK208" s="17"/>
      <c r="SL208" s="17"/>
      <c r="SM208" s="17"/>
      <c r="SN208" s="17"/>
      <c r="SO208" s="17"/>
      <c r="SP208" s="17"/>
      <c r="SQ208" s="17"/>
      <c r="SR208" s="17"/>
      <c r="SS208" s="17"/>
      <c r="ST208" s="17"/>
      <c r="SU208" s="17"/>
      <c r="SV208" s="17"/>
      <c r="SW208" s="17"/>
      <c r="SX208" s="17"/>
      <c r="SY208" s="17"/>
      <c r="SZ208" s="17"/>
      <c r="TA208" s="17"/>
      <c r="TB208" s="17"/>
      <c r="TC208" s="17"/>
      <c r="TD208" s="17"/>
      <c r="TE208" s="17"/>
      <c r="TF208" s="17"/>
      <c r="TG208" s="17"/>
      <c r="TH208" s="17"/>
      <c r="TI208" s="17"/>
      <c r="TJ208" s="17"/>
      <c r="TK208" s="17"/>
      <c r="TL208" s="17"/>
      <c r="TM208" s="17"/>
      <c r="TN208" s="17"/>
      <c r="TO208" s="17"/>
      <c r="TP208" s="17"/>
      <c r="TQ208" s="17"/>
      <c r="TR208" s="17"/>
      <c r="TS208" s="17"/>
      <c r="TT208" s="17"/>
      <c r="TU208" s="17"/>
      <c r="TV208" s="17"/>
      <c r="TW208" s="17"/>
      <c r="TX208" s="17"/>
      <c r="TY208" s="17"/>
      <c r="TZ208" s="17"/>
      <c r="UA208" s="17"/>
      <c r="UB208" s="17"/>
      <c r="UC208" s="17"/>
      <c r="UD208" s="17"/>
      <c r="UE208" s="17"/>
      <c r="UF208" s="17"/>
      <c r="UG208" s="17"/>
      <c r="UH208" s="17"/>
      <c r="UI208" s="17"/>
      <c r="UJ208" s="17"/>
      <c r="UK208" s="17"/>
      <c r="UL208" s="17"/>
      <c r="UM208" s="17"/>
      <c r="UN208" s="17"/>
      <c r="UO208" s="17"/>
      <c r="UP208" s="17"/>
      <c r="UQ208" s="17"/>
      <c r="UR208" s="17"/>
      <c r="US208" s="17"/>
      <c r="UT208" s="17"/>
      <c r="UU208" s="17"/>
      <c r="UV208" s="17"/>
      <c r="UW208" s="17"/>
      <c r="UX208" s="17"/>
      <c r="UY208" s="17"/>
      <c r="UZ208" s="17"/>
      <c r="VA208" s="17"/>
      <c r="VB208" s="17"/>
      <c r="VC208" s="17"/>
      <c r="VD208" s="17"/>
      <c r="VE208" s="17"/>
      <c r="VF208" s="17"/>
      <c r="VG208" s="17"/>
      <c r="VH208" s="17"/>
      <c r="VI208" s="17"/>
      <c r="VJ208" s="17"/>
      <c r="VK208" s="17"/>
      <c r="VL208" s="17"/>
      <c r="VM208" s="17"/>
      <c r="VN208" s="17"/>
      <c r="VO208" s="17"/>
      <c r="VP208" s="17"/>
      <c r="VQ208" s="17"/>
      <c r="VR208" s="17"/>
      <c r="VS208" s="17"/>
      <c r="VT208" s="17"/>
      <c r="VU208" s="17"/>
      <c r="VV208" s="17"/>
      <c r="VW208" s="17"/>
      <c r="VX208" s="17"/>
      <c r="VY208" s="17"/>
      <c r="VZ208" s="17"/>
      <c r="WA208" s="17"/>
      <c r="WB208" s="17"/>
      <c r="WC208" s="17"/>
      <c r="WD208" s="17"/>
      <c r="WE208" s="17"/>
      <c r="WF208" s="17"/>
      <c r="WG208" s="17"/>
      <c r="WH208" s="17"/>
      <c r="WI208" s="17"/>
      <c r="WJ208" s="17"/>
      <c r="WK208" s="17"/>
      <c r="WL208" s="17"/>
      <c r="WM208" s="17"/>
      <c r="WN208" s="17"/>
      <c r="WO208" s="17"/>
      <c r="WP208" s="17"/>
      <c r="WQ208" s="17"/>
      <c r="WR208" s="17"/>
      <c r="WS208" s="17"/>
      <c r="WT208" s="17"/>
      <c r="WU208" s="17"/>
      <c r="WV208" s="17"/>
      <c r="WW208" s="17"/>
      <c r="WX208" s="17"/>
      <c r="WY208" s="17"/>
      <c r="WZ208" s="17"/>
      <c r="XA208" s="17"/>
      <c r="XB208" s="17"/>
      <c r="XC208" s="17"/>
      <c r="XD208" s="17"/>
      <c r="XE208" s="17"/>
      <c r="XF208" s="17"/>
      <c r="XG208" s="17"/>
      <c r="XH208" s="17"/>
      <c r="XI208" s="17"/>
      <c r="XJ208" s="17"/>
      <c r="XK208" s="17"/>
      <c r="XL208" s="17"/>
      <c r="XM208" s="17"/>
      <c r="XN208" s="17"/>
      <c r="XO208" s="17"/>
      <c r="XP208" s="17"/>
      <c r="XQ208" s="17"/>
      <c r="XR208" s="17"/>
      <c r="XS208" s="17"/>
      <c r="XT208" s="17"/>
      <c r="XU208" s="17"/>
      <c r="XV208" s="17"/>
      <c r="XW208" s="17"/>
      <c r="XX208" s="17"/>
      <c r="XY208" s="17"/>
      <c r="XZ208" s="17"/>
      <c r="YA208" s="17"/>
      <c r="YB208" s="17"/>
      <c r="YC208" s="17"/>
      <c r="YD208" s="17"/>
      <c r="YE208" s="17"/>
      <c r="YF208" s="17"/>
      <c r="YG208" s="17"/>
      <c r="YH208" s="17"/>
      <c r="YI208" s="17"/>
      <c r="YJ208" s="17"/>
      <c r="YK208" s="17"/>
      <c r="YL208" s="17"/>
      <c r="YM208" s="17"/>
      <c r="YN208" s="17"/>
      <c r="YO208" s="17"/>
      <c r="YP208" s="17"/>
      <c r="YQ208" s="17"/>
      <c r="YR208" s="17"/>
      <c r="YS208" s="17"/>
      <c r="YT208" s="17"/>
      <c r="YU208" s="17"/>
      <c r="YV208" s="17"/>
      <c r="YW208" s="17"/>
      <c r="YX208" s="17"/>
      <c r="YY208" s="17"/>
      <c r="YZ208" s="17"/>
      <c r="ZA208" s="17"/>
      <c r="ZB208" s="17"/>
      <c r="ZC208" s="17"/>
      <c r="ZD208" s="17"/>
      <c r="ZE208" s="17"/>
      <c r="ZF208" s="17"/>
      <c r="ZG208" s="17"/>
      <c r="ZH208" s="17"/>
      <c r="ZI208" s="17"/>
      <c r="ZJ208" s="17"/>
      <c r="ZK208" s="17"/>
      <c r="ZL208" s="17"/>
      <c r="ZM208" s="17"/>
      <c r="ZN208" s="17"/>
      <c r="ZO208" s="17"/>
      <c r="ZP208" s="17"/>
      <c r="ZQ208" s="17"/>
      <c r="ZR208" s="17"/>
      <c r="ZS208" s="17"/>
      <c r="ZT208" s="17"/>
      <c r="ZU208" s="17"/>
      <c r="ZV208" s="17"/>
      <c r="ZW208" s="17"/>
      <c r="ZX208" s="17"/>
      <c r="ZY208" s="17"/>
      <c r="ZZ208" s="17"/>
      <c r="AAA208" s="17"/>
      <c r="AAB208" s="17"/>
      <c r="AAC208" s="17"/>
      <c r="AAD208" s="17"/>
      <c r="AAE208" s="17"/>
      <c r="AAF208" s="17"/>
      <c r="AAG208" s="17"/>
      <c r="AAH208" s="17"/>
      <c r="AAI208" s="17"/>
      <c r="AAJ208" s="17"/>
      <c r="AAK208" s="17"/>
      <c r="AAL208" s="17"/>
      <c r="AAM208" s="17"/>
      <c r="AAN208" s="17"/>
      <c r="AAO208" s="17"/>
      <c r="AAP208" s="17"/>
      <c r="AAQ208" s="17"/>
      <c r="AAR208" s="17"/>
      <c r="AAS208" s="17"/>
      <c r="AAT208" s="17"/>
      <c r="AAU208" s="17"/>
      <c r="AAV208" s="17"/>
      <c r="AAW208" s="17"/>
      <c r="AAX208" s="17"/>
      <c r="AAY208" s="17"/>
      <c r="AAZ208" s="17"/>
      <c r="ABA208" s="17"/>
      <c r="ABB208" s="17"/>
      <c r="ABC208" s="17"/>
      <c r="ABD208" s="17"/>
      <c r="ABE208" s="17"/>
      <c r="ABF208" s="17"/>
      <c r="ABG208" s="17"/>
      <c r="ABH208" s="17"/>
      <c r="ABI208" s="17"/>
      <c r="ABJ208" s="17"/>
      <c r="ABK208" s="17"/>
      <c r="ABL208" s="17"/>
      <c r="ABM208" s="17"/>
      <c r="ABN208" s="17"/>
      <c r="ABO208" s="17"/>
      <c r="ABP208" s="17"/>
      <c r="ABQ208" s="17"/>
      <c r="ABR208" s="17"/>
      <c r="ABS208" s="17"/>
      <c r="ABT208" s="17"/>
      <c r="ABU208" s="17"/>
      <c r="ABV208" s="17"/>
      <c r="ABW208" s="17"/>
      <c r="ABX208" s="17"/>
      <c r="ABY208" s="17"/>
      <c r="ABZ208" s="17"/>
      <c r="ACA208" s="17"/>
      <c r="ACB208" s="17"/>
      <c r="ACC208" s="17"/>
      <c r="ACD208" s="17"/>
      <c r="ACE208" s="17"/>
      <c r="ACF208" s="17"/>
      <c r="ACG208" s="17"/>
      <c r="ACH208" s="17"/>
      <c r="ACI208" s="17"/>
      <c r="ACJ208" s="17"/>
      <c r="ACK208" s="17"/>
      <c r="ACL208" s="17"/>
      <c r="ACM208" s="17"/>
      <c r="ACN208" s="17"/>
      <c r="ACO208" s="17"/>
      <c r="ACP208" s="17"/>
      <c r="ACQ208" s="17"/>
      <c r="ACR208" s="17"/>
      <c r="ACS208" s="17"/>
      <c r="ACT208" s="17"/>
      <c r="ACU208" s="17"/>
      <c r="ACV208" s="17"/>
      <c r="ACW208" s="17"/>
      <c r="ACX208" s="17"/>
      <c r="ACY208" s="17"/>
      <c r="ACZ208" s="17"/>
      <c r="ADA208" s="17"/>
      <c r="ADB208" s="17"/>
      <c r="ADC208" s="17"/>
      <c r="ADD208" s="17"/>
      <c r="ADE208" s="17"/>
      <c r="ADF208" s="17"/>
      <c r="ADG208" s="17"/>
      <c r="ADH208" s="17"/>
      <c r="ADI208" s="17"/>
      <c r="ADJ208" s="17"/>
      <c r="ADK208" s="17"/>
      <c r="ADL208" s="17"/>
      <c r="ADM208" s="17"/>
      <c r="ADN208" s="17"/>
      <c r="ADO208" s="17"/>
      <c r="ADP208" s="17"/>
      <c r="ADQ208" s="17"/>
      <c r="ADR208" s="17"/>
      <c r="ADS208" s="17"/>
      <c r="ADT208" s="17"/>
      <c r="ADU208" s="17"/>
      <c r="ADV208" s="17"/>
      <c r="ADW208" s="17"/>
      <c r="ADX208" s="17"/>
      <c r="ADY208" s="17"/>
      <c r="ADZ208" s="17"/>
      <c r="AEA208" s="17"/>
      <c r="AEB208" s="17"/>
      <c r="AEC208" s="17"/>
      <c r="AED208" s="17"/>
      <c r="AEE208" s="17"/>
      <c r="AEF208" s="17"/>
      <c r="AEG208" s="17"/>
      <c r="AEH208" s="17"/>
      <c r="AEI208" s="17"/>
      <c r="AEJ208" s="17"/>
      <c r="AEK208" s="17"/>
      <c r="AEL208" s="17"/>
      <c r="AEM208" s="17"/>
      <c r="AEN208" s="17"/>
      <c r="AEO208" s="17"/>
      <c r="AEP208" s="17"/>
      <c r="AEQ208" s="17"/>
      <c r="AER208" s="17"/>
      <c r="AES208" s="17"/>
      <c r="AET208" s="17"/>
      <c r="AEU208" s="17"/>
      <c r="AEV208" s="17"/>
      <c r="AEW208" s="17"/>
      <c r="AEX208" s="17"/>
      <c r="AEY208" s="17"/>
      <c r="AEZ208" s="17"/>
      <c r="AFA208" s="17"/>
      <c r="AFB208" s="17"/>
      <c r="AFC208" s="17"/>
      <c r="AFD208" s="17"/>
      <c r="AFE208" s="17"/>
      <c r="AFF208" s="17"/>
      <c r="AFG208" s="17"/>
      <c r="AFH208" s="17"/>
      <c r="AFI208" s="17"/>
      <c r="AFJ208" s="17"/>
      <c r="AFK208" s="17"/>
      <c r="AFL208" s="17"/>
      <c r="AFM208" s="17"/>
      <c r="AFN208" s="17"/>
      <c r="AFO208" s="17"/>
      <c r="AFP208" s="17"/>
      <c r="AFQ208" s="17"/>
      <c r="AFR208" s="17"/>
      <c r="AFS208" s="17"/>
      <c r="AFT208" s="17"/>
      <c r="AFU208" s="17"/>
      <c r="AFV208" s="17"/>
      <c r="AFW208" s="17"/>
      <c r="AFX208" s="17"/>
      <c r="AFY208" s="17"/>
      <c r="AFZ208" s="17"/>
      <c r="AGA208" s="17"/>
      <c r="AGB208" s="17"/>
      <c r="AGC208" s="17"/>
      <c r="AGD208" s="17"/>
      <c r="AGE208" s="17"/>
      <c r="AGF208" s="17"/>
      <c r="AGG208" s="17"/>
      <c r="AGH208" s="17"/>
      <c r="AGI208" s="17"/>
      <c r="AGJ208" s="17"/>
      <c r="AGK208" s="17"/>
      <c r="AGL208" s="17"/>
      <c r="AGM208" s="17"/>
      <c r="AGN208" s="17"/>
      <c r="AGO208" s="17"/>
      <c r="AGP208" s="17"/>
      <c r="AGQ208" s="17"/>
      <c r="AGR208" s="17"/>
      <c r="AGS208" s="17"/>
      <c r="AGT208" s="17"/>
      <c r="AGU208" s="17"/>
      <c r="AGV208" s="17"/>
      <c r="AGW208" s="17"/>
      <c r="AGX208" s="17"/>
      <c r="AGY208" s="17"/>
      <c r="AGZ208" s="17"/>
      <c r="AHA208" s="17"/>
      <c r="AHB208" s="17"/>
      <c r="AHC208" s="17"/>
      <c r="AHD208" s="17"/>
      <c r="AHE208" s="17"/>
      <c r="AHF208" s="17"/>
      <c r="AHG208" s="17"/>
      <c r="AHH208" s="17"/>
      <c r="AHI208" s="17"/>
      <c r="AHJ208" s="17"/>
      <c r="AHK208" s="17"/>
      <c r="AHL208" s="17"/>
      <c r="AHM208" s="17"/>
      <c r="AHN208" s="17"/>
      <c r="AHO208" s="17"/>
      <c r="AHP208" s="17"/>
      <c r="AHQ208" s="17"/>
      <c r="AHR208" s="17"/>
      <c r="AHS208" s="17"/>
      <c r="AHT208" s="17"/>
      <c r="AHU208" s="17"/>
      <c r="AHV208" s="17"/>
      <c r="AHW208" s="17"/>
      <c r="AHX208" s="17"/>
      <c r="AHY208" s="17"/>
      <c r="AHZ208" s="17"/>
      <c r="AIA208" s="17"/>
      <c r="AIB208" s="17"/>
      <c r="AIC208" s="17"/>
      <c r="AID208" s="17"/>
      <c r="AIE208" s="17"/>
      <c r="AIF208" s="17"/>
      <c r="AIG208" s="17"/>
      <c r="AIH208" s="17"/>
      <c r="AII208" s="17"/>
      <c r="AIJ208" s="17"/>
      <c r="AIK208" s="17"/>
      <c r="AIL208" s="17"/>
      <c r="AIM208" s="17"/>
      <c r="AIN208" s="17"/>
      <c r="AIO208" s="17"/>
      <c r="AIP208" s="17"/>
      <c r="AIQ208" s="17"/>
      <c r="AIR208" s="17"/>
      <c r="AIS208" s="17"/>
      <c r="AIT208" s="17"/>
      <c r="AIU208" s="17"/>
      <c r="AIV208" s="17"/>
      <c r="AIW208" s="17"/>
      <c r="AIX208" s="17"/>
      <c r="AIY208" s="17"/>
      <c r="AIZ208" s="17"/>
      <c r="AJA208" s="17"/>
      <c r="AJB208" s="17"/>
      <c r="AJC208" s="17"/>
      <c r="AJD208" s="17"/>
      <c r="AJE208" s="17"/>
      <c r="AJF208" s="17"/>
      <c r="AJG208" s="17"/>
      <c r="AJH208" s="17"/>
      <c r="AJI208" s="17"/>
      <c r="AJJ208" s="17"/>
      <c r="AJK208" s="17"/>
      <c r="AJL208" s="17"/>
      <c r="AJM208" s="17"/>
      <c r="AJN208" s="17"/>
      <c r="AJO208" s="17"/>
      <c r="AJP208" s="17"/>
      <c r="AJQ208" s="17"/>
      <c r="AJR208" s="17"/>
      <c r="AJS208" s="17"/>
      <c r="AJT208" s="17"/>
      <c r="AJU208" s="17"/>
      <c r="AJV208" s="17"/>
      <c r="AJW208" s="17"/>
      <c r="AJX208" s="17"/>
      <c r="AJY208" s="17"/>
      <c r="AJZ208" s="17"/>
      <c r="AKA208" s="17"/>
      <c r="AKB208" s="17"/>
      <c r="AKC208" s="17"/>
      <c r="AKD208" s="17"/>
      <c r="AKE208" s="17"/>
      <c r="AKF208" s="17"/>
      <c r="AKG208" s="17"/>
      <c r="AKH208" s="17"/>
      <c r="AKI208" s="17"/>
      <c r="AKJ208" s="17"/>
      <c r="AKK208" s="17"/>
      <c r="AKL208" s="17"/>
      <c r="AKM208" s="17"/>
      <c r="AKN208" s="17"/>
      <c r="AKO208" s="17"/>
      <c r="AKP208" s="17"/>
      <c r="AKQ208" s="17"/>
      <c r="AKR208" s="17"/>
      <c r="AKS208" s="17"/>
      <c r="AKT208" s="17"/>
      <c r="AKU208" s="17"/>
      <c r="AKV208" s="17"/>
      <c r="AKW208" s="17"/>
      <c r="AKX208" s="17"/>
      <c r="AKY208" s="17"/>
      <c r="AKZ208" s="17"/>
      <c r="ALA208" s="17"/>
      <c r="ALB208" s="17"/>
      <c r="ALC208" s="17"/>
      <c r="ALD208" s="17"/>
      <c r="ALE208" s="17"/>
      <c r="ALF208" s="17"/>
      <c r="ALG208" s="17"/>
      <c r="ALH208" s="17"/>
      <c r="ALI208" s="17"/>
      <c r="ALJ208" s="17"/>
      <c r="ALK208" s="17"/>
      <c r="ALL208" s="17"/>
      <c r="ALM208" s="17"/>
      <c r="ALN208" s="17"/>
      <c r="ALO208" s="17"/>
      <c r="ALP208" s="17"/>
      <c r="ALQ208" s="17"/>
      <c r="ALR208" s="17"/>
      <c r="ALS208" s="17"/>
      <c r="ALT208" s="17"/>
      <c r="ALU208" s="17"/>
      <c r="ALV208" s="17"/>
      <c r="ALW208" s="17"/>
      <c r="ALX208" s="17"/>
      <c r="ALY208" s="17"/>
      <c r="ALZ208" s="17"/>
      <c r="AMA208" s="17"/>
      <c r="AMB208" s="17"/>
      <c r="AMC208" s="17"/>
      <c r="AMD208" s="17"/>
      <c r="AME208" s="17"/>
      <c r="AMF208" s="17"/>
      <c r="AMG208" s="17"/>
      <c r="AMH208" s="17"/>
      <c r="AMI208" s="17"/>
      <c r="AMJ208" s="17"/>
      <c r="AMK208" s="17"/>
      <c r="AML208" s="17"/>
      <c r="AMM208" s="17"/>
      <c r="AMN208" s="17"/>
      <c r="AMO208" s="17"/>
      <c r="AMP208" s="17"/>
      <c r="AMQ208" s="17"/>
      <c r="AMR208" s="17"/>
      <c r="AMS208" s="17"/>
      <c r="AMT208" s="17"/>
      <c r="AMU208" s="17"/>
      <c r="AMV208" s="17"/>
      <c r="AMW208" s="17"/>
      <c r="AMX208" s="17"/>
      <c r="AMY208" s="17"/>
      <c r="AMZ208" s="17"/>
      <c r="ANA208" s="17"/>
      <c r="ANB208" s="17"/>
      <c r="ANC208" s="17"/>
      <c r="AND208" s="17"/>
      <c r="ANE208" s="17"/>
      <c r="ANF208" s="17"/>
      <c r="ANG208" s="17"/>
      <c r="ANH208" s="17"/>
      <c r="ANI208" s="17"/>
      <c r="ANJ208" s="17"/>
      <c r="ANK208" s="17"/>
      <c r="ANL208" s="17"/>
      <c r="ANM208" s="17"/>
      <c r="ANN208" s="17"/>
      <c r="ANO208" s="17"/>
      <c r="ANP208" s="17"/>
      <c r="ANQ208" s="17"/>
      <c r="ANR208" s="17"/>
      <c r="ANS208" s="17"/>
      <c r="ANT208" s="17"/>
      <c r="ANU208" s="17"/>
      <c r="ANV208" s="17"/>
      <c r="ANW208" s="17"/>
      <c r="ANX208" s="17"/>
      <c r="ANY208" s="17"/>
      <c r="ANZ208" s="17"/>
      <c r="AOA208" s="17"/>
      <c r="AOB208" s="17"/>
      <c r="AOC208" s="17"/>
      <c r="AOD208" s="17"/>
      <c r="AOE208" s="17"/>
      <c r="AOF208" s="17"/>
      <c r="AOG208" s="17"/>
      <c r="AOH208" s="17"/>
      <c r="AOI208" s="17"/>
      <c r="AOJ208" s="17"/>
      <c r="AOK208" s="17"/>
      <c r="AOL208" s="17"/>
      <c r="AOM208" s="17"/>
      <c r="AON208" s="17"/>
      <c r="AOO208" s="17"/>
      <c r="AOP208" s="17"/>
      <c r="AOQ208" s="17"/>
      <c r="AOR208" s="17"/>
      <c r="AOS208" s="17"/>
      <c r="AOT208" s="17"/>
      <c r="AOU208" s="17"/>
      <c r="AOV208" s="17"/>
      <c r="AOW208" s="17"/>
      <c r="AOX208" s="17"/>
      <c r="AOY208" s="17"/>
      <c r="AOZ208" s="17"/>
      <c r="APA208" s="17"/>
      <c r="APB208" s="17"/>
      <c r="APC208" s="17"/>
      <c r="APD208" s="17"/>
      <c r="APE208" s="17"/>
      <c r="APF208" s="17"/>
      <c r="APG208" s="17"/>
      <c r="APH208" s="17"/>
      <c r="API208" s="17"/>
      <c r="APJ208" s="17"/>
      <c r="APK208" s="17"/>
      <c r="APL208" s="17"/>
      <c r="APM208" s="17"/>
      <c r="APN208" s="17"/>
      <c r="APO208" s="17"/>
      <c r="APP208" s="17"/>
      <c r="APQ208" s="17"/>
      <c r="APR208" s="17"/>
      <c r="APS208" s="17"/>
      <c r="APT208" s="17"/>
      <c r="APU208" s="17"/>
      <c r="APV208" s="17"/>
      <c r="APW208" s="17"/>
      <c r="APX208" s="17"/>
      <c r="APY208" s="17"/>
      <c r="APZ208" s="17"/>
      <c r="AQA208" s="17"/>
      <c r="AQB208" s="17"/>
      <c r="AQC208" s="17"/>
      <c r="AQD208" s="17"/>
      <c r="AQE208" s="17"/>
      <c r="AQF208" s="17"/>
      <c r="AQG208" s="17"/>
      <c r="AQH208" s="17"/>
      <c r="AQI208" s="17"/>
      <c r="AQJ208" s="17"/>
      <c r="AQK208" s="17"/>
      <c r="AQL208" s="17"/>
      <c r="AQM208" s="17"/>
      <c r="AQN208" s="17"/>
      <c r="AQO208" s="17"/>
      <c r="AQP208" s="17"/>
      <c r="AQQ208" s="17"/>
      <c r="AQR208" s="17"/>
      <c r="AQS208" s="17"/>
      <c r="AQT208" s="17"/>
      <c r="AQU208" s="17"/>
      <c r="AQV208" s="17"/>
      <c r="AQW208" s="17"/>
      <c r="AQX208" s="17"/>
      <c r="AQY208" s="17"/>
      <c r="AQZ208" s="17"/>
      <c r="ARA208" s="17"/>
      <c r="ARB208" s="17"/>
      <c r="ARC208" s="17"/>
      <c r="ARD208" s="17"/>
      <c r="ARE208" s="17"/>
      <c r="ARF208" s="17"/>
      <c r="ARG208" s="17"/>
      <c r="ARH208" s="17"/>
      <c r="ARI208" s="17"/>
      <c r="ARJ208" s="17"/>
      <c r="ARK208" s="17"/>
      <c r="ARL208" s="17"/>
      <c r="ARM208" s="17"/>
      <c r="ARN208" s="17"/>
      <c r="ARO208" s="17"/>
      <c r="ARP208" s="17"/>
      <c r="ARQ208" s="17"/>
      <c r="ARR208" s="17"/>
      <c r="ARS208" s="17"/>
      <c r="ART208" s="17"/>
      <c r="ARU208" s="17"/>
      <c r="ARV208" s="17"/>
      <c r="ARW208" s="17"/>
      <c r="ARX208" s="17"/>
      <c r="ARY208" s="17"/>
      <c r="ARZ208" s="17"/>
      <c r="ASA208" s="17"/>
      <c r="ASB208" s="17"/>
      <c r="ASC208" s="17"/>
      <c r="ASD208" s="17"/>
      <c r="ASE208" s="17"/>
      <c r="ASF208" s="17"/>
      <c r="ASG208" s="17"/>
      <c r="ASH208" s="17"/>
      <c r="ASI208" s="17"/>
      <c r="ASJ208" s="17"/>
      <c r="ASK208" s="17"/>
      <c r="ASL208" s="17"/>
      <c r="ASM208" s="17"/>
      <c r="ASN208" s="17"/>
      <c r="ASO208" s="17"/>
      <c r="ASP208" s="17"/>
      <c r="ASQ208" s="17"/>
      <c r="ASR208" s="17"/>
      <c r="ASS208" s="17"/>
      <c r="AST208" s="17"/>
      <c r="ASU208" s="17"/>
      <c r="ASV208" s="17"/>
      <c r="ASW208" s="17"/>
      <c r="ASX208" s="17"/>
      <c r="ASY208" s="17"/>
      <c r="ASZ208" s="17"/>
      <c r="ATA208" s="17"/>
      <c r="ATB208" s="17"/>
      <c r="ATC208" s="17"/>
      <c r="ATD208" s="17"/>
      <c r="ATE208" s="17"/>
      <c r="ATF208" s="17"/>
      <c r="ATG208" s="17"/>
      <c r="ATH208" s="17"/>
      <c r="ATI208" s="17"/>
      <c r="ATJ208" s="17"/>
      <c r="ATK208" s="17"/>
      <c r="ATL208" s="17"/>
      <c r="ATM208" s="17"/>
      <c r="ATN208" s="17"/>
      <c r="ATO208" s="17"/>
      <c r="ATP208" s="17"/>
      <c r="ATQ208" s="17"/>
      <c r="ATR208" s="17"/>
      <c r="ATS208" s="17"/>
      <c r="ATT208" s="17"/>
      <c r="ATU208" s="17"/>
      <c r="ATV208" s="17"/>
      <c r="ATW208" s="17"/>
      <c r="ATX208" s="17"/>
      <c r="ATY208" s="17"/>
      <c r="ATZ208" s="17"/>
      <c r="AUA208" s="17"/>
      <c r="AUB208" s="17"/>
      <c r="AUC208" s="17"/>
      <c r="AUD208" s="17"/>
      <c r="AUE208" s="17"/>
      <c r="AUF208" s="17"/>
      <c r="AUG208" s="17"/>
      <c r="AUH208" s="17"/>
      <c r="AUI208" s="17"/>
      <c r="AUJ208" s="17"/>
      <c r="AUK208" s="17"/>
      <c r="AUL208" s="17"/>
      <c r="AUM208" s="17"/>
      <c r="AUN208" s="17"/>
      <c r="AUO208" s="17"/>
      <c r="AUP208" s="17"/>
      <c r="AUQ208" s="17"/>
      <c r="AUR208" s="17"/>
      <c r="AUS208" s="17"/>
      <c r="AUT208" s="17"/>
      <c r="AUU208" s="17"/>
      <c r="AUV208" s="17"/>
      <c r="AUW208" s="17"/>
      <c r="AUX208" s="17"/>
      <c r="AUY208" s="17"/>
      <c r="AUZ208" s="17"/>
      <c r="AVA208" s="17"/>
      <c r="AVB208" s="17"/>
      <c r="AVC208" s="17"/>
      <c r="AVD208" s="17"/>
      <c r="AVE208" s="17"/>
      <c r="AVF208" s="17"/>
      <c r="AVG208" s="17"/>
      <c r="AVH208" s="17"/>
      <c r="AVI208" s="17"/>
      <c r="AVJ208" s="17"/>
      <c r="AVK208" s="17"/>
      <c r="AVL208" s="17"/>
      <c r="AVM208" s="17"/>
      <c r="AVN208" s="17"/>
      <c r="AVO208" s="17"/>
      <c r="AVP208" s="17"/>
      <c r="AVQ208" s="17"/>
      <c r="AVR208" s="17"/>
      <c r="AVS208" s="17"/>
      <c r="AVT208" s="17"/>
      <c r="AVU208" s="17"/>
      <c r="AVV208" s="17"/>
      <c r="AVW208" s="17"/>
      <c r="AVX208" s="17"/>
      <c r="AVY208" s="17"/>
      <c r="AVZ208" s="17"/>
      <c r="AWA208" s="17"/>
      <c r="AWB208" s="17"/>
      <c r="AWC208" s="17"/>
      <c r="AWD208" s="17"/>
      <c r="AWE208" s="17"/>
      <c r="AWF208" s="17"/>
      <c r="AWG208" s="17"/>
      <c r="AWH208" s="17"/>
      <c r="AWI208" s="17"/>
      <c r="AWJ208" s="17"/>
      <c r="AWK208" s="17"/>
      <c r="AWL208" s="17"/>
      <c r="AWM208" s="17"/>
      <c r="AWN208" s="17"/>
      <c r="AWO208" s="17"/>
      <c r="AWP208" s="17"/>
      <c r="AWQ208" s="17"/>
      <c r="AWR208" s="17"/>
      <c r="AWS208" s="17"/>
      <c r="AWT208" s="17"/>
      <c r="AWU208" s="17"/>
      <c r="AWV208" s="17"/>
      <c r="AWW208" s="17"/>
      <c r="AWX208" s="17"/>
      <c r="AWY208" s="17"/>
      <c r="AWZ208" s="17"/>
      <c r="AXA208" s="17"/>
      <c r="AXB208" s="17"/>
      <c r="AXC208" s="17"/>
      <c r="AXD208" s="17"/>
      <c r="AXE208" s="17"/>
      <c r="AXF208" s="17"/>
      <c r="AXG208" s="17"/>
      <c r="AXH208" s="17"/>
      <c r="AXI208" s="17"/>
      <c r="AXJ208" s="17"/>
      <c r="AXK208" s="17"/>
      <c r="AXL208" s="17"/>
      <c r="AXM208" s="17"/>
      <c r="AXN208" s="17"/>
      <c r="AXO208" s="17"/>
      <c r="AXP208" s="17"/>
      <c r="AXQ208" s="17"/>
      <c r="AXR208" s="17"/>
      <c r="AXS208" s="17"/>
      <c r="AXT208" s="17"/>
      <c r="AXU208" s="17"/>
      <c r="AXV208" s="17"/>
      <c r="AXW208" s="17"/>
      <c r="AXX208" s="17"/>
      <c r="AXY208" s="17"/>
      <c r="AXZ208" s="17"/>
      <c r="AYA208" s="17"/>
      <c r="AYB208" s="17"/>
      <c r="AYC208" s="17"/>
      <c r="AYD208" s="17"/>
      <c r="AYE208" s="17"/>
      <c r="AYF208" s="17"/>
      <c r="AYG208" s="17"/>
      <c r="AYH208" s="17"/>
      <c r="AYI208" s="17"/>
      <c r="AYJ208" s="17"/>
      <c r="AYK208" s="17"/>
      <c r="AYL208" s="17"/>
      <c r="AYM208" s="17"/>
      <c r="AYN208" s="17"/>
      <c r="AYO208" s="17"/>
      <c r="AYP208" s="17"/>
      <c r="AYQ208" s="17"/>
      <c r="AYR208" s="17"/>
      <c r="AYS208" s="17"/>
      <c r="AYT208" s="17"/>
      <c r="AYU208" s="17"/>
      <c r="AYV208" s="17"/>
      <c r="AYW208" s="17"/>
      <c r="AYX208" s="17"/>
      <c r="AYY208" s="17"/>
      <c r="AYZ208" s="17"/>
      <c r="AZA208" s="17"/>
      <c r="AZB208" s="17"/>
      <c r="AZC208" s="17"/>
      <c r="AZD208" s="17"/>
      <c r="AZE208" s="17"/>
      <c r="AZF208" s="17"/>
      <c r="AZG208" s="17"/>
      <c r="AZH208" s="17"/>
      <c r="AZI208" s="17"/>
      <c r="AZJ208" s="17"/>
      <c r="AZK208" s="17"/>
      <c r="AZL208" s="17"/>
      <c r="AZM208" s="17"/>
      <c r="AZN208" s="17"/>
      <c r="AZO208" s="17"/>
      <c r="AZP208" s="17"/>
      <c r="AZQ208" s="17"/>
      <c r="AZR208" s="17"/>
      <c r="AZS208" s="17"/>
      <c r="AZT208" s="17"/>
      <c r="AZU208" s="17"/>
      <c r="AZV208" s="17"/>
      <c r="AZW208" s="17"/>
      <c r="AZX208" s="17"/>
      <c r="AZY208" s="17"/>
      <c r="AZZ208" s="17"/>
      <c r="BAA208" s="17"/>
      <c r="BAB208" s="17"/>
      <c r="BAC208" s="17"/>
      <c r="BAD208" s="17"/>
      <c r="BAE208" s="17"/>
      <c r="BAF208" s="17"/>
      <c r="BAG208" s="17"/>
      <c r="BAH208" s="17"/>
      <c r="BAI208" s="17"/>
      <c r="BAJ208" s="17"/>
      <c r="BAK208" s="17"/>
      <c r="BAL208" s="17"/>
      <c r="BAM208" s="17"/>
      <c r="BAN208" s="17"/>
      <c r="BAO208" s="17"/>
      <c r="BAP208" s="17"/>
      <c r="BAQ208" s="17"/>
      <c r="BAR208" s="17"/>
      <c r="BAS208" s="17"/>
      <c r="BAT208" s="17"/>
      <c r="BAU208" s="17"/>
      <c r="BAV208" s="17"/>
      <c r="BAW208" s="17"/>
      <c r="BAX208" s="17"/>
      <c r="BAY208" s="17"/>
      <c r="BAZ208" s="17"/>
      <c r="BBA208" s="17"/>
      <c r="BBB208" s="17"/>
      <c r="BBC208" s="17"/>
      <c r="BBD208" s="17"/>
      <c r="BBE208" s="17"/>
      <c r="BBF208" s="17"/>
      <c r="BBG208" s="17"/>
      <c r="BBH208" s="17"/>
      <c r="BBI208" s="17"/>
      <c r="BBJ208" s="17"/>
      <c r="BBK208" s="17"/>
      <c r="BBL208" s="17"/>
      <c r="BBM208" s="17"/>
      <c r="BBN208" s="17"/>
      <c r="BBO208" s="17"/>
      <c r="BBP208" s="17"/>
      <c r="BBQ208" s="17"/>
      <c r="BBR208" s="17"/>
      <c r="BBS208" s="17"/>
      <c r="BBT208" s="17"/>
      <c r="BBU208" s="17"/>
      <c r="BBV208" s="17"/>
      <c r="BBW208" s="17"/>
      <c r="BBX208" s="17"/>
      <c r="BBY208" s="17"/>
      <c r="BBZ208" s="17"/>
      <c r="BCA208" s="17"/>
      <c r="BCB208" s="17"/>
      <c r="BCC208" s="17"/>
      <c r="BCD208" s="17"/>
      <c r="BCE208" s="17"/>
      <c r="BCF208" s="17"/>
      <c r="BCG208" s="17"/>
      <c r="BCH208" s="17"/>
      <c r="BCI208" s="17"/>
      <c r="BCJ208" s="17"/>
      <c r="BCK208" s="17"/>
      <c r="BCL208" s="17"/>
      <c r="BCM208" s="17"/>
      <c r="BCN208" s="17"/>
      <c r="BCO208" s="17"/>
      <c r="BCP208" s="17"/>
      <c r="BCQ208" s="17"/>
      <c r="BCR208" s="17"/>
      <c r="BCS208" s="17"/>
      <c r="BCT208" s="17"/>
      <c r="BCU208" s="17"/>
      <c r="BCV208" s="17"/>
      <c r="BCW208" s="17"/>
      <c r="BCX208" s="17"/>
      <c r="BCY208" s="17"/>
      <c r="BCZ208" s="17"/>
      <c r="BDA208" s="17"/>
      <c r="BDB208" s="17"/>
      <c r="BDC208" s="17"/>
      <c r="BDD208" s="17"/>
      <c r="BDE208" s="17"/>
      <c r="BDF208" s="17"/>
      <c r="BDG208" s="17"/>
      <c r="BDH208" s="17"/>
      <c r="BDI208" s="17"/>
      <c r="BDJ208" s="17"/>
      <c r="BDK208" s="17"/>
      <c r="BDL208" s="17"/>
      <c r="BDM208" s="17"/>
      <c r="BDN208" s="17"/>
      <c r="BDO208" s="17"/>
      <c r="BDP208" s="17"/>
      <c r="BDQ208" s="17"/>
      <c r="BDR208" s="17"/>
      <c r="BDS208" s="17"/>
      <c r="BDT208" s="17"/>
      <c r="BDU208" s="17"/>
      <c r="BDV208" s="17"/>
      <c r="BDW208" s="17"/>
      <c r="BDX208" s="17"/>
      <c r="BDY208" s="17"/>
      <c r="BDZ208" s="17"/>
      <c r="BEA208" s="17"/>
      <c r="BEB208" s="17"/>
      <c r="BEC208" s="17"/>
      <c r="BED208" s="17"/>
      <c r="BEE208" s="17"/>
      <c r="BEF208" s="17"/>
      <c r="BEG208" s="17"/>
      <c r="BEH208" s="17"/>
      <c r="BEI208" s="17"/>
      <c r="BEJ208" s="17"/>
      <c r="BEK208" s="17"/>
      <c r="BEL208" s="17"/>
      <c r="BEM208" s="17"/>
      <c r="BEN208" s="17"/>
      <c r="BEO208" s="17"/>
      <c r="BEP208" s="17"/>
      <c r="BEQ208" s="17"/>
      <c r="BER208" s="17"/>
      <c r="BES208" s="17"/>
      <c r="BET208" s="17"/>
      <c r="BEU208" s="17"/>
      <c r="BEV208" s="17"/>
      <c r="BEW208" s="17"/>
      <c r="BEX208" s="17"/>
      <c r="BEY208" s="17"/>
      <c r="BEZ208" s="17"/>
      <c r="BFA208" s="17"/>
      <c r="BFB208" s="17"/>
      <c r="BFC208" s="17"/>
      <c r="BFD208" s="17"/>
      <c r="BFE208" s="17"/>
      <c r="BFF208" s="17"/>
      <c r="BFG208" s="17"/>
      <c r="BFH208" s="17"/>
      <c r="BFI208" s="17"/>
      <c r="BFJ208" s="17"/>
      <c r="BFK208" s="17"/>
      <c r="BFL208" s="17"/>
      <c r="BFM208" s="17"/>
      <c r="BFN208" s="17"/>
      <c r="BFO208" s="17"/>
      <c r="BFP208" s="17"/>
      <c r="BFQ208" s="17"/>
      <c r="BFR208" s="17"/>
      <c r="BFS208" s="17"/>
      <c r="BFT208" s="17"/>
      <c r="BFU208" s="17"/>
      <c r="BFV208" s="17"/>
      <c r="BFW208" s="17"/>
      <c r="BFX208" s="17"/>
      <c r="BFY208" s="17"/>
      <c r="BFZ208" s="17"/>
      <c r="BGA208" s="17"/>
      <c r="BGB208" s="17"/>
      <c r="BGC208" s="17"/>
      <c r="BGD208" s="17"/>
      <c r="BGE208" s="17"/>
      <c r="BGF208" s="17"/>
      <c r="BGG208" s="17"/>
      <c r="BGH208" s="17"/>
      <c r="BGI208" s="17"/>
      <c r="BGJ208" s="17"/>
      <c r="BGK208" s="17"/>
      <c r="BGL208" s="17"/>
      <c r="BGM208" s="17"/>
      <c r="BGN208" s="17"/>
      <c r="BGO208" s="17"/>
      <c r="BGP208" s="17"/>
      <c r="BGQ208" s="17"/>
      <c r="BGR208" s="17"/>
      <c r="BGS208" s="17"/>
      <c r="BGT208" s="17"/>
      <c r="BGU208" s="17"/>
      <c r="BGV208" s="17"/>
      <c r="BGW208" s="17"/>
      <c r="BGX208" s="17"/>
      <c r="BGY208" s="17"/>
      <c r="BGZ208" s="17"/>
      <c r="BHA208" s="17"/>
      <c r="BHB208" s="17"/>
      <c r="BHC208" s="17"/>
      <c r="BHD208" s="17"/>
      <c r="BHE208" s="17"/>
      <c r="BHF208" s="17"/>
      <c r="BHG208" s="17"/>
      <c r="BHH208" s="17"/>
      <c r="BHI208" s="17"/>
      <c r="BHJ208" s="17"/>
      <c r="BHK208" s="17"/>
      <c r="BHL208" s="17"/>
      <c r="BHM208" s="17"/>
      <c r="BHN208" s="17"/>
      <c r="BHO208" s="17"/>
      <c r="BHP208" s="17"/>
      <c r="BHQ208" s="17"/>
      <c r="BHR208" s="17"/>
      <c r="BHS208" s="17"/>
      <c r="BHT208" s="17"/>
      <c r="BHU208" s="17"/>
      <c r="BHV208" s="17"/>
      <c r="BHW208" s="17"/>
      <c r="BHX208" s="17"/>
      <c r="BHY208" s="17"/>
      <c r="BHZ208" s="17"/>
      <c r="BIA208" s="17"/>
      <c r="BIB208" s="17"/>
      <c r="BIC208" s="17"/>
      <c r="BID208" s="17"/>
      <c r="BIE208" s="17"/>
      <c r="BIF208" s="17"/>
      <c r="BIG208" s="17"/>
      <c r="BIH208" s="17"/>
      <c r="BII208" s="17"/>
      <c r="BIJ208" s="17"/>
      <c r="BIK208" s="17"/>
      <c r="BIL208" s="17"/>
      <c r="BIM208" s="17"/>
      <c r="BIN208" s="17"/>
      <c r="BIO208" s="17"/>
      <c r="BIP208" s="17"/>
      <c r="BIQ208" s="17"/>
      <c r="BIR208" s="17"/>
      <c r="BIS208" s="17"/>
      <c r="BIT208" s="17"/>
      <c r="BIU208" s="17"/>
      <c r="BIV208" s="17"/>
      <c r="BIW208" s="17"/>
      <c r="BIX208" s="17"/>
      <c r="BIY208" s="17"/>
      <c r="BIZ208" s="17"/>
      <c r="BJA208" s="17"/>
      <c r="BJB208" s="17"/>
      <c r="BJC208" s="17"/>
      <c r="BJD208" s="17"/>
      <c r="BJE208" s="17"/>
      <c r="BJF208" s="17"/>
      <c r="BJG208" s="17"/>
      <c r="BJH208" s="17"/>
      <c r="BJI208" s="17"/>
      <c r="BJJ208" s="17"/>
      <c r="BJK208" s="17"/>
      <c r="BJL208" s="17"/>
      <c r="BJM208" s="17"/>
      <c r="BJN208" s="17"/>
      <c r="BJO208" s="17"/>
      <c r="BJP208" s="17"/>
      <c r="BJQ208" s="17"/>
      <c r="BJR208" s="17"/>
      <c r="BJS208" s="17"/>
      <c r="BJT208" s="17"/>
      <c r="BJU208" s="17"/>
      <c r="BJV208" s="17"/>
      <c r="BJW208" s="17"/>
      <c r="BJX208" s="17"/>
      <c r="BJY208" s="17"/>
      <c r="BJZ208" s="17"/>
      <c r="BKA208" s="17"/>
      <c r="BKB208" s="17"/>
      <c r="BKC208" s="17"/>
      <c r="BKD208" s="17"/>
      <c r="BKE208" s="17"/>
      <c r="BKF208" s="17"/>
      <c r="BKG208" s="17"/>
      <c r="BKH208" s="17"/>
      <c r="BKI208" s="17"/>
      <c r="BKJ208" s="17"/>
      <c r="BKK208" s="17"/>
      <c r="BKL208" s="17"/>
      <c r="BKM208" s="17"/>
      <c r="BKN208" s="17"/>
      <c r="BKO208" s="17"/>
      <c r="BKP208" s="17"/>
      <c r="BKQ208" s="17"/>
      <c r="BKR208" s="17"/>
      <c r="BKS208" s="17"/>
      <c r="BKT208" s="17"/>
      <c r="BKU208" s="17"/>
      <c r="BKV208" s="17"/>
      <c r="BKW208" s="17"/>
      <c r="BKX208" s="17"/>
      <c r="BKY208" s="17"/>
      <c r="BKZ208" s="17"/>
      <c r="BLA208" s="17"/>
      <c r="BLB208" s="17"/>
      <c r="BLC208" s="17"/>
      <c r="BLD208" s="17"/>
      <c r="BLE208" s="17"/>
      <c r="BLF208" s="17"/>
      <c r="BLG208" s="17"/>
      <c r="BLH208" s="17"/>
      <c r="BLI208" s="17"/>
      <c r="BLJ208" s="17"/>
      <c r="BLK208" s="17"/>
      <c r="BLL208" s="17"/>
      <c r="BLM208" s="17"/>
      <c r="BLN208" s="17"/>
      <c r="BLO208" s="17"/>
      <c r="BLP208" s="17"/>
      <c r="BLQ208" s="17"/>
      <c r="BLR208" s="17"/>
      <c r="BLS208" s="17"/>
      <c r="BLT208" s="17"/>
      <c r="BLU208" s="17"/>
      <c r="BLV208" s="17"/>
      <c r="BLW208" s="17"/>
      <c r="BLX208" s="17"/>
      <c r="BLY208" s="17"/>
      <c r="BLZ208" s="17"/>
      <c r="BMA208" s="17"/>
      <c r="BMB208" s="17"/>
      <c r="BMC208" s="17"/>
      <c r="BMD208" s="17"/>
      <c r="BME208" s="17"/>
      <c r="BMF208" s="17"/>
      <c r="BMG208" s="17"/>
      <c r="BMH208" s="17"/>
      <c r="BMI208" s="17"/>
      <c r="BMJ208" s="17"/>
      <c r="BMK208" s="17"/>
      <c r="BML208" s="17"/>
      <c r="BMM208" s="17"/>
      <c r="BMN208" s="17"/>
      <c r="BMO208" s="17"/>
      <c r="BMP208" s="17"/>
      <c r="BMQ208" s="17"/>
      <c r="BMR208" s="17"/>
      <c r="BMS208" s="17"/>
      <c r="BMT208" s="17"/>
      <c r="BMU208" s="17"/>
      <c r="BMV208" s="17"/>
      <c r="BMW208" s="17"/>
      <c r="BMX208" s="17"/>
      <c r="BMY208" s="17"/>
      <c r="BMZ208" s="17"/>
      <c r="BNA208" s="17"/>
      <c r="BNB208" s="17"/>
      <c r="BNC208" s="17"/>
      <c r="BND208" s="17"/>
      <c r="BNE208" s="17"/>
      <c r="BNF208" s="17"/>
      <c r="BNG208" s="17"/>
      <c r="BNH208" s="17"/>
      <c r="BNI208" s="17"/>
      <c r="BNJ208" s="17"/>
      <c r="BNK208" s="17"/>
      <c r="BNL208" s="17"/>
      <c r="BNM208" s="17"/>
      <c r="BNN208" s="17"/>
      <c r="BNO208" s="17"/>
      <c r="BNP208" s="17"/>
      <c r="BNQ208" s="17"/>
      <c r="BNR208" s="17"/>
      <c r="BNS208" s="17"/>
      <c r="BNT208" s="17"/>
      <c r="BNU208" s="17"/>
      <c r="BNV208" s="17"/>
      <c r="BNW208" s="17"/>
      <c r="BNX208" s="17"/>
      <c r="BNY208" s="17"/>
      <c r="BNZ208" s="17"/>
      <c r="BOA208" s="17"/>
      <c r="BOB208" s="17"/>
      <c r="BOC208" s="17"/>
      <c r="BOD208" s="17"/>
      <c r="BOE208" s="17"/>
      <c r="BOF208" s="17"/>
      <c r="BOG208" s="17"/>
      <c r="BOH208" s="17"/>
      <c r="BOI208" s="17"/>
      <c r="BOJ208" s="17"/>
      <c r="BOK208" s="17"/>
      <c r="BOL208" s="17"/>
      <c r="BOM208" s="17"/>
      <c r="BON208" s="17"/>
      <c r="BOO208" s="17"/>
      <c r="BOP208" s="17"/>
      <c r="BOQ208" s="17"/>
      <c r="BOR208" s="17"/>
      <c r="BOS208" s="17"/>
      <c r="BOT208" s="17"/>
      <c r="BOU208" s="17"/>
      <c r="BOV208" s="17"/>
      <c r="BOW208" s="17"/>
      <c r="BOX208" s="17"/>
      <c r="BOY208" s="17"/>
      <c r="BOZ208" s="17"/>
      <c r="BPA208" s="17"/>
      <c r="BPB208" s="17"/>
      <c r="BPC208" s="17"/>
      <c r="BPD208" s="17"/>
      <c r="BPE208" s="17"/>
      <c r="BPF208" s="17"/>
      <c r="BPG208" s="17"/>
      <c r="BPH208" s="17"/>
      <c r="BPI208" s="17"/>
      <c r="BPJ208" s="17"/>
      <c r="BPK208" s="17"/>
      <c r="BPL208" s="17"/>
      <c r="BPM208" s="17"/>
      <c r="BPN208" s="17"/>
      <c r="BPO208" s="17"/>
      <c r="BPP208" s="17"/>
      <c r="BPQ208" s="17"/>
      <c r="BPR208" s="17"/>
      <c r="BPS208" s="17"/>
      <c r="BPT208" s="17"/>
      <c r="BPU208" s="17"/>
      <c r="BPV208" s="17"/>
      <c r="BPW208" s="17"/>
      <c r="BPX208" s="17"/>
      <c r="BPY208" s="17"/>
      <c r="BPZ208" s="17"/>
      <c r="BQA208" s="17"/>
      <c r="BQB208" s="17"/>
      <c r="BQC208" s="17"/>
      <c r="BQD208" s="17"/>
      <c r="BQE208" s="17"/>
      <c r="BQF208" s="17"/>
      <c r="BQG208" s="17"/>
      <c r="BQH208" s="17"/>
      <c r="BQI208" s="17"/>
      <c r="BQJ208" s="17"/>
      <c r="BQK208" s="17"/>
      <c r="BQL208" s="17"/>
      <c r="BQM208" s="17"/>
      <c r="BQN208" s="17"/>
      <c r="BQO208" s="17"/>
      <c r="BQP208" s="17"/>
      <c r="BQQ208" s="17"/>
      <c r="BQR208" s="17"/>
      <c r="BQS208" s="17"/>
      <c r="BQT208" s="17"/>
      <c r="BQU208" s="17"/>
      <c r="BQV208" s="17"/>
      <c r="BQW208" s="17"/>
      <c r="BQX208" s="17"/>
      <c r="BQY208" s="17"/>
      <c r="BQZ208" s="17"/>
      <c r="BRA208" s="17"/>
      <c r="BRB208" s="17"/>
      <c r="BRC208" s="17"/>
      <c r="BRD208" s="17"/>
      <c r="BRE208" s="17"/>
      <c r="BRF208" s="17"/>
      <c r="BRG208" s="17"/>
      <c r="BRH208" s="17"/>
      <c r="BRI208" s="17"/>
      <c r="BRJ208" s="17"/>
      <c r="BRK208" s="17"/>
      <c r="BRL208" s="17"/>
      <c r="BRM208" s="17"/>
      <c r="BRN208" s="17"/>
      <c r="BRO208" s="17"/>
      <c r="BRP208" s="17"/>
      <c r="BRQ208" s="17"/>
      <c r="BRR208" s="17"/>
      <c r="BRS208" s="17"/>
      <c r="BRT208" s="17"/>
      <c r="BRU208" s="17"/>
      <c r="BRV208" s="17"/>
      <c r="BRW208" s="17"/>
      <c r="BRX208" s="17"/>
      <c r="BRY208" s="17"/>
      <c r="BRZ208" s="17"/>
      <c r="BSA208" s="17"/>
      <c r="BSB208" s="17"/>
      <c r="BSC208" s="17"/>
      <c r="BSD208" s="17"/>
      <c r="BSE208" s="17"/>
      <c r="BSF208" s="17"/>
      <c r="BSG208" s="17"/>
      <c r="BSH208" s="17"/>
      <c r="BSI208" s="17"/>
      <c r="BSJ208" s="17"/>
      <c r="BSK208" s="17"/>
      <c r="BSL208" s="17"/>
      <c r="BSM208" s="17"/>
      <c r="BSN208" s="17"/>
      <c r="BSO208" s="17"/>
      <c r="BSP208" s="17"/>
      <c r="BSQ208" s="17"/>
      <c r="BSR208" s="17"/>
      <c r="BSS208" s="17"/>
      <c r="BST208" s="17"/>
      <c r="BSU208" s="17"/>
      <c r="BSV208" s="17"/>
      <c r="BSW208" s="17"/>
      <c r="BSX208" s="17"/>
      <c r="BSY208" s="17"/>
      <c r="BSZ208" s="17"/>
      <c r="BTA208" s="17"/>
      <c r="BTB208" s="17"/>
      <c r="BTC208" s="17"/>
      <c r="BTD208" s="17"/>
      <c r="BTE208" s="17"/>
      <c r="BTF208" s="17"/>
      <c r="BTG208" s="17"/>
      <c r="BTH208" s="17"/>
      <c r="BTI208" s="17"/>
      <c r="BTJ208" s="17"/>
      <c r="BTK208" s="17"/>
      <c r="BTL208" s="17"/>
      <c r="BTM208" s="17"/>
      <c r="BTN208" s="17"/>
      <c r="BTO208" s="17"/>
      <c r="BTP208" s="17"/>
      <c r="BTQ208" s="17"/>
      <c r="BTR208" s="17"/>
      <c r="BTS208" s="17"/>
      <c r="BTT208" s="17"/>
      <c r="BTU208" s="17"/>
      <c r="BTV208" s="17"/>
      <c r="BTW208" s="17"/>
      <c r="BTX208" s="17"/>
      <c r="BTY208" s="17"/>
      <c r="BTZ208" s="17"/>
      <c r="BUA208" s="17"/>
      <c r="BUB208" s="17"/>
      <c r="BUC208" s="17"/>
      <c r="BUD208" s="17"/>
      <c r="BUE208" s="17"/>
      <c r="BUF208" s="17"/>
      <c r="BUG208" s="17"/>
      <c r="BUH208" s="17"/>
      <c r="BUI208" s="17"/>
      <c r="BUJ208" s="17"/>
      <c r="BUK208" s="17"/>
      <c r="BUL208" s="17"/>
      <c r="BUM208" s="17"/>
      <c r="BUN208" s="17"/>
      <c r="BUO208" s="17"/>
      <c r="BUP208" s="17"/>
      <c r="BUQ208" s="17"/>
      <c r="BUR208" s="17"/>
      <c r="BUS208" s="17"/>
      <c r="BUT208" s="17"/>
      <c r="BUU208" s="17"/>
      <c r="BUV208" s="17"/>
      <c r="BUW208" s="17"/>
      <c r="BUX208" s="17"/>
      <c r="BUY208" s="17"/>
      <c r="BUZ208" s="17"/>
      <c r="BVA208" s="17"/>
      <c r="BVB208" s="17"/>
      <c r="BVC208" s="17"/>
      <c r="BVD208" s="17"/>
      <c r="BVE208" s="17"/>
      <c r="BVF208" s="17"/>
      <c r="BVG208" s="17"/>
      <c r="BVH208" s="17"/>
      <c r="BVI208" s="17"/>
      <c r="BVJ208" s="17"/>
      <c r="BVK208" s="17"/>
      <c r="BVL208" s="17"/>
      <c r="BVM208" s="17"/>
      <c r="BVN208" s="17"/>
      <c r="BVO208" s="17"/>
      <c r="BVP208" s="17"/>
      <c r="BVQ208" s="17"/>
      <c r="BVR208" s="17"/>
      <c r="BVS208" s="17"/>
      <c r="BVT208" s="17"/>
      <c r="BVU208" s="17"/>
      <c r="BVV208" s="17"/>
      <c r="BVW208" s="17"/>
      <c r="BVX208" s="17"/>
      <c r="BVY208" s="17"/>
      <c r="BVZ208" s="17"/>
      <c r="BWA208" s="17"/>
      <c r="BWB208" s="17"/>
      <c r="BWC208" s="17"/>
      <c r="BWD208" s="17"/>
      <c r="BWE208" s="17"/>
      <c r="BWF208" s="17"/>
      <c r="BWG208" s="17"/>
      <c r="BWH208" s="17"/>
      <c r="BWI208" s="17"/>
      <c r="BWJ208" s="17"/>
      <c r="BWK208" s="17"/>
      <c r="BWL208" s="17"/>
      <c r="BWM208" s="17"/>
      <c r="BWN208" s="17"/>
      <c r="BWO208" s="17"/>
      <c r="BWP208" s="17"/>
      <c r="BWQ208" s="17"/>
      <c r="BWR208" s="17"/>
      <c r="BWS208" s="17"/>
      <c r="BWT208" s="17"/>
      <c r="BWU208" s="17"/>
      <c r="BWV208" s="17"/>
      <c r="BWW208" s="17"/>
      <c r="BWX208" s="17"/>
      <c r="BWY208" s="17"/>
      <c r="BWZ208" s="17"/>
      <c r="BXA208" s="17"/>
      <c r="BXB208" s="17"/>
      <c r="BXC208" s="17"/>
      <c r="BXD208" s="17"/>
      <c r="BXE208" s="17"/>
      <c r="BXF208" s="17"/>
      <c r="BXG208" s="17"/>
      <c r="BXH208" s="17"/>
      <c r="BXI208" s="17"/>
      <c r="BXJ208" s="17"/>
      <c r="BXK208" s="17"/>
      <c r="BXL208" s="17"/>
      <c r="BXM208" s="17"/>
      <c r="BXN208" s="17"/>
      <c r="BXO208" s="17"/>
      <c r="BXP208" s="17"/>
      <c r="BXQ208" s="17"/>
      <c r="BXR208" s="17"/>
      <c r="BXS208" s="17"/>
      <c r="BXT208" s="17"/>
      <c r="BXU208" s="17"/>
      <c r="BXV208" s="17"/>
      <c r="BXW208" s="17"/>
      <c r="BXX208" s="17"/>
      <c r="BXY208" s="17"/>
      <c r="BXZ208" s="17"/>
      <c r="BYA208" s="17"/>
      <c r="BYB208" s="17"/>
      <c r="BYC208" s="17"/>
      <c r="BYD208" s="17"/>
      <c r="BYE208" s="17"/>
      <c r="BYF208" s="17"/>
      <c r="BYG208" s="17"/>
      <c r="BYH208" s="17"/>
      <c r="BYI208" s="17"/>
      <c r="BYJ208" s="17"/>
      <c r="BYK208" s="17"/>
      <c r="BYL208" s="17"/>
      <c r="BYM208" s="17"/>
      <c r="BYN208" s="17"/>
      <c r="BYO208" s="17"/>
      <c r="BYP208" s="17"/>
      <c r="BYQ208" s="17"/>
      <c r="BYR208" s="17"/>
      <c r="BYS208" s="17"/>
      <c r="BYT208" s="17"/>
      <c r="BYU208" s="17"/>
      <c r="BYV208" s="17"/>
      <c r="BYW208" s="17"/>
      <c r="BYX208" s="17"/>
      <c r="BYY208" s="17"/>
      <c r="BYZ208" s="17"/>
      <c r="BZA208" s="17"/>
      <c r="BZB208" s="17"/>
      <c r="BZC208" s="17"/>
      <c r="BZD208" s="17"/>
      <c r="BZE208" s="17"/>
      <c r="BZF208" s="17"/>
      <c r="BZG208" s="17"/>
      <c r="BZH208" s="17"/>
      <c r="BZI208" s="17"/>
      <c r="BZJ208" s="17"/>
      <c r="BZK208" s="17"/>
      <c r="BZL208" s="17"/>
      <c r="BZM208" s="17"/>
      <c r="BZN208" s="17"/>
      <c r="BZO208" s="17"/>
      <c r="BZP208" s="17"/>
      <c r="BZQ208" s="17"/>
      <c r="BZR208" s="17"/>
      <c r="BZS208" s="17"/>
      <c r="BZT208" s="17"/>
      <c r="BZU208" s="17"/>
      <c r="BZV208" s="17"/>
      <c r="BZW208" s="17"/>
      <c r="BZX208" s="17"/>
      <c r="BZY208" s="17"/>
      <c r="BZZ208" s="17"/>
      <c r="CAA208" s="17"/>
      <c r="CAB208" s="17"/>
      <c r="CAC208" s="17"/>
      <c r="CAD208" s="17"/>
      <c r="CAE208" s="17"/>
      <c r="CAF208" s="17"/>
      <c r="CAG208" s="17"/>
      <c r="CAH208" s="17"/>
      <c r="CAI208" s="17"/>
      <c r="CAJ208" s="17"/>
      <c r="CAK208" s="17"/>
      <c r="CAL208" s="17"/>
      <c r="CAM208" s="17"/>
      <c r="CAN208" s="17"/>
      <c r="CAO208" s="17"/>
      <c r="CAP208" s="17"/>
      <c r="CAQ208" s="17"/>
      <c r="CAR208" s="17"/>
      <c r="CAS208" s="17"/>
      <c r="CAT208" s="17"/>
      <c r="CAU208" s="17"/>
      <c r="CAV208" s="17"/>
      <c r="CAW208" s="17"/>
      <c r="CAX208" s="17"/>
      <c r="CAY208" s="17"/>
      <c r="CAZ208" s="17"/>
      <c r="CBA208" s="17"/>
      <c r="CBB208" s="17"/>
      <c r="CBC208" s="17"/>
      <c r="CBD208" s="17"/>
      <c r="CBE208" s="17"/>
      <c r="CBF208" s="17"/>
      <c r="CBG208" s="17"/>
      <c r="CBH208" s="17"/>
      <c r="CBI208" s="17"/>
      <c r="CBJ208" s="17"/>
      <c r="CBK208" s="17"/>
      <c r="CBL208" s="17"/>
      <c r="CBM208" s="17"/>
      <c r="CBN208" s="17"/>
      <c r="CBO208" s="17"/>
      <c r="CBP208" s="17"/>
      <c r="CBQ208" s="17"/>
      <c r="CBR208" s="17"/>
      <c r="CBS208" s="17"/>
      <c r="CBT208" s="17"/>
      <c r="CBU208" s="17"/>
      <c r="CBV208" s="17"/>
      <c r="CBW208" s="17"/>
      <c r="CBX208" s="17"/>
      <c r="CBY208" s="17"/>
      <c r="CBZ208" s="17"/>
      <c r="CCA208" s="17"/>
      <c r="CCB208" s="17"/>
      <c r="CCC208" s="17"/>
      <c r="CCD208" s="17"/>
      <c r="CCE208" s="17"/>
      <c r="CCF208" s="17"/>
      <c r="CCG208" s="17"/>
      <c r="CCH208" s="17"/>
      <c r="CCI208" s="17"/>
      <c r="CCJ208" s="17"/>
      <c r="CCK208" s="17"/>
      <c r="CCL208" s="17"/>
      <c r="CCM208" s="17"/>
      <c r="CCN208" s="17"/>
      <c r="CCO208" s="17"/>
      <c r="CCP208" s="17"/>
      <c r="CCQ208" s="17"/>
      <c r="CCR208" s="17"/>
      <c r="CCS208" s="17"/>
      <c r="CCT208" s="17"/>
      <c r="CCU208" s="17"/>
      <c r="CCV208" s="17"/>
      <c r="CCW208" s="17"/>
      <c r="CCX208" s="17"/>
      <c r="CCY208" s="17"/>
      <c r="CCZ208" s="17"/>
      <c r="CDA208" s="17"/>
      <c r="CDB208" s="17"/>
      <c r="CDC208" s="17"/>
      <c r="CDD208" s="17"/>
      <c r="CDE208" s="17"/>
      <c r="CDF208" s="17"/>
      <c r="CDG208" s="17"/>
      <c r="CDH208" s="17"/>
      <c r="CDI208" s="17"/>
      <c r="CDJ208" s="17"/>
      <c r="CDK208" s="17"/>
      <c r="CDL208" s="17"/>
      <c r="CDM208" s="17"/>
      <c r="CDN208" s="17"/>
      <c r="CDO208" s="17"/>
      <c r="CDP208" s="17"/>
      <c r="CDQ208" s="17"/>
      <c r="CDR208" s="17"/>
      <c r="CDS208" s="17"/>
      <c r="CDT208" s="17"/>
      <c r="CDU208" s="17"/>
    </row>
    <row r="209">
      <c r="A209" s="14" t="s">
        <v>2684</v>
      </c>
      <c r="B209" s="14" t="s">
        <v>4365</v>
      </c>
      <c r="C209" s="14" t="s">
        <v>2686</v>
      </c>
      <c r="D209" s="14" t="s">
        <v>2687</v>
      </c>
      <c r="E209" s="14" t="s">
        <v>4366</v>
      </c>
      <c r="F209" s="14" t="s">
        <v>2835</v>
      </c>
      <c r="I209" s="14" t="s">
        <v>4367</v>
      </c>
      <c r="J209" s="14" t="s">
        <v>2618</v>
      </c>
      <c r="K209" s="14" t="s">
        <v>2619</v>
      </c>
      <c r="L209" s="14" t="s">
        <v>2658</v>
      </c>
      <c r="M209" s="17"/>
      <c r="N209" s="14" t="s">
        <v>2690</v>
      </c>
      <c r="O209" s="14" t="s">
        <v>2690</v>
      </c>
      <c r="P209" s="14" t="s">
        <v>2690</v>
      </c>
      <c r="Q209" s="16">
        <v>11.0</v>
      </c>
      <c r="R209" s="16">
        <v>3988796.0</v>
      </c>
      <c r="S209" s="16">
        <v>3988796.0</v>
      </c>
      <c r="T209" s="14" t="s">
        <v>2631</v>
      </c>
      <c r="U209" s="14" t="s">
        <v>2622</v>
      </c>
      <c r="V209" s="14" t="s">
        <v>4368</v>
      </c>
      <c r="W209" s="14" t="s">
        <v>4369</v>
      </c>
      <c r="X209" s="16">
        <v>0.32</v>
      </c>
      <c r="Y209" s="17"/>
      <c r="Z209" s="16">
        <v>62.0</v>
      </c>
      <c r="AA209" s="16">
        <v>131.0</v>
      </c>
      <c r="AB209" s="17"/>
      <c r="AC209" s="16">
        <v>277.0</v>
      </c>
      <c r="AD209" s="16">
        <v>111.0</v>
      </c>
      <c r="AE209" s="22">
        <v>45334.0</v>
      </c>
      <c r="AF209" s="17"/>
      <c r="AG209" s="17"/>
      <c r="AH209" s="17"/>
      <c r="AI209" s="17"/>
      <c r="AJ209" s="17"/>
      <c r="AK209" s="17"/>
      <c r="AL209" s="16">
        <v>47.0</v>
      </c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4" t="s">
        <v>2693</v>
      </c>
      <c r="BB209" s="17"/>
      <c r="BC209" s="17"/>
      <c r="BD209" s="17"/>
      <c r="BE209" s="17"/>
      <c r="BF209" s="14" t="s">
        <v>2563</v>
      </c>
      <c r="BG209" s="16">
        <v>1.0</v>
      </c>
      <c r="BH209" s="14" t="s">
        <v>2564</v>
      </c>
      <c r="BI209" s="14" t="s">
        <v>2565</v>
      </c>
      <c r="BJ209" s="14" t="s">
        <v>2566</v>
      </c>
      <c r="BK209" s="17"/>
      <c r="BL209" s="17"/>
      <c r="BM209" s="16">
        <v>3.73333333</v>
      </c>
      <c r="BN209" s="17"/>
      <c r="BO209" s="17"/>
      <c r="BP209" s="17"/>
      <c r="BQ209" s="17"/>
      <c r="BR209" s="17"/>
      <c r="BS209" s="16">
        <v>0.2588</v>
      </c>
      <c r="BT209" s="16">
        <v>59.769208</v>
      </c>
      <c r="BU209" s="14" t="s">
        <v>2680</v>
      </c>
      <c r="BW209" s="17"/>
      <c r="BX209" s="16">
        <v>8.0</v>
      </c>
      <c r="BY209" s="14" t="s">
        <v>2693</v>
      </c>
      <c r="BZ209" s="16">
        <v>1807.0</v>
      </c>
      <c r="CA209" s="16">
        <v>-17468.0</v>
      </c>
      <c r="CB209" s="16">
        <v>0.0</v>
      </c>
      <c r="CC209" s="17"/>
      <c r="CD209" s="17"/>
      <c r="CE209" s="16">
        <v>59.769208</v>
      </c>
      <c r="CF209" s="14" t="s">
        <v>2747</v>
      </c>
      <c r="CG209" s="14" t="s">
        <v>2704</v>
      </c>
      <c r="CH209" s="19">
        <v>40347.0</v>
      </c>
      <c r="CI209" s="14" t="s">
        <v>2573</v>
      </c>
      <c r="CJ209" s="17"/>
      <c r="CK209" s="14" t="s">
        <v>2574</v>
      </c>
      <c r="CL209" s="14" t="s">
        <v>2759</v>
      </c>
      <c r="CM209" s="20">
        <v>2753990.0</v>
      </c>
      <c r="CN209" s="14" t="s">
        <v>2759</v>
      </c>
      <c r="CO209" s="14" t="s">
        <v>2563</v>
      </c>
      <c r="CP209" s="14" t="s">
        <v>2574</v>
      </c>
      <c r="CQ209" s="16">
        <v>0.2665</v>
      </c>
      <c r="CR209" s="16">
        <v>0.21</v>
      </c>
      <c r="CS209" s="17"/>
      <c r="CT209" s="14" t="s">
        <v>4370</v>
      </c>
      <c r="CX209" s="14" t="s">
        <v>2739</v>
      </c>
      <c r="CY209" s="16">
        <v>37.544794</v>
      </c>
      <c r="CZ209" s="14" t="s">
        <v>2707</v>
      </c>
      <c r="DB209" s="17"/>
      <c r="DC209" s="14" t="s">
        <v>2708</v>
      </c>
      <c r="DD209" s="17"/>
      <c r="DE209" s="17"/>
      <c r="DF209" s="17"/>
      <c r="DG209" s="14" t="s">
        <v>4371</v>
      </c>
      <c r="DH209" s="16">
        <v>12.0</v>
      </c>
      <c r="DI209" s="14" t="s">
        <v>2763</v>
      </c>
      <c r="DJ209" s="14" t="s">
        <v>2764</v>
      </c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  <c r="KL209" s="17"/>
      <c r="KM209" s="17"/>
      <c r="KN209" s="17"/>
      <c r="KO209" s="17"/>
      <c r="KP209" s="17"/>
      <c r="KQ209" s="17"/>
      <c r="KR209" s="17"/>
      <c r="KS209" s="17"/>
      <c r="KT209" s="17"/>
      <c r="KU209" s="17"/>
      <c r="KV209" s="17"/>
      <c r="KW209" s="17"/>
      <c r="KX209" s="17"/>
      <c r="KY209" s="17"/>
      <c r="KZ209" s="17"/>
      <c r="LA209" s="17"/>
      <c r="LB209" s="17"/>
      <c r="LC209" s="17"/>
      <c r="LD209" s="17"/>
      <c r="LE209" s="17"/>
      <c r="LF209" s="17"/>
      <c r="LG209" s="17"/>
      <c r="LH209" s="17"/>
      <c r="LI209" s="17"/>
      <c r="LJ209" s="17"/>
      <c r="LK209" s="17"/>
      <c r="LL209" s="17"/>
      <c r="LM209" s="17"/>
      <c r="LN209" s="17"/>
      <c r="LO209" s="17"/>
      <c r="LP209" s="17"/>
      <c r="LQ209" s="17"/>
      <c r="LR209" s="17"/>
      <c r="LS209" s="17"/>
      <c r="LT209" s="17"/>
      <c r="LU209" s="17"/>
      <c r="LV209" s="17"/>
      <c r="LW209" s="17"/>
      <c r="LX209" s="17"/>
      <c r="LY209" s="17"/>
      <c r="LZ209" s="17"/>
      <c r="MA209" s="17"/>
      <c r="MB209" s="17"/>
      <c r="MC209" s="17"/>
      <c r="MD209" s="17"/>
      <c r="ME209" s="17"/>
      <c r="MF209" s="17"/>
      <c r="MG209" s="17"/>
      <c r="MH209" s="17"/>
      <c r="MI209" s="17"/>
      <c r="MJ209" s="17"/>
      <c r="MK209" s="17"/>
      <c r="ML209" s="17"/>
      <c r="MM209" s="17"/>
      <c r="MN209" s="17"/>
      <c r="MO209" s="17"/>
      <c r="MP209" s="17"/>
      <c r="MQ209" s="17"/>
      <c r="MR209" s="17"/>
      <c r="MS209" s="17"/>
      <c r="MT209" s="17"/>
      <c r="MU209" s="17"/>
      <c r="MV209" s="17"/>
      <c r="MW209" s="17"/>
      <c r="MX209" s="17"/>
      <c r="MY209" s="17"/>
      <c r="MZ209" s="17"/>
      <c r="NA209" s="17"/>
      <c r="NB209" s="17"/>
      <c r="NC209" s="17"/>
      <c r="ND209" s="17"/>
      <c r="NE209" s="17"/>
      <c r="NF209" s="17"/>
      <c r="NG209" s="17"/>
      <c r="NH209" s="17"/>
      <c r="NI209" s="17"/>
      <c r="NJ209" s="17"/>
      <c r="NK209" s="17"/>
      <c r="NL209" s="17"/>
      <c r="NM209" s="17"/>
      <c r="NN209" s="17"/>
      <c r="NO209" s="17"/>
      <c r="NP209" s="17"/>
      <c r="NQ209" s="17"/>
      <c r="NR209" s="17"/>
      <c r="NS209" s="17"/>
      <c r="NT209" s="17"/>
      <c r="NU209" s="17"/>
      <c r="NV209" s="17"/>
      <c r="NW209" s="17"/>
      <c r="NX209" s="17"/>
      <c r="NY209" s="17"/>
      <c r="NZ209" s="17"/>
      <c r="OA209" s="17"/>
      <c r="OB209" s="17"/>
      <c r="OC209" s="17"/>
      <c r="OD209" s="17"/>
      <c r="OE209" s="17"/>
      <c r="OF209" s="17"/>
      <c r="OG209" s="17"/>
      <c r="OH209" s="17"/>
      <c r="OI209" s="17"/>
      <c r="OJ209" s="17"/>
      <c r="OK209" s="17"/>
      <c r="OL209" s="17"/>
      <c r="OM209" s="17"/>
      <c r="ON209" s="17"/>
      <c r="OO209" s="17"/>
      <c r="OP209" s="17"/>
      <c r="OQ209" s="17"/>
      <c r="OR209" s="17"/>
      <c r="OS209" s="17"/>
      <c r="OT209" s="17"/>
      <c r="OU209" s="17"/>
      <c r="OV209" s="17"/>
      <c r="OW209" s="17"/>
      <c r="OX209" s="17"/>
      <c r="OY209" s="17"/>
      <c r="OZ209" s="17"/>
      <c r="PA209" s="17"/>
      <c r="PB209" s="17"/>
      <c r="PC209" s="17"/>
      <c r="PD209" s="17"/>
      <c r="PE209" s="17"/>
      <c r="PF209" s="17"/>
      <c r="PG209" s="17"/>
      <c r="PH209" s="17"/>
      <c r="PI209" s="17"/>
      <c r="PJ209" s="17"/>
      <c r="PK209" s="17"/>
      <c r="PL209" s="17"/>
      <c r="PM209" s="17"/>
      <c r="PN209" s="17"/>
      <c r="PO209" s="17"/>
      <c r="PP209" s="17"/>
      <c r="PQ209" s="17"/>
      <c r="PR209" s="17"/>
      <c r="PS209" s="17"/>
      <c r="PT209" s="17"/>
      <c r="PU209" s="17"/>
      <c r="PV209" s="17"/>
      <c r="PW209" s="17"/>
      <c r="PX209" s="17"/>
      <c r="PY209" s="17"/>
      <c r="PZ209" s="17"/>
      <c r="QA209" s="17"/>
      <c r="QB209" s="17"/>
      <c r="QC209" s="17"/>
      <c r="QD209" s="17"/>
      <c r="QE209" s="17"/>
      <c r="QF209" s="17"/>
      <c r="QG209" s="17"/>
      <c r="QH209" s="17"/>
      <c r="QI209" s="17"/>
      <c r="QJ209" s="17"/>
      <c r="QK209" s="17"/>
      <c r="QL209" s="17"/>
      <c r="QM209" s="17"/>
      <c r="QN209" s="17"/>
      <c r="QO209" s="17"/>
      <c r="QP209" s="17"/>
      <c r="QQ209" s="17"/>
      <c r="QR209" s="17"/>
      <c r="QS209" s="17"/>
      <c r="QT209" s="17"/>
      <c r="QU209" s="17"/>
      <c r="QV209" s="17"/>
      <c r="QW209" s="17"/>
      <c r="QX209" s="17"/>
      <c r="QY209" s="17"/>
      <c r="QZ209" s="17"/>
      <c r="RA209" s="17"/>
      <c r="RB209" s="17"/>
      <c r="RC209" s="17"/>
      <c r="RD209" s="17"/>
      <c r="RE209" s="17"/>
      <c r="RF209" s="17"/>
      <c r="RG209" s="17"/>
      <c r="RH209" s="17"/>
      <c r="RI209" s="17"/>
      <c r="RJ209" s="17"/>
      <c r="RK209" s="17"/>
      <c r="RL209" s="17"/>
      <c r="RM209" s="17"/>
      <c r="RN209" s="17"/>
      <c r="RO209" s="17"/>
      <c r="RP209" s="17"/>
      <c r="RQ209" s="17"/>
      <c r="RR209" s="17"/>
      <c r="RS209" s="17"/>
      <c r="RT209" s="17"/>
      <c r="RU209" s="17"/>
      <c r="RV209" s="17"/>
      <c r="RW209" s="17"/>
      <c r="RX209" s="17"/>
      <c r="RY209" s="17"/>
      <c r="RZ209" s="17"/>
      <c r="SA209" s="17"/>
      <c r="SB209" s="17"/>
      <c r="SC209" s="17"/>
      <c r="SD209" s="17"/>
      <c r="SE209" s="17"/>
      <c r="SF209" s="17"/>
      <c r="SG209" s="17"/>
      <c r="SH209" s="17"/>
      <c r="SI209" s="17"/>
      <c r="SJ209" s="17"/>
      <c r="SK209" s="17"/>
      <c r="SL209" s="17"/>
      <c r="SM209" s="17"/>
      <c r="SN209" s="17"/>
      <c r="SO209" s="17"/>
      <c r="SP209" s="17"/>
      <c r="SQ209" s="17"/>
      <c r="SR209" s="17"/>
      <c r="SS209" s="17"/>
      <c r="ST209" s="17"/>
      <c r="SU209" s="17"/>
      <c r="SV209" s="17"/>
      <c r="SW209" s="17"/>
      <c r="SX209" s="17"/>
      <c r="SY209" s="17"/>
      <c r="SZ209" s="17"/>
      <c r="TA209" s="17"/>
      <c r="TB209" s="17"/>
      <c r="TC209" s="17"/>
      <c r="TD209" s="17"/>
      <c r="TE209" s="17"/>
      <c r="TF209" s="17"/>
      <c r="TG209" s="17"/>
      <c r="TH209" s="17"/>
      <c r="TI209" s="17"/>
      <c r="TJ209" s="17"/>
      <c r="TK209" s="17"/>
      <c r="TL209" s="17"/>
      <c r="TM209" s="17"/>
      <c r="TN209" s="17"/>
      <c r="TO209" s="17"/>
      <c r="TP209" s="17"/>
      <c r="TQ209" s="17"/>
      <c r="TR209" s="17"/>
      <c r="TS209" s="17"/>
      <c r="TT209" s="17"/>
      <c r="TU209" s="17"/>
      <c r="TV209" s="17"/>
      <c r="TW209" s="17"/>
      <c r="TX209" s="17"/>
      <c r="TY209" s="17"/>
      <c r="TZ209" s="17"/>
      <c r="UA209" s="17"/>
      <c r="UB209" s="17"/>
      <c r="UC209" s="17"/>
      <c r="UD209" s="17"/>
      <c r="UE209" s="17"/>
      <c r="UF209" s="17"/>
      <c r="UG209" s="17"/>
      <c r="UH209" s="17"/>
      <c r="UI209" s="17"/>
      <c r="UJ209" s="17"/>
      <c r="UK209" s="17"/>
      <c r="UL209" s="17"/>
      <c r="UM209" s="17"/>
      <c r="UN209" s="17"/>
      <c r="UO209" s="17"/>
      <c r="UP209" s="17"/>
      <c r="UQ209" s="17"/>
      <c r="UR209" s="17"/>
      <c r="US209" s="17"/>
      <c r="UT209" s="17"/>
      <c r="UU209" s="17"/>
      <c r="UV209" s="17"/>
      <c r="UW209" s="17"/>
      <c r="UX209" s="17"/>
      <c r="UY209" s="17"/>
      <c r="UZ209" s="17"/>
      <c r="VA209" s="17"/>
      <c r="VB209" s="17"/>
      <c r="VC209" s="17"/>
      <c r="VD209" s="17"/>
      <c r="VE209" s="17"/>
      <c r="VF209" s="17"/>
      <c r="VG209" s="17"/>
      <c r="VH209" s="17"/>
      <c r="VI209" s="17"/>
      <c r="VJ209" s="17"/>
      <c r="VK209" s="17"/>
      <c r="VL209" s="17"/>
      <c r="VM209" s="17"/>
      <c r="VN209" s="17"/>
      <c r="VO209" s="17"/>
      <c r="VP209" s="17"/>
      <c r="VQ209" s="17"/>
      <c r="VR209" s="17"/>
      <c r="VS209" s="17"/>
      <c r="VT209" s="17"/>
      <c r="VU209" s="17"/>
      <c r="VV209" s="17"/>
      <c r="VW209" s="17"/>
      <c r="VX209" s="17"/>
      <c r="VY209" s="17"/>
      <c r="VZ209" s="17"/>
      <c r="WA209" s="17"/>
      <c r="WB209" s="17"/>
      <c r="WC209" s="17"/>
      <c r="WD209" s="17"/>
      <c r="WE209" s="17"/>
      <c r="WF209" s="17"/>
      <c r="WG209" s="17"/>
      <c r="WH209" s="17"/>
      <c r="WI209" s="17"/>
      <c r="WJ209" s="17"/>
      <c r="WK209" s="17"/>
      <c r="WL209" s="17"/>
      <c r="WM209" s="17"/>
      <c r="WN209" s="17"/>
      <c r="WO209" s="17"/>
      <c r="WP209" s="17"/>
      <c r="WQ209" s="17"/>
      <c r="WR209" s="17"/>
      <c r="WS209" s="17"/>
      <c r="WT209" s="17"/>
      <c r="WU209" s="17"/>
      <c r="WV209" s="17"/>
      <c r="WW209" s="17"/>
      <c r="WX209" s="17"/>
      <c r="WY209" s="17"/>
      <c r="WZ209" s="17"/>
      <c r="XA209" s="17"/>
      <c r="XB209" s="17"/>
      <c r="XC209" s="17"/>
      <c r="XD209" s="17"/>
      <c r="XE209" s="17"/>
      <c r="XF209" s="17"/>
      <c r="XG209" s="17"/>
      <c r="XH209" s="17"/>
      <c r="XI209" s="17"/>
      <c r="XJ209" s="17"/>
      <c r="XK209" s="17"/>
      <c r="XL209" s="17"/>
      <c r="XM209" s="17"/>
      <c r="XN209" s="17"/>
      <c r="XO209" s="17"/>
      <c r="XP209" s="17"/>
      <c r="XQ209" s="17"/>
      <c r="XR209" s="17"/>
      <c r="XS209" s="17"/>
      <c r="XT209" s="17"/>
      <c r="XU209" s="17"/>
      <c r="XV209" s="17"/>
      <c r="XW209" s="17"/>
      <c r="XX209" s="17"/>
      <c r="XY209" s="17"/>
      <c r="XZ209" s="17"/>
      <c r="YA209" s="17"/>
      <c r="YB209" s="17"/>
      <c r="YC209" s="17"/>
      <c r="YD209" s="17"/>
      <c r="YE209" s="17"/>
      <c r="YF209" s="17"/>
      <c r="YG209" s="17"/>
      <c r="YH209" s="17"/>
      <c r="YI209" s="17"/>
      <c r="YJ209" s="17"/>
      <c r="YK209" s="17"/>
      <c r="YL209" s="17"/>
      <c r="YM209" s="17"/>
      <c r="YN209" s="17"/>
      <c r="YO209" s="17"/>
      <c r="YP209" s="17"/>
      <c r="YQ209" s="17"/>
      <c r="YR209" s="17"/>
      <c r="YS209" s="17"/>
      <c r="YT209" s="17"/>
      <c r="YU209" s="17"/>
      <c r="YV209" s="17"/>
      <c r="YW209" s="17"/>
      <c r="YX209" s="17"/>
      <c r="YY209" s="17"/>
      <c r="YZ209" s="17"/>
      <c r="ZA209" s="17"/>
      <c r="ZB209" s="17"/>
      <c r="ZC209" s="17"/>
      <c r="ZD209" s="17"/>
      <c r="ZE209" s="17"/>
      <c r="ZF209" s="17"/>
      <c r="ZG209" s="17"/>
      <c r="ZH209" s="17"/>
      <c r="ZI209" s="17"/>
      <c r="ZJ209" s="17"/>
      <c r="ZK209" s="17"/>
      <c r="ZL209" s="17"/>
      <c r="ZM209" s="17"/>
      <c r="ZN209" s="17"/>
      <c r="ZO209" s="17"/>
      <c r="ZP209" s="17"/>
      <c r="ZQ209" s="17"/>
      <c r="ZR209" s="17"/>
      <c r="ZS209" s="17"/>
      <c r="ZT209" s="17"/>
      <c r="ZU209" s="17"/>
      <c r="ZV209" s="17"/>
      <c r="ZW209" s="17"/>
      <c r="ZX209" s="17"/>
      <c r="ZY209" s="17"/>
      <c r="ZZ209" s="17"/>
      <c r="AAA209" s="17"/>
      <c r="AAB209" s="17"/>
      <c r="AAC209" s="17"/>
      <c r="AAD209" s="17"/>
      <c r="AAE209" s="17"/>
      <c r="AAF209" s="17"/>
      <c r="AAG209" s="17"/>
      <c r="AAH209" s="17"/>
      <c r="AAI209" s="17"/>
      <c r="AAJ209" s="17"/>
      <c r="AAK209" s="17"/>
      <c r="AAL209" s="17"/>
      <c r="AAM209" s="17"/>
      <c r="AAN209" s="17"/>
      <c r="AAO209" s="17"/>
      <c r="AAP209" s="17"/>
      <c r="AAQ209" s="17"/>
      <c r="AAR209" s="17"/>
      <c r="AAS209" s="17"/>
      <c r="AAT209" s="17"/>
      <c r="AAU209" s="17"/>
      <c r="AAV209" s="17"/>
      <c r="AAW209" s="17"/>
      <c r="AAX209" s="17"/>
      <c r="AAY209" s="17"/>
      <c r="AAZ209" s="17"/>
      <c r="ABA209" s="17"/>
      <c r="ABB209" s="17"/>
      <c r="ABC209" s="17"/>
      <c r="ABD209" s="17"/>
      <c r="ABE209" s="17"/>
      <c r="ABF209" s="17"/>
      <c r="ABG209" s="17"/>
      <c r="ABH209" s="17"/>
      <c r="ABI209" s="17"/>
      <c r="ABJ209" s="17"/>
      <c r="ABK209" s="17"/>
      <c r="ABL209" s="17"/>
      <c r="ABM209" s="17"/>
      <c r="ABN209" s="17"/>
      <c r="ABO209" s="17"/>
      <c r="ABP209" s="17"/>
      <c r="ABQ209" s="17"/>
      <c r="ABR209" s="17"/>
      <c r="ABS209" s="17"/>
      <c r="ABT209" s="17"/>
      <c r="ABU209" s="17"/>
      <c r="ABV209" s="17"/>
      <c r="ABW209" s="17"/>
      <c r="ABX209" s="17"/>
      <c r="ABY209" s="17"/>
      <c r="ABZ209" s="17"/>
      <c r="ACA209" s="17"/>
      <c r="ACB209" s="17"/>
      <c r="ACC209" s="17"/>
      <c r="ACD209" s="17"/>
      <c r="ACE209" s="17"/>
      <c r="ACF209" s="17"/>
      <c r="ACG209" s="17"/>
      <c r="ACH209" s="17"/>
      <c r="ACI209" s="17"/>
      <c r="ACJ209" s="17"/>
      <c r="ACK209" s="17"/>
      <c r="ACL209" s="17"/>
      <c r="ACM209" s="17"/>
      <c r="ACN209" s="17"/>
      <c r="ACO209" s="17"/>
      <c r="ACP209" s="17"/>
      <c r="ACQ209" s="17"/>
      <c r="ACR209" s="17"/>
      <c r="ACS209" s="17"/>
      <c r="ACT209" s="17"/>
      <c r="ACU209" s="17"/>
      <c r="ACV209" s="17"/>
      <c r="ACW209" s="17"/>
      <c r="ACX209" s="17"/>
      <c r="ACY209" s="17"/>
      <c r="ACZ209" s="17"/>
      <c r="ADA209" s="17"/>
      <c r="ADB209" s="17"/>
      <c r="ADC209" s="17"/>
      <c r="ADD209" s="17"/>
      <c r="ADE209" s="17"/>
      <c r="ADF209" s="17"/>
      <c r="ADG209" s="17"/>
      <c r="ADH209" s="17"/>
      <c r="ADI209" s="17"/>
      <c r="ADJ209" s="17"/>
      <c r="ADK209" s="17"/>
      <c r="ADL209" s="17"/>
      <c r="ADM209" s="17"/>
      <c r="ADN209" s="17"/>
      <c r="ADO209" s="17"/>
      <c r="ADP209" s="17"/>
      <c r="ADQ209" s="17"/>
      <c r="ADR209" s="17"/>
      <c r="ADS209" s="17"/>
      <c r="ADT209" s="17"/>
      <c r="ADU209" s="17"/>
      <c r="ADV209" s="17"/>
      <c r="ADW209" s="17"/>
      <c r="ADX209" s="17"/>
      <c r="ADY209" s="17"/>
      <c r="ADZ209" s="17"/>
      <c r="AEA209" s="17"/>
      <c r="AEB209" s="17"/>
      <c r="AEC209" s="17"/>
      <c r="AED209" s="17"/>
      <c r="AEE209" s="17"/>
      <c r="AEF209" s="17"/>
      <c r="AEG209" s="17"/>
      <c r="AEH209" s="17"/>
      <c r="AEI209" s="17"/>
      <c r="AEJ209" s="17"/>
      <c r="AEK209" s="17"/>
      <c r="AEL209" s="17"/>
      <c r="AEM209" s="17"/>
      <c r="AEN209" s="17"/>
      <c r="AEO209" s="17"/>
      <c r="AEP209" s="17"/>
      <c r="AEQ209" s="17"/>
      <c r="AER209" s="17"/>
      <c r="AES209" s="17"/>
      <c r="AET209" s="17"/>
      <c r="AEU209" s="17"/>
      <c r="AEV209" s="17"/>
      <c r="AEW209" s="17"/>
      <c r="AEX209" s="17"/>
      <c r="AEY209" s="17"/>
      <c r="AEZ209" s="17"/>
      <c r="AFA209" s="17"/>
      <c r="AFB209" s="17"/>
      <c r="AFC209" s="17"/>
      <c r="AFD209" s="17"/>
      <c r="AFE209" s="17"/>
      <c r="AFF209" s="17"/>
      <c r="AFG209" s="17"/>
      <c r="AFH209" s="17"/>
      <c r="AFI209" s="17"/>
      <c r="AFJ209" s="17"/>
      <c r="AFK209" s="17"/>
      <c r="AFL209" s="17"/>
      <c r="AFM209" s="17"/>
      <c r="AFN209" s="17"/>
      <c r="AFO209" s="17"/>
      <c r="AFP209" s="17"/>
      <c r="AFQ209" s="17"/>
      <c r="AFR209" s="17"/>
      <c r="AFS209" s="17"/>
      <c r="AFT209" s="17"/>
      <c r="AFU209" s="17"/>
      <c r="AFV209" s="17"/>
      <c r="AFW209" s="17"/>
      <c r="AFX209" s="17"/>
      <c r="AFY209" s="17"/>
      <c r="AFZ209" s="17"/>
      <c r="AGA209" s="17"/>
      <c r="AGB209" s="17"/>
      <c r="AGC209" s="17"/>
      <c r="AGD209" s="17"/>
      <c r="AGE209" s="17"/>
      <c r="AGF209" s="17"/>
      <c r="AGG209" s="17"/>
      <c r="AGH209" s="17"/>
      <c r="AGI209" s="17"/>
      <c r="AGJ209" s="17"/>
      <c r="AGK209" s="17"/>
      <c r="AGL209" s="17"/>
      <c r="AGM209" s="17"/>
      <c r="AGN209" s="17"/>
      <c r="AGO209" s="17"/>
      <c r="AGP209" s="17"/>
      <c r="AGQ209" s="17"/>
      <c r="AGR209" s="17"/>
      <c r="AGS209" s="17"/>
      <c r="AGT209" s="17"/>
      <c r="AGU209" s="17"/>
      <c r="AGV209" s="17"/>
      <c r="AGW209" s="17"/>
      <c r="AGX209" s="17"/>
      <c r="AGY209" s="17"/>
      <c r="AGZ209" s="17"/>
      <c r="AHA209" s="17"/>
      <c r="AHB209" s="17"/>
      <c r="AHC209" s="17"/>
      <c r="AHD209" s="17"/>
      <c r="AHE209" s="17"/>
      <c r="AHF209" s="17"/>
      <c r="AHG209" s="17"/>
      <c r="AHH209" s="17"/>
      <c r="AHI209" s="17"/>
      <c r="AHJ209" s="17"/>
      <c r="AHK209" s="17"/>
      <c r="AHL209" s="17"/>
      <c r="AHM209" s="17"/>
      <c r="AHN209" s="17"/>
      <c r="AHO209" s="17"/>
      <c r="AHP209" s="17"/>
      <c r="AHQ209" s="17"/>
      <c r="AHR209" s="17"/>
      <c r="AHS209" s="17"/>
      <c r="AHT209" s="17"/>
      <c r="AHU209" s="17"/>
      <c r="AHV209" s="17"/>
      <c r="AHW209" s="17"/>
      <c r="AHX209" s="17"/>
      <c r="AHY209" s="17"/>
      <c r="AHZ209" s="17"/>
      <c r="AIA209" s="17"/>
      <c r="AIB209" s="17"/>
      <c r="AIC209" s="17"/>
      <c r="AID209" s="17"/>
      <c r="AIE209" s="17"/>
      <c r="AIF209" s="17"/>
      <c r="AIG209" s="17"/>
      <c r="AIH209" s="17"/>
      <c r="AII209" s="17"/>
      <c r="AIJ209" s="17"/>
      <c r="AIK209" s="17"/>
      <c r="AIL209" s="17"/>
      <c r="AIM209" s="17"/>
      <c r="AIN209" s="17"/>
      <c r="AIO209" s="17"/>
      <c r="AIP209" s="17"/>
      <c r="AIQ209" s="17"/>
      <c r="AIR209" s="17"/>
      <c r="AIS209" s="17"/>
      <c r="AIT209" s="17"/>
      <c r="AIU209" s="17"/>
      <c r="AIV209" s="17"/>
      <c r="AIW209" s="17"/>
      <c r="AIX209" s="17"/>
      <c r="AIY209" s="17"/>
      <c r="AIZ209" s="17"/>
      <c r="AJA209" s="17"/>
      <c r="AJB209" s="17"/>
      <c r="AJC209" s="17"/>
      <c r="AJD209" s="17"/>
      <c r="AJE209" s="17"/>
      <c r="AJF209" s="17"/>
      <c r="AJG209" s="17"/>
      <c r="AJH209" s="17"/>
      <c r="AJI209" s="17"/>
      <c r="AJJ209" s="17"/>
      <c r="AJK209" s="17"/>
      <c r="AJL209" s="17"/>
      <c r="AJM209" s="17"/>
      <c r="AJN209" s="17"/>
      <c r="AJO209" s="17"/>
      <c r="AJP209" s="17"/>
      <c r="AJQ209" s="17"/>
      <c r="AJR209" s="17"/>
      <c r="AJS209" s="17"/>
      <c r="AJT209" s="17"/>
      <c r="AJU209" s="17"/>
      <c r="AJV209" s="17"/>
      <c r="AJW209" s="17"/>
      <c r="AJX209" s="17"/>
      <c r="AJY209" s="17"/>
      <c r="AJZ209" s="17"/>
      <c r="AKA209" s="17"/>
      <c r="AKB209" s="17"/>
      <c r="AKC209" s="17"/>
      <c r="AKD209" s="17"/>
      <c r="AKE209" s="17"/>
      <c r="AKF209" s="17"/>
      <c r="AKG209" s="17"/>
      <c r="AKH209" s="17"/>
      <c r="AKI209" s="17"/>
      <c r="AKJ209" s="17"/>
      <c r="AKK209" s="17"/>
      <c r="AKL209" s="17"/>
      <c r="AKM209" s="17"/>
      <c r="AKN209" s="17"/>
      <c r="AKO209" s="17"/>
      <c r="AKP209" s="17"/>
      <c r="AKQ209" s="17"/>
      <c r="AKR209" s="17"/>
      <c r="AKS209" s="17"/>
      <c r="AKT209" s="17"/>
      <c r="AKU209" s="17"/>
      <c r="AKV209" s="17"/>
      <c r="AKW209" s="17"/>
      <c r="AKX209" s="17"/>
      <c r="AKY209" s="17"/>
      <c r="AKZ209" s="17"/>
      <c r="ALA209" s="17"/>
      <c r="ALB209" s="17"/>
      <c r="ALC209" s="17"/>
      <c r="ALD209" s="17"/>
      <c r="ALE209" s="17"/>
      <c r="ALF209" s="17"/>
      <c r="ALG209" s="17"/>
      <c r="ALH209" s="17"/>
      <c r="ALI209" s="17"/>
      <c r="ALJ209" s="17"/>
      <c r="ALK209" s="17"/>
      <c r="ALL209" s="17"/>
      <c r="ALM209" s="17"/>
      <c r="ALN209" s="17"/>
      <c r="ALO209" s="17"/>
      <c r="ALP209" s="17"/>
      <c r="ALQ209" s="17"/>
      <c r="ALR209" s="17"/>
      <c r="ALS209" s="17"/>
      <c r="ALT209" s="17"/>
      <c r="ALU209" s="17"/>
      <c r="ALV209" s="17"/>
      <c r="ALW209" s="17"/>
      <c r="ALX209" s="17"/>
      <c r="ALY209" s="17"/>
      <c r="ALZ209" s="17"/>
      <c r="AMA209" s="17"/>
      <c r="AMB209" s="17"/>
      <c r="AMC209" s="17"/>
      <c r="AMD209" s="17"/>
      <c r="AME209" s="17"/>
      <c r="AMF209" s="17"/>
      <c r="AMG209" s="17"/>
      <c r="AMH209" s="17"/>
      <c r="AMI209" s="17"/>
      <c r="AMJ209" s="17"/>
      <c r="AMK209" s="17"/>
      <c r="AML209" s="17"/>
      <c r="AMM209" s="17"/>
      <c r="AMN209" s="17"/>
      <c r="AMO209" s="17"/>
      <c r="AMP209" s="17"/>
      <c r="AMQ209" s="17"/>
      <c r="AMR209" s="17"/>
      <c r="AMS209" s="17"/>
      <c r="AMT209" s="17"/>
      <c r="AMU209" s="17"/>
      <c r="AMV209" s="17"/>
      <c r="AMW209" s="17"/>
      <c r="AMX209" s="17"/>
      <c r="AMY209" s="17"/>
      <c r="AMZ209" s="17"/>
      <c r="ANA209" s="17"/>
      <c r="ANB209" s="17"/>
      <c r="ANC209" s="17"/>
      <c r="AND209" s="17"/>
      <c r="ANE209" s="17"/>
      <c r="ANF209" s="17"/>
      <c r="ANG209" s="17"/>
      <c r="ANH209" s="17"/>
      <c r="ANI209" s="17"/>
      <c r="ANJ209" s="17"/>
      <c r="ANK209" s="17"/>
      <c r="ANL209" s="17"/>
      <c r="ANM209" s="17"/>
      <c r="ANN209" s="17"/>
      <c r="ANO209" s="17"/>
      <c r="ANP209" s="17"/>
      <c r="ANQ209" s="17"/>
      <c r="ANR209" s="17"/>
      <c r="ANS209" s="17"/>
      <c r="ANT209" s="17"/>
      <c r="ANU209" s="17"/>
      <c r="ANV209" s="17"/>
      <c r="ANW209" s="17"/>
      <c r="ANX209" s="17"/>
      <c r="ANY209" s="17"/>
      <c r="ANZ209" s="17"/>
      <c r="AOA209" s="17"/>
      <c r="AOB209" s="17"/>
      <c r="AOC209" s="17"/>
      <c r="AOD209" s="17"/>
      <c r="AOE209" s="17"/>
      <c r="AOF209" s="17"/>
      <c r="AOG209" s="17"/>
      <c r="AOH209" s="17"/>
      <c r="AOI209" s="17"/>
      <c r="AOJ209" s="17"/>
      <c r="AOK209" s="17"/>
      <c r="AOL209" s="17"/>
      <c r="AOM209" s="17"/>
      <c r="AON209" s="17"/>
      <c r="AOO209" s="17"/>
      <c r="AOP209" s="17"/>
      <c r="AOQ209" s="17"/>
      <c r="AOR209" s="17"/>
      <c r="AOS209" s="17"/>
      <c r="AOT209" s="17"/>
      <c r="AOU209" s="17"/>
      <c r="AOV209" s="17"/>
      <c r="AOW209" s="17"/>
      <c r="AOX209" s="17"/>
      <c r="AOY209" s="17"/>
      <c r="AOZ209" s="17"/>
      <c r="APA209" s="17"/>
      <c r="APB209" s="17"/>
      <c r="APC209" s="17"/>
      <c r="APD209" s="17"/>
      <c r="APE209" s="17"/>
      <c r="APF209" s="17"/>
      <c r="APG209" s="17"/>
      <c r="APH209" s="17"/>
      <c r="API209" s="17"/>
      <c r="APJ209" s="17"/>
      <c r="APK209" s="17"/>
      <c r="APL209" s="17"/>
      <c r="APM209" s="17"/>
      <c r="APN209" s="17"/>
      <c r="APO209" s="17"/>
      <c r="APP209" s="17"/>
      <c r="APQ209" s="17"/>
      <c r="APR209" s="17"/>
      <c r="APS209" s="17"/>
      <c r="APT209" s="17"/>
      <c r="APU209" s="17"/>
      <c r="APV209" s="17"/>
      <c r="APW209" s="17"/>
      <c r="APX209" s="17"/>
      <c r="APY209" s="17"/>
      <c r="APZ209" s="17"/>
      <c r="AQA209" s="17"/>
      <c r="AQB209" s="17"/>
      <c r="AQC209" s="17"/>
      <c r="AQD209" s="17"/>
      <c r="AQE209" s="17"/>
      <c r="AQF209" s="17"/>
      <c r="AQG209" s="17"/>
      <c r="AQH209" s="17"/>
      <c r="AQI209" s="17"/>
      <c r="AQJ209" s="17"/>
      <c r="AQK209" s="17"/>
      <c r="AQL209" s="17"/>
      <c r="AQM209" s="17"/>
      <c r="AQN209" s="17"/>
      <c r="AQO209" s="17"/>
      <c r="AQP209" s="17"/>
      <c r="AQQ209" s="17"/>
      <c r="AQR209" s="17"/>
      <c r="AQS209" s="17"/>
      <c r="AQT209" s="17"/>
      <c r="AQU209" s="17"/>
      <c r="AQV209" s="17"/>
      <c r="AQW209" s="17"/>
      <c r="AQX209" s="17"/>
      <c r="AQY209" s="17"/>
      <c r="AQZ209" s="17"/>
      <c r="ARA209" s="17"/>
      <c r="ARB209" s="17"/>
      <c r="ARC209" s="17"/>
      <c r="ARD209" s="17"/>
      <c r="ARE209" s="17"/>
      <c r="ARF209" s="17"/>
      <c r="ARG209" s="17"/>
      <c r="ARH209" s="17"/>
      <c r="ARI209" s="17"/>
      <c r="ARJ209" s="17"/>
      <c r="ARK209" s="17"/>
      <c r="ARL209" s="17"/>
      <c r="ARM209" s="17"/>
      <c r="ARN209" s="17"/>
      <c r="ARO209" s="17"/>
      <c r="ARP209" s="17"/>
      <c r="ARQ209" s="17"/>
      <c r="ARR209" s="17"/>
      <c r="ARS209" s="17"/>
      <c r="ART209" s="17"/>
      <c r="ARU209" s="17"/>
      <c r="ARV209" s="17"/>
      <c r="ARW209" s="17"/>
      <c r="ARX209" s="17"/>
      <c r="ARY209" s="17"/>
      <c r="ARZ209" s="17"/>
      <c r="ASA209" s="17"/>
      <c r="ASB209" s="17"/>
      <c r="ASC209" s="17"/>
      <c r="ASD209" s="17"/>
      <c r="ASE209" s="17"/>
      <c r="ASF209" s="17"/>
      <c r="ASG209" s="17"/>
      <c r="ASH209" s="17"/>
      <c r="ASI209" s="17"/>
      <c r="ASJ209" s="17"/>
      <c r="ASK209" s="17"/>
      <c r="ASL209" s="17"/>
      <c r="ASM209" s="17"/>
      <c r="ASN209" s="17"/>
      <c r="ASO209" s="17"/>
      <c r="ASP209" s="17"/>
      <c r="ASQ209" s="17"/>
      <c r="ASR209" s="17"/>
      <c r="ASS209" s="17"/>
      <c r="AST209" s="17"/>
      <c r="ASU209" s="17"/>
      <c r="ASV209" s="17"/>
      <c r="ASW209" s="17"/>
      <c r="ASX209" s="17"/>
      <c r="ASY209" s="17"/>
      <c r="ASZ209" s="17"/>
      <c r="ATA209" s="17"/>
      <c r="ATB209" s="17"/>
      <c r="ATC209" s="17"/>
      <c r="ATD209" s="17"/>
      <c r="ATE209" s="17"/>
      <c r="ATF209" s="17"/>
      <c r="ATG209" s="17"/>
      <c r="ATH209" s="17"/>
      <c r="ATI209" s="17"/>
      <c r="ATJ209" s="17"/>
      <c r="ATK209" s="17"/>
      <c r="ATL209" s="17"/>
      <c r="ATM209" s="17"/>
      <c r="ATN209" s="17"/>
      <c r="ATO209" s="17"/>
      <c r="ATP209" s="17"/>
      <c r="ATQ209" s="17"/>
      <c r="ATR209" s="17"/>
      <c r="ATS209" s="17"/>
      <c r="ATT209" s="17"/>
      <c r="ATU209" s="17"/>
      <c r="ATV209" s="17"/>
      <c r="ATW209" s="17"/>
      <c r="ATX209" s="17"/>
      <c r="ATY209" s="17"/>
      <c r="ATZ209" s="17"/>
      <c r="AUA209" s="17"/>
      <c r="AUB209" s="17"/>
      <c r="AUC209" s="17"/>
      <c r="AUD209" s="17"/>
      <c r="AUE209" s="17"/>
      <c r="AUF209" s="17"/>
      <c r="AUG209" s="17"/>
      <c r="AUH209" s="17"/>
      <c r="AUI209" s="17"/>
      <c r="AUJ209" s="17"/>
      <c r="AUK209" s="17"/>
      <c r="AUL209" s="17"/>
      <c r="AUM209" s="17"/>
      <c r="AUN209" s="17"/>
      <c r="AUO209" s="17"/>
      <c r="AUP209" s="17"/>
      <c r="AUQ209" s="17"/>
      <c r="AUR209" s="17"/>
      <c r="AUS209" s="17"/>
      <c r="AUT209" s="17"/>
      <c r="AUU209" s="17"/>
      <c r="AUV209" s="17"/>
      <c r="AUW209" s="17"/>
      <c r="AUX209" s="17"/>
      <c r="AUY209" s="17"/>
      <c r="AUZ209" s="17"/>
      <c r="AVA209" s="17"/>
      <c r="AVB209" s="17"/>
      <c r="AVC209" s="17"/>
      <c r="AVD209" s="17"/>
      <c r="AVE209" s="17"/>
      <c r="AVF209" s="17"/>
      <c r="AVG209" s="17"/>
      <c r="AVH209" s="17"/>
      <c r="AVI209" s="17"/>
      <c r="AVJ209" s="17"/>
      <c r="AVK209" s="17"/>
      <c r="AVL209" s="17"/>
      <c r="AVM209" s="17"/>
      <c r="AVN209" s="17"/>
      <c r="AVO209" s="17"/>
      <c r="AVP209" s="17"/>
      <c r="AVQ209" s="17"/>
      <c r="AVR209" s="17"/>
      <c r="AVS209" s="17"/>
      <c r="AVT209" s="17"/>
      <c r="AVU209" s="17"/>
      <c r="AVV209" s="17"/>
      <c r="AVW209" s="17"/>
      <c r="AVX209" s="17"/>
      <c r="AVY209" s="17"/>
      <c r="AVZ209" s="17"/>
      <c r="AWA209" s="17"/>
      <c r="AWB209" s="17"/>
      <c r="AWC209" s="17"/>
      <c r="AWD209" s="17"/>
      <c r="AWE209" s="17"/>
      <c r="AWF209" s="17"/>
      <c r="AWG209" s="17"/>
      <c r="AWH209" s="17"/>
      <c r="AWI209" s="17"/>
      <c r="AWJ209" s="17"/>
      <c r="AWK209" s="17"/>
      <c r="AWL209" s="17"/>
      <c r="AWM209" s="17"/>
      <c r="AWN209" s="17"/>
      <c r="AWO209" s="17"/>
      <c r="AWP209" s="17"/>
      <c r="AWQ209" s="17"/>
      <c r="AWR209" s="17"/>
      <c r="AWS209" s="17"/>
      <c r="AWT209" s="17"/>
      <c r="AWU209" s="17"/>
      <c r="AWV209" s="17"/>
      <c r="AWW209" s="17"/>
      <c r="AWX209" s="17"/>
      <c r="AWY209" s="17"/>
      <c r="AWZ209" s="17"/>
      <c r="AXA209" s="17"/>
      <c r="AXB209" s="17"/>
      <c r="AXC209" s="17"/>
      <c r="AXD209" s="17"/>
      <c r="AXE209" s="17"/>
      <c r="AXF209" s="17"/>
      <c r="AXG209" s="17"/>
      <c r="AXH209" s="17"/>
      <c r="AXI209" s="17"/>
      <c r="AXJ209" s="17"/>
      <c r="AXK209" s="17"/>
      <c r="AXL209" s="17"/>
      <c r="AXM209" s="17"/>
      <c r="AXN209" s="17"/>
      <c r="AXO209" s="17"/>
      <c r="AXP209" s="17"/>
      <c r="AXQ209" s="17"/>
      <c r="AXR209" s="17"/>
      <c r="AXS209" s="17"/>
      <c r="AXT209" s="17"/>
      <c r="AXU209" s="17"/>
      <c r="AXV209" s="17"/>
      <c r="AXW209" s="17"/>
      <c r="AXX209" s="17"/>
      <c r="AXY209" s="17"/>
      <c r="AXZ209" s="17"/>
      <c r="AYA209" s="17"/>
      <c r="AYB209" s="17"/>
      <c r="AYC209" s="17"/>
      <c r="AYD209" s="17"/>
      <c r="AYE209" s="17"/>
      <c r="AYF209" s="17"/>
      <c r="AYG209" s="17"/>
      <c r="AYH209" s="17"/>
      <c r="AYI209" s="17"/>
      <c r="AYJ209" s="17"/>
      <c r="AYK209" s="17"/>
      <c r="AYL209" s="17"/>
      <c r="AYM209" s="17"/>
      <c r="AYN209" s="17"/>
      <c r="AYO209" s="17"/>
      <c r="AYP209" s="17"/>
      <c r="AYQ209" s="17"/>
      <c r="AYR209" s="17"/>
      <c r="AYS209" s="17"/>
      <c r="AYT209" s="17"/>
      <c r="AYU209" s="17"/>
      <c r="AYV209" s="17"/>
      <c r="AYW209" s="17"/>
      <c r="AYX209" s="17"/>
      <c r="AYY209" s="17"/>
      <c r="AYZ209" s="17"/>
      <c r="AZA209" s="17"/>
      <c r="AZB209" s="17"/>
      <c r="AZC209" s="17"/>
      <c r="AZD209" s="17"/>
      <c r="AZE209" s="17"/>
      <c r="AZF209" s="17"/>
      <c r="AZG209" s="17"/>
      <c r="AZH209" s="17"/>
      <c r="AZI209" s="17"/>
      <c r="AZJ209" s="17"/>
      <c r="AZK209" s="17"/>
      <c r="AZL209" s="17"/>
      <c r="AZM209" s="17"/>
      <c r="AZN209" s="17"/>
      <c r="AZO209" s="17"/>
      <c r="AZP209" s="17"/>
      <c r="AZQ209" s="17"/>
      <c r="AZR209" s="17"/>
      <c r="AZS209" s="17"/>
      <c r="AZT209" s="17"/>
      <c r="AZU209" s="17"/>
      <c r="AZV209" s="17"/>
      <c r="AZW209" s="17"/>
      <c r="AZX209" s="17"/>
      <c r="AZY209" s="17"/>
      <c r="AZZ209" s="17"/>
      <c r="BAA209" s="17"/>
      <c r="BAB209" s="17"/>
      <c r="BAC209" s="17"/>
      <c r="BAD209" s="17"/>
      <c r="BAE209" s="17"/>
      <c r="BAF209" s="17"/>
      <c r="BAG209" s="17"/>
      <c r="BAH209" s="17"/>
      <c r="BAI209" s="17"/>
      <c r="BAJ209" s="17"/>
      <c r="BAK209" s="17"/>
      <c r="BAL209" s="17"/>
      <c r="BAM209" s="17"/>
      <c r="BAN209" s="17"/>
      <c r="BAO209" s="17"/>
      <c r="BAP209" s="17"/>
      <c r="BAQ209" s="17"/>
      <c r="BAR209" s="17"/>
      <c r="BAS209" s="17"/>
      <c r="BAT209" s="17"/>
      <c r="BAU209" s="17"/>
      <c r="BAV209" s="17"/>
      <c r="BAW209" s="17"/>
      <c r="BAX209" s="17"/>
      <c r="BAY209" s="17"/>
      <c r="BAZ209" s="17"/>
      <c r="BBA209" s="17"/>
      <c r="BBB209" s="17"/>
      <c r="BBC209" s="17"/>
      <c r="BBD209" s="17"/>
      <c r="BBE209" s="17"/>
      <c r="BBF209" s="17"/>
      <c r="BBG209" s="17"/>
      <c r="BBH209" s="17"/>
      <c r="BBI209" s="17"/>
      <c r="BBJ209" s="17"/>
      <c r="BBK209" s="17"/>
      <c r="BBL209" s="17"/>
      <c r="BBM209" s="17"/>
      <c r="BBN209" s="17"/>
      <c r="BBO209" s="17"/>
      <c r="BBP209" s="17"/>
      <c r="BBQ209" s="17"/>
      <c r="BBR209" s="17"/>
      <c r="BBS209" s="17"/>
      <c r="BBT209" s="17"/>
      <c r="BBU209" s="17"/>
      <c r="BBV209" s="17"/>
      <c r="BBW209" s="17"/>
      <c r="BBX209" s="17"/>
      <c r="BBY209" s="17"/>
      <c r="BBZ209" s="17"/>
      <c r="BCA209" s="17"/>
      <c r="BCB209" s="17"/>
      <c r="BCC209" s="17"/>
      <c r="BCD209" s="17"/>
      <c r="BCE209" s="17"/>
      <c r="BCF209" s="17"/>
      <c r="BCG209" s="17"/>
      <c r="BCH209" s="17"/>
      <c r="BCI209" s="17"/>
      <c r="BCJ209" s="17"/>
      <c r="BCK209" s="17"/>
      <c r="BCL209" s="17"/>
      <c r="BCM209" s="17"/>
      <c r="BCN209" s="17"/>
      <c r="BCO209" s="17"/>
      <c r="BCP209" s="17"/>
      <c r="BCQ209" s="17"/>
      <c r="BCR209" s="17"/>
      <c r="BCS209" s="17"/>
      <c r="BCT209" s="17"/>
      <c r="BCU209" s="17"/>
      <c r="BCV209" s="17"/>
      <c r="BCW209" s="17"/>
      <c r="BCX209" s="17"/>
      <c r="BCY209" s="17"/>
      <c r="BCZ209" s="17"/>
      <c r="BDA209" s="17"/>
      <c r="BDB209" s="17"/>
      <c r="BDC209" s="17"/>
      <c r="BDD209" s="17"/>
      <c r="BDE209" s="17"/>
      <c r="BDF209" s="17"/>
      <c r="BDG209" s="17"/>
      <c r="BDH209" s="17"/>
      <c r="BDI209" s="17"/>
      <c r="BDJ209" s="17"/>
      <c r="BDK209" s="17"/>
      <c r="BDL209" s="17"/>
      <c r="BDM209" s="17"/>
      <c r="BDN209" s="17"/>
      <c r="BDO209" s="17"/>
      <c r="BDP209" s="17"/>
      <c r="BDQ209" s="17"/>
      <c r="BDR209" s="17"/>
      <c r="BDS209" s="17"/>
      <c r="BDT209" s="17"/>
      <c r="BDU209" s="17"/>
      <c r="BDV209" s="17"/>
      <c r="BDW209" s="17"/>
      <c r="BDX209" s="17"/>
      <c r="BDY209" s="17"/>
      <c r="BDZ209" s="17"/>
      <c r="BEA209" s="17"/>
      <c r="BEB209" s="17"/>
      <c r="BEC209" s="17"/>
      <c r="BED209" s="17"/>
      <c r="BEE209" s="17"/>
      <c r="BEF209" s="17"/>
      <c r="BEG209" s="17"/>
      <c r="BEH209" s="17"/>
      <c r="BEI209" s="17"/>
      <c r="BEJ209" s="17"/>
      <c r="BEK209" s="17"/>
      <c r="BEL209" s="17"/>
      <c r="BEM209" s="17"/>
      <c r="BEN209" s="17"/>
      <c r="BEO209" s="17"/>
      <c r="BEP209" s="17"/>
      <c r="BEQ209" s="17"/>
      <c r="BER209" s="17"/>
      <c r="BES209" s="17"/>
      <c r="BET209" s="17"/>
      <c r="BEU209" s="17"/>
      <c r="BEV209" s="17"/>
      <c r="BEW209" s="17"/>
      <c r="BEX209" s="17"/>
      <c r="BEY209" s="17"/>
      <c r="BEZ209" s="17"/>
      <c r="BFA209" s="17"/>
      <c r="BFB209" s="17"/>
      <c r="BFC209" s="17"/>
      <c r="BFD209" s="17"/>
      <c r="BFE209" s="17"/>
      <c r="BFF209" s="17"/>
      <c r="BFG209" s="17"/>
      <c r="BFH209" s="17"/>
      <c r="BFI209" s="17"/>
      <c r="BFJ209" s="17"/>
      <c r="BFK209" s="17"/>
      <c r="BFL209" s="17"/>
      <c r="BFM209" s="17"/>
      <c r="BFN209" s="17"/>
      <c r="BFO209" s="17"/>
      <c r="BFP209" s="17"/>
      <c r="BFQ209" s="17"/>
      <c r="BFR209" s="17"/>
      <c r="BFS209" s="17"/>
      <c r="BFT209" s="17"/>
      <c r="BFU209" s="17"/>
      <c r="BFV209" s="17"/>
      <c r="BFW209" s="17"/>
      <c r="BFX209" s="17"/>
      <c r="BFY209" s="17"/>
      <c r="BFZ209" s="17"/>
      <c r="BGA209" s="17"/>
      <c r="BGB209" s="17"/>
      <c r="BGC209" s="17"/>
      <c r="BGD209" s="17"/>
      <c r="BGE209" s="17"/>
      <c r="BGF209" s="17"/>
      <c r="BGG209" s="17"/>
      <c r="BGH209" s="17"/>
      <c r="BGI209" s="17"/>
      <c r="BGJ209" s="17"/>
      <c r="BGK209" s="17"/>
      <c r="BGL209" s="17"/>
      <c r="BGM209" s="17"/>
      <c r="BGN209" s="17"/>
      <c r="BGO209" s="17"/>
      <c r="BGP209" s="17"/>
      <c r="BGQ209" s="17"/>
      <c r="BGR209" s="17"/>
      <c r="BGS209" s="17"/>
      <c r="BGT209" s="17"/>
      <c r="BGU209" s="17"/>
      <c r="BGV209" s="17"/>
      <c r="BGW209" s="17"/>
      <c r="BGX209" s="17"/>
      <c r="BGY209" s="17"/>
      <c r="BGZ209" s="17"/>
      <c r="BHA209" s="17"/>
      <c r="BHB209" s="17"/>
      <c r="BHC209" s="17"/>
      <c r="BHD209" s="17"/>
      <c r="BHE209" s="17"/>
      <c r="BHF209" s="17"/>
      <c r="BHG209" s="17"/>
      <c r="BHH209" s="17"/>
      <c r="BHI209" s="17"/>
      <c r="BHJ209" s="17"/>
      <c r="BHK209" s="17"/>
      <c r="BHL209" s="17"/>
      <c r="BHM209" s="17"/>
      <c r="BHN209" s="17"/>
      <c r="BHO209" s="17"/>
      <c r="BHP209" s="17"/>
      <c r="BHQ209" s="17"/>
      <c r="BHR209" s="17"/>
      <c r="BHS209" s="17"/>
      <c r="BHT209" s="17"/>
      <c r="BHU209" s="17"/>
      <c r="BHV209" s="17"/>
      <c r="BHW209" s="17"/>
      <c r="BHX209" s="17"/>
      <c r="BHY209" s="17"/>
      <c r="BHZ209" s="17"/>
      <c r="BIA209" s="17"/>
      <c r="BIB209" s="17"/>
      <c r="BIC209" s="17"/>
      <c r="BID209" s="17"/>
      <c r="BIE209" s="17"/>
      <c r="BIF209" s="17"/>
      <c r="BIG209" s="17"/>
      <c r="BIH209" s="17"/>
      <c r="BII209" s="17"/>
      <c r="BIJ209" s="17"/>
      <c r="BIK209" s="17"/>
      <c r="BIL209" s="17"/>
      <c r="BIM209" s="17"/>
      <c r="BIN209" s="17"/>
      <c r="BIO209" s="17"/>
      <c r="BIP209" s="17"/>
      <c r="BIQ209" s="17"/>
      <c r="BIR209" s="17"/>
      <c r="BIS209" s="17"/>
      <c r="BIT209" s="17"/>
      <c r="BIU209" s="17"/>
      <c r="BIV209" s="17"/>
      <c r="BIW209" s="17"/>
      <c r="BIX209" s="17"/>
      <c r="BIY209" s="17"/>
      <c r="BIZ209" s="17"/>
      <c r="BJA209" s="17"/>
      <c r="BJB209" s="17"/>
      <c r="BJC209" s="17"/>
      <c r="BJD209" s="17"/>
      <c r="BJE209" s="17"/>
      <c r="BJF209" s="17"/>
      <c r="BJG209" s="17"/>
      <c r="BJH209" s="17"/>
      <c r="BJI209" s="17"/>
      <c r="BJJ209" s="17"/>
      <c r="BJK209" s="17"/>
      <c r="BJL209" s="17"/>
      <c r="BJM209" s="17"/>
      <c r="BJN209" s="17"/>
      <c r="BJO209" s="17"/>
      <c r="BJP209" s="17"/>
      <c r="BJQ209" s="17"/>
      <c r="BJR209" s="17"/>
      <c r="BJS209" s="17"/>
      <c r="BJT209" s="17"/>
      <c r="BJU209" s="17"/>
      <c r="BJV209" s="17"/>
      <c r="BJW209" s="17"/>
      <c r="BJX209" s="17"/>
      <c r="BJY209" s="17"/>
      <c r="BJZ209" s="17"/>
      <c r="BKA209" s="17"/>
      <c r="BKB209" s="17"/>
      <c r="BKC209" s="17"/>
      <c r="BKD209" s="17"/>
      <c r="BKE209" s="17"/>
      <c r="BKF209" s="17"/>
      <c r="BKG209" s="17"/>
      <c r="BKH209" s="17"/>
      <c r="BKI209" s="17"/>
      <c r="BKJ209" s="17"/>
      <c r="BKK209" s="17"/>
      <c r="BKL209" s="17"/>
      <c r="BKM209" s="17"/>
      <c r="BKN209" s="17"/>
      <c r="BKO209" s="17"/>
      <c r="BKP209" s="17"/>
      <c r="BKQ209" s="17"/>
      <c r="BKR209" s="17"/>
      <c r="BKS209" s="17"/>
      <c r="BKT209" s="17"/>
      <c r="BKU209" s="17"/>
      <c r="BKV209" s="17"/>
      <c r="BKW209" s="17"/>
      <c r="BKX209" s="17"/>
      <c r="BKY209" s="17"/>
      <c r="BKZ209" s="17"/>
      <c r="BLA209" s="17"/>
      <c r="BLB209" s="17"/>
      <c r="BLC209" s="17"/>
      <c r="BLD209" s="17"/>
      <c r="BLE209" s="17"/>
      <c r="BLF209" s="17"/>
      <c r="BLG209" s="17"/>
      <c r="BLH209" s="17"/>
      <c r="BLI209" s="17"/>
      <c r="BLJ209" s="17"/>
      <c r="BLK209" s="17"/>
      <c r="BLL209" s="17"/>
      <c r="BLM209" s="17"/>
      <c r="BLN209" s="17"/>
      <c r="BLO209" s="17"/>
      <c r="BLP209" s="17"/>
      <c r="BLQ209" s="17"/>
      <c r="BLR209" s="17"/>
      <c r="BLS209" s="17"/>
      <c r="BLT209" s="17"/>
      <c r="BLU209" s="17"/>
      <c r="BLV209" s="17"/>
      <c r="BLW209" s="17"/>
      <c r="BLX209" s="17"/>
      <c r="BLY209" s="17"/>
      <c r="BLZ209" s="17"/>
      <c r="BMA209" s="17"/>
      <c r="BMB209" s="17"/>
      <c r="BMC209" s="17"/>
      <c r="BMD209" s="17"/>
      <c r="BME209" s="17"/>
      <c r="BMF209" s="17"/>
      <c r="BMG209" s="17"/>
      <c r="BMH209" s="17"/>
      <c r="BMI209" s="17"/>
      <c r="BMJ209" s="17"/>
      <c r="BMK209" s="17"/>
      <c r="BML209" s="17"/>
      <c r="BMM209" s="17"/>
      <c r="BMN209" s="17"/>
      <c r="BMO209" s="17"/>
      <c r="BMP209" s="17"/>
      <c r="BMQ209" s="17"/>
      <c r="BMR209" s="17"/>
      <c r="BMS209" s="17"/>
      <c r="BMT209" s="17"/>
      <c r="BMU209" s="17"/>
      <c r="BMV209" s="17"/>
      <c r="BMW209" s="17"/>
      <c r="BMX209" s="17"/>
      <c r="BMY209" s="17"/>
      <c r="BMZ209" s="17"/>
      <c r="BNA209" s="17"/>
      <c r="BNB209" s="17"/>
      <c r="BNC209" s="17"/>
      <c r="BND209" s="17"/>
      <c r="BNE209" s="17"/>
      <c r="BNF209" s="17"/>
      <c r="BNG209" s="17"/>
      <c r="BNH209" s="17"/>
      <c r="BNI209" s="17"/>
      <c r="BNJ209" s="17"/>
      <c r="BNK209" s="17"/>
      <c r="BNL209" s="17"/>
      <c r="BNM209" s="17"/>
      <c r="BNN209" s="17"/>
      <c r="BNO209" s="17"/>
      <c r="BNP209" s="17"/>
      <c r="BNQ209" s="17"/>
      <c r="BNR209" s="17"/>
      <c r="BNS209" s="17"/>
      <c r="BNT209" s="17"/>
      <c r="BNU209" s="17"/>
      <c r="BNV209" s="17"/>
      <c r="BNW209" s="17"/>
      <c r="BNX209" s="17"/>
      <c r="BNY209" s="17"/>
      <c r="BNZ209" s="17"/>
      <c r="BOA209" s="17"/>
      <c r="BOB209" s="17"/>
      <c r="BOC209" s="17"/>
      <c r="BOD209" s="17"/>
      <c r="BOE209" s="17"/>
      <c r="BOF209" s="17"/>
      <c r="BOG209" s="17"/>
      <c r="BOH209" s="17"/>
      <c r="BOI209" s="17"/>
      <c r="BOJ209" s="17"/>
      <c r="BOK209" s="17"/>
      <c r="BOL209" s="17"/>
      <c r="BOM209" s="17"/>
      <c r="BON209" s="17"/>
      <c r="BOO209" s="17"/>
      <c r="BOP209" s="17"/>
      <c r="BOQ209" s="17"/>
      <c r="BOR209" s="17"/>
      <c r="BOS209" s="17"/>
      <c r="BOT209" s="17"/>
      <c r="BOU209" s="17"/>
      <c r="BOV209" s="17"/>
      <c r="BOW209" s="17"/>
      <c r="BOX209" s="17"/>
      <c r="BOY209" s="17"/>
      <c r="BOZ209" s="17"/>
      <c r="BPA209" s="17"/>
      <c r="BPB209" s="17"/>
      <c r="BPC209" s="17"/>
      <c r="BPD209" s="17"/>
      <c r="BPE209" s="17"/>
      <c r="BPF209" s="17"/>
      <c r="BPG209" s="17"/>
      <c r="BPH209" s="17"/>
      <c r="BPI209" s="17"/>
      <c r="BPJ209" s="17"/>
      <c r="BPK209" s="17"/>
      <c r="BPL209" s="17"/>
      <c r="BPM209" s="17"/>
      <c r="BPN209" s="17"/>
      <c r="BPO209" s="17"/>
      <c r="BPP209" s="17"/>
      <c r="BPQ209" s="17"/>
      <c r="BPR209" s="17"/>
      <c r="BPS209" s="17"/>
      <c r="BPT209" s="17"/>
      <c r="BPU209" s="17"/>
      <c r="BPV209" s="17"/>
      <c r="BPW209" s="17"/>
      <c r="BPX209" s="17"/>
      <c r="BPY209" s="17"/>
      <c r="BPZ209" s="17"/>
      <c r="BQA209" s="17"/>
      <c r="BQB209" s="17"/>
      <c r="BQC209" s="17"/>
      <c r="BQD209" s="17"/>
      <c r="BQE209" s="17"/>
      <c r="BQF209" s="17"/>
      <c r="BQG209" s="17"/>
      <c r="BQH209" s="17"/>
      <c r="BQI209" s="17"/>
      <c r="BQJ209" s="17"/>
      <c r="BQK209" s="17"/>
      <c r="BQL209" s="17"/>
      <c r="BQM209" s="17"/>
      <c r="BQN209" s="17"/>
      <c r="BQO209" s="17"/>
      <c r="BQP209" s="17"/>
      <c r="BQQ209" s="17"/>
      <c r="BQR209" s="17"/>
      <c r="BQS209" s="17"/>
      <c r="BQT209" s="17"/>
      <c r="BQU209" s="17"/>
      <c r="BQV209" s="17"/>
      <c r="BQW209" s="17"/>
      <c r="BQX209" s="17"/>
      <c r="BQY209" s="17"/>
      <c r="BQZ209" s="17"/>
      <c r="BRA209" s="17"/>
      <c r="BRB209" s="17"/>
      <c r="BRC209" s="17"/>
      <c r="BRD209" s="17"/>
      <c r="BRE209" s="17"/>
      <c r="BRF209" s="17"/>
      <c r="BRG209" s="17"/>
      <c r="BRH209" s="17"/>
      <c r="BRI209" s="17"/>
      <c r="BRJ209" s="17"/>
      <c r="BRK209" s="17"/>
      <c r="BRL209" s="17"/>
      <c r="BRM209" s="17"/>
      <c r="BRN209" s="17"/>
      <c r="BRO209" s="17"/>
      <c r="BRP209" s="17"/>
      <c r="BRQ209" s="17"/>
      <c r="BRR209" s="17"/>
      <c r="BRS209" s="17"/>
      <c r="BRT209" s="17"/>
      <c r="BRU209" s="17"/>
      <c r="BRV209" s="17"/>
      <c r="BRW209" s="17"/>
      <c r="BRX209" s="17"/>
      <c r="BRY209" s="17"/>
      <c r="BRZ209" s="17"/>
      <c r="BSA209" s="17"/>
      <c r="BSB209" s="17"/>
      <c r="BSC209" s="17"/>
      <c r="BSD209" s="17"/>
      <c r="BSE209" s="17"/>
      <c r="BSF209" s="17"/>
      <c r="BSG209" s="17"/>
      <c r="BSH209" s="17"/>
      <c r="BSI209" s="17"/>
      <c r="BSJ209" s="17"/>
      <c r="BSK209" s="17"/>
      <c r="BSL209" s="17"/>
      <c r="BSM209" s="17"/>
      <c r="BSN209" s="17"/>
      <c r="BSO209" s="17"/>
      <c r="BSP209" s="17"/>
      <c r="BSQ209" s="17"/>
      <c r="BSR209" s="17"/>
      <c r="BSS209" s="17"/>
      <c r="BST209" s="17"/>
      <c r="BSU209" s="17"/>
      <c r="BSV209" s="17"/>
      <c r="BSW209" s="17"/>
      <c r="BSX209" s="17"/>
      <c r="BSY209" s="17"/>
      <c r="BSZ209" s="17"/>
      <c r="BTA209" s="17"/>
      <c r="BTB209" s="17"/>
      <c r="BTC209" s="17"/>
      <c r="BTD209" s="17"/>
      <c r="BTE209" s="17"/>
      <c r="BTF209" s="17"/>
      <c r="BTG209" s="17"/>
      <c r="BTH209" s="17"/>
      <c r="BTI209" s="17"/>
      <c r="BTJ209" s="17"/>
      <c r="BTK209" s="17"/>
      <c r="BTL209" s="17"/>
      <c r="BTM209" s="17"/>
      <c r="BTN209" s="17"/>
      <c r="BTO209" s="17"/>
      <c r="BTP209" s="17"/>
      <c r="BTQ209" s="17"/>
      <c r="BTR209" s="17"/>
      <c r="BTS209" s="17"/>
      <c r="BTT209" s="17"/>
      <c r="BTU209" s="17"/>
      <c r="BTV209" s="17"/>
      <c r="BTW209" s="17"/>
      <c r="BTX209" s="17"/>
      <c r="BTY209" s="17"/>
      <c r="BTZ209" s="17"/>
      <c r="BUA209" s="17"/>
      <c r="BUB209" s="17"/>
      <c r="BUC209" s="17"/>
      <c r="BUD209" s="17"/>
      <c r="BUE209" s="17"/>
      <c r="BUF209" s="17"/>
      <c r="BUG209" s="17"/>
      <c r="BUH209" s="17"/>
      <c r="BUI209" s="17"/>
      <c r="BUJ209" s="17"/>
      <c r="BUK209" s="17"/>
      <c r="BUL209" s="17"/>
      <c r="BUM209" s="17"/>
      <c r="BUN209" s="17"/>
      <c r="BUO209" s="17"/>
      <c r="BUP209" s="17"/>
      <c r="BUQ209" s="17"/>
      <c r="BUR209" s="17"/>
      <c r="BUS209" s="17"/>
      <c r="BUT209" s="17"/>
      <c r="BUU209" s="17"/>
      <c r="BUV209" s="17"/>
      <c r="BUW209" s="17"/>
      <c r="BUX209" s="17"/>
      <c r="BUY209" s="17"/>
      <c r="BUZ209" s="17"/>
      <c r="BVA209" s="17"/>
      <c r="BVB209" s="17"/>
      <c r="BVC209" s="17"/>
      <c r="BVD209" s="17"/>
      <c r="BVE209" s="17"/>
      <c r="BVF209" s="17"/>
      <c r="BVG209" s="17"/>
      <c r="BVH209" s="17"/>
      <c r="BVI209" s="17"/>
      <c r="BVJ209" s="17"/>
      <c r="BVK209" s="17"/>
      <c r="BVL209" s="17"/>
      <c r="BVM209" s="17"/>
      <c r="BVN209" s="17"/>
      <c r="BVO209" s="17"/>
      <c r="BVP209" s="17"/>
      <c r="BVQ209" s="17"/>
      <c r="BVR209" s="17"/>
      <c r="BVS209" s="17"/>
      <c r="BVT209" s="17"/>
      <c r="BVU209" s="17"/>
      <c r="BVV209" s="17"/>
      <c r="BVW209" s="17"/>
      <c r="BVX209" s="17"/>
      <c r="BVY209" s="17"/>
      <c r="BVZ209" s="17"/>
      <c r="BWA209" s="17"/>
      <c r="BWB209" s="17"/>
      <c r="BWC209" s="17"/>
      <c r="BWD209" s="17"/>
      <c r="BWE209" s="17"/>
      <c r="BWF209" s="17"/>
      <c r="BWG209" s="17"/>
      <c r="BWH209" s="17"/>
      <c r="BWI209" s="17"/>
      <c r="BWJ209" s="17"/>
      <c r="BWK209" s="17"/>
      <c r="BWL209" s="17"/>
      <c r="BWM209" s="17"/>
      <c r="BWN209" s="17"/>
      <c r="BWO209" s="17"/>
      <c r="BWP209" s="17"/>
      <c r="BWQ209" s="17"/>
      <c r="BWR209" s="17"/>
      <c r="BWS209" s="17"/>
      <c r="BWT209" s="17"/>
      <c r="BWU209" s="17"/>
      <c r="BWV209" s="17"/>
      <c r="BWW209" s="17"/>
      <c r="BWX209" s="17"/>
      <c r="BWY209" s="17"/>
      <c r="BWZ209" s="17"/>
      <c r="BXA209" s="17"/>
      <c r="BXB209" s="17"/>
      <c r="BXC209" s="17"/>
      <c r="BXD209" s="17"/>
      <c r="BXE209" s="17"/>
      <c r="BXF209" s="17"/>
      <c r="BXG209" s="17"/>
      <c r="BXH209" s="17"/>
      <c r="BXI209" s="17"/>
      <c r="BXJ209" s="17"/>
      <c r="BXK209" s="17"/>
      <c r="BXL209" s="17"/>
      <c r="BXM209" s="17"/>
      <c r="BXN209" s="17"/>
      <c r="BXO209" s="17"/>
      <c r="BXP209" s="17"/>
      <c r="BXQ209" s="17"/>
      <c r="BXR209" s="17"/>
      <c r="BXS209" s="17"/>
      <c r="BXT209" s="17"/>
      <c r="BXU209" s="17"/>
      <c r="BXV209" s="17"/>
      <c r="BXW209" s="17"/>
      <c r="BXX209" s="17"/>
      <c r="BXY209" s="17"/>
      <c r="BXZ209" s="17"/>
      <c r="BYA209" s="17"/>
      <c r="BYB209" s="17"/>
      <c r="BYC209" s="17"/>
      <c r="BYD209" s="17"/>
      <c r="BYE209" s="17"/>
      <c r="BYF209" s="17"/>
      <c r="BYG209" s="17"/>
      <c r="BYH209" s="17"/>
      <c r="BYI209" s="17"/>
      <c r="BYJ209" s="17"/>
      <c r="BYK209" s="17"/>
      <c r="BYL209" s="17"/>
      <c r="BYM209" s="17"/>
      <c r="BYN209" s="17"/>
      <c r="BYO209" s="17"/>
      <c r="BYP209" s="17"/>
      <c r="BYQ209" s="17"/>
      <c r="BYR209" s="17"/>
      <c r="BYS209" s="17"/>
      <c r="BYT209" s="17"/>
      <c r="BYU209" s="17"/>
      <c r="BYV209" s="17"/>
      <c r="BYW209" s="17"/>
      <c r="BYX209" s="17"/>
      <c r="BYY209" s="17"/>
      <c r="BYZ209" s="17"/>
      <c r="BZA209" s="17"/>
      <c r="BZB209" s="17"/>
      <c r="BZC209" s="17"/>
      <c r="BZD209" s="17"/>
      <c r="BZE209" s="17"/>
      <c r="BZF209" s="17"/>
      <c r="BZG209" s="17"/>
      <c r="BZH209" s="17"/>
      <c r="BZI209" s="17"/>
      <c r="BZJ209" s="17"/>
      <c r="BZK209" s="17"/>
      <c r="BZL209" s="17"/>
      <c r="BZM209" s="17"/>
      <c r="BZN209" s="17"/>
      <c r="BZO209" s="17"/>
      <c r="BZP209" s="17"/>
      <c r="BZQ209" s="17"/>
      <c r="BZR209" s="17"/>
      <c r="BZS209" s="17"/>
      <c r="BZT209" s="17"/>
      <c r="BZU209" s="17"/>
      <c r="BZV209" s="17"/>
      <c r="BZW209" s="17"/>
      <c r="BZX209" s="17"/>
      <c r="BZY209" s="17"/>
      <c r="BZZ209" s="17"/>
      <c r="CAA209" s="17"/>
      <c r="CAB209" s="17"/>
      <c r="CAC209" s="17"/>
      <c r="CAD209" s="17"/>
      <c r="CAE209" s="17"/>
      <c r="CAF209" s="17"/>
      <c r="CAG209" s="17"/>
      <c r="CAH209" s="17"/>
      <c r="CAI209" s="17"/>
      <c r="CAJ209" s="17"/>
      <c r="CAK209" s="17"/>
      <c r="CAL209" s="17"/>
      <c r="CAM209" s="17"/>
      <c r="CAN209" s="17"/>
      <c r="CAO209" s="17"/>
      <c r="CAP209" s="17"/>
      <c r="CAQ209" s="17"/>
      <c r="CAR209" s="17"/>
      <c r="CAS209" s="17"/>
      <c r="CAT209" s="17"/>
      <c r="CAU209" s="17"/>
      <c r="CAV209" s="17"/>
      <c r="CAW209" s="17"/>
      <c r="CAX209" s="17"/>
      <c r="CAY209" s="17"/>
      <c r="CAZ209" s="17"/>
      <c r="CBA209" s="17"/>
      <c r="CBB209" s="17"/>
      <c r="CBC209" s="17"/>
      <c r="CBD209" s="17"/>
      <c r="CBE209" s="17"/>
      <c r="CBF209" s="17"/>
      <c r="CBG209" s="17"/>
      <c r="CBH209" s="17"/>
      <c r="CBI209" s="17"/>
      <c r="CBJ209" s="17"/>
      <c r="CBK209" s="17"/>
      <c r="CBL209" s="17"/>
      <c r="CBM209" s="17"/>
      <c r="CBN209" s="17"/>
      <c r="CBO209" s="17"/>
      <c r="CBP209" s="17"/>
      <c r="CBQ209" s="17"/>
      <c r="CBR209" s="17"/>
      <c r="CBS209" s="17"/>
      <c r="CBT209" s="17"/>
      <c r="CBU209" s="17"/>
      <c r="CBV209" s="17"/>
      <c r="CBW209" s="17"/>
      <c r="CBX209" s="17"/>
      <c r="CBY209" s="17"/>
      <c r="CBZ209" s="17"/>
      <c r="CCA209" s="17"/>
      <c r="CCB209" s="17"/>
      <c r="CCC209" s="17"/>
      <c r="CCD209" s="17"/>
      <c r="CCE209" s="17"/>
      <c r="CCF209" s="17"/>
      <c r="CCG209" s="17"/>
      <c r="CCH209" s="17"/>
      <c r="CCI209" s="17"/>
      <c r="CCJ209" s="17"/>
      <c r="CCK209" s="17"/>
      <c r="CCL209" s="17"/>
      <c r="CCM209" s="17"/>
      <c r="CCN209" s="17"/>
      <c r="CCO209" s="17"/>
      <c r="CCP209" s="17"/>
      <c r="CCQ209" s="17"/>
      <c r="CCR209" s="17"/>
      <c r="CCS209" s="17"/>
      <c r="CCT209" s="17"/>
      <c r="CCU209" s="17"/>
      <c r="CCV209" s="17"/>
      <c r="CCW209" s="17"/>
      <c r="CCX209" s="17"/>
      <c r="CCY209" s="17"/>
      <c r="CCZ209" s="17"/>
      <c r="CDA209" s="17"/>
      <c r="CDB209" s="17"/>
      <c r="CDC209" s="17"/>
      <c r="CDD209" s="17"/>
      <c r="CDE209" s="17"/>
      <c r="CDF209" s="17"/>
      <c r="CDG209" s="17"/>
      <c r="CDH209" s="17"/>
      <c r="CDI209" s="17"/>
      <c r="CDJ209" s="17"/>
      <c r="CDK209" s="17"/>
      <c r="CDL209" s="17"/>
      <c r="CDM209" s="17"/>
      <c r="CDN209" s="17"/>
      <c r="CDO209" s="17"/>
      <c r="CDP209" s="17"/>
      <c r="CDQ209" s="17"/>
      <c r="CDR209" s="17"/>
      <c r="CDS209" s="17"/>
      <c r="CDT209" s="17"/>
      <c r="CDU209" s="17"/>
    </row>
    <row r="210">
      <c r="A210" s="14" t="s">
        <v>2684</v>
      </c>
      <c r="B210" s="14" t="s">
        <v>4372</v>
      </c>
      <c r="C210" s="14" t="s">
        <v>2686</v>
      </c>
      <c r="D210" s="14" t="s">
        <v>2687</v>
      </c>
      <c r="E210" s="14" t="s">
        <v>4373</v>
      </c>
      <c r="F210" s="14" t="s">
        <v>2835</v>
      </c>
      <c r="I210" s="14" t="s">
        <v>4374</v>
      </c>
      <c r="J210" s="14" t="s">
        <v>2618</v>
      </c>
      <c r="K210" s="14" t="s">
        <v>2619</v>
      </c>
      <c r="L210" s="14" t="s">
        <v>2658</v>
      </c>
      <c r="M210" s="17"/>
      <c r="N210" s="14" t="s">
        <v>2690</v>
      </c>
      <c r="O210" s="14" t="s">
        <v>2690</v>
      </c>
      <c r="P210" s="14" t="s">
        <v>2690</v>
      </c>
      <c r="Q210" s="16">
        <v>11.0</v>
      </c>
      <c r="R210" s="16">
        <v>4104120.0</v>
      </c>
      <c r="S210" s="16">
        <v>4104120.0</v>
      </c>
      <c r="T210" s="14" t="s">
        <v>2631</v>
      </c>
      <c r="U210" s="14" t="s">
        <v>2621</v>
      </c>
      <c r="V210" s="14" t="s">
        <v>4375</v>
      </c>
      <c r="W210" s="14" t="s">
        <v>4376</v>
      </c>
      <c r="X210" s="16">
        <v>0.1</v>
      </c>
      <c r="Y210" s="17"/>
      <c r="Z210" s="16">
        <v>9.0</v>
      </c>
      <c r="AA210" s="16">
        <v>85.0</v>
      </c>
      <c r="AB210" s="17"/>
      <c r="AC210" s="16">
        <v>99.0</v>
      </c>
      <c r="AD210" s="16">
        <v>6899.0</v>
      </c>
      <c r="AE210" s="22">
        <v>45547.0</v>
      </c>
      <c r="AF210" s="17"/>
      <c r="AG210" s="17"/>
      <c r="AH210" s="17"/>
      <c r="AI210" s="17"/>
      <c r="AJ210" s="17"/>
      <c r="AK210" s="17"/>
      <c r="AL210" s="16">
        <v>53.0</v>
      </c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4" t="s">
        <v>2693</v>
      </c>
      <c r="BB210" s="17"/>
      <c r="BC210" s="17"/>
      <c r="BD210" s="17"/>
      <c r="BE210" s="17"/>
      <c r="BF210" s="14" t="s">
        <v>2563</v>
      </c>
      <c r="BG210" s="16">
        <v>1.0</v>
      </c>
      <c r="BH210" s="14" t="s">
        <v>2564</v>
      </c>
      <c r="BI210" s="14" t="s">
        <v>2565</v>
      </c>
      <c r="BJ210" s="14" t="s">
        <v>2566</v>
      </c>
      <c r="BK210" s="17"/>
      <c r="BL210" s="17"/>
      <c r="BM210" s="16">
        <v>230.633333</v>
      </c>
      <c r="BN210" s="17"/>
      <c r="BO210" s="17"/>
      <c r="BP210" s="17"/>
      <c r="BQ210" s="17"/>
      <c r="BR210" s="17"/>
      <c r="BS210" s="16">
        <v>0.2166</v>
      </c>
      <c r="BT210" s="16">
        <v>22.4874248</v>
      </c>
      <c r="BU210" s="14" t="s">
        <v>2680</v>
      </c>
      <c r="BW210" s="17"/>
      <c r="BX210" s="16">
        <v>7.0</v>
      </c>
      <c r="BY210" s="14" t="s">
        <v>2693</v>
      </c>
      <c r="BZ210" s="16">
        <v>198.0</v>
      </c>
      <c r="CA210" s="16">
        <v>-19591.0</v>
      </c>
      <c r="CB210" s="16">
        <v>0.0</v>
      </c>
      <c r="CC210" s="17"/>
      <c r="CD210" s="17"/>
      <c r="CE210" s="16">
        <v>22.4874248</v>
      </c>
      <c r="CF210" s="14" t="s">
        <v>2747</v>
      </c>
      <c r="CG210" s="14" t="s">
        <v>2704</v>
      </c>
      <c r="CH210" s="19">
        <v>40697.0</v>
      </c>
      <c r="CI210" s="14" t="s">
        <v>2573</v>
      </c>
      <c r="CJ210" s="17"/>
      <c r="CK210" s="14" t="s">
        <v>2574</v>
      </c>
      <c r="CL210" s="14" t="s">
        <v>2759</v>
      </c>
      <c r="CM210" s="20">
        <v>2753990.0</v>
      </c>
      <c r="CN210" s="14" t="s">
        <v>2759</v>
      </c>
      <c r="CO210" s="14" t="s">
        <v>2563</v>
      </c>
      <c r="CP210" s="14" t="s">
        <v>2574</v>
      </c>
      <c r="CQ210" s="16">
        <v>0.3279</v>
      </c>
      <c r="CR210" s="16">
        <v>0.53</v>
      </c>
      <c r="CS210" s="14" t="s">
        <v>2563</v>
      </c>
      <c r="CT210" s="14" t="s">
        <v>4377</v>
      </c>
      <c r="CX210" s="14" t="s">
        <v>2739</v>
      </c>
      <c r="CY210" s="16">
        <v>21.2709998</v>
      </c>
      <c r="CZ210" s="14" t="s">
        <v>2707</v>
      </c>
      <c r="DB210" s="17"/>
      <c r="DC210" s="14" t="s">
        <v>2708</v>
      </c>
      <c r="DD210" s="17"/>
      <c r="DE210" s="17"/>
      <c r="DF210" s="17"/>
      <c r="DG210" s="14" t="s">
        <v>4378</v>
      </c>
      <c r="DH210" s="16">
        <v>19.0</v>
      </c>
      <c r="DI210" s="14" t="s">
        <v>2763</v>
      </c>
      <c r="DJ210" s="14" t="s">
        <v>2764</v>
      </c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  <c r="KL210" s="17"/>
      <c r="KM210" s="17"/>
      <c r="KN210" s="17"/>
      <c r="KO210" s="17"/>
      <c r="KP210" s="17"/>
      <c r="KQ210" s="17"/>
      <c r="KR210" s="17"/>
      <c r="KS210" s="17"/>
      <c r="KT210" s="17"/>
      <c r="KU210" s="17"/>
      <c r="KV210" s="17"/>
      <c r="KW210" s="17"/>
      <c r="KX210" s="17"/>
      <c r="KY210" s="17"/>
      <c r="KZ210" s="17"/>
      <c r="LA210" s="17"/>
      <c r="LB210" s="17"/>
      <c r="LC210" s="17"/>
      <c r="LD210" s="17"/>
      <c r="LE210" s="17"/>
      <c r="LF210" s="17"/>
      <c r="LG210" s="17"/>
      <c r="LH210" s="17"/>
      <c r="LI210" s="17"/>
      <c r="LJ210" s="17"/>
      <c r="LK210" s="17"/>
      <c r="LL210" s="17"/>
      <c r="LM210" s="17"/>
      <c r="LN210" s="17"/>
      <c r="LO210" s="17"/>
      <c r="LP210" s="17"/>
      <c r="LQ210" s="17"/>
      <c r="LR210" s="17"/>
      <c r="LS210" s="17"/>
      <c r="LT210" s="17"/>
      <c r="LU210" s="17"/>
      <c r="LV210" s="17"/>
      <c r="LW210" s="17"/>
      <c r="LX210" s="17"/>
      <c r="LY210" s="17"/>
      <c r="LZ210" s="17"/>
      <c r="MA210" s="17"/>
      <c r="MB210" s="17"/>
      <c r="MC210" s="17"/>
      <c r="MD210" s="17"/>
      <c r="ME210" s="17"/>
      <c r="MF210" s="17"/>
      <c r="MG210" s="17"/>
      <c r="MH210" s="17"/>
      <c r="MI210" s="17"/>
      <c r="MJ210" s="17"/>
      <c r="MK210" s="17"/>
      <c r="ML210" s="17"/>
      <c r="MM210" s="17"/>
      <c r="MN210" s="17"/>
      <c r="MO210" s="17"/>
      <c r="MP210" s="17"/>
      <c r="MQ210" s="17"/>
      <c r="MR210" s="17"/>
      <c r="MS210" s="17"/>
      <c r="MT210" s="17"/>
      <c r="MU210" s="17"/>
      <c r="MV210" s="17"/>
      <c r="MW210" s="17"/>
      <c r="MX210" s="17"/>
      <c r="MY210" s="17"/>
      <c r="MZ210" s="17"/>
      <c r="NA210" s="17"/>
      <c r="NB210" s="17"/>
      <c r="NC210" s="17"/>
      <c r="ND210" s="17"/>
      <c r="NE210" s="17"/>
      <c r="NF210" s="17"/>
      <c r="NG210" s="17"/>
      <c r="NH210" s="17"/>
      <c r="NI210" s="17"/>
      <c r="NJ210" s="17"/>
      <c r="NK210" s="17"/>
      <c r="NL210" s="17"/>
      <c r="NM210" s="17"/>
      <c r="NN210" s="17"/>
      <c r="NO210" s="17"/>
      <c r="NP210" s="17"/>
      <c r="NQ210" s="17"/>
      <c r="NR210" s="17"/>
      <c r="NS210" s="17"/>
      <c r="NT210" s="17"/>
      <c r="NU210" s="17"/>
      <c r="NV210" s="17"/>
      <c r="NW210" s="17"/>
      <c r="NX210" s="17"/>
      <c r="NY210" s="17"/>
      <c r="NZ210" s="17"/>
      <c r="OA210" s="17"/>
      <c r="OB210" s="17"/>
      <c r="OC210" s="17"/>
      <c r="OD210" s="17"/>
      <c r="OE210" s="17"/>
      <c r="OF210" s="17"/>
      <c r="OG210" s="17"/>
      <c r="OH210" s="17"/>
      <c r="OI210" s="17"/>
      <c r="OJ210" s="17"/>
      <c r="OK210" s="17"/>
      <c r="OL210" s="17"/>
      <c r="OM210" s="17"/>
      <c r="ON210" s="17"/>
      <c r="OO210" s="17"/>
      <c r="OP210" s="17"/>
      <c r="OQ210" s="17"/>
      <c r="OR210" s="17"/>
      <c r="OS210" s="17"/>
      <c r="OT210" s="17"/>
      <c r="OU210" s="17"/>
      <c r="OV210" s="17"/>
      <c r="OW210" s="17"/>
      <c r="OX210" s="17"/>
      <c r="OY210" s="17"/>
      <c r="OZ210" s="17"/>
      <c r="PA210" s="17"/>
      <c r="PB210" s="17"/>
      <c r="PC210" s="17"/>
      <c r="PD210" s="17"/>
      <c r="PE210" s="17"/>
      <c r="PF210" s="17"/>
      <c r="PG210" s="17"/>
      <c r="PH210" s="17"/>
      <c r="PI210" s="17"/>
      <c r="PJ210" s="17"/>
      <c r="PK210" s="17"/>
      <c r="PL210" s="17"/>
      <c r="PM210" s="17"/>
      <c r="PN210" s="17"/>
      <c r="PO210" s="17"/>
      <c r="PP210" s="17"/>
      <c r="PQ210" s="17"/>
      <c r="PR210" s="17"/>
      <c r="PS210" s="17"/>
      <c r="PT210" s="17"/>
      <c r="PU210" s="17"/>
      <c r="PV210" s="17"/>
      <c r="PW210" s="17"/>
      <c r="PX210" s="17"/>
      <c r="PY210" s="17"/>
      <c r="PZ210" s="17"/>
      <c r="QA210" s="17"/>
      <c r="QB210" s="17"/>
      <c r="QC210" s="17"/>
      <c r="QD210" s="17"/>
      <c r="QE210" s="17"/>
      <c r="QF210" s="17"/>
      <c r="QG210" s="17"/>
      <c r="QH210" s="17"/>
      <c r="QI210" s="17"/>
      <c r="QJ210" s="17"/>
      <c r="QK210" s="17"/>
      <c r="QL210" s="17"/>
      <c r="QM210" s="17"/>
      <c r="QN210" s="17"/>
      <c r="QO210" s="17"/>
      <c r="QP210" s="17"/>
      <c r="QQ210" s="17"/>
      <c r="QR210" s="17"/>
      <c r="QS210" s="17"/>
      <c r="QT210" s="17"/>
      <c r="QU210" s="17"/>
      <c r="QV210" s="17"/>
      <c r="QW210" s="17"/>
      <c r="QX210" s="17"/>
      <c r="QY210" s="17"/>
      <c r="QZ210" s="17"/>
      <c r="RA210" s="17"/>
      <c r="RB210" s="17"/>
      <c r="RC210" s="17"/>
      <c r="RD210" s="17"/>
      <c r="RE210" s="17"/>
      <c r="RF210" s="17"/>
      <c r="RG210" s="17"/>
      <c r="RH210" s="17"/>
      <c r="RI210" s="17"/>
      <c r="RJ210" s="17"/>
      <c r="RK210" s="17"/>
      <c r="RL210" s="17"/>
      <c r="RM210" s="17"/>
      <c r="RN210" s="17"/>
      <c r="RO210" s="17"/>
      <c r="RP210" s="17"/>
      <c r="RQ210" s="17"/>
      <c r="RR210" s="17"/>
      <c r="RS210" s="17"/>
      <c r="RT210" s="17"/>
      <c r="RU210" s="17"/>
      <c r="RV210" s="17"/>
      <c r="RW210" s="17"/>
      <c r="RX210" s="17"/>
      <c r="RY210" s="17"/>
      <c r="RZ210" s="17"/>
      <c r="SA210" s="17"/>
      <c r="SB210" s="17"/>
      <c r="SC210" s="17"/>
      <c r="SD210" s="17"/>
      <c r="SE210" s="17"/>
      <c r="SF210" s="17"/>
      <c r="SG210" s="17"/>
      <c r="SH210" s="17"/>
      <c r="SI210" s="17"/>
      <c r="SJ210" s="17"/>
      <c r="SK210" s="17"/>
      <c r="SL210" s="17"/>
      <c r="SM210" s="17"/>
      <c r="SN210" s="17"/>
      <c r="SO210" s="17"/>
      <c r="SP210" s="17"/>
      <c r="SQ210" s="17"/>
      <c r="SR210" s="17"/>
      <c r="SS210" s="17"/>
      <c r="ST210" s="17"/>
      <c r="SU210" s="17"/>
      <c r="SV210" s="17"/>
      <c r="SW210" s="17"/>
      <c r="SX210" s="17"/>
      <c r="SY210" s="17"/>
      <c r="SZ210" s="17"/>
      <c r="TA210" s="17"/>
      <c r="TB210" s="17"/>
      <c r="TC210" s="17"/>
      <c r="TD210" s="17"/>
      <c r="TE210" s="17"/>
      <c r="TF210" s="17"/>
      <c r="TG210" s="17"/>
      <c r="TH210" s="17"/>
      <c r="TI210" s="17"/>
      <c r="TJ210" s="17"/>
      <c r="TK210" s="17"/>
      <c r="TL210" s="17"/>
      <c r="TM210" s="17"/>
      <c r="TN210" s="17"/>
      <c r="TO210" s="17"/>
      <c r="TP210" s="17"/>
      <c r="TQ210" s="17"/>
      <c r="TR210" s="17"/>
      <c r="TS210" s="17"/>
      <c r="TT210" s="17"/>
      <c r="TU210" s="17"/>
      <c r="TV210" s="17"/>
      <c r="TW210" s="17"/>
      <c r="TX210" s="17"/>
      <c r="TY210" s="17"/>
      <c r="TZ210" s="17"/>
      <c r="UA210" s="17"/>
      <c r="UB210" s="17"/>
      <c r="UC210" s="17"/>
      <c r="UD210" s="17"/>
      <c r="UE210" s="17"/>
      <c r="UF210" s="17"/>
      <c r="UG210" s="17"/>
      <c r="UH210" s="17"/>
      <c r="UI210" s="17"/>
      <c r="UJ210" s="17"/>
      <c r="UK210" s="17"/>
      <c r="UL210" s="17"/>
      <c r="UM210" s="17"/>
      <c r="UN210" s="17"/>
      <c r="UO210" s="17"/>
      <c r="UP210" s="17"/>
      <c r="UQ210" s="17"/>
      <c r="UR210" s="17"/>
      <c r="US210" s="17"/>
      <c r="UT210" s="17"/>
      <c r="UU210" s="17"/>
      <c r="UV210" s="17"/>
      <c r="UW210" s="17"/>
      <c r="UX210" s="17"/>
      <c r="UY210" s="17"/>
      <c r="UZ210" s="17"/>
      <c r="VA210" s="17"/>
      <c r="VB210" s="17"/>
      <c r="VC210" s="17"/>
      <c r="VD210" s="17"/>
      <c r="VE210" s="17"/>
      <c r="VF210" s="17"/>
      <c r="VG210" s="17"/>
      <c r="VH210" s="17"/>
      <c r="VI210" s="17"/>
      <c r="VJ210" s="17"/>
      <c r="VK210" s="17"/>
      <c r="VL210" s="17"/>
      <c r="VM210" s="17"/>
      <c r="VN210" s="17"/>
      <c r="VO210" s="17"/>
      <c r="VP210" s="17"/>
      <c r="VQ210" s="17"/>
      <c r="VR210" s="17"/>
      <c r="VS210" s="17"/>
      <c r="VT210" s="17"/>
      <c r="VU210" s="17"/>
      <c r="VV210" s="17"/>
      <c r="VW210" s="17"/>
      <c r="VX210" s="17"/>
      <c r="VY210" s="17"/>
      <c r="VZ210" s="17"/>
      <c r="WA210" s="17"/>
      <c r="WB210" s="17"/>
      <c r="WC210" s="17"/>
      <c r="WD210" s="17"/>
      <c r="WE210" s="17"/>
      <c r="WF210" s="17"/>
      <c r="WG210" s="17"/>
      <c r="WH210" s="17"/>
      <c r="WI210" s="17"/>
      <c r="WJ210" s="17"/>
      <c r="WK210" s="17"/>
      <c r="WL210" s="17"/>
      <c r="WM210" s="17"/>
      <c r="WN210" s="17"/>
      <c r="WO210" s="17"/>
      <c r="WP210" s="17"/>
      <c r="WQ210" s="17"/>
      <c r="WR210" s="17"/>
      <c r="WS210" s="17"/>
      <c r="WT210" s="17"/>
      <c r="WU210" s="17"/>
      <c r="WV210" s="17"/>
      <c r="WW210" s="17"/>
      <c r="WX210" s="17"/>
      <c r="WY210" s="17"/>
      <c r="WZ210" s="17"/>
      <c r="XA210" s="17"/>
      <c r="XB210" s="17"/>
      <c r="XC210" s="17"/>
      <c r="XD210" s="17"/>
      <c r="XE210" s="17"/>
      <c r="XF210" s="17"/>
      <c r="XG210" s="17"/>
      <c r="XH210" s="17"/>
      <c r="XI210" s="17"/>
      <c r="XJ210" s="17"/>
      <c r="XK210" s="17"/>
      <c r="XL210" s="17"/>
      <c r="XM210" s="17"/>
      <c r="XN210" s="17"/>
      <c r="XO210" s="17"/>
      <c r="XP210" s="17"/>
      <c r="XQ210" s="17"/>
      <c r="XR210" s="17"/>
      <c r="XS210" s="17"/>
      <c r="XT210" s="17"/>
      <c r="XU210" s="17"/>
      <c r="XV210" s="17"/>
      <c r="XW210" s="17"/>
      <c r="XX210" s="17"/>
      <c r="XY210" s="17"/>
      <c r="XZ210" s="17"/>
      <c r="YA210" s="17"/>
      <c r="YB210" s="17"/>
      <c r="YC210" s="17"/>
      <c r="YD210" s="17"/>
      <c r="YE210" s="17"/>
      <c r="YF210" s="17"/>
      <c r="YG210" s="17"/>
      <c r="YH210" s="17"/>
      <c r="YI210" s="17"/>
      <c r="YJ210" s="17"/>
      <c r="YK210" s="17"/>
      <c r="YL210" s="17"/>
      <c r="YM210" s="17"/>
      <c r="YN210" s="17"/>
      <c r="YO210" s="17"/>
      <c r="YP210" s="17"/>
      <c r="YQ210" s="17"/>
      <c r="YR210" s="17"/>
      <c r="YS210" s="17"/>
      <c r="YT210" s="17"/>
      <c r="YU210" s="17"/>
      <c r="YV210" s="17"/>
      <c r="YW210" s="17"/>
      <c r="YX210" s="17"/>
      <c r="YY210" s="17"/>
      <c r="YZ210" s="17"/>
      <c r="ZA210" s="17"/>
      <c r="ZB210" s="17"/>
      <c r="ZC210" s="17"/>
      <c r="ZD210" s="17"/>
      <c r="ZE210" s="17"/>
      <c r="ZF210" s="17"/>
      <c r="ZG210" s="17"/>
      <c r="ZH210" s="17"/>
      <c r="ZI210" s="17"/>
      <c r="ZJ210" s="17"/>
      <c r="ZK210" s="17"/>
      <c r="ZL210" s="17"/>
      <c r="ZM210" s="17"/>
      <c r="ZN210" s="17"/>
      <c r="ZO210" s="17"/>
      <c r="ZP210" s="17"/>
      <c r="ZQ210" s="17"/>
      <c r="ZR210" s="17"/>
      <c r="ZS210" s="17"/>
      <c r="ZT210" s="17"/>
      <c r="ZU210" s="17"/>
      <c r="ZV210" s="17"/>
      <c r="ZW210" s="17"/>
      <c r="ZX210" s="17"/>
      <c r="ZY210" s="17"/>
      <c r="ZZ210" s="17"/>
      <c r="AAA210" s="17"/>
      <c r="AAB210" s="17"/>
      <c r="AAC210" s="17"/>
      <c r="AAD210" s="17"/>
      <c r="AAE210" s="17"/>
      <c r="AAF210" s="17"/>
      <c r="AAG210" s="17"/>
      <c r="AAH210" s="17"/>
      <c r="AAI210" s="17"/>
      <c r="AAJ210" s="17"/>
      <c r="AAK210" s="17"/>
      <c r="AAL210" s="17"/>
      <c r="AAM210" s="17"/>
      <c r="AAN210" s="17"/>
      <c r="AAO210" s="17"/>
      <c r="AAP210" s="17"/>
      <c r="AAQ210" s="17"/>
      <c r="AAR210" s="17"/>
      <c r="AAS210" s="17"/>
      <c r="AAT210" s="17"/>
      <c r="AAU210" s="17"/>
      <c r="AAV210" s="17"/>
      <c r="AAW210" s="17"/>
      <c r="AAX210" s="17"/>
      <c r="AAY210" s="17"/>
      <c r="AAZ210" s="17"/>
      <c r="ABA210" s="17"/>
      <c r="ABB210" s="17"/>
      <c r="ABC210" s="17"/>
      <c r="ABD210" s="17"/>
      <c r="ABE210" s="17"/>
      <c r="ABF210" s="17"/>
      <c r="ABG210" s="17"/>
      <c r="ABH210" s="17"/>
      <c r="ABI210" s="17"/>
      <c r="ABJ210" s="17"/>
      <c r="ABK210" s="17"/>
      <c r="ABL210" s="17"/>
      <c r="ABM210" s="17"/>
      <c r="ABN210" s="17"/>
      <c r="ABO210" s="17"/>
      <c r="ABP210" s="17"/>
      <c r="ABQ210" s="17"/>
      <c r="ABR210" s="17"/>
      <c r="ABS210" s="17"/>
      <c r="ABT210" s="17"/>
      <c r="ABU210" s="17"/>
      <c r="ABV210" s="17"/>
      <c r="ABW210" s="17"/>
      <c r="ABX210" s="17"/>
      <c r="ABY210" s="17"/>
      <c r="ABZ210" s="17"/>
      <c r="ACA210" s="17"/>
      <c r="ACB210" s="17"/>
      <c r="ACC210" s="17"/>
      <c r="ACD210" s="17"/>
      <c r="ACE210" s="17"/>
      <c r="ACF210" s="17"/>
      <c r="ACG210" s="17"/>
      <c r="ACH210" s="17"/>
      <c r="ACI210" s="17"/>
      <c r="ACJ210" s="17"/>
      <c r="ACK210" s="17"/>
      <c r="ACL210" s="17"/>
      <c r="ACM210" s="17"/>
      <c r="ACN210" s="17"/>
      <c r="ACO210" s="17"/>
      <c r="ACP210" s="17"/>
      <c r="ACQ210" s="17"/>
      <c r="ACR210" s="17"/>
      <c r="ACS210" s="17"/>
      <c r="ACT210" s="17"/>
      <c r="ACU210" s="17"/>
      <c r="ACV210" s="17"/>
      <c r="ACW210" s="17"/>
      <c r="ACX210" s="17"/>
      <c r="ACY210" s="17"/>
      <c r="ACZ210" s="17"/>
      <c r="ADA210" s="17"/>
      <c r="ADB210" s="17"/>
      <c r="ADC210" s="17"/>
      <c r="ADD210" s="17"/>
      <c r="ADE210" s="17"/>
      <c r="ADF210" s="17"/>
      <c r="ADG210" s="17"/>
      <c r="ADH210" s="17"/>
      <c r="ADI210" s="17"/>
      <c r="ADJ210" s="17"/>
      <c r="ADK210" s="17"/>
      <c r="ADL210" s="17"/>
      <c r="ADM210" s="17"/>
      <c r="ADN210" s="17"/>
      <c r="ADO210" s="17"/>
      <c r="ADP210" s="17"/>
      <c r="ADQ210" s="17"/>
      <c r="ADR210" s="17"/>
      <c r="ADS210" s="17"/>
      <c r="ADT210" s="17"/>
      <c r="ADU210" s="17"/>
      <c r="ADV210" s="17"/>
      <c r="ADW210" s="17"/>
      <c r="ADX210" s="17"/>
      <c r="ADY210" s="17"/>
      <c r="ADZ210" s="17"/>
      <c r="AEA210" s="17"/>
      <c r="AEB210" s="17"/>
      <c r="AEC210" s="17"/>
      <c r="AED210" s="17"/>
      <c r="AEE210" s="17"/>
      <c r="AEF210" s="17"/>
      <c r="AEG210" s="17"/>
      <c r="AEH210" s="17"/>
      <c r="AEI210" s="17"/>
      <c r="AEJ210" s="17"/>
      <c r="AEK210" s="17"/>
      <c r="AEL210" s="17"/>
      <c r="AEM210" s="17"/>
      <c r="AEN210" s="17"/>
      <c r="AEO210" s="17"/>
      <c r="AEP210" s="17"/>
      <c r="AEQ210" s="17"/>
      <c r="AER210" s="17"/>
      <c r="AES210" s="17"/>
      <c r="AET210" s="17"/>
      <c r="AEU210" s="17"/>
      <c r="AEV210" s="17"/>
      <c r="AEW210" s="17"/>
      <c r="AEX210" s="17"/>
      <c r="AEY210" s="17"/>
      <c r="AEZ210" s="17"/>
      <c r="AFA210" s="17"/>
      <c r="AFB210" s="17"/>
      <c r="AFC210" s="17"/>
      <c r="AFD210" s="17"/>
      <c r="AFE210" s="17"/>
      <c r="AFF210" s="17"/>
      <c r="AFG210" s="17"/>
      <c r="AFH210" s="17"/>
      <c r="AFI210" s="17"/>
      <c r="AFJ210" s="17"/>
      <c r="AFK210" s="17"/>
      <c r="AFL210" s="17"/>
      <c r="AFM210" s="17"/>
      <c r="AFN210" s="17"/>
      <c r="AFO210" s="17"/>
      <c r="AFP210" s="17"/>
      <c r="AFQ210" s="17"/>
      <c r="AFR210" s="17"/>
      <c r="AFS210" s="17"/>
      <c r="AFT210" s="17"/>
      <c r="AFU210" s="17"/>
      <c r="AFV210" s="17"/>
      <c r="AFW210" s="17"/>
      <c r="AFX210" s="17"/>
      <c r="AFY210" s="17"/>
      <c r="AFZ210" s="17"/>
      <c r="AGA210" s="17"/>
      <c r="AGB210" s="17"/>
      <c r="AGC210" s="17"/>
      <c r="AGD210" s="17"/>
      <c r="AGE210" s="17"/>
      <c r="AGF210" s="17"/>
      <c r="AGG210" s="17"/>
      <c r="AGH210" s="17"/>
      <c r="AGI210" s="17"/>
      <c r="AGJ210" s="17"/>
      <c r="AGK210" s="17"/>
      <c r="AGL210" s="17"/>
      <c r="AGM210" s="17"/>
      <c r="AGN210" s="17"/>
      <c r="AGO210" s="17"/>
      <c r="AGP210" s="17"/>
      <c r="AGQ210" s="17"/>
      <c r="AGR210" s="17"/>
      <c r="AGS210" s="17"/>
      <c r="AGT210" s="17"/>
      <c r="AGU210" s="17"/>
      <c r="AGV210" s="17"/>
      <c r="AGW210" s="17"/>
      <c r="AGX210" s="17"/>
      <c r="AGY210" s="17"/>
      <c r="AGZ210" s="17"/>
      <c r="AHA210" s="17"/>
      <c r="AHB210" s="17"/>
      <c r="AHC210" s="17"/>
      <c r="AHD210" s="17"/>
      <c r="AHE210" s="17"/>
      <c r="AHF210" s="17"/>
      <c r="AHG210" s="17"/>
      <c r="AHH210" s="17"/>
      <c r="AHI210" s="17"/>
      <c r="AHJ210" s="17"/>
      <c r="AHK210" s="17"/>
      <c r="AHL210" s="17"/>
      <c r="AHM210" s="17"/>
      <c r="AHN210" s="17"/>
      <c r="AHO210" s="17"/>
      <c r="AHP210" s="17"/>
      <c r="AHQ210" s="17"/>
      <c r="AHR210" s="17"/>
      <c r="AHS210" s="17"/>
      <c r="AHT210" s="17"/>
      <c r="AHU210" s="17"/>
      <c r="AHV210" s="17"/>
      <c r="AHW210" s="17"/>
      <c r="AHX210" s="17"/>
      <c r="AHY210" s="17"/>
      <c r="AHZ210" s="17"/>
      <c r="AIA210" s="17"/>
      <c r="AIB210" s="17"/>
      <c r="AIC210" s="17"/>
      <c r="AID210" s="17"/>
      <c r="AIE210" s="17"/>
      <c r="AIF210" s="17"/>
      <c r="AIG210" s="17"/>
      <c r="AIH210" s="17"/>
      <c r="AII210" s="17"/>
      <c r="AIJ210" s="17"/>
      <c r="AIK210" s="17"/>
      <c r="AIL210" s="17"/>
      <c r="AIM210" s="17"/>
      <c r="AIN210" s="17"/>
      <c r="AIO210" s="17"/>
      <c r="AIP210" s="17"/>
      <c r="AIQ210" s="17"/>
      <c r="AIR210" s="17"/>
      <c r="AIS210" s="17"/>
      <c r="AIT210" s="17"/>
      <c r="AIU210" s="17"/>
      <c r="AIV210" s="17"/>
      <c r="AIW210" s="17"/>
      <c r="AIX210" s="17"/>
      <c r="AIY210" s="17"/>
      <c r="AIZ210" s="17"/>
      <c r="AJA210" s="17"/>
      <c r="AJB210" s="17"/>
      <c r="AJC210" s="17"/>
      <c r="AJD210" s="17"/>
      <c r="AJE210" s="17"/>
      <c r="AJF210" s="17"/>
      <c r="AJG210" s="17"/>
      <c r="AJH210" s="17"/>
      <c r="AJI210" s="17"/>
      <c r="AJJ210" s="17"/>
      <c r="AJK210" s="17"/>
      <c r="AJL210" s="17"/>
      <c r="AJM210" s="17"/>
      <c r="AJN210" s="17"/>
      <c r="AJO210" s="17"/>
      <c r="AJP210" s="17"/>
      <c r="AJQ210" s="17"/>
      <c r="AJR210" s="17"/>
      <c r="AJS210" s="17"/>
      <c r="AJT210" s="17"/>
      <c r="AJU210" s="17"/>
      <c r="AJV210" s="17"/>
      <c r="AJW210" s="17"/>
      <c r="AJX210" s="17"/>
      <c r="AJY210" s="17"/>
      <c r="AJZ210" s="17"/>
      <c r="AKA210" s="17"/>
      <c r="AKB210" s="17"/>
      <c r="AKC210" s="17"/>
      <c r="AKD210" s="17"/>
      <c r="AKE210" s="17"/>
      <c r="AKF210" s="17"/>
      <c r="AKG210" s="17"/>
      <c r="AKH210" s="17"/>
      <c r="AKI210" s="17"/>
      <c r="AKJ210" s="17"/>
      <c r="AKK210" s="17"/>
      <c r="AKL210" s="17"/>
      <c r="AKM210" s="17"/>
      <c r="AKN210" s="17"/>
      <c r="AKO210" s="17"/>
      <c r="AKP210" s="17"/>
      <c r="AKQ210" s="17"/>
      <c r="AKR210" s="17"/>
      <c r="AKS210" s="17"/>
      <c r="AKT210" s="17"/>
      <c r="AKU210" s="17"/>
      <c r="AKV210" s="17"/>
      <c r="AKW210" s="17"/>
      <c r="AKX210" s="17"/>
      <c r="AKY210" s="17"/>
      <c r="AKZ210" s="17"/>
      <c r="ALA210" s="17"/>
      <c r="ALB210" s="17"/>
      <c r="ALC210" s="17"/>
      <c r="ALD210" s="17"/>
      <c r="ALE210" s="17"/>
      <c r="ALF210" s="17"/>
      <c r="ALG210" s="17"/>
      <c r="ALH210" s="17"/>
      <c r="ALI210" s="17"/>
      <c r="ALJ210" s="17"/>
      <c r="ALK210" s="17"/>
      <c r="ALL210" s="17"/>
      <c r="ALM210" s="17"/>
      <c r="ALN210" s="17"/>
      <c r="ALO210" s="17"/>
      <c r="ALP210" s="17"/>
      <c r="ALQ210" s="17"/>
      <c r="ALR210" s="17"/>
      <c r="ALS210" s="17"/>
      <c r="ALT210" s="17"/>
      <c r="ALU210" s="17"/>
      <c r="ALV210" s="17"/>
      <c r="ALW210" s="17"/>
      <c r="ALX210" s="17"/>
      <c r="ALY210" s="17"/>
      <c r="ALZ210" s="17"/>
      <c r="AMA210" s="17"/>
      <c r="AMB210" s="17"/>
      <c r="AMC210" s="17"/>
      <c r="AMD210" s="17"/>
      <c r="AME210" s="17"/>
      <c r="AMF210" s="17"/>
      <c r="AMG210" s="17"/>
      <c r="AMH210" s="17"/>
      <c r="AMI210" s="17"/>
      <c r="AMJ210" s="17"/>
      <c r="AMK210" s="17"/>
      <c r="AML210" s="17"/>
      <c r="AMM210" s="17"/>
      <c r="AMN210" s="17"/>
      <c r="AMO210" s="17"/>
      <c r="AMP210" s="17"/>
      <c r="AMQ210" s="17"/>
      <c r="AMR210" s="17"/>
      <c r="AMS210" s="17"/>
      <c r="AMT210" s="17"/>
      <c r="AMU210" s="17"/>
      <c r="AMV210" s="17"/>
      <c r="AMW210" s="17"/>
      <c r="AMX210" s="17"/>
      <c r="AMY210" s="17"/>
      <c r="AMZ210" s="17"/>
      <c r="ANA210" s="17"/>
      <c r="ANB210" s="17"/>
      <c r="ANC210" s="17"/>
      <c r="AND210" s="17"/>
      <c r="ANE210" s="17"/>
      <c r="ANF210" s="17"/>
      <c r="ANG210" s="17"/>
      <c r="ANH210" s="17"/>
      <c r="ANI210" s="17"/>
      <c r="ANJ210" s="17"/>
      <c r="ANK210" s="17"/>
      <c r="ANL210" s="17"/>
      <c r="ANM210" s="17"/>
      <c r="ANN210" s="17"/>
      <c r="ANO210" s="17"/>
      <c r="ANP210" s="17"/>
      <c r="ANQ210" s="17"/>
      <c r="ANR210" s="17"/>
      <c r="ANS210" s="17"/>
      <c r="ANT210" s="17"/>
      <c r="ANU210" s="17"/>
      <c r="ANV210" s="17"/>
      <c r="ANW210" s="17"/>
      <c r="ANX210" s="17"/>
      <c r="ANY210" s="17"/>
      <c r="ANZ210" s="17"/>
      <c r="AOA210" s="17"/>
      <c r="AOB210" s="17"/>
      <c r="AOC210" s="17"/>
      <c r="AOD210" s="17"/>
      <c r="AOE210" s="17"/>
      <c r="AOF210" s="17"/>
      <c r="AOG210" s="17"/>
      <c r="AOH210" s="17"/>
      <c r="AOI210" s="17"/>
      <c r="AOJ210" s="17"/>
      <c r="AOK210" s="17"/>
      <c r="AOL210" s="17"/>
      <c r="AOM210" s="17"/>
      <c r="AON210" s="17"/>
      <c r="AOO210" s="17"/>
      <c r="AOP210" s="17"/>
      <c r="AOQ210" s="17"/>
      <c r="AOR210" s="17"/>
      <c r="AOS210" s="17"/>
      <c r="AOT210" s="17"/>
      <c r="AOU210" s="17"/>
      <c r="AOV210" s="17"/>
      <c r="AOW210" s="17"/>
      <c r="AOX210" s="17"/>
      <c r="AOY210" s="17"/>
      <c r="AOZ210" s="17"/>
      <c r="APA210" s="17"/>
      <c r="APB210" s="17"/>
      <c r="APC210" s="17"/>
      <c r="APD210" s="17"/>
      <c r="APE210" s="17"/>
      <c r="APF210" s="17"/>
      <c r="APG210" s="17"/>
      <c r="APH210" s="17"/>
      <c r="API210" s="17"/>
      <c r="APJ210" s="17"/>
      <c r="APK210" s="17"/>
      <c r="APL210" s="17"/>
      <c r="APM210" s="17"/>
      <c r="APN210" s="17"/>
      <c r="APO210" s="17"/>
      <c r="APP210" s="17"/>
      <c r="APQ210" s="17"/>
      <c r="APR210" s="17"/>
      <c r="APS210" s="17"/>
      <c r="APT210" s="17"/>
      <c r="APU210" s="17"/>
      <c r="APV210" s="17"/>
      <c r="APW210" s="17"/>
      <c r="APX210" s="17"/>
      <c r="APY210" s="17"/>
      <c r="APZ210" s="17"/>
      <c r="AQA210" s="17"/>
      <c r="AQB210" s="17"/>
      <c r="AQC210" s="17"/>
      <c r="AQD210" s="17"/>
      <c r="AQE210" s="17"/>
      <c r="AQF210" s="17"/>
      <c r="AQG210" s="17"/>
      <c r="AQH210" s="17"/>
      <c r="AQI210" s="17"/>
      <c r="AQJ210" s="17"/>
      <c r="AQK210" s="17"/>
      <c r="AQL210" s="17"/>
      <c r="AQM210" s="17"/>
      <c r="AQN210" s="17"/>
      <c r="AQO210" s="17"/>
      <c r="AQP210" s="17"/>
      <c r="AQQ210" s="17"/>
      <c r="AQR210" s="17"/>
      <c r="AQS210" s="17"/>
      <c r="AQT210" s="17"/>
      <c r="AQU210" s="17"/>
      <c r="AQV210" s="17"/>
      <c r="AQW210" s="17"/>
      <c r="AQX210" s="17"/>
      <c r="AQY210" s="17"/>
      <c r="AQZ210" s="17"/>
      <c r="ARA210" s="17"/>
      <c r="ARB210" s="17"/>
      <c r="ARC210" s="17"/>
      <c r="ARD210" s="17"/>
      <c r="ARE210" s="17"/>
      <c r="ARF210" s="17"/>
      <c r="ARG210" s="17"/>
      <c r="ARH210" s="17"/>
      <c r="ARI210" s="17"/>
      <c r="ARJ210" s="17"/>
      <c r="ARK210" s="17"/>
      <c r="ARL210" s="17"/>
      <c r="ARM210" s="17"/>
      <c r="ARN210" s="17"/>
      <c r="ARO210" s="17"/>
      <c r="ARP210" s="17"/>
      <c r="ARQ210" s="17"/>
      <c r="ARR210" s="17"/>
      <c r="ARS210" s="17"/>
      <c r="ART210" s="17"/>
      <c r="ARU210" s="17"/>
      <c r="ARV210" s="17"/>
      <c r="ARW210" s="17"/>
      <c r="ARX210" s="17"/>
      <c r="ARY210" s="17"/>
      <c r="ARZ210" s="17"/>
      <c r="ASA210" s="17"/>
      <c r="ASB210" s="17"/>
      <c r="ASC210" s="17"/>
      <c r="ASD210" s="17"/>
      <c r="ASE210" s="17"/>
      <c r="ASF210" s="17"/>
      <c r="ASG210" s="17"/>
      <c r="ASH210" s="17"/>
      <c r="ASI210" s="17"/>
      <c r="ASJ210" s="17"/>
      <c r="ASK210" s="17"/>
      <c r="ASL210" s="17"/>
      <c r="ASM210" s="17"/>
      <c r="ASN210" s="17"/>
      <c r="ASO210" s="17"/>
      <c r="ASP210" s="17"/>
      <c r="ASQ210" s="17"/>
      <c r="ASR210" s="17"/>
      <c r="ASS210" s="17"/>
      <c r="AST210" s="17"/>
      <c r="ASU210" s="17"/>
      <c r="ASV210" s="17"/>
      <c r="ASW210" s="17"/>
      <c r="ASX210" s="17"/>
      <c r="ASY210" s="17"/>
      <c r="ASZ210" s="17"/>
      <c r="ATA210" s="17"/>
      <c r="ATB210" s="17"/>
      <c r="ATC210" s="17"/>
      <c r="ATD210" s="17"/>
      <c r="ATE210" s="17"/>
      <c r="ATF210" s="17"/>
      <c r="ATG210" s="17"/>
      <c r="ATH210" s="17"/>
      <c r="ATI210" s="17"/>
      <c r="ATJ210" s="17"/>
      <c r="ATK210" s="17"/>
      <c r="ATL210" s="17"/>
      <c r="ATM210" s="17"/>
      <c r="ATN210" s="17"/>
      <c r="ATO210" s="17"/>
      <c r="ATP210" s="17"/>
      <c r="ATQ210" s="17"/>
      <c r="ATR210" s="17"/>
      <c r="ATS210" s="17"/>
      <c r="ATT210" s="17"/>
      <c r="ATU210" s="17"/>
      <c r="ATV210" s="17"/>
      <c r="ATW210" s="17"/>
      <c r="ATX210" s="17"/>
      <c r="ATY210" s="17"/>
      <c r="ATZ210" s="17"/>
      <c r="AUA210" s="17"/>
      <c r="AUB210" s="17"/>
      <c r="AUC210" s="17"/>
      <c r="AUD210" s="17"/>
      <c r="AUE210" s="17"/>
      <c r="AUF210" s="17"/>
      <c r="AUG210" s="17"/>
      <c r="AUH210" s="17"/>
      <c r="AUI210" s="17"/>
      <c r="AUJ210" s="17"/>
      <c r="AUK210" s="17"/>
      <c r="AUL210" s="17"/>
      <c r="AUM210" s="17"/>
      <c r="AUN210" s="17"/>
      <c r="AUO210" s="17"/>
      <c r="AUP210" s="17"/>
      <c r="AUQ210" s="17"/>
      <c r="AUR210" s="17"/>
      <c r="AUS210" s="17"/>
      <c r="AUT210" s="17"/>
      <c r="AUU210" s="17"/>
      <c r="AUV210" s="17"/>
      <c r="AUW210" s="17"/>
      <c r="AUX210" s="17"/>
      <c r="AUY210" s="17"/>
      <c r="AUZ210" s="17"/>
      <c r="AVA210" s="17"/>
      <c r="AVB210" s="17"/>
      <c r="AVC210" s="17"/>
      <c r="AVD210" s="17"/>
      <c r="AVE210" s="17"/>
      <c r="AVF210" s="17"/>
      <c r="AVG210" s="17"/>
      <c r="AVH210" s="17"/>
      <c r="AVI210" s="17"/>
      <c r="AVJ210" s="17"/>
      <c r="AVK210" s="17"/>
      <c r="AVL210" s="17"/>
      <c r="AVM210" s="17"/>
      <c r="AVN210" s="17"/>
      <c r="AVO210" s="17"/>
      <c r="AVP210" s="17"/>
      <c r="AVQ210" s="17"/>
      <c r="AVR210" s="17"/>
      <c r="AVS210" s="17"/>
      <c r="AVT210" s="17"/>
      <c r="AVU210" s="17"/>
      <c r="AVV210" s="17"/>
      <c r="AVW210" s="17"/>
      <c r="AVX210" s="17"/>
      <c r="AVY210" s="17"/>
      <c r="AVZ210" s="17"/>
      <c r="AWA210" s="17"/>
      <c r="AWB210" s="17"/>
      <c r="AWC210" s="17"/>
      <c r="AWD210" s="17"/>
      <c r="AWE210" s="17"/>
      <c r="AWF210" s="17"/>
      <c r="AWG210" s="17"/>
      <c r="AWH210" s="17"/>
      <c r="AWI210" s="17"/>
      <c r="AWJ210" s="17"/>
      <c r="AWK210" s="17"/>
      <c r="AWL210" s="17"/>
      <c r="AWM210" s="17"/>
      <c r="AWN210" s="17"/>
      <c r="AWO210" s="17"/>
      <c r="AWP210" s="17"/>
      <c r="AWQ210" s="17"/>
      <c r="AWR210" s="17"/>
      <c r="AWS210" s="17"/>
      <c r="AWT210" s="17"/>
      <c r="AWU210" s="17"/>
      <c r="AWV210" s="17"/>
      <c r="AWW210" s="17"/>
      <c r="AWX210" s="17"/>
      <c r="AWY210" s="17"/>
      <c r="AWZ210" s="17"/>
      <c r="AXA210" s="17"/>
      <c r="AXB210" s="17"/>
      <c r="AXC210" s="17"/>
      <c r="AXD210" s="17"/>
      <c r="AXE210" s="17"/>
      <c r="AXF210" s="17"/>
      <c r="AXG210" s="17"/>
      <c r="AXH210" s="17"/>
      <c r="AXI210" s="17"/>
      <c r="AXJ210" s="17"/>
      <c r="AXK210" s="17"/>
      <c r="AXL210" s="17"/>
      <c r="AXM210" s="17"/>
      <c r="AXN210" s="17"/>
      <c r="AXO210" s="17"/>
      <c r="AXP210" s="17"/>
      <c r="AXQ210" s="17"/>
      <c r="AXR210" s="17"/>
      <c r="AXS210" s="17"/>
      <c r="AXT210" s="17"/>
      <c r="AXU210" s="17"/>
      <c r="AXV210" s="17"/>
      <c r="AXW210" s="17"/>
      <c r="AXX210" s="17"/>
      <c r="AXY210" s="17"/>
      <c r="AXZ210" s="17"/>
      <c r="AYA210" s="17"/>
      <c r="AYB210" s="17"/>
      <c r="AYC210" s="17"/>
      <c r="AYD210" s="17"/>
      <c r="AYE210" s="17"/>
      <c r="AYF210" s="17"/>
      <c r="AYG210" s="17"/>
      <c r="AYH210" s="17"/>
      <c r="AYI210" s="17"/>
      <c r="AYJ210" s="17"/>
      <c r="AYK210" s="17"/>
      <c r="AYL210" s="17"/>
      <c r="AYM210" s="17"/>
      <c r="AYN210" s="17"/>
      <c r="AYO210" s="17"/>
      <c r="AYP210" s="17"/>
      <c r="AYQ210" s="17"/>
      <c r="AYR210" s="17"/>
      <c r="AYS210" s="17"/>
      <c r="AYT210" s="17"/>
      <c r="AYU210" s="17"/>
      <c r="AYV210" s="17"/>
      <c r="AYW210" s="17"/>
      <c r="AYX210" s="17"/>
      <c r="AYY210" s="17"/>
      <c r="AYZ210" s="17"/>
      <c r="AZA210" s="17"/>
      <c r="AZB210" s="17"/>
      <c r="AZC210" s="17"/>
      <c r="AZD210" s="17"/>
      <c r="AZE210" s="17"/>
      <c r="AZF210" s="17"/>
      <c r="AZG210" s="17"/>
      <c r="AZH210" s="17"/>
      <c r="AZI210" s="17"/>
      <c r="AZJ210" s="17"/>
      <c r="AZK210" s="17"/>
      <c r="AZL210" s="17"/>
      <c r="AZM210" s="17"/>
      <c r="AZN210" s="17"/>
      <c r="AZO210" s="17"/>
      <c r="AZP210" s="17"/>
      <c r="AZQ210" s="17"/>
      <c r="AZR210" s="17"/>
      <c r="AZS210" s="17"/>
      <c r="AZT210" s="17"/>
      <c r="AZU210" s="17"/>
      <c r="AZV210" s="17"/>
      <c r="AZW210" s="17"/>
      <c r="AZX210" s="17"/>
      <c r="AZY210" s="17"/>
      <c r="AZZ210" s="17"/>
      <c r="BAA210" s="17"/>
      <c r="BAB210" s="17"/>
      <c r="BAC210" s="17"/>
      <c r="BAD210" s="17"/>
      <c r="BAE210" s="17"/>
      <c r="BAF210" s="17"/>
      <c r="BAG210" s="17"/>
      <c r="BAH210" s="17"/>
      <c r="BAI210" s="17"/>
      <c r="BAJ210" s="17"/>
      <c r="BAK210" s="17"/>
      <c r="BAL210" s="17"/>
      <c r="BAM210" s="17"/>
      <c r="BAN210" s="17"/>
      <c r="BAO210" s="17"/>
      <c r="BAP210" s="17"/>
      <c r="BAQ210" s="17"/>
      <c r="BAR210" s="17"/>
      <c r="BAS210" s="17"/>
      <c r="BAT210" s="17"/>
      <c r="BAU210" s="17"/>
      <c r="BAV210" s="17"/>
      <c r="BAW210" s="17"/>
      <c r="BAX210" s="17"/>
      <c r="BAY210" s="17"/>
      <c r="BAZ210" s="17"/>
      <c r="BBA210" s="17"/>
      <c r="BBB210" s="17"/>
      <c r="BBC210" s="17"/>
      <c r="BBD210" s="17"/>
      <c r="BBE210" s="17"/>
      <c r="BBF210" s="17"/>
      <c r="BBG210" s="17"/>
      <c r="BBH210" s="17"/>
      <c r="BBI210" s="17"/>
      <c r="BBJ210" s="17"/>
      <c r="BBK210" s="17"/>
      <c r="BBL210" s="17"/>
      <c r="BBM210" s="17"/>
      <c r="BBN210" s="17"/>
      <c r="BBO210" s="17"/>
      <c r="BBP210" s="17"/>
      <c r="BBQ210" s="17"/>
      <c r="BBR210" s="17"/>
      <c r="BBS210" s="17"/>
      <c r="BBT210" s="17"/>
      <c r="BBU210" s="17"/>
      <c r="BBV210" s="17"/>
      <c r="BBW210" s="17"/>
      <c r="BBX210" s="17"/>
      <c r="BBY210" s="17"/>
      <c r="BBZ210" s="17"/>
      <c r="BCA210" s="17"/>
      <c r="BCB210" s="17"/>
      <c r="BCC210" s="17"/>
      <c r="BCD210" s="17"/>
      <c r="BCE210" s="17"/>
      <c r="BCF210" s="17"/>
      <c r="BCG210" s="17"/>
      <c r="BCH210" s="17"/>
      <c r="BCI210" s="17"/>
      <c r="BCJ210" s="17"/>
      <c r="BCK210" s="17"/>
      <c r="BCL210" s="17"/>
      <c r="BCM210" s="17"/>
      <c r="BCN210" s="17"/>
      <c r="BCO210" s="17"/>
      <c r="BCP210" s="17"/>
      <c r="BCQ210" s="17"/>
      <c r="BCR210" s="17"/>
      <c r="BCS210" s="17"/>
      <c r="BCT210" s="17"/>
      <c r="BCU210" s="17"/>
      <c r="BCV210" s="17"/>
      <c r="BCW210" s="17"/>
      <c r="BCX210" s="17"/>
      <c r="BCY210" s="17"/>
      <c r="BCZ210" s="17"/>
      <c r="BDA210" s="17"/>
      <c r="BDB210" s="17"/>
      <c r="BDC210" s="17"/>
      <c r="BDD210" s="17"/>
      <c r="BDE210" s="17"/>
      <c r="BDF210" s="17"/>
      <c r="BDG210" s="17"/>
      <c r="BDH210" s="17"/>
      <c r="BDI210" s="17"/>
      <c r="BDJ210" s="17"/>
      <c r="BDK210" s="17"/>
      <c r="BDL210" s="17"/>
      <c r="BDM210" s="17"/>
      <c r="BDN210" s="17"/>
      <c r="BDO210" s="17"/>
      <c r="BDP210" s="17"/>
      <c r="BDQ210" s="17"/>
      <c r="BDR210" s="17"/>
      <c r="BDS210" s="17"/>
      <c r="BDT210" s="17"/>
      <c r="BDU210" s="17"/>
      <c r="BDV210" s="17"/>
      <c r="BDW210" s="17"/>
      <c r="BDX210" s="17"/>
      <c r="BDY210" s="17"/>
      <c r="BDZ210" s="17"/>
      <c r="BEA210" s="17"/>
      <c r="BEB210" s="17"/>
      <c r="BEC210" s="17"/>
      <c r="BED210" s="17"/>
      <c r="BEE210" s="17"/>
      <c r="BEF210" s="17"/>
      <c r="BEG210" s="17"/>
      <c r="BEH210" s="17"/>
      <c r="BEI210" s="17"/>
      <c r="BEJ210" s="17"/>
      <c r="BEK210" s="17"/>
      <c r="BEL210" s="17"/>
      <c r="BEM210" s="17"/>
      <c r="BEN210" s="17"/>
      <c r="BEO210" s="17"/>
      <c r="BEP210" s="17"/>
      <c r="BEQ210" s="17"/>
      <c r="BER210" s="17"/>
      <c r="BES210" s="17"/>
      <c r="BET210" s="17"/>
      <c r="BEU210" s="17"/>
      <c r="BEV210" s="17"/>
      <c r="BEW210" s="17"/>
      <c r="BEX210" s="17"/>
      <c r="BEY210" s="17"/>
      <c r="BEZ210" s="17"/>
      <c r="BFA210" s="17"/>
      <c r="BFB210" s="17"/>
      <c r="BFC210" s="17"/>
      <c r="BFD210" s="17"/>
      <c r="BFE210" s="17"/>
      <c r="BFF210" s="17"/>
      <c r="BFG210" s="17"/>
      <c r="BFH210" s="17"/>
      <c r="BFI210" s="17"/>
      <c r="BFJ210" s="17"/>
      <c r="BFK210" s="17"/>
      <c r="BFL210" s="17"/>
      <c r="BFM210" s="17"/>
      <c r="BFN210" s="17"/>
      <c r="BFO210" s="17"/>
      <c r="BFP210" s="17"/>
      <c r="BFQ210" s="17"/>
      <c r="BFR210" s="17"/>
      <c r="BFS210" s="17"/>
      <c r="BFT210" s="17"/>
      <c r="BFU210" s="17"/>
      <c r="BFV210" s="17"/>
      <c r="BFW210" s="17"/>
      <c r="BFX210" s="17"/>
      <c r="BFY210" s="17"/>
      <c r="BFZ210" s="17"/>
      <c r="BGA210" s="17"/>
      <c r="BGB210" s="17"/>
      <c r="BGC210" s="17"/>
      <c r="BGD210" s="17"/>
      <c r="BGE210" s="17"/>
      <c r="BGF210" s="17"/>
      <c r="BGG210" s="17"/>
      <c r="BGH210" s="17"/>
      <c r="BGI210" s="17"/>
      <c r="BGJ210" s="17"/>
      <c r="BGK210" s="17"/>
      <c r="BGL210" s="17"/>
      <c r="BGM210" s="17"/>
      <c r="BGN210" s="17"/>
      <c r="BGO210" s="17"/>
      <c r="BGP210" s="17"/>
      <c r="BGQ210" s="17"/>
      <c r="BGR210" s="17"/>
      <c r="BGS210" s="17"/>
      <c r="BGT210" s="17"/>
      <c r="BGU210" s="17"/>
      <c r="BGV210" s="17"/>
      <c r="BGW210" s="17"/>
      <c r="BGX210" s="17"/>
      <c r="BGY210" s="17"/>
      <c r="BGZ210" s="17"/>
      <c r="BHA210" s="17"/>
      <c r="BHB210" s="17"/>
      <c r="BHC210" s="17"/>
      <c r="BHD210" s="17"/>
      <c r="BHE210" s="17"/>
      <c r="BHF210" s="17"/>
      <c r="BHG210" s="17"/>
      <c r="BHH210" s="17"/>
      <c r="BHI210" s="17"/>
      <c r="BHJ210" s="17"/>
      <c r="BHK210" s="17"/>
      <c r="BHL210" s="17"/>
      <c r="BHM210" s="17"/>
      <c r="BHN210" s="17"/>
      <c r="BHO210" s="17"/>
      <c r="BHP210" s="17"/>
      <c r="BHQ210" s="17"/>
      <c r="BHR210" s="17"/>
      <c r="BHS210" s="17"/>
      <c r="BHT210" s="17"/>
      <c r="BHU210" s="17"/>
      <c r="BHV210" s="17"/>
      <c r="BHW210" s="17"/>
      <c r="BHX210" s="17"/>
      <c r="BHY210" s="17"/>
      <c r="BHZ210" s="17"/>
      <c r="BIA210" s="17"/>
      <c r="BIB210" s="17"/>
      <c r="BIC210" s="17"/>
      <c r="BID210" s="17"/>
      <c r="BIE210" s="17"/>
      <c r="BIF210" s="17"/>
      <c r="BIG210" s="17"/>
      <c r="BIH210" s="17"/>
      <c r="BII210" s="17"/>
      <c r="BIJ210" s="17"/>
      <c r="BIK210" s="17"/>
      <c r="BIL210" s="17"/>
      <c r="BIM210" s="17"/>
      <c r="BIN210" s="17"/>
      <c r="BIO210" s="17"/>
      <c r="BIP210" s="17"/>
      <c r="BIQ210" s="17"/>
      <c r="BIR210" s="17"/>
      <c r="BIS210" s="17"/>
      <c r="BIT210" s="17"/>
      <c r="BIU210" s="17"/>
      <c r="BIV210" s="17"/>
      <c r="BIW210" s="17"/>
      <c r="BIX210" s="17"/>
      <c r="BIY210" s="17"/>
      <c r="BIZ210" s="17"/>
      <c r="BJA210" s="17"/>
      <c r="BJB210" s="17"/>
      <c r="BJC210" s="17"/>
      <c r="BJD210" s="17"/>
      <c r="BJE210" s="17"/>
      <c r="BJF210" s="17"/>
      <c r="BJG210" s="17"/>
      <c r="BJH210" s="17"/>
      <c r="BJI210" s="17"/>
      <c r="BJJ210" s="17"/>
      <c r="BJK210" s="17"/>
      <c r="BJL210" s="17"/>
      <c r="BJM210" s="17"/>
      <c r="BJN210" s="17"/>
      <c r="BJO210" s="17"/>
      <c r="BJP210" s="17"/>
      <c r="BJQ210" s="17"/>
      <c r="BJR210" s="17"/>
      <c r="BJS210" s="17"/>
      <c r="BJT210" s="17"/>
      <c r="BJU210" s="17"/>
      <c r="BJV210" s="17"/>
      <c r="BJW210" s="17"/>
      <c r="BJX210" s="17"/>
      <c r="BJY210" s="17"/>
      <c r="BJZ210" s="17"/>
      <c r="BKA210" s="17"/>
      <c r="BKB210" s="17"/>
      <c r="BKC210" s="17"/>
      <c r="BKD210" s="17"/>
      <c r="BKE210" s="17"/>
      <c r="BKF210" s="17"/>
      <c r="BKG210" s="17"/>
      <c r="BKH210" s="17"/>
      <c r="BKI210" s="17"/>
      <c r="BKJ210" s="17"/>
      <c r="BKK210" s="17"/>
      <c r="BKL210" s="17"/>
      <c r="BKM210" s="17"/>
      <c r="BKN210" s="17"/>
      <c r="BKO210" s="17"/>
      <c r="BKP210" s="17"/>
      <c r="BKQ210" s="17"/>
      <c r="BKR210" s="17"/>
      <c r="BKS210" s="17"/>
      <c r="BKT210" s="17"/>
      <c r="BKU210" s="17"/>
      <c r="BKV210" s="17"/>
      <c r="BKW210" s="17"/>
      <c r="BKX210" s="17"/>
      <c r="BKY210" s="17"/>
      <c r="BKZ210" s="17"/>
      <c r="BLA210" s="17"/>
      <c r="BLB210" s="17"/>
      <c r="BLC210" s="17"/>
      <c r="BLD210" s="17"/>
      <c r="BLE210" s="17"/>
      <c r="BLF210" s="17"/>
      <c r="BLG210" s="17"/>
      <c r="BLH210" s="17"/>
      <c r="BLI210" s="17"/>
      <c r="BLJ210" s="17"/>
      <c r="BLK210" s="17"/>
      <c r="BLL210" s="17"/>
      <c r="BLM210" s="17"/>
      <c r="BLN210" s="17"/>
      <c r="BLO210" s="17"/>
      <c r="BLP210" s="17"/>
      <c r="BLQ210" s="17"/>
      <c r="BLR210" s="17"/>
      <c r="BLS210" s="17"/>
      <c r="BLT210" s="17"/>
      <c r="BLU210" s="17"/>
      <c r="BLV210" s="17"/>
      <c r="BLW210" s="17"/>
      <c r="BLX210" s="17"/>
      <c r="BLY210" s="17"/>
      <c r="BLZ210" s="17"/>
      <c r="BMA210" s="17"/>
      <c r="BMB210" s="17"/>
      <c r="BMC210" s="17"/>
      <c r="BMD210" s="17"/>
      <c r="BME210" s="17"/>
      <c r="BMF210" s="17"/>
      <c r="BMG210" s="17"/>
      <c r="BMH210" s="17"/>
      <c r="BMI210" s="17"/>
      <c r="BMJ210" s="17"/>
      <c r="BMK210" s="17"/>
      <c r="BML210" s="17"/>
      <c r="BMM210" s="17"/>
      <c r="BMN210" s="17"/>
      <c r="BMO210" s="17"/>
      <c r="BMP210" s="17"/>
      <c r="BMQ210" s="17"/>
      <c r="BMR210" s="17"/>
      <c r="BMS210" s="17"/>
      <c r="BMT210" s="17"/>
      <c r="BMU210" s="17"/>
      <c r="BMV210" s="17"/>
      <c r="BMW210" s="17"/>
      <c r="BMX210" s="17"/>
      <c r="BMY210" s="17"/>
      <c r="BMZ210" s="17"/>
      <c r="BNA210" s="17"/>
      <c r="BNB210" s="17"/>
      <c r="BNC210" s="17"/>
      <c r="BND210" s="17"/>
      <c r="BNE210" s="17"/>
      <c r="BNF210" s="17"/>
      <c r="BNG210" s="17"/>
      <c r="BNH210" s="17"/>
      <c r="BNI210" s="17"/>
      <c r="BNJ210" s="17"/>
      <c r="BNK210" s="17"/>
      <c r="BNL210" s="17"/>
      <c r="BNM210" s="17"/>
      <c r="BNN210" s="17"/>
      <c r="BNO210" s="17"/>
      <c r="BNP210" s="17"/>
      <c r="BNQ210" s="17"/>
      <c r="BNR210" s="17"/>
      <c r="BNS210" s="17"/>
      <c r="BNT210" s="17"/>
      <c r="BNU210" s="17"/>
      <c r="BNV210" s="17"/>
      <c r="BNW210" s="17"/>
      <c r="BNX210" s="17"/>
      <c r="BNY210" s="17"/>
      <c r="BNZ210" s="17"/>
      <c r="BOA210" s="17"/>
      <c r="BOB210" s="17"/>
      <c r="BOC210" s="17"/>
      <c r="BOD210" s="17"/>
      <c r="BOE210" s="17"/>
      <c r="BOF210" s="17"/>
      <c r="BOG210" s="17"/>
      <c r="BOH210" s="17"/>
      <c r="BOI210" s="17"/>
      <c r="BOJ210" s="17"/>
      <c r="BOK210" s="17"/>
      <c r="BOL210" s="17"/>
      <c r="BOM210" s="17"/>
      <c r="BON210" s="17"/>
      <c r="BOO210" s="17"/>
      <c r="BOP210" s="17"/>
      <c r="BOQ210" s="17"/>
      <c r="BOR210" s="17"/>
      <c r="BOS210" s="17"/>
      <c r="BOT210" s="17"/>
      <c r="BOU210" s="17"/>
      <c r="BOV210" s="17"/>
      <c r="BOW210" s="17"/>
      <c r="BOX210" s="17"/>
      <c r="BOY210" s="17"/>
      <c r="BOZ210" s="17"/>
      <c r="BPA210" s="17"/>
      <c r="BPB210" s="17"/>
      <c r="BPC210" s="17"/>
      <c r="BPD210" s="17"/>
      <c r="BPE210" s="17"/>
      <c r="BPF210" s="17"/>
      <c r="BPG210" s="17"/>
      <c r="BPH210" s="17"/>
      <c r="BPI210" s="17"/>
      <c r="BPJ210" s="17"/>
      <c r="BPK210" s="17"/>
      <c r="BPL210" s="17"/>
      <c r="BPM210" s="17"/>
      <c r="BPN210" s="17"/>
      <c r="BPO210" s="17"/>
      <c r="BPP210" s="17"/>
      <c r="BPQ210" s="17"/>
      <c r="BPR210" s="17"/>
      <c r="BPS210" s="17"/>
      <c r="BPT210" s="17"/>
      <c r="BPU210" s="17"/>
      <c r="BPV210" s="17"/>
      <c r="BPW210" s="17"/>
      <c r="BPX210" s="17"/>
      <c r="BPY210" s="17"/>
      <c r="BPZ210" s="17"/>
      <c r="BQA210" s="17"/>
      <c r="BQB210" s="17"/>
      <c r="BQC210" s="17"/>
      <c r="BQD210" s="17"/>
      <c r="BQE210" s="17"/>
      <c r="BQF210" s="17"/>
      <c r="BQG210" s="17"/>
      <c r="BQH210" s="17"/>
      <c r="BQI210" s="17"/>
      <c r="BQJ210" s="17"/>
      <c r="BQK210" s="17"/>
      <c r="BQL210" s="17"/>
      <c r="BQM210" s="17"/>
      <c r="BQN210" s="17"/>
      <c r="BQO210" s="17"/>
      <c r="BQP210" s="17"/>
      <c r="BQQ210" s="17"/>
      <c r="BQR210" s="17"/>
      <c r="BQS210" s="17"/>
      <c r="BQT210" s="17"/>
      <c r="BQU210" s="17"/>
      <c r="BQV210" s="17"/>
      <c r="BQW210" s="17"/>
      <c r="BQX210" s="17"/>
      <c r="BQY210" s="17"/>
      <c r="BQZ210" s="17"/>
      <c r="BRA210" s="17"/>
      <c r="BRB210" s="17"/>
      <c r="BRC210" s="17"/>
      <c r="BRD210" s="17"/>
      <c r="BRE210" s="17"/>
      <c r="BRF210" s="17"/>
      <c r="BRG210" s="17"/>
      <c r="BRH210" s="17"/>
      <c r="BRI210" s="17"/>
      <c r="BRJ210" s="17"/>
      <c r="BRK210" s="17"/>
      <c r="BRL210" s="17"/>
      <c r="BRM210" s="17"/>
      <c r="BRN210" s="17"/>
      <c r="BRO210" s="17"/>
      <c r="BRP210" s="17"/>
      <c r="BRQ210" s="17"/>
      <c r="BRR210" s="17"/>
      <c r="BRS210" s="17"/>
      <c r="BRT210" s="17"/>
      <c r="BRU210" s="17"/>
      <c r="BRV210" s="17"/>
      <c r="BRW210" s="17"/>
      <c r="BRX210" s="17"/>
      <c r="BRY210" s="17"/>
      <c r="BRZ210" s="17"/>
      <c r="BSA210" s="17"/>
      <c r="BSB210" s="17"/>
      <c r="BSC210" s="17"/>
      <c r="BSD210" s="17"/>
      <c r="BSE210" s="17"/>
      <c r="BSF210" s="17"/>
      <c r="BSG210" s="17"/>
      <c r="BSH210" s="17"/>
      <c r="BSI210" s="17"/>
      <c r="BSJ210" s="17"/>
      <c r="BSK210" s="17"/>
      <c r="BSL210" s="17"/>
      <c r="BSM210" s="17"/>
      <c r="BSN210" s="17"/>
      <c r="BSO210" s="17"/>
      <c r="BSP210" s="17"/>
      <c r="BSQ210" s="17"/>
      <c r="BSR210" s="17"/>
      <c r="BSS210" s="17"/>
      <c r="BST210" s="17"/>
      <c r="BSU210" s="17"/>
      <c r="BSV210" s="17"/>
      <c r="BSW210" s="17"/>
      <c r="BSX210" s="17"/>
      <c r="BSY210" s="17"/>
      <c r="BSZ210" s="17"/>
      <c r="BTA210" s="17"/>
      <c r="BTB210" s="17"/>
      <c r="BTC210" s="17"/>
      <c r="BTD210" s="17"/>
      <c r="BTE210" s="17"/>
      <c r="BTF210" s="17"/>
      <c r="BTG210" s="17"/>
      <c r="BTH210" s="17"/>
      <c r="BTI210" s="17"/>
      <c r="BTJ210" s="17"/>
      <c r="BTK210" s="17"/>
      <c r="BTL210" s="17"/>
      <c r="BTM210" s="17"/>
      <c r="BTN210" s="17"/>
      <c r="BTO210" s="17"/>
      <c r="BTP210" s="17"/>
      <c r="BTQ210" s="17"/>
      <c r="BTR210" s="17"/>
      <c r="BTS210" s="17"/>
      <c r="BTT210" s="17"/>
      <c r="BTU210" s="17"/>
      <c r="BTV210" s="17"/>
      <c r="BTW210" s="17"/>
      <c r="BTX210" s="17"/>
      <c r="BTY210" s="17"/>
      <c r="BTZ210" s="17"/>
      <c r="BUA210" s="17"/>
      <c r="BUB210" s="17"/>
      <c r="BUC210" s="17"/>
      <c r="BUD210" s="17"/>
      <c r="BUE210" s="17"/>
      <c r="BUF210" s="17"/>
      <c r="BUG210" s="17"/>
      <c r="BUH210" s="17"/>
      <c r="BUI210" s="17"/>
      <c r="BUJ210" s="17"/>
      <c r="BUK210" s="17"/>
      <c r="BUL210" s="17"/>
      <c r="BUM210" s="17"/>
      <c r="BUN210" s="17"/>
      <c r="BUO210" s="17"/>
      <c r="BUP210" s="17"/>
      <c r="BUQ210" s="17"/>
      <c r="BUR210" s="17"/>
      <c r="BUS210" s="17"/>
      <c r="BUT210" s="17"/>
      <c r="BUU210" s="17"/>
      <c r="BUV210" s="17"/>
      <c r="BUW210" s="17"/>
      <c r="BUX210" s="17"/>
      <c r="BUY210" s="17"/>
      <c r="BUZ210" s="17"/>
      <c r="BVA210" s="17"/>
      <c r="BVB210" s="17"/>
      <c r="BVC210" s="17"/>
      <c r="BVD210" s="17"/>
      <c r="BVE210" s="17"/>
      <c r="BVF210" s="17"/>
      <c r="BVG210" s="17"/>
      <c r="BVH210" s="17"/>
      <c r="BVI210" s="17"/>
      <c r="BVJ210" s="17"/>
      <c r="BVK210" s="17"/>
      <c r="BVL210" s="17"/>
      <c r="BVM210" s="17"/>
      <c r="BVN210" s="17"/>
      <c r="BVO210" s="17"/>
      <c r="BVP210" s="17"/>
      <c r="BVQ210" s="17"/>
      <c r="BVR210" s="17"/>
      <c r="BVS210" s="17"/>
      <c r="BVT210" s="17"/>
      <c r="BVU210" s="17"/>
      <c r="BVV210" s="17"/>
      <c r="BVW210" s="17"/>
      <c r="BVX210" s="17"/>
      <c r="BVY210" s="17"/>
      <c r="BVZ210" s="17"/>
      <c r="BWA210" s="17"/>
      <c r="BWB210" s="17"/>
      <c r="BWC210" s="17"/>
      <c r="BWD210" s="17"/>
      <c r="BWE210" s="17"/>
      <c r="BWF210" s="17"/>
      <c r="BWG210" s="17"/>
      <c r="BWH210" s="17"/>
      <c r="BWI210" s="17"/>
      <c r="BWJ210" s="17"/>
      <c r="BWK210" s="17"/>
      <c r="BWL210" s="17"/>
      <c r="BWM210" s="17"/>
      <c r="BWN210" s="17"/>
      <c r="BWO210" s="17"/>
      <c r="BWP210" s="17"/>
      <c r="BWQ210" s="17"/>
      <c r="BWR210" s="17"/>
      <c r="BWS210" s="17"/>
      <c r="BWT210" s="17"/>
      <c r="BWU210" s="17"/>
      <c r="BWV210" s="17"/>
      <c r="BWW210" s="17"/>
      <c r="BWX210" s="17"/>
      <c r="BWY210" s="17"/>
      <c r="BWZ210" s="17"/>
      <c r="BXA210" s="17"/>
      <c r="BXB210" s="17"/>
      <c r="BXC210" s="17"/>
      <c r="BXD210" s="17"/>
      <c r="BXE210" s="17"/>
      <c r="BXF210" s="17"/>
      <c r="BXG210" s="17"/>
      <c r="BXH210" s="17"/>
      <c r="BXI210" s="17"/>
      <c r="BXJ210" s="17"/>
      <c r="BXK210" s="17"/>
      <c r="BXL210" s="17"/>
      <c r="BXM210" s="17"/>
      <c r="BXN210" s="17"/>
      <c r="BXO210" s="17"/>
      <c r="BXP210" s="17"/>
      <c r="BXQ210" s="17"/>
      <c r="BXR210" s="17"/>
      <c r="BXS210" s="17"/>
      <c r="BXT210" s="17"/>
      <c r="BXU210" s="17"/>
      <c r="BXV210" s="17"/>
      <c r="BXW210" s="17"/>
      <c r="BXX210" s="17"/>
      <c r="BXY210" s="17"/>
      <c r="BXZ210" s="17"/>
      <c r="BYA210" s="17"/>
      <c r="BYB210" s="17"/>
      <c r="BYC210" s="17"/>
      <c r="BYD210" s="17"/>
      <c r="BYE210" s="17"/>
      <c r="BYF210" s="17"/>
      <c r="BYG210" s="17"/>
      <c r="BYH210" s="17"/>
      <c r="BYI210" s="17"/>
      <c r="BYJ210" s="17"/>
      <c r="BYK210" s="17"/>
      <c r="BYL210" s="17"/>
      <c r="BYM210" s="17"/>
      <c r="BYN210" s="17"/>
      <c r="BYO210" s="17"/>
      <c r="BYP210" s="17"/>
      <c r="BYQ210" s="17"/>
      <c r="BYR210" s="17"/>
      <c r="BYS210" s="17"/>
      <c r="BYT210" s="17"/>
      <c r="BYU210" s="17"/>
      <c r="BYV210" s="17"/>
      <c r="BYW210" s="17"/>
      <c r="BYX210" s="17"/>
      <c r="BYY210" s="17"/>
      <c r="BYZ210" s="17"/>
      <c r="BZA210" s="17"/>
      <c r="BZB210" s="17"/>
      <c r="BZC210" s="17"/>
      <c r="BZD210" s="17"/>
      <c r="BZE210" s="17"/>
      <c r="BZF210" s="17"/>
      <c r="BZG210" s="17"/>
      <c r="BZH210" s="17"/>
      <c r="BZI210" s="17"/>
      <c r="BZJ210" s="17"/>
      <c r="BZK210" s="17"/>
      <c r="BZL210" s="17"/>
      <c r="BZM210" s="17"/>
      <c r="BZN210" s="17"/>
      <c r="BZO210" s="17"/>
      <c r="BZP210" s="17"/>
      <c r="BZQ210" s="17"/>
      <c r="BZR210" s="17"/>
      <c r="BZS210" s="17"/>
      <c r="BZT210" s="17"/>
      <c r="BZU210" s="17"/>
      <c r="BZV210" s="17"/>
      <c r="BZW210" s="17"/>
      <c r="BZX210" s="17"/>
      <c r="BZY210" s="17"/>
      <c r="BZZ210" s="17"/>
      <c r="CAA210" s="17"/>
      <c r="CAB210" s="17"/>
      <c r="CAC210" s="17"/>
      <c r="CAD210" s="17"/>
      <c r="CAE210" s="17"/>
      <c r="CAF210" s="17"/>
      <c r="CAG210" s="17"/>
      <c r="CAH210" s="17"/>
      <c r="CAI210" s="17"/>
      <c r="CAJ210" s="17"/>
      <c r="CAK210" s="17"/>
      <c r="CAL210" s="17"/>
      <c r="CAM210" s="17"/>
      <c r="CAN210" s="17"/>
      <c r="CAO210" s="17"/>
      <c r="CAP210" s="17"/>
      <c r="CAQ210" s="17"/>
      <c r="CAR210" s="17"/>
      <c r="CAS210" s="17"/>
      <c r="CAT210" s="17"/>
      <c r="CAU210" s="17"/>
      <c r="CAV210" s="17"/>
      <c r="CAW210" s="17"/>
      <c r="CAX210" s="17"/>
      <c r="CAY210" s="17"/>
      <c r="CAZ210" s="17"/>
      <c r="CBA210" s="17"/>
      <c r="CBB210" s="17"/>
      <c r="CBC210" s="17"/>
      <c r="CBD210" s="17"/>
      <c r="CBE210" s="17"/>
      <c r="CBF210" s="17"/>
      <c r="CBG210" s="17"/>
      <c r="CBH210" s="17"/>
      <c r="CBI210" s="17"/>
      <c r="CBJ210" s="17"/>
      <c r="CBK210" s="17"/>
      <c r="CBL210" s="17"/>
      <c r="CBM210" s="17"/>
      <c r="CBN210" s="17"/>
      <c r="CBO210" s="17"/>
      <c r="CBP210" s="17"/>
      <c r="CBQ210" s="17"/>
      <c r="CBR210" s="17"/>
      <c r="CBS210" s="17"/>
      <c r="CBT210" s="17"/>
      <c r="CBU210" s="17"/>
      <c r="CBV210" s="17"/>
      <c r="CBW210" s="17"/>
      <c r="CBX210" s="17"/>
      <c r="CBY210" s="17"/>
      <c r="CBZ210" s="17"/>
      <c r="CCA210" s="17"/>
      <c r="CCB210" s="17"/>
      <c r="CCC210" s="17"/>
      <c r="CCD210" s="17"/>
      <c r="CCE210" s="17"/>
      <c r="CCF210" s="17"/>
      <c r="CCG210" s="17"/>
      <c r="CCH210" s="17"/>
      <c r="CCI210" s="17"/>
      <c r="CCJ210" s="17"/>
      <c r="CCK210" s="17"/>
      <c r="CCL210" s="17"/>
      <c r="CCM210" s="17"/>
      <c r="CCN210" s="17"/>
      <c r="CCO210" s="17"/>
      <c r="CCP210" s="17"/>
      <c r="CCQ210" s="17"/>
      <c r="CCR210" s="17"/>
      <c r="CCS210" s="17"/>
      <c r="CCT210" s="17"/>
      <c r="CCU210" s="17"/>
      <c r="CCV210" s="17"/>
      <c r="CCW210" s="17"/>
      <c r="CCX210" s="17"/>
      <c r="CCY210" s="17"/>
      <c r="CCZ210" s="17"/>
      <c r="CDA210" s="17"/>
      <c r="CDB210" s="17"/>
      <c r="CDC210" s="17"/>
      <c r="CDD210" s="17"/>
      <c r="CDE210" s="17"/>
      <c r="CDF210" s="17"/>
      <c r="CDG210" s="17"/>
      <c r="CDH210" s="17"/>
      <c r="CDI210" s="17"/>
      <c r="CDJ210" s="17"/>
      <c r="CDK210" s="17"/>
      <c r="CDL210" s="17"/>
      <c r="CDM210" s="17"/>
      <c r="CDN210" s="17"/>
      <c r="CDO210" s="17"/>
      <c r="CDP210" s="17"/>
      <c r="CDQ210" s="17"/>
      <c r="CDR210" s="17"/>
      <c r="CDS210" s="17"/>
      <c r="CDT210" s="17"/>
      <c r="CDU210" s="17"/>
    </row>
    <row r="211">
      <c r="A211" s="14" t="s">
        <v>4379</v>
      </c>
      <c r="B211" s="14" t="s">
        <v>4380</v>
      </c>
      <c r="D211" s="14" t="s">
        <v>4059</v>
      </c>
      <c r="E211" s="14" t="s">
        <v>4381</v>
      </c>
      <c r="F211" s="14" t="s">
        <v>2835</v>
      </c>
      <c r="I211" s="14" t="s">
        <v>4382</v>
      </c>
      <c r="J211" s="14" t="s">
        <v>2618</v>
      </c>
      <c r="K211" s="14" t="s">
        <v>2619</v>
      </c>
      <c r="L211" s="17"/>
      <c r="M211" s="17"/>
      <c r="N211" s="14" t="s">
        <v>21</v>
      </c>
      <c r="O211" s="14" t="s">
        <v>21</v>
      </c>
      <c r="P211" s="14" t="s">
        <v>2690</v>
      </c>
      <c r="Q211" s="16">
        <v>11.0</v>
      </c>
      <c r="R211" s="16">
        <v>4080569.0</v>
      </c>
      <c r="S211" s="16">
        <v>4080569.0</v>
      </c>
      <c r="T211" s="14" t="s">
        <v>2622</v>
      </c>
      <c r="U211" s="14" t="s">
        <v>2630</v>
      </c>
      <c r="V211" s="14" t="s">
        <v>4383</v>
      </c>
      <c r="W211" s="14" t="s">
        <v>4384</v>
      </c>
      <c r="X211" s="16">
        <v>0.08</v>
      </c>
      <c r="Y211" s="17"/>
      <c r="Z211" s="16">
        <v>22.0</v>
      </c>
      <c r="AA211" s="16">
        <v>247.0</v>
      </c>
      <c r="AB211" s="17"/>
      <c r="AC211" s="17"/>
      <c r="AD211" s="16">
        <v>7101.0</v>
      </c>
      <c r="AE211" s="26">
        <v>45424.0</v>
      </c>
      <c r="AF211" s="17"/>
      <c r="AG211" s="17"/>
      <c r="AH211" s="17"/>
      <c r="AI211" s="17"/>
      <c r="AJ211" s="17"/>
      <c r="AK211" s="17"/>
      <c r="AL211" s="16">
        <v>75.0</v>
      </c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6">
        <v>1.0</v>
      </c>
      <c r="BH211" s="17"/>
      <c r="BI211" s="14" t="s">
        <v>2594</v>
      </c>
      <c r="BJ211" s="14" t="s">
        <v>2566</v>
      </c>
      <c r="BK211" s="17"/>
      <c r="BL211" s="17"/>
      <c r="BM211" s="16">
        <v>237.333333</v>
      </c>
      <c r="BN211" s="17"/>
      <c r="BO211" s="17"/>
      <c r="BP211" s="17"/>
      <c r="BQ211" s="17"/>
      <c r="BR211" s="17"/>
      <c r="BS211" s="17"/>
      <c r="BT211" s="16">
        <v>11.0</v>
      </c>
      <c r="BU211" s="14" t="s">
        <v>2680</v>
      </c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  <c r="KL211" s="17"/>
      <c r="KM211" s="17"/>
      <c r="KN211" s="17"/>
      <c r="KO211" s="17"/>
      <c r="KP211" s="17"/>
      <c r="KQ211" s="17"/>
      <c r="KR211" s="17"/>
      <c r="KS211" s="17"/>
      <c r="KT211" s="17"/>
      <c r="KU211" s="17"/>
      <c r="KV211" s="17"/>
      <c r="KW211" s="17"/>
      <c r="KX211" s="17"/>
      <c r="KY211" s="17"/>
      <c r="KZ211" s="17"/>
      <c r="LA211" s="17"/>
      <c r="LB211" s="17"/>
      <c r="LC211" s="17"/>
      <c r="LD211" s="17"/>
      <c r="LE211" s="17"/>
      <c r="LF211" s="17"/>
      <c r="LG211" s="17"/>
      <c r="LH211" s="17"/>
      <c r="LI211" s="17"/>
      <c r="LJ211" s="17"/>
      <c r="LK211" s="17"/>
      <c r="LL211" s="17"/>
      <c r="LM211" s="17"/>
      <c r="LN211" s="17"/>
      <c r="LO211" s="17"/>
      <c r="LP211" s="17"/>
      <c r="LQ211" s="17"/>
      <c r="LR211" s="17"/>
      <c r="LS211" s="17"/>
      <c r="LT211" s="17"/>
      <c r="LU211" s="17"/>
      <c r="LV211" s="17"/>
      <c r="LW211" s="17"/>
      <c r="LX211" s="17"/>
      <c r="LY211" s="17"/>
      <c r="LZ211" s="17"/>
      <c r="MA211" s="17"/>
      <c r="MB211" s="17"/>
      <c r="MC211" s="17"/>
      <c r="MD211" s="17"/>
      <c r="ME211" s="17"/>
      <c r="MF211" s="17"/>
      <c r="MG211" s="17"/>
      <c r="MH211" s="17"/>
      <c r="MI211" s="17"/>
      <c r="MJ211" s="17"/>
      <c r="MK211" s="17"/>
      <c r="ML211" s="17"/>
      <c r="MM211" s="17"/>
      <c r="MN211" s="17"/>
      <c r="MO211" s="17"/>
      <c r="MP211" s="17"/>
      <c r="MQ211" s="17"/>
      <c r="MR211" s="17"/>
      <c r="MS211" s="17"/>
      <c r="MT211" s="17"/>
      <c r="MU211" s="17"/>
      <c r="MV211" s="17"/>
      <c r="MW211" s="17"/>
      <c r="MX211" s="17"/>
      <c r="MY211" s="17"/>
      <c r="MZ211" s="17"/>
      <c r="NA211" s="17"/>
      <c r="NB211" s="17"/>
      <c r="NC211" s="17"/>
      <c r="ND211" s="17"/>
      <c r="NE211" s="17"/>
      <c r="NF211" s="17"/>
      <c r="NG211" s="17"/>
      <c r="NH211" s="17"/>
      <c r="NI211" s="17"/>
      <c r="NJ211" s="17"/>
      <c r="NK211" s="17"/>
      <c r="NL211" s="17"/>
      <c r="NM211" s="17"/>
      <c r="NN211" s="17"/>
      <c r="NO211" s="17"/>
      <c r="NP211" s="17"/>
      <c r="NQ211" s="17"/>
      <c r="NR211" s="17"/>
      <c r="NS211" s="17"/>
      <c r="NT211" s="17"/>
      <c r="NU211" s="17"/>
      <c r="NV211" s="17"/>
      <c r="NW211" s="17"/>
      <c r="NX211" s="17"/>
      <c r="NY211" s="17"/>
      <c r="NZ211" s="17"/>
      <c r="OA211" s="17"/>
      <c r="OB211" s="17"/>
      <c r="OC211" s="17"/>
      <c r="OD211" s="17"/>
      <c r="OE211" s="17"/>
      <c r="OF211" s="17"/>
      <c r="OG211" s="17"/>
      <c r="OH211" s="17"/>
      <c r="OI211" s="17"/>
      <c r="OJ211" s="17"/>
      <c r="OK211" s="17"/>
      <c r="OL211" s="17"/>
      <c r="OM211" s="17"/>
      <c r="ON211" s="17"/>
      <c r="OO211" s="17"/>
      <c r="OP211" s="17"/>
      <c r="OQ211" s="17"/>
      <c r="OR211" s="17"/>
      <c r="OS211" s="17"/>
      <c r="OT211" s="17"/>
      <c r="OU211" s="17"/>
      <c r="OV211" s="17"/>
      <c r="OW211" s="17"/>
      <c r="OX211" s="17"/>
      <c r="OY211" s="17"/>
      <c r="OZ211" s="17"/>
      <c r="PA211" s="17"/>
      <c r="PB211" s="17"/>
      <c r="PC211" s="17"/>
      <c r="PD211" s="17"/>
      <c r="PE211" s="17"/>
      <c r="PF211" s="17"/>
      <c r="PG211" s="17"/>
      <c r="PH211" s="17"/>
      <c r="PI211" s="17"/>
      <c r="PJ211" s="17"/>
      <c r="PK211" s="17"/>
      <c r="PL211" s="17"/>
      <c r="PM211" s="17"/>
      <c r="PN211" s="17"/>
      <c r="PO211" s="17"/>
      <c r="PP211" s="17"/>
      <c r="PQ211" s="17"/>
      <c r="PR211" s="17"/>
      <c r="PS211" s="17"/>
      <c r="PT211" s="17"/>
      <c r="PU211" s="17"/>
      <c r="PV211" s="17"/>
      <c r="PW211" s="17"/>
      <c r="PX211" s="17"/>
      <c r="PY211" s="17"/>
      <c r="PZ211" s="17"/>
      <c r="QA211" s="17"/>
      <c r="QB211" s="17"/>
      <c r="QC211" s="17"/>
      <c r="QD211" s="17"/>
      <c r="QE211" s="17"/>
      <c r="QF211" s="17"/>
      <c r="QG211" s="17"/>
      <c r="QH211" s="17"/>
      <c r="QI211" s="17"/>
      <c r="QJ211" s="17"/>
      <c r="QK211" s="17"/>
      <c r="QL211" s="17"/>
      <c r="QM211" s="17"/>
      <c r="QN211" s="17"/>
      <c r="QO211" s="17"/>
      <c r="QP211" s="17"/>
      <c r="QQ211" s="17"/>
      <c r="QR211" s="17"/>
      <c r="QS211" s="17"/>
      <c r="QT211" s="17"/>
      <c r="QU211" s="17"/>
      <c r="QV211" s="17"/>
      <c r="QW211" s="17"/>
      <c r="QX211" s="17"/>
      <c r="QY211" s="17"/>
      <c r="QZ211" s="17"/>
      <c r="RA211" s="17"/>
      <c r="RB211" s="17"/>
      <c r="RC211" s="17"/>
      <c r="RD211" s="17"/>
      <c r="RE211" s="17"/>
      <c r="RF211" s="17"/>
      <c r="RG211" s="17"/>
      <c r="RH211" s="17"/>
      <c r="RI211" s="17"/>
      <c r="RJ211" s="17"/>
      <c r="RK211" s="17"/>
      <c r="RL211" s="17"/>
      <c r="RM211" s="17"/>
      <c r="RN211" s="17"/>
      <c r="RO211" s="17"/>
      <c r="RP211" s="17"/>
      <c r="RQ211" s="17"/>
      <c r="RR211" s="17"/>
      <c r="RS211" s="17"/>
      <c r="RT211" s="17"/>
      <c r="RU211" s="17"/>
      <c r="RV211" s="17"/>
      <c r="RW211" s="17"/>
      <c r="RX211" s="17"/>
      <c r="RY211" s="17"/>
      <c r="RZ211" s="17"/>
      <c r="SA211" s="17"/>
      <c r="SB211" s="17"/>
      <c r="SC211" s="17"/>
      <c r="SD211" s="17"/>
      <c r="SE211" s="17"/>
      <c r="SF211" s="17"/>
      <c r="SG211" s="17"/>
      <c r="SH211" s="17"/>
      <c r="SI211" s="17"/>
      <c r="SJ211" s="17"/>
      <c r="SK211" s="17"/>
      <c r="SL211" s="17"/>
      <c r="SM211" s="17"/>
      <c r="SN211" s="17"/>
      <c r="SO211" s="17"/>
      <c r="SP211" s="17"/>
      <c r="SQ211" s="17"/>
      <c r="SR211" s="17"/>
      <c r="SS211" s="17"/>
      <c r="ST211" s="17"/>
      <c r="SU211" s="17"/>
      <c r="SV211" s="17"/>
      <c r="SW211" s="17"/>
      <c r="SX211" s="17"/>
      <c r="SY211" s="17"/>
      <c r="SZ211" s="17"/>
      <c r="TA211" s="17"/>
      <c r="TB211" s="17"/>
      <c r="TC211" s="17"/>
      <c r="TD211" s="17"/>
      <c r="TE211" s="17"/>
      <c r="TF211" s="17"/>
      <c r="TG211" s="17"/>
      <c r="TH211" s="17"/>
      <c r="TI211" s="17"/>
      <c r="TJ211" s="17"/>
      <c r="TK211" s="17"/>
      <c r="TL211" s="17"/>
      <c r="TM211" s="17"/>
      <c r="TN211" s="17"/>
      <c r="TO211" s="17"/>
      <c r="TP211" s="17"/>
      <c r="TQ211" s="17"/>
      <c r="TR211" s="17"/>
      <c r="TS211" s="17"/>
      <c r="TT211" s="17"/>
      <c r="TU211" s="17"/>
      <c r="TV211" s="17"/>
      <c r="TW211" s="17"/>
      <c r="TX211" s="17"/>
      <c r="TY211" s="17"/>
      <c r="TZ211" s="17"/>
      <c r="UA211" s="17"/>
      <c r="UB211" s="17"/>
      <c r="UC211" s="17"/>
      <c r="UD211" s="17"/>
      <c r="UE211" s="17"/>
      <c r="UF211" s="17"/>
      <c r="UG211" s="17"/>
      <c r="UH211" s="17"/>
      <c r="UI211" s="17"/>
      <c r="UJ211" s="17"/>
      <c r="UK211" s="17"/>
      <c r="UL211" s="17"/>
      <c r="UM211" s="17"/>
      <c r="UN211" s="17"/>
      <c r="UO211" s="17"/>
      <c r="UP211" s="17"/>
      <c r="UQ211" s="17"/>
      <c r="UR211" s="17"/>
      <c r="US211" s="17"/>
      <c r="UT211" s="17"/>
      <c r="UU211" s="17"/>
      <c r="UV211" s="17"/>
      <c r="UW211" s="17"/>
      <c r="UX211" s="17"/>
      <c r="UY211" s="17"/>
      <c r="UZ211" s="17"/>
      <c r="VA211" s="17"/>
      <c r="VB211" s="17"/>
      <c r="VC211" s="17"/>
      <c r="VD211" s="17"/>
      <c r="VE211" s="17"/>
      <c r="VF211" s="17"/>
      <c r="VG211" s="17"/>
      <c r="VH211" s="17"/>
      <c r="VI211" s="17"/>
      <c r="VJ211" s="17"/>
      <c r="VK211" s="17"/>
      <c r="VL211" s="17"/>
      <c r="VM211" s="17"/>
      <c r="VN211" s="17"/>
      <c r="VO211" s="17"/>
      <c r="VP211" s="17"/>
      <c r="VQ211" s="17"/>
      <c r="VR211" s="17"/>
      <c r="VS211" s="17"/>
      <c r="VT211" s="17"/>
      <c r="VU211" s="17"/>
      <c r="VV211" s="17"/>
      <c r="VW211" s="17"/>
      <c r="VX211" s="17"/>
      <c r="VY211" s="17"/>
      <c r="VZ211" s="17"/>
      <c r="WA211" s="17"/>
      <c r="WB211" s="17"/>
      <c r="WC211" s="17"/>
      <c r="WD211" s="17"/>
      <c r="WE211" s="17"/>
      <c r="WF211" s="17"/>
      <c r="WG211" s="17"/>
      <c r="WH211" s="17"/>
      <c r="WI211" s="17"/>
      <c r="WJ211" s="17"/>
      <c r="WK211" s="17"/>
      <c r="WL211" s="17"/>
      <c r="WM211" s="17"/>
      <c r="WN211" s="17"/>
      <c r="WO211" s="17"/>
      <c r="WP211" s="17"/>
      <c r="WQ211" s="17"/>
      <c r="WR211" s="17"/>
      <c r="WS211" s="17"/>
      <c r="WT211" s="17"/>
      <c r="WU211" s="17"/>
      <c r="WV211" s="17"/>
      <c r="WW211" s="17"/>
      <c r="WX211" s="17"/>
      <c r="WY211" s="17"/>
      <c r="WZ211" s="17"/>
      <c r="XA211" s="17"/>
      <c r="XB211" s="17"/>
      <c r="XC211" s="17"/>
      <c r="XD211" s="17"/>
      <c r="XE211" s="17"/>
      <c r="XF211" s="17"/>
      <c r="XG211" s="17"/>
      <c r="XH211" s="17"/>
      <c r="XI211" s="17"/>
      <c r="XJ211" s="17"/>
      <c r="XK211" s="17"/>
      <c r="XL211" s="17"/>
      <c r="XM211" s="17"/>
      <c r="XN211" s="17"/>
      <c r="XO211" s="17"/>
      <c r="XP211" s="17"/>
      <c r="XQ211" s="17"/>
      <c r="XR211" s="17"/>
      <c r="XS211" s="17"/>
      <c r="XT211" s="17"/>
      <c r="XU211" s="17"/>
      <c r="XV211" s="17"/>
      <c r="XW211" s="17"/>
      <c r="XX211" s="17"/>
      <c r="XY211" s="17"/>
      <c r="XZ211" s="17"/>
      <c r="YA211" s="17"/>
      <c r="YB211" s="17"/>
      <c r="YC211" s="17"/>
      <c r="YD211" s="17"/>
      <c r="YE211" s="17"/>
      <c r="YF211" s="17"/>
      <c r="YG211" s="17"/>
      <c r="YH211" s="17"/>
      <c r="YI211" s="17"/>
      <c r="YJ211" s="17"/>
      <c r="YK211" s="17"/>
      <c r="YL211" s="17"/>
      <c r="YM211" s="17"/>
      <c r="YN211" s="17"/>
      <c r="YO211" s="17"/>
      <c r="YP211" s="17"/>
      <c r="YQ211" s="17"/>
      <c r="YR211" s="17"/>
      <c r="YS211" s="17"/>
      <c r="YT211" s="17"/>
      <c r="YU211" s="17"/>
      <c r="YV211" s="17"/>
      <c r="YW211" s="17"/>
      <c r="YX211" s="17"/>
      <c r="YY211" s="17"/>
      <c r="YZ211" s="17"/>
      <c r="ZA211" s="17"/>
      <c r="ZB211" s="17"/>
      <c r="ZC211" s="17"/>
      <c r="ZD211" s="17"/>
      <c r="ZE211" s="17"/>
      <c r="ZF211" s="17"/>
      <c r="ZG211" s="17"/>
      <c r="ZH211" s="17"/>
      <c r="ZI211" s="17"/>
      <c r="ZJ211" s="17"/>
      <c r="ZK211" s="17"/>
      <c r="ZL211" s="17"/>
      <c r="ZM211" s="17"/>
      <c r="ZN211" s="17"/>
      <c r="ZO211" s="17"/>
      <c r="ZP211" s="17"/>
      <c r="ZQ211" s="17"/>
      <c r="ZR211" s="17"/>
      <c r="ZS211" s="17"/>
      <c r="ZT211" s="17"/>
      <c r="ZU211" s="17"/>
      <c r="ZV211" s="17"/>
      <c r="ZW211" s="17"/>
      <c r="ZX211" s="17"/>
      <c r="ZY211" s="17"/>
      <c r="ZZ211" s="17"/>
      <c r="AAA211" s="17"/>
      <c r="AAB211" s="17"/>
      <c r="AAC211" s="17"/>
      <c r="AAD211" s="17"/>
      <c r="AAE211" s="17"/>
      <c r="AAF211" s="17"/>
      <c r="AAG211" s="17"/>
      <c r="AAH211" s="17"/>
      <c r="AAI211" s="17"/>
      <c r="AAJ211" s="17"/>
      <c r="AAK211" s="17"/>
      <c r="AAL211" s="17"/>
      <c r="AAM211" s="17"/>
      <c r="AAN211" s="17"/>
      <c r="AAO211" s="17"/>
      <c r="AAP211" s="17"/>
      <c r="AAQ211" s="17"/>
      <c r="AAR211" s="17"/>
      <c r="AAS211" s="17"/>
      <c r="AAT211" s="17"/>
      <c r="AAU211" s="17"/>
      <c r="AAV211" s="17"/>
      <c r="AAW211" s="17"/>
      <c r="AAX211" s="17"/>
      <c r="AAY211" s="17"/>
      <c r="AAZ211" s="17"/>
      <c r="ABA211" s="17"/>
      <c r="ABB211" s="17"/>
      <c r="ABC211" s="17"/>
      <c r="ABD211" s="17"/>
      <c r="ABE211" s="17"/>
      <c r="ABF211" s="17"/>
      <c r="ABG211" s="17"/>
      <c r="ABH211" s="17"/>
      <c r="ABI211" s="17"/>
      <c r="ABJ211" s="17"/>
      <c r="ABK211" s="17"/>
      <c r="ABL211" s="17"/>
      <c r="ABM211" s="17"/>
      <c r="ABN211" s="17"/>
      <c r="ABO211" s="17"/>
      <c r="ABP211" s="17"/>
      <c r="ABQ211" s="17"/>
      <c r="ABR211" s="17"/>
      <c r="ABS211" s="17"/>
      <c r="ABT211" s="17"/>
      <c r="ABU211" s="17"/>
      <c r="ABV211" s="17"/>
      <c r="ABW211" s="17"/>
      <c r="ABX211" s="17"/>
      <c r="ABY211" s="17"/>
      <c r="ABZ211" s="17"/>
      <c r="ACA211" s="17"/>
      <c r="ACB211" s="17"/>
      <c r="ACC211" s="17"/>
      <c r="ACD211" s="17"/>
      <c r="ACE211" s="17"/>
      <c r="ACF211" s="17"/>
      <c r="ACG211" s="17"/>
      <c r="ACH211" s="17"/>
      <c r="ACI211" s="17"/>
      <c r="ACJ211" s="17"/>
      <c r="ACK211" s="17"/>
      <c r="ACL211" s="17"/>
      <c r="ACM211" s="17"/>
      <c r="ACN211" s="17"/>
      <c r="ACO211" s="17"/>
      <c r="ACP211" s="17"/>
      <c r="ACQ211" s="17"/>
      <c r="ACR211" s="17"/>
      <c r="ACS211" s="17"/>
      <c r="ACT211" s="17"/>
      <c r="ACU211" s="17"/>
      <c r="ACV211" s="17"/>
      <c r="ACW211" s="17"/>
      <c r="ACX211" s="17"/>
      <c r="ACY211" s="17"/>
      <c r="ACZ211" s="17"/>
      <c r="ADA211" s="17"/>
      <c r="ADB211" s="17"/>
      <c r="ADC211" s="17"/>
      <c r="ADD211" s="17"/>
      <c r="ADE211" s="17"/>
      <c r="ADF211" s="17"/>
      <c r="ADG211" s="17"/>
      <c r="ADH211" s="17"/>
      <c r="ADI211" s="17"/>
      <c r="ADJ211" s="17"/>
      <c r="ADK211" s="17"/>
      <c r="ADL211" s="17"/>
      <c r="ADM211" s="17"/>
      <c r="ADN211" s="17"/>
      <c r="ADO211" s="17"/>
      <c r="ADP211" s="17"/>
      <c r="ADQ211" s="17"/>
      <c r="ADR211" s="17"/>
      <c r="ADS211" s="17"/>
      <c r="ADT211" s="17"/>
      <c r="ADU211" s="17"/>
      <c r="ADV211" s="17"/>
      <c r="ADW211" s="17"/>
      <c r="ADX211" s="17"/>
      <c r="ADY211" s="17"/>
      <c r="ADZ211" s="17"/>
      <c r="AEA211" s="17"/>
      <c r="AEB211" s="17"/>
      <c r="AEC211" s="17"/>
      <c r="AED211" s="17"/>
      <c r="AEE211" s="17"/>
      <c r="AEF211" s="17"/>
      <c r="AEG211" s="17"/>
      <c r="AEH211" s="17"/>
      <c r="AEI211" s="17"/>
      <c r="AEJ211" s="17"/>
      <c r="AEK211" s="17"/>
      <c r="AEL211" s="17"/>
      <c r="AEM211" s="17"/>
      <c r="AEN211" s="17"/>
      <c r="AEO211" s="17"/>
      <c r="AEP211" s="17"/>
      <c r="AEQ211" s="17"/>
      <c r="AER211" s="17"/>
      <c r="AES211" s="17"/>
      <c r="AET211" s="17"/>
      <c r="AEU211" s="17"/>
      <c r="AEV211" s="17"/>
      <c r="AEW211" s="17"/>
      <c r="AEX211" s="17"/>
      <c r="AEY211" s="17"/>
      <c r="AEZ211" s="17"/>
      <c r="AFA211" s="17"/>
      <c r="AFB211" s="17"/>
      <c r="AFC211" s="17"/>
      <c r="AFD211" s="17"/>
      <c r="AFE211" s="17"/>
      <c r="AFF211" s="17"/>
      <c r="AFG211" s="17"/>
      <c r="AFH211" s="17"/>
      <c r="AFI211" s="17"/>
      <c r="AFJ211" s="17"/>
      <c r="AFK211" s="17"/>
      <c r="AFL211" s="17"/>
      <c r="AFM211" s="17"/>
      <c r="AFN211" s="17"/>
      <c r="AFO211" s="17"/>
      <c r="AFP211" s="17"/>
      <c r="AFQ211" s="17"/>
      <c r="AFR211" s="17"/>
      <c r="AFS211" s="17"/>
      <c r="AFT211" s="17"/>
      <c r="AFU211" s="17"/>
      <c r="AFV211" s="17"/>
      <c r="AFW211" s="17"/>
      <c r="AFX211" s="17"/>
      <c r="AFY211" s="17"/>
      <c r="AFZ211" s="17"/>
      <c r="AGA211" s="17"/>
      <c r="AGB211" s="17"/>
      <c r="AGC211" s="17"/>
      <c r="AGD211" s="17"/>
      <c r="AGE211" s="17"/>
      <c r="AGF211" s="17"/>
      <c r="AGG211" s="17"/>
      <c r="AGH211" s="17"/>
      <c r="AGI211" s="17"/>
      <c r="AGJ211" s="17"/>
      <c r="AGK211" s="17"/>
      <c r="AGL211" s="17"/>
      <c r="AGM211" s="17"/>
      <c r="AGN211" s="17"/>
      <c r="AGO211" s="17"/>
      <c r="AGP211" s="17"/>
      <c r="AGQ211" s="17"/>
      <c r="AGR211" s="17"/>
      <c r="AGS211" s="17"/>
      <c r="AGT211" s="17"/>
      <c r="AGU211" s="17"/>
      <c r="AGV211" s="17"/>
      <c r="AGW211" s="17"/>
      <c r="AGX211" s="17"/>
      <c r="AGY211" s="17"/>
      <c r="AGZ211" s="17"/>
      <c r="AHA211" s="17"/>
      <c r="AHB211" s="17"/>
      <c r="AHC211" s="17"/>
      <c r="AHD211" s="17"/>
      <c r="AHE211" s="17"/>
      <c r="AHF211" s="17"/>
      <c r="AHG211" s="17"/>
      <c r="AHH211" s="17"/>
      <c r="AHI211" s="17"/>
      <c r="AHJ211" s="17"/>
      <c r="AHK211" s="17"/>
      <c r="AHL211" s="17"/>
      <c r="AHM211" s="17"/>
      <c r="AHN211" s="17"/>
      <c r="AHO211" s="17"/>
      <c r="AHP211" s="17"/>
      <c r="AHQ211" s="17"/>
      <c r="AHR211" s="17"/>
      <c r="AHS211" s="17"/>
      <c r="AHT211" s="17"/>
      <c r="AHU211" s="17"/>
      <c r="AHV211" s="17"/>
      <c r="AHW211" s="17"/>
      <c r="AHX211" s="17"/>
      <c r="AHY211" s="17"/>
      <c r="AHZ211" s="17"/>
      <c r="AIA211" s="17"/>
      <c r="AIB211" s="17"/>
      <c r="AIC211" s="17"/>
      <c r="AID211" s="17"/>
      <c r="AIE211" s="17"/>
      <c r="AIF211" s="17"/>
      <c r="AIG211" s="17"/>
      <c r="AIH211" s="17"/>
      <c r="AII211" s="17"/>
      <c r="AIJ211" s="17"/>
      <c r="AIK211" s="17"/>
      <c r="AIL211" s="17"/>
      <c r="AIM211" s="17"/>
      <c r="AIN211" s="17"/>
      <c r="AIO211" s="17"/>
      <c r="AIP211" s="17"/>
      <c r="AIQ211" s="17"/>
      <c r="AIR211" s="17"/>
      <c r="AIS211" s="17"/>
      <c r="AIT211" s="17"/>
      <c r="AIU211" s="17"/>
      <c r="AIV211" s="17"/>
      <c r="AIW211" s="17"/>
      <c r="AIX211" s="17"/>
      <c r="AIY211" s="17"/>
      <c r="AIZ211" s="17"/>
      <c r="AJA211" s="17"/>
      <c r="AJB211" s="17"/>
      <c r="AJC211" s="17"/>
      <c r="AJD211" s="17"/>
      <c r="AJE211" s="17"/>
      <c r="AJF211" s="17"/>
      <c r="AJG211" s="17"/>
      <c r="AJH211" s="17"/>
      <c r="AJI211" s="17"/>
      <c r="AJJ211" s="17"/>
      <c r="AJK211" s="17"/>
      <c r="AJL211" s="17"/>
      <c r="AJM211" s="17"/>
      <c r="AJN211" s="17"/>
      <c r="AJO211" s="17"/>
      <c r="AJP211" s="17"/>
      <c r="AJQ211" s="17"/>
      <c r="AJR211" s="17"/>
      <c r="AJS211" s="17"/>
      <c r="AJT211" s="17"/>
      <c r="AJU211" s="17"/>
      <c r="AJV211" s="17"/>
      <c r="AJW211" s="17"/>
      <c r="AJX211" s="17"/>
      <c r="AJY211" s="17"/>
      <c r="AJZ211" s="17"/>
      <c r="AKA211" s="17"/>
      <c r="AKB211" s="17"/>
      <c r="AKC211" s="17"/>
      <c r="AKD211" s="17"/>
      <c r="AKE211" s="17"/>
      <c r="AKF211" s="17"/>
      <c r="AKG211" s="17"/>
      <c r="AKH211" s="17"/>
      <c r="AKI211" s="17"/>
      <c r="AKJ211" s="17"/>
      <c r="AKK211" s="17"/>
      <c r="AKL211" s="17"/>
      <c r="AKM211" s="17"/>
      <c r="AKN211" s="17"/>
      <c r="AKO211" s="17"/>
      <c r="AKP211" s="17"/>
      <c r="AKQ211" s="17"/>
      <c r="AKR211" s="17"/>
      <c r="AKS211" s="17"/>
      <c r="AKT211" s="17"/>
      <c r="AKU211" s="17"/>
      <c r="AKV211" s="17"/>
      <c r="AKW211" s="17"/>
      <c r="AKX211" s="17"/>
      <c r="AKY211" s="17"/>
      <c r="AKZ211" s="17"/>
      <c r="ALA211" s="17"/>
      <c r="ALB211" s="17"/>
      <c r="ALC211" s="17"/>
      <c r="ALD211" s="17"/>
      <c r="ALE211" s="17"/>
      <c r="ALF211" s="17"/>
      <c r="ALG211" s="17"/>
      <c r="ALH211" s="17"/>
      <c r="ALI211" s="17"/>
      <c r="ALJ211" s="17"/>
      <c r="ALK211" s="17"/>
      <c r="ALL211" s="17"/>
      <c r="ALM211" s="17"/>
      <c r="ALN211" s="17"/>
      <c r="ALO211" s="17"/>
      <c r="ALP211" s="17"/>
      <c r="ALQ211" s="17"/>
      <c r="ALR211" s="17"/>
      <c r="ALS211" s="17"/>
      <c r="ALT211" s="17"/>
      <c r="ALU211" s="17"/>
      <c r="ALV211" s="17"/>
      <c r="ALW211" s="17"/>
      <c r="ALX211" s="17"/>
      <c r="ALY211" s="17"/>
      <c r="ALZ211" s="17"/>
      <c r="AMA211" s="17"/>
      <c r="AMB211" s="17"/>
      <c r="AMC211" s="17"/>
      <c r="AMD211" s="17"/>
      <c r="AME211" s="17"/>
      <c r="AMF211" s="17"/>
      <c r="AMG211" s="17"/>
      <c r="AMH211" s="17"/>
      <c r="AMI211" s="17"/>
      <c r="AMJ211" s="17"/>
      <c r="AMK211" s="17"/>
      <c r="AML211" s="17"/>
      <c r="AMM211" s="17"/>
      <c r="AMN211" s="17"/>
      <c r="AMO211" s="17"/>
      <c r="AMP211" s="17"/>
      <c r="AMQ211" s="17"/>
      <c r="AMR211" s="17"/>
      <c r="AMS211" s="17"/>
      <c r="AMT211" s="17"/>
      <c r="AMU211" s="17"/>
      <c r="AMV211" s="17"/>
      <c r="AMW211" s="17"/>
      <c r="AMX211" s="17"/>
      <c r="AMY211" s="17"/>
      <c r="AMZ211" s="17"/>
      <c r="ANA211" s="17"/>
      <c r="ANB211" s="17"/>
      <c r="ANC211" s="17"/>
      <c r="AND211" s="17"/>
      <c r="ANE211" s="17"/>
      <c r="ANF211" s="17"/>
      <c r="ANG211" s="17"/>
      <c r="ANH211" s="17"/>
      <c r="ANI211" s="17"/>
      <c r="ANJ211" s="17"/>
      <c r="ANK211" s="17"/>
      <c r="ANL211" s="17"/>
      <c r="ANM211" s="17"/>
      <c r="ANN211" s="17"/>
      <c r="ANO211" s="17"/>
      <c r="ANP211" s="17"/>
      <c r="ANQ211" s="17"/>
      <c r="ANR211" s="17"/>
      <c r="ANS211" s="17"/>
      <c r="ANT211" s="17"/>
      <c r="ANU211" s="17"/>
      <c r="ANV211" s="17"/>
      <c r="ANW211" s="17"/>
      <c r="ANX211" s="17"/>
      <c r="ANY211" s="17"/>
      <c r="ANZ211" s="17"/>
      <c r="AOA211" s="17"/>
      <c r="AOB211" s="17"/>
      <c r="AOC211" s="17"/>
      <c r="AOD211" s="17"/>
      <c r="AOE211" s="17"/>
      <c r="AOF211" s="17"/>
      <c r="AOG211" s="17"/>
      <c r="AOH211" s="17"/>
      <c r="AOI211" s="17"/>
      <c r="AOJ211" s="17"/>
      <c r="AOK211" s="17"/>
      <c r="AOL211" s="17"/>
      <c r="AOM211" s="17"/>
      <c r="AON211" s="17"/>
      <c r="AOO211" s="17"/>
      <c r="AOP211" s="17"/>
      <c r="AOQ211" s="17"/>
      <c r="AOR211" s="17"/>
      <c r="AOS211" s="17"/>
      <c r="AOT211" s="17"/>
      <c r="AOU211" s="17"/>
      <c r="AOV211" s="17"/>
      <c r="AOW211" s="17"/>
      <c r="AOX211" s="17"/>
      <c r="AOY211" s="17"/>
      <c r="AOZ211" s="17"/>
      <c r="APA211" s="17"/>
      <c r="APB211" s="17"/>
      <c r="APC211" s="17"/>
      <c r="APD211" s="17"/>
      <c r="APE211" s="17"/>
      <c r="APF211" s="16">
        <v>76.0</v>
      </c>
      <c r="APG211" s="14" t="s">
        <v>2630</v>
      </c>
      <c r="APH211" s="14" t="s">
        <v>2878</v>
      </c>
      <c r="API211" s="16">
        <v>7.0</v>
      </c>
      <c r="APJ211" s="16">
        <v>4.0</v>
      </c>
      <c r="APK211" s="14" t="s">
        <v>4385</v>
      </c>
      <c r="APL211" s="16">
        <v>7.0</v>
      </c>
      <c r="APM211" s="14" t="s">
        <v>2574</v>
      </c>
      <c r="APN211" s="16">
        <v>349.0</v>
      </c>
      <c r="APO211" s="14" t="s">
        <v>4386</v>
      </c>
      <c r="APR211" s="17"/>
      <c r="APS211" s="17"/>
      <c r="APT211" s="17"/>
      <c r="APU211" s="17"/>
      <c r="APV211" s="17"/>
      <c r="APW211" s="17"/>
      <c r="APX211" s="17"/>
      <c r="APY211" s="17"/>
      <c r="APZ211" s="17"/>
      <c r="AQA211" s="17"/>
      <c r="AQB211" s="17"/>
      <c r="AQC211" s="17"/>
      <c r="AQD211" s="17"/>
      <c r="AQE211" s="17"/>
      <c r="AQF211" s="17"/>
      <c r="AQG211" s="17"/>
      <c r="AQH211" s="17"/>
      <c r="AQI211" s="17"/>
      <c r="AQJ211" s="17"/>
      <c r="AQK211" s="17"/>
      <c r="AQL211" s="17"/>
      <c r="AQM211" s="17"/>
      <c r="AQN211" s="17"/>
      <c r="AQO211" s="17"/>
      <c r="AQP211" s="17"/>
      <c r="AQQ211" s="17"/>
      <c r="AQR211" s="17"/>
      <c r="AQS211" s="17"/>
      <c r="AQT211" s="17"/>
      <c r="AQU211" s="17"/>
      <c r="AQV211" s="17"/>
      <c r="AQW211" s="17"/>
      <c r="AQX211" s="17"/>
      <c r="AQY211" s="17"/>
      <c r="AQZ211" s="17"/>
      <c r="ARA211" s="17"/>
      <c r="ARB211" s="17"/>
      <c r="ARC211" s="17"/>
      <c r="ARD211" s="17"/>
      <c r="ARE211" s="17"/>
      <c r="ARF211" s="17"/>
      <c r="ARG211" s="17"/>
      <c r="ARH211" s="17"/>
      <c r="ARI211" s="17"/>
      <c r="ARJ211" s="17"/>
      <c r="ARK211" s="17"/>
      <c r="ARL211" s="17"/>
      <c r="ARM211" s="17"/>
      <c r="ARN211" s="17"/>
      <c r="ARO211" s="17"/>
      <c r="ARP211" s="17"/>
      <c r="ARQ211" s="17"/>
      <c r="ARR211" s="17"/>
      <c r="ARS211" s="17"/>
      <c r="ART211" s="17"/>
      <c r="ARU211" s="17"/>
      <c r="ARV211" s="17"/>
      <c r="ARW211" s="17"/>
      <c r="ARX211" s="17"/>
      <c r="ARY211" s="17"/>
      <c r="ARZ211" s="17"/>
      <c r="ASA211" s="17"/>
      <c r="ASB211" s="17"/>
      <c r="ASC211" s="17"/>
      <c r="ASD211" s="17"/>
      <c r="ASE211" s="17"/>
      <c r="ASF211" s="17"/>
      <c r="ASG211" s="17"/>
      <c r="ASH211" s="17"/>
      <c r="ASI211" s="17"/>
      <c r="ASJ211" s="17"/>
      <c r="ASK211" s="17"/>
      <c r="ASL211" s="17"/>
      <c r="ASM211" s="17"/>
      <c r="ASN211" s="17"/>
      <c r="ASO211" s="17"/>
      <c r="ASP211" s="17"/>
      <c r="ASQ211" s="17"/>
      <c r="ASR211" s="17"/>
      <c r="ASS211" s="17"/>
      <c r="AST211" s="17"/>
      <c r="ASU211" s="17"/>
      <c r="ASV211" s="17"/>
      <c r="ASW211" s="17"/>
      <c r="ASX211" s="17"/>
      <c r="ASY211" s="17"/>
      <c r="ASZ211" s="17"/>
      <c r="ATA211" s="17"/>
      <c r="ATB211" s="17"/>
      <c r="ATC211" s="17"/>
      <c r="ATD211" s="17"/>
      <c r="ATE211" s="17"/>
      <c r="ATF211" s="17"/>
      <c r="ATG211" s="17"/>
      <c r="ATH211" s="17"/>
      <c r="ATI211" s="17"/>
      <c r="ATJ211" s="17"/>
      <c r="ATK211" s="17"/>
      <c r="ATL211" s="17"/>
      <c r="ATM211" s="17"/>
      <c r="ATN211" s="17"/>
      <c r="ATO211" s="17"/>
      <c r="ATP211" s="17"/>
      <c r="ATQ211" s="17"/>
      <c r="ATR211" s="17"/>
      <c r="ATS211" s="17"/>
      <c r="ATT211" s="17"/>
      <c r="ATU211" s="17"/>
      <c r="ATV211" s="17"/>
      <c r="ATW211" s="17"/>
      <c r="ATX211" s="17"/>
      <c r="ATY211" s="17"/>
      <c r="ATZ211" s="17"/>
      <c r="AUA211" s="17"/>
      <c r="AUB211" s="17"/>
      <c r="AUC211" s="17"/>
      <c r="AUD211" s="17"/>
      <c r="AUE211" s="17"/>
      <c r="AUF211" s="17"/>
      <c r="AUG211" s="17"/>
      <c r="AUH211" s="17"/>
      <c r="AUI211" s="17"/>
      <c r="AUJ211" s="17"/>
      <c r="AUK211" s="17"/>
      <c r="AUL211" s="17"/>
      <c r="AUM211" s="17"/>
      <c r="AUN211" s="17"/>
      <c r="AUO211" s="17"/>
      <c r="AUP211" s="17"/>
      <c r="AUQ211" s="17"/>
      <c r="AUR211" s="17"/>
      <c r="AUS211" s="17"/>
      <c r="AUT211" s="17"/>
      <c r="AUU211" s="17"/>
      <c r="AUV211" s="17"/>
      <c r="AUW211" s="17"/>
      <c r="AUX211" s="17"/>
      <c r="AUY211" s="17"/>
      <c r="AUZ211" s="17"/>
      <c r="AVA211" s="17"/>
      <c r="AVB211" s="17"/>
      <c r="AVC211" s="17"/>
      <c r="AVD211" s="17"/>
      <c r="AVE211" s="17"/>
      <c r="AVF211" s="17"/>
      <c r="AVG211" s="17"/>
      <c r="AVH211" s="17"/>
      <c r="AVI211" s="17"/>
      <c r="AVJ211" s="17"/>
      <c r="AVK211" s="17"/>
      <c r="AVL211" s="17"/>
      <c r="AVM211" s="17"/>
      <c r="AVN211" s="17"/>
      <c r="AVO211" s="17"/>
      <c r="AVP211" s="17"/>
      <c r="AVQ211" s="17"/>
      <c r="AVR211" s="17"/>
      <c r="AVS211" s="17"/>
      <c r="AVT211" s="17"/>
      <c r="AVU211" s="17"/>
      <c r="AVV211" s="17"/>
      <c r="AVW211" s="17"/>
      <c r="AVX211" s="17"/>
      <c r="AVY211" s="17"/>
      <c r="AVZ211" s="17"/>
      <c r="AWA211" s="17"/>
      <c r="AWB211" s="17"/>
      <c r="AWC211" s="17"/>
      <c r="AWD211" s="17"/>
      <c r="AWE211" s="17"/>
      <c r="AWF211" s="17"/>
      <c r="AWG211" s="17"/>
      <c r="AWH211" s="17"/>
      <c r="AWI211" s="17"/>
      <c r="AWJ211" s="17"/>
      <c r="AWK211" s="17"/>
      <c r="AWL211" s="17"/>
      <c r="AWM211" s="17"/>
      <c r="AWN211" s="17"/>
      <c r="AWO211" s="17"/>
      <c r="AWP211" s="17"/>
      <c r="AWQ211" s="17"/>
      <c r="AWR211" s="17"/>
      <c r="AWS211" s="17"/>
      <c r="AWT211" s="17"/>
      <c r="AWU211" s="17"/>
      <c r="AWV211" s="17"/>
      <c r="AWW211" s="17"/>
      <c r="AWX211" s="17"/>
      <c r="AWY211" s="17"/>
      <c r="AWZ211" s="17"/>
      <c r="AXA211" s="17"/>
      <c r="AXB211" s="17"/>
      <c r="AXC211" s="17"/>
      <c r="AXD211" s="17"/>
      <c r="AXE211" s="17"/>
      <c r="AXF211" s="17"/>
      <c r="AXG211" s="17"/>
      <c r="AXH211" s="17"/>
      <c r="AXI211" s="17"/>
      <c r="AXJ211" s="17"/>
      <c r="AXK211" s="17"/>
      <c r="AXL211" s="17"/>
      <c r="AXM211" s="17"/>
      <c r="AXN211" s="17"/>
      <c r="AXO211" s="17"/>
      <c r="AXP211" s="17"/>
      <c r="AXQ211" s="17"/>
      <c r="AXR211" s="17"/>
      <c r="AXS211" s="17"/>
      <c r="AXT211" s="17"/>
      <c r="AXU211" s="17"/>
      <c r="AXV211" s="17"/>
      <c r="AXW211" s="17"/>
      <c r="AXX211" s="17"/>
      <c r="AXY211" s="17"/>
      <c r="AXZ211" s="17"/>
      <c r="AYA211" s="17"/>
      <c r="AYB211" s="17"/>
      <c r="AYC211" s="17"/>
      <c r="AYD211" s="17"/>
      <c r="AYE211" s="17"/>
      <c r="AYF211" s="17"/>
      <c r="AYG211" s="17"/>
      <c r="AYH211" s="17"/>
      <c r="AYI211" s="17"/>
      <c r="AYJ211" s="17"/>
      <c r="AYK211" s="17"/>
      <c r="AYL211" s="17"/>
      <c r="AYM211" s="17"/>
      <c r="AYN211" s="17"/>
      <c r="AYO211" s="17"/>
      <c r="AYP211" s="17"/>
      <c r="AYQ211" s="17"/>
      <c r="AYR211" s="17"/>
      <c r="AYS211" s="17"/>
      <c r="AYT211" s="17"/>
      <c r="AYU211" s="17"/>
      <c r="AYV211" s="17"/>
      <c r="AYW211" s="17"/>
      <c r="AYX211" s="17"/>
      <c r="AYY211" s="17"/>
      <c r="AYZ211" s="17"/>
      <c r="AZA211" s="17"/>
      <c r="AZB211" s="17"/>
      <c r="AZC211" s="17"/>
      <c r="AZD211" s="17"/>
      <c r="AZE211" s="17"/>
      <c r="AZF211" s="17"/>
      <c r="AZG211" s="17"/>
      <c r="AZH211" s="17"/>
      <c r="AZI211" s="17"/>
      <c r="AZJ211" s="17"/>
      <c r="AZK211" s="17"/>
      <c r="AZL211" s="17"/>
      <c r="AZM211" s="17"/>
      <c r="AZN211" s="17"/>
      <c r="AZO211" s="17"/>
      <c r="AZP211" s="17"/>
      <c r="AZQ211" s="17"/>
      <c r="AZR211" s="17"/>
      <c r="AZS211" s="17"/>
      <c r="AZT211" s="17"/>
      <c r="AZU211" s="17"/>
      <c r="AZV211" s="17"/>
      <c r="AZW211" s="17"/>
      <c r="AZX211" s="17"/>
      <c r="AZY211" s="17"/>
      <c r="AZZ211" s="17"/>
      <c r="BAA211" s="17"/>
      <c r="BAB211" s="17"/>
      <c r="BAC211" s="17"/>
      <c r="BAD211" s="17"/>
      <c r="BAE211" s="17"/>
      <c r="BAF211" s="17"/>
      <c r="BAG211" s="17"/>
      <c r="BAH211" s="17"/>
      <c r="BAI211" s="17"/>
      <c r="BAJ211" s="17"/>
      <c r="BAK211" s="17"/>
      <c r="BAL211" s="17"/>
      <c r="BAM211" s="17"/>
      <c r="BAN211" s="17"/>
      <c r="BAO211" s="17"/>
      <c r="BAP211" s="17"/>
      <c r="BAQ211" s="17"/>
      <c r="BAR211" s="17"/>
      <c r="BAS211" s="17"/>
      <c r="BAT211" s="17"/>
      <c r="BAU211" s="17"/>
      <c r="BAV211" s="17"/>
      <c r="BAW211" s="17"/>
      <c r="BAX211" s="17"/>
      <c r="BAY211" s="17"/>
      <c r="BAZ211" s="17"/>
      <c r="BBA211" s="17"/>
      <c r="BBB211" s="17"/>
      <c r="BBC211" s="17"/>
      <c r="BBD211" s="17"/>
      <c r="BBE211" s="17"/>
      <c r="BBF211" s="17"/>
      <c r="BBG211" s="17"/>
      <c r="BBH211" s="17"/>
      <c r="BBI211" s="17"/>
      <c r="BBJ211" s="17"/>
      <c r="BBK211" s="17"/>
      <c r="BBL211" s="17"/>
      <c r="BBM211" s="17"/>
      <c r="BBN211" s="17"/>
      <c r="BBO211" s="17"/>
      <c r="BBP211" s="17"/>
      <c r="BBQ211" s="17"/>
      <c r="BBR211" s="17"/>
      <c r="BBS211" s="17"/>
      <c r="BBT211" s="17"/>
      <c r="BBU211" s="17"/>
      <c r="BBV211" s="17"/>
      <c r="BBW211" s="17"/>
      <c r="BBX211" s="17"/>
      <c r="BBY211" s="17"/>
      <c r="BBZ211" s="17"/>
      <c r="BCA211" s="17"/>
      <c r="BCB211" s="17"/>
      <c r="BCC211" s="17"/>
      <c r="BCD211" s="17"/>
      <c r="BCE211" s="17"/>
      <c r="BCF211" s="17"/>
      <c r="BCG211" s="17"/>
      <c r="BCH211" s="17"/>
      <c r="BCI211" s="17"/>
      <c r="BCJ211" s="17"/>
      <c r="BCK211" s="17"/>
      <c r="BCL211" s="17"/>
      <c r="BCM211" s="17"/>
      <c r="BCN211" s="17"/>
      <c r="BCO211" s="17"/>
      <c r="BCP211" s="17"/>
      <c r="BCQ211" s="17"/>
      <c r="BCR211" s="17"/>
      <c r="BCS211" s="17"/>
      <c r="BCT211" s="17"/>
      <c r="BCU211" s="17"/>
      <c r="BCV211" s="17"/>
      <c r="BCW211" s="17"/>
      <c r="BCX211" s="17"/>
      <c r="BCY211" s="17"/>
      <c r="BCZ211" s="17"/>
      <c r="BDA211" s="17"/>
      <c r="BDB211" s="17"/>
      <c r="BDC211" s="17"/>
      <c r="BDD211" s="17"/>
      <c r="BDE211" s="17"/>
      <c r="BDF211" s="17"/>
      <c r="BDG211" s="17"/>
      <c r="BDH211" s="17"/>
      <c r="BDI211" s="17"/>
      <c r="BDJ211" s="17"/>
      <c r="BDK211" s="17"/>
      <c r="BDL211" s="17"/>
      <c r="BDM211" s="17"/>
      <c r="BDN211" s="17"/>
      <c r="BDO211" s="17"/>
      <c r="BDP211" s="17"/>
      <c r="BDQ211" s="17"/>
      <c r="BDR211" s="17"/>
      <c r="BDS211" s="17"/>
      <c r="BDT211" s="17"/>
      <c r="BDU211" s="17"/>
      <c r="BDV211" s="17"/>
      <c r="BDW211" s="17"/>
      <c r="BDX211" s="17"/>
      <c r="BDY211" s="17"/>
      <c r="BDZ211" s="17"/>
      <c r="BEA211" s="17"/>
      <c r="BEB211" s="17"/>
      <c r="BEC211" s="17"/>
      <c r="BED211" s="17"/>
      <c r="BEE211" s="17"/>
      <c r="BEF211" s="17"/>
      <c r="BEG211" s="17"/>
      <c r="BEH211" s="17"/>
      <c r="BEI211" s="17"/>
      <c r="BEJ211" s="17"/>
      <c r="BEK211" s="17"/>
      <c r="BEL211" s="17"/>
      <c r="BEM211" s="17"/>
      <c r="BEN211" s="17"/>
      <c r="BEO211" s="17"/>
      <c r="BEP211" s="17"/>
      <c r="BEQ211" s="17"/>
      <c r="BER211" s="17"/>
      <c r="BES211" s="17"/>
      <c r="BET211" s="17"/>
      <c r="BEU211" s="17"/>
      <c r="BEV211" s="17"/>
      <c r="BEW211" s="17"/>
      <c r="BEX211" s="17"/>
      <c r="BEY211" s="17"/>
      <c r="BEZ211" s="17"/>
      <c r="BFA211" s="17"/>
      <c r="BFB211" s="17"/>
      <c r="BFC211" s="17"/>
      <c r="BFD211" s="17"/>
      <c r="BFE211" s="17"/>
      <c r="BFF211" s="17"/>
      <c r="BFG211" s="17"/>
      <c r="BFH211" s="17"/>
      <c r="BFI211" s="17"/>
      <c r="BFJ211" s="17"/>
      <c r="BFK211" s="17"/>
      <c r="BFL211" s="17"/>
      <c r="BFM211" s="17"/>
      <c r="BFN211" s="17"/>
      <c r="BFO211" s="17"/>
      <c r="BFP211" s="17"/>
      <c r="BFQ211" s="17"/>
      <c r="BFR211" s="17"/>
      <c r="BFS211" s="17"/>
      <c r="BFT211" s="17"/>
      <c r="BFU211" s="17"/>
      <c r="BFV211" s="17"/>
      <c r="BFW211" s="17"/>
      <c r="BFX211" s="17"/>
      <c r="BFY211" s="17"/>
      <c r="BFZ211" s="17"/>
      <c r="BGA211" s="17"/>
      <c r="BGB211" s="17"/>
      <c r="BGC211" s="17"/>
      <c r="BGD211" s="17"/>
      <c r="BGE211" s="17"/>
      <c r="BGF211" s="17"/>
      <c r="BGG211" s="17"/>
      <c r="BGH211" s="17"/>
      <c r="BGI211" s="17"/>
      <c r="BGJ211" s="17"/>
      <c r="BGK211" s="17"/>
      <c r="BGL211" s="17"/>
      <c r="BGM211" s="17"/>
      <c r="BGN211" s="17"/>
      <c r="BGO211" s="17"/>
      <c r="BGP211" s="17"/>
      <c r="BGQ211" s="17"/>
      <c r="BGR211" s="17"/>
      <c r="BGS211" s="17"/>
      <c r="BGT211" s="17"/>
      <c r="BGU211" s="17"/>
      <c r="BGV211" s="17"/>
      <c r="BGW211" s="17"/>
      <c r="BGX211" s="17"/>
      <c r="BGY211" s="17"/>
      <c r="BGZ211" s="17"/>
      <c r="BHA211" s="17"/>
      <c r="BHB211" s="17"/>
      <c r="BHC211" s="17"/>
      <c r="BHD211" s="17"/>
      <c r="BHE211" s="17"/>
      <c r="BHF211" s="17"/>
      <c r="BHG211" s="17"/>
      <c r="BHH211" s="17"/>
      <c r="BHI211" s="17"/>
      <c r="BHJ211" s="17"/>
      <c r="BHK211" s="17"/>
      <c r="BHL211" s="17"/>
      <c r="BHM211" s="17"/>
      <c r="BHN211" s="17"/>
      <c r="BHO211" s="17"/>
      <c r="BHP211" s="17"/>
      <c r="BHQ211" s="17"/>
      <c r="BHR211" s="17"/>
      <c r="BHS211" s="17"/>
      <c r="BHT211" s="17"/>
      <c r="BHU211" s="17"/>
      <c r="BHV211" s="17"/>
      <c r="BHW211" s="17"/>
      <c r="BHX211" s="17"/>
      <c r="BHY211" s="17"/>
      <c r="BHZ211" s="17"/>
      <c r="BIA211" s="17"/>
      <c r="BIB211" s="17"/>
      <c r="BIC211" s="17"/>
      <c r="BID211" s="17"/>
      <c r="BIE211" s="17"/>
      <c r="BIF211" s="17"/>
      <c r="BIG211" s="17"/>
      <c r="BIH211" s="17"/>
      <c r="BII211" s="17"/>
      <c r="BIJ211" s="17"/>
      <c r="BIK211" s="17"/>
      <c r="BIL211" s="17"/>
      <c r="BIM211" s="17"/>
      <c r="BIN211" s="17"/>
      <c r="BIO211" s="17"/>
      <c r="BIP211" s="17"/>
      <c r="BIQ211" s="17"/>
      <c r="BIR211" s="17"/>
      <c r="BIS211" s="17"/>
      <c r="BIT211" s="17"/>
      <c r="BIU211" s="17"/>
      <c r="BIV211" s="17"/>
      <c r="BIW211" s="17"/>
      <c r="BIX211" s="17"/>
      <c r="BIY211" s="17"/>
      <c r="BIZ211" s="17"/>
      <c r="BJA211" s="17"/>
      <c r="BJB211" s="17"/>
      <c r="BJC211" s="17"/>
      <c r="BJD211" s="17"/>
      <c r="BJE211" s="17"/>
      <c r="BJF211" s="17"/>
      <c r="BJG211" s="17"/>
      <c r="BJH211" s="17"/>
      <c r="BJI211" s="17"/>
      <c r="BJJ211" s="17"/>
      <c r="BJK211" s="17"/>
      <c r="BJL211" s="17"/>
      <c r="BJM211" s="17"/>
      <c r="BJN211" s="17"/>
      <c r="BJO211" s="17"/>
      <c r="BJP211" s="17"/>
      <c r="BJQ211" s="17"/>
      <c r="BJR211" s="17"/>
      <c r="BJS211" s="17"/>
      <c r="BJT211" s="17"/>
      <c r="BJU211" s="17"/>
      <c r="BJV211" s="17"/>
      <c r="BJW211" s="17"/>
      <c r="BJX211" s="17"/>
      <c r="BJY211" s="17"/>
      <c r="BJZ211" s="17"/>
      <c r="BKA211" s="17"/>
      <c r="BKB211" s="17"/>
      <c r="BKC211" s="17"/>
      <c r="BKD211" s="17"/>
      <c r="BKE211" s="17"/>
      <c r="BKF211" s="17"/>
      <c r="BKG211" s="17"/>
      <c r="BKH211" s="17"/>
      <c r="BKI211" s="17"/>
      <c r="BKJ211" s="17"/>
      <c r="BKK211" s="17"/>
      <c r="BKL211" s="17"/>
      <c r="BKM211" s="17"/>
      <c r="BKN211" s="17"/>
      <c r="BKO211" s="17"/>
      <c r="BKP211" s="17"/>
      <c r="BKQ211" s="17"/>
      <c r="BKR211" s="17"/>
      <c r="BKS211" s="17"/>
      <c r="BKT211" s="17"/>
      <c r="BKU211" s="17"/>
      <c r="BKV211" s="17"/>
      <c r="BKW211" s="17"/>
      <c r="BKX211" s="17"/>
      <c r="BKY211" s="17"/>
      <c r="BKZ211" s="17"/>
      <c r="BLA211" s="17"/>
      <c r="BLB211" s="17"/>
      <c r="BLC211" s="17"/>
      <c r="BLD211" s="17"/>
      <c r="BLE211" s="17"/>
      <c r="BLF211" s="17"/>
      <c r="BLG211" s="17"/>
      <c r="BLH211" s="17"/>
      <c r="BLI211" s="17"/>
      <c r="BLJ211" s="17"/>
      <c r="BLK211" s="17"/>
      <c r="BLL211" s="17"/>
      <c r="BLM211" s="17"/>
      <c r="BLN211" s="17"/>
      <c r="BLO211" s="17"/>
      <c r="BLP211" s="17"/>
      <c r="BLQ211" s="17"/>
      <c r="BLR211" s="17"/>
      <c r="BLS211" s="17"/>
      <c r="BLT211" s="17"/>
      <c r="BLU211" s="17"/>
      <c r="BLV211" s="17"/>
      <c r="BLW211" s="17"/>
      <c r="BLX211" s="17"/>
      <c r="BLY211" s="17"/>
      <c r="BLZ211" s="17"/>
      <c r="BMA211" s="17"/>
      <c r="BMB211" s="17"/>
      <c r="BMC211" s="17"/>
      <c r="BMD211" s="17"/>
      <c r="BME211" s="17"/>
      <c r="BMF211" s="17"/>
      <c r="BMG211" s="17"/>
      <c r="BMH211" s="17"/>
      <c r="BMI211" s="17"/>
      <c r="BMJ211" s="17"/>
      <c r="BMK211" s="17"/>
      <c r="BML211" s="17"/>
      <c r="BMM211" s="17"/>
      <c r="BMN211" s="17"/>
      <c r="BMO211" s="17"/>
      <c r="BMP211" s="17"/>
      <c r="BMQ211" s="17"/>
      <c r="BMR211" s="17"/>
      <c r="BMS211" s="17"/>
      <c r="BMT211" s="17"/>
      <c r="BMU211" s="17"/>
      <c r="BMV211" s="17"/>
      <c r="BMW211" s="17"/>
      <c r="BMX211" s="17"/>
      <c r="BMY211" s="17"/>
      <c r="BMZ211" s="17"/>
      <c r="BNA211" s="17"/>
      <c r="BNB211" s="17"/>
      <c r="BNC211" s="17"/>
      <c r="BND211" s="17"/>
      <c r="BNE211" s="17"/>
      <c r="BNF211" s="17"/>
      <c r="BNG211" s="17"/>
      <c r="BNH211" s="17"/>
      <c r="BNI211" s="17"/>
      <c r="BNJ211" s="17"/>
      <c r="BNK211" s="17"/>
      <c r="BNL211" s="17"/>
      <c r="BNM211" s="17"/>
      <c r="BNN211" s="17"/>
      <c r="BNO211" s="17"/>
      <c r="BNP211" s="17"/>
      <c r="BNQ211" s="17"/>
      <c r="BNR211" s="17"/>
      <c r="BNS211" s="17"/>
      <c r="BNT211" s="17"/>
      <c r="BNU211" s="17"/>
      <c r="BNV211" s="17"/>
      <c r="BNW211" s="17"/>
      <c r="BNX211" s="17"/>
      <c r="BNY211" s="17"/>
      <c r="BNZ211" s="17"/>
      <c r="BOA211" s="17"/>
      <c r="BOB211" s="17"/>
      <c r="BOC211" s="17"/>
      <c r="BOD211" s="17"/>
      <c r="BOE211" s="17"/>
      <c r="BOF211" s="17"/>
      <c r="BOG211" s="17"/>
      <c r="BOH211" s="17"/>
      <c r="BOI211" s="17"/>
      <c r="BOJ211" s="17"/>
      <c r="BOK211" s="17"/>
      <c r="BOL211" s="17"/>
      <c r="BOM211" s="17"/>
      <c r="BON211" s="17"/>
      <c r="BOO211" s="17"/>
      <c r="BOP211" s="17"/>
      <c r="BOQ211" s="17"/>
      <c r="BOR211" s="17"/>
      <c r="BOS211" s="17"/>
      <c r="BOT211" s="17"/>
      <c r="BOU211" s="17"/>
      <c r="BOV211" s="17"/>
      <c r="BOW211" s="17"/>
      <c r="BOX211" s="17"/>
      <c r="BOY211" s="17"/>
      <c r="BOZ211" s="17"/>
      <c r="BPA211" s="17"/>
      <c r="BPB211" s="17"/>
      <c r="BPC211" s="17"/>
      <c r="BPD211" s="17"/>
      <c r="BPE211" s="17"/>
      <c r="BPF211" s="17"/>
      <c r="BPG211" s="17"/>
      <c r="BPH211" s="17"/>
      <c r="BPI211" s="17"/>
      <c r="BPJ211" s="17"/>
      <c r="BPK211" s="17"/>
      <c r="BPL211" s="17"/>
      <c r="BPM211" s="17"/>
      <c r="BPN211" s="17"/>
      <c r="BPO211" s="17"/>
      <c r="BPP211" s="17"/>
      <c r="BPQ211" s="17"/>
      <c r="BPR211" s="17"/>
      <c r="BPS211" s="17"/>
      <c r="BPT211" s="17"/>
      <c r="BPU211" s="17"/>
      <c r="BPV211" s="17"/>
      <c r="BPW211" s="17"/>
      <c r="BPX211" s="17"/>
      <c r="BPY211" s="17"/>
      <c r="BPZ211" s="17"/>
      <c r="BQA211" s="17"/>
      <c r="BQB211" s="17"/>
      <c r="BQC211" s="17"/>
      <c r="BQD211" s="17"/>
      <c r="BQE211" s="17"/>
      <c r="BQF211" s="17"/>
      <c r="BQG211" s="17"/>
      <c r="BQH211" s="17"/>
      <c r="BQI211" s="17"/>
      <c r="BQJ211" s="17"/>
      <c r="BQK211" s="17"/>
      <c r="BQL211" s="17"/>
      <c r="BQM211" s="17"/>
      <c r="BQN211" s="17"/>
      <c r="BQO211" s="17"/>
      <c r="BQP211" s="17"/>
      <c r="BQQ211" s="17"/>
      <c r="BQR211" s="17"/>
      <c r="BQS211" s="17"/>
      <c r="BQT211" s="17"/>
      <c r="BQU211" s="17"/>
      <c r="BQV211" s="17"/>
      <c r="BQW211" s="17"/>
      <c r="BQX211" s="17"/>
      <c r="BQY211" s="17"/>
      <c r="BQZ211" s="17"/>
      <c r="BRA211" s="17"/>
      <c r="BRB211" s="17"/>
      <c r="BRC211" s="17"/>
      <c r="BRD211" s="17"/>
      <c r="BRE211" s="17"/>
      <c r="BRF211" s="17"/>
      <c r="BRG211" s="17"/>
      <c r="BRH211" s="17"/>
      <c r="BRI211" s="17"/>
      <c r="BRJ211" s="17"/>
      <c r="BRK211" s="17"/>
      <c r="BRL211" s="17"/>
      <c r="BRM211" s="17"/>
      <c r="BRN211" s="17"/>
      <c r="BRO211" s="17"/>
      <c r="BRP211" s="17"/>
      <c r="BRQ211" s="17"/>
      <c r="BRR211" s="17"/>
      <c r="BRS211" s="17"/>
      <c r="BRT211" s="17"/>
      <c r="BRU211" s="17"/>
      <c r="BRV211" s="17"/>
      <c r="BRW211" s="17"/>
      <c r="BRX211" s="17"/>
      <c r="BRY211" s="17"/>
      <c r="BRZ211" s="17"/>
      <c r="BSA211" s="17"/>
      <c r="BSB211" s="17"/>
      <c r="BSC211" s="17"/>
      <c r="BSD211" s="17"/>
      <c r="BSE211" s="17"/>
      <c r="BSF211" s="17"/>
      <c r="BSG211" s="17"/>
      <c r="BSH211" s="17"/>
      <c r="BSI211" s="17"/>
      <c r="BSJ211" s="17"/>
      <c r="BSK211" s="17"/>
      <c r="BSL211" s="17"/>
      <c r="BSM211" s="17"/>
      <c r="BSN211" s="17"/>
      <c r="BSO211" s="17"/>
      <c r="BSP211" s="17"/>
      <c r="BSQ211" s="17"/>
      <c r="BSR211" s="17"/>
      <c r="BSS211" s="17"/>
      <c r="BST211" s="17"/>
      <c r="BSU211" s="17"/>
      <c r="BSV211" s="17"/>
      <c r="BSW211" s="17"/>
      <c r="BSX211" s="17"/>
      <c r="BSY211" s="17"/>
      <c r="BSZ211" s="17"/>
      <c r="BTA211" s="17"/>
      <c r="BTB211" s="17"/>
      <c r="BTC211" s="17"/>
      <c r="BTD211" s="17"/>
      <c r="BTE211" s="17"/>
      <c r="BTF211" s="17"/>
      <c r="BTG211" s="17"/>
      <c r="BTH211" s="17"/>
      <c r="BTI211" s="17"/>
      <c r="BTJ211" s="17"/>
      <c r="BTK211" s="17"/>
      <c r="BTL211" s="17"/>
      <c r="BTM211" s="17"/>
      <c r="BTN211" s="17"/>
      <c r="BTO211" s="17"/>
      <c r="BTP211" s="17"/>
      <c r="BTQ211" s="17"/>
      <c r="BTR211" s="17"/>
      <c r="BTS211" s="17"/>
      <c r="BTT211" s="17"/>
      <c r="BTU211" s="17"/>
      <c r="BTV211" s="17"/>
      <c r="BTW211" s="17"/>
      <c r="BTX211" s="17"/>
      <c r="BTY211" s="17"/>
      <c r="BTZ211" s="17"/>
      <c r="BUA211" s="17"/>
      <c r="BUB211" s="17"/>
      <c r="BUC211" s="17"/>
      <c r="BUD211" s="17"/>
      <c r="BUE211" s="17"/>
      <c r="BUF211" s="17"/>
      <c r="BUG211" s="17"/>
      <c r="BUH211" s="17"/>
      <c r="BUI211" s="17"/>
      <c r="BUJ211" s="17"/>
      <c r="BUK211" s="17"/>
      <c r="BUL211" s="17"/>
      <c r="BUM211" s="17"/>
      <c r="BUN211" s="17"/>
      <c r="BUO211" s="17"/>
      <c r="BUP211" s="17"/>
      <c r="BUQ211" s="17"/>
      <c r="BUR211" s="17"/>
      <c r="BUS211" s="17"/>
      <c r="BUT211" s="17"/>
      <c r="BUU211" s="17"/>
      <c r="BUV211" s="17"/>
      <c r="BUW211" s="17"/>
      <c r="BUX211" s="17"/>
      <c r="BUY211" s="17"/>
      <c r="BUZ211" s="17"/>
      <c r="BVA211" s="17"/>
      <c r="BVB211" s="17"/>
      <c r="BVC211" s="17"/>
      <c r="BVD211" s="17"/>
      <c r="BVE211" s="17"/>
      <c r="BVF211" s="17"/>
      <c r="BVG211" s="17"/>
      <c r="BVH211" s="17"/>
      <c r="BVI211" s="17"/>
      <c r="BVJ211" s="17"/>
      <c r="BVK211" s="17"/>
      <c r="BVL211" s="17"/>
      <c r="BVM211" s="17"/>
      <c r="BVN211" s="17"/>
      <c r="BVO211" s="17"/>
      <c r="BVP211" s="17"/>
      <c r="BVQ211" s="17"/>
      <c r="BVR211" s="17"/>
      <c r="BVS211" s="17"/>
      <c r="BVT211" s="17"/>
      <c r="BVU211" s="17"/>
      <c r="BVV211" s="17"/>
      <c r="BVW211" s="17"/>
      <c r="BVX211" s="17"/>
      <c r="BVY211" s="17"/>
      <c r="BVZ211" s="17"/>
      <c r="BWA211" s="17"/>
      <c r="BWB211" s="17"/>
      <c r="BWC211" s="17"/>
      <c r="BWD211" s="17"/>
      <c r="BWE211" s="17"/>
      <c r="BWF211" s="17"/>
      <c r="BWG211" s="17"/>
      <c r="BWH211" s="17"/>
      <c r="BWI211" s="17"/>
      <c r="BWJ211" s="17"/>
      <c r="BWK211" s="17"/>
      <c r="BWL211" s="17"/>
      <c r="BWM211" s="17"/>
      <c r="BWN211" s="17"/>
      <c r="BWO211" s="17"/>
      <c r="BWP211" s="17"/>
      <c r="BWQ211" s="17"/>
      <c r="BWR211" s="17"/>
      <c r="BWS211" s="17"/>
      <c r="BWT211" s="17"/>
      <c r="BWU211" s="17"/>
      <c r="BWV211" s="17"/>
      <c r="BWW211" s="17"/>
      <c r="BWX211" s="17"/>
      <c r="BWY211" s="17"/>
      <c r="BWZ211" s="17"/>
      <c r="BXA211" s="17"/>
      <c r="BXB211" s="17"/>
      <c r="BXC211" s="17"/>
      <c r="BXD211" s="17"/>
      <c r="BXE211" s="17"/>
      <c r="BXF211" s="17"/>
      <c r="BXG211" s="17"/>
      <c r="BXH211" s="17"/>
      <c r="BXI211" s="17"/>
      <c r="BXJ211" s="17"/>
      <c r="BXK211" s="17"/>
      <c r="BXL211" s="17"/>
      <c r="BXM211" s="17"/>
      <c r="BXN211" s="17"/>
      <c r="BXO211" s="17"/>
      <c r="BXP211" s="17"/>
      <c r="BXQ211" s="17"/>
      <c r="BXR211" s="17"/>
      <c r="BXS211" s="17"/>
      <c r="BXT211" s="17"/>
      <c r="BXU211" s="17"/>
      <c r="BXV211" s="17"/>
      <c r="BXW211" s="17"/>
      <c r="BXX211" s="17"/>
      <c r="BXY211" s="17"/>
      <c r="BXZ211" s="17"/>
      <c r="BYA211" s="17"/>
      <c r="BYB211" s="17"/>
      <c r="BYC211" s="17"/>
      <c r="BYD211" s="17"/>
      <c r="BYE211" s="17"/>
      <c r="BYF211" s="17"/>
      <c r="BYG211" s="17"/>
      <c r="BYH211" s="17"/>
      <c r="BYI211" s="17"/>
      <c r="BYJ211" s="17"/>
      <c r="BYK211" s="17"/>
      <c r="BYL211" s="17"/>
      <c r="BYM211" s="17"/>
      <c r="BYN211" s="17"/>
      <c r="BYO211" s="17"/>
      <c r="BYP211" s="17"/>
      <c r="BYQ211" s="17"/>
      <c r="BYR211" s="17"/>
      <c r="BYS211" s="17"/>
      <c r="BYT211" s="17"/>
      <c r="BYU211" s="17"/>
      <c r="BYV211" s="17"/>
      <c r="BYW211" s="17"/>
      <c r="BYX211" s="17"/>
      <c r="BYY211" s="17"/>
      <c r="BYZ211" s="17"/>
      <c r="BZA211" s="17"/>
      <c r="BZB211" s="17"/>
      <c r="BZC211" s="17"/>
      <c r="BZD211" s="17"/>
      <c r="BZE211" s="17"/>
      <c r="BZF211" s="17"/>
      <c r="BZG211" s="17"/>
      <c r="BZH211" s="17"/>
      <c r="BZI211" s="17"/>
      <c r="BZJ211" s="17"/>
      <c r="BZK211" s="17"/>
      <c r="BZL211" s="17"/>
      <c r="BZM211" s="17"/>
      <c r="BZN211" s="17"/>
      <c r="BZO211" s="17"/>
      <c r="BZP211" s="17"/>
      <c r="BZQ211" s="17"/>
      <c r="BZR211" s="17"/>
      <c r="BZS211" s="17"/>
      <c r="BZT211" s="17"/>
      <c r="BZU211" s="17"/>
      <c r="BZV211" s="17"/>
      <c r="BZW211" s="17"/>
      <c r="BZX211" s="17"/>
      <c r="BZY211" s="17"/>
      <c r="BZZ211" s="17"/>
      <c r="CAA211" s="17"/>
      <c r="CAB211" s="17"/>
      <c r="CAC211" s="17"/>
      <c r="CAD211" s="17"/>
      <c r="CAE211" s="17"/>
      <c r="CAF211" s="17"/>
      <c r="CAG211" s="17"/>
      <c r="CAH211" s="17"/>
      <c r="CAI211" s="17"/>
      <c r="CAJ211" s="17"/>
      <c r="CAK211" s="17"/>
      <c r="CAL211" s="17"/>
      <c r="CAM211" s="17"/>
      <c r="CAN211" s="17"/>
      <c r="CAO211" s="17"/>
      <c r="CAP211" s="17"/>
      <c r="CAQ211" s="17"/>
      <c r="CAR211" s="17"/>
      <c r="CAS211" s="17"/>
      <c r="CAT211" s="17"/>
      <c r="CAU211" s="17"/>
      <c r="CAV211" s="17"/>
      <c r="CAW211" s="17"/>
      <c r="CAX211" s="17"/>
      <c r="CAY211" s="17"/>
      <c r="CAZ211" s="17"/>
      <c r="CBA211" s="17"/>
      <c r="CBB211" s="17"/>
      <c r="CBC211" s="17"/>
      <c r="CBD211" s="17"/>
      <c r="CBE211" s="17"/>
      <c r="CBF211" s="17"/>
      <c r="CBG211" s="17"/>
      <c r="CBH211" s="17"/>
      <c r="CBI211" s="17"/>
      <c r="CBJ211" s="17"/>
      <c r="CBK211" s="17"/>
      <c r="CBL211" s="17"/>
      <c r="CBM211" s="17"/>
      <c r="CBN211" s="17"/>
      <c r="CBO211" s="17"/>
      <c r="CBP211" s="17"/>
      <c r="CBQ211" s="17"/>
      <c r="CBR211" s="17"/>
      <c r="CBS211" s="17"/>
      <c r="CBT211" s="17"/>
      <c r="CBU211" s="17"/>
      <c r="CBV211" s="17"/>
      <c r="CBW211" s="17"/>
      <c r="CBX211" s="17"/>
      <c r="CBY211" s="17"/>
      <c r="CBZ211" s="17"/>
      <c r="CCA211" s="17"/>
      <c r="CCB211" s="17"/>
      <c r="CCC211" s="17"/>
      <c r="CCD211" s="17"/>
      <c r="CCE211" s="17"/>
      <c r="CCF211" s="17"/>
      <c r="CCG211" s="17"/>
      <c r="CCH211" s="17"/>
      <c r="CCI211" s="17"/>
      <c r="CCJ211" s="17"/>
      <c r="CCK211" s="17"/>
      <c r="CCL211" s="17"/>
      <c r="CCM211" s="17"/>
      <c r="CCN211" s="17"/>
      <c r="CCO211" s="17"/>
      <c r="CCP211" s="17"/>
      <c r="CCQ211" s="17"/>
      <c r="CCR211" s="17"/>
      <c r="CCS211" s="17"/>
      <c r="CCT211" s="17"/>
      <c r="CCU211" s="17"/>
      <c r="CCV211" s="17"/>
      <c r="CCW211" s="17"/>
      <c r="CCX211" s="17"/>
      <c r="CCY211" s="17"/>
      <c r="CCZ211" s="17"/>
      <c r="CDA211" s="17"/>
      <c r="CDB211" s="17"/>
      <c r="CDC211" s="17"/>
      <c r="CDD211" s="17"/>
      <c r="CDE211" s="17"/>
      <c r="CDF211" s="17"/>
      <c r="CDG211" s="17"/>
      <c r="CDH211" s="17"/>
      <c r="CDI211" s="17"/>
      <c r="CDJ211" s="17"/>
      <c r="CDK211" s="17"/>
      <c r="CDL211" s="17"/>
      <c r="CDM211" s="17"/>
      <c r="CDN211" s="17"/>
      <c r="CDO211" s="17"/>
      <c r="CDP211" s="17"/>
      <c r="CDQ211" s="17"/>
      <c r="CDR211" s="17"/>
      <c r="CDS211" s="17"/>
      <c r="CDT211" s="17"/>
      <c r="CDU211" s="17"/>
    </row>
    <row r="212">
      <c r="A212" s="14" t="s">
        <v>2801</v>
      </c>
      <c r="B212" s="14" t="s">
        <v>4387</v>
      </c>
      <c r="C212" s="14" t="s">
        <v>2803</v>
      </c>
      <c r="D212" s="14" t="s">
        <v>2804</v>
      </c>
      <c r="E212" s="14" t="s">
        <v>4388</v>
      </c>
      <c r="F212" s="14" t="s">
        <v>2835</v>
      </c>
      <c r="I212" s="14" t="s">
        <v>4389</v>
      </c>
      <c r="J212" s="14" t="s">
        <v>2618</v>
      </c>
      <c r="K212" s="14" t="s">
        <v>2619</v>
      </c>
      <c r="L212" s="14" t="s">
        <v>2658</v>
      </c>
      <c r="M212" s="17"/>
      <c r="N212" s="14" t="s">
        <v>2690</v>
      </c>
      <c r="O212" s="14" t="s">
        <v>2690</v>
      </c>
      <c r="P212" s="14" t="s">
        <v>2690</v>
      </c>
      <c r="Q212" s="16">
        <v>11.0</v>
      </c>
      <c r="R212" s="16">
        <v>3988791.0</v>
      </c>
      <c r="S212" s="16">
        <v>3988791.0</v>
      </c>
      <c r="T212" s="14" t="s">
        <v>2631</v>
      </c>
      <c r="U212" s="14" t="s">
        <v>2630</v>
      </c>
      <c r="V212" s="14" t="s">
        <v>4390</v>
      </c>
      <c r="W212" s="14" t="s">
        <v>4391</v>
      </c>
      <c r="X212" s="16">
        <v>0.1</v>
      </c>
      <c r="Y212" s="17"/>
      <c r="Z212" s="16">
        <v>6.0</v>
      </c>
      <c r="AA212" s="16">
        <v>56.0</v>
      </c>
      <c r="AB212" s="17"/>
      <c r="AC212" s="16">
        <v>65.0</v>
      </c>
      <c r="AD212" s="16">
        <v>10915.0</v>
      </c>
      <c r="AE212" s="22">
        <v>45334.0</v>
      </c>
      <c r="AF212" s="17"/>
      <c r="AG212" s="14" t="s">
        <v>2876</v>
      </c>
      <c r="AI212" s="17"/>
      <c r="AJ212" s="17"/>
      <c r="AK212" s="17"/>
      <c r="AL212" s="16">
        <v>43.0</v>
      </c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4" t="s">
        <v>2806</v>
      </c>
      <c r="BB212" s="17"/>
      <c r="BC212" s="17"/>
      <c r="BD212" s="17"/>
      <c r="BE212" s="17"/>
      <c r="BF212" s="14" t="s">
        <v>2574</v>
      </c>
      <c r="BG212" s="16">
        <v>1.0</v>
      </c>
      <c r="BH212" s="14" t="s">
        <v>2564</v>
      </c>
      <c r="BI212" s="14" t="s">
        <v>2565</v>
      </c>
      <c r="BJ212" s="14" t="s">
        <v>2566</v>
      </c>
      <c r="BK212" s="17"/>
      <c r="BL212" s="17"/>
      <c r="BM212" s="16">
        <v>366.866667</v>
      </c>
      <c r="BN212" s="17"/>
      <c r="BO212" s="17"/>
      <c r="BP212" s="17"/>
      <c r="BQ212" s="17"/>
      <c r="BR212" s="17"/>
      <c r="BS212" s="16">
        <v>0.05</v>
      </c>
      <c r="BT212" s="16">
        <v>46.4214091</v>
      </c>
      <c r="BU212" s="14" t="s">
        <v>2567</v>
      </c>
      <c r="BV212" s="17"/>
      <c r="BW212" s="16">
        <v>2009.0</v>
      </c>
      <c r="BX212" s="16">
        <v>2.0</v>
      </c>
      <c r="BY212" s="14" t="s">
        <v>2807</v>
      </c>
      <c r="BZ212" s="16">
        <v>1412.0</v>
      </c>
      <c r="CA212" s="16">
        <v>-15954.0</v>
      </c>
      <c r="CB212" s="16">
        <v>0.0</v>
      </c>
      <c r="CC212" s="17"/>
      <c r="CD212" s="17"/>
      <c r="CE212" s="16">
        <v>46.4214091</v>
      </c>
      <c r="CF212" s="14" t="s">
        <v>2572</v>
      </c>
      <c r="CH212" s="19">
        <v>41061.0</v>
      </c>
      <c r="CI212" s="14" t="s">
        <v>2826</v>
      </c>
      <c r="CJ212" s="14" t="s">
        <v>2719</v>
      </c>
      <c r="CK212" s="14" t="s">
        <v>2574</v>
      </c>
      <c r="CL212" s="14" t="s">
        <v>2808</v>
      </c>
      <c r="CM212" s="20">
        <v>2366833.0</v>
      </c>
      <c r="CN212" s="14" t="s">
        <v>2808</v>
      </c>
      <c r="CO212" s="14" t="s">
        <v>2563</v>
      </c>
      <c r="CP212" s="14" t="s">
        <v>2563</v>
      </c>
      <c r="CQ212" s="16">
        <v>0.3052</v>
      </c>
      <c r="CR212" s="16">
        <v>0.14</v>
      </c>
      <c r="CS212" s="14" t="s">
        <v>2574</v>
      </c>
      <c r="CT212" s="14" t="s">
        <v>4392</v>
      </c>
      <c r="CX212" s="14" t="s">
        <v>2580</v>
      </c>
      <c r="CY212" s="16">
        <v>46.4214091</v>
      </c>
      <c r="CZ212" s="14" t="s">
        <v>2581</v>
      </c>
      <c r="DB212" s="14" t="s">
        <v>2574</v>
      </c>
      <c r="DC212" s="14" t="s">
        <v>2653</v>
      </c>
      <c r="DD212" s="14" t="s">
        <v>4393</v>
      </c>
      <c r="DE212" s="17"/>
      <c r="DF212" s="14" t="s">
        <v>2563</v>
      </c>
      <c r="DG212" s="14" t="s">
        <v>4394</v>
      </c>
      <c r="DH212" s="14" t="s">
        <v>4395</v>
      </c>
      <c r="DI212" s="14" t="s">
        <v>2813</v>
      </c>
      <c r="DJ212" s="14" t="s">
        <v>2814</v>
      </c>
      <c r="DK212" s="16">
        <v>53.0</v>
      </c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  <c r="KL212" s="17"/>
      <c r="KM212" s="17"/>
      <c r="KN212" s="17"/>
      <c r="KO212" s="17"/>
      <c r="KP212" s="17"/>
      <c r="KQ212" s="17"/>
      <c r="KR212" s="17"/>
      <c r="KS212" s="17"/>
      <c r="KT212" s="17"/>
      <c r="KU212" s="17"/>
      <c r="KV212" s="17"/>
      <c r="KW212" s="17"/>
      <c r="KX212" s="17"/>
      <c r="KY212" s="17"/>
      <c r="KZ212" s="17"/>
      <c r="LA212" s="17"/>
      <c r="LB212" s="17"/>
      <c r="LC212" s="17"/>
      <c r="LD212" s="17"/>
      <c r="LE212" s="17"/>
      <c r="LF212" s="17"/>
      <c r="LG212" s="17"/>
      <c r="LH212" s="17"/>
      <c r="LI212" s="17"/>
      <c r="LJ212" s="17"/>
      <c r="LK212" s="17"/>
      <c r="LL212" s="17"/>
      <c r="LM212" s="17"/>
      <c r="LN212" s="17"/>
      <c r="LO212" s="17"/>
      <c r="LP212" s="17"/>
      <c r="LQ212" s="17"/>
      <c r="LR212" s="17"/>
      <c r="LS212" s="17"/>
      <c r="LT212" s="17"/>
      <c r="LU212" s="17"/>
      <c r="LV212" s="17"/>
      <c r="LW212" s="17"/>
      <c r="LX212" s="17"/>
      <c r="LY212" s="17"/>
      <c r="LZ212" s="17"/>
      <c r="MA212" s="17"/>
      <c r="MB212" s="17"/>
      <c r="MC212" s="17"/>
      <c r="MD212" s="17"/>
      <c r="ME212" s="17"/>
      <c r="MF212" s="17"/>
      <c r="MG212" s="17"/>
      <c r="MH212" s="17"/>
      <c r="MI212" s="17"/>
      <c r="MJ212" s="17"/>
      <c r="MK212" s="17"/>
      <c r="ML212" s="17"/>
      <c r="MM212" s="17"/>
      <c r="MN212" s="17"/>
      <c r="MO212" s="17"/>
      <c r="MP212" s="17"/>
      <c r="MQ212" s="17"/>
      <c r="MR212" s="17"/>
      <c r="MS212" s="17"/>
      <c r="MT212" s="17"/>
      <c r="MU212" s="17"/>
      <c r="MV212" s="17"/>
      <c r="MW212" s="17"/>
      <c r="MX212" s="17"/>
      <c r="MY212" s="17"/>
      <c r="MZ212" s="17"/>
      <c r="NA212" s="17"/>
      <c r="NB212" s="17"/>
      <c r="NC212" s="17"/>
      <c r="ND212" s="17"/>
      <c r="NE212" s="17"/>
      <c r="NF212" s="17"/>
      <c r="NG212" s="17"/>
      <c r="NH212" s="17"/>
      <c r="NI212" s="17"/>
      <c r="NJ212" s="17"/>
      <c r="NK212" s="17"/>
      <c r="NL212" s="17"/>
      <c r="NM212" s="17"/>
      <c r="NN212" s="17"/>
      <c r="NO212" s="17"/>
      <c r="NP212" s="17"/>
      <c r="NQ212" s="17"/>
      <c r="NR212" s="17"/>
      <c r="NS212" s="17"/>
      <c r="NT212" s="17"/>
      <c r="NU212" s="17"/>
      <c r="NV212" s="17"/>
      <c r="NW212" s="17"/>
      <c r="NX212" s="17"/>
      <c r="NY212" s="17"/>
      <c r="NZ212" s="17"/>
      <c r="OA212" s="17"/>
      <c r="OB212" s="17"/>
      <c r="OC212" s="17"/>
      <c r="OD212" s="17"/>
      <c r="OE212" s="17"/>
      <c r="OF212" s="17"/>
      <c r="OG212" s="17"/>
      <c r="OH212" s="17"/>
      <c r="OI212" s="17"/>
      <c r="OJ212" s="17"/>
      <c r="OK212" s="17"/>
      <c r="OL212" s="17"/>
      <c r="OM212" s="17"/>
      <c r="ON212" s="17"/>
      <c r="OO212" s="17"/>
      <c r="OP212" s="17"/>
      <c r="OQ212" s="17"/>
      <c r="OR212" s="17"/>
      <c r="OS212" s="17"/>
      <c r="OT212" s="17"/>
      <c r="OU212" s="17"/>
      <c r="OV212" s="17"/>
      <c r="OW212" s="17"/>
      <c r="OX212" s="17"/>
      <c r="OY212" s="17"/>
      <c r="OZ212" s="17"/>
      <c r="PA212" s="17"/>
      <c r="PB212" s="17"/>
      <c r="PC212" s="17"/>
      <c r="PD212" s="17"/>
      <c r="PE212" s="17"/>
      <c r="PF212" s="17"/>
      <c r="PG212" s="17"/>
      <c r="PH212" s="17"/>
      <c r="PI212" s="17"/>
      <c r="PJ212" s="17"/>
      <c r="PK212" s="17"/>
      <c r="PL212" s="17"/>
      <c r="PM212" s="17"/>
      <c r="PN212" s="17"/>
      <c r="PO212" s="17"/>
      <c r="PP212" s="17"/>
      <c r="PQ212" s="17"/>
      <c r="PR212" s="17"/>
      <c r="PS212" s="17"/>
      <c r="PT212" s="17"/>
      <c r="PU212" s="17"/>
      <c r="PV212" s="17"/>
      <c r="PW212" s="17"/>
      <c r="PX212" s="17"/>
      <c r="PY212" s="17"/>
      <c r="PZ212" s="17"/>
      <c r="QA212" s="17"/>
      <c r="QB212" s="17"/>
      <c r="QC212" s="17"/>
      <c r="QD212" s="17"/>
      <c r="QE212" s="17"/>
      <c r="QF212" s="17"/>
      <c r="QG212" s="17"/>
      <c r="QH212" s="17"/>
      <c r="QI212" s="17"/>
      <c r="QJ212" s="17"/>
      <c r="QK212" s="17"/>
      <c r="QL212" s="17"/>
      <c r="QM212" s="17"/>
      <c r="QN212" s="17"/>
      <c r="QO212" s="17"/>
      <c r="QP212" s="17"/>
      <c r="QQ212" s="17"/>
      <c r="QR212" s="17"/>
      <c r="QS212" s="17"/>
      <c r="QT212" s="17"/>
      <c r="QU212" s="16">
        <v>35.0</v>
      </c>
      <c r="QV212" s="16">
        <v>24.0</v>
      </c>
      <c r="QW212" s="16">
        <v>36.0</v>
      </c>
      <c r="QX212" s="17"/>
      <c r="QY212" s="17"/>
      <c r="QZ212" s="17"/>
      <c r="RA212" s="17"/>
      <c r="RB212" s="17"/>
      <c r="RC212" s="17"/>
      <c r="RD212" s="17"/>
      <c r="RE212" s="17"/>
      <c r="RF212" s="17"/>
      <c r="RG212" s="17"/>
      <c r="RH212" s="17"/>
      <c r="RI212" s="17"/>
      <c r="RJ212" s="17"/>
      <c r="RK212" s="17"/>
      <c r="RL212" s="17"/>
      <c r="RM212" s="17"/>
      <c r="RN212" s="17"/>
      <c r="RO212" s="17"/>
      <c r="RP212" s="17"/>
      <c r="RQ212" s="17"/>
      <c r="RR212" s="17"/>
      <c r="RS212" s="17"/>
      <c r="RT212" s="17"/>
      <c r="RU212" s="17"/>
      <c r="RV212" s="17"/>
      <c r="RW212" s="17"/>
      <c r="RX212" s="17"/>
      <c r="RY212" s="17"/>
      <c r="RZ212" s="17"/>
      <c r="SA212" s="17"/>
      <c r="SB212" s="17"/>
      <c r="SC212" s="17"/>
      <c r="SD212" s="17"/>
      <c r="SE212" s="17"/>
      <c r="SF212" s="17"/>
      <c r="SG212" s="17"/>
      <c r="SH212" s="17"/>
      <c r="SI212" s="17"/>
      <c r="SJ212" s="17"/>
      <c r="SK212" s="17"/>
      <c r="SL212" s="17"/>
      <c r="SM212" s="17"/>
      <c r="SN212" s="17"/>
      <c r="SO212" s="17"/>
      <c r="SP212" s="17"/>
      <c r="SQ212" s="17"/>
      <c r="SR212" s="17"/>
      <c r="SS212" s="17"/>
      <c r="ST212" s="17"/>
      <c r="SU212" s="17"/>
      <c r="SV212" s="17"/>
      <c r="SW212" s="17"/>
      <c r="SX212" s="17"/>
      <c r="SY212" s="17"/>
      <c r="SZ212" s="17"/>
      <c r="TA212" s="17"/>
      <c r="TB212" s="17"/>
      <c r="TC212" s="17"/>
      <c r="TD212" s="17"/>
      <c r="TE212" s="17"/>
      <c r="TF212" s="17"/>
      <c r="TG212" s="17"/>
      <c r="TH212" s="17"/>
      <c r="TI212" s="17"/>
      <c r="TJ212" s="17"/>
      <c r="TK212" s="17"/>
      <c r="TL212" s="17"/>
      <c r="TM212" s="17"/>
      <c r="TN212" s="17"/>
      <c r="TO212" s="17"/>
      <c r="TP212" s="17"/>
      <c r="TQ212" s="17"/>
      <c r="TR212" s="17"/>
      <c r="TS212" s="17"/>
      <c r="TT212" s="17"/>
      <c r="TU212" s="17"/>
      <c r="TV212" s="17"/>
      <c r="TW212" s="17"/>
      <c r="TX212" s="17"/>
      <c r="TY212" s="17"/>
      <c r="TZ212" s="17"/>
      <c r="UA212" s="17"/>
      <c r="UB212" s="17"/>
      <c r="UC212" s="17"/>
      <c r="UD212" s="17"/>
      <c r="UE212" s="17"/>
      <c r="UF212" s="17"/>
      <c r="UG212" s="17"/>
      <c r="UH212" s="17"/>
      <c r="UI212" s="17"/>
      <c r="UJ212" s="17"/>
      <c r="UK212" s="17"/>
      <c r="UL212" s="17"/>
      <c r="UM212" s="17"/>
      <c r="UN212" s="17"/>
      <c r="UO212" s="17"/>
      <c r="UP212" s="17"/>
      <c r="UQ212" s="17"/>
      <c r="UR212" s="17"/>
      <c r="US212" s="17"/>
      <c r="UT212" s="17"/>
      <c r="UU212" s="17"/>
      <c r="UV212" s="17"/>
      <c r="UW212" s="17"/>
      <c r="UX212" s="17"/>
      <c r="UY212" s="17"/>
      <c r="UZ212" s="17"/>
      <c r="VA212" s="17"/>
      <c r="VB212" s="17"/>
      <c r="VC212" s="17"/>
      <c r="VD212" s="17"/>
      <c r="VE212" s="17"/>
      <c r="VF212" s="17"/>
      <c r="VG212" s="17"/>
      <c r="VH212" s="17"/>
      <c r="VI212" s="17"/>
      <c r="VJ212" s="17"/>
      <c r="VK212" s="17"/>
      <c r="VL212" s="17"/>
      <c r="VM212" s="17"/>
      <c r="VN212" s="17"/>
      <c r="VO212" s="17"/>
      <c r="VP212" s="17"/>
      <c r="VQ212" s="17"/>
      <c r="VR212" s="17"/>
      <c r="VS212" s="17"/>
      <c r="VT212" s="17"/>
      <c r="VU212" s="17"/>
      <c r="VV212" s="17"/>
      <c r="VW212" s="17"/>
      <c r="VX212" s="17"/>
      <c r="VY212" s="17"/>
      <c r="VZ212" s="17"/>
      <c r="WA212" s="17"/>
      <c r="WB212" s="17"/>
      <c r="WC212" s="17"/>
      <c r="WD212" s="17"/>
      <c r="WE212" s="17"/>
      <c r="WF212" s="17"/>
      <c r="WG212" s="17"/>
      <c r="WH212" s="17"/>
      <c r="WI212" s="17"/>
      <c r="WJ212" s="17"/>
      <c r="WK212" s="17"/>
      <c r="WL212" s="17"/>
      <c r="WM212" s="17"/>
      <c r="WN212" s="17"/>
      <c r="WO212" s="17"/>
      <c r="WP212" s="17"/>
      <c r="WQ212" s="17"/>
      <c r="WR212" s="17"/>
      <c r="WS212" s="17"/>
      <c r="WT212" s="17"/>
      <c r="WU212" s="17"/>
      <c r="WV212" s="17"/>
      <c r="WW212" s="17"/>
      <c r="WX212" s="17"/>
      <c r="WY212" s="17"/>
      <c r="WZ212" s="17"/>
      <c r="XA212" s="17"/>
      <c r="XB212" s="17"/>
      <c r="XC212" s="17"/>
      <c r="XD212" s="17"/>
      <c r="XE212" s="17"/>
      <c r="XF212" s="17"/>
      <c r="XG212" s="17"/>
      <c r="XH212" s="17"/>
      <c r="XI212" s="17"/>
      <c r="XJ212" s="17"/>
      <c r="XK212" s="17"/>
      <c r="XL212" s="17"/>
      <c r="XM212" s="17"/>
      <c r="XN212" s="17"/>
      <c r="XO212" s="17"/>
      <c r="XP212" s="17"/>
      <c r="XQ212" s="17"/>
      <c r="XR212" s="17"/>
      <c r="XS212" s="17"/>
      <c r="XT212" s="17"/>
      <c r="XU212" s="17"/>
      <c r="XV212" s="17"/>
      <c r="XW212" s="17"/>
      <c r="XX212" s="17"/>
      <c r="XY212" s="17"/>
      <c r="XZ212" s="17"/>
      <c r="YA212" s="17"/>
      <c r="YB212" s="17"/>
      <c r="YC212" s="17"/>
      <c r="YD212" s="17"/>
      <c r="YE212" s="17"/>
      <c r="YF212" s="17"/>
      <c r="YG212" s="17"/>
      <c r="YH212" s="17"/>
      <c r="YI212" s="17"/>
      <c r="YJ212" s="17"/>
      <c r="YK212" s="17"/>
      <c r="YL212" s="17"/>
      <c r="YM212" s="17"/>
      <c r="YN212" s="17"/>
      <c r="YO212" s="17"/>
      <c r="YP212" s="17"/>
      <c r="YQ212" s="17"/>
      <c r="YR212" s="17"/>
      <c r="YS212" s="17"/>
      <c r="YT212" s="17"/>
      <c r="YU212" s="17"/>
      <c r="YV212" s="17"/>
      <c r="YW212" s="17"/>
      <c r="YX212" s="17"/>
      <c r="YY212" s="17"/>
      <c r="YZ212" s="17"/>
      <c r="ZA212" s="17"/>
      <c r="ZB212" s="17"/>
      <c r="ZC212" s="17"/>
      <c r="ZD212" s="17"/>
      <c r="ZE212" s="17"/>
      <c r="ZF212" s="17"/>
      <c r="ZG212" s="17"/>
      <c r="ZH212" s="17"/>
      <c r="ZI212" s="17"/>
      <c r="ZJ212" s="17"/>
      <c r="ZK212" s="17"/>
      <c r="ZL212" s="17"/>
      <c r="ZM212" s="17"/>
      <c r="ZN212" s="17"/>
      <c r="ZO212" s="17"/>
      <c r="ZP212" s="17"/>
      <c r="ZQ212" s="17"/>
      <c r="ZR212" s="17"/>
      <c r="ZS212" s="17"/>
      <c r="ZT212" s="17"/>
      <c r="ZU212" s="17"/>
      <c r="ZV212" s="17"/>
      <c r="ZW212" s="17"/>
      <c r="ZX212" s="17"/>
      <c r="ZY212" s="17"/>
      <c r="ZZ212" s="17"/>
      <c r="AAA212" s="17"/>
      <c r="AAB212" s="17"/>
      <c r="AAC212" s="17"/>
      <c r="AAD212" s="17"/>
      <c r="AAE212" s="17"/>
      <c r="AAF212" s="17"/>
      <c r="AAG212" s="17"/>
      <c r="AAH212" s="17"/>
      <c r="AAI212" s="17"/>
      <c r="AAJ212" s="17"/>
      <c r="AAK212" s="17"/>
      <c r="AAL212" s="17"/>
      <c r="AAM212" s="17"/>
      <c r="AAN212" s="17"/>
      <c r="AAO212" s="17"/>
      <c r="AAP212" s="17"/>
      <c r="AAQ212" s="17"/>
      <c r="AAR212" s="17"/>
      <c r="AAS212" s="17"/>
      <c r="AAT212" s="17"/>
      <c r="AAU212" s="17"/>
      <c r="AAV212" s="17"/>
      <c r="AAW212" s="17"/>
      <c r="AAX212" s="17"/>
      <c r="AAY212" s="17"/>
      <c r="AAZ212" s="17"/>
      <c r="ABA212" s="17"/>
      <c r="ABB212" s="17"/>
      <c r="ABC212" s="17"/>
      <c r="ABD212" s="17"/>
      <c r="ABE212" s="17"/>
      <c r="ABF212" s="17"/>
      <c r="ABG212" s="17"/>
      <c r="ABH212" s="17"/>
      <c r="ABI212" s="17"/>
      <c r="ABJ212" s="17"/>
      <c r="ABK212" s="17"/>
      <c r="ABL212" s="17"/>
      <c r="ABM212" s="17"/>
      <c r="ABN212" s="17"/>
      <c r="ABO212" s="17"/>
      <c r="ABP212" s="17"/>
      <c r="ABQ212" s="17"/>
      <c r="ABR212" s="17"/>
      <c r="ABS212" s="17"/>
      <c r="ABT212" s="17"/>
      <c r="ABU212" s="17"/>
      <c r="ABV212" s="17"/>
      <c r="ABW212" s="17"/>
      <c r="ABX212" s="17"/>
      <c r="ABY212" s="17"/>
      <c r="ABZ212" s="17"/>
      <c r="ACA212" s="17"/>
      <c r="ACB212" s="17"/>
      <c r="ACC212" s="17"/>
      <c r="ACD212" s="17"/>
      <c r="ACE212" s="17"/>
      <c r="ACF212" s="17"/>
      <c r="ACG212" s="17"/>
      <c r="ACH212" s="17"/>
      <c r="ACI212" s="17"/>
      <c r="ACJ212" s="17"/>
      <c r="ACK212" s="17"/>
      <c r="ACL212" s="17"/>
      <c r="ACM212" s="17"/>
      <c r="ACN212" s="17"/>
      <c r="ACO212" s="17"/>
      <c r="ACP212" s="17"/>
      <c r="ACQ212" s="17"/>
      <c r="ACR212" s="17"/>
      <c r="ACS212" s="17"/>
      <c r="ACT212" s="17"/>
      <c r="ACU212" s="17"/>
      <c r="ACV212" s="17"/>
      <c r="ACW212" s="17"/>
      <c r="ACX212" s="17"/>
      <c r="ACY212" s="17"/>
      <c r="ACZ212" s="17"/>
      <c r="ADA212" s="17"/>
      <c r="ADB212" s="17"/>
      <c r="ADC212" s="17"/>
      <c r="ADD212" s="17"/>
      <c r="ADE212" s="17"/>
      <c r="ADF212" s="17"/>
      <c r="ADG212" s="17"/>
      <c r="ADH212" s="17"/>
      <c r="ADI212" s="17"/>
      <c r="ADJ212" s="17"/>
      <c r="ADK212" s="17"/>
      <c r="ADL212" s="17"/>
      <c r="ADM212" s="17"/>
      <c r="ADN212" s="17"/>
      <c r="ADO212" s="17"/>
      <c r="ADP212" s="17"/>
      <c r="ADQ212" s="17"/>
      <c r="ADR212" s="17"/>
      <c r="ADS212" s="17"/>
      <c r="ADT212" s="17"/>
      <c r="ADU212" s="17"/>
      <c r="ADV212" s="17"/>
      <c r="ADW212" s="17"/>
      <c r="ADX212" s="17"/>
      <c r="ADY212" s="17"/>
      <c r="ADZ212" s="17"/>
      <c r="AEA212" s="17"/>
      <c r="AEB212" s="17"/>
      <c r="AEC212" s="17"/>
      <c r="AED212" s="17"/>
      <c r="AEE212" s="17"/>
      <c r="AEF212" s="17"/>
      <c r="AEG212" s="17"/>
      <c r="AEH212" s="17"/>
      <c r="AEI212" s="17"/>
      <c r="AEJ212" s="17"/>
      <c r="AEK212" s="17"/>
      <c r="AEL212" s="17"/>
      <c r="AEM212" s="17"/>
      <c r="AEN212" s="17"/>
      <c r="AEO212" s="17"/>
      <c r="AEP212" s="17"/>
      <c r="AEQ212" s="17"/>
      <c r="AER212" s="17"/>
      <c r="AES212" s="17"/>
      <c r="AET212" s="17"/>
      <c r="AEU212" s="17"/>
      <c r="AEV212" s="17"/>
      <c r="AEW212" s="17"/>
      <c r="AEX212" s="17"/>
      <c r="AEY212" s="17"/>
      <c r="AEZ212" s="17"/>
      <c r="AFA212" s="17"/>
      <c r="AFB212" s="17"/>
      <c r="AFC212" s="17"/>
      <c r="AFD212" s="17"/>
      <c r="AFE212" s="17"/>
      <c r="AFF212" s="17"/>
      <c r="AFG212" s="17"/>
      <c r="AFH212" s="17"/>
      <c r="AFI212" s="17"/>
      <c r="AFJ212" s="17"/>
      <c r="AFK212" s="17"/>
      <c r="AFL212" s="17"/>
      <c r="AFM212" s="17"/>
      <c r="AFN212" s="17"/>
      <c r="AFO212" s="17"/>
      <c r="AFP212" s="17"/>
      <c r="AFQ212" s="17"/>
      <c r="AFR212" s="17"/>
      <c r="AFS212" s="17"/>
      <c r="AFT212" s="17"/>
      <c r="AFU212" s="17"/>
      <c r="AFV212" s="17"/>
      <c r="AFW212" s="17"/>
      <c r="AFX212" s="17"/>
      <c r="AFY212" s="17"/>
      <c r="AFZ212" s="17"/>
      <c r="AGA212" s="17"/>
      <c r="AGB212" s="17"/>
      <c r="AGC212" s="17"/>
      <c r="AGD212" s="17"/>
      <c r="AGE212" s="17"/>
      <c r="AGF212" s="17"/>
      <c r="AGG212" s="17"/>
      <c r="AGH212" s="17"/>
      <c r="AGI212" s="17"/>
      <c r="AGJ212" s="17"/>
      <c r="AGK212" s="17"/>
      <c r="AGL212" s="17"/>
      <c r="AGM212" s="17"/>
      <c r="AGN212" s="17"/>
      <c r="AGO212" s="17"/>
      <c r="AGP212" s="17"/>
      <c r="AGQ212" s="17"/>
      <c r="AGR212" s="17"/>
      <c r="AGS212" s="17"/>
      <c r="AGT212" s="17"/>
      <c r="AGU212" s="17"/>
      <c r="AGV212" s="17"/>
      <c r="AGW212" s="17"/>
      <c r="AGX212" s="17"/>
      <c r="AGY212" s="17"/>
      <c r="AGZ212" s="17"/>
      <c r="AHA212" s="17"/>
      <c r="AHB212" s="17"/>
      <c r="AHC212" s="17"/>
      <c r="AHD212" s="17"/>
      <c r="AHE212" s="17"/>
      <c r="AHF212" s="17"/>
      <c r="AHG212" s="17"/>
      <c r="AHH212" s="17"/>
      <c r="AHI212" s="17"/>
      <c r="AHJ212" s="17"/>
      <c r="AHK212" s="17"/>
      <c r="AHL212" s="17"/>
      <c r="AHM212" s="17"/>
      <c r="AHN212" s="17"/>
      <c r="AHO212" s="17"/>
      <c r="AHP212" s="17"/>
      <c r="AHQ212" s="17"/>
      <c r="AHR212" s="17"/>
      <c r="AHS212" s="17"/>
      <c r="AHT212" s="17"/>
      <c r="AHU212" s="17"/>
      <c r="AHV212" s="17"/>
      <c r="AHW212" s="17"/>
      <c r="AHX212" s="17"/>
      <c r="AHY212" s="17"/>
      <c r="AHZ212" s="17"/>
      <c r="AIA212" s="17"/>
      <c r="AIB212" s="17"/>
      <c r="AIC212" s="17"/>
      <c r="AID212" s="17"/>
      <c r="AIE212" s="17"/>
      <c r="AIF212" s="17"/>
      <c r="AIG212" s="17"/>
      <c r="AIH212" s="17"/>
      <c r="AII212" s="17"/>
      <c r="AIJ212" s="17"/>
      <c r="AIK212" s="17"/>
      <c r="AIL212" s="17"/>
      <c r="AIM212" s="17"/>
      <c r="AIN212" s="17"/>
      <c r="AIO212" s="17"/>
      <c r="AIP212" s="17"/>
      <c r="AIQ212" s="17"/>
      <c r="AIR212" s="17"/>
      <c r="AIS212" s="17"/>
      <c r="AIT212" s="17"/>
      <c r="AIU212" s="17"/>
      <c r="AIV212" s="17"/>
      <c r="AIW212" s="17"/>
      <c r="AIX212" s="17"/>
      <c r="AIY212" s="17"/>
      <c r="AIZ212" s="17"/>
      <c r="AJA212" s="17"/>
      <c r="AJB212" s="17"/>
      <c r="AJC212" s="17"/>
      <c r="AJD212" s="17"/>
      <c r="AJE212" s="17"/>
      <c r="AJF212" s="17"/>
      <c r="AJG212" s="17"/>
      <c r="AJH212" s="17"/>
      <c r="AJI212" s="17"/>
      <c r="AJJ212" s="17"/>
      <c r="AJK212" s="17"/>
      <c r="AJL212" s="17"/>
      <c r="AJM212" s="17"/>
      <c r="AJN212" s="17"/>
      <c r="AJO212" s="17"/>
      <c r="AJP212" s="17"/>
      <c r="AJQ212" s="17"/>
      <c r="AJR212" s="17"/>
      <c r="AJS212" s="17"/>
      <c r="AJT212" s="17"/>
      <c r="AJU212" s="17"/>
      <c r="AJV212" s="17"/>
      <c r="AJW212" s="17"/>
      <c r="AJX212" s="17"/>
      <c r="AJY212" s="17"/>
      <c r="AJZ212" s="17"/>
      <c r="AKA212" s="17"/>
      <c r="AKB212" s="17"/>
      <c r="AKC212" s="17"/>
      <c r="AKD212" s="17"/>
      <c r="AKE212" s="17"/>
      <c r="AKF212" s="17"/>
      <c r="AKG212" s="17"/>
      <c r="AKH212" s="17"/>
      <c r="AKI212" s="17"/>
      <c r="AKJ212" s="17"/>
      <c r="AKK212" s="17"/>
      <c r="AKL212" s="17"/>
      <c r="AKM212" s="17"/>
      <c r="AKN212" s="17"/>
      <c r="AKO212" s="17"/>
      <c r="AKP212" s="17"/>
      <c r="AKQ212" s="17"/>
      <c r="AKR212" s="17"/>
      <c r="AKS212" s="17"/>
      <c r="AKT212" s="17"/>
      <c r="AKU212" s="17"/>
      <c r="AKV212" s="17"/>
      <c r="AKW212" s="17"/>
      <c r="AKX212" s="17"/>
      <c r="AKY212" s="17"/>
      <c r="AKZ212" s="17"/>
      <c r="ALA212" s="17"/>
      <c r="ALB212" s="17"/>
      <c r="ALC212" s="17"/>
      <c r="ALD212" s="17"/>
      <c r="ALE212" s="17"/>
      <c r="ALF212" s="17"/>
      <c r="ALG212" s="17"/>
      <c r="ALH212" s="17"/>
      <c r="ALI212" s="17"/>
      <c r="ALJ212" s="17"/>
      <c r="ALK212" s="17"/>
      <c r="ALL212" s="17"/>
      <c r="ALM212" s="17"/>
      <c r="ALN212" s="17"/>
      <c r="ALO212" s="17"/>
      <c r="ALP212" s="17"/>
      <c r="ALQ212" s="17"/>
      <c r="ALR212" s="17"/>
      <c r="ALS212" s="17"/>
      <c r="ALT212" s="17"/>
      <c r="ALU212" s="17"/>
      <c r="ALV212" s="17"/>
      <c r="ALW212" s="17"/>
      <c r="ALX212" s="17"/>
      <c r="ALY212" s="17"/>
      <c r="ALZ212" s="17"/>
      <c r="AMA212" s="17"/>
      <c r="AMB212" s="17"/>
      <c r="AMC212" s="17"/>
      <c r="AMD212" s="17"/>
      <c r="AME212" s="17"/>
      <c r="AMF212" s="17"/>
      <c r="AMG212" s="17"/>
      <c r="AMH212" s="17"/>
      <c r="AMI212" s="17"/>
      <c r="AMJ212" s="17"/>
      <c r="AMK212" s="17"/>
      <c r="AML212" s="17"/>
      <c r="AMM212" s="17"/>
      <c r="AMN212" s="17"/>
      <c r="AMO212" s="17"/>
      <c r="AMP212" s="17"/>
      <c r="AMQ212" s="17"/>
      <c r="AMR212" s="17"/>
      <c r="AMS212" s="17"/>
      <c r="AMT212" s="17"/>
      <c r="AMU212" s="17"/>
      <c r="AMV212" s="17"/>
      <c r="AMW212" s="17"/>
      <c r="AMX212" s="17"/>
      <c r="AMY212" s="17"/>
      <c r="AMZ212" s="17"/>
      <c r="ANA212" s="17"/>
      <c r="ANB212" s="17"/>
      <c r="ANC212" s="17"/>
      <c r="AND212" s="17"/>
      <c r="ANE212" s="17"/>
      <c r="ANF212" s="17"/>
      <c r="ANG212" s="17"/>
      <c r="ANH212" s="17"/>
      <c r="ANI212" s="17"/>
      <c r="ANJ212" s="17"/>
      <c r="ANK212" s="17"/>
      <c r="ANL212" s="17"/>
      <c r="ANM212" s="17"/>
      <c r="ANN212" s="17"/>
      <c r="ANO212" s="17"/>
      <c r="ANP212" s="17"/>
      <c r="ANQ212" s="17"/>
      <c r="ANR212" s="17"/>
      <c r="ANS212" s="17"/>
      <c r="ANT212" s="17"/>
      <c r="ANU212" s="17"/>
      <c r="ANV212" s="17"/>
      <c r="ANW212" s="17"/>
      <c r="ANX212" s="17"/>
      <c r="ANY212" s="17"/>
      <c r="ANZ212" s="17"/>
      <c r="AOA212" s="17"/>
      <c r="AOB212" s="17"/>
      <c r="AOC212" s="17"/>
      <c r="AOD212" s="17"/>
      <c r="AOE212" s="17"/>
      <c r="AOF212" s="17"/>
      <c r="AOG212" s="17"/>
      <c r="AOH212" s="17"/>
      <c r="AOI212" s="17"/>
      <c r="AOJ212" s="17"/>
      <c r="AOK212" s="17"/>
      <c r="AOL212" s="17"/>
      <c r="AOM212" s="17"/>
      <c r="AON212" s="17"/>
      <c r="AOO212" s="17"/>
      <c r="AOP212" s="17"/>
      <c r="AOQ212" s="17"/>
      <c r="AOR212" s="17"/>
      <c r="AOS212" s="17"/>
      <c r="AOT212" s="17"/>
      <c r="AOU212" s="17"/>
      <c r="AOV212" s="17"/>
      <c r="AOW212" s="17"/>
      <c r="AOX212" s="17"/>
      <c r="AOY212" s="17"/>
      <c r="AOZ212" s="17"/>
      <c r="APA212" s="17"/>
      <c r="APB212" s="17"/>
      <c r="APC212" s="17"/>
      <c r="APD212" s="17"/>
      <c r="APE212" s="17"/>
      <c r="APF212" s="17"/>
      <c r="APG212" s="17"/>
      <c r="APH212" s="17"/>
      <c r="API212" s="17"/>
      <c r="APJ212" s="17"/>
      <c r="APK212" s="17"/>
      <c r="APL212" s="17"/>
      <c r="APM212" s="17"/>
      <c r="APN212" s="17"/>
      <c r="APO212" s="17"/>
      <c r="APP212" s="17"/>
      <c r="APQ212" s="17"/>
      <c r="APR212" s="17"/>
      <c r="APS212" s="17"/>
      <c r="APT212" s="17"/>
      <c r="APU212" s="17"/>
      <c r="APV212" s="17"/>
      <c r="APW212" s="17"/>
      <c r="APX212" s="17"/>
      <c r="APY212" s="17"/>
      <c r="APZ212" s="17"/>
      <c r="AQA212" s="17"/>
      <c r="AQB212" s="17"/>
      <c r="AQC212" s="17"/>
      <c r="AQD212" s="17"/>
      <c r="AQE212" s="17"/>
      <c r="AQF212" s="17"/>
      <c r="AQG212" s="17"/>
      <c r="AQH212" s="17"/>
      <c r="AQI212" s="17"/>
      <c r="AQJ212" s="17"/>
      <c r="AQK212" s="17"/>
      <c r="AQL212" s="17"/>
      <c r="AQM212" s="17"/>
      <c r="AQN212" s="17"/>
      <c r="AQO212" s="17"/>
      <c r="AQP212" s="17"/>
      <c r="AQQ212" s="17"/>
      <c r="AQR212" s="17"/>
      <c r="AQS212" s="17"/>
      <c r="AQT212" s="17"/>
      <c r="AQU212" s="17"/>
      <c r="AQV212" s="17"/>
      <c r="AQW212" s="17"/>
      <c r="AQX212" s="17"/>
      <c r="AQY212" s="17"/>
      <c r="AQZ212" s="17"/>
      <c r="ARA212" s="17"/>
      <c r="ARB212" s="17"/>
      <c r="ARC212" s="17"/>
      <c r="ARD212" s="17"/>
      <c r="ARE212" s="17"/>
      <c r="ARF212" s="17"/>
      <c r="ARG212" s="17"/>
      <c r="ARH212" s="17"/>
      <c r="ARI212" s="17"/>
      <c r="ARJ212" s="17"/>
      <c r="ARK212" s="17"/>
      <c r="ARL212" s="17"/>
      <c r="ARM212" s="17"/>
      <c r="ARN212" s="17"/>
      <c r="ARO212" s="17"/>
      <c r="ARP212" s="17"/>
      <c r="ARQ212" s="17"/>
      <c r="ARR212" s="17"/>
      <c r="ARS212" s="17"/>
      <c r="ART212" s="17"/>
      <c r="ARU212" s="17"/>
      <c r="ARV212" s="17"/>
      <c r="ARW212" s="17"/>
      <c r="ARX212" s="17"/>
      <c r="ARY212" s="17"/>
      <c r="ARZ212" s="17"/>
      <c r="ASA212" s="17"/>
      <c r="ASB212" s="17"/>
      <c r="ASC212" s="17"/>
      <c r="ASD212" s="17"/>
      <c r="ASE212" s="17"/>
      <c r="ASF212" s="17"/>
      <c r="ASG212" s="17"/>
      <c r="ASH212" s="17"/>
      <c r="ASI212" s="17"/>
      <c r="ASJ212" s="17"/>
      <c r="ASK212" s="17"/>
      <c r="ASL212" s="17"/>
      <c r="ASM212" s="17"/>
      <c r="ASN212" s="17"/>
      <c r="ASO212" s="17"/>
      <c r="ASP212" s="17"/>
      <c r="ASQ212" s="17"/>
      <c r="ASR212" s="17"/>
      <c r="ASS212" s="17"/>
      <c r="AST212" s="17"/>
      <c r="ASU212" s="17"/>
      <c r="ASV212" s="17"/>
      <c r="ASW212" s="17"/>
      <c r="ASX212" s="17"/>
      <c r="ASY212" s="17"/>
      <c r="ASZ212" s="17"/>
      <c r="ATA212" s="17"/>
      <c r="ATB212" s="17"/>
      <c r="ATC212" s="17"/>
      <c r="ATD212" s="17"/>
      <c r="ATE212" s="17"/>
      <c r="ATF212" s="17"/>
      <c r="ATG212" s="17"/>
      <c r="ATH212" s="17"/>
      <c r="ATI212" s="17"/>
      <c r="ATJ212" s="17"/>
      <c r="ATK212" s="17"/>
      <c r="ATL212" s="17"/>
      <c r="ATM212" s="17"/>
      <c r="ATN212" s="17"/>
      <c r="ATO212" s="17"/>
      <c r="ATP212" s="17"/>
      <c r="ATQ212" s="17"/>
      <c r="ATR212" s="17"/>
      <c r="ATS212" s="17"/>
      <c r="ATT212" s="17"/>
      <c r="ATU212" s="17"/>
      <c r="ATV212" s="17"/>
      <c r="ATW212" s="17"/>
      <c r="ATX212" s="17"/>
      <c r="ATY212" s="17"/>
      <c r="ATZ212" s="17"/>
      <c r="AUA212" s="17"/>
      <c r="AUB212" s="17"/>
      <c r="AUC212" s="17"/>
      <c r="AUD212" s="17"/>
      <c r="AUE212" s="17"/>
      <c r="AUF212" s="17"/>
      <c r="AUG212" s="17"/>
      <c r="AUH212" s="17"/>
      <c r="AUI212" s="17"/>
      <c r="AUJ212" s="17"/>
      <c r="AUK212" s="17"/>
      <c r="AUL212" s="17"/>
      <c r="AUM212" s="17"/>
      <c r="AUN212" s="17"/>
      <c r="AUO212" s="17"/>
      <c r="AUP212" s="17"/>
      <c r="AUQ212" s="17"/>
      <c r="AUR212" s="17"/>
      <c r="AUS212" s="17"/>
      <c r="AUT212" s="17"/>
      <c r="AUU212" s="17"/>
      <c r="AUV212" s="17"/>
      <c r="AUW212" s="17"/>
      <c r="AUX212" s="17"/>
      <c r="AUY212" s="17"/>
      <c r="AUZ212" s="17"/>
      <c r="AVA212" s="17"/>
      <c r="AVB212" s="17"/>
      <c r="AVC212" s="17"/>
      <c r="AVD212" s="17"/>
      <c r="AVE212" s="17"/>
      <c r="AVF212" s="17"/>
      <c r="AVG212" s="17"/>
      <c r="AVH212" s="17"/>
      <c r="AVI212" s="17"/>
      <c r="AVJ212" s="17"/>
      <c r="AVK212" s="17"/>
      <c r="AVL212" s="17"/>
      <c r="AVM212" s="17"/>
      <c r="AVN212" s="17"/>
      <c r="AVO212" s="17"/>
      <c r="AVP212" s="17"/>
      <c r="AVQ212" s="17"/>
      <c r="AVR212" s="17"/>
      <c r="AVS212" s="17"/>
      <c r="AVT212" s="17"/>
      <c r="AVU212" s="17"/>
      <c r="AVV212" s="17"/>
      <c r="AVW212" s="17"/>
      <c r="AVX212" s="17"/>
      <c r="AVY212" s="17"/>
      <c r="AVZ212" s="17"/>
      <c r="AWA212" s="17"/>
      <c r="AWB212" s="17"/>
      <c r="AWC212" s="17"/>
      <c r="AWD212" s="17"/>
      <c r="AWE212" s="17"/>
      <c r="AWF212" s="17"/>
      <c r="AWG212" s="17"/>
      <c r="AWH212" s="17"/>
      <c r="AWI212" s="17"/>
      <c r="AWJ212" s="17"/>
      <c r="AWK212" s="17"/>
      <c r="AWL212" s="17"/>
      <c r="AWM212" s="17"/>
      <c r="AWN212" s="17"/>
      <c r="AWO212" s="17"/>
      <c r="AWP212" s="17"/>
      <c r="AWQ212" s="17"/>
      <c r="AWR212" s="17"/>
      <c r="AWS212" s="17"/>
      <c r="AWT212" s="17"/>
      <c r="AWU212" s="17"/>
      <c r="AWV212" s="17"/>
      <c r="AWW212" s="17"/>
      <c r="AWX212" s="17"/>
      <c r="AWY212" s="17"/>
      <c r="AWZ212" s="17"/>
      <c r="AXA212" s="17"/>
      <c r="AXB212" s="17"/>
      <c r="AXC212" s="17"/>
      <c r="AXD212" s="17"/>
      <c r="AXE212" s="17"/>
      <c r="AXF212" s="17"/>
      <c r="AXG212" s="17"/>
      <c r="AXH212" s="17"/>
      <c r="AXI212" s="17"/>
      <c r="AXJ212" s="17"/>
      <c r="AXK212" s="17"/>
      <c r="AXL212" s="17"/>
      <c r="AXM212" s="17"/>
      <c r="AXN212" s="17"/>
      <c r="AXO212" s="17"/>
      <c r="AXP212" s="17"/>
      <c r="AXQ212" s="17"/>
      <c r="AXR212" s="17"/>
      <c r="AXS212" s="17"/>
      <c r="AXT212" s="17"/>
      <c r="AXU212" s="17"/>
      <c r="AXV212" s="17"/>
      <c r="AXW212" s="17"/>
      <c r="AXX212" s="17"/>
      <c r="AXY212" s="17"/>
      <c r="AXZ212" s="17"/>
      <c r="AYA212" s="17"/>
      <c r="AYB212" s="17"/>
      <c r="AYC212" s="17"/>
      <c r="AYD212" s="17"/>
      <c r="AYE212" s="17"/>
      <c r="AYF212" s="17"/>
      <c r="AYG212" s="17"/>
      <c r="AYH212" s="17"/>
      <c r="AYI212" s="17"/>
      <c r="AYJ212" s="17"/>
      <c r="AYK212" s="17"/>
      <c r="AYL212" s="17"/>
      <c r="AYM212" s="17"/>
      <c r="AYN212" s="17"/>
      <c r="AYO212" s="17"/>
      <c r="AYP212" s="17"/>
      <c r="AYQ212" s="17"/>
      <c r="AYR212" s="17"/>
      <c r="AYS212" s="17"/>
      <c r="AYT212" s="17"/>
      <c r="AYU212" s="17"/>
      <c r="AYV212" s="17"/>
      <c r="AYW212" s="17"/>
      <c r="AYX212" s="17"/>
      <c r="AYY212" s="17"/>
      <c r="AYZ212" s="17"/>
      <c r="AZA212" s="17"/>
      <c r="AZB212" s="17"/>
      <c r="AZC212" s="17"/>
      <c r="AZD212" s="17"/>
      <c r="AZE212" s="17"/>
      <c r="AZF212" s="17"/>
      <c r="AZG212" s="17"/>
      <c r="AZH212" s="17"/>
      <c r="AZI212" s="17"/>
      <c r="AZJ212" s="17"/>
      <c r="AZK212" s="17"/>
      <c r="AZL212" s="17"/>
      <c r="AZM212" s="17"/>
      <c r="AZN212" s="17"/>
      <c r="AZO212" s="17"/>
      <c r="AZP212" s="17"/>
      <c r="AZQ212" s="17"/>
      <c r="AZR212" s="17"/>
      <c r="AZS212" s="17"/>
      <c r="AZT212" s="17"/>
      <c r="AZU212" s="17"/>
      <c r="AZV212" s="17"/>
      <c r="AZW212" s="17"/>
      <c r="AZX212" s="17"/>
      <c r="AZY212" s="17"/>
      <c r="AZZ212" s="17"/>
      <c r="BAA212" s="17"/>
      <c r="BAB212" s="17"/>
      <c r="BAC212" s="17"/>
      <c r="BAD212" s="17"/>
      <c r="BAE212" s="17"/>
      <c r="BAF212" s="17"/>
      <c r="BAG212" s="17"/>
      <c r="BAH212" s="17"/>
      <c r="BAI212" s="17"/>
      <c r="BAJ212" s="17"/>
      <c r="BAK212" s="17"/>
      <c r="BAL212" s="17"/>
      <c r="BAM212" s="17"/>
      <c r="BAN212" s="17"/>
      <c r="BAO212" s="17"/>
      <c r="BAP212" s="17"/>
      <c r="BAQ212" s="17"/>
      <c r="BAR212" s="17"/>
      <c r="BAS212" s="17"/>
      <c r="BAT212" s="17"/>
      <c r="BAU212" s="17"/>
      <c r="BAV212" s="17"/>
      <c r="BAW212" s="17"/>
      <c r="BAX212" s="17"/>
      <c r="BAY212" s="17"/>
      <c r="BAZ212" s="17"/>
      <c r="BBA212" s="17"/>
      <c r="BBB212" s="17"/>
      <c r="BBC212" s="17"/>
      <c r="BBD212" s="17"/>
      <c r="BBE212" s="17"/>
      <c r="BBF212" s="17"/>
      <c r="BBG212" s="17"/>
      <c r="BBH212" s="17"/>
      <c r="BBI212" s="17"/>
      <c r="BBJ212" s="17"/>
      <c r="BBK212" s="17"/>
      <c r="BBL212" s="17"/>
      <c r="BBM212" s="17"/>
      <c r="BBN212" s="17"/>
      <c r="BBO212" s="17"/>
      <c r="BBP212" s="17"/>
      <c r="BBQ212" s="17"/>
      <c r="BBR212" s="17"/>
      <c r="BBS212" s="17"/>
      <c r="BBT212" s="17"/>
      <c r="BBU212" s="17"/>
      <c r="BBV212" s="17"/>
      <c r="BBW212" s="17"/>
      <c r="BBX212" s="17"/>
      <c r="BBY212" s="17"/>
      <c r="BBZ212" s="17"/>
      <c r="BCA212" s="17"/>
      <c r="BCB212" s="17"/>
      <c r="BCC212" s="17"/>
      <c r="BCD212" s="17"/>
      <c r="BCE212" s="17"/>
      <c r="BCF212" s="17"/>
      <c r="BCG212" s="17"/>
      <c r="BCH212" s="17"/>
      <c r="BCI212" s="17"/>
      <c r="BCJ212" s="17"/>
      <c r="BCK212" s="17"/>
      <c r="BCL212" s="17"/>
      <c r="BCM212" s="17"/>
      <c r="BCN212" s="17"/>
      <c r="BCO212" s="17"/>
      <c r="BCP212" s="17"/>
      <c r="BCQ212" s="17"/>
      <c r="BCR212" s="17"/>
      <c r="BCS212" s="17"/>
      <c r="BCT212" s="17"/>
      <c r="BCU212" s="17"/>
      <c r="BCV212" s="17"/>
      <c r="BCW212" s="17"/>
      <c r="BCX212" s="17"/>
      <c r="BCY212" s="17"/>
      <c r="BCZ212" s="17"/>
      <c r="BDA212" s="17"/>
      <c r="BDB212" s="17"/>
      <c r="BDC212" s="17"/>
      <c r="BDD212" s="17"/>
      <c r="BDE212" s="17"/>
      <c r="BDF212" s="17"/>
      <c r="BDG212" s="17"/>
      <c r="BDH212" s="17"/>
      <c r="BDI212" s="17"/>
      <c r="BDJ212" s="17"/>
      <c r="BDK212" s="17"/>
      <c r="BDL212" s="17"/>
      <c r="BDM212" s="17"/>
      <c r="BDN212" s="17"/>
      <c r="BDO212" s="17"/>
      <c r="BDP212" s="17"/>
      <c r="BDQ212" s="17"/>
      <c r="BDR212" s="17"/>
      <c r="BDS212" s="17"/>
      <c r="BDT212" s="17"/>
      <c r="BDU212" s="17"/>
      <c r="BDV212" s="17"/>
      <c r="BDW212" s="17"/>
      <c r="BDX212" s="17"/>
      <c r="BDY212" s="17"/>
      <c r="BDZ212" s="17"/>
      <c r="BEA212" s="17"/>
      <c r="BEB212" s="17"/>
      <c r="BEC212" s="17"/>
      <c r="BED212" s="17"/>
      <c r="BEE212" s="17"/>
      <c r="BEF212" s="17"/>
      <c r="BEG212" s="17"/>
      <c r="BEH212" s="17"/>
      <c r="BEI212" s="17"/>
      <c r="BEJ212" s="17"/>
      <c r="BEK212" s="17"/>
      <c r="BEL212" s="17"/>
      <c r="BEM212" s="17"/>
      <c r="BEN212" s="17"/>
      <c r="BEO212" s="17"/>
      <c r="BEP212" s="17"/>
      <c r="BEQ212" s="17"/>
      <c r="BER212" s="17"/>
      <c r="BES212" s="17"/>
      <c r="BET212" s="17"/>
      <c r="BEU212" s="17"/>
      <c r="BEV212" s="17"/>
      <c r="BEW212" s="17"/>
      <c r="BEX212" s="17"/>
      <c r="BEY212" s="17"/>
      <c r="BEZ212" s="17"/>
      <c r="BFA212" s="17"/>
      <c r="BFB212" s="17"/>
      <c r="BFC212" s="17"/>
      <c r="BFD212" s="17"/>
      <c r="BFE212" s="17"/>
      <c r="BFF212" s="17"/>
      <c r="BFG212" s="17"/>
      <c r="BFH212" s="17"/>
      <c r="BFI212" s="17"/>
      <c r="BFJ212" s="17"/>
      <c r="BFK212" s="17"/>
      <c r="BFL212" s="17"/>
      <c r="BFM212" s="17"/>
      <c r="BFN212" s="17"/>
      <c r="BFO212" s="17"/>
      <c r="BFP212" s="17"/>
      <c r="BFQ212" s="17"/>
      <c r="BFR212" s="17"/>
      <c r="BFS212" s="17"/>
      <c r="BFT212" s="17"/>
      <c r="BFU212" s="17"/>
      <c r="BFV212" s="17"/>
      <c r="BFW212" s="17"/>
      <c r="BFX212" s="17"/>
      <c r="BFY212" s="17"/>
      <c r="BFZ212" s="17"/>
      <c r="BGA212" s="17"/>
      <c r="BGB212" s="17"/>
      <c r="BGC212" s="17"/>
      <c r="BGD212" s="17"/>
      <c r="BGE212" s="17"/>
      <c r="BGF212" s="17"/>
      <c r="BGG212" s="17"/>
      <c r="BGH212" s="17"/>
      <c r="BGI212" s="17"/>
      <c r="BGJ212" s="17"/>
      <c r="BGK212" s="17"/>
      <c r="BGL212" s="17"/>
      <c r="BGM212" s="17"/>
      <c r="BGN212" s="17"/>
      <c r="BGO212" s="17"/>
      <c r="BGP212" s="17"/>
      <c r="BGQ212" s="17"/>
      <c r="BGR212" s="17"/>
      <c r="BGS212" s="17"/>
      <c r="BGT212" s="17"/>
      <c r="BGU212" s="17"/>
      <c r="BGV212" s="17"/>
      <c r="BGW212" s="17"/>
      <c r="BGX212" s="17"/>
      <c r="BGY212" s="17"/>
      <c r="BGZ212" s="17"/>
      <c r="BHA212" s="17"/>
      <c r="BHB212" s="17"/>
      <c r="BHC212" s="17"/>
      <c r="BHD212" s="17"/>
      <c r="BHE212" s="17"/>
      <c r="BHF212" s="17"/>
      <c r="BHG212" s="17"/>
      <c r="BHH212" s="17"/>
      <c r="BHI212" s="17"/>
      <c r="BHJ212" s="17"/>
      <c r="BHK212" s="17"/>
      <c r="BHL212" s="17"/>
      <c r="BHM212" s="17"/>
      <c r="BHN212" s="17"/>
      <c r="BHO212" s="17"/>
      <c r="BHP212" s="17"/>
      <c r="BHQ212" s="17"/>
      <c r="BHR212" s="17"/>
      <c r="BHS212" s="17"/>
      <c r="BHT212" s="17"/>
      <c r="BHU212" s="17"/>
      <c r="BHV212" s="17"/>
      <c r="BHW212" s="17"/>
      <c r="BHX212" s="17"/>
      <c r="BHY212" s="17"/>
      <c r="BHZ212" s="17"/>
      <c r="BIA212" s="17"/>
      <c r="BIB212" s="17"/>
      <c r="BIC212" s="17"/>
      <c r="BID212" s="17"/>
      <c r="BIE212" s="17"/>
      <c r="BIF212" s="17"/>
      <c r="BIG212" s="17"/>
      <c r="BIH212" s="17"/>
      <c r="BII212" s="17"/>
      <c r="BIJ212" s="17"/>
      <c r="BIK212" s="17"/>
      <c r="BIL212" s="17"/>
      <c r="BIM212" s="17"/>
      <c r="BIN212" s="17"/>
      <c r="BIO212" s="17"/>
      <c r="BIP212" s="17"/>
      <c r="BIQ212" s="17"/>
      <c r="BIR212" s="17"/>
      <c r="BIS212" s="17"/>
      <c r="BIT212" s="17"/>
      <c r="BIU212" s="17"/>
      <c r="BIV212" s="17"/>
      <c r="BIW212" s="17"/>
      <c r="BIX212" s="17"/>
      <c r="BIY212" s="17"/>
      <c r="BIZ212" s="17"/>
      <c r="BJA212" s="17"/>
      <c r="BJB212" s="17"/>
      <c r="BJC212" s="17"/>
      <c r="BJD212" s="17"/>
      <c r="BJE212" s="17"/>
      <c r="BJF212" s="17"/>
      <c r="BJG212" s="17"/>
      <c r="BJH212" s="17"/>
      <c r="BJI212" s="17"/>
      <c r="BJJ212" s="17"/>
      <c r="BJK212" s="17"/>
      <c r="BJL212" s="17"/>
      <c r="BJM212" s="17"/>
      <c r="BJN212" s="17"/>
      <c r="BJO212" s="17"/>
      <c r="BJP212" s="17"/>
      <c r="BJQ212" s="17"/>
      <c r="BJR212" s="17"/>
      <c r="BJS212" s="17"/>
      <c r="BJT212" s="17"/>
      <c r="BJU212" s="17"/>
      <c r="BJV212" s="17"/>
      <c r="BJW212" s="17"/>
      <c r="BJX212" s="17"/>
      <c r="BJY212" s="17"/>
      <c r="BJZ212" s="17"/>
      <c r="BKA212" s="17"/>
      <c r="BKB212" s="17"/>
      <c r="BKC212" s="17"/>
      <c r="BKD212" s="17"/>
      <c r="BKE212" s="17"/>
      <c r="BKF212" s="17"/>
      <c r="BKG212" s="17"/>
      <c r="BKH212" s="17"/>
      <c r="BKI212" s="17"/>
      <c r="BKJ212" s="17"/>
      <c r="BKK212" s="17"/>
      <c r="BKL212" s="17"/>
      <c r="BKM212" s="17"/>
      <c r="BKN212" s="17"/>
      <c r="BKO212" s="17"/>
      <c r="BKP212" s="17"/>
      <c r="BKQ212" s="17"/>
      <c r="BKR212" s="17"/>
      <c r="BKS212" s="17"/>
      <c r="BKT212" s="17"/>
      <c r="BKU212" s="17"/>
      <c r="BKV212" s="17"/>
      <c r="BKW212" s="17"/>
      <c r="BKX212" s="17"/>
      <c r="BKY212" s="17"/>
      <c r="BKZ212" s="17"/>
      <c r="BLA212" s="17"/>
      <c r="BLB212" s="17"/>
      <c r="BLC212" s="17"/>
      <c r="BLD212" s="17"/>
      <c r="BLE212" s="17"/>
      <c r="BLF212" s="17"/>
      <c r="BLG212" s="17"/>
      <c r="BLH212" s="17"/>
      <c r="BLI212" s="17"/>
      <c r="BLJ212" s="17"/>
      <c r="BLK212" s="17"/>
      <c r="BLL212" s="17"/>
      <c r="BLM212" s="17"/>
      <c r="BLN212" s="17"/>
      <c r="BLO212" s="17"/>
      <c r="BLP212" s="17"/>
      <c r="BLQ212" s="17"/>
      <c r="BLR212" s="17"/>
      <c r="BLS212" s="17"/>
      <c r="BLT212" s="17"/>
      <c r="BLU212" s="17"/>
      <c r="BLV212" s="17"/>
      <c r="BLW212" s="17"/>
      <c r="BLX212" s="17"/>
      <c r="BLY212" s="17"/>
      <c r="BLZ212" s="17"/>
      <c r="BMA212" s="17"/>
      <c r="BMB212" s="17"/>
      <c r="BMC212" s="17"/>
      <c r="BMD212" s="17"/>
      <c r="BME212" s="17"/>
      <c r="BMF212" s="17"/>
      <c r="BMG212" s="17"/>
      <c r="BMH212" s="17"/>
      <c r="BMI212" s="17"/>
      <c r="BMJ212" s="17"/>
      <c r="BMK212" s="17"/>
      <c r="BML212" s="17"/>
      <c r="BMM212" s="17"/>
      <c r="BMN212" s="17"/>
      <c r="BMO212" s="17"/>
      <c r="BMP212" s="17"/>
      <c r="BMQ212" s="17"/>
      <c r="BMR212" s="17"/>
      <c r="BMS212" s="17"/>
      <c r="BMT212" s="17"/>
      <c r="BMU212" s="17"/>
      <c r="BMV212" s="17"/>
      <c r="BMW212" s="17"/>
      <c r="BMX212" s="17"/>
      <c r="BMY212" s="17"/>
      <c r="BMZ212" s="17"/>
      <c r="BNA212" s="17"/>
      <c r="BNB212" s="17"/>
      <c r="BNC212" s="17"/>
      <c r="BND212" s="17"/>
      <c r="BNE212" s="17"/>
      <c r="BNF212" s="17"/>
      <c r="BNG212" s="17"/>
      <c r="BNH212" s="17"/>
      <c r="BNI212" s="17"/>
      <c r="BNJ212" s="17"/>
      <c r="BNK212" s="17"/>
      <c r="BNL212" s="17"/>
      <c r="BNM212" s="17"/>
      <c r="BNN212" s="17"/>
      <c r="BNO212" s="17"/>
      <c r="BNP212" s="17"/>
      <c r="BNQ212" s="17"/>
      <c r="BNR212" s="17"/>
      <c r="BNS212" s="17"/>
      <c r="BNT212" s="17"/>
      <c r="BNU212" s="17"/>
      <c r="BNV212" s="17"/>
      <c r="BNW212" s="17"/>
      <c r="BNX212" s="17"/>
      <c r="BNY212" s="17"/>
      <c r="BNZ212" s="17"/>
      <c r="BOA212" s="17"/>
      <c r="BOB212" s="17"/>
      <c r="BOC212" s="17"/>
      <c r="BOD212" s="17"/>
      <c r="BOE212" s="17"/>
      <c r="BOF212" s="17"/>
      <c r="BOG212" s="17"/>
      <c r="BOH212" s="17"/>
      <c r="BOI212" s="17"/>
      <c r="BOJ212" s="17"/>
      <c r="BOK212" s="17"/>
      <c r="BOL212" s="17"/>
      <c r="BOM212" s="17"/>
      <c r="BON212" s="17"/>
      <c r="BOO212" s="17"/>
      <c r="BOP212" s="17"/>
      <c r="BOQ212" s="17"/>
      <c r="BOR212" s="17"/>
      <c r="BOS212" s="17"/>
      <c r="BOT212" s="17"/>
      <c r="BOU212" s="17"/>
      <c r="BOV212" s="17"/>
      <c r="BOW212" s="17"/>
      <c r="BOX212" s="17"/>
      <c r="BOY212" s="17"/>
      <c r="BOZ212" s="17"/>
      <c r="BPA212" s="17"/>
      <c r="BPB212" s="17"/>
      <c r="BPC212" s="17"/>
      <c r="BPD212" s="17"/>
      <c r="BPE212" s="17"/>
      <c r="BPF212" s="17"/>
      <c r="BPG212" s="17"/>
      <c r="BPH212" s="17"/>
      <c r="BPI212" s="17"/>
      <c r="BPJ212" s="17"/>
      <c r="BPK212" s="17"/>
      <c r="BPL212" s="17"/>
      <c r="BPM212" s="17"/>
      <c r="BPN212" s="17"/>
      <c r="BPO212" s="17"/>
      <c r="BPP212" s="17"/>
      <c r="BPQ212" s="17"/>
      <c r="BPR212" s="17"/>
      <c r="BPS212" s="17"/>
      <c r="BPT212" s="17"/>
      <c r="BPU212" s="17"/>
      <c r="BPV212" s="17"/>
      <c r="BPW212" s="17"/>
      <c r="BPX212" s="17"/>
      <c r="BPY212" s="17"/>
      <c r="BPZ212" s="17"/>
      <c r="BQA212" s="17"/>
      <c r="BQB212" s="17"/>
      <c r="BQC212" s="17"/>
      <c r="BQD212" s="17"/>
      <c r="BQE212" s="17"/>
      <c r="BQF212" s="17"/>
      <c r="BQG212" s="17"/>
      <c r="BQH212" s="17"/>
      <c r="BQI212" s="17"/>
      <c r="BQJ212" s="17"/>
      <c r="BQK212" s="17"/>
      <c r="BQL212" s="17"/>
      <c r="BQM212" s="17"/>
      <c r="BQN212" s="17"/>
      <c r="BQO212" s="17"/>
      <c r="BQP212" s="17"/>
      <c r="BQQ212" s="17"/>
      <c r="BQR212" s="17"/>
      <c r="BQS212" s="17"/>
      <c r="BQT212" s="17"/>
      <c r="BQU212" s="17"/>
      <c r="BQV212" s="17"/>
      <c r="BQW212" s="17"/>
      <c r="BQX212" s="17"/>
      <c r="BQY212" s="17"/>
      <c r="BQZ212" s="17"/>
      <c r="BRA212" s="17"/>
      <c r="BRB212" s="17"/>
      <c r="BRC212" s="17"/>
      <c r="BRD212" s="17"/>
      <c r="BRE212" s="17"/>
      <c r="BRF212" s="17"/>
      <c r="BRG212" s="17"/>
      <c r="BRH212" s="17"/>
      <c r="BRI212" s="17"/>
      <c r="BRJ212" s="17"/>
      <c r="BRK212" s="17"/>
      <c r="BRL212" s="17"/>
      <c r="BRM212" s="17"/>
      <c r="BRN212" s="17"/>
      <c r="BRO212" s="17"/>
      <c r="BRP212" s="17"/>
      <c r="BRQ212" s="17"/>
      <c r="BRR212" s="17"/>
      <c r="BRS212" s="17"/>
      <c r="BRT212" s="17"/>
      <c r="BRU212" s="17"/>
      <c r="BRV212" s="17"/>
      <c r="BRW212" s="17"/>
      <c r="BRX212" s="17"/>
      <c r="BRY212" s="17"/>
      <c r="BRZ212" s="17"/>
      <c r="BSA212" s="17"/>
      <c r="BSB212" s="17"/>
      <c r="BSC212" s="17"/>
      <c r="BSD212" s="17"/>
      <c r="BSE212" s="17"/>
      <c r="BSF212" s="17"/>
      <c r="BSG212" s="17"/>
      <c r="BSH212" s="17"/>
      <c r="BSI212" s="17"/>
      <c r="BSJ212" s="17"/>
      <c r="BSK212" s="17"/>
      <c r="BSL212" s="17"/>
      <c r="BSM212" s="17"/>
      <c r="BSN212" s="17"/>
      <c r="BSO212" s="17"/>
      <c r="BSP212" s="17"/>
      <c r="BSQ212" s="17"/>
      <c r="BSR212" s="17"/>
      <c r="BSS212" s="17"/>
      <c r="BST212" s="17"/>
      <c r="BSU212" s="17"/>
      <c r="BSV212" s="17"/>
      <c r="BSW212" s="17"/>
      <c r="BSX212" s="17"/>
      <c r="BSY212" s="17"/>
      <c r="BSZ212" s="17"/>
      <c r="BTA212" s="17"/>
      <c r="BTB212" s="17"/>
      <c r="BTC212" s="17"/>
      <c r="BTD212" s="17"/>
      <c r="BTE212" s="17"/>
      <c r="BTF212" s="17"/>
      <c r="BTG212" s="17"/>
      <c r="BTH212" s="17"/>
      <c r="BTI212" s="17"/>
      <c r="BTJ212" s="17"/>
      <c r="BTK212" s="17"/>
      <c r="BTL212" s="17"/>
      <c r="BTM212" s="17"/>
      <c r="BTN212" s="17"/>
      <c r="BTO212" s="17"/>
      <c r="BTP212" s="17"/>
      <c r="BTQ212" s="17"/>
      <c r="BTR212" s="17"/>
      <c r="BTS212" s="17"/>
      <c r="BTT212" s="17"/>
      <c r="BTU212" s="17"/>
      <c r="BTV212" s="17"/>
      <c r="BTW212" s="17"/>
      <c r="BTX212" s="17"/>
      <c r="BTY212" s="17"/>
      <c r="BTZ212" s="17"/>
      <c r="BUA212" s="17"/>
      <c r="BUB212" s="17"/>
      <c r="BUC212" s="17"/>
      <c r="BUD212" s="17"/>
      <c r="BUE212" s="17"/>
      <c r="BUF212" s="17"/>
      <c r="BUG212" s="17"/>
      <c r="BUH212" s="17"/>
      <c r="BUI212" s="17"/>
      <c r="BUJ212" s="17"/>
      <c r="BUK212" s="17"/>
      <c r="BUL212" s="17"/>
      <c r="BUM212" s="17"/>
      <c r="BUN212" s="17"/>
      <c r="BUO212" s="17"/>
      <c r="BUP212" s="17"/>
      <c r="BUQ212" s="17"/>
      <c r="BUR212" s="17"/>
      <c r="BUS212" s="17"/>
      <c r="BUT212" s="17"/>
      <c r="BUU212" s="17"/>
      <c r="BUV212" s="17"/>
      <c r="BUW212" s="17"/>
      <c r="BUX212" s="17"/>
      <c r="BUY212" s="17"/>
      <c r="BUZ212" s="17"/>
      <c r="BVA212" s="17"/>
      <c r="BVB212" s="17"/>
      <c r="BVC212" s="17"/>
      <c r="BVD212" s="17"/>
      <c r="BVE212" s="17"/>
      <c r="BVF212" s="17"/>
      <c r="BVG212" s="17"/>
      <c r="BVH212" s="17"/>
      <c r="BVI212" s="17"/>
      <c r="BVJ212" s="17"/>
      <c r="BVK212" s="17"/>
      <c r="BVL212" s="17"/>
      <c r="BVM212" s="17"/>
      <c r="BVN212" s="17"/>
      <c r="BVO212" s="17"/>
      <c r="BVP212" s="17"/>
      <c r="BVQ212" s="17"/>
      <c r="BVR212" s="17"/>
      <c r="BVS212" s="17"/>
      <c r="BVT212" s="17"/>
      <c r="BVU212" s="17"/>
      <c r="BVV212" s="17"/>
      <c r="BVW212" s="17"/>
      <c r="BVX212" s="17"/>
      <c r="BVY212" s="17"/>
      <c r="BVZ212" s="17"/>
      <c r="BWA212" s="17"/>
      <c r="BWB212" s="17"/>
      <c r="BWC212" s="17"/>
      <c r="BWD212" s="17"/>
      <c r="BWE212" s="17"/>
      <c r="BWF212" s="17"/>
      <c r="BWG212" s="17"/>
      <c r="BWH212" s="17"/>
      <c r="BWI212" s="17"/>
      <c r="BWJ212" s="17"/>
      <c r="BWK212" s="17"/>
      <c r="BWL212" s="17"/>
      <c r="BWM212" s="17"/>
      <c r="BWN212" s="17"/>
      <c r="BWO212" s="17"/>
      <c r="BWP212" s="17"/>
      <c r="BWQ212" s="17"/>
      <c r="BWR212" s="17"/>
      <c r="BWS212" s="17"/>
      <c r="BWT212" s="17"/>
      <c r="BWU212" s="17"/>
      <c r="BWV212" s="17"/>
      <c r="BWW212" s="17"/>
      <c r="BWX212" s="17"/>
      <c r="BWY212" s="17"/>
      <c r="BWZ212" s="17"/>
      <c r="BXA212" s="17"/>
      <c r="BXB212" s="17"/>
      <c r="BXC212" s="17"/>
      <c r="BXD212" s="17"/>
      <c r="BXE212" s="17"/>
      <c r="BXF212" s="17"/>
      <c r="BXG212" s="17"/>
      <c r="BXH212" s="17"/>
      <c r="BXI212" s="17"/>
      <c r="BXJ212" s="17"/>
      <c r="BXK212" s="17"/>
      <c r="BXL212" s="17"/>
      <c r="BXM212" s="17"/>
      <c r="BXN212" s="17"/>
      <c r="BXO212" s="17"/>
      <c r="BXP212" s="17"/>
      <c r="BXQ212" s="17"/>
      <c r="BXR212" s="17"/>
      <c r="BXS212" s="17"/>
      <c r="BXT212" s="17"/>
      <c r="BXU212" s="17"/>
      <c r="BXV212" s="17"/>
      <c r="BXW212" s="17"/>
      <c r="BXX212" s="17"/>
      <c r="BXY212" s="17"/>
      <c r="BXZ212" s="17"/>
      <c r="BYA212" s="17"/>
      <c r="BYB212" s="17"/>
      <c r="BYC212" s="17"/>
      <c r="BYD212" s="17"/>
      <c r="BYE212" s="17"/>
      <c r="BYF212" s="17"/>
      <c r="BYG212" s="17"/>
      <c r="BYH212" s="17"/>
      <c r="BYI212" s="17"/>
      <c r="BYJ212" s="17"/>
      <c r="BYK212" s="17"/>
      <c r="BYL212" s="17"/>
      <c r="BYM212" s="17"/>
      <c r="BYN212" s="17"/>
      <c r="BYO212" s="17"/>
      <c r="BYP212" s="17"/>
      <c r="BYQ212" s="17"/>
      <c r="BYR212" s="17"/>
      <c r="BYS212" s="17"/>
      <c r="BYT212" s="17"/>
      <c r="BYU212" s="17"/>
      <c r="BYV212" s="17"/>
      <c r="BYW212" s="17"/>
      <c r="BYX212" s="17"/>
      <c r="BYY212" s="17"/>
      <c r="BYZ212" s="17"/>
      <c r="BZA212" s="17"/>
      <c r="BZB212" s="17"/>
      <c r="BZC212" s="17"/>
      <c r="BZD212" s="17"/>
      <c r="BZE212" s="17"/>
      <c r="BZF212" s="17"/>
      <c r="BZG212" s="17"/>
      <c r="BZH212" s="17"/>
      <c r="BZI212" s="17"/>
      <c r="BZJ212" s="17"/>
      <c r="BZK212" s="17"/>
      <c r="BZL212" s="17"/>
      <c r="BZM212" s="17"/>
      <c r="BZN212" s="17"/>
      <c r="BZO212" s="17"/>
      <c r="BZP212" s="17"/>
      <c r="BZQ212" s="17"/>
      <c r="BZR212" s="17"/>
      <c r="BZS212" s="17"/>
      <c r="BZT212" s="17"/>
      <c r="BZU212" s="17"/>
      <c r="BZV212" s="17"/>
      <c r="BZW212" s="17"/>
      <c r="BZX212" s="17"/>
      <c r="BZY212" s="17"/>
      <c r="BZZ212" s="17"/>
      <c r="CAA212" s="17"/>
      <c r="CAB212" s="17"/>
      <c r="CAC212" s="17"/>
      <c r="CAD212" s="17"/>
      <c r="CAE212" s="17"/>
      <c r="CAF212" s="17"/>
      <c r="CAG212" s="17"/>
      <c r="CAH212" s="17"/>
      <c r="CAI212" s="17"/>
      <c r="CAJ212" s="17"/>
      <c r="CAK212" s="17"/>
      <c r="CAL212" s="17"/>
      <c r="CAM212" s="17"/>
      <c r="CAN212" s="17"/>
      <c r="CAO212" s="17"/>
      <c r="CAP212" s="17"/>
      <c r="CAQ212" s="17"/>
      <c r="CAR212" s="17"/>
      <c r="CAS212" s="17"/>
      <c r="CAT212" s="17"/>
      <c r="CAU212" s="17"/>
      <c r="CAV212" s="17"/>
      <c r="CAW212" s="17"/>
      <c r="CAX212" s="17"/>
      <c r="CAY212" s="17"/>
      <c r="CAZ212" s="17"/>
      <c r="CBA212" s="17"/>
      <c r="CBB212" s="17"/>
      <c r="CBC212" s="17"/>
      <c r="CBD212" s="17"/>
      <c r="CBE212" s="17"/>
      <c r="CBF212" s="17"/>
      <c r="CBG212" s="17"/>
      <c r="CBH212" s="17"/>
      <c r="CBI212" s="17"/>
      <c r="CBJ212" s="17"/>
      <c r="CBK212" s="17"/>
      <c r="CBL212" s="17"/>
      <c r="CBM212" s="17"/>
      <c r="CBN212" s="17"/>
      <c r="CBO212" s="17"/>
      <c r="CBP212" s="17"/>
      <c r="CBQ212" s="17"/>
      <c r="CBR212" s="17"/>
      <c r="CBS212" s="17"/>
      <c r="CBT212" s="17"/>
      <c r="CBU212" s="17"/>
      <c r="CBV212" s="17"/>
      <c r="CBW212" s="17"/>
      <c r="CBX212" s="17"/>
      <c r="CBY212" s="17"/>
      <c r="CBZ212" s="17"/>
      <c r="CCA212" s="17"/>
      <c r="CCB212" s="17"/>
      <c r="CCC212" s="17"/>
      <c r="CCD212" s="17"/>
      <c r="CCE212" s="17"/>
      <c r="CCF212" s="17"/>
      <c r="CCG212" s="17"/>
      <c r="CCH212" s="17"/>
      <c r="CCI212" s="17"/>
      <c r="CCJ212" s="17"/>
      <c r="CCK212" s="17"/>
      <c r="CCL212" s="17"/>
      <c r="CCM212" s="17"/>
      <c r="CCN212" s="17"/>
      <c r="CCO212" s="17"/>
      <c r="CCP212" s="17"/>
      <c r="CCQ212" s="17"/>
      <c r="CCR212" s="17"/>
      <c r="CCS212" s="17"/>
      <c r="CCT212" s="17"/>
      <c r="CCU212" s="17"/>
      <c r="CCV212" s="17"/>
      <c r="CCW212" s="17"/>
      <c r="CCX212" s="17"/>
      <c r="CCY212" s="17"/>
      <c r="CCZ212" s="17"/>
      <c r="CDA212" s="17"/>
      <c r="CDB212" s="17"/>
      <c r="CDC212" s="17"/>
      <c r="CDD212" s="17"/>
      <c r="CDE212" s="17"/>
      <c r="CDF212" s="17"/>
      <c r="CDG212" s="17"/>
      <c r="CDH212" s="17"/>
      <c r="CDI212" s="17"/>
      <c r="CDJ212" s="17"/>
      <c r="CDK212" s="17"/>
      <c r="CDL212" s="17"/>
      <c r="CDM212" s="17"/>
      <c r="CDN212" s="17"/>
      <c r="CDO212" s="17"/>
      <c r="CDP212" s="17"/>
      <c r="CDQ212" s="17"/>
      <c r="CDR212" s="17"/>
      <c r="CDS212" s="17"/>
      <c r="CDT212" s="17"/>
      <c r="CDU212" s="17"/>
    </row>
    <row r="213">
      <c r="A213" s="14" t="s">
        <v>2801</v>
      </c>
      <c r="B213" s="14" t="s">
        <v>4396</v>
      </c>
      <c r="C213" s="14" t="s">
        <v>2803</v>
      </c>
      <c r="D213" s="14" t="s">
        <v>2804</v>
      </c>
      <c r="E213" s="14" t="s">
        <v>3945</v>
      </c>
      <c r="F213" s="14" t="s">
        <v>2835</v>
      </c>
      <c r="I213" s="14" t="s">
        <v>3946</v>
      </c>
      <c r="J213" s="14" t="s">
        <v>2618</v>
      </c>
      <c r="K213" s="14" t="s">
        <v>2619</v>
      </c>
      <c r="L213" s="14" t="s">
        <v>2658</v>
      </c>
      <c r="M213" s="17"/>
      <c r="N213" s="14" t="s">
        <v>2690</v>
      </c>
      <c r="O213" s="14" t="s">
        <v>2690</v>
      </c>
      <c r="P213" s="14" t="s">
        <v>2690</v>
      </c>
      <c r="Q213" s="16">
        <v>11.0</v>
      </c>
      <c r="R213" s="16">
        <v>4045166.0</v>
      </c>
      <c r="S213" s="16">
        <v>4045166.0</v>
      </c>
      <c r="T213" s="14" t="s">
        <v>2631</v>
      </c>
      <c r="U213" s="14" t="s">
        <v>2621</v>
      </c>
      <c r="V213" s="14" t="s">
        <v>3948</v>
      </c>
      <c r="W213" s="14" t="s">
        <v>3949</v>
      </c>
      <c r="X213" s="16">
        <v>0.38</v>
      </c>
      <c r="Y213" s="17"/>
      <c r="Z213" s="16">
        <v>61.0</v>
      </c>
      <c r="AA213" s="16">
        <v>99.0</v>
      </c>
      <c r="AB213" s="17"/>
      <c r="AC213" s="16">
        <v>127.0</v>
      </c>
      <c r="AD213" s="16">
        <v>11440.0</v>
      </c>
      <c r="AE213" s="22">
        <v>45363.0</v>
      </c>
      <c r="AF213" s="17"/>
      <c r="AG213" s="17"/>
      <c r="AH213" s="17"/>
      <c r="AI213" s="17"/>
      <c r="AJ213" s="17"/>
      <c r="AK213" s="17"/>
      <c r="AL213" s="16">
        <v>60.0</v>
      </c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4" t="s">
        <v>2806</v>
      </c>
      <c r="BB213" s="17"/>
      <c r="BC213" s="17"/>
      <c r="BD213" s="17"/>
      <c r="BE213" s="17"/>
      <c r="BF213" s="14" t="s">
        <v>2563</v>
      </c>
      <c r="BG213" s="16">
        <v>1.0</v>
      </c>
      <c r="BH213" s="14" t="s">
        <v>2564</v>
      </c>
      <c r="BI213" s="14" t="s">
        <v>2565</v>
      </c>
      <c r="BJ213" s="14" t="s">
        <v>2566</v>
      </c>
      <c r="BK213" s="17"/>
      <c r="BL213" s="17"/>
      <c r="BM213" s="16">
        <v>383.866667</v>
      </c>
      <c r="BN213" s="17"/>
      <c r="BO213" s="17"/>
      <c r="BP213" s="17"/>
      <c r="BQ213" s="17"/>
      <c r="BR213" s="17"/>
      <c r="BS213" s="16">
        <v>0.0013</v>
      </c>
      <c r="BT213" s="16">
        <v>34.0927771</v>
      </c>
      <c r="BU213" s="14" t="s">
        <v>2567</v>
      </c>
      <c r="BV213" s="17"/>
      <c r="BW213" s="16">
        <v>1988.0</v>
      </c>
      <c r="BX213" s="16">
        <v>0.0</v>
      </c>
      <c r="BY213" s="14" t="s">
        <v>2807</v>
      </c>
      <c r="BZ213" s="16">
        <v>1037.0</v>
      </c>
      <c r="CA213" s="16">
        <v>-21969.0</v>
      </c>
      <c r="CB213" s="16">
        <v>0.0</v>
      </c>
      <c r="CC213" s="17"/>
      <c r="CD213" s="17"/>
      <c r="CE213" s="16">
        <v>34.0927771</v>
      </c>
      <c r="CF213" s="14" t="s">
        <v>2572</v>
      </c>
      <c r="CG213" s="14" t="s">
        <v>2704</v>
      </c>
      <c r="CH213" s="19">
        <v>40674.0</v>
      </c>
      <c r="CI213" s="14" t="s">
        <v>2573</v>
      </c>
      <c r="CJ213" s="14" t="s">
        <v>2719</v>
      </c>
      <c r="CK213" s="14" t="s">
        <v>2574</v>
      </c>
      <c r="CL213" s="14" t="s">
        <v>2808</v>
      </c>
      <c r="CM213" s="20">
        <v>2366833.0</v>
      </c>
      <c r="CN213" s="14" t="s">
        <v>2808</v>
      </c>
      <c r="CO213" s="14" t="s">
        <v>2563</v>
      </c>
      <c r="CP213" s="14" t="s">
        <v>2563</v>
      </c>
      <c r="CQ213" s="16">
        <v>0.6541</v>
      </c>
      <c r="CR213" s="16">
        <v>17.4</v>
      </c>
      <c r="CS213" s="14" t="s">
        <v>2574</v>
      </c>
      <c r="CT213" s="14" t="s">
        <v>4397</v>
      </c>
      <c r="CX213" s="17"/>
      <c r="CY213" s="16">
        <v>34.0927771</v>
      </c>
      <c r="CZ213" s="14" t="s">
        <v>2581</v>
      </c>
      <c r="DB213" s="14" t="s">
        <v>2574</v>
      </c>
      <c r="DC213" s="14" t="s">
        <v>2708</v>
      </c>
      <c r="DD213" s="14" t="s">
        <v>4398</v>
      </c>
      <c r="DE213" s="14" t="s">
        <v>2574</v>
      </c>
      <c r="DF213" s="14" t="s">
        <v>2563</v>
      </c>
      <c r="DG213" s="14" t="s">
        <v>4399</v>
      </c>
      <c r="DH213" s="14" t="s">
        <v>4400</v>
      </c>
      <c r="DI213" s="14" t="s">
        <v>2813</v>
      </c>
      <c r="DJ213" s="14" t="s">
        <v>2814</v>
      </c>
      <c r="DK213" s="16">
        <v>58.0</v>
      </c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  <c r="KL213" s="17"/>
      <c r="KM213" s="17"/>
      <c r="KN213" s="17"/>
      <c r="KO213" s="17"/>
      <c r="KP213" s="17"/>
      <c r="KQ213" s="17"/>
      <c r="KR213" s="17"/>
      <c r="KS213" s="17"/>
      <c r="KT213" s="17"/>
      <c r="KU213" s="17"/>
      <c r="KV213" s="17"/>
      <c r="KW213" s="17"/>
      <c r="KX213" s="17"/>
      <c r="KY213" s="17"/>
      <c r="KZ213" s="17"/>
      <c r="LA213" s="17"/>
      <c r="LB213" s="17"/>
      <c r="LC213" s="17"/>
      <c r="LD213" s="17"/>
      <c r="LE213" s="17"/>
      <c r="LF213" s="17"/>
      <c r="LG213" s="17"/>
      <c r="LH213" s="17"/>
      <c r="LI213" s="17"/>
      <c r="LJ213" s="17"/>
      <c r="LK213" s="17"/>
      <c r="LL213" s="17"/>
      <c r="LM213" s="17"/>
      <c r="LN213" s="17"/>
      <c r="LO213" s="17"/>
      <c r="LP213" s="17"/>
      <c r="LQ213" s="17"/>
      <c r="LR213" s="17"/>
      <c r="LS213" s="17"/>
      <c r="LT213" s="17"/>
      <c r="LU213" s="17"/>
      <c r="LV213" s="17"/>
      <c r="LW213" s="17"/>
      <c r="LX213" s="17"/>
      <c r="LY213" s="17"/>
      <c r="LZ213" s="17"/>
      <c r="MA213" s="17"/>
      <c r="MB213" s="17"/>
      <c r="MC213" s="17"/>
      <c r="MD213" s="17"/>
      <c r="ME213" s="17"/>
      <c r="MF213" s="17"/>
      <c r="MG213" s="17"/>
      <c r="MH213" s="17"/>
      <c r="MI213" s="17"/>
      <c r="MJ213" s="17"/>
      <c r="MK213" s="17"/>
      <c r="ML213" s="17"/>
      <c r="MM213" s="17"/>
      <c r="MN213" s="17"/>
      <c r="MO213" s="17"/>
      <c r="MP213" s="17"/>
      <c r="MQ213" s="17"/>
      <c r="MR213" s="17"/>
      <c r="MS213" s="17"/>
      <c r="MT213" s="17"/>
      <c r="MU213" s="17"/>
      <c r="MV213" s="17"/>
      <c r="MW213" s="17"/>
      <c r="MX213" s="17"/>
      <c r="MY213" s="17"/>
      <c r="MZ213" s="17"/>
      <c r="NA213" s="17"/>
      <c r="NB213" s="17"/>
      <c r="NC213" s="17"/>
      <c r="ND213" s="17"/>
      <c r="NE213" s="17"/>
      <c r="NF213" s="17"/>
      <c r="NG213" s="17"/>
      <c r="NH213" s="17"/>
      <c r="NI213" s="17"/>
      <c r="NJ213" s="17"/>
      <c r="NK213" s="17"/>
      <c r="NL213" s="17"/>
      <c r="NM213" s="17"/>
      <c r="NN213" s="17"/>
      <c r="NO213" s="17"/>
      <c r="NP213" s="17"/>
      <c r="NQ213" s="17"/>
      <c r="NR213" s="17"/>
      <c r="NS213" s="17"/>
      <c r="NT213" s="17"/>
      <c r="NU213" s="17"/>
      <c r="NV213" s="17"/>
      <c r="NW213" s="17"/>
      <c r="NX213" s="17"/>
      <c r="NY213" s="17"/>
      <c r="NZ213" s="17"/>
      <c r="OA213" s="17"/>
      <c r="OB213" s="17"/>
      <c r="OC213" s="17"/>
      <c r="OD213" s="17"/>
      <c r="OE213" s="17"/>
      <c r="OF213" s="17"/>
      <c r="OG213" s="17"/>
      <c r="OH213" s="17"/>
      <c r="OI213" s="17"/>
      <c r="OJ213" s="17"/>
      <c r="OK213" s="17"/>
      <c r="OL213" s="17"/>
      <c r="OM213" s="17"/>
      <c r="ON213" s="17"/>
      <c r="OO213" s="17"/>
      <c r="OP213" s="17"/>
      <c r="OQ213" s="17"/>
      <c r="OR213" s="17"/>
      <c r="OS213" s="17"/>
      <c r="OT213" s="17"/>
      <c r="OU213" s="17"/>
      <c r="OV213" s="17"/>
      <c r="OW213" s="17"/>
      <c r="OX213" s="17"/>
      <c r="OY213" s="17"/>
      <c r="OZ213" s="17"/>
      <c r="PA213" s="17"/>
      <c r="PB213" s="17"/>
      <c r="PC213" s="17"/>
      <c r="PD213" s="17"/>
      <c r="PE213" s="17"/>
      <c r="PF213" s="17"/>
      <c r="PG213" s="17"/>
      <c r="PH213" s="17"/>
      <c r="PI213" s="17"/>
      <c r="PJ213" s="17"/>
      <c r="PK213" s="17"/>
      <c r="PL213" s="17"/>
      <c r="PM213" s="17"/>
      <c r="PN213" s="17"/>
      <c r="PO213" s="17"/>
      <c r="PP213" s="17"/>
      <c r="PQ213" s="17"/>
      <c r="PR213" s="17"/>
      <c r="PS213" s="17"/>
      <c r="PT213" s="17"/>
      <c r="PU213" s="17"/>
      <c r="PV213" s="17"/>
      <c r="PW213" s="17"/>
      <c r="PX213" s="17"/>
      <c r="PY213" s="17"/>
      <c r="PZ213" s="17"/>
      <c r="QA213" s="17"/>
      <c r="QB213" s="17"/>
      <c r="QC213" s="17"/>
      <c r="QD213" s="17"/>
      <c r="QE213" s="17"/>
      <c r="QF213" s="17"/>
      <c r="QG213" s="17"/>
      <c r="QH213" s="17"/>
      <c r="QI213" s="17"/>
      <c r="QJ213" s="17"/>
      <c r="QK213" s="17"/>
      <c r="QL213" s="17"/>
      <c r="QM213" s="17"/>
      <c r="QN213" s="17"/>
      <c r="QO213" s="17"/>
      <c r="QP213" s="17"/>
      <c r="QQ213" s="17"/>
      <c r="QR213" s="17"/>
      <c r="QS213" s="17"/>
      <c r="QT213" s="17"/>
      <c r="QU213" s="17"/>
      <c r="QV213" s="17"/>
      <c r="QW213" s="17"/>
      <c r="QX213" s="17"/>
      <c r="QY213" s="17"/>
      <c r="QZ213" s="17"/>
      <c r="RA213" s="17"/>
      <c r="RB213" s="17"/>
      <c r="RC213" s="17"/>
      <c r="RD213" s="17"/>
      <c r="RE213" s="17"/>
      <c r="RF213" s="17"/>
      <c r="RG213" s="17"/>
      <c r="RH213" s="17"/>
      <c r="RI213" s="17"/>
      <c r="RJ213" s="17"/>
      <c r="RK213" s="17"/>
      <c r="RL213" s="17"/>
      <c r="RM213" s="17"/>
      <c r="RN213" s="17"/>
      <c r="RO213" s="17"/>
      <c r="RP213" s="17"/>
      <c r="RQ213" s="17"/>
      <c r="RR213" s="17"/>
      <c r="RS213" s="17"/>
      <c r="RT213" s="17"/>
      <c r="RU213" s="17"/>
      <c r="RV213" s="17"/>
      <c r="RW213" s="17"/>
      <c r="RX213" s="17"/>
      <c r="RY213" s="17"/>
      <c r="RZ213" s="17"/>
      <c r="SA213" s="17"/>
      <c r="SB213" s="17"/>
      <c r="SC213" s="17"/>
      <c r="SD213" s="17"/>
      <c r="SE213" s="17"/>
      <c r="SF213" s="17"/>
      <c r="SG213" s="17"/>
      <c r="SH213" s="17"/>
      <c r="SI213" s="17"/>
      <c r="SJ213" s="17"/>
      <c r="SK213" s="17"/>
      <c r="SL213" s="17"/>
      <c r="SM213" s="17"/>
      <c r="SN213" s="17"/>
      <c r="SO213" s="17"/>
      <c r="SP213" s="17"/>
      <c r="SQ213" s="17"/>
      <c r="SR213" s="17"/>
      <c r="SS213" s="17"/>
      <c r="ST213" s="17"/>
      <c r="SU213" s="17"/>
      <c r="SV213" s="17"/>
      <c r="SW213" s="17"/>
      <c r="SX213" s="17"/>
      <c r="SY213" s="17"/>
      <c r="SZ213" s="17"/>
      <c r="TA213" s="17"/>
      <c r="TB213" s="17"/>
      <c r="TC213" s="17"/>
      <c r="TD213" s="17"/>
      <c r="TE213" s="17"/>
      <c r="TF213" s="17"/>
      <c r="TG213" s="17"/>
      <c r="TH213" s="17"/>
      <c r="TI213" s="17"/>
      <c r="TJ213" s="17"/>
      <c r="TK213" s="17"/>
      <c r="TL213" s="17"/>
      <c r="TM213" s="17"/>
      <c r="TN213" s="17"/>
      <c r="TO213" s="17"/>
      <c r="TP213" s="17"/>
      <c r="TQ213" s="17"/>
      <c r="TR213" s="17"/>
      <c r="TS213" s="17"/>
      <c r="TT213" s="17"/>
      <c r="TU213" s="17"/>
      <c r="TV213" s="17"/>
      <c r="TW213" s="17"/>
      <c r="TX213" s="17"/>
      <c r="TY213" s="17"/>
      <c r="TZ213" s="17"/>
      <c r="UA213" s="17"/>
      <c r="UB213" s="17"/>
      <c r="UC213" s="17"/>
      <c r="UD213" s="17"/>
      <c r="UE213" s="17"/>
      <c r="UF213" s="17"/>
      <c r="UG213" s="17"/>
      <c r="UH213" s="17"/>
      <c r="UI213" s="17"/>
      <c r="UJ213" s="17"/>
      <c r="UK213" s="17"/>
      <c r="UL213" s="17"/>
      <c r="UM213" s="17"/>
      <c r="UN213" s="17"/>
      <c r="UO213" s="17"/>
      <c r="UP213" s="17"/>
      <c r="UQ213" s="17"/>
      <c r="UR213" s="17"/>
      <c r="US213" s="17"/>
      <c r="UT213" s="17"/>
      <c r="UU213" s="17"/>
      <c r="UV213" s="17"/>
      <c r="UW213" s="17"/>
      <c r="UX213" s="17"/>
      <c r="UY213" s="17"/>
      <c r="UZ213" s="17"/>
      <c r="VA213" s="17"/>
      <c r="VB213" s="17"/>
      <c r="VC213" s="17"/>
      <c r="VD213" s="17"/>
      <c r="VE213" s="17"/>
      <c r="VF213" s="17"/>
      <c r="VG213" s="17"/>
      <c r="VH213" s="17"/>
      <c r="VI213" s="17"/>
      <c r="VJ213" s="17"/>
      <c r="VK213" s="17"/>
      <c r="VL213" s="17"/>
      <c r="VM213" s="17"/>
      <c r="VN213" s="17"/>
      <c r="VO213" s="17"/>
      <c r="VP213" s="17"/>
      <c r="VQ213" s="17"/>
      <c r="VR213" s="17"/>
      <c r="VS213" s="17"/>
      <c r="VT213" s="17"/>
      <c r="VU213" s="17"/>
      <c r="VV213" s="17"/>
      <c r="VW213" s="17"/>
      <c r="VX213" s="17"/>
      <c r="VY213" s="17"/>
      <c r="VZ213" s="17"/>
      <c r="WA213" s="17"/>
      <c r="WB213" s="17"/>
      <c r="WC213" s="17"/>
      <c r="WD213" s="17"/>
      <c r="WE213" s="17"/>
      <c r="WF213" s="17"/>
      <c r="WG213" s="17"/>
      <c r="WH213" s="17"/>
      <c r="WI213" s="17"/>
      <c r="WJ213" s="17"/>
      <c r="WK213" s="17"/>
      <c r="WL213" s="17"/>
      <c r="WM213" s="17"/>
      <c r="WN213" s="17"/>
      <c r="WO213" s="17"/>
      <c r="WP213" s="17"/>
      <c r="WQ213" s="17"/>
      <c r="WR213" s="17"/>
      <c r="WS213" s="17"/>
      <c r="WT213" s="17"/>
      <c r="WU213" s="17"/>
      <c r="WV213" s="17"/>
      <c r="WW213" s="17"/>
      <c r="WX213" s="17"/>
      <c r="WY213" s="17"/>
      <c r="WZ213" s="17"/>
      <c r="XA213" s="17"/>
      <c r="XB213" s="17"/>
      <c r="XC213" s="17"/>
      <c r="XD213" s="17"/>
      <c r="XE213" s="17"/>
      <c r="XF213" s="17"/>
      <c r="XG213" s="17"/>
      <c r="XH213" s="17"/>
      <c r="XI213" s="17"/>
      <c r="XJ213" s="17"/>
      <c r="XK213" s="17"/>
      <c r="XL213" s="17"/>
      <c r="XM213" s="17"/>
      <c r="XN213" s="17"/>
      <c r="XO213" s="17"/>
      <c r="XP213" s="17"/>
      <c r="XQ213" s="17"/>
      <c r="XR213" s="17"/>
      <c r="XS213" s="17"/>
      <c r="XT213" s="17"/>
      <c r="XU213" s="17"/>
      <c r="XV213" s="17"/>
      <c r="XW213" s="17"/>
      <c r="XX213" s="17"/>
      <c r="XY213" s="17"/>
      <c r="XZ213" s="17"/>
      <c r="YA213" s="17"/>
      <c r="YB213" s="17"/>
      <c r="YC213" s="17"/>
      <c r="YD213" s="17"/>
      <c r="YE213" s="17"/>
      <c r="YF213" s="17"/>
      <c r="YG213" s="17"/>
      <c r="YH213" s="17"/>
      <c r="YI213" s="17"/>
      <c r="YJ213" s="17"/>
      <c r="YK213" s="17"/>
      <c r="YL213" s="17"/>
      <c r="YM213" s="17"/>
      <c r="YN213" s="17"/>
      <c r="YO213" s="17"/>
      <c r="YP213" s="17"/>
      <c r="YQ213" s="17"/>
      <c r="YR213" s="17"/>
      <c r="YS213" s="17"/>
      <c r="YT213" s="17"/>
      <c r="YU213" s="17"/>
      <c r="YV213" s="17"/>
      <c r="YW213" s="17"/>
      <c r="YX213" s="17"/>
      <c r="YY213" s="17"/>
      <c r="YZ213" s="17"/>
      <c r="ZA213" s="17"/>
      <c r="ZB213" s="17"/>
      <c r="ZC213" s="17"/>
      <c r="ZD213" s="17"/>
      <c r="ZE213" s="17"/>
      <c r="ZF213" s="17"/>
      <c r="ZG213" s="17"/>
      <c r="ZH213" s="17"/>
      <c r="ZI213" s="17"/>
      <c r="ZJ213" s="17"/>
      <c r="ZK213" s="17"/>
      <c r="ZL213" s="17"/>
      <c r="ZM213" s="17"/>
      <c r="ZN213" s="17"/>
      <c r="ZO213" s="17"/>
      <c r="ZP213" s="17"/>
      <c r="ZQ213" s="17"/>
      <c r="ZR213" s="17"/>
      <c r="ZS213" s="17"/>
      <c r="ZT213" s="17"/>
      <c r="ZU213" s="17"/>
      <c r="ZV213" s="17"/>
      <c r="ZW213" s="17"/>
      <c r="ZX213" s="17"/>
      <c r="ZY213" s="17"/>
      <c r="ZZ213" s="17"/>
      <c r="AAA213" s="17"/>
      <c r="AAB213" s="17"/>
      <c r="AAC213" s="17"/>
      <c r="AAD213" s="17"/>
      <c r="AAE213" s="17"/>
      <c r="AAF213" s="17"/>
      <c r="AAG213" s="17"/>
      <c r="AAH213" s="17"/>
      <c r="AAI213" s="17"/>
      <c r="AAJ213" s="17"/>
      <c r="AAK213" s="17"/>
      <c r="AAL213" s="17"/>
      <c r="AAM213" s="17"/>
      <c r="AAN213" s="17"/>
      <c r="AAO213" s="17"/>
      <c r="AAP213" s="17"/>
      <c r="AAQ213" s="17"/>
      <c r="AAR213" s="17"/>
      <c r="AAS213" s="17"/>
      <c r="AAT213" s="17"/>
      <c r="AAU213" s="17"/>
      <c r="AAV213" s="17"/>
      <c r="AAW213" s="17"/>
      <c r="AAX213" s="17"/>
      <c r="AAY213" s="17"/>
      <c r="AAZ213" s="17"/>
      <c r="ABA213" s="17"/>
      <c r="ABB213" s="17"/>
      <c r="ABC213" s="17"/>
      <c r="ABD213" s="17"/>
      <c r="ABE213" s="17"/>
      <c r="ABF213" s="17"/>
      <c r="ABG213" s="17"/>
      <c r="ABH213" s="17"/>
      <c r="ABI213" s="17"/>
      <c r="ABJ213" s="17"/>
      <c r="ABK213" s="17"/>
      <c r="ABL213" s="17"/>
      <c r="ABM213" s="17"/>
      <c r="ABN213" s="17"/>
      <c r="ABO213" s="17"/>
      <c r="ABP213" s="17"/>
      <c r="ABQ213" s="17"/>
      <c r="ABR213" s="17"/>
      <c r="ABS213" s="17"/>
      <c r="ABT213" s="17"/>
      <c r="ABU213" s="17"/>
      <c r="ABV213" s="17"/>
      <c r="ABW213" s="17"/>
      <c r="ABX213" s="17"/>
      <c r="ABY213" s="17"/>
      <c r="ABZ213" s="17"/>
      <c r="ACA213" s="17"/>
      <c r="ACB213" s="17"/>
      <c r="ACC213" s="17"/>
      <c r="ACD213" s="17"/>
      <c r="ACE213" s="17"/>
      <c r="ACF213" s="17"/>
      <c r="ACG213" s="17"/>
      <c r="ACH213" s="17"/>
      <c r="ACI213" s="17"/>
      <c r="ACJ213" s="17"/>
      <c r="ACK213" s="17"/>
      <c r="ACL213" s="17"/>
      <c r="ACM213" s="17"/>
      <c r="ACN213" s="17"/>
      <c r="ACO213" s="17"/>
      <c r="ACP213" s="17"/>
      <c r="ACQ213" s="17"/>
      <c r="ACR213" s="17"/>
      <c r="ACS213" s="17"/>
      <c r="ACT213" s="17"/>
      <c r="ACU213" s="17"/>
      <c r="ACV213" s="17"/>
      <c r="ACW213" s="17"/>
      <c r="ACX213" s="17"/>
      <c r="ACY213" s="17"/>
      <c r="ACZ213" s="17"/>
      <c r="ADA213" s="17"/>
      <c r="ADB213" s="17"/>
      <c r="ADC213" s="17"/>
      <c r="ADD213" s="17"/>
      <c r="ADE213" s="17"/>
      <c r="ADF213" s="17"/>
      <c r="ADG213" s="17"/>
      <c r="ADH213" s="17"/>
      <c r="ADI213" s="17"/>
      <c r="ADJ213" s="17"/>
      <c r="ADK213" s="17"/>
      <c r="ADL213" s="17"/>
      <c r="ADM213" s="17"/>
      <c r="ADN213" s="17"/>
      <c r="ADO213" s="17"/>
      <c r="ADP213" s="17"/>
      <c r="ADQ213" s="17"/>
      <c r="ADR213" s="17"/>
      <c r="ADS213" s="17"/>
      <c r="ADT213" s="17"/>
      <c r="ADU213" s="17"/>
      <c r="ADV213" s="17"/>
      <c r="ADW213" s="17"/>
      <c r="ADX213" s="17"/>
      <c r="ADY213" s="17"/>
      <c r="ADZ213" s="17"/>
      <c r="AEA213" s="17"/>
      <c r="AEB213" s="17"/>
      <c r="AEC213" s="17"/>
      <c r="AED213" s="17"/>
      <c r="AEE213" s="17"/>
      <c r="AEF213" s="17"/>
      <c r="AEG213" s="17"/>
      <c r="AEH213" s="17"/>
      <c r="AEI213" s="17"/>
      <c r="AEJ213" s="17"/>
      <c r="AEK213" s="17"/>
      <c r="AEL213" s="17"/>
      <c r="AEM213" s="17"/>
      <c r="AEN213" s="17"/>
      <c r="AEO213" s="17"/>
      <c r="AEP213" s="17"/>
      <c r="AEQ213" s="17"/>
      <c r="AER213" s="17"/>
      <c r="AES213" s="17"/>
      <c r="AET213" s="17"/>
      <c r="AEU213" s="17"/>
      <c r="AEV213" s="17"/>
      <c r="AEW213" s="17"/>
      <c r="AEX213" s="17"/>
      <c r="AEY213" s="17"/>
      <c r="AEZ213" s="17"/>
      <c r="AFA213" s="17"/>
      <c r="AFB213" s="17"/>
      <c r="AFC213" s="17"/>
      <c r="AFD213" s="17"/>
      <c r="AFE213" s="17"/>
      <c r="AFF213" s="17"/>
      <c r="AFG213" s="17"/>
      <c r="AFH213" s="17"/>
      <c r="AFI213" s="17"/>
      <c r="AFJ213" s="17"/>
      <c r="AFK213" s="17"/>
      <c r="AFL213" s="17"/>
      <c r="AFM213" s="17"/>
      <c r="AFN213" s="17"/>
      <c r="AFO213" s="17"/>
      <c r="AFP213" s="17"/>
      <c r="AFQ213" s="17"/>
      <c r="AFR213" s="17"/>
      <c r="AFS213" s="17"/>
      <c r="AFT213" s="17"/>
      <c r="AFU213" s="17"/>
      <c r="AFV213" s="17"/>
      <c r="AFW213" s="17"/>
      <c r="AFX213" s="17"/>
      <c r="AFY213" s="17"/>
      <c r="AFZ213" s="17"/>
      <c r="AGA213" s="17"/>
      <c r="AGB213" s="17"/>
      <c r="AGC213" s="17"/>
      <c r="AGD213" s="17"/>
      <c r="AGE213" s="17"/>
      <c r="AGF213" s="17"/>
      <c r="AGG213" s="17"/>
      <c r="AGH213" s="17"/>
      <c r="AGI213" s="17"/>
      <c r="AGJ213" s="17"/>
      <c r="AGK213" s="17"/>
      <c r="AGL213" s="17"/>
      <c r="AGM213" s="17"/>
      <c r="AGN213" s="17"/>
      <c r="AGO213" s="17"/>
      <c r="AGP213" s="17"/>
      <c r="AGQ213" s="17"/>
      <c r="AGR213" s="17"/>
      <c r="AGS213" s="17"/>
      <c r="AGT213" s="17"/>
      <c r="AGU213" s="17"/>
      <c r="AGV213" s="17"/>
      <c r="AGW213" s="17"/>
      <c r="AGX213" s="17"/>
      <c r="AGY213" s="17"/>
      <c r="AGZ213" s="17"/>
      <c r="AHA213" s="17"/>
      <c r="AHB213" s="17"/>
      <c r="AHC213" s="17"/>
      <c r="AHD213" s="17"/>
      <c r="AHE213" s="17"/>
      <c r="AHF213" s="17"/>
      <c r="AHG213" s="17"/>
      <c r="AHH213" s="17"/>
      <c r="AHI213" s="17"/>
      <c r="AHJ213" s="17"/>
      <c r="AHK213" s="17"/>
      <c r="AHL213" s="17"/>
      <c r="AHM213" s="17"/>
      <c r="AHN213" s="17"/>
      <c r="AHO213" s="17"/>
      <c r="AHP213" s="17"/>
      <c r="AHQ213" s="17"/>
      <c r="AHR213" s="17"/>
      <c r="AHS213" s="17"/>
      <c r="AHT213" s="17"/>
      <c r="AHU213" s="17"/>
      <c r="AHV213" s="17"/>
      <c r="AHW213" s="17"/>
      <c r="AHX213" s="17"/>
      <c r="AHY213" s="17"/>
      <c r="AHZ213" s="17"/>
      <c r="AIA213" s="17"/>
      <c r="AIB213" s="17"/>
      <c r="AIC213" s="17"/>
      <c r="AID213" s="17"/>
      <c r="AIE213" s="17"/>
      <c r="AIF213" s="17"/>
      <c r="AIG213" s="17"/>
      <c r="AIH213" s="17"/>
      <c r="AII213" s="17"/>
      <c r="AIJ213" s="17"/>
      <c r="AIK213" s="17"/>
      <c r="AIL213" s="17"/>
      <c r="AIM213" s="17"/>
      <c r="AIN213" s="17"/>
      <c r="AIO213" s="17"/>
      <c r="AIP213" s="17"/>
      <c r="AIQ213" s="17"/>
      <c r="AIR213" s="17"/>
      <c r="AIS213" s="17"/>
      <c r="AIT213" s="17"/>
      <c r="AIU213" s="17"/>
      <c r="AIV213" s="17"/>
      <c r="AIW213" s="17"/>
      <c r="AIX213" s="17"/>
      <c r="AIY213" s="17"/>
      <c r="AIZ213" s="17"/>
      <c r="AJA213" s="17"/>
      <c r="AJB213" s="17"/>
      <c r="AJC213" s="17"/>
      <c r="AJD213" s="17"/>
      <c r="AJE213" s="17"/>
      <c r="AJF213" s="17"/>
      <c r="AJG213" s="17"/>
      <c r="AJH213" s="17"/>
      <c r="AJI213" s="17"/>
      <c r="AJJ213" s="17"/>
      <c r="AJK213" s="17"/>
      <c r="AJL213" s="17"/>
      <c r="AJM213" s="17"/>
      <c r="AJN213" s="17"/>
      <c r="AJO213" s="17"/>
      <c r="AJP213" s="17"/>
      <c r="AJQ213" s="17"/>
      <c r="AJR213" s="17"/>
      <c r="AJS213" s="17"/>
      <c r="AJT213" s="17"/>
      <c r="AJU213" s="17"/>
      <c r="AJV213" s="17"/>
      <c r="AJW213" s="17"/>
      <c r="AJX213" s="17"/>
      <c r="AJY213" s="17"/>
      <c r="AJZ213" s="17"/>
      <c r="AKA213" s="17"/>
      <c r="AKB213" s="17"/>
      <c r="AKC213" s="17"/>
      <c r="AKD213" s="17"/>
      <c r="AKE213" s="17"/>
      <c r="AKF213" s="17"/>
      <c r="AKG213" s="17"/>
      <c r="AKH213" s="17"/>
      <c r="AKI213" s="17"/>
      <c r="AKJ213" s="17"/>
      <c r="AKK213" s="17"/>
      <c r="AKL213" s="17"/>
      <c r="AKM213" s="17"/>
      <c r="AKN213" s="17"/>
      <c r="AKO213" s="17"/>
      <c r="AKP213" s="17"/>
      <c r="AKQ213" s="17"/>
      <c r="AKR213" s="17"/>
      <c r="AKS213" s="17"/>
      <c r="AKT213" s="17"/>
      <c r="AKU213" s="17"/>
      <c r="AKV213" s="17"/>
      <c r="AKW213" s="17"/>
      <c r="AKX213" s="17"/>
      <c r="AKY213" s="17"/>
      <c r="AKZ213" s="17"/>
      <c r="ALA213" s="17"/>
      <c r="ALB213" s="17"/>
      <c r="ALC213" s="17"/>
      <c r="ALD213" s="17"/>
      <c r="ALE213" s="17"/>
      <c r="ALF213" s="17"/>
      <c r="ALG213" s="17"/>
      <c r="ALH213" s="17"/>
      <c r="ALI213" s="17"/>
      <c r="ALJ213" s="17"/>
      <c r="ALK213" s="17"/>
      <c r="ALL213" s="17"/>
      <c r="ALM213" s="17"/>
      <c r="ALN213" s="17"/>
      <c r="ALO213" s="17"/>
      <c r="ALP213" s="17"/>
      <c r="ALQ213" s="17"/>
      <c r="ALR213" s="17"/>
      <c r="ALS213" s="17"/>
      <c r="ALT213" s="17"/>
      <c r="ALU213" s="17"/>
      <c r="ALV213" s="17"/>
      <c r="ALW213" s="17"/>
      <c r="ALX213" s="17"/>
      <c r="ALY213" s="17"/>
      <c r="ALZ213" s="17"/>
      <c r="AMA213" s="17"/>
      <c r="AMB213" s="17"/>
      <c r="AMC213" s="17"/>
      <c r="AMD213" s="17"/>
      <c r="AME213" s="17"/>
      <c r="AMF213" s="17"/>
      <c r="AMG213" s="17"/>
      <c r="AMH213" s="17"/>
      <c r="AMI213" s="17"/>
      <c r="AMJ213" s="17"/>
      <c r="AMK213" s="17"/>
      <c r="AML213" s="17"/>
      <c r="AMM213" s="17"/>
      <c r="AMN213" s="17"/>
      <c r="AMO213" s="17"/>
      <c r="AMP213" s="17"/>
      <c r="AMQ213" s="17"/>
      <c r="AMR213" s="17"/>
      <c r="AMS213" s="17"/>
      <c r="AMT213" s="17"/>
      <c r="AMU213" s="17"/>
      <c r="AMV213" s="17"/>
      <c r="AMW213" s="17"/>
      <c r="AMX213" s="17"/>
      <c r="AMY213" s="17"/>
      <c r="AMZ213" s="17"/>
      <c r="ANA213" s="17"/>
      <c r="ANB213" s="17"/>
      <c r="ANC213" s="17"/>
      <c r="AND213" s="17"/>
      <c r="ANE213" s="17"/>
      <c r="ANF213" s="17"/>
      <c r="ANG213" s="17"/>
      <c r="ANH213" s="17"/>
      <c r="ANI213" s="17"/>
      <c r="ANJ213" s="17"/>
      <c r="ANK213" s="17"/>
      <c r="ANL213" s="17"/>
      <c r="ANM213" s="17"/>
      <c r="ANN213" s="17"/>
      <c r="ANO213" s="17"/>
      <c r="ANP213" s="17"/>
      <c r="ANQ213" s="17"/>
      <c r="ANR213" s="17"/>
      <c r="ANS213" s="17"/>
      <c r="ANT213" s="17"/>
      <c r="ANU213" s="17"/>
      <c r="ANV213" s="17"/>
      <c r="ANW213" s="17"/>
      <c r="ANX213" s="17"/>
      <c r="ANY213" s="17"/>
      <c r="ANZ213" s="17"/>
      <c r="AOA213" s="17"/>
      <c r="AOB213" s="17"/>
      <c r="AOC213" s="17"/>
      <c r="AOD213" s="17"/>
      <c r="AOE213" s="17"/>
      <c r="AOF213" s="17"/>
      <c r="AOG213" s="17"/>
      <c r="AOH213" s="17"/>
      <c r="AOI213" s="17"/>
      <c r="AOJ213" s="17"/>
      <c r="AOK213" s="17"/>
      <c r="AOL213" s="17"/>
      <c r="AOM213" s="17"/>
      <c r="AON213" s="17"/>
      <c r="AOO213" s="17"/>
      <c r="AOP213" s="17"/>
      <c r="AOQ213" s="17"/>
      <c r="AOR213" s="17"/>
      <c r="AOS213" s="17"/>
      <c r="AOT213" s="17"/>
      <c r="AOU213" s="17"/>
      <c r="AOV213" s="17"/>
      <c r="AOW213" s="17"/>
      <c r="AOX213" s="17"/>
      <c r="AOY213" s="17"/>
      <c r="AOZ213" s="17"/>
      <c r="APA213" s="17"/>
      <c r="APB213" s="17"/>
      <c r="APC213" s="17"/>
      <c r="APD213" s="17"/>
      <c r="APE213" s="17"/>
      <c r="APF213" s="17"/>
      <c r="APG213" s="17"/>
      <c r="APH213" s="17"/>
      <c r="API213" s="17"/>
      <c r="APJ213" s="17"/>
      <c r="APK213" s="17"/>
      <c r="APL213" s="17"/>
      <c r="APM213" s="17"/>
      <c r="APN213" s="17"/>
      <c r="APO213" s="17"/>
      <c r="APP213" s="17"/>
      <c r="APQ213" s="17"/>
      <c r="APR213" s="17"/>
      <c r="APS213" s="17"/>
      <c r="APT213" s="17"/>
      <c r="APU213" s="17"/>
      <c r="APV213" s="17"/>
      <c r="APW213" s="17"/>
      <c r="APX213" s="17"/>
      <c r="APY213" s="17"/>
      <c r="APZ213" s="17"/>
      <c r="AQA213" s="17"/>
      <c r="AQB213" s="17"/>
      <c r="AQC213" s="17"/>
      <c r="AQD213" s="17"/>
      <c r="AQE213" s="17"/>
      <c r="AQF213" s="17"/>
      <c r="AQG213" s="17"/>
      <c r="AQH213" s="17"/>
      <c r="AQI213" s="17"/>
      <c r="AQJ213" s="17"/>
      <c r="AQK213" s="17"/>
      <c r="AQL213" s="17"/>
      <c r="AQM213" s="17"/>
      <c r="AQN213" s="17"/>
      <c r="AQO213" s="17"/>
      <c r="AQP213" s="17"/>
      <c r="AQQ213" s="17"/>
      <c r="AQR213" s="17"/>
      <c r="AQS213" s="17"/>
      <c r="AQT213" s="17"/>
      <c r="AQU213" s="17"/>
      <c r="AQV213" s="17"/>
      <c r="AQW213" s="17"/>
      <c r="AQX213" s="17"/>
      <c r="AQY213" s="17"/>
      <c r="AQZ213" s="17"/>
      <c r="ARA213" s="17"/>
      <c r="ARB213" s="17"/>
      <c r="ARC213" s="17"/>
      <c r="ARD213" s="17"/>
      <c r="ARE213" s="17"/>
      <c r="ARF213" s="17"/>
      <c r="ARG213" s="17"/>
      <c r="ARH213" s="17"/>
      <c r="ARI213" s="17"/>
      <c r="ARJ213" s="17"/>
      <c r="ARK213" s="17"/>
      <c r="ARL213" s="17"/>
      <c r="ARM213" s="17"/>
      <c r="ARN213" s="17"/>
      <c r="ARO213" s="17"/>
      <c r="ARP213" s="17"/>
      <c r="ARQ213" s="17"/>
      <c r="ARR213" s="17"/>
      <c r="ARS213" s="17"/>
      <c r="ART213" s="17"/>
      <c r="ARU213" s="17"/>
      <c r="ARV213" s="17"/>
      <c r="ARW213" s="17"/>
      <c r="ARX213" s="17"/>
      <c r="ARY213" s="17"/>
      <c r="ARZ213" s="17"/>
      <c r="ASA213" s="17"/>
      <c r="ASB213" s="17"/>
      <c r="ASC213" s="17"/>
      <c r="ASD213" s="17"/>
      <c r="ASE213" s="17"/>
      <c r="ASF213" s="17"/>
      <c r="ASG213" s="17"/>
      <c r="ASH213" s="17"/>
      <c r="ASI213" s="17"/>
      <c r="ASJ213" s="17"/>
      <c r="ASK213" s="17"/>
      <c r="ASL213" s="17"/>
      <c r="ASM213" s="17"/>
      <c r="ASN213" s="17"/>
      <c r="ASO213" s="17"/>
      <c r="ASP213" s="17"/>
      <c r="ASQ213" s="17"/>
      <c r="ASR213" s="17"/>
      <c r="ASS213" s="17"/>
      <c r="AST213" s="17"/>
      <c r="ASU213" s="17"/>
      <c r="ASV213" s="17"/>
      <c r="ASW213" s="17"/>
      <c r="ASX213" s="17"/>
      <c r="ASY213" s="17"/>
      <c r="ASZ213" s="17"/>
      <c r="ATA213" s="17"/>
      <c r="ATB213" s="17"/>
      <c r="ATC213" s="17"/>
      <c r="ATD213" s="17"/>
      <c r="ATE213" s="17"/>
      <c r="ATF213" s="17"/>
      <c r="ATG213" s="17"/>
      <c r="ATH213" s="17"/>
      <c r="ATI213" s="17"/>
      <c r="ATJ213" s="17"/>
      <c r="ATK213" s="17"/>
      <c r="ATL213" s="17"/>
      <c r="ATM213" s="17"/>
      <c r="ATN213" s="17"/>
      <c r="ATO213" s="17"/>
      <c r="ATP213" s="17"/>
      <c r="ATQ213" s="17"/>
      <c r="ATR213" s="17"/>
      <c r="ATS213" s="17"/>
      <c r="ATT213" s="17"/>
      <c r="ATU213" s="17"/>
      <c r="ATV213" s="17"/>
      <c r="ATW213" s="17"/>
      <c r="ATX213" s="17"/>
      <c r="ATY213" s="17"/>
      <c r="ATZ213" s="17"/>
      <c r="AUA213" s="17"/>
      <c r="AUB213" s="17"/>
      <c r="AUC213" s="17"/>
      <c r="AUD213" s="17"/>
      <c r="AUE213" s="17"/>
      <c r="AUF213" s="17"/>
      <c r="AUG213" s="17"/>
      <c r="AUH213" s="17"/>
      <c r="AUI213" s="17"/>
      <c r="AUJ213" s="17"/>
      <c r="AUK213" s="17"/>
      <c r="AUL213" s="17"/>
      <c r="AUM213" s="17"/>
      <c r="AUN213" s="17"/>
      <c r="AUO213" s="17"/>
      <c r="AUP213" s="17"/>
      <c r="AUQ213" s="17"/>
      <c r="AUR213" s="17"/>
      <c r="AUS213" s="17"/>
      <c r="AUT213" s="17"/>
      <c r="AUU213" s="17"/>
      <c r="AUV213" s="17"/>
      <c r="AUW213" s="17"/>
      <c r="AUX213" s="17"/>
      <c r="AUY213" s="17"/>
      <c r="AUZ213" s="17"/>
      <c r="AVA213" s="17"/>
      <c r="AVB213" s="17"/>
      <c r="AVC213" s="17"/>
      <c r="AVD213" s="17"/>
      <c r="AVE213" s="17"/>
      <c r="AVF213" s="17"/>
      <c r="AVG213" s="17"/>
      <c r="AVH213" s="17"/>
      <c r="AVI213" s="17"/>
      <c r="AVJ213" s="17"/>
      <c r="AVK213" s="17"/>
      <c r="AVL213" s="17"/>
      <c r="AVM213" s="17"/>
      <c r="AVN213" s="17"/>
      <c r="AVO213" s="17"/>
      <c r="AVP213" s="17"/>
      <c r="AVQ213" s="17"/>
      <c r="AVR213" s="17"/>
      <c r="AVS213" s="17"/>
      <c r="AVT213" s="17"/>
      <c r="AVU213" s="17"/>
      <c r="AVV213" s="17"/>
      <c r="AVW213" s="17"/>
      <c r="AVX213" s="17"/>
      <c r="AVY213" s="17"/>
      <c r="AVZ213" s="17"/>
      <c r="AWA213" s="17"/>
      <c r="AWB213" s="17"/>
      <c r="AWC213" s="17"/>
      <c r="AWD213" s="17"/>
      <c r="AWE213" s="17"/>
      <c r="AWF213" s="17"/>
      <c r="AWG213" s="17"/>
      <c r="AWH213" s="17"/>
      <c r="AWI213" s="17"/>
      <c r="AWJ213" s="17"/>
      <c r="AWK213" s="17"/>
      <c r="AWL213" s="17"/>
      <c r="AWM213" s="17"/>
      <c r="AWN213" s="17"/>
      <c r="AWO213" s="17"/>
      <c r="AWP213" s="17"/>
      <c r="AWQ213" s="17"/>
      <c r="AWR213" s="17"/>
      <c r="AWS213" s="17"/>
      <c r="AWT213" s="17"/>
      <c r="AWU213" s="17"/>
      <c r="AWV213" s="17"/>
      <c r="AWW213" s="17"/>
      <c r="AWX213" s="17"/>
      <c r="AWY213" s="17"/>
      <c r="AWZ213" s="17"/>
      <c r="AXA213" s="17"/>
      <c r="AXB213" s="17"/>
      <c r="AXC213" s="17"/>
      <c r="AXD213" s="17"/>
      <c r="AXE213" s="17"/>
      <c r="AXF213" s="17"/>
      <c r="AXG213" s="17"/>
      <c r="AXH213" s="17"/>
      <c r="AXI213" s="17"/>
      <c r="AXJ213" s="17"/>
      <c r="AXK213" s="17"/>
      <c r="AXL213" s="17"/>
      <c r="AXM213" s="17"/>
      <c r="AXN213" s="17"/>
      <c r="AXO213" s="17"/>
      <c r="AXP213" s="17"/>
      <c r="AXQ213" s="17"/>
      <c r="AXR213" s="17"/>
      <c r="AXS213" s="17"/>
      <c r="AXT213" s="17"/>
      <c r="AXU213" s="17"/>
      <c r="AXV213" s="17"/>
      <c r="AXW213" s="17"/>
      <c r="AXX213" s="17"/>
      <c r="AXY213" s="17"/>
      <c r="AXZ213" s="17"/>
      <c r="AYA213" s="17"/>
      <c r="AYB213" s="17"/>
      <c r="AYC213" s="17"/>
      <c r="AYD213" s="17"/>
      <c r="AYE213" s="17"/>
      <c r="AYF213" s="17"/>
      <c r="AYG213" s="17"/>
      <c r="AYH213" s="17"/>
      <c r="AYI213" s="17"/>
      <c r="AYJ213" s="17"/>
      <c r="AYK213" s="17"/>
      <c r="AYL213" s="17"/>
      <c r="AYM213" s="17"/>
      <c r="AYN213" s="17"/>
      <c r="AYO213" s="17"/>
      <c r="AYP213" s="17"/>
      <c r="AYQ213" s="17"/>
      <c r="AYR213" s="17"/>
      <c r="AYS213" s="17"/>
      <c r="AYT213" s="17"/>
      <c r="AYU213" s="17"/>
      <c r="AYV213" s="17"/>
      <c r="AYW213" s="17"/>
      <c r="AYX213" s="17"/>
      <c r="AYY213" s="17"/>
      <c r="AYZ213" s="17"/>
      <c r="AZA213" s="17"/>
      <c r="AZB213" s="17"/>
      <c r="AZC213" s="17"/>
      <c r="AZD213" s="17"/>
      <c r="AZE213" s="17"/>
      <c r="AZF213" s="17"/>
      <c r="AZG213" s="17"/>
      <c r="AZH213" s="17"/>
      <c r="AZI213" s="17"/>
      <c r="AZJ213" s="17"/>
      <c r="AZK213" s="17"/>
      <c r="AZL213" s="17"/>
      <c r="AZM213" s="17"/>
      <c r="AZN213" s="17"/>
      <c r="AZO213" s="17"/>
      <c r="AZP213" s="17"/>
      <c r="AZQ213" s="17"/>
      <c r="AZR213" s="17"/>
      <c r="AZS213" s="17"/>
      <c r="AZT213" s="17"/>
      <c r="AZU213" s="17"/>
      <c r="AZV213" s="17"/>
      <c r="AZW213" s="17"/>
      <c r="AZX213" s="17"/>
      <c r="AZY213" s="17"/>
      <c r="AZZ213" s="17"/>
      <c r="BAA213" s="17"/>
      <c r="BAB213" s="17"/>
      <c r="BAC213" s="17"/>
      <c r="BAD213" s="17"/>
      <c r="BAE213" s="17"/>
      <c r="BAF213" s="17"/>
      <c r="BAG213" s="17"/>
      <c r="BAH213" s="17"/>
      <c r="BAI213" s="17"/>
      <c r="BAJ213" s="17"/>
      <c r="BAK213" s="17"/>
      <c r="BAL213" s="17"/>
      <c r="BAM213" s="17"/>
      <c r="BAN213" s="17"/>
      <c r="BAO213" s="17"/>
      <c r="BAP213" s="17"/>
      <c r="BAQ213" s="17"/>
      <c r="BAR213" s="17"/>
      <c r="BAS213" s="17"/>
      <c r="BAT213" s="17"/>
      <c r="BAU213" s="17"/>
      <c r="BAV213" s="17"/>
      <c r="BAW213" s="17"/>
      <c r="BAX213" s="17"/>
      <c r="BAY213" s="17"/>
      <c r="BAZ213" s="17"/>
      <c r="BBA213" s="17"/>
      <c r="BBB213" s="17"/>
      <c r="BBC213" s="17"/>
      <c r="BBD213" s="17"/>
      <c r="BBE213" s="17"/>
      <c r="BBF213" s="17"/>
      <c r="BBG213" s="17"/>
      <c r="BBH213" s="17"/>
      <c r="BBI213" s="17"/>
      <c r="BBJ213" s="17"/>
      <c r="BBK213" s="17"/>
      <c r="BBL213" s="17"/>
      <c r="BBM213" s="17"/>
      <c r="BBN213" s="17"/>
      <c r="BBO213" s="17"/>
      <c r="BBP213" s="17"/>
      <c r="BBQ213" s="17"/>
      <c r="BBR213" s="17"/>
      <c r="BBS213" s="17"/>
      <c r="BBT213" s="17"/>
      <c r="BBU213" s="17"/>
      <c r="BBV213" s="17"/>
      <c r="BBW213" s="17"/>
      <c r="BBX213" s="17"/>
      <c r="BBY213" s="17"/>
      <c r="BBZ213" s="17"/>
      <c r="BCA213" s="17"/>
      <c r="BCB213" s="17"/>
      <c r="BCC213" s="17"/>
      <c r="BCD213" s="17"/>
      <c r="BCE213" s="17"/>
      <c r="BCF213" s="17"/>
      <c r="BCG213" s="17"/>
      <c r="BCH213" s="17"/>
      <c r="BCI213" s="17"/>
      <c r="BCJ213" s="17"/>
      <c r="BCK213" s="17"/>
      <c r="BCL213" s="17"/>
      <c r="BCM213" s="17"/>
      <c r="BCN213" s="17"/>
      <c r="BCO213" s="17"/>
      <c r="BCP213" s="17"/>
      <c r="BCQ213" s="17"/>
      <c r="BCR213" s="17"/>
      <c r="BCS213" s="17"/>
      <c r="BCT213" s="17"/>
      <c r="BCU213" s="17"/>
      <c r="BCV213" s="17"/>
      <c r="BCW213" s="17"/>
      <c r="BCX213" s="17"/>
      <c r="BCY213" s="17"/>
      <c r="BCZ213" s="17"/>
      <c r="BDA213" s="17"/>
      <c r="BDB213" s="17"/>
      <c r="BDC213" s="17"/>
      <c r="BDD213" s="17"/>
      <c r="BDE213" s="17"/>
      <c r="BDF213" s="17"/>
      <c r="BDG213" s="17"/>
      <c r="BDH213" s="17"/>
      <c r="BDI213" s="17"/>
      <c r="BDJ213" s="17"/>
      <c r="BDK213" s="17"/>
      <c r="BDL213" s="17"/>
      <c r="BDM213" s="17"/>
      <c r="BDN213" s="17"/>
      <c r="BDO213" s="17"/>
      <c r="BDP213" s="17"/>
      <c r="BDQ213" s="17"/>
      <c r="BDR213" s="17"/>
      <c r="BDS213" s="17"/>
      <c r="BDT213" s="17"/>
      <c r="BDU213" s="17"/>
      <c r="BDV213" s="17"/>
      <c r="BDW213" s="17"/>
      <c r="BDX213" s="17"/>
      <c r="BDY213" s="17"/>
      <c r="BDZ213" s="17"/>
      <c r="BEA213" s="17"/>
      <c r="BEB213" s="17"/>
      <c r="BEC213" s="17"/>
      <c r="BED213" s="17"/>
      <c r="BEE213" s="17"/>
      <c r="BEF213" s="17"/>
      <c r="BEG213" s="17"/>
      <c r="BEH213" s="17"/>
      <c r="BEI213" s="17"/>
      <c r="BEJ213" s="17"/>
      <c r="BEK213" s="17"/>
      <c r="BEL213" s="17"/>
      <c r="BEM213" s="17"/>
      <c r="BEN213" s="17"/>
      <c r="BEO213" s="17"/>
      <c r="BEP213" s="17"/>
      <c r="BEQ213" s="17"/>
      <c r="BER213" s="17"/>
      <c r="BES213" s="17"/>
      <c r="BET213" s="17"/>
      <c r="BEU213" s="17"/>
      <c r="BEV213" s="17"/>
      <c r="BEW213" s="17"/>
      <c r="BEX213" s="17"/>
      <c r="BEY213" s="17"/>
      <c r="BEZ213" s="17"/>
      <c r="BFA213" s="17"/>
      <c r="BFB213" s="17"/>
      <c r="BFC213" s="17"/>
      <c r="BFD213" s="17"/>
      <c r="BFE213" s="17"/>
      <c r="BFF213" s="17"/>
      <c r="BFG213" s="17"/>
      <c r="BFH213" s="17"/>
      <c r="BFI213" s="17"/>
      <c r="BFJ213" s="17"/>
      <c r="BFK213" s="17"/>
      <c r="BFL213" s="17"/>
      <c r="BFM213" s="17"/>
      <c r="BFN213" s="17"/>
      <c r="BFO213" s="17"/>
      <c r="BFP213" s="17"/>
      <c r="BFQ213" s="17"/>
      <c r="BFR213" s="17"/>
      <c r="BFS213" s="17"/>
      <c r="BFT213" s="17"/>
      <c r="BFU213" s="17"/>
      <c r="BFV213" s="17"/>
      <c r="BFW213" s="17"/>
      <c r="BFX213" s="17"/>
      <c r="BFY213" s="17"/>
      <c r="BFZ213" s="17"/>
      <c r="BGA213" s="17"/>
      <c r="BGB213" s="17"/>
      <c r="BGC213" s="17"/>
      <c r="BGD213" s="17"/>
      <c r="BGE213" s="17"/>
      <c r="BGF213" s="17"/>
      <c r="BGG213" s="17"/>
      <c r="BGH213" s="17"/>
      <c r="BGI213" s="17"/>
      <c r="BGJ213" s="17"/>
      <c r="BGK213" s="17"/>
      <c r="BGL213" s="17"/>
      <c r="BGM213" s="17"/>
      <c r="BGN213" s="17"/>
      <c r="BGO213" s="17"/>
      <c r="BGP213" s="17"/>
      <c r="BGQ213" s="17"/>
      <c r="BGR213" s="17"/>
      <c r="BGS213" s="17"/>
      <c r="BGT213" s="17"/>
      <c r="BGU213" s="17"/>
      <c r="BGV213" s="17"/>
      <c r="BGW213" s="17"/>
      <c r="BGX213" s="17"/>
      <c r="BGY213" s="17"/>
      <c r="BGZ213" s="17"/>
      <c r="BHA213" s="17"/>
      <c r="BHB213" s="17"/>
      <c r="BHC213" s="17"/>
      <c r="BHD213" s="17"/>
      <c r="BHE213" s="17"/>
      <c r="BHF213" s="17"/>
      <c r="BHG213" s="17"/>
      <c r="BHH213" s="17"/>
      <c r="BHI213" s="17"/>
      <c r="BHJ213" s="17"/>
      <c r="BHK213" s="17"/>
      <c r="BHL213" s="17"/>
      <c r="BHM213" s="17"/>
      <c r="BHN213" s="17"/>
      <c r="BHO213" s="17"/>
      <c r="BHP213" s="17"/>
      <c r="BHQ213" s="17"/>
      <c r="BHR213" s="17"/>
      <c r="BHS213" s="17"/>
      <c r="BHT213" s="17"/>
      <c r="BHU213" s="17"/>
      <c r="BHV213" s="17"/>
      <c r="BHW213" s="17"/>
      <c r="BHX213" s="17"/>
      <c r="BHY213" s="17"/>
      <c r="BHZ213" s="17"/>
      <c r="BIA213" s="17"/>
      <c r="BIB213" s="17"/>
      <c r="BIC213" s="17"/>
      <c r="BID213" s="17"/>
      <c r="BIE213" s="17"/>
      <c r="BIF213" s="17"/>
      <c r="BIG213" s="17"/>
      <c r="BIH213" s="17"/>
      <c r="BII213" s="17"/>
      <c r="BIJ213" s="17"/>
      <c r="BIK213" s="17"/>
      <c r="BIL213" s="17"/>
      <c r="BIM213" s="17"/>
      <c r="BIN213" s="17"/>
      <c r="BIO213" s="17"/>
      <c r="BIP213" s="17"/>
      <c r="BIQ213" s="17"/>
      <c r="BIR213" s="17"/>
      <c r="BIS213" s="17"/>
      <c r="BIT213" s="17"/>
      <c r="BIU213" s="17"/>
      <c r="BIV213" s="17"/>
      <c r="BIW213" s="17"/>
      <c r="BIX213" s="17"/>
      <c r="BIY213" s="17"/>
      <c r="BIZ213" s="17"/>
      <c r="BJA213" s="17"/>
      <c r="BJB213" s="17"/>
      <c r="BJC213" s="17"/>
      <c r="BJD213" s="17"/>
      <c r="BJE213" s="17"/>
      <c r="BJF213" s="17"/>
      <c r="BJG213" s="17"/>
      <c r="BJH213" s="17"/>
      <c r="BJI213" s="17"/>
      <c r="BJJ213" s="17"/>
      <c r="BJK213" s="17"/>
      <c r="BJL213" s="17"/>
      <c r="BJM213" s="17"/>
      <c r="BJN213" s="17"/>
      <c r="BJO213" s="17"/>
      <c r="BJP213" s="17"/>
      <c r="BJQ213" s="17"/>
      <c r="BJR213" s="17"/>
      <c r="BJS213" s="17"/>
      <c r="BJT213" s="17"/>
      <c r="BJU213" s="17"/>
      <c r="BJV213" s="17"/>
      <c r="BJW213" s="17"/>
      <c r="BJX213" s="17"/>
      <c r="BJY213" s="17"/>
      <c r="BJZ213" s="17"/>
      <c r="BKA213" s="17"/>
      <c r="BKB213" s="17"/>
      <c r="BKC213" s="17"/>
      <c r="BKD213" s="17"/>
      <c r="BKE213" s="17"/>
      <c r="BKF213" s="17"/>
      <c r="BKG213" s="17"/>
      <c r="BKH213" s="17"/>
      <c r="BKI213" s="17"/>
      <c r="BKJ213" s="17"/>
      <c r="BKK213" s="17"/>
      <c r="BKL213" s="17"/>
      <c r="BKM213" s="17"/>
      <c r="BKN213" s="17"/>
      <c r="BKO213" s="17"/>
      <c r="BKP213" s="17"/>
      <c r="BKQ213" s="17"/>
      <c r="BKR213" s="17"/>
      <c r="BKS213" s="17"/>
      <c r="BKT213" s="17"/>
      <c r="BKU213" s="17"/>
      <c r="BKV213" s="17"/>
      <c r="BKW213" s="17"/>
      <c r="BKX213" s="17"/>
      <c r="BKY213" s="17"/>
      <c r="BKZ213" s="17"/>
      <c r="BLA213" s="17"/>
      <c r="BLB213" s="17"/>
      <c r="BLC213" s="17"/>
      <c r="BLD213" s="17"/>
      <c r="BLE213" s="17"/>
      <c r="BLF213" s="17"/>
      <c r="BLG213" s="17"/>
      <c r="BLH213" s="17"/>
      <c r="BLI213" s="17"/>
      <c r="BLJ213" s="17"/>
      <c r="BLK213" s="17"/>
      <c r="BLL213" s="17"/>
      <c r="BLM213" s="17"/>
      <c r="BLN213" s="17"/>
      <c r="BLO213" s="17"/>
      <c r="BLP213" s="17"/>
      <c r="BLQ213" s="17"/>
      <c r="BLR213" s="17"/>
      <c r="BLS213" s="17"/>
      <c r="BLT213" s="17"/>
      <c r="BLU213" s="17"/>
      <c r="BLV213" s="17"/>
      <c r="BLW213" s="17"/>
      <c r="BLX213" s="17"/>
      <c r="BLY213" s="17"/>
      <c r="BLZ213" s="17"/>
      <c r="BMA213" s="17"/>
      <c r="BMB213" s="17"/>
      <c r="BMC213" s="17"/>
      <c r="BMD213" s="17"/>
      <c r="BME213" s="17"/>
      <c r="BMF213" s="17"/>
      <c r="BMG213" s="17"/>
      <c r="BMH213" s="17"/>
      <c r="BMI213" s="17"/>
      <c r="BMJ213" s="17"/>
      <c r="BMK213" s="17"/>
      <c r="BML213" s="17"/>
      <c r="BMM213" s="17"/>
      <c r="BMN213" s="17"/>
      <c r="BMO213" s="17"/>
      <c r="BMP213" s="17"/>
      <c r="BMQ213" s="17"/>
      <c r="BMR213" s="17"/>
      <c r="BMS213" s="17"/>
      <c r="BMT213" s="17"/>
      <c r="BMU213" s="17"/>
      <c r="BMV213" s="17"/>
      <c r="BMW213" s="17"/>
      <c r="BMX213" s="17"/>
      <c r="BMY213" s="17"/>
      <c r="BMZ213" s="17"/>
      <c r="BNA213" s="17"/>
      <c r="BNB213" s="17"/>
      <c r="BNC213" s="17"/>
      <c r="BND213" s="17"/>
      <c r="BNE213" s="17"/>
      <c r="BNF213" s="17"/>
      <c r="BNG213" s="17"/>
      <c r="BNH213" s="17"/>
      <c r="BNI213" s="17"/>
      <c r="BNJ213" s="17"/>
      <c r="BNK213" s="17"/>
      <c r="BNL213" s="17"/>
      <c r="BNM213" s="17"/>
      <c r="BNN213" s="17"/>
      <c r="BNO213" s="17"/>
      <c r="BNP213" s="17"/>
      <c r="BNQ213" s="17"/>
      <c r="BNR213" s="17"/>
      <c r="BNS213" s="17"/>
      <c r="BNT213" s="17"/>
      <c r="BNU213" s="17"/>
      <c r="BNV213" s="17"/>
      <c r="BNW213" s="17"/>
      <c r="BNX213" s="17"/>
      <c r="BNY213" s="17"/>
      <c r="BNZ213" s="17"/>
      <c r="BOA213" s="17"/>
      <c r="BOB213" s="17"/>
      <c r="BOC213" s="17"/>
      <c r="BOD213" s="17"/>
      <c r="BOE213" s="17"/>
      <c r="BOF213" s="17"/>
      <c r="BOG213" s="17"/>
      <c r="BOH213" s="17"/>
      <c r="BOI213" s="17"/>
      <c r="BOJ213" s="17"/>
      <c r="BOK213" s="17"/>
      <c r="BOL213" s="17"/>
      <c r="BOM213" s="17"/>
      <c r="BON213" s="17"/>
      <c r="BOO213" s="17"/>
      <c r="BOP213" s="17"/>
      <c r="BOQ213" s="17"/>
      <c r="BOR213" s="17"/>
      <c r="BOS213" s="17"/>
      <c r="BOT213" s="17"/>
      <c r="BOU213" s="17"/>
      <c r="BOV213" s="17"/>
      <c r="BOW213" s="17"/>
      <c r="BOX213" s="17"/>
      <c r="BOY213" s="17"/>
      <c r="BOZ213" s="17"/>
      <c r="BPA213" s="17"/>
      <c r="BPB213" s="17"/>
      <c r="BPC213" s="17"/>
      <c r="BPD213" s="17"/>
      <c r="BPE213" s="17"/>
      <c r="BPF213" s="17"/>
      <c r="BPG213" s="17"/>
      <c r="BPH213" s="17"/>
      <c r="BPI213" s="17"/>
      <c r="BPJ213" s="17"/>
      <c r="BPK213" s="17"/>
      <c r="BPL213" s="17"/>
      <c r="BPM213" s="17"/>
      <c r="BPN213" s="17"/>
      <c r="BPO213" s="17"/>
      <c r="BPP213" s="17"/>
      <c r="BPQ213" s="17"/>
      <c r="BPR213" s="17"/>
      <c r="BPS213" s="17"/>
      <c r="BPT213" s="17"/>
      <c r="BPU213" s="17"/>
      <c r="BPV213" s="17"/>
      <c r="BPW213" s="17"/>
      <c r="BPX213" s="17"/>
      <c r="BPY213" s="17"/>
      <c r="BPZ213" s="17"/>
      <c r="BQA213" s="17"/>
      <c r="BQB213" s="17"/>
      <c r="BQC213" s="17"/>
      <c r="BQD213" s="17"/>
      <c r="BQE213" s="17"/>
      <c r="BQF213" s="17"/>
      <c r="BQG213" s="17"/>
      <c r="BQH213" s="17"/>
      <c r="BQI213" s="17"/>
      <c r="BQJ213" s="17"/>
      <c r="BQK213" s="17"/>
      <c r="BQL213" s="17"/>
      <c r="BQM213" s="17"/>
      <c r="BQN213" s="17"/>
      <c r="BQO213" s="17"/>
      <c r="BQP213" s="17"/>
      <c r="BQQ213" s="17"/>
      <c r="BQR213" s="17"/>
      <c r="BQS213" s="17"/>
      <c r="BQT213" s="17"/>
      <c r="BQU213" s="17"/>
      <c r="BQV213" s="17"/>
      <c r="BQW213" s="17"/>
      <c r="BQX213" s="17"/>
      <c r="BQY213" s="17"/>
      <c r="BQZ213" s="17"/>
      <c r="BRA213" s="17"/>
      <c r="BRB213" s="17"/>
      <c r="BRC213" s="17"/>
      <c r="BRD213" s="17"/>
      <c r="BRE213" s="17"/>
      <c r="BRF213" s="17"/>
      <c r="BRG213" s="17"/>
      <c r="BRH213" s="17"/>
      <c r="BRI213" s="17"/>
      <c r="BRJ213" s="17"/>
      <c r="BRK213" s="17"/>
      <c r="BRL213" s="17"/>
      <c r="BRM213" s="17"/>
      <c r="BRN213" s="17"/>
      <c r="BRO213" s="17"/>
      <c r="BRP213" s="17"/>
      <c r="BRQ213" s="17"/>
      <c r="BRR213" s="17"/>
      <c r="BRS213" s="17"/>
      <c r="BRT213" s="17"/>
      <c r="BRU213" s="17"/>
      <c r="BRV213" s="17"/>
      <c r="BRW213" s="17"/>
      <c r="BRX213" s="17"/>
      <c r="BRY213" s="17"/>
      <c r="BRZ213" s="17"/>
      <c r="BSA213" s="17"/>
      <c r="BSB213" s="17"/>
      <c r="BSC213" s="17"/>
      <c r="BSD213" s="17"/>
      <c r="BSE213" s="17"/>
      <c r="BSF213" s="17"/>
      <c r="BSG213" s="17"/>
      <c r="BSH213" s="17"/>
      <c r="BSI213" s="17"/>
      <c r="BSJ213" s="17"/>
      <c r="BSK213" s="17"/>
      <c r="BSL213" s="17"/>
      <c r="BSM213" s="17"/>
      <c r="BSN213" s="17"/>
      <c r="BSO213" s="17"/>
      <c r="BSP213" s="17"/>
      <c r="BSQ213" s="17"/>
      <c r="BSR213" s="17"/>
      <c r="BSS213" s="17"/>
      <c r="BST213" s="17"/>
      <c r="BSU213" s="17"/>
      <c r="BSV213" s="17"/>
      <c r="BSW213" s="17"/>
      <c r="BSX213" s="17"/>
      <c r="BSY213" s="17"/>
      <c r="BSZ213" s="17"/>
      <c r="BTA213" s="17"/>
      <c r="BTB213" s="17"/>
      <c r="BTC213" s="17"/>
      <c r="BTD213" s="17"/>
      <c r="BTE213" s="17"/>
      <c r="BTF213" s="17"/>
      <c r="BTG213" s="17"/>
      <c r="BTH213" s="17"/>
      <c r="BTI213" s="17"/>
      <c r="BTJ213" s="17"/>
      <c r="BTK213" s="17"/>
      <c r="BTL213" s="17"/>
      <c r="BTM213" s="17"/>
      <c r="BTN213" s="17"/>
      <c r="BTO213" s="17"/>
      <c r="BTP213" s="17"/>
      <c r="BTQ213" s="17"/>
      <c r="BTR213" s="17"/>
      <c r="BTS213" s="17"/>
      <c r="BTT213" s="17"/>
      <c r="BTU213" s="17"/>
      <c r="BTV213" s="17"/>
      <c r="BTW213" s="17"/>
      <c r="BTX213" s="17"/>
      <c r="BTY213" s="17"/>
      <c r="BTZ213" s="17"/>
      <c r="BUA213" s="17"/>
      <c r="BUB213" s="17"/>
      <c r="BUC213" s="17"/>
      <c r="BUD213" s="17"/>
      <c r="BUE213" s="17"/>
      <c r="BUF213" s="17"/>
      <c r="BUG213" s="17"/>
      <c r="BUH213" s="17"/>
      <c r="BUI213" s="17"/>
      <c r="BUJ213" s="17"/>
      <c r="BUK213" s="17"/>
      <c r="BUL213" s="17"/>
      <c r="BUM213" s="17"/>
      <c r="BUN213" s="17"/>
      <c r="BUO213" s="17"/>
      <c r="BUP213" s="17"/>
      <c r="BUQ213" s="17"/>
      <c r="BUR213" s="17"/>
      <c r="BUS213" s="17"/>
      <c r="BUT213" s="17"/>
      <c r="BUU213" s="17"/>
      <c r="BUV213" s="17"/>
      <c r="BUW213" s="17"/>
      <c r="BUX213" s="17"/>
      <c r="BUY213" s="17"/>
      <c r="BUZ213" s="17"/>
      <c r="BVA213" s="17"/>
      <c r="BVB213" s="17"/>
      <c r="BVC213" s="17"/>
      <c r="BVD213" s="17"/>
      <c r="BVE213" s="17"/>
      <c r="BVF213" s="17"/>
      <c r="BVG213" s="17"/>
      <c r="BVH213" s="17"/>
      <c r="BVI213" s="17"/>
      <c r="BVJ213" s="17"/>
      <c r="BVK213" s="17"/>
      <c r="BVL213" s="17"/>
      <c r="BVM213" s="17"/>
      <c r="BVN213" s="17"/>
      <c r="BVO213" s="17"/>
      <c r="BVP213" s="17"/>
      <c r="BVQ213" s="17"/>
      <c r="BVR213" s="17"/>
      <c r="BVS213" s="17"/>
      <c r="BVT213" s="17"/>
      <c r="BVU213" s="17"/>
      <c r="BVV213" s="17"/>
      <c r="BVW213" s="17"/>
      <c r="BVX213" s="17"/>
      <c r="BVY213" s="17"/>
      <c r="BVZ213" s="17"/>
      <c r="BWA213" s="17"/>
      <c r="BWB213" s="17"/>
      <c r="BWC213" s="17"/>
      <c r="BWD213" s="17"/>
      <c r="BWE213" s="17"/>
      <c r="BWF213" s="17"/>
      <c r="BWG213" s="17"/>
      <c r="BWH213" s="17"/>
      <c r="BWI213" s="17"/>
      <c r="BWJ213" s="17"/>
      <c r="BWK213" s="17"/>
      <c r="BWL213" s="17"/>
      <c r="BWM213" s="17"/>
      <c r="BWN213" s="17"/>
      <c r="BWO213" s="17"/>
      <c r="BWP213" s="17"/>
      <c r="BWQ213" s="17"/>
      <c r="BWR213" s="17"/>
      <c r="BWS213" s="17"/>
      <c r="BWT213" s="17"/>
      <c r="BWU213" s="17"/>
      <c r="BWV213" s="17"/>
      <c r="BWW213" s="17"/>
      <c r="BWX213" s="17"/>
      <c r="BWY213" s="17"/>
      <c r="BWZ213" s="17"/>
      <c r="BXA213" s="17"/>
      <c r="BXB213" s="17"/>
      <c r="BXC213" s="17"/>
      <c r="BXD213" s="17"/>
      <c r="BXE213" s="17"/>
      <c r="BXF213" s="17"/>
      <c r="BXG213" s="17"/>
      <c r="BXH213" s="17"/>
      <c r="BXI213" s="17"/>
      <c r="BXJ213" s="17"/>
      <c r="BXK213" s="17"/>
      <c r="BXL213" s="17"/>
      <c r="BXM213" s="17"/>
      <c r="BXN213" s="17"/>
      <c r="BXO213" s="17"/>
      <c r="BXP213" s="17"/>
      <c r="BXQ213" s="17"/>
      <c r="BXR213" s="17"/>
      <c r="BXS213" s="17"/>
      <c r="BXT213" s="17"/>
      <c r="BXU213" s="17"/>
      <c r="BXV213" s="17"/>
      <c r="BXW213" s="17"/>
      <c r="BXX213" s="17"/>
      <c r="BXY213" s="17"/>
      <c r="BXZ213" s="17"/>
      <c r="BYA213" s="17"/>
      <c r="BYB213" s="17"/>
      <c r="BYC213" s="17"/>
      <c r="BYD213" s="17"/>
      <c r="BYE213" s="17"/>
      <c r="BYF213" s="17"/>
      <c r="BYG213" s="17"/>
      <c r="BYH213" s="17"/>
      <c r="BYI213" s="17"/>
      <c r="BYJ213" s="17"/>
      <c r="BYK213" s="17"/>
      <c r="BYL213" s="17"/>
      <c r="BYM213" s="17"/>
      <c r="BYN213" s="17"/>
      <c r="BYO213" s="17"/>
      <c r="BYP213" s="17"/>
      <c r="BYQ213" s="17"/>
      <c r="BYR213" s="17"/>
      <c r="BYS213" s="17"/>
      <c r="BYT213" s="17"/>
      <c r="BYU213" s="17"/>
      <c r="BYV213" s="17"/>
      <c r="BYW213" s="17"/>
      <c r="BYX213" s="17"/>
      <c r="BYY213" s="17"/>
      <c r="BYZ213" s="17"/>
      <c r="BZA213" s="17"/>
      <c r="BZB213" s="17"/>
      <c r="BZC213" s="17"/>
      <c r="BZD213" s="17"/>
      <c r="BZE213" s="17"/>
      <c r="BZF213" s="17"/>
      <c r="BZG213" s="17"/>
      <c r="BZH213" s="17"/>
      <c r="BZI213" s="17"/>
      <c r="BZJ213" s="17"/>
      <c r="BZK213" s="17"/>
      <c r="BZL213" s="17"/>
      <c r="BZM213" s="17"/>
      <c r="BZN213" s="17"/>
      <c r="BZO213" s="17"/>
      <c r="BZP213" s="17"/>
      <c r="BZQ213" s="17"/>
      <c r="BZR213" s="17"/>
      <c r="BZS213" s="17"/>
      <c r="BZT213" s="17"/>
      <c r="BZU213" s="17"/>
      <c r="BZV213" s="17"/>
      <c r="BZW213" s="17"/>
      <c r="BZX213" s="17"/>
      <c r="BZY213" s="17"/>
      <c r="BZZ213" s="17"/>
      <c r="CAA213" s="17"/>
      <c r="CAB213" s="17"/>
      <c r="CAC213" s="17"/>
      <c r="CAD213" s="17"/>
      <c r="CAE213" s="17"/>
      <c r="CAF213" s="17"/>
      <c r="CAG213" s="17"/>
      <c r="CAH213" s="17"/>
      <c r="CAI213" s="17"/>
      <c r="CAJ213" s="17"/>
      <c r="CAK213" s="17"/>
      <c r="CAL213" s="17"/>
      <c r="CAM213" s="17"/>
      <c r="CAN213" s="17"/>
      <c r="CAO213" s="17"/>
      <c r="CAP213" s="17"/>
      <c r="CAQ213" s="17"/>
      <c r="CAR213" s="17"/>
      <c r="CAS213" s="17"/>
      <c r="CAT213" s="17"/>
      <c r="CAU213" s="17"/>
      <c r="CAV213" s="17"/>
      <c r="CAW213" s="17"/>
      <c r="CAX213" s="17"/>
      <c r="CAY213" s="17"/>
      <c r="CAZ213" s="17"/>
      <c r="CBA213" s="17"/>
      <c r="CBB213" s="17"/>
      <c r="CBC213" s="17"/>
      <c r="CBD213" s="17"/>
      <c r="CBE213" s="17"/>
      <c r="CBF213" s="17"/>
      <c r="CBG213" s="17"/>
      <c r="CBH213" s="17"/>
      <c r="CBI213" s="17"/>
      <c r="CBJ213" s="17"/>
      <c r="CBK213" s="17"/>
      <c r="CBL213" s="17"/>
      <c r="CBM213" s="17"/>
      <c r="CBN213" s="17"/>
      <c r="CBO213" s="17"/>
      <c r="CBP213" s="17"/>
      <c r="CBQ213" s="17"/>
      <c r="CBR213" s="17"/>
      <c r="CBS213" s="17"/>
      <c r="CBT213" s="17"/>
      <c r="CBU213" s="17"/>
      <c r="CBV213" s="17"/>
      <c r="CBW213" s="17"/>
      <c r="CBX213" s="17"/>
      <c r="CBY213" s="17"/>
      <c r="CBZ213" s="17"/>
      <c r="CCA213" s="17"/>
      <c r="CCB213" s="17"/>
      <c r="CCC213" s="17"/>
      <c r="CCD213" s="17"/>
      <c r="CCE213" s="17"/>
      <c r="CCF213" s="17"/>
      <c r="CCG213" s="17"/>
      <c r="CCH213" s="17"/>
      <c r="CCI213" s="17"/>
      <c r="CCJ213" s="17"/>
      <c r="CCK213" s="17"/>
      <c r="CCL213" s="17"/>
      <c r="CCM213" s="17"/>
      <c r="CCN213" s="17"/>
      <c r="CCO213" s="17"/>
      <c r="CCP213" s="17"/>
      <c r="CCQ213" s="17"/>
      <c r="CCR213" s="17"/>
      <c r="CCS213" s="17"/>
      <c r="CCT213" s="17"/>
      <c r="CCU213" s="17"/>
      <c r="CCV213" s="17"/>
      <c r="CCW213" s="17"/>
      <c r="CCX213" s="17"/>
      <c r="CCY213" s="17"/>
      <c r="CCZ213" s="17"/>
      <c r="CDA213" s="17"/>
      <c r="CDB213" s="17"/>
      <c r="CDC213" s="17"/>
      <c r="CDD213" s="17"/>
      <c r="CDE213" s="17"/>
      <c r="CDF213" s="17"/>
      <c r="CDG213" s="17"/>
      <c r="CDH213" s="17"/>
      <c r="CDI213" s="17"/>
      <c r="CDJ213" s="17"/>
      <c r="CDK213" s="17"/>
      <c r="CDL213" s="17"/>
      <c r="CDM213" s="17"/>
      <c r="CDN213" s="17"/>
      <c r="CDO213" s="17"/>
      <c r="CDP213" s="17"/>
      <c r="CDQ213" s="17"/>
      <c r="CDR213" s="17"/>
      <c r="CDS213" s="17"/>
      <c r="CDT213" s="17"/>
      <c r="CDU213" s="17"/>
    </row>
    <row r="214">
      <c r="A214" s="14" t="s">
        <v>2801</v>
      </c>
      <c r="B214" s="14" t="s">
        <v>4401</v>
      </c>
      <c r="C214" s="14" t="s">
        <v>2803</v>
      </c>
      <c r="D214" s="14" t="s">
        <v>4402</v>
      </c>
      <c r="E214" s="14" t="s">
        <v>3474</v>
      </c>
      <c r="F214" s="14" t="s">
        <v>2835</v>
      </c>
      <c r="I214" s="14" t="s">
        <v>3475</v>
      </c>
      <c r="J214" s="14" t="s">
        <v>2618</v>
      </c>
      <c r="K214" s="14" t="s">
        <v>2619</v>
      </c>
      <c r="L214" s="14" t="s">
        <v>2658</v>
      </c>
      <c r="M214" s="16">
        <v>2.0</v>
      </c>
      <c r="N214" s="14" t="s">
        <v>2690</v>
      </c>
      <c r="O214" s="14" t="s">
        <v>2690</v>
      </c>
      <c r="P214" s="14" t="s">
        <v>2690</v>
      </c>
      <c r="Q214" s="16">
        <v>11.0</v>
      </c>
      <c r="R214" s="16">
        <v>4112898.0</v>
      </c>
      <c r="S214" s="16">
        <v>4112898.0</v>
      </c>
      <c r="T214" s="14" t="s">
        <v>2631</v>
      </c>
      <c r="U214" s="14" t="s">
        <v>2630</v>
      </c>
      <c r="V214" s="14" t="s">
        <v>3476</v>
      </c>
      <c r="W214" s="14" t="s">
        <v>3477</v>
      </c>
      <c r="X214" s="16">
        <v>0.18</v>
      </c>
      <c r="Y214" s="17"/>
      <c r="Z214" s="16">
        <v>6.0</v>
      </c>
      <c r="AA214" s="16">
        <v>28.0</v>
      </c>
      <c r="AB214" s="17"/>
      <c r="AC214" s="16">
        <v>57.0</v>
      </c>
      <c r="AD214" s="16">
        <v>10487.0</v>
      </c>
      <c r="AE214" s="22">
        <v>45638.0</v>
      </c>
      <c r="AF214" s="17"/>
      <c r="AG214" s="14" t="s">
        <v>3478</v>
      </c>
      <c r="AL214" s="16">
        <v>47.0</v>
      </c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4" t="s">
        <v>4403</v>
      </c>
      <c r="BB214" s="17"/>
      <c r="BC214" s="17"/>
      <c r="BD214" s="17"/>
      <c r="BE214" s="17"/>
      <c r="BF214" s="14" t="s">
        <v>2563</v>
      </c>
      <c r="BG214" s="16">
        <v>1.0</v>
      </c>
      <c r="BH214" s="14" t="s">
        <v>2564</v>
      </c>
      <c r="BI214" s="14" t="s">
        <v>2565</v>
      </c>
      <c r="BJ214" s="14" t="s">
        <v>2566</v>
      </c>
      <c r="BK214" s="17"/>
      <c r="BL214" s="17"/>
      <c r="BM214" s="16">
        <v>352.433333</v>
      </c>
      <c r="BN214" s="17"/>
      <c r="BO214" s="17"/>
      <c r="BP214" s="17"/>
      <c r="BQ214" s="17"/>
      <c r="BR214" s="17"/>
      <c r="BS214" s="16">
        <v>9.0E-4</v>
      </c>
      <c r="BT214" s="16">
        <v>31.9886905</v>
      </c>
      <c r="BU214" s="14" t="s">
        <v>2567</v>
      </c>
      <c r="BV214" s="17"/>
      <c r="BW214" s="16">
        <v>2009.0</v>
      </c>
      <c r="BX214" s="16">
        <v>0.0</v>
      </c>
      <c r="BY214" s="14" t="s">
        <v>2807</v>
      </c>
      <c r="BZ214" s="16">
        <v>973.0</v>
      </c>
      <c r="CA214" s="16">
        <v>-17308.0</v>
      </c>
      <c r="CB214" s="16">
        <v>0.0</v>
      </c>
      <c r="CC214" s="16">
        <v>31.9886905</v>
      </c>
      <c r="CD214" s="14" t="s">
        <v>2571</v>
      </c>
      <c r="CE214" s="16">
        <v>31.9886905</v>
      </c>
      <c r="CF214" s="14" t="s">
        <v>2572</v>
      </c>
      <c r="CG214" s="14" t="s">
        <v>2735</v>
      </c>
      <c r="CH214" s="19">
        <v>40756.0</v>
      </c>
      <c r="CI214" s="14" t="s">
        <v>4404</v>
      </c>
      <c r="CJ214" s="14" t="s">
        <v>4196</v>
      </c>
      <c r="CK214" s="14" t="s">
        <v>2574</v>
      </c>
      <c r="CL214" s="14" t="s">
        <v>2808</v>
      </c>
      <c r="CM214" s="20">
        <v>2389113.0</v>
      </c>
      <c r="CN214" s="14" t="s">
        <v>2808</v>
      </c>
      <c r="CO214" s="14" t="s">
        <v>2563</v>
      </c>
      <c r="CP214" s="14" t="s">
        <v>2563</v>
      </c>
      <c r="CQ214" s="16">
        <v>0.4126</v>
      </c>
      <c r="CR214" s="16">
        <v>1.9</v>
      </c>
      <c r="CS214" s="14" t="s">
        <v>2574</v>
      </c>
      <c r="CT214" s="14" t="s">
        <v>4405</v>
      </c>
      <c r="CX214" s="14" t="s">
        <v>2580</v>
      </c>
      <c r="CY214" s="16">
        <v>31.9886905</v>
      </c>
      <c r="CZ214" s="14" t="s">
        <v>2581</v>
      </c>
      <c r="DB214" s="14" t="s">
        <v>2574</v>
      </c>
      <c r="DC214" s="17"/>
      <c r="DD214" s="14" t="s">
        <v>4393</v>
      </c>
      <c r="DE214" s="14" t="s">
        <v>2563</v>
      </c>
      <c r="DF214" s="14" t="s">
        <v>2574</v>
      </c>
      <c r="DG214" s="14" t="s">
        <v>3834</v>
      </c>
      <c r="DH214" s="14" t="s">
        <v>4406</v>
      </c>
      <c r="DI214" s="14" t="s">
        <v>2813</v>
      </c>
      <c r="DJ214" s="14" t="s">
        <v>4407</v>
      </c>
      <c r="DK214" s="16">
        <v>70.0</v>
      </c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  <c r="KL214" s="17"/>
      <c r="KM214" s="17"/>
      <c r="KN214" s="17"/>
      <c r="KO214" s="17"/>
      <c r="KP214" s="17"/>
      <c r="KQ214" s="17"/>
      <c r="KR214" s="17"/>
      <c r="KS214" s="17"/>
      <c r="KT214" s="17"/>
      <c r="KU214" s="17"/>
      <c r="KV214" s="17"/>
      <c r="KW214" s="17"/>
      <c r="KX214" s="17"/>
      <c r="KY214" s="17"/>
      <c r="KZ214" s="17"/>
      <c r="LA214" s="17"/>
      <c r="LB214" s="17"/>
      <c r="LC214" s="17"/>
      <c r="LD214" s="17"/>
      <c r="LE214" s="17"/>
      <c r="LF214" s="17"/>
      <c r="LG214" s="17"/>
      <c r="LH214" s="17"/>
      <c r="LI214" s="17"/>
      <c r="LJ214" s="17"/>
      <c r="LK214" s="17"/>
      <c r="LL214" s="17"/>
      <c r="LM214" s="17"/>
      <c r="LN214" s="17"/>
      <c r="LO214" s="17"/>
      <c r="LP214" s="17"/>
      <c r="LQ214" s="17"/>
      <c r="LR214" s="17"/>
      <c r="LS214" s="17"/>
      <c r="LT214" s="17"/>
      <c r="LU214" s="17"/>
      <c r="LV214" s="17"/>
      <c r="LW214" s="17"/>
      <c r="LX214" s="17"/>
      <c r="LY214" s="17"/>
      <c r="LZ214" s="17"/>
      <c r="MA214" s="17"/>
      <c r="MB214" s="17"/>
      <c r="MC214" s="17"/>
      <c r="MD214" s="17"/>
      <c r="ME214" s="17"/>
      <c r="MF214" s="17"/>
      <c r="MG214" s="17"/>
      <c r="MH214" s="17"/>
      <c r="MI214" s="17"/>
      <c r="MJ214" s="17"/>
      <c r="MK214" s="17"/>
      <c r="ML214" s="17"/>
      <c r="MM214" s="17"/>
      <c r="MN214" s="17"/>
      <c r="MO214" s="17"/>
      <c r="MP214" s="17"/>
      <c r="MQ214" s="17"/>
      <c r="MR214" s="17"/>
      <c r="MS214" s="17"/>
      <c r="MT214" s="17"/>
      <c r="MU214" s="17"/>
      <c r="MV214" s="17"/>
      <c r="MW214" s="17"/>
      <c r="MX214" s="17"/>
      <c r="MY214" s="17"/>
      <c r="MZ214" s="17"/>
      <c r="NA214" s="17"/>
      <c r="NB214" s="17"/>
      <c r="NC214" s="17"/>
      <c r="ND214" s="17"/>
      <c r="NE214" s="17"/>
      <c r="NF214" s="17"/>
      <c r="NG214" s="17"/>
      <c r="NH214" s="17"/>
      <c r="NI214" s="17"/>
      <c r="NJ214" s="17"/>
      <c r="NK214" s="17"/>
      <c r="NL214" s="17"/>
      <c r="NM214" s="17"/>
      <c r="NN214" s="17"/>
      <c r="NO214" s="17"/>
      <c r="NP214" s="17"/>
      <c r="NQ214" s="17"/>
      <c r="NR214" s="17"/>
      <c r="NS214" s="17"/>
      <c r="NT214" s="17"/>
      <c r="NU214" s="17"/>
      <c r="NV214" s="17"/>
      <c r="NW214" s="17"/>
      <c r="NX214" s="17"/>
      <c r="NY214" s="17"/>
      <c r="NZ214" s="17"/>
      <c r="OA214" s="17"/>
      <c r="OB214" s="17"/>
      <c r="OC214" s="17"/>
      <c r="OD214" s="17"/>
      <c r="OE214" s="17"/>
      <c r="OF214" s="17"/>
      <c r="OG214" s="17"/>
      <c r="OH214" s="17"/>
      <c r="OI214" s="17"/>
      <c r="OJ214" s="17"/>
      <c r="OK214" s="17"/>
      <c r="OL214" s="17"/>
      <c r="OM214" s="17"/>
      <c r="ON214" s="17"/>
      <c r="OO214" s="17"/>
      <c r="OP214" s="17"/>
      <c r="OQ214" s="17"/>
      <c r="OR214" s="17"/>
      <c r="OS214" s="17"/>
      <c r="OT214" s="17"/>
      <c r="OU214" s="17"/>
      <c r="OV214" s="17"/>
      <c r="OW214" s="17"/>
      <c r="OX214" s="17"/>
      <c r="OY214" s="17"/>
      <c r="OZ214" s="17"/>
      <c r="PA214" s="17"/>
      <c r="PB214" s="17"/>
      <c r="PC214" s="17"/>
      <c r="PD214" s="17"/>
      <c r="PE214" s="17"/>
      <c r="PF214" s="17"/>
      <c r="PG214" s="17"/>
      <c r="PH214" s="17"/>
      <c r="PI214" s="17"/>
      <c r="PJ214" s="17"/>
      <c r="PK214" s="17"/>
      <c r="PL214" s="17"/>
      <c r="PM214" s="17"/>
      <c r="PN214" s="17"/>
      <c r="PO214" s="17"/>
      <c r="PP214" s="17"/>
      <c r="PQ214" s="17"/>
      <c r="PR214" s="17"/>
      <c r="PS214" s="17"/>
      <c r="PT214" s="17"/>
      <c r="PU214" s="17"/>
      <c r="PV214" s="17"/>
      <c r="PW214" s="17"/>
      <c r="PX214" s="17"/>
      <c r="PY214" s="17"/>
      <c r="PZ214" s="17"/>
      <c r="QA214" s="17"/>
      <c r="QB214" s="17"/>
      <c r="QC214" s="17"/>
      <c r="QD214" s="17"/>
      <c r="QE214" s="17"/>
      <c r="QF214" s="17"/>
      <c r="QG214" s="17"/>
      <c r="QH214" s="17"/>
      <c r="QI214" s="17"/>
      <c r="QJ214" s="17"/>
      <c r="QK214" s="17"/>
      <c r="QL214" s="17"/>
      <c r="QM214" s="17"/>
      <c r="QN214" s="17"/>
      <c r="QO214" s="17"/>
      <c r="QP214" s="17"/>
      <c r="QQ214" s="17"/>
      <c r="QR214" s="17"/>
      <c r="QS214" s="17"/>
      <c r="QT214" s="17"/>
      <c r="QU214" s="17"/>
      <c r="QV214" s="17"/>
      <c r="QW214" s="17"/>
      <c r="QX214" s="17"/>
      <c r="QY214" s="17"/>
      <c r="QZ214" s="17"/>
      <c r="RA214" s="17"/>
      <c r="RB214" s="17"/>
      <c r="RC214" s="17"/>
      <c r="RD214" s="17"/>
      <c r="RE214" s="17"/>
      <c r="RF214" s="17"/>
      <c r="RG214" s="17"/>
      <c r="RH214" s="17"/>
      <c r="RI214" s="17"/>
      <c r="RJ214" s="17"/>
      <c r="RK214" s="17"/>
      <c r="RL214" s="17"/>
      <c r="RM214" s="17"/>
      <c r="RN214" s="17"/>
      <c r="RO214" s="17"/>
      <c r="RP214" s="17"/>
      <c r="RQ214" s="17"/>
      <c r="RR214" s="17"/>
      <c r="RS214" s="17"/>
      <c r="RT214" s="17"/>
      <c r="RU214" s="17"/>
      <c r="RV214" s="17"/>
      <c r="RW214" s="17"/>
      <c r="RX214" s="17"/>
      <c r="RY214" s="17"/>
      <c r="RZ214" s="17"/>
      <c r="SA214" s="17"/>
      <c r="SB214" s="17"/>
      <c r="SC214" s="17"/>
      <c r="SD214" s="17"/>
      <c r="SE214" s="17"/>
      <c r="SF214" s="17"/>
      <c r="SG214" s="17"/>
      <c r="SH214" s="17"/>
      <c r="SI214" s="17"/>
      <c r="SJ214" s="17"/>
      <c r="SK214" s="17"/>
      <c r="SL214" s="17"/>
      <c r="SM214" s="17"/>
      <c r="SN214" s="17"/>
      <c r="SO214" s="17"/>
      <c r="SP214" s="17"/>
      <c r="SQ214" s="17"/>
      <c r="SR214" s="17"/>
      <c r="SS214" s="17"/>
      <c r="ST214" s="17"/>
      <c r="SU214" s="17"/>
      <c r="SV214" s="17"/>
      <c r="SW214" s="17"/>
      <c r="SX214" s="17"/>
      <c r="SY214" s="17"/>
      <c r="SZ214" s="17"/>
      <c r="TA214" s="17"/>
      <c r="TB214" s="17"/>
      <c r="TC214" s="17"/>
      <c r="TD214" s="17"/>
      <c r="TE214" s="17"/>
      <c r="TF214" s="17"/>
      <c r="TG214" s="17"/>
      <c r="TH214" s="17"/>
      <c r="TI214" s="17"/>
      <c r="TJ214" s="17"/>
      <c r="TK214" s="17"/>
      <c r="TL214" s="17"/>
      <c r="TM214" s="17"/>
      <c r="TN214" s="17"/>
      <c r="TO214" s="17"/>
      <c r="TP214" s="17"/>
      <c r="TQ214" s="17"/>
      <c r="TR214" s="17"/>
      <c r="TS214" s="17"/>
      <c r="TT214" s="17"/>
      <c r="TU214" s="17"/>
      <c r="TV214" s="17"/>
      <c r="TW214" s="17"/>
      <c r="TX214" s="17"/>
      <c r="TY214" s="17"/>
      <c r="TZ214" s="17"/>
      <c r="UA214" s="17"/>
      <c r="UB214" s="17"/>
      <c r="UC214" s="17"/>
      <c r="UD214" s="17"/>
      <c r="UE214" s="17"/>
      <c r="UF214" s="17"/>
      <c r="UG214" s="17"/>
      <c r="UH214" s="17"/>
      <c r="UI214" s="17"/>
      <c r="UJ214" s="17"/>
      <c r="UK214" s="17"/>
      <c r="UL214" s="17"/>
      <c r="UM214" s="17"/>
      <c r="UN214" s="17"/>
      <c r="UO214" s="17"/>
      <c r="UP214" s="17"/>
      <c r="UQ214" s="17"/>
      <c r="UR214" s="17"/>
      <c r="US214" s="17"/>
      <c r="UT214" s="17"/>
      <c r="UU214" s="17"/>
      <c r="UV214" s="17"/>
      <c r="UW214" s="17"/>
      <c r="UX214" s="17"/>
      <c r="UY214" s="17"/>
      <c r="UZ214" s="17"/>
      <c r="VA214" s="17"/>
      <c r="VB214" s="17"/>
      <c r="VC214" s="17"/>
      <c r="VD214" s="17"/>
      <c r="VE214" s="17"/>
      <c r="VF214" s="17"/>
      <c r="VG214" s="17"/>
      <c r="VH214" s="17"/>
      <c r="VI214" s="17"/>
      <c r="VJ214" s="17"/>
      <c r="VK214" s="17"/>
      <c r="VL214" s="17"/>
      <c r="VM214" s="17"/>
      <c r="VN214" s="17"/>
      <c r="VO214" s="17"/>
      <c r="VP214" s="17"/>
      <c r="VQ214" s="17"/>
      <c r="VR214" s="17"/>
      <c r="VS214" s="17"/>
      <c r="VT214" s="17"/>
      <c r="VU214" s="17"/>
      <c r="VV214" s="17"/>
      <c r="VW214" s="17"/>
      <c r="VX214" s="17"/>
      <c r="VY214" s="17"/>
      <c r="VZ214" s="17"/>
      <c r="WA214" s="17"/>
      <c r="WB214" s="17"/>
      <c r="WC214" s="17"/>
      <c r="WD214" s="17"/>
      <c r="WE214" s="17"/>
      <c r="WF214" s="17"/>
      <c r="WG214" s="17"/>
      <c r="WH214" s="17"/>
      <c r="WI214" s="17"/>
      <c r="WJ214" s="17"/>
      <c r="WK214" s="17"/>
      <c r="WL214" s="17"/>
      <c r="WM214" s="17"/>
      <c r="WN214" s="17"/>
      <c r="WO214" s="17"/>
      <c r="WP214" s="17"/>
      <c r="WQ214" s="17"/>
      <c r="WR214" s="17"/>
      <c r="WS214" s="17"/>
      <c r="WT214" s="17"/>
      <c r="WU214" s="17"/>
      <c r="WV214" s="17"/>
      <c r="WW214" s="17"/>
      <c r="WX214" s="17"/>
      <c r="WY214" s="17"/>
      <c r="WZ214" s="17"/>
      <c r="XA214" s="17"/>
      <c r="XB214" s="17"/>
      <c r="XC214" s="17"/>
      <c r="XD214" s="17"/>
      <c r="XE214" s="17"/>
      <c r="XF214" s="17"/>
      <c r="XG214" s="17"/>
      <c r="XH214" s="17"/>
      <c r="XI214" s="17"/>
      <c r="XJ214" s="17"/>
      <c r="XK214" s="17"/>
      <c r="XL214" s="17"/>
      <c r="XM214" s="17"/>
      <c r="XN214" s="17"/>
      <c r="XO214" s="17"/>
      <c r="XP214" s="17"/>
      <c r="XQ214" s="17"/>
      <c r="XR214" s="17"/>
      <c r="XS214" s="17"/>
      <c r="XT214" s="17"/>
      <c r="XU214" s="17"/>
      <c r="XV214" s="17"/>
      <c r="XW214" s="17"/>
      <c r="XX214" s="17"/>
      <c r="XY214" s="17"/>
      <c r="XZ214" s="17"/>
      <c r="YA214" s="17"/>
      <c r="YB214" s="17"/>
      <c r="YC214" s="17"/>
      <c r="YD214" s="17"/>
      <c r="YE214" s="17"/>
      <c r="YF214" s="17"/>
      <c r="YG214" s="17"/>
      <c r="YH214" s="17"/>
      <c r="YI214" s="17"/>
      <c r="YJ214" s="17"/>
      <c r="YK214" s="17"/>
      <c r="YL214" s="17"/>
      <c r="YM214" s="17"/>
      <c r="YN214" s="17"/>
      <c r="YO214" s="17"/>
      <c r="YP214" s="17"/>
      <c r="YQ214" s="17"/>
      <c r="YR214" s="17"/>
      <c r="YS214" s="17"/>
      <c r="YT214" s="17"/>
      <c r="YU214" s="17"/>
      <c r="YV214" s="17"/>
      <c r="YW214" s="17"/>
      <c r="YX214" s="17"/>
      <c r="YY214" s="17"/>
      <c r="YZ214" s="17"/>
      <c r="ZA214" s="17"/>
      <c r="ZB214" s="17"/>
      <c r="ZC214" s="17"/>
      <c r="ZD214" s="17"/>
      <c r="ZE214" s="17"/>
      <c r="ZF214" s="17"/>
      <c r="ZG214" s="17"/>
      <c r="ZH214" s="17"/>
      <c r="ZI214" s="17"/>
      <c r="ZJ214" s="17"/>
      <c r="ZK214" s="17"/>
      <c r="ZL214" s="17"/>
      <c r="ZM214" s="17"/>
      <c r="ZN214" s="17"/>
      <c r="ZO214" s="17"/>
      <c r="ZP214" s="17"/>
      <c r="ZQ214" s="17"/>
      <c r="ZR214" s="17"/>
      <c r="ZS214" s="17"/>
      <c r="ZT214" s="17"/>
      <c r="ZU214" s="17"/>
      <c r="ZV214" s="17"/>
      <c r="ZW214" s="17"/>
      <c r="ZX214" s="17"/>
      <c r="ZY214" s="17"/>
      <c r="ZZ214" s="17"/>
      <c r="AAA214" s="17"/>
      <c r="AAB214" s="17"/>
      <c r="AAC214" s="17"/>
      <c r="AAD214" s="17"/>
      <c r="AAE214" s="17"/>
      <c r="AAF214" s="17"/>
      <c r="AAG214" s="17"/>
      <c r="AAH214" s="17"/>
      <c r="AAI214" s="17"/>
      <c r="AAJ214" s="17"/>
      <c r="AAK214" s="17"/>
      <c r="AAL214" s="17"/>
      <c r="AAM214" s="17"/>
      <c r="AAN214" s="17"/>
      <c r="AAO214" s="17"/>
      <c r="AAP214" s="17"/>
      <c r="AAQ214" s="17"/>
      <c r="AAR214" s="17"/>
      <c r="AAS214" s="17"/>
      <c r="AAT214" s="17"/>
      <c r="AAU214" s="17"/>
      <c r="AAV214" s="17"/>
      <c r="AAW214" s="17"/>
      <c r="AAX214" s="17"/>
      <c r="AAY214" s="17"/>
      <c r="AAZ214" s="17"/>
      <c r="ABA214" s="17"/>
      <c r="ABB214" s="17"/>
      <c r="ABC214" s="17"/>
      <c r="ABD214" s="17"/>
      <c r="ABE214" s="17"/>
      <c r="ABF214" s="17"/>
      <c r="ABG214" s="17"/>
      <c r="ABH214" s="17"/>
      <c r="ABI214" s="17"/>
      <c r="ABJ214" s="17"/>
      <c r="ABK214" s="17"/>
      <c r="ABL214" s="17"/>
      <c r="ABM214" s="17"/>
      <c r="ABN214" s="17"/>
      <c r="ABO214" s="17"/>
      <c r="ABP214" s="17"/>
      <c r="ABQ214" s="17"/>
      <c r="ABR214" s="17"/>
      <c r="ABS214" s="17"/>
      <c r="ABT214" s="17"/>
      <c r="ABU214" s="17"/>
      <c r="ABV214" s="17"/>
      <c r="ABW214" s="17"/>
      <c r="ABX214" s="17"/>
      <c r="ABY214" s="17"/>
      <c r="ABZ214" s="17"/>
      <c r="ACA214" s="17"/>
      <c r="ACB214" s="17"/>
      <c r="ACC214" s="17"/>
      <c r="ACD214" s="17"/>
      <c r="ACE214" s="17"/>
      <c r="ACF214" s="17"/>
      <c r="ACG214" s="17"/>
      <c r="ACH214" s="17"/>
      <c r="ACI214" s="17"/>
      <c r="ACJ214" s="17"/>
      <c r="ACK214" s="17"/>
      <c r="ACL214" s="17"/>
      <c r="ACM214" s="17"/>
      <c r="ACN214" s="17"/>
      <c r="ACO214" s="17"/>
      <c r="ACP214" s="17"/>
      <c r="ACQ214" s="17"/>
      <c r="ACR214" s="17"/>
      <c r="ACS214" s="17"/>
      <c r="ACT214" s="17"/>
      <c r="ACU214" s="17"/>
      <c r="ACV214" s="17"/>
      <c r="ACW214" s="17"/>
      <c r="ACX214" s="17"/>
      <c r="ACY214" s="17"/>
      <c r="ACZ214" s="17"/>
      <c r="ADA214" s="17"/>
      <c r="ADB214" s="17"/>
      <c r="ADC214" s="17"/>
      <c r="ADD214" s="17"/>
      <c r="ADE214" s="17"/>
      <c r="ADF214" s="17"/>
      <c r="ADG214" s="17"/>
      <c r="ADH214" s="17"/>
      <c r="ADI214" s="17"/>
      <c r="ADJ214" s="17"/>
      <c r="ADK214" s="17"/>
      <c r="ADL214" s="17"/>
      <c r="ADM214" s="17"/>
      <c r="ADN214" s="17"/>
      <c r="ADO214" s="17"/>
      <c r="ADP214" s="17"/>
      <c r="ADQ214" s="17"/>
      <c r="ADR214" s="17"/>
      <c r="ADS214" s="17"/>
      <c r="ADT214" s="17"/>
      <c r="ADU214" s="17"/>
      <c r="ADV214" s="17"/>
      <c r="ADW214" s="17"/>
      <c r="ADX214" s="17"/>
      <c r="ADY214" s="17"/>
      <c r="ADZ214" s="17"/>
      <c r="AEA214" s="17"/>
      <c r="AEB214" s="17"/>
      <c r="AEC214" s="17"/>
      <c r="AED214" s="17"/>
      <c r="AEE214" s="17"/>
      <c r="AEF214" s="17"/>
      <c r="AEG214" s="17"/>
      <c r="AEH214" s="17"/>
      <c r="AEI214" s="17"/>
      <c r="AEJ214" s="17"/>
      <c r="AEK214" s="17"/>
      <c r="AEL214" s="17"/>
      <c r="AEM214" s="17"/>
      <c r="AEN214" s="17"/>
      <c r="AEO214" s="17"/>
      <c r="AEP214" s="17"/>
      <c r="AEQ214" s="17"/>
      <c r="AER214" s="17"/>
      <c r="AES214" s="17"/>
      <c r="AET214" s="17"/>
      <c r="AEU214" s="17"/>
      <c r="AEV214" s="17"/>
      <c r="AEW214" s="17"/>
      <c r="AEX214" s="17"/>
      <c r="AEY214" s="17"/>
      <c r="AEZ214" s="17"/>
      <c r="AFA214" s="17"/>
      <c r="AFB214" s="17"/>
      <c r="AFC214" s="17"/>
      <c r="AFD214" s="17"/>
      <c r="AFE214" s="17"/>
      <c r="AFF214" s="17"/>
      <c r="AFG214" s="17"/>
      <c r="AFH214" s="17"/>
      <c r="AFI214" s="17"/>
      <c r="AFJ214" s="17"/>
      <c r="AFK214" s="17"/>
      <c r="AFL214" s="17"/>
      <c r="AFM214" s="17"/>
      <c r="AFN214" s="17"/>
      <c r="AFO214" s="17"/>
      <c r="AFP214" s="17"/>
      <c r="AFQ214" s="17"/>
      <c r="AFR214" s="17"/>
      <c r="AFS214" s="17"/>
      <c r="AFT214" s="17"/>
      <c r="AFU214" s="17"/>
      <c r="AFV214" s="17"/>
      <c r="AFW214" s="17"/>
      <c r="AFX214" s="17"/>
      <c r="AFY214" s="17"/>
      <c r="AFZ214" s="17"/>
      <c r="AGA214" s="17"/>
      <c r="AGB214" s="17"/>
      <c r="AGC214" s="17"/>
      <c r="AGD214" s="17"/>
      <c r="AGE214" s="17"/>
      <c r="AGF214" s="17"/>
      <c r="AGG214" s="17"/>
      <c r="AGH214" s="17"/>
      <c r="AGI214" s="17"/>
      <c r="AGJ214" s="17"/>
      <c r="AGK214" s="17"/>
      <c r="AGL214" s="17"/>
      <c r="AGM214" s="17"/>
      <c r="AGN214" s="17"/>
      <c r="AGO214" s="17"/>
      <c r="AGP214" s="17"/>
      <c r="AGQ214" s="17"/>
      <c r="AGR214" s="17"/>
      <c r="AGS214" s="17"/>
      <c r="AGT214" s="17"/>
      <c r="AGU214" s="17"/>
      <c r="AGV214" s="17"/>
      <c r="AGW214" s="17"/>
      <c r="AGX214" s="17"/>
      <c r="AGY214" s="17"/>
      <c r="AGZ214" s="17"/>
      <c r="AHA214" s="17"/>
      <c r="AHB214" s="17"/>
      <c r="AHC214" s="17"/>
      <c r="AHD214" s="17"/>
      <c r="AHE214" s="17"/>
      <c r="AHF214" s="17"/>
      <c r="AHG214" s="17"/>
      <c r="AHH214" s="17"/>
      <c r="AHI214" s="17"/>
      <c r="AHJ214" s="17"/>
      <c r="AHK214" s="17"/>
      <c r="AHL214" s="17"/>
      <c r="AHM214" s="17"/>
      <c r="AHN214" s="17"/>
      <c r="AHO214" s="17"/>
      <c r="AHP214" s="17"/>
      <c r="AHQ214" s="17"/>
      <c r="AHR214" s="17"/>
      <c r="AHS214" s="17"/>
      <c r="AHT214" s="17"/>
      <c r="AHU214" s="17"/>
      <c r="AHV214" s="17"/>
      <c r="AHW214" s="17"/>
      <c r="AHX214" s="17"/>
      <c r="AHY214" s="17"/>
      <c r="AHZ214" s="17"/>
      <c r="AIA214" s="17"/>
      <c r="AIB214" s="17"/>
      <c r="AIC214" s="17"/>
      <c r="AID214" s="17"/>
      <c r="AIE214" s="17"/>
      <c r="AIF214" s="17"/>
      <c r="AIG214" s="17"/>
      <c r="AIH214" s="17"/>
      <c r="AII214" s="17"/>
      <c r="AIJ214" s="17"/>
      <c r="AIK214" s="17"/>
      <c r="AIL214" s="17"/>
      <c r="AIM214" s="17"/>
      <c r="AIN214" s="17"/>
      <c r="AIO214" s="17"/>
      <c r="AIP214" s="17"/>
      <c r="AIQ214" s="17"/>
      <c r="AIR214" s="17"/>
      <c r="AIS214" s="17"/>
      <c r="AIT214" s="17"/>
      <c r="AIU214" s="17"/>
      <c r="AIV214" s="17"/>
      <c r="AIW214" s="17"/>
      <c r="AIX214" s="17"/>
      <c r="AIY214" s="17"/>
      <c r="AIZ214" s="17"/>
      <c r="AJA214" s="17"/>
      <c r="AJB214" s="17"/>
      <c r="AJC214" s="17"/>
      <c r="AJD214" s="17"/>
      <c r="AJE214" s="17"/>
      <c r="AJF214" s="17"/>
      <c r="AJG214" s="17"/>
      <c r="AJH214" s="17"/>
      <c r="AJI214" s="17"/>
      <c r="AJJ214" s="17"/>
      <c r="AJK214" s="17"/>
      <c r="AJL214" s="17"/>
      <c r="AJM214" s="17"/>
      <c r="AJN214" s="17"/>
      <c r="AJO214" s="17"/>
      <c r="AJP214" s="17"/>
      <c r="AJQ214" s="17"/>
      <c r="AJR214" s="17"/>
      <c r="AJS214" s="17"/>
      <c r="AJT214" s="17"/>
      <c r="AJU214" s="17"/>
      <c r="AJV214" s="17"/>
      <c r="AJW214" s="17"/>
      <c r="AJX214" s="17"/>
      <c r="AJY214" s="17"/>
      <c r="AJZ214" s="17"/>
      <c r="AKA214" s="17"/>
      <c r="AKB214" s="17"/>
      <c r="AKC214" s="17"/>
      <c r="AKD214" s="17"/>
      <c r="AKE214" s="17"/>
      <c r="AKF214" s="17"/>
      <c r="AKG214" s="17"/>
      <c r="AKH214" s="17"/>
      <c r="AKI214" s="17"/>
      <c r="AKJ214" s="17"/>
      <c r="AKK214" s="17"/>
      <c r="AKL214" s="17"/>
      <c r="AKM214" s="17"/>
      <c r="AKN214" s="17"/>
      <c r="AKO214" s="17"/>
      <c r="AKP214" s="17"/>
      <c r="AKQ214" s="17"/>
      <c r="AKR214" s="17"/>
      <c r="AKS214" s="17"/>
      <c r="AKT214" s="17"/>
      <c r="AKU214" s="17"/>
      <c r="AKV214" s="17"/>
      <c r="AKW214" s="17"/>
      <c r="AKX214" s="17"/>
      <c r="AKY214" s="17"/>
      <c r="AKZ214" s="17"/>
      <c r="ALA214" s="17"/>
      <c r="ALB214" s="17"/>
      <c r="ALC214" s="17"/>
      <c r="ALD214" s="17"/>
      <c r="ALE214" s="17"/>
      <c r="ALF214" s="17"/>
      <c r="ALG214" s="17"/>
      <c r="ALH214" s="17"/>
      <c r="ALI214" s="17"/>
      <c r="ALJ214" s="17"/>
      <c r="ALK214" s="17"/>
      <c r="ALL214" s="17"/>
      <c r="ALM214" s="17"/>
      <c r="ALN214" s="17"/>
      <c r="ALO214" s="17"/>
      <c r="ALP214" s="17"/>
      <c r="ALQ214" s="17"/>
      <c r="ALR214" s="17"/>
      <c r="ALS214" s="17"/>
      <c r="ALT214" s="17"/>
      <c r="ALU214" s="17"/>
      <c r="ALV214" s="17"/>
      <c r="ALW214" s="17"/>
      <c r="ALX214" s="17"/>
      <c r="ALY214" s="17"/>
      <c r="ALZ214" s="17"/>
      <c r="AMA214" s="17"/>
      <c r="AMB214" s="17"/>
      <c r="AMC214" s="17"/>
      <c r="AMD214" s="17"/>
      <c r="AME214" s="17"/>
      <c r="AMF214" s="17"/>
      <c r="AMG214" s="17"/>
      <c r="AMH214" s="17"/>
      <c r="AMI214" s="17"/>
      <c r="AMJ214" s="17"/>
      <c r="AMK214" s="17"/>
      <c r="AML214" s="17"/>
      <c r="AMM214" s="17"/>
      <c r="AMN214" s="17"/>
      <c r="AMO214" s="17"/>
      <c r="AMP214" s="17"/>
      <c r="AMQ214" s="17"/>
      <c r="AMR214" s="17"/>
      <c r="AMS214" s="17"/>
      <c r="AMT214" s="17"/>
      <c r="AMU214" s="17"/>
      <c r="AMV214" s="17"/>
      <c r="AMW214" s="17"/>
      <c r="AMX214" s="17"/>
      <c r="AMY214" s="17"/>
      <c r="AMZ214" s="17"/>
      <c r="ANA214" s="17"/>
      <c r="ANB214" s="17"/>
      <c r="ANC214" s="17"/>
      <c r="AND214" s="17"/>
      <c r="ANE214" s="17"/>
      <c r="ANF214" s="17"/>
      <c r="ANG214" s="17"/>
      <c r="ANH214" s="17"/>
      <c r="ANI214" s="17"/>
      <c r="ANJ214" s="17"/>
      <c r="ANK214" s="17"/>
      <c r="ANL214" s="17"/>
      <c r="ANM214" s="17"/>
      <c r="ANN214" s="17"/>
      <c r="ANO214" s="17"/>
      <c r="ANP214" s="17"/>
      <c r="ANQ214" s="17"/>
      <c r="ANR214" s="17"/>
      <c r="ANS214" s="17"/>
      <c r="ANT214" s="17"/>
      <c r="ANU214" s="17"/>
      <c r="ANV214" s="17"/>
      <c r="ANW214" s="17"/>
      <c r="ANX214" s="17"/>
      <c r="ANY214" s="17"/>
      <c r="ANZ214" s="17"/>
      <c r="AOA214" s="17"/>
      <c r="AOB214" s="17"/>
      <c r="AOC214" s="17"/>
      <c r="AOD214" s="17"/>
      <c r="AOE214" s="17"/>
      <c r="AOF214" s="17"/>
      <c r="AOG214" s="17"/>
      <c r="AOH214" s="17"/>
      <c r="AOI214" s="17"/>
      <c r="AOJ214" s="17"/>
      <c r="AOK214" s="17"/>
      <c r="AOL214" s="17"/>
      <c r="AOM214" s="17"/>
      <c r="AON214" s="17"/>
      <c r="AOO214" s="17"/>
      <c r="AOP214" s="17"/>
      <c r="AOQ214" s="17"/>
      <c r="AOR214" s="17"/>
      <c r="AOS214" s="17"/>
      <c r="AOT214" s="17"/>
      <c r="AOU214" s="17"/>
      <c r="AOV214" s="17"/>
      <c r="AOW214" s="17"/>
      <c r="AOX214" s="17"/>
      <c r="AOY214" s="17"/>
      <c r="AOZ214" s="17"/>
      <c r="APA214" s="17"/>
      <c r="APB214" s="17"/>
      <c r="APC214" s="17"/>
      <c r="APD214" s="17"/>
      <c r="APE214" s="17"/>
      <c r="APF214" s="17"/>
      <c r="APG214" s="17"/>
      <c r="APH214" s="17"/>
      <c r="API214" s="17"/>
      <c r="APJ214" s="17"/>
      <c r="APK214" s="17"/>
      <c r="APL214" s="17"/>
      <c r="APM214" s="17"/>
      <c r="APN214" s="17"/>
      <c r="APO214" s="17"/>
      <c r="APP214" s="17"/>
      <c r="APQ214" s="17"/>
      <c r="APR214" s="17"/>
      <c r="APS214" s="17"/>
      <c r="APT214" s="17"/>
      <c r="APU214" s="17"/>
      <c r="APV214" s="17"/>
      <c r="APW214" s="17"/>
      <c r="APX214" s="17"/>
      <c r="APY214" s="17"/>
      <c r="APZ214" s="17"/>
      <c r="AQA214" s="17"/>
      <c r="AQB214" s="17"/>
      <c r="AQC214" s="17"/>
      <c r="AQD214" s="17"/>
      <c r="AQE214" s="17"/>
      <c r="AQF214" s="17"/>
      <c r="AQG214" s="17"/>
      <c r="AQH214" s="17"/>
      <c r="AQI214" s="17"/>
      <c r="AQJ214" s="17"/>
      <c r="AQK214" s="17"/>
      <c r="AQL214" s="17"/>
      <c r="AQM214" s="17"/>
      <c r="AQN214" s="17"/>
      <c r="AQO214" s="17"/>
      <c r="AQP214" s="17"/>
      <c r="AQQ214" s="17"/>
      <c r="AQR214" s="17"/>
      <c r="AQS214" s="17"/>
      <c r="AQT214" s="17"/>
      <c r="AQU214" s="17"/>
      <c r="AQV214" s="17"/>
      <c r="AQW214" s="17"/>
      <c r="AQX214" s="17"/>
      <c r="AQY214" s="17"/>
      <c r="AQZ214" s="17"/>
      <c r="ARA214" s="17"/>
      <c r="ARB214" s="17"/>
      <c r="ARC214" s="17"/>
      <c r="ARD214" s="17"/>
      <c r="ARE214" s="17"/>
      <c r="ARF214" s="17"/>
      <c r="ARG214" s="17"/>
      <c r="ARH214" s="17"/>
      <c r="ARI214" s="17"/>
      <c r="ARJ214" s="17"/>
      <c r="ARK214" s="17"/>
      <c r="ARL214" s="17"/>
      <c r="ARM214" s="17"/>
      <c r="ARN214" s="17"/>
      <c r="ARO214" s="17"/>
      <c r="ARP214" s="17"/>
      <c r="ARQ214" s="17"/>
      <c r="ARR214" s="17"/>
      <c r="ARS214" s="17"/>
      <c r="ART214" s="17"/>
      <c r="ARU214" s="17"/>
      <c r="ARV214" s="17"/>
      <c r="ARW214" s="17"/>
      <c r="ARX214" s="17"/>
      <c r="ARY214" s="17"/>
      <c r="ARZ214" s="17"/>
      <c r="ASA214" s="17"/>
      <c r="ASB214" s="17"/>
      <c r="ASC214" s="17"/>
      <c r="ASD214" s="17"/>
      <c r="ASE214" s="17"/>
      <c r="ASF214" s="17"/>
      <c r="ASG214" s="17"/>
      <c r="ASH214" s="17"/>
      <c r="ASI214" s="17"/>
      <c r="ASJ214" s="17"/>
      <c r="ASK214" s="17"/>
      <c r="ASL214" s="17"/>
      <c r="ASM214" s="17"/>
      <c r="ASN214" s="17"/>
      <c r="ASO214" s="17"/>
      <c r="ASP214" s="17"/>
      <c r="ASQ214" s="17"/>
      <c r="ASR214" s="17"/>
      <c r="ASS214" s="17"/>
      <c r="AST214" s="17"/>
      <c r="ASU214" s="17"/>
      <c r="ASV214" s="17"/>
      <c r="ASW214" s="17"/>
      <c r="ASX214" s="17"/>
      <c r="ASY214" s="17"/>
      <c r="ASZ214" s="17"/>
      <c r="ATA214" s="17"/>
      <c r="ATB214" s="17"/>
      <c r="ATC214" s="17"/>
      <c r="ATD214" s="17"/>
      <c r="ATE214" s="17"/>
      <c r="ATF214" s="17"/>
      <c r="ATG214" s="17"/>
      <c r="ATH214" s="17"/>
      <c r="ATI214" s="17"/>
      <c r="ATJ214" s="17"/>
      <c r="ATK214" s="17"/>
      <c r="ATL214" s="17"/>
      <c r="ATM214" s="17"/>
      <c r="ATN214" s="17"/>
      <c r="ATO214" s="17"/>
      <c r="ATP214" s="17"/>
      <c r="ATQ214" s="17"/>
      <c r="ATR214" s="17"/>
      <c r="ATS214" s="17"/>
      <c r="ATT214" s="17"/>
      <c r="ATU214" s="17"/>
      <c r="ATV214" s="17"/>
      <c r="ATW214" s="17"/>
      <c r="ATX214" s="17"/>
      <c r="ATY214" s="17"/>
      <c r="ATZ214" s="17"/>
      <c r="AUA214" s="17"/>
      <c r="AUB214" s="17"/>
      <c r="AUC214" s="17"/>
      <c r="AUD214" s="17"/>
      <c r="AUE214" s="17"/>
      <c r="AUF214" s="17"/>
      <c r="AUG214" s="17"/>
      <c r="AUH214" s="17"/>
      <c r="AUI214" s="17"/>
      <c r="AUJ214" s="17"/>
      <c r="AUK214" s="17"/>
      <c r="AUL214" s="17"/>
      <c r="AUM214" s="17"/>
      <c r="AUN214" s="17"/>
      <c r="AUO214" s="17"/>
      <c r="AUP214" s="17"/>
      <c r="AUQ214" s="17"/>
      <c r="AUR214" s="17"/>
      <c r="AUS214" s="17"/>
      <c r="AUT214" s="17"/>
      <c r="AUU214" s="17"/>
      <c r="AUV214" s="17"/>
      <c r="AUW214" s="17"/>
      <c r="AUX214" s="17"/>
      <c r="AUY214" s="17"/>
      <c r="AUZ214" s="17"/>
      <c r="AVA214" s="17"/>
      <c r="AVB214" s="17"/>
      <c r="AVC214" s="17"/>
      <c r="AVD214" s="17"/>
      <c r="AVE214" s="17"/>
      <c r="AVF214" s="17"/>
      <c r="AVG214" s="17"/>
      <c r="AVH214" s="17"/>
      <c r="AVI214" s="17"/>
      <c r="AVJ214" s="17"/>
      <c r="AVK214" s="17"/>
      <c r="AVL214" s="17"/>
      <c r="AVM214" s="17"/>
      <c r="AVN214" s="17"/>
      <c r="AVO214" s="17"/>
      <c r="AVP214" s="17"/>
      <c r="AVQ214" s="17"/>
      <c r="AVR214" s="17"/>
      <c r="AVS214" s="17"/>
      <c r="AVT214" s="17"/>
      <c r="AVU214" s="17"/>
      <c r="AVV214" s="17"/>
      <c r="AVW214" s="17"/>
      <c r="AVX214" s="17"/>
      <c r="AVY214" s="17"/>
      <c r="AVZ214" s="17"/>
      <c r="AWA214" s="17"/>
      <c r="AWB214" s="17"/>
      <c r="AWC214" s="17"/>
      <c r="AWD214" s="17"/>
      <c r="AWE214" s="17"/>
      <c r="AWF214" s="17"/>
      <c r="AWG214" s="17"/>
      <c r="AWH214" s="17"/>
      <c r="AWI214" s="17"/>
      <c r="AWJ214" s="17"/>
      <c r="AWK214" s="17"/>
      <c r="AWL214" s="17"/>
      <c r="AWM214" s="17"/>
      <c r="AWN214" s="17"/>
      <c r="AWO214" s="17"/>
      <c r="AWP214" s="17"/>
      <c r="AWQ214" s="17"/>
      <c r="AWR214" s="17"/>
      <c r="AWS214" s="17"/>
      <c r="AWT214" s="17"/>
      <c r="AWU214" s="17"/>
      <c r="AWV214" s="17"/>
      <c r="AWW214" s="17"/>
      <c r="AWX214" s="17"/>
      <c r="AWY214" s="17"/>
      <c r="AWZ214" s="17"/>
      <c r="AXA214" s="17"/>
      <c r="AXB214" s="17"/>
      <c r="AXC214" s="17"/>
      <c r="AXD214" s="17"/>
      <c r="AXE214" s="17"/>
      <c r="AXF214" s="17"/>
      <c r="AXG214" s="17"/>
      <c r="AXH214" s="17"/>
      <c r="AXI214" s="17"/>
      <c r="AXJ214" s="17"/>
      <c r="AXK214" s="17"/>
      <c r="AXL214" s="17"/>
      <c r="AXM214" s="17"/>
      <c r="AXN214" s="17"/>
      <c r="AXO214" s="17"/>
      <c r="AXP214" s="17"/>
      <c r="AXQ214" s="17"/>
      <c r="AXR214" s="17"/>
      <c r="AXS214" s="17"/>
      <c r="AXT214" s="17"/>
      <c r="AXU214" s="17"/>
      <c r="AXV214" s="17"/>
      <c r="AXW214" s="17"/>
      <c r="AXX214" s="17"/>
      <c r="AXY214" s="17"/>
      <c r="AXZ214" s="17"/>
      <c r="AYA214" s="17"/>
      <c r="AYB214" s="17"/>
      <c r="AYC214" s="17"/>
      <c r="AYD214" s="17"/>
      <c r="AYE214" s="17"/>
      <c r="AYF214" s="17"/>
      <c r="AYG214" s="17"/>
      <c r="AYH214" s="17"/>
      <c r="AYI214" s="17"/>
      <c r="AYJ214" s="17"/>
      <c r="AYK214" s="17"/>
      <c r="AYL214" s="17"/>
      <c r="AYM214" s="17"/>
      <c r="AYN214" s="17"/>
      <c r="AYO214" s="17"/>
      <c r="AYP214" s="17"/>
      <c r="AYQ214" s="17"/>
      <c r="AYR214" s="17"/>
      <c r="AYS214" s="17"/>
      <c r="AYT214" s="17"/>
      <c r="AYU214" s="17"/>
      <c r="AYV214" s="17"/>
      <c r="AYW214" s="17"/>
      <c r="AYX214" s="17"/>
      <c r="AYY214" s="17"/>
      <c r="AYZ214" s="17"/>
      <c r="AZA214" s="17"/>
      <c r="AZB214" s="17"/>
      <c r="AZC214" s="17"/>
      <c r="AZD214" s="17"/>
      <c r="AZE214" s="17"/>
      <c r="AZF214" s="17"/>
      <c r="AZG214" s="17"/>
      <c r="AZH214" s="17"/>
      <c r="AZI214" s="17"/>
      <c r="AZJ214" s="17"/>
      <c r="AZK214" s="17"/>
      <c r="AZL214" s="17"/>
      <c r="AZM214" s="17"/>
      <c r="AZN214" s="17"/>
      <c r="AZO214" s="17"/>
      <c r="AZP214" s="17"/>
      <c r="AZQ214" s="17"/>
      <c r="AZR214" s="17"/>
      <c r="AZS214" s="17"/>
      <c r="AZT214" s="17"/>
      <c r="AZU214" s="17"/>
      <c r="AZV214" s="17"/>
      <c r="AZW214" s="17"/>
      <c r="AZX214" s="17"/>
      <c r="AZY214" s="17"/>
      <c r="AZZ214" s="17"/>
      <c r="BAA214" s="17"/>
      <c r="BAB214" s="17"/>
      <c r="BAC214" s="17"/>
      <c r="BAD214" s="17"/>
      <c r="BAE214" s="17"/>
      <c r="BAF214" s="17"/>
      <c r="BAG214" s="17"/>
      <c r="BAH214" s="17"/>
      <c r="BAI214" s="17"/>
      <c r="BAJ214" s="17"/>
      <c r="BAK214" s="17"/>
      <c r="BAL214" s="17"/>
      <c r="BAM214" s="17"/>
      <c r="BAN214" s="17"/>
      <c r="BAO214" s="17"/>
      <c r="BAP214" s="17"/>
      <c r="BAQ214" s="17"/>
      <c r="BAR214" s="17"/>
      <c r="BAS214" s="17"/>
      <c r="BAT214" s="17"/>
      <c r="BAU214" s="17"/>
      <c r="BAV214" s="17"/>
      <c r="BAW214" s="17"/>
      <c r="BAX214" s="17"/>
      <c r="BAY214" s="17"/>
      <c r="BAZ214" s="17"/>
      <c r="BBA214" s="17"/>
      <c r="BBB214" s="17"/>
      <c r="BBC214" s="17"/>
      <c r="BBD214" s="17"/>
      <c r="BBE214" s="17"/>
      <c r="BBF214" s="17"/>
      <c r="BBG214" s="17"/>
      <c r="BBH214" s="17"/>
      <c r="BBI214" s="17"/>
      <c r="BBJ214" s="17"/>
      <c r="BBK214" s="17"/>
      <c r="BBL214" s="17"/>
      <c r="BBM214" s="17"/>
      <c r="BBN214" s="17"/>
      <c r="BBO214" s="17"/>
      <c r="BBP214" s="17"/>
      <c r="BBQ214" s="17"/>
      <c r="BBR214" s="17"/>
      <c r="BBS214" s="17"/>
      <c r="BBT214" s="17"/>
      <c r="BBU214" s="17"/>
      <c r="BBV214" s="17"/>
      <c r="BBW214" s="17"/>
      <c r="BBX214" s="17"/>
      <c r="BBY214" s="17"/>
      <c r="BBZ214" s="17"/>
      <c r="BCA214" s="17"/>
      <c r="BCB214" s="17"/>
      <c r="BCC214" s="17"/>
      <c r="BCD214" s="17"/>
      <c r="BCE214" s="17"/>
      <c r="BCF214" s="17"/>
      <c r="BCG214" s="17"/>
      <c r="BCH214" s="17"/>
      <c r="BCI214" s="17"/>
      <c r="BCJ214" s="17"/>
      <c r="BCK214" s="17"/>
      <c r="BCL214" s="17"/>
      <c r="BCM214" s="17"/>
      <c r="BCN214" s="17"/>
      <c r="BCO214" s="17"/>
      <c r="BCP214" s="17"/>
      <c r="BCQ214" s="17"/>
      <c r="BCR214" s="17"/>
      <c r="BCS214" s="17"/>
      <c r="BCT214" s="17"/>
      <c r="BCU214" s="17"/>
      <c r="BCV214" s="17"/>
      <c r="BCW214" s="17"/>
      <c r="BCX214" s="17"/>
      <c r="BCY214" s="17"/>
      <c r="BCZ214" s="17"/>
      <c r="BDA214" s="17"/>
      <c r="BDB214" s="17"/>
      <c r="BDC214" s="17"/>
      <c r="BDD214" s="17"/>
      <c r="BDE214" s="17"/>
      <c r="BDF214" s="17"/>
      <c r="BDG214" s="17"/>
      <c r="BDH214" s="17"/>
      <c r="BDI214" s="17"/>
      <c r="BDJ214" s="17"/>
      <c r="BDK214" s="17"/>
      <c r="BDL214" s="17"/>
      <c r="BDM214" s="17"/>
      <c r="BDN214" s="17"/>
      <c r="BDO214" s="17"/>
      <c r="BDP214" s="17"/>
      <c r="BDQ214" s="17"/>
      <c r="BDR214" s="17"/>
      <c r="BDS214" s="17"/>
      <c r="BDT214" s="17"/>
      <c r="BDU214" s="17"/>
      <c r="BDV214" s="17"/>
      <c r="BDW214" s="17"/>
      <c r="BDX214" s="17"/>
      <c r="BDY214" s="17"/>
      <c r="BDZ214" s="17"/>
      <c r="BEA214" s="17"/>
      <c r="BEB214" s="17"/>
      <c r="BEC214" s="17"/>
      <c r="BED214" s="17"/>
      <c r="BEE214" s="17"/>
      <c r="BEF214" s="17"/>
      <c r="BEG214" s="17"/>
      <c r="BEH214" s="17"/>
      <c r="BEI214" s="17"/>
      <c r="BEJ214" s="17"/>
      <c r="BEK214" s="17"/>
      <c r="BEL214" s="17"/>
      <c r="BEM214" s="17"/>
      <c r="BEN214" s="17"/>
      <c r="BEO214" s="17"/>
      <c r="BEP214" s="17"/>
      <c r="BEQ214" s="17"/>
      <c r="BER214" s="17"/>
      <c r="BES214" s="17"/>
      <c r="BET214" s="17"/>
      <c r="BEU214" s="17"/>
      <c r="BEV214" s="17"/>
      <c r="BEW214" s="17"/>
      <c r="BEX214" s="17"/>
      <c r="BEY214" s="17"/>
      <c r="BEZ214" s="17"/>
      <c r="BFA214" s="17"/>
      <c r="BFB214" s="17"/>
      <c r="BFC214" s="17"/>
      <c r="BFD214" s="17"/>
      <c r="BFE214" s="17"/>
      <c r="BFF214" s="17"/>
      <c r="BFG214" s="17"/>
      <c r="BFH214" s="17"/>
      <c r="BFI214" s="17"/>
      <c r="BFJ214" s="17"/>
      <c r="BFK214" s="17"/>
      <c r="BFL214" s="17"/>
      <c r="BFM214" s="17"/>
      <c r="BFN214" s="17"/>
      <c r="BFO214" s="17"/>
      <c r="BFP214" s="17"/>
      <c r="BFQ214" s="17"/>
      <c r="BFR214" s="17"/>
      <c r="BFS214" s="17"/>
      <c r="BFT214" s="17"/>
      <c r="BFU214" s="17"/>
      <c r="BFV214" s="17"/>
      <c r="BFW214" s="17"/>
      <c r="BFX214" s="17"/>
      <c r="BFY214" s="17"/>
      <c r="BFZ214" s="17"/>
      <c r="BGA214" s="17"/>
      <c r="BGB214" s="17"/>
      <c r="BGC214" s="17"/>
      <c r="BGD214" s="17"/>
      <c r="BGE214" s="17"/>
      <c r="BGF214" s="17"/>
      <c r="BGG214" s="17"/>
      <c r="BGH214" s="17"/>
      <c r="BGI214" s="17"/>
      <c r="BGJ214" s="17"/>
      <c r="BGK214" s="17"/>
      <c r="BGL214" s="17"/>
      <c r="BGM214" s="17"/>
      <c r="BGN214" s="17"/>
      <c r="BGO214" s="17"/>
      <c r="BGP214" s="17"/>
      <c r="BGQ214" s="17"/>
      <c r="BGR214" s="17"/>
      <c r="BGS214" s="17"/>
      <c r="BGT214" s="17"/>
      <c r="BGU214" s="17"/>
      <c r="BGV214" s="17"/>
      <c r="BGW214" s="17"/>
      <c r="BGX214" s="17"/>
      <c r="BGY214" s="17"/>
      <c r="BGZ214" s="17"/>
      <c r="BHA214" s="17"/>
      <c r="BHB214" s="17"/>
      <c r="BHC214" s="17"/>
      <c r="BHD214" s="17"/>
      <c r="BHE214" s="17"/>
      <c r="BHF214" s="17"/>
      <c r="BHG214" s="17"/>
      <c r="BHH214" s="17"/>
      <c r="BHI214" s="17"/>
      <c r="BHJ214" s="17"/>
      <c r="BHK214" s="17"/>
      <c r="BHL214" s="17"/>
      <c r="BHM214" s="17"/>
      <c r="BHN214" s="17"/>
      <c r="BHO214" s="17"/>
      <c r="BHP214" s="17"/>
      <c r="BHQ214" s="17"/>
      <c r="BHR214" s="17"/>
      <c r="BHS214" s="17"/>
      <c r="BHT214" s="17"/>
      <c r="BHU214" s="17"/>
      <c r="BHV214" s="17"/>
      <c r="BHW214" s="17"/>
      <c r="BHX214" s="17"/>
      <c r="BHY214" s="17"/>
      <c r="BHZ214" s="17"/>
      <c r="BIA214" s="17"/>
      <c r="BIB214" s="17"/>
      <c r="BIC214" s="17"/>
      <c r="BID214" s="17"/>
      <c r="BIE214" s="17"/>
      <c r="BIF214" s="17"/>
      <c r="BIG214" s="17"/>
      <c r="BIH214" s="17"/>
      <c r="BII214" s="17"/>
      <c r="BIJ214" s="17"/>
      <c r="BIK214" s="17"/>
      <c r="BIL214" s="17"/>
      <c r="BIM214" s="17"/>
      <c r="BIN214" s="17"/>
      <c r="BIO214" s="17"/>
      <c r="BIP214" s="17"/>
      <c r="BIQ214" s="17"/>
      <c r="BIR214" s="17"/>
      <c r="BIS214" s="17"/>
      <c r="BIT214" s="17"/>
      <c r="BIU214" s="17"/>
      <c r="BIV214" s="17"/>
      <c r="BIW214" s="17"/>
      <c r="BIX214" s="17"/>
      <c r="BIY214" s="17"/>
      <c r="BIZ214" s="17"/>
      <c r="BJA214" s="17"/>
      <c r="BJB214" s="17"/>
      <c r="BJC214" s="17"/>
      <c r="BJD214" s="17"/>
      <c r="BJE214" s="17"/>
      <c r="BJF214" s="17"/>
      <c r="BJG214" s="17"/>
      <c r="BJH214" s="17"/>
      <c r="BJI214" s="17"/>
      <c r="BJJ214" s="17"/>
      <c r="BJK214" s="17"/>
      <c r="BJL214" s="17"/>
      <c r="BJM214" s="17"/>
      <c r="BJN214" s="17"/>
      <c r="BJO214" s="17"/>
      <c r="BJP214" s="17"/>
      <c r="BJQ214" s="17"/>
      <c r="BJR214" s="17"/>
      <c r="BJS214" s="17"/>
      <c r="BJT214" s="17"/>
      <c r="BJU214" s="17"/>
      <c r="BJV214" s="17"/>
      <c r="BJW214" s="17"/>
      <c r="BJX214" s="17"/>
      <c r="BJY214" s="17"/>
      <c r="BJZ214" s="17"/>
      <c r="BKA214" s="17"/>
      <c r="BKB214" s="17"/>
      <c r="BKC214" s="17"/>
      <c r="BKD214" s="17"/>
      <c r="BKE214" s="17"/>
      <c r="BKF214" s="17"/>
      <c r="BKG214" s="17"/>
      <c r="BKH214" s="17"/>
      <c r="BKI214" s="17"/>
      <c r="BKJ214" s="17"/>
      <c r="BKK214" s="17"/>
      <c r="BKL214" s="17"/>
      <c r="BKM214" s="17"/>
      <c r="BKN214" s="17"/>
      <c r="BKO214" s="17"/>
      <c r="BKP214" s="17"/>
      <c r="BKQ214" s="17"/>
      <c r="BKR214" s="17"/>
      <c r="BKS214" s="17"/>
      <c r="BKT214" s="17"/>
      <c r="BKU214" s="17"/>
      <c r="BKV214" s="17"/>
      <c r="BKW214" s="17"/>
      <c r="BKX214" s="17"/>
      <c r="BKY214" s="17"/>
      <c r="BKZ214" s="17"/>
      <c r="BLA214" s="17"/>
      <c r="BLB214" s="17"/>
      <c r="BLC214" s="17"/>
      <c r="BLD214" s="17"/>
      <c r="BLE214" s="17"/>
      <c r="BLF214" s="17"/>
      <c r="BLG214" s="17"/>
      <c r="BLH214" s="17"/>
      <c r="BLI214" s="17"/>
      <c r="BLJ214" s="17"/>
      <c r="BLK214" s="17"/>
      <c r="BLL214" s="17"/>
      <c r="BLM214" s="17"/>
      <c r="BLN214" s="17"/>
      <c r="BLO214" s="17"/>
      <c r="BLP214" s="17"/>
      <c r="BLQ214" s="17"/>
      <c r="BLR214" s="17"/>
      <c r="BLS214" s="17"/>
      <c r="BLT214" s="17"/>
      <c r="BLU214" s="17"/>
      <c r="BLV214" s="17"/>
      <c r="BLW214" s="17"/>
      <c r="BLX214" s="17"/>
      <c r="BLY214" s="17"/>
      <c r="BLZ214" s="17"/>
      <c r="BMA214" s="17"/>
      <c r="BMB214" s="17"/>
      <c r="BMC214" s="17"/>
      <c r="BMD214" s="17"/>
      <c r="BME214" s="17"/>
      <c r="BMF214" s="17"/>
      <c r="BMG214" s="17"/>
      <c r="BMH214" s="17"/>
      <c r="BMI214" s="17"/>
      <c r="BMJ214" s="17"/>
      <c r="BMK214" s="17"/>
      <c r="BML214" s="17"/>
      <c r="BMM214" s="17"/>
      <c r="BMN214" s="17"/>
      <c r="BMO214" s="17"/>
      <c r="BMP214" s="17"/>
      <c r="BMQ214" s="17"/>
      <c r="BMR214" s="17"/>
      <c r="BMS214" s="17"/>
      <c r="BMT214" s="17"/>
      <c r="BMU214" s="17"/>
      <c r="BMV214" s="17"/>
      <c r="BMW214" s="17"/>
      <c r="BMX214" s="17"/>
      <c r="BMY214" s="17"/>
      <c r="BMZ214" s="17"/>
      <c r="BNA214" s="17"/>
      <c r="BNB214" s="17"/>
      <c r="BNC214" s="17"/>
      <c r="BND214" s="17"/>
      <c r="BNE214" s="17"/>
      <c r="BNF214" s="17"/>
      <c r="BNG214" s="17"/>
      <c r="BNH214" s="17"/>
      <c r="BNI214" s="17"/>
      <c r="BNJ214" s="17"/>
      <c r="BNK214" s="17"/>
      <c r="BNL214" s="17"/>
      <c r="BNM214" s="17"/>
      <c r="BNN214" s="17"/>
      <c r="BNO214" s="17"/>
      <c r="BNP214" s="17"/>
      <c r="BNQ214" s="17"/>
      <c r="BNR214" s="17"/>
      <c r="BNS214" s="17"/>
      <c r="BNT214" s="17"/>
      <c r="BNU214" s="17"/>
      <c r="BNV214" s="17"/>
      <c r="BNW214" s="17"/>
      <c r="BNX214" s="17"/>
      <c r="BNY214" s="17"/>
      <c r="BNZ214" s="17"/>
      <c r="BOA214" s="17"/>
      <c r="BOB214" s="17"/>
      <c r="BOC214" s="17"/>
      <c r="BOD214" s="17"/>
      <c r="BOE214" s="17"/>
      <c r="BOF214" s="17"/>
      <c r="BOG214" s="17"/>
      <c r="BOH214" s="17"/>
      <c r="BOI214" s="17"/>
      <c r="BOJ214" s="17"/>
      <c r="BOK214" s="17"/>
      <c r="BOL214" s="17"/>
      <c r="BOM214" s="17"/>
      <c r="BON214" s="17"/>
      <c r="BOO214" s="17"/>
      <c r="BOP214" s="17"/>
      <c r="BOQ214" s="17"/>
      <c r="BOR214" s="17"/>
      <c r="BOS214" s="17"/>
      <c r="BOT214" s="17"/>
      <c r="BOU214" s="17"/>
      <c r="BOV214" s="17"/>
      <c r="BOW214" s="17"/>
      <c r="BOX214" s="17"/>
      <c r="BOY214" s="17"/>
      <c r="BOZ214" s="17"/>
      <c r="BPA214" s="17"/>
      <c r="BPB214" s="17"/>
      <c r="BPC214" s="17"/>
      <c r="BPD214" s="17"/>
      <c r="BPE214" s="17"/>
      <c r="BPF214" s="17"/>
      <c r="BPG214" s="17"/>
      <c r="BPH214" s="17"/>
      <c r="BPI214" s="17"/>
      <c r="BPJ214" s="17"/>
      <c r="BPK214" s="17"/>
      <c r="BPL214" s="17"/>
      <c r="BPM214" s="17"/>
      <c r="BPN214" s="17"/>
      <c r="BPO214" s="17"/>
      <c r="BPP214" s="17"/>
      <c r="BPQ214" s="17"/>
      <c r="BPR214" s="17"/>
      <c r="BPS214" s="17"/>
      <c r="BPT214" s="17"/>
      <c r="BPU214" s="17"/>
      <c r="BPV214" s="17"/>
      <c r="BPW214" s="17"/>
      <c r="BPX214" s="17"/>
      <c r="BPY214" s="17"/>
      <c r="BPZ214" s="17"/>
      <c r="BQA214" s="17"/>
      <c r="BQB214" s="17"/>
      <c r="BQC214" s="17"/>
      <c r="BQD214" s="17"/>
      <c r="BQE214" s="17"/>
      <c r="BQF214" s="17"/>
      <c r="BQG214" s="17"/>
      <c r="BQH214" s="17"/>
      <c r="BQI214" s="17"/>
      <c r="BQJ214" s="17"/>
      <c r="BQK214" s="17"/>
      <c r="BQL214" s="17"/>
      <c r="BQM214" s="17"/>
      <c r="BQN214" s="17"/>
      <c r="BQO214" s="17"/>
      <c r="BQP214" s="17"/>
      <c r="BQQ214" s="17"/>
      <c r="BQR214" s="17"/>
      <c r="BQS214" s="17"/>
      <c r="BQT214" s="17"/>
      <c r="BQU214" s="17"/>
      <c r="BQV214" s="17"/>
      <c r="BQW214" s="17"/>
      <c r="BQX214" s="17"/>
      <c r="BQY214" s="17"/>
      <c r="BQZ214" s="17"/>
      <c r="BRA214" s="17"/>
      <c r="BRB214" s="17"/>
      <c r="BRC214" s="17"/>
      <c r="BRD214" s="17"/>
      <c r="BRE214" s="17"/>
      <c r="BRF214" s="17"/>
      <c r="BRG214" s="17"/>
      <c r="BRH214" s="17"/>
      <c r="BRI214" s="17"/>
      <c r="BRJ214" s="17"/>
      <c r="BRK214" s="17"/>
      <c r="BRL214" s="17"/>
      <c r="BRM214" s="17"/>
      <c r="BRN214" s="17"/>
      <c r="BRO214" s="17"/>
      <c r="BRP214" s="17"/>
      <c r="BRQ214" s="17"/>
      <c r="BRR214" s="17"/>
      <c r="BRS214" s="17"/>
      <c r="BRT214" s="17"/>
      <c r="BRU214" s="17"/>
      <c r="BRV214" s="17"/>
      <c r="BRW214" s="17"/>
      <c r="BRX214" s="17"/>
      <c r="BRY214" s="17"/>
      <c r="BRZ214" s="17"/>
      <c r="BSA214" s="17"/>
      <c r="BSB214" s="17"/>
      <c r="BSC214" s="17"/>
      <c r="BSD214" s="17"/>
      <c r="BSE214" s="17"/>
      <c r="BSF214" s="17"/>
      <c r="BSG214" s="17"/>
      <c r="BSH214" s="17"/>
      <c r="BSI214" s="17"/>
      <c r="BSJ214" s="17"/>
      <c r="BSK214" s="17"/>
      <c r="BSL214" s="17"/>
      <c r="BSM214" s="17"/>
      <c r="BSN214" s="17"/>
      <c r="BSO214" s="17"/>
      <c r="BSP214" s="17"/>
      <c r="BSQ214" s="17"/>
      <c r="BSR214" s="17"/>
      <c r="BSS214" s="17"/>
      <c r="BST214" s="17"/>
      <c r="BSU214" s="17"/>
      <c r="BSV214" s="17"/>
      <c r="BSW214" s="17"/>
      <c r="BSX214" s="17"/>
      <c r="BSY214" s="17"/>
      <c r="BSZ214" s="17"/>
      <c r="BTA214" s="17"/>
      <c r="BTB214" s="17"/>
      <c r="BTC214" s="17"/>
      <c r="BTD214" s="17"/>
      <c r="BTE214" s="17"/>
      <c r="BTF214" s="17"/>
      <c r="BTG214" s="17"/>
      <c r="BTH214" s="17"/>
      <c r="BTI214" s="17"/>
      <c r="BTJ214" s="17"/>
      <c r="BTK214" s="17"/>
      <c r="BTL214" s="17"/>
      <c r="BTM214" s="17"/>
      <c r="BTN214" s="17"/>
      <c r="BTO214" s="17"/>
      <c r="BTP214" s="17"/>
      <c r="BTQ214" s="17"/>
      <c r="BTR214" s="17"/>
      <c r="BTS214" s="17"/>
      <c r="BTT214" s="17"/>
      <c r="BTU214" s="17"/>
      <c r="BTV214" s="17"/>
      <c r="BTW214" s="17"/>
      <c r="BTX214" s="17"/>
      <c r="BTY214" s="17"/>
      <c r="BTZ214" s="17"/>
      <c r="BUA214" s="17"/>
      <c r="BUB214" s="17"/>
      <c r="BUC214" s="17"/>
      <c r="BUD214" s="17"/>
      <c r="BUE214" s="17"/>
      <c r="BUF214" s="17"/>
      <c r="BUG214" s="17"/>
      <c r="BUH214" s="17"/>
      <c r="BUI214" s="17"/>
      <c r="BUJ214" s="17"/>
      <c r="BUK214" s="17"/>
      <c r="BUL214" s="17"/>
      <c r="BUM214" s="17"/>
      <c r="BUN214" s="17"/>
      <c r="BUO214" s="17"/>
      <c r="BUP214" s="17"/>
      <c r="BUQ214" s="17"/>
      <c r="BUR214" s="17"/>
      <c r="BUS214" s="17"/>
      <c r="BUT214" s="17"/>
      <c r="BUU214" s="17"/>
      <c r="BUV214" s="17"/>
      <c r="BUW214" s="17"/>
      <c r="BUX214" s="17"/>
      <c r="BUY214" s="17"/>
      <c r="BUZ214" s="17"/>
      <c r="BVA214" s="17"/>
      <c r="BVB214" s="17"/>
      <c r="BVC214" s="17"/>
      <c r="BVD214" s="17"/>
      <c r="BVE214" s="17"/>
      <c r="BVF214" s="17"/>
      <c r="BVG214" s="17"/>
      <c r="BVH214" s="17"/>
      <c r="BVI214" s="17"/>
      <c r="BVJ214" s="17"/>
      <c r="BVK214" s="17"/>
      <c r="BVL214" s="17"/>
      <c r="BVM214" s="17"/>
      <c r="BVN214" s="17"/>
      <c r="BVO214" s="17"/>
      <c r="BVP214" s="17"/>
      <c r="BVQ214" s="17"/>
      <c r="BVR214" s="17"/>
      <c r="BVS214" s="17"/>
      <c r="BVT214" s="17"/>
      <c r="BVU214" s="17"/>
      <c r="BVV214" s="17"/>
      <c r="BVW214" s="17"/>
      <c r="BVX214" s="17"/>
      <c r="BVY214" s="17"/>
      <c r="BVZ214" s="17"/>
      <c r="BWA214" s="17"/>
      <c r="BWB214" s="17"/>
      <c r="BWC214" s="17"/>
      <c r="BWD214" s="17"/>
      <c r="BWE214" s="17"/>
      <c r="BWF214" s="17"/>
      <c r="BWG214" s="17"/>
      <c r="BWH214" s="17"/>
      <c r="BWI214" s="17"/>
      <c r="BWJ214" s="17"/>
      <c r="BWK214" s="17"/>
      <c r="BWL214" s="17"/>
      <c r="BWM214" s="17"/>
      <c r="BWN214" s="17"/>
      <c r="BWO214" s="17"/>
      <c r="BWP214" s="17"/>
      <c r="BWQ214" s="17"/>
      <c r="BWR214" s="17"/>
      <c r="BWS214" s="17"/>
      <c r="BWT214" s="17"/>
      <c r="BWU214" s="17"/>
      <c r="BWV214" s="17"/>
      <c r="BWW214" s="17"/>
      <c r="BWX214" s="17"/>
      <c r="BWY214" s="17"/>
      <c r="BWZ214" s="17"/>
      <c r="BXA214" s="17"/>
      <c r="BXB214" s="17"/>
      <c r="BXC214" s="17"/>
      <c r="BXD214" s="17"/>
      <c r="BXE214" s="17"/>
      <c r="BXF214" s="17"/>
      <c r="BXG214" s="17"/>
      <c r="BXH214" s="17"/>
      <c r="BXI214" s="17"/>
      <c r="BXJ214" s="17"/>
      <c r="BXK214" s="17"/>
      <c r="BXL214" s="17"/>
      <c r="BXM214" s="17"/>
      <c r="BXN214" s="17"/>
      <c r="BXO214" s="17"/>
      <c r="BXP214" s="17"/>
      <c r="BXQ214" s="17"/>
      <c r="BXR214" s="17"/>
      <c r="BXS214" s="17"/>
      <c r="BXT214" s="17"/>
      <c r="BXU214" s="17"/>
      <c r="BXV214" s="17"/>
      <c r="BXW214" s="17"/>
      <c r="BXX214" s="17"/>
      <c r="BXY214" s="17"/>
      <c r="BXZ214" s="17"/>
      <c r="BYA214" s="17"/>
      <c r="BYB214" s="17"/>
      <c r="BYC214" s="17"/>
      <c r="BYD214" s="17"/>
      <c r="BYE214" s="17"/>
      <c r="BYF214" s="17"/>
      <c r="BYG214" s="17"/>
      <c r="BYH214" s="17"/>
      <c r="BYI214" s="17"/>
      <c r="BYJ214" s="17"/>
      <c r="BYK214" s="17"/>
      <c r="BYL214" s="17"/>
      <c r="BYM214" s="17"/>
      <c r="BYN214" s="17"/>
      <c r="BYO214" s="17"/>
      <c r="BYP214" s="17"/>
      <c r="BYQ214" s="17"/>
      <c r="BYR214" s="17"/>
      <c r="BYS214" s="17"/>
      <c r="BYT214" s="17"/>
      <c r="BYU214" s="17"/>
      <c r="BYV214" s="17"/>
      <c r="BYW214" s="17"/>
      <c r="BYX214" s="17"/>
      <c r="BYY214" s="17"/>
      <c r="BYZ214" s="17"/>
      <c r="BZA214" s="17"/>
      <c r="BZB214" s="17"/>
      <c r="BZC214" s="17"/>
      <c r="BZD214" s="17"/>
      <c r="BZE214" s="17"/>
      <c r="BZF214" s="17"/>
      <c r="BZG214" s="17"/>
      <c r="BZH214" s="17"/>
      <c r="BZI214" s="17"/>
      <c r="BZJ214" s="17"/>
      <c r="BZK214" s="17"/>
      <c r="BZL214" s="17"/>
      <c r="BZM214" s="17"/>
      <c r="BZN214" s="17"/>
      <c r="BZO214" s="17"/>
      <c r="BZP214" s="17"/>
      <c r="BZQ214" s="17"/>
      <c r="BZR214" s="17"/>
      <c r="BZS214" s="17"/>
      <c r="BZT214" s="17"/>
      <c r="BZU214" s="17"/>
      <c r="BZV214" s="17"/>
      <c r="BZW214" s="17"/>
      <c r="BZX214" s="17"/>
      <c r="BZY214" s="17"/>
      <c r="BZZ214" s="17"/>
      <c r="CAA214" s="17"/>
      <c r="CAB214" s="17"/>
      <c r="CAC214" s="17"/>
      <c r="CAD214" s="17"/>
      <c r="CAE214" s="17"/>
      <c r="CAF214" s="17"/>
      <c r="CAG214" s="17"/>
      <c r="CAH214" s="17"/>
      <c r="CAI214" s="17"/>
      <c r="CAJ214" s="17"/>
      <c r="CAK214" s="17"/>
      <c r="CAL214" s="17"/>
      <c r="CAM214" s="17"/>
      <c r="CAN214" s="17"/>
      <c r="CAO214" s="17"/>
      <c r="CAP214" s="17"/>
      <c r="CAQ214" s="17"/>
      <c r="CAR214" s="17"/>
      <c r="CAS214" s="17"/>
      <c r="CAT214" s="17"/>
      <c r="CAU214" s="17"/>
      <c r="CAV214" s="17"/>
      <c r="CAW214" s="17"/>
      <c r="CAX214" s="17"/>
      <c r="CAY214" s="17"/>
      <c r="CAZ214" s="17"/>
      <c r="CBA214" s="17"/>
      <c r="CBB214" s="17"/>
      <c r="CBC214" s="17"/>
      <c r="CBD214" s="17"/>
      <c r="CBE214" s="17"/>
      <c r="CBF214" s="17"/>
      <c r="CBG214" s="17"/>
      <c r="CBH214" s="17"/>
      <c r="CBI214" s="17"/>
      <c r="CBJ214" s="17"/>
      <c r="CBK214" s="17"/>
      <c r="CBL214" s="17"/>
      <c r="CBM214" s="17"/>
      <c r="CBN214" s="17"/>
      <c r="CBO214" s="17"/>
      <c r="CBP214" s="17"/>
      <c r="CBQ214" s="17"/>
      <c r="CBR214" s="17"/>
      <c r="CBS214" s="17"/>
      <c r="CBT214" s="17"/>
      <c r="CBU214" s="17"/>
      <c r="CBV214" s="17"/>
      <c r="CBW214" s="17"/>
      <c r="CBX214" s="17"/>
      <c r="CBY214" s="17"/>
      <c r="CBZ214" s="17"/>
      <c r="CCA214" s="17"/>
      <c r="CCB214" s="17"/>
      <c r="CCC214" s="17"/>
      <c r="CCD214" s="17"/>
      <c r="CCE214" s="17"/>
      <c r="CCF214" s="17"/>
      <c r="CCG214" s="17"/>
      <c r="CCH214" s="17"/>
      <c r="CCI214" s="17"/>
      <c r="CCJ214" s="17"/>
      <c r="CCK214" s="17"/>
      <c r="CCL214" s="17"/>
      <c r="CCM214" s="17"/>
      <c r="CCN214" s="17"/>
      <c r="CCO214" s="17"/>
      <c r="CCP214" s="17"/>
      <c r="CCQ214" s="17"/>
      <c r="CCR214" s="17"/>
      <c r="CCS214" s="17"/>
      <c r="CCT214" s="17"/>
      <c r="CCU214" s="17"/>
      <c r="CCV214" s="17"/>
      <c r="CCW214" s="17"/>
      <c r="CCX214" s="17"/>
      <c r="CCY214" s="17"/>
      <c r="CCZ214" s="17"/>
      <c r="CDA214" s="17"/>
      <c r="CDB214" s="17"/>
      <c r="CDC214" s="17"/>
      <c r="CDD214" s="17"/>
      <c r="CDE214" s="17"/>
      <c r="CDF214" s="17"/>
      <c r="CDG214" s="17"/>
      <c r="CDH214" s="17"/>
      <c r="CDI214" s="17"/>
      <c r="CDJ214" s="17"/>
      <c r="CDK214" s="17"/>
      <c r="CDL214" s="17"/>
      <c r="CDM214" s="17"/>
      <c r="CDN214" s="17"/>
      <c r="CDO214" s="17"/>
      <c r="CDP214" s="17"/>
      <c r="CDQ214" s="17"/>
      <c r="CDR214" s="17"/>
      <c r="CDS214" s="17"/>
      <c r="CDT214" s="17"/>
      <c r="CDU214" s="17"/>
    </row>
    <row r="215">
      <c r="A215" s="14" t="s">
        <v>2801</v>
      </c>
      <c r="B215" s="14" t="s">
        <v>4408</v>
      </c>
      <c r="C215" s="14" t="s">
        <v>2803</v>
      </c>
      <c r="D215" s="14" t="s">
        <v>2804</v>
      </c>
      <c r="E215" s="14" t="s">
        <v>4409</v>
      </c>
      <c r="F215" s="14" t="s">
        <v>2835</v>
      </c>
      <c r="I215" s="14" t="s">
        <v>4410</v>
      </c>
      <c r="J215" s="14" t="s">
        <v>2618</v>
      </c>
      <c r="K215" s="14" t="s">
        <v>2619</v>
      </c>
      <c r="L215" s="14" t="s">
        <v>2658</v>
      </c>
      <c r="M215" s="16">
        <v>1.0</v>
      </c>
      <c r="N215" s="14" t="s">
        <v>2690</v>
      </c>
      <c r="O215" s="14" t="s">
        <v>2690</v>
      </c>
      <c r="P215" s="14" t="s">
        <v>2690</v>
      </c>
      <c r="Q215" s="16">
        <v>11.0</v>
      </c>
      <c r="R215" s="16">
        <v>4104160.0</v>
      </c>
      <c r="S215" s="16">
        <v>4104160.0</v>
      </c>
      <c r="T215" s="14" t="s">
        <v>2631</v>
      </c>
      <c r="U215" s="14" t="s">
        <v>2630</v>
      </c>
      <c r="V215" s="14" t="s">
        <v>4411</v>
      </c>
      <c r="W215" s="14" t="s">
        <v>4412</v>
      </c>
      <c r="X215" s="16">
        <v>0.48</v>
      </c>
      <c r="Y215" s="17"/>
      <c r="Z215" s="16">
        <v>88.0</v>
      </c>
      <c r="AA215" s="16">
        <v>96.0</v>
      </c>
      <c r="AB215" s="17"/>
      <c r="AC215" s="16">
        <v>162.0</v>
      </c>
      <c r="AD215" s="16">
        <v>5113.0</v>
      </c>
      <c r="AE215" s="22">
        <v>45547.0</v>
      </c>
      <c r="AF215" s="17"/>
      <c r="AG215" s="14" t="s">
        <v>2876</v>
      </c>
      <c r="AI215" s="17"/>
      <c r="AJ215" s="17"/>
      <c r="AK215" s="17"/>
      <c r="AL215" s="16">
        <v>80.0</v>
      </c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4" t="s">
        <v>2806</v>
      </c>
      <c r="BB215" s="17"/>
      <c r="BC215" s="17"/>
      <c r="BD215" s="17"/>
      <c r="BE215" s="17"/>
      <c r="BF215" s="14" t="s">
        <v>2574</v>
      </c>
      <c r="BG215" s="16">
        <v>1.0</v>
      </c>
      <c r="BH215" s="14" t="s">
        <v>2564</v>
      </c>
      <c r="BI215" s="14" t="s">
        <v>2565</v>
      </c>
      <c r="BJ215" s="14" t="s">
        <v>2566</v>
      </c>
      <c r="BK215" s="17"/>
      <c r="BL215" s="17"/>
      <c r="BM215" s="16">
        <v>171.4</v>
      </c>
      <c r="BN215" s="17"/>
      <c r="BO215" s="17"/>
      <c r="BP215" s="17"/>
      <c r="BQ215" s="17"/>
      <c r="BR215" s="17"/>
      <c r="BS215" s="16">
        <v>0.0341</v>
      </c>
      <c r="BT215" s="16">
        <v>77.3909327</v>
      </c>
      <c r="BU215" s="14" t="s">
        <v>2567</v>
      </c>
      <c r="BV215" s="17"/>
      <c r="BW215" s="16">
        <v>1988.0</v>
      </c>
      <c r="BX215" s="16">
        <v>1.0</v>
      </c>
      <c r="BY215" s="14" t="s">
        <v>2807</v>
      </c>
      <c r="BZ215" s="16">
        <v>2354.0</v>
      </c>
      <c r="CA215" s="16">
        <v>-29501.0</v>
      </c>
      <c r="CB215" s="16">
        <v>0.0</v>
      </c>
      <c r="CC215" s="16">
        <v>77.3909327</v>
      </c>
      <c r="CD215" s="14" t="s">
        <v>2571</v>
      </c>
      <c r="CE215" s="16">
        <v>77.3909327</v>
      </c>
      <c r="CF215" s="14" t="s">
        <v>2572</v>
      </c>
      <c r="CG215" s="14" t="s">
        <v>2704</v>
      </c>
      <c r="CH215" s="19">
        <v>40686.0</v>
      </c>
      <c r="CI215" s="14" t="s">
        <v>2573</v>
      </c>
      <c r="CJ215" s="14" t="s">
        <v>2736</v>
      </c>
      <c r="CK215" s="14" t="s">
        <v>2574</v>
      </c>
      <c r="CL215" s="14" t="s">
        <v>2808</v>
      </c>
      <c r="CM215" s="20">
        <v>2366833.0</v>
      </c>
      <c r="CN215" s="14" t="s">
        <v>2808</v>
      </c>
      <c r="CO215" s="14" t="s">
        <v>2563</v>
      </c>
      <c r="CP215" s="14" t="s">
        <v>2563</v>
      </c>
      <c r="CQ215" s="16">
        <v>0.7195</v>
      </c>
      <c r="CR215" s="16">
        <v>29.85</v>
      </c>
      <c r="CS215" s="14" t="s">
        <v>2574</v>
      </c>
      <c r="CT215" s="14" t="s">
        <v>4413</v>
      </c>
      <c r="CX215" s="14" t="s">
        <v>2580</v>
      </c>
      <c r="CY215" s="16">
        <v>77.3909327</v>
      </c>
      <c r="CZ215" s="14" t="s">
        <v>2581</v>
      </c>
      <c r="DB215" s="14" t="s">
        <v>2574</v>
      </c>
      <c r="DC215" s="14" t="s">
        <v>2708</v>
      </c>
      <c r="DD215" s="14" t="s">
        <v>4398</v>
      </c>
      <c r="DE215" s="14" t="s">
        <v>2574</v>
      </c>
      <c r="DF215" s="14" t="s">
        <v>2563</v>
      </c>
      <c r="DG215" s="14" t="s">
        <v>4399</v>
      </c>
      <c r="DH215" s="14" t="s">
        <v>4400</v>
      </c>
      <c r="DI215" s="14" t="s">
        <v>2813</v>
      </c>
      <c r="DJ215" s="14" t="s">
        <v>2814</v>
      </c>
      <c r="DK215" s="16">
        <v>57.0</v>
      </c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  <c r="KL215" s="17"/>
      <c r="KM215" s="17"/>
      <c r="KN215" s="17"/>
      <c r="KO215" s="17"/>
      <c r="KP215" s="17"/>
      <c r="KQ215" s="17"/>
      <c r="KR215" s="17"/>
      <c r="KS215" s="17"/>
      <c r="KT215" s="17"/>
      <c r="KU215" s="17"/>
      <c r="KV215" s="17"/>
      <c r="KW215" s="17"/>
      <c r="KX215" s="17"/>
      <c r="KY215" s="17"/>
      <c r="KZ215" s="17"/>
      <c r="LA215" s="17"/>
      <c r="LB215" s="17"/>
      <c r="LC215" s="17"/>
      <c r="LD215" s="17"/>
      <c r="LE215" s="17"/>
      <c r="LF215" s="17"/>
      <c r="LG215" s="17"/>
      <c r="LH215" s="17"/>
      <c r="LI215" s="17"/>
      <c r="LJ215" s="17"/>
      <c r="LK215" s="17"/>
      <c r="LL215" s="17"/>
      <c r="LM215" s="17"/>
      <c r="LN215" s="17"/>
      <c r="LO215" s="17"/>
      <c r="LP215" s="17"/>
      <c r="LQ215" s="17"/>
      <c r="LR215" s="17"/>
      <c r="LS215" s="17"/>
      <c r="LT215" s="17"/>
      <c r="LU215" s="17"/>
      <c r="LV215" s="17"/>
      <c r="LW215" s="17"/>
      <c r="LX215" s="17"/>
      <c r="LY215" s="17"/>
      <c r="LZ215" s="17"/>
      <c r="MA215" s="17"/>
      <c r="MB215" s="17"/>
      <c r="MC215" s="17"/>
      <c r="MD215" s="17"/>
      <c r="ME215" s="17"/>
      <c r="MF215" s="17"/>
      <c r="MG215" s="17"/>
      <c r="MH215" s="17"/>
      <c r="MI215" s="17"/>
      <c r="MJ215" s="17"/>
      <c r="MK215" s="17"/>
      <c r="ML215" s="17"/>
      <c r="MM215" s="17"/>
      <c r="MN215" s="17"/>
      <c r="MO215" s="17"/>
      <c r="MP215" s="17"/>
      <c r="MQ215" s="17"/>
      <c r="MR215" s="17"/>
      <c r="MS215" s="17"/>
      <c r="MT215" s="17"/>
      <c r="MU215" s="17"/>
      <c r="MV215" s="17"/>
      <c r="MW215" s="17"/>
      <c r="MX215" s="17"/>
      <c r="MY215" s="17"/>
      <c r="MZ215" s="17"/>
      <c r="NA215" s="17"/>
      <c r="NB215" s="17"/>
      <c r="NC215" s="17"/>
      <c r="ND215" s="17"/>
      <c r="NE215" s="17"/>
      <c r="NF215" s="17"/>
      <c r="NG215" s="17"/>
      <c r="NH215" s="17"/>
      <c r="NI215" s="17"/>
      <c r="NJ215" s="17"/>
      <c r="NK215" s="17"/>
      <c r="NL215" s="17"/>
      <c r="NM215" s="17"/>
      <c r="NN215" s="17"/>
      <c r="NO215" s="17"/>
      <c r="NP215" s="17"/>
      <c r="NQ215" s="17"/>
      <c r="NR215" s="17"/>
      <c r="NS215" s="17"/>
      <c r="NT215" s="17"/>
      <c r="NU215" s="17"/>
      <c r="NV215" s="17"/>
      <c r="NW215" s="17"/>
      <c r="NX215" s="17"/>
      <c r="NY215" s="17"/>
      <c r="NZ215" s="17"/>
      <c r="OA215" s="17"/>
      <c r="OB215" s="17"/>
      <c r="OC215" s="17"/>
      <c r="OD215" s="17"/>
      <c r="OE215" s="17"/>
      <c r="OF215" s="17"/>
      <c r="OG215" s="17"/>
      <c r="OH215" s="17"/>
      <c r="OI215" s="17"/>
      <c r="OJ215" s="17"/>
      <c r="OK215" s="17"/>
      <c r="OL215" s="17"/>
      <c r="OM215" s="17"/>
      <c r="ON215" s="17"/>
      <c r="OO215" s="17"/>
      <c r="OP215" s="17"/>
      <c r="OQ215" s="17"/>
      <c r="OR215" s="17"/>
      <c r="OS215" s="17"/>
      <c r="OT215" s="17"/>
      <c r="OU215" s="17"/>
      <c r="OV215" s="17"/>
      <c r="OW215" s="17"/>
      <c r="OX215" s="17"/>
      <c r="OY215" s="17"/>
      <c r="OZ215" s="17"/>
      <c r="PA215" s="17"/>
      <c r="PB215" s="17"/>
      <c r="PC215" s="17"/>
      <c r="PD215" s="17"/>
      <c r="PE215" s="17"/>
      <c r="PF215" s="17"/>
      <c r="PG215" s="17"/>
      <c r="PH215" s="17"/>
      <c r="PI215" s="17"/>
      <c r="PJ215" s="17"/>
      <c r="PK215" s="17"/>
      <c r="PL215" s="17"/>
      <c r="PM215" s="17"/>
      <c r="PN215" s="17"/>
      <c r="PO215" s="17"/>
      <c r="PP215" s="17"/>
      <c r="PQ215" s="17"/>
      <c r="PR215" s="17"/>
      <c r="PS215" s="17"/>
      <c r="PT215" s="17"/>
      <c r="PU215" s="17"/>
      <c r="PV215" s="17"/>
      <c r="PW215" s="17"/>
      <c r="PX215" s="17"/>
      <c r="PY215" s="17"/>
      <c r="PZ215" s="17"/>
      <c r="QA215" s="17"/>
      <c r="QB215" s="17"/>
      <c r="QC215" s="17"/>
      <c r="QD215" s="17"/>
      <c r="QE215" s="17"/>
      <c r="QF215" s="17"/>
      <c r="QG215" s="17"/>
      <c r="QH215" s="17"/>
      <c r="QI215" s="17"/>
      <c r="QJ215" s="17"/>
      <c r="QK215" s="17"/>
      <c r="QL215" s="17"/>
      <c r="QM215" s="17"/>
      <c r="QN215" s="17"/>
      <c r="QO215" s="17"/>
      <c r="QP215" s="17"/>
      <c r="QQ215" s="17"/>
      <c r="QR215" s="17"/>
      <c r="QS215" s="17"/>
      <c r="QT215" s="17"/>
      <c r="QU215" s="17"/>
      <c r="QV215" s="17"/>
      <c r="QW215" s="17"/>
      <c r="QX215" s="17"/>
      <c r="QY215" s="17"/>
      <c r="QZ215" s="17"/>
      <c r="RA215" s="17"/>
      <c r="RB215" s="17"/>
      <c r="RC215" s="17"/>
      <c r="RD215" s="17"/>
      <c r="RE215" s="17"/>
      <c r="RF215" s="17"/>
      <c r="RG215" s="17"/>
      <c r="RH215" s="17"/>
      <c r="RI215" s="17"/>
      <c r="RJ215" s="17"/>
      <c r="RK215" s="17"/>
      <c r="RL215" s="17"/>
      <c r="RM215" s="17"/>
      <c r="RN215" s="17"/>
      <c r="RO215" s="17"/>
      <c r="RP215" s="17"/>
      <c r="RQ215" s="17"/>
      <c r="RR215" s="17"/>
      <c r="RS215" s="17"/>
      <c r="RT215" s="17"/>
      <c r="RU215" s="17"/>
      <c r="RV215" s="17"/>
      <c r="RW215" s="17"/>
      <c r="RX215" s="17"/>
      <c r="RY215" s="17"/>
      <c r="RZ215" s="17"/>
      <c r="SA215" s="17"/>
      <c r="SB215" s="17"/>
      <c r="SC215" s="17"/>
      <c r="SD215" s="17"/>
      <c r="SE215" s="17"/>
      <c r="SF215" s="17"/>
      <c r="SG215" s="17"/>
      <c r="SH215" s="17"/>
      <c r="SI215" s="17"/>
      <c r="SJ215" s="17"/>
      <c r="SK215" s="17"/>
      <c r="SL215" s="17"/>
      <c r="SM215" s="17"/>
      <c r="SN215" s="17"/>
      <c r="SO215" s="17"/>
      <c r="SP215" s="17"/>
      <c r="SQ215" s="17"/>
      <c r="SR215" s="17"/>
      <c r="SS215" s="17"/>
      <c r="ST215" s="17"/>
      <c r="SU215" s="17"/>
      <c r="SV215" s="17"/>
      <c r="SW215" s="17"/>
      <c r="SX215" s="17"/>
      <c r="SY215" s="17"/>
      <c r="SZ215" s="17"/>
      <c r="TA215" s="17"/>
      <c r="TB215" s="17"/>
      <c r="TC215" s="17"/>
      <c r="TD215" s="17"/>
      <c r="TE215" s="17"/>
      <c r="TF215" s="17"/>
      <c r="TG215" s="17"/>
      <c r="TH215" s="17"/>
      <c r="TI215" s="17"/>
      <c r="TJ215" s="17"/>
      <c r="TK215" s="17"/>
      <c r="TL215" s="17"/>
      <c r="TM215" s="17"/>
      <c r="TN215" s="17"/>
      <c r="TO215" s="17"/>
      <c r="TP215" s="17"/>
      <c r="TQ215" s="17"/>
      <c r="TR215" s="17"/>
      <c r="TS215" s="17"/>
      <c r="TT215" s="17"/>
      <c r="TU215" s="17"/>
      <c r="TV215" s="17"/>
      <c r="TW215" s="17"/>
      <c r="TX215" s="17"/>
      <c r="TY215" s="17"/>
      <c r="TZ215" s="17"/>
      <c r="UA215" s="17"/>
      <c r="UB215" s="17"/>
      <c r="UC215" s="17"/>
      <c r="UD215" s="17"/>
      <c r="UE215" s="17"/>
      <c r="UF215" s="17"/>
      <c r="UG215" s="17"/>
      <c r="UH215" s="17"/>
      <c r="UI215" s="17"/>
      <c r="UJ215" s="17"/>
      <c r="UK215" s="17"/>
      <c r="UL215" s="17"/>
      <c r="UM215" s="17"/>
      <c r="UN215" s="17"/>
      <c r="UO215" s="17"/>
      <c r="UP215" s="17"/>
      <c r="UQ215" s="17"/>
      <c r="UR215" s="17"/>
      <c r="US215" s="17"/>
      <c r="UT215" s="17"/>
      <c r="UU215" s="17"/>
      <c r="UV215" s="17"/>
      <c r="UW215" s="17"/>
      <c r="UX215" s="17"/>
      <c r="UY215" s="17"/>
      <c r="UZ215" s="17"/>
      <c r="VA215" s="17"/>
      <c r="VB215" s="17"/>
      <c r="VC215" s="17"/>
      <c r="VD215" s="17"/>
      <c r="VE215" s="17"/>
      <c r="VF215" s="17"/>
      <c r="VG215" s="17"/>
      <c r="VH215" s="17"/>
      <c r="VI215" s="17"/>
      <c r="VJ215" s="17"/>
      <c r="VK215" s="17"/>
      <c r="VL215" s="17"/>
      <c r="VM215" s="17"/>
      <c r="VN215" s="17"/>
      <c r="VO215" s="17"/>
      <c r="VP215" s="17"/>
      <c r="VQ215" s="17"/>
      <c r="VR215" s="17"/>
      <c r="VS215" s="17"/>
      <c r="VT215" s="17"/>
      <c r="VU215" s="17"/>
      <c r="VV215" s="17"/>
      <c r="VW215" s="17"/>
      <c r="VX215" s="17"/>
      <c r="VY215" s="17"/>
      <c r="VZ215" s="17"/>
      <c r="WA215" s="17"/>
      <c r="WB215" s="17"/>
      <c r="WC215" s="17"/>
      <c r="WD215" s="17"/>
      <c r="WE215" s="17"/>
      <c r="WF215" s="17"/>
      <c r="WG215" s="17"/>
      <c r="WH215" s="17"/>
      <c r="WI215" s="17"/>
      <c r="WJ215" s="17"/>
      <c r="WK215" s="17"/>
      <c r="WL215" s="17"/>
      <c r="WM215" s="17"/>
      <c r="WN215" s="17"/>
      <c r="WO215" s="17"/>
      <c r="WP215" s="17"/>
      <c r="WQ215" s="17"/>
      <c r="WR215" s="17"/>
      <c r="WS215" s="17"/>
      <c r="WT215" s="17"/>
      <c r="WU215" s="17"/>
      <c r="WV215" s="17"/>
      <c r="WW215" s="17"/>
      <c r="WX215" s="17"/>
      <c r="WY215" s="17"/>
      <c r="WZ215" s="17"/>
      <c r="XA215" s="17"/>
      <c r="XB215" s="17"/>
      <c r="XC215" s="17"/>
      <c r="XD215" s="17"/>
      <c r="XE215" s="17"/>
      <c r="XF215" s="17"/>
      <c r="XG215" s="17"/>
      <c r="XH215" s="17"/>
      <c r="XI215" s="17"/>
      <c r="XJ215" s="17"/>
      <c r="XK215" s="17"/>
      <c r="XL215" s="17"/>
      <c r="XM215" s="17"/>
      <c r="XN215" s="17"/>
      <c r="XO215" s="17"/>
      <c r="XP215" s="17"/>
      <c r="XQ215" s="17"/>
      <c r="XR215" s="17"/>
      <c r="XS215" s="17"/>
      <c r="XT215" s="17"/>
      <c r="XU215" s="17"/>
      <c r="XV215" s="17"/>
      <c r="XW215" s="17"/>
      <c r="XX215" s="17"/>
      <c r="XY215" s="17"/>
      <c r="XZ215" s="17"/>
      <c r="YA215" s="17"/>
      <c r="YB215" s="17"/>
      <c r="YC215" s="17"/>
      <c r="YD215" s="17"/>
      <c r="YE215" s="17"/>
      <c r="YF215" s="17"/>
      <c r="YG215" s="17"/>
      <c r="YH215" s="17"/>
      <c r="YI215" s="17"/>
      <c r="YJ215" s="17"/>
      <c r="YK215" s="17"/>
      <c r="YL215" s="17"/>
      <c r="YM215" s="17"/>
      <c r="YN215" s="17"/>
      <c r="YO215" s="17"/>
      <c r="YP215" s="17"/>
      <c r="YQ215" s="17"/>
      <c r="YR215" s="17"/>
      <c r="YS215" s="17"/>
      <c r="YT215" s="17"/>
      <c r="YU215" s="17"/>
      <c r="YV215" s="17"/>
      <c r="YW215" s="17"/>
      <c r="YX215" s="17"/>
      <c r="YY215" s="17"/>
      <c r="YZ215" s="17"/>
      <c r="ZA215" s="17"/>
      <c r="ZB215" s="17"/>
      <c r="ZC215" s="17"/>
      <c r="ZD215" s="17"/>
      <c r="ZE215" s="17"/>
      <c r="ZF215" s="17"/>
      <c r="ZG215" s="17"/>
      <c r="ZH215" s="17"/>
      <c r="ZI215" s="17"/>
      <c r="ZJ215" s="17"/>
      <c r="ZK215" s="17"/>
      <c r="ZL215" s="17"/>
      <c r="ZM215" s="17"/>
      <c r="ZN215" s="17"/>
      <c r="ZO215" s="17"/>
      <c r="ZP215" s="17"/>
      <c r="ZQ215" s="17"/>
      <c r="ZR215" s="17"/>
      <c r="ZS215" s="17"/>
      <c r="ZT215" s="17"/>
      <c r="ZU215" s="17"/>
      <c r="ZV215" s="17"/>
      <c r="ZW215" s="17"/>
      <c r="ZX215" s="17"/>
      <c r="ZY215" s="17"/>
      <c r="ZZ215" s="17"/>
      <c r="AAA215" s="17"/>
      <c r="AAB215" s="17"/>
      <c r="AAC215" s="17"/>
      <c r="AAD215" s="17"/>
      <c r="AAE215" s="17"/>
      <c r="AAF215" s="17"/>
      <c r="AAG215" s="17"/>
      <c r="AAH215" s="17"/>
      <c r="AAI215" s="17"/>
      <c r="AAJ215" s="17"/>
      <c r="AAK215" s="17"/>
      <c r="AAL215" s="17"/>
      <c r="AAM215" s="17"/>
      <c r="AAN215" s="17"/>
      <c r="AAO215" s="17"/>
      <c r="AAP215" s="17"/>
      <c r="AAQ215" s="17"/>
      <c r="AAR215" s="17"/>
      <c r="AAS215" s="17"/>
      <c r="AAT215" s="17"/>
      <c r="AAU215" s="17"/>
      <c r="AAV215" s="17"/>
      <c r="AAW215" s="17"/>
      <c r="AAX215" s="17"/>
      <c r="AAY215" s="17"/>
      <c r="AAZ215" s="17"/>
      <c r="ABA215" s="17"/>
      <c r="ABB215" s="17"/>
      <c r="ABC215" s="17"/>
      <c r="ABD215" s="17"/>
      <c r="ABE215" s="17"/>
      <c r="ABF215" s="17"/>
      <c r="ABG215" s="17"/>
      <c r="ABH215" s="17"/>
      <c r="ABI215" s="17"/>
      <c r="ABJ215" s="17"/>
      <c r="ABK215" s="17"/>
      <c r="ABL215" s="17"/>
      <c r="ABM215" s="17"/>
      <c r="ABN215" s="17"/>
      <c r="ABO215" s="17"/>
      <c r="ABP215" s="17"/>
      <c r="ABQ215" s="17"/>
      <c r="ABR215" s="17"/>
      <c r="ABS215" s="17"/>
      <c r="ABT215" s="17"/>
      <c r="ABU215" s="17"/>
      <c r="ABV215" s="17"/>
      <c r="ABW215" s="17"/>
      <c r="ABX215" s="17"/>
      <c r="ABY215" s="17"/>
      <c r="ABZ215" s="17"/>
      <c r="ACA215" s="17"/>
      <c r="ACB215" s="17"/>
      <c r="ACC215" s="17"/>
      <c r="ACD215" s="17"/>
      <c r="ACE215" s="17"/>
      <c r="ACF215" s="17"/>
      <c r="ACG215" s="17"/>
      <c r="ACH215" s="17"/>
      <c r="ACI215" s="17"/>
      <c r="ACJ215" s="17"/>
      <c r="ACK215" s="17"/>
      <c r="ACL215" s="17"/>
      <c r="ACM215" s="17"/>
      <c r="ACN215" s="17"/>
      <c r="ACO215" s="17"/>
      <c r="ACP215" s="17"/>
      <c r="ACQ215" s="17"/>
      <c r="ACR215" s="17"/>
      <c r="ACS215" s="17"/>
      <c r="ACT215" s="17"/>
      <c r="ACU215" s="17"/>
      <c r="ACV215" s="17"/>
      <c r="ACW215" s="17"/>
      <c r="ACX215" s="17"/>
      <c r="ACY215" s="17"/>
      <c r="ACZ215" s="17"/>
      <c r="ADA215" s="17"/>
      <c r="ADB215" s="17"/>
      <c r="ADC215" s="17"/>
      <c r="ADD215" s="17"/>
      <c r="ADE215" s="17"/>
      <c r="ADF215" s="17"/>
      <c r="ADG215" s="17"/>
      <c r="ADH215" s="17"/>
      <c r="ADI215" s="17"/>
      <c r="ADJ215" s="17"/>
      <c r="ADK215" s="17"/>
      <c r="ADL215" s="17"/>
      <c r="ADM215" s="17"/>
      <c r="ADN215" s="17"/>
      <c r="ADO215" s="17"/>
      <c r="ADP215" s="17"/>
      <c r="ADQ215" s="17"/>
      <c r="ADR215" s="17"/>
      <c r="ADS215" s="17"/>
      <c r="ADT215" s="17"/>
      <c r="ADU215" s="17"/>
      <c r="ADV215" s="17"/>
      <c r="ADW215" s="17"/>
      <c r="ADX215" s="17"/>
      <c r="ADY215" s="17"/>
      <c r="ADZ215" s="17"/>
      <c r="AEA215" s="17"/>
      <c r="AEB215" s="17"/>
      <c r="AEC215" s="17"/>
      <c r="AED215" s="17"/>
      <c r="AEE215" s="17"/>
      <c r="AEF215" s="17"/>
      <c r="AEG215" s="17"/>
      <c r="AEH215" s="17"/>
      <c r="AEI215" s="17"/>
      <c r="AEJ215" s="17"/>
      <c r="AEK215" s="17"/>
      <c r="AEL215" s="17"/>
      <c r="AEM215" s="17"/>
      <c r="AEN215" s="17"/>
      <c r="AEO215" s="17"/>
      <c r="AEP215" s="17"/>
      <c r="AEQ215" s="17"/>
      <c r="AER215" s="17"/>
      <c r="AES215" s="17"/>
      <c r="AET215" s="17"/>
      <c r="AEU215" s="17"/>
      <c r="AEV215" s="17"/>
      <c r="AEW215" s="17"/>
      <c r="AEX215" s="17"/>
      <c r="AEY215" s="17"/>
      <c r="AEZ215" s="17"/>
      <c r="AFA215" s="17"/>
      <c r="AFB215" s="17"/>
      <c r="AFC215" s="17"/>
      <c r="AFD215" s="17"/>
      <c r="AFE215" s="17"/>
      <c r="AFF215" s="17"/>
      <c r="AFG215" s="17"/>
      <c r="AFH215" s="17"/>
      <c r="AFI215" s="17"/>
      <c r="AFJ215" s="17"/>
      <c r="AFK215" s="17"/>
      <c r="AFL215" s="17"/>
      <c r="AFM215" s="17"/>
      <c r="AFN215" s="17"/>
      <c r="AFO215" s="17"/>
      <c r="AFP215" s="17"/>
      <c r="AFQ215" s="17"/>
      <c r="AFR215" s="17"/>
      <c r="AFS215" s="17"/>
      <c r="AFT215" s="17"/>
      <c r="AFU215" s="17"/>
      <c r="AFV215" s="17"/>
      <c r="AFW215" s="17"/>
      <c r="AFX215" s="17"/>
      <c r="AFY215" s="17"/>
      <c r="AFZ215" s="17"/>
      <c r="AGA215" s="17"/>
      <c r="AGB215" s="17"/>
      <c r="AGC215" s="17"/>
      <c r="AGD215" s="17"/>
      <c r="AGE215" s="17"/>
      <c r="AGF215" s="17"/>
      <c r="AGG215" s="17"/>
      <c r="AGH215" s="17"/>
      <c r="AGI215" s="17"/>
      <c r="AGJ215" s="17"/>
      <c r="AGK215" s="17"/>
      <c r="AGL215" s="17"/>
      <c r="AGM215" s="17"/>
      <c r="AGN215" s="17"/>
      <c r="AGO215" s="17"/>
      <c r="AGP215" s="17"/>
      <c r="AGQ215" s="17"/>
      <c r="AGR215" s="17"/>
      <c r="AGS215" s="17"/>
      <c r="AGT215" s="17"/>
      <c r="AGU215" s="17"/>
      <c r="AGV215" s="17"/>
      <c r="AGW215" s="17"/>
      <c r="AGX215" s="17"/>
      <c r="AGY215" s="17"/>
      <c r="AGZ215" s="17"/>
      <c r="AHA215" s="17"/>
      <c r="AHB215" s="17"/>
      <c r="AHC215" s="17"/>
      <c r="AHD215" s="17"/>
      <c r="AHE215" s="17"/>
      <c r="AHF215" s="17"/>
      <c r="AHG215" s="17"/>
      <c r="AHH215" s="17"/>
      <c r="AHI215" s="17"/>
      <c r="AHJ215" s="17"/>
      <c r="AHK215" s="17"/>
      <c r="AHL215" s="17"/>
      <c r="AHM215" s="17"/>
      <c r="AHN215" s="17"/>
      <c r="AHO215" s="17"/>
      <c r="AHP215" s="17"/>
      <c r="AHQ215" s="17"/>
      <c r="AHR215" s="17"/>
      <c r="AHS215" s="17"/>
      <c r="AHT215" s="17"/>
      <c r="AHU215" s="17"/>
      <c r="AHV215" s="17"/>
      <c r="AHW215" s="17"/>
      <c r="AHX215" s="17"/>
      <c r="AHY215" s="17"/>
      <c r="AHZ215" s="17"/>
      <c r="AIA215" s="17"/>
      <c r="AIB215" s="17"/>
      <c r="AIC215" s="17"/>
      <c r="AID215" s="17"/>
      <c r="AIE215" s="17"/>
      <c r="AIF215" s="17"/>
      <c r="AIG215" s="17"/>
      <c r="AIH215" s="17"/>
      <c r="AII215" s="17"/>
      <c r="AIJ215" s="17"/>
      <c r="AIK215" s="17"/>
      <c r="AIL215" s="17"/>
      <c r="AIM215" s="17"/>
      <c r="AIN215" s="17"/>
      <c r="AIO215" s="17"/>
      <c r="AIP215" s="17"/>
      <c r="AIQ215" s="17"/>
      <c r="AIR215" s="17"/>
      <c r="AIS215" s="17"/>
      <c r="AIT215" s="17"/>
      <c r="AIU215" s="17"/>
      <c r="AIV215" s="17"/>
      <c r="AIW215" s="17"/>
      <c r="AIX215" s="17"/>
      <c r="AIY215" s="17"/>
      <c r="AIZ215" s="17"/>
      <c r="AJA215" s="17"/>
      <c r="AJB215" s="17"/>
      <c r="AJC215" s="17"/>
      <c r="AJD215" s="17"/>
      <c r="AJE215" s="17"/>
      <c r="AJF215" s="17"/>
      <c r="AJG215" s="17"/>
      <c r="AJH215" s="17"/>
      <c r="AJI215" s="17"/>
      <c r="AJJ215" s="17"/>
      <c r="AJK215" s="17"/>
      <c r="AJL215" s="17"/>
      <c r="AJM215" s="17"/>
      <c r="AJN215" s="17"/>
      <c r="AJO215" s="17"/>
      <c r="AJP215" s="17"/>
      <c r="AJQ215" s="17"/>
      <c r="AJR215" s="17"/>
      <c r="AJS215" s="17"/>
      <c r="AJT215" s="17"/>
      <c r="AJU215" s="17"/>
      <c r="AJV215" s="17"/>
      <c r="AJW215" s="17"/>
      <c r="AJX215" s="17"/>
      <c r="AJY215" s="17"/>
      <c r="AJZ215" s="17"/>
      <c r="AKA215" s="17"/>
      <c r="AKB215" s="17"/>
      <c r="AKC215" s="17"/>
      <c r="AKD215" s="17"/>
      <c r="AKE215" s="17"/>
      <c r="AKF215" s="17"/>
      <c r="AKG215" s="17"/>
      <c r="AKH215" s="17"/>
      <c r="AKI215" s="17"/>
      <c r="AKJ215" s="17"/>
      <c r="AKK215" s="17"/>
      <c r="AKL215" s="17"/>
      <c r="AKM215" s="17"/>
      <c r="AKN215" s="17"/>
      <c r="AKO215" s="17"/>
      <c r="AKP215" s="17"/>
      <c r="AKQ215" s="17"/>
      <c r="AKR215" s="17"/>
      <c r="AKS215" s="17"/>
      <c r="AKT215" s="17"/>
      <c r="AKU215" s="17"/>
      <c r="AKV215" s="17"/>
      <c r="AKW215" s="17"/>
      <c r="AKX215" s="17"/>
      <c r="AKY215" s="17"/>
      <c r="AKZ215" s="17"/>
      <c r="ALA215" s="17"/>
      <c r="ALB215" s="17"/>
      <c r="ALC215" s="17"/>
      <c r="ALD215" s="17"/>
      <c r="ALE215" s="17"/>
      <c r="ALF215" s="17"/>
      <c r="ALG215" s="17"/>
      <c r="ALH215" s="17"/>
      <c r="ALI215" s="17"/>
      <c r="ALJ215" s="17"/>
      <c r="ALK215" s="17"/>
      <c r="ALL215" s="17"/>
      <c r="ALM215" s="17"/>
      <c r="ALN215" s="17"/>
      <c r="ALO215" s="17"/>
      <c r="ALP215" s="17"/>
      <c r="ALQ215" s="17"/>
      <c r="ALR215" s="17"/>
      <c r="ALS215" s="17"/>
      <c r="ALT215" s="17"/>
      <c r="ALU215" s="17"/>
      <c r="ALV215" s="17"/>
      <c r="ALW215" s="17"/>
      <c r="ALX215" s="17"/>
      <c r="ALY215" s="17"/>
      <c r="ALZ215" s="17"/>
      <c r="AMA215" s="17"/>
      <c r="AMB215" s="17"/>
      <c r="AMC215" s="17"/>
      <c r="AMD215" s="17"/>
      <c r="AME215" s="17"/>
      <c r="AMF215" s="17"/>
      <c r="AMG215" s="17"/>
      <c r="AMH215" s="17"/>
      <c r="AMI215" s="17"/>
      <c r="AMJ215" s="17"/>
      <c r="AMK215" s="17"/>
      <c r="AML215" s="17"/>
      <c r="AMM215" s="17"/>
      <c r="AMN215" s="17"/>
      <c r="AMO215" s="17"/>
      <c r="AMP215" s="17"/>
      <c r="AMQ215" s="17"/>
      <c r="AMR215" s="17"/>
      <c r="AMS215" s="17"/>
      <c r="AMT215" s="17"/>
      <c r="AMU215" s="17"/>
      <c r="AMV215" s="17"/>
      <c r="AMW215" s="17"/>
      <c r="AMX215" s="17"/>
      <c r="AMY215" s="17"/>
      <c r="AMZ215" s="17"/>
      <c r="ANA215" s="17"/>
      <c r="ANB215" s="17"/>
      <c r="ANC215" s="17"/>
      <c r="AND215" s="17"/>
      <c r="ANE215" s="17"/>
      <c r="ANF215" s="17"/>
      <c r="ANG215" s="17"/>
      <c r="ANH215" s="17"/>
      <c r="ANI215" s="17"/>
      <c r="ANJ215" s="17"/>
      <c r="ANK215" s="17"/>
      <c r="ANL215" s="17"/>
      <c r="ANM215" s="17"/>
      <c r="ANN215" s="17"/>
      <c r="ANO215" s="17"/>
      <c r="ANP215" s="17"/>
      <c r="ANQ215" s="17"/>
      <c r="ANR215" s="17"/>
      <c r="ANS215" s="17"/>
      <c r="ANT215" s="17"/>
      <c r="ANU215" s="17"/>
      <c r="ANV215" s="17"/>
      <c r="ANW215" s="17"/>
      <c r="ANX215" s="17"/>
      <c r="ANY215" s="17"/>
      <c r="ANZ215" s="17"/>
      <c r="AOA215" s="17"/>
      <c r="AOB215" s="17"/>
      <c r="AOC215" s="17"/>
      <c r="AOD215" s="17"/>
      <c r="AOE215" s="17"/>
      <c r="AOF215" s="17"/>
      <c r="AOG215" s="17"/>
      <c r="AOH215" s="17"/>
      <c r="AOI215" s="17"/>
      <c r="AOJ215" s="17"/>
      <c r="AOK215" s="17"/>
      <c r="AOL215" s="17"/>
      <c r="AOM215" s="17"/>
      <c r="AON215" s="17"/>
      <c r="AOO215" s="17"/>
      <c r="AOP215" s="17"/>
      <c r="AOQ215" s="17"/>
      <c r="AOR215" s="17"/>
      <c r="AOS215" s="17"/>
      <c r="AOT215" s="17"/>
      <c r="AOU215" s="17"/>
      <c r="AOV215" s="17"/>
      <c r="AOW215" s="17"/>
      <c r="AOX215" s="17"/>
      <c r="AOY215" s="17"/>
      <c r="AOZ215" s="17"/>
      <c r="APA215" s="17"/>
      <c r="APB215" s="17"/>
      <c r="APC215" s="17"/>
      <c r="APD215" s="17"/>
      <c r="APE215" s="17"/>
      <c r="APF215" s="17"/>
      <c r="APG215" s="17"/>
      <c r="APH215" s="17"/>
      <c r="API215" s="17"/>
      <c r="APJ215" s="17"/>
      <c r="APK215" s="17"/>
      <c r="APL215" s="17"/>
      <c r="APM215" s="17"/>
      <c r="APN215" s="17"/>
      <c r="APO215" s="17"/>
      <c r="APP215" s="17"/>
      <c r="APQ215" s="17"/>
      <c r="APR215" s="17"/>
      <c r="APS215" s="17"/>
      <c r="APT215" s="17"/>
      <c r="APU215" s="17"/>
      <c r="APV215" s="17"/>
      <c r="APW215" s="17"/>
      <c r="APX215" s="17"/>
      <c r="APY215" s="17"/>
      <c r="APZ215" s="17"/>
      <c r="AQA215" s="17"/>
      <c r="AQB215" s="17"/>
      <c r="AQC215" s="17"/>
      <c r="AQD215" s="17"/>
      <c r="AQE215" s="17"/>
      <c r="AQF215" s="17"/>
      <c r="AQG215" s="17"/>
      <c r="AQH215" s="17"/>
      <c r="AQI215" s="17"/>
      <c r="AQJ215" s="17"/>
      <c r="AQK215" s="17"/>
      <c r="AQL215" s="17"/>
      <c r="AQM215" s="17"/>
      <c r="AQN215" s="17"/>
      <c r="AQO215" s="17"/>
      <c r="AQP215" s="17"/>
      <c r="AQQ215" s="17"/>
      <c r="AQR215" s="17"/>
      <c r="AQS215" s="17"/>
      <c r="AQT215" s="17"/>
      <c r="AQU215" s="17"/>
      <c r="AQV215" s="17"/>
      <c r="AQW215" s="17"/>
      <c r="AQX215" s="17"/>
      <c r="AQY215" s="17"/>
      <c r="AQZ215" s="17"/>
      <c r="ARA215" s="17"/>
      <c r="ARB215" s="17"/>
      <c r="ARC215" s="17"/>
      <c r="ARD215" s="17"/>
      <c r="ARE215" s="17"/>
      <c r="ARF215" s="17"/>
      <c r="ARG215" s="17"/>
      <c r="ARH215" s="17"/>
      <c r="ARI215" s="17"/>
      <c r="ARJ215" s="17"/>
      <c r="ARK215" s="17"/>
      <c r="ARL215" s="17"/>
      <c r="ARM215" s="17"/>
      <c r="ARN215" s="17"/>
      <c r="ARO215" s="17"/>
      <c r="ARP215" s="17"/>
      <c r="ARQ215" s="17"/>
      <c r="ARR215" s="17"/>
      <c r="ARS215" s="17"/>
      <c r="ART215" s="17"/>
      <c r="ARU215" s="17"/>
      <c r="ARV215" s="17"/>
      <c r="ARW215" s="17"/>
      <c r="ARX215" s="17"/>
      <c r="ARY215" s="17"/>
      <c r="ARZ215" s="17"/>
      <c r="ASA215" s="17"/>
      <c r="ASB215" s="17"/>
      <c r="ASC215" s="17"/>
      <c r="ASD215" s="17"/>
      <c r="ASE215" s="17"/>
      <c r="ASF215" s="17"/>
      <c r="ASG215" s="17"/>
      <c r="ASH215" s="17"/>
      <c r="ASI215" s="17"/>
      <c r="ASJ215" s="17"/>
      <c r="ASK215" s="17"/>
      <c r="ASL215" s="17"/>
      <c r="ASM215" s="17"/>
      <c r="ASN215" s="17"/>
      <c r="ASO215" s="17"/>
      <c r="ASP215" s="17"/>
      <c r="ASQ215" s="17"/>
      <c r="ASR215" s="17"/>
      <c r="ASS215" s="17"/>
      <c r="AST215" s="17"/>
      <c r="ASU215" s="17"/>
      <c r="ASV215" s="17"/>
      <c r="ASW215" s="17"/>
      <c r="ASX215" s="17"/>
      <c r="ASY215" s="17"/>
      <c r="ASZ215" s="17"/>
      <c r="ATA215" s="17"/>
      <c r="ATB215" s="17"/>
      <c r="ATC215" s="17"/>
      <c r="ATD215" s="17"/>
      <c r="ATE215" s="17"/>
      <c r="ATF215" s="17"/>
      <c r="ATG215" s="17"/>
      <c r="ATH215" s="17"/>
      <c r="ATI215" s="17"/>
      <c r="ATJ215" s="17"/>
      <c r="ATK215" s="17"/>
      <c r="ATL215" s="17"/>
      <c r="ATM215" s="17"/>
      <c r="ATN215" s="17"/>
      <c r="ATO215" s="17"/>
      <c r="ATP215" s="17"/>
      <c r="ATQ215" s="17"/>
      <c r="ATR215" s="17"/>
      <c r="ATS215" s="17"/>
      <c r="ATT215" s="17"/>
      <c r="ATU215" s="17"/>
      <c r="ATV215" s="17"/>
      <c r="ATW215" s="17"/>
      <c r="ATX215" s="17"/>
      <c r="ATY215" s="17"/>
      <c r="ATZ215" s="17"/>
      <c r="AUA215" s="17"/>
      <c r="AUB215" s="17"/>
      <c r="AUC215" s="17"/>
      <c r="AUD215" s="17"/>
      <c r="AUE215" s="17"/>
      <c r="AUF215" s="17"/>
      <c r="AUG215" s="17"/>
      <c r="AUH215" s="17"/>
      <c r="AUI215" s="17"/>
      <c r="AUJ215" s="17"/>
      <c r="AUK215" s="17"/>
      <c r="AUL215" s="17"/>
      <c r="AUM215" s="17"/>
      <c r="AUN215" s="17"/>
      <c r="AUO215" s="17"/>
      <c r="AUP215" s="17"/>
      <c r="AUQ215" s="17"/>
      <c r="AUR215" s="17"/>
      <c r="AUS215" s="17"/>
      <c r="AUT215" s="17"/>
      <c r="AUU215" s="17"/>
      <c r="AUV215" s="17"/>
      <c r="AUW215" s="17"/>
      <c r="AUX215" s="17"/>
      <c r="AUY215" s="17"/>
      <c r="AUZ215" s="17"/>
      <c r="AVA215" s="17"/>
      <c r="AVB215" s="17"/>
      <c r="AVC215" s="17"/>
      <c r="AVD215" s="17"/>
      <c r="AVE215" s="17"/>
      <c r="AVF215" s="17"/>
      <c r="AVG215" s="17"/>
      <c r="AVH215" s="17"/>
      <c r="AVI215" s="17"/>
      <c r="AVJ215" s="17"/>
      <c r="AVK215" s="17"/>
      <c r="AVL215" s="17"/>
      <c r="AVM215" s="17"/>
      <c r="AVN215" s="17"/>
      <c r="AVO215" s="17"/>
      <c r="AVP215" s="17"/>
      <c r="AVQ215" s="17"/>
      <c r="AVR215" s="17"/>
      <c r="AVS215" s="17"/>
      <c r="AVT215" s="17"/>
      <c r="AVU215" s="17"/>
      <c r="AVV215" s="17"/>
      <c r="AVW215" s="17"/>
      <c r="AVX215" s="17"/>
      <c r="AVY215" s="17"/>
      <c r="AVZ215" s="17"/>
      <c r="AWA215" s="17"/>
      <c r="AWB215" s="17"/>
      <c r="AWC215" s="17"/>
      <c r="AWD215" s="17"/>
      <c r="AWE215" s="17"/>
      <c r="AWF215" s="17"/>
      <c r="AWG215" s="17"/>
      <c r="AWH215" s="17"/>
      <c r="AWI215" s="17"/>
      <c r="AWJ215" s="17"/>
      <c r="AWK215" s="17"/>
      <c r="AWL215" s="17"/>
      <c r="AWM215" s="17"/>
      <c r="AWN215" s="17"/>
      <c r="AWO215" s="17"/>
      <c r="AWP215" s="17"/>
      <c r="AWQ215" s="17"/>
      <c r="AWR215" s="17"/>
      <c r="AWS215" s="17"/>
      <c r="AWT215" s="17"/>
      <c r="AWU215" s="17"/>
      <c r="AWV215" s="17"/>
      <c r="AWW215" s="17"/>
      <c r="AWX215" s="17"/>
      <c r="AWY215" s="17"/>
      <c r="AWZ215" s="17"/>
      <c r="AXA215" s="17"/>
      <c r="AXB215" s="17"/>
      <c r="AXC215" s="17"/>
      <c r="AXD215" s="17"/>
      <c r="AXE215" s="17"/>
      <c r="AXF215" s="17"/>
      <c r="AXG215" s="17"/>
      <c r="AXH215" s="17"/>
      <c r="AXI215" s="17"/>
      <c r="AXJ215" s="17"/>
      <c r="AXK215" s="17"/>
      <c r="AXL215" s="17"/>
      <c r="AXM215" s="17"/>
      <c r="AXN215" s="17"/>
      <c r="AXO215" s="17"/>
      <c r="AXP215" s="17"/>
      <c r="AXQ215" s="17"/>
      <c r="AXR215" s="17"/>
      <c r="AXS215" s="17"/>
      <c r="AXT215" s="17"/>
      <c r="AXU215" s="17"/>
      <c r="AXV215" s="17"/>
      <c r="AXW215" s="17"/>
      <c r="AXX215" s="17"/>
      <c r="AXY215" s="17"/>
      <c r="AXZ215" s="17"/>
      <c r="AYA215" s="17"/>
      <c r="AYB215" s="17"/>
      <c r="AYC215" s="17"/>
      <c r="AYD215" s="17"/>
      <c r="AYE215" s="17"/>
      <c r="AYF215" s="17"/>
      <c r="AYG215" s="17"/>
      <c r="AYH215" s="17"/>
      <c r="AYI215" s="17"/>
      <c r="AYJ215" s="17"/>
      <c r="AYK215" s="17"/>
      <c r="AYL215" s="17"/>
      <c r="AYM215" s="17"/>
      <c r="AYN215" s="17"/>
      <c r="AYO215" s="17"/>
      <c r="AYP215" s="17"/>
      <c r="AYQ215" s="17"/>
      <c r="AYR215" s="17"/>
      <c r="AYS215" s="17"/>
      <c r="AYT215" s="17"/>
      <c r="AYU215" s="17"/>
      <c r="AYV215" s="17"/>
      <c r="AYW215" s="17"/>
      <c r="AYX215" s="17"/>
      <c r="AYY215" s="17"/>
      <c r="AYZ215" s="17"/>
      <c r="AZA215" s="17"/>
      <c r="AZB215" s="17"/>
      <c r="AZC215" s="17"/>
      <c r="AZD215" s="17"/>
      <c r="AZE215" s="17"/>
      <c r="AZF215" s="17"/>
      <c r="AZG215" s="17"/>
      <c r="AZH215" s="17"/>
      <c r="AZI215" s="17"/>
      <c r="AZJ215" s="17"/>
      <c r="AZK215" s="17"/>
      <c r="AZL215" s="17"/>
      <c r="AZM215" s="17"/>
      <c r="AZN215" s="17"/>
      <c r="AZO215" s="17"/>
      <c r="AZP215" s="17"/>
      <c r="AZQ215" s="17"/>
      <c r="AZR215" s="17"/>
      <c r="AZS215" s="17"/>
      <c r="AZT215" s="17"/>
      <c r="AZU215" s="17"/>
      <c r="AZV215" s="17"/>
      <c r="AZW215" s="17"/>
      <c r="AZX215" s="17"/>
      <c r="AZY215" s="17"/>
      <c r="AZZ215" s="17"/>
      <c r="BAA215" s="17"/>
      <c r="BAB215" s="17"/>
      <c r="BAC215" s="17"/>
      <c r="BAD215" s="17"/>
      <c r="BAE215" s="17"/>
      <c r="BAF215" s="17"/>
      <c r="BAG215" s="17"/>
      <c r="BAH215" s="17"/>
      <c r="BAI215" s="17"/>
      <c r="BAJ215" s="17"/>
      <c r="BAK215" s="17"/>
      <c r="BAL215" s="17"/>
      <c r="BAM215" s="17"/>
      <c r="BAN215" s="17"/>
      <c r="BAO215" s="17"/>
      <c r="BAP215" s="17"/>
      <c r="BAQ215" s="17"/>
      <c r="BAR215" s="17"/>
      <c r="BAS215" s="17"/>
      <c r="BAT215" s="17"/>
      <c r="BAU215" s="17"/>
      <c r="BAV215" s="17"/>
      <c r="BAW215" s="17"/>
      <c r="BAX215" s="17"/>
      <c r="BAY215" s="17"/>
      <c r="BAZ215" s="17"/>
      <c r="BBA215" s="17"/>
      <c r="BBB215" s="17"/>
      <c r="BBC215" s="17"/>
      <c r="BBD215" s="17"/>
      <c r="BBE215" s="17"/>
      <c r="BBF215" s="17"/>
      <c r="BBG215" s="17"/>
      <c r="BBH215" s="17"/>
      <c r="BBI215" s="17"/>
      <c r="BBJ215" s="17"/>
      <c r="BBK215" s="17"/>
      <c r="BBL215" s="17"/>
      <c r="BBM215" s="17"/>
      <c r="BBN215" s="17"/>
      <c r="BBO215" s="17"/>
      <c r="BBP215" s="17"/>
      <c r="BBQ215" s="17"/>
      <c r="BBR215" s="17"/>
      <c r="BBS215" s="17"/>
      <c r="BBT215" s="17"/>
      <c r="BBU215" s="17"/>
      <c r="BBV215" s="17"/>
      <c r="BBW215" s="17"/>
      <c r="BBX215" s="17"/>
      <c r="BBY215" s="17"/>
      <c r="BBZ215" s="17"/>
      <c r="BCA215" s="17"/>
      <c r="BCB215" s="17"/>
      <c r="BCC215" s="17"/>
      <c r="BCD215" s="17"/>
      <c r="BCE215" s="17"/>
      <c r="BCF215" s="17"/>
      <c r="BCG215" s="17"/>
      <c r="BCH215" s="17"/>
      <c r="BCI215" s="17"/>
      <c r="BCJ215" s="17"/>
      <c r="BCK215" s="17"/>
      <c r="BCL215" s="17"/>
      <c r="BCM215" s="17"/>
      <c r="BCN215" s="17"/>
      <c r="BCO215" s="17"/>
      <c r="BCP215" s="17"/>
      <c r="BCQ215" s="17"/>
      <c r="BCR215" s="17"/>
      <c r="BCS215" s="17"/>
      <c r="BCT215" s="17"/>
      <c r="BCU215" s="17"/>
      <c r="BCV215" s="17"/>
      <c r="BCW215" s="17"/>
      <c r="BCX215" s="17"/>
      <c r="BCY215" s="17"/>
      <c r="BCZ215" s="17"/>
      <c r="BDA215" s="17"/>
      <c r="BDB215" s="17"/>
      <c r="BDC215" s="17"/>
      <c r="BDD215" s="17"/>
      <c r="BDE215" s="17"/>
      <c r="BDF215" s="17"/>
      <c r="BDG215" s="17"/>
      <c r="BDH215" s="17"/>
      <c r="BDI215" s="17"/>
      <c r="BDJ215" s="17"/>
      <c r="BDK215" s="17"/>
      <c r="BDL215" s="17"/>
      <c r="BDM215" s="17"/>
      <c r="BDN215" s="17"/>
      <c r="BDO215" s="17"/>
      <c r="BDP215" s="17"/>
      <c r="BDQ215" s="17"/>
      <c r="BDR215" s="17"/>
      <c r="BDS215" s="17"/>
      <c r="BDT215" s="17"/>
      <c r="BDU215" s="17"/>
      <c r="BDV215" s="17"/>
      <c r="BDW215" s="17"/>
      <c r="BDX215" s="17"/>
      <c r="BDY215" s="17"/>
      <c r="BDZ215" s="17"/>
      <c r="BEA215" s="17"/>
      <c r="BEB215" s="17"/>
      <c r="BEC215" s="17"/>
      <c r="BED215" s="17"/>
      <c r="BEE215" s="17"/>
      <c r="BEF215" s="17"/>
      <c r="BEG215" s="17"/>
      <c r="BEH215" s="17"/>
      <c r="BEI215" s="17"/>
      <c r="BEJ215" s="17"/>
      <c r="BEK215" s="17"/>
      <c r="BEL215" s="17"/>
      <c r="BEM215" s="17"/>
      <c r="BEN215" s="17"/>
      <c r="BEO215" s="17"/>
      <c r="BEP215" s="17"/>
      <c r="BEQ215" s="17"/>
      <c r="BER215" s="17"/>
      <c r="BES215" s="17"/>
      <c r="BET215" s="17"/>
      <c r="BEU215" s="17"/>
      <c r="BEV215" s="17"/>
      <c r="BEW215" s="17"/>
      <c r="BEX215" s="17"/>
      <c r="BEY215" s="17"/>
      <c r="BEZ215" s="17"/>
      <c r="BFA215" s="17"/>
      <c r="BFB215" s="17"/>
      <c r="BFC215" s="17"/>
      <c r="BFD215" s="17"/>
      <c r="BFE215" s="17"/>
      <c r="BFF215" s="17"/>
      <c r="BFG215" s="17"/>
      <c r="BFH215" s="17"/>
      <c r="BFI215" s="17"/>
      <c r="BFJ215" s="17"/>
      <c r="BFK215" s="17"/>
      <c r="BFL215" s="17"/>
      <c r="BFM215" s="17"/>
      <c r="BFN215" s="17"/>
      <c r="BFO215" s="17"/>
      <c r="BFP215" s="17"/>
      <c r="BFQ215" s="17"/>
      <c r="BFR215" s="17"/>
      <c r="BFS215" s="17"/>
      <c r="BFT215" s="17"/>
      <c r="BFU215" s="17"/>
      <c r="BFV215" s="17"/>
      <c r="BFW215" s="17"/>
      <c r="BFX215" s="17"/>
      <c r="BFY215" s="17"/>
      <c r="BFZ215" s="17"/>
      <c r="BGA215" s="17"/>
      <c r="BGB215" s="17"/>
      <c r="BGC215" s="17"/>
      <c r="BGD215" s="17"/>
      <c r="BGE215" s="17"/>
      <c r="BGF215" s="17"/>
      <c r="BGG215" s="17"/>
      <c r="BGH215" s="17"/>
      <c r="BGI215" s="17"/>
      <c r="BGJ215" s="17"/>
      <c r="BGK215" s="17"/>
      <c r="BGL215" s="17"/>
      <c r="BGM215" s="17"/>
      <c r="BGN215" s="17"/>
      <c r="BGO215" s="17"/>
      <c r="BGP215" s="17"/>
      <c r="BGQ215" s="17"/>
      <c r="BGR215" s="17"/>
      <c r="BGS215" s="17"/>
      <c r="BGT215" s="17"/>
      <c r="BGU215" s="17"/>
      <c r="BGV215" s="17"/>
      <c r="BGW215" s="17"/>
      <c r="BGX215" s="17"/>
      <c r="BGY215" s="17"/>
      <c r="BGZ215" s="17"/>
      <c r="BHA215" s="17"/>
      <c r="BHB215" s="17"/>
      <c r="BHC215" s="17"/>
      <c r="BHD215" s="17"/>
      <c r="BHE215" s="17"/>
      <c r="BHF215" s="17"/>
      <c r="BHG215" s="17"/>
      <c r="BHH215" s="17"/>
      <c r="BHI215" s="17"/>
      <c r="BHJ215" s="17"/>
      <c r="BHK215" s="17"/>
      <c r="BHL215" s="17"/>
      <c r="BHM215" s="17"/>
      <c r="BHN215" s="17"/>
      <c r="BHO215" s="17"/>
      <c r="BHP215" s="17"/>
      <c r="BHQ215" s="17"/>
      <c r="BHR215" s="17"/>
      <c r="BHS215" s="17"/>
      <c r="BHT215" s="17"/>
      <c r="BHU215" s="17"/>
      <c r="BHV215" s="17"/>
      <c r="BHW215" s="17"/>
      <c r="BHX215" s="17"/>
      <c r="BHY215" s="17"/>
      <c r="BHZ215" s="17"/>
      <c r="BIA215" s="17"/>
      <c r="BIB215" s="17"/>
      <c r="BIC215" s="17"/>
      <c r="BID215" s="17"/>
      <c r="BIE215" s="17"/>
      <c r="BIF215" s="17"/>
      <c r="BIG215" s="17"/>
      <c r="BIH215" s="17"/>
      <c r="BII215" s="17"/>
      <c r="BIJ215" s="17"/>
      <c r="BIK215" s="17"/>
      <c r="BIL215" s="17"/>
      <c r="BIM215" s="17"/>
      <c r="BIN215" s="17"/>
      <c r="BIO215" s="17"/>
      <c r="BIP215" s="17"/>
      <c r="BIQ215" s="17"/>
      <c r="BIR215" s="17"/>
      <c r="BIS215" s="17"/>
      <c r="BIT215" s="17"/>
      <c r="BIU215" s="17"/>
      <c r="BIV215" s="17"/>
      <c r="BIW215" s="17"/>
      <c r="BIX215" s="17"/>
      <c r="BIY215" s="17"/>
      <c r="BIZ215" s="17"/>
      <c r="BJA215" s="17"/>
      <c r="BJB215" s="17"/>
      <c r="BJC215" s="17"/>
      <c r="BJD215" s="17"/>
      <c r="BJE215" s="17"/>
      <c r="BJF215" s="17"/>
      <c r="BJG215" s="17"/>
      <c r="BJH215" s="17"/>
      <c r="BJI215" s="17"/>
      <c r="BJJ215" s="17"/>
      <c r="BJK215" s="17"/>
      <c r="BJL215" s="17"/>
      <c r="BJM215" s="17"/>
      <c r="BJN215" s="17"/>
      <c r="BJO215" s="17"/>
      <c r="BJP215" s="17"/>
      <c r="BJQ215" s="17"/>
      <c r="BJR215" s="17"/>
      <c r="BJS215" s="17"/>
      <c r="BJT215" s="17"/>
      <c r="BJU215" s="17"/>
      <c r="BJV215" s="17"/>
      <c r="BJW215" s="17"/>
      <c r="BJX215" s="17"/>
      <c r="BJY215" s="17"/>
      <c r="BJZ215" s="17"/>
      <c r="BKA215" s="17"/>
      <c r="BKB215" s="17"/>
      <c r="BKC215" s="17"/>
      <c r="BKD215" s="17"/>
      <c r="BKE215" s="17"/>
      <c r="BKF215" s="17"/>
      <c r="BKG215" s="17"/>
      <c r="BKH215" s="17"/>
      <c r="BKI215" s="17"/>
      <c r="BKJ215" s="17"/>
      <c r="BKK215" s="17"/>
      <c r="BKL215" s="17"/>
      <c r="BKM215" s="17"/>
      <c r="BKN215" s="17"/>
      <c r="BKO215" s="17"/>
      <c r="BKP215" s="17"/>
      <c r="BKQ215" s="17"/>
      <c r="BKR215" s="17"/>
      <c r="BKS215" s="17"/>
      <c r="BKT215" s="17"/>
      <c r="BKU215" s="17"/>
      <c r="BKV215" s="17"/>
      <c r="BKW215" s="17"/>
      <c r="BKX215" s="17"/>
      <c r="BKY215" s="17"/>
      <c r="BKZ215" s="17"/>
      <c r="BLA215" s="17"/>
      <c r="BLB215" s="17"/>
      <c r="BLC215" s="17"/>
      <c r="BLD215" s="17"/>
      <c r="BLE215" s="17"/>
      <c r="BLF215" s="17"/>
      <c r="BLG215" s="17"/>
      <c r="BLH215" s="17"/>
      <c r="BLI215" s="17"/>
      <c r="BLJ215" s="17"/>
      <c r="BLK215" s="17"/>
      <c r="BLL215" s="17"/>
      <c r="BLM215" s="17"/>
      <c r="BLN215" s="17"/>
      <c r="BLO215" s="17"/>
      <c r="BLP215" s="17"/>
      <c r="BLQ215" s="17"/>
      <c r="BLR215" s="17"/>
      <c r="BLS215" s="17"/>
      <c r="BLT215" s="17"/>
      <c r="BLU215" s="17"/>
      <c r="BLV215" s="17"/>
      <c r="BLW215" s="17"/>
      <c r="BLX215" s="17"/>
      <c r="BLY215" s="17"/>
      <c r="BLZ215" s="17"/>
      <c r="BMA215" s="17"/>
      <c r="BMB215" s="17"/>
      <c r="BMC215" s="17"/>
      <c r="BMD215" s="17"/>
      <c r="BME215" s="17"/>
      <c r="BMF215" s="17"/>
      <c r="BMG215" s="17"/>
      <c r="BMH215" s="17"/>
      <c r="BMI215" s="17"/>
      <c r="BMJ215" s="17"/>
      <c r="BMK215" s="17"/>
      <c r="BML215" s="17"/>
      <c r="BMM215" s="17"/>
      <c r="BMN215" s="17"/>
      <c r="BMO215" s="17"/>
      <c r="BMP215" s="17"/>
      <c r="BMQ215" s="17"/>
      <c r="BMR215" s="17"/>
      <c r="BMS215" s="17"/>
      <c r="BMT215" s="17"/>
      <c r="BMU215" s="17"/>
      <c r="BMV215" s="17"/>
      <c r="BMW215" s="17"/>
      <c r="BMX215" s="17"/>
      <c r="BMY215" s="17"/>
      <c r="BMZ215" s="17"/>
      <c r="BNA215" s="17"/>
      <c r="BNB215" s="17"/>
      <c r="BNC215" s="17"/>
      <c r="BND215" s="17"/>
      <c r="BNE215" s="17"/>
      <c r="BNF215" s="17"/>
      <c r="BNG215" s="17"/>
      <c r="BNH215" s="17"/>
      <c r="BNI215" s="17"/>
      <c r="BNJ215" s="17"/>
      <c r="BNK215" s="17"/>
      <c r="BNL215" s="17"/>
      <c r="BNM215" s="17"/>
      <c r="BNN215" s="17"/>
      <c r="BNO215" s="17"/>
      <c r="BNP215" s="17"/>
      <c r="BNQ215" s="17"/>
      <c r="BNR215" s="17"/>
      <c r="BNS215" s="17"/>
      <c r="BNT215" s="17"/>
      <c r="BNU215" s="17"/>
      <c r="BNV215" s="17"/>
      <c r="BNW215" s="17"/>
      <c r="BNX215" s="17"/>
      <c r="BNY215" s="17"/>
      <c r="BNZ215" s="17"/>
      <c r="BOA215" s="17"/>
      <c r="BOB215" s="17"/>
      <c r="BOC215" s="17"/>
      <c r="BOD215" s="17"/>
      <c r="BOE215" s="17"/>
      <c r="BOF215" s="17"/>
      <c r="BOG215" s="17"/>
      <c r="BOH215" s="17"/>
      <c r="BOI215" s="17"/>
      <c r="BOJ215" s="17"/>
      <c r="BOK215" s="17"/>
      <c r="BOL215" s="17"/>
      <c r="BOM215" s="17"/>
      <c r="BON215" s="17"/>
      <c r="BOO215" s="17"/>
      <c r="BOP215" s="17"/>
      <c r="BOQ215" s="17"/>
      <c r="BOR215" s="17"/>
      <c r="BOS215" s="17"/>
      <c r="BOT215" s="17"/>
      <c r="BOU215" s="17"/>
      <c r="BOV215" s="17"/>
      <c r="BOW215" s="17"/>
      <c r="BOX215" s="17"/>
      <c r="BOY215" s="17"/>
      <c r="BOZ215" s="17"/>
      <c r="BPA215" s="17"/>
      <c r="BPB215" s="17"/>
      <c r="BPC215" s="17"/>
      <c r="BPD215" s="17"/>
      <c r="BPE215" s="17"/>
      <c r="BPF215" s="17"/>
      <c r="BPG215" s="17"/>
      <c r="BPH215" s="17"/>
      <c r="BPI215" s="17"/>
      <c r="BPJ215" s="17"/>
      <c r="BPK215" s="17"/>
      <c r="BPL215" s="17"/>
      <c r="BPM215" s="17"/>
      <c r="BPN215" s="17"/>
      <c r="BPO215" s="17"/>
      <c r="BPP215" s="17"/>
      <c r="BPQ215" s="17"/>
      <c r="BPR215" s="17"/>
      <c r="BPS215" s="17"/>
      <c r="BPT215" s="17"/>
      <c r="BPU215" s="17"/>
      <c r="BPV215" s="17"/>
      <c r="BPW215" s="17"/>
      <c r="BPX215" s="17"/>
      <c r="BPY215" s="17"/>
      <c r="BPZ215" s="17"/>
      <c r="BQA215" s="17"/>
      <c r="BQB215" s="17"/>
      <c r="BQC215" s="17"/>
      <c r="BQD215" s="17"/>
      <c r="BQE215" s="17"/>
      <c r="BQF215" s="17"/>
      <c r="BQG215" s="17"/>
      <c r="BQH215" s="17"/>
      <c r="BQI215" s="17"/>
      <c r="BQJ215" s="17"/>
      <c r="BQK215" s="17"/>
      <c r="BQL215" s="17"/>
      <c r="BQM215" s="17"/>
      <c r="BQN215" s="17"/>
      <c r="BQO215" s="17"/>
      <c r="BQP215" s="17"/>
      <c r="BQQ215" s="17"/>
      <c r="BQR215" s="17"/>
      <c r="BQS215" s="17"/>
      <c r="BQT215" s="17"/>
      <c r="BQU215" s="17"/>
      <c r="BQV215" s="17"/>
      <c r="BQW215" s="17"/>
      <c r="BQX215" s="17"/>
      <c r="BQY215" s="17"/>
      <c r="BQZ215" s="17"/>
      <c r="BRA215" s="17"/>
      <c r="BRB215" s="17"/>
      <c r="BRC215" s="17"/>
      <c r="BRD215" s="17"/>
      <c r="BRE215" s="17"/>
      <c r="BRF215" s="17"/>
      <c r="BRG215" s="17"/>
      <c r="BRH215" s="17"/>
      <c r="BRI215" s="17"/>
      <c r="BRJ215" s="17"/>
      <c r="BRK215" s="17"/>
      <c r="BRL215" s="17"/>
      <c r="BRM215" s="17"/>
      <c r="BRN215" s="17"/>
      <c r="BRO215" s="17"/>
      <c r="BRP215" s="17"/>
      <c r="BRQ215" s="17"/>
      <c r="BRR215" s="17"/>
      <c r="BRS215" s="17"/>
      <c r="BRT215" s="17"/>
      <c r="BRU215" s="17"/>
      <c r="BRV215" s="17"/>
      <c r="BRW215" s="17"/>
      <c r="BRX215" s="17"/>
      <c r="BRY215" s="17"/>
      <c r="BRZ215" s="17"/>
      <c r="BSA215" s="17"/>
      <c r="BSB215" s="17"/>
      <c r="BSC215" s="17"/>
      <c r="BSD215" s="17"/>
      <c r="BSE215" s="17"/>
      <c r="BSF215" s="17"/>
      <c r="BSG215" s="17"/>
      <c r="BSH215" s="17"/>
      <c r="BSI215" s="17"/>
      <c r="BSJ215" s="17"/>
      <c r="BSK215" s="17"/>
      <c r="BSL215" s="17"/>
      <c r="BSM215" s="17"/>
      <c r="BSN215" s="17"/>
      <c r="BSO215" s="17"/>
      <c r="BSP215" s="17"/>
      <c r="BSQ215" s="17"/>
      <c r="BSR215" s="17"/>
      <c r="BSS215" s="17"/>
      <c r="BST215" s="17"/>
      <c r="BSU215" s="17"/>
      <c r="BSV215" s="17"/>
      <c r="BSW215" s="17"/>
      <c r="BSX215" s="17"/>
      <c r="BSY215" s="17"/>
      <c r="BSZ215" s="17"/>
      <c r="BTA215" s="17"/>
      <c r="BTB215" s="17"/>
      <c r="BTC215" s="17"/>
      <c r="BTD215" s="17"/>
      <c r="BTE215" s="17"/>
      <c r="BTF215" s="17"/>
      <c r="BTG215" s="17"/>
      <c r="BTH215" s="17"/>
      <c r="BTI215" s="17"/>
      <c r="BTJ215" s="17"/>
      <c r="BTK215" s="17"/>
      <c r="BTL215" s="17"/>
      <c r="BTM215" s="17"/>
      <c r="BTN215" s="17"/>
      <c r="BTO215" s="17"/>
      <c r="BTP215" s="17"/>
      <c r="BTQ215" s="17"/>
      <c r="BTR215" s="17"/>
      <c r="BTS215" s="17"/>
      <c r="BTT215" s="17"/>
      <c r="BTU215" s="17"/>
      <c r="BTV215" s="17"/>
      <c r="BTW215" s="17"/>
      <c r="BTX215" s="17"/>
      <c r="BTY215" s="17"/>
      <c r="BTZ215" s="17"/>
      <c r="BUA215" s="17"/>
      <c r="BUB215" s="17"/>
      <c r="BUC215" s="17"/>
      <c r="BUD215" s="17"/>
      <c r="BUE215" s="17"/>
      <c r="BUF215" s="17"/>
      <c r="BUG215" s="17"/>
      <c r="BUH215" s="17"/>
      <c r="BUI215" s="17"/>
      <c r="BUJ215" s="17"/>
      <c r="BUK215" s="17"/>
      <c r="BUL215" s="17"/>
      <c r="BUM215" s="17"/>
      <c r="BUN215" s="17"/>
      <c r="BUO215" s="17"/>
      <c r="BUP215" s="17"/>
      <c r="BUQ215" s="17"/>
      <c r="BUR215" s="17"/>
      <c r="BUS215" s="17"/>
      <c r="BUT215" s="17"/>
      <c r="BUU215" s="17"/>
      <c r="BUV215" s="17"/>
      <c r="BUW215" s="17"/>
      <c r="BUX215" s="17"/>
      <c r="BUY215" s="17"/>
      <c r="BUZ215" s="17"/>
      <c r="BVA215" s="17"/>
      <c r="BVB215" s="17"/>
      <c r="BVC215" s="17"/>
      <c r="BVD215" s="17"/>
      <c r="BVE215" s="17"/>
      <c r="BVF215" s="17"/>
      <c r="BVG215" s="17"/>
      <c r="BVH215" s="17"/>
      <c r="BVI215" s="17"/>
      <c r="BVJ215" s="17"/>
      <c r="BVK215" s="17"/>
      <c r="BVL215" s="17"/>
      <c r="BVM215" s="17"/>
      <c r="BVN215" s="17"/>
      <c r="BVO215" s="17"/>
      <c r="BVP215" s="17"/>
      <c r="BVQ215" s="17"/>
      <c r="BVR215" s="17"/>
      <c r="BVS215" s="17"/>
      <c r="BVT215" s="17"/>
      <c r="BVU215" s="17"/>
      <c r="BVV215" s="17"/>
      <c r="BVW215" s="17"/>
      <c r="BVX215" s="17"/>
      <c r="BVY215" s="17"/>
      <c r="BVZ215" s="17"/>
      <c r="BWA215" s="17"/>
      <c r="BWB215" s="17"/>
      <c r="BWC215" s="17"/>
      <c r="BWD215" s="17"/>
      <c r="BWE215" s="17"/>
      <c r="BWF215" s="17"/>
      <c r="BWG215" s="17"/>
      <c r="BWH215" s="17"/>
      <c r="BWI215" s="17"/>
      <c r="BWJ215" s="17"/>
      <c r="BWK215" s="17"/>
      <c r="BWL215" s="17"/>
      <c r="BWM215" s="17"/>
      <c r="BWN215" s="17"/>
      <c r="BWO215" s="17"/>
      <c r="BWP215" s="17"/>
      <c r="BWQ215" s="17"/>
      <c r="BWR215" s="17"/>
      <c r="BWS215" s="17"/>
      <c r="BWT215" s="17"/>
      <c r="BWU215" s="17"/>
      <c r="BWV215" s="17"/>
      <c r="BWW215" s="17"/>
      <c r="BWX215" s="17"/>
      <c r="BWY215" s="17"/>
      <c r="BWZ215" s="17"/>
      <c r="BXA215" s="17"/>
      <c r="BXB215" s="17"/>
      <c r="BXC215" s="17"/>
      <c r="BXD215" s="17"/>
      <c r="BXE215" s="17"/>
      <c r="BXF215" s="17"/>
      <c r="BXG215" s="17"/>
      <c r="BXH215" s="17"/>
      <c r="BXI215" s="17"/>
      <c r="BXJ215" s="17"/>
      <c r="BXK215" s="17"/>
      <c r="BXL215" s="17"/>
      <c r="BXM215" s="17"/>
      <c r="BXN215" s="17"/>
      <c r="BXO215" s="17"/>
      <c r="BXP215" s="17"/>
      <c r="BXQ215" s="17"/>
      <c r="BXR215" s="17"/>
      <c r="BXS215" s="17"/>
      <c r="BXT215" s="17"/>
      <c r="BXU215" s="17"/>
      <c r="BXV215" s="17"/>
      <c r="BXW215" s="17"/>
      <c r="BXX215" s="17"/>
      <c r="BXY215" s="17"/>
      <c r="BXZ215" s="17"/>
      <c r="BYA215" s="17"/>
      <c r="BYB215" s="17"/>
      <c r="BYC215" s="17"/>
      <c r="BYD215" s="17"/>
      <c r="BYE215" s="17"/>
      <c r="BYF215" s="17"/>
      <c r="BYG215" s="17"/>
      <c r="BYH215" s="17"/>
      <c r="BYI215" s="17"/>
      <c r="BYJ215" s="17"/>
      <c r="BYK215" s="17"/>
      <c r="BYL215" s="17"/>
      <c r="BYM215" s="17"/>
      <c r="BYN215" s="17"/>
      <c r="BYO215" s="17"/>
      <c r="BYP215" s="17"/>
      <c r="BYQ215" s="17"/>
      <c r="BYR215" s="17"/>
      <c r="BYS215" s="17"/>
      <c r="BYT215" s="17"/>
      <c r="BYU215" s="17"/>
      <c r="BYV215" s="17"/>
      <c r="BYW215" s="17"/>
      <c r="BYX215" s="17"/>
      <c r="BYY215" s="17"/>
      <c r="BYZ215" s="17"/>
      <c r="BZA215" s="17"/>
      <c r="BZB215" s="17"/>
      <c r="BZC215" s="17"/>
      <c r="BZD215" s="17"/>
      <c r="BZE215" s="17"/>
      <c r="BZF215" s="17"/>
      <c r="BZG215" s="17"/>
      <c r="BZH215" s="17"/>
      <c r="BZI215" s="17"/>
      <c r="BZJ215" s="17"/>
      <c r="BZK215" s="17"/>
      <c r="BZL215" s="17"/>
      <c r="BZM215" s="17"/>
      <c r="BZN215" s="17"/>
      <c r="BZO215" s="17"/>
      <c r="BZP215" s="17"/>
      <c r="BZQ215" s="17"/>
      <c r="BZR215" s="17"/>
      <c r="BZS215" s="17"/>
      <c r="BZT215" s="17"/>
      <c r="BZU215" s="17"/>
      <c r="BZV215" s="17"/>
      <c r="BZW215" s="17"/>
      <c r="BZX215" s="17"/>
      <c r="BZY215" s="17"/>
      <c r="BZZ215" s="17"/>
      <c r="CAA215" s="17"/>
      <c r="CAB215" s="17"/>
      <c r="CAC215" s="17"/>
      <c r="CAD215" s="17"/>
      <c r="CAE215" s="17"/>
      <c r="CAF215" s="17"/>
      <c r="CAG215" s="17"/>
      <c r="CAH215" s="17"/>
      <c r="CAI215" s="17"/>
      <c r="CAJ215" s="17"/>
      <c r="CAK215" s="17"/>
      <c r="CAL215" s="17"/>
      <c r="CAM215" s="17"/>
      <c r="CAN215" s="17"/>
      <c r="CAO215" s="17"/>
      <c r="CAP215" s="17"/>
      <c r="CAQ215" s="17"/>
      <c r="CAR215" s="17"/>
      <c r="CAS215" s="17"/>
      <c r="CAT215" s="17"/>
      <c r="CAU215" s="17"/>
      <c r="CAV215" s="17"/>
      <c r="CAW215" s="17"/>
      <c r="CAX215" s="17"/>
      <c r="CAY215" s="17"/>
      <c r="CAZ215" s="17"/>
      <c r="CBA215" s="17"/>
      <c r="CBB215" s="17"/>
      <c r="CBC215" s="17"/>
      <c r="CBD215" s="17"/>
      <c r="CBE215" s="17"/>
      <c r="CBF215" s="17"/>
      <c r="CBG215" s="17"/>
      <c r="CBH215" s="17"/>
      <c r="CBI215" s="17"/>
      <c r="CBJ215" s="17"/>
      <c r="CBK215" s="17"/>
      <c r="CBL215" s="17"/>
      <c r="CBM215" s="17"/>
      <c r="CBN215" s="17"/>
      <c r="CBO215" s="17"/>
      <c r="CBP215" s="17"/>
      <c r="CBQ215" s="17"/>
      <c r="CBR215" s="17"/>
      <c r="CBS215" s="17"/>
      <c r="CBT215" s="17"/>
      <c r="CBU215" s="17"/>
      <c r="CBV215" s="17"/>
      <c r="CBW215" s="17"/>
      <c r="CBX215" s="17"/>
      <c r="CBY215" s="17"/>
      <c r="CBZ215" s="17"/>
      <c r="CCA215" s="17"/>
      <c r="CCB215" s="17"/>
      <c r="CCC215" s="17"/>
      <c r="CCD215" s="17"/>
      <c r="CCE215" s="17"/>
      <c r="CCF215" s="17"/>
      <c r="CCG215" s="17"/>
      <c r="CCH215" s="17"/>
      <c r="CCI215" s="17"/>
      <c r="CCJ215" s="17"/>
      <c r="CCK215" s="17"/>
      <c r="CCL215" s="17"/>
      <c r="CCM215" s="17"/>
      <c r="CCN215" s="17"/>
      <c r="CCO215" s="17"/>
      <c r="CCP215" s="17"/>
      <c r="CCQ215" s="17"/>
      <c r="CCR215" s="17"/>
      <c r="CCS215" s="17"/>
      <c r="CCT215" s="17"/>
      <c r="CCU215" s="17"/>
      <c r="CCV215" s="17"/>
      <c r="CCW215" s="17"/>
      <c r="CCX215" s="17"/>
      <c r="CCY215" s="17"/>
      <c r="CCZ215" s="17"/>
      <c r="CDA215" s="17"/>
      <c r="CDB215" s="17"/>
      <c r="CDC215" s="17"/>
      <c r="CDD215" s="17"/>
      <c r="CDE215" s="17"/>
      <c r="CDF215" s="17"/>
      <c r="CDG215" s="17"/>
      <c r="CDH215" s="17"/>
      <c r="CDI215" s="17"/>
      <c r="CDJ215" s="17"/>
      <c r="CDK215" s="17"/>
      <c r="CDL215" s="17"/>
      <c r="CDM215" s="17"/>
      <c r="CDN215" s="17"/>
      <c r="CDO215" s="17"/>
      <c r="CDP215" s="17"/>
      <c r="CDQ215" s="17"/>
      <c r="CDR215" s="17"/>
      <c r="CDS215" s="17"/>
      <c r="CDT215" s="17"/>
      <c r="CDU215" s="17"/>
    </row>
    <row r="216">
      <c r="A216" s="14" t="s">
        <v>2801</v>
      </c>
      <c r="B216" s="14" t="s">
        <v>4408</v>
      </c>
      <c r="C216" s="14" t="s">
        <v>2803</v>
      </c>
      <c r="D216" s="14" t="s">
        <v>2804</v>
      </c>
      <c r="E216" s="14" t="s">
        <v>4414</v>
      </c>
      <c r="F216" s="14" t="s">
        <v>2835</v>
      </c>
      <c r="I216" s="14" t="s">
        <v>4415</v>
      </c>
      <c r="J216" s="14" t="s">
        <v>2618</v>
      </c>
      <c r="K216" s="14" t="s">
        <v>2619</v>
      </c>
      <c r="L216" s="14" t="s">
        <v>2658</v>
      </c>
      <c r="M216" s="16">
        <v>2.0</v>
      </c>
      <c r="N216" s="14" t="s">
        <v>2690</v>
      </c>
      <c r="O216" s="14" t="s">
        <v>2690</v>
      </c>
      <c r="P216" s="14" t="s">
        <v>2690</v>
      </c>
      <c r="Q216" s="16">
        <v>11.0</v>
      </c>
      <c r="R216" s="16">
        <v>4107731.0</v>
      </c>
      <c r="S216" s="16">
        <v>4107731.0</v>
      </c>
      <c r="T216" s="14" t="s">
        <v>2631</v>
      </c>
      <c r="U216" s="14" t="s">
        <v>2630</v>
      </c>
      <c r="V216" s="14" t="s">
        <v>4416</v>
      </c>
      <c r="W216" s="14" t="s">
        <v>4417</v>
      </c>
      <c r="X216" s="16">
        <v>0.23</v>
      </c>
      <c r="Y216" s="17"/>
      <c r="Z216" s="16">
        <v>9.0</v>
      </c>
      <c r="AA216" s="16">
        <v>30.0</v>
      </c>
      <c r="AB216" s="17"/>
      <c r="AC216" s="16">
        <v>36.0</v>
      </c>
      <c r="AD216" s="16">
        <v>5113.0</v>
      </c>
      <c r="AE216" s="22">
        <v>45608.0</v>
      </c>
      <c r="AF216" s="17"/>
      <c r="AG216" s="17"/>
      <c r="AH216" s="17"/>
      <c r="AI216" s="17"/>
      <c r="AJ216" s="17"/>
      <c r="AK216" s="17"/>
      <c r="AL216" s="16">
        <v>80.0</v>
      </c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4" t="s">
        <v>2806</v>
      </c>
      <c r="BB216" s="17"/>
      <c r="BC216" s="17"/>
      <c r="BD216" s="17"/>
      <c r="BE216" s="17"/>
      <c r="BF216" s="14" t="s">
        <v>2574</v>
      </c>
      <c r="BG216" s="16">
        <v>1.0</v>
      </c>
      <c r="BH216" s="14" t="s">
        <v>2564</v>
      </c>
      <c r="BI216" s="14" t="s">
        <v>2565</v>
      </c>
      <c r="BJ216" s="14" t="s">
        <v>2566</v>
      </c>
      <c r="BK216" s="17"/>
      <c r="BL216" s="17"/>
      <c r="BM216" s="16">
        <v>171.4</v>
      </c>
      <c r="BN216" s="17"/>
      <c r="BO216" s="17"/>
      <c r="BP216" s="17"/>
      <c r="BQ216" s="17"/>
      <c r="BR216" s="17"/>
      <c r="BS216" s="16">
        <v>0.0341</v>
      </c>
      <c r="BT216" s="16">
        <v>77.3909327</v>
      </c>
      <c r="BU216" s="14" t="s">
        <v>2567</v>
      </c>
      <c r="BV216" s="17"/>
      <c r="BW216" s="16">
        <v>1988.0</v>
      </c>
      <c r="BX216" s="16">
        <v>1.0</v>
      </c>
      <c r="BY216" s="14" t="s">
        <v>2807</v>
      </c>
      <c r="BZ216" s="16">
        <v>2354.0</v>
      </c>
      <c r="CA216" s="16">
        <v>-29501.0</v>
      </c>
      <c r="CB216" s="16">
        <v>0.0</v>
      </c>
      <c r="CC216" s="16">
        <v>77.3909327</v>
      </c>
      <c r="CD216" s="14" t="s">
        <v>2571</v>
      </c>
      <c r="CE216" s="16">
        <v>77.3909327</v>
      </c>
      <c r="CF216" s="14" t="s">
        <v>2572</v>
      </c>
      <c r="CG216" s="14" t="s">
        <v>2704</v>
      </c>
      <c r="CH216" s="19">
        <v>40686.0</v>
      </c>
      <c r="CI216" s="14" t="s">
        <v>2573</v>
      </c>
      <c r="CJ216" s="14" t="s">
        <v>2736</v>
      </c>
      <c r="CK216" s="14" t="s">
        <v>2574</v>
      </c>
      <c r="CL216" s="14" t="s">
        <v>2808</v>
      </c>
      <c r="CM216" s="20">
        <v>2366833.0</v>
      </c>
      <c r="CN216" s="14" t="s">
        <v>2808</v>
      </c>
      <c r="CO216" s="14" t="s">
        <v>2563</v>
      </c>
      <c r="CP216" s="14" t="s">
        <v>2563</v>
      </c>
      <c r="CQ216" s="16">
        <v>0.7195</v>
      </c>
      <c r="CR216" s="16">
        <v>29.85</v>
      </c>
      <c r="CS216" s="14" t="s">
        <v>2574</v>
      </c>
      <c r="CT216" s="14" t="s">
        <v>4413</v>
      </c>
      <c r="CX216" s="14" t="s">
        <v>2580</v>
      </c>
      <c r="CY216" s="16">
        <v>77.3909327</v>
      </c>
      <c r="CZ216" s="14" t="s">
        <v>2581</v>
      </c>
      <c r="DB216" s="14" t="s">
        <v>2574</v>
      </c>
      <c r="DC216" s="14" t="s">
        <v>2708</v>
      </c>
      <c r="DD216" s="14" t="s">
        <v>4398</v>
      </c>
      <c r="DE216" s="14" t="s">
        <v>2574</v>
      </c>
      <c r="DF216" s="14" t="s">
        <v>2563</v>
      </c>
      <c r="DG216" s="14" t="s">
        <v>4399</v>
      </c>
      <c r="DH216" s="14" t="s">
        <v>4400</v>
      </c>
      <c r="DI216" s="14" t="s">
        <v>2813</v>
      </c>
      <c r="DJ216" s="14" t="s">
        <v>2814</v>
      </c>
      <c r="DK216" s="16">
        <v>57.0</v>
      </c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  <c r="KL216" s="17"/>
      <c r="KM216" s="17"/>
      <c r="KN216" s="17"/>
      <c r="KO216" s="17"/>
      <c r="KP216" s="17"/>
      <c r="KQ216" s="17"/>
      <c r="KR216" s="17"/>
      <c r="KS216" s="17"/>
      <c r="KT216" s="17"/>
      <c r="KU216" s="17"/>
      <c r="KV216" s="17"/>
      <c r="KW216" s="17"/>
      <c r="KX216" s="17"/>
      <c r="KY216" s="17"/>
      <c r="KZ216" s="17"/>
      <c r="LA216" s="17"/>
      <c r="LB216" s="17"/>
      <c r="LC216" s="17"/>
      <c r="LD216" s="17"/>
      <c r="LE216" s="17"/>
      <c r="LF216" s="17"/>
      <c r="LG216" s="17"/>
      <c r="LH216" s="17"/>
      <c r="LI216" s="17"/>
      <c r="LJ216" s="17"/>
      <c r="LK216" s="17"/>
      <c r="LL216" s="17"/>
      <c r="LM216" s="17"/>
      <c r="LN216" s="17"/>
      <c r="LO216" s="17"/>
      <c r="LP216" s="17"/>
      <c r="LQ216" s="17"/>
      <c r="LR216" s="17"/>
      <c r="LS216" s="17"/>
      <c r="LT216" s="17"/>
      <c r="LU216" s="17"/>
      <c r="LV216" s="17"/>
      <c r="LW216" s="17"/>
      <c r="LX216" s="17"/>
      <c r="LY216" s="17"/>
      <c r="LZ216" s="17"/>
      <c r="MA216" s="17"/>
      <c r="MB216" s="17"/>
      <c r="MC216" s="17"/>
      <c r="MD216" s="17"/>
      <c r="ME216" s="17"/>
      <c r="MF216" s="17"/>
      <c r="MG216" s="17"/>
      <c r="MH216" s="17"/>
      <c r="MI216" s="17"/>
      <c r="MJ216" s="17"/>
      <c r="MK216" s="17"/>
      <c r="ML216" s="17"/>
      <c r="MM216" s="17"/>
      <c r="MN216" s="17"/>
      <c r="MO216" s="17"/>
      <c r="MP216" s="17"/>
      <c r="MQ216" s="17"/>
      <c r="MR216" s="17"/>
      <c r="MS216" s="17"/>
      <c r="MT216" s="17"/>
      <c r="MU216" s="17"/>
      <c r="MV216" s="17"/>
      <c r="MW216" s="17"/>
      <c r="MX216" s="17"/>
      <c r="MY216" s="17"/>
      <c r="MZ216" s="17"/>
      <c r="NA216" s="17"/>
      <c r="NB216" s="17"/>
      <c r="NC216" s="17"/>
      <c r="ND216" s="17"/>
      <c r="NE216" s="17"/>
      <c r="NF216" s="17"/>
      <c r="NG216" s="17"/>
      <c r="NH216" s="17"/>
      <c r="NI216" s="17"/>
      <c r="NJ216" s="17"/>
      <c r="NK216" s="17"/>
      <c r="NL216" s="17"/>
      <c r="NM216" s="17"/>
      <c r="NN216" s="17"/>
      <c r="NO216" s="17"/>
      <c r="NP216" s="17"/>
      <c r="NQ216" s="17"/>
      <c r="NR216" s="17"/>
      <c r="NS216" s="17"/>
      <c r="NT216" s="17"/>
      <c r="NU216" s="17"/>
      <c r="NV216" s="17"/>
      <c r="NW216" s="17"/>
      <c r="NX216" s="17"/>
      <c r="NY216" s="17"/>
      <c r="NZ216" s="17"/>
      <c r="OA216" s="17"/>
      <c r="OB216" s="17"/>
      <c r="OC216" s="17"/>
      <c r="OD216" s="17"/>
      <c r="OE216" s="17"/>
      <c r="OF216" s="17"/>
      <c r="OG216" s="17"/>
      <c r="OH216" s="17"/>
      <c r="OI216" s="17"/>
      <c r="OJ216" s="17"/>
      <c r="OK216" s="17"/>
      <c r="OL216" s="17"/>
      <c r="OM216" s="17"/>
      <c r="ON216" s="17"/>
      <c r="OO216" s="17"/>
      <c r="OP216" s="17"/>
      <c r="OQ216" s="17"/>
      <c r="OR216" s="17"/>
      <c r="OS216" s="17"/>
      <c r="OT216" s="17"/>
      <c r="OU216" s="17"/>
      <c r="OV216" s="17"/>
      <c r="OW216" s="17"/>
      <c r="OX216" s="17"/>
      <c r="OY216" s="17"/>
      <c r="OZ216" s="17"/>
      <c r="PA216" s="17"/>
      <c r="PB216" s="17"/>
      <c r="PC216" s="17"/>
      <c r="PD216" s="17"/>
      <c r="PE216" s="17"/>
      <c r="PF216" s="17"/>
      <c r="PG216" s="17"/>
      <c r="PH216" s="17"/>
      <c r="PI216" s="17"/>
      <c r="PJ216" s="17"/>
      <c r="PK216" s="17"/>
      <c r="PL216" s="17"/>
      <c r="PM216" s="17"/>
      <c r="PN216" s="17"/>
      <c r="PO216" s="17"/>
      <c r="PP216" s="17"/>
      <c r="PQ216" s="17"/>
      <c r="PR216" s="17"/>
      <c r="PS216" s="17"/>
      <c r="PT216" s="17"/>
      <c r="PU216" s="17"/>
      <c r="PV216" s="17"/>
      <c r="PW216" s="17"/>
      <c r="PX216" s="17"/>
      <c r="PY216" s="17"/>
      <c r="PZ216" s="17"/>
      <c r="QA216" s="17"/>
      <c r="QB216" s="17"/>
      <c r="QC216" s="17"/>
      <c r="QD216" s="17"/>
      <c r="QE216" s="17"/>
      <c r="QF216" s="17"/>
      <c r="QG216" s="17"/>
      <c r="QH216" s="17"/>
      <c r="QI216" s="17"/>
      <c r="QJ216" s="17"/>
      <c r="QK216" s="17"/>
      <c r="QL216" s="17"/>
      <c r="QM216" s="17"/>
      <c r="QN216" s="17"/>
      <c r="QO216" s="17"/>
      <c r="QP216" s="17"/>
      <c r="QQ216" s="17"/>
      <c r="QR216" s="17"/>
      <c r="QS216" s="17"/>
      <c r="QT216" s="17"/>
      <c r="QU216" s="17"/>
      <c r="QV216" s="17"/>
      <c r="QW216" s="17"/>
      <c r="QX216" s="17"/>
      <c r="QY216" s="17"/>
      <c r="QZ216" s="17"/>
      <c r="RA216" s="17"/>
      <c r="RB216" s="17"/>
      <c r="RC216" s="17"/>
      <c r="RD216" s="17"/>
      <c r="RE216" s="17"/>
      <c r="RF216" s="17"/>
      <c r="RG216" s="17"/>
      <c r="RH216" s="17"/>
      <c r="RI216" s="17"/>
      <c r="RJ216" s="17"/>
      <c r="RK216" s="17"/>
      <c r="RL216" s="17"/>
      <c r="RM216" s="17"/>
      <c r="RN216" s="17"/>
      <c r="RO216" s="17"/>
      <c r="RP216" s="17"/>
      <c r="RQ216" s="17"/>
      <c r="RR216" s="17"/>
      <c r="RS216" s="17"/>
      <c r="RT216" s="17"/>
      <c r="RU216" s="17"/>
      <c r="RV216" s="17"/>
      <c r="RW216" s="17"/>
      <c r="RX216" s="17"/>
      <c r="RY216" s="17"/>
      <c r="RZ216" s="17"/>
      <c r="SA216" s="17"/>
      <c r="SB216" s="17"/>
      <c r="SC216" s="17"/>
      <c r="SD216" s="17"/>
      <c r="SE216" s="17"/>
      <c r="SF216" s="17"/>
      <c r="SG216" s="17"/>
      <c r="SH216" s="17"/>
      <c r="SI216" s="17"/>
      <c r="SJ216" s="17"/>
      <c r="SK216" s="17"/>
      <c r="SL216" s="17"/>
      <c r="SM216" s="17"/>
      <c r="SN216" s="17"/>
      <c r="SO216" s="17"/>
      <c r="SP216" s="17"/>
      <c r="SQ216" s="17"/>
      <c r="SR216" s="17"/>
      <c r="SS216" s="17"/>
      <c r="ST216" s="17"/>
      <c r="SU216" s="17"/>
      <c r="SV216" s="17"/>
      <c r="SW216" s="17"/>
      <c r="SX216" s="17"/>
      <c r="SY216" s="17"/>
      <c r="SZ216" s="17"/>
      <c r="TA216" s="17"/>
      <c r="TB216" s="17"/>
      <c r="TC216" s="17"/>
      <c r="TD216" s="17"/>
      <c r="TE216" s="17"/>
      <c r="TF216" s="17"/>
      <c r="TG216" s="17"/>
      <c r="TH216" s="17"/>
      <c r="TI216" s="17"/>
      <c r="TJ216" s="17"/>
      <c r="TK216" s="17"/>
      <c r="TL216" s="17"/>
      <c r="TM216" s="17"/>
      <c r="TN216" s="17"/>
      <c r="TO216" s="17"/>
      <c r="TP216" s="17"/>
      <c r="TQ216" s="17"/>
      <c r="TR216" s="17"/>
      <c r="TS216" s="17"/>
      <c r="TT216" s="17"/>
      <c r="TU216" s="17"/>
      <c r="TV216" s="17"/>
      <c r="TW216" s="17"/>
      <c r="TX216" s="17"/>
      <c r="TY216" s="17"/>
      <c r="TZ216" s="17"/>
      <c r="UA216" s="17"/>
      <c r="UB216" s="17"/>
      <c r="UC216" s="17"/>
      <c r="UD216" s="17"/>
      <c r="UE216" s="17"/>
      <c r="UF216" s="17"/>
      <c r="UG216" s="17"/>
      <c r="UH216" s="17"/>
      <c r="UI216" s="17"/>
      <c r="UJ216" s="17"/>
      <c r="UK216" s="17"/>
      <c r="UL216" s="17"/>
      <c r="UM216" s="17"/>
      <c r="UN216" s="17"/>
      <c r="UO216" s="17"/>
      <c r="UP216" s="17"/>
      <c r="UQ216" s="17"/>
      <c r="UR216" s="17"/>
      <c r="US216" s="17"/>
      <c r="UT216" s="17"/>
      <c r="UU216" s="17"/>
      <c r="UV216" s="17"/>
      <c r="UW216" s="17"/>
      <c r="UX216" s="17"/>
      <c r="UY216" s="17"/>
      <c r="UZ216" s="17"/>
      <c r="VA216" s="17"/>
      <c r="VB216" s="17"/>
      <c r="VC216" s="17"/>
      <c r="VD216" s="17"/>
      <c r="VE216" s="17"/>
      <c r="VF216" s="17"/>
      <c r="VG216" s="17"/>
      <c r="VH216" s="17"/>
      <c r="VI216" s="17"/>
      <c r="VJ216" s="17"/>
      <c r="VK216" s="17"/>
      <c r="VL216" s="17"/>
      <c r="VM216" s="17"/>
      <c r="VN216" s="17"/>
      <c r="VO216" s="17"/>
      <c r="VP216" s="17"/>
      <c r="VQ216" s="17"/>
      <c r="VR216" s="17"/>
      <c r="VS216" s="17"/>
      <c r="VT216" s="17"/>
      <c r="VU216" s="17"/>
      <c r="VV216" s="17"/>
      <c r="VW216" s="17"/>
      <c r="VX216" s="17"/>
      <c r="VY216" s="17"/>
      <c r="VZ216" s="17"/>
      <c r="WA216" s="17"/>
      <c r="WB216" s="17"/>
      <c r="WC216" s="17"/>
      <c r="WD216" s="17"/>
      <c r="WE216" s="17"/>
      <c r="WF216" s="17"/>
      <c r="WG216" s="17"/>
      <c r="WH216" s="17"/>
      <c r="WI216" s="17"/>
      <c r="WJ216" s="17"/>
      <c r="WK216" s="17"/>
      <c r="WL216" s="17"/>
      <c r="WM216" s="17"/>
      <c r="WN216" s="17"/>
      <c r="WO216" s="17"/>
      <c r="WP216" s="17"/>
      <c r="WQ216" s="17"/>
      <c r="WR216" s="17"/>
      <c r="WS216" s="17"/>
      <c r="WT216" s="17"/>
      <c r="WU216" s="17"/>
      <c r="WV216" s="17"/>
      <c r="WW216" s="17"/>
      <c r="WX216" s="17"/>
      <c r="WY216" s="17"/>
      <c r="WZ216" s="17"/>
      <c r="XA216" s="17"/>
      <c r="XB216" s="17"/>
      <c r="XC216" s="17"/>
      <c r="XD216" s="17"/>
      <c r="XE216" s="17"/>
      <c r="XF216" s="17"/>
      <c r="XG216" s="17"/>
      <c r="XH216" s="17"/>
      <c r="XI216" s="17"/>
      <c r="XJ216" s="17"/>
      <c r="XK216" s="17"/>
      <c r="XL216" s="17"/>
      <c r="XM216" s="17"/>
      <c r="XN216" s="17"/>
      <c r="XO216" s="17"/>
      <c r="XP216" s="17"/>
      <c r="XQ216" s="17"/>
      <c r="XR216" s="17"/>
      <c r="XS216" s="17"/>
      <c r="XT216" s="17"/>
      <c r="XU216" s="17"/>
      <c r="XV216" s="17"/>
      <c r="XW216" s="17"/>
      <c r="XX216" s="17"/>
      <c r="XY216" s="17"/>
      <c r="XZ216" s="17"/>
      <c r="YA216" s="17"/>
      <c r="YB216" s="17"/>
      <c r="YC216" s="17"/>
      <c r="YD216" s="17"/>
      <c r="YE216" s="17"/>
      <c r="YF216" s="17"/>
      <c r="YG216" s="17"/>
      <c r="YH216" s="17"/>
      <c r="YI216" s="17"/>
      <c r="YJ216" s="17"/>
      <c r="YK216" s="17"/>
      <c r="YL216" s="17"/>
      <c r="YM216" s="17"/>
      <c r="YN216" s="17"/>
      <c r="YO216" s="17"/>
      <c r="YP216" s="17"/>
      <c r="YQ216" s="17"/>
      <c r="YR216" s="17"/>
      <c r="YS216" s="17"/>
      <c r="YT216" s="17"/>
      <c r="YU216" s="17"/>
      <c r="YV216" s="17"/>
      <c r="YW216" s="17"/>
      <c r="YX216" s="17"/>
      <c r="YY216" s="17"/>
      <c r="YZ216" s="17"/>
      <c r="ZA216" s="17"/>
      <c r="ZB216" s="17"/>
      <c r="ZC216" s="17"/>
      <c r="ZD216" s="17"/>
      <c r="ZE216" s="17"/>
      <c r="ZF216" s="17"/>
      <c r="ZG216" s="17"/>
      <c r="ZH216" s="17"/>
      <c r="ZI216" s="17"/>
      <c r="ZJ216" s="17"/>
      <c r="ZK216" s="17"/>
      <c r="ZL216" s="17"/>
      <c r="ZM216" s="17"/>
      <c r="ZN216" s="17"/>
      <c r="ZO216" s="17"/>
      <c r="ZP216" s="17"/>
      <c r="ZQ216" s="17"/>
      <c r="ZR216" s="17"/>
      <c r="ZS216" s="17"/>
      <c r="ZT216" s="17"/>
      <c r="ZU216" s="17"/>
      <c r="ZV216" s="17"/>
      <c r="ZW216" s="17"/>
      <c r="ZX216" s="17"/>
      <c r="ZY216" s="17"/>
      <c r="ZZ216" s="17"/>
      <c r="AAA216" s="17"/>
      <c r="AAB216" s="17"/>
      <c r="AAC216" s="17"/>
      <c r="AAD216" s="17"/>
      <c r="AAE216" s="17"/>
      <c r="AAF216" s="17"/>
      <c r="AAG216" s="17"/>
      <c r="AAH216" s="17"/>
      <c r="AAI216" s="17"/>
      <c r="AAJ216" s="17"/>
      <c r="AAK216" s="17"/>
      <c r="AAL216" s="17"/>
      <c r="AAM216" s="17"/>
      <c r="AAN216" s="17"/>
      <c r="AAO216" s="17"/>
      <c r="AAP216" s="17"/>
      <c r="AAQ216" s="17"/>
      <c r="AAR216" s="17"/>
      <c r="AAS216" s="17"/>
      <c r="AAT216" s="17"/>
      <c r="AAU216" s="17"/>
      <c r="AAV216" s="17"/>
      <c r="AAW216" s="17"/>
      <c r="AAX216" s="17"/>
      <c r="AAY216" s="17"/>
      <c r="AAZ216" s="17"/>
      <c r="ABA216" s="17"/>
      <c r="ABB216" s="17"/>
      <c r="ABC216" s="17"/>
      <c r="ABD216" s="17"/>
      <c r="ABE216" s="17"/>
      <c r="ABF216" s="17"/>
      <c r="ABG216" s="17"/>
      <c r="ABH216" s="17"/>
      <c r="ABI216" s="17"/>
      <c r="ABJ216" s="17"/>
      <c r="ABK216" s="17"/>
      <c r="ABL216" s="17"/>
      <c r="ABM216" s="17"/>
      <c r="ABN216" s="17"/>
      <c r="ABO216" s="17"/>
      <c r="ABP216" s="17"/>
      <c r="ABQ216" s="17"/>
      <c r="ABR216" s="17"/>
      <c r="ABS216" s="17"/>
      <c r="ABT216" s="17"/>
      <c r="ABU216" s="17"/>
      <c r="ABV216" s="17"/>
      <c r="ABW216" s="17"/>
      <c r="ABX216" s="17"/>
      <c r="ABY216" s="17"/>
      <c r="ABZ216" s="17"/>
      <c r="ACA216" s="17"/>
      <c r="ACB216" s="17"/>
      <c r="ACC216" s="17"/>
      <c r="ACD216" s="17"/>
      <c r="ACE216" s="17"/>
      <c r="ACF216" s="17"/>
      <c r="ACG216" s="17"/>
      <c r="ACH216" s="17"/>
      <c r="ACI216" s="17"/>
      <c r="ACJ216" s="17"/>
      <c r="ACK216" s="17"/>
      <c r="ACL216" s="17"/>
      <c r="ACM216" s="17"/>
      <c r="ACN216" s="17"/>
      <c r="ACO216" s="17"/>
      <c r="ACP216" s="17"/>
      <c r="ACQ216" s="17"/>
      <c r="ACR216" s="17"/>
      <c r="ACS216" s="17"/>
      <c r="ACT216" s="17"/>
      <c r="ACU216" s="17"/>
      <c r="ACV216" s="17"/>
      <c r="ACW216" s="17"/>
      <c r="ACX216" s="17"/>
      <c r="ACY216" s="17"/>
      <c r="ACZ216" s="17"/>
      <c r="ADA216" s="17"/>
      <c r="ADB216" s="17"/>
      <c r="ADC216" s="17"/>
      <c r="ADD216" s="17"/>
      <c r="ADE216" s="17"/>
      <c r="ADF216" s="17"/>
      <c r="ADG216" s="17"/>
      <c r="ADH216" s="17"/>
      <c r="ADI216" s="17"/>
      <c r="ADJ216" s="17"/>
      <c r="ADK216" s="17"/>
      <c r="ADL216" s="17"/>
      <c r="ADM216" s="17"/>
      <c r="ADN216" s="17"/>
      <c r="ADO216" s="17"/>
      <c r="ADP216" s="17"/>
      <c r="ADQ216" s="17"/>
      <c r="ADR216" s="17"/>
      <c r="ADS216" s="17"/>
      <c r="ADT216" s="17"/>
      <c r="ADU216" s="17"/>
      <c r="ADV216" s="17"/>
      <c r="ADW216" s="17"/>
      <c r="ADX216" s="17"/>
      <c r="ADY216" s="17"/>
      <c r="ADZ216" s="17"/>
      <c r="AEA216" s="17"/>
      <c r="AEB216" s="17"/>
      <c r="AEC216" s="17"/>
      <c r="AED216" s="17"/>
      <c r="AEE216" s="17"/>
      <c r="AEF216" s="17"/>
      <c r="AEG216" s="17"/>
      <c r="AEH216" s="17"/>
      <c r="AEI216" s="17"/>
      <c r="AEJ216" s="17"/>
      <c r="AEK216" s="17"/>
      <c r="AEL216" s="17"/>
      <c r="AEM216" s="17"/>
      <c r="AEN216" s="17"/>
      <c r="AEO216" s="17"/>
      <c r="AEP216" s="17"/>
      <c r="AEQ216" s="17"/>
      <c r="AER216" s="17"/>
      <c r="AES216" s="17"/>
      <c r="AET216" s="17"/>
      <c r="AEU216" s="17"/>
      <c r="AEV216" s="17"/>
      <c r="AEW216" s="17"/>
      <c r="AEX216" s="17"/>
      <c r="AEY216" s="17"/>
      <c r="AEZ216" s="17"/>
      <c r="AFA216" s="17"/>
      <c r="AFB216" s="17"/>
      <c r="AFC216" s="17"/>
      <c r="AFD216" s="17"/>
      <c r="AFE216" s="17"/>
      <c r="AFF216" s="17"/>
      <c r="AFG216" s="17"/>
      <c r="AFH216" s="17"/>
      <c r="AFI216" s="17"/>
      <c r="AFJ216" s="17"/>
      <c r="AFK216" s="17"/>
      <c r="AFL216" s="17"/>
      <c r="AFM216" s="17"/>
      <c r="AFN216" s="17"/>
      <c r="AFO216" s="17"/>
      <c r="AFP216" s="17"/>
      <c r="AFQ216" s="17"/>
      <c r="AFR216" s="17"/>
      <c r="AFS216" s="17"/>
      <c r="AFT216" s="17"/>
      <c r="AFU216" s="17"/>
      <c r="AFV216" s="17"/>
      <c r="AFW216" s="17"/>
      <c r="AFX216" s="17"/>
      <c r="AFY216" s="17"/>
      <c r="AFZ216" s="17"/>
      <c r="AGA216" s="17"/>
      <c r="AGB216" s="17"/>
      <c r="AGC216" s="17"/>
      <c r="AGD216" s="17"/>
      <c r="AGE216" s="17"/>
      <c r="AGF216" s="17"/>
      <c r="AGG216" s="17"/>
      <c r="AGH216" s="17"/>
      <c r="AGI216" s="17"/>
      <c r="AGJ216" s="17"/>
      <c r="AGK216" s="17"/>
      <c r="AGL216" s="17"/>
      <c r="AGM216" s="17"/>
      <c r="AGN216" s="17"/>
      <c r="AGO216" s="17"/>
      <c r="AGP216" s="17"/>
      <c r="AGQ216" s="17"/>
      <c r="AGR216" s="17"/>
      <c r="AGS216" s="17"/>
      <c r="AGT216" s="17"/>
      <c r="AGU216" s="17"/>
      <c r="AGV216" s="17"/>
      <c r="AGW216" s="17"/>
      <c r="AGX216" s="17"/>
      <c r="AGY216" s="17"/>
      <c r="AGZ216" s="17"/>
      <c r="AHA216" s="17"/>
      <c r="AHB216" s="17"/>
      <c r="AHC216" s="17"/>
      <c r="AHD216" s="17"/>
      <c r="AHE216" s="17"/>
      <c r="AHF216" s="17"/>
      <c r="AHG216" s="17"/>
      <c r="AHH216" s="17"/>
      <c r="AHI216" s="17"/>
      <c r="AHJ216" s="17"/>
      <c r="AHK216" s="17"/>
      <c r="AHL216" s="17"/>
      <c r="AHM216" s="17"/>
      <c r="AHN216" s="17"/>
      <c r="AHO216" s="17"/>
      <c r="AHP216" s="17"/>
      <c r="AHQ216" s="17"/>
      <c r="AHR216" s="17"/>
      <c r="AHS216" s="17"/>
      <c r="AHT216" s="17"/>
      <c r="AHU216" s="17"/>
      <c r="AHV216" s="17"/>
      <c r="AHW216" s="17"/>
      <c r="AHX216" s="17"/>
      <c r="AHY216" s="17"/>
      <c r="AHZ216" s="17"/>
      <c r="AIA216" s="17"/>
      <c r="AIB216" s="17"/>
      <c r="AIC216" s="17"/>
      <c r="AID216" s="17"/>
      <c r="AIE216" s="17"/>
      <c r="AIF216" s="17"/>
      <c r="AIG216" s="17"/>
      <c r="AIH216" s="17"/>
      <c r="AII216" s="17"/>
      <c r="AIJ216" s="17"/>
      <c r="AIK216" s="17"/>
      <c r="AIL216" s="17"/>
      <c r="AIM216" s="17"/>
      <c r="AIN216" s="17"/>
      <c r="AIO216" s="17"/>
      <c r="AIP216" s="17"/>
      <c r="AIQ216" s="17"/>
      <c r="AIR216" s="17"/>
      <c r="AIS216" s="17"/>
      <c r="AIT216" s="17"/>
      <c r="AIU216" s="17"/>
      <c r="AIV216" s="17"/>
      <c r="AIW216" s="17"/>
      <c r="AIX216" s="17"/>
      <c r="AIY216" s="17"/>
      <c r="AIZ216" s="17"/>
      <c r="AJA216" s="17"/>
      <c r="AJB216" s="17"/>
      <c r="AJC216" s="17"/>
      <c r="AJD216" s="17"/>
      <c r="AJE216" s="17"/>
      <c r="AJF216" s="17"/>
      <c r="AJG216" s="17"/>
      <c r="AJH216" s="17"/>
      <c r="AJI216" s="17"/>
      <c r="AJJ216" s="17"/>
      <c r="AJK216" s="17"/>
      <c r="AJL216" s="17"/>
      <c r="AJM216" s="17"/>
      <c r="AJN216" s="17"/>
      <c r="AJO216" s="17"/>
      <c r="AJP216" s="17"/>
      <c r="AJQ216" s="17"/>
      <c r="AJR216" s="17"/>
      <c r="AJS216" s="17"/>
      <c r="AJT216" s="17"/>
      <c r="AJU216" s="17"/>
      <c r="AJV216" s="17"/>
      <c r="AJW216" s="17"/>
      <c r="AJX216" s="17"/>
      <c r="AJY216" s="17"/>
      <c r="AJZ216" s="17"/>
      <c r="AKA216" s="17"/>
      <c r="AKB216" s="17"/>
      <c r="AKC216" s="17"/>
      <c r="AKD216" s="17"/>
      <c r="AKE216" s="17"/>
      <c r="AKF216" s="17"/>
      <c r="AKG216" s="17"/>
      <c r="AKH216" s="17"/>
      <c r="AKI216" s="17"/>
      <c r="AKJ216" s="17"/>
      <c r="AKK216" s="17"/>
      <c r="AKL216" s="17"/>
      <c r="AKM216" s="17"/>
      <c r="AKN216" s="17"/>
      <c r="AKO216" s="17"/>
      <c r="AKP216" s="17"/>
      <c r="AKQ216" s="17"/>
      <c r="AKR216" s="17"/>
      <c r="AKS216" s="17"/>
      <c r="AKT216" s="17"/>
      <c r="AKU216" s="17"/>
      <c r="AKV216" s="17"/>
      <c r="AKW216" s="17"/>
      <c r="AKX216" s="17"/>
      <c r="AKY216" s="17"/>
      <c r="AKZ216" s="17"/>
      <c r="ALA216" s="17"/>
      <c r="ALB216" s="17"/>
      <c r="ALC216" s="17"/>
      <c r="ALD216" s="17"/>
      <c r="ALE216" s="17"/>
      <c r="ALF216" s="17"/>
      <c r="ALG216" s="17"/>
      <c r="ALH216" s="17"/>
      <c r="ALI216" s="17"/>
      <c r="ALJ216" s="17"/>
      <c r="ALK216" s="17"/>
      <c r="ALL216" s="17"/>
      <c r="ALM216" s="17"/>
      <c r="ALN216" s="17"/>
      <c r="ALO216" s="17"/>
      <c r="ALP216" s="17"/>
      <c r="ALQ216" s="17"/>
      <c r="ALR216" s="17"/>
      <c r="ALS216" s="17"/>
      <c r="ALT216" s="17"/>
      <c r="ALU216" s="17"/>
      <c r="ALV216" s="17"/>
      <c r="ALW216" s="17"/>
      <c r="ALX216" s="17"/>
      <c r="ALY216" s="17"/>
      <c r="ALZ216" s="17"/>
      <c r="AMA216" s="17"/>
      <c r="AMB216" s="17"/>
      <c r="AMC216" s="17"/>
      <c r="AMD216" s="17"/>
      <c r="AME216" s="17"/>
      <c r="AMF216" s="17"/>
      <c r="AMG216" s="17"/>
      <c r="AMH216" s="17"/>
      <c r="AMI216" s="17"/>
      <c r="AMJ216" s="17"/>
      <c r="AMK216" s="17"/>
      <c r="AML216" s="17"/>
      <c r="AMM216" s="17"/>
      <c r="AMN216" s="17"/>
      <c r="AMO216" s="17"/>
      <c r="AMP216" s="17"/>
      <c r="AMQ216" s="17"/>
      <c r="AMR216" s="17"/>
      <c r="AMS216" s="17"/>
      <c r="AMT216" s="17"/>
      <c r="AMU216" s="17"/>
      <c r="AMV216" s="17"/>
      <c r="AMW216" s="17"/>
      <c r="AMX216" s="17"/>
      <c r="AMY216" s="17"/>
      <c r="AMZ216" s="17"/>
      <c r="ANA216" s="17"/>
      <c r="ANB216" s="17"/>
      <c r="ANC216" s="17"/>
      <c r="AND216" s="17"/>
      <c r="ANE216" s="17"/>
      <c r="ANF216" s="17"/>
      <c r="ANG216" s="17"/>
      <c r="ANH216" s="17"/>
      <c r="ANI216" s="17"/>
      <c r="ANJ216" s="17"/>
      <c r="ANK216" s="17"/>
      <c r="ANL216" s="17"/>
      <c r="ANM216" s="17"/>
      <c r="ANN216" s="17"/>
      <c r="ANO216" s="17"/>
      <c r="ANP216" s="17"/>
      <c r="ANQ216" s="17"/>
      <c r="ANR216" s="17"/>
      <c r="ANS216" s="17"/>
      <c r="ANT216" s="17"/>
      <c r="ANU216" s="17"/>
      <c r="ANV216" s="17"/>
      <c r="ANW216" s="17"/>
      <c r="ANX216" s="17"/>
      <c r="ANY216" s="17"/>
      <c r="ANZ216" s="17"/>
      <c r="AOA216" s="17"/>
      <c r="AOB216" s="17"/>
      <c r="AOC216" s="17"/>
      <c r="AOD216" s="17"/>
      <c r="AOE216" s="17"/>
      <c r="AOF216" s="17"/>
      <c r="AOG216" s="17"/>
      <c r="AOH216" s="17"/>
      <c r="AOI216" s="17"/>
      <c r="AOJ216" s="17"/>
      <c r="AOK216" s="17"/>
      <c r="AOL216" s="17"/>
      <c r="AOM216" s="17"/>
      <c r="AON216" s="17"/>
      <c r="AOO216" s="17"/>
      <c r="AOP216" s="17"/>
      <c r="AOQ216" s="17"/>
      <c r="AOR216" s="17"/>
      <c r="AOS216" s="17"/>
      <c r="AOT216" s="17"/>
      <c r="AOU216" s="17"/>
      <c r="AOV216" s="17"/>
      <c r="AOW216" s="17"/>
      <c r="AOX216" s="17"/>
      <c r="AOY216" s="17"/>
      <c r="AOZ216" s="17"/>
      <c r="APA216" s="17"/>
      <c r="APB216" s="17"/>
      <c r="APC216" s="17"/>
      <c r="APD216" s="17"/>
      <c r="APE216" s="17"/>
      <c r="APF216" s="17"/>
      <c r="APG216" s="17"/>
      <c r="APH216" s="17"/>
      <c r="API216" s="17"/>
      <c r="APJ216" s="17"/>
      <c r="APK216" s="17"/>
      <c r="APL216" s="17"/>
      <c r="APM216" s="17"/>
      <c r="APN216" s="17"/>
      <c r="APO216" s="17"/>
      <c r="APP216" s="17"/>
      <c r="APQ216" s="17"/>
      <c r="APR216" s="17"/>
      <c r="APS216" s="17"/>
      <c r="APT216" s="17"/>
      <c r="APU216" s="17"/>
      <c r="APV216" s="17"/>
      <c r="APW216" s="17"/>
      <c r="APX216" s="17"/>
      <c r="APY216" s="17"/>
      <c r="APZ216" s="17"/>
      <c r="AQA216" s="17"/>
      <c r="AQB216" s="17"/>
      <c r="AQC216" s="17"/>
      <c r="AQD216" s="17"/>
      <c r="AQE216" s="17"/>
      <c r="AQF216" s="17"/>
      <c r="AQG216" s="17"/>
      <c r="AQH216" s="17"/>
      <c r="AQI216" s="17"/>
      <c r="AQJ216" s="17"/>
      <c r="AQK216" s="17"/>
      <c r="AQL216" s="17"/>
      <c r="AQM216" s="17"/>
      <c r="AQN216" s="17"/>
      <c r="AQO216" s="17"/>
      <c r="AQP216" s="17"/>
      <c r="AQQ216" s="17"/>
      <c r="AQR216" s="17"/>
      <c r="AQS216" s="17"/>
      <c r="AQT216" s="17"/>
      <c r="AQU216" s="17"/>
      <c r="AQV216" s="17"/>
      <c r="AQW216" s="17"/>
      <c r="AQX216" s="17"/>
      <c r="AQY216" s="17"/>
      <c r="AQZ216" s="17"/>
      <c r="ARA216" s="17"/>
      <c r="ARB216" s="17"/>
      <c r="ARC216" s="17"/>
      <c r="ARD216" s="17"/>
      <c r="ARE216" s="17"/>
      <c r="ARF216" s="17"/>
      <c r="ARG216" s="17"/>
      <c r="ARH216" s="17"/>
      <c r="ARI216" s="17"/>
      <c r="ARJ216" s="17"/>
      <c r="ARK216" s="17"/>
      <c r="ARL216" s="17"/>
      <c r="ARM216" s="17"/>
      <c r="ARN216" s="17"/>
      <c r="ARO216" s="17"/>
      <c r="ARP216" s="17"/>
      <c r="ARQ216" s="17"/>
      <c r="ARR216" s="17"/>
      <c r="ARS216" s="17"/>
      <c r="ART216" s="17"/>
      <c r="ARU216" s="17"/>
      <c r="ARV216" s="17"/>
      <c r="ARW216" s="17"/>
      <c r="ARX216" s="17"/>
      <c r="ARY216" s="17"/>
      <c r="ARZ216" s="17"/>
      <c r="ASA216" s="17"/>
      <c r="ASB216" s="17"/>
      <c r="ASC216" s="17"/>
      <c r="ASD216" s="17"/>
      <c r="ASE216" s="17"/>
      <c r="ASF216" s="17"/>
      <c r="ASG216" s="17"/>
      <c r="ASH216" s="17"/>
      <c r="ASI216" s="17"/>
      <c r="ASJ216" s="17"/>
      <c r="ASK216" s="17"/>
      <c r="ASL216" s="17"/>
      <c r="ASM216" s="17"/>
      <c r="ASN216" s="17"/>
      <c r="ASO216" s="17"/>
      <c r="ASP216" s="17"/>
      <c r="ASQ216" s="17"/>
      <c r="ASR216" s="17"/>
      <c r="ASS216" s="17"/>
      <c r="AST216" s="17"/>
      <c r="ASU216" s="17"/>
      <c r="ASV216" s="17"/>
      <c r="ASW216" s="17"/>
      <c r="ASX216" s="17"/>
      <c r="ASY216" s="17"/>
      <c r="ASZ216" s="17"/>
      <c r="ATA216" s="17"/>
      <c r="ATB216" s="17"/>
      <c r="ATC216" s="17"/>
      <c r="ATD216" s="17"/>
      <c r="ATE216" s="17"/>
      <c r="ATF216" s="17"/>
      <c r="ATG216" s="17"/>
      <c r="ATH216" s="17"/>
      <c r="ATI216" s="17"/>
      <c r="ATJ216" s="17"/>
      <c r="ATK216" s="17"/>
      <c r="ATL216" s="17"/>
      <c r="ATM216" s="17"/>
      <c r="ATN216" s="17"/>
      <c r="ATO216" s="17"/>
      <c r="ATP216" s="17"/>
      <c r="ATQ216" s="17"/>
      <c r="ATR216" s="17"/>
      <c r="ATS216" s="17"/>
      <c r="ATT216" s="17"/>
      <c r="ATU216" s="17"/>
      <c r="ATV216" s="17"/>
      <c r="ATW216" s="17"/>
      <c r="ATX216" s="17"/>
      <c r="ATY216" s="17"/>
      <c r="ATZ216" s="17"/>
      <c r="AUA216" s="17"/>
      <c r="AUB216" s="17"/>
      <c r="AUC216" s="17"/>
      <c r="AUD216" s="17"/>
      <c r="AUE216" s="17"/>
      <c r="AUF216" s="17"/>
      <c r="AUG216" s="17"/>
      <c r="AUH216" s="17"/>
      <c r="AUI216" s="17"/>
      <c r="AUJ216" s="17"/>
      <c r="AUK216" s="17"/>
      <c r="AUL216" s="17"/>
      <c r="AUM216" s="17"/>
      <c r="AUN216" s="17"/>
      <c r="AUO216" s="17"/>
      <c r="AUP216" s="17"/>
      <c r="AUQ216" s="17"/>
      <c r="AUR216" s="17"/>
      <c r="AUS216" s="17"/>
      <c r="AUT216" s="17"/>
      <c r="AUU216" s="17"/>
      <c r="AUV216" s="17"/>
      <c r="AUW216" s="17"/>
      <c r="AUX216" s="17"/>
      <c r="AUY216" s="17"/>
      <c r="AUZ216" s="17"/>
      <c r="AVA216" s="17"/>
      <c r="AVB216" s="17"/>
      <c r="AVC216" s="17"/>
      <c r="AVD216" s="17"/>
      <c r="AVE216" s="17"/>
      <c r="AVF216" s="17"/>
      <c r="AVG216" s="17"/>
      <c r="AVH216" s="17"/>
      <c r="AVI216" s="17"/>
      <c r="AVJ216" s="17"/>
      <c r="AVK216" s="17"/>
      <c r="AVL216" s="17"/>
      <c r="AVM216" s="17"/>
      <c r="AVN216" s="17"/>
      <c r="AVO216" s="17"/>
      <c r="AVP216" s="17"/>
      <c r="AVQ216" s="17"/>
      <c r="AVR216" s="17"/>
      <c r="AVS216" s="17"/>
      <c r="AVT216" s="17"/>
      <c r="AVU216" s="17"/>
      <c r="AVV216" s="17"/>
      <c r="AVW216" s="17"/>
      <c r="AVX216" s="17"/>
      <c r="AVY216" s="17"/>
      <c r="AVZ216" s="17"/>
      <c r="AWA216" s="17"/>
      <c r="AWB216" s="17"/>
      <c r="AWC216" s="17"/>
      <c r="AWD216" s="17"/>
      <c r="AWE216" s="17"/>
      <c r="AWF216" s="17"/>
      <c r="AWG216" s="17"/>
      <c r="AWH216" s="17"/>
      <c r="AWI216" s="17"/>
      <c r="AWJ216" s="17"/>
      <c r="AWK216" s="17"/>
      <c r="AWL216" s="17"/>
      <c r="AWM216" s="17"/>
      <c r="AWN216" s="17"/>
      <c r="AWO216" s="17"/>
      <c r="AWP216" s="17"/>
      <c r="AWQ216" s="17"/>
      <c r="AWR216" s="17"/>
      <c r="AWS216" s="17"/>
      <c r="AWT216" s="17"/>
      <c r="AWU216" s="17"/>
      <c r="AWV216" s="17"/>
      <c r="AWW216" s="17"/>
      <c r="AWX216" s="17"/>
      <c r="AWY216" s="17"/>
      <c r="AWZ216" s="17"/>
      <c r="AXA216" s="17"/>
      <c r="AXB216" s="17"/>
      <c r="AXC216" s="17"/>
      <c r="AXD216" s="17"/>
      <c r="AXE216" s="17"/>
      <c r="AXF216" s="17"/>
      <c r="AXG216" s="17"/>
      <c r="AXH216" s="17"/>
      <c r="AXI216" s="17"/>
      <c r="AXJ216" s="17"/>
      <c r="AXK216" s="17"/>
      <c r="AXL216" s="17"/>
      <c r="AXM216" s="17"/>
      <c r="AXN216" s="17"/>
      <c r="AXO216" s="17"/>
      <c r="AXP216" s="17"/>
      <c r="AXQ216" s="17"/>
      <c r="AXR216" s="17"/>
      <c r="AXS216" s="17"/>
      <c r="AXT216" s="17"/>
      <c r="AXU216" s="17"/>
      <c r="AXV216" s="17"/>
      <c r="AXW216" s="17"/>
      <c r="AXX216" s="17"/>
      <c r="AXY216" s="17"/>
      <c r="AXZ216" s="17"/>
      <c r="AYA216" s="17"/>
      <c r="AYB216" s="17"/>
      <c r="AYC216" s="17"/>
      <c r="AYD216" s="17"/>
      <c r="AYE216" s="17"/>
      <c r="AYF216" s="17"/>
      <c r="AYG216" s="17"/>
      <c r="AYH216" s="17"/>
      <c r="AYI216" s="17"/>
      <c r="AYJ216" s="17"/>
      <c r="AYK216" s="17"/>
      <c r="AYL216" s="17"/>
      <c r="AYM216" s="17"/>
      <c r="AYN216" s="17"/>
      <c r="AYO216" s="17"/>
      <c r="AYP216" s="17"/>
      <c r="AYQ216" s="17"/>
      <c r="AYR216" s="17"/>
      <c r="AYS216" s="17"/>
      <c r="AYT216" s="17"/>
      <c r="AYU216" s="17"/>
      <c r="AYV216" s="17"/>
      <c r="AYW216" s="17"/>
      <c r="AYX216" s="17"/>
      <c r="AYY216" s="17"/>
      <c r="AYZ216" s="17"/>
      <c r="AZA216" s="17"/>
      <c r="AZB216" s="17"/>
      <c r="AZC216" s="17"/>
      <c r="AZD216" s="17"/>
      <c r="AZE216" s="17"/>
      <c r="AZF216" s="17"/>
      <c r="AZG216" s="17"/>
      <c r="AZH216" s="17"/>
      <c r="AZI216" s="17"/>
      <c r="AZJ216" s="17"/>
      <c r="AZK216" s="17"/>
      <c r="AZL216" s="17"/>
      <c r="AZM216" s="17"/>
      <c r="AZN216" s="17"/>
      <c r="AZO216" s="17"/>
      <c r="AZP216" s="17"/>
      <c r="AZQ216" s="17"/>
      <c r="AZR216" s="17"/>
      <c r="AZS216" s="17"/>
      <c r="AZT216" s="17"/>
      <c r="AZU216" s="17"/>
      <c r="AZV216" s="17"/>
      <c r="AZW216" s="17"/>
      <c r="AZX216" s="17"/>
      <c r="AZY216" s="17"/>
      <c r="AZZ216" s="17"/>
      <c r="BAA216" s="17"/>
      <c r="BAB216" s="17"/>
      <c r="BAC216" s="17"/>
      <c r="BAD216" s="17"/>
      <c r="BAE216" s="17"/>
      <c r="BAF216" s="17"/>
      <c r="BAG216" s="17"/>
      <c r="BAH216" s="17"/>
      <c r="BAI216" s="17"/>
      <c r="BAJ216" s="17"/>
      <c r="BAK216" s="17"/>
      <c r="BAL216" s="17"/>
      <c r="BAM216" s="17"/>
      <c r="BAN216" s="17"/>
      <c r="BAO216" s="17"/>
      <c r="BAP216" s="17"/>
      <c r="BAQ216" s="17"/>
      <c r="BAR216" s="17"/>
      <c r="BAS216" s="17"/>
      <c r="BAT216" s="17"/>
      <c r="BAU216" s="17"/>
      <c r="BAV216" s="17"/>
      <c r="BAW216" s="17"/>
      <c r="BAX216" s="17"/>
      <c r="BAY216" s="17"/>
      <c r="BAZ216" s="17"/>
      <c r="BBA216" s="17"/>
      <c r="BBB216" s="17"/>
      <c r="BBC216" s="17"/>
      <c r="BBD216" s="17"/>
      <c r="BBE216" s="17"/>
      <c r="BBF216" s="17"/>
      <c r="BBG216" s="17"/>
      <c r="BBH216" s="17"/>
      <c r="BBI216" s="17"/>
      <c r="BBJ216" s="17"/>
      <c r="BBK216" s="17"/>
      <c r="BBL216" s="17"/>
      <c r="BBM216" s="17"/>
      <c r="BBN216" s="17"/>
      <c r="BBO216" s="17"/>
      <c r="BBP216" s="17"/>
      <c r="BBQ216" s="17"/>
      <c r="BBR216" s="17"/>
      <c r="BBS216" s="17"/>
      <c r="BBT216" s="17"/>
      <c r="BBU216" s="17"/>
      <c r="BBV216" s="17"/>
      <c r="BBW216" s="17"/>
      <c r="BBX216" s="17"/>
      <c r="BBY216" s="17"/>
      <c r="BBZ216" s="17"/>
      <c r="BCA216" s="17"/>
      <c r="BCB216" s="17"/>
      <c r="BCC216" s="17"/>
      <c r="BCD216" s="17"/>
      <c r="BCE216" s="17"/>
      <c r="BCF216" s="17"/>
      <c r="BCG216" s="17"/>
      <c r="BCH216" s="17"/>
      <c r="BCI216" s="17"/>
      <c r="BCJ216" s="17"/>
      <c r="BCK216" s="17"/>
      <c r="BCL216" s="17"/>
      <c r="BCM216" s="17"/>
      <c r="BCN216" s="17"/>
      <c r="BCO216" s="17"/>
      <c r="BCP216" s="17"/>
      <c r="BCQ216" s="17"/>
      <c r="BCR216" s="17"/>
      <c r="BCS216" s="17"/>
      <c r="BCT216" s="17"/>
      <c r="BCU216" s="17"/>
      <c r="BCV216" s="17"/>
      <c r="BCW216" s="17"/>
      <c r="BCX216" s="17"/>
      <c r="BCY216" s="17"/>
      <c r="BCZ216" s="17"/>
      <c r="BDA216" s="17"/>
      <c r="BDB216" s="17"/>
      <c r="BDC216" s="17"/>
      <c r="BDD216" s="17"/>
      <c r="BDE216" s="17"/>
      <c r="BDF216" s="17"/>
      <c r="BDG216" s="17"/>
      <c r="BDH216" s="17"/>
      <c r="BDI216" s="17"/>
      <c r="BDJ216" s="17"/>
      <c r="BDK216" s="17"/>
      <c r="BDL216" s="17"/>
      <c r="BDM216" s="17"/>
      <c r="BDN216" s="17"/>
      <c r="BDO216" s="17"/>
      <c r="BDP216" s="17"/>
      <c r="BDQ216" s="17"/>
      <c r="BDR216" s="17"/>
      <c r="BDS216" s="17"/>
      <c r="BDT216" s="17"/>
      <c r="BDU216" s="17"/>
      <c r="BDV216" s="17"/>
      <c r="BDW216" s="17"/>
      <c r="BDX216" s="17"/>
      <c r="BDY216" s="17"/>
      <c r="BDZ216" s="17"/>
      <c r="BEA216" s="17"/>
      <c r="BEB216" s="17"/>
      <c r="BEC216" s="17"/>
      <c r="BED216" s="17"/>
      <c r="BEE216" s="17"/>
      <c r="BEF216" s="17"/>
      <c r="BEG216" s="17"/>
      <c r="BEH216" s="17"/>
      <c r="BEI216" s="17"/>
      <c r="BEJ216" s="17"/>
      <c r="BEK216" s="17"/>
      <c r="BEL216" s="17"/>
      <c r="BEM216" s="17"/>
      <c r="BEN216" s="17"/>
      <c r="BEO216" s="17"/>
      <c r="BEP216" s="17"/>
      <c r="BEQ216" s="17"/>
      <c r="BER216" s="17"/>
      <c r="BES216" s="17"/>
      <c r="BET216" s="17"/>
      <c r="BEU216" s="17"/>
      <c r="BEV216" s="17"/>
      <c r="BEW216" s="17"/>
      <c r="BEX216" s="17"/>
      <c r="BEY216" s="17"/>
      <c r="BEZ216" s="17"/>
      <c r="BFA216" s="17"/>
      <c r="BFB216" s="17"/>
      <c r="BFC216" s="17"/>
      <c r="BFD216" s="17"/>
      <c r="BFE216" s="17"/>
      <c r="BFF216" s="17"/>
      <c r="BFG216" s="17"/>
      <c r="BFH216" s="17"/>
      <c r="BFI216" s="17"/>
      <c r="BFJ216" s="17"/>
      <c r="BFK216" s="17"/>
      <c r="BFL216" s="17"/>
      <c r="BFM216" s="17"/>
      <c r="BFN216" s="17"/>
      <c r="BFO216" s="17"/>
      <c r="BFP216" s="17"/>
      <c r="BFQ216" s="17"/>
      <c r="BFR216" s="17"/>
      <c r="BFS216" s="17"/>
      <c r="BFT216" s="17"/>
      <c r="BFU216" s="17"/>
      <c r="BFV216" s="17"/>
      <c r="BFW216" s="17"/>
      <c r="BFX216" s="17"/>
      <c r="BFY216" s="17"/>
      <c r="BFZ216" s="17"/>
      <c r="BGA216" s="17"/>
      <c r="BGB216" s="17"/>
      <c r="BGC216" s="17"/>
      <c r="BGD216" s="17"/>
      <c r="BGE216" s="17"/>
      <c r="BGF216" s="17"/>
      <c r="BGG216" s="17"/>
      <c r="BGH216" s="17"/>
      <c r="BGI216" s="17"/>
      <c r="BGJ216" s="17"/>
      <c r="BGK216" s="17"/>
      <c r="BGL216" s="17"/>
      <c r="BGM216" s="17"/>
      <c r="BGN216" s="17"/>
      <c r="BGO216" s="17"/>
      <c r="BGP216" s="17"/>
      <c r="BGQ216" s="17"/>
      <c r="BGR216" s="17"/>
      <c r="BGS216" s="17"/>
      <c r="BGT216" s="17"/>
      <c r="BGU216" s="17"/>
      <c r="BGV216" s="17"/>
      <c r="BGW216" s="17"/>
      <c r="BGX216" s="17"/>
      <c r="BGY216" s="17"/>
      <c r="BGZ216" s="17"/>
      <c r="BHA216" s="17"/>
      <c r="BHB216" s="17"/>
      <c r="BHC216" s="17"/>
      <c r="BHD216" s="17"/>
      <c r="BHE216" s="17"/>
      <c r="BHF216" s="17"/>
      <c r="BHG216" s="17"/>
      <c r="BHH216" s="17"/>
      <c r="BHI216" s="17"/>
      <c r="BHJ216" s="17"/>
      <c r="BHK216" s="17"/>
      <c r="BHL216" s="17"/>
      <c r="BHM216" s="17"/>
      <c r="BHN216" s="17"/>
      <c r="BHO216" s="17"/>
      <c r="BHP216" s="17"/>
      <c r="BHQ216" s="17"/>
      <c r="BHR216" s="17"/>
      <c r="BHS216" s="17"/>
      <c r="BHT216" s="17"/>
      <c r="BHU216" s="17"/>
      <c r="BHV216" s="17"/>
      <c r="BHW216" s="17"/>
      <c r="BHX216" s="17"/>
      <c r="BHY216" s="17"/>
      <c r="BHZ216" s="17"/>
      <c r="BIA216" s="17"/>
      <c r="BIB216" s="17"/>
      <c r="BIC216" s="17"/>
      <c r="BID216" s="17"/>
      <c r="BIE216" s="17"/>
      <c r="BIF216" s="17"/>
      <c r="BIG216" s="17"/>
      <c r="BIH216" s="17"/>
      <c r="BII216" s="17"/>
      <c r="BIJ216" s="17"/>
      <c r="BIK216" s="17"/>
      <c r="BIL216" s="17"/>
      <c r="BIM216" s="17"/>
      <c r="BIN216" s="17"/>
      <c r="BIO216" s="17"/>
      <c r="BIP216" s="17"/>
      <c r="BIQ216" s="17"/>
      <c r="BIR216" s="17"/>
      <c r="BIS216" s="17"/>
      <c r="BIT216" s="17"/>
      <c r="BIU216" s="17"/>
      <c r="BIV216" s="17"/>
      <c r="BIW216" s="17"/>
      <c r="BIX216" s="17"/>
      <c r="BIY216" s="17"/>
      <c r="BIZ216" s="17"/>
      <c r="BJA216" s="17"/>
      <c r="BJB216" s="17"/>
      <c r="BJC216" s="17"/>
      <c r="BJD216" s="17"/>
      <c r="BJE216" s="17"/>
      <c r="BJF216" s="17"/>
      <c r="BJG216" s="17"/>
      <c r="BJH216" s="17"/>
      <c r="BJI216" s="17"/>
      <c r="BJJ216" s="17"/>
      <c r="BJK216" s="17"/>
      <c r="BJL216" s="17"/>
      <c r="BJM216" s="17"/>
      <c r="BJN216" s="17"/>
      <c r="BJO216" s="17"/>
      <c r="BJP216" s="17"/>
      <c r="BJQ216" s="17"/>
      <c r="BJR216" s="17"/>
      <c r="BJS216" s="17"/>
      <c r="BJT216" s="17"/>
      <c r="BJU216" s="17"/>
      <c r="BJV216" s="17"/>
      <c r="BJW216" s="17"/>
      <c r="BJX216" s="17"/>
      <c r="BJY216" s="17"/>
      <c r="BJZ216" s="17"/>
      <c r="BKA216" s="17"/>
      <c r="BKB216" s="17"/>
      <c r="BKC216" s="17"/>
      <c r="BKD216" s="17"/>
      <c r="BKE216" s="17"/>
      <c r="BKF216" s="17"/>
      <c r="BKG216" s="17"/>
      <c r="BKH216" s="17"/>
      <c r="BKI216" s="17"/>
      <c r="BKJ216" s="17"/>
      <c r="BKK216" s="17"/>
      <c r="BKL216" s="17"/>
      <c r="BKM216" s="17"/>
      <c r="BKN216" s="17"/>
      <c r="BKO216" s="17"/>
      <c r="BKP216" s="17"/>
      <c r="BKQ216" s="17"/>
      <c r="BKR216" s="17"/>
      <c r="BKS216" s="17"/>
      <c r="BKT216" s="17"/>
      <c r="BKU216" s="17"/>
      <c r="BKV216" s="17"/>
      <c r="BKW216" s="17"/>
      <c r="BKX216" s="17"/>
      <c r="BKY216" s="17"/>
      <c r="BKZ216" s="17"/>
      <c r="BLA216" s="17"/>
      <c r="BLB216" s="17"/>
      <c r="BLC216" s="17"/>
      <c r="BLD216" s="17"/>
      <c r="BLE216" s="17"/>
      <c r="BLF216" s="17"/>
      <c r="BLG216" s="17"/>
      <c r="BLH216" s="17"/>
      <c r="BLI216" s="17"/>
      <c r="BLJ216" s="17"/>
      <c r="BLK216" s="17"/>
      <c r="BLL216" s="17"/>
      <c r="BLM216" s="17"/>
      <c r="BLN216" s="17"/>
      <c r="BLO216" s="17"/>
      <c r="BLP216" s="17"/>
      <c r="BLQ216" s="17"/>
      <c r="BLR216" s="17"/>
      <c r="BLS216" s="17"/>
      <c r="BLT216" s="17"/>
      <c r="BLU216" s="17"/>
      <c r="BLV216" s="17"/>
      <c r="BLW216" s="17"/>
      <c r="BLX216" s="17"/>
      <c r="BLY216" s="17"/>
      <c r="BLZ216" s="17"/>
      <c r="BMA216" s="17"/>
      <c r="BMB216" s="17"/>
      <c r="BMC216" s="17"/>
      <c r="BMD216" s="17"/>
      <c r="BME216" s="17"/>
      <c r="BMF216" s="17"/>
      <c r="BMG216" s="17"/>
      <c r="BMH216" s="17"/>
      <c r="BMI216" s="17"/>
      <c r="BMJ216" s="17"/>
      <c r="BMK216" s="17"/>
      <c r="BML216" s="17"/>
      <c r="BMM216" s="17"/>
      <c r="BMN216" s="17"/>
      <c r="BMO216" s="17"/>
      <c r="BMP216" s="17"/>
      <c r="BMQ216" s="17"/>
      <c r="BMR216" s="17"/>
      <c r="BMS216" s="17"/>
      <c r="BMT216" s="17"/>
      <c r="BMU216" s="17"/>
      <c r="BMV216" s="17"/>
      <c r="BMW216" s="17"/>
      <c r="BMX216" s="17"/>
      <c r="BMY216" s="17"/>
      <c r="BMZ216" s="17"/>
      <c r="BNA216" s="17"/>
      <c r="BNB216" s="17"/>
      <c r="BNC216" s="17"/>
      <c r="BND216" s="17"/>
      <c r="BNE216" s="17"/>
      <c r="BNF216" s="17"/>
      <c r="BNG216" s="17"/>
      <c r="BNH216" s="17"/>
      <c r="BNI216" s="17"/>
      <c r="BNJ216" s="17"/>
      <c r="BNK216" s="17"/>
      <c r="BNL216" s="17"/>
      <c r="BNM216" s="17"/>
      <c r="BNN216" s="17"/>
      <c r="BNO216" s="17"/>
      <c r="BNP216" s="17"/>
      <c r="BNQ216" s="17"/>
      <c r="BNR216" s="17"/>
      <c r="BNS216" s="17"/>
      <c r="BNT216" s="17"/>
      <c r="BNU216" s="17"/>
      <c r="BNV216" s="17"/>
      <c r="BNW216" s="17"/>
      <c r="BNX216" s="17"/>
      <c r="BNY216" s="17"/>
      <c r="BNZ216" s="17"/>
      <c r="BOA216" s="17"/>
      <c r="BOB216" s="17"/>
      <c r="BOC216" s="17"/>
      <c r="BOD216" s="17"/>
      <c r="BOE216" s="17"/>
      <c r="BOF216" s="17"/>
      <c r="BOG216" s="17"/>
      <c r="BOH216" s="17"/>
      <c r="BOI216" s="17"/>
      <c r="BOJ216" s="17"/>
      <c r="BOK216" s="17"/>
      <c r="BOL216" s="17"/>
      <c r="BOM216" s="17"/>
      <c r="BON216" s="17"/>
      <c r="BOO216" s="17"/>
      <c r="BOP216" s="17"/>
      <c r="BOQ216" s="17"/>
      <c r="BOR216" s="17"/>
      <c r="BOS216" s="17"/>
      <c r="BOT216" s="17"/>
      <c r="BOU216" s="17"/>
      <c r="BOV216" s="17"/>
      <c r="BOW216" s="17"/>
      <c r="BOX216" s="17"/>
      <c r="BOY216" s="17"/>
      <c r="BOZ216" s="17"/>
      <c r="BPA216" s="17"/>
      <c r="BPB216" s="17"/>
      <c r="BPC216" s="17"/>
      <c r="BPD216" s="17"/>
      <c r="BPE216" s="17"/>
      <c r="BPF216" s="17"/>
      <c r="BPG216" s="17"/>
      <c r="BPH216" s="17"/>
      <c r="BPI216" s="17"/>
      <c r="BPJ216" s="17"/>
      <c r="BPK216" s="17"/>
      <c r="BPL216" s="17"/>
      <c r="BPM216" s="17"/>
      <c r="BPN216" s="17"/>
      <c r="BPO216" s="17"/>
      <c r="BPP216" s="17"/>
      <c r="BPQ216" s="17"/>
      <c r="BPR216" s="17"/>
      <c r="BPS216" s="17"/>
      <c r="BPT216" s="17"/>
      <c r="BPU216" s="17"/>
      <c r="BPV216" s="17"/>
      <c r="BPW216" s="17"/>
      <c r="BPX216" s="17"/>
      <c r="BPY216" s="17"/>
      <c r="BPZ216" s="17"/>
      <c r="BQA216" s="17"/>
      <c r="BQB216" s="17"/>
      <c r="BQC216" s="17"/>
      <c r="BQD216" s="17"/>
      <c r="BQE216" s="17"/>
      <c r="BQF216" s="17"/>
      <c r="BQG216" s="17"/>
      <c r="BQH216" s="17"/>
      <c r="BQI216" s="17"/>
      <c r="BQJ216" s="17"/>
      <c r="BQK216" s="17"/>
      <c r="BQL216" s="17"/>
      <c r="BQM216" s="17"/>
      <c r="BQN216" s="17"/>
      <c r="BQO216" s="17"/>
      <c r="BQP216" s="17"/>
      <c r="BQQ216" s="17"/>
      <c r="BQR216" s="17"/>
      <c r="BQS216" s="17"/>
      <c r="BQT216" s="17"/>
      <c r="BQU216" s="17"/>
      <c r="BQV216" s="17"/>
      <c r="BQW216" s="17"/>
      <c r="BQX216" s="17"/>
      <c r="BQY216" s="17"/>
      <c r="BQZ216" s="17"/>
      <c r="BRA216" s="17"/>
      <c r="BRB216" s="17"/>
      <c r="BRC216" s="17"/>
      <c r="BRD216" s="17"/>
      <c r="BRE216" s="17"/>
      <c r="BRF216" s="17"/>
      <c r="BRG216" s="17"/>
      <c r="BRH216" s="17"/>
      <c r="BRI216" s="17"/>
      <c r="BRJ216" s="17"/>
      <c r="BRK216" s="17"/>
      <c r="BRL216" s="17"/>
      <c r="BRM216" s="17"/>
      <c r="BRN216" s="17"/>
      <c r="BRO216" s="17"/>
      <c r="BRP216" s="17"/>
      <c r="BRQ216" s="17"/>
      <c r="BRR216" s="17"/>
      <c r="BRS216" s="17"/>
      <c r="BRT216" s="17"/>
      <c r="BRU216" s="17"/>
      <c r="BRV216" s="17"/>
      <c r="BRW216" s="17"/>
      <c r="BRX216" s="17"/>
      <c r="BRY216" s="17"/>
      <c r="BRZ216" s="17"/>
      <c r="BSA216" s="17"/>
      <c r="BSB216" s="17"/>
      <c r="BSC216" s="17"/>
      <c r="BSD216" s="17"/>
      <c r="BSE216" s="17"/>
      <c r="BSF216" s="17"/>
      <c r="BSG216" s="17"/>
      <c r="BSH216" s="17"/>
      <c r="BSI216" s="17"/>
      <c r="BSJ216" s="17"/>
      <c r="BSK216" s="17"/>
      <c r="BSL216" s="17"/>
      <c r="BSM216" s="17"/>
      <c r="BSN216" s="17"/>
      <c r="BSO216" s="17"/>
      <c r="BSP216" s="17"/>
      <c r="BSQ216" s="17"/>
      <c r="BSR216" s="17"/>
      <c r="BSS216" s="17"/>
      <c r="BST216" s="17"/>
      <c r="BSU216" s="17"/>
      <c r="BSV216" s="17"/>
      <c r="BSW216" s="17"/>
      <c r="BSX216" s="17"/>
      <c r="BSY216" s="17"/>
      <c r="BSZ216" s="17"/>
      <c r="BTA216" s="17"/>
      <c r="BTB216" s="17"/>
      <c r="BTC216" s="17"/>
      <c r="BTD216" s="17"/>
      <c r="BTE216" s="17"/>
      <c r="BTF216" s="17"/>
      <c r="BTG216" s="17"/>
      <c r="BTH216" s="17"/>
      <c r="BTI216" s="17"/>
      <c r="BTJ216" s="17"/>
      <c r="BTK216" s="17"/>
      <c r="BTL216" s="17"/>
      <c r="BTM216" s="17"/>
      <c r="BTN216" s="17"/>
      <c r="BTO216" s="17"/>
      <c r="BTP216" s="17"/>
      <c r="BTQ216" s="17"/>
      <c r="BTR216" s="17"/>
      <c r="BTS216" s="17"/>
      <c r="BTT216" s="17"/>
      <c r="BTU216" s="17"/>
      <c r="BTV216" s="17"/>
      <c r="BTW216" s="17"/>
      <c r="BTX216" s="17"/>
      <c r="BTY216" s="17"/>
      <c r="BTZ216" s="17"/>
      <c r="BUA216" s="17"/>
      <c r="BUB216" s="17"/>
      <c r="BUC216" s="17"/>
      <c r="BUD216" s="17"/>
      <c r="BUE216" s="17"/>
      <c r="BUF216" s="17"/>
      <c r="BUG216" s="17"/>
      <c r="BUH216" s="17"/>
      <c r="BUI216" s="17"/>
      <c r="BUJ216" s="17"/>
      <c r="BUK216" s="17"/>
      <c r="BUL216" s="17"/>
      <c r="BUM216" s="17"/>
      <c r="BUN216" s="17"/>
      <c r="BUO216" s="17"/>
      <c r="BUP216" s="17"/>
      <c r="BUQ216" s="17"/>
      <c r="BUR216" s="17"/>
      <c r="BUS216" s="17"/>
      <c r="BUT216" s="17"/>
      <c r="BUU216" s="17"/>
      <c r="BUV216" s="17"/>
      <c r="BUW216" s="17"/>
      <c r="BUX216" s="17"/>
      <c r="BUY216" s="17"/>
      <c r="BUZ216" s="17"/>
      <c r="BVA216" s="17"/>
      <c r="BVB216" s="17"/>
      <c r="BVC216" s="17"/>
      <c r="BVD216" s="17"/>
      <c r="BVE216" s="17"/>
      <c r="BVF216" s="17"/>
      <c r="BVG216" s="17"/>
      <c r="BVH216" s="17"/>
      <c r="BVI216" s="17"/>
      <c r="BVJ216" s="17"/>
      <c r="BVK216" s="17"/>
      <c r="BVL216" s="17"/>
      <c r="BVM216" s="17"/>
      <c r="BVN216" s="17"/>
      <c r="BVO216" s="17"/>
      <c r="BVP216" s="17"/>
      <c r="BVQ216" s="17"/>
      <c r="BVR216" s="17"/>
      <c r="BVS216" s="17"/>
      <c r="BVT216" s="17"/>
      <c r="BVU216" s="17"/>
      <c r="BVV216" s="17"/>
      <c r="BVW216" s="17"/>
      <c r="BVX216" s="17"/>
      <c r="BVY216" s="17"/>
      <c r="BVZ216" s="17"/>
      <c r="BWA216" s="17"/>
      <c r="BWB216" s="17"/>
      <c r="BWC216" s="17"/>
      <c r="BWD216" s="17"/>
      <c r="BWE216" s="17"/>
      <c r="BWF216" s="17"/>
      <c r="BWG216" s="17"/>
      <c r="BWH216" s="17"/>
      <c r="BWI216" s="17"/>
      <c r="BWJ216" s="17"/>
      <c r="BWK216" s="17"/>
      <c r="BWL216" s="17"/>
      <c r="BWM216" s="17"/>
      <c r="BWN216" s="17"/>
      <c r="BWO216" s="17"/>
      <c r="BWP216" s="17"/>
      <c r="BWQ216" s="17"/>
      <c r="BWR216" s="17"/>
      <c r="BWS216" s="17"/>
      <c r="BWT216" s="17"/>
      <c r="BWU216" s="17"/>
      <c r="BWV216" s="17"/>
      <c r="BWW216" s="17"/>
      <c r="BWX216" s="17"/>
      <c r="BWY216" s="17"/>
      <c r="BWZ216" s="17"/>
      <c r="BXA216" s="17"/>
      <c r="BXB216" s="17"/>
      <c r="BXC216" s="17"/>
      <c r="BXD216" s="17"/>
      <c r="BXE216" s="17"/>
      <c r="BXF216" s="17"/>
      <c r="BXG216" s="17"/>
      <c r="BXH216" s="17"/>
      <c r="BXI216" s="17"/>
      <c r="BXJ216" s="17"/>
      <c r="BXK216" s="17"/>
      <c r="BXL216" s="17"/>
      <c r="BXM216" s="17"/>
      <c r="BXN216" s="17"/>
      <c r="BXO216" s="17"/>
      <c r="BXP216" s="17"/>
      <c r="BXQ216" s="17"/>
      <c r="BXR216" s="17"/>
      <c r="BXS216" s="17"/>
      <c r="BXT216" s="17"/>
      <c r="BXU216" s="17"/>
      <c r="BXV216" s="17"/>
      <c r="BXW216" s="17"/>
      <c r="BXX216" s="17"/>
      <c r="BXY216" s="17"/>
      <c r="BXZ216" s="17"/>
      <c r="BYA216" s="17"/>
      <c r="BYB216" s="17"/>
      <c r="BYC216" s="17"/>
      <c r="BYD216" s="17"/>
      <c r="BYE216" s="17"/>
      <c r="BYF216" s="17"/>
      <c r="BYG216" s="17"/>
      <c r="BYH216" s="17"/>
      <c r="BYI216" s="17"/>
      <c r="BYJ216" s="17"/>
      <c r="BYK216" s="17"/>
      <c r="BYL216" s="17"/>
      <c r="BYM216" s="17"/>
      <c r="BYN216" s="17"/>
      <c r="BYO216" s="17"/>
      <c r="BYP216" s="17"/>
      <c r="BYQ216" s="17"/>
      <c r="BYR216" s="17"/>
      <c r="BYS216" s="17"/>
      <c r="BYT216" s="17"/>
      <c r="BYU216" s="17"/>
      <c r="BYV216" s="17"/>
      <c r="BYW216" s="17"/>
      <c r="BYX216" s="17"/>
      <c r="BYY216" s="17"/>
      <c r="BYZ216" s="17"/>
      <c r="BZA216" s="17"/>
      <c r="BZB216" s="17"/>
      <c r="BZC216" s="17"/>
      <c r="BZD216" s="17"/>
      <c r="BZE216" s="17"/>
      <c r="BZF216" s="17"/>
      <c r="BZG216" s="17"/>
      <c r="BZH216" s="17"/>
      <c r="BZI216" s="17"/>
      <c r="BZJ216" s="17"/>
      <c r="BZK216" s="17"/>
      <c r="BZL216" s="17"/>
      <c r="BZM216" s="17"/>
      <c r="BZN216" s="17"/>
      <c r="BZO216" s="17"/>
      <c r="BZP216" s="17"/>
      <c r="BZQ216" s="17"/>
      <c r="BZR216" s="17"/>
      <c r="BZS216" s="17"/>
      <c r="BZT216" s="17"/>
      <c r="BZU216" s="17"/>
      <c r="BZV216" s="17"/>
      <c r="BZW216" s="17"/>
      <c r="BZX216" s="17"/>
      <c r="BZY216" s="17"/>
      <c r="BZZ216" s="17"/>
      <c r="CAA216" s="17"/>
      <c r="CAB216" s="17"/>
      <c r="CAC216" s="17"/>
      <c r="CAD216" s="17"/>
      <c r="CAE216" s="17"/>
      <c r="CAF216" s="17"/>
      <c r="CAG216" s="17"/>
      <c r="CAH216" s="17"/>
      <c r="CAI216" s="17"/>
      <c r="CAJ216" s="17"/>
      <c r="CAK216" s="17"/>
      <c r="CAL216" s="17"/>
      <c r="CAM216" s="17"/>
      <c r="CAN216" s="17"/>
      <c r="CAO216" s="17"/>
      <c r="CAP216" s="17"/>
      <c r="CAQ216" s="17"/>
      <c r="CAR216" s="17"/>
      <c r="CAS216" s="17"/>
      <c r="CAT216" s="17"/>
      <c r="CAU216" s="17"/>
      <c r="CAV216" s="17"/>
      <c r="CAW216" s="17"/>
      <c r="CAX216" s="17"/>
      <c r="CAY216" s="17"/>
      <c r="CAZ216" s="17"/>
      <c r="CBA216" s="17"/>
      <c r="CBB216" s="17"/>
      <c r="CBC216" s="17"/>
      <c r="CBD216" s="17"/>
      <c r="CBE216" s="17"/>
      <c r="CBF216" s="17"/>
      <c r="CBG216" s="17"/>
      <c r="CBH216" s="17"/>
      <c r="CBI216" s="17"/>
      <c r="CBJ216" s="17"/>
      <c r="CBK216" s="17"/>
      <c r="CBL216" s="17"/>
      <c r="CBM216" s="17"/>
      <c r="CBN216" s="17"/>
      <c r="CBO216" s="17"/>
      <c r="CBP216" s="17"/>
      <c r="CBQ216" s="17"/>
      <c r="CBR216" s="17"/>
      <c r="CBS216" s="17"/>
      <c r="CBT216" s="17"/>
      <c r="CBU216" s="17"/>
      <c r="CBV216" s="17"/>
      <c r="CBW216" s="17"/>
      <c r="CBX216" s="17"/>
      <c r="CBY216" s="17"/>
      <c r="CBZ216" s="17"/>
      <c r="CCA216" s="17"/>
      <c r="CCB216" s="17"/>
      <c r="CCC216" s="17"/>
      <c r="CCD216" s="17"/>
      <c r="CCE216" s="17"/>
      <c r="CCF216" s="17"/>
      <c r="CCG216" s="17"/>
      <c r="CCH216" s="17"/>
      <c r="CCI216" s="17"/>
      <c r="CCJ216" s="17"/>
      <c r="CCK216" s="17"/>
      <c r="CCL216" s="17"/>
      <c r="CCM216" s="17"/>
      <c r="CCN216" s="17"/>
      <c r="CCO216" s="17"/>
      <c r="CCP216" s="17"/>
      <c r="CCQ216" s="17"/>
      <c r="CCR216" s="17"/>
      <c r="CCS216" s="17"/>
      <c r="CCT216" s="17"/>
      <c r="CCU216" s="17"/>
      <c r="CCV216" s="17"/>
      <c r="CCW216" s="17"/>
      <c r="CCX216" s="17"/>
      <c r="CCY216" s="17"/>
      <c r="CCZ216" s="17"/>
      <c r="CDA216" s="17"/>
      <c r="CDB216" s="17"/>
      <c r="CDC216" s="17"/>
      <c r="CDD216" s="17"/>
      <c r="CDE216" s="17"/>
      <c r="CDF216" s="17"/>
      <c r="CDG216" s="17"/>
      <c r="CDH216" s="17"/>
      <c r="CDI216" s="17"/>
      <c r="CDJ216" s="17"/>
      <c r="CDK216" s="17"/>
      <c r="CDL216" s="17"/>
      <c r="CDM216" s="17"/>
      <c r="CDN216" s="17"/>
      <c r="CDO216" s="17"/>
      <c r="CDP216" s="17"/>
      <c r="CDQ216" s="17"/>
      <c r="CDR216" s="17"/>
      <c r="CDS216" s="17"/>
      <c r="CDT216" s="17"/>
      <c r="CDU216" s="17"/>
    </row>
    <row r="217">
      <c r="A217" s="14" t="s">
        <v>2801</v>
      </c>
      <c r="B217" s="14" t="s">
        <v>4418</v>
      </c>
      <c r="C217" s="14" t="s">
        <v>2803</v>
      </c>
      <c r="D217" s="14" t="s">
        <v>2804</v>
      </c>
      <c r="E217" s="14" t="s">
        <v>3739</v>
      </c>
      <c r="F217" s="14" t="s">
        <v>2835</v>
      </c>
      <c r="I217" s="14" t="s">
        <v>3740</v>
      </c>
      <c r="J217" s="14" t="s">
        <v>2618</v>
      </c>
      <c r="K217" s="14" t="s">
        <v>2619</v>
      </c>
      <c r="L217" s="14" t="s">
        <v>2658</v>
      </c>
      <c r="M217" s="17"/>
      <c r="N217" s="14" t="s">
        <v>2690</v>
      </c>
      <c r="O217" s="14" t="s">
        <v>2690</v>
      </c>
      <c r="P217" s="14" t="s">
        <v>2690</v>
      </c>
      <c r="Q217" s="16">
        <v>11.0</v>
      </c>
      <c r="R217" s="16">
        <v>4104540.0</v>
      </c>
      <c r="S217" s="16">
        <v>4104540.0</v>
      </c>
      <c r="T217" s="14" t="s">
        <v>2631</v>
      </c>
      <c r="U217" s="14" t="s">
        <v>2630</v>
      </c>
      <c r="V217" s="14" t="s">
        <v>3741</v>
      </c>
      <c r="W217" s="14" t="s">
        <v>3742</v>
      </c>
      <c r="X217" s="16">
        <v>0.45</v>
      </c>
      <c r="Y217" s="17"/>
      <c r="Z217" s="16">
        <v>21.0</v>
      </c>
      <c r="AA217" s="16">
        <v>26.0</v>
      </c>
      <c r="AB217" s="17"/>
      <c r="AC217" s="16">
        <v>45.0</v>
      </c>
      <c r="AD217" s="16">
        <v>7836.0</v>
      </c>
      <c r="AE217" s="22">
        <v>45577.0</v>
      </c>
      <c r="AF217" s="17"/>
      <c r="AG217" s="17"/>
      <c r="AH217" s="17"/>
      <c r="AI217" s="17"/>
      <c r="AJ217" s="17"/>
      <c r="AK217" s="17"/>
      <c r="AL217" s="16">
        <v>69.0</v>
      </c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4" t="s">
        <v>2806</v>
      </c>
      <c r="BB217" s="17"/>
      <c r="BC217" s="17"/>
      <c r="BD217" s="17"/>
      <c r="BE217" s="17"/>
      <c r="BF217" s="14" t="s">
        <v>2574</v>
      </c>
      <c r="BG217" s="16">
        <v>1.0</v>
      </c>
      <c r="BH217" s="14" t="s">
        <v>2564</v>
      </c>
      <c r="BI217" s="14" t="s">
        <v>2565</v>
      </c>
      <c r="BJ217" s="14" t="s">
        <v>2566</v>
      </c>
      <c r="BK217" s="17"/>
      <c r="BL217" s="17"/>
      <c r="BM217" s="16">
        <v>263.833333</v>
      </c>
      <c r="BN217" s="17"/>
      <c r="BO217" s="17"/>
      <c r="BP217" s="17"/>
      <c r="BQ217" s="17"/>
      <c r="BR217" s="17"/>
      <c r="BS217" s="16">
        <v>0.03</v>
      </c>
      <c r="BT217" s="16">
        <v>46.4871618</v>
      </c>
      <c r="BU217" s="14" t="s">
        <v>2567</v>
      </c>
      <c r="BV217" s="17"/>
      <c r="BW217" s="16">
        <v>1988.0</v>
      </c>
      <c r="BX217" s="16">
        <v>0.0</v>
      </c>
      <c r="BY217" s="14" t="s">
        <v>2807</v>
      </c>
      <c r="BZ217" s="16">
        <v>1414.0</v>
      </c>
      <c r="CA217" s="16">
        <v>-25499.0</v>
      </c>
      <c r="CB217" s="16">
        <v>0.0</v>
      </c>
      <c r="CC217" s="17"/>
      <c r="CD217" s="17"/>
      <c r="CE217" s="16">
        <v>46.4871618</v>
      </c>
      <c r="CF217" s="14" t="s">
        <v>2572</v>
      </c>
      <c r="CG217" s="14" t="s">
        <v>2704</v>
      </c>
      <c r="CH217" s="19">
        <v>40842.0</v>
      </c>
      <c r="CI217" s="14" t="s">
        <v>2573</v>
      </c>
      <c r="CJ217" s="14" t="s">
        <v>2719</v>
      </c>
      <c r="CK217" s="14" t="s">
        <v>2574</v>
      </c>
      <c r="CL217" s="14" t="s">
        <v>2808</v>
      </c>
      <c r="CM217" s="20">
        <v>2366833.0</v>
      </c>
      <c r="CN217" s="14" t="s">
        <v>2808</v>
      </c>
      <c r="CO217" s="14" t="s">
        <v>2563</v>
      </c>
      <c r="CP217" s="14" t="s">
        <v>2563</v>
      </c>
      <c r="CQ217" s="16">
        <v>0.9828</v>
      </c>
      <c r="CR217" s="16">
        <v>25.8</v>
      </c>
      <c r="CS217" s="14" t="s">
        <v>2574</v>
      </c>
      <c r="CT217" s="14" t="s">
        <v>4419</v>
      </c>
      <c r="CX217" s="14" t="s">
        <v>2739</v>
      </c>
      <c r="CY217" s="16">
        <v>46.4871618</v>
      </c>
      <c r="CZ217" s="14" t="s">
        <v>2581</v>
      </c>
      <c r="DB217" s="14" t="s">
        <v>2574</v>
      </c>
      <c r="DC217" s="14" t="s">
        <v>2708</v>
      </c>
      <c r="DD217" s="14" t="s">
        <v>4398</v>
      </c>
      <c r="DE217" s="14" t="s">
        <v>2574</v>
      </c>
      <c r="DF217" s="14" t="s">
        <v>2563</v>
      </c>
      <c r="DG217" s="14" t="s">
        <v>4399</v>
      </c>
      <c r="DH217" s="14" t="s">
        <v>4400</v>
      </c>
      <c r="DI217" s="14" t="s">
        <v>2813</v>
      </c>
      <c r="DJ217" s="14" t="s">
        <v>2814</v>
      </c>
      <c r="DK217" s="16">
        <v>51.0</v>
      </c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  <c r="KL217" s="17"/>
      <c r="KM217" s="17"/>
      <c r="KN217" s="17"/>
      <c r="KO217" s="17"/>
      <c r="KP217" s="17"/>
      <c r="KQ217" s="17"/>
      <c r="KR217" s="17"/>
      <c r="KS217" s="17"/>
      <c r="KT217" s="17"/>
      <c r="KU217" s="17"/>
      <c r="KV217" s="17"/>
      <c r="KW217" s="17"/>
      <c r="KX217" s="17"/>
      <c r="KY217" s="17"/>
      <c r="KZ217" s="17"/>
      <c r="LA217" s="17"/>
      <c r="LB217" s="17"/>
      <c r="LC217" s="17"/>
      <c r="LD217" s="17"/>
      <c r="LE217" s="17"/>
      <c r="LF217" s="17"/>
      <c r="LG217" s="17"/>
      <c r="LH217" s="17"/>
      <c r="LI217" s="17"/>
      <c r="LJ217" s="17"/>
      <c r="LK217" s="17"/>
      <c r="LL217" s="17"/>
      <c r="LM217" s="17"/>
      <c r="LN217" s="17"/>
      <c r="LO217" s="17"/>
      <c r="LP217" s="17"/>
      <c r="LQ217" s="17"/>
      <c r="LR217" s="17"/>
      <c r="LS217" s="17"/>
      <c r="LT217" s="17"/>
      <c r="LU217" s="17"/>
      <c r="LV217" s="17"/>
      <c r="LW217" s="17"/>
      <c r="LX217" s="17"/>
      <c r="LY217" s="17"/>
      <c r="LZ217" s="17"/>
      <c r="MA217" s="17"/>
      <c r="MB217" s="17"/>
      <c r="MC217" s="17"/>
      <c r="MD217" s="17"/>
      <c r="ME217" s="17"/>
      <c r="MF217" s="17"/>
      <c r="MG217" s="17"/>
      <c r="MH217" s="17"/>
      <c r="MI217" s="17"/>
      <c r="MJ217" s="17"/>
      <c r="MK217" s="17"/>
      <c r="ML217" s="17"/>
      <c r="MM217" s="17"/>
      <c r="MN217" s="17"/>
      <c r="MO217" s="17"/>
      <c r="MP217" s="17"/>
      <c r="MQ217" s="17"/>
      <c r="MR217" s="17"/>
      <c r="MS217" s="17"/>
      <c r="MT217" s="17"/>
      <c r="MU217" s="17"/>
      <c r="MV217" s="17"/>
      <c r="MW217" s="17"/>
      <c r="MX217" s="17"/>
      <c r="MY217" s="17"/>
      <c r="MZ217" s="17"/>
      <c r="NA217" s="17"/>
      <c r="NB217" s="17"/>
      <c r="NC217" s="17"/>
      <c r="ND217" s="17"/>
      <c r="NE217" s="17"/>
      <c r="NF217" s="17"/>
      <c r="NG217" s="17"/>
      <c r="NH217" s="17"/>
      <c r="NI217" s="17"/>
      <c r="NJ217" s="17"/>
      <c r="NK217" s="17"/>
      <c r="NL217" s="17"/>
      <c r="NM217" s="17"/>
      <c r="NN217" s="17"/>
      <c r="NO217" s="17"/>
      <c r="NP217" s="17"/>
      <c r="NQ217" s="17"/>
      <c r="NR217" s="17"/>
      <c r="NS217" s="17"/>
      <c r="NT217" s="17"/>
      <c r="NU217" s="17"/>
      <c r="NV217" s="17"/>
      <c r="NW217" s="17"/>
      <c r="NX217" s="17"/>
      <c r="NY217" s="17"/>
      <c r="NZ217" s="17"/>
      <c r="OA217" s="17"/>
      <c r="OB217" s="17"/>
      <c r="OC217" s="17"/>
      <c r="OD217" s="17"/>
      <c r="OE217" s="17"/>
      <c r="OF217" s="17"/>
      <c r="OG217" s="17"/>
      <c r="OH217" s="17"/>
      <c r="OI217" s="17"/>
      <c r="OJ217" s="17"/>
      <c r="OK217" s="17"/>
      <c r="OL217" s="17"/>
      <c r="OM217" s="17"/>
      <c r="ON217" s="17"/>
      <c r="OO217" s="17"/>
      <c r="OP217" s="17"/>
      <c r="OQ217" s="17"/>
      <c r="OR217" s="17"/>
      <c r="OS217" s="17"/>
      <c r="OT217" s="17"/>
      <c r="OU217" s="17"/>
      <c r="OV217" s="17"/>
      <c r="OW217" s="17"/>
      <c r="OX217" s="17"/>
      <c r="OY217" s="17"/>
      <c r="OZ217" s="17"/>
      <c r="PA217" s="17"/>
      <c r="PB217" s="17"/>
      <c r="PC217" s="17"/>
      <c r="PD217" s="17"/>
      <c r="PE217" s="17"/>
      <c r="PF217" s="17"/>
      <c r="PG217" s="17"/>
      <c r="PH217" s="17"/>
      <c r="PI217" s="17"/>
      <c r="PJ217" s="17"/>
      <c r="PK217" s="17"/>
      <c r="PL217" s="17"/>
      <c r="PM217" s="17"/>
      <c r="PN217" s="17"/>
      <c r="PO217" s="17"/>
      <c r="PP217" s="17"/>
      <c r="PQ217" s="17"/>
      <c r="PR217" s="17"/>
      <c r="PS217" s="17"/>
      <c r="PT217" s="17"/>
      <c r="PU217" s="17"/>
      <c r="PV217" s="17"/>
      <c r="PW217" s="17"/>
      <c r="PX217" s="17"/>
      <c r="PY217" s="17"/>
      <c r="PZ217" s="17"/>
      <c r="QA217" s="17"/>
      <c r="QB217" s="17"/>
      <c r="QC217" s="17"/>
      <c r="QD217" s="17"/>
      <c r="QE217" s="17"/>
      <c r="QF217" s="17"/>
      <c r="QG217" s="17"/>
      <c r="QH217" s="17"/>
      <c r="QI217" s="17"/>
      <c r="QJ217" s="17"/>
      <c r="QK217" s="17"/>
      <c r="QL217" s="17"/>
      <c r="QM217" s="17"/>
      <c r="QN217" s="17"/>
      <c r="QO217" s="17"/>
      <c r="QP217" s="17"/>
      <c r="QQ217" s="17"/>
      <c r="QR217" s="17"/>
      <c r="QS217" s="17"/>
      <c r="QT217" s="17"/>
      <c r="QU217" s="17"/>
      <c r="QV217" s="17"/>
      <c r="QW217" s="17"/>
      <c r="QX217" s="17"/>
      <c r="QY217" s="17"/>
      <c r="QZ217" s="17"/>
      <c r="RA217" s="17"/>
      <c r="RB217" s="17"/>
      <c r="RC217" s="17"/>
      <c r="RD217" s="17"/>
      <c r="RE217" s="17"/>
      <c r="RF217" s="17"/>
      <c r="RG217" s="17"/>
      <c r="RH217" s="17"/>
      <c r="RI217" s="17"/>
      <c r="RJ217" s="17"/>
      <c r="RK217" s="17"/>
      <c r="RL217" s="17"/>
      <c r="RM217" s="17"/>
      <c r="RN217" s="17"/>
      <c r="RO217" s="17"/>
      <c r="RP217" s="17"/>
      <c r="RQ217" s="17"/>
      <c r="RR217" s="17"/>
      <c r="RS217" s="17"/>
      <c r="RT217" s="17"/>
      <c r="RU217" s="17"/>
      <c r="RV217" s="17"/>
      <c r="RW217" s="17"/>
      <c r="RX217" s="17"/>
      <c r="RY217" s="17"/>
      <c r="RZ217" s="17"/>
      <c r="SA217" s="17"/>
      <c r="SB217" s="17"/>
      <c r="SC217" s="17"/>
      <c r="SD217" s="17"/>
      <c r="SE217" s="17"/>
      <c r="SF217" s="17"/>
      <c r="SG217" s="17"/>
      <c r="SH217" s="17"/>
      <c r="SI217" s="17"/>
      <c r="SJ217" s="17"/>
      <c r="SK217" s="17"/>
      <c r="SL217" s="17"/>
      <c r="SM217" s="17"/>
      <c r="SN217" s="17"/>
      <c r="SO217" s="17"/>
      <c r="SP217" s="17"/>
      <c r="SQ217" s="17"/>
      <c r="SR217" s="17"/>
      <c r="SS217" s="17"/>
      <c r="ST217" s="17"/>
      <c r="SU217" s="17"/>
      <c r="SV217" s="17"/>
      <c r="SW217" s="17"/>
      <c r="SX217" s="17"/>
      <c r="SY217" s="17"/>
      <c r="SZ217" s="17"/>
      <c r="TA217" s="17"/>
      <c r="TB217" s="17"/>
      <c r="TC217" s="17"/>
      <c r="TD217" s="17"/>
      <c r="TE217" s="17"/>
      <c r="TF217" s="17"/>
      <c r="TG217" s="17"/>
      <c r="TH217" s="17"/>
      <c r="TI217" s="17"/>
      <c r="TJ217" s="17"/>
      <c r="TK217" s="17"/>
      <c r="TL217" s="17"/>
      <c r="TM217" s="17"/>
      <c r="TN217" s="17"/>
      <c r="TO217" s="17"/>
      <c r="TP217" s="17"/>
      <c r="TQ217" s="17"/>
      <c r="TR217" s="17"/>
      <c r="TS217" s="17"/>
      <c r="TT217" s="17"/>
      <c r="TU217" s="17"/>
      <c r="TV217" s="17"/>
      <c r="TW217" s="17"/>
      <c r="TX217" s="17"/>
      <c r="TY217" s="17"/>
      <c r="TZ217" s="17"/>
      <c r="UA217" s="17"/>
      <c r="UB217" s="17"/>
      <c r="UC217" s="17"/>
      <c r="UD217" s="17"/>
      <c r="UE217" s="17"/>
      <c r="UF217" s="17"/>
      <c r="UG217" s="17"/>
      <c r="UH217" s="17"/>
      <c r="UI217" s="17"/>
      <c r="UJ217" s="17"/>
      <c r="UK217" s="17"/>
      <c r="UL217" s="17"/>
      <c r="UM217" s="17"/>
      <c r="UN217" s="17"/>
      <c r="UO217" s="17"/>
      <c r="UP217" s="17"/>
      <c r="UQ217" s="17"/>
      <c r="UR217" s="17"/>
      <c r="US217" s="17"/>
      <c r="UT217" s="17"/>
      <c r="UU217" s="17"/>
      <c r="UV217" s="17"/>
      <c r="UW217" s="17"/>
      <c r="UX217" s="17"/>
      <c r="UY217" s="17"/>
      <c r="UZ217" s="17"/>
      <c r="VA217" s="17"/>
      <c r="VB217" s="17"/>
      <c r="VC217" s="17"/>
      <c r="VD217" s="17"/>
      <c r="VE217" s="17"/>
      <c r="VF217" s="17"/>
      <c r="VG217" s="17"/>
      <c r="VH217" s="17"/>
      <c r="VI217" s="17"/>
      <c r="VJ217" s="17"/>
      <c r="VK217" s="17"/>
      <c r="VL217" s="17"/>
      <c r="VM217" s="17"/>
      <c r="VN217" s="17"/>
      <c r="VO217" s="17"/>
      <c r="VP217" s="17"/>
      <c r="VQ217" s="17"/>
      <c r="VR217" s="17"/>
      <c r="VS217" s="17"/>
      <c r="VT217" s="17"/>
      <c r="VU217" s="17"/>
      <c r="VV217" s="17"/>
      <c r="VW217" s="17"/>
      <c r="VX217" s="17"/>
      <c r="VY217" s="17"/>
      <c r="VZ217" s="17"/>
      <c r="WA217" s="17"/>
      <c r="WB217" s="17"/>
      <c r="WC217" s="17"/>
      <c r="WD217" s="17"/>
      <c r="WE217" s="17"/>
      <c r="WF217" s="17"/>
      <c r="WG217" s="17"/>
      <c r="WH217" s="17"/>
      <c r="WI217" s="17"/>
      <c r="WJ217" s="17"/>
      <c r="WK217" s="17"/>
      <c r="WL217" s="17"/>
      <c r="WM217" s="17"/>
      <c r="WN217" s="17"/>
      <c r="WO217" s="17"/>
      <c r="WP217" s="17"/>
      <c r="WQ217" s="17"/>
      <c r="WR217" s="17"/>
      <c r="WS217" s="17"/>
      <c r="WT217" s="17"/>
      <c r="WU217" s="17"/>
      <c r="WV217" s="17"/>
      <c r="WW217" s="17"/>
      <c r="WX217" s="17"/>
      <c r="WY217" s="17"/>
      <c r="WZ217" s="17"/>
      <c r="XA217" s="17"/>
      <c r="XB217" s="17"/>
      <c r="XC217" s="17"/>
      <c r="XD217" s="17"/>
      <c r="XE217" s="17"/>
      <c r="XF217" s="17"/>
      <c r="XG217" s="17"/>
      <c r="XH217" s="17"/>
      <c r="XI217" s="17"/>
      <c r="XJ217" s="17"/>
      <c r="XK217" s="17"/>
      <c r="XL217" s="17"/>
      <c r="XM217" s="17"/>
      <c r="XN217" s="17"/>
      <c r="XO217" s="17"/>
      <c r="XP217" s="17"/>
      <c r="XQ217" s="17"/>
      <c r="XR217" s="17"/>
      <c r="XS217" s="17"/>
      <c r="XT217" s="17"/>
      <c r="XU217" s="17"/>
      <c r="XV217" s="17"/>
      <c r="XW217" s="17"/>
      <c r="XX217" s="17"/>
      <c r="XY217" s="17"/>
      <c r="XZ217" s="17"/>
      <c r="YA217" s="17"/>
      <c r="YB217" s="17"/>
      <c r="YC217" s="17"/>
      <c r="YD217" s="17"/>
      <c r="YE217" s="17"/>
      <c r="YF217" s="17"/>
      <c r="YG217" s="17"/>
      <c r="YH217" s="17"/>
      <c r="YI217" s="17"/>
      <c r="YJ217" s="17"/>
      <c r="YK217" s="17"/>
      <c r="YL217" s="17"/>
      <c r="YM217" s="17"/>
      <c r="YN217" s="17"/>
      <c r="YO217" s="17"/>
      <c r="YP217" s="17"/>
      <c r="YQ217" s="17"/>
      <c r="YR217" s="17"/>
      <c r="YS217" s="17"/>
      <c r="YT217" s="17"/>
      <c r="YU217" s="17"/>
      <c r="YV217" s="17"/>
      <c r="YW217" s="17"/>
      <c r="YX217" s="17"/>
      <c r="YY217" s="17"/>
      <c r="YZ217" s="17"/>
      <c r="ZA217" s="17"/>
      <c r="ZB217" s="17"/>
      <c r="ZC217" s="17"/>
      <c r="ZD217" s="17"/>
      <c r="ZE217" s="17"/>
      <c r="ZF217" s="17"/>
      <c r="ZG217" s="17"/>
      <c r="ZH217" s="17"/>
      <c r="ZI217" s="17"/>
      <c r="ZJ217" s="17"/>
      <c r="ZK217" s="17"/>
      <c r="ZL217" s="17"/>
      <c r="ZM217" s="17"/>
      <c r="ZN217" s="17"/>
      <c r="ZO217" s="17"/>
      <c r="ZP217" s="17"/>
      <c r="ZQ217" s="17"/>
      <c r="ZR217" s="17"/>
      <c r="ZS217" s="17"/>
      <c r="ZT217" s="17"/>
      <c r="ZU217" s="17"/>
      <c r="ZV217" s="17"/>
      <c r="ZW217" s="17"/>
      <c r="ZX217" s="17"/>
      <c r="ZY217" s="17"/>
      <c r="ZZ217" s="17"/>
      <c r="AAA217" s="17"/>
      <c r="AAB217" s="17"/>
      <c r="AAC217" s="17"/>
      <c r="AAD217" s="17"/>
      <c r="AAE217" s="17"/>
      <c r="AAF217" s="17"/>
      <c r="AAG217" s="17"/>
      <c r="AAH217" s="17"/>
      <c r="AAI217" s="17"/>
      <c r="AAJ217" s="17"/>
      <c r="AAK217" s="17"/>
      <c r="AAL217" s="17"/>
      <c r="AAM217" s="17"/>
      <c r="AAN217" s="17"/>
      <c r="AAO217" s="17"/>
      <c r="AAP217" s="17"/>
      <c r="AAQ217" s="17"/>
      <c r="AAR217" s="17"/>
      <c r="AAS217" s="17"/>
      <c r="AAT217" s="17"/>
      <c r="AAU217" s="17"/>
      <c r="AAV217" s="17"/>
      <c r="AAW217" s="17"/>
      <c r="AAX217" s="17"/>
      <c r="AAY217" s="17"/>
      <c r="AAZ217" s="17"/>
      <c r="ABA217" s="17"/>
      <c r="ABB217" s="17"/>
      <c r="ABC217" s="17"/>
      <c r="ABD217" s="17"/>
      <c r="ABE217" s="17"/>
      <c r="ABF217" s="17"/>
      <c r="ABG217" s="17"/>
      <c r="ABH217" s="17"/>
      <c r="ABI217" s="17"/>
      <c r="ABJ217" s="17"/>
      <c r="ABK217" s="17"/>
      <c r="ABL217" s="17"/>
      <c r="ABM217" s="17"/>
      <c r="ABN217" s="17"/>
      <c r="ABO217" s="17"/>
      <c r="ABP217" s="17"/>
      <c r="ABQ217" s="17"/>
      <c r="ABR217" s="17"/>
      <c r="ABS217" s="17"/>
      <c r="ABT217" s="17"/>
      <c r="ABU217" s="17"/>
      <c r="ABV217" s="17"/>
      <c r="ABW217" s="17"/>
      <c r="ABX217" s="17"/>
      <c r="ABY217" s="17"/>
      <c r="ABZ217" s="17"/>
      <c r="ACA217" s="17"/>
      <c r="ACB217" s="17"/>
      <c r="ACC217" s="17"/>
      <c r="ACD217" s="17"/>
      <c r="ACE217" s="17"/>
      <c r="ACF217" s="17"/>
      <c r="ACG217" s="17"/>
      <c r="ACH217" s="17"/>
      <c r="ACI217" s="17"/>
      <c r="ACJ217" s="17"/>
      <c r="ACK217" s="17"/>
      <c r="ACL217" s="17"/>
      <c r="ACM217" s="17"/>
      <c r="ACN217" s="17"/>
      <c r="ACO217" s="17"/>
      <c r="ACP217" s="17"/>
      <c r="ACQ217" s="17"/>
      <c r="ACR217" s="17"/>
      <c r="ACS217" s="17"/>
      <c r="ACT217" s="17"/>
      <c r="ACU217" s="17"/>
      <c r="ACV217" s="17"/>
      <c r="ACW217" s="17"/>
      <c r="ACX217" s="17"/>
      <c r="ACY217" s="17"/>
      <c r="ACZ217" s="17"/>
      <c r="ADA217" s="17"/>
      <c r="ADB217" s="17"/>
      <c r="ADC217" s="17"/>
      <c r="ADD217" s="17"/>
      <c r="ADE217" s="17"/>
      <c r="ADF217" s="17"/>
      <c r="ADG217" s="17"/>
      <c r="ADH217" s="17"/>
      <c r="ADI217" s="17"/>
      <c r="ADJ217" s="17"/>
      <c r="ADK217" s="17"/>
      <c r="ADL217" s="17"/>
      <c r="ADM217" s="17"/>
      <c r="ADN217" s="17"/>
      <c r="ADO217" s="17"/>
      <c r="ADP217" s="17"/>
      <c r="ADQ217" s="17"/>
      <c r="ADR217" s="17"/>
      <c r="ADS217" s="17"/>
      <c r="ADT217" s="17"/>
      <c r="ADU217" s="17"/>
      <c r="ADV217" s="17"/>
      <c r="ADW217" s="17"/>
      <c r="ADX217" s="17"/>
      <c r="ADY217" s="17"/>
      <c r="ADZ217" s="17"/>
      <c r="AEA217" s="17"/>
      <c r="AEB217" s="17"/>
      <c r="AEC217" s="17"/>
      <c r="AED217" s="17"/>
      <c r="AEE217" s="17"/>
      <c r="AEF217" s="17"/>
      <c r="AEG217" s="17"/>
      <c r="AEH217" s="17"/>
      <c r="AEI217" s="17"/>
      <c r="AEJ217" s="17"/>
      <c r="AEK217" s="17"/>
      <c r="AEL217" s="17"/>
      <c r="AEM217" s="17"/>
      <c r="AEN217" s="17"/>
      <c r="AEO217" s="17"/>
      <c r="AEP217" s="17"/>
      <c r="AEQ217" s="17"/>
      <c r="AER217" s="17"/>
      <c r="AES217" s="17"/>
      <c r="AET217" s="17"/>
      <c r="AEU217" s="17"/>
      <c r="AEV217" s="17"/>
      <c r="AEW217" s="17"/>
      <c r="AEX217" s="17"/>
      <c r="AEY217" s="17"/>
      <c r="AEZ217" s="17"/>
      <c r="AFA217" s="17"/>
      <c r="AFB217" s="17"/>
      <c r="AFC217" s="17"/>
      <c r="AFD217" s="17"/>
      <c r="AFE217" s="17"/>
      <c r="AFF217" s="17"/>
      <c r="AFG217" s="17"/>
      <c r="AFH217" s="17"/>
      <c r="AFI217" s="17"/>
      <c r="AFJ217" s="17"/>
      <c r="AFK217" s="17"/>
      <c r="AFL217" s="17"/>
      <c r="AFM217" s="17"/>
      <c r="AFN217" s="17"/>
      <c r="AFO217" s="17"/>
      <c r="AFP217" s="17"/>
      <c r="AFQ217" s="17"/>
      <c r="AFR217" s="17"/>
      <c r="AFS217" s="17"/>
      <c r="AFT217" s="17"/>
      <c r="AFU217" s="17"/>
      <c r="AFV217" s="17"/>
      <c r="AFW217" s="17"/>
      <c r="AFX217" s="17"/>
      <c r="AFY217" s="17"/>
      <c r="AFZ217" s="17"/>
      <c r="AGA217" s="17"/>
      <c r="AGB217" s="17"/>
      <c r="AGC217" s="17"/>
      <c r="AGD217" s="17"/>
      <c r="AGE217" s="17"/>
      <c r="AGF217" s="17"/>
      <c r="AGG217" s="17"/>
      <c r="AGH217" s="17"/>
      <c r="AGI217" s="17"/>
      <c r="AGJ217" s="17"/>
      <c r="AGK217" s="17"/>
      <c r="AGL217" s="17"/>
      <c r="AGM217" s="17"/>
      <c r="AGN217" s="17"/>
      <c r="AGO217" s="17"/>
      <c r="AGP217" s="17"/>
      <c r="AGQ217" s="17"/>
      <c r="AGR217" s="17"/>
      <c r="AGS217" s="17"/>
      <c r="AGT217" s="17"/>
      <c r="AGU217" s="17"/>
      <c r="AGV217" s="17"/>
      <c r="AGW217" s="17"/>
      <c r="AGX217" s="17"/>
      <c r="AGY217" s="17"/>
      <c r="AGZ217" s="17"/>
      <c r="AHA217" s="17"/>
      <c r="AHB217" s="17"/>
      <c r="AHC217" s="17"/>
      <c r="AHD217" s="17"/>
      <c r="AHE217" s="17"/>
      <c r="AHF217" s="17"/>
      <c r="AHG217" s="17"/>
      <c r="AHH217" s="17"/>
      <c r="AHI217" s="17"/>
      <c r="AHJ217" s="17"/>
      <c r="AHK217" s="17"/>
      <c r="AHL217" s="17"/>
      <c r="AHM217" s="17"/>
      <c r="AHN217" s="17"/>
      <c r="AHO217" s="17"/>
      <c r="AHP217" s="17"/>
      <c r="AHQ217" s="17"/>
      <c r="AHR217" s="17"/>
      <c r="AHS217" s="17"/>
      <c r="AHT217" s="17"/>
      <c r="AHU217" s="17"/>
      <c r="AHV217" s="17"/>
      <c r="AHW217" s="17"/>
      <c r="AHX217" s="17"/>
      <c r="AHY217" s="17"/>
      <c r="AHZ217" s="17"/>
      <c r="AIA217" s="17"/>
      <c r="AIB217" s="17"/>
      <c r="AIC217" s="17"/>
      <c r="AID217" s="17"/>
      <c r="AIE217" s="17"/>
      <c r="AIF217" s="17"/>
      <c r="AIG217" s="17"/>
      <c r="AIH217" s="17"/>
      <c r="AII217" s="17"/>
      <c r="AIJ217" s="17"/>
      <c r="AIK217" s="17"/>
      <c r="AIL217" s="17"/>
      <c r="AIM217" s="17"/>
      <c r="AIN217" s="17"/>
      <c r="AIO217" s="17"/>
      <c r="AIP217" s="17"/>
      <c r="AIQ217" s="17"/>
      <c r="AIR217" s="17"/>
      <c r="AIS217" s="17"/>
      <c r="AIT217" s="17"/>
      <c r="AIU217" s="17"/>
      <c r="AIV217" s="17"/>
      <c r="AIW217" s="17"/>
      <c r="AIX217" s="17"/>
      <c r="AIY217" s="17"/>
      <c r="AIZ217" s="17"/>
      <c r="AJA217" s="17"/>
      <c r="AJB217" s="17"/>
      <c r="AJC217" s="17"/>
      <c r="AJD217" s="17"/>
      <c r="AJE217" s="17"/>
      <c r="AJF217" s="17"/>
      <c r="AJG217" s="17"/>
      <c r="AJH217" s="17"/>
      <c r="AJI217" s="17"/>
      <c r="AJJ217" s="17"/>
      <c r="AJK217" s="17"/>
      <c r="AJL217" s="17"/>
      <c r="AJM217" s="17"/>
      <c r="AJN217" s="17"/>
      <c r="AJO217" s="17"/>
      <c r="AJP217" s="17"/>
      <c r="AJQ217" s="17"/>
      <c r="AJR217" s="17"/>
      <c r="AJS217" s="17"/>
      <c r="AJT217" s="17"/>
      <c r="AJU217" s="17"/>
      <c r="AJV217" s="17"/>
      <c r="AJW217" s="17"/>
      <c r="AJX217" s="17"/>
      <c r="AJY217" s="17"/>
      <c r="AJZ217" s="17"/>
      <c r="AKA217" s="17"/>
      <c r="AKB217" s="17"/>
      <c r="AKC217" s="17"/>
      <c r="AKD217" s="17"/>
      <c r="AKE217" s="17"/>
      <c r="AKF217" s="17"/>
      <c r="AKG217" s="17"/>
      <c r="AKH217" s="17"/>
      <c r="AKI217" s="17"/>
      <c r="AKJ217" s="17"/>
      <c r="AKK217" s="17"/>
      <c r="AKL217" s="17"/>
      <c r="AKM217" s="17"/>
      <c r="AKN217" s="17"/>
      <c r="AKO217" s="17"/>
      <c r="AKP217" s="17"/>
      <c r="AKQ217" s="17"/>
      <c r="AKR217" s="17"/>
      <c r="AKS217" s="17"/>
      <c r="AKT217" s="17"/>
      <c r="AKU217" s="17"/>
      <c r="AKV217" s="17"/>
      <c r="AKW217" s="17"/>
      <c r="AKX217" s="17"/>
      <c r="AKY217" s="17"/>
      <c r="AKZ217" s="17"/>
      <c r="ALA217" s="17"/>
      <c r="ALB217" s="17"/>
      <c r="ALC217" s="17"/>
      <c r="ALD217" s="17"/>
      <c r="ALE217" s="17"/>
      <c r="ALF217" s="17"/>
      <c r="ALG217" s="17"/>
      <c r="ALH217" s="17"/>
      <c r="ALI217" s="17"/>
      <c r="ALJ217" s="17"/>
      <c r="ALK217" s="17"/>
      <c r="ALL217" s="17"/>
      <c r="ALM217" s="17"/>
      <c r="ALN217" s="17"/>
      <c r="ALO217" s="17"/>
      <c r="ALP217" s="17"/>
      <c r="ALQ217" s="17"/>
      <c r="ALR217" s="17"/>
      <c r="ALS217" s="17"/>
      <c r="ALT217" s="17"/>
      <c r="ALU217" s="17"/>
      <c r="ALV217" s="17"/>
      <c r="ALW217" s="17"/>
      <c r="ALX217" s="17"/>
      <c r="ALY217" s="17"/>
      <c r="ALZ217" s="17"/>
      <c r="AMA217" s="17"/>
      <c r="AMB217" s="17"/>
      <c r="AMC217" s="17"/>
      <c r="AMD217" s="17"/>
      <c r="AME217" s="17"/>
      <c r="AMF217" s="17"/>
      <c r="AMG217" s="17"/>
      <c r="AMH217" s="17"/>
      <c r="AMI217" s="17"/>
      <c r="AMJ217" s="17"/>
      <c r="AMK217" s="17"/>
      <c r="AML217" s="17"/>
      <c r="AMM217" s="17"/>
      <c r="AMN217" s="17"/>
      <c r="AMO217" s="17"/>
      <c r="AMP217" s="17"/>
      <c r="AMQ217" s="17"/>
      <c r="AMR217" s="17"/>
      <c r="AMS217" s="17"/>
      <c r="AMT217" s="17"/>
      <c r="AMU217" s="17"/>
      <c r="AMV217" s="17"/>
      <c r="AMW217" s="17"/>
      <c r="AMX217" s="17"/>
      <c r="AMY217" s="17"/>
      <c r="AMZ217" s="17"/>
      <c r="ANA217" s="17"/>
      <c r="ANB217" s="17"/>
      <c r="ANC217" s="17"/>
      <c r="AND217" s="17"/>
      <c r="ANE217" s="17"/>
      <c r="ANF217" s="17"/>
      <c r="ANG217" s="17"/>
      <c r="ANH217" s="17"/>
      <c r="ANI217" s="17"/>
      <c r="ANJ217" s="17"/>
      <c r="ANK217" s="17"/>
      <c r="ANL217" s="17"/>
      <c r="ANM217" s="17"/>
      <c r="ANN217" s="17"/>
      <c r="ANO217" s="17"/>
      <c r="ANP217" s="17"/>
      <c r="ANQ217" s="17"/>
      <c r="ANR217" s="17"/>
      <c r="ANS217" s="17"/>
      <c r="ANT217" s="17"/>
      <c r="ANU217" s="17"/>
      <c r="ANV217" s="17"/>
      <c r="ANW217" s="17"/>
      <c r="ANX217" s="17"/>
      <c r="ANY217" s="17"/>
      <c r="ANZ217" s="17"/>
      <c r="AOA217" s="17"/>
      <c r="AOB217" s="17"/>
      <c r="AOC217" s="17"/>
      <c r="AOD217" s="17"/>
      <c r="AOE217" s="17"/>
      <c r="AOF217" s="17"/>
      <c r="AOG217" s="17"/>
      <c r="AOH217" s="17"/>
      <c r="AOI217" s="17"/>
      <c r="AOJ217" s="17"/>
      <c r="AOK217" s="17"/>
      <c r="AOL217" s="17"/>
      <c r="AOM217" s="17"/>
      <c r="AON217" s="17"/>
      <c r="AOO217" s="17"/>
      <c r="AOP217" s="17"/>
      <c r="AOQ217" s="17"/>
      <c r="AOR217" s="17"/>
      <c r="AOS217" s="17"/>
      <c r="AOT217" s="17"/>
      <c r="AOU217" s="17"/>
      <c r="AOV217" s="17"/>
      <c r="AOW217" s="17"/>
      <c r="AOX217" s="17"/>
      <c r="AOY217" s="17"/>
      <c r="AOZ217" s="17"/>
      <c r="APA217" s="17"/>
      <c r="APB217" s="17"/>
      <c r="APC217" s="17"/>
      <c r="APD217" s="17"/>
      <c r="APE217" s="17"/>
      <c r="APF217" s="17"/>
      <c r="APG217" s="17"/>
      <c r="APH217" s="17"/>
      <c r="API217" s="17"/>
      <c r="APJ217" s="17"/>
      <c r="APK217" s="17"/>
      <c r="APL217" s="17"/>
      <c r="APM217" s="17"/>
      <c r="APN217" s="17"/>
      <c r="APO217" s="17"/>
      <c r="APP217" s="17"/>
      <c r="APQ217" s="17"/>
      <c r="APR217" s="17"/>
      <c r="APS217" s="17"/>
      <c r="APT217" s="17"/>
      <c r="APU217" s="17"/>
      <c r="APV217" s="17"/>
      <c r="APW217" s="17"/>
      <c r="APX217" s="17"/>
      <c r="APY217" s="17"/>
      <c r="APZ217" s="17"/>
      <c r="AQA217" s="17"/>
      <c r="AQB217" s="17"/>
      <c r="AQC217" s="17"/>
      <c r="AQD217" s="17"/>
      <c r="AQE217" s="17"/>
      <c r="AQF217" s="17"/>
      <c r="AQG217" s="17"/>
      <c r="AQH217" s="17"/>
      <c r="AQI217" s="17"/>
      <c r="AQJ217" s="17"/>
      <c r="AQK217" s="17"/>
      <c r="AQL217" s="17"/>
      <c r="AQM217" s="17"/>
      <c r="AQN217" s="17"/>
      <c r="AQO217" s="17"/>
      <c r="AQP217" s="17"/>
      <c r="AQQ217" s="17"/>
      <c r="AQR217" s="17"/>
      <c r="AQS217" s="17"/>
      <c r="AQT217" s="17"/>
      <c r="AQU217" s="17"/>
      <c r="AQV217" s="17"/>
      <c r="AQW217" s="17"/>
      <c r="AQX217" s="17"/>
      <c r="AQY217" s="17"/>
      <c r="AQZ217" s="17"/>
      <c r="ARA217" s="17"/>
      <c r="ARB217" s="17"/>
      <c r="ARC217" s="17"/>
      <c r="ARD217" s="17"/>
      <c r="ARE217" s="17"/>
      <c r="ARF217" s="17"/>
      <c r="ARG217" s="17"/>
      <c r="ARH217" s="17"/>
      <c r="ARI217" s="17"/>
      <c r="ARJ217" s="17"/>
      <c r="ARK217" s="17"/>
      <c r="ARL217" s="17"/>
      <c r="ARM217" s="17"/>
      <c r="ARN217" s="17"/>
      <c r="ARO217" s="17"/>
      <c r="ARP217" s="17"/>
      <c r="ARQ217" s="17"/>
      <c r="ARR217" s="17"/>
      <c r="ARS217" s="17"/>
      <c r="ART217" s="17"/>
      <c r="ARU217" s="17"/>
      <c r="ARV217" s="17"/>
      <c r="ARW217" s="17"/>
      <c r="ARX217" s="17"/>
      <c r="ARY217" s="17"/>
      <c r="ARZ217" s="17"/>
      <c r="ASA217" s="17"/>
      <c r="ASB217" s="17"/>
      <c r="ASC217" s="17"/>
      <c r="ASD217" s="17"/>
      <c r="ASE217" s="17"/>
      <c r="ASF217" s="17"/>
      <c r="ASG217" s="17"/>
      <c r="ASH217" s="17"/>
      <c r="ASI217" s="17"/>
      <c r="ASJ217" s="17"/>
      <c r="ASK217" s="17"/>
      <c r="ASL217" s="17"/>
      <c r="ASM217" s="17"/>
      <c r="ASN217" s="17"/>
      <c r="ASO217" s="17"/>
      <c r="ASP217" s="17"/>
      <c r="ASQ217" s="17"/>
      <c r="ASR217" s="17"/>
      <c r="ASS217" s="17"/>
      <c r="AST217" s="17"/>
      <c r="ASU217" s="17"/>
      <c r="ASV217" s="17"/>
      <c r="ASW217" s="17"/>
      <c r="ASX217" s="17"/>
      <c r="ASY217" s="17"/>
      <c r="ASZ217" s="17"/>
      <c r="ATA217" s="17"/>
      <c r="ATB217" s="17"/>
      <c r="ATC217" s="17"/>
      <c r="ATD217" s="17"/>
      <c r="ATE217" s="17"/>
      <c r="ATF217" s="17"/>
      <c r="ATG217" s="17"/>
      <c r="ATH217" s="17"/>
      <c r="ATI217" s="17"/>
      <c r="ATJ217" s="17"/>
      <c r="ATK217" s="17"/>
      <c r="ATL217" s="17"/>
      <c r="ATM217" s="17"/>
      <c r="ATN217" s="17"/>
      <c r="ATO217" s="17"/>
      <c r="ATP217" s="17"/>
      <c r="ATQ217" s="17"/>
      <c r="ATR217" s="17"/>
      <c r="ATS217" s="17"/>
      <c r="ATT217" s="17"/>
      <c r="ATU217" s="17"/>
      <c r="ATV217" s="17"/>
      <c r="ATW217" s="17"/>
      <c r="ATX217" s="17"/>
      <c r="ATY217" s="17"/>
      <c r="ATZ217" s="17"/>
      <c r="AUA217" s="17"/>
      <c r="AUB217" s="17"/>
      <c r="AUC217" s="17"/>
      <c r="AUD217" s="17"/>
      <c r="AUE217" s="17"/>
      <c r="AUF217" s="17"/>
      <c r="AUG217" s="17"/>
      <c r="AUH217" s="17"/>
      <c r="AUI217" s="17"/>
      <c r="AUJ217" s="17"/>
      <c r="AUK217" s="17"/>
      <c r="AUL217" s="17"/>
      <c r="AUM217" s="17"/>
      <c r="AUN217" s="17"/>
      <c r="AUO217" s="17"/>
      <c r="AUP217" s="17"/>
      <c r="AUQ217" s="17"/>
      <c r="AUR217" s="17"/>
      <c r="AUS217" s="17"/>
      <c r="AUT217" s="17"/>
      <c r="AUU217" s="17"/>
      <c r="AUV217" s="17"/>
      <c r="AUW217" s="17"/>
      <c r="AUX217" s="17"/>
      <c r="AUY217" s="17"/>
      <c r="AUZ217" s="17"/>
      <c r="AVA217" s="17"/>
      <c r="AVB217" s="17"/>
      <c r="AVC217" s="17"/>
      <c r="AVD217" s="17"/>
      <c r="AVE217" s="17"/>
      <c r="AVF217" s="17"/>
      <c r="AVG217" s="17"/>
      <c r="AVH217" s="17"/>
      <c r="AVI217" s="17"/>
      <c r="AVJ217" s="17"/>
      <c r="AVK217" s="17"/>
      <c r="AVL217" s="17"/>
      <c r="AVM217" s="17"/>
      <c r="AVN217" s="17"/>
      <c r="AVO217" s="17"/>
      <c r="AVP217" s="17"/>
      <c r="AVQ217" s="17"/>
      <c r="AVR217" s="17"/>
      <c r="AVS217" s="17"/>
      <c r="AVT217" s="17"/>
      <c r="AVU217" s="17"/>
      <c r="AVV217" s="17"/>
      <c r="AVW217" s="17"/>
      <c r="AVX217" s="17"/>
      <c r="AVY217" s="17"/>
      <c r="AVZ217" s="17"/>
      <c r="AWA217" s="17"/>
      <c r="AWB217" s="17"/>
      <c r="AWC217" s="17"/>
      <c r="AWD217" s="17"/>
      <c r="AWE217" s="17"/>
      <c r="AWF217" s="17"/>
      <c r="AWG217" s="17"/>
      <c r="AWH217" s="17"/>
      <c r="AWI217" s="17"/>
      <c r="AWJ217" s="17"/>
      <c r="AWK217" s="17"/>
      <c r="AWL217" s="17"/>
      <c r="AWM217" s="17"/>
      <c r="AWN217" s="17"/>
      <c r="AWO217" s="17"/>
      <c r="AWP217" s="17"/>
      <c r="AWQ217" s="17"/>
      <c r="AWR217" s="17"/>
      <c r="AWS217" s="17"/>
      <c r="AWT217" s="17"/>
      <c r="AWU217" s="17"/>
      <c r="AWV217" s="17"/>
      <c r="AWW217" s="17"/>
      <c r="AWX217" s="17"/>
      <c r="AWY217" s="17"/>
      <c r="AWZ217" s="17"/>
      <c r="AXA217" s="17"/>
      <c r="AXB217" s="17"/>
      <c r="AXC217" s="17"/>
      <c r="AXD217" s="17"/>
      <c r="AXE217" s="17"/>
      <c r="AXF217" s="17"/>
      <c r="AXG217" s="17"/>
      <c r="AXH217" s="17"/>
      <c r="AXI217" s="17"/>
      <c r="AXJ217" s="17"/>
      <c r="AXK217" s="17"/>
      <c r="AXL217" s="17"/>
      <c r="AXM217" s="17"/>
      <c r="AXN217" s="17"/>
      <c r="AXO217" s="17"/>
      <c r="AXP217" s="17"/>
      <c r="AXQ217" s="17"/>
      <c r="AXR217" s="17"/>
      <c r="AXS217" s="17"/>
      <c r="AXT217" s="17"/>
      <c r="AXU217" s="17"/>
      <c r="AXV217" s="17"/>
      <c r="AXW217" s="17"/>
      <c r="AXX217" s="17"/>
      <c r="AXY217" s="17"/>
      <c r="AXZ217" s="17"/>
      <c r="AYA217" s="17"/>
      <c r="AYB217" s="17"/>
      <c r="AYC217" s="17"/>
      <c r="AYD217" s="17"/>
      <c r="AYE217" s="17"/>
      <c r="AYF217" s="17"/>
      <c r="AYG217" s="17"/>
      <c r="AYH217" s="17"/>
      <c r="AYI217" s="17"/>
      <c r="AYJ217" s="17"/>
      <c r="AYK217" s="17"/>
      <c r="AYL217" s="17"/>
      <c r="AYM217" s="17"/>
      <c r="AYN217" s="17"/>
      <c r="AYO217" s="17"/>
      <c r="AYP217" s="17"/>
      <c r="AYQ217" s="17"/>
      <c r="AYR217" s="17"/>
      <c r="AYS217" s="17"/>
      <c r="AYT217" s="17"/>
      <c r="AYU217" s="17"/>
      <c r="AYV217" s="17"/>
      <c r="AYW217" s="17"/>
      <c r="AYX217" s="17"/>
      <c r="AYY217" s="17"/>
      <c r="AYZ217" s="17"/>
      <c r="AZA217" s="17"/>
      <c r="AZB217" s="17"/>
      <c r="AZC217" s="17"/>
      <c r="AZD217" s="17"/>
      <c r="AZE217" s="17"/>
      <c r="AZF217" s="17"/>
      <c r="AZG217" s="17"/>
      <c r="AZH217" s="17"/>
      <c r="AZI217" s="17"/>
      <c r="AZJ217" s="17"/>
      <c r="AZK217" s="17"/>
      <c r="AZL217" s="17"/>
      <c r="AZM217" s="17"/>
      <c r="AZN217" s="17"/>
      <c r="AZO217" s="17"/>
      <c r="AZP217" s="17"/>
      <c r="AZQ217" s="17"/>
      <c r="AZR217" s="17"/>
      <c r="AZS217" s="17"/>
      <c r="AZT217" s="17"/>
      <c r="AZU217" s="17"/>
      <c r="AZV217" s="17"/>
      <c r="AZW217" s="17"/>
      <c r="AZX217" s="17"/>
      <c r="AZY217" s="17"/>
      <c r="AZZ217" s="17"/>
      <c r="BAA217" s="17"/>
      <c r="BAB217" s="17"/>
      <c r="BAC217" s="17"/>
      <c r="BAD217" s="17"/>
      <c r="BAE217" s="17"/>
      <c r="BAF217" s="17"/>
      <c r="BAG217" s="17"/>
      <c r="BAH217" s="17"/>
      <c r="BAI217" s="17"/>
      <c r="BAJ217" s="17"/>
      <c r="BAK217" s="17"/>
      <c r="BAL217" s="17"/>
      <c r="BAM217" s="17"/>
      <c r="BAN217" s="17"/>
      <c r="BAO217" s="17"/>
      <c r="BAP217" s="17"/>
      <c r="BAQ217" s="17"/>
      <c r="BAR217" s="17"/>
      <c r="BAS217" s="17"/>
      <c r="BAT217" s="17"/>
      <c r="BAU217" s="17"/>
      <c r="BAV217" s="17"/>
      <c r="BAW217" s="17"/>
      <c r="BAX217" s="17"/>
      <c r="BAY217" s="17"/>
      <c r="BAZ217" s="17"/>
      <c r="BBA217" s="17"/>
      <c r="BBB217" s="17"/>
      <c r="BBC217" s="17"/>
      <c r="BBD217" s="17"/>
      <c r="BBE217" s="17"/>
      <c r="BBF217" s="17"/>
      <c r="BBG217" s="17"/>
      <c r="BBH217" s="17"/>
      <c r="BBI217" s="17"/>
      <c r="BBJ217" s="17"/>
      <c r="BBK217" s="17"/>
      <c r="BBL217" s="17"/>
      <c r="BBM217" s="17"/>
      <c r="BBN217" s="17"/>
      <c r="BBO217" s="17"/>
      <c r="BBP217" s="17"/>
      <c r="BBQ217" s="17"/>
      <c r="BBR217" s="17"/>
      <c r="BBS217" s="17"/>
      <c r="BBT217" s="17"/>
      <c r="BBU217" s="17"/>
      <c r="BBV217" s="17"/>
      <c r="BBW217" s="17"/>
      <c r="BBX217" s="17"/>
      <c r="BBY217" s="17"/>
      <c r="BBZ217" s="17"/>
      <c r="BCA217" s="17"/>
      <c r="BCB217" s="17"/>
      <c r="BCC217" s="17"/>
      <c r="BCD217" s="17"/>
      <c r="BCE217" s="17"/>
      <c r="BCF217" s="17"/>
      <c r="BCG217" s="17"/>
      <c r="BCH217" s="17"/>
      <c r="BCI217" s="17"/>
      <c r="BCJ217" s="17"/>
      <c r="BCK217" s="17"/>
      <c r="BCL217" s="17"/>
      <c r="BCM217" s="17"/>
      <c r="BCN217" s="17"/>
      <c r="BCO217" s="17"/>
      <c r="BCP217" s="17"/>
      <c r="BCQ217" s="17"/>
      <c r="BCR217" s="17"/>
      <c r="BCS217" s="17"/>
      <c r="BCT217" s="17"/>
      <c r="BCU217" s="17"/>
      <c r="BCV217" s="17"/>
      <c r="BCW217" s="17"/>
      <c r="BCX217" s="17"/>
      <c r="BCY217" s="17"/>
      <c r="BCZ217" s="17"/>
      <c r="BDA217" s="17"/>
      <c r="BDB217" s="17"/>
      <c r="BDC217" s="17"/>
      <c r="BDD217" s="17"/>
      <c r="BDE217" s="17"/>
      <c r="BDF217" s="17"/>
      <c r="BDG217" s="17"/>
      <c r="BDH217" s="17"/>
      <c r="BDI217" s="17"/>
      <c r="BDJ217" s="17"/>
      <c r="BDK217" s="17"/>
      <c r="BDL217" s="17"/>
      <c r="BDM217" s="17"/>
      <c r="BDN217" s="17"/>
      <c r="BDO217" s="17"/>
      <c r="BDP217" s="17"/>
      <c r="BDQ217" s="17"/>
      <c r="BDR217" s="17"/>
      <c r="BDS217" s="17"/>
      <c r="BDT217" s="17"/>
      <c r="BDU217" s="17"/>
      <c r="BDV217" s="17"/>
      <c r="BDW217" s="17"/>
      <c r="BDX217" s="17"/>
      <c r="BDY217" s="17"/>
      <c r="BDZ217" s="17"/>
      <c r="BEA217" s="17"/>
      <c r="BEB217" s="17"/>
      <c r="BEC217" s="17"/>
      <c r="BED217" s="17"/>
      <c r="BEE217" s="17"/>
      <c r="BEF217" s="17"/>
      <c r="BEG217" s="17"/>
      <c r="BEH217" s="17"/>
      <c r="BEI217" s="17"/>
      <c r="BEJ217" s="17"/>
      <c r="BEK217" s="17"/>
      <c r="BEL217" s="17"/>
      <c r="BEM217" s="17"/>
      <c r="BEN217" s="17"/>
      <c r="BEO217" s="17"/>
      <c r="BEP217" s="17"/>
      <c r="BEQ217" s="17"/>
      <c r="BER217" s="17"/>
      <c r="BES217" s="17"/>
      <c r="BET217" s="17"/>
      <c r="BEU217" s="17"/>
      <c r="BEV217" s="17"/>
      <c r="BEW217" s="17"/>
      <c r="BEX217" s="17"/>
      <c r="BEY217" s="17"/>
      <c r="BEZ217" s="17"/>
      <c r="BFA217" s="17"/>
      <c r="BFB217" s="17"/>
      <c r="BFC217" s="17"/>
      <c r="BFD217" s="17"/>
      <c r="BFE217" s="17"/>
      <c r="BFF217" s="17"/>
      <c r="BFG217" s="17"/>
      <c r="BFH217" s="17"/>
      <c r="BFI217" s="17"/>
      <c r="BFJ217" s="17"/>
      <c r="BFK217" s="17"/>
      <c r="BFL217" s="17"/>
      <c r="BFM217" s="17"/>
      <c r="BFN217" s="17"/>
      <c r="BFO217" s="17"/>
      <c r="BFP217" s="17"/>
      <c r="BFQ217" s="17"/>
      <c r="BFR217" s="17"/>
      <c r="BFS217" s="17"/>
      <c r="BFT217" s="17"/>
      <c r="BFU217" s="17"/>
      <c r="BFV217" s="17"/>
      <c r="BFW217" s="17"/>
      <c r="BFX217" s="17"/>
      <c r="BFY217" s="17"/>
      <c r="BFZ217" s="17"/>
      <c r="BGA217" s="17"/>
      <c r="BGB217" s="17"/>
      <c r="BGC217" s="17"/>
      <c r="BGD217" s="17"/>
      <c r="BGE217" s="17"/>
      <c r="BGF217" s="17"/>
      <c r="BGG217" s="17"/>
      <c r="BGH217" s="17"/>
      <c r="BGI217" s="17"/>
      <c r="BGJ217" s="17"/>
      <c r="BGK217" s="17"/>
      <c r="BGL217" s="17"/>
      <c r="BGM217" s="17"/>
      <c r="BGN217" s="17"/>
      <c r="BGO217" s="17"/>
      <c r="BGP217" s="17"/>
      <c r="BGQ217" s="17"/>
      <c r="BGR217" s="17"/>
      <c r="BGS217" s="17"/>
      <c r="BGT217" s="17"/>
      <c r="BGU217" s="17"/>
      <c r="BGV217" s="17"/>
      <c r="BGW217" s="17"/>
      <c r="BGX217" s="17"/>
      <c r="BGY217" s="17"/>
      <c r="BGZ217" s="17"/>
      <c r="BHA217" s="17"/>
      <c r="BHB217" s="17"/>
      <c r="BHC217" s="17"/>
      <c r="BHD217" s="17"/>
      <c r="BHE217" s="17"/>
      <c r="BHF217" s="17"/>
      <c r="BHG217" s="17"/>
      <c r="BHH217" s="17"/>
      <c r="BHI217" s="17"/>
      <c r="BHJ217" s="17"/>
      <c r="BHK217" s="17"/>
      <c r="BHL217" s="17"/>
      <c r="BHM217" s="17"/>
      <c r="BHN217" s="17"/>
      <c r="BHO217" s="17"/>
      <c r="BHP217" s="17"/>
      <c r="BHQ217" s="17"/>
      <c r="BHR217" s="17"/>
      <c r="BHS217" s="17"/>
      <c r="BHT217" s="17"/>
      <c r="BHU217" s="17"/>
      <c r="BHV217" s="17"/>
      <c r="BHW217" s="17"/>
      <c r="BHX217" s="17"/>
      <c r="BHY217" s="17"/>
      <c r="BHZ217" s="17"/>
      <c r="BIA217" s="17"/>
      <c r="BIB217" s="17"/>
      <c r="BIC217" s="17"/>
      <c r="BID217" s="17"/>
      <c r="BIE217" s="17"/>
      <c r="BIF217" s="17"/>
      <c r="BIG217" s="17"/>
      <c r="BIH217" s="17"/>
      <c r="BII217" s="17"/>
      <c r="BIJ217" s="17"/>
      <c r="BIK217" s="17"/>
      <c r="BIL217" s="17"/>
      <c r="BIM217" s="17"/>
      <c r="BIN217" s="17"/>
      <c r="BIO217" s="17"/>
      <c r="BIP217" s="17"/>
      <c r="BIQ217" s="17"/>
      <c r="BIR217" s="17"/>
      <c r="BIS217" s="17"/>
      <c r="BIT217" s="17"/>
      <c r="BIU217" s="17"/>
      <c r="BIV217" s="17"/>
      <c r="BIW217" s="17"/>
      <c r="BIX217" s="17"/>
      <c r="BIY217" s="17"/>
      <c r="BIZ217" s="17"/>
      <c r="BJA217" s="17"/>
      <c r="BJB217" s="17"/>
      <c r="BJC217" s="17"/>
      <c r="BJD217" s="17"/>
      <c r="BJE217" s="17"/>
      <c r="BJF217" s="17"/>
      <c r="BJG217" s="17"/>
      <c r="BJH217" s="17"/>
      <c r="BJI217" s="17"/>
      <c r="BJJ217" s="17"/>
      <c r="BJK217" s="17"/>
      <c r="BJL217" s="17"/>
      <c r="BJM217" s="17"/>
      <c r="BJN217" s="17"/>
      <c r="BJO217" s="17"/>
      <c r="BJP217" s="17"/>
      <c r="BJQ217" s="17"/>
      <c r="BJR217" s="17"/>
      <c r="BJS217" s="17"/>
      <c r="BJT217" s="17"/>
      <c r="BJU217" s="17"/>
      <c r="BJV217" s="17"/>
      <c r="BJW217" s="17"/>
      <c r="BJX217" s="17"/>
      <c r="BJY217" s="17"/>
      <c r="BJZ217" s="17"/>
      <c r="BKA217" s="17"/>
      <c r="BKB217" s="17"/>
      <c r="BKC217" s="17"/>
      <c r="BKD217" s="17"/>
      <c r="BKE217" s="17"/>
      <c r="BKF217" s="17"/>
      <c r="BKG217" s="17"/>
      <c r="BKH217" s="17"/>
      <c r="BKI217" s="17"/>
      <c r="BKJ217" s="17"/>
      <c r="BKK217" s="17"/>
      <c r="BKL217" s="17"/>
      <c r="BKM217" s="17"/>
      <c r="BKN217" s="17"/>
      <c r="BKO217" s="17"/>
      <c r="BKP217" s="17"/>
      <c r="BKQ217" s="17"/>
      <c r="BKR217" s="17"/>
      <c r="BKS217" s="17"/>
      <c r="BKT217" s="17"/>
      <c r="BKU217" s="17"/>
      <c r="BKV217" s="17"/>
      <c r="BKW217" s="17"/>
      <c r="BKX217" s="17"/>
      <c r="BKY217" s="17"/>
      <c r="BKZ217" s="17"/>
      <c r="BLA217" s="17"/>
      <c r="BLB217" s="17"/>
      <c r="BLC217" s="17"/>
      <c r="BLD217" s="17"/>
      <c r="BLE217" s="17"/>
      <c r="BLF217" s="17"/>
      <c r="BLG217" s="17"/>
      <c r="BLH217" s="17"/>
      <c r="BLI217" s="17"/>
      <c r="BLJ217" s="17"/>
      <c r="BLK217" s="17"/>
      <c r="BLL217" s="17"/>
      <c r="BLM217" s="17"/>
      <c r="BLN217" s="17"/>
      <c r="BLO217" s="17"/>
      <c r="BLP217" s="17"/>
      <c r="BLQ217" s="17"/>
      <c r="BLR217" s="17"/>
      <c r="BLS217" s="17"/>
      <c r="BLT217" s="17"/>
      <c r="BLU217" s="17"/>
      <c r="BLV217" s="17"/>
      <c r="BLW217" s="17"/>
      <c r="BLX217" s="17"/>
      <c r="BLY217" s="17"/>
      <c r="BLZ217" s="17"/>
      <c r="BMA217" s="17"/>
      <c r="BMB217" s="17"/>
      <c r="BMC217" s="17"/>
      <c r="BMD217" s="17"/>
      <c r="BME217" s="17"/>
      <c r="BMF217" s="17"/>
      <c r="BMG217" s="17"/>
      <c r="BMH217" s="17"/>
      <c r="BMI217" s="17"/>
      <c r="BMJ217" s="17"/>
      <c r="BMK217" s="17"/>
      <c r="BML217" s="17"/>
      <c r="BMM217" s="17"/>
      <c r="BMN217" s="17"/>
      <c r="BMO217" s="17"/>
      <c r="BMP217" s="17"/>
      <c r="BMQ217" s="17"/>
      <c r="BMR217" s="17"/>
      <c r="BMS217" s="17"/>
      <c r="BMT217" s="17"/>
      <c r="BMU217" s="17"/>
      <c r="BMV217" s="17"/>
      <c r="BMW217" s="17"/>
      <c r="BMX217" s="17"/>
      <c r="BMY217" s="17"/>
      <c r="BMZ217" s="17"/>
      <c r="BNA217" s="17"/>
      <c r="BNB217" s="17"/>
      <c r="BNC217" s="17"/>
      <c r="BND217" s="17"/>
      <c r="BNE217" s="17"/>
      <c r="BNF217" s="17"/>
      <c r="BNG217" s="17"/>
      <c r="BNH217" s="17"/>
      <c r="BNI217" s="17"/>
      <c r="BNJ217" s="17"/>
      <c r="BNK217" s="17"/>
      <c r="BNL217" s="17"/>
      <c r="BNM217" s="17"/>
      <c r="BNN217" s="17"/>
      <c r="BNO217" s="17"/>
      <c r="BNP217" s="17"/>
      <c r="BNQ217" s="17"/>
      <c r="BNR217" s="17"/>
      <c r="BNS217" s="17"/>
      <c r="BNT217" s="17"/>
      <c r="BNU217" s="17"/>
      <c r="BNV217" s="17"/>
      <c r="BNW217" s="17"/>
      <c r="BNX217" s="17"/>
      <c r="BNY217" s="17"/>
      <c r="BNZ217" s="17"/>
      <c r="BOA217" s="17"/>
      <c r="BOB217" s="17"/>
      <c r="BOC217" s="17"/>
      <c r="BOD217" s="17"/>
      <c r="BOE217" s="17"/>
      <c r="BOF217" s="17"/>
      <c r="BOG217" s="17"/>
      <c r="BOH217" s="17"/>
      <c r="BOI217" s="17"/>
      <c r="BOJ217" s="17"/>
      <c r="BOK217" s="17"/>
      <c r="BOL217" s="17"/>
      <c r="BOM217" s="17"/>
      <c r="BON217" s="17"/>
      <c r="BOO217" s="17"/>
      <c r="BOP217" s="17"/>
      <c r="BOQ217" s="17"/>
      <c r="BOR217" s="17"/>
      <c r="BOS217" s="17"/>
      <c r="BOT217" s="17"/>
      <c r="BOU217" s="17"/>
      <c r="BOV217" s="17"/>
      <c r="BOW217" s="17"/>
      <c r="BOX217" s="17"/>
      <c r="BOY217" s="17"/>
      <c r="BOZ217" s="17"/>
      <c r="BPA217" s="17"/>
      <c r="BPB217" s="17"/>
      <c r="BPC217" s="17"/>
      <c r="BPD217" s="17"/>
      <c r="BPE217" s="17"/>
      <c r="BPF217" s="17"/>
      <c r="BPG217" s="17"/>
      <c r="BPH217" s="17"/>
      <c r="BPI217" s="17"/>
      <c r="BPJ217" s="17"/>
      <c r="BPK217" s="17"/>
      <c r="BPL217" s="17"/>
      <c r="BPM217" s="17"/>
      <c r="BPN217" s="17"/>
      <c r="BPO217" s="17"/>
      <c r="BPP217" s="17"/>
      <c r="BPQ217" s="17"/>
      <c r="BPR217" s="17"/>
      <c r="BPS217" s="17"/>
      <c r="BPT217" s="17"/>
      <c r="BPU217" s="17"/>
      <c r="BPV217" s="17"/>
      <c r="BPW217" s="17"/>
      <c r="BPX217" s="17"/>
      <c r="BPY217" s="17"/>
      <c r="BPZ217" s="17"/>
      <c r="BQA217" s="17"/>
      <c r="BQB217" s="17"/>
      <c r="BQC217" s="17"/>
      <c r="BQD217" s="17"/>
      <c r="BQE217" s="17"/>
      <c r="BQF217" s="17"/>
      <c r="BQG217" s="17"/>
      <c r="BQH217" s="17"/>
      <c r="BQI217" s="17"/>
      <c r="BQJ217" s="17"/>
      <c r="BQK217" s="17"/>
      <c r="BQL217" s="17"/>
      <c r="BQM217" s="17"/>
      <c r="BQN217" s="17"/>
      <c r="BQO217" s="17"/>
      <c r="BQP217" s="17"/>
      <c r="BQQ217" s="17"/>
      <c r="BQR217" s="17"/>
      <c r="BQS217" s="17"/>
      <c r="BQT217" s="17"/>
      <c r="BQU217" s="17"/>
      <c r="BQV217" s="17"/>
      <c r="BQW217" s="17"/>
      <c r="BQX217" s="17"/>
      <c r="BQY217" s="17"/>
      <c r="BQZ217" s="17"/>
      <c r="BRA217" s="17"/>
      <c r="BRB217" s="17"/>
      <c r="BRC217" s="17"/>
      <c r="BRD217" s="17"/>
      <c r="BRE217" s="17"/>
      <c r="BRF217" s="17"/>
      <c r="BRG217" s="17"/>
      <c r="BRH217" s="17"/>
      <c r="BRI217" s="17"/>
      <c r="BRJ217" s="17"/>
      <c r="BRK217" s="17"/>
      <c r="BRL217" s="17"/>
      <c r="BRM217" s="17"/>
      <c r="BRN217" s="17"/>
      <c r="BRO217" s="17"/>
      <c r="BRP217" s="17"/>
      <c r="BRQ217" s="17"/>
      <c r="BRR217" s="17"/>
      <c r="BRS217" s="17"/>
      <c r="BRT217" s="17"/>
      <c r="BRU217" s="17"/>
      <c r="BRV217" s="17"/>
      <c r="BRW217" s="17"/>
      <c r="BRX217" s="17"/>
      <c r="BRY217" s="17"/>
      <c r="BRZ217" s="17"/>
      <c r="BSA217" s="17"/>
      <c r="BSB217" s="17"/>
      <c r="BSC217" s="17"/>
      <c r="BSD217" s="17"/>
      <c r="BSE217" s="17"/>
      <c r="BSF217" s="17"/>
      <c r="BSG217" s="17"/>
      <c r="BSH217" s="17"/>
      <c r="BSI217" s="17"/>
      <c r="BSJ217" s="17"/>
      <c r="BSK217" s="17"/>
      <c r="BSL217" s="17"/>
      <c r="BSM217" s="17"/>
      <c r="BSN217" s="17"/>
      <c r="BSO217" s="17"/>
      <c r="BSP217" s="17"/>
      <c r="BSQ217" s="17"/>
      <c r="BSR217" s="17"/>
      <c r="BSS217" s="17"/>
      <c r="BST217" s="17"/>
      <c r="BSU217" s="17"/>
      <c r="BSV217" s="17"/>
      <c r="BSW217" s="17"/>
      <c r="BSX217" s="17"/>
      <c r="BSY217" s="17"/>
      <c r="BSZ217" s="17"/>
      <c r="BTA217" s="17"/>
      <c r="BTB217" s="17"/>
      <c r="BTC217" s="17"/>
      <c r="BTD217" s="17"/>
      <c r="BTE217" s="17"/>
      <c r="BTF217" s="17"/>
      <c r="BTG217" s="17"/>
      <c r="BTH217" s="17"/>
      <c r="BTI217" s="17"/>
      <c r="BTJ217" s="17"/>
      <c r="BTK217" s="17"/>
      <c r="BTL217" s="17"/>
      <c r="BTM217" s="17"/>
      <c r="BTN217" s="17"/>
      <c r="BTO217" s="17"/>
      <c r="BTP217" s="17"/>
      <c r="BTQ217" s="17"/>
      <c r="BTR217" s="17"/>
      <c r="BTS217" s="17"/>
      <c r="BTT217" s="17"/>
      <c r="BTU217" s="17"/>
      <c r="BTV217" s="17"/>
      <c r="BTW217" s="17"/>
      <c r="BTX217" s="17"/>
      <c r="BTY217" s="17"/>
      <c r="BTZ217" s="17"/>
      <c r="BUA217" s="17"/>
      <c r="BUB217" s="17"/>
      <c r="BUC217" s="17"/>
      <c r="BUD217" s="17"/>
      <c r="BUE217" s="17"/>
      <c r="BUF217" s="17"/>
      <c r="BUG217" s="17"/>
      <c r="BUH217" s="17"/>
      <c r="BUI217" s="17"/>
      <c r="BUJ217" s="17"/>
      <c r="BUK217" s="17"/>
      <c r="BUL217" s="17"/>
      <c r="BUM217" s="17"/>
      <c r="BUN217" s="17"/>
      <c r="BUO217" s="17"/>
      <c r="BUP217" s="17"/>
      <c r="BUQ217" s="17"/>
      <c r="BUR217" s="17"/>
      <c r="BUS217" s="17"/>
      <c r="BUT217" s="17"/>
      <c r="BUU217" s="17"/>
      <c r="BUV217" s="17"/>
      <c r="BUW217" s="17"/>
      <c r="BUX217" s="17"/>
      <c r="BUY217" s="17"/>
      <c r="BUZ217" s="17"/>
      <c r="BVA217" s="17"/>
      <c r="BVB217" s="17"/>
      <c r="BVC217" s="17"/>
      <c r="BVD217" s="17"/>
      <c r="BVE217" s="17"/>
      <c r="BVF217" s="17"/>
      <c r="BVG217" s="17"/>
      <c r="BVH217" s="17"/>
      <c r="BVI217" s="17"/>
      <c r="BVJ217" s="17"/>
      <c r="BVK217" s="17"/>
      <c r="BVL217" s="17"/>
      <c r="BVM217" s="17"/>
      <c r="BVN217" s="17"/>
      <c r="BVO217" s="17"/>
      <c r="BVP217" s="17"/>
      <c r="BVQ217" s="17"/>
      <c r="BVR217" s="17"/>
      <c r="BVS217" s="17"/>
      <c r="BVT217" s="17"/>
      <c r="BVU217" s="17"/>
      <c r="BVV217" s="17"/>
      <c r="BVW217" s="17"/>
      <c r="BVX217" s="17"/>
      <c r="BVY217" s="17"/>
      <c r="BVZ217" s="17"/>
      <c r="BWA217" s="17"/>
      <c r="BWB217" s="17"/>
      <c r="BWC217" s="17"/>
      <c r="BWD217" s="17"/>
      <c r="BWE217" s="17"/>
      <c r="BWF217" s="17"/>
      <c r="BWG217" s="17"/>
      <c r="BWH217" s="17"/>
      <c r="BWI217" s="17"/>
      <c r="BWJ217" s="17"/>
      <c r="BWK217" s="17"/>
      <c r="BWL217" s="17"/>
      <c r="BWM217" s="17"/>
      <c r="BWN217" s="17"/>
      <c r="BWO217" s="17"/>
      <c r="BWP217" s="17"/>
      <c r="BWQ217" s="17"/>
      <c r="BWR217" s="17"/>
      <c r="BWS217" s="17"/>
      <c r="BWT217" s="17"/>
      <c r="BWU217" s="17"/>
      <c r="BWV217" s="17"/>
      <c r="BWW217" s="17"/>
      <c r="BWX217" s="17"/>
      <c r="BWY217" s="17"/>
      <c r="BWZ217" s="17"/>
      <c r="BXA217" s="17"/>
      <c r="BXB217" s="17"/>
      <c r="BXC217" s="17"/>
      <c r="BXD217" s="17"/>
      <c r="BXE217" s="17"/>
      <c r="BXF217" s="17"/>
      <c r="BXG217" s="17"/>
      <c r="BXH217" s="17"/>
      <c r="BXI217" s="17"/>
      <c r="BXJ217" s="17"/>
      <c r="BXK217" s="17"/>
      <c r="BXL217" s="17"/>
      <c r="BXM217" s="17"/>
      <c r="BXN217" s="17"/>
      <c r="BXO217" s="17"/>
      <c r="BXP217" s="17"/>
      <c r="BXQ217" s="17"/>
      <c r="BXR217" s="17"/>
      <c r="BXS217" s="17"/>
      <c r="BXT217" s="17"/>
      <c r="BXU217" s="17"/>
      <c r="BXV217" s="17"/>
      <c r="BXW217" s="17"/>
      <c r="BXX217" s="17"/>
      <c r="BXY217" s="17"/>
      <c r="BXZ217" s="17"/>
      <c r="BYA217" s="17"/>
      <c r="BYB217" s="17"/>
      <c r="BYC217" s="17"/>
      <c r="BYD217" s="17"/>
      <c r="BYE217" s="17"/>
      <c r="BYF217" s="17"/>
      <c r="BYG217" s="17"/>
      <c r="BYH217" s="17"/>
      <c r="BYI217" s="17"/>
      <c r="BYJ217" s="17"/>
      <c r="BYK217" s="17"/>
      <c r="BYL217" s="17"/>
      <c r="BYM217" s="17"/>
      <c r="BYN217" s="17"/>
      <c r="BYO217" s="17"/>
      <c r="BYP217" s="17"/>
      <c r="BYQ217" s="17"/>
      <c r="BYR217" s="17"/>
      <c r="BYS217" s="17"/>
      <c r="BYT217" s="17"/>
      <c r="BYU217" s="17"/>
      <c r="BYV217" s="17"/>
      <c r="BYW217" s="17"/>
      <c r="BYX217" s="17"/>
      <c r="BYY217" s="17"/>
      <c r="BYZ217" s="17"/>
      <c r="BZA217" s="17"/>
      <c r="BZB217" s="17"/>
      <c r="BZC217" s="17"/>
      <c r="BZD217" s="17"/>
      <c r="BZE217" s="17"/>
      <c r="BZF217" s="17"/>
      <c r="BZG217" s="17"/>
      <c r="BZH217" s="17"/>
      <c r="BZI217" s="17"/>
      <c r="BZJ217" s="17"/>
      <c r="BZK217" s="17"/>
      <c r="BZL217" s="17"/>
      <c r="BZM217" s="17"/>
      <c r="BZN217" s="17"/>
      <c r="BZO217" s="17"/>
      <c r="BZP217" s="17"/>
      <c r="BZQ217" s="17"/>
      <c r="BZR217" s="17"/>
      <c r="BZS217" s="17"/>
      <c r="BZT217" s="17"/>
      <c r="BZU217" s="17"/>
      <c r="BZV217" s="17"/>
      <c r="BZW217" s="17"/>
      <c r="BZX217" s="17"/>
      <c r="BZY217" s="17"/>
      <c r="BZZ217" s="17"/>
      <c r="CAA217" s="17"/>
      <c r="CAB217" s="17"/>
      <c r="CAC217" s="17"/>
      <c r="CAD217" s="17"/>
      <c r="CAE217" s="17"/>
      <c r="CAF217" s="17"/>
      <c r="CAG217" s="17"/>
      <c r="CAH217" s="17"/>
      <c r="CAI217" s="17"/>
      <c r="CAJ217" s="17"/>
      <c r="CAK217" s="17"/>
      <c r="CAL217" s="17"/>
      <c r="CAM217" s="17"/>
      <c r="CAN217" s="17"/>
      <c r="CAO217" s="17"/>
      <c r="CAP217" s="17"/>
      <c r="CAQ217" s="17"/>
      <c r="CAR217" s="17"/>
      <c r="CAS217" s="17"/>
      <c r="CAT217" s="17"/>
      <c r="CAU217" s="17"/>
      <c r="CAV217" s="17"/>
      <c r="CAW217" s="17"/>
      <c r="CAX217" s="17"/>
      <c r="CAY217" s="17"/>
      <c r="CAZ217" s="17"/>
      <c r="CBA217" s="17"/>
      <c r="CBB217" s="17"/>
      <c r="CBC217" s="17"/>
      <c r="CBD217" s="17"/>
      <c r="CBE217" s="17"/>
      <c r="CBF217" s="17"/>
      <c r="CBG217" s="17"/>
      <c r="CBH217" s="17"/>
      <c r="CBI217" s="17"/>
      <c r="CBJ217" s="17"/>
      <c r="CBK217" s="17"/>
      <c r="CBL217" s="17"/>
      <c r="CBM217" s="17"/>
      <c r="CBN217" s="17"/>
      <c r="CBO217" s="17"/>
      <c r="CBP217" s="17"/>
      <c r="CBQ217" s="17"/>
      <c r="CBR217" s="17"/>
      <c r="CBS217" s="17"/>
      <c r="CBT217" s="17"/>
      <c r="CBU217" s="17"/>
      <c r="CBV217" s="17"/>
      <c r="CBW217" s="17"/>
      <c r="CBX217" s="17"/>
      <c r="CBY217" s="17"/>
      <c r="CBZ217" s="17"/>
      <c r="CCA217" s="17"/>
      <c r="CCB217" s="17"/>
      <c r="CCC217" s="17"/>
      <c r="CCD217" s="17"/>
      <c r="CCE217" s="17"/>
      <c r="CCF217" s="17"/>
      <c r="CCG217" s="17"/>
      <c r="CCH217" s="17"/>
      <c r="CCI217" s="17"/>
      <c r="CCJ217" s="17"/>
      <c r="CCK217" s="17"/>
      <c r="CCL217" s="17"/>
      <c r="CCM217" s="17"/>
      <c r="CCN217" s="17"/>
      <c r="CCO217" s="17"/>
      <c r="CCP217" s="17"/>
      <c r="CCQ217" s="17"/>
      <c r="CCR217" s="17"/>
      <c r="CCS217" s="17"/>
      <c r="CCT217" s="17"/>
      <c r="CCU217" s="17"/>
      <c r="CCV217" s="17"/>
      <c r="CCW217" s="17"/>
      <c r="CCX217" s="17"/>
      <c r="CCY217" s="17"/>
      <c r="CCZ217" s="17"/>
      <c r="CDA217" s="17"/>
      <c r="CDB217" s="17"/>
      <c r="CDC217" s="17"/>
      <c r="CDD217" s="17"/>
      <c r="CDE217" s="17"/>
      <c r="CDF217" s="17"/>
      <c r="CDG217" s="17"/>
      <c r="CDH217" s="17"/>
      <c r="CDI217" s="17"/>
      <c r="CDJ217" s="17"/>
      <c r="CDK217" s="17"/>
      <c r="CDL217" s="17"/>
      <c r="CDM217" s="17"/>
      <c r="CDN217" s="17"/>
      <c r="CDO217" s="17"/>
      <c r="CDP217" s="17"/>
      <c r="CDQ217" s="17"/>
      <c r="CDR217" s="17"/>
      <c r="CDS217" s="17"/>
      <c r="CDT217" s="17"/>
      <c r="CDU217" s="17"/>
    </row>
    <row r="218">
      <c r="A218" s="14" t="s">
        <v>2801</v>
      </c>
      <c r="B218" s="14" t="s">
        <v>4420</v>
      </c>
      <c r="C218" s="14" t="s">
        <v>2803</v>
      </c>
      <c r="D218" s="14" t="s">
        <v>2804</v>
      </c>
      <c r="E218" s="14" t="s">
        <v>4421</v>
      </c>
      <c r="F218" s="14" t="s">
        <v>2835</v>
      </c>
      <c r="I218" s="14" t="s">
        <v>4422</v>
      </c>
      <c r="J218" s="14" t="s">
        <v>2618</v>
      </c>
      <c r="K218" s="14" t="s">
        <v>2619</v>
      </c>
      <c r="L218" s="14" t="s">
        <v>2658</v>
      </c>
      <c r="M218" s="17"/>
      <c r="N218" s="14" t="s">
        <v>2690</v>
      </c>
      <c r="O218" s="14" t="s">
        <v>2690</v>
      </c>
      <c r="P218" s="14" t="s">
        <v>2690</v>
      </c>
      <c r="Q218" s="16">
        <v>11.0</v>
      </c>
      <c r="R218" s="16">
        <v>4112634.0</v>
      </c>
      <c r="S218" s="16">
        <v>4112634.0</v>
      </c>
      <c r="T218" s="14" t="s">
        <v>2631</v>
      </c>
      <c r="U218" s="14" t="s">
        <v>2630</v>
      </c>
      <c r="V218" s="14" t="s">
        <v>4423</v>
      </c>
      <c r="W218" s="14" t="s">
        <v>4424</v>
      </c>
      <c r="X218" s="16">
        <v>0.48</v>
      </c>
      <c r="Y218" s="17"/>
      <c r="Z218" s="16">
        <v>22.0</v>
      </c>
      <c r="AA218" s="16">
        <v>24.0</v>
      </c>
      <c r="AB218" s="17"/>
      <c r="AC218" s="16">
        <v>55.0</v>
      </c>
      <c r="AD218" s="16">
        <v>1906.0</v>
      </c>
      <c r="AE218" s="22">
        <v>45638.0</v>
      </c>
      <c r="AF218" s="17"/>
      <c r="AG218" s="14" t="s">
        <v>2876</v>
      </c>
      <c r="AI218" s="17"/>
      <c r="AJ218" s="17"/>
      <c r="AK218" s="17"/>
      <c r="AL218" s="16">
        <v>64.0</v>
      </c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4" t="s">
        <v>2806</v>
      </c>
      <c r="BB218" s="17"/>
      <c r="BC218" s="17"/>
      <c r="BD218" s="17"/>
      <c r="BE218" s="17"/>
      <c r="BF218" s="14" t="s">
        <v>2574</v>
      </c>
      <c r="BG218" s="16">
        <v>1.0</v>
      </c>
      <c r="BH218" s="14" t="s">
        <v>2564</v>
      </c>
      <c r="BI218" s="14" t="s">
        <v>2565</v>
      </c>
      <c r="BJ218" s="14" t="s">
        <v>2566</v>
      </c>
      <c r="BK218" s="17"/>
      <c r="BL218" s="17"/>
      <c r="BM218" s="16">
        <v>64.1333333</v>
      </c>
      <c r="BN218" s="17"/>
      <c r="BO218" s="17"/>
      <c r="BP218" s="17"/>
      <c r="BQ218" s="17"/>
      <c r="BR218" s="17"/>
      <c r="BS218" s="16">
        <v>0.0344</v>
      </c>
      <c r="BT218" s="16">
        <v>73.3142651</v>
      </c>
      <c r="BU218" s="14" t="s">
        <v>2567</v>
      </c>
      <c r="BV218" s="17"/>
      <c r="BW218" s="16">
        <v>1988.0</v>
      </c>
      <c r="BX218" s="16">
        <v>1.0</v>
      </c>
      <c r="BY218" s="14" t="s">
        <v>2807</v>
      </c>
      <c r="BZ218" s="16">
        <v>2230.0</v>
      </c>
      <c r="CA218" s="16">
        <v>-23621.0</v>
      </c>
      <c r="CB218" s="16">
        <v>0.0</v>
      </c>
      <c r="CC218" s="16">
        <v>73.3142651</v>
      </c>
      <c r="CD218" s="14" t="s">
        <v>2571</v>
      </c>
      <c r="CE218" s="16">
        <v>73.3142651</v>
      </c>
      <c r="CF218" s="14" t="s">
        <v>2572</v>
      </c>
      <c r="CG218" s="14" t="s">
        <v>2704</v>
      </c>
      <c r="CH218" s="19">
        <v>40843.0</v>
      </c>
      <c r="CI218" s="14" t="s">
        <v>2819</v>
      </c>
      <c r="CJ218" s="14" t="s">
        <v>2719</v>
      </c>
      <c r="CK218" s="14" t="s">
        <v>2574</v>
      </c>
      <c r="CL218" s="14" t="s">
        <v>2808</v>
      </c>
      <c r="CM218" s="20">
        <v>2366833.0</v>
      </c>
      <c r="CN218" s="14" t="s">
        <v>2808</v>
      </c>
      <c r="CO218" s="14" t="s">
        <v>2563</v>
      </c>
      <c r="CP218" s="14" t="s">
        <v>2563</v>
      </c>
      <c r="CQ218" s="16">
        <v>0.7492</v>
      </c>
      <c r="CR218" s="16">
        <v>19.52</v>
      </c>
      <c r="CS218" s="14" t="s">
        <v>2574</v>
      </c>
      <c r="CT218" s="14" t="s">
        <v>4425</v>
      </c>
      <c r="CX218" s="14" t="s">
        <v>2580</v>
      </c>
      <c r="CY218" s="16">
        <v>73.3142651</v>
      </c>
      <c r="CZ218" s="14" t="s">
        <v>2581</v>
      </c>
      <c r="DB218" s="14" t="s">
        <v>2563</v>
      </c>
      <c r="DC218" s="14" t="s">
        <v>2769</v>
      </c>
      <c r="DD218" s="14" t="s">
        <v>4398</v>
      </c>
      <c r="DE218" s="14" t="s">
        <v>2574</v>
      </c>
      <c r="DF218" s="14" t="s">
        <v>2563</v>
      </c>
      <c r="DG218" s="14" t="s">
        <v>2798</v>
      </c>
      <c r="DH218" s="14" t="s">
        <v>4426</v>
      </c>
      <c r="DI218" s="14" t="s">
        <v>2813</v>
      </c>
      <c r="DJ218" s="14" t="s">
        <v>2814</v>
      </c>
      <c r="DK218" s="16">
        <v>74.0</v>
      </c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  <c r="KL218" s="17"/>
      <c r="KM218" s="17"/>
      <c r="KN218" s="17"/>
      <c r="KO218" s="17"/>
      <c r="KP218" s="17"/>
      <c r="KQ218" s="17"/>
      <c r="KR218" s="17"/>
      <c r="KS218" s="17"/>
      <c r="KT218" s="17"/>
      <c r="KU218" s="17"/>
      <c r="KV218" s="17"/>
      <c r="KW218" s="17"/>
      <c r="KX218" s="17"/>
      <c r="KY218" s="17"/>
      <c r="KZ218" s="17"/>
      <c r="LA218" s="17"/>
      <c r="LB218" s="17"/>
      <c r="LC218" s="17"/>
      <c r="LD218" s="17"/>
      <c r="LE218" s="17"/>
      <c r="LF218" s="17"/>
      <c r="LG218" s="17"/>
      <c r="LH218" s="17"/>
      <c r="LI218" s="17"/>
      <c r="LJ218" s="17"/>
      <c r="LK218" s="17"/>
      <c r="LL218" s="17"/>
      <c r="LM218" s="17"/>
      <c r="LN218" s="17"/>
      <c r="LO218" s="17"/>
      <c r="LP218" s="17"/>
      <c r="LQ218" s="17"/>
      <c r="LR218" s="17"/>
      <c r="LS218" s="17"/>
      <c r="LT218" s="17"/>
      <c r="LU218" s="17"/>
      <c r="LV218" s="17"/>
      <c r="LW218" s="17"/>
      <c r="LX218" s="17"/>
      <c r="LY218" s="17"/>
      <c r="LZ218" s="17"/>
      <c r="MA218" s="17"/>
      <c r="MB218" s="17"/>
      <c r="MC218" s="17"/>
      <c r="MD218" s="17"/>
      <c r="ME218" s="17"/>
      <c r="MF218" s="17"/>
      <c r="MG218" s="17"/>
      <c r="MH218" s="17"/>
      <c r="MI218" s="17"/>
      <c r="MJ218" s="17"/>
      <c r="MK218" s="17"/>
      <c r="ML218" s="17"/>
      <c r="MM218" s="17"/>
      <c r="MN218" s="17"/>
      <c r="MO218" s="17"/>
      <c r="MP218" s="17"/>
      <c r="MQ218" s="17"/>
      <c r="MR218" s="17"/>
      <c r="MS218" s="17"/>
      <c r="MT218" s="17"/>
      <c r="MU218" s="17"/>
      <c r="MV218" s="17"/>
      <c r="MW218" s="17"/>
      <c r="MX218" s="17"/>
      <c r="MY218" s="17"/>
      <c r="MZ218" s="17"/>
      <c r="NA218" s="17"/>
      <c r="NB218" s="17"/>
      <c r="NC218" s="17"/>
      <c r="ND218" s="17"/>
      <c r="NE218" s="17"/>
      <c r="NF218" s="17"/>
      <c r="NG218" s="17"/>
      <c r="NH218" s="17"/>
      <c r="NI218" s="17"/>
      <c r="NJ218" s="17"/>
      <c r="NK218" s="17"/>
      <c r="NL218" s="17"/>
      <c r="NM218" s="17"/>
      <c r="NN218" s="17"/>
      <c r="NO218" s="17"/>
      <c r="NP218" s="17"/>
      <c r="NQ218" s="17"/>
      <c r="NR218" s="17"/>
      <c r="NS218" s="17"/>
      <c r="NT218" s="17"/>
      <c r="NU218" s="17"/>
      <c r="NV218" s="17"/>
      <c r="NW218" s="17"/>
      <c r="NX218" s="17"/>
      <c r="NY218" s="17"/>
      <c r="NZ218" s="17"/>
      <c r="OA218" s="17"/>
      <c r="OB218" s="17"/>
      <c r="OC218" s="17"/>
      <c r="OD218" s="17"/>
      <c r="OE218" s="17"/>
      <c r="OF218" s="17"/>
      <c r="OG218" s="17"/>
      <c r="OH218" s="17"/>
      <c r="OI218" s="17"/>
      <c r="OJ218" s="17"/>
      <c r="OK218" s="17"/>
      <c r="OL218" s="17"/>
      <c r="OM218" s="17"/>
      <c r="ON218" s="17"/>
      <c r="OO218" s="17"/>
      <c r="OP218" s="17"/>
      <c r="OQ218" s="17"/>
      <c r="OR218" s="17"/>
      <c r="OS218" s="17"/>
      <c r="OT218" s="17"/>
      <c r="OU218" s="17"/>
      <c r="OV218" s="17"/>
      <c r="OW218" s="17"/>
      <c r="OX218" s="17"/>
      <c r="OY218" s="17"/>
      <c r="OZ218" s="17"/>
      <c r="PA218" s="17"/>
      <c r="PB218" s="17"/>
      <c r="PC218" s="17"/>
      <c r="PD218" s="17"/>
      <c r="PE218" s="17"/>
      <c r="PF218" s="17"/>
      <c r="PG218" s="17"/>
      <c r="PH218" s="17"/>
      <c r="PI218" s="17"/>
      <c r="PJ218" s="17"/>
      <c r="PK218" s="17"/>
      <c r="PL218" s="17"/>
      <c r="PM218" s="17"/>
      <c r="PN218" s="17"/>
      <c r="PO218" s="17"/>
      <c r="PP218" s="17"/>
      <c r="PQ218" s="17"/>
      <c r="PR218" s="17"/>
      <c r="PS218" s="17"/>
      <c r="PT218" s="17"/>
      <c r="PU218" s="17"/>
      <c r="PV218" s="17"/>
      <c r="PW218" s="17"/>
      <c r="PX218" s="17"/>
      <c r="PY218" s="17"/>
      <c r="PZ218" s="17"/>
      <c r="QA218" s="17"/>
      <c r="QB218" s="17"/>
      <c r="QC218" s="17"/>
      <c r="QD218" s="17"/>
      <c r="QE218" s="17"/>
      <c r="QF218" s="17"/>
      <c r="QG218" s="17"/>
      <c r="QH218" s="17"/>
      <c r="QI218" s="17"/>
      <c r="QJ218" s="17"/>
      <c r="QK218" s="17"/>
      <c r="QL218" s="17"/>
      <c r="QM218" s="17"/>
      <c r="QN218" s="17"/>
      <c r="QO218" s="17"/>
      <c r="QP218" s="17"/>
      <c r="QQ218" s="17"/>
      <c r="QR218" s="17"/>
      <c r="QS218" s="17"/>
      <c r="QT218" s="17"/>
      <c r="QU218" s="17"/>
      <c r="QV218" s="17"/>
      <c r="QW218" s="17"/>
      <c r="QX218" s="17"/>
      <c r="QY218" s="17"/>
      <c r="QZ218" s="17"/>
      <c r="RA218" s="17"/>
      <c r="RB218" s="17"/>
      <c r="RC218" s="17"/>
      <c r="RD218" s="17"/>
      <c r="RE218" s="17"/>
      <c r="RF218" s="17"/>
      <c r="RG218" s="17"/>
      <c r="RH218" s="17"/>
      <c r="RI218" s="17"/>
      <c r="RJ218" s="17"/>
      <c r="RK218" s="17"/>
      <c r="RL218" s="17"/>
      <c r="RM218" s="17"/>
      <c r="RN218" s="17"/>
      <c r="RO218" s="17"/>
      <c r="RP218" s="17"/>
      <c r="RQ218" s="17"/>
      <c r="RR218" s="17"/>
      <c r="RS218" s="17"/>
      <c r="RT218" s="17"/>
      <c r="RU218" s="17"/>
      <c r="RV218" s="17"/>
      <c r="RW218" s="17"/>
      <c r="RX218" s="17"/>
      <c r="RY218" s="17"/>
      <c r="RZ218" s="17"/>
      <c r="SA218" s="17"/>
      <c r="SB218" s="17"/>
      <c r="SC218" s="17"/>
      <c r="SD218" s="17"/>
      <c r="SE218" s="17"/>
      <c r="SF218" s="17"/>
      <c r="SG218" s="17"/>
      <c r="SH218" s="17"/>
      <c r="SI218" s="17"/>
      <c r="SJ218" s="17"/>
      <c r="SK218" s="17"/>
      <c r="SL218" s="17"/>
      <c r="SM218" s="17"/>
      <c r="SN218" s="17"/>
      <c r="SO218" s="17"/>
      <c r="SP218" s="17"/>
      <c r="SQ218" s="17"/>
      <c r="SR218" s="17"/>
      <c r="SS218" s="17"/>
      <c r="ST218" s="17"/>
      <c r="SU218" s="17"/>
      <c r="SV218" s="17"/>
      <c r="SW218" s="17"/>
      <c r="SX218" s="17"/>
      <c r="SY218" s="17"/>
      <c r="SZ218" s="17"/>
      <c r="TA218" s="17"/>
      <c r="TB218" s="17"/>
      <c r="TC218" s="17"/>
      <c r="TD218" s="17"/>
      <c r="TE218" s="17"/>
      <c r="TF218" s="17"/>
      <c r="TG218" s="17"/>
      <c r="TH218" s="17"/>
      <c r="TI218" s="17"/>
      <c r="TJ218" s="17"/>
      <c r="TK218" s="17"/>
      <c r="TL218" s="17"/>
      <c r="TM218" s="17"/>
      <c r="TN218" s="17"/>
      <c r="TO218" s="17"/>
      <c r="TP218" s="17"/>
      <c r="TQ218" s="17"/>
      <c r="TR218" s="17"/>
      <c r="TS218" s="17"/>
      <c r="TT218" s="17"/>
      <c r="TU218" s="17"/>
      <c r="TV218" s="17"/>
      <c r="TW218" s="17"/>
      <c r="TX218" s="17"/>
      <c r="TY218" s="17"/>
      <c r="TZ218" s="17"/>
      <c r="UA218" s="17"/>
      <c r="UB218" s="17"/>
      <c r="UC218" s="17"/>
      <c r="UD218" s="17"/>
      <c r="UE218" s="17"/>
      <c r="UF218" s="17"/>
      <c r="UG218" s="17"/>
      <c r="UH218" s="17"/>
      <c r="UI218" s="17"/>
      <c r="UJ218" s="17"/>
      <c r="UK218" s="17"/>
      <c r="UL218" s="17"/>
      <c r="UM218" s="17"/>
      <c r="UN218" s="17"/>
      <c r="UO218" s="17"/>
      <c r="UP218" s="17"/>
      <c r="UQ218" s="17"/>
      <c r="UR218" s="17"/>
      <c r="US218" s="17"/>
      <c r="UT218" s="17"/>
      <c r="UU218" s="17"/>
      <c r="UV218" s="17"/>
      <c r="UW218" s="17"/>
      <c r="UX218" s="17"/>
      <c r="UY218" s="17"/>
      <c r="UZ218" s="17"/>
      <c r="VA218" s="17"/>
      <c r="VB218" s="17"/>
      <c r="VC218" s="17"/>
      <c r="VD218" s="17"/>
      <c r="VE218" s="17"/>
      <c r="VF218" s="17"/>
      <c r="VG218" s="17"/>
      <c r="VH218" s="17"/>
      <c r="VI218" s="17"/>
      <c r="VJ218" s="17"/>
      <c r="VK218" s="17"/>
      <c r="VL218" s="17"/>
      <c r="VM218" s="17"/>
      <c r="VN218" s="17"/>
      <c r="VO218" s="17"/>
      <c r="VP218" s="17"/>
      <c r="VQ218" s="17"/>
      <c r="VR218" s="17"/>
      <c r="VS218" s="17"/>
      <c r="VT218" s="17"/>
      <c r="VU218" s="17"/>
      <c r="VV218" s="17"/>
      <c r="VW218" s="17"/>
      <c r="VX218" s="17"/>
      <c r="VY218" s="17"/>
      <c r="VZ218" s="17"/>
      <c r="WA218" s="17"/>
      <c r="WB218" s="17"/>
      <c r="WC218" s="17"/>
      <c r="WD218" s="17"/>
      <c r="WE218" s="17"/>
      <c r="WF218" s="17"/>
      <c r="WG218" s="17"/>
      <c r="WH218" s="17"/>
      <c r="WI218" s="17"/>
      <c r="WJ218" s="17"/>
      <c r="WK218" s="17"/>
      <c r="WL218" s="17"/>
      <c r="WM218" s="17"/>
      <c r="WN218" s="17"/>
      <c r="WO218" s="17"/>
      <c r="WP218" s="17"/>
      <c r="WQ218" s="17"/>
      <c r="WR218" s="17"/>
      <c r="WS218" s="17"/>
      <c r="WT218" s="17"/>
      <c r="WU218" s="17"/>
      <c r="WV218" s="17"/>
      <c r="WW218" s="17"/>
      <c r="WX218" s="17"/>
      <c r="WY218" s="17"/>
      <c r="WZ218" s="17"/>
      <c r="XA218" s="17"/>
      <c r="XB218" s="17"/>
      <c r="XC218" s="17"/>
      <c r="XD218" s="17"/>
      <c r="XE218" s="17"/>
      <c r="XF218" s="17"/>
      <c r="XG218" s="17"/>
      <c r="XH218" s="17"/>
      <c r="XI218" s="17"/>
      <c r="XJ218" s="17"/>
      <c r="XK218" s="17"/>
      <c r="XL218" s="17"/>
      <c r="XM218" s="17"/>
      <c r="XN218" s="17"/>
      <c r="XO218" s="17"/>
      <c r="XP218" s="17"/>
      <c r="XQ218" s="17"/>
      <c r="XR218" s="17"/>
      <c r="XS218" s="17"/>
      <c r="XT218" s="17"/>
      <c r="XU218" s="17"/>
      <c r="XV218" s="17"/>
      <c r="XW218" s="17"/>
      <c r="XX218" s="17"/>
      <c r="XY218" s="17"/>
      <c r="XZ218" s="17"/>
      <c r="YA218" s="17"/>
      <c r="YB218" s="17"/>
      <c r="YC218" s="17"/>
      <c r="YD218" s="17"/>
      <c r="YE218" s="17"/>
      <c r="YF218" s="17"/>
      <c r="YG218" s="17"/>
      <c r="YH218" s="17"/>
      <c r="YI218" s="17"/>
      <c r="YJ218" s="17"/>
      <c r="YK218" s="17"/>
      <c r="YL218" s="17"/>
      <c r="YM218" s="17"/>
      <c r="YN218" s="17"/>
      <c r="YO218" s="17"/>
      <c r="YP218" s="17"/>
      <c r="YQ218" s="17"/>
      <c r="YR218" s="17"/>
      <c r="YS218" s="17"/>
      <c r="YT218" s="17"/>
      <c r="YU218" s="17"/>
      <c r="YV218" s="17"/>
      <c r="YW218" s="17"/>
      <c r="YX218" s="17"/>
      <c r="YY218" s="17"/>
      <c r="YZ218" s="17"/>
      <c r="ZA218" s="17"/>
      <c r="ZB218" s="17"/>
      <c r="ZC218" s="17"/>
      <c r="ZD218" s="17"/>
      <c r="ZE218" s="17"/>
      <c r="ZF218" s="17"/>
      <c r="ZG218" s="17"/>
      <c r="ZH218" s="17"/>
      <c r="ZI218" s="17"/>
      <c r="ZJ218" s="17"/>
      <c r="ZK218" s="17"/>
      <c r="ZL218" s="17"/>
      <c r="ZM218" s="17"/>
      <c r="ZN218" s="17"/>
      <c r="ZO218" s="17"/>
      <c r="ZP218" s="17"/>
      <c r="ZQ218" s="17"/>
      <c r="ZR218" s="17"/>
      <c r="ZS218" s="17"/>
      <c r="ZT218" s="17"/>
      <c r="ZU218" s="17"/>
      <c r="ZV218" s="17"/>
      <c r="ZW218" s="17"/>
      <c r="ZX218" s="17"/>
      <c r="ZY218" s="17"/>
      <c r="ZZ218" s="17"/>
      <c r="AAA218" s="17"/>
      <c r="AAB218" s="17"/>
      <c r="AAC218" s="17"/>
      <c r="AAD218" s="17"/>
      <c r="AAE218" s="17"/>
      <c r="AAF218" s="17"/>
      <c r="AAG218" s="17"/>
      <c r="AAH218" s="17"/>
      <c r="AAI218" s="17"/>
      <c r="AAJ218" s="17"/>
      <c r="AAK218" s="17"/>
      <c r="AAL218" s="17"/>
      <c r="AAM218" s="17"/>
      <c r="AAN218" s="17"/>
      <c r="AAO218" s="17"/>
      <c r="AAP218" s="17"/>
      <c r="AAQ218" s="17"/>
      <c r="AAR218" s="17"/>
      <c r="AAS218" s="17"/>
      <c r="AAT218" s="17"/>
      <c r="AAU218" s="17"/>
      <c r="AAV218" s="17"/>
      <c r="AAW218" s="17"/>
      <c r="AAX218" s="17"/>
      <c r="AAY218" s="17"/>
      <c r="AAZ218" s="17"/>
      <c r="ABA218" s="17"/>
      <c r="ABB218" s="17"/>
      <c r="ABC218" s="17"/>
      <c r="ABD218" s="17"/>
      <c r="ABE218" s="17"/>
      <c r="ABF218" s="17"/>
      <c r="ABG218" s="17"/>
      <c r="ABH218" s="17"/>
      <c r="ABI218" s="17"/>
      <c r="ABJ218" s="17"/>
      <c r="ABK218" s="17"/>
      <c r="ABL218" s="17"/>
      <c r="ABM218" s="17"/>
      <c r="ABN218" s="17"/>
      <c r="ABO218" s="17"/>
      <c r="ABP218" s="17"/>
      <c r="ABQ218" s="17"/>
      <c r="ABR218" s="17"/>
      <c r="ABS218" s="17"/>
      <c r="ABT218" s="17"/>
      <c r="ABU218" s="17"/>
      <c r="ABV218" s="17"/>
      <c r="ABW218" s="17"/>
      <c r="ABX218" s="17"/>
      <c r="ABY218" s="17"/>
      <c r="ABZ218" s="17"/>
      <c r="ACA218" s="17"/>
      <c r="ACB218" s="17"/>
      <c r="ACC218" s="17"/>
      <c r="ACD218" s="17"/>
      <c r="ACE218" s="17"/>
      <c r="ACF218" s="17"/>
      <c r="ACG218" s="17"/>
      <c r="ACH218" s="17"/>
      <c r="ACI218" s="17"/>
      <c r="ACJ218" s="17"/>
      <c r="ACK218" s="17"/>
      <c r="ACL218" s="17"/>
      <c r="ACM218" s="17"/>
      <c r="ACN218" s="17"/>
      <c r="ACO218" s="17"/>
      <c r="ACP218" s="17"/>
      <c r="ACQ218" s="17"/>
      <c r="ACR218" s="17"/>
      <c r="ACS218" s="17"/>
      <c r="ACT218" s="17"/>
      <c r="ACU218" s="17"/>
      <c r="ACV218" s="17"/>
      <c r="ACW218" s="17"/>
      <c r="ACX218" s="17"/>
      <c r="ACY218" s="17"/>
      <c r="ACZ218" s="17"/>
      <c r="ADA218" s="17"/>
      <c r="ADB218" s="17"/>
      <c r="ADC218" s="17"/>
      <c r="ADD218" s="17"/>
      <c r="ADE218" s="17"/>
      <c r="ADF218" s="17"/>
      <c r="ADG218" s="17"/>
      <c r="ADH218" s="17"/>
      <c r="ADI218" s="17"/>
      <c r="ADJ218" s="17"/>
      <c r="ADK218" s="17"/>
      <c r="ADL218" s="17"/>
      <c r="ADM218" s="17"/>
      <c r="ADN218" s="17"/>
      <c r="ADO218" s="17"/>
      <c r="ADP218" s="17"/>
      <c r="ADQ218" s="17"/>
      <c r="ADR218" s="17"/>
      <c r="ADS218" s="17"/>
      <c r="ADT218" s="17"/>
      <c r="ADU218" s="17"/>
      <c r="ADV218" s="17"/>
      <c r="ADW218" s="17"/>
      <c r="ADX218" s="17"/>
      <c r="ADY218" s="17"/>
      <c r="ADZ218" s="17"/>
      <c r="AEA218" s="17"/>
      <c r="AEB218" s="17"/>
      <c r="AEC218" s="17"/>
      <c r="AED218" s="17"/>
      <c r="AEE218" s="17"/>
      <c r="AEF218" s="17"/>
      <c r="AEG218" s="17"/>
      <c r="AEH218" s="17"/>
      <c r="AEI218" s="17"/>
      <c r="AEJ218" s="17"/>
      <c r="AEK218" s="17"/>
      <c r="AEL218" s="17"/>
      <c r="AEM218" s="17"/>
      <c r="AEN218" s="17"/>
      <c r="AEO218" s="17"/>
      <c r="AEP218" s="17"/>
      <c r="AEQ218" s="17"/>
      <c r="AER218" s="17"/>
      <c r="AES218" s="17"/>
      <c r="AET218" s="17"/>
      <c r="AEU218" s="17"/>
      <c r="AEV218" s="17"/>
      <c r="AEW218" s="17"/>
      <c r="AEX218" s="17"/>
      <c r="AEY218" s="17"/>
      <c r="AEZ218" s="17"/>
      <c r="AFA218" s="17"/>
      <c r="AFB218" s="17"/>
      <c r="AFC218" s="17"/>
      <c r="AFD218" s="17"/>
      <c r="AFE218" s="17"/>
      <c r="AFF218" s="17"/>
      <c r="AFG218" s="17"/>
      <c r="AFH218" s="17"/>
      <c r="AFI218" s="17"/>
      <c r="AFJ218" s="17"/>
      <c r="AFK218" s="17"/>
      <c r="AFL218" s="17"/>
      <c r="AFM218" s="17"/>
      <c r="AFN218" s="17"/>
      <c r="AFO218" s="17"/>
      <c r="AFP218" s="17"/>
      <c r="AFQ218" s="17"/>
      <c r="AFR218" s="17"/>
      <c r="AFS218" s="17"/>
      <c r="AFT218" s="17"/>
      <c r="AFU218" s="17"/>
      <c r="AFV218" s="17"/>
      <c r="AFW218" s="17"/>
      <c r="AFX218" s="17"/>
      <c r="AFY218" s="17"/>
      <c r="AFZ218" s="17"/>
      <c r="AGA218" s="17"/>
      <c r="AGB218" s="17"/>
      <c r="AGC218" s="17"/>
      <c r="AGD218" s="17"/>
      <c r="AGE218" s="17"/>
      <c r="AGF218" s="17"/>
      <c r="AGG218" s="17"/>
      <c r="AGH218" s="17"/>
      <c r="AGI218" s="17"/>
      <c r="AGJ218" s="17"/>
      <c r="AGK218" s="17"/>
      <c r="AGL218" s="17"/>
      <c r="AGM218" s="17"/>
      <c r="AGN218" s="17"/>
      <c r="AGO218" s="17"/>
      <c r="AGP218" s="17"/>
      <c r="AGQ218" s="17"/>
      <c r="AGR218" s="17"/>
      <c r="AGS218" s="17"/>
      <c r="AGT218" s="17"/>
      <c r="AGU218" s="17"/>
      <c r="AGV218" s="17"/>
      <c r="AGW218" s="17"/>
      <c r="AGX218" s="17"/>
      <c r="AGY218" s="17"/>
      <c r="AGZ218" s="17"/>
      <c r="AHA218" s="17"/>
      <c r="AHB218" s="17"/>
      <c r="AHC218" s="17"/>
      <c r="AHD218" s="17"/>
      <c r="AHE218" s="17"/>
      <c r="AHF218" s="17"/>
      <c r="AHG218" s="17"/>
      <c r="AHH218" s="17"/>
      <c r="AHI218" s="17"/>
      <c r="AHJ218" s="17"/>
      <c r="AHK218" s="17"/>
      <c r="AHL218" s="17"/>
      <c r="AHM218" s="17"/>
      <c r="AHN218" s="17"/>
      <c r="AHO218" s="17"/>
      <c r="AHP218" s="17"/>
      <c r="AHQ218" s="17"/>
      <c r="AHR218" s="17"/>
      <c r="AHS218" s="17"/>
      <c r="AHT218" s="17"/>
      <c r="AHU218" s="17"/>
      <c r="AHV218" s="17"/>
      <c r="AHW218" s="17"/>
      <c r="AHX218" s="17"/>
      <c r="AHY218" s="17"/>
      <c r="AHZ218" s="17"/>
      <c r="AIA218" s="17"/>
      <c r="AIB218" s="17"/>
      <c r="AIC218" s="17"/>
      <c r="AID218" s="17"/>
      <c r="AIE218" s="17"/>
      <c r="AIF218" s="17"/>
      <c r="AIG218" s="17"/>
      <c r="AIH218" s="17"/>
      <c r="AII218" s="17"/>
      <c r="AIJ218" s="17"/>
      <c r="AIK218" s="17"/>
      <c r="AIL218" s="17"/>
      <c r="AIM218" s="17"/>
      <c r="AIN218" s="17"/>
      <c r="AIO218" s="17"/>
      <c r="AIP218" s="17"/>
      <c r="AIQ218" s="17"/>
      <c r="AIR218" s="17"/>
      <c r="AIS218" s="17"/>
      <c r="AIT218" s="17"/>
      <c r="AIU218" s="17"/>
      <c r="AIV218" s="17"/>
      <c r="AIW218" s="17"/>
      <c r="AIX218" s="17"/>
      <c r="AIY218" s="17"/>
      <c r="AIZ218" s="17"/>
      <c r="AJA218" s="17"/>
      <c r="AJB218" s="17"/>
      <c r="AJC218" s="17"/>
      <c r="AJD218" s="17"/>
      <c r="AJE218" s="17"/>
      <c r="AJF218" s="17"/>
      <c r="AJG218" s="17"/>
      <c r="AJH218" s="17"/>
      <c r="AJI218" s="17"/>
      <c r="AJJ218" s="17"/>
      <c r="AJK218" s="17"/>
      <c r="AJL218" s="17"/>
      <c r="AJM218" s="17"/>
      <c r="AJN218" s="17"/>
      <c r="AJO218" s="17"/>
      <c r="AJP218" s="17"/>
      <c r="AJQ218" s="17"/>
      <c r="AJR218" s="17"/>
      <c r="AJS218" s="17"/>
      <c r="AJT218" s="17"/>
      <c r="AJU218" s="17"/>
      <c r="AJV218" s="17"/>
      <c r="AJW218" s="17"/>
      <c r="AJX218" s="17"/>
      <c r="AJY218" s="17"/>
      <c r="AJZ218" s="17"/>
      <c r="AKA218" s="17"/>
      <c r="AKB218" s="17"/>
      <c r="AKC218" s="17"/>
      <c r="AKD218" s="17"/>
      <c r="AKE218" s="17"/>
      <c r="AKF218" s="17"/>
      <c r="AKG218" s="17"/>
      <c r="AKH218" s="17"/>
      <c r="AKI218" s="17"/>
      <c r="AKJ218" s="17"/>
      <c r="AKK218" s="17"/>
      <c r="AKL218" s="17"/>
      <c r="AKM218" s="17"/>
      <c r="AKN218" s="17"/>
      <c r="AKO218" s="17"/>
      <c r="AKP218" s="17"/>
      <c r="AKQ218" s="17"/>
      <c r="AKR218" s="17"/>
      <c r="AKS218" s="17"/>
      <c r="AKT218" s="17"/>
      <c r="AKU218" s="17"/>
      <c r="AKV218" s="17"/>
      <c r="AKW218" s="17"/>
      <c r="AKX218" s="17"/>
      <c r="AKY218" s="17"/>
      <c r="AKZ218" s="17"/>
      <c r="ALA218" s="17"/>
      <c r="ALB218" s="17"/>
      <c r="ALC218" s="17"/>
      <c r="ALD218" s="17"/>
      <c r="ALE218" s="17"/>
      <c r="ALF218" s="17"/>
      <c r="ALG218" s="17"/>
      <c r="ALH218" s="17"/>
      <c r="ALI218" s="17"/>
      <c r="ALJ218" s="17"/>
      <c r="ALK218" s="17"/>
      <c r="ALL218" s="17"/>
      <c r="ALM218" s="17"/>
      <c r="ALN218" s="17"/>
      <c r="ALO218" s="17"/>
      <c r="ALP218" s="17"/>
      <c r="ALQ218" s="17"/>
      <c r="ALR218" s="17"/>
      <c r="ALS218" s="17"/>
      <c r="ALT218" s="17"/>
      <c r="ALU218" s="17"/>
      <c r="ALV218" s="17"/>
      <c r="ALW218" s="17"/>
      <c r="ALX218" s="17"/>
      <c r="ALY218" s="17"/>
      <c r="ALZ218" s="17"/>
      <c r="AMA218" s="17"/>
      <c r="AMB218" s="17"/>
      <c r="AMC218" s="17"/>
      <c r="AMD218" s="17"/>
      <c r="AME218" s="17"/>
      <c r="AMF218" s="17"/>
      <c r="AMG218" s="17"/>
      <c r="AMH218" s="17"/>
      <c r="AMI218" s="17"/>
      <c r="AMJ218" s="17"/>
      <c r="AMK218" s="17"/>
      <c r="AML218" s="17"/>
      <c r="AMM218" s="17"/>
      <c r="AMN218" s="17"/>
      <c r="AMO218" s="17"/>
      <c r="AMP218" s="17"/>
      <c r="AMQ218" s="17"/>
      <c r="AMR218" s="17"/>
      <c r="AMS218" s="17"/>
      <c r="AMT218" s="17"/>
      <c r="AMU218" s="17"/>
      <c r="AMV218" s="17"/>
      <c r="AMW218" s="17"/>
      <c r="AMX218" s="17"/>
      <c r="AMY218" s="17"/>
      <c r="AMZ218" s="17"/>
      <c r="ANA218" s="17"/>
      <c r="ANB218" s="17"/>
      <c r="ANC218" s="17"/>
      <c r="AND218" s="17"/>
      <c r="ANE218" s="17"/>
      <c r="ANF218" s="17"/>
      <c r="ANG218" s="17"/>
      <c r="ANH218" s="17"/>
      <c r="ANI218" s="17"/>
      <c r="ANJ218" s="17"/>
      <c r="ANK218" s="17"/>
      <c r="ANL218" s="17"/>
      <c r="ANM218" s="17"/>
      <c r="ANN218" s="17"/>
      <c r="ANO218" s="17"/>
      <c r="ANP218" s="17"/>
      <c r="ANQ218" s="17"/>
      <c r="ANR218" s="17"/>
      <c r="ANS218" s="17"/>
      <c r="ANT218" s="17"/>
      <c r="ANU218" s="17"/>
      <c r="ANV218" s="17"/>
      <c r="ANW218" s="17"/>
      <c r="ANX218" s="17"/>
      <c r="ANY218" s="17"/>
      <c r="ANZ218" s="17"/>
      <c r="AOA218" s="17"/>
      <c r="AOB218" s="17"/>
      <c r="AOC218" s="17"/>
      <c r="AOD218" s="17"/>
      <c r="AOE218" s="17"/>
      <c r="AOF218" s="17"/>
      <c r="AOG218" s="17"/>
      <c r="AOH218" s="17"/>
      <c r="AOI218" s="17"/>
      <c r="AOJ218" s="17"/>
      <c r="AOK218" s="17"/>
      <c r="AOL218" s="17"/>
      <c r="AOM218" s="17"/>
      <c r="AON218" s="17"/>
      <c r="AOO218" s="17"/>
      <c r="AOP218" s="17"/>
      <c r="AOQ218" s="17"/>
      <c r="AOR218" s="17"/>
      <c r="AOS218" s="17"/>
      <c r="AOT218" s="17"/>
      <c r="AOU218" s="17"/>
      <c r="AOV218" s="17"/>
      <c r="AOW218" s="17"/>
      <c r="AOX218" s="17"/>
      <c r="AOY218" s="17"/>
      <c r="AOZ218" s="17"/>
      <c r="APA218" s="17"/>
      <c r="APB218" s="17"/>
      <c r="APC218" s="17"/>
      <c r="APD218" s="17"/>
      <c r="APE218" s="17"/>
      <c r="APF218" s="17"/>
      <c r="APG218" s="17"/>
      <c r="APH218" s="17"/>
      <c r="API218" s="17"/>
      <c r="APJ218" s="17"/>
      <c r="APK218" s="17"/>
      <c r="APL218" s="17"/>
      <c r="APM218" s="17"/>
      <c r="APN218" s="17"/>
      <c r="APO218" s="17"/>
      <c r="APP218" s="17"/>
      <c r="APQ218" s="17"/>
      <c r="APR218" s="17"/>
      <c r="APS218" s="17"/>
      <c r="APT218" s="17"/>
      <c r="APU218" s="17"/>
      <c r="APV218" s="17"/>
      <c r="APW218" s="17"/>
      <c r="APX218" s="17"/>
      <c r="APY218" s="17"/>
      <c r="APZ218" s="17"/>
      <c r="AQA218" s="17"/>
      <c r="AQB218" s="17"/>
      <c r="AQC218" s="17"/>
      <c r="AQD218" s="17"/>
      <c r="AQE218" s="17"/>
      <c r="AQF218" s="17"/>
      <c r="AQG218" s="17"/>
      <c r="AQH218" s="17"/>
      <c r="AQI218" s="17"/>
      <c r="AQJ218" s="17"/>
      <c r="AQK218" s="17"/>
      <c r="AQL218" s="17"/>
      <c r="AQM218" s="17"/>
      <c r="AQN218" s="17"/>
      <c r="AQO218" s="17"/>
      <c r="AQP218" s="17"/>
      <c r="AQQ218" s="17"/>
      <c r="AQR218" s="17"/>
      <c r="AQS218" s="17"/>
      <c r="AQT218" s="17"/>
      <c r="AQU218" s="17"/>
      <c r="AQV218" s="17"/>
      <c r="AQW218" s="17"/>
      <c r="AQX218" s="17"/>
      <c r="AQY218" s="17"/>
      <c r="AQZ218" s="17"/>
      <c r="ARA218" s="17"/>
      <c r="ARB218" s="17"/>
      <c r="ARC218" s="17"/>
      <c r="ARD218" s="17"/>
      <c r="ARE218" s="17"/>
      <c r="ARF218" s="17"/>
      <c r="ARG218" s="17"/>
      <c r="ARH218" s="17"/>
      <c r="ARI218" s="17"/>
      <c r="ARJ218" s="17"/>
      <c r="ARK218" s="17"/>
      <c r="ARL218" s="17"/>
      <c r="ARM218" s="17"/>
      <c r="ARN218" s="17"/>
      <c r="ARO218" s="17"/>
      <c r="ARP218" s="17"/>
      <c r="ARQ218" s="17"/>
      <c r="ARR218" s="17"/>
      <c r="ARS218" s="17"/>
      <c r="ART218" s="17"/>
      <c r="ARU218" s="17"/>
      <c r="ARV218" s="17"/>
      <c r="ARW218" s="17"/>
      <c r="ARX218" s="17"/>
      <c r="ARY218" s="17"/>
      <c r="ARZ218" s="17"/>
      <c r="ASA218" s="17"/>
      <c r="ASB218" s="17"/>
      <c r="ASC218" s="17"/>
      <c r="ASD218" s="17"/>
      <c r="ASE218" s="17"/>
      <c r="ASF218" s="17"/>
      <c r="ASG218" s="17"/>
      <c r="ASH218" s="17"/>
      <c r="ASI218" s="17"/>
      <c r="ASJ218" s="17"/>
      <c r="ASK218" s="17"/>
      <c r="ASL218" s="17"/>
      <c r="ASM218" s="17"/>
      <c r="ASN218" s="17"/>
      <c r="ASO218" s="17"/>
      <c r="ASP218" s="17"/>
      <c r="ASQ218" s="17"/>
      <c r="ASR218" s="17"/>
      <c r="ASS218" s="17"/>
      <c r="AST218" s="17"/>
      <c r="ASU218" s="17"/>
      <c r="ASV218" s="17"/>
      <c r="ASW218" s="17"/>
      <c r="ASX218" s="17"/>
      <c r="ASY218" s="17"/>
      <c r="ASZ218" s="17"/>
      <c r="ATA218" s="17"/>
      <c r="ATB218" s="17"/>
      <c r="ATC218" s="17"/>
      <c r="ATD218" s="17"/>
      <c r="ATE218" s="17"/>
      <c r="ATF218" s="17"/>
      <c r="ATG218" s="17"/>
      <c r="ATH218" s="17"/>
      <c r="ATI218" s="17"/>
      <c r="ATJ218" s="17"/>
      <c r="ATK218" s="17"/>
      <c r="ATL218" s="17"/>
      <c r="ATM218" s="17"/>
      <c r="ATN218" s="17"/>
      <c r="ATO218" s="17"/>
      <c r="ATP218" s="17"/>
      <c r="ATQ218" s="17"/>
      <c r="ATR218" s="17"/>
      <c r="ATS218" s="17"/>
      <c r="ATT218" s="17"/>
      <c r="ATU218" s="17"/>
      <c r="ATV218" s="17"/>
      <c r="ATW218" s="17"/>
      <c r="ATX218" s="17"/>
      <c r="ATY218" s="17"/>
      <c r="ATZ218" s="17"/>
      <c r="AUA218" s="17"/>
      <c r="AUB218" s="17"/>
      <c r="AUC218" s="17"/>
      <c r="AUD218" s="17"/>
      <c r="AUE218" s="17"/>
      <c r="AUF218" s="17"/>
      <c r="AUG218" s="17"/>
      <c r="AUH218" s="17"/>
      <c r="AUI218" s="17"/>
      <c r="AUJ218" s="17"/>
      <c r="AUK218" s="17"/>
      <c r="AUL218" s="17"/>
      <c r="AUM218" s="17"/>
      <c r="AUN218" s="17"/>
      <c r="AUO218" s="17"/>
      <c r="AUP218" s="17"/>
      <c r="AUQ218" s="17"/>
      <c r="AUR218" s="17"/>
      <c r="AUS218" s="17"/>
      <c r="AUT218" s="17"/>
      <c r="AUU218" s="17"/>
      <c r="AUV218" s="17"/>
      <c r="AUW218" s="17"/>
      <c r="AUX218" s="17"/>
      <c r="AUY218" s="17"/>
      <c r="AUZ218" s="17"/>
      <c r="AVA218" s="17"/>
      <c r="AVB218" s="17"/>
      <c r="AVC218" s="17"/>
      <c r="AVD218" s="17"/>
      <c r="AVE218" s="17"/>
      <c r="AVF218" s="17"/>
      <c r="AVG218" s="17"/>
      <c r="AVH218" s="17"/>
      <c r="AVI218" s="17"/>
      <c r="AVJ218" s="17"/>
      <c r="AVK218" s="17"/>
      <c r="AVL218" s="17"/>
      <c r="AVM218" s="17"/>
      <c r="AVN218" s="17"/>
      <c r="AVO218" s="17"/>
      <c r="AVP218" s="17"/>
      <c r="AVQ218" s="17"/>
      <c r="AVR218" s="17"/>
      <c r="AVS218" s="17"/>
      <c r="AVT218" s="17"/>
      <c r="AVU218" s="17"/>
      <c r="AVV218" s="17"/>
      <c r="AVW218" s="17"/>
      <c r="AVX218" s="17"/>
      <c r="AVY218" s="17"/>
      <c r="AVZ218" s="17"/>
      <c r="AWA218" s="17"/>
      <c r="AWB218" s="17"/>
      <c r="AWC218" s="17"/>
      <c r="AWD218" s="17"/>
      <c r="AWE218" s="17"/>
      <c r="AWF218" s="17"/>
      <c r="AWG218" s="17"/>
      <c r="AWH218" s="17"/>
      <c r="AWI218" s="17"/>
      <c r="AWJ218" s="17"/>
      <c r="AWK218" s="17"/>
      <c r="AWL218" s="17"/>
      <c r="AWM218" s="17"/>
      <c r="AWN218" s="17"/>
      <c r="AWO218" s="17"/>
      <c r="AWP218" s="17"/>
      <c r="AWQ218" s="17"/>
      <c r="AWR218" s="17"/>
      <c r="AWS218" s="17"/>
      <c r="AWT218" s="17"/>
      <c r="AWU218" s="17"/>
      <c r="AWV218" s="17"/>
      <c r="AWW218" s="17"/>
      <c r="AWX218" s="17"/>
      <c r="AWY218" s="17"/>
      <c r="AWZ218" s="17"/>
      <c r="AXA218" s="17"/>
      <c r="AXB218" s="17"/>
      <c r="AXC218" s="17"/>
      <c r="AXD218" s="17"/>
      <c r="AXE218" s="17"/>
      <c r="AXF218" s="17"/>
      <c r="AXG218" s="17"/>
      <c r="AXH218" s="17"/>
      <c r="AXI218" s="17"/>
      <c r="AXJ218" s="17"/>
      <c r="AXK218" s="17"/>
      <c r="AXL218" s="17"/>
      <c r="AXM218" s="17"/>
      <c r="AXN218" s="17"/>
      <c r="AXO218" s="17"/>
      <c r="AXP218" s="17"/>
      <c r="AXQ218" s="17"/>
      <c r="AXR218" s="17"/>
      <c r="AXS218" s="17"/>
      <c r="AXT218" s="17"/>
      <c r="AXU218" s="17"/>
      <c r="AXV218" s="17"/>
      <c r="AXW218" s="17"/>
      <c r="AXX218" s="17"/>
      <c r="AXY218" s="17"/>
      <c r="AXZ218" s="17"/>
      <c r="AYA218" s="17"/>
      <c r="AYB218" s="17"/>
      <c r="AYC218" s="17"/>
      <c r="AYD218" s="17"/>
      <c r="AYE218" s="17"/>
      <c r="AYF218" s="17"/>
      <c r="AYG218" s="17"/>
      <c r="AYH218" s="17"/>
      <c r="AYI218" s="17"/>
      <c r="AYJ218" s="17"/>
      <c r="AYK218" s="17"/>
      <c r="AYL218" s="17"/>
      <c r="AYM218" s="17"/>
      <c r="AYN218" s="17"/>
      <c r="AYO218" s="17"/>
      <c r="AYP218" s="17"/>
      <c r="AYQ218" s="17"/>
      <c r="AYR218" s="17"/>
      <c r="AYS218" s="17"/>
      <c r="AYT218" s="17"/>
      <c r="AYU218" s="17"/>
      <c r="AYV218" s="17"/>
      <c r="AYW218" s="17"/>
      <c r="AYX218" s="17"/>
      <c r="AYY218" s="17"/>
      <c r="AYZ218" s="17"/>
      <c r="AZA218" s="17"/>
      <c r="AZB218" s="17"/>
      <c r="AZC218" s="17"/>
      <c r="AZD218" s="17"/>
      <c r="AZE218" s="17"/>
      <c r="AZF218" s="17"/>
      <c r="AZG218" s="17"/>
      <c r="AZH218" s="17"/>
      <c r="AZI218" s="17"/>
      <c r="AZJ218" s="17"/>
      <c r="AZK218" s="17"/>
      <c r="AZL218" s="17"/>
      <c r="AZM218" s="17"/>
      <c r="AZN218" s="17"/>
      <c r="AZO218" s="17"/>
      <c r="AZP218" s="17"/>
      <c r="AZQ218" s="17"/>
      <c r="AZR218" s="17"/>
      <c r="AZS218" s="17"/>
      <c r="AZT218" s="17"/>
      <c r="AZU218" s="17"/>
      <c r="AZV218" s="17"/>
      <c r="AZW218" s="17"/>
      <c r="AZX218" s="17"/>
      <c r="AZY218" s="17"/>
      <c r="AZZ218" s="17"/>
      <c r="BAA218" s="17"/>
      <c r="BAB218" s="17"/>
      <c r="BAC218" s="17"/>
      <c r="BAD218" s="17"/>
      <c r="BAE218" s="17"/>
      <c r="BAF218" s="17"/>
      <c r="BAG218" s="17"/>
      <c r="BAH218" s="17"/>
      <c r="BAI218" s="17"/>
      <c r="BAJ218" s="17"/>
      <c r="BAK218" s="17"/>
      <c r="BAL218" s="17"/>
      <c r="BAM218" s="17"/>
      <c r="BAN218" s="17"/>
      <c r="BAO218" s="17"/>
      <c r="BAP218" s="17"/>
      <c r="BAQ218" s="17"/>
      <c r="BAR218" s="17"/>
      <c r="BAS218" s="17"/>
      <c r="BAT218" s="17"/>
      <c r="BAU218" s="17"/>
      <c r="BAV218" s="17"/>
      <c r="BAW218" s="17"/>
      <c r="BAX218" s="17"/>
      <c r="BAY218" s="17"/>
      <c r="BAZ218" s="17"/>
      <c r="BBA218" s="17"/>
      <c r="BBB218" s="17"/>
      <c r="BBC218" s="17"/>
      <c r="BBD218" s="17"/>
      <c r="BBE218" s="17"/>
      <c r="BBF218" s="17"/>
      <c r="BBG218" s="17"/>
      <c r="BBH218" s="17"/>
      <c r="BBI218" s="17"/>
      <c r="BBJ218" s="17"/>
      <c r="BBK218" s="17"/>
      <c r="BBL218" s="17"/>
      <c r="BBM218" s="17"/>
      <c r="BBN218" s="17"/>
      <c r="BBO218" s="17"/>
      <c r="BBP218" s="17"/>
      <c r="BBQ218" s="17"/>
      <c r="BBR218" s="17"/>
      <c r="BBS218" s="17"/>
      <c r="BBT218" s="17"/>
      <c r="BBU218" s="17"/>
      <c r="BBV218" s="17"/>
      <c r="BBW218" s="17"/>
      <c r="BBX218" s="17"/>
      <c r="BBY218" s="17"/>
      <c r="BBZ218" s="17"/>
      <c r="BCA218" s="17"/>
      <c r="BCB218" s="17"/>
      <c r="BCC218" s="17"/>
      <c r="BCD218" s="17"/>
      <c r="BCE218" s="17"/>
      <c r="BCF218" s="17"/>
      <c r="BCG218" s="17"/>
      <c r="BCH218" s="17"/>
      <c r="BCI218" s="17"/>
      <c r="BCJ218" s="17"/>
      <c r="BCK218" s="17"/>
      <c r="BCL218" s="17"/>
      <c r="BCM218" s="17"/>
      <c r="BCN218" s="17"/>
      <c r="BCO218" s="17"/>
      <c r="BCP218" s="17"/>
      <c r="BCQ218" s="17"/>
      <c r="BCR218" s="17"/>
      <c r="BCS218" s="17"/>
      <c r="BCT218" s="17"/>
      <c r="BCU218" s="17"/>
      <c r="BCV218" s="17"/>
      <c r="BCW218" s="17"/>
      <c r="BCX218" s="17"/>
      <c r="BCY218" s="17"/>
      <c r="BCZ218" s="17"/>
      <c r="BDA218" s="17"/>
      <c r="BDB218" s="17"/>
      <c r="BDC218" s="17"/>
      <c r="BDD218" s="17"/>
      <c r="BDE218" s="17"/>
      <c r="BDF218" s="17"/>
      <c r="BDG218" s="17"/>
      <c r="BDH218" s="17"/>
      <c r="BDI218" s="17"/>
      <c r="BDJ218" s="17"/>
      <c r="BDK218" s="17"/>
      <c r="BDL218" s="17"/>
      <c r="BDM218" s="17"/>
      <c r="BDN218" s="17"/>
      <c r="BDO218" s="17"/>
      <c r="BDP218" s="17"/>
      <c r="BDQ218" s="17"/>
      <c r="BDR218" s="17"/>
      <c r="BDS218" s="17"/>
      <c r="BDT218" s="17"/>
      <c r="BDU218" s="17"/>
      <c r="BDV218" s="17"/>
      <c r="BDW218" s="17"/>
      <c r="BDX218" s="17"/>
      <c r="BDY218" s="17"/>
      <c r="BDZ218" s="17"/>
      <c r="BEA218" s="17"/>
      <c r="BEB218" s="17"/>
      <c r="BEC218" s="17"/>
      <c r="BED218" s="17"/>
      <c r="BEE218" s="17"/>
      <c r="BEF218" s="17"/>
      <c r="BEG218" s="17"/>
      <c r="BEH218" s="17"/>
      <c r="BEI218" s="17"/>
      <c r="BEJ218" s="17"/>
      <c r="BEK218" s="17"/>
      <c r="BEL218" s="17"/>
      <c r="BEM218" s="17"/>
      <c r="BEN218" s="17"/>
      <c r="BEO218" s="17"/>
      <c r="BEP218" s="17"/>
      <c r="BEQ218" s="17"/>
      <c r="BER218" s="17"/>
      <c r="BES218" s="17"/>
      <c r="BET218" s="17"/>
      <c r="BEU218" s="17"/>
      <c r="BEV218" s="17"/>
      <c r="BEW218" s="17"/>
      <c r="BEX218" s="17"/>
      <c r="BEY218" s="17"/>
      <c r="BEZ218" s="17"/>
      <c r="BFA218" s="17"/>
      <c r="BFB218" s="17"/>
      <c r="BFC218" s="17"/>
      <c r="BFD218" s="17"/>
      <c r="BFE218" s="17"/>
      <c r="BFF218" s="17"/>
      <c r="BFG218" s="17"/>
      <c r="BFH218" s="17"/>
      <c r="BFI218" s="17"/>
      <c r="BFJ218" s="17"/>
      <c r="BFK218" s="17"/>
      <c r="BFL218" s="17"/>
      <c r="BFM218" s="17"/>
      <c r="BFN218" s="17"/>
      <c r="BFO218" s="17"/>
      <c r="BFP218" s="17"/>
      <c r="BFQ218" s="17"/>
      <c r="BFR218" s="17"/>
      <c r="BFS218" s="17"/>
      <c r="BFT218" s="17"/>
      <c r="BFU218" s="17"/>
      <c r="BFV218" s="17"/>
      <c r="BFW218" s="17"/>
      <c r="BFX218" s="17"/>
      <c r="BFY218" s="17"/>
      <c r="BFZ218" s="17"/>
      <c r="BGA218" s="17"/>
      <c r="BGB218" s="17"/>
      <c r="BGC218" s="17"/>
      <c r="BGD218" s="17"/>
      <c r="BGE218" s="17"/>
      <c r="BGF218" s="17"/>
      <c r="BGG218" s="17"/>
      <c r="BGH218" s="17"/>
      <c r="BGI218" s="17"/>
      <c r="BGJ218" s="17"/>
      <c r="BGK218" s="17"/>
      <c r="BGL218" s="17"/>
      <c r="BGM218" s="17"/>
      <c r="BGN218" s="17"/>
      <c r="BGO218" s="17"/>
      <c r="BGP218" s="17"/>
      <c r="BGQ218" s="17"/>
      <c r="BGR218" s="17"/>
      <c r="BGS218" s="17"/>
      <c r="BGT218" s="17"/>
      <c r="BGU218" s="17"/>
      <c r="BGV218" s="17"/>
      <c r="BGW218" s="17"/>
      <c r="BGX218" s="17"/>
      <c r="BGY218" s="17"/>
      <c r="BGZ218" s="17"/>
      <c r="BHA218" s="17"/>
      <c r="BHB218" s="17"/>
      <c r="BHC218" s="17"/>
      <c r="BHD218" s="17"/>
      <c r="BHE218" s="17"/>
      <c r="BHF218" s="17"/>
      <c r="BHG218" s="17"/>
      <c r="BHH218" s="17"/>
      <c r="BHI218" s="17"/>
      <c r="BHJ218" s="17"/>
      <c r="BHK218" s="17"/>
      <c r="BHL218" s="17"/>
      <c r="BHM218" s="17"/>
      <c r="BHN218" s="17"/>
      <c r="BHO218" s="17"/>
      <c r="BHP218" s="17"/>
      <c r="BHQ218" s="17"/>
      <c r="BHR218" s="17"/>
      <c r="BHS218" s="17"/>
      <c r="BHT218" s="17"/>
      <c r="BHU218" s="17"/>
      <c r="BHV218" s="17"/>
      <c r="BHW218" s="17"/>
      <c r="BHX218" s="17"/>
      <c r="BHY218" s="17"/>
      <c r="BHZ218" s="17"/>
      <c r="BIA218" s="17"/>
      <c r="BIB218" s="17"/>
      <c r="BIC218" s="17"/>
      <c r="BID218" s="17"/>
      <c r="BIE218" s="17"/>
      <c r="BIF218" s="17"/>
      <c r="BIG218" s="17"/>
      <c r="BIH218" s="17"/>
      <c r="BII218" s="17"/>
      <c r="BIJ218" s="17"/>
      <c r="BIK218" s="17"/>
      <c r="BIL218" s="17"/>
      <c r="BIM218" s="17"/>
      <c r="BIN218" s="17"/>
      <c r="BIO218" s="17"/>
      <c r="BIP218" s="17"/>
      <c r="BIQ218" s="17"/>
      <c r="BIR218" s="17"/>
      <c r="BIS218" s="17"/>
      <c r="BIT218" s="17"/>
      <c r="BIU218" s="17"/>
      <c r="BIV218" s="17"/>
      <c r="BIW218" s="17"/>
      <c r="BIX218" s="17"/>
      <c r="BIY218" s="17"/>
      <c r="BIZ218" s="17"/>
      <c r="BJA218" s="17"/>
      <c r="BJB218" s="17"/>
      <c r="BJC218" s="17"/>
      <c r="BJD218" s="17"/>
      <c r="BJE218" s="17"/>
      <c r="BJF218" s="17"/>
      <c r="BJG218" s="17"/>
      <c r="BJH218" s="17"/>
      <c r="BJI218" s="17"/>
      <c r="BJJ218" s="17"/>
      <c r="BJK218" s="17"/>
      <c r="BJL218" s="17"/>
      <c r="BJM218" s="17"/>
      <c r="BJN218" s="17"/>
      <c r="BJO218" s="17"/>
      <c r="BJP218" s="17"/>
      <c r="BJQ218" s="17"/>
      <c r="BJR218" s="17"/>
      <c r="BJS218" s="17"/>
      <c r="BJT218" s="17"/>
      <c r="BJU218" s="17"/>
      <c r="BJV218" s="17"/>
      <c r="BJW218" s="17"/>
      <c r="BJX218" s="17"/>
      <c r="BJY218" s="17"/>
      <c r="BJZ218" s="17"/>
      <c r="BKA218" s="17"/>
      <c r="BKB218" s="17"/>
      <c r="BKC218" s="17"/>
      <c r="BKD218" s="17"/>
      <c r="BKE218" s="17"/>
      <c r="BKF218" s="17"/>
      <c r="BKG218" s="17"/>
      <c r="BKH218" s="17"/>
      <c r="BKI218" s="17"/>
      <c r="BKJ218" s="17"/>
      <c r="BKK218" s="17"/>
      <c r="BKL218" s="17"/>
      <c r="BKM218" s="17"/>
      <c r="BKN218" s="17"/>
      <c r="BKO218" s="17"/>
      <c r="BKP218" s="17"/>
      <c r="BKQ218" s="17"/>
      <c r="BKR218" s="17"/>
      <c r="BKS218" s="17"/>
      <c r="BKT218" s="17"/>
      <c r="BKU218" s="17"/>
      <c r="BKV218" s="17"/>
      <c r="BKW218" s="17"/>
      <c r="BKX218" s="17"/>
      <c r="BKY218" s="17"/>
      <c r="BKZ218" s="17"/>
      <c r="BLA218" s="17"/>
      <c r="BLB218" s="17"/>
      <c r="BLC218" s="17"/>
      <c r="BLD218" s="17"/>
      <c r="BLE218" s="17"/>
      <c r="BLF218" s="17"/>
      <c r="BLG218" s="17"/>
      <c r="BLH218" s="17"/>
      <c r="BLI218" s="17"/>
      <c r="BLJ218" s="17"/>
      <c r="BLK218" s="17"/>
      <c r="BLL218" s="17"/>
      <c r="BLM218" s="17"/>
      <c r="BLN218" s="17"/>
      <c r="BLO218" s="17"/>
      <c r="BLP218" s="17"/>
      <c r="BLQ218" s="17"/>
      <c r="BLR218" s="17"/>
      <c r="BLS218" s="17"/>
      <c r="BLT218" s="17"/>
      <c r="BLU218" s="17"/>
      <c r="BLV218" s="17"/>
      <c r="BLW218" s="17"/>
      <c r="BLX218" s="17"/>
      <c r="BLY218" s="17"/>
      <c r="BLZ218" s="17"/>
      <c r="BMA218" s="17"/>
      <c r="BMB218" s="17"/>
      <c r="BMC218" s="17"/>
      <c r="BMD218" s="17"/>
      <c r="BME218" s="17"/>
      <c r="BMF218" s="17"/>
      <c r="BMG218" s="17"/>
      <c r="BMH218" s="17"/>
      <c r="BMI218" s="17"/>
      <c r="BMJ218" s="17"/>
      <c r="BMK218" s="17"/>
      <c r="BML218" s="17"/>
      <c r="BMM218" s="17"/>
      <c r="BMN218" s="17"/>
      <c r="BMO218" s="17"/>
      <c r="BMP218" s="17"/>
      <c r="BMQ218" s="17"/>
      <c r="BMR218" s="17"/>
      <c r="BMS218" s="17"/>
      <c r="BMT218" s="17"/>
      <c r="BMU218" s="17"/>
      <c r="BMV218" s="17"/>
      <c r="BMW218" s="17"/>
      <c r="BMX218" s="17"/>
      <c r="BMY218" s="17"/>
      <c r="BMZ218" s="17"/>
      <c r="BNA218" s="17"/>
      <c r="BNB218" s="17"/>
      <c r="BNC218" s="17"/>
      <c r="BND218" s="17"/>
      <c r="BNE218" s="17"/>
      <c r="BNF218" s="17"/>
      <c r="BNG218" s="17"/>
      <c r="BNH218" s="17"/>
      <c r="BNI218" s="17"/>
      <c r="BNJ218" s="17"/>
      <c r="BNK218" s="17"/>
      <c r="BNL218" s="17"/>
      <c r="BNM218" s="17"/>
      <c r="BNN218" s="17"/>
      <c r="BNO218" s="17"/>
      <c r="BNP218" s="17"/>
      <c r="BNQ218" s="17"/>
      <c r="BNR218" s="17"/>
      <c r="BNS218" s="17"/>
      <c r="BNT218" s="17"/>
      <c r="BNU218" s="17"/>
      <c r="BNV218" s="17"/>
      <c r="BNW218" s="17"/>
      <c r="BNX218" s="17"/>
      <c r="BNY218" s="17"/>
      <c r="BNZ218" s="17"/>
      <c r="BOA218" s="17"/>
      <c r="BOB218" s="17"/>
      <c r="BOC218" s="17"/>
      <c r="BOD218" s="17"/>
      <c r="BOE218" s="17"/>
      <c r="BOF218" s="17"/>
      <c r="BOG218" s="17"/>
      <c r="BOH218" s="17"/>
      <c r="BOI218" s="17"/>
      <c r="BOJ218" s="17"/>
      <c r="BOK218" s="17"/>
      <c r="BOL218" s="17"/>
      <c r="BOM218" s="17"/>
      <c r="BON218" s="17"/>
      <c r="BOO218" s="17"/>
      <c r="BOP218" s="17"/>
      <c r="BOQ218" s="17"/>
      <c r="BOR218" s="17"/>
      <c r="BOS218" s="17"/>
      <c r="BOT218" s="17"/>
      <c r="BOU218" s="17"/>
      <c r="BOV218" s="17"/>
      <c r="BOW218" s="17"/>
      <c r="BOX218" s="17"/>
      <c r="BOY218" s="17"/>
      <c r="BOZ218" s="17"/>
      <c r="BPA218" s="17"/>
      <c r="BPB218" s="17"/>
      <c r="BPC218" s="17"/>
      <c r="BPD218" s="17"/>
      <c r="BPE218" s="17"/>
      <c r="BPF218" s="17"/>
      <c r="BPG218" s="17"/>
      <c r="BPH218" s="17"/>
      <c r="BPI218" s="17"/>
      <c r="BPJ218" s="17"/>
      <c r="BPK218" s="17"/>
      <c r="BPL218" s="17"/>
      <c r="BPM218" s="17"/>
      <c r="BPN218" s="17"/>
      <c r="BPO218" s="17"/>
      <c r="BPP218" s="17"/>
      <c r="BPQ218" s="17"/>
      <c r="BPR218" s="17"/>
      <c r="BPS218" s="17"/>
      <c r="BPT218" s="17"/>
      <c r="BPU218" s="17"/>
      <c r="BPV218" s="17"/>
      <c r="BPW218" s="17"/>
      <c r="BPX218" s="17"/>
      <c r="BPY218" s="17"/>
      <c r="BPZ218" s="17"/>
      <c r="BQA218" s="17"/>
      <c r="BQB218" s="17"/>
      <c r="BQC218" s="17"/>
      <c r="BQD218" s="17"/>
      <c r="BQE218" s="17"/>
      <c r="BQF218" s="17"/>
      <c r="BQG218" s="17"/>
      <c r="BQH218" s="17"/>
      <c r="BQI218" s="17"/>
      <c r="BQJ218" s="17"/>
      <c r="BQK218" s="17"/>
      <c r="BQL218" s="17"/>
      <c r="BQM218" s="17"/>
      <c r="BQN218" s="17"/>
      <c r="BQO218" s="17"/>
      <c r="BQP218" s="17"/>
      <c r="BQQ218" s="17"/>
      <c r="BQR218" s="17"/>
      <c r="BQS218" s="17"/>
      <c r="BQT218" s="17"/>
      <c r="BQU218" s="17"/>
      <c r="BQV218" s="17"/>
      <c r="BQW218" s="17"/>
      <c r="BQX218" s="17"/>
      <c r="BQY218" s="17"/>
      <c r="BQZ218" s="17"/>
      <c r="BRA218" s="17"/>
      <c r="BRB218" s="17"/>
      <c r="BRC218" s="17"/>
      <c r="BRD218" s="17"/>
      <c r="BRE218" s="17"/>
      <c r="BRF218" s="17"/>
      <c r="BRG218" s="17"/>
      <c r="BRH218" s="17"/>
      <c r="BRI218" s="17"/>
      <c r="BRJ218" s="17"/>
      <c r="BRK218" s="17"/>
      <c r="BRL218" s="17"/>
      <c r="BRM218" s="17"/>
      <c r="BRN218" s="17"/>
      <c r="BRO218" s="17"/>
      <c r="BRP218" s="17"/>
      <c r="BRQ218" s="17"/>
      <c r="BRR218" s="17"/>
      <c r="BRS218" s="17"/>
      <c r="BRT218" s="17"/>
      <c r="BRU218" s="17"/>
      <c r="BRV218" s="17"/>
      <c r="BRW218" s="17"/>
      <c r="BRX218" s="17"/>
      <c r="BRY218" s="17"/>
      <c r="BRZ218" s="17"/>
      <c r="BSA218" s="17"/>
      <c r="BSB218" s="17"/>
      <c r="BSC218" s="17"/>
      <c r="BSD218" s="17"/>
      <c r="BSE218" s="17"/>
      <c r="BSF218" s="17"/>
      <c r="BSG218" s="17"/>
      <c r="BSH218" s="17"/>
      <c r="BSI218" s="17"/>
      <c r="BSJ218" s="17"/>
      <c r="BSK218" s="17"/>
      <c r="BSL218" s="17"/>
      <c r="BSM218" s="17"/>
      <c r="BSN218" s="17"/>
      <c r="BSO218" s="17"/>
      <c r="BSP218" s="17"/>
      <c r="BSQ218" s="17"/>
      <c r="BSR218" s="17"/>
      <c r="BSS218" s="17"/>
      <c r="BST218" s="17"/>
      <c r="BSU218" s="17"/>
      <c r="BSV218" s="17"/>
      <c r="BSW218" s="17"/>
      <c r="BSX218" s="17"/>
      <c r="BSY218" s="17"/>
      <c r="BSZ218" s="17"/>
      <c r="BTA218" s="17"/>
      <c r="BTB218" s="17"/>
      <c r="BTC218" s="17"/>
      <c r="BTD218" s="17"/>
      <c r="BTE218" s="17"/>
      <c r="BTF218" s="17"/>
      <c r="BTG218" s="17"/>
      <c r="BTH218" s="17"/>
      <c r="BTI218" s="17"/>
      <c r="BTJ218" s="17"/>
      <c r="BTK218" s="17"/>
      <c r="BTL218" s="17"/>
      <c r="BTM218" s="17"/>
      <c r="BTN218" s="17"/>
      <c r="BTO218" s="17"/>
      <c r="BTP218" s="17"/>
      <c r="BTQ218" s="17"/>
      <c r="BTR218" s="17"/>
      <c r="BTS218" s="17"/>
      <c r="BTT218" s="17"/>
      <c r="BTU218" s="17"/>
      <c r="BTV218" s="17"/>
      <c r="BTW218" s="17"/>
      <c r="BTX218" s="17"/>
      <c r="BTY218" s="17"/>
      <c r="BTZ218" s="17"/>
      <c r="BUA218" s="17"/>
      <c r="BUB218" s="17"/>
      <c r="BUC218" s="17"/>
      <c r="BUD218" s="17"/>
      <c r="BUE218" s="17"/>
      <c r="BUF218" s="17"/>
      <c r="BUG218" s="17"/>
      <c r="BUH218" s="17"/>
      <c r="BUI218" s="17"/>
      <c r="BUJ218" s="17"/>
      <c r="BUK218" s="17"/>
      <c r="BUL218" s="17"/>
      <c r="BUM218" s="17"/>
      <c r="BUN218" s="17"/>
      <c r="BUO218" s="17"/>
      <c r="BUP218" s="17"/>
      <c r="BUQ218" s="17"/>
      <c r="BUR218" s="17"/>
      <c r="BUS218" s="17"/>
      <c r="BUT218" s="17"/>
      <c r="BUU218" s="17"/>
      <c r="BUV218" s="17"/>
      <c r="BUW218" s="17"/>
      <c r="BUX218" s="17"/>
      <c r="BUY218" s="17"/>
      <c r="BUZ218" s="17"/>
      <c r="BVA218" s="17"/>
      <c r="BVB218" s="17"/>
      <c r="BVC218" s="17"/>
      <c r="BVD218" s="17"/>
      <c r="BVE218" s="17"/>
      <c r="BVF218" s="17"/>
      <c r="BVG218" s="17"/>
      <c r="BVH218" s="17"/>
      <c r="BVI218" s="17"/>
      <c r="BVJ218" s="17"/>
      <c r="BVK218" s="17"/>
      <c r="BVL218" s="17"/>
      <c r="BVM218" s="17"/>
      <c r="BVN218" s="17"/>
      <c r="BVO218" s="17"/>
      <c r="BVP218" s="17"/>
      <c r="BVQ218" s="17"/>
      <c r="BVR218" s="17"/>
      <c r="BVS218" s="17"/>
      <c r="BVT218" s="17"/>
      <c r="BVU218" s="17"/>
      <c r="BVV218" s="17"/>
      <c r="BVW218" s="17"/>
      <c r="BVX218" s="17"/>
      <c r="BVY218" s="17"/>
      <c r="BVZ218" s="17"/>
      <c r="BWA218" s="17"/>
      <c r="BWB218" s="17"/>
      <c r="BWC218" s="17"/>
      <c r="BWD218" s="17"/>
      <c r="BWE218" s="17"/>
      <c r="BWF218" s="17"/>
      <c r="BWG218" s="17"/>
      <c r="BWH218" s="17"/>
      <c r="BWI218" s="17"/>
      <c r="BWJ218" s="17"/>
      <c r="BWK218" s="17"/>
      <c r="BWL218" s="17"/>
      <c r="BWM218" s="17"/>
      <c r="BWN218" s="17"/>
      <c r="BWO218" s="17"/>
      <c r="BWP218" s="17"/>
      <c r="BWQ218" s="17"/>
      <c r="BWR218" s="17"/>
      <c r="BWS218" s="17"/>
      <c r="BWT218" s="17"/>
      <c r="BWU218" s="17"/>
      <c r="BWV218" s="17"/>
      <c r="BWW218" s="17"/>
      <c r="BWX218" s="17"/>
      <c r="BWY218" s="17"/>
      <c r="BWZ218" s="17"/>
      <c r="BXA218" s="17"/>
      <c r="BXB218" s="17"/>
      <c r="BXC218" s="17"/>
      <c r="BXD218" s="17"/>
      <c r="BXE218" s="17"/>
      <c r="BXF218" s="17"/>
      <c r="BXG218" s="17"/>
      <c r="BXH218" s="17"/>
      <c r="BXI218" s="17"/>
      <c r="BXJ218" s="17"/>
      <c r="BXK218" s="17"/>
      <c r="BXL218" s="17"/>
      <c r="BXM218" s="17"/>
      <c r="BXN218" s="17"/>
      <c r="BXO218" s="17"/>
      <c r="BXP218" s="17"/>
      <c r="BXQ218" s="17"/>
      <c r="BXR218" s="17"/>
      <c r="BXS218" s="17"/>
      <c r="BXT218" s="17"/>
      <c r="BXU218" s="17"/>
      <c r="BXV218" s="17"/>
      <c r="BXW218" s="17"/>
      <c r="BXX218" s="17"/>
      <c r="BXY218" s="17"/>
      <c r="BXZ218" s="17"/>
      <c r="BYA218" s="17"/>
      <c r="BYB218" s="17"/>
      <c r="BYC218" s="17"/>
      <c r="BYD218" s="17"/>
      <c r="BYE218" s="17"/>
      <c r="BYF218" s="17"/>
      <c r="BYG218" s="17"/>
      <c r="BYH218" s="17"/>
      <c r="BYI218" s="17"/>
      <c r="BYJ218" s="17"/>
      <c r="BYK218" s="17"/>
      <c r="BYL218" s="17"/>
      <c r="BYM218" s="17"/>
      <c r="BYN218" s="17"/>
      <c r="BYO218" s="17"/>
      <c r="BYP218" s="17"/>
      <c r="BYQ218" s="17"/>
      <c r="BYR218" s="17"/>
      <c r="BYS218" s="17"/>
      <c r="BYT218" s="17"/>
      <c r="BYU218" s="17"/>
      <c r="BYV218" s="17"/>
      <c r="BYW218" s="17"/>
      <c r="BYX218" s="17"/>
      <c r="BYY218" s="17"/>
      <c r="BYZ218" s="17"/>
      <c r="BZA218" s="17"/>
      <c r="BZB218" s="17"/>
      <c r="BZC218" s="17"/>
      <c r="BZD218" s="17"/>
      <c r="BZE218" s="17"/>
      <c r="BZF218" s="17"/>
      <c r="BZG218" s="17"/>
      <c r="BZH218" s="17"/>
      <c r="BZI218" s="17"/>
      <c r="BZJ218" s="17"/>
      <c r="BZK218" s="17"/>
      <c r="BZL218" s="17"/>
      <c r="BZM218" s="17"/>
      <c r="BZN218" s="17"/>
      <c r="BZO218" s="17"/>
      <c r="BZP218" s="17"/>
      <c r="BZQ218" s="17"/>
      <c r="BZR218" s="17"/>
      <c r="BZS218" s="17"/>
      <c r="BZT218" s="17"/>
      <c r="BZU218" s="17"/>
      <c r="BZV218" s="17"/>
      <c r="BZW218" s="17"/>
      <c r="BZX218" s="17"/>
      <c r="BZY218" s="17"/>
      <c r="BZZ218" s="17"/>
      <c r="CAA218" s="17"/>
      <c r="CAB218" s="17"/>
      <c r="CAC218" s="17"/>
      <c r="CAD218" s="17"/>
      <c r="CAE218" s="17"/>
      <c r="CAF218" s="17"/>
      <c r="CAG218" s="17"/>
      <c r="CAH218" s="17"/>
      <c r="CAI218" s="17"/>
      <c r="CAJ218" s="17"/>
      <c r="CAK218" s="17"/>
      <c r="CAL218" s="17"/>
      <c r="CAM218" s="17"/>
      <c r="CAN218" s="17"/>
      <c r="CAO218" s="17"/>
      <c r="CAP218" s="17"/>
      <c r="CAQ218" s="17"/>
      <c r="CAR218" s="17"/>
      <c r="CAS218" s="17"/>
      <c r="CAT218" s="17"/>
      <c r="CAU218" s="17"/>
      <c r="CAV218" s="17"/>
      <c r="CAW218" s="17"/>
      <c r="CAX218" s="17"/>
      <c r="CAY218" s="17"/>
      <c r="CAZ218" s="17"/>
      <c r="CBA218" s="17"/>
      <c r="CBB218" s="17"/>
      <c r="CBC218" s="17"/>
      <c r="CBD218" s="17"/>
      <c r="CBE218" s="17"/>
      <c r="CBF218" s="17"/>
      <c r="CBG218" s="17"/>
      <c r="CBH218" s="17"/>
      <c r="CBI218" s="17"/>
      <c r="CBJ218" s="17"/>
      <c r="CBK218" s="17"/>
      <c r="CBL218" s="17"/>
      <c r="CBM218" s="17"/>
      <c r="CBN218" s="17"/>
      <c r="CBO218" s="17"/>
      <c r="CBP218" s="17"/>
      <c r="CBQ218" s="17"/>
      <c r="CBR218" s="17"/>
      <c r="CBS218" s="17"/>
      <c r="CBT218" s="17"/>
      <c r="CBU218" s="17"/>
      <c r="CBV218" s="17"/>
      <c r="CBW218" s="17"/>
      <c r="CBX218" s="17"/>
      <c r="CBY218" s="17"/>
      <c r="CBZ218" s="17"/>
      <c r="CCA218" s="17"/>
      <c r="CCB218" s="17"/>
      <c r="CCC218" s="17"/>
      <c r="CCD218" s="17"/>
      <c r="CCE218" s="17"/>
      <c r="CCF218" s="17"/>
      <c r="CCG218" s="17"/>
      <c r="CCH218" s="17"/>
      <c r="CCI218" s="17"/>
      <c r="CCJ218" s="17"/>
      <c r="CCK218" s="17"/>
      <c r="CCL218" s="17"/>
      <c r="CCM218" s="17"/>
      <c r="CCN218" s="17"/>
      <c r="CCO218" s="17"/>
      <c r="CCP218" s="17"/>
      <c r="CCQ218" s="17"/>
      <c r="CCR218" s="17"/>
      <c r="CCS218" s="17"/>
      <c r="CCT218" s="17"/>
      <c r="CCU218" s="17"/>
      <c r="CCV218" s="17"/>
      <c r="CCW218" s="17"/>
      <c r="CCX218" s="17"/>
      <c r="CCY218" s="17"/>
      <c r="CCZ218" s="17"/>
      <c r="CDA218" s="17"/>
      <c r="CDB218" s="17"/>
      <c r="CDC218" s="17"/>
      <c r="CDD218" s="17"/>
      <c r="CDE218" s="17"/>
      <c r="CDF218" s="17"/>
      <c r="CDG218" s="17"/>
      <c r="CDH218" s="17"/>
      <c r="CDI218" s="17"/>
      <c r="CDJ218" s="17"/>
      <c r="CDK218" s="17"/>
      <c r="CDL218" s="17"/>
      <c r="CDM218" s="17"/>
      <c r="CDN218" s="17"/>
      <c r="CDO218" s="17"/>
      <c r="CDP218" s="17"/>
      <c r="CDQ218" s="17"/>
      <c r="CDR218" s="17"/>
      <c r="CDS218" s="17"/>
      <c r="CDT218" s="17"/>
      <c r="CDU218" s="17"/>
    </row>
    <row r="219">
      <c r="A219" s="14" t="s">
        <v>2801</v>
      </c>
      <c r="B219" s="14" t="s">
        <v>4427</v>
      </c>
      <c r="C219" s="14" t="s">
        <v>2803</v>
      </c>
      <c r="D219" s="14" t="s">
        <v>2816</v>
      </c>
      <c r="E219" s="14" t="s">
        <v>4271</v>
      </c>
      <c r="F219" s="14" t="s">
        <v>2835</v>
      </c>
      <c r="I219" s="14" t="s">
        <v>2558</v>
      </c>
      <c r="J219" s="14" t="s">
        <v>3675</v>
      </c>
      <c r="K219" s="14" t="s">
        <v>2619</v>
      </c>
      <c r="L219" s="14" t="s">
        <v>2658</v>
      </c>
      <c r="M219" s="17"/>
      <c r="N219" s="14" t="s">
        <v>2690</v>
      </c>
      <c r="O219" s="14" t="s">
        <v>2690</v>
      </c>
      <c r="P219" s="14" t="s">
        <v>2690</v>
      </c>
      <c r="Q219" s="16">
        <v>11.0</v>
      </c>
      <c r="R219" s="16">
        <v>4076868.0</v>
      </c>
      <c r="S219" s="16">
        <v>4076868.0</v>
      </c>
      <c r="T219" s="14" t="s">
        <v>2631</v>
      </c>
      <c r="U219" s="14" t="s">
        <v>2621</v>
      </c>
      <c r="V219" s="14" t="s">
        <v>4428</v>
      </c>
      <c r="W219" s="14" t="s">
        <v>4429</v>
      </c>
      <c r="X219" s="16">
        <v>0.19</v>
      </c>
      <c r="Y219" s="17"/>
      <c r="Z219" s="16">
        <v>13.0</v>
      </c>
      <c r="AA219" s="16">
        <v>54.0</v>
      </c>
      <c r="AB219" s="17"/>
      <c r="AC219" s="16">
        <v>203.0</v>
      </c>
      <c r="AD219" s="16">
        <v>10808.0</v>
      </c>
      <c r="AE219" s="17"/>
      <c r="AF219" s="17"/>
      <c r="AG219" s="17"/>
      <c r="AH219" s="17"/>
      <c r="AI219" s="17"/>
      <c r="AJ219" s="17"/>
      <c r="AK219" s="17"/>
      <c r="AL219" s="16">
        <v>67.0</v>
      </c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4" t="s">
        <v>2818</v>
      </c>
      <c r="BB219" s="17"/>
      <c r="BC219" s="17"/>
      <c r="BD219" s="17"/>
      <c r="BE219" s="17"/>
      <c r="BF219" s="14" t="s">
        <v>2563</v>
      </c>
      <c r="BG219" s="16">
        <v>1.0</v>
      </c>
      <c r="BH219" s="14" t="s">
        <v>2564</v>
      </c>
      <c r="BI219" s="14" t="s">
        <v>2565</v>
      </c>
      <c r="BJ219" s="14" t="s">
        <v>2566</v>
      </c>
      <c r="BK219" s="17"/>
      <c r="BL219" s="17"/>
      <c r="BM219" s="16">
        <v>363.533333</v>
      </c>
      <c r="BN219" s="17"/>
      <c r="BO219" s="17"/>
      <c r="BP219" s="17"/>
      <c r="BQ219" s="17"/>
      <c r="BR219" s="17"/>
      <c r="BS219" s="16">
        <v>1.0E-4</v>
      </c>
      <c r="BT219" s="16">
        <v>106.881021</v>
      </c>
      <c r="BU219" s="14" t="s">
        <v>2680</v>
      </c>
      <c r="BW219" s="17"/>
      <c r="BX219" s="17"/>
      <c r="BY219" s="14" t="s">
        <v>2807</v>
      </c>
      <c r="BZ219" s="17"/>
      <c r="CA219" s="16">
        <v>-24477.0</v>
      </c>
      <c r="CB219" s="16">
        <v>0.0</v>
      </c>
      <c r="CC219" s="16">
        <v>106.881021</v>
      </c>
      <c r="CD219" s="14" t="s">
        <v>2571</v>
      </c>
      <c r="CE219" s="16">
        <v>106.881021</v>
      </c>
      <c r="CF219" s="14" t="s">
        <v>2572</v>
      </c>
      <c r="CG219" s="14" t="s">
        <v>2704</v>
      </c>
      <c r="CH219" s="19">
        <v>40550.0</v>
      </c>
      <c r="CI219" s="14" t="s">
        <v>2573</v>
      </c>
      <c r="CJ219" s="14" t="s">
        <v>2719</v>
      </c>
      <c r="CK219" s="14" t="s">
        <v>2574</v>
      </c>
      <c r="CL219" s="14" t="s">
        <v>2808</v>
      </c>
      <c r="CM219" s="20">
        <v>2389113.0</v>
      </c>
      <c r="CN219" s="14" t="s">
        <v>2808</v>
      </c>
      <c r="CO219" s="14" t="s">
        <v>2563</v>
      </c>
      <c r="CP219" s="14" t="s">
        <v>2563</v>
      </c>
      <c r="CQ219" s="16">
        <v>0.3108</v>
      </c>
      <c r="CR219" s="16">
        <v>1.74</v>
      </c>
      <c r="CS219" s="17"/>
      <c r="CT219" s="14" t="s">
        <v>4430</v>
      </c>
      <c r="CX219" s="14" t="s">
        <v>2580</v>
      </c>
      <c r="CY219" s="16">
        <v>106.881021</v>
      </c>
      <c r="CZ219" s="14" t="s">
        <v>2581</v>
      </c>
      <c r="DB219" s="14" t="s">
        <v>2574</v>
      </c>
      <c r="DC219" s="14" t="s">
        <v>2708</v>
      </c>
      <c r="DD219" s="14" t="s">
        <v>4393</v>
      </c>
      <c r="DE219" s="14" t="s">
        <v>2574</v>
      </c>
      <c r="DF219" s="14" t="s">
        <v>2563</v>
      </c>
      <c r="DG219" s="14" t="s">
        <v>3834</v>
      </c>
      <c r="DH219" s="14" t="s">
        <v>4406</v>
      </c>
      <c r="DI219" s="14" t="s">
        <v>2813</v>
      </c>
      <c r="DJ219" s="14" t="s">
        <v>2823</v>
      </c>
      <c r="DK219" s="16">
        <v>59.0</v>
      </c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  <c r="KL219" s="17"/>
      <c r="KM219" s="17"/>
      <c r="KN219" s="17"/>
      <c r="KO219" s="17"/>
      <c r="KP219" s="17"/>
      <c r="KQ219" s="17"/>
      <c r="KR219" s="17"/>
      <c r="KS219" s="17"/>
      <c r="KT219" s="17"/>
      <c r="KU219" s="17"/>
      <c r="KV219" s="17"/>
      <c r="KW219" s="17"/>
      <c r="KX219" s="17"/>
      <c r="KY219" s="17"/>
      <c r="KZ219" s="17"/>
      <c r="LA219" s="17"/>
      <c r="LB219" s="17"/>
      <c r="LC219" s="17"/>
      <c r="LD219" s="17"/>
      <c r="LE219" s="17"/>
      <c r="LF219" s="17"/>
      <c r="LG219" s="17"/>
      <c r="LH219" s="17"/>
      <c r="LI219" s="17"/>
      <c r="LJ219" s="17"/>
      <c r="LK219" s="17"/>
      <c r="LL219" s="17"/>
      <c r="LM219" s="17"/>
      <c r="LN219" s="17"/>
      <c r="LO219" s="17"/>
      <c r="LP219" s="17"/>
      <c r="LQ219" s="17"/>
      <c r="LR219" s="17"/>
      <c r="LS219" s="17"/>
      <c r="LT219" s="17"/>
      <c r="LU219" s="17"/>
      <c r="LV219" s="17"/>
      <c r="LW219" s="17"/>
      <c r="LX219" s="17"/>
      <c r="LY219" s="17"/>
      <c r="LZ219" s="17"/>
      <c r="MA219" s="17"/>
      <c r="MB219" s="17"/>
      <c r="MC219" s="17"/>
      <c r="MD219" s="17"/>
      <c r="ME219" s="17"/>
      <c r="MF219" s="17"/>
      <c r="MG219" s="17"/>
      <c r="MH219" s="17"/>
      <c r="MI219" s="17"/>
      <c r="MJ219" s="17"/>
      <c r="MK219" s="17"/>
      <c r="ML219" s="17"/>
      <c r="MM219" s="17"/>
      <c r="MN219" s="17"/>
      <c r="MO219" s="17"/>
      <c r="MP219" s="17"/>
      <c r="MQ219" s="17"/>
      <c r="MR219" s="17"/>
      <c r="MS219" s="17"/>
      <c r="MT219" s="17"/>
      <c r="MU219" s="17"/>
      <c r="MV219" s="17"/>
      <c r="MW219" s="17"/>
      <c r="MX219" s="17"/>
      <c r="MY219" s="17"/>
      <c r="MZ219" s="17"/>
      <c r="NA219" s="17"/>
      <c r="NB219" s="17"/>
      <c r="NC219" s="17"/>
      <c r="ND219" s="17"/>
      <c r="NE219" s="17"/>
      <c r="NF219" s="17"/>
      <c r="NG219" s="17"/>
      <c r="NH219" s="17"/>
      <c r="NI219" s="17"/>
      <c r="NJ219" s="17"/>
      <c r="NK219" s="17"/>
      <c r="NL219" s="17"/>
      <c r="NM219" s="17"/>
      <c r="NN219" s="17"/>
      <c r="NO219" s="17"/>
      <c r="NP219" s="17"/>
      <c r="NQ219" s="17"/>
      <c r="NR219" s="17"/>
      <c r="NS219" s="17"/>
      <c r="NT219" s="17"/>
      <c r="NU219" s="17"/>
      <c r="NV219" s="17"/>
      <c r="NW219" s="17"/>
      <c r="NX219" s="17"/>
      <c r="NY219" s="17"/>
      <c r="NZ219" s="17"/>
      <c r="OA219" s="17"/>
      <c r="OB219" s="17"/>
      <c r="OC219" s="17"/>
      <c r="OD219" s="17"/>
      <c r="OE219" s="17"/>
      <c r="OF219" s="17"/>
      <c r="OG219" s="17"/>
      <c r="OH219" s="17"/>
      <c r="OI219" s="17"/>
      <c r="OJ219" s="17"/>
      <c r="OK219" s="17"/>
      <c r="OL219" s="17"/>
      <c r="OM219" s="17"/>
      <c r="ON219" s="17"/>
      <c r="OO219" s="17"/>
      <c r="OP219" s="17"/>
      <c r="OQ219" s="17"/>
      <c r="OR219" s="17"/>
      <c r="OS219" s="17"/>
      <c r="OT219" s="17"/>
      <c r="OU219" s="17"/>
      <c r="OV219" s="17"/>
      <c r="OW219" s="17"/>
      <c r="OX219" s="17"/>
      <c r="OY219" s="17"/>
      <c r="OZ219" s="17"/>
      <c r="PA219" s="17"/>
      <c r="PB219" s="17"/>
      <c r="PC219" s="17"/>
      <c r="PD219" s="17"/>
      <c r="PE219" s="17"/>
      <c r="PF219" s="17"/>
      <c r="PG219" s="17"/>
      <c r="PH219" s="17"/>
      <c r="PI219" s="17"/>
      <c r="PJ219" s="17"/>
      <c r="PK219" s="17"/>
      <c r="PL219" s="17"/>
      <c r="PM219" s="17"/>
      <c r="PN219" s="17"/>
      <c r="PO219" s="17"/>
      <c r="PP219" s="17"/>
      <c r="PQ219" s="17"/>
      <c r="PR219" s="17"/>
      <c r="PS219" s="17"/>
      <c r="PT219" s="17"/>
      <c r="PU219" s="17"/>
      <c r="PV219" s="17"/>
      <c r="PW219" s="17"/>
      <c r="PX219" s="17"/>
      <c r="PY219" s="17"/>
      <c r="PZ219" s="17"/>
      <c r="QA219" s="17"/>
      <c r="QB219" s="17"/>
      <c r="QC219" s="17"/>
      <c r="QD219" s="17"/>
      <c r="QE219" s="17"/>
      <c r="QF219" s="17"/>
      <c r="QG219" s="17"/>
      <c r="QH219" s="17"/>
      <c r="QI219" s="17"/>
      <c r="QJ219" s="17"/>
      <c r="QK219" s="17"/>
      <c r="QL219" s="17"/>
      <c r="QM219" s="17"/>
      <c r="QN219" s="17"/>
      <c r="QO219" s="17"/>
      <c r="QP219" s="17"/>
      <c r="QQ219" s="17"/>
      <c r="QR219" s="17"/>
      <c r="QS219" s="17"/>
      <c r="QT219" s="17"/>
      <c r="QU219" s="17"/>
      <c r="QV219" s="17"/>
      <c r="QW219" s="17"/>
      <c r="QX219" s="17"/>
      <c r="QY219" s="17"/>
      <c r="QZ219" s="17"/>
      <c r="RA219" s="17"/>
      <c r="RB219" s="17"/>
      <c r="RC219" s="17"/>
      <c r="RD219" s="17"/>
      <c r="RE219" s="17"/>
      <c r="RF219" s="17"/>
      <c r="RG219" s="17"/>
      <c r="RH219" s="17"/>
      <c r="RI219" s="17"/>
      <c r="RJ219" s="17"/>
      <c r="RK219" s="17"/>
      <c r="RL219" s="17"/>
      <c r="RM219" s="17"/>
      <c r="RN219" s="17"/>
      <c r="RO219" s="17"/>
      <c r="RP219" s="17"/>
      <c r="RQ219" s="17"/>
      <c r="RR219" s="17"/>
      <c r="RS219" s="17"/>
      <c r="RT219" s="17"/>
      <c r="RU219" s="17"/>
      <c r="RV219" s="17"/>
      <c r="RW219" s="17"/>
      <c r="RX219" s="17"/>
      <c r="RY219" s="17"/>
      <c r="RZ219" s="17"/>
      <c r="SA219" s="17"/>
      <c r="SB219" s="17"/>
      <c r="SC219" s="17"/>
      <c r="SD219" s="17"/>
      <c r="SE219" s="17"/>
      <c r="SF219" s="17"/>
      <c r="SG219" s="17"/>
      <c r="SH219" s="17"/>
      <c r="SI219" s="17"/>
      <c r="SJ219" s="17"/>
      <c r="SK219" s="17"/>
      <c r="SL219" s="17"/>
      <c r="SM219" s="17"/>
      <c r="SN219" s="17"/>
      <c r="SO219" s="17"/>
      <c r="SP219" s="17"/>
      <c r="SQ219" s="17"/>
      <c r="SR219" s="17"/>
      <c r="SS219" s="17"/>
      <c r="ST219" s="17"/>
      <c r="SU219" s="17"/>
      <c r="SV219" s="17"/>
      <c r="SW219" s="17"/>
      <c r="SX219" s="17"/>
      <c r="SY219" s="17"/>
      <c r="SZ219" s="17"/>
      <c r="TA219" s="17"/>
      <c r="TB219" s="17"/>
      <c r="TC219" s="17"/>
      <c r="TD219" s="17"/>
      <c r="TE219" s="17"/>
      <c r="TF219" s="17"/>
      <c r="TG219" s="17"/>
      <c r="TH219" s="17"/>
      <c r="TI219" s="17"/>
      <c r="TJ219" s="17"/>
      <c r="TK219" s="17"/>
      <c r="TL219" s="17"/>
      <c r="TM219" s="17"/>
      <c r="TN219" s="17"/>
      <c r="TO219" s="17"/>
      <c r="TP219" s="17"/>
      <c r="TQ219" s="17"/>
      <c r="TR219" s="17"/>
      <c r="TS219" s="17"/>
      <c r="TT219" s="17"/>
      <c r="TU219" s="17"/>
      <c r="TV219" s="17"/>
      <c r="TW219" s="17"/>
      <c r="TX219" s="17"/>
      <c r="TY219" s="17"/>
      <c r="TZ219" s="17"/>
      <c r="UA219" s="17"/>
      <c r="UB219" s="17"/>
      <c r="UC219" s="17"/>
      <c r="UD219" s="17"/>
      <c r="UE219" s="17"/>
      <c r="UF219" s="17"/>
      <c r="UG219" s="17"/>
      <c r="UH219" s="17"/>
      <c r="UI219" s="17"/>
      <c r="UJ219" s="17"/>
      <c r="UK219" s="17"/>
      <c r="UL219" s="17"/>
      <c r="UM219" s="17"/>
      <c r="UN219" s="17"/>
      <c r="UO219" s="17"/>
      <c r="UP219" s="17"/>
      <c r="UQ219" s="17"/>
      <c r="UR219" s="17"/>
      <c r="US219" s="17"/>
      <c r="UT219" s="17"/>
      <c r="UU219" s="17"/>
      <c r="UV219" s="17"/>
      <c r="UW219" s="17"/>
      <c r="UX219" s="17"/>
      <c r="UY219" s="17"/>
      <c r="UZ219" s="17"/>
      <c r="VA219" s="17"/>
      <c r="VB219" s="17"/>
      <c r="VC219" s="17"/>
      <c r="VD219" s="17"/>
      <c r="VE219" s="17"/>
      <c r="VF219" s="17"/>
      <c r="VG219" s="17"/>
      <c r="VH219" s="17"/>
      <c r="VI219" s="17"/>
      <c r="VJ219" s="17"/>
      <c r="VK219" s="17"/>
      <c r="VL219" s="17"/>
      <c r="VM219" s="17"/>
      <c r="VN219" s="17"/>
      <c r="VO219" s="17"/>
      <c r="VP219" s="17"/>
      <c r="VQ219" s="17"/>
      <c r="VR219" s="17"/>
      <c r="VS219" s="17"/>
      <c r="VT219" s="17"/>
      <c r="VU219" s="17"/>
      <c r="VV219" s="17"/>
      <c r="VW219" s="17"/>
      <c r="VX219" s="17"/>
      <c r="VY219" s="17"/>
      <c r="VZ219" s="17"/>
      <c r="WA219" s="17"/>
      <c r="WB219" s="17"/>
      <c r="WC219" s="17"/>
      <c r="WD219" s="17"/>
      <c r="WE219" s="17"/>
      <c r="WF219" s="17"/>
      <c r="WG219" s="17"/>
      <c r="WH219" s="17"/>
      <c r="WI219" s="17"/>
      <c r="WJ219" s="17"/>
      <c r="WK219" s="17"/>
      <c r="WL219" s="17"/>
      <c r="WM219" s="17"/>
      <c r="WN219" s="17"/>
      <c r="WO219" s="17"/>
      <c r="WP219" s="17"/>
      <c r="WQ219" s="17"/>
      <c r="WR219" s="17"/>
      <c r="WS219" s="17"/>
      <c r="WT219" s="17"/>
      <c r="WU219" s="17"/>
      <c r="WV219" s="17"/>
      <c r="WW219" s="17"/>
      <c r="WX219" s="17"/>
      <c r="WY219" s="17"/>
      <c r="WZ219" s="17"/>
      <c r="XA219" s="17"/>
      <c r="XB219" s="17"/>
      <c r="XC219" s="17"/>
      <c r="XD219" s="17"/>
      <c r="XE219" s="17"/>
      <c r="XF219" s="17"/>
      <c r="XG219" s="17"/>
      <c r="XH219" s="17"/>
      <c r="XI219" s="17"/>
      <c r="XJ219" s="17"/>
      <c r="XK219" s="17"/>
      <c r="XL219" s="17"/>
      <c r="XM219" s="17"/>
      <c r="XN219" s="17"/>
      <c r="XO219" s="17"/>
      <c r="XP219" s="17"/>
      <c r="XQ219" s="17"/>
      <c r="XR219" s="17"/>
      <c r="XS219" s="17"/>
      <c r="XT219" s="17"/>
      <c r="XU219" s="17"/>
      <c r="XV219" s="17"/>
      <c r="XW219" s="17"/>
      <c r="XX219" s="17"/>
      <c r="XY219" s="17"/>
      <c r="XZ219" s="17"/>
      <c r="YA219" s="17"/>
      <c r="YB219" s="17"/>
      <c r="YC219" s="17"/>
      <c r="YD219" s="17"/>
      <c r="YE219" s="17"/>
      <c r="YF219" s="17"/>
      <c r="YG219" s="17"/>
      <c r="YH219" s="17"/>
      <c r="YI219" s="17"/>
      <c r="YJ219" s="17"/>
      <c r="YK219" s="17"/>
      <c r="YL219" s="17"/>
      <c r="YM219" s="17"/>
      <c r="YN219" s="17"/>
      <c r="YO219" s="17"/>
      <c r="YP219" s="17"/>
      <c r="YQ219" s="17"/>
      <c r="YR219" s="17"/>
      <c r="YS219" s="17"/>
      <c r="YT219" s="17"/>
      <c r="YU219" s="17"/>
      <c r="YV219" s="17"/>
      <c r="YW219" s="17"/>
      <c r="YX219" s="17"/>
      <c r="YY219" s="17"/>
      <c r="YZ219" s="17"/>
      <c r="ZA219" s="17"/>
      <c r="ZB219" s="17"/>
      <c r="ZC219" s="17"/>
      <c r="ZD219" s="17"/>
      <c r="ZE219" s="17"/>
      <c r="ZF219" s="17"/>
      <c r="ZG219" s="17"/>
      <c r="ZH219" s="17"/>
      <c r="ZI219" s="17"/>
      <c r="ZJ219" s="17"/>
      <c r="ZK219" s="17"/>
      <c r="ZL219" s="17"/>
      <c r="ZM219" s="17"/>
      <c r="ZN219" s="17"/>
      <c r="ZO219" s="17"/>
      <c r="ZP219" s="17"/>
      <c r="ZQ219" s="17"/>
      <c r="ZR219" s="17"/>
      <c r="ZS219" s="17"/>
      <c r="ZT219" s="17"/>
      <c r="ZU219" s="17"/>
      <c r="ZV219" s="17"/>
      <c r="ZW219" s="17"/>
      <c r="ZX219" s="17"/>
      <c r="ZY219" s="17"/>
      <c r="ZZ219" s="17"/>
      <c r="AAA219" s="17"/>
      <c r="AAB219" s="17"/>
      <c r="AAC219" s="17"/>
      <c r="AAD219" s="17"/>
      <c r="AAE219" s="17"/>
      <c r="AAF219" s="17"/>
      <c r="AAG219" s="17"/>
      <c r="AAH219" s="17"/>
      <c r="AAI219" s="17"/>
      <c r="AAJ219" s="17"/>
      <c r="AAK219" s="17"/>
      <c r="AAL219" s="17"/>
      <c r="AAM219" s="17"/>
      <c r="AAN219" s="17"/>
      <c r="AAO219" s="17"/>
      <c r="AAP219" s="17"/>
      <c r="AAQ219" s="17"/>
      <c r="AAR219" s="17"/>
      <c r="AAS219" s="17"/>
      <c r="AAT219" s="17"/>
      <c r="AAU219" s="17"/>
      <c r="AAV219" s="17"/>
      <c r="AAW219" s="17"/>
      <c r="AAX219" s="17"/>
      <c r="AAY219" s="17"/>
      <c r="AAZ219" s="17"/>
      <c r="ABA219" s="17"/>
      <c r="ABB219" s="17"/>
      <c r="ABC219" s="17"/>
      <c r="ABD219" s="17"/>
      <c r="ABE219" s="17"/>
      <c r="ABF219" s="17"/>
      <c r="ABG219" s="17"/>
      <c r="ABH219" s="17"/>
      <c r="ABI219" s="17"/>
      <c r="ABJ219" s="17"/>
      <c r="ABK219" s="17"/>
      <c r="ABL219" s="17"/>
      <c r="ABM219" s="17"/>
      <c r="ABN219" s="17"/>
      <c r="ABO219" s="17"/>
      <c r="ABP219" s="17"/>
      <c r="ABQ219" s="17"/>
      <c r="ABR219" s="17"/>
      <c r="ABS219" s="17"/>
      <c r="ABT219" s="17"/>
      <c r="ABU219" s="17"/>
      <c r="ABV219" s="17"/>
      <c r="ABW219" s="17"/>
      <c r="ABX219" s="17"/>
      <c r="ABY219" s="17"/>
      <c r="ABZ219" s="17"/>
      <c r="ACA219" s="17"/>
      <c r="ACB219" s="17"/>
      <c r="ACC219" s="17"/>
      <c r="ACD219" s="17"/>
      <c r="ACE219" s="17"/>
      <c r="ACF219" s="17"/>
      <c r="ACG219" s="17"/>
      <c r="ACH219" s="17"/>
      <c r="ACI219" s="17"/>
      <c r="ACJ219" s="17"/>
      <c r="ACK219" s="17"/>
      <c r="ACL219" s="17"/>
      <c r="ACM219" s="17"/>
      <c r="ACN219" s="17"/>
      <c r="ACO219" s="17"/>
      <c r="ACP219" s="17"/>
      <c r="ACQ219" s="17"/>
      <c r="ACR219" s="17"/>
      <c r="ACS219" s="17"/>
      <c r="ACT219" s="17"/>
      <c r="ACU219" s="17"/>
      <c r="ACV219" s="17"/>
      <c r="ACW219" s="17"/>
      <c r="ACX219" s="17"/>
      <c r="ACY219" s="17"/>
      <c r="ACZ219" s="17"/>
      <c r="ADA219" s="17"/>
      <c r="ADB219" s="17"/>
      <c r="ADC219" s="17"/>
      <c r="ADD219" s="17"/>
      <c r="ADE219" s="17"/>
      <c r="ADF219" s="17"/>
      <c r="ADG219" s="17"/>
      <c r="ADH219" s="17"/>
      <c r="ADI219" s="17"/>
      <c r="ADJ219" s="17"/>
      <c r="ADK219" s="17"/>
      <c r="ADL219" s="17"/>
      <c r="ADM219" s="17"/>
      <c r="ADN219" s="17"/>
      <c r="ADO219" s="17"/>
      <c r="ADP219" s="17"/>
      <c r="ADQ219" s="17"/>
      <c r="ADR219" s="17"/>
      <c r="ADS219" s="17"/>
      <c r="ADT219" s="17"/>
      <c r="ADU219" s="17"/>
      <c r="ADV219" s="17"/>
      <c r="ADW219" s="17"/>
      <c r="ADX219" s="17"/>
      <c r="ADY219" s="17"/>
      <c r="ADZ219" s="17"/>
      <c r="AEA219" s="17"/>
      <c r="AEB219" s="17"/>
      <c r="AEC219" s="17"/>
      <c r="AED219" s="17"/>
      <c r="AEE219" s="17"/>
      <c r="AEF219" s="17"/>
      <c r="AEG219" s="17"/>
      <c r="AEH219" s="17"/>
      <c r="AEI219" s="17"/>
      <c r="AEJ219" s="17"/>
      <c r="AEK219" s="17"/>
      <c r="AEL219" s="17"/>
      <c r="AEM219" s="17"/>
      <c r="AEN219" s="17"/>
      <c r="AEO219" s="17"/>
      <c r="AEP219" s="17"/>
      <c r="AEQ219" s="17"/>
      <c r="AER219" s="17"/>
      <c r="AES219" s="17"/>
      <c r="AET219" s="17"/>
      <c r="AEU219" s="17"/>
      <c r="AEV219" s="17"/>
      <c r="AEW219" s="17"/>
      <c r="AEX219" s="17"/>
      <c r="AEY219" s="17"/>
      <c r="AEZ219" s="17"/>
      <c r="AFA219" s="17"/>
      <c r="AFB219" s="17"/>
      <c r="AFC219" s="17"/>
      <c r="AFD219" s="17"/>
      <c r="AFE219" s="17"/>
      <c r="AFF219" s="17"/>
      <c r="AFG219" s="17"/>
      <c r="AFH219" s="17"/>
      <c r="AFI219" s="17"/>
      <c r="AFJ219" s="17"/>
      <c r="AFK219" s="17"/>
      <c r="AFL219" s="17"/>
      <c r="AFM219" s="17"/>
      <c r="AFN219" s="17"/>
      <c r="AFO219" s="17"/>
      <c r="AFP219" s="17"/>
      <c r="AFQ219" s="17"/>
      <c r="AFR219" s="17"/>
      <c r="AFS219" s="17"/>
      <c r="AFT219" s="17"/>
      <c r="AFU219" s="17"/>
      <c r="AFV219" s="17"/>
      <c r="AFW219" s="17"/>
      <c r="AFX219" s="17"/>
      <c r="AFY219" s="17"/>
      <c r="AFZ219" s="17"/>
      <c r="AGA219" s="17"/>
      <c r="AGB219" s="17"/>
      <c r="AGC219" s="17"/>
      <c r="AGD219" s="17"/>
      <c r="AGE219" s="17"/>
      <c r="AGF219" s="17"/>
      <c r="AGG219" s="17"/>
      <c r="AGH219" s="17"/>
      <c r="AGI219" s="17"/>
      <c r="AGJ219" s="17"/>
      <c r="AGK219" s="17"/>
      <c r="AGL219" s="17"/>
      <c r="AGM219" s="17"/>
      <c r="AGN219" s="17"/>
      <c r="AGO219" s="17"/>
      <c r="AGP219" s="17"/>
      <c r="AGQ219" s="17"/>
      <c r="AGR219" s="17"/>
      <c r="AGS219" s="17"/>
      <c r="AGT219" s="17"/>
      <c r="AGU219" s="17"/>
      <c r="AGV219" s="17"/>
      <c r="AGW219" s="17"/>
      <c r="AGX219" s="17"/>
      <c r="AGY219" s="17"/>
      <c r="AGZ219" s="17"/>
      <c r="AHA219" s="17"/>
      <c r="AHB219" s="17"/>
      <c r="AHC219" s="17"/>
      <c r="AHD219" s="17"/>
      <c r="AHE219" s="17"/>
      <c r="AHF219" s="17"/>
      <c r="AHG219" s="17"/>
      <c r="AHH219" s="17"/>
      <c r="AHI219" s="17"/>
      <c r="AHJ219" s="17"/>
      <c r="AHK219" s="17"/>
      <c r="AHL219" s="17"/>
      <c r="AHM219" s="17"/>
      <c r="AHN219" s="17"/>
      <c r="AHO219" s="17"/>
      <c r="AHP219" s="17"/>
      <c r="AHQ219" s="17"/>
      <c r="AHR219" s="17"/>
      <c r="AHS219" s="17"/>
      <c r="AHT219" s="17"/>
      <c r="AHU219" s="17"/>
      <c r="AHV219" s="17"/>
      <c r="AHW219" s="17"/>
      <c r="AHX219" s="17"/>
      <c r="AHY219" s="17"/>
      <c r="AHZ219" s="17"/>
      <c r="AIA219" s="17"/>
      <c r="AIB219" s="17"/>
      <c r="AIC219" s="17"/>
      <c r="AID219" s="17"/>
      <c r="AIE219" s="17"/>
      <c r="AIF219" s="17"/>
      <c r="AIG219" s="17"/>
      <c r="AIH219" s="17"/>
      <c r="AII219" s="17"/>
      <c r="AIJ219" s="17"/>
      <c r="AIK219" s="17"/>
      <c r="AIL219" s="17"/>
      <c r="AIM219" s="17"/>
      <c r="AIN219" s="17"/>
      <c r="AIO219" s="17"/>
      <c r="AIP219" s="17"/>
      <c r="AIQ219" s="17"/>
      <c r="AIR219" s="17"/>
      <c r="AIS219" s="17"/>
      <c r="AIT219" s="17"/>
      <c r="AIU219" s="17"/>
      <c r="AIV219" s="17"/>
      <c r="AIW219" s="17"/>
      <c r="AIX219" s="17"/>
      <c r="AIY219" s="17"/>
      <c r="AIZ219" s="17"/>
      <c r="AJA219" s="17"/>
      <c r="AJB219" s="17"/>
      <c r="AJC219" s="17"/>
      <c r="AJD219" s="17"/>
      <c r="AJE219" s="17"/>
      <c r="AJF219" s="17"/>
      <c r="AJG219" s="17"/>
      <c r="AJH219" s="17"/>
      <c r="AJI219" s="17"/>
      <c r="AJJ219" s="17"/>
      <c r="AJK219" s="17"/>
      <c r="AJL219" s="17"/>
      <c r="AJM219" s="17"/>
      <c r="AJN219" s="17"/>
      <c r="AJO219" s="17"/>
      <c r="AJP219" s="17"/>
      <c r="AJQ219" s="17"/>
      <c r="AJR219" s="17"/>
      <c r="AJS219" s="17"/>
      <c r="AJT219" s="17"/>
      <c r="AJU219" s="17"/>
      <c r="AJV219" s="17"/>
      <c r="AJW219" s="17"/>
      <c r="AJX219" s="17"/>
      <c r="AJY219" s="17"/>
      <c r="AJZ219" s="17"/>
      <c r="AKA219" s="17"/>
      <c r="AKB219" s="17"/>
      <c r="AKC219" s="17"/>
      <c r="AKD219" s="17"/>
      <c r="AKE219" s="17"/>
      <c r="AKF219" s="17"/>
      <c r="AKG219" s="17"/>
      <c r="AKH219" s="17"/>
      <c r="AKI219" s="17"/>
      <c r="AKJ219" s="17"/>
      <c r="AKK219" s="17"/>
      <c r="AKL219" s="17"/>
      <c r="AKM219" s="17"/>
      <c r="AKN219" s="17"/>
      <c r="AKO219" s="17"/>
      <c r="AKP219" s="17"/>
      <c r="AKQ219" s="17"/>
      <c r="AKR219" s="17"/>
      <c r="AKS219" s="17"/>
      <c r="AKT219" s="17"/>
      <c r="AKU219" s="17"/>
      <c r="AKV219" s="17"/>
      <c r="AKW219" s="17"/>
      <c r="AKX219" s="17"/>
      <c r="AKY219" s="17"/>
      <c r="AKZ219" s="17"/>
      <c r="ALA219" s="17"/>
      <c r="ALB219" s="17"/>
      <c r="ALC219" s="17"/>
      <c r="ALD219" s="17"/>
      <c r="ALE219" s="17"/>
      <c r="ALF219" s="17"/>
      <c r="ALG219" s="17"/>
      <c r="ALH219" s="17"/>
      <c r="ALI219" s="17"/>
      <c r="ALJ219" s="17"/>
      <c r="ALK219" s="17"/>
      <c r="ALL219" s="17"/>
      <c r="ALM219" s="17"/>
      <c r="ALN219" s="17"/>
      <c r="ALO219" s="17"/>
      <c r="ALP219" s="17"/>
      <c r="ALQ219" s="17"/>
      <c r="ALR219" s="17"/>
      <c r="ALS219" s="17"/>
      <c r="ALT219" s="17"/>
      <c r="ALU219" s="17"/>
      <c r="ALV219" s="17"/>
      <c r="ALW219" s="17"/>
      <c r="ALX219" s="17"/>
      <c r="ALY219" s="17"/>
      <c r="ALZ219" s="17"/>
      <c r="AMA219" s="17"/>
      <c r="AMB219" s="17"/>
      <c r="AMC219" s="17"/>
      <c r="AMD219" s="17"/>
      <c r="AME219" s="17"/>
      <c r="AMF219" s="17"/>
      <c r="AMG219" s="17"/>
      <c r="AMH219" s="17"/>
      <c r="AMI219" s="17"/>
      <c r="AMJ219" s="17"/>
      <c r="AMK219" s="17"/>
      <c r="AML219" s="17"/>
      <c r="AMM219" s="17"/>
      <c r="AMN219" s="17"/>
      <c r="AMO219" s="17"/>
      <c r="AMP219" s="17"/>
      <c r="AMQ219" s="17"/>
      <c r="AMR219" s="17"/>
      <c r="AMS219" s="17"/>
      <c r="AMT219" s="17"/>
      <c r="AMU219" s="17"/>
      <c r="AMV219" s="17"/>
      <c r="AMW219" s="17"/>
      <c r="AMX219" s="17"/>
      <c r="AMY219" s="17"/>
      <c r="AMZ219" s="17"/>
      <c r="ANA219" s="17"/>
      <c r="ANB219" s="17"/>
      <c r="ANC219" s="17"/>
      <c r="AND219" s="17"/>
      <c r="ANE219" s="17"/>
      <c r="ANF219" s="17"/>
      <c r="ANG219" s="17"/>
      <c r="ANH219" s="17"/>
      <c r="ANI219" s="17"/>
      <c r="ANJ219" s="17"/>
      <c r="ANK219" s="17"/>
      <c r="ANL219" s="17"/>
      <c r="ANM219" s="17"/>
      <c r="ANN219" s="17"/>
      <c r="ANO219" s="17"/>
      <c r="ANP219" s="17"/>
      <c r="ANQ219" s="17"/>
      <c r="ANR219" s="17"/>
      <c r="ANS219" s="17"/>
      <c r="ANT219" s="17"/>
      <c r="ANU219" s="17"/>
      <c r="ANV219" s="17"/>
      <c r="ANW219" s="17"/>
      <c r="ANX219" s="17"/>
      <c r="ANY219" s="17"/>
      <c r="ANZ219" s="17"/>
      <c r="AOA219" s="17"/>
      <c r="AOB219" s="17"/>
      <c r="AOC219" s="17"/>
      <c r="AOD219" s="17"/>
      <c r="AOE219" s="17"/>
      <c r="AOF219" s="17"/>
      <c r="AOG219" s="17"/>
      <c r="AOH219" s="17"/>
      <c r="AOI219" s="17"/>
      <c r="AOJ219" s="17"/>
      <c r="AOK219" s="17"/>
      <c r="AOL219" s="17"/>
      <c r="AOM219" s="17"/>
      <c r="AON219" s="17"/>
      <c r="AOO219" s="17"/>
      <c r="AOP219" s="17"/>
      <c r="AOQ219" s="17"/>
      <c r="AOR219" s="17"/>
      <c r="AOS219" s="17"/>
      <c r="AOT219" s="17"/>
      <c r="AOU219" s="17"/>
      <c r="AOV219" s="17"/>
      <c r="AOW219" s="17"/>
      <c r="AOX219" s="17"/>
      <c r="AOY219" s="17"/>
      <c r="AOZ219" s="17"/>
      <c r="APA219" s="17"/>
      <c r="APB219" s="17"/>
      <c r="APC219" s="17"/>
      <c r="APD219" s="17"/>
      <c r="APE219" s="17"/>
      <c r="APF219" s="17"/>
      <c r="APG219" s="17"/>
      <c r="APH219" s="17"/>
      <c r="API219" s="17"/>
      <c r="APJ219" s="17"/>
      <c r="APK219" s="17"/>
      <c r="APL219" s="17"/>
      <c r="APM219" s="17"/>
      <c r="APN219" s="17"/>
      <c r="APO219" s="17"/>
      <c r="APP219" s="17"/>
      <c r="APQ219" s="17"/>
      <c r="APR219" s="17"/>
      <c r="APS219" s="17"/>
      <c r="APT219" s="17"/>
      <c r="APU219" s="17"/>
      <c r="APV219" s="17"/>
      <c r="APW219" s="17"/>
      <c r="APX219" s="17"/>
      <c r="APY219" s="17"/>
      <c r="APZ219" s="17"/>
      <c r="AQA219" s="17"/>
      <c r="AQB219" s="17"/>
      <c r="AQC219" s="17"/>
      <c r="AQD219" s="17"/>
      <c r="AQE219" s="17"/>
      <c r="AQF219" s="17"/>
      <c r="AQG219" s="17"/>
      <c r="AQH219" s="17"/>
      <c r="AQI219" s="17"/>
      <c r="AQJ219" s="17"/>
      <c r="AQK219" s="17"/>
      <c r="AQL219" s="17"/>
      <c r="AQM219" s="17"/>
      <c r="AQN219" s="17"/>
      <c r="AQO219" s="17"/>
      <c r="AQP219" s="17"/>
      <c r="AQQ219" s="17"/>
      <c r="AQR219" s="17"/>
      <c r="AQS219" s="17"/>
      <c r="AQT219" s="17"/>
      <c r="AQU219" s="17"/>
      <c r="AQV219" s="17"/>
      <c r="AQW219" s="17"/>
      <c r="AQX219" s="17"/>
      <c r="AQY219" s="17"/>
      <c r="AQZ219" s="17"/>
      <c r="ARA219" s="17"/>
      <c r="ARB219" s="17"/>
      <c r="ARC219" s="17"/>
      <c r="ARD219" s="17"/>
      <c r="ARE219" s="17"/>
      <c r="ARF219" s="17"/>
      <c r="ARG219" s="17"/>
      <c r="ARH219" s="17"/>
      <c r="ARI219" s="17"/>
      <c r="ARJ219" s="17"/>
      <c r="ARK219" s="17"/>
      <c r="ARL219" s="17"/>
      <c r="ARM219" s="17"/>
      <c r="ARN219" s="17"/>
      <c r="ARO219" s="17"/>
      <c r="ARP219" s="17"/>
      <c r="ARQ219" s="17"/>
      <c r="ARR219" s="17"/>
      <c r="ARS219" s="17"/>
      <c r="ART219" s="17"/>
      <c r="ARU219" s="17"/>
      <c r="ARV219" s="17"/>
      <c r="ARW219" s="17"/>
      <c r="ARX219" s="17"/>
      <c r="ARY219" s="17"/>
      <c r="ARZ219" s="17"/>
      <c r="ASA219" s="17"/>
      <c r="ASB219" s="17"/>
      <c r="ASC219" s="17"/>
      <c r="ASD219" s="17"/>
      <c r="ASE219" s="17"/>
      <c r="ASF219" s="17"/>
      <c r="ASG219" s="17"/>
      <c r="ASH219" s="17"/>
      <c r="ASI219" s="17"/>
      <c r="ASJ219" s="17"/>
      <c r="ASK219" s="17"/>
      <c r="ASL219" s="17"/>
      <c r="ASM219" s="17"/>
      <c r="ASN219" s="17"/>
      <c r="ASO219" s="17"/>
      <c r="ASP219" s="17"/>
      <c r="ASQ219" s="17"/>
      <c r="ASR219" s="17"/>
      <c r="ASS219" s="17"/>
      <c r="AST219" s="17"/>
      <c r="ASU219" s="17"/>
      <c r="ASV219" s="17"/>
      <c r="ASW219" s="17"/>
      <c r="ASX219" s="17"/>
      <c r="ASY219" s="17"/>
      <c r="ASZ219" s="17"/>
      <c r="ATA219" s="17"/>
      <c r="ATB219" s="17"/>
      <c r="ATC219" s="17"/>
      <c r="ATD219" s="17"/>
      <c r="ATE219" s="17"/>
      <c r="ATF219" s="17"/>
      <c r="ATG219" s="17"/>
      <c r="ATH219" s="17"/>
      <c r="ATI219" s="17"/>
      <c r="ATJ219" s="17"/>
      <c r="ATK219" s="17"/>
      <c r="ATL219" s="17"/>
      <c r="ATM219" s="17"/>
      <c r="ATN219" s="17"/>
      <c r="ATO219" s="17"/>
      <c r="ATP219" s="17"/>
      <c r="ATQ219" s="17"/>
      <c r="ATR219" s="17"/>
      <c r="ATS219" s="17"/>
      <c r="ATT219" s="17"/>
      <c r="ATU219" s="17"/>
      <c r="ATV219" s="17"/>
      <c r="ATW219" s="17"/>
      <c r="ATX219" s="17"/>
      <c r="ATY219" s="17"/>
      <c r="ATZ219" s="17"/>
      <c r="AUA219" s="17"/>
      <c r="AUB219" s="17"/>
      <c r="AUC219" s="17"/>
      <c r="AUD219" s="17"/>
      <c r="AUE219" s="17"/>
      <c r="AUF219" s="17"/>
      <c r="AUG219" s="17"/>
      <c r="AUH219" s="17"/>
      <c r="AUI219" s="17"/>
      <c r="AUJ219" s="17"/>
      <c r="AUK219" s="17"/>
      <c r="AUL219" s="17"/>
      <c r="AUM219" s="17"/>
      <c r="AUN219" s="17"/>
      <c r="AUO219" s="17"/>
      <c r="AUP219" s="17"/>
      <c r="AUQ219" s="17"/>
      <c r="AUR219" s="17"/>
      <c r="AUS219" s="17"/>
      <c r="AUT219" s="17"/>
      <c r="AUU219" s="17"/>
      <c r="AUV219" s="17"/>
      <c r="AUW219" s="17"/>
      <c r="AUX219" s="17"/>
      <c r="AUY219" s="17"/>
      <c r="AUZ219" s="17"/>
      <c r="AVA219" s="17"/>
      <c r="AVB219" s="17"/>
      <c r="AVC219" s="17"/>
      <c r="AVD219" s="17"/>
      <c r="AVE219" s="17"/>
      <c r="AVF219" s="17"/>
      <c r="AVG219" s="17"/>
      <c r="AVH219" s="17"/>
      <c r="AVI219" s="17"/>
      <c r="AVJ219" s="17"/>
      <c r="AVK219" s="17"/>
      <c r="AVL219" s="17"/>
      <c r="AVM219" s="17"/>
      <c r="AVN219" s="17"/>
      <c r="AVO219" s="17"/>
      <c r="AVP219" s="17"/>
      <c r="AVQ219" s="17"/>
      <c r="AVR219" s="17"/>
      <c r="AVS219" s="17"/>
      <c r="AVT219" s="17"/>
      <c r="AVU219" s="17"/>
      <c r="AVV219" s="17"/>
      <c r="AVW219" s="17"/>
      <c r="AVX219" s="17"/>
      <c r="AVY219" s="17"/>
      <c r="AVZ219" s="17"/>
      <c r="AWA219" s="17"/>
      <c r="AWB219" s="17"/>
      <c r="AWC219" s="17"/>
      <c r="AWD219" s="17"/>
      <c r="AWE219" s="17"/>
      <c r="AWF219" s="17"/>
      <c r="AWG219" s="17"/>
      <c r="AWH219" s="17"/>
      <c r="AWI219" s="17"/>
      <c r="AWJ219" s="17"/>
      <c r="AWK219" s="17"/>
      <c r="AWL219" s="17"/>
      <c r="AWM219" s="17"/>
      <c r="AWN219" s="17"/>
      <c r="AWO219" s="17"/>
      <c r="AWP219" s="17"/>
      <c r="AWQ219" s="17"/>
      <c r="AWR219" s="17"/>
      <c r="AWS219" s="17"/>
      <c r="AWT219" s="17"/>
      <c r="AWU219" s="17"/>
      <c r="AWV219" s="17"/>
      <c r="AWW219" s="17"/>
      <c r="AWX219" s="17"/>
      <c r="AWY219" s="17"/>
      <c r="AWZ219" s="17"/>
      <c r="AXA219" s="17"/>
      <c r="AXB219" s="17"/>
      <c r="AXC219" s="17"/>
      <c r="AXD219" s="17"/>
      <c r="AXE219" s="17"/>
      <c r="AXF219" s="17"/>
      <c r="AXG219" s="17"/>
      <c r="AXH219" s="17"/>
      <c r="AXI219" s="17"/>
      <c r="AXJ219" s="17"/>
      <c r="AXK219" s="17"/>
      <c r="AXL219" s="17"/>
      <c r="AXM219" s="17"/>
      <c r="AXN219" s="17"/>
      <c r="AXO219" s="17"/>
      <c r="AXP219" s="17"/>
      <c r="AXQ219" s="17"/>
      <c r="AXR219" s="17"/>
      <c r="AXS219" s="17"/>
      <c r="AXT219" s="17"/>
      <c r="AXU219" s="17"/>
      <c r="AXV219" s="17"/>
      <c r="AXW219" s="17"/>
      <c r="AXX219" s="17"/>
      <c r="AXY219" s="17"/>
      <c r="AXZ219" s="17"/>
      <c r="AYA219" s="17"/>
      <c r="AYB219" s="17"/>
      <c r="AYC219" s="17"/>
      <c r="AYD219" s="17"/>
      <c r="AYE219" s="17"/>
      <c r="AYF219" s="17"/>
      <c r="AYG219" s="17"/>
      <c r="AYH219" s="17"/>
      <c r="AYI219" s="17"/>
      <c r="AYJ219" s="17"/>
      <c r="AYK219" s="17"/>
      <c r="AYL219" s="17"/>
      <c r="AYM219" s="17"/>
      <c r="AYN219" s="17"/>
      <c r="AYO219" s="17"/>
      <c r="AYP219" s="17"/>
      <c r="AYQ219" s="17"/>
      <c r="AYR219" s="17"/>
      <c r="AYS219" s="17"/>
      <c r="AYT219" s="17"/>
      <c r="AYU219" s="17"/>
      <c r="AYV219" s="17"/>
      <c r="AYW219" s="17"/>
      <c r="AYX219" s="17"/>
      <c r="AYY219" s="17"/>
      <c r="AYZ219" s="17"/>
      <c r="AZA219" s="17"/>
      <c r="AZB219" s="17"/>
      <c r="AZC219" s="17"/>
      <c r="AZD219" s="17"/>
      <c r="AZE219" s="17"/>
      <c r="AZF219" s="17"/>
      <c r="AZG219" s="17"/>
      <c r="AZH219" s="17"/>
      <c r="AZI219" s="17"/>
      <c r="AZJ219" s="17"/>
      <c r="AZK219" s="17"/>
      <c r="AZL219" s="17"/>
      <c r="AZM219" s="17"/>
      <c r="AZN219" s="17"/>
      <c r="AZO219" s="17"/>
      <c r="AZP219" s="17"/>
      <c r="AZQ219" s="17"/>
      <c r="AZR219" s="17"/>
      <c r="AZS219" s="17"/>
      <c r="AZT219" s="17"/>
      <c r="AZU219" s="17"/>
      <c r="AZV219" s="17"/>
      <c r="AZW219" s="17"/>
      <c r="AZX219" s="17"/>
      <c r="AZY219" s="17"/>
      <c r="AZZ219" s="17"/>
      <c r="BAA219" s="17"/>
      <c r="BAB219" s="17"/>
      <c r="BAC219" s="17"/>
      <c r="BAD219" s="17"/>
      <c r="BAE219" s="17"/>
      <c r="BAF219" s="17"/>
      <c r="BAG219" s="17"/>
      <c r="BAH219" s="17"/>
      <c r="BAI219" s="17"/>
      <c r="BAJ219" s="17"/>
      <c r="BAK219" s="17"/>
      <c r="BAL219" s="17"/>
      <c r="BAM219" s="17"/>
      <c r="BAN219" s="17"/>
      <c r="BAO219" s="17"/>
      <c r="BAP219" s="17"/>
      <c r="BAQ219" s="17"/>
      <c r="BAR219" s="17"/>
      <c r="BAS219" s="17"/>
      <c r="BAT219" s="17"/>
      <c r="BAU219" s="17"/>
      <c r="BAV219" s="17"/>
      <c r="BAW219" s="17"/>
      <c r="BAX219" s="17"/>
      <c r="BAY219" s="17"/>
      <c r="BAZ219" s="17"/>
      <c r="BBA219" s="17"/>
      <c r="BBB219" s="17"/>
      <c r="BBC219" s="17"/>
      <c r="BBD219" s="17"/>
      <c r="BBE219" s="17"/>
      <c r="BBF219" s="17"/>
      <c r="BBG219" s="17"/>
      <c r="BBH219" s="17"/>
      <c r="BBI219" s="17"/>
      <c r="BBJ219" s="17"/>
      <c r="BBK219" s="17"/>
      <c r="BBL219" s="17"/>
      <c r="BBM219" s="17"/>
      <c r="BBN219" s="17"/>
      <c r="BBO219" s="17"/>
      <c r="BBP219" s="17"/>
      <c r="BBQ219" s="17"/>
      <c r="BBR219" s="17"/>
      <c r="BBS219" s="17"/>
      <c r="BBT219" s="17"/>
      <c r="BBU219" s="17"/>
      <c r="BBV219" s="17"/>
      <c r="BBW219" s="17"/>
      <c r="BBX219" s="17"/>
      <c r="BBY219" s="17"/>
      <c r="BBZ219" s="17"/>
      <c r="BCA219" s="17"/>
      <c r="BCB219" s="17"/>
      <c r="BCC219" s="17"/>
      <c r="BCD219" s="17"/>
      <c r="BCE219" s="17"/>
      <c r="BCF219" s="17"/>
      <c r="BCG219" s="17"/>
      <c r="BCH219" s="17"/>
      <c r="BCI219" s="17"/>
      <c r="BCJ219" s="17"/>
      <c r="BCK219" s="17"/>
      <c r="BCL219" s="17"/>
      <c r="BCM219" s="17"/>
      <c r="BCN219" s="17"/>
      <c r="BCO219" s="17"/>
      <c r="BCP219" s="17"/>
      <c r="BCQ219" s="17"/>
      <c r="BCR219" s="17"/>
      <c r="BCS219" s="17"/>
      <c r="BCT219" s="17"/>
      <c r="BCU219" s="17"/>
      <c r="BCV219" s="17"/>
      <c r="BCW219" s="17"/>
      <c r="BCX219" s="17"/>
      <c r="BCY219" s="17"/>
      <c r="BCZ219" s="17"/>
      <c r="BDA219" s="17"/>
      <c r="BDB219" s="17"/>
      <c r="BDC219" s="17"/>
      <c r="BDD219" s="17"/>
      <c r="BDE219" s="17"/>
      <c r="BDF219" s="17"/>
      <c r="BDG219" s="17"/>
      <c r="BDH219" s="17"/>
      <c r="BDI219" s="17"/>
      <c r="BDJ219" s="17"/>
      <c r="BDK219" s="17"/>
      <c r="BDL219" s="17"/>
      <c r="BDM219" s="17"/>
      <c r="BDN219" s="17"/>
      <c r="BDO219" s="17"/>
      <c r="BDP219" s="17"/>
      <c r="BDQ219" s="17"/>
      <c r="BDR219" s="17"/>
      <c r="BDS219" s="17"/>
      <c r="BDT219" s="17"/>
      <c r="BDU219" s="17"/>
      <c r="BDV219" s="17"/>
      <c r="BDW219" s="17"/>
      <c r="BDX219" s="17"/>
      <c r="BDY219" s="17"/>
      <c r="BDZ219" s="17"/>
      <c r="BEA219" s="17"/>
      <c r="BEB219" s="17"/>
      <c r="BEC219" s="17"/>
      <c r="BED219" s="17"/>
      <c r="BEE219" s="17"/>
      <c r="BEF219" s="17"/>
      <c r="BEG219" s="17"/>
      <c r="BEH219" s="17"/>
      <c r="BEI219" s="17"/>
      <c r="BEJ219" s="17"/>
      <c r="BEK219" s="17"/>
      <c r="BEL219" s="17"/>
      <c r="BEM219" s="17"/>
      <c r="BEN219" s="17"/>
      <c r="BEO219" s="17"/>
      <c r="BEP219" s="17"/>
      <c r="BEQ219" s="17"/>
      <c r="BER219" s="17"/>
      <c r="BES219" s="17"/>
      <c r="BET219" s="17"/>
      <c r="BEU219" s="17"/>
      <c r="BEV219" s="17"/>
      <c r="BEW219" s="17"/>
      <c r="BEX219" s="17"/>
      <c r="BEY219" s="17"/>
      <c r="BEZ219" s="17"/>
      <c r="BFA219" s="17"/>
      <c r="BFB219" s="17"/>
      <c r="BFC219" s="17"/>
      <c r="BFD219" s="17"/>
      <c r="BFE219" s="17"/>
      <c r="BFF219" s="17"/>
      <c r="BFG219" s="17"/>
      <c r="BFH219" s="17"/>
      <c r="BFI219" s="17"/>
      <c r="BFJ219" s="17"/>
      <c r="BFK219" s="17"/>
      <c r="BFL219" s="17"/>
      <c r="BFM219" s="17"/>
      <c r="BFN219" s="17"/>
      <c r="BFO219" s="17"/>
      <c r="BFP219" s="17"/>
      <c r="BFQ219" s="17"/>
      <c r="BFR219" s="17"/>
      <c r="BFS219" s="17"/>
      <c r="BFT219" s="17"/>
      <c r="BFU219" s="17"/>
      <c r="BFV219" s="17"/>
      <c r="BFW219" s="17"/>
      <c r="BFX219" s="17"/>
      <c r="BFY219" s="17"/>
      <c r="BFZ219" s="17"/>
      <c r="BGA219" s="17"/>
      <c r="BGB219" s="17"/>
      <c r="BGC219" s="17"/>
      <c r="BGD219" s="17"/>
      <c r="BGE219" s="17"/>
      <c r="BGF219" s="17"/>
      <c r="BGG219" s="17"/>
      <c r="BGH219" s="17"/>
      <c r="BGI219" s="17"/>
      <c r="BGJ219" s="17"/>
      <c r="BGK219" s="17"/>
      <c r="BGL219" s="17"/>
      <c r="BGM219" s="17"/>
      <c r="BGN219" s="17"/>
      <c r="BGO219" s="17"/>
      <c r="BGP219" s="17"/>
      <c r="BGQ219" s="17"/>
      <c r="BGR219" s="17"/>
      <c r="BGS219" s="17"/>
      <c r="BGT219" s="17"/>
      <c r="BGU219" s="17"/>
      <c r="BGV219" s="17"/>
      <c r="BGW219" s="17"/>
      <c r="BGX219" s="17"/>
      <c r="BGY219" s="17"/>
      <c r="BGZ219" s="17"/>
      <c r="BHA219" s="17"/>
      <c r="BHB219" s="17"/>
      <c r="BHC219" s="17"/>
      <c r="BHD219" s="17"/>
      <c r="BHE219" s="17"/>
      <c r="BHF219" s="17"/>
      <c r="BHG219" s="17"/>
      <c r="BHH219" s="17"/>
      <c r="BHI219" s="17"/>
      <c r="BHJ219" s="17"/>
      <c r="BHK219" s="17"/>
      <c r="BHL219" s="17"/>
      <c r="BHM219" s="17"/>
      <c r="BHN219" s="17"/>
      <c r="BHO219" s="17"/>
      <c r="BHP219" s="17"/>
      <c r="BHQ219" s="17"/>
      <c r="BHR219" s="17"/>
      <c r="BHS219" s="17"/>
      <c r="BHT219" s="17"/>
      <c r="BHU219" s="17"/>
      <c r="BHV219" s="17"/>
      <c r="BHW219" s="17"/>
      <c r="BHX219" s="17"/>
      <c r="BHY219" s="17"/>
      <c r="BHZ219" s="17"/>
      <c r="BIA219" s="17"/>
      <c r="BIB219" s="17"/>
      <c r="BIC219" s="17"/>
      <c r="BID219" s="17"/>
      <c r="BIE219" s="17"/>
      <c r="BIF219" s="17"/>
      <c r="BIG219" s="17"/>
      <c r="BIH219" s="17"/>
      <c r="BII219" s="17"/>
      <c r="BIJ219" s="17"/>
      <c r="BIK219" s="17"/>
      <c r="BIL219" s="17"/>
      <c r="BIM219" s="17"/>
      <c r="BIN219" s="17"/>
      <c r="BIO219" s="17"/>
      <c r="BIP219" s="17"/>
      <c r="BIQ219" s="17"/>
      <c r="BIR219" s="17"/>
      <c r="BIS219" s="17"/>
      <c r="BIT219" s="17"/>
      <c r="BIU219" s="17"/>
      <c r="BIV219" s="17"/>
      <c r="BIW219" s="17"/>
      <c r="BIX219" s="17"/>
      <c r="BIY219" s="17"/>
      <c r="BIZ219" s="17"/>
      <c r="BJA219" s="17"/>
      <c r="BJB219" s="17"/>
      <c r="BJC219" s="17"/>
      <c r="BJD219" s="17"/>
      <c r="BJE219" s="17"/>
      <c r="BJF219" s="17"/>
      <c r="BJG219" s="17"/>
      <c r="BJH219" s="17"/>
      <c r="BJI219" s="17"/>
      <c r="BJJ219" s="17"/>
      <c r="BJK219" s="17"/>
      <c r="BJL219" s="17"/>
      <c r="BJM219" s="17"/>
      <c r="BJN219" s="17"/>
      <c r="BJO219" s="17"/>
      <c r="BJP219" s="17"/>
      <c r="BJQ219" s="17"/>
      <c r="BJR219" s="17"/>
      <c r="BJS219" s="17"/>
      <c r="BJT219" s="17"/>
      <c r="BJU219" s="17"/>
      <c r="BJV219" s="17"/>
      <c r="BJW219" s="17"/>
      <c r="BJX219" s="17"/>
      <c r="BJY219" s="17"/>
      <c r="BJZ219" s="17"/>
      <c r="BKA219" s="17"/>
      <c r="BKB219" s="17"/>
      <c r="BKC219" s="17"/>
      <c r="BKD219" s="17"/>
      <c r="BKE219" s="17"/>
      <c r="BKF219" s="17"/>
      <c r="BKG219" s="17"/>
      <c r="BKH219" s="17"/>
      <c r="BKI219" s="17"/>
      <c r="BKJ219" s="17"/>
      <c r="BKK219" s="17"/>
      <c r="BKL219" s="17"/>
      <c r="BKM219" s="17"/>
      <c r="BKN219" s="17"/>
      <c r="BKO219" s="17"/>
      <c r="BKP219" s="17"/>
      <c r="BKQ219" s="17"/>
      <c r="BKR219" s="17"/>
      <c r="BKS219" s="17"/>
      <c r="BKT219" s="17"/>
      <c r="BKU219" s="17"/>
      <c r="BKV219" s="17"/>
      <c r="BKW219" s="17"/>
      <c r="BKX219" s="17"/>
      <c r="BKY219" s="17"/>
      <c r="BKZ219" s="17"/>
      <c r="BLA219" s="17"/>
      <c r="BLB219" s="17"/>
      <c r="BLC219" s="17"/>
      <c r="BLD219" s="17"/>
      <c r="BLE219" s="17"/>
      <c r="BLF219" s="17"/>
      <c r="BLG219" s="17"/>
      <c r="BLH219" s="17"/>
      <c r="BLI219" s="17"/>
      <c r="BLJ219" s="17"/>
      <c r="BLK219" s="17"/>
      <c r="BLL219" s="17"/>
      <c r="BLM219" s="17"/>
      <c r="BLN219" s="17"/>
      <c r="BLO219" s="17"/>
      <c r="BLP219" s="17"/>
      <c r="BLQ219" s="17"/>
      <c r="BLR219" s="17"/>
      <c r="BLS219" s="17"/>
      <c r="BLT219" s="17"/>
      <c r="BLU219" s="17"/>
      <c r="BLV219" s="17"/>
      <c r="BLW219" s="17"/>
      <c r="BLX219" s="17"/>
      <c r="BLY219" s="17"/>
      <c r="BLZ219" s="17"/>
      <c r="BMA219" s="17"/>
      <c r="BMB219" s="17"/>
      <c r="BMC219" s="17"/>
      <c r="BMD219" s="17"/>
      <c r="BME219" s="17"/>
      <c r="BMF219" s="17"/>
      <c r="BMG219" s="17"/>
      <c r="BMH219" s="17"/>
      <c r="BMI219" s="17"/>
      <c r="BMJ219" s="17"/>
      <c r="BMK219" s="17"/>
      <c r="BML219" s="17"/>
      <c r="BMM219" s="17"/>
      <c r="BMN219" s="17"/>
      <c r="BMO219" s="17"/>
      <c r="BMP219" s="17"/>
      <c r="BMQ219" s="17"/>
      <c r="BMR219" s="17"/>
      <c r="BMS219" s="17"/>
      <c r="BMT219" s="17"/>
      <c r="BMU219" s="17"/>
      <c r="BMV219" s="17"/>
      <c r="BMW219" s="17"/>
      <c r="BMX219" s="17"/>
      <c r="BMY219" s="17"/>
      <c r="BMZ219" s="17"/>
      <c r="BNA219" s="17"/>
      <c r="BNB219" s="17"/>
      <c r="BNC219" s="17"/>
      <c r="BND219" s="17"/>
      <c r="BNE219" s="17"/>
      <c r="BNF219" s="17"/>
      <c r="BNG219" s="17"/>
      <c r="BNH219" s="17"/>
      <c r="BNI219" s="17"/>
      <c r="BNJ219" s="17"/>
      <c r="BNK219" s="17"/>
      <c r="BNL219" s="17"/>
      <c r="BNM219" s="17"/>
      <c r="BNN219" s="17"/>
      <c r="BNO219" s="17"/>
      <c r="BNP219" s="17"/>
      <c r="BNQ219" s="17"/>
      <c r="BNR219" s="17"/>
      <c r="BNS219" s="17"/>
      <c r="BNT219" s="17"/>
      <c r="BNU219" s="17"/>
      <c r="BNV219" s="17"/>
      <c r="BNW219" s="17"/>
      <c r="BNX219" s="17"/>
      <c r="BNY219" s="17"/>
      <c r="BNZ219" s="17"/>
      <c r="BOA219" s="17"/>
      <c r="BOB219" s="17"/>
      <c r="BOC219" s="17"/>
      <c r="BOD219" s="17"/>
      <c r="BOE219" s="17"/>
      <c r="BOF219" s="17"/>
      <c r="BOG219" s="17"/>
      <c r="BOH219" s="17"/>
      <c r="BOI219" s="17"/>
      <c r="BOJ219" s="17"/>
      <c r="BOK219" s="17"/>
      <c r="BOL219" s="17"/>
      <c r="BOM219" s="17"/>
      <c r="BON219" s="17"/>
      <c r="BOO219" s="17"/>
      <c r="BOP219" s="17"/>
      <c r="BOQ219" s="17"/>
      <c r="BOR219" s="17"/>
      <c r="BOS219" s="17"/>
      <c r="BOT219" s="17"/>
      <c r="BOU219" s="17"/>
      <c r="BOV219" s="17"/>
      <c r="BOW219" s="17"/>
      <c r="BOX219" s="17"/>
      <c r="BOY219" s="17"/>
      <c r="BOZ219" s="17"/>
      <c r="BPA219" s="17"/>
      <c r="BPB219" s="17"/>
      <c r="BPC219" s="17"/>
      <c r="BPD219" s="17"/>
      <c r="BPE219" s="17"/>
      <c r="BPF219" s="17"/>
      <c r="BPG219" s="17"/>
      <c r="BPH219" s="17"/>
      <c r="BPI219" s="17"/>
      <c r="BPJ219" s="17"/>
      <c r="BPK219" s="17"/>
      <c r="BPL219" s="17"/>
      <c r="BPM219" s="17"/>
      <c r="BPN219" s="17"/>
      <c r="BPO219" s="17"/>
      <c r="BPP219" s="17"/>
      <c r="BPQ219" s="17"/>
      <c r="BPR219" s="17"/>
      <c r="BPS219" s="17"/>
      <c r="BPT219" s="17"/>
      <c r="BPU219" s="17"/>
      <c r="BPV219" s="17"/>
      <c r="BPW219" s="17"/>
      <c r="BPX219" s="17"/>
      <c r="BPY219" s="17"/>
      <c r="BPZ219" s="17"/>
      <c r="BQA219" s="17"/>
      <c r="BQB219" s="17"/>
      <c r="BQC219" s="17"/>
      <c r="BQD219" s="17"/>
      <c r="BQE219" s="17"/>
      <c r="BQF219" s="17"/>
      <c r="BQG219" s="17"/>
      <c r="BQH219" s="17"/>
      <c r="BQI219" s="17"/>
      <c r="BQJ219" s="17"/>
      <c r="BQK219" s="17"/>
      <c r="BQL219" s="17"/>
      <c r="BQM219" s="17"/>
      <c r="BQN219" s="17"/>
      <c r="BQO219" s="17"/>
      <c r="BQP219" s="17"/>
      <c r="BQQ219" s="17"/>
      <c r="BQR219" s="17"/>
      <c r="BQS219" s="17"/>
      <c r="BQT219" s="17"/>
      <c r="BQU219" s="17"/>
      <c r="BQV219" s="17"/>
      <c r="BQW219" s="17"/>
      <c r="BQX219" s="17"/>
      <c r="BQY219" s="17"/>
      <c r="BQZ219" s="17"/>
      <c r="BRA219" s="17"/>
      <c r="BRB219" s="17"/>
      <c r="BRC219" s="17"/>
      <c r="BRD219" s="17"/>
      <c r="BRE219" s="17"/>
      <c r="BRF219" s="17"/>
      <c r="BRG219" s="17"/>
      <c r="BRH219" s="17"/>
      <c r="BRI219" s="17"/>
      <c r="BRJ219" s="17"/>
      <c r="BRK219" s="17"/>
      <c r="BRL219" s="17"/>
      <c r="BRM219" s="17"/>
      <c r="BRN219" s="17"/>
      <c r="BRO219" s="17"/>
      <c r="BRP219" s="17"/>
      <c r="BRQ219" s="17"/>
      <c r="BRR219" s="17"/>
      <c r="BRS219" s="17"/>
      <c r="BRT219" s="17"/>
      <c r="BRU219" s="17"/>
      <c r="BRV219" s="17"/>
      <c r="BRW219" s="17"/>
      <c r="BRX219" s="17"/>
      <c r="BRY219" s="17"/>
      <c r="BRZ219" s="17"/>
      <c r="BSA219" s="17"/>
      <c r="BSB219" s="17"/>
      <c r="BSC219" s="17"/>
      <c r="BSD219" s="17"/>
      <c r="BSE219" s="17"/>
      <c r="BSF219" s="17"/>
      <c r="BSG219" s="17"/>
      <c r="BSH219" s="17"/>
      <c r="BSI219" s="17"/>
      <c r="BSJ219" s="17"/>
      <c r="BSK219" s="17"/>
      <c r="BSL219" s="17"/>
      <c r="BSM219" s="17"/>
      <c r="BSN219" s="17"/>
      <c r="BSO219" s="17"/>
      <c r="BSP219" s="17"/>
      <c r="BSQ219" s="17"/>
      <c r="BSR219" s="17"/>
      <c r="BSS219" s="17"/>
      <c r="BST219" s="17"/>
      <c r="BSU219" s="17"/>
      <c r="BSV219" s="17"/>
      <c r="BSW219" s="17"/>
      <c r="BSX219" s="17"/>
      <c r="BSY219" s="17"/>
      <c r="BSZ219" s="17"/>
      <c r="BTA219" s="17"/>
      <c r="BTB219" s="17"/>
      <c r="BTC219" s="17"/>
      <c r="BTD219" s="17"/>
      <c r="BTE219" s="17"/>
      <c r="BTF219" s="17"/>
      <c r="BTG219" s="17"/>
      <c r="BTH219" s="17"/>
      <c r="BTI219" s="17"/>
      <c r="BTJ219" s="17"/>
      <c r="BTK219" s="17"/>
      <c r="BTL219" s="17"/>
      <c r="BTM219" s="17"/>
      <c r="BTN219" s="17"/>
      <c r="BTO219" s="17"/>
      <c r="BTP219" s="17"/>
      <c r="BTQ219" s="17"/>
      <c r="BTR219" s="17"/>
      <c r="BTS219" s="17"/>
      <c r="BTT219" s="17"/>
      <c r="BTU219" s="17"/>
      <c r="BTV219" s="17"/>
      <c r="BTW219" s="17"/>
      <c r="BTX219" s="17"/>
      <c r="BTY219" s="17"/>
      <c r="BTZ219" s="17"/>
      <c r="BUA219" s="17"/>
      <c r="BUB219" s="17"/>
      <c r="BUC219" s="17"/>
      <c r="BUD219" s="17"/>
      <c r="BUE219" s="17"/>
      <c r="BUF219" s="17"/>
      <c r="BUG219" s="17"/>
      <c r="BUH219" s="17"/>
      <c r="BUI219" s="17"/>
      <c r="BUJ219" s="17"/>
      <c r="BUK219" s="17"/>
      <c r="BUL219" s="17"/>
      <c r="BUM219" s="17"/>
      <c r="BUN219" s="17"/>
      <c r="BUO219" s="17"/>
      <c r="BUP219" s="17"/>
      <c r="BUQ219" s="17"/>
      <c r="BUR219" s="17"/>
      <c r="BUS219" s="17"/>
      <c r="BUT219" s="17"/>
      <c r="BUU219" s="17"/>
      <c r="BUV219" s="17"/>
      <c r="BUW219" s="17"/>
      <c r="BUX219" s="17"/>
      <c r="BUY219" s="17"/>
      <c r="BUZ219" s="17"/>
      <c r="BVA219" s="17"/>
      <c r="BVB219" s="17"/>
      <c r="BVC219" s="17"/>
      <c r="BVD219" s="17"/>
      <c r="BVE219" s="17"/>
      <c r="BVF219" s="17"/>
      <c r="BVG219" s="17"/>
      <c r="BVH219" s="17"/>
      <c r="BVI219" s="17"/>
      <c r="BVJ219" s="17"/>
      <c r="BVK219" s="17"/>
      <c r="BVL219" s="17"/>
      <c r="BVM219" s="17"/>
      <c r="BVN219" s="17"/>
      <c r="BVO219" s="17"/>
      <c r="BVP219" s="17"/>
      <c r="BVQ219" s="17"/>
      <c r="BVR219" s="17"/>
      <c r="BVS219" s="17"/>
      <c r="BVT219" s="17"/>
      <c r="BVU219" s="17"/>
      <c r="BVV219" s="17"/>
      <c r="BVW219" s="17"/>
      <c r="BVX219" s="17"/>
      <c r="BVY219" s="17"/>
      <c r="BVZ219" s="17"/>
      <c r="BWA219" s="17"/>
      <c r="BWB219" s="17"/>
      <c r="BWC219" s="17"/>
      <c r="BWD219" s="17"/>
      <c r="BWE219" s="17"/>
      <c r="BWF219" s="17"/>
      <c r="BWG219" s="17"/>
      <c r="BWH219" s="17"/>
      <c r="BWI219" s="17"/>
      <c r="BWJ219" s="17"/>
      <c r="BWK219" s="17"/>
      <c r="BWL219" s="17"/>
      <c r="BWM219" s="17"/>
      <c r="BWN219" s="17"/>
      <c r="BWO219" s="17"/>
      <c r="BWP219" s="17"/>
      <c r="BWQ219" s="17"/>
      <c r="BWR219" s="17"/>
      <c r="BWS219" s="17"/>
      <c r="BWT219" s="17"/>
      <c r="BWU219" s="17"/>
      <c r="BWV219" s="17"/>
      <c r="BWW219" s="17"/>
      <c r="BWX219" s="17"/>
      <c r="BWY219" s="17"/>
      <c r="BWZ219" s="17"/>
      <c r="BXA219" s="17"/>
      <c r="BXB219" s="17"/>
      <c r="BXC219" s="17"/>
      <c r="BXD219" s="17"/>
      <c r="BXE219" s="17"/>
      <c r="BXF219" s="17"/>
      <c r="BXG219" s="17"/>
      <c r="BXH219" s="17"/>
      <c r="BXI219" s="17"/>
      <c r="BXJ219" s="17"/>
      <c r="BXK219" s="17"/>
      <c r="BXL219" s="17"/>
      <c r="BXM219" s="17"/>
      <c r="BXN219" s="17"/>
      <c r="BXO219" s="17"/>
      <c r="BXP219" s="17"/>
      <c r="BXQ219" s="17"/>
      <c r="BXR219" s="17"/>
      <c r="BXS219" s="17"/>
      <c r="BXT219" s="17"/>
      <c r="BXU219" s="17"/>
      <c r="BXV219" s="17"/>
      <c r="BXW219" s="17"/>
      <c r="BXX219" s="17"/>
      <c r="BXY219" s="17"/>
      <c r="BXZ219" s="17"/>
      <c r="BYA219" s="17"/>
      <c r="BYB219" s="17"/>
      <c r="BYC219" s="17"/>
      <c r="BYD219" s="17"/>
      <c r="BYE219" s="17"/>
      <c r="BYF219" s="17"/>
      <c r="BYG219" s="17"/>
      <c r="BYH219" s="17"/>
      <c r="BYI219" s="17"/>
      <c r="BYJ219" s="17"/>
      <c r="BYK219" s="17"/>
      <c r="BYL219" s="17"/>
      <c r="BYM219" s="17"/>
      <c r="BYN219" s="17"/>
      <c r="BYO219" s="17"/>
      <c r="BYP219" s="17"/>
      <c r="BYQ219" s="17"/>
      <c r="BYR219" s="17"/>
      <c r="BYS219" s="17"/>
      <c r="BYT219" s="17"/>
      <c r="BYU219" s="17"/>
      <c r="BYV219" s="17"/>
      <c r="BYW219" s="17"/>
      <c r="BYX219" s="17"/>
      <c r="BYY219" s="17"/>
      <c r="BYZ219" s="17"/>
      <c r="BZA219" s="17"/>
      <c r="BZB219" s="17"/>
      <c r="BZC219" s="17"/>
      <c r="BZD219" s="17"/>
      <c r="BZE219" s="17"/>
      <c r="BZF219" s="17"/>
      <c r="BZG219" s="17"/>
      <c r="BZH219" s="17"/>
      <c r="BZI219" s="17"/>
      <c r="BZJ219" s="17"/>
      <c r="BZK219" s="17"/>
      <c r="BZL219" s="17"/>
      <c r="BZM219" s="17"/>
      <c r="BZN219" s="17"/>
      <c r="BZO219" s="17"/>
      <c r="BZP219" s="17"/>
      <c r="BZQ219" s="17"/>
      <c r="BZR219" s="17"/>
      <c r="BZS219" s="17"/>
      <c r="BZT219" s="17"/>
      <c r="BZU219" s="17"/>
      <c r="BZV219" s="17"/>
      <c r="BZW219" s="17"/>
      <c r="BZX219" s="17"/>
      <c r="BZY219" s="17"/>
      <c r="BZZ219" s="17"/>
      <c r="CAA219" s="17"/>
      <c r="CAB219" s="17"/>
      <c r="CAC219" s="17"/>
      <c r="CAD219" s="17"/>
      <c r="CAE219" s="17"/>
      <c r="CAF219" s="17"/>
      <c r="CAG219" s="17"/>
      <c r="CAH219" s="17"/>
      <c r="CAI219" s="17"/>
      <c r="CAJ219" s="17"/>
      <c r="CAK219" s="17"/>
      <c r="CAL219" s="17"/>
      <c r="CAM219" s="17"/>
      <c r="CAN219" s="17"/>
      <c r="CAO219" s="17"/>
      <c r="CAP219" s="17"/>
      <c r="CAQ219" s="17"/>
      <c r="CAR219" s="17"/>
      <c r="CAS219" s="17"/>
      <c r="CAT219" s="17"/>
      <c r="CAU219" s="17"/>
      <c r="CAV219" s="17"/>
      <c r="CAW219" s="17"/>
      <c r="CAX219" s="17"/>
      <c r="CAY219" s="17"/>
      <c r="CAZ219" s="17"/>
      <c r="CBA219" s="17"/>
      <c r="CBB219" s="17"/>
      <c r="CBC219" s="17"/>
      <c r="CBD219" s="17"/>
      <c r="CBE219" s="17"/>
      <c r="CBF219" s="17"/>
      <c r="CBG219" s="17"/>
      <c r="CBH219" s="17"/>
      <c r="CBI219" s="17"/>
      <c r="CBJ219" s="17"/>
      <c r="CBK219" s="17"/>
      <c r="CBL219" s="17"/>
      <c r="CBM219" s="17"/>
      <c r="CBN219" s="17"/>
      <c r="CBO219" s="17"/>
      <c r="CBP219" s="17"/>
      <c r="CBQ219" s="17"/>
      <c r="CBR219" s="17"/>
      <c r="CBS219" s="17"/>
      <c r="CBT219" s="17"/>
      <c r="CBU219" s="17"/>
      <c r="CBV219" s="17"/>
      <c r="CBW219" s="17"/>
      <c r="CBX219" s="17"/>
      <c r="CBY219" s="17"/>
      <c r="CBZ219" s="17"/>
      <c r="CCA219" s="17"/>
      <c r="CCB219" s="17"/>
      <c r="CCC219" s="17"/>
      <c r="CCD219" s="17"/>
      <c r="CCE219" s="17"/>
      <c r="CCF219" s="17"/>
      <c r="CCG219" s="17"/>
      <c r="CCH219" s="17"/>
      <c r="CCI219" s="17"/>
      <c r="CCJ219" s="17"/>
      <c r="CCK219" s="17"/>
      <c r="CCL219" s="17"/>
      <c r="CCM219" s="17"/>
      <c r="CCN219" s="17"/>
      <c r="CCO219" s="17"/>
      <c r="CCP219" s="17"/>
      <c r="CCQ219" s="17"/>
      <c r="CCR219" s="17"/>
      <c r="CCS219" s="17"/>
      <c r="CCT219" s="17"/>
      <c r="CCU219" s="17"/>
      <c r="CCV219" s="17"/>
      <c r="CCW219" s="17"/>
      <c r="CCX219" s="17"/>
      <c r="CCY219" s="17"/>
      <c r="CCZ219" s="17"/>
      <c r="CDA219" s="17"/>
      <c r="CDB219" s="17"/>
      <c r="CDC219" s="17"/>
      <c r="CDD219" s="17"/>
      <c r="CDE219" s="17"/>
      <c r="CDF219" s="17"/>
      <c r="CDG219" s="17"/>
      <c r="CDH219" s="17"/>
      <c r="CDI219" s="17"/>
      <c r="CDJ219" s="17"/>
      <c r="CDK219" s="17"/>
      <c r="CDL219" s="17"/>
      <c r="CDM219" s="17"/>
      <c r="CDN219" s="17"/>
      <c r="CDO219" s="17"/>
      <c r="CDP219" s="17"/>
      <c r="CDQ219" s="17"/>
      <c r="CDR219" s="17"/>
      <c r="CDS219" s="17"/>
      <c r="CDT219" s="17"/>
      <c r="CDU219" s="17"/>
    </row>
    <row r="220">
      <c r="A220" s="14" t="s">
        <v>2801</v>
      </c>
      <c r="B220" s="14" t="s">
        <v>4431</v>
      </c>
      <c r="C220" s="14" t="s">
        <v>2803</v>
      </c>
      <c r="D220" s="14" t="s">
        <v>2816</v>
      </c>
      <c r="E220" s="14" t="s">
        <v>4432</v>
      </c>
      <c r="F220" s="14" t="s">
        <v>2835</v>
      </c>
      <c r="I220" s="14" t="s">
        <v>3536</v>
      </c>
      <c r="J220" s="14" t="s">
        <v>2618</v>
      </c>
      <c r="K220" s="14" t="s">
        <v>2619</v>
      </c>
      <c r="L220" s="14" t="s">
        <v>2658</v>
      </c>
      <c r="M220" s="17"/>
      <c r="N220" s="14" t="s">
        <v>2690</v>
      </c>
      <c r="O220" s="14" t="s">
        <v>2690</v>
      </c>
      <c r="P220" s="14" t="s">
        <v>2690</v>
      </c>
      <c r="Q220" s="16">
        <v>11.0</v>
      </c>
      <c r="R220" s="16">
        <v>4091346.0</v>
      </c>
      <c r="S220" s="16">
        <v>4091346.0</v>
      </c>
      <c r="T220" s="14" t="s">
        <v>2631</v>
      </c>
      <c r="U220" s="14" t="s">
        <v>2630</v>
      </c>
      <c r="V220" s="14" t="s">
        <v>4433</v>
      </c>
      <c r="W220" s="14" t="s">
        <v>4434</v>
      </c>
      <c r="X220" s="16">
        <v>0.2</v>
      </c>
      <c r="Y220" s="17"/>
      <c r="Z220" s="16">
        <v>25.0</v>
      </c>
      <c r="AA220" s="16">
        <v>97.0</v>
      </c>
      <c r="AB220" s="17"/>
      <c r="AC220" s="16">
        <v>181.0</v>
      </c>
      <c r="AD220" s="16">
        <v>25696.0</v>
      </c>
      <c r="AE220" s="22">
        <v>45455.0</v>
      </c>
      <c r="AF220" s="17"/>
      <c r="AG220" s="14" t="s">
        <v>2876</v>
      </c>
      <c r="AI220" s="17"/>
      <c r="AJ220" s="17"/>
      <c r="AK220" s="17"/>
      <c r="AL220" s="16">
        <v>57.0</v>
      </c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4" t="s">
        <v>2818</v>
      </c>
      <c r="BB220" s="17"/>
      <c r="BC220" s="17"/>
      <c r="BD220" s="17"/>
      <c r="BE220" s="17"/>
      <c r="BF220" s="14" t="s">
        <v>2563</v>
      </c>
      <c r="BG220" s="16">
        <v>1.0</v>
      </c>
      <c r="BH220" s="14" t="s">
        <v>2564</v>
      </c>
      <c r="BI220" s="14" t="s">
        <v>2565</v>
      </c>
      <c r="BJ220" s="14" t="s">
        <v>2566</v>
      </c>
      <c r="BK220" s="17"/>
      <c r="BL220" s="17"/>
      <c r="BM220" s="16">
        <v>861.866667</v>
      </c>
      <c r="BN220" s="17"/>
      <c r="BO220" s="17"/>
      <c r="BP220" s="17"/>
      <c r="BQ220" s="17"/>
      <c r="BR220" s="17"/>
      <c r="BS220" s="16">
        <v>0.3729</v>
      </c>
      <c r="BT220" s="16">
        <v>149.554525</v>
      </c>
      <c r="BU220" s="14" t="s">
        <v>2567</v>
      </c>
      <c r="BV220" s="17"/>
      <c r="BW220" s="17"/>
      <c r="BX220" s="16">
        <v>12.0</v>
      </c>
      <c r="BY220" s="14" t="s">
        <v>2807</v>
      </c>
      <c r="BZ220" s="16">
        <v>4549.0</v>
      </c>
      <c r="CA220" s="16">
        <v>-20953.0</v>
      </c>
      <c r="CB220" s="16">
        <v>0.0</v>
      </c>
      <c r="CC220" s="16">
        <v>149.554525</v>
      </c>
      <c r="CD220" s="14" t="s">
        <v>2571</v>
      </c>
      <c r="CE220" s="16">
        <v>149.554525</v>
      </c>
      <c r="CF220" s="14" t="s">
        <v>2572</v>
      </c>
      <c r="CG220" s="14" t="s">
        <v>2704</v>
      </c>
      <c r="CH220" s="19">
        <v>40437.0</v>
      </c>
      <c r="CI220" s="14" t="s">
        <v>2826</v>
      </c>
      <c r="CJ220" s="14" t="s">
        <v>2719</v>
      </c>
      <c r="CK220" s="14" t="s">
        <v>2574</v>
      </c>
      <c r="CL220" s="14" t="s">
        <v>2808</v>
      </c>
      <c r="CM220" s="20">
        <v>2389113.0</v>
      </c>
      <c r="CN220" s="14" t="s">
        <v>2808</v>
      </c>
      <c r="CO220" s="14" t="s">
        <v>2563</v>
      </c>
      <c r="CP220" s="14" t="s">
        <v>2563</v>
      </c>
      <c r="CQ220" s="16">
        <v>0.4003</v>
      </c>
      <c r="CR220" s="16">
        <v>8.63</v>
      </c>
      <c r="CS220" s="14" t="s">
        <v>2574</v>
      </c>
      <c r="CT220" s="14" t="s">
        <v>4435</v>
      </c>
      <c r="CX220" s="14" t="s">
        <v>2739</v>
      </c>
      <c r="CY220" s="16">
        <v>149.554525</v>
      </c>
      <c r="CZ220" s="14" t="s">
        <v>2581</v>
      </c>
      <c r="DB220" s="14" t="s">
        <v>2574</v>
      </c>
      <c r="DC220" s="14" t="s">
        <v>2653</v>
      </c>
      <c r="DD220" s="14" t="s">
        <v>4393</v>
      </c>
      <c r="DE220" s="14" t="s">
        <v>2574</v>
      </c>
      <c r="DF220" s="14" t="s">
        <v>2563</v>
      </c>
      <c r="DG220" s="14" t="s">
        <v>3834</v>
      </c>
      <c r="DH220" s="14" t="s">
        <v>4406</v>
      </c>
      <c r="DI220" s="14" t="s">
        <v>2813</v>
      </c>
      <c r="DJ220" s="14" t="s">
        <v>2823</v>
      </c>
      <c r="DK220" s="16">
        <v>60.0</v>
      </c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  <c r="KL220" s="17"/>
      <c r="KM220" s="17"/>
      <c r="KN220" s="17"/>
      <c r="KO220" s="17"/>
      <c r="KP220" s="17"/>
      <c r="KQ220" s="17"/>
      <c r="KR220" s="17"/>
      <c r="KS220" s="17"/>
      <c r="KT220" s="17"/>
      <c r="KU220" s="17"/>
      <c r="KV220" s="17"/>
      <c r="KW220" s="17"/>
      <c r="KX220" s="17"/>
      <c r="KY220" s="17"/>
      <c r="KZ220" s="17"/>
      <c r="LA220" s="17"/>
      <c r="LB220" s="17"/>
      <c r="LC220" s="17"/>
      <c r="LD220" s="17"/>
      <c r="LE220" s="17"/>
      <c r="LF220" s="17"/>
      <c r="LG220" s="17"/>
      <c r="LH220" s="17"/>
      <c r="LI220" s="17"/>
      <c r="LJ220" s="17"/>
      <c r="LK220" s="17"/>
      <c r="LL220" s="17"/>
      <c r="LM220" s="17"/>
      <c r="LN220" s="17"/>
      <c r="LO220" s="17"/>
      <c r="LP220" s="17"/>
      <c r="LQ220" s="17"/>
      <c r="LR220" s="17"/>
      <c r="LS220" s="17"/>
      <c r="LT220" s="17"/>
      <c r="LU220" s="17"/>
      <c r="LV220" s="17"/>
      <c r="LW220" s="17"/>
      <c r="LX220" s="17"/>
      <c r="LY220" s="17"/>
      <c r="LZ220" s="17"/>
      <c r="MA220" s="17"/>
      <c r="MB220" s="17"/>
      <c r="MC220" s="17"/>
      <c r="MD220" s="17"/>
      <c r="ME220" s="17"/>
      <c r="MF220" s="17"/>
      <c r="MG220" s="17"/>
      <c r="MH220" s="17"/>
      <c r="MI220" s="17"/>
      <c r="MJ220" s="17"/>
      <c r="MK220" s="17"/>
      <c r="ML220" s="17"/>
      <c r="MM220" s="17"/>
      <c r="MN220" s="17"/>
      <c r="MO220" s="17"/>
      <c r="MP220" s="17"/>
      <c r="MQ220" s="17"/>
      <c r="MR220" s="17"/>
      <c r="MS220" s="17"/>
      <c r="MT220" s="17"/>
      <c r="MU220" s="17"/>
      <c r="MV220" s="17"/>
      <c r="MW220" s="17"/>
      <c r="MX220" s="17"/>
      <c r="MY220" s="17"/>
      <c r="MZ220" s="17"/>
      <c r="NA220" s="17"/>
      <c r="NB220" s="17"/>
      <c r="NC220" s="17"/>
      <c r="ND220" s="17"/>
      <c r="NE220" s="17"/>
      <c r="NF220" s="17"/>
      <c r="NG220" s="17"/>
      <c r="NH220" s="17"/>
      <c r="NI220" s="17"/>
      <c r="NJ220" s="17"/>
      <c r="NK220" s="17"/>
      <c r="NL220" s="17"/>
      <c r="NM220" s="17"/>
      <c r="NN220" s="17"/>
      <c r="NO220" s="17"/>
      <c r="NP220" s="17"/>
      <c r="NQ220" s="17"/>
      <c r="NR220" s="17"/>
      <c r="NS220" s="17"/>
      <c r="NT220" s="17"/>
      <c r="NU220" s="17"/>
      <c r="NV220" s="17"/>
      <c r="NW220" s="17"/>
      <c r="NX220" s="17"/>
      <c r="NY220" s="17"/>
      <c r="NZ220" s="17"/>
      <c r="OA220" s="17"/>
      <c r="OB220" s="17"/>
      <c r="OC220" s="17"/>
      <c r="OD220" s="17"/>
      <c r="OE220" s="17"/>
      <c r="OF220" s="17"/>
      <c r="OG220" s="17"/>
      <c r="OH220" s="17"/>
      <c r="OI220" s="17"/>
      <c r="OJ220" s="17"/>
      <c r="OK220" s="17"/>
      <c r="OL220" s="17"/>
      <c r="OM220" s="17"/>
      <c r="ON220" s="17"/>
      <c r="OO220" s="17"/>
      <c r="OP220" s="17"/>
      <c r="OQ220" s="17"/>
      <c r="OR220" s="17"/>
      <c r="OS220" s="17"/>
      <c r="OT220" s="17"/>
      <c r="OU220" s="17"/>
      <c r="OV220" s="17"/>
      <c r="OW220" s="17"/>
      <c r="OX220" s="17"/>
      <c r="OY220" s="17"/>
      <c r="OZ220" s="17"/>
      <c r="PA220" s="17"/>
      <c r="PB220" s="17"/>
      <c r="PC220" s="17"/>
      <c r="PD220" s="17"/>
      <c r="PE220" s="17"/>
      <c r="PF220" s="17"/>
      <c r="PG220" s="17"/>
      <c r="PH220" s="17"/>
      <c r="PI220" s="17"/>
      <c r="PJ220" s="17"/>
      <c r="PK220" s="17"/>
      <c r="PL220" s="17"/>
      <c r="PM220" s="17"/>
      <c r="PN220" s="17"/>
      <c r="PO220" s="17"/>
      <c r="PP220" s="17"/>
      <c r="PQ220" s="17"/>
      <c r="PR220" s="17"/>
      <c r="PS220" s="17"/>
      <c r="PT220" s="17"/>
      <c r="PU220" s="17"/>
      <c r="PV220" s="17"/>
      <c r="PW220" s="17"/>
      <c r="PX220" s="17"/>
      <c r="PY220" s="17"/>
      <c r="PZ220" s="17"/>
      <c r="QA220" s="17"/>
      <c r="QB220" s="17"/>
      <c r="QC220" s="17"/>
      <c r="QD220" s="17"/>
      <c r="QE220" s="17"/>
      <c r="QF220" s="17"/>
      <c r="QG220" s="17"/>
      <c r="QH220" s="17"/>
      <c r="QI220" s="17"/>
      <c r="QJ220" s="17"/>
      <c r="QK220" s="17"/>
      <c r="QL220" s="17"/>
      <c r="QM220" s="17"/>
      <c r="QN220" s="17"/>
      <c r="QO220" s="17"/>
      <c r="QP220" s="17"/>
      <c r="QQ220" s="17"/>
      <c r="QR220" s="17"/>
      <c r="QS220" s="17"/>
      <c r="QT220" s="17"/>
      <c r="QU220" s="17"/>
      <c r="QV220" s="17"/>
      <c r="QW220" s="17"/>
      <c r="QX220" s="17"/>
      <c r="QY220" s="17"/>
      <c r="QZ220" s="17"/>
      <c r="RA220" s="17"/>
      <c r="RB220" s="17"/>
      <c r="RC220" s="17"/>
      <c r="RD220" s="17"/>
      <c r="RE220" s="17"/>
      <c r="RF220" s="17"/>
      <c r="RG220" s="17"/>
      <c r="RH220" s="17"/>
      <c r="RI220" s="17"/>
      <c r="RJ220" s="17"/>
      <c r="RK220" s="17"/>
      <c r="RL220" s="17"/>
      <c r="RM220" s="17"/>
      <c r="RN220" s="17"/>
      <c r="RO220" s="17"/>
      <c r="RP220" s="17"/>
      <c r="RQ220" s="17"/>
      <c r="RR220" s="17"/>
      <c r="RS220" s="17"/>
      <c r="RT220" s="17"/>
      <c r="RU220" s="17"/>
      <c r="RV220" s="17"/>
      <c r="RW220" s="17"/>
      <c r="RX220" s="17"/>
      <c r="RY220" s="17"/>
      <c r="RZ220" s="17"/>
      <c r="SA220" s="17"/>
      <c r="SB220" s="17"/>
      <c r="SC220" s="17"/>
      <c r="SD220" s="17"/>
      <c r="SE220" s="17"/>
      <c r="SF220" s="17"/>
      <c r="SG220" s="17"/>
      <c r="SH220" s="17"/>
      <c r="SI220" s="17"/>
      <c r="SJ220" s="17"/>
      <c r="SK220" s="17"/>
      <c r="SL220" s="17"/>
      <c r="SM220" s="17"/>
      <c r="SN220" s="17"/>
      <c r="SO220" s="17"/>
      <c r="SP220" s="17"/>
      <c r="SQ220" s="17"/>
      <c r="SR220" s="17"/>
      <c r="SS220" s="17"/>
      <c r="ST220" s="17"/>
      <c r="SU220" s="17"/>
      <c r="SV220" s="17"/>
      <c r="SW220" s="17"/>
      <c r="SX220" s="17"/>
      <c r="SY220" s="17"/>
      <c r="SZ220" s="17"/>
      <c r="TA220" s="17"/>
      <c r="TB220" s="17"/>
      <c r="TC220" s="17"/>
      <c r="TD220" s="17"/>
      <c r="TE220" s="17"/>
      <c r="TF220" s="17"/>
      <c r="TG220" s="17"/>
      <c r="TH220" s="17"/>
      <c r="TI220" s="17"/>
      <c r="TJ220" s="17"/>
      <c r="TK220" s="17"/>
      <c r="TL220" s="17"/>
      <c r="TM220" s="17"/>
      <c r="TN220" s="17"/>
      <c r="TO220" s="17"/>
      <c r="TP220" s="17"/>
      <c r="TQ220" s="17"/>
      <c r="TR220" s="17"/>
      <c r="TS220" s="17"/>
      <c r="TT220" s="17"/>
      <c r="TU220" s="17"/>
      <c r="TV220" s="17"/>
      <c r="TW220" s="17"/>
      <c r="TX220" s="17"/>
      <c r="TY220" s="17"/>
      <c r="TZ220" s="17"/>
      <c r="UA220" s="17"/>
      <c r="UB220" s="17"/>
      <c r="UC220" s="17"/>
      <c r="UD220" s="17"/>
      <c r="UE220" s="17"/>
      <c r="UF220" s="17"/>
      <c r="UG220" s="17"/>
      <c r="UH220" s="17"/>
      <c r="UI220" s="17"/>
      <c r="UJ220" s="17"/>
      <c r="UK220" s="17"/>
      <c r="UL220" s="17"/>
      <c r="UM220" s="17"/>
      <c r="UN220" s="17"/>
      <c r="UO220" s="17"/>
      <c r="UP220" s="17"/>
      <c r="UQ220" s="17"/>
      <c r="UR220" s="17"/>
      <c r="US220" s="17"/>
      <c r="UT220" s="17"/>
      <c r="UU220" s="17"/>
      <c r="UV220" s="17"/>
      <c r="UW220" s="17"/>
      <c r="UX220" s="17"/>
      <c r="UY220" s="17"/>
      <c r="UZ220" s="17"/>
      <c r="VA220" s="17"/>
      <c r="VB220" s="17"/>
      <c r="VC220" s="17"/>
      <c r="VD220" s="17"/>
      <c r="VE220" s="17"/>
      <c r="VF220" s="17"/>
      <c r="VG220" s="17"/>
      <c r="VH220" s="17"/>
      <c r="VI220" s="17"/>
      <c r="VJ220" s="17"/>
      <c r="VK220" s="17"/>
      <c r="VL220" s="17"/>
      <c r="VM220" s="17"/>
      <c r="VN220" s="17"/>
      <c r="VO220" s="17"/>
      <c r="VP220" s="17"/>
      <c r="VQ220" s="17"/>
      <c r="VR220" s="17"/>
      <c r="VS220" s="17"/>
      <c r="VT220" s="17"/>
      <c r="VU220" s="17"/>
      <c r="VV220" s="17"/>
      <c r="VW220" s="17"/>
      <c r="VX220" s="17"/>
      <c r="VY220" s="17"/>
      <c r="VZ220" s="17"/>
      <c r="WA220" s="17"/>
      <c r="WB220" s="17"/>
      <c r="WC220" s="17"/>
      <c r="WD220" s="17"/>
      <c r="WE220" s="17"/>
      <c r="WF220" s="17"/>
      <c r="WG220" s="17"/>
      <c r="WH220" s="17"/>
      <c r="WI220" s="17"/>
      <c r="WJ220" s="17"/>
      <c r="WK220" s="17"/>
      <c r="WL220" s="17"/>
      <c r="WM220" s="17"/>
      <c r="WN220" s="17"/>
      <c r="WO220" s="17"/>
      <c r="WP220" s="17"/>
      <c r="WQ220" s="17"/>
      <c r="WR220" s="17"/>
      <c r="WS220" s="17"/>
      <c r="WT220" s="17"/>
      <c r="WU220" s="17"/>
      <c r="WV220" s="17"/>
      <c r="WW220" s="17"/>
      <c r="WX220" s="17"/>
      <c r="WY220" s="17"/>
      <c r="WZ220" s="17"/>
      <c r="XA220" s="17"/>
      <c r="XB220" s="17"/>
      <c r="XC220" s="17"/>
      <c r="XD220" s="17"/>
      <c r="XE220" s="17"/>
      <c r="XF220" s="17"/>
      <c r="XG220" s="17"/>
      <c r="XH220" s="17"/>
      <c r="XI220" s="17"/>
      <c r="XJ220" s="17"/>
      <c r="XK220" s="17"/>
      <c r="XL220" s="17"/>
      <c r="XM220" s="17"/>
      <c r="XN220" s="17"/>
      <c r="XO220" s="17"/>
      <c r="XP220" s="17"/>
      <c r="XQ220" s="17"/>
      <c r="XR220" s="17"/>
      <c r="XS220" s="17"/>
      <c r="XT220" s="17"/>
      <c r="XU220" s="17"/>
      <c r="XV220" s="17"/>
      <c r="XW220" s="17"/>
      <c r="XX220" s="17"/>
      <c r="XY220" s="17"/>
      <c r="XZ220" s="17"/>
      <c r="YA220" s="17"/>
      <c r="YB220" s="17"/>
      <c r="YC220" s="17"/>
      <c r="YD220" s="17"/>
      <c r="YE220" s="17"/>
      <c r="YF220" s="17"/>
      <c r="YG220" s="17"/>
      <c r="YH220" s="17"/>
      <c r="YI220" s="17"/>
      <c r="YJ220" s="17"/>
      <c r="YK220" s="17"/>
      <c r="YL220" s="17"/>
      <c r="YM220" s="17"/>
      <c r="YN220" s="17"/>
      <c r="YO220" s="17"/>
      <c r="YP220" s="17"/>
      <c r="YQ220" s="17"/>
      <c r="YR220" s="17"/>
      <c r="YS220" s="17"/>
      <c r="YT220" s="17"/>
      <c r="YU220" s="17"/>
      <c r="YV220" s="17"/>
      <c r="YW220" s="17"/>
      <c r="YX220" s="17"/>
      <c r="YY220" s="17"/>
      <c r="YZ220" s="17"/>
      <c r="ZA220" s="17"/>
      <c r="ZB220" s="17"/>
      <c r="ZC220" s="17"/>
      <c r="ZD220" s="17"/>
      <c r="ZE220" s="17"/>
      <c r="ZF220" s="17"/>
      <c r="ZG220" s="17"/>
      <c r="ZH220" s="17"/>
      <c r="ZI220" s="17"/>
      <c r="ZJ220" s="17"/>
      <c r="ZK220" s="17"/>
      <c r="ZL220" s="17"/>
      <c r="ZM220" s="17"/>
      <c r="ZN220" s="17"/>
      <c r="ZO220" s="17"/>
      <c r="ZP220" s="17"/>
      <c r="ZQ220" s="17"/>
      <c r="ZR220" s="17"/>
      <c r="ZS220" s="17"/>
      <c r="ZT220" s="17"/>
      <c r="ZU220" s="17"/>
      <c r="ZV220" s="17"/>
      <c r="ZW220" s="17"/>
      <c r="ZX220" s="17"/>
      <c r="ZY220" s="17"/>
      <c r="ZZ220" s="17"/>
      <c r="AAA220" s="17"/>
      <c r="AAB220" s="17"/>
      <c r="AAC220" s="17"/>
      <c r="AAD220" s="17"/>
      <c r="AAE220" s="17"/>
      <c r="AAF220" s="17"/>
      <c r="AAG220" s="17"/>
      <c r="AAH220" s="17"/>
      <c r="AAI220" s="17"/>
      <c r="AAJ220" s="17"/>
      <c r="AAK220" s="17"/>
      <c r="AAL220" s="17"/>
      <c r="AAM220" s="17"/>
      <c r="AAN220" s="17"/>
      <c r="AAO220" s="17"/>
      <c r="AAP220" s="17"/>
      <c r="AAQ220" s="17"/>
      <c r="AAR220" s="17"/>
      <c r="AAS220" s="17"/>
      <c r="AAT220" s="17"/>
      <c r="AAU220" s="17"/>
      <c r="AAV220" s="17"/>
      <c r="AAW220" s="17"/>
      <c r="AAX220" s="17"/>
      <c r="AAY220" s="17"/>
      <c r="AAZ220" s="17"/>
      <c r="ABA220" s="17"/>
      <c r="ABB220" s="17"/>
      <c r="ABC220" s="17"/>
      <c r="ABD220" s="17"/>
      <c r="ABE220" s="17"/>
      <c r="ABF220" s="17"/>
      <c r="ABG220" s="17"/>
      <c r="ABH220" s="17"/>
      <c r="ABI220" s="17"/>
      <c r="ABJ220" s="17"/>
      <c r="ABK220" s="17"/>
      <c r="ABL220" s="17"/>
      <c r="ABM220" s="17"/>
      <c r="ABN220" s="17"/>
      <c r="ABO220" s="17"/>
      <c r="ABP220" s="17"/>
      <c r="ABQ220" s="17"/>
      <c r="ABR220" s="17"/>
      <c r="ABS220" s="17"/>
      <c r="ABT220" s="17"/>
      <c r="ABU220" s="17"/>
      <c r="ABV220" s="17"/>
      <c r="ABW220" s="17"/>
      <c r="ABX220" s="17"/>
      <c r="ABY220" s="17"/>
      <c r="ABZ220" s="17"/>
      <c r="ACA220" s="17"/>
      <c r="ACB220" s="17"/>
      <c r="ACC220" s="17"/>
      <c r="ACD220" s="17"/>
      <c r="ACE220" s="17"/>
      <c r="ACF220" s="17"/>
      <c r="ACG220" s="17"/>
      <c r="ACH220" s="17"/>
      <c r="ACI220" s="17"/>
      <c r="ACJ220" s="17"/>
      <c r="ACK220" s="17"/>
      <c r="ACL220" s="17"/>
      <c r="ACM220" s="17"/>
      <c r="ACN220" s="17"/>
      <c r="ACO220" s="17"/>
      <c r="ACP220" s="17"/>
      <c r="ACQ220" s="17"/>
      <c r="ACR220" s="17"/>
      <c r="ACS220" s="17"/>
      <c r="ACT220" s="17"/>
      <c r="ACU220" s="17"/>
      <c r="ACV220" s="17"/>
      <c r="ACW220" s="17"/>
      <c r="ACX220" s="17"/>
      <c r="ACY220" s="17"/>
      <c r="ACZ220" s="17"/>
      <c r="ADA220" s="17"/>
      <c r="ADB220" s="17"/>
      <c r="ADC220" s="17"/>
      <c r="ADD220" s="17"/>
      <c r="ADE220" s="17"/>
      <c r="ADF220" s="17"/>
      <c r="ADG220" s="17"/>
      <c r="ADH220" s="17"/>
      <c r="ADI220" s="17"/>
      <c r="ADJ220" s="17"/>
      <c r="ADK220" s="17"/>
      <c r="ADL220" s="17"/>
      <c r="ADM220" s="17"/>
      <c r="ADN220" s="17"/>
      <c r="ADO220" s="17"/>
      <c r="ADP220" s="17"/>
      <c r="ADQ220" s="17"/>
      <c r="ADR220" s="17"/>
      <c r="ADS220" s="17"/>
      <c r="ADT220" s="17"/>
      <c r="ADU220" s="17"/>
      <c r="ADV220" s="17"/>
      <c r="ADW220" s="17"/>
      <c r="ADX220" s="17"/>
      <c r="ADY220" s="17"/>
      <c r="ADZ220" s="17"/>
      <c r="AEA220" s="17"/>
      <c r="AEB220" s="17"/>
      <c r="AEC220" s="17"/>
      <c r="AED220" s="17"/>
      <c r="AEE220" s="17"/>
      <c r="AEF220" s="17"/>
      <c r="AEG220" s="17"/>
      <c r="AEH220" s="17"/>
      <c r="AEI220" s="17"/>
      <c r="AEJ220" s="17"/>
      <c r="AEK220" s="17"/>
      <c r="AEL220" s="17"/>
      <c r="AEM220" s="17"/>
      <c r="AEN220" s="17"/>
      <c r="AEO220" s="17"/>
      <c r="AEP220" s="17"/>
      <c r="AEQ220" s="17"/>
      <c r="AER220" s="17"/>
      <c r="AES220" s="17"/>
      <c r="AET220" s="17"/>
      <c r="AEU220" s="17"/>
      <c r="AEV220" s="17"/>
      <c r="AEW220" s="17"/>
      <c r="AEX220" s="17"/>
      <c r="AEY220" s="17"/>
      <c r="AEZ220" s="17"/>
      <c r="AFA220" s="17"/>
      <c r="AFB220" s="17"/>
      <c r="AFC220" s="17"/>
      <c r="AFD220" s="17"/>
      <c r="AFE220" s="17"/>
      <c r="AFF220" s="17"/>
      <c r="AFG220" s="17"/>
      <c r="AFH220" s="17"/>
      <c r="AFI220" s="17"/>
      <c r="AFJ220" s="17"/>
      <c r="AFK220" s="17"/>
      <c r="AFL220" s="17"/>
      <c r="AFM220" s="17"/>
      <c r="AFN220" s="17"/>
      <c r="AFO220" s="17"/>
      <c r="AFP220" s="17"/>
      <c r="AFQ220" s="17"/>
      <c r="AFR220" s="17"/>
      <c r="AFS220" s="17"/>
      <c r="AFT220" s="17"/>
      <c r="AFU220" s="17"/>
      <c r="AFV220" s="17"/>
      <c r="AFW220" s="17"/>
      <c r="AFX220" s="17"/>
      <c r="AFY220" s="17"/>
      <c r="AFZ220" s="17"/>
      <c r="AGA220" s="17"/>
      <c r="AGB220" s="17"/>
      <c r="AGC220" s="17"/>
      <c r="AGD220" s="17"/>
      <c r="AGE220" s="17"/>
      <c r="AGF220" s="17"/>
      <c r="AGG220" s="17"/>
      <c r="AGH220" s="17"/>
      <c r="AGI220" s="17"/>
      <c r="AGJ220" s="17"/>
      <c r="AGK220" s="17"/>
      <c r="AGL220" s="17"/>
      <c r="AGM220" s="17"/>
      <c r="AGN220" s="17"/>
      <c r="AGO220" s="17"/>
      <c r="AGP220" s="17"/>
      <c r="AGQ220" s="17"/>
      <c r="AGR220" s="17"/>
      <c r="AGS220" s="17"/>
      <c r="AGT220" s="17"/>
      <c r="AGU220" s="17"/>
      <c r="AGV220" s="17"/>
      <c r="AGW220" s="17"/>
      <c r="AGX220" s="17"/>
      <c r="AGY220" s="17"/>
      <c r="AGZ220" s="17"/>
      <c r="AHA220" s="17"/>
      <c r="AHB220" s="17"/>
      <c r="AHC220" s="17"/>
      <c r="AHD220" s="17"/>
      <c r="AHE220" s="17"/>
      <c r="AHF220" s="17"/>
      <c r="AHG220" s="17"/>
      <c r="AHH220" s="17"/>
      <c r="AHI220" s="17"/>
      <c r="AHJ220" s="17"/>
      <c r="AHK220" s="17"/>
      <c r="AHL220" s="17"/>
      <c r="AHM220" s="17"/>
      <c r="AHN220" s="17"/>
      <c r="AHO220" s="17"/>
      <c r="AHP220" s="17"/>
      <c r="AHQ220" s="17"/>
      <c r="AHR220" s="17"/>
      <c r="AHS220" s="17"/>
      <c r="AHT220" s="17"/>
      <c r="AHU220" s="17"/>
      <c r="AHV220" s="17"/>
      <c r="AHW220" s="17"/>
      <c r="AHX220" s="17"/>
      <c r="AHY220" s="17"/>
      <c r="AHZ220" s="17"/>
      <c r="AIA220" s="17"/>
      <c r="AIB220" s="17"/>
      <c r="AIC220" s="17"/>
      <c r="AID220" s="17"/>
      <c r="AIE220" s="17"/>
      <c r="AIF220" s="17"/>
      <c r="AIG220" s="17"/>
      <c r="AIH220" s="17"/>
      <c r="AII220" s="17"/>
      <c r="AIJ220" s="17"/>
      <c r="AIK220" s="17"/>
      <c r="AIL220" s="17"/>
      <c r="AIM220" s="17"/>
      <c r="AIN220" s="17"/>
      <c r="AIO220" s="17"/>
      <c r="AIP220" s="17"/>
      <c r="AIQ220" s="17"/>
      <c r="AIR220" s="17"/>
      <c r="AIS220" s="17"/>
      <c r="AIT220" s="17"/>
      <c r="AIU220" s="17"/>
      <c r="AIV220" s="17"/>
      <c r="AIW220" s="17"/>
      <c r="AIX220" s="17"/>
      <c r="AIY220" s="17"/>
      <c r="AIZ220" s="17"/>
      <c r="AJA220" s="17"/>
      <c r="AJB220" s="17"/>
      <c r="AJC220" s="17"/>
      <c r="AJD220" s="17"/>
      <c r="AJE220" s="17"/>
      <c r="AJF220" s="17"/>
      <c r="AJG220" s="17"/>
      <c r="AJH220" s="17"/>
      <c r="AJI220" s="17"/>
      <c r="AJJ220" s="17"/>
      <c r="AJK220" s="17"/>
      <c r="AJL220" s="17"/>
      <c r="AJM220" s="17"/>
      <c r="AJN220" s="17"/>
      <c r="AJO220" s="17"/>
      <c r="AJP220" s="17"/>
      <c r="AJQ220" s="17"/>
      <c r="AJR220" s="17"/>
      <c r="AJS220" s="17"/>
      <c r="AJT220" s="17"/>
      <c r="AJU220" s="17"/>
      <c r="AJV220" s="17"/>
      <c r="AJW220" s="17"/>
      <c r="AJX220" s="17"/>
      <c r="AJY220" s="17"/>
      <c r="AJZ220" s="17"/>
      <c r="AKA220" s="17"/>
      <c r="AKB220" s="17"/>
      <c r="AKC220" s="17"/>
      <c r="AKD220" s="17"/>
      <c r="AKE220" s="17"/>
      <c r="AKF220" s="17"/>
      <c r="AKG220" s="17"/>
      <c r="AKH220" s="17"/>
      <c r="AKI220" s="17"/>
      <c r="AKJ220" s="17"/>
      <c r="AKK220" s="17"/>
      <c r="AKL220" s="17"/>
      <c r="AKM220" s="17"/>
      <c r="AKN220" s="17"/>
      <c r="AKO220" s="17"/>
      <c r="AKP220" s="17"/>
      <c r="AKQ220" s="17"/>
      <c r="AKR220" s="17"/>
      <c r="AKS220" s="17"/>
      <c r="AKT220" s="17"/>
      <c r="AKU220" s="17"/>
      <c r="AKV220" s="17"/>
      <c r="AKW220" s="17"/>
      <c r="AKX220" s="17"/>
      <c r="AKY220" s="17"/>
      <c r="AKZ220" s="17"/>
      <c r="ALA220" s="17"/>
      <c r="ALB220" s="17"/>
      <c r="ALC220" s="17"/>
      <c r="ALD220" s="17"/>
      <c r="ALE220" s="17"/>
      <c r="ALF220" s="17"/>
      <c r="ALG220" s="17"/>
      <c r="ALH220" s="17"/>
      <c r="ALI220" s="17"/>
      <c r="ALJ220" s="17"/>
      <c r="ALK220" s="17"/>
      <c r="ALL220" s="17"/>
      <c r="ALM220" s="17"/>
      <c r="ALN220" s="17"/>
      <c r="ALO220" s="17"/>
      <c r="ALP220" s="17"/>
      <c r="ALQ220" s="17"/>
      <c r="ALR220" s="17"/>
      <c r="ALS220" s="17"/>
      <c r="ALT220" s="17"/>
      <c r="ALU220" s="17"/>
      <c r="ALV220" s="17"/>
      <c r="ALW220" s="17"/>
      <c r="ALX220" s="17"/>
      <c r="ALY220" s="17"/>
      <c r="ALZ220" s="17"/>
      <c r="AMA220" s="17"/>
      <c r="AMB220" s="17"/>
      <c r="AMC220" s="17"/>
      <c r="AMD220" s="17"/>
      <c r="AME220" s="17"/>
      <c r="AMF220" s="17"/>
      <c r="AMG220" s="17"/>
      <c r="AMH220" s="17"/>
      <c r="AMI220" s="17"/>
      <c r="AMJ220" s="17"/>
      <c r="AMK220" s="17"/>
      <c r="AML220" s="17"/>
      <c r="AMM220" s="17"/>
      <c r="AMN220" s="17"/>
      <c r="AMO220" s="17"/>
      <c r="AMP220" s="17"/>
      <c r="AMQ220" s="17"/>
      <c r="AMR220" s="17"/>
      <c r="AMS220" s="17"/>
      <c r="AMT220" s="17"/>
      <c r="AMU220" s="17"/>
      <c r="AMV220" s="17"/>
      <c r="AMW220" s="17"/>
      <c r="AMX220" s="17"/>
      <c r="AMY220" s="17"/>
      <c r="AMZ220" s="17"/>
      <c r="ANA220" s="17"/>
      <c r="ANB220" s="17"/>
      <c r="ANC220" s="17"/>
      <c r="AND220" s="17"/>
      <c r="ANE220" s="17"/>
      <c r="ANF220" s="17"/>
      <c r="ANG220" s="17"/>
      <c r="ANH220" s="17"/>
      <c r="ANI220" s="17"/>
      <c r="ANJ220" s="17"/>
      <c r="ANK220" s="17"/>
      <c r="ANL220" s="17"/>
      <c r="ANM220" s="17"/>
      <c r="ANN220" s="17"/>
      <c r="ANO220" s="17"/>
      <c r="ANP220" s="17"/>
      <c r="ANQ220" s="17"/>
      <c r="ANR220" s="17"/>
      <c r="ANS220" s="17"/>
      <c r="ANT220" s="17"/>
      <c r="ANU220" s="17"/>
      <c r="ANV220" s="17"/>
      <c r="ANW220" s="17"/>
      <c r="ANX220" s="17"/>
      <c r="ANY220" s="17"/>
      <c r="ANZ220" s="17"/>
      <c r="AOA220" s="17"/>
      <c r="AOB220" s="17"/>
      <c r="AOC220" s="17"/>
      <c r="AOD220" s="17"/>
      <c r="AOE220" s="17"/>
      <c r="AOF220" s="17"/>
      <c r="AOG220" s="17"/>
      <c r="AOH220" s="17"/>
      <c r="AOI220" s="17"/>
      <c r="AOJ220" s="17"/>
      <c r="AOK220" s="17"/>
      <c r="AOL220" s="17"/>
      <c r="AOM220" s="17"/>
      <c r="AON220" s="17"/>
      <c r="AOO220" s="17"/>
      <c r="AOP220" s="17"/>
      <c r="AOQ220" s="17"/>
      <c r="AOR220" s="17"/>
      <c r="AOS220" s="17"/>
      <c r="AOT220" s="17"/>
      <c r="AOU220" s="17"/>
      <c r="AOV220" s="17"/>
      <c r="AOW220" s="17"/>
      <c r="AOX220" s="17"/>
      <c r="AOY220" s="17"/>
      <c r="AOZ220" s="17"/>
      <c r="APA220" s="17"/>
      <c r="APB220" s="17"/>
      <c r="APC220" s="17"/>
      <c r="APD220" s="17"/>
      <c r="APE220" s="17"/>
      <c r="APF220" s="17"/>
      <c r="APG220" s="17"/>
      <c r="APH220" s="17"/>
      <c r="API220" s="17"/>
      <c r="APJ220" s="17"/>
      <c r="APK220" s="17"/>
      <c r="APL220" s="17"/>
      <c r="APM220" s="17"/>
      <c r="APN220" s="17"/>
      <c r="APO220" s="17"/>
      <c r="APP220" s="17"/>
      <c r="APQ220" s="17"/>
      <c r="APR220" s="17"/>
      <c r="APS220" s="17"/>
      <c r="APT220" s="17"/>
      <c r="APU220" s="17"/>
      <c r="APV220" s="17"/>
      <c r="APW220" s="17"/>
      <c r="APX220" s="17"/>
      <c r="APY220" s="17"/>
      <c r="APZ220" s="17"/>
      <c r="AQA220" s="17"/>
      <c r="AQB220" s="17"/>
      <c r="AQC220" s="17"/>
      <c r="AQD220" s="17"/>
      <c r="AQE220" s="17"/>
      <c r="AQF220" s="17"/>
      <c r="AQG220" s="17"/>
      <c r="AQH220" s="17"/>
      <c r="AQI220" s="17"/>
      <c r="AQJ220" s="17"/>
      <c r="AQK220" s="17"/>
      <c r="AQL220" s="17"/>
      <c r="AQM220" s="17"/>
      <c r="AQN220" s="17"/>
      <c r="AQO220" s="17"/>
      <c r="AQP220" s="17"/>
      <c r="AQQ220" s="17"/>
      <c r="AQR220" s="17"/>
      <c r="AQS220" s="17"/>
      <c r="AQT220" s="17"/>
      <c r="AQU220" s="17"/>
      <c r="AQV220" s="17"/>
      <c r="AQW220" s="17"/>
      <c r="AQX220" s="17"/>
      <c r="AQY220" s="17"/>
      <c r="AQZ220" s="17"/>
      <c r="ARA220" s="17"/>
      <c r="ARB220" s="17"/>
      <c r="ARC220" s="17"/>
      <c r="ARD220" s="17"/>
      <c r="ARE220" s="17"/>
      <c r="ARF220" s="17"/>
      <c r="ARG220" s="17"/>
      <c r="ARH220" s="17"/>
      <c r="ARI220" s="17"/>
      <c r="ARJ220" s="17"/>
      <c r="ARK220" s="17"/>
      <c r="ARL220" s="17"/>
      <c r="ARM220" s="17"/>
      <c r="ARN220" s="17"/>
      <c r="ARO220" s="17"/>
      <c r="ARP220" s="17"/>
      <c r="ARQ220" s="17"/>
      <c r="ARR220" s="17"/>
      <c r="ARS220" s="17"/>
      <c r="ART220" s="17"/>
      <c r="ARU220" s="17"/>
      <c r="ARV220" s="17"/>
      <c r="ARW220" s="17"/>
      <c r="ARX220" s="17"/>
      <c r="ARY220" s="17"/>
      <c r="ARZ220" s="17"/>
      <c r="ASA220" s="17"/>
      <c r="ASB220" s="17"/>
      <c r="ASC220" s="17"/>
      <c r="ASD220" s="17"/>
      <c r="ASE220" s="17"/>
      <c r="ASF220" s="17"/>
      <c r="ASG220" s="17"/>
      <c r="ASH220" s="17"/>
      <c r="ASI220" s="17"/>
      <c r="ASJ220" s="17"/>
      <c r="ASK220" s="17"/>
      <c r="ASL220" s="17"/>
      <c r="ASM220" s="17"/>
      <c r="ASN220" s="17"/>
      <c r="ASO220" s="17"/>
      <c r="ASP220" s="17"/>
      <c r="ASQ220" s="17"/>
      <c r="ASR220" s="17"/>
      <c r="ASS220" s="17"/>
      <c r="AST220" s="17"/>
      <c r="ASU220" s="17"/>
      <c r="ASV220" s="17"/>
      <c r="ASW220" s="17"/>
      <c r="ASX220" s="17"/>
      <c r="ASY220" s="17"/>
      <c r="ASZ220" s="17"/>
      <c r="ATA220" s="17"/>
      <c r="ATB220" s="17"/>
      <c r="ATC220" s="17"/>
      <c r="ATD220" s="17"/>
      <c r="ATE220" s="17"/>
      <c r="ATF220" s="17"/>
      <c r="ATG220" s="17"/>
      <c r="ATH220" s="17"/>
      <c r="ATI220" s="17"/>
      <c r="ATJ220" s="17"/>
      <c r="ATK220" s="17"/>
      <c r="ATL220" s="17"/>
      <c r="ATM220" s="17"/>
      <c r="ATN220" s="17"/>
      <c r="ATO220" s="17"/>
      <c r="ATP220" s="17"/>
      <c r="ATQ220" s="17"/>
      <c r="ATR220" s="17"/>
      <c r="ATS220" s="17"/>
      <c r="ATT220" s="17"/>
      <c r="ATU220" s="17"/>
      <c r="ATV220" s="17"/>
      <c r="ATW220" s="17"/>
      <c r="ATX220" s="17"/>
      <c r="ATY220" s="17"/>
      <c r="ATZ220" s="17"/>
      <c r="AUA220" s="17"/>
      <c r="AUB220" s="17"/>
      <c r="AUC220" s="17"/>
      <c r="AUD220" s="17"/>
      <c r="AUE220" s="17"/>
      <c r="AUF220" s="17"/>
      <c r="AUG220" s="17"/>
      <c r="AUH220" s="17"/>
      <c r="AUI220" s="17"/>
      <c r="AUJ220" s="17"/>
      <c r="AUK220" s="17"/>
      <c r="AUL220" s="17"/>
      <c r="AUM220" s="17"/>
      <c r="AUN220" s="17"/>
      <c r="AUO220" s="17"/>
      <c r="AUP220" s="17"/>
      <c r="AUQ220" s="17"/>
      <c r="AUR220" s="17"/>
      <c r="AUS220" s="17"/>
      <c r="AUT220" s="17"/>
      <c r="AUU220" s="17"/>
      <c r="AUV220" s="17"/>
      <c r="AUW220" s="17"/>
      <c r="AUX220" s="17"/>
      <c r="AUY220" s="17"/>
      <c r="AUZ220" s="17"/>
      <c r="AVA220" s="17"/>
      <c r="AVB220" s="17"/>
      <c r="AVC220" s="17"/>
      <c r="AVD220" s="17"/>
      <c r="AVE220" s="17"/>
      <c r="AVF220" s="17"/>
      <c r="AVG220" s="17"/>
      <c r="AVH220" s="17"/>
      <c r="AVI220" s="17"/>
      <c r="AVJ220" s="17"/>
      <c r="AVK220" s="17"/>
      <c r="AVL220" s="17"/>
      <c r="AVM220" s="17"/>
      <c r="AVN220" s="17"/>
      <c r="AVO220" s="17"/>
      <c r="AVP220" s="17"/>
      <c r="AVQ220" s="17"/>
      <c r="AVR220" s="17"/>
      <c r="AVS220" s="17"/>
      <c r="AVT220" s="17"/>
      <c r="AVU220" s="17"/>
      <c r="AVV220" s="17"/>
      <c r="AVW220" s="17"/>
      <c r="AVX220" s="17"/>
      <c r="AVY220" s="17"/>
      <c r="AVZ220" s="17"/>
      <c r="AWA220" s="17"/>
      <c r="AWB220" s="17"/>
      <c r="AWC220" s="17"/>
      <c r="AWD220" s="17"/>
      <c r="AWE220" s="17"/>
      <c r="AWF220" s="17"/>
      <c r="AWG220" s="17"/>
      <c r="AWH220" s="17"/>
      <c r="AWI220" s="17"/>
      <c r="AWJ220" s="17"/>
      <c r="AWK220" s="17"/>
      <c r="AWL220" s="17"/>
      <c r="AWM220" s="17"/>
      <c r="AWN220" s="17"/>
      <c r="AWO220" s="17"/>
      <c r="AWP220" s="17"/>
      <c r="AWQ220" s="17"/>
      <c r="AWR220" s="17"/>
      <c r="AWS220" s="17"/>
      <c r="AWT220" s="17"/>
      <c r="AWU220" s="17"/>
      <c r="AWV220" s="17"/>
      <c r="AWW220" s="17"/>
      <c r="AWX220" s="17"/>
      <c r="AWY220" s="17"/>
      <c r="AWZ220" s="17"/>
      <c r="AXA220" s="17"/>
      <c r="AXB220" s="17"/>
      <c r="AXC220" s="17"/>
      <c r="AXD220" s="17"/>
      <c r="AXE220" s="17"/>
      <c r="AXF220" s="17"/>
      <c r="AXG220" s="17"/>
      <c r="AXH220" s="17"/>
      <c r="AXI220" s="17"/>
      <c r="AXJ220" s="17"/>
      <c r="AXK220" s="17"/>
      <c r="AXL220" s="17"/>
      <c r="AXM220" s="17"/>
      <c r="AXN220" s="17"/>
      <c r="AXO220" s="17"/>
      <c r="AXP220" s="17"/>
      <c r="AXQ220" s="17"/>
      <c r="AXR220" s="17"/>
      <c r="AXS220" s="17"/>
      <c r="AXT220" s="17"/>
      <c r="AXU220" s="17"/>
      <c r="AXV220" s="17"/>
      <c r="AXW220" s="17"/>
      <c r="AXX220" s="17"/>
      <c r="AXY220" s="17"/>
      <c r="AXZ220" s="17"/>
      <c r="AYA220" s="17"/>
      <c r="AYB220" s="17"/>
      <c r="AYC220" s="17"/>
      <c r="AYD220" s="17"/>
      <c r="AYE220" s="17"/>
      <c r="AYF220" s="17"/>
      <c r="AYG220" s="17"/>
      <c r="AYH220" s="17"/>
      <c r="AYI220" s="17"/>
      <c r="AYJ220" s="17"/>
      <c r="AYK220" s="17"/>
      <c r="AYL220" s="17"/>
      <c r="AYM220" s="17"/>
      <c r="AYN220" s="17"/>
      <c r="AYO220" s="17"/>
      <c r="AYP220" s="17"/>
      <c r="AYQ220" s="17"/>
      <c r="AYR220" s="17"/>
      <c r="AYS220" s="17"/>
      <c r="AYT220" s="17"/>
      <c r="AYU220" s="17"/>
      <c r="AYV220" s="17"/>
      <c r="AYW220" s="17"/>
      <c r="AYX220" s="17"/>
      <c r="AYY220" s="17"/>
      <c r="AYZ220" s="17"/>
      <c r="AZA220" s="17"/>
      <c r="AZB220" s="17"/>
      <c r="AZC220" s="17"/>
      <c r="AZD220" s="17"/>
      <c r="AZE220" s="17"/>
      <c r="AZF220" s="17"/>
      <c r="AZG220" s="17"/>
      <c r="AZH220" s="17"/>
      <c r="AZI220" s="17"/>
      <c r="AZJ220" s="17"/>
      <c r="AZK220" s="17"/>
      <c r="AZL220" s="17"/>
      <c r="AZM220" s="17"/>
      <c r="AZN220" s="17"/>
      <c r="AZO220" s="17"/>
      <c r="AZP220" s="17"/>
      <c r="AZQ220" s="17"/>
      <c r="AZR220" s="17"/>
      <c r="AZS220" s="17"/>
      <c r="AZT220" s="17"/>
      <c r="AZU220" s="17"/>
      <c r="AZV220" s="17"/>
      <c r="AZW220" s="17"/>
      <c r="AZX220" s="17"/>
      <c r="AZY220" s="17"/>
      <c r="AZZ220" s="17"/>
      <c r="BAA220" s="17"/>
      <c r="BAB220" s="17"/>
      <c r="BAC220" s="17"/>
      <c r="BAD220" s="17"/>
      <c r="BAE220" s="17"/>
      <c r="BAF220" s="17"/>
      <c r="BAG220" s="17"/>
      <c r="BAH220" s="17"/>
      <c r="BAI220" s="17"/>
      <c r="BAJ220" s="17"/>
      <c r="BAK220" s="17"/>
      <c r="BAL220" s="17"/>
      <c r="BAM220" s="17"/>
      <c r="BAN220" s="17"/>
      <c r="BAO220" s="17"/>
      <c r="BAP220" s="17"/>
      <c r="BAQ220" s="17"/>
      <c r="BAR220" s="17"/>
      <c r="BAS220" s="17"/>
      <c r="BAT220" s="17"/>
      <c r="BAU220" s="17"/>
      <c r="BAV220" s="17"/>
      <c r="BAW220" s="17"/>
      <c r="BAX220" s="17"/>
      <c r="BAY220" s="17"/>
      <c r="BAZ220" s="17"/>
      <c r="BBA220" s="17"/>
      <c r="BBB220" s="17"/>
      <c r="BBC220" s="17"/>
      <c r="BBD220" s="17"/>
      <c r="BBE220" s="17"/>
      <c r="BBF220" s="17"/>
      <c r="BBG220" s="17"/>
      <c r="BBH220" s="17"/>
      <c r="BBI220" s="17"/>
      <c r="BBJ220" s="17"/>
      <c r="BBK220" s="17"/>
      <c r="BBL220" s="17"/>
      <c r="BBM220" s="17"/>
      <c r="BBN220" s="17"/>
      <c r="BBO220" s="17"/>
      <c r="BBP220" s="17"/>
      <c r="BBQ220" s="17"/>
      <c r="BBR220" s="17"/>
      <c r="BBS220" s="17"/>
      <c r="BBT220" s="17"/>
      <c r="BBU220" s="17"/>
      <c r="BBV220" s="17"/>
      <c r="BBW220" s="17"/>
      <c r="BBX220" s="17"/>
      <c r="BBY220" s="17"/>
      <c r="BBZ220" s="17"/>
      <c r="BCA220" s="17"/>
      <c r="BCB220" s="17"/>
      <c r="BCC220" s="17"/>
      <c r="BCD220" s="17"/>
      <c r="BCE220" s="17"/>
      <c r="BCF220" s="17"/>
      <c r="BCG220" s="17"/>
      <c r="BCH220" s="17"/>
      <c r="BCI220" s="17"/>
      <c r="BCJ220" s="17"/>
      <c r="BCK220" s="17"/>
      <c r="BCL220" s="17"/>
      <c r="BCM220" s="17"/>
      <c r="BCN220" s="17"/>
      <c r="BCO220" s="17"/>
      <c r="BCP220" s="17"/>
      <c r="BCQ220" s="17"/>
      <c r="BCR220" s="17"/>
      <c r="BCS220" s="17"/>
      <c r="BCT220" s="17"/>
      <c r="BCU220" s="17"/>
      <c r="BCV220" s="17"/>
      <c r="BCW220" s="17"/>
      <c r="BCX220" s="17"/>
      <c r="BCY220" s="17"/>
      <c r="BCZ220" s="17"/>
      <c r="BDA220" s="17"/>
      <c r="BDB220" s="17"/>
      <c r="BDC220" s="17"/>
      <c r="BDD220" s="17"/>
      <c r="BDE220" s="17"/>
      <c r="BDF220" s="17"/>
      <c r="BDG220" s="17"/>
      <c r="BDH220" s="17"/>
      <c r="BDI220" s="17"/>
      <c r="BDJ220" s="17"/>
      <c r="BDK220" s="17"/>
      <c r="BDL220" s="17"/>
      <c r="BDM220" s="17"/>
      <c r="BDN220" s="17"/>
      <c r="BDO220" s="17"/>
      <c r="BDP220" s="17"/>
      <c r="BDQ220" s="17"/>
      <c r="BDR220" s="17"/>
      <c r="BDS220" s="17"/>
      <c r="BDT220" s="17"/>
      <c r="BDU220" s="17"/>
      <c r="BDV220" s="17"/>
      <c r="BDW220" s="17"/>
      <c r="BDX220" s="17"/>
      <c r="BDY220" s="17"/>
      <c r="BDZ220" s="17"/>
      <c r="BEA220" s="17"/>
      <c r="BEB220" s="17"/>
      <c r="BEC220" s="17"/>
      <c r="BED220" s="17"/>
      <c r="BEE220" s="17"/>
      <c r="BEF220" s="17"/>
      <c r="BEG220" s="17"/>
      <c r="BEH220" s="17"/>
      <c r="BEI220" s="17"/>
      <c r="BEJ220" s="17"/>
      <c r="BEK220" s="17"/>
      <c r="BEL220" s="17"/>
      <c r="BEM220" s="17"/>
      <c r="BEN220" s="17"/>
      <c r="BEO220" s="17"/>
      <c r="BEP220" s="17"/>
      <c r="BEQ220" s="17"/>
      <c r="BER220" s="17"/>
      <c r="BES220" s="17"/>
      <c r="BET220" s="17"/>
      <c r="BEU220" s="17"/>
      <c r="BEV220" s="17"/>
      <c r="BEW220" s="17"/>
      <c r="BEX220" s="17"/>
      <c r="BEY220" s="17"/>
      <c r="BEZ220" s="17"/>
      <c r="BFA220" s="17"/>
      <c r="BFB220" s="17"/>
      <c r="BFC220" s="17"/>
      <c r="BFD220" s="17"/>
      <c r="BFE220" s="17"/>
      <c r="BFF220" s="17"/>
      <c r="BFG220" s="17"/>
      <c r="BFH220" s="17"/>
      <c r="BFI220" s="17"/>
      <c r="BFJ220" s="17"/>
      <c r="BFK220" s="17"/>
      <c r="BFL220" s="17"/>
      <c r="BFM220" s="17"/>
      <c r="BFN220" s="17"/>
      <c r="BFO220" s="17"/>
      <c r="BFP220" s="17"/>
      <c r="BFQ220" s="17"/>
      <c r="BFR220" s="17"/>
      <c r="BFS220" s="17"/>
      <c r="BFT220" s="17"/>
      <c r="BFU220" s="17"/>
      <c r="BFV220" s="17"/>
      <c r="BFW220" s="17"/>
      <c r="BFX220" s="17"/>
      <c r="BFY220" s="17"/>
      <c r="BFZ220" s="17"/>
      <c r="BGA220" s="17"/>
      <c r="BGB220" s="17"/>
      <c r="BGC220" s="17"/>
      <c r="BGD220" s="17"/>
      <c r="BGE220" s="17"/>
      <c r="BGF220" s="17"/>
      <c r="BGG220" s="17"/>
      <c r="BGH220" s="17"/>
      <c r="BGI220" s="17"/>
      <c r="BGJ220" s="17"/>
      <c r="BGK220" s="17"/>
      <c r="BGL220" s="17"/>
      <c r="BGM220" s="17"/>
      <c r="BGN220" s="17"/>
      <c r="BGO220" s="17"/>
      <c r="BGP220" s="17"/>
      <c r="BGQ220" s="17"/>
      <c r="BGR220" s="17"/>
      <c r="BGS220" s="17"/>
      <c r="BGT220" s="17"/>
      <c r="BGU220" s="17"/>
      <c r="BGV220" s="17"/>
      <c r="BGW220" s="17"/>
      <c r="BGX220" s="17"/>
      <c r="BGY220" s="17"/>
      <c r="BGZ220" s="17"/>
      <c r="BHA220" s="17"/>
      <c r="BHB220" s="17"/>
      <c r="BHC220" s="17"/>
      <c r="BHD220" s="17"/>
      <c r="BHE220" s="17"/>
      <c r="BHF220" s="17"/>
      <c r="BHG220" s="17"/>
      <c r="BHH220" s="17"/>
      <c r="BHI220" s="17"/>
      <c r="BHJ220" s="17"/>
      <c r="BHK220" s="17"/>
      <c r="BHL220" s="17"/>
      <c r="BHM220" s="17"/>
      <c r="BHN220" s="17"/>
      <c r="BHO220" s="17"/>
      <c r="BHP220" s="17"/>
      <c r="BHQ220" s="17"/>
      <c r="BHR220" s="17"/>
      <c r="BHS220" s="17"/>
      <c r="BHT220" s="17"/>
      <c r="BHU220" s="17"/>
      <c r="BHV220" s="17"/>
      <c r="BHW220" s="17"/>
      <c r="BHX220" s="17"/>
      <c r="BHY220" s="17"/>
      <c r="BHZ220" s="17"/>
      <c r="BIA220" s="17"/>
      <c r="BIB220" s="17"/>
      <c r="BIC220" s="17"/>
      <c r="BID220" s="17"/>
      <c r="BIE220" s="17"/>
      <c r="BIF220" s="17"/>
      <c r="BIG220" s="17"/>
      <c r="BIH220" s="17"/>
      <c r="BII220" s="17"/>
      <c r="BIJ220" s="17"/>
      <c r="BIK220" s="17"/>
      <c r="BIL220" s="17"/>
      <c r="BIM220" s="17"/>
      <c r="BIN220" s="17"/>
      <c r="BIO220" s="17"/>
      <c r="BIP220" s="17"/>
      <c r="BIQ220" s="17"/>
      <c r="BIR220" s="17"/>
      <c r="BIS220" s="17"/>
      <c r="BIT220" s="17"/>
      <c r="BIU220" s="17"/>
      <c r="BIV220" s="17"/>
      <c r="BIW220" s="17"/>
      <c r="BIX220" s="17"/>
      <c r="BIY220" s="17"/>
      <c r="BIZ220" s="17"/>
      <c r="BJA220" s="17"/>
      <c r="BJB220" s="17"/>
      <c r="BJC220" s="17"/>
      <c r="BJD220" s="17"/>
      <c r="BJE220" s="17"/>
      <c r="BJF220" s="17"/>
      <c r="BJG220" s="17"/>
      <c r="BJH220" s="17"/>
      <c r="BJI220" s="17"/>
      <c r="BJJ220" s="17"/>
      <c r="BJK220" s="17"/>
      <c r="BJL220" s="17"/>
      <c r="BJM220" s="17"/>
      <c r="BJN220" s="17"/>
      <c r="BJO220" s="17"/>
      <c r="BJP220" s="17"/>
      <c r="BJQ220" s="17"/>
      <c r="BJR220" s="17"/>
      <c r="BJS220" s="17"/>
      <c r="BJT220" s="17"/>
      <c r="BJU220" s="17"/>
      <c r="BJV220" s="17"/>
      <c r="BJW220" s="17"/>
      <c r="BJX220" s="17"/>
      <c r="BJY220" s="17"/>
      <c r="BJZ220" s="17"/>
      <c r="BKA220" s="17"/>
      <c r="BKB220" s="17"/>
      <c r="BKC220" s="17"/>
      <c r="BKD220" s="17"/>
      <c r="BKE220" s="17"/>
      <c r="BKF220" s="17"/>
      <c r="BKG220" s="17"/>
      <c r="BKH220" s="17"/>
      <c r="BKI220" s="17"/>
      <c r="BKJ220" s="17"/>
      <c r="BKK220" s="17"/>
      <c r="BKL220" s="17"/>
      <c r="BKM220" s="17"/>
      <c r="BKN220" s="17"/>
      <c r="BKO220" s="17"/>
      <c r="BKP220" s="17"/>
      <c r="BKQ220" s="17"/>
      <c r="BKR220" s="17"/>
      <c r="BKS220" s="17"/>
      <c r="BKT220" s="17"/>
      <c r="BKU220" s="17"/>
      <c r="BKV220" s="17"/>
      <c r="BKW220" s="17"/>
      <c r="BKX220" s="17"/>
      <c r="BKY220" s="17"/>
      <c r="BKZ220" s="17"/>
      <c r="BLA220" s="17"/>
      <c r="BLB220" s="17"/>
      <c r="BLC220" s="17"/>
      <c r="BLD220" s="17"/>
      <c r="BLE220" s="17"/>
      <c r="BLF220" s="17"/>
      <c r="BLG220" s="17"/>
      <c r="BLH220" s="17"/>
      <c r="BLI220" s="17"/>
      <c r="BLJ220" s="17"/>
      <c r="BLK220" s="17"/>
      <c r="BLL220" s="17"/>
      <c r="BLM220" s="17"/>
      <c r="BLN220" s="17"/>
      <c r="BLO220" s="17"/>
      <c r="BLP220" s="17"/>
      <c r="BLQ220" s="17"/>
      <c r="BLR220" s="17"/>
      <c r="BLS220" s="17"/>
      <c r="BLT220" s="17"/>
      <c r="BLU220" s="17"/>
      <c r="BLV220" s="17"/>
      <c r="BLW220" s="17"/>
      <c r="BLX220" s="17"/>
      <c r="BLY220" s="17"/>
      <c r="BLZ220" s="17"/>
      <c r="BMA220" s="17"/>
      <c r="BMB220" s="17"/>
      <c r="BMC220" s="17"/>
      <c r="BMD220" s="17"/>
      <c r="BME220" s="17"/>
      <c r="BMF220" s="17"/>
      <c r="BMG220" s="17"/>
      <c r="BMH220" s="17"/>
      <c r="BMI220" s="17"/>
      <c r="BMJ220" s="17"/>
      <c r="BMK220" s="17"/>
      <c r="BML220" s="17"/>
      <c r="BMM220" s="17"/>
      <c r="BMN220" s="17"/>
      <c r="BMO220" s="17"/>
      <c r="BMP220" s="17"/>
      <c r="BMQ220" s="17"/>
      <c r="BMR220" s="17"/>
      <c r="BMS220" s="17"/>
      <c r="BMT220" s="17"/>
      <c r="BMU220" s="17"/>
      <c r="BMV220" s="17"/>
      <c r="BMW220" s="17"/>
      <c r="BMX220" s="17"/>
      <c r="BMY220" s="17"/>
      <c r="BMZ220" s="17"/>
      <c r="BNA220" s="17"/>
      <c r="BNB220" s="17"/>
      <c r="BNC220" s="17"/>
      <c r="BND220" s="17"/>
      <c r="BNE220" s="17"/>
      <c r="BNF220" s="17"/>
      <c r="BNG220" s="17"/>
      <c r="BNH220" s="17"/>
      <c r="BNI220" s="17"/>
      <c r="BNJ220" s="17"/>
      <c r="BNK220" s="17"/>
      <c r="BNL220" s="17"/>
      <c r="BNM220" s="17"/>
      <c r="BNN220" s="17"/>
      <c r="BNO220" s="17"/>
      <c r="BNP220" s="17"/>
      <c r="BNQ220" s="17"/>
      <c r="BNR220" s="17"/>
      <c r="BNS220" s="17"/>
      <c r="BNT220" s="17"/>
      <c r="BNU220" s="17"/>
      <c r="BNV220" s="17"/>
      <c r="BNW220" s="17"/>
      <c r="BNX220" s="17"/>
      <c r="BNY220" s="17"/>
      <c r="BNZ220" s="17"/>
      <c r="BOA220" s="17"/>
      <c r="BOB220" s="17"/>
      <c r="BOC220" s="17"/>
      <c r="BOD220" s="17"/>
      <c r="BOE220" s="17"/>
      <c r="BOF220" s="17"/>
      <c r="BOG220" s="17"/>
      <c r="BOH220" s="17"/>
      <c r="BOI220" s="17"/>
      <c r="BOJ220" s="17"/>
      <c r="BOK220" s="17"/>
      <c r="BOL220" s="17"/>
      <c r="BOM220" s="17"/>
      <c r="BON220" s="17"/>
      <c r="BOO220" s="17"/>
      <c r="BOP220" s="17"/>
      <c r="BOQ220" s="17"/>
      <c r="BOR220" s="17"/>
      <c r="BOS220" s="17"/>
      <c r="BOT220" s="17"/>
      <c r="BOU220" s="17"/>
      <c r="BOV220" s="17"/>
      <c r="BOW220" s="17"/>
      <c r="BOX220" s="17"/>
      <c r="BOY220" s="17"/>
      <c r="BOZ220" s="17"/>
      <c r="BPA220" s="17"/>
      <c r="BPB220" s="17"/>
      <c r="BPC220" s="17"/>
      <c r="BPD220" s="17"/>
      <c r="BPE220" s="17"/>
      <c r="BPF220" s="17"/>
      <c r="BPG220" s="17"/>
      <c r="BPH220" s="17"/>
      <c r="BPI220" s="17"/>
      <c r="BPJ220" s="17"/>
      <c r="BPK220" s="17"/>
      <c r="BPL220" s="17"/>
      <c r="BPM220" s="17"/>
      <c r="BPN220" s="17"/>
      <c r="BPO220" s="17"/>
      <c r="BPP220" s="17"/>
      <c r="BPQ220" s="17"/>
      <c r="BPR220" s="17"/>
      <c r="BPS220" s="17"/>
      <c r="BPT220" s="17"/>
      <c r="BPU220" s="17"/>
      <c r="BPV220" s="17"/>
      <c r="BPW220" s="17"/>
      <c r="BPX220" s="17"/>
      <c r="BPY220" s="17"/>
      <c r="BPZ220" s="17"/>
      <c r="BQA220" s="17"/>
      <c r="BQB220" s="17"/>
      <c r="BQC220" s="17"/>
      <c r="BQD220" s="17"/>
      <c r="BQE220" s="17"/>
      <c r="BQF220" s="17"/>
      <c r="BQG220" s="17"/>
      <c r="BQH220" s="17"/>
      <c r="BQI220" s="17"/>
      <c r="BQJ220" s="17"/>
      <c r="BQK220" s="17"/>
      <c r="BQL220" s="17"/>
      <c r="BQM220" s="17"/>
      <c r="BQN220" s="17"/>
      <c r="BQO220" s="17"/>
      <c r="BQP220" s="17"/>
      <c r="BQQ220" s="17"/>
      <c r="BQR220" s="17"/>
      <c r="BQS220" s="17"/>
      <c r="BQT220" s="17"/>
      <c r="BQU220" s="17"/>
      <c r="BQV220" s="17"/>
      <c r="BQW220" s="17"/>
      <c r="BQX220" s="17"/>
      <c r="BQY220" s="17"/>
      <c r="BQZ220" s="17"/>
      <c r="BRA220" s="17"/>
      <c r="BRB220" s="17"/>
      <c r="BRC220" s="17"/>
      <c r="BRD220" s="17"/>
      <c r="BRE220" s="17"/>
      <c r="BRF220" s="17"/>
      <c r="BRG220" s="17"/>
      <c r="BRH220" s="17"/>
      <c r="BRI220" s="17"/>
      <c r="BRJ220" s="17"/>
      <c r="BRK220" s="17"/>
      <c r="BRL220" s="17"/>
      <c r="BRM220" s="17"/>
      <c r="BRN220" s="17"/>
      <c r="BRO220" s="17"/>
      <c r="BRP220" s="17"/>
      <c r="BRQ220" s="17"/>
      <c r="BRR220" s="17"/>
      <c r="BRS220" s="17"/>
      <c r="BRT220" s="17"/>
      <c r="BRU220" s="17"/>
      <c r="BRV220" s="17"/>
      <c r="BRW220" s="17"/>
      <c r="BRX220" s="17"/>
      <c r="BRY220" s="17"/>
      <c r="BRZ220" s="17"/>
      <c r="BSA220" s="17"/>
      <c r="BSB220" s="17"/>
      <c r="BSC220" s="17"/>
      <c r="BSD220" s="17"/>
      <c r="BSE220" s="17"/>
      <c r="BSF220" s="17"/>
      <c r="BSG220" s="17"/>
      <c r="BSH220" s="17"/>
      <c r="BSI220" s="17"/>
      <c r="BSJ220" s="17"/>
      <c r="BSK220" s="17"/>
      <c r="BSL220" s="17"/>
      <c r="BSM220" s="17"/>
      <c r="BSN220" s="17"/>
      <c r="BSO220" s="17"/>
      <c r="BSP220" s="17"/>
      <c r="BSQ220" s="17"/>
      <c r="BSR220" s="17"/>
      <c r="BSS220" s="17"/>
      <c r="BST220" s="17"/>
      <c r="BSU220" s="17"/>
      <c r="BSV220" s="17"/>
      <c r="BSW220" s="17"/>
      <c r="BSX220" s="17"/>
      <c r="BSY220" s="17"/>
      <c r="BSZ220" s="17"/>
      <c r="BTA220" s="17"/>
      <c r="BTB220" s="17"/>
      <c r="BTC220" s="17"/>
      <c r="BTD220" s="17"/>
      <c r="BTE220" s="17"/>
      <c r="BTF220" s="17"/>
      <c r="BTG220" s="17"/>
      <c r="BTH220" s="17"/>
      <c r="BTI220" s="17"/>
      <c r="BTJ220" s="17"/>
      <c r="BTK220" s="17"/>
      <c r="BTL220" s="17"/>
      <c r="BTM220" s="17"/>
      <c r="BTN220" s="17"/>
      <c r="BTO220" s="17"/>
      <c r="BTP220" s="17"/>
      <c r="BTQ220" s="17"/>
      <c r="BTR220" s="17"/>
      <c r="BTS220" s="17"/>
      <c r="BTT220" s="17"/>
      <c r="BTU220" s="17"/>
      <c r="BTV220" s="17"/>
      <c r="BTW220" s="17"/>
      <c r="BTX220" s="17"/>
      <c r="BTY220" s="17"/>
      <c r="BTZ220" s="17"/>
      <c r="BUA220" s="17"/>
      <c r="BUB220" s="17"/>
      <c r="BUC220" s="17"/>
      <c r="BUD220" s="17"/>
      <c r="BUE220" s="17"/>
      <c r="BUF220" s="17"/>
      <c r="BUG220" s="17"/>
      <c r="BUH220" s="17"/>
      <c r="BUI220" s="17"/>
      <c r="BUJ220" s="17"/>
      <c r="BUK220" s="17"/>
      <c r="BUL220" s="17"/>
      <c r="BUM220" s="17"/>
      <c r="BUN220" s="17"/>
      <c r="BUO220" s="17"/>
      <c r="BUP220" s="17"/>
      <c r="BUQ220" s="17"/>
      <c r="BUR220" s="17"/>
      <c r="BUS220" s="17"/>
      <c r="BUT220" s="17"/>
      <c r="BUU220" s="17"/>
      <c r="BUV220" s="17"/>
      <c r="BUW220" s="17"/>
      <c r="BUX220" s="17"/>
      <c r="BUY220" s="17"/>
      <c r="BUZ220" s="17"/>
      <c r="BVA220" s="17"/>
      <c r="BVB220" s="17"/>
      <c r="BVC220" s="17"/>
      <c r="BVD220" s="17"/>
      <c r="BVE220" s="17"/>
      <c r="BVF220" s="17"/>
      <c r="BVG220" s="17"/>
      <c r="BVH220" s="17"/>
      <c r="BVI220" s="17"/>
      <c r="BVJ220" s="17"/>
      <c r="BVK220" s="17"/>
      <c r="BVL220" s="17"/>
      <c r="BVM220" s="17"/>
      <c r="BVN220" s="17"/>
      <c r="BVO220" s="17"/>
      <c r="BVP220" s="17"/>
      <c r="BVQ220" s="17"/>
      <c r="BVR220" s="17"/>
      <c r="BVS220" s="17"/>
      <c r="BVT220" s="17"/>
      <c r="BVU220" s="17"/>
      <c r="BVV220" s="17"/>
      <c r="BVW220" s="17"/>
      <c r="BVX220" s="17"/>
      <c r="BVY220" s="17"/>
      <c r="BVZ220" s="17"/>
      <c r="BWA220" s="17"/>
      <c r="BWB220" s="17"/>
      <c r="BWC220" s="17"/>
      <c r="BWD220" s="17"/>
      <c r="BWE220" s="17"/>
      <c r="BWF220" s="17"/>
      <c r="BWG220" s="17"/>
      <c r="BWH220" s="17"/>
      <c r="BWI220" s="17"/>
      <c r="BWJ220" s="17"/>
      <c r="BWK220" s="17"/>
      <c r="BWL220" s="17"/>
      <c r="BWM220" s="17"/>
      <c r="BWN220" s="17"/>
      <c r="BWO220" s="17"/>
      <c r="BWP220" s="17"/>
      <c r="BWQ220" s="17"/>
      <c r="BWR220" s="17"/>
      <c r="BWS220" s="17"/>
      <c r="BWT220" s="17"/>
      <c r="BWU220" s="17"/>
      <c r="BWV220" s="17"/>
      <c r="BWW220" s="17"/>
      <c r="BWX220" s="17"/>
      <c r="BWY220" s="17"/>
      <c r="BWZ220" s="17"/>
      <c r="BXA220" s="17"/>
      <c r="BXB220" s="17"/>
      <c r="BXC220" s="17"/>
      <c r="BXD220" s="17"/>
      <c r="BXE220" s="17"/>
      <c r="BXF220" s="17"/>
      <c r="BXG220" s="17"/>
      <c r="BXH220" s="17"/>
      <c r="BXI220" s="17"/>
      <c r="BXJ220" s="17"/>
      <c r="BXK220" s="17"/>
      <c r="BXL220" s="17"/>
      <c r="BXM220" s="17"/>
      <c r="BXN220" s="17"/>
      <c r="BXO220" s="17"/>
      <c r="BXP220" s="17"/>
      <c r="BXQ220" s="17"/>
      <c r="BXR220" s="17"/>
      <c r="BXS220" s="17"/>
      <c r="BXT220" s="17"/>
      <c r="BXU220" s="17"/>
      <c r="BXV220" s="17"/>
      <c r="BXW220" s="17"/>
      <c r="BXX220" s="17"/>
      <c r="BXY220" s="17"/>
      <c r="BXZ220" s="17"/>
      <c r="BYA220" s="17"/>
      <c r="BYB220" s="17"/>
      <c r="BYC220" s="17"/>
      <c r="BYD220" s="17"/>
      <c r="BYE220" s="17"/>
      <c r="BYF220" s="17"/>
      <c r="BYG220" s="17"/>
      <c r="BYH220" s="17"/>
      <c r="BYI220" s="17"/>
      <c r="BYJ220" s="17"/>
      <c r="BYK220" s="17"/>
      <c r="BYL220" s="17"/>
      <c r="BYM220" s="17"/>
      <c r="BYN220" s="17"/>
      <c r="BYO220" s="17"/>
      <c r="BYP220" s="17"/>
      <c r="BYQ220" s="17"/>
      <c r="BYR220" s="17"/>
      <c r="BYS220" s="17"/>
      <c r="BYT220" s="17"/>
      <c r="BYU220" s="17"/>
      <c r="BYV220" s="17"/>
      <c r="BYW220" s="17"/>
      <c r="BYX220" s="17"/>
      <c r="BYY220" s="17"/>
      <c r="BYZ220" s="17"/>
      <c r="BZA220" s="17"/>
      <c r="BZB220" s="17"/>
      <c r="BZC220" s="17"/>
      <c r="BZD220" s="17"/>
      <c r="BZE220" s="17"/>
      <c r="BZF220" s="17"/>
      <c r="BZG220" s="17"/>
      <c r="BZH220" s="17"/>
      <c r="BZI220" s="17"/>
      <c r="BZJ220" s="17"/>
      <c r="BZK220" s="17"/>
      <c r="BZL220" s="17"/>
      <c r="BZM220" s="17"/>
      <c r="BZN220" s="17"/>
      <c r="BZO220" s="17"/>
      <c r="BZP220" s="17"/>
      <c r="BZQ220" s="17"/>
      <c r="BZR220" s="17"/>
      <c r="BZS220" s="17"/>
      <c r="BZT220" s="17"/>
      <c r="BZU220" s="17"/>
      <c r="BZV220" s="17"/>
      <c r="BZW220" s="17"/>
      <c r="BZX220" s="17"/>
      <c r="BZY220" s="17"/>
      <c r="BZZ220" s="17"/>
      <c r="CAA220" s="17"/>
      <c r="CAB220" s="17"/>
      <c r="CAC220" s="17"/>
      <c r="CAD220" s="17"/>
      <c r="CAE220" s="17"/>
      <c r="CAF220" s="17"/>
      <c r="CAG220" s="17"/>
      <c r="CAH220" s="17"/>
      <c r="CAI220" s="17"/>
      <c r="CAJ220" s="17"/>
      <c r="CAK220" s="17"/>
      <c r="CAL220" s="17"/>
      <c r="CAM220" s="17"/>
      <c r="CAN220" s="17"/>
      <c r="CAO220" s="17"/>
      <c r="CAP220" s="17"/>
      <c r="CAQ220" s="17"/>
      <c r="CAR220" s="17"/>
      <c r="CAS220" s="17"/>
      <c r="CAT220" s="17"/>
      <c r="CAU220" s="17"/>
      <c r="CAV220" s="17"/>
      <c r="CAW220" s="17"/>
      <c r="CAX220" s="17"/>
      <c r="CAY220" s="17"/>
      <c r="CAZ220" s="17"/>
      <c r="CBA220" s="17"/>
      <c r="CBB220" s="17"/>
      <c r="CBC220" s="17"/>
      <c r="CBD220" s="17"/>
      <c r="CBE220" s="17"/>
      <c r="CBF220" s="17"/>
      <c r="CBG220" s="17"/>
      <c r="CBH220" s="17"/>
      <c r="CBI220" s="17"/>
      <c r="CBJ220" s="17"/>
      <c r="CBK220" s="17"/>
      <c r="CBL220" s="17"/>
      <c r="CBM220" s="17"/>
      <c r="CBN220" s="17"/>
      <c r="CBO220" s="17"/>
      <c r="CBP220" s="17"/>
      <c r="CBQ220" s="17"/>
      <c r="CBR220" s="17"/>
      <c r="CBS220" s="17"/>
      <c r="CBT220" s="17"/>
      <c r="CBU220" s="17"/>
      <c r="CBV220" s="17"/>
      <c r="CBW220" s="17"/>
      <c r="CBX220" s="17"/>
      <c r="CBY220" s="17"/>
      <c r="CBZ220" s="17"/>
      <c r="CCA220" s="17"/>
      <c r="CCB220" s="17"/>
      <c r="CCC220" s="17"/>
      <c r="CCD220" s="17"/>
      <c r="CCE220" s="17"/>
      <c r="CCF220" s="17"/>
      <c r="CCG220" s="17"/>
      <c r="CCH220" s="17"/>
      <c r="CCI220" s="17"/>
      <c r="CCJ220" s="17"/>
      <c r="CCK220" s="17"/>
      <c r="CCL220" s="17"/>
      <c r="CCM220" s="17"/>
      <c r="CCN220" s="17"/>
      <c r="CCO220" s="17"/>
      <c r="CCP220" s="17"/>
      <c r="CCQ220" s="17"/>
      <c r="CCR220" s="17"/>
      <c r="CCS220" s="17"/>
      <c r="CCT220" s="17"/>
      <c r="CCU220" s="17"/>
      <c r="CCV220" s="17"/>
      <c r="CCW220" s="17"/>
      <c r="CCX220" s="17"/>
      <c r="CCY220" s="17"/>
      <c r="CCZ220" s="17"/>
      <c r="CDA220" s="17"/>
      <c r="CDB220" s="17"/>
      <c r="CDC220" s="17"/>
      <c r="CDD220" s="17"/>
      <c r="CDE220" s="17"/>
      <c r="CDF220" s="17"/>
      <c r="CDG220" s="17"/>
      <c r="CDH220" s="17"/>
      <c r="CDI220" s="17"/>
      <c r="CDJ220" s="17"/>
      <c r="CDK220" s="17"/>
      <c r="CDL220" s="17"/>
      <c r="CDM220" s="17"/>
      <c r="CDN220" s="17"/>
      <c r="CDO220" s="17"/>
      <c r="CDP220" s="17"/>
      <c r="CDQ220" s="17"/>
      <c r="CDR220" s="17"/>
      <c r="CDS220" s="17"/>
      <c r="CDT220" s="17"/>
      <c r="CDU220" s="17"/>
    </row>
    <row r="221">
      <c r="A221" s="14" t="s">
        <v>2801</v>
      </c>
      <c r="B221" s="14" t="s">
        <v>4431</v>
      </c>
      <c r="C221" s="14" t="s">
        <v>2803</v>
      </c>
      <c r="D221" s="14" t="s">
        <v>2816</v>
      </c>
      <c r="E221" s="14" t="s">
        <v>4436</v>
      </c>
      <c r="F221" s="14" t="s">
        <v>2835</v>
      </c>
      <c r="I221" s="14" t="s">
        <v>4437</v>
      </c>
      <c r="J221" s="14" t="s">
        <v>2618</v>
      </c>
      <c r="K221" s="14" t="s">
        <v>2619</v>
      </c>
      <c r="L221" s="14" t="s">
        <v>2658</v>
      </c>
      <c r="M221" s="17"/>
      <c r="N221" s="14" t="s">
        <v>2690</v>
      </c>
      <c r="O221" s="14" t="s">
        <v>2690</v>
      </c>
      <c r="P221" s="14" t="s">
        <v>2690</v>
      </c>
      <c r="Q221" s="16">
        <v>11.0</v>
      </c>
      <c r="R221" s="16">
        <v>4095758.0</v>
      </c>
      <c r="S221" s="16">
        <v>4095758.0</v>
      </c>
      <c r="T221" s="14" t="s">
        <v>2631</v>
      </c>
      <c r="U221" s="14" t="s">
        <v>2630</v>
      </c>
      <c r="V221" s="14" t="s">
        <v>4438</v>
      </c>
      <c r="W221" s="14" t="s">
        <v>4439</v>
      </c>
      <c r="X221" s="16">
        <v>0.23</v>
      </c>
      <c r="Y221" s="17"/>
      <c r="Z221" s="16">
        <v>11.0</v>
      </c>
      <c r="AA221" s="16">
        <v>36.0</v>
      </c>
      <c r="AB221" s="17"/>
      <c r="AC221" s="16">
        <v>36.0</v>
      </c>
      <c r="AD221" s="16">
        <v>25696.0</v>
      </c>
      <c r="AE221" s="22">
        <v>45485.0</v>
      </c>
      <c r="AF221" s="17"/>
      <c r="AG221" s="14" t="s">
        <v>2876</v>
      </c>
      <c r="AI221" s="17"/>
      <c r="AJ221" s="17"/>
      <c r="AK221" s="17"/>
      <c r="AL221" s="16">
        <v>57.0</v>
      </c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4" t="s">
        <v>2818</v>
      </c>
      <c r="BB221" s="17"/>
      <c r="BC221" s="17"/>
      <c r="BD221" s="17"/>
      <c r="BE221" s="17"/>
      <c r="BF221" s="14" t="s">
        <v>2563</v>
      </c>
      <c r="BG221" s="16">
        <v>1.0</v>
      </c>
      <c r="BH221" s="14" t="s">
        <v>2564</v>
      </c>
      <c r="BI221" s="14" t="s">
        <v>2565</v>
      </c>
      <c r="BJ221" s="14" t="s">
        <v>2566</v>
      </c>
      <c r="BK221" s="17"/>
      <c r="BL221" s="17"/>
      <c r="BM221" s="16">
        <v>861.866667</v>
      </c>
      <c r="BN221" s="17"/>
      <c r="BO221" s="17"/>
      <c r="BP221" s="17"/>
      <c r="BQ221" s="17"/>
      <c r="BR221" s="17"/>
      <c r="BS221" s="16">
        <v>0.3729</v>
      </c>
      <c r="BT221" s="16">
        <v>149.554525</v>
      </c>
      <c r="BU221" s="14" t="s">
        <v>2567</v>
      </c>
      <c r="BV221" s="17"/>
      <c r="BW221" s="17"/>
      <c r="BX221" s="16">
        <v>12.0</v>
      </c>
      <c r="BY221" s="14" t="s">
        <v>2807</v>
      </c>
      <c r="BZ221" s="16">
        <v>4549.0</v>
      </c>
      <c r="CA221" s="16">
        <v>-20953.0</v>
      </c>
      <c r="CB221" s="16">
        <v>0.0</v>
      </c>
      <c r="CC221" s="16">
        <v>149.554525</v>
      </c>
      <c r="CD221" s="14" t="s">
        <v>2571</v>
      </c>
      <c r="CE221" s="16">
        <v>149.554525</v>
      </c>
      <c r="CF221" s="14" t="s">
        <v>2572</v>
      </c>
      <c r="CG221" s="14" t="s">
        <v>2704</v>
      </c>
      <c r="CH221" s="19">
        <v>40437.0</v>
      </c>
      <c r="CI221" s="14" t="s">
        <v>2826</v>
      </c>
      <c r="CJ221" s="14" t="s">
        <v>2719</v>
      </c>
      <c r="CK221" s="14" t="s">
        <v>2574</v>
      </c>
      <c r="CL221" s="14" t="s">
        <v>2808</v>
      </c>
      <c r="CM221" s="20">
        <v>2389113.0</v>
      </c>
      <c r="CN221" s="14" t="s">
        <v>2808</v>
      </c>
      <c r="CO221" s="14" t="s">
        <v>2563</v>
      </c>
      <c r="CP221" s="14" t="s">
        <v>2563</v>
      </c>
      <c r="CQ221" s="16">
        <v>0.4003</v>
      </c>
      <c r="CR221" s="16">
        <v>8.63</v>
      </c>
      <c r="CS221" s="14" t="s">
        <v>2574</v>
      </c>
      <c r="CT221" s="14" t="s">
        <v>4435</v>
      </c>
      <c r="CX221" s="14" t="s">
        <v>2739</v>
      </c>
      <c r="CY221" s="16">
        <v>149.554525</v>
      </c>
      <c r="CZ221" s="14" t="s">
        <v>2581</v>
      </c>
      <c r="DB221" s="14" t="s">
        <v>2574</v>
      </c>
      <c r="DC221" s="14" t="s">
        <v>2653</v>
      </c>
      <c r="DD221" s="14" t="s">
        <v>4393</v>
      </c>
      <c r="DE221" s="14" t="s">
        <v>2574</v>
      </c>
      <c r="DF221" s="14" t="s">
        <v>2563</v>
      </c>
      <c r="DG221" s="14" t="s">
        <v>3834</v>
      </c>
      <c r="DH221" s="14" t="s">
        <v>4406</v>
      </c>
      <c r="DI221" s="14" t="s">
        <v>2813</v>
      </c>
      <c r="DJ221" s="14" t="s">
        <v>2823</v>
      </c>
      <c r="DK221" s="16">
        <v>60.0</v>
      </c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  <c r="KL221" s="17"/>
      <c r="KM221" s="17"/>
      <c r="KN221" s="17"/>
      <c r="KO221" s="17"/>
      <c r="KP221" s="17"/>
      <c r="KQ221" s="17"/>
      <c r="KR221" s="17"/>
      <c r="KS221" s="17"/>
      <c r="KT221" s="17"/>
      <c r="KU221" s="17"/>
      <c r="KV221" s="17"/>
      <c r="KW221" s="17"/>
      <c r="KX221" s="17"/>
      <c r="KY221" s="17"/>
      <c r="KZ221" s="17"/>
      <c r="LA221" s="17"/>
      <c r="LB221" s="17"/>
      <c r="LC221" s="17"/>
      <c r="LD221" s="17"/>
      <c r="LE221" s="17"/>
      <c r="LF221" s="17"/>
      <c r="LG221" s="17"/>
      <c r="LH221" s="17"/>
      <c r="LI221" s="17"/>
      <c r="LJ221" s="17"/>
      <c r="LK221" s="17"/>
      <c r="LL221" s="17"/>
      <c r="LM221" s="17"/>
      <c r="LN221" s="17"/>
      <c r="LO221" s="17"/>
      <c r="LP221" s="17"/>
      <c r="LQ221" s="17"/>
      <c r="LR221" s="17"/>
      <c r="LS221" s="17"/>
      <c r="LT221" s="17"/>
      <c r="LU221" s="17"/>
      <c r="LV221" s="17"/>
      <c r="LW221" s="17"/>
      <c r="LX221" s="17"/>
      <c r="LY221" s="17"/>
      <c r="LZ221" s="17"/>
      <c r="MA221" s="17"/>
      <c r="MB221" s="17"/>
      <c r="MC221" s="17"/>
      <c r="MD221" s="17"/>
      <c r="ME221" s="17"/>
      <c r="MF221" s="17"/>
      <c r="MG221" s="17"/>
      <c r="MH221" s="17"/>
      <c r="MI221" s="17"/>
      <c r="MJ221" s="17"/>
      <c r="MK221" s="17"/>
      <c r="ML221" s="17"/>
      <c r="MM221" s="17"/>
      <c r="MN221" s="17"/>
      <c r="MO221" s="17"/>
      <c r="MP221" s="17"/>
      <c r="MQ221" s="17"/>
      <c r="MR221" s="17"/>
      <c r="MS221" s="17"/>
      <c r="MT221" s="17"/>
      <c r="MU221" s="17"/>
      <c r="MV221" s="17"/>
      <c r="MW221" s="17"/>
      <c r="MX221" s="17"/>
      <c r="MY221" s="17"/>
      <c r="MZ221" s="17"/>
      <c r="NA221" s="17"/>
      <c r="NB221" s="17"/>
      <c r="NC221" s="17"/>
      <c r="ND221" s="17"/>
      <c r="NE221" s="17"/>
      <c r="NF221" s="17"/>
      <c r="NG221" s="17"/>
      <c r="NH221" s="17"/>
      <c r="NI221" s="17"/>
      <c r="NJ221" s="17"/>
      <c r="NK221" s="17"/>
      <c r="NL221" s="17"/>
      <c r="NM221" s="17"/>
      <c r="NN221" s="17"/>
      <c r="NO221" s="17"/>
      <c r="NP221" s="17"/>
      <c r="NQ221" s="17"/>
      <c r="NR221" s="17"/>
      <c r="NS221" s="17"/>
      <c r="NT221" s="17"/>
      <c r="NU221" s="17"/>
      <c r="NV221" s="17"/>
      <c r="NW221" s="17"/>
      <c r="NX221" s="17"/>
      <c r="NY221" s="17"/>
      <c r="NZ221" s="17"/>
      <c r="OA221" s="17"/>
      <c r="OB221" s="17"/>
      <c r="OC221" s="17"/>
      <c r="OD221" s="17"/>
      <c r="OE221" s="17"/>
      <c r="OF221" s="17"/>
      <c r="OG221" s="17"/>
      <c r="OH221" s="17"/>
      <c r="OI221" s="17"/>
      <c r="OJ221" s="17"/>
      <c r="OK221" s="17"/>
      <c r="OL221" s="17"/>
      <c r="OM221" s="17"/>
      <c r="ON221" s="17"/>
      <c r="OO221" s="17"/>
      <c r="OP221" s="17"/>
      <c r="OQ221" s="17"/>
      <c r="OR221" s="17"/>
      <c r="OS221" s="17"/>
      <c r="OT221" s="17"/>
      <c r="OU221" s="17"/>
      <c r="OV221" s="17"/>
      <c r="OW221" s="17"/>
      <c r="OX221" s="17"/>
      <c r="OY221" s="17"/>
      <c r="OZ221" s="17"/>
      <c r="PA221" s="17"/>
      <c r="PB221" s="17"/>
      <c r="PC221" s="17"/>
      <c r="PD221" s="17"/>
      <c r="PE221" s="17"/>
      <c r="PF221" s="17"/>
      <c r="PG221" s="17"/>
      <c r="PH221" s="17"/>
      <c r="PI221" s="17"/>
      <c r="PJ221" s="17"/>
      <c r="PK221" s="17"/>
      <c r="PL221" s="17"/>
      <c r="PM221" s="17"/>
      <c r="PN221" s="17"/>
      <c r="PO221" s="17"/>
      <c r="PP221" s="17"/>
      <c r="PQ221" s="17"/>
      <c r="PR221" s="17"/>
      <c r="PS221" s="17"/>
      <c r="PT221" s="17"/>
      <c r="PU221" s="17"/>
      <c r="PV221" s="17"/>
      <c r="PW221" s="17"/>
      <c r="PX221" s="17"/>
      <c r="PY221" s="17"/>
      <c r="PZ221" s="17"/>
      <c r="QA221" s="17"/>
      <c r="QB221" s="17"/>
      <c r="QC221" s="17"/>
      <c r="QD221" s="17"/>
      <c r="QE221" s="17"/>
      <c r="QF221" s="17"/>
      <c r="QG221" s="17"/>
      <c r="QH221" s="17"/>
      <c r="QI221" s="17"/>
      <c r="QJ221" s="17"/>
      <c r="QK221" s="17"/>
      <c r="QL221" s="17"/>
      <c r="QM221" s="17"/>
      <c r="QN221" s="17"/>
      <c r="QO221" s="17"/>
      <c r="QP221" s="17"/>
      <c r="QQ221" s="17"/>
      <c r="QR221" s="17"/>
      <c r="QS221" s="17"/>
      <c r="QT221" s="17"/>
      <c r="QU221" s="17"/>
      <c r="QV221" s="17"/>
      <c r="QW221" s="17"/>
      <c r="QX221" s="17"/>
      <c r="QY221" s="17"/>
      <c r="QZ221" s="17"/>
      <c r="RA221" s="17"/>
      <c r="RB221" s="17"/>
      <c r="RC221" s="17"/>
      <c r="RD221" s="17"/>
      <c r="RE221" s="17"/>
      <c r="RF221" s="17"/>
      <c r="RG221" s="17"/>
      <c r="RH221" s="17"/>
      <c r="RI221" s="17"/>
      <c r="RJ221" s="17"/>
      <c r="RK221" s="17"/>
      <c r="RL221" s="17"/>
      <c r="RM221" s="17"/>
      <c r="RN221" s="17"/>
      <c r="RO221" s="17"/>
      <c r="RP221" s="17"/>
      <c r="RQ221" s="17"/>
      <c r="RR221" s="17"/>
      <c r="RS221" s="17"/>
      <c r="RT221" s="17"/>
      <c r="RU221" s="17"/>
      <c r="RV221" s="17"/>
      <c r="RW221" s="17"/>
      <c r="RX221" s="17"/>
      <c r="RY221" s="17"/>
      <c r="RZ221" s="17"/>
      <c r="SA221" s="17"/>
      <c r="SB221" s="17"/>
      <c r="SC221" s="17"/>
      <c r="SD221" s="17"/>
      <c r="SE221" s="17"/>
      <c r="SF221" s="17"/>
      <c r="SG221" s="17"/>
      <c r="SH221" s="17"/>
      <c r="SI221" s="17"/>
      <c r="SJ221" s="17"/>
      <c r="SK221" s="17"/>
      <c r="SL221" s="17"/>
      <c r="SM221" s="17"/>
      <c r="SN221" s="17"/>
      <c r="SO221" s="17"/>
      <c r="SP221" s="17"/>
      <c r="SQ221" s="17"/>
      <c r="SR221" s="17"/>
      <c r="SS221" s="17"/>
      <c r="ST221" s="17"/>
      <c r="SU221" s="17"/>
      <c r="SV221" s="17"/>
      <c r="SW221" s="17"/>
      <c r="SX221" s="17"/>
      <c r="SY221" s="17"/>
      <c r="SZ221" s="17"/>
      <c r="TA221" s="17"/>
      <c r="TB221" s="17"/>
      <c r="TC221" s="17"/>
      <c r="TD221" s="17"/>
      <c r="TE221" s="17"/>
      <c r="TF221" s="17"/>
      <c r="TG221" s="17"/>
      <c r="TH221" s="17"/>
      <c r="TI221" s="17"/>
      <c r="TJ221" s="17"/>
      <c r="TK221" s="17"/>
      <c r="TL221" s="17"/>
      <c r="TM221" s="17"/>
      <c r="TN221" s="17"/>
      <c r="TO221" s="17"/>
      <c r="TP221" s="17"/>
      <c r="TQ221" s="17"/>
      <c r="TR221" s="17"/>
      <c r="TS221" s="17"/>
      <c r="TT221" s="17"/>
      <c r="TU221" s="17"/>
      <c r="TV221" s="17"/>
      <c r="TW221" s="17"/>
      <c r="TX221" s="17"/>
      <c r="TY221" s="17"/>
      <c r="TZ221" s="17"/>
      <c r="UA221" s="17"/>
      <c r="UB221" s="17"/>
      <c r="UC221" s="17"/>
      <c r="UD221" s="17"/>
      <c r="UE221" s="17"/>
      <c r="UF221" s="17"/>
      <c r="UG221" s="17"/>
      <c r="UH221" s="17"/>
      <c r="UI221" s="17"/>
      <c r="UJ221" s="17"/>
      <c r="UK221" s="17"/>
      <c r="UL221" s="17"/>
      <c r="UM221" s="17"/>
      <c r="UN221" s="17"/>
      <c r="UO221" s="17"/>
      <c r="UP221" s="17"/>
      <c r="UQ221" s="17"/>
      <c r="UR221" s="17"/>
      <c r="US221" s="17"/>
      <c r="UT221" s="17"/>
      <c r="UU221" s="17"/>
      <c r="UV221" s="17"/>
      <c r="UW221" s="17"/>
      <c r="UX221" s="17"/>
      <c r="UY221" s="17"/>
      <c r="UZ221" s="17"/>
      <c r="VA221" s="17"/>
      <c r="VB221" s="17"/>
      <c r="VC221" s="17"/>
      <c r="VD221" s="17"/>
      <c r="VE221" s="17"/>
      <c r="VF221" s="17"/>
      <c r="VG221" s="17"/>
      <c r="VH221" s="17"/>
      <c r="VI221" s="17"/>
      <c r="VJ221" s="17"/>
      <c r="VK221" s="17"/>
      <c r="VL221" s="17"/>
      <c r="VM221" s="17"/>
      <c r="VN221" s="17"/>
      <c r="VO221" s="17"/>
      <c r="VP221" s="17"/>
      <c r="VQ221" s="17"/>
      <c r="VR221" s="17"/>
      <c r="VS221" s="17"/>
      <c r="VT221" s="17"/>
      <c r="VU221" s="17"/>
      <c r="VV221" s="17"/>
      <c r="VW221" s="17"/>
      <c r="VX221" s="17"/>
      <c r="VY221" s="17"/>
      <c r="VZ221" s="17"/>
      <c r="WA221" s="17"/>
      <c r="WB221" s="17"/>
      <c r="WC221" s="17"/>
      <c r="WD221" s="17"/>
      <c r="WE221" s="17"/>
      <c r="WF221" s="17"/>
      <c r="WG221" s="17"/>
      <c r="WH221" s="17"/>
      <c r="WI221" s="17"/>
      <c r="WJ221" s="17"/>
      <c r="WK221" s="17"/>
      <c r="WL221" s="17"/>
      <c r="WM221" s="17"/>
      <c r="WN221" s="17"/>
      <c r="WO221" s="17"/>
      <c r="WP221" s="17"/>
      <c r="WQ221" s="17"/>
      <c r="WR221" s="17"/>
      <c r="WS221" s="17"/>
      <c r="WT221" s="17"/>
      <c r="WU221" s="17"/>
      <c r="WV221" s="17"/>
      <c r="WW221" s="17"/>
      <c r="WX221" s="17"/>
      <c r="WY221" s="17"/>
      <c r="WZ221" s="17"/>
      <c r="XA221" s="17"/>
      <c r="XB221" s="17"/>
      <c r="XC221" s="17"/>
      <c r="XD221" s="17"/>
      <c r="XE221" s="17"/>
      <c r="XF221" s="17"/>
      <c r="XG221" s="17"/>
      <c r="XH221" s="17"/>
      <c r="XI221" s="17"/>
      <c r="XJ221" s="17"/>
      <c r="XK221" s="17"/>
      <c r="XL221" s="17"/>
      <c r="XM221" s="17"/>
      <c r="XN221" s="17"/>
      <c r="XO221" s="17"/>
      <c r="XP221" s="17"/>
      <c r="XQ221" s="17"/>
      <c r="XR221" s="17"/>
      <c r="XS221" s="17"/>
      <c r="XT221" s="17"/>
      <c r="XU221" s="17"/>
      <c r="XV221" s="17"/>
      <c r="XW221" s="17"/>
      <c r="XX221" s="17"/>
      <c r="XY221" s="17"/>
      <c r="XZ221" s="17"/>
      <c r="YA221" s="17"/>
      <c r="YB221" s="17"/>
      <c r="YC221" s="17"/>
      <c r="YD221" s="17"/>
      <c r="YE221" s="17"/>
      <c r="YF221" s="17"/>
      <c r="YG221" s="17"/>
      <c r="YH221" s="17"/>
      <c r="YI221" s="17"/>
      <c r="YJ221" s="17"/>
      <c r="YK221" s="17"/>
      <c r="YL221" s="17"/>
      <c r="YM221" s="17"/>
      <c r="YN221" s="17"/>
      <c r="YO221" s="17"/>
      <c r="YP221" s="17"/>
      <c r="YQ221" s="17"/>
      <c r="YR221" s="17"/>
      <c r="YS221" s="17"/>
      <c r="YT221" s="17"/>
      <c r="YU221" s="17"/>
      <c r="YV221" s="17"/>
      <c r="YW221" s="17"/>
      <c r="YX221" s="17"/>
      <c r="YY221" s="17"/>
      <c r="YZ221" s="17"/>
      <c r="ZA221" s="17"/>
      <c r="ZB221" s="17"/>
      <c r="ZC221" s="17"/>
      <c r="ZD221" s="17"/>
      <c r="ZE221" s="17"/>
      <c r="ZF221" s="17"/>
      <c r="ZG221" s="17"/>
      <c r="ZH221" s="17"/>
      <c r="ZI221" s="17"/>
      <c r="ZJ221" s="17"/>
      <c r="ZK221" s="17"/>
      <c r="ZL221" s="17"/>
      <c r="ZM221" s="17"/>
      <c r="ZN221" s="17"/>
      <c r="ZO221" s="17"/>
      <c r="ZP221" s="17"/>
      <c r="ZQ221" s="17"/>
      <c r="ZR221" s="17"/>
      <c r="ZS221" s="17"/>
      <c r="ZT221" s="17"/>
      <c r="ZU221" s="17"/>
      <c r="ZV221" s="17"/>
      <c r="ZW221" s="17"/>
      <c r="ZX221" s="17"/>
      <c r="ZY221" s="17"/>
      <c r="ZZ221" s="17"/>
      <c r="AAA221" s="17"/>
      <c r="AAB221" s="17"/>
      <c r="AAC221" s="17"/>
      <c r="AAD221" s="17"/>
      <c r="AAE221" s="17"/>
      <c r="AAF221" s="17"/>
      <c r="AAG221" s="17"/>
      <c r="AAH221" s="17"/>
      <c r="AAI221" s="17"/>
      <c r="AAJ221" s="17"/>
      <c r="AAK221" s="17"/>
      <c r="AAL221" s="17"/>
      <c r="AAM221" s="17"/>
      <c r="AAN221" s="17"/>
      <c r="AAO221" s="17"/>
      <c r="AAP221" s="17"/>
      <c r="AAQ221" s="17"/>
      <c r="AAR221" s="17"/>
      <c r="AAS221" s="17"/>
      <c r="AAT221" s="17"/>
      <c r="AAU221" s="17"/>
      <c r="AAV221" s="17"/>
      <c r="AAW221" s="17"/>
      <c r="AAX221" s="17"/>
      <c r="AAY221" s="17"/>
      <c r="AAZ221" s="17"/>
      <c r="ABA221" s="17"/>
      <c r="ABB221" s="17"/>
      <c r="ABC221" s="17"/>
      <c r="ABD221" s="17"/>
      <c r="ABE221" s="17"/>
      <c r="ABF221" s="17"/>
      <c r="ABG221" s="17"/>
      <c r="ABH221" s="17"/>
      <c r="ABI221" s="17"/>
      <c r="ABJ221" s="17"/>
      <c r="ABK221" s="17"/>
      <c r="ABL221" s="17"/>
      <c r="ABM221" s="17"/>
      <c r="ABN221" s="17"/>
      <c r="ABO221" s="17"/>
      <c r="ABP221" s="17"/>
      <c r="ABQ221" s="17"/>
      <c r="ABR221" s="17"/>
      <c r="ABS221" s="17"/>
      <c r="ABT221" s="17"/>
      <c r="ABU221" s="17"/>
      <c r="ABV221" s="17"/>
      <c r="ABW221" s="17"/>
      <c r="ABX221" s="17"/>
      <c r="ABY221" s="17"/>
      <c r="ABZ221" s="17"/>
      <c r="ACA221" s="17"/>
      <c r="ACB221" s="17"/>
      <c r="ACC221" s="17"/>
      <c r="ACD221" s="17"/>
      <c r="ACE221" s="17"/>
      <c r="ACF221" s="17"/>
      <c r="ACG221" s="17"/>
      <c r="ACH221" s="17"/>
      <c r="ACI221" s="17"/>
      <c r="ACJ221" s="17"/>
      <c r="ACK221" s="17"/>
      <c r="ACL221" s="17"/>
      <c r="ACM221" s="17"/>
      <c r="ACN221" s="17"/>
      <c r="ACO221" s="17"/>
      <c r="ACP221" s="17"/>
      <c r="ACQ221" s="17"/>
      <c r="ACR221" s="17"/>
      <c r="ACS221" s="17"/>
      <c r="ACT221" s="17"/>
      <c r="ACU221" s="17"/>
      <c r="ACV221" s="17"/>
      <c r="ACW221" s="17"/>
      <c r="ACX221" s="17"/>
      <c r="ACY221" s="17"/>
      <c r="ACZ221" s="17"/>
      <c r="ADA221" s="17"/>
      <c r="ADB221" s="17"/>
      <c r="ADC221" s="17"/>
      <c r="ADD221" s="17"/>
      <c r="ADE221" s="17"/>
      <c r="ADF221" s="17"/>
      <c r="ADG221" s="17"/>
      <c r="ADH221" s="17"/>
      <c r="ADI221" s="17"/>
      <c r="ADJ221" s="17"/>
      <c r="ADK221" s="17"/>
      <c r="ADL221" s="17"/>
      <c r="ADM221" s="17"/>
      <c r="ADN221" s="17"/>
      <c r="ADO221" s="17"/>
      <c r="ADP221" s="17"/>
      <c r="ADQ221" s="17"/>
      <c r="ADR221" s="17"/>
      <c r="ADS221" s="17"/>
      <c r="ADT221" s="17"/>
      <c r="ADU221" s="17"/>
      <c r="ADV221" s="17"/>
      <c r="ADW221" s="17"/>
      <c r="ADX221" s="17"/>
      <c r="ADY221" s="17"/>
      <c r="ADZ221" s="17"/>
      <c r="AEA221" s="17"/>
      <c r="AEB221" s="17"/>
      <c r="AEC221" s="17"/>
      <c r="AED221" s="17"/>
      <c r="AEE221" s="17"/>
      <c r="AEF221" s="17"/>
      <c r="AEG221" s="17"/>
      <c r="AEH221" s="17"/>
      <c r="AEI221" s="17"/>
      <c r="AEJ221" s="17"/>
      <c r="AEK221" s="17"/>
      <c r="AEL221" s="17"/>
      <c r="AEM221" s="17"/>
      <c r="AEN221" s="17"/>
      <c r="AEO221" s="17"/>
      <c r="AEP221" s="17"/>
      <c r="AEQ221" s="17"/>
      <c r="AER221" s="17"/>
      <c r="AES221" s="17"/>
      <c r="AET221" s="17"/>
      <c r="AEU221" s="17"/>
      <c r="AEV221" s="17"/>
      <c r="AEW221" s="17"/>
      <c r="AEX221" s="17"/>
      <c r="AEY221" s="17"/>
      <c r="AEZ221" s="17"/>
      <c r="AFA221" s="17"/>
      <c r="AFB221" s="17"/>
      <c r="AFC221" s="17"/>
      <c r="AFD221" s="17"/>
      <c r="AFE221" s="17"/>
      <c r="AFF221" s="17"/>
      <c r="AFG221" s="17"/>
      <c r="AFH221" s="17"/>
      <c r="AFI221" s="17"/>
      <c r="AFJ221" s="17"/>
      <c r="AFK221" s="17"/>
      <c r="AFL221" s="17"/>
      <c r="AFM221" s="17"/>
      <c r="AFN221" s="17"/>
      <c r="AFO221" s="17"/>
      <c r="AFP221" s="17"/>
      <c r="AFQ221" s="17"/>
      <c r="AFR221" s="17"/>
      <c r="AFS221" s="17"/>
      <c r="AFT221" s="17"/>
      <c r="AFU221" s="17"/>
      <c r="AFV221" s="17"/>
      <c r="AFW221" s="17"/>
      <c r="AFX221" s="17"/>
      <c r="AFY221" s="17"/>
      <c r="AFZ221" s="17"/>
      <c r="AGA221" s="17"/>
      <c r="AGB221" s="17"/>
      <c r="AGC221" s="17"/>
      <c r="AGD221" s="17"/>
      <c r="AGE221" s="17"/>
      <c r="AGF221" s="17"/>
      <c r="AGG221" s="17"/>
      <c r="AGH221" s="17"/>
      <c r="AGI221" s="17"/>
      <c r="AGJ221" s="17"/>
      <c r="AGK221" s="17"/>
      <c r="AGL221" s="17"/>
      <c r="AGM221" s="17"/>
      <c r="AGN221" s="17"/>
      <c r="AGO221" s="17"/>
      <c r="AGP221" s="17"/>
      <c r="AGQ221" s="17"/>
      <c r="AGR221" s="17"/>
      <c r="AGS221" s="17"/>
      <c r="AGT221" s="17"/>
      <c r="AGU221" s="17"/>
      <c r="AGV221" s="17"/>
      <c r="AGW221" s="17"/>
      <c r="AGX221" s="17"/>
      <c r="AGY221" s="17"/>
      <c r="AGZ221" s="17"/>
      <c r="AHA221" s="17"/>
      <c r="AHB221" s="17"/>
      <c r="AHC221" s="17"/>
      <c r="AHD221" s="17"/>
      <c r="AHE221" s="17"/>
      <c r="AHF221" s="17"/>
      <c r="AHG221" s="17"/>
      <c r="AHH221" s="17"/>
      <c r="AHI221" s="17"/>
      <c r="AHJ221" s="17"/>
      <c r="AHK221" s="17"/>
      <c r="AHL221" s="17"/>
      <c r="AHM221" s="17"/>
      <c r="AHN221" s="17"/>
      <c r="AHO221" s="17"/>
      <c r="AHP221" s="17"/>
      <c r="AHQ221" s="17"/>
      <c r="AHR221" s="17"/>
      <c r="AHS221" s="17"/>
      <c r="AHT221" s="17"/>
      <c r="AHU221" s="17"/>
      <c r="AHV221" s="17"/>
      <c r="AHW221" s="17"/>
      <c r="AHX221" s="17"/>
      <c r="AHY221" s="17"/>
      <c r="AHZ221" s="17"/>
      <c r="AIA221" s="17"/>
      <c r="AIB221" s="17"/>
      <c r="AIC221" s="17"/>
      <c r="AID221" s="17"/>
      <c r="AIE221" s="17"/>
      <c r="AIF221" s="17"/>
      <c r="AIG221" s="17"/>
      <c r="AIH221" s="17"/>
      <c r="AII221" s="17"/>
      <c r="AIJ221" s="17"/>
      <c r="AIK221" s="17"/>
      <c r="AIL221" s="17"/>
      <c r="AIM221" s="17"/>
      <c r="AIN221" s="17"/>
      <c r="AIO221" s="17"/>
      <c r="AIP221" s="17"/>
      <c r="AIQ221" s="17"/>
      <c r="AIR221" s="17"/>
      <c r="AIS221" s="17"/>
      <c r="AIT221" s="17"/>
      <c r="AIU221" s="17"/>
      <c r="AIV221" s="17"/>
      <c r="AIW221" s="17"/>
      <c r="AIX221" s="17"/>
      <c r="AIY221" s="17"/>
      <c r="AIZ221" s="17"/>
      <c r="AJA221" s="17"/>
      <c r="AJB221" s="17"/>
      <c r="AJC221" s="17"/>
      <c r="AJD221" s="17"/>
      <c r="AJE221" s="17"/>
      <c r="AJF221" s="17"/>
      <c r="AJG221" s="17"/>
      <c r="AJH221" s="17"/>
      <c r="AJI221" s="17"/>
      <c r="AJJ221" s="17"/>
      <c r="AJK221" s="17"/>
      <c r="AJL221" s="17"/>
      <c r="AJM221" s="17"/>
      <c r="AJN221" s="17"/>
      <c r="AJO221" s="17"/>
      <c r="AJP221" s="17"/>
      <c r="AJQ221" s="17"/>
      <c r="AJR221" s="17"/>
      <c r="AJS221" s="17"/>
      <c r="AJT221" s="17"/>
      <c r="AJU221" s="17"/>
      <c r="AJV221" s="17"/>
      <c r="AJW221" s="17"/>
      <c r="AJX221" s="17"/>
      <c r="AJY221" s="17"/>
      <c r="AJZ221" s="17"/>
      <c r="AKA221" s="17"/>
      <c r="AKB221" s="17"/>
      <c r="AKC221" s="17"/>
      <c r="AKD221" s="17"/>
      <c r="AKE221" s="17"/>
      <c r="AKF221" s="17"/>
      <c r="AKG221" s="17"/>
      <c r="AKH221" s="17"/>
      <c r="AKI221" s="17"/>
      <c r="AKJ221" s="17"/>
      <c r="AKK221" s="17"/>
      <c r="AKL221" s="17"/>
      <c r="AKM221" s="17"/>
      <c r="AKN221" s="17"/>
      <c r="AKO221" s="17"/>
      <c r="AKP221" s="17"/>
      <c r="AKQ221" s="17"/>
      <c r="AKR221" s="17"/>
      <c r="AKS221" s="17"/>
      <c r="AKT221" s="17"/>
      <c r="AKU221" s="17"/>
      <c r="AKV221" s="17"/>
      <c r="AKW221" s="17"/>
      <c r="AKX221" s="17"/>
      <c r="AKY221" s="17"/>
      <c r="AKZ221" s="17"/>
      <c r="ALA221" s="17"/>
      <c r="ALB221" s="17"/>
      <c r="ALC221" s="17"/>
      <c r="ALD221" s="17"/>
      <c r="ALE221" s="17"/>
      <c r="ALF221" s="17"/>
      <c r="ALG221" s="17"/>
      <c r="ALH221" s="17"/>
      <c r="ALI221" s="17"/>
      <c r="ALJ221" s="17"/>
      <c r="ALK221" s="17"/>
      <c r="ALL221" s="17"/>
      <c r="ALM221" s="17"/>
      <c r="ALN221" s="17"/>
      <c r="ALO221" s="17"/>
      <c r="ALP221" s="17"/>
      <c r="ALQ221" s="17"/>
      <c r="ALR221" s="17"/>
      <c r="ALS221" s="17"/>
      <c r="ALT221" s="17"/>
      <c r="ALU221" s="17"/>
      <c r="ALV221" s="17"/>
      <c r="ALW221" s="17"/>
      <c r="ALX221" s="17"/>
      <c r="ALY221" s="17"/>
      <c r="ALZ221" s="17"/>
      <c r="AMA221" s="17"/>
      <c r="AMB221" s="17"/>
      <c r="AMC221" s="17"/>
      <c r="AMD221" s="17"/>
      <c r="AME221" s="17"/>
      <c r="AMF221" s="17"/>
      <c r="AMG221" s="17"/>
      <c r="AMH221" s="17"/>
      <c r="AMI221" s="17"/>
      <c r="AMJ221" s="17"/>
      <c r="AMK221" s="17"/>
      <c r="AML221" s="17"/>
      <c r="AMM221" s="17"/>
      <c r="AMN221" s="17"/>
      <c r="AMO221" s="17"/>
      <c r="AMP221" s="17"/>
      <c r="AMQ221" s="17"/>
      <c r="AMR221" s="17"/>
      <c r="AMS221" s="17"/>
      <c r="AMT221" s="17"/>
      <c r="AMU221" s="17"/>
      <c r="AMV221" s="17"/>
      <c r="AMW221" s="17"/>
      <c r="AMX221" s="17"/>
      <c r="AMY221" s="17"/>
      <c r="AMZ221" s="17"/>
      <c r="ANA221" s="17"/>
      <c r="ANB221" s="17"/>
      <c r="ANC221" s="17"/>
      <c r="AND221" s="17"/>
      <c r="ANE221" s="17"/>
      <c r="ANF221" s="17"/>
      <c r="ANG221" s="17"/>
      <c r="ANH221" s="17"/>
      <c r="ANI221" s="17"/>
      <c r="ANJ221" s="17"/>
      <c r="ANK221" s="17"/>
      <c r="ANL221" s="17"/>
      <c r="ANM221" s="17"/>
      <c r="ANN221" s="17"/>
      <c r="ANO221" s="17"/>
      <c r="ANP221" s="17"/>
      <c r="ANQ221" s="17"/>
      <c r="ANR221" s="17"/>
      <c r="ANS221" s="17"/>
      <c r="ANT221" s="17"/>
      <c r="ANU221" s="17"/>
      <c r="ANV221" s="17"/>
      <c r="ANW221" s="17"/>
      <c r="ANX221" s="17"/>
      <c r="ANY221" s="17"/>
      <c r="ANZ221" s="17"/>
      <c r="AOA221" s="17"/>
      <c r="AOB221" s="17"/>
      <c r="AOC221" s="17"/>
      <c r="AOD221" s="17"/>
      <c r="AOE221" s="17"/>
      <c r="AOF221" s="17"/>
      <c r="AOG221" s="17"/>
      <c r="AOH221" s="17"/>
      <c r="AOI221" s="17"/>
      <c r="AOJ221" s="17"/>
      <c r="AOK221" s="17"/>
      <c r="AOL221" s="17"/>
      <c r="AOM221" s="17"/>
      <c r="AON221" s="17"/>
      <c r="AOO221" s="17"/>
      <c r="AOP221" s="17"/>
      <c r="AOQ221" s="17"/>
      <c r="AOR221" s="17"/>
      <c r="AOS221" s="17"/>
      <c r="AOT221" s="17"/>
      <c r="AOU221" s="17"/>
      <c r="AOV221" s="17"/>
      <c r="AOW221" s="17"/>
      <c r="AOX221" s="17"/>
      <c r="AOY221" s="17"/>
      <c r="AOZ221" s="17"/>
      <c r="APA221" s="17"/>
      <c r="APB221" s="17"/>
      <c r="APC221" s="17"/>
      <c r="APD221" s="17"/>
      <c r="APE221" s="17"/>
      <c r="APF221" s="17"/>
      <c r="APG221" s="17"/>
      <c r="APH221" s="17"/>
      <c r="API221" s="17"/>
      <c r="APJ221" s="17"/>
      <c r="APK221" s="17"/>
      <c r="APL221" s="17"/>
      <c r="APM221" s="17"/>
      <c r="APN221" s="17"/>
      <c r="APO221" s="17"/>
      <c r="APP221" s="17"/>
      <c r="APQ221" s="17"/>
      <c r="APR221" s="17"/>
      <c r="APS221" s="17"/>
      <c r="APT221" s="17"/>
      <c r="APU221" s="17"/>
      <c r="APV221" s="17"/>
      <c r="APW221" s="17"/>
      <c r="APX221" s="17"/>
      <c r="APY221" s="17"/>
      <c r="APZ221" s="17"/>
      <c r="AQA221" s="17"/>
      <c r="AQB221" s="17"/>
      <c r="AQC221" s="17"/>
      <c r="AQD221" s="17"/>
      <c r="AQE221" s="17"/>
      <c r="AQF221" s="17"/>
      <c r="AQG221" s="17"/>
      <c r="AQH221" s="17"/>
      <c r="AQI221" s="17"/>
      <c r="AQJ221" s="17"/>
      <c r="AQK221" s="17"/>
      <c r="AQL221" s="17"/>
      <c r="AQM221" s="17"/>
      <c r="AQN221" s="17"/>
      <c r="AQO221" s="17"/>
      <c r="AQP221" s="17"/>
      <c r="AQQ221" s="17"/>
      <c r="AQR221" s="17"/>
      <c r="AQS221" s="17"/>
      <c r="AQT221" s="17"/>
      <c r="AQU221" s="17"/>
      <c r="AQV221" s="17"/>
      <c r="AQW221" s="17"/>
      <c r="AQX221" s="17"/>
      <c r="AQY221" s="17"/>
      <c r="AQZ221" s="17"/>
      <c r="ARA221" s="17"/>
      <c r="ARB221" s="17"/>
      <c r="ARC221" s="17"/>
      <c r="ARD221" s="17"/>
      <c r="ARE221" s="17"/>
      <c r="ARF221" s="17"/>
      <c r="ARG221" s="17"/>
      <c r="ARH221" s="17"/>
      <c r="ARI221" s="17"/>
      <c r="ARJ221" s="17"/>
      <c r="ARK221" s="17"/>
      <c r="ARL221" s="17"/>
      <c r="ARM221" s="17"/>
      <c r="ARN221" s="17"/>
      <c r="ARO221" s="17"/>
      <c r="ARP221" s="17"/>
      <c r="ARQ221" s="17"/>
      <c r="ARR221" s="17"/>
      <c r="ARS221" s="17"/>
      <c r="ART221" s="17"/>
      <c r="ARU221" s="17"/>
      <c r="ARV221" s="17"/>
      <c r="ARW221" s="17"/>
      <c r="ARX221" s="17"/>
      <c r="ARY221" s="17"/>
      <c r="ARZ221" s="17"/>
      <c r="ASA221" s="17"/>
      <c r="ASB221" s="17"/>
      <c r="ASC221" s="17"/>
      <c r="ASD221" s="17"/>
      <c r="ASE221" s="17"/>
      <c r="ASF221" s="17"/>
      <c r="ASG221" s="17"/>
      <c r="ASH221" s="17"/>
      <c r="ASI221" s="17"/>
      <c r="ASJ221" s="17"/>
      <c r="ASK221" s="17"/>
      <c r="ASL221" s="17"/>
      <c r="ASM221" s="17"/>
      <c r="ASN221" s="17"/>
      <c r="ASO221" s="17"/>
      <c r="ASP221" s="17"/>
      <c r="ASQ221" s="17"/>
      <c r="ASR221" s="17"/>
      <c r="ASS221" s="17"/>
      <c r="AST221" s="17"/>
      <c r="ASU221" s="17"/>
      <c r="ASV221" s="17"/>
      <c r="ASW221" s="17"/>
      <c r="ASX221" s="17"/>
      <c r="ASY221" s="17"/>
      <c r="ASZ221" s="17"/>
      <c r="ATA221" s="17"/>
      <c r="ATB221" s="17"/>
      <c r="ATC221" s="17"/>
      <c r="ATD221" s="17"/>
      <c r="ATE221" s="17"/>
      <c r="ATF221" s="17"/>
      <c r="ATG221" s="17"/>
      <c r="ATH221" s="17"/>
      <c r="ATI221" s="17"/>
      <c r="ATJ221" s="17"/>
      <c r="ATK221" s="17"/>
      <c r="ATL221" s="17"/>
      <c r="ATM221" s="17"/>
      <c r="ATN221" s="17"/>
      <c r="ATO221" s="17"/>
      <c r="ATP221" s="17"/>
      <c r="ATQ221" s="17"/>
      <c r="ATR221" s="17"/>
      <c r="ATS221" s="17"/>
      <c r="ATT221" s="17"/>
      <c r="ATU221" s="17"/>
      <c r="ATV221" s="17"/>
      <c r="ATW221" s="17"/>
      <c r="ATX221" s="17"/>
      <c r="ATY221" s="17"/>
      <c r="ATZ221" s="17"/>
      <c r="AUA221" s="17"/>
      <c r="AUB221" s="17"/>
      <c r="AUC221" s="17"/>
      <c r="AUD221" s="17"/>
      <c r="AUE221" s="17"/>
      <c r="AUF221" s="17"/>
      <c r="AUG221" s="17"/>
      <c r="AUH221" s="17"/>
      <c r="AUI221" s="17"/>
      <c r="AUJ221" s="17"/>
      <c r="AUK221" s="17"/>
      <c r="AUL221" s="17"/>
      <c r="AUM221" s="17"/>
      <c r="AUN221" s="17"/>
      <c r="AUO221" s="17"/>
      <c r="AUP221" s="17"/>
      <c r="AUQ221" s="17"/>
      <c r="AUR221" s="17"/>
      <c r="AUS221" s="17"/>
      <c r="AUT221" s="17"/>
      <c r="AUU221" s="17"/>
      <c r="AUV221" s="17"/>
      <c r="AUW221" s="17"/>
      <c r="AUX221" s="17"/>
      <c r="AUY221" s="17"/>
      <c r="AUZ221" s="17"/>
      <c r="AVA221" s="17"/>
      <c r="AVB221" s="17"/>
      <c r="AVC221" s="17"/>
      <c r="AVD221" s="17"/>
      <c r="AVE221" s="17"/>
      <c r="AVF221" s="17"/>
      <c r="AVG221" s="17"/>
      <c r="AVH221" s="17"/>
      <c r="AVI221" s="17"/>
      <c r="AVJ221" s="17"/>
      <c r="AVK221" s="17"/>
      <c r="AVL221" s="17"/>
      <c r="AVM221" s="17"/>
      <c r="AVN221" s="17"/>
      <c r="AVO221" s="17"/>
      <c r="AVP221" s="17"/>
      <c r="AVQ221" s="17"/>
      <c r="AVR221" s="17"/>
      <c r="AVS221" s="17"/>
      <c r="AVT221" s="17"/>
      <c r="AVU221" s="17"/>
      <c r="AVV221" s="17"/>
      <c r="AVW221" s="17"/>
      <c r="AVX221" s="17"/>
      <c r="AVY221" s="17"/>
      <c r="AVZ221" s="17"/>
      <c r="AWA221" s="17"/>
      <c r="AWB221" s="17"/>
      <c r="AWC221" s="17"/>
      <c r="AWD221" s="17"/>
      <c r="AWE221" s="17"/>
      <c r="AWF221" s="17"/>
      <c r="AWG221" s="17"/>
      <c r="AWH221" s="17"/>
      <c r="AWI221" s="17"/>
      <c r="AWJ221" s="17"/>
      <c r="AWK221" s="17"/>
      <c r="AWL221" s="17"/>
      <c r="AWM221" s="17"/>
      <c r="AWN221" s="17"/>
      <c r="AWO221" s="17"/>
      <c r="AWP221" s="17"/>
      <c r="AWQ221" s="17"/>
      <c r="AWR221" s="17"/>
      <c r="AWS221" s="17"/>
      <c r="AWT221" s="17"/>
      <c r="AWU221" s="17"/>
      <c r="AWV221" s="17"/>
      <c r="AWW221" s="17"/>
      <c r="AWX221" s="17"/>
      <c r="AWY221" s="17"/>
      <c r="AWZ221" s="17"/>
      <c r="AXA221" s="17"/>
      <c r="AXB221" s="17"/>
      <c r="AXC221" s="17"/>
      <c r="AXD221" s="17"/>
      <c r="AXE221" s="17"/>
      <c r="AXF221" s="17"/>
      <c r="AXG221" s="17"/>
      <c r="AXH221" s="17"/>
      <c r="AXI221" s="17"/>
      <c r="AXJ221" s="17"/>
      <c r="AXK221" s="17"/>
      <c r="AXL221" s="17"/>
      <c r="AXM221" s="17"/>
      <c r="AXN221" s="17"/>
      <c r="AXO221" s="17"/>
      <c r="AXP221" s="17"/>
      <c r="AXQ221" s="17"/>
      <c r="AXR221" s="17"/>
      <c r="AXS221" s="17"/>
      <c r="AXT221" s="17"/>
      <c r="AXU221" s="17"/>
      <c r="AXV221" s="17"/>
      <c r="AXW221" s="17"/>
      <c r="AXX221" s="17"/>
      <c r="AXY221" s="17"/>
      <c r="AXZ221" s="17"/>
      <c r="AYA221" s="17"/>
      <c r="AYB221" s="17"/>
      <c r="AYC221" s="17"/>
      <c r="AYD221" s="17"/>
      <c r="AYE221" s="17"/>
      <c r="AYF221" s="17"/>
      <c r="AYG221" s="17"/>
      <c r="AYH221" s="17"/>
      <c r="AYI221" s="17"/>
      <c r="AYJ221" s="17"/>
      <c r="AYK221" s="17"/>
      <c r="AYL221" s="17"/>
      <c r="AYM221" s="17"/>
      <c r="AYN221" s="17"/>
      <c r="AYO221" s="17"/>
      <c r="AYP221" s="17"/>
      <c r="AYQ221" s="17"/>
      <c r="AYR221" s="17"/>
      <c r="AYS221" s="17"/>
      <c r="AYT221" s="17"/>
      <c r="AYU221" s="17"/>
      <c r="AYV221" s="17"/>
      <c r="AYW221" s="17"/>
      <c r="AYX221" s="17"/>
      <c r="AYY221" s="17"/>
      <c r="AYZ221" s="17"/>
      <c r="AZA221" s="17"/>
      <c r="AZB221" s="17"/>
      <c r="AZC221" s="17"/>
      <c r="AZD221" s="17"/>
      <c r="AZE221" s="17"/>
      <c r="AZF221" s="17"/>
      <c r="AZG221" s="17"/>
      <c r="AZH221" s="17"/>
      <c r="AZI221" s="17"/>
      <c r="AZJ221" s="17"/>
      <c r="AZK221" s="17"/>
      <c r="AZL221" s="17"/>
      <c r="AZM221" s="17"/>
      <c r="AZN221" s="17"/>
      <c r="AZO221" s="17"/>
      <c r="AZP221" s="17"/>
      <c r="AZQ221" s="17"/>
      <c r="AZR221" s="17"/>
      <c r="AZS221" s="17"/>
      <c r="AZT221" s="17"/>
      <c r="AZU221" s="17"/>
      <c r="AZV221" s="17"/>
      <c r="AZW221" s="17"/>
      <c r="AZX221" s="17"/>
      <c r="AZY221" s="17"/>
      <c r="AZZ221" s="17"/>
      <c r="BAA221" s="17"/>
      <c r="BAB221" s="17"/>
      <c r="BAC221" s="17"/>
      <c r="BAD221" s="17"/>
      <c r="BAE221" s="17"/>
      <c r="BAF221" s="17"/>
      <c r="BAG221" s="17"/>
      <c r="BAH221" s="17"/>
      <c r="BAI221" s="17"/>
      <c r="BAJ221" s="17"/>
      <c r="BAK221" s="17"/>
      <c r="BAL221" s="17"/>
      <c r="BAM221" s="17"/>
      <c r="BAN221" s="17"/>
      <c r="BAO221" s="17"/>
      <c r="BAP221" s="17"/>
      <c r="BAQ221" s="17"/>
      <c r="BAR221" s="17"/>
      <c r="BAS221" s="17"/>
      <c r="BAT221" s="17"/>
      <c r="BAU221" s="17"/>
      <c r="BAV221" s="17"/>
      <c r="BAW221" s="17"/>
      <c r="BAX221" s="17"/>
      <c r="BAY221" s="17"/>
      <c r="BAZ221" s="17"/>
      <c r="BBA221" s="17"/>
      <c r="BBB221" s="17"/>
      <c r="BBC221" s="17"/>
      <c r="BBD221" s="17"/>
      <c r="BBE221" s="17"/>
      <c r="BBF221" s="17"/>
      <c r="BBG221" s="17"/>
      <c r="BBH221" s="17"/>
      <c r="BBI221" s="17"/>
      <c r="BBJ221" s="17"/>
      <c r="BBK221" s="17"/>
      <c r="BBL221" s="17"/>
      <c r="BBM221" s="17"/>
      <c r="BBN221" s="17"/>
      <c r="BBO221" s="17"/>
      <c r="BBP221" s="17"/>
      <c r="BBQ221" s="17"/>
      <c r="BBR221" s="17"/>
      <c r="BBS221" s="17"/>
      <c r="BBT221" s="17"/>
      <c r="BBU221" s="17"/>
      <c r="BBV221" s="17"/>
      <c r="BBW221" s="17"/>
      <c r="BBX221" s="17"/>
      <c r="BBY221" s="17"/>
      <c r="BBZ221" s="17"/>
      <c r="BCA221" s="17"/>
      <c r="BCB221" s="17"/>
      <c r="BCC221" s="17"/>
      <c r="BCD221" s="17"/>
      <c r="BCE221" s="17"/>
      <c r="BCF221" s="17"/>
      <c r="BCG221" s="17"/>
      <c r="BCH221" s="17"/>
      <c r="BCI221" s="17"/>
      <c r="BCJ221" s="17"/>
      <c r="BCK221" s="17"/>
      <c r="BCL221" s="17"/>
      <c r="BCM221" s="17"/>
      <c r="BCN221" s="17"/>
      <c r="BCO221" s="17"/>
      <c r="BCP221" s="17"/>
      <c r="BCQ221" s="17"/>
      <c r="BCR221" s="17"/>
      <c r="BCS221" s="17"/>
      <c r="BCT221" s="17"/>
      <c r="BCU221" s="17"/>
      <c r="BCV221" s="17"/>
      <c r="BCW221" s="17"/>
      <c r="BCX221" s="17"/>
      <c r="BCY221" s="17"/>
      <c r="BCZ221" s="17"/>
      <c r="BDA221" s="17"/>
      <c r="BDB221" s="17"/>
      <c r="BDC221" s="17"/>
      <c r="BDD221" s="17"/>
      <c r="BDE221" s="17"/>
      <c r="BDF221" s="17"/>
      <c r="BDG221" s="17"/>
      <c r="BDH221" s="17"/>
      <c r="BDI221" s="17"/>
      <c r="BDJ221" s="17"/>
      <c r="BDK221" s="17"/>
      <c r="BDL221" s="17"/>
      <c r="BDM221" s="17"/>
      <c r="BDN221" s="17"/>
      <c r="BDO221" s="17"/>
      <c r="BDP221" s="17"/>
      <c r="BDQ221" s="17"/>
      <c r="BDR221" s="17"/>
      <c r="BDS221" s="17"/>
      <c r="BDT221" s="17"/>
      <c r="BDU221" s="17"/>
      <c r="BDV221" s="17"/>
      <c r="BDW221" s="17"/>
      <c r="BDX221" s="17"/>
      <c r="BDY221" s="17"/>
      <c r="BDZ221" s="17"/>
      <c r="BEA221" s="17"/>
      <c r="BEB221" s="17"/>
      <c r="BEC221" s="17"/>
      <c r="BED221" s="17"/>
      <c r="BEE221" s="17"/>
      <c r="BEF221" s="17"/>
      <c r="BEG221" s="17"/>
      <c r="BEH221" s="17"/>
      <c r="BEI221" s="17"/>
      <c r="BEJ221" s="17"/>
      <c r="BEK221" s="17"/>
      <c r="BEL221" s="17"/>
      <c r="BEM221" s="17"/>
      <c r="BEN221" s="17"/>
      <c r="BEO221" s="17"/>
      <c r="BEP221" s="17"/>
      <c r="BEQ221" s="17"/>
      <c r="BER221" s="17"/>
      <c r="BES221" s="17"/>
      <c r="BET221" s="17"/>
      <c r="BEU221" s="17"/>
      <c r="BEV221" s="17"/>
      <c r="BEW221" s="17"/>
      <c r="BEX221" s="17"/>
      <c r="BEY221" s="17"/>
      <c r="BEZ221" s="17"/>
      <c r="BFA221" s="17"/>
      <c r="BFB221" s="17"/>
      <c r="BFC221" s="17"/>
      <c r="BFD221" s="17"/>
      <c r="BFE221" s="17"/>
      <c r="BFF221" s="17"/>
      <c r="BFG221" s="17"/>
      <c r="BFH221" s="17"/>
      <c r="BFI221" s="17"/>
      <c r="BFJ221" s="17"/>
      <c r="BFK221" s="17"/>
      <c r="BFL221" s="17"/>
      <c r="BFM221" s="17"/>
      <c r="BFN221" s="17"/>
      <c r="BFO221" s="17"/>
      <c r="BFP221" s="17"/>
      <c r="BFQ221" s="17"/>
      <c r="BFR221" s="17"/>
      <c r="BFS221" s="17"/>
      <c r="BFT221" s="17"/>
      <c r="BFU221" s="17"/>
      <c r="BFV221" s="17"/>
      <c r="BFW221" s="17"/>
      <c r="BFX221" s="17"/>
      <c r="BFY221" s="17"/>
      <c r="BFZ221" s="17"/>
      <c r="BGA221" s="17"/>
      <c r="BGB221" s="17"/>
      <c r="BGC221" s="17"/>
      <c r="BGD221" s="17"/>
      <c r="BGE221" s="17"/>
      <c r="BGF221" s="17"/>
      <c r="BGG221" s="17"/>
      <c r="BGH221" s="17"/>
      <c r="BGI221" s="17"/>
      <c r="BGJ221" s="17"/>
      <c r="BGK221" s="17"/>
      <c r="BGL221" s="17"/>
      <c r="BGM221" s="17"/>
      <c r="BGN221" s="17"/>
      <c r="BGO221" s="17"/>
      <c r="BGP221" s="17"/>
      <c r="BGQ221" s="17"/>
      <c r="BGR221" s="17"/>
      <c r="BGS221" s="17"/>
      <c r="BGT221" s="17"/>
      <c r="BGU221" s="17"/>
      <c r="BGV221" s="17"/>
      <c r="BGW221" s="17"/>
      <c r="BGX221" s="17"/>
      <c r="BGY221" s="17"/>
      <c r="BGZ221" s="17"/>
      <c r="BHA221" s="17"/>
      <c r="BHB221" s="17"/>
      <c r="BHC221" s="17"/>
      <c r="BHD221" s="17"/>
      <c r="BHE221" s="17"/>
      <c r="BHF221" s="17"/>
      <c r="BHG221" s="17"/>
      <c r="BHH221" s="17"/>
      <c r="BHI221" s="17"/>
      <c r="BHJ221" s="17"/>
      <c r="BHK221" s="17"/>
      <c r="BHL221" s="17"/>
      <c r="BHM221" s="17"/>
      <c r="BHN221" s="17"/>
      <c r="BHO221" s="17"/>
      <c r="BHP221" s="17"/>
      <c r="BHQ221" s="17"/>
      <c r="BHR221" s="17"/>
      <c r="BHS221" s="17"/>
      <c r="BHT221" s="17"/>
      <c r="BHU221" s="17"/>
      <c r="BHV221" s="17"/>
      <c r="BHW221" s="17"/>
      <c r="BHX221" s="17"/>
      <c r="BHY221" s="17"/>
      <c r="BHZ221" s="17"/>
      <c r="BIA221" s="17"/>
      <c r="BIB221" s="17"/>
      <c r="BIC221" s="17"/>
      <c r="BID221" s="17"/>
      <c r="BIE221" s="17"/>
      <c r="BIF221" s="17"/>
      <c r="BIG221" s="17"/>
      <c r="BIH221" s="17"/>
      <c r="BII221" s="17"/>
      <c r="BIJ221" s="17"/>
      <c r="BIK221" s="17"/>
      <c r="BIL221" s="17"/>
      <c r="BIM221" s="17"/>
      <c r="BIN221" s="17"/>
      <c r="BIO221" s="17"/>
      <c r="BIP221" s="17"/>
      <c r="BIQ221" s="17"/>
      <c r="BIR221" s="17"/>
      <c r="BIS221" s="17"/>
      <c r="BIT221" s="17"/>
      <c r="BIU221" s="17"/>
      <c r="BIV221" s="17"/>
      <c r="BIW221" s="17"/>
      <c r="BIX221" s="17"/>
      <c r="BIY221" s="17"/>
      <c r="BIZ221" s="17"/>
      <c r="BJA221" s="17"/>
      <c r="BJB221" s="17"/>
      <c r="BJC221" s="17"/>
      <c r="BJD221" s="17"/>
      <c r="BJE221" s="17"/>
      <c r="BJF221" s="17"/>
      <c r="BJG221" s="17"/>
      <c r="BJH221" s="17"/>
      <c r="BJI221" s="17"/>
      <c r="BJJ221" s="17"/>
      <c r="BJK221" s="17"/>
      <c r="BJL221" s="17"/>
      <c r="BJM221" s="17"/>
      <c r="BJN221" s="17"/>
      <c r="BJO221" s="17"/>
      <c r="BJP221" s="17"/>
      <c r="BJQ221" s="17"/>
      <c r="BJR221" s="17"/>
      <c r="BJS221" s="17"/>
      <c r="BJT221" s="17"/>
      <c r="BJU221" s="17"/>
      <c r="BJV221" s="17"/>
      <c r="BJW221" s="17"/>
      <c r="BJX221" s="17"/>
      <c r="BJY221" s="17"/>
      <c r="BJZ221" s="17"/>
      <c r="BKA221" s="17"/>
      <c r="BKB221" s="17"/>
      <c r="BKC221" s="17"/>
      <c r="BKD221" s="17"/>
      <c r="BKE221" s="17"/>
      <c r="BKF221" s="17"/>
      <c r="BKG221" s="17"/>
      <c r="BKH221" s="17"/>
      <c r="BKI221" s="17"/>
      <c r="BKJ221" s="17"/>
      <c r="BKK221" s="17"/>
      <c r="BKL221" s="17"/>
      <c r="BKM221" s="17"/>
      <c r="BKN221" s="17"/>
      <c r="BKO221" s="17"/>
      <c r="BKP221" s="17"/>
      <c r="BKQ221" s="17"/>
      <c r="BKR221" s="17"/>
      <c r="BKS221" s="17"/>
      <c r="BKT221" s="17"/>
      <c r="BKU221" s="17"/>
      <c r="BKV221" s="17"/>
      <c r="BKW221" s="17"/>
      <c r="BKX221" s="17"/>
      <c r="BKY221" s="17"/>
      <c r="BKZ221" s="17"/>
      <c r="BLA221" s="17"/>
      <c r="BLB221" s="17"/>
      <c r="BLC221" s="17"/>
      <c r="BLD221" s="17"/>
      <c r="BLE221" s="17"/>
      <c r="BLF221" s="17"/>
      <c r="BLG221" s="17"/>
      <c r="BLH221" s="17"/>
      <c r="BLI221" s="17"/>
      <c r="BLJ221" s="17"/>
      <c r="BLK221" s="17"/>
      <c r="BLL221" s="17"/>
      <c r="BLM221" s="17"/>
      <c r="BLN221" s="17"/>
      <c r="BLO221" s="17"/>
      <c r="BLP221" s="17"/>
      <c r="BLQ221" s="17"/>
      <c r="BLR221" s="17"/>
      <c r="BLS221" s="17"/>
      <c r="BLT221" s="17"/>
      <c r="BLU221" s="17"/>
      <c r="BLV221" s="17"/>
      <c r="BLW221" s="17"/>
      <c r="BLX221" s="17"/>
      <c r="BLY221" s="17"/>
      <c r="BLZ221" s="17"/>
      <c r="BMA221" s="17"/>
      <c r="BMB221" s="17"/>
      <c r="BMC221" s="17"/>
      <c r="BMD221" s="17"/>
      <c r="BME221" s="17"/>
      <c r="BMF221" s="17"/>
      <c r="BMG221" s="17"/>
      <c r="BMH221" s="17"/>
      <c r="BMI221" s="17"/>
      <c r="BMJ221" s="17"/>
      <c r="BMK221" s="17"/>
      <c r="BML221" s="17"/>
      <c r="BMM221" s="17"/>
      <c r="BMN221" s="17"/>
      <c r="BMO221" s="17"/>
      <c r="BMP221" s="17"/>
      <c r="BMQ221" s="17"/>
      <c r="BMR221" s="17"/>
      <c r="BMS221" s="17"/>
      <c r="BMT221" s="17"/>
      <c r="BMU221" s="17"/>
      <c r="BMV221" s="17"/>
      <c r="BMW221" s="17"/>
      <c r="BMX221" s="17"/>
      <c r="BMY221" s="17"/>
      <c r="BMZ221" s="17"/>
      <c r="BNA221" s="17"/>
      <c r="BNB221" s="17"/>
      <c r="BNC221" s="17"/>
      <c r="BND221" s="17"/>
      <c r="BNE221" s="17"/>
      <c r="BNF221" s="17"/>
      <c r="BNG221" s="17"/>
      <c r="BNH221" s="17"/>
      <c r="BNI221" s="17"/>
      <c r="BNJ221" s="17"/>
      <c r="BNK221" s="17"/>
      <c r="BNL221" s="17"/>
      <c r="BNM221" s="17"/>
      <c r="BNN221" s="17"/>
      <c r="BNO221" s="17"/>
      <c r="BNP221" s="17"/>
      <c r="BNQ221" s="17"/>
      <c r="BNR221" s="17"/>
      <c r="BNS221" s="17"/>
      <c r="BNT221" s="17"/>
      <c r="BNU221" s="17"/>
      <c r="BNV221" s="17"/>
      <c r="BNW221" s="17"/>
      <c r="BNX221" s="17"/>
      <c r="BNY221" s="17"/>
      <c r="BNZ221" s="17"/>
      <c r="BOA221" s="17"/>
      <c r="BOB221" s="17"/>
      <c r="BOC221" s="17"/>
      <c r="BOD221" s="17"/>
      <c r="BOE221" s="17"/>
      <c r="BOF221" s="17"/>
      <c r="BOG221" s="17"/>
      <c r="BOH221" s="17"/>
      <c r="BOI221" s="17"/>
      <c r="BOJ221" s="17"/>
      <c r="BOK221" s="17"/>
      <c r="BOL221" s="17"/>
      <c r="BOM221" s="17"/>
      <c r="BON221" s="17"/>
      <c r="BOO221" s="17"/>
      <c r="BOP221" s="17"/>
      <c r="BOQ221" s="17"/>
      <c r="BOR221" s="17"/>
      <c r="BOS221" s="17"/>
      <c r="BOT221" s="17"/>
      <c r="BOU221" s="17"/>
      <c r="BOV221" s="17"/>
      <c r="BOW221" s="17"/>
      <c r="BOX221" s="17"/>
      <c r="BOY221" s="17"/>
      <c r="BOZ221" s="17"/>
      <c r="BPA221" s="17"/>
      <c r="BPB221" s="17"/>
      <c r="BPC221" s="17"/>
      <c r="BPD221" s="17"/>
      <c r="BPE221" s="17"/>
      <c r="BPF221" s="17"/>
      <c r="BPG221" s="17"/>
      <c r="BPH221" s="17"/>
      <c r="BPI221" s="17"/>
      <c r="BPJ221" s="17"/>
      <c r="BPK221" s="17"/>
      <c r="BPL221" s="17"/>
      <c r="BPM221" s="17"/>
      <c r="BPN221" s="17"/>
      <c r="BPO221" s="17"/>
      <c r="BPP221" s="17"/>
      <c r="BPQ221" s="17"/>
      <c r="BPR221" s="17"/>
      <c r="BPS221" s="17"/>
      <c r="BPT221" s="17"/>
      <c r="BPU221" s="17"/>
      <c r="BPV221" s="17"/>
      <c r="BPW221" s="17"/>
      <c r="BPX221" s="17"/>
      <c r="BPY221" s="17"/>
      <c r="BPZ221" s="17"/>
      <c r="BQA221" s="17"/>
      <c r="BQB221" s="17"/>
      <c r="BQC221" s="17"/>
      <c r="BQD221" s="17"/>
      <c r="BQE221" s="17"/>
      <c r="BQF221" s="17"/>
      <c r="BQG221" s="17"/>
      <c r="BQH221" s="17"/>
      <c r="BQI221" s="17"/>
      <c r="BQJ221" s="17"/>
      <c r="BQK221" s="17"/>
      <c r="BQL221" s="17"/>
      <c r="BQM221" s="17"/>
      <c r="BQN221" s="17"/>
      <c r="BQO221" s="17"/>
      <c r="BQP221" s="17"/>
      <c r="BQQ221" s="17"/>
      <c r="BQR221" s="17"/>
      <c r="BQS221" s="17"/>
      <c r="BQT221" s="17"/>
      <c r="BQU221" s="17"/>
      <c r="BQV221" s="17"/>
      <c r="BQW221" s="17"/>
      <c r="BQX221" s="17"/>
      <c r="BQY221" s="17"/>
      <c r="BQZ221" s="17"/>
      <c r="BRA221" s="17"/>
      <c r="BRB221" s="17"/>
      <c r="BRC221" s="17"/>
      <c r="BRD221" s="17"/>
      <c r="BRE221" s="17"/>
      <c r="BRF221" s="17"/>
      <c r="BRG221" s="17"/>
      <c r="BRH221" s="17"/>
      <c r="BRI221" s="17"/>
      <c r="BRJ221" s="17"/>
      <c r="BRK221" s="17"/>
      <c r="BRL221" s="17"/>
      <c r="BRM221" s="17"/>
      <c r="BRN221" s="17"/>
      <c r="BRO221" s="17"/>
      <c r="BRP221" s="17"/>
      <c r="BRQ221" s="17"/>
      <c r="BRR221" s="17"/>
      <c r="BRS221" s="17"/>
      <c r="BRT221" s="17"/>
      <c r="BRU221" s="17"/>
      <c r="BRV221" s="17"/>
      <c r="BRW221" s="17"/>
      <c r="BRX221" s="17"/>
      <c r="BRY221" s="17"/>
      <c r="BRZ221" s="17"/>
      <c r="BSA221" s="17"/>
      <c r="BSB221" s="17"/>
      <c r="BSC221" s="17"/>
      <c r="BSD221" s="17"/>
      <c r="BSE221" s="17"/>
      <c r="BSF221" s="17"/>
      <c r="BSG221" s="17"/>
      <c r="BSH221" s="17"/>
      <c r="BSI221" s="17"/>
      <c r="BSJ221" s="17"/>
      <c r="BSK221" s="17"/>
      <c r="BSL221" s="17"/>
      <c r="BSM221" s="17"/>
      <c r="BSN221" s="17"/>
      <c r="BSO221" s="17"/>
      <c r="BSP221" s="17"/>
      <c r="BSQ221" s="17"/>
      <c r="BSR221" s="17"/>
      <c r="BSS221" s="17"/>
      <c r="BST221" s="17"/>
      <c r="BSU221" s="17"/>
      <c r="BSV221" s="17"/>
      <c r="BSW221" s="17"/>
      <c r="BSX221" s="17"/>
      <c r="BSY221" s="17"/>
      <c r="BSZ221" s="17"/>
      <c r="BTA221" s="17"/>
      <c r="BTB221" s="17"/>
      <c r="BTC221" s="17"/>
      <c r="BTD221" s="17"/>
      <c r="BTE221" s="17"/>
      <c r="BTF221" s="17"/>
      <c r="BTG221" s="17"/>
      <c r="BTH221" s="17"/>
      <c r="BTI221" s="17"/>
      <c r="BTJ221" s="17"/>
      <c r="BTK221" s="17"/>
      <c r="BTL221" s="17"/>
      <c r="BTM221" s="17"/>
      <c r="BTN221" s="17"/>
      <c r="BTO221" s="17"/>
      <c r="BTP221" s="17"/>
      <c r="BTQ221" s="17"/>
      <c r="BTR221" s="17"/>
      <c r="BTS221" s="17"/>
      <c r="BTT221" s="17"/>
      <c r="BTU221" s="17"/>
      <c r="BTV221" s="17"/>
      <c r="BTW221" s="17"/>
      <c r="BTX221" s="17"/>
      <c r="BTY221" s="17"/>
      <c r="BTZ221" s="17"/>
      <c r="BUA221" s="17"/>
      <c r="BUB221" s="17"/>
      <c r="BUC221" s="17"/>
      <c r="BUD221" s="17"/>
      <c r="BUE221" s="17"/>
      <c r="BUF221" s="17"/>
      <c r="BUG221" s="17"/>
      <c r="BUH221" s="17"/>
      <c r="BUI221" s="17"/>
      <c r="BUJ221" s="17"/>
      <c r="BUK221" s="17"/>
      <c r="BUL221" s="17"/>
      <c r="BUM221" s="17"/>
      <c r="BUN221" s="17"/>
      <c r="BUO221" s="17"/>
      <c r="BUP221" s="17"/>
      <c r="BUQ221" s="17"/>
      <c r="BUR221" s="17"/>
      <c r="BUS221" s="17"/>
      <c r="BUT221" s="17"/>
      <c r="BUU221" s="17"/>
      <c r="BUV221" s="17"/>
      <c r="BUW221" s="17"/>
      <c r="BUX221" s="17"/>
      <c r="BUY221" s="17"/>
      <c r="BUZ221" s="17"/>
      <c r="BVA221" s="17"/>
      <c r="BVB221" s="17"/>
      <c r="BVC221" s="17"/>
      <c r="BVD221" s="17"/>
      <c r="BVE221" s="17"/>
      <c r="BVF221" s="17"/>
      <c r="BVG221" s="17"/>
      <c r="BVH221" s="17"/>
      <c r="BVI221" s="17"/>
      <c r="BVJ221" s="17"/>
      <c r="BVK221" s="17"/>
      <c r="BVL221" s="17"/>
      <c r="BVM221" s="17"/>
      <c r="BVN221" s="17"/>
      <c r="BVO221" s="17"/>
      <c r="BVP221" s="17"/>
      <c r="BVQ221" s="17"/>
      <c r="BVR221" s="17"/>
      <c r="BVS221" s="17"/>
      <c r="BVT221" s="17"/>
      <c r="BVU221" s="17"/>
      <c r="BVV221" s="17"/>
      <c r="BVW221" s="17"/>
      <c r="BVX221" s="17"/>
      <c r="BVY221" s="17"/>
      <c r="BVZ221" s="17"/>
      <c r="BWA221" s="17"/>
      <c r="BWB221" s="17"/>
      <c r="BWC221" s="17"/>
      <c r="BWD221" s="17"/>
      <c r="BWE221" s="17"/>
      <c r="BWF221" s="17"/>
      <c r="BWG221" s="17"/>
      <c r="BWH221" s="17"/>
      <c r="BWI221" s="17"/>
      <c r="BWJ221" s="17"/>
      <c r="BWK221" s="17"/>
      <c r="BWL221" s="17"/>
      <c r="BWM221" s="17"/>
      <c r="BWN221" s="17"/>
      <c r="BWO221" s="17"/>
      <c r="BWP221" s="17"/>
      <c r="BWQ221" s="17"/>
      <c r="BWR221" s="17"/>
      <c r="BWS221" s="17"/>
      <c r="BWT221" s="17"/>
      <c r="BWU221" s="17"/>
      <c r="BWV221" s="17"/>
      <c r="BWW221" s="17"/>
      <c r="BWX221" s="17"/>
      <c r="BWY221" s="17"/>
      <c r="BWZ221" s="17"/>
      <c r="BXA221" s="17"/>
      <c r="BXB221" s="17"/>
      <c r="BXC221" s="17"/>
      <c r="BXD221" s="17"/>
      <c r="BXE221" s="17"/>
      <c r="BXF221" s="17"/>
      <c r="BXG221" s="17"/>
      <c r="BXH221" s="17"/>
      <c r="BXI221" s="17"/>
      <c r="BXJ221" s="17"/>
      <c r="BXK221" s="17"/>
      <c r="BXL221" s="17"/>
      <c r="BXM221" s="17"/>
      <c r="BXN221" s="17"/>
      <c r="BXO221" s="17"/>
      <c r="BXP221" s="17"/>
      <c r="BXQ221" s="17"/>
      <c r="BXR221" s="17"/>
      <c r="BXS221" s="17"/>
      <c r="BXT221" s="17"/>
      <c r="BXU221" s="17"/>
      <c r="BXV221" s="17"/>
      <c r="BXW221" s="17"/>
      <c r="BXX221" s="17"/>
      <c r="BXY221" s="17"/>
      <c r="BXZ221" s="17"/>
      <c r="BYA221" s="17"/>
      <c r="BYB221" s="17"/>
      <c r="BYC221" s="17"/>
      <c r="BYD221" s="17"/>
      <c r="BYE221" s="17"/>
      <c r="BYF221" s="17"/>
      <c r="BYG221" s="17"/>
      <c r="BYH221" s="17"/>
      <c r="BYI221" s="17"/>
      <c r="BYJ221" s="17"/>
      <c r="BYK221" s="17"/>
      <c r="BYL221" s="17"/>
      <c r="BYM221" s="17"/>
      <c r="BYN221" s="17"/>
      <c r="BYO221" s="17"/>
      <c r="BYP221" s="17"/>
      <c r="BYQ221" s="17"/>
      <c r="BYR221" s="17"/>
      <c r="BYS221" s="17"/>
      <c r="BYT221" s="17"/>
      <c r="BYU221" s="17"/>
      <c r="BYV221" s="17"/>
      <c r="BYW221" s="17"/>
      <c r="BYX221" s="17"/>
      <c r="BYY221" s="17"/>
      <c r="BYZ221" s="17"/>
      <c r="BZA221" s="17"/>
      <c r="BZB221" s="17"/>
      <c r="BZC221" s="17"/>
      <c r="BZD221" s="17"/>
      <c r="BZE221" s="17"/>
      <c r="BZF221" s="17"/>
      <c r="BZG221" s="17"/>
      <c r="BZH221" s="17"/>
      <c r="BZI221" s="17"/>
      <c r="BZJ221" s="17"/>
      <c r="BZK221" s="17"/>
      <c r="BZL221" s="17"/>
      <c r="BZM221" s="17"/>
      <c r="BZN221" s="17"/>
      <c r="BZO221" s="17"/>
      <c r="BZP221" s="17"/>
      <c r="BZQ221" s="17"/>
      <c r="BZR221" s="17"/>
      <c r="BZS221" s="17"/>
      <c r="BZT221" s="17"/>
      <c r="BZU221" s="17"/>
      <c r="BZV221" s="17"/>
      <c r="BZW221" s="17"/>
      <c r="BZX221" s="17"/>
      <c r="BZY221" s="17"/>
      <c r="BZZ221" s="17"/>
      <c r="CAA221" s="17"/>
      <c r="CAB221" s="17"/>
      <c r="CAC221" s="17"/>
      <c r="CAD221" s="17"/>
      <c r="CAE221" s="17"/>
      <c r="CAF221" s="17"/>
      <c r="CAG221" s="17"/>
      <c r="CAH221" s="17"/>
      <c r="CAI221" s="17"/>
      <c r="CAJ221" s="17"/>
      <c r="CAK221" s="17"/>
      <c r="CAL221" s="17"/>
      <c r="CAM221" s="17"/>
      <c r="CAN221" s="17"/>
      <c r="CAO221" s="17"/>
      <c r="CAP221" s="17"/>
      <c r="CAQ221" s="17"/>
      <c r="CAR221" s="17"/>
      <c r="CAS221" s="17"/>
      <c r="CAT221" s="17"/>
      <c r="CAU221" s="17"/>
      <c r="CAV221" s="17"/>
      <c r="CAW221" s="17"/>
      <c r="CAX221" s="17"/>
      <c r="CAY221" s="17"/>
      <c r="CAZ221" s="17"/>
      <c r="CBA221" s="17"/>
      <c r="CBB221" s="17"/>
      <c r="CBC221" s="17"/>
      <c r="CBD221" s="17"/>
      <c r="CBE221" s="17"/>
      <c r="CBF221" s="17"/>
      <c r="CBG221" s="17"/>
      <c r="CBH221" s="17"/>
      <c r="CBI221" s="17"/>
      <c r="CBJ221" s="17"/>
      <c r="CBK221" s="17"/>
      <c r="CBL221" s="17"/>
      <c r="CBM221" s="17"/>
      <c r="CBN221" s="17"/>
      <c r="CBO221" s="17"/>
      <c r="CBP221" s="17"/>
      <c r="CBQ221" s="17"/>
      <c r="CBR221" s="17"/>
      <c r="CBS221" s="17"/>
      <c r="CBT221" s="17"/>
      <c r="CBU221" s="17"/>
      <c r="CBV221" s="17"/>
      <c r="CBW221" s="17"/>
      <c r="CBX221" s="17"/>
      <c r="CBY221" s="17"/>
      <c r="CBZ221" s="17"/>
      <c r="CCA221" s="17"/>
      <c r="CCB221" s="17"/>
      <c r="CCC221" s="17"/>
      <c r="CCD221" s="17"/>
      <c r="CCE221" s="17"/>
      <c r="CCF221" s="17"/>
      <c r="CCG221" s="17"/>
      <c r="CCH221" s="17"/>
      <c r="CCI221" s="17"/>
      <c r="CCJ221" s="17"/>
      <c r="CCK221" s="17"/>
      <c r="CCL221" s="17"/>
      <c r="CCM221" s="17"/>
      <c r="CCN221" s="17"/>
      <c r="CCO221" s="17"/>
      <c r="CCP221" s="17"/>
      <c r="CCQ221" s="17"/>
      <c r="CCR221" s="17"/>
      <c r="CCS221" s="17"/>
      <c r="CCT221" s="17"/>
      <c r="CCU221" s="17"/>
      <c r="CCV221" s="17"/>
      <c r="CCW221" s="17"/>
      <c r="CCX221" s="17"/>
      <c r="CCY221" s="17"/>
      <c r="CCZ221" s="17"/>
      <c r="CDA221" s="17"/>
      <c r="CDB221" s="17"/>
      <c r="CDC221" s="17"/>
      <c r="CDD221" s="17"/>
      <c r="CDE221" s="17"/>
      <c r="CDF221" s="17"/>
      <c r="CDG221" s="17"/>
      <c r="CDH221" s="17"/>
      <c r="CDI221" s="17"/>
      <c r="CDJ221" s="17"/>
      <c r="CDK221" s="17"/>
      <c r="CDL221" s="17"/>
      <c r="CDM221" s="17"/>
      <c r="CDN221" s="17"/>
      <c r="CDO221" s="17"/>
      <c r="CDP221" s="17"/>
      <c r="CDQ221" s="17"/>
      <c r="CDR221" s="17"/>
      <c r="CDS221" s="17"/>
      <c r="CDT221" s="17"/>
      <c r="CDU221" s="17"/>
    </row>
    <row r="222">
      <c r="A222" s="14" t="s">
        <v>2801</v>
      </c>
      <c r="B222" s="14" t="s">
        <v>4431</v>
      </c>
      <c r="C222" s="14" t="s">
        <v>2803</v>
      </c>
      <c r="D222" s="14" t="s">
        <v>2816</v>
      </c>
      <c r="E222" s="14" t="s">
        <v>4440</v>
      </c>
      <c r="F222" s="14" t="s">
        <v>2835</v>
      </c>
      <c r="I222" s="14" t="s">
        <v>4441</v>
      </c>
      <c r="J222" s="14" t="s">
        <v>2618</v>
      </c>
      <c r="K222" s="14" t="s">
        <v>2619</v>
      </c>
      <c r="L222" s="14" t="s">
        <v>2658</v>
      </c>
      <c r="M222" s="17"/>
      <c r="N222" s="14" t="s">
        <v>2690</v>
      </c>
      <c r="O222" s="14" t="s">
        <v>2690</v>
      </c>
      <c r="P222" s="14" t="s">
        <v>2690</v>
      </c>
      <c r="Q222" s="16">
        <v>11.0</v>
      </c>
      <c r="R222" s="16">
        <v>4104686.0</v>
      </c>
      <c r="S222" s="16">
        <v>4104686.0</v>
      </c>
      <c r="T222" s="14" t="s">
        <v>2631</v>
      </c>
      <c r="U222" s="14" t="s">
        <v>2621</v>
      </c>
      <c r="V222" s="14" t="s">
        <v>4442</v>
      </c>
      <c r="W222" s="14" t="s">
        <v>4443</v>
      </c>
      <c r="X222" s="16">
        <v>0.26</v>
      </c>
      <c r="Y222" s="17"/>
      <c r="Z222" s="16">
        <v>19.0</v>
      </c>
      <c r="AA222" s="16">
        <v>55.0</v>
      </c>
      <c r="AB222" s="17"/>
      <c r="AC222" s="16">
        <v>111.0</v>
      </c>
      <c r="AD222" s="16">
        <v>25696.0</v>
      </c>
      <c r="AE222" s="22">
        <v>45577.0</v>
      </c>
      <c r="AF222" s="17"/>
      <c r="AG222" s="17"/>
      <c r="AH222" s="17"/>
      <c r="AI222" s="17"/>
      <c r="AJ222" s="17"/>
      <c r="AK222" s="17"/>
      <c r="AL222" s="16">
        <v>57.0</v>
      </c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4" t="s">
        <v>2818</v>
      </c>
      <c r="BB222" s="17"/>
      <c r="BC222" s="17"/>
      <c r="BD222" s="17"/>
      <c r="BE222" s="17"/>
      <c r="BF222" s="14" t="s">
        <v>2563</v>
      </c>
      <c r="BG222" s="16">
        <v>1.0</v>
      </c>
      <c r="BH222" s="14" t="s">
        <v>2564</v>
      </c>
      <c r="BI222" s="14" t="s">
        <v>2565</v>
      </c>
      <c r="BJ222" s="14" t="s">
        <v>2566</v>
      </c>
      <c r="BK222" s="17"/>
      <c r="BL222" s="17"/>
      <c r="BM222" s="16">
        <v>861.866667</v>
      </c>
      <c r="BN222" s="17"/>
      <c r="BO222" s="17"/>
      <c r="BP222" s="17"/>
      <c r="BQ222" s="17"/>
      <c r="BR222" s="17"/>
      <c r="BS222" s="16">
        <v>0.3729</v>
      </c>
      <c r="BT222" s="16">
        <v>149.554525</v>
      </c>
      <c r="BU222" s="14" t="s">
        <v>2567</v>
      </c>
      <c r="BV222" s="17"/>
      <c r="BW222" s="17"/>
      <c r="BX222" s="16">
        <v>12.0</v>
      </c>
      <c r="BY222" s="14" t="s">
        <v>2807</v>
      </c>
      <c r="BZ222" s="16">
        <v>4549.0</v>
      </c>
      <c r="CA222" s="16">
        <v>-20953.0</v>
      </c>
      <c r="CB222" s="16">
        <v>0.0</v>
      </c>
      <c r="CC222" s="16">
        <v>149.554525</v>
      </c>
      <c r="CD222" s="14" t="s">
        <v>2571</v>
      </c>
      <c r="CE222" s="16">
        <v>149.554525</v>
      </c>
      <c r="CF222" s="14" t="s">
        <v>2572</v>
      </c>
      <c r="CG222" s="14" t="s">
        <v>2704</v>
      </c>
      <c r="CH222" s="19">
        <v>40437.0</v>
      </c>
      <c r="CI222" s="14" t="s">
        <v>2826</v>
      </c>
      <c r="CJ222" s="14" t="s">
        <v>2719</v>
      </c>
      <c r="CK222" s="14" t="s">
        <v>2574</v>
      </c>
      <c r="CL222" s="14" t="s">
        <v>2808</v>
      </c>
      <c r="CM222" s="20">
        <v>2389113.0</v>
      </c>
      <c r="CN222" s="14" t="s">
        <v>2808</v>
      </c>
      <c r="CO222" s="14" t="s">
        <v>2563</v>
      </c>
      <c r="CP222" s="14" t="s">
        <v>2563</v>
      </c>
      <c r="CQ222" s="16">
        <v>0.4003</v>
      </c>
      <c r="CR222" s="16">
        <v>8.63</v>
      </c>
      <c r="CS222" s="14" t="s">
        <v>2574</v>
      </c>
      <c r="CT222" s="14" t="s">
        <v>4435</v>
      </c>
      <c r="CX222" s="14" t="s">
        <v>2739</v>
      </c>
      <c r="CY222" s="16">
        <v>149.554525</v>
      </c>
      <c r="CZ222" s="14" t="s">
        <v>2581</v>
      </c>
      <c r="DB222" s="14" t="s">
        <v>2574</v>
      </c>
      <c r="DC222" s="14" t="s">
        <v>2653</v>
      </c>
      <c r="DD222" s="14" t="s">
        <v>4393</v>
      </c>
      <c r="DE222" s="14" t="s">
        <v>2574</v>
      </c>
      <c r="DF222" s="14" t="s">
        <v>2563</v>
      </c>
      <c r="DG222" s="14" t="s">
        <v>3834</v>
      </c>
      <c r="DH222" s="14" t="s">
        <v>4406</v>
      </c>
      <c r="DI222" s="14" t="s">
        <v>2813</v>
      </c>
      <c r="DJ222" s="14" t="s">
        <v>2823</v>
      </c>
      <c r="DK222" s="16">
        <v>60.0</v>
      </c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  <c r="KL222" s="17"/>
      <c r="KM222" s="17"/>
      <c r="KN222" s="17"/>
      <c r="KO222" s="17"/>
      <c r="KP222" s="17"/>
      <c r="KQ222" s="17"/>
      <c r="KR222" s="17"/>
      <c r="KS222" s="17"/>
      <c r="KT222" s="17"/>
      <c r="KU222" s="17"/>
      <c r="KV222" s="17"/>
      <c r="KW222" s="17"/>
      <c r="KX222" s="17"/>
      <c r="KY222" s="17"/>
      <c r="KZ222" s="17"/>
      <c r="LA222" s="17"/>
      <c r="LB222" s="17"/>
      <c r="LC222" s="17"/>
      <c r="LD222" s="17"/>
      <c r="LE222" s="17"/>
      <c r="LF222" s="17"/>
      <c r="LG222" s="17"/>
      <c r="LH222" s="17"/>
      <c r="LI222" s="17"/>
      <c r="LJ222" s="17"/>
      <c r="LK222" s="17"/>
      <c r="LL222" s="17"/>
      <c r="LM222" s="17"/>
      <c r="LN222" s="17"/>
      <c r="LO222" s="17"/>
      <c r="LP222" s="17"/>
      <c r="LQ222" s="17"/>
      <c r="LR222" s="17"/>
      <c r="LS222" s="17"/>
      <c r="LT222" s="17"/>
      <c r="LU222" s="17"/>
      <c r="LV222" s="17"/>
      <c r="LW222" s="17"/>
      <c r="LX222" s="17"/>
      <c r="LY222" s="17"/>
      <c r="LZ222" s="17"/>
      <c r="MA222" s="17"/>
      <c r="MB222" s="17"/>
      <c r="MC222" s="17"/>
      <c r="MD222" s="17"/>
      <c r="ME222" s="17"/>
      <c r="MF222" s="17"/>
      <c r="MG222" s="17"/>
      <c r="MH222" s="17"/>
      <c r="MI222" s="17"/>
      <c r="MJ222" s="17"/>
      <c r="MK222" s="17"/>
      <c r="ML222" s="17"/>
      <c r="MM222" s="17"/>
      <c r="MN222" s="17"/>
      <c r="MO222" s="17"/>
      <c r="MP222" s="17"/>
      <c r="MQ222" s="17"/>
      <c r="MR222" s="17"/>
      <c r="MS222" s="17"/>
      <c r="MT222" s="17"/>
      <c r="MU222" s="17"/>
      <c r="MV222" s="17"/>
      <c r="MW222" s="17"/>
      <c r="MX222" s="17"/>
      <c r="MY222" s="17"/>
      <c r="MZ222" s="17"/>
      <c r="NA222" s="17"/>
      <c r="NB222" s="17"/>
      <c r="NC222" s="17"/>
      <c r="ND222" s="17"/>
      <c r="NE222" s="17"/>
      <c r="NF222" s="17"/>
      <c r="NG222" s="17"/>
      <c r="NH222" s="17"/>
      <c r="NI222" s="17"/>
      <c r="NJ222" s="17"/>
      <c r="NK222" s="17"/>
      <c r="NL222" s="17"/>
      <c r="NM222" s="17"/>
      <c r="NN222" s="17"/>
      <c r="NO222" s="17"/>
      <c r="NP222" s="17"/>
      <c r="NQ222" s="17"/>
      <c r="NR222" s="17"/>
      <c r="NS222" s="17"/>
      <c r="NT222" s="17"/>
      <c r="NU222" s="17"/>
      <c r="NV222" s="17"/>
      <c r="NW222" s="17"/>
      <c r="NX222" s="17"/>
      <c r="NY222" s="17"/>
      <c r="NZ222" s="17"/>
      <c r="OA222" s="17"/>
      <c r="OB222" s="17"/>
      <c r="OC222" s="17"/>
      <c r="OD222" s="17"/>
      <c r="OE222" s="17"/>
      <c r="OF222" s="17"/>
      <c r="OG222" s="17"/>
      <c r="OH222" s="17"/>
      <c r="OI222" s="17"/>
      <c r="OJ222" s="17"/>
      <c r="OK222" s="17"/>
      <c r="OL222" s="17"/>
      <c r="OM222" s="17"/>
      <c r="ON222" s="17"/>
      <c r="OO222" s="17"/>
      <c r="OP222" s="17"/>
      <c r="OQ222" s="17"/>
      <c r="OR222" s="17"/>
      <c r="OS222" s="17"/>
      <c r="OT222" s="17"/>
      <c r="OU222" s="17"/>
      <c r="OV222" s="17"/>
      <c r="OW222" s="17"/>
      <c r="OX222" s="17"/>
      <c r="OY222" s="17"/>
      <c r="OZ222" s="17"/>
      <c r="PA222" s="17"/>
      <c r="PB222" s="17"/>
      <c r="PC222" s="17"/>
      <c r="PD222" s="17"/>
      <c r="PE222" s="17"/>
      <c r="PF222" s="17"/>
      <c r="PG222" s="17"/>
      <c r="PH222" s="17"/>
      <c r="PI222" s="17"/>
      <c r="PJ222" s="17"/>
      <c r="PK222" s="17"/>
      <c r="PL222" s="17"/>
      <c r="PM222" s="17"/>
      <c r="PN222" s="17"/>
      <c r="PO222" s="17"/>
      <c r="PP222" s="17"/>
      <c r="PQ222" s="17"/>
      <c r="PR222" s="17"/>
      <c r="PS222" s="17"/>
      <c r="PT222" s="17"/>
      <c r="PU222" s="17"/>
      <c r="PV222" s="17"/>
      <c r="PW222" s="17"/>
      <c r="PX222" s="17"/>
      <c r="PY222" s="17"/>
      <c r="PZ222" s="17"/>
      <c r="QA222" s="17"/>
      <c r="QB222" s="17"/>
      <c r="QC222" s="17"/>
      <c r="QD222" s="17"/>
      <c r="QE222" s="17"/>
      <c r="QF222" s="17"/>
      <c r="QG222" s="17"/>
      <c r="QH222" s="17"/>
      <c r="QI222" s="17"/>
      <c r="QJ222" s="17"/>
      <c r="QK222" s="17"/>
      <c r="QL222" s="17"/>
      <c r="QM222" s="17"/>
      <c r="QN222" s="17"/>
      <c r="QO222" s="17"/>
      <c r="QP222" s="17"/>
      <c r="QQ222" s="17"/>
      <c r="QR222" s="17"/>
      <c r="QS222" s="17"/>
      <c r="QT222" s="17"/>
      <c r="QU222" s="17"/>
      <c r="QV222" s="17"/>
      <c r="QW222" s="17"/>
      <c r="QX222" s="17"/>
      <c r="QY222" s="17"/>
      <c r="QZ222" s="17"/>
      <c r="RA222" s="17"/>
      <c r="RB222" s="17"/>
      <c r="RC222" s="17"/>
      <c r="RD222" s="17"/>
      <c r="RE222" s="17"/>
      <c r="RF222" s="17"/>
      <c r="RG222" s="17"/>
      <c r="RH222" s="17"/>
      <c r="RI222" s="17"/>
      <c r="RJ222" s="17"/>
      <c r="RK222" s="17"/>
      <c r="RL222" s="17"/>
      <c r="RM222" s="17"/>
      <c r="RN222" s="17"/>
      <c r="RO222" s="17"/>
      <c r="RP222" s="17"/>
      <c r="RQ222" s="17"/>
      <c r="RR222" s="17"/>
      <c r="RS222" s="17"/>
      <c r="RT222" s="17"/>
      <c r="RU222" s="17"/>
      <c r="RV222" s="17"/>
      <c r="RW222" s="17"/>
      <c r="RX222" s="17"/>
      <c r="RY222" s="17"/>
      <c r="RZ222" s="17"/>
      <c r="SA222" s="17"/>
      <c r="SB222" s="17"/>
      <c r="SC222" s="17"/>
      <c r="SD222" s="17"/>
      <c r="SE222" s="17"/>
      <c r="SF222" s="17"/>
      <c r="SG222" s="17"/>
      <c r="SH222" s="17"/>
      <c r="SI222" s="17"/>
      <c r="SJ222" s="17"/>
      <c r="SK222" s="17"/>
      <c r="SL222" s="17"/>
      <c r="SM222" s="17"/>
      <c r="SN222" s="17"/>
      <c r="SO222" s="17"/>
      <c r="SP222" s="17"/>
      <c r="SQ222" s="17"/>
      <c r="SR222" s="17"/>
      <c r="SS222" s="17"/>
      <c r="ST222" s="17"/>
      <c r="SU222" s="17"/>
      <c r="SV222" s="17"/>
      <c r="SW222" s="17"/>
      <c r="SX222" s="17"/>
      <c r="SY222" s="17"/>
      <c r="SZ222" s="17"/>
      <c r="TA222" s="17"/>
      <c r="TB222" s="17"/>
      <c r="TC222" s="17"/>
      <c r="TD222" s="17"/>
      <c r="TE222" s="17"/>
      <c r="TF222" s="17"/>
      <c r="TG222" s="17"/>
      <c r="TH222" s="17"/>
      <c r="TI222" s="17"/>
      <c r="TJ222" s="17"/>
      <c r="TK222" s="17"/>
      <c r="TL222" s="17"/>
      <c r="TM222" s="17"/>
      <c r="TN222" s="17"/>
      <c r="TO222" s="17"/>
      <c r="TP222" s="17"/>
      <c r="TQ222" s="17"/>
      <c r="TR222" s="17"/>
      <c r="TS222" s="17"/>
      <c r="TT222" s="17"/>
      <c r="TU222" s="17"/>
      <c r="TV222" s="17"/>
      <c r="TW222" s="17"/>
      <c r="TX222" s="17"/>
      <c r="TY222" s="17"/>
      <c r="TZ222" s="17"/>
      <c r="UA222" s="17"/>
      <c r="UB222" s="17"/>
      <c r="UC222" s="17"/>
      <c r="UD222" s="17"/>
      <c r="UE222" s="17"/>
      <c r="UF222" s="17"/>
      <c r="UG222" s="17"/>
      <c r="UH222" s="17"/>
      <c r="UI222" s="17"/>
      <c r="UJ222" s="17"/>
      <c r="UK222" s="17"/>
      <c r="UL222" s="17"/>
      <c r="UM222" s="17"/>
      <c r="UN222" s="17"/>
      <c r="UO222" s="17"/>
      <c r="UP222" s="17"/>
      <c r="UQ222" s="17"/>
      <c r="UR222" s="17"/>
      <c r="US222" s="17"/>
      <c r="UT222" s="17"/>
      <c r="UU222" s="17"/>
      <c r="UV222" s="17"/>
      <c r="UW222" s="17"/>
      <c r="UX222" s="17"/>
      <c r="UY222" s="17"/>
      <c r="UZ222" s="17"/>
      <c r="VA222" s="17"/>
      <c r="VB222" s="17"/>
      <c r="VC222" s="17"/>
      <c r="VD222" s="17"/>
      <c r="VE222" s="17"/>
      <c r="VF222" s="17"/>
      <c r="VG222" s="17"/>
      <c r="VH222" s="17"/>
      <c r="VI222" s="17"/>
      <c r="VJ222" s="17"/>
      <c r="VK222" s="17"/>
      <c r="VL222" s="17"/>
      <c r="VM222" s="17"/>
      <c r="VN222" s="17"/>
      <c r="VO222" s="17"/>
      <c r="VP222" s="17"/>
      <c r="VQ222" s="17"/>
      <c r="VR222" s="17"/>
      <c r="VS222" s="17"/>
      <c r="VT222" s="17"/>
      <c r="VU222" s="17"/>
      <c r="VV222" s="17"/>
      <c r="VW222" s="17"/>
      <c r="VX222" s="17"/>
      <c r="VY222" s="17"/>
      <c r="VZ222" s="17"/>
      <c r="WA222" s="17"/>
      <c r="WB222" s="17"/>
      <c r="WC222" s="17"/>
      <c r="WD222" s="17"/>
      <c r="WE222" s="17"/>
      <c r="WF222" s="17"/>
      <c r="WG222" s="17"/>
      <c r="WH222" s="17"/>
      <c r="WI222" s="17"/>
      <c r="WJ222" s="17"/>
      <c r="WK222" s="17"/>
      <c r="WL222" s="17"/>
      <c r="WM222" s="17"/>
      <c r="WN222" s="17"/>
      <c r="WO222" s="17"/>
      <c r="WP222" s="17"/>
      <c r="WQ222" s="17"/>
      <c r="WR222" s="17"/>
      <c r="WS222" s="17"/>
      <c r="WT222" s="17"/>
      <c r="WU222" s="17"/>
      <c r="WV222" s="17"/>
      <c r="WW222" s="17"/>
      <c r="WX222" s="17"/>
      <c r="WY222" s="17"/>
      <c r="WZ222" s="17"/>
      <c r="XA222" s="17"/>
      <c r="XB222" s="17"/>
      <c r="XC222" s="17"/>
      <c r="XD222" s="17"/>
      <c r="XE222" s="17"/>
      <c r="XF222" s="17"/>
      <c r="XG222" s="17"/>
      <c r="XH222" s="17"/>
      <c r="XI222" s="17"/>
      <c r="XJ222" s="17"/>
      <c r="XK222" s="17"/>
      <c r="XL222" s="17"/>
      <c r="XM222" s="17"/>
      <c r="XN222" s="17"/>
      <c r="XO222" s="17"/>
      <c r="XP222" s="17"/>
      <c r="XQ222" s="17"/>
      <c r="XR222" s="17"/>
      <c r="XS222" s="17"/>
      <c r="XT222" s="17"/>
      <c r="XU222" s="17"/>
      <c r="XV222" s="17"/>
      <c r="XW222" s="17"/>
      <c r="XX222" s="17"/>
      <c r="XY222" s="17"/>
      <c r="XZ222" s="17"/>
      <c r="YA222" s="17"/>
      <c r="YB222" s="17"/>
      <c r="YC222" s="17"/>
      <c r="YD222" s="17"/>
      <c r="YE222" s="17"/>
      <c r="YF222" s="17"/>
      <c r="YG222" s="17"/>
      <c r="YH222" s="17"/>
      <c r="YI222" s="17"/>
      <c r="YJ222" s="17"/>
      <c r="YK222" s="17"/>
      <c r="YL222" s="17"/>
      <c r="YM222" s="17"/>
      <c r="YN222" s="17"/>
      <c r="YO222" s="17"/>
      <c r="YP222" s="17"/>
      <c r="YQ222" s="17"/>
      <c r="YR222" s="17"/>
      <c r="YS222" s="17"/>
      <c r="YT222" s="17"/>
      <c r="YU222" s="17"/>
      <c r="YV222" s="17"/>
      <c r="YW222" s="17"/>
      <c r="YX222" s="17"/>
      <c r="YY222" s="17"/>
      <c r="YZ222" s="17"/>
      <c r="ZA222" s="17"/>
      <c r="ZB222" s="17"/>
      <c r="ZC222" s="17"/>
      <c r="ZD222" s="17"/>
      <c r="ZE222" s="17"/>
      <c r="ZF222" s="17"/>
      <c r="ZG222" s="17"/>
      <c r="ZH222" s="17"/>
      <c r="ZI222" s="17"/>
      <c r="ZJ222" s="17"/>
      <c r="ZK222" s="17"/>
      <c r="ZL222" s="17"/>
      <c r="ZM222" s="17"/>
      <c r="ZN222" s="17"/>
      <c r="ZO222" s="17"/>
      <c r="ZP222" s="17"/>
      <c r="ZQ222" s="17"/>
      <c r="ZR222" s="17"/>
      <c r="ZS222" s="17"/>
      <c r="ZT222" s="17"/>
      <c r="ZU222" s="17"/>
      <c r="ZV222" s="17"/>
      <c r="ZW222" s="17"/>
      <c r="ZX222" s="17"/>
      <c r="ZY222" s="17"/>
      <c r="ZZ222" s="17"/>
      <c r="AAA222" s="17"/>
      <c r="AAB222" s="17"/>
      <c r="AAC222" s="17"/>
      <c r="AAD222" s="17"/>
      <c r="AAE222" s="17"/>
      <c r="AAF222" s="17"/>
      <c r="AAG222" s="17"/>
      <c r="AAH222" s="17"/>
      <c r="AAI222" s="17"/>
      <c r="AAJ222" s="17"/>
      <c r="AAK222" s="17"/>
      <c r="AAL222" s="17"/>
      <c r="AAM222" s="17"/>
      <c r="AAN222" s="17"/>
      <c r="AAO222" s="17"/>
      <c r="AAP222" s="17"/>
      <c r="AAQ222" s="17"/>
      <c r="AAR222" s="17"/>
      <c r="AAS222" s="17"/>
      <c r="AAT222" s="17"/>
      <c r="AAU222" s="17"/>
      <c r="AAV222" s="17"/>
      <c r="AAW222" s="17"/>
      <c r="AAX222" s="17"/>
      <c r="AAY222" s="17"/>
      <c r="AAZ222" s="17"/>
      <c r="ABA222" s="17"/>
      <c r="ABB222" s="17"/>
      <c r="ABC222" s="17"/>
      <c r="ABD222" s="17"/>
      <c r="ABE222" s="17"/>
      <c r="ABF222" s="17"/>
      <c r="ABG222" s="17"/>
      <c r="ABH222" s="17"/>
      <c r="ABI222" s="17"/>
      <c r="ABJ222" s="17"/>
      <c r="ABK222" s="17"/>
      <c r="ABL222" s="17"/>
      <c r="ABM222" s="17"/>
      <c r="ABN222" s="17"/>
      <c r="ABO222" s="17"/>
      <c r="ABP222" s="17"/>
      <c r="ABQ222" s="17"/>
      <c r="ABR222" s="17"/>
      <c r="ABS222" s="17"/>
      <c r="ABT222" s="17"/>
      <c r="ABU222" s="17"/>
      <c r="ABV222" s="17"/>
      <c r="ABW222" s="17"/>
      <c r="ABX222" s="17"/>
      <c r="ABY222" s="17"/>
      <c r="ABZ222" s="17"/>
      <c r="ACA222" s="17"/>
      <c r="ACB222" s="17"/>
      <c r="ACC222" s="17"/>
      <c r="ACD222" s="17"/>
      <c r="ACE222" s="17"/>
      <c r="ACF222" s="17"/>
      <c r="ACG222" s="17"/>
      <c r="ACH222" s="17"/>
      <c r="ACI222" s="17"/>
      <c r="ACJ222" s="17"/>
      <c r="ACK222" s="17"/>
      <c r="ACL222" s="17"/>
      <c r="ACM222" s="17"/>
      <c r="ACN222" s="17"/>
      <c r="ACO222" s="17"/>
      <c r="ACP222" s="17"/>
      <c r="ACQ222" s="17"/>
      <c r="ACR222" s="17"/>
      <c r="ACS222" s="17"/>
      <c r="ACT222" s="17"/>
      <c r="ACU222" s="17"/>
      <c r="ACV222" s="17"/>
      <c r="ACW222" s="17"/>
      <c r="ACX222" s="17"/>
      <c r="ACY222" s="17"/>
      <c r="ACZ222" s="17"/>
      <c r="ADA222" s="17"/>
      <c r="ADB222" s="17"/>
      <c r="ADC222" s="17"/>
      <c r="ADD222" s="17"/>
      <c r="ADE222" s="17"/>
      <c r="ADF222" s="17"/>
      <c r="ADG222" s="17"/>
      <c r="ADH222" s="17"/>
      <c r="ADI222" s="17"/>
      <c r="ADJ222" s="17"/>
      <c r="ADK222" s="17"/>
      <c r="ADL222" s="17"/>
      <c r="ADM222" s="17"/>
      <c r="ADN222" s="17"/>
      <c r="ADO222" s="17"/>
      <c r="ADP222" s="17"/>
      <c r="ADQ222" s="17"/>
      <c r="ADR222" s="17"/>
      <c r="ADS222" s="17"/>
      <c r="ADT222" s="17"/>
      <c r="ADU222" s="17"/>
      <c r="ADV222" s="17"/>
      <c r="ADW222" s="17"/>
      <c r="ADX222" s="17"/>
      <c r="ADY222" s="17"/>
      <c r="ADZ222" s="17"/>
      <c r="AEA222" s="17"/>
      <c r="AEB222" s="17"/>
      <c r="AEC222" s="17"/>
      <c r="AED222" s="17"/>
      <c r="AEE222" s="17"/>
      <c r="AEF222" s="17"/>
      <c r="AEG222" s="17"/>
      <c r="AEH222" s="17"/>
      <c r="AEI222" s="17"/>
      <c r="AEJ222" s="17"/>
      <c r="AEK222" s="17"/>
      <c r="AEL222" s="17"/>
      <c r="AEM222" s="17"/>
      <c r="AEN222" s="17"/>
      <c r="AEO222" s="17"/>
      <c r="AEP222" s="17"/>
      <c r="AEQ222" s="17"/>
      <c r="AER222" s="17"/>
      <c r="AES222" s="17"/>
      <c r="AET222" s="17"/>
      <c r="AEU222" s="17"/>
      <c r="AEV222" s="17"/>
      <c r="AEW222" s="17"/>
      <c r="AEX222" s="17"/>
      <c r="AEY222" s="17"/>
      <c r="AEZ222" s="17"/>
      <c r="AFA222" s="17"/>
      <c r="AFB222" s="17"/>
      <c r="AFC222" s="17"/>
      <c r="AFD222" s="17"/>
      <c r="AFE222" s="17"/>
      <c r="AFF222" s="17"/>
      <c r="AFG222" s="17"/>
      <c r="AFH222" s="17"/>
      <c r="AFI222" s="17"/>
      <c r="AFJ222" s="17"/>
      <c r="AFK222" s="17"/>
      <c r="AFL222" s="17"/>
      <c r="AFM222" s="17"/>
      <c r="AFN222" s="17"/>
      <c r="AFO222" s="17"/>
      <c r="AFP222" s="17"/>
      <c r="AFQ222" s="17"/>
      <c r="AFR222" s="17"/>
      <c r="AFS222" s="17"/>
      <c r="AFT222" s="17"/>
      <c r="AFU222" s="17"/>
      <c r="AFV222" s="17"/>
      <c r="AFW222" s="17"/>
      <c r="AFX222" s="17"/>
      <c r="AFY222" s="17"/>
      <c r="AFZ222" s="17"/>
      <c r="AGA222" s="17"/>
      <c r="AGB222" s="17"/>
      <c r="AGC222" s="17"/>
      <c r="AGD222" s="17"/>
      <c r="AGE222" s="17"/>
      <c r="AGF222" s="17"/>
      <c r="AGG222" s="17"/>
      <c r="AGH222" s="17"/>
      <c r="AGI222" s="17"/>
      <c r="AGJ222" s="17"/>
      <c r="AGK222" s="17"/>
      <c r="AGL222" s="17"/>
      <c r="AGM222" s="17"/>
      <c r="AGN222" s="17"/>
      <c r="AGO222" s="17"/>
      <c r="AGP222" s="17"/>
      <c r="AGQ222" s="17"/>
      <c r="AGR222" s="17"/>
      <c r="AGS222" s="17"/>
      <c r="AGT222" s="17"/>
      <c r="AGU222" s="17"/>
      <c r="AGV222" s="17"/>
      <c r="AGW222" s="17"/>
      <c r="AGX222" s="17"/>
      <c r="AGY222" s="17"/>
      <c r="AGZ222" s="17"/>
      <c r="AHA222" s="17"/>
      <c r="AHB222" s="17"/>
      <c r="AHC222" s="17"/>
      <c r="AHD222" s="17"/>
      <c r="AHE222" s="17"/>
      <c r="AHF222" s="17"/>
      <c r="AHG222" s="17"/>
      <c r="AHH222" s="17"/>
      <c r="AHI222" s="17"/>
      <c r="AHJ222" s="17"/>
      <c r="AHK222" s="17"/>
      <c r="AHL222" s="17"/>
      <c r="AHM222" s="17"/>
      <c r="AHN222" s="17"/>
      <c r="AHO222" s="17"/>
      <c r="AHP222" s="17"/>
      <c r="AHQ222" s="17"/>
      <c r="AHR222" s="17"/>
      <c r="AHS222" s="17"/>
      <c r="AHT222" s="17"/>
      <c r="AHU222" s="17"/>
      <c r="AHV222" s="17"/>
      <c r="AHW222" s="17"/>
      <c r="AHX222" s="17"/>
      <c r="AHY222" s="17"/>
      <c r="AHZ222" s="17"/>
      <c r="AIA222" s="17"/>
      <c r="AIB222" s="17"/>
      <c r="AIC222" s="17"/>
      <c r="AID222" s="17"/>
      <c r="AIE222" s="17"/>
      <c r="AIF222" s="17"/>
      <c r="AIG222" s="17"/>
      <c r="AIH222" s="17"/>
      <c r="AII222" s="17"/>
      <c r="AIJ222" s="17"/>
      <c r="AIK222" s="17"/>
      <c r="AIL222" s="17"/>
      <c r="AIM222" s="17"/>
      <c r="AIN222" s="17"/>
      <c r="AIO222" s="17"/>
      <c r="AIP222" s="17"/>
      <c r="AIQ222" s="17"/>
      <c r="AIR222" s="17"/>
      <c r="AIS222" s="17"/>
      <c r="AIT222" s="17"/>
      <c r="AIU222" s="17"/>
      <c r="AIV222" s="17"/>
      <c r="AIW222" s="17"/>
      <c r="AIX222" s="17"/>
      <c r="AIY222" s="17"/>
      <c r="AIZ222" s="17"/>
      <c r="AJA222" s="17"/>
      <c r="AJB222" s="17"/>
      <c r="AJC222" s="17"/>
      <c r="AJD222" s="17"/>
      <c r="AJE222" s="17"/>
      <c r="AJF222" s="17"/>
      <c r="AJG222" s="17"/>
      <c r="AJH222" s="17"/>
      <c r="AJI222" s="17"/>
      <c r="AJJ222" s="17"/>
      <c r="AJK222" s="17"/>
      <c r="AJL222" s="17"/>
      <c r="AJM222" s="17"/>
      <c r="AJN222" s="17"/>
      <c r="AJO222" s="17"/>
      <c r="AJP222" s="17"/>
      <c r="AJQ222" s="17"/>
      <c r="AJR222" s="17"/>
      <c r="AJS222" s="17"/>
      <c r="AJT222" s="17"/>
      <c r="AJU222" s="17"/>
      <c r="AJV222" s="17"/>
      <c r="AJW222" s="17"/>
      <c r="AJX222" s="17"/>
      <c r="AJY222" s="17"/>
      <c r="AJZ222" s="17"/>
      <c r="AKA222" s="17"/>
      <c r="AKB222" s="17"/>
      <c r="AKC222" s="17"/>
      <c r="AKD222" s="17"/>
      <c r="AKE222" s="17"/>
      <c r="AKF222" s="17"/>
      <c r="AKG222" s="17"/>
      <c r="AKH222" s="17"/>
      <c r="AKI222" s="17"/>
      <c r="AKJ222" s="17"/>
      <c r="AKK222" s="17"/>
      <c r="AKL222" s="17"/>
      <c r="AKM222" s="17"/>
      <c r="AKN222" s="17"/>
      <c r="AKO222" s="17"/>
      <c r="AKP222" s="17"/>
      <c r="AKQ222" s="17"/>
      <c r="AKR222" s="17"/>
      <c r="AKS222" s="17"/>
      <c r="AKT222" s="17"/>
      <c r="AKU222" s="17"/>
      <c r="AKV222" s="17"/>
      <c r="AKW222" s="17"/>
      <c r="AKX222" s="17"/>
      <c r="AKY222" s="17"/>
      <c r="AKZ222" s="17"/>
      <c r="ALA222" s="17"/>
      <c r="ALB222" s="17"/>
      <c r="ALC222" s="17"/>
      <c r="ALD222" s="17"/>
      <c r="ALE222" s="17"/>
      <c r="ALF222" s="17"/>
      <c r="ALG222" s="17"/>
      <c r="ALH222" s="17"/>
      <c r="ALI222" s="17"/>
      <c r="ALJ222" s="17"/>
      <c r="ALK222" s="17"/>
      <c r="ALL222" s="17"/>
      <c r="ALM222" s="17"/>
      <c r="ALN222" s="17"/>
      <c r="ALO222" s="17"/>
      <c r="ALP222" s="17"/>
      <c r="ALQ222" s="17"/>
      <c r="ALR222" s="17"/>
      <c r="ALS222" s="17"/>
      <c r="ALT222" s="17"/>
      <c r="ALU222" s="17"/>
      <c r="ALV222" s="17"/>
      <c r="ALW222" s="17"/>
      <c r="ALX222" s="17"/>
      <c r="ALY222" s="17"/>
      <c r="ALZ222" s="17"/>
      <c r="AMA222" s="17"/>
      <c r="AMB222" s="17"/>
      <c r="AMC222" s="17"/>
      <c r="AMD222" s="17"/>
      <c r="AME222" s="17"/>
      <c r="AMF222" s="17"/>
      <c r="AMG222" s="17"/>
      <c r="AMH222" s="17"/>
      <c r="AMI222" s="17"/>
      <c r="AMJ222" s="17"/>
      <c r="AMK222" s="17"/>
      <c r="AML222" s="17"/>
      <c r="AMM222" s="17"/>
      <c r="AMN222" s="17"/>
      <c r="AMO222" s="17"/>
      <c r="AMP222" s="17"/>
      <c r="AMQ222" s="17"/>
      <c r="AMR222" s="17"/>
      <c r="AMS222" s="17"/>
      <c r="AMT222" s="17"/>
      <c r="AMU222" s="17"/>
      <c r="AMV222" s="17"/>
      <c r="AMW222" s="17"/>
      <c r="AMX222" s="17"/>
      <c r="AMY222" s="17"/>
      <c r="AMZ222" s="17"/>
      <c r="ANA222" s="17"/>
      <c r="ANB222" s="17"/>
      <c r="ANC222" s="17"/>
      <c r="AND222" s="17"/>
      <c r="ANE222" s="17"/>
      <c r="ANF222" s="17"/>
      <c r="ANG222" s="17"/>
      <c r="ANH222" s="17"/>
      <c r="ANI222" s="17"/>
      <c r="ANJ222" s="17"/>
      <c r="ANK222" s="17"/>
      <c r="ANL222" s="17"/>
      <c r="ANM222" s="17"/>
      <c r="ANN222" s="17"/>
      <c r="ANO222" s="17"/>
      <c r="ANP222" s="17"/>
      <c r="ANQ222" s="17"/>
      <c r="ANR222" s="17"/>
      <c r="ANS222" s="17"/>
      <c r="ANT222" s="17"/>
      <c r="ANU222" s="17"/>
      <c r="ANV222" s="17"/>
      <c r="ANW222" s="17"/>
      <c r="ANX222" s="17"/>
      <c r="ANY222" s="17"/>
      <c r="ANZ222" s="17"/>
      <c r="AOA222" s="17"/>
      <c r="AOB222" s="17"/>
      <c r="AOC222" s="17"/>
      <c r="AOD222" s="17"/>
      <c r="AOE222" s="17"/>
      <c r="AOF222" s="17"/>
      <c r="AOG222" s="17"/>
      <c r="AOH222" s="17"/>
      <c r="AOI222" s="17"/>
      <c r="AOJ222" s="17"/>
      <c r="AOK222" s="17"/>
      <c r="AOL222" s="17"/>
      <c r="AOM222" s="17"/>
      <c r="AON222" s="17"/>
      <c r="AOO222" s="17"/>
      <c r="AOP222" s="17"/>
      <c r="AOQ222" s="17"/>
      <c r="AOR222" s="17"/>
      <c r="AOS222" s="17"/>
      <c r="AOT222" s="17"/>
      <c r="AOU222" s="17"/>
      <c r="AOV222" s="17"/>
      <c r="AOW222" s="17"/>
      <c r="AOX222" s="17"/>
      <c r="AOY222" s="17"/>
      <c r="AOZ222" s="17"/>
      <c r="APA222" s="17"/>
      <c r="APB222" s="17"/>
      <c r="APC222" s="17"/>
      <c r="APD222" s="17"/>
      <c r="APE222" s="17"/>
      <c r="APF222" s="17"/>
      <c r="APG222" s="17"/>
      <c r="APH222" s="17"/>
      <c r="API222" s="17"/>
      <c r="APJ222" s="17"/>
      <c r="APK222" s="17"/>
      <c r="APL222" s="17"/>
      <c r="APM222" s="17"/>
      <c r="APN222" s="17"/>
      <c r="APO222" s="17"/>
      <c r="APP222" s="17"/>
      <c r="APQ222" s="17"/>
      <c r="APR222" s="17"/>
      <c r="APS222" s="17"/>
      <c r="APT222" s="17"/>
      <c r="APU222" s="17"/>
      <c r="APV222" s="17"/>
      <c r="APW222" s="17"/>
      <c r="APX222" s="17"/>
      <c r="APY222" s="17"/>
      <c r="APZ222" s="17"/>
      <c r="AQA222" s="17"/>
      <c r="AQB222" s="17"/>
      <c r="AQC222" s="17"/>
      <c r="AQD222" s="17"/>
      <c r="AQE222" s="17"/>
      <c r="AQF222" s="17"/>
      <c r="AQG222" s="17"/>
      <c r="AQH222" s="17"/>
      <c r="AQI222" s="17"/>
      <c r="AQJ222" s="17"/>
      <c r="AQK222" s="17"/>
      <c r="AQL222" s="17"/>
      <c r="AQM222" s="17"/>
      <c r="AQN222" s="17"/>
      <c r="AQO222" s="17"/>
      <c r="AQP222" s="17"/>
      <c r="AQQ222" s="17"/>
      <c r="AQR222" s="17"/>
      <c r="AQS222" s="17"/>
      <c r="AQT222" s="17"/>
      <c r="AQU222" s="17"/>
      <c r="AQV222" s="17"/>
      <c r="AQW222" s="17"/>
      <c r="AQX222" s="17"/>
      <c r="AQY222" s="17"/>
      <c r="AQZ222" s="17"/>
      <c r="ARA222" s="17"/>
      <c r="ARB222" s="17"/>
      <c r="ARC222" s="17"/>
      <c r="ARD222" s="17"/>
      <c r="ARE222" s="17"/>
      <c r="ARF222" s="17"/>
      <c r="ARG222" s="17"/>
      <c r="ARH222" s="17"/>
      <c r="ARI222" s="17"/>
      <c r="ARJ222" s="17"/>
      <c r="ARK222" s="17"/>
      <c r="ARL222" s="17"/>
      <c r="ARM222" s="17"/>
      <c r="ARN222" s="17"/>
      <c r="ARO222" s="17"/>
      <c r="ARP222" s="17"/>
      <c r="ARQ222" s="17"/>
      <c r="ARR222" s="17"/>
      <c r="ARS222" s="17"/>
      <c r="ART222" s="17"/>
      <c r="ARU222" s="17"/>
      <c r="ARV222" s="17"/>
      <c r="ARW222" s="17"/>
      <c r="ARX222" s="17"/>
      <c r="ARY222" s="17"/>
      <c r="ARZ222" s="17"/>
      <c r="ASA222" s="17"/>
      <c r="ASB222" s="17"/>
      <c r="ASC222" s="17"/>
      <c r="ASD222" s="17"/>
      <c r="ASE222" s="17"/>
      <c r="ASF222" s="17"/>
      <c r="ASG222" s="17"/>
      <c r="ASH222" s="17"/>
      <c r="ASI222" s="17"/>
      <c r="ASJ222" s="17"/>
      <c r="ASK222" s="17"/>
      <c r="ASL222" s="17"/>
      <c r="ASM222" s="17"/>
      <c r="ASN222" s="17"/>
      <c r="ASO222" s="17"/>
      <c r="ASP222" s="17"/>
      <c r="ASQ222" s="17"/>
      <c r="ASR222" s="17"/>
      <c r="ASS222" s="17"/>
      <c r="AST222" s="17"/>
      <c r="ASU222" s="17"/>
      <c r="ASV222" s="17"/>
      <c r="ASW222" s="17"/>
      <c r="ASX222" s="17"/>
      <c r="ASY222" s="17"/>
      <c r="ASZ222" s="17"/>
      <c r="ATA222" s="17"/>
      <c r="ATB222" s="17"/>
      <c r="ATC222" s="17"/>
      <c r="ATD222" s="17"/>
      <c r="ATE222" s="17"/>
      <c r="ATF222" s="17"/>
      <c r="ATG222" s="17"/>
      <c r="ATH222" s="17"/>
      <c r="ATI222" s="17"/>
      <c r="ATJ222" s="17"/>
      <c r="ATK222" s="17"/>
      <c r="ATL222" s="17"/>
      <c r="ATM222" s="17"/>
      <c r="ATN222" s="17"/>
      <c r="ATO222" s="17"/>
      <c r="ATP222" s="17"/>
      <c r="ATQ222" s="17"/>
      <c r="ATR222" s="17"/>
      <c r="ATS222" s="17"/>
      <c r="ATT222" s="17"/>
      <c r="ATU222" s="17"/>
      <c r="ATV222" s="17"/>
      <c r="ATW222" s="17"/>
      <c r="ATX222" s="17"/>
      <c r="ATY222" s="17"/>
      <c r="ATZ222" s="17"/>
      <c r="AUA222" s="17"/>
      <c r="AUB222" s="17"/>
      <c r="AUC222" s="17"/>
      <c r="AUD222" s="17"/>
      <c r="AUE222" s="17"/>
      <c r="AUF222" s="17"/>
      <c r="AUG222" s="17"/>
      <c r="AUH222" s="17"/>
      <c r="AUI222" s="17"/>
      <c r="AUJ222" s="17"/>
      <c r="AUK222" s="17"/>
      <c r="AUL222" s="17"/>
      <c r="AUM222" s="17"/>
      <c r="AUN222" s="17"/>
      <c r="AUO222" s="17"/>
      <c r="AUP222" s="17"/>
      <c r="AUQ222" s="17"/>
      <c r="AUR222" s="17"/>
      <c r="AUS222" s="17"/>
      <c r="AUT222" s="17"/>
      <c r="AUU222" s="17"/>
      <c r="AUV222" s="17"/>
      <c r="AUW222" s="17"/>
      <c r="AUX222" s="17"/>
      <c r="AUY222" s="17"/>
      <c r="AUZ222" s="17"/>
      <c r="AVA222" s="17"/>
      <c r="AVB222" s="17"/>
      <c r="AVC222" s="17"/>
      <c r="AVD222" s="17"/>
      <c r="AVE222" s="17"/>
      <c r="AVF222" s="17"/>
      <c r="AVG222" s="17"/>
      <c r="AVH222" s="17"/>
      <c r="AVI222" s="17"/>
      <c r="AVJ222" s="17"/>
      <c r="AVK222" s="17"/>
      <c r="AVL222" s="17"/>
      <c r="AVM222" s="17"/>
      <c r="AVN222" s="17"/>
      <c r="AVO222" s="17"/>
      <c r="AVP222" s="17"/>
      <c r="AVQ222" s="17"/>
      <c r="AVR222" s="17"/>
      <c r="AVS222" s="17"/>
      <c r="AVT222" s="17"/>
      <c r="AVU222" s="17"/>
      <c r="AVV222" s="17"/>
      <c r="AVW222" s="17"/>
      <c r="AVX222" s="17"/>
      <c r="AVY222" s="17"/>
      <c r="AVZ222" s="17"/>
      <c r="AWA222" s="17"/>
      <c r="AWB222" s="17"/>
      <c r="AWC222" s="17"/>
      <c r="AWD222" s="17"/>
      <c r="AWE222" s="17"/>
      <c r="AWF222" s="17"/>
      <c r="AWG222" s="17"/>
      <c r="AWH222" s="17"/>
      <c r="AWI222" s="17"/>
      <c r="AWJ222" s="17"/>
      <c r="AWK222" s="17"/>
      <c r="AWL222" s="17"/>
      <c r="AWM222" s="17"/>
      <c r="AWN222" s="17"/>
      <c r="AWO222" s="17"/>
      <c r="AWP222" s="17"/>
      <c r="AWQ222" s="17"/>
      <c r="AWR222" s="17"/>
      <c r="AWS222" s="17"/>
      <c r="AWT222" s="17"/>
      <c r="AWU222" s="17"/>
      <c r="AWV222" s="17"/>
      <c r="AWW222" s="17"/>
      <c r="AWX222" s="17"/>
      <c r="AWY222" s="17"/>
      <c r="AWZ222" s="17"/>
      <c r="AXA222" s="17"/>
      <c r="AXB222" s="17"/>
      <c r="AXC222" s="17"/>
      <c r="AXD222" s="17"/>
      <c r="AXE222" s="17"/>
      <c r="AXF222" s="17"/>
      <c r="AXG222" s="17"/>
      <c r="AXH222" s="17"/>
      <c r="AXI222" s="17"/>
      <c r="AXJ222" s="17"/>
      <c r="AXK222" s="17"/>
      <c r="AXL222" s="17"/>
      <c r="AXM222" s="17"/>
      <c r="AXN222" s="17"/>
      <c r="AXO222" s="17"/>
      <c r="AXP222" s="17"/>
      <c r="AXQ222" s="17"/>
      <c r="AXR222" s="17"/>
      <c r="AXS222" s="17"/>
      <c r="AXT222" s="17"/>
      <c r="AXU222" s="17"/>
      <c r="AXV222" s="17"/>
      <c r="AXW222" s="17"/>
      <c r="AXX222" s="17"/>
      <c r="AXY222" s="17"/>
      <c r="AXZ222" s="17"/>
      <c r="AYA222" s="17"/>
      <c r="AYB222" s="17"/>
      <c r="AYC222" s="17"/>
      <c r="AYD222" s="17"/>
      <c r="AYE222" s="17"/>
      <c r="AYF222" s="17"/>
      <c r="AYG222" s="17"/>
      <c r="AYH222" s="17"/>
      <c r="AYI222" s="17"/>
      <c r="AYJ222" s="17"/>
      <c r="AYK222" s="17"/>
      <c r="AYL222" s="17"/>
      <c r="AYM222" s="17"/>
      <c r="AYN222" s="17"/>
      <c r="AYO222" s="17"/>
      <c r="AYP222" s="17"/>
      <c r="AYQ222" s="17"/>
      <c r="AYR222" s="17"/>
      <c r="AYS222" s="17"/>
      <c r="AYT222" s="17"/>
      <c r="AYU222" s="17"/>
      <c r="AYV222" s="17"/>
      <c r="AYW222" s="17"/>
      <c r="AYX222" s="17"/>
      <c r="AYY222" s="17"/>
      <c r="AYZ222" s="17"/>
      <c r="AZA222" s="17"/>
      <c r="AZB222" s="17"/>
      <c r="AZC222" s="17"/>
      <c r="AZD222" s="17"/>
      <c r="AZE222" s="17"/>
      <c r="AZF222" s="17"/>
      <c r="AZG222" s="17"/>
      <c r="AZH222" s="17"/>
      <c r="AZI222" s="17"/>
      <c r="AZJ222" s="17"/>
      <c r="AZK222" s="17"/>
      <c r="AZL222" s="17"/>
      <c r="AZM222" s="17"/>
      <c r="AZN222" s="17"/>
      <c r="AZO222" s="17"/>
      <c r="AZP222" s="17"/>
      <c r="AZQ222" s="17"/>
      <c r="AZR222" s="17"/>
      <c r="AZS222" s="17"/>
      <c r="AZT222" s="17"/>
      <c r="AZU222" s="17"/>
      <c r="AZV222" s="17"/>
      <c r="AZW222" s="17"/>
      <c r="AZX222" s="17"/>
      <c r="AZY222" s="17"/>
      <c r="AZZ222" s="17"/>
      <c r="BAA222" s="17"/>
      <c r="BAB222" s="17"/>
      <c r="BAC222" s="17"/>
      <c r="BAD222" s="17"/>
      <c r="BAE222" s="17"/>
      <c r="BAF222" s="17"/>
      <c r="BAG222" s="17"/>
      <c r="BAH222" s="17"/>
      <c r="BAI222" s="17"/>
      <c r="BAJ222" s="17"/>
      <c r="BAK222" s="17"/>
      <c r="BAL222" s="17"/>
      <c r="BAM222" s="17"/>
      <c r="BAN222" s="17"/>
      <c r="BAO222" s="17"/>
      <c r="BAP222" s="17"/>
      <c r="BAQ222" s="17"/>
      <c r="BAR222" s="17"/>
      <c r="BAS222" s="17"/>
      <c r="BAT222" s="17"/>
      <c r="BAU222" s="17"/>
      <c r="BAV222" s="17"/>
      <c r="BAW222" s="17"/>
      <c r="BAX222" s="17"/>
      <c r="BAY222" s="17"/>
      <c r="BAZ222" s="17"/>
      <c r="BBA222" s="17"/>
      <c r="BBB222" s="17"/>
      <c r="BBC222" s="17"/>
      <c r="BBD222" s="17"/>
      <c r="BBE222" s="17"/>
      <c r="BBF222" s="17"/>
      <c r="BBG222" s="17"/>
      <c r="BBH222" s="17"/>
      <c r="BBI222" s="17"/>
      <c r="BBJ222" s="17"/>
      <c r="BBK222" s="17"/>
      <c r="BBL222" s="17"/>
      <c r="BBM222" s="17"/>
      <c r="BBN222" s="17"/>
      <c r="BBO222" s="17"/>
      <c r="BBP222" s="17"/>
      <c r="BBQ222" s="17"/>
      <c r="BBR222" s="17"/>
      <c r="BBS222" s="17"/>
      <c r="BBT222" s="17"/>
      <c r="BBU222" s="17"/>
      <c r="BBV222" s="17"/>
      <c r="BBW222" s="17"/>
      <c r="BBX222" s="17"/>
      <c r="BBY222" s="17"/>
      <c r="BBZ222" s="17"/>
      <c r="BCA222" s="17"/>
      <c r="BCB222" s="17"/>
      <c r="BCC222" s="17"/>
      <c r="BCD222" s="17"/>
      <c r="BCE222" s="17"/>
      <c r="BCF222" s="17"/>
      <c r="BCG222" s="17"/>
      <c r="BCH222" s="17"/>
      <c r="BCI222" s="17"/>
      <c r="BCJ222" s="17"/>
      <c r="BCK222" s="17"/>
      <c r="BCL222" s="17"/>
      <c r="BCM222" s="17"/>
      <c r="BCN222" s="17"/>
      <c r="BCO222" s="17"/>
      <c r="BCP222" s="17"/>
      <c r="BCQ222" s="17"/>
      <c r="BCR222" s="17"/>
      <c r="BCS222" s="17"/>
      <c r="BCT222" s="17"/>
      <c r="BCU222" s="17"/>
      <c r="BCV222" s="17"/>
      <c r="BCW222" s="17"/>
      <c r="BCX222" s="17"/>
      <c r="BCY222" s="17"/>
      <c r="BCZ222" s="17"/>
      <c r="BDA222" s="17"/>
      <c r="BDB222" s="17"/>
      <c r="BDC222" s="17"/>
      <c r="BDD222" s="17"/>
      <c r="BDE222" s="17"/>
      <c r="BDF222" s="17"/>
      <c r="BDG222" s="17"/>
      <c r="BDH222" s="17"/>
      <c r="BDI222" s="17"/>
      <c r="BDJ222" s="17"/>
      <c r="BDK222" s="17"/>
      <c r="BDL222" s="17"/>
      <c r="BDM222" s="17"/>
      <c r="BDN222" s="17"/>
      <c r="BDO222" s="17"/>
      <c r="BDP222" s="17"/>
      <c r="BDQ222" s="17"/>
      <c r="BDR222" s="17"/>
      <c r="BDS222" s="17"/>
      <c r="BDT222" s="17"/>
      <c r="BDU222" s="17"/>
      <c r="BDV222" s="17"/>
      <c r="BDW222" s="17"/>
      <c r="BDX222" s="17"/>
      <c r="BDY222" s="17"/>
      <c r="BDZ222" s="17"/>
      <c r="BEA222" s="17"/>
      <c r="BEB222" s="17"/>
      <c r="BEC222" s="17"/>
      <c r="BED222" s="17"/>
      <c r="BEE222" s="17"/>
      <c r="BEF222" s="17"/>
      <c r="BEG222" s="17"/>
      <c r="BEH222" s="17"/>
      <c r="BEI222" s="17"/>
      <c r="BEJ222" s="17"/>
      <c r="BEK222" s="17"/>
      <c r="BEL222" s="17"/>
      <c r="BEM222" s="17"/>
      <c r="BEN222" s="17"/>
      <c r="BEO222" s="17"/>
      <c r="BEP222" s="17"/>
      <c r="BEQ222" s="17"/>
      <c r="BER222" s="17"/>
      <c r="BES222" s="17"/>
      <c r="BET222" s="17"/>
      <c r="BEU222" s="17"/>
      <c r="BEV222" s="17"/>
      <c r="BEW222" s="17"/>
      <c r="BEX222" s="17"/>
      <c r="BEY222" s="17"/>
      <c r="BEZ222" s="17"/>
      <c r="BFA222" s="17"/>
      <c r="BFB222" s="17"/>
      <c r="BFC222" s="17"/>
      <c r="BFD222" s="17"/>
      <c r="BFE222" s="17"/>
      <c r="BFF222" s="17"/>
      <c r="BFG222" s="17"/>
      <c r="BFH222" s="17"/>
      <c r="BFI222" s="17"/>
      <c r="BFJ222" s="17"/>
      <c r="BFK222" s="17"/>
      <c r="BFL222" s="17"/>
      <c r="BFM222" s="17"/>
      <c r="BFN222" s="17"/>
      <c r="BFO222" s="17"/>
      <c r="BFP222" s="17"/>
      <c r="BFQ222" s="17"/>
      <c r="BFR222" s="17"/>
      <c r="BFS222" s="17"/>
      <c r="BFT222" s="17"/>
      <c r="BFU222" s="17"/>
      <c r="BFV222" s="17"/>
      <c r="BFW222" s="17"/>
      <c r="BFX222" s="17"/>
      <c r="BFY222" s="17"/>
      <c r="BFZ222" s="17"/>
      <c r="BGA222" s="17"/>
      <c r="BGB222" s="17"/>
      <c r="BGC222" s="17"/>
      <c r="BGD222" s="17"/>
      <c r="BGE222" s="17"/>
      <c r="BGF222" s="17"/>
      <c r="BGG222" s="17"/>
      <c r="BGH222" s="17"/>
      <c r="BGI222" s="17"/>
      <c r="BGJ222" s="17"/>
      <c r="BGK222" s="17"/>
      <c r="BGL222" s="17"/>
      <c r="BGM222" s="17"/>
      <c r="BGN222" s="17"/>
      <c r="BGO222" s="17"/>
      <c r="BGP222" s="17"/>
      <c r="BGQ222" s="17"/>
      <c r="BGR222" s="17"/>
      <c r="BGS222" s="17"/>
      <c r="BGT222" s="17"/>
      <c r="BGU222" s="17"/>
      <c r="BGV222" s="17"/>
      <c r="BGW222" s="17"/>
      <c r="BGX222" s="17"/>
      <c r="BGY222" s="17"/>
      <c r="BGZ222" s="17"/>
      <c r="BHA222" s="17"/>
      <c r="BHB222" s="17"/>
      <c r="BHC222" s="17"/>
      <c r="BHD222" s="17"/>
      <c r="BHE222" s="17"/>
      <c r="BHF222" s="17"/>
      <c r="BHG222" s="17"/>
      <c r="BHH222" s="17"/>
      <c r="BHI222" s="17"/>
      <c r="BHJ222" s="17"/>
      <c r="BHK222" s="17"/>
      <c r="BHL222" s="17"/>
      <c r="BHM222" s="17"/>
      <c r="BHN222" s="17"/>
      <c r="BHO222" s="17"/>
      <c r="BHP222" s="17"/>
      <c r="BHQ222" s="17"/>
      <c r="BHR222" s="17"/>
      <c r="BHS222" s="17"/>
      <c r="BHT222" s="17"/>
      <c r="BHU222" s="17"/>
      <c r="BHV222" s="17"/>
      <c r="BHW222" s="17"/>
      <c r="BHX222" s="17"/>
      <c r="BHY222" s="17"/>
      <c r="BHZ222" s="17"/>
      <c r="BIA222" s="17"/>
      <c r="BIB222" s="17"/>
      <c r="BIC222" s="17"/>
      <c r="BID222" s="17"/>
      <c r="BIE222" s="17"/>
      <c r="BIF222" s="17"/>
      <c r="BIG222" s="17"/>
      <c r="BIH222" s="17"/>
      <c r="BII222" s="17"/>
      <c r="BIJ222" s="17"/>
      <c r="BIK222" s="17"/>
      <c r="BIL222" s="17"/>
      <c r="BIM222" s="17"/>
      <c r="BIN222" s="17"/>
      <c r="BIO222" s="17"/>
      <c r="BIP222" s="17"/>
      <c r="BIQ222" s="17"/>
      <c r="BIR222" s="17"/>
      <c r="BIS222" s="17"/>
      <c r="BIT222" s="17"/>
      <c r="BIU222" s="17"/>
      <c r="BIV222" s="17"/>
      <c r="BIW222" s="17"/>
      <c r="BIX222" s="17"/>
      <c r="BIY222" s="17"/>
      <c r="BIZ222" s="17"/>
      <c r="BJA222" s="17"/>
      <c r="BJB222" s="17"/>
      <c r="BJC222" s="17"/>
      <c r="BJD222" s="17"/>
      <c r="BJE222" s="17"/>
      <c r="BJF222" s="17"/>
      <c r="BJG222" s="17"/>
      <c r="BJH222" s="17"/>
      <c r="BJI222" s="17"/>
      <c r="BJJ222" s="17"/>
      <c r="BJK222" s="17"/>
      <c r="BJL222" s="17"/>
      <c r="BJM222" s="17"/>
      <c r="BJN222" s="17"/>
      <c r="BJO222" s="17"/>
      <c r="BJP222" s="17"/>
      <c r="BJQ222" s="17"/>
      <c r="BJR222" s="17"/>
      <c r="BJS222" s="17"/>
      <c r="BJT222" s="17"/>
      <c r="BJU222" s="17"/>
      <c r="BJV222" s="17"/>
      <c r="BJW222" s="17"/>
      <c r="BJX222" s="17"/>
      <c r="BJY222" s="17"/>
      <c r="BJZ222" s="17"/>
      <c r="BKA222" s="17"/>
      <c r="BKB222" s="17"/>
      <c r="BKC222" s="17"/>
      <c r="BKD222" s="17"/>
      <c r="BKE222" s="17"/>
      <c r="BKF222" s="17"/>
      <c r="BKG222" s="17"/>
      <c r="BKH222" s="17"/>
      <c r="BKI222" s="17"/>
      <c r="BKJ222" s="17"/>
      <c r="BKK222" s="17"/>
      <c r="BKL222" s="17"/>
      <c r="BKM222" s="17"/>
      <c r="BKN222" s="17"/>
      <c r="BKO222" s="17"/>
      <c r="BKP222" s="17"/>
      <c r="BKQ222" s="17"/>
      <c r="BKR222" s="17"/>
      <c r="BKS222" s="17"/>
      <c r="BKT222" s="17"/>
      <c r="BKU222" s="17"/>
      <c r="BKV222" s="17"/>
      <c r="BKW222" s="17"/>
      <c r="BKX222" s="17"/>
      <c r="BKY222" s="17"/>
      <c r="BKZ222" s="17"/>
      <c r="BLA222" s="17"/>
      <c r="BLB222" s="17"/>
      <c r="BLC222" s="17"/>
      <c r="BLD222" s="17"/>
      <c r="BLE222" s="17"/>
      <c r="BLF222" s="17"/>
      <c r="BLG222" s="17"/>
      <c r="BLH222" s="17"/>
      <c r="BLI222" s="17"/>
      <c r="BLJ222" s="17"/>
      <c r="BLK222" s="17"/>
      <c r="BLL222" s="17"/>
      <c r="BLM222" s="17"/>
      <c r="BLN222" s="17"/>
      <c r="BLO222" s="17"/>
      <c r="BLP222" s="17"/>
      <c r="BLQ222" s="17"/>
      <c r="BLR222" s="17"/>
      <c r="BLS222" s="17"/>
      <c r="BLT222" s="17"/>
      <c r="BLU222" s="17"/>
      <c r="BLV222" s="17"/>
      <c r="BLW222" s="17"/>
      <c r="BLX222" s="17"/>
      <c r="BLY222" s="17"/>
      <c r="BLZ222" s="17"/>
      <c r="BMA222" s="17"/>
      <c r="BMB222" s="17"/>
      <c r="BMC222" s="17"/>
      <c r="BMD222" s="17"/>
      <c r="BME222" s="17"/>
      <c r="BMF222" s="17"/>
      <c r="BMG222" s="17"/>
      <c r="BMH222" s="17"/>
      <c r="BMI222" s="17"/>
      <c r="BMJ222" s="17"/>
      <c r="BMK222" s="17"/>
      <c r="BML222" s="17"/>
      <c r="BMM222" s="17"/>
      <c r="BMN222" s="17"/>
      <c r="BMO222" s="17"/>
      <c r="BMP222" s="17"/>
      <c r="BMQ222" s="17"/>
      <c r="BMR222" s="17"/>
      <c r="BMS222" s="17"/>
      <c r="BMT222" s="17"/>
      <c r="BMU222" s="17"/>
      <c r="BMV222" s="17"/>
      <c r="BMW222" s="17"/>
      <c r="BMX222" s="17"/>
      <c r="BMY222" s="17"/>
      <c r="BMZ222" s="17"/>
      <c r="BNA222" s="17"/>
      <c r="BNB222" s="17"/>
      <c r="BNC222" s="17"/>
      <c r="BND222" s="17"/>
      <c r="BNE222" s="17"/>
      <c r="BNF222" s="17"/>
      <c r="BNG222" s="17"/>
      <c r="BNH222" s="17"/>
      <c r="BNI222" s="17"/>
      <c r="BNJ222" s="17"/>
      <c r="BNK222" s="17"/>
      <c r="BNL222" s="17"/>
      <c r="BNM222" s="17"/>
      <c r="BNN222" s="17"/>
      <c r="BNO222" s="17"/>
      <c r="BNP222" s="17"/>
      <c r="BNQ222" s="17"/>
      <c r="BNR222" s="17"/>
      <c r="BNS222" s="17"/>
      <c r="BNT222" s="17"/>
      <c r="BNU222" s="17"/>
      <c r="BNV222" s="17"/>
      <c r="BNW222" s="17"/>
      <c r="BNX222" s="17"/>
      <c r="BNY222" s="17"/>
      <c r="BNZ222" s="17"/>
      <c r="BOA222" s="17"/>
      <c r="BOB222" s="17"/>
      <c r="BOC222" s="17"/>
      <c r="BOD222" s="17"/>
      <c r="BOE222" s="17"/>
      <c r="BOF222" s="17"/>
      <c r="BOG222" s="17"/>
      <c r="BOH222" s="17"/>
      <c r="BOI222" s="17"/>
      <c r="BOJ222" s="17"/>
      <c r="BOK222" s="17"/>
      <c r="BOL222" s="17"/>
      <c r="BOM222" s="17"/>
      <c r="BON222" s="17"/>
      <c r="BOO222" s="17"/>
      <c r="BOP222" s="17"/>
      <c r="BOQ222" s="17"/>
      <c r="BOR222" s="17"/>
      <c r="BOS222" s="17"/>
      <c r="BOT222" s="17"/>
      <c r="BOU222" s="17"/>
      <c r="BOV222" s="17"/>
      <c r="BOW222" s="17"/>
      <c r="BOX222" s="17"/>
      <c r="BOY222" s="17"/>
      <c r="BOZ222" s="17"/>
      <c r="BPA222" s="17"/>
      <c r="BPB222" s="17"/>
      <c r="BPC222" s="17"/>
      <c r="BPD222" s="17"/>
      <c r="BPE222" s="17"/>
      <c r="BPF222" s="17"/>
      <c r="BPG222" s="17"/>
      <c r="BPH222" s="17"/>
      <c r="BPI222" s="17"/>
      <c r="BPJ222" s="17"/>
      <c r="BPK222" s="17"/>
      <c r="BPL222" s="17"/>
      <c r="BPM222" s="17"/>
      <c r="BPN222" s="17"/>
      <c r="BPO222" s="17"/>
      <c r="BPP222" s="17"/>
      <c r="BPQ222" s="17"/>
      <c r="BPR222" s="17"/>
      <c r="BPS222" s="17"/>
      <c r="BPT222" s="17"/>
      <c r="BPU222" s="17"/>
      <c r="BPV222" s="17"/>
      <c r="BPW222" s="17"/>
      <c r="BPX222" s="17"/>
      <c r="BPY222" s="17"/>
      <c r="BPZ222" s="17"/>
      <c r="BQA222" s="17"/>
      <c r="BQB222" s="17"/>
      <c r="BQC222" s="17"/>
      <c r="BQD222" s="17"/>
      <c r="BQE222" s="17"/>
      <c r="BQF222" s="17"/>
      <c r="BQG222" s="17"/>
      <c r="BQH222" s="17"/>
      <c r="BQI222" s="17"/>
      <c r="BQJ222" s="17"/>
      <c r="BQK222" s="17"/>
      <c r="BQL222" s="17"/>
      <c r="BQM222" s="17"/>
      <c r="BQN222" s="17"/>
      <c r="BQO222" s="17"/>
      <c r="BQP222" s="17"/>
      <c r="BQQ222" s="17"/>
      <c r="BQR222" s="17"/>
      <c r="BQS222" s="17"/>
      <c r="BQT222" s="17"/>
      <c r="BQU222" s="17"/>
      <c r="BQV222" s="17"/>
      <c r="BQW222" s="17"/>
      <c r="BQX222" s="17"/>
      <c r="BQY222" s="17"/>
      <c r="BQZ222" s="17"/>
      <c r="BRA222" s="17"/>
      <c r="BRB222" s="17"/>
      <c r="BRC222" s="17"/>
      <c r="BRD222" s="17"/>
      <c r="BRE222" s="17"/>
      <c r="BRF222" s="17"/>
      <c r="BRG222" s="17"/>
      <c r="BRH222" s="17"/>
      <c r="BRI222" s="17"/>
      <c r="BRJ222" s="17"/>
      <c r="BRK222" s="17"/>
      <c r="BRL222" s="17"/>
      <c r="BRM222" s="17"/>
      <c r="BRN222" s="17"/>
      <c r="BRO222" s="17"/>
      <c r="BRP222" s="17"/>
      <c r="BRQ222" s="17"/>
      <c r="BRR222" s="17"/>
      <c r="BRS222" s="17"/>
      <c r="BRT222" s="17"/>
      <c r="BRU222" s="17"/>
      <c r="BRV222" s="17"/>
      <c r="BRW222" s="17"/>
      <c r="BRX222" s="17"/>
      <c r="BRY222" s="17"/>
      <c r="BRZ222" s="17"/>
      <c r="BSA222" s="17"/>
      <c r="BSB222" s="17"/>
      <c r="BSC222" s="17"/>
      <c r="BSD222" s="17"/>
      <c r="BSE222" s="17"/>
      <c r="BSF222" s="17"/>
      <c r="BSG222" s="17"/>
      <c r="BSH222" s="17"/>
      <c r="BSI222" s="17"/>
      <c r="BSJ222" s="17"/>
      <c r="BSK222" s="17"/>
      <c r="BSL222" s="17"/>
      <c r="BSM222" s="17"/>
      <c r="BSN222" s="17"/>
      <c r="BSO222" s="17"/>
      <c r="BSP222" s="17"/>
      <c r="BSQ222" s="17"/>
      <c r="BSR222" s="17"/>
      <c r="BSS222" s="17"/>
      <c r="BST222" s="17"/>
      <c r="BSU222" s="17"/>
      <c r="BSV222" s="17"/>
      <c r="BSW222" s="17"/>
      <c r="BSX222" s="17"/>
      <c r="BSY222" s="17"/>
      <c r="BSZ222" s="17"/>
      <c r="BTA222" s="17"/>
      <c r="BTB222" s="17"/>
      <c r="BTC222" s="17"/>
      <c r="BTD222" s="17"/>
      <c r="BTE222" s="17"/>
      <c r="BTF222" s="17"/>
      <c r="BTG222" s="17"/>
      <c r="BTH222" s="17"/>
      <c r="BTI222" s="17"/>
      <c r="BTJ222" s="17"/>
      <c r="BTK222" s="17"/>
      <c r="BTL222" s="17"/>
      <c r="BTM222" s="17"/>
      <c r="BTN222" s="17"/>
      <c r="BTO222" s="17"/>
      <c r="BTP222" s="17"/>
      <c r="BTQ222" s="17"/>
      <c r="BTR222" s="17"/>
      <c r="BTS222" s="17"/>
      <c r="BTT222" s="17"/>
      <c r="BTU222" s="17"/>
      <c r="BTV222" s="17"/>
      <c r="BTW222" s="17"/>
      <c r="BTX222" s="17"/>
      <c r="BTY222" s="17"/>
      <c r="BTZ222" s="17"/>
      <c r="BUA222" s="17"/>
      <c r="BUB222" s="17"/>
      <c r="BUC222" s="17"/>
      <c r="BUD222" s="17"/>
      <c r="BUE222" s="17"/>
      <c r="BUF222" s="17"/>
      <c r="BUG222" s="17"/>
      <c r="BUH222" s="17"/>
      <c r="BUI222" s="17"/>
      <c r="BUJ222" s="17"/>
      <c r="BUK222" s="17"/>
      <c r="BUL222" s="17"/>
      <c r="BUM222" s="17"/>
      <c r="BUN222" s="17"/>
      <c r="BUO222" s="17"/>
      <c r="BUP222" s="17"/>
      <c r="BUQ222" s="17"/>
      <c r="BUR222" s="17"/>
      <c r="BUS222" s="17"/>
      <c r="BUT222" s="17"/>
      <c r="BUU222" s="17"/>
      <c r="BUV222" s="17"/>
      <c r="BUW222" s="17"/>
      <c r="BUX222" s="17"/>
      <c r="BUY222" s="17"/>
      <c r="BUZ222" s="17"/>
      <c r="BVA222" s="17"/>
      <c r="BVB222" s="17"/>
      <c r="BVC222" s="17"/>
      <c r="BVD222" s="17"/>
      <c r="BVE222" s="17"/>
      <c r="BVF222" s="17"/>
      <c r="BVG222" s="17"/>
      <c r="BVH222" s="17"/>
      <c r="BVI222" s="17"/>
      <c r="BVJ222" s="17"/>
      <c r="BVK222" s="17"/>
      <c r="BVL222" s="17"/>
      <c r="BVM222" s="17"/>
      <c r="BVN222" s="17"/>
      <c r="BVO222" s="17"/>
      <c r="BVP222" s="17"/>
      <c r="BVQ222" s="17"/>
      <c r="BVR222" s="17"/>
      <c r="BVS222" s="17"/>
      <c r="BVT222" s="17"/>
      <c r="BVU222" s="17"/>
      <c r="BVV222" s="17"/>
      <c r="BVW222" s="17"/>
      <c r="BVX222" s="17"/>
      <c r="BVY222" s="17"/>
      <c r="BVZ222" s="17"/>
      <c r="BWA222" s="17"/>
      <c r="BWB222" s="17"/>
      <c r="BWC222" s="17"/>
      <c r="BWD222" s="17"/>
      <c r="BWE222" s="17"/>
      <c r="BWF222" s="17"/>
      <c r="BWG222" s="17"/>
      <c r="BWH222" s="17"/>
      <c r="BWI222" s="17"/>
      <c r="BWJ222" s="17"/>
      <c r="BWK222" s="17"/>
      <c r="BWL222" s="17"/>
      <c r="BWM222" s="17"/>
      <c r="BWN222" s="17"/>
      <c r="BWO222" s="17"/>
      <c r="BWP222" s="17"/>
      <c r="BWQ222" s="17"/>
      <c r="BWR222" s="17"/>
      <c r="BWS222" s="17"/>
      <c r="BWT222" s="17"/>
      <c r="BWU222" s="17"/>
      <c r="BWV222" s="17"/>
      <c r="BWW222" s="17"/>
      <c r="BWX222" s="17"/>
      <c r="BWY222" s="17"/>
      <c r="BWZ222" s="17"/>
      <c r="BXA222" s="17"/>
      <c r="BXB222" s="17"/>
      <c r="BXC222" s="17"/>
      <c r="BXD222" s="17"/>
      <c r="BXE222" s="17"/>
      <c r="BXF222" s="17"/>
      <c r="BXG222" s="17"/>
      <c r="BXH222" s="17"/>
      <c r="BXI222" s="17"/>
      <c r="BXJ222" s="17"/>
      <c r="BXK222" s="17"/>
      <c r="BXL222" s="17"/>
      <c r="BXM222" s="17"/>
      <c r="BXN222" s="17"/>
      <c r="BXO222" s="17"/>
      <c r="BXP222" s="17"/>
      <c r="BXQ222" s="17"/>
      <c r="BXR222" s="17"/>
      <c r="BXS222" s="17"/>
      <c r="BXT222" s="17"/>
      <c r="BXU222" s="17"/>
      <c r="BXV222" s="17"/>
      <c r="BXW222" s="17"/>
      <c r="BXX222" s="17"/>
      <c r="BXY222" s="17"/>
      <c r="BXZ222" s="17"/>
      <c r="BYA222" s="17"/>
      <c r="BYB222" s="17"/>
      <c r="BYC222" s="17"/>
      <c r="BYD222" s="17"/>
      <c r="BYE222" s="17"/>
      <c r="BYF222" s="17"/>
      <c r="BYG222" s="17"/>
      <c r="BYH222" s="17"/>
      <c r="BYI222" s="17"/>
      <c r="BYJ222" s="17"/>
      <c r="BYK222" s="17"/>
      <c r="BYL222" s="17"/>
      <c r="BYM222" s="17"/>
      <c r="BYN222" s="17"/>
      <c r="BYO222" s="17"/>
      <c r="BYP222" s="17"/>
      <c r="BYQ222" s="17"/>
      <c r="BYR222" s="17"/>
      <c r="BYS222" s="17"/>
      <c r="BYT222" s="17"/>
      <c r="BYU222" s="17"/>
      <c r="BYV222" s="17"/>
      <c r="BYW222" s="17"/>
      <c r="BYX222" s="17"/>
      <c r="BYY222" s="17"/>
      <c r="BYZ222" s="17"/>
      <c r="BZA222" s="17"/>
      <c r="BZB222" s="17"/>
      <c r="BZC222" s="17"/>
      <c r="BZD222" s="17"/>
      <c r="BZE222" s="17"/>
      <c r="BZF222" s="17"/>
      <c r="BZG222" s="17"/>
      <c r="BZH222" s="17"/>
      <c r="BZI222" s="17"/>
      <c r="BZJ222" s="17"/>
      <c r="BZK222" s="17"/>
      <c r="BZL222" s="17"/>
      <c r="BZM222" s="17"/>
      <c r="BZN222" s="17"/>
      <c r="BZO222" s="17"/>
      <c r="BZP222" s="17"/>
      <c r="BZQ222" s="17"/>
      <c r="BZR222" s="17"/>
      <c r="BZS222" s="17"/>
      <c r="BZT222" s="17"/>
      <c r="BZU222" s="17"/>
      <c r="BZV222" s="17"/>
      <c r="BZW222" s="17"/>
      <c r="BZX222" s="17"/>
      <c r="BZY222" s="17"/>
      <c r="BZZ222" s="17"/>
      <c r="CAA222" s="17"/>
      <c r="CAB222" s="17"/>
      <c r="CAC222" s="17"/>
      <c r="CAD222" s="17"/>
      <c r="CAE222" s="17"/>
      <c r="CAF222" s="17"/>
      <c r="CAG222" s="17"/>
      <c r="CAH222" s="17"/>
      <c r="CAI222" s="17"/>
      <c r="CAJ222" s="17"/>
      <c r="CAK222" s="17"/>
      <c r="CAL222" s="17"/>
      <c r="CAM222" s="17"/>
      <c r="CAN222" s="17"/>
      <c r="CAO222" s="17"/>
      <c r="CAP222" s="17"/>
      <c r="CAQ222" s="17"/>
      <c r="CAR222" s="17"/>
      <c r="CAS222" s="17"/>
      <c r="CAT222" s="17"/>
      <c r="CAU222" s="17"/>
      <c r="CAV222" s="17"/>
      <c r="CAW222" s="17"/>
      <c r="CAX222" s="17"/>
      <c r="CAY222" s="17"/>
      <c r="CAZ222" s="17"/>
      <c r="CBA222" s="17"/>
      <c r="CBB222" s="17"/>
      <c r="CBC222" s="17"/>
      <c r="CBD222" s="17"/>
      <c r="CBE222" s="17"/>
      <c r="CBF222" s="17"/>
      <c r="CBG222" s="17"/>
      <c r="CBH222" s="17"/>
      <c r="CBI222" s="17"/>
      <c r="CBJ222" s="17"/>
      <c r="CBK222" s="17"/>
      <c r="CBL222" s="17"/>
      <c r="CBM222" s="17"/>
      <c r="CBN222" s="17"/>
      <c r="CBO222" s="17"/>
      <c r="CBP222" s="17"/>
      <c r="CBQ222" s="17"/>
      <c r="CBR222" s="17"/>
      <c r="CBS222" s="17"/>
      <c r="CBT222" s="17"/>
      <c r="CBU222" s="17"/>
      <c r="CBV222" s="17"/>
      <c r="CBW222" s="17"/>
      <c r="CBX222" s="17"/>
      <c r="CBY222" s="17"/>
      <c r="CBZ222" s="17"/>
      <c r="CCA222" s="17"/>
      <c r="CCB222" s="17"/>
      <c r="CCC222" s="17"/>
      <c r="CCD222" s="17"/>
      <c r="CCE222" s="17"/>
      <c r="CCF222" s="17"/>
      <c r="CCG222" s="17"/>
      <c r="CCH222" s="17"/>
      <c r="CCI222" s="17"/>
      <c r="CCJ222" s="17"/>
      <c r="CCK222" s="17"/>
      <c r="CCL222" s="17"/>
      <c r="CCM222" s="17"/>
      <c r="CCN222" s="17"/>
      <c r="CCO222" s="17"/>
      <c r="CCP222" s="17"/>
      <c r="CCQ222" s="17"/>
      <c r="CCR222" s="17"/>
      <c r="CCS222" s="17"/>
      <c r="CCT222" s="17"/>
      <c r="CCU222" s="17"/>
      <c r="CCV222" s="17"/>
      <c r="CCW222" s="17"/>
      <c r="CCX222" s="17"/>
      <c r="CCY222" s="17"/>
      <c r="CCZ222" s="17"/>
      <c r="CDA222" s="17"/>
      <c r="CDB222" s="17"/>
      <c r="CDC222" s="17"/>
      <c r="CDD222" s="17"/>
      <c r="CDE222" s="17"/>
      <c r="CDF222" s="17"/>
      <c r="CDG222" s="17"/>
      <c r="CDH222" s="17"/>
      <c r="CDI222" s="17"/>
      <c r="CDJ222" s="17"/>
      <c r="CDK222" s="17"/>
      <c r="CDL222" s="17"/>
      <c r="CDM222" s="17"/>
      <c r="CDN222" s="17"/>
      <c r="CDO222" s="17"/>
      <c r="CDP222" s="17"/>
      <c r="CDQ222" s="17"/>
      <c r="CDR222" s="17"/>
      <c r="CDS222" s="17"/>
      <c r="CDT222" s="17"/>
      <c r="CDU222" s="17"/>
    </row>
    <row r="223">
      <c r="A223" s="14" t="s">
        <v>2801</v>
      </c>
      <c r="B223" s="14" t="s">
        <v>4444</v>
      </c>
      <c r="C223" s="14" t="s">
        <v>2803</v>
      </c>
      <c r="D223" s="14" t="s">
        <v>2804</v>
      </c>
      <c r="E223" s="14" t="s">
        <v>4445</v>
      </c>
      <c r="F223" s="14" t="s">
        <v>2835</v>
      </c>
      <c r="I223" s="14" t="s">
        <v>4446</v>
      </c>
      <c r="J223" s="14" t="s">
        <v>2618</v>
      </c>
      <c r="K223" s="14" t="s">
        <v>2619</v>
      </c>
      <c r="L223" s="14" t="s">
        <v>2658</v>
      </c>
      <c r="M223" s="17"/>
      <c r="N223" s="14" t="s">
        <v>2690</v>
      </c>
      <c r="O223" s="14" t="s">
        <v>2690</v>
      </c>
      <c r="P223" s="14" t="s">
        <v>2690</v>
      </c>
      <c r="Q223" s="16">
        <v>11.0</v>
      </c>
      <c r="R223" s="16">
        <v>4113009.0</v>
      </c>
      <c r="S223" s="16">
        <v>4113009.0</v>
      </c>
      <c r="T223" s="14" t="s">
        <v>2630</v>
      </c>
      <c r="U223" s="14" t="s">
        <v>2622</v>
      </c>
      <c r="V223" s="14" t="s">
        <v>4447</v>
      </c>
      <c r="W223" s="14" t="s">
        <v>4448</v>
      </c>
      <c r="X223" s="16">
        <v>0.36</v>
      </c>
      <c r="Y223" s="17"/>
      <c r="Z223" s="16">
        <v>25.0</v>
      </c>
      <c r="AA223" s="16">
        <v>44.0</v>
      </c>
      <c r="AB223" s="17"/>
      <c r="AC223" s="16">
        <v>55.0</v>
      </c>
      <c r="AD223" s="16">
        <v>8510.0</v>
      </c>
      <c r="AE223" s="22">
        <v>45638.0</v>
      </c>
      <c r="AF223" s="17"/>
      <c r="AG223" s="17"/>
      <c r="AH223" s="17"/>
      <c r="AI223" s="17"/>
      <c r="AJ223" s="17"/>
      <c r="AK223" s="17"/>
      <c r="AL223" s="16">
        <v>76.0</v>
      </c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4" t="s">
        <v>2806</v>
      </c>
      <c r="BB223" s="17"/>
      <c r="BC223" s="17"/>
      <c r="BD223" s="17"/>
      <c r="BE223" s="17"/>
      <c r="BF223" s="14" t="s">
        <v>2563</v>
      </c>
      <c r="BG223" s="16">
        <v>1.0</v>
      </c>
      <c r="BH223" s="14" t="s">
        <v>2564</v>
      </c>
      <c r="BI223" s="14" t="s">
        <v>2565</v>
      </c>
      <c r="BJ223" s="14" t="s">
        <v>2566</v>
      </c>
      <c r="BK223" s="17"/>
      <c r="BL223" s="17"/>
      <c r="BM223" s="16">
        <v>285.5</v>
      </c>
      <c r="BN223" s="17"/>
      <c r="BO223" s="17"/>
      <c r="BP223" s="17"/>
      <c r="BQ223" s="17"/>
      <c r="BR223" s="17"/>
      <c r="BS223" s="16">
        <v>1.0E-4</v>
      </c>
      <c r="BT223" s="16">
        <v>24.7230167</v>
      </c>
      <c r="BU223" s="14" t="s">
        <v>2567</v>
      </c>
      <c r="BV223" s="17"/>
      <c r="BW223" s="16">
        <v>2009.0</v>
      </c>
      <c r="BX223" s="16">
        <v>0.0</v>
      </c>
      <c r="BY223" s="14" t="s">
        <v>2807</v>
      </c>
      <c r="BZ223" s="16">
        <v>752.0</v>
      </c>
      <c r="CA223" s="16">
        <v>-28057.0</v>
      </c>
      <c r="CB223" s="16">
        <v>0.0</v>
      </c>
      <c r="CC223" s="16">
        <v>24.7230167</v>
      </c>
      <c r="CD223" s="14" t="s">
        <v>2571</v>
      </c>
      <c r="CE223" s="16">
        <v>24.7230167</v>
      </c>
      <c r="CF223" s="14" t="s">
        <v>2572</v>
      </c>
      <c r="CG223" s="14" t="s">
        <v>2704</v>
      </c>
      <c r="CH223" s="19">
        <v>40820.0</v>
      </c>
      <c r="CI223" s="14" t="s">
        <v>2573</v>
      </c>
      <c r="CJ223" s="14" t="s">
        <v>2719</v>
      </c>
      <c r="CK223" s="14" t="s">
        <v>2574</v>
      </c>
      <c r="CL223" s="14" t="s">
        <v>2808</v>
      </c>
      <c r="CM223" s="20">
        <v>2366833.0</v>
      </c>
      <c r="CN223" s="14" t="s">
        <v>2808</v>
      </c>
      <c r="CO223" s="14" t="s">
        <v>2563</v>
      </c>
      <c r="CP223" s="14" t="s">
        <v>2563</v>
      </c>
      <c r="CQ223" s="16">
        <v>0.2961</v>
      </c>
      <c r="CR223" s="16">
        <v>0.27</v>
      </c>
      <c r="CS223" s="14" t="s">
        <v>2574</v>
      </c>
      <c r="CT223" s="14" t="s">
        <v>4449</v>
      </c>
      <c r="CX223" s="17"/>
      <c r="CY223" s="16">
        <v>24.7230167</v>
      </c>
      <c r="CZ223" s="14" t="s">
        <v>2581</v>
      </c>
      <c r="DB223" s="14" t="s">
        <v>2574</v>
      </c>
      <c r="DC223" s="14" t="s">
        <v>2708</v>
      </c>
      <c r="DD223" s="14" t="s">
        <v>4393</v>
      </c>
      <c r="DE223" s="14" t="s">
        <v>2563</v>
      </c>
      <c r="DF223" s="14" t="s">
        <v>2574</v>
      </c>
      <c r="DG223" s="14" t="s">
        <v>3834</v>
      </c>
      <c r="DH223" s="14" t="s">
        <v>4406</v>
      </c>
      <c r="DI223" s="14" t="s">
        <v>2813</v>
      </c>
      <c r="DJ223" s="14" t="s">
        <v>2814</v>
      </c>
      <c r="DK223" s="16">
        <v>127.0</v>
      </c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  <c r="KL223" s="17"/>
      <c r="KM223" s="17"/>
      <c r="KN223" s="17"/>
      <c r="KO223" s="17"/>
      <c r="KP223" s="17"/>
      <c r="KQ223" s="17"/>
      <c r="KR223" s="17"/>
      <c r="KS223" s="17"/>
      <c r="KT223" s="17"/>
      <c r="KU223" s="17"/>
      <c r="KV223" s="17"/>
      <c r="KW223" s="17"/>
      <c r="KX223" s="17"/>
      <c r="KY223" s="17"/>
      <c r="KZ223" s="17"/>
      <c r="LA223" s="17"/>
      <c r="LB223" s="17"/>
      <c r="LC223" s="17"/>
      <c r="LD223" s="17"/>
      <c r="LE223" s="17"/>
      <c r="LF223" s="17"/>
      <c r="LG223" s="17"/>
      <c r="LH223" s="17"/>
      <c r="LI223" s="17"/>
      <c r="LJ223" s="17"/>
      <c r="LK223" s="17"/>
      <c r="LL223" s="17"/>
      <c r="LM223" s="17"/>
      <c r="LN223" s="17"/>
      <c r="LO223" s="17"/>
      <c r="LP223" s="17"/>
      <c r="LQ223" s="17"/>
      <c r="LR223" s="17"/>
      <c r="LS223" s="17"/>
      <c r="LT223" s="17"/>
      <c r="LU223" s="17"/>
      <c r="LV223" s="17"/>
      <c r="LW223" s="17"/>
      <c r="LX223" s="17"/>
      <c r="LY223" s="17"/>
      <c r="LZ223" s="17"/>
      <c r="MA223" s="17"/>
      <c r="MB223" s="17"/>
      <c r="MC223" s="17"/>
      <c r="MD223" s="17"/>
      <c r="ME223" s="17"/>
      <c r="MF223" s="17"/>
      <c r="MG223" s="17"/>
      <c r="MH223" s="17"/>
      <c r="MI223" s="17"/>
      <c r="MJ223" s="17"/>
      <c r="MK223" s="17"/>
      <c r="ML223" s="17"/>
      <c r="MM223" s="17"/>
      <c r="MN223" s="17"/>
      <c r="MO223" s="17"/>
      <c r="MP223" s="17"/>
      <c r="MQ223" s="17"/>
      <c r="MR223" s="17"/>
      <c r="MS223" s="17"/>
      <c r="MT223" s="17"/>
      <c r="MU223" s="17"/>
      <c r="MV223" s="17"/>
      <c r="MW223" s="17"/>
      <c r="MX223" s="17"/>
      <c r="MY223" s="17"/>
      <c r="MZ223" s="17"/>
      <c r="NA223" s="17"/>
      <c r="NB223" s="17"/>
      <c r="NC223" s="17"/>
      <c r="ND223" s="17"/>
      <c r="NE223" s="17"/>
      <c r="NF223" s="17"/>
      <c r="NG223" s="17"/>
      <c r="NH223" s="17"/>
      <c r="NI223" s="17"/>
      <c r="NJ223" s="17"/>
      <c r="NK223" s="17"/>
      <c r="NL223" s="17"/>
      <c r="NM223" s="17"/>
      <c r="NN223" s="17"/>
      <c r="NO223" s="17"/>
      <c r="NP223" s="17"/>
      <c r="NQ223" s="17"/>
      <c r="NR223" s="17"/>
      <c r="NS223" s="17"/>
      <c r="NT223" s="17"/>
      <c r="NU223" s="17"/>
      <c r="NV223" s="17"/>
      <c r="NW223" s="17"/>
      <c r="NX223" s="17"/>
      <c r="NY223" s="17"/>
      <c r="NZ223" s="17"/>
      <c r="OA223" s="17"/>
      <c r="OB223" s="17"/>
      <c r="OC223" s="17"/>
      <c r="OD223" s="17"/>
      <c r="OE223" s="17"/>
      <c r="OF223" s="17"/>
      <c r="OG223" s="17"/>
      <c r="OH223" s="17"/>
      <c r="OI223" s="17"/>
      <c r="OJ223" s="17"/>
      <c r="OK223" s="17"/>
      <c r="OL223" s="17"/>
      <c r="OM223" s="17"/>
      <c r="ON223" s="17"/>
      <c r="OO223" s="17"/>
      <c r="OP223" s="17"/>
      <c r="OQ223" s="17"/>
      <c r="OR223" s="17"/>
      <c r="OS223" s="17"/>
      <c r="OT223" s="17"/>
      <c r="OU223" s="17"/>
      <c r="OV223" s="17"/>
      <c r="OW223" s="17"/>
      <c r="OX223" s="17"/>
      <c r="OY223" s="17"/>
      <c r="OZ223" s="17"/>
      <c r="PA223" s="17"/>
      <c r="PB223" s="17"/>
      <c r="PC223" s="17"/>
      <c r="PD223" s="17"/>
      <c r="PE223" s="17"/>
      <c r="PF223" s="17"/>
      <c r="PG223" s="17"/>
      <c r="PH223" s="17"/>
      <c r="PI223" s="17"/>
      <c r="PJ223" s="17"/>
      <c r="PK223" s="17"/>
      <c r="PL223" s="17"/>
      <c r="PM223" s="17"/>
      <c r="PN223" s="17"/>
      <c r="PO223" s="17"/>
      <c r="PP223" s="17"/>
      <c r="PQ223" s="17"/>
      <c r="PR223" s="17"/>
      <c r="PS223" s="17"/>
      <c r="PT223" s="17"/>
      <c r="PU223" s="17"/>
      <c r="PV223" s="17"/>
      <c r="PW223" s="17"/>
      <c r="PX223" s="17"/>
      <c r="PY223" s="17"/>
      <c r="PZ223" s="17"/>
      <c r="QA223" s="17"/>
      <c r="QB223" s="17"/>
      <c r="QC223" s="17"/>
      <c r="QD223" s="17"/>
      <c r="QE223" s="17"/>
      <c r="QF223" s="17"/>
      <c r="QG223" s="17"/>
      <c r="QH223" s="17"/>
      <c r="QI223" s="17"/>
      <c r="QJ223" s="17"/>
      <c r="QK223" s="17"/>
      <c r="QL223" s="17"/>
      <c r="QM223" s="17"/>
      <c r="QN223" s="17"/>
      <c r="QO223" s="17"/>
      <c r="QP223" s="17"/>
      <c r="QQ223" s="17"/>
      <c r="QR223" s="17"/>
      <c r="QS223" s="17"/>
      <c r="QT223" s="17"/>
      <c r="QU223" s="16">
        <v>31.0</v>
      </c>
      <c r="QV223" s="16">
        <v>16.0</v>
      </c>
      <c r="QW223" s="16">
        <v>20.0</v>
      </c>
      <c r="QX223" s="17"/>
      <c r="QY223" s="17"/>
      <c r="QZ223" s="17"/>
      <c r="RA223" s="17"/>
      <c r="RB223" s="17"/>
      <c r="RC223" s="17"/>
      <c r="RD223" s="17"/>
      <c r="RE223" s="17"/>
      <c r="RF223" s="17"/>
      <c r="RG223" s="17"/>
      <c r="RH223" s="17"/>
      <c r="RI223" s="17"/>
      <c r="RJ223" s="17"/>
      <c r="RK223" s="17"/>
      <c r="RL223" s="17"/>
      <c r="RM223" s="17"/>
      <c r="RN223" s="17"/>
      <c r="RO223" s="17"/>
      <c r="RP223" s="17"/>
      <c r="RQ223" s="17"/>
      <c r="RR223" s="17"/>
      <c r="RS223" s="17"/>
      <c r="RT223" s="17"/>
      <c r="RU223" s="17"/>
      <c r="RV223" s="17"/>
      <c r="RW223" s="17"/>
      <c r="RX223" s="17"/>
      <c r="RY223" s="17"/>
      <c r="RZ223" s="17"/>
      <c r="SA223" s="17"/>
      <c r="SB223" s="17"/>
      <c r="SC223" s="17"/>
      <c r="SD223" s="17"/>
      <c r="SE223" s="17"/>
      <c r="SF223" s="17"/>
      <c r="SG223" s="17"/>
      <c r="SH223" s="17"/>
      <c r="SI223" s="17"/>
      <c r="SJ223" s="17"/>
      <c r="SK223" s="17"/>
      <c r="SL223" s="17"/>
      <c r="SM223" s="17"/>
      <c r="SN223" s="17"/>
      <c r="SO223" s="17"/>
      <c r="SP223" s="17"/>
      <c r="SQ223" s="17"/>
      <c r="SR223" s="17"/>
      <c r="SS223" s="17"/>
      <c r="ST223" s="17"/>
      <c r="SU223" s="17"/>
      <c r="SV223" s="17"/>
      <c r="SW223" s="17"/>
      <c r="SX223" s="17"/>
      <c r="SY223" s="17"/>
      <c r="SZ223" s="17"/>
      <c r="TA223" s="17"/>
      <c r="TB223" s="17"/>
      <c r="TC223" s="17"/>
      <c r="TD223" s="17"/>
      <c r="TE223" s="17"/>
      <c r="TF223" s="17"/>
      <c r="TG223" s="17"/>
      <c r="TH223" s="17"/>
      <c r="TI223" s="17"/>
      <c r="TJ223" s="17"/>
      <c r="TK223" s="17"/>
      <c r="TL223" s="17"/>
      <c r="TM223" s="17"/>
      <c r="TN223" s="17"/>
      <c r="TO223" s="17"/>
      <c r="TP223" s="17"/>
      <c r="TQ223" s="17"/>
      <c r="TR223" s="17"/>
      <c r="TS223" s="17"/>
      <c r="TT223" s="17"/>
      <c r="TU223" s="17"/>
      <c r="TV223" s="17"/>
      <c r="TW223" s="17"/>
      <c r="TX223" s="17"/>
      <c r="TY223" s="17"/>
      <c r="TZ223" s="17"/>
      <c r="UA223" s="17"/>
      <c r="UB223" s="17"/>
      <c r="UC223" s="17"/>
      <c r="UD223" s="17"/>
      <c r="UE223" s="17"/>
      <c r="UF223" s="17"/>
      <c r="UG223" s="17"/>
      <c r="UH223" s="17"/>
      <c r="UI223" s="17"/>
      <c r="UJ223" s="17"/>
      <c r="UK223" s="17"/>
      <c r="UL223" s="17"/>
      <c r="UM223" s="17"/>
      <c r="UN223" s="17"/>
      <c r="UO223" s="17"/>
      <c r="UP223" s="17"/>
      <c r="UQ223" s="17"/>
      <c r="UR223" s="17"/>
      <c r="US223" s="17"/>
      <c r="UT223" s="17"/>
      <c r="UU223" s="17"/>
      <c r="UV223" s="17"/>
      <c r="UW223" s="17"/>
      <c r="UX223" s="17"/>
      <c r="UY223" s="17"/>
      <c r="UZ223" s="17"/>
      <c r="VA223" s="17"/>
      <c r="VB223" s="17"/>
      <c r="VC223" s="17"/>
      <c r="VD223" s="17"/>
      <c r="VE223" s="17"/>
      <c r="VF223" s="17"/>
      <c r="VG223" s="17"/>
      <c r="VH223" s="17"/>
      <c r="VI223" s="17"/>
      <c r="VJ223" s="17"/>
      <c r="VK223" s="17"/>
      <c r="VL223" s="17"/>
      <c r="VM223" s="17"/>
      <c r="VN223" s="17"/>
      <c r="VO223" s="17"/>
      <c r="VP223" s="17"/>
      <c r="VQ223" s="17"/>
      <c r="VR223" s="17"/>
      <c r="VS223" s="17"/>
      <c r="VT223" s="17"/>
      <c r="VU223" s="17"/>
      <c r="VV223" s="17"/>
      <c r="VW223" s="17"/>
      <c r="VX223" s="17"/>
      <c r="VY223" s="17"/>
      <c r="VZ223" s="17"/>
      <c r="WA223" s="17"/>
      <c r="WB223" s="17"/>
      <c r="WC223" s="17"/>
      <c r="WD223" s="17"/>
      <c r="WE223" s="17"/>
      <c r="WF223" s="17"/>
      <c r="WG223" s="17"/>
      <c r="WH223" s="17"/>
      <c r="WI223" s="17"/>
      <c r="WJ223" s="17"/>
      <c r="WK223" s="17"/>
      <c r="WL223" s="17"/>
      <c r="WM223" s="17"/>
      <c r="WN223" s="17"/>
      <c r="WO223" s="17"/>
      <c r="WP223" s="17"/>
      <c r="WQ223" s="17"/>
      <c r="WR223" s="17"/>
      <c r="WS223" s="17"/>
      <c r="WT223" s="17"/>
      <c r="WU223" s="17"/>
      <c r="WV223" s="17"/>
      <c r="WW223" s="17"/>
      <c r="WX223" s="17"/>
      <c r="WY223" s="17"/>
      <c r="WZ223" s="17"/>
      <c r="XA223" s="17"/>
      <c r="XB223" s="17"/>
      <c r="XC223" s="17"/>
      <c r="XD223" s="17"/>
      <c r="XE223" s="17"/>
      <c r="XF223" s="17"/>
      <c r="XG223" s="17"/>
      <c r="XH223" s="17"/>
      <c r="XI223" s="17"/>
      <c r="XJ223" s="17"/>
      <c r="XK223" s="17"/>
      <c r="XL223" s="17"/>
      <c r="XM223" s="17"/>
      <c r="XN223" s="17"/>
      <c r="XO223" s="17"/>
      <c r="XP223" s="17"/>
      <c r="XQ223" s="17"/>
      <c r="XR223" s="17"/>
      <c r="XS223" s="17"/>
      <c r="XT223" s="17"/>
      <c r="XU223" s="17"/>
      <c r="XV223" s="17"/>
      <c r="XW223" s="17"/>
      <c r="XX223" s="17"/>
      <c r="XY223" s="17"/>
      <c r="XZ223" s="17"/>
      <c r="YA223" s="17"/>
      <c r="YB223" s="17"/>
      <c r="YC223" s="17"/>
      <c r="YD223" s="17"/>
      <c r="YE223" s="17"/>
      <c r="YF223" s="17"/>
      <c r="YG223" s="17"/>
      <c r="YH223" s="17"/>
      <c r="YI223" s="17"/>
      <c r="YJ223" s="17"/>
      <c r="YK223" s="17"/>
      <c r="YL223" s="17"/>
      <c r="YM223" s="17"/>
      <c r="YN223" s="17"/>
      <c r="YO223" s="17"/>
      <c r="YP223" s="17"/>
      <c r="YQ223" s="17"/>
      <c r="YR223" s="17"/>
      <c r="YS223" s="17"/>
      <c r="YT223" s="17"/>
      <c r="YU223" s="17"/>
      <c r="YV223" s="17"/>
      <c r="YW223" s="17"/>
      <c r="YX223" s="17"/>
      <c r="YY223" s="17"/>
      <c r="YZ223" s="17"/>
      <c r="ZA223" s="17"/>
      <c r="ZB223" s="17"/>
      <c r="ZC223" s="17"/>
      <c r="ZD223" s="17"/>
      <c r="ZE223" s="17"/>
      <c r="ZF223" s="17"/>
      <c r="ZG223" s="17"/>
      <c r="ZH223" s="17"/>
      <c r="ZI223" s="17"/>
      <c r="ZJ223" s="17"/>
      <c r="ZK223" s="17"/>
      <c r="ZL223" s="17"/>
      <c r="ZM223" s="17"/>
      <c r="ZN223" s="17"/>
      <c r="ZO223" s="17"/>
      <c r="ZP223" s="17"/>
      <c r="ZQ223" s="17"/>
      <c r="ZR223" s="17"/>
      <c r="ZS223" s="17"/>
      <c r="ZT223" s="17"/>
      <c r="ZU223" s="17"/>
      <c r="ZV223" s="17"/>
      <c r="ZW223" s="17"/>
      <c r="ZX223" s="17"/>
      <c r="ZY223" s="17"/>
      <c r="ZZ223" s="17"/>
      <c r="AAA223" s="17"/>
      <c r="AAB223" s="17"/>
      <c r="AAC223" s="17"/>
      <c r="AAD223" s="17"/>
      <c r="AAE223" s="17"/>
      <c r="AAF223" s="17"/>
      <c r="AAG223" s="17"/>
      <c r="AAH223" s="17"/>
      <c r="AAI223" s="17"/>
      <c r="AAJ223" s="17"/>
      <c r="AAK223" s="17"/>
      <c r="AAL223" s="17"/>
      <c r="AAM223" s="17"/>
      <c r="AAN223" s="17"/>
      <c r="AAO223" s="17"/>
      <c r="AAP223" s="17"/>
      <c r="AAQ223" s="17"/>
      <c r="AAR223" s="17"/>
      <c r="AAS223" s="17"/>
      <c r="AAT223" s="17"/>
      <c r="AAU223" s="17"/>
      <c r="AAV223" s="17"/>
      <c r="AAW223" s="17"/>
      <c r="AAX223" s="17"/>
      <c r="AAY223" s="17"/>
      <c r="AAZ223" s="17"/>
      <c r="ABA223" s="17"/>
      <c r="ABB223" s="17"/>
      <c r="ABC223" s="17"/>
      <c r="ABD223" s="17"/>
      <c r="ABE223" s="17"/>
      <c r="ABF223" s="17"/>
      <c r="ABG223" s="17"/>
      <c r="ABH223" s="17"/>
      <c r="ABI223" s="17"/>
      <c r="ABJ223" s="17"/>
      <c r="ABK223" s="17"/>
      <c r="ABL223" s="17"/>
      <c r="ABM223" s="17"/>
      <c r="ABN223" s="17"/>
      <c r="ABO223" s="17"/>
      <c r="ABP223" s="17"/>
      <c r="ABQ223" s="17"/>
      <c r="ABR223" s="17"/>
      <c r="ABS223" s="17"/>
      <c r="ABT223" s="17"/>
      <c r="ABU223" s="17"/>
      <c r="ABV223" s="17"/>
      <c r="ABW223" s="17"/>
      <c r="ABX223" s="17"/>
      <c r="ABY223" s="17"/>
      <c r="ABZ223" s="17"/>
      <c r="ACA223" s="17"/>
      <c r="ACB223" s="17"/>
      <c r="ACC223" s="17"/>
      <c r="ACD223" s="17"/>
      <c r="ACE223" s="17"/>
      <c r="ACF223" s="17"/>
      <c r="ACG223" s="17"/>
      <c r="ACH223" s="17"/>
      <c r="ACI223" s="17"/>
      <c r="ACJ223" s="17"/>
      <c r="ACK223" s="17"/>
      <c r="ACL223" s="17"/>
      <c r="ACM223" s="17"/>
      <c r="ACN223" s="17"/>
      <c r="ACO223" s="17"/>
      <c r="ACP223" s="17"/>
      <c r="ACQ223" s="17"/>
      <c r="ACR223" s="17"/>
      <c r="ACS223" s="17"/>
      <c r="ACT223" s="17"/>
      <c r="ACU223" s="17"/>
      <c r="ACV223" s="17"/>
      <c r="ACW223" s="17"/>
      <c r="ACX223" s="17"/>
      <c r="ACY223" s="17"/>
      <c r="ACZ223" s="17"/>
      <c r="ADA223" s="17"/>
      <c r="ADB223" s="17"/>
      <c r="ADC223" s="17"/>
      <c r="ADD223" s="17"/>
      <c r="ADE223" s="17"/>
      <c r="ADF223" s="17"/>
      <c r="ADG223" s="17"/>
      <c r="ADH223" s="17"/>
      <c r="ADI223" s="17"/>
      <c r="ADJ223" s="17"/>
      <c r="ADK223" s="17"/>
      <c r="ADL223" s="17"/>
      <c r="ADM223" s="17"/>
      <c r="ADN223" s="17"/>
      <c r="ADO223" s="17"/>
      <c r="ADP223" s="17"/>
      <c r="ADQ223" s="17"/>
      <c r="ADR223" s="17"/>
      <c r="ADS223" s="17"/>
      <c r="ADT223" s="17"/>
      <c r="ADU223" s="17"/>
      <c r="ADV223" s="17"/>
      <c r="ADW223" s="17"/>
      <c r="ADX223" s="17"/>
      <c r="ADY223" s="17"/>
      <c r="ADZ223" s="17"/>
      <c r="AEA223" s="17"/>
      <c r="AEB223" s="17"/>
      <c r="AEC223" s="17"/>
      <c r="AED223" s="17"/>
      <c r="AEE223" s="17"/>
      <c r="AEF223" s="17"/>
      <c r="AEG223" s="17"/>
      <c r="AEH223" s="17"/>
      <c r="AEI223" s="17"/>
      <c r="AEJ223" s="17"/>
      <c r="AEK223" s="17"/>
      <c r="AEL223" s="17"/>
      <c r="AEM223" s="17"/>
      <c r="AEN223" s="17"/>
      <c r="AEO223" s="17"/>
      <c r="AEP223" s="17"/>
      <c r="AEQ223" s="17"/>
      <c r="AER223" s="17"/>
      <c r="AES223" s="17"/>
      <c r="AET223" s="17"/>
      <c r="AEU223" s="17"/>
      <c r="AEV223" s="17"/>
      <c r="AEW223" s="17"/>
      <c r="AEX223" s="17"/>
      <c r="AEY223" s="17"/>
      <c r="AEZ223" s="17"/>
      <c r="AFA223" s="17"/>
      <c r="AFB223" s="17"/>
      <c r="AFC223" s="17"/>
      <c r="AFD223" s="17"/>
      <c r="AFE223" s="17"/>
      <c r="AFF223" s="17"/>
      <c r="AFG223" s="17"/>
      <c r="AFH223" s="17"/>
      <c r="AFI223" s="17"/>
      <c r="AFJ223" s="17"/>
      <c r="AFK223" s="17"/>
      <c r="AFL223" s="17"/>
      <c r="AFM223" s="17"/>
      <c r="AFN223" s="17"/>
      <c r="AFO223" s="17"/>
      <c r="AFP223" s="17"/>
      <c r="AFQ223" s="17"/>
      <c r="AFR223" s="17"/>
      <c r="AFS223" s="17"/>
      <c r="AFT223" s="17"/>
      <c r="AFU223" s="17"/>
      <c r="AFV223" s="17"/>
      <c r="AFW223" s="17"/>
      <c r="AFX223" s="17"/>
      <c r="AFY223" s="17"/>
      <c r="AFZ223" s="17"/>
      <c r="AGA223" s="17"/>
      <c r="AGB223" s="17"/>
      <c r="AGC223" s="17"/>
      <c r="AGD223" s="17"/>
      <c r="AGE223" s="17"/>
      <c r="AGF223" s="17"/>
      <c r="AGG223" s="17"/>
      <c r="AGH223" s="17"/>
      <c r="AGI223" s="17"/>
      <c r="AGJ223" s="17"/>
      <c r="AGK223" s="17"/>
      <c r="AGL223" s="17"/>
      <c r="AGM223" s="17"/>
      <c r="AGN223" s="17"/>
      <c r="AGO223" s="17"/>
      <c r="AGP223" s="17"/>
      <c r="AGQ223" s="17"/>
      <c r="AGR223" s="17"/>
      <c r="AGS223" s="17"/>
      <c r="AGT223" s="17"/>
      <c r="AGU223" s="17"/>
      <c r="AGV223" s="17"/>
      <c r="AGW223" s="17"/>
      <c r="AGX223" s="17"/>
      <c r="AGY223" s="17"/>
      <c r="AGZ223" s="17"/>
      <c r="AHA223" s="17"/>
      <c r="AHB223" s="17"/>
      <c r="AHC223" s="17"/>
      <c r="AHD223" s="17"/>
      <c r="AHE223" s="17"/>
      <c r="AHF223" s="17"/>
      <c r="AHG223" s="17"/>
      <c r="AHH223" s="17"/>
      <c r="AHI223" s="17"/>
      <c r="AHJ223" s="17"/>
      <c r="AHK223" s="17"/>
      <c r="AHL223" s="17"/>
      <c r="AHM223" s="17"/>
      <c r="AHN223" s="17"/>
      <c r="AHO223" s="17"/>
      <c r="AHP223" s="17"/>
      <c r="AHQ223" s="17"/>
      <c r="AHR223" s="17"/>
      <c r="AHS223" s="17"/>
      <c r="AHT223" s="17"/>
      <c r="AHU223" s="17"/>
      <c r="AHV223" s="17"/>
      <c r="AHW223" s="17"/>
      <c r="AHX223" s="17"/>
      <c r="AHY223" s="17"/>
      <c r="AHZ223" s="17"/>
      <c r="AIA223" s="17"/>
      <c r="AIB223" s="17"/>
      <c r="AIC223" s="17"/>
      <c r="AID223" s="17"/>
      <c r="AIE223" s="17"/>
      <c r="AIF223" s="17"/>
      <c r="AIG223" s="17"/>
      <c r="AIH223" s="17"/>
      <c r="AII223" s="17"/>
      <c r="AIJ223" s="17"/>
      <c r="AIK223" s="17"/>
      <c r="AIL223" s="17"/>
      <c r="AIM223" s="17"/>
      <c r="AIN223" s="17"/>
      <c r="AIO223" s="17"/>
      <c r="AIP223" s="17"/>
      <c r="AIQ223" s="17"/>
      <c r="AIR223" s="17"/>
      <c r="AIS223" s="17"/>
      <c r="AIT223" s="17"/>
      <c r="AIU223" s="17"/>
      <c r="AIV223" s="17"/>
      <c r="AIW223" s="17"/>
      <c r="AIX223" s="17"/>
      <c r="AIY223" s="17"/>
      <c r="AIZ223" s="17"/>
      <c r="AJA223" s="17"/>
      <c r="AJB223" s="17"/>
      <c r="AJC223" s="17"/>
      <c r="AJD223" s="17"/>
      <c r="AJE223" s="17"/>
      <c r="AJF223" s="17"/>
      <c r="AJG223" s="17"/>
      <c r="AJH223" s="17"/>
      <c r="AJI223" s="17"/>
      <c r="AJJ223" s="17"/>
      <c r="AJK223" s="17"/>
      <c r="AJL223" s="17"/>
      <c r="AJM223" s="17"/>
      <c r="AJN223" s="17"/>
      <c r="AJO223" s="17"/>
      <c r="AJP223" s="17"/>
      <c r="AJQ223" s="17"/>
      <c r="AJR223" s="17"/>
      <c r="AJS223" s="17"/>
      <c r="AJT223" s="17"/>
      <c r="AJU223" s="17"/>
      <c r="AJV223" s="17"/>
      <c r="AJW223" s="17"/>
      <c r="AJX223" s="17"/>
      <c r="AJY223" s="17"/>
      <c r="AJZ223" s="17"/>
      <c r="AKA223" s="17"/>
      <c r="AKB223" s="17"/>
      <c r="AKC223" s="17"/>
      <c r="AKD223" s="17"/>
      <c r="AKE223" s="17"/>
      <c r="AKF223" s="17"/>
      <c r="AKG223" s="17"/>
      <c r="AKH223" s="17"/>
      <c r="AKI223" s="17"/>
      <c r="AKJ223" s="17"/>
      <c r="AKK223" s="17"/>
      <c r="AKL223" s="17"/>
      <c r="AKM223" s="17"/>
      <c r="AKN223" s="17"/>
      <c r="AKO223" s="17"/>
      <c r="AKP223" s="17"/>
      <c r="AKQ223" s="17"/>
      <c r="AKR223" s="17"/>
      <c r="AKS223" s="17"/>
      <c r="AKT223" s="17"/>
      <c r="AKU223" s="17"/>
      <c r="AKV223" s="17"/>
      <c r="AKW223" s="17"/>
      <c r="AKX223" s="17"/>
      <c r="AKY223" s="17"/>
      <c r="AKZ223" s="17"/>
      <c r="ALA223" s="17"/>
      <c r="ALB223" s="17"/>
      <c r="ALC223" s="17"/>
      <c r="ALD223" s="17"/>
      <c r="ALE223" s="17"/>
      <c r="ALF223" s="17"/>
      <c r="ALG223" s="17"/>
      <c r="ALH223" s="17"/>
      <c r="ALI223" s="17"/>
      <c r="ALJ223" s="17"/>
      <c r="ALK223" s="17"/>
      <c r="ALL223" s="17"/>
      <c r="ALM223" s="17"/>
      <c r="ALN223" s="17"/>
      <c r="ALO223" s="17"/>
      <c r="ALP223" s="17"/>
      <c r="ALQ223" s="17"/>
      <c r="ALR223" s="17"/>
      <c r="ALS223" s="17"/>
      <c r="ALT223" s="17"/>
      <c r="ALU223" s="17"/>
      <c r="ALV223" s="17"/>
      <c r="ALW223" s="17"/>
      <c r="ALX223" s="17"/>
      <c r="ALY223" s="17"/>
      <c r="ALZ223" s="17"/>
      <c r="AMA223" s="17"/>
      <c r="AMB223" s="17"/>
      <c r="AMC223" s="17"/>
      <c r="AMD223" s="17"/>
      <c r="AME223" s="17"/>
      <c r="AMF223" s="17"/>
      <c r="AMG223" s="17"/>
      <c r="AMH223" s="17"/>
      <c r="AMI223" s="17"/>
      <c r="AMJ223" s="17"/>
      <c r="AMK223" s="17"/>
      <c r="AML223" s="17"/>
      <c r="AMM223" s="17"/>
      <c r="AMN223" s="17"/>
      <c r="AMO223" s="17"/>
      <c r="AMP223" s="17"/>
      <c r="AMQ223" s="17"/>
      <c r="AMR223" s="17"/>
      <c r="AMS223" s="17"/>
      <c r="AMT223" s="17"/>
      <c r="AMU223" s="17"/>
      <c r="AMV223" s="17"/>
      <c r="AMW223" s="17"/>
      <c r="AMX223" s="17"/>
      <c r="AMY223" s="17"/>
      <c r="AMZ223" s="17"/>
      <c r="ANA223" s="17"/>
      <c r="ANB223" s="17"/>
      <c r="ANC223" s="17"/>
      <c r="AND223" s="17"/>
      <c r="ANE223" s="17"/>
      <c r="ANF223" s="17"/>
      <c r="ANG223" s="17"/>
      <c r="ANH223" s="17"/>
      <c r="ANI223" s="17"/>
      <c r="ANJ223" s="17"/>
      <c r="ANK223" s="17"/>
      <c r="ANL223" s="17"/>
      <c r="ANM223" s="17"/>
      <c r="ANN223" s="17"/>
      <c r="ANO223" s="17"/>
      <c r="ANP223" s="17"/>
      <c r="ANQ223" s="17"/>
      <c r="ANR223" s="17"/>
      <c r="ANS223" s="17"/>
      <c r="ANT223" s="17"/>
      <c r="ANU223" s="17"/>
      <c r="ANV223" s="17"/>
      <c r="ANW223" s="17"/>
      <c r="ANX223" s="17"/>
      <c r="ANY223" s="17"/>
      <c r="ANZ223" s="17"/>
      <c r="AOA223" s="17"/>
      <c r="AOB223" s="17"/>
      <c r="AOC223" s="17"/>
      <c r="AOD223" s="17"/>
      <c r="AOE223" s="17"/>
      <c r="AOF223" s="17"/>
      <c r="AOG223" s="17"/>
      <c r="AOH223" s="17"/>
      <c r="AOI223" s="17"/>
      <c r="AOJ223" s="17"/>
      <c r="AOK223" s="17"/>
      <c r="AOL223" s="17"/>
      <c r="AOM223" s="17"/>
      <c r="AON223" s="17"/>
      <c r="AOO223" s="17"/>
      <c r="AOP223" s="17"/>
      <c r="AOQ223" s="17"/>
      <c r="AOR223" s="17"/>
      <c r="AOS223" s="17"/>
      <c r="AOT223" s="17"/>
      <c r="AOU223" s="17"/>
      <c r="AOV223" s="17"/>
      <c r="AOW223" s="17"/>
      <c r="AOX223" s="17"/>
      <c r="AOY223" s="17"/>
      <c r="AOZ223" s="17"/>
      <c r="APA223" s="17"/>
      <c r="APB223" s="17"/>
      <c r="APC223" s="17"/>
      <c r="APD223" s="17"/>
      <c r="APE223" s="17"/>
      <c r="APF223" s="17"/>
      <c r="APG223" s="17"/>
      <c r="APH223" s="17"/>
      <c r="API223" s="17"/>
      <c r="APJ223" s="17"/>
      <c r="APK223" s="17"/>
      <c r="APL223" s="17"/>
      <c r="APM223" s="17"/>
      <c r="APN223" s="17"/>
      <c r="APO223" s="17"/>
      <c r="APP223" s="17"/>
      <c r="APQ223" s="17"/>
      <c r="APR223" s="17"/>
      <c r="APS223" s="17"/>
      <c r="APT223" s="17"/>
      <c r="APU223" s="17"/>
      <c r="APV223" s="17"/>
      <c r="APW223" s="17"/>
      <c r="APX223" s="17"/>
      <c r="APY223" s="17"/>
      <c r="APZ223" s="17"/>
      <c r="AQA223" s="17"/>
      <c r="AQB223" s="17"/>
      <c r="AQC223" s="17"/>
      <c r="AQD223" s="17"/>
      <c r="AQE223" s="17"/>
      <c r="AQF223" s="17"/>
      <c r="AQG223" s="17"/>
      <c r="AQH223" s="17"/>
      <c r="AQI223" s="17"/>
      <c r="AQJ223" s="17"/>
      <c r="AQK223" s="17"/>
      <c r="AQL223" s="17"/>
      <c r="AQM223" s="17"/>
      <c r="AQN223" s="17"/>
      <c r="AQO223" s="17"/>
      <c r="AQP223" s="17"/>
      <c r="AQQ223" s="17"/>
      <c r="AQR223" s="17"/>
      <c r="AQS223" s="17"/>
      <c r="AQT223" s="17"/>
      <c r="AQU223" s="17"/>
      <c r="AQV223" s="17"/>
      <c r="AQW223" s="17"/>
      <c r="AQX223" s="17"/>
      <c r="AQY223" s="17"/>
      <c r="AQZ223" s="17"/>
      <c r="ARA223" s="17"/>
      <c r="ARB223" s="17"/>
      <c r="ARC223" s="17"/>
      <c r="ARD223" s="17"/>
      <c r="ARE223" s="17"/>
      <c r="ARF223" s="17"/>
      <c r="ARG223" s="17"/>
      <c r="ARH223" s="17"/>
      <c r="ARI223" s="17"/>
      <c r="ARJ223" s="17"/>
      <c r="ARK223" s="17"/>
      <c r="ARL223" s="17"/>
      <c r="ARM223" s="17"/>
      <c r="ARN223" s="17"/>
      <c r="ARO223" s="17"/>
      <c r="ARP223" s="17"/>
      <c r="ARQ223" s="17"/>
      <c r="ARR223" s="17"/>
      <c r="ARS223" s="17"/>
      <c r="ART223" s="17"/>
      <c r="ARU223" s="17"/>
      <c r="ARV223" s="17"/>
      <c r="ARW223" s="17"/>
      <c r="ARX223" s="17"/>
      <c r="ARY223" s="17"/>
      <c r="ARZ223" s="17"/>
      <c r="ASA223" s="17"/>
      <c r="ASB223" s="17"/>
      <c r="ASC223" s="17"/>
      <c r="ASD223" s="17"/>
      <c r="ASE223" s="17"/>
      <c r="ASF223" s="17"/>
      <c r="ASG223" s="17"/>
      <c r="ASH223" s="17"/>
      <c r="ASI223" s="17"/>
      <c r="ASJ223" s="17"/>
      <c r="ASK223" s="17"/>
      <c r="ASL223" s="17"/>
      <c r="ASM223" s="17"/>
      <c r="ASN223" s="17"/>
      <c r="ASO223" s="17"/>
      <c r="ASP223" s="17"/>
      <c r="ASQ223" s="17"/>
      <c r="ASR223" s="17"/>
      <c r="ASS223" s="17"/>
      <c r="AST223" s="17"/>
      <c r="ASU223" s="17"/>
      <c r="ASV223" s="17"/>
      <c r="ASW223" s="17"/>
      <c r="ASX223" s="17"/>
      <c r="ASY223" s="17"/>
      <c r="ASZ223" s="17"/>
      <c r="ATA223" s="17"/>
      <c r="ATB223" s="17"/>
      <c r="ATC223" s="17"/>
      <c r="ATD223" s="17"/>
      <c r="ATE223" s="17"/>
      <c r="ATF223" s="17"/>
      <c r="ATG223" s="17"/>
      <c r="ATH223" s="17"/>
      <c r="ATI223" s="17"/>
      <c r="ATJ223" s="17"/>
      <c r="ATK223" s="17"/>
      <c r="ATL223" s="17"/>
      <c r="ATM223" s="17"/>
      <c r="ATN223" s="17"/>
      <c r="ATO223" s="17"/>
      <c r="ATP223" s="17"/>
      <c r="ATQ223" s="17"/>
      <c r="ATR223" s="17"/>
      <c r="ATS223" s="17"/>
      <c r="ATT223" s="17"/>
      <c r="ATU223" s="17"/>
      <c r="ATV223" s="17"/>
      <c r="ATW223" s="17"/>
      <c r="ATX223" s="17"/>
      <c r="ATY223" s="17"/>
      <c r="ATZ223" s="17"/>
      <c r="AUA223" s="17"/>
      <c r="AUB223" s="17"/>
      <c r="AUC223" s="17"/>
      <c r="AUD223" s="17"/>
      <c r="AUE223" s="17"/>
      <c r="AUF223" s="17"/>
      <c r="AUG223" s="17"/>
      <c r="AUH223" s="17"/>
      <c r="AUI223" s="17"/>
      <c r="AUJ223" s="17"/>
      <c r="AUK223" s="17"/>
      <c r="AUL223" s="17"/>
      <c r="AUM223" s="17"/>
      <c r="AUN223" s="17"/>
      <c r="AUO223" s="17"/>
      <c r="AUP223" s="17"/>
      <c r="AUQ223" s="17"/>
      <c r="AUR223" s="17"/>
      <c r="AUS223" s="17"/>
      <c r="AUT223" s="17"/>
      <c r="AUU223" s="17"/>
      <c r="AUV223" s="17"/>
      <c r="AUW223" s="17"/>
      <c r="AUX223" s="17"/>
      <c r="AUY223" s="17"/>
      <c r="AUZ223" s="17"/>
      <c r="AVA223" s="17"/>
      <c r="AVB223" s="17"/>
      <c r="AVC223" s="17"/>
      <c r="AVD223" s="17"/>
      <c r="AVE223" s="17"/>
      <c r="AVF223" s="17"/>
      <c r="AVG223" s="17"/>
      <c r="AVH223" s="17"/>
      <c r="AVI223" s="17"/>
      <c r="AVJ223" s="17"/>
      <c r="AVK223" s="17"/>
      <c r="AVL223" s="17"/>
      <c r="AVM223" s="17"/>
      <c r="AVN223" s="17"/>
      <c r="AVO223" s="17"/>
      <c r="AVP223" s="17"/>
      <c r="AVQ223" s="17"/>
      <c r="AVR223" s="17"/>
      <c r="AVS223" s="17"/>
      <c r="AVT223" s="17"/>
      <c r="AVU223" s="17"/>
      <c r="AVV223" s="17"/>
      <c r="AVW223" s="17"/>
      <c r="AVX223" s="17"/>
      <c r="AVY223" s="17"/>
      <c r="AVZ223" s="17"/>
      <c r="AWA223" s="17"/>
      <c r="AWB223" s="17"/>
      <c r="AWC223" s="17"/>
      <c r="AWD223" s="17"/>
      <c r="AWE223" s="17"/>
      <c r="AWF223" s="17"/>
      <c r="AWG223" s="17"/>
      <c r="AWH223" s="17"/>
      <c r="AWI223" s="17"/>
      <c r="AWJ223" s="17"/>
      <c r="AWK223" s="17"/>
      <c r="AWL223" s="17"/>
      <c r="AWM223" s="17"/>
      <c r="AWN223" s="17"/>
      <c r="AWO223" s="17"/>
      <c r="AWP223" s="17"/>
      <c r="AWQ223" s="17"/>
      <c r="AWR223" s="17"/>
      <c r="AWS223" s="17"/>
      <c r="AWT223" s="17"/>
      <c r="AWU223" s="17"/>
      <c r="AWV223" s="17"/>
      <c r="AWW223" s="17"/>
      <c r="AWX223" s="17"/>
      <c r="AWY223" s="17"/>
      <c r="AWZ223" s="17"/>
      <c r="AXA223" s="17"/>
      <c r="AXB223" s="17"/>
      <c r="AXC223" s="17"/>
      <c r="AXD223" s="17"/>
      <c r="AXE223" s="17"/>
      <c r="AXF223" s="17"/>
      <c r="AXG223" s="17"/>
      <c r="AXH223" s="17"/>
      <c r="AXI223" s="17"/>
      <c r="AXJ223" s="17"/>
      <c r="AXK223" s="17"/>
      <c r="AXL223" s="17"/>
      <c r="AXM223" s="17"/>
      <c r="AXN223" s="17"/>
      <c r="AXO223" s="17"/>
      <c r="AXP223" s="17"/>
      <c r="AXQ223" s="17"/>
      <c r="AXR223" s="17"/>
      <c r="AXS223" s="17"/>
      <c r="AXT223" s="17"/>
      <c r="AXU223" s="17"/>
      <c r="AXV223" s="17"/>
      <c r="AXW223" s="17"/>
      <c r="AXX223" s="17"/>
      <c r="AXY223" s="17"/>
      <c r="AXZ223" s="17"/>
      <c r="AYA223" s="17"/>
      <c r="AYB223" s="17"/>
      <c r="AYC223" s="17"/>
      <c r="AYD223" s="17"/>
      <c r="AYE223" s="17"/>
      <c r="AYF223" s="17"/>
      <c r="AYG223" s="17"/>
      <c r="AYH223" s="17"/>
      <c r="AYI223" s="17"/>
      <c r="AYJ223" s="17"/>
      <c r="AYK223" s="17"/>
      <c r="AYL223" s="17"/>
      <c r="AYM223" s="17"/>
      <c r="AYN223" s="17"/>
      <c r="AYO223" s="17"/>
      <c r="AYP223" s="17"/>
      <c r="AYQ223" s="17"/>
      <c r="AYR223" s="17"/>
      <c r="AYS223" s="17"/>
      <c r="AYT223" s="17"/>
      <c r="AYU223" s="17"/>
      <c r="AYV223" s="17"/>
      <c r="AYW223" s="17"/>
      <c r="AYX223" s="17"/>
      <c r="AYY223" s="17"/>
      <c r="AYZ223" s="17"/>
      <c r="AZA223" s="17"/>
      <c r="AZB223" s="17"/>
      <c r="AZC223" s="17"/>
      <c r="AZD223" s="17"/>
      <c r="AZE223" s="17"/>
      <c r="AZF223" s="17"/>
      <c r="AZG223" s="17"/>
      <c r="AZH223" s="17"/>
      <c r="AZI223" s="17"/>
      <c r="AZJ223" s="17"/>
      <c r="AZK223" s="17"/>
      <c r="AZL223" s="17"/>
      <c r="AZM223" s="17"/>
      <c r="AZN223" s="17"/>
      <c r="AZO223" s="17"/>
      <c r="AZP223" s="17"/>
      <c r="AZQ223" s="17"/>
      <c r="AZR223" s="17"/>
      <c r="AZS223" s="17"/>
      <c r="AZT223" s="17"/>
      <c r="AZU223" s="17"/>
      <c r="AZV223" s="17"/>
      <c r="AZW223" s="17"/>
      <c r="AZX223" s="17"/>
      <c r="AZY223" s="17"/>
      <c r="AZZ223" s="17"/>
      <c r="BAA223" s="17"/>
      <c r="BAB223" s="17"/>
      <c r="BAC223" s="17"/>
      <c r="BAD223" s="17"/>
      <c r="BAE223" s="17"/>
      <c r="BAF223" s="17"/>
      <c r="BAG223" s="17"/>
      <c r="BAH223" s="17"/>
      <c r="BAI223" s="17"/>
      <c r="BAJ223" s="17"/>
      <c r="BAK223" s="17"/>
      <c r="BAL223" s="17"/>
      <c r="BAM223" s="17"/>
      <c r="BAN223" s="17"/>
      <c r="BAO223" s="17"/>
      <c r="BAP223" s="17"/>
      <c r="BAQ223" s="17"/>
      <c r="BAR223" s="17"/>
      <c r="BAS223" s="17"/>
      <c r="BAT223" s="17"/>
      <c r="BAU223" s="17"/>
      <c r="BAV223" s="17"/>
      <c r="BAW223" s="17"/>
      <c r="BAX223" s="17"/>
      <c r="BAY223" s="17"/>
      <c r="BAZ223" s="17"/>
      <c r="BBA223" s="17"/>
      <c r="BBB223" s="17"/>
      <c r="BBC223" s="17"/>
      <c r="BBD223" s="17"/>
      <c r="BBE223" s="17"/>
      <c r="BBF223" s="17"/>
      <c r="BBG223" s="17"/>
      <c r="BBH223" s="17"/>
      <c r="BBI223" s="17"/>
      <c r="BBJ223" s="17"/>
      <c r="BBK223" s="17"/>
      <c r="BBL223" s="17"/>
      <c r="BBM223" s="17"/>
      <c r="BBN223" s="17"/>
      <c r="BBO223" s="17"/>
      <c r="BBP223" s="17"/>
      <c r="BBQ223" s="17"/>
      <c r="BBR223" s="17"/>
      <c r="BBS223" s="17"/>
      <c r="BBT223" s="17"/>
      <c r="BBU223" s="17"/>
      <c r="BBV223" s="17"/>
      <c r="BBW223" s="17"/>
      <c r="BBX223" s="17"/>
      <c r="BBY223" s="17"/>
      <c r="BBZ223" s="17"/>
      <c r="BCA223" s="17"/>
      <c r="BCB223" s="17"/>
      <c r="BCC223" s="17"/>
      <c r="BCD223" s="17"/>
      <c r="BCE223" s="17"/>
      <c r="BCF223" s="17"/>
      <c r="BCG223" s="17"/>
      <c r="BCH223" s="17"/>
      <c r="BCI223" s="17"/>
      <c r="BCJ223" s="17"/>
      <c r="BCK223" s="17"/>
      <c r="BCL223" s="17"/>
      <c r="BCM223" s="17"/>
      <c r="BCN223" s="17"/>
      <c r="BCO223" s="17"/>
      <c r="BCP223" s="17"/>
      <c r="BCQ223" s="17"/>
      <c r="BCR223" s="17"/>
      <c r="BCS223" s="17"/>
      <c r="BCT223" s="17"/>
      <c r="BCU223" s="17"/>
      <c r="BCV223" s="17"/>
      <c r="BCW223" s="17"/>
      <c r="BCX223" s="17"/>
      <c r="BCY223" s="17"/>
      <c r="BCZ223" s="17"/>
      <c r="BDA223" s="17"/>
      <c r="BDB223" s="17"/>
      <c r="BDC223" s="17"/>
      <c r="BDD223" s="17"/>
      <c r="BDE223" s="17"/>
      <c r="BDF223" s="17"/>
      <c r="BDG223" s="17"/>
      <c r="BDH223" s="17"/>
      <c r="BDI223" s="17"/>
      <c r="BDJ223" s="17"/>
      <c r="BDK223" s="17"/>
      <c r="BDL223" s="17"/>
      <c r="BDM223" s="17"/>
      <c r="BDN223" s="17"/>
      <c r="BDO223" s="17"/>
      <c r="BDP223" s="17"/>
      <c r="BDQ223" s="17"/>
      <c r="BDR223" s="17"/>
      <c r="BDS223" s="17"/>
      <c r="BDT223" s="17"/>
      <c r="BDU223" s="17"/>
      <c r="BDV223" s="17"/>
      <c r="BDW223" s="17"/>
      <c r="BDX223" s="17"/>
      <c r="BDY223" s="17"/>
      <c r="BDZ223" s="17"/>
      <c r="BEA223" s="17"/>
      <c r="BEB223" s="17"/>
      <c r="BEC223" s="17"/>
      <c r="BED223" s="17"/>
      <c r="BEE223" s="17"/>
      <c r="BEF223" s="17"/>
      <c r="BEG223" s="17"/>
      <c r="BEH223" s="17"/>
      <c r="BEI223" s="17"/>
      <c r="BEJ223" s="17"/>
      <c r="BEK223" s="17"/>
      <c r="BEL223" s="17"/>
      <c r="BEM223" s="17"/>
      <c r="BEN223" s="17"/>
      <c r="BEO223" s="17"/>
      <c r="BEP223" s="17"/>
      <c r="BEQ223" s="17"/>
      <c r="BER223" s="17"/>
      <c r="BES223" s="17"/>
      <c r="BET223" s="17"/>
      <c r="BEU223" s="17"/>
      <c r="BEV223" s="17"/>
      <c r="BEW223" s="17"/>
      <c r="BEX223" s="17"/>
      <c r="BEY223" s="17"/>
      <c r="BEZ223" s="17"/>
      <c r="BFA223" s="17"/>
      <c r="BFB223" s="17"/>
      <c r="BFC223" s="17"/>
      <c r="BFD223" s="17"/>
      <c r="BFE223" s="17"/>
      <c r="BFF223" s="17"/>
      <c r="BFG223" s="17"/>
      <c r="BFH223" s="17"/>
      <c r="BFI223" s="17"/>
      <c r="BFJ223" s="17"/>
      <c r="BFK223" s="17"/>
      <c r="BFL223" s="17"/>
      <c r="BFM223" s="17"/>
      <c r="BFN223" s="17"/>
      <c r="BFO223" s="17"/>
      <c r="BFP223" s="17"/>
      <c r="BFQ223" s="17"/>
      <c r="BFR223" s="17"/>
      <c r="BFS223" s="17"/>
      <c r="BFT223" s="17"/>
      <c r="BFU223" s="17"/>
      <c r="BFV223" s="17"/>
      <c r="BFW223" s="17"/>
      <c r="BFX223" s="17"/>
      <c r="BFY223" s="17"/>
      <c r="BFZ223" s="17"/>
      <c r="BGA223" s="17"/>
      <c r="BGB223" s="17"/>
      <c r="BGC223" s="17"/>
      <c r="BGD223" s="17"/>
      <c r="BGE223" s="17"/>
      <c r="BGF223" s="17"/>
      <c r="BGG223" s="17"/>
      <c r="BGH223" s="17"/>
      <c r="BGI223" s="17"/>
      <c r="BGJ223" s="17"/>
      <c r="BGK223" s="17"/>
      <c r="BGL223" s="17"/>
      <c r="BGM223" s="17"/>
      <c r="BGN223" s="17"/>
      <c r="BGO223" s="17"/>
      <c r="BGP223" s="17"/>
      <c r="BGQ223" s="17"/>
      <c r="BGR223" s="17"/>
      <c r="BGS223" s="17"/>
      <c r="BGT223" s="17"/>
      <c r="BGU223" s="17"/>
      <c r="BGV223" s="17"/>
      <c r="BGW223" s="17"/>
      <c r="BGX223" s="17"/>
      <c r="BGY223" s="17"/>
      <c r="BGZ223" s="17"/>
      <c r="BHA223" s="17"/>
      <c r="BHB223" s="17"/>
      <c r="BHC223" s="17"/>
      <c r="BHD223" s="17"/>
      <c r="BHE223" s="17"/>
      <c r="BHF223" s="17"/>
      <c r="BHG223" s="17"/>
      <c r="BHH223" s="17"/>
      <c r="BHI223" s="17"/>
      <c r="BHJ223" s="17"/>
      <c r="BHK223" s="17"/>
      <c r="BHL223" s="17"/>
      <c r="BHM223" s="17"/>
      <c r="BHN223" s="17"/>
      <c r="BHO223" s="17"/>
      <c r="BHP223" s="17"/>
      <c r="BHQ223" s="17"/>
      <c r="BHR223" s="17"/>
      <c r="BHS223" s="17"/>
      <c r="BHT223" s="17"/>
      <c r="BHU223" s="17"/>
      <c r="BHV223" s="17"/>
      <c r="BHW223" s="17"/>
      <c r="BHX223" s="17"/>
      <c r="BHY223" s="17"/>
      <c r="BHZ223" s="17"/>
      <c r="BIA223" s="17"/>
      <c r="BIB223" s="17"/>
      <c r="BIC223" s="17"/>
      <c r="BID223" s="17"/>
      <c r="BIE223" s="17"/>
      <c r="BIF223" s="17"/>
      <c r="BIG223" s="17"/>
      <c r="BIH223" s="17"/>
      <c r="BII223" s="17"/>
      <c r="BIJ223" s="17"/>
      <c r="BIK223" s="17"/>
      <c r="BIL223" s="17"/>
      <c r="BIM223" s="17"/>
      <c r="BIN223" s="17"/>
      <c r="BIO223" s="17"/>
      <c r="BIP223" s="17"/>
      <c r="BIQ223" s="17"/>
      <c r="BIR223" s="17"/>
      <c r="BIS223" s="17"/>
      <c r="BIT223" s="17"/>
      <c r="BIU223" s="17"/>
      <c r="BIV223" s="17"/>
      <c r="BIW223" s="17"/>
      <c r="BIX223" s="17"/>
      <c r="BIY223" s="17"/>
      <c r="BIZ223" s="17"/>
      <c r="BJA223" s="17"/>
      <c r="BJB223" s="17"/>
      <c r="BJC223" s="17"/>
      <c r="BJD223" s="17"/>
      <c r="BJE223" s="17"/>
      <c r="BJF223" s="17"/>
      <c r="BJG223" s="17"/>
      <c r="BJH223" s="17"/>
      <c r="BJI223" s="17"/>
      <c r="BJJ223" s="17"/>
      <c r="BJK223" s="17"/>
      <c r="BJL223" s="17"/>
      <c r="BJM223" s="17"/>
      <c r="BJN223" s="17"/>
      <c r="BJO223" s="17"/>
      <c r="BJP223" s="17"/>
      <c r="BJQ223" s="17"/>
      <c r="BJR223" s="17"/>
      <c r="BJS223" s="17"/>
      <c r="BJT223" s="17"/>
      <c r="BJU223" s="17"/>
      <c r="BJV223" s="17"/>
      <c r="BJW223" s="17"/>
      <c r="BJX223" s="17"/>
      <c r="BJY223" s="17"/>
      <c r="BJZ223" s="17"/>
      <c r="BKA223" s="17"/>
      <c r="BKB223" s="17"/>
      <c r="BKC223" s="17"/>
      <c r="BKD223" s="17"/>
      <c r="BKE223" s="17"/>
      <c r="BKF223" s="17"/>
      <c r="BKG223" s="17"/>
      <c r="BKH223" s="17"/>
      <c r="BKI223" s="17"/>
      <c r="BKJ223" s="17"/>
      <c r="BKK223" s="17"/>
      <c r="BKL223" s="17"/>
      <c r="BKM223" s="17"/>
      <c r="BKN223" s="17"/>
      <c r="BKO223" s="17"/>
      <c r="BKP223" s="17"/>
      <c r="BKQ223" s="17"/>
      <c r="BKR223" s="17"/>
      <c r="BKS223" s="17"/>
      <c r="BKT223" s="17"/>
      <c r="BKU223" s="17"/>
      <c r="BKV223" s="17"/>
      <c r="BKW223" s="17"/>
      <c r="BKX223" s="17"/>
      <c r="BKY223" s="17"/>
      <c r="BKZ223" s="17"/>
      <c r="BLA223" s="17"/>
      <c r="BLB223" s="17"/>
      <c r="BLC223" s="17"/>
      <c r="BLD223" s="17"/>
      <c r="BLE223" s="17"/>
      <c r="BLF223" s="17"/>
      <c r="BLG223" s="17"/>
      <c r="BLH223" s="17"/>
      <c r="BLI223" s="17"/>
      <c r="BLJ223" s="17"/>
      <c r="BLK223" s="17"/>
      <c r="BLL223" s="17"/>
      <c r="BLM223" s="17"/>
      <c r="BLN223" s="17"/>
      <c r="BLO223" s="17"/>
      <c r="BLP223" s="17"/>
      <c r="BLQ223" s="17"/>
      <c r="BLR223" s="17"/>
      <c r="BLS223" s="17"/>
      <c r="BLT223" s="17"/>
      <c r="BLU223" s="17"/>
      <c r="BLV223" s="17"/>
      <c r="BLW223" s="17"/>
      <c r="BLX223" s="17"/>
      <c r="BLY223" s="17"/>
      <c r="BLZ223" s="17"/>
      <c r="BMA223" s="17"/>
      <c r="BMB223" s="17"/>
      <c r="BMC223" s="17"/>
      <c r="BMD223" s="17"/>
      <c r="BME223" s="17"/>
      <c r="BMF223" s="17"/>
      <c r="BMG223" s="17"/>
      <c r="BMH223" s="17"/>
      <c r="BMI223" s="17"/>
      <c r="BMJ223" s="17"/>
      <c r="BMK223" s="17"/>
      <c r="BML223" s="17"/>
      <c r="BMM223" s="17"/>
      <c r="BMN223" s="17"/>
      <c r="BMO223" s="17"/>
      <c r="BMP223" s="17"/>
      <c r="BMQ223" s="17"/>
      <c r="BMR223" s="17"/>
      <c r="BMS223" s="17"/>
      <c r="BMT223" s="17"/>
      <c r="BMU223" s="17"/>
      <c r="BMV223" s="17"/>
      <c r="BMW223" s="17"/>
      <c r="BMX223" s="17"/>
      <c r="BMY223" s="17"/>
      <c r="BMZ223" s="17"/>
      <c r="BNA223" s="17"/>
      <c r="BNB223" s="17"/>
      <c r="BNC223" s="17"/>
      <c r="BND223" s="17"/>
      <c r="BNE223" s="17"/>
      <c r="BNF223" s="17"/>
      <c r="BNG223" s="17"/>
      <c r="BNH223" s="17"/>
      <c r="BNI223" s="17"/>
      <c r="BNJ223" s="17"/>
      <c r="BNK223" s="17"/>
      <c r="BNL223" s="17"/>
      <c r="BNM223" s="17"/>
      <c r="BNN223" s="17"/>
      <c r="BNO223" s="17"/>
      <c r="BNP223" s="17"/>
      <c r="BNQ223" s="17"/>
      <c r="BNR223" s="17"/>
      <c r="BNS223" s="17"/>
      <c r="BNT223" s="17"/>
      <c r="BNU223" s="17"/>
      <c r="BNV223" s="17"/>
      <c r="BNW223" s="17"/>
      <c r="BNX223" s="17"/>
      <c r="BNY223" s="17"/>
      <c r="BNZ223" s="17"/>
      <c r="BOA223" s="17"/>
      <c r="BOB223" s="17"/>
      <c r="BOC223" s="17"/>
      <c r="BOD223" s="17"/>
      <c r="BOE223" s="17"/>
      <c r="BOF223" s="17"/>
      <c r="BOG223" s="17"/>
      <c r="BOH223" s="17"/>
      <c r="BOI223" s="17"/>
      <c r="BOJ223" s="17"/>
      <c r="BOK223" s="17"/>
      <c r="BOL223" s="17"/>
      <c r="BOM223" s="17"/>
      <c r="BON223" s="17"/>
      <c r="BOO223" s="17"/>
      <c r="BOP223" s="17"/>
      <c r="BOQ223" s="17"/>
      <c r="BOR223" s="17"/>
      <c r="BOS223" s="17"/>
      <c r="BOT223" s="17"/>
      <c r="BOU223" s="17"/>
      <c r="BOV223" s="17"/>
      <c r="BOW223" s="17"/>
      <c r="BOX223" s="17"/>
      <c r="BOY223" s="17"/>
      <c r="BOZ223" s="17"/>
      <c r="BPA223" s="17"/>
      <c r="BPB223" s="17"/>
      <c r="BPC223" s="17"/>
      <c r="BPD223" s="17"/>
      <c r="BPE223" s="17"/>
      <c r="BPF223" s="17"/>
      <c r="BPG223" s="17"/>
      <c r="BPH223" s="17"/>
      <c r="BPI223" s="17"/>
      <c r="BPJ223" s="17"/>
      <c r="BPK223" s="17"/>
      <c r="BPL223" s="17"/>
      <c r="BPM223" s="17"/>
      <c r="BPN223" s="17"/>
      <c r="BPO223" s="17"/>
      <c r="BPP223" s="17"/>
      <c r="BPQ223" s="17"/>
      <c r="BPR223" s="17"/>
      <c r="BPS223" s="17"/>
      <c r="BPT223" s="17"/>
      <c r="BPU223" s="17"/>
      <c r="BPV223" s="17"/>
      <c r="BPW223" s="17"/>
      <c r="BPX223" s="17"/>
      <c r="BPY223" s="17"/>
      <c r="BPZ223" s="17"/>
      <c r="BQA223" s="17"/>
      <c r="BQB223" s="17"/>
      <c r="BQC223" s="17"/>
      <c r="BQD223" s="17"/>
      <c r="BQE223" s="17"/>
      <c r="BQF223" s="17"/>
      <c r="BQG223" s="17"/>
      <c r="BQH223" s="17"/>
      <c r="BQI223" s="17"/>
      <c r="BQJ223" s="17"/>
      <c r="BQK223" s="17"/>
      <c r="BQL223" s="17"/>
      <c r="BQM223" s="17"/>
      <c r="BQN223" s="17"/>
      <c r="BQO223" s="17"/>
      <c r="BQP223" s="17"/>
      <c r="BQQ223" s="17"/>
      <c r="BQR223" s="17"/>
      <c r="BQS223" s="17"/>
      <c r="BQT223" s="17"/>
      <c r="BQU223" s="17"/>
      <c r="BQV223" s="17"/>
      <c r="BQW223" s="17"/>
      <c r="BQX223" s="17"/>
      <c r="BQY223" s="17"/>
      <c r="BQZ223" s="17"/>
      <c r="BRA223" s="17"/>
      <c r="BRB223" s="17"/>
      <c r="BRC223" s="17"/>
      <c r="BRD223" s="17"/>
      <c r="BRE223" s="17"/>
      <c r="BRF223" s="17"/>
      <c r="BRG223" s="17"/>
      <c r="BRH223" s="17"/>
      <c r="BRI223" s="17"/>
      <c r="BRJ223" s="17"/>
      <c r="BRK223" s="17"/>
      <c r="BRL223" s="17"/>
      <c r="BRM223" s="17"/>
      <c r="BRN223" s="17"/>
      <c r="BRO223" s="17"/>
      <c r="BRP223" s="17"/>
      <c r="BRQ223" s="17"/>
      <c r="BRR223" s="17"/>
      <c r="BRS223" s="17"/>
      <c r="BRT223" s="17"/>
      <c r="BRU223" s="17"/>
      <c r="BRV223" s="17"/>
      <c r="BRW223" s="17"/>
      <c r="BRX223" s="17"/>
      <c r="BRY223" s="17"/>
      <c r="BRZ223" s="17"/>
      <c r="BSA223" s="17"/>
      <c r="BSB223" s="17"/>
      <c r="BSC223" s="17"/>
      <c r="BSD223" s="17"/>
      <c r="BSE223" s="17"/>
      <c r="BSF223" s="17"/>
      <c r="BSG223" s="17"/>
      <c r="BSH223" s="17"/>
      <c r="BSI223" s="17"/>
      <c r="BSJ223" s="17"/>
      <c r="BSK223" s="17"/>
      <c r="BSL223" s="17"/>
      <c r="BSM223" s="17"/>
      <c r="BSN223" s="17"/>
      <c r="BSO223" s="17"/>
      <c r="BSP223" s="17"/>
      <c r="BSQ223" s="17"/>
      <c r="BSR223" s="17"/>
      <c r="BSS223" s="17"/>
      <c r="BST223" s="17"/>
      <c r="BSU223" s="17"/>
      <c r="BSV223" s="17"/>
      <c r="BSW223" s="17"/>
      <c r="BSX223" s="17"/>
      <c r="BSY223" s="17"/>
      <c r="BSZ223" s="17"/>
      <c r="BTA223" s="17"/>
      <c r="BTB223" s="17"/>
      <c r="BTC223" s="17"/>
      <c r="BTD223" s="17"/>
      <c r="BTE223" s="17"/>
      <c r="BTF223" s="17"/>
      <c r="BTG223" s="17"/>
      <c r="BTH223" s="17"/>
      <c r="BTI223" s="17"/>
      <c r="BTJ223" s="17"/>
      <c r="BTK223" s="17"/>
      <c r="BTL223" s="17"/>
      <c r="BTM223" s="17"/>
      <c r="BTN223" s="17"/>
      <c r="BTO223" s="17"/>
      <c r="BTP223" s="17"/>
      <c r="BTQ223" s="17"/>
      <c r="BTR223" s="17"/>
      <c r="BTS223" s="17"/>
      <c r="BTT223" s="17"/>
      <c r="BTU223" s="17"/>
      <c r="BTV223" s="17"/>
      <c r="BTW223" s="17"/>
      <c r="BTX223" s="17"/>
      <c r="BTY223" s="17"/>
      <c r="BTZ223" s="17"/>
      <c r="BUA223" s="17"/>
      <c r="BUB223" s="17"/>
      <c r="BUC223" s="17"/>
      <c r="BUD223" s="17"/>
      <c r="BUE223" s="17"/>
      <c r="BUF223" s="17"/>
      <c r="BUG223" s="17"/>
      <c r="BUH223" s="17"/>
      <c r="BUI223" s="17"/>
      <c r="BUJ223" s="17"/>
      <c r="BUK223" s="17"/>
      <c r="BUL223" s="17"/>
      <c r="BUM223" s="17"/>
      <c r="BUN223" s="17"/>
      <c r="BUO223" s="17"/>
      <c r="BUP223" s="17"/>
      <c r="BUQ223" s="17"/>
      <c r="BUR223" s="17"/>
      <c r="BUS223" s="17"/>
      <c r="BUT223" s="17"/>
      <c r="BUU223" s="17"/>
      <c r="BUV223" s="17"/>
      <c r="BUW223" s="17"/>
      <c r="BUX223" s="17"/>
      <c r="BUY223" s="17"/>
      <c r="BUZ223" s="17"/>
      <c r="BVA223" s="17"/>
      <c r="BVB223" s="17"/>
      <c r="BVC223" s="17"/>
      <c r="BVD223" s="17"/>
      <c r="BVE223" s="17"/>
      <c r="BVF223" s="17"/>
      <c r="BVG223" s="17"/>
      <c r="BVH223" s="17"/>
      <c r="BVI223" s="17"/>
      <c r="BVJ223" s="17"/>
      <c r="BVK223" s="17"/>
      <c r="BVL223" s="17"/>
      <c r="BVM223" s="17"/>
      <c r="BVN223" s="17"/>
      <c r="BVO223" s="17"/>
      <c r="BVP223" s="17"/>
      <c r="BVQ223" s="17"/>
      <c r="BVR223" s="17"/>
      <c r="BVS223" s="17"/>
      <c r="BVT223" s="17"/>
      <c r="BVU223" s="17"/>
      <c r="BVV223" s="17"/>
      <c r="BVW223" s="17"/>
      <c r="BVX223" s="17"/>
      <c r="BVY223" s="17"/>
      <c r="BVZ223" s="17"/>
      <c r="BWA223" s="17"/>
      <c r="BWB223" s="17"/>
      <c r="BWC223" s="17"/>
      <c r="BWD223" s="17"/>
      <c r="BWE223" s="17"/>
      <c r="BWF223" s="17"/>
      <c r="BWG223" s="17"/>
      <c r="BWH223" s="17"/>
      <c r="BWI223" s="17"/>
      <c r="BWJ223" s="17"/>
      <c r="BWK223" s="17"/>
      <c r="BWL223" s="17"/>
      <c r="BWM223" s="17"/>
      <c r="BWN223" s="17"/>
      <c r="BWO223" s="17"/>
      <c r="BWP223" s="17"/>
      <c r="BWQ223" s="17"/>
      <c r="BWR223" s="17"/>
      <c r="BWS223" s="17"/>
      <c r="BWT223" s="17"/>
      <c r="BWU223" s="17"/>
      <c r="BWV223" s="17"/>
      <c r="BWW223" s="17"/>
      <c r="BWX223" s="17"/>
      <c r="BWY223" s="17"/>
      <c r="BWZ223" s="17"/>
      <c r="BXA223" s="17"/>
      <c r="BXB223" s="17"/>
      <c r="BXC223" s="17"/>
      <c r="BXD223" s="17"/>
      <c r="BXE223" s="17"/>
      <c r="BXF223" s="17"/>
      <c r="BXG223" s="17"/>
      <c r="BXH223" s="17"/>
      <c r="BXI223" s="17"/>
      <c r="BXJ223" s="17"/>
      <c r="BXK223" s="17"/>
      <c r="BXL223" s="17"/>
      <c r="BXM223" s="17"/>
      <c r="BXN223" s="17"/>
      <c r="BXO223" s="17"/>
      <c r="BXP223" s="17"/>
      <c r="BXQ223" s="17"/>
      <c r="BXR223" s="17"/>
      <c r="BXS223" s="17"/>
      <c r="BXT223" s="17"/>
      <c r="BXU223" s="17"/>
      <c r="BXV223" s="17"/>
      <c r="BXW223" s="17"/>
      <c r="BXX223" s="17"/>
      <c r="BXY223" s="17"/>
      <c r="BXZ223" s="17"/>
      <c r="BYA223" s="17"/>
      <c r="BYB223" s="17"/>
      <c r="BYC223" s="17"/>
      <c r="BYD223" s="17"/>
      <c r="BYE223" s="17"/>
      <c r="BYF223" s="17"/>
      <c r="BYG223" s="17"/>
      <c r="BYH223" s="17"/>
      <c r="BYI223" s="17"/>
      <c r="BYJ223" s="17"/>
      <c r="BYK223" s="17"/>
      <c r="BYL223" s="17"/>
      <c r="BYM223" s="17"/>
      <c r="BYN223" s="17"/>
      <c r="BYO223" s="17"/>
      <c r="BYP223" s="17"/>
      <c r="BYQ223" s="17"/>
      <c r="BYR223" s="17"/>
      <c r="BYS223" s="17"/>
      <c r="BYT223" s="17"/>
      <c r="BYU223" s="17"/>
      <c r="BYV223" s="17"/>
      <c r="BYW223" s="17"/>
      <c r="BYX223" s="17"/>
      <c r="BYY223" s="17"/>
      <c r="BYZ223" s="17"/>
      <c r="BZA223" s="17"/>
      <c r="BZB223" s="17"/>
      <c r="BZC223" s="17"/>
      <c r="BZD223" s="17"/>
      <c r="BZE223" s="17"/>
      <c r="BZF223" s="17"/>
      <c r="BZG223" s="17"/>
      <c r="BZH223" s="17"/>
      <c r="BZI223" s="17"/>
      <c r="BZJ223" s="17"/>
      <c r="BZK223" s="17"/>
      <c r="BZL223" s="17"/>
      <c r="BZM223" s="17"/>
      <c r="BZN223" s="17"/>
      <c r="BZO223" s="17"/>
      <c r="BZP223" s="17"/>
      <c r="BZQ223" s="17"/>
      <c r="BZR223" s="17"/>
      <c r="BZS223" s="17"/>
      <c r="BZT223" s="17"/>
      <c r="BZU223" s="17"/>
      <c r="BZV223" s="17"/>
      <c r="BZW223" s="17"/>
      <c r="BZX223" s="17"/>
      <c r="BZY223" s="17"/>
      <c r="BZZ223" s="17"/>
      <c r="CAA223" s="17"/>
      <c r="CAB223" s="17"/>
      <c r="CAC223" s="17"/>
      <c r="CAD223" s="17"/>
      <c r="CAE223" s="17"/>
      <c r="CAF223" s="17"/>
      <c r="CAG223" s="17"/>
      <c r="CAH223" s="17"/>
      <c r="CAI223" s="17"/>
      <c r="CAJ223" s="17"/>
      <c r="CAK223" s="17"/>
      <c r="CAL223" s="17"/>
      <c r="CAM223" s="17"/>
      <c r="CAN223" s="17"/>
      <c r="CAO223" s="17"/>
      <c r="CAP223" s="17"/>
      <c r="CAQ223" s="17"/>
      <c r="CAR223" s="17"/>
      <c r="CAS223" s="17"/>
      <c r="CAT223" s="17"/>
      <c r="CAU223" s="17"/>
      <c r="CAV223" s="17"/>
      <c r="CAW223" s="17"/>
      <c r="CAX223" s="17"/>
      <c r="CAY223" s="17"/>
      <c r="CAZ223" s="17"/>
      <c r="CBA223" s="17"/>
      <c r="CBB223" s="17"/>
      <c r="CBC223" s="17"/>
      <c r="CBD223" s="17"/>
      <c r="CBE223" s="17"/>
      <c r="CBF223" s="17"/>
      <c r="CBG223" s="17"/>
      <c r="CBH223" s="17"/>
      <c r="CBI223" s="17"/>
      <c r="CBJ223" s="17"/>
      <c r="CBK223" s="17"/>
      <c r="CBL223" s="17"/>
      <c r="CBM223" s="17"/>
      <c r="CBN223" s="17"/>
      <c r="CBO223" s="17"/>
      <c r="CBP223" s="17"/>
      <c r="CBQ223" s="17"/>
      <c r="CBR223" s="17"/>
      <c r="CBS223" s="17"/>
      <c r="CBT223" s="17"/>
      <c r="CBU223" s="17"/>
      <c r="CBV223" s="17"/>
      <c r="CBW223" s="17"/>
      <c r="CBX223" s="17"/>
      <c r="CBY223" s="17"/>
      <c r="CBZ223" s="17"/>
      <c r="CCA223" s="17"/>
      <c r="CCB223" s="17"/>
      <c r="CCC223" s="17"/>
      <c r="CCD223" s="17"/>
      <c r="CCE223" s="17"/>
      <c r="CCF223" s="17"/>
      <c r="CCG223" s="17"/>
      <c r="CCH223" s="17"/>
      <c r="CCI223" s="17"/>
      <c r="CCJ223" s="17"/>
      <c r="CCK223" s="17"/>
      <c r="CCL223" s="17"/>
      <c r="CCM223" s="17"/>
      <c r="CCN223" s="17"/>
      <c r="CCO223" s="17"/>
      <c r="CCP223" s="17"/>
      <c r="CCQ223" s="17"/>
      <c r="CCR223" s="17"/>
      <c r="CCS223" s="17"/>
      <c r="CCT223" s="17"/>
      <c r="CCU223" s="17"/>
      <c r="CCV223" s="17"/>
      <c r="CCW223" s="17"/>
      <c r="CCX223" s="17"/>
      <c r="CCY223" s="17"/>
      <c r="CCZ223" s="17"/>
      <c r="CDA223" s="17"/>
      <c r="CDB223" s="17"/>
      <c r="CDC223" s="17"/>
      <c r="CDD223" s="17"/>
      <c r="CDE223" s="17"/>
      <c r="CDF223" s="17"/>
      <c r="CDG223" s="17"/>
      <c r="CDH223" s="17"/>
      <c r="CDI223" s="17"/>
      <c r="CDJ223" s="17"/>
      <c r="CDK223" s="17"/>
      <c r="CDL223" s="17"/>
      <c r="CDM223" s="17"/>
      <c r="CDN223" s="17"/>
      <c r="CDO223" s="17"/>
      <c r="CDP223" s="17"/>
      <c r="CDQ223" s="17"/>
      <c r="CDR223" s="17"/>
      <c r="CDS223" s="17"/>
      <c r="CDT223" s="17"/>
      <c r="CDU223" s="17"/>
    </row>
    <row r="224">
      <c r="A224" s="14" t="s">
        <v>2801</v>
      </c>
      <c r="B224" s="14" t="s">
        <v>4450</v>
      </c>
      <c r="C224" s="14" t="s">
        <v>2803</v>
      </c>
      <c r="D224" s="14" t="s">
        <v>2804</v>
      </c>
      <c r="E224" s="14" t="s">
        <v>4451</v>
      </c>
      <c r="F224" s="14" t="s">
        <v>2835</v>
      </c>
      <c r="I224" s="14" t="s">
        <v>4452</v>
      </c>
      <c r="J224" s="14" t="s">
        <v>2618</v>
      </c>
      <c r="K224" s="14" t="s">
        <v>2619</v>
      </c>
      <c r="L224" s="14" t="s">
        <v>2658</v>
      </c>
      <c r="M224" s="17"/>
      <c r="N224" s="14" t="s">
        <v>2690</v>
      </c>
      <c r="O224" s="14" t="s">
        <v>2690</v>
      </c>
      <c r="P224" s="14" t="s">
        <v>2690</v>
      </c>
      <c r="Q224" s="16">
        <v>11.0</v>
      </c>
      <c r="R224" s="16">
        <v>4112966.0</v>
      </c>
      <c r="S224" s="16">
        <v>4112966.0</v>
      </c>
      <c r="T224" s="14" t="s">
        <v>2631</v>
      </c>
      <c r="U224" s="14" t="s">
        <v>2621</v>
      </c>
      <c r="V224" s="14" t="s">
        <v>4453</v>
      </c>
      <c r="W224" s="14" t="s">
        <v>4454</v>
      </c>
      <c r="X224" s="16">
        <v>0.54</v>
      </c>
      <c r="Y224" s="17"/>
      <c r="Z224" s="16">
        <v>26.0</v>
      </c>
      <c r="AA224" s="16">
        <v>22.0</v>
      </c>
      <c r="AB224" s="17"/>
      <c r="AC224" s="16">
        <v>47.0</v>
      </c>
      <c r="AD224" s="16">
        <v>12038.0</v>
      </c>
      <c r="AE224" s="22">
        <v>45638.0</v>
      </c>
      <c r="AF224" s="17"/>
      <c r="AG224" s="17"/>
      <c r="AH224" s="17"/>
      <c r="AI224" s="17"/>
      <c r="AJ224" s="17"/>
      <c r="AK224" s="17"/>
      <c r="AL224" s="16">
        <v>59.0</v>
      </c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4" t="s">
        <v>2806</v>
      </c>
      <c r="BB224" s="17"/>
      <c r="BC224" s="17"/>
      <c r="BD224" s="17"/>
      <c r="BE224" s="17"/>
      <c r="BF224" s="14" t="s">
        <v>2563</v>
      </c>
      <c r="BG224" s="16">
        <v>1.0</v>
      </c>
      <c r="BH224" s="14" t="s">
        <v>2564</v>
      </c>
      <c r="BI224" s="14" t="s">
        <v>2565</v>
      </c>
      <c r="BJ224" s="14" t="s">
        <v>2566</v>
      </c>
      <c r="BK224" s="17"/>
      <c r="BL224" s="17"/>
      <c r="BM224" s="16">
        <v>404.6</v>
      </c>
      <c r="BN224" s="17"/>
      <c r="BO224" s="17"/>
      <c r="BP224" s="17"/>
      <c r="BQ224" s="17"/>
      <c r="BR224" s="17"/>
      <c r="BS224" s="16">
        <v>0.0195</v>
      </c>
      <c r="BT224" s="16">
        <v>6.70677582</v>
      </c>
      <c r="BU224" s="14" t="s">
        <v>2567</v>
      </c>
      <c r="BV224" s="17"/>
      <c r="BW224" s="16">
        <v>2009.0</v>
      </c>
      <c r="BX224" s="16">
        <v>0.0</v>
      </c>
      <c r="BY224" s="14" t="s">
        <v>2807</v>
      </c>
      <c r="BZ224" s="16">
        <v>204.0</v>
      </c>
      <c r="CA224" s="16">
        <v>-21901.0</v>
      </c>
      <c r="CB224" s="16">
        <v>0.0</v>
      </c>
      <c r="CC224" s="16">
        <v>6.70677582</v>
      </c>
      <c r="CD224" s="14" t="s">
        <v>2571</v>
      </c>
      <c r="CE224" s="16">
        <v>6.70677582</v>
      </c>
      <c r="CF224" s="14" t="s">
        <v>2572</v>
      </c>
      <c r="CG224" s="14" t="s">
        <v>2704</v>
      </c>
      <c r="CH224" s="19">
        <v>40672.0</v>
      </c>
      <c r="CI224" s="14" t="s">
        <v>2573</v>
      </c>
      <c r="CJ224" s="14" t="s">
        <v>2719</v>
      </c>
      <c r="CK224" s="14" t="s">
        <v>2574</v>
      </c>
      <c r="CL224" s="14" t="s">
        <v>2808</v>
      </c>
      <c r="CM224" s="20">
        <v>2366833.0</v>
      </c>
      <c r="CN224" s="14" t="s">
        <v>2808</v>
      </c>
      <c r="CO224" s="14" t="s">
        <v>2563</v>
      </c>
      <c r="CP224" s="14" t="s">
        <v>2563</v>
      </c>
      <c r="CQ224" s="16">
        <v>0.3398</v>
      </c>
      <c r="CR224" s="16">
        <v>0.7</v>
      </c>
      <c r="CS224" s="14" t="s">
        <v>2574</v>
      </c>
      <c r="CT224" s="14" t="s">
        <v>4455</v>
      </c>
      <c r="CX224" s="14" t="s">
        <v>2580</v>
      </c>
      <c r="CY224" s="16">
        <v>6.70677582</v>
      </c>
      <c r="CZ224" s="14" t="s">
        <v>2581</v>
      </c>
      <c r="DB224" s="14" t="s">
        <v>2574</v>
      </c>
      <c r="DC224" s="14" t="s">
        <v>2708</v>
      </c>
      <c r="DD224" s="14" t="s">
        <v>4393</v>
      </c>
      <c r="DE224" s="14" t="s">
        <v>2574</v>
      </c>
      <c r="DF224" s="14" t="s">
        <v>2563</v>
      </c>
      <c r="DG224" s="14" t="s">
        <v>3368</v>
      </c>
      <c r="DH224" s="14" t="s">
        <v>4456</v>
      </c>
      <c r="DI224" s="14" t="s">
        <v>2813</v>
      </c>
      <c r="DJ224" s="14" t="s">
        <v>2814</v>
      </c>
      <c r="DK224" s="16">
        <v>46.0</v>
      </c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  <c r="KL224" s="17"/>
      <c r="KM224" s="17"/>
      <c r="KN224" s="17"/>
      <c r="KO224" s="17"/>
      <c r="KP224" s="17"/>
      <c r="KQ224" s="17"/>
      <c r="KR224" s="17"/>
      <c r="KS224" s="17"/>
      <c r="KT224" s="17"/>
      <c r="KU224" s="17"/>
      <c r="KV224" s="17"/>
      <c r="KW224" s="17"/>
      <c r="KX224" s="17"/>
      <c r="KY224" s="17"/>
      <c r="KZ224" s="17"/>
      <c r="LA224" s="17"/>
      <c r="LB224" s="17"/>
      <c r="LC224" s="17"/>
      <c r="LD224" s="17"/>
      <c r="LE224" s="17"/>
      <c r="LF224" s="17"/>
      <c r="LG224" s="17"/>
      <c r="LH224" s="17"/>
      <c r="LI224" s="17"/>
      <c r="LJ224" s="17"/>
      <c r="LK224" s="17"/>
      <c r="LL224" s="17"/>
      <c r="LM224" s="17"/>
      <c r="LN224" s="17"/>
      <c r="LO224" s="17"/>
      <c r="LP224" s="17"/>
      <c r="LQ224" s="17"/>
      <c r="LR224" s="17"/>
      <c r="LS224" s="17"/>
      <c r="LT224" s="17"/>
      <c r="LU224" s="17"/>
      <c r="LV224" s="17"/>
      <c r="LW224" s="17"/>
      <c r="LX224" s="17"/>
      <c r="LY224" s="17"/>
      <c r="LZ224" s="17"/>
      <c r="MA224" s="17"/>
      <c r="MB224" s="17"/>
      <c r="MC224" s="17"/>
      <c r="MD224" s="17"/>
      <c r="ME224" s="17"/>
      <c r="MF224" s="17"/>
      <c r="MG224" s="17"/>
      <c r="MH224" s="17"/>
      <c r="MI224" s="17"/>
      <c r="MJ224" s="17"/>
      <c r="MK224" s="17"/>
      <c r="ML224" s="17"/>
      <c r="MM224" s="17"/>
      <c r="MN224" s="17"/>
      <c r="MO224" s="17"/>
      <c r="MP224" s="17"/>
      <c r="MQ224" s="17"/>
      <c r="MR224" s="17"/>
      <c r="MS224" s="17"/>
      <c r="MT224" s="17"/>
      <c r="MU224" s="17"/>
      <c r="MV224" s="17"/>
      <c r="MW224" s="17"/>
      <c r="MX224" s="17"/>
      <c r="MY224" s="17"/>
      <c r="MZ224" s="17"/>
      <c r="NA224" s="17"/>
      <c r="NB224" s="17"/>
      <c r="NC224" s="17"/>
      <c r="ND224" s="17"/>
      <c r="NE224" s="17"/>
      <c r="NF224" s="17"/>
      <c r="NG224" s="17"/>
      <c r="NH224" s="17"/>
      <c r="NI224" s="17"/>
      <c r="NJ224" s="17"/>
      <c r="NK224" s="17"/>
      <c r="NL224" s="17"/>
      <c r="NM224" s="17"/>
      <c r="NN224" s="17"/>
      <c r="NO224" s="17"/>
      <c r="NP224" s="17"/>
      <c r="NQ224" s="17"/>
      <c r="NR224" s="17"/>
      <c r="NS224" s="17"/>
      <c r="NT224" s="17"/>
      <c r="NU224" s="17"/>
      <c r="NV224" s="17"/>
      <c r="NW224" s="17"/>
      <c r="NX224" s="17"/>
      <c r="NY224" s="17"/>
      <c r="NZ224" s="17"/>
      <c r="OA224" s="17"/>
      <c r="OB224" s="17"/>
      <c r="OC224" s="17"/>
      <c r="OD224" s="17"/>
      <c r="OE224" s="17"/>
      <c r="OF224" s="17"/>
      <c r="OG224" s="17"/>
      <c r="OH224" s="17"/>
      <c r="OI224" s="17"/>
      <c r="OJ224" s="17"/>
      <c r="OK224" s="17"/>
      <c r="OL224" s="17"/>
      <c r="OM224" s="17"/>
      <c r="ON224" s="17"/>
      <c r="OO224" s="17"/>
      <c r="OP224" s="17"/>
      <c r="OQ224" s="17"/>
      <c r="OR224" s="17"/>
      <c r="OS224" s="17"/>
      <c r="OT224" s="17"/>
      <c r="OU224" s="17"/>
      <c r="OV224" s="17"/>
      <c r="OW224" s="17"/>
      <c r="OX224" s="17"/>
      <c r="OY224" s="17"/>
      <c r="OZ224" s="17"/>
      <c r="PA224" s="17"/>
      <c r="PB224" s="17"/>
      <c r="PC224" s="17"/>
      <c r="PD224" s="17"/>
      <c r="PE224" s="17"/>
      <c r="PF224" s="17"/>
      <c r="PG224" s="17"/>
      <c r="PH224" s="17"/>
      <c r="PI224" s="17"/>
      <c r="PJ224" s="17"/>
      <c r="PK224" s="17"/>
      <c r="PL224" s="17"/>
      <c r="PM224" s="17"/>
      <c r="PN224" s="17"/>
      <c r="PO224" s="17"/>
      <c r="PP224" s="17"/>
      <c r="PQ224" s="17"/>
      <c r="PR224" s="17"/>
      <c r="PS224" s="17"/>
      <c r="PT224" s="17"/>
      <c r="PU224" s="17"/>
      <c r="PV224" s="17"/>
      <c r="PW224" s="17"/>
      <c r="PX224" s="17"/>
      <c r="PY224" s="17"/>
      <c r="PZ224" s="17"/>
      <c r="QA224" s="17"/>
      <c r="QB224" s="17"/>
      <c r="QC224" s="17"/>
      <c r="QD224" s="17"/>
      <c r="QE224" s="17"/>
      <c r="QF224" s="17"/>
      <c r="QG224" s="17"/>
      <c r="QH224" s="17"/>
      <c r="QI224" s="17"/>
      <c r="QJ224" s="17"/>
      <c r="QK224" s="17"/>
      <c r="QL224" s="17"/>
      <c r="QM224" s="17"/>
      <c r="QN224" s="17"/>
      <c r="QO224" s="17"/>
      <c r="QP224" s="17"/>
      <c r="QQ224" s="17"/>
      <c r="QR224" s="17"/>
      <c r="QS224" s="17"/>
      <c r="QT224" s="17"/>
      <c r="QU224" s="17"/>
      <c r="QV224" s="17"/>
      <c r="QW224" s="17"/>
      <c r="QX224" s="17"/>
      <c r="QY224" s="17"/>
      <c r="QZ224" s="17"/>
      <c r="RA224" s="17"/>
      <c r="RB224" s="17"/>
      <c r="RC224" s="17"/>
      <c r="RD224" s="17"/>
      <c r="RE224" s="17"/>
      <c r="RF224" s="17"/>
      <c r="RG224" s="17"/>
      <c r="RH224" s="17"/>
      <c r="RI224" s="17"/>
      <c r="RJ224" s="17"/>
      <c r="RK224" s="17"/>
      <c r="RL224" s="17"/>
      <c r="RM224" s="17"/>
      <c r="RN224" s="17"/>
      <c r="RO224" s="17"/>
      <c r="RP224" s="17"/>
      <c r="RQ224" s="17"/>
      <c r="RR224" s="17"/>
      <c r="RS224" s="17"/>
      <c r="RT224" s="17"/>
      <c r="RU224" s="17"/>
      <c r="RV224" s="17"/>
      <c r="RW224" s="17"/>
      <c r="RX224" s="17"/>
      <c r="RY224" s="17"/>
      <c r="RZ224" s="17"/>
      <c r="SA224" s="17"/>
      <c r="SB224" s="17"/>
      <c r="SC224" s="17"/>
      <c r="SD224" s="17"/>
      <c r="SE224" s="17"/>
      <c r="SF224" s="17"/>
      <c r="SG224" s="17"/>
      <c r="SH224" s="17"/>
      <c r="SI224" s="17"/>
      <c r="SJ224" s="17"/>
      <c r="SK224" s="17"/>
      <c r="SL224" s="17"/>
      <c r="SM224" s="17"/>
      <c r="SN224" s="17"/>
      <c r="SO224" s="17"/>
      <c r="SP224" s="17"/>
      <c r="SQ224" s="17"/>
      <c r="SR224" s="17"/>
      <c r="SS224" s="17"/>
      <c r="ST224" s="17"/>
      <c r="SU224" s="17"/>
      <c r="SV224" s="17"/>
      <c r="SW224" s="17"/>
      <c r="SX224" s="17"/>
      <c r="SY224" s="17"/>
      <c r="SZ224" s="17"/>
      <c r="TA224" s="17"/>
      <c r="TB224" s="17"/>
      <c r="TC224" s="17"/>
      <c r="TD224" s="17"/>
      <c r="TE224" s="17"/>
      <c r="TF224" s="17"/>
      <c r="TG224" s="17"/>
      <c r="TH224" s="17"/>
      <c r="TI224" s="17"/>
      <c r="TJ224" s="17"/>
      <c r="TK224" s="17"/>
      <c r="TL224" s="17"/>
      <c r="TM224" s="17"/>
      <c r="TN224" s="17"/>
      <c r="TO224" s="17"/>
      <c r="TP224" s="17"/>
      <c r="TQ224" s="17"/>
      <c r="TR224" s="17"/>
      <c r="TS224" s="17"/>
      <c r="TT224" s="17"/>
      <c r="TU224" s="17"/>
      <c r="TV224" s="17"/>
      <c r="TW224" s="17"/>
      <c r="TX224" s="17"/>
      <c r="TY224" s="17"/>
      <c r="TZ224" s="17"/>
      <c r="UA224" s="17"/>
      <c r="UB224" s="17"/>
      <c r="UC224" s="17"/>
      <c r="UD224" s="17"/>
      <c r="UE224" s="17"/>
      <c r="UF224" s="17"/>
      <c r="UG224" s="17"/>
      <c r="UH224" s="17"/>
      <c r="UI224" s="17"/>
      <c r="UJ224" s="17"/>
      <c r="UK224" s="17"/>
      <c r="UL224" s="17"/>
      <c r="UM224" s="17"/>
      <c r="UN224" s="17"/>
      <c r="UO224" s="17"/>
      <c r="UP224" s="17"/>
      <c r="UQ224" s="17"/>
      <c r="UR224" s="17"/>
      <c r="US224" s="17"/>
      <c r="UT224" s="17"/>
      <c r="UU224" s="17"/>
      <c r="UV224" s="17"/>
      <c r="UW224" s="17"/>
      <c r="UX224" s="17"/>
      <c r="UY224" s="17"/>
      <c r="UZ224" s="17"/>
      <c r="VA224" s="17"/>
      <c r="VB224" s="17"/>
      <c r="VC224" s="17"/>
      <c r="VD224" s="17"/>
      <c r="VE224" s="17"/>
      <c r="VF224" s="17"/>
      <c r="VG224" s="17"/>
      <c r="VH224" s="17"/>
      <c r="VI224" s="17"/>
      <c r="VJ224" s="17"/>
      <c r="VK224" s="17"/>
      <c r="VL224" s="17"/>
      <c r="VM224" s="17"/>
      <c r="VN224" s="17"/>
      <c r="VO224" s="17"/>
      <c r="VP224" s="17"/>
      <c r="VQ224" s="17"/>
      <c r="VR224" s="17"/>
      <c r="VS224" s="17"/>
      <c r="VT224" s="17"/>
      <c r="VU224" s="17"/>
      <c r="VV224" s="17"/>
      <c r="VW224" s="17"/>
      <c r="VX224" s="17"/>
      <c r="VY224" s="17"/>
      <c r="VZ224" s="17"/>
      <c r="WA224" s="17"/>
      <c r="WB224" s="17"/>
      <c r="WC224" s="17"/>
      <c r="WD224" s="17"/>
      <c r="WE224" s="17"/>
      <c r="WF224" s="17"/>
      <c r="WG224" s="17"/>
      <c r="WH224" s="17"/>
      <c r="WI224" s="17"/>
      <c r="WJ224" s="17"/>
      <c r="WK224" s="17"/>
      <c r="WL224" s="17"/>
      <c r="WM224" s="17"/>
      <c r="WN224" s="17"/>
      <c r="WO224" s="17"/>
      <c r="WP224" s="17"/>
      <c r="WQ224" s="17"/>
      <c r="WR224" s="17"/>
      <c r="WS224" s="17"/>
      <c r="WT224" s="17"/>
      <c r="WU224" s="17"/>
      <c r="WV224" s="17"/>
      <c r="WW224" s="17"/>
      <c r="WX224" s="17"/>
      <c r="WY224" s="17"/>
      <c r="WZ224" s="17"/>
      <c r="XA224" s="17"/>
      <c r="XB224" s="17"/>
      <c r="XC224" s="17"/>
      <c r="XD224" s="17"/>
      <c r="XE224" s="17"/>
      <c r="XF224" s="17"/>
      <c r="XG224" s="17"/>
      <c r="XH224" s="17"/>
      <c r="XI224" s="17"/>
      <c r="XJ224" s="17"/>
      <c r="XK224" s="17"/>
      <c r="XL224" s="17"/>
      <c r="XM224" s="17"/>
      <c r="XN224" s="17"/>
      <c r="XO224" s="17"/>
      <c r="XP224" s="17"/>
      <c r="XQ224" s="17"/>
      <c r="XR224" s="17"/>
      <c r="XS224" s="17"/>
      <c r="XT224" s="17"/>
      <c r="XU224" s="17"/>
      <c r="XV224" s="17"/>
      <c r="XW224" s="17"/>
      <c r="XX224" s="17"/>
      <c r="XY224" s="17"/>
      <c r="XZ224" s="17"/>
      <c r="YA224" s="17"/>
      <c r="YB224" s="17"/>
      <c r="YC224" s="17"/>
      <c r="YD224" s="17"/>
      <c r="YE224" s="17"/>
      <c r="YF224" s="17"/>
      <c r="YG224" s="17"/>
      <c r="YH224" s="17"/>
      <c r="YI224" s="17"/>
      <c r="YJ224" s="17"/>
      <c r="YK224" s="17"/>
      <c r="YL224" s="17"/>
      <c r="YM224" s="17"/>
      <c r="YN224" s="17"/>
      <c r="YO224" s="17"/>
      <c r="YP224" s="17"/>
      <c r="YQ224" s="17"/>
      <c r="YR224" s="17"/>
      <c r="YS224" s="17"/>
      <c r="YT224" s="17"/>
      <c r="YU224" s="17"/>
      <c r="YV224" s="17"/>
      <c r="YW224" s="17"/>
      <c r="YX224" s="17"/>
      <c r="YY224" s="17"/>
      <c r="YZ224" s="17"/>
      <c r="ZA224" s="17"/>
      <c r="ZB224" s="17"/>
      <c r="ZC224" s="17"/>
      <c r="ZD224" s="17"/>
      <c r="ZE224" s="17"/>
      <c r="ZF224" s="17"/>
      <c r="ZG224" s="17"/>
      <c r="ZH224" s="17"/>
      <c r="ZI224" s="17"/>
      <c r="ZJ224" s="17"/>
      <c r="ZK224" s="17"/>
      <c r="ZL224" s="17"/>
      <c r="ZM224" s="17"/>
      <c r="ZN224" s="17"/>
      <c r="ZO224" s="17"/>
      <c r="ZP224" s="17"/>
      <c r="ZQ224" s="17"/>
      <c r="ZR224" s="17"/>
      <c r="ZS224" s="17"/>
      <c r="ZT224" s="17"/>
      <c r="ZU224" s="17"/>
      <c r="ZV224" s="17"/>
      <c r="ZW224" s="17"/>
      <c r="ZX224" s="17"/>
      <c r="ZY224" s="17"/>
      <c r="ZZ224" s="17"/>
      <c r="AAA224" s="17"/>
      <c r="AAB224" s="17"/>
      <c r="AAC224" s="17"/>
      <c r="AAD224" s="17"/>
      <c r="AAE224" s="17"/>
      <c r="AAF224" s="17"/>
      <c r="AAG224" s="17"/>
      <c r="AAH224" s="17"/>
      <c r="AAI224" s="17"/>
      <c r="AAJ224" s="17"/>
      <c r="AAK224" s="17"/>
      <c r="AAL224" s="17"/>
      <c r="AAM224" s="17"/>
      <c r="AAN224" s="17"/>
      <c r="AAO224" s="17"/>
      <c r="AAP224" s="17"/>
      <c r="AAQ224" s="17"/>
      <c r="AAR224" s="17"/>
      <c r="AAS224" s="17"/>
      <c r="AAT224" s="17"/>
      <c r="AAU224" s="17"/>
      <c r="AAV224" s="17"/>
      <c r="AAW224" s="17"/>
      <c r="AAX224" s="17"/>
      <c r="AAY224" s="17"/>
      <c r="AAZ224" s="17"/>
      <c r="ABA224" s="17"/>
      <c r="ABB224" s="17"/>
      <c r="ABC224" s="17"/>
      <c r="ABD224" s="17"/>
      <c r="ABE224" s="17"/>
      <c r="ABF224" s="17"/>
      <c r="ABG224" s="17"/>
      <c r="ABH224" s="17"/>
      <c r="ABI224" s="17"/>
      <c r="ABJ224" s="17"/>
      <c r="ABK224" s="17"/>
      <c r="ABL224" s="17"/>
      <c r="ABM224" s="17"/>
      <c r="ABN224" s="17"/>
      <c r="ABO224" s="17"/>
      <c r="ABP224" s="17"/>
      <c r="ABQ224" s="17"/>
      <c r="ABR224" s="17"/>
      <c r="ABS224" s="17"/>
      <c r="ABT224" s="17"/>
      <c r="ABU224" s="17"/>
      <c r="ABV224" s="17"/>
      <c r="ABW224" s="17"/>
      <c r="ABX224" s="17"/>
      <c r="ABY224" s="17"/>
      <c r="ABZ224" s="17"/>
      <c r="ACA224" s="17"/>
      <c r="ACB224" s="17"/>
      <c r="ACC224" s="17"/>
      <c r="ACD224" s="17"/>
      <c r="ACE224" s="17"/>
      <c r="ACF224" s="17"/>
      <c r="ACG224" s="17"/>
      <c r="ACH224" s="17"/>
      <c r="ACI224" s="17"/>
      <c r="ACJ224" s="17"/>
      <c r="ACK224" s="17"/>
      <c r="ACL224" s="17"/>
      <c r="ACM224" s="17"/>
      <c r="ACN224" s="17"/>
      <c r="ACO224" s="17"/>
      <c r="ACP224" s="17"/>
      <c r="ACQ224" s="17"/>
      <c r="ACR224" s="17"/>
      <c r="ACS224" s="17"/>
      <c r="ACT224" s="17"/>
      <c r="ACU224" s="17"/>
      <c r="ACV224" s="17"/>
      <c r="ACW224" s="17"/>
      <c r="ACX224" s="17"/>
      <c r="ACY224" s="17"/>
      <c r="ACZ224" s="17"/>
      <c r="ADA224" s="17"/>
      <c r="ADB224" s="17"/>
      <c r="ADC224" s="17"/>
      <c r="ADD224" s="17"/>
      <c r="ADE224" s="17"/>
      <c r="ADF224" s="17"/>
      <c r="ADG224" s="17"/>
      <c r="ADH224" s="17"/>
      <c r="ADI224" s="17"/>
      <c r="ADJ224" s="17"/>
      <c r="ADK224" s="17"/>
      <c r="ADL224" s="17"/>
      <c r="ADM224" s="17"/>
      <c r="ADN224" s="17"/>
      <c r="ADO224" s="17"/>
      <c r="ADP224" s="17"/>
      <c r="ADQ224" s="17"/>
      <c r="ADR224" s="17"/>
      <c r="ADS224" s="17"/>
      <c r="ADT224" s="17"/>
      <c r="ADU224" s="17"/>
      <c r="ADV224" s="17"/>
      <c r="ADW224" s="17"/>
      <c r="ADX224" s="17"/>
      <c r="ADY224" s="17"/>
      <c r="ADZ224" s="17"/>
      <c r="AEA224" s="17"/>
      <c r="AEB224" s="17"/>
      <c r="AEC224" s="17"/>
      <c r="AED224" s="17"/>
      <c r="AEE224" s="17"/>
      <c r="AEF224" s="17"/>
      <c r="AEG224" s="17"/>
      <c r="AEH224" s="17"/>
      <c r="AEI224" s="17"/>
      <c r="AEJ224" s="17"/>
      <c r="AEK224" s="17"/>
      <c r="AEL224" s="17"/>
      <c r="AEM224" s="17"/>
      <c r="AEN224" s="17"/>
      <c r="AEO224" s="17"/>
      <c r="AEP224" s="17"/>
      <c r="AEQ224" s="17"/>
      <c r="AER224" s="17"/>
      <c r="AES224" s="17"/>
      <c r="AET224" s="17"/>
      <c r="AEU224" s="17"/>
      <c r="AEV224" s="17"/>
      <c r="AEW224" s="17"/>
      <c r="AEX224" s="17"/>
      <c r="AEY224" s="17"/>
      <c r="AEZ224" s="17"/>
      <c r="AFA224" s="17"/>
      <c r="AFB224" s="17"/>
      <c r="AFC224" s="17"/>
      <c r="AFD224" s="17"/>
      <c r="AFE224" s="17"/>
      <c r="AFF224" s="17"/>
      <c r="AFG224" s="17"/>
      <c r="AFH224" s="17"/>
      <c r="AFI224" s="17"/>
      <c r="AFJ224" s="17"/>
      <c r="AFK224" s="17"/>
      <c r="AFL224" s="17"/>
      <c r="AFM224" s="17"/>
      <c r="AFN224" s="17"/>
      <c r="AFO224" s="17"/>
      <c r="AFP224" s="17"/>
      <c r="AFQ224" s="17"/>
      <c r="AFR224" s="17"/>
      <c r="AFS224" s="17"/>
      <c r="AFT224" s="17"/>
      <c r="AFU224" s="17"/>
      <c r="AFV224" s="17"/>
      <c r="AFW224" s="17"/>
      <c r="AFX224" s="17"/>
      <c r="AFY224" s="17"/>
      <c r="AFZ224" s="17"/>
      <c r="AGA224" s="17"/>
      <c r="AGB224" s="17"/>
      <c r="AGC224" s="17"/>
      <c r="AGD224" s="17"/>
      <c r="AGE224" s="17"/>
      <c r="AGF224" s="17"/>
      <c r="AGG224" s="17"/>
      <c r="AGH224" s="17"/>
      <c r="AGI224" s="17"/>
      <c r="AGJ224" s="17"/>
      <c r="AGK224" s="17"/>
      <c r="AGL224" s="17"/>
      <c r="AGM224" s="17"/>
      <c r="AGN224" s="17"/>
      <c r="AGO224" s="17"/>
      <c r="AGP224" s="17"/>
      <c r="AGQ224" s="17"/>
      <c r="AGR224" s="17"/>
      <c r="AGS224" s="17"/>
      <c r="AGT224" s="17"/>
      <c r="AGU224" s="17"/>
      <c r="AGV224" s="17"/>
      <c r="AGW224" s="17"/>
      <c r="AGX224" s="17"/>
      <c r="AGY224" s="17"/>
      <c r="AGZ224" s="17"/>
      <c r="AHA224" s="17"/>
      <c r="AHB224" s="17"/>
      <c r="AHC224" s="17"/>
      <c r="AHD224" s="17"/>
      <c r="AHE224" s="17"/>
      <c r="AHF224" s="17"/>
      <c r="AHG224" s="17"/>
      <c r="AHH224" s="17"/>
      <c r="AHI224" s="17"/>
      <c r="AHJ224" s="17"/>
      <c r="AHK224" s="17"/>
      <c r="AHL224" s="17"/>
      <c r="AHM224" s="17"/>
      <c r="AHN224" s="17"/>
      <c r="AHO224" s="17"/>
      <c r="AHP224" s="17"/>
      <c r="AHQ224" s="17"/>
      <c r="AHR224" s="17"/>
      <c r="AHS224" s="17"/>
      <c r="AHT224" s="17"/>
      <c r="AHU224" s="17"/>
      <c r="AHV224" s="17"/>
      <c r="AHW224" s="17"/>
      <c r="AHX224" s="17"/>
      <c r="AHY224" s="17"/>
      <c r="AHZ224" s="17"/>
      <c r="AIA224" s="17"/>
      <c r="AIB224" s="17"/>
      <c r="AIC224" s="17"/>
      <c r="AID224" s="17"/>
      <c r="AIE224" s="17"/>
      <c r="AIF224" s="17"/>
      <c r="AIG224" s="17"/>
      <c r="AIH224" s="17"/>
      <c r="AII224" s="17"/>
      <c r="AIJ224" s="17"/>
      <c r="AIK224" s="17"/>
      <c r="AIL224" s="17"/>
      <c r="AIM224" s="17"/>
      <c r="AIN224" s="17"/>
      <c r="AIO224" s="17"/>
      <c r="AIP224" s="17"/>
      <c r="AIQ224" s="17"/>
      <c r="AIR224" s="17"/>
      <c r="AIS224" s="17"/>
      <c r="AIT224" s="17"/>
      <c r="AIU224" s="17"/>
      <c r="AIV224" s="17"/>
      <c r="AIW224" s="17"/>
      <c r="AIX224" s="17"/>
      <c r="AIY224" s="17"/>
      <c r="AIZ224" s="17"/>
      <c r="AJA224" s="17"/>
      <c r="AJB224" s="17"/>
      <c r="AJC224" s="17"/>
      <c r="AJD224" s="17"/>
      <c r="AJE224" s="17"/>
      <c r="AJF224" s="17"/>
      <c r="AJG224" s="17"/>
      <c r="AJH224" s="17"/>
      <c r="AJI224" s="17"/>
      <c r="AJJ224" s="17"/>
      <c r="AJK224" s="17"/>
      <c r="AJL224" s="17"/>
      <c r="AJM224" s="17"/>
      <c r="AJN224" s="17"/>
      <c r="AJO224" s="17"/>
      <c r="AJP224" s="17"/>
      <c r="AJQ224" s="17"/>
      <c r="AJR224" s="17"/>
      <c r="AJS224" s="17"/>
      <c r="AJT224" s="17"/>
      <c r="AJU224" s="17"/>
      <c r="AJV224" s="17"/>
      <c r="AJW224" s="17"/>
      <c r="AJX224" s="17"/>
      <c r="AJY224" s="17"/>
      <c r="AJZ224" s="17"/>
      <c r="AKA224" s="17"/>
      <c r="AKB224" s="17"/>
      <c r="AKC224" s="17"/>
      <c r="AKD224" s="17"/>
      <c r="AKE224" s="17"/>
      <c r="AKF224" s="17"/>
      <c r="AKG224" s="17"/>
      <c r="AKH224" s="17"/>
      <c r="AKI224" s="17"/>
      <c r="AKJ224" s="17"/>
      <c r="AKK224" s="17"/>
      <c r="AKL224" s="17"/>
      <c r="AKM224" s="17"/>
      <c r="AKN224" s="17"/>
      <c r="AKO224" s="17"/>
      <c r="AKP224" s="17"/>
      <c r="AKQ224" s="17"/>
      <c r="AKR224" s="17"/>
      <c r="AKS224" s="17"/>
      <c r="AKT224" s="17"/>
      <c r="AKU224" s="17"/>
      <c r="AKV224" s="17"/>
      <c r="AKW224" s="17"/>
      <c r="AKX224" s="17"/>
      <c r="AKY224" s="17"/>
      <c r="AKZ224" s="17"/>
      <c r="ALA224" s="17"/>
      <c r="ALB224" s="17"/>
      <c r="ALC224" s="17"/>
      <c r="ALD224" s="17"/>
      <c r="ALE224" s="17"/>
      <c r="ALF224" s="17"/>
      <c r="ALG224" s="17"/>
      <c r="ALH224" s="17"/>
      <c r="ALI224" s="17"/>
      <c r="ALJ224" s="17"/>
      <c r="ALK224" s="17"/>
      <c r="ALL224" s="17"/>
      <c r="ALM224" s="17"/>
      <c r="ALN224" s="17"/>
      <c r="ALO224" s="17"/>
      <c r="ALP224" s="17"/>
      <c r="ALQ224" s="17"/>
      <c r="ALR224" s="17"/>
      <c r="ALS224" s="17"/>
      <c r="ALT224" s="17"/>
      <c r="ALU224" s="17"/>
      <c r="ALV224" s="17"/>
      <c r="ALW224" s="17"/>
      <c r="ALX224" s="17"/>
      <c r="ALY224" s="17"/>
      <c r="ALZ224" s="17"/>
      <c r="AMA224" s="17"/>
      <c r="AMB224" s="17"/>
      <c r="AMC224" s="17"/>
      <c r="AMD224" s="17"/>
      <c r="AME224" s="17"/>
      <c r="AMF224" s="17"/>
      <c r="AMG224" s="17"/>
      <c r="AMH224" s="17"/>
      <c r="AMI224" s="17"/>
      <c r="AMJ224" s="17"/>
      <c r="AMK224" s="17"/>
      <c r="AML224" s="17"/>
      <c r="AMM224" s="17"/>
      <c r="AMN224" s="17"/>
      <c r="AMO224" s="17"/>
      <c r="AMP224" s="17"/>
      <c r="AMQ224" s="17"/>
      <c r="AMR224" s="17"/>
      <c r="AMS224" s="17"/>
      <c r="AMT224" s="17"/>
      <c r="AMU224" s="17"/>
      <c r="AMV224" s="17"/>
      <c r="AMW224" s="17"/>
      <c r="AMX224" s="17"/>
      <c r="AMY224" s="17"/>
      <c r="AMZ224" s="17"/>
      <c r="ANA224" s="17"/>
      <c r="ANB224" s="17"/>
      <c r="ANC224" s="17"/>
      <c r="AND224" s="17"/>
      <c r="ANE224" s="17"/>
      <c r="ANF224" s="17"/>
      <c r="ANG224" s="17"/>
      <c r="ANH224" s="17"/>
      <c r="ANI224" s="17"/>
      <c r="ANJ224" s="17"/>
      <c r="ANK224" s="17"/>
      <c r="ANL224" s="17"/>
      <c r="ANM224" s="17"/>
      <c r="ANN224" s="17"/>
      <c r="ANO224" s="17"/>
      <c r="ANP224" s="17"/>
      <c r="ANQ224" s="17"/>
      <c r="ANR224" s="17"/>
      <c r="ANS224" s="17"/>
      <c r="ANT224" s="17"/>
      <c r="ANU224" s="17"/>
      <c r="ANV224" s="17"/>
      <c r="ANW224" s="17"/>
      <c r="ANX224" s="17"/>
      <c r="ANY224" s="17"/>
      <c r="ANZ224" s="17"/>
      <c r="AOA224" s="17"/>
      <c r="AOB224" s="17"/>
      <c r="AOC224" s="17"/>
      <c r="AOD224" s="17"/>
      <c r="AOE224" s="17"/>
      <c r="AOF224" s="17"/>
      <c r="AOG224" s="17"/>
      <c r="AOH224" s="17"/>
      <c r="AOI224" s="17"/>
      <c r="AOJ224" s="17"/>
      <c r="AOK224" s="17"/>
      <c r="AOL224" s="17"/>
      <c r="AOM224" s="17"/>
      <c r="AON224" s="17"/>
      <c r="AOO224" s="17"/>
      <c r="AOP224" s="17"/>
      <c r="AOQ224" s="17"/>
      <c r="AOR224" s="17"/>
      <c r="AOS224" s="17"/>
      <c r="AOT224" s="17"/>
      <c r="AOU224" s="17"/>
      <c r="AOV224" s="17"/>
      <c r="AOW224" s="17"/>
      <c r="AOX224" s="17"/>
      <c r="AOY224" s="17"/>
      <c r="AOZ224" s="17"/>
      <c r="APA224" s="17"/>
      <c r="APB224" s="17"/>
      <c r="APC224" s="17"/>
      <c r="APD224" s="17"/>
      <c r="APE224" s="17"/>
      <c r="APF224" s="17"/>
      <c r="APG224" s="17"/>
      <c r="APH224" s="17"/>
      <c r="API224" s="17"/>
      <c r="APJ224" s="17"/>
      <c r="APK224" s="17"/>
      <c r="APL224" s="17"/>
      <c r="APM224" s="17"/>
      <c r="APN224" s="17"/>
      <c r="APO224" s="17"/>
      <c r="APP224" s="17"/>
      <c r="APQ224" s="17"/>
      <c r="APR224" s="17"/>
      <c r="APS224" s="17"/>
      <c r="APT224" s="17"/>
      <c r="APU224" s="17"/>
      <c r="APV224" s="17"/>
      <c r="APW224" s="17"/>
      <c r="APX224" s="17"/>
      <c r="APY224" s="17"/>
      <c r="APZ224" s="17"/>
      <c r="AQA224" s="17"/>
      <c r="AQB224" s="17"/>
      <c r="AQC224" s="17"/>
      <c r="AQD224" s="17"/>
      <c r="AQE224" s="17"/>
      <c r="AQF224" s="17"/>
      <c r="AQG224" s="17"/>
      <c r="AQH224" s="17"/>
      <c r="AQI224" s="17"/>
      <c r="AQJ224" s="17"/>
      <c r="AQK224" s="17"/>
      <c r="AQL224" s="17"/>
      <c r="AQM224" s="17"/>
      <c r="AQN224" s="17"/>
      <c r="AQO224" s="17"/>
      <c r="AQP224" s="17"/>
      <c r="AQQ224" s="17"/>
      <c r="AQR224" s="17"/>
      <c r="AQS224" s="17"/>
      <c r="AQT224" s="17"/>
      <c r="AQU224" s="17"/>
      <c r="AQV224" s="17"/>
      <c r="AQW224" s="17"/>
      <c r="AQX224" s="17"/>
      <c r="AQY224" s="17"/>
      <c r="AQZ224" s="17"/>
      <c r="ARA224" s="17"/>
      <c r="ARB224" s="17"/>
      <c r="ARC224" s="17"/>
      <c r="ARD224" s="17"/>
      <c r="ARE224" s="17"/>
      <c r="ARF224" s="17"/>
      <c r="ARG224" s="17"/>
      <c r="ARH224" s="17"/>
      <c r="ARI224" s="17"/>
      <c r="ARJ224" s="17"/>
      <c r="ARK224" s="17"/>
      <c r="ARL224" s="17"/>
      <c r="ARM224" s="17"/>
      <c r="ARN224" s="17"/>
      <c r="ARO224" s="17"/>
      <c r="ARP224" s="17"/>
      <c r="ARQ224" s="17"/>
      <c r="ARR224" s="17"/>
      <c r="ARS224" s="17"/>
      <c r="ART224" s="17"/>
      <c r="ARU224" s="17"/>
      <c r="ARV224" s="17"/>
      <c r="ARW224" s="17"/>
      <c r="ARX224" s="17"/>
      <c r="ARY224" s="17"/>
      <c r="ARZ224" s="17"/>
      <c r="ASA224" s="17"/>
      <c r="ASB224" s="17"/>
      <c r="ASC224" s="17"/>
      <c r="ASD224" s="17"/>
      <c r="ASE224" s="17"/>
      <c r="ASF224" s="17"/>
      <c r="ASG224" s="17"/>
      <c r="ASH224" s="17"/>
      <c r="ASI224" s="17"/>
      <c r="ASJ224" s="17"/>
      <c r="ASK224" s="17"/>
      <c r="ASL224" s="17"/>
      <c r="ASM224" s="17"/>
      <c r="ASN224" s="17"/>
      <c r="ASO224" s="17"/>
      <c r="ASP224" s="17"/>
      <c r="ASQ224" s="17"/>
      <c r="ASR224" s="17"/>
      <c r="ASS224" s="17"/>
      <c r="AST224" s="17"/>
      <c r="ASU224" s="17"/>
      <c r="ASV224" s="17"/>
      <c r="ASW224" s="17"/>
      <c r="ASX224" s="17"/>
      <c r="ASY224" s="17"/>
      <c r="ASZ224" s="17"/>
      <c r="ATA224" s="17"/>
      <c r="ATB224" s="17"/>
      <c r="ATC224" s="17"/>
      <c r="ATD224" s="17"/>
      <c r="ATE224" s="17"/>
      <c r="ATF224" s="17"/>
      <c r="ATG224" s="17"/>
      <c r="ATH224" s="17"/>
      <c r="ATI224" s="17"/>
      <c r="ATJ224" s="17"/>
      <c r="ATK224" s="17"/>
      <c r="ATL224" s="17"/>
      <c r="ATM224" s="17"/>
      <c r="ATN224" s="17"/>
      <c r="ATO224" s="17"/>
      <c r="ATP224" s="17"/>
      <c r="ATQ224" s="17"/>
      <c r="ATR224" s="17"/>
      <c r="ATS224" s="17"/>
      <c r="ATT224" s="17"/>
      <c r="ATU224" s="17"/>
      <c r="ATV224" s="17"/>
      <c r="ATW224" s="17"/>
      <c r="ATX224" s="17"/>
      <c r="ATY224" s="17"/>
      <c r="ATZ224" s="17"/>
      <c r="AUA224" s="17"/>
      <c r="AUB224" s="17"/>
      <c r="AUC224" s="17"/>
      <c r="AUD224" s="17"/>
      <c r="AUE224" s="17"/>
      <c r="AUF224" s="17"/>
      <c r="AUG224" s="17"/>
      <c r="AUH224" s="17"/>
      <c r="AUI224" s="17"/>
      <c r="AUJ224" s="17"/>
      <c r="AUK224" s="17"/>
      <c r="AUL224" s="17"/>
      <c r="AUM224" s="17"/>
      <c r="AUN224" s="17"/>
      <c r="AUO224" s="17"/>
      <c r="AUP224" s="17"/>
      <c r="AUQ224" s="17"/>
      <c r="AUR224" s="17"/>
      <c r="AUS224" s="17"/>
      <c r="AUT224" s="17"/>
      <c r="AUU224" s="17"/>
      <c r="AUV224" s="17"/>
      <c r="AUW224" s="17"/>
      <c r="AUX224" s="17"/>
      <c r="AUY224" s="17"/>
      <c r="AUZ224" s="17"/>
      <c r="AVA224" s="17"/>
      <c r="AVB224" s="17"/>
      <c r="AVC224" s="17"/>
      <c r="AVD224" s="17"/>
      <c r="AVE224" s="17"/>
      <c r="AVF224" s="17"/>
      <c r="AVG224" s="17"/>
      <c r="AVH224" s="17"/>
      <c r="AVI224" s="17"/>
      <c r="AVJ224" s="17"/>
      <c r="AVK224" s="17"/>
      <c r="AVL224" s="17"/>
      <c r="AVM224" s="17"/>
      <c r="AVN224" s="17"/>
      <c r="AVO224" s="17"/>
      <c r="AVP224" s="17"/>
      <c r="AVQ224" s="17"/>
      <c r="AVR224" s="17"/>
      <c r="AVS224" s="17"/>
      <c r="AVT224" s="17"/>
      <c r="AVU224" s="17"/>
      <c r="AVV224" s="17"/>
      <c r="AVW224" s="17"/>
      <c r="AVX224" s="17"/>
      <c r="AVY224" s="17"/>
      <c r="AVZ224" s="17"/>
      <c r="AWA224" s="17"/>
      <c r="AWB224" s="17"/>
      <c r="AWC224" s="17"/>
      <c r="AWD224" s="17"/>
      <c r="AWE224" s="17"/>
      <c r="AWF224" s="17"/>
      <c r="AWG224" s="17"/>
      <c r="AWH224" s="17"/>
      <c r="AWI224" s="17"/>
      <c r="AWJ224" s="17"/>
      <c r="AWK224" s="17"/>
      <c r="AWL224" s="17"/>
      <c r="AWM224" s="17"/>
      <c r="AWN224" s="17"/>
      <c r="AWO224" s="17"/>
      <c r="AWP224" s="17"/>
      <c r="AWQ224" s="17"/>
      <c r="AWR224" s="17"/>
      <c r="AWS224" s="17"/>
      <c r="AWT224" s="17"/>
      <c r="AWU224" s="17"/>
      <c r="AWV224" s="17"/>
      <c r="AWW224" s="17"/>
      <c r="AWX224" s="17"/>
      <c r="AWY224" s="17"/>
      <c r="AWZ224" s="17"/>
      <c r="AXA224" s="17"/>
      <c r="AXB224" s="17"/>
      <c r="AXC224" s="17"/>
      <c r="AXD224" s="17"/>
      <c r="AXE224" s="17"/>
      <c r="AXF224" s="17"/>
      <c r="AXG224" s="17"/>
      <c r="AXH224" s="17"/>
      <c r="AXI224" s="17"/>
      <c r="AXJ224" s="17"/>
      <c r="AXK224" s="17"/>
      <c r="AXL224" s="17"/>
      <c r="AXM224" s="17"/>
      <c r="AXN224" s="17"/>
      <c r="AXO224" s="17"/>
      <c r="AXP224" s="17"/>
      <c r="AXQ224" s="17"/>
      <c r="AXR224" s="17"/>
      <c r="AXS224" s="17"/>
      <c r="AXT224" s="17"/>
      <c r="AXU224" s="17"/>
      <c r="AXV224" s="17"/>
      <c r="AXW224" s="17"/>
      <c r="AXX224" s="17"/>
      <c r="AXY224" s="17"/>
      <c r="AXZ224" s="17"/>
      <c r="AYA224" s="17"/>
      <c r="AYB224" s="17"/>
      <c r="AYC224" s="17"/>
      <c r="AYD224" s="17"/>
      <c r="AYE224" s="17"/>
      <c r="AYF224" s="17"/>
      <c r="AYG224" s="17"/>
      <c r="AYH224" s="17"/>
      <c r="AYI224" s="17"/>
      <c r="AYJ224" s="17"/>
      <c r="AYK224" s="17"/>
      <c r="AYL224" s="17"/>
      <c r="AYM224" s="17"/>
      <c r="AYN224" s="17"/>
      <c r="AYO224" s="17"/>
      <c r="AYP224" s="17"/>
      <c r="AYQ224" s="17"/>
      <c r="AYR224" s="17"/>
      <c r="AYS224" s="17"/>
      <c r="AYT224" s="17"/>
      <c r="AYU224" s="17"/>
      <c r="AYV224" s="17"/>
      <c r="AYW224" s="17"/>
      <c r="AYX224" s="17"/>
      <c r="AYY224" s="17"/>
      <c r="AYZ224" s="17"/>
      <c r="AZA224" s="17"/>
      <c r="AZB224" s="17"/>
      <c r="AZC224" s="17"/>
      <c r="AZD224" s="17"/>
      <c r="AZE224" s="17"/>
      <c r="AZF224" s="17"/>
      <c r="AZG224" s="17"/>
      <c r="AZH224" s="17"/>
      <c r="AZI224" s="17"/>
      <c r="AZJ224" s="17"/>
      <c r="AZK224" s="17"/>
      <c r="AZL224" s="17"/>
      <c r="AZM224" s="17"/>
      <c r="AZN224" s="17"/>
      <c r="AZO224" s="17"/>
      <c r="AZP224" s="17"/>
      <c r="AZQ224" s="17"/>
      <c r="AZR224" s="17"/>
      <c r="AZS224" s="17"/>
      <c r="AZT224" s="17"/>
      <c r="AZU224" s="17"/>
      <c r="AZV224" s="17"/>
      <c r="AZW224" s="17"/>
      <c r="AZX224" s="17"/>
      <c r="AZY224" s="17"/>
      <c r="AZZ224" s="17"/>
      <c r="BAA224" s="17"/>
      <c r="BAB224" s="17"/>
      <c r="BAC224" s="17"/>
      <c r="BAD224" s="17"/>
      <c r="BAE224" s="17"/>
      <c r="BAF224" s="17"/>
      <c r="BAG224" s="17"/>
      <c r="BAH224" s="17"/>
      <c r="BAI224" s="17"/>
      <c r="BAJ224" s="17"/>
      <c r="BAK224" s="17"/>
      <c r="BAL224" s="17"/>
      <c r="BAM224" s="17"/>
      <c r="BAN224" s="17"/>
      <c r="BAO224" s="17"/>
      <c r="BAP224" s="17"/>
      <c r="BAQ224" s="17"/>
      <c r="BAR224" s="17"/>
      <c r="BAS224" s="17"/>
      <c r="BAT224" s="17"/>
      <c r="BAU224" s="17"/>
      <c r="BAV224" s="17"/>
      <c r="BAW224" s="17"/>
      <c r="BAX224" s="17"/>
      <c r="BAY224" s="17"/>
      <c r="BAZ224" s="17"/>
      <c r="BBA224" s="17"/>
      <c r="BBB224" s="17"/>
      <c r="BBC224" s="17"/>
      <c r="BBD224" s="17"/>
      <c r="BBE224" s="17"/>
      <c r="BBF224" s="17"/>
      <c r="BBG224" s="17"/>
      <c r="BBH224" s="17"/>
      <c r="BBI224" s="17"/>
      <c r="BBJ224" s="17"/>
      <c r="BBK224" s="17"/>
      <c r="BBL224" s="17"/>
      <c r="BBM224" s="17"/>
      <c r="BBN224" s="17"/>
      <c r="BBO224" s="17"/>
      <c r="BBP224" s="17"/>
      <c r="BBQ224" s="17"/>
      <c r="BBR224" s="17"/>
      <c r="BBS224" s="17"/>
      <c r="BBT224" s="17"/>
      <c r="BBU224" s="17"/>
      <c r="BBV224" s="17"/>
      <c r="BBW224" s="17"/>
      <c r="BBX224" s="17"/>
      <c r="BBY224" s="17"/>
      <c r="BBZ224" s="17"/>
      <c r="BCA224" s="17"/>
      <c r="BCB224" s="17"/>
      <c r="BCC224" s="17"/>
      <c r="BCD224" s="17"/>
      <c r="BCE224" s="17"/>
      <c r="BCF224" s="17"/>
      <c r="BCG224" s="17"/>
      <c r="BCH224" s="17"/>
      <c r="BCI224" s="17"/>
      <c r="BCJ224" s="17"/>
      <c r="BCK224" s="17"/>
      <c r="BCL224" s="17"/>
      <c r="BCM224" s="17"/>
      <c r="BCN224" s="17"/>
      <c r="BCO224" s="17"/>
      <c r="BCP224" s="17"/>
      <c r="BCQ224" s="17"/>
      <c r="BCR224" s="17"/>
      <c r="BCS224" s="17"/>
      <c r="BCT224" s="17"/>
      <c r="BCU224" s="17"/>
      <c r="BCV224" s="17"/>
      <c r="BCW224" s="17"/>
      <c r="BCX224" s="17"/>
      <c r="BCY224" s="17"/>
      <c r="BCZ224" s="17"/>
      <c r="BDA224" s="17"/>
      <c r="BDB224" s="17"/>
      <c r="BDC224" s="17"/>
      <c r="BDD224" s="17"/>
      <c r="BDE224" s="17"/>
      <c r="BDF224" s="17"/>
      <c r="BDG224" s="17"/>
      <c r="BDH224" s="17"/>
      <c r="BDI224" s="17"/>
      <c r="BDJ224" s="17"/>
      <c r="BDK224" s="17"/>
      <c r="BDL224" s="17"/>
      <c r="BDM224" s="17"/>
      <c r="BDN224" s="17"/>
      <c r="BDO224" s="17"/>
      <c r="BDP224" s="17"/>
      <c r="BDQ224" s="17"/>
      <c r="BDR224" s="17"/>
      <c r="BDS224" s="17"/>
      <c r="BDT224" s="17"/>
      <c r="BDU224" s="17"/>
      <c r="BDV224" s="17"/>
      <c r="BDW224" s="17"/>
      <c r="BDX224" s="17"/>
      <c r="BDY224" s="17"/>
      <c r="BDZ224" s="17"/>
      <c r="BEA224" s="17"/>
      <c r="BEB224" s="17"/>
      <c r="BEC224" s="17"/>
      <c r="BED224" s="17"/>
      <c r="BEE224" s="17"/>
      <c r="BEF224" s="17"/>
      <c r="BEG224" s="17"/>
      <c r="BEH224" s="17"/>
      <c r="BEI224" s="17"/>
      <c r="BEJ224" s="17"/>
      <c r="BEK224" s="17"/>
      <c r="BEL224" s="17"/>
      <c r="BEM224" s="17"/>
      <c r="BEN224" s="17"/>
      <c r="BEO224" s="17"/>
      <c r="BEP224" s="17"/>
      <c r="BEQ224" s="17"/>
      <c r="BER224" s="17"/>
      <c r="BES224" s="17"/>
      <c r="BET224" s="17"/>
      <c r="BEU224" s="17"/>
      <c r="BEV224" s="17"/>
      <c r="BEW224" s="17"/>
      <c r="BEX224" s="17"/>
      <c r="BEY224" s="17"/>
      <c r="BEZ224" s="17"/>
      <c r="BFA224" s="17"/>
      <c r="BFB224" s="17"/>
      <c r="BFC224" s="17"/>
      <c r="BFD224" s="17"/>
      <c r="BFE224" s="17"/>
      <c r="BFF224" s="17"/>
      <c r="BFG224" s="17"/>
      <c r="BFH224" s="17"/>
      <c r="BFI224" s="17"/>
      <c r="BFJ224" s="17"/>
      <c r="BFK224" s="17"/>
      <c r="BFL224" s="17"/>
      <c r="BFM224" s="17"/>
      <c r="BFN224" s="17"/>
      <c r="BFO224" s="17"/>
      <c r="BFP224" s="17"/>
      <c r="BFQ224" s="17"/>
      <c r="BFR224" s="17"/>
      <c r="BFS224" s="17"/>
      <c r="BFT224" s="17"/>
      <c r="BFU224" s="17"/>
      <c r="BFV224" s="17"/>
      <c r="BFW224" s="17"/>
      <c r="BFX224" s="17"/>
      <c r="BFY224" s="17"/>
      <c r="BFZ224" s="17"/>
      <c r="BGA224" s="17"/>
      <c r="BGB224" s="17"/>
      <c r="BGC224" s="17"/>
      <c r="BGD224" s="17"/>
      <c r="BGE224" s="17"/>
      <c r="BGF224" s="17"/>
      <c r="BGG224" s="17"/>
      <c r="BGH224" s="17"/>
      <c r="BGI224" s="17"/>
      <c r="BGJ224" s="17"/>
      <c r="BGK224" s="17"/>
      <c r="BGL224" s="17"/>
      <c r="BGM224" s="17"/>
      <c r="BGN224" s="17"/>
      <c r="BGO224" s="17"/>
      <c r="BGP224" s="17"/>
      <c r="BGQ224" s="17"/>
      <c r="BGR224" s="17"/>
      <c r="BGS224" s="17"/>
      <c r="BGT224" s="17"/>
      <c r="BGU224" s="17"/>
      <c r="BGV224" s="17"/>
      <c r="BGW224" s="17"/>
      <c r="BGX224" s="17"/>
      <c r="BGY224" s="17"/>
      <c r="BGZ224" s="17"/>
      <c r="BHA224" s="17"/>
      <c r="BHB224" s="17"/>
      <c r="BHC224" s="17"/>
      <c r="BHD224" s="17"/>
      <c r="BHE224" s="17"/>
      <c r="BHF224" s="17"/>
      <c r="BHG224" s="17"/>
      <c r="BHH224" s="17"/>
      <c r="BHI224" s="17"/>
      <c r="BHJ224" s="17"/>
      <c r="BHK224" s="17"/>
      <c r="BHL224" s="17"/>
      <c r="BHM224" s="17"/>
      <c r="BHN224" s="17"/>
      <c r="BHO224" s="17"/>
      <c r="BHP224" s="17"/>
      <c r="BHQ224" s="17"/>
      <c r="BHR224" s="17"/>
      <c r="BHS224" s="17"/>
      <c r="BHT224" s="17"/>
      <c r="BHU224" s="17"/>
      <c r="BHV224" s="17"/>
      <c r="BHW224" s="17"/>
      <c r="BHX224" s="17"/>
      <c r="BHY224" s="17"/>
      <c r="BHZ224" s="17"/>
      <c r="BIA224" s="17"/>
      <c r="BIB224" s="17"/>
      <c r="BIC224" s="17"/>
      <c r="BID224" s="17"/>
      <c r="BIE224" s="17"/>
      <c r="BIF224" s="17"/>
      <c r="BIG224" s="17"/>
      <c r="BIH224" s="17"/>
      <c r="BII224" s="17"/>
      <c r="BIJ224" s="17"/>
      <c r="BIK224" s="17"/>
      <c r="BIL224" s="17"/>
      <c r="BIM224" s="17"/>
      <c r="BIN224" s="17"/>
      <c r="BIO224" s="17"/>
      <c r="BIP224" s="17"/>
      <c r="BIQ224" s="17"/>
      <c r="BIR224" s="17"/>
      <c r="BIS224" s="17"/>
      <c r="BIT224" s="17"/>
      <c r="BIU224" s="17"/>
      <c r="BIV224" s="17"/>
      <c r="BIW224" s="17"/>
      <c r="BIX224" s="17"/>
      <c r="BIY224" s="17"/>
      <c r="BIZ224" s="17"/>
      <c r="BJA224" s="17"/>
      <c r="BJB224" s="17"/>
      <c r="BJC224" s="17"/>
      <c r="BJD224" s="17"/>
      <c r="BJE224" s="17"/>
      <c r="BJF224" s="17"/>
      <c r="BJG224" s="17"/>
      <c r="BJH224" s="17"/>
      <c r="BJI224" s="17"/>
      <c r="BJJ224" s="17"/>
      <c r="BJK224" s="17"/>
      <c r="BJL224" s="17"/>
      <c r="BJM224" s="17"/>
      <c r="BJN224" s="17"/>
      <c r="BJO224" s="17"/>
      <c r="BJP224" s="17"/>
      <c r="BJQ224" s="17"/>
      <c r="BJR224" s="17"/>
      <c r="BJS224" s="17"/>
      <c r="BJT224" s="17"/>
      <c r="BJU224" s="17"/>
      <c r="BJV224" s="17"/>
      <c r="BJW224" s="17"/>
      <c r="BJX224" s="17"/>
      <c r="BJY224" s="17"/>
      <c r="BJZ224" s="17"/>
      <c r="BKA224" s="17"/>
      <c r="BKB224" s="17"/>
      <c r="BKC224" s="17"/>
      <c r="BKD224" s="17"/>
      <c r="BKE224" s="17"/>
      <c r="BKF224" s="17"/>
      <c r="BKG224" s="17"/>
      <c r="BKH224" s="17"/>
      <c r="BKI224" s="17"/>
      <c r="BKJ224" s="17"/>
      <c r="BKK224" s="17"/>
      <c r="BKL224" s="17"/>
      <c r="BKM224" s="17"/>
      <c r="BKN224" s="17"/>
      <c r="BKO224" s="17"/>
      <c r="BKP224" s="17"/>
      <c r="BKQ224" s="17"/>
      <c r="BKR224" s="17"/>
      <c r="BKS224" s="17"/>
      <c r="BKT224" s="17"/>
      <c r="BKU224" s="17"/>
      <c r="BKV224" s="17"/>
      <c r="BKW224" s="17"/>
      <c r="BKX224" s="17"/>
      <c r="BKY224" s="17"/>
      <c r="BKZ224" s="17"/>
      <c r="BLA224" s="17"/>
      <c r="BLB224" s="17"/>
      <c r="BLC224" s="17"/>
      <c r="BLD224" s="17"/>
      <c r="BLE224" s="17"/>
      <c r="BLF224" s="17"/>
      <c r="BLG224" s="17"/>
      <c r="BLH224" s="17"/>
      <c r="BLI224" s="17"/>
      <c r="BLJ224" s="17"/>
      <c r="BLK224" s="17"/>
      <c r="BLL224" s="17"/>
      <c r="BLM224" s="17"/>
      <c r="BLN224" s="17"/>
      <c r="BLO224" s="17"/>
      <c r="BLP224" s="17"/>
      <c r="BLQ224" s="17"/>
      <c r="BLR224" s="17"/>
      <c r="BLS224" s="17"/>
      <c r="BLT224" s="17"/>
      <c r="BLU224" s="17"/>
      <c r="BLV224" s="17"/>
      <c r="BLW224" s="17"/>
      <c r="BLX224" s="17"/>
      <c r="BLY224" s="17"/>
      <c r="BLZ224" s="17"/>
      <c r="BMA224" s="17"/>
      <c r="BMB224" s="17"/>
      <c r="BMC224" s="17"/>
      <c r="BMD224" s="17"/>
      <c r="BME224" s="17"/>
      <c r="BMF224" s="17"/>
      <c r="BMG224" s="17"/>
      <c r="BMH224" s="17"/>
      <c r="BMI224" s="17"/>
      <c r="BMJ224" s="17"/>
      <c r="BMK224" s="17"/>
      <c r="BML224" s="17"/>
      <c r="BMM224" s="17"/>
      <c r="BMN224" s="17"/>
      <c r="BMO224" s="17"/>
      <c r="BMP224" s="17"/>
      <c r="BMQ224" s="17"/>
      <c r="BMR224" s="17"/>
      <c r="BMS224" s="17"/>
      <c r="BMT224" s="17"/>
      <c r="BMU224" s="17"/>
      <c r="BMV224" s="17"/>
      <c r="BMW224" s="17"/>
      <c r="BMX224" s="17"/>
      <c r="BMY224" s="17"/>
      <c r="BMZ224" s="17"/>
      <c r="BNA224" s="17"/>
      <c r="BNB224" s="17"/>
      <c r="BNC224" s="17"/>
      <c r="BND224" s="17"/>
      <c r="BNE224" s="17"/>
      <c r="BNF224" s="17"/>
      <c r="BNG224" s="17"/>
      <c r="BNH224" s="17"/>
      <c r="BNI224" s="17"/>
      <c r="BNJ224" s="17"/>
      <c r="BNK224" s="17"/>
      <c r="BNL224" s="17"/>
      <c r="BNM224" s="17"/>
      <c r="BNN224" s="17"/>
      <c r="BNO224" s="17"/>
      <c r="BNP224" s="17"/>
      <c r="BNQ224" s="17"/>
      <c r="BNR224" s="17"/>
      <c r="BNS224" s="17"/>
      <c r="BNT224" s="17"/>
      <c r="BNU224" s="17"/>
      <c r="BNV224" s="17"/>
      <c r="BNW224" s="17"/>
      <c r="BNX224" s="17"/>
      <c r="BNY224" s="17"/>
      <c r="BNZ224" s="17"/>
      <c r="BOA224" s="17"/>
      <c r="BOB224" s="17"/>
      <c r="BOC224" s="17"/>
      <c r="BOD224" s="17"/>
      <c r="BOE224" s="17"/>
      <c r="BOF224" s="17"/>
      <c r="BOG224" s="17"/>
      <c r="BOH224" s="17"/>
      <c r="BOI224" s="17"/>
      <c r="BOJ224" s="17"/>
      <c r="BOK224" s="17"/>
      <c r="BOL224" s="17"/>
      <c r="BOM224" s="17"/>
      <c r="BON224" s="17"/>
      <c r="BOO224" s="17"/>
      <c r="BOP224" s="17"/>
      <c r="BOQ224" s="17"/>
      <c r="BOR224" s="17"/>
      <c r="BOS224" s="17"/>
      <c r="BOT224" s="17"/>
      <c r="BOU224" s="17"/>
      <c r="BOV224" s="17"/>
      <c r="BOW224" s="17"/>
      <c r="BOX224" s="17"/>
      <c r="BOY224" s="17"/>
      <c r="BOZ224" s="17"/>
      <c r="BPA224" s="17"/>
      <c r="BPB224" s="17"/>
      <c r="BPC224" s="17"/>
      <c r="BPD224" s="17"/>
      <c r="BPE224" s="17"/>
      <c r="BPF224" s="17"/>
      <c r="BPG224" s="17"/>
      <c r="BPH224" s="17"/>
      <c r="BPI224" s="17"/>
      <c r="BPJ224" s="17"/>
      <c r="BPK224" s="17"/>
      <c r="BPL224" s="17"/>
      <c r="BPM224" s="17"/>
      <c r="BPN224" s="17"/>
      <c r="BPO224" s="17"/>
      <c r="BPP224" s="17"/>
      <c r="BPQ224" s="17"/>
      <c r="BPR224" s="17"/>
      <c r="BPS224" s="17"/>
      <c r="BPT224" s="17"/>
      <c r="BPU224" s="17"/>
      <c r="BPV224" s="17"/>
      <c r="BPW224" s="17"/>
      <c r="BPX224" s="17"/>
      <c r="BPY224" s="17"/>
      <c r="BPZ224" s="17"/>
      <c r="BQA224" s="17"/>
      <c r="BQB224" s="17"/>
      <c r="BQC224" s="17"/>
      <c r="BQD224" s="17"/>
      <c r="BQE224" s="17"/>
      <c r="BQF224" s="17"/>
      <c r="BQG224" s="17"/>
      <c r="BQH224" s="17"/>
      <c r="BQI224" s="17"/>
      <c r="BQJ224" s="17"/>
      <c r="BQK224" s="17"/>
      <c r="BQL224" s="17"/>
      <c r="BQM224" s="17"/>
      <c r="BQN224" s="17"/>
      <c r="BQO224" s="17"/>
      <c r="BQP224" s="17"/>
      <c r="BQQ224" s="17"/>
      <c r="BQR224" s="17"/>
      <c r="BQS224" s="17"/>
      <c r="BQT224" s="17"/>
      <c r="BQU224" s="17"/>
      <c r="BQV224" s="17"/>
      <c r="BQW224" s="17"/>
      <c r="BQX224" s="17"/>
      <c r="BQY224" s="17"/>
      <c r="BQZ224" s="17"/>
      <c r="BRA224" s="17"/>
      <c r="BRB224" s="17"/>
      <c r="BRC224" s="17"/>
      <c r="BRD224" s="17"/>
      <c r="BRE224" s="17"/>
      <c r="BRF224" s="17"/>
      <c r="BRG224" s="17"/>
      <c r="BRH224" s="17"/>
      <c r="BRI224" s="17"/>
      <c r="BRJ224" s="17"/>
      <c r="BRK224" s="17"/>
      <c r="BRL224" s="17"/>
      <c r="BRM224" s="17"/>
      <c r="BRN224" s="17"/>
      <c r="BRO224" s="17"/>
      <c r="BRP224" s="17"/>
      <c r="BRQ224" s="17"/>
      <c r="BRR224" s="17"/>
      <c r="BRS224" s="17"/>
      <c r="BRT224" s="17"/>
      <c r="BRU224" s="17"/>
      <c r="BRV224" s="17"/>
      <c r="BRW224" s="17"/>
      <c r="BRX224" s="17"/>
      <c r="BRY224" s="17"/>
      <c r="BRZ224" s="17"/>
      <c r="BSA224" s="17"/>
      <c r="BSB224" s="17"/>
      <c r="BSC224" s="17"/>
      <c r="BSD224" s="17"/>
      <c r="BSE224" s="17"/>
      <c r="BSF224" s="17"/>
      <c r="BSG224" s="17"/>
      <c r="BSH224" s="17"/>
      <c r="BSI224" s="17"/>
      <c r="BSJ224" s="17"/>
      <c r="BSK224" s="17"/>
      <c r="BSL224" s="17"/>
      <c r="BSM224" s="17"/>
      <c r="BSN224" s="17"/>
      <c r="BSO224" s="17"/>
      <c r="BSP224" s="17"/>
      <c r="BSQ224" s="17"/>
      <c r="BSR224" s="17"/>
      <c r="BSS224" s="17"/>
      <c r="BST224" s="17"/>
      <c r="BSU224" s="17"/>
      <c r="BSV224" s="17"/>
      <c r="BSW224" s="17"/>
      <c r="BSX224" s="17"/>
      <c r="BSY224" s="17"/>
      <c r="BSZ224" s="17"/>
      <c r="BTA224" s="17"/>
      <c r="BTB224" s="17"/>
      <c r="BTC224" s="17"/>
      <c r="BTD224" s="17"/>
      <c r="BTE224" s="17"/>
      <c r="BTF224" s="17"/>
      <c r="BTG224" s="17"/>
      <c r="BTH224" s="17"/>
      <c r="BTI224" s="17"/>
      <c r="BTJ224" s="17"/>
      <c r="BTK224" s="17"/>
      <c r="BTL224" s="17"/>
      <c r="BTM224" s="17"/>
      <c r="BTN224" s="17"/>
      <c r="BTO224" s="17"/>
      <c r="BTP224" s="17"/>
      <c r="BTQ224" s="17"/>
      <c r="BTR224" s="17"/>
      <c r="BTS224" s="17"/>
      <c r="BTT224" s="17"/>
      <c r="BTU224" s="17"/>
      <c r="BTV224" s="17"/>
      <c r="BTW224" s="17"/>
      <c r="BTX224" s="17"/>
      <c r="BTY224" s="17"/>
      <c r="BTZ224" s="17"/>
      <c r="BUA224" s="17"/>
      <c r="BUB224" s="17"/>
      <c r="BUC224" s="17"/>
      <c r="BUD224" s="17"/>
      <c r="BUE224" s="17"/>
      <c r="BUF224" s="17"/>
      <c r="BUG224" s="17"/>
      <c r="BUH224" s="17"/>
      <c r="BUI224" s="17"/>
      <c r="BUJ224" s="17"/>
      <c r="BUK224" s="17"/>
      <c r="BUL224" s="17"/>
      <c r="BUM224" s="17"/>
      <c r="BUN224" s="17"/>
      <c r="BUO224" s="17"/>
      <c r="BUP224" s="17"/>
      <c r="BUQ224" s="17"/>
      <c r="BUR224" s="17"/>
      <c r="BUS224" s="17"/>
      <c r="BUT224" s="17"/>
      <c r="BUU224" s="17"/>
      <c r="BUV224" s="17"/>
      <c r="BUW224" s="17"/>
      <c r="BUX224" s="17"/>
      <c r="BUY224" s="17"/>
      <c r="BUZ224" s="17"/>
      <c r="BVA224" s="17"/>
      <c r="BVB224" s="17"/>
      <c r="BVC224" s="17"/>
      <c r="BVD224" s="17"/>
      <c r="BVE224" s="17"/>
      <c r="BVF224" s="17"/>
      <c r="BVG224" s="17"/>
      <c r="BVH224" s="17"/>
      <c r="BVI224" s="17"/>
      <c r="BVJ224" s="17"/>
      <c r="BVK224" s="17"/>
      <c r="BVL224" s="17"/>
      <c r="BVM224" s="17"/>
      <c r="BVN224" s="17"/>
      <c r="BVO224" s="17"/>
      <c r="BVP224" s="17"/>
      <c r="BVQ224" s="17"/>
      <c r="BVR224" s="17"/>
      <c r="BVS224" s="17"/>
      <c r="BVT224" s="17"/>
      <c r="BVU224" s="17"/>
      <c r="BVV224" s="17"/>
      <c r="BVW224" s="17"/>
      <c r="BVX224" s="17"/>
      <c r="BVY224" s="17"/>
      <c r="BVZ224" s="17"/>
      <c r="BWA224" s="17"/>
      <c r="BWB224" s="17"/>
      <c r="BWC224" s="17"/>
      <c r="BWD224" s="17"/>
      <c r="BWE224" s="17"/>
      <c r="BWF224" s="17"/>
      <c r="BWG224" s="17"/>
      <c r="BWH224" s="17"/>
      <c r="BWI224" s="17"/>
      <c r="BWJ224" s="17"/>
      <c r="BWK224" s="17"/>
      <c r="BWL224" s="17"/>
      <c r="BWM224" s="17"/>
      <c r="BWN224" s="17"/>
      <c r="BWO224" s="17"/>
      <c r="BWP224" s="17"/>
      <c r="BWQ224" s="17"/>
      <c r="BWR224" s="17"/>
      <c r="BWS224" s="17"/>
      <c r="BWT224" s="17"/>
      <c r="BWU224" s="17"/>
      <c r="BWV224" s="17"/>
      <c r="BWW224" s="17"/>
      <c r="BWX224" s="17"/>
      <c r="BWY224" s="17"/>
      <c r="BWZ224" s="17"/>
      <c r="BXA224" s="17"/>
      <c r="BXB224" s="17"/>
      <c r="BXC224" s="17"/>
      <c r="BXD224" s="17"/>
      <c r="BXE224" s="17"/>
      <c r="BXF224" s="17"/>
      <c r="BXG224" s="17"/>
      <c r="BXH224" s="17"/>
      <c r="BXI224" s="17"/>
      <c r="BXJ224" s="17"/>
      <c r="BXK224" s="17"/>
      <c r="BXL224" s="17"/>
      <c r="BXM224" s="17"/>
      <c r="BXN224" s="17"/>
      <c r="BXO224" s="17"/>
      <c r="BXP224" s="17"/>
      <c r="BXQ224" s="17"/>
      <c r="BXR224" s="17"/>
      <c r="BXS224" s="17"/>
      <c r="BXT224" s="17"/>
      <c r="BXU224" s="17"/>
      <c r="BXV224" s="17"/>
      <c r="BXW224" s="17"/>
      <c r="BXX224" s="17"/>
      <c r="BXY224" s="17"/>
      <c r="BXZ224" s="17"/>
      <c r="BYA224" s="17"/>
      <c r="BYB224" s="17"/>
      <c r="BYC224" s="17"/>
      <c r="BYD224" s="17"/>
      <c r="BYE224" s="17"/>
      <c r="BYF224" s="17"/>
      <c r="BYG224" s="17"/>
      <c r="BYH224" s="17"/>
      <c r="BYI224" s="17"/>
      <c r="BYJ224" s="17"/>
      <c r="BYK224" s="17"/>
      <c r="BYL224" s="17"/>
      <c r="BYM224" s="17"/>
      <c r="BYN224" s="17"/>
      <c r="BYO224" s="17"/>
      <c r="BYP224" s="17"/>
      <c r="BYQ224" s="17"/>
      <c r="BYR224" s="17"/>
      <c r="BYS224" s="17"/>
      <c r="BYT224" s="17"/>
      <c r="BYU224" s="17"/>
      <c r="BYV224" s="17"/>
      <c r="BYW224" s="17"/>
      <c r="BYX224" s="17"/>
      <c r="BYY224" s="17"/>
      <c r="BYZ224" s="17"/>
      <c r="BZA224" s="17"/>
      <c r="BZB224" s="17"/>
      <c r="BZC224" s="17"/>
      <c r="BZD224" s="17"/>
      <c r="BZE224" s="17"/>
      <c r="BZF224" s="17"/>
      <c r="BZG224" s="17"/>
      <c r="BZH224" s="17"/>
      <c r="BZI224" s="17"/>
      <c r="BZJ224" s="17"/>
      <c r="BZK224" s="17"/>
      <c r="BZL224" s="17"/>
      <c r="BZM224" s="17"/>
      <c r="BZN224" s="17"/>
      <c r="BZO224" s="17"/>
      <c r="BZP224" s="17"/>
      <c r="BZQ224" s="17"/>
      <c r="BZR224" s="17"/>
      <c r="BZS224" s="17"/>
      <c r="BZT224" s="17"/>
      <c r="BZU224" s="17"/>
      <c r="BZV224" s="17"/>
      <c r="BZW224" s="17"/>
      <c r="BZX224" s="17"/>
      <c r="BZY224" s="17"/>
      <c r="BZZ224" s="17"/>
      <c r="CAA224" s="17"/>
      <c r="CAB224" s="17"/>
      <c r="CAC224" s="17"/>
      <c r="CAD224" s="17"/>
      <c r="CAE224" s="17"/>
      <c r="CAF224" s="17"/>
      <c r="CAG224" s="17"/>
      <c r="CAH224" s="17"/>
      <c r="CAI224" s="17"/>
      <c r="CAJ224" s="17"/>
      <c r="CAK224" s="17"/>
      <c r="CAL224" s="17"/>
      <c r="CAM224" s="17"/>
      <c r="CAN224" s="17"/>
      <c r="CAO224" s="17"/>
      <c r="CAP224" s="17"/>
      <c r="CAQ224" s="17"/>
      <c r="CAR224" s="17"/>
      <c r="CAS224" s="17"/>
      <c r="CAT224" s="17"/>
      <c r="CAU224" s="17"/>
      <c r="CAV224" s="17"/>
      <c r="CAW224" s="17"/>
      <c r="CAX224" s="17"/>
      <c r="CAY224" s="17"/>
      <c r="CAZ224" s="17"/>
      <c r="CBA224" s="17"/>
      <c r="CBB224" s="17"/>
      <c r="CBC224" s="17"/>
      <c r="CBD224" s="17"/>
      <c r="CBE224" s="17"/>
      <c r="CBF224" s="17"/>
      <c r="CBG224" s="17"/>
      <c r="CBH224" s="17"/>
      <c r="CBI224" s="17"/>
      <c r="CBJ224" s="17"/>
      <c r="CBK224" s="17"/>
      <c r="CBL224" s="17"/>
      <c r="CBM224" s="17"/>
      <c r="CBN224" s="17"/>
      <c r="CBO224" s="17"/>
      <c r="CBP224" s="17"/>
      <c r="CBQ224" s="17"/>
      <c r="CBR224" s="17"/>
      <c r="CBS224" s="17"/>
      <c r="CBT224" s="17"/>
      <c r="CBU224" s="17"/>
      <c r="CBV224" s="17"/>
      <c r="CBW224" s="17"/>
      <c r="CBX224" s="17"/>
      <c r="CBY224" s="17"/>
      <c r="CBZ224" s="17"/>
      <c r="CCA224" s="17"/>
      <c r="CCB224" s="17"/>
      <c r="CCC224" s="17"/>
      <c r="CCD224" s="17"/>
      <c r="CCE224" s="17"/>
      <c r="CCF224" s="17"/>
      <c r="CCG224" s="17"/>
      <c r="CCH224" s="17"/>
      <c r="CCI224" s="17"/>
      <c r="CCJ224" s="17"/>
      <c r="CCK224" s="17"/>
      <c r="CCL224" s="17"/>
      <c r="CCM224" s="17"/>
      <c r="CCN224" s="17"/>
      <c r="CCO224" s="17"/>
      <c r="CCP224" s="17"/>
      <c r="CCQ224" s="17"/>
      <c r="CCR224" s="17"/>
      <c r="CCS224" s="17"/>
      <c r="CCT224" s="17"/>
      <c r="CCU224" s="17"/>
      <c r="CCV224" s="17"/>
      <c r="CCW224" s="17"/>
      <c r="CCX224" s="17"/>
      <c r="CCY224" s="17"/>
      <c r="CCZ224" s="17"/>
      <c r="CDA224" s="17"/>
      <c r="CDB224" s="17"/>
      <c r="CDC224" s="17"/>
      <c r="CDD224" s="17"/>
      <c r="CDE224" s="17"/>
      <c r="CDF224" s="17"/>
      <c r="CDG224" s="17"/>
      <c r="CDH224" s="17"/>
      <c r="CDI224" s="17"/>
      <c r="CDJ224" s="17"/>
      <c r="CDK224" s="17"/>
      <c r="CDL224" s="17"/>
      <c r="CDM224" s="17"/>
      <c r="CDN224" s="17"/>
      <c r="CDO224" s="17"/>
      <c r="CDP224" s="17"/>
      <c r="CDQ224" s="17"/>
      <c r="CDR224" s="17"/>
      <c r="CDS224" s="17"/>
      <c r="CDT224" s="17"/>
      <c r="CDU224" s="17"/>
    </row>
    <row r="225">
      <c r="A225" s="14" t="s">
        <v>2801</v>
      </c>
      <c r="B225" s="14" t="s">
        <v>4457</v>
      </c>
      <c r="C225" s="14" t="s">
        <v>2803</v>
      </c>
      <c r="D225" s="14" t="s">
        <v>2804</v>
      </c>
      <c r="E225" s="14" t="s">
        <v>95</v>
      </c>
      <c r="F225" s="14" t="s">
        <v>2835</v>
      </c>
      <c r="I225" s="14" t="s">
        <v>4458</v>
      </c>
      <c r="J225" s="14" t="s">
        <v>2618</v>
      </c>
      <c r="K225" s="14" t="s">
        <v>2619</v>
      </c>
      <c r="L225" s="14" t="s">
        <v>2658</v>
      </c>
      <c r="M225" s="17"/>
      <c r="N225" s="14" t="s">
        <v>2690</v>
      </c>
      <c r="O225" s="14" t="s">
        <v>2690</v>
      </c>
      <c r="P225" s="14" t="s">
        <v>2690</v>
      </c>
      <c r="Q225" s="16">
        <v>11.0</v>
      </c>
      <c r="R225" s="16">
        <v>4045149.0</v>
      </c>
      <c r="S225" s="16">
        <v>4045149.0</v>
      </c>
      <c r="T225" s="14" t="s">
        <v>2631</v>
      </c>
      <c r="U225" s="14" t="s">
        <v>2630</v>
      </c>
      <c r="V225" s="14" t="s">
        <v>4459</v>
      </c>
      <c r="W225" s="14" t="s">
        <v>4460</v>
      </c>
      <c r="X225" s="16">
        <v>0.41</v>
      </c>
      <c r="Y225" s="17"/>
      <c r="Z225" s="16">
        <v>46.0</v>
      </c>
      <c r="AA225" s="16">
        <v>67.0</v>
      </c>
      <c r="AB225" s="17"/>
      <c r="AC225" s="16">
        <v>137.0</v>
      </c>
      <c r="AD225" s="16">
        <v>7276.0</v>
      </c>
      <c r="AE225" s="22">
        <v>45363.0</v>
      </c>
      <c r="AF225" s="17"/>
      <c r="AG225" s="14" t="s">
        <v>2876</v>
      </c>
      <c r="AI225" s="17"/>
      <c r="AJ225" s="17"/>
      <c r="AK225" s="17"/>
      <c r="AL225" s="16">
        <v>59.0</v>
      </c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4" t="s">
        <v>2806</v>
      </c>
      <c r="BB225" s="17"/>
      <c r="BC225" s="17"/>
      <c r="BD225" s="17"/>
      <c r="BE225" s="17"/>
      <c r="BF225" s="14" t="s">
        <v>2574</v>
      </c>
      <c r="BG225" s="16">
        <v>1.0</v>
      </c>
      <c r="BH225" s="14" t="s">
        <v>2564</v>
      </c>
      <c r="BI225" s="14" t="s">
        <v>2565</v>
      </c>
      <c r="BJ225" s="14" t="s">
        <v>2566</v>
      </c>
      <c r="BK225" s="17"/>
      <c r="BL225" s="17"/>
      <c r="BM225" s="16">
        <v>243.566667</v>
      </c>
      <c r="BN225" s="17"/>
      <c r="BO225" s="17"/>
      <c r="BP225" s="17"/>
      <c r="BQ225" s="17"/>
      <c r="BR225" s="17"/>
      <c r="BS225" s="16">
        <v>0.0013</v>
      </c>
      <c r="BT225" s="16">
        <v>57.4678634</v>
      </c>
      <c r="BU225" s="14" t="s">
        <v>2567</v>
      </c>
      <c r="BV225" s="17"/>
      <c r="BW225" s="16">
        <v>1988.0</v>
      </c>
      <c r="BX225" s="16">
        <v>0.0</v>
      </c>
      <c r="BY225" s="14" t="s">
        <v>2807</v>
      </c>
      <c r="BZ225" s="16">
        <v>1748.0</v>
      </c>
      <c r="CA225" s="16">
        <v>-21624.0</v>
      </c>
      <c r="CB225" s="16">
        <v>0.0</v>
      </c>
      <c r="CC225" s="17"/>
      <c r="CD225" s="17"/>
      <c r="CE225" s="16">
        <v>57.4678634</v>
      </c>
      <c r="CF225" s="14" t="s">
        <v>2572</v>
      </c>
      <c r="CG225" s="14" t="s">
        <v>2704</v>
      </c>
      <c r="CH225" s="19">
        <v>40688.0</v>
      </c>
      <c r="CI225" s="14" t="s">
        <v>2573</v>
      </c>
      <c r="CJ225" s="14" t="s">
        <v>2719</v>
      </c>
      <c r="CK225" s="14" t="s">
        <v>2574</v>
      </c>
      <c r="CL225" s="14" t="s">
        <v>2808</v>
      </c>
      <c r="CM225" s="20">
        <v>2366833.0</v>
      </c>
      <c r="CN225" s="14" t="s">
        <v>2808</v>
      </c>
      <c r="CO225" s="14" t="s">
        <v>2563</v>
      </c>
      <c r="CP225" s="14" t="s">
        <v>2563</v>
      </c>
      <c r="CQ225" s="16">
        <v>0.3375</v>
      </c>
      <c r="CR225" s="16">
        <v>3.4</v>
      </c>
      <c r="CS225" s="17"/>
      <c r="CT225" s="14" t="s">
        <v>4461</v>
      </c>
      <c r="CX225" s="14" t="s">
        <v>2580</v>
      </c>
      <c r="CY225" s="16">
        <v>57.4678634</v>
      </c>
      <c r="CZ225" s="14" t="s">
        <v>2581</v>
      </c>
      <c r="DB225" s="14" t="s">
        <v>2574</v>
      </c>
      <c r="DC225" s="14" t="s">
        <v>2708</v>
      </c>
      <c r="DD225" s="14" t="s">
        <v>4393</v>
      </c>
      <c r="DE225" s="14" t="s">
        <v>2574</v>
      </c>
      <c r="DF225" s="14" t="s">
        <v>2563</v>
      </c>
      <c r="DG225" s="14" t="s">
        <v>4399</v>
      </c>
      <c r="DH225" s="14" t="s">
        <v>4400</v>
      </c>
      <c r="DI225" s="14" t="s">
        <v>2813</v>
      </c>
      <c r="DJ225" s="14" t="s">
        <v>2814</v>
      </c>
      <c r="DK225" s="16">
        <v>84.0</v>
      </c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  <c r="KL225" s="17"/>
      <c r="KM225" s="17"/>
      <c r="KN225" s="17"/>
      <c r="KO225" s="17"/>
      <c r="KP225" s="17"/>
      <c r="KQ225" s="17"/>
      <c r="KR225" s="17"/>
      <c r="KS225" s="17"/>
      <c r="KT225" s="17"/>
      <c r="KU225" s="17"/>
      <c r="KV225" s="17"/>
      <c r="KW225" s="17"/>
      <c r="KX225" s="17"/>
      <c r="KY225" s="17"/>
      <c r="KZ225" s="17"/>
      <c r="LA225" s="17"/>
      <c r="LB225" s="17"/>
      <c r="LC225" s="17"/>
      <c r="LD225" s="17"/>
      <c r="LE225" s="17"/>
      <c r="LF225" s="17"/>
      <c r="LG225" s="17"/>
      <c r="LH225" s="17"/>
      <c r="LI225" s="17"/>
      <c r="LJ225" s="17"/>
      <c r="LK225" s="17"/>
      <c r="LL225" s="17"/>
      <c r="LM225" s="17"/>
      <c r="LN225" s="17"/>
      <c r="LO225" s="17"/>
      <c r="LP225" s="17"/>
      <c r="LQ225" s="17"/>
      <c r="LR225" s="17"/>
      <c r="LS225" s="17"/>
      <c r="LT225" s="17"/>
      <c r="LU225" s="17"/>
      <c r="LV225" s="17"/>
      <c r="LW225" s="17"/>
      <c r="LX225" s="17"/>
      <c r="LY225" s="17"/>
      <c r="LZ225" s="17"/>
      <c r="MA225" s="17"/>
      <c r="MB225" s="17"/>
      <c r="MC225" s="17"/>
      <c r="MD225" s="17"/>
      <c r="ME225" s="17"/>
      <c r="MF225" s="17"/>
      <c r="MG225" s="17"/>
      <c r="MH225" s="17"/>
      <c r="MI225" s="17"/>
      <c r="MJ225" s="17"/>
      <c r="MK225" s="17"/>
      <c r="ML225" s="17"/>
      <c r="MM225" s="17"/>
      <c r="MN225" s="17"/>
      <c r="MO225" s="17"/>
      <c r="MP225" s="17"/>
      <c r="MQ225" s="17"/>
      <c r="MR225" s="17"/>
      <c r="MS225" s="17"/>
      <c r="MT225" s="17"/>
      <c r="MU225" s="17"/>
      <c r="MV225" s="17"/>
      <c r="MW225" s="17"/>
      <c r="MX225" s="17"/>
      <c r="MY225" s="17"/>
      <c r="MZ225" s="17"/>
      <c r="NA225" s="17"/>
      <c r="NB225" s="17"/>
      <c r="NC225" s="17"/>
      <c r="ND225" s="17"/>
      <c r="NE225" s="17"/>
      <c r="NF225" s="17"/>
      <c r="NG225" s="17"/>
      <c r="NH225" s="17"/>
      <c r="NI225" s="17"/>
      <c r="NJ225" s="17"/>
      <c r="NK225" s="17"/>
      <c r="NL225" s="17"/>
      <c r="NM225" s="17"/>
      <c r="NN225" s="17"/>
      <c r="NO225" s="17"/>
      <c r="NP225" s="17"/>
      <c r="NQ225" s="17"/>
      <c r="NR225" s="17"/>
      <c r="NS225" s="17"/>
      <c r="NT225" s="17"/>
      <c r="NU225" s="17"/>
      <c r="NV225" s="17"/>
      <c r="NW225" s="17"/>
      <c r="NX225" s="17"/>
      <c r="NY225" s="17"/>
      <c r="NZ225" s="17"/>
      <c r="OA225" s="17"/>
      <c r="OB225" s="17"/>
      <c r="OC225" s="17"/>
      <c r="OD225" s="17"/>
      <c r="OE225" s="17"/>
      <c r="OF225" s="17"/>
      <c r="OG225" s="17"/>
      <c r="OH225" s="17"/>
      <c r="OI225" s="17"/>
      <c r="OJ225" s="17"/>
      <c r="OK225" s="17"/>
      <c r="OL225" s="17"/>
      <c r="OM225" s="17"/>
      <c r="ON225" s="17"/>
      <c r="OO225" s="17"/>
      <c r="OP225" s="17"/>
      <c r="OQ225" s="17"/>
      <c r="OR225" s="17"/>
      <c r="OS225" s="17"/>
      <c r="OT225" s="17"/>
      <c r="OU225" s="17"/>
      <c r="OV225" s="17"/>
      <c r="OW225" s="17"/>
      <c r="OX225" s="17"/>
      <c r="OY225" s="17"/>
      <c r="OZ225" s="17"/>
      <c r="PA225" s="17"/>
      <c r="PB225" s="17"/>
      <c r="PC225" s="17"/>
      <c r="PD225" s="17"/>
      <c r="PE225" s="17"/>
      <c r="PF225" s="17"/>
      <c r="PG225" s="17"/>
      <c r="PH225" s="17"/>
      <c r="PI225" s="17"/>
      <c r="PJ225" s="17"/>
      <c r="PK225" s="17"/>
      <c r="PL225" s="17"/>
      <c r="PM225" s="17"/>
      <c r="PN225" s="17"/>
      <c r="PO225" s="17"/>
      <c r="PP225" s="17"/>
      <c r="PQ225" s="17"/>
      <c r="PR225" s="17"/>
      <c r="PS225" s="17"/>
      <c r="PT225" s="17"/>
      <c r="PU225" s="17"/>
      <c r="PV225" s="17"/>
      <c r="PW225" s="17"/>
      <c r="PX225" s="17"/>
      <c r="PY225" s="17"/>
      <c r="PZ225" s="17"/>
      <c r="QA225" s="17"/>
      <c r="QB225" s="17"/>
      <c r="QC225" s="17"/>
      <c r="QD225" s="17"/>
      <c r="QE225" s="17"/>
      <c r="QF225" s="17"/>
      <c r="QG225" s="17"/>
      <c r="QH225" s="17"/>
      <c r="QI225" s="17"/>
      <c r="QJ225" s="17"/>
      <c r="QK225" s="17"/>
      <c r="QL225" s="17"/>
      <c r="QM225" s="17"/>
      <c r="QN225" s="17"/>
      <c r="QO225" s="17"/>
      <c r="QP225" s="17"/>
      <c r="QQ225" s="17"/>
      <c r="QR225" s="17"/>
      <c r="QS225" s="17"/>
      <c r="QT225" s="17"/>
      <c r="QU225" s="17"/>
      <c r="QV225" s="17"/>
      <c r="QW225" s="17"/>
      <c r="QX225" s="17"/>
      <c r="QY225" s="17"/>
      <c r="QZ225" s="17"/>
      <c r="RA225" s="17"/>
      <c r="RB225" s="17"/>
      <c r="RC225" s="17"/>
      <c r="RD225" s="17"/>
      <c r="RE225" s="17"/>
      <c r="RF225" s="17"/>
      <c r="RG225" s="17"/>
      <c r="RH225" s="17"/>
      <c r="RI225" s="17"/>
      <c r="RJ225" s="17"/>
      <c r="RK225" s="17"/>
      <c r="RL225" s="17"/>
      <c r="RM225" s="17"/>
      <c r="RN225" s="17"/>
      <c r="RO225" s="17"/>
      <c r="RP225" s="17"/>
      <c r="RQ225" s="17"/>
      <c r="RR225" s="17"/>
      <c r="RS225" s="17"/>
      <c r="RT225" s="17"/>
      <c r="RU225" s="17"/>
      <c r="RV225" s="17"/>
      <c r="RW225" s="17"/>
      <c r="RX225" s="17"/>
      <c r="RY225" s="17"/>
      <c r="RZ225" s="17"/>
      <c r="SA225" s="17"/>
      <c r="SB225" s="17"/>
      <c r="SC225" s="17"/>
      <c r="SD225" s="17"/>
      <c r="SE225" s="17"/>
      <c r="SF225" s="17"/>
      <c r="SG225" s="17"/>
      <c r="SH225" s="17"/>
      <c r="SI225" s="17"/>
      <c r="SJ225" s="17"/>
      <c r="SK225" s="17"/>
      <c r="SL225" s="17"/>
      <c r="SM225" s="17"/>
      <c r="SN225" s="17"/>
      <c r="SO225" s="17"/>
      <c r="SP225" s="17"/>
      <c r="SQ225" s="17"/>
      <c r="SR225" s="17"/>
      <c r="SS225" s="17"/>
      <c r="ST225" s="17"/>
      <c r="SU225" s="17"/>
      <c r="SV225" s="17"/>
      <c r="SW225" s="17"/>
      <c r="SX225" s="17"/>
      <c r="SY225" s="17"/>
      <c r="SZ225" s="17"/>
      <c r="TA225" s="17"/>
      <c r="TB225" s="17"/>
      <c r="TC225" s="17"/>
      <c r="TD225" s="17"/>
      <c r="TE225" s="17"/>
      <c r="TF225" s="17"/>
      <c r="TG225" s="17"/>
      <c r="TH225" s="17"/>
      <c r="TI225" s="17"/>
      <c r="TJ225" s="17"/>
      <c r="TK225" s="17"/>
      <c r="TL225" s="17"/>
      <c r="TM225" s="17"/>
      <c r="TN225" s="17"/>
      <c r="TO225" s="17"/>
      <c r="TP225" s="17"/>
      <c r="TQ225" s="17"/>
      <c r="TR225" s="17"/>
      <c r="TS225" s="17"/>
      <c r="TT225" s="17"/>
      <c r="TU225" s="17"/>
      <c r="TV225" s="17"/>
      <c r="TW225" s="17"/>
      <c r="TX225" s="17"/>
      <c r="TY225" s="17"/>
      <c r="TZ225" s="17"/>
      <c r="UA225" s="17"/>
      <c r="UB225" s="17"/>
      <c r="UC225" s="17"/>
      <c r="UD225" s="17"/>
      <c r="UE225" s="17"/>
      <c r="UF225" s="17"/>
      <c r="UG225" s="17"/>
      <c r="UH225" s="17"/>
      <c r="UI225" s="17"/>
      <c r="UJ225" s="17"/>
      <c r="UK225" s="17"/>
      <c r="UL225" s="17"/>
      <c r="UM225" s="17"/>
      <c r="UN225" s="17"/>
      <c r="UO225" s="17"/>
      <c r="UP225" s="17"/>
      <c r="UQ225" s="17"/>
      <c r="UR225" s="17"/>
      <c r="US225" s="17"/>
      <c r="UT225" s="17"/>
      <c r="UU225" s="17"/>
      <c r="UV225" s="17"/>
      <c r="UW225" s="17"/>
      <c r="UX225" s="17"/>
      <c r="UY225" s="17"/>
      <c r="UZ225" s="17"/>
      <c r="VA225" s="17"/>
      <c r="VB225" s="17"/>
      <c r="VC225" s="17"/>
      <c r="VD225" s="17"/>
      <c r="VE225" s="17"/>
      <c r="VF225" s="17"/>
      <c r="VG225" s="17"/>
      <c r="VH225" s="17"/>
      <c r="VI225" s="17"/>
      <c r="VJ225" s="17"/>
      <c r="VK225" s="17"/>
      <c r="VL225" s="17"/>
      <c r="VM225" s="17"/>
      <c r="VN225" s="17"/>
      <c r="VO225" s="17"/>
      <c r="VP225" s="17"/>
      <c r="VQ225" s="17"/>
      <c r="VR225" s="17"/>
      <c r="VS225" s="17"/>
      <c r="VT225" s="17"/>
      <c r="VU225" s="17"/>
      <c r="VV225" s="17"/>
      <c r="VW225" s="17"/>
      <c r="VX225" s="17"/>
      <c r="VY225" s="17"/>
      <c r="VZ225" s="17"/>
      <c r="WA225" s="17"/>
      <c r="WB225" s="17"/>
      <c r="WC225" s="17"/>
      <c r="WD225" s="17"/>
      <c r="WE225" s="17"/>
      <c r="WF225" s="17"/>
      <c r="WG225" s="17"/>
      <c r="WH225" s="17"/>
      <c r="WI225" s="17"/>
      <c r="WJ225" s="17"/>
      <c r="WK225" s="17"/>
      <c r="WL225" s="17"/>
      <c r="WM225" s="17"/>
      <c r="WN225" s="17"/>
      <c r="WO225" s="17"/>
      <c r="WP225" s="17"/>
      <c r="WQ225" s="17"/>
      <c r="WR225" s="17"/>
      <c r="WS225" s="17"/>
      <c r="WT225" s="17"/>
      <c r="WU225" s="17"/>
      <c r="WV225" s="17"/>
      <c r="WW225" s="17"/>
      <c r="WX225" s="17"/>
      <c r="WY225" s="17"/>
      <c r="WZ225" s="17"/>
      <c r="XA225" s="17"/>
      <c r="XB225" s="17"/>
      <c r="XC225" s="17"/>
      <c r="XD225" s="17"/>
      <c r="XE225" s="17"/>
      <c r="XF225" s="17"/>
      <c r="XG225" s="17"/>
      <c r="XH225" s="17"/>
      <c r="XI225" s="17"/>
      <c r="XJ225" s="17"/>
      <c r="XK225" s="17"/>
      <c r="XL225" s="17"/>
      <c r="XM225" s="17"/>
      <c r="XN225" s="17"/>
      <c r="XO225" s="17"/>
      <c r="XP225" s="17"/>
      <c r="XQ225" s="17"/>
      <c r="XR225" s="17"/>
      <c r="XS225" s="17"/>
      <c r="XT225" s="17"/>
      <c r="XU225" s="17"/>
      <c r="XV225" s="17"/>
      <c r="XW225" s="17"/>
      <c r="XX225" s="17"/>
      <c r="XY225" s="17"/>
      <c r="XZ225" s="17"/>
      <c r="YA225" s="17"/>
      <c r="YB225" s="17"/>
      <c r="YC225" s="17"/>
      <c r="YD225" s="17"/>
      <c r="YE225" s="17"/>
      <c r="YF225" s="17"/>
      <c r="YG225" s="17"/>
      <c r="YH225" s="17"/>
      <c r="YI225" s="17"/>
      <c r="YJ225" s="17"/>
      <c r="YK225" s="17"/>
      <c r="YL225" s="17"/>
      <c r="YM225" s="17"/>
      <c r="YN225" s="17"/>
      <c r="YO225" s="17"/>
      <c r="YP225" s="17"/>
      <c r="YQ225" s="17"/>
      <c r="YR225" s="17"/>
      <c r="YS225" s="17"/>
      <c r="YT225" s="17"/>
      <c r="YU225" s="17"/>
      <c r="YV225" s="17"/>
      <c r="YW225" s="17"/>
      <c r="YX225" s="17"/>
      <c r="YY225" s="17"/>
      <c r="YZ225" s="17"/>
      <c r="ZA225" s="17"/>
      <c r="ZB225" s="17"/>
      <c r="ZC225" s="17"/>
      <c r="ZD225" s="17"/>
      <c r="ZE225" s="17"/>
      <c r="ZF225" s="17"/>
      <c r="ZG225" s="17"/>
      <c r="ZH225" s="17"/>
      <c r="ZI225" s="17"/>
      <c r="ZJ225" s="17"/>
      <c r="ZK225" s="17"/>
      <c r="ZL225" s="17"/>
      <c r="ZM225" s="17"/>
      <c r="ZN225" s="17"/>
      <c r="ZO225" s="17"/>
      <c r="ZP225" s="17"/>
      <c r="ZQ225" s="17"/>
      <c r="ZR225" s="17"/>
      <c r="ZS225" s="17"/>
      <c r="ZT225" s="17"/>
      <c r="ZU225" s="17"/>
      <c r="ZV225" s="17"/>
      <c r="ZW225" s="17"/>
      <c r="ZX225" s="17"/>
      <c r="ZY225" s="17"/>
      <c r="ZZ225" s="17"/>
      <c r="AAA225" s="17"/>
      <c r="AAB225" s="17"/>
      <c r="AAC225" s="17"/>
      <c r="AAD225" s="17"/>
      <c r="AAE225" s="17"/>
      <c r="AAF225" s="17"/>
      <c r="AAG225" s="17"/>
      <c r="AAH225" s="17"/>
      <c r="AAI225" s="17"/>
      <c r="AAJ225" s="17"/>
      <c r="AAK225" s="17"/>
      <c r="AAL225" s="17"/>
      <c r="AAM225" s="17"/>
      <c r="AAN225" s="17"/>
      <c r="AAO225" s="17"/>
      <c r="AAP225" s="17"/>
      <c r="AAQ225" s="17"/>
      <c r="AAR225" s="17"/>
      <c r="AAS225" s="17"/>
      <c r="AAT225" s="17"/>
      <c r="AAU225" s="17"/>
      <c r="AAV225" s="17"/>
      <c r="AAW225" s="17"/>
      <c r="AAX225" s="17"/>
      <c r="AAY225" s="17"/>
      <c r="AAZ225" s="17"/>
      <c r="ABA225" s="17"/>
      <c r="ABB225" s="17"/>
      <c r="ABC225" s="17"/>
      <c r="ABD225" s="17"/>
      <c r="ABE225" s="17"/>
      <c r="ABF225" s="17"/>
      <c r="ABG225" s="17"/>
      <c r="ABH225" s="17"/>
      <c r="ABI225" s="17"/>
      <c r="ABJ225" s="17"/>
      <c r="ABK225" s="17"/>
      <c r="ABL225" s="17"/>
      <c r="ABM225" s="17"/>
      <c r="ABN225" s="17"/>
      <c r="ABO225" s="17"/>
      <c r="ABP225" s="17"/>
      <c r="ABQ225" s="17"/>
      <c r="ABR225" s="17"/>
      <c r="ABS225" s="17"/>
      <c r="ABT225" s="17"/>
      <c r="ABU225" s="17"/>
      <c r="ABV225" s="17"/>
      <c r="ABW225" s="17"/>
      <c r="ABX225" s="17"/>
      <c r="ABY225" s="17"/>
      <c r="ABZ225" s="17"/>
      <c r="ACA225" s="17"/>
      <c r="ACB225" s="17"/>
      <c r="ACC225" s="17"/>
      <c r="ACD225" s="17"/>
      <c r="ACE225" s="17"/>
      <c r="ACF225" s="17"/>
      <c r="ACG225" s="17"/>
      <c r="ACH225" s="17"/>
      <c r="ACI225" s="17"/>
      <c r="ACJ225" s="17"/>
      <c r="ACK225" s="17"/>
      <c r="ACL225" s="17"/>
      <c r="ACM225" s="17"/>
      <c r="ACN225" s="17"/>
      <c r="ACO225" s="17"/>
      <c r="ACP225" s="17"/>
      <c r="ACQ225" s="17"/>
      <c r="ACR225" s="17"/>
      <c r="ACS225" s="17"/>
      <c r="ACT225" s="17"/>
      <c r="ACU225" s="17"/>
      <c r="ACV225" s="17"/>
      <c r="ACW225" s="17"/>
      <c r="ACX225" s="17"/>
      <c r="ACY225" s="17"/>
      <c r="ACZ225" s="17"/>
      <c r="ADA225" s="17"/>
      <c r="ADB225" s="17"/>
      <c r="ADC225" s="17"/>
      <c r="ADD225" s="17"/>
      <c r="ADE225" s="17"/>
      <c r="ADF225" s="17"/>
      <c r="ADG225" s="17"/>
      <c r="ADH225" s="17"/>
      <c r="ADI225" s="17"/>
      <c r="ADJ225" s="17"/>
      <c r="ADK225" s="17"/>
      <c r="ADL225" s="17"/>
      <c r="ADM225" s="17"/>
      <c r="ADN225" s="17"/>
      <c r="ADO225" s="17"/>
      <c r="ADP225" s="17"/>
      <c r="ADQ225" s="17"/>
      <c r="ADR225" s="17"/>
      <c r="ADS225" s="17"/>
      <c r="ADT225" s="17"/>
      <c r="ADU225" s="17"/>
      <c r="ADV225" s="17"/>
      <c r="ADW225" s="17"/>
      <c r="ADX225" s="17"/>
      <c r="ADY225" s="17"/>
      <c r="ADZ225" s="17"/>
      <c r="AEA225" s="17"/>
      <c r="AEB225" s="17"/>
      <c r="AEC225" s="17"/>
      <c r="AED225" s="17"/>
      <c r="AEE225" s="17"/>
      <c r="AEF225" s="17"/>
      <c r="AEG225" s="17"/>
      <c r="AEH225" s="17"/>
      <c r="AEI225" s="17"/>
      <c r="AEJ225" s="17"/>
      <c r="AEK225" s="17"/>
      <c r="AEL225" s="17"/>
      <c r="AEM225" s="17"/>
      <c r="AEN225" s="17"/>
      <c r="AEO225" s="17"/>
      <c r="AEP225" s="17"/>
      <c r="AEQ225" s="17"/>
      <c r="AER225" s="17"/>
      <c r="AES225" s="17"/>
      <c r="AET225" s="17"/>
      <c r="AEU225" s="17"/>
      <c r="AEV225" s="17"/>
      <c r="AEW225" s="17"/>
      <c r="AEX225" s="17"/>
      <c r="AEY225" s="17"/>
      <c r="AEZ225" s="17"/>
      <c r="AFA225" s="17"/>
      <c r="AFB225" s="17"/>
      <c r="AFC225" s="17"/>
      <c r="AFD225" s="17"/>
      <c r="AFE225" s="17"/>
      <c r="AFF225" s="17"/>
      <c r="AFG225" s="17"/>
      <c r="AFH225" s="17"/>
      <c r="AFI225" s="17"/>
      <c r="AFJ225" s="17"/>
      <c r="AFK225" s="17"/>
      <c r="AFL225" s="17"/>
      <c r="AFM225" s="17"/>
      <c r="AFN225" s="17"/>
      <c r="AFO225" s="17"/>
      <c r="AFP225" s="17"/>
      <c r="AFQ225" s="17"/>
      <c r="AFR225" s="17"/>
      <c r="AFS225" s="17"/>
      <c r="AFT225" s="17"/>
      <c r="AFU225" s="17"/>
      <c r="AFV225" s="17"/>
      <c r="AFW225" s="17"/>
      <c r="AFX225" s="17"/>
      <c r="AFY225" s="17"/>
      <c r="AFZ225" s="17"/>
      <c r="AGA225" s="17"/>
      <c r="AGB225" s="17"/>
      <c r="AGC225" s="17"/>
      <c r="AGD225" s="17"/>
      <c r="AGE225" s="17"/>
      <c r="AGF225" s="17"/>
      <c r="AGG225" s="17"/>
      <c r="AGH225" s="17"/>
      <c r="AGI225" s="17"/>
      <c r="AGJ225" s="17"/>
      <c r="AGK225" s="17"/>
      <c r="AGL225" s="17"/>
      <c r="AGM225" s="17"/>
      <c r="AGN225" s="17"/>
      <c r="AGO225" s="17"/>
      <c r="AGP225" s="17"/>
      <c r="AGQ225" s="17"/>
      <c r="AGR225" s="17"/>
      <c r="AGS225" s="17"/>
      <c r="AGT225" s="17"/>
      <c r="AGU225" s="17"/>
      <c r="AGV225" s="17"/>
      <c r="AGW225" s="17"/>
      <c r="AGX225" s="17"/>
      <c r="AGY225" s="17"/>
      <c r="AGZ225" s="17"/>
      <c r="AHA225" s="17"/>
      <c r="AHB225" s="17"/>
      <c r="AHC225" s="17"/>
      <c r="AHD225" s="17"/>
      <c r="AHE225" s="17"/>
      <c r="AHF225" s="17"/>
      <c r="AHG225" s="17"/>
      <c r="AHH225" s="17"/>
      <c r="AHI225" s="17"/>
      <c r="AHJ225" s="17"/>
      <c r="AHK225" s="17"/>
      <c r="AHL225" s="17"/>
      <c r="AHM225" s="17"/>
      <c r="AHN225" s="17"/>
      <c r="AHO225" s="17"/>
      <c r="AHP225" s="17"/>
      <c r="AHQ225" s="17"/>
      <c r="AHR225" s="17"/>
      <c r="AHS225" s="17"/>
      <c r="AHT225" s="17"/>
      <c r="AHU225" s="17"/>
      <c r="AHV225" s="17"/>
      <c r="AHW225" s="17"/>
      <c r="AHX225" s="17"/>
      <c r="AHY225" s="17"/>
      <c r="AHZ225" s="17"/>
      <c r="AIA225" s="17"/>
      <c r="AIB225" s="17"/>
      <c r="AIC225" s="17"/>
      <c r="AID225" s="17"/>
      <c r="AIE225" s="17"/>
      <c r="AIF225" s="17"/>
      <c r="AIG225" s="17"/>
      <c r="AIH225" s="17"/>
      <c r="AII225" s="17"/>
      <c r="AIJ225" s="17"/>
      <c r="AIK225" s="17"/>
      <c r="AIL225" s="17"/>
      <c r="AIM225" s="17"/>
      <c r="AIN225" s="17"/>
      <c r="AIO225" s="17"/>
      <c r="AIP225" s="17"/>
      <c r="AIQ225" s="17"/>
      <c r="AIR225" s="17"/>
      <c r="AIS225" s="17"/>
      <c r="AIT225" s="17"/>
      <c r="AIU225" s="17"/>
      <c r="AIV225" s="17"/>
      <c r="AIW225" s="17"/>
      <c r="AIX225" s="17"/>
      <c r="AIY225" s="17"/>
      <c r="AIZ225" s="17"/>
      <c r="AJA225" s="17"/>
      <c r="AJB225" s="17"/>
      <c r="AJC225" s="17"/>
      <c r="AJD225" s="17"/>
      <c r="AJE225" s="17"/>
      <c r="AJF225" s="17"/>
      <c r="AJG225" s="17"/>
      <c r="AJH225" s="17"/>
      <c r="AJI225" s="17"/>
      <c r="AJJ225" s="17"/>
      <c r="AJK225" s="17"/>
      <c r="AJL225" s="17"/>
      <c r="AJM225" s="17"/>
      <c r="AJN225" s="17"/>
      <c r="AJO225" s="17"/>
      <c r="AJP225" s="17"/>
      <c r="AJQ225" s="17"/>
      <c r="AJR225" s="17"/>
      <c r="AJS225" s="17"/>
      <c r="AJT225" s="17"/>
      <c r="AJU225" s="17"/>
      <c r="AJV225" s="17"/>
      <c r="AJW225" s="17"/>
      <c r="AJX225" s="17"/>
      <c r="AJY225" s="17"/>
      <c r="AJZ225" s="17"/>
      <c r="AKA225" s="17"/>
      <c r="AKB225" s="17"/>
      <c r="AKC225" s="17"/>
      <c r="AKD225" s="17"/>
      <c r="AKE225" s="17"/>
      <c r="AKF225" s="17"/>
      <c r="AKG225" s="17"/>
      <c r="AKH225" s="17"/>
      <c r="AKI225" s="17"/>
      <c r="AKJ225" s="17"/>
      <c r="AKK225" s="17"/>
      <c r="AKL225" s="17"/>
      <c r="AKM225" s="17"/>
      <c r="AKN225" s="17"/>
      <c r="AKO225" s="17"/>
      <c r="AKP225" s="17"/>
      <c r="AKQ225" s="17"/>
      <c r="AKR225" s="17"/>
      <c r="AKS225" s="17"/>
      <c r="AKT225" s="17"/>
      <c r="AKU225" s="17"/>
      <c r="AKV225" s="17"/>
      <c r="AKW225" s="17"/>
      <c r="AKX225" s="17"/>
      <c r="AKY225" s="17"/>
      <c r="AKZ225" s="17"/>
      <c r="ALA225" s="17"/>
      <c r="ALB225" s="17"/>
      <c r="ALC225" s="17"/>
      <c r="ALD225" s="17"/>
      <c r="ALE225" s="17"/>
      <c r="ALF225" s="17"/>
      <c r="ALG225" s="17"/>
      <c r="ALH225" s="17"/>
      <c r="ALI225" s="17"/>
      <c r="ALJ225" s="17"/>
      <c r="ALK225" s="17"/>
      <c r="ALL225" s="17"/>
      <c r="ALM225" s="17"/>
      <c r="ALN225" s="17"/>
      <c r="ALO225" s="17"/>
      <c r="ALP225" s="17"/>
      <c r="ALQ225" s="17"/>
      <c r="ALR225" s="17"/>
      <c r="ALS225" s="17"/>
      <c r="ALT225" s="17"/>
      <c r="ALU225" s="17"/>
      <c r="ALV225" s="17"/>
      <c r="ALW225" s="17"/>
      <c r="ALX225" s="17"/>
      <c r="ALY225" s="17"/>
      <c r="ALZ225" s="17"/>
      <c r="AMA225" s="17"/>
      <c r="AMB225" s="17"/>
      <c r="AMC225" s="17"/>
      <c r="AMD225" s="17"/>
      <c r="AME225" s="17"/>
      <c r="AMF225" s="17"/>
      <c r="AMG225" s="17"/>
      <c r="AMH225" s="17"/>
      <c r="AMI225" s="17"/>
      <c r="AMJ225" s="17"/>
      <c r="AMK225" s="17"/>
      <c r="AML225" s="17"/>
      <c r="AMM225" s="17"/>
      <c r="AMN225" s="17"/>
      <c r="AMO225" s="17"/>
      <c r="AMP225" s="17"/>
      <c r="AMQ225" s="17"/>
      <c r="AMR225" s="17"/>
      <c r="AMS225" s="17"/>
      <c r="AMT225" s="17"/>
      <c r="AMU225" s="17"/>
      <c r="AMV225" s="17"/>
      <c r="AMW225" s="17"/>
      <c r="AMX225" s="17"/>
      <c r="AMY225" s="17"/>
      <c r="AMZ225" s="17"/>
      <c r="ANA225" s="17"/>
      <c r="ANB225" s="17"/>
      <c r="ANC225" s="17"/>
      <c r="AND225" s="17"/>
      <c r="ANE225" s="17"/>
      <c r="ANF225" s="17"/>
      <c r="ANG225" s="17"/>
      <c r="ANH225" s="17"/>
      <c r="ANI225" s="17"/>
      <c r="ANJ225" s="17"/>
      <c r="ANK225" s="17"/>
      <c r="ANL225" s="17"/>
      <c r="ANM225" s="17"/>
      <c r="ANN225" s="17"/>
      <c r="ANO225" s="17"/>
      <c r="ANP225" s="17"/>
      <c r="ANQ225" s="17"/>
      <c r="ANR225" s="17"/>
      <c r="ANS225" s="17"/>
      <c r="ANT225" s="17"/>
      <c r="ANU225" s="17"/>
      <c r="ANV225" s="17"/>
      <c r="ANW225" s="17"/>
      <c r="ANX225" s="17"/>
      <c r="ANY225" s="17"/>
      <c r="ANZ225" s="17"/>
      <c r="AOA225" s="17"/>
      <c r="AOB225" s="17"/>
      <c r="AOC225" s="17"/>
      <c r="AOD225" s="17"/>
      <c r="AOE225" s="17"/>
      <c r="AOF225" s="17"/>
      <c r="AOG225" s="17"/>
      <c r="AOH225" s="17"/>
      <c r="AOI225" s="17"/>
      <c r="AOJ225" s="17"/>
      <c r="AOK225" s="17"/>
      <c r="AOL225" s="17"/>
      <c r="AOM225" s="17"/>
      <c r="AON225" s="17"/>
      <c r="AOO225" s="17"/>
      <c r="AOP225" s="17"/>
      <c r="AOQ225" s="17"/>
      <c r="AOR225" s="17"/>
      <c r="AOS225" s="17"/>
      <c r="AOT225" s="17"/>
      <c r="AOU225" s="17"/>
      <c r="AOV225" s="17"/>
      <c r="AOW225" s="17"/>
      <c r="AOX225" s="17"/>
      <c r="AOY225" s="17"/>
      <c r="AOZ225" s="17"/>
      <c r="APA225" s="17"/>
      <c r="APB225" s="17"/>
      <c r="APC225" s="17"/>
      <c r="APD225" s="17"/>
      <c r="APE225" s="17"/>
      <c r="APF225" s="17"/>
      <c r="APG225" s="17"/>
      <c r="APH225" s="17"/>
      <c r="API225" s="17"/>
      <c r="APJ225" s="17"/>
      <c r="APK225" s="17"/>
      <c r="APL225" s="17"/>
      <c r="APM225" s="17"/>
      <c r="APN225" s="17"/>
      <c r="APO225" s="17"/>
      <c r="APP225" s="17"/>
      <c r="APQ225" s="17"/>
      <c r="APR225" s="17"/>
      <c r="APS225" s="17"/>
      <c r="APT225" s="17"/>
      <c r="APU225" s="17"/>
      <c r="APV225" s="17"/>
      <c r="APW225" s="17"/>
      <c r="APX225" s="17"/>
      <c r="APY225" s="17"/>
      <c r="APZ225" s="17"/>
      <c r="AQA225" s="17"/>
      <c r="AQB225" s="17"/>
      <c r="AQC225" s="17"/>
      <c r="AQD225" s="17"/>
      <c r="AQE225" s="17"/>
      <c r="AQF225" s="17"/>
      <c r="AQG225" s="17"/>
      <c r="AQH225" s="17"/>
      <c r="AQI225" s="17"/>
      <c r="AQJ225" s="17"/>
      <c r="AQK225" s="17"/>
      <c r="AQL225" s="17"/>
      <c r="AQM225" s="17"/>
      <c r="AQN225" s="17"/>
      <c r="AQO225" s="17"/>
      <c r="AQP225" s="17"/>
      <c r="AQQ225" s="17"/>
      <c r="AQR225" s="17"/>
      <c r="AQS225" s="17"/>
      <c r="AQT225" s="17"/>
      <c r="AQU225" s="17"/>
      <c r="AQV225" s="17"/>
      <c r="AQW225" s="17"/>
      <c r="AQX225" s="17"/>
      <c r="AQY225" s="17"/>
      <c r="AQZ225" s="17"/>
      <c r="ARA225" s="17"/>
      <c r="ARB225" s="17"/>
      <c r="ARC225" s="17"/>
      <c r="ARD225" s="17"/>
      <c r="ARE225" s="17"/>
      <c r="ARF225" s="17"/>
      <c r="ARG225" s="17"/>
      <c r="ARH225" s="17"/>
      <c r="ARI225" s="17"/>
      <c r="ARJ225" s="17"/>
      <c r="ARK225" s="17"/>
      <c r="ARL225" s="17"/>
      <c r="ARM225" s="17"/>
      <c r="ARN225" s="17"/>
      <c r="ARO225" s="17"/>
      <c r="ARP225" s="17"/>
      <c r="ARQ225" s="17"/>
      <c r="ARR225" s="17"/>
      <c r="ARS225" s="17"/>
      <c r="ART225" s="17"/>
      <c r="ARU225" s="17"/>
      <c r="ARV225" s="17"/>
      <c r="ARW225" s="17"/>
      <c r="ARX225" s="17"/>
      <c r="ARY225" s="17"/>
      <c r="ARZ225" s="17"/>
      <c r="ASA225" s="17"/>
      <c r="ASB225" s="17"/>
      <c r="ASC225" s="17"/>
      <c r="ASD225" s="17"/>
      <c r="ASE225" s="17"/>
      <c r="ASF225" s="17"/>
      <c r="ASG225" s="17"/>
      <c r="ASH225" s="17"/>
      <c r="ASI225" s="17"/>
      <c r="ASJ225" s="17"/>
      <c r="ASK225" s="17"/>
      <c r="ASL225" s="17"/>
      <c r="ASM225" s="17"/>
      <c r="ASN225" s="17"/>
      <c r="ASO225" s="17"/>
      <c r="ASP225" s="17"/>
      <c r="ASQ225" s="17"/>
      <c r="ASR225" s="17"/>
      <c r="ASS225" s="17"/>
      <c r="AST225" s="17"/>
      <c r="ASU225" s="17"/>
      <c r="ASV225" s="17"/>
      <c r="ASW225" s="17"/>
      <c r="ASX225" s="17"/>
      <c r="ASY225" s="17"/>
      <c r="ASZ225" s="17"/>
      <c r="ATA225" s="17"/>
      <c r="ATB225" s="17"/>
      <c r="ATC225" s="17"/>
      <c r="ATD225" s="17"/>
      <c r="ATE225" s="17"/>
      <c r="ATF225" s="17"/>
      <c r="ATG225" s="17"/>
      <c r="ATH225" s="17"/>
      <c r="ATI225" s="17"/>
      <c r="ATJ225" s="17"/>
      <c r="ATK225" s="17"/>
      <c r="ATL225" s="17"/>
      <c r="ATM225" s="17"/>
      <c r="ATN225" s="17"/>
      <c r="ATO225" s="17"/>
      <c r="ATP225" s="17"/>
      <c r="ATQ225" s="17"/>
      <c r="ATR225" s="17"/>
      <c r="ATS225" s="17"/>
      <c r="ATT225" s="17"/>
      <c r="ATU225" s="17"/>
      <c r="ATV225" s="17"/>
      <c r="ATW225" s="17"/>
      <c r="ATX225" s="17"/>
      <c r="ATY225" s="17"/>
      <c r="ATZ225" s="17"/>
      <c r="AUA225" s="17"/>
      <c r="AUB225" s="17"/>
      <c r="AUC225" s="17"/>
      <c r="AUD225" s="17"/>
      <c r="AUE225" s="17"/>
      <c r="AUF225" s="17"/>
      <c r="AUG225" s="17"/>
      <c r="AUH225" s="17"/>
      <c r="AUI225" s="17"/>
      <c r="AUJ225" s="17"/>
      <c r="AUK225" s="17"/>
      <c r="AUL225" s="17"/>
      <c r="AUM225" s="17"/>
      <c r="AUN225" s="17"/>
      <c r="AUO225" s="17"/>
      <c r="AUP225" s="17"/>
      <c r="AUQ225" s="17"/>
      <c r="AUR225" s="17"/>
      <c r="AUS225" s="17"/>
      <c r="AUT225" s="17"/>
      <c r="AUU225" s="17"/>
      <c r="AUV225" s="17"/>
      <c r="AUW225" s="17"/>
      <c r="AUX225" s="17"/>
      <c r="AUY225" s="17"/>
      <c r="AUZ225" s="17"/>
      <c r="AVA225" s="17"/>
      <c r="AVB225" s="17"/>
      <c r="AVC225" s="17"/>
      <c r="AVD225" s="17"/>
      <c r="AVE225" s="17"/>
      <c r="AVF225" s="17"/>
      <c r="AVG225" s="17"/>
      <c r="AVH225" s="17"/>
      <c r="AVI225" s="17"/>
      <c r="AVJ225" s="17"/>
      <c r="AVK225" s="17"/>
      <c r="AVL225" s="17"/>
      <c r="AVM225" s="17"/>
      <c r="AVN225" s="17"/>
      <c r="AVO225" s="17"/>
      <c r="AVP225" s="17"/>
      <c r="AVQ225" s="17"/>
      <c r="AVR225" s="17"/>
      <c r="AVS225" s="17"/>
      <c r="AVT225" s="17"/>
      <c r="AVU225" s="17"/>
      <c r="AVV225" s="17"/>
      <c r="AVW225" s="17"/>
      <c r="AVX225" s="17"/>
      <c r="AVY225" s="17"/>
      <c r="AVZ225" s="17"/>
      <c r="AWA225" s="17"/>
      <c r="AWB225" s="17"/>
      <c r="AWC225" s="17"/>
      <c r="AWD225" s="17"/>
      <c r="AWE225" s="17"/>
      <c r="AWF225" s="17"/>
      <c r="AWG225" s="17"/>
      <c r="AWH225" s="17"/>
      <c r="AWI225" s="17"/>
      <c r="AWJ225" s="17"/>
      <c r="AWK225" s="17"/>
      <c r="AWL225" s="17"/>
      <c r="AWM225" s="17"/>
      <c r="AWN225" s="17"/>
      <c r="AWO225" s="17"/>
      <c r="AWP225" s="17"/>
      <c r="AWQ225" s="17"/>
      <c r="AWR225" s="17"/>
      <c r="AWS225" s="17"/>
      <c r="AWT225" s="17"/>
      <c r="AWU225" s="17"/>
      <c r="AWV225" s="17"/>
      <c r="AWW225" s="17"/>
      <c r="AWX225" s="17"/>
      <c r="AWY225" s="17"/>
      <c r="AWZ225" s="17"/>
      <c r="AXA225" s="17"/>
      <c r="AXB225" s="17"/>
      <c r="AXC225" s="17"/>
      <c r="AXD225" s="17"/>
      <c r="AXE225" s="17"/>
      <c r="AXF225" s="17"/>
      <c r="AXG225" s="17"/>
      <c r="AXH225" s="17"/>
      <c r="AXI225" s="17"/>
      <c r="AXJ225" s="17"/>
      <c r="AXK225" s="17"/>
      <c r="AXL225" s="17"/>
      <c r="AXM225" s="17"/>
      <c r="AXN225" s="17"/>
      <c r="AXO225" s="17"/>
      <c r="AXP225" s="17"/>
      <c r="AXQ225" s="17"/>
      <c r="AXR225" s="17"/>
      <c r="AXS225" s="17"/>
      <c r="AXT225" s="17"/>
      <c r="AXU225" s="17"/>
      <c r="AXV225" s="17"/>
      <c r="AXW225" s="17"/>
      <c r="AXX225" s="17"/>
      <c r="AXY225" s="17"/>
      <c r="AXZ225" s="17"/>
      <c r="AYA225" s="17"/>
      <c r="AYB225" s="17"/>
      <c r="AYC225" s="17"/>
      <c r="AYD225" s="17"/>
      <c r="AYE225" s="17"/>
      <c r="AYF225" s="17"/>
      <c r="AYG225" s="17"/>
      <c r="AYH225" s="17"/>
      <c r="AYI225" s="17"/>
      <c r="AYJ225" s="17"/>
      <c r="AYK225" s="17"/>
      <c r="AYL225" s="17"/>
      <c r="AYM225" s="17"/>
      <c r="AYN225" s="17"/>
      <c r="AYO225" s="17"/>
      <c r="AYP225" s="17"/>
      <c r="AYQ225" s="17"/>
      <c r="AYR225" s="17"/>
      <c r="AYS225" s="17"/>
      <c r="AYT225" s="17"/>
      <c r="AYU225" s="17"/>
      <c r="AYV225" s="17"/>
      <c r="AYW225" s="17"/>
      <c r="AYX225" s="17"/>
      <c r="AYY225" s="17"/>
      <c r="AYZ225" s="17"/>
      <c r="AZA225" s="17"/>
      <c r="AZB225" s="17"/>
      <c r="AZC225" s="17"/>
      <c r="AZD225" s="17"/>
      <c r="AZE225" s="17"/>
      <c r="AZF225" s="17"/>
      <c r="AZG225" s="17"/>
      <c r="AZH225" s="17"/>
      <c r="AZI225" s="17"/>
      <c r="AZJ225" s="17"/>
      <c r="AZK225" s="17"/>
      <c r="AZL225" s="17"/>
      <c r="AZM225" s="17"/>
      <c r="AZN225" s="17"/>
      <c r="AZO225" s="17"/>
      <c r="AZP225" s="17"/>
      <c r="AZQ225" s="17"/>
      <c r="AZR225" s="17"/>
      <c r="AZS225" s="17"/>
      <c r="AZT225" s="17"/>
      <c r="AZU225" s="17"/>
      <c r="AZV225" s="17"/>
      <c r="AZW225" s="17"/>
      <c r="AZX225" s="17"/>
      <c r="AZY225" s="17"/>
      <c r="AZZ225" s="17"/>
      <c r="BAA225" s="17"/>
      <c r="BAB225" s="17"/>
      <c r="BAC225" s="17"/>
      <c r="BAD225" s="17"/>
      <c r="BAE225" s="17"/>
      <c r="BAF225" s="17"/>
      <c r="BAG225" s="17"/>
      <c r="BAH225" s="17"/>
      <c r="BAI225" s="17"/>
      <c r="BAJ225" s="17"/>
      <c r="BAK225" s="17"/>
      <c r="BAL225" s="17"/>
      <c r="BAM225" s="17"/>
      <c r="BAN225" s="17"/>
      <c r="BAO225" s="17"/>
      <c r="BAP225" s="17"/>
      <c r="BAQ225" s="17"/>
      <c r="BAR225" s="17"/>
      <c r="BAS225" s="17"/>
      <c r="BAT225" s="17"/>
      <c r="BAU225" s="17"/>
      <c r="BAV225" s="17"/>
      <c r="BAW225" s="17"/>
      <c r="BAX225" s="17"/>
      <c r="BAY225" s="17"/>
      <c r="BAZ225" s="17"/>
      <c r="BBA225" s="17"/>
      <c r="BBB225" s="17"/>
      <c r="BBC225" s="17"/>
      <c r="BBD225" s="17"/>
      <c r="BBE225" s="17"/>
      <c r="BBF225" s="17"/>
      <c r="BBG225" s="17"/>
      <c r="BBH225" s="17"/>
      <c r="BBI225" s="17"/>
      <c r="BBJ225" s="17"/>
      <c r="BBK225" s="17"/>
      <c r="BBL225" s="17"/>
      <c r="BBM225" s="17"/>
      <c r="BBN225" s="17"/>
      <c r="BBO225" s="17"/>
      <c r="BBP225" s="17"/>
      <c r="BBQ225" s="17"/>
      <c r="BBR225" s="17"/>
      <c r="BBS225" s="17"/>
      <c r="BBT225" s="17"/>
      <c r="BBU225" s="17"/>
      <c r="BBV225" s="17"/>
      <c r="BBW225" s="17"/>
      <c r="BBX225" s="17"/>
      <c r="BBY225" s="17"/>
      <c r="BBZ225" s="17"/>
      <c r="BCA225" s="17"/>
      <c r="BCB225" s="17"/>
      <c r="BCC225" s="17"/>
      <c r="BCD225" s="17"/>
      <c r="BCE225" s="17"/>
      <c r="BCF225" s="17"/>
      <c r="BCG225" s="17"/>
      <c r="BCH225" s="17"/>
      <c r="BCI225" s="17"/>
      <c r="BCJ225" s="17"/>
      <c r="BCK225" s="17"/>
      <c r="BCL225" s="17"/>
      <c r="BCM225" s="17"/>
      <c r="BCN225" s="17"/>
      <c r="BCO225" s="17"/>
      <c r="BCP225" s="17"/>
      <c r="BCQ225" s="17"/>
      <c r="BCR225" s="17"/>
      <c r="BCS225" s="17"/>
      <c r="BCT225" s="17"/>
      <c r="BCU225" s="17"/>
      <c r="BCV225" s="17"/>
      <c r="BCW225" s="17"/>
      <c r="BCX225" s="17"/>
      <c r="BCY225" s="17"/>
      <c r="BCZ225" s="17"/>
      <c r="BDA225" s="17"/>
      <c r="BDB225" s="17"/>
      <c r="BDC225" s="17"/>
      <c r="BDD225" s="17"/>
      <c r="BDE225" s="17"/>
      <c r="BDF225" s="17"/>
      <c r="BDG225" s="17"/>
      <c r="BDH225" s="17"/>
      <c r="BDI225" s="17"/>
      <c r="BDJ225" s="17"/>
      <c r="BDK225" s="17"/>
      <c r="BDL225" s="17"/>
      <c r="BDM225" s="17"/>
      <c r="BDN225" s="17"/>
      <c r="BDO225" s="17"/>
      <c r="BDP225" s="17"/>
      <c r="BDQ225" s="17"/>
      <c r="BDR225" s="17"/>
      <c r="BDS225" s="17"/>
      <c r="BDT225" s="17"/>
      <c r="BDU225" s="17"/>
      <c r="BDV225" s="17"/>
      <c r="BDW225" s="17"/>
      <c r="BDX225" s="17"/>
      <c r="BDY225" s="17"/>
      <c r="BDZ225" s="17"/>
      <c r="BEA225" s="17"/>
      <c r="BEB225" s="17"/>
      <c r="BEC225" s="17"/>
      <c r="BED225" s="17"/>
      <c r="BEE225" s="17"/>
      <c r="BEF225" s="17"/>
      <c r="BEG225" s="17"/>
      <c r="BEH225" s="17"/>
      <c r="BEI225" s="17"/>
      <c r="BEJ225" s="17"/>
      <c r="BEK225" s="17"/>
      <c r="BEL225" s="17"/>
      <c r="BEM225" s="17"/>
      <c r="BEN225" s="17"/>
      <c r="BEO225" s="17"/>
      <c r="BEP225" s="17"/>
      <c r="BEQ225" s="17"/>
      <c r="BER225" s="17"/>
      <c r="BES225" s="17"/>
      <c r="BET225" s="17"/>
      <c r="BEU225" s="17"/>
      <c r="BEV225" s="17"/>
      <c r="BEW225" s="17"/>
      <c r="BEX225" s="17"/>
      <c r="BEY225" s="17"/>
      <c r="BEZ225" s="17"/>
      <c r="BFA225" s="17"/>
      <c r="BFB225" s="17"/>
      <c r="BFC225" s="17"/>
      <c r="BFD225" s="17"/>
      <c r="BFE225" s="17"/>
      <c r="BFF225" s="17"/>
      <c r="BFG225" s="17"/>
      <c r="BFH225" s="17"/>
      <c r="BFI225" s="17"/>
      <c r="BFJ225" s="17"/>
      <c r="BFK225" s="17"/>
      <c r="BFL225" s="17"/>
      <c r="BFM225" s="17"/>
      <c r="BFN225" s="17"/>
      <c r="BFO225" s="17"/>
      <c r="BFP225" s="17"/>
      <c r="BFQ225" s="17"/>
      <c r="BFR225" s="17"/>
      <c r="BFS225" s="17"/>
      <c r="BFT225" s="17"/>
      <c r="BFU225" s="17"/>
      <c r="BFV225" s="17"/>
      <c r="BFW225" s="17"/>
      <c r="BFX225" s="17"/>
      <c r="BFY225" s="17"/>
      <c r="BFZ225" s="17"/>
      <c r="BGA225" s="17"/>
      <c r="BGB225" s="17"/>
      <c r="BGC225" s="17"/>
      <c r="BGD225" s="17"/>
      <c r="BGE225" s="17"/>
      <c r="BGF225" s="17"/>
      <c r="BGG225" s="17"/>
      <c r="BGH225" s="17"/>
      <c r="BGI225" s="17"/>
      <c r="BGJ225" s="17"/>
      <c r="BGK225" s="17"/>
      <c r="BGL225" s="17"/>
      <c r="BGM225" s="17"/>
      <c r="BGN225" s="17"/>
      <c r="BGO225" s="17"/>
      <c r="BGP225" s="17"/>
      <c r="BGQ225" s="17"/>
      <c r="BGR225" s="17"/>
      <c r="BGS225" s="17"/>
      <c r="BGT225" s="17"/>
      <c r="BGU225" s="17"/>
      <c r="BGV225" s="17"/>
      <c r="BGW225" s="17"/>
      <c r="BGX225" s="17"/>
      <c r="BGY225" s="17"/>
      <c r="BGZ225" s="17"/>
      <c r="BHA225" s="17"/>
      <c r="BHB225" s="17"/>
      <c r="BHC225" s="17"/>
      <c r="BHD225" s="17"/>
      <c r="BHE225" s="17"/>
      <c r="BHF225" s="17"/>
      <c r="BHG225" s="17"/>
      <c r="BHH225" s="17"/>
      <c r="BHI225" s="17"/>
      <c r="BHJ225" s="17"/>
      <c r="BHK225" s="17"/>
      <c r="BHL225" s="17"/>
      <c r="BHM225" s="17"/>
      <c r="BHN225" s="17"/>
      <c r="BHO225" s="17"/>
      <c r="BHP225" s="17"/>
      <c r="BHQ225" s="17"/>
      <c r="BHR225" s="17"/>
      <c r="BHS225" s="17"/>
      <c r="BHT225" s="17"/>
      <c r="BHU225" s="17"/>
      <c r="BHV225" s="17"/>
      <c r="BHW225" s="17"/>
      <c r="BHX225" s="17"/>
      <c r="BHY225" s="17"/>
      <c r="BHZ225" s="17"/>
      <c r="BIA225" s="17"/>
      <c r="BIB225" s="17"/>
      <c r="BIC225" s="17"/>
      <c r="BID225" s="17"/>
      <c r="BIE225" s="17"/>
      <c r="BIF225" s="17"/>
      <c r="BIG225" s="17"/>
      <c r="BIH225" s="17"/>
      <c r="BII225" s="17"/>
      <c r="BIJ225" s="17"/>
      <c r="BIK225" s="17"/>
      <c r="BIL225" s="17"/>
      <c r="BIM225" s="17"/>
      <c r="BIN225" s="17"/>
      <c r="BIO225" s="17"/>
      <c r="BIP225" s="17"/>
      <c r="BIQ225" s="17"/>
      <c r="BIR225" s="17"/>
      <c r="BIS225" s="17"/>
      <c r="BIT225" s="17"/>
      <c r="BIU225" s="17"/>
      <c r="BIV225" s="17"/>
      <c r="BIW225" s="17"/>
      <c r="BIX225" s="17"/>
      <c r="BIY225" s="17"/>
      <c r="BIZ225" s="17"/>
      <c r="BJA225" s="17"/>
      <c r="BJB225" s="17"/>
      <c r="BJC225" s="17"/>
      <c r="BJD225" s="17"/>
      <c r="BJE225" s="17"/>
      <c r="BJF225" s="17"/>
      <c r="BJG225" s="17"/>
      <c r="BJH225" s="17"/>
      <c r="BJI225" s="17"/>
      <c r="BJJ225" s="17"/>
      <c r="BJK225" s="17"/>
      <c r="BJL225" s="17"/>
      <c r="BJM225" s="17"/>
      <c r="BJN225" s="17"/>
      <c r="BJO225" s="17"/>
      <c r="BJP225" s="17"/>
      <c r="BJQ225" s="17"/>
      <c r="BJR225" s="17"/>
      <c r="BJS225" s="17"/>
      <c r="BJT225" s="17"/>
      <c r="BJU225" s="17"/>
      <c r="BJV225" s="17"/>
      <c r="BJW225" s="17"/>
      <c r="BJX225" s="17"/>
      <c r="BJY225" s="17"/>
      <c r="BJZ225" s="17"/>
      <c r="BKA225" s="17"/>
      <c r="BKB225" s="17"/>
      <c r="BKC225" s="17"/>
      <c r="BKD225" s="17"/>
      <c r="BKE225" s="17"/>
      <c r="BKF225" s="17"/>
      <c r="BKG225" s="17"/>
      <c r="BKH225" s="17"/>
      <c r="BKI225" s="17"/>
      <c r="BKJ225" s="17"/>
      <c r="BKK225" s="17"/>
      <c r="BKL225" s="17"/>
      <c r="BKM225" s="17"/>
      <c r="BKN225" s="17"/>
      <c r="BKO225" s="17"/>
      <c r="BKP225" s="17"/>
      <c r="BKQ225" s="17"/>
      <c r="BKR225" s="17"/>
      <c r="BKS225" s="17"/>
      <c r="BKT225" s="17"/>
      <c r="BKU225" s="17"/>
      <c r="BKV225" s="17"/>
      <c r="BKW225" s="17"/>
      <c r="BKX225" s="17"/>
      <c r="BKY225" s="17"/>
      <c r="BKZ225" s="17"/>
      <c r="BLA225" s="17"/>
      <c r="BLB225" s="17"/>
      <c r="BLC225" s="17"/>
      <c r="BLD225" s="17"/>
      <c r="BLE225" s="17"/>
      <c r="BLF225" s="17"/>
      <c r="BLG225" s="17"/>
      <c r="BLH225" s="17"/>
      <c r="BLI225" s="17"/>
      <c r="BLJ225" s="17"/>
      <c r="BLK225" s="17"/>
      <c r="BLL225" s="17"/>
      <c r="BLM225" s="17"/>
      <c r="BLN225" s="17"/>
      <c r="BLO225" s="17"/>
      <c r="BLP225" s="17"/>
      <c r="BLQ225" s="17"/>
      <c r="BLR225" s="17"/>
      <c r="BLS225" s="17"/>
      <c r="BLT225" s="17"/>
      <c r="BLU225" s="17"/>
      <c r="BLV225" s="17"/>
      <c r="BLW225" s="17"/>
      <c r="BLX225" s="17"/>
      <c r="BLY225" s="17"/>
      <c r="BLZ225" s="17"/>
      <c r="BMA225" s="17"/>
      <c r="BMB225" s="17"/>
      <c r="BMC225" s="17"/>
      <c r="BMD225" s="17"/>
      <c r="BME225" s="17"/>
      <c r="BMF225" s="17"/>
      <c r="BMG225" s="17"/>
      <c r="BMH225" s="17"/>
      <c r="BMI225" s="17"/>
      <c r="BMJ225" s="17"/>
      <c r="BMK225" s="17"/>
      <c r="BML225" s="17"/>
      <c r="BMM225" s="17"/>
      <c r="BMN225" s="17"/>
      <c r="BMO225" s="17"/>
      <c r="BMP225" s="17"/>
      <c r="BMQ225" s="17"/>
      <c r="BMR225" s="17"/>
      <c r="BMS225" s="17"/>
      <c r="BMT225" s="17"/>
      <c r="BMU225" s="17"/>
      <c r="BMV225" s="17"/>
      <c r="BMW225" s="17"/>
      <c r="BMX225" s="17"/>
      <c r="BMY225" s="17"/>
      <c r="BMZ225" s="17"/>
      <c r="BNA225" s="17"/>
      <c r="BNB225" s="17"/>
      <c r="BNC225" s="17"/>
      <c r="BND225" s="17"/>
      <c r="BNE225" s="17"/>
      <c r="BNF225" s="17"/>
      <c r="BNG225" s="17"/>
      <c r="BNH225" s="17"/>
      <c r="BNI225" s="17"/>
      <c r="BNJ225" s="17"/>
      <c r="BNK225" s="17"/>
      <c r="BNL225" s="17"/>
      <c r="BNM225" s="17"/>
      <c r="BNN225" s="17"/>
      <c r="BNO225" s="17"/>
      <c r="BNP225" s="17"/>
      <c r="BNQ225" s="17"/>
      <c r="BNR225" s="17"/>
      <c r="BNS225" s="17"/>
      <c r="BNT225" s="17"/>
      <c r="BNU225" s="17"/>
      <c r="BNV225" s="17"/>
      <c r="BNW225" s="17"/>
      <c r="BNX225" s="17"/>
      <c r="BNY225" s="17"/>
      <c r="BNZ225" s="17"/>
      <c r="BOA225" s="17"/>
      <c r="BOB225" s="17"/>
      <c r="BOC225" s="17"/>
      <c r="BOD225" s="17"/>
      <c r="BOE225" s="17"/>
      <c r="BOF225" s="17"/>
      <c r="BOG225" s="17"/>
      <c r="BOH225" s="17"/>
      <c r="BOI225" s="17"/>
      <c r="BOJ225" s="17"/>
      <c r="BOK225" s="17"/>
      <c r="BOL225" s="17"/>
      <c r="BOM225" s="17"/>
      <c r="BON225" s="17"/>
      <c r="BOO225" s="17"/>
      <c r="BOP225" s="17"/>
      <c r="BOQ225" s="17"/>
      <c r="BOR225" s="17"/>
      <c r="BOS225" s="17"/>
      <c r="BOT225" s="17"/>
      <c r="BOU225" s="17"/>
      <c r="BOV225" s="17"/>
      <c r="BOW225" s="17"/>
      <c r="BOX225" s="17"/>
      <c r="BOY225" s="17"/>
      <c r="BOZ225" s="17"/>
      <c r="BPA225" s="17"/>
      <c r="BPB225" s="17"/>
      <c r="BPC225" s="17"/>
      <c r="BPD225" s="17"/>
      <c r="BPE225" s="17"/>
      <c r="BPF225" s="17"/>
      <c r="BPG225" s="17"/>
      <c r="BPH225" s="17"/>
      <c r="BPI225" s="17"/>
      <c r="BPJ225" s="17"/>
      <c r="BPK225" s="17"/>
      <c r="BPL225" s="17"/>
      <c r="BPM225" s="17"/>
      <c r="BPN225" s="17"/>
      <c r="BPO225" s="17"/>
      <c r="BPP225" s="17"/>
      <c r="BPQ225" s="17"/>
      <c r="BPR225" s="17"/>
      <c r="BPS225" s="17"/>
      <c r="BPT225" s="17"/>
      <c r="BPU225" s="17"/>
      <c r="BPV225" s="17"/>
      <c r="BPW225" s="17"/>
      <c r="BPX225" s="17"/>
      <c r="BPY225" s="17"/>
      <c r="BPZ225" s="17"/>
      <c r="BQA225" s="17"/>
      <c r="BQB225" s="17"/>
      <c r="BQC225" s="17"/>
      <c r="BQD225" s="17"/>
      <c r="BQE225" s="17"/>
      <c r="BQF225" s="17"/>
      <c r="BQG225" s="17"/>
      <c r="BQH225" s="17"/>
      <c r="BQI225" s="17"/>
      <c r="BQJ225" s="17"/>
      <c r="BQK225" s="17"/>
      <c r="BQL225" s="17"/>
      <c r="BQM225" s="17"/>
      <c r="BQN225" s="17"/>
      <c r="BQO225" s="17"/>
      <c r="BQP225" s="17"/>
      <c r="BQQ225" s="17"/>
      <c r="BQR225" s="17"/>
      <c r="BQS225" s="17"/>
      <c r="BQT225" s="17"/>
      <c r="BQU225" s="17"/>
      <c r="BQV225" s="17"/>
      <c r="BQW225" s="17"/>
      <c r="BQX225" s="17"/>
      <c r="BQY225" s="17"/>
      <c r="BQZ225" s="17"/>
      <c r="BRA225" s="17"/>
      <c r="BRB225" s="17"/>
      <c r="BRC225" s="17"/>
      <c r="BRD225" s="17"/>
      <c r="BRE225" s="17"/>
      <c r="BRF225" s="17"/>
      <c r="BRG225" s="17"/>
      <c r="BRH225" s="17"/>
      <c r="BRI225" s="17"/>
      <c r="BRJ225" s="17"/>
      <c r="BRK225" s="17"/>
      <c r="BRL225" s="17"/>
      <c r="BRM225" s="17"/>
      <c r="BRN225" s="17"/>
      <c r="BRO225" s="17"/>
      <c r="BRP225" s="17"/>
      <c r="BRQ225" s="17"/>
      <c r="BRR225" s="17"/>
      <c r="BRS225" s="17"/>
      <c r="BRT225" s="17"/>
      <c r="BRU225" s="17"/>
      <c r="BRV225" s="17"/>
      <c r="BRW225" s="17"/>
      <c r="BRX225" s="17"/>
      <c r="BRY225" s="17"/>
      <c r="BRZ225" s="17"/>
      <c r="BSA225" s="17"/>
      <c r="BSB225" s="17"/>
      <c r="BSC225" s="17"/>
      <c r="BSD225" s="17"/>
      <c r="BSE225" s="17"/>
      <c r="BSF225" s="17"/>
      <c r="BSG225" s="17"/>
      <c r="BSH225" s="17"/>
      <c r="BSI225" s="17"/>
      <c r="BSJ225" s="17"/>
      <c r="BSK225" s="17"/>
      <c r="BSL225" s="17"/>
      <c r="BSM225" s="17"/>
      <c r="BSN225" s="17"/>
      <c r="BSO225" s="17"/>
      <c r="BSP225" s="17"/>
      <c r="BSQ225" s="17"/>
      <c r="BSR225" s="17"/>
      <c r="BSS225" s="17"/>
      <c r="BST225" s="17"/>
      <c r="BSU225" s="17"/>
      <c r="BSV225" s="17"/>
      <c r="BSW225" s="17"/>
      <c r="BSX225" s="17"/>
      <c r="BSY225" s="17"/>
      <c r="BSZ225" s="17"/>
      <c r="BTA225" s="17"/>
      <c r="BTB225" s="17"/>
      <c r="BTC225" s="17"/>
      <c r="BTD225" s="17"/>
      <c r="BTE225" s="17"/>
      <c r="BTF225" s="17"/>
      <c r="BTG225" s="17"/>
      <c r="BTH225" s="17"/>
      <c r="BTI225" s="17"/>
      <c r="BTJ225" s="17"/>
      <c r="BTK225" s="17"/>
      <c r="BTL225" s="17"/>
      <c r="BTM225" s="17"/>
      <c r="BTN225" s="17"/>
      <c r="BTO225" s="17"/>
      <c r="BTP225" s="17"/>
      <c r="BTQ225" s="17"/>
      <c r="BTR225" s="17"/>
      <c r="BTS225" s="17"/>
      <c r="BTT225" s="17"/>
      <c r="BTU225" s="17"/>
      <c r="BTV225" s="17"/>
      <c r="BTW225" s="17"/>
      <c r="BTX225" s="17"/>
      <c r="BTY225" s="17"/>
      <c r="BTZ225" s="17"/>
      <c r="BUA225" s="17"/>
      <c r="BUB225" s="17"/>
      <c r="BUC225" s="17"/>
      <c r="BUD225" s="17"/>
      <c r="BUE225" s="17"/>
      <c r="BUF225" s="17"/>
      <c r="BUG225" s="17"/>
      <c r="BUH225" s="17"/>
      <c r="BUI225" s="17"/>
      <c r="BUJ225" s="17"/>
      <c r="BUK225" s="17"/>
      <c r="BUL225" s="17"/>
      <c r="BUM225" s="17"/>
      <c r="BUN225" s="17"/>
      <c r="BUO225" s="17"/>
      <c r="BUP225" s="17"/>
      <c r="BUQ225" s="17"/>
      <c r="BUR225" s="17"/>
      <c r="BUS225" s="17"/>
      <c r="BUT225" s="17"/>
      <c r="BUU225" s="17"/>
      <c r="BUV225" s="17"/>
      <c r="BUW225" s="17"/>
      <c r="BUX225" s="17"/>
      <c r="BUY225" s="17"/>
      <c r="BUZ225" s="17"/>
      <c r="BVA225" s="17"/>
      <c r="BVB225" s="17"/>
      <c r="BVC225" s="17"/>
      <c r="BVD225" s="17"/>
      <c r="BVE225" s="17"/>
      <c r="BVF225" s="17"/>
      <c r="BVG225" s="17"/>
      <c r="BVH225" s="17"/>
      <c r="BVI225" s="17"/>
      <c r="BVJ225" s="17"/>
      <c r="BVK225" s="17"/>
      <c r="BVL225" s="17"/>
      <c r="BVM225" s="17"/>
      <c r="BVN225" s="17"/>
      <c r="BVO225" s="17"/>
      <c r="BVP225" s="17"/>
      <c r="BVQ225" s="17"/>
      <c r="BVR225" s="17"/>
      <c r="BVS225" s="17"/>
      <c r="BVT225" s="17"/>
      <c r="BVU225" s="17"/>
      <c r="BVV225" s="17"/>
      <c r="BVW225" s="17"/>
      <c r="BVX225" s="17"/>
      <c r="BVY225" s="17"/>
      <c r="BVZ225" s="17"/>
      <c r="BWA225" s="17"/>
      <c r="BWB225" s="17"/>
      <c r="BWC225" s="17"/>
      <c r="BWD225" s="17"/>
      <c r="BWE225" s="17"/>
      <c r="BWF225" s="17"/>
      <c r="BWG225" s="17"/>
      <c r="BWH225" s="17"/>
      <c r="BWI225" s="17"/>
      <c r="BWJ225" s="17"/>
      <c r="BWK225" s="17"/>
      <c r="BWL225" s="17"/>
      <c r="BWM225" s="17"/>
      <c r="BWN225" s="17"/>
      <c r="BWO225" s="17"/>
      <c r="BWP225" s="17"/>
      <c r="BWQ225" s="17"/>
      <c r="BWR225" s="17"/>
      <c r="BWS225" s="17"/>
      <c r="BWT225" s="17"/>
      <c r="BWU225" s="17"/>
      <c r="BWV225" s="17"/>
      <c r="BWW225" s="17"/>
      <c r="BWX225" s="17"/>
      <c r="BWY225" s="17"/>
      <c r="BWZ225" s="17"/>
      <c r="BXA225" s="17"/>
      <c r="BXB225" s="17"/>
      <c r="BXC225" s="17"/>
      <c r="BXD225" s="17"/>
      <c r="BXE225" s="17"/>
      <c r="BXF225" s="17"/>
      <c r="BXG225" s="17"/>
      <c r="BXH225" s="17"/>
      <c r="BXI225" s="17"/>
      <c r="BXJ225" s="17"/>
      <c r="BXK225" s="17"/>
      <c r="BXL225" s="17"/>
      <c r="BXM225" s="17"/>
      <c r="BXN225" s="17"/>
      <c r="BXO225" s="17"/>
      <c r="BXP225" s="17"/>
      <c r="BXQ225" s="17"/>
      <c r="BXR225" s="17"/>
      <c r="BXS225" s="17"/>
      <c r="BXT225" s="17"/>
      <c r="BXU225" s="17"/>
      <c r="BXV225" s="17"/>
      <c r="BXW225" s="17"/>
      <c r="BXX225" s="17"/>
      <c r="BXY225" s="17"/>
      <c r="BXZ225" s="17"/>
      <c r="BYA225" s="17"/>
      <c r="BYB225" s="17"/>
      <c r="BYC225" s="17"/>
      <c r="BYD225" s="17"/>
      <c r="BYE225" s="17"/>
      <c r="BYF225" s="17"/>
      <c r="BYG225" s="17"/>
      <c r="BYH225" s="17"/>
      <c r="BYI225" s="17"/>
      <c r="BYJ225" s="17"/>
      <c r="BYK225" s="17"/>
      <c r="BYL225" s="17"/>
      <c r="BYM225" s="17"/>
      <c r="BYN225" s="17"/>
      <c r="BYO225" s="17"/>
      <c r="BYP225" s="17"/>
      <c r="BYQ225" s="17"/>
      <c r="BYR225" s="17"/>
      <c r="BYS225" s="17"/>
      <c r="BYT225" s="17"/>
      <c r="BYU225" s="17"/>
      <c r="BYV225" s="17"/>
      <c r="BYW225" s="17"/>
      <c r="BYX225" s="17"/>
      <c r="BYY225" s="17"/>
      <c r="BYZ225" s="17"/>
      <c r="BZA225" s="17"/>
      <c r="BZB225" s="17"/>
      <c r="BZC225" s="17"/>
      <c r="BZD225" s="17"/>
      <c r="BZE225" s="17"/>
      <c r="BZF225" s="17"/>
      <c r="BZG225" s="17"/>
      <c r="BZH225" s="17"/>
      <c r="BZI225" s="17"/>
      <c r="BZJ225" s="17"/>
      <c r="BZK225" s="17"/>
      <c r="BZL225" s="17"/>
      <c r="BZM225" s="17"/>
      <c r="BZN225" s="17"/>
      <c r="BZO225" s="17"/>
      <c r="BZP225" s="17"/>
      <c r="BZQ225" s="17"/>
      <c r="BZR225" s="17"/>
      <c r="BZS225" s="17"/>
      <c r="BZT225" s="17"/>
      <c r="BZU225" s="17"/>
      <c r="BZV225" s="17"/>
      <c r="BZW225" s="17"/>
      <c r="BZX225" s="17"/>
      <c r="BZY225" s="17"/>
      <c r="BZZ225" s="17"/>
      <c r="CAA225" s="17"/>
      <c r="CAB225" s="17"/>
      <c r="CAC225" s="17"/>
      <c r="CAD225" s="17"/>
      <c r="CAE225" s="17"/>
      <c r="CAF225" s="17"/>
      <c r="CAG225" s="17"/>
      <c r="CAH225" s="17"/>
      <c r="CAI225" s="17"/>
      <c r="CAJ225" s="17"/>
      <c r="CAK225" s="17"/>
      <c r="CAL225" s="17"/>
      <c r="CAM225" s="17"/>
      <c r="CAN225" s="17"/>
      <c r="CAO225" s="17"/>
      <c r="CAP225" s="17"/>
      <c r="CAQ225" s="17"/>
      <c r="CAR225" s="17"/>
      <c r="CAS225" s="17"/>
      <c r="CAT225" s="17"/>
      <c r="CAU225" s="17"/>
      <c r="CAV225" s="17"/>
      <c r="CAW225" s="17"/>
      <c r="CAX225" s="17"/>
      <c r="CAY225" s="17"/>
      <c r="CAZ225" s="17"/>
      <c r="CBA225" s="17"/>
      <c r="CBB225" s="17"/>
      <c r="CBC225" s="17"/>
      <c r="CBD225" s="17"/>
      <c r="CBE225" s="17"/>
      <c r="CBF225" s="17"/>
      <c r="CBG225" s="17"/>
      <c r="CBH225" s="17"/>
      <c r="CBI225" s="17"/>
      <c r="CBJ225" s="17"/>
      <c r="CBK225" s="17"/>
      <c r="CBL225" s="17"/>
      <c r="CBM225" s="17"/>
      <c r="CBN225" s="17"/>
      <c r="CBO225" s="17"/>
      <c r="CBP225" s="17"/>
      <c r="CBQ225" s="17"/>
      <c r="CBR225" s="17"/>
      <c r="CBS225" s="17"/>
      <c r="CBT225" s="17"/>
      <c r="CBU225" s="17"/>
      <c r="CBV225" s="17"/>
      <c r="CBW225" s="17"/>
      <c r="CBX225" s="17"/>
      <c r="CBY225" s="17"/>
      <c r="CBZ225" s="17"/>
      <c r="CCA225" s="17"/>
      <c r="CCB225" s="17"/>
      <c r="CCC225" s="17"/>
      <c r="CCD225" s="17"/>
      <c r="CCE225" s="17"/>
      <c r="CCF225" s="17"/>
      <c r="CCG225" s="17"/>
      <c r="CCH225" s="17"/>
      <c r="CCI225" s="17"/>
      <c r="CCJ225" s="17"/>
      <c r="CCK225" s="17"/>
      <c r="CCL225" s="17"/>
      <c r="CCM225" s="17"/>
      <c r="CCN225" s="17"/>
      <c r="CCO225" s="17"/>
      <c r="CCP225" s="17"/>
      <c r="CCQ225" s="17"/>
      <c r="CCR225" s="17"/>
      <c r="CCS225" s="17"/>
      <c r="CCT225" s="17"/>
      <c r="CCU225" s="17"/>
      <c r="CCV225" s="17"/>
      <c r="CCW225" s="17"/>
      <c r="CCX225" s="17"/>
      <c r="CCY225" s="17"/>
      <c r="CCZ225" s="17"/>
      <c r="CDA225" s="17"/>
      <c r="CDB225" s="17"/>
      <c r="CDC225" s="17"/>
      <c r="CDD225" s="17"/>
      <c r="CDE225" s="17"/>
      <c r="CDF225" s="17"/>
      <c r="CDG225" s="17"/>
      <c r="CDH225" s="17"/>
      <c r="CDI225" s="17"/>
      <c r="CDJ225" s="17"/>
      <c r="CDK225" s="17"/>
      <c r="CDL225" s="17"/>
      <c r="CDM225" s="17"/>
      <c r="CDN225" s="17"/>
      <c r="CDO225" s="17"/>
      <c r="CDP225" s="17"/>
      <c r="CDQ225" s="17"/>
      <c r="CDR225" s="17"/>
      <c r="CDS225" s="17"/>
      <c r="CDT225" s="17"/>
      <c r="CDU225" s="17"/>
    </row>
    <row r="226">
      <c r="A226" s="14" t="s">
        <v>2801</v>
      </c>
      <c r="B226" s="14" t="s">
        <v>4462</v>
      </c>
      <c r="C226" s="14" t="s">
        <v>2803</v>
      </c>
      <c r="D226" s="14" t="s">
        <v>2804</v>
      </c>
      <c r="E226" s="14" t="s">
        <v>4463</v>
      </c>
      <c r="F226" s="14" t="s">
        <v>2835</v>
      </c>
      <c r="I226" s="14" t="s">
        <v>4464</v>
      </c>
      <c r="J226" s="14" t="s">
        <v>2618</v>
      </c>
      <c r="K226" s="14" t="s">
        <v>2619</v>
      </c>
      <c r="L226" s="14" t="s">
        <v>2658</v>
      </c>
      <c r="M226" s="17"/>
      <c r="N226" s="14" t="s">
        <v>2690</v>
      </c>
      <c r="O226" s="14" t="s">
        <v>2690</v>
      </c>
      <c r="P226" s="14" t="s">
        <v>2690</v>
      </c>
      <c r="Q226" s="16">
        <v>11.0</v>
      </c>
      <c r="R226" s="16">
        <v>4103423.0</v>
      </c>
      <c r="S226" s="16">
        <v>4103423.0</v>
      </c>
      <c r="T226" s="14" t="s">
        <v>2631</v>
      </c>
      <c r="U226" s="14" t="s">
        <v>2630</v>
      </c>
      <c r="V226" s="14" t="s">
        <v>4465</v>
      </c>
      <c r="W226" s="14" t="s">
        <v>4466</v>
      </c>
      <c r="X226" s="16">
        <v>0.3</v>
      </c>
      <c r="Y226" s="17"/>
      <c r="Z226" s="16">
        <v>9.0</v>
      </c>
      <c r="AA226" s="16">
        <v>21.0</v>
      </c>
      <c r="AB226" s="17"/>
      <c r="AC226" s="16">
        <v>44.0</v>
      </c>
      <c r="AD226" s="16">
        <v>4260.0</v>
      </c>
      <c r="AE226" s="22">
        <v>45516.0</v>
      </c>
      <c r="AF226" s="17"/>
      <c r="AG226" s="17"/>
      <c r="AH226" s="17"/>
      <c r="AI226" s="17"/>
      <c r="AJ226" s="17"/>
      <c r="AK226" s="17"/>
      <c r="AL226" s="16">
        <v>49.0</v>
      </c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4" t="s">
        <v>2806</v>
      </c>
      <c r="BB226" s="17"/>
      <c r="BC226" s="17"/>
      <c r="BD226" s="17"/>
      <c r="BE226" s="17"/>
      <c r="BF226" s="14" t="s">
        <v>2563</v>
      </c>
      <c r="BG226" s="16">
        <v>1.0</v>
      </c>
      <c r="BH226" s="14" t="s">
        <v>2564</v>
      </c>
      <c r="BI226" s="14" t="s">
        <v>2565</v>
      </c>
      <c r="BJ226" s="14" t="s">
        <v>2566</v>
      </c>
      <c r="BK226" s="17"/>
      <c r="BL226" s="17"/>
      <c r="BM226" s="16">
        <v>143.466667</v>
      </c>
      <c r="BN226" s="17"/>
      <c r="BO226" s="17"/>
      <c r="BP226" s="17"/>
      <c r="BQ226" s="17"/>
      <c r="BR226" s="17"/>
      <c r="BS226" s="16">
        <v>0.0443</v>
      </c>
      <c r="BT226" s="16">
        <v>9.56701844</v>
      </c>
      <c r="BU226" s="14" t="s">
        <v>2567</v>
      </c>
      <c r="BV226" s="17"/>
      <c r="BW226" s="16">
        <v>2009.0</v>
      </c>
      <c r="BX226" s="16">
        <v>1.0</v>
      </c>
      <c r="BY226" s="14" t="s">
        <v>2807</v>
      </c>
      <c r="BZ226" s="16">
        <v>291.0</v>
      </c>
      <c r="CA226" s="16">
        <v>-18220.0</v>
      </c>
      <c r="CB226" s="16">
        <v>0.0</v>
      </c>
      <c r="CC226" s="16">
        <v>9.56701844</v>
      </c>
      <c r="CD226" s="14" t="s">
        <v>2571</v>
      </c>
      <c r="CE226" s="16">
        <v>9.56701844</v>
      </c>
      <c r="CF226" s="14" t="s">
        <v>2572</v>
      </c>
      <c r="CG226" s="14" t="s">
        <v>2704</v>
      </c>
      <c r="CH226" s="19">
        <v>40814.0</v>
      </c>
      <c r="CI226" s="14" t="s">
        <v>2573</v>
      </c>
      <c r="CJ226" s="14" t="s">
        <v>2719</v>
      </c>
      <c r="CK226" s="14" t="s">
        <v>2574</v>
      </c>
      <c r="CL226" s="14" t="s">
        <v>2808</v>
      </c>
      <c r="CM226" s="20">
        <v>2366833.0</v>
      </c>
      <c r="CN226" s="14" t="s">
        <v>2808</v>
      </c>
      <c r="CO226" s="14" t="s">
        <v>2563</v>
      </c>
      <c r="CP226" s="14" t="s">
        <v>2563</v>
      </c>
      <c r="CQ226" s="16">
        <v>1.1195</v>
      </c>
      <c r="CR226" s="16">
        <v>25.38</v>
      </c>
      <c r="CS226" s="14" t="s">
        <v>2574</v>
      </c>
      <c r="CT226" s="14" t="s">
        <v>4467</v>
      </c>
      <c r="CX226" s="17"/>
      <c r="CY226" s="16">
        <v>9.56701844</v>
      </c>
      <c r="CZ226" s="14" t="s">
        <v>2581</v>
      </c>
      <c r="DB226" s="14" t="s">
        <v>2574</v>
      </c>
      <c r="DC226" s="14" t="s">
        <v>2708</v>
      </c>
      <c r="DD226" s="14" t="s">
        <v>4398</v>
      </c>
      <c r="DE226" s="14" t="s">
        <v>2574</v>
      </c>
      <c r="DF226" s="14" t="s">
        <v>2563</v>
      </c>
      <c r="DG226" s="14" t="s">
        <v>3247</v>
      </c>
      <c r="DH226" s="14" t="s">
        <v>4468</v>
      </c>
      <c r="DI226" s="14" t="s">
        <v>2813</v>
      </c>
      <c r="DJ226" s="14" t="s">
        <v>2814</v>
      </c>
      <c r="DK226" s="16">
        <v>132.0</v>
      </c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  <c r="KL226" s="17"/>
      <c r="KM226" s="17"/>
      <c r="KN226" s="17"/>
      <c r="KO226" s="17"/>
      <c r="KP226" s="17"/>
      <c r="KQ226" s="17"/>
      <c r="KR226" s="17"/>
      <c r="KS226" s="17"/>
      <c r="KT226" s="17"/>
      <c r="KU226" s="17"/>
      <c r="KV226" s="17"/>
      <c r="KW226" s="17"/>
      <c r="KX226" s="17"/>
      <c r="KY226" s="17"/>
      <c r="KZ226" s="17"/>
      <c r="LA226" s="17"/>
      <c r="LB226" s="17"/>
      <c r="LC226" s="17"/>
      <c r="LD226" s="17"/>
      <c r="LE226" s="17"/>
      <c r="LF226" s="17"/>
      <c r="LG226" s="17"/>
      <c r="LH226" s="17"/>
      <c r="LI226" s="17"/>
      <c r="LJ226" s="17"/>
      <c r="LK226" s="17"/>
      <c r="LL226" s="17"/>
      <c r="LM226" s="17"/>
      <c r="LN226" s="17"/>
      <c r="LO226" s="17"/>
      <c r="LP226" s="17"/>
      <c r="LQ226" s="17"/>
      <c r="LR226" s="17"/>
      <c r="LS226" s="17"/>
      <c r="LT226" s="17"/>
      <c r="LU226" s="17"/>
      <c r="LV226" s="17"/>
      <c r="LW226" s="17"/>
      <c r="LX226" s="17"/>
      <c r="LY226" s="17"/>
      <c r="LZ226" s="17"/>
      <c r="MA226" s="17"/>
      <c r="MB226" s="17"/>
      <c r="MC226" s="17"/>
      <c r="MD226" s="17"/>
      <c r="ME226" s="17"/>
      <c r="MF226" s="17"/>
      <c r="MG226" s="17"/>
      <c r="MH226" s="17"/>
      <c r="MI226" s="17"/>
      <c r="MJ226" s="17"/>
      <c r="MK226" s="17"/>
      <c r="ML226" s="17"/>
      <c r="MM226" s="17"/>
      <c r="MN226" s="17"/>
      <c r="MO226" s="17"/>
      <c r="MP226" s="17"/>
      <c r="MQ226" s="17"/>
      <c r="MR226" s="17"/>
      <c r="MS226" s="17"/>
      <c r="MT226" s="17"/>
      <c r="MU226" s="17"/>
      <c r="MV226" s="17"/>
      <c r="MW226" s="17"/>
      <c r="MX226" s="17"/>
      <c r="MY226" s="17"/>
      <c r="MZ226" s="17"/>
      <c r="NA226" s="17"/>
      <c r="NB226" s="17"/>
      <c r="NC226" s="17"/>
      <c r="ND226" s="17"/>
      <c r="NE226" s="17"/>
      <c r="NF226" s="17"/>
      <c r="NG226" s="17"/>
      <c r="NH226" s="17"/>
      <c r="NI226" s="17"/>
      <c r="NJ226" s="17"/>
      <c r="NK226" s="17"/>
      <c r="NL226" s="17"/>
      <c r="NM226" s="17"/>
      <c r="NN226" s="17"/>
      <c r="NO226" s="17"/>
      <c r="NP226" s="17"/>
      <c r="NQ226" s="17"/>
      <c r="NR226" s="17"/>
      <c r="NS226" s="17"/>
      <c r="NT226" s="17"/>
      <c r="NU226" s="17"/>
      <c r="NV226" s="17"/>
      <c r="NW226" s="17"/>
      <c r="NX226" s="17"/>
      <c r="NY226" s="17"/>
      <c r="NZ226" s="17"/>
      <c r="OA226" s="17"/>
      <c r="OB226" s="17"/>
      <c r="OC226" s="17"/>
      <c r="OD226" s="17"/>
      <c r="OE226" s="17"/>
      <c r="OF226" s="17"/>
      <c r="OG226" s="17"/>
      <c r="OH226" s="17"/>
      <c r="OI226" s="17"/>
      <c r="OJ226" s="17"/>
      <c r="OK226" s="17"/>
      <c r="OL226" s="17"/>
      <c r="OM226" s="17"/>
      <c r="ON226" s="17"/>
      <c r="OO226" s="17"/>
      <c r="OP226" s="17"/>
      <c r="OQ226" s="17"/>
      <c r="OR226" s="17"/>
      <c r="OS226" s="17"/>
      <c r="OT226" s="17"/>
      <c r="OU226" s="17"/>
      <c r="OV226" s="17"/>
      <c r="OW226" s="17"/>
      <c r="OX226" s="17"/>
      <c r="OY226" s="17"/>
      <c r="OZ226" s="17"/>
      <c r="PA226" s="17"/>
      <c r="PB226" s="17"/>
      <c r="PC226" s="17"/>
      <c r="PD226" s="17"/>
      <c r="PE226" s="17"/>
      <c r="PF226" s="17"/>
      <c r="PG226" s="17"/>
      <c r="PH226" s="17"/>
      <c r="PI226" s="17"/>
      <c r="PJ226" s="17"/>
      <c r="PK226" s="17"/>
      <c r="PL226" s="17"/>
      <c r="PM226" s="17"/>
      <c r="PN226" s="17"/>
      <c r="PO226" s="17"/>
      <c r="PP226" s="17"/>
      <c r="PQ226" s="17"/>
      <c r="PR226" s="17"/>
      <c r="PS226" s="17"/>
      <c r="PT226" s="17"/>
      <c r="PU226" s="17"/>
      <c r="PV226" s="17"/>
      <c r="PW226" s="17"/>
      <c r="PX226" s="17"/>
      <c r="PY226" s="17"/>
      <c r="PZ226" s="17"/>
      <c r="QA226" s="17"/>
      <c r="QB226" s="17"/>
      <c r="QC226" s="17"/>
      <c r="QD226" s="17"/>
      <c r="QE226" s="17"/>
      <c r="QF226" s="17"/>
      <c r="QG226" s="17"/>
      <c r="QH226" s="17"/>
      <c r="QI226" s="17"/>
      <c r="QJ226" s="17"/>
      <c r="QK226" s="17"/>
      <c r="QL226" s="17"/>
      <c r="QM226" s="17"/>
      <c r="QN226" s="17"/>
      <c r="QO226" s="17"/>
      <c r="QP226" s="17"/>
      <c r="QQ226" s="17"/>
      <c r="QR226" s="17"/>
      <c r="QS226" s="17"/>
      <c r="QT226" s="17"/>
      <c r="QU226" s="17"/>
      <c r="QV226" s="17"/>
      <c r="QW226" s="17"/>
      <c r="QX226" s="17"/>
      <c r="QY226" s="17"/>
      <c r="QZ226" s="17"/>
      <c r="RA226" s="17"/>
      <c r="RB226" s="17"/>
      <c r="RC226" s="17"/>
      <c r="RD226" s="17"/>
      <c r="RE226" s="17"/>
      <c r="RF226" s="17"/>
      <c r="RG226" s="17"/>
      <c r="RH226" s="17"/>
      <c r="RI226" s="17"/>
      <c r="RJ226" s="17"/>
      <c r="RK226" s="17"/>
      <c r="RL226" s="17"/>
      <c r="RM226" s="17"/>
      <c r="RN226" s="17"/>
      <c r="RO226" s="17"/>
      <c r="RP226" s="17"/>
      <c r="RQ226" s="17"/>
      <c r="RR226" s="17"/>
      <c r="RS226" s="17"/>
      <c r="RT226" s="17"/>
      <c r="RU226" s="17"/>
      <c r="RV226" s="17"/>
      <c r="RW226" s="17"/>
      <c r="RX226" s="17"/>
      <c r="RY226" s="17"/>
      <c r="RZ226" s="17"/>
      <c r="SA226" s="17"/>
      <c r="SB226" s="17"/>
      <c r="SC226" s="17"/>
      <c r="SD226" s="17"/>
      <c r="SE226" s="17"/>
      <c r="SF226" s="17"/>
      <c r="SG226" s="17"/>
      <c r="SH226" s="17"/>
      <c r="SI226" s="17"/>
      <c r="SJ226" s="17"/>
      <c r="SK226" s="17"/>
      <c r="SL226" s="17"/>
      <c r="SM226" s="17"/>
      <c r="SN226" s="17"/>
      <c r="SO226" s="17"/>
      <c r="SP226" s="17"/>
      <c r="SQ226" s="17"/>
      <c r="SR226" s="17"/>
      <c r="SS226" s="17"/>
      <c r="ST226" s="17"/>
      <c r="SU226" s="17"/>
      <c r="SV226" s="17"/>
      <c r="SW226" s="17"/>
      <c r="SX226" s="17"/>
      <c r="SY226" s="17"/>
      <c r="SZ226" s="17"/>
      <c r="TA226" s="17"/>
      <c r="TB226" s="17"/>
      <c r="TC226" s="17"/>
      <c r="TD226" s="17"/>
      <c r="TE226" s="17"/>
      <c r="TF226" s="17"/>
      <c r="TG226" s="17"/>
      <c r="TH226" s="17"/>
      <c r="TI226" s="17"/>
      <c r="TJ226" s="17"/>
      <c r="TK226" s="17"/>
      <c r="TL226" s="17"/>
      <c r="TM226" s="17"/>
      <c r="TN226" s="17"/>
      <c r="TO226" s="17"/>
      <c r="TP226" s="17"/>
      <c r="TQ226" s="17"/>
      <c r="TR226" s="17"/>
      <c r="TS226" s="17"/>
      <c r="TT226" s="17"/>
      <c r="TU226" s="17"/>
      <c r="TV226" s="17"/>
      <c r="TW226" s="17"/>
      <c r="TX226" s="17"/>
      <c r="TY226" s="17"/>
      <c r="TZ226" s="17"/>
      <c r="UA226" s="17"/>
      <c r="UB226" s="17"/>
      <c r="UC226" s="17"/>
      <c r="UD226" s="17"/>
      <c r="UE226" s="17"/>
      <c r="UF226" s="17"/>
      <c r="UG226" s="17"/>
      <c r="UH226" s="17"/>
      <c r="UI226" s="17"/>
      <c r="UJ226" s="17"/>
      <c r="UK226" s="17"/>
      <c r="UL226" s="17"/>
      <c r="UM226" s="17"/>
      <c r="UN226" s="17"/>
      <c r="UO226" s="17"/>
      <c r="UP226" s="17"/>
      <c r="UQ226" s="17"/>
      <c r="UR226" s="17"/>
      <c r="US226" s="17"/>
      <c r="UT226" s="17"/>
      <c r="UU226" s="17"/>
      <c r="UV226" s="17"/>
      <c r="UW226" s="17"/>
      <c r="UX226" s="17"/>
      <c r="UY226" s="17"/>
      <c r="UZ226" s="17"/>
      <c r="VA226" s="17"/>
      <c r="VB226" s="17"/>
      <c r="VC226" s="17"/>
      <c r="VD226" s="17"/>
      <c r="VE226" s="17"/>
      <c r="VF226" s="17"/>
      <c r="VG226" s="17"/>
      <c r="VH226" s="17"/>
      <c r="VI226" s="17"/>
      <c r="VJ226" s="17"/>
      <c r="VK226" s="17"/>
      <c r="VL226" s="17"/>
      <c r="VM226" s="17"/>
      <c r="VN226" s="17"/>
      <c r="VO226" s="17"/>
      <c r="VP226" s="17"/>
      <c r="VQ226" s="17"/>
      <c r="VR226" s="17"/>
      <c r="VS226" s="17"/>
      <c r="VT226" s="17"/>
      <c r="VU226" s="17"/>
      <c r="VV226" s="17"/>
      <c r="VW226" s="17"/>
      <c r="VX226" s="17"/>
      <c r="VY226" s="17"/>
      <c r="VZ226" s="17"/>
      <c r="WA226" s="17"/>
      <c r="WB226" s="17"/>
      <c r="WC226" s="17"/>
      <c r="WD226" s="17"/>
      <c r="WE226" s="17"/>
      <c r="WF226" s="17"/>
      <c r="WG226" s="17"/>
      <c r="WH226" s="17"/>
      <c r="WI226" s="17"/>
      <c r="WJ226" s="17"/>
      <c r="WK226" s="17"/>
      <c r="WL226" s="17"/>
      <c r="WM226" s="17"/>
      <c r="WN226" s="17"/>
      <c r="WO226" s="17"/>
      <c r="WP226" s="17"/>
      <c r="WQ226" s="17"/>
      <c r="WR226" s="17"/>
      <c r="WS226" s="17"/>
      <c r="WT226" s="17"/>
      <c r="WU226" s="17"/>
      <c r="WV226" s="17"/>
      <c r="WW226" s="17"/>
      <c r="WX226" s="17"/>
      <c r="WY226" s="17"/>
      <c r="WZ226" s="17"/>
      <c r="XA226" s="17"/>
      <c r="XB226" s="17"/>
      <c r="XC226" s="17"/>
      <c r="XD226" s="17"/>
      <c r="XE226" s="17"/>
      <c r="XF226" s="17"/>
      <c r="XG226" s="17"/>
      <c r="XH226" s="17"/>
      <c r="XI226" s="17"/>
      <c r="XJ226" s="17"/>
      <c r="XK226" s="17"/>
      <c r="XL226" s="17"/>
      <c r="XM226" s="17"/>
      <c r="XN226" s="17"/>
      <c r="XO226" s="17"/>
      <c r="XP226" s="17"/>
      <c r="XQ226" s="17"/>
      <c r="XR226" s="17"/>
      <c r="XS226" s="17"/>
      <c r="XT226" s="17"/>
      <c r="XU226" s="17"/>
      <c r="XV226" s="17"/>
      <c r="XW226" s="17"/>
      <c r="XX226" s="17"/>
      <c r="XY226" s="17"/>
      <c r="XZ226" s="17"/>
      <c r="YA226" s="17"/>
      <c r="YB226" s="17"/>
      <c r="YC226" s="17"/>
      <c r="YD226" s="17"/>
      <c r="YE226" s="17"/>
      <c r="YF226" s="17"/>
      <c r="YG226" s="17"/>
      <c r="YH226" s="17"/>
      <c r="YI226" s="17"/>
      <c r="YJ226" s="17"/>
      <c r="YK226" s="17"/>
      <c r="YL226" s="17"/>
      <c r="YM226" s="17"/>
      <c r="YN226" s="17"/>
      <c r="YO226" s="17"/>
      <c r="YP226" s="17"/>
      <c r="YQ226" s="17"/>
      <c r="YR226" s="17"/>
      <c r="YS226" s="17"/>
      <c r="YT226" s="17"/>
      <c r="YU226" s="17"/>
      <c r="YV226" s="17"/>
      <c r="YW226" s="17"/>
      <c r="YX226" s="17"/>
      <c r="YY226" s="17"/>
      <c r="YZ226" s="17"/>
      <c r="ZA226" s="17"/>
      <c r="ZB226" s="17"/>
      <c r="ZC226" s="17"/>
      <c r="ZD226" s="17"/>
      <c r="ZE226" s="17"/>
      <c r="ZF226" s="17"/>
      <c r="ZG226" s="17"/>
      <c r="ZH226" s="17"/>
      <c r="ZI226" s="17"/>
      <c r="ZJ226" s="17"/>
      <c r="ZK226" s="17"/>
      <c r="ZL226" s="17"/>
      <c r="ZM226" s="17"/>
      <c r="ZN226" s="17"/>
      <c r="ZO226" s="17"/>
      <c r="ZP226" s="17"/>
      <c r="ZQ226" s="17"/>
      <c r="ZR226" s="17"/>
      <c r="ZS226" s="17"/>
      <c r="ZT226" s="17"/>
      <c r="ZU226" s="17"/>
      <c r="ZV226" s="17"/>
      <c r="ZW226" s="17"/>
      <c r="ZX226" s="17"/>
      <c r="ZY226" s="17"/>
      <c r="ZZ226" s="17"/>
      <c r="AAA226" s="17"/>
      <c r="AAB226" s="17"/>
      <c r="AAC226" s="17"/>
      <c r="AAD226" s="17"/>
      <c r="AAE226" s="17"/>
      <c r="AAF226" s="17"/>
      <c r="AAG226" s="17"/>
      <c r="AAH226" s="17"/>
      <c r="AAI226" s="17"/>
      <c r="AAJ226" s="17"/>
      <c r="AAK226" s="17"/>
      <c r="AAL226" s="17"/>
      <c r="AAM226" s="17"/>
      <c r="AAN226" s="17"/>
      <c r="AAO226" s="17"/>
      <c r="AAP226" s="17"/>
      <c r="AAQ226" s="17"/>
      <c r="AAR226" s="17"/>
      <c r="AAS226" s="17"/>
      <c r="AAT226" s="17"/>
      <c r="AAU226" s="17"/>
      <c r="AAV226" s="17"/>
      <c r="AAW226" s="17"/>
      <c r="AAX226" s="17"/>
      <c r="AAY226" s="17"/>
      <c r="AAZ226" s="17"/>
      <c r="ABA226" s="17"/>
      <c r="ABB226" s="17"/>
      <c r="ABC226" s="17"/>
      <c r="ABD226" s="17"/>
      <c r="ABE226" s="17"/>
      <c r="ABF226" s="17"/>
      <c r="ABG226" s="17"/>
      <c r="ABH226" s="17"/>
      <c r="ABI226" s="17"/>
      <c r="ABJ226" s="17"/>
      <c r="ABK226" s="17"/>
      <c r="ABL226" s="17"/>
      <c r="ABM226" s="17"/>
      <c r="ABN226" s="17"/>
      <c r="ABO226" s="17"/>
      <c r="ABP226" s="17"/>
      <c r="ABQ226" s="17"/>
      <c r="ABR226" s="17"/>
      <c r="ABS226" s="17"/>
      <c r="ABT226" s="17"/>
      <c r="ABU226" s="17"/>
      <c r="ABV226" s="17"/>
      <c r="ABW226" s="17"/>
      <c r="ABX226" s="17"/>
      <c r="ABY226" s="17"/>
      <c r="ABZ226" s="17"/>
      <c r="ACA226" s="17"/>
      <c r="ACB226" s="17"/>
      <c r="ACC226" s="17"/>
      <c r="ACD226" s="17"/>
      <c r="ACE226" s="17"/>
      <c r="ACF226" s="17"/>
      <c r="ACG226" s="17"/>
      <c r="ACH226" s="17"/>
      <c r="ACI226" s="17"/>
      <c r="ACJ226" s="17"/>
      <c r="ACK226" s="17"/>
      <c r="ACL226" s="17"/>
      <c r="ACM226" s="17"/>
      <c r="ACN226" s="17"/>
      <c r="ACO226" s="17"/>
      <c r="ACP226" s="17"/>
      <c r="ACQ226" s="17"/>
      <c r="ACR226" s="17"/>
      <c r="ACS226" s="17"/>
      <c r="ACT226" s="17"/>
      <c r="ACU226" s="17"/>
      <c r="ACV226" s="17"/>
      <c r="ACW226" s="17"/>
      <c r="ACX226" s="17"/>
      <c r="ACY226" s="17"/>
      <c r="ACZ226" s="17"/>
      <c r="ADA226" s="17"/>
      <c r="ADB226" s="17"/>
      <c r="ADC226" s="17"/>
      <c r="ADD226" s="17"/>
      <c r="ADE226" s="17"/>
      <c r="ADF226" s="17"/>
      <c r="ADG226" s="17"/>
      <c r="ADH226" s="17"/>
      <c r="ADI226" s="17"/>
      <c r="ADJ226" s="17"/>
      <c r="ADK226" s="17"/>
      <c r="ADL226" s="17"/>
      <c r="ADM226" s="17"/>
      <c r="ADN226" s="17"/>
      <c r="ADO226" s="17"/>
      <c r="ADP226" s="17"/>
      <c r="ADQ226" s="17"/>
      <c r="ADR226" s="17"/>
      <c r="ADS226" s="17"/>
      <c r="ADT226" s="17"/>
      <c r="ADU226" s="17"/>
      <c r="ADV226" s="17"/>
      <c r="ADW226" s="17"/>
      <c r="ADX226" s="17"/>
      <c r="ADY226" s="17"/>
      <c r="ADZ226" s="17"/>
      <c r="AEA226" s="17"/>
      <c r="AEB226" s="17"/>
      <c r="AEC226" s="17"/>
      <c r="AED226" s="17"/>
      <c r="AEE226" s="17"/>
      <c r="AEF226" s="17"/>
      <c r="AEG226" s="17"/>
      <c r="AEH226" s="17"/>
      <c r="AEI226" s="17"/>
      <c r="AEJ226" s="17"/>
      <c r="AEK226" s="17"/>
      <c r="AEL226" s="17"/>
      <c r="AEM226" s="17"/>
      <c r="AEN226" s="17"/>
      <c r="AEO226" s="17"/>
      <c r="AEP226" s="17"/>
      <c r="AEQ226" s="17"/>
      <c r="AER226" s="17"/>
      <c r="AES226" s="17"/>
      <c r="AET226" s="17"/>
      <c r="AEU226" s="17"/>
      <c r="AEV226" s="17"/>
      <c r="AEW226" s="17"/>
      <c r="AEX226" s="17"/>
      <c r="AEY226" s="17"/>
      <c r="AEZ226" s="17"/>
      <c r="AFA226" s="17"/>
      <c r="AFB226" s="17"/>
      <c r="AFC226" s="17"/>
      <c r="AFD226" s="17"/>
      <c r="AFE226" s="17"/>
      <c r="AFF226" s="17"/>
      <c r="AFG226" s="17"/>
      <c r="AFH226" s="17"/>
      <c r="AFI226" s="17"/>
      <c r="AFJ226" s="17"/>
      <c r="AFK226" s="17"/>
      <c r="AFL226" s="17"/>
      <c r="AFM226" s="17"/>
      <c r="AFN226" s="17"/>
      <c r="AFO226" s="17"/>
      <c r="AFP226" s="17"/>
      <c r="AFQ226" s="17"/>
      <c r="AFR226" s="17"/>
      <c r="AFS226" s="17"/>
      <c r="AFT226" s="17"/>
      <c r="AFU226" s="17"/>
      <c r="AFV226" s="17"/>
      <c r="AFW226" s="17"/>
      <c r="AFX226" s="17"/>
      <c r="AFY226" s="17"/>
      <c r="AFZ226" s="17"/>
      <c r="AGA226" s="17"/>
      <c r="AGB226" s="17"/>
      <c r="AGC226" s="17"/>
      <c r="AGD226" s="17"/>
      <c r="AGE226" s="17"/>
      <c r="AGF226" s="17"/>
      <c r="AGG226" s="17"/>
      <c r="AGH226" s="17"/>
      <c r="AGI226" s="17"/>
      <c r="AGJ226" s="17"/>
      <c r="AGK226" s="17"/>
      <c r="AGL226" s="17"/>
      <c r="AGM226" s="17"/>
      <c r="AGN226" s="17"/>
      <c r="AGO226" s="17"/>
      <c r="AGP226" s="17"/>
      <c r="AGQ226" s="17"/>
      <c r="AGR226" s="17"/>
      <c r="AGS226" s="17"/>
      <c r="AGT226" s="17"/>
      <c r="AGU226" s="17"/>
      <c r="AGV226" s="17"/>
      <c r="AGW226" s="17"/>
      <c r="AGX226" s="17"/>
      <c r="AGY226" s="17"/>
      <c r="AGZ226" s="17"/>
      <c r="AHA226" s="17"/>
      <c r="AHB226" s="17"/>
      <c r="AHC226" s="17"/>
      <c r="AHD226" s="17"/>
      <c r="AHE226" s="17"/>
      <c r="AHF226" s="17"/>
      <c r="AHG226" s="17"/>
      <c r="AHH226" s="17"/>
      <c r="AHI226" s="17"/>
      <c r="AHJ226" s="17"/>
      <c r="AHK226" s="17"/>
      <c r="AHL226" s="17"/>
      <c r="AHM226" s="17"/>
      <c r="AHN226" s="17"/>
      <c r="AHO226" s="17"/>
      <c r="AHP226" s="17"/>
      <c r="AHQ226" s="17"/>
      <c r="AHR226" s="17"/>
      <c r="AHS226" s="17"/>
      <c r="AHT226" s="17"/>
      <c r="AHU226" s="17"/>
      <c r="AHV226" s="17"/>
      <c r="AHW226" s="17"/>
      <c r="AHX226" s="17"/>
      <c r="AHY226" s="17"/>
      <c r="AHZ226" s="17"/>
      <c r="AIA226" s="17"/>
      <c r="AIB226" s="17"/>
      <c r="AIC226" s="17"/>
      <c r="AID226" s="17"/>
      <c r="AIE226" s="17"/>
      <c r="AIF226" s="17"/>
      <c r="AIG226" s="17"/>
      <c r="AIH226" s="17"/>
      <c r="AII226" s="17"/>
      <c r="AIJ226" s="17"/>
      <c r="AIK226" s="17"/>
      <c r="AIL226" s="17"/>
      <c r="AIM226" s="17"/>
      <c r="AIN226" s="17"/>
      <c r="AIO226" s="17"/>
      <c r="AIP226" s="17"/>
      <c r="AIQ226" s="17"/>
      <c r="AIR226" s="17"/>
      <c r="AIS226" s="17"/>
      <c r="AIT226" s="17"/>
      <c r="AIU226" s="17"/>
      <c r="AIV226" s="17"/>
      <c r="AIW226" s="17"/>
      <c r="AIX226" s="17"/>
      <c r="AIY226" s="17"/>
      <c r="AIZ226" s="17"/>
      <c r="AJA226" s="17"/>
      <c r="AJB226" s="17"/>
      <c r="AJC226" s="17"/>
      <c r="AJD226" s="17"/>
      <c r="AJE226" s="17"/>
      <c r="AJF226" s="17"/>
      <c r="AJG226" s="17"/>
      <c r="AJH226" s="17"/>
      <c r="AJI226" s="17"/>
      <c r="AJJ226" s="17"/>
      <c r="AJK226" s="17"/>
      <c r="AJL226" s="17"/>
      <c r="AJM226" s="17"/>
      <c r="AJN226" s="17"/>
      <c r="AJO226" s="17"/>
      <c r="AJP226" s="17"/>
      <c r="AJQ226" s="17"/>
      <c r="AJR226" s="17"/>
      <c r="AJS226" s="17"/>
      <c r="AJT226" s="17"/>
      <c r="AJU226" s="17"/>
      <c r="AJV226" s="17"/>
      <c r="AJW226" s="17"/>
      <c r="AJX226" s="17"/>
      <c r="AJY226" s="17"/>
      <c r="AJZ226" s="17"/>
      <c r="AKA226" s="17"/>
      <c r="AKB226" s="17"/>
      <c r="AKC226" s="17"/>
      <c r="AKD226" s="17"/>
      <c r="AKE226" s="17"/>
      <c r="AKF226" s="17"/>
      <c r="AKG226" s="17"/>
      <c r="AKH226" s="17"/>
      <c r="AKI226" s="17"/>
      <c r="AKJ226" s="17"/>
      <c r="AKK226" s="17"/>
      <c r="AKL226" s="17"/>
      <c r="AKM226" s="17"/>
      <c r="AKN226" s="17"/>
      <c r="AKO226" s="17"/>
      <c r="AKP226" s="17"/>
      <c r="AKQ226" s="17"/>
      <c r="AKR226" s="17"/>
      <c r="AKS226" s="17"/>
      <c r="AKT226" s="17"/>
      <c r="AKU226" s="17"/>
      <c r="AKV226" s="17"/>
      <c r="AKW226" s="17"/>
      <c r="AKX226" s="17"/>
      <c r="AKY226" s="17"/>
      <c r="AKZ226" s="17"/>
      <c r="ALA226" s="17"/>
      <c r="ALB226" s="17"/>
      <c r="ALC226" s="17"/>
      <c r="ALD226" s="17"/>
      <c r="ALE226" s="17"/>
      <c r="ALF226" s="17"/>
      <c r="ALG226" s="17"/>
      <c r="ALH226" s="17"/>
      <c r="ALI226" s="17"/>
      <c r="ALJ226" s="17"/>
      <c r="ALK226" s="17"/>
      <c r="ALL226" s="17"/>
      <c r="ALM226" s="17"/>
      <c r="ALN226" s="17"/>
      <c r="ALO226" s="17"/>
      <c r="ALP226" s="17"/>
      <c r="ALQ226" s="17"/>
      <c r="ALR226" s="17"/>
      <c r="ALS226" s="17"/>
      <c r="ALT226" s="17"/>
      <c r="ALU226" s="17"/>
      <c r="ALV226" s="17"/>
      <c r="ALW226" s="17"/>
      <c r="ALX226" s="17"/>
      <c r="ALY226" s="17"/>
      <c r="ALZ226" s="17"/>
      <c r="AMA226" s="17"/>
      <c r="AMB226" s="17"/>
      <c r="AMC226" s="17"/>
      <c r="AMD226" s="17"/>
      <c r="AME226" s="17"/>
      <c r="AMF226" s="17"/>
      <c r="AMG226" s="17"/>
      <c r="AMH226" s="17"/>
      <c r="AMI226" s="17"/>
      <c r="AMJ226" s="17"/>
      <c r="AMK226" s="17"/>
      <c r="AML226" s="17"/>
      <c r="AMM226" s="17"/>
      <c r="AMN226" s="17"/>
      <c r="AMO226" s="17"/>
      <c r="AMP226" s="17"/>
      <c r="AMQ226" s="17"/>
      <c r="AMR226" s="17"/>
      <c r="AMS226" s="17"/>
      <c r="AMT226" s="17"/>
      <c r="AMU226" s="17"/>
      <c r="AMV226" s="17"/>
      <c r="AMW226" s="17"/>
      <c r="AMX226" s="17"/>
      <c r="AMY226" s="17"/>
      <c r="AMZ226" s="17"/>
      <c r="ANA226" s="17"/>
      <c r="ANB226" s="17"/>
      <c r="ANC226" s="17"/>
      <c r="AND226" s="17"/>
      <c r="ANE226" s="17"/>
      <c r="ANF226" s="17"/>
      <c r="ANG226" s="17"/>
      <c r="ANH226" s="17"/>
      <c r="ANI226" s="17"/>
      <c r="ANJ226" s="17"/>
      <c r="ANK226" s="17"/>
      <c r="ANL226" s="17"/>
      <c r="ANM226" s="17"/>
      <c r="ANN226" s="17"/>
      <c r="ANO226" s="17"/>
      <c r="ANP226" s="17"/>
      <c r="ANQ226" s="17"/>
      <c r="ANR226" s="17"/>
      <c r="ANS226" s="17"/>
      <c r="ANT226" s="17"/>
      <c r="ANU226" s="17"/>
      <c r="ANV226" s="17"/>
      <c r="ANW226" s="17"/>
      <c r="ANX226" s="17"/>
      <c r="ANY226" s="17"/>
      <c r="ANZ226" s="17"/>
      <c r="AOA226" s="17"/>
      <c r="AOB226" s="17"/>
      <c r="AOC226" s="17"/>
      <c r="AOD226" s="17"/>
      <c r="AOE226" s="17"/>
      <c r="AOF226" s="17"/>
      <c r="AOG226" s="17"/>
      <c r="AOH226" s="17"/>
      <c r="AOI226" s="17"/>
      <c r="AOJ226" s="17"/>
      <c r="AOK226" s="17"/>
      <c r="AOL226" s="17"/>
      <c r="AOM226" s="17"/>
      <c r="AON226" s="17"/>
      <c r="AOO226" s="17"/>
      <c r="AOP226" s="17"/>
      <c r="AOQ226" s="17"/>
      <c r="AOR226" s="17"/>
      <c r="AOS226" s="17"/>
      <c r="AOT226" s="17"/>
      <c r="AOU226" s="17"/>
      <c r="AOV226" s="17"/>
      <c r="AOW226" s="17"/>
      <c r="AOX226" s="17"/>
      <c r="AOY226" s="17"/>
      <c r="AOZ226" s="17"/>
      <c r="APA226" s="17"/>
      <c r="APB226" s="17"/>
      <c r="APC226" s="17"/>
      <c r="APD226" s="17"/>
      <c r="APE226" s="17"/>
      <c r="APF226" s="17"/>
      <c r="APG226" s="17"/>
      <c r="APH226" s="17"/>
      <c r="API226" s="17"/>
      <c r="APJ226" s="17"/>
      <c r="APK226" s="17"/>
      <c r="APL226" s="17"/>
      <c r="APM226" s="17"/>
      <c r="APN226" s="17"/>
      <c r="APO226" s="17"/>
      <c r="APP226" s="17"/>
      <c r="APQ226" s="17"/>
      <c r="APR226" s="17"/>
      <c r="APS226" s="17"/>
      <c r="APT226" s="17"/>
      <c r="APU226" s="17"/>
      <c r="APV226" s="17"/>
      <c r="APW226" s="17"/>
      <c r="APX226" s="17"/>
      <c r="APY226" s="17"/>
      <c r="APZ226" s="17"/>
      <c r="AQA226" s="17"/>
      <c r="AQB226" s="17"/>
      <c r="AQC226" s="17"/>
      <c r="AQD226" s="17"/>
      <c r="AQE226" s="17"/>
      <c r="AQF226" s="17"/>
      <c r="AQG226" s="17"/>
      <c r="AQH226" s="17"/>
      <c r="AQI226" s="17"/>
      <c r="AQJ226" s="17"/>
      <c r="AQK226" s="17"/>
      <c r="AQL226" s="17"/>
      <c r="AQM226" s="17"/>
      <c r="AQN226" s="17"/>
      <c r="AQO226" s="17"/>
      <c r="AQP226" s="17"/>
      <c r="AQQ226" s="17"/>
      <c r="AQR226" s="17"/>
      <c r="AQS226" s="17"/>
      <c r="AQT226" s="17"/>
      <c r="AQU226" s="17"/>
      <c r="AQV226" s="17"/>
      <c r="AQW226" s="17"/>
      <c r="AQX226" s="17"/>
      <c r="AQY226" s="17"/>
      <c r="AQZ226" s="17"/>
      <c r="ARA226" s="17"/>
      <c r="ARB226" s="17"/>
      <c r="ARC226" s="17"/>
      <c r="ARD226" s="17"/>
      <c r="ARE226" s="17"/>
      <c r="ARF226" s="17"/>
      <c r="ARG226" s="17"/>
      <c r="ARH226" s="17"/>
      <c r="ARI226" s="17"/>
      <c r="ARJ226" s="17"/>
      <c r="ARK226" s="17"/>
      <c r="ARL226" s="17"/>
      <c r="ARM226" s="17"/>
      <c r="ARN226" s="17"/>
      <c r="ARO226" s="17"/>
      <c r="ARP226" s="17"/>
      <c r="ARQ226" s="17"/>
      <c r="ARR226" s="17"/>
      <c r="ARS226" s="17"/>
      <c r="ART226" s="17"/>
      <c r="ARU226" s="17"/>
      <c r="ARV226" s="17"/>
      <c r="ARW226" s="17"/>
      <c r="ARX226" s="17"/>
      <c r="ARY226" s="17"/>
      <c r="ARZ226" s="17"/>
      <c r="ASA226" s="17"/>
      <c r="ASB226" s="17"/>
      <c r="ASC226" s="17"/>
      <c r="ASD226" s="17"/>
      <c r="ASE226" s="17"/>
      <c r="ASF226" s="17"/>
      <c r="ASG226" s="17"/>
      <c r="ASH226" s="17"/>
      <c r="ASI226" s="17"/>
      <c r="ASJ226" s="17"/>
      <c r="ASK226" s="17"/>
      <c r="ASL226" s="17"/>
      <c r="ASM226" s="17"/>
      <c r="ASN226" s="17"/>
      <c r="ASO226" s="17"/>
      <c r="ASP226" s="17"/>
      <c r="ASQ226" s="17"/>
      <c r="ASR226" s="17"/>
      <c r="ASS226" s="17"/>
      <c r="AST226" s="17"/>
      <c r="ASU226" s="17"/>
      <c r="ASV226" s="17"/>
      <c r="ASW226" s="17"/>
      <c r="ASX226" s="17"/>
      <c r="ASY226" s="17"/>
      <c r="ASZ226" s="17"/>
      <c r="ATA226" s="17"/>
      <c r="ATB226" s="17"/>
      <c r="ATC226" s="17"/>
      <c r="ATD226" s="17"/>
      <c r="ATE226" s="17"/>
      <c r="ATF226" s="17"/>
      <c r="ATG226" s="17"/>
      <c r="ATH226" s="17"/>
      <c r="ATI226" s="17"/>
      <c r="ATJ226" s="17"/>
      <c r="ATK226" s="17"/>
      <c r="ATL226" s="17"/>
      <c r="ATM226" s="17"/>
      <c r="ATN226" s="17"/>
      <c r="ATO226" s="17"/>
      <c r="ATP226" s="17"/>
      <c r="ATQ226" s="17"/>
      <c r="ATR226" s="17"/>
      <c r="ATS226" s="17"/>
      <c r="ATT226" s="17"/>
      <c r="ATU226" s="17"/>
      <c r="ATV226" s="17"/>
      <c r="ATW226" s="17"/>
      <c r="ATX226" s="17"/>
      <c r="ATY226" s="17"/>
      <c r="ATZ226" s="17"/>
      <c r="AUA226" s="17"/>
      <c r="AUB226" s="17"/>
      <c r="AUC226" s="17"/>
      <c r="AUD226" s="17"/>
      <c r="AUE226" s="17"/>
      <c r="AUF226" s="17"/>
      <c r="AUG226" s="17"/>
      <c r="AUH226" s="17"/>
      <c r="AUI226" s="17"/>
      <c r="AUJ226" s="17"/>
      <c r="AUK226" s="17"/>
      <c r="AUL226" s="17"/>
      <c r="AUM226" s="17"/>
      <c r="AUN226" s="17"/>
      <c r="AUO226" s="17"/>
      <c r="AUP226" s="17"/>
      <c r="AUQ226" s="17"/>
      <c r="AUR226" s="17"/>
      <c r="AUS226" s="17"/>
      <c r="AUT226" s="17"/>
      <c r="AUU226" s="17"/>
      <c r="AUV226" s="17"/>
      <c r="AUW226" s="17"/>
      <c r="AUX226" s="17"/>
      <c r="AUY226" s="17"/>
      <c r="AUZ226" s="17"/>
      <c r="AVA226" s="17"/>
      <c r="AVB226" s="17"/>
      <c r="AVC226" s="17"/>
      <c r="AVD226" s="17"/>
      <c r="AVE226" s="17"/>
      <c r="AVF226" s="17"/>
      <c r="AVG226" s="17"/>
      <c r="AVH226" s="17"/>
      <c r="AVI226" s="17"/>
      <c r="AVJ226" s="17"/>
      <c r="AVK226" s="17"/>
      <c r="AVL226" s="17"/>
      <c r="AVM226" s="17"/>
      <c r="AVN226" s="17"/>
      <c r="AVO226" s="17"/>
      <c r="AVP226" s="17"/>
      <c r="AVQ226" s="17"/>
      <c r="AVR226" s="17"/>
      <c r="AVS226" s="17"/>
      <c r="AVT226" s="17"/>
      <c r="AVU226" s="17"/>
      <c r="AVV226" s="17"/>
      <c r="AVW226" s="17"/>
      <c r="AVX226" s="17"/>
      <c r="AVY226" s="17"/>
      <c r="AVZ226" s="17"/>
      <c r="AWA226" s="17"/>
      <c r="AWB226" s="17"/>
      <c r="AWC226" s="17"/>
      <c r="AWD226" s="17"/>
      <c r="AWE226" s="17"/>
      <c r="AWF226" s="17"/>
      <c r="AWG226" s="17"/>
      <c r="AWH226" s="17"/>
      <c r="AWI226" s="17"/>
      <c r="AWJ226" s="17"/>
      <c r="AWK226" s="17"/>
      <c r="AWL226" s="17"/>
      <c r="AWM226" s="17"/>
      <c r="AWN226" s="17"/>
      <c r="AWO226" s="17"/>
      <c r="AWP226" s="17"/>
      <c r="AWQ226" s="17"/>
      <c r="AWR226" s="17"/>
      <c r="AWS226" s="17"/>
      <c r="AWT226" s="17"/>
      <c r="AWU226" s="17"/>
      <c r="AWV226" s="17"/>
      <c r="AWW226" s="17"/>
      <c r="AWX226" s="17"/>
      <c r="AWY226" s="17"/>
      <c r="AWZ226" s="17"/>
      <c r="AXA226" s="17"/>
      <c r="AXB226" s="17"/>
      <c r="AXC226" s="17"/>
      <c r="AXD226" s="17"/>
      <c r="AXE226" s="17"/>
      <c r="AXF226" s="17"/>
      <c r="AXG226" s="17"/>
      <c r="AXH226" s="17"/>
      <c r="AXI226" s="17"/>
      <c r="AXJ226" s="17"/>
      <c r="AXK226" s="17"/>
      <c r="AXL226" s="17"/>
      <c r="AXM226" s="17"/>
      <c r="AXN226" s="17"/>
      <c r="AXO226" s="17"/>
      <c r="AXP226" s="17"/>
      <c r="AXQ226" s="17"/>
      <c r="AXR226" s="17"/>
      <c r="AXS226" s="17"/>
      <c r="AXT226" s="17"/>
      <c r="AXU226" s="17"/>
      <c r="AXV226" s="17"/>
      <c r="AXW226" s="17"/>
      <c r="AXX226" s="17"/>
      <c r="AXY226" s="17"/>
      <c r="AXZ226" s="17"/>
      <c r="AYA226" s="17"/>
      <c r="AYB226" s="17"/>
      <c r="AYC226" s="17"/>
      <c r="AYD226" s="17"/>
      <c r="AYE226" s="17"/>
      <c r="AYF226" s="17"/>
      <c r="AYG226" s="17"/>
      <c r="AYH226" s="17"/>
      <c r="AYI226" s="17"/>
      <c r="AYJ226" s="17"/>
      <c r="AYK226" s="17"/>
      <c r="AYL226" s="17"/>
      <c r="AYM226" s="17"/>
      <c r="AYN226" s="17"/>
      <c r="AYO226" s="17"/>
      <c r="AYP226" s="17"/>
      <c r="AYQ226" s="17"/>
      <c r="AYR226" s="17"/>
      <c r="AYS226" s="17"/>
      <c r="AYT226" s="17"/>
      <c r="AYU226" s="17"/>
      <c r="AYV226" s="17"/>
      <c r="AYW226" s="17"/>
      <c r="AYX226" s="17"/>
      <c r="AYY226" s="17"/>
      <c r="AYZ226" s="17"/>
      <c r="AZA226" s="17"/>
      <c r="AZB226" s="17"/>
      <c r="AZC226" s="17"/>
      <c r="AZD226" s="17"/>
      <c r="AZE226" s="17"/>
      <c r="AZF226" s="17"/>
      <c r="AZG226" s="17"/>
      <c r="AZH226" s="17"/>
      <c r="AZI226" s="17"/>
      <c r="AZJ226" s="17"/>
      <c r="AZK226" s="17"/>
      <c r="AZL226" s="17"/>
      <c r="AZM226" s="17"/>
      <c r="AZN226" s="17"/>
      <c r="AZO226" s="17"/>
      <c r="AZP226" s="17"/>
      <c r="AZQ226" s="17"/>
      <c r="AZR226" s="17"/>
      <c r="AZS226" s="17"/>
      <c r="AZT226" s="17"/>
      <c r="AZU226" s="17"/>
      <c r="AZV226" s="17"/>
      <c r="AZW226" s="17"/>
      <c r="AZX226" s="17"/>
      <c r="AZY226" s="17"/>
      <c r="AZZ226" s="17"/>
      <c r="BAA226" s="17"/>
      <c r="BAB226" s="17"/>
      <c r="BAC226" s="17"/>
      <c r="BAD226" s="17"/>
      <c r="BAE226" s="17"/>
      <c r="BAF226" s="17"/>
      <c r="BAG226" s="17"/>
      <c r="BAH226" s="17"/>
      <c r="BAI226" s="17"/>
      <c r="BAJ226" s="17"/>
      <c r="BAK226" s="17"/>
      <c r="BAL226" s="17"/>
      <c r="BAM226" s="17"/>
      <c r="BAN226" s="17"/>
      <c r="BAO226" s="17"/>
      <c r="BAP226" s="17"/>
      <c r="BAQ226" s="17"/>
      <c r="BAR226" s="17"/>
      <c r="BAS226" s="17"/>
      <c r="BAT226" s="17"/>
      <c r="BAU226" s="17"/>
      <c r="BAV226" s="17"/>
      <c r="BAW226" s="17"/>
      <c r="BAX226" s="17"/>
      <c r="BAY226" s="17"/>
      <c r="BAZ226" s="17"/>
      <c r="BBA226" s="17"/>
      <c r="BBB226" s="17"/>
      <c r="BBC226" s="17"/>
      <c r="BBD226" s="17"/>
      <c r="BBE226" s="17"/>
      <c r="BBF226" s="17"/>
      <c r="BBG226" s="17"/>
      <c r="BBH226" s="17"/>
      <c r="BBI226" s="17"/>
      <c r="BBJ226" s="17"/>
      <c r="BBK226" s="17"/>
      <c r="BBL226" s="17"/>
      <c r="BBM226" s="17"/>
      <c r="BBN226" s="17"/>
      <c r="BBO226" s="17"/>
      <c r="BBP226" s="17"/>
      <c r="BBQ226" s="17"/>
      <c r="BBR226" s="17"/>
      <c r="BBS226" s="17"/>
      <c r="BBT226" s="17"/>
      <c r="BBU226" s="17"/>
      <c r="BBV226" s="17"/>
      <c r="BBW226" s="17"/>
      <c r="BBX226" s="17"/>
      <c r="BBY226" s="17"/>
      <c r="BBZ226" s="17"/>
      <c r="BCA226" s="17"/>
      <c r="BCB226" s="17"/>
      <c r="BCC226" s="17"/>
      <c r="BCD226" s="17"/>
      <c r="BCE226" s="17"/>
      <c r="BCF226" s="17"/>
      <c r="BCG226" s="17"/>
      <c r="BCH226" s="17"/>
      <c r="BCI226" s="17"/>
      <c r="BCJ226" s="17"/>
      <c r="BCK226" s="17"/>
      <c r="BCL226" s="17"/>
      <c r="BCM226" s="17"/>
      <c r="BCN226" s="17"/>
      <c r="BCO226" s="17"/>
      <c r="BCP226" s="17"/>
      <c r="BCQ226" s="17"/>
      <c r="BCR226" s="17"/>
      <c r="BCS226" s="17"/>
      <c r="BCT226" s="17"/>
      <c r="BCU226" s="17"/>
      <c r="BCV226" s="17"/>
      <c r="BCW226" s="17"/>
      <c r="BCX226" s="17"/>
      <c r="BCY226" s="17"/>
      <c r="BCZ226" s="17"/>
      <c r="BDA226" s="17"/>
      <c r="BDB226" s="17"/>
      <c r="BDC226" s="17"/>
      <c r="BDD226" s="17"/>
      <c r="BDE226" s="17"/>
      <c r="BDF226" s="17"/>
      <c r="BDG226" s="17"/>
      <c r="BDH226" s="17"/>
      <c r="BDI226" s="17"/>
      <c r="BDJ226" s="17"/>
      <c r="BDK226" s="17"/>
      <c r="BDL226" s="17"/>
      <c r="BDM226" s="17"/>
      <c r="BDN226" s="17"/>
      <c r="BDO226" s="17"/>
      <c r="BDP226" s="17"/>
      <c r="BDQ226" s="17"/>
      <c r="BDR226" s="17"/>
      <c r="BDS226" s="17"/>
      <c r="BDT226" s="17"/>
      <c r="BDU226" s="17"/>
      <c r="BDV226" s="17"/>
      <c r="BDW226" s="17"/>
      <c r="BDX226" s="17"/>
      <c r="BDY226" s="17"/>
      <c r="BDZ226" s="17"/>
      <c r="BEA226" s="17"/>
      <c r="BEB226" s="17"/>
      <c r="BEC226" s="17"/>
      <c r="BED226" s="17"/>
      <c r="BEE226" s="17"/>
      <c r="BEF226" s="17"/>
      <c r="BEG226" s="17"/>
      <c r="BEH226" s="17"/>
      <c r="BEI226" s="17"/>
      <c r="BEJ226" s="17"/>
      <c r="BEK226" s="17"/>
      <c r="BEL226" s="17"/>
      <c r="BEM226" s="17"/>
      <c r="BEN226" s="17"/>
      <c r="BEO226" s="17"/>
      <c r="BEP226" s="17"/>
      <c r="BEQ226" s="17"/>
      <c r="BER226" s="17"/>
      <c r="BES226" s="17"/>
      <c r="BET226" s="17"/>
      <c r="BEU226" s="17"/>
      <c r="BEV226" s="17"/>
      <c r="BEW226" s="17"/>
      <c r="BEX226" s="17"/>
      <c r="BEY226" s="17"/>
      <c r="BEZ226" s="17"/>
      <c r="BFA226" s="17"/>
      <c r="BFB226" s="17"/>
      <c r="BFC226" s="17"/>
      <c r="BFD226" s="17"/>
      <c r="BFE226" s="17"/>
      <c r="BFF226" s="17"/>
      <c r="BFG226" s="17"/>
      <c r="BFH226" s="17"/>
      <c r="BFI226" s="17"/>
      <c r="BFJ226" s="17"/>
      <c r="BFK226" s="17"/>
      <c r="BFL226" s="17"/>
      <c r="BFM226" s="17"/>
      <c r="BFN226" s="17"/>
      <c r="BFO226" s="17"/>
      <c r="BFP226" s="17"/>
      <c r="BFQ226" s="17"/>
      <c r="BFR226" s="17"/>
      <c r="BFS226" s="17"/>
      <c r="BFT226" s="17"/>
      <c r="BFU226" s="17"/>
      <c r="BFV226" s="17"/>
      <c r="BFW226" s="17"/>
      <c r="BFX226" s="17"/>
      <c r="BFY226" s="17"/>
      <c r="BFZ226" s="17"/>
      <c r="BGA226" s="17"/>
      <c r="BGB226" s="17"/>
      <c r="BGC226" s="17"/>
      <c r="BGD226" s="17"/>
      <c r="BGE226" s="17"/>
      <c r="BGF226" s="17"/>
      <c r="BGG226" s="17"/>
      <c r="BGH226" s="17"/>
      <c r="BGI226" s="17"/>
      <c r="BGJ226" s="17"/>
      <c r="BGK226" s="17"/>
      <c r="BGL226" s="17"/>
      <c r="BGM226" s="17"/>
      <c r="BGN226" s="17"/>
      <c r="BGO226" s="17"/>
      <c r="BGP226" s="17"/>
      <c r="BGQ226" s="17"/>
      <c r="BGR226" s="17"/>
      <c r="BGS226" s="17"/>
      <c r="BGT226" s="17"/>
      <c r="BGU226" s="17"/>
      <c r="BGV226" s="17"/>
      <c r="BGW226" s="17"/>
      <c r="BGX226" s="17"/>
      <c r="BGY226" s="17"/>
      <c r="BGZ226" s="17"/>
      <c r="BHA226" s="17"/>
      <c r="BHB226" s="17"/>
      <c r="BHC226" s="17"/>
      <c r="BHD226" s="17"/>
      <c r="BHE226" s="17"/>
      <c r="BHF226" s="17"/>
      <c r="BHG226" s="17"/>
      <c r="BHH226" s="17"/>
      <c r="BHI226" s="17"/>
      <c r="BHJ226" s="17"/>
      <c r="BHK226" s="17"/>
      <c r="BHL226" s="17"/>
      <c r="BHM226" s="17"/>
      <c r="BHN226" s="17"/>
      <c r="BHO226" s="17"/>
      <c r="BHP226" s="17"/>
      <c r="BHQ226" s="17"/>
      <c r="BHR226" s="17"/>
      <c r="BHS226" s="17"/>
      <c r="BHT226" s="17"/>
      <c r="BHU226" s="17"/>
      <c r="BHV226" s="17"/>
      <c r="BHW226" s="17"/>
      <c r="BHX226" s="17"/>
      <c r="BHY226" s="17"/>
      <c r="BHZ226" s="17"/>
      <c r="BIA226" s="17"/>
      <c r="BIB226" s="17"/>
      <c r="BIC226" s="17"/>
      <c r="BID226" s="17"/>
      <c r="BIE226" s="17"/>
      <c r="BIF226" s="17"/>
      <c r="BIG226" s="17"/>
      <c r="BIH226" s="17"/>
      <c r="BII226" s="17"/>
      <c r="BIJ226" s="17"/>
      <c r="BIK226" s="17"/>
      <c r="BIL226" s="17"/>
      <c r="BIM226" s="17"/>
      <c r="BIN226" s="17"/>
      <c r="BIO226" s="17"/>
      <c r="BIP226" s="17"/>
      <c r="BIQ226" s="17"/>
      <c r="BIR226" s="17"/>
      <c r="BIS226" s="17"/>
      <c r="BIT226" s="17"/>
      <c r="BIU226" s="17"/>
      <c r="BIV226" s="17"/>
      <c r="BIW226" s="17"/>
      <c r="BIX226" s="17"/>
      <c r="BIY226" s="17"/>
      <c r="BIZ226" s="17"/>
      <c r="BJA226" s="17"/>
      <c r="BJB226" s="17"/>
      <c r="BJC226" s="17"/>
      <c r="BJD226" s="17"/>
      <c r="BJE226" s="17"/>
      <c r="BJF226" s="17"/>
      <c r="BJG226" s="17"/>
      <c r="BJH226" s="17"/>
      <c r="BJI226" s="17"/>
      <c r="BJJ226" s="17"/>
      <c r="BJK226" s="17"/>
      <c r="BJL226" s="17"/>
      <c r="BJM226" s="17"/>
      <c r="BJN226" s="17"/>
      <c r="BJO226" s="17"/>
      <c r="BJP226" s="17"/>
      <c r="BJQ226" s="17"/>
      <c r="BJR226" s="17"/>
      <c r="BJS226" s="17"/>
      <c r="BJT226" s="17"/>
      <c r="BJU226" s="17"/>
      <c r="BJV226" s="17"/>
      <c r="BJW226" s="17"/>
      <c r="BJX226" s="17"/>
      <c r="BJY226" s="17"/>
      <c r="BJZ226" s="17"/>
      <c r="BKA226" s="17"/>
      <c r="BKB226" s="17"/>
      <c r="BKC226" s="17"/>
      <c r="BKD226" s="17"/>
      <c r="BKE226" s="17"/>
      <c r="BKF226" s="17"/>
      <c r="BKG226" s="17"/>
      <c r="BKH226" s="17"/>
      <c r="BKI226" s="17"/>
      <c r="BKJ226" s="17"/>
      <c r="BKK226" s="17"/>
      <c r="BKL226" s="17"/>
      <c r="BKM226" s="17"/>
      <c r="BKN226" s="17"/>
      <c r="BKO226" s="17"/>
      <c r="BKP226" s="17"/>
      <c r="BKQ226" s="17"/>
      <c r="BKR226" s="17"/>
      <c r="BKS226" s="17"/>
      <c r="BKT226" s="17"/>
      <c r="BKU226" s="17"/>
      <c r="BKV226" s="17"/>
      <c r="BKW226" s="17"/>
      <c r="BKX226" s="17"/>
      <c r="BKY226" s="17"/>
      <c r="BKZ226" s="17"/>
      <c r="BLA226" s="17"/>
      <c r="BLB226" s="17"/>
      <c r="BLC226" s="17"/>
      <c r="BLD226" s="17"/>
      <c r="BLE226" s="17"/>
      <c r="BLF226" s="17"/>
      <c r="BLG226" s="17"/>
      <c r="BLH226" s="17"/>
      <c r="BLI226" s="17"/>
      <c r="BLJ226" s="17"/>
      <c r="BLK226" s="17"/>
      <c r="BLL226" s="17"/>
      <c r="BLM226" s="17"/>
      <c r="BLN226" s="17"/>
      <c r="BLO226" s="17"/>
      <c r="BLP226" s="17"/>
      <c r="BLQ226" s="17"/>
      <c r="BLR226" s="17"/>
      <c r="BLS226" s="17"/>
      <c r="BLT226" s="17"/>
      <c r="BLU226" s="17"/>
      <c r="BLV226" s="17"/>
      <c r="BLW226" s="17"/>
      <c r="BLX226" s="17"/>
      <c r="BLY226" s="17"/>
      <c r="BLZ226" s="17"/>
      <c r="BMA226" s="17"/>
      <c r="BMB226" s="17"/>
      <c r="BMC226" s="17"/>
      <c r="BMD226" s="17"/>
      <c r="BME226" s="17"/>
      <c r="BMF226" s="17"/>
      <c r="BMG226" s="17"/>
      <c r="BMH226" s="17"/>
      <c r="BMI226" s="17"/>
      <c r="BMJ226" s="17"/>
      <c r="BMK226" s="17"/>
      <c r="BML226" s="17"/>
      <c r="BMM226" s="17"/>
      <c r="BMN226" s="17"/>
      <c r="BMO226" s="17"/>
      <c r="BMP226" s="17"/>
      <c r="BMQ226" s="17"/>
      <c r="BMR226" s="17"/>
      <c r="BMS226" s="17"/>
      <c r="BMT226" s="17"/>
      <c r="BMU226" s="17"/>
      <c r="BMV226" s="17"/>
      <c r="BMW226" s="17"/>
      <c r="BMX226" s="17"/>
      <c r="BMY226" s="17"/>
      <c r="BMZ226" s="17"/>
      <c r="BNA226" s="17"/>
      <c r="BNB226" s="17"/>
      <c r="BNC226" s="17"/>
      <c r="BND226" s="17"/>
      <c r="BNE226" s="17"/>
      <c r="BNF226" s="17"/>
      <c r="BNG226" s="17"/>
      <c r="BNH226" s="17"/>
      <c r="BNI226" s="17"/>
      <c r="BNJ226" s="17"/>
      <c r="BNK226" s="17"/>
      <c r="BNL226" s="17"/>
      <c r="BNM226" s="17"/>
      <c r="BNN226" s="17"/>
      <c r="BNO226" s="17"/>
      <c r="BNP226" s="17"/>
      <c r="BNQ226" s="17"/>
      <c r="BNR226" s="17"/>
      <c r="BNS226" s="17"/>
      <c r="BNT226" s="17"/>
      <c r="BNU226" s="17"/>
      <c r="BNV226" s="17"/>
      <c r="BNW226" s="17"/>
      <c r="BNX226" s="17"/>
      <c r="BNY226" s="17"/>
      <c r="BNZ226" s="17"/>
      <c r="BOA226" s="17"/>
      <c r="BOB226" s="17"/>
      <c r="BOC226" s="17"/>
      <c r="BOD226" s="17"/>
      <c r="BOE226" s="17"/>
      <c r="BOF226" s="17"/>
      <c r="BOG226" s="17"/>
      <c r="BOH226" s="17"/>
      <c r="BOI226" s="17"/>
      <c r="BOJ226" s="17"/>
      <c r="BOK226" s="17"/>
      <c r="BOL226" s="17"/>
      <c r="BOM226" s="17"/>
      <c r="BON226" s="17"/>
      <c r="BOO226" s="17"/>
      <c r="BOP226" s="17"/>
      <c r="BOQ226" s="17"/>
      <c r="BOR226" s="17"/>
      <c r="BOS226" s="17"/>
      <c r="BOT226" s="17"/>
      <c r="BOU226" s="17"/>
      <c r="BOV226" s="17"/>
      <c r="BOW226" s="17"/>
      <c r="BOX226" s="17"/>
      <c r="BOY226" s="17"/>
      <c r="BOZ226" s="17"/>
      <c r="BPA226" s="17"/>
      <c r="BPB226" s="17"/>
      <c r="BPC226" s="17"/>
      <c r="BPD226" s="17"/>
      <c r="BPE226" s="17"/>
      <c r="BPF226" s="17"/>
      <c r="BPG226" s="17"/>
      <c r="BPH226" s="17"/>
      <c r="BPI226" s="17"/>
      <c r="BPJ226" s="17"/>
      <c r="BPK226" s="17"/>
      <c r="BPL226" s="17"/>
      <c r="BPM226" s="17"/>
      <c r="BPN226" s="17"/>
      <c r="BPO226" s="17"/>
      <c r="BPP226" s="17"/>
      <c r="BPQ226" s="17"/>
      <c r="BPR226" s="17"/>
      <c r="BPS226" s="17"/>
      <c r="BPT226" s="17"/>
      <c r="BPU226" s="17"/>
      <c r="BPV226" s="17"/>
      <c r="BPW226" s="17"/>
      <c r="BPX226" s="17"/>
      <c r="BPY226" s="17"/>
      <c r="BPZ226" s="17"/>
      <c r="BQA226" s="17"/>
      <c r="BQB226" s="17"/>
      <c r="BQC226" s="17"/>
      <c r="BQD226" s="17"/>
      <c r="BQE226" s="17"/>
      <c r="BQF226" s="17"/>
      <c r="BQG226" s="17"/>
      <c r="BQH226" s="17"/>
      <c r="BQI226" s="17"/>
      <c r="BQJ226" s="17"/>
      <c r="BQK226" s="17"/>
      <c r="BQL226" s="17"/>
      <c r="BQM226" s="17"/>
      <c r="BQN226" s="17"/>
      <c r="BQO226" s="17"/>
      <c r="BQP226" s="17"/>
      <c r="BQQ226" s="17"/>
      <c r="BQR226" s="17"/>
      <c r="BQS226" s="17"/>
      <c r="BQT226" s="17"/>
      <c r="BQU226" s="17"/>
      <c r="BQV226" s="17"/>
      <c r="BQW226" s="17"/>
      <c r="BQX226" s="17"/>
      <c r="BQY226" s="17"/>
      <c r="BQZ226" s="17"/>
      <c r="BRA226" s="17"/>
      <c r="BRB226" s="17"/>
      <c r="BRC226" s="17"/>
      <c r="BRD226" s="17"/>
      <c r="BRE226" s="17"/>
      <c r="BRF226" s="17"/>
      <c r="BRG226" s="17"/>
      <c r="BRH226" s="17"/>
      <c r="BRI226" s="17"/>
      <c r="BRJ226" s="17"/>
      <c r="BRK226" s="17"/>
      <c r="BRL226" s="17"/>
      <c r="BRM226" s="17"/>
      <c r="BRN226" s="17"/>
      <c r="BRO226" s="17"/>
      <c r="BRP226" s="17"/>
      <c r="BRQ226" s="17"/>
      <c r="BRR226" s="17"/>
      <c r="BRS226" s="17"/>
      <c r="BRT226" s="17"/>
      <c r="BRU226" s="17"/>
      <c r="BRV226" s="17"/>
      <c r="BRW226" s="17"/>
      <c r="BRX226" s="17"/>
      <c r="BRY226" s="17"/>
      <c r="BRZ226" s="17"/>
      <c r="BSA226" s="17"/>
      <c r="BSB226" s="17"/>
      <c r="BSC226" s="17"/>
      <c r="BSD226" s="17"/>
      <c r="BSE226" s="17"/>
      <c r="BSF226" s="17"/>
      <c r="BSG226" s="17"/>
      <c r="BSH226" s="17"/>
      <c r="BSI226" s="17"/>
      <c r="BSJ226" s="17"/>
      <c r="BSK226" s="17"/>
      <c r="BSL226" s="17"/>
      <c r="BSM226" s="17"/>
      <c r="BSN226" s="17"/>
      <c r="BSO226" s="17"/>
      <c r="BSP226" s="17"/>
      <c r="BSQ226" s="17"/>
      <c r="BSR226" s="17"/>
      <c r="BSS226" s="17"/>
      <c r="BST226" s="17"/>
      <c r="BSU226" s="17"/>
      <c r="BSV226" s="17"/>
      <c r="BSW226" s="17"/>
      <c r="BSX226" s="17"/>
      <c r="BSY226" s="17"/>
      <c r="BSZ226" s="17"/>
      <c r="BTA226" s="17"/>
      <c r="BTB226" s="17"/>
      <c r="BTC226" s="17"/>
      <c r="BTD226" s="17"/>
      <c r="BTE226" s="17"/>
      <c r="BTF226" s="17"/>
      <c r="BTG226" s="17"/>
      <c r="BTH226" s="17"/>
      <c r="BTI226" s="17"/>
      <c r="BTJ226" s="17"/>
      <c r="BTK226" s="17"/>
      <c r="BTL226" s="17"/>
      <c r="BTM226" s="17"/>
      <c r="BTN226" s="17"/>
      <c r="BTO226" s="17"/>
      <c r="BTP226" s="17"/>
      <c r="BTQ226" s="17"/>
      <c r="BTR226" s="17"/>
      <c r="BTS226" s="17"/>
      <c r="BTT226" s="17"/>
      <c r="BTU226" s="17"/>
      <c r="BTV226" s="17"/>
      <c r="BTW226" s="17"/>
      <c r="BTX226" s="17"/>
      <c r="BTY226" s="17"/>
      <c r="BTZ226" s="17"/>
      <c r="BUA226" s="17"/>
      <c r="BUB226" s="17"/>
      <c r="BUC226" s="17"/>
      <c r="BUD226" s="17"/>
      <c r="BUE226" s="17"/>
      <c r="BUF226" s="17"/>
      <c r="BUG226" s="17"/>
      <c r="BUH226" s="17"/>
      <c r="BUI226" s="17"/>
      <c r="BUJ226" s="17"/>
      <c r="BUK226" s="17"/>
      <c r="BUL226" s="17"/>
      <c r="BUM226" s="17"/>
      <c r="BUN226" s="17"/>
      <c r="BUO226" s="17"/>
      <c r="BUP226" s="17"/>
      <c r="BUQ226" s="17"/>
      <c r="BUR226" s="17"/>
      <c r="BUS226" s="17"/>
      <c r="BUT226" s="17"/>
      <c r="BUU226" s="17"/>
      <c r="BUV226" s="17"/>
      <c r="BUW226" s="17"/>
      <c r="BUX226" s="17"/>
      <c r="BUY226" s="17"/>
      <c r="BUZ226" s="17"/>
      <c r="BVA226" s="17"/>
      <c r="BVB226" s="17"/>
      <c r="BVC226" s="17"/>
      <c r="BVD226" s="17"/>
      <c r="BVE226" s="17"/>
      <c r="BVF226" s="17"/>
      <c r="BVG226" s="17"/>
      <c r="BVH226" s="17"/>
      <c r="BVI226" s="17"/>
      <c r="BVJ226" s="17"/>
      <c r="BVK226" s="17"/>
      <c r="BVL226" s="17"/>
      <c r="BVM226" s="17"/>
      <c r="BVN226" s="17"/>
      <c r="BVO226" s="17"/>
      <c r="BVP226" s="17"/>
      <c r="BVQ226" s="17"/>
      <c r="BVR226" s="17"/>
      <c r="BVS226" s="17"/>
      <c r="BVT226" s="17"/>
      <c r="BVU226" s="17"/>
      <c r="BVV226" s="17"/>
      <c r="BVW226" s="17"/>
      <c r="BVX226" s="17"/>
      <c r="BVY226" s="17"/>
      <c r="BVZ226" s="17"/>
      <c r="BWA226" s="17"/>
      <c r="BWB226" s="17"/>
      <c r="BWC226" s="17"/>
      <c r="BWD226" s="17"/>
      <c r="BWE226" s="17"/>
      <c r="BWF226" s="17"/>
      <c r="BWG226" s="17"/>
      <c r="BWH226" s="17"/>
      <c r="BWI226" s="17"/>
      <c r="BWJ226" s="17"/>
      <c r="BWK226" s="17"/>
      <c r="BWL226" s="17"/>
      <c r="BWM226" s="17"/>
      <c r="BWN226" s="17"/>
      <c r="BWO226" s="17"/>
      <c r="BWP226" s="17"/>
      <c r="BWQ226" s="17"/>
      <c r="BWR226" s="17"/>
      <c r="BWS226" s="17"/>
      <c r="BWT226" s="17"/>
      <c r="BWU226" s="17"/>
      <c r="BWV226" s="17"/>
      <c r="BWW226" s="17"/>
      <c r="BWX226" s="17"/>
      <c r="BWY226" s="17"/>
      <c r="BWZ226" s="17"/>
      <c r="BXA226" s="17"/>
      <c r="BXB226" s="17"/>
      <c r="BXC226" s="17"/>
      <c r="BXD226" s="17"/>
      <c r="BXE226" s="17"/>
      <c r="BXF226" s="17"/>
      <c r="BXG226" s="17"/>
      <c r="BXH226" s="17"/>
      <c r="BXI226" s="17"/>
      <c r="BXJ226" s="17"/>
      <c r="BXK226" s="17"/>
      <c r="BXL226" s="17"/>
      <c r="BXM226" s="17"/>
      <c r="BXN226" s="17"/>
      <c r="BXO226" s="17"/>
      <c r="BXP226" s="17"/>
      <c r="BXQ226" s="17"/>
      <c r="BXR226" s="17"/>
      <c r="BXS226" s="17"/>
      <c r="BXT226" s="17"/>
      <c r="BXU226" s="17"/>
      <c r="BXV226" s="17"/>
      <c r="BXW226" s="17"/>
      <c r="BXX226" s="17"/>
      <c r="BXY226" s="17"/>
      <c r="BXZ226" s="17"/>
      <c r="BYA226" s="17"/>
      <c r="BYB226" s="17"/>
      <c r="BYC226" s="17"/>
      <c r="BYD226" s="17"/>
      <c r="BYE226" s="17"/>
      <c r="BYF226" s="17"/>
      <c r="BYG226" s="17"/>
      <c r="BYH226" s="17"/>
      <c r="BYI226" s="17"/>
      <c r="BYJ226" s="17"/>
      <c r="BYK226" s="17"/>
      <c r="BYL226" s="17"/>
      <c r="BYM226" s="17"/>
      <c r="BYN226" s="17"/>
      <c r="BYO226" s="17"/>
      <c r="BYP226" s="17"/>
      <c r="BYQ226" s="17"/>
      <c r="BYR226" s="17"/>
      <c r="BYS226" s="17"/>
      <c r="BYT226" s="17"/>
      <c r="BYU226" s="17"/>
      <c r="BYV226" s="17"/>
      <c r="BYW226" s="17"/>
      <c r="BYX226" s="17"/>
      <c r="BYY226" s="17"/>
      <c r="BYZ226" s="17"/>
      <c r="BZA226" s="17"/>
      <c r="BZB226" s="17"/>
      <c r="BZC226" s="17"/>
      <c r="BZD226" s="17"/>
      <c r="BZE226" s="17"/>
      <c r="BZF226" s="17"/>
      <c r="BZG226" s="17"/>
      <c r="BZH226" s="17"/>
      <c r="BZI226" s="17"/>
      <c r="BZJ226" s="17"/>
      <c r="BZK226" s="17"/>
      <c r="BZL226" s="17"/>
      <c r="BZM226" s="17"/>
      <c r="BZN226" s="17"/>
      <c r="BZO226" s="17"/>
      <c r="BZP226" s="17"/>
      <c r="BZQ226" s="17"/>
      <c r="BZR226" s="17"/>
      <c r="BZS226" s="17"/>
      <c r="BZT226" s="17"/>
      <c r="BZU226" s="17"/>
      <c r="BZV226" s="17"/>
      <c r="BZW226" s="17"/>
      <c r="BZX226" s="17"/>
      <c r="BZY226" s="17"/>
      <c r="BZZ226" s="17"/>
      <c r="CAA226" s="17"/>
      <c r="CAB226" s="17"/>
      <c r="CAC226" s="17"/>
      <c r="CAD226" s="17"/>
      <c r="CAE226" s="17"/>
      <c r="CAF226" s="17"/>
      <c r="CAG226" s="17"/>
      <c r="CAH226" s="17"/>
      <c r="CAI226" s="17"/>
      <c r="CAJ226" s="17"/>
      <c r="CAK226" s="17"/>
      <c r="CAL226" s="17"/>
      <c r="CAM226" s="17"/>
      <c r="CAN226" s="17"/>
      <c r="CAO226" s="17"/>
      <c r="CAP226" s="17"/>
      <c r="CAQ226" s="17"/>
      <c r="CAR226" s="17"/>
      <c r="CAS226" s="17"/>
      <c r="CAT226" s="17"/>
      <c r="CAU226" s="17"/>
      <c r="CAV226" s="17"/>
      <c r="CAW226" s="17"/>
      <c r="CAX226" s="17"/>
      <c r="CAY226" s="17"/>
      <c r="CAZ226" s="17"/>
      <c r="CBA226" s="17"/>
      <c r="CBB226" s="17"/>
      <c r="CBC226" s="17"/>
      <c r="CBD226" s="17"/>
      <c r="CBE226" s="17"/>
      <c r="CBF226" s="17"/>
      <c r="CBG226" s="17"/>
      <c r="CBH226" s="17"/>
      <c r="CBI226" s="17"/>
      <c r="CBJ226" s="17"/>
      <c r="CBK226" s="17"/>
      <c r="CBL226" s="17"/>
      <c r="CBM226" s="17"/>
      <c r="CBN226" s="17"/>
      <c r="CBO226" s="17"/>
      <c r="CBP226" s="17"/>
      <c r="CBQ226" s="17"/>
      <c r="CBR226" s="17"/>
      <c r="CBS226" s="17"/>
      <c r="CBT226" s="17"/>
      <c r="CBU226" s="17"/>
      <c r="CBV226" s="17"/>
      <c r="CBW226" s="17"/>
      <c r="CBX226" s="17"/>
      <c r="CBY226" s="17"/>
      <c r="CBZ226" s="17"/>
      <c r="CCA226" s="17"/>
      <c r="CCB226" s="17"/>
      <c r="CCC226" s="17"/>
      <c r="CCD226" s="17"/>
      <c r="CCE226" s="17"/>
      <c r="CCF226" s="17"/>
      <c r="CCG226" s="17"/>
      <c r="CCH226" s="17"/>
      <c r="CCI226" s="17"/>
      <c r="CCJ226" s="17"/>
      <c r="CCK226" s="17"/>
      <c r="CCL226" s="17"/>
      <c r="CCM226" s="17"/>
      <c r="CCN226" s="17"/>
      <c r="CCO226" s="17"/>
      <c r="CCP226" s="17"/>
      <c r="CCQ226" s="17"/>
      <c r="CCR226" s="17"/>
      <c r="CCS226" s="17"/>
      <c r="CCT226" s="17"/>
      <c r="CCU226" s="17"/>
      <c r="CCV226" s="17"/>
      <c r="CCW226" s="17"/>
      <c r="CCX226" s="17"/>
      <c r="CCY226" s="17"/>
      <c r="CCZ226" s="17"/>
      <c r="CDA226" s="17"/>
      <c r="CDB226" s="17"/>
      <c r="CDC226" s="17"/>
      <c r="CDD226" s="17"/>
      <c r="CDE226" s="17"/>
      <c r="CDF226" s="17"/>
      <c r="CDG226" s="17"/>
      <c r="CDH226" s="17"/>
      <c r="CDI226" s="17"/>
      <c r="CDJ226" s="17"/>
      <c r="CDK226" s="17"/>
      <c r="CDL226" s="17"/>
      <c r="CDM226" s="17"/>
      <c r="CDN226" s="17"/>
      <c r="CDO226" s="17"/>
      <c r="CDP226" s="17"/>
      <c r="CDQ226" s="17"/>
      <c r="CDR226" s="17"/>
      <c r="CDS226" s="17"/>
      <c r="CDT226" s="17"/>
      <c r="CDU226" s="17"/>
    </row>
    <row r="227">
      <c r="A227" s="14" t="s">
        <v>2801</v>
      </c>
      <c r="B227" s="14" t="s">
        <v>4462</v>
      </c>
      <c r="C227" s="14" t="s">
        <v>2803</v>
      </c>
      <c r="D227" s="14" t="s">
        <v>2804</v>
      </c>
      <c r="E227" s="14" t="s">
        <v>4469</v>
      </c>
      <c r="F227" s="14" t="s">
        <v>2835</v>
      </c>
      <c r="I227" s="14" t="s">
        <v>4470</v>
      </c>
      <c r="J227" s="14" t="s">
        <v>2618</v>
      </c>
      <c r="K227" s="14" t="s">
        <v>2619</v>
      </c>
      <c r="L227" s="14" t="s">
        <v>2658</v>
      </c>
      <c r="M227" s="17"/>
      <c r="N227" s="14" t="s">
        <v>2690</v>
      </c>
      <c r="O227" s="14" t="s">
        <v>2690</v>
      </c>
      <c r="P227" s="14" t="s">
        <v>2690</v>
      </c>
      <c r="Q227" s="16">
        <v>11.0</v>
      </c>
      <c r="R227" s="16">
        <v>4112747.0</v>
      </c>
      <c r="S227" s="16">
        <v>4112747.0</v>
      </c>
      <c r="T227" s="14" t="s">
        <v>2631</v>
      </c>
      <c r="U227" s="14" t="s">
        <v>2630</v>
      </c>
      <c r="V227" s="14" t="s">
        <v>4471</v>
      </c>
      <c r="W227" s="14" t="s">
        <v>4472</v>
      </c>
      <c r="X227" s="16">
        <v>0.42</v>
      </c>
      <c r="Y227" s="17"/>
      <c r="Z227" s="16">
        <v>10.0</v>
      </c>
      <c r="AA227" s="16">
        <v>14.0</v>
      </c>
      <c r="AB227" s="17"/>
      <c r="AC227" s="16">
        <v>34.0</v>
      </c>
      <c r="AD227" s="16">
        <v>4260.0</v>
      </c>
      <c r="AE227" s="22">
        <v>45638.0</v>
      </c>
      <c r="AF227" s="17"/>
      <c r="AG227" s="17"/>
      <c r="AH227" s="17"/>
      <c r="AI227" s="17"/>
      <c r="AJ227" s="17"/>
      <c r="AK227" s="17"/>
      <c r="AL227" s="16">
        <v>49.0</v>
      </c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4" t="s">
        <v>2806</v>
      </c>
      <c r="BB227" s="17"/>
      <c r="BC227" s="17"/>
      <c r="BD227" s="17"/>
      <c r="BE227" s="17"/>
      <c r="BF227" s="14" t="s">
        <v>2563</v>
      </c>
      <c r="BG227" s="16">
        <v>1.0</v>
      </c>
      <c r="BH227" s="14" t="s">
        <v>2564</v>
      </c>
      <c r="BI227" s="14" t="s">
        <v>2565</v>
      </c>
      <c r="BJ227" s="14" t="s">
        <v>2566</v>
      </c>
      <c r="BK227" s="17"/>
      <c r="BL227" s="17"/>
      <c r="BM227" s="16">
        <v>143.466667</v>
      </c>
      <c r="BN227" s="17"/>
      <c r="BO227" s="17"/>
      <c r="BP227" s="17"/>
      <c r="BQ227" s="17"/>
      <c r="BR227" s="17"/>
      <c r="BS227" s="16">
        <v>0.0443</v>
      </c>
      <c r="BT227" s="16">
        <v>9.56701844</v>
      </c>
      <c r="BU227" s="14" t="s">
        <v>2567</v>
      </c>
      <c r="BV227" s="17"/>
      <c r="BW227" s="16">
        <v>2009.0</v>
      </c>
      <c r="BX227" s="16">
        <v>1.0</v>
      </c>
      <c r="BY227" s="14" t="s">
        <v>2807</v>
      </c>
      <c r="BZ227" s="16">
        <v>291.0</v>
      </c>
      <c r="CA227" s="16">
        <v>-18220.0</v>
      </c>
      <c r="CB227" s="16">
        <v>0.0</v>
      </c>
      <c r="CC227" s="16">
        <v>9.56701844</v>
      </c>
      <c r="CD227" s="14" t="s">
        <v>2571</v>
      </c>
      <c r="CE227" s="16">
        <v>9.56701844</v>
      </c>
      <c r="CF227" s="14" t="s">
        <v>2572</v>
      </c>
      <c r="CG227" s="14" t="s">
        <v>2704</v>
      </c>
      <c r="CH227" s="19">
        <v>40814.0</v>
      </c>
      <c r="CI227" s="14" t="s">
        <v>2573</v>
      </c>
      <c r="CJ227" s="14" t="s">
        <v>2719</v>
      </c>
      <c r="CK227" s="14" t="s">
        <v>2574</v>
      </c>
      <c r="CL227" s="14" t="s">
        <v>2808</v>
      </c>
      <c r="CM227" s="20">
        <v>2366833.0</v>
      </c>
      <c r="CN227" s="14" t="s">
        <v>2808</v>
      </c>
      <c r="CO227" s="14" t="s">
        <v>2563</v>
      </c>
      <c r="CP227" s="14" t="s">
        <v>2563</v>
      </c>
      <c r="CQ227" s="16">
        <v>1.1195</v>
      </c>
      <c r="CR227" s="16">
        <v>25.38</v>
      </c>
      <c r="CS227" s="14" t="s">
        <v>2574</v>
      </c>
      <c r="CT227" s="14" t="s">
        <v>4467</v>
      </c>
      <c r="CX227" s="17"/>
      <c r="CY227" s="16">
        <v>9.56701844</v>
      </c>
      <c r="CZ227" s="14" t="s">
        <v>2581</v>
      </c>
      <c r="DB227" s="14" t="s">
        <v>2574</v>
      </c>
      <c r="DC227" s="14" t="s">
        <v>2708</v>
      </c>
      <c r="DD227" s="14" t="s">
        <v>4398</v>
      </c>
      <c r="DE227" s="14" t="s">
        <v>2574</v>
      </c>
      <c r="DF227" s="14" t="s">
        <v>2563</v>
      </c>
      <c r="DG227" s="14" t="s">
        <v>3247</v>
      </c>
      <c r="DH227" s="14" t="s">
        <v>4468</v>
      </c>
      <c r="DI227" s="14" t="s">
        <v>2813</v>
      </c>
      <c r="DJ227" s="14" t="s">
        <v>2814</v>
      </c>
      <c r="DK227" s="16">
        <v>132.0</v>
      </c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  <c r="KL227" s="17"/>
      <c r="KM227" s="17"/>
      <c r="KN227" s="17"/>
      <c r="KO227" s="17"/>
      <c r="KP227" s="17"/>
      <c r="KQ227" s="17"/>
      <c r="KR227" s="17"/>
      <c r="KS227" s="17"/>
      <c r="KT227" s="17"/>
      <c r="KU227" s="17"/>
      <c r="KV227" s="17"/>
      <c r="KW227" s="17"/>
      <c r="KX227" s="17"/>
      <c r="KY227" s="17"/>
      <c r="KZ227" s="17"/>
      <c r="LA227" s="17"/>
      <c r="LB227" s="17"/>
      <c r="LC227" s="17"/>
      <c r="LD227" s="17"/>
      <c r="LE227" s="17"/>
      <c r="LF227" s="17"/>
      <c r="LG227" s="17"/>
      <c r="LH227" s="17"/>
      <c r="LI227" s="17"/>
      <c r="LJ227" s="17"/>
      <c r="LK227" s="17"/>
      <c r="LL227" s="17"/>
      <c r="LM227" s="17"/>
      <c r="LN227" s="17"/>
      <c r="LO227" s="17"/>
      <c r="LP227" s="17"/>
      <c r="LQ227" s="17"/>
      <c r="LR227" s="17"/>
      <c r="LS227" s="17"/>
      <c r="LT227" s="17"/>
      <c r="LU227" s="17"/>
      <c r="LV227" s="17"/>
      <c r="LW227" s="17"/>
      <c r="LX227" s="17"/>
      <c r="LY227" s="17"/>
      <c r="LZ227" s="17"/>
      <c r="MA227" s="17"/>
      <c r="MB227" s="17"/>
      <c r="MC227" s="17"/>
      <c r="MD227" s="17"/>
      <c r="ME227" s="17"/>
      <c r="MF227" s="17"/>
      <c r="MG227" s="17"/>
      <c r="MH227" s="17"/>
      <c r="MI227" s="17"/>
      <c r="MJ227" s="17"/>
      <c r="MK227" s="17"/>
      <c r="ML227" s="17"/>
      <c r="MM227" s="17"/>
      <c r="MN227" s="17"/>
      <c r="MO227" s="17"/>
      <c r="MP227" s="17"/>
      <c r="MQ227" s="17"/>
      <c r="MR227" s="17"/>
      <c r="MS227" s="17"/>
      <c r="MT227" s="17"/>
      <c r="MU227" s="17"/>
      <c r="MV227" s="17"/>
      <c r="MW227" s="17"/>
      <c r="MX227" s="17"/>
      <c r="MY227" s="17"/>
      <c r="MZ227" s="17"/>
      <c r="NA227" s="17"/>
      <c r="NB227" s="17"/>
      <c r="NC227" s="17"/>
      <c r="ND227" s="17"/>
      <c r="NE227" s="17"/>
      <c r="NF227" s="17"/>
      <c r="NG227" s="17"/>
      <c r="NH227" s="17"/>
      <c r="NI227" s="17"/>
      <c r="NJ227" s="17"/>
      <c r="NK227" s="17"/>
      <c r="NL227" s="17"/>
      <c r="NM227" s="17"/>
      <c r="NN227" s="17"/>
      <c r="NO227" s="17"/>
      <c r="NP227" s="17"/>
      <c r="NQ227" s="17"/>
      <c r="NR227" s="17"/>
      <c r="NS227" s="17"/>
      <c r="NT227" s="17"/>
      <c r="NU227" s="17"/>
      <c r="NV227" s="17"/>
      <c r="NW227" s="17"/>
      <c r="NX227" s="17"/>
      <c r="NY227" s="17"/>
      <c r="NZ227" s="17"/>
      <c r="OA227" s="17"/>
      <c r="OB227" s="17"/>
      <c r="OC227" s="17"/>
      <c r="OD227" s="17"/>
      <c r="OE227" s="17"/>
      <c r="OF227" s="17"/>
      <c r="OG227" s="17"/>
      <c r="OH227" s="17"/>
      <c r="OI227" s="17"/>
      <c r="OJ227" s="17"/>
      <c r="OK227" s="17"/>
      <c r="OL227" s="17"/>
      <c r="OM227" s="17"/>
      <c r="ON227" s="17"/>
      <c r="OO227" s="17"/>
      <c r="OP227" s="17"/>
      <c r="OQ227" s="17"/>
      <c r="OR227" s="17"/>
      <c r="OS227" s="17"/>
      <c r="OT227" s="17"/>
      <c r="OU227" s="17"/>
      <c r="OV227" s="17"/>
      <c r="OW227" s="17"/>
      <c r="OX227" s="17"/>
      <c r="OY227" s="17"/>
      <c r="OZ227" s="17"/>
      <c r="PA227" s="17"/>
      <c r="PB227" s="17"/>
      <c r="PC227" s="17"/>
      <c r="PD227" s="17"/>
      <c r="PE227" s="17"/>
      <c r="PF227" s="17"/>
      <c r="PG227" s="17"/>
      <c r="PH227" s="17"/>
      <c r="PI227" s="17"/>
      <c r="PJ227" s="17"/>
      <c r="PK227" s="17"/>
      <c r="PL227" s="17"/>
      <c r="PM227" s="17"/>
      <c r="PN227" s="17"/>
      <c r="PO227" s="17"/>
      <c r="PP227" s="17"/>
      <c r="PQ227" s="17"/>
      <c r="PR227" s="17"/>
      <c r="PS227" s="17"/>
      <c r="PT227" s="17"/>
      <c r="PU227" s="17"/>
      <c r="PV227" s="17"/>
      <c r="PW227" s="17"/>
      <c r="PX227" s="17"/>
      <c r="PY227" s="17"/>
      <c r="PZ227" s="17"/>
      <c r="QA227" s="17"/>
      <c r="QB227" s="17"/>
      <c r="QC227" s="17"/>
      <c r="QD227" s="17"/>
      <c r="QE227" s="17"/>
      <c r="QF227" s="17"/>
      <c r="QG227" s="17"/>
      <c r="QH227" s="17"/>
      <c r="QI227" s="17"/>
      <c r="QJ227" s="17"/>
      <c r="QK227" s="17"/>
      <c r="QL227" s="17"/>
      <c r="QM227" s="17"/>
      <c r="QN227" s="17"/>
      <c r="QO227" s="17"/>
      <c r="QP227" s="17"/>
      <c r="QQ227" s="17"/>
      <c r="QR227" s="17"/>
      <c r="QS227" s="17"/>
      <c r="QT227" s="17"/>
      <c r="QU227" s="17"/>
      <c r="QV227" s="17"/>
      <c r="QW227" s="17"/>
      <c r="QX227" s="17"/>
      <c r="QY227" s="17"/>
      <c r="QZ227" s="17"/>
      <c r="RA227" s="17"/>
      <c r="RB227" s="17"/>
      <c r="RC227" s="17"/>
      <c r="RD227" s="17"/>
      <c r="RE227" s="17"/>
      <c r="RF227" s="17"/>
      <c r="RG227" s="17"/>
      <c r="RH227" s="17"/>
      <c r="RI227" s="17"/>
      <c r="RJ227" s="17"/>
      <c r="RK227" s="17"/>
      <c r="RL227" s="17"/>
      <c r="RM227" s="17"/>
      <c r="RN227" s="17"/>
      <c r="RO227" s="17"/>
      <c r="RP227" s="17"/>
      <c r="RQ227" s="17"/>
      <c r="RR227" s="17"/>
      <c r="RS227" s="17"/>
      <c r="RT227" s="17"/>
      <c r="RU227" s="17"/>
      <c r="RV227" s="17"/>
      <c r="RW227" s="17"/>
      <c r="RX227" s="17"/>
      <c r="RY227" s="17"/>
      <c r="RZ227" s="17"/>
      <c r="SA227" s="17"/>
      <c r="SB227" s="17"/>
      <c r="SC227" s="17"/>
      <c r="SD227" s="17"/>
      <c r="SE227" s="17"/>
      <c r="SF227" s="17"/>
      <c r="SG227" s="17"/>
      <c r="SH227" s="17"/>
      <c r="SI227" s="17"/>
      <c r="SJ227" s="17"/>
      <c r="SK227" s="17"/>
      <c r="SL227" s="17"/>
      <c r="SM227" s="17"/>
      <c r="SN227" s="17"/>
      <c r="SO227" s="17"/>
      <c r="SP227" s="17"/>
      <c r="SQ227" s="17"/>
      <c r="SR227" s="17"/>
      <c r="SS227" s="17"/>
      <c r="ST227" s="17"/>
      <c r="SU227" s="17"/>
      <c r="SV227" s="17"/>
      <c r="SW227" s="17"/>
      <c r="SX227" s="17"/>
      <c r="SY227" s="17"/>
      <c r="SZ227" s="17"/>
      <c r="TA227" s="17"/>
      <c r="TB227" s="17"/>
      <c r="TC227" s="17"/>
      <c r="TD227" s="17"/>
      <c r="TE227" s="17"/>
      <c r="TF227" s="17"/>
      <c r="TG227" s="17"/>
      <c r="TH227" s="17"/>
      <c r="TI227" s="17"/>
      <c r="TJ227" s="17"/>
      <c r="TK227" s="17"/>
      <c r="TL227" s="17"/>
      <c r="TM227" s="17"/>
      <c r="TN227" s="17"/>
      <c r="TO227" s="17"/>
      <c r="TP227" s="17"/>
      <c r="TQ227" s="17"/>
      <c r="TR227" s="17"/>
      <c r="TS227" s="17"/>
      <c r="TT227" s="17"/>
      <c r="TU227" s="17"/>
      <c r="TV227" s="17"/>
      <c r="TW227" s="17"/>
      <c r="TX227" s="17"/>
      <c r="TY227" s="17"/>
      <c r="TZ227" s="17"/>
      <c r="UA227" s="17"/>
      <c r="UB227" s="17"/>
      <c r="UC227" s="17"/>
      <c r="UD227" s="17"/>
      <c r="UE227" s="17"/>
      <c r="UF227" s="17"/>
      <c r="UG227" s="17"/>
      <c r="UH227" s="17"/>
      <c r="UI227" s="17"/>
      <c r="UJ227" s="17"/>
      <c r="UK227" s="17"/>
      <c r="UL227" s="17"/>
      <c r="UM227" s="17"/>
      <c r="UN227" s="17"/>
      <c r="UO227" s="17"/>
      <c r="UP227" s="17"/>
      <c r="UQ227" s="17"/>
      <c r="UR227" s="17"/>
      <c r="US227" s="17"/>
      <c r="UT227" s="17"/>
      <c r="UU227" s="17"/>
      <c r="UV227" s="17"/>
      <c r="UW227" s="17"/>
      <c r="UX227" s="17"/>
      <c r="UY227" s="17"/>
      <c r="UZ227" s="17"/>
      <c r="VA227" s="17"/>
      <c r="VB227" s="17"/>
      <c r="VC227" s="17"/>
      <c r="VD227" s="17"/>
      <c r="VE227" s="17"/>
      <c r="VF227" s="17"/>
      <c r="VG227" s="17"/>
      <c r="VH227" s="17"/>
      <c r="VI227" s="17"/>
      <c r="VJ227" s="17"/>
      <c r="VK227" s="17"/>
      <c r="VL227" s="17"/>
      <c r="VM227" s="17"/>
      <c r="VN227" s="17"/>
      <c r="VO227" s="17"/>
      <c r="VP227" s="17"/>
      <c r="VQ227" s="17"/>
      <c r="VR227" s="17"/>
      <c r="VS227" s="17"/>
      <c r="VT227" s="17"/>
      <c r="VU227" s="17"/>
      <c r="VV227" s="17"/>
      <c r="VW227" s="17"/>
      <c r="VX227" s="17"/>
      <c r="VY227" s="17"/>
      <c r="VZ227" s="17"/>
      <c r="WA227" s="17"/>
      <c r="WB227" s="17"/>
      <c r="WC227" s="17"/>
      <c r="WD227" s="17"/>
      <c r="WE227" s="17"/>
      <c r="WF227" s="17"/>
      <c r="WG227" s="17"/>
      <c r="WH227" s="17"/>
      <c r="WI227" s="17"/>
      <c r="WJ227" s="17"/>
      <c r="WK227" s="17"/>
      <c r="WL227" s="17"/>
      <c r="WM227" s="17"/>
      <c r="WN227" s="17"/>
      <c r="WO227" s="17"/>
      <c r="WP227" s="17"/>
      <c r="WQ227" s="17"/>
      <c r="WR227" s="17"/>
      <c r="WS227" s="17"/>
      <c r="WT227" s="17"/>
      <c r="WU227" s="17"/>
      <c r="WV227" s="17"/>
      <c r="WW227" s="17"/>
      <c r="WX227" s="17"/>
      <c r="WY227" s="17"/>
      <c r="WZ227" s="17"/>
      <c r="XA227" s="17"/>
      <c r="XB227" s="17"/>
      <c r="XC227" s="17"/>
      <c r="XD227" s="17"/>
      <c r="XE227" s="17"/>
      <c r="XF227" s="17"/>
      <c r="XG227" s="17"/>
      <c r="XH227" s="17"/>
      <c r="XI227" s="17"/>
      <c r="XJ227" s="17"/>
      <c r="XK227" s="17"/>
      <c r="XL227" s="17"/>
      <c r="XM227" s="17"/>
      <c r="XN227" s="17"/>
      <c r="XO227" s="17"/>
      <c r="XP227" s="17"/>
      <c r="XQ227" s="17"/>
      <c r="XR227" s="17"/>
      <c r="XS227" s="17"/>
      <c r="XT227" s="17"/>
      <c r="XU227" s="17"/>
      <c r="XV227" s="17"/>
      <c r="XW227" s="17"/>
      <c r="XX227" s="17"/>
      <c r="XY227" s="17"/>
      <c r="XZ227" s="17"/>
      <c r="YA227" s="17"/>
      <c r="YB227" s="17"/>
      <c r="YC227" s="17"/>
      <c r="YD227" s="17"/>
      <c r="YE227" s="17"/>
      <c r="YF227" s="17"/>
      <c r="YG227" s="17"/>
      <c r="YH227" s="17"/>
      <c r="YI227" s="17"/>
      <c r="YJ227" s="17"/>
      <c r="YK227" s="17"/>
      <c r="YL227" s="17"/>
      <c r="YM227" s="17"/>
      <c r="YN227" s="17"/>
      <c r="YO227" s="17"/>
      <c r="YP227" s="17"/>
      <c r="YQ227" s="17"/>
      <c r="YR227" s="17"/>
      <c r="YS227" s="17"/>
      <c r="YT227" s="17"/>
      <c r="YU227" s="17"/>
      <c r="YV227" s="17"/>
      <c r="YW227" s="17"/>
      <c r="YX227" s="17"/>
      <c r="YY227" s="17"/>
      <c r="YZ227" s="17"/>
      <c r="ZA227" s="17"/>
      <c r="ZB227" s="17"/>
      <c r="ZC227" s="17"/>
      <c r="ZD227" s="17"/>
      <c r="ZE227" s="17"/>
      <c r="ZF227" s="17"/>
      <c r="ZG227" s="17"/>
      <c r="ZH227" s="17"/>
      <c r="ZI227" s="17"/>
      <c r="ZJ227" s="17"/>
      <c r="ZK227" s="17"/>
      <c r="ZL227" s="17"/>
      <c r="ZM227" s="17"/>
      <c r="ZN227" s="17"/>
      <c r="ZO227" s="17"/>
      <c r="ZP227" s="17"/>
      <c r="ZQ227" s="17"/>
      <c r="ZR227" s="17"/>
      <c r="ZS227" s="17"/>
      <c r="ZT227" s="17"/>
      <c r="ZU227" s="17"/>
      <c r="ZV227" s="17"/>
      <c r="ZW227" s="17"/>
      <c r="ZX227" s="17"/>
      <c r="ZY227" s="17"/>
      <c r="ZZ227" s="17"/>
      <c r="AAA227" s="17"/>
      <c r="AAB227" s="17"/>
      <c r="AAC227" s="17"/>
      <c r="AAD227" s="17"/>
      <c r="AAE227" s="17"/>
      <c r="AAF227" s="17"/>
      <c r="AAG227" s="17"/>
      <c r="AAH227" s="17"/>
      <c r="AAI227" s="17"/>
      <c r="AAJ227" s="17"/>
      <c r="AAK227" s="17"/>
      <c r="AAL227" s="17"/>
      <c r="AAM227" s="17"/>
      <c r="AAN227" s="17"/>
      <c r="AAO227" s="17"/>
      <c r="AAP227" s="17"/>
      <c r="AAQ227" s="17"/>
      <c r="AAR227" s="17"/>
      <c r="AAS227" s="17"/>
      <c r="AAT227" s="17"/>
      <c r="AAU227" s="17"/>
      <c r="AAV227" s="17"/>
      <c r="AAW227" s="17"/>
      <c r="AAX227" s="17"/>
      <c r="AAY227" s="17"/>
      <c r="AAZ227" s="17"/>
      <c r="ABA227" s="17"/>
      <c r="ABB227" s="17"/>
      <c r="ABC227" s="17"/>
      <c r="ABD227" s="17"/>
      <c r="ABE227" s="17"/>
      <c r="ABF227" s="17"/>
      <c r="ABG227" s="17"/>
      <c r="ABH227" s="17"/>
      <c r="ABI227" s="17"/>
      <c r="ABJ227" s="17"/>
      <c r="ABK227" s="17"/>
      <c r="ABL227" s="17"/>
      <c r="ABM227" s="17"/>
      <c r="ABN227" s="17"/>
      <c r="ABO227" s="17"/>
      <c r="ABP227" s="17"/>
      <c r="ABQ227" s="17"/>
      <c r="ABR227" s="17"/>
      <c r="ABS227" s="17"/>
      <c r="ABT227" s="17"/>
      <c r="ABU227" s="17"/>
      <c r="ABV227" s="17"/>
      <c r="ABW227" s="17"/>
      <c r="ABX227" s="17"/>
      <c r="ABY227" s="17"/>
      <c r="ABZ227" s="17"/>
      <c r="ACA227" s="17"/>
      <c r="ACB227" s="17"/>
      <c r="ACC227" s="17"/>
      <c r="ACD227" s="17"/>
      <c r="ACE227" s="17"/>
      <c r="ACF227" s="17"/>
      <c r="ACG227" s="17"/>
      <c r="ACH227" s="17"/>
      <c r="ACI227" s="17"/>
      <c r="ACJ227" s="17"/>
      <c r="ACK227" s="17"/>
      <c r="ACL227" s="17"/>
      <c r="ACM227" s="17"/>
      <c r="ACN227" s="17"/>
      <c r="ACO227" s="17"/>
      <c r="ACP227" s="17"/>
      <c r="ACQ227" s="17"/>
      <c r="ACR227" s="17"/>
      <c r="ACS227" s="17"/>
      <c r="ACT227" s="17"/>
      <c r="ACU227" s="17"/>
      <c r="ACV227" s="17"/>
      <c r="ACW227" s="17"/>
      <c r="ACX227" s="17"/>
      <c r="ACY227" s="17"/>
      <c r="ACZ227" s="17"/>
      <c r="ADA227" s="17"/>
      <c r="ADB227" s="17"/>
      <c r="ADC227" s="17"/>
      <c r="ADD227" s="17"/>
      <c r="ADE227" s="17"/>
      <c r="ADF227" s="17"/>
      <c r="ADG227" s="17"/>
      <c r="ADH227" s="17"/>
      <c r="ADI227" s="17"/>
      <c r="ADJ227" s="17"/>
      <c r="ADK227" s="17"/>
      <c r="ADL227" s="17"/>
      <c r="ADM227" s="17"/>
      <c r="ADN227" s="17"/>
      <c r="ADO227" s="17"/>
      <c r="ADP227" s="17"/>
      <c r="ADQ227" s="17"/>
      <c r="ADR227" s="17"/>
      <c r="ADS227" s="17"/>
      <c r="ADT227" s="17"/>
      <c r="ADU227" s="17"/>
      <c r="ADV227" s="17"/>
      <c r="ADW227" s="17"/>
      <c r="ADX227" s="17"/>
      <c r="ADY227" s="17"/>
      <c r="ADZ227" s="17"/>
      <c r="AEA227" s="17"/>
      <c r="AEB227" s="17"/>
      <c r="AEC227" s="17"/>
      <c r="AED227" s="17"/>
      <c r="AEE227" s="17"/>
      <c r="AEF227" s="17"/>
      <c r="AEG227" s="17"/>
      <c r="AEH227" s="17"/>
      <c r="AEI227" s="17"/>
      <c r="AEJ227" s="17"/>
      <c r="AEK227" s="17"/>
      <c r="AEL227" s="17"/>
      <c r="AEM227" s="17"/>
      <c r="AEN227" s="17"/>
      <c r="AEO227" s="17"/>
      <c r="AEP227" s="17"/>
      <c r="AEQ227" s="17"/>
      <c r="AER227" s="17"/>
      <c r="AES227" s="17"/>
      <c r="AET227" s="17"/>
      <c r="AEU227" s="17"/>
      <c r="AEV227" s="17"/>
      <c r="AEW227" s="17"/>
      <c r="AEX227" s="17"/>
      <c r="AEY227" s="17"/>
      <c r="AEZ227" s="17"/>
      <c r="AFA227" s="17"/>
      <c r="AFB227" s="17"/>
      <c r="AFC227" s="17"/>
      <c r="AFD227" s="17"/>
      <c r="AFE227" s="17"/>
      <c r="AFF227" s="17"/>
      <c r="AFG227" s="17"/>
      <c r="AFH227" s="17"/>
      <c r="AFI227" s="17"/>
      <c r="AFJ227" s="17"/>
      <c r="AFK227" s="17"/>
      <c r="AFL227" s="17"/>
      <c r="AFM227" s="17"/>
      <c r="AFN227" s="17"/>
      <c r="AFO227" s="17"/>
      <c r="AFP227" s="17"/>
      <c r="AFQ227" s="17"/>
      <c r="AFR227" s="17"/>
      <c r="AFS227" s="17"/>
      <c r="AFT227" s="17"/>
      <c r="AFU227" s="17"/>
      <c r="AFV227" s="17"/>
      <c r="AFW227" s="17"/>
      <c r="AFX227" s="17"/>
      <c r="AFY227" s="17"/>
      <c r="AFZ227" s="17"/>
      <c r="AGA227" s="17"/>
      <c r="AGB227" s="17"/>
      <c r="AGC227" s="17"/>
      <c r="AGD227" s="17"/>
      <c r="AGE227" s="17"/>
      <c r="AGF227" s="17"/>
      <c r="AGG227" s="17"/>
      <c r="AGH227" s="17"/>
      <c r="AGI227" s="17"/>
      <c r="AGJ227" s="17"/>
      <c r="AGK227" s="17"/>
      <c r="AGL227" s="17"/>
      <c r="AGM227" s="17"/>
      <c r="AGN227" s="17"/>
      <c r="AGO227" s="17"/>
      <c r="AGP227" s="17"/>
      <c r="AGQ227" s="17"/>
      <c r="AGR227" s="17"/>
      <c r="AGS227" s="17"/>
      <c r="AGT227" s="17"/>
      <c r="AGU227" s="17"/>
      <c r="AGV227" s="17"/>
      <c r="AGW227" s="17"/>
      <c r="AGX227" s="17"/>
      <c r="AGY227" s="17"/>
      <c r="AGZ227" s="17"/>
      <c r="AHA227" s="17"/>
      <c r="AHB227" s="17"/>
      <c r="AHC227" s="17"/>
      <c r="AHD227" s="17"/>
      <c r="AHE227" s="17"/>
      <c r="AHF227" s="17"/>
      <c r="AHG227" s="17"/>
      <c r="AHH227" s="17"/>
      <c r="AHI227" s="17"/>
      <c r="AHJ227" s="17"/>
      <c r="AHK227" s="17"/>
      <c r="AHL227" s="17"/>
      <c r="AHM227" s="17"/>
      <c r="AHN227" s="17"/>
      <c r="AHO227" s="17"/>
      <c r="AHP227" s="17"/>
      <c r="AHQ227" s="17"/>
      <c r="AHR227" s="17"/>
      <c r="AHS227" s="17"/>
      <c r="AHT227" s="17"/>
      <c r="AHU227" s="17"/>
      <c r="AHV227" s="17"/>
      <c r="AHW227" s="17"/>
      <c r="AHX227" s="17"/>
      <c r="AHY227" s="17"/>
      <c r="AHZ227" s="17"/>
      <c r="AIA227" s="17"/>
      <c r="AIB227" s="17"/>
      <c r="AIC227" s="17"/>
      <c r="AID227" s="17"/>
      <c r="AIE227" s="17"/>
      <c r="AIF227" s="17"/>
      <c r="AIG227" s="17"/>
      <c r="AIH227" s="17"/>
      <c r="AII227" s="17"/>
      <c r="AIJ227" s="17"/>
      <c r="AIK227" s="17"/>
      <c r="AIL227" s="17"/>
      <c r="AIM227" s="17"/>
      <c r="AIN227" s="17"/>
      <c r="AIO227" s="17"/>
      <c r="AIP227" s="17"/>
      <c r="AIQ227" s="17"/>
      <c r="AIR227" s="17"/>
      <c r="AIS227" s="17"/>
      <c r="AIT227" s="17"/>
      <c r="AIU227" s="17"/>
      <c r="AIV227" s="17"/>
      <c r="AIW227" s="17"/>
      <c r="AIX227" s="17"/>
      <c r="AIY227" s="17"/>
      <c r="AIZ227" s="17"/>
      <c r="AJA227" s="17"/>
      <c r="AJB227" s="17"/>
      <c r="AJC227" s="17"/>
      <c r="AJD227" s="17"/>
      <c r="AJE227" s="17"/>
      <c r="AJF227" s="17"/>
      <c r="AJG227" s="17"/>
      <c r="AJH227" s="17"/>
      <c r="AJI227" s="17"/>
      <c r="AJJ227" s="17"/>
      <c r="AJK227" s="17"/>
      <c r="AJL227" s="17"/>
      <c r="AJM227" s="17"/>
      <c r="AJN227" s="17"/>
      <c r="AJO227" s="17"/>
      <c r="AJP227" s="17"/>
      <c r="AJQ227" s="17"/>
      <c r="AJR227" s="17"/>
      <c r="AJS227" s="17"/>
      <c r="AJT227" s="17"/>
      <c r="AJU227" s="17"/>
      <c r="AJV227" s="17"/>
      <c r="AJW227" s="17"/>
      <c r="AJX227" s="17"/>
      <c r="AJY227" s="17"/>
      <c r="AJZ227" s="17"/>
      <c r="AKA227" s="17"/>
      <c r="AKB227" s="17"/>
      <c r="AKC227" s="17"/>
      <c r="AKD227" s="17"/>
      <c r="AKE227" s="17"/>
      <c r="AKF227" s="17"/>
      <c r="AKG227" s="17"/>
      <c r="AKH227" s="17"/>
      <c r="AKI227" s="17"/>
      <c r="AKJ227" s="17"/>
      <c r="AKK227" s="17"/>
      <c r="AKL227" s="17"/>
      <c r="AKM227" s="17"/>
      <c r="AKN227" s="17"/>
      <c r="AKO227" s="17"/>
      <c r="AKP227" s="17"/>
      <c r="AKQ227" s="17"/>
      <c r="AKR227" s="17"/>
      <c r="AKS227" s="17"/>
      <c r="AKT227" s="17"/>
      <c r="AKU227" s="17"/>
      <c r="AKV227" s="17"/>
      <c r="AKW227" s="17"/>
      <c r="AKX227" s="17"/>
      <c r="AKY227" s="17"/>
      <c r="AKZ227" s="17"/>
      <c r="ALA227" s="17"/>
      <c r="ALB227" s="17"/>
      <c r="ALC227" s="17"/>
      <c r="ALD227" s="17"/>
      <c r="ALE227" s="17"/>
      <c r="ALF227" s="17"/>
      <c r="ALG227" s="17"/>
      <c r="ALH227" s="17"/>
      <c r="ALI227" s="17"/>
      <c r="ALJ227" s="17"/>
      <c r="ALK227" s="17"/>
      <c r="ALL227" s="17"/>
      <c r="ALM227" s="17"/>
      <c r="ALN227" s="17"/>
      <c r="ALO227" s="17"/>
      <c r="ALP227" s="17"/>
      <c r="ALQ227" s="17"/>
      <c r="ALR227" s="17"/>
      <c r="ALS227" s="17"/>
      <c r="ALT227" s="17"/>
      <c r="ALU227" s="17"/>
      <c r="ALV227" s="17"/>
      <c r="ALW227" s="17"/>
      <c r="ALX227" s="17"/>
      <c r="ALY227" s="17"/>
      <c r="ALZ227" s="17"/>
      <c r="AMA227" s="17"/>
      <c r="AMB227" s="17"/>
      <c r="AMC227" s="17"/>
      <c r="AMD227" s="17"/>
      <c r="AME227" s="17"/>
      <c r="AMF227" s="17"/>
      <c r="AMG227" s="17"/>
      <c r="AMH227" s="17"/>
      <c r="AMI227" s="17"/>
      <c r="AMJ227" s="17"/>
      <c r="AMK227" s="17"/>
      <c r="AML227" s="17"/>
      <c r="AMM227" s="17"/>
      <c r="AMN227" s="17"/>
      <c r="AMO227" s="17"/>
      <c r="AMP227" s="17"/>
      <c r="AMQ227" s="17"/>
      <c r="AMR227" s="17"/>
      <c r="AMS227" s="17"/>
      <c r="AMT227" s="17"/>
      <c r="AMU227" s="17"/>
      <c r="AMV227" s="17"/>
      <c r="AMW227" s="17"/>
      <c r="AMX227" s="17"/>
      <c r="AMY227" s="17"/>
      <c r="AMZ227" s="17"/>
      <c r="ANA227" s="17"/>
      <c r="ANB227" s="17"/>
      <c r="ANC227" s="17"/>
      <c r="AND227" s="17"/>
      <c r="ANE227" s="17"/>
      <c r="ANF227" s="17"/>
      <c r="ANG227" s="17"/>
      <c r="ANH227" s="17"/>
      <c r="ANI227" s="17"/>
      <c r="ANJ227" s="17"/>
      <c r="ANK227" s="17"/>
      <c r="ANL227" s="17"/>
      <c r="ANM227" s="17"/>
      <c r="ANN227" s="17"/>
      <c r="ANO227" s="17"/>
      <c r="ANP227" s="17"/>
      <c r="ANQ227" s="17"/>
      <c r="ANR227" s="17"/>
      <c r="ANS227" s="17"/>
      <c r="ANT227" s="17"/>
      <c r="ANU227" s="17"/>
      <c r="ANV227" s="17"/>
      <c r="ANW227" s="17"/>
      <c r="ANX227" s="17"/>
      <c r="ANY227" s="17"/>
      <c r="ANZ227" s="17"/>
      <c r="AOA227" s="17"/>
      <c r="AOB227" s="17"/>
      <c r="AOC227" s="17"/>
      <c r="AOD227" s="17"/>
      <c r="AOE227" s="17"/>
      <c r="AOF227" s="17"/>
      <c r="AOG227" s="17"/>
      <c r="AOH227" s="17"/>
      <c r="AOI227" s="17"/>
      <c r="AOJ227" s="17"/>
      <c r="AOK227" s="17"/>
      <c r="AOL227" s="17"/>
      <c r="AOM227" s="17"/>
      <c r="AON227" s="17"/>
      <c r="AOO227" s="17"/>
      <c r="AOP227" s="17"/>
      <c r="AOQ227" s="17"/>
      <c r="AOR227" s="17"/>
      <c r="AOS227" s="17"/>
      <c r="AOT227" s="17"/>
      <c r="AOU227" s="17"/>
      <c r="AOV227" s="17"/>
      <c r="AOW227" s="17"/>
      <c r="AOX227" s="17"/>
      <c r="AOY227" s="17"/>
      <c r="AOZ227" s="17"/>
      <c r="APA227" s="17"/>
      <c r="APB227" s="17"/>
      <c r="APC227" s="17"/>
      <c r="APD227" s="17"/>
      <c r="APE227" s="17"/>
      <c r="APF227" s="17"/>
      <c r="APG227" s="17"/>
      <c r="APH227" s="17"/>
      <c r="API227" s="17"/>
      <c r="APJ227" s="17"/>
      <c r="APK227" s="17"/>
      <c r="APL227" s="17"/>
      <c r="APM227" s="17"/>
      <c r="APN227" s="17"/>
      <c r="APO227" s="17"/>
      <c r="APP227" s="17"/>
      <c r="APQ227" s="17"/>
      <c r="APR227" s="17"/>
      <c r="APS227" s="17"/>
      <c r="APT227" s="17"/>
      <c r="APU227" s="17"/>
      <c r="APV227" s="17"/>
      <c r="APW227" s="17"/>
      <c r="APX227" s="17"/>
      <c r="APY227" s="17"/>
      <c r="APZ227" s="17"/>
      <c r="AQA227" s="17"/>
      <c r="AQB227" s="17"/>
      <c r="AQC227" s="17"/>
      <c r="AQD227" s="17"/>
      <c r="AQE227" s="17"/>
      <c r="AQF227" s="17"/>
      <c r="AQG227" s="17"/>
      <c r="AQH227" s="17"/>
      <c r="AQI227" s="17"/>
      <c r="AQJ227" s="17"/>
      <c r="AQK227" s="17"/>
      <c r="AQL227" s="17"/>
      <c r="AQM227" s="17"/>
      <c r="AQN227" s="17"/>
      <c r="AQO227" s="17"/>
      <c r="AQP227" s="17"/>
      <c r="AQQ227" s="17"/>
      <c r="AQR227" s="17"/>
      <c r="AQS227" s="17"/>
      <c r="AQT227" s="17"/>
      <c r="AQU227" s="17"/>
      <c r="AQV227" s="17"/>
      <c r="AQW227" s="17"/>
      <c r="AQX227" s="17"/>
      <c r="AQY227" s="17"/>
      <c r="AQZ227" s="17"/>
      <c r="ARA227" s="17"/>
      <c r="ARB227" s="17"/>
      <c r="ARC227" s="17"/>
      <c r="ARD227" s="17"/>
      <c r="ARE227" s="17"/>
      <c r="ARF227" s="17"/>
      <c r="ARG227" s="17"/>
      <c r="ARH227" s="17"/>
      <c r="ARI227" s="17"/>
      <c r="ARJ227" s="17"/>
      <c r="ARK227" s="17"/>
      <c r="ARL227" s="17"/>
      <c r="ARM227" s="17"/>
      <c r="ARN227" s="17"/>
      <c r="ARO227" s="17"/>
      <c r="ARP227" s="17"/>
      <c r="ARQ227" s="17"/>
      <c r="ARR227" s="17"/>
      <c r="ARS227" s="17"/>
      <c r="ART227" s="17"/>
      <c r="ARU227" s="17"/>
      <c r="ARV227" s="17"/>
      <c r="ARW227" s="17"/>
      <c r="ARX227" s="17"/>
      <c r="ARY227" s="17"/>
      <c r="ARZ227" s="17"/>
      <c r="ASA227" s="17"/>
      <c r="ASB227" s="17"/>
      <c r="ASC227" s="17"/>
      <c r="ASD227" s="17"/>
      <c r="ASE227" s="17"/>
      <c r="ASF227" s="17"/>
      <c r="ASG227" s="17"/>
      <c r="ASH227" s="17"/>
      <c r="ASI227" s="17"/>
      <c r="ASJ227" s="17"/>
      <c r="ASK227" s="17"/>
      <c r="ASL227" s="17"/>
      <c r="ASM227" s="17"/>
      <c r="ASN227" s="17"/>
      <c r="ASO227" s="17"/>
      <c r="ASP227" s="17"/>
      <c r="ASQ227" s="17"/>
      <c r="ASR227" s="17"/>
      <c r="ASS227" s="17"/>
      <c r="AST227" s="17"/>
      <c r="ASU227" s="17"/>
      <c r="ASV227" s="17"/>
      <c r="ASW227" s="17"/>
      <c r="ASX227" s="17"/>
      <c r="ASY227" s="17"/>
      <c r="ASZ227" s="17"/>
      <c r="ATA227" s="17"/>
      <c r="ATB227" s="17"/>
      <c r="ATC227" s="17"/>
      <c r="ATD227" s="17"/>
      <c r="ATE227" s="17"/>
      <c r="ATF227" s="17"/>
      <c r="ATG227" s="17"/>
      <c r="ATH227" s="17"/>
      <c r="ATI227" s="17"/>
      <c r="ATJ227" s="17"/>
      <c r="ATK227" s="17"/>
      <c r="ATL227" s="17"/>
      <c r="ATM227" s="17"/>
      <c r="ATN227" s="17"/>
      <c r="ATO227" s="17"/>
      <c r="ATP227" s="17"/>
      <c r="ATQ227" s="17"/>
      <c r="ATR227" s="17"/>
      <c r="ATS227" s="17"/>
      <c r="ATT227" s="17"/>
      <c r="ATU227" s="17"/>
      <c r="ATV227" s="17"/>
      <c r="ATW227" s="17"/>
      <c r="ATX227" s="17"/>
      <c r="ATY227" s="17"/>
      <c r="ATZ227" s="17"/>
      <c r="AUA227" s="17"/>
      <c r="AUB227" s="17"/>
      <c r="AUC227" s="17"/>
      <c r="AUD227" s="17"/>
      <c r="AUE227" s="17"/>
      <c r="AUF227" s="17"/>
      <c r="AUG227" s="17"/>
      <c r="AUH227" s="17"/>
      <c r="AUI227" s="17"/>
      <c r="AUJ227" s="17"/>
      <c r="AUK227" s="17"/>
      <c r="AUL227" s="17"/>
      <c r="AUM227" s="17"/>
      <c r="AUN227" s="17"/>
      <c r="AUO227" s="17"/>
      <c r="AUP227" s="17"/>
      <c r="AUQ227" s="17"/>
      <c r="AUR227" s="17"/>
      <c r="AUS227" s="17"/>
      <c r="AUT227" s="17"/>
      <c r="AUU227" s="17"/>
      <c r="AUV227" s="17"/>
      <c r="AUW227" s="17"/>
      <c r="AUX227" s="17"/>
      <c r="AUY227" s="17"/>
      <c r="AUZ227" s="17"/>
      <c r="AVA227" s="17"/>
      <c r="AVB227" s="17"/>
      <c r="AVC227" s="17"/>
      <c r="AVD227" s="17"/>
      <c r="AVE227" s="17"/>
      <c r="AVF227" s="17"/>
      <c r="AVG227" s="17"/>
      <c r="AVH227" s="17"/>
      <c r="AVI227" s="17"/>
      <c r="AVJ227" s="17"/>
      <c r="AVK227" s="17"/>
      <c r="AVL227" s="17"/>
      <c r="AVM227" s="17"/>
      <c r="AVN227" s="17"/>
      <c r="AVO227" s="17"/>
      <c r="AVP227" s="17"/>
      <c r="AVQ227" s="17"/>
      <c r="AVR227" s="17"/>
      <c r="AVS227" s="17"/>
      <c r="AVT227" s="17"/>
      <c r="AVU227" s="17"/>
      <c r="AVV227" s="17"/>
      <c r="AVW227" s="17"/>
      <c r="AVX227" s="17"/>
      <c r="AVY227" s="17"/>
      <c r="AVZ227" s="17"/>
      <c r="AWA227" s="17"/>
      <c r="AWB227" s="17"/>
      <c r="AWC227" s="17"/>
      <c r="AWD227" s="17"/>
      <c r="AWE227" s="17"/>
      <c r="AWF227" s="17"/>
      <c r="AWG227" s="17"/>
      <c r="AWH227" s="17"/>
      <c r="AWI227" s="17"/>
      <c r="AWJ227" s="17"/>
      <c r="AWK227" s="17"/>
      <c r="AWL227" s="17"/>
      <c r="AWM227" s="17"/>
      <c r="AWN227" s="17"/>
      <c r="AWO227" s="17"/>
      <c r="AWP227" s="17"/>
      <c r="AWQ227" s="17"/>
      <c r="AWR227" s="17"/>
      <c r="AWS227" s="17"/>
      <c r="AWT227" s="17"/>
      <c r="AWU227" s="17"/>
      <c r="AWV227" s="17"/>
      <c r="AWW227" s="17"/>
      <c r="AWX227" s="17"/>
      <c r="AWY227" s="17"/>
      <c r="AWZ227" s="17"/>
      <c r="AXA227" s="17"/>
      <c r="AXB227" s="17"/>
      <c r="AXC227" s="17"/>
      <c r="AXD227" s="17"/>
      <c r="AXE227" s="17"/>
      <c r="AXF227" s="17"/>
      <c r="AXG227" s="17"/>
      <c r="AXH227" s="17"/>
      <c r="AXI227" s="17"/>
      <c r="AXJ227" s="17"/>
      <c r="AXK227" s="17"/>
      <c r="AXL227" s="17"/>
      <c r="AXM227" s="17"/>
      <c r="AXN227" s="17"/>
      <c r="AXO227" s="17"/>
      <c r="AXP227" s="17"/>
      <c r="AXQ227" s="17"/>
      <c r="AXR227" s="17"/>
      <c r="AXS227" s="17"/>
      <c r="AXT227" s="17"/>
      <c r="AXU227" s="17"/>
      <c r="AXV227" s="17"/>
      <c r="AXW227" s="17"/>
      <c r="AXX227" s="17"/>
      <c r="AXY227" s="17"/>
      <c r="AXZ227" s="17"/>
      <c r="AYA227" s="17"/>
      <c r="AYB227" s="17"/>
      <c r="AYC227" s="17"/>
      <c r="AYD227" s="17"/>
      <c r="AYE227" s="17"/>
      <c r="AYF227" s="17"/>
      <c r="AYG227" s="17"/>
      <c r="AYH227" s="17"/>
      <c r="AYI227" s="17"/>
      <c r="AYJ227" s="17"/>
      <c r="AYK227" s="17"/>
      <c r="AYL227" s="17"/>
      <c r="AYM227" s="17"/>
      <c r="AYN227" s="17"/>
      <c r="AYO227" s="17"/>
      <c r="AYP227" s="17"/>
      <c r="AYQ227" s="17"/>
      <c r="AYR227" s="17"/>
      <c r="AYS227" s="17"/>
      <c r="AYT227" s="17"/>
      <c r="AYU227" s="17"/>
      <c r="AYV227" s="17"/>
      <c r="AYW227" s="17"/>
      <c r="AYX227" s="17"/>
      <c r="AYY227" s="17"/>
      <c r="AYZ227" s="17"/>
      <c r="AZA227" s="17"/>
      <c r="AZB227" s="17"/>
      <c r="AZC227" s="17"/>
      <c r="AZD227" s="17"/>
      <c r="AZE227" s="17"/>
      <c r="AZF227" s="17"/>
      <c r="AZG227" s="17"/>
      <c r="AZH227" s="17"/>
      <c r="AZI227" s="17"/>
      <c r="AZJ227" s="17"/>
      <c r="AZK227" s="17"/>
      <c r="AZL227" s="17"/>
      <c r="AZM227" s="17"/>
      <c r="AZN227" s="17"/>
      <c r="AZO227" s="17"/>
      <c r="AZP227" s="17"/>
      <c r="AZQ227" s="17"/>
      <c r="AZR227" s="17"/>
      <c r="AZS227" s="17"/>
      <c r="AZT227" s="17"/>
      <c r="AZU227" s="17"/>
      <c r="AZV227" s="17"/>
      <c r="AZW227" s="17"/>
      <c r="AZX227" s="17"/>
      <c r="AZY227" s="17"/>
      <c r="AZZ227" s="17"/>
      <c r="BAA227" s="17"/>
      <c r="BAB227" s="17"/>
      <c r="BAC227" s="17"/>
      <c r="BAD227" s="17"/>
      <c r="BAE227" s="17"/>
      <c r="BAF227" s="17"/>
      <c r="BAG227" s="17"/>
      <c r="BAH227" s="17"/>
      <c r="BAI227" s="17"/>
      <c r="BAJ227" s="17"/>
      <c r="BAK227" s="17"/>
      <c r="BAL227" s="17"/>
      <c r="BAM227" s="17"/>
      <c r="BAN227" s="17"/>
      <c r="BAO227" s="17"/>
      <c r="BAP227" s="17"/>
      <c r="BAQ227" s="17"/>
      <c r="BAR227" s="17"/>
      <c r="BAS227" s="17"/>
      <c r="BAT227" s="17"/>
      <c r="BAU227" s="17"/>
      <c r="BAV227" s="17"/>
      <c r="BAW227" s="17"/>
      <c r="BAX227" s="17"/>
      <c r="BAY227" s="17"/>
      <c r="BAZ227" s="17"/>
      <c r="BBA227" s="17"/>
      <c r="BBB227" s="17"/>
      <c r="BBC227" s="17"/>
      <c r="BBD227" s="17"/>
      <c r="BBE227" s="17"/>
      <c r="BBF227" s="17"/>
      <c r="BBG227" s="17"/>
      <c r="BBH227" s="17"/>
      <c r="BBI227" s="17"/>
      <c r="BBJ227" s="17"/>
      <c r="BBK227" s="17"/>
      <c r="BBL227" s="17"/>
      <c r="BBM227" s="17"/>
      <c r="BBN227" s="17"/>
      <c r="BBO227" s="17"/>
      <c r="BBP227" s="17"/>
      <c r="BBQ227" s="17"/>
      <c r="BBR227" s="17"/>
      <c r="BBS227" s="17"/>
      <c r="BBT227" s="17"/>
      <c r="BBU227" s="17"/>
      <c r="BBV227" s="17"/>
      <c r="BBW227" s="17"/>
      <c r="BBX227" s="17"/>
      <c r="BBY227" s="17"/>
      <c r="BBZ227" s="17"/>
      <c r="BCA227" s="17"/>
      <c r="BCB227" s="17"/>
      <c r="BCC227" s="17"/>
      <c r="BCD227" s="17"/>
      <c r="BCE227" s="17"/>
      <c r="BCF227" s="17"/>
      <c r="BCG227" s="17"/>
      <c r="BCH227" s="17"/>
      <c r="BCI227" s="17"/>
      <c r="BCJ227" s="17"/>
      <c r="BCK227" s="17"/>
      <c r="BCL227" s="17"/>
      <c r="BCM227" s="17"/>
      <c r="BCN227" s="17"/>
      <c r="BCO227" s="17"/>
      <c r="BCP227" s="17"/>
      <c r="BCQ227" s="17"/>
      <c r="BCR227" s="17"/>
      <c r="BCS227" s="17"/>
      <c r="BCT227" s="17"/>
      <c r="BCU227" s="17"/>
      <c r="BCV227" s="17"/>
      <c r="BCW227" s="17"/>
      <c r="BCX227" s="17"/>
      <c r="BCY227" s="17"/>
      <c r="BCZ227" s="17"/>
      <c r="BDA227" s="17"/>
      <c r="BDB227" s="17"/>
      <c r="BDC227" s="17"/>
      <c r="BDD227" s="17"/>
      <c r="BDE227" s="17"/>
      <c r="BDF227" s="17"/>
      <c r="BDG227" s="17"/>
      <c r="BDH227" s="17"/>
      <c r="BDI227" s="17"/>
      <c r="BDJ227" s="17"/>
      <c r="BDK227" s="17"/>
      <c r="BDL227" s="17"/>
      <c r="BDM227" s="17"/>
      <c r="BDN227" s="17"/>
      <c r="BDO227" s="17"/>
      <c r="BDP227" s="17"/>
      <c r="BDQ227" s="17"/>
      <c r="BDR227" s="17"/>
      <c r="BDS227" s="17"/>
      <c r="BDT227" s="17"/>
      <c r="BDU227" s="17"/>
      <c r="BDV227" s="17"/>
      <c r="BDW227" s="17"/>
      <c r="BDX227" s="17"/>
      <c r="BDY227" s="17"/>
      <c r="BDZ227" s="17"/>
      <c r="BEA227" s="17"/>
      <c r="BEB227" s="17"/>
      <c r="BEC227" s="17"/>
      <c r="BED227" s="17"/>
      <c r="BEE227" s="17"/>
      <c r="BEF227" s="17"/>
      <c r="BEG227" s="17"/>
      <c r="BEH227" s="17"/>
      <c r="BEI227" s="17"/>
      <c r="BEJ227" s="17"/>
      <c r="BEK227" s="17"/>
      <c r="BEL227" s="17"/>
      <c r="BEM227" s="17"/>
      <c r="BEN227" s="17"/>
      <c r="BEO227" s="17"/>
      <c r="BEP227" s="17"/>
      <c r="BEQ227" s="17"/>
      <c r="BER227" s="17"/>
      <c r="BES227" s="17"/>
      <c r="BET227" s="17"/>
      <c r="BEU227" s="17"/>
      <c r="BEV227" s="17"/>
      <c r="BEW227" s="17"/>
      <c r="BEX227" s="17"/>
      <c r="BEY227" s="17"/>
      <c r="BEZ227" s="17"/>
      <c r="BFA227" s="17"/>
      <c r="BFB227" s="17"/>
      <c r="BFC227" s="17"/>
      <c r="BFD227" s="17"/>
      <c r="BFE227" s="17"/>
      <c r="BFF227" s="17"/>
      <c r="BFG227" s="17"/>
      <c r="BFH227" s="17"/>
      <c r="BFI227" s="17"/>
      <c r="BFJ227" s="17"/>
      <c r="BFK227" s="17"/>
      <c r="BFL227" s="17"/>
      <c r="BFM227" s="17"/>
      <c r="BFN227" s="17"/>
      <c r="BFO227" s="17"/>
      <c r="BFP227" s="17"/>
      <c r="BFQ227" s="17"/>
      <c r="BFR227" s="17"/>
      <c r="BFS227" s="17"/>
      <c r="BFT227" s="17"/>
      <c r="BFU227" s="17"/>
      <c r="BFV227" s="17"/>
      <c r="BFW227" s="17"/>
      <c r="BFX227" s="17"/>
      <c r="BFY227" s="17"/>
      <c r="BFZ227" s="17"/>
      <c r="BGA227" s="17"/>
      <c r="BGB227" s="17"/>
      <c r="BGC227" s="17"/>
      <c r="BGD227" s="17"/>
      <c r="BGE227" s="17"/>
      <c r="BGF227" s="17"/>
      <c r="BGG227" s="17"/>
      <c r="BGH227" s="17"/>
      <c r="BGI227" s="17"/>
      <c r="BGJ227" s="17"/>
      <c r="BGK227" s="17"/>
      <c r="BGL227" s="17"/>
      <c r="BGM227" s="17"/>
      <c r="BGN227" s="17"/>
      <c r="BGO227" s="17"/>
      <c r="BGP227" s="17"/>
      <c r="BGQ227" s="17"/>
      <c r="BGR227" s="17"/>
      <c r="BGS227" s="17"/>
      <c r="BGT227" s="17"/>
      <c r="BGU227" s="17"/>
      <c r="BGV227" s="17"/>
      <c r="BGW227" s="17"/>
      <c r="BGX227" s="17"/>
      <c r="BGY227" s="17"/>
      <c r="BGZ227" s="17"/>
      <c r="BHA227" s="17"/>
      <c r="BHB227" s="17"/>
      <c r="BHC227" s="17"/>
      <c r="BHD227" s="17"/>
      <c r="BHE227" s="17"/>
      <c r="BHF227" s="17"/>
      <c r="BHG227" s="17"/>
      <c r="BHH227" s="17"/>
      <c r="BHI227" s="17"/>
      <c r="BHJ227" s="17"/>
      <c r="BHK227" s="17"/>
      <c r="BHL227" s="17"/>
      <c r="BHM227" s="17"/>
      <c r="BHN227" s="17"/>
      <c r="BHO227" s="17"/>
      <c r="BHP227" s="17"/>
      <c r="BHQ227" s="17"/>
      <c r="BHR227" s="17"/>
      <c r="BHS227" s="17"/>
      <c r="BHT227" s="17"/>
      <c r="BHU227" s="17"/>
      <c r="BHV227" s="17"/>
      <c r="BHW227" s="17"/>
      <c r="BHX227" s="17"/>
      <c r="BHY227" s="17"/>
      <c r="BHZ227" s="17"/>
      <c r="BIA227" s="17"/>
      <c r="BIB227" s="17"/>
      <c r="BIC227" s="17"/>
      <c r="BID227" s="17"/>
      <c r="BIE227" s="17"/>
      <c r="BIF227" s="17"/>
      <c r="BIG227" s="17"/>
      <c r="BIH227" s="17"/>
      <c r="BII227" s="17"/>
      <c r="BIJ227" s="17"/>
      <c r="BIK227" s="17"/>
      <c r="BIL227" s="17"/>
      <c r="BIM227" s="17"/>
      <c r="BIN227" s="17"/>
      <c r="BIO227" s="17"/>
      <c r="BIP227" s="17"/>
      <c r="BIQ227" s="17"/>
      <c r="BIR227" s="17"/>
      <c r="BIS227" s="17"/>
      <c r="BIT227" s="17"/>
      <c r="BIU227" s="17"/>
      <c r="BIV227" s="17"/>
      <c r="BIW227" s="17"/>
      <c r="BIX227" s="17"/>
      <c r="BIY227" s="17"/>
      <c r="BIZ227" s="17"/>
      <c r="BJA227" s="17"/>
      <c r="BJB227" s="17"/>
      <c r="BJC227" s="17"/>
      <c r="BJD227" s="17"/>
      <c r="BJE227" s="17"/>
      <c r="BJF227" s="17"/>
      <c r="BJG227" s="17"/>
      <c r="BJH227" s="17"/>
      <c r="BJI227" s="17"/>
      <c r="BJJ227" s="17"/>
      <c r="BJK227" s="17"/>
      <c r="BJL227" s="17"/>
      <c r="BJM227" s="17"/>
      <c r="BJN227" s="17"/>
      <c r="BJO227" s="17"/>
      <c r="BJP227" s="17"/>
      <c r="BJQ227" s="17"/>
      <c r="BJR227" s="17"/>
      <c r="BJS227" s="17"/>
      <c r="BJT227" s="17"/>
      <c r="BJU227" s="17"/>
      <c r="BJV227" s="17"/>
      <c r="BJW227" s="17"/>
      <c r="BJX227" s="17"/>
      <c r="BJY227" s="17"/>
      <c r="BJZ227" s="17"/>
      <c r="BKA227" s="17"/>
      <c r="BKB227" s="17"/>
      <c r="BKC227" s="17"/>
      <c r="BKD227" s="17"/>
      <c r="BKE227" s="17"/>
      <c r="BKF227" s="17"/>
      <c r="BKG227" s="17"/>
      <c r="BKH227" s="17"/>
      <c r="BKI227" s="17"/>
      <c r="BKJ227" s="17"/>
      <c r="BKK227" s="17"/>
      <c r="BKL227" s="17"/>
      <c r="BKM227" s="17"/>
      <c r="BKN227" s="17"/>
      <c r="BKO227" s="17"/>
      <c r="BKP227" s="17"/>
      <c r="BKQ227" s="17"/>
      <c r="BKR227" s="17"/>
      <c r="BKS227" s="17"/>
      <c r="BKT227" s="17"/>
      <c r="BKU227" s="17"/>
      <c r="BKV227" s="17"/>
      <c r="BKW227" s="17"/>
      <c r="BKX227" s="17"/>
      <c r="BKY227" s="17"/>
      <c r="BKZ227" s="17"/>
      <c r="BLA227" s="17"/>
      <c r="BLB227" s="17"/>
      <c r="BLC227" s="17"/>
      <c r="BLD227" s="17"/>
      <c r="BLE227" s="17"/>
      <c r="BLF227" s="17"/>
      <c r="BLG227" s="17"/>
      <c r="BLH227" s="17"/>
      <c r="BLI227" s="17"/>
      <c r="BLJ227" s="17"/>
      <c r="BLK227" s="17"/>
      <c r="BLL227" s="17"/>
      <c r="BLM227" s="17"/>
      <c r="BLN227" s="17"/>
      <c r="BLO227" s="17"/>
      <c r="BLP227" s="17"/>
      <c r="BLQ227" s="17"/>
      <c r="BLR227" s="17"/>
      <c r="BLS227" s="17"/>
      <c r="BLT227" s="17"/>
      <c r="BLU227" s="17"/>
      <c r="BLV227" s="17"/>
      <c r="BLW227" s="17"/>
      <c r="BLX227" s="17"/>
      <c r="BLY227" s="17"/>
      <c r="BLZ227" s="17"/>
      <c r="BMA227" s="17"/>
      <c r="BMB227" s="17"/>
      <c r="BMC227" s="17"/>
      <c r="BMD227" s="17"/>
      <c r="BME227" s="17"/>
      <c r="BMF227" s="17"/>
      <c r="BMG227" s="17"/>
      <c r="BMH227" s="17"/>
      <c r="BMI227" s="17"/>
      <c r="BMJ227" s="17"/>
      <c r="BMK227" s="17"/>
      <c r="BML227" s="17"/>
      <c r="BMM227" s="17"/>
      <c r="BMN227" s="17"/>
      <c r="BMO227" s="17"/>
      <c r="BMP227" s="17"/>
      <c r="BMQ227" s="17"/>
      <c r="BMR227" s="17"/>
      <c r="BMS227" s="17"/>
      <c r="BMT227" s="17"/>
      <c r="BMU227" s="17"/>
      <c r="BMV227" s="17"/>
      <c r="BMW227" s="17"/>
      <c r="BMX227" s="17"/>
      <c r="BMY227" s="17"/>
      <c r="BMZ227" s="17"/>
      <c r="BNA227" s="17"/>
      <c r="BNB227" s="17"/>
      <c r="BNC227" s="17"/>
      <c r="BND227" s="17"/>
      <c r="BNE227" s="17"/>
      <c r="BNF227" s="17"/>
      <c r="BNG227" s="17"/>
      <c r="BNH227" s="17"/>
      <c r="BNI227" s="17"/>
      <c r="BNJ227" s="17"/>
      <c r="BNK227" s="17"/>
      <c r="BNL227" s="17"/>
      <c r="BNM227" s="17"/>
      <c r="BNN227" s="17"/>
      <c r="BNO227" s="17"/>
      <c r="BNP227" s="17"/>
      <c r="BNQ227" s="17"/>
      <c r="BNR227" s="17"/>
      <c r="BNS227" s="17"/>
      <c r="BNT227" s="17"/>
      <c r="BNU227" s="17"/>
      <c r="BNV227" s="17"/>
      <c r="BNW227" s="17"/>
      <c r="BNX227" s="17"/>
      <c r="BNY227" s="17"/>
      <c r="BNZ227" s="17"/>
      <c r="BOA227" s="17"/>
      <c r="BOB227" s="17"/>
      <c r="BOC227" s="17"/>
      <c r="BOD227" s="17"/>
      <c r="BOE227" s="17"/>
      <c r="BOF227" s="17"/>
      <c r="BOG227" s="17"/>
      <c r="BOH227" s="17"/>
      <c r="BOI227" s="17"/>
      <c r="BOJ227" s="17"/>
      <c r="BOK227" s="17"/>
      <c r="BOL227" s="17"/>
      <c r="BOM227" s="17"/>
      <c r="BON227" s="17"/>
      <c r="BOO227" s="17"/>
      <c r="BOP227" s="17"/>
      <c r="BOQ227" s="17"/>
      <c r="BOR227" s="17"/>
      <c r="BOS227" s="17"/>
      <c r="BOT227" s="17"/>
      <c r="BOU227" s="17"/>
      <c r="BOV227" s="17"/>
      <c r="BOW227" s="17"/>
      <c r="BOX227" s="17"/>
      <c r="BOY227" s="17"/>
      <c r="BOZ227" s="17"/>
      <c r="BPA227" s="17"/>
      <c r="BPB227" s="17"/>
      <c r="BPC227" s="17"/>
      <c r="BPD227" s="17"/>
      <c r="BPE227" s="17"/>
      <c r="BPF227" s="17"/>
      <c r="BPG227" s="17"/>
      <c r="BPH227" s="17"/>
      <c r="BPI227" s="17"/>
      <c r="BPJ227" s="17"/>
      <c r="BPK227" s="17"/>
      <c r="BPL227" s="17"/>
      <c r="BPM227" s="17"/>
      <c r="BPN227" s="17"/>
      <c r="BPO227" s="17"/>
      <c r="BPP227" s="17"/>
      <c r="BPQ227" s="17"/>
      <c r="BPR227" s="17"/>
      <c r="BPS227" s="17"/>
      <c r="BPT227" s="17"/>
      <c r="BPU227" s="17"/>
      <c r="BPV227" s="17"/>
      <c r="BPW227" s="17"/>
      <c r="BPX227" s="17"/>
      <c r="BPY227" s="17"/>
      <c r="BPZ227" s="17"/>
      <c r="BQA227" s="17"/>
      <c r="BQB227" s="17"/>
      <c r="BQC227" s="17"/>
      <c r="BQD227" s="17"/>
      <c r="BQE227" s="17"/>
      <c r="BQF227" s="17"/>
      <c r="BQG227" s="17"/>
      <c r="BQH227" s="17"/>
      <c r="BQI227" s="17"/>
      <c r="BQJ227" s="17"/>
      <c r="BQK227" s="17"/>
      <c r="BQL227" s="17"/>
      <c r="BQM227" s="17"/>
      <c r="BQN227" s="17"/>
      <c r="BQO227" s="17"/>
      <c r="BQP227" s="17"/>
      <c r="BQQ227" s="17"/>
      <c r="BQR227" s="17"/>
      <c r="BQS227" s="17"/>
      <c r="BQT227" s="17"/>
      <c r="BQU227" s="17"/>
      <c r="BQV227" s="17"/>
      <c r="BQW227" s="17"/>
      <c r="BQX227" s="17"/>
      <c r="BQY227" s="17"/>
      <c r="BQZ227" s="17"/>
      <c r="BRA227" s="17"/>
      <c r="BRB227" s="17"/>
      <c r="BRC227" s="17"/>
      <c r="BRD227" s="17"/>
      <c r="BRE227" s="17"/>
      <c r="BRF227" s="17"/>
      <c r="BRG227" s="17"/>
      <c r="BRH227" s="17"/>
      <c r="BRI227" s="17"/>
      <c r="BRJ227" s="17"/>
      <c r="BRK227" s="17"/>
      <c r="BRL227" s="17"/>
      <c r="BRM227" s="17"/>
      <c r="BRN227" s="17"/>
      <c r="BRO227" s="17"/>
      <c r="BRP227" s="17"/>
      <c r="BRQ227" s="17"/>
      <c r="BRR227" s="17"/>
      <c r="BRS227" s="17"/>
      <c r="BRT227" s="17"/>
      <c r="BRU227" s="17"/>
      <c r="BRV227" s="17"/>
      <c r="BRW227" s="17"/>
      <c r="BRX227" s="17"/>
      <c r="BRY227" s="17"/>
      <c r="BRZ227" s="17"/>
      <c r="BSA227" s="17"/>
      <c r="BSB227" s="17"/>
      <c r="BSC227" s="17"/>
      <c r="BSD227" s="17"/>
      <c r="BSE227" s="17"/>
      <c r="BSF227" s="17"/>
      <c r="BSG227" s="17"/>
      <c r="BSH227" s="17"/>
      <c r="BSI227" s="17"/>
      <c r="BSJ227" s="17"/>
      <c r="BSK227" s="17"/>
      <c r="BSL227" s="17"/>
      <c r="BSM227" s="17"/>
      <c r="BSN227" s="17"/>
      <c r="BSO227" s="17"/>
      <c r="BSP227" s="17"/>
      <c r="BSQ227" s="17"/>
      <c r="BSR227" s="17"/>
      <c r="BSS227" s="17"/>
      <c r="BST227" s="17"/>
      <c r="BSU227" s="17"/>
      <c r="BSV227" s="17"/>
      <c r="BSW227" s="17"/>
      <c r="BSX227" s="17"/>
      <c r="BSY227" s="17"/>
      <c r="BSZ227" s="17"/>
      <c r="BTA227" s="17"/>
      <c r="BTB227" s="17"/>
      <c r="BTC227" s="17"/>
      <c r="BTD227" s="17"/>
      <c r="BTE227" s="17"/>
      <c r="BTF227" s="17"/>
      <c r="BTG227" s="17"/>
      <c r="BTH227" s="17"/>
      <c r="BTI227" s="17"/>
      <c r="BTJ227" s="17"/>
      <c r="BTK227" s="17"/>
      <c r="BTL227" s="17"/>
      <c r="BTM227" s="17"/>
      <c r="BTN227" s="17"/>
      <c r="BTO227" s="17"/>
      <c r="BTP227" s="17"/>
      <c r="BTQ227" s="17"/>
      <c r="BTR227" s="17"/>
      <c r="BTS227" s="17"/>
      <c r="BTT227" s="17"/>
      <c r="BTU227" s="17"/>
      <c r="BTV227" s="17"/>
      <c r="BTW227" s="17"/>
      <c r="BTX227" s="17"/>
      <c r="BTY227" s="17"/>
      <c r="BTZ227" s="17"/>
      <c r="BUA227" s="17"/>
      <c r="BUB227" s="17"/>
      <c r="BUC227" s="17"/>
      <c r="BUD227" s="17"/>
      <c r="BUE227" s="17"/>
      <c r="BUF227" s="17"/>
      <c r="BUG227" s="17"/>
      <c r="BUH227" s="17"/>
      <c r="BUI227" s="17"/>
      <c r="BUJ227" s="17"/>
      <c r="BUK227" s="17"/>
      <c r="BUL227" s="17"/>
      <c r="BUM227" s="17"/>
      <c r="BUN227" s="17"/>
      <c r="BUO227" s="17"/>
      <c r="BUP227" s="17"/>
      <c r="BUQ227" s="17"/>
      <c r="BUR227" s="17"/>
      <c r="BUS227" s="17"/>
      <c r="BUT227" s="17"/>
      <c r="BUU227" s="17"/>
      <c r="BUV227" s="17"/>
      <c r="BUW227" s="17"/>
      <c r="BUX227" s="17"/>
      <c r="BUY227" s="17"/>
      <c r="BUZ227" s="17"/>
      <c r="BVA227" s="17"/>
      <c r="BVB227" s="17"/>
      <c r="BVC227" s="17"/>
      <c r="BVD227" s="17"/>
      <c r="BVE227" s="17"/>
      <c r="BVF227" s="17"/>
      <c r="BVG227" s="17"/>
      <c r="BVH227" s="17"/>
      <c r="BVI227" s="17"/>
      <c r="BVJ227" s="17"/>
      <c r="BVK227" s="17"/>
      <c r="BVL227" s="17"/>
      <c r="BVM227" s="17"/>
      <c r="BVN227" s="17"/>
      <c r="BVO227" s="17"/>
      <c r="BVP227" s="17"/>
      <c r="BVQ227" s="17"/>
      <c r="BVR227" s="17"/>
      <c r="BVS227" s="17"/>
      <c r="BVT227" s="17"/>
      <c r="BVU227" s="17"/>
      <c r="BVV227" s="17"/>
      <c r="BVW227" s="17"/>
      <c r="BVX227" s="17"/>
      <c r="BVY227" s="17"/>
      <c r="BVZ227" s="17"/>
      <c r="BWA227" s="17"/>
      <c r="BWB227" s="17"/>
      <c r="BWC227" s="17"/>
      <c r="BWD227" s="17"/>
      <c r="BWE227" s="17"/>
      <c r="BWF227" s="17"/>
      <c r="BWG227" s="17"/>
      <c r="BWH227" s="17"/>
      <c r="BWI227" s="17"/>
      <c r="BWJ227" s="17"/>
      <c r="BWK227" s="17"/>
      <c r="BWL227" s="17"/>
      <c r="BWM227" s="17"/>
      <c r="BWN227" s="17"/>
      <c r="BWO227" s="17"/>
      <c r="BWP227" s="17"/>
      <c r="BWQ227" s="17"/>
      <c r="BWR227" s="17"/>
      <c r="BWS227" s="17"/>
      <c r="BWT227" s="17"/>
      <c r="BWU227" s="17"/>
      <c r="BWV227" s="17"/>
      <c r="BWW227" s="17"/>
      <c r="BWX227" s="17"/>
      <c r="BWY227" s="17"/>
      <c r="BWZ227" s="17"/>
      <c r="BXA227" s="17"/>
      <c r="BXB227" s="17"/>
      <c r="BXC227" s="17"/>
      <c r="BXD227" s="17"/>
      <c r="BXE227" s="17"/>
      <c r="BXF227" s="17"/>
      <c r="BXG227" s="17"/>
      <c r="BXH227" s="17"/>
      <c r="BXI227" s="17"/>
      <c r="BXJ227" s="17"/>
      <c r="BXK227" s="17"/>
      <c r="BXL227" s="17"/>
      <c r="BXM227" s="17"/>
      <c r="BXN227" s="17"/>
      <c r="BXO227" s="17"/>
      <c r="BXP227" s="17"/>
      <c r="BXQ227" s="17"/>
      <c r="BXR227" s="17"/>
      <c r="BXS227" s="17"/>
      <c r="BXT227" s="17"/>
      <c r="BXU227" s="17"/>
      <c r="BXV227" s="17"/>
      <c r="BXW227" s="17"/>
      <c r="BXX227" s="17"/>
      <c r="BXY227" s="17"/>
      <c r="BXZ227" s="17"/>
      <c r="BYA227" s="17"/>
      <c r="BYB227" s="17"/>
      <c r="BYC227" s="17"/>
      <c r="BYD227" s="17"/>
      <c r="BYE227" s="17"/>
      <c r="BYF227" s="17"/>
      <c r="BYG227" s="17"/>
      <c r="BYH227" s="17"/>
      <c r="BYI227" s="17"/>
      <c r="BYJ227" s="17"/>
      <c r="BYK227" s="17"/>
      <c r="BYL227" s="17"/>
      <c r="BYM227" s="17"/>
      <c r="BYN227" s="17"/>
      <c r="BYO227" s="17"/>
      <c r="BYP227" s="17"/>
      <c r="BYQ227" s="17"/>
      <c r="BYR227" s="17"/>
      <c r="BYS227" s="17"/>
      <c r="BYT227" s="17"/>
      <c r="BYU227" s="17"/>
      <c r="BYV227" s="17"/>
      <c r="BYW227" s="17"/>
      <c r="BYX227" s="17"/>
      <c r="BYY227" s="17"/>
      <c r="BYZ227" s="17"/>
      <c r="BZA227" s="17"/>
      <c r="BZB227" s="17"/>
      <c r="BZC227" s="17"/>
      <c r="BZD227" s="17"/>
      <c r="BZE227" s="17"/>
      <c r="BZF227" s="17"/>
      <c r="BZG227" s="17"/>
      <c r="BZH227" s="17"/>
      <c r="BZI227" s="17"/>
      <c r="BZJ227" s="17"/>
      <c r="BZK227" s="17"/>
      <c r="BZL227" s="17"/>
      <c r="BZM227" s="17"/>
      <c r="BZN227" s="17"/>
      <c r="BZO227" s="17"/>
      <c r="BZP227" s="17"/>
      <c r="BZQ227" s="17"/>
      <c r="BZR227" s="17"/>
      <c r="BZS227" s="17"/>
      <c r="BZT227" s="17"/>
      <c r="BZU227" s="17"/>
      <c r="BZV227" s="17"/>
      <c r="BZW227" s="17"/>
      <c r="BZX227" s="17"/>
      <c r="BZY227" s="17"/>
      <c r="BZZ227" s="17"/>
      <c r="CAA227" s="17"/>
      <c r="CAB227" s="17"/>
      <c r="CAC227" s="17"/>
      <c r="CAD227" s="17"/>
      <c r="CAE227" s="17"/>
      <c r="CAF227" s="17"/>
      <c r="CAG227" s="17"/>
      <c r="CAH227" s="17"/>
      <c r="CAI227" s="17"/>
      <c r="CAJ227" s="17"/>
      <c r="CAK227" s="17"/>
      <c r="CAL227" s="17"/>
      <c r="CAM227" s="17"/>
      <c r="CAN227" s="17"/>
      <c r="CAO227" s="17"/>
      <c r="CAP227" s="17"/>
      <c r="CAQ227" s="17"/>
      <c r="CAR227" s="17"/>
      <c r="CAS227" s="17"/>
      <c r="CAT227" s="17"/>
      <c r="CAU227" s="17"/>
      <c r="CAV227" s="17"/>
      <c r="CAW227" s="17"/>
      <c r="CAX227" s="17"/>
      <c r="CAY227" s="17"/>
      <c r="CAZ227" s="17"/>
      <c r="CBA227" s="17"/>
      <c r="CBB227" s="17"/>
      <c r="CBC227" s="17"/>
      <c r="CBD227" s="17"/>
      <c r="CBE227" s="17"/>
      <c r="CBF227" s="17"/>
      <c r="CBG227" s="17"/>
      <c r="CBH227" s="17"/>
      <c r="CBI227" s="17"/>
      <c r="CBJ227" s="17"/>
      <c r="CBK227" s="17"/>
      <c r="CBL227" s="17"/>
      <c r="CBM227" s="17"/>
      <c r="CBN227" s="17"/>
      <c r="CBO227" s="17"/>
      <c r="CBP227" s="17"/>
      <c r="CBQ227" s="17"/>
      <c r="CBR227" s="17"/>
      <c r="CBS227" s="17"/>
      <c r="CBT227" s="17"/>
      <c r="CBU227" s="17"/>
      <c r="CBV227" s="17"/>
      <c r="CBW227" s="17"/>
      <c r="CBX227" s="17"/>
      <c r="CBY227" s="17"/>
      <c r="CBZ227" s="17"/>
      <c r="CCA227" s="17"/>
      <c r="CCB227" s="17"/>
      <c r="CCC227" s="17"/>
      <c r="CCD227" s="17"/>
      <c r="CCE227" s="17"/>
      <c r="CCF227" s="17"/>
      <c r="CCG227" s="17"/>
      <c r="CCH227" s="17"/>
      <c r="CCI227" s="17"/>
      <c r="CCJ227" s="17"/>
      <c r="CCK227" s="17"/>
      <c r="CCL227" s="17"/>
      <c r="CCM227" s="17"/>
      <c r="CCN227" s="17"/>
      <c r="CCO227" s="17"/>
      <c r="CCP227" s="17"/>
      <c r="CCQ227" s="17"/>
      <c r="CCR227" s="17"/>
      <c r="CCS227" s="17"/>
      <c r="CCT227" s="17"/>
      <c r="CCU227" s="17"/>
      <c r="CCV227" s="17"/>
      <c r="CCW227" s="17"/>
      <c r="CCX227" s="17"/>
      <c r="CCY227" s="17"/>
      <c r="CCZ227" s="17"/>
      <c r="CDA227" s="17"/>
      <c r="CDB227" s="17"/>
      <c r="CDC227" s="17"/>
      <c r="CDD227" s="17"/>
      <c r="CDE227" s="17"/>
      <c r="CDF227" s="17"/>
      <c r="CDG227" s="17"/>
      <c r="CDH227" s="17"/>
      <c r="CDI227" s="17"/>
      <c r="CDJ227" s="17"/>
      <c r="CDK227" s="17"/>
      <c r="CDL227" s="17"/>
      <c r="CDM227" s="17"/>
      <c r="CDN227" s="17"/>
      <c r="CDO227" s="17"/>
      <c r="CDP227" s="17"/>
      <c r="CDQ227" s="17"/>
      <c r="CDR227" s="17"/>
      <c r="CDS227" s="17"/>
      <c r="CDT227" s="17"/>
      <c r="CDU227" s="17"/>
    </row>
    <row r="228">
      <c r="A228" s="14" t="s">
        <v>2801</v>
      </c>
      <c r="B228" s="14" t="s">
        <v>4473</v>
      </c>
      <c r="C228" s="14" t="s">
        <v>2803</v>
      </c>
      <c r="D228" s="14" t="s">
        <v>2804</v>
      </c>
      <c r="E228" s="14" t="s">
        <v>4474</v>
      </c>
      <c r="F228" s="14" t="s">
        <v>2835</v>
      </c>
      <c r="I228" s="14" t="s">
        <v>4475</v>
      </c>
      <c r="J228" s="14" t="s">
        <v>2618</v>
      </c>
      <c r="K228" s="14" t="s">
        <v>2619</v>
      </c>
      <c r="L228" s="14" t="s">
        <v>2658</v>
      </c>
      <c r="M228" s="17"/>
      <c r="N228" s="14" t="s">
        <v>2690</v>
      </c>
      <c r="O228" s="14" t="s">
        <v>2690</v>
      </c>
      <c r="P228" s="14" t="s">
        <v>2690</v>
      </c>
      <c r="Q228" s="16">
        <v>11.0</v>
      </c>
      <c r="R228" s="16">
        <v>4095802.0</v>
      </c>
      <c r="S228" s="16">
        <v>4095802.0</v>
      </c>
      <c r="T228" s="14" t="s">
        <v>2631</v>
      </c>
      <c r="U228" s="14" t="s">
        <v>2630</v>
      </c>
      <c r="V228" s="14" t="s">
        <v>4476</v>
      </c>
      <c r="W228" s="14" t="s">
        <v>4477</v>
      </c>
      <c r="X228" s="16">
        <v>0.44</v>
      </c>
      <c r="Y228" s="17"/>
      <c r="Z228" s="16">
        <v>28.0</v>
      </c>
      <c r="AA228" s="16">
        <v>35.0</v>
      </c>
      <c r="AB228" s="17"/>
      <c r="AC228" s="16">
        <v>55.0</v>
      </c>
      <c r="AD228" s="16">
        <v>12770.0</v>
      </c>
      <c r="AE228" s="22">
        <v>45485.0</v>
      </c>
      <c r="AF228" s="17"/>
      <c r="AG228" s="17"/>
      <c r="AH228" s="17"/>
      <c r="AI228" s="17"/>
      <c r="AJ228" s="17"/>
      <c r="AK228" s="17"/>
      <c r="AL228" s="16">
        <v>56.0</v>
      </c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4" t="s">
        <v>2806</v>
      </c>
      <c r="BB228" s="17"/>
      <c r="BC228" s="17"/>
      <c r="BD228" s="17"/>
      <c r="BE228" s="17"/>
      <c r="BF228" s="14" t="s">
        <v>2563</v>
      </c>
      <c r="BG228" s="16">
        <v>1.0</v>
      </c>
      <c r="BH228" s="14" t="s">
        <v>2564</v>
      </c>
      <c r="BI228" s="14" t="s">
        <v>2565</v>
      </c>
      <c r="BJ228" s="14" t="s">
        <v>2566</v>
      </c>
      <c r="BK228" s="17"/>
      <c r="BL228" s="17"/>
      <c r="BM228" s="16">
        <v>429.566667</v>
      </c>
      <c r="BN228" s="17"/>
      <c r="BO228" s="17"/>
      <c r="BP228" s="17"/>
      <c r="BQ228" s="17"/>
      <c r="BR228" s="17"/>
      <c r="BS228" s="16">
        <v>2.0E-4</v>
      </c>
      <c r="BT228" s="16">
        <v>61.7417891</v>
      </c>
      <c r="BU228" s="14" t="s">
        <v>2567</v>
      </c>
      <c r="BV228" s="17"/>
      <c r="BW228" s="16">
        <v>2009.0</v>
      </c>
      <c r="BX228" s="16">
        <v>0.0</v>
      </c>
      <c r="BY228" s="14" t="s">
        <v>2807</v>
      </c>
      <c r="BZ228" s="16">
        <v>1878.0</v>
      </c>
      <c r="CA228" s="16">
        <v>-20604.0</v>
      </c>
      <c r="CB228" s="16">
        <v>0.0</v>
      </c>
      <c r="CC228" s="16">
        <v>61.7417891</v>
      </c>
      <c r="CD228" s="14" t="s">
        <v>2571</v>
      </c>
      <c r="CE228" s="16">
        <v>61.7417891</v>
      </c>
      <c r="CF228" s="14" t="s">
        <v>2572</v>
      </c>
      <c r="CH228" s="19">
        <v>40842.0</v>
      </c>
      <c r="CI228" s="14" t="s">
        <v>2819</v>
      </c>
      <c r="CJ228" s="14" t="s">
        <v>2719</v>
      </c>
      <c r="CK228" s="14" t="s">
        <v>2574</v>
      </c>
      <c r="CL228" s="14" t="s">
        <v>2808</v>
      </c>
      <c r="CM228" s="20">
        <v>2366833.0</v>
      </c>
      <c r="CN228" s="14" t="s">
        <v>2808</v>
      </c>
      <c r="CO228" s="14" t="s">
        <v>2563</v>
      </c>
      <c r="CP228" s="14" t="s">
        <v>2563</v>
      </c>
      <c r="CQ228" s="16">
        <v>0.3971</v>
      </c>
      <c r="CR228" s="16">
        <v>2.11</v>
      </c>
      <c r="CS228" s="14" t="s">
        <v>2574</v>
      </c>
      <c r="CT228" s="14" t="s">
        <v>4478</v>
      </c>
      <c r="CX228" s="14" t="s">
        <v>2580</v>
      </c>
      <c r="CY228" s="16">
        <v>61.7417891</v>
      </c>
      <c r="CZ228" s="14" t="s">
        <v>2581</v>
      </c>
      <c r="DB228" s="14" t="s">
        <v>2574</v>
      </c>
      <c r="DC228" s="17"/>
      <c r="DD228" s="14" t="s">
        <v>4393</v>
      </c>
      <c r="DE228" s="14" t="s">
        <v>2574</v>
      </c>
      <c r="DF228" s="14" t="s">
        <v>2563</v>
      </c>
      <c r="DG228" s="14" t="s">
        <v>4394</v>
      </c>
      <c r="DH228" s="14" t="s">
        <v>4395</v>
      </c>
      <c r="DI228" s="14" t="s">
        <v>2813</v>
      </c>
      <c r="DJ228" s="14" t="s">
        <v>2814</v>
      </c>
      <c r="DK228" s="16">
        <v>88.0</v>
      </c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  <c r="KL228" s="17"/>
      <c r="KM228" s="17"/>
      <c r="KN228" s="17"/>
      <c r="KO228" s="17"/>
      <c r="KP228" s="17"/>
      <c r="KQ228" s="17"/>
      <c r="KR228" s="17"/>
      <c r="KS228" s="17"/>
      <c r="KT228" s="17"/>
      <c r="KU228" s="17"/>
      <c r="KV228" s="17"/>
      <c r="KW228" s="17"/>
      <c r="KX228" s="17"/>
      <c r="KY228" s="17"/>
      <c r="KZ228" s="17"/>
      <c r="LA228" s="17"/>
      <c r="LB228" s="17"/>
      <c r="LC228" s="17"/>
      <c r="LD228" s="17"/>
      <c r="LE228" s="17"/>
      <c r="LF228" s="17"/>
      <c r="LG228" s="17"/>
      <c r="LH228" s="17"/>
      <c r="LI228" s="17"/>
      <c r="LJ228" s="17"/>
      <c r="LK228" s="17"/>
      <c r="LL228" s="17"/>
      <c r="LM228" s="17"/>
      <c r="LN228" s="17"/>
      <c r="LO228" s="17"/>
      <c r="LP228" s="17"/>
      <c r="LQ228" s="17"/>
      <c r="LR228" s="17"/>
      <c r="LS228" s="17"/>
      <c r="LT228" s="17"/>
      <c r="LU228" s="17"/>
      <c r="LV228" s="17"/>
      <c r="LW228" s="17"/>
      <c r="LX228" s="17"/>
      <c r="LY228" s="17"/>
      <c r="LZ228" s="17"/>
      <c r="MA228" s="17"/>
      <c r="MB228" s="17"/>
      <c r="MC228" s="17"/>
      <c r="MD228" s="17"/>
      <c r="ME228" s="17"/>
      <c r="MF228" s="17"/>
      <c r="MG228" s="17"/>
      <c r="MH228" s="17"/>
      <c r="MI228" s="17"/>
      <c r="MJ228" s="17"/>
      <c r="MK228" s="17"/>
      <c r="ML228" s="17"/>
      <c r="MM228" s="17"/>
      <c r="MN228" s="17"/>
      <c r="MO228" s="17"/>
      <c r="MP228" s="17"/>
      <c r="MQ228" s="17"/>
      <c r="MR228" s="17"/>
      <c r="MS228" s="17"/>
      <c r="MT228" s="17"/>
      <c r="MU228" s="17"/>
      <c r="MV228" s="17"/>
      <c r="MW228" s="17"/>
      <c r="MX228" s="17"/>
      <c r="MY228" s="17"/>
      <c r="MZ228" s="17"/>
      <c r="NA228" s="17"/>
      <c r="NB228" s="17"/>
      <c r="NC228" s="17"/>
      <c r="ND228" s="17"/>
      <c r="NE228" s="17"/>
      <c r="NF228" s="17"/>
      <c r="NG228" s="17"/>
      <c r="NH228" s="17"/>
      <c r="NI228" s="17"/>
      <c r="NJ228" s="17"/>
      <c r="NK228" s="17"/>
      <c r="NL228" s="17"/>
      <c r="NM228" s="17"/>
      <c r="NN228" s="17"/>
      <c r="NO228" s="17"/>
      <c r="NP228" s="17"/>
      <c r="NQ228" s="17"/>
      <c r="NR228" s="17"/>
      <c r="NS228" s="17"/>
      <c r="NT228" s="17"/>
      <c r="NU228" s="17"/>
      <c r="NV228" s="17"/>
      <c r="NW228" s="17"/>
      <c r="NX228" s="17"/>
      <c r="NY228" s="17"/>
      <c r="NZ228" s="17"/>
      <c r="OA228" s="17"/>
      <c r="OB228" s="17"/>
      <c r="OC228" s="17"/>
      <c r="OD228" s="17"/>
      <c r="OE228" s="17"/>
      <c r="OF228" s="17"/>
      <c r="OG228" s="17"/>
      <c r="OH228" s="17"/>
      <c r="OI228" s="17"/>
      <c r="OJ228" s="17"/>
      <c r="OK228" s="17"/>
      <c r="OL228" s="17"/>
      <c r="OM228" s="17"/>
      <c r="ON228" s="17"/>
      <c r="OO228" s="17"/>
      <c r="OP228" s="17"/>
      <c r="OQ228" s="17"/>
      <c r="OR228" s="17"/>
      <c r="OS228" s="17"/>
      <c r="OT228" s="17"/>
      <c r="OU228" s="17"/>
      <c r="OV228" s="17"/>
      <c r="OW228" s="17"/>
      <c r="OX228" s="17"/>
      <c r="OY228" s="17"/>
      <c r="OZ228" s="17"/>
      <c r="PA228" s="17"/>
      <c r="PB228" s="17"/>
      <c r="PC228" s="17"/>
      <c r="PD228" s="17"/>
      <c r="PE228" s="17"/>
      <c r="PF228" s="17"/>
      <c r="PG228" s="17"/>
      <c r="PH228" s="17"/>
      <c r="PI228" s="17"/>
      <c r="PJ228" s="17"/>
      <c r="PK228" s="17"/>
      <c r="PL228" s="17"/>
      <c r="PM228" s="17"/>
      <c r="PN228" s="17"/>
      <c r="PO228" s="17"/>
      <c r="PP228" s="17"/>
      <c r="PQ228" s="17"/>
      <c r="PR228" s="17"/>
      <c r="PS228" s="17"/>
      <c r="PT228" s="17"/>
      <c r="PU228" s="17"/>
      <c r="PV228" s="17"/>
      <c r="PW228" s="17"/>
      <c r="PX228" s="17"/>
      <c r="PY228" s="17"/>
      <c r="PZ228" s="17"/>
      <c r="QA228" s="17"/>
      <c r="QB228" s="17"/>
      <c r="QC228" s="17"/>
      <c r="QD228" s="17"/>
      <c r="QE228" s="17"/>
      <c r="QF228" s="17"/>
      <c r="QG228" s="17"/>
      <c r="QH228" s="17"/>
      <c r="QI228" s="17"/>
      <c r="QJ228" s="17"/>
      <c r="QK228" s="17"/>
      <c r="QL228" s="17"/>
      <c r="QM228" s="17"/>
      <c r="QN228" s="17"/>
      <c r="QO228" s="17"/>
      <c r="QP228" s="17"/>
      <c r="QQ228" s="17"/>
      <c r="QR228" s="17"/>
      <c r="QS228" s="17"/>
      <c r="QT228" s="17"/>
      <c r="QU228" s="17"/>
      <c r="QV228" s="17"/>
      <c r="QW228" s="17"/>
      <c r="QX228" s="17"/>
      <c r="QY228" s="17"/>
      <c r="QZ228" s="17"/>
      <c r="RA228" s="17"/>
      <c r="RB228" s="17"/>
      <c r="RC228" s="17"/>
      <c r="RD228" s="17"/>
      <c r="RE228" s="17"/>
      <c r="RF228" s="17"/>
      <c r="RG228" s="17"/>
      <c r="RH228" s="17"/>
      <c r="RI228" s="17"/>
      <c r="RJ228" s="17"/>
      <c r="RK228" s="17"/>
      <c r="RL228" s="17"/>
      <c r="RM228" s="17"/>
      <c r="RN228" s="17"/>
      <c r="RO228" s="17"/>
      <c r="RP228" s="17"/>
      <c r="RQ228" s="17"/>
      <c r="RR228" s="17"/>
      <c r="RS228" s="17"/>
      <c r="RT228" s="17"/>
      <c r="RU228" s="17"/>
      <c r="RV228" s="17"/>
      <c r="RW228" s="17"/>
      <c r="RX228" s="17"/>
      <c r="RY228" s="17"/>
      <c r="RZ228" s="17"/>
      <c r="SA228" s="17"/>
      <c r="SB228" s="17"/>
      <c r="SC228" s="17"/>
      <c r="SD228" s="17"/>
      <c r="SE228" s="17"/>
      <c r="SF228" s="17"/>
      <c r="SG228" s="17"/>
      <c r="SH228" s="17"/>
      <c r="SI228" s="17"/>
      <c r="SJ228" s="17"/>
      <c r="SK228" s="17"/>
      <c r="SL228" s="17"/>
      <c r="SM228" s="17"/>
      <c r="SN228" s="17"/>
      <c r="SO228" s="17"/>
      <c r="SP228" s="17"/>
      <c r="SQ228" s="17"/>
      <c r="SR228" s="17"/>
      <c r="SS228" s="17"/>
      <c r="ST228" s="17"/>
      <c r="SU228" s="17"/>
      <c r="SV228" s="17"/>
      <c r="SW228" s="17"/>
      <c r="SX228" s="17"/>
      <c r="SY228" s="17"/>
      <c r="SZ228" s="17"/>
      <c r="TA228" s="17"/>
      <c r="TB228" s="17"/>
      <c r="TC228" s="17"/>
      <c r="TD228" s="17"/>
      <c r="TE228" s="17"/>
      <c r="TF228" s="17"/>
      <c r="TG228" s="17"/>
      <c r="TH228" s="17"/>
      <c r="TI228" s="17"/>
      <c r="TJ228" s="17"/>
      <c r="TK228" s="17"/>
      <c r="TL228" s="17"/>
      <c r="TM228" s="17"/>
      <c r="TN228" s="17"/>
      <c r="TO228" s="17"/>
      <c r="TP228" s="17"/>
      <c r="TQ228" s="17"/>
      <c r="TR228" s="17"/>
      <c r="TS228" s="17"/>
      <c r="TT228" s="17"/>
      <c r="TU228" s="17"/>
      <c r="TV228" s="17"/>
      <c r="TW228" s="17"/>
      <c r="TX228" s="17"/>
      <c r="TY228" s="17"/>
      <c r="TZ228" s="17"/>
      <c r="UA228" s="17"/>
      <c r="UB228" s="17"/>
      <c r="UC228" s="17"/>
      <c r="UD228" s="17"/>
      <c r="UE228" s="17"/>
      <c r="UF228" s="17"/>
      <c r="UG228" s="17"/>
      <c r="UH228" s="17"/>
      <c r="UI228" s="17"/>
      <c r="UJ228" s="17"/>
      <c r="UK228" s="17"/>
      <c r="UL228" s="17"/>
      <c r="UM228" s="17"/>
      <c r="UN228" s="17"/>
      <c r="UO228" s="17"/>
      <c r="UP228" s="17"/>
      <c r="UQ228" s="17"/>
      <c r="UR228" s="17"/>
      <c r="US228" s="17"/>
      <c r="UT228" s="17"/>
      <c r="UU228" s="17"/>
      <c r="UV228" s="17"/>
      <c r="UW228" s="17"/>
      <c r="UX228" s="17"/>
      <c r="UY228" s="17"/>
      <c r="UZ228" s="17"/>
      <c r="VA228" s="17"/>
      <c r="VB228" s="17"/>
      <c r="VC228" s="17"/>
      <c r="VD228" s="17"/>
      <c r="VE228" s="17"/>
      <c r="VF228" s="17"/>
      <c r="VG228" s="17"/>
      <c r="VH228" s="17"/>
      <c r="VI228" s="17"/>
      <c r="VJ228" s="17"/>
      <c r="VK228" s="17"/>
      <c r="VL228" s="17"/>
      <c r="VM228" s="17"/>
      <c r="VN228" s="17"/>
      <c r="VO228" s="17"/>
      <c r="VP228" s="17"/>
      <c r="VQ228" s="17"/>
      <c r="VR228" s="17"/>
      <c r="VS228" s="17"/>
      <c r="VT228" s="17"/>
      <c r="VU228" s="17"/>
      <c r="VV228" s="17"/>
      <c r="VW228" s="17"/>
      <c r="VX228" s="17"/>
      <c r="VY228" s="17"/>
      <c r="VZ228" s="17"/>
      <c r="WA228" s="17"/>
      <c r="WB228" s="17"/>
      <c r="WC228" s="17"/>
      <c r="WD228" s="17"/>
      <c r="WE228" s="17"/>
      <c r="WF228" s="17"/>
      <c r="WG228" s="17"/>
      <c r="WH228" s="17"/>
      <c r="WI228" s="17"/>
      <c r="WJ228" s="17"/>
      <c r="WK228" s="17"/>
      <c r="WL228" s="17"/>
      <c r="WM228" s="17"/>
      <c r="WN228" s="17"/>
      <c r="WO228" s="17"/>
      <c r="WP228" s="17"/>
      <c r="WQ228" s="17"/>
      <c r="WR228" s="17"/>
      <c r="WS228" s="17"/>
      <c r="WT228" s="17"/>
      <c r="WU228" s="17"/>
      <c r="WV228" s="17"/>
      <c r="WW228" s="17"/>
      <c r="WX228" s="17"/>
      <c r="WY228" s="17"/>
      <c r="WZ228" s="17"/>
      <c r="XA228" s="17"/>
      <c r="XB228" s="17"/>
      <c r="XC228" s="17"/>
      <c r="XD228" s="17"/>
      <c r="XE228" s="17"/>
      <c r="XF228" s="17"/>
      <c r="XG228" s="17"/>
      <c r="XH228" s="17"/>
      <c r="XI228" s="17"/>
      <c r="XJ228" s="17"/>
      <c r="XK228" s="17"/>
      <c r="XL228" s="17"/>
      <c r="XM228" s="17"/>
      <c r="XN228" s="17"/>
      <c r="XO228" s="17"/>
      <c r="XP228" s="17"/>
      <c r="XQ228" s="17"/>
      <c r="XR228" s="17"/>
      <c r="XS228" s="17"/>
      <c r="XT228" s="17"/>
      <c r="XU228" s="17"/>
      <c r="XV228" s="17"/>
      <c r="XW228" s="17"/>
      <c r="XX228" s="17"/>
      <c r="XY228" s="17"/>
      <c r="XZ228" s="17"/>
      <c r="YA228" s="17"/>
      <c r="YB228" s="17"/>
      <c r="YC228" s="17"/>
      <c r="YD228" s="17"/>
      <c r="YE228" s="17"/>
      <c r="YF228" s="17"/>
      <c r="YG228" s="17"/>
      <c r="YH228" s="17"/>
      <c r="YI228" s="17"/>
      <c r="YJ228" s="17"/>
      <c r="YK228" s="17"/>
      <c r="YL228" s="17"/>
      <c r="YM228" s="17"/>
      <c r="YN228" s="17"/>
      <c r="YO228" s="17"/>
      <c r="YP228" s="17"/>
      <c r="YQ228" s="17"/>
      <c r="YR228" s="17"/>
      <c r="YS228" s="17"/>
      <c r="YT228" s="17"/>
      <c r="YU228" s="17"/>
      <c r="YV228" s="17"/>
      <c r="YW228" s="17"/>
      <c r="YX228" s="17"/>
      <c r="YY228" s="17"/>
      <c r="YZ228" s="17"/>
      <c r="ZA228" s="17"/>
      <c r="ZB228" s="17"/>
      <c r="ZC228" s="17"/>
      <c r="ZD228" s="17"/>
      <c r="ZE228" s="17"/>
      <c r="ZF228" s="17"/>
      <c r="ZG228" s="17"/>
      <c r="ZH228" s="17"/>
      <c r="ZI228" s="17"/>
      <c r="ZJ228" s="17"/>
      <c r="ZK228" s="17"/>
      <c r="ZL228" s="17"/>
      <c r="ZM228" s="17"/>
      <c r="ZN228" s="17"/>
      <c r="ZO228" s="17"/>
      <c r="ZP228" s="17"/>
      <c r="ZQ228" s="17"/>
      <c r="ZR228" s="17"/>
      <c r="ZS228" s="17"/>
      <c r="ZT228" s="17"/>
      <c r="ZU228" s="17"/>
      <c r="ZV228" s="17"/>
      <c r="ZW228" s="17"/>
      <c r="ZX228" s="17"/>
      <c r="ZY228" s="17"/>
      <c r="ZZ228" s="17"/>
      <c r="AAA228" s="17"/>
      <c r="AAB228" s="17"/>
      <c r="AAC228" s="17"/>
      <c r="AAD228" s="17"/>
      <c r="AAE228" s="17"/>
      <c r="AAF228" s="17"/>
      <c r="AAG228" s="17"/>
      <c r="AAH228" s="17"/>
      <c r="AAI228" s="17"/>
      <c r="AAJ228" s="17"/>
      <c r="AAK228" s="17"/>
      <c r="AAL228" s="17"/>
      <c r="AAM228" s="17"/>
      <c r="AAN228" s="17"/>
      <c r="AAO228" s="17"/>
      <c r="AAP228" s="17"/>
      <c r="AAQ228" s="17"/>
      <c r="AAR228" s="17"/>
      <c r="AAS228" s="17"/>
      <c r="AAT228" s="17"/>
      <c r="AAU228" s="17"/>
      <c r="AAV228" s="17"/>
      <c r="AAW228" s="17"/>
      <c r="AAX228" s="17"/>
      <c r="AAY228" s="17"/>
      <c r="AAZ228" s="17"/>
      <c r="ABA228" s="17"/>
      <c r="ABB228" s="17"/>
      <c r="ABC228" s="17"/>
      <c r="ABD228" s="17"/>
      <c r="ABE228" s="17"/>
      <c r="ABF228" s="17"/>
      <c r="ABG228" s="17"/>
      <c r="ABH228" s="17"/>
      <c r="ABI228" s="17"/>
      <c r="ABJ228" s="17"/>
      <c r="ABK228" s="17"/>
      <c r="ABL228" s="17"/>
      <c r="ABM228" s="17"/>
      <c r="ABN228" s="17"/>
      <c r="ABO228" s="17"/>
      <c r="ABP228" s="17"/>
      <c r="ABQ228" s="17"/>
      <c r="ABR228" s="17"/>
      <c r="ABS228" s="17"/>
      <c r="ABT228" s="17"/>
      <c r="ABU228" s="17"/>
      <c r="ABV228" s="17"/>
      <c r="ABW228" s="17"/>
      <c r="ABX228" s="17"/>
      <c r="ABY228" s="17"/>
      <c r="ABZ228" s="17"/>
      <c r="ACA228" s="17"/>
      <c r="ACB228" s="17"/>
      <c r="ACC228" s="17"/>
      <c r="ACD228" s="17"/>
      <c r="ACE228" s="17"/>
      <c r="ACF228" s="17"/>
      <c r="ACG228" s="17"/>
      <c r="ACH228" s="17"/>
      <c r="ACI228" s="17"/>
      <c r="ACJ228" s="17"/>
      <c r="ACK228" s="17"/>
      <c r="ACL228" s="17"/>
      <c r="ACM228" s="17"/>
      <c r="ACN228" s="17"/>
      <c r="ACO228" s="17"/>
      <c r="ACP228" s="17"/>
      <c r="ACQ228" s="17"/>
      <c r="ACR228" s="17"/>
      <c r="ACS228" s="17"/>
      <c r="ACT228" s="17"/>
      <c r="ACU228" s="17"/>
      <c r="ACV228" s="17"/>
      <c r="ACW228" s="17"/>
      <c r="ACX228" s="17"/>
      <c r="ACY228" s="17"/>
      <c r="ACZ228" s="17"/>
      <c r="ADA228" s="17"/>
      <c r="ADB228" s="17"/>
      <c r="ADC228" s="17"/>
      <c r="ADD228" s="17"/>
      <c r="ADE228" s="17"/>
      <c r="ADF228" s="17"/>
      <c r="ADG228" s="17"/>
      <c r="ADH228" s="17"/>
      <c r="ADI228" s="17"/>
      <c r="ADJ228" s="17"/>
      <c r="ADK228" s="17"/>
      <c r="ADL228" s="17"/>
      <c r="ADM228" s="17"/>
      <c r="ADN228" s="17"/>
      <c r="ADO228" s="17"/>
      <c r="ADP228" s="17"/>
      <c r="ADQ228" s="17"/>
      <c r="ADR228" s="17"/>
      <c r="ADS228" s="17"/>
      <c r="ADT228" s="17"/>
      <c r="ADU228" s="17"/>
      <c r="ADV228" s="17"/>
      <c r="ADW228" s="17"/>
      <c r="ADX228" s="17"/>
      <c r="ADY228" s="17"/>
      <c r="ADZ228" s="17"/>
      <c r="AEA228" s="17"/>
      <c r="AEB228" s="17"/>
      <c r="AEC228" s="17"/>
      <c r="AED228" s="17"/>
      <c r="AEE228" s="17"/>
      <c r="AEF228" s="17"/>
      <c r="AEG228" s="17"/>
      <c r="AEH228" s="17"/>
      <c r="AEI228" s="17"/>
      <c r="AEJ228" s="17"/>
      <c r="AEK228" s="17"/>
      <c r="AEL228" s="17"/>
      <c r="AEM228" s="17"/>
      <c r="AEN228" s="17"/>
      <c r="AEO228" s="17"/>
      <c r="AEP228" s="17"/>
      <c r="AEQ228" s="17"/>
      <c r="AER228" s="17"/>
      <c r="AES228" s="17"/>
      <c r="AET228" s="17"/>
      <c r="AEU228" s="17"/>
      <c r="AEV228" s="17"/>
      <c r="AEW228" s="17"/>
      <c r="AEX228" s="17"/>
      <c r="AEY228" s="17"/>
      <c r="AEZ228" s="17"/>
      <c r="AFA228" s="17"/>
      <c r="AFB228" s="17"/>
      <c r="AFC228" s="17"/>
      <c r="AFD228" s="17"/>
      <c r="AFE228" s="17"/>
      <c r="AFF228" s="17"/>
      <c r="AFG228" s="17"/>
      <c r="AFH228" s="17"/>
      <c r="AFI228" s="17"/>
      <c r="AFJ228" s="17"/>
      <c r="AFK228" s="17"/>
      <c r="AFL228" s="17"/>
      <c r="AFM228" s="17"/>
      <c r="AFN228" s="17"/>
      <c r="AFO228" s="17"/>
      <c r="AFP228" s="17"/>
      <c r="AFQ228" s="17"/>
      <c r="AFR228" s="17"/>
      <c r="AFS228" s="17"/>
      <c r="AFT228" s="17"/>
      <c r="AFU228" s="17"/>
      <c r="AFV228" s="17"/>
      <c r="AFW228" s="17"/>
      <c r="AFX228" s="17"/>
      <c r="AFY228" s="17"/>
      <c r="AFZ228" s="17"/>
      <c r="AGA228" s="17"/>
      <c r="AGB228" s="17"/>
      <c r="AGC228" s="17"/>
      <c r="AGD228" s="17"/>
      <c r="AGE228" s="17"/>
      <c r="AGF228" s="17"/>
      <c r="AGG228" s="17"/>
      <c r="AGH228" s="17"/>
      <c r="AGI228" s="17"/>
      <c r="AGJ228" s="17"/>
      <c r="AGK228" s="17"/>
      <c r="AGL228" s="17"/>
      <c r="AGM228" s="17"/>
      <c r="AGN228" s="17"/>
      <c r="AGO228" s="17"/>
      <c r="AGP228" s="17"/>
      <c r="AGQ228" s="17"/>
      <c r="AGR228" s="17"/>
      <c r="AGS228" s="17"/>
      <c r="AGT228" s="17"/>
      <c r="AGU228" s="17"/>
      <c r="AGV228" s="17"/>
      <c r="AGW228" s="17"/>
      <c r="AGX228" s="17"/>
      <c r="AGY228" s="17"/>
      <c r="AGZ228" s="17"/>
      <c r="AHA228" s="17"/>
      <c r="AHB228" s="17"/>
      <c r="AHC228" s="17"/>
      <c r="AHD228" s="17"/>
      <c r="AHE228" s="17"/>
      <c r="AHF228" s="17"/>
      <c r="AHG228" s="17"/>
      <c r="AHH228" s="17"/>
      <c r="AHI228" s="17"/>
      <c r="AHJ228" s="17"/>
      <c r="AHK228" s="17"/>
      <c r="AHL228" s="17"/>
      <c r="AHM228" s="17"/>
      <c r="AHN228" s="17"/>
      <c r="AHO228" s="17"/>
      <c r="AHP228" s="17"/>
      <c r="AHQ228" s="17"/>
      <c r="AHR228" s="17"/>
      <c r="AHS228" s="17"/>
      <c r="AHT228" s="17"/>
      <c r="AHU228" s="17"/>
      <c r="AHV228" s="17"/>
      <c r="AHW228" s="17"/>
      <c r="AHX228" s="17"/>
      <c r="AHY228" s="17"/>
      <c r="AHZ228" s="17"/>
      <c r="AIA228" s="17"/>
      <c r="AIB228" s="17"/>
      <c r="AIC228" s="17"/>
      <c r="AID228" s="17"/>
      <c r="AIE228" s="17"/>
      <c r="AIF228" s="17"/>
      <c r="AIG228" s="17"/>
      <c r="AIH228" s="17"/>
      <c r="AII228" s="17"/>
      <c r="AIJ228" s="17"/>
      <c r="AIK228" s="17"/>
      <c r="AIL228" s="17"/>
      <c r="AIM228" s="17"/>
      <c r="AIN228" s="17"/>
      <c r="AIO228" s="17"/>
      <c r="AIP228" s="17"/>
      <c r="AIQ228" s="17"/>
      <c r="AIR228" s="17"/>
      <c r="AIS228" s="17"/>
      <c r="AIT228" s="17"/>
      <c r="AIU228" s="17"/>
      <c r="AIV228" s="17"/>
      <c r="AIW228" s="17"/>
      <c r="AIX228" s="17"/>
      <c r="AIY228" s="17"/>
      <c r="AIZ228" s="17"/>
      <c r="AJA228" s="17"/>
      <c r="AJB228" s="17"/>
      <c r="AJC228" s="17"/>
      <c r="AJD228" s="17"/>
      <c r="AJE228" s="17"/>
      <c r="AJF228" s="17"/>
      <c r="AJG228" s="17"/>
      <c r="AJH228" s="17"/>
      <c r="AJI228" s="17"/>
      <c r="AJJ228" s="17"/>
      <c r="AJK228" s="17"/>
      <c r="AJL228" s="17"/>
      <c r="AJM228" s="17"/>
      <c r="AJN228" s="17"/>
      <c r="AJO228" s="17"/>
      <c r="AJP228" s="17"/>
      <c r="AJQ228" s="17"/>
      <c r="AJR228" s="17"/>
      <c r="AJS228" s="17"/>
      <c r="AJT228" s="17"/>
      <c r="AJU228" s="17"/>
      <c r="AJV228" s="17"/>
      <c r="AJW228" s="17"/>
      <c r="AJX228" s="17"/>
      <c r="AJY228" s="17"/>
      <c r="AJZ228" s="17"/>
      <c r="AKA228" s="17"/>
      <c r="AKB228" s="17"/>
      <c r="AKC228" s="17"/>
      <c r="AKD228" s="17"/>
      <c r="AKE228" s="17"/>
      <c r="AKF228" s="17"/>
      <c r="AKG228" s="17"/>
      <c r="AKH228" s="17"/>
      <c r="AKI228" s="17"/>
      <c r="AKJ228" s="17"/>
      <c r="AKK228" s="17"/>
      <c r="AKL228" s="17"/>
      <c r="AKM228" s="17"/>
      <c r="AKN228" s="17"/>
      <c r="AKO228" s="17"/>
      <c r="AKP228" s="17"/>
      <c r="AKQ228" s="17"/>
      <c r="AKR228" s="17"/>
      <c r="AKS228" s="17"/>
      <c r="AKT228" s="17"/>
      <c r="AKU228" s="17"/>
      <c r="AKV228" s="17"/>
      <c r="AKW228" s="17"/>
      <c r="AKX228" s="17"/>
      <c r="AKY228" s="17"/>
      <c r="AKZ228" s="17"/>
      <c r="ALA228" s="17"/>
      <c r="ALB228" s="17"/>
      <c r="ALC228" s="17"/>
      <c r="ALD228" s="17"/>
      <c r="ALE228" s="17"/>
      <c r="ALF228" s="17"/>
      <c r="ALG228" s="17"/>
      <c r="ALH228" s="17"/>
      <c r="ALI228" s="17"/>
      <c r="ALJ228" s="17"/>
      <c r="ALK228" s="17"/>
      <c r="ALL228" s="17"/>
      <c r="ALM228" s="17"/>
      <c r="ALN228" s="17"/>
      <c r="ALO228" s="17"/>
      <c r="ALP228" s="17"/>
      <c r="ALQ228" s="17"/>
      <c r="ALR228" s="17"/>
      <c r="ALS228" s="17"/>
      <c r="ALT228" s="17"/>
      <c r="ALU228" s="17"/>
      <c r="ALV228" s="17"/>
      <c r="ALW228" s="17"/>
      <c r="ALX228" s="17"/>
      <c r="ALY228" s="17"/>
      <c r="ALZ228" s="17"/>
      <c r="AMA228" s="17"/>
      <c r="AMB228" s="17"/>
      <c r="AMC228" s="17"/>
      <c r="AMD228" s="17"/>
      <c r="AME228" s="17"/>
      <c r="AMF228" s="17"/>
      <c r="AMG228" s="17"/>
      <c r="AMH228" s="17"/>
      <c r="AMI228" s="17"/>
      <c r="AMJ228" s="17"/>
      <c r="AMK228" s="17"/>
      <c r="AML228" s="17"/>
      <c r="AMM228" s="17"/>
      <c r="AMN228" s="17"/>
      <c r="AMO228" s="17"/>
      <c r="AMP228" s="17"/>
      <c r="AMQ228" s="17"/>
      <c r="AMR228" s="17"/>
      <c r="AMS228" s="17"/>
      <c r="AMT228" s="17"/>
      <c r="AMU228" s="17"/>
      <c r="AMV228" s="17"/>
      <c r="AMW228" s="17"/>
      <c r="AMX228" s="17"/>
      <c r="AMY228" s="17"/>
      <c r="AMZ228" s="17"/>
      <c r="ANA228" s="17"/>
      <c r="ANB228" s="17"/>
      <c r="ANC228" s="17"/>
      <c r="AND228" s="17"/>
      <c r="ANE228" s="17"/>
      <c r="ANF228" s="17"/>
      <c r="ANG228" s="17"/>
      <c r="ANH228" s="17"/>
      <c r="ANI228" s="17"/>
      <c r="ANJ228" s="17"/>
      <c r="ANK228" s="17"/>
      <c r="ANL228" s="17"/>
      <c r="ANM228" s="17"/>
      <c r="ANN228" s="17"/>
      <c r="ANO228" s="17"/>
      <c r="ANP228" s="17"/>
      <c r="ANQ228" s="17"/>
      <c r="ANR228" s="17"/>
      <c r="ANS228" s="17"/>
      <c r="ANT228" s="17"/>
      <c r="ANU228" s="17"/>
      <c r="ANV228" s="17"/>
      <c r="ANW228" s="17"/>
      <c r="ANX228" s="17"/>
      <c r="ANY228" s="17"/>
      <c r="ANZ228" s="17"/>
      <c r="AOA228" s="17"/>
      <c r="AOB228" s="17"/>
      <c r="AOC228" s="17"/>
      <c r="AOD228" s="17"/>
      <c r="AOE228" s="17"/>
      <c r="AOF228" s="17"/>
      <c r="AOG228" s="17"/>
      <c r="AOH228" s="17"/>
      <c r="AOI228" s="17"/>
      <c r="AOJ228" s="17"/>
      <c r="AOK228" s="17"/>
      <c r="AOL228" s="17"/>
      <c r="AOM228" s="17"/>
      <c r="AON228" s="17"/>
      <c r="AOO228" s="17"/>
      <c r="AOP228" s="17"/>
      <c r="AOQ228" s="17"/>
      <c r="AOR228" s="17"/>
      <c r="AOS228" s="17"/>
      <c r="AOT228" s="17"/>
      <c r="AOU228" s="17"/>
      <c r="AOV228" s="17"/>
      <c r="AOW228" s="17"/>
      <c r="AOX228" s="17"/>
      <c r="AOY228" s="17"/>
      <c r="AOZ228" s="17"/>
      <c r="APA228" s="17"/>
      <c r="APB228" s="17"/>
      <c r="APC228" s="17"/>
      <c r="APD228" s="17"/>
      <c r="APE228" s="17"/>
      <c r="APF228" s="17"/>
      <c r="APG228" s="17"/>
      <c r="APH228" s="17"/>
      <c r="API228" s="17"/>
      <c r="APJ228" s="17"/>
      <c r="APK228" s="17"/>
      <c r="APL228" s="17"/>
      <c r="APM228" s="17"/>
      <c r="APN228" s="17"/>
      <c r="APO228" s="17"/>
      <c r="APP228" s="17"/>
      <c r="APQ228" s="17"/>
      <c r="APR228" s="17"/>
      <c r="APS228" s="17"/>
      <c r="APT228" s="17"/>
      <c r="APU228" s="17"/>
      <c r="APV228" s="17"/>
      <c r="APW228" s="17"/>
      <c r="APX228" s="17"/>
      <c r="APY228" s="17"/>
      <c r="APZ228" s="17"/>
      <c r="AQA228" s="17"/>
      <c r="AQB228" s="17"/>
      <c r="AQC228" s="17"/>
      <c r="AQD228" s="17"/>
      <c r="AQE228" s="17"/>
      <c r="AQF228" s="17"/>
      <c r="AQG228" s="17"/>
      <c r="AQH228" s="17"/>
      <c r="AQI228" s="17"/>
      <c r="AQJ228" s="17"/>
      <c r="AQK228" s="17"/>
      <c r="AQL228" s="17"/>
      <c r="AQM228" s="17"/>
      <c r="AQN228" s="17"/>
      <c r="AQO228" s="17"/>
      <c r="AQP228" s="17"/>
      <c r="AQQ228" s="17"/>
      <c r="AQR228" s="17"/>
      <c r="AQS228" s="17"/>
      <c r="AQT228" s="17"/>
      <c r="AQU228" s="17"/>
      <c r="AQV228" s="17"/>
      <c r="AQW228" s="17"/>
      <c r="AQX228" s="17"/>
      <c r="AQY228" s="17"/>
      <c r="AQZ228" s="17"/>
      <c r="ARA228" s="17"/>
      <c r="ARB228" s="17"/>
      <c r="ARC228" s="17"/>
      <c r="ARD228" s="17"/>
      <c r="ARE228" s="17"/>
      <c r="ARF228" s="17"/>
      <c r="ARG228" s="17"/>
      <c r="ARH228" s="17"/>
      <c r="ARI228" s="17"/>
      <c r="ARJ228" s="17"/>
      <c r="ARK228" s="17"/>
      <c r="ARL228" s="17"/>
      <c r="ARM228" s="17"/>
      <c r="ARN228" s="17"/>
      <c r="ARO228" s="17"/>
      <c r="ARP228" s="17"/>
      <c r="ARQ228" s="17"/>
      <c r="ARR228" s="17"/>
      <c r="ARS228" s="17"/>
      <c r="ART228" s="17"/>
      <c r="ARU228" s="17"/>
      <c r="ARV228" s="17"/>
      <c r="ARW228" s="17"/>
      <c r="ARX228" s="17"/>
      <c r="ARY228" s="17"/>
      <c r="ARZ228" s="17"/>
      <c r="ASA228" s="17"/>
      <c r="ASB228" s="17"/>
      <c r="ASC228" s="17"/>
      <c r="ASD228" s="17"/>
      <c r="ASE228" s="17"/>
      <c r="ASF228" s="17"/>
      <c r="ASG228" s="17"/>
      <c r="ASH228" s="17"/>
      <c r="ASI228" s="17"/>
      <c r="ASJ228" s="17"/>
      <c r="ASK228" s="17"/>
      <c r="ASL228" s="17"/>
      <c r="ASM228" s="17"/>
      <c r="ASN228" s="17"/>
      <c r="ASO228" s="17"/>
      <c r="ASP228" s="17"/>
      <c r="ASQ228" s="17"/>
      <c r="ASR228" s="17"/>
      <c r="ASS228" s="17"/>
      <c r="AST228" s="17"/>
      <c r="ASU228" s="17"/>
      <c r="ASV228" s="17"/>
      <c r="ASW228" s="17"/>
      <c r="ASX228" s="17"/>
      <c r="ASY228" s="17"/>
      <c r="ASZ228" s="17"/>
      <c r="ATA228" s="17"/>
      <c r="ATB228" s="17"/>
      <c r="ATC228" s="17"/>
      <c r="ATD228" s="17"/>
      <c r="ATE228" s="17"/>
      <c r="ATF228" s="17"/>
      <c r="ATG228" s="17"/>
      <c r="ATH228" s="17"/>
      <c r="ATI228" s="17"/>
      <c r="ATJ228" s="17"/>
      <c r="ATK228" s="17"/>
      <c r="ATL228" s="17"/>
      <c r="ATM228" s="17"/>
      <c r="ATN228" s="17"/>
      <c r="ATO228" s="17"/>
      <c r="ATP228" s="17"/>
      <c r="ATQ228" s="17"/>
      <c r="ATR228" s="17"/>
      <c r="ATS228" s="17"/>
      <c r="ATT228" s="17"/>
      <c r="ATU228" s="17"/>
      <c r="ATV228" s="17"/>
      <c r="ATW228" s="17"/>
      <c r="ATX228" s="17"/>
      <c r="ATY228" s="17"/>
      <c r="ATZ228" s="17"/>
      <c r="AUA228" s="17"/>
      <c r="AUB228" s="17"/>
      <c r="AUC228" s="17"/>
      <c r="AUD228" s="17"/>
      <c r="AUE228" s="17"/>
      <c r="AUF228" s="17"/>
      <c r="AUG228" s="17"/>
      <c r="AUH228" s="17"/>
      <c r="AUI228" s="17"/>
      <c r="AUJ228" s="17"/>
      <c r="AUK228" s="17"/>
      <c r="AUL228" s="17"/>
      <c r="AUM228" s="17"/>
      <c r="AUN228" s="17"/>
      <c r="AUO228" s="17"/>
      <c r="AUP228" s="17"/>
      <c r="AUQ228" s="17"/>
      <c r="AUR228" s="17"/>
      <c r="AUS228" s="17"/>
      <c r="AUT228" s="17"/>
      <c r="AUU228" s="17"/>
      <c r="AUV228" s="17"/>
      <c r="AUW228" s="17"/>
      <c r="AUX228" s="17"/>
      <c r="AUY228" s="17"/>
      <c r="AUZ228" s="17"/>
      <c r="AVA228" s="17"/>
      <c r="AVB228" s="17"/>
      <c r="AVC228" s="17"/>
      <c r="AVD228" s="17"/>
      <c r="AVE228" s="17"/>
      <c r="AVF228" s="17"/>
      <c r="AVG228" s="17"/>
      <c r="AVH228" s="17"/>
      <c r="AVI228" s="17"/>
      <c r="AVJ228" s="17"/>
      <c r="AVK228" s="17"/>
      <c r="AVL228" s="17"/>
      <c r="AVM228" s="17"/>
      <c r="AVN228" s="17"/>
      <c r="AVO228" s="17"/>
      <c r="AVP228" s="17"/>
      <c r="AVQ228" s="17"/>
      <c r="AVR228" s="17"/>
      <c r="AVS228" s="17"/>
      <c r="AVT228" s="17"/>
      <c r="AVU228" s="17"/>
      <c r="AVV228" s="17"/>
      <c r="AVW228" s="17"/>
      <c r="AVX228" s="17"/>
      <c r="AVY228" s="17"/>
      <c r="AVZ228" s="17"/>
      <c r="AWA228" s="17"/>
      <c r="AWB228" s="17"/>
      <c r="AWC228" s="17"/>
      <c r="AWD228" s="17"/>
      <c r="AWE228" s="17"/>
      <c r="AWF228" s="17"/>
      <c r="AWG228" s="17"/>
      <c r="AWH228" s="17"/>
      <c r="AWI228" s="17"/>
      <c r="AWJ228" s="17"/>
      <c r="AWK228" s="17"/>
      <c r="AWL228" s="17"/>
      <c r="AWM228" s="17"/>
      <c r="AWN228" s="17"/>
      <c r="AWO228" s="17"/>
      <c r="AWP228" s="17"/>
      <c r="AWQ228" s="17"/>
      <c r="AWR228" s="17"/>
      <c r="AWS228" s="17"/>
      <c r="AWT228" s="17"/>
      <c r="AWU228" s="17"/>
      <c r="AWV228" s="17"/>
      <c r="AWW228" s="17"/>
      <c r="AWX228" s="17"/>
      <c r="AWY228" s="17"/>
      <c r="AWZ228" s="17"/>
      <c r="AXA228" s="17"/>
      <c r="AXB228" s="17"/>
      <c r="AXC228" s="17"/>
      <c r="AXD228" s="17"/>
      <c r="AXE228" s="17"/>
      <c r="AXF228" s="17"/>
      <c r="AXG228" s="17"/>
      <c r="AXH228" s="17"/>
      <c r="AXI228" s="17"/>
      <c r="AXJ228" s="17"/>
      <c r="AXK228" s="17"/>
      <c r="AXL228" s="17"/>
      <c r="AXM228" s="17"/>
      <c r="AXN228" s="17"/>
      <c r="AXO228" s="17"/>
      <c r="AXP228" s="17"/>
      <c r="AXQ228" s="17"/>
      <c r="AXR228" s="17"/>
      <c r="AXS228" s="17"/>
      <c r="AXT228" s="17"/>
      <c r="AXU228" s="17"/>
      <c r="AXV228" s="17"/>
      <c r="AXW228" s="17"/>
      <c r="AXX228" s="17"/>
      <c r="AXY228" s="17"/>
      <c r="AXZ228" s="17"/>
      <c r="AYA228" s="17"/>
      <c r="AYB228" s="17"/>
      <c r="AYC228" s="17"/>
      <c r="AYD228" s="17"/>
      <c r="AYE228" s="17"/>
      <c r="AYF228" s="17"/>
      <c r="AYG228" s="17"/>
      <c r="AYH228" s="17"/>
      <c r="AYI228" s="17"/>
      <c r="AYJ228" s="17"/>
      <c r="AYK228" s="17"/>
      <c r="AYL228" s="17"/>
      <c r="AYM228" s="17"/>
      <c r="AYN228" s="17"/>
      <c r="AYO228" s="17"/>
      <c r="AYP228" s="17"/>
      <c r="AYQ228" s="17"/>
      <c r="AYR228" s="17"/>
      <c r="AYS228" s="17"/>
      <c r="AYT228" s="17"/>
      <c r="AYU228" s="17"/>
      <c r="AYV228" s="17"/>
      <c r="AYW228" s="17"/>
      <c r="AYX228" s="17"/>
      <c r="AYY228" s="17"/>
      <c r="AYZ228" s="17"/>
      <c r="AZA228" s="17"/>
      <c r="AZB228" s="17"/>
      <c r="AZC228" s="17"/>
      <c r="AZD228" s="17"/>
      <c r="AZE228" s="17"/>
      <c r="AZF228" s="17"/>
      <c r="AZG228" s="17"/>
      <c r="AZH228" s="17"/>
      <c r="AZI228" s="17"/>
      <c r="AZJ228" s="17"/>
      <c r="AZK228" s="17"/>
      <c r="AZL228" s="17"/>
      <c r="AZM228" s="17"/>
      <c r="AZN228" s="17"/>
      <c r="AZO228" s="17"/>
      <c r="AZP228" s="17"/>
      <c r="AZQ228" s="17"/>
      <c r="AZR228" s="17"/>
      <c r="AZS228" s="17"/>
      <c r="AZT228" s="17"/>
      <c r="AZU228" s="17"/>
      <c r="AZV228" s="17"/>
      <c r="AZW228" s="17"/>
      <c r="AZX228" s="17"/>
      <c r="AZY228" s="17"/>
      <c r="AZZ228" s="17"/>
      <c r="BAA228" s="17"/>
      <c r="BAB228" s="17"/>
      <c r="BAC228" s="17"/>
      <c r="BAD228" s="17"/>
      <c r="BAE228" s="17"/>
      <c r="BAF228" s="17"/>
      <c r="BAG228" s="17"/>
      <c r="BAH228" s="17"/>
      <c r="BAI228" s="17"/>
      <c r="BAJ228" s="17"/>
      <c r="BAK228" s="17"/>
      <c r="BAL228" s="17"/>
      <c r="BAM228" s="17"/>
      <c r="BAN228" s="17"/>
      <c r="BAO228" s="17"/>
      <c r="BAP228" s="17"/>
      <c r="BAQ228" s="17"/>
      <c r="BAR228" s="17"/>
      <c r="BAS228" s="17"/>
      <c r="BAT228" s="17"/>
      <c r="BAU228" s="17"/>
      <c r="BAV228" s="17"/>
      <c r="BAW228" s="17"/>
      <c r="BAX228" s="17"/>
      <c r="BAY228" s="17"/>
      <c r="BAZ228" s="17"/>
      <c r="BBA228" s="17"/>
      <c r="BBB228" s="17"/>
      <c r="BBC228" s="17"/>
      <c r="BBD228" s="17"/>
      <c r="BBE228" s="17"/>
      <c r="BBF228" s="17"/>
      <c r="BBG228" s="17"/>
      <c r="BBH228" s="17"/>
      <c r="BBI228" s="17"/>
      <c r="BBJ228" s="17"/>
      <c r="BBK228" s="17"/>
      <c r="BBL228" s="17"/>
      <c r="BBM228" s="17"/>
      <c r="BBN228" s="17"/>
      <c r="BBO228" s="17"/>
      <c r="BBP228" s="17"/>
      <c r="BBQ228" s="17"/>
      <c r="BBR228" s="17"/>
      <c r="BBS228" s="17"/>
      <c r="BBT228" s="17"/>
      <c r="BBU228" s="17"/>
      <c r="BBV228" s="17"/>
      <c r="BBW228" s="17"/>
      <c r="BBX228" s="17"/>
      <c r="BBY228" s="17"/>
      <c r="BBZ228" s="17"/>
      <c r="BCA228" s="17"/>
      <c r="BCB228" s="17"/>
      <c r="BCC228" s="17"/>
      <c r="BCD228" s="17"/>
      <c r="BCE228" s="17"/>
      <c r="BCF228" s="17"/>
      <c r="BCG228" s="17"/>
      <c r="BCH228" s="17"/>
      <c r="BCI228" s="17"/>
      <c r="BCJ228" s="17"/>
      <c r="BCK228" s="17"/>
      <c r="BCL228" s="17"/>
      <c r="BCM228" s="17"/>
      <c r="BCN228" s="17"/>
      <c r="BCO228" s="17"/>
      <c r="BCP228" s="17"/>
      <c r="BCQ228" s="17"/>
      <c r="BCR228" s="17"/>
      <c r="BCS228" s="17"/>
      <c r="BCT228" s="17"/>
      <c r="BCU228" s="17"/>
      <c r="BCV228" s="17"/>
      <c r="BCW228" s="17"/>
      <c r="BCX228" s="17"/>
      <c r="BCY228" s="17"/>
      <c r="BCZ228" s="17"/>
      <c r="BDA228" s="17"/>
      <c r="BDB228" s="17"/>
      <c r="BDC228" s="17"/>
      <c r="BDD228" s="17"/>
      <c r="BDE228" s="17"/>
      <c r="BDF228" s="17"/>
      <c r="BDG228" s="17"/>
      <c r="BDH228" s="17"/>
      <c r="BDI228" s="17"/>
      <c r="BDJ228" s="17"/>
      <c r="BDK228" s="17"/>
      <c r="BDL228" s="17"/>
      <c r="BDM228" s="17"/>
      <c r="BDN228" s="17"/>
      <c r="BDO228" s="17"/>
      <c r="BDP228" s="17"/>
      <c r="BDQ228" s="17"/>
      <c r="BDR228" s="17"/>
      <c r="BDS228" s="17"/>
      <c r="BDT228" s="17"/>
      <c r="BDU228" s="17"/>
      <c r="BDV228" s="17"/>
      <c r="BDW228" s="17"/>
      <c r="BDX228" s="17"/>
      <c r="BDY228" s="17"/>
      <c r="BDZ228" s="17"/>
      <c r="BEA228" s="17"/>
      <c r="BEB228" s="17"/>
      <c r="BEC228" s="17"/>
      <c r="BED228" s="17"/>
      <c r="BEE228" s="17"/>
      <c r="BEF228" s="17"/>
      <c r="BEG228" s="17"/>
      <c r="BEH228" s="17"/>
      <c r="BEI228" s="17"/>
      <c r="BEJ228" s="17"/>
      <c r="BEK228" s="17"/>
      <c r="BEL228" s="17"/>
      <c r="BEM228" s="17"/>
      <c r="BEN228" s="17"/>
      <c r="BEO228" s="17"/>
      <c r="BEP228" s="17"/>
      <c r="BEQ228" s="17"/>
      <c r="BER228" s="17"/>
      <c r="BES228" s="17"/>
      <c r="BET228" s="17"/>
      <c r="BEU228" s="17"/>
      <c r="BEV228" s="17"/>
      <c r="BEW228" s="17"/>
      <c r="BEX228" s="17"/>
      <c r="BEY228" s="17"/>
      <c r="BEZ228" s="17"/>
      <c r="BFA228" s="17"/>
      <c r="BFB228" s="17"/>
      <c r="BFC228" s="17"/>
      <c r="BFD228" s="17"/>
      <c r="BFE228" s="17"/>
      <c r="BFF228" s="17"/>
      <c r="BFG228" s="17"/>
      <c r="BFH228" s="17"/>
      <c r="BFI228" s="17"/>
      <c r="BFJ228" s="17"/>
      <c r="BFK228" s="17"/>
      <c r="BFL228" s="17"/>
      <c r="BFM228" s="17"/>
      <c r="BFN228" s="17"/>
      <c r="BFO228" s="17"/>
      <c r="BFP228" s="17"/>
      <c r="BFQ228" s="17"/>
      <c r="BFR228" s="17"/>
      <c r="BFS228" s="17"/>
      <c r="BFT228" s="17"/>
      <c r="BFU228" s="17"/>
      <c r="BFV228" s="17"/>
      <c r="BFW228" s="17"/>
      <c r="BFX228" s="17"/>
      <c r="BFY228" s="17"/>
      <c r="BFZ228" s="17"/>
      <c r="BGA228" s="17"/>
      <c r="BGB228" s="17"/>
      <c r="BGC228" s="17"/>
      <c r="BGD228" s="17"/>
      <c r="BGE228" s="17"/>
      <c r="BGF228" s="17"/>
      <c r="BGG228" s="17"/>
      <c r="BGH228" s="17"/>
      <c r="BGI228" s="17"/>
      <c r="BGJ228" s="17"/>
      <c r="BGK228" s="17"/>
      <c r="BGL228" s="17"/>
      <c r="BGM228" s="17"/>
      <c r="BGN228" s="17"/>
      <c r="BGO228" s="17"/>
      <c r="BGP228" s="17"/>
      <c r="BGQ228" s="17"/>
      <c r="BGR228" s="17"/>
      <c r="BGS228" s="17"/>
      <c r="BGT228" s="17"/>
      <c r="BGU228" s="17"/>
      <c r="BGV228" s="17"/>
      <c r="BGW228" s="17"/>
      <c r="BGX228" s="17"/>
      <c r="BGY228" s="17"/>
      <c r="BGZ228" s="17"/>
      <c r="BHA228" s="17"/>
      <c r="BHB228" s="17"/>
      <c r="BHC228" s="17"/>
      <c r="BHD228" s="17"/>
      <c r="BHE228" s="17"/>
      <c r="BHF228" s="17"/>
      <c r="BHG228" s="17"/>
      <c r="BHH228" s="17"/>
      <c r="BHI228" s="17"/>
      <c r="BHJ228" s="17"/>
      <c r="BHK228" s="17"/>
      <c r="BHL228" s="17"/>
      <c r="BHM228" s="17"/>
      <c r="BHN228" s="17"/>
      <c r="BHO228" s="17"/>
      <c r="BHP228" s="17"/>
      <c r="BHQ228" s="17"/>
      <c r="BHR228" s="17"/>
      <c r="BHS228" s="17"/>
      <c r="BHT228" s="17"/>
      <c r="BHU228" s="17"/>
      <c r="BHV228" s="17"/>
      <c r="BHW228" s="17"/>
      <c r="BHX228" s="17"/>
      <c r="BHY228" s="17"/>
      <c r="BHZ228" s="17"/>
      <c r="BIA228" s="17"/>
      <c r="BIB228" s="17"/>
      <c r="BIC228" s="17"/>
      <c r="BID228" s="17"/>
      <c r="BIE228" s="17"/>
      <c r="BIF228" s="17"/>
      <c r="BIG228" s="17"/>
      <c r="BIH228" s="17"/>
      <c r="BII228" s="17"/>
      <c r="BIJ228" s="17"/>
      <c r="BIK228" s="17"/>
      <c r="BIL228" s="17"/>
      <c r="BIM228" s="17"/>
      <c r="BIN228" s="17"/>
      <c r="BIO228" s="17"/>
      <c r="BIP228" s="17"/>
      <c r="BIQ228" s="17"/>
      <c r="BIR228" s="17"/>
      <c r="BIS228" s="17"/>
      <c r="BIT228" s="17"/>
      <c r="BIU228" s="17"/>
      <c r="BIV228" s="17"/>
      <c r="BIW228" s="17"/>
      <c r="BIX228" s="17"/>
      <c r="BIY228" s="17"/>
      <c r="BIZ228" s="17"/>
      <c r="BJA228" s="17"/>
      <c r="BJB228" s="17"/>
      <c r="BJC228" s="17"/>
      <c r="BJD228" s="17"/>
      <c r="BJE228" s="17"/>
      <c r="BJF228" s="17"/>
      <c r="BJG228" s="17"/>
      <c r="BJH228" s="17"/>
      <c r="BJI228" s="17"/>
      <c r="BJJ228" s="17"/>
      <c r="BJK228" s="17"/>
      <c r="BJL228" s="17"/>
      <c r="BJM228" s="17"/>
      <c r="BJN228" s="17"/>
      <c r="BJO228" s="17"/>
      <c r="BJP228" s="17"/>
      <c r="BJQ228" s="17"/>
      <c r="BJR228" s="17"/>
      <c r="BJS228" s="17"/>
      <c r="BJT228" s="17"/>
      <c r="BJU228" s="17"/>
      <c r="BJV228" s="17"/>
      <c r="BJW228" s="17"/>
      <c r="BJX228" s="17"/>
      <c r="BJY228" s="17"/>
      <c r="BJZ228" s="17"/>
      <c r="BKA228" s="17"/>
      <c r="BKB228" s="17"/>
      <c r="BKC228" s="17"/>
      <c r="BKD228" s="17"/>
      <c r="BKE228" s="17"/>
      <c r="BKF228" s="17"/>
      <c r="BKG228" s="17"/>
      <c r="BKH228" s="17"/>
      <c r="BKI228" s="17"/>
      <c r="BKJ228" s="17"/>
      <c r="BKK228" s="17"/>
      <c r="BKL228" s="17"/>
      <c r="BKM228" s="17"/>
      <c r="BKN228" s="17"/>
      <c r="BKO228" s="17"/>
      <c r="BKP228" s="17"/>
      <c r="BKQ228" s="17"/>
      <c r="BKR228" s="17"/>
      <c r="BKS228" s="17"/>
      <c r="BKT228" s="17"/>
      <c r="BKU228" s="17"/>
      <c r="BKV228" s="17"/>
      <c r="BKW228" s="17"/>
      <c r="BKX228" s="17"/>
      <c r="BKY228" s="17"/>
      <c r="BKZ228" s="17"/>
      <c r="BLA228" s="17"/>
      <c r="BLB228" s="17"/>
      <c r="BLC228" s="17"/>
      <c r="BLD228" s="17"/>
      <c r="BLE228" s="17"/>
      <c r="BLF228" s="17"/>
      <c r="BLG228" s="17"/>
      <c r="BLH228" s="17"/>
      <c r="BLI228" s="17"/>
      <c r="BLJ228" s="17"/>
      <c r="BLK228" s="17"/>
      <c r="BLL228" s="17"/>
      <c r="BLM228" s="17"/>
      <c r="BLN228" s="17"/>
      <c r="BLO228" s="17"/>
      <c r="BLP228" s="17"/>
      <c r="BLQ228" s="17"/>
      <c r="BLR228" s="17"/>
      <c r="BLS228" s="17"/>
      <c r="BLT228" s="17"/>
      <c r="BLU228" s="17"/>
      <c r="BLV228" s="17"/>
      <c r="BLW228" s="17"/>
      <c r="BLX228" s="17"/>
      <c r="BLY228" s="17"/>
      <c r="BLZ228" s="17"/>
      <c r="BMA228" s="17"/>
      <c r="BMB228" s="17"/>
      <c r="BMC228" s="17"/>
      <c r="BMD228" s="17"/>
      <c r="BME228" s="17"/>
      <c r="BMF228" s="17"/>
      <c r="BMG228" s="17"/>
      <c r="BMH228" s="17"/>
      <c r="BMI228" s="17"/>
      <c r="BMJ228" s="17"/>
      <c r="BMK228" s="17"/>
      <c r="BML228" s="17"/>
      <c r="BMM228" s="17"/>
      <c r="BMN228" s="17"/>
      <c r="BMO228" s="17"/>
      <c r="BMP228" s="17"/>
      <c r="BMQ228" s="17"/>
      <c r="BMR228" s="17"/>
      <c r="BMS228" s="17"/>
      <c r="BMT228" s="17"/>
      <c r="BMU228" s="17"/>
      <c r="BMV228" s="17"/>
      <c r="BMW228" s="17"/>
      <c r="BMX228" s="17"/>
      <c r="BMY228" s="17"/>
      <c r="BMZ228" s="17"/>
      <c r="BNA228" s="17"/>
      <c r="BNB228" s="17"/>
      <c r="BNC228" s="17"/>
      <c r="BND228" s="17"/>
      <c r="BNE228" s="17"/>
      <c r="BNF228" s="17"/>
      <c r="BNG228" s="17"/>
      <c r="BNH228" s="17"/>
      <c r="BNI228" s="17"/>
      <c r="BNJ228" s="17"/>
      <c r="BNK228" s="17"/>
      <c r="BNL228" s="17"/>
      <c r="BNM228" s="17"/>
      <c r="BNN228" s="17"/>
      <c r="BNO228" s="17"/>
      <c r="BNP228" s="17"/>
      <c r="BNQ228" s="17"/>
      <c r="BNR228" s="17"/>
      <c r="BNS228" s="17"/>
      <c r="BNT228" s="17"/>
      <c r="BNU228" s="17"/>
      <c r="BNV228" s="17"/>
      <c r="BNW228" s="17"/>
      <c r="BNX228" s="17"/>
      <c r="BNY228" s="17"/>
      <c r="BNZ228" s="17"/>
      <c r="BOA228" s="17"/>
      <c r="BOB228" s="17"/>
      <c r="BOC228" s="17"/>
      <c r="BOD228" s="17"/>
      <c r="BOE228" s="17"/>
      <c r="BOF228" s="17"/>
      <c r="BOG228" s="17"/>
      <c r="BOH228" s="17"/>
      <c r="BOI228" s="17"/>
      <c r="BOJ228" s="17"/>
      <c r="BOK228" s="17"/>
      <c r="BOL228" s="17"/>
      <c r="BOM228" s="17"/>
      <c r="BON228" s="17"/>
      <c r="BOO228" s="17"/>
      <c r="BOP228" s="17"/>
      <c r="BOQ228" s="17"/>
      <c r="BOR228" s="17"/>
      <c r="BOS228" s="17"/>
      <c r="BOT228" s="17"/>
      <c r="BOU228" s="17"/>
      <c r="BOV228" s="17"/>
      <c r="BOW228" s="17"/>
      <c r="BOX228" s="17"/>
      <c r="BOY228" s="17"/>
      <c r="BOZ228" s="17"/>
      <c r="BPA228" s="17"/>
      <c r="BPB228" s="17"/>
      <c r="BPC228" s="17"/>
      <c r="BPD228" s="17"/>
      <c r="BPE228" s="17"/>
      <c r="BPF228" s="17"/>
      <c r="BPG228" s="17"/>
      <c r="BPH228" s="17"/>
      <c r="BPI228" s="17"/>
      <c r="BPJ228" s="17"/>
      <c r="BPK228" s="17"/>
      <c r="BPL228" s="17"/>
      <c r="BPM228" s="17"/>
      <c r="BPN228" s="17"/>
      <c r="BPO228" s="17"/>
      <c r="BPP228" s="17"/>
      <c r="BPQ228" s="17"/>
      <c r="BPR228" s="17"/>
      <c r="BPS228" s="17"/>
      <c r="BPT228" s="17"/>
      <c r="BPU228" s="17"/>
      <c r="BPV228" s="17"/>
      <c r="BPW228" s="17"/>
      <c r="BPX228" s="17"/>
      <c r="BPY228" s="17"/>
      <c r="BPZ228" s="17"/>
      <c r="BQA228" s="17"/>
      <c r="BQB228" s="17"/>
      <c r="BQC228" s="17"/>
      <c r="BQD228" s="17"/>
      <c r="BQE228" s="17"/>
      <c r="BQF228" s="17"/>
      <c r="BQG228" s="17"/>
      <c r="BQH228" s="17"/>
      <c r="BQI228" s="17"/>
      <c r="BQJ228" s="17"/>
      <c r="BQK228" s="17"/>
      <c r="BQL228" s="17"/>
      <c r="BQM228" s="17"/>
      <c r="BQN228" s="17"/>
      <c r="BQO228" s="17"/>
      <c r="BQP228" s="17"/>
      <c r="BQQ228" s="17"/>
      <c r="BQR228" s="17"/>
      <c r="BQS228" s="17"/>
      <c r="BQT228" s="17"/>
      <c r="BQU228" s="17"/>
      <c r="BQV228" s="17"/>
      <c r="BQW228" s="17"/>
      <c r="BQX228" s="17"/>
      <c r="BQY228" s="17"/>
      <c r="BQZ228" s="17"/>
      <c r="BRA228" s="17"/>
      <c r="BRB228" s="17"/>
      <c r="BRC228" s="17"/>
      <c r="BRD228" s="17"/>
      <c r="BRE228" s="17"/>
      <c r="BRF228" s="17"/>
      <c r="BRG228" s="17"/>
      <c r="BRH228" s="17"/>
      <c r="BRI228" s="17"/>
      <c r="BRJ228" s="17"/>
      <c r="BRK228" s="17"/>
      <c r="BRL228" s="17"/>
      <c r="BRM228" s="17"/>
      <c r="BRN228" s="17"/>
      <c r="BRO228" s="17"/>
      <c r="BRP228" s="17"/>
      <c r="BRQ228" s="17"/>
      <c r="BRR228" s="17"/>
      <c r="BRS228" s="17"/>
      <c r="BRT228" s="17"/>
      <c r="BRU228" s="17"/>
      <c r="BRV228" s="17"/>
      <c r="BRW228" s="17"/>
      <c r="BRX228" s="17"/>
      <c r="BRY228" s="17"/>
      <c r="BRZ228" s="17"/>
      <c r="BSA228" s="17"/>
      <c r="BSB228" s="17"/>
      <c r="BSC228" s="17"/>
      <c r="BSD228" s="17"/>
      <c r="BSE228" s="17"/>
      <c r="BSF228" s="17"/>
      <c r="BSG228" s="17"/>
      <c r="BSH228" s="17"/>
      <c r="BSI228" s="17"/>
      <c r="BSJ228" s="17"/>
      <c r="BSK228" s="17"/>
      <c r="BSL228" s="17"/>
      <c r="BSM228" s="17"/>
      <c r="BSN228" s="17"/>
      <c r="BSO228" s="17"/>
      <c r="BSP228" s="17"/>
      <c r="BSQ228" s="17"/>
      <c r="BSR228" s="17"/>
      <c r="BSS228" s="17"/>
      <c r="BST228" s="17"/>
      <c r="BSU228" s="17"/>
      <c r="BSV228" s="17"/>
      <c r="BSW228" s="17"/>
      <c r="BSX228" s="17"/>
      <c r="BSY228" s="17"/>
      <c r="BSZ228" s="17"/>
      <c r="BTA228" s="17"/>
      <c r="BTB228" s="17"/>
      <c r="BTC228" s="17"/>
      <c r="BTD228" s="17"/>
      <c r="BTE228" s="17"/>
      <c r="BTF228" s="17"/>
      <c r="BTG228" s="17"/>
      <c r="BTH228" s="17"/>
      <c r="BTI228" s="17"/>
      <c r="BTJ228" s="17"/>
      <c r="BTK228" s="17"/>
      <c r="BTL228" s="17"/>
      <c r="BTM228" s="17"/>
      <c r="BTN228" s="17"/>
      <c r="BTO228" s="17"/>
      <c r="BTP228" s="17"/>
      <c r="BTQ228" s="17"/>
      <c r="BTR228" s="17"/>
      <c r="BTS228" s="17"/>
      <c r="BTT228" s="17"/>
      <c r="BTU228" s="17"/>
      <c r="BTV228" s="17"/>
      <c r="BTW228" s="17"/>
      <c r="BTX228" s="17"/>
      <c r="BTY228" s="17"/>
      <c r="BTZ228" s="17"/>
      <c r="BUA228" s="17"/>
      <c r="BUB228" s="17"/>
      <c r="BUC228" s="17"/>
      <c r="BUD228" s="17"/>
      <c r="BUE228" s="17"/>
      <c r="BUF228" s="17"/>
      <c r="BUG228" s="17"/>
      <c r="BUH228" s="17"/>
      <c r="BUI228" s="17"/>
      <c r="BUJ228" s="17"/>
      <c r="BUK228" s="17"/>
      <c r="BUL228" s="17"/>
      <c r="BUM228" s="17"/>
      <c r="BUN228" s="17"/>
      <c r="BUO228" s="17"/>
      <c r="BUP228" s="17"/>
      <c r="BUQ228" s="17"/>
      <c r="BUR228" s="17"/>
      <c r="BUS228" s="17"/>
      <c r="BUT228" s="17"/>
      <c r="BUU228" s="17"/>
      <c r="BUV228" s="17"/>
      <c r="BUW228" s="17"/>
      <c r="BUX228" s="17"/>
      <c r="BUY228" s="17"/>
      <c r="BUZ228" s="17"/>
      <c r="BVA228" s="17"/>
      <c r="BVB228" s="17"/>
      <c r="BVC228" s="17"/>
      <c r="BVD228" s="17"/>
      <c r="BVE228" s="17"/>
      <c r="BVF228" s="17"/>
      <c r="BVG228" s="17"/>
      <c r="BVH228" s="17"/>
      <c r="BVI228" s="17"/>
      <c r="BVJ228" s="17"/>
      <c r="BVK228" s="17"/>
      <c r="BVL228" s="17"/>
      <c r="BVM228" s="17"/>
      <c r="BVN228" s="17"/>
      <c r="BVO228" s="17"/>
      <c r="BVP228" s="17"/>
      <c r="BVQ228" s="17"/>
      <c r="BVR228" s="17"/>
      <c r="BVS228" s="17"/>
      <c r="BVT228" s="17"/>
      <c r="BVU228" s="17"/>
      <c r="BVV228" s="17"/>
      <c r="BVW228" s="17"/>
      <c r="BVX228" s="17"/>
      <c r="BVY228" s="17"/>
      <c r="BVZ228" s="17"/>
      <c r="BWA228" s="17"/>
      <c r="BWB228" s="17"/>
      <c r="BWC228" s="17"/>
      <c r="BWD228" s="17"/>
      <c r="BWE228" s="17"/>
      <c r="BWF228" s="17"/>
      <c r="BWG228" s="17"/>
      <c r="BWH228" s="17"/>
      <c r="BWI228" s="17"/>
      <c r="BWJ228" s="17"/>
      <c r="BWK228" s="17"/>
      <c r="BWL228" s="17"/>
      <c r="BWM228" s="17"/>
      <c r="BWN228" s="17"/>
      <c r="BWO228" s="17"/>
      <c r="BWP228" s="17"/>
      <c r="BWQ228" s="17"/>
      <c r="BWR228" s="17"/>
      <c r="BWS228" s="17"/>
      <c r="BWT228" s="17"/>
      <c r="BWU228" s="17"/>
      <c r="BWV228" s="17"/>
      <c r="BWW228" s="17"/>
      <c r="BWX228" s="17"/>
      <c r="BWY228" s="17"/>
      <c r="BWZ228" s="17"/>
      <c r="BXA228" s="17"/>
      <c r="BXB228" s="17"/>
      <c r="BXC228" s="17"/>
      <c r="BXD228" s="17"/>
      <c r="BXE228" s="17"/>
      <c r="BXF228" s="17"/>
      <c r="BXG228" s="17"/>
      <c r="BXH228" s="17"/>
      <c r="BXI228" s="17"/>
      <c r="BXJ228" s="17"/>
      <c r="BXK228" s="17"/>
      <c r="BXL228" s="17"/>
      <c r="BXM228" s="17"/>
      <c r="BXN228" s="17"/>
      <c r="BXO228" s="17"/>
      <c r="BXP228" s="17"/>
      <c r="BXQ228" s="17"/>
      <c r="BXR228" s="17"/>
      <c r="BXS228" s="17"/>
      <c r="BXT228" s="17"/>
      <c r="BXU228" s="17"/>
      <c r="BXV228" s="17"/>
      <c r="BXW228" s="17"/>
      <c r="BXX228" s="17"/>
      <c r="BXY228" s="17"/>
      <c r="BXZ228" s="17"/>
      <c r="BYA228" s="17"/>
      <c r="BYB228" s="17"/>
      <c r="BYC228" s="17"/>
      <c r="BYD228" s="17"/>
      <c r="BYE228" s="17"/>
      <c r="BYF228" s="17"/>
      <c r="BYG228" s="17"/>
      <c r="BYH228" s="17"/>
      <c r="BYI228" s="17"/>
      <c r="BYJ228" s="17"/>
      <c r="BYK228" s="17"/>
      <c r="BYL228" s="17"/>
      <c r="BYM228" s="17"/>
      <c r="BYN228" s="17"/>
      <c r="BYO228" s="17"/>
      <c r="BYP228" s="17"/>
      <c r="BYQ228" s="17"/>
      <c r="BYR228" s="17"/>
      <c r="BYS228" s="17"/>
      <c r="BYT228" s="17"/>
      <c r="BYU228" s="17"/>
      <c r="BYV228" s="17"/>
      <c r="BYW228" s="17"/>
      <c r="BYX228" s="17"/>
      <c r="BYY228" s="17"/>
      <c r="BYZ228" s="17"/>
      <c r="BZA228" s="17"/>
      <c r="BZB228" s="17"/>
      <c r="BZC228" s="17"/>
      <c r="BZD228" s="17"/>
      <c r="BZE228" s="17"/>
      <c r="BZF228" s="17"/>
      <c r="BZG228" s="17"/>
      <c r="BZH228" s="17"/>
      <c r="BZI228" s="17"/>
      <c r="BZJ228" s="17"/>
      <c r="BZK228" s="17"/>
      <c r="BZL228" s="17"/>
      <c r="BZM228" s="17"/>
      <c r="BZN228" s="17"/>
      <c r="BZO228" s="17"/>
      <c r="BZP228" s="17"/>
      <c r="BZQ228" s="17"/>
      <c r="BZR228" s="17"/>
      <c r="BZS228" s="17"/>
      <c r="BZT228" s="17"/>
      <c r="BZU228" s="17"/>
      <c r="BZV228" s="17"/>
      <c r="BZW228" s="17"/>
      <c r="BZX228" s="17"/>
      <c r="BZY228" s="17"/>
      <c r="BZZ228" s="17"/>
      <c r="CAA228" s="17"/>
      <c r="CAB228" s="17"/>
      <c r="CAC228" s="17"/>
      <c r="CAD228" s="17"/>
      <c r="CAE228" s="17"/>
      <c r="CAF228" s="17"/>
      <c r="CAG228" s="17"/>
      <c r="CAH228" s="17"/>
      <c r="CAI228" s="17"/>
      <c r="CAJ228" s="17"/>
      <c r="CAK228" s="17"/>
      <c r="CAL228" s="17"/>
      <c r="CAM228" s="17"/>
      <c r="CAN228" s="17"/>
      <c r="CAO228" s="17"/>
      <c r="CAP228" s="17"/>
      <c r="CAQ228" s="17"/>
      <c r="CAR228" s="17"/>
      <c r="CAS228" s="17"/>
      <c r="CAT228" s="17"/>
      <c r="CAU228" s="17"/>
      <c r="CAV228" s="17"/>
      <c r="CAW228" s="17"/>
      <c r="CAX228" s="17"/>
      <c r="CAY228" s="17"/>
      <c r="CAZ228" s="17"/>
      <c r="CBA228" s="17"/>
      <c r="CBB228" s="17"/>
      <c r="CBC228" s="17"/>
      <c r="CBD228" s="17"/>
      <c r="CBE228" s="17"/>
      <c r="CBF228" s="17"/>
      <c r="CBG228" s="17"/>
      <c r="CBH228" s="17"/>
      <c r="CBI228" s="17"/>
      <c r="CBJ228" s="17"/>
      <c r="CBK228" s="17"/>
      <c r="CBL228" s="17"/>
      <c r="CBM228" s="17"/>
      <c r="CBN228" s="17"/>
      <c r="CBO228" s="17"/>
      <c r="CBP228" s="17"/>
      <c r="CBQ228" s="17"/>
      <c r="CBR228" s="17"/>
      <c r="CBS228" s="17"/>
      <c r="CBT228" s="17"/>
      <c r="CBU228" s="17"/>
      <c r="CBV228" s="17"/>
      <c r="CBW228" s="17"/>
      <c r="CBX228" s="17"/>
      <c r="CBY228" s="17"/>
      <c r="CBZ228" s="17"/>
      <c r="CCA228" s="17"/>
      <c r="CCB228" s="17"/>
      <c r="CCC228" s="17"/>
      <c r="CCD228" s="17"/>
      <c r="CCE228" s="17"/>
      <c r="CCF228" s="17"/>
      <c r="CCG228" s="17"/>
      <c r="CCH228" s="17"/>
      <c r="CCI228" s="17"/>
      <c r="CCJ228" s="17"/>
      <c r="CCK228" s="17"/>
      <c r="CCL228" s="17"/>
      <c r="CCM228" s="17"/>
      <c r="CCN228" s="17"/>
      <c r="CCO228" s="17"/>
      <c r="CCP228" s="17"/>
      <c r="CCQ228" s="17"/>
      <c r="CCR228" s="17"/>
      <c r="CCS228" s="17"/>
      <c r="CCT228" s="17"/>
      <c r="CCU228" s="17"/>
      <c r="CCV228" s="17"/>
      <c r="CCW228" s="17"/>
      <c r="CCX228" s="17"/>
      <c r="CCY228" s="17"/>
      <c r="CCZ228" s="17"/>
      <c r="CDA228" s="17"/>
      <c r="CDB228" s="17"/>
      <c r="CDC228" s="17"/>
      <c r="CDD228" s="17"/>
      <c r="CDE228" s="17"/>
      <c r="CDF228" s="17"/>
      <c r="CDG228" s="17"/>
      <c r="CDH228" s="17"/>
      <c r="CDI228" s="17"/>
      <c r="CDJ228" s="17"/>
      <c r="CDK228" s="17"/>
      <c r="CDL228" s="17"/>
      <c r="CDM228" s="17"/>
      <c r="CDN228" s="17"/>
      <c r="CDO228" s="17"/>
      <c r="CDP228" s="17"/>
      <c r="CDQ228" s="17"/>
      <c r="CDR228" s="17"/>
      <c r="CDS228" s="17"/>
      <c r="CDT228" s="17"/>
      <c r="CDU228" s="17"/>
    </row>
    <row r="229">
      <c r="A229" s="14" t="s">
        <v>2801</v>
      </c>
      <c r="B229" s="14" t="s">
        <v>4479</v>
      </c>
      <c r="C229" s="14" t="s">
        <v>2803</v>
      </c>
      <c r="D229" s="14" t="s">
        <v>2804</v>
      </c>
      <c r="E229" s="14" t="s">
        <v>4480</v>
      </c>
      <c r="F229" s="14" t="s">
        <v>2835</v>
      </c>
      <c r="I229" s="14" t="s">
        <v>4481</v>
      </c>
      <c r="J229" s="14" t="s">
        <v>2618</v>
      </c>
      <c r="K229" s="14" t="s">
        <v>2619</v>
      </c>
      <c r="L229" s="14" t="s">
        <v>2658</v>
      </c>
      <c r="M229" s="17"/>
      <c r="N229" s="14" t="s">
        <v>2690</v>
      </c>
      <c r="O229" s="14" t="s">
        <v>2690</v>
      </c>
      <c r="P229" s="14" t="s">
        <v>2690</v>
      </c>
      <c r="Q229" s="16">
        <v>11.0</v>
      </c>
      <c r="R229" s="16">
        <v>4112880.0</v>
      </c>
      <c r="S229" s="16">
        <v>4112880.0</v>
      </c>
      <c r="T229" s="14" t="s">
        <v>2630</v>
      </c>
      <c r="U229" s="14" t="s">
        <v>2631</v>
      </c>
      <c r="V229" s="14" t="s">
        <v>4482</v>
      </c>
      <c r="W229" s="14" t="s">
        <v>4483</v>
      </c>
      <c r="X229" s="16">
        <v>0.15</v>
      </c>
      <c r="Y229" s="17"/>
      <c r="Z229" s="16">
        <v>8.0</v>
      </c>
      <c r="AA229" s="16">
        <v>46.0</v>
      </c>
      <c r="AB229" s="17"/>
      <c r="AC229" s="16">
        <v>29.0</v>
      </c>
      <c r="AD229" s="16">
        <v>4097.0</v>
      </c>
      <c r="AE229" s="22">
        <v>45638.0</v>
      </c>
      <c r="AF229" s="17"/>
      <c r="AG229" s="17"/>
      <c r="AH229" s="17"/>
      <c r="AI229" s="17"/>
      <c r="AJ229" s="17"/>
      <c r="AK229" s="17"/>
      <c r="AL229" s="16">
        <v>51.0</v>
      </c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4" t="s">
        <v>2806</v>
      </c>
      <c r="BB229" s="17"/>
      <c r="BC229" s="17"/>
      <c r="BD229" s="17"/>
      <c r="BE229" s="17"/>
      <c r="BF229" s="14" t="s">
        <v>2563</v>
      </c>
      <c r="BG229" s="16">
        <v>1.0</v>
      </c>
      <c r="BH229" s="14" t="s">
        <v>2564</v>
      </c>
      <c r="BI229" s="14" t="s">
        <v>2565</v>
      </c>
      <c r="BJ229" s="14" t="s">
        <v>2566</v>
      </c>
      <c r="BK229" s="17"/>
      <c r="BL229" s="17"/>
      <c r="BM229" s="16">
        <v>137.1</v>
      </c>
      <c r="BN229" s="17"/>
      <c r="BO229" s="17"/>
      <c r="BP229" s="17"/>
      <c r="BQ229" s="17"/>
      <c r="BR229" s="17"/>
      <c r="BS229" s="16">
        <v>0.0242</v>
      </c>
      <c r="BT229" s="16">
        <v>35.1448203</v>
      </c>
      <c r="BU229" s="14" t="s">
        <v>2567</v>
      </c>
      <c r="BV229" s="17"/>
      <c r="BW229" s="16">
        <v>2009.0</v>
      </c>
      <c r="BX229" s="16">
        <v>4.0</v>
      </c>
      <c r="BY229" s="14" t="s">
        <v>2807</v>
      </c>
      <c r="BZ229" s="16">
        <v>1069.0</v>
      </c>
      <c r="CA229" s="16">
        <v>-18713.0</v>
      </c>
      <c r="CB229" s="16">
        <v>0.0</v>
      </c>
      <c r="CC229" s="16">
        <v>35.1448203</v>
      </c>
      <c r="CD229" s="14" t="s">
        <v>2571</v>
      </c>
      <c r="CE229" s="16">
        <v>35.1448203</v>
      </c>
      <c r="CF229" s="14" t="s">
        <v>2572</v>
      </c>
      <c r="CH229" s="19">
        <v>41061.0</v>
      </c>
      <c r="CI229" s="14" t="s">
        <v>2826</v>
      </c>
      <c r="CJ229" s="14" t="s">
        <v>2719</v>
      </c>
      <c r="CK229" s="14" t="s">
        <v>2574</v>
      </c>
      <c r="CL229" s="14" t="s">
        <v>2808</v>
      </c>
      <c r="CM229" s="20">
        <v>2366833.0</v>
      </c>
      <c r="CN229" s="14" t="s">
        <v>2808</v>
      </c>
      <c r="CO229" s="14" t="s">
        <v>2563</v>
      </c>
      <c r="CP229" s="14" t="s">
        <v>2563</v>
      </c>
      <c r="CQ229" s="16">
        <v>0.2853</v>
      </c>
      <c r="CR229" s="16">
        <v>0.05</v>
      </c>
      <c r="CS229" s="14" t="s">
        <v>2574</v>
      </c>
      <c r="CT229" s="14" t="s">
        <v>4484</v>
      </c>
      <c r="CX229" s="14" t="s">
        <v>2580</v>
      </c>
      <c r="CY229" s="16">
        <v>35.1448203</v>
      </c>
      <c r="CZ229" s="14" t="s">
        <v>2581</v>
      </c>
      <c r="DB229" s="14" t="s">
        <v>2574</v>
      </c>
      <c r="DC229" s="17"/>
      <c r="DD229" s="14" t="s">
        <v>4393</v>
      </c>
      <c r="DE229" s="14" t="s">
        <v>2574</v>
      </c>
      <c r="DF229" s="14" t="s">
        <v>2563</v>
      </c>
      <c r="DG229" s="14" t="s">
        <v>4394</v>
      </c>
      <c r="DH229" s="14" t="s">
        <v>4395</v>
      </c>
      <c r="DI229" s="14" t="s">
        <v>2813</v>
      </c>
      <c r="DJ229" s="14" t="s">
        <v>2814</v>
      </c>
      <c r="DK229" s="16">
        <v>45.0</v>
      </c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  <c r="KL229" s="17"/>
      <c r="KM229" s="17"/>
      <c r="KN229" s="17"/>
      <c r="KO229" s="17"/>
      <c r="KP229" s="17"/>
      <c r="KQ229" s="17"/>
      <c r="KR229" s="17"/>
      <c r="KS229" s="17"/>
      <c r="KT229" s="17"/>
      <c r="KU229" s="17"/>
      <c r="KV229" s="17"/>
      <c r="KW229" s="17"/>
      <c r="KX229" s="17"/>
      <c r="KY229" s="17"/>
      <c r="KZ229" s="17"/>
      <c r="LA229" s="17"/>
      <c r="LB229" s="17"/>
      <c r="LC229" s="17"/>
      <c r="LD229" s="17"/>
      <c r="LE229" s="17"/>
      <c r="LF229" s="17"/>
      <c r="LG229" s="17"/>
      <c r="LH229" s="17"/>
      <c r="LI229" s="17"/>
      <c r="LJ229" s="17"/>
      <c r="LK229" s="17"/>
      <c r="LL229" s="17"/>
      <c r="LM229" s="17"/>
      <c r="LN229" s="17"/>
      <c r="LO229" s="17"/>
      <c r="LP229" s="17"/>
      <c r="LQ229" s="17"/>
      <c r="LR229" s="17"/>
      <c r="LS229" s="17"/>
      <c r="LT229" s="17"/>
      <c r="LU229" s="17"/>
      <c r="LV229" s="17"/>
      <c r="LW229" s="17"/>
      <c r="LX229" s="17"/>
      <c r="LY229" s="17"/>
      <c r="LZ229" s="17"/>
      <c r="MA229" s="17"/>
      <c r="MB229" s="17"/>
      <c r="MC229" s="17"/>
      <c r="MD229" s="17"/>
      <c r="ME229" s="17"/>
      <c r="MF229" s="17"/>
      <c r="MG229" s="17"/>
      <c r="MH229" s="17"/>
      <c r="MI229" s="17"/>
      <c r="MJ229" s="17"/>
      <c r="MK229" s="17"/>
      <c r="ML229" s="17"/>
      <c r="MM229" s="17"/>
      <c r="MN229" s="17"/>
      <c r="MO229" s="17"/>
      <c r="MP229" s="17"/>
      <c r="MQ229" s="17"/>
      <c r="MR229" s="17"/>
      <c r="MS229" s="17"/>
      <c r="MT229" s="17"/>
      <c r="MU229" s="17"/>
      <c r="MV229" s="17"/>
      <c r="MW229" s="17"/>
      <c r="MX229" s="17"/>
      <c r="MY229" s="17"/>
      <c r="MZ229" s="17"/>
      <c r="NA229" s="17"/>
      <c r="NB229" s="17"/>
      <c r="NC229" s="17"/>
      <c r="ND229" s="17"/>
      <c r="NE229" s="17"/>
      <c r="NF229" s="17"/>
      <c r="NG229" s="17"/>
      <c r="NH229" s="17"/>
      <c r="NI229" s="17"/>
      <c r="NJ229" s="17"/>
      <c r="NK229" s="17"/>
      <c r="NL229" s="17"/>
      <c r="NM229" s="17"/>
      <c r="NN229" s="17"/>
      <c r="NO229" s="17"/>
      <c r="NP229" s="17"/>
      <c r="NQ229" s="17"/>
      <c r="NR229" s="17"/>
      <c r="NS229" s="17"/>
      <c r="NT229" s="17"/>
      <c r="NU229" s="17"/>
      <c r="NV229" s="17"/>
      <c r="NW229" s="17"/>
      <c r="NX229" s="17"/>
      <c r="NY229" s="17"/>
      <c r="NZ229" s="17"/>
      <c r="OA229" s="17"/>
      <c r="OB229" s="17"/>
      <c r="OC229" s="17"/>
      <c r="OD229" s="17"/>
      <c r="OE229" s="17"/>
      <c r="OF229" s="17"/>
      <c r="OG229" s="17"/>
      <c r="OH229" s="17"/>
      <c r="OI229" s="17"/>
      <c r="OJ229" s="17"/>
      <c r="OK229" s="17"/>
      <c r="OL229" s="17"/>
      <c r="OM229" s="17"/>
      <c r="ON229" s="17"/>
      <c r="OO229" s="17"/>
      <c r="OP229" s="17"/>
      <c r="OQ229" s="17"/>
      <c r="OR229" s="17"/>
      <c r="OS229" s="17"/>
      <c r="OT229" s="17"/>
      <c r="OU229" s="17"/>
      <c r="OV229" s="17"/>
      <c r="OW229" s="17"/>
      <c r="OX229" s="17"/>
      <c r="OY229" s="17"/>
      <c r="OZ229" s="17"/>
      <c r="PA229" s="17"/>
      <c r="PB229" s="17"/>
      <c r="PC229" s="17"/>
      <c r="PD229" s="17"/>
      <c r="PE229" s="17"/>
      <c r="PF229" s="17"/>
      <c r="PG229" s="17"/>
      <c r="PH229" s="17"/>
      <c r="PI229" s="17"/>
      <c r="PJ229" s="17"/>
      <c r="PK229" s="17"/>
      <c r="PL229" s="17"/>
      <c r="PM229" s="17"/>
      <c r="PN229" s="17"/>
      <c r="PO229" s="17"/>
      <c r="PP229" s="17"/>
      <c r="PQ229" s="17"/>
      <c r="PR229" s="17"/>
      <c r="PS229" s="17"/>
      <c r="PT229" s="17"/>
      <c r="PU229" s="17"/>
      <c r="PV229" s="17"/>
      <c r="PW229" s="17"/>
      <c r="PX229" s="17"/>
      <c r="PY229" s="17"/>
      <c r="PZ229" s="17"/>
      <c r="QA229" s="17"/>
      <c r="QB229" s="17"/>
      <c r="QC229" s="17"/>
      <c r="QD229" s="17"/>
      <c r="QE229" s="17"/>
      <c r="QF229" s="17"/>
      <c r="QG229" s="17"/>
      <c r="QH229" s="17"/>
      <c r="QI229" s="17"/>
      <c r="QJ229" s="17"/>
      <c r="QK229" s="17"/>
      <c r="QL229" s="17"/>
      <c r="QM229" s="17"/>
      <c r="QN229" s="17"/>
      <c r="QO229" s="17"/>
      <c r="QP229" s="17"/>
      <c r="QQ229" s="17"/>
      <c r="QR229" s="17"/>
      <c r="QS229" s="17"/>
      <c r="QT229" s="17"/>
      <c r="QU229" s="16">
        <v>27.0</v>
      </c>
      <c r="QV229" s="16">
        <v>14.0</v>
      </c>
      <c r="QW229" s="16">
        <v>24.0</v>
      </c>
      <c r="QX229" s="17"/>
      <c r="QY229" s="17"/>
      <c r="QZ229" s="17"/>
      <c r="RA229" s="17"/>
      <c r="RB229" s="17"/>
      <c r="RC229" s="17"/>
      <c r="RD229" s="17"/>
      <c r="RE229" s="17"/>
      <c r="RF229" s="17"/>
      <c r="RG229" s="17"/>
      <c r="RH229" s="17"/>
      <c r="RI229" s="17"/>
      <c r="RJ229" s="17"/>
      <c r="RK229" s="17"/>
      <c r="RL229" s="17"/>
      <c r="RM229" s="17"/>
      <c r="RN229" s="17"/>
      <c r="RO229" s="17"/>
      <c r="RP229" s="17"/>
      <c r="RQ229" s="17"/>
      <c r="RR229" s="17"/>
      <c r="RS229" s="17"/>
      <c r="RT229" s="17"/>
      <c r="RU229" s="17"/>
      <c r="RV229" s="17"/>
      <c r="RW229" s="17"/>
      <c r="RX229" s="17"/>
      <c r="RY229" s="17"/>
      <c r="RZ229" s="17"/>
      <c r="SA229" s="17"/>
      <c r="SB229" s="17"/>
      <c r="SC229" s="17"/>
      <c r="SD229" s="17"/>
      <c r="SE229" s="17"/>
      <c r="SF229" s="17"/>
      <c r="SG229" s="17"/>
      <c r="SH229" s="17"/>
      <c r="SI229" s="17"/>
      <c r="SJ229" s="17"/>
      <c r="SK229" s="17"/>
      <c r="SL229" s="17"/>
      <c r="SM229" s="17"/>
      <c r="SN229" s="17"/>
      <c r="SO229" s="17"/>
      <c r="SP229" s="17"/>
      <c r="SQ229" s="17"/>
      <c r="SR229" s="17"/>
      <c r="SS229" s="17"/>
      <c r="ST229" s="17"/>
      <c r="SU229" s="17"/>
      <c r="SV229" s="17"/>
      <c r="SW229" s="17"/>
      <c r="SX229" s="17"/>
      <c r="SY229" s="17"/>
      <c r="SZ229" s="17"/>
      <c r="TA229" s="17"/>
      <c r="TB229" s="17"/>
      <c r="TC229" s="17"/>
      <c r="TD229" s="17"/>
      <c r="TE229" s="17"/>
      <c r="TF229" s="17"/>
      <c r="TG229" s="17"/>
      <c r="TH229" s="17"/>
      <c r="TI229" s="17"/>
      <c r="TJ229" s="17"/>
      <c r="TK229" s="17"/>
      <c r="TL229" s="17"/>
      <c r="TM229" s="17"/>
      <c r="TN229" s="17"/>
      <c r="TO229" s="17"/>
      <c r="TP229" s="17"/>
      <c r="TQ229" s="17"/>
      <c r="TR229" s="17"/>
      <c r="TS229" s="17"/>
      <c r="TT229" s="17"/>
      <c r="TU229" s="17"/>
      <c r="TV229" s="17"/>
      <c r="TW229" s="17"/>
      <c r="TX229" s="17"/>
      <c r="TY229" s="17"/>
      <c r="TZ229" s="17"/>
      <c r="UA229" s="17"/>
      <c r="UB229" s="17"/>
      <c r="UC229" s="17"/>
      <c r="UD229" s="17"/>
      <c r="UE229" s="17"/>
      <c r="UF229" s="17"/>
      <c r="UG229" s="17"/>
      <c r="UH229" s="17"/>
      <c r="UI229" s="17"/>
      <c r="UJ229" s="17"/>
      <c r="UK229" s="17"/>
      <c r="UL229" s="17"/>
      <c r="UM229" s="17"/>
      <c r="UN229" s="17"/>
      <c r="UO229" s="17"/>
      <c r="UP229" s="17"/>
      <c r="UQ229" s="17"/>
      <c r="UR229" s="17"/>
      <c r="US229" s="17"/>
      <c r="UT229" s="17"/>
      <c r="UU229" s="17"/>
      <c r="UV229" s="17"/>
      <c r="UW229" s="17"/>
      <c r="UX229" s="17"/>
      <c r="UY229" s="17"/>
      <c r="UZ229" s="17"/>
      <c r="VA229" s="17"/>
      <c r="VB229" s="17"/>
      <c r="VC229" s="17"/>
      <c r="VD229" s="17"/>
      <c r="VE229" s="17"/>
      <c r="VF229" s="17"/>
      <c r="VG229" s="17"/>
      <c r="VH229" s="17"/>
      <c r="VI229" s="17"/>
      <c r="VJ229" s="17"/>
      <c r="VK229" s="17"/>
      <c r="VL229" s="17"/>
      <c r="VM229" s="17"/>
      <c r="VN229" s="17"/>
      <c r="VO229" s="17"/>
      <c r="VP229" s="17"/>
      <c r="VQ229" s="17"/>
      <c r="VR229" s="17"/>
      <c r="VS229" s="17"/>
      <c r="VT229" s="17"/>
      <c r="VU229" s="17"/>
      <c r="VV229" s="17"/>
      <c r="VW229" s="17"/>
      <c r="VX229" s="17"/>
      <c r="VY229" s="17"/>
      <c r="VZ229" s="17"/>
      <c r="WA229" s="17"/>
      <c r="WB229" s="17"/>
      <c r="WC229" s="17"/>
      <c r="WD229" s="17"/>
      <c r="WE229" s="17"/>
      <c r="WF229" s="17"/>
      <c r="WG229" s="17"/>
      <c r="WH229" s="17"/>
      <c r="WI229" s="17"/>
      <c r="WJ229" s="17"/>
      <c r="WK229" s="17"/>
      <c r="WL229" s="17"/>
      <c r="WM229" s="17"/>
      <c r="WN229" s="17"/>
      <c r="WO229" s="17"/>
      <c r="WP229" s="17"/>
      <c r="WQ229" s="17"/>
      <c r="WR229" s="17"/>
      <c r="WS229" s="17"/>
      <c r="WT229" s="17"/>
      <c r="WU229" s="17"/>
      <c r="WV229" s="17"/>
      <c r="WW229" s="17"/>
      <c r="WX229" s="17"/>
      <c r="WY229" s="17"/>
      <c r="WZ229" s="17"/>
      <c r="XA229" s="17"/>
      <c r="XB229" s="17"/>
      <c r="XC229" s="17"/>
      <c r="XD229" s="17"/>
      <c r="XE229" s="17"/>
      <c r="XF229" s="17"/>
      <c r="XG229" s="17"/>
      <c r="XH229" s="17"/>
      <c r="XI229" s="17"/>
      <c r="XJ229" s="17"/>
      <c r="XK229" s="17"/>
      <c r="XL229" s="17"/>
      <c r="XM229" s="17"/>
      <c r="XN229" s="17"/>
      <c r="XO229" s="17"/>
      <c r="XP229" s="17"/>
      <c r="XQ229" s="17"/>
      <c r="XR229" s="17"/>
      <c r="XS229" s="17"/>
      <c r="XT229" s="17"/>
      <c r="XU229" s="17"/>
      <c r="XV229" s="17"/>
      <c r="XW229" s="17"/>
      <c r="XX229" s="17"/>
      <c r="XY229" s="17"/>
      <c r="XZ229" s="17"/>
      <c r="YA229" s="17"/>
      <c r="YB229" s="17"/>
      <c r="YC229" s="17"/>
      <c r="YD229" s="17"/>
      <c r="YE229" s="17"/>
      <c r="YF229" s="17"/>
      <c r="YG229" s="17"/>
      <c r="YH229" s="17"/>
      <c r="YI229" s="17"/>
      <c r="YJ229" s="17"/>
      <c r="YK229" s="17"/>
      <c r="YL229" s="17"/>
      <c r="YM229" s="17"/>
      <c r="YN229" s="17"/>
      <c r="YO229" s="17"/>
      <c r="YP229" s="17"/>
      <c r="YQ229" s="17"/>
      <c r="YR229" s="17"/>
      <c r="YS229" s="17"/>
      <c r="YT229" s="17"/>
      <c r="YU229" s="17"/>
      <c r="YV229" s="17"/>
      <c r="YW229" s="17"/>
      <c r="YX229" s="17"/>
      <c r="YY229" s="17"/>
      <c r="YZ229" s="17"/>
      <c r="ZA229" s="17"/>
      <c r="ZB229" s="17"/>
      <c r="ZC229" s="17"/>
      <c r="ZD229" s="17"/>
      <c r="ZE229" s="17"/>
      <c r="ZF229" s="17"/>
      <c r="ZG229" s="17"/>
      <c r="ZH229" s="17"/>
      <c r="ZI229" s="17"/>
      <c r="ZJ229" s="17"/>
      <c r="ZK229" s="17"/>
      <c r="ZL229" s="17"/>
      <c r="ZM229" s="17"/>
      <c r="ZN229" s="17"/>
      <c r="ZO229" s="17"/>
      <c r="ZP229" s="17"/>
      <c r="ZQ229" s="17"/>
      <c r="ZR229" s="17"/>
      <c r="ZS229" s="17"/>
      <c r="ZT229" s="17"/>
      <c r="ZU229" s="17"/>
      <c r="ZV229" s="17"/>
      <c r="ZW229" s="17"/>
      <c r="ZX229" s="17"/>
      <c r="ZY229" s="17"/>
      <c r="ZZ229" s="17"/>
      <c r="AAA229" s="17"/>
      <c r="AAB229" s="17"/>
      <c r="AAC229" s="17"/>
      <c r="AAD229" s="17"/>
      <c r="AAE229" s="17"/>
      <c r="AAF229" s="17"/>
      <c r="AAG229" s="17"/>
      <c r="AAH229" s="17"/>
      <c r="AAI229" s="17"/>
      <c r="AAJ229" s="17"/>
      <c r="AAK229" s="17"/>
      <c r="AAL229" s="17"/>
      <c r="AAM229" s="17"/>
      <c r="AAN229" s="17"/>
      <c r="AAO229" s="17"/>
      <c r="AAP229" s="17"/>
      <c r="AAQ229" s="17"/>
      <c r="AAR229" s="17"/>
      <c r="AAS229" s="17"/>
      <c r="AAT229" s="17"/>
      <c r="AAU229" s="17"/>
      <c r="AAV229" s="17"/>
      <c r="AAW229" s="17"/>
      <c r="AAX229" s="17"/>
      <c r="AAY229" s="17"/>
      <c r="AAZ229" s="17"/>
      <c r="ABA229" s="17"/>
      <c r="ABB229" s="17"/>
      <c r="ABC229" s="17"/>
      <c r="ABD229" s="17"/>
      <c r="ABE229" s="17"/>
      <c r="ABF229" s="17"/>
      <c r="ABG229" s="17"/>
      <c r="ABH229" s="17"/>
      <c r="ABI229" s="17"/>
      <c r="ABJ229" s="17"/>
      <c r="ABK229" s="17"/>
      <c r="ABL229" s="17"/>
      <c r="ABM229" s="17"/>
      <c r="ABN229" s="17"/>
      <c r="ABO229" s="17"/>
      <c r="ABP229" s="17"/>
      <c r="ABQ229" s="17"/>
      <c r="ABR229" s="17"/>
      <c r="ABS229" s="17"/>
      <c r="ABT229" s="17"/>
      <c r="ABU229" s="17"/>
      <c r="ABV229" s="17"/>
      <c r="ABW229" s="17"/>
      <c r="ABX229" s="17"/>
      <c r="ABY229" s="17"/>
      <c r="ABZ229" s="17"/>
      <c r="ACA229" s="17"/>
      <c r="ACB229" s="17"/>
      <c r="ACC229" s="17"/>
      <c r="ACD229" s="17"/>
      <c r="ACE229" s="17"/>
      <c r="ACF229" s="17"/>
      <c r="ACG229" s="17"/>
      <c r="ACH229" s="17"/>
      <c r="ACI229" s="17"/>
      <c r="ACJ229" s="17"/>
      <c r="ACK229" s="17"/>
      <c r="ACL229" s="17"/>
      <c r="ACM229" s="17"/>
      <c r="ACN229" s="17"/>
      <c r="ACO229" s="17"/>
      <c r="ACP229" s="17"/>
      <c r="ACQ229" s="17"/>
      <c r="ACR229" s="17"/>
      <c r="ACS229" s="17"/>
      <c r="ACT229" s="17"/>
      <c r="ACU229" s="17"/>
      <c r="ACV229" s="17"/>
      <c r="ACW229" s="17"/>
      <c r="ACX229" s="17"/>
      <c r="ACY229" s="17"/>
      <c r="ACZ229" s="17"/>
      <c r="ADA229" s="17"/>
      <c r="ADB229" s="17"/>
      <c r="ADC229" s="17"/>
      <c r="ADD229" s="17"/>
      <c r="ADE229" s="17"/>
      <c r="ADF229" s="17"/>
      <c r="ADG229" s="17"/>
      <c r="ADH229" s="17"/>
      <c r="ADI229" s="17"/>
      <c r="ADJ229" s="17"/>
      <c r="ADK229" s="17"/>
      <c r="ADL229" s="17"/>
      <c r="ADM229" s="17"/>
      <c r="ADN229" s="17"/>
      <c r="ADO229" s="17"/>
      <c r="ADP229" s="17"/>
      <c r="ADQ229" s="17"/>
      <c r="ADR229" s="17"/>
      <c r="ADS229" s="17"/>
      <c r="ADT229" s="17"/>
      <c r="ADU229" s="17"/>
      <c r="ADV229" s="17"/>
      <c r="ADW229" s="17"/>
      <c r="ADX229" s="17"/>
      <c r="ADY229" s="17"/>
      <c r="ADZ229" s="17"/>
      <c r="AEA229" s="17"/>
      <c r="AEB229" s="17"/>
      <c r="AEC229" s="17"/>
      <c r="AED229" s="17"/>
      <c r="AEE229" s="17"/>
      <c r="AEF229" s="17"/>
      <c r="AEG229" s="17"/>
      <c r="AEH229" s="17"/>
      <c r="AEI229" s="17"/>
      <c r="AEJ229" s="17"/>
      <c r="AEK229" s="17"/>
      <c r="AEL229" s="17"/>
      <c r="AEM229" s="17"/>
      <c r="AEN229" s="17"/>
      <c r="AEO229" s="17"/>
      <c r="AEP229" s="17"/>
      <c r="AEQ229" s="17"/>
      <c r="AER229" s="17"/>
      <c r="AES229" s="17"/>
      <c r="AET229" s="17"/>
      <c r="AEU229" s="17"/>
      <c r="AEV229" s="17"/>
      <c r="AEW229" s="17"/>
      <c r="AEX229" s="17"/>
      <c r="AEY229" s="17"/>
      <c r="AEZ229" s="17"/>
      <c r="AFA229" s="17"/>
      <c r="AFB229" s="17"/>
      <c r="AFC229" s="17"/>
      <c r="AFD229" s="17"/>
      <c r="AFE229" s="17"/>
      <c r="AFF229" s="17"/>
      <c r="AFG229" s="17"/>
      <c r="AFH229" s="17"/>
      <c r="AFI229" s="17"/>
      <c r="AFJ229" s="17"/>
      <c r="AFK229" s="17"/>
      <c r="AFL229" s="17"/>
      <c r="AFM229" s="17"/>
      <c r="AFN229" s="17"/>
      <c r="AFO229" s="17"/>
      <c r="AFP229" s="17"/>
      <c r="AFQ229" s="17"/>
      <c r="AFR229" s="17"/>
      <c r="AFS229" s="17"/>
      <c r="AFT229" s="17"/>
      <c r="AFU229" s="17"/>
      <c r="AFV229" s="17"/>
      <c r="AFW229" s="17"/>
      <c r="AFX229" s="17"/>
      <c r="AFY229" s="17"/>
      <c r="AFZ229" s="17"/>
      <c r="AGA229" s="17"/>
      <c r="AGB229" s="17"/>
      <c r="AGC229" s="17"/>
      <c r="AGD229" s="17"/>
      <c r="AGE229" s="17"/>
      <c r="AGF229" s="17"/>
      <c r="AGG229" s="17"/>
      <c r="AGH229" s="17"/>
      <c r="AGI229" s="17"/>
      <c r="AGJ229" s="17"/>
      <c r="AGK229" s="17"/>
      <c r="AGL229" s="17"/>
      <c r="AGM229" s="17"/>
      <c r="AGN229" s="17"/>
      <c r="AGO229" s="17"/>
      <c r="AGP229" s="17"/>
      <c r="AGQ229" s="17"/>
      <c r="AGR229" s="17"/>
      <c r="AGS229" s="17"/>
      <c r="AGT229" s="17"/>
      <c r="AGU229" s="17"/>
      <c r="AGV229" s="17"/>
      <c r="AGW229" s="17"/>
      <c r="AGX229" s="17"/>
      <c r="AGY229" s="17"/>
      <c r="AGZ229" s="17"/>
      <c r="AHA229" s="17"/>
      <c r="AHB229" s="17"/>
      <c r="AHC229" s="17"/>
      <c r="AHD229" s="17"/>
      <c r="AHE229" s="17"/>
      <c r="AHF229" s="17"/>
      <c r="AHG229" s="17"/>
      <c r="AHH229" s="17"/>
      <c r="AHI229" s="17"/>
      <c r="AHJ229" s="17"/>
      <c r="AHK229" s="17"/>
      <c r="AHL229" s="17"/>
      <c r="AHM229" s="17"/>
      <c r="AHN229" s="17"/>
      <c r="AHO229" s="17"/>
      <c r="AHP229" s="17"/>
      <c r="AHQ229" s="17"/>
      <c r="AHR229" s="17"/>
      <c r="AHS229" s="17"/>
      <c r="AHT229" s="17"/>
      <c r="AHU229" s="17"/>
      <c r="AHV229" s="17"/>
      <c r="AHW229" s="17"/>
      <c r="AHX229" s="17"/>
      <c r="AHY229" s="17"/>
      <c r="AHZ229" s="17"/>
      <c r="AIA229" s="17"/>
      <c r="AIB229" s="17"/>
      <c r="AIC229" s="17"/>
      <c r="AID229" s="17"/>
      <c r="AIE229" s="17"/>
      <c r="AIF229" s="17"/>
      <c r="AIG229" s="17"/>
      <c r="AIH229" s="17"/>
      <c r="AII229" s="17"/>
      <c r="AIJ229" s="17"/>
      <c r="AIK229" s="17"/>
      <c r="AIL229" s="17"/>
      <c r="AIM229" s="17"/>
      <c r="AIN229" s="17"/>
      <c r="AIO229" s="17"/>
      <c r="AIP229" s="17"/>
      <c r="AIQ229" s="17"/>
      <c r="AIR229" s="17"/>
      <c r="AIS229" s="17"/>
      <c r="AIT229" s="17"/>
      <c r="AIU229" s="17"/>
      <c r="AIV229" s="17"/>
      <c r="AIW229" s="17"/>
      <c r="AIX229" s="17"/>
      <c r="AIY229" s="17"/>
      <c r="AIZ229" s="17"/>
      <c r="AJA229" s="17"/>
      <c r="AJB229" s="17"/>
      <c r="AJC229" s="17"/>
      <c r="AJD229" s="17"/>
      <c r="AJE229" s="17"/>
      <c r="AJF229" s="17"/>
      <c r="AJG229" s="17"/>
      <c r="AJH229" s="17"/>
      <c r="AJI229" s="17"/>
      <c r="AJJ229" s="17"/>
      <c r="AJK229" s="17"/>
      <c r="AJL229" s="17"/>
      <c r="AJM229" s="17"/>
      <c r="AJN229" s="17"/>
      <c r="AJO229" s="17"/>
      <c r="AJP229" s="17"/>
      <c r="AJQ229" s="17"/>
      <c r="AJR229" s="17"/>
      <c r="AJS229" s="17"/>
      <c r="AJT229" s="17"/>
      <c r="AJU229" s="17"/>
      <c r="AJV229" s="17"/>
      <c r="AJW229" s="17"/>
      <c r="AJX229" s="17"/>
      <c r="AJY229" s="17"/>
      <c r="AJZ229" s="17"/>
      <c r="AKA229" s="17"/>
      <c r="AKB229" s="17"/>
      <c r="AKC229" s="17"/>
      <c r="AKD229" s="17"/>
      <c r="AKE229" s="17"/>
      <c r="AKF229" s="17"/>
      <c r="AKG229" s="17"/>
      <c r="AKH229" s="17"/>
      <c r="AKI229" s="17"/>
      <c r="AKJ229" s="17"/>
      <c r="AKK229" s="17"/>
      <c r="AKL229" s="17"/>
      <c r="AKM229" s="17"/>
      <c r="AKN229" s="17"/>
      <c r="AKO229" s="17"/>
      <c r="AKP229" s="17"/>
      <c r="AKQ229" s="17"/>
      <c r="AKR229" s="17"/>
      <c r="AKS229" s="17"/>
      <c r="AKT229" s="17"/>
      <c r="AKU229" s="17"/>
      <c r="AKV229" s="17"/>
      <c r="AKW229" s="17"/>
      <c r="AKX229" s="17"/>
      <c r="AKY229" s="17"/>
      <c r="AKZ229" s="17"/>
      <c r="ALA229" s="17"/>
      <c r="ALB229" s="17"/>
      <c r="ALC229" s="17"/>
      <c r="ALD229" s="17"/>
      <c r="ALE229" s="17"/>
      <c r="ALF229" s="17"/>
      <c r="ALG229" s="17"/>
      <c r="ALH229" s="17"/>
      <c r="ALI229" s="17"/>
      <c r="ALJ229" s="17"/>
      <c r="ALK229" s="17"/>
      <c r="ALL229" s="17"/>
      <c r="ALM229" s="17"/>
      <c r="ALN229" s="17"/>
      <c r="ALO229" s="17"/>
      <c r="ALP229" s="17"/>
      <c r="ALQ229" s="17"/>
      <c r="ALR229" s="17"/>
      <c r="ALS229" s="17"/>
      <c r="ALT229" s="17"/>
      <c r="ALU229" s="17"/>
      <c r="ALV229" s="17"/>
      <c r="ALW229" s="17"/>
      <c r="ALX229" s="17"/>
      <c r="ALY229" s="17"/>
      <c r="ALZ229" s="17"/>
      <c r="AMA229" s="17"/>
      <c r="AMB229" s="17"/>
      <c r="AMC229" s="17"/>
      <c r="AMD229" s="17"/>
      <c r="AME229" s="17"/>
      <c r="AMF229" s="17"/>
      <c r="AMG229" s="17"/>
      <c r="AMH229" s="17"/>
      <c r="AMI229" s="17"/>
      <c r="AMJ229" s="17"/>
      <c r="AMK229" s="17"/>
      <c r="AML229" s="17"/>
      <c r="AMM229" s="17"/>
      <c r="AMN229" s="17"/>
      <c r="AMO229" s="17"/>
      <c r="AMP229" s="17"/>
      <c r="AMQ229" s="17"/>
      <c r="AMR229" s="17"/>
      <c r="AMS229" s="17"/>
      <c r="AMT229" s="17"/>
      <c r="AMU229" s="17"/>
      <c r="AMV229" s="17"/>
      <c r="AMW229" s="17"/>
      <c r="AMX229" s="17"/>
      <c r="AMY229" s="17"/>
      <c r="AMZ229" s="17"/>
      <c r="ANA229" s="17"/>
      <c r="ANB229" s="17"/>
      <c r="ANC229" s="17"/>
      <c r="AND229" s="17"/>
      <c r="ANE229" s="17"/>
      <c r="ANF229" s="17"/>
      <c r="ANG229" s="17"/>
      <c r="ANH229" s="17"/>
      <c r="ANI229" s="17"/>
      <c r="ANJ229" s="17"/>
      <c r="ANK229" s="17"/>
      <c r="ANL229" s="17"/>
      <c r="ANM229" s="17"/>
      <c r="ANN229" s="17"/>
      <c r="ANO229" s="17"/>
      <c r="ANP229" s="17"/>
      <c r="ANQ229" s="17"/>
      <c r="ANR229" s="17"/>
      <c r="ANS229" s="17"/>
      <c r="ANT229" s="17"/>
      <c r="ANU229" s="17"/>
      <c r="ANV229" s="17"/>
      <c r="ANW229" s="17"/>
      <c r="ANX229" s="17"/>
      <c r="ANY229" s="17"/>
      <c r="ANZ229" s="17"/>
      <c r="AOA229" s="17"/>
      <c r="AOB229" s="17"/>
      <c r="AOC229" s="17"/>
      <c r="AOD229" s="17"/>
      <c r="AOE229" s="17"/>
      <c r="AOF229" s="17"/>
      <c r="AOG229" s="17"/>
      <c r="AOH229" s="17"/>
      <c r="AOI229" s="17"/>
      <c r="AOJ229" s="17"/>
      <c r="AOK229" s="17"/>
      <c r="AOL229" s="17"/>
      <c r="AOM229" s="17"/>
      <c r="AON229" s="17"/>
      <c r="AOO229" s="17"/>
      <c r="AOP229" s="17"/>
      <c r="AOQ229" s="17"/>
      <c r="AOR229" s="17"/>
      <c r="AOS229" s="17"/>
      <c r="AOT229" s="17"/>
      <c r="AOU229" s="17"/>
      <c r="AOV229" s="17"/>
      <c r="AOW229" s="17"/>
      <c r="AOX229" s="17"/>
      <c r="AOY229" s="17"/>
      <c r="AOZ229" s="17"/>
      <c r="APA229" s="17"/>
      <c r="APB229" s="17"/>
      <c r="APC229" s="17"/>
      <c r="APD229" s="17"/>
      <c r="APE229" s="17"/>
      <c r="APF229" s="17"/>
      <c r="APG229" s="17"/>
      <c r="APH229" s="17"/>
      <c r="API229" s="17"/>
      <c r="APJ229" s="17"/>
      <c r="APK229" s="17"/>
      <c r="APL229" s="17"/>
      <c r="APM229" s="17"/>
      <c r="APN229" s="17"/>
      <c r="APO229" s="17"/>
      <c r="APP229" s="17"/>
      <c r="APQ229" s="17"/>
      <c r="APR229" s="17"/>
      <c r="APS229" s="17"/>
      <c r="APT229" s="17"/>
      <c r="APU229" s="17"/>
      <c r="APV229" s="17"/>
      <c r="APW229" s="17"/>
      <c r="APX229" s="17"/>
      <c r="APY229" s="17"/>
      <c r="APZ229" s="17"/>
      <c r="AQA229" s="17"/>
      <c r="AQB229" s="17"/>
      <c r="AQC229" s="17"/>
      <c r="AQD229" s="17"/>
      <c r="AQE229" s="17"/>
      <c r="AQF229" s="17"/>
      <c r="AQG229" s="17"/>
      <c r="AQH229" s="17"/>
      <c r="AQI229" s="17"/>
      <c r="AQJ229" s="17"/>
      <c r="AQK229" s="17"/>
      <c r="AQL229" s="17"/>
      <c r="AQM229" s="17"/>
      <c r="AQN229" s="17"/>
      <c r="AQO229" s="17"/>
      <c r="AQP229" s="17"/>
      <c r="AQQ229" s="17"/>
      <c r="AQR229" s="17"/>
      <c r="AQS229" s="17"/>
      <c r="AQT229" s="17"/>
      <c r="AQU229" s="17"/>
      <c r="AQV229" s="17"/>
      <c r="AQW229" s="17"/>
      <c r="AQX229" s="17"/>
      <c r="AQY229" s="17"/>
      <c r="AQZ229" s="17"/>
      <c r="ARA229" s="17"/>
      <c r="ARB229" s="17"/>
      <c r="ARC229" s="17"/>
      <c r="ARD229" s="17"/>
      <c r="ARE229" s="17"/>
      <c r="ARF229" s="17"/>
      <c r="ARG229" s="17"/>
      <c r="ARH229" s="17"/>
      <c r="ARI229" s="17"/>
      <c r="ARJ229" s="17"/>
      <c r="ARK229" s="17"/>
      <c r="ARL229" s="17"/>
      <c r="ARM229" s="17"/>
      <c r="ARN229" s="17"/>
      <c r="ARO229" s="17"/>
      <c r="ARP229" s="17"/>
      <c r="ARQ229" s="17"/>
      <c r="ARR229" s="17"/>
      <c r="ARS229" s="17"/>
      <c r="ART229" s="17"/>
      <c r="ARU229" s="17"/>
      <c r="ARV229" s="17"/>
      <c r="ARW229" s="17"/>
      <c r="ARX229" s="17"/>
      <c r="ARY229" s="17"/>
      <c r="ARZ229" s="17"/>
      <c r="ASA229" s="17"/>
      <c r="ASB229" s="17"/>
      <c r="ASC229" s="17"/>
      <c r="ASD229" s="17"/>
      <c r="ASE229" s="17"/>
      <c r="ASF229" s="17"/>
      <c r="ASG229" s="17"/>
      <c r="ASH229" s="17"/>
      <c r="ASI229" s="17"/>
      <c r="ASJ229" s="17"/>
      <c r="ASK229" s="17"/>
      <c r="ASL229" s="17"/>
      <c r="ASM229" s="17"/>
      <c r="ASN229" s="17"/>
      <c r="ASO229" s="17"/>
      <c r="ASP229" s="17"/>
      <c r="ASQ229" s="17"/>
      <c r="ASR229" s="17"/>
      <c r="ASS229" s="17"/>
      <c r="AST229" s="17"/>
      <c r="ASU229" s="17"/>
      <c r="ASV229" s="17"/>
      <c r="ASW229" s="17"/>
      <c r="ASX229" s="17"/>
      <c r="ASY229" s="17"/>
      <c r="ASZ229" s="17"/>
      <c r="ATA229" s="17"/>
      <c r="ATB229" s="17"/>
      <c r="ATC229" s="17"/>
      <c r="ATD229" s="17"/>
      <c r="ATE229" s="17"/>
      <c r="ATF229" s="17"/>
      <c r="ATG229" s="17"/>
      <c r="ATH229" s="17"/>
      <c r="ATI229" s="17"/>
      <c r="ATJ229" s="17"/>
      <c r="ATK229" s="17"/>
      <c r="ATL229" s="17"/>
      <c r="ATM229" s="17"/>
      <c r="ATN229" s="17"/>
      <c r="ATO229" s="17"/>
      <c r="ATP229" s="17"/>
      <c r="ATQ229" s="17"/>
      <c r="ATR229" s="17"/>
      <c r="ATS229" s="17"/>
      <c r="ATT229" s="17"/>
      <c r="ATU229" s="17"/>
      <c r="ATV229" s="17"/>
      <c r="ATW229" s="17"/>
      <c r="ATX229" s="17"/>
      <c r="ATY229" s="17"/>
      <c r="ATZ229" s="17"/>
      <c r="AUA229" s="17"/>
      <c r="AUB229" s="17"/>
      <c r="AUC229" s="17"/>
      <c r="AUD229" s="17"/>
      <c r="AUE229" s="17"/>
      <c r="AUF229" s="17"/>
      <c r="AUG229" s="17"/>
      <c r="AUH229" s="17"/>
      <c r="AUI229" s="17"/>
      <c r="AUJ229" s="17"/>
      <c r="AUK229" s="17"/>
      <c r="AUL229" s="17"/>
      <c r="AUM229" s="17"/>
      <c r="AUN229" s="17"/>
      <c r="AUO229" s="17"/>
      <c r="AUP229" s="17"/>
      <c r="AUQ229" s="17"/>
      <c r="AUR229" s="17"/>
      <c r="AUS229" s="17"/>
      <c r="AUT229" s="17"/>
      <c r="AUU229" s="17"/>
      <c r="AUV229" s="17"/>
      <c r="AUW229" s="17"/>
      <c r="AUX229" s="17"/>
      <c r="AUY229" s="17"/>
      <c r="AUZ229" s="17"/>
      <c r="AVA229" s="17"/>
      <c r="AVB229" s="17"/>
      <c r="AVC229" s="17"/>
      <c r="AVD229" s="17"/>
      <c r="AVE229" s="17"/>
      <c r="AVF229" s="17"/>
      <c r="AVG229" s="17"/>
      <c r="AVH229" s="17"/>
      <c r="AVI229" s="17"/>
      <c r="AVJ229" s="17"/>
      <c r="AVK229" s="17"/>
      <c r="AVL229" s="17"/>
      <c r="AVM229" s="17"/>
      <c r="AVN229" s="17"/>
      <c r="AVO229" s="17"/>
      <c r="AVP229" s="17"/>
      <c r="AVQ229" s="17"/>
      <c r="AVR229" s="17"/>
      <c r="AVS229" s="17"/>
      <c r="AVT229" s="17"/>
      <c r="AVU229" s="17"/>
      <c r="AVV229" s="17"/>
      <c r="AVW229" s="17"/>
      <c r="AVX229" s="17"/>
      <c r="AVY229" s="17"/>
      <c r="AVZ229" s="17"/>
      <c r="AWA229" s="17"/>
      <c r="AWB229" s="17"/>
      <c r="AWC229" s="17"/>
      <c r="AWD229" s="17"/>
      <c r="AWE229" s="17"/>
      <c r="AWF229" s="17"/>
      <c r="AWG229" s="17"/>
      <c r="AWH229" s="17"/>
      <c r="AWI229" s="17"/>
      <c r="AWJ229" s="17"/>
      <c r="AWK229" s="17"/>
      <c r="AWL229" s="17"/>
      <c r="AWM229" s="17"/>
      <c r="AWN229" s="17"/>
      <c r="AWO229" s="17"/>
      <c r="AWP229" s="17"/>
      <c r="AWQ229" s="17"/>
      <c r="AWR229" s="17"/>
      <c r="AWS229" s="17"/>
      <c r="AWT229" s="17"/>
      <c r="AWU229" s="17"/>
      <c r="AWV229" s="17"/>
      <c r="AWW229" s="17"/>
      <c r="AWX229" s="17"/>
      <c r="AWY229" s="17"/>
      <c r="AWZ229" s="17"/>
      <c r="AXA229" s="17"/>
      <c r="AXB229" s="17"/>
      <c r="AXC229" s="17"/>
      <c r="AXD229" s="17"/>
      <c r="AXE229" s="17"/>
      <c r="AXF229" s="17"/>
      <c r="AXG229" s="17"/>
      <c r="AXH229" s="17"/>
      <c r="AXI229" s="17"/>
      <c r="AXJ229" s="17"/>
      <c r="AXK229" s="17"/>
      <c r="AXL229" s="17"/>
      <c r="AXM229" s="17"/>
      <c r="AXN229" s="17"/>
      <c r="AXO229" s="17"/>
      <c r="AXP229" s="17"/>
      <c r="AXQ229" s="17"/>
      <c r="AXR229" s="17"/>
      <c r="AXS229" s="17"/>
      <c r="AXT229" s="17"/>
      <c r="AXU229" s="17"/>
      <c r="AXV229" s="17"/>
      <c r="AXW229" s="17"/>
      <c r="AXX229" s="17"/>
      <c r="AXY229" s="17"/>
      <c r="AXZ229" s="17"/>
      <c r="AYA229" s="17"/>
      <c r="AYB229" s="17"/>
      <c r="AYC229" s="17"/>
      <c r="AYD229" s="17"/>
      <c r="AYE229" s="17"/>
      <c r="AYF229" s="17"/>
      <c r="AYG229" s="17"/>
      <c r="AYH229" s="17"/>
      <c r="AYI229" s="17"/>
      <c r="AYJ229" s="17"/>
      <c r="AYK229" s="17"/>
      <c r="AYL229" s="17"/>
      <c r="AYM229" s="17"/>
      <c r="AYN229" s="17"/>
      <c r="AYO229" s="17"/>
      <c r="AYP229" s="17"/>
      <c r="AYQ229" s="17"/>
      <c r="AYR229" s="17"/>
      <c r="AYS229" s="17"/>
      <c r="AYT229" s="17"/>
      <c r="AYU229" s="17"/>
      <c r="AYV229" s="17"/>
      <c r="AYW229" s="17"/>
      <c r="AYX229" s="17"/>
      <c r="AYY229" s="17"/>
      <c r="AYZ229" s="17"/>
      <c r="AZA229" s="17"/>
      <c r="AZB229" s="17"/>
      <c r="AZC229" s="17"/>
      <c r="AZD229" s="17"/>
      <c r="AZE229" s="17"/>
      <c r="AZF229" s="17"/>
      <c r="AZG229" s="17"/>
      <c r="AZH229" s="17"/>
      <c r="AZI229" s="17"/>
      <c r="AZJ229" s="17"/>
      <c r="AZK229" s="17"/>
      <c r="AZL229" s="17"/>
      <c r="AZM229" s="17"/>
      <c r="AZN229" s="17"/>
      <c r="AZO229" s="17"/>
      <c r="AZP229" s="17"/>
      <c r="AZQ229" s="17"/>
      <c r="AZR229" s="17"/>
      <c r="AZS229" s="17"/>
      <c r="AZT229" s="17"/>
      <c r="AZU229" s="17"/>
      <c r="AZV229" s="17"/>
      <c r="AZW229" s="17"/>
      <c r="AZX229" s="17"/>
      <c r="AZY229" s="17"/>
      <c r="AZZ229" s="17"/>
      <c r="BAA229" s="17"/>
      <c r="BAB229" s="17"/>
      <c r="BAC229" s="17"/>
      <c r="BAD229" s="17"/>
      <c r="BAE229" s="17"/>
      <c r="BAF229" s="17"/>
      <c r="BAG229" s="17"/>
      <c r="BAH229" s="17"/>
      <c r="BAI229" s="17"/>
      <c r="BAJ229" s="17"/>
      <c r="BAK229" s="17"/>
      <c r="BAL229" s="17"/>
      <c r="BAM229" s="17"/>
      <c r="BAN229" s="17"/>
      <c r="BAO229" s="17"/>
      <c r="BAP229" s="17"/>
      <c r="BAQ229" s="17"/>
      <c r="BAR229" s="17"/>
      <c r="BAS229" s="17"/>
      <c r="BAT229" s="17"/>
      <c r="BAU229" s="17"/>
      <c r="BAV229" s="17"/>
      <c r="BAW229" s="17"/>
      <c r="BAX229" s="17"/>
      <c r="BAY229" s="17"/>
      <c r="BAZ229" s="17"/>
      <c r="BBA229" s="17"/>
      <c r="BBB229" s="17"/>
      <c r="BBC229" s="17"/>
      <c r="BBD229" s="17"/>
      <c r="BBE229" s="17"/>
      <c r="BBF229" s="17"/>
      <c r="BBG229" s="17"/>
      <c r="BBH229" s="17"/>
      <c r="BBI229" s="17"/>
      <c r="BBJ229" s="17"/>
      <c r="BBK229" s="17"/>
      <c r="BBL229" s="17"/>
      <c r="BBM229" s="17"/>
      <c r="BBN229" s="17"/>
      <c r="BBO229" s="17"/>
      <c r="BBP229" s="17"/>
      <c r="BBQ229" s="17"/>
      <c r="BBR229" s="17"/>
      <c r="BBS229" s="17"/>
      <c r="BBT229" s="17"/>
      <c r="BBU229" s="17"/>
      <c r="BBV229" s="17"/>
      <c r="BBW229" s="17"/>
      <c r="BBX229" s="17"/>
      <c r="BBY229" s="17"/>
      <c r="BBZ229" s="17"/>
      <c r="BCA229" s="17"/>
      <c r="BCB229" s="17"/>
      <c r="BCC229" s="17"/>
      <c r="BCD229" s="17"/>
      <c r="BCE229" s="17"/>
      <c r="BCF229" s="17"/>
      <c r="BCG229" s="17"/>
      <c r="BCH229" s="17"/>
      <c r="BCI229" s="17"/>
      <c r="BCJ229" s="17"/>
      <c r="BCK229" s="17"/>
      <c r="BCL229" s="17"/>
      <c r="BCM229" s="17"/>
      <c r="BCN229" s="17"/>
      <c r="BCO229" s="17"/>
      <c r="BCP229" s="17"/>
      <c r="BCQ229" s="17"/>
      <c r="BCR229" s="17"/>
      <c r="BCS229" s="17"/>
      <c r="BCT229" s="17"/>
      <c r="BCU229" s="17"/>
      <c r="BCV229" s="17"/>
      <c r="BCW229" s="17"/>
      <c r="BCX229" s="17"/>
      <c r="BCY229" s="17"/>
      <c r="BCZ229" s="17"/>
      <c r="BDA229" s="17"/>
      <c r="BDB229" s="17"/>
      <c r="BDC229" s="17"/>
      <c r="BDD229" s="17"/>
      <c r="BDE229" s="17"/>
      <c r="BDF229" s="17"/>
      <c r="BDG229" s="17"/>
      <c r="BDH229" s="17"/>
      <c r="BDI229" s="17"/>
      <c r="BDJ229" s="17"/>
      <c r="BDK229" s="17"/>
      <c r="BDL229" s="17"/>
      <c r="BDM229" s="17"/>
      <c r="BDN229" s="17"/>
      <c r="BDO229" s="17"/>
      <c r="BDP229" s="17"/>
      <c r="BDQ229" s="17"/>
      <c r="BDR229" s="17"/>
      <c r="BDS229" s="17"/>
      <c r="BDT229" s="17"/>
      <c r="BDU229" s="17"/>
      <c r="BDV229" s="17"/>
      <c r="BDW229" s="17"/>
      <c r="BDX229" s="17"/>
      <c r="BDY229" s="17"/>
      <c r="BDZ229" s="17"/>
      <c r="BEA229" s="17"/>
      <c r="BEB229" s="17"/>
      <c r="BEC229" s="17"/>
      <c r="BED229" s="17"/>
      <c r="BEE229" s="17"/>
      <c r="BEF229" s="17"/>
      <c r="BEG229" s="17"/>
      <c r="BEH229" s="17"/>
      <c r="BEI229" s="17"/>
      <c r="BEJ229" s="17"/>
      <c r="BEK229" s="17"/>
      <c r="BEL229" s="17"/>
      <c r="BEM229" s="17"/>
      <c r="BEN229" s="17"/>
      <c r="BEO229" s="17"/>
      <c r="BEP229" s="17"/>
      <c r="BEQ229" s="17"/>
      <c r="BER229" s="17"/>
      <c r="BES229" s="17"/>
      <c r="BET229" s="17"/>
      <c r="BEU229" s="17"/>
      <c r="BEV229" s="17"/>
      <c r="BEW229" s="17"/>
      <c r="BEX229" s="17"/>
      <c r="BEY229" s="17"/>
      <c r="BEZ229" s="17"/>
      <c r="BFA229" s="17"/>
      <c r="BFB229" s="17"/>
      <c r="BFC229" s="17"/>
      <c r="BFD229" s="17"/>
      <c r="BFE229" s="17"/>
      <c r="BFF229" s="17"/>
      <c r="BFG229" s="17"/>
      <c r="BFH229" s="17"/>
      <c r="BFI229" s="17"/>
      <c r="BFJ229" s="17"/>
      <c r="BFK229" s="17"/>
      <c r="BFL229" s="17"/>
      <c r="BFM229" s="17"/>
      <c r="BFN229" s="17"/>
      <c r="BFO229" s="17"/>
      <c r="BFP229" s="17"/>
      <c r="BFQ229" s="17"/>
      <c r="BFR229" s="17"/>
      <c r="BFS229" s="17"/>
      <c r="BFT229" s="17"/>
      <c r="BFU229" s="17"/>
      <c r="BFV229" s="17"/>
      <c r="BFW229" s="17"/>
      <c r="BFX229" s="17"/>
      <c r="BFY229" s="17"/>
      <c r="BFZ229" s="17"/>
      <c r="BGA229" s="17"/>
      <c r="BGB229" s="17"/>
      <c r="BGC229" s="17"/>
      <c r="BGD229" s="17"/>
      <c r="BGE229" s="17"/>
      <c r="BGF229" s="17"/>
      <c r="BGG229" s="17"/>
      <c r="BGH229" s="17"/>
      <c r="BGI229" s="17"/>
      <c r="BGJ229" s="17"/>
      <c r="BGK229" s="17"/>
      <c r="BGL229" s="17"/>
      <c r="BGM229" s="17"/>
      <c r="BGN229" s="17"/>
      <c r="BGO229" s="17"/>
      <c r="BGP229" s="17"/>
      <c r="BGQ229" s="17"/>
      <c r="BGR229" s="17"/>
      <c r="BGS229" s="17"/>
      <c r="BGT229" s="17"/>
      <c r="BGU229" s="17"/>
      <c r="BGV229" s="17"/>
      <c r="BGW229" s="17"/>
      <c r="BGX229" s="17"/>
      <c r="BGY229" s="17"/>
      <c r="BGZ229" s="17"/>
      <c r="BHA229" s="17"/>
      <c r="BHB229" s="17"/>
      <c r="BHC229" s="17"/>
      <c r="BHD229" s="17"/>
      <c r="BHE229" s="17"/>
      <c r="BHF229" s="17"/>
      <c r="BHG229" s="17"/>
      <c r="BHH229" s="17"/>
      <c r="BHI229" s="17"/>
      <c r="BHJ229" s="17"/>
      <c r="BHK229" s="17"/>
      <c r="BHL229" s="17"/>
      <c r="BHM229" s="17"/>
      <c r="BHN229" s="17"/>
      <c r="BHO229" s="17"/>
      <c r="BHP229" s="17"/>
      <c r="BHQ229" s="17"/>
      <c r="BHR229" s="17"/>
      <c r="BHS229" s="17"/>
      <c r="BHT229" s="17"/>
      <c r="BHU229" s="17"/>
      <c r="BHV229" s="17"/>
      <c r="BHW229" s="17"/>
      <c r="BHX229" s="17"/>
      <c r="BHY229" s="17"/>
      <c r="BHZ229" s="17"/>
      <c r="BIA229" s="17"/>
      <c r="BIB229" s="17"/>
      <c r="BIC229" s="17"/>
      <c r="BID229" s="17"/>
      <c r="BIE229" s="17"/>
      <c r="BIF229" s="17"/>
      <c r="BIG229" s="17"/>
      <c r="BIH229" s="17"/>
      <c r="BII229" s="17"/>
      <c r="BIJ229" s="17"/>
      <c r="BIK229" s="17"/>
      <c r="BIL229" s="17"/>
      <c r="BIM229" s="17"/>
      <c r="BIN229" s="17"/>
      <c r="BIO229" s="17"/>
      <c r="BIP229" s="17"/>
      <c r="BIQ229" s="17"/>
      <c r="BIR229" s="17"/>
      <c r="BIS229" s="17"/>
      <c r="BIT229" s="17"/>
      <c r="BIU229" s="17"/>
      <c r="BIV229" s="17"/>
      <c r="BIW229" s="17"/>
      <c r="BIX229" s="17"/>
      <c r="BIY229" s="17"/>
      <c r="BIZ229" s="17"/>
      <c r="BJA229" s="17"/>
      <c r="BJB229" s="17"/>
      <c r="BJC229" s="17"/>
      <c r="BJD229" s="17"/>
      <c r="BJE229" s="17"/>
      <c r="BJF229" s="17"/>
      <c r="BJG229" s="17"/>
      <c r="BJH229" s="17"/>
      <c r="BJI229" s="17"/>
      <c r="BJJ229" s="17"/>
      <c r="BJK229" s="17"/>
      <c r="BJL229" s="17"/>
      <c r="BJM229" s="17"/>
      <c r="BJN229" s="17"/>
      <c r="BJO229" s="17"/>
      <c r="BJP229" s="17"/>
      <c r="BJQ229" s="17"/>
      <c r="BJR229" s="17"/>
      <c r="BJS229" s="17"/>
      <c r="BJT229" s="17"/>
      <c r="BJU229" s="17"/>
      <c r="BJV229" s="17"/>
      <c r="BJW229" s="17"/>
      <c r="BJX229" s="17"/>
      <c r="BJY229" s="17"/>
      <c r="BJZ229" s="17"/>
      <c r="BKA229" s="17"/>
      <c r="BKB229" s="17"/>
      <c r="BKC229" s="17"/>
      <c r="BKD229" s="17"/>
      <c r="BKE229" s="17"/>
      <c r="BKF229" s="17"/>
      <c r="BKG229" s="17"/>
      <c r="BKH229" s="17"/>
      <c r="BKI229" s="17"/>
      <c r="BKJ229" s="17"/>
      <c r="BKK229" s="17"/>
      <c r="BKL229" s="17"/>
      <c r="BKM229" s="17"/>
      <c r="BKN229" s="17"/>
      <c r="BKO229" s="17"/>
      <c r="BKP229" s="17"/>
      <c r="BKQ229" s="17"/>
      <c r="BKR229" s="17"/>
      <c r="BKS229" s="17"/>
      <c r="BKT229" s="17"/>
      <c r="BKU229" s="17"/>
      <c r="BKV229" s="17"/>
      <c r="BKW229" s="17"/>
      <c r="BKX229" s="17"/>
      <c r="BKY229" s="17"/>
      <c r="BKZ229" s="17"/>
      <c r="BLA229" s="17"/>
      <c r="BLB229" s="17"/>
      <c r="BLC229" s="17"/>
      <c r="BLD229" s="17"/>
      <c r="BLE229" s="17"/>
      <c r="BLF229" s="17"/>
      <c r="BLG229" s="17"/>
      <c r="BLH229" s="17"/>
      <c r="BLI229" s="17"/>
      <c r="BLJ229" s="17"/>
      <c r="BLK229" s="17"/>
      <c r="BLL229" s="17"/>
      <c r="BLM229" s="17"/>
      <c r="BLN229" s="17"/>
      <c r="BLO229" s="17"/>
      <c r="BLP229" s="17"/>
      <c r="BLQ229" s="17"/>
      <c r="BLR229" s="17"/>
      <c r="BLS229" s="17"/>
      <c r="BLT229" s="17"/>
      <c r="BLU229" s="17"/>
      <c r="BLV229" s="17"/>
      <c r="BLW229" s="17"/>
      <c r="BLX229" s="17"/>
      <c r="BLY229" s="17"/>
      <c r="BLZ229" s="17"/>
      <c r="BMA229" s="17"/>
      <c r="BMB229" s="17"/>
      <c r="BMC229" s="17"/>
      <c r="BMD229" s="17"/>
      <c r="BME229" s="17"/>
      <c r="BMF229" s="17"/>
      <c r="BMG229" s="17"/>
      <c r="BMH229" s="17"/>
      <c r="BMI229" s="17"/>
      <c r="BMJ229" s="17"/>
      <c r="BMK229" s="17"/>
      <c r="BML229" s="17"/>
      <c r="BMM229" s="17"/>
      <c r="BMN229" s="17"/>
      <c r="BMO229" s="17"/>
      <c r="BMP229" s="17"/>
      <c r="BMQ229" s="17"/>
      <c r="BMR229" s="17"/>
      <c r="BMS229" s="17"/>
      <c r="BMT229" s="17"/>
      <c r="BMU229" s="17"/>
      <c r="BMV229" s="17"/>
      <c r="BMW229" s="17"/>
      <c r="BMX229" s="17"/>
      <c r="BMY229" s="17"/>
      <c r="BMZ229" s="17"/>
      <c r="BNA229" s="17"/>
      <c r="BNB229" s="17"/>
      <c r="BNC229" s="17"/>
      <c r="BND229" s="17"/>
      <c r="BNE229" s="17"/>
      <c r="BNF229" s="17"/>
      <c r="BNG229" s="17"/>
      <c r="BNH229" s="17"/>
      <c r="BNI229" s="17"/>
      <c r="BNJ229" s="17"/>
      <c r="BNK229" s="17"/>
      <c r="BNL229" s="17"/>
      <c r="BNM229" s="17"/>
      <c r="BNN229" s="17"/>
      <c r="BNO229" s="17"/>
      <c r="BNP229" s="17"/>
      <c r="BNQ229" s="17"/>
      <c r="BNR229" s="17"/>
      <c r="BNS229" s="17"/>
      <c r="BNT229" s="17"/>
      <c r="BNU229" s="17"/>
      <c r="BNV229" s="17"/>
      <c r="BNW229" s="17"/>
      <c r="BNX229" s="17"/>
      <c r="BNY229" s="17"/>
      <c r="BNZ229" s="17"/>
      <c r="BOA229" s="17"/>
      <c r="BOB229" s="17"/>
      <c r="BOC229" s="17"/>
      <c r="BOD229" s="17"/>
      <c r="BOE229" s="17"/>
      <c r="BOF229" s="17"/>
      <c r="BOG229" s="17"/>
      <c r="BOH229" s="17"/>
      <c r="BOI229" s="17"/>
      <c r="BOJ229" s="17"/>
      <c r="BOK229" s="17"/>
      <c r="BOL229" s="17"/>
      <c r="BOM229" s="17"/>
      <c r="BON229" s="17"/>
      <c r="BOO229" s="17"/>
      <c r="BOP229" s="17"/>
      <c r="BOQ229" s="17"/>
      <c r="BOR229" s="17"/>
      <c r="BOS229" s="17"/>
      <c r="BOT229" s="17"/>
      <c r="BOU229" s="17"/>
      <c r="BOV229" s="17"/>
      <c r="BOW229" s="17"/>
      <c r="BOX229" s="17"/>
      <c r="BOY229" s="17"/>
      <c r="BOZ229" s="17"/>
      <c r="BPA229" s="17"/>
      <c r="BPB229" s="17"/>
      <c r="BPC229" s="17"/>
      <c r="BPD229" s="17"/>
      <c r="BPE229" s="17"/>
      <c r="BPF229" s="17"/>
      <c r="BPG229" s="17"/>
      <c r="BPH229" s="17"/>
      <c r="BPI229" s="17"/>
      <c r="BPJ229" s="17"/>
      <c r="BPK229" s="17"/>
      <c r="BPL229" s="17"/>
      <c r="BPM229" s="17"/>
      <c r="BPN229" s="17"/>
      <c r="BPO229" s="17"/>
      <c r="BPP229" s="17"/>
      <c r="BPQ229" s="17"/>
      <c r="BPR229" s="17"/>
      <c r="BPS229" s="17"/>
      <c r="BPT229" s="17"/>
      <c r="BPU229" s="17"/>
      <c r="BPV229" s="17"/>
      <c r="BPW229" s="17"/>
      <c r="BPX229" s="17"/>
      <c r="BPY229" s="17"/>
      <c r="BPZ229" s="17"/>
      <c r="BQA229" s="17"/>
      <c r="BQB229" s="17"/>
      <c r="BQC229" s="17"/>
      <c r="BQD229" s="17"/>
      <c r="BQE229" s="17"/>
      <c r="BQF229" s="17"/>
      <c r="BQG229" s="17"/>
      <c r="BQH229" s="17"/>
      <c r="BQI229" s="17"/>
      <c r="BQJ229" s="17"/>
      <c r="BQK229" s="17"/>
      <c r="BQL229" s="17"/>
      <c r="BQM229" s="17"/>
      <c r="BQN229" s="17"/>
      <c r="BQO229" s="17"/>
      <c r="BQP229" s="17"/>
      <c r="BQQ229" s="17"/>
      <c r="BQR229" s="17"/>
      <c r="BQS229" s="17"/>
      <c r="BQT229" s="17"/>
      <c r="BQU229" s="17"/>
      <c r="BQV229" s="17"/>
      <c r="BQW229" s="17"/>
      <c r="BQX229" s="17"/>
      <c r="BQY229" s="17"/>
      <c r="BQZ229" s="17"/>
      <c r="BRA229" s="17"/>
      <c r="BRB229" s="17"/>
      <c r="BRC229" s="17"/>
      <c r="BRD229" s="17"/>
      <c r="BRE229" s="17"/>
      <c r="BRF229" s="17"/>
      <c r="BRG229" s="17"/>
      <c r="BRH229" s="17"/>
      <c r="BRI229" s="17"/>
      <c r="BRJ229" s="17"/>
      <c r="BRK229" s="17"/>
      <c r="BRL229" s="17"/>
      <c r="BRM229" s="17"/>
      <c r="BRN229" s="17"/>
      <c r="BRO229" s="17"/>
      <c r="BRP229" s="17"/>
      <c r="BRQ229" s="17"/>
      <c r="BRR229" s="17"/>
      <c r="BRS229" s="17"/>
      <c r="BRT229" s="17"/>
      <c r="BRU229" s="17"/>
      <c r="BRV229" s="17"/>
      <c r="BRW229" s="17"/>
      <c r="BRX229" s="17"/>
      <c r="BRY229" s="17"/>
      <c r="BRZ229" s="17"/>
      <c r="BSA229" s="17"/>
      <c r="BSB229" s="17"/>
      <c r="BSC229" s="17"/>
      <c r="BSD229" s="17"/>
      <c r="BSE229" s="17"/>
      <c r="BSF229" s="17"/>
      <c r="BSG229" s="17"/>
      <c r="BSH229" s="17"/>
      <c r="BSI229" s="17"/>
      <c r="BSJ229" s="17"/>
      <c r="BSK229" s="17"/>
      <c r="BSL229" s="17"/>
      <c r="BSM229" s="17"/>
      <c r="BSN229" s="17"/>
      <c r="BSO229" s="17"/>
      <c r="BSP229" s="17"/>
      <c r="BSQ229" s="17"/>
      <c r="BSR229" s="17"/>
      <c r="BSS229" s="17"/>
      <c r="BST229" s="17"/>
      <c r="BSU229" s="17"/>
      <c r="BSV229" s="17"/>
      <c r="BSW229" s="17"/>
      <c r="BSX229" s="17"/>
      <c r="BSY229" s="17"/>
      <c r="BSZ229" s="17"/>
      <c r="BTA229" s="17"/>
      <c r="BTB229" s="17"/>
      <c r="BTC229" s="17"/>
      <c r="BTD229" s="17"/>
      <c r="BTE229" s="17"/>
      <c r="BTF229" s="17"/>
      <c r="BTG229" s="17"/>
      <c r="BTH229" s="17"/>
      <c r="BTI229" s="17"/>
      <c r="BTJ229" s="17"/>
      <c r="BTK229" s="17"/>
      <c r="BTL229" s="17"/>
      <c r="BTM229" s="17"/>
      <c r="BTN229" s="17"/>
      <c r="BTO229" s="17"/>
      <c r="BTP229" s="17"/>
      <c r="BTQ229" s="17"/>
      <c r="BTR229" s="17"/>
      <c r="BTS229" s="17"/>
      <c r="BTT229" s="17"/>
      <c r="BTU229" s="17"/>
      <c r="BTV229" s="17"/>
      <c r="BTW229" s="17"/>
      <c r="BTX229" s="17"/>
      <c r="BTY229" s="17"/>
      <c r="BTZ229" s="17"/>
      <c r="BUA229" s="17"/>
      <c r="BUB229" s="17"/>
      <c r="BUC229" s="17"/>
      <c r="BUD229" s="17"/>
      <c r="BUE229" s="17"/>
      <c r="BUF229" s="17"/>
      <c r="BUG229" s="17"/>
      <c r="BUH229" s="17"/>
      <c r="BUI229" s="17"/>
      <c r="BUJ229" s="17"/>
      <c r="BUK229" s="17"/>
      <c r="BUL229" s="17"/>
      <c r="BUM229" s="17"/>
      <c r="BUN229" s="17"/>
      <c r="BUO229" s="17"/>
      <c r="BUP229" s="17"/>
      <c r="BUQ229" s="17"/>
      <c r="BUR229" s="17"/>
      <c r="BUS229" s="17"/>
      <c r="BUT229" s="17"/>
      <c r="BUU229" s="17"/>
      <c r="BUV229" s="17"/>
      <c r="BUW229" s="17"/>
      <c r="BUX229" s="17"/>
      <c r="BUY229" s="17"/>
      <c r="BUZ229" s="17"/>
      <c r="BVA229" s="17"/>
      <c r="BVB229" s="17"/>
      <c r="BVC229" s="17"/>
      <c r="BVD229" s="17"/>
      <c r="BVE229" s="17"/>
      <c r="BVF229" s="17"/>
      <c r="BVG229" s="17"/>
      <c r="BVH229" s="17"/>
      <c r="BVI229" s="17"/>
      <c r="BVJ229" s="17"/>
      <c r="BVK229" s="17"/>
      <c r="BVL229" s="17"/>
      <c r="BVM229" s="17"/>
      <c r="BVN229" s="17"/>
      <c r="BVO229" s="17"/>
      <c r="BVP229" s="17"/>
      <c r="BVQ229" s="17"/>
      <c r="BVR229" s="17"/>
      <c r="BVS229" s="17"/>
      <c r="BVT229" s="17"/>
      <c r="BVU229" s="17"/>
      <c r="BVV229" s="17"/>
      <c r="BVW229" s="17"/>
      <c r="BVX229" s="17"/>
      <c r="BVY229" s="17"/>
      <c r="BVZ229" s="17"/>
      <c r="BWA229" s="17"/>
      <c r="BWB229" s="17"/>
      <c r="BWC229" s="17"/>
      <c r="BWD229" s="17"/>
      <c r="BWE229" s="17"/>
      <c r="BWF229" s="17"/>
      <c r="BWG229" s="17"/>
      <c r="BWH229" s="17"/>
      <c r="BWI229" s="17"/>
      <c r="BWJ229" s="17"/>
      <c r="BWK229" s="17"/>
      <c r="BWL229" s="17"/>
      <c r="BWM229" s="17"/>
      <c r="BWN229" s="17"/>
      <c r="BWO229" s="17"/>
      <c r="BWP229" s="17"/>
      <c r="BWQ229" s="17"/>
      <c r="BWR229" s="17"/>
      <c r="BWS229" s="17"/>
      <c r="BWT229" s="17"/>
      <c r="BWU229" s="17"/>
      <c r="BWV229" s="17"/>
      <c r="BWW229" s="17"/>
      <c r="BWX229" s="17"/>
      <c r="BWY229" s="17"/>
      <c r="BWZ229" s="17"/>
      <c r="BXA229" s="17"/>
      <c r="BXB229" s="17"/>
      <c r="BXC229" s="17"/>
      <c r="BXD229" s="17"/>
      <c r="BXE229" s="17"/>
      <c r="BXF229" s="17"/>
      <c r="BXG229" s="17"/>
      <c r="BXH229" s="17"/>
      <c r="BXI229" s="17"/>
      <c r="BXJ229" s="17"/>
      <c r="BXK229" s="17"/>
      <c r="BXL229" s="17"/>
      <c r="BXM229" s="17"/>
      <c r="BXN229" s="17"/>
      <c r="BXO229" s="17"/>
      <c r="BXP229" s="17"/>
      <c r="BXQ229" s="17"/>
      <c r="BXR229" s="17"/>
      <c r="BXS229" s="17"/>
      <c r="BXT229" s="17"/>
      <c r="BXU229" s="17"/>
      <c r="BXV229" s="17"/>
      <c r="BXW229" s="17"/>
      <c r="BXX229" s="17"/>
      <c r="BXY229" s="17"/>
      <c r="BXZ229" s="17"/>
      <c r="BYA229" s="17"/>
      <c r="BYB229" s="17"/>
      <c r="BYC229" s="17"/>
      <c r="BYD229" s="17"/>
      <c r="BYE229" s="17"/>
      <c r="BYF229" s="17"/>
      <c r="BYG229" s="17"/>
      <c r="BYH229" s="17"/>
      <c r="BYI229" s="17"/>
      <c r="BYJ229" s="17"/>
      <c r="BYK229" s="17"/>
      <c r="BYL229" s="17"/>
      <c r="BYM229" s="17"/>
      <c r="BYN229" s="17"/>
      <c r="BYO229" s="17"/>
      <c r="BYP229" s="17"/>
      <c r="BYQ229" s="17"/>
      <c r="BYR229" s="17"/>
      <c r="BYS229" s="17"/>
      <c r="BYT229" s="17"/>
      <c r="BYU229" s="17"/>
      <c r="BYV229" s="17"/>
      <c r="BYW229" s="17"/>
      <c r="BYX229" s="17"/>
      <c r="BYY229" s="17"/>
      <c r="BYZ229" s="17"/>
      <c r="BZA229" s="17"/>
      <c r="BZB229" s="17"/>
      <c r="BZC229" s="17"/>
      <c r="BZD229" s="17"/>
      <c r="BZE229" s="17"/>
      <c r="BZF229" s="17"/>
      <c r="BZG229" s="17"/>
      <c r="BZH229" s="17"/>
      <c r="BZI229" s="17"/>
      <c r="BZJ229" s="17"/>
      <c r="BZK229" s="17"/>
      <c r="BZL229" s="17"/>
      <c r="BZM229" s="17"/>
      <c r="BZN229" s="17"/>
      <c r="BZO229" s="17"/>
      <c r="BZP229" s="17"/>
      <c r="BZQ229" s="17"/>
      <c r="BZR229" s="17"/>
      <c r="BZS229" s="17"/>
      <c r="BZT229" s="17"/>
      <c r="BZU229" s="17"/>
      <c r="BZV229" s="17"/>
      <c r="BZW229" s="17"/>
      <c r="BZX229" s="17"/>
      <c r="BZY229" s="17"/>
      <c r="BZZ229" s="17"/>
      <c r="CAA229" s="17"/>
      <c r="CAB229" s="17"/>
      <c r="CAC229" s="17"/>
      <c r="CAD229" s="17"/>
      <c r="CAE229" s="17"/>
      <c r="CAF229" s="17"/>
      <c r="CAG229" s="17"/>
      <c r="CAH229" s="17"/>
      <c r="CAI229" s="17"/>
      <c r="CAJ229" s="17"/>
      <c r="CAK229" s="17"/>
      <c r="CAL229" s="17"/>
      <c r="CAM229" s="17"/>
      <c r="CAN229" s="17"/>
      <c r="CAO229" s="17"/>
      <c r="CAP229" s="17"/>
      <c r="CAQ229" s="17"/>
      <c r="CAR229" s="17"/>
      <c r="CAS229" s="17"/>
      <c r="CAT229" s="17"/>
      <c r="CAU229" s="17"/>
      <c r="CAV229" s="17"/>
      <c r="CAW229" s="17"/>
      <c r="CAX229" s="17"/>
      <c r="CAY229" s="17"/>
      <c r="CAZ229" s="17"/>
      <c r="CBA229" s="17"/>
      <c r="CBB229" s="17"/>
      <c r="CBC229" s="17"/>
      <c r="CBD229" s="17"/>
      <c r="CBE229" s="17"/>
      <c r="CBF229" s="17"/>
      <c r="CBG229" s="17"/>
      <c r="CBH229" s="17"/>
      <c r="CBI229" s="17"/>
      <c r="CBJ229" s="17"/>
      <c r="CBK229" s="17"/>
      <c r="CBL229" s="17"/>
      <c r="CBM229" s="17"/>
      <c r="CBN229" s="17"/>
      <c r="CBO229" s="17"/>
      <c r="CBP229" s="17"/>
      <c r="CBQ229" s="17"/>
      <c r="CBR229" s="17"/>
      <c r="CBS229" s="17"/>
      <c r="CBT229" s="17"/>
      <c r="CBU229" s="17"/>
      <c r="CBV229" s="17"/>
      <c r="CBW229" s="17"/>
      <c r="CBX229" s="17"/>
      <c r="CBY229" s="17"/>
      <c r="CBZ229" s="17"/>
      <c r="CCA229" s="17"/>
      <c r="CCB229" s="17"/>
      <c r="CCC229" s="17"/>
      <c r="CCD229" s="17"/>
      <c r="CCE229" s="17"/>
      <c r="CCF229" s="17"/>
      <c r="CCG229" s="17"/>
      <c r="CCH229" s="17"/>
      <c r="CCI229" s="17"/>
      <c r="CCJ229" s="17"/>
      <c r="CCK229" s="17"/>
      <c r="CCL229" s="17"/>
      <c r="CCM229" s="17"/>
      <c r="CCN229" s="17"/>
      <c r="CCO229" s="17"/>
      <c r="CCP229" s="17"/>
      <c r="CCQ229" s="17"/>
      <c r="CCR229" s="17"/>
      <c r="CCS229" s="17"/>
      <c r="CCT229" s="17"/>
      <c r="CCU229" s="17"/>
      <c r="CCV229" s="17"/>
      <c r="CCW229" s="17"/>
      <c r="CCX229" s="17"/>
      <c r="CCY229" s="17"/>
      <c r="CCZ229" s="17"/>
      <c r="CDA229" s="17"/>
      <c r="CDB229" s="17"/>
      <c r="CDC229" s="17"/>
      <c r="CDD229" s="17"/>
      <c r="CDE229" s="17"/>
      <c r="CDF229" s="17"/>
      <c r="CDG229" s="17"/>
      <c r="CDH229" s="17"/>
      <c r="CDI229" s="17"/>
      <c r="CDJ229" s="17"/>
      <c r="CDK229" s="17"/>
      <c r="CDL229" s="17"/>
      <c r="CDM229" s="17"/>
      <c r="CDN229" s="17"/>
      <c r="CDO229" s="17"/>
      <c r="CDP229" s="17"/>
      <c r="CDQ229" s="17"/>
      <c r="CDR229" s="17"/>
      <c r="CDS229" s="17"/>
      <c r="CDT229" s="17"/>
      <c r="CDU229" s="17"/>
    </row>
    <row r="230">
      <c r="A230" s="14" t="s">
        <v>2801</v>
      </c>
      <c r="B230" s="14" t="s">
        <v>4387</v>
      </c>
      <c r="C230" s="14" t="s">
        <v>2803</v>
      </c>
      <c r="D230" s="14" t="s">
        <v>2804</v>
      </c>
      <c r="E230" s="14" t="s">
        <v>4485</v>
      </c>
      <c r="F230" s="14" t="s">
        <v>2835</v>
      </c>
      <c r="I230" s="14" t="s">
        <v>4486</v>
      </c>
      <c r="J230" s="14" t="s">
        <v>2618</v>
      </c>
      <c r="K230" s="14" t="s">
        <v>2619</v>
      </c>
      <c r="L230" s="14" t="s">
        <v>2658</v>
      </c>
      <c r="M230" s="17"/>
      <c r="N230" s="14" t="s">
        <v>2690</v>
      </c>
      <c r="O230" s="14" t="s">
        <v>2690</v>
      </c>
      <c r="P230" s="14" t="s">
        <v>2690</v>
      </c>
      <c r="Q230" s="16">
        <v>11.0</v>
      </c>
      <c r="R230" s="16">
        <v>4091366.0</v>
      </c>
      <c r="S230" s="16">
        <v>4091366.0</v>
      </c>
      <c r="T230" s="14" t="s">
        <v>2630</v>
      </c>
      <c r="U230" s="14" t="s">
        <v>2631</v>
      </c>
      <c r="V230" s="14" t="s">
        <v>4487</v>
      </c>
      <c r="W230" s="14" t="s">
        <v>4488</v>
      </c>
      <c r="X230" s="16">
        <v>0.07</v>
      </c>
      <c r="Y230" s="17"/>
      <c r="Z230" s="16">
        <v>8.0</v>
      </c>
      <c r="AA230" s="16">
        <v>111.0</v>
      </c>
      <c r="AB230" s="17"/>
      <c r="AC230" s="16">
        <v>138.0</v>
      </c>
      <c r="AD230" s="16">
        <v>10915.0</v>
      </c>
      <c r="AE230" s="22">
        <v>45455.0</v>
      </c>
      <c r="AF230" s="17"/>
      <c r="AG230" s="17"/>
      <c r="AH230" s="17"/>
      <c r="AI230" s="17"/>
      <c r="AJ230" s="17"/>
      <c r="AK230" s="17"/>
      <c r="AL230" s="16">
        <v>43.0</v>
      </c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4" t="s">
        <v>2806</v>
      </c>
      <c r="BB230" s="17"/>
      <c r="BC230" s="17"/>
      <c r="BD230" s="17"/>
      <c r="BE230" s="17"/>
      <c r="BF230" s="14" t="s">
        <v>2574</v>
      </c>
      <c r="BG230" s="16">
        <v>1.0</v>
      </c>
      <c r="BH230" s="14" t="s">
        <v>2564</v>
      </c>
      <c r="BI230" s="14" t="s">
        <v>2565</v>
      </c>
      <c r="BJ230" s="14" t="s">
        <v>2566</v>
      </c>
      <c r="BK230" s="17"/>
      <c r="BL230" s="17"/>
      <c r="BM230" s="16">
        <v>366.866667</v>
      </c>
      <c r="BN230" s="17"/>
      <c r="BO230" s="17"/>
      <c r="BP230" s="17"/>
      <c r="BQ230" s="17"/>
      <c r="BR230" s="17"/>
      <c r="BS230" s="16">
        <v>0.05</v>
      </c>
      <c r="BT230" s="16">
        <v>46.4214091</v>
      </c>
      <c r="BU230" s="14" t="s">
        <v>2567</v>
      </c>
      <c r="BV230" s="17"/>
      <c r="BW230" s="16">
        <v>2009.0</v>
      </c>
      <c r="BX230" s="16">
        <v>2.0</v>
      </c>
      <c r="BY230" s="14" t="s">
        <v>2807</v>
      </c>
      <c r="BZ230" s="16">
        <v>1412.0</v>
      </c>
      <c r="CA230" s="16">
        <v>-15954.0</v>
      </c>
      <c r="CB230" s="16">
        <v>0.0</v>
      </c>
      <c r="CC230" s="17"/>
      <c r="CD230" s="17"/>
      <c r="CE230" s="16">
        <v>46.4214091</v>
      </c>
      <c r="CF230" s="14" t="s">
        <v>2572</v>
      </c>
      <c r="CH230" s="19">
        <v>41061.0</v>
      </c>
      <c r="CI230" s="14" t="s">
        <v>2826</v>
      </c>
      <c r="CJ230" s="14" t="s">
        <v>2719</v>
      </c>
      <c r="CK230" s="14" t="s">
        <v>2574</v>
      </c>
      <c r="CL230" s="14" t="s">
        <v>2808</v>
      </c>
      <c r="CM230" s="20">
        <v>2366833.0</v>
      </c>
      <c r="CN230" s="14" t="s">
        <v>2808</v>
      </c>
      <c r="CO230" s="14" t="s">
        <v>2563</v>
      </c>
      <c r="CP230" s="14" t="s">
        <v>2563</v>
      </c>
      <c r="CQ230" s="16">
        <v>0.3052</v>
      </c>
      <c r="CR230" s="16">
        <v>0.14</v>
      </c>
      <c r="CS230" s="14" t="s">
        <v>2574</v>
      </c>
      <c r="CT230" s="14" t="s">
        <v>4392</v>
      </c>
      <c r="CX230" s="14" t="s">
        <v>2580</v>
      </c>
      <c r="CY230" s="16">
        <v>46.4214091</v>
      </c>
      <c r="CZ230" s="14" t="s">
        <v>2581</v>
      </c>
      <c r="DB230" s="14" t="s">
        <v>2574</v>
      </c>
      <c r="DC230" s="14" t="s">
        <v>2653</v>
      </c>
      <c r="DD230" s="14" t="s">
        <v>4393</v>
      </c>
      <c r="DE230" s="17"/>
      <c r="DF230" s="14" t="s">
        <v>2563</v>
      </c>
      <c r="DG230" s="14" t="s">
        <v>4394</v>
      </c>
      <c r="DH230" s="14" t="s">
        <v>4395</v>
      </c>
      <c r="DI230" s="14" t="s">
        <v>2813</v>
      </c>
      <c r="DJ230" s="14" t="s">
        <v>2814</v>
      </c>
      <c r="DK230" s="16">
        <v>53.0</v>
      </c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  <c r="KL230" s="17"/>
      <c r="KM230" s="17"/>
      <c r="KN230" s="17"/>
      <c r="KO230" s="17"/>
      <c r="KP230" s="17"/>
      <c r="KQ230" s="17"/>
      <c r="KR230" s="17"/>
      <c r="KS230" s="17"/>
      <c r="KT230" s="17"/>
      <c r="KU230" s="17"/>
      <c r="KV230" s="17"/>
      <c r="KW230" s="17"/>
      <c r="KX230" s="17"/>
      <c r="KY230" s="17"/>
      <c r="KZ230" s="17"/>
      <c r="LA230" s="17"/>
      <c r="LB230" s="17"/>
      <c r="LC230" s="17"/>
      <c r="LD230" s="17"/>
      <c r="LE230" s="17"/>
      <c r="LF230" s="17"/>
      <c r="LG230" s="17"/>
      <c r="LH230" s="17"/>
      <c r="LI230" s="17"/>
      <c r="LJ230" s="17"/>
      <c r="LK230" s="17"/>
      <c r="LL230" s="17"/>
      <c r="LM230" s="17"/>
      <c r="LN230" s="17"/>
      <c r="LO230" s="17"/>
      <c r="LP230" s="17"/>
      <c r="LQ230" s="17"/>
      <c r="LR230" s="17"/>
      <c r="LS230" s="17"/>
      <c r="LT230" s="17"/>
      <c r="LU230" s="17"/>
      <c r="LV230" s="17"/>
      <c r="LW230" s="17"/>
      <c r="LX230" s="17"/>
      <c r="LY230" s="17"/>
      <c r="LZ230" s="17"/>
      <c r="MA230" s="17"/>
      <c r="MB230" s="17"/>
      <c r="MC230" s="17"/>
      <c r="MD230" s="17"/>
      <c r="ME230" s="17"/>
      <c r="MF230" s="17"/>
      <c r="MG230" s="17"/>
      <c r="MH230" s="17"/>
      <c r="MI230" s="17"/>
      <c r="MJ230" s="17"/>
      <c r="MK230" s="17"/>
      <c r="ML230" s="17"/>
      <c r="MM230" s="17"/>
      <c r="MN230" s="17"/>
      <c r="MO230" s="17"/>
      <c r="MP230" s="17"/>
      <c r="MQ230" s="17"/>
      <c r="MR230" s="17"/>
      <c r="MS230" s="17"/>
      <c r="MT230" s="17"/>
      <c r="MU230" s="17"/>
      <c r="MV230" s="17"/>
      <c r="MW230" s="17"/>
      <c r="MX230" s="17"/>
      <c r="MY230" s="17"/>
      <c r="MZ230" s="17"/>
      <c r="NA230" s="17"/>
      <c r="NB230" s="17"/>
      <c r="NC230" s="17"/>
      <c r="ND230" s="17"/>
      <c r="NE230" s="17"/>
      <c r="NF230" s="17"/>
      <c r="NG230" s="17"/>
      <c r="NH230" s="17"/>
      <c r="NI230" s="17"/>
      <c r="NJ230" s="17"/>
      <c r="NK230" s="17"/>
      <c r="NL230" s="17"/>
      <c r="NM230" s="17"/>
      <c r="NN230" s="17"/>
      <c r="NO230" s="17"/>
      <c r="NP230" s="17"/>
      <c r="NQ230" s="17"/>
      <c r="NR230" s="17"/>
      <c r="NS230" s="17"/>
      <c r="NT230" s="17"/>
      <c r="NU230" s="17"/>
      <c r="NV230" s="17"/>
      <c r="NW230" s="17"/>
      <c r="NX230" s="17"/>
      <c r="NY230" s="17"/>
      <c r="NZ230" s="17"/>
      <c r="OA230" s="17"/>
      <c r="OB230" s="17"/>
      <c r="OC230" s="17"/>
      <c r="OD230" s="17"/>
      <c r="OE230" s="17"/>
      <c r="OF230" s="17"/>
      <c r="OG230" s="17"/>
      <c r="OH230" s="17"/>
      <c r="OI230" s="17"/>
      <c r="OJ230" s="17"/>
      <c r="OK230" s="17"/>
      <c r="OL230" s="17"/>
      <c r="OM230" s="17"/>
      <c r="ON230" s="17"/>
      <c r="OO230" s="17"/>
      <c r="OP230" s="17"/>
      <c r="OQ230" s="17"/>
      <c r="OR230" s="17"/>
      <c r="OS230" s="17"/>
      <c r="OT230" s="17"/>
      <c r="OU230" s="17"/>
      <c r="OV230" s="17"/>
      <c r="OW230" s="17"/>
      <c r="OX230" s="17"/>
      <c r="OY230" s="17"/>
      <c r="OZ230" s="17"/>
      <c r="PA230" s="17"/>
      <c r="PB230" s="17"/>
      <c r="PC230" s="17"/>
      <c r="PD230" s="17"/>
      <c r="PE230" s="17"/>
      <c r="PF230" s="17"/>
      <c r="PG230" s="17"/>
      <c r="PH230" s="17"/>
      <c r="PI230" s="17"/>
      <c r="PJ230" s="17"/>
      <c r="PK230" s="17"/>
      <c r="PL230" s="17"/>
      <c r="PM230" s="17"/>
      <c r="PN230" s="17"/>
      <c r="PO230" s="17"/>
      <c r="PP230" s="17"/>
      <c r="PQ230" s="17"/>
      <c r="PR230" s="17"/>
      <c r="PS230" s="17"/>
      <c r="PT230" s="17"/>
      <c r="PU230" s="17"/>
      <c r="PV230" s="17"/>
      <c r="PW230" s="17"/>
      <c r="PX230" s="17"/>
      <c r="PY230" s="17"/>
      <c r="PZ230" s="17"/>
      <c r="QA230" s="17"/>
      <c r="QB230" s="17"/>
      <c r="QC230" s="17"/>
      <c r="QD230" s="17"/>
      <c r="QE230" s="17"/>
      <c r="QF230" s="17"/>
      <c r="QG230" s="17"/>
      <c r="QH230" s="17"/>
      <c r="QI230" s="17"/>
      <c r="QJ230" s="17"/>
      <c r="QK230" s="17"/>
      <c r="QL230" s="17"/>
      <c r="QM230" s="17"/>
      <c r="QN230" s="17"/>
      <c r="QO230" s="17"/>
      <c r="QP230" s="17"/>
      <c r="QQ230" s="17"/>
      <c r="QR230" s="17"/>
      <c r="QS230" s="17"/>
      <c r="QT230" s="17"/>
      <c r="QU230" s="16">
        <v>35.0</v>
      </c>
      <c r="QV230" s="16">
        <v>24.0</v>
      </c>
      <c r="QW230" s="16">
        <v>36.0</v>
      </c>
      <c r="QX230" s="17"/>
      <c r="QY230" s="17"/>
      <c r="QZ230" s="17"/>
      <c r="RA230" s="17"/>
      <c r="RB230" s="17"/>
      <c r="RC230" s="17"/>
      <c r="RD230" s="17"/>
      <c r="RE230" s="17"/>
      <c r="RF230" s="17"/>
      <c r="RG230" s="17"/>
      <c r="RH230" s="17"/>
      <c r="RI230" s="17"/>
      <c r="RJ230" s="17"/>
      <c r="RK230" s="17"/>
      <c r="RL230" s="17"/>
      <c r="RM230" s="17"/>
      <c r="RN230" s="17"/>
      <c r="RO230" s="17"/>
      <c r="RP230" s="17"/>
      <c r="RQ230" s="17"/>
      <c r="RR230" s="17"/>
      <c r="RS230" s="17"/>
      <c r="RT230" s="17"/>
      <c r="RU230" s="17"/>
      <c r="RV230" s="17"/>
      <c r="RW230" s="17"/>
      <c r="RX230" s="17"/>
      <c r="RY230" s="17"/>
      <c r="RZ230" s="17"/>
      <c r="SA230" s="17"/>
      <c r="SB230" s="17"/>
      <c r="SC230" s="17"/>
      <c r="SD230" s="17"/>
      <c r="SE230" s="17"/>
      <c r="SF230" s="17"/>
      <c r="SG230" s="17"/>
      <c r="SH230" s="17"/>
      <c r="SI230" s="17"/>
      <c r="SJ230" s="17"/>
      <c r="SK230" s="17"/>
      <c r="SL230" s="17"/>
      <c r="SM230" s="17"/>
      <c r="SN230" s="17"/>
      <c r="SO230" s="17"/>
      <c r="SP230" s="17"/>
      <c r="SQ230" s="17"/>
      <c r="SR230" s="17"/>
      <c r="SS230" s="17"/>
      <c r="ST230" s="17"/>
      <c r="SU230" s="17"/>
      <c r="SV230" s="17"/>
      <c r="SW230" s="17"/>
      <c r="SX230" s="17"/>
      <c r="SY230" s="17"/>
      <c r="SZ230" s="17"/>
      <c r="TA230" s="17"/>
      <c r="TB230" s="17"/>
      <c r="TC230" s="17"/>
      <c r="TD230" s="17"/>
      <c r="TE230" s="17"/>
      <c r="TF230" s="17"/>
      <c r="TG230" s="17"/>
      <c r="TH230" s="17"/>
      <c r="TI230" s="17"/>
      <c r="TJ230" s="17"/>
      <c r="TK230" s="17"/>
      <c r="TL230" s="17"/>
      <c r="TM230" s="17"/>
      <c r="TN230" s="17"/>
      <c r="TO230" s="17"/>
      <c r="TP230" s="17"/>
      <c r="TQ230" s="17"/>
      <c r="TR230" s="17"/>
      <c r="TS230" s="17"/>
      <c r="TT230" s="17"/>
      <c r="TU230" s="17"/>
      <c r="TV230" s="17"/>
      <c r="TW230" s="17"/>
      <c r="TX230" s="17"/>
      <c r="TY230" s="17"/>
      <c r="TZ230" s="17"/>
      <c r="UA230" s="17"/>
      <c r="UB230" s="17"/>
      <c r="UC230" s="17"/>
      <c r="UD230" s="17"/>
      <c r="UE230" s="17"/>
      <c r="UF230" s="17"/>
      <c r="UG230" s="17"/>
      <c r="UH230" s="17"/>
      <c r="UI230" s="17"/>
      <c r="UJ230" s="17"/>
      <c r="UK230" s="17"/>
      <c r="UL230" s="17"/>
      <c r="UM230" s="17"/>
      <c r="UN230" s="17"/>
      <c r="UO230" s="17"/>
      <c r="UP230" s="17"/>
      <c r="UQ230" s="17"/>
      <c r="UR230" s="17"/>
      <c r="US230" s="17"/>
      <c r="UT230" s="17"/>
      <c r="UU230" s="17"/>
      <c r="UV230" s="17"/>
      <c r="UW230" s="17"/>
      <c r="UX230" s="17"/>
      <c r="UY230" s="17"/>
      <c r="UZ230" s="17"/>
      <c r="VA230" s="17"/>
      <c r="VB230" s="17"/>
      <c r="VC230" s="17"/>
      <c r="VD230" s="17"/>
      <c r="VE230" s="17"/>
      <c r="VF230" s="17"/>
      <c r="VG230" s="17"/>
      <c r="VH230" s="17"/>
      <c r="VI230" s="17"/>
      <c r="VJ230" s="17"/>
      <c r="VK230" s="17"/>
      <c r="VL230" s="17"/>
      <c r="VM230" s="17"/>
      <c r="VN230" s="17"/>
      <c r="VO230" s="17"/>
      <c r="VP230" s="17"/>
      <c r="VQ230" s="17"/>
      <c r="VR230" s="17"/>
      <c r="VS230" s="17"/>
      <c r="VT230" s="17"/>
      <c r="VU230" s="17"/>
      <c r="VV230" s="17"/>
      <c r="VW230" s="17"/>
      <c r="VX230" s="17"/>
      <c r="VY230" s="17"/>
      <c r="VZ230" s="17"/>
      <c r="WA230" s="17"/>
      <c r="WB230" s="17"/>
      <c r="WC230" s="17"/>
      <c r="WD230" s="17"/>
      <c r="WE230" s="17"/>
      <c r="WF230" s="17"/>
      <c r="WG230" s="17"/>
      <c r="WH230" s="17"/>
      <c r="WI230" s="17"/>
      <c r="WJ230" s="17"/>
      <c r="WK230" s="17"/>
      <c r="WL230" s="17"/>
      <c r="WM230" s="17"/>
      <c r="WN230" s="17"/>
      <c r="WO230" s="17"/>
      <c r="WP230" s="17"/>
      <c r="WQ230" s="17"/>
      <c r="WR230" s="17"/>
      <c r="WS230" s="17"/>
      <c r="WT230" s="17"/>
      <c r="WU230" s="17"/>
      <c r="WV230" s="17"/>
      <c r="WW230" s="17"/>
      <c r="WX230" s="17"/>
      <c r="WY230" s="17"/>
      <c r="WZ230" s="17"/>
      <c r="XA230" s="17"/>
      <c r="XB230" s="17"/>
      <c r="XC230" s="17"/>
      <c r="XD230" s="17"/>
      <c r="XE230" s="17"/>
      <c r="XF230" s="17"/>
      <c r="XG230" s="17"/>
      <c r="XH230" s="17"/>
      <c r="XI230" s="17"/>
      <c r="XJ230" s="17"/>
      <c r="XK230" s="17"/>
      <c r="XL230" s="17"/>
      <c r="XM230" s="17"/>
      <c r="XN230" s="17"/>
      <c r="XO230" s="17"/>
      <c r="XP230" s="17"/>
      <c r="XQ230" s="17"/>
      <c r="XR230" s="17"/>
      <c r="XS230" s="17"/>
      <c r="XT230" s="17"/>
      <c r="XU230" s="17"/>
      <c r="XV230" s="17"/>
      <c r="XW230" s="17"/>
      <c r="XX230" s="17"/>
      <c r="XY230" s="17"/>
      <c r="XZ230" s="17"/>
      <c r="YA230" s="17"/>
      <c r="YB230" s="17"/>
      <c r="YC230" s="17"/>
      <c r="YD230" s="17"/>
      <c r="YE230" s="17"/>
      <c r="YF230" s="17"/>
      <c r="YG230" s="17"/>
      <c r="YH230" s="17"/>
      <c r="YI230" s="17"/>
      <c r="YJ230" s="17"/>
      <c r="YK230" s="17"/>
      <c r="YL230" s="17"/>
      <c r="YM230" s="17"/>
      <c r="YN230" s="17"/>
      <c r="YO230" s="17"/>
      <c r="YP230" s="17"/>
      <c r="YQ230" s="17"/>
      <c r="YR230" s="17"/>
      <c r="YS230" s="17"/>
      <c r="YT230" s="17"/>
      <c r="YU230" s="17"/>
      <c r="YV230" s="17"/>
      <c r="YW230" s="17"/>
      <c r="YX230" s="17"/>
      <c r="YY230" s="17"/>
      <c r="YZ230" s="17"/>
      <c r="ZA230" s="17"/>
      <c r="ZB230" s="17"/>
      <c r="ZC230" s="17"/>
      <c r="ZD230" s="17"/>
      <c r="ZE230" s="17"/>
      <c r="ZF230" s="17"/>
      <c r="ZG230" s="17"/>
      <c r="ZH230" s="17"/>
      <c r="ZI230" s="17"/>
      <c r="ZJ230" s="17"/>
      <c r="ZK230" s="17"/>
      <c r="ZL230" s="17"/>
      <c r="ZM230" s="17"/>
      <c r="ZN230" s="17"/>
      <c r="ZO230" s="17"/>
      <c r="ZP230" s="17"/>
      <c r="ZQ230" s="17"/>
      <c r="ZR230" s="17"/>
      <c r="ZS230" s="17"/>
      <c r="ZT230" s="17"/>
      <c r="ZU230" s="17"/>
      <c r="ZV230" s="17"/>
      <c r="ZW230" s="17"/>
      <c r="ZX230" s="17"/>
      <c r="ZY230" s="17"/>
      <c r="ZZ230" s="17"/>
      <c r="AAA230" s="17"/>
      <c r="AAB230" s="17"/>
      <c r="AAC230" s="17"/>
      <c r="AAD230" s="17"/>
      <c r="AAE230" s="17"/>
      <c r="AAF230" s="17"/>
      <c r="AAG230" s="17"/>
      <c r="AAH230" s="17"/>
      <c r="AAI230" s="17"/>
      <c r="AAJ230" s="17"/>
      <c r="AAK230" s="17"/>
      <c r="AAL230" s="17"/>
      <c r="AAM230" s="17"/>
      <c r="AAN230" s="17"/>
      <c r="AAO230" s="17"/>
      <c r="AAP230" s="17"/>
      <c r="AAQ230" s="17"/>
      <c r="AAR230" s="17"/>
      <c r="AAS230" s="17"/>
      <c r="AAT230" s="17"/>
      <c r="AAU230" s="17"/>
      <c r="AAV230" s="17"/>
      <c r="AAW230" s="17"/>
      <c r="AAX230" s="17"/>
      <c r="AAY230" s="17"/>
      <c r="AAZ230" s="17"/>
      <c r="ABA230" s="17"/>
      <c r="ABB230" s="17"/>
      <c r="ABC230" s="17"/>
      <c r="ABD230" s="17"/>
      <c r="ABE230" s="17"/>
      <c r="ABF230" s="17"/>
      <c r="ABG230" s="17"/>
      <c r="ABH230" s="17"/>
      <c r="ABI230" s="17"/>
      <c r="ABJ230" s="17"/>
      <c r="ABK230" s="17"/>
      <c r="ABL230" s="17"/>
      <c r="ABM230" s="17"/>
      <c r="ABN230" s="17"/>
      <c r="ABO230" s="17"/>
      <c r="ABP230" s="17"/>
      <c r="ABQ230" s="17"/>
      <c r="ABR230" s="17"/>
      <c r="ABS230" s="17"/>
      <c r="ABT230" s="17"/>
      <c r="ABU230" s="17"/>
      <c r="ABV230" s="17"/>
      <c r="ABW230" s="17"/>
      <c r="ABX230" s="17"/>
      <c r="ABY230" s="17"/>
      <c r="ABZ230" s="17"/>
      <c r="ACA230" s="17"/>
      <c r="ACB230" s="17"/>
      <c r="ACC230" s="17"/>
      <c r="ACD230" s="17"/>
      <c r="ACE230" s="17"/>
      <c r="ACF230" s="17"/>
      <c r="ACG230" s="17"/>
      <c r="ACH230" s="17"/>
      <c r="ACI230" s="17"/>
      <c r="ACJ230" s="17"/>
      <c r="ACK230" s="17"/>
      <c r="ACL230" s="17"/>
      <c r="ACM230" s="17"/>
      <c r="ACN230" s="17"/>
      <c r="ACO230" s="17"/>
      <c r="ACP230" s="17"/>
      <c r="ACQ230" s="17"/>
      <c r="ACR230" s="17"/>
      <c r="ACS230" s="17"/>
      <c r="ACT230" s="17"/>
      <c r="ACU230" s="17"/>
      <c r="ACV230" s="17"/>
      <c r="ACW230" s="17"/>
      <c r="ACX230" s="17"/>
      <c r="ACY230" s="17"/>
      <c r="ACZ230" s="17"/>
      <c r="ADA230" s="17"/>
      <c r="ADB230" s="17"/>
      <c r="ADC230" s="17"/>
      <c r="ADD230" s="17"/>
      <c r="ADE230" s="17"/>
      <c r="ADF230" s="17"/>
      <c r="ADG230" s="17"/>
      <c r="ADH230" s="17"/>
      <c r="ADI230" s="17"/>
      <c r="ADJ230" s="17"/>
      <c r="ADK230" s="17"/>
      <c r="ADL230" s="17"/>
      <c r="ADM230" s="17"/>
      <c r="ADN230" s="17"/>
      <c r="ADO230" s="17"/>
      <c r="ADP230" s="17"/>
      <c r="ADQ230" s="17"/>
      <c r="ADR230" s="17"/>
      <c r="ADS230" s="17"/>
      <c r="ADT230" s="17"/>
      <c r="ADU230" s="17"/>
      <c r="ADV230" s="17"/>
      <c r="ADW230" s="17"/>
      <c r="ADX230" s="17"/>
      <c r="ADY230" s="17"/>
      <c r="ADZ230" s="17"/>
      <c r="AEA230" s="17"/>
      <c r="AEB230" s="17"/>
      <c r="AEC230" s="17"/>
      <c r="AED230" s="17"/>
      <c r="AEE230" s="17"/>
      <c r="AEF230" s="17"/>
      <c r="AEG230" s="17"/>
      <c r="AEH230" s="17"/>
      <c r="AEI230" s="17"/>
      <c r="AEJ230" s="17"/>
      <c r="AEK230" s="17"/>
      <c r="AEL230" s="17"/>
      <c r="AEM230" s="17"/>
      <c r="AEN230" s="17"/>
      <c r="AEO230" s="17"/>
      <c r="AEP230" s="17"/>
      <c r="AEQ230" s="17"/>
      <c r="AER230" s="17"/>
      <c r="AES230" s="17"/>
      <c r="AET230" s="17"/>
      <c r="AEU230" s="17"/>
      <c r="AEV230" s="17"/>
      <c r="AEW230" s="17"/>
      <c r="AEX230" s="17"/>
      <c r="AEY230" s="17"/>
      <c r="AEZ230" s="17"/>
      <c r="AFA230" s="17"/>
      <c r="AFB230" s="17"/>
      <c r="AFC230" s="17"/>
      <c r="AFD230" s="17"/>
      <c r="AFE230" s="17"/>
      <c r="AFF230" s="17"/>
      <c r="AFG230" s="17"/>
      <c r="AFH230" s="17"/>
      <c r="AFI230" s="17"/>
      <c r="AFJ230" s="17"/>
      <c r="AFK230" s="17"/>
      <c r="AFL230" s="17"/>
      <c r="AFM230" s="17"/>
      <c r="AFN230" s="17"/>
      <c r="AFO230" s="17"/>
      <c r="AFP230" s="17"/>
      <c r="AFQ230" s="17"/>
      <c r="AFR230" s="17"/>
      <c r="AFS230" s="17"/>
      <c r="AFT230" s="17"/>
      <c r="AFU230" s="17"/>
      <c r="AFV230" s="17"/>
      <c r="AFW230" s="17"/>
      <c r="AFX230" s="17"/>
      <c r="AFY230" s="17"/>
      <c r="AFZ230" s="17"/>
      <c r="AGA230" s="17"/>
      <c r="AGB230" s="17"/>
      <c r="AGC230" s="17"/>
      <c r="AGD230" s="17"/>
      <c r="AGE230" s="17"/>
      <c r="AGF230" s="17"/>
      <c r="AGG230" s="17"/>
      <c r="AGH230" s="17"/>
      <c r="AGI230" s="17"/>
      <c r="AGJ230" s="17"/>
      <c r="AGK230" s="17"/>
      <c r="AGL230" s="17"/>
      <c r="AGM230" s="17"/>
      <c r="AGN230" s="17"/>
      <c r="AGO230" s="17"/>
      <c r="AGP230" s="17"/>
      <c r="AGQ230" s="17"/>
      <c r="AGR230" s="17"/>
      <c r="AGS230" s="17"/>
      <c r="AGT230" s="17"/>
      <c r="AGU230" s="17"/>
      <c r="AGV230" s="17"/>
      <c r="AGW230" s="17"/>
      <c r="AGX230" s="17"/>
      <c r="AGY230" s="17"/>
      <c r="AGZ230" s="17"/>
      <c r="AHA230" s="17"/>
      <c r="AHB230" s="17"/>
      <c r="AHC230" s="17"/>
      <c r="AHD230" s="17"/>
      <c r="AHE230" s="17"/>
      <c r="AHF230" s="17"/>
      <c r="AHG230" s="17"/>
      <c r="AHH230" s="17"/>
      <c r="AHI230" s="17"/>
      <c r="AHJ230" s="17"/>
      <c r="AHK230" s="17"/>
      <c r="AHL230" s="17"/>
      <c r="AHM230" s="17"/>
      <c r="AHN230" s="17"/>
      <c r="AHO230" s="17"/>
      <c r="AHP230" s="17"/>
      <c r="AHQ230" s="17"/>
      <c r="AHR230" s="17"/>
      <c r="AHS230" s="17"/>
      <c r="AHT230" s="17"/>
      <c r="AHU230" s="17"/>
      <c r="AHV230" s="17"/>
      <c r="AHW230" s="17"/>
      <c r="AHX230" s="17"/>
      <c r="AHY230" s="17"/>
      <c r="AHZ230" s="17"/>
      <c r="AIA230" s="17"/>
      <c r="AIB230" s="17"/>
      <c r="AIC230" s="17"/>
      <c r="AID230" s="17"/>
      <c r="AIE230" s="17"/>
      <c r="AIF230" s="17"/>
      <c r="AIG230" s="17"/>
      <c r="AIH230" s="17"/>
      <c r="AII230" s="17"/>
      <c r="AIJ230" s="17"/>
      <c r="AIK230" s="17"/>
      <c r="AIL230" s="17"/>
      <c r="AIM230" s="17"/>
      <c r="AIN230" s="17"/>
      <c r="AIO230" s="17"/>
      <c r="AIP230" s="17"/>
      <c r="AIQ230" s="17"/>
      <c r="AIR230" s="17"/>
      <c r="AIS230" s="17"/>
      <c r="AIT230" s="17"/>
      <c r="AIU230" s="17"/>
      <c r="AIV230" s="17"/>
      <c r="AIW230" s="17"/>
      <c r="AIX230" s="17"/>
      <c r="AIY230" s="17"/>
      <c r="AIZ230" s="17"/>
      <c r="AJA230" s="17"/>
      <c r="AJB230" s="17"/>
      <c r="AJC230" s="17"/>
      <c r="AJD230" s="17"/>
      <c r="AJE230" s="17"/>
      <c r="AJF230" s="17"/>
      <c r="AJG230" s="17"/>
      <c r="AJH230" s="17"/>
      <c r="AJI230" s="17"/>
      <c r="AJJ230" s="17"/>
      <c r="AJK230" s="17"/>
      <c r="AJL230" s="17"/>
      <c r="AJM230" s="17"/>
      <c r="AJN230" s="17"/>
      <c r="AJO230" s="17"/>
      <c r="AJP230" s="17"/>
      <c r="AJQ230" s="17"/>
      <c r="AJR230" s="17"/>
      <c r="AJS230" s="17"/>
      <c r="AJT230" s="17"/>
      <c r="AJU230" s="17"/>
      <c r="AJV230" s="17"/>
      <c r="AJW230" s="17"/>
      <c r="AJX230" s="17"/>
      <c r="AJY230" s="17"/>
      <c r="AJZ230" s="17"/>
      <c r="AKA230" s="17"/>
      <c r="AKB230" s="17"/>
      <c r="AKC230" s="17"/>
      <c r="AKD230" s="17"/>
      <c r="AKE230" s="17"/>
      <c r="AKF230" s="17"/>
      <c r="AKG230" s="17"/>
      <c r="AKH230" s="17"/>
      <c r="AKI230" s="17"/>
      <c r="AKJ230" s="17"/>
      <c r="AKK230" s="17"/>
      <c r="AKL230" s="17"/>
      <c r="AKM230" s="17"/>
      <c r="AKN230" s="17"/>
      <c r="AKO230" s="17"/>
      <c r="AKP230" s="17"/>
      <c r="AKQ230" s="17"/>
      <c r="AKR230" s="17"/>
      <c r="AKS230" s="17"/>
      <c r="AKT230" s="17"/>
      <c r="AKU230" s="17"/>
      <c r="AKV230" s="17"/>
      <c r="AKW230" s="17"/>
      <c r="AKX230" s="17"/>
      <c r="AKY230" s="17"/>
      <c r="AKZ230" s="17"/>
      <c r="ALA230" s="17"/>
      <c r="ALB230" s="17"/>
      <c r="ALC230" s="17"/>
      <c r="ALD230" s="17"/>
      <c r="ALE230" s="17"/>
      <c r="ALF230" s="17"/>
      <c r="ALG230" s="17"/>
      <c r="ALH230" s="17"/>
      <c r="ALI230" s="17"/>
      <c r="ALJ230" s="17"/>
      <c r="ALK230" s="17"/>
      <c r="ALL230" s="17"/>
      <c r="ALM230" s="17"/>
      <c r="ALN230" s="17"/>
      <c r="ALO230" s="17"/>
      <c r="ALP230" s="17"/>
      <c r="ALQ230" s="17"/>
      <c r="ALR230" s="17"/>
      <c r="ALS230" s="17"/>
      <c r="ALT230" s="17"/>
      <c r="ALU230" s="17"/>
      <c r="ALV230" s="17"/>
      <c r="ALW230" s="17"/>
      <c r="ALX230" s="17"/>
      <c r="ALY230" s="17"/>
      <c r="ALZ230" s="17"/>
      <c r="AMA230" s="17"/>
      <c r="AMB230" s="17"/>
      <c r="AMC230" s="17"/>
      <c r="AMD230" s="17"/>
      <c r="AME230" s="17"/>
      <c r="AMF230" s="17"/>
      <c r="AMG230" s="17"/>
      <c r="AMH230" s="17"/>
      <c r="AMI230" s="17"/>
      <c r="AMJ230" s="17"/>
      <c r="AMK230" s="17"/>
      <c r="AML230" s="17"/>
      <c r="AMM230" s="17"/>
      <c r="AMN230" s="17"/>
      <c r="AMO230" s="17"/>
      <c r="AMP230" s="17"/>
      <c r="AMQ230" s="17"/>
      <c r="AMR230" s="17"/>
      <c r="AMS230" s="17"/>
      <c r="AMT230" s="17"/>
      <c r="AMU230" s="17"/>
      <c r="AMV230" s="17"/>
      <c r="AMW230" s="17"/>
      <c r="AMX230" s="17"/>
      <c r="AMY230" s="17"/>
      <c r="AMZ230" s="17"/>
      <c r="ANA230" s="17"/>
      <c r="ANB230" s="17"/>
      <c r="ANC230" s="17"/>
      <c r="AND230" s="17"/>
      <c r="ANE230" s="17"/>
      <c r="ANF230" s="17"/>
      <c r="ANG230" s="17"/>
      <c r="ANH230" s="17"/>
      <c r="ANI230" s="17"/>
      <c r="ANJ230" s="17"/>
      <c r="ANK230" s="17"/>
      <c r="ANL230" s="17"/>
      <c r="ANM230" s="17"/>
      <c r="ANN230" s="17"/>
      <c r="ANO230" s="17"/>
      <c r="ANP230" s="17"/>
      <c r="ANQ230" s="17"/>
      <c r="ANR230" s="17"/>
      <c r="ANS230" s="17"/>
      <c r="ANT230" s="17"/>
      <c r="ANU230" s="17"/>
      <c r="ANV230" s="17"/>
      <c r="ANW230" s="17"/>
      <c r="ANX230" s="17"/>
      <c r="ANY230" s="17"/>
      <c r="ANZ230" s="17"/>
      <c r="AOA230" s="17"/>
      <c r="AOB230" s="17"/>
      <c r="AOC230" s="17"/>
      <c r="AOD230" s="17"/>
      <c r="AOE230" s="17"/>
      <c r="AOF230" s="17"/>
      <c r="AOG230" s="17"/>
      <c r="AOH230" s="17"/>
      <c r="AOI230" s="17"/>
      <c r="AOJ230" s="17"/>
      <c r="AOK230" s="17"/>
      <c r="AOL230" s="17"/>
      <c r="AOM230" s="17"/>
      <c r="AON230" s="17"/>
      <c r="AOO230" s="17"/>
      <c r="AOP230" s="17"/>
      <c r="AOQ230" s="17"/>
      <c r="AOR230" s="17"/>
      <c r="AOS230" s="17"/>
      <c r="AOT230" s="17"/>
      <c r="AOU230" s="17"/>
      <c r="AOV230" s="17"/>
      <c r="AOW230" s="17"/>
      <c r="AOX230" s="17"/>
      <c r="AOY230" s="17"/>
      <c r="AOZ230" s="17"/>
      <c r="APA230" s="17"/>
      <c r="APB230" s="17"/>
      <c r="APC230" s="17"/>
      <c r="APD230" s="17"/>
      <c r="APE230" s="17"/>
      <c r="APF230" s="17"/>
      <c r="APG230" s="17"/>
      <c r="APH230" s="17"/>
      <c r="API230" s="17"/>
      <c r="APJ230" s="17"/>
      <c r="APK230" s="17"/>
      <c r="APL230" s="17"/>
      <c r="APM230" s="17"/>
      <c r="APN230" s="17"/>
      <c r="APO230" s="17"/>
      <c r="APP230" s="17"/>
      <c r="APQ230" s="17"/>
      <c r="APR230" s="17"/>
      <c r="APS230" s="17"/>
      <c r="APT230" s="17"/>
      <c r="APU230" s="17"/>
      <c r="APV230" s="17"/>
      <c r="APW230" s="17"/>
      <c r="APX230" s="17"/>
      <c r="APY230" s="17"/>
      <c r="APZ230" s="17"/>
      <c r="AQA230" s="17"/>
      <c r="AQB230" s="17"/>
      <c r="AQC230" s="17"/>
      <c r="AQD230" s="17"/>
      <c r="AQE230" s="17"/>
      <c r="AQF230" s="17"/>
      <c r="AQG230" s="17"/>
      <c r="AQH230" s="17"/>
      <c r="AQI230" s="17"/>
      <c r="AQJ230" s="17"/>
      <c r="AQK230" s="17"/>
      <c r="AQL230" s="17"/>
      <c r="AQM230" s="17"/>
      <c r="AQN230" s="17"/>
      <c r="AQO230" s="17"/>
      <c r="AQP230" s="17"/>
      <c r="AQQ230" s="17"/>
      <c r="AQR230" s="17"/>
      <c r="AQS230" s="17"/>
      <c r="AQT230" s="17"/>
      <c r="AQU230" s="17"/>
      <c r="AQV230" s="17"/>
      <c r="AQW230" s="17"/>
      <c r="AQX230" s="17"/>
      <c r="AQY230" s="17"/>
      <c r="AQZ230" s="17"/>
      <c r="ARA230" s="17"/>
      <c r="ARB230" s="17"/>
      <c r="ARC230" s="17"/>
      <c r="ARD230" s="17"/>
      <c r="ARE230" s="17"/>
      <c r="ARF230" s="17"/>
      <c r="ARG230" s="17"/>
      <c r="ARH230" s="17"/>
      <c r="ARI230" s="17"/>
      <c r="ARJ230" s="17"/>
      <c r="ARK230" s="17"/>
      <c r="ARL230" s="17"/>
      <c r="ARM230" s="17"/>
      <c r="ARN230" s="17"/>
      <c r="ARO230" s="17"/>
      <c r="ARP230" s="17"/>
      <c r="ARQ230" s="17"/>
      <c r="ARR230" s="17"/>
      <c r="ARS230" s="17"/>
      <c r="ART230" s="17"/>
      <c r="ARU230" s="17"/>
      <c r="ARV230" s="17"/>
      <c r="ARW230" s="17"/>
      <c r="ARX230" s="17"/>
      <c r="ARY230" s="17"/>
      <c r="ARZ230" s="17"/>
      <c r="ASA230" s="17"/>
      <c r="ASB230" s="17"/>
      <c r="ASC230" s="17"/>
      <c r="ASD230" s="17"/>
      <c r="ASE230" s="17"/>
      <c r="ASF230" s="17"/>
      <c r="ASG230" s="17"/>
      <c r="ASH230" s="17"/>
      <c r="ASI230" s="17"/>
      <c r="ASJ230" s="17"/>
      <c r="ASK230" s="17"/>
      <c r="ASL230" s="17"/>
      <c r="ASM230" s="17"/>
      <c r="ASN230" s="17"/>
      <c r="ASO230" s="17"/>
      <c r="ASP230" s="17"/>
      <c r="ASQ230" s="17"/>
      <c r="ASR230" s="17"/>
      <c r="ASS230" s="17"/>
      <c r="AST230" s="17"/>
      <c r="ASU230" s="17"/>
      <c r="ASV230" s="17"/>
      <c r="ASW230" s="17"/>
      <c r="ASX230" s="17"/>
      <c r="ASY230" s="17"/>
      <c r="ASZ230" s="17"/>
      <c r="ATA230" s="17"/>
      <c r="ATB230" s="17"/>
      <c r="ATC230" s="17"/>
      <c r="ATD230" s="17"/>
      <c r="ATE230" s="17"/>
      <c r="ATF230" s="17"/>
      <c r="ATG230" s="17"/>
      <c r="ATH230" s="17"/>
      <c r="ATI230" s="17"/>
      <c r="ATJ230" s="17"/>
      <c r="ATK230" s="17"/>
      <c r="ATL230" s="17"/>
      <c r="ATM230" s="17"/>
      <c r="ATN230" s="17"/>
      <c r="ATO230" s="17"/>
      <c r="ATP230" s="17"/>
      <c r="ATQ230" s="17"/>
      <c r="ATR230" s="17"/>
      <c r="ATS230" s="17"/>
      <c r="ATT230" s="17"/>
      <c r="ATU230" s="17"/>
      <c r="ATV230" s="17"/>
      <c r="ATW230" s="17"/>
      <c r="ATX230" s="17"/>
      <c r="ATY230" s="17"/>
      <c r="ATZ230" s="17"/>
      <c r="AUA230" s="17"/>
      <c r="AUB230" s="17"/>
      <c r="AUC230" s="17"/>
      <c r="AUD230" s="17"/>
      <c r="AUE230" s="17"/>
      <c r="AUF230" s="17"/>
      <c r="AUG230" s="17"/>
      <c r="AUH230" s="17"/>
      <c r="AUI230" s="17"/>
      <c r="AUJ230" s="17"/>
      <c r="AUK230" s="17"/>
      <c r="AUL230" s="17"/>
      <c r="AUM230" s="17"/>
      <c r="AUN230" s="17"/>
      <c r="AUO230" s="17"/>
      <c r="AUP230" s="17"/>
      <c r="AUQ230" s="17"/>
      <c r="AUR230" s="17"/>
      <c r="AUS230" s="17"/>
      <c r="AUT230" s="17"/>
      <c r="AUU230" s="17"/>
      <c r="AUV230" s="17"/>
      <c r="AUW230" s="17"/>
      <c r="AUX230" s="17"/>
      <c r="AUY230" s="17"/>
      <c r="AUZ230" s="17"/>
      <c r="AVA230" s="17"/>
      <c r="AVB230" s="17"/>
      <c r="AVC230" s="17"/>
      <c r="AVD230" s="17"/>
      <c r="AVE230" s="17"/>
      <c r="AVF230" s="17"/>
      <c r="AVG230" s="17"/>
      <c r="AVH230" s="17"/>
      <c r="AVI230" s="17"/>
      <c r="AVJ230" s="17"/>
      <c r="AVK230" s="17"/>
      <c r="AVL230" s="17"/>
      <c r="AVM230" s="17"/>
      <c r="AVN230" s="17"/>
      <c r="AVO230" s="17"/>
      <c r="AVP230" s="17"/>
      <c r="AVQ230" s="17"/>
      <c r="AVR230" s="17"/>
      <c r="AVS230" s="17"/>
      <c r="AVT230" s="17"/>
      <c r="AVU230" s="17"/>
      <c r="AVV230" s="17"/>
      <c r="AVW230" s="17"/>
      <c r="AVX230" s="17"/>
      <c r="AVY230" s="17"/>
      <c r="AVZ230" s="17"/>
      <c r="AWA230" s="17"/>
      <c r="AWB230" s="17"/>
      <c r="AWC230" s="17"/>
      <c r="AWD230" s="17"/>
      <c r="AWE230" s="17"/>
      <c r="AWF230" s="17"/>
      <c r="AWG230" s="17"/>
      <c r="AWH230" s="17"/>
      <c r="AWI230" s="17"/>
      <c r="AWJ230" s="17"/>
      <c r="AWK230" s="17"/>
      <c r="AWL230" s="17"/>
      <c r="AWM230" s="17"/>
      <c r="AWN230" s="17"/>
      <c r="AWO230" s="17"/>
      <c r="AWP230" s="17"/>
      <c r="AWQ230" s="17"/>
      <c r="AWR230" s="17"/>
      <c r="AWS230" s="17"/>
      <c r="AWT230" s="17"/>
      <c r="AWU230" s="17"/>
      <c r="AWV230" s="17"/>
      <c r="AWW230" s="17"/>
      <c r="AWX230" s="17"/>
      <c r="AWY230" s="17"/>
      <c r="AWZ230" s="17"/>
      <c r="AXA230" s="17"/>
      <c r="AXB230" s="17"/>
      <c r="AXC230" s="17"/>
      <c r="AXD230" s="17"/>
      <c r="AXE230" s="17"/>
      <c r="AXF230" s="17"/>
      <c r="AXG230" s="17"/>
      <c r="AXH230" s="17"/>
      <c r="AXI230" s="17"/>
      <c r="AXJ230" s="17"/>
      <c r="AXK230" s="17"/>
      <c r="AXL230" s="17"/>
      <c r="AXM230" s="17"/>
      <c r="AXN230" s="17"/>
      <c r="AXO230" s="17"/>
      <c r="AXP230" s="17"/>
      <c r="AXQ230" s="17"/>
      <c r="AXR230" s="17"/>
      <c r="AXS230" s="17"/>
      <c r="AXT230" s="17"/>
      <c r="AXU230" s="17"/>
      <c r="AXV230" s="17"/>
      <c r="AXW230" s="17"/>
      <c r="AXX230" s="17"/>
      <c r="AXY230" s="17"/>
      <c r="AXZ230" s="17"/>
      <c r="AYA230" s="17"/>
      <c r="AYB230" s="17"/>
      <c r="AYC230" s="17"/>
      <c r="AYD230" s="17"/>
      <c r="AYE230" s="17"/>
      <c r="AYF230" s="17"/>
      <c r="AYG230" s="17"/>
      <c r="AYH230" s="17"/>
      <c r="AYI230" s="17"/>
      <c r="AYJ230" s="17"/>
      <c r="AYK230" s="17"/>
      <c r="AYL230" s="17"/>
      <c r="AYM230" s="17"/>
      <c r="AYN230" s="17"/>
      <c r="AYO230" s="17"/>
      <c r="AYP230" s="17"/>
      <c r="AYQ230" s="17"/>
      <c r="AYR230" s="17"/>
      <c r="AYS230" s="17"/>
      <c r="AYT230" s="17"/>
      <c r="AYU230" s="17"/>
      <c r="AYV230" s="17"/>
      <c r="AYW230" s="17"/>
      <c r="AYX230" s="17"/>
      <c r="AYY230" s="17"/>
      <c r="AYZ230" s="17"/>
      <c r="AZA230" s="17"/>
      <c r="AZB230" s="17"/>
      <c r="AZC230" s="17"/>
      <c r="AZD230" s="17"/>
      <c r="AZE230" s="17"/>
      <c r="AZF230" s="17"/>
      <c r="AZG230" s="17"/>
      <c r="AZH230" s="17"/>
      <c r="AZI230" s="17"/>
      <c r="AZJ230" s="17"/>
      <c r="AZK230" s="17"/>
      <c r="AZL230" s="17"/>
      <c r="AZM230" s="17"/>
      <c r="AZN230" s="17"/>
      <c r="AZO230" s="17"/>
      <c r="AZP230" s="17"/>
      <c r="AZQ230" s="17"/>
      <c r="AZR230" s="17"/>
      <c r="AZS230" s="17"/>
      <c r="AZT230" s="17"/>
      <c r="AZU230" s="17"/>
      <c r="AZV230" s="17"/>
      <c r="AZW230" s="17"/>
      <c r="AZX230" s="17"/>
      <c r="AZY230" s="17"/>
      <c r="AZZ230" s="17"/>
      <c r="BAA230" s="17"/>
      <c r="BAB230" s="17"/>
      <c r="BAC230" s="17"/>
      <c r="BAD230" s="17"/>
      <c r="BAE230" s="17"/>
      <c r="BAF230" s="17"/>
      <c r="BAG230" s="17"/>
      <c r="BAH230" s="17"/>
      <c r="BAI230" s="17"/>
      <c r="BAJ230" s="17"/>
      <c r="BAK230" s="17"/>
      <c r="BAL230" s="17"/>
      <c r="BAM230" s="17"/>
      <c r="BAN230" s="17"/>
      <c r="BAO230" s="17"/>
      <c r="BAP230" s="17"/>
      <c r="BAQ230" s="17"/>
      <c r="BAR230" s="17"/>
      <c r="BAS230" s="17"/>
      <c r="BAT230" s="17"/>
      <c r="BAU230" s="17"/>
      <c r="BAV230" s="17"/>
      <c r="BAW230" s="17"/>
      <c r="BAX230" s="17"/>
      <c r="BAY230" s="17"/>
      <c r="BAZ230" s="17"/>
      <c r="BBA230" s="17"/>
      <c r="BBB230" s="17"/>
      <c r="BBC230" s="17"/>
      <c r="BBD230" s="17"/>
      <c r="BBE230" s="17"/>
      <c r="BBF230" s="17"/>
      <c r="BBG230" s="17"/>
      <c r="BBH230" s="17"/>
      <c r="BBI230" s="17"/>
      <c r="BBJ230" s="17"/>
      <c r="BBK230" s="17"/>
      <c r="BBL230" s="17"/>
      <c r="BBM230" s="17"/>
      <c r="BBN230" s="17"/>
      <c r="BBO230" s="17"/>
      <c r="BBP230" s="17"/>
      <c r="BBQ230" s="17"/>
      <c r="BBR230" s="17"/>
      <c r="BBS230" s="17"/>
      <c r="BBT230" s="17"/>
      <c r="BBU230" s="17"/>
      <c r="BBV230" s="17"/>
      <c r="BBW230" s="17"/>
      <c r="BBX230" s="17"/>
      <c r="BBY230" s="17"/>
      <c r="BBZ230" s="17"/>
      <c r="BCA230" s="17"/>
      <c r="BCB230" s="17"/>
      <c r="BCC230" s="17"/>
      <c r="BCD230" s="17"/>
      <c r="BCE230" s="17"/>
      <c r="BCF230" s="17"/>
      <c r="BCG230" s="17"/>
      <c r="BCH230" s="17"/>
      <c r="BCI230" s="17"/>
      <c r="BCJ230" s="17"/>
      <c r="BCK230" s="17"/>
      <c r="BCL230" s="17"/>
      <c r="BCM230" s="17"/>
      <c r="BCN230" s="17"/>
      <c r="BCO230" s="17"/>
      <c r="BCP230" s="17"/>
      <c r="BCQ230" s="17"/>
      <c r="BCR230" s="17"/>
      <c r="BCS230" s="17"/>
      <c r="BCT230" s="17"/>
      <c r="BCU230" s="17"/>
      <c r="BCV230" s="17"/>
      <c r="BCW230" s="17"/>
      <c r="BCX230" s="17"/>
      <c r="BCY230" s="17"/>
      <c r="BCZ230" s="17"/>
      <c r="BDA230" s="17"/>
      <c r="BDB230" s="17"/>
      <c r="BDC230" s="17"/>
      <c r="BDD230" s="17"/>
      <c r="BDE230" s="17"/>
      <c r="BDF230" s="17"/>
      <c r="BDG230" s="17"/>
      <c r="BDH230" s="17"/>
      <c r="BDI230" s="17"/>
      <c r="BDJ230" s="17"/>
      <c r="BDK230" s="17"/>
      <c r="BDL230" s="17"/>
      <c r="BDM230" s="17"/>
      <c r="BDN230" s="17"/>
      <c r="BDO230" s="17"/>
      <c r="BDP230" s="17"/>
      <c r="BDQ230" s="17"/>
      <c r="BDR230" s="17"/>
      <c r="BDS230" s="17"/>
      <c r="BDT230" s="17"/>
      <c r="BDU230" s="17"/>
      <c r="BDV230" s="17"/>
      <c r="BDW230" s="17"/>
      <c r="BDX230" s="17"/>
      <c r="BDY230" s="17"/>
      <c r="BDZ230" s="17"/>
      <c r="BEA230" s="17"/>
      <c r="BEB230" s="17"/>
      <c r="BEC230" s="17"/>
      <c r="BED230" s="17"/>
      <c r="BEE230" s="17"/>
      <c r="BEF230" s="17"/>
      <c r="BEG230" s="17"/>
      <c r="BEH230" s="17"/>
      <c r="BEI230" s="17"/>
      <c r="BEJ230" s="17"/>
      <c r="BEK230" s="17"/>
      <c r="BEL230" s="17"/>
      <c r="BEM230" s="17"/>
      <c r="BEN230" s="17"/>
      <c r="BEO230" s="17"/>
      <c r="BEP230" s="17"/>
      <c r="BEQ230" s="17"/>
      <c r="BER230" s="17"/>
      <c r="BES230" s="17"/>
      <c r="BET230" s="17"/>
      <c r="BEU230" s="17"/>
      <c r="BEV230" s="17"/>
      <c r="BEW230" s="17"/>
      <c r="BEX230" s="17"/>
      <c r="BEY230" s="17"/>
      <c r="BEZ230" s="17"/>
      <c r="BFA230" s="17"/>
      <c r="BFB230" s="17"/>
      <c r="BFC230" s="17"/>
      <c r="BFD230" s="17"/>
      <c r="BFE230" s="17"/>
      <c r="BFF230" s="17"/>
      <c r="BFG230" s="17"/>
      <c r="BFH230" s="17"/>
      <c r="BFI230" s="17"/>
      <c r="BFJ230" s="17"/>
      <c r="BFK230" s="17"/>
      <c r="BFL230" s="17"/>
      <c r="BFM230" s="17"/>
      <c r="BFN230" s="17"/>
      <c r="BFO230" s="17"/>
      <c r="BFP230" s="17"/>
      <c r="BFQ230" s="17"/>
      <c r="BFR230" s="17"/>
      <c r="BFS230" s="17"/>
      <c r="BFT230" s="17"/>
      <c r="BFU230" s="17"/>
      <c r="BFV230" s="17"/>
      <c r="BFW230" s="17"/>
      <c r="BFX230" s="17"/>
      <c r="BFY230" s="17"/>
      <c r="BFZ230" s="17"/>
      <c r="BGA230" s="17"/>
      <c r="BGB230" s="17"/>
      <c r="BGC230" s="17"/>
      <c r="BGD230" s="17"/>
      <c r="BGE230" s="17"/>
      <c r="BGF230" s="17"/>
      <c r="BGG230" s="17"/>
      <c r="BGH230" s="17"/>
      <c r="BGI230" s="17"/>
      <c r="BGJ230" s="17"/>
      <c r="BGK230" s="17"/>
      <c r="BGL230" s="17"/>
      <c r="BGM230" s="17"/>
      <c r="BGN230" s="17"/>
      <c r="BGO230" s="17"/>
      <c r="BGP230" s="17"/>
      <c r="BGQ230" s="17"/>
      <c r="BGR230" s="17"/>
      <c r="BGS230" s="17"/>
      <c r="BGT230" s="17"/>
      <c r="BGU230" s="17"/>
      <c r="BGV230" s="17"/>
      <c r="BGW230" s="17"/>
      <c r="BGX230" s="17"/>
      <c r="BGY230" s="17"/>
      <c r="BGZ230" s="17"/>
      <c r="BHA230" s="17"/>
      <c r="BHB230" s="17"/>
      <c r="BHC230" s="17"/>
      <c r="BHD230" s="17"/>
      <c r="BHE230" s="17"/>
      <c r="BHF230" s="17"/>
      <c r="BHG230" s="17"/>
      <c r="BHH230" s="17"/>
      <c r="BHI230" s="17"/>
      <c r="BHJ230" s="17"/>
      <c r="BHK230" s="17"/>
      <c r="BHL230" s="17"/>
      <c r="BHM230" s="17"/>
      <c r="BHN230" s="17"/>
      <c r="BHO230" s="17"/>
      <c r="BHP230" s="17"/>
      <c r="BHQ230" s="17"/>
      <c r="BHR230" s="17"/>
      <c r="BHS230" s="17"/>
      <c r="BHT230" s="17"/>
      <c r="BHU230" s="17"/>
      <c r="BHV230" s="17"/>
      <c r="BHW230" s="17"/>
      <c r="BHX230" s="17"/>
      <c r="BHY230" s="17"/>
      <c r="BHZ230" s="17"/>
      <c r="BIA230" s="17"/>
      <c r="BIB230" s="17"/>
      <c r="BIC230" s="17"/>
      <c r="BID230" s="17"/>
      <c r="BIE230" s="17"/>
      <c r="BIF230" s="17"/>
      <c r="BIG230" s="17"/>
      <c r="BIH230" s="17"/>
      <c r="BII230" s="17"/>
      <c r="BIJ230" s="17"/>
      <c r="BIK230" s="17"/>
      <c r="BIL230" s="17"/>
      <c r="BIM230" s="17"/>
      <c r="BIN230" s="17"/>
      <c r="BIO230" s="17"/>
      <c r="BIP230" s="17"/>
      <c r="BIQ230" s="17"/>
      <c r="BIR230" s="17"/>
      <c r="BIS230" s="17"/>
      <c r="BIT230" s="17"/>
      <c r="BIU230" s="17"/>
      <c r="BIV230" s="17"/>
      <c r="BIW230" s="17"/>
      <c r="BIX230" s="17"/>
      <c r="BIY230" s="17"/>
      <c r="BIZ230" s="17"/>
      <c r="BJA230" s="17"/>
      <c r="BJB230" s="17"/>
      <c r="BJC230" s="17"/>
      <c r="BJD230" s="17"/>
      <c r="BJE230" s="17"/>
      <c r="BJF230" s="17"/>
      <c r="BJG230" s="17"/>
      <c r="BJH230" s="17"/>
      <c r="BJI230" s="17"/>
      <c r="BJJ230" s="17"/>
      <c r="BJK230" s="17"/>
      <c r="BJL230" s="17"/>
      <c r="BJM230" s="17"/>
      <c r="BJN230" s="17"/>
      <c r="BJO230" s="17"/>
      <c r="BJP230" s="17"/>
      <c r="BJQ230" s="17"/>
      <c r="BJR230" s="17"/>
      <c r="BJS230" s="17"/>
      <c r="BJT230" s="17"/>
      <c r="BJU230" s="17"/>
      <c r="BJV230" s="17"/>
      <c r="BJW230" s="17"/>
      <c r="BJX230" s="17"/>
      <c r="BJY230" s="17"/>
      <c r="BJZ230" s="17"/>
      <c r="BKA230" s="17"/>
      <c r="BKB230" s="17"/>
      <c r="BKC230" s="17"/>
      <c r="BKD230" s="17"/>
      <c r="BKE230" s="17"/>
      <c r="BKF230" s="17"/>
      <c r="BKG230" s="17"/>
      <c r="BKH230" s="17"/>
      <c r="BKI230" s="17"/>
      <c r="BKJ230" s="17"/>
      <c r="BKK230" s="17"/>
      <c r="BKL230" s="17"/>
      <c r="BKM230" s="17"/>
      <c r="BKN230" s="17"/>
      <c r="BKO230" s="17"/>
      <c r="BKP230" s="17"/>
      <c r="BKQ230" s="17"/>
      <c r="BKR230" s="17"/>
      <c r="BKS230" s="17"/>
      <c r="BKT230" s="17"/>
      <c r="BKU230" s="17"/>
      <c r="BKV230" s="17"/>
      <c r="BKW230" s="17"/>
      <c r="BKX230" s="17"/>
      <c r="BKY230" s="17"/>
      <c r="BKZ230" s="17"/>
      <c r="BLA230" s="17"/>
      <c r="BLB230" s="17"/>
      <c r="BLC230" s="17"/>
      <c r="BLD230" s="17"/>
      <c r="BLE230" s="17"/>
      <c r="BLF230" s="17"/>
      <c r="BLG230" s="17"/>
      <c r="BLH230" s="17"/>
      <c r="BLI230" s="17"/>
      <c r="BLJ230" s="17"/>
      <c r="BLK230" s="17"/>
      <c r="BLL230" s="17"/>
      <c r="BLM230" s="17"/>
      <c r="BLN230" s="17"/>
      <c r="BLO230" s="17"/>
      <c r="BLP230" s="17"/>
      <c r="BLQ230" s="17"/>
      <c r="BLR230" s="17"/>
      <c r="BLS230" s="17"/>
      <c r="BLT230" s="17"/>
      <c r="BLU230" s="17"/>
      <c r="BLV230" s="17"/>
      <c r="BLW230" s="17"/>
      <c r="BLX230" s="17"/>
      <c r="BLY230" s="17"/>
      <c r="BLZ230" s="17"/>
      <c r="BMA230" s="17"/>
      <c r="BMB230" s="17"/>
      <c r="BMC230" s="17"/>
      <c r="BMD230" s="17"/>
      <c r="BME230" s="17"/>
      <c r="BMF230" s="17"/>
      <c r="BMG230" s="17"/>
      <c r="BMH230" s="17"/>
      <c r="BMI230" s="17"/>
      <c r="BMJ230" s="17"/>
      <c r="BMK230" s="17"/>
      <c r="BML230" s="17"/>
      <c r="BMM230" s="17"/>
      <c r="BMN230" s="17"/>
      <c r="BMO230" s="17"/>
      <c r="BMP230" s="17"/>
      <c r="BMQ230" s="17"/>
      <c r="BMR230" s="17"/>
      <c r="BMS230" s="17"/>
      <c r="BMT230" s="17"/>
      <c r="BMU230" s="17"/>
      <c r="BMV230" s="17"/>
      <c r="BMW230" s="17"/>
      <c r="BMX230" s="17"/>
      <c r="BMY230" s="17"/>
      <c r="BMZ230" s="17"/>
      <c r="BNA230" s="17"/>
      <c r="BNB230" s="17"/>
      <c r="BNC230" s="17"/>
      <c r="BND230" s="17"/>
      <c r="BNE230" s="17"/>
      <c r="BNF230" s="17"/>
      <c r="BNG230" s="17"/>
      <c r="BNH230" s="17"/>
      <c r="BNI230" s="17"/>
      <c r="BNJ230" s="17"/>
      <c r="BNK230" s="17"/>
      <c r="BNL230" s="17"/>
      <c r="BNM230" s="17"/>
      <c r="BNN230" s="17"/>
      <c r="BNO230" s="17"/>
      <c r="BNP230" s="17"/>
      <c r="BNQ230" s="17"/>
      <c r="BNR230" s="17"/>
      <c r="BNS230" s="17"/>
      <c r="BNT230" s="17"/>
      <c r="BNU230" s="17"/>
      <c r="BNV230" s="17"/>
      <c r="BNW230" s="17"/>
      <c r="BNX230" s="17"/>
      <c r="BNY230" s="17"/>
      <c r="BNZ230" s="17"/>
      <c r="BOA230" s="17"/>
      <c r="BOB230" s="17"/>
      <c r="BOC230" s="17"/>
      <c r="BOD230" s="17"/>
      <c r="BOE230" s="17"/>
      <c r="BOF230" s="17"/>
      <c r="BOG230" s="17"/>
      <c r="BOH230" s="17"/>
      <c r="BOI230" s="17"/>
      <c r="BOJ230" s="17"/>
      <c r="BOK230" s="17"/>
      <c r="BOL230" s="17"/>
      <c r="BOM230" s="17"/>
      <c r="BON230" s="17"/>
      <c r="BOO230" s="17"/>
      <c r="BOP230" s="17"/>
      <c r="BOQ230" s="17"/>
      <c r="BOR230" s="17"/>
      <c r="BOS230" s="17"/>
      <c r="BOT230" s="17"/>
      <c r="BOU230" s="17"/>
      <c r="BOV230" s="17"/>
      <c r="BOW230" s="17"/>
      <c r="BOX230" s="17"/>
      <c r="BOY230" s="17"/>
      <c r="BOZ230" s="17"/>
      <c r="BPA230" s="17"/>
      <c r="BPB230" s="17"/>
      <c r="BPC230" s="17"/>
      <c r="BPD230" s="17"/>
      <c r="BPE230" s="17"/>
      <c r="BPF230" s="17"/>
      <c r="BPG230" s="17"/>
      <c r="BPH230" s="17"/>
      <c r="BPI230" s="17"/>
      <c r="BPJ230" s="17"/>
      <c r="BPK230" s="17"/>
      <c r="BPL230" s="17"/>
      <c r="BPM230" s="17"/>
      <c r="BPN230" s="17"/>
      <c r="BPO230" s="17"/>
      <c r="BPP230" s="17"/>
      <c r="BPQ230" s="17"/>
      <c r="BPR230" s="17"/>
      <c r="BPS230" s="17"/>
      <c r="BPT230" s="17"/>
      <c r="BPU230" s="17"/>
      <c r="BPV230" s="17"/>
      <c r="BPW230" s="17"/>
      <c r="BPX230" s="17"/>
      <c r="BPY230" s="17"/>
      <c r="BPZ230" s="17"/>
      <c r="BQA230" s="17"/>
      <c r="BQB230" s="17"/>
      <c r="BQC230" s="17"/>
      <c r="BQD230" s="17"/>
      <c r="BQE230" s="17"/>
      <c r="BQF230" s="17"/>
      <c r="BQG230" s="17"/>
      <c r="BQH230" s="17"/>
      <c r="BQI230" s="17"/>
      <c r="BQJ230" s="17"/>
      <c r="BQK230" s="17"/>
      <c r="BQL230" s="17"/>
      <c r="BQM230" s="17"/>
      <c r="BQN230" s="17"/>
      <c r="BQO230" s="17"/>
      <c r="BQP230" s="17"/>
      <c r="BQQ230" s="17"/>
      <c r="BQR230" s="17"/>
      <c r="BQS230" s="17"/>
      <c r="BQT230" s="17"/>
      <c r="BQU230" s="17"/>
      <c r="BQV230" s="17"/>
      <c r="BQW230" s="17"/>
      <c r="BQX230" s="17"/>
      <c r="BQY230" s="17"/>
      <c r="BQZ230" s="17"/>
      <c r="BRA230" s="17"/>
      <c r="BRB230" s="17"/>
      <c r="BRC230" s="17"/>
      <c r="BRD230" s="17"/>
      <c r="BRE230" s="17"/>
      <c r="BRF230" s="17"/>
      <c r="BRG230" s="17"/>
      <c r="BRH230" s="17"/>
      <c r="BRI230" s="17"/>
      <c r="BRJ230" s="17"/>
      <c r="BRK230" s="17"/>
      <c r="BRL230" s="17"/>
      <c r="BRM230" s="17"/>
      <c r="BRN230" s="17"/>
      <c r="BRO230" s="17"/>
      <c r="BRP230" s="17"/>
      <c r="BRQ230" s="17"/>
      <c r="BRR230" s="17"/>
      <c r="BRS230" s="17"/>
      <c r="BRT230" s="17"/>
      <c r="BRU230" s="17"/>
      <c r="BRV230" s="17"/>
      <c r="BRW230" s="17"/>
      <c r="BRX230" s="17"/>
      <c r="BRY230" s="17"/>
      <c r="BRZ230" s="17"/>
      <c r="BSA230" s="17"/>
      <c r="BSB230" s="17"/>
      <c r="BSC230" s="17"/>
      <c r="BSD230" s="17"/>
      <c r="BSE230" s="17"/>
      <c r="BSF230" s="17"/>
      <c r="BSG230" s="17"/>
      <c r="BSH230" s="17"/>
      <c r="BSI230" s="17"/>
      <c r="BSJ230" s="17"/>
      <c r="BSK230" s="17"/>
      <c r="BSL230" s="17"/>
      <c r="BSM230" s="17"/>
      <c r="BSN230" s="17"/>
      <c r="BSO230" s="17"/>
      <c r="BSP230" s="17"/>
      <c r="BSQ230" s="17"/>
      <c r="BSR230" s="17"/>
      <c r="BSS230" s="17"/>
      <c r="BST230" s="17"/>
      <c r="BSU230" s="17"/>
      <c r="BSV230" s="17"/>
      <c r="BSW230" s="17"/>
      <c r="BSX230" s="17"/>
      <c r="BSY230" s="17"/>
      <c r="BSZ230" s="17"/>
      <c r="BTA230" s="17"/>
      <c r="BTB230" s="17"/>
      <c r="BTC230" s="17"/>
      <c r="BTD230" s="17"/>
      <c r="BTE230" s="17"/>
      <c r="BTF230" s="17"/>
      <c r="BTG230" s="17"/>
      <c r="BTH230" s="17"/>
      <c r="BTI230" s="17"/>
      <c r="BTJ230" s="17"/>
      <c r="BTK230" s="17"/>
      <c r="BTL230" s="17"/>
      <c r="BTM230" s="17"/>
      <c r="BTN230" s="17"/>
      <c r="BTO230" s="17"/>
      <c r="BTP230" s="17"/>
      <c r="BTQ230" s="17"/>
      <c r="BTR230" s="17"/>
      <c r="BTS230" s="17"/>
      <c r="BTT230" s="17"/>
      <c r="BTU230" s="17"/>
      <c r="BTV230" s="17"/>
      <c r="BTW230" s="17"/>
      <c r="BTX230" s="17"/>
      <c r="BTY230" s="17"/>
      <c r="BTZ230" s="17"/>
      <c r="BUA230" s="17"/>
      <c r="BUB230" s="17"/>
      <c r="BUC230" s="17"/>
      <c r="BUD230" s="17"/>
      <c r="BUE230" s="17"/>
      <c r="BUF230" s="17"/>
      <c r="BUG230" s="17"/>
      <c r="BUH230" s="17"/>
      <c r="BUI230" s="17"/>
      <c r="BUJ230" s="17"/>
      <c r="BUK230" s="17"/>
      <c r="BUL230" s="17"/>
      <c r="BUM230" s="17"/>
      <c r="BUN230" s="17"/>
      <c r="BUO230" s="17"/>
      <c r="BUP230" s="17"/>
      <c r="BUQ230" s="17"/>
      <c r="BUR230" s="17"/>
      <c r="BUS230" s="17"/>
      <c r="BUT230" s="17"/>
      <c r="BUU230" s="17"/>
      <c r="BUV230" s="17"/>
      <c r="BUW230" s="17"/>
      <c r="BUX230" s="17"/>
      <c r="BUY230" s="17"/>
      <c r="BUZ230" s="17"/>
      <c r="BVA230" s="17"/>
      <c r="BVB230" s="17"/>
      <c r="BVC230" s="17"/>
      <c r="BVD230" s="17"/>
      <c r="BVE230" s="17"/>
      <c r="BVF230" s="17"/>
      <c r="BVG230" s="17"/>
      <c r="BVH230" s="17"/>
      <c r="BVI230" s="17"/>
      <c r="BVJ230" s="17"/>
      <c r="BVK230" s="17"/>
      <c r="BVL230" s="17"/>
      <c r="BVM230" s="17"/>
      <c r="BVN230" s="17"/>
      <c r="BVO230" s="17"/>
      <c r="BVP230" s="17"/>
      <c r="BVQ230" s="17"/>
      <c r="BVR230" s="17"/>
      <c r="BVS230" s="17"/>
      <c r="BVT230" s="17"/>
      <c r="BVU230" s="17"/>
      <c r="BVV230" s="17"/>
      <c r="BVW230" s="17"/>
      <c r="BVX230" s="17"/>
      <c r="BVY230" s="17"/>
      <c r="BVZ230" s="17"/>
      <c r="BWA230" s="17"/>
      <c r="BWB230" s="17"/>
      <c r="BWC230" s="17"/>
      <c r="BWD230" s="17"/>
      <c r="BWE230" s="17"/>
      <c r="BWF230" s="17"/>
      <c r="BWG230" s="17"/>
      <c r="BWH230" s="17"/>
      <c r="BWI230" s="17"/>
      <c r="BWJ230" s="17"/>
      <c r="BWK230" s="17"/>
      <c r="BWL230" s="17"/>
      <c r="BWM230" s="17"/>
      <c r="BWN230" s="17"/>
      <c r="BWO230" s="17"/>
      <c r="BWP230" s="17"/>
      <c r="BWQ230" s="17"/>
      <c r="BWR230" s="17"/>
      <c r="BWS230" s="17"/>
      <c r="BWT230" s="17"/>
      <c r="BWU230" s="17"/>
      <c r="BWV230" s="17"/>
      <c r="BWW230" s="17"/>
      <c r="BWX230" s="17"/>
      <c r="BWY230" s="17"/>
      <c r="BWZ230" s="17"/>
      <c r="BXA230" s="17"/>
      <c r="BXB230" s="17"/>
      <c r="BXC230" s="17"/>
      <c r="BXD230" s="17"/>
      <c r="BXE230" s="17"/>
      <c r="BXF230" s="17"/>
      <c r="BXG230" s="17"/>
      <c r="BXH230" s="17"/>
      <c r="BXI230" s="17"/>
      <c r="BXJ230" s="17"/>
      <c r="BXK230" s="17"/>
      <c r="BXL230" s="17"/>
      <c r="BXM230" s="17"/>
      <c r="BXN230" s="17"/>
      <c r="BXO230" s="17"/>
      <c r="BXP230" s="17"/>
      <c r="BXQ230" s="17"/>
      <c r="BXR230" s="17"/>
      <c r="BXS230" s="17"/>
      <c r="BXT230" s="17"/>
      <c r="BXU230" s="17"/>
      <c r="BXV230" s="17"/>
      <c r="BXW230" s="17"/>
      <c r="BXX230" s="17"/>
      <c r="BXY230" s="17"/>
      <c r="BXZ230" s="17"/>
      <c r="BYA230" s="17"/>
      <c r="BYB230" s="17"/>
      <c r="BYC230" s="17"/>
      <c r="BYD230" s="17"/>
      <c r="BYE230" s="17"/>
      <c r="BYF230" s="17"/>
      <c r="BYG230" s="17"/>
      <c r="BYH230" s="17"/>
      <c r="BYI230" s="17"/>
      <c r="BYJ230" s="17"/>
      <c r="BYK230" s="17"/>
      <c r="BYL230" s="17"/>
      <c r="BYM230" s="17"/>
      <c r="BYN230" s="17"/>
      <c r="BYO230" s="17"/>
      <c r="BYP230" s="17"/>
      <c r="BYQ230" s="17"/>
      <c r="BYR230" s="17"/>
      <c r="BYS230" s="17"/>
      <c r="BYT230" s="17"/>
      <c r="BYU230" s="17"/>
      <c r="BYV230" s="17"/>
      <c r="BYW230" s="17"/>
      <c r="BYX230" s="17"/>
      <c r="BYY230" s="17"/>
      <c r="BYZ230" s="17"/>
      <c r="BZA230" s="17"/>
      <c r="BZB230" s="17"/>
      <c r="BZC230" s="17"/>
      <c r="BZD230" s="17"/>
      <c r="BZE230" s="17"/>
      <c r="BZF230" s="17"/>
      <c r="BZG230" s="17"/>
      <c r="BZH230" s="17"/>
      <c r="BZI230" s="17"/>
      <c r="BZJ230" s="17"/>
      <c r="BZK230" s="17"/>
      <c r="BZL230" s="17"/>
      <c r="BZM230" s="17"/>
      <c r="BZN230" s="17"/>
      <c r="BZO230" s="17"/>
      <c r="BZP230" s="17"/>
      <c r="BZQ230" s="17"/>
      <c r="BZR230" s="17"/>
      <c r="BZS230" s="17"/>
      <c r="BZT230" s="17"/>
      <c r="BZU230" s="17"/>
      <c r="BZV230" s="17"/>
      <c r="BZW230" s="17"/>
      <c r="BZX230" s="17"/>
      <c r="BZY230" s="17"/>
      <c r="BZZ230" s="17"/>
      <c r="CAA230" s="17"/>
      <c r="CAB230" s="17"/>
      <c r="CAC230" s="17"/>
      <c r="CAD230" s="17"/>
      <c r="CAE230" s="17"/>
      <c r="CAF230" s="17"/>
      <c r="CAG230" s="17"/>
      <c r="CAH230" s="17"/>
      <c r="CAI230" s="17"/>
      <c r="CAJ230" s="17"/>
      <c r="CAK230" s="17"/>
      <c r="CAL230" s="17"/>
      <c r="CAM230" s="17"/>
      <c r="CAN230" s="17"/>
      <c r="CAO230" s="17"/>
      <c r="CAP230" s="17"/>
      <c r="CAQ230" s="17"/>
      <c r="CAR230" s="17"/>
      <c r="CAS230" s="17"/>
      <c r="CAT230" s="17"/>
      <c r="CAU230" s="17"/>
      <c r="CAV230" s="17"/>
      <c r="CAW230" s="17"/>
      <c r="CAX230" s="17"/>
      <c r="CAY230" s="17"/>
      <c r="CAZ230" s="17"/>
      <c r="CBA230" s="17"/>
      <c r="CBB230" s="17"/>
      <c r="CBC230" s="17"/>
      <c r="CBD230" s="17"/>
      <c r="CBE230" s="17"/>
      <c r="CBF230" s="17"/>
      <c r="CBG230" s="17"/>
      <c r="CBH230" s="17"/>
      <c r="CBI230" s="17"/>
      <c r="CBJ230" s="17"/>
      <c r="CBK230" s="17"/>
      <c r="CBL230" s="17"/>
      <c r="CBM230" s="17"/>
      <c r="CBN230" s="17"/>
      <c r="CBO230" s="17"/>
      <c r="CBP230" s="17"/>
      <c r="CBQ230" s="17"/>
      <c r="CBR230" s="17"/>
      <c r="CBS230" s="17"/>
      <c r="CBT230" s="17"/>
      <c r="CBU230" s="17"/>
      <c r="CBV230" s="17"/>
      <c r="CBW230" s="17"/>
      <c r="CBX230" s="17"/>
      <c r="CBY230" s="17"/>
      <c r="CBZ230" s="17"/>
      <c r="CCA230" s="17"/>
      <c r="CCB230" s="17"/>
      <c r="CCC230" s="17"/>
      <c r="CCD230" s="17"/>
      <c r="CCE230" s="17"/>
      <c r="CCF230" s="17"/>
      <c r="CCG230" s="17"/>
      <c r="CCH230" s="17"/>
      <c r="CCI230" s="17"/>
      <c r="CCJ230" s="17"/>
      <c r="CCK230" s="17"/>
      <c r="CCL230" s="17"/>
      <c r="CCM230" s="17"/>
      <c r="CCN230" s="17"/>
      <c r="CCO230" s="17"/>
      <c r="CCP230" s="17"/>
      <c r="CCQ230" s="17"/>
      <c r="CCR230" s="17"/>
      <c r="CCS230" s="17"/>
      <c r="CCT230" s="17"/>
      <c r="CCU230" s="17"/>
      <c r="CCV230" s="17"/>
      <c r="CCW230" s="17"/>
      <c r="CCX230" s="17"/>
      <c r="CCY230" s="17"/>
      <c r="CCZ230" s="17"/>
      <c r="CDA230" s="17"/>
      <c r="CDB230" s="17"/>
      <c r="CDC230" s="17"/>
      <c r="CDD230" s="17"/>
      <c r="CDE230" s="17"/>
      <c r="CDF230" s="17"/>
      <c r="CDG230" s="17"/>
      <c r="CDH230" s="17"/>
      <c r="CDI230" s="17"/>
      <c r="CDJ230" s="17"/>
      <c r="CDK230" s="17"/>
      <c r="CDL230" s="17"/>
      <c r="CDM230" s="17"/>
      <c r="CDN230" s="17"/>
      <c r="CDO230" s="17"/>
      <c r="CDP230" s="17"/>
      <c r="CDQ230" s="17"/>
      <c r="CDR230" s="17"/>
      <c r="CDS230" s="17"/>
      <c r="CDT230" s="17"/>
      <c r="CDU230" s="17"/>
    </row>
    <row r="231">
      <c r="A231" s="14" t="s">
        <v>2801</v>
      </c>
      <c r="B231" s="14" t="s">
        <v>4489</v>
      </c>
      <c r="C231" s="14" t="s">
        <v>2803</v>
      </c>
      <c r="D231" s="14" t="s">
        <v>2804</v>
      </c>
      <c r="E231" s="14" t="s">
        <v>4490</v>
      </c>
      <c r="F231" s="14" t="s">
        <v>2835</v>
      </c>
      <c r="I231" s="14" t="s">
        <v>2558</v>
      </c>
      <c r="J231" s="14" t="s">
        <v>4491</v>
      </c>
      <c r="K231" s="14" t="s">
        <v>2619</v>
      </c>
      <c r="L231" s="14" t="s">
        <v>2658</v>
      </c>
      <c r="M231" s="17"/>
      <c r="N231" s="14" t="s">
        <v>2690</v>
      </c>
      <c r="O231" s="14" t="s">
        <v>2690</v>
      </c>
      <c r="P231" s="14" t="s">
        <v>2690</v>
      </c>
      <c r="Q231" s="16">
        <v>11.0</v>
      </c>
      <c r="R231" s="16">
        <v>4113026.0</v>
      </c>
      <c r="S231" s="16">
        <v>4113026.0</v>
      </c>
      <c r="T231" s="14" t="s">
        <v>2621</v>
      </c>
      <c r="U231" s="14" t="s">
        <v>2622</v>
      </c>
      <c r="V231" s="14" t="s">
        <v>4492</v>
      </c>
      <c r="W231" s="14" t="s">
        <v>4493</v>
      </c>
      <c r="X231" s="16">
        <v>0.37</v>
      </c>
      <c r="Y231" s="17"/>
      <c r="Z231" s="16">
        <v>31.0</v>
      </c>
      <c r="AA231" s="16">
        <v>53.0</v>
      </c>
      <c r="AB231" s="17"/>
      <c r="AC231" s="16">
        <v>86.0</v>
      </c>
      <c r="AD231" s="16">
        <v>4487.0</v>
      </c>
      <c r="AE231" s="22">
        <v>45638.0</v>
      </c>
      <c r="AF231" s="17"/>
      <c r="AG231" s="14" t="s">
        <v>2876</v>
      </c>
      <c r="AI231" s="17"/>
      <c r="AJ231" s="17"/>
      <c r="AK231" s="17"/>
      <c r="AL231" s="16">
        <v>52.0</v>
      </c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4" t="s">
        <v>2806</v>
      </c>
      <c r="BB231" s="17"/>
      <c r="BC231" s="17"/>
      <c r="BD231" s="17"/>
      <c r="BE231" s="17"/>
      <c r="BF231" s="14" t="s">
        <v>2563</v>
      </c>
      <c r="BG231" s="16">
        <v>1.0</v>
      </c>
      <c r="BH231" s="14" t="s">
        <v>2564</v>
      </c>
      <c r="BI231" s="14" t="s">
        <v>2565</v>
      </c>
      <c r="BJ231" s="14" t="s">
        <v>2566</v>
      </c>
      <c r="BK231" s="17"/>
      <c r="BL231" s="17"/>
      <c r="BM231" s="16">
        <v>150.9</v>
      </c>
      <c r="BN231" s="17"/>
      <c r="BO231" s="17"/>
      <c r="BP231" s="17"/>
      <c r="BQ231" s="17"/>
      <c r="BR231" s="17"/>
      <c r="BS231" s="16">
        <v>5.0E-4</v>
      </c>
      <c r="BT231" s="16">
        <v>23.34221</v>
      </c>
      <c r="BU231" s="14" t="s">
        <v>2567</v>
      </c>
      <c r="BV231" s="17"/>
      <c r="BW231" s="16">
        <v>2009.0</v>
      </c>
      <c r="BX231" s="16">
        <v>0.0</v>
      </c>
      <c r="BY231" s="14" t="s">
        <v>2807</v>
      </c>
      <c r="BZ231" s="16">
        <v>710.0</v>
      </c>
      <c r="CA231" s="16">
        <v>-19117.0</v>
      </c>
      <c r="CB231" s="16">
        <v>0.0</v>
      </c>
      <c r="CC231" s="16">
        <v>23.34221</v>
      </c>
      <c r="CD231" s="14" t="s">
        <v>2571</v>
      </c>
      <c r="CE231" s="16">
        <v>23.34221</v>
      </c>
      <c r="CF231" s="14" t="s">
        <v>2572</v>
      </c>
      <c r="CG231" s="14" t="s">
        <v>2704</v>
      </c>
      <c r="CH231" s="19">
        <v>40681.0</v>
      </c>
      <c r="CI231" s="14" t="s">
        <v>2573</v>
      </c>
      <c r="CJ231" s="14" t="s">
        <v>2736</v>
      </c>
      <c r="CK231" s="14" t="s">
        <v>2574</v>
      </c>
      <c r="CL231" s="14" t="s">
        <v>2808</v>
      </c>
      <c r="CM231" s="20">
        <v>2366833.0</v>
      </c>
      <c r="CN231" s="14" t="s">
        <v>2808</v>
      </c>
      <c r="CO231" s="14" t="s">
        <v>2563</v>
      </c>
      <c r="CP231" s="14" t="s">
        <v>2563</v>
      </c>
      <c r="CQ231" s="16">
        <v>0.2889</v>
      </c>
      <c r="CR231" s="16">
        <v>0.18</v>
      </c>
      <c r="CS231" s="14" t="s">
        <v>2574</v>
      </c>
      <c r="CT231" s="14" t="s">
        <v>4494</v>
      </c>
      <c r="CX231" s="14" t="s">
        <v>2580</v>
      </c>
      <c r="CY231" s="16">
        <v>23.34221</v>
      </c>
      <c r="CZ231" s="14" t="s">
        <v>2581</v>
      </c>
      <c r="DB231" s="14" t="s">
        <v>2574</v>
      </c>
      <c r="DC231" s="14" t="s">
        <v>2708</v>
      </c>
      <c r="DD231" s="14" t="s">
        <v>4393</v>
      </c>
      <c r="DE231" s="14" t="s">
        <v>2574</v>
      </c>
      <c r="DF231" s="14" t="s">
        <v>2563</v>
      </c>
      <c r="DG231" s="14" t="s">
        <v>4495</v>
      </c>
      <c r="DH231" s="14" t="s">
        <v>4496</v>
      </c>
      <c r="DI231" s="14" t="s">
        <v>2813</v>
      </c>
      <c r="DJ231" s="14" t="s">
        <v>2814</v>
      </c>
      <c r="DK231" s="16">
        <v>69.0</v>
      </c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  <c r="KL231" s="17"/>
      <c r="KM231" s="17"/>
      <c r="KN231" s="17"/>
      <c r="KO231" s="17"/>
      <c r="KP231" s="17"/>
      <c r="KQ231" s="17"/>
      <c r="KR231" s="17"/>
      <c r="KS231" s="17"/>
      <c r="KT231" s="17"/>
      <c r="KU231" s="17"/>
      <c r="KV231" s="17"/>
      <c r="KW231" s="17"/>
      <c r="KX231" s="17"/>
      <c r="KY231" s="17"/>
      <c r="KZ231" s="17"/>
      <c r="LA231" s="17"/>
      <c r="LB231" s="17"/>
      <c r="LC231" s="17"/>
      <c r="LD231" s="17"/>
      <c r="LE231" s="17"/>
      <c r="LF231" s="17"/>
      <c r="LG231" s="17"/>
      <c r="LH231" s="17"/>
      <c r="LI231" s="17"/>
      <c r="LJ231" s="17"/>
      <c r="LK231" s="17"/>
      <c r="LL231" s="17"/>
      <c r="LM231" s="17"/>
      <c r="LN231" s="17"/>
      <c r="LO231" s="17"/>
      <c r="LP231" s="17"/>
      <c r="LQ231" s="17"/>
      <c r="LR231" s="17"/>
      <c r="LS231" s="17"/>
      <c r="LT231" s="17"/>
      <c r="LU231" s="17"/>
      <c r="LV231" s="17"/>
      <c r="LW231" s="17"/>
      <c r="LX231" s="17"/>
      <c r="LY231" s="17"/>
      <c r="LZ231" s="17"/>
      <c r="MA231" s="17"/>
      <c r="MB231" s="17"/>
      <c r="MC231" s="17"/>
      <c r="MD231" s="17"/>
      <c r="ME231" s="17"/>
      <c r="MF231" s="17"/>
      <c r="MG231" s="17"/>
      <c r="MH231" s="17"/>
      <c r="MI231" s="17"/>
      <c r="MJ231" s="17"/>
      <c r="MK231" s="17"/>
      <c r="ML231" s="17"/>
      <c r="MM231" s="17"/>
      <c r="MN231" s="17"/>
      <c r="MO231" s="17"/>
      <c r="MP231" s="17"/>
      <c r="MQ231" s="17"/>
      <c r="MR231" s="17"/>
      <c r="MS231" s="17"/>
      <c r="MT231" s="17"/>
      <c r="MU231" s="17"/>
      <c r="MV231" s="17"/>
      <c r="MW231" s="17"/>
      <c r="MX231" s="17"/>
      <c r="MY231" s="17"/>
      <c r="MZ231" s="17"/>
      <c r="NA231" s="17"/>
      <c r="NB231" s="17"/>
      <c r="NC231" s="17"/>
      <c r="ND231" s="17"/>
      <c r="NE231" s="17"/>
      <c r="NF231" s="17"/>
      <c r="NG231" s="17"/>
      <c r="NH231" s="17"/>
      <c r="NI231" s="17"/>
      <c r="NJ231" s="17"/>
      <c r="NK231" s="17"/>
      <c r="NL231" s="17"/>
      <c r="NM231" s="17"/>
      <c r="NN231" s="17"/>
      <c r="NO231" s="17"/>
      <c r="NP231" s="17"/>
      <c r="NQ231" s="17"/>
      <c r="NR231" s="17"/>
      <c r="NS231" s="17"/>
      <c r="NT231" s="17"/>
      <c r="NU231" s="17"/>
      <c r="NV231" s="17"/>
      <c r="NW231" s="17"/>
      <c r="NX231" s="17"/>
      <c r="NY231" s="17"/>
      <c r="NZ231" s="17"/>
      <c r="OA231" s="17"/>
      <c r="OB231" s="17"/>
      <c r="OC231" s="17"/>
      <c r="OD231" s="17"/>
      <c r="OE231" s="17"/>
      <c r="OF231" s="17"/>
      <c r="OG231" s="17"/>
      <c r="OH231" s="17"/>
      <c r="OI231" s="17"/>
      <c r="OJ231" s="17"/>
      <c r="OK231" s="17"/>
      <c r="OL231" s="17"/>
      <c r="OM231" s="17"/>
      <c r="ON231" s="17"/>
      <c r="OO231" s="17"/>
      <c r="OP231" s="17"/>
      <c r="OQ231" s="17"/>
      <c r="OR231" s="17"/>
      <c r="OS231" s="17"/>
      <c r="OT231" s="17"/>
      <c r="OU231" s="17"/>
      <c r="OV231" s="17"/>
      <c r="OW231" s="17"/>
      <c r="OX231" s="17"/>
      <c r="OY231" s="17"/>
      <c r="OZ231" s="17"/>
      <c r="PA231" s="17"/>
      <c r="PB231" s="17"/>
      <c r="PC231" s="17"/>
      <c r="PD231" s="17"/>
      <c r="PE231" s="17"/>
      <c r="PF231" s="17"/>
      <c r="PG231" s="17"/>
      <c r="PH231" s="17"/>
      <c r="PI231" s="17"/>
      <c r="PJ231" s="17"/>
      <c r="PK231" s="17"/>
      <c r="PL231" s="17"/>
      <c r="PM231" s="17"/>
      <c r="PN231" s="17"/>
      <c r="PO231" s="17"/>
      <c r="PP231" s="17"/>
      <c r="PQ231" s="17"/>
      <c r="PR231" s="17"/>
      <c r="PS231" s="17"/>
      <c r="PT231" s="17"/>
      <c r="PU231" s="17"/>
      <c r="PV231" s="17"/>
      <c r="PW231" s="17"/>
      <c r="PX231" s="17"/>
      <c r="PY231" s="17"/>
      <c r="PZ231" s="17"/>
      <c r="QA231" s="17"/>
      <c r="QB231" s="17"/>
      <c r="QC231" s="17"/>
      <c r="QD231" s="17"/>
      <c r="QE231" s="17"/>
      <c r="QF231" s="17"/>
      <c r="QG231" s="17"/>
      <c r="QH231" s="17"/>
      <c r="QI231" s="17"/>
      <c r="QJ231" s="17"/>
      <c r="QK231" s="17"/>
      <c r="QL231" s="17"/>
      <c r="QM231" s="17"/>
      <c r="QN231" s="17"/>
      <c r="QO231" s="17"/>
      <c r="QP231" s="17"/>
      <c r="QQ231" s="17"/>
      <c r="QR231" s="17"/>
      <c r="QS231" s="17"/>
      <c r="QT231" s="17"/>
      <c r="QU231" s="17"/>
      <c r="QV231" s="17"/>
      <c r="QW231" s="17"/>
      <c r="QX231" s="17"/>
      <c r="QY231" s="17"/>
      <c r="QZ231" s="17"/>
      <c r="RA231" s="17"/>
      <c r="RB231" s="17"/>
      <c r="RC231" s="17"/>
      <c r="RD231" s="17"/>
      <c r="RE231" s="17"/>
      <c r="RF231" s="17"/>
      <c r="RG231" s="17"/>
      <c r="RH231" s="17"/>
      <c r="RI231" s="17"/>
      <c r="RJ231" s="17"/>
      <c r="RK231" s="17"/>
      <c r="RL231" s="17"/>
      <c r="RM231" s="17"/>
      <c r="RN231" s="17"/>
      <c r="RO231" s="17"/>
      <c r="RP231" s="17"/>
      <c r="RQ231" s="17"/>
      <c r="RR231" s="17"/>
      <c r="RS231" s="17"/>
      <c r="RT231" s="17"/>
      <c r="RU231" s="17"/>
      <c r="RV231" s="17"/>
      <c r="RW231" s="17"/>
      <c r="RX231" s="17"/>
      <c r="RY231" s="17"/>
      <c r="RZ231" s="17"/>
      <c r="SA231" s="17"/>
      <c r="SB231" s="17"/>
      <c r="SC231" s="17"/>
      <c r="SD231" s="17"/>
      <c r="SE231" s="17"/>
      <c r="SF231" s="17"/>
      <c r="SG231" s="17"/>
      <c r="SH231" s="17"/>
      <c r="SI231" s="17"/>
      <c r="SJ231" s="17"/>
      <c r="SK231" s="17"/>
      <c r="SL231" s="17"/>
      <c r="SM231" s="17"/>
      <c r="SN231" s="17"/>
      <c r="SO231" s="17"/>
      <c r="SP231" s="17"/>
      <c r="SQ231" s="17"/>
      <c r="SR231" s="17"/>
      <c r="SS231" s="17"/>
      <c r="ST231" s="17"/>
      <c r="SU231" s="17"/>
      <c r="SV231" s="17"/>
      <c r="SW231" s="17"/>
      <c r="SX231" s="17"/>
      <c r="SY231" s="17"/>
      <c r="SZ231" s="17"/>
      <c r="TA231" s="17"/>
      <c r="TB231" s="17"/>
      <c r="TC231" s="17"/>
      <c r="TD231" s="17"/>
      <c r="TE231" s="17"/>
      <c r="TF231" s="17"/>
      <c r="TG231" s="17"/>
      <c r="TH231" s="17"/>
      <c r="TI231" s="17"/>
      <c r="TJ231" s="17"/>
      <c r="TK231" s="17"/>
      <c r="TL231" s="17"/>
      <c r="TM231" s="17"/>
      <c r="TN231" s="17"/>
      <c r="TO231" s="17"/>
      <c r="TP231" s="17"/>
      <c r="TQ231" s="17"/>
      <c r="TR231" s="17"/>
      <c r="TS231" s="17"/>
      <c r="TT231" s="17"/>
      <c r="TU231" s="17"/>
      <c r="TV231" s="17"/>
      <c r="TW231" s="17"/>
      <c r="TX231" s="17"/>
      <c r="TY231" s="17"/>
      <c r="TZ231" s="17"/>
      <c r="UA231" s="17"/>
      <c r="UB231" s="17"/>
      <c r="UC231" s="17"/>
      <c r="UD231" s="17"/>
      <c r="UE231" s="17"/>
      <c r="UF231" s="17"/>
      <c r="UG231" s="17"/>
      <c r="UH231" s="17"/>
      <c r="UI231" s="17"/>
      <c r="UJ231" s="17"/>
      <c r="UK231" s="17"/>
      <c r="UL231" s="17"/>
      <c r="UM231" s="17"/>
      <c r="UN231" s="17"/>
      <c r="UO231" s="17"/>
      <c r="UP231" s="17"/>
      <c r="UQ231" s="17"/>
      <c r="UR231" s="17"/>
      <c r="US231" s="17"/>
      <c r="UT231" s="17"/>
      <c r="UU231" s="17"/>
      <c r="UV231" s="17"/>
      <c r="UW231" s="17"/>
      <c r="UX231" s="17"/>
      <c r="UY231" s="17"/>
      <c r="UZ231" s="17"/>
      <c r="VA231" s="17"/>
      <c r="VB231" s="17"/>
      <c r="VC231" s="17"/>
      <c r="VD231" s="17"/>
      <c r="VE231" s="17"/>
      <c r="VF231" s="17"/>
      <c r="VG231" s="17"/>
      <c r="VH231" s="17"/>
      <c r="VI231" s="17"/>
      <c r="VJ231" s="17"/>
      <c r="VK231" s="17"/>
      <c r="VL231" s="17"/>
      <c r="VM231" s="17"/>
      <c r="VN231" s="17"/>
      <c r="VO231" s="17"/>
      <c r="VP231" s="17"/>
      <c r="VQ231" s="17"/>
      <c r="VR231" s="17"/>
      <c r="VS231" s="17"/>
      <c r="VT231" s="17"/>
      <c r="VU231" s="17"/>
      <c r="VV231" s="17"/>
      <c r="VW231" s="17"/>
      <c r="VX231" s="17"/>
      <c r="VY231" s="17"/>
      <c r="VZ231" s="17"/>
      <c r="WA231" s="17"/>
      <c r="WB231" s="17"/>
      <c r="WC231" s="17"/>
      <c r="WD231" s="17"/>
      <c r="WE231" s="17"/>
      <c r="WF231" s="17"/>
      <c r="WG231" s="17"/>
      <c r="WH231" s="17"/>
      <c r="WI231" s="17"/>
      <c r="WJ231" s="17"/>
      <c r="WK231" s="17"/>
      <c r="WL231" s="17"/>
      <c r="WM231" s="17"/>
      <c r="WN231" s="17"/>
      <c r="WO231" s="17"/>
      <c r="WP231" s="17"/>
      <c r="WQ231" s="17"/>
      <c r="WR231" s="17"/>
      <c r="WS231" s="17"/>
      <c r="WT231" s="17"/>
      <c r="WU231" s="17"/>
      <c r="WV231" s="17"/>
      <c r="WW231" s="17"/>
      <c r="WX231" s="17"/>
      <c r="WY231" s="17"/>
      <c r="WZ231" s="17"/>
      <c r="XA231" s="17"/>
      <c r="XB231" s="17"/>
      <c r="XC231" s="17"/>
      <c r="XD231" s="17"/>
      <c r="XE231" s="17"/>
      <c r="XF231" s="17"/>
      <c r="XG231" s="17"/>
      <c r="XH231" s="17"/>
      <c r="XI231" s="17"/>
      <c r="XJ231" s="17"/>
      <c r="XK231" s="17"/>
      <c r="XL231" s="17"/>
      <c r="XM231" s="17"/>
      <c r="XN231" s="17"/>
      <c r="XO231" s="17"/>
      <c r="XP231" s="17"/>
      <c r="XQ231" s="17"/>
      <c r="XR231" s="17"/>
      <c r="XS231" s="17"/>
      <c r="XT231" s="17"/>
      <c r="XU231" s="17"/>
      <c r="XV231" s="17"/>
      <c r="XW231" s="17"/>
      <c r="XX231" s="17"/>
      <c r="XY231" s="17"/>
      <c r="XZ231" s="17"/>
      <c r="YA231" s="17"/>
      <c r="YB231" s="17"/>
      <c r="YC231" s="17"/>
      <c r="YD231" s="17"/>
      <c r="YE231" s="17"/>
      <c r="YF231" s="17"/>
      <c r="YG231" s="17"/>
      <c r="YH231" s="17"/>
      <c r="YI231" s="17"/>
      <c r="YJ231" s="17"/>
      <c r="YK231" s="17"/>
      <c r="YL231" s="17"/>
      <c r="YM231" s="17"/>
      <c r="YN231" s="17"/>
      <c r="YO231" s="17"/>
      <c r="YP231" s="17"/>
      <c r="YQ231" s="17"/>
      <c r="YR231" s="17"/>
      <c r="YS231" s="17"/>
      <c r="YT231" s="17"/>
      <c r="YU231" s="17"/>
      <c r="YV231" s="17"/>
      <c r="YW231" s="17"/>
      <c r="YX231" s="17"/>
      <c r="YY231" s="17"/>
      <c r="YZ231" s="17"/>
      <c r="ZA231" s="17"/>
      <c r="ZB231" s="17"/>
      <c r="ZC231" s="17"/>
      <c r="ZD231" s="17"/>
      <c r="ZE231" s="17"/>
      <c r="ZF231" s="17"/>
      <c r="ZG231" s="17"/>
      <c r="ZH231" s="17"/>
      <c r="ZI231" s="17"/>
      <c r="ZJ231" s="17"/>
      <c r="ZK231" s="17"/>
      <c r="ZL231" s="17"/>
      <c r="ZM231" s="17"/>
      <c r="ZN231" s="17"/>
      <c r="ZO231" s="17"/>
      <c r="ZP231" s="17"/>
      <c r="ZQ231" s="17"/>
      <c r="ZR231" s="17"/>
      <c r="ZS231" s="17"/>
      <c r="ZT231" s="17"/>
      <c r="ZU231" s="17"/>
      <c r="ZV231" s="17"/>
      <c r="ZW231" s="17"/>
      <c r="ZX231" s="17"/>
      <c r="ZY231" s="17"/>
      <c r="ZZ231" s="17"/>
      <c r="AAA231" s="17"/>
      <c r="AAB231" s="17"/>
      <c r="AAC231" s="17"/>
      <c r="AAD231" s="17"/>
      <c r="AAE231" s="17"/>
      <c r="AAF231" s="17"/>
      <c r="AAG231" s="17"/>
      <c r="AAH231" s="17"/>
      <c r="AAI231" s="17"/>
      <c r="AAJ231" s="17"/>
      <c r="AAK231" s="17"/>
      <c r="AAL231" s="17"/>
      <c r="AAM231" s="17"/>
      <c r="AAN231" s="17"/>
      <c r="AAO231" s="17"/>
      <c r="AAP231" s="17"/>
      <c r="AAQ231" s="17"/>
      <c r="AAR231" s="17"/>
      <c r="AAS231" s="17"/>
      <c r="AAT231" s="17"/>
      <c r="AAU231" s="17"/>
      <c r="AAV231" s="17"/>
      <c r="AAW231" s="17"/>
      <c r="AAX231" s="17"/>
      <c r="AAY231" s="17"/>
      <c r="AAZ231" s="17"/>
      <c r="ABA231" s="17"/>
      <c r="ABB231" s="17"/>
      <c r="ABC231" s="17"/>
      <c r="ABD231" s="17"/>
      <c r="ABE231" s="17"/>
      <c r="ABF231" s="17"/>
      <c r="ABG231" s="17"/>
      <c r="ABH231" s="17"/>
      <c r="ABI231" s="17"/>
      <c r="ABJ231" s="17"/>
      <c r="ABK231" s="17"/>
      <c r="ABL231" s="17"/>
      <c r="ABM231" s="17"/>
      <c r="ABN231" s="17"/>
      <c r="ABO231" s="17"/>
      <c r="ABP231" s="17"/>
      <c r="ABQ231" s="17"/>
      <c r="ABR231" s="17"/>
      <c r="ABS231" s="17"/>
      <c r="ABT231" s="17"/>
      <c r="ABU231" s="17"/>
      <c r="ABV231" s="17"/>
      <c r="ABW231" s="17"/>
      <c r="ABX231" s="17"/>
      <c r="ABY231" s="17"/>
      <c r="ABZ231" s="17"/>
      <c r="ACA231" s="17"/>
      <c r="ACB231" s="17"/>
      <c r="ACC231" s="17"/>
      <c r="ACD231" s="17"/>
      <c r="ACE231" s="17"/>
      <c r="ACF231" s="17"/>
      <c r="ACG231" s="17"/>
      <c r="ACH231" s="17"/>
      <c r="ACI231" s="17"/>
      <c r="ACJ231" s="17"/>
      <c r="ACK231" s="17"/>
      <c r="ACL231" s="17"/>
      <c r="ACM231" s="17"/>
      <c r="ACN231" s="17"/>
      <c r="ACO231" s="17"/>
      <c r="ACP231" s="17"/>
      <c r="ACQ231" s="17"/>
      <c r="ACR231" s="17"/>
      <c r="ACS231" s="17"/>
      <c r="ACT231" s="17"/>
      <c r="ACU231" s="17"/>
      <c r="ACV231" s="17"/>
      <c r="ACW231" s="17"/>
      <c r="ACX231" s="17"/>
      <c r="ACY231" s="17"/>
      <c r="ACZ231" s="17"/>
      <c r="ADA231" s="17"/>
      <c r="ADB231" s="17"/>
      <c r="ADC231" s="17"/>
      <c r="ADD231" s="17"/>
      <c r="ADE231" s="17"/>
      <c r="ADF231" s="17"/>
      <c r="ADG231" s="17"/>
      <c r="ADH231" s="17"/>
      <c r="ADI231" s="17"/>
      <c r="ADJ231" s="17"/>
      <c r="ADK231" s="17"/>
      <c r="ADL231" s="17"/>
      <c r="ADM231" s="17"/>
      <c r="ADN231" s="17"/>
      <c r="ADO231" s="17"/>
      <c r="ADP231" s="17"/>
      <c r="ADQ231" s="17"/>
      <c r="ADR231" s="17"/>
      <c r="ADS231" s="17"/>
      <c r="ADT231" s="17"/>
      <c r="ADU231" s="17"/>
      <c r="ADV231" s="17"/>
      <c r="ADW231" s="17"/>
      <c r="ADX231" s="17"/>
      <c r="ADY231" s="17"/>
      <c r="ADZ231" s="17"/>
      <c r="AEA231" s="17"/>
      <c r="AEB231" s="17"/>
      <c r="AEC231" s="17"/>
      <c r="AED231" s="17"/>
      <c r="AEE231" s="17"/>
      <c r="AEF231" s="17"/>
      <c r="AEG231" s="17"/>
      <c r="AEH231" s="17"/>
      <c r="AEI231" s="17"/>
      <c r="AEJ231" s="17"/>
      <c r="AEK231" s="17"/>
      <c r="AEL231" s="17"/>
      <c r="AEM231" s="17"/>
      <c r="AEN231" s="17"/>
      <c r="AEO231" s="17"/>
      <c r="AEP231" s="17"/>
      <c r="AEQ231" s="17"/>
      <c r="AER231" s="17"/>
      <c r="AES231" s="17"/>
      <c r="AET231" s="17"/>
      <c r="AEU231" s="17"/>
      <c r="AEV231" s="17"/>
      <c r="AEW231" s="17"/>
      <c r="AEX231" s="17"/>
      <c r="AEY231" s="17"/>
      <c r="AEZ231" s="17"/>
      <c r="AFA231" s="17"/>
      <c r="AFB231" s="17"/>
      <c r="AFC231" s="17"/>
      <c r="AFD231" s="17"/>
      <c r="AFE231" s="17"/>
      <c r="AFF231" s="17"/>
      <c r="AFG231" s="17"/>
      <c r="AFH231" s="17"/>
      <c r="AFI231" s="17"/>
      <c r="AFJ231" s="17"/>
      <c r="AFK231" s="17"/>
      <c r="AFL231" s="17"/>
      <c r="AFM231" s="17"/>
      <c r="AFN231" s="17"/>
      <c r="AFO231" s="17"/>
      <c r="AFP231" s="17"/>
      <c r="AFQ231" s="17"/>
      <c r="AFR231" s="17"/>
      <c r="AFS231" s="17"/>
      <c r="AFT231" s="17"/>
      <c r="AFU231" s="17"/>
      <c r="AFV231" s="17"/>
      <c r="AFW231" s="17"/>
      <c r="AFX231" s="17"/>
      <c r="AFY231" s="17"/>
      <c r="AFZ231" s="17"/>
      <c r="AGA231" s="17"/>
      <c r="AGB231" s="17"/>
      <c r="AGC231" s="17"/>
      <c r="AGD231" s="17"/>
      <c r="AGE231" s="17"/>
      <c r="AGF231" s="17"/>
      <c r="AGG231" s="17"/>
      <c r="AGH231" s="17"/>
      <c r="AGI231" s="17"/>
      <c r="AGJ231" s="17"/>
      <c r="AGK231" s="17"/>
      <c r="AGL231" s="17"/>
      <c r="AGM231" s="17"/>
      <c r="AGN231" s="17"/>
      <c r="AGO231" s="17"/>
      <c r="AGP231" s="17"/>
      <c r="AGQ231" s="17"/>
      <c r="AGR231" s="17"/>
      <c r="AGS231" s="17"/>
      <c r="AGT231" s="17"/>
      <c r="AGU231" s="17"/>
      <c r="AGV231" s="17"/>
      <c r="AGW231" s="17"/>
      <c r="AGX231" s="17"/>
      <c r="AGY231" s="17"/>
      <c r="AGZ231" s="17"/>
      <c r="AHA231" s="17"/>
      <c r="AHB231" s="17"/>
      <c r="AHC231" s="17"/>
      <c r="AHD231" s="17"/>
      <c r="AHE231" s="17"/>
      <c r="AHF231" s="17"/>
      <c r="AHG231" s="17"/>
      <c r="AHH231" s="17"/>
      <c r="AHI231" s="17"/>
      <c r="AHJ231" s="17"/>
      <c r="AHK231" s="17"/>
      <c r="AHL231" s="17"/>
      <c r="AHM231" s="17"/>
      <c r="AHN231" s="17"/>
      <c r="AHO231" s="17"/>
      <c r="AHP231" s="17"/>
      <c r="AHQ231" s="17"/>
      <c r="AHR231" s="17"/>
      <c r="AHS231" s="17"/>
      <c r="AHT231" s="17"/>
      <c r="AHU231" s="17"/>
      <c r="AHV231" s="17"/>
      <c r="AHW231" s="17"/>
      <c r="AHX231" s="17"/>
      <c r="AHY231" s="17"/>
      <c r="AHZ231" s="17"/>
      <c r="AIA231" s="17"/>
      <c r="AIB231" s="17"/>
      <c r="AIC231" s="17"/>
      <c r="AID231" s="17"/>
      <c r="AIE231" s="17"/>
      <c r="AIF231" s="17"/>
      <c r="AIG231" s="17"/>
      <c r="AIH231" s="17"/>
      <c r="AII231" s="17"/>
      <c r="AIJ231" s="17"/>
      <c r="AIK231" s="17"/>
      <c r="AIL231" s="17"/>
      <c r="AIM231" s="17"/>
      <c r="AIN231" s="17"/>
      <c r="AIO231" s="17"/>
      <c r="AIP231" s="17"/>
      <c r="AIQ231" s="17"/>
      <c r="AIR231" s="17"/>
      <c r="AIS231" s="17"/>
      <c r="AIT231" s="17"/>
      <c r="AIU231" s="17"/>
      <c r="AIV231" s="17"/>
      <c r="AIW231" s="17"/>
      <c r="AIX231" s="17"/>
      <c r="AIY231" s="17"/>
      <c r="AIZ231" s="17"/>
      <c r="AJA231" s="17"/>
      <c r="AJB231" s="17"/>
      <c r="AJC231" s="17"/>
      <c r="AJD231" s="17"/>
      <c r="AJE231" s="17"/>
      <c r="AJF231" s="17"/>
      <c r="AJG231" s="17"/>
      <c r="AJH231" s="17"/>
      <c r="AJI231" s="17"/>
      <c r="AJJ231" s="17"/>
      <c r="AJK231" s="17"/>
      <c r="AJL231" s="17"/>
      <c r="AJM231" s="17"/>
      <c r="AJN231" s="17"/>
      <c r="AJO231" s="17"/>
      <c r="AJP231" s="17"/>
      <c r="AJQ231" s="17"/>
      <c r="AJR231" s="17"/>
      <c r="AJS231" s="17"/>
      <c r="AJT231" s="17"/>
      <c r="AJU231" s="17"/>
      <c r="AJV231" s="17"/>
      <c r="AJW231" s="17"/>
      <c r="AJX231" s="17"/>
      <c r="AJY231" s="17"/>
      <c r="AJZ231" s="17"/>
      <c r="AKA231" s="17"/>
      <c r="AKB231" s="17"/>
      <c r="AKC231" s="17"/>
      <c r="AKD231" s="17"/>
      <c r="AKE231" s="17"/>
      <c r="AKF231" s="17"/>
      <c r="AKG231" s="17"/>
      <c r="AKH231" s="17"/>
      <c r="AKI231" s="17"/>
      <c r="AKJ231" s="17"/>
      <c r="AKK231" s="17"/>
      <c r="AKL231" s="17"/>
      <c r="AKM231" s="17"/>
      <c r="AKN231" s="17"/>
      <c r="AKO231" s="17"/>
      <c r="AKP231" s="17"/>
      <c r="AKQ231" s="17"/>
      <c r="AKR231" s="17"/>
      <c r="AKS231" s="17"/>
      <c r="AKT231" s="17"/>
      <c r="AKU231" s="17"/>
      <c r="AKV231" s="17"/>
      <c r="AKW231" s="17"/>
      <c r="AKX231" s="17"/>
      <c r="AKY231" s="17"/>
      <c r="AKZ231" s="17"/>
      <c r="ALA231" s="17"/>
      <c r="ALB231" s="17"/>
      <c r="ALC231" s="17"/>
      <c r="ALD231" s="17"/>
      <c r="ALE231" s="17"/>
      <c r="ALF231" s="17"/>
      <c r="ALG231" s="17"/>
      <c r="ALH231" s="17"/>
      <c r="ALI231" s="17"/>
      <c r="ALJ231" s="17"/>
      <c r="ALK231" s="17"/>
      <c r="ALL231" s="17"/>
      <c r="ALM231" s="17"/>
      <c r="ALN231" s="17"/>
      <c r="ALO231" s="17"/>
      <c r="ALP231" s="17"/>
      <c r="ALQ231" s="17"/>
      <c r="ALR231" s="17"/>
      <c r="ALS231" s="17"/>
      <c r="ALT231" s="17"/>
      <c r="ALU231" s="17"/>
      <c r="ALV231" s="17"/>
      <c r="ALW231" s="17"/>
      <c r="ALX231" s="17"/>
      <c r="ALY231" s="17"/>
      <c r="ALZ231" s="17"/>
      <c r="AMA231" s="17"/>
      <c r="AMB231" s="17"/>
      <c r="AMC231" s="17"/>
      <c r="AMD231" s="17"/>
      <c r="AME231" s="17"/>
      <c r="AMF231" s="17"/>
      <c r="AMG231" s="17"/>
      <c r="AMH231" s="17"/>
      <c r="AMI231" s="17"/>
      <c r="AMJ231" s="17"/>
      <c r="AMK231" s="17"/>
      <c r="AML231" s="17"/>
      <c r="AMM231" s="17"/>
      <c r="AMN231" s="17"/>
      <c r="AMO231" s="17"/>
      <c r="AMP231" s="17"/>
      <c r="AMQ231" s="17"/>
      <c r="AMR231" s="17"/>
      <c r="AMS231" s="17"/>
      <c r="AMT231" s="17"/>
      <c r="AMU231" s="17"/>
      <c r="AMV231" s="17"/>
      <c r="AMW231" s="17"/>
      <c r="AMX231" s="17"/>
      <c r="AMY231" s="17"/>
      <c r="AMZ231" s="17"/>
      <c r="ANA231" s="17"/>
      <c r="ANB231" s="17"/>
      <c r="ANC231" s="17"/>
      <c r="AND231" s="17"/>
      <c r="ANE231" s="17"/>
      <c r="ANF231" s="17"/>
      <c r="ANG231" s="17"/>
      <c r="ANH231" s="17"/>
      <c r="ANI231" s="17"/>
      <c r="ANJ231" s="17"/>
      <c r="ANK231" s="17"/>
      <c r="ANL231" s="17"/>
      <c r="ANM231" s="17"/>
      <c r="ANN231" s="17"/>
      <c r="ANO231" s="17"/>
      <c r="ANP231" s="17"/>
      <c r="ANQ231" s="17"/>
      <c r="ANR231" s="17"/>
      <c r="ANS231" s="17"/>
      <c r="ANT231" s="17"/>
      <c r="ANU231" s="17"/>
      <c r="ANV231" s="17"/>
      <c r="ANW231" s="17"/>
      <c r="ANX231" s="17"/>
      <c r="ANY231" s="17"/>
      <c r="ANZ231" s="17"/>
      <c r="AOA231" s="17"/>
      <c r="AOB231" s="17"/>
      <c r="AOC231" s="17"/>
      <c r="AOD231" s="17"/>
      <c r="AOE231" s="17"/>
      <c r="AOF231" s="17"/>
      <c r="AOG231" s="17"/>
      <c r="AOH231" s="17"/>
      <c r="AOI231" s="17"/>
      <c r="AOJ231" s="17"/>
      <c r="AOK231" s="17"/>
      <c r="AOL231" s="17"/>
      <c r="AOM231" s="17"/>
      <c r="AON231" s="17"/>
      <c r="AOO231" s="17"/>
      <c r="AOP231" s="17"/>
      <c r="AOQ231" s="17"/>
      <c r="AOR231" s="17"/>
      <c r="AOS231" s="17"/>
      <c r="AOT231" s="17"/>
      <c r="AOU231" s="17"/>
      <c r="AOV231" s="17"/>
      <c r="AOW231" s="17"/>
      <c r="AOX231" s="17"/>
      <c r="AOY231" s="17"/>
      <c r="AOZ231" s="17"/>
      <c r="APA231" s="17"/>
      <c r="APB231" s="17"/>
      <c r="APC231" s="17"/>
      <c r="APD231" s="17"/>
      <c r="APE231" s="17"/>
      <c r="APF231" s="17"/>
      <c r="APG231" s="17"/>
      <c r="APH231" s="17"/>
      <c r="API231" s="17"/>
      <c r="APJ231" s="17"/>
      <c r="APK231" s="17"/>
      <c r="APL231" s="17"/>
      <c r="APM231" s="17"/>
      <c r="APN231" s="17"/>
      <c r="APO231" s="17"/>
      <c r="APP231" s="17"/>
      <c r="APQ231" s="17"/>
      <c r="APR231" s="17"/>
      <c r="APS231" s="17"/>
      <c r="APT231" s="17"/>
      <c r="APU231" s="17"/>
      <c r="APV231" s="17"/>
      <c r="APW231" s="17"/>
      <c r="APX231" s="17"/>
      <c r="APY231" s="17"/>
      <c r="APZ231" s="17"/>
      <c r="AQA231" s="17"/>
      <c r="AQB231" s="17"/>
      <c r="AQC231" s="17"/>
      <c r="AQD231" s="17"/>
      <c r="AQE231" s="17"/>
      <c r="AQF231" s="17"/>
      <c r="AQG231" s="17"/>
      <c r="AQH231" s="17"/>
      <c r="AQI231" s="17"/>
      <c r="AQJ231" s="17"/>
      <c r="AQK231" s="17"/>
      <c r="AQL231" s="17"/>
      <c r="AQM231" s="17"/>
      <c r="AQN231" s="17"/>
      <c r="AQO231" s="17"/>
      <c r="AQP231" s="17"/>
      <c r="AQQ231" s="17"/>
      <c r="AQR231" s="17"/>
      <c r="AQS231" s="17"/>
      <c r="AQT231" s="17"/>
      <c r="AQU231" s="17"/>
      <c r="AQV231" s="17"/>
      <c r="AQW231" s="17"/>
      <c r="AQX231" s="17"/>
      <c r="AQY231" s="17"/>
      <c r="AQZ231" s="17"/>
      <c r="ARA231" s="17"/>
      <c r="ARB231" s="17"/>
      <c r="ARC231" s="17"/>
      <c r="ARD231" s="17"/>
      <c r="ARE231" s="17"/>
      <c r="ARF231" s="17"/>
      <c r="ARG231" s="17"/>
      <c r="ARH231" s="17"/>
      <c r="ARI231" s="17"/>
      <c r="ARJ231" s="17"/>
      <c r="ARK231" s="17"/>
      <c r="ARL231" s="17"/>
      <c r="ARM231" s="17"/>
      <c r="ARN231" s="17"/>
      <c r="ARO231" s="17"/>
      <c r="ARP231" s="17"/>
      <c r="ARQ231" s="17"/>
      <c r="ARR231" s="17"/>
      <c r="ARS231" s="17"/>
      <c r="ART231" s="17"/>
      <c r="ARU231" s="17"/>
      <c r="ARV231" s="17"/>
      <c r="ARW231" s="17"/>
      <c r="ARX231" s="17"/>
      <c r="ARY231" s="17"/>
      <c r="ARZ231" s="17"/>
      <c r="ASA231" s="17"/>
      <c r="ASB231" s="17"/>
      <c r="ASC231" s="17"/>
      <c r="ASD231" s="17"/>
      <c r="ASE231" s="17"/>
      <c r="ASF231" s="17"/>
      <c r="ASG231" s="17"/>
      <c r="ASH231" s="17"/>
      <c r="ASI231" s="17"/>
      <c r="ASJ231" s="17"/>
      <c r="ASK231" s="17"/>
      <c r="ASL231" s="17"/>
      <c r="ASM231" s="17"/>
      <c r="ASN231" s="17"/>
      <c r="ASO231" s="17"/>
      <c r="ASP231" s="17"/>
      <c r="ASQ231" s="17"/>
      <c r="ASR231" s="17"/>
      <c r="ASS231" s="17"/>
      <c r="AST231" s="17"/>
      <c r="ASU231" s="17"/>
      <c r="ASV231" s="17"/>
      <c r="ASW231" s="17"/>
      <c r="ASX231" s="17"/>
      <c r="ASY231" s="17"/>
      <c r="ASZ231" s="17"/>
      <c r="ATA231" s="17"/>
      <c r="ATB231" s="17"/>
      <c r="ATC231" s="17"/>
      <c r="ATD231" s="17"/>
      <c r="ATE231" s="17"/>
      <c r="ATF231" s="17"/>
      <c r="ATG231" s="17"/>
      <c r="ATH231" s="17"/>
      <c r="ATI231" s="17"/>
      <c r="ATJ231" s="17"/>
      <c r="ATK231" s="17"/>
      <c r="ATL231" s="17"/>
      <c r="ATM231" s="17"/>
      <c r="ATN231" s="17"/>
      <c r="ATO231" s="17"/>
      <c r="ATP231" s="17"/>
      <c r="ATQ231" s="17"/>
      <c r="ATR231" s="17"/>
      <c r="ATS231" s="17"/>
      <c r="ATT231" s="17"/>
      <c r="ATU231" s="17"/>
      <c r="ATV231" s="17"/>
      <c r="ATW231" s="17"/>
      <c r="ATX231" s="17"/>
      <c r="ATY231" s="17"/>
      <c r="ATZ231" s="17"/>
      <c r="AUA231" s="17"/>
      <c r="AUB231" s="17"/>
      <c r="AUC231" s="17"/>
      <c r="AUD231" s="17"/>
      <c r="AUE231" s="17"/>
      <c r="AUF231" s="17"/>
      <c r="AUG231" s="17"/>
      <c r="AUH231" s="17"/>
      <c r="AUI231" s="17"/>
      <c r="AUJ231" s="17"/>
      <c r="AUK231" s="17"/>
      <c r="AUL231" s="17"/>
      <c r="AUM231" s="17"/>
      <c r="AUN231" s="17"/>
      <c r="AUO231" s="17"/>
      <c r="AUP231" s="17"/>
      <c r="AUQ231" s="17"/>
      <c r="AUR231" s="17"/>
      <c r="AUS231" s="17"/>
      <c r="AUT231" s="17"/>
      <c r="AUU231" s="17"/>
      <c r="AUV231" s="17"/>
      <c r="AUW231" s="17"/>
      <c r="AUX231" s="17"/>
      <c r="AUY231" s="17"/>
      <c r="AUZ231" s="17"/>
      <c r="AVA231" s="17"/>
      <c r="AVB231" s="17"/>
      <c r="AVC231" s="17"/>
      <c r="AVD231" s="17"/>
      <c r="AVE231" s="17"/>
      <c r="AVF231" s="17"/>
      <c r="AVG231" s="17"/>
      <c r="AVH231" s="17"/>
      <c r="AVI231" s="17"/>
      <c r="AVJ231" s="17"/>
      <c r="AVK231" s="17"/>
      <c r="AVL231" s="17"/>
      <c r="AVM231" s="17"/>
      <c r="AVN231" s="17"/>
      <c r="AVO231" s="17"/>
      <c r="AVP231" s="17"/>
      <c r="AVQ231" s="17"/>
      <c r="AVR231" s="17"/>
      <c r="AVS231" s="17"/>
      <c r="AVT231" s="17"/>
      <c r="AVU231" s="17"/>
      <c r="AVV231" s="17"/>
      <c r="AVW231" s="17"/>
      <c r="AVX231" s="17"/>
      <c r="AVY231" s="17"/>
      <c r="AVZ231" s="17"/>
      <c r="AWA231" s="17"/>
      <c r="AWB231" s="17"/>
      <c r="AWC231" s="17"/>
      <c r="AWD231" s="17"/>
      <c r="AWE231" s="17"/>
      <c r="AWF231" s="17"/>
      <c r="AWG231" s="17"/>
      <c r="AWH231" s="17"/>
      <c r="AWI231" s="17"/>
      <c r="AWJ231" s="17"/>
      <c r="AWK231" s="17"/>
      <c r="AWL231" s="17"/>
      <c r="AWM231" s="17"/>
      <c r="AWN231" s="17"/>
      <c r="AWO231" s="17"/>
      <c r="AWP231" s="17"/>
      <c r="AWQ231" s="17"/>
      <c r="AWR231" s="17"/>
      <c r="AWS231" s="17"/>
      <c r="AWT231" s="17"/>
      <c r="AWU231" s="17"/>
      <c r="AWV231" s="17"/>
      <c r="AWW231" s="17"/>
      <c r="AWX231" s="17"/>
      <c r="AWY231" s="17"/>
      <c r="AWZ231" s="17"/>
      <c r="AXA231" s="17"/>
      <c r="AXB231" s="17"/>
      <c r="AXC231" s="17"/>
      <c r="AXD231" s="17"/>
      <c r="AXE231" s="17"/>
      <c r="AXF231" s="17"/>
      <c r="AXG231" s="17"/>
      <c r="AXH231" s="17"/>
      <c r="AXI231" s="17"/>
      <c r="AXJ231" s="17"/>
      <c r="AXK231" s="17"/>
      <c r="AXL231" s="17"/>
      <c r="AXM231" s="17"/>
      <c r="AXN231" s="17"/>
      <c r="AXO231" s="17"/>
      <c r="AXP231" s="17"/>
      <c r="AXQ231" s="17"/>
      <c r="AXR231" s="17"/>
      <c r="AXS231" s="17"/>
      <c r="AXT231" s="17"/>
      <c r="AXU231" s="17"/>
      <c r="AXV231" s="17"/>
      <c r="AXW231" s="17"/>
      <c r="AXX231" s="17"/>
      <c r="AXY231" s="17"/>
      <c r="AXZ231" s="17"/>
      <c r="AYA231" s="17"/>
      <c r="AYB231" s="17"/>
      <c r="AYC231" s="17"/>
      <c r="AYD231" s="17"/>
      <c r="AYE231" s="17"/>
      <c r="AYF231" s="17"/>
      <c r="AYG231" s="17"/>
      <c r="AYH231" s="17"/>
      <c r="AYI231" s="17"/>
      <c r="AYJ231" s="17"/>
      <c r="AYK231" s="17"/>
      <c r="AYL231" s="17"/>
      <c r="AYM231" s="17"/>
      <c r="AYN231" s="17"/>
      <c r="AYO231" s="17"/>
      <c r="AYP231" s="17"/>
      <c r="AYQ231" s="17"/>
      <c r="AYR231" s="17"/>
      <c r="AYS231" s="17"/>
      <c r="AYT231" s="17"/>
      <c r="AYU231" s="17"/>
      <c r="AYV231" s="17"/>
      <c r="AYW231" s="17"/>
      <c r="AYX231" s="17"/>
      <c r="AYY231" s="17"/>
      <c r="AYZ231" s="17"/>
      <c r="AZA231" s="17"/>
      <c r="AZB231" s="17"/>
      <c r="AZC231" s="17"/>
      <c r="AZD231" s="17"/>
      <c r="AZE231" s="17"/>
      <c r="AZF231" s="17"/>
      <c r="AZG231" s="17"/>
      <c r="AZH231" s="17"/>
      <c r="AZI231" s="17"/>
      <c r="AZJ231" s="17"/>
      <c r="AZK231" s="17"/>
      <c r="AZL231" s="17"/>
      <c r="AZM231" s="17"/>
      <c r="AZN231" s="17"/>
      <c r="AZO231" s="17"/>
      <c r="AZP231" s="17"/>
      <c r="AZQ231" s="17"/>
      <c r="AZR231" s="17"/>
      <c r="AZS231" s="17"/>
      <c r="AZT231" s="17"/>
      <c r="AZU231" s="17"/>
      <c r="AZV231" s="17"/>
      <c r="AZW231" s="17"/>
      <c r="AZX231" s="17"/>
      <c r="AZY231" s="17"/>
      <c r="AZZ231" s="17"/>
      <c r="BAA231" s="17"/>
      <c r="BAB231" s="17"/>
      <c r="BAC231" s="17"/>
      <c r="BAD231" s="17"/>
      <c r="BAE231" s="17"/>
      <c r="BAF231" s="17"/>
      <c r="BAG231" s="17"/>
      <c r="BAH231" s="17"/>
      <c r="BAI231" s="17"/>
      <c r="BAJ231" s="17"/>
      <c r="BAK231" s="17"/>
      <c r="BAL231" s="17"/>
      <c r="BAM231" s="17"/>
      <c r="BAN231" s="17"/>
      <c r="BAO231" s="17"/>
      <c r="BAP231" s="17"/>
      <c r="BAQ231" s="17"/>
      <c r="BAR231" s="17"/>
      <c r="BAS231" s="17"/>
      <c r="BAT231" s="17"/>
      <c r="BAU231" s="17"/>
      <c r="BAV231" s="17"/>
      <c r="BAW231" s="17"/>
      <c r="BAX231" s="17"/>
      <c r="BAY231" s="17"/>
      <c r="BAZ231" s="17"/>
      <c r="BBA231" s="17"/>
      <c r="BBB231" s="17"/>
      <c r="BBC231" s="17"/>
      <c r="BBD231" s="17"/>
      <c r="BBE231" s="17"/>
      <c r="BBF231" s="17"/>
      <c r="BBG231" s="17"/>
      <c r="BBH231" s="17"/>
      <c r="BBI231" s="17"/>
      <c r="BBJ231" s="17"/>
      <c r="BBK231" s="17"/>
      <c r="BBL231" s="17"/>
      <c r="BBM231" s="17"/>
      <c r="BBN231" s="17"/>
      <c r="BBO231" s="17"/>
      <c r="BBP231" s="17"/>
      <c r="BBQ231" s="17"/>
      <c r="BBR231" s="17"/>
      <c r="BBS231" s="17"/>
      <c r="BBT231" s="17"/>
      <c r="BBU231" s="17"/>
      <c r="BBV231" s="17"/>
      <c r="BBW231" s="17"/>
      <c r="BBX231" s="17"/>
      <c r="BBY231" s="17"/>
      <c r="BBZ231" s="17"/>
      <c r="BCA231" s="17"/>
      <c r="BCB231" s="17"/>
      <c r="BCC231" s="17"/>
      <c r="BCD231" s="17"/>
      <c r="BCE231" s="17"/>
      <c r="BCF231" s="17"/>
      <c r="BCG231" s="17"/>
      <c r="BCH231" s="17"/>
      <c r="BCI231" s="17"/>
      <c r="BCJ231" s="17"/>
      <c r="BCK231" s="17"/>
      <c r="BCL231" s="17"/>
      <c r="BCM231" s="17"/>
      <c r="BCN231" s="17"/>
      <c r="BCO231" s="17"/>
      <c r="BCP231" s="17"/>
      <c r="BCQ231" s="17"/>
      <c r="BCR231" s="17"/>
      <c r="BCS231" s="17"/>
      <c r="BCT231" s="17"/>
      <c r="BCU231" s="17"/>
      <c r="BCV231" s="17"/>
      <c r="BCW231" s="17"/>
      <c r="BCX231" s="17"/>
      <c r="BCY231" s="17"/>
      <c r="BCZ231" s="17"/>
      <c r="BDA231" s="17"/>
      <c r="BDB231" s="17"/>
      <c r="BDC231" s="17"/>
      <c r="BDD231" s="17"/>
      <c r="BDE231" s="17"/>
      <c r="BDF231" s="17"/>
      <c r="BDG231" s="17"/>
      <c r="BDH231" s="17"/>
      <c r="BDI231" s="17"/>
      <c r="BDJ231" s="17"/>
      <c r="BDK231" s="17"/>
      <c r="BDL231" s="17"/>
      <c r="BDM231" s="17"/>
      <c r="BDN231" s="17"/>
      <c r="BDO231" s="17"/>
      <c r="BDP231" s="17"/>
      <c r="BDQ231" s="17"/>
      <c r="BDR231" s="17"/>
      <c r="BDS231" s="17"/>
      <c r="BDT231" s="17"/>
      <c r="BDU231" s="17"/>
      <c r="BDV231" s="17"/>
      <c r="BDW231" s="17"/>
      <c r="BDX231" s="17"/>
      <c r="BDY231" s="17"/>
      <c r="BDZ231" s="17"/>
      <c r="BEA231" s="17"/>
      <c r="BEB231" s="17"/>
      <c r="BEC231" s="17"/>
      <c r="BED231" s="17"/>
      <c r="BEE231" s="17"/>
      <c r="BEF231" s="17"/>
      <c r="BEG231" s="17"/>
      <c r="BEH231" s="17"/>
      <c r="BEI231" s="17"/>
      <c r="BEJ231" s="17"/>
      <c r="BEK231" s="17"/>
      <c r="BEL231" s="17"/>
      <c r="BEM231" s="17"/>
      <c r="BEN231" s="17"/>
      <c r="BEO231" s="17"/>
      <c r="BEP231" s="17"/>
      <c r="BEQ231" s="17"/>
      <c r="BER231" s="17"/>
      <c r="BES231" s="17"/>
      <c r="BET231" s="17"/>
      <c r="BEU231" s="17"/>
      <c r="BEV231" s="17"/>
      <c r="BEW231" s="17"/>
      <c r="BEX231" s="17"/>
      <c r="BEY231" s="17"/>
      <c r="BEZ231" s="17"/>
      <c r="BFA231" s="17"/>
      <c r="BFB231" s="17"/>
      <c r="BFC231" s="17"/>
      <c r="BFD231" s="17"/>
      <c r="BFE231" s="17"/>
      <c r="BFF231" s="17"/>
      <c r="BFG231" s="17"/>
      <c r="BFH231" s="17"/>
      <c r="BFI231" s="17"/>
      <c r="BFJ231" s="17"/>
      <c r="BFK231" s="17"/>
      <c r="BFL231" s="17"/>
      <c r="BFM231" s="17"/>
      <c r="BFN231" s="17"/>
      <c r="BFO231" s="17"/>
      <c r="BFP231" s="17"/>
      <c r="BFQ231" s="17"/>
      <c r="BFR231" s="17"/>
      <c r="BFS231" s="17"/>
      <c r="BFT231" s="17"/>
      <c r="BFU231" s="17"/>
      <c r="BFV231" s="17"/>
      <c r="BFW231" s="17"/>
      <c r="BFX231" s="17"/>
      <c r="BFY231" s="17"/>
      <c r="BFZ231" s="17"/>
      <c r="BGA231" s="17"/>
      <c r="BGB231" s="17"/>
      <c r="BGC231" s="17"/>
      <c r="BGD231" s="17"/>
      <c r="BGE231" s="17"/>
      <c r="BGF231" s="17"/>
      <c r="BGG231" s="17"/>
      <c r="BGH231" s="17"/>
      <c r="BGI231" s="17"/>
      <c r="BGJ231" s="17"/>
      <c r="BGK231" s="17"/>
      <c r="BGL231" s="17"/>
      <c r="BGM231" s="17"/>
      <c r="BGN231" s="17"/>
      <c r="BGO231" s="17"/>
      <c r="BGP231" s="17"/>
      <c r="BGQ231" s="17"/>
      <c r="BGR231" s="17"/>
      <c r="BGS231" s="17"/>
      <c r="BGT231" s="17"/>
      <c r="BGU231" s="17"/>
      <c r="BGV231" s="17"/>
      <c r="BGW231" s="17"/>
      <c r="BGX231" s="17"/>
      <c r="BGY231" s="17"/>
      <c r="BGZ231" s="17"/>
      <c r="BHA231" s="17"/>
      <c r="BHB231" s="17"/>
      <c r="BHC231" s="17"/>
      <c r="BHD231" s="17"/>
      <c r="BHE231" s="17"/>
      <c r="BHF231" s="17"/>
      <c r="BHG231" s="17"/>
      <c r="BHH231" s="17"/>
      <c r="BHI231" s="17"/>
      <c r="BHJ231" s="17"/>
      <c r="BHK231" s="17"/>
      <c r="BHL231" s="17"/>
      <c r="BHM231" s="17"/>
      <c r="BHN231" s="17"/>
      <c r="BHO231" s="17"/>
      <c r="BHP231" s="17"/>
      <c r="BHQ231" s="17"/>
      <c r="BHR231" s="17"/>
      <c r="BHS231" s="17"/>
      <c r="BHT231" s="17"/>
      <c r="BHU231" s="17"/>
      <c r="BHV231" s="17"/>
      <c r="BHW231" s="17"/>
      <c r="BHX231" s="17"/>
      <c r="BHY231" s="17"/>
      <c r="BHZ231" s="17"/>
      <c r="BIA231" s="17"/>
      <c r="BIB231" s="17"/>
      <c r="BIC231" s="17"/>
      <c r="BID231" s="17"/>
      <c r="BIE231" s="17"/>
      <c r="BIF231" s="17"/>
      <c r="BIG231" s="17"/>
      <c r="BIH231" s="17"/>
      <c r="BII231" s="17"/>
      <c r="BIJ231" s="17"/>
      <c r="BIK231" s="17"/>
      <c r="BIL231" s="17"/>
      <c r="BIM231" s="17"/>
      <c r="BIN231" s="17"/>
      <c r="BIO231" s="17"/>
      <c r="BIP231" s="17"/>
      <c r="BIQ231" s="17"/>
      <c r="BIR231" s="17"/>
      <c r="BIS231" s="17"/>
      <c r="BIT231" s="17"/>
      <c r="BIU231" s="17"/>
      <c r="BIV231" s="17"/>
      <c r="BIW231" s="17"/>
      <c r="BIX231" s="17"/>
      <c r="BIY231" s="17"/>
      <c r="BIZ231" s="17"/>
      <c r="BJA231" s="17"/>
      <c r="BJB231" s="17"/>
      <c r="BJC231" s="17"/>
      <c r="BJD231" s="17"/>
      <c r="BJE231" s="17"/>
      <c r="BJF231" s="17"/>
      <c r="BJG231" s="17"/>
      <c r="BJH231" s="17"/>
      <c r="BJI231" s="17"/>
      <c r="BJJ231" s="17"/>
      <c r="BJK231" s="17"/>
      <c r="BJL231" s="17"/>
      <c r="BJM231" s="17"/>
      <c r="BJN231" s="17"/>
      <c r="BJO231" s="17"/>
      <c r="BJP231" s="17"/>
      <c r="BJQ231" s="17"/>
      <c r="BJR231" s="17"/>
      <c r="BJS231" s="17"/>
      <c r="BJT231" s="17"/>
      <c r="BJU231" s="17"/>
      <c r="BJV231" s="17"/>
      <c r="BJW231" s="17"/>
      <c r="BJX231" s="17"/>
      <c r="BJY231" s="17"/>
      <c r="BJZ231" s="17"/>
      <c r="BKA231" s="17"/>
      <c r="BKB231" s="17"/>
      <c r="BKC231" s="17"/>
      <c r="BKD231" s="17"/>
      <c r="BKE231" s="17"/>
      <c r="BKF231" s="17"/>
      <c r="BKG231" s="17"/>
      <c r="BKH231" s="17"/>
      <c r="BKI231" s="17"/>
      <c r="BKJ231" s="17"/>
      <c r="BKK231" s="17"/>
      <c r="BKL231" s="17"/>
      <c r="BKM231" s="17"/>
      <c r="BKN231" s="17"/>
      <c r="BKO231" s="17"/>
      <c r="BKP231" s="17"/>
      <c r="BKQ231" s="17"/>
      <c r="BKR231" s="17"/>
      <c r="BKS231" s="17"/>
      <c r="BKT231" s="17"/>
      <c r="BKU231" s="17"/>
      <c r="BKV231" s="17"/>
      <c r="BKW231" s="17"/>
      <c r="BKX231" s="17"/>
      <c r="BKY231" s="17"/>
      <c r="BKZ231" s="17"/>
      <c r="BLA231" s="17"/>
      <c r="BLB231" s="17"/>
      <c r="BLC231" s="17"/>
      <c r="BLD231" s="17"/>
      <c r="BLE231" s="17"/>
      <c r="BLF231" s="17"/>
      <c r="BLG231" s="17"/>
      <c r="BLH231" s="17"/>
      <c r="BLI231" s="17"/>
      <c r="BLJ231" s="17"/>
      <c r="BLK231" s="17"/>
      <c r="BLL231" s="17"/>
      <c r="BLM231" s="17"/>
      <c r="BLN231" s="17"/>
      <c r="BLO231" s="17"/>
      <c r="BLP231" s="17"/>
      <c r="BLQ231" s="17"/>
      <c r="BLR231" s="17"/>
      <c r="BLS231" s="17"/>
      <c r="BLT231" s="17"/>
      <c r="BLU231" s="17"/>
      <c r="BLV231" s="17"/>
      <c r="BLW231" s="17"/>
      <c r="BLX231" s="17"/>
      <c r="BLY231" s="17"/>
      <c r="BLZ231" s="17"/>
      <c r="BMA231" s="17"/>
      <c r="BMB231" s="17"/>
      <c r="BMC231" s="17"/>
      <c r="BMD231" s="17"/>
      <c r="BME231" s="17"/>
      <c r="BMF231" s="17"/>
      <c r="BMG231" s="17"/>
      <c r="BMH231" s="17"/>
      <c r="BMI231" s="17"/>
      <c r="BMJ231" s="17"/>
      <c r="BMK231" s="17"/>
      <c r="BML231" s="17"/>
      <c r="BMM231" s="17"/>
      <c r="BMN231" s="17"/>
      <c r="BMO231" s="17"/>
      <c r="BMP231" s="17"/>
      <c r="BMQ231" s="17"/>
      <c r="BMR231" s="17"/>
      <c r="BMS231" s="17"/>
      <c r="BMT231" s="17"/>
      <c r="BMU231" s="17"/>
      <c r="BMV231" s="17"/>
      <c r="BMW231" s="17"/>
      <c r="BMX231" s="17"/>
      <c r="BMY231" s="17"/>
      <c r="BMZ231" s="17"/>
      <c r="BNA231" s="17"/>
      <c r="BNB231" s="17"/>
      <c r="BNC231" s="17"/>
      <c r="BND231" s="17"/>
      <c r="BNE231" s="17"/>
      <c r="BNF231" s="17"/>
      <c r="BNG231" s="17"/>
      <c r="BNH231" s="17"/>
      <c r="BNI231" s="17"/>
      <c r="BNJ231" s="17"/>
      <c r="BNK231" s="17"/>
      <c r="BNL231" s="17"/>
      <c r="BNM231" s="17"/>
      <c r="BNN231" s="17"/>
      <c r="BNO231" s="17"/>
      <c r="BNP231" s="17"/>
      <c r="BNQ231" s="17"/>
      <c r="BNR231" s="17"/>
      <c r="BNS231" s="17"/>
      <c r="BNT231" s="17"/>
      <c r="BNU231" s="17"/>
      <c r="BNV231" s="17"/>
      <c r="BNW231" s="17"/>
      <c r="BNX231" s="17"/>
      <c r="BNY231" s="17"/>
      <c r="BNZ231" s="17"/>
      <c r="BOA231" s="17"/>
      <c r="BOB231" s="17"/>
      <c r="BOC231" s="17"/>
      <c r="BOD231" s="17"/>
      <c r="BOE231" s="17"/>
      <c r="BOF231" s="17"/>
      <c r="BOG231" s="17"/>
      <c r="BOH231" s="17"/>
      <c r="BOI231" s="17"/>
      <c r="BOJ231" s="17"/>
      <c r="BOK231" s="17"/>
      <c r="BOL231" s="17"/>
      <c r="BOM231" s="17"/>
      <c r="BON231" s="17"/>
      <c r="BOO231" s="17"/>
      <c r="BOP231" s="17"/>
      <c r="BOQ231" s="17"/>
      <c r="BOR231" s="17"/>
      <c r="BOS231" s="17"/>
      <c r="BOT231" s="17"/>
      <c r="BOU231" s="17"/>
      <c r="BOV231" s="17"/>
      <c r="BOW231" s="17"/>
      <c r="BOX231" s="17"/>
      <c r="BOY231" s="17"/>
      <c r="BOZ231" s="17"/>
      <c r="BPA231" s="17"/>
      <c r="BPB231" s="17"/>
      <c r="BPC231" s="17"/>
      <c r="BPD231" s="17"/>
      <c r="BPE231" s="17"/>
      <c r="BPF231" s="17"/>
      <c r="BPG231" s="17"/>
      <c r="BPH231" s="17"/>
      <c r="BPI231" s="17"/>
      <c r="BPJ231" s="17"/>
      <c r="BPK231" s="17"/>
      <c r="BPL231" s="17"/>
      <c r="BPM231" s="17"/>
      <c r="BPN231" s="17"/>
      <c r="BPO231" s="17"/>
      <c r="BPP231" s="17"/>
      <c r="BPQ231" s="17"/>
      <c r="BPR231" s="17"/>
      <c r="BPS231" s="17"/>
      <c r="BPT231" s="17"/>
      <c r="BPU231" s="17"/>
      <c r="BPV231" s="17"/>
      <c r="BPW231" s="17"/>
      <c r="BPX231" s="17"/>
      <c r="BPY231" s="17"/>
      <c r="BPZ231" s="17"/>
      <c r="BQA231" s="17"/>
      <c r="BQB231" s="17"/>
      <c r="BQC231" s="17"/>
      <c r="BQD231" s="17"/>
      <c r="BQE231" s="17"/>
      <c r="BQF231" s="17"/>
      <c r="BQG231" s="17"/>
      <c r="BQH231" s="17"/>
      <c r="BQI231" s="17"/>
      <c r="BQJ231" s="17"/>
      <c r="BQK231" s="17"/>
      <c r="BQL231" s="17"/>
      <c r="BQM231" s="17"/>
      <c r="BQN231" s="17"/>
      <c r="BQO231" s="17"/>
      <c r="BQP231" s="17"/>
      <c r="BQQ231" s="17"/>
      <c r="BQR231" s="17"/>
      <c r="BQS231" s="17"/>
      <c r="BQT231" s="17"/>
      <c r="BQU231" s="17"/>
      <c r="BQV231" s="17"/>
      <c r="BQW231" s="17"/>
      <c r="BQX231" s="17"/>
      <c r="BQY231" s="17"/>
      <c r="BQZ231" s="17"/>
      <c r="BRA231" s="17"/>
      <c r="BRB231" s="17"/>
      <c r="BRC231" s="17"/>
      <c r="BRD231" s="17"/>
      <c r="BRE231" s="17"/>
      <c r="BRF231" s="17"/>
      <c r="BRG231" s="17"/>
      <c r="BRH231" s="17"/>
      <c r="BRI231" s="17"/>
      <c r="BRJ231" s="17"/>
      <c r="BRK231" s="17"/>
      <c r="BRL231" s="17"/>
      <c r="BRM231" s="17"/>
      <c r="BRN231" s="17"/>
      <c r="BRO231" s="17"/>
      <c r="BRP231" s="17"/>
      <c r="BRQ231" s="17"/>
      <c r="BRR231" s="17"/>
      <c r="BRS231" s="17"/>
      <c r="BRT231" s="17"/>
      <c r="BRU231" s="17"/>
      <c r="BRV231" s="17"/>
      <c r="BRW231" s="17"/>
      <c r="BRX231" s="17"/>
      <c r="BRY231" s="17"/>
      <c r="BRZ231" s="17"/>
      <c r="BSA231" s="17"/>
      <c r="BSB231" s="17"/>
      <c r="BSC231" s="17"/>
      <c r="BSD231" s="17"/>
      <c r="BSE231" s="17"/>
      <c r="BSF231" s="17"/>
      <c r="BSG231" s="17"/>
      <c r="BSH231" s="17"/>
      <c r="BSI231" s="17"/>
      <c r="BSJ231" s="17"/>
      <c r="BSK231" s="17"/>
      <c r="BSL231" s="17"/>
      <c r="BSM231" s="17"/>
      <c r="BSN231" s="17"/>
      <c r="BSO231" s="17"/>
      <c r="BSP231" s="17"/>
      <c r="BSQ231" s="17"/>
      <c r="BSR231" s="17"/>
      <c r="BSS231" s="17"/>
      <c r="BST231" s="17"/>
      <c r="BSU231" s="17"/>
      <c r="BSV231" s="17"/>
      <c r="BSW231" s="17"/>
      <c r="BSX231" s="17"/>
      <c r="BSY231" s="17"/>
      <c r="BSZ231" s="17"/>
      <c r="BTA231" s="17"/>
      <c r="BTB231" s="17"/>
      <c r="BTC231" s="17"/>
      <c r="BTD231" s="17"/>
      <c r="BTE231" s="17"/>
      <c r="BTF231" s="17"/>
      <c r="BTG231" s="17"/>
      <c r="BTH231" s="17"/>
      <c r="BTI231" s="17"/>
      <c r="BTJ231" s="17"/>
      <c r="BTK231" s="17"/>
      <c r="BTL231" s="17"/>
      <c r="BTM231" s="17"/>
      <c r="BTN231" s="17"/>
      <c r="BTO231" s="17"/>
      <c r="BTP231" s="17"/>
      <c r="BTQ231" s="17"/>
      <c r="BTR231" s="17"/>
      <c r="BTS231" s="17"/>
      <c r="BTT231" s="17"/>
      <c r="BTU231" s="17"/>
      <c r="BTV231" s="17"/>
      <c r="BTW231" s="17"/>
      <c r="BTX231" s="17"/>
      <c r="BTY231" s="17"/>
      <c r="BTZ231" s="17"/>
      <c r="BUA231" s="17"/>
      <c r="BUB231" s="17"/>
      <c r="BUC231" s="17"/>
      <c r="BUD231" s="17"/>
      <c r="BUE231" s="17"/>
      <c r="BUF231" s="17"/>
      <c r="BUG231" s="17"/>
      <c r="BUH231" s="17"/>
      <c r="BUI231" s="17"/>
      <c r="BUJ231" s="17"/>
      <c r="BUK231" s="17"/>
      <c r="BUL231" s="17"/>
      <c r="BUM231" s="17"/>
      <c r="BUN231" s="17"/>
      <c r="BUO231" s="17"/>
      <c r="BUP231" s="17"/>
      <c r="BUQ231" s="17"/>
      <c r="BUR231" s="17"/>
      <c r="BUS231" s="17"/>
      <c r="BUT231" s="17"/>
      <c r="BUU231" s="17"/>
      <c r="BUV231" s="17"/>
      <c r="BUW231" s="17"/>
      <c r="BUX231" s="17"/>
      <c r="BUY231" s="17"/>
      <c r="BUZ231" s="17"/>
      <c r="BVA231" s="17"/>
      <c r="BVB231" s="17"/>
      <c r="BVC231" s="17"/>
      <c r="BVD231" s="17"/>
      <c r="BVE231" s="17"/>
      <c r="BVF231" s="17"/>
      <c r="BVG231" s="17"/>
      <c r="BVH231" s="17"/>
      <c r="BVI231" s="17"/>
      <c r="BVJ231" s="17"/>
      <c r="BVK231" s="17"/>
      <c r="BVL231" s="17"/>
      <c r="BVM231" s="17"/>
      <c r="BVN231" s="17"/>
      <c r="BVO231" s="17"/>
      <c r="BVP231" s="17"/>
      <c r="BVQ231" s="17"/>
      <c r="BVR231" s="17"/>
      <c r="BVS231" s="17"/>
      <c r="BVT231" s="17"/>
      <c r="BVU231" s="17"/>
      <c r="BVV231" s="17"/>
      <c r="BVW231" s="17"/>
      <c r="BVX231" s="17"/>
      <c r="BVY231" s="17"/>
      <c r="BVZ231" s="17"/>
      <c r="BWA231" s="17"/>
      <c r="BWB231" s="17"/>
      <c r="BWC231" s="17"/>
      <c r="BWD231" s="17"/>
      <c r="BWE231" s="17"/>
      <c r="BWF231" s="17"/>
      <c r="BWG231" s="17"/>
      <c r="BWH231" s="17"/>
      <c r="BWI231" s="17"/>
      <c r="BWJ231" s="17"/>
      <c r="BWK231" s="17"/>
      <c r="BWL231" s="17"/>
      <c r="BWM231" s="17"/>
      <c r="BWN231" s="17"/>
      <c r="BWO231" s="17"/>
      <c r="BWP231" s="17"/>
      <c r="BWQ231" s="17"/>
      <c r="BWR231" s="17"/>
      <c r="BWS231" s="17"/>
      <c r="BWT231" s="17"/>
      <c r="BWU231" s="17"/>
      <c r="BWV231" s="17"/>
      <c r="BWW231" s="17"/>
      <c r="BWX231" s="17"/>
      <c r="BWY231" s="17"/>
      <c r="BWZ231" s="17"/>
      <c r="BXA231" s="17"/>
      <c r="BXB231" s="17"/>
      <c r="BXC231" s="17"/>
      <c r="BXD231" s="17"/>
      <c r="BXE231" s="17"/>
      <c r="BXF231" s="17"/>
      <c r="BXG231" s="17"/>
      <c r="BXH231" s="17"/>
      <c r="BXI231" s="17"/>
      <c r="BXJ231" s="17"/>
      <c r="BXK231" s="17"/>
      <c r="BXL231" s="17"/>
      <c r="BXM231" s="17"/>
      <c r="BXN231" s="17"/>
      <c r="BXO231" s="17"/>
      <c r="BXP231" s="17"/>
      <c r="BXQ231" s="17"/>
      <c r="BXR231" s="17"/>
      <c r="BXS231" s="17"/>
      <c r="BXT231" s="17"/>
      <c r="BXU231" s="17"/>
      <c r="BXV231" s="17"/>
      <c r="BXW231" s="17"/>
      <c r="BXX231" s="17"/>
      <c r="BXY231" s="17"/>
      <c r="BXZ231" s="17"/>
      <c r="BYA231" s="17"/>
      <c r="BYB231" s="17"/>
      <c r="BYC231" s="17"/>
      <c r="BYD231" s="17"/>
      <c r="BYE231" s="17"/>
      <c r="BYF231" s="17"/>
      <c r="BYG231" s="17"/>
      <c r="BYH231" s="17"/>
      <c r="BYI231" s="17"/>
      <c r="BYJ231" s="17"/>
      <c r="BYK231" s="17"/>
      <c r="BYL231" s="17"/>
      <c r="BYM231" s="17"/>
      <c r="BYN231" s="17"/>
      <c r="BYO231" s="17"/>
      <c r="BYP231" s="17"/>
      <c r="BYQ231" s="17"/>
      <c r="BYR231" s="17"/>
      <c r="BYS231" s="17"/>
      <c r="BYT231" s="17"/>
      <c r="BYU231" s="17"/>
      <c r="BYV231" s="17"/>
      <c r="BYW231" s="17"/>
      <c r="BYX231" s="17"/>
      <c r="BYY231" s="17"/>
      <c r="BYZ231" s="17"/>
      <c r="BZA231" s="17"/>
      <c r="BZB231" s="17"/>
      <c r="BZC231" s="17"/>
      <c r="BZD231" s="17"/>
      <c r="BZE231" s="17"/>
      <c r="BZF231" s="17"/>
      <c r="BZG231" s="17"/>
      <c r="BZH231" s="17"/>
      <c r="BZI231" s="17"/>
      <c r="BZJ231" s="17"/>
      <c r="BZK231" s="17"/>
      <c r="BZL231" s="17"/>
      <c r="BZM231" s="17"/>
      <c r="BZN231" s="17"/>
      <c r="BZO231" s="17"/>
      <c r="BZP231" s="17"/>
      <c r="BZQ231" s="17"/>
      <c r="BZR231" s="17"/>
      <c r="BZS231" s="17"/>
      <c r="BZT231" s="17"/>
      <c r="BZU231" s="17"/>
      <c r="BZV231" s="17"/>
      <c r="BZW231" s="17"/>
      <c r="BZX231" s="17"/>
      <c r="BZY231" s="17"/>
      <c r="BZZ231" s="17"/>
      <c r="CAA231" s="17"/>
      <c r="CAB231" s="17"/>
      <c r="CAC231" s="17"/>
      <c r="CAD231" s="17"/>
      <c r="CAE231" s="17"/>
      <c r="CAF231" s="17"/>
      <c r="CAG231" s="17"/>
      <c r="CAH231" s="17"/>
      <c r="CAI231" s="17"/>
      <c r="CAJ231" s="17"/>
      <c r="CAK231" s="17"/>
      <c r="CAL231" s="17"/>
      <c r="CAM231" s="17"/>
      <c r="CAN231" s="17"/>
      <c r="CAO231" s="17"/>
      <c r="CAP231" s="17"/>
      <c r="CAQ231" s="17"/>
      <c r="CAR231" s="17"/>
      <c r="CAS231" s="17"/>
      <c r="CAT231" s="17"/>
      <c r="CAU231" s="17"/>
      <c r="CAV231" s="17"/>
      <c r="CAW231" s="17"/>
      <c r="CAX231" s="17"/>
      <c r="CAY231" s="17"/>
      <c r="CAZ231" s="17"/>
      <c r="CBA231" s="17"/>
      <c r="CBB231" s="17"/>
      <c r="CBC231" s="17"/>
      <c r="CBD231" s="17"/>
      <c r="CBE231" s="17"/>
      <c r="CBF231" s="17"/>
      <c r="CBG231" s="17"/>
      <c r="CBH231" s="17"/>
      <c r="CBI231" s="17"/>
      <c r="CBJ231" s="17"/>
      <c r="CBK231" s="17"/>
      <c r="CBL231" s="17"/>
      <c r="CBM231" s="17"/>
      <c r="CBN231" s="17"/>
      <c r="CBO231" s="17"/>
      <c r="CBP231" s="17"/>
      <c r="CBQ231" s="17"/>
      <c r="CBR231" s="17"/>
      <c r="CBS231" s="17"/>
      <c r="CBT231" s="17"/>
      <c r="CBU231" s="17"/>
      <c r="CBV231" s="17"/>
      <c r="CBW231" s="17"/>
      <c r="CBX231" s="17"/>
      <c r="CBY231" s="17"/>
      <c r="CBZ231" s="17"/>
      <c r="CCA231" s="17"/>
      <c r="CCB231" s="17"/>
      <c r="CCC231" s="17"/>
      <c r="CCD231" s="17"/>
      <c r="CCE231" s="17"/>
      <c r="CCF231" s="17"/>
      <c r="CCG231" s="17"/>
      <c r="CCH231" s="17"/>
      <c r="CCI231" s="17"/>
      <c r="CCJ231" s="17"/>
      <c r="CCK231" s="17"/>
      <c r="CCL231" s="17"/>
      <c r="CCM231" s="17"/>
      <c r="CCN231" s="17"/>
      <c r="CCO231" s="17"/>
      <c r="CCP231" s="17"/>
      <c r="CCQ231" s="17"/>
      <c r="CCR231" s="17"/>
      <c r="CCS231" s="17"/>
      <c r="CCT231" s="17"/>
      <c r="CCU231" s="17"/>
      <c r="CCV231" s="17"/>
      <c r="CCW231" s="17"/>
      <c r="CCX231" s="17"/>
      <c r="CCY231" s="17"/>
      <c r="CCZ231" s="17"/>
      <c r="CDA231" s="17"/>
      <c r="CDB231" s="17"/>
      <c r="CDC231" s="17"/>
      <c r="CDD231" s="17"/>
      <c r="CDE231" s="17"/>
      <c r="CDF231" s="17"/>
      <c r="CDG231" s="17"/>
      <c r="CDH231" s="17"/>
      <c r="CDI231" s="17"/>
      <c r="CDJ231" s="17"/>
      <c r="CDK231" s="17"/>
      <c r="CDL231" s="17"/>
      <c r="CDM231" s="17"/>
      <c r="CDN231" s="17"/>
      <c r="CDO231" s="17"/>
      <c r="CDP231" s="17"/>
      <c r="CDQ231" s="17"/>
      <c r="CDR231" s="17"/>
      <c r="CDS231" s="17"/>
      <c r="CDT231" s="17"/>
      <c r="CDU231" s="17"/>
    </row>
    <row r="232">
      <c r="A232" s="14" t="s">
        <v>2801</v>
      </c>
      <c r="B232" s="14" t="s">
        <v>4497</v>
      </c>
      <c r="C232" s="14" t="s">
        <v>2803</v>
      </c>
      <c r="D232" s="14" t="s">
        <v>2804</v>
      </c>
      <c r="E232" s="14" t="s">
        <v>4498</v>
      </c>
      <c r="F232" s="14" t="s">
        <v>2835</v>
      </c>
      <c r="I232" s="14" t="s">
        <v>4499</v>
      </c>
      <c r="J232" s="14" t="s">
        <v>2618</v>
      </c>
      <c r="K232" s="14" t="s">
        <v>2619</v>
      </c>
      <c r="L232" s="14" t="s">
        <v>2658</v>
      </c>
      <c r="M232" s="17"/>
      <c r="N232" s="14" t="s">
        <v>2690</v>
      </c>
      <c r="O232" s="14" t="s">
        <v>2690</v>
      </c>
      <c r="P232" s="14" t="s">
        <v>2690</v>
      </c>
      <c r="Q232" s="16">
        <v>11.0</v>
      </c>
      <c r="R232" s="16">
        <v>4112570.0</v>
      </c>
      <c r="S232" s="16">
        <v>4112570.0</v>
      </c>
      <c r="T232" s="14" t="s">
        <v>2631</v>
      </c>
      <c r="U232" s="14" t="s">
        <v>2630</v>
      </c>
      <c r="V232" s="14" t="s">
        <v>4500</v>
      </c>
      <c r="W232" s="14" t="s">
        <v>4501</v>
      </c>
      <c r="X232" s="16">
        <v>0.09</v>
      </c>
      <c r="Y232" s="17"/>
      <c r="Z232" s="16">
        <v>4.0</v>
      </c>
      <c r="AA232" s="16">
        <v>39.0</v>
      </c>
      <c r="AB232" s="17"/>
      <c r="AC232" s="16">
        <v>36.0</v>
      </c>
      <c r="AD232" s="16">
        <v>1181.0</v>
      </c>
      <c r="AE232" s="22">
        <v>45638.0</v>
      </c>
      <c r="AF232" s="17"/>
      <c r="AG232" s="17"/>
      <c r="AH232" s="17"/>
      <c r="AI232" s="17"/>
      <c r="AJ232" s="17"/>
      <c r="AK232" s="17"/>
      <c r="AL232" s="16">
        <v>66.0</v>
      </c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4" t="s">
        <v>2806</v>
      </c>
      <c r="BB232" s="17"/>
      <c r="BC232" s="17"/>
      <c r="BD232" s="17"/>
      <c r="BE232" s="17"/>
      <c r="BF232" s="14" t="s">
        <v>2563</v>
      </c>
      <c r="BG232" s="16">
        <v>1.0</v>
      </c>
      <c r="BH232" s="14" t="s">
        <v>2564</v>
      </c>
      <c r="BI232" s="14" t="s">
        <v>2565</v>
      </c>
      <c r="BJ232" s="14" t="s">
        <v>2566</v>
      </c>
      <c r="BK232" s="17"/>
      <c r="BL232" s="17"/>
      <c r="BM232" s="16">
        <v>40.1333333</v>
      </c>
      <c r="BN232" s="17"/>
      <c r="BO232" s="17"/>
      <c r="BP232" s="17"/>
      <c r="BQ232" s="17"/>
      <c r="BR232" s="17"/>
      <c r="BS232" s="16">
        <v>0.0341</v>
      </c>
      <c r="BT232" s="16">
        <v>32.777723</v>
      </c>
      <c r="BU232" s="14" t="s">
        <v>2680</v>
      </c>
      <c r="BW232" s="16">
        <v>2009.0</v>
      </c>
      <c r="BX232" s="16">
        <v>1.0</v>
      </c>
      <c r="BY232" s="14" t="s">
        <v>2807</v>
      </c>
      <c r="BZ232" s="16">
        <v>378.0</v>
      </c>
      <c r="CA232" s="16">
        <v>-24304.0</v>
      </c>
      <c r="CB232" s="16">
        <v>0.0</v>
      </c>
      <c r="CC232" s="16">
        <v>32.777723</v>
      </c>
      <c r="CD232" s="14" t="s">
        <v>2571</v>
      </c>
      <c r="CE232" s="16">
        <v>32.777723</v>
      </c>
      <c r="CF232" s="14" t="s">
        <v>2572</v>
      </c>
      <c r="CG232" s="14" t="s">
        <v>2704</v>
      </c>
      <c r="CH232" s="19">
        <v>40687.0</v>
      </c>
      <c r="CI232" s="14" t="s">
        <v>2819</v>
      </c>
      <c r="CJ232" s="14" t="s">
        <v>2736</v>
      </c>
      <c r="CK232" s="14" t="s">
        <v>2574</v>
      </c>
      <c r="CL232" s="14" t="s">
        <v>2808</v>
      </c>
      <c r="CM232" s="20">
        <v>2366833.0</v>
      </c>
      <c r="CN232" s="14" t="s">
        <v>2808</v>
      </c>
      <c r="CO232" s="14" t="s">
        <v>2563</v>
      </c>
      <c r="CP232" s="14" t="s">
        <v>2563</v>
      </c>
      <c r="CQ232" s="16">
        <v>0.9342</v>
      </c>
      <c r="CR232" s="16">
        <v>22.78</v>
      </c>
      <c r="CS232" s="14" t="s">
        <v>2574</v>
      </c>
      <c r="CT232" s="14" t="s">
        <v>4502</v>
      </c>
      <c r="CX232" s="14" t="s">
        <v>2580</v>
      </c>
      <c r="CY232" s="16">
        <v>32.777723</v>
      </c>
      <c r="CZ232" s="14" t="s">
        <v>2581</v>
      </c>
      <c r="DB232" s="14" t="s">
        <v>2574</v>
      </c>
      <c r="DC232" s="14" t="s">
        <v>2769</v>
      </c>
      <c r="DD232" s="14" t="s">
        <v>4398</v>
      </c>
      <c r="DE232" s="14" t="s">
        <v>2563</v>
      </c>
      <c r="DF232" s="14" t="s">
        <v>2574</v>
      </c>
      <c r="DG232" s="14" t="s">
        <v>4495</v>
      </c>
      <c r="DH232" s="14" t="s">
        <v>4496</v>
      </c>
      <c r="DI232" s="14" t="s">
        <v>2813</v>
      </c>
      <c r="DJ232" s="14" t="s">
        <v>2814</v>
      </c>
      <c r="DK232" s="16">
        <v>90.0</v>
      </c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  <c r="KL232" s="17"/>
      <c r="KM232" s="17"/>
      <c r="KN232" s="17"/>
      <c r="KO232" s="17"/>
      <c r="KP232" s="17"/>
      <c r="KQ232" s="17"/>
      <c r="KR232" s="17"/>
      <c r="KS232" s="17"/>
      <c r="KT232" s="17"/>
      <c r="KU232" s="17"/>
      <c r="KV232" s="17"/>
      <c r="KW232" s="17"/>
      <c r="KX232" s="17"/>
      <c r="KY232" s="17"/>
      <c r="KZ232" s="17"/>
      <c r="LA232" s="17"/>
      <c r="LB232" s="17"/>
      <c r="LC232" s="17"/>
      <c r="LD232" s="17"/>
      <c r="LE232" s="17"/>
      <c r="LF232" s="17"/>
      <c r="LG232" s="17"/>
      <c r="LH232" s="17"/>
      <c r="LI232" s="17"/>
      <c r="LJ232" s="17"/>
      <c r="LK232" s="17"/>
      <c r="LL232" s="17"/>
      <c r="LM232" s="17"/>
      <c r="LN232" s="17"/>
      <c r="LO232" s="17"/>
      <c r="LP232" s="17"/>
      <c r="LQ232" s="17"/>
      <c r="LR232" s="17"/>
      <c r="LS232" s="17"/>
      <c r="LT232" s="17"/>
      <c r="LU232" s="17"/>
      <c r="LV232" s="17"/>
      <c r="LW232" s="17"/>
      <c r="LX232" s="17"/>
      <c r="LY232" s="17"/>
      <c r="LZ232" s="17"/>
      <c r="MA232" s="17"/>
      <c r="MB232" s="17"/>
      <c r="MC232" s="17"/>
      <c r="MD232" s="17"/>
      <c r="ME232" s="17"/>
      <c r="MF232" s="17"/>
      <c r="MG232" s="17"/>
      <c r="MH232" s="17"/>
      <c r="MI232" s="17"/>
      <c r="MJ232" s="17"/>
      <c r="MK232" s="17"/>
      <c r="ML232" s="17"/>
      <c r="MM232" s="17"/>
      <c r="MN232" s="17"/>
      <c r="MO232" s="17"/>
      <c r="MP232" s="17"/>
      <c r="MQ232" s="17"/>
      <c r="MR232" s="17"/>
      <c r="MS232" s="17"/>
      <c r="MT232" s="17"/>
      <c r="MU232" s="17"/>
      <c r="MV232" s="17"/>
      <c r="MW232" s="17"/>
      <c r="MX232" s="17"/>
      <c r="MY232" s="17"/>
      <c r="MZ232" s="17"/>
      <c r="NA232" s="17"/>
      <c r="NB232" s="17"/>
      <c r="NC232" s="17"/>
      <c r="ND232" s="17"/>
      <c r="NE232" s="17"/>
      <c r="NF232" s="17"/>
      <c r="NG232" s="17"/>
      <c r="NH232" s="17"/>
      <c r="NI232" s="17"/>
      <c r="NJ232" s="17"/>
      <c r="NK232" s="17"/>
      <c r="NL232" s="17"/>
      <c r="NM232" s="17"/>
      <c r="NN232" s="17"/>
      <c r="NO232" s="17"/>
      <c r="NP232" s="17"/>
      <c r="NQ232" s="17"/>
      <c r="NR232" s="17"/>
      <c r="NS232" s="17"/>
      <c r="NT232" s="17"/>
      <c r="NU232" s="17"/>
      <c r="NV232" s="17"/>
      <c r="NW232" s="17"/>
      <c r="NX232" s="17"/>
      <c r="NY232" s="17"/>
      <c r="NZ232" s="17"/>
      <c r="OA232" s="17"/>
      <c r="OB232" s="17"/>
      <c r="OC232" s="17"/>
      <c r="OD232" s="17"/>
      <c r="OE232" s="17"/>
      <c r="OF232" s="17"/>
      <c r="OG232" s="17"/>
      <c r="OH232" s="17"/>
      <c r="OI232" s="17"/>
      <c r="OJ232" s="17"/>
      <c r="OK232" s="17"/>
      <c r="OL232" s="17"/>
      <c r="OM232" s="17"/>
      <c r="ON232" s="17"/>
      <c r="OO232" s="17"/>
      <c r="OP232" s="17"/>
      <c r="OQ232" s="17"/>
      <c r="OR232" s="17"/>
      <c r="OS232" s="17"/>
      <c r="OT232" s="17"/>
      <c r="OU232" s="17"/>
      <c r="OV232" s="17"/>
      <c r="OW232" s="17"/>
      <c r="OX232" s="17"/>
      <c r="OY232" s="17"/>
      <c r="OZ232" s="17"/>
      <c r="PA232" s="17"/>
      <c r="PB232" s="17"/>
      <c r="PC232" s="17"/>
      <c r="PD232" s="17"/>
      <c r="PE232" s="17"/>
      <c r="PF232" s="17"/>
      <c r="PG232" s="17"/>
      <c r="PH232" s="17"/>
      <c r="PI232" s="17"/>
      <c r="PJ232" s="17"/>
      <c r="PK232" s="17"/>
      <c r="PL232" s="17"/>
      <c r="PM232" s="17"/>
      <c r="PN232" s="17"/>
      <c r="PO232" s="17"/>
      <c r="PP232" s="17"/>
      <c r="PQ232" s="17"/>
      <c r="PR232" s="17"/>
      <c r="PS232" s="17"/>
      <c r="PT232" s="17"/>
      <c r="PU232" s="17"/>
      <c r="PV232" s="17"/>
      <c r="PW232" s="17"/>
      <c r="PX232" s="17"/>
      <c r="PY232" s="17"/>
      <c r="PZ232" s="17"/>
      <c r="QA232" s="17"/>
      <c r="QB232" s="17"/>
      <c r="QC232" s="17"/>
      <c r="QD232" s="17"/>
      <c r="QE232" s="17"/>
      <c r="QF232" s="17"/>
      <c r="QG232" s="17"/>
      <c r="QH232" s="17"/>
      <c r="QI232" s="17"/>
      <c r="QJ232" s="17"/>
      <c r="QK232" s="17"/>
      <c r="QL232" s="17"/>
      <c r="QM232" s="17"/>
      <c r="QN232" s="17"/>
      <c r="QO232" s="17"/>
      <c r="QP232" s="17"/>
      <c r="QQ232" s="17"/>
      <c r="QR232" s="17"/>
      <c r="QS232" s="17"/>
      <c r="QT232" s="17"/>
      <c r="QU232" s="17"/>
      <c r="QV232" s="17"/>
      <c r="QW232" s="17"/>
      <c r="QX232" s="17"/>
      <c r="QY232" s="17"/>
      <c r="QZ232" s="17"/>
      <c r="RA232" s="17"/>
      <c r="RB232" s="17"/>
      <c r="RC232" s="17"/>
      <c r="RD232" s="17"/>
      <c r="RE232" s="17"/>
      <c r="RF232" s="17"/>
      <c r="RG232" s="17"/>
      <c r="RH232" s="17"/>
      <c r="RI232" s="17"/>
      <c r="RJ232" s="17"/>
      <c r="RK232" s="17"/>
      <c r="RL232" s="17"/>
      <c r="RM232" s="17"/>
      <c r="RN232" s="17"/>
      <c r="RO232" s="17"/>
      <c r="RP232" s="17"/>
      <c r="RQ232" s="17"/>
      <c r="RR232" s="17"/>
      <c r="RS232" s="17"/>
      <c r="RT232" s="17"/>
      <c r="RU232" s="17"/>
      <c r="RV232" s="17"/>
      <c r="RW232" s="17"/>
      <c r="RX232" s="17"/>
      <c r="RY232" s="17"/>
      <c r="RZ232" s="17"/>
      <c r="SA232" s="17"/>
      <c r="SB232" s="17"/>
      <c r="SC232" s="17"/>
      <c r="SD232" s="17"/>
      <c r="SE232" s="17"/>
      <c r="SF232" s="17"/>
      <c r="SG232" s="17"/>
      <c r="SH232" s="17"/>
      <c r="SI232" s="17"/>
      <c r="SJ232" s="17"/>
      <c r="SK232" s="17"/>
      <c r="SL232" s="17"/>
      <c r="SM232" s="17"/>
      <c r="SN232" s="17"/>
      <c r="SO232" s="17"/>
      <c r="SP232" s="17"/>
      <c r="SQ232" s="17"/>
      <c r="SR232" s="17"/>
      <c r="SS232" s="17"/>
      <c r="ST232" s="17"/>
      <c r="SU232" s="17"/>
      <c r="SV232" s="17"/>
      <c r="SW232" s="17"/>
      <c r="SX232" s="17"/>
      <c r="SY232" s="17"/>
      <c r="SZ232" s="17"/>
      <c r="TA232" s="17"/>
      <c r="TB232" s="17"/>
      <c r="TC232" s="17"/>
      <c r="TD232" s="17"/>
      <c r="TE232" s="17"/>
      <c r="TF232" s="17"/>
      <c r="TG232" s="17"/>
      <c r="TH232" s="17"/>
      <c r="TI232" s="17"/>
      <c r="TJ232" s="17"/>
      <c r="TK232" s="17"/>
      <c r="TL232" s="17"/>
      <c r="TM232" s="17"/>
      <c r="TN232" s="17"/>
      <c r="TO232" s="17"/>
      <c r="TP232" s="17"/>
      <c r="TQ232" s="17"/>
      <c r="TR232" s="17"/>
      <c r="TS232" s="17"/>
      <c r="TT232" s="17"/>
      <c r="TU232" s="17"/>
      <c r="TV232" s="17"/>
      <c r="TW232" s="17"/>
      <c r="TX232" s="17"/>
      <c r="TY232" s="17"/>
      <c r="TZ232" s="17"/>
      <c r="UA232" s="17"/>
      <c r="UB232" s="17"/>
      <c r="UC232" s="17"/>
      <c r="UD232" s="17"/>
      <c r="UE232" s="17"/>
      <c r="UF232" s="17"/>
      <c r="UG232" s="17"/>
      <c r="UH232" s="17"/>
      <c r="UI232" s="17"/>
      <c r="UJ232" s="17"/>
      <c r="UK232" s="17"/>
      <c r="UL232" s="17"/>
      <c r="UM232" s="17"/>
      <c r="UN232" s="17"/>
      <c r="UO232" s="17"/>
      <c r="UP232" s="17"/>
      <c r="UQ232" s="17"/>
      <c r="UR232" s="17"/>
      <c r="US232" s="17"/>
      <c r="UT232" s="17"/>
      <c r="UU232" s="17"/>
      <c r="UV232" s="17"/>
      <c r="UW232" s="17"/>
      <c r="UX232" s="17"/>
      <c r="UY232" s="17"/>
      <c r="UZ232" s="17"/>
      <c r="VA232" s="17"/>
      <c r="VB232" s="17"/>
      <c r="VC232" s="17"/>
      <c r="VD232" s="17"/>
      <c r="VE232" s="17"/>
      <c r="VF232" s="17"/>
      <c r="VG232" s="17"/>
      <c r="VH232" s="17"/>
      <c r="VI232" s="17"/>
      <c r="VJ232" s="17"/>
      <c r="VK232" s="17"/>
      <c r="VL232" s="17"/>
      <c r="VM232" s="17"/>
      <c r="VN232" s="17"/>
      <c r="VO232" s="17"/>
      <c r="VP232" s="17"/>
      <c r="VQ232" s="17"/>
      <c r="VR232" s="17"/>
      <c r="VS232" s="17"/>
      <c r="VT232" s="17"/>
      <c r="VU232" s="17"/>
      <c r="VV232" s="17"/>
      <c r="VW232" s="17"/>
      <c r="VX232" s="17"/>
      <c r="VY232" s="17"/>
      <c r="VZ232" s="17"/>
      <c r="WA232" s="17"/>
      <c r="WB232" s="17"/>
      <c r="WC232" s="17"/>
      <c r="WD232" s="17"/>
      <c r="WE232" s="17"/>
      <c r="WF232" s="17"/>
      <c r="WG232" s="17"/>
      <c r="WH232" s="17"/>
      <c r="WI232" s="17"/>
      <c r="WJ232" s="17"/>
      <c r="WK232" s="17"/>
      <c r="WL232" s="17"/>
      <c r="WM232" s="17"/>
      <c r="WN232" s="17"/>
      <c r="WO232" s="17"/>
      <c r="WP232" s="17"/>
      <c r="WQ232" s="17"/>
      <c r="WR232" s="17"/>
      <c r="WS232" s="17"/>
      <c r="WT232" s="17"/>
      <c r="WU232" s="17"/>
      <c r="WV232" s="17"/>
      <c r="WW232" s="17"/>
      <c r="WX232" s="17"/>
      <c r="WY232" s="17"/>
      <c r="WZ232" s="17"/>
      <c r="XA232" s="17"/>
      <c r="XB232" s="17"/>
      <c r="XC232" s="17"/>
      <c r="XD232" s="17"/>
      <c r="XE232" s="17"/>
      <c r="XF232" s="17"/>
      <c r="XG232" s="17"/>
      <c r="XH232" s="17"/>
      <c r="XI232" s="17"/>
      <c r="XJ232" s="17"/>
      <c r="XK232" s="17"/>
      <c r="XL232" s="17"/>
      <c r="XM232" s="17"/>
      <c r="XN232" s="17"/>
      <c r="XO232" s="17"/>
      <c r="XP232" s="17"/>
      <c r="XQ232" s="17"/>
      <c r="XR232" s="17"/>
      <c r="XS232" s="17"/>
      <c r="XT232" s="17"/>
      <c r="XU232" s="17"/>
      <c r="XV232" s="17"/>
      <c r="XW232" s="17"/>
      <c r="XX232" s="17"/>
      <c r="XY232" s="17"/>
      <c r="XZ232" s="17"/>
      <c r="YA232" s="17"/>
      <c r="YB232" s="17"/>
      <c r="YC232" s="17"/>
      <c r="YD232" s="17"/>
      <c r="YE232" s="17"/>
      <c r="YF232" s="17"/>
      <c r="YG232" s="17"/>
      <c r="YH232" s="17"/>
      <c r="YI232" s="17"/>
      <c r="YJ232" s="17"/>
      <c r="YK232" s="17"/>
      <c r="YL232" s="17"/>
      <c r="YM232" s="17"/>
      <c r="YN232" s="17"/>
      <c r="YO232" s="17"/>
      <c r="YP232" s="17"/>
      <c r="YQ232" s="17"/>
      <c r="YR232" s="17"/>
      <c r="YS232" s="17"/>
      <c r="YT232" s="17"/>
      <c r="YU232" s="17"/>
      <c r="YV232" s="17"/>
      <c r="YW232" s="17"/>
      <c r="YX232" s="17"/>
      <c r="YY232" s="17"/>
      <c r="YZ232" s="17"/>
      <c r="ZA232" s="17"/>
      <c r="ZB232" s="17"/>
      <c r="ZC232" s="17"/>
      <c r="ZD232" s="17"/>
      <c r="ZE232" s="17"/>
      <c r="ZF232" s="17"/>
      <c r="ZG232" s="17"/>
      <c r="ZH232" s="17"/>
      <c r="ZI232" s="17"/>
      <c r="ZJ232" s="17"/>
      <c r="ZK232" s="17"/>
      <c r="ZL232" s="17"/>
      <c r="ZM232" s="17"/>
      <c r="ZN232" s="17"/>
      <c r="ZO232" s="17"/>
      <c r="ZP232" s="17"/>
      <c r="ZQ232" s="17"/>
      <c r="ZR232" s="17"/>
      <c r="ZS232" s="17"/>
      <c r="ZT232" s="17"/>
      <c r="ZU232" s="17"/>
      <c r="ZV232" s="17"/>
      <c r="ZW232" s="17"/>
      <c r="ZX232" s="17"/>
      <c r="ZY232" s="17"/>
      <c r="ZZ232" s="17"/>
      <c r="AAA232" s="17"/>
      <c r="AAB232" s="17"/>
      <c r="AAC232" s="17"/>
      <c r="AAD232" s="17"/>
      <c r="AAE232" s="17"/>
      <c r="AAF232" s="17"/>
      <c r="AAG232" s="17"/>
      <c r="AAH232" s="17"/>
      <c r="AAI232" s="17"/>
      <c r="AAJ232" s="17"/>
      <c r="AAK232" s="17"/>
      <c r="AAL232" s="17"/>
      <c r="AAM232" s="17"/>
      <c r="AAN232" s="17"/>
      <c r="AAO232" s="17"/>
      <c r="AAP232" s="17"/>
      <c r="AAQ232" s="17"/>
      <c r="AAR232" s="17"/>
      <c r="AAS232" s="17"/>
      <c r="AAT232" s="17"/>
      <c r="AAU232" s="17"/>
      <c r="AAV232" s="17"/>
      <c r="AAW232" s="17"/>
      <c r="AAX232" s="17"/>
      <c r="AAY232" s="17"/>
      <c r="AAZ232" s="17"/>
      <c r="ABA232" s="17"/>
      <c r="ABB232" s="17"/>
      <c r="ABC232" s="17"/>
      <c r="ABD232" s="17"/>
      <c r="ABE232" s="17"/>
      <c r="ABF232" s="17"/>
      <c r="ABG232" s="17"/>
      <c r="ABH232" s="17"/>
      <c r="ABI232" s="17"/>
      <c r="ABJ232" s="17"/>
      <c r="ABK232" s="17"/>
      <c r="ABL232" s="17"/>
      <c r="ABM232" s="17"/>
      <c r="ABN232" s="17"/>
      <c r="ABO232" s="17"/>
      <c r="ABP232" s="17"/>
      <c r="ABQ232" s="17"/>
      <c r="ABR232" s="17"/>
      <c r="ABS232" s="17"/>
      <c r="ABT232" s="17"/>
      <c r="ABU232" s="17"/>
      <c r="ABV232" s="17"/>
      <c r="ABW232" s="17"/>
      <c r="ABX232" s="17"/>
      <c r="ABY232" s="17"/>
      <c r="ABZ232" s="17"/>
      <c r="ACA232" s="17"/>
      <c r="ACB232" s="17"/>
      <c r="ACC232" s="17"/>
      <c r="ACD232" s="17"/>
      <c r="ACE232" s="17"/>
      <c r="ACF232" s="17"/>
      <c r="ACG232" s="17"/>
      <c r="ACH232" s="17"/>
      <c r="ACI232" s="17"/>
      <c r="ACJ232" s="17"/>
      <c r="ACK232" s="17"/>
      <c r="ACL232" s="17"/>
      <c r="ACM232" s="17"/>
      <c r="ACN232" s="17"/>
      <c r="ACO232" s="17"/>
      <c r="ACP232" s="17"/>
      <c r="ACQ232" s="17"/>
      <c r="ACR232" s="17"/>
      <c r="ACS232" s="17"/>
      <c r="ACT232" s="17"/>
      <c r="ACU232" s="17"/>
      <c r="ACV232" s="17"/>
      <c r="ACW232" s="17"/>
      <c r="ACX232" s="17"/>
      <c r="ACY232" s="17"/>
      <c r="ACZ232" s="17"/>
      <c r="ADA232" s="17"/>
      <c r="ADB232" s="17"/>
      <c r="ADC232" s="17"/>
      <c r="ADD232" s="17"/>
      <c r="ADE232" s="17"/>
      <c r="ADF232" s="17"/>
      <c r="ADG232" s="17"/>
      <c r="ADH232" s="17"/>
      <c r="ADI232" s="17"/>
      <c r="ADJ232" s="17"/>
      <c r="ADK232" s="17"/>
      <c r="ADL232" s="17"/>
      <c r="ADM232" s="17"/>
      <c r="ADN232" s="17"/>
      <c r="ADO232" s="17"/>
      <c r="ADP232" s="17"/>
      <c r="ADQ232" s="17"/>
      <c r="ADR232" s="17"/>
      <c r="ADS232" s="17"/>
      <c r="ADT232" s="17"/>
      <c r="ADU232" s="17"/>
      <c r="ADV232" s="17"/>
      <c r="ADW232" s="17"/>
      <c r="ADX232" s="17"/>
      <c r="ADY232" s="17"/>
      <c r="ADZ232" s="17"/>
      <c r="AEA232" s="17"/>
      <c r="AEB232" s="17"/>
      <c r="AEC232" s="17"/>
      <c r="AED232" s="17"/>
      <c r="AEE232" s="17"/>
      <c r="AEF232" s="17"/>
      <c r="AEG232" s="17"/>
      <c r="AEH232" s="17"/>
      <c r="AEI232" s="17"/>
      <c r="AEJ232" s="17"/>
      <c r="AEK232" s="17"/>
      <c r="AEL232" s="17"/>
      <c r="AEM232" s="17"/>
      <c r="AEN232" s="17"/>
      <c r="AEO232" s="17"/>
      <c r="AEP232" s="17"/>
      <c r="AEQ232" s="17"/>
      <c r="AER232" s="17"/>
      <c r="AES232" s="17"/>
      <c r="AET232" s="17"/>
      <c r="AEU232" s="17"/>
      <c r="AEV232" s="17"/>
      <c r="AEW232" s="17"/>
      <c r="AEX232" s="17"/>
      <c r="AEY232" s="17"/>
      <c r="AEZ232" s="17"/>
      <c r="AFA232" s="17"/>
      <c r="AFB232" s="17"/>
      <c r="AFC232" s="17"/>
      <c r="AFD232" s="17"/>
      <c r="AFE232" s="17"/>
      <c r="AFF232" s="17"/>
      <c r="AFG232" s="17"/>
      <c r="AFH232" s="17"/>
      <c r="AFI232" s="17"/>
      <c r="AFJ232" s="17"/>
      <c r="AFK232" s="17"/>
      <c r="AFL232" s="17"/>
      <c r="AFM232" s="17"/>
      <c r="AFN232" s="17"/>
      <c r="AFO232" s="17"/>
      <c r="AFP232" s="17"/>
      <c r="AFQ232" s="17"/>
      <c r="AFR232" s="17"/>
      <c r="AFS232" s="17"/>
      <c r="AFT232" s="17"/>
      <c r="AFU232" s="17"/>
      <c r="AFV232" s="17"/>
      <c r="AFW232" s="17"/>
      <c r="AFX232" s="17"/>
      <c r="AFY232" s="17"/>
      <c r="AFZ232" s="17"/>
      <c r="AGA232" s="17"/>
      <c r="AGB232" s="17"/>
      <c r="AGC232" s="17"/>
      <c r="AGD232" s="17"/>
      <c r="AGE232" s="17"/>
      <c r="AGF232" s="17"/>
      <c r="AGG232" s="17"/>
      <c r="AGH232" s="17"/>
      <c r="AGI232" s="17"/>
      <c r="AGJ232" s="17"/>
      <c r="AGK232" s="17"/>
      <c r="AGL232" s="17"/>
      <c r="AGM232" s="17"/>
      <c r="AGN232" s="17"/>
      <c r="AGO232" s="17"/>
      <c r="AGP232" s="17"/>
      <c r="AGQ232" s="17"/>
      <c r="AGR232" s="17"/>
      <c r="AGS232" s="17"/>
      <c r="AGT232" s="17"/>
      <c r="AGU232" s="17"/>
      <c r="AGV232" s="17"/>
      <c r="AGW232" s="17"/>
      <c r="AGX232" s="17"/>
      <c r="AGY232" s="17"/>
      <c r="AGZ232" s="17"/>
      <c r="AHA232" s="17"/>
      <c r="AHB232" s="17"/>
      <c r="AHC232" s="17"/>
      <c r="AHD232" s="17"/>
      <c r="AHE232" s="17"/>
      <c r="AHF232" s="17"/>
      <c r="AHG232" s="17"/>
      <c r="AHH232" s="17"/>
      <c r="AHI232" s="17"/>
      <c r="AHJ232" s="17"/>
      <c r="AHK232" s="17"/>
      <c r="AHL232" s="17"/>
      <c r="AHM232" s="17"/>
      <c r="AHN232" s="17"/>
      <c r="AHO232" s="17"/>
      <c r="AHP232" s="17"/>
      <c r="AHQ232" s="17"/>
      <c r="AHR232" s="17"/>
      <c r="AHS232" s="17"/>
      <c r="AHT232" s="17"/>
      <c r="AHU232" s="17"/>
      <c r="AHV232" s="17"/>
      <c r="AHW232" s="17"/>
      <c r="AHX232" s="17"/>
      <c r="AHY232" s="17"/>
      <c r="AHZ232" s="17"/>
      <c r="AIA232" s="17"/>
      <c r="AIB232" s="17"/>
      <c r="AIC232" s="17"/>
      <c r="AID232" s="17"/>
      <c r="AIE232" s="17"/>
      <c r="AIF232" s="17"/>
      <c r="AIG232" s="17"/>
      <c r="AIH232" s="17"/>
      <c r="AII232" s="17"/>
      <c r="AIJ232" s="17"/>
      <c r="AIK232" s="17"/>
      <c r="AIL232" s="17"/>
      <c r="AIM232" s="17"/>
      <c r="AIN232" s="17"/>
      <c r="AIO232" s="17"/>
      <c r="AIP232" s="17"/>
      <c r="AIQ232" s="17"/>
      <c r="AIR232" s="17"/>
      <c r="AIS232" s="17"/>
      <c r="AIT232" s="17"/>
      <c r="AIU232" s="17"/>
      <c r="AIV232" s="17"/>
      <c r="AIW232" s="17"/>
      <c r="AIX232" s="17"/>
      <c r="AIY232" s="17"/>
      <c r="AIZ232" s="17"/>
      <c r="AJA232" s="17"/>
      <c r="AJB232" s="17"/>
      <c r="AJC232" s="17"/>
      <c r="AJD232" s="17"/>
      <c r="AJE232" s="17"/>
      <c r="AJF232" s="17"/>
      <c r="AJG232" s="17"/>
      <c r="AJH232" s="17"/>
      <c r="AJI232" s="17"/>
      <c r="AJJ232" s="17"/>
      <c r="AJK232" s="17"/>
      <c r="AJL232" s="17"/>
      <c r="AJM232" s="17"/>
      <c r="AJN232" s="17"/>
      <c r="AJO232" s="17"/>
      <c r="AJP232" s="17"/>
      <c r="AJQ232" s="17"/>
      <c r="AJR232" s="17"/>
      <c r="AJS232" s="17"/>
      <c r="AJT232" s="17"/>
      <c r="AJU232" s="17"/>
      <c r="AJV232" s="17"/>
      <c r="AJW232" s="17"/>
      <c r="AJX232" s="17"/>
      <c r="AJY232" s="17"/>
      <c r="AJZ232" s="17"/>
      <c r="AKA232" s="17"/>
      <c r="AKB232" s="17"/>
      <c r="AKC232" s="17"/>
      <c r="AKD232" s="17"/>
      <c r="AKE232" s="17"/>
      <c r="AKF232" s="17"/>
      <c r="AKG232" s="17"/>
      <c r="AKH232" s="17"/>
      <c r="AKI232" s="17"/>
      <c r="AKJ232" s="17"/>
      <c r="AKK232" s="17"/>
      <c r="AKL232" s="17"/>
      <c r="AKM232" s="17"/>
      <c r="AKN232" s="17"/>
      <c r="AKO232" s="17"/>
      <c r="AKP232" s="17"/>
      <c r="AKQ232" s="17"/>
      <c r="AKR232" s="17"/>
      <c r="AKS232" s="17"/>
      <c r="AKT232" s="17"/>
      <c r="AKU232" s="17"/>
      <c r="AKV232" s="17"/>
      <c r="AKW232" s="17"/>
      <c r="AKX232" s="17"/>
      <c r="AKY232" s="17"/>
      <c r="AKZ232" s="17"/>
      <c r="ALA232" s="17"/>
      <c r="ALB232" s="17"/>
      <c r="ALC232" s="17"/>
      <c r="ALD232" s="17"/>
      <c r="ALE232" s="17"/>
      <c r="ALF232" s="17"/>
      <c r="ALG232" s="17"/>
      <c r="ALH232" s="17"/>
      <c r="ALI232" s="17"/>
      <c r="ALJ232" s="17"/>
      <c r="ALK232" s="17"/>
      <c r="ALL232" s="17"/>
      <c r="ALM232" s="17"/>
      <c r="ALN232" s="17"/>
      <c r="ALO232" s="17"/>
      <c r="ALP232" s="17"/>
      <c r="ALQ232" s="17"/>
      <c r="ALR232" s="17"/>
      <c r="ALS232" s="17"/>
      <c r="ALT232" s="17"/>
      <c r="ALU232" s="17"/>
      <c r="ALV232" s="17"/>
      <c r="ALW232" s="17"/>
      <c r="ALX232" s="17"/>
      <c r="ALY232" s="17"/>
      <c r="ALZ232" s="17"/>
      <c r="AMA232" s="17"/>
      <c r="AMB232" s="17"/>
      <c r="AMC232" s="17"/>
      <c r="AMD232" s="17"/>
      <c r="AME232" s="17"/>
      <c r="AMF232" s="17"/>
      <c r="AMG232" s="17"/>
      <c r="AMH232" s="17"/>
      <c r="AMI232" s="17"/>
      <c r="AMJ232" s="17"/>
      <c r="AMK232" s="17"/>
      <c r="AML232" s="17"/>
      <c r="AMM232" s="17"/>
      <c r="AMN232" s="17"/>
      <c r="AMO232" s="17"/>
      <c r="AMP232" s="17"/>
      <c r="AMQ232" s="17"/>
      <c r="AMR232" s="17"/>
      <c r="AMS232" s="17"/>
      <c r="AMT232" s="17"/>
      <c r="AMU232" s="17"/>
      <c r="AMV232" s="17"/>
      <c r="AMW232" s="17"/>
      <c r="AMX232" s="17"/>
      <c r="AMY232" s="17"/>
      <c r="AMZ232" s="17"/>
      <c r="ANA232" s="17"/>
      <c r="ANB232" s="17"/>
      <c r="ANC232" s="17"/>
      <c r="AND232" s="17"/>
      <c r="ANE232" s="17"/>
      <c r="ANF232" s="17"/>
      <c r="ANG232" s="17"/>
      <c r="ANH232" s="17"/>
      <c r="ANI232" s="17"/>
      <c r="ANJ232" s="17"/>
      <c r="ANK232" s="17"/>
      <c r="ANL232" s="17"/>
      <c r="ANM232" s="17"/>
      <c r="ANN232" s="17"/>
      <c r="ANO232" s="17"/>
      <c r="ANP232" s="17"/>
      <c r="ANQ232" s="17"/>
      <c r="ANR232" s="17"/>
      <c r="ANS232" s="17"/>
      <c r="ANT232" s="17"/>
      <c r="ANU232" s="17"/>
      <c r="ANV232" s="17"/>
      <c r="ANW232" s="17"/>
      <c r="ANX232" s="17"/>
      <c r="ANY232" s="17"/>
      <c r="ANZ232" s="17"/>
      <c r="AOA232" s="17"/>
      <c r="AOB232" s="17"/>
      <c r="AOC232" s="17"/>
      <c r="AOD232" s="17"/>
      <c r="AOE232" s="17"/>
      <c r="AOF232" s="17"/>
      <c r="AOG232" s="17"/>
      <c r="AOH232" s="17"/>
      <c r="AOI232" s="17"/>
      <c r="AOJ232" s="17"/>
      <c r="AOK232" s="17"/>
      <c r="AOL232" s="17"/>
      <c r="AOM232" s="17"/>
      <c r="AON232" s="17"/>
      <c r="AOO232" s="17"/>
      <c r="AOP232" s="17"/>
      <c r="AOQ232" s="17"/>
      <c r="AOR232" s="17"/>
      <c r="AOS232" s="17"/>
      <c r="AOT232" s="17"/>
      <c r="AOU232" s="17"/>
      <c r="AOV232" s="17"/>
      <c r="AOW232" s="17"/>
      <c r="AOX232" s="17"/>
      <c r="AOY232" s="17"/>
      <c r="AOZ232" s="17"/>
      <c r="APA232" s="17"/>
      <c r="APB232" s="17"/>
      <c r="APC232" s="17"/>
      <c r="APD232" s="17"/>
      <c r="APE232" s="17"/>
      <c r="APF232" s="17"/>
      <c r="APG232" s="17"/>
      <c r="APH232" s="17"/>
      <c r="API232" s="17"/>
      <c r="APJ232" s="17"/>
      <c r="APK232" s="17"/>
      <c r="APL232" s="17"/>
      <c r="APM232" s="17"/>
      <c r="APN232" s="17"/>
      <c r="APO232" s="17"/>
      <c r="APP232" s="17"/>
      <c r="APQ232" s="17"/>
      <c r="APR232" s="17"/>
      <c r="APS232" s="17"/>
      <c r="APT232" s="17"/>
      <c r="APU232" s="17"/>
      <c r="APV232" s="17"/>
      <c r="APW232" s="17"/>
      <c r="APX232" s="17"/>
      <c r="APY232" s="17"/>
      <c r="APZ232" s="17"/>
      <c r="AQA232" s="17"/>
      <c r="AQB232" s="17"/>
      <c r="AQC232" s="17"/>
      <c r="AQD232" s="17"/>
      <c r="AQE232" s="17"/>
      <c r="AQF232" s="17"/>
      <c r="AQG232" s="17"/>
      <c r="AQH232" s="17"/>
      <c r="AQI232" s="17"/>
      <c r="AQJ232" s="17"/>
      <c r="AQK232" s="17"/>
      <c r="AQL232" s="17"/>
      <c r="AQM232" s="17"/>
      <c r="AQN232" s="17"/>
      <c r="AQO232" s="17"/>
      <c r="AQP232" s="17"/>
      <c r="AQQ232" s="17"/>
      <c r="AQR232" s="17"/>
      <c r="AQS232" s="17"/>
      <c r="AQT232" s="17"/>
      <c r="AQU232" s="17"/>
      <c r="AQV232" s="17"/>
      <c r="AQW232" s="17"/>
      <c r="AQX232" s="17"/>
      <c r="AQY232" s="17"/>
      <c r="AQZ232" s="17"/>
      <c r="ARA232" s="17"/>
      <c r="ARB232" s="17"/>
      <c r="ARC232" s="17"/>
      <c r="ARD232" s="17"/>
      <c r="ARE232" s="17"/>
      <c r="ARF232" s="17"/>
      <c r="ARG232" s="17"/>
      <c r="ARH232" s="17"/>
      <c r="ARI232" s="17"/>
      <c r="ARJ232" s="17"/>
      <c r="ARK232" s="17"/>
      <c r="ARL232" s="17"/>
      <c r="ARM232" s="17"/>
      <c r="ARN232" s="17"/>
      <c r="ARO232" s="17"/>
      <c r="ARP232" s="17"/>
      <c r="ARQ232" s="17"/>
      <c r="ARR232" s="17"/>
      <c r="ARS232" s="17"/>
      <c r="ART232" s="17"/>
      <c r="ARU232" s="17"/>
      <c r="ARV232" s="17"/>
      <c r="ARW232" s="17"/>
      <c r="ARX232" s="17"/>
      <c r="ARY232" s="17"/>
      <c r="ARZ232" s="17"/>
      <c r="ASA232" s="17"/>
      <c r="ASB232" s="17"/>
      <c r="ASC232" s="17"/>
      <c r="ASD232" s="17"/>
      <c r="ASE232" s="17"/>
      <c r="ASF232" s="17"/>
      <c r="ASG232" s="17"/>
      <c r="ASH232" s="17"/>
      <c r="ASI232" s="17"/>
      <c r="ASJ232" s="17"/>
      <c r="ASK232" s="17"/>
      <c r="ASL232" s="17"/>
      <c r="ASM232" s="17"/>
      <c r="ASN232" s="17"/>
      <c r="ASO232" s="17"/>
      <c r="ASP232" s="17"/>
      <c r="ASQ232" s="17"/>
      <c r="ASR232" s="17"/>
      <c r="ASS232" s="17"/>
      <c r="AST232" s="17"/>
      <c r="ASU232" s="17"/>
      <c r="ASV232" s="17"/>
      <c r="ASW232" s="17"/>
      <c r="ASX232" s="17"/>
      <c r="ASY232" s="17"/>
      <c r="ASZ232" s="17"/>
      <c r="ATA232" s="17"/>
      <c r="ATB232" s="17"/>
      <c r="ATC232" s="17"/>
      <c r="ATD232" s="17"/>
      <c r="ATE232" s="17"/>
      <c r="ATF232" s="17"/>
      <c r="ATG232" s="17"/>
      <c r="ATH232" s="17"/>
      <c r="ATI232" s="17"/>
      <c r="ATJ232" s="17"/>
      <c r="ATK232" s="17"/>
      <c r="ATL232" s="17"/>
      <c r="ATM232" s="17"/>
      <c r="ATN232" s="17"/>
      <c r="ATO232" s="17"/>
      <c r="ATP232" s="17"/>
      <c r="ATQ232" s="17"/>
      <c r="ATR232" s="17"/>
      <c r="ATS232" s="17"/>
      <c r="ATT232" s="17"/>
      <c r="ATU232" s="17"/>
      <c r="ATV232" s="17"/>
      <c r="ATW232" s="17"/>
      <c r="ATX232" s="17"/>
      <c r="ATY232" s="17"/>
      <c r="ATZ232" s="17"/>
      <c r="AUA232" s="17"/>
      <c r="AUB232" s="17"/>
      <c r="AUC232" s="17"/>
      <c r="AUD232" s="17"/>
      <c r="AUE232" s="17"/>
      <c r="AUF232" s="17"/>
      <c r="AUG232" s="17"/>
      <c r="AUH232" s="17"/>
      <c r="AUI232" s="17"/>
      <c r="AUJ232" s="17"/>
      <c r="AUK232" s="17"/>
      <c r="AUL232" s="17"/>
      <c r="AUM232" s="17"/>
      <c r="AUN232" s="17"/>
      <c r="AUO232" s="17"/>
      <c r="AUP232" s="17"/>
      <c r="AUQ232" s="17"/>
      <c r="AUR232" s="17"/>
      <c r="AUS232" s="17"/>
      <c r="AUT232" s="17"/>
      <c r="AUU232" s="17"/>
      <c r="AUV232" s="17"/>
      <c r="AUW232" s="17"/>
      <c r="AUX232" s="17"/>
      <c r="AUY232" s="17"/>
      <c r="AUZ232" s="17"/>
      <c r="AVA232" s="17"/>
      <c r="AVB232" s="17"/>
      <c r="AVC232" s="17"/>
      <c r="AVD232" s="17"/>
      <c r="AVE232" s="17"/>
      <c r="AVF232" s="17"/>
      <c r="AVG232" s="17"/>
      <c r="AVH232" s="17"/>
      <c r="AVI232" s="17"/>
      <c r="AVJ232" s="17"/>
      <c r="AVK232" s="17"/>
      <c r="AVL232" s="17"/>
      <c r="AVM232" s="17"/>
      <c r="AVN232" s="17"/>
      <c r="AVO232" s="17"/>
      <c r="AVP232" s="17"/>
      <c r="AVQ232" s="17"/>
      <c r="AVR232" s="17"/>
      <c r="AVS232" s="17"/>
      <c r="AVT232" s="17"/>
      <c r="AVU232" s="17"/>
      <c r="AVV232" s="17"/>
      <c r="AVW232" s="17"/>
      <c r="AVX232" s="17"/>
      <c r="AVY232" s="17"/>
      <c r="AVZ232" s="17"/>
      <c r="AWA232" s="17"/>
      <c r="AWB232" s="17"/>
      <c r="AWC232" s="17"/>
      <c r="AWD232" s="17"/>
      <c r="AWE232" s="17"/>
      <c r="AWF232" s="17"/>
      <c r="AWG232" s="17"/>
      <c r="AWH232" s="17"/>
      <c r="AWI232" s="17"/>
      <c r="AWJ232" s="17"/>
      <c r="AWK232" s="17"/>
      <c r="AWL232" s="17"/>
      <c r="AWM232" s="17"/>
      <c r="AWN232" s="17"/>
      <c r="AWO232" s="17"/>
      <c r="AWP232" s="17"/>
      <c r="AWQ232" s="17"/>
      <c r="AWR232" s="17"/>
      <c r="AWS232" s="17"/>
      <c r="AWT232" s="17"/>
      <c r="AWU232" s="17"/>
      <c r="AWV232" s="17"/>
      <c r="AWW232" s="17"/>
      <c r="AWX232" s="17"/>
      <c r="AWY232" s="17"/>
      <c r="AWZ232" s="17"/>
      <c r="AXA232" s="17"/>
      <c r="AXB232" s="17"/>
      <c r="AXC232" s="17"/>
      <c r="AXD232" s="17"/>
      <c r="AXE232" s="17"/>
      <c r="AXF232" s="17"/>
      <c r="AXG232" s="17"/>
      <c r="AXH232" s="17"/>
      <c r="AXI232" s="17"/>
      <c r="AXJ232" s="17"/>
      <c r="AXK232" s="17"/>
      <c r="AXL232" s="17"/>
      <c r="AXM232" s="17"/>
      <c r="AXN232" s="17"/>
      <c r="AXO232" s="17"/>
      <c r="AXP232" s="17"/>
      <c r="AXQ232" s="17"/>
      <c r="AXR232" s="17"/>
      <c r="AXS232" s="17"/>
      <c r="AXT232" s="17"/>
      <c r="AXU232" s="17"/>
      <c r="AXV232" s="17"/>
      <c r="AXW232" s="17"/>
      <c r="AXX232" s="17"/>
      <c r="AXY232" s="17"/>
      <c r="AXZ232" s="17"/>
      <c r="AYA232" s="17"/>
      <c r="AYB232" s="17"/>
      <c r="AYC232" s="17"/>
      <c r="AYD232" s="17"/>
      <c r="AYE232" s="17"/>
      <c r="AYF232" s="17"/>
      <c r="AYG232" s="17"/>
      <c r="AYH232" s="17"/>
      <c r="AYI232" s="17"/>
      <c r="AYJ232" s="17"/>
      <c r="AYK232" s="17"/>
      <c r="AYL232" s="17"/>
      <c r="AYM232" s="17"/>
      <c r="AYN232" s="17"/>
      <c r="AYO232" s="17"/>
      <c r="AYP232" s="17"/>
      <c r="AYQ232" s="17"/>
      <c r="AYR232" s="17"/>
      <c r="AYS232" s="17"/>
      <c r="AYT232" s="17"/>
      <c r="AYU232" s="17"/>
      <c r="AYV232" s="17"/>
      <c r="AYW232" s="17"/>
      <c r="AYX232" s="17"/>
      <c r="AYY232" s="17"/>
      <c r="AYZ232" s="17"/>
      <c r="AZA232" s="17"/>
      <c r="AZB232" s="17"/>
      <c r="AZC232" s="17"/>
      <c r="AZD232" s="17"/>
      <c r="AZE232" s="17"/>
      <c r="AZF232" s="17"/>
      <c r="AZG232" s="17"/>
      <c r="AZH232" s="17"/>
      <c r="AZI232" s="17"/>
      <c r="AZJ232" s="17"/>
      <c r="AZK232" s="17"/>
      <c r="AZL232" s="17"/>
      <c r="AZM232" s="17"/>
      <c r="AZN232" s="17"/>
      <c r="AZO232" s="17"/>
      <c r="AZP232" s="17"/>
      <c r="AZQ232" s="17"/>
      <c r="AZR232" s="17"/>
      <c r="AZS232" s="17"/>
      <c r="AZT232" s="17"/>
      <c r="AZU232" s="17"/>
      <c r="AZV232" s="17"/>
      <c r="AZW232" s="17"/>
      <c r="AZX232" s="17"/>
      <c r="AZY232" s="17"/>
      <c r="AZZ232" s="17"/>
      <c r="BAA232" s="17"/>
      <c r="BAB232" s="17"/>
      <c r="BAC232" s="17"/>
      <c r="BAD232" s="17"/>
      <c r="BAE232" s="17"/>
      <c r="BAF232" s="17"/>
      <c r="BAG232" s="17"/>
      <c r="BAH232" s="17"/>
      <c r="BAI232" s="17"/>
      <c r="BAJ232" s="17"/>
      <c r="BAK232" s="17"/>
      <c r="BAL232" s="17"/>
      <c r="BAM232" s="17"/>
      <c r="BAN232" s="17"/>
      <c r="BAO232" s="17"/>
      <c r="BAP232" s="17"/>
      <c r="BAQ232" s="17"/>
      <c r="BAR232" s="17"/>
      <c r="BAS232" s="17"/>
      <c r="BAT232" s="17"/>
      <c r="BAU232" s="17"/>
      <c r="BAV232" s="17"/>
      <c r="BAW232" s="17"/>
      <c r="BAX232" s="17"/>
      <c r="BAY232" s="17"/>
      <c r="BAZ232" s="17"/>
      <c r="BBA232" s="17"/>
      <c r="BBB232" s="17"/>
      <c r="BBC232" s="17"/>
      <c r="BBD232" s="17"/>
      <c r="BBE232" s="17"/>
      <c r="BBF232" s="17"/>
      <c r="BBG232" s="17"/>
      <c r="BBH232" s="17"/>
      <c r="BBI232" s="17"/>
      <c r="BBJ232" s="17"/>
      <c r="BBK232" s="17"/>
      <c r="BBL232" s="17"/>
      <c r="BBM232" s="17"/>
      <c r="BBN232" s="17"/>
      <c r="BBO232" s="17"/>
      <c r="BBP232" s="17"/>
      <c r="BBQ232" s="17"/>
      <c r="BBR232" s="17"/>
      <c r="BBS232" s="17"/>
      <c r="BBT232" s="17"/>
      <c r="BBU232" s="17"/>
      <c r="BBV232" s="17"/>
      <c r="BBW232" s="17"/>
      <c r="BBX232" s="17"/>
      <c r="BBY232" s="17"/>
      <c r="BBZ232" s="17"/>
      <c r="BCA232" s="17"/>
      <c r="BCB232" s="17"/>
      <c r="BCC232" s="17"/>
      <c r="BCD232" s="17"/>
      <c r="BCE232" s="17"/>
      <c r="BCF232" s="17"/>
      <c r="BCG232" s="17"/>
      <c r="BCH232" s="17"/>
      <c r="BCI232" s="17"/>
      <c r="BCJ232" s="17"/>
      <c r="BCK232" s="17"/>
      <c r="BCL232" s="17"/>
      <c r="BCM232" s="17"/>
      <c r="BCN232" s="17"/>
      <c r="BCO232" s="17"/>
      <c r="BCP232" s="17"/>
      <c r="BCQ232" s="17"/>
      <c r="BCR232" s="17"/>
      <c r="BCS232" s="17"/>
      <c r="BCT232" s="17"/>
      <c r="BCU232" s="17"/>
      <c r="BCV232" s="17"/>
      <c r="BCW232" s="17"/>
      <c r="BCX232" s="17"/>
      <c r="BCY232" s="17"/>
      <c r="BCZ232" s="17"/>
      <c r="BDA232" s="17"/>
      <c r="BDB232" s="17"/>
      <c r="BDC232" s="17"/>
      <c r="BDD232" s="17"/>
      <c r="BDE232" s="17"/>
      <c r="BDF232" s="17"/>
      <c r="BDG232" s="17"/>
      <c r="BDH232" s="17"/>
      <c r="BDI232" s="17"/>
      <c r="BDJ232" s="17"/>
      <c r="BDK232" s="17"/>
      <c r="BDL232" s="17"/>
      <c r="BDM232" s="17"/>
      <c r="BDN232" s="17"/>
      <c r="BDO232" s="17"/>
      <c r="BDP232" s="17"/>
      <c r="BDQ232" s="17"/>
      <c r="BDR232" s="17"/>
      <c r="BDS232" s="17"/>
      <c r="BDT232" s="17"/>
      <c r="BDU232" s="17"/>
      <c r="BDV232" s="17"/>
      <c r="BDW232" s="17"/>
      <c r="BDX232" s="17"/>
      <c r="BDY232" s="17"/>
      <c r="BDZ232" s="17"/>
      <c r="BEA232" s="17"/>
      <c r="BEB232" s="17"/>
      <c r="BEC232" s="17"/>
      <c r="BED232" s="17"/>
      <c r="BEE232" s="17"/>
      <c r="BEF232" s="17"/>
      <c r="BEG232" s="17"/>
      <c r="BEH232" s="17"/>
      <c r="BEI232" s="17"/>
      <c r="BEJ232" s="17"/>
      <c r="BEK232" s="17"/>
      <c r="BEL232" s="17"/>
      <c r="BEM232" s="17"/>
      <c r="BEN232" s="17"/>
      <c r="BEO232" s="17"/>
      <c r="BEP232" s="17"/>
      <c r="BEQ232" s="17"/>
      <c r="BER232" s="17"/>
      <c r="BES232" s="17"/>
      <c r="BET232" s="17"/>
      <c r="BEU232" s="17"/>
      <c r="BEV232" s="17"/>
      <c r="BEW232" s="17"/>
      <c r="BEX232" s="17"/>
      <c r="BEY232" s="17"/>
      <c r="BEZ232" s="17"/>
      <c r="BFA232" s="17"/>
      <c r="BFB232" s="17"/>
      <c r="BFC232" s="17"/>
      <c r="BFD232" s="17"/>
      <c r="BFE232" s="17"/>
      <c r="BFF232" s="17"/>
      <c r="BFG232" s="17"/>
      <c r="BFH232" s="17"/>
      <c r="BFI232" s="17"/>
      <c r="BFJ232" s="17"/>
      <c r="BFK232" s="17"/>
      <c r="BFL232" s="17"/>
      <c r="BFM232" s="17"/>
      <c r="BFN232" s="17"/>
      <c r="BFO232" s="17"/>
      <c r="BFP232" s="17"/>
      <c r="BFQ232" s="17"/>
      <c r="BFR232" s="17"/>
      <c r="BFS232" s="17"/>
      <c r="BFT232" s="17"/>
      <c r="BFU232" s="17"/>
      <c r="BFV232" s="17"/>
      <c r="BFW232" s="17"/>
      <c r="BFX232" s="17"/>
      <c r="BFY232" s="17"/>
      <c r="BFZ232" s="17"/>
      <c r="BGA232" s="17"/>
      <c r="BGB232" s="17"/>
      <c r="BGC232" s="17"/>
      <c r="BGD232" s="17"/>
      <c r="BGE232" s="17"/>
      <c r="BGF232" s="17"/>
      <c r="BGG232" s="17"/>
      <c r="BGH232" s="17"/>
      <c r="BGI232" s="17"/>
      <c r="BGJ232" s="17"/>
      <c r="BGK232" s="17"/>
      <c r="BGL232" s="17"/>
      <c r="BGM232" s="17"/>
      <c r="BGN232" s="17"/>
      <c r="BGO232" s="17"/>
      <c r="BGP232" s="17"/>
      <c r="BGQ232" s="17"/>
      <c r="BGR232" s="17"/>
      <c r="BGS232" s="17"/>
      <c r="BGT232" s="17"/>
      <c r="BGU232" s="17"/>
      <c r="BGV232" s="17"/>
      <c r="BGW232" s="17"/>
      <c r="BGX232" s="17"/>
      <c r="BGY232" s="17"/>
      <c r="BGZ232" s="17"/>
      <c r="BHA232" s="17"/>
      <c r="BHB232" s="17"/>
      <c r="BHC232" s="17"/>
      <c r="BHD232" s="17"/>
      <c r="BHE232" s="17"/>
      <c r="BHF232" s="17"/>
      <c r="BHG232" s="17"/>
      <c r="BHH232" s="17"/>
      <c r="BHI232" s="17"/>
      <c r="BHJ232" s="17"/>
      <c r="BHK232" s="17"/>
      <c r="BHL232" s="17"/>
      <c r="BHM232" s="17"/>
      <c r="BHN232" s="17"/>
      <c r="BHO232" s="17"/>
      <c r="BHP232" s="17"/>
      <c r="BHQ232" s="17"/>
      <c r="BHR232" s="17"/>
      <c r="BHS232" s="17"/>
      <c r="BHT232" s="17"/>
      <c r="BHU232" s="17"/>
      <c r="BHV232" s="17"/>
      <c r="BHW232" s="17"/>
      <c r="BHX232" s="17"/>
      <c r="BHY232" s="17"/>
      <c r="BHZ232" s="17"/>
      <c r="BIA232" s="17"/>
      <c r="BIB232" s="17"/>
      <c r="BIC232" s="17"/>
      <c r="BID232" s="17"/>
      <c r="BIE232" s="17"/>
      <c r="BIF232" s="17"/>
      <c r="BIG232" s="17"/>
      <c r="BIH232" s="17"/>
      <c r="BII232" s="17"/>
      <c r="BIJ232" s="17"/>
      <c r="BIK232" s="17"/>
      <c r="BIL232" s="17"/>
      <c r="BIM232" s="17"/>
      <c r="BIN232" s="17"/>
      <c r="BIO232" s="17"/>
      <c r="BIP232" s="17"/>
      <c r="BIQ232" s="17"/>
      <c r="BIR232" s="17"/>
      <c r="BIS232" s="17"/>
      <c r="BIT232" s="17"/>
      <c r="BIU232" s="17"/>
      <c r="BIV232" s="17"/>
      <c r="BIW232" s="17"/>
      <c r="BIX232" s="17"/>
      <c r="BIY232" s="17"/>
      <c r="BIZ232" s="17"/>
      <c r="BJA232" s="17"/>
      <c r="BJB232" s="17"/>
      <c r="BJC232" s="17"/>
      <c r="BJD232" s="17"/>
      <c r="BJE232" s="17"/>
      <c r="BJF232" s="17"/>
      <c r="BJG232" s="17"/>
      <c r="BJH232" s="17"/>
      <c r="BJI232" s="17"/>
      <c r="BJJ232" s="17"/>
      <c r="BJK232" s="17"/>
      <c r="BJL232" s="17"/>
      <c r="BJM232" s="17"/>
      <c r="BJN232" s="17"/>
      <c r="BJO232" s="17"/>
      <c r="BJP232" s="17"/>
      <c r="BJQ232" s="17"/>
      <c r="BJR232" s="17"/>
      <c r="BJS232" s="17"/>
      <c r="BJT232" s="17"/>
      <c r="BJU232" s="17"/>
      <c r="BJV232" s="17"/>
      <c r="BJW232" s="17"/>
      <c r="BJX232" s="17"/>
      <c r="BJY232" s="17"/>
      <c r="BJZ232" s="17"/>
      <c r="BKA232" s="17"/>
      <c r="BKB232" s="17"/>
      <c r="BKC232" s="17"/>
      <c r="BKD232" s="17"/>
      <c r="BKE232" s="17"/>
      <c r="BKF232" s="17"/>
      <c r="BKG232" s="17"/>
      <c r="BKH232" s="17"/>
      <c r="BKI232" s="17"/>
      <c r="BKJ232" s="17"/>
      <c r="BKK232" s="17"/>
      <c r="BKL232" s="17"/>
      <c r="BKM232" s="17"/>
      <c r="BKN232" s="17"/>
      <c r="BKO232" s="17"/>
      <c r="BKP232" s="17"/>
      <c r="BKQ232" s="17"/>
      <c r="BKR232" s="17"/>
      <c r="BKS232" s="17"/>
      <c r="BKT232" s="17"/>
      <c r="BKU232" s="17"/>
      <c r="BKV232" s="17"/>
      <c r="BKW232" s="17"/>
      <c r="BKX232" s="17"/>
      <c r="BKY232" s="17"/>
      <c r="BKZ232" s="17"/>
      <c r="BLA232" s="17"/>
      <c r="BLB232" s="17"/>
      <c r="BLC232" s="17"/>
      <c r="BLD232" s="17"/>
      <c r="BLE232" s="17"/>
      <c r="BLF232" s="17"/>
      <c r="BLG232" s="17"/>
      <c r="BLH232" s="17"/>
      <c r="BLI232" s="17"/>
      <c r="BLJ232" s="17"/>
      <c r="BLK232" s="17"/>
      <c r="BLL232" s="17"/>
      <c r="BLM232" s="17"/>
      <c r="BLN232" s="17"/>
      <c r="BLO232" s="17"/>
      <c r="BLP232" s="17"/>
      <c r="BLQ232" s="17"/>
      <c r="BLR232" s="17"/>
      <c r="BLS232" s="17"/>
      <c r="BLT232" s="17"/>
      <c r="BLU232" s="17"/>
      <c r="BLV232" s="17"/>
      <c r="BLW232" s="17"/>
      <c r="BLX232" s="17"/>
      <c r="BLY232" s="17"/>
      <c r="BLZ232" s="17"/>
      <c r="BMA232" s="17"/>
      <c r="BMB232" s="17"/>
      <c r="BMC232" s="17"/>
      <c r="BMD232" s="17"/>
      <c r="BME232" s="17"/>
      <c r="BMF232" s="17"/>
      <c r="BMG232" s="17"/>
      <c r="BMH232" s="17"/>
      <c r="BMI232" s="17"/>
      <c r="BMJ232" s="17"/>
      <c r="BMK232" s="17"/>
      <c r="BML232" s="17"/>
      <c r="BMM232" s="17"/>
      <c r="BMN232" s="17"/>
      <c r="BMO232" s="17"/>
      <c r="BMP232" s="17"/>
      <c r="BMQ232" s="17"/>
      <c r="BMR232" s="17"/>
      <c r="BMS232" s="17"/>
      <c r="BMT232" s="17"/>
      <c r="BMU232" s="17"/>
      <c r="BMV232" s="17"/>
      <c r="BMW232" s="17"/>
      <c r="BMX232" s="17"/>
      <c r="BMY232" s="17"/>
      <c r="BMZ232" s="17"/>
      <c r="BNA232" s="17"/>
      <c r="BNB232" s="17"/>
      <c r="BNC232" s="17"/>
      <c r="BND232" s="17"/>
      <c r="BNE232" s="17"/>
      <c r="BNF232" s="17"/>
      <c r="BNG232" s="17"/>
      <c r="BNH232" s="17"/>
      <c r="BNI232" s="17"/>
      <c r="BNJ232" s="17"/>
      <c r="BNK232" s="17"/>
      <c r="BNL232" s="17"/>
      <c r="BNM232" s="17"/>
      <c r="BNN232" s="17"/>
      <c r="BNO232" s="17"/>
      <c r="BNP232" s="17"/>
      <c r="BNQ232" s="17"/>
      <c r="BNR232" s="17"/>
      <c r="BNS232" s="17"/>
      <c r="BNT232" s="17"/>
      <c r="BNU232" s="17"/>
      <c r="BNV232" s="17"/>
      <c r="BNW232" s="17"/>
      <c r="BNX232" s="17"/>
      <c r="BNY232" s="17"/>
      <c r="BNZ232" s="17"/>
      <c r="BOA232" s="17"/>
      <c r="BOB232" s="17"/>
      <c r="BOC232" s="17"/>
      <c r="BOD232" s="17"/>
      <c r="BOE232" s="17"/>
      <c r="BOF232" s="17"/>
      <c r="BOG232" s="17"/>
      <c r="BOH232" s="17"/>
      <c r="BOI232" s="17"/>
      <c r="BOJ232" s="17"/>
      <c r="BOK232" s="17"/>
      <c r="BOL232" s="17"/>
      <c r="BOM232" s="17"/>
      <c r="BON232" s="17"/>
      <c r="BOO232" s="17"/>
      <c r="BOP232" s="17"/>
      <c r="BOQ232" s="17"/>
      <c r="BOR232" s="17"/>
      <c r="BOS232" s="17"/>
      <c r="BOT232" s="17"/>
      <c r="BOU232" s="17"/>
      <c r="BOV232" s="17"/>
      <c r="BOW232" s="17"/>
      <c r="BOX232" s="17"/>
      <c r="BOY232" s="17"/>
      <c r="BOZ232" s="17"/>
      <c r="BPA232" s="17"/>
      <c r="BPB232" s="17"/>
      <c r="BPC232" s="17"/>
      <c r="BPD232" s="17"/>
      <c r="BPE232" s="17"/>
      <c r="BPF232" s="17"/>
      <c r="BPG232" s="17"/>
      <c r="BPH232" s="17"/>
      <c r="BPI232" s="17"/>
      <c r="BPJ232" s="17"/>
      <c r="BPK232" s="17"/>
      <c r="BPL232" s="17"/>
      <c r="BPM232" s="17"/>
      <c r="BPN232" s="17"/>
      <c r="BPO232" s="17"/>
      <c r="BPP232" s="17"/>
      <c r="BPQ232" s="17"/>
      <c r="BPR232" s="17"/>
      <c r="BPS232" s="17"/>
      <c r="BPT232" s="17"/>
      <c r="BPU232" s="17"/>
      <c r="BPV232" s="17"/>
      <c r="BPW232" s="17"/>
      <c r="BPX232" s="17"/>
      <c r="BPY232" s="17"/>
      <c r="BPZ232" s="17"/>
      <c r="BQA232" s="17"/>
      <c r="BQB232" s="17"/>
      <c r="BQC232" s="17"/>
      <c r="BQD232" s="17"/>
      <c r="BQE232" s="17"/>
      <c r="BQF232" s="17"/>
      <c r="BQG232" s="17"/>
      <c r="BQH232" s="17"/>
      <c r="BQI232" s="17"/>
      <c r="BQJ232" s="17"/>
      <c r="BQK232" s="17"/>
      <c r="BQL232" s="17"/>
      <c r="BQM232" s="17"/>
      <c r="BQN232" s="17"/>
      <c r="BQO232" s="17"/>
      <c r="BQP232" s="17"/>
      <c r="BQQ232" s="17"/>
      <c r="BQR232" s="17"/>
      <c r="BQS232" s="17"/>
      <c r="BQT232" s="17"/>
      <c r="BQU232" s="17"/>
      <c r="BQV232" s="17"/>
      <c r="BQW232" s="17"/>
      <c r="BQX232" s="17"/>
      <c r="BQY232" s="17"/>
      <c r="BQZ232" s="17"/>
      <c r="BRA232" s="17"/>
      <c r="BRB232" s="17"/>
      <c r="BRC232" s="17"/>
      <c r="BRD232" s="17"/>
      <c r="BRE232" s="17"/>
      <c r="BRF232" s="17"/>
      <c r="BRG232" s="17"/>
      <c r="BRH232" s="17"/>
      <c r="BRI232" s="17"/>
      <c r="BRJ232" s="17"/>
      <c r="BRK232" s="17"/>
      <c r="BRL232" s="17"/>
      <c r="BRM232" s="17"/>
      <c r="BRN232" s="17"/>
      <c r="BRO232" s="17"/>
      <c r="BRP232" s="17"/>
      <c r="BRQ232" s="17"/>
      <c r="BRR232" s="17"/>
      <c r="BRS232" s="17"/>
      <c r="BRT232" s="17"/>
      <c r="BRU232" s="17"/>
      <c r="BRV232" s="17"/>
      <c r="BRW232" s="17"/>
      <c r="BRX232" s="17"/>
      <c r="BRY232" s="17"/>
      <c r="BRZ232" s="17"/>
      <c r="BSA232" s="17"/>
      <c r="BSB232" s="17"/>
      <c r="BSC232" s="17"/>
      <c r="BSD232" s="17"/>
      <c r="BSE232" s="17"/>
      <c r="BSF232" s="17"/>
      <c r="BSG232" s="17"/>
      <c r="BSH232" s="17"/>
      <c r="BSI232" s="17"/>
      <c r="BSJ232" s="17"/>
      <c r="BSK232" s="17"/>
      <c r="BSL232" s="17"/>
      <c r="BSM232" s="17"/>
      <c r="BSN232" s="17"/>
      <c r="BSO232" s="17"/>
      <c r="BSP232" s="17"/>
      <c r="BSQ232" s="17"/>
      <c r="BSR232" s="17"/>
      <c r="BSS232" s="17"/>
      <c r="BST232" s="17"/>
      <c r="BSU232" s="17"/>
      <c r="BSV232" s="17"/>
      <c r="BSW232" s="17"/>
      <c r="BSX232" s="17"/>
      <c r="BSY232" s="17"/>
      <c r="BSZ232" s="17"/>
      <c r="BTA232" s="17"/>
      <c r="BTB232" s="17"/>
      <c r="BTC232" s="17"/>
      <c r="BTD232" s="17"/>
      <c r="BTE232" s="17"/>
      <c r="BTF232" s="17"/>
      <c r="BTG232" s="17"/>
      <c r="BTH232" s="17"/>
      <c r="BTI232" s="17"/>
      <c r="BTJ232" s="17"/>
      <c r="BTK232" s="17"/>
      <c r="BTL232" s="17"/>
      <c r="BTM232" s="17"/>
      <c r="BTN232" s="17"/>
      <c r="BTO232" s="17"/>
      <c r="BTP232" s="17"/>
      <c r="BTQ232" s="17"/>
      <c r="BTR232" s="17"/>
      <c r="BTS232" s="17"/>
      <c r="BTT232" s="17"/>
      <c r="BTU232" s="17"/>
      <c r="BTV232" s="17"/>
      <c r="BTW232" s="17"/>
      <c r="BTX232" s="17"/>
      <c r="BTY232" s="17"/>
      <c r="BTZ232" s="17"/>
      <c r="BUA232" s="17"/>
      <c r="BUB232" s="17"/>
      <c r="BUC232" s="17"/>
      <c r="BUD232" s="17"/>
      <c r="BUE232" s="17"/>
      <c r="BUF232" s="17"/>
      <c r="BUG232" s="17"/>
      <c r="BUH232" s="17"/>
      <c r="BUI232" s="17"/>
      <c r="BUJ232" s="17"/>
      <c r="BUK232" s="17"/>
      <c r="BUL232" s="17"/>
      <c r="BUM232" s="17"/>
      <c r="BUN232" s="17"/>
      <c r="BUO232" s="17"/>
      <c r="BUP232" s="17"/>
      <c r="BUQ232" s="17"/>
      <c r="BUR232" s="17"/>
      <c r="BUS232" s="17"/>
      <c r="BUT232" s="17"/>
      <c r="BUU232" s="17"/>
      <c r="BUV232" s="17"/>
      <c r="BUW232" s="17"/>
      <c r="BUX232" s="17"/>
      <c r="BUY232" s="17"/>
      <c r="BUZ232" s="17"/>
      <c r="BVA232" s="17"/>
      <c r="BVB232" s="17"/>
      <c r="BVC232" s="17"/>
      <c r="BVD232" s="17"/>
      <c r="BVE232" s="17"/>
      <c r="BVF232" s="17"/>
      <c r="BVG232" s="17"/>
      <c r="BVH232" s="17"/>
      <c r="BVI232" s="17"/>
      <c r="BVJ232" s="17"/>
      <c r="BVK232" s="17"/>
      <c r="BVL232" s="17"/>
      <c r="BVM232" s="17"/>
      <c r="BVN232" s="17"/>
      <c r="BVO232" s="17"/>
      <c r="BVP232" s="17"/>
      <c r="BVQ232" s="17"/>
      <c r="BVR232" s="17"/>
      <c r="BVS232" s="17"/>
      <c r="BVT232" s="17"/>
      <c r="BVU232" s="17"/>
      <c r="BVV232" s="17"/>
      <c r="BVW232" s="17"/>
      <c r="BVX232" s="17"/>
      <c r="BVY232" s="17"/>
      <c r="BVZ232" s="17"/>
      <c r="BWA232" s="17"/>
      <c r="BWB232" s="17"/>
      <c r="BWC232" s="17"/>
      <c r="BWD232" s="17"/>
      <c r="BWE232" s="17"/>
      <c r="BWF232" s="17"/>
      <c r="BWG232" s="17"/>
      <c r="BWH232" s="17"/>
      <c r="BWI232" s="17"/>
      <c r="BWJ232" s="17"/>
      <c r="BWK232" s="17"/>
      <c r="BWL232" s="17"/>
      <c r="BWM232" s="17"/>
      <c r="BWN232" s="17"/>
      <c r="BWO232" s="17"/>
      <c r="BWP232" s="17"/>
      <c r="BWQ232" s="17"/>
      <c r="BWR232" s="17"/>
      <c r="BWS232" s="17"/>
      <c r="BWT232" s="17"/>
      <c r="BWU232" s="17"/>
      <c r="BWV232" s="17"/>
      <c r="BWW232" s="17"/>
      <c r="BWX232" s="17"/>
      <c r="BWY232" s="17"/>
      <c r="BWZ232" s="17"/>
      <c r="BXA232" s="17"/>
      <c r="BXB232" s="17"/>
      <c r="BXC232" s="17"/>
      <c r="BXD232" s="17"/>
      <c r="BXE232" s="17"/>
      <c r="BXF232" s="17"/>
      <c r="BXG232" s="17"/>
      <c r="BXH232" s="17"/>
      <c r="BXI232" s="17"/>
      <c r="BXJ232" s="17"/>
      <c r="BXK232" s="17"/>
      <c r="BXL232" s="17"/>
      <c r="BXM232" s="17"/>
      <c r="BXN232" s="17"/>
      <c r="BXO232" s="17"/>
      <c r="BXP232" s="17"/>
      <c r="BXQ232" s="17"/>
      <c r="BXR232" s="17"/>
      <c r="BXS232" s="17"/>
      <c r="BXT232" s="17"/>
      <c r="BXU232" s="17"/>
      <c r="BXV232" s="17"/>
      <c r="BXW232" s="17"/>
      <c r="BXX232" s="17"/>
      <c r="BXY232" s="17"/>
      <c r="BXZ232" s="17"/>
      <c r="BYA232" s="17"/>
      <c r="BYB232" s="17"/>
      <c r="BYC232" s="17"/>
      <c r="BYD232" s="17"/>
      <c r="BYE232" s="17"/>
      <c r="BYF232" s="17"/>
      <c r="BYG232" s="17"/>
      <c r="BYH232" s="17"/>
      <c r="BYI232" s="17"/>
      <c r="BYJ232" s="17"/>
      <c r="BYK232" s="17"/>
      <c r="BYL232" s="17"/>
      <c r="BYM232" s="17"/>
      <c r="BYN232" s="17"/>
      <c r="BYO232" s="17"/>
      <c r="BYP232" s="17"/>
      <c r="BYQ232" s="17"/>
      <c r="BYR232" s="17"/>
      <c r="BYS232" s="17"/>
      <c r="BYT232" s="17"/>
      <c r="BYU232" s="17"/>
      <c r="BYV232" s="17"/>
      <c r="BYW232" s="17"/>
      <c r="BYX232" s="17"/>
      <c r="BYY232" s="17"/>
      <c r="BYZ232" s="17"/>
      <c r="BZA232" s="17"/>
      <c r="BZB232" s="17"/>
      <c r="BZC232" s="17"/>
      <c r="BZD232" s="17"/>
      <c r="BZE232" s="17"/>
      <c r="BZF232" s="17"/>
      <c r="BZG232" s="17"/>
      <c r="BZH232" s="17"/>
      <c r="BZI232" s="17"/>
      <c r="BZJ232" s="17"/>
      <c r="BZK232" s="17"/>
      <c r="BZL232" s="17"/>
      <c r="BZM232" s="17"/>
      <c r="BZN232" s="17"/>
      <c r="BZO232" s="17"/>
      <c r="BZP232" s="17"/>
      <c r="BZQ232" s="17"/>
      <c r="BZR232" s="17"/>
      <c r="BZS232" s="17"/>
      <c r="BZT232" s="17"/>
      <c r="BZU232" s="17"/>
      <c r="BZV232" s="17"/>
      <c r="BZW232" s="17"/>
      <c r="BZX232" s="17"/>
      <c r="BZY232" s="17"/>
      <c r="BZZ232" s="17"/>
      <c r="CAA232" s="17"/>
      <c r="CAB232" s="17"/>
      <c r="CAC232" s="17"/>
      <c r="CAD232" s="17"/>
      <c r="CAE232" s="17"/>
      <c r="CAF232" s="17"/>
      <c r="CAG232" s="17"/>
      <c r="CAH232" s="17"/>
      <c r="CAI232" s="17"/>
      <c r="CAJ232" s="17"/>
      <c r="CAK232" s="17"/>
      <c r="CAL232" s="17"/>
      <c r="CAM232" s="17"/>
      <c r="CAN232" s="17"/>
      <c r="CAO232" s="17"/>
      <c r="CAP232" s="17"/>
      <c r="CAQ232" s="17"/>
      <c r="CAR232" s="17"/>
      <c r="CAS232" s="17"/>
      <c r="CAT232" s="17"/>
      <c r="CAU232" s="17"/>
      <c r="CAV232" s="17"/>
      <c r="CAW232" s="17"/>
      <c r="CAX232" s="17"/>
      <c r="CAY232" s="17"/>
      <c r="CAZ232" s="17"/>
      <c r="CBA232" s="17"/>
      <c r="CBB232" s="17"/>
      <c r="CBC232" s="17"/>
      <c r="CBD232" s="17"/>
      <c r="CBE232" s="17"/>
      <c r="CBF232" s="17"/>
      <c r="CBG232" s="17"/>
      <c r="CBH232" s="17"/>
      <c r="CBI232" s="17"/>
      <c r="CBJ232" s="17"/>
      <c r="CBK232" s="17"/>
      <c r="CBL232" s="17"/>
      <c r="CBM232" s="17"/>
      <c r="CBN232" s="17"/>
      <c r="CBO232" s="17"/>
      <c r="CBP232" s="17"/>
      <c r="CBQ232" s="17"/>
      <c r="CBR232" s="17"/>
      <c r="CBS232" s="17"/>
      <c r="CBT232" s="17"/>
      <c r="CBU232" s="17"/>
      <c r="CBV232" s="17"/>
      <c r="CBW232" s="17"/>
      <c r="CBX232" s="17"/>
      <c r="CBY232" s="17"/>
      <c r="CBZ232" s="17"/>
      <c r="CCA232" s="17"/>
      <c r="CCB232" s="17"/>
      <c r="CCC232" s="17"/>
      <c r="CCD232" s="17"/>
      <c r="CCE232" s="17"/>
      <c r="CCF232" s="17"/>
      <c r="CCG232" s="17"/>
      <c r="CCH232" s="17"/>
      <c r="CCI232" s="17"/>
      <c r="CCJ232" s="17"/>
      <c r="CCK232" s="17"/>
      <c r="CCL232" s="17"/>
      <c r="CCM232" s="17"/>
      <c r="CCN232" s="17"/>
      <c r="CCO232" s="17"/>
      <c r="CCP232" s="17"/>
      <c r="CCQ232" s="17"/>
      <c r="CCR232" s="17"/>
      <c r="CCS232" s="17"/>
      <c r="CCT232" s="17"/>
      <c r="CCU232" s="17"/>
      <c r="CCV232" s="17"/>
      <c r="CCW232" s="17"/>
      <c r="CCX232" s="17"/>
      <c r="CCY232" s="17"/>
      <c r="CCZ232" s="17"/>
      <c r="CDA232" s="17"/>
      <c r="CDB232" s="17"/>
      <c r="CDC232" s="17"/>
      <c r="CDD232" s="17"/>
      <c r="CDE232" s="17"/>
      <c r="CDF232" s="17"/>
      <c r="CDG232" s="17"/>
      <c r="CDH232" s="17"/>
      <c r="CDI232" s="17"/>
      <c r="CDJ232" s="17"/>
      <c r="CDK232" s="17"/>
      <c r="CDL232" s="17"/>
      <c r="CDM232" s="17"/>
      <c r="CDN232" s="17"/>
      <c r="CDO232" s="17"/>
      <c r="CDP232" s="17"/>
      <c r="CDQ232" s="17"/>
      <c r="CDR232" s="17"/>
      <c r="CDS232" s="17"/>
      <c r="CDT232" s="17"/>
      <c r="CDU232" s="17"/>
    </row>
    <row r="233">
      <c r="A233" s="14" t="s">
        <v>2801</v>
      </c>
      <c r="B233" s="14" t="s">
        <v>4503</v>
      </c>
      <c r="C233" s="14" t="s">
        <v>2803</v>
      </c>
      <c r="D233" s="14" t="s">
        <v>2804</v>
      </c>
      <c r="E233" s="14" t="s">
        <v>4504</v>
      </c>
      <c r="F233" s="14" t="s">
        <v>2835</v>
      </c>
      <c r="I233" s="14" t="s">
        <v>4505</v>
      </c>
      <c r="J233" s="14" t="s">
        <v>2618</v>
      </c>
      <c r="K233" s="14" t="s">
        <v>2619</v>
      </c>
      <c r="L233" s="14" t="s">
        <v>2658</v>
      </c>
      <c r="M233" s="17"/>
      <c r="N233" s="14" t="s">
        <v>2690</v>
      </c>
      <c r="O233" s="14" t="s">
        <v>2690</v>
      </c>
      <c r="P233" s="14" t="s">
        <v>2690</v>
      </c>
      <c r="Q233" s="16">
        <v>11.0</v>
      </c>
      <c r="R233" s="16">
        <v>4104648.0</v>
      </c>
      <c r="S233" s="16">
        <v>4104648.0</v>
      </c>
      <c r="T233" s="14" t="s">
        <v>2631</v>
      </c>
      <c r="U233" s="14" t="s">
        <v>2630</v>
      </c>
      <c r="V233" s="14" t="s">
        <v>4506</v>
      </c>
      <c r="W233" s="14" t="s">
        <v>4507</v>
      </c>
      <c r="X233" s="16">
        <v>0.53</v>
      </c>
      <c r="Y233" s="17"/>
      <c r="Z233" s="16">
        <v>19.0</v>
      </c>
      <c r="AA233" s="16">
        <v>17.0</v>
      </c>
      <c r="AB233" s="17"/>
      <c r="AC233" s="16">
        <v>31.0</v>
      </c>
      <c r="AD233" s="16">
        <v>1323.0</v>
      </c>
      <c r="AE233" s="22">
        <v>45577.0</v>
      </c>
      <c r="AF233" s="17"/>
      <c r="AG233" s="14" t="s">
        <v>2876</v>
      </c>
      <c r="AI233" s="17"/>
      <c r="AJ233" s="17"/>
      <c r="AK233" s="17"/>
      <c r="AL233" s="16">
        <v>78.0</v>
      </c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4" t="s">
        <v>2806</v>
      </c>
      <c r="BB233" s="17"/>
      <c r="BC233" s="17"/>
      <c r="BD233" s="17"/>
      <c r="BE233" s="17"/>
      <c r="BF233" s="14" t="s">
        <v>2563</v>
      </c>
      <c r="BG233" s="16">
        <v>1.0</v>
      </c>
      <c r="BH233" s="14" t="s">
        <v>2564</v>
      </c>
      <c r="BI233" s="14" t="s">
        <v>2565</v>
      </c>
      <c r="BJ233" s="14" t="s">
        <v>2566</v>
      </c>
      <c r="BK233" s="17"/>
      <c r="BL233" s="17"/>
      <c r="BM233" s="16">
        <v>44.5</v>
      </c>
      <c r="BN233" s="17"/>
      <c r="BO233" s="17"/>
      <c r="BP233" s="17"/>
      <c r="BQ233" s="17"/>
      <c r="BR233" s="17"/>
      <c r="BS233" s="16">
        <v>0.156</v>
      </c>
      <c r="BT233" s="16">
        <v>19.890193</v>
      </c>
      <c r="BU233" s="14" t="s">
        <v>2567</v>
      </c>
      <c r="BV233" s="17"/>
      <c r="BW233" s="17"/>
      <c r="BX233" s="16">
        <v>5.0</v>
      </c>
      <c r="BY233" s="14" t="s">
        <v>2807</v>
      </c>
      <c r="BZ233" s="16">
        <v>605.0</v>
      </c>
      <c r="CA233" s="16">
        <v>-28570.0</v>
      </c>
      <c r="CB233" s="16">
        <v>0.0</v>
      </c>
      <c r="CC233" s="16">
        <v>19.890193</v>
      </c>
      <c r="CD233" s="14" t="s">
        <v>2571</v>
      </c>
      <c r="CE233" s="16">
        <v>19.890193</v>
      </c>
      <c r="CF233" s="14" t="s">
        <v>2572</v>
      </c>
      <c r="CG233" s="14" t="s">
        <v>2704</v>
      </c>
      <c r="CH233" s="19">
        <v>41332.0</v>
      </c>
      <c r="CI233" s="14" t="s">
        <v>3832</v>
      </c>
      <c r="CJ233" s="14" t="s">
        <v>2719</v>
      </c>
      <c r="CK233" s="14" t="s">
        <v>2574</v>
      </c>
      <c r="CL233" s="14" t="s">
        <v>4508</v>
      </c>
      <c r="CM233" s="20">
        <v>2366833.0</v>
      </c>
      <c r="CN233" s="14" t="s">
        <v>4508</v>
      </c>
      <c r="CO233" s="14" t="s">
        <v>2563</v>
      </c>
      <c r="CP233" s="14" t="s">
        <v>2563</v>
      </c>
      <c r="CQ233" s="16">
        <v>0.8695</v>
      </c>
      <c r="CR233" s="16">
        <v>20.02</v>
      </c>
      <c r="CS233" s="14" t="s">
        <v>2574</v>
      </c>
      <c r="CT233" s="14" t="s">
        <v>4509</v>
      </c>
      <c r="CX233" s="14" t="s">
        <v>2580</v>
      </c>
      <c r="CY233" s="16">
        <v>19.890193</v>
      </c>
      <c r="CZ233" s="14" t="s">
        <v>2581</v>
      </c>
      <c r="DB233" s="14" t="s">
        <v>2563</v>
      </c>
      <c r="DC233" s="14" t="s">
        <v>2769</v>
      </c>
      <c r="DD233" s="14" t="s">
        <v>4398</v>
      </c>
      <c r="DE233" s="14" t="s">
        <v>2563</v>
      </c>
      <c r="DF233" s="14" t="s">
        <v>2574</v>
      </c>
      <c r="DG233" s="14" t="s">
        <v>4495</v>
      </c>
      <c r="DH233" s="14" t="s">
        <v>4496</v>
      </c>
      <c r="DI233" s="14" t="s">
        <v>2813</v>
      </c>
      <c r="DJ233" s="14" t="s">
        <v>2814</v>
      </c>
      <c r="DK233" s="16">
        <v>74.0</v>
      </c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  <c r="KL233" s="17"/>
      <c r="KM233" s="17"/>
      <c r="KN233" s="17"/>
      <c r="KO233" s="17"/>
      <c r="KP233" s="17"/>
      <c r="KQ233" s="17"/>
      <c r="KR233" s="17"/>
      <c r="KS233" s="17"/>
      <c r="KT233" s="17"/>
      <c r="KU233" s="17"/>
      <c r="KV233" s="17"/>
      <c r="KW233" s="17"/>
      <c r="KX233" s="17"/>
      <c r="KY233" s="17"/>
      <c r="KZ233" s="17"/>
      <c r="LA233" s="17"/>
      <c r="LB233" s="17"/>
      <c r="LC233" s="17"/>
      <c r="LD233" s="17"/>
      <c r="LE233" s="17"/>
      <c r="LF233" s="17"/>
      <c r="LG233" s="17"/>
      <c r="LH233" s="17"/>
      <c r="LI233" s="17"/>
      <c r="LJ233" s="17"/>
      <c r="LK233" s="17"/>
      <c r="LL233" s="17"/>
      <c r="LM233" s="17"/>
      <c r="LN233" s="17"/>
      <c r="LO233" s="17"/>
      <c r="LP233" s="17"/>
      <c r="LQ233" s="17"/>
      <c r="LR233" s="17"/>
      <c r="LS233" s="17"/>
      <c r="LT233" s="17"/>
      <c r="LU233" s="17"/>
      <c r="LV233" s="17"/>
      <c r="LW233" s="17"/>
      <c r="LX233" s="17"/>
      <c r="LY233" s="17"/>
      <c r="LZ233" s="17"/>
      <c r="MA233" s="17"/>
      <c r="MB233" s="17"/>
      <c r="MC233" s="17"/>
      <c r="MD233" s="17"/>
      <c r="ME233" s="17"/>
      <c r="MF233" s="17"/>
      <c r="MG233" s="17"/>
      <c r="MH233" s="17"/>
      <c r="MI233" s="17"/>
      <c r="MJ233" s="17"/>
      <c r="MK233" s="17"/>
      <c r="ML233" s="17"/>
      <c r="MM233" s="17"/>
      <c r="MN233" s="17"/>
      <c r="MO233" s="17"/>
      <c r="MP233" s="17"/>
      <c r="MQ233" s="17"/>
      <c r="MR233" s="17"/>
      <c r="MS233" s="17"/>
      <c r="MT233" s="17"/>
      <c r="MU233" s="17"/>
      <c r="MV233" s="17"/>
      <c r="MW233" s="17"/>
      <c r="MX233" s="17"/>
      <c r="MY233" s="17"/>
      <c r="MZ233" s="17"/>
      <c r="NA233" s="17"/>
      <c r="NB233" s="17"/>
      <c r="NC233" s="17"/>
      <c r="ND233" s="17"/>
      <c r="NE233" s="17"/>
      <c r="NF233" s="17"/>
      <c r="NG233" s="17"/>
      <c r="NH233" s="17"/>
      <c r="NI233" s="17"/>
      <c r="NJ233" s="17"/>
      <c r="NK233" s="17"/>
      <c r="NL233" s="17"/>
      <c r="NM233" s="17"/>
      <c r="NN233" s="17"/>
      <c r="NO233" s="17"/>
      <c r="NP233" s="17"/>
      <c r="NQ233" s="17"/>
      <c r="NR233" s="17"/>
      <c r="NS233" s="17"/>
      <c r="NT233" s="17"/>
      <c r="NU233" s="17"/>
      <c r="NV233" s="17"/>
      <c r="NW233" s="17"/>
      <c r="NX233" s="17"/>
      <c r="NY233" s="17"/>
      <c r="NZ233" s="17"/>
      <c r="OA233" s="17"/>
      <c r="OB233" s="17"/>
      <c r="OC233" s="17"/>
      <c r="OD233" s="17"/>
      <c r="OE233" s="17"/>
      <c r="OF233" s="17"/>
      <c r="OG233" s="17"/>
      <c r="OH233" s="17"/>
      <c r="OI233" s="17"/>
      <c r="OJ233" s="17"/>
      <c r="OK233" s="17"/>
      <c r="OL233" s="17"/>
      <c r="OM233" s="17"/>
      <c r="ON233" s="17"/>
      <c r="OO233" s="17"/>
      <c r="OP233" s="17"/>
      <c r="OQ233" s="17"/>
      <c r="OR233" s="17"/>
      <c r="OS233" s="17"/>
      <c r="OT233" s="17"/>
      <c r="OU233" s="17"/>
      <c r="OV233" s="17"/>
      <c r="OW233" s="17"/>
      <c r="OX233" s="17"/>
      <c r="OY233" s="17"/>
      <c r="OZ233" s="17"/>
      <c r="PA233" s="17"/>
      <c r="PB233" s="17"/>
      <c r="PC233" s="17"/>
      <c r="PD233" s="17"/>
      <c r="PE233" s="17"/>
      <c r="PF233" s="17"/>
      <c r="PG233" s="17"/>
      <c r="PH233" s="17"/>
      <c r="PI233" s="17"/>
      <c r="PJ233" s="17"/>
      <c r="PK233" s="17"/>
      <c r="PL233" s="17"/>
      <c r="PM233" s="17"/>
      <c r="PN233" s="17"/>
      <c r="PO233" s="17"/>
      <c r="PP233" s="17"/>
      <c r="PQ233" s="17"/>
      <c r="PR233" s="17"/>
      <c r="PS233" s="17"/>
      <c r="PT233" s="17"/>
      <c r="PU233" s="17"/>
      <c r="PV233" s="17"/>
      <c r="PW233" s="17"/>
      <c r="PX233" s="17"/>
      <c r="PY233" s="17"/>
      <c r="PZ233" s="17"/>
      <c r="QA233" s="17"/>
      <c r="QB233" s="17"/>
      <c r="QC233" s="17"/>
      <c r="QD233" s="17"/>
      <c r="QE233" s="17"/>
      <c r="QF233" s="17"/>
      <c r="QG233" s="17"/>
      <c r="QH233" s="17"/>
      <c r="QI233" s="17"/>
      <c r="QJ233" s="17"/>
      <c r="QK233" s="17"/>
      <c r="QL233" s="17"/>
      <c r="QM233" s="17"/>
      <c r="QN233" s="17"/>
      <c r="QO233" s="17"/>
      <c r="QP233" s="17"/>
      <c r="QQ233" s="17"/>
      <c r="QR233" s="17"/>
      <c r="QS233" s="17"/>
      <c r="QT233" s="17"/>
      <c r="QU233" s="16">
        <v>9.0</v>
      </c>
      <c r="QV233" s="16">
        <v>0.0</v>
      </c>
      <c r="QW233" s="16">
        <v>4.0</v>
      </c>
      <c r="QX233" s="17"/>
      <c r="QY233" s="17"/>
      <c r="QZ233" s="17"/>
      <c r="RA233" s="17"/>
      <c r="RB233" s="17"/>
      <c r="RC233" s="17"/>
      <c r="RD233" s="17"/>
      <c r="RE233" s="17"/>
      <c r="RF233" s="17"/>
      <c r="RG233" s="17"/>
      <c r="RH233" s="17"/>
      <c r="RI233" s="17"/>
      <c r="RJ233" s="17"/>
      <c r="RK233" s="17"/>
      <c r="RL233" s="17"/>
      <c r="RM233" s="17"/>
      <c r="RN233" s="17"/>
      <c r="RO233" s="17"/>
      <c r="RP233" s="17"/>
      <c r="RQ233" s="17"/>
      <c r="RR233" s="17"/>
      <c r="RS233" s="17"/>
      <c r="RT233" s="17"/>
      <c r="RU233" s="17"/>
      <c r="RV233" s="17"/>
      <c r="RW233" s="17"/>
      <c r="RX233" s="17"/>
      <c r="RY233" s="17"/>
      <c r="RZ233" s="17"/>
      <c r="SA233" s="17"/>
      <c r="SB233" s="17"/>
      <c r="SC233" s="17"/>
      <c r="SD233" s="17"/>
      <c r="SE233" s="17"/>
      <c r="SF233" s="17"/>
      <c r="SG233" s="17"/>
      <c r="SH233" s="17"/>
      <c r="SI233" s="17"/>
      <c r="SJ233" s="17"/>
      <c r="SK233" s="17"/>
      <c r="SL233" s="17"/>
      <c r="SM233" s="17"/>
      <c r="SN233" s="17"/>
      <c r="SO233" s="17"/>
      <c r="SP233" s="17"/>
      <c r="SQ233" s="17"/>
      <c r="SR233" s="17"/>
      <c r="SS233" s="17"/>
      <c r="ST233" s="17"/>
      <c r="SU233" s="17"/>
      <c r="SV233" s="17"/>
      <c r="SW233" s="17"/>
      <c r="SX233" s="17"/>
      <c r="SY233" s="17"/>
      <c r="SZ233" s="17"/>
      <c r="TA233" s="17"/>
      <c r="TB233" s="17"/>
      <c r="TC233" s="17"/>
      <c r="TD233" s="17"/>
      <c r="TE233" s="17"/>
      <c r="TF233" s="17"/>
      <c r="TG233" s="17"/>
      <c r="TH233" s="17"/>
      <c r="TI233" s="17"/>
      <c r="TJ233" s="17"/>
      <c r="TK233" s="17"/>
      <c r="TL233" s="17"/>
      <c r="TM233" s="17"/>
      <c r="TN233" s="17"/>
      <c r="TO233" s="17"/>
      <c r="TP233" s="17"/>
      <c r="TQ233" s="17"/>
      <c r="TR233" s="17"/>
      <c r="TS233" s="17"/>
      <c r="TT233" s="17"/>
      <c r="TU233" s="17"/>
      <c r="TV233" s="17"/>
      <c r="TW233" s="17"/>
      <c r="TX233" s="17"/>
      <c r="TY233" s="17"/>
      <c r="TZ233" s="17"/>
      <c r="UA233" s="17"/>
      <c r="UB233" s="17"/>
      <c r="UC233" s="17"/>
      <c r="UD233" s="17"/>
      <c r="UE233" s="17"/>
      <c r="UF233" s="17"/>
      <c r="UG233" s="17"/>
      <c r="UH233" s="17"/>
      <c r="UI233" s="17"/>
      <c r="UJ233" s="17"/>
      <c r="UK233" s="17"/>
      <c r="UL233" s="17"/>
      <c r="UM233" s="17"/>
      <c r="UN233" s="17"/>
      <c r="UO233" s="17"/>
      <c r="UP233" s="17"/>
      <c r="UQ233" s="17"/>
      <c r="UR233" s="17"/>
      <c r="US233" s="17"/>
      <c r="UT233" s="17"/>
      <c r="UU233" s="17"/>
      <c r="UV233" s="17"/>
      <c r="UW233" s="17"/>
      <c r="UX233" s="17"/>
      <c r="UY233" s="17"/>
      <c r="UZ233" s="17"/>
      <c r="VA233" s="17"/>
      <c r="VB233" s="17"/>
      <c r="VC233" s="17"/>
      <c r="VD233" s="17"/>
      <c r="VE233" s="17"/>
      <c r="VF233" s="17"/>
      <c r="VG233" s="17"/>
      <c r="VH233" s="17"/>
      <c r="VI233" s="17"/>
      <c r="VJ233" s="17"/>
      <c r="VK233" s="17"/>
      <c r="VL233" s="17"/>
      <c r="VM233" s="17"/>
      <c r="VN233" s="17"/>
      <c r="VO233" s="17"/>
      <c r="VP233" s="17"/>
      <c r="VQ233" s="17"/>
      <c r="VR233" s="17"/>
      <c r="VS233" s="17"/>
      <c r="VT233" s="17"/>
      <c r="VU233" s="17"/>
      <c r="VV233" s="17"/>
      <c r="VW233" s="17"/>
      <c r="VX233" s="17"/>
      <c r="VY233" s="17"/>
      <c r="VZ233" s="17"/>
      <c r="WA233" s="17"/>
      <c r="WB233" s="17"/>
      <c r="WC233" s="17"/>
      <c r="WD233" s="17"/>
      <c r="WE233" s="17"/>
      <c r="WF233" s="17"/>
      <c r="WG233" s="17"/>
      <c r="WH233" s="17"/>
      <c r="WI233" s="17"/>
      <c r="WJ233" s="17"/>
      <c r="WK233" s="17"/>
      <c r="WL233" s="17"/>
      <c r="WM233" s="17"/>
      <c r="WN233" s="17"/>
      <c r="WO233" s="17"/>
      <c r="WP233" s="17"/>
      <c r="WQ233" s="17"/>
      <c r="WR233" s="17"/>
      <c r="WS233" s="17"/>
      <c r="WT233" s="17"/>
      <c r="WU233" s="17"/>
      <c r="WV233" s="17"/>
      <c r="WW233" s="17"/>
      <c r="WX233" s="17"/>
      <c r="WY233" s="17"/>
      <c r="WZ233" s="17"/>
      <c r="XA233" s="17"/>
      <c r="XB233" s="17"/>
      <c r="XC233" s="17"/>
      <c r="XD233" s="17"/>
      <c r="XE233" s="17"/>
      <c r="XF233" s="17"/>
      <c r="XG233" s="17"/>
      <c r="XH233" s="17"/>
      <c r="XI233" s="17"/>
      <c r="XJ233" s="17"/>
      <c r="XK233" s="17"/>
      <c r="XL233" s="17"/>
      <c r="XM233" s="17"/>
      <c r="XN233" s="17"/>
      <c r="XO233" s="17"/>
      <c r="XP233" s="17"/>
      <c r="XQ233" s="17"/>
      <c r="XR233" s="17"/>
      <c r="XS233" s="17"/>
      <c r="XT233" s="17"/>
      <c r="XU233" s="17"/>
      <c r="XV233" s="17"/>
      <c r="XW233" s="17"/>
      <c r="XX233" s="17"/>
      <c r="XY233" s="17"/>
      <c r="XZ233" s="17"/>
      <c r="YA233" s="17"/>
      <c r="YB233" s="17"/>
      <c r="YC233" s="17"/>
      <c r="YD233" s="17"/>
      <c r="YE233" s="17"/>
      <c r="YF233" s="17"/>
      <c r="YG233" s="17"/>
      <c r="YH233" s="17"/>
      <c r="YI233" s="17"/>
      <c r="YJ233" s="17"/>
      <c r="YK233" s="17"/>
      <c r="YL233" s="17"/>
      <c r="YM233" s="17"/>
      <c r="YN233" s="17"/>
      <c r="YO233" s="17"/>
      <c r="YP233" s="17"/>
      <c r="YQ233" s="17"/>
      <c r="YR233" s="17"/>
      <c r="YS233" s="17"/>
      <c r="YT233" s="17"/>
      <c r="YU233" s="17"/>
      <c r="YV233" s="17"/>
      <c r="YW233" s="17"/>
      <c r="YX233" s="17"/>
      <c r="YY233" s="17"/>
      <c r="YZ233" s="17"/>
      <c r="ZA233" s="17"/>
      <c r="ZB233" s="17"/>
      <c r="ZC233" s="17"/>
      <c r="ZD233" s="17"/>
      <c r="ZE233" s="17"/>
      <c r="ZF233" s="17"/>
      <c r="ZG233" s="17"/>
      <c r="ZH233" s="17"/>
      <c r="ZI233" s="17"/>
      <c r="ZJ233" s="17"/>
      <c r="ZK233" s="17"/>
      <c r="ZL233" s="17"/>
      <c r="ZM233" s="17"/>
      <c r="ZN233" s="17"/>
      <c r="ZO233" s="17"/>
      <c r="ZP233" s="17"/>
      <c r="ZQ233" s="17"/>
      <c r="ZR233" s="17"/>
      <c r="ZS233" s="17"/>
      <c r="ZT233" s="17"/>
      <c r="ZU233" s="17"/>
      <c r="ZV233" s="17"/>
      <c r="ZW233" s="17"/>
      <c r="ZX233" s="17"/>
      <c r="ZY233" s="17"/>
      <c r="ZZ233" s="17"/>
      <c r="AAA233" s="17"/>
      <c r="AAB233" s="17"/>
      <c r="AAC233" s="17"/>
      <c r="AAD233" s="17"/>
      <c r="AAE233" s="17"/>
      <c r="AAF233" s="17"/>
      <c r="AAG233" s="17"/>
      <c r="AAH233" s="17"/>
      <c r="AAI233" s="17"/>
      <c r="AAJ233" s="17"/>
      <c r="AAK233" s="17"/>
      <c r="AAL233" s="17"/>
      <c r="AAM233" s="17"/>
      <c r="AAN233" s="17"/>
      <c r="AAO233" s="17"/>
      <c r="AAP233" s="17"/>
      <c r="AAQ233" s="17"/>
      <c r="AAR233" s="17"/>
      <c r="AAS233" s="17"/>
      <c r="AAT233" s="17"/>
      <c r="AAU233" s="17"/>
      <c r="AAV233" s="17"/>
      <c r="AAW233" s="17"/>
      <c r="AAX233" s="17"/>
      <c r="AAY233" s="17"/>
      <c r="AAZ233" s="17"/>
      <c r="ABA233" s="17"/>
      <c r="ABB233" s="17"/>
      <c r="ABC233" s="17"/>
      <c r="ABD233" s="17"/>
      <c r="ABE233" s="17"/>
      <c r="ABF233" s="17"/>
      <c r="ABG233" s="17"/>
      <c r="ABH233" s="17"/>
      <c r="ABI233" s="17"/>
      <c r="ABJ233" s="17"/>
      <c r="ABK233" s="17"/>
      <c r="ABL233" s="17"/>
      <c r="ABM233" s="17"/>
      <c r="ABN233" s="17"/>
      <c r="ABO233" s="17"/>
      <c r="ABP233" s="17"/>
      <c r="ABQ233" s="17"/>
      <c r="ABR233" s="17"/>
      <c r="ABS233" s="17"/>
      <c r="ABT233" s="17"/>
      <c r="ABU233" s="17"/>
      <c r="ABV233" s="17"/>
      <c r="ABW233" s="17"/>
      <c r="ABX233" s="17"/>
      <c r="ABY233" s="17"/>
      <c r="ABZ233" s="17"/>
      <c r="ACA233" s="17"/>
      <c r="ACB233" s="17"/>
      <c r="ACC233" s="17"/>
      <c r="ACD233" s="17"/>
      <c r="ACE233" s="17"/>
      <c r="ACF233" s="17"/>
      <c r="ACG233" s="17"/>
      <c r="ACH233" s="17"/>
      <c r="ACI233" s="17"/>
      <c r="ACJ233" s="17"/>
      <c r="ACK233" s="17"/>
      <c r="ACL233" s="17"/>
      <c r="ACM233" s="17"/>
      <c r="ACN233" s="17"/>
      <c r="ACO233" s="17"/>
      <c r="ACP233" s="17"/>
      <c r="ACQ233" s="17"/>
      <c r="ACR233" s="17"/>
      <c r="ACS233" s="17"/>
      <c r="ACT233" s="17"/>
      <c r="ACU233" s="17"/>
      <c r="ACV233" s="17"/>
      <c r="ACW233" s="17"/>
      <c r="ACX233" s="17"/>
      <c r="ACY233" s="17"/>
      <c r="ACZ233" s="17"/>
      <c r="ADA233" s="17"/>
      <c r="ADB233" s="17"/>
      <c r="ADC233" s="17"/>
      <c r="ADD233" s="17"/>
      <c r="ADE233" s="17"/>
      <c r="ADF233" s="17"/>
      <c r="ADG233" s="17"/>
      <c r="ADH233" s="17"/>
      <c r="ADI233" s="17"/>
      <c r="ADJ233" s="17"/>
      <c r="ADK233" s="17"/>
      <c r="ADL233" s="17"/>
      <c r="ADM233" s="17"/>
      <c r="ADN233" s="17"/>
      <c r="ADO233" s="17"/>
      <c r="ADP233" s="17"/>
      <c r="ADQ233" s="17"/>
      <c r="ADR233" s="17"/>
      <c r="ADS233" s="17"/>
      <c r="ADT233" s="17"/>
      <c r="ADU233" s="17"/>
      <c r="ADV233" s="17"/>
      <c r="ADW233" s="17"/>
      <c r="ADX233" s="17"/>
      <c r="ADY233" s="17"/>
      <c r="ADZ233" s="17"/>
      <c r="AEA233" s="17"/>
      <c r="AEB233" s="17"/>
      <c r="AEC233" s="17"/>
      <c r="AED233" s="17"/>
      <c r="AEE233" s="17"/>
      <c r="AEF233" s="17"/>
      <c r="AEG233" s="17"/>
      <c r="AEH233" s="17"/>
      <c r="AEI233" s="17"/>
      <c r="AEJ233" s="17"/>
      <c r="AEK233" s="17"/>
      <c r="AEL233" s="17"/>
      <c r="AEM233" s="17"/>
      <c r="AEN233" s="17"/>
      <c r="AEO233" s="17"/>
      <c r="AEP233" s="17"/>
      <c r="AEQ233" s="17"/>
      <c r="AER233" s="17"/>
      <c r="AES233" s="17"/>
      <c r="AET233" s="17"/>
      <c r="AEU233" s="17"/>
      <c r="AEV233" s="17"/>
      <c r="AEW233" s="17"/>
      <c r="AEX233" s="17"/>
      <c r="AEY233" s="17"/>
      <c r="AEZ233" s="17"/>
      <c r="AFA233" s="17"/>
      <c r="AFB233" s="17"/>
      <c r="AFC233" s="17"/>
      <c r="AFD233" s="17"/>
      <c r="AFE233" s="17"/>
      <c r="AFF233" s="17"/>
      <c r="AFG233" s="17"/>
      <c r="AFH233" s="17"/>
      <c r="AFI233" s="17"/>
      <c r="AFJ233" s="17"/>
      <c r="AFK233" s="17"/>
      <c r="AFL233" s="17"/>
      <c r="AFM233" s="17"/>
      <c r="AFN233" s="17"/>
      <c r="AFO233" s="17"/>
      <c r="AFP233" s="17"/>
      <c r="AFQ233" s="17"/>
      <c r="AFR233" s="17"/>
      <c r="AFS233" s="17"/>
      <c r="AFT233" s="17"/>
      <c r="AFU233" s="17"/>
      <c r="AFV233" s="17"/>
      <c r="AFW233" s="17"/>
      <c r="AFX233" s="17"/>
      <c r="AFY233" s="17"/>
      <c r="AFZ233" s="17"/>
      <c r="AGA233" s="17"/>
      <c r="AGB233" s="17"/>
      <c r="AGC233" s="17"/>
      <c r="AGD233" s="17"/>
      <c r="AGE233" s="17"/>
      <c r="AGF233" s="17"/>
      <c r="AGG233" s="17"/>
      <c r="AGH233" s="17"/>
      <c r="AGI233" s="17"/>
      <c r="AGJ233" s="17"/>
      <c r="AGK233" s="17"/>
      <c r="AGL233" s="17"/>
      <c r="AGM233" s="17"/>
      <c r="AGN233" s="17"/>
      <c r="AGO233" s="17"/>
      <c r="AGP233" s="17"/>
      <c r="AGQ233" s="17"/>
      <c r="AGR233" s="17"/>
      <c r="AGS233" s="17"/>
      <c r="AGT233" s="17"/>
      <c r="AGU233" s="17"/>
      <c r="AGV233" s="17"/>
      <c r="AGW233" s="17"/>
      <c r="AGX233" s="17"/>
      <c r="AGY233" s="17"/>
      <c r="AGZ233" s="17"/>
      <c r="AHA233" s="17"/>
      <c r="AHB233" s="17"/>
      <c r="AHC233" s="17"/>
      <c r="AHD233" s="17"/>
      <c r="AHE233" s="17"/>
      <c r="AHF233" s="17"/>
      <c r="AHG233" s="17"/>
      <c r="AHH233" s="17"/>
      <c r="AHI233" s="17"/>
      <c r="AHJ233" s="17"/>
      <c r="AHK233" s="17"/>
      <c r="AHL233" s="17"/>
      <c r="AHM233" s="17"/>
      <c r="AHN233" s="17"/>
      <c r="AHO233" s="17"/>
      <c r="AHP233" s="17"/>
      <c r="AHQ233" s="17"/>
      <c r="AHR233" s="17"/>
      <c r="AHS233" s="17"/>
      <c r="AHT233" s="17"/>
      <c r="AHU233" s="17"/>
      <c r="AHV233" s="17"/>
      <c r="AHW233" s="17"/>
      <c r="AHX233" s="17"/>
      <c r="AHY233" s="17"/>
      <c r="AHZ233" s="17"/>
      <c r="AIA233" s="17"/>
      <c r="AIB233" s="17"/>
      <c r="AIC233" s="17"/>
      <c r="AID233" s="17"/>
      <c r="AIE233" s="17"/>
      <c r="AIF233" s="17"/>
      <c r="AIG233" s="17"/>
      <c r="AIH233" s="17"/>
      <c r="AII233" s="17"/>
      <c r="AIJ233" s="17"/>
      <c r="AIK233" s="17"/>
      <c r="AIL233" s="17"/>
      <c r="AIM233" s="17"/>
      <c r="AIN233" s="17"/>
      <c r="AIO233" s="17"/>
      <c r="AIP233" s="17"/>
      <c r="AIQ233" s="17"/>
      <c r="AIR233" s="17"/>
      <c r="AIS233" s="17"/>
      <c r="AIT233" s="17"/>
      <c r="AIU233" s="17"/>
      <c r="AIV233" s="17"/>
      <c r="AIW233" s="17"/>
      <c r="AIX233" s="17"/>
      <c r="AIY233" s="17"/>
      <c r="AIZ233" s="17"/>
      <c r="AJA233" s="17"/>
      <c r="AJB233" s="17"/>
      <c r="AJC233" s="17"/>
      <c r="AJD233" s="17"/>
      <c r="AJE233" s="17"/>
      <c r="AJF233" s="17"/>
      <c r="AJG233" s="17"/>
      <c r="AJH233" s="17"/>
      <c r="AJI233" s="17"/>
      <c r="AJJ233" s="17"/>
      <c r="AJK233" s="17"/>
      <c r="AJL233" s="17"/>
      <c r="AJM233" s="17"/>
      <c r="AJN233" s="17"/>
      <c r="AJO233" s="17"/>
      <c r="AJP233" s="17"/>
      <c r="AJQ233" s="17"/>
      <c r="AJR233" s="17"/>
      <c r="AJS233" s="17"/>
      <c r="AJT233" s="17"/>
      <c r="AJU233" s="17"/>
      <c r="AJV233" s="17"/>
      <c r="AJW233" s="17"/>
      <c r="AJX233" s="17"/>
      <c r="AJY233" s="17"/>
      <c r="AJZ233" s="17"/>
      <c r="AKA233" s="17"/>
      <c r="AKB233" s="17"/>
      <c r="AKC233" s="17"/>
      <c r="AKD233" s="17"/>
      <c r="AKE233" s="17"/>
      <c r="AKF233" s="17"/>
      <c r="AKG233" s="17"/>
      <c r="AKH233" s="17"/>
      <c r="AKI233" s="17"/>
      <c r="AKJ233" s="17"/>
      <c r="AKK233" s="17"/>
      <c r="AKL233" s="17"/>
      <c r="AKM233" s="17"/>
      <c r="AKN233" s="17"/>
      <c r="AKO233" s="17"/>
      <c r="AKP233" s="17"/>
      <c r="AKQ233" s="17"/>
      <c r="AKR233" s="17"/>
      <c r="AKS233" s="17"/>
      <c r="AKT233" s="17"/>
      <c r="AKU233" s="17"/>
      <c r="AKV233" s="17"/>
      <c r="AKW233" s="17"/>
      <c r="AKX233" s="17"/>
      <c r="AKY233" s="17"/>
      <c r="AKZ233" s="17"/>
      <c r="ALA233" s="17"/>
      <c r="ALB233" s="17"/>
      <c r="ALC233" s="17"/>
      <c r="ALD233" s="17"/>
      <c r="ALE233" s="17"/>
      <c r="ALF233" s="17"/>
      <c r="ALG233" s="17"/>
      <c r="ALH233" s="17"/>
      <c r="ALI233" s="17"/>
      <c r="ALJ233" s="17"/>
      <c r="ALK233" s="17"/>
      <c r="ALL233" s="17"/>
      <c r="ALM233" s="17"/>
      <c r="ALN233" s="17"/>
      <c r="ALO233" s="17"/>
      <c r="ALP233" s="17"/>
      <c r="ALQ233" s="17"/>
      <c r="ALR233" s="17"/>
      <c r="ALS233" s="17"/>
      <c r="ALT233" s="17"/>
      <c r="ALU233" s="17"/>
      <c r="ALV233" s="17"/>
      <c r="ALW233" s="17"/>
      <c r="ALX233" s="17"/>
      <c r="ALY233" s="17"/>
      <c r="ALZ233" s="17"/>
      <c r="AMA233" s="17"/>
      <c r="AMB233" s="17"/>
      <c r="AMC233" s="17"/>
      <c r="AMD233" s="17"/>
      <c r="AME233" s="17"/>
      <c r="AMF233" s="17"/>
      <c r="AMG233" s="17"/>
      <c r="AMH233" s="17"/>
      <c r="AMI233" s="17"/>
      <c r="AMJ233" s="17"/>
      <c r="AMK233" s="17"/>
      <c r="AML233" s="17"/>
      <c r="AMM233" s="17"/>
      <c r="AMN233" s="17"/>
      <c r="AMO233" s="17"/>
      <c r="AMP233" s="17"/>
      <c r="AMQ233" s="17"/>
      <c r="AMR233" s="17"/>
      <c r="AMS233" s="17"/>
      <c r="AMT233" s="17"/>
      <c r="AMU233" s="17"/>
      <c r="AMV233" s="17"/>
      <c r="AMW233" s="17"/>
      <c r="AMX233" s="17"/>
      <c r="AMY233" s="17"/>
      <c r="AMZ233" s="17"/>
      <c r="ANA233" s="17"/>
      <c r="ANB233" s="17"/>
      <c r="ANC233" s="17"/>
      <c r="AND233" s="17"/>
      <c r="ANE233" s="17"/>
      <c r="ANF233" s="17"/>
      <c r="ANG233" s="17"/>
      <c r="ANH233" s="17"/>
      <c r="ANI233" s="17"/>
      <c r="ANJ233" s="17"/>
      <c r="ANK233" s="17"/>
      <c r="ANL233" s="17"/>
      <c r="ANM233" s="17"/>
      <c r="ANN233" s="17"/>
      <c r="ANO233" s="17"/>
      <c r="ANP233" s="17"/>
      <c r="ANQ233" s="17"/>
      <c r="ANR233" s="17"/>
      <c r="ANS233" s="17"/>
      <c r="ANT233" s="17"/>
      <c r="ANU233" s="17"/>
      <c r="ANV233" s="17"/>
      <c r="ANW233" s="17"/>
      <c r="ANX233" s="17"/>
      <c r="ANY233" s="17"/>
      <c r="ANZ233" s="17"/>
      <c r="AOA233" s="17"/>
      <c r="AOB233" s="17"/>
      <c r="AOC233" s="17"/>
      <c r="AOD233" s="17"/>
      <c r="AOE233" s="17"/>
      <c r="AOF233" s="17"/>
      <c r="AOG233" s="17"/>
      <c r="AOH233" s="17"/>
      <c r="AOI233" s="17"/>
      <c r="AOJ233" s="17"/>
      <c r="AOK233" s="17"/>
      <c r="AOL233" s="17"/>
      <c r="AOM233" s="17"/>
      <c r="AON233" s="17"/>
      <c r="AOO233" s="17"/>
      <c r="AOP233" s="17"/>
      <c r="AOQ233" s="17"/>
      <c r="AOR233" s="17"/>
      <c r="AOS233" s="17"/>
      <c r="AOT233" s="17"/>
      <c r="AOU233" s="17"/>
      <c r="AOV233" s="17"/>
      <c r="AOW233" s="17"/>
      <c r="AOX233" s="17"/>
      <c r="AOY233" s="17"/>
      <c r="AOZ233" s="17"/>
      <c r="APA233" s="17"/>
      <c r="APB233" s="17"/>
      <c r="APC233" s="17"/>
      <c r="APD233" s="17"/>
      <c r="APE233" s="17"/>
      <c r="APF233" s="17"/>
      <c r="APG233" s="17"/>
      <c r="APH233" s="17"/>
      <c r="API233" s="17"/>
      <c r="APJ233" s="17"/>
      <c r="APK233" s="17"/>
      <c r="APL233" s="17"/>
      <c r="APM233" s="17"/>
      <c r="APN233" s="17"/>
      <c r="APO233" s="17"/>
      <c r="APP233" s="17"/>
      <c r="APQ233" s="17"/>
      <c r="APR233" s="17"/>
      <c r="APS233" s="17"/>
      <c r="APT233" s="17"/>
      <c r="APU233" s="17"/>
      <c r="APV233" s="17"/>
      <c r="APW233" s="17"/>
      <c r="APX233" s="17"/>
      <c r="APY233" s="17"/>
      <c r="APZ233" s="17"/>
      <c r="AQA233" s="17"/>
      <c r="AQB233" s="17"/>
      <c r="AQC233" s="17"/>
      <c r="AQD233" s="17"/>
      <c r="AQE233" s="17"/>
      <c r="AQF233" s="17"/>
      <c r="AQG233" s="17"/>
      <c r="AQH233" s="17"/>
      <c r="AQI233" s="17"/>
      <c r="AQJ233" s="17"/>
      <c r="AQK233" s="17"/>
      <c r="AQL233" s="17"/>
      <c r="AQM233" s="17"/>
      <c r="AQN233" s="17"/>
      <c r="AQO233" s="17"/>
      <c r="AQP233" s="17"/>
      <c r="AQQ233" s="17"/>
      <c r="AQR233" s="17"/>
      <c r="AQS233" s="17"/>
      <c r="AQT233" s="17"/>
      <c r="AQU233" s="17"/>
      <c r="AQV233" s="17"/>
      <c r="AQW233" s="17"/>
      <c r="AQX233" s="17"/>
      <c r="AQY233" s="17"/>
      <c r="AQZ233" s="17"/>
      <c r="ARA233" s="17"/>
      <c r="ARB233" s="17"/>
      <c r="ARC233" s="17"/>
      <c r="ARD233" s="17"/>
      <c r="ARE233" s="17"/>
      <c r="ARF233" s="17"/>
      <c r="ARG233" s="17"/>
      <c r="ARH233" s="17"/>
      <c r="ARI233" s="17"/>
      <c r="ARJ233" s="17"/>
      <c r="ARK233" s="17"/>
      <c r="ARL233" s="17"/>
      <c r="ARM233" s="17"/>
      <c r="ARN233" s="17"/>
      <c r="ARO233" s="17"/>
      <c r="ARP233" s="17"/>
      <c r="ARQ233" s="17"/>
      <c r="ARR233" s="17"/>
      <c r="ARS233" s="17"/>
      <c r="ART233" s="17"/>
      <c r="ARU233" s="17"/>
      <c r="ARV233" s="17"/>
      <c r="ARW233" s="17"/>
      <c r="ARX233" s="17"/>
      <c r="ARY233" s="17"/>
      <c r="ARZ233" s="17"/>
      <c r="ASA233" s="17"/>
      <c r="ASB233" s="17"/>
      <c r="ASC233" s="17"/>
      <c r="ASD233" s="17"/>
      <c r="ASE233" s="17"/>
      <c r="ASF233" s="17"/>
      <c r="ASG233" s="17"/>
      <c r="ASH233" s="17"/>
      <c r="ASI233" s="17"/>
      <c r="ASJ233" s="17"/>
      <c r="ASK233" s="17"/>
      <c r="ASL233" s="17"/>
      <c r="ASM233" s="17"/>
      <c r="ASN233" s="17"/>
      <c r="ASO233" s="17"/>
      <c r="ASP233" s="17"/>
      <c r="ASQ233" s="17"/>
      <c r="ASR233" s="17"/>
      <c r="ASS233" s="17"/>
      <c r="AST233" s="17"/>
      <c r="ASU233" s="17"/>
      <c r="ASV233" s="17"/>
      <c r="ASW233" s="17"/>
      <c r="ASX233" s="17"/>
      <c r="ASY233" s="17"/>
      <c r="ASZ233" s="17"/>
      <c r="ATA233" s="17"/>
      <c r="ATB233" s="17"/>
      <c r="ATC233" s="17"/>
      <c r="ATD233" s="17"/>
      <c r="ATE233" s="17"/>
      <c r="ATF233" s="17"/>
      <c r="ATG233" s="17"/>
      <c r="ATH233" s="17"/>
      <c r="ATI233" s="17"/>
      <c r="ATJ233" s="17"/>
      <c r="ATK233" s="17"/>
      <c r="ATL233" s="17"/>
      <c r="ATM233" s="17"/>
      <c r="ATN233" s="17"/>
      <c r="ATO233" s="17"/>
      <c r="ATP233" s="17"/>
      <c r="ATQ233" s="17"/>
      <c r="ATR233" s="17"/>
      <c r="ATS233" s="17"/>
      <c r="ATT233" s="17"/>
      <c r="ATU233" s="17"/>
      <c r="ATV233" s="17"/>
      <c r="ATW233" s="17"/>
      <c r="ATX233" s="17"/>
      <c r="ATY233" s="17"/>
      <c r="ATZ233" s="17"/>
      <c r="AUA233" s="17"/>
      <c r="AUB233" s="17"/>
      <c r="AUC233" s="17"/>
      <c r="AUD233" s="17"/>
      <c r="AUE233" s="17"/>
      <c r="AUF233" s="17"/>
      <c r="AUG233" s="17"/>
      <c r="AUH233" s="17"/>
      <c r="AUI233" s="17"/>
      <c r="AUJ233" s="17"/>
      <c r="AUK233" s="17"/>
      <c r="AUL233" s="17"/>
      <c r="AUM233" s="17"/>
      <c r="AUN233" s="17"/>
      <c r="AUO233" s="17"/>
      <c r="AUP233" s="17"/>
      <c r="AUQ233" s="17"/>
      <c r="AUR233" s="17"/>
      <c r="AUS233" s="17"/>
      <c r="AUT233" s="17"/>
      <c r="AUU233" s="17"/>
      <c r="AUV233" s="17"/>
      <c r="AUW233" s="17"/>
      <c r="AUX233" s="17"/>
      <c r="AUY233" s="17"/>
      <c r="AUZ233" s="17"/>
      <c r="AVA233" s="17"/>
      <c r="AVB233" s="17"/>
      <c r="AVC233" s="17"/>
      <c r="AVD233" s="17"/>
      <c r="AVE233" s="17"/>
      <c r="AVF233" s="17"/>
      <c r="AVG233" s="17"/>
      <c r="AVH233" s="17"/>
      <c r="AVI233" s="17"/>
      <c r="AVJ233" s="17"/>
      <c r="AVK233" s="17"/>
      <c r="AVL233" s="17"/>
      <c r="AVM233" s="17"/>
      <c r="AVN233" s="17"/>
      <c r="AVO233" s="17"/>
      <c r="AVP233" s="17"/>
      <c r="AVQ233" s="17"/>
      <c r="AVR233" s="17"/>
      <c r="AVS233" s="17"/>
      <c r="AVT233" s="17"/>
      <c r="AVU233" s="17"/>
      <c r="AVV233" s="17"/>
      <c r="AVW233" s="17"/>
      <c r="AVX233" s="17"/>
      <c r="AVY233" s="17"/>
      <c r="AVZ233" s="17"/>
      <c r="AWA233" s="17"/>
      <c r="AWB233" s="17"/>
      <c r="AWC233" s="17"/>
      <c r="AWD233" s="17"/>
      <c r="AWE233" s="17"/>
      <c r="AWF233" s="17"/>
      <c r="AWG233" s="17"/>
      <c r="AWH233" s="17"/>
      <c r="AWI233" s="17"/>
      <c r="AWJ233" s="17"/>
      <c r="AWK233" s="17"/>
      <c r="AWL233" s="17"/>
      <c r="AWM233" s="17"/>
      <c r="AWN233" s="17"/>
      <c r="AWO233" s="17"/>
      <c r="AWP233" s="17"/>
      <c r="AWQ233" s="17"/>
      <c r="AWR233" s="17"/>
      <c r="AWS233" s="17"/>
      <c r="AWT233" s="17"/>
      <c r="AWU233" s="17"/>
      <c r="AWV233" s="17"/>
      <c r="AWW233" s="17"/>
      <c r="AWX233" s="17"/>
      <c r="AWY233" s="17"/>
      <c r="AWZ233" s="17"/>
      <c r="AXA233" s="17"/>
      <c r="AXB233" s="17"/>
      <c r="AXC233" s="17"/>
      <c r="AXD233" s="17"/>
      <c r="AXE233" s="17"/>
      <c r="AXF233" s="17"/>
      <c r="AXG233" s="17"/>
      <c r="AXH233" s="17"/>
      <c r="AXI233" s="17"/>
      <c r="AXJ233" s="17"/>
      <c r="AXK233" s="17"/>
      <c r="AXL233" s="17"/>
      <c r="AXM233" s="17"/>
      <c r="AXN233" s="17"/>
      <c r="AXO233" s="17"/>
      <c r="AXP233" s="17"/>
      <c r="AXQ233" s="17"/>
      <c r="AXR233" s="17"/>
      <c r="AXS233" s="17"/>
      <c r="AXT233" s="17"/>
      <c r="AXU233" s="17"/>
      <c r="AXV233" s="17"/>
      <c r="AXW233" s="17"/>
      <c r="AXX233" s="17"/>
      <c r="AXY233" s="17"/>
      <c r="AXZ233" s="17"/>
      <c r="AYA233" s="17"/>
      <c r="AYB233" s="17"/>
      <c r="AYC233" s="17"/>
      <c r="AYD233" s="17"/>
      <c r="AYE233" s="17"/>
      <c r="AYF233" s="17"/>
      <c r="AYG233" s="17"/>
      <c r="AYH233" s="17"/>
      <c r="AYI233" s="17"/>
      <c r="AYJ233" s="17"/>
      <c r="AYK233" s="17"/>
      <c r="AYL233" s="17"/>
      <c r="AYM233" s="17"/>
      <c r="AYN233" s="17"/>
      <c r="AYO233" s="17"/>
      <c r="AYP233" s="17"/>
      <c r="AYQ233" s="17"/>
      <c r="AYR233" s="17"/>
      <c r="AYS233" s="17"/>
      <c r="AYT233" s="17"/>
      <c r="AYU233" s="17"/>
      <c r="AYV233" s="17"/>
      <c r="AYW233" s="17"/>
      <c r="AYX233" s="17"/>
      <c r="AYY233" s="17"/>
      <c r="AYZ233" s="17"/>
      <c r="AZA233" s="17"/>
      <c r="AZB233" s="17"/>
      <c r="AZC233" s="17"/>
      <c r="AZD233" s="17"/>
      <c r="AZE233" s="17"/>
      <c r="AZF233" s="17"/>
      <c r="AZG233" s="17"/>
      <c r="AZH233" s="17"/>
      <c r="AZI233" s="17"/>
      <c r="AZJ233" s="17"/>
      <c r="AZK233" s="17"/>
      <c r="AZL233" s="17"/>
      <c r="AZM233" s="17"/>
      <c r="AZN233" s="17"/>
      <c r="AZO233" s="17"/>
      <c r="AZP233" s="17"/>
      <c r="AZQ233" s="17"/>
      <c r="AZR233" s="17"/>
      <c r="AZS233" s="17"/>
      <c r="AZT233" s="17"/>
      <c r="AZU233" s="17"/>
      <c r="AZV233" s="17"/>
      <c r="AZW233" s="17"/>
      <c r="AZX233" s="17"/>
      <c r="AZY233" s="17"/>
      <c r="AZZ233" s="17"/>
      <c r="BAA233" s="17"/>
      <c r="BAB233" s="17"/>
      <c r="BAC233" s="17"/>
      <c r="BAD233" s="17"/>
      <c r="BAE233" s="17"/>
      <c r="BAF233" s="17"/>
      <c r="BAG233" s="17"/>
      <c r="BAH233" s="17"/>
      <c r="BAI233" s="17"/>
      <c r="BAJ233" s="17"/>
      <c r="BAK233" s="17"/>
      <c r="BAL233" s="17"/>
      <c r="BAM233" s="17"/>
      <c r="BAN233" s="17"/>
      <c r="BAO233" s="17"/>
      <c r="BAP233" s="17"/>
      <c r="BAQ233" s="17"/>
      <c r="BAR233" s="17"/>
      <c r="BAS233" s="17"/>
      <c r="BAT233" s="17"/>
      <c r="BAU233" s="17"/>
      <c r="BAV233" s="17"/>
      <c r="BAW233" s="17"/>
      <c r="BAX233" s="17"/>
      <c r="BAY233" s="17"/>
      <c r="BAZ233" s="17"/>
      <c r="BBA233" s="17"/>
      <c r="BBB233" s="17"/>
      <c r="BBC233" s="17"/>
      <c r="BBD233" s="17"/>
      <c r="BBE233" s="17"/>
      <c r="BBF233" s="17"/>
      <c r="BBG233" s="17"/>
      <c r="BBH233" s="17"/>
      <c r="BBI233" s="17"/>
      <c r="BBJ233" s="17"/>
      <c r="BBK233" s="17"/>
      <c r="BBL233" s="17"/>
      <c r="BBM233" s="17"/>
      <c r="BBN233" s="17"/>
      <c r="BBO233" s="17"/>
      <c r="BBP233" s="17"/>
      <c r="BBQ233" s="17"/>
      <c r="BBR233" s="17"/>
      <c r="BBS233" s="17"/>
      <c r="BBT233" s="17"/>
      <c r="BBU233" s="17"/>
      <c r="BBV233" s="17"/>
      <c r="BBW233" s="17"/>
      <c r="BBX233" s="17"/>
      <c r="BBY233" s="17"/>
      <c r="BBZ233" s="17"/>
      <c r="BCA233" s="17"/>
      <c r="BCB233" s="17"/>
      <c r="BCC233" s="17"/>
      <c r="BCD233" s="17"/>
      <c r="BCE233" s="17"/>
      <c r="BCF233" s="17"/>
      <c r="BCG233" s="17"/>
      <c r="BCH233" s="17"/>
      <c r="BCI233" s="17"/>
      <c r="BCJ233" s="17"/>
      <c r="BCK233" s="17"/>
      <c r="BCL233" s="17"/>
      <c r="BCM233" s="17"/>
      <c r="BCN233" s="17"/>
      <c r="BCO233" s="17"/>
      <c r="BCP233" s="17"/>
      <c r="BCQ233" s="17"/>
      <c r="BCR233" s="17"/>
      <c r="BCS233" s="17"/>
      <c r="BCT233" s="17"/>
      <c r="BCU233" s="17"/>
      <c r="BCV233" s="17"/>
      <c r="BCW233" s="17"/>
      <c r="BCX233" s="17"/>
      <c r="BCY233" s="17"/>
      <c r="BCZ233" s="17"/>
      <c r="BDA233" s="17"/>
      <c r="BDB233" s="17"/>
      <c r="BDC233" s="17"/>
      <c r="BDD233" s="17"/>
      <c r="BDE233" s="17"/>
      <c r="BDF233" s="17"/>
      <c r="BDG233" s="17"/>
      <c r="BDH233" s="17"/>
      <c r="BDI233" s="17"/>
      <c r="BDJ233" s="17"/>
      <c r="BDK233" s="17"/>
      <c r="BDL233" s="17"/>
      <c r="BDM233" s="17"/>
      <c r="BDN233" s="17"/>
      <c r="BDO233" s="17"/>
      <c r="BDP233" s="17"/>
      <c r="BDQ233" s="17"/>
      <c r="BDR233" s="17"/>
      <c r="BDS233" s="17"/>
      <c r="BDT233" s="17"/>
      <c r="BDU233" s="17"/>
      <c r="BDV233" s="17"/>
      <c r="BDW233" s="17"/>
      <c r="BDX233" s="17"/>
      <c r="BDY233" s="17"/>
      <c r="BDZ233" s="17"/>
      <c r="BEA233" s="17"/>
      <c r="BEB233" s="17"/>
      <c r="BEC233" s="17"/>
      <c r="BED233" s="17"/>
      <c r="BEE233" s="17"/>
      <c r="BEF233" s="17"/>
      <c r="BEG233" s="17"/>
      <c r="BEH233" s="17"/>
      <c r="BEI233" s="17"/>
      <c r="BEJ233" s="17"/>
      <c r="BEK233" s="17"/>
      <c r="BEL233" s="17"/>
      <c r="BEM233" s="17"/>
      <c r="BEN233" s="17"/>
      <c r="BEO233" s="17"/>
      <c r="BEP233" s="17"/>
      <c r="BEQ233" s="17"/>
      <c r="BER233" s="17"/>
      <c r="BES233" s="17"/>
      <c r="BET233" s="17"/>
      <c r="BEU233" s="17"/>
      <c r="BEV233" s="17"/>
      <c r="BEW233" s="17"/>
      <c r="BEX233" s="17"/>
      <c r="BEY233" s="17"/>
      <c r="BEZ233" s="17"/>
      <c r="BFA233" s="17"/>
      <c r="BFB233" s="17"/>
      <c r="BFC233" s="17"/>
      <c r="BFD233" s="17"/>
      <c r="BFE233" s="17"/>
      <c r="BFF233" s="17"/>
      <c r="BFG233" s="17"/>
      <c r="BFH233" s="17"/>
      <c r="BFI233" s="17"/>
      <c r="BFJ233" s="17"/>
      <c r="BFK233" s="17"/>
      <c r="BFL233" s="17"/>
      <c r="BFM233" s="17"/>
      <c r="BFN233" s="17"/>
      <c r="BFO233" s="17"/>
      <c r="BFP233" s="17"/>
      <c r="BFQ233" s="17"/>
      <c r="BFR233" s="17"/>
      <c r="BFS233" s="17"/>
      <c r="BFT233" s="17"/>
      <c r="BFU233" s="17"/>
      <c r="BFV233" s="17"/>
      <c r="BFW233" s="17"/>
      <c r="BFX233" s="17"/>
      <c r="BFY233" s="17"/>
      <c r="BFZ233" s="17"/>
      <c r="BGA233" s="17"/>
      <c r="BGB233" s="17"/>
      <c r="BGC233" s="17"/>
      <c r="BGD233" s="17"/>
      <c r="BGE233" s="17"/>
      <c r="BGF233" s="17"/>
      <c r="BGG233" s="17"/>
      <c r="BGH233" s="17"/>
      <c r="BGI233" s="17"/>
      <c r="BGJ233" s="17"/>
      <c r="BGK233" s="17"/>
      <c r="BGL233" s="17"/>
      <c r="BGM233" s="17"/>
      <c r="BGN233" s="17"/>
      <c r="BGO233" s="17"/>
      <c r="BGP233" s="17"/>
      <c r="BGQ233" s="17"/>
      <c r="BGR233" s="17"/>
      <c r="BGS233" s="17"/>
      <c r="BGT233" s="17"/>
      <c r="BGU233" s="17"/>
      <c r="BGV233" s="17"/>
      <c r="BGW233" s="17"/>
      <c r="BGX233" s="17"/>
      <c r="BGY233" s="17"/>
      <c r="BGZ233" s="17"/>
      <c r="BHA233" s="17"/>
      <c r="BHB233" s="17"/>
      <c r="BHC233" s="17"/>
      <c r="BHD233" s="17"/>
      <c r="BHE233" s="17"/>
      <c r="BHF233" s="17"/>
      <c r="BHG233" s="17"/>
      <c r="BHH233" s="17"/>
      <c r="BHI233" s="17"/>
      <c r="BHJ233" s="17"/>
      <c r="BHK233" s="17"/>
      <c r="BHL233" s="17"/>
      <c r="BHM233" s="17"/>
      <c r="BHN233" s="17"/>
      <c r="BHO233" s="17"/>
      <c r="BHP233" s="17"/>
      <c r="BHQ233" s="17"/>
      <c r="BHR233" s="17"/>
      <c r="BHS233" s="17"/>
      <c r="BHT233" s="17"/>
      <c r="BHU233" s="17"/>
      <c r="BHV233" s="17"/>
      <c r="BHW233" s="17"/>
      <c r="BHX233" s="17"/>
      <c r="BHY233" s="17"/>
      <c r="BHZ233" s="17"/>
      <c r="BIA233" s="17"/>
      <c r="BIB233" s="17"/>
      <c r="BIC233" s="17"/>
      <c r="BID233" s="17"/>
      <c r="BIE233" s="17"/>
      <c r="BIF233" s="17"/>
      <c r="BIG233" s="17"/>
      <c r="BIH233" s="17"/>
      <c r="BII233" s="17"/>
      <c r="BIJ233" s="17"/>
      <c r="BIK233" s="17"/>
      <c r="BIL233" s="17"/>
      <c r="BIM233" s="17"/>
      <c r="BIN233" s="17"/>
      <c r="BIO233" s="17"/>
      <c r="BIP233" s="17"/>
      <c r="BIQ233" s="17"/>
      <c r="BIR233" s="17"/>
      <c r="BIS233" s="17"/>
      <c r="BIT233" s="17"/>
      <c r="BIU233" s="17"/>
      <c r="BIV233" s="17"/>
      <c r="BIW233" s="17"/>
      <c r="BIX233" s="17"/>
      <c r="BIY233" s="17"/>
      <c r="BIZ233" s="17"/>
      <c r="BJA233" s="17"/>
      <c r="BJB233" s="17"/>
      <c r="BJC233" s="17"/>
      <c r="BJD233" s="17"/>
      <c r="BJE233" s="17"/>
      <c r="BJF233" s="17"/>
      <c r="BJG233" s="17"/>
      <c r="BJH233" s="17"/>
      <c r="BJI233" s="17"/>
      <c r="BJJ233" s="17"/>
      <c r="BJK233" s="17"/>
      <c r="BJL233" s="17"/>
      <c r="BJM233" s="17"/>
      <c r="BJN233" s="17"/>
      <c r="BJO233" s="17"/>
      <c r="BJP233" s="17"/>
      <c r="BJQ233" s="17"/>
      <c r="BJR233" s="17"/>
      <c r="BJS233" s="17"/>
      <c r="BJT233" s="17"/>
      <c r="BJU233" s="17"/>
      <c r="BJV233" s="17"/>
      <c r="BJW233" s="17"/>
      <c r="BJX233" s="17"/>
      <c r="BJY233" s="17"/>
      <c r="BJZ233" s="17"/>
      <c r="BKA233" s="17"/>
      <c r="BKB233" s="17"/>
      <c r="BKC233" s="17"/>
      <c r="BKD233" s="17"/>
      <c r="BKE233" s="17"/>
      <c r="BKF233" s="17"/>
      <c r="BKG233" s="17"/>
      <c r="BKH233" s="17"/>
      <c r="BKI233" s="17"/>
      <c r="BKJ233" s="17"/>
      <c r="BKK233" s="17"/>
      <c r="BKL233" s="17"/>
      <c r="BKM233" s="17"/>
      <c r="BKN233" s="17"/>
      <c r="BKO233" s="17"/>
      <c r="BKP233" s="17"/>
      <c r="BKQ233" s="17"/>
      <c r="BKR233" s="17"/>
      <c r="BKS233" s="17"/>
      <c r="BKT233" s="17"/>
      <c r="BKU233" s="17"/>
      <c r="BKV233" s="17"/>
      <c r="BKW233" s="17"/>
      <c r="BKX233" s="17"/>
      <c r="BKY233" s="17"/>
      <c r="BKZ233" s="17"/>
      <c r="BLA233" s="17"/>
      <c r="BLB233" s="17"/>
      <c r="BLC233" s="17"/>
      <c r="BLD233" s="17"/>
      <c r="BLE233" s="17"/>
      <c r="BLF233" s="17"/>
      <c r="BLG233" s="17"/>
      <c r="BLH233" s="17"/>
      <c r="BLI233" s="17"/>
      <c r="BLJ233" s="17"/>
      <c r="BLK233" s="17"/>
      <c r="BLL233" s="17"/>
      <c r="BLM233" s="17"/>
      <c r="BLN233" s="17"/>
      <c r="BLO233" s="17"/>
      <c r="BLP233" s="17"/>
      <c r="BLQ233" s="17"/>
      <c r="BLR233" s="17"/>
      <c r="BLS233" s="17"/>
      <c r="BLT233" s="17"/>
      <c r="BLU233" s="17"/>
      <c r="BLV233" s="17"/>
      <c r="BLW233" s="17"/>
      <c r="BLX233" s="17"/>
      <c r="BLY233" s="17"/>
      <c r="BLZ233" s="17"/>
      <c r="BMA233" s="17"/>
      <c r="BMB233" s="17"/>
      <c r="BMC233" s="17"/>
      <c r="BMD233" s="17"/>
      <c r="BME233" s="17"/>
      <c r="BMF233" s="17"/>
      <c r="BMG233" s="17"/>
      <c r="BMH233" s="17"/>
      <c r="BMI233" s="17"/>
      <c r="BMJ233" s="17"/>
      <c r="BMK233" s="17"/>
      <c r="BML233" s="17"/>
      <c r="BMM233" s="17"/>
      <c r="BMN233" s="17"/>
      <c r="BMO233" s="17"/>
      <c r="BMP233" s="17"/>
      <c r="BMQ233" s="17"/>
      <c r="BMR233" s="17"/>
      <c r="BMS233" s="17"/>
      <c r="BMT233" s="17"/>
      <c r="BMU233" s="17"/>
      <c r="BMV233" s="17"/>
      <c r="BMW233" s="17"/>
      <c r="BMX233" s="17"/>
      <c r="BMY233" s="17"/>
      <c r="BMZ233" s="17"/>
      <c r="BNA233" s="17"/>
      <c r="BNB233" s="17"/>
      <c r="BNC233" s="17"/>
      <c r="BND233" s="17"/>
      <c r="BNE233" s="17"/>
      <c r="BNF233" s="17"/>
      <c r="BNG233" s="17"/>
      <c r="BNH233" s="17"/>
      <c r="BNI233" s="17"/>
      <c r="BNJ233" s="17"/>
      <c r="BNK233" s="17"/>
      <c r="BNL233" s="17"/>
      <c r="BNM233" s="17"/>
      <c r="BNN233" s="17"/>
      <c r="BNO233" s="17"/>
      <c r="BNP233" s="17"/>
      <c r="BNQ233" s="17"/>
      <c r="BNR233" s="17"/>
      <c r="BNS233" s="17"/>
      <c r="BNT233" s="17"/>
      <c r="BNU233" s="17"/>
      <c r="BNV233" s="17"/>
      <c r="BNW233" s="17"/>
      <c r="BNX233" s="17"/>
      <c r="BNY233" s="17"/>
      <c r="BNZ233" s="17"/>
      <c r="BOA233" s="17"/>
      <c r="BOB233" s="17"/>
      <c r="BOC233" s="17"/>
      <c r="BOD233" s="17"/>
      <c r="BOE233" s="17"/>
      <c r="BOF233" s="17"/>
      <c r="BOG233" s="17"/>
      <c r="BOH233" s="17"/>
      <c r="BOI233" s="17"/>
      <c r="BOJ233" s="17"/>
      <c r="BOK233" s="17"/>
      <c r="BOL233" s="17"/>
      <c r="BOM233" s="17"/>
      <c r="BON233" s="17"/>
      <c r="BOO233" s="17"/>
      <c r="BOP233" s="17"/>
      <c r="BOQ233" s="17"/>
      <c r="BOR233" s="17"/>
      <c r="BOS233" s="17"/>
      <c r="BOT233" s="17"/>
      <c r="BOU233" s="17"/>
      <c r="BOV233" s="17"/>
      <c r="BOW233" s="17"/>
      <c r="BOX233" s="17"/>
      <c r="BOY233" s="17"/>
      <c r="BOZ233" s="17"/>
      <c r="BPA233" s="17"/>
      <c r="BPB233" s="17"/>
      <c r="BPC233" s="17"/>
      <c r="BPD233" s="17"/>
      <c r="BPE233" s="17"/>
      <c r="BPF233" s="17"/>
      <c r="BPG233" s="17"/>
      <c r="BPH233" s="17"/>
      <c r="BPI233" s="17"/>
      <c r="BPJ233" s="17"/>
      <c r="BPK233" s="17"/>
      <c r="BPL233" s="17"/>
      <c r="BPM233" s="17"/>
      <c r="BPN233" s="17"/>
      <c r="BPO233" s="17"/>
      <c r="BPP233" s="17"/>
      <c r="BPQ233" s="17"/>
      <c r="BPR233" s="17"/>
      <c r="BPS233" s="17"/>
      <c r="BPT233" s="17"/>
      <c r="BPU233" s="17"/>
      <c r="BPV233" s="17"/>
      <c r="BPW233" s="17"/>
      <c r="BPX233" s="17"/>
      <c r="BPY233" s="17"/>
      <c r="BPZ233" s="17"/>
      <c r="BQA233" s="17"/>
      <c r="BQB233" s="17"/>
      <c r="BQC233" s="17"/>
      <c r="BQD233" s="17"/>
      <c r="BQE233" s="17"/>
      <c r="BQF233" s="17"/>
      <c r="BQG233" s="17"/>
      <c r="BQH233" s="17"/>
      <c r="BQI233" s="17"/>
      <c r="BQJ233" s="17"/>
      <c r="BQK233" s="17"/>
      <c r="BQL233" s="17"/>
      <c r="BQM233" s="17"/>
      <c r="BQN233" s="17"/>
      <c r="BQO233" s="17"/>
      <c r="BQP233" s="17"/>
      <c r="BQQ233" s="17"/>
      <c r="BQR233" s="17"/>
      <c r="BQS233" s="17"/>
      <c r="BQT233" s="17"/>
      <c r="BQU233" s="17"/>
      <c r="BQV233" s="17"/>
      <c r="BQW233" s="17"/>
      <c r="BQX233" s="17"/>
      <c r="BQY233" s="17"/>
      <c r="BQZ233" s="17"/>
      <c r="BRA233" s="17"/>
      <c r="BRB233" s="17"/>
      <c r="BRC233" s="17"/>
      <c r="BRD233" s="17"/>
      <c r="BRE233" s="17"/>
      <c r="BRF233" s="17"/>
      <c r="BRG233" s="17"/>
      <c r="BRH233" s="17"/>
      <c r="BRI233" s="17"/>
      <c r="BRJ233" s="17"/>
      <c r="BRK233" s="17"/>
      <c r="BRL233" s="17"/>
      <c r="BRM233" s="17"/>
      <c r="BRN233" s="17"/>
      <c r="BRO233" s="17"/>
      <c r="BRP233" s="17"/>
      <c r="BRQ233" s="17"/>
      <c r="BRR233" s="17"/>
      <c r="BRS233" s="17"/>
      <c r="BRT233" s="17"/>
      <c r="BRU233" s="17"/>
      <c r="BRV233" s="17"/>
      <c r="BRW233" s="17"/>
      <c r="BRX233" s="17"/>
      <c r="BRY233" s="17"/>
      <c r="BRZ233" s="17"/>
      <c r="BSA233" s="17"/>
      <c r="BSB233" s="17"/>
      <c r="BSC233" s="17"/>
      <c r="BSD233" s="17"/>
      <c r="BSE233" s="17"/>
      <c r="BSF233" s="17"/>
      <c r="BSG233" s="17"/>
      <c r="BSH233" s="17"/>
      <c r="BSI233" s="17"/>
      <c r="BSJ233" s="17"/>
      <c r="BSK233" s="17"/>
      <c r="BSL233" s="17"/>
      <c r="BSM233" s="17"/>
      <c r="BSN233" s="17"/>
      <c r="BSO233" s="17"/>
      <c r="BSP233" s="17"/>
      <c r="BSQ233" s="17"/>
      <c r="BSR233" s="17"/>
      <c r="BSS233" s="17"/>
      <c r="BST233" s="17"/>
      <c r="BSU233" s="17"/>
      <c r="BSV233" s="17"/>
      <c r="BSW233" s="17"/>
      <c r="BSX233" s="17"/>
      <c r="BSY233" s="17"/>
      <c r="BSZ233" s="17"/>
      <c r="BTA233" s="17"/>
      <c r="BTB233" s="17"/>
      <c r="BTC233" s="17"/>
      <c r="BTD233" s="17"/>
      <c r="BTE233" s="17"/>
      <c r="BTF233" s="17"/>
      <c r="BTG233" s="17"/>
      <c r="BTH233" s="17"/>
      <c r="BTI233" s="17"/>
      <c r="BTJ233" s="17"/>
      <c r="BTK233" s="17"/>
      <c r="BTL233" s="17"/>
      <c r="BTM233" s="17"/>
      <c r="BTN233" s="17"/>
      <c r="BTO233" s="17"/>
      <c r="BTP233" s="17"/>
      <c r="BTQ233" s="17"/>
      <c r="BTR233" s="17"/>
      <c r="BTS233" s="17"/>
      <c r="BTT233" s="17"/>
      <c r="BTU233" s="17"/>
      <c r="BTV233" s="17"/>
      <c r="BTW233" s="17"/>
      <c r="BTX233" s="17"/>
      <c r="BTY233" s="17"/>
      <c r="BTZ233" s="17"/>
      <c r="BUA233" s="17"/>
      <c r="BUB233" s="17"/>
      <c r="BUC233" s="17"/>
      <c r="BUD233" s="17"/>
      <c r="BUE233" s="17"/>
      <c r="BUF233" s="17"/>
      <c r="BUG233" s="17"/>
      <c r="BUH233" s="17"/>
      <c r="BUI233" s="17"/>
      <c r="BUJ233" s="17"/>
      <c r="BUK233" s="17"/>
      <c r="BUL233" s="17"/>
      <c r="BUM233" s="17"/>
      <c r="BUN233" s="17"/>
      <c r="BUO233" s="17"/>
      <c r="BUP233" s="17"/>
      <c r="BUQ233" s="17"/>
      <c r="BUR233" s="17"/>
      <c r="BUS233" s="17"/>
      <c r="BUT233" s="17"/>
      <c r="BUU233" s="17"/>
      <c r="BUV233" s="17"/>
      <c r="BUW233" s="17"/>
      <c r="BUX233" s="17"/>
      <c r="BUY233" s="17"/>
      <c r="BUZ233" s="17"/>
      <c r="BVA233" s="17"/>
      <c r="BVB233" s="17"/>
      <c r="BVC233" s="17"/>
      <c r="BVD233" s="17"/>
      <c r="BVE233" s="17"/>
      <c r="BVF233" s="17"/>
      <c r="BVG233" s="17"/>
      <c r="BVH233" s="17"/>
      <c r="BVI233" s="17"/>
      <c r="BVJ233" s="17"/>
      <c r="BVK233" s="17"/>
      <c r="BVL233" s="17"/>
      <c r="BVM233" s="17"/>
      <c r="BVN233" s="17"/>
      <c r="BVO233" s="17"/>
      <c r="BVP233" s="17"/>
      <c r="BVQ233" s="17"/>
      <c r="BVR233" s="17"/>
      <c r="BVS233" s="17"/>
      <c r="BVT233" s="17"/>
      <c r="BVU233" s="17"/>
      <c r="BVV233" s="17"/>
      <c r="BVW233" s="17"/>
      <c r="BVX233" s="17"/>
      <c r="BVY233" s="17"/>
      <c r="BVZ233" s="17"/>
      <c r="BWA233" s="17"/>
      <c r="BWB233" s="17"/>
      <c r="BWC233" s="17"/>
      <c r="BWD233" s="17"/>
      <c r="BWE233" s="17"/>
      <c r="BWF233" s="17"/>
      <c r="BWG233" s="17"/>
      <c r="BWH233" s="17"/>
      <c r="BWI233" s="17"/>
      <c r="BWJ233" s="17"/>
      <c r="BWK233" s="17"/>
      <c r="BWL233" s="17"/>
      <c r="BWM233" s="17"/>
      <c r="BWN233" s="17"/>
      <c r="BWO233" s="17"/>
      <c r="BWP233" s="17"/>
      <c r="BWQ233" s="17"/>
      <c r="BWR233" s="17"/>
      <c r="BWS233" s="17"/>
      <c r="BWT233" s="17"/>
      <c r="BWU233" s="17"/>
      <c r="BWV233" s="17"/>
      <c r="BWW233" s="17"/>
      <c r="BWX233" s="17"/>
      <c r="BWY233" s="17"/>
      <c r="BWZ233" s="17"/>
      <c r="BXA233" s="17"/>
      <c r="BXB233" s="17"/>
      <c r="BXC233" s="17"/>
      <c r="BXD233" s="17"/>
      <c r="BXE233" s="17"/>
      <c r="BXF233" s="17"/>
      <c r="BXG233" s="17"/>
      <c r="BXH233" s="17"/>
      <c r="BXI233" s="17"/>
      <c r="BXJ233" s="17"/>
      <c r="BXK233" s="17"/>
      <c r="BXL233" s="17"/>
      <c r="BXM233" s="17"/>
      <c r="BXN233" s="17"/>
      <c r="BXO233" s="17"/>
      <c r="BXP233" s="17"/>
      <c r="BXQ233" s="17"/>
      <c r="BXR233" s="17"/>
      <c r="BXS233" s="17"/>
      <c r="BXT233" s="17"/>
      <c r="BXU233" s="17"/>
      <c r="BXV233" s="17"/>
      <c r="BXW233" s="17"/>
      <c r="BXX233" s="17"/>
      <c r="BXY233" s="17"/>
      <c r="BXZ233" s="17"/>
      <c r="BYA233" s="17"/>
      <c r="BYB233" s="17"/>
      <c r="BYC233" s="17"/>
      <c r="BYD233" s="17"/>
      <c r="BYE233" s="17"/>
      <c r="BYF233" s="17"/>
      <c r="BYG233" s="17"/>
      <c r="BYH233" s="17"/>
      <c r="BYI233" s="17"/>
      <c r="BYJ233" s="17"/>
      <c r="BYK233" s="17"/>
      <c r="BYL233" s="17"/>
      <c r="BYM233" s="17"/>
      <c r="BYN233" s="17"/>
      <c r="BYO233" s="17"/>
      <c r="BYP233" s="17"/>
      <c r="BYQ233" s="17"/>
      <c r="BYR233" s="17"/>
      <c r="BYS233" s="17"/>
      <c r="BYT233" s="17"/>
      <c r="BYU233" s="17"/>
      <c r="BYV233" s="17"/>
      <c r="BYW233" s="17"/>
      <c r="BYX233" s="17"/>
      <c r="BYY233" s="17"/>
      <c r="BYZ233" s="17"/>
      <c r="BZA233" s="17"/>
      <c r="BZB233" s="17"/>
      <c r="BZC233" s="17"/>
      <c r="BZD233" s="17"/>
      <c r="BZE233" s="17"/>
      <c r="BZF233" s="17"/>
      <c r="BZG233" s="17"/>
      <c r="BZH233" s="17"/>
      <c r="BZI233" s="17"/>
      <c r="BZJ233" s="17"/>
      <c r="BZK233" s="17"/>
      <c r="BZL233" s="17"/>
      <c r="BZM233" s="17"/>
      <c r="BZN233" s="17"/>
      <c r="BZO233" s="17"/>
      <c r="BZP233" s="17"/>
      <c r="BZQ233" s="17"/>
      <c r="BZR233" s="17"/>
      <c r="BZS233" s="17"/>
      <c r="BZT233" s="17"/>
      <c r="BZU233" s="17"/>
      <c r="BZV233" s="17"/>
      <c r="BZW233" s="17"/>
      <c r="BZX233" s="17"/>
      <c r="BZY233" s="17"/>
      <c r="BZZ233" s="17"/>
      <c r="CAA233" s="17"/>
      <c r="CAB233" s="17"/>
      <c r="CAC233" s="17"/>
      <c r="CAD233" s="17"/>
      <c r="CAE233" s="17"/>
      <c r="CAF233" s="17"/>
      <c r="CAG233" s="17"/>
      <c r="CAH233" s="17"/>
      <c r="CAI233" s="17"/>
      <c r="CAJ233" s="17"/>
      <c r="CAK233" s="17"/>
      <c r="CAL233" s="17"/>
      <c r="CAM233" s="17"/>
      <c r="CAN233" s="17"/>
      <c r="CAO233" s="17"/>
      <c r="CAP233" s="17"/>
      <c r="CAQ233" s="17"/>
      <c r="CAR233" s="17"/>
      <c r="CAS233" s="17"/>
      <c r="CAT233" s="17"/>
      <c r="CAU233" s="17"/>
      <c r="CAV233" s="17"/>
      <c r="CAW233" s="17"/>
      <c r="CAX233" s="17"/>
      <c r="CAY233" s="17"/>
      <c r="CAZ233" s="17"/>
      <c r="CBA233" s="17"/>
      <c r="CBB233" s="17"/>
      <c r="CBC233" s="17"/>
      <c r="CBD233" s="17"/>
      <c r="CBE233" s="17"/>
      <c r="CBF233" s="17"/>
      <c r="CBG233" s="17"/>
      <c r="CBH233" s="17"/>
      <c r="CBI233" s="17"/>
      <c r="CBJ233" s="17"/>
      <c r="CBK233" s="17"/>
      <c r="CBL233" s="17"/>
      <c r="CBM233" s="17"/>
      <c r="CBN233" s="17"/>
      <c r="CBO233" s="17"/>
      <c r="CBP233" s="17"/>
      <c r="CBQ233" s="17"/>
      <c r="CBR233" s="17"/>
      <c r="CBS233" s="17"/>
      <c r="CBT233" s="17"/>
      <c r="CBU233" s="17"/>
      <c r="CBV233" s="17"/>
      <c r="CBW233" s="17"/>
      <c r="CBX233" s="17"/>
      <c r="CBY233" s="17"/>
      <c r="CBZ233" s="17"/>
      <c r="CCA233" s="17"/>
      <c r="CCB233" s="17"/>
      <c r="CCC233" s="17"/>
      <c r="CCD233" s="17"/>
      <c r="CCE233" s="17"/>
      <c r="CCF233" s="17"/>
      <c r="CCG233" s="17"/>
      <c r="CCH233" s="17"/>
      <c r="CCI233" s="17"/>
      <c r="CCJ233" s="17"/>
      <c r="CCK233" s="17"/>
      <c r="CCL233" s="17"/>
      <c r="CCM233" s="17"/>
      <c r="CCN233" s="17"/>
      <c r="CCO233" s="17"/>
      <c r="CCP233" s="17"/>
      <c r="CCQ233" s="17"/>
      <c r="CCR233" s="17"/>
      <c r="CCS233" s="17"/>
      <c r="CCT233" s="17"/>
      <c r="CCU233" s="17"/>
      <c r="CCV233" s="17"/>
      <c r="CCW233" s="17"/>
      <c r="CCX233" s="17"/>
      <c r="CCY233" s="17"/>
      <c r="CCZ233" s="17"/>
      <c r="CDA233" s="17"/>
      <c r="CDB233" s="17"/>
      <c r="CDC233" s="17"/>
      <c r="CDD233" s="17"/>
      <c r="CDE233" s="17"/>
      <c r="CDF233" s="17"/>
      <c r="CDG233" s="17"/>
      <c r="CDH233" s="17"/>
      <c r="CDI233" s="17"/>
      <c r="CDJ233" s="17"/>
      <c r="CDK233" s="17"/>
      <c r="CDL233" s="17"/>
      <c r="CDM233" s="17"/>
      <c r="CDN233" s="17"/>
      <c r="CDO233" s="17"/>
      <c r="CDP233" s="17"/>
      <c r="CDQ233" s="17"/>
      <c r="CDR233" s="17"/>
      <c r="CDS233" s="17"/>
      <c r="CDT233" s="17"/>
      <c r="CDU233" s="17"/>
    </row>
    <row r="234">
      <c r="A234" s="14" t="s">
        <v>2696</v>
      </c>
      <c r="B234" s="14" t="s">
        <v>4510</v>
      </c>
      <c r="C234" s="14" t="s">
        <v>2601</v>
      </c>
      <c r="D234" s="14" t="s">
        <v>2636</v>
      </c>
      <c r="E234" s="14" t="s">
        <v>4511</v>
      </c>
      <c r="F234" s="14" t="s">
        <v>2835</v>
      </c>
      <c r="I234" s="14" t="s">
        <v>2558</v>
      </c>
      <c r="J234" s="14" t="s">
        <v>3094</v>
      </c>
      <c r="K234" s="14" t="s">
        <v>3095</v>
      </c>
      <c r="L234" s="14" t="s">
        <v>2560</v>
      </c>
      <c r="M234" s="17"/>
      <c r="N234" s="14" t="s">
        <v>2690</v>
      </c>
      <c r="O234" s="14" t="s">
        <v>2690</v>
      </c>
      <c r="P234" s="14" t="s">
        <v>2690</v>
      </c>
      <c r="Q234" s="16">
        <v>11.0</v>
      </c>
      <c r="R234" s="16">
        <v>4045158.0</v>
      </c>
      <c r="S234" s="16">
        <v>4045159.0</v>
      </c>
      <c r="T234" s="14" t="s">
        <v>3096</v>
      </c>
      <c r="U234" s="14" t="s">
        <v>2621</v>
      </c>
      <c r="V234" s="14" t="s">
        <v>4512</v>
      </c>
      <c r="W234" s="14" t="s">
        <v>4513</v>
      </c>
      <c r="X234" s="16">
        <v>0.23</v>
      </c>
      <c r="Y234" s="17"/>
      <c r="Z234" s="16">
        <v>10.0</v>
      </c>
      <c r="AA234" s="16">
        <v>34.0</v>
      </c>
      <c r="AB234" s="17"/>
      <c r="AC234" s="16">
        <v>38.0</v>
      </c>
      <c r="AD234" s="16">
        <v>1022.0</v>
      </c>
      <c r="AE234" s="22">
        <v>45363.0</v>
      </c>
      <c r="AF234" s="17"/>
      <c r="AG234" s="17"/>
      <c r="AH234" s="17"/>
      <c r="AI234" s="17"/>
      <c r="AJ234" s="17"/>
      <c r="AK234" s="17"/>
      <c r="AL234" s="16">
        <v>63.0</v>
      </c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4" t="s">
        <v>2642</v>
      </c>
      <c r="BB234" s="17"/>
      <c r="BC234" s="17"/>
      <c r="BD234" s="17"/>
      <c r="BE234" s="17"/>
      <c r="BF234" s="17"/>
      <c r="BG234" s="16">
        <v>1.0</v>
      </c>
      <c r="BH234" s="14" t="s">
        <v>2564</v>
      </c>
      <c r="BI234" s="14" t="s">
        <v>2565</v>
      </c>
      <c r="BJ234" s="14" t="s">
        <v>2566</v>
      </c>
      <c r="BK234" s="17"/>
      <c r="BL234" s="17"/>
      <c r="BM234" s="16">
        <v>34.1666667</v>
      </c>
      <c r="BN234" s="17"/>
      <c r="BO234" s="17"/>
      <c r="BP234" s="17"/>
      <c r="BQ234" s="17"/>
      <c r="BR234" s="17"/>
      <c r="BS234" s="16">
        <v>0.5315</v>
      </c>
      <c r="BT234" s="16">
        <v>16.5368051</v>
      </c>
      <c r="BU234" s="14" t="s">
        <v>2680</v>
      </c>
      <c r="BV234" s="14" t="s">
        <v>3217</v>
      </c>
      <c r="BW234" s="14" t="s">
        <v>2702</v>
      </c>
      <c r="BX234" s="16">
        <v>15.0</v>
      </c>
      <c r="BY234" s="14" t="s">
        <v>2642</v>
      </c>
      <c r="BZ234" s="16">
        <v>37.0</v>
      </c>
      <c r="CA234" s="16">
        <v>-23165.0</v>
      </c>
      <c r="CB234" s="16">
        <v>0.0</v>
      </c>
      <c r="CC234" s="17"/>
      <c r="CD234" s="17"/>
      <c r="CE234" s="16">
        <v>16.5368051</v>
      </c>
      <c r="CF234" s="14" t="s">
        <v>2747</v>
      </c>
      <c r="CG234" s="14" t="s">
        <v>2704</v>
      </c>
      <c r="CH234" s="14" t="s">
        <v>4514</v>
      </c>
      <c r="CI234" s="14" t="s">
        <v>3832</v>
      </c>
      <c r="CJ234" s="17"/>
      <c r="CK234" s="14" t="s">
        <v>2574</v>
      </c>
      <c r="CL234" s="14" t="s">
        <v>2606</v>
      </c>
      <c r="CM234" s="20">
        <v>2321177.0</v>
      </c>
      <c r="CN234" s="14" t="s">
        <v>2606</v>
      </c>
      <c r="CO234" s="14" t="s">
        <v>2563</v>
      </c>
      <c r="CP234" s="14" t="s">
        <v>2563</v>
      </c>
      <c r="CQ234" s="16">
        <v>0.3486</v>
      </c>
      <c r="CR234" s="16">
        <v>1.02</v>
      </c>
      <c r="CS234" s="17"/>
      <c r="CT234" s="14" t="s">
        <v>4515</v>
      </c>
      <c r="CU234" s="14" t="s">
        <v>3450</v>
      </c>
      <c r="CV234" s="14" t="s">
        <v>2706</v>
      </c>
      <c r="CW234" s="14" t="s">
        <v>3220</v>
      </c>
      <c r="CX234" s="14" t="s">
        <v>2580</v>
      </c>
      <c r="CY234" s="16">
        <v>16.5368051</v>
      </c>
      <c r="CZ234" s="14" t="s">
        <v>2707</v>
      </c>
      <c r="DB234" s="14" t="s">
        <v>2563</v>
      </c>
      <c r="DC234" s="14" t="s">
        <v>2708</v>
      </c>
      <c r="DD234" s="14" t="s">
        <v>2642</v>
      </c>
      <c r="DE234" s="14" t="s">
        <v>2563</v>
      </c>
      <c r="DF234" s="14" t="s">
        <v>2574</v>
      </c>
      <c r="DG234" s="14" t="s">
        <v>4516</v>
      </c>
      <c r="DH234" s="16">
        <v>95.0</v>
      </c>
      <c r="DI234" s="14" t="s">
        <v>2610</v>
      </c>
      <c r="DJ234" s="14" t="s">
        <v>4517</v>
      </c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  <c r="KL234" s="17"/>
      <c r="KM234" s="17"/>
      <c r="KN234" s="17"/>
      <c r="KO234" s="17"/>
      <c r="KP234" s="17"/>
      <c r="KQ234" s="17"/>
      <c r="KR234" s="17"/>
      <c r="KS234" s="17"/>
      <c r="KT234" s="17"/>
      <c r="KU234" s="17"/>
      <c r="KV234" s="17"/>
      <c r="KW234" s="17"/>
      <c r="KX234" s="17"/>
      <c r="KY234" s="17"/>
      <c r="KZ234" s="17"/>
      <c r="LA234" s="17"/>
      <c r="LB234" s="17"/>
      <c r="LC234" s="17"/>
      <c r="LD234" s="17"/>
      <c r="LE234" s="17"/>
      <c r="LF234" s="17"/>
      <c r="LG234" s="17"/>
      <c r="LH234" s="17"/>
      <c r="LI234" s="17"/>
      <c r="LJ234" s="17"/>
      <c r="LK234" s="17"/>
      <c r="LL234" s="17"/>
      <c r="LM234" s="17"/>
      <c r="LN234" s="17"/>
      <c r="LO234" s="17"/>
      <c r="LP234" s="17"/>
      <c r="LQ234" s="17"/>
      <c r="LR234" s="17"/>
      <c r="LS234" s="17"/>
      <c r="LT234" s="17"/>
      <c r="LU234" s="17"/>
      <c r="LV234" s="17"/>
      <c r="LW234" s="17"/>
      <c r="LX234" s="17"/>
      <c r="LY234" s="17"/>
      <c r="LZ234" s="17"/>
      <c r="MA234" s="17"/>
      <c r="MB234" s="17"/>
      <c r="MC234" s="17"/>
      <c r="MD234" s="17"/>
      <c r="ME234" s="17"/>
      <c r="MF234" s="17"/>
      <c r="MG234" s="17"/>
      <c r="MH234" s="17"/>
      <c r="MI234" s="17"/>
      <c r="MJ234" s="17"/>
      <c r="MK234" s="17"/>
      <c r="ML234" s="17"/>
      <c r="MM234" s="17"/>
      <c r="MN234" s="17"/>
      <c r="MO234" s="17"/>
      <c r="MP234" s="17"/>
      <c r="MQ234" s="17"/>
      <c r="MR234" s="17"/>
      <c r="MS234" s="17"/>
      <c r="MT234" s="17"/>
      <c r="MU234" s="17"/>
      <c r="MV234" s="17"/>
      <c r="MW234" s="17"/>
      <c r="MX234" s="17"/>
      <c r="MY234" s="17"/>
      <c r="MZ234" s="17"/>
      <c r="NA234" s="17"/>
      <c r="NB234" s="17"/>
      <c r="NC234" s="17"/>
      <c r="ND234" s="17"/>
      <c r="NE234" s="17"/>
      <c r="NF234" s="17"/>
      <c r="NG234" s="17"/>
      <c r="NH234" s="17"/>
      <c r="NI234" s="17"/>
      <c r="NJ234" s="17"/>
      <c r="NK234" s="17"/>
      <c r="NL234" s="17"/>
      <c r="NM234" s="17"/>
      <c r="NN234" s="17"/>
      <c r="NO234" s="17"/>
      <c r="NP234" s="17"/>
      <c r="NQ234" s="17"/>
      <c r="NR234" s="17"/>
      <c r="NS234" s="17"/>
      <c r="NT234" s="17"/>
      <c r="NU234" s="17"/>
      <c r="NV234" s="17"/>
      <c r="NW234" s="17"/>
      <c r="NX234" s="17"/>
      <c r="NY234" s="17"/>
      <c r="NZ234" s="17"/>
      <c r="OA234" s="17"/>
      <c r="OB234" s="17"/>
      <c r="OC234" s="17"/>
      <c r="OD234" s="17"/>
      <c r="OE234" s="17"/>
      <c r="OF234" s="17"/>
      <c r="OG234" s="17"/>
      <c r="OH234" s="17"/>
      <c r="OI234" s="17"/>
      <c r="OJ234" s="17"/>
      <c r="OK234" s="17"/>
      <c r="OL234" s="17"/>
      <c r="OM234" s="17"/>
      <c r="ON234" s="17"/>
      <c r="OO234" s="17"/>
      <c r="OP234" s="17"/>
      <c r="OQ234" s="17"/>
      <c r="OR234" s="17"/>
      <c r="OS234" s="17"/>
      <c r="OT234" s="17"/>
      <c r="OU234" s="17"/>
      <c r="OV234" s="17"/>
      <c r="OW234" s="17"/>
      <c r="OX234" s="17"/>
      <c r="OY234" s="17"/>
      <c r="OZ234" s="17"/>
      <c r="PA234" s="17"/>
      <c r="PB234" s="17"/>
      <c r="PC234" s="17"/>
      <c r="PD234" s="17"/>
      <c r="PE234" s="17"/>
      <c r="PF234" s="17"/>
      <c r="PG234" s="17"/>
      <c r="PH234" s="17"/>
      <c r="PI234" s="17"/>
      <c r="PJ234" s="17"/>
      <c r="PK234" s="17"/>
      <c r="PL234" s="17"/>
      <c r="PM234" s="17"/>
      <c r="PN234" s="17"/>
      <c r="PO234" s="17"/>
      <c r="PP234" s="17"/>
      <c r="PQ234" s="17"/>
      <c r="PR234" s="17"/>
      <c r="PS234" s="17"/>
      <c r="PT234" s="17"/>
      <c r="PU234" s="17"/>
      <c r="PV234" s="17"/>
      <c r="PW234" s="17"/>
      <c r="PX234" s="17"/>
      <c r="PY234" s="17"/>
      <c r="PZ234" s="17"/>
      <c r="QA234" s="17"/>
      <c r="QB234" s="17"/>
      <c r="QC234" s="17"/>
      <c r="QD234" s="17"/>
      <c r="QE234" s="17"/>
      <c r="QF234" s="17"/>
      <c r="QG234" s="17"/>
      <c r="QH234" s="17"/>
      <c r="QI234" s="17"/>
      <c r="QJ234" s="17"/>
      <c r="QK234" s="17"/>
      <c r="QL234" s="17"/>
      <c r="QM234" s="17"/>
      <c r="QN234" s="17"/>
      <c r="QO234" s="17"/>
      <c r="QP234" s="17"/>
      <c r="QQ234" s="17"/>
      <c r="QR234" s="17"/>
      <c r="QS234" s="17"/>
      <c r="QT234" s="17"/>
      <c r="QU234" s="16">
        <v>-3.0</v>
      </c>
      <c r="QV234" s="16">
        <v>0.0</v>
      </c>
      <c r="QW234" s="16">
        <v>2.0</v>
      </c>
      <c r="QX234" s="17"/>
      <c r="QY234" s="17"/>
      <c r="QZ234" s="17"/>
      <c r="RA234" s="17"/>
      <c r="RB234" s="17"/>
      <c r="RC234" s="17"/>
      <c r="RD234" s="17"/>
      <c r="RE234" s="17"/>
      <c r="RF234" s="17"/>
      <c r="RG234" s="17"/>
      <c r="RH234" s="17"/>
      <c r="RI234" s="17"/>
      <c r="RJ234" s="17"/>
      <c r="RK234" s="17"/>
      <c r="RL234" s="17"/>
      <c r="RM234" s="17"/>
      <c r="RN234" s="17"/>
      <c r="RO234" s="17"/>
      <c r="RP234" s="17"/>
      <c r="RQ234" s="17"/>
      <c r="RR234" s="17"/>
      <c r="RS234" s="17"/>
      <c r="RT234" s="17"/>
      <c r="RU234" s="17"/>
      <c r="RV234" s="17"/>
      <c r="RW234" s="17"/>
      <c r="RX234" s="17"/>
      <c r="RY234" s="17"/>
      <c r="RZ234" s="17"/>
      <c r="SA234" s="17"/>
      <c r="SB234" s="17"/>
      <c r="SC234" s="17"/>
      <c r="SD234" s="17"/>
      <c r="SE234" s="17"/>
      <c r="SF234" s="17"/>
      <c r="SG234" s="17"/>
      <c r="SH234" s="17"/>
      <c r="SI234" s="17"/>
      <c r="SJ234" s="17"/>
      <c r="SK234" s="17"/>
      <c r="SL234" s="17"/>
      <c r="SM234" s="17"/>
      <c r="SN234" s="17"/>
      <c r="SO234" s="17"/>
      <c r="SP234" s="17"/>
      <c r="SQ234" s="17"/>
      <c r="SR234" s="17"/>
      <c r="SS234" s="17"/>
      <c r="ST234" s="17"/>
      <c r="SU234" s="17"/>
      <c r="SV234" s="17"/>
      <c r="SW234" s="17"/>
      <c r="SX234" s="17"/>
      <c r="SY234" s="17"/>
      <c r="SZ234" s="17"/>
      <c r="TA234" s="17"/>
      <c r="TB234" s="17"/>
      <c r="TC234" s="17"/>
      <c r="TD234" s="17"/>
      <c r="TE234" s="17"/>
      <c r="TF234" s="17"/>
      <c r="TG234" s="17"/>
      <c r="TH234" s="17"/>
      <c r="TI234" s="17"/>
      <c r="TJ234" s="17"/>
      <c r="TK234" s="17"/>
      <c r="TL234" s="17"/>
      <c r="TM234" s="17"/>
      <c r="TN234" s="17"/>
      <c r="TO234" s="17"/>
      <c r="TP234" s="17"/>
      <c r="TQ234" s="17"/>
      <c r="TR234" s="17"/>
      <c r="TS234" s="17"/>
      <c r="TT234" s="17"/>
      <c r="TU234" s="17"/>
      <c r="TV234" s="17"/>
      <c r="TW234" s="17"/>
      <c r="TX234" s="17"/>
      <c r="TY234" s="17"/>
      <c r="TZ234" s="17"/>
      <c r="UA234" s="17"/>
      <c r="UB234" s="17"/>
      <c r="UC234" s="17"/>
      <c r="UD234" s="17"/>
      <c r="UE234" s="17"/>
      <c r="UF234" s="17"/>
      <c r="UG234" s="17"/>
      <c r="UH234" s="17"/>
      <c r="UI234" s="17"/>
      <c r="UJ234" s="17"/>
      <c r="UK234" s="17"/>
      <c r="UL234" s="17"/>
      <c r="UM234" s="17"/>
      <c r="UN234" s="17"/>
      <c r="UO234" s="17"/>
      <c r="UP234" s="17"/>
      <c r="UQ234" s="17"/>
      <c r="UR234" s="17"/>
      <c r="US234" s="17"/>
      <c r="UT234" s="17"/>
      <c r="UU234" s="17"/>
      <c r="UV234" s="17"/>
      <c r="UW234" s="17"/>
      <c r="UX234" s="17"/>
      <c r="UY234" s="17"/>
      <c r="UZ234" s="17"/>
      <c r="VA234" s="17"/>
      <c r="VB234" s="17"/>
      <c r="VC234" s="17"/>
      <c r="VD234" s="17"/>
      <c r="VE234" s="17"/>
      <c r="VF234" s="17"/>
      <c r="VG234" s="17"/>
      <c r="VH234" s="17"/>
      <c r="VI234" s="17"/>
      <c r="VJ234" s="17"/>
      <c r="VK234" s="17"/>
      <c r="VL234" s="17"/>
      <c r="VM234" s="17"/>
      <c r="VN234" s="17"/>
      <c r="VO234" s="17"/>
      <c r="VP234" s="17"/>
      <c r="VQ234" s="17"/>
      <c r="VR234" s="17"/>
      <c r="VS234" s="17"/>
      <c r="VT234" s="17"/>
      <c r="VU234" s="17"/>
      <c r="VV234" s="17"/>
      <c r="VW234" s="17"/>
      <c r="VX234" s="17"/>
      <c r="VY234" s="17"/>
      <c r="VZ234" s="17"/>
      <c r="WA234" s="17"/>
      <c r="WB234" s="17"/>
      <c r="WC234" s="17"/>
      <c r="WD234" s="17"/>
      <c r="WE234" s="17"/>
      <c r="WF234" s="17"/>
      <c r="WG234" s="17"/>
      <c r="WH234" s="17"/>
      <c r="WI234" s="17"/>
      <c r="WJ234" s="17"/>
      <c r="WK234" s="17"/>
      <c r="WL234" s="17"/>
      <c r="WM234" s="17"/>
      <c r="WN234" s="17"/>
      <c r="WO234" s="17"/>
      <c r="WP234" s="17"/>
      <c r="WQ234" s="17"/>
      <c r="WR234" s="17"/>
      <c r="WS234" s="17"/>
      <c r="WT234" s="17"/>
      <c r="WU234" s="17"/>
      <c r="WV234" s="17"/>
      <c r="WW234" s="17"/>
      <c r="WX234" s="17"/>
      <c r="WY234" s="17"/>
      <c r="WZ234" s="17"/>
      <c r="XA234" s="17"/>
      <c r="XB234" s="17"/>
      <c r="XC234" s="17"/>
      <c r="XD234" s="17"/>
      <c r="XE234" s="17"/>
      <c r="XF234" s="17"/>
      <c r="XG234" s="17"/>
      <c r="XH234" s="17"/>
      <c r="XI234" s="17"/>
      <c r="XJ234" s="17"/>
      <c r="XK234" s="17"/>
      <c r="XL234" s="17"/>
      <c r="XM234" s="17"/>
      <c r="XN234" s="17"/>
      <c r="XO234" s="17"/>
      <c r="XP234" s="17"/>
      <c r="XQ234" s="17"/>
      <c r="XR234" s="17"/>
      <c r="XS234" s="17"/>
      <c r="XT234" s="17"/>
      <c r="XU234" s="17"/>
      <c r="XV234" s="17"/>
      <c r="XW234" s="17"/>
      <c r="XX234" s="17"/>
      <c r="XY234" s="17"/>
      <c r="XZ234" s="17"/>
      <c r="YA234" s="17"/>
      <c r="YB234" s="17"/>
      <c r="YC234" s="17"/>
      <c r="YD234" s="17"/>
      <c r="YE234" s="17"/>
      <c r="YF234" s="17"/>
      <c r="YG234" s="17"/>
      <c r="YH234" s="17"/>
      <c r="YI234" s="17"/>
      <c r="YJ234" s="17"/>
      <c r="YK234" s="17"/>
      <c r="YL234" s="17"/>
      <c r="YM234" s="17"/>
      <c r="YN234" s="17"/>
      <c r="YO234" s="17"/>
      <c r="YP234" s="17"/>
      <c r="YQ234" s="17"/>
      <c r="YR234" s="17"/>
      <c r="YS234" s="17"/>
      <c r="YT234" s="17"/>
      <c r="YU234" s="17"/>
      <c r="YV234" s="17"/>
      <c r="YW234" s="17"/>
      <c r="YX234" s="17"/>
      <c r="YY234" s="17"/>
      <c r="YZ234" s="17"/>
      <c r="ZA234" s="17"/>
      <c r="ZB234" s="17"/>
      <c r="ZC234" s="17"/>
      <c r="ZD234" s="17"/>
      <c r="ZE234" s="17"/>
      <c r="ZF234" s="17"/>
      <c r="ZG234" s="17"/>
      <c r="ZH234" s="17"/>
      <c r="ZI234" s="17"/>
      <c r="ZJ234" s="17"/>
      <c r="ZK234" s="17"/>
      <c r="ZL234" s="17"/>
      <c r="ZM234" s="17"/>
      <c r="ZN234" s="17"/>
      <c r="ZO234" s="17"/>
      <c r="ZP234" s="17"/>
      <c r="ZQ234" s="17"/>
      <c r="ZR234" s="17"/>
      <c r="ZS234" s="17"/>
      <c r="ZT234" s="17"/>
      <c r="ZU234" s="17"/>
      <c r="ZV234" s="17"/>
      <c r="ZW234" s="17"/>
      <c r="ZX234" s="17"/>
      <c r="ZY234" s="17"/>
      <c r="ZZ234" s="17"/>
      <c r="AAA234" s="17"/>
      <c r="AAB234" s="17"/>
      <c r="AAC234" s="17"/>
      <c r="AAD234" s="17"/>
      <c r="AAE234" s="17"/>
      <c r="AAF234" s="17"/>
      <c r="AAG234" s="17"/>
      <c r="AAH234" s="17"/>
      <c r="AAI234" s="17"/>
      <c r="AAJ234" s="17"/>
      <c r="AAK234" s="17"/>
      <c r="AAL234" s="17"/>
      <c r="AAM234" s="17"/>
      <c r="AAN234" s="17"/>
      <c r="AAO234" s="17"/>
      <c r="AAP234" s="17"/>
      <c r="AAQ234" s="17"/>
      <c r="AAR234" s="17"/>
      <c r="AAS234" s="17"/>
      <c r="AAT234" s="17"/>
      <c r="AAU234" s="17"/>
      <c r="AAV234" s="17"/>
      <c r="AAW234" s="17"/>
      <c r="AAX234" s="17"/>
      <c r="AAY234" s="17"/>
      <c r="AAZ234" s="17"/>
      <c r="ABA234" s="17"/>
      <c r="ABB234" s="17"/>
      <c r="ABC234" s="17"/>
      <c r="ABD234" s="17"/>
      <c r="ABE234" s="17"/>
      <c r="ABF234" s="17"/>
      <c r="ABG234" s="17"/>
      <c r="ABH234" s="17"/>
      <c r="ABI234" s="17"/>
      <c r="ABJ234" s="17"/>
      <c r="ABK234" s="17"/>
      <c r="ABL234" s="17"/>
      <c r="ABM234" s="17"/>
      <c r="ABN234" s="17"/>
      <c r="ABO234" s="17"/>
      <c r="ABP234" s="17"/>
      <c r="ABQ234" s="17"/>
      <c r="ABR234" s="17"/>
      <c r="ABS234" s="17"/>
      <c r="ABT234" s="17"/>
      <c r="ABU234" s="17"/>
      <c r="ABV234" s="17"/>
      <c r="ABW234" s="17"/>
      <c r="ABX234" s="17"/>
      <c r="ABY234" s="17"/>
      <c r="ABZ234" s="17"/>
      <c r="ACA234" s="17"/>
      <c r="ACB234" s="17"/>
      <c r="ACC234" s="17"/>
      <c r="ACD234" s="17"/>
      <c r="ACE234" s="17"/>
      <c r="ACF234" s="17"/>
      <c r="ACG234" s="17"/>
      <c r="ACH234" s="17"/>
      <c r="ACI234" s="17"/>
      <c r="ACJ234" s="17"/>
      <c r="ACK234" s="17"/>
      <c r="ACL234" s="17"/>
      <c r="ACM234" s="17"/>
      <c r="ACN234" s="17"/>
      <c r="ACO234" s="17"/>
      <c r="ACP234" s="17"/>
      <c r="ACQ234" s="17"/>
      <c r="ACR234" s="17"/>
      <c r="ACS234" s="17"/>
      <c r="ACT234" s="17"/>
      <c r="ACU234" s="17"/>
      <c r="ACV234" s="17"/>
      <c r="ACW234" s="17"/>
      <c r="ACX234" s="17"/>
      <c r="ACY234" s="17"/>
      <c r="ACZ234" s="17"/>
      <c r="ADA234" s="17"/>
      <c r="ADB234" s="17"/>
      <c r="ADC234" s="17"/>
      <c r="ADD234" s="17"/>
      <c r="ADE234" s="17"/>
      <c r="ADF234" s="17"/>
      <c r="ADG234" s="17"/>
      <c r="ADH234" s="17"/>
      <c r="ADI234" s="17"/>
      <c r="ADJ234" s="17"/>
      <c r="ADK234" s="17"/>
      <c r="ADL234" s="17"/>
      <c r="ADM234" s="17"/>
      <c r="ADN234" s="17"/>
      <c r="ADO234" s="17"/>
      <c r="ADP234" s="17"/>
      <c r="ADQ234" s="17"/>
      <c r="ADR234" s="17"/>
      <c r="ADS234" s="17"/>
      <c r="ADT234" s="17"/>
      <c r="ADU234" s="17"/>
      <c r="ADV234" s="17"/>
      <c r="ADW234" s="17"/>
      <c r="ADX234" s="17"/>
      <c r="ADY234" s="17"/>
      <c r="ADZ234" s="17"/>
      <c r="AEA234" s="17"/>
      <c r="AEB234" s="17"/>
      <c r="AEC234" s="17"/>
      <c r="AED234" s="17"/>
      <c r="AEE234" s="17"/>
      <c r="AEF234" s="17"/>
      <c r="AEG234" s="17"/>
      <c r="AEH234" s="17"/>
      <c r="AEI234" s="17"/>
      <c r="AEJ234" s="17"/>
      <c r="AEK234" s="17"/>
      <c r="AEL234" s="17"/>
      <c r="AEM234" s="17"/>
      <c r="AEN234" s="17"/>
      <c r="AEO234" s="17"/>
      <c r="AEP234" s="17"/>
      <c r="AEQ234" s="17"/>
      <c r="AER234" s="17"/>
      <c r="AES234" s="17"/>
      <c r="AET234" s="17"/>
      <c r="AEU234" s="17"/>
      <c r="AEV234" s="17"/>
      <c r="AEW234" s="17"/>
      <c r="AEX234" s="17"/>
      <c r="AEY234" s="17"/>
      <c r="AEZ234" s="17"/>
      <c r="AFA234" s="17"/>
      <c r="AFB234" s="17"/>
      <c r="AFC234" s="17"/>
      <c r="AFD234" s="17"/>
      <c r="AFE234" s="17"/>
      <c r="AFF234" s="17"/>
      <c r="AFG234" s="17"/>
      <c r="AFH234" s="17"/>
      <c r="AFI234" s="17"/>
      <c r="AFJ234" s="17"/>
      <c r="AFK234" s="17"/>
      <c r="AFL234" s="17"/>
      <c r="AFM234" s="17"/>
      <c r="AFN234" s="17"/>
      <c r="AFO234" s="17"/>
      <c r="AFP234" s="17"/>
      <c r="AFQ234" s="17"/>
      <c r="AFR234" s="17"/>
      <c r="AFS234" s="17"/>
      <c r="AFT234" s="17"/>
      <c r="AFU234" s="17"/>
      <c r="AFV234" s="17"/>
      <c r="AFW234" s="17"/>
      <c r="AFX234" s="17"/>
      <c r="AFY234" s="17"/>
      <c r="AFZ234" s="17"/>
      <c r="AGA234" s="17"/>
      <c r="AGB234" s="17"/>
      <c r="AGC234" s="17"/>
      <c r="AGD234" s="17"/>
      <c r="AGE234" s="17"/>
      <c r="AGF234" s="17"/>
      <c r="AGG234" s="17"/>
      <c r="AGH234" s="17"/>
      <c r="AGI234" s="17"/>
      <c r="AGJ234" s="17"/>
      <c r="AGK234" s="17"/>
      <c r="AGL234" s="17"/>
      <c r="AGM234" s="17"/>
      <c r="AGN234" s="17"/>
      <c r="AGO234" s="17"/>
      <c r="AGP234" s="17"/>
      <c r="AGQ234" s="17"/>
      <c r="AGR234" s="17"/>
      <c r="AGS234" s="17"/>
      <c r="AGT234" s="17"/>
      <c r="AGU234" s="17"/>
      <c r="AGV234" s="17"/>
      <c r="AGW234" s="17"/>
      <c r="AGX234" s="17"/>
      <c r="AGY234" s="17"/>
      <c r="AGZ234" s="17"/>
      <c r="AHA234" s="17"/>
      <c r="AHB234" s="17"/>
      <c r="AHC234" s="17"/>
      <c r="AHD234" s="17"/>
      <c r="AHE234" s="17"/>
      <c r="AHF234" s="17"/>
      <c r="AHG234" s="17"/>
      <c r="AHH234" s="17"/>
      <c r="AHI234" s="17"/>
      <c r="AHJ234" s="17"/>
      <c r="AHK234" s="17"/>
      <c r="AHL234" s="17"/>
      <c r="AHM234" s="17"/>
      <c r="AHN234" s="17"/>
      <c r="AHO234" s="17"/>
      <c r="AHP234" s="17"/>
      <c r="AHQ234" s="17"/>
      <c r="AHR234" s="17"/>
      <c r="AHS234" s="17"/>
      <c r="AHT234" s="17"/>
      <c r="AHU234" s="17"/>
      <c r="AHV234" s="17"/>
      <c r="AHW234" s="17"/>
      <c r="AHX234" s="17"/>
      <c r="AHY234" s="17"/>
      <c r="AHZ234" s="17"/>
      <c r="AIA234" s="17"/>
      <c r="AIB234" s="17"/>
      <c r="AIC234" s="17"/>
      <c r="AID234" s="17"/>
      <c r="AIE234" s="17"/>
      <c r="AIF234" s="17"/>
      <c r="AIG234" s="17"/>
      <c r="AIH234" s="17"/>
      <c r="AII234" s="17"/>
      <c r="AIJ234" s="17"/>
      <c r="AIK234" s="17"/>
      <c r="AIL234" s="17"/>
      <c r="AIM234" s="17"/>
      <c r="AIN234" s="17"/>
      <c r="AIO234" s="17"/>
      <c r="AIP234" s="17"/>
      <c r="AIQ234" s="17"/>
      <c r="AIR234" s="17"/>
      <c r="AIS234" s="17"/>
      <c r="AIT234" s="17"/>
      <c r="AIU234" s="17"/>
      <c r="AIV234" s="17"/>
      <c r="AIW234" s="17"/>
      <c r="AIX234" s="17"/>
      <c r="AIY234" s="17"/>
      <c r="AIZ234" s="17"/>
      <c r="AJA234" s="17"/>
      <c r="AJB234" s="17"/>
      <c r="AJC234" s="17"/>
      <c r="AJD234" s="17"/>
      <c r="AJE234" s="17"/>
      <c r="AJF234" s="17"/>
      <c r="AJG234" s="17"/>
      <c r="AJH234" s="17"/>
      <c r="AJI234" s="17"/>
      <c r="AJJ234" s="17"/>
      <c r="AJK234" s="17"/>
      <c r="AJL234" s="17"/>
      <c r="AJM234" s="17"/>
      <c r="AJN234" s="17"/>
      <c r="AJO234" s="17"/>
      <c r="AJP234" s="17"/>
      <c r="AJQ234" s="17"/>
      <c r="AJR234" s="17"/>
      <c r="AJS234" s="17"/>
      <c r="AJT234" s="17"/>
      <c r="AJU234" s="17"/>
      <c r="AJV234" s="17"/>
      <c r="AJW234" s="17"/>
      <c r="AJX234" s="17"/>
      <c r="AJY234" s="17"/>
      <c r="AJZ234" s="17"/>
      <c r="AKA234" s="17"/>
      <c r="AKB234" s="17"/>
      <c r="AKC234" s="17"/>
      <c r="AKD234" s="17"/>
      <c r="AKE234" s="17"/>
      <c r="AKF234" s="17"/>
      <c r="AKG234" s="17"/>
      <c r="AKH234" s="17"/>
      <c r="AKI234" s="17"/>
      <c r="AKJ234" s="17"/>
      <c r="AKK234" s="17"/>
      <c r="AKL234" s="17"/>
      <c r="AKM234" s="17"/>
      <c r="AKN234" s="17"/>
      <c r="AKO234" s="17"/>
      <c r="AKP234" s="17"/>
      <c r="AKQ234" s="17"/>
      <c r="AKR234" s="17"/>
      <c r="AKS234" s="17"/>
      <c r="AKT234" s="17"/>
      <c r="AKU234" s="17"/>
      <c r="AKV234" s="17"/>
      <c r="AKW234" s="17"/>
      <c r="AKX234" s="17"/>
      <c r="AKY234" s="17"/>
      <c r="AKZ234" s="17"/>
      <c r="ALA234" s="17"/>
      <c r="ALB234" s="17"/>
      <c r="ALC234" s="17"/>
      <c r="ALD234" s="17"/>
      <c r="ALE234" s="17"/>
      <c r="ALF234" s="17"/>
      <c r="ALG234" s="17"/>
      <c r="ALH234" s="17"/>
      <c r="ALI234" s="17"/>
      <c r="ALJ234" s="17"/>
      <c r="ALK234" s="17"/>
      <c r="ALL234" s="17"/>
      <c r="ALM234" s="17"/>
      <c r="ALN234" s="17"/>
      <c r="ALO234" s="17"/>
      <c r="ALP234" s="17"/>
      <c r="ALQ234" s="17"/>
      <c r="ALR234" s="17"/>
      <c r="ALS234" s="17"/>
      <c r="ALT234" s="17"/>
      <c r="ALU234" s="17"/>
      <c r="ALV234" s="17"/>
      <c r="ALW234" s="17"/>
      <c r="ALX234" s="17"/>
      <c r="ALY234" s="17"/>
      <c r="ALZ234" s="17"/>
      <c r="AMA234" s="17"/>
      <c r="AMB234" s="17"/>
      <c r="AMC234" s="17"/>
      <c r="AMD234" s="17"/>
      <c r="AME234" s="17"/>
      <c r="AMF234" s="17"/>
      <c r="AMG234" s="17"/>
      <c r="AMH234" s="17"/>
      <c r="AMI234" s="17"/>
      <c r="AMJ234" s="17"/>
      <c r="AMK234" s="17"/>
      <c r="AML234" s="17"/>
      <c r="AMM234" s="17"/>
      <c r="AMN234" s="17"/>
      <c r="AMO234" s="17"/>
      <c r="AMP234" s="17"/>
      <c r="AMQ234" s="17"/>
      <c r="AMR234" s="17"/>
      <c r="AMS234" s="17"/>
      <c r="AMT234" s="17"/>
      <c r="AMU234" s="17"/>
      <c r="AMV234" s="17"/>
      <c r="AMW234" s="17"/>
      <c r="AMX234" s="17"/>
      <c r="AMY234" s="17"/>
      <c r="AMZ234" s="17"/>
      <c r="ANA234" s="17"/>
      <c r="ANB234" s="17"/>
      <c r="ANC234" s="17"/>
      <c r="AND234" s="17"/>
      <c r="ANE234" s="17"/>
      <c r="ANF234" s="17"/>
      <c r="ANG234" s="17"/>
      <c r="ANH234" s="17"/>
      <c r="ANI234" s="17"/>
      <c r="ANJ234" s="17"/>
      <c r="ANK234" s="17"/>
      <c r="ANL234" s="17"/>
      <c r="ANM234" s="17"/>
      <c r="ANN234" s="17"/>
      <c r="ANO234" s="17"/>
      <c r="ANP234" s="17"/>
      <c r="ANQ234" s="17"/>
      <c r="ANR234" s="17"/>
      <c r="ANS234" s="17"/>
      <c r="ANT234" s="17"/>
      <c r="ANU234" s="17"/>
      <c r="ANV234" s="17"/>
      <c r="ANW234" s="17"/>
      <c r="ANX234" s="17"/>
      <c r="ANY234" s="17"/>
      <c r="ANZ234" s="17"/>
      <c r="AOA234" s="17"/>
      <c r="AOB234" s="17"/>
      <c r="AOC234" s="17"/>
      <c r="AOD234" s="17"/>
      <c r="AOE234" s="17"/>
      <c r="AOF234" s="17"/>
      <c r="AOG234" s="17"/>
      <c r="AOH234" s="17"/>
      <c r="AOI234" s="17"/>
      <c r="AOJ234" s="17"/>
      <c r="AOK234" s="17"/>
      <c r="AOL234" s="17"/>
      <c r="AOM234" s="17"/>
      <c r="AON234" s="17"/>
      <c r="AOO234" s="17"/>
      <c r="AOP234" s="17"/>
      <c r="AOQ234" s="17"/>
      <c r="AOR234" s="17"/>
      <c r="AOS234" s="17"/>
      <c r="AOT234" s="17"/>
      <c r="AOU234" s="17"/>
      <c r="AOV234" s="17"/>
      <c r="AOW234" s="17"/>
      <c r="AOX234" s="17"/>
      <c r="AOY234" s="17"/>
      <c r="AOZ234" s="17"/>
      <c r="APA234" s="17"/>
      <c r="APB234" s="17"/>
      <c r="APC234" s="17"/>
      <c r="APD234" s="17"/>
      <c r="APE234" s="17"/>
      <c r="APF234" s="17"/>
      <c r="APG234" s="17"/>
      <c r="APH234" s="17"/>
      <c r="API234" s="17"/>
      <c r="APJ234" s="17"/>
      <c r="APK234" s="17"/>
      <c r="APL234" s="17"/>
      <c r="APM234" s="17"/>
      <c r="APN234" s="17"/>
      <c r="APO234" s="17"/>
      <c r="APP234" s="17"/>
      <c r="APQ234" s="17"/>
      <c r="APR234" s="17"/>
      <c r="APS234" s="17"/>
      <c r="APT234" s="17"/>
      <c r="APU234" s="17"/>
      <c r="APV234" s="17"/>
      <c r="APW234" s="17"/>
      <c r="APX234" s="17"/>
      <c r="APY234" s="17"/>
      <c r="APZ234" s="17"/>
      <c r="AQA234" s="17"/>
      <c r="AQB234" s="17"/>
      <c r="AQC234" s="17"/>
      <c r="AQD234" s="17"/>
      <c r="AQE234" s="17"/>
      <c r="AQF234" s="17"/>
      <c r="AQG234" s="17"/>
      <c r="AQH234" s="17"/>
      <c r="AQI234" s="17"/>
      <c r="AQJ234" s="17"/>
      <c r="AQK234" s="17"/>
      <c r="AQL234" s="17"/>
      <c r="AQM234" s="17"/>
      <c r="AQN234" s="17"/>
      <c r="AQO234" s="17"/>
      <c r="AQP234" s="17"/>
      <c r="AQQ234" s="17"/>
      <c r="AQR234" s="17"/>
      <c r="AQS234" s="17"/>
      <c r="AQT234" s="17"/>
      <c r="AQU234" s="17"/>
      <c r="AQV234" s="17"/>
      <c r="AQW234" s="17"/>
      <c r="AQX234" s="17"/>
      <c r="AQY234" s="17"/>
      <c r="AQZ234" s="17"/>
      <c r="ARA234" s="17"/>
      <c r="ARB234" s="17"/>
      <c r="ARC234" s="17"/>
      <c r="ARD234" s="17"/>
      <c r="ARE234" s="17"/>
      <c r="ARF234" s="17"/>
      <c r="ARG234" s="17"/>
      <c r="ARH234" s="17"/>
      <c r="ARI234" s="17"/>
      <c r="ARJ234" s="17"/>
      <c r="ARK234" s="17"/>
      <c r="ARL234" s="17"/>
      <c r="ARM234" s="17"/>
      <c r="ARN234" s="17"/>
      <c r="ARO234" s="17"/>
      <c r="ARP234" s="17"/>
      <c r="ARQ234" s="17"/>
      <c r="ARR234" s="17"/>
      <c r="ARS234" s="17"/>
      <c r="ART234" s="17"/>
      <c r="ARU234" s="17"/>
      <c r="ARV234" s="17"/>
      <c r="ARW234" s="17"/>
      <c r="ARX234" s="17"/>
      <c r="ARY234" s="17"/>
      <c r="ARZ234" s="17"/>
      <c r="ASA234" s="17"/>
      <c r="ASB234" s="17"/>
      <c r="ASC234" s="17"/>
      <c r="ASD234" s="17"/>
      <c r="ASE234" s="17"/>
      <c r="ASF234" s="17"/>
      <c r="ASG234" s="17"/>
      <c r="ASH234" s="17"/>
      <c r="ASI234" s="17"/>
      <c r="ASJ234" s="17"/>
      <c r="ASK234" s="17"/>
      <c r="ASL234" s="17"/>
      <c r="ASM234" s="17"/>
      <c r="ASN234" s="17"/>
      <c r="ASO234" s="17"/>
      <c r="ASP234" s="17"/>
      <c r="ASQ234" s="17"/>
      <c r="ASR234" s="17"/>
      <c r="ASS234" s="17"/>
      <c r="AST234" s="17"/>
      <c r="ASU234" s="17"/>
      <c r="ASV234" s="17"/>
      <c r="ASW234" s="17"/>
      <c r="ASX234" s="17"/>
      <c r="ASY234" s="17"/>
      <c r="ASZ234" s="17"/>
      <c r="ATA234" s="17"/>
      <c r="ATB234" s="17"/>
      <c r="ATC234" s="17"/>
      <c r="ATD234" s="17"/>
      <c r="ATE234" s="17"/>
      <c r="ATF234" s="17"/>
      <c r="ATG234" s="17"/>
      <c r="ATH234" s="17"/>
      <c r="ATI234" s="17"/>
      <c r="ATJ234" s="17"/>
      <c r="ATK234" s="17"/>
      <c r="ATL234" s="17"/>
      <c r="ATM234" s="17"/>
      <c r="ATN234" s="17"/>
      <c r="ATO234" s="17"/>
      <c r="ATP234" s="17"/>
      <c r="ATQ234" s="17"/>
      <c r="ATR234" s="17"/>
      <c r="ATS234" s="17"/>
      <c r="ATT234" s="17"/>
      <c r="ATU234" s="17"/>
      <c r="ATV234" s="17"/>
      <c r="ATW234" s="17"/>
      <c r="ATX234" s="17"/>
      <c r="ATY234" s="17"/>
      <c r="ATZ234" s="17"/>
      <c r="AUA234" s="17"/>
      <c r="AUB234" s="17"/>
      <c r="AUC234" s="17"/>
      <c r="AUD234" s="17"/>
      <c r="AUE234" s="17"/>
      <c r="AUF234" s="17"/>
      <c r="AUG234" s="17"/>
      <c r="AUH234" s="17"/>
      <c r="AUI234" s="17"/>
      <c r="AUJ234" s="17"/>
      <c r="AUK234" s="17"/>
      <c r="AUL234" s="17"/>
      <c r="AUM234" s="17"/>
      <c r="AUN234" s="17"/>
      <c r="AUO234" s="17"/>
      <c r="AUP234" s="17"/>
      <c r="AUQ234" s="17"/>
      <c r="AUR234" s="17"/>
      <c r="AUS234" s="17"/>
      <c r="AUT234" s="17"/>
      <c r="AUU234" s="17"/>
      <c r="AUV234" s="17"/>
      <c r="AUW234" s="17"/>
      <c r="AUX234" s="17"/>
      <c r="AUY234" s="17"/>
      <c r="AUZ234" s="17"/>
      <c r="AVA234" s="17"/>
      <c r="AVB234" s="17"/>
      <c r="AVC234" s="17"/>
      <c r="AVD234" s="17"/>
      <c r="AVE234" s="17"/>
      <c r="AVF234" s="17"/>
      <c r="AVG234" s="17"/>
      <c r="AVH234" s="17"/>
      <c r="AVI234" s="17"/>
      <c r="AVJ234" s="17"/>
      <c r="AVK234" s="17"/>
      <c r="AVL234" s="17"/>
      <c r="AVM234" s="17"/>
      <c r="AVN234" s="17"/>
      <c r="AVO234" s="17"/>
      <c r="AVP234" s="17"/>
      <c r="AVQ234" s="17"/>
      <c r="AVR234" s="17"/>
      <c r="AVS234" s="17"/>
      <c r="AVT234" s="17"/>
      <c r="AVU234" s="17"/>
      <c r="AVV234" s="17"/>
      <c r="AVW234" s="17"/>
      <c r="AVX234" s="17"/>
      <c r="AVY234" s="17"/>
      <c r="AVZ234" s="17"/>
      <c r="AWA234" s="17"/>
      <c r="AWB234" s="17"/>
      <c r="AWC234" s="17"/>
      <c r="AWD234" s="17"/>
      <c r="AWE234" s="17"/>
      <c r="AWF234" s="17"/>
      <c r="AWG234" s="17"/>
      <c r="AWH234" s="17"/>
      <c r="AWI234" s="17"/>
      <c r="AWJ234" s="17"/>
      <c r="AWK234" s="17"/>
      <c r="AWL234" s="17"/>
      <c r="AWM234" s="17"/>
      <c r="AWN234" s="17"/>
      <c r="AWO234" s="17"/>
      <c r="AWP234" s="17"/>
      <c r="AWQ234" s="17"/>
      <c r="AWR234" s="17"/>
      <c r="AWS234" s="17"/>
      <c r="AWT234" s="17"/>
      <c r="AWU234" s="17"/>
      <c r="AWV234" s="17"/>
      <c r="AWW234" s="17"/>
      <c r="AWX234" s="17"/>
      <c r="AWY234" s="17"/>
      <c r="AWZ234" s="17"/>
      <c r="AXA234" s="17"/>
      <c r="AXB234" s="17"/>
      <c r="AXC234" s="17"/>
      <c r="AXD234" s="17"/>
      <c r="AXE234" s="17"/>
      <c r="AXF234" s="17"/>
      <c r="AXG234" s="17"/>
      <c r="AXH234" s="17"/>
      <c r="AXI234" s="17"/>
      <c r="AXJ234" s="17"/>
      <c r="AXK234" s="17"/>
      <c r="AXL234" s="17"/>
      <c r="AXM234" s="17"/>
      <c r="AXN234" s="17"/>
      <c r="AXO234" s="17"/>
      <c r="AXP234" s="17"/>
      <c r="AXQ234" s="17"/>
      <c r="AXR234" s="17"/>
      <c r="AXS234" s="17"/>
      <c r="AXT234" s="17"/>
      <c r="AXU234" s="17"/>
      <c r="AXV234" s="17"/>
      <c r="AXW234" s="17"/>
      <c r="AXX234" s="17"/>
      <c r="AXY234" s="17"/>
      <c r="AXZ234" s="17"/>
      <c r="AYA234" s="17"/>
      <c r="AYB234" s="17"/>
      <c r="AYC234" s="17"/>
      <c r="AYD234" s="17"/>
      <c r="AYE234" s="17"/>
      <c r="AYF234" s="17"/>
      <c r="AYG234" s="17"/>
      <c r="AYH234" s="17"/>
      <c r="AYI234" s="17"/>
      <c r="AYJ234" s="17"/>
      <c r="AYK234" s="17"/>
      <c r="AYL234" s="17"/>
      <c r="AYM234" s="17"/>
      <c r="AYN234" s="17"/>
      <c r="AYO234" s="17"/>
      <c r="AYP234" s="17"/>
      <c r="AYQ234" s="17"/>
      <c r="AYR234" s="17"/>
      <c r="AYS234" s="17"/>
      <c r="AYT234" s="17"/>
      <c r="AYU234" s="17"/>
      <c r="AYV234" s="17"/>
      <c r="AYW234" s="17"/>
      <c r="AYX234" s="17"/>
      <c r="AYY234" s="17"/>
      <c r="AYZ234" s="17"/>
      <c r="AZA234" s="17"/>
      <c r="AZB234" s="17"/>
      <c r="AZC234" s="17"/>
      <c r="AZD234" s="17"/>
      <c r="AZE234" s="17"/>
      <c r="AZF234" s="17"/>
      <c r="AZG234" s="17"/>
      <c r="AZH234" s="17"/>
      <c r="AZI234" s="17"/>
      <c r="AZJ234" s="17"/>
      <c r="AZK234" s="17"/>
      <c r="AZL234" s="17"/>
      <c r="AZM234" s="17"/>
      <c r="AZN234" s="17"/>
      <c r="AZO234" s="17"/>
      <c r="AZP234" s="17"/>
      <c r="AZQ234" s="17"/>
      <c r="AZR234" s="17"/>
      <c r="AZS234" s="17"/>
      <c r="AZT234" s="17"/>
      <c r="AZU234" s="17"/>
      <c r="AZV234" s="17"/>
      <c r="AZW234" s="17"/>
      <c r="AZX234" s="17"/>
      <c r="AZY234" s="17"/>
      <c r="AZZ234" s="17"/>
      <c r="BAA234" s="17"/>
      <c r="BAB234" s="17"/>
      <c r="BAC234" s="17"/>
      <c r="BAD234" s="17"/>
      <c r="BAE234" s="17"/>
      <c r="BAF234" s="17"/>
      <c r="BAG234" s="17"/>
      <c r="BAH234" s="17"/>
      <c r="BAI234" s="17"/>
      <c r="BAJ234" s="17"/>
      <c r="BAK234" s="17"/>
      <c r="BAL234" s="17"/>
      <c r="BAM234" s="17"/>
      <c r="BAN234" s="17"/>
      <c r="BAO234" s="17"/>
      <c r="BAP234" s="17"/>
      <c r="BAQ234" s="17"/>
      <c r="BAR234" s="17"/>
      <c r="BAS234" s="17"/>
      <c r="BAT234" s="17"/>
      <c r="BAU234" s="17"/>
      <c r="BAV234" s="17"/>
      <c r="BAW234" s="17"/>
      <c r="BAX234" s="17"/>
      <c r="BAY234" s="17"/>
      <c r="BAZ234" s="17"/>
      <c r="BBA234" s="17"/>
      <c r="BBB234" s="17"/>
      <c r="BBC234" s="17"/>
      <c r="BBD234" s="17"/>
      <c r="BBE234" s="17"/>
      <c r="BBF234" s="17"/>
      <c r="BBG234" s="17"/>
      <c r="BBH234" s="17"/>
      <c r="BBI234" s="17"/>
      <c r="BBJ234" s="17"/>
      <c r="BBK234" s="17"/>
      <c r="BBL234" s="17"/>
      <c r="BBM234" s="17"/>
      <c r="BBN234" s="17"/>
      <c r="BBO234" s="17"/>
      <c r="BBP234" s="17"/>
      <c r="BBQ234" s="17"/>
      <c r="BBR234" s="17"/>
      <c r="BBS234" s="17"/>
      <c r="BBT234" s="17"/>
      <c r="BBU234" s="17"/>
      <c r="BBV234" s="17"/>
      <c r="BBW234" s="17"/>
      <c r="BBX234" s="17"/>
      <c r="BBY234" s="17"/>
      <c r="BBZ234" s="17"/>
      <c r="BCA234" s="17"/>
      <c r="BCB234" s="17"/>
      <c r="BCC234" s="17"/>
      <c r="BCD234" s="17"/>
      <c r="BCE234" s="17"/>
      <c r="BCF234" s="17"/>
      <c r="BCG234" s="17"/>
      <c r="BCH234" s="17"/>
      <c r="BCI234" s="17"/>
      <c r="BCJ234" s="17"/>
      <c r="BCK234" s="17"/>
      <c r="BCL234" s="17"/>
      <c r="BCM234" s="17"/>
      <c r="BCN234" s="17"/>
      <c r="BCO234" s="17"/>
      <c r="BCP234" s="17"/>
      <c r="BCQ234" s="17"/>
      <c r="BCR234" s="17"/>
      <c r="BCS234" s="17"/>
      <c r="BCT234" s="17"/>
      <c r="BCU234" s="17"/>
      <c r="BCV234" s="17"/>
      <c r="BCW234" s="17"/>
      <c r="BCX234" s="17"/>
      <c r="BCY234" s="17"/>
      <c r="BCZ234" s="17"/>
      <c r="BDA234" s="17"/>
      <c r="BDB234" s="17"/>
      <c r="BDC234" s="17"/>
      <c r="BDD234" s="17"/>
      <c r="BDE234" s="17"/>
      <c r="BDF234" s="17"/>
      <c r="BDG234" s="17"/>
      <c r="BDH234" s="17"/>
      <c r="BDI234" s="17"/>
      <c r="BDJ234" s="17"/>
      <c r="BDK234" s="17"/>
      <c r="BDL234" s="17"/>
      <c r="BDM234" s="17"/>
      <c r="BDN234" s="17"/>
      <c r="BDO234" s="17"/>
      <c r="BDP234" s="17"/>
      <c r="BDQ234" s="17"/>
      <c r="BDR234" s="17"/>
      <c r="BDS234" s="17"/>
      <c r="BDT234" s="17"/>
      <c r="BDU234" s="17"/>
      <c r="BDV234" s="17"/>
      <c r="BDW234" s="17"/>
      <c r="BDX234" s="17"/>
      <c r="BDY234" s="17"/>
      <c r="BDZ234" s="17"/>
      <c r="BEA234" s="17"/>
      <c r="BEB234" s="17"/>
      <c r="BEC234" s="17"/>
      <c r="BED234" s="17"/>
      <c r="BEE234" s="17"/>
      <c r="BEF234" s="17"/>
      <c r="BEG234" s="17"/>
      <c r="BEH234" s="17"/>
      <c r="BEI234" s="17"/>
      <c r="BEJ234" s="17"/>
      <c r="BEK234" s="17"/>
      <c r="BEL234" s="17"/>
      <c r="BEM234" s="17"/>
      <c r="BEN234" s="17"/>
      <c r="BEO234" s="17"/>
      <c r="BEP234" s="17"/>
      <c r="BEQ234" s="17"/>
      <c r="BER234" s="17"/>
      <c r="BES234" s="17"/>
      <c r="BET234" s="17"/>
      <c r="BEU234" s="17"/>
      <c r="BEV234" s="17"/>
      <c r="BEW234" s="17"/>
      <c r="BEX234" s="17"/>
      <c r="BEY234" s="17"/>
      <c r="BEZ234" s="17"/>
      <c r="BFA234" s="17"/>
      <c r="BFB234" s="17"/>
      <c r="BFC234" s="17"/>
      <c r="BFD234" s="17"/>
      <c r="BFE234" s="17"/>
      <c r="BFF234" s="17"/>
      <c r="BFG234" s="17"/>
      <c r="BFH234" s="17"/>
      <c r="BFI234" s="17"/>
      <c r="BFJ234" s="17"/>
      <c r="BFK234" s="17"/>
      <c r="BFL234" s="17"/>
      <c r="BFM234" s="17"/>
      <c r="BFN234" s="17"/>
      <c r="BFO234" s="17"/>
      <c r="BFP234" s="17"/>
      <c r="BFQ234" s="17"/>
      <c r="BFR234" s="17"/>
      <c r="BFS234" s="17"/>
      <c r="BFT234" s="17"/>
      <c r="BFU234" s="17"/>
      <c r="BFV234" s="17"/>
      <c r="BFW234" s="17"/>
      <c r="BFX234" s="17"/>
      <c r="BFY234" s="17"/>
      <c r="BFZ234" s="17"/>
      <c r="BGA234" s="17"/>
      <c r="BGB234" s="17"/>
      <c r="BGC234" s="17"/>
      <c r="BGD234" s="17"/>
      <c r="BGE234" s="17"/>
      <c r="BGF234" s="17"/>
      <c r="BGG234" s="17"/>
      <c r="BGH234" s="17"/>
      <c r="BGI234" s="17"/>
      <c r="BGJ234" s="17"/>
      <c r="BGK234" s="17"/>
      <c r="BGL234" s="17"/>
      <c r="BGM234" s="17"/>
      <c r="BGN234" s="17"/>
      <c r="BGO234" s="17"/>
      <c r="BGP234" s="17"/>
      <c r="BGQ234" s="17"/>
      <c r="BGR234" s="17"/>
      <c r="BGS234" s="17"/>
      <c r="BGT234" s="17"/>
      <c r="BGU234" s="17"/>
      <c r="BGV234" s="17"/>
      <c r="BGW234" s="17"/>
      <c r="BGX234" s="17"/>
      <c r="BGY234" s="17"/>
      <c r="BGZ234" s="17"/>
      <c r="BHA234" s="17"/>
      <c r="BHB234" s="17"/>
      <c r="BHC234" s="17"/>
      <c r="BHD234" s="17"/>
      <c r="BHE234" s="17"/>
      <c r="BHF234" s="17"/>
      <c r="BHG234" s="17"/>
      <c r="BHH234" s="17"/>
      <c r="BHI234" s="17"/>
      <c r="BHJ234" s="17"/>
      <c r="BHK234" s="17"/>
      <c r="BHL234" s="17"/>
      <c r="BHM234" s="17"/>
      <c r="BHN234" s="17"/>
      <c r="BHO234" s="17"/>
      <c r="BHP234" s="17"/>
      <c r="BHQ234" s="17"/>
      <c r="BHR234" s="17"/>
      <c r="BHS234" s="17"/>
      <c r="BHT234" s="17"/>
      <c r="BHU234" s="17"/>
      <c r="BHV234" s="17"/>
      <c r="BHW234" s="17"/>
      <c r="BHX234" s="17"/>
      <c r="BHY234" s="17"/>
      <c r="BHZ234" s="17"/>
      <c r="BIA234" s="17"/>
      <c r="BIB234" s="17"/>
      <c r="BIC234" s="17"/>
      <c r="BID234" s="17"/>
      <c r="BIE234" s="17"/>
      <c r="BIF234" s="17"/>
      <c r="BIG234" s="17"/>
      <c r="BIH234" s="17"/>
      <c r="BII234" s="17"/>
      <c r="BIJ234" s="17"/>
      <c r="BIK234" s="17"/>
      <c r="BIL234" s="17"/>
      <c r="BIM234" s="17"/>
      <c r="BIN234" s="17"/>
      <c r="BIO234" s="17"/>
      <c r="BIP234" s="17"/>
      <c r="BIQ234" s="17"/>
      <c r="BIR234" s="17"/>
      <c r="BIS234" s="17"/>
      <c r="BIT234" s="17"/>
      <c r="BIU234" s="17"/>
      <c r="BIV234" s="17"/>
      <c r="BIW234" s="17"/>
      <c r="BIX234" s="17"/>
      <c r="BIY234" s="17"/>
      <c r="BIZ234" s="17"/>
      <c r="BJA234" s="17"/>
      <c r="BJB234" s="17"/>
      <c r="BJC234" s="17"/>
      <c r="BJD234" s="17"/>
      <c r="BJE234" s="17"/>
      <c r="BJF234" s="17"/>
      <c r="BJG234" s="17"/>
      <c r="BJH234" s="17"/>
      <c r="BJI234" s="17"/>
      <c r="BJJ234" s="17"/>
      <c r="BJK234" s="17"/>
      <c r="BJL234" s="17"/>
      <c r="BJM234" s="17"/>
      <c r="BJN234" s="17"/>
      <c r="BJO234" s="17"/>
      <c r="BJP234" s="17"/>
      <c r="BJQ234" s="17"/>
      <c r="BJR234" s="17"/>
      <c r="BJS234" s="17"/>
      <c r="BJT234" s="17"/>
      <c r="BJU234" s="17"/>
      <c r="BJV234" s="17"/>
      <c r="BJW234" s="17"/>
      <c r="BJX234" s="17"/>
      <c r="BJY234" s="17"/>
      <c r="BJZ234" s="17"/>
      <c r="BKA234" s="17"/>
      <c r="BKB234" s="17"/>
      <c r="BKC234" s="17"/>
      <c r="BKD234" s="17"/>
      <c r="BKE234" s="17"/>
      <c r="BKF234" s="17"/>
      <c r="BKG234" s="17"/>
      <c r="BKH234" s="17"/>
      <c r="BKI234" s="17"/>
      <c r="BKJ234" s="17"/>
      <c r="BKK234" s="17"/>
      <c r="BKL234" s="17"/>
      <c r="BKM234" s="17"/>
      <c r="BKN234" s="17"/>
      <c r="BKO234" s="17"/>
      <c r="BKP234" s="17"/>
      <c r="BKQ234" s="17"/>
      <c r="BKR234" s="17"/>
      <c r="BKS234" s="17"/>
      <c r="BKT234" s="17"/>
      <c r="BKU234" s="17"/>
      <c r="BKV234" s="17"/>
      <c r="BKW234" s="17"/>
      <c r="BKX234" s="17"/>
      <c r="BKY234" s="17"/>
      <c r="BKZ234" s="17"/>
      <c r="BLA234" s="17"/>
      <c r="BLB234" s="17"/>
      <c r="BLC234" s="17"/>
      <c r="BLD234" s="17"/>
      <c r="BLE234" s="17"/>
      <c r="BLF234" s="17"/>
      <c r="BLG234" s="17"/>
      <c r="BLH234" s="17"/>
      <c r="BLI234" s="17"/>
      <c r="BLJ234" s="17"/>
      <c r="BLK234" s="17"/>
      <c r="BLL234" s="17"/>
      <c r="BLM234" s="17"/>
      <c r="BLN234" s="17"/>
      <c r="BLO234" s="17"/>
      <c r="BLP234" s="17"/>
      <c r="BLQ234" s="17"/>
      <c r="BLR234" s="17"/>
      <c r="BLS234" s="17"/>
      <c r="BLT234" s="17"/>
      <c r="BLU234" s="17"/>
      <c r="BLV234" s="17"/>
      <c r="BLW234" s="17"/>
      <c r="BLX234" s="17"/>
      <c r="BLY234" s="17"/>
      <c r="BLZ234" s="17"/>
      <c r="BMA234" s="17"/>
      <c r="BMB234" s="17"/>
      <c r="BMC234" s="17"/>
      <c r="BMD234" s="17"/>
      <c r="BME234" s="17"/>
      <c r="BMF234" s="17"/>
      <c r="BMG234" s="17"/>
      <c r="BMH234" s="17"/>
      <c r="BMI234" s="17"/>
      <c r="BMJ234" s="17"/>
      <c r="BMK234" s="17"/>
      <c r="BML234" s="17"/>
      <c r="BMM234" s="17"/>
      <c r="BMN234" s="17"/>
      <c r="BMO234" s="17"/>
      <c r="BMP234" s="17"/>
      <c r="BMQ234" s="17"/>
      <c r="BMR234" s="17"/>
      <c r="BMS234" s="17"/>
      <c r="BMT234" s="17"/>
      <c r="BMU234" s="17"/>
      <c r="BMV234" s="17"/>
      <c r="BMW234" s="17"/>
      <c r="BMX234" s="17"/>
      <c r="BMY234" s="17"/>
      <c r="BMZ234" s="17"/>
      <c r="BNA234" s="17"/>
      <c r="BNB234" s="17"/>
      <c r="BNC234" s="17"/>
      <c r="BND234" s="17"/>
      <c r="BNE234" s="17"/>
      <c r="BNF234" s="17"/>
      <c r="BNG234" s="17"/>
      <c r="BNH234" s="17"/>
      <c r="BNI234" s="17"/>
      <c r="BNJ234" s="17"/>
      <c r="BNK234" s="17"/>
      <c r="BNL234" s="17"/>
      <c r="BNM234" s="17"/>
      <c r="BNN234" s="17"/>
      <c r="BNO234" s="17"/>
      <c r="BNP234" s="17"/>
      <c r="BNQ234" s="17"/>
      <c r="BNR234" s="17"/>
      <c r="BNS234" s="17"/>
      <c r="BNT234" s="17"/>
      <c r="BNU234" s="17"/>
      <c r="BNV234" s="17"/>
      <c r="BNW234" s="17"/>
      <c r="BNX234" s="17"/>
      <c r="BNY234" s="17"/>
      <c r="BNZ234" s="17"/>
      <c r="BOA234" s="17"/>
      <c r="BOB234" s="17"/>
      <c r="BOC234" s="17"/>
      <c r="BOD234" s="17"/>
      <c r="BOE234" s="17"/>
      <c r="BOF234" s="17"/>
      <c r="BOG234" s="17"/>
      <c r="BOH234" s="17"/>
      <c r="BOI234" s="17"/>
      <c r="BOJ234" s="17"/>
      <c r="BOK234" s="17"/>
      <c r="BOL234" s="17"/>
      <c r="BOM234" s="17"/>
      <c r="BON234" s="17"/>
      <c r="BOO234" s="17"/>
      <c r="BOP234" s="17"/>
      <c r="BOQ234" s="17"/>
      <c r="BOR234" s="17"/>
      <c r="BOS234" s="17"/>
      <c r="BOT234" s="17"/>
      <c r="BOU234" s="17"/>
      <c r="BOV234" s="17"/>
      <c r="BOW234" s="17"/>
      <c r="BOX234" s="17"/>
      <c r="BOY234" s="17"/>
      <c r="BOZ234" s="17"/>
      <c r="BPA234" s="17"/>
      <c r="BPB234" s="17"/>
      <c r="BPC234" s="17"/>
      <c r="BPD234" s="17"/>
      <c r="BPE234" s="17"/>
      <c r="BPF234" s="17"/>
      <c r="BPG234" s="17"/>
      <c r="BPH234" s="17"/>
      <c r="BPI234" s="17"/>
      <c r="BPJ234" s="17"/>
      <c r="BPK234" s="17"/>
      <c r="BPL234" s="17"/>
      <c r="BPM234" s="17"/>
      <c r="BPN234" s="17"/>
      <c r="BPO234" s="17"/>
      <c r="BPP234" s="17"/>
      <c r="BPQ234" s="17"/>
      <c r="BPR234" s="17"/>
      <c r="BPS234" s="17"/>
      <c r="BPT234" s="17"/>
      <c r="BPU234" s="17"/>
      <c r="BPV234" s="17"/>
      <c r="BPW234" s="17"/>
      <c r="BPX234" s="17"/>
      <c r="BPY234" s="17"/>
      <c r="BPZ234" s="17"/>
      <c r="BQA234" s="17"/>
      <c r="BQB234" s="17"/>
      <c r="BQC234" s="17"/>
      <c r="BQD234" s="17"/>
      <c r="BQE234" s="17"/>
      <c r="BQF234" s="17"/>
      <c r="BQG234" s="17"/>
      <c r="BQH234" s="17"/>
      <c r="BQI234" s="17"/>
      <c r="BQJ234" s="17"/>
      <c r="BQK234" s="17"/>
      <c r="BQL234" s="17"/>
      <c r="BQM234" s="17"/>
      <c r="BQN234" s="17"/>
      <c r="BQO234" s="17"/>
      <c r="BQP234" s="17"/>
      <c r="BQQ234" s="17"/>
      <c r="BQR234" s="17"/>
      <c r="BQS234" s="17"/>
      <c r="BQT234" s="17"/>
      <c r="BQU234" s="17"/>
      <c r="BQV234" s="17"/>
      <c r="BQW234" s="17"/>
      <c r="BQX234" s="17"/>
      <c r="BQY234" s="17"/>
      <c r="BQZ234" s="17"/>
      <c r="BRA234" s="17"/>
      <c r="BRB234" s="17"/>
      <c r="BRC234" s="17"/>
      <c r="BRD234" s="17"/>
      <c r="BRE234" s="17"/>
      <c r="BRF234" s="17"/>
      <c r="BRG234" s="17"/>
      <c r="BRH234" s="17"/>
      <c r="BRI234" s="17"/>
      <c r="BRJ234" s="17"/>
      <c r="BRK234" s="17"/>
      <c r="BRL234" s="17"/>
      <c r="BRM234" s="17"/>
      <c r="BRN234" s="17"/>
      <c r="BRO234" s="17"/>
      <c r="BRP234" s="17"/>
      <c r="BRQ234" s="17"/>
      <c r="BRR234" s="17"/>
      <c r="BRS234" s="17"/>
      <c r="BRT234" s="17"/>
      <c r="BRU234" s="17"/>
      <c r="BRV234" s="17"/>
      <c r="BRW234" s="17"/>
      <c r="BRX234" s="17"/>
      <c r="BRY234" s="17"/>
      <c r="BRZ234" s="17"/>
      <c r="BSA234" s="17"/>
      <c r="BSB234" s="17"/>
      <c r="BSC234" s="17"/>
      <c r="BSD234" s="17"/>
      <c r="BSE234" s="17"/>
      <c r="BSF234" s="17"/>
      <c r="BSG234" s="17"/>
      <c r="BSH234" s="17"/>
      <c r="BSI234" s="17"/>
      <c r="BSJ234" s="17"/>
      <c r="BSK234" s="17"/>
      <c r="BSL234" s="17"/>
      <c r="BSM234" s="17"/>
      <c r="BSN234" s="17"/>
      <c r="BSO234" s="17"/>
      <c r="BSP234" s="17"/>
      <c r="BSQ234" s="17"/>
      <c r="BSR234" s="17"/>
      <c r="BSS234" s="17"/>
      <c r="BST234" s="17"/>
      <c r="BSU234" s="17"/>
      <c r="BSV234" s="17"/>
      <c r="BSW234" s="17"/>
      <c r="BSX234" s="17"/>
      <c r="BSY234" s="17"/>
      <c r="BSZ234" s="17"/>
      <c r="BTA234" s="17"/>
      <c r="BTB234" s="17"/>
      <c r="BTC234" s="17"/>
      <c r="BTD234" s="17"/>
      <c r="BTE234" s="17"/>
      <c r="BTF234" s="17"/>
      <c r="BTG234" s="17"/>
      <c r="BTH234" s="17"/>
      <c r="BTI234" s="17"/>
      <c r="BTJ234" s="17"/>
      <c r="BTK234" s="17"/>
      <c r="BTL234" s="17"/>
      <c r="BTM234" s="17"/>
      <c r="BTN234" s="17"/>
      <c r="BTO234" s="17"/>
      <c r="BTP234" s="17"/>
      <c r="BTQ234" s="17"/>
      <c r="BTR234" s="17"/>
      <c r="BTS234" s="17"/>
      <c r="BTT234" s="17"/>
      <c r="BTU234" s="17"/>
      <c r="BTV234" s="17"/>
      <c r="BTW234" s="17"/>
      <c r="BTX234" s="17"/>
      <c r="BTY234" s="17"/>
      <c r="BTZ234" s="17"/>
      <c r="BUA234" s="17"/>
      <c r="BUB234" s="17"/>
      <c r="BUC234" s="17"/>
      <c r="BUD234" s="17"/>
      <c r="BUE234" s="17"/>
      <c r="BUF234" s="17"/>
      <c r="BUG234" s="17"/>
      <c r="BUH234" s="17"/>
      <c r="BUI234" s="17"/>
      <c r="BUJ234" s="17"/>
      <c r="BUK234" s="17"/>
      <c r="BUL234" s="17"/>
      <c r="BUM234" s="17"/>
      <c r="BUN234" s="17"/>
      <c r="BUO234" s="17"/>
      <c r="BUP234" s="17"/>
      <c r="BUQ234" s="17"/>
      <c r="BUR234" s="17"/>
      <c r="BUS234" s="17"/>
      <c r="BUT234" s="17"/>
      <c r="BUU234" s="17"/>
      <c r="BUV234" s="17"/>
      <c r="BUW234" s="17"/>
      <c r="BUX234" s="17"/>
      <c r="BUY234" s="17"/>
      <c r="BUZ234" s="17"/>
      <c r="BVA234" s="17"/>
      <c r="BVB234" s="17"/>
      <c r="BVC234" s="17"/>
      <c r="BVD234" s="17"/>
      <c r="BVE234" s="17"/>
      <c r="BVF234" s="17"/>
      <c r="BVG234" s="17"/>
      <c r="BVH234" s="17"/>
      <c r="BVI234" s="17"/>
      <c r="BVJ234" s="17"/>
      <c r="BVK234" s="17"/>
      <c r="BVL234" s="17"/>
      <c r="BVM234" s="17"/>
      <c r="BVN234" s="17"/>
      <c r="BVO234" s="17"/>
      <c r="BVP234" s="17"/>
      <c r="BVQ234" s="17"/>
      <c r="BVR234" s="17"/>
      <c r="BVS234" s="17"/>
      <c r="BVT234" s="17"/>
      <c r="BVU234" s="17"/>
      <c r="BVV234" s="17"/>
      <c r="BVW234" s="17"/>
      <c r="BVX234" s="17"/>
      <c r="BVY234" s="17"/>
      <c r="BVZ234" s="17"/>
      <c r="BWA234" s="17"/>
      <c r="BWB234" s="17"/>
      <c r="BWC234" s="17"/>
      <c r="BWD234" s="17"/>
      <c r="BWE234" s="17"/>
      <c r="BWF234" s="17"/>
      <c r="BWG234" s="17"/>
      <c r="BWH234" s="17"/>
      <c r="BWI234" s="17"/>
      <c r="BWJ234" s="17"/>
      <c r="BWK234" s="17"/>
      <c r="BWL234" s="17"/>
      <c r="BWM234" s="17"/>
      <c r="BWN234" s="17"/>
      <c r="BWO234" s="17"/>
      <c r="BWP234" s="17"/>
      <c r="BWQ234" s="17"/>
      <c r="BWR234" s="17"/>
      <c r="BWS234" s="17"/>
      <c r="BWT234" s="17"/>
      <c r="BWU234" s="17"/>
      <c r="BWV234" s="17"/>
      <c r="BWW234" s="17"/>
      <c r="BWX234" s="17"/>
      <c r="BWY234" s="17"/>
      <c r="BWZ234" s="17"/>
      <c r="BXA234" s="17"/>
      <c r="BXB234" s="17"/>
      <c r="BXC234" s="17"/>
      <c r="BXD234" s="17"/>
      <c r="BXE234" s="17"/>
      <c r="BXF234" s="17"/>
      <c r="BXG234" s="17"/>
      <c r="BXH234" s="17"/>
      <c r="BXI234" s="17"/>
      <c r="BXJ234" s="17"/>
      <c r="BXK234" s="17"/>
      <c r="BXL234" s="17"/>
      <c r="BXM234" s="17"/>
      <c r="BXN234" s="17"/>
      <c r="BXO234" s="17"/>
      <c r="BXP234" s="17"/>
      <c r="BXQ234" s="17"/>
      <c r="BXR234" s="17"/>
      <c r="BXS234" s="17"/>
      <c r="BXT234" s="17"/>
      <c r="BXU234" s="17"/>
      <c r="BXV234" s="17"/>
      <c r="BXW234" s="17"/>
      <c r="BXX234" s="17"/>
      <c r="BXY234" s="17"/>
      <c r="BXZ234" s="17"/>
      <c r="BYA234" s="17"/>
      <c r="BYB234" s="17"/>
      <c r="BYC234" s="17"/>
      <c r="BYD234" s="17"/>
      <c r="BYE234" s="17"/>
      <c r="BYF234" s="17"/>
      <c r="BYG234" s="17"/>
      <c r="BYH234" s="17"/>
      <c r="BYI234" s="17"/>
      <c r="BYJ234" s="17"/>
      <c r="BYK234" s="17"/>
      <c r="BYL234" s="17"/>
      <c r="BYM234" s="17"/>
      <c r="BYN234" s="17"/>
      <c r="BYO234" s="17"/>
      <c r="BYP234" s="17"/>
      <c r="BYQ234" s="17"/>
      <c r="BYR234" s="17"/>
      <c r="BYS234" s="17"/>
      <c r="BYT234" s="17"/>
      <c r="BYU234" s="17"/>
      <c r="BYV234" s="17"/>
      <c r="BYW234" s="17"/>
      <c r="BYX234" s="17"/>
      <c r="BYY234" s="17"/>
      <c r="BYZ234" s="17"/>
      <c r="BZA234" s="17"/>
      <c r="BZB234" s="17"/>
      <c r="BZC234" s="17"/>
      <c r="BZD234" s="17"/>
      <c r="BZE234" s="17"/>
      <c r="BZF234" s="17"/>
      <c r="BZG234" s="17"/>
      <c r="BZH234" s="17"/>
      <c r="BZI234" s="17"/>
      <c r="BZJ234" s="17"/>
      <c r="BZK234" s="17"/>
      <c r="BZL234" s="17"/>
      <c r="BZM234" s="17"/>
      <c r="BZN234" s="17"/>
      <c r="BZO234" s="17"/>
      <c r="BZP234" s="17"/>
      <c r="BZQ234" s="17"/>
      <c r="BZR234" s="17"/>
      <c r="BZS234" s="17"/>
      <c r="BZT234" s="17"/>
      <c r="BZU234" s="17"/>
      <c r="BZV234" s="17"/>
      <c r="BZW234" s="17"/>
      <c r="BZX234" s="17"/>
      <c r="BZY234" s="17"/>
      <c r="BZZ234" s="17"/>
      <c r="CAA234" s="17"/>
      <c r="CAB234" s="17"/>
      <c r="CAC234" s="17"/>
      <c r="CAD234" s="17"/>
      <c r="CAE234" s="17"/>
      <c r="CAF234" s="17"/>
      <c r="CAG234" s="17"/>
      <c r="CAH234" s="17"/>
      <c r="CAI234" s="17"/>
      <c r="CAJ234" s="17"/>
      <c r="CAK234" s="17"/>
      <c r="CAL234" s="17"/>
      <c r="CAM234" s="17"/>
      <c r="CAN234" s="17"/>
      <c r="CAO234" s="17"/>
      <c r="CAP234" s="17"/>
      <c r="CAQ234" s="17"/>
      <c r="CAR234" s="17"/>
      <c r="CAS234" s="17"/>
      <c r="CAT234" s="17"/>
      <c r="CAU234" s="17"/>
      <c r="CAV234" s="17"/>
      <c r="CAW234" s="17"/>
      <c r="CAX234" s="17"/>
      <c r="CAY234" s="17"/>
      <c r="CAZ234" s="17"/>
      <c r="CBA234" s="17"/>
      <c r="CBB234" s="17"/>
      <c r="CBC234" s="17"/>
      <c r="CBD234" s="17"/>
      <c r="CBE234" s="17"/>
      <c r="CBF234" s="17"/>
      <c r="CBG234" s="17"/>
      <c r="CBH234" s="17"/>
      <c r="CBI234" s="17"/>
      <c r="CBJ234" s="17"/>
      <c r="CBK234" s="17"/>
      <c r="CBL234" s="17"/>
      <c r="CBM234" s="17"/>
      <c r="CBN234" s="17"/>
      <c r="CBO234" s="17"/>
      <c r="CBP234" s="17"/>
      <c r="CBQ234" s="17"/>
      <c r="CBR234" s="17"/>
      <c r="CBS234" s="17"/>
      <c r="CBT234" s="17"/>
      <c r="CBU234" s="17"/>
      <c r="CBV234" s="17"/>
      <c r="CBW234" s="17"/>
      <c r="CBX234" s="17"/>
      <c r="CBY234" s="17"/>
      <c r="CBZ234" s="17"/>
      <c r="CCA234" s="17"/>
      <c r="CCB234" s="17"/>
      <c r="CCC234" s="17"/>
      <c r="CCD234" s="17"/>
      <c r="CCE234" s="17"/>
      <c r="CCF234" s="17"/>
      <c r="CCG234" s="17"/>
      <c r="CCH234" s="17"/>
      <c r="CCI234" s="17"/>
      <c r="CCJ234" s="17"/>
      <c r="CCK234" s="17"/>
      <c r="CCL234" s="17"/>
      <c r="CCM234" s="17"/>
      <c r="CCN234" s="17"/>
      <c r="CCO234" s="17"/>
      <c r="CCP234" s="17"/>
      <c r="CCQ234" s="17"/>
      <c r="CCR234" s="17"/>
      <c r="CCS234" s="17"/>
      <c r="CCT234" s="17"/>
      <c r="CCU234" s="17"/>
      <c r="CCV234" s="17"/>
      <c r="CCW234" s="17"/>
      <c r="CCX234" s="17"/>
      <c r="CCY234" s="17"/>
      <c r="CCZ234" s="17"/>
      <c r="CDA234" s="17"/>
      <c r="CDB234" s="17"/>
      <c r="CDC234" s="17"/>
      <c r="CDD234" s="17"/>
      <c r="CDE234" s="17"/>
      <c r="CDF234" s="17"/>
      <c r="CDG234" s="17"/>
      <c r="CDH234" s="17"/>
      <c r="CDI234" s="17"/>
      <c r="CDJ234" s="17"/>
      <c r="CDK234" s="17"/>
      <c r="CDL234" s="17"/>
      <c r="CDM234" s="17"/>
      <c r="CDN234" s="17"/>
      <c r="CDO234" s="17"/>
      <c r="CDP234" s="17"/>
      <c r="CDQ234" s="17"/>
      <c r="CDR234" s="17"/>
      <c r="CDS234" s="17"/>
      <c r="CDT234" s="17"/>
      <c r="CDU234" s="17"/>
    </row>
    <row r="235">
      <c r="A235" s="14" t="s">
        <v>2696</v>
      </c>
      <c r="B235" s="14" t="s">
        <v>4518</v>
      </c>
      <c r="C235" s="14" t="s">
        <v>2601</v>
      </c>
      <c r="D235" s="14" t="s">
        <v>2636</v>
      </c>
      <c r="E235" s="14" t="s">
        <v>75</v>
      </c>
      <c r="F235" s="14" t="s">
        <v>2835</v>
      </c>
      <c r="I235" s="14" t="s">
        <v>4519</v>
      </c>
      <c r="J235" s="14" t="s">
        <v>2618</v>
      </c>
      <c r="K235" s="14" t="s">
        <v>2619</v>
      </c>
      <c r="L235" s="14" t="s">
        <v>2658</v>
      </c>
      <c r="M235" s="16">
        <v>1.0</v>
      </c>
      <c r="N235" s="14" t="s">
        <v>2690</v>
      </c>
      <c r="O235" s="14" t="s">
        <v>2690</v>
      </c>
      <c r="P235" s="14" t="s">
        <v>2690</v>
      </c>
      <c r="Q235" s="16">
        <v>11.0</v>
      </c>
      <c r="R235" s="16">
        <v>3988901.0</v>
      </c>
      <c r="S235" s="16">
        <v>3988901.0</v>
      </c>
      <c r="T235" s="14" t="s">
        <v>2631</v>
      </c>
      <c r="U235" s="14" t="s">
        <v>2622</v>
      </c>
      <c r="V235" s="14" t="s">
        <v>4520</v>
      </c>
      <c r="W235" s="14" t="s">
        <v>4521</v>
      </c>
      <c r="X235" s="16">
        <v>0.19</v>
      </c>
      <c r="Y235" s="16">
        <v>0.02</v>
      </c>
      <c r="Z235" s="16">
        <v>17.0</v>
      </c>
      <c r="AA235" s="16">
        <v>73.0</v>
      </c>
      <c r="AB235" s="16">
        <v>2.0</v>
      </c>
      <c r="AC235" s="16">
        <v>83.0</v>
      </c>
      <c r="AD235" s="16">
        <v>103.0</v>
      </c>
      <c r="AE235" s="22">
        <v>45334.0</v>
      </c>
      <c r="AF235" s="17"/>
      <c r="AG235" s="17"/>
      <c r="AH235" s="17"/>
      <c r="AI235" s="17"/>
      <c r="AJ235" s="17"/>
      <c r="AK235" s="17"/>
      <c r="AL235" s="16">
        <v>77.0</v>
      </c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4" t="s">
        <v>2642</v>
      </c>
      <c r="BB235" s="17"/>
      <c r="BC235" s="17"/>
      <c r="BD235" s="17"/>
      <c r="BE235" s="17"/>
      <c r="BF235" s="14" t="s">
        <v>2574</v>
      </c>
      <c r="BG235" s="16">
        <v>1.0</v>
      </c>
      <c r="BH235" s="14" t="s">
        <v>2564</v>
      </c>
      <c r="BI235" s="14" t="s">
        <v>2594</v>
      </c>
      <c r="BJ235" s="14" t="s">
        <v>2566</v>
      </c>
      <c r="BK235" s="17"/>
      <c r="BL235" s="17"/>
      <c r="BM235" s="16">
        <v>3.5</v>
      </c>
      <c r="BN235" s="17"/>
      <c r="BO235" s="17"/>
      <c r="BP235" s="17"/>
      <c r="BQ235" s="17"/>
      <c r="BR235" s="17"/>
      <c r="BS235" s="16">
        <v>0.4895</v>
      </c>
      <c r="BT235" s="16">
        <v>88.1414998</v>
      </c>
      <c r="BU235" s="14" t="s">
        <v>2680</v>
      </c>
      <c r="BV235" s="14" t="s">
        <v>2774</v>
      </c>
      <c r="BW235" s="14" t="s">
        <v>2569</v>
      </c>
      <c r="BX235" s="16">
        <v>17.0</v>
      </c>
      <c r="BY235" s="14" t="s">
        <v>2642</v>
      </c>
      <c r="BZ235" s="17"/>
      <c r="CA235" s="16">
        <v>-28295.0</v>
      </c>
      <c r="CB235" s="16">
        <v>0.0</v>
      </c>
      <c r="CC235" s="17"/>
      <c r="CD235" s="17"/>
      <c r="CE235" s="16">
        <v>88.1414998</v>
      </c>
      <c r="CF235" s="14" t="s">
        <v>2747</v>
      </c>
      <c r="CH235" s="19">
        <v>40820.0</v>
      </c>
      <c r="CI235" s="14" t="s">
        <v>2573</v>
      </c>
      <c r="CJ235" s="17"/>
      <c r="CK235" s="14" t="s">
        <v>2574</v>
      </c>
      <c r="CL235" s="14" t="s">
        <v>4522</v>
      </c>
      <c r="CM235" s="20">
        <v>2323004.0</v>
      </c>
      <c r="CN235" s="14" t="s">
        <v>4522</v>
      </c>
      <c r="CO235" s="14" t="s">
        <v>2563</v>
      </c>
      <c r="CP235" s="14" t="s">
        <v>2563</v>
      </c>
      <c r="CQ235" s="16">
        <v>0.2999</v>
      </c>
      <c r="CR235" s="16">
        <v>0.1</v>
      </c>
      <c r="CS235" s="14" t="s">
        <v>2563</v>
      </c>
      <c r="CT235" s="14" t="s">
        <v>4523</v>
      </c>
      <c r="CU235" s="14" t="s">
        <v>2776</v>
      </c>
      <c r="CV235" s="14" t="s">
        <v>2706</v>
      </c>
      <c r="CW235" s="14" t="s">
        <v>2609</v>
      </c>
      <c r="CX235" s="14" t="s">
        <v>2739</v>
      </c>
      <c r="CY235" s="16">
        <v>23.8682316</v>
      </c>
      <c r="CZ235" s="14" t="s">
        <v>2707</v>
      </c>
      <c r="DB235" s="14" t="s">
        <v>2574</v>
      </c>
      <c r="DC235" s="14" t="s">
        <v>2708</v>
      </c>
      <c r="DD235" s="14" t="s">
        <v>2642</v>
      </c>
      <c r="DE235" s="14" t="s">
        <v>2574</v>
      </c>
      <c r="DF235" s="14" t="s">
        <v>2563</v>
      </c>
      <c r="DG235" s="14" t="s">
        <v>4157</v>
      </c>
      <c r="DH235" s="16">
        <v>78.0</v>
      </c>
      <c r="DI235" s="14" t="s">
        <v>2610</v>
      </c>
      <c r="DJ235" s="14" t="s">
        <v>2831</v>
      </c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  <c r="KL235" s="17"/>
      <c r="KM235" s="17"/>
      <c r="KN235" s="17"/>
      <c r="KO235" s="17"/>
      <c r="KP235" s="17"/>
      <c r="KQ235" s="17"/>
      <c r="KR235" s="17"/>
      <c r="KS235" s="17"/>
      <c r="KT235" s="17"/>
      <c r="KU235" s="17"/>
      <c r="KV235" s="17"/>
      <c r="KW235" s="17"/>
      <c r="KX235" s="17"/>
      <c r="KY235" s="17"/>
      <c r="KZ235" s="17"/>
      <c r="LA235" s="17"/>
      <c r="LB235" s="17"/>
      <c r="LC235" s="17"/>
      <c r="LD235" s="17"/>
      <c r="LE235" s="17"/>
      <c r="LF235" s="17"/>
      <c r="LG235" s="17"/>
      <c r="LH235" s="17"/>
      <c r="LI235" s="17"/>
      <c r="LJ235" s="17"/>
      <c r="LK235" s="17"/>
      <c r="LL235" s="17"/>
      <c r="LM235" s="17"/>
      <c r="LN235" s="17"/>
      <c r="LO235" s="17"/>
      <c r="LP235" s="17"/>
      <c r="LQ235" s="17"/>
      <c r="LR235" s="17"/>
      <c r="LS235" s="17"/>
      <c r="LT235" s="17"/>
      <c r="LU235" s="17"/>
      <c r="LV235" s="17"/>
      <c r="LW235" s="17"/>
      <c r="LX235" s="17"/>
      <c r="LY235" s="17"/>
      <c r="LZ235" s="17"/>
      <c r="MA235" s="17"/>
      <c r="MB235" s="17"/>
      <c r="MC235" s="17"/>
      <c r="MD235" s="17"/>
      <c r="ME235" s="17"/>
      <c r="MF235" s="17"/>
      <c r="MG235" s="17"/>
      <c r="MH235" s="17"/>
      <c r="MI235" s="17"/>
      <c r="MJ235" s="17"/>
      <c r="MK235" s="17"/>
      <c r="ML235" s="17"/>
      <c r="MM235" s="17"/>
      <c r="MN235" s="17"/>
      <c r="MO235" s="17"/>
      <c r="MP235" s="17"/>
      <c r="MQ235" s="17"/>
      <c r="MR235" s="17"/>
      <c r="MS235" s="17"/>
      <c r="MT235" s="17"/>
      <c r="MU235" s="17"/>
      <c r="MV235" s="17"/>
      <c r="MW235" s="17"/>
      <c r="MX235" s="17"/>
      <c r="MY235" s="17"/>
      <c r="MZ235" s="17"/>
      <c r="NA235" s="17"/>
      <c r="NB235" s="17"/>
      <c r="NC235" s="17"/>
      <c r="ND235" s="17"/>
      <c r="NE235" s="17"/>
      <c r="NF235" s="17"/>
      <c r="NG235" s="17"/>
      <c r="NH235" s="17"/>
      <c r="NI235" s="17"/>
      <c r="NJ235" s="17"/>
      <c r="NK235" s="17"/>
      <c r="NL235" s="17"/>
      <c r="NM235" s="17"/>
      <c r="NN235" s="17"/>
      <c r="NO235" s="17"/>
      <c r="NP235" s="17"/>
      <c r="NQ235" s="17"/>
      <c r="NR235" s="17"/>
      <c r="NS235" s="17"/>
      <c r="NT235" s="17"/>
      <c r="NU235" s="17"/>
      <c r="NV235" s="17"/>
      <c r="NW235" s="17"/>
      <c r="NX235" s="17"/>
      <c r="NY235" s="17"/>
      <c r="NZ235" s="17"/>
      <c r="OA235" s="17"/>
      <c r="OB235" s="17"/>
      <c r="OC235" s="17"/>
      <c r="OD235" s="17"/>
      <c r="OE235" s="17"/>
      <c r="OF235" s="17"/>
      <c r="OG235" s="17"/>
      <c r="OH235" s="17"/>
      <c r="OI235" s="17"/>
      <c r="OJ235" s="17"/>
      <c r="OK235" s="17"/>
      <c r="OL235" s="17"/>
      <c r="OM235" s="17"/>
      <c r="ON235" s="17"/>
      <c r="OO235" s="17"/>
      <c r="OP235" s="17"/>
      <c r="OQ235" s="17"/>
      <c r="OR235" s="17"/>
      <c r="OS235" s="17"/>
      <c r="OT235" s="17"/>
      <c r="OU235" s="17"/>
      <c r="OV235" s="17"/>
      <c r="OW235" s="17"/>
      <c r="OX235" s="17"/>
      <c r="OY235" s="17"/>
      <c r="OZ235" s="17"/>
      <c r="PA235" s="17"/>
      <c r="PB235" s="17"/>
      <c r="PC235" s="17"/>
      <c r="PD235" s="17"/>
      <c r="PE235" s="17"/>
      <c r="PF235" s="17"/>
      <c r="PG235" s="17"/>
      <c r="PH235" s="17"/>
      <c r="PI235" s="17"/>
      <c r="PJ235" s="17"/>
      <c r="PK235" s="17"/>
      <c r="PL235" s="17"/>
      <c r="PM235" s="17"/>
      <c r="PN235" s="17"/>
      <c r="PO235" s="17"/>
      <c r="PP235" s="17"/>
      <c r="PQ235" s="17"/>
      <c r="PR235" s="17"/>
      <c r="PS235" s="17"/>
      <c r="PT235" s="17"/>
      <c r="PU235" s="17"/>
      <c r="PV235" s="17"/>
      <c r="PW235" s="17"/>
      <c r="PX235" s="17"/>
      <c r="PY235" s="17"/>
      <c r="PZ235" s="17"/>
      <c r="QA235" s="17"/>
      <c r="QB235" s="17"/>
      <c r="QC235" s="17"/>
      <c r="QD235" s="17"/>
      <c r="QE235" s="17"/>
      <c r="QF235" s="17"/>
      <c r="QG235" s="17"/>
      <c r="QH235" s="17"/>
      <c r="QI235" s="17"/>
      <c r="QJ235" s="17"/>
      <c r="QK235" s="17"/>
      <c r="QL235" s="17"/>
      <c r="QM235" s="17"/>
      <c r="QN235" s="17"/>
      <c r="QO235" s="17"/>
      <c r="QP235" s="17"/>
      <c r="QQ235" s="17"/>
      <c r="QR235" s="17"/>
      <c r="QS235" s="17"/>
      <c r="QT235" s="17"/>
      <c r="QU235" s="16">
        <v>-31.0</v>
      </c>
      <c r="QV235" s="16">
        <v>-18.0</v>
      </c>
      <c r="QW235" s="16">
        <v>-34.0</v>
      </c>
      <c r="QX235" s="17"/>
      <c r="QY235" s="17"/>
      <c r="QZ235" s="17"/>
      <c r="RA235" s="17"/>
      <c r="RB235" s="17"/>
      <c r="RC235" s="17"/>
      <c r="RD235" s="17"/>
      <c r="RE235" s="17"/>
      <c r="RF235" s="17"/>
      <c r="RG235" s="17"/>
      <c r="RH235" s="17"/>
      <c r="RI235" s="17"/>
      <c r="RJ235" s="17"/>
      <c r="RK235" s="17"/>
      <c r="RL235" s="17"/>
      <c r="RM235" s="17"/>
      <c r="RN235" s="17"/>
      <c r="RO235" s="17"/>
      <c r="RP235" s="17"/>
      <c r="RQ235" s="17"/>
      <c r="RR235" s="17"/>
      <c r="RS235" s="17"/>
      <c r="RT235" s="17"/>
      <c r="RU235" s="17"/>
      <c r="RV235" s="17"/>
      <c r="RW235" s="17"/>
      <c r="RX235" s="17"/>
      <c r="RY235" s="17"/>
      <c r="RZ235" s="17"/>
      <c r="SA235" s="17"/>
      <c r="SB235" s="17"/>
      <c r="SC235" s="17"/>
      <c r="SD235" s="17"/>
      <c r="SE235" s="17"/>
      <c r="SF235" s="17"/>
      <c r="SG235" s="17"/>
      <c r="SH235" s="17"/>
      <c r="SI235" s="17"/>
      <c r="SJ235" s="17"/>
      <c r="SK235" s="17"/>
      <c r="SL235" s="17"/>
      <c r="SM235" s="17"/>
      <c r="SN235" s="17"/>
      <c r="SO235" s="17"/>
      <c r="SP235" s="17"/>
      <c r="SQ235" s="17"/>
      <c r="SR235" s="17"/>
      <c r="SS235" s="17"/>
      <c r="ST235" s="17"/>
      <c r="SU235" s="17"/>
      <c r="SV235" s="17"/>
      <c r="SW235" s="17"/>
      <c r="SX235" s="17"/>
      <c r="SY235" s="17"/>
      <c r="SZ235" s="17"/>
      <c r="TA235" s="17"/>
      <c r="TB235" s="17"/>
      <c r="TC235" s="17"/>
      <c r="TD235" s="17"/>
      <c r="TE235" s="17"/>
      <c r="TF235" s="17"/>
      <c r="TG235" s="17"/>
      <c r="TH235" s="17"/>
      <c r="TI235" s="17"/>
      <c r="TJ235" s="17"/>
      <c r="TK235" s="17"/>
      <c r="TL235" s="17"/>
      <c r="TM235" s="17"/>
      <c r="TN235" s="17"/>
      <c r="TO235" s="17"/>
      <c r="TP235" s="17"/>
      <c r="TQ235" s="17"/>
      <c r="TR235" s="17"/>
      <c r="TS235" s="17"/>
      <c r="TT235" s="17"/>
      <c r="TU235" s="17"/>
      <c r="TV235" s="17"/>
      <c r="TW235" s="17"/>
      <c r="TX235" s="17"/>
      <c r="TY235" s="17"/>
      <c r="TZ235" s="17"/>
      <c r="UA235" s="17"/>
      <c r="UB235" s="17"/>
      <c r="UC235" s="17"/>
      <c r="UD235" s="17"/>
      <c r="UE235" s="17"/>
      <c r="UF235" s="17"/>
      <c r="UG235" s="17"/>
      <c r="UH235" s="17"/>
      <c r="UI235" s="17"/>
      <c r="UJ235" s="17"/>
      <c r="UK235" s="17"/>
      <c r="UL235" s="17"/>
      <c r="UM235" s="17"/>
      <c r="UN235" s="17"/>
      <c r="UO235" s="17"/>
      <c r="UP235" s="17"/>
      <c r="UQ235" s="17"/>
      <c r="UR235" s="17"/>
      <c r="US235" s="17"/>
      <c r="UT235" s="17"/>
      <c r="UU235" s="17"/>
      <c r="UV235" s="17"/>
      <c r="UW235" s="17"/>
      <c r="UX235" s="17"/>
      <c r="UY235" s="17"/>
      <c r="UZ235" s="17"/>
      <c r="VA235" s="17"/>
      <c r="VB235" s="17"/>
      <c r="VC235" s="17"/>
      <c r="VD235" s="17"/>
      <c r="VE235" s="17"/>
      <c r="VF235" s="17"/>
      <c r="VG235" s="17"/>
      <c r="VH235" s="17"/>
      <c r="VI235" s="17"/>
      <c r="VJ235" s="17"/>
      <c r="VK235" s="17"/>
      <c r="VL235" s="17"/>
      <c r="VM235" s="17"/>
      <c r="VN235" s="17"/>
      <c r="VO235" s="17"/>
      <c r="VP235" s="17"/>
      <c r="VQ235" s="17"/>
      <c r="VR235" s="17"/>
      <c r="VS235" s="17"/>
      <c r="VT235" s="17"/>
      <c r="VU235" s="17"/>
      <c r="VV235" s="17"/>
      <c r="VW235" s="17"/>
      <c r="VX235" s="17"/>
      <c r="VY235" s="17"/>
      <c r="VZ235" s="17"/>
      <c r="WA235" s="17"/>
      <c r="WB235" s="17"/>
      <c r="WC235" s="17"/>
      <c r="WD235" s="17"/>
      <c r="WE235" s="17"/>
      <c r="WF235" s="17"/>
      <c r="WG235" s="17"/>
      <c r="WH235" s="17"/>
      <c r="WI235" s="17"/>
      <c r="WJ235" s="17"/>
      <c r="WK235" s="17"/>
      <c r="WL235" s="17"/>
      <c r="WM235" s="17"/>
      <c r="WN235" s="17"/>
      <c r="WO235" s="17"/>
      <c r="WP235" s="17"/>
      <c r="WQ235" s="17"/>
      <c r="WR235" s="17"/>
      <c r="WS235" s="17"/>
      <c r="WT235" s="17"/>
      <c r="WU235" s="17"/>
      <c r="WV235" s="17"/>
      <c r="WW235" s="17"/>
      <c r="WX235" s="17"/>
      <c r="WY235" s="17"/>
      <c r="WZ235" s="17"/>
      <c r="XA235" s="17"/>
      <c r="XB235" s="17"/>
      <c r="XC235" s="17"/>
      <c r="XD235" s="17"/>
      <c r="XE235" s="17"/>
      <c r="XF235" s="17"/>
      <c r="XG235" s="17"/>
      <c r="XH235" s="17"/>
      <c r="XI235" s="17"/>
      <c r="XJ235" s="17"/>
      <c r="XK235" s="17"/>
      <c r="XL235" s="17"/>
      <c r="XM235" s="17"/>
      <c r="XN235" s="17"/>
      <c r="XO235" s="17"/>
      <c r="XP235" s="17"/>
      <c r="XQ235" s="17"/>
      <c r="XR235" s="17"/>
      <c r="XS235" s="17"/>
      <c r="XT235" s="17"/>
      <c r="XU235" s="17"/>
      <c r="XV235" s="17"/>
      <c r="XW235" s="17"/>
      <c r="XX235" s="17"/>
      <c r="XY235" s="17"/>
      <c r="XZ235" s="17"/>
      <c r="YA235" s="17"/>
      <c r="YB235" s="17"/>
      <c r="YC235" s="17"/>
      <c r="YD235" s="17"/>
      <c r="YE235" s="17"/>
      <c r="YF235" s="17"/>
      <c r="YG235" s="17"/>
      <c r="YH235" s="17"/>
      <c r="YI235" s="17"/>
      <c r="YJ235" s="17"/>
      <c r="YK235" s="17"/>
      <c r="YL235" s="17"/>
      <c r="YM235" s="17"/>
      <c r="YN235" s="17"/>
      <c r="YO235" s="17"/>
      <c r="YP235" s="17"/>
      <c r="YQ235" s="17"/>
      <c r="YR235" s="17"/>
      <c r="YS235" s="17"/>
      <c r="YT235" s="17"/>
      <c r="YU235" s="17"/>
      <c r="YV235" s="17"/>
      <c r="YW235" s="17"/>
      <c r="YX235" s="17"/>
      <c r="YY235" s="17"/>
      <c r="YZ235" s="17"/>
      <c r="ZA235" s="17"/>
      <c r="ZB235" s="17"/>
      <c r="ZC235" s="17"/>
      <c r="ZD235" s="17"/>
      <c r="ZE235" s="17"/>
      <c r="ZF235" s="17"/>
      <c r="ZG235" s="17"/>
      <c r="ZH235" s="17"/>
      <c r="ZI235" s="17"/>
      <c r="ZJ235" s="17"/>
      <c r="ZK235" s="17"/>
      <c r="ZL235" s="17"/>
      <c r="ZM235" s="17"/>
      <c r="ZN235" s="17"/>
      <c r="ZO235" s="17"/>
      <c r="ZP235" s="17"/>
      <c r="ZQ235" s="17"/>
      <c r="ZR235" s="17"/>
      <c r="ZS235" s="17"/>
      <c r="ZT235" s="17"/>
      <c r="ZU235" s="17"/>
      <c r="ZV235" s="17"/>
      <c r="ZW235" s="17"/>
      <c r="ZX235" s="17"/>
      <c r="ZY235" s="17"/>
      <c r="ZZ235" s="17"/>
      <c r="AAA235" s="17"/>
      <c r="AAB235" s="17"/>
      <c r="AAC235" s="17"/>
      <c r="AAD235" s="17"/>
      <c r="AAE235" s="17"/>
      <c r="AAF235" s="17"/>
      <c r="AAG235" s="17"/>
      <c r="AAH235" s="17"/>
      <c r="AAI235" s="17"/>
      <c r="AAJ235" s="17"/>
      <c r="AAK235" s="17"/>
      <c r="AAL235" s="17"/>
      <c r="AAM235" s="17"/>
      <c r="AAN235" s="17"/>
      <c r="AAO235" s="17"/>
      <c r="AAP235" s="17"/>
      <c r="AAQ235" s="17"/>
      <c r="AAR235" s="17"/>
      <c r="AAS235" s="17"/>
      <c r="AAT235" s="17"/>
      <c r="AAU235" s="17"/>
      <c r="AAV235" s="17"/>
      <c r="AAW235" s="17"/>
      <c r="AAX235" s="17"/>
      <c r="AAY235" s="17"/>
      <c r="AAZ235" s="17"/>
      <c r="ABA235" s="17"/>
      <c r="ABB235" s="17"/>
      <c r="ABC235" s="17"/>
      <c r="ABD235" s="17"/>
      <c r="ABE235" s="17"/>
      <c r="ABF235" s="17"/>
      <c r="ABG235" s="17"/>
      <c r="ABH235" s="17"/>
      <c r="ABI235" s="17"/>
      <c r="ABJ235" s="17"/>
      <c r="ABK235" s="17"/>
      <c r="ABL235" s="17"/>
      <c r="ABM235" s="17"/>
      <c r="ABN235" s="17"/>
      <c r="ABO235" s="17"/>
      <c r="ABP235" s="17"/>
      <c r="ABQ235" s="17"/>
      <c r="ABR235" s="17"/>
      <c r="ABS235" s="17"/>
      <c r="ABT235" s="17"/>
      <c r="ABU235" s="17"/>
      <c r="ABV235" s="17"/>
      <c r="ABW235" s="17"/>
      <c r="ABX235" s="17"/>
      <c r="ABY235" s="17"/>
      <c r="ABZ235" s="17"/>
      <c r="ACA235" s="17"/>
      <c r="ACB235" s="17"/>
      <c r="ACC235" s="17"/>
      <c r="ACD235" s="17"/>
      <c r="ACE235" s="17"/>
      <c r="ACF235" s="17"/>
      <c r="ACG235" s="17"/>
      <c r="ACH235" s="17"/>
      <c r="ACI235" s="17"/>
      <c r="ACJ235" s="17"/>
      <c r="ACK235" s="17"/>
      <c r="ACL235" s="17"/>
      <c r="ACM235" s="17"/>
      <c r="ACN235" s="17"/>
      <c r="ACO235" s="17"/>
      <c r="ACP235" s="17"/>
      <c r="ACQ235" s="17"/>
      <c r="ACR235" s="17"/>
      <c r="ACS235" s="17"/>
      <c r="ACT235" s="17"/>
      <c r="ACU235" s="17"/>
      <c r="ACV235" s="17"/>
      <c r="ACW235" s="17"/>
      <c r="ACX235" s="17"/>
      <c r="ACY235" s="17"/>
      <c r="ACZ235" s="17"/>
      <c r="ADA235" s="17"/>
      <c r="ADB235" s="17"/>
      <c r="ADC235" s="17"/>
      <c r="ADD235" s="17"/>
      <c r="ADE235" s="17"/>
      <c r="ADF235" s="17"/>
      <c r="ADG235" s="17"/>
      <c r="ADH235" s="17"/>
      <c r="ADI235" s="17"/>
      <c r="ADJ235" s="17"/>
      <c r="ADK235" s="17"/>
      <c r="ADL235" s="17"/>
      <c r="ADM235" s="17"/>
      <c r="ADN235" s="17"/>
      <c r="ADO235" s="17"/>
      <c r="ADP235" s="17"/>
      <c r="ADQ235" s="17"/>
      <c r="ADR235" s="17"/>
      <c r="ADS235" s="17"/>
      <c r="ADT235" s="17"/>
      <c r="ADU235" s="17"/>
      <c r="ADV235" s="17"/>
      <c r="ADW235" s="17"/>
      <c r="ADX235" s="17"/>
      <c r="ADY235" s="17"/>
      <c r="ADZ235" s="17"/>
      <c r="AEA235" s="17"/>
      <c r="AEB235" s="17"/>
      <c r="AEC235" s="17"/>
      <c r="AED235" s="17"/>
      <c r="AEE235" s="17"/>
      <c r="AEF235" s="17"/>
      <c r="AEG235" s="17"/>
      <c r="AEH235" s="17"/>
      <c r="AEI235" s="17"/>
      <c r="AEJ235" s="17"/>
      <c r="AEK235" s="17"/>
      <c r="AEL235" s="17"/>
      <c r="AEM235" s="17"/>
      <c r="AEN235" s="17"/>
      <c r="AEO235" s="17"/>
      <c r="AEP235" s="17"/>
      <c r="AEQ235" s="17"/>
      <c r="AER235" s="17"/>
      <c r="AES235" s="17"/>
      <c r="AET235" s="17"/>
      <c r="AEU235" s="17"/>
      <c r="AEV235" s="17"/>
      <c r="AEW235" s="17"/>
      <c r="AEX235" s="17"/>
      <c r="AEY235" s="17"/>
      <c r="AEZ235" s="17"/>
      <c r="AFA235" s="17"/>
      <c r="AFB235" s="17"/>
      <c r="AFC235" s="17"/>
      <c r="AFD235" s="17"/>
      <c r="AFE235" s="17"/>
      <c r="AFF235" s="17"/>
      <c r="AFG235" s="17"/>
      <c r="AFH235" s="17"/>
      <c r="AFI235" s="17"/>
      <c r="AFJ235" s="17"/>
      <c r="AFK235" s="17"/>
      <c r="AFL235" s="17"/>
      <c r="AFM235" s="17"/>
      <c r="AFN235" s="17"/>
      <c r="AFO235" s="17"/>
      <c r="AFP235" s="17"/>
      <c r="AFQ235" s="17"/>
      <c r="AFR235" s="17"/>
      <c r="AFS235" s="17"/>
      <c r="AFT235" s="17"/>
      <c r="AFU235" s="17"/>
      <c r="AFV235" s="17"/>
      <c r="AFW235" s="17"/>
      <c r="AFX235" s="17"/>
      <c r="AFY235" s="17"/>
      <c r="AFZ235" s="17"/>
      <c r="AGA235" s="17"/>
      <c r="AGB235" s="17"/>
      <c r="AGC235" s="17"/>
      <c r="AGD235" s="17"/>
      <c r="AGE235" s="17"/>
      <c r="AGF235" s="17"/>
      <c r="AGG235" s="17"/>
      <c r="AGH235" s="17"/>
      <c r="AGI235" s="17"/>
      <c r="AGJ235" s="17"/>
      <c r="AGK235" s="17"/>
      <c r="AGL235" s="17"/>
      <c r="AGM235" s="17"/>
      <c r="AGN235" s="17"/>
      <c r="AGO235" s="17"/>
      <c r="AGP235" s="17"/>
      <c r="AGQ235" s="17"/>
      <c r="AGR235" s="17"/>
      <c r="AGS235" s="17"/>
      <c r="AGT235" s="17"/>
      <c r="AGU235" s="17"/>
      <c r="AGV235" s="17"/>
      <c r="AGW235" s="17"/>
      <c r="AGX235" s="17"/>
      <c r="AGY235" s="17"/>
      <c r="AGZ235" s="17"/>
      <c r="AHA235" s="17"/>
      <c r="AHB235" s="17"/>
      <c r="AHC235" s="17"/>
      <c r="AHD235" s="17"/>
      <c r="AHE235" s="17"/>
      <c r="AHF235" s="17"/>
      <c r="AHG235" s="17"/>
      <c r="AHH235" s="17"/>
      <c r="AHI235" s="17"/>
      <c r="AHJ235" s="17"/>
      <c r="AHK235" s="17"/>
      <c r="AHL235" s="17"/>
      <c r="AHM235" s="17"/>
      <c r="AHN235" s="17"/>
      <c r="AHO235" s="17"/>
      <c r="AHP235" s="17"/>
      <c r="AHQ235" s="17"/>
      <c r="AHR235" s="17"/>
      <c r="AHS235" s="17"/>
      <c r="AHT235" s="17"/>
      <c r="AHU235" s="17"/>
      <c r="AHV235" s="17"/>
      <c r="AHW235" s="17"/>
      <c r="AHX235" s="17"/>
      <c r="AHY235" s="17"/>
      <c r="AHZ235" s="17"/>
      <c r="AIA235" s="17"/>
      <c r="AIB235" s="17"/>
      <c r="AIC235" s="17"/>
      <c r="AID235" s="17"/>
      <c r="AIE235" s="17"/>
      <c r="AIF235" s="17"/>
      <c r="AIG235" s="17"/>
      <c r="AIH235" s="17"/>
      <c r="AII235" s="17"/>
      <c r="AIJ235" s="17"/>
      <c r="AIK235" s="17"/>
      <c r="AIL235" s="17"/>
      <c r="AIM235" s="17"/>
      <c r="AIN235" s="17"/>
      <c r="AIO235" s="17"/>
      <c r="AIP235" s="17"/>
      <c r="AIQ235" s="17"/>
      <c r="AIR235" s="17"/>
      <c r="AIS235" s="17"/>
      <c r="AIT235" s="17"/>
      <c r="AIU235" s="17"/>
      <c r="AIV235" s="17"/>
      <c r="AIW235" s="17"/>
      <c r="AIX235" s="17"/>
      <c r="AIY235" s="17"/>
      <c r="AIZ235" s="17"/>
      <c r="AJA235" s="17"/>
      <c r="AJB235" s="17"/>
      <c r="AJC235" s="17"/>
      <c r="AJD235" s="17"/>
      <c r="AJE235" s="17"/>
      <c r="AJF235" s="17"/>
      <c r="AJG235" s="17"/>
      <c r="AJH235" s="17"/>
      <c r="AJI235" s="17"/>
      <c r="AJJ235" s="17"/>
      <c r="AJK235" s="17"/>
      <c r="AJL235" s="17"/>
      <c r="AJM235" s="17"/>
      <c r="AJN235" s="17"/>
      <c r="AJO235" s="17"/>
      <c r="AJP235" s="17"/>
      <c r="AJQ235" s="17"/>
      <c r="AJR235" s="17"/>
      <c r="AJS235" s="17"/>
      <c r="AJT235" s="17"/>
      <c r="AJU235" s="17"/>
      <c r="AJV235" s="17"/>
      <c r="AJW235" s="17"/>
      <c r="AJX235" s="17"/>
      <c r="AJY235" s="17"/>
      <c r="AJZ235" s="17"/>
      <c r="AKA235" s="17"/>
      <c r="AKB235" s="17"/>
      <c r="AKC235" s="17"/>
      <c r="AKD235" s="17"/>
      <c r="AKE235" s="17"/>
      <c r="AKF235" s="17"/>
      <c r="AKG235" s="17"/>
      <c r="AKH235" s="17"/>
      <c r="AKI235" s="17"/>
      <c r="AKJ235" s="17"/>
      <c r="AKK235" s="17"/>
      <c r="AKL235" s="17"/>
      <c r="AKM235" s="17"/>
      <c r="AKN235" s="17"/>
      <c r="AKO235" s="17"/>
      <c r="AKP235" s="17"/>
      <c r="AKQ235" s="17"/>
      <c r="AKR235" s="17"/>
      <c r="AKS235" s="17"/>
      <c r="AKT235" s="17"/>
      <c r="AKU235" s="17"/>
      <c r="AKV235" s="17"/>
      <c r="AKW235" s="17"/>
      <c r="AKX235" s="17"/>
      <c r="AKY235" s="17"/>
      <c r="AKZ235" s="17"/>
      <c r="ALA235" s="17"/>
      <c r="ALB235" s="17"/>
      <c r="ALC235" s="17"/>
      <c r="ALD235" s="17"/>
      <c r="ALE235" s="17"/>
      <c r="ALF235" s="17"/>
      <c r="ALG235" s="17"/>
      <c r="ALH235" s="17"/>
      <c r="ALI235" s="17"/>
      <c r="ALJ235" s="17"/>
      <c r="ALK235" s="17"/>
      <c r="ALL235" s="17"/>
      <c r="ALM235" s="17"/>
      <c r="ALN235" s="17"/>
      <c r="ALO235" s="17"/>
      <c r="ALP235" s="17"/>
      <c r="ALQ235" s="17"/>
      <c r="ALR235" s="17"/>
      <c r="ALS235" s="17"/>
      <c r="ALT235" s="17"/>
      <c r="ALU235" s="17"/>
      <c r="ALV235" s="17"/>
      <c r="ALW235" s="17"/>
      <c r="ALX235" s="17"/>
      <c r="ALY235" s="17"/>
      <c r="ALZ235" s="17"/>
      <c r="AMA235" s="17"/>
      <c r="AMB235" s="17"/>
      <c r="AMC235" s="17"/>
      <c r="AMD235" s="17"/>
      <c r="AME235" s="17"/>
      <c r="AMF235" s="17"/>
      <c r="AMG235" s="17"/>
      <c r="AMH235" s="17"/>
      <c r="AMI235" s="17"/>
      <c r="AMJ235" s="17"/>
      <c r="AMK235" s="17"/>
      <c r="AML235" s="17"/>
      <c r="AMM235" s="17"/>
      <c r="AMN235" s="17"/>
      <c r="AMO235" s="17"/>
      <c r="AMP235" s="17"/>
      <c r="AMQ235" s="17"/>
      <c r="AMR235" s="17"/>
      <c r="AMS235" s="17"/>
      <c r="AMT235" s="17"/>
      <c r="AMU235" s="17"/>
      <c r="AMV235" s="17"/>
      <c r="AMW235" s="17"/>
      <c r="AMX235" s="17"/>
      <c r="AMY235" s="17"/>
      <c r="AMZ235" s="17"/>
      <c r="ANA235" s="17"/>
      <c r="ANB235" s="17"/>
      <c r="ANC235" s="17"/>
      <c r="AND235" s="17"/>
      <c r="ANE235" s="17"/>
      <c r="ANF235" s="17"/>
      <c r="ANG235" s="17"/>
      <c r="ANH235" s="17"/>
      <c r="ANI235" s="17"/>
      <c r="ANJ235" s="17"/>
      <c r="ANK235" s="17"/>
      <c r="ANL235" s="17"/>
      <c r="ANM235" s="17"/>
      <c r="ANN235" s="17"/>
      <c r="ANO235" s="17"/>
      <c r="ANP235" s="17"/>
      <c r="ANQ235" s="17"/>
      <c r="ANR235" s="17"/>
      <c r="ANS235" s="17"/>
      <c r="ANT235" s="17"/>
      <c r="ANU235" s="17"/>
      <c r="ANV235" s="17"/>
      <c r="ANW235" s="17"/>
      <c r="ANX235" s="17"/>
      <c r="ANY235" s="17"/>
      <c r="ANZ235" s="17"/>
      <c r="AOA235" s="17"/>
      <c r="AOB235" s="17"/>
      <c r="AOC235" s="17"/>
      <c r="AOD235" s="17"/>
      <c r="AOE235" s="17"/>
      <c r="AOF235" s="17"/>
      <c r="AOG235" s="17"/>
      <c r="AOH235" s="17"/>
      <c r="AOI235" s="17"/>
      <c r="AOJ235" s="17"/>
      <c r="AOK235" s="17"/>
      <c r="AOL235" s="17"/>
      <c r="AOM235" s="17"/>
      <c r="AON235" s="17"/>
      <c r="AOO235" s="17"/>
      <c r="AOP235" s="17"/>
      <c r="AOQ235" s="17"/>
      <c r="AOR235" s="17"/>
      <c r="AOS235" s="17"/>
      <c r="AOT235" s="17"/>
      <c r="AOU235" s="17"/>
      <c r="AOV235" s="17"/>
      <c r="AOW235" s="17"/>
      <c r="AOX235" s="17"/>
      <c r="AOY235" s="17"/>
      <c r="AOZ235" s="17"/>
      <c r="APA235" s="17"/>
      <c r="APB235" s="17"/>
      <c r="APC235" s="17"/>
      <c r="APD235" s="17"/>
      <c r="APE235" s="17"/>
      <c r="APF235" s="17"/>
      <c r="APG235" s="17"/>
      <c r="APH235" s="17"/>
      <c r="API235" s="17"/>
      <c r="APJ235" s="17"/>
      <c r="APK235" s="17"/>
      <c r="APL235" s="17"/>
      <c r="APM235" s="17"/>
      <c r="APN235" s="17"/>
      <c r="APO235" s="17"/>
      <c r="APP235" s="17"/>
      <c r="APQ235" s="17"/>
      <c r="APR235" s="17"/>
      <c r="APS235" s="17"/>
      <c r="APT235" s="17"/>
      <c r="APU235" s="17"/>
      <c r="APV235" s="17"/>
      <c r="APW235" s="17"/>
      <c r="APX235" s="17"/>
      <c r="APY235" s="17"/>
      <c r="APZ235" s="17"/>
      <c r="AQA235" s="17"/>
      <c r="AQB235" s="17"/>
      <c r="AQC235" s="17"/>
      <c r="AQD235" s="17"/>
      <c r="AQE235" s="17"/>
      <c r="AQF235" s="17"/>
      <c r="AQG235" s="17"/>
      <c r="AQH235" s="17"/>
      <c r="AQI235" s="17"/>
      <c r="AQJ235" s="17"/>
      <c r="AQK235" s="17"/>
      <c r="AQL235" s="17"/>
      <c r="AQM235" s="17"/>
      <c r="AQN235" s="17"/>
      <c r="AQO235" s="17"/>
      <c r="AQP235" s="17"/>
      <c r="AQQ235" s="17"/>
      <c r="AQR235" s="17"/>
      <c r="AQS235" s="17"/>
      <c r="AQT235" s="17"/>
      <c r="AQU235" s="17"/>
      <c r="AQV235" s="17"/>
      <c r="AQW235" s="17"/>
      <c r="AQX235" s="17"/>
      <c r="AQY235" s="17"/>
      <c r="AQZ235" s="17"/>
      <c r="ARA235" s="17"/>
      <c r="ARB235" s="17"/>
      <c r="ARC235" s="17"/>
      <c r="ARD235" s="17"/>
      <c r="ARE235" s="17"/>
      <c r="ARF235" s="17"/>
      <c r="ARG235" s="17"/>
      <c r="ARH235" s="17"/>
      <c r="ARI235" s="17"/>
      <c r="ARJ235" s="17"/>
      <c r="ARK235" s="17"/>
      <c r="ARL235" s="17"/>
      <c r="ARM235" s="17"/>
      <c r="ARN235" s="17"/>
      <c r="ARO235" s="17"/>
      <c r="ARP235" s="17"/>
      <c r="ARQ235" s="17"/>
      <c r="ARR235" s="17"/>
      <c r="ARS235" s="17"/>
      <c r="ART235" s="17"/>
      <c r="ARU235" s="17"/>
      <c r="ARV235" s="17"/>
      <c r="ARW235" s="17"/>
      <c r="ARX235" s="17"/>
      <c r="ARY235" s="17"/>
      <c r="ARZ235" s="17"/>
      <c r="ASA235" s="17"/>
      <c r="ASB235" s="17"/>
      <c r="ASC235" s="17"/>
      <c r="ASD235" s="17"/>
      <c r="ASE235" s="17"/>
      <c r="ASF235" s="17"/>
      <c r="ASG235" s="17"/>
      <c r="ASH235" s="17"/>
      <c r="ASI235" s="17"/>
      <c r="ASJ235" s="17"/>
      <c r="ASK235" s="17"/>
      <c r="ASL235" s="17"/>
      <c r="ASM235" s="17"/>
      <c r="ASN235" s="17"/>
      <c r="ASO235" s="17"/>
      <c r="ASP235" s="17"/>
      <c r="ASQ235" s="17"/>
      <c r="ASR235" s="17"/>
      <c r="ASS235" s="17"/>
      <c r="AST235" s="17"/>
      <c r="ASU235" s="17"/>
      <c r="ASV235" s="17"/>
      <c r="ASW235" s="17"/>
      <c r="ASX235" s="17"/>
      <c r="ASY235" s="17"/>
      <c r="ASZ235" s="17"/>
      <c r="ATA235" s="17"/>
      <c r="ATB235" s="17"/>
      <c r="ATC235" s="17"/>
      <c r="ATD235" s="17"/>
      <c r="ATE235" s="17"/>
      <c r="ATF235" s="17"/>
      <c r="ATG235" s="17"/>
      <c r="ATH235" s="17"/>
      <c r="ATI235" s="17"/>
      <c r="ATJ235" s="17"/>
      <c r="ATK235" s="17"/>
      <c r="ATL235" s="17"/>
      <c r="ATM235" s="17"/>
      <c r="ATN235" s="17"/>
      <c r="ATO235" s="17"/>
      <c r="ATP235" s="17"/>
      <c r="ATQ235" s="17"/>
      <c r="ATR235" s="17"/>
      <c r="ATS235" s="17"/>
      <c r="ATT235" s="17"/>
      <c r="ATU235" s="17"/>
      <c r="ATV235" s="17"/>
      <c r="ATW235" s="17"/>
      <c r="ATX235" s="17"/>
      <c r="ATY235" s="17"/>
      <c r="ATZ235" s="17"/>
      <c r="AUA235" s="17"/>
      <c r="AUB235" s="17"/>
      <c r="AUC235" s="17"/>
      <c r="AUD235" s="17"/>
      <c r="AUE235" s="17"/>
      <c r="AUF235" s="17"/>
      <c r="AUG235" s="17"/>
      <c r="AUH235" s="17"/>
      <c r="AUI235" s="17"/>
      <c r="AUJ235" s="17"/>
      <c r="AUK235" s="17"/>
      <c r="AUL235" s="17"/>
      <c r="AUM235" s="17"/>
      <c r="AUN235" s="17"/>
      <c r="AUO235" s="17"/>
      <c r="AUP235" s="17"/>
      <c r="AUQ235" s="17"/>
      <c r="AUR235" s="17"/>
      <c r="AUS235" s="17"/>
      <c r="AUT235" s="17"/>
      <c r="AUU235" s="17"/>
      <c r="AUV235" s="17"/>
      <c r="AUW235" s="17"/>
      <c r="AUX235" s="17"/>
      <c r="AUY235" s="17"/>
      <c r="AUZ235" s="17"/>
      <c r="AVA235" s="17"/>
      <c r="AVB235" s="17"/>
      <c r="AVC235" s="17"/>
      <c r="AVD235" s="17"/>
      <c r="AVE235" s="17"/>
      <c r="AVF235" s="17"/>
      <c r="AVG235" s="17"/>
      <c r="AVH235" s="17"/>
      <c r="AVI235" s="17"/>
      <c r="AVJ235" s="17"/>
      <c r="AVK235" s="17"/>
      <c r="AVL235" s="17"/>
      <c r="AVM235" s="17"/>
      <c r="AVN235" s="17"/>
      <c r="AVO235" s="17"/>
      <c r="AVP235" s="17"/>
      <c r="AVQ235" s="17"/>
      <c r="AVR235" s="17"/>
      <c r="AVS235" s="17"/>
      <c r="AVT235" s="17"/>
      <c r="AVU235" s="17"/>
      <c r="AVV235" s="17"/>
      <c r="AVW235" s="17"/>
      <c r="AVX235" s="17"/>
      <c r="AVY235" s="17"/>
      <c r="AVZ235" s="17"/>
      <c r="AWA235" s="17"/>
      <c r="AWB235" s="17"/>
      <c r="AWC235" s="17"/>
      <c r="AWD235" s="17"/>
      <c r="AWE235" s="17"/>
      <c r="AWF235" s="17"/>
      <c r="AWG235" s="17"/>
      <c r="AWH235" s="17"/>
      <c r="AWI235" s="17"/>
      <c r="AWJ235" s="17"/>
      <c r="AWK235" s="17"/>
      <c r="AWL235" s="17"/>
      <c r="AWM235" s="17"/>
      <c r="AWN235" s="17"/>
      <c r="AWO235" s="17"/>
      <c r="AWP235" s="17"/>
      <c r="AWQ235" s="17"/>
      <c r="AWR235" s="17"/>
      <c r="AWS235" s="17"/>
      <c r="AWT235" s="17"/>
      <c r="AWU235" s="17"/>
      <c r="AWV235" s="17"/>
      <c r="AWW235" s="17"/>
      <c r="AWX235" s="17"/>
      <c r="AWY235" s="17"/>
      <c r="AWZ235" s="17"/>
      <c r="AXA235" s="17"/>
      <c r="AXB235" s="17"/>
      <c r="AXC235" s="17"/>
      <c r="AXD235" s="17"/>
      <c r="AXE235" s="17"/>
      <c r="AXF235" s="17"/>
      <c r="AXG235" s="17"/>
      <c r="AXH235" s="17"/>
      <c r="AXI235" s="17"/>
      <c r="AXJ235" s="17"/>
      <c r="AXK235" s="17"/>
      <c r="AXL235" s="17"/>
      <c r="AXM235" s="17"/>
      <c r="AXN235" s="17"/>
      <c r="AXO235" s="17"/>
      <c r="AXP235" s="17"/>
      <c r="AXQ235" s="17"/>
      <c r="AXR235" s="17"/>
      <c r="AXS235" s="17"/>
      <c r="AXT235" s="17"/>
      <c r="AXU235" s="17"/>
      <c r="AXV235" s="17"/>
      <c r="AXW235" s="17"/>
      <c r="AXX235" s="17"/>
      <c r="AXY235" s="17"/>
      <c r="AXZ235" s="17"/>
      <c r="AYA235" s="17"/>
      <c r="AYB235" s="17"/>
      <c r="AYC235" s="17"/>
      <c r="AYD235" s="17"/>
      <c r="AYE235" s="17"/>
      <c r="AYF235" s="17"/>
      <c r="AYG235" s="17"/>
      <c r="AYH235" s="17"/>
      <c r="AYI235" s="17"/>
      <c r="AYJ235" s="17"/>
      <c r="AYK235" s="17"/>
      <c r="AYL235" s="17"/>
      <c r="AYM235" s="17"/>
      <c r="AYN235" s="17"/>
      <c r="AYO235" s="17"/>
      <c r="AYP235" s="17"/>
      <c r="AYQ235" s="17"/>
      <c r="AYR235" s="17"/>
      <c r="AYS235" s="17"/>
      <c r="AYT235" s="17"/>
      <c r="AYU235" s="17"/>
      <c r="AYV235" s="17"/>
      <c r="AYW235" s="17"/>
      <c r="AYX235" s="17"/>
      <c r="AYY235" s="17"/>
      <c r="AYZ235" s="17"/>
      <c r="AZA235" s="17"/>
      <c r="AZB235" s="17"/>
      <c r="AZC235" s="17"/>
      <c r="AZD235" s="17"/>
      <c r="AZE235" s="17"/>
      <c r="AZF235" s="17"/>
      <c r="AZG235" s="17"/>
      <c r="AZH235" s="17"/>
      <c r="AZI235" s="17"/>
      <c r="AZJ235" s="17"/>
      <c r="AZK235" s="17"/>
      <c r="AZL235" s="17"/>
      <c r="AZM235" s="17"/>
      <c r="AZN235" s="17"/>
      <c r="AZO235" s="17"/>
      <c r="AZP235" s="17"/>
      <c r="AZQ235" s="17"/>
      <c r="AZR235" s="17"/>
      <c r="AZS235" s="17"/>
      <c r="AZT235" s="17"/>
      <c r="AZU235" s="17"/>
      <c r="AZV235" s="17"/>
      <c r="AZW235" s="17"/>
      <c r="AZX235" s="17"/>
      <c r="AZY235" s="17"/>
      <c r="AZZ235" s="17"/>
      <c r="BAA235" s="17"/>
      <c r="BAB235" s="17"/>
      <c r="BAC235" s="17"/>
      <c r="BAD235" s="17"/>
      <c r="BAE235" s="17"/>
      <c r="BAF235" s="17"/>
      <c r="BAG235" s="17"/>
      <c r="BAH235" s="17"/>
      <c r="BAI235" s="17"/>
      <c r="BAJ235" s="17"/>
      <c r="BAK235" s="17"/>
      <c r="BAL235" s="17"/>
      <c r="BAM235" s="17"/>
      <c r="BAN235" s="17"/>
      <c r="BAO235" s="17"/>
      <c r="BAP235" s="17"/>
      <c r="BAQ235" s="17"/>
      <c r="BAR235" s="17"/>
      <c r="BAS235" s="17"/>
      <c r="BAT235" s="17"/>
      <c r="BAU235" s="17"/>
      <c r="BAV235" s="17"/>
      <c r="BAW235" s="17"/>
      <c r="BAX235" s="17"/>
      <c r="BAY235" s="17"/>
      <c r="BAZ235" s="17"/>
      <c r="BBA235" s="17"/>
      <c r="BBB235" s="17"/>
      <c r="BBC235" s="17"/>
      <c r="BBD235" s="17"/>
      <c r="BBE235" s="17"/>
      <c r="BBF235" s="17"/>
      <c r="BBG235" s="17"/>
      <c r="BBH235" s="17"/>
      <c r="BBI235" s="17"/>
      <c r="BBJ235" s="17"/>
      <c r="BBK235" s="17"/>
      <c r="BBL235" s="17"/>
      <c r="BBM235" s="17"/>
      <c r="BBN235" s="17"/>
      <c r="BBO235" s="17"/>
      <c r="BBP235" s="17"/>
      <c r="BBQ235" s="17"/>
      <c r="BBR235" s="17"/>
      <c r="BBS235" s="17"/>
      <c r="BBT235" s="17"/>
      <c r="BBU235" s="17"/>
      <c r="BBV235" s="17"/>
      <c r="BBW235" s="17"/>
      <c r="BBX235" s="17"/>
      <c r="BBY235" s="17"/>
      <c r="BBZ235" s="17"/>
      <c r="BCA235" s="17"/>
      <c r="BCB235" s="17"/>
      <c r="BCC235" s="17"/>
      <c r="BCD235" s="17"/>
      <c r="BCE235" s="17"/>
      <c r="BCF235" s="17"/>
      <c r="BCG235" s="17"/>
      <c r="BCH235" s="17"/>
      <c r="BCI235" s="17"/>
      <c r="BCJ235" s="17"/>
      <c r="BCK235" s="17"/>
      <c r="BCL235" s="17"/>
      <c r="BCM235" s="17"/>
      <c r="BCN235" s="17"/>
      <c r="BCO235" s="17"/>
      <c r="BCP235" s="17"/>
      <c r="BCQ235" s="17"/>
      <c r="BCR235" s="17"/>
      <c r="BCS235" s="17"/>
      <c r="BCT235" s="17"/>
      <c r="BCU235" s="17"/>
      <c r="BCV235" s="17"/>
      <c r="BCW235" s="17"/>
      <c r="BCX235" s="17"/>
      <c r="BCY235" s="17"/>
      <c r="BCZ235" s="17"/>
      <c r="BDA235" s="17"/>
      <c r="BDB235" s="17"/>
      <c r="BDC235" s="17"/>
      <c r="BDD235" s="17"/>
      <c r="BDE235" s="17"/>
      <c r="BDF235" s="17"/>
      <c r="BDG235" s="17"/>
      <c r="BDH235" s="17"/>
      <c r="BDI235" s="17"/>
      <c r="BDJ235" s="17"/>
      <c r="BDK235" s="17"/>
      <c r="BDL235" s="17"/>
      <c r="BDM235" s="17"/>
      <c r="BDN235" s="17"/>
      <c r="BDO235" s="17"/>
      <c r="BDP235" s="17"/>
      <c r="BDQ235" s="17"/>
      <c r="BDR235" s="17"/>
      <c r="BDS235" s="17"/>
      <c r="BDT235" s="17"/>
      <c r="BDU235" s="17"/>
      <c r="BDV235" s="17"/>
      <c r="BDW235" s="17"/>
      <c r="BDX235" s="17"/>
      <c r="BDY235" s="17"/>
      <c r="BDZ235" s="17"/>
      <c r="BEA235" s="17"/>
      <c r="BEB235" s="17"/>
      <c r="BEC235" s="17"/>
      <c r="BED235" s="17"/>
      <c r="BEE235" s="17"/>
      <c r="BEF235" s="17"/>
      <c r="BEG235" s="17"/>
      <c r="BEH235" s="17"/>
      <c r="BEI235" s="17"/>
      <c r="BEJ235" s="17"/>
      <c r="BEK235" s="17"/>
      <c r="BEL235" s="17"/>
      <c r="BEM235" s="17"/>
      <c r="BEN235" s="17"/>
      <c r="BEO235" s="17"/>
      <c r="BEP235" s="17"/>
      <c r="BEQ235" s="17"/>
      <c r="BER235" s="17"/>
      <c r="BES235" s="17"/>
      <c r="BET235" s="17"/>
      <c r="BEU235" s="17"/>
      <c r="BEV235" s="17"/>
      <c r="BEW235" s="17"/>
      <c r="BEX235" s="17"/>
      <c r="BEY235" s="17"/>
      <c r="BEZ235" s="17"/>
      <c r="BFA235" s="17"/>
      <c r="BFB235" s="17"/>
      <c r="BFC235" s="17"/>
      <c r="BFD235" s="17"/>
      <c r="BFE235" s="17"/>
      <c r="BFF235" s="17"/>
      <c r="BFG235" s="17"/>
      <c r="BFH235" s="17"/>
      <c r="BFI235" s="17"/>
      <c r="BFJ235" s="17"/>
      <c r="BFK235" s="17"/>
      <c r="BFL235" s="17"/>
      <c r="BFM235" s="17"/>
      <c r="BFN235" s="17"/>
      <c r="BFO235" s="17"/>
      <c r="BFP235" s="17"/>
      <c r="BFQ235" s="17"/>
      <c r="BFR235" s="17"/>
      <c r="BFS235" s="17"/>
      <c r="BFT235" s="17"/>
      <c r="BFU235" s="17"/>
      <c r="BFV235" s="17"/>
      <c r="BFW235" s="17"/>
      <c r="BFX235" s="17"/>
      <c r="BFY235" s="17"/>
      <c r="BFZ235" s="17"/>
      <c r="BGA235" s="17"/>
      <c r="BGB235" s="17"/>
      <c r="BGC235" s="17"/>
      <c r="BGD235" s="17"/>
      <c r="BGE235" s="17"/>
      <c r="BGF235" s="17"/>
      <c r="BGG235" s="17"/>
      <c r="BGH235" s="17"/>
      <c r="BGI235" s="17"/>
      <c r="BGJ235" s="17"/>
      <c r="BGK235" s="17"/>
      <c r="BGL235" s="17"/>
      <c r="BGM235" s="17"/>
      <c r="BGN235" s="17"/>
      <c r="BGO235" s="17"/>
      <c r="BGP235" s="17"/>
      <c r="BGQ235" s="17"/>
      <c r="BGR235" s="17"/>
      <c r="BGS235" s="17"/>
      <c r="BGT235" s="17"/>
      <c r="BGU235" s="17"/>
      <c r="BGV235" s="17"/>
      <c r="BGW235" s="17"/>
      <c r="BGX235" s="17"/>
      <c r="BGY235" s="17"/>
      <c r="BGZ235" s="17"/>
      <c r="BHA235" s="17"/>
      <c r="BHB235" s="17"/>
      <c r="BHC235" s="17"/>
      <c r="BHD235" s="17"/>
      <c r="BHE235" s="17"/>
      <c r="BHF235" s="17"/>
      <c r="BHG235" s="17"/>
      <c r="BHH235" s="17"/>
      <c r="BHI235" s="17"/>
      <c r="BHJ235" s="17"/>
      <c r="BHK235" s="17"/>
      <c r="BHL235" s="17"/>
      <c r="BHM235" s="17"/>
      <c r="BHN235" s="17"/>
      <c r="BHO235" s="17"/>
      <c r="BHP235" s="17"/>
      <c r="BHQ235" s="17"/>
      <c r="BHR235" s="17"/>
      <c r="BHS235" s="17"/>
      <c r="BHT235" s="17"/>
      <c r="BHU235" s="17"/>
      <c r="BHV235" s="17"/>
      <c r="BHW235" s="17"/>
      <c r="BHX235" s="17"/>
      <c r="BHY235" s="17"/>
      <c r="BHZ235" s="17"/>
      <c r="BIA235" s="17"/>
      <c r="BIB235" s="17"/>
      <c r="BIC235" s="17"/>
      <c r="BID235" s="17"/>
      <c r="BIE235" s="17"/>
      <c r="BIF235" s="17"/>
      <c r="BIG235" s="17"/>
      <c r="BIH235" s="17"/>
      <c r="BII235" s="17"/>
      <c r="BIJ235" s="17"/>
      <c r="BIK235" s="17"/>
      <c r="BIL235" s="17"/>
      <c r="BIM235" s="17"/>
      <c r="BIN235" s="17"/>
      <c r="BIO235" s="17"/>
      <c r="BIP235" s="17"/>
      <c r="BIQ235" s="17"/>
      <c r="BIR235" s="17"/>
      <c r="BIS235" s="17"/>
      <c r="BIT235" s="17"/>
      <c r="BIU235" s="17"/>
      <c r="BIV235" s="17"/>
      <c r="BIW235" s="17"/>
      <c r="BIX235" s="17"/>
      <c r="BIY235" s="17"/>
      <c r="BIZ235" s="17"/>
      <c r="BJA235" s="17"/>
      <c r="BJB235" s="17"/>
      <c r="BJC235" s="17"/>
      <c r="BJD235" s="17"/>
      <c r="BJE235" s="17"/>
      <c r="BJF235" s="17"/>
      <c r="BJG235" s="17"/>
      <c r="BJH235" s="17"/>
      <c r="BJI235" s="17"/>
      <c r="BJJ235" s="17"/>
      <c r="BJK235" s="17"/>
      <c r="BJL235" s="17"/>
      <c r="BJM235" s="17"/>
      <c r="BJN235" s="17"/>
      <c r="BJO235" s="17"/>
      <c r="BJP235" s="17"/>
      <c r="BJQ235" s="17"/>
      <c r="BJR235" s="17"/>
      <c r="BJS235" s="17"/>
      <c r="BJT235" s="17"/>
      <c r="BJU235" s="17"/>
      <c r="BJV235" s="17"/>
      <c r="BJW235" s="17"/>
      <c r="BJX235" s="17"/>
      <c r="BJY235" s="17"/>
      <c r="BJZ235" s="17"/>
      <c r="BKA235" s="17"/>
      <c r="BKB235" s="17"/>
      <c r="BKC235" s="17"/>
      <c r="BKD235" s="17"/>
      <c r="BKE235" s="17"/>
      <c r="BKF235" s="17"/>
      <c r="BKG235" s="17"/>
      <c r="BKH235" s="17"/>
      <c r="BKI235" s="17"/>
      <c r="BKJ235" s="17"/>
      <c r="BKK235" s="17"/>
      <c r="BKL235" s="17"/>
      <c r="BKM235" s="17"/>
      <c r="BKN235" s="17"/>
      <c r="BKO235" s="17"/>
      <c r="BKP235" s="17"/>
      <c r="BKQ235" s="17"/>
      <c r="BKR235" s="17"/>
      <c r="BKS235" s="17"/>
      <c r="BKT235" s="17"/>
      <c r="BKU235" s="17"/>
      <c r="BKV235" s="17"/>
      <c r="BKW235" s="17"/>
      <c r="BKX235" s="17"/>
      <c r="BKY235" s="17"/>
      <c r="BKZ235" s="17"/>
      <c r="BLA235" s="17"/>
      <c r="BLB235" s="17"/>
      <c r="BLC235" s="17"/>
      <c r="BLD235" s="17"/>
      <c r="BLE235" s="17"/>
      <c r="BLF235" s="17"/>
      <c r="BLG235" s="17"/>
      <c r="BLH235" s="17"/>
      <c r="BLI235" s="17"/>
      <c r="BLJ235" s="17"/>
      <c r="BLK235" s="17"/>
      <c r="BLL235" s="17"/>
      <c r="BLM235" s="17"/>
      <c r="BLN235" s="17"/>
      <c r="BLO235" s="17"/>
      <c r="BLP235" s="17"/>
      <c r="BLQ235" s="17"/>
      <c r="BLR235" s="17"/>
      <c r="BLS235" s="17"/>
      <c r="BLT235" s="17"/>
      <c r="BLU235" s="17"/>
      <c r="BLV235" s="17"/>
      <c r="BLW235" s="17"/>
      <c r="BLX235" s="17"/>
      <c r="BLY235" s="17"/>
      <c r="BLZ235" s="17"/>
      <c r="BMA235" s="17"/>
      <c r="BMB235" s="17"/>
      <c r="BMC235" s="17"/>
      <c r="BMD235" s="17"/>
      <c r="BME235" s="17"/>
      <c r="BMF235" s="17"/>
      <c r="BMG235" s="17"/>
      <c r="BMH235" s="17"/>
      <c r="BMI235" s="17"/>
      <c r="BMJ235" s="17"/>
      <c r="BMK235" s="17"/>
      <c r="BML235" s="17"/>
      <c r="BMM235" s="17"/>
      <c r="BMN235" s="17"/>
      <c r="BMO235" s="17"/>
      <c r="BMP235" s="17"/>
      <c r="BMQ235" s="17"/>
      <c r="BMR235" s="17"/>
      <c r="BMS235" s="17"/>
      <c r="BMT235" s="17"/>
      <c r="BMU235" s="17"/>
      <c r="BMV235" s="17"/>
      <c r="BMW235" s="17"/>
      <c r="BMX235" s="17"/>
      <c r="BMY235" s="17"/>
      <c r="BMZ235" s="17"/>
      <c r="BNA235" s="17"/>
      <c r="BNB235" s="17"/>
      <c r="BNC235" s="17"/>
      <c r="BND235" s="17"/>
      <c r="BNE235" s="17"/>
      <c r="BNF235" s="17"/>
      <c r="BNG235" s="17"/>
      <c r="BNH235" s="17"/>
      <c r="BNI235" s="17"/>
      <c r="BNJ235" s="17"/>
      <c r="BNK235" s="17"/>
      <c r="BNL235" s="17"/>
      <c r="BNM235" s="17"/>
      <c r="BNN235" s="17"/>
      <c r="BNO235" s="17"/>
      <c r="BNP235" s="17"/>
      <c r="BNQ235" s="17"/>
      <c r="BNR235" s="17"/>
      <c r="BNS235" s="17"/>
      <c r="BNT235" s="17"/>
      <c r="BNU235" s="17"/>
      <c r="BNV235" s="17"/>
      <c r="BNW235" s="17"/>
      <c r="BNX235" s="17"/>
      <c r="BNY235" s="17"/>
      <c r="BNZ235" s="17"/>
      <c r="BOA235" s="17"/>
      <c r="BOB235" s="17"/>
      <c r="BOC235" s="17"/>
      <c r="BOD235" s="17"/>
      <c r="BOE235" s="17"/>
      <c r="BOF235" s="17"/>
      <c r="BOG235" s="17"/>
      <c r="BOH235" s="17"/>
      <c r="BOI235" s="17"/>
      <c r="BOJ235" s="17"/>
      <c r="BOK235" s="17"/>
      <c r="BOL235" s="17"/>
      <c r="BOM235" s="17"/>
      <c r="BON235" s="17"/>
      <c r="BOO235" s="17"/>
      <c r="BOP235" s="17"/>
      <c r="BOQ235" s="17"/>
      <c r="BOR235" s="17"/>
      <c r="BOS235" s="17"/>
      <c r="BOT235" s="17"/>
      <c r="BOU235" s="17"/>
      <c r="BOV235" s="17"/>
      <c r="BOW235" s="17"/>
      <c r="BOX235" s="17"/>
      <c r="BOY235" s="17"/>
      <c r="BOZ235" s="17"/>
      <c r="BPA235" s="17"/>
      <c r="BPB235" s="17"/>
      <c r="BPC235" s="17"/>
      <c r="BPD235" s="17"/>
      <c r="BPE235" s="17"/>
      <c r="BPF235" s="17"/>
      <c r="BPG235" s="17"/>
      <c r="BPH235" s="17"/>
      <c r="BPI235" s="17"/>
      <c r="BPJ235" s="17"/>
      <c r="BPK235" s="17"/>
      <c r="BPL235" s="17"/>
      <c r="BPM235" s="17"/>
      <c r="BPN235" s="17"/>
      <c r="BPO235" s="17"/>
      <c r="BPP235" s="17"/>
      <c r="BPQ235" s="17"/>
      <c r="BPR235" s="17"/>
      <c r="BPS235" s="17"/>
      <c r="BPT235" s="17"/>
      <c r="BPU235" s="17"/>
      <c r="BPV235" s="17"/>
      <c r="BPW235" s="17"/>
      <c r="BPX235" s="17"/>
      <c r="BPY235" s="17"/>
      <c r="BPZ235" s="17"/>
      <c r="BQA235" s="17"/>
      <c r="BQB235" s="17"/>
      <c r="BQC235" s="17"/>
      <c r="BQD235" s="17"/>
      <c r="BQE235" s="17"/>
      <c r="BQF235" s="17"/>
      <c r="BQG235" s="17"/>
      <c r="BQH235" s="17"/>
      <c r="BQI235" s="17"/>
      <c r="BQJ235" s="17"/>
      <c r="BQK235" s="17"/>
      <c r="BQL235" s="17"/>
      <c r="BQM235" s="17"/>
      <c r="BQN235" s="17"/>
      <c r="BQO235" s="17"/>
      <c r="BQP235" s="17"/>
      <c r="BQQ235" s="17"/>
      <c r="BQR235" s="17"/>
      <c r="BQS235" s="17"/>
      <c r="BQT235" s="17"/>
      <c r="BQU235" s="17"/>
      <c r="BQV235" s="17"/>
      <c r="BQW235" s="17"/>
      <c r="BQX235" s="17"/>
      <c r="BQY235" s="17"/>
      <c r="BQZ235" s="17"/>
      <c r="BRA235" s="17"/>
      <c r="BRB235" s="17"/>
      <c r="BRC235" s="17"/>
      <c r="BRD235" s="17"/>
      <c r="BRE235" s="17"/>
      <c r="BRF235" s="17"/>
      <c r="BRG235" s="17"/>
      <c r="BRH235" s="17"/>
      <c r="BRI235" s="17"/>
      <c r="BRJ235" s="17"/>
      <c r="BRK235" s="17"/>
      <c r="BRL235" s="17"/>
      <c r="BRM235" s="17"/>
      <c r="BRN235" s="17"/>
      <c r="BRO235" s="17"/>
      <c r="BRP235" s="17"/>
      <c r="BRQ235" s="17"/>
      <c r="BRR235" s="17"/>
      <c r="BRS235" s="17"/>
      <c r="BRT235" s="17"/>
      <c r="BRU235" s="17"/>
      <c r="BRV235" s="17"/>
      <c r="BRW235" s="17"/>
      <c r="BRX235" s="17"/>
      <c r="BRY235" s="17"/>
      <c r="BRZ235" s="17"/>
      <c r="BSA235" s="17"/>
      <c r="BSB235" s="17"/>
      <c r="BSC235" s="17"/>
      <c r="BSD235" s="17"/>
      <c r="BSE235" s="17"/>
      <c r="BSF235" s="17"/>
      <c r="BSG235" s="17"/>
      <c r="BSH235" s="17"/>
      <c r="BSI235" s="17"/>
      <c r="BSJ235" s="17"/>
      <c r="BSK235" s="17"/>
      <c r="BSL235" s="17"/>
      <c r="BSM235" s="17"/>
      <c r="BSN235" s="17"/>
      <c r="BSO235" s="17"/>
      <c r="BSP235" s="17"/>
      <c r="BSQ235" s="17"/>
      <c r="BSR235" s="17"/>
      <c r="BSS235" s="17"/>
      <c r="BST235" s="17"/>
      <c r="BSU235" s="17"/>
      <c r="BSV235" s="17"/>
      <c r="BSW235" s="17"/>
      <c r="BSX235" s="17"/>
      <c r="BSY235" s="17"/>
      <c r="BSZ235" s="17"/>
      <c r="BTA235" s="17"/>
      <c r="BTB235" s="17"/>
      <c r="BTC235" s="17"/>
      <c r="BTD235" s="17"/>
      <c r="BTE235" s="17"/>
      <c r="BTF235" s="17"/>
      <c r="BTG235" s="17"/>
      <c r="BTH235" s="17"/>
      <c r="BTI235" s="17"/>
      <c r="BTJ235" s="17"/>
      <c r="BTK235" s="17"/>
      <c r="BTL235" s="17"/>
      <c r="BTM235" s="17"/>
      <c r="BTN235" s="17"/>
      <c r="BTO235" s="17"/>
      <c r="BTP235" s="17"/>
      <c r="BTQ235" s="17"/>
      <c r="BTR235" s="17"/>
      <c r="BTS235" s="17"/>
      <c r="BTT235" s="17"/>
      <c r="BTU235" s="17"/>
      <c r="BTV235" s="17"/>
      <c r="BTW235" s="17"/>
      <c r="BTX235" s="17"/>
      <c r="BTY235" s="17"/>
      <c r="BTZ235" s="17"/>
      <c r="BUA235" s="17"/>
      <c r="BUB235" s="17"/>
      <c r="BUC235" s="17"/>
      <c r="BUD235" s="17"/>
      <c r="BUE235" s="17"/>
      <c r="BUF235" s="17"/>
      <c r="BUG235" s="17"/>
      <c r="BUH235" s="17"/>
      <c r="BUI235" s="17"/>
      <c r="BUJ235" s="17"/>
      <c r="BUK235" s="17"/>
      <c r="BUL235" s="17"/>
      <c r="BUM235" s="17"/>
      <c r="BUN235" s="17"/>
      <c r="BUO235" s="17"/>
      <c r="BUP235" s="17"/>
      <c r="BUQ235" s="17"/>
      <c r="BUR235" s="17"/>
      <c r="BUS235" s="17"/>
      <c r="BUT235" s="17"/>
      <c r="BUU235" s="17"/>
      <c r="BUV235" s="17"/>
      <c r="BUW235" s="17"/>
      <c r="BUX235" s="17"/>
      <c r="BUY235" s="17"/>
      <c r="BUZ235" s="17"/>
      <c r="BVA235" s="17"/>
      <c r="BVB235" s="17"/>
      <c r="BVC235" s="17"/>
      <c r="BVD235" s="17"/>
      <c r="BVE235" s="17"/>
      <c r="BVF235" s="17"/>
      <c r="BVG235" s="17"/>
      <c r="BVH235" s="17"/>
      <c r="BVI235" s="17"/>
      <c r="BVJ235" s="17"/>
      <c r="BVK235" s="17"/>
      <c r="BVL235" s="17"/>
      <c r="BVM235" s="17"/>
      <c r="BVN235" s="17"/>
      <c r="BVO235" s="17"/>
      <c r="BVP235" s="17"/>
      <c r="BVQ235" s="17"/>
      <c r="BVR235" s="17"/>
      <c r="BVS235" s="17"/>
      <c r="BVT235" s="17"/>
      <c r="BVU235" s="17"/>
      <c r="BVV235" s="17"/>
      <c r="BVW235" s="17"/>
      <c r="BVX235" s="17"/>
      <c r="BVY235" s="17"/>
      <c r="BVZ235" s="17"/>
      <c r="BWA235" s="17"/>
      <c r="BWB235" s="17"/>
      <c r="BWC235" s="17"/>
      <c r="BWD235" s="17"/>
      <c r="BWE235" s="17"/>
      <c r="BWF235" s="17"/>
      <c r="BWG235" s="17"/>
      <c r="BWH235" s="17"/>
      <c r="BWI235" s="17"/>
      <c r="BWJ235" s="17"/>
      <c r="BWK235" s="17"/>
      <c r="BWL235" s="17"/>
      <c r="BWM235" s="17"/>
      <c r="BWN235" s="17"/>
      <c r="BWO235" s="17"/>
      <c r="BWP235" s="17"/>
      <c r="BWQ235" s="17"/>
      <c r="BWR235" s="17"/>
      <c r="BWS235" s="17"/>
      <c r="BWT235" s="17"/>
      <c r="BWU235" s="17"/>
      <c r="BWV235" s="17"/>
      <c r="BWW235" s="17"/>
      <c r="BWX235" s="17"/>
      <c r="BWY235" s="17"/>
      <c r="BWZ235" s="17"/>
      <c r="BXA235" s="17"/>
      <c r="BXB235" s="17"/>
      <c r="BXC235" s="17"/>
      <c r="BXD235" s="17"/>
      <c r="BXE235" s="17"/>
      <c r="BXF235" s="17"/>
      <c r="BXG235" s="17"/>
      <c r="BXH235" s="17"/>
      <c r="BXI235" s="17"/>
      <c r="BXJ235" s="17"/>
      <c r="BXK235" s="17"/>
      <c r="BXL235" s="17"/>
      <c r="BXM235" s="17"/>
      <c r="BXN235" s="17"/>
      <c r="BXO235" s="17"/>
      <c r="BXP235" s="17"/>
      <c r="BXQ235" s="17"/>
      <c r="BXR235" s="17"/>
      <c r="BXS235" s="17"/>
      <c r="BXT235" s="17"/>
      <c r="BXU235" s="17"/>
      <c r="BXV235" s="17"/>
      <c r="BXW235" s="17"/>
      <c r="BXX235" s="17"/>
      <c r="BXY235" s="17"/>
      <c r="BXZ235" s="17"/>
      <c r="BYA235" s="17"/>
      <c r="BYB235" s="17"/>
      <c r="BYC235" s="17"/>
      <c r="BYD235" s="17"/>
      <c r="BYE235" s="17"/>
      <c r="BYF235" s="17"/>
      <c r="BYG235" s="17"/>
      <c r="BYH235" s="17"/>
      <c r="BYI235" s="17"/>
      <c r="BYJ235" s="17"/>
      <c r="BYK235" s="17"/>
      <c r="BYL235" s="17"/>
      <c r="BYM235" s="17"/>
      <c r="BYN235" s="17"/>
      <c r="BYO235" s="17"/>
      <c r="BYP235" s="17"/>
      <c r="BYQ235" s="17"/>
      <c r="BYR235" s="17"/>
      <c r="BYS235" s="17"/>
      <c r="BYT235" s="17"/>
      <c r="BYU235" s="17"/>
      <c r="BYV235" s="17"/>
      <c r="BYW235" s="17"/>
      <c r="BYX235" s="17"/>
      <c r="BYY235" s="17"/>
      <c r="BYZ235" s="17"/>
      <c r="BZA235" s="17"/>
      <c r="BZB235" s="17"/>
      <c r="BZC235" s="17"/>
      <c r="BZD235" s="17"/>
      <c r="BZE235" s="17"/>
      <c r="BZF235" s="17"/>
      <c r="BZG235" s="17"/>
      <c r="BZH235" s="17"/>
      <c r="BZI235" s="17"/>
      <c r="BZJ235" s="17"/>
      <c r="BZK235" s="17"/>
      <c r="BZL235" s="17"/>
      <c r="BZM235" s="17"/>
      <c r="BZN235" s="17"/>
      <c r="BZO235" s="17"/>
      <c r="BZP235" s="17"/>
      <c r="BZQ235" s="17"/>
      <c r="BZR235" s="17"/>
      <c r="BZS235" s="17"/>
      <c r="BZT235" s="17"/>
      <c r="BZU235" s="17"/>
      <c r="BZV235" s="17"/>
      <c r="BZW235" s="17"/>
      <c r="BZX235" s="17"/>
      <c r="BZY235" s="17"/>
      <c r="BZZ235" s="17"/>
      <c r="CAA235" s="17"/>
      <c r="CAB235" s="17"/>
      <c r="CAC235" s="17"/>
      <c r="CAD235" s="17"/>
      <c r="CAE235" s="17"/>
      <c r="CAF235" s="17"/>
      <c r="CAG235" s="17"/>
      <c r="CAH235" s="17"/>
      <c r="CAI235" s="17"/>
      <c r="CAJ235" s="17"/>
      <c r="CAK235" s="17"/>
      <c r="CAL235" s="17"/>
      <c r="CAM235" s="17"/>
      <c r="CAN235" s="17"/>
      <c r="CAO235" s="17"/>
      <c r="CAP235" s="17"/>
      <c r="CAQ235" s="17"/>
      <c r="CAR235" s="17"/>
      <c r="CAS235" s="17"/>
      <c r="CAT235" s="17"/>
      <c r="CAU235" s="17"/>
      <c r="CAV235" s="17"/>
      <c r="CAW235" s="17"/>
      <c r="CAX235" s="17"/>
      <c r="CAY235" s="17"/>
      <c r="CAZ235" s="17"/>
      <c r="CBA235" s="17"/>
      <c r="CBB235" s="17"/>
      <c r="CBC235" s="17"/>
      <c r="CBD235" s="17"/>
      <c r="CBE235" s="17"/>
      <c r="CBF235" s="17"/>
      <c r="CBG235" s="17"/>
      <c r="CBH235" s="17"/>
      <c r="CBI235" s="17"/>
      <c r="CBJ235" s="17"/>
      <c r="CBK235" s="17"/>
      <c r="CBL235" s="17"/>
      <c r="CBM235" s="17"/>
      <c r="CBN235" s="17"/>
      <c r="CBO235" s="17"/>
      <c r="CBP235" s="17"/>
      <c r="CBQ235" s="17"/>
      <c r="CBR235" s="17"/>
      <c r="CBS235" s="17"/>
      <c r="CBT235" s="17"/>
      <c r="CBU235" s="17"/>
      <c r="CBV235" s="17"/>
      <c r="CBW235" s="17"/>
      <c r="CBX235" s="17"/>
      <c r="CBY235" s="17"/>
      <c r="CBZ235" s="17"/>
      <c r="CCA235" s="17"/>
      <c r="CCB235" s="17"/>
      <c r="CCC235" s="17"/>
      <c r="CCD235" s="17"/>
      <c r="CCE235" s="17"/>
      <c r="CCF235" s="17"/>
      <c r="CCG235" s="17"/>
      <c r="CCH235" s="17"/>
      <c r="CCI235" s="17"/>
      <c r="CCJ235" s="17"/>
      <c r="CCK235" s="17"/>
      <c r="CCL235" s="17"/>
      <c r="CCM235" s="17"/>
      <c r="CCN235" s="17"/>
      <c r="CCO235" s="17"/>
      <c r="CCP235" s="17"/>
      <c r="CCQ235" s="17"/>
      <c r="CCR235" s="17"/>
      <c r="CCS235" s="17"/>
      <c r="CCT235" s="17"/>
      <c r="CCU235" s="17"/>
      <c r="CCV235" s="17"/>
      <c r="CCW235" s="17"/>
      <c r="CCX235" s="17"/>
      <c r="CCY235" s="17"/>
      <c r="CCZ235" s="17"/>
      <c r="CDA235" s="17"/>
      <c r="CDB235" s="17"/>
      <c r="CDC235" s="17"/>
      <c r="CDD235" s="17"/>
      <c r="CDE235" s="17"/>
      <c r="CDF235" s="17"/>
      <c r="CDG235" s="17"/>
      <c r="CDH235" s="17"/>
      <c r="CDI235" s="17"/>
      <c r="CDJ235" s="17"/>
      <c r="CDK235" s="17"/>
      <c r="CDL235" s="17"/>
      <c r="CDM235" s="17"/>
      <c r="CDN235" s="17"/>
      <c r="CDO235" s="17"/>
      <c r="CDP235" s="17"/>
      <c r="CDQ235" s="17"/>
      <c r="CDR235" s="17"/>
      <c r="CDS235" s="17"/>
      <c r="CDT235" s="17"/>
      <c r="CDU235" s="17"/>
    </row>
    <row r="236">
      <c r="A236" s="14" t="s">
        <v>2696</v>
      </c>
      <c r="B236" s="14" t="s">
        <v>4524</v>
      </c>
      <c r="C236" s="14" t="s">
        <v>2601</v>
      </c>
      <c r="D236" s="14" t="s">
        <v>2636</v>
      </c>
      <c r="E236" s="14" t="s">
        <v>4525</v>
      </c>
      <c r="F236" s="14" t="s">
        <v>2835</v>
      </c>
      <c r="I236" s="14" t="s">
        <v>4526</v>
      </c>
      <c r="J236" s="14" t="s">
        <v>2618</v>
      </c>
      <c r="K236" s="14" t="s">
        <v>2619</v>
      </c>
      <c r="L236" s="14" t="s">
        <v>2658</v>
      </c>
      <c r="M236" s="16">
        <v>3.0</v>
      </c>
      <c r="N236" s="14" t="s">
        <v>2690</v>
      </c>
      <c r="O236" s="14" t="s">
        <v>2690</v>
      </c>
      <c r="P236" s="14" t="s">
        <v>2690</v>
      </c>
      <c r="Q236" s="16">
        <v>11.0</v>
      </c>
      <c r="R236" s="16">
        <v>4104157.0</v>
      </c>
      <c r="S236" s="16">
        <v>4104157.0</v>
      </c>
      <c r="T236" s="14" t="s">
        <v>2622</v>
      </c>
      <c r="U236" s="14" t="s">
        <v>2621</v>
      </c>
      <c r="V236" s="14" t="s">
        <v>4527</v>
      </c>
      <c r="W236" s="14" t="s">
        <v>4528</v>
      </c>
      <c r="X236" s="16">
        <v>0.23</v>
      </c>
      <c r="Y236" s="17"/>
      <c r="Z236" s="16">
        <v>33.0</v>
      </c>
      <c r="AA236" s="16">
        <v>111.0</v>
      </c>
      <c r="AB236" s="17"/>
      <c r="AC236" s="16">
        <v>97.0</v>
      </c>
      <c r="AD236" s="16">
        <v>765.0</v>
      </c>
      <c r="AE236" s="22">
        <v>45547.0</v>
      </c>
      <c r="AF236" s="17"/>
      <c r="AG236" s="17"/>
      <c r="AH236" s="17"/>
      <c r="AI236" s="17"/>
      <c r="AJ236" s="17"/>
      <c r="AK236" s="17"/>
      <c r="AL236" s="16">
        <v>59.0</v>
      </c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4" t="s">
        <v>2642</v>
      </c>
      <c r="BB236" s="17"/>
      <c r="BC236" s="17"/>
      <c r="BD236" s="17"/>
      <c r="BE236" s="17"/>
      <c r="BF236" s="14" t="s">
        <v>2574</v>
      </c>
      <c r="BG236" s="16">
        <v>1.0</v>
      </c>
      <c r="BH236" s="14" t="s">
        <v>2564</v>
      </c>
      <c r="BI236" s="14" t="s">
        <v>2594</v>
      </c>
      <c r="BJ236" s="14" t="s">
        <v>2566</v>
      </c>
      <c r="BK236" s="17"/>
      <c r="BL236" s="17"/>
      <c r="BM236" s="16">
        <v>50.7</v>
      </c>
      <c r="BN236" s="17"/>
      <c r="BO236" s="17"/>
      <c r="BP236" s="17"/>
      <c r="BQ236" s="17"/>
      <c r="BR236" s="17"/>
      <c r="BS236" s="17"/>
      <c r="BT236" s="16">
        <v>46.9803071</v>
      </c>
      <c r="BU236" s="14" t="s">
        <v>2567</v>
      </c>
      <c r="BV236" s="14" t="s">
        <v>2701</v>
      </c>
      <c r="BW236" s="14" t="s">
        <v>2569</v>
      </c>
      <c r="BX236" s="16">
        <v>19.0</v>
      </c>
      <c r="BY236" s="14" t="s">
        <v>2642</v>
      </c>
      <c r="BZ236" s="16">
        <v>1429.0</v>
      </c>
      <c r="CA236" s="16">
        <v>-21766.0</v>
      </c>
      <c r="CB236" s="16">
        <v>0.0</v>
      </c>
      <c r="CC236" s="16">
        <v>46.9803071</v>
      </c>
      <c r="CD236" s="14" t="s">
        <v>2571</v>
      </c>
      <c r="CE236" s="16">
        <v>46.9803071</v>
      </c>
      <c r="CF236" s="14" t="s">
        <v>2572</v>
      </c>
      <c r="CG236" s="14" t="s">
        <v>2704</v>
      </c>
      <c r="CH236" s="19">
        <v>40459.0</v>
      </c>
      <c r="CI236" s="14" t="s">
        <v>2573</v>
      </c>
      <c r="CJ236" s="17"/>
      <c r="CK236" s="14" t="s">
        <v>2574</v>
      </c>
      <c r="CL236" s="14" t="s">
        <v>2606</v>
      </c>
      <c r="CM236" s="20">
        <v>2279175.0</v>
      </c>
      <c r="CN236" s="14" t="s">
        <v>2606</v>
      </c>
      <c r="CO236" s="14" t="s">
        <v>2563</v>
      </c>
      <c r="CP236" s="14" t="s">
        <v>2563</v>
      </c>
      <c r="CQ236" s="16">
        <v>0.2996</v>
      </c>
      <c r="CR236" s="16">
        <v>0.01</v>
      </c>
      <c r="CS236" s="14" t="s">
        <v>2563</v>
      </c>
      <c r="CT236" s="14" t="s">
        <v>4529</v>
      </c>
      <c r="CU236" s="14" t="s">
        <v>2577</v>
      </c>
      <c r="CV236" s="14" t="s">
        <v>2706</v>
      </c>
      <c r="CW236" s="14" t="s">
        <v>2609</v>
      </c>
      <c r="CX236" s="14" t="s">
        <v>2580</v>
      </c>
      <c r="CY236" s="16">
        <v>18.673768</v>
      </c>
      <c r="CZ236" s="14" t="s">
        <v>2707</v>
      </c>
      <c r="DB236" s="14" t="s">
        <v>2574</v>
      </c>
      <c r="DC236" s="14" t="s">
        <v>2708</v>
      </c>
      <c r="DD236" s="14" t="s">
        <v>2642</v>
      </c>
      <c r="DE236" s="14" t="s">
        <v>2563</v>
      </c>
      <c r="DF236" s="14" t="s">
        <v>2574</v>
      </c>
      <c r="DG236" s="14" t="s">
        <v>2762</v>
      </c>
      <c r="DH236" s="16">
        <v>44.0</v>
      </c>
      <c r="DI236" s="14" t="s">
        <v>2610</v>
      </c>
      <c r="DJ236" s="14" t="s">
        <v>4530</v>
      </c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  <c r="KL236" s="17"/>
      <c r="KM236" s="17"/>
      <c r="KN236" s="17"/>
      <c r="KO236" s="17"/>
      <c r="KP236" s="17"/>
      <c r="KQ236" s="17"/>
      <c r="KR236" s="17"/>
      <c r="KS236" s="17"/>
      <c r="KT236" s="17"/>
      <c r="KU236" s="17"/>
      <c r="KV236" s="17"/>
      <c r="KW236" s="17"/>
      <c r="KX236" s="17"/>
      <c r="KY236" s="17"/>
      <c r="KZ236" s="17"/>
      <c r="LA236" s="17"/>
      <c r="LB236" s="17"/>
      <c r="LC236" s="17"/>
      <c r="LD236" s="17"/>
      <c r="LE236" s="17"/>
      <c r="LF236" s="17"/>
      <c r="LG236" s="17"/>
      <c r="LH236" s="17"/>
      <c r="LI236" s="17"/>
      <c r="LJ236" s="17"/>
      <c r="LK236" s="17"/>
      <c r="LL236" s="17"/>
      <c r="LM236" s="17"/>
      <c r="LN236" s="17"/>
      <c r="LO236" s="17"/>
      <c r="LP236" s="17"/>
      <c r="LQ236" s="17"/>
      <c r="LR236" s="17"/>
      <c r="LS236" s="17"/>
      <c r="LT236" s="17"/>
      <c r="LU236" s="17"/>
      <c r="LV236" s="17"/>
      <c r="LW236" s="17"/>
      <c r="LX236" s="17"/>
      <c r="LY236" s="17"/>
      <c r="LZ236" s="17"/>
      <c r="MA236" s="17"/>
      <c r="MB236" s="17"/>
      <c r="MC236" s="17"/>
      <c r="MD236" s="17"/>
      <c r="ME236" s="17"/>
      <c r="MF236" s="17"/>
      <c r="MG236" s="17"/>
      <c r="MH236" s="17"/>
      <c r="MI236" s="17"/>
      <c r="MJ236" s="17"/>
      <c r="MK236" s="17"/>
      <c r="ML236" s="17"/>
      <c r="MM236" s="17"/>
      <c r="MN236" s="17"/>
      <c r="MO236" s="17"/>
      <c r="MP236" s="17"/>
      <c r="MQ236" s="17"/>
      <c r="MR236" s="17"/>
      <c r="MS236" s="17"/>
      <c r="MT236" s="17"/>
      <c r="MU236" s="17"/>
      <c r="MV236" s="17"/>
      <c r="MW236" s="17"/>
      <c r="MX236" s="17"/>
      <c r="MY236" s="17"/>
      <c r="MZ236" s="17"/>
      <c r="NA236" s="17"/>
      <c r="NB236" s="17"/>
      <c r="NC236" s="17"/>
      <c r="ND236" s="17"/>
      <c r="NE236" s="17"/>
      <c r="NF236" s="17"/>
      <c r="NG236" s="17"/>
      <c r="NH236" s="17"/>
      <c r="NI236" s="17"/>
      <c r="NJ236" s="17"/>
      <c r="NK236" s="17"/>
      <c r="NL236" s="17"/>
      <c r="NM236" s="17"/>
      <c r="NN236" s="17"/>
      <c r="NO236" s="17"/>
      <c r="NP236" s="17"/>
      <c r="NQ236" s="17"/>
      <c r="NR236" s="17"/>
      <c r="NS236" s="17"/>
      <c r="NT236" s="17"/>
      <c r="NU236" s="17"/>
      <c r="NV236" s="17"/>
      <c r="NW236" s="17"/>
      <c r="NX236" s="17"/>
      <c r="NY236" s="17"/>
      <c r="NZ236" s="17"/>
      <c r="OA236" s="17"/>
      <c r="OB236" s="17"/>
      <c r="OC236" s="17"/>
      <c r="OD236" s="17"/>
      <c r="OE236" s="17"/>
      <c r="OF236" s="17"/>
      <c r="OG236" s="17"/>
      <c r="OH236" s="17"/>
      <c r="OI236" s="17"/>
      <c r="OJ236" s="17"/>
      <c r="OK236" s="17"/>
      <c r="OL236" s="17"/>
      <c r="OM236" s="17"/>
      <c r="ON236" s="17"/>
      <c r="OO236" s="17"/>
      <c r="OP236" s="17"/>
      <c r="OQ236" s="17"/>
      <c r="OR236" s="17"/>
      <c r="OS236" s="17"/>
      <c r="OT236" s="17"/>
      <c r="OU236" s="17"/>
      <c r="OV236" s="17"/>
      <c r="OW236" s="17"/>
      <c r="OX236" s="17"/>
      <c r="OY236" s="17"/>
      <c r="OZ236" s="17"/>
      <c r="PA236" s="17"/>
      <c r="PB236" s="17"/>
      <c r="PC236" s="17"/>
      <c r="PD236" s="17"/>
      <c r="PE236" s="17"/>
      <c r="PF236" s="17"/>
      <c r="PG236" s="17"/>
      <c r="PH236" s="17"/>
      <c r="PI236" s="17"/>
      <c r="PJ236" s="17"/>
      <c r="PK236" s="17"/>
      <c r="PL236" s="17"/>
      <c r="PM236" s="17"/>
      <c r="PN236" s="17"/>
      <c r="PO236" s="17"/>
      <c r="PP236" s="17"/>
      <c r="PQ236" s="17"/>
      <c r="PR236" s="17"/>
      <c r="PS236" s="17"/>
      <c r="PT236" s="17"/>
      <c r="PU236" s="17"/>
      <c r="PV236" s="17"/>
      <c r="PW236" s="17"/>
      <c r="PX236" s="17"/>
      <c r="PY236" s="17"/>
      <c r="PZ236" s="17"/>
      <c r="QA236" s="17"/>
      <c r="QB236" s="17"/>
      <c r="QC236" s="17"/>
      <c r="QD236" s="17"/>
      <c r="QE236" s="17"/>
      <c r="QF236" s="17"/>
      <c r="QG236" s="17"/>
      <c r="QH236" s="17"/>
      <c r="QI236" s="17"/>
      <c r="QJ236" s="17"/>
      <c r="QK236" s="17"/>
      <c r="QL236" s="17"/>
      <c r="QM236" s="17"/>
      <c r="QN236" s="17"/>
      <c r="QO236" s="17"/>
      <c r="QP236" s="17"/>
      <c r="QQ236" s="17"/>
      <c r="QR236" s="17"/>
      <c r="QS236" s="17"/>
      <c r="QT236" s="17"/>
      <c r="QU236" s="16">
        <v>15.0</v>
      </c>
      <c r="QV236" s="16">
        <v>10.0</v>
      </c>
      <c r="QW236" s="16">
        <v>14.0</v>
      </c>
      <c r="QX236" s="17"/>
      <c r="QY236" s="17"/>
      <c r="QZ236" s="17"/>
      <c r="RA236" s="17"/>
      <c r="RB236" s="17"/>
      <c r="RC236" s="17"/>
      <c r="RD236" s="17"/>
      <c r="RE236" s="17"/>
      <c r="RF236" s="17"/>
      <c r="RG236" s="17"/>
      <c r="RH236" s="17"/>
      <c r="RI236" s="17"/>
      <c r="RJ236" s="17"/>
      <c r="RK236" s="17"/>
      <c r="RL236" s="17"/>
      <c r="RM236" s="17"/>
      <c r="RN236" s="17"/>
      <c r="RO236" s="17"/>
      <c r="RP236" s="17"/>
      <c r="RQ236" s="17"/>
      <c r="RR236" s="17"/>
      <c r="RS236" s="17"/>
      <c r="RT236" s="17"/>
      <c r="RU236" s="17"/>
      <c r="RV236" s="17"/>
      <c r="RW236" s="17"/>
      <c r="RX236" s="17"/>
      <c r="RY236" s="17"/>
      <c r="RZ236" s="17"/>
      <c r="SA236" s="17"/>
      <c r="SB236" s="17"/>
      <c r="SC236" s="17"/>
      <c r="SD236" s="17"/>
      <c r="SE236" s="17"/>
      <c r="SF236" s="17"/>
      <c r="SG236" s="17"/>
      <c r="SH236" s="17"/>
      <c r="SI236" s="17"/>
      <c r="SJ236" s="17"/>
      <c r="SK236" s="17"/>
      <c r="SL236" s="17"/>
      <c r="SM236" s="17"/>
      <c r="SN236" s="17"/>
      <c r="SO236" s="17"/>
      <c r="SP236" s="17"/>
      <c r="SQ236" s="17"/>
      <c r="SR236" s="17"/>
      <c r="SS236" s="17"/>
      <c r="ST236" s="17"/>
      <c r="SU236" s="17"/>
      <c r="SV236" s="17"/>
      <c r="SW236" s="17"/>
      <c r="SX236" s="17"/>
      <c r="SY236" s="17"/>
      <c r="SZ236" s="17"/>
      <c r="TA236" s="17"/>
      <c r="TB236" s="17"/>
      <c r="TC236" s="17"/>
      <c r="TD236" s="17"/>
      <c r="TE236" s="17"/>
      <c r="TF236" s="17"/>
      <c r="TG236" s="17"/>
      <c r="TH236" s="17"/>
      <c r="TI236" s="17"/>
      <c r="TJ236" s="17"/>
      <c r="TK236" s="17"/>
      <c r="TL236" s="17"/>
      <c r="TM236" s="17"/>
      <c r="TN236" s="17"/>
      <c r="TO236" s="17"/>
      <c r="TP236" s="17"/>
      <c r="TQ236" s="17"/>
      <c r="TR236" s="17"/>
      <c r="TS236" s="17"/>
      <c r="TT236" s="17"/>
      <c r="TU236" s="17"/>
      <c r="TV236" s="17"/>
      <c r="TW236" s="17"/>
      <c r="TX236" s="17"/>
      <c r="TY236" s="17"/>
      <c r="TZ236" s="17"/>
      <c r="UA236" s="17"/>
      <c r="UB236" s="17"/>
      <c r="UC236" s="17"/>
      <c r="UD236" s="17"/>
      <c r="UE236" s="17"/>
      <c r="UF236" s="17"/>
      <c r="UG236" s="17"/>
      <c r="UH236" s="17"/>
      <c r="UI236" s="17"/>
      <c r="UJ236" s="17"/>
      <c r="UK236" s="17"/>
      <c r="UL236" s="17"/>
      <c r="UM236" s="17"/>
      <c r="UN236" s="17"/>
      <c r="UO236" s="17"/>
      <c r="UP236" s="17"/>
      <c r="UQ236" s="17"/>
      <c r="UR236" s="17"/>
      <c r="US236" s="17"/>
      <c r="UT236" s="17"/>
      <c r="UU236" s="17"/>
      <c r="UV236" s="17"/>
      <c r="UW236" s="17"/>
      <c r="UX236" s="17"/>
      <c r="UY236" s="17"/>
      <c r="UZ236" s="17"/>
      <c r="VA236" s="17"/>
      <c r="VB236" s="17"/>
      <c r="VC236" s="17"/>
      <c r="VD236" s="17"/>
      <c r="VE236" s="17"/>
      <c r="VF236" s="17"/>
      <c r="VG236" s="17"/>
      <c r="VH236" s="17"/>
      <c r="VI236" s="17"/>
      <c r="VJ236" s="17"/>
      <c r="VK236" s="17"/>
      <c r="VL236" s="17"/>
      <c r="VM236" s="17"/>
      <c r="VN236" s="17"/>
      <c r="VO236" s="17"/>
      <c r="VP236" s="17"/>
      <c r="VQ236" s="17"/>
      <c r="VR236" s="17"/>
      <c r="VS236" s="17"/>
      <c r="VT236" s="17"/>
      <c r="VU236" s="17"/>
      <c r="VV236" s="17"/>
      <c r="VW236" s="17"/>
      <c r="VX236" s="17"/>
      <c r="VY236" s="17"/>
      <c r="VZ236" s="17"/>
      <c r="WA236" s="17"/>
      <c r="WB236" s="17"/>
      <c r="WC236" s="17"/>
      <c r="WD236" s="17"/>
      <c r="WE236" s="17"/>
      <c r="WF236" s="17"/>
      <c r="WG236" s="17"/>
      <c r="WH236" s="17"/>
      <c r="WI236" s="17"/>
      <c r="WJ236" s="17"/>
      <c r="WK236" s="17"/>
      <c r="WL236" s="17"/>
      <c r="WM236" s="17"/>
      <c r="WN236" s="17"/>
      <c r="WO236" s="17"/>
      <c r="WP236" s="17"/>
      <c r="WQ236" s="17"/>
      <c r="WR236" s="17"/>
      <c r="WS236" s="17"/>
      <c r="WT236" s="17"/>
      <c r="WU236" s="17"/>
      <c r="WV236" s="17"/>
      <c r="WW236" s="17"/>
      <c r="WX236" s="17"/>
      <c r="WY236" s="17"/>
      <c r="WZ236" s="17"/>
      <c r="XA236" s="17"/>
      <c r="XB236" s="17"/>
      <c r="XC236" s="17"/>
      <c r="XD236" s="17"/>
      <c r="XE236" s="17"/>
      <c r="XF236" s="17"/>
      <c r="XG236" s="17"/>
      <c r="XH236" s="17"/>
      <c r="XI236" s="17"/>
      <c r="XJ236" s="17"/>
      <c r="XK236" s="17"/>
      <c r="XL236" s="17"/>
      <c r="XM236" s="17"/>
      <c r="XN236" s="17"/>
      <c r="XO236" s="17"/>
      <c r="XP236" s="17"/>
      <c r="XQ236" s="17"/>
      <c r="XR236" s="17"/>
      <c r="XS236" s="17"/>
      <c r="XT236" s="17"/>
      <c r="XU236" s="17"/>
      <c r="XV236" s="17"/>
      <c r="XW236" s="17"/>
      <c r="XX236" s="17"/>
      <c r="XY236" s="17"/>
      <c r="XZ236" s="17"/>
      <c r="YA236" s="17"/>
      <c r="YB236" s="17"/>
      <c r="YC236" s="17"/>
      <c r="YD236" s="17"/>
      <c r="YE236" s="17"/>
      <c r="YF236" s="17"/>
      <c r="YG236" s="17"/>
      <c r="YH236" s="17"/>
      <c r="YI236" s="17"/>
      <c r="YJ236" s="17"/>
      <c r="YK236" s="17"/>
      <c r="YL236" s="17"/>
      <c r="YM236" s="17"/>
      <c r="YN236" s="17"/>
      <c r="YO236" s="17"/>
      <c r="YP236" s="17"/>
      <c r="YQ236" s="17"/>
      <c r="YR236" s="17"/>
      <c r="YS236" s="17"/>
      <c r="YT236" s="17"/>
      <c r="YU236" s="17"/>
      <c r="YV236" s="17"/>
      <c r="YW236" s="17"/>
      <c r="YX236" s="17"/>
      <c r="YY236" s="17"/>
      <c r="YZ236" s="17"/>
      <c r="ZA236" s="17"/>
      <c r="ZB236" s="17"/>
      <c r="ZC236" s="17"/>
      <c r="ZD236" s="17"/>
      <c r="ZE236" s="17"/>
      <c r="ZF236" s="17"/>
      <c r="ZG236" s="17"/>
      <c r="ZH236" s="17"/>
      <c r="ZI236" s="17"/>
      <c r="ZJ236" s="17"/>
      <c r="ZK236" s="17"/>
      <c r="ZL236" s="17"/>
      <c r="ZM236" s="17"/>
      <c r="ZN236" s="17"/>
      <c r="ZO236" s="17"/>
      <c r="ZP236" s="17"/>
      <c r="ZQ236" s="17"/>
      <c r="ZR236" s="17"/>
      <c r="ZS236" s="17"/>
      <c r="ZT236" s="17"/>
      <c r="ZU236" s="17"/>
      <c r="ZV236" s="17"/>
      <c r="ZW236" s="17"/>
      <c r="ZX236" s="17"/>
      <c r="ZY236" s="17"/>
      <c r="ZZ236" s="17"/>
      <c r="AAA236" s="17"/>
      <c r="AAB236" s="17"/>
      <c r="AAC236" s="17"/>
      <c r="AAD236" s="17"/>
      <c r="AAE236" s="17"/>
      <c r="AAF236" s="17"/>
      <c r="AAG236" s="17"/>
      <c r="AAH236" s="17"/>
      <c r="AAI236" s="17"/>
      <c r="AAJ236" s="17"/>
      <c r="AAK236" s="17"/>
      <c r="AAL236" s="17"/>
      <c r="AAM236" s="17"/>
      <c r="AAN236" s="17"/>
      <c r="AAO236" s="17"/>
      <c r="AAP236" s="17"/>
      <c r="AAQ236" s="17"/>
      <c r="AAR236" s="17"/>
      <c r="AAS236" s="17"/>
      <c r="AAT236" s="17"/>
      <c r="AAU236" s="17"/>
      <c r="AAV236" s="17"/>
      <c r="AAW236" s="17"/>
      <c r="AAX236" s="17"/>
      <c r="AAY236" s="17"/>
      <c r="AAZ236" s="17"/>
      <c r="ABA236" s="17"/>
      <c r="ABB236" s="17"/>
      <c r="ABC236" s="17"/>
      <c r="ABD236" s="17"/>
      <c r="ABE236" s="17"/>
      <c r="ABF236" s="17"/>
      <c r="ABG236" s="17"/>
      <c r="ABH236" s="17"/>
      <c r="ABI236" s="17"/>
      <c r="ABJ236" s="17"/>
      <c r="ABK236" s="17"/>
      <c r="ABL236" s="17"/>
      <c r="ABM236" s="17"/>
      <c r="ABN236" s="17"/>
      <c r="ABO236" s="17"/>
      <c r="ABP236" s="17"/>
      <c r="ABQ236" s="17"/>
      <c r="ABR236" s="17"/>
      <c r="ABS236" s="17"/>
      <c r="ABT236" s="17"/>
      <c r="ABU236" s="17"/>
      <c r="ABV236" s="17"/>
      <c r="ABW236" s="17"/>
      <c r="ABX236" s="17"/>
      <c r="ABY236" s="17"/>
      <c r="ABZ236" s="17"/>
      <c r="ACA236" s="17"/>
      <c r="ACB236" s="17"/>
      <c r="ACC236" s="17"/>
      <c r="ACD236" s="17"/>
      <c r="ACE236" s="17"/>
      <c r="ACF236" s="17"/>
      <c r="ACG236" s="17"/>
      <c r="ACH236" s="17"/>
      <c r="ACI236" s="17"/>
      <c r="ACJ236" s="17"/>
      <c r="ACK236" s="17"/>
      <c r="ACL236" s="17"/>
      <c r="ACM236" s="17"/>
      <c r="ACN236" s="17"/>
      <c r="ACO236" s="17"/>
      <c r="ACP236" s="17"/>
      <c r="ACQ236" s="17"/>
      <c r="ACR236" s="17"/>
      <c r="ACS236" s="17"/>
      <c r="ACT236" s="17"/>
      <c r="ACU236" s="17"/>
      <c r="ACV236" s="17"/>
      <c r="ACW236" s="17"/>
      <c r="ACX236" s="17"/>
      <c r="ACY236" s="17"/>
      <c r="ACZ236" s="17"/>
      <c r="ADA236" s="17"/>
      <c r="ADB236" s="17"/>
      <c r="ADC236" s="17"/>
      <c r="ADD236" s="17"/>
      <c r="ADE236" s="17"/>
      <c r="ADF236" s="17"/>
      <c r="ADG236" s="17"/>
      <c r="ADH236" s="17"/>
      <c r="ADI236" s="17"/>
      <c r="ADJ236" s="17"/>
      <c r="ADK236" s="17"/>
      <c r="ADL236" s="17"/>
      <c r="ADM236" s="17"/>
      <c r="ADN236" s="17"/>
      <c r="ADO236" s="17"/>
      <c r="ADP236" s="17"/>
      <c r="ADQ236" s="17"/>
      <c r="ADR236" s="17"/>
      <c r="ADS236" s="17"/>
      <c r="ADT236" s="17"/>
      <c r="ADU236" s="17"/>
      <c r="ADV236" s="17"/>
      <c r="ADW236" s="17"/>
      <c r="ADX236" s="17"/>
      <c r="ADY236" s="17"/>
      <c r="ADZ236" s="17"/>
      <c r="AEA236" s="17"/>
      <c r="AEB236" s="17"/>
      <c r="AEC236" s="17"/>
      <c r="AED236" s="17"/>
      <c r="AEE236" s="17"/>
      <c r="AEF236" s="17"/>
      <c r="AEG236" s="17"/>
      <c r="AEH236" s="17"/>
      <c r="AEI236" s="17"/>
      <c r="AEJ236" s="17"/>
      <c r="AEK236" s="17"/>
      <c r="AEL236" s="17"/>
      <c r="AEM236" s="17"/>
      <c r="AEN236" s="17"/>
      <c r="AEO236" s="17"/>
      <c r="AEP236" s="17"/>
      <c r="AEQ236" s="17"/>
      <c r="AER236" s="17"/>
      <c r="AES236" s="17"/>
      <c r="AET236" s="17"/>
      <c r="AEU236" s="17"/>
      <c r="AEV236" s="17"/>
      <c r="AEW236" s="17"/>
      <c r="AEX236" s="17"/>
      <c r="AEY236" s="17"/>
      <c r="AEZ236" s="17"/>
      <c r="AFA236" s="17"/>
      <c r="AFB236" s="17"/>
      <c r="AFC236" s="17"/>
      <c r="AFD236" s="17"/>
      <c r="AFE236" s="17"/>
      <c r="AFF236" s="17"/>
      <c r="AFG236" s="17"/>
      <c r="AFH236" s="17"/>
      <c r="AFI236" s="17"/>
      <c r="AFJ236" s="17"/>
      <c r="AFK236" s="17"/>
      <c r="AFL236" s="17"/>
      <c r="AFM236" s="17"/>
      <c r="AFN236" s="17"/>
      <c r="AFO236" s="17"/>
      <c r="AFP236" s="17"/>
      <c r="AFQ236" s="17"/>
      <c r="AFR236" s="17"/>
      <c r="AFS236" s="17"/>
      <c r="AFT236" s="17"/>
      <c r="AFU236" s="17"/>
      <c r="AFV236" s="17"/>
      <c r="AFW236" s="17"/>
      <c r="AFX236" s="17"/>
      <c r="AFY236" s="17"/>
      <c r="AFZ236" s="17"/>
      <c r="AGA236" s="17"/>
      <c r="AGB236" s="17"/>
      <c r="AGC236" s="17"/>
      <c r="AGD236" s="17"/>
      <c r="AGE236" s="17"/>
      <c r="AGF236" s="17"/>
      <c r="AGG236" s="17"/>
      <c r="AGH236" s="17"/>
      <c r="AGI236" s="17"/>
      <c r="AGJ236" s="17"/>
      <c r="AGK236" s="17"/>
      <c r="AGL236" s="17"/>
      <c r="AGM236" s="17"/>
      <c r="AGN236" s="17"/>
      <c r="AGO236" s="17"/>
      <c r="AGP236" s="17"/>
      <c r="AGQ236" s="17"/>
      <c r="AGR236" s="17"/>
      <c r="AGS236" s="17"/>
      <c r="AGT236" s="17"/>
      <c r="AGU236" s="17"/>
      <c r="AGV236" s="17"/>
      <c r="AGW236" s="17"/>
      <c r="AGX236" s="17"/>
      <c r="AGY236" s="17"/>
      <c r="AGZ236" s="17"/>
      <c r="AHA236" s="17"/>
      <c r="AHB236" s="17"/>
      <c r="AHC236" s="17"/>
      <c r="AHD236" s="17"/>
      <c r="AHE236" s="17"/>
      <c r="AHF236" s="17"/>
      <c r="AHG236" s="17"/>
      <c r="AHH236" s="17"/>
      <c r="AHI236" s="17"/>
      <c r="AHJ236" s="17"/>
      <c r="AHK236" s="17"/>
      <c r="AHL236" s="17"/>
      <c r="AHM236" s="17"/>
      <c r="AHN236" s="17"/>
      <c r="AHO236" s="17"/>
      <c r="AHP236" s="17"/>
      <c r="AHQ236" s="17"/>
      <c r="AHR236" s="17"/>
      <c r="AHS236" s="17"/>
      <c r="AHT236" s="17"/>
      <c r="AHU236" s="17"/>
      <c r="AHV236" s="17"/>
      <c r="AHW236" s="17"/>
      <c r="AHX236" s="17"/>
      <c r="AHY236" s="17"/>
      <c r="AHZ236" s="17"/>
      <c r="AIA236" s="17"/>
      <c r="AIB236" s="17"/>
      <c r="AIC236" s="17"/>
      <c r="AID236" s="17"/>
      <c r="AIE236" s="17"/>
      <c r="AIF236" s="17"/>
      <c r="AIG236" s="17"/>
      <c r="AIH236" s="17"/>
      <c r="AII236" s="17"/>
      <c r="AIJ236" s="17"/>
      <c r="AIK236" s="17"/>
      <c r="AIL236" s="17"/>
      <c r="AIM236" s="17"/>
      <c r="AIN236" s="17"/>
      <c r="AIO236" s="17"/>
      <c r="AIP236" s="17"/>
      <c r="AIQ236" s="17"/>
      <c r="AIR236" s="17"/>
      <c r="AIS236" s="17"/>
      <c r="AIT236" s="17"/>
      <c r="AIU236" s="17"/>
      <c r="AIV236" s="17"/>
      <c r="AIW236" s="17"/>
      <c r="AIX236" s="17"/>
      <c r="AIY236" s="17"/>
      <c r="AIZ236" s="17"/>
      <c r="AJA236" s="17"/>
      <c r="AJB236" s="17"/>
      <c r="AJC236" s="17"/>
      <c r="AJD236" s="17"/>
      <c r="AJE236" s="17"/>
      <c r="AJF236" s="17"/>
      <c r="AJG236" s="17"/>
      <c r="AJH236" s="17"/>
      <c r="AJI236" s="17"/>
      <c r="AJJ236" s="17"/>
      <c r="AJK236" s="17"/>
      <c r="AJL236" s="17"/>
      <c r="AJM236" s="17"/>
      <c r="AJN236" s="17"/>
      <c r="AJO236" s="17"/>
      <c r="AJP236" s="17"/>
      <c r="AJQ236" s="17"/>
      <c r="AJR236" s="17"/>
      <c r="AJS236" s="17"/>
      <c r="AJT236" s="17"/>
      <c r="AJU236" s="17"/>
      <c r="AJV236" s="17"/>
      <c r="AJW236" s="17"/>
      <c r="AJX236" s="17"/>
      <c r="AJY236" s="17"/>
      <c r="AJZ236" s="17"/>
      <c r="AKA236" s="17"/>
      <c r="AKB236" s="17"/>
      <c r="AKC236" s="17"/>
      <c r="AKD236" s="17"/>
      <c r="AKE236" s="17"/>
      <c r="AKF236" s="17"/>
      <c r="AKG236" s="17"/>
      <c r="AKH236" s="17"/>
      <c r="AKI236" s="17"/>
      <c r="AKJ236" s="17"/>
      <c r="AKK236" s="17"/>
      <c r="AKL236" s="17"/>
      <c r="AKM236" s="17"/>
      <c r="AKN236" s="17"/>
      <c r="AKO236" s="17"/>
      <c r="AKP236" s="17"/>
      <c r="AKQ236" s="17"/>
      <c r="AKR236" s="17"/>
      <c r="AKS236" s="17"/>
      <c r="AKT236" s="17"/>
      <c r="AKU236" s="17"/>
      <c r="AKV236" s="17"/>
      <c r="AKW236" s="17"/>
      <c r="AKX236" s="17"/>
      <c r="AKY236" s="17"/>
      <c r="AKZ236" s="17"/>
      <c r="ALA236" s="17"/>
      <c r="ALB236" s="17"/>
      <c r="ALC236" s="17"/>
      <c r="ALD236" s="17"/>
      <c r="ALE236" s="17"/>
      <c r="ALF236" s="17"/>
      <c r="ALG236" s="17"/>
      <c r="ALH236" s="17"/>
      <c r="ALI236" s="17"/>
      <c r="ALJ236" s="17"/>
      <c r="ALK236" s="17"/>
      <c r="ALL236" s="17"/>
      <c r="ALM236" s="17"/>
      <c r="ALN236" s="17"/>
      <c r="ALO236" s="17"/>
      <c r="ALP236" s="17"/>
      <c r="ALQ236" s="17"/>
      <c r="ALR236" s="17"/>
      <c r="ALS236" s="17"/>
      <c r="ALT236" s="17"/>
      <c r="ALU236" s="17"/>
      <c r="ALV236" s="17"/>
      <c r="ALW236" s="17"/>
      <c r="ALX236" s="17"/>
      <c r="ALY236" s="17"/>
      <c r="ALZ236" s="17"/>
      <c r="AMA236" s="17"/>
      <c r="AMB236" s="17"/>
      <c r="AMC236" s="17"/>
      <c r="AMD236" s="17"/>
      <c r="AME236" s="17"/>
      <c r="AMF236" s="17"/>
      <c r="AMG236" s="17"/>
      <c r="AMH236" s="17"/>
      <c r="AMI236" s="17"/>
      <c r="AMJ236" s="17"/>
      <c r="AMK236" s="17"/>
      <c r="AML236" s="17"/>
      <c r="AMM236" s="17"/>
      <c r="AMN236" s="17"/>
      <c r="AMO236" s="17"/>
      <c r="AMP236" s="17"/>
      <c r="AMQ236" s="17"/>
      <c r="AMR236" s="17"/>
      <c r="AMS236" s="17"/>
      <c r="AMT236" s="17"/>
      <c r="AMU236" s="17"/>
      <c r="AMV236" s="17"/>
      <c r="AMW236" s="17"/>
      <c r="AMX236" s="17"/>
      <c r="AMY236" s="17"/>
      <c r="AMZ236" s="17"/>
      <c r="ANA236" s="17"/>
      <c r="ANB236" s="17"/>
      <c r="ANC236" s="17"/>
      <c r="AND236" s="17"/>
      <c r="ANE236" s="17"/>
      <c r="ANF236" s="17"/>
      <c r="ANG236" s="17"/>
      <c r="ANH236" s="17"/>
      <c r="ANI236" s="17"/>
      <c r="ANJ236" s="17"/>
      <c r="ANK236" s="17"/>
      <c r="ANL236" s="17"/>
      <c r="ANM236" s="17"/>
      <c r="ANN236" s="17"/>
      <c r="ANO236" s="17"/>
      <c r="ANP236" s="17"/>
      <c r="ANQ236" s="17"/>
      <c r="ANR236" s="17"/>
      <c r="ANS236" s="17"/>
      <c r="ANT236" s="17"/>
      <c r="ANU236" s="17"/>
      <c r="ANV236" s="17"/>
      <c r="ANW236" s="17"/>
      <c r="ANX236" s="17"/>
      <c r="ANY236" s="17"/>
      <c r="ANZ236" s="17"/>
      <c r="AOA236" s="17"/>
      <c r="AOB236" s="17"/>
      <c r="AOC236" s="17"/>
      <c r="AOD236" s="17"/>
      <c r="AOE236" s="17"/>
      <c r="AOF236" s="17"/>
      <c r="AOG236" s="17"/>
      <c r="AOH236" s="17"/>
      <c r="AOI236" s="17"/>
      <c r="AOJ236" s="17"/>
      <c r="AOK236" s="17"/>
      <c r="AOL236" s="17"/>
      <c r="AOM236" s="17"/>
      <c r="AON236" s="17"/>
      <c r="AOO236" s="17"/>
      <c r="AOP236" s="17"/>
      <c r="AOQ236" s="17"/>
      <c r="AOR236" s="17"/>
      <c r="AOS236" s="17"/>
      <c r="AOT236" s="17"/>
      <c r="AOU236" s="17"/>
      <c r="AOV236" s="17"/>
      <c r="AOW236" s="17"/>
      <c r="AOX236" s="17"/>
      <c r="AOY236" s="17"/>
      <c r="AOZ236" s="17"/>
      <c r="APA236" s="17"/>
      <c r="APB236" s="17"/>
      <c r="APC236" s="17"/>
      <c r="APD236" s="17"/>
      <c r="APE236" s="17"/>
      <c r="APF236" s="17"/>
      <c r="APG236" s="17"/>
      <c r="APH236" s="17"/>
      <c r="API236" s="17"/>
      <c r="APJ236" s="17"/>
      <c r="APK236" s="17"/>
      <c r="APL236" s="17"/>
      <c r="APM236" s="17"/>
      <c r="APN236" s="17"/>
      <c r="APO236" s="17"/>
      <c r="APP236" s="17"/>
      <c r="APQ236" s="17"/>
      <c r="APR236" s="17"/>
      <c r="APS236" s="17"/>
      <c r="APT236" s="17"/>
      <c r="APU236" s="17"/>
      <c r="APV236" s="17"/>
      <c r="APW236" s="17"/>
      <c r="APX236" s="17"/>
      <c r="APY236" s="17"/>
      <c r="APZ236" s="17"/>
      <c r="AQA236" s="17"/>
      <c r="AQB236" s="17"/>
      <c r="AQC236" s="17"/>
      <c r="AQD236" s="17"/>
      <c r="AQE236" s="17"/>
      <c r="AQF236" s="17"/>
      <c r="AQG236" s="17"/>
      <c r="AQH236" s="17"/>
      <c r="AQI236" s="17"/>
      <c r="AQJ236" s="17"/>
      <c r="AQK236" s="17"/>
      <c r="AQL236" s="17"/>
      <c r="AQM236" s="17"/>
      <c r="AQN236" s="17"/>
      <c r="AQO236" s="17"/>
      <c r="AQP236" s="17"/>
      <c r="AQQ236" s="17"/>
      <c r="AQR236" s="17"/>
      <c r="AQS236" s="17"/>
      <c r="AQT236" s="17"/>
      <c r="AQU236" s="17"/>
      <c r="AQV236" s="17"/>
      <c r="AQW236" s="17"/>
      <c r="AQX236" s="17"/>
      <c r="AQY236" s="17"/>
      <c r="AQZ236" s="17"/>
      <c r="ARA236" s="17"/>
      <c r="ARB236" s="17"/>
      <c r="ARC236" s="17"/>
      <c r="ARD236" s="17"/>
      <c r="ARE236" s="17"/>
      <c r="ARF236" s="17"/>
      <c r="ARG236" s="17"/>
      <c r="ARH236" s="17"/>
      <c r="ARI236" s="17"/>
      <c r="ARJ236" s="17"/>
      <c r="ARK236" s="17"/>
      <c r="ARL236" s="17"/>
      <c r="ARM236" s="17"/>
      <c r="ARN236" s="17"/>
      <c r="ARO236" s="17"/>
      <c r="ARP236" s="17"/>
      <c r="ARQ236" s="17"/>
      <c r="ARR236" s="17"/>
      <c r="ARS236" s="17"/>
      <c r="ART236" s="17"/>
      <c r="ARU236" s="17"/>
      <c r="ARV236" s="17"/>
      <c r="ARW236" s="17"/>
      <c r="ARX236" s="17"/>
      <c r="ARY236" s="17"/>
      <c r="ARZ236" s="17"/>
      <c r="ASA236" s="17"/>
      <c r="ASB236" s="17"/>
      <c r="ASC236" s="17"/>
      <c r="ASD236" s="17"/>
      <c r="ASE236" s="17"/>
      <c r="ASF236" s="17"/>
      <c r="ASG236" s="17"/>
      <c r="ASH236" s="17"/>
      <c r="ASI236" s="17"/>
      <c r="ASJ236" s="17"/>
      <c r="ASK236" s="17"/>
      <c r="ASL236" s="17"/>
      <c r="ASM236" s="17"/>
      <c r="ASN236" s="17"/>
      <c r="ASO236" s="17"/>
      <c r="ASP236" s="17"/>
      <c r="ASQ236" s="17"/>
      <c r="ASR236" s="17"/>
      <c r="ASS236" s="17"/>
      <c r="AST236" s="17"/>
      <c r="ASU236" s="17"/>
      <c r="ASV236" s="17"/>
      <c r="ASW236" s="17"/>
      <c r="ASX236" s="17"/>
      <c r="ASY236" s="17"/>
      <c r="ASZ236" s="17"/>
      <c r="ATA236" s="17"/>
      <c r="ATB236" s="17"/>
      <c r="ATC236" s="17"/>
      <c r="ATD236" s="17"/>
      <c r="ATE236" s="17"/>
      <c r="ATF236" s="17"/>
      <c r="ATG236" s="17"/>
      <c r="ATH236" s="17"/>
      <c r="ATI236" s="17"/>
      <c r="ATJ236" s="17"/>
      <c r="ATK236" s="17"/>
      <c r="ATL236" s="17"/>
      <c r="ATM236" s="17"/>
      <c r="ATN236" s="17"/>
      <c r="ATO236" s="17"/>
      <c r="ATP236" s="17"/>
      <c r="ATQ236" s="17"/>
      <c r="ATR236" s="17"/>
      <c r="ATS236" s="17"/>
      <c r="ATT236" s="17"/>
      <c r="ATU236" s="17"/>
      <c r="ATV236" s="17"/>
      <c r="ATW236" s="17"/>
      <c r="ATX236" s="17"/>
      <c r="ATY236" s="17"/>
      <c r="ATZ236" s="17"/>
      <c r="AUA236" s="17"/>
      <c r="AUB236" s="17"/>
      <c r="AUC236" s="17"/>
      <c r="AUD236" s="17"/>
      <c r="AUE236" s="17"/>
      <c r="AUF236" s="17"/>
      <c r="AUG236" s="17"/>
      <c r="AUH236" s="17"/>
      <c r="AUI236" s="17"/>
      <c r="AUJ236" s="17"/>
      <c r="AUK236" s="17"/>
      <c r="AUL236" s="17"/>
      <c r="AUM236" s="17"/>
      <c r="AUN236" s="17"/>
      <c r="AUO236" s="17"/>
      <c r="AUP236" s="17"/>
      <c r="AUQ236" s="17"/>
      <c r="AUR236" s="17"/>
      <c r="AUS236" s="17"/>
      <c r="AUT236" s="17"/>
      <c r="AUU236" s="17"/>
      <c r="AUV236" s="17"/>
      <c r="AUW236" s="17"/>
      <c r="AUX236" s="17"/>
      <c r="AUY236" s="17"/>
      <c r="AUZ236" s="17"/>
      <c r="AVA236" s="17"/>
      <c r="AVB236" s="17"/>
      <c r="AVC236" s="17"/>
      <c r="AVD236" s="17"/>
      <c r="AVE236" s="17"/>
      <c r="AVF236" s="17"/>
      <c r="AVG236" s="17"/>
      <c r="AVH236" s="17"/>
      <c r="AVI236" s="17"/>
      <c r="AVJ236" s="17"/>
      <c r="AVK236" s="17"/>
      <c r="AVL236" s="17"/>
      <c r="AVM236" s="17"/>
      <c r="AVN236" s="17"/>
      <c r="AVO236" s="17"/>
      <c r="AVP236" s="17"/>
      <c r="AVQ236" s="17"/>
      <c r="AVR236" s="17"/>
      <c r="AVS236" s="17"/>
      <c r="AVT236" s="17"/>
      <c r="AVU236" s="17"/>
      <c r="AVV236" s="17"/>
      <c r="AVW236" s="17"/>
      <c r="AVX236" s="17"/>
      <c r="AVY236" s="17"/>
      <c r="AVZ236" s="17"/>
      <c r="AWA236" s="17"/>
      <c r="AWB236" s="17"/>
      <c r="AWC236" s="17"/>
      <c r="AWD236" s="17"/>
      <c r="AWE236" s="17"/>
      <c r="AWF236" s="17"/>
      <c r="AWG236" s="17"/>
      <c r="AWH236" s="17"/>
      <c r="AWI236" s="17"/>
      <c r="AWJ236" s="17"/>
      <c r="AWK236" s="17"/>
      <c r="AWL236" s="17"/>
      <c r="AWM236" s="17"/>
      <c r="AWN236" s="17"/>
      <c r="AWO236" s="17"/>
      <c r="AWP236" s="17"/>
      <c r="AWQ236" s="17"/>
      <c r="AWR236" s="17"/>
      <c r="AWS236" s="17"/>
      <c r="AWT236" s="17"/>
      <c r="AWU236" s="17"/>
      <c r="AWV236" s="17"/>
      <c r="AWW236" s="17"/>
      <c r="AWX236" s="17"/>
      <c r="AWY236" s="17"/>
      <c r="AWZ236" s="17"/>
      <c r="AXA236" s="17"/>
      <c r="AXB236" s="17"/>
      <c r="AXC236" s="17"/>
      <c r="AXD236" s="17"/>
      <c r="AXE236" s="17"/>
      <c r="AXF236" s="17"/>
      <c r="AXG236" s="17"/>
      <c r="AXH236" s="17"/>
      <c r="AXI236" s="17"/>
      <c r="AXJ236" s="17"/>
      <c r="AXK236" s="17"/>
      <c r="AXL236" s="17"/>
      <c r="AXM236" s="17"/>
      <c r="AXN236" s="17"/>
      <c r="AXO236" s="17"/>
      <c r="AXP236" s="17"/>
      <c r="AXQ236" s="17"/>
      <c r="AXR236" s="17"/>
      <c r="AXS236" s="17"/>
      <c r="AXT236" s="17"/>
      <c r="AXU236" s="17"/>
      <c r="AXV236" s="17"/>
      <c r="AXW236" s="17"/>
      <c r="AXX236" s="17"/>
      <c r="AXY236" s="17"/>
      <c r="AXZ236" s="17"/>
      <c r="AYA236" s="17"/>
      <c r="AYB236" s="17"/>
      <c r="AYC236" s="17"/>
      <c r="AYD236" s="17"/>
      <c r="AYE236" s="17"/>
      <c r="AYF236" s="17"/>
      <c r="AYG236" s="17"/>
      <c r="AYH236" s="17"/>
      <c r="AYI236" s="17"/>
      <c r="AYJ236" s="17"/>
      <c r="AYK236" s="17"/>
      <c r="AYL236" s="17"/>
      <c r="AYM236" s="17"/>
      <c r="AYN236" s="17"/>
      <c r="AYO236" s="17"/>
      <c r="AYP236" s="17"/>
      <c r="AYQ236" s="17"/>
      <c r="AYR236" s="17"/>
      <c r="AYS236" s="17"/>
      <c r="AYT236" s="17"/>
      <c r="AYU236" s="17"/>
      <c r="AYV236" s="17"/>
      <c r="AYW236" s="17"/>
      <c r="AYX236" s="17"/>
      <c r="AYY236" s="17"/>
      <c r="AYZ236" s="17"/>
      <c r="AZA236" s="17"/>
      <c r="AZB236" s="17"/>
      <c r="AZC236" s="17"/>
      <c r="AZD236" s="17"/>
      <c r="AZE236" s="17"/>
      <c r="AZF236" s="17"/>
      <c r="AZG236" s="17"/>
      <c r="AZH236" s="17"/>
      <c r="AZI236" s="17"/>
      <c r="AZJ236" s="17"/>
      <c r="AZK236" s="17"/>
      <c r="AZL236" s="17"/>
      <c r="AZM236" s="17"/>
      <c r="AZN236" s="17"/>
      <c r="AZO236" s="17"/>
      <c r="AZP236" s="17"/>
      <c r="AZQ236" s="17"/>
      <c r="AZR236" s="17"/>
      <c r="AZS236" s="17"/>
      <c r="AZT236" s="17"/>
      <c r="AZU236" s="17"/>
      <c r="AZV236" s="17"/>
      <c r="AZW236" s="17"/>
      <c r="AZX236" s="17"/>
      <c r="AZY236" s="17"/>
      <c r="AZZ236" s="17"/>
      <c r="BAA236" s="17"/>
      <c r="BAB236" s="17"/>
      <c r="BAC236" s="17"/>
      <c r="BAD236" s="17"/>
      <c r="BAE236" s="17"/>
      <c r="BAF236" s="17"/>
      <c r="BAG236" s="17"/>
      <c r="BAH236" s="17"/>
      <c r="BAI236" s="17"/>
      <c r="BAJ236" s="17"/>
      <c r="BAK236" s="17"/>
      <c r="BAL236" s="17"/>
      <c r="BAM236" s="17"/>
      <c r="BAN236" s="17"/>
      <c r="BAO236" s="17"/>
      <c r="BAP236" s="17"/>
      <c r="BAQ236" s="17"/>
      <c r="BAR236" s="17"/>
      <c r="BAS236" s="17"/>
      <c r="BAT236" s="17"/>
      <c r="BAU236" s="17"/>
      <c r="BAV236" s="17"/>
      <c r="BAW236" s="17"/>
      <c r="BAX236" s="17"/>
      <c r="BAY236" s="17"/>
      <c r="BAZ236" s="17"/>
      <c r="BBA236" s="17"/>
      <c r="BBB236" s="17"/>
      <c r="BBC236" s="17"/>
      <c r="BBD236" s="17"/>
      <c r="BBE236" s="17"/>
      <c r="BBF236" s="17"/>
      <c r="BBG236" s="17"/>
      <c r="BBH236" s="17"/>
      <c r="BBI236" s="17"/>
      <c r="BBJ236" s="17"/>
      <c r="BBK236" s="17"/>
      <c r="BBL236" s="17"/>
      <c r="BBM236" s="17"/>
      <c r="BBN236" s="17"/>
      <c r="BBO236" s="17"/>
      <c r="BBP236" s="17"/>
      <c r="BBQ236" s="17"/>
      <c r="BBR236" s="17"/>
      <c r="BBS236" s="17"/>
      <c r="BBT236" s="17"/>
      <c r="BBU236" s="17"/>
      <c r="BBV236" s="17"/>
      <c r="BBW236" s="17"/>
      <c r="BBX236" s="17"/>
      <c r="BBY236" s="17"/>
      <c r="BBZ236" s="17"/>
      <c r="BCA236" s="17"/>
      <c r="BCB236" s="17"/>
      <c r="BCC236" s="17"/>
      <c r="BCD236" s="17"/>
      <c r="BCE236" s="17"/>
      <c r="BCF236" s="17"/>
      <c r="BCG236" s="17"/>
      <c r="BCH236" s="17"/>
      <c r="BCI236" s="17"/>
      <c r="BCJ236" s="17"/>
      <c r="BCK236" s="17"/>
      <c r="BCL236" s="17"/>
      <c r="BCM236" s="17"/>
      <c r="BCN236" s="17"/>
      <c r="BCO236" s="17"/>
      <c r="BCP236" s="17"/>
      <c r="BCQ236" s="17"/>
      <c r="BCR236" s="17"/>
      <c r="BCS236" s="17"/>
      <c r="BCT236" s="17"/>
      <c r="BCU236" s="17"/>
      <c r="BCV236" s="17"/>
      <c r="BCW236" s="17"/>
      <c r="BCX236" s="17"/>
      <c r="BCY236" s="17"/>
      <c r="BCZ236" s="17"/>
      <c r="BDA236" s="17"/>
      <c r="BDB236" s="17"/>
      <c r="BDC236" s="17"/>
      <c r="BDD236" s="17"/>
      <c r="BDE236" s="17"/>
      <c r="BDF236" s="17"/>
      <c r="BDG236" s="17"/>
      <c r="BDH236" s="17"/>
      <c r="BDI236" s="17"/>
      <c r="BDJ236" s="17"/>
      <c r="BDK236" s="17"/>
      <c r="BDL236" s="17"/>
      <c r="BDM236" s="17"/>
      <c r="BDN236" s="17"/>
      <c r="BDO236" s="17"/>
      <c r="BDP236" s="17"/>
      <c r="BDQ236" s="17"/>
      <c r="BDR236" s="17"/>
      <c r="BDS236" s="17"/>
      <c r="BDT236" s="17"/>
      <c r="BDU236" s="17"/>
      <c r="BDV236" s="17"/>
      <c r="BDW236" s="17"/>
      <c r="BDX236" s="17"/>
      <c r="BDY236" s="17"/>
      <c r="BDZ236" s="17"/>
      <c r="BEA236" s="17"/>
      <c r="BEB236" s="17"/>
      <c r="BEC236" s="17"/>
      <c r="BED236" s="17"/>
      <c r="BEE236" s="17"/>
      <c r="BEF236" s="17"/>
      <c r="BEG236" s="17"/>
      <c r="BEH236" s="17"/>
      <c r="BEI236" s="17"/>
      <c r="BEJ236" s="17"/>
      <c r="BEK236" s="17"/>
      <c r="BEL236" s="17"/>
      <c r="BEM236" s="17"/>
      <c r="BEN236" s="17"/>
      <c r="BEO236" s="17"/>
      <c r="BEP236" s="17"/>
      <c r="BEQ236" s="17"/>
      <c r="BER236" s="17"/>
      <c r="BES236" s="17"/>
      <c r="BET236" s="17"/>
      <c r="BEU236" s="17"/>
      <c r="BEV236" s="17"/>
      <c r="BEW236" s="17"/>
      <c r="BEX236" s="17"/>
      <c r="BEY236" s="17"/>
      <c r="BEZ236" s="17"/>
      <c r="BFA236" s="17"/>
      <c r="BFB236" s="17"/>
      <c r="BFC236" s="17"/>
      <c r="BFD236" s="17"/>
      <c r="BFE236" s="17"/>
      <c r="BFF236" s="17"/>
      <c r="BFG236" s="17"/>
      <c r="BFH236" s="17"/>
      <c r="BFI236" s="17"/>
      <c r="BFJ236" s="17"/>
      <c r="BFK236" s="17"/>
      <c r="BFL236" s="17"/>
      <c r="BFM236" s="17"/>
      <c r="BFN236" s="17"/>
      <c r="BFO236" s="17"/>
      <c r="BFP236" s="17"/>
      <c r="BFQ236" s="17"/>
      <c r="BFR236" s="17"/>
      <c r="BFS236" s="17"/>
      <c r="BFT236" s="17"/>
      <c r="BFU236" s="17"/>
      <c r="BFV236" s="17"/>
      <c r="BFW236" s="17"/>
      <c r="BFX236" s="17"/>
      <c r="BFY236" s="17"/>
      <c r="BFZ236" s="17"/>
      <c r="BGA236" s="17"/>
      <c r="BGB236" s="17"/>
      <c r="BGC236" s="17"/>
      <c r="BGD236" s="17"/>
      <c r="BGE236" s="17"/>
      <c r="BGF236" s="17"/>
      <c r="BGG236" s="17"/>
      <c r="BGH236" s="17"/>
      <c r="BGI236" s="17"/>
      <c r="BGJ236" s="17"/>
      <c r="BGK236" s="17"/>
      <c r="BGL236" s="17"/>
      <c r="BGM236" s="17"/>
      <c r="BGN236" s="17"/>
      <c r="BGO236" s="17"/>
      <c r="BGP236" s="17"/>
      <c r="BGQ236" s="17"/>
      <c r="BGR236" s="17"/>
      <c r="BGS236" s="17"/>
      <c r="BGT236" s="17"/>
      <c r="BGU236" s="17"/>
      <c r="BGV236" s="17"/>
      <c r="BGW236" s="17"/>
      <c r="BGX236" s="17"/>
      <c r="BGY236" s="17"/>
      <c r="BGZ236" s="17"/>
      <c r="BHA236" s="17"/>
      <c r="BHB236" s="17"/>
      <c r="BHC236" s="17"/>
      <c r="BHD236" s="17"/>
      <c r="BHE236" s="17"/>
      <c r="BHF236" s="17"/>
      <c r="BHG236" s="17"/>
      <c r="BHH236" s="17"/>
      <c r="BHI236" s="17"/>
      <c r="BHJ236" s="17"/>
      <c r="BHK236" s="17"/>
      <c r="BHL236" s="17"/>
      <c r="BHM236" s="17"/>
      <c r="BHN236" s="17"/>
      <c r="BHO236" s="17"/>
      <c r="BHP236" s="17"/>
      <c r="BHQ236" s="17"/>
      <c r="BHR236" s="17"/>
      <c r="BHS236" s="17"/>
      <c r="BHT236" s="17"/>
      <c r="BHU236" s="17"/>
      <c r="BHV236" s="17"/>
      <c r="BHW236" s="17"/>
      <c r="BHX236" s="17"/>
      <c r="BHY236" s="17"/>
      <c r="BHZ236" s="17"/>
      <c r="BIA236" s="17"/>
      <c r="BIB236" s="17"/>
      <c r="BIC236" s="17"/>
      <c r="BID236" s="17"/>
      <c r="BIE236" s="17"/>
      <c r="BIF236" s="17"/>
      <c r="BIG236" s="17"/>
      <c r="BIH236" s="17"/>
      <c r="BII236" s="17"/>
      <c r="BIJ236" s="17"/>
      <c r="BIK236" s="17"/>
      <c r="BIL236" s="17"/>
      <c r="BIM236" s="17"/>
      <c r="BIN236" s="17"/>
      <c r="BIO236" s="17"/>
      <c r="BIP236" s="17"/>
      <c r="BIQ236" s="17"/>
      <c r="BIR236" s="17"/>
      <c r="BIS236" s="17"/>
      <c r="BIT236" s="17"/>
      <c r="BIU236" s="17"/>
      <c r="BIV236" s="17"/>
      <c r="BIW236" s="17"/>
      <c r="BIX236" s="17"/>
      <c r="BIY236" s="17"/>
      <c r="BIZ236" s="17"/>
      <c r="BJA236" s="17"/>
      <c r="BJB236" s="17"/>
      <c r="BJC236" s="17"/>
      <c r="BJD236" s="17"/>
      <c r="BJE236" s="17"/>
      <c r="BJF236" s="17"/>
      <c r="BJG236" s="17"/>
      <c r="BJH236" s="17"/>
      <c r="BJI236" s="17"/>
      <c r="BJJ236" s="17"/>
      <c r="BJK236" s="17"/>
      <c r="BJL236" s="17"/>
      <c r="BJM236" s="17"/>
      <c r="BJN236" s="17"/>
      <c r="BJO236" s="17"/>
      <c r="BJP236" s="17"/>
      <c r="BJQ236" s="17"/>
      <c r="BJR236" s="17"/>
      <c r="BJS236" s="17"/>
      <c r="BJT236" s="17"/>
      <c r="BJU236" s="17"/>
      <c r="BJV236" s="17"/>
      <c r="BJW236" s="17"/>
      <c r="BJX236" s="17"/>
      <c r="BJY236" s="17"/>
      <c r="BJZ236" s="17"/>
      <c r="BKA236" s="17"/>
      <c r="BKB236" s="17"/>
      <c r="BKC236" s="17"/>
      <c r="BKD236" s="17"/>
      <c r="BKE236" s="17"/>
      <c r="BKF236" s="17"/>
      <c r="BKG236" s="17"/>
      <c r="BKH236" s="17"/>
      <c r="BKI236" s="17"/>
      <c r="BKJ236" s="17"/>
      <c r="BKK236" s="17"/>
      <c r="BKL236" s="17"/>
      <c r="BKM236" s="17"/>
      <c r="BKN236" s="17"/>
      <c r="BKO236" s="17"/>
      <c r="BKP236" s="17"/>
      <c r="BKQ236" s="17"/>
      <c r="BKR236" s="17"/>
      <c r="BKS236" s="17"/>
      <c r="BKT236" s="17"/>
      <c r="BKU236" s="17"/>
      <c r="BKV236" s="17"/>
      <c r="BKW236" s="17"/>
      <c r="BKX236" s="17"/>
      <c r="BKY236" s="17"/>
      <c r="BKZ236" s="17"/>
      <c r="BLA236" s="17"/>
      <c r="BLB236" s="17"/>
      <c r="BLC236" s="17"/>
      <c r="BLD236" s="17"/>
      <c r="BLE236" s="17"/>
      <c r="BLF236" s="17"/>
      <c r="BLG236" s="17"/>
      <c r="BLH236" s="17"/>
      <c r="BLI236" s="17"/>
      <c r="BLJ236" s="17"/>
      <c r="BLK236" s="17"/>
      <c r="BLL236" s="17"/>
      <c r="BLM236" s="17"/>
      <c r="BLN236" s="17"/>
      <c r="BLO236" s="17"/>
      <c r="BLP236" s="17"/>
      <c r="BLQ236" s="17"/>
      <c r="BLR236" s="17"/>
      <c r="BLS236" s="17"/>
      <c r="BLT236" s="17"/>
      <c r="BLU236" s="17"/>
      <c r="BLV236" s="17"/>
      <c r="BLW236" s="17"/>
      <c r="BLX236" s="17"/>
      <c r="BLY236" s="17"/>
      <c r="BLZ236" s="17"/>
      <c r="BMA236" s="17"/>
      <c r="BMB236" s="17"/>
      <c r="BMC236" s="17"/>
      <c r="BMD236" s="17"/>
      <c r="BME236" s="17"/>
      <c r="BMF236" s="17"/>
      <c r="BMG236" s="17"/>
      <c r="BMH236" s="17"/>
      <c r="BMI236" s="17"/>
      <c r="BMJ236" s="17"/>
      <c r="BMK236" s="17"/>
      <c r="BML236" s="17"/>
      <c r="BMM236" s="17"/>
      <c r="BMN236" s="17"/>
      <c r="BMO236" s="17"/>
      <c r="BMP236" s="17"/>
      <c r="BMQ236" s="17"/>
      <c r="BMR236" s="17"/>
      <c r="BMS236" s="17"/>
      <c r="BMT236" s="17"/>
      <c r="BMU236" s="17"/>
      <c r="BMV236" s="17"/>
      <c r="BMW236" s="17"/>
      <c r="BMX236" s="17"/>
      <c r="BMY236" s="17"/>
      <c r="BMZ236" s="17"/>
      <c r="BNA236" s="17"/>
      <c r="BNB236" s="17"/>
      <c r="BNC236" s="17"/>
      <c r="BND236" s="17"/>
      <c r="BNE236" s="17"/>
      <c r="BNF236" s="17"/>
      <c r="BNG236" s="17"/>
      <c r="BNH236" s="17"/>
      <c r="BNI236" s="17"/>
      <c r="BNJ236" s="17"/>
      <c r="BNK236" s="17"/>
      <c r="BNL236" s="17"/>
      <c r="BNM236" s="17"/>
      <c r="BNN236" s="17"/>
      <c r="BNO236" s="17"/>
      <c r="BNP236" s="17"/>
      <c r="BNQ236" s="17"/>
      <c r="BNR236" s="17"/>
      <c r="BNS236" s="17"/>
      <c r="BNT236" s="17"/>
      <c r="BNU236" s="17"/>
      <c r="BNV236" s="17"/>
      <c r="BNW236" s="17"/>
      <c r="BNX236" s="17"/>
      <c r="BNY236" s="17"/>
      <c r="BNZ236" s="17"/>
      <c r="BOA236" s="17"/>
      <c r="BOB236" s="17"/>
      <c r="BOC236" s="17"/>
      <c r="BOD236" s="17"/>
      <c r="BOE236" s="17"/>
      <c r="BOF236" s="17"/>
      <c r="BOG236" s="17"/>
      <c r="BOH236" s="17"/>
      <c r="BOI236" s="17"/>
      <c r="BOJ236" s="17"/>
      <c r="BOK236" s="17"/>
      <c r="BOL236" s="17"/>
      <c r="BOM236" s="17"/>
      <c r="BON236" s="17"/>
      <c r="BOO236" s="17"/>
      <c r="BOP236" s="17"/>
      <c r="BOQ236" s="17"/>
      <c r="BOR236" s="17"/>
      <c r="BOS236" s="17"/>
      <c r="BOT236" s="17"/>
      <c r="BOU236" s="17"/>
      <c r="BOV236" s="17"/>
      <c r="BOW236" s="17"/>
      <c r="BOX236" s="17"/>
      <c r="BOY236" s="17"/>
      <c r="BOZ236" s="17"/>
      <c r="BPA236" s="17"/>
      <c r="BPB236" s="17"/>
      <c r="BPC236" s="17"/>
      <c r="BPD236" s="17"/>
      <c r="BPE236" s="17"/>
      <c r="BPF236" s="17"/>
      <c r="BPG236" s="17"/>
      <c r="BPH236" s="17"/>
      <c r="BPI236" s="17"/>
      <c r="BPJ236" s="17"/>
      <c r="BPK236" s="17"/>
      <c r="BPL236" s="17"/>
      <c r="BPM236" s="17"/>
      <c r="BPN236" s="17"/>
      <c r="BPO236" s="17"/>
      <c r="BPP236" s="17"/>
      <c r="BPQ236" s="17"/>
      <c r="BPR236" s="17"/>
      <c r="BPS236" s="17"/>
      <c r="BPT236" s="17"/>
      <c r="BPU236" s="17"/>
      <c r="BPV236" s="17"/>
      <c r="BPW236" s="17"/>
      <c r="BPX236" s="17"/>
      <c r="BPY236" s="17"/>
      <c r="BPZ236" s="17"/>
      <c r="BQA236" s="17"/>
      <c r="BQB236" s="17"/>
      <c r="BQC236" s="17"/>
      <c r="BQD236" s="17"/>
      <c r="BQE236" s="17"/>
      <c r="BQF236" s="17"/>
      <c r="BQG236" s="17"/>
      <c r="BQH236" s="17"/>
      <c r="BQI236" s="17"/>
      <c r="BQJ236" s="17"/>
      <c r="BQK236" s="17"/>
      <c r="BQL236" s="17"/>
      <c r="BQM236" s="17"/>
      <c r="BQN236" s="17"/>
      <c r="BQO236" s="17"/>
      <c r="BQP236" s="17"/>
      <c r="BQQ236" s="17"/>
      <c r="BQR236" s="17"/>
      <c r="BQS236" s="17"/>
      <c r="BQT236" s="17"/>
      <c r="BQU236" s="17"/>
      <c r="BQV236" s="17"/>
      <c r="BQW236" s="17"/>
      <c r="BQX236" s="17"/>
      <c r="BQY236" s="17"/>
      <c r="BQZ236" s="17"/>
      <c r="BRA236" s="17"/>
      <c r="BRB236" s="17"/>
      <c r="BRC236" s="17"/>
      <c r="BRD236" s="17"/>
      <c r="BRE236" s="17"/>
      <c r="BRF236" s="17"/>
      <c r="BRG236" s="17"/>
      <c r="BRH236" s="17"/>
      <c r="BRI236" s="17"/>
      <c r="BRJ236" s="17"/>
      <c r="BRK236" s="17"/>
      <c r="BRL236" s="17"/>
      <c r="BRM236" s="17"/>
      <c r="BRN236" s="17"/>
      <c r="BRO236" s="17"/>
      <c r="BRP236" s="17"/>
      <c r="BRQ236" s="17"/>
      <c r="BRR236" s="17"/>
      <c r="BRS236" s="17"/>
      <c r="BRT236" s="17"/>
      <c r="BRU236" s="17"/>
      <c r="BRV236" s="17"/>
      <c r="BRW236" s="17"/>
      <c r="BRX236" s="17"/>
      <c r="BRY236" s="17"/>
      <c r="BRZ236" s="17"/>
      <c r="BSA236" s="17"/>
      <c r="BSB236" s="17"/>
      <c r="BSC236" s="17"/>
      <c r="BSD236" s="17"/>
      <c r="BSE236" s="17"/>
      <c r="BSF236" s="17"/>
      <c r="BSG236" s="17"/>
      <c r="BSH236" s="17"/>
      <c r="BSI236" s="17"/>
      <c r="BSJ236" s="17"/>
      <c r="BSK236" s="17"/>
      <c r="BSL236" s="17"/>
      <c r="BSM236" s="17"/>
      <c r="BSN236" s="17"/>
      <c r="BSO236" s="17"/>
      <c r="BSP236" s="17"/>
      <c r="BSQ236" s="17"/>
      <c r="BSR236" s="17"/>
      <c r="BSS236" s="17"/>
      <c r="BST236" s="17"/>
      <c r="BSU236" s="17"/>
      <c r="BSV236" s="17"/>
      <c r="BSW236" s="17"/>
      <c r="BSX236" s="17"/>
      <c r="BSY236" s="17"/>
      <c r="BSZ236" s="17"/>
      <c r="BTA236" s="17"/>
      <c r="BTB236" s="17"/>
      <c r="BTC236" s="17"/>
      <c r="BTD236" s="17"/>
      <c r="BTE236" s="17"/>
      <c r="BTF236" s="17"/>
      <c r="BTG236" s="17"/>
      <c r="BTH236" s="17"/>
      <c r="BTI236" s="17"/>
      <c r="BTJ236" s="17"/>
      <c r="BTK236" s="17"/>
      <c r="BTL236" s="17"/>
      <c r="BTM236" s="17"/>
      <c r="BTN236" s="17"/>
      <c r="BTO236" s="17"/>
      <c r="BTP236" s="17"/>
      <c r="BTQ236" s="17"/>
      <c r="BTR236" s="17"/>
      <c r="BTS236" s="17"/>
      <c r="BTT236" s="17"/>
      <c r="BTU236" s="17"/>
      <c r="BTV236" s="17"/>
      <c r="BTW236" s="17"/>
      <c r="BTX236" s="17"/>
      <c r="BTY236" s="17"/>
      <c r="BTZ236" s="17"/>
      <c r="BUA236" s="17"/>
      <c r="BUB236" s="17"/>
      <c r="BUC236" s="17"/>
      <c r="BUD236" s="17"/>
      <c r="BUE236" s="17"/>
      <c r="BUF236" s="17"/>
      <c r="BUG236" s="17"/>
      <c r="BUH236" s="17"/>
      <c r="BUI236" s="17"/>
      <c r="BUJ236" s="17"/>
      <c r="BUK236" s="17"/>
      <c r="BUL236" s="17"/>
      <c r="BUM236" s="17"/>
      <c r="BUN236" s="17"/>
      <c r="BUO236" s="17"/>
      <c r="BUP236" s="17"/>
      <c r="BUQ236" s="17"/>
      <c r="BUR236" s="17"/>
      <c r="BUS236" s="17"/>
      <c r="BUT236" s="17"/>
      <c r="BUU236" s="17"/>
      <c r="BUV236" s="17"/>
      <c r="BUW236" s="17"/>
      <c r="BUX236" s="17"/>
      <c r="BUY236" s="17"/>
      <c r="BUZ236" s="17"/>
      <c r="BVA236" s="17"/>
      <c r="BVB236" s="17"/>
      <c r="BVC236" s="17"/>
      <c r="BVD236" s="17"/>
      <c r="BVE236" s="17"/>
      <c r="BVF236" s="17"/>
      <c r="BVG236" s="17"/>
      <c r="BVH236" s="17"/>
      <c r="BVI236" s="17"/>
      <c r="BVJ236" s="17"/>
      <c r="BVK236" s="17"/>
      <c r="BVL236" s="17"/>
      <c r="BVM236" s="17"/>
      <c r="BVN236" s="17"/>
      <c r="BVO236" s="17"/>
      <c r="BVP236" s="17"/>
      <c r="BVQ236" s="17"/>
      <c r="BVR236" s="17"/>
      <c r="BVS236" s="17"/>
      <c r="BVT236" s="17"/>
      <c r="BVU236" s="17"/>
      <c r="BVV236" s="17"/>
      <c r="BVW236" s="17"/>
      <c r="BVX236" s="17"/>
      <c r="BVY236" s="17"/>
      <c r="BVZ236" s="17"/>
      <c r="BWA236" s="17"/>
      <c r="BWB236" s="17"/>
      <c r="BWC236" s="17"/>
      <c r="BWD236" s="17"/>
      <c r="BWE236" s="17"/>
      <c r="BWF236" s="17"/>
      <c r="BWG236" s="17"/>
      <c r="BWH236" s="17"/>
      <c r="BWI236" s="17"/>
      <c r="BWJ236" s="17"/>
      <c r="BWK236" s="17"/>
      <c r="BWL236" s="17"/>
      <c r="BWM236" s="17"/>
      <c r="BWN236" s="17"/>
      <c r="BWO236" s="17"/>
      <c r="BWP236" s="17"/>
      <c r="BWQ236" s="17"/>
      <c r="BWR236" s="17"/>
      <c r="BWS236" s="17"/>
      <c r="BWT236" s="17"/>
      <c r="BWU236" s="17"/>
      <c r="BWV236" s="17"/>
      <c r="BWW236" s="17"/>
      <c r="BWX236" s="17"/>
      <c r="BWY236" s="17"/>
      <c r="BWZ236" s="17"/>
      <c r="BXA236" s="17"/>
      <c r="BXB236" s="17"/>
      <c r="BXC236" s="17"/>
      <c r="BXD236" s="17"/>
      <c r="BXE236" s="17"/>
      <c r="BXF236" s="17"/>
      <c r="BXG236" s="17"/>
      <c r="BXH236" s="17"/>
      <c r="BXI236" s="17"/>
      <c r="BXJ236" s="17"/>
      <c r="BXK236" s="17"/>
      <c r="BXL236" s="17"/>
      <c r="BXM236" s="17"/>
      <c r="BXN236" s="17"/>
      <c r="BXO236" s="17"/>
      <c r="BXP236" s="17"/>
      <c r="BXQ236" s="17"/>
      <c r="BXR236" s="17"/>
      <c r="BXS236" s="17"/>
      <c r="BXT236" s="17"/>
      <c r="BXU236" s="17"/>
      <c r="BXV236" s="17"/>
      <c r="BXW236" s="17"/>
      <c r="BXX236" s="17"/>
      <c r="BXY236" s="17"/>
      <c r="BXZ236" s="17"/>
      <c r="BYA236" s="17"/>
      <c r="BYB236" s="17"/>
      <c r="BYC236" s="17"/>
      <c r="BYD236" s="17"/>
      <c r="BYE236" s="17"/>
      <c r="BYF236" s="17"/>
      <c r="BYG236" s="17"/>
      <c r="BYH236" s="17"/>
      <c r="BYI236" s="17"/>
      <c r="BYJ236" s="17"/>
      <c r="BYK236" s="17"/>
      <c r="BYL236" s="17"/>
      <c r="BYM236" s="17"/>
      <c r="BYN236" s="17"/>
      <c r="BYO236" s="17"/>
      <c r="BYP236" s="17"/>
      <c r="BYQ236" s="17"/>
      <c r="BYR236" s="17"/>
      <c r="BYS236" s="17"/>
      <c r="BYT236" s="17"/>
      <c r="BYU236" s="17"/>
      <c r="BYV236" s="17"/>
      <c r="BYW236" s="17"/>
      <c r="BYX236" s="17"/>
      <c r="BYY236" s="17"/>
      <c r="BYZ236" s="17"/>
      <c r="BZA236" s="17"/>
      <c r="BZB236" s="17"/>
      <c r="BZC236" s="17"/>
      <c r="BZD236" s="17"/>
      <c r="BZE236" s="17"/>
      <c r="BZF236" s="17"/>
      <c r="BZG236" s="17"/>
      <c r="BZH236" s="17"/>
      <c r="BZI236" s="17"/>
      <c r="BZJ236" s="17"/>
      <c r="BZK236" s="17"/>
      <c r="BZL236" s="17"/>
      <c r="BZM236" s="17"/>
      <c r="BZN236" s="17"/>
      <c r="BZO236" s="17"/>
      <c r="BZP236" s="17"/>
      <c r="BZQ236" s="17"/>
      <c r="BZR236" s="17"/>
      <c r="BZS236" s="17"/>
      <c r="BZT236" s="17"/>
      <c r="BZU236" s="17"/>
      <c r="BZV236" s="17"/>
      <c r="BZW236" s="17"/>
      <c r="BZX236" s="17"/>
      <c r="BZY236" s="17"/>
      <c r="BZZ236" s="17"/>
      <c r="CAA236" s="17"/>
      <c r="CAB236" s="17"/>
      <c r="CAC236" s="17"/>
      <c r="CAD236" s="17"/>
      <c r="CAE236" s="17"/>
      <c r="CAF236" s="17"/>
      <c r="CAG236" s="17"/>
      <c r="CAH236" s="17"/>
      <c r="CAI236" s="17"/>
      <c r="CAJ236" s="17"/>
      <c r="CAK236" s="17"/>
      <c r="CAL236" s="17"/>
      <c r="CAM236" s="17"/>
      <c r="CAN236" s="17"/>
      <c r="CAO236" s="17"/>
      <c r="CAP236" s="17"/>
      <c r="CAQ236" s="17"/>
      <c r="CAR236" s="17"/>
      <c r="CAS236" s="17"/>
      <c r="CAT236" s="17"/>
      <c r="CAU236" s="17"/>
      <c r="CAV236" s="17"/>
      <c r="CAW236" s="17"/>
      <c r="CAX236" s="17"/>
      <c r="CAY236" s="17"/>
      <c r="CAZ236" s="17"/>
      <c r="CBA236" s="17"/>
      <c r="CBB236" s="17"/>
      <c r="CBC236" s="17"/>
      <c r="CBD236" s="17"/>
      <c r="CBE236" s="17"/>
      <c r="CBF236" s="17"/>
      <c r="CBG236" s="17"/>
      <c r="CBH236" s="17"/>
      <c r="CBI236" s="17"/>
      <c r="CBJ236" s="17"/>
      <c r="CBK236" s="17"/>
      <c r="CBL236" s="17"/>
      <c r="CBM236" s="17"/>
      <c r="CBN236" s="17"/>
      <c r="CBO236" s="17"/>
      <c r="CBP236" s="17"/>
      <c r="CBQ236" s="17"/>
      <c r="CBR236" s="17"/>
      <c r="CBS236" s="17"/>
      <c r="CBT236" s="17"/>
      <c r="CBU236" s="17"/>
      <c r="CBV236" s="17"/>
      <c r="CBW236" s="17"/>
      <c r="CBX236" s="17"/>
      <c r="CBY236" s="17"/>
      <c r="CBZ236" s="17"/>
      <c r="CCA236" s="17"/>
      <c r="CCB236" s="17"/>
      <c r="CCC236" s="17"/>
      <c r="CCD236" s="17"/>
      <c r="CCE236" s="17"/>
      <c r="CCF236" s="17"/>
      <c r="CCG236" s="17"/>
      <c r="CCH236" s="17"/>
      <c r="CCI236" s="17"/>
      <c r="CCJ236" s="17"/>
      <c r="CCK236" s="17"/>
      <c r="CCL236" s="17"/>
      <c r="CCM236" s="17"/>
      <c r="CCN236" s="17"/>
      <c r="CCO236" s="17"/>
      <c r="CCP236" s="17"/>
      <c r="CCQ236" s="17"/>
      <c r="CCR236" s="17"/>
      <c r="CCS236" s="17"/>
      <c r="CCT236" s="17"/>
      <c r="CCU236" s="17"/>
      <c r="CCV236" s="17"/>
      <c r="CCW236" s="17"/>
      <c r="CCX236" s="17"/>
      <c r="CCY236" s="17"/>
      <c r="CCZ236" s="17"/>
      <c r="CDA236" s="17"/>
      <c r="CDB236" s="17"/>
      <c r="CDC236" s="17"/>
      <c r="CDD236" s="17"/>
      <c r="CDE236" s="17"/>
      <c r="CDF236" s="17"/>
      <c r="CDG236" s="17"/>
      <c r="CDH236" s="17"/>
      <c r="CDI236" s="17"/>
      <c r="CDJ236" s="17"/>
      <c r="CDK236" s="17"/>
      <c r="CDL236" s="17"/>
      <c r="CDM236" s="17"/>
      <c r="CDN236" s="17"/>
      <c r="CDO236" s="17"/>
      <c r="CDP236" s="17"/>
      <c r="CDQ236" s="17"/>
      <c r="CDR236" s="17"/>
      <c r="CDS236" s="17"/>
      <c r="CDT236" s="17"/>
      <c r="CDU236" s="17"/>
    </row>
    <row r="237">
      <c r="A237" s="14" t="s">
        <v>2696</v>
      </c>
      <c r="B237" s="14" t="s">
        <v>4531</v>
      </c>
      <c r="C237" s="14" t="s">
        <v>2601</v>
      </c>
      <c r="D237" s="14" t="s">
        <v>2636</v>
      </c>
      <c r="E237" s="14" t="s">
        <v>4532</v>
      </c>
      <c r="F237" s="14" t="s">
        <v>2835</v>
      </c>
      <c r="I237" s="14" t="s">
        <v>2558</v>
      </c>
      <c r="J237" s="14" t="s">
        <v>3025</v>
      </c>
      <c r="K237" s="14" t="s">
        <v>2619</v>
      </c>
      <c r="L237" s="14" t="s">
        <v>2639</v>
      </c>
      <c r="M237" s="16">
        <v>1.0</v>
      </c>
      <c r="N237" s="14" t="s">
        <v>2690</v>
      </c>
      <c r="O237" s="14" t="s">
        <v>2690</v>
      </c>
      <c r="P237" s="14" t="s">
        <v>2690</v>
      </c>
      <c r="Q237" s="16">
        <v>11.0</v>
      </c>
      <c r="R237" s="16">
        <v>4103450.0</v>
      </c>
      <c r="S237" s="16">
        <v>4103450.0</v>
      </c>
      <c r="T237" s="14" t="s">
        <v>2631</v>
      </c>
      <c r="U237" s="14" t="s">
        <v>2621</v>
      </c>
      <c r="V237" s="14" t="s">
        <v>4533</v>
      </c>
      <c r="W237" s="14" t="s">
        <v>4534</v>
      </c>
      <c r="X237" s="16">
        <v>0.15</v>
      </c>
      <c r="Y237" s="17"/>
      <c r="Z237" s="16">
        <v>10.0</v>
      </c>
      <c r="AA237" s="16">
        <v>57.0</v>
      </c>
      <c r="AB237" s="17"/>
      <c r="AC237" s="16">
        <v>93.0</v>
      </c>
      <c r="AD237" s="16">
        <v>952.0</v>
      </c>
      <c r="AE237" s="22">
        <v>45516.0</v>
      </c>
      <c r="AF237" s="17"/>
      <c r="AG237" s="17"/>
      <c r="AH237" s="17"/>
      <c r="AI237" s="17"/>
      <c r="AJ237" s="17"/>
      <c r="AK237" s="17"/>
      <c r="AL237" s="16">
        <v>65.0</v>
      </c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4" t="s">
        <v>2642</v>
      </c>
      <c r="BB237" s="17"/>
      <c r="BC237" s="17"/>
      <c r="BD237" s="17"/>
      <c r="BE237" s="17"/>
      <c r="BF237" s="14" t="s">
        <v>2574</v>
      </c>
      <c r="BG237" s="16">
        <v>1.0</v>
      </c>
      <c r="BH237" s="14" t="s">
        <v>2564</v>
      </c>
      <c r="BI237" s="14" t="s">
        <v>2565</v>
      </c>
      <c r="BJ237" s="14" t="s">
        <v>2566</v>
      </c>
      <c r="BK237" s="17"/>
      <c r="BL237" s="17"/>
      <c r="BM237" s="16">
        <v>31.6666667</v>
      </c>
      <c r="BN237" s="17"/>
      <c r="BO237" s="17"/>
      <c r="BP237" s="17"/>
      <c r="BQ237" s="17"/>
      <c r="BR237" s="17"/>
      <c r="BS237" s="16">
        <v>0.395</v>
      </c>
      <c r="BT237" s="16">
        <v>26.0051945</v>
      </c>
      <c r="BU237" s="14" t="s">
        <v>2567</v>
      </c>
      <c r="BV237" s="14" t="s">
        <v>2921</v>
      </c>
      <c r="BW237" s="14" t="s">
        <v>2569</v>
      </c>
      <c r="BX237" s="16">
        <v>20.0</v>
      </c>
      <c r="BY237" s="14" t="s">
        <v>2642</v>
      </c>
      <c r="BZ237" s="16">
        <v>791.0</v>
      </c>
      <c r="CA237" s="16">
        <v>-23893.0</v>
      </c>
      <c r="CB237" s="16">
        <v>0.0</v>
      </c>
      <c r="CC237" s="16">
        <v>26.0051945</v>
      </c>
      <c r="CD237" s="14" t="s">
        <v>2571</v>
      </c>
      <c r="CE237" s="16">
        <v>26.0051945</v>
      </c>
      <c r="CF237" s="14" t="s">
        <v>2572</v>
      </c>
      <c r="CH237" s="19">
        <v>40381.0</v>
      </c>
      <c r="CI237" s="14" t="s">
        <v>2573</v>
      </c>
      <c r="CJ237" s="17"/>
      <c r="CK237" s="14" t="s">
        <v>2574</v>
      </c>
      <c r="CL237" s="14" t="s">
        <v>2606</v>
      </c>
      <c r="CM237" s="20">
        <v>2321177.0</v>
      </c>
      <c r="CN237" s="14" t="s">
        <v>2606</v>
      </c>
      <c r="CO237" s="14" t="s">
        <v>2563</v>
      </c>
      <c r="CP237" s="14" t="s">
        <v>2563</v>
      </c>
      <c r="CQ237" s="16">
        <v>0.3043</v>
      </c>
      <c r="CR237" s="16">
        <v>0.09</v>
      </c>
      <c r="CS237" s="14" t="s">
        <v>2574</v>
      </c>
      <c r="CT237" s="14" t="s">
        <v>4535</v>
      </c>
      <c r="CU237" s="14" t="s">
        <v>2577</v>
      </c>
      <c r="CV237" s="14" t="s">
        <v>2926</v>
      </c>
      <c r="CW237" s="14" t="s">
        <v>2609</v>
      </c>
      <c r="CX237" s="14" t="s">
        <v>2580</v>
      </c>
      <c r="CY237" s="16">
        <v>26.0051945</v>
      </c>
      <c r="CZ237" s="14" t="s">
        <v>2581</v>
      </c>
      <c r="DB237" s="14" t="s">
        <v>2563</v>
      </c>
      <c r="DC237" s="17"/>
      <c r="DD237" s="14" t="s">
        <v>2642</v>
      </c>
      <c r="DE237" s="14" t="s">
        <v>2574</v>
      </c>
      <c r="DF237" s="14" t="s">
        <v>2563</v>
      </c>
      <c r="DG237" s="14" t="s">
        <v>2583</v>
      </c>
      <c r="DH237" s="16">
        <v>5.0</v>
      </c>
      <c r="DI237" s="14" t="s">
        <v>2610</v>
      </c>
      <c r="DJ237" s="14" t="s">
        <v>4517</v>
      </c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  <c r="KL237" s="17"/>
      <c r="KM237" s="17"/>
      <c r="KN237" s="17"/>
      <c r="KO237" s="17"/>
      <c r="KP237" s="17"/>
      <c r="KQ237" s="17"/>
      <c r="KR237" s="17"/>
      <c r="KS237" s="17"/>
      <c r="KT237" s="17"/>
      <c r="KU237" s="17"/>
      <c r="KV237" s="17"/>
      <c r="KW237" s="17"/>
      <c r="KX237" s="17"/>
      <c r="KY237" s="17"/>
      <c r="KZ237" s="17"/>
      <c r="LA237" s="17"/>
      <c r="LB237" s="17"/>
      <c r="LC237" s="17"/>
      <c r="LD237" s="17"/>
      <c r="LE237" s="17"/>
      <c r="LF237" s="17"/>
      <c r="LG237" s="17"/>
      <c r="LH237" s="17"/>
      <c r="LI237" s="17"/>
      <c r="LJ237" s="17"/>
      <c r="LK237" s="17"/>
      <c r="LL237" s="17"/>
      <c r="LM237" s="17"/>
      <c r="LN237" s="17"/>
      <c r="LO237" s="17"/>
      <c r="LP237" s="17"/>
      <c r="LQ237" s="17"/>
      <c r="LR237" s="17"/>
      <c r="LS237" s="17"/>
      <c r="LT237" s="17"/>
      <c r="LU237" s="17"/>
      <c r="LV237" s="17"/>
      <c r="LW237" s="17"/>
      <c r="LX237" s="17"/>
      <c r="LY237" s="17"/>
      <c r="LZ237" s="17"/>
      <c r="MA237" s="17"/>
      <c r="MB237" s="17"/>
      <c r="MC237" s="17"/>
      <c r="MD237" s="17"/>
      <c r="ME237" s="17"/>
      <c r="MF237" s="17"/>
      <c r="MG237" s="17"/>
      <c r="MH237" s="17"/>
      <c r="MI237" s="17"/>
      <c r="MJ237" s="17"/>
      <c r="MK237" s="17"/>
      <c r="ML237" s="17"/>
      <c r="MM237" s="17"/>
      <c r="MN237" s="17"/>
      <c r="MO237" s="17"/>
      <c r="MP237" s="17"/>
      <c r="MQ237" s="17"/>
      <c r="MR237" s="17"/>
      <c r="MS237" s="17"/>
      <c r="MT237" s="17"/>
      <c r="MU237" s="17"/>
      <c r="MV237" s="17"/>
      <c r="MW237" s="17"/>
      <c r="MX237" s="17"/>
      <c r="MY237" s="17"/>
      <c r="MZ237" s="17"/>
      <c r="NA237" s="17"/>
      <c r="NB237" s="17"/>
      <c r="NC237" s="17"/>
      <c r="ND237" s="17"/>
      <c r="NE237" s="17"/>
      <c r="NF237" s="17"/>
      <c r="NG237" s="17"/>
      <c r="NH237" s="17"/>
      <c r="NI237" s="17"/>
      <c r="NJ237" s="17"/>
      <c r="NK237" s="17"/>
      <c r="NL237" s="17"/>
      <c r="NM237" s="17"/>
      <c r="NN237" s="17"/>
      <c r="NO237" s="17"/>
      <c r="NP237" s="17"/>
      <c r="NQ237" s="17"/>
      <c r="NR237" s="17"/>
      <c r="NS237" s="17"/>
      <c r="NT237" s="17"/>
      <c r="NU237" s="17"/>
      <c r="NV237" s="17"/>
      <c r="NW237" s="17"/>
      <c r="NX237" s="17"/>
      <c r="NY237" s="17"/>
      <c r="NZ237" s="17"/>
      <c r="OA237" s="17"/>
      <c r="OB237" s="17"/>
      <c r="OC237" s="17"/>
      <c r="OD237" s="17"/>
      <c r="OE237" s="17"/>
      <c r="OF237" s="17"/>
      <c r="OG237" s="17"/>
      <c r="OH237" s="17"/>
      <c r="OI237" s="17"/>
      <c r="OJ237" s="17"/>
      <c r="OK237" s="17"/>
      <c r="OL237" s="17"/>
      <c r="OM237" s="17"/>
      <c r="ON237" s="17"/>
      <c r="OO237" s="17"/>
      <c r="OP237" s="17"/>
      <c r="OQ237" s="17"/>
      <c r="OR237" s="17"/>
      <c r="OS237" s="17"/>
      <c r="OT237" s="17"/>
      <c r="OU237" s="17"/>
      <c r="OV237" s="17"/>
      <c r="OW237" s="17"/>
      <c r="OX237" s="17"/>
      <c r="OY237" s="17"/>
      <c r="OZ237" s="17"/>
      <c r="PA237" s="17"/>
      <c r="PB237" s="17"/>
      <c r="PC237" s="17"/>
      <c r="PD237" s="17"/>
      <c r="PE237" s="17"/>
      <c r="PF237" s="17"/>
      <c r="PG237" s="17"/>
      <c r="PH237" s="17"/>
      <c r="PI237" s="17"/>
      <c r="PJ237" s="17"/>
      <c r="PK237" s="17"/>
      <c r="PL237" s="17"/>
      <c r="PM237" s="17"/>
      <c r="PN237" s="17"/>
      <c r="PO237" s="17"/>
      <c r="PP237" s="17"/>
      <c r="PQ237" s="17"/>
      <c r="PR237" s="17"/>
      <c r="PS237" s="17"/>
      <c r="PT237" s="17"/>
      <c r="PU237" s="17"/>
      <c r="PV237" s="17"/>
      <c r="PW237" s="17"/>
      <c r="PX237" s="17"/>
      <c r="PY237" s="17"/>
      <c r="PZ237" s="17"/>
      <c r="QA237" s="17"/>
      <c r="QB237" s="17"/>
      <c r="QC237" s="17"/>
      <c r="QD237" s="17"/>
      <c r="QE237" s="17"/>
      <c r="QF237" s="17"/>
      <c r="QG237" s="17"/>
      <c r="QH237" s="17"/>
      <c r="QI237" s="17"/>
      <c r="QJ237" s="17"/>
      <c r="QK237" s="17"/>
      <c r="QL237" s="17"/>
      <c r="QM237" s="17"/>
      <c r="QN237" s="17"/>
      <c r="QO237" s="17"/>
      <c r="QP237" s="17"/>
      <c r="QQ237" s="17"/>
      <c r="QR237" s="17"/>
      <c r="QS237" s="17"/>
      <c r="QT237" s="17"/>
      <c r="QU237" s="16">
        <v>-1.0</v>
      </c>
      <c r="QV237" s="16">
        <v>8.0</v>
      </c>
      <c r="QW237" s="16">
        <v>6.0</v>
      </c>
      <c r="QX237" s="17"/>
      <c r="QY237" s="17"/>
      <c r="QZ237" s="17"/>
      <c r="RA237" s="17"/>
      <c r="RB237" s="17"/>
      <c r="RC237" s="17"/>
      <c r="RD237" s="17"/>
      <c r="RE237" s="17"/>
      <c r="RF237" s="17"/>
      <c r="RG237" s="17"/>
      <c r="RH237" s="17"/>
      <c r="RI237" s="17"/>
      <c r="RJ237" s="17"/>
      <c r="RK237" s="17"/>
      <c r="RL237" s="17"/>
      <c r="RM237" s="17"/>
      <c r="RN237" s="17"/>
      <c r="RO237" s="17"/>
      <c r="RP237" s="17"/>
      <c r="RQ237" s="17"/>
      <c r="RR237" s="17"/>
      <c r="RS237" s="17"/>
      <c r="RT237" s="17"/>
      <c r="RU237" s="17"/>
      <c r="RV237" s="17"/>
      <c r="RW237" s="17"/>
      <c r="RX237" s="17"/>
      <c r="RY237" s="17"/>
      <c r="RZ237" s="17"/>
      <c r="SA237" s="17"/>
      <c r="SB237" s="17"/>
      <c r="SC237" s="17"/>
      <c r="SD237" s="17"/>
      <c r="SE237" s="17"/>
      <c r="SF237" s="17"/>
      <c r="SG237" s="17"/>
      <c r="SH237" s="17"/>
      <c r="SI237" s="17"/>
      <c r="SJ237" s="17"/>
      <c r="SK237" s="17"/>
      <c r="SL237" s="17"/>
      <c r="SM237" s="17"/>
      <c r="SN237" s="17"/>
      <c r="SO237" s="17"/>
      <c r="SP237" s="17"/>
      <c r="SQ237" s="17"/>
      <c r="SR237" s="17"/>
      <c r="SS237" s="17"/>
      <c r="ST237" s="17"/>
      <c r="SU237" s="17"/>
      <c r="SV237" s="17"/>
      <c r="SW237" s="17"/>
      <c r="SX237" s="17"/>
      <c r="SY237" s="17"/>
      <c r="SZ237" s="17"/>
      <c r="TA237" s="17"/>
      <c r="TB237" s="17"/>
      <c r="TC237" s="17"/>
      <c r="TD237" s="17"/>
      <c r="TE237" s="17"/>
      <c r="TF237" s="17"/>
      <c r="TG237" s="17"/>
      <c r="TH237" s="17"/>
      <c r="TI237" s="17"/>
      <c r="TJ237" s="17"/>
      <c r="TK237" s="17"/>
      <c r="TL237" s="17"/>
      <c r="TM237" s="17"/>
      <c r="TN237" s="17"/>
      <c r="TO237" s="17"/>
      <c r="TP237" s="17"/>
      <c r="TQ237" s="17"/>
      <c r="TR237" s="17"/>
      <c r="TS237" s="17"/>
      <c r="TT237" s="17"/>
      <c r="TU237" s="17"/>
      <c r="TV237" s="17"/>
      <c r="TW237" s="17"/>
      <c r="TX237" s="17"/>
      <c r="TY237" s="17"/>
      <c r="TZ237" s="17"/>
      <c r="UA237" s="17"/>
      <c r="UB237" s="17"/>
      <c r="UC237" s="17"/>
      <c r="UD237" s="17"/>
      <c r="UE237" s="17"/>
      <c r="UF237" s="17"/>
      <c r="UG237" s="17"/>
      <c r="UH237" s="17"/>
      <c r="UI237" s="17"/>
      <c r="UJ237" s="17"/>
      <c r="UK237" s="17"/>
      <c r="UL237" s="17"/>
      <c r="UM237" s="17"/>
      <c r="UN237" s="17"/>
      <c r="UO237" s="17"/>
      <c r="UP237" s="17"/>
      <c r="UQ237" s="17"/>
      <c r="UR237" s="17"/>
      <c r="US237" s="17"/>
      <c r="UT237" s="17"/>
      <c r="UU237" s="17"/>
      <c r="UV237" s="17"/>
      <c r="UW237" s="17"/>
      <c r="UX237" s="17"/>
      <c r="UY237" s="17"/>
      <c r="UZ237" s="17"/>
      <c r="VA237" s="17"/>
      <c r="VB237" s="17"/>
      <c r="VC237" s="17"/>
      <c r="VD237" s="17"/>
      <c r="VE237" s="17"/>
      <c r="VF237" s="17"/>
      <c r="VG237" s="17"/>
      <c r="VH237" s="17"/>
      <c r="VI237" s="17"/>
      <c r="VJ237" s="17"/>
      <c r="VK237" s="17"/>
      <c r="VL237" s="17"/>
      <c r="VM237" s="17"/>
      <c r="VN237" s="17"/>
      <c r="VO237" s="17"/>
      <c r="VP237" s="17"/>
      <c r="VQ237" s="17"/>
      <c r="VR237" s="17"/>
      <c r="VS237" s="17"/>
      <c r="VT237" s="17"/>
      <c r="VU237" s="17"/>
      <c r="VV237" s="17"/>
      <c r="VW237" s="17"/>
      <c r="VX237" s="17"/>
      <c r="VY237" s="17"/>
      <c r="VZ237" s="17"/>
      <c r="WA237" s="17"/>
      <c r="WB237" s="17"/>
      <c r="WC237" s="17"/>
      <c r="WD237" s="17"/>
      <c r="WE237" s="17"/>
      <c r="WF237" s="17"/>
      <c r="WG237" s="17"/>
      <c r="WH237" s="17"/>
      <c r="WI237" s="17"/>
      <c r="WJ237" s="17"/>
      <c r="WK237" s="17"/>
      <c r="WL237" s="17"/>
      <c r="WM237" s="17"/>
      <c r="WN237" s="17"/>
      <c r="WO237" s="17"/>
      <c r="WP237" s="17"/>
      <c r="WQ237" s="17"/>
      <c r="WR237" s="17"/>
      <c r="WS237" s="17"/>
      <c r="WT237" s="17"/>
      <c r="WU237" s="17"/>
      <c r="WV237" s="17"/>
      <c r="WW237" s="17"/>
      <c r="WX237" s="17"/>
      <c r="WY237" s="17"/>
      <c r="WZ237" s="17"/>
      <c r="XA237" s="17"/>
      <c r="XB237" s="17"/>
      <c r="XC237" s="17"/>
      <c r="XD237" s="17"/>
      <c r="XE237" s="17"/>
      <c r="XF237" s="17"/>
      <c r="XG237" s="17"/>
      <c r="XH237" s="17"/>
      <c r="XI237" s="17"/>
      <c r="XJ237" s="17"/>
      <c r="XK237" s="17"/>
      <c r="XL237" s="17"/>
      <c r="XM237" s="17"/>
      <c r="XN237" s="17"/>
      <c r="XO237" s="17"/>
      <c r="XP237" s="17"/>
      <c r="XQ237" s="17"/>
      <c r="XR237" s="17"/>
      <c r="XS237" s="17"/>
      <c r="XT237" s="17"/>
      <c r="XU237" s="17"/>
      <c r="XV237" s="17"/>
      <c r="XW237" s="17"/>
      <c r="XX237" s="17"/>
      <c r="XY237" s="17"/>
      <c r="XZ237" s="17"/>
      <c r="YA237" s="17"/>
      <c r="YB237" s="17"/>
      <c r="YC237" s="17"/>
      <c r="YD237" s="17"/>
      <c r="YE237" s="17"/>
      <c r="YF237" s="17"/>
      <c r="YG237" s="17"/>
      <c r="YH237" s="17"/>
      <c r="YI237" s="17"/>
      <c r="YJ237" s="17"/>
      <c r="YK237" s="17"/>
      <c r="YL237" s="17"/>
      <c r="YM237" s="17"/>
      <c r="YN237" s="17"/>
      <c r="YO237" s="17"/>
      <c r="YP237" s="17"/>
      <c r="YQ237" s="17"/>
      <c r="YR237" s="17"/>
      <c r="YS237" s="17"/>
      <c r="YT237" s="17"/>
      <c r="YU237" s="17"/>
      <c r="YV237" s="17"/>
      <c r="YW237" s="17"/>
      <c r="YX237" s="17"/>
      <c r="YY237" s="17"/>
      <c r="YZ237" s="17"/>
      <c r="ZA237" s="17"/>
      <c r="ZB237" s="17"/>
      <c r="ZC237" s="17"/>
      <c r="ZD237" s="17"/>
      <c r="ZE237" s="17"/>
      <c r="ZF237" s="17"/>
      <c r="ZG237" s="17"/>
      <c r="ZH237" s="17"/>
      <c r="ZI237" s="17"/>
      <c r="ZJ237" s="17"/>
      <c r="ZK237" s="17"/>
      <c r="ZL237" s="17"/>
      <c r="ZM237" s="17"/>
      <c r="ZN237" s="17"/>
      <c r="ZO237" s="17"/>
      <c r="ZP237" s="17"/>
      <c r="ZQ237" s="17"/>
      <c r="ZR237" s="17"/>
      <c r="ZS237" s="17"/>
      <c r="ZT237" s="17"/>
      <c r="ZU237" s="17"/>
      <c r="ZV237" s="17"/>
      <c r="ZW237" s="17"/>
      <c r="ZX237" s="17"/>
      <c r="ZY237" s="17"/>
      <c r="ZZ237" s="17"/>
      <c r="AAA237" s="17"/>
      <c r="AAB237" s="17"/>
      <c r="AAC237" s="17"/>
      <c r="AAD237" s="17"/>
      <c r="AAE237" s="17"/>
      <c r="AAF237" s="17"/>
      <c r="AAG237" s="17"/>
      <c r="AAH237" s="17"/>
      <c r="AAI237" s="17"/>
      <c r="AAJ237" s="17"/>
      <c r="AAK237" s="17"/>
      <c r="AAL237" s="17"/>
      <c r="AAM237" s="17"/>
      <c r="AAN237" s="17"/>
      <c r="AAO237" s="17"/>
      <c r="AAP237" s="17"/>
      <c r="AAQ237" s="17"/>
      <c r="AAR237" s="17"/>
      <c r="AAS237" s="17"/>
      <c r="AAT237" s="17"/>
      <c r="AAU237" s="17"/>
      <c r="AAV237" s="17"/>
      <c r="AAW237" s="17"/>
      <c r="AAX237" s="17"/>
      <c r="AAY237" s="17"/>
      <c r="AAZ237" s="17"/>
      <c r="ABA237" s="17"/>
      <c r="ABB237" s="17"/>
      <c r="ABC237" s="17"/>
      <c r="ABD237" s="17"/>
      <c r="ABE237" s="17"/>
      <c r="ABF237" s="17"/>
      <c r="ABG237" s="17"/>
      <c r="ABH237" s="17"/>
      <c r="ABI237" s="17"/>
      <c r="ABJ237" s="17"/>
      <c r="ABK237" s="17"/>
      <c r="ABL237" s="17"/>
      <c r="ABM237" s="17"/>
      <c r="ABN237" s="17"/>
      <c r="ABO237" s="17"/>
      <c r="ABP237" s="17"/>
      <c r="ABQ237" s="17"/>
      <c r="ABR237" s="17"/>
      <c r="ABS237" s="17"/>
      <c r="ABT237" s="17"/>
      <c r="ABU237" s="17"/>
      <c r="ABV237" s="17"/>
      <c r="ABW237" s="17"/>
      <c r="ABX237" s="17"/>
      <c r="ABY237" s="17"/>
      <c r="ABZ237" s="17"/>
      <c r="ACA237" s="17"/>
      <c r="ACB237" s="17"/>
      <c r="ACC237" s="17"/>
      <c r="ACD237" s="17"/>
      <c r="ACE237" s="17"/>
      <c r="ACF237" s="17"/>
      <c r="ACG237" s="17"/>
      <c r="ACH237" s="17"/>
      <c r="ACI237" s="17"/>
      <c r="ACJ237" s="17"/>
      <c r="ACK237" s="17"/>
      <c r="ACL237" s="17"/>
      <c r="ACM237" s="17"/>
      <c r="ACN237" s="17"/>
      <c r="ACO237" s="17"/>
      <c r="ACP237" s="17"/>
      <c r="ACQ237" s="17"/>
      <c r="ACR237" s="17"/>
      <c r="ACS237" s="17"/>
      <c r="ACT237" s="17"/>
      <c r="ACU237" s="17"/>
      <c r="ACV237" s="17"/>
      <c r="ACW237" s="17"/>
      <c r="ACX237" s="17"/>
      <c r="ACY237" s="17"/>
      <c r="ACZ237" s="17"/>
      <c r="ADA237" s="17"/>
      <c r="ADB237" s="17"/>
      <c r="ADC237" s="17"/>
      <c r="ADD237" s="17"/>
      <c r="ADE237" s="17"/>
      <c r="ADF237" s="17"/>
      <c r="ADG237" s="17"/>
      <c r="ADH237" s="17"/>
      <c r="ADI237" s="17"/>
      <c r="ADJ237" s="17"/>
      <c r="ADK237" s="17"/>
      <c r="ADL237" s="17"/>
      <c r="ADM237" s="17"/>
      <c r="ADN237" s="17"/>
      <c r="ADO237" s="17"/>
      <c r="ADP237" s="17"/>
      <c r="ADQ237" s="17"/>
      <c r="ADR237" s="17"/>
      <c r="ADS237" s="17"/>
      <c r="ADT237" s="17"/>
      <c r="ADU237" s="17"/>
      <c r="ADV237" s="17"/>
      <c r="ADW237" s="17"/>
      <c r="ADX237" s="17"/>
      <c r="ADY237" s="17"/>
      <c r="ADZ237" s="17"/>
      <c r="AEA237" s="17"/>
      <c r="AEB237" s="17"/>
      <c r="AEC237" s="17"/>
      <c r="AED237" s="17"/>
      <c r="AEE237" s="17"/>
      <c r="AEF237" s="17"/>
      <c r="AEG237" s="17"/>
      <c r="AEH237" s="17"/>
      <c r="AEI237" s="17"/>
      <c r="AEJ237" s="17"/>
      <c r="AEK237" s="17"/>
      <c r="AEL237" s="17"/>
      <c r="AEM237" s="17"/>
      <c r="AEN237" s="17"/>
      <c r="AEO237" s="17"/>
      <c r="AEP237" s="17"/>
      <c r="AEQ237" s="17"/>
      <c r="AER237" s="17"/>
      <c r="AES237" s="17"/>
      <c r="AET237" s="17"/>
      <c r="AEU237" s="17"/>
      <c r="AEV237" s="17"/>
      <c r="AEW237" s="17"/>
      <c r="AEX237" s="17"/>
      <c r="AEY237" s="17"/>
      <c r="AEZ237" s="17"/>
      <c r="AFA237" s="17"/>
      <c r="AFB237" s="17"/>
      <c r="AFC237" s="17"/>
      <c r="AFD237" s="17"/>
      <c r="AFE237" s="17"/>
      <c r="AFF237" s="17"/>
      <c r="AFG237" s="17"/>
      <c r="AFH237" s="17"/>
      <c r="AFI237" s="17"/>
      <c r="AFJ237" s="17"/>
      <c r="AFK237" s="17"/>
      <c r="AFL237" s="17"/>
      <c r="AFM237" s="17"/>
      <c r="AFN237" s="17"/>
      <c r="AFO237" s="17"/>
      <c r="AFP237" s="17"/>
      <c r="AFQ237" s="17"/>
      <c r="AFR237" s="17"/>
      <c r="AFS237" s="17"/>
      <c r="AFT237" s="17"/>
      <c r="AFU237" s="17"/>
      <c r="AFV237" s="17"/>
      <c r="AFW237" s="17"/>
      <c r="AFX237" s="17"/>
      <c r="AFY237" s="17"/>
      <c r="AFZ237" s="17"/>
      <c r="AGA237" s="17"/>
      <c r="AGB237" s="17"/>
      <c r="AGC237" s="17"/>
      <c r="AGD237" s="17"/>
      <c r="AGE237" s="17"/>
      <c r="AGF237" s="17"/>
      <c r="AGG237" s="17"/>
      <c r="AGH237" s="17"/>
      <c r="AGI237" s="17"/>
      <c r="AGJ237" s="17"/>
      <c r="AGK237" s="17"/>
      <c r="AGL237" s="17"/>
      <c r="AGM237" s="17"/>
      <c r="AGN237" s="17"/>
      <c r="AGO237" s="17"/>
      <c r="AGP237" s="17"/>
      <c r="AGQ237" s="17"/>
      <c r="AGR237" s="17"/>
      <c r="AGS237" s="17"/>
      <c r="AGT237" s="17"/>
      <c r="AGU237" s="17"/>
      <c r="AGV237" s="17"/>
      <c r="AGW237" s="17"/>
      <c r="AGX237" s="17"/>
      <c r="AGY237" s="17"/>
      <c r="AGZ237" s="17"/>
      <c r="AHA237" s="17"/>
      <c r="AHB237" s="17"/>
      <c r="AHC237" s="17"/>
      <c r="AHD237" s="17"/>
      <c r="AHE237" s="17"/>
      <c r="AHF237" s="17"/>
      <c r="AHG237" s="17"/>
      <c r="AHH237" s="17"/>
      <c r="AHI237" s="17"/>
      <c r="AHJ237" s="17"/>
      <c r="AHK237" s="17"/>
      <c r="AHL237" s="17"/>
      <c r="AHM237" s="17"/>
      <c r="AHN237" s="17"/>
      <c r="AHO237" s="17"/>
      <c r="AHP237" s="17"/>
      <c r="AHQ237" s="17"/>
      <c r="AHR237" s="17"/>
      <c r="AHS237" s="17"/>
      <c r="AHT237" s="17"/>
      <c r="AHU237" s="17"/>
      <c r="AHV237" s="17"/>
      <c r="AHW237" s="17"/>
      <c r="AHX237" s="17"/>
      <c r="AHY237" s="17"/>
      <c r="AHZ237" s="17"/>
      <c r="AIA237" s="17"/>
      <c r="AIB237" s="17"/>
      <c r="AIC237" s="17"/>
      <c r="AID237" s="17"/>
      <c r="AIE237" s="17"/>
      <c r="AIF237" s="17"/>
      <c r="AIG237" s="17"/>
      <c r="AIH237" s="17"/>
      <c r="AII237" s="17"/>
      <c r="AIJ237" s="17"/>
      <c r="AIK237" s="17"/>
      <c r="AIL237" s="17"/>
      <c r="AIM237" s="17"/>
      <c r="AIN237" s="17"/>
      <c r="AIO237" s="17"/>
      <c r="AIP237" s="17"/>
      <c r="AIQ237" s="17"/>
      <c r="AIR237" s="17"/>
      <c r="AIS237" s="17"/>
      <c r="AIT237" s="17"/>
      <c r="AIU237" s="17"/>
      <c r="AIV237" s="17"/>
      <c r="AIW237" s="17"/>
      <c r="AIX237" s="17"/>
      <c r="AIY237" s="17"/>
      <c r="AIZ237" s="17"/>
      <c r="AJA237" s="17"/>
      <c r="AJB237" s="17"/>
      <c r="AJC237" s="17"/>
      <c r="AJD237" s="17"/>
      <c r="AJE237" s="17"/>
      <c r="AJF237" s="17"/>
      <c r="AJG237" s="17"/>
      <c r="AJH237" s="17"/>
      <c r="AJI237" s="17"/>
      <c r="AJJ237" s="17"/>
      <c r="AJK237" s="17"/>
      <c r="AJL237" s="17"/>
      <c r="AJM237" s="17"/>
      <c r="AJN237" s="17"/>
      <c r="AJO237" s="17"/>
      <c r="AJP237" s="17"/>
      <c r="AJQ237" s="17"/>
      <c r="AJR237" s="17"/>
      <c r="AJS237" s="17"/>
      <c r="AJT237" s="17"/>
      <c r="AJU237" s="17"/>
      <c r="AJV237" s="17"/>
      <c r="AJW237" s="17"/>
      <c r="AJX237" s="17"/>
      <c r="AJY237" s="17"/>
      <c r="AJZ237" s="17"/>
      <c r="AKA237" s="17"/>
      <c r="AKB237" s="17"/>
      <c r="AKC237" s="17"/>
      <c r="AKD237" s="17"/>
      <c r="AKE237" s="17"/>
      <c r="AKF237" s="17"/>
      <c r="AKG237" s="17"/>
      <c r="AKH237" s="17"/>
      <c r="AKI237" s="17"/>
      <c r="AKJ237" s="17"/>
      <c r="AKK237" s="17"/>
      <c r="AKL237" s="17"/>
      <c r="AKM237" s="17"/>
      <c r="AKN237" s="17"/>
      <c r="AKO237" s="17"/>
      <c r="AKP237" s="17"/>
      <c r="AKQ237" s="17"/>
      <c r="AKR237" s="17"/>
      <c r="AKS237" s="17"/>
      <c r="AKT237" s="17"/>
      <c r="AKU237" s="17"/>
      <c r="AKV237" s="17"/>
      <c r="AKW237" s="17"/>
      <c r="AKX237" s="17"/>
      <c r="AKY237" s="17"/>
      <c r="AKZ237" s="17"/>
      <c r="ALA237" s="17"/>
      <c r="ALB237" s="17"/>
      <c r="ALC237" s="17"/>
      <c r="ALD237" s="17"/>
      <c r="ALE237" s="17"/>
      <c r="ALF237" s="17"/>
      <c r="ALG237" s="17"/>
      <c r="ALH237" s="17"/>
      <c r="ALI237" s="17"/>
      <c r="ALJ237" s="17"/>
      <c r="ALK237" s="17"/>
      <c r="ALL237" s="17"/>
      <c r="ALM237" s="17"/>
      <c r="ALN237" s="17"/>
      <c r="ALO237" s="17"/>
      <c r="ALP237" s="17"/>
      <c r="ALQ237" s="17"/>
      <c r="ALR237" s="17"/>
      <c r="ALS237" s="17"/>
      <c r="ALT237" s="17"/>
      <c r="ALU237" s="17"/>
      <c r="ALV237" s="17"/>
      <c r="ALW237" s="17"/>
      <c r="ALX237" s="17"/>
      <c r="ALY237" s="17"/>
      <c r="ALZ237" s="17"/>
      <c r="AMA237" s="17"/>
      <c r="AMB237" s="17"/>
      <c r="AMC237" s="17"/>
      <c r="AMD237" s="17"/>
      <c r="AME237" s="17"/>
      <c r="AMF237" s="17"/>
      <c r="AMG237" s="17"/>
      <c r="AMH237" s="17"/>
      <c r="AMI237" s="17"/>
      <c r="AMJ237" s="17"/>
      <c r="AMK237" s="17"/>
      <c r="AML237" s="17"/>
      <c r="AMM237" s="17"/>
      <c r="AMN237" s="17"/>
      <c r="AMO237" s="17"/>
      <c r="AMP237" s="17"/>
      <c r="AMQ237" s="17"/>
      <c r="AMR237" s="17"/>
      <c r="AMS237" s="17"/>
      <c r="AMT237" s="17"/>
      <c r="AMU237" s="17"/>
      <c r="AMV237" s="17"/>
      <c r="AMW237" s="17"/>
      <c r="AMX237" s="17"/>
      <c r="AMY237" s="17"/>
      <c r="AMZ237" s="17"/>
      <c r="ANA237" s="17"/>
      <c r="ANB237" s="17"/>
      <c r="ANC237" s="17"/>
      <c r="AND237" s="17"/>
      <c r="ANE237" s="17"/>
      <c r="ANF237" s="17"/>
      <c r="ANG237" s="17"/>
      <c r="ANH237" s="17"/>
      <c r="ANI237" s="17"/>
      <c r="ANJ237" s="17"/>
      <c r="ANK237" s="17"/>
      <c r="ANL237" s="17"/>
      <c r="ANM237" s="17"/>
      <c r="ANN237" s="17"/>
      <c r="ANO237" s="17"/>
      <c r="ANP237" s="17"/>
      <c r="ANQ237" s="17"/>
      <c r="ANR237" s="17"/>
      <c r="ANS237" s="17"/>
      <c r="ANT237" s="17"/>
      <c r="ANU237" s="17"/>
      <c r="ANV237" s="17"/>
      <c r="ANW237" s="17"/>
      <c r="ANX237" s="17"/>
      <c r="ANY237" s="17"/>
      <c r="ANZ237" s="17"/>
      <c r="AOA237" s="17"/>
      <c r="AOB237" s="17"/>
      <c r="AOC237" s="17"/>
      <c r="AOD237" s="17"/>
      <c r="AOE237" s="17"/>
      <c r="AOF237" s="17"/>
      <c r="AOG237" s="17"/>
      <c r="AOH237" s="17"/>
      <c r="AOI237" s="17"/>
      <c r="AOJ237" s="17"/>
      <c r="AOK237" s="17"/>
      <c r="AOL237" s="17"/>
      <c r="AOM237" s="17"/>
      <c r="AON237" s="17"/>
      <c r="AOO237" s="17"/>
      <c r="AOP237" s="17"/>
      <c r="AOQ237" s="17"/>
      <c r="AOR237" s="17"/>
      <c r="AOS237" s="17"/>
      <c r="AOT237" s="17"/>
      <c r="AOU237" s="17"/>
      <c r="AOV237" s="17"/>
      <c r="AOW237" s="17"/>
      <c r="AOX237" s="17"/>
      <c r="AOY237" s="17"/>
      <c r="AOZ237" s="17"/>
      <c r="APA237" s="17"/>
      <c r="APB237" s="17"/>
      <c r="APC237" s="17"/>
      <c r="APD237" s="17"/>
      <c r="APE237" s="17"/>
      <c r="APF237" s="17"/>
      <c r="APG237" s="17"/>
      <c r="APH237" s="17"/>
      <c r="API237" s="17"/>
      <c r="APJ237" s="17"/>
      <c r="APK237" s="17"/>
      <c r="APL237" s="17"/>
      <c r="APM237" s="17"/>
      <c r="APN237" s="17"/>
      <c r="APO237" s="17"/>
      <c r="APP237" s="17"/>
      <c r="APQ237" s="17"/>
      <c r="APR237" s="17"/>
      <c r="APS237" s="17"/>
      <c r="APT237" s="17"/>
      <c r="APU237" s="17"/>
      <c r="APV237" s="17"/>
      <c r="APW237" s="17"/>
      <c r="APX237" s="17"/>
      <c r="APY237" s="17"/>
      <c r="APZ237" s="17"/>
      <c r="AQA237" s="17"/>
      <c r="AQB237" s="17"/>
      <c r="AQC237" s="17"/>
      <c r="AQD237" s="17"/>
      <c r="AQE237" s="17"/>
      <c r="AQF237" s="17"/>
      <c r="AQG237" s="17"/>
      <c r="AQH237" s="17"/>
      <c r="AQI237" s="17"/>
      <c r="AQJ237" s="17"/>
      <c r="AQK237" s="17"/>
      <c r="AQL237" s="17"/>
      <c r="AQM237" s="17"/>
      <c r="AQN237" s="17"/>
      <c r="AQO237" s="17"/>
      <c r="AQP237" s="17"/>
      <c r="AQQ237" s="17"/>
      <c r="AQR237" s="17"/>
      <c r="AQS237" s="17"/>
      <c r="AQT237" s="17"/>
      <c r="AQU237" s="17"/>
      <c r="AQV237" s="17"/>
      <c r="AQW237" s="17"/>
      <c r="AQX237" s="17"/>
      <c r="AQY237" s="17"/>
      <c r="AQZ237" s="17"/>
      <c r="ARA237" s="17"/>
      <c r="ARB237" s="17"/>
      <c r="ARC237" s="17"/>
      <c r="ARD237" s="17"/>
      <c r="ARE237" s="17"/>
      <c r="ARF237" s="17"/>
      <c r="ARG237" s="17"/>
      <c r="ARH237" s="17"/>
      <c r="ARI237" s="17"/>
      <c r="ARJ237" s="17"/>
      <c r="ARK237" s="17"/>
      <c r="ARL237" s="17"/>
      <c r="ARM237" s="17"/>
      <c r="ARN237" s="17"/>
      <c r="ARO237" s="17"/>
      <c r="ARP237" s="17"/>
      <c r="ARQ237" s="17"/>
      <c r="ARR237" s="17"/>
      <c r="ARS237" s="17"/>
      <c r="ART237" s="17"/>
      <c r="ARU237" s="17"/>
      <c r="ARV237" s="17"/>
      <c r="ARW237" s="17"/>
      <c r="ARX237" s="17"/>
      <c r="ARY237" s="17"/>
      <c r="ARZ237" s="17"/>
      <c r="ASA237" s="17"/>
      <c r="ASB237" s="17"/>
      <c r="ASC237" s="17"/>
      <c r="ASD237" s="17"/>
      <c r="ASE237" s="17"/>
      <c r="ASF237" s="17"/>
      <c r="ASG237" s="17"/>
      <c r="ASH237" s="17"/>
      <c r="ASI237" s="17"/>
      <c r="ASJ237" s="17"/>
      <c r="ASK237" s="17"/>
      <c r="ASL237" s="17"/>
      <c r="ASM237" s="17"/>
      <c r="ASN237" s="17"/>
      <c r="ASO237" s="17"/>
      <c r="ASP237" s="17"/>
      <c r="ASQ237" s="17"/>
      <c r="ASR237" s="17"/>
      <c r="ASS237" s="17"/>
      <c r="AST237" s="17"/>
      <c r="ASU237" s="17"/>
      <c r="ASV237" s="17"/>
      <c r="ASW237" s="17"/>
      <c r="ASX237" s="17"/>
      <c r="ASY237" s="17"/>
      <c r="ASZ237" s="17"/>
      <c r="ATA237" s="17"/>
      <c r="ATB237" s="17"/>
      <c r="ATC237" s="17"/>
      <c r="ATD237" s="17"/>
      <c r="ATE237" s="17"/>
      <c r="ATF237" s="17"/>
      <c r="ATG237" s="17"/>
      <c r="ATH237" s="17"/>
      <c r="ATI237" s="17"/>
      <c r="ATJ237" s="17"/>
      <c r="ATK237" s="17"/>
      <c r="ATL237" s="17"/>
      <c r="ATM237" s="17"/>
      <c r="ATN237" s="17"/>
      <c r="ATO237" s="17"/>
      <c r="ATP237" s="17"/>
      <c r="ATQ237" s="17"/>
      <c r="ATR237" s="17"/>
      <c r="ATS237" s="17"/>
      <c r="ATT237" s="17"/>
      <c r="ATU237" s="17"/>
      <c r="ATV237" s="17"/>
      <c r="ATW237" s="17"/>
      <c r="ATX237" s="17"/>
      <c r="ATY237" s="17"/>
      <c r="ATZ237" s="17"/>
      <c r="AUA237" s="17"/>
      <c r="AUB237" s="17"/>
      <c r="AUC237" s="17"/>
      <c r="AUD237" s="17"/>
      <c r="AUE237" s="17"/>
      <c r="AUF237" s="17"/>
      <c r="AUG237" s="17"/>
      <c r="AUH237" s="17"/>
      <c r="AUI237" s="17"/>
      <c r="AUJ237" s="17"/>
      <c r="AUK237" s="17"/>
      <c r="AUL237" s="17"/>
      <c r="AUM237" s="17"/>
      <c r="AUN237" s="17"/>
      <c r="AUO237" s="17"/>
      <c r="AUP237" s="17"/>
      <c r="AUQ237" s="17"/>
      <c r="AUR237" s="17"/>
      <c r="AUS237" s="17"/>
      <c r="AUT237" s="17"/>
      <c r="AUU237" s="17"/>
      <c r="AUV237" s="17"/>
      <c r="AUW237" s="17"/>
      <c r="AUX237" s="17"/>
      <c r="AUY237" s="17"/>
      <c r="AUZ237" s="17"/>
      <c r="AVA237" s="17"/>
      <c r="AVB237" s="17"/>
      <c r="AVC237" s="17"/>
      <c r="AVD237" s="17"/>
      <c r="AVE237" s="17"/>
      <c r="AVF237" s="17"/>
      <c r="AVG237" s="17"/>
      <c r="AVH237" s="17"/>
      <c r="AVI237" s="17"/>
      <c r="AVJ237" s="17"/>
      <c r="AVK237" s="17"/>
      <c r="AVL237" s="17"/>
      <c r="AVM237" s="17"/>
      <c r="AVN237" s="17"/>
      <c r="AVO237" s="17"/>
      <c r="AVP237" s="17"/>
      <c r="AVQ237" s="17"/>
      <c r="AVR237" s="17"/>
      <c r="AVS237" s="17"/>
      <c r="AVT237" s="17"/>
      <c r="AVU237" s="17"/>
      <c r="AVV237" s="17"/>
      <c r="AVW237" s="17"/>
      <c r="AVX237" s="17"/>
      <c r="AVY237" s="17"/>
      <c r="AVZ237" s="17"/>
      <c r="AWA237" s="17"/>
      <c r="AWB237" s="17"/>
      <c r="AWC237" s="17"/>
      <c r="AWD237" s="17"/>
      <c r="AWE237" s="17"/>
      <c r="AWF237" s="17"/>
      <c r="AWG237" s="17"/>
      <c r="AWH237" s="17"/>
      <c r="AWI237" s="17"/>
      <c r="AWJ237" s="17"/>
      <c r="AWK237" s="17"/>
      <c r="AWL237" s="17"/>
      <c r="AWM237" s="17"/>
      <c r="AWN237" s="17"/>
      <c r="AWO237" s="17"/>
      <c r="AWP237" s="17"/>
      <c r="AWQ237" s="17"/>
      <c r="AWR237" s="17"/>
      <c r="AWS237" s="17"/>
      <c r="AWT237" s="17"/>
      <c r="AWU237" s="17"/>
      <c r="AWV237" s="17"/>
      <c r="AWW237" s="17"/>
      <c r="AWX237" s="17"/>
      <c r="AWY237" s="17"/>
      <c r="AWZ237" s="17"/>
      <c r="AXA237" s="17"/>
      <c r="AXB237" s="17"/>
      <c r="AXC237" s="17"/>
      <c r="AXD237" s="17"/>
      <c r="AXE237" s="17"/>
      <c r="AXF237" s="17"/>
      <c r="AXG237" s="17"/>
      <c r="AXH237" s="17"/>
      <c r="AXI237" s="17"/>
      <c r="AXJ237" s="17"/>
      <c r="AXK237" s="17"/>
      <c r="AXL237" s="17"/>
      <c r="AXM237" s="17"/>
      <c r="AXN237" s="17"/>
      <c r="AXO237" s="17"/>
      <c r="AXP237" s="17"/>
      <c r="AXQ237" s="17"/>
      <c r="AXR237" s="17"/>
      <c r="AXS237" s="17"/>
      <c r="AXT237" s="17"/>
      <c r="AXU237" s="17"/>
      <c r="AXV237" s="17"/>
      <c r="AXW237" s="17"/>
      <c r="AXX237" s="17"/>
      <c r="AXY237" s="17"/>
      <c r="AXZ237" s="17"/>
      <c r="AYA237" s="17"/>
      <c r="AYB237" s="17"/>
      <c r="AYC237" s="17"/>
      <c r="AYD237" s="17"/>
      <c r="AYE237" s="17"/>
      <c r="AYF237" s="17"/>
      <c r="AYG237" s="17"/>
      <c r="AYH237" s="17"/>
      <c r="AYI237" s="17"/>
      <c r="AYJ237" s="17"/>
      <c r="AYK237" s="17"/>
      <c r="AYL237" s="17"/>
      <c r="AYM237" s="17"/>
      <c r="AYN237" s="17"/>
      <c r="AYO237" s="17"/>
      <c r="AYP237" s="17"/>
      <c r="AYQ237" s="17"/>
      <c r="AYR237" s="17"/>
      <c r="AYS237" s="17"/>
      <c r="AYT237" s="17"/>
      <c r="AYU237" s="17"/>
      <c r="AYV237" s="17"/>
      <c r="AYW237" s="17"/>
      <c r="AYX237" s="17"/>
      <c r="AYY237" s="17"/>
      <c r="AYZ237" s="17"/>
      <c r="AZA237" s="17"/>
      <c r="AZB237" s="17"/>
      <c r="AZC237" s="17"/>
      <c r="AZD237" s="17"/>
      <c r="AZE237" s="17"/>
      <c r="AZF237" s="17"/>
      <c r="AZG237" s="17"/>
      <c r="AZH237" s="17"/>
      <c r="AZI237" s="17"/>
      <c r="AZJ237" s="17"/>
      <c r="AZK237" s="17"/>
      <c r="AZL237" s="17"/>
      <c r="AZM237" s="17"/>
      <c r="AZN237" s="17"/>
      <c r="AZO237" s="17"/>
      <c r="AZP237" s="17"/>
      <c r="AZQ237" s="17"/>
      <c r="AZR237" s="17"/>
      <c r="AZS237" s="17"/>
      <c r="AZT237" s="17"/>
      <c r="AZU237" s="17"/>
      <c r="AZV237" s="17"/>
      <c r="AZW237" s="17"/>
      <c r="AZX237" s="17"/>
      <c r="AZY237" s="17"/>
      <c r="AZZ237" s="17"/>
      <c r="BAA237" s="17"/>
      <c r="BAB237" s="17"/>
      <c r="BAC237" s="17"/>
      <c r="BAD237" s="17"/>
      <c r="BAE237" s="17"/>
      <c r="BAF237" s="17"/>
      <c r="BAG237" s="17"/>
      <c r="BAH237" s="17"/>
      <c r="BAI237" s="17"/>
      <c r="BAJ237" s="17"/>
      <c r="BAK237" s="17"/>
      <c r="BAL237" s="17"/>
      <c r="BAM237" s="17"/>
      <c r="BAN237" s="17"/>
      <c r="BAO237" s="17"/>
      <c r="BAP237" s="17"/>
      <c r="BAQ237" s="17"/>
      <c r="BAR237" s="17"/>
      <c r="BAS237" s="17"/>
      <c r="BAT237" s="17"/>
      <c r="BAU237" s="17"/>
      <c r="BAV237" s="17"/>
      <c r="BAW237" s="17"/>
      <c r="BAX237" s="17"/>
      <c r="BAY237" s="17"/>
      <c r="BAZ237" s="17"/>
      <c r="BBA237" s="17"/>
      <c r="BBB237" s="17"/>
      <c r="BBC237" s="17"/>
      <c r="BBD237" s="17"/>
      <c r="BBE237" s="17"/>
      <c r="BBF237" s="17"/>
      <c r="BBG237" s="17"/>
      <c r="BBH237" s="17"/>
      <c r="BBI237" s="17"/>
      <c r="BBJ237" s="17"/>
      <c r="BBK237" s="17"/>
      <c r="BBL237" s="17"/>
      <c r="BBM237" s="17"/>
      <c r="BBN237" s="17"/>
      <c r="BBO237" s="17"/>
      <c r="BBP237" s="17"/>
      <c r="BBQ237" s="17"/>
      <c r="BBR237" s="17"/>
      <c r="BBS237" s="17"/>
      <c r="BBT237" s="17"/>
      <c r="BBU237" s="17"/>
      <c r="BBV237" s="17"/>
      <c r="BBW237" s="17"/>
      <c r="BBX237" s="17"/>
      <c r="BBY237" s="17"/>
      <c r="BBZ237" s="17"/>
      <c r="BCA237" s="17"/>
      <c r="BCB237" s="17"/>
      <c r="BCC237" s="17"/>
      <c r="BCD237" s="17"/>
      <c r="BCE237" s="17"/>
      <c r="BCF237" s="17"/>
      <c r="BCG237" s="17"/>
      <c r="BCH237" s="17"/>
      <c r="BCI237" s="17"/>
      <c r="BCJ237" s="17"/>
      <c r="BCK237" s="17"/>
      <c r="BCL237" s="17"/>
      <c r="BCM237" s="17"/>
      <c r="BCN237" s="17"/>
      <c r="BCO237" s="17"/>
      <c r="BCP237" s="17"/>
      <c r="BCQ237" s="17"/>
      <c r="BCR237" s="17"/>
      <c r="BCS237" s="17"/>
      <c r="BCT237" s="17"/>
      <c r="BCU237" s="17"/>
      <c r="BCV237" s="17"/>
      <c r="BCW237" s="17"/>
      <c r="BCX237" s="17"/>
      <c r="BCY237" s="17"/>
      <c r="BCZ237" s="17"/>
      <c r="BDA237" s="17"/>
      <c r="BDB237" s="17"/>
      <c r="BDC237" s="17"/>
      <c r="BDD237" s="17"/>
      <c r="BDE237" s="17"/>
      <c r="BDF237" s="17"/>
      <c r="BDG237" s="17"/>
      <c r="BDH237" s="17"/>
      <c r="BDI237" s="17"/>
      <c r="BDJ237" s="17"/>
      <c r="BDK237" s="17"/>
      <c r="BDL237" s="17"/>
      <c r="BDM237" s="17"/>
      <c r="BDN237" s="17"/>
      <c r="BDO237" s="17"/>
      <c r="BDP237" s="17"/>
      <c r="BDQ237" s="17"/>
      <c r="BDR237" s="17"/>
      <c r="BDS237" s="17"/>
      <c r="BDT237" s="17"/>
      <c r="BDU237" s="17"/>
      <c r="BDV237" s="17"/>
      <c r="BDW237" s="17"/>
      <c r="BDX237" s="17"/>
      <c r="BDY237" s="17"/>
      <c r="BDZ237" s="17"/>
      <c r="BEA237" s="17"/>
      <c r="BEB237" s="17"/>
      <c r="BEC237" s="17"/>
      <c r="BED237" s="17"/>
      <c r="BEE237" s="17"/>
      <c r="BEF237" s="17"/>
      <c r="BEG237" s="17"/>
      <c r="BEH237" s="17"/>
      <c r="BEI237" s="17"/>
      <c r="BEJ237" s="17"/>
      <c r="BEK237" s="17"/>
      <c r="BEL237" s="17"/>
      <c r="BEM237" s="17"/>
      <c r="BEN237" s="17"/>
      <c r="BEO237" s="17"/>
      <c r="BEP237" s="17"/>
      <c r="BEQ237" s="17"/>
      <c r="BER237" s="17"/>
      <c r="BES237" s="17"/>
      <c r="BET237" s="17"/>
      <c r="BEU237" s="17"/>
      <c r="BEV237" s="17"/>
      <c r="BEW237" s="17"/>
      <c r="BEX237" s="17"/>
      <c r="BEY237" s="17"/>
      <c r="BEZ237" s="17"/>
      <c r="BFA237" s="17"/>
      <c r="BFB237" s="17"/>
      <c r="BFC237" s="17"/>
      <c r="BFD237" s="17"/>
      <c r="BFE237" s="17"/>
      <c r="BFF237" s="17"/>
      <c r="BFG237" s="17"/>
      <c r="BFH237" s="17"/>
      <c r="BFI237" s="17"/>
      <c r="BFJ237" s="17"/>
      <c r="BFK237" s="17"/>
      <c r="BFL237" s="17"/>
      <c r="BFM237" s="17"/>
      <c r="BFN237" s="17"/>
      <c r="BFO237" s="17"/>
      <c r="BFP237" s="17"/>
      <c r="BFQ237" s="17"/>
      <c r="BFR237" s="17"/>
      <c r="BFS237" s="17"/>
      <c r="BFT237" s="17"/>
      <c r="BFU237" s="17"/>
      <c r="BFV237" s="17"/>
      <c r="BFW237" s="17"/>
      <c r="BFX237" s="17"/>
      <c r="BFY237" s="17"/>
      <c r="BFZ237" s="17"/>
      <c r="BGA237" s="17"/>
      <c r="BGB237" s="17"/>
      <c r="BGC237" s="17"/>
      <c r="BGD237" s="17"/>
      <c r="BGE237" s="17"/>
      <c r="BGF237" s="17"/>
      <c r="BGG237" s="17"/>
      <c r="BGH237" s="17"/>
      <c r="BGI237" s="17"/>
      <c r="BGJ237" s="17"/>
      <c r="BGK237" s="17"/>
      <c r="BGL237" s="17"/>
      <c r="BGM237" s="17"/>
      <c r="BGN237" s="17"/>
      <c r="BGO237" s="17"/>
      <c r="BGP237" s="17"/>
      <c r="BGQ237" s="17"/>
      <c r="BGR237" s="17"/>
      <c r="BGS237" s="17"/>
      <c r="BGT237" s="17"/>
      <c r="BGU237" s="17"/>
      <c r="BGV237" s="17"/>
      <c r="BGW237" s="17"/>
      <c r="BGX237" s="17"/>
      <c r="BGY237" s="17"/>
      <c r="BGZ237" s="17"/>
      <c r="BHA237" s="17"/>
      <c r="BHB237" s="17"/>
      <c r="BHC237" s="17"/>
      <c r="BHD237" s="17"/>
      <c r="BHE237" s="17"/>
      <c r="BHF237" s="17"/>
      <c r="BHG237" s="17"/>
      <c r="BHH237" s="17"/>
      <c r="BHI237" s="17"/>
      <c r="BHJ237" s="17"/>
      <c r="BHK237" s="17"/>
      <c r="BHL237" s="17"/>
      <c r="BHM237" s="17"/>
      <c r="BHN237" s="17"/>
      <c r="BHO237" s="17"/>
      <c r="BHP237" s="17"/>
      <c r="BHQ237" s="17"/>
      <c r="BHR237" s="17"/>
      <c r="BHS237" s="17"/>
      <c r="BHT237" s="17"/>
      <c r="BHU237" s="17"/>
      <c r="BHV237" s="17"/>
      <c r="BHW237" s="17"/>
      <c r="BHX237" s="17"/>
      <c r="BHY237" s="17"/>
      <c r="BHZ237" s="17"/>
      <c r="BIA237" s="17"/>
      <c r="BIB237" s="17"/>
      <c r="BIC237" s="17"/>
      <c r="BID237" s="17"/>
      <c r="BIE237" s="17"/>
      <c r="BIF237" s="17"/>
      <c r="BIG237" s="17"/>
      <c r="BIH237" s="17"/>
      <c r="BII237" s="17"/>
      <c r="BIJ237" s="17"/>
      <c r="BIK237" s="17"/>
      <c r="BIL237" s="17"/>
      <c r="BIM237" s="17"/>
      <c r="BIN237" s="17"/>
      <c r="BIO237" s="17"/>
      <c r="BIP237" s="17"/>
      <c r="BIQ237" s="17"/>
      <c r="BIR237" s="17"/>
      <c r="BIS237" s="17"/>
      <c r="BIT237" s="17"/>
      <c r="BIU237" s="17"/>
      <c r="BIV237" s="17"/>
      <c r="BIW237" s="17"/>
      <c r="BIX237" s="17"/>
      <c r="BIY237" s="17"/>
      <c r="BIZ237" s="17"/>
      <c r="BJA237" s="17"/>
      <c r="BJB237" s="17"/>
      <c r="BJC237" s="17"/>
      <c r="BJD237" s="17"/>
      <c r="BJE237" s="17"/>
      <c r="BJF237" s="17"/>
      <c r="BJG237" s="17"/>
      <c r="BJH237" s="17"/>
      <c r="BJI237" s="17"/>
      <c r="BJJ237" s="17"/>
      <c r="BJK237" s="17"/>
      <c r="BJL237" s="17"/>
      <c r="BJM237" s="17"/>
      <c r="BJN237" s="17"/>
      <c r="BJO237" s="17"/>
      <c r="BJP237" s="17"/>
      <c r="BJQ237" s="17"/>
      <c r="BJR237" s="17"/>
      <c r="BJS237" s="17"/>
      <c r="BJT237" s="17"/>
      <c r="BJU237" s="17"/>
      <c r="BJV237" s="17"/>
      <c r="BJW237" s="17"/>
      <c r="BJX237" s="17"/>
      <c r="BJY237" s="17"/>
      <c r="BJZ237" s="17"/>
      <c r="BKA237" s="17"/>
      <c r="BKB237" s="17"/>
      <c r="BKC237" s="17"/>
      <c r="BKD237" s="17"/>
      <c r="BKE237" s="17"/>
      <c r="BKF237" s="17"/>
      <c r="BKG237" s="17"/>
      <c r="BKH237" s="17"/>
      <c r="BKI237" s="17"/>
      <c r="BKJ237" s="17"/>
      <c r="BKK237" s="17"/>
      <c r="BKL237" s="17"/>
      <c r="BKM237" s="17"/>
      <c r="BKN237" s="17"/>
      <c r="BKO237" s="17"/>
      <c r="BKP237" s="17"/>
      <c r="BKQ237" s="17"/>
      <c r="BKR237" s="17"/>
      <c r="BKS237" s="17"/>
      <c r="BKT237" s="17"/>
      <c r="BKU237" s="17"/>
      <c r="BKV237" s="17"/>
      <c r="BKW237" s="17"/>
      <c r="BKX237" s="17"/>
      <c r="BKY237" s="17"/>
      <c r="BKZ237" s="17"/>
      <c r="BLA237" s="17"/>
      <c r="BLB237" s="17"/>
      <c r="BLC237" s="17"/>
      <c r="BLD237" s="17"/>
      <c r="BLE237" s="17"/>
      <c r="BLF237" s="17"/>
      <c r="BLG237" s="17"/>
      <c r="BLH237" s="17"/>
      <c r="BLI237" s="17"/>
      <c r="BLJ237" s="17"/>
      <c r="BLK237" s="17"/>
      <c r="BLL237" s="17"/>
      <c r="BLM237" s="17"/>
      <c r="BLN237" s="17"/>
      <c r="BLO237" s="17"/>
      <c r="BLP237" s="17"/>
      <c r="BLQ237" s="17"/>
      <c r="BLR237" s="17"/>
      <c r="BLS237" s="17"/>
      <c r="BLT237" s="17"/>
      <c r="BLU237" s="17"/>
      <c r="BLV237" s="17"/>
      <c r="BLW237" s="17"/>
      <c r="BLX237" s="17"/>
      <c r="BLY237" s="17"/>
      <c r="BLZ237" s="17"/>
      <c r="BMA237" s="17"/>
      <c r="BMB237" s="17"/>
      <c r="BMC237" s="17"/>
      <c r="BMD237" s="17"/>
      <c r="BME237" s="17"/>
      <c r="BMF237" s="17"/>
      <c r="BMG237" s="17"/>
      <c r="BMH237" s="17"/>
      <c r="BMI237" s="17"/>
      <c r="BMJ237" s="17"/>
      <c r="BMK237" s="17"/>
      <c r="BML237" s="17"/>
      <c r="BMM237" s="17"/>
      <c r="BMN237" s="17"/>
      <c r="BMO237" s="17"/>
      <c r="BMP237" s="17"/>
      <c r="BMQ237" s="17"/>
      <c r="BMR237" s="17"/>
      <c r="BMS237" s="17"/>
      <c r="BMT237" s="17"/>
      <c r="BMU237" s="17"/>
      <c r="BMV237" s="17"/>
      <c r="BMW237" s="17"/>
      <c r="BMX237" s="17"/>
      <c r="BMY237" s="17"/>
      <c r="BMZ237" s="17"/>
      <c r="BNA237" s="17"/>
      <c r="BNB237" s="17"/>
      <c r="BNC237" s="17"/>
      <c r="BND237" s="17"/>
      <c r="BNE237" s="17"/>
      <c r="BNF237" s="17"/>
      <c r="BNG237" s="17"/>
      <c r="BNH237" s="17"/>
      <c r="BNI237" s="17"/>
      <c r="BNJ237" s="17"/>
      <c r="BNK237" s="17"/>
      <c r="BNL237" s="17"/>
      <c r="BNM237" s="17"/>
      <c r="BNN237" s="17"/>
      <c r="BNO237" s="17"/>
      <c r="BNP237" s="17"/>
      <c r="BNQ237" s="17"/>
      <c r="BNR237" s="17"/>
      <c r="BNS237" s="17"/>
      <c r="BNT237" s="17"/>
      <c r="BNU237" s="17"/>
      <c r="BNV237" s="17"/>
      <c r="BNW237" s="17"/>
      <c r="BNX237" s="17"/>
      <c r="BNY237" s="17"/>
      <c r="BNZ237" s="17"/>
      <c r="BOA237" s="17"/>
      <c r="BOB237" s="17"/>
      <c r="BOC237" s="17"/>
      <c r="BOD237" s="17"/>
      <c r="BOE237" s="17"/>
      <c r="BOF237" s="17"/>
      <c r="BOG237" s="17"/>
      <c r="BOH237" s="17"/>
      <c r="BOI237" s="17"/>
      <c r="BOJ237" s="17"/>
      <c r="BOK237" s="17"/>
      <c r="BOL237" s="17"/>
      <c r="BOM237" s="17"/>
      <c r="BON237" s="17"/>
      <c r="BOO237" s="17"/>
      <c r="BOP237" s="17"/>
      <c r="BOQ237" s="17"/>
      <c r="BOR237" s="17"/>
      <c r="BOS237" s="17"/>
      <c r="BOT237" s="17"/>
      <c r="BOU237" s="17"/>
      <c r="BOV237" s="17"/>
      <c r="BOW237" s="17"/>
      <c r="BOX237" s="17"/>
      <c r="BOY237" s="17"/>
      <c r="BOZ237" s="17"/>
      <c r="BPA237" s="17"/>
      <c r="BPB237" s="17"/>
      <c r="BPC237" s="17"/>
      <c r="BPD237" s="17"/>
      <c r="BPE237" s="17"/>
      <c r="BPF237" s="17"/>
      <c r="BPG237" s="17"/>
      <c r="BPH237" s="17"/>
      <c r="BPI237" s="17"/>
      <c r="BPJ237" s="17"/>
      <c r="BPK237" s="17"/>
      <c r="BPL237" s="17"/>
      <c r="BPM237" s="17"/>
      <c r="BPN237" s="17"/>
      <c r="BPO237" s="17"/>
      <c r="BPP237" s="17"/>
      <c r="BPQ237" s="17"/>
      <c r="BPR237" s="17"/>
      <c r="BPS237" s="17"/>
      <c r="BPT237" s="17"/>
      <c r="BPU237" s="17"/>
      <c r="BPV237" s="17"/>
      <c r="BPW237" s="17"/>
      <c r="BPX237" s="17"/>
      <c r="BPY237" s="17"/>
      <c r="BPZ237" s="17"/>
      <c r="BQA237" s="17"/>
      <c r="BQB237" s="17"/>
      <c r="BQC237" s="17"/>
      <c r="BQD237" s="17"/>
      <c r="BQE237" s="17"/>
      <c r="BQF237" s="17"/>
      <c r="BQG237" s="17"/>
      <c r="BQH237" s="17"/>
      <c r="BQI237" s="17"/>
      <c r="BQJ237" s="17"/>
      <c r="BQK237" s="17"/>
      <c r="BQL237" s="17"/>
      <c r="BQM237" s="17"/>
      <c r="BQN237" s="17"/>
      <c r="BQO237" s="17"/>
      <c r="BQP237" s="17"/>
      <c r="BQQ237" s="17"/>
      <c r="BQR237" s="17"/>
      <c r="BQS237" s="17"/>
      <c r="BQT237" s="17"/>
      <c r="BQU237" s="17"/>
      <c r="BQV237" s="17"/>
      <c r="BQW237" s="17"/>
      <c r="BQX237" s="17"/>
      <c r="BQY237" s="17"/>
      <c r="BQZ237" s="17"/>
      <c r="BRA237" s="17"/>
      <c r="BRB237" s="17"/>
      <c r="BRC237" s="17"/>
      <c r="BRD237" s="17"/>
      <c r="BRE237" s="17"/>
      <c r="BRF237" s="17"/>
      <c r="BRG237" s="17"/>
      <c r="BRH237" s="17"/>
      <c r="BRI237" s="17"/>
      <c r="BRJ237" s="17"/>
      <c r="BRK237" s="17"/>
      <c r="BRL237" s="17"/>
      <c r="BRM237" s="17"/>
      <c r="BRN237" s="17"/>
      <c r="BRO237" s="17"/>
      <c r="BRP237" s="17"/>
      <c r="BRQ237" s="17"/>
      <c r="BRR237" s="17"/>
      <c r="BRS237" s="17"/>
      <c r="BRT237" s="17"/>
      <c r="BRU237" s="17"/>
      <c r="BRV237" s="17"/>
      <c r="BRW237" s="17"/>
      <c r="BRX237" s="17"/>
      <c r="BRY237" s="17"/>
      <c r="BRZ237" s="17"/>
      <c r="BSA237" s="17"/>
      <c r="BSB237" s="17"/>
      <c r="BSC237" s="17"/>
      <c r="BSD237" s="17"/>
      <c r="BSE237" s="17"/>
      <c r="BSF237" s="17"/>
      <c r="BSG237" s="17"/>
      <c r="BSH237" s="17"/>
      <c r="BSI237" s="17"/>
      <c r="BSJ237" s="17"/>
      <c r="BSK237" s="17"/>
      <c r="BSL237" s="17"/>
      <c r="BSM237" s="17"/>
      <c r="BSN237" s="17"/>
      <c r="BSO237" s="17"/>
      <c r="BSP237" s="17"/>
      <c r="BSQ237" s="17"/>
      <c r="BSR237" s="17"/>
      <c r="BSS237" s="17"/>
      <c r="BST237" s="17"/>
      <c r="BSU237" s="17"/>
      <c r="BSV237" s="17"/>
      <c r="BSW237" s="17"/>
      <c r="BSX237" s="17"/>
      <c r="BSY237" s="17"/>
      <c r="BSZ237" s="17"/>
      <c r="BTA237" s="17"/>
      <c r="BTB237" s="17"/>
      <c r="BTC237" s="17"/>
      <c r="BTD237" s="17"/>
      <c r="BTE237" s="17"/>
      <c r="BTF237" s="17"/>
      <c r="BTG237" s="17"/>
      <c r="BTH237" s="17"/>
      <c r="BTI237" s="17"/>
      <c r="BTJ237" s="17"/>
      <c r="BTK237" s="17"/>
      <c r="BTL237" s="17"/>
      <c r="BTM237" s="17"/>
      <c r="BTN237" s="17"/>
      <c r="BTO237" s="17"/>
      <c r="BTP237" s="17"/>
      <c r="BTQ237" s="17"/>
      <c r="BTR237" s="17"/>
      <c r="BTS237" s="17"/>
      <c r="BTT237" s="17"/>
      <c r="BTU237" s="17"/>
      <c r="BTV237" s="17"/>
      <c r="BTW237" s="17"/>
      <c r="BTX237" s="17"/>
      <c r="BTY237" s="17"/>
      <c r="BTZ237" s="17"/>
      <c r="BUA237" s="17"/>
      <c r="BUB237" s="17"/>
      <c r="BUC237" s="17"/>
      <c r="BUD237" s="17"/>
      <c r="BUE237" s="17"/>
      <c r="BUF237" s="17"/>
      <c r="BUG237" s="17"/>
      <c r="BUH237" s="17"/>
      <c r="BUI237" s="17"/>
      <c r="BUJ237" s="17"/>
      <c r="BUK237" s="17"/>
      <c r="BUL237" s="17"/>
      <c r="BUM237" s="17"/>
      <c r="BUN237" s="17"/>
      <c r="BUO237" s="17"/>
      <c r="BUP237" s="17"/>
      <c r="BUQ237" s="17"/>
      <c r="BUR237" s="17"/>
      <c r="BUS237" s="17"/>
      <c r="BUT237" s="17"/>
      <c r="BUU237" s="17"/>
      <c r="BUV237" s="17"/>
      <c r="BUW237" s="17"/>
      <c r="BUX237" s="17"/>
      <c r="BUY237" s="17"/>
      <c r="BUZ237" s="17"/>
      <c r="BVA237" s="17"/>
      <c r="BVB237" s="17"/>
      <c r="BVC237" s="17"/>
      <c r="BVD237" s="17"/>
      <c r="BVE237" s="17"/>
      <c r="BVF237" s="17"/>
      <c r="BVG237" s="17"/>
      <c r="BVH237" s="17"/>
      <c r="BVI237" s="17"/>
      <c r="BVJ237" s="17"/>
      <c r="BVK237" s="17"/>
      <c r="BVL237" s="17"/>
      <c r="BVM237" s="17"/>
      <c r="BVN237" s="17"/>
      <c r="BVO237" s="17"/>
      <c r="BVP237" s="17"/>
      <c r="BVQ237" s="17"/>
      <c r="BVR237" s="17"/>
      <c r="BVS237" s="17"/>
      <c r="BVT237" s="17"/>
      <c r="BVU237" s="17"/>
      <c r="BVV237" s="17"/>
      <c r="BVW237" s="17"/>
      <c r="BVX237" s="17"/>
      <c r="BVY237" s="17"/>
      <c r="BVZ237" s="17"/>
      <c r="BWA237" s="17"/>
      <c r="BWB237" s="17"/>
      <c r="BWC237" s="17"/>
      <c r="BWD237" s="17"/>
      <c r="BWE237" s="17"/>
      <c r="BWF237" s="17"/>
      <c r="BWG237" s="17"/>
      <c r="BWH237" s="17"/>
      <c r="BWI237" s="17"/>
      <c r="BWJ237" s="17"/>
      <c r="BWK237" s="17"/>
      <c r="BWL237" s="17"/>
      <c r="BWM237" s="17"/>
      <c r="BWN237" s="17"/>
      <c r="BWO237" s="17"/>
      <c r="BWP237" s="17"/>
      <c r="BWQ237" s="17"/>
      <c r="BWR237" s="17"/>
      <c r="BWS237" s="17"/>
      <c r="BWT237" s="17"/>
      <c r="BWU237" s="17"/>
      <c r="BWV237" s="17"/>
      <c r="BWW237" s="17"/>
      <c r="BWX237" s="17"/>
      <c r="BWY237" s="17"/>
      <c r="BWZ237" s="17"/>
      <c r="BXA237" s="17"/>
      <c r="BXB237" s="17"/>
      <c r="BXC237" s="17"/>
      <c r="BXD237" s="17"/>
      <c r="BXE237" s="17"/>
      <c r="BXF237" s="17"/>
      <c r="BXG237" s="17"/>
      <c r="BXH237" s="17"/>
      <c r="BXI237" s="17"/>
      <c r="BXJ237" s="17"/>
      <c r="BXK237" s="17"/>
      <c r="BXL237" s="17"/>
      <c r="BXM237" s="17"/>
      <c r="BXN237" s="17"/>
      <c r="BXO237" s="17"/>
      <c r="BXP237" s="17"/>
      <c r="BXQ237" s="17"/>
      <c r="BXR237" s="17"/>
      <c r="BXS237" s="17"/>
      <c r="BXT237" s="17"/>
      <c r="BXU237" s="17"/>
      <c r="BXV237" s="17"/>
      <c r="BXW237" s="17"/>
      <c r="BXX237" s="17"/>
      <c r="BXY237" s="17"/>
      <c r="BXZ237" s="17"/>
      <c r="BYA237" s="17"/>
      <c r="BYB237" s="17"/>
      <c r="BYC237" s="17"/>
      <c r="BYD237" s="17"/>
      <c r="BYE237" s="17"/>
      <c r="BYF237" s="17"/>
      <c r="BYG237" s="17"/>
      <c r="BYH237" s="17"/>
      <c r="BYI237" s="17"/>
      <c r="BYJ237" s="17"/>
      <c r="BYK237" s="17"/>
      <c r="BYL237" s="17"/>
      <c r="BYM237" s="17"/>
      <c r="BYN237" s="17"/>
      <c r="BYO237" s="17"/>
      <c r="BYP237" s="17"/>
      <c r="BYQ237" s="17"/>
      <c r="BYR237" s="17"/>
      <c r="BYS237" s="17"/>
      <c r="BYT237" s="17"/>
      <c r="BYU237" s="17"/>
      <c r="BYV237" s="17"/>
      <c r="BYW237" s="17"/>
      <c r="BYX237" s="17"/>
      <c r="BYY237" s="17"/>
      <c r="BYZ237" s="17"/>
      <c r="BZA237" s="17"/>
      <c r="BZB237" s="17"/>
      <c r="BZC237" s="17"/>
      <c r="BZD237" s="17"/>
      <c r="BZE237" s="17"/>
      <c r="BZF237" s="17"/>
      <c r="BZG237" s="17"/>
      <c r="BZH237" s="17"/>
      <c r="BZI237" s="17"/>
      <c r="BZJ237" s="17"/>
      <c r="BZK237" s="17"/>
      <c r="BZL237" s="17"/>
      <c r="BZM237" s="17"/>
      <c r="BZN237" s="17"/>
      <c r="BZO237" s="17"/>
      <c r="BZP237" s="17"/>
      <c r="BZQ237" s="17"/>
      <c r="BZR237" s="17"/>
      <c r="BZS237" s="17"/>
      <c r="BZT237" s="17"/>
      <c r="BZU237" s="17"/>
      <c r="BZV237" s="17"/>
      <c r="BZW237" s="17"/>
      <c r="BZX237" s="17"/>
      <c r="BZY237" s="17"/>
      <c r="BZZ237" s="17"/>
      <c r="CAA237" s="17"/>
      <c r="CAB237" s="17"/>
      <c r="CAC237" s="17"/>
      <c r="CAD237" s="17"/>
      <c r="CAE237" s="17"/>
      <c r="CAF237" s="17"/>
      <c r="CAG237" s="17"/>
      <c r="CAH237" s="17"/>
      <c r="CAI237" s="17"/>
      <c r="CAJ237" s="17"/>
      <c r="CAK237" s="17"/>
      <c r="CAL237" s="17"/>
      <c r="CAM237" s="17"/>
      <c r="CAN237" s="17"/>
      <c r="CAO237" s="17"/>
      <c r="CAP237" s="17"/>
      <c r="CAQ237" s="17"/>
      <c r="CAR237" s="17"/>
      <c r="CAS237" s="17"/>
      <c r="CAT237" s="17"/>
      <c r="CAU237" s="17"/>
      <c r="CAV237" s="17"/>
      <c r="CAW237" s="17"/>
      <c r="CAX237" s="17"/>
      <c r="CAY237" s="17"/>
      <c r="CAZ237" s="17"/>
      <c r="CBA237" s="17"/>
      <c r="CBB237" s="17"/>
      <c r="CBC237" s="17"/>
      <c r="CBD237" s="17"/>
      <c r="CBE237" s="17"/>
      <c r="CBF237" s="17"/>
      <c r="CBG237" s="17"/>
      <c r="CBH237" s="17"/>
      <c r="CBI237" s="17"/>
      <c r="CBJ237" s="17"/>
      <c r="CBK237" s="17"/>
      <c r="CBL237" s="17"/>
      <c r="CBM237" s="17"/>
      <c r="CBN237" s="17"/>
      <c r="CBO237" s="17"/>
      <c r="CBP237" s="17"/>
      <c r="CBQ237" s="17"/>
      <c r="CBR237" s="17"/>
      <c r="CBS237" s="17"/>
      <c r="CBT237" s="17"/>
      <c r="CBU237" s="17"/>
      <c r="CBV237" s="17"/>
      <c r="CBW237" s="17"/>
      <c r="CBX237" s="17"/>
      <c r="CBY237" s="17"/>
      <c r="CBZ237" s="17"/>
      <c r="CCA237" s="17"/>
      <c r="CCB237" s="17"/>
      <c r="CCC237" s="17"/>
      <c r="CCD237" s="17"/>
      <c r="CCE237" s="17"/>
      <c r="CCF237" s="17"/>
      <c r="CCG237" s="17"/>
      <c r="CCH237" s="17"/>
      <c r="CCI237" s="17"/>
      <c r="CCJ237" s="17"/>
      <c r="CCK237" s="17"/>
      <c r="CCL237" s="17"/>
      <c r="CCM237" s="17"/>
      <c r="CCN237" s="17"/>
      <c r="CCO237" s="17"/>
      <c r="CCP237" s="17"/>
      <c r="CCQ237" s="17"/>
      <c r="CCR237" s="17"/>
      <c r="CCS237" s="17"/>
      <c r="CCT237" s="17"/>
      <c r="CCU237" s="17"/>
      <c r="CCV237" s="17"/>
      <c r="CCW237" s="17"/>
      <c r="CCX237" s="17"/>
      <c r="CCY237" s="17"/>
      <c r="CCZ237" s="17"/>
      <c r="CDA237" s="17"/>
      <c r="CDB237" s="17"/>
      <c r="CDC237" s="17"/>
      <c r="CDD237" s="17"/>
      <c r="CDE237" s="17"/>
      <c r="CDF237" s="17"/>
      <c r="CDG237" s="17"/>
      <c r="CDH237" s="17"/>
      <c r="CDI237" s="17"/>
      <c r="CDJ237" s="17"/>
      <c r="CDK237" s="17"/>
      <c r="CDL237" s="17"/>
      <c r="CDM237" s="17"/>
      <c r="CDN237" s="17"/>
      <c r="CDO237" s="17"/>
      <c r="CDP237" s="17"/>
      <c r="CDQ237" s="17"/>
      <c r="CDR237" s="17"/>
      <c r="CDS237" s="17"/>
      <c r="CDT237" s="17"/>
      <c r="CDU237" s="17"/>
    </row>
    <row r="238">
      <c r="A238" s="14" t="s">
        <v>2696</v>
      </c>
      <c r="B238" s="14" t="s">
        <v>4536</v>
      </c>
      <c r="C238" s="14" t="s">
        <v>2601</v>
      </c>
      <c r="D238" s="14" t="s">
        <v>2636</v>
      </c>
      <c r="E238" s="14" t="s">
        <v>4537</v>
      </c>
      <c r="F238" s="14" t="s">
        <v>2835</v>
      </c>
      <c r="I238" s="14" t="s">
        <v>4538</v>
      </c>
      <c r="J238" s="14" t="s">
        <v>2618</v>
      </c>
      <c r="K238" s="14" t="s">
        <v>2619</v>
      </c>
      <c r="L238" s="14" t="s">
        <v>2658</v>
      </c>
      <c r="M238" s="16">
        <v>1.0</v>
      </c>
      <c r="N238" s="14" t="s">
        <v>2690</v>
      </c>
      <c r="O238" s="14" t="s">
        <v>2690</v>
      </c>
      <c r="P238" s="14" t="s">
        <v>2690</v>
      </c>
      <c r="Q238" s="16">
        <v>11.0</v>
      </c>
      <c r="R238" s="16">
        <v>4103493.0</v>
      </c>
      <c r="S238" s="16">
        <v>4103493.0</v>
      </c>
      <c r="T238" s="14" t="s">
        <v>2631</v>
      </c>
      <c r="U238" s="14" t="s">
        <v>2621</v>
      </c>
      <c r="V238" s="14" t="s">
        <v>4539</v>
      </c>
      <c r="W238" s="14" t="s">
        <v>4540</v>
      </c>
      <c r="X238" s="16">
        <v>0.25</v>
      </c>
      <c r="Y238" s="17"/>
      <c r="Z238" s="16">
        <v>17.0</v>
      </c>
      <c r="AA238" s="16">
        <v>52.0</v>
      </c>
      <c r="AB238" s="17"/>
      <c r="AC238" s="16">
        <v>93.0</v>
      </c>
      <c r="AD238" s="16">
        <v>245.0</v>
      </c>
      <c r="AE238" s="22">
        <v>45516.0</v>
      </c>
      <c r="AF238" s="17"/>
      <c r="AG238" s="17"/>
      <c r="AH238" s="17"/>
      <c r="AI238" s="17"/>
      <c r="AJ238" s="17"/>
      <c r="AK238" s="17"/>
      <c r="AL238" s="16">
        <v>38.0</v>
      </c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4" t="s">
        <v>2642</v>
      </c>
      <c r="BB238" s="17"/>
      <c r="BC238" s="17"/>
      <c r="BD238" s="17"/>
      <c r="BE238" s="17"/>
      <c r="BF238" s="17"/>
      <c r="BG238" s="16">
        <v>1.0</v>
      </c>
      <c r="BH238" s="14" t="s">
        <v>2564</v>
      </c>
      <c r="BI238" s="14" t="s">
        <v>2594</v>
      </c>
      <c r="BJ238" s="14" t="s">
        <v>2566</v>
      </c>
      <c r="BK238" s="17"/>
      <c r="BL238" s="17"/>
      <c r="BM238" s="16">
        <v>8.2</v>
      </c>
      <c r="BN238" s="17"/>
      <c r="BO238" s="17"/>
      <c r="BP238" s="17"/>
      <c r="BQ238" s="17"/>
      <c r="BR238" s="17"/>
      <c r="BS238" s="16">
        <v>0.3119</v>
      </c>
      <c r="BT238" s="16">
        <v>5.98349607</v>
      </c>
      <c r="BU238" s="14" t="s">
        <v>2567</v>
      </c>
      <c r="BV238" s="14" t="s">
        <v>3217</v>
      </c>
      <c r="BW238" s="14" t="s">
        <v>2702</v>
      </c>
      <c r="BX238" s="16">
        <v>14.0</v>
      </c>
      <c r="BY238" s="14" t="s">
        <v>2642</v>
      </c>
      <c r="BZ238" s="16">
        <v>182.0</v>
      </c>
      <c r="CA238" s="16">
        <v>-14064.0</v>
      </c>
      <c r="CB238" s="16">
        <v>0.0</v>
      </c>
      <c r="CC238" s="17"/>
      <c r="CD238" s="17"/>
      <c r="CE238" s="16">
        <v>5.98349607</v>
      </c>
      <c r="CF238" s="14" t="s">
        <v>2572</v>
      </c>
      <c r="CG238" s="14" t="s">
        <v>2704</v>
      </c>
      <c r="CH238" s="19">
        <v>40532.0</v>
      </c>
      <c r="CI238" s="14" t="s">
        <v>2573</v>
      </c>
      <c r="CJ238" s="17"/>
      <c r="CK238" s="14" t="s">
        <v>2574</v>
      </c>
      <c r="CL238" s="14" t="s">
        <v>2606</v>
      </c>
      <c r="CM238" s="20">
        <v>2279175.0</v>
      </c>
      <c r="CN238" s="14" t="s">
        <v>2606</v>
      </c>
      <c r="CO238" s="14" t="s">
        <v>2563</v>
      </c>
      <c r="CP238" s="14" t="s">
        <v>2563</v>
      </c>
      <c r="CQ238" s="16">
        <v>0.2877</v>
      </c>
      <c r="CR238" s="16">
        <v>0.01</v>
      </c>
      <c r="CS238" s="17"/>
      <c r="CT238" s="14" t="s">
        <v>4541</v>
      </c>
      <c r="CU238" s="14" t="s">
        <v>2577</v>
      </c>
      <c r="CV238" s="14" t="s">
        <v>2706</v>
      </c>
      <c r="CW238" s="14" t="s">
        <v>3238</v>
      </c>
      <c r="CX238" s="14" t="s">
        <v>2580</v>
      </c>
      <c r="CY238" s="16">
        <v>5.98349607</v>
      </c>
      <c r="CZ238" s="14" t="s">
        <v>2581</v>
      </c>
      <c r="DB238" s="14" t="s">
        <v>2574</v>
      </c>
      <c r="DC238" s="14" t="s">
        <v>2708</v>
      </c>
      <c r="DD238" s="14" t="s">
        <v>2642</v>
      </c>
      <c r="DE238" s="14" t="s">
        <v>2574</v>
      </c>
      <c r="DF238" s="14" t="s">
        <v>2563</v>
      </c>
      <c r="DG238" s="14" t="s">
        <v>3509</v>
      </c>
      <c r="DH238" s="16">
        <v>35.0</v>
      </c>
      <c r="DI238" s="14" t="s">
        <v>2610</v>
      </c>
      <c r="DJ238" s="14" t="s">
        <v>4530</v>
      </c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  <c r="KL238" s="17"/>
      <c r="KM238" s="17"/>
      <c r="KN238" s="17"/>
      <c r="KO238" s="17"/>
      <c r="KP238" s="17"/>
      <c r="KQ238" s="17"/>
      <c r="KR238" s="17"/>
      <c r="KS238" s="17"/>
      <c r="KT238" s="17"/>
      <c r="KU238" s="17"/>
      <c r="KV238" s="17"/>
      <c r="KW238" s="17"/>
      <c r="KX238" s="17"/>
      <c r="KY238" s="17"/>
      <c r="KZ238" s="17"/>
      <c r="LA238" s="17"/>
      <c r="LB238" s="17"/>
      <c r="LC238" s="17"/>
      <c r="LD238" s="17"/>
      <c r="LE238" s="17"/>
      <c r="LF238" s="17"/>
      <c r="LG238" s="17"/>
      <c r="LH238" s="17"/>
      <c r="LI238" s="17"/>
      <c r="LJ238" s="17"/>
      <c r="LK238" s="17"/>
      <c r="LL238" s="17"/>
      <c r="LM238" s="17"/>
      <c r="LN238" s="17"/>
      <c r="LO238" s="17"/>
      <c r="LP238" s="17"/>
      <c r="LQ238" s="17"/>
      <c r="LR238" s="17"/>
      <c r="LS238" s="17"/>
      <c r="LT238" s="17"/>
      <c r="LU238" s="17"/>
      <c r="LV238" s="17"/>
      <c r="LW238" s="17"/>
      <c r="LX238" s="17"/>
      <c r="LY238" s="17"/>
      <c r="LZ238" s="17"/>
      <c r="MA238" s="17"/>
      <c r="MB238" s="17"/>
      <c r="MC238" s="17"/>
      <c r="MD238" s="17"/>
      <c r="ME238" s="17"/>
      <c r="MF238" s="17"/>
      <c r="MG238" s="17"/>
      <c r="MH238" s="17"/>
      <c r="MI238" s="17"/>
      <c r="MJ238" s="17"/>
      <c r="MK238" s="17"/>
      <c r="ML238" s="17"/>
      <c r="MM238" s="17"/>
      <c r="MN238" s="17"/>
      <c r="MO238" s="17"/>
      <c r="MP238" s="17"/>
      <c r="MQ238" s="17"/>
      <c r="MR238" s="17"/>
      <c r="MS238" s="17"/>
      <c r="MT238" s="17"/>
      <c r="MU238" s="17"/>
      <c r="MV238" s="17"/>
      <c r="MW238" s="17"/>
      <c r="MX238" s="17"/>
      <c r="MY238" s="17"/>
      <c r="MZ238" s="17"/>
      <c r="NA238" s="17"/>
      <c r="NB238" s="17"/>
      <c r="NC238" s="17"/>
      <c r="ND238" s="17"/>
      <c r="NE238" s="17"/>
      <c r="NF238" s="17"/>
      <c r="NG238" s="17"/>
      <c r="NH238" s="17"/>
      <c r="NI238" s="17"/>
      <c r="NJ238" s="17"/>
      <c r="NK238" s="17"/>
      <c r="NL238" s="17"/>
      <c r="NM238" s="17"/>
      <c r="NN238" s="17"/>
      <c r="NO238" s="17"/>
      <c r="NP238" s="17"/>
      <c r="NQ238" s="17"/>
      <c r="NR238" s="17"/>
      <c r="NS238" s="17"/>
      <c r="NT238" s="17"/>
      <c r="NU238" s="17"/>
      <c r="NV238" s="17"/>
      <c r="NW238" s="17"/>
      <c r="NX238" s="17"/>
      <c r="NY238" s="17"/>
      <c r="NZ238" s="17"/>
      <c r="OA238" s="17"/>
      <c r="OB238" s="17"/>
      <c r="OC238" s="17"/>
      <c r="OD238" s="17"/>
      <c r="OE238" s="17"/>
      <c r="OF238" s="17"/>
      <c r="OG238" s="17"/>
      <c r="OH238" s="17"/>
      <c r="OI238" s="17"/>
      <c r="OJ238" s="17"/>
      <c r="OK238" s="17"/>
      <c r="OL238" s="17"/>
      <c r="OM238" s="17"/>
      <c r="ON238" s="17"/>
      <c r="OO238" s="17"/>
      <c r="OP238" s="17"/>
      <c r="OQ238" s="17"/>
      <c r="OR238" s="17"/>
      <c r="OS238" s="17"/>
      <c r="OT238" s="17"/>
      <c r="OU238" s="17"/>
      <c r="OV238" s="17"/>
      <c r="OW238" s="17"/>
      <c r="OX238" s="17"/>
      <c r="OY238" s="17"/>
      <c r="OZ238" s="17"/>
      <c r="PA238" s="17"/>
      <c r="PB238" s="17"/>
      <c r="PC238" s="17"/>
      <c r="PD238" s="17"/>
      <c r="PE238" s="17"/>
      <c r="PF238" s="17"/>
      <c r="PG238" s="17"/>
      <c r="PH238" s="17"/>
      <c r="PI238" s="17"/>
      <c r="PJ238" s="17"/>
      <c r="PK238" s="17"/>
      <c r="PL238" s="17"/>
      <c r="PM238" s="17"/>
      <c r="PN238" s="17"/>
      <c r="PO238" s="17"/>
      <c r="PP238" s="17"/>
      <c r="PQ238" s="17"/>
      <c r="PR238" s="17"/>
      <c r="PS238" s="17"/>
      <c r="PT238" s="17"/>
      <c r="PU238" s="17"/>
      <c r="PV238" s="17"/>
      <c r="PW238" s="17"/>
      <c r="PX238" s="17"/>
      <c r="PY238" s="17"/>
      <c r="PZ238" s="17"/>
      <c r="QA238" s="17"/>
      <c r="QB238" s="17"/>
      <c r="QC238" s="17"/>
      <c r="QD238" s="17"/>
      <c r="QE238" s="17"/>
      <c r="QF238" s="17"/>
      <c r="QG238" s="17"/>
      <c r="QH238" s="17"/>
      <c r="QI238" s="17"/>
      <c r="QJ238" s="17"/>
      <c r="QK238" s="17"/>
      <c r="QL238" s="17"/>
      <c r="QM238" s="17"/>
      <c r="QN238" s="17"/>
      <c r="QO238" s="17"/>
      <c r="QP238" s="17"/>
      <c r="QQ238" s="17"/>
      <c r="QR238" s="17"/>
      <c r="QS238" s="17"/>
      <c r="QT238" s="17"/>
      <c r="QU238" s="16">
        <v>39.0</v>
      </c>
      <c r="QV238" s="16">
        <v>16.0</v>
      </c>
      <c r="QW238" s="16">
        <v>48.0</v>
      </c>
      <c r="QX238" s="17"/>
      <c r="QY238" s="17"/>
      <c r="QZ238" s="17"/>
      <c r="RA238" s="17"/>
      <c r="RB238" s="17"/>
      <c r="RC238" s="17"/>
      <c r="RD238" s="17"/>
      <c r="RE238" s="17"/>
      <c r="RF238" s="17"/>
      <c r="RG238" s="17"/>
      <c r="RH238" s="17"/>
      <c r="RI238" s="17"/>
      <c r="RJ238" s="17"/>
      <c r="RK238" s="17"/>
      <c r="RL238" s="17"/>
      <c r="RM238" s="17"/>
      <c r="RN238" s="17"/>
      <c r="RO238" s="17"/>
      <c r="RP238" s="17"/>
      <c r="RQ238" s="17"/>
      <c r="RR238" s="17"/>
      <c r="RS238" s="17"/>
      <c r="RT238" s="17"/>
      <c r="RU238" s="17"/>
      <c r="RV238" s="17"/>
      <c r="RW238" s="17"/>
      <c r="RX238" s="17"/>
      <c r="RY238" s="17"/>
      <c r="RZ238" s="17"/>
      <c r="SA238" s="17"/>
      <c r="SB238" s="17"/>
      <c r="SC238" s="17"/>
      <c r="SD238" s="17"/>
      <c r="SE238" s="17"/>
      <c r="SF238" s="17"/>
      <c r="SG238" s="17"/>
      <c r="SH238" s="17"/>
      <c r="SI238" s="17"/>
      <c r="SJ238" s="17"/>
      <c r="SK238" s="17"/>
      <c r="SL238" s="17"/>
      <c r="SM238" s="17"/>
      <c r="SN238" s="17"/>
      <c r="SO238" s="17"/>
      <c r="SP238" s="17"/>
      <c r="SQ238" s="17"/>
      <c r="SR238" s="17"/>
      <c r="SS238" s="17"/>
      <c r="ST238" s="17"/>
      <c r="SU238" s="17"/>
      <c r="SV238" s="17"/>
      <c r="SW238" s="17"/>
      <c r="SX238" s="17"/>
      <c r="SY238" s="17"/>
      <c r="SZ238" s="17"/>
      <c r="TA238" s="17"/>
      <c r="TB238" s="17"/>
      <c r="TC238" s="17"/>
      <c r="TD238" s="17"/>
      <c r="TE238" s="17"/>
      <c r="TF238" s="17"/>
      <c r="TG238" s="17"/>
      <c r="TH238" s="17"/>
      <c r="TI238" s="17"/>
      <c r="TJ238" s="17"/>
      <c r="TK238" s="17"/>
      <c r="TL238" s="17"/>
      <c r="TM238" s="17"/>
      <c r="TN238" s="17"/>
      <c r="TO238" s="17"/>
      <c r="TP238" s="17"/>
      <c r="TQ238" s="17"/>
      <c r="TR238" s="17"/>
      <c r="TS238" s="17"/>
      <c r="TT238" s="17"/>
      <c r="TU238" s="17"/>
      <c r="TV238" s="17"/>
      <c r="TW238" s="17"/>
      <c r="TX238" s="17"/>
      <c r="TY238" s="17"/>
      <c r="TZ238" s="17"/>
      <c r="UA238" s="17"/>
      <c r="UB238" s="17"/>
      <c r="UC238" s="17"/>
      <c r="UD238" s="17"/>
      <c r="UE238" s="17"/>
      <c r="UF238" s="17"/>
      <c r="UG238" s="17"/>
      <c r="UH238" s="17"/>
      <c r="UI238" s="17"/>
      <c r="UJ238" s="17"/>
      <c r="UK238" s="17"/>
      <c r="UL238" s="17"/>
      <c r="UM238" s="17"/>
      <c r="UN238" s="17"/>
      <c r="UO238" s="17"/>
      <c r="UP238" s="17"/>
      <c r="UQ238" s="17"/>
      <c r="UR238" s="17"/>
      <c r="US238" s="17"/>
      <c r="UT238" s="17"/>
      <c r="UU238" s="17"/>
      <c r="UV238" s="17"/>
      <c r="UW238" s="17"/>
      <c r="UX238" s="17"/>
      <c r="UY238" s="17"/>
      <c r="UZ238" s="17"/>
      <c r="VA238" s="17"/>
      <c r="VB238" s="17"/>
      <c r="VC238" s="17"/>
      <c r="VD238" s="17"/>
      <c r="VE238" s="17"/>
      <c r="VF238" s="17"/>
      <c r="VG238" s="17"/>
      <c r="VH238" s="17"/>
      <c r="VI238" s="17"/>
      <c r="VJ238" s="17"/>
      <c r="VK238" s="17"/>
      <c r="VL238" s="17"/>
      <c r="VM238" s="17"/>
      <c r="VN238" s="17"/>
      <c r="VO238" s="17"/>
      <c r="VP238" s="17"/>
      <c r="VQ238" s="17"/>
      <c r="VR238" s="17"/>
      <c r="VS238" s="17"/>
      <c r="VT238" s="17"/>
      <c r="VU238" s="17"/>
      <c r="VV238" s="17"/>
      <c r="VW238" s="17"/>
      <c r="VX238" s="17"/>
      <c r="VY238" s="17"/>
      <c r="VZ238" s="17"/>
      <c r="WA238" s="17"/>
      <c r="WB238" s="17"/>
      <c r="WC238" s="17"/>
      <c r="WD238" s="17"/>
      <c r="WE238" s="17"/>
      <c r="WF238" s="17"/>
      <c r="WG238" s="17"/>
      <c r="WH238" s="17"/>
      <c r="WI238" s="17"/>
      <c r="WJ238" s="17"/>
      <c r="WK238" s="17"/>
      <c r="WL238" s="17"/>
      <c r="WM238" s="17"/>
      <c r="WN238" s="17"/>
      <c r="WO238" s="17"/>
      <c r="WP238" s="17"/>
      <c r="WQ238" s="17"/>
      <c r="WR238" s="17"/>
      <c r="WS238" s="17"/>
      <c r="WT238" s="17"/>
      <c r="WU238" s="17"/>
      <c r="WV238" s="17"/>
      <c r="WW238" s="17"/>
      <c r="WX238" s="17"/>
      <c r="WY238" s="17"/>
      <c r="WZ238" s="17"/>
      <c r="XA238" s="17"/>
      <c r="XB238" s="17"/>
      <c r="XC238" s="17"/>
      <c r="XD238" s="17"/>
      <c r="XE238" s="17"/>
      <c r="XF238" s="17"/>
      <c r="XG238" s="17"/>
      <c r="XH238" s="17"/>
      <c r="XI238" s="17"/>
      <c r="XJ238" s="17"/>
      <c r="XK238" s="17"/>
      <c r="XL238" s="17"/>
      <c r="XM238" s="17"/>
      <c r="XN238" s="17"/>
      <c r="XO238" s="17"/>
      <c r="XP238" s="17"/>
      <c r="XQ238" s="17"/>
      <c r="XR238" s="17"/>
      <c r="XS238" s="17"/>
      <c r="XT238" s="17"/>
      <c r="XU238" s="17"/>
      <c r="XV238" s="17"/>
      <c r="XW238" s="17"/>
      <c r="XX238" s="17"/>
      <c r="XY238" s="17"/>
      <c r="XZ238" s="17"/>
      <c r="YA238" s="17"/>
      <c r="YB238" s="17"/>
      <c r="YC238" s="17"/>
      <c r="YD238" s="17"/>
      <c r="YE238" s="17"/>
      <c r="YF238" s="17"/>
      <c r="YG238" s="17"/>
      <c r="YH238" s="17"/>
      <c r="YI238" s="17"/>
      <c r="YJ238" s="17"/>
      <c r="YK238" s="17"/>
      <c r="YL238" s="17"/>
      <c r="YM238" s="17"/>
      <c r="YN238" s="17"/>
      <c r="YO238" s="17"/>
      <c r="YP238" s="17"/>
      <c r="YQ238" s="17"/>
      <c r="YR238" s="17"/>
      <c r="YS238" s="17"/>
      <c r="YT238" s="17"/>
      <c r="YU238" s="17"/>
      <c r="YV238" s="17"/>
      <c r="YW238" s="17"/>
      <c r="YX238" s="17"/>
      <c r="YY238" s="17"/>
      <c r="YZ238" s="17"/>
      <c r="ZA238" s="17"/>
      <c r="ZB238" s="17"/>
      <c r="ZC238" s="17"/>
      <c r="ZD238" s="17"/>
      <c r="ZE238" s="17"/>
      <c r="ZF238" s="17"/>
      <c r="ZG238" s="17"/>
      <c r="ZH238" s="17"/>
      <c r="ZI238" s="17"/>
      <c r="ZJ238" s="17"/>
      <c r="ZK238" s="17"/>
      <c r="ZL238" s="17"/>
      <c r="ZM238" s="17"/>
      <c r="ZN238" s="17"/>
      <c r="ZO238" s="17"/>
      <c r="ZP238" s="17"/>
      <c r="ZQ238" s="17"/>
      <c r="ZR238" s="17"/>
      <c r="ZS238" s="17"/>
      <c r="ZT238" s="17"/>
      <c r="ZU238" s="17"/>
      <c r="ZV238" s="17"/>
      <c r="ZW238" s="17"/>
      <c r="ZX238" s="17"/>
      <c r="ZY238" s="17"/>
      <c r="ZZ238" s="17"/>
      <c r="AAA238" s="17"/>
      <c r="AAB238" s="17"/>
      <c r="AAC238" s="17"/>
      <c r="AAD238" s="17"/>
      <c r="AAE238" s="17"/>
      <c r="AAF238" s="17"/>
      <c r="AAG238" s="17"/>
      <c r="AAH238" s="17"/>
      <c r="AAI238" s="17"/>
      <c r="AAJ238" s="17"/>
      <c r="AAK238" s="17"/>
      <c r="AAL238" s="17"/>
      <c r="AAM238" s="17"/>
      <c r="AAN238" s="17"/>
      <c r="AAO238" s="17"/>
      <c r="AAP238" s="17"/>
      <c r="AAQ238" s="17"/>
      <c r="AAR238" s="17"/>
      <c r="AAS238" s="17"/>
      <c r="AAT238" s="17"/>
      <c r="AAU238" s="17"/>
      <c r="AAV238" s="17"/>
      <c r="AAW238" s="17"/>
      <c r="AAX238" s="17"/>
      <c r="AAY238" s="17"/>
      <c r="AAZ238" s="17"/>
      <c r="ABA238" s="17"/>
      <c r="ABB238" s="17"/>
      <c r="ABC238" s="17"/>
      <c r="ABD238" s="17"/>
      <c r="ABE238" s="17"/>
      <c r="ABF238" s="17"/>
      <c r="ABG238" s="17"/>
      <c r="ABH238" s="17"/>
      <c r="ABI238" s="17"/>
      <c r="ABJ238" s="17"/>
      <c r="ABK238" s="17"/>
      <c r="ABL238" s="17"/>
      <c r="ABM238" s="17"/>
      <c r="ABN238" s="17"/>
      <c r="ABO238" s="17"/>
      <c r="ABP238" s="17"/>
      <c r="ABQ238" s="17"/>
      <c r="ABR238" s="17"/>
      <c r="ABS238" s="17"/>
      <c r="ABT238" s="17"/>
      <c r="ABU238" s="17"/>
      <c r="ABV238" s="17"/>
      <c r="ABW238" s="17"/>
      <c r="ABX238" s="17"/>
      <c r="ABY238" s="17"/>
      <c r="ABZ238" s="17"/>
      <c r="ACA238" s="17"/>
      <c r="ACB238" s="17"/>
      <c r="ACC238" s="17"/>
      <c r="ACD238" s="17"/>
      <c r="ACE238" s="17"/>
      <c r="ACF238" s="17"/>
      <c r="ACG238" s="17"/>
      <c r="ACH238" s="17"/>
      <c r="ACI238" s="17"/>
      <c r="ACJ238" s="17"/>
      <c r="ACK238" s="17"/>
      <c r="ACL238" s="17"/>
      <c r="ACM238" s="17"/>
      <c r="ACN238" s="17"/>
      <c r="ACO238" s="17"/>
      <c r="ACP238" s="17"/>
      <c r="ACQ238" s="17"/>
      <c r="ACR238" s="17"/>
      <c r="ACS238" s="17"/>
      <c r="ACT238" s="17"/>
      <c r="ACU238" s="17"/>
      <c r="ACV238" s="17"/>
      <c r="ACW238" s="17"/>
      <c r="ACX238" s="17"/>
      <c r="ACY238" s="17"/>
      <c r="ACZ238" s="17"/>
      <c r="ADA238" s="17"/>
      <c r="ADB238" s="17"/>
      <c r="ADC238" s="17"/>
      <c r="ADD238" s="17"/>
      <c r="ADE238" s="17"/>
      <c r="ADF238" s="17"/>
      <c r="ADG238" s="17"/>
      <c r="ADH238" s="17"/>
      <c r="ADI238" s="17"/>
      <c r="ADJ238" s="17"/>
      <c r="ADK238" s="17"/>
      <c r="ADL238" s="17"/>
      <c r="ADM238" s="17"/>
      <c r="ADN238" s="17"/>
      <c r="ADO238" s="17"/>
      <c r="ADP238" s="17"/>
      <c r="ADQ238" s="17"/>
      <c r="ADR238" s="17"/>
      <c r="ADS238" s="17"/>
      <c r="ADT238" s="17"/>
      <c r="ADU238" s="17"/>
      <c r="ADV238" s="17"/>
      <c r="ADW238" s="17"/>
      <c r="ADX238" s="17"/>
      <c r="ADY238" s="17"/>
      <c r="ADZ238" s="17"/>
      <c r="AEA238" s="17"/>
      <c r="AEB238" s="17"/>
      <c r="AEC238" s="17"/>
      <c r="AED238" s="17"/>
      <c r="AEE238" s="17"/>
      <c r="AEF238" s="17"/>
      <c r="AEG238" s="17"/>
      <c r="AEH238" s="17"/>
      <c r="AEI238" s="17"/>
      <c r="AEJ238" s="17"/>
      <c r="AEK238" s="17"/>
      <c r="AEL238" s="17"/>
      <c r="AEM238" s="17"/>
      <c r="AEN238" s="17"/>
      <c r="AEO238" s="17"/>
      <c r="AEP238" s="17"/>
      <c r="AEQ238" s="17"/>
      <c r="AER238" s="17"/>
      <c r="AES238" s="17"/>
      <c r="AET238" s="17"/>
      <c r="AEU238" s="17"/>
      <c r="AEV238" s="17"/>
      <c r="AEW238" s="17"/>
      <c r="AEX238" s="17"/>
      <c r="AEY238" s="17"/>
      <c r="AEZ238" s="17"/>
      <c r="AFA238" s="17"/>
      <c r="AFB238" s="17"/>
      <c r="AFC238" s="17"/>
      <c r="AFD238" s="17"/>
      <c r="AFE238" s="17"/>
      <c r="AFF238" s="17"/>
      <c r="AFG238" s="17"/>
      <c r="AFH238" s="17"/>
      <c r="AFI238" s="17"/>
      <c r="AFJ238" s="17"/>
      <c r="AFK238" s="17"/>
      <c r="AFL238" s="17"/>
      <c r="AFM238" s="17"/>
      <c r="AFN238" s="17"/>
      <c r="AFO238" s="17"/>
      <c r="AFP238" s="17"/>
      <c r="AFQ238" s="17"/>
      <c r="AFR238" s="17"/>
      <c r="AFS238" s="17"/>
      <c r="AFT238" s="17"/>
      <c r="AFU238" s="17"/>
      <c r="AFV238" s="17"/>
      <c r="AFW238" s="17"/>
      <c r="AFX238" s="17"/>
      <c r="AFY238" s="17"/>
      <c r="AFZ238" s="17"/>
      <c r="AGA238" s="17"/>
      <c r="AGB238" s="17"/>
      <c r="AGC238" s="17"/>
      <c r="AGD238" s="17"/>
      <c r="AGE238" s="17"/>
      <c r="AGF238" s="17"/>
      <c r="AGG238" s="17"/>
      <c r="AGH238" s="17"/>
      <c r="AGI238" s="17"/>
      <c r="AGJ238" s="17"/>
      <c r="AGK238" s="17"/>
      <c r="AGL238" s="17"/>
      <c r="AGM238" s="17"/>
      <c r="AGN238" s="17"/>
      <c r="AGO238" s="17"/>
      <c r="AGP238" s="17"/>
      <c r="AGQ238" s="17"/>
      <c r="AGR238" s="17"/>
      <c r="AGS238" s="17"/>
      <c r="AGT238" s="17"/>
      <c r="AGU238" s="17"/>
      <c r="AGV238" s="17"/>
      <c r="AGW238" s="17"/>
      <c r="AGX238" s="17"/>
      <c r="AGY238" s="17"/>
      <c r="AGZ238" s="17"/>
      <c r="AHA238" s="17"/>
      <c r="AHB238" s="17"/>
      <c r="AHC238" s="17"/>
      <c r="AHD238" s="17"/>
      <c r="AHE238" s="17"/>
      <c r="AHF238" s="17"/>
      <c r="AHG238" s="17"/>
      <c r="AHH238" s="17"/>
      <c r="AHI238" s="17"/>
      <c r="AHJ238" s="17"/>
      <c r="AHK238" s="17"/>
      <c r="AHL238" s="17"/>
      <c r="AHM238" s="17"/>
      <c r="AHN238" s="17"/>
      <c r="AHO238" s="17"/>
      <c r="AHP238" s="17"/>
      <c r="AHQ238" s="17"/>
      <c r="AHR238" s="17"/>
      <c r="AHS238" s="17"/>
      <c r="AHT238" s="17"/>
      <c r="AHU238" s="17"/>
      <c r="AHV238" s="17"/>
      <c r="AHW238" s="17"/>
      <c r="AHX238" s="17"/>
      <c r="AHY238" s="17"/>
      <c r="AHZ238" s="17"/>
      <c r="AIA238" s="17"/>
      <c r="AIB238" s="17"/>
      <c r="AIC238" s="17"/>
      <c r="AID238" s="17"/>
      <c r="AIE238" s="17"/>
      <c r="AIF238" s="17"/>
      <c r="AIG238" s="17"/>
      <c r="AIH238" s="17"/>
      <c r="AII238" s="17"/>
      <c r="AIJ238" s="17"/>
      <c r="AIK238" s="17"/>
      <c r="AIL238" s="17"/>
      <c r="AIM238" s="17"/>
      <c r="AIN238" s="17"/>
      <c r="AIO238" s="17"/>
      <c r="AIP238" s="17"/>
      <c r="AIQ238" s="17"/>
      <c r="AIR238" s="17"/>
      <c r="AIS238" s="17"/>
      <c r="AIT238" s="17"/>
      <c r="AIU238" s="17"/>
      <c r="AIV238" s="17"/>
      <c r="AIW238" s="17"/>
      <c r="AIX238" s="17"/>
      <c r="AIY238" s="17"/>
      <c r="AIZ238" s="17"/>
      <c r="AJA238" s="17"/>
      <c r="AJB238" s="17"/>
      <c r="AJC238" s="17"/>
      <c r="AJD238" s="17"/>
      <c r="AJE238" s="17"/>
      <c r="AJF238" s="17"/>
      <c r="AJG238" s="17"/>
      <c r="AJH238" s="17"/>
      <c r="AJI238" s="17"/>
      <c r="AJJ238" s="17"/>
      <c r="AJK238" s="17"/>
      <c r="AJL238" s="17"/>
      <c r="AJM238" s="17"/>
      <c r="AJN238" s="17"/>
      <c r="AJO238" s="17"/>
      <c r="AJP238" s="17"/>
      <c r="AJQ238" s="17"/>
      <c r="AJR238" s="17"/>
      <c r="AJS238" s="17"/>
      <c r="AJT238" s="17"/>
      <c r="AJU238" s="17"/>
      <c r="AJV238" s="17"/>
      <c r="AJW238" s="17"/>
      <c r="AJX238" s="17"/>
      <c r="AJY238" s="17"/>
      <c r="AJZ238" s="17"/>
      <c r="AKA238" s="17"/>
      <c r="AKB238" s="17"/>
      <c r="AKC238" s="17"/>
      <c r="AKD238" s="17"/>
      <c r="AKE238" s="17"/>
      <c r="AKF238" s="17"/>
      <c r="AKG238" s="17"/>
      <c r="AKH238" s="17"/>
      <c r="AKI238" s="17"/>
      <c r="AKJ238" s="17"/>
      <c r="AKK238" s="17"/>
      <c r="AKL238" s="17"/>
      <c r="AKM238" s="17"/>
      <c r="AKN238" s="17"/>
      <c r="AKO238" s="17"/>
      <c r="AKP238" s="17"/>
      <c r="AKQ238" s="17"/>
      <c r="AKR238" s="17"/>
      <c r="AKS238" s="17"/>
      <c r="AKT238" s="17"/>
      <c r="AKU238" s="17"/>
      <c r="AKV238" s="17"/>
      <c r="AKW238" s="17"/>
      <c r="AKX238" s="17"/>
      <c r="AKY238" s="17"/>
      <c r="AKZ238" s="17"/>
      <c r="ALA238" s="17"/>
      <c r="ALB238" s="17"/>
      <c r="ALC238" s="17"/>
      <c r="ALD238" s="17"/>
      <c r="ALE238" s="17"/>
      <c r="ALF238" s="17"/>
      <c r="ALG238" s="17"/>
      <c r="ALH238" s="17"/>
      <c r="ALI238" s="17"/>
      <c r="ALJ238" s="17"/>
      <c r="ALK238" s="17"/>
      <c r="ALL238" s="17"/>
      <c r="ALM238" s="17"/>
      <c r="ALN238" s="17"/>
      <c r="ALO238" s="17"/>
      <c r="ALP238" s="17"/>
      <c r="ALQ238" s="17"/>
      <c r="ALR238" s="17"/>
      <c r="ALS238" s="17"/>
      <c r="ALT238" s="17"/>
      <c r="ALU238" s="17"/>
      <c r="ALV238" s="17"/>
      <c r="ALW238" s="17"/>
      <c r="ALX238" s="17"/>
      <c r="ALY238" s="17"/>
      <c r="ALZ238" s="17"/>
      <c r="AMA238" s="17"/>
      <c r="AMB238" s="17"/>
      <c r="AMC238" s="17"/>
      <c r="AMD238" s="17"/>
      <c r="AME238" s="17"/>
      <c r="AMF238" s="17"/>
      <c r="AMG238" s="17"/>
      <c r="AMH238" s="17"/>
      <c r="AMI238" s="17"/>
      <c r="AMJ238" s="17"/>
      <c r="AMK238" s="17"/>
      <c r="AML238" s="17"/>
      <c r="AMM238" s="17"/>
      <c r="AMN238" s="17"/>
      <c r="AMO238" s="17"/>
      <c r="AMP238" s="17"/>
      <c r="AMQ238" s="17"/>
      <c r="AMR238" s="17"/>
      <c r="AMS238" s="17"/>
      <c r="AMT238" s="17"/>
      <c r="AMU238" s="17"/>
      <c r="AMV238" s="17"/>
      <c r="AMW238" s="17"/>
      <c r="AMX238" s="17"/>
      <c r="AMY238" s="17"/>
      <c r="AMZ238" s="17"/>
      <c r="ANA238" s="17"/>
      <c r="ANB238" s="17"/>
      <c r="ANC238" s="17"/>
      <c r="AND238" s="17"/>
      <c r="ANE238" s="17"/>
      <c r="ANF238" s="17"/>
      <c r="ANG238" s="17"/>
      <c r="ANH238" s="17"/>
      <c r="ANI238" s="17"/>
      <c r="ANJ238" s="17"/>
      <c r="ANK238" s="17"/>
      <c r="ANL238" s="17"/>
      <c r="ANM238" s="17"/>
      <c r="ANN238" s="17"/>
      <c r="ANO238" s="17"/>
      <c r="ANP238" s="17"/>
      <c r="ANQ238" s="17"/>
      <c r="ANR238" s="17"/>
      <c r="ANS238" s="17"/>
      <c r="ANT238" s="17"/>
      <c r="ANU238" s="17"/>
      <c r="ANV238" s="17"/>
      <c r="ANW238" s="17"/>
      <c r="ANX238" s="17"/>
      <c r="ANY238" s="17"/>
      <c r="ANZ238" s="17"/>
      <c r="AOA238" s="17"/>
      <c r="AOB238" s="17"/>
      <c r="AOC238" s="17"/>
      <c r="AOD238" s="17"/>
      <c r="AOE238" s="17"/>
      <c r="AOF238" s="17"/>
      <c r="AOG238" s="17"/>
      <c r="AOH238" s="17"/>
      <c r="AOI238" s="17"/>
      <c r="AOJ238" s="17"/>
      <c r="AOK238" s="17"/>
      <c r="AOL238" s="17"/>
      <c r="AOM238" s="17"/>
      <c r="AON238" s="17"/>
      <c r="AOO238" s="17"/>
      <c r="AOP238" s="17"/>
      <c r="AOQ238" s="17"/>
      <c r="AOR238" s="17"/>
      <c r="AOS238" s="17"/>
      <c r="AOT238" s="17"/>
      <c r="AOU238" s="17"/>
      <c r="AOV238" s="17"/>
      <c r="AOW238" s="17"/>
      <c r="AOX238" s="17"/>
      <c r="AOY238" s="17"/>
      <c r="AOZ238" s="17"/>
      <c r="APA238" s="17"/>
      <c r="APB238" s="17"/>
      <c r="APC238" s="17"/>
      <c r="APD238" s="17"/>
      <c r="APE238" s="17"/>
      <c r="APF238" s="17"/>
      <c r="APG238" s="17"/>
      <c r="APH238" s="17"/>
      <c r="API238" s="17"/>
      <c r="APJ238" s="17"/>
      <c r="APK238" s="17"/>
      <c r="APL238" s="17"/>
      <c r="APM238" s="17"/>
      <c r="APN238" s="17"/>
      <c r="APO238" s="17"/>
      <c r="APP238" s="17"/>
      <c r="APQ238" s="17"/>
      <c r="APR238" s="17"/>
      <c r="APS238" s="17"/>
      <c r="APT238" s="17"/>
      <c r="APU238" s="17"/>
      <c r="APV238" s="17"/>
      <c r="APW238" s="17"/>
      <c r="APX238" s="17"/>
      <c r="APY238" s="17"/>
      <c r="APZ238" s="17"/>
      <c r="AQA238" s="17"/>
      <c r="AQB238" s="17"/>
      <c r="AQC238" s="17"/>
      <c r="AQD238" s="17"/>
      <c r="AQE238" s="17"/>
      <c r="AQF238" s="17"/>
      <c r="AQG238" s="17"/>
      <c r="AQH238" s="17"/>
      <c r="AQI238" s="17"/>
      <c r="AQJ238" s="17"/>
      <c r="AQK238" s="17"/>
      <c r="AQL238" s="17"/>
      <c r="AQM238" s="17"/>
      <c r="AQN238" s="17"/>
      <c r="AQO238" s="17"/>
      <c r="AQP238" s="17"/>
      <c r="AQQ238" s="17"/>
      <c r="AQR238" s="17"/>
      <c r="AQS238" s="17"/>
      <c r="AQT238" s="17"/>
      <c r="AQU238" s="17"/>
      <c r="AQV238" s="17"/>
      <c r="AQW238" s="17"/>
      <c r="AQX238" s="17"/>
      <c r="AQY238" s="17"/>
      <c r="AQZ238" s="17"/>
      <c r="ARA238" s="17"/>
      <c r="ARB238" s="17"/>
      <c r="ARC238" s="17"/>
      <c r="ARD238" s="17"/>
      <c r="ARE238" s="17"/>
      <c r="ARF238" s="17"/>
      <c r="ARG238" s="17"/>
      <c r="ARH238" s="17"/>
      <c r="ARI238" s="17"/>
      <c r="ARJ238" s="17"/>
      <c r="ARK238" s="17"/>
      <c r="ARL238" s="17"/>
      <c r="ARM238" s="17"/>
      <c r="ARN238" s="17"/>
      <c r="ARO238" s="17"/>
      <c r="ARP238" s="17"/>
      <c r="ARQ238" s="17"/>
      <c r="ARR238" s="17"/>
      <c r="ARS238" s="17"/>
      <c r="ART238" s="17"/>
      <c r="ARU238" s="17"/>
      <c r="ARV238" s="17"/>
      <c r="ARW238" s="17"/>
      <c r="ARX238" s="17"/>
      <c r="ARY238" s="17"/>
      <c r="ARZ238" s="17"/>
      <c r="ASA238" s="17"/>
      <c r="ASB238" s="17"/>
      <c r="ASC238" s="17"/>
      <c r="ASD238" s="17"/>
      <c r="ASE238" s="17"/>
      <c r="ASF238" s="17"/>
      <c r="ASG238" s="17"/>
      <c r="ASH238" s="17"/>
      <c r="ASI238" s="17"/>
      <c r="ASJ238" s="17"/>
      <c r="ASK238" s="17"/>
      <c r="ASL238" s="17"/>
      <c r="ASM238" s="17"/>
      <c r="ASN238" s="17"/>
      <c r="ASO238" s="17"/>
      <c r="ASP238" s="17"/>
      <c r="ASQ238" s="17"/>
      <c r="ASR238" s="17"/>
      <c r="ASS238" s="17"/>
      <c r="AST238" s="17"/>
      <c r="ASU238" s="17"/>
      <c r="ASV238" s="17"/>
      <c r="ASW238" s="17"/>
      <c r="ASX238" s="17"/>
      <c r="ASY238" s="17"/>
      <c r="ASZ238" s="17"/>
      <c r="ATA238" s="17"/>
      <c r="ATB238" s="17"/>
      <c r="ATC238" s="17"/>
      <c r="ATD238" s="17"/>
      <c r="ATE238" s="17"/>
      <c r="ATF238" s="17"/>
      <c r="ATG238" s="17"/>
      <c r="ATH238" s="17"/>
      <c r="ATI238" s="17"/>
      <c r="ATJ238" s="17"/>
      <c r="ATK238" s="17"/>
      <c r="ATL238" s="17"/>
      <c r="ATM238" s="17"/>
      <c r="ATN238" s="17"/>
      <c r="ATO238" s="17"/>
      <c r="ATP238" s="17"/>
      <c r="ATQ238" s="17"/>
      <c r="ATR238" s="17"/>
      <c r="ATS238" s="17"/>
      <c r="ATT238" s="17"/>
      <c r="ATU238" s="17"/>
      <c r="ATV238" s="17"/>
      <c r="ATW238" s="17"/>
      <c r="ATX238" s="17"/>
      <c r="ATY238" s="17"/>
      <c r="ATZ238" s="17"/>
      <c r="AUA238" s="17"/>
      <c r="AUB238" s="17"/>
      <c r="AUC238" s="17"/>
      <c r="AUD238" s="17"/>
      <c r="AUE238" s="17"/>
      <c r="AUF238" s="17"/>
      <c r="AUG238" s="17"/>
      <c r="AUH238" s="17"/>
      <c r="AUI238" s="17"/>
      <c r="AUJ238" s="17"/>
      <c r="AUK238" s="17"/>
      <c r="AUL238" s="17"/>
      <c r="AUM238" s="17"/>
      <c r="AUN238" s="17"/>
      <c r="AUO238" s="17"/>
      <c r="AUP238" s="17"/>
      <c r="AUQ238" s="17"/>
      <c r="AUR238" s="17"/>
      <c r="AUS238" s="17"/>
      <c r="AUT238" s="17"/>
      <c r="AUU238" s="17"/>
      <c r="AUV238" s="17"/>
      <c r="AUW238" s="17"/>
      <c r="AUX238" s="17"/>
      <c r="AUY238" s="17"/>
      <c r="AUZ238" s="17"/>
      <c r="AVA238" s="17"/>
      <c r="AVB238" s="17"/>
      <c r="AVC238" s="17"/>
      <c r="AVD238" s="17"/>
      <c r="AVE238" s="17"/>
      <c r="AVF238" s="17"/>
      <c r="AVG238" s="17"/>
      <c r="AVH238" s="17"/>
      <c r="AVI238" s="17"/>
      <c r="AVJ238" s="17"/>
      <c r="AVK238" s="17"/>
      <c r="AVL238" s="17"/>
      <c r="AVM238" s="17"/>
      <c r="AVN238" s="17"/>
      <c r="AVO238" s="17"/>
      <c r="AVP238" s="17"/>
      <c r="AVQ238" s="17"/>
      <c r="AVR238" s="17"/>
      <c r="AVS238" s="17"/>
      <c r="AVT238" s="17"/>
      <c r="AVU238" s="17"/>
      <c r="AVV238" s="17"/>
      <c r="AVW238" s="17"/>
      <c r="AVX238" s="17"/>
      <c r="AVY238" s="17"/>
      <c r="AVZ238" s="17"/>
      <c r="AWA238" s="17"/>
      <c r="AWB238" s="17"/>
      <c r="AWC238" s="17"/>
      <c r="AWD238" s="17"/>
      <c r="AWE238" s="17"/>
      <c r="AWF238" s="17"/>
      <c r="AWG238" s="17"/>
      <c r="AWH238" s="17"/>
      <c r="AWI238" s="17"/>
      <c r="AWJ238" s="17"/>
      <c r="AWK238" s="17"/>
      <c r="AWL238" s="17"/>
      <c r="AWM238" s="17"/>
      <c r="AWN238" s="17"/>
      <c r="AWO238" s="17"/>
      <c r="AWP238" s="17"/>
      <c r="AWQ238" s="17"/>
      <c r="AWR238" s="17"/>
      <c r="AWS238" s="17"/>
      <c r="AWT238" s="17"/>
      <c r="AWU238" s="17"/>
      <c r="AWV238" s="17"/>
      <c r="AWW238" s="17"/>
      <c r="AWX238" s="17"/>
      <c r="AWY238" s="17"/>
      <c r="AWZ238" s="17"/>
      <c r="AXA238" s="17"/>
      <c r="AXB238" s="17"/>
      <c r="AXC238" s="17"/>
      <c r="AXD238" s="17"/>
      <c r="AXE238" s="17"/>
      <c r="AXF238" s="17"/>
      <c r="AXG238" s="17"/>
      <c r="AXH238" s="17"/>
      <c r="AXI238" s="17"/>
      <c r="AXJ238" s="17"/>
      <c r="AXK238" s="17"/>
      <c r="AXL238" s="17"/>
      <c r="AXM238" s="17"/>
      <c r="AXN238" s="17"/>
      <c r="AXO238" s="17"/>
      <c r="AXP238" s="17"/>
      <c r="AXQ238" s="17"/>
      <c r="AXR238" s="17"/>
      <c r="AXS238" s="17"/>
      <c r="AXT238" s="17"/>
      <c r="AXU238" s="17"/>
      <c r="AXV238" s="17"/>
      <c r="AXW238" s="17"/>
      <c r="AXX238" s="17"/>
      <c r="AXY238" s="17"/>
      <c r="AXZ238" s="17"/>
      <c r="AYA238" s="17"/>
      <c r="AYB238" s="17"/>
      <c r="AYC238" s="17"/>
      <c r="AYD238" s="17"/>
      <c r="AYE238" s="17"/>
      <c r="AYF238" s="17"/>
      <c r="AYG238" s="17"/>
      <c r="AYH238" s="17"/>
      <c r="AYI238" s="17"/>
      <c r="AYJ238" s="17"/>
      <c r="AYK238" s="17"/>
      <c r="AYL238" s="17"/>
      <c r="AYM238" s="17"/>
      <c r="AYN238" s="17"/>
      <c r="AYO238" s="17"/>
      <c r="AYP238" s="17"/>
      <c r="AYQ238" s="17"/>
      <c r="AYR238" s="17"/>
      <c r="AYS238" s="17"/>
      <c r="AYT238" s="17"/>
      <c r="AYU238" s="17"/>
      <c r="AYV238" s="17"/>
      <c r="AYW238" s="17"/>
      <c r="AYX238" s="17"/>
      <c r="AYY238" s="17"/>
      <c r="AYZ238" s="17"/>
      <c r="AZA238" s="17"/>
      <c r="AZB238" s="17"/>
      <c r="AZC238" s="17"/>
      <c r="AZD238" s="17"/>
      <c r="AZE238" s="17"/>
      <c r="AZF238" s="17"/>
      <c r="AZG238" s="17"/>
      <c r="AZH238" s="17"/>
      <c r="AZI238" s="17"/>
      <c r="AZJ238" s="17"/>
      <c r="AZK238" s="17"/>
      <c r="AZL238" s="17"/>
      <c r="AZM238" s="17"/>
      <c r="AZN238" s="17"/>
      <c r="AZO238" s="17"/>
      <c r="AZP238" s="17"/>
      <c r="AZQ238" s="17"/>
      <c r="AZR238" s="17"/>
      <c r="AZS238" s="17"/>
      <c r="AZT238" s="17"/>
      <c r="AZU238" s="17"/>
      <c r="AZV238" s="17"/>
      <c r="AZW238" s="17"/>
      <c r="AZX238" s="17"/>
      <c r="AZY238" s="17"/>
      <c r="AZZ238" s="17"/>
      <c r="BAA238" s="17"/>
      <c r="BAB238" s="17"/>
      <c r="BAC238" s="17"/>
      <c r="BAD238" s="17"/>
      <c r="BAE238" s="17"/>
      <c r="BAF238" s="17"/>
      <c r="BAG238" s="17"/>
      <c r="BAH238" s="17"/>
      <c r="BAI238" s="17"/>
      <c r="BAJ238" s="17"/>
      <c r="BAK238" s="17"/>
      <c r="BAL238" s="17"/>
      <c r="BAM238" s="17"/>
      <c r="BAN238" s="17"/>
      <c r="BAO238" s="17"/>
      <c r="BAP238" s="17"/>
      <c r="BAQ238" s="17"/>
      <c r="BAR238" s="17"/>
      <c r="BAS238" s="17"/>
      <c r="BAT238" s="17"/>
      <c r="BAU238" s="17"/>
      <c r="BAV238" s="17"/>
      <c r="BAW238" s="17"/>
      <c r="BAX238" s="17"/>
      <c r="BAY238" s="17"/>
      <c r="BAZ238" s="17"/>
      <c r="BBA238" s="17"/>
      <c r="BBB238" s="17"/>
      <c r="BBC238" s="17"/>
      <c r="BBD238" s="17"/>
      <c r="BBE238" s="17"/>
      <c r="BBF238" s="17"/>
      <c r="BBG238" s="17"/>
      <c r="BBH238" s="17"/>
      <c r="BBI238" s="17"/>
      <c r="BBJ238" s="17"/>
      <c r="BBK238" s="17"/>
      <c r="BBL238" s="17"/>
      <c r="BBM238" s="17"/>
      <c r="BBN238" s="17"/>
      <c r="BBO238" s="17"/>
      <c r="BBP238" s="17"/>
      <c r="BBQ238" s="17"/>
      <c r="BBR238" s="17"/>
      <c r="BBS238" s="17"/>
      <c r="BBT238" s="17"/>
      <c r="BBU238" s="17"/>
      <c r="BBV238" s="17"/>
      <c r="BBW238" s="17"/>
      <c r="BBX238" s="17"/>
      <c r="BBY238" s="17"/>
      <c r="BBZ238" s="17"/>
      <c r="BCA238" s="17"/>
      <c r="BCB238" s="17"/>
      <c r="BCC238" s="17"/>
      <c r="BCD238" s="17"/>
      <c r="BCE238" s="17"/>
      <c r="BCF238" s="17"/>
      <c r="BCG238" s="17"/>
      <c r="BCH238" s="17"/>
      <c r="BCI238" s="17"/>
      <c r="BCJ238" s="17"/>
      <c r="BCK238" s="17"/>
      <c r="BCL238" s="17"/>
      <c r="BCM238" s="17"/>
      <c r="BCN238" s="17"/>
      <c r="BCO238" s="17"/>
      <c r="BCP238" s="17"/>
      <c r="BCQ238" s="17"/>
      <c r="BCR238" s="17"/>
      <c r="BCS238" s="17"/>
      <c r="BCT238" s="17"/>
      <c r="BCU238" s="17"/>
      <c r="BCV238" s="17"/>
      <c r="BCW238" s="17"/>
      <c r="BCX238" s="17"/>
      <c r="BCY238" s="17"/>
      <c r="BCZ238" s="17"/>
      <c r="BDA238" s="17"/>
      <c r="BDB238" s="17"/>
      <c r="BDC238" s="17"/>
      <c r="BDD238" s="17"/>
      <c r="BDE238" s="17"/>
      <c r="BDF238" s="17"/>
      <c r="BDG238" s="17"/>
      <c r="BDH238" s="17"/>
      <c r="BDI238" s="17"/>
      <c r="BDJ238" s="17"/>
      <c r="BDK238" s="17"/>
      <c r="BDL238" s="17"/>
      <c r="BDM238" s="17"/>
      <c r="BDN238" s="17"/>
      <c r="BDO238" s="17"/>
      <c r="BDP238" s="17"/>
      <c r="BDQ238" s="17"/>
      <c r="BDR238" s="17"/>
      <c r="BDS238" s="17"/>
      <c r="BDT238" s="17"/>
      <c r="BDU238" s="17"/>
      <c r="BDV238" s="17"/>
      <c r="BDW238" s="17"/>
      <c r="BDX238" s="17"/>
      <c r="BDY238" s="17"/>
      <c r="BDZ238" s="17"/>
      <c r="BEA238" s="17"/>
      <c r="BEB238" s="17"/>
      <c r="BEC238" s="17"/>
      <c r="BED238" s="17"/>
      <c r="BEE238" s="17"/>
      <c r="BEF238" s="17"/>
      <c r="BEG238" s="17"/>
      <c r="BEH238" s="17"/>
      <c r="BEI238" s="17"/>
      <c r="BEJ238" s="17"/>
      <c r="BEK238" s="17"/>
      <c r="BEL238" s="17"/>
      <c r="BEM238" s="17"/>
      <c r="BEN238" s="17"/>
      <c r="BEO238" s="17"/>
      <c r="BEP238" s="17"/>
      <c r="BEQ238" s="17"/>
      <c r="BER238" s="17"/>
      <c r="BES238" s="17"/>
      <c r="BET238" s="17"/>
      <c r="BEU238" s="17"/>
      <c r="BEV238" s="17"/>
      <c r="BEW238" s="17"/>
      <c r="BEX238" s="17"/>
      <c r="BEY238" s="17"/>
      <c r="BEZ238" s="17"/>
      <c r="BFA238" s="17"/>
      <c r="BFB238" s="17"/>
      <c r="BFC238" s="17"/>
      <c r="BFD238" s="17"/>
      <c r="BFE238" s="17"/>
      <c r="BFF238" s="17"/>
      <c r="BFG238" s="17"/>
      <c r="BFH238" s="17"/>
      <c r="BFI238" s="17"/>
      <c r="BFJ238" s="17"/>
      <c r="BFK238" s="17"/>
      <c r="BFL238" s="17"/>
      <c r="BFM238" s="17"/>
      <c r="BFN238" s="17"/>
      <c r="BFO238" s="17"/>
      <c r="BFP238" s="17"/>
      <c r="BFQ238" s="17"/>
      <c r="BFR238" s="17"/>
      <c r="BFS238" s="17"/>
      <c r="BFT238" s="17"/>
      <c r="BFU238" s="17"/>
      <c r="BFV238" s="17"/>
      <c r="BFW238" s="17"/>
      <c r="BFX238" s="17"/>
      <c r="BFY238" s="17"/>
      <c r="BFZ238" s="17"/>
      <c r="BGA238" s="17"/>
      <c r="BGB238" s="17"/>
      <c r="BGC238" s="17"/>
      <c r="BGD238" s="17"/>
      <c r="BGE238" s="17"/>
      <c r="BGF238" s="17"/>
      <c r="BGG238" s="17"/>
      <c r="BGH238" s="17"/>
      <c r="BGI238" s="17"/>
      <c r="BGJ238" s="17"/>
      <c r="BGK238" s="17"/>
      <c r="BGL238" s="17"/>
      <c r="BGM238" s="17"/>
      <c r="BGN238" s="17"/>
      <c r="BGO238" s="17"/>
      <c r="BGP238" s="17"/>
      <c r="BGQ238" s="17"/>
      <c r="BGR238" s="17"/>
      <c r="BGS238" s="17"/>
      <c r="BGT238" s="17"/>
      <c r="BGU238" s="17"/>
      <c r="BGV238" s="17"/>
      <c r="BGW238" s="17"/>
      <c r="BGX238" s="17"/>
      <c r="BGY238" s="17"/>
      <c r="BGZ238" s="17"/>
      <c r="BHA238" s="17"/>
      <c r="BHB238" s="17"/>
      <c r="BHC238" s="17"/>
      <c r="BHD238" s="17"/>
      <c r="BHE238" s="17"/>
      <c r="BHF238" s="17"/>
      <c r="BHG238" s="17"/>
      <c r="BHH238" s="17"/>
      <c r="BHI238" s="17"/>
      <c r="BHJ238" s="17"/>
      <c r="BHK238" s="17"/>
      <c r="BHL238" s="17"/>
      <c r="BHM238" s="17"/>
      <c r="BHN238" s="17"/>
      <c r="BHO238" s="17"/>
      <c r="BHP238" s="17"/>
      <c r="BHQ238" s="17"/>
      <c r="BHR238" s="17"/>
      <c r="BHS238" s="17"/>
      <c r="BHT238" s="17"/>
      <c r="BHU238" s="17"/>
      <c r="BHV238" s="17"/>
      <c r="BHW238" s="17"/>
      <c r="BHX238" s="17"/>
      <c r="BHY238" s="17"/>
      <c r="BHZ238" s="17"/>
      <c r="BIA238" s="17"/>
      <c r="BIB238" s="17"/>
      <c r="BIC238" s="17"/>
      <c r="BID238" s="17"/>
      <c r="BIE238" s="17"/>
      <c r="BIF238" s="17"/>
      <c r="BIG238" s="17"/>
      <c r="BIH238" s="17"/>
      <c r="BII238" s="17"/>
      <c r="BIJ238" s="17"/>
      <c r="BIK238" s="17"/>
      <c r="BIL238" s="17"/>
      <c r="BIM238" s="17"/>
      <c r="BIN238" s="17"/>
      <c r="BIO238" s="17"/>
      <c r="BIP238" s="17"/>
      <c r="BIQ238" s="17"/>
      <c r="BIR238" s="17"/>
      <c r="BIS238" s="17"/>
      <c r="BIT238" s="17"/>
      <c r="BIU238" s="17"/>
      <c r="BIV238" s="17"/>
      <c r="BIW238" s="17"/>
      <c r="BIX238" s="17"/>
      <c r="BIY238" s="17"/>
      <c r="BIZ238" s="17"/>
      <c r="BJA238" s="17"/>
      <c r="BJB238" s="17"/>
      <c r="BJC238" s="17"/>
      <c r="BJD238" s="17"/>
      <c r="BJE238" s="17"/>
      <c r="BJF238" s="17"/>
      <c r="BJG238" s="17"/>
      <c r="BJH238" s="17"/>
      <c r="BJI238" s="17"/>
      <c r="BJJ238" s="17"/>
      <c r="BJK238" s="17"/>
      <c r="BJL238" s="17"/>
      <c r="BJM238" s="17"/>
      <c r="BJN238" s="17"/>
      <c r="BJO238" s="17"/>
      <c r="BJP238" s="17"/>
      <c r="BJQ238" s="17"/>
      <c r="BJR238" s="17"/>
      <c r="BJS238" s="17"/>
      <c r="BJT238" s="17"/>
      <c r="BJU238" s="17"/>
      <c r="BJV238" s="17"/>
      <c r="BJW238" s="17"/>
      <c r="BJX238" s="17"/>
      <c r="BJY238" s="17"/>
      <c r="BJZ238" s="17"/>
      <c r="BKA238" s="17"/>
      <c r="BKB238" s="17"/>
      <c r="BKC238" s="17"/>
      <c r="BKD238" s="17"/>
      <c r="BKE238" s="17"/>
      <c r="BKF238" s="17"/>
      <c r="BKG238" s="17"/>
      <c r="BKH238" s="17"/>
      <c r="BKI238" s="17"/>
      <c r="BKJ238" s="17"/>
      <c r="BKK238" s="17"/>
      <c r="BKL238" s="17"/>
      <c r="BKM238" s="17"/>
      <c r="BKN238" s="17"/>
      <c r="BKO238" s="17"/>
      <c r="BKP238" s="17"/>
      <c r="BKQ238" s="17"/>
      <c r="BKR238" s="17"/>
      <c r="BKS238" s="17"/>
      <c r="BKT238" s="17"/>
      <c r="BKU238" s="17"/>
      <c r="BKV238" s="17"/>
      <c r="BKW238" s="17"/>
      <c r="BKX238" s="17"/>
      <c r="BKY238" s="17"/>
      <c r="BKZ238" s="17"/>
      <c r="BLA238" s="17"/>
      <c r="BLB238" s="17"/>
      <c r="BLC238" s="17"/>
      <c r="BLD238" s="17"/>
      <c r="BLE238" s="17"/>
      <c r="BLF238" s="17"/>
      <c r="BLG238" s="17"/>
      <c r="BLH238" s="17"/>
      <c r="BLI238" s="17"/>
      <c r="BLJ238" s="17"/>
      <c r="BLK238" s="17"/>
      <c r="BLL238" s="17"/>
      <c r="BLM238" s="17"/>
      <c r="BLN238" s="17"/>
      <c r="BLO238" s="17"/>
      <c r="BLP238" s="17"/>
      <c r="BLQ238" s="17"/>
      <c r="BLR238" s="17"/>
      <c r="BLS238" s="17"/>
      <c r="BLT238" s="17"/>
      <c r="BLU238" s="17"/>
      <c r="BLV238" s="17"/>
      <c r="BLW238" s="17"/>
      <c r="BLX238" s="17"/>
      <c r="BLY238" s="17"/>
      <c r="BLZ238" s="17"/>
      <c r="BMA238" s="17"/>
      <c r="BMB238" s="17"/>
      <c r="BMC238" s="17"/>
      <c r="BMD238" s="17"/>
      <c r="BME238" s="17"/>
      <c r="BMF238" s="17"/>
      <c r="BMG238" s="17"/>
      <c r="BMH238" s="17"/>
      <c r="BMI238" s="17"/>
      <c r="BMJ238" s="17"/>
      <c r="BMK238" s="17"/>
      <c r="BML238" s="17"/>
      <c r="BMM238" s="17"/>
      <c r="BMN238" s="17"/>
      <c r="BMO238" s="17"/>
      <c r="BMP238" s="17"/>
      <c r="BMQ238" s="17"/>
      <c r="BMR238" s="17"/>
      <c r="BMS238" s="17"/>
      <c r="BMT238" s="17"/>
      <c r="BMU238" s="17"/>
      <c r="BMV238" s="17"/>
      <c r="BMW238" s="17"/>
      <c r="BMX238" s="17"/>
      <c r="BMY238" s="17"/>
      <c r="BMZ238" s="17"/>
      <c r="BNA238" s="17"/>
      <c r="BNB238" s="17"/>
      <c r="BNC238" s="17"/>
      <c r="BND238" s="17"/>
      <c r="BNE238" s="17"/>
      <c r="BNF238" s="17"/>
      <c r="BNG238" s="17"/>
      <c r="BNH238" s="17"/>
      <c r="BNI238" s="17"/>
      <c r="BNJ238" s="17"/>
      <c r="BNK238" s="17"/>
      <c r="BNL238" s="17"/>
      <c r="BNM238" s="17"/>
      <c r="BNN238" s="17"/>
      <c r="BNO238" s="17"/>
      <c r="BNP238" s="17"/>
      <c r="BNQ238" s="17"/>
      <c r="BNR238" s="17"/>
      <c r="BNS238" s="17"/>
      <c r="BNT238" s="17"/>
      <c r="BNU238" s="17"/>
      <c r="BNV238" s="17"/>
      <c r="BNW238" s="17"/>
      <c r="BNX238" s="17"/>
      <c r="BNY238" s="17"/>
      <c r="BNZ238" s="17"/>
      <c r="BOA238" s="17"/>
      <c r="BOB238" s="17"/>
      <c r="BOC238" s="17"/>
      <c r="BOD238" s="17"/>
      <c r="BOE238" s="17"/>
      <c r="BOF238" s="17"/>
      <c r="BOG238" s="17"/>
      <c r="BOH238" s="17"/>
      <c r="BOI238" s="17"/>
      <c r="BOJ238" s="17"/>
      <c r="BOK238" s="17"/>
      <c r="BOL238" s="17"/>
      <c r="BOM238" s="17"/>
      <c r="BON238" s="17"/>
      <c r="BOO238" s="17"/>
      <c r="BOP238" s="17"/>
      <c r="BOQ238" s="17"/>
      <c r="BOR238" s="17"/>
      <c r="BOS238" s="17"/>
      <c r="BOT238" s="17"/>
      <c r="BOU238" s="17"/>
      <c r="BOV238" s="17"/>
      <c r="BOW238" s="17"/>
      <c r="BOX238" s="17"/>
      <c r="BOY238" s="17"/>
      <c r="BOZ238" s="17"/>
      <c r="BPA238" s="17"/>
      <c r="BPB238" s="17"/>
      <c r="BPC238" s="17"/>
      <c r="BPD238" s="17"/>
      <c r="BPE238" s="17"/>
      <c r="BPF238" s="17"/>
      <c r="BPG238" s="17"/>
      <c r="BPH238" s="17"/>
      <c r="BPI238" s="17"/>
      <c r="BPJ238" s="17"/>
      <c r="BPK238" s="17"/>
      <c r="BPL238" s="17"/>
      <c r="BPM238" s="17"/>
      <c r="BPN238" s="17"/>
      <c r="BPO238" s="17"/>
      <c r="BPP238" s="17"/>
      <c r="BPQ238" s="17"/>
      <c r="BPR238" s="17"/>
      <c r="BPS238" s="17"/>
      <c r="BPT238" s="17"/>
      <c r="BPU238" s="17"/>
      <c r="BPV238" s="17"/>
      <c r="BPW238" s="17"/>
      <c r="BPX238" s="17"/>
      <c r="BPY238" s="17"/>
      <c r="BPZ238" s="17"/>
      <c r="BQA238" s="17"/>
      <c r="BQB238" s="17"/>
      <c r="BQC238" s="17"/>
      <c r="BQD238" s="17"/>
      <c r="BQE238" s="17"/>
      <c r="BQF238" s="17"/>
      <c r="BQG238" s="17"/>
      <c r="BQH238" s="17"/>
      <c r="BQI238" s="17"/>
      <c r="BQJ238" s="17"/>
      <c r="BQK238" s="17"/>
      <c r="BQL238" s="17"/>
      <c r="BQM238" s="17"/>
      <c r="BQN238" s="17"/>
      <c r="BQO238" s="17"/>
      <c r="BQP238" s="17"/>
      <c r="BQQ238" s="17"/>
      <c r="BQR238" s="17"/>
      <c r="BQS238" s="17"/>
      <c r="BQT238" s="17"/>
      <c r="BQU238" s="17"/>
      <c r="BQV238" s="17"/>
      <c r="BQW238" s="17"/>
      <c r="BQX238" s="17"/>
      <c r="BQY238" s="17"/>
      <c r="BQZ238" s="17"/>
      <c r="BRA238" s="17"/>
      <c r="BRB238" s="17"/>
      <c r="BRC238" s="17"/>
      <c r="BRD238" s="17"/>
      <c r="BRE238" s="17"/>
      <c r="BRF238" s="17"/>
      <c r="BRG238" s="17"/>
      <c r="BRH238" s="17"/>
      <c r="BRI238" s="17"/>
      <c r="BRJ238" s="17"/>
      <c r="BRK238" s="17"/>
      <c r="BRL238" s="17"/>
      <c r="BRM238" s="17"/>
      <c r="BRN238" s="17"/>
      <c r="BRO238" s="17"/>
      <c r="BRP238" s="17"/>
      <c r="BRQ238" s="17"/>
      <c r="BRR238" s="17"/>
      <c r="BRS238" s="17"/>
      <c r="BRT238" s="17"/>
      <c r="BRU238" s="17"/>
      <c r="BRV238" s="17"/>
      <c r="BRW238" s="17"/>
      <c r="BRX238" s="17"/>
      <c r="BRY238" s="17"/>
      <c r="BRZ238" s="17"/>
      <c r="BSA238" s="17"/>
      <c r="BSB238" s="17"/>
      <c r="BSC238" s="17"/>
      <c r="BSD238" s="17"/>
      <c r="BSE238" s="17"/>
      <c r="BSF238" s="17"/>
      <c r="BSG238" s="17"/>
      <c r="BSH238" s="17"/>
      <c r="BSI238" s="17"/>
      <c r="BSJ238" s="17"/>
      <c r="BSK238" s="17"/>
      <c r="BSL238" s="17"/>
      <c r="BSM238" s="17"/>
      <c r="BSN238" s="17"/>
      <c r="BSO238" s="17"/>
      <c r="BSP238" s="17"/>
      <c r="BSQ238" s="17"/>
      <c r="BSR238" s="17"/>
      <c r="BSS238" s="17"/>
      <c r="BST238" s="17"/>
      <c r="BSU238" s="17"/>
      <c r="BSV238" s="17"/>
      <c r="BSW238" s="17"/>
      <c r="BSX238" s="17"/>
      <c r="BSY238" s="17"/>
      <c r="BSZ238" s="17"/>
      <c r="BTA238" s="17"/>
      <c r="BTB238" s="17"/>
      <c r="BTC238" s="17"/>
      <c r="BTD238" s="17"/>
      <c r="BTE238" s="17"/>
      <c r="BTF238" s="17"/>
      <c r="BTG238" s="17"/>
      <c r="BTH238" s="17"/>
      <c r="BTI238" s="17"/>
      <c r="BTJ238" s="17"/>
      <c r="BTK238" s="17"/>
      <c r="BTL238" s="17"/>
      <c r="BTM238" s="17"/>
      <c r="BTN238" s="17"/>
      <c r="BTO238" s="17"/>
      <c r="BTP238" s="17"/>
      <c r="BTQ238" s="17"/>
      <c r="BTR238" s="17"/>
      <c r="BTS238" s="17"/>
      <c r="BTT238" s="17"/>
      <c r="BTU238" s="17"/>
      <c r="BTV238" s="17"/>
      <c r="BTW238" s="17"/>
      <c r="BTX238" s="17"/>
      <c r="BTY238" s="17"/>
      <c r="BTZ238" s="17"/>
      <c r="BUA238" s="17"/>
      <c r="BUB238" s="17"/>
      <c r="BUC238" s="17"/>
      <c r="BUD238" s="17"/>
      <c r="BUE238" s="17"/>
      <c r="BUF238" s="17"/>
      <c r="BUG238" s="17"/>
      <c r="BUH238" s="17"/>
      <c r="BUI238" s="17"/>
      <c r="BUJ238" s="17"/>
      <c r="BUK238" s="17"/>
      <c r="BUL238" s="17"/>
      <c r="BUM238" s="17"/>
      <c r="BUN238" s="17"/>
      <c r="BUO238" s="17"/>
      <c r="BUP238" s="17"/>
      <c r="BUQ238" s="17"/>
      <c r="BUR238" s="17"/>
      <c r="BUS238" s="17"/>
      <c r="BUT238" s="17"/>
      <c r="BUU238" s="17"/>
      <c r="BUV238" s="17"/>
      <c r="BUW238" s="17"/>
      <c r="BUX238" s="17"/>
      <c r="BUY238" s="17"/>
      <c r="BUZ238" s="17"/>
      <c r="BVA238" s="17"/>
      <c r="BVB238" s="17"/>
      <c r="BVC238" s="17"/>
      <c r="BVD238" s="17"/>
      <c r="BVE238" s="17"/>
      <c r="BVF238" s="17"/>
      <c r="BVG238" s="17"/>
      <c r="BVH238" s="17"/>
      <c r="BVI238" s="17"/>
      <c r="BVJ238" s="17"/>
      <c r="BVK238" s="17"/>
      <c r="BVL238" s="17"/>
      <c r="BVM238" s="17"/>
      <c r="BVN238" s="17"/>
      <c r="BVO238" s="17"/>
      <c r="BVP238" s="17"/>
      <c r="BVQ238" s="17"/>
      <c r="BVR238" s="17"/>
      <c r="BVS238" s="17"/>
      <c r="BVT238" s="17"/>
      <c r="BVU238" s="17"/>
      <c r="BVV238" s="17"/>
      <c r="BVW238" s="17"/>
      <c r="BVX238" s="17"/>
      <c r="BVY238" s="17"/>
      <c r="BVZ238" s="17"/>
      <c r="BWA238" s="17"/>
      <c r="BWB238" s="17"/>
      <c r="BWC238" s="17"/>
      <c r="BWD238" s="17"/>
      <c r="BWE238" s="17"/>
      <c r="BWF238" s="17"/>
      <c r="BWG238" s="17"/>
      <c r="BWH238" s="17"/>
      <c r="BWI238" s="17"/>
      <c r="BWJ238" s="17"/>
      <c r="BWK238" s="17"/>
      <c r="BWL238" s="17"/>
      <c r="BWM238" s="17"/>
      <c r="BWN238" s="17"/>
      <c r="BWO238" s="17"/>
      <c r="BWP238" s="17"/>
      <c r="BWQ238" s="17"/>
      <c r="BWR238" s="17"/>
      <c r="BWS238" s="17"/>
      <c r="BWT238" s="17"/>
      <c r="BWU238" s="17"/>
      <c r="BWV238" s="17"/>
      <c r="BWW238" s="17"/>
      <c r="BWX238" s="17"/>
      <c r="BWY238" s="17"/>
      <c r="BWZ238" s="17"/>
      <c r="BXA238" s="17"/>
      <c r="BXB238" s="17"/>
      <c r="BXC238" s="17"/>
      <c r="BXD238" s="17"/>
      <c r="BXE238" s="17"/>
      <c r="BXF238" s="17"/>
      <c r="BXG238" s="17"/>
      <c r="BXH238" s="17"/>
      <c r="BXI238" s="17"/>
      <c r="BXJ238" s="17"/>
      <c r="BXK238" s="17"/>
      <c r="BXL238" s="17"/>
      <c r="BXM238" s="17"/>
      <c r="BXN238" s="17"/>
      <c r="BXO238" s="17"/>
      <c r="BXP238" s="17"/>
      <c r="BXQ238" s="17"/>
      <c r="BXR238" s="17"/>
      <c r="BXS238" s="17"/>
      <c r="BXT238" s="17"/>
      <c r="BXU238" s="17"/>
      <c r="BXV238" s="17"/>
      <c r="BXW238" s="17"/>
      <c r="BXX238" s="17"/>
      <c r="BXY238" s="17"/>
      <c r="BXZ238" s="17"/>
      <c r="BYA238" s="17"/>
      <c r="BYB238" s="17"/>
      <c r="BYC238" s="17"/>
      <c r="BYD238" s="17"/>
      <c r="BYE238" s="17"/>
      <c r="BYF238" s="17"/>
      <c r="BYG238" s="17"/>
      <c r="BYH238" s="17"/>
      <c r="BYI238" s="17"/>
      <c r="BYJ238" s="17"/>
      <c r="BYK238" s="17"/>
      <c r="BYL238" s="17"/>
      <c r="BYM238" s="17"/>
      <c r="BYN238" s="17"/>
      <c r="BYO238" s="17"/>
      <c r="BYP238" s="17"/>
      <c r="BYQ238" s="17"/>
      <c r="BYR238" s="17"/>
      <c r="BYS238" s="17"/>
      <c r="BYT238" s="17"/>
      <c r="BYU238" s="17"/>
      <c r="BYV238" s="17"/>
      <c r="BYW238" s="17"/>
      <c r="BYX238" s="17"/>
      <c r="BYY238" s="17"/>
      <c r="BYZ238" s="17"/>
      <c r="BZA238" s="17"/>
      <c r="BZB238" s="17"/>
      <c r="BZC238" s="17"/>
      <c r="BZD238" s="17"/>
      <c r="BZE238" s="17"/>
      <c r="BZF238" s="17"/>
      <c r="BZG238" s="17"/>
      <c r="BZH238" s="17"/>
      <c r="BZI238" s="17"/>
      <c r="BZJ238" s="17"/>
      <c r="BZK238" s="17"/>
      <c r="BZL238" s="17"/>
      <c r="BZM238" s="17"/>
      <c r="BZN238" s="17"/>
      <c r="BZO238" s="17"/>
      <c r="BZP238" s="17"/>
      <c r="BZQ238" s="17"/>
      <c r="BZR238" s="17"/>
      <c r="BZS238" s="17"/>
      <c r="BZT238" s="17"/>
      <c r="BZU238" s="17"/>
      <c r="BZV238" s="17"/>
      <c r="BZW238" s="17"/>
      <c r="BZX238" s="17"/>
      <c r="BZY238" s="17"/>
      <c r="BZZ238" s="17"/>
      <c r="CAA238" s="17"/>
      <c r="CAB238" s="17"/>
      <c r="CAC238" s="17"/>
      <c r="CAD238" s="17"/>
      <c r="CAE238" s="17"/>
      <c r="CAF238" s="17"/>
      <c r="CAG238" s="17"/>
      <c r="CAH238" s="17"/>
      <c r="CAI238" s="17"/>
      <c r="CAJ238" s="17"/>
      <c r="CAK238" s="17"/>
      <c r="CAL238" s="17"/>
      <c r="CAM238" s="17"/>
      <c r="CAN238" s="17"/>
      <c r="CAO238" s="17"/>
      <c r="CAP238" s="17"/>
      <c r="CAQ238" s="17"/>
      <c r="CAR238" s="17"/>
      <c r="CAS238" s="17"/>
      <c r="CAT238" s="17"/>
      <c r="CAU238" s="17"/>
      <c r="CAV238" s="17"/>
      <c r="CAW238" s="17"/>
      <c r="CAX238" s="17"/>
      <c r="CAY238" s="17"/>
      <c r="CAZ238" s="17"/>
      <c r="CBA238" s="17"/>
      <c r="CBB238" s="17"/>
      <c r="CBC238" s="17"/>
      <c r="CBD238" s="17"/>
      <c r="CBE238" s="17"/>
      <c r="CBF238" s="17"/>
      <c r="CBG238" s="17"/>
      <c r="CBH238" s="17"/>
      <c r="CBI238" s="17"/>
      <c r="CBJ238" s="17"/>
      <c r="CBK238" s="17"/>
      <c r="CBL238" s="17"/>
      <c r="CBM238" s="17"/>
      <c r="CBN238" s="17"/>
      <c r="CBO238" s="17"/>
      <c r="CBP238" s="17"/>
      <c r="CBQ238" s="17"/>
      <c r="CBR238" s="17"/>
      <c r="CBS238" s="17"/>
      <c r="CBT238" s="17"/>
      <c r="CBU238" s="17"/>
      <c r="CBV238" s="17"/>
      <c r="CBW238" s="17"/>
      <c r="CBX238" s="17"/>
      <c r="CBY238" s="17"/>
      <c r="CBZ238" s="17"/>
      <c r="CCA238" s="17"/>
      <c r="CCB238" s="17"/>
      <c r="CCC238" s="17"/>
      <c r="CCD238" s="17"/>
      <c r="CCE238" s="17"/>
      <c r="CCF238" s="17"/>
      <c r="CCG238" s="17"/>
      <c r="CCH238" s="17"/>
      <c r="CCI238" s="17"/>
      <c r="CCJ238" s="17"/>
      <c r="CCK238" s="17"/>
      <c r="CCL238" s="17"/>
      <c r="CCM238" s="17"/>
      <c r="CCN238" s="17"/>
      <c r="CCO238" s="17"/>
      <c r="CCP238" s="17"/>
      <c r="CCQ238" s="17"/>
      <c r="CCR238" s="17"/>
      <c r="CCS238" s="17"/>
      <c r="CCT238" s="17"/>
      <c r="CCU238" s="17"/>
      <c r="CCV238" s="17"/>
      <c r="CCW238" s="17"/>
      <c r="CCX238" s="17"/>
      <c r="CCY238" s="17"/>
      <c r="CCZ238" s="17"/>
      <c r="CDA238" s="17"/>
      <c r="CDB238" s="17"/>
      <c r="CDC238" s="17"/>
      <c r="CDD238" s="17"/>
      <c r="CDE238" s="17"/>
      <c r="CDF238" s="17"/>
      <c r="CDG238" s="17"/>
      <c r="CDH238" s="17"/>
      <c r="CDI238" s="17"/>
      <c r="CDJ238" s="17"/>
      <c r="CDK238" s="17"/>
      <c r="CDL238" s="17"/>
      <c r="CDM238" s="17"/>
      <c r="CDN238" s="17"/>
      <c r="CDO238" s="17"/>
      <c r="CDP238" s="17"/>
      <c r="CDQ238" s="17"/>
      <c r="CDR238" s="17"/>
      <c r="CDS238" s="17"/>
      <c r="CDT238" s="17"/>
      <c r="CDU238" s="17"/>
    </row>
    <row r="239">
      <c r="A239" s="14" t="s">
        <v>2696</v>
      </c>
      <c r="B239" s="14" t="s">
        <v>4542</v>
      </c>
      <c r="C239" s="14" t="s">
        <v>2601</v>
      </c>
      <c r="D239" s="14" t="s">
        <v>2636</v>
      </c>
      <c r="E239" s="14" t="s">
        <v>4543</v>
      </c>
      <c r="F239" s="14" t="s">
        <v>2835</v>
      </c>
      <c r="I239" s="14" t="s">
        <v>4544</v>
      </c>
      <c r="J239" s="14" t="s">
        <v>2618</v>
      </c>
      <c r="K239" s="14" t="s">
        <v>2619</v>
      </c>
      <c r="L239" s="14" t="s">
        <v>2639</v>
      </c>
      <c r="M239" s="17"/>
      <c r="N239" s="14" t="s">
        <v>2690</v>
      </c>
      <c r="O239" s="14" t="s">
        <v>2690</v>
      </c>
      <c r="P239" s="14" t="s">
        <v>2690</v>
      </c>
      <c r="Q239" s="16">
        <v>11.0</v>
      </c>
      <c r="R239" s="16">
        <v>4104591.0</v>
      </c>
      <c r="S239" s="16">
        <v>4104591.0</v>
      </c>
      <c r="T239" s="14" t="s">
        <v>2631</v>
      </c>
      <c r="U239" s="14" t="s">
        <v>2621</v>
      </c>
      <c r="V239" s="14" t="s">
        <v>4545</v>
      </c>
      <c r="W239" s="14" t="s">
        <v>4546</v>
      </c>
      <c r="X239" s="16">
        <v>0.27</v>
      </c>
      <c r="Y239" s="17"/>
      <c r="Z239" s="16">
        <v>14.0</v>
      </c>
      <c r="AA239" s="16">
        <v>38.0</v>
      </c>
      <c r="AB239" s="17"/>
      <c r="AC239" s="16">
        <v>73.0</v>
      </c>
      <c r="AD239" s="16">
        <v>273.0</v>
      </c>
      <c r="AE239" s="22">
        <v>45577.0</v>
      </c>
      <c r="AF239" s="17"/>
      <c r="AG239" s="17"/>
      <c r="AH239" s="17"/>
      <c r="AI239" s="17"/>
      <c r="AJ239" s="17"/>
      <c r="AK239" s="17"/>
      <c r="AL239" s="16">
        <v>55.0</v>
      </c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4" t="s">
        <v>2642</v>
      </c>
      <c r="BB239" s="17"/>
      <c r="BC239" s="17"/>
      <c r="BD239" s="17"/>
      <c r="BE239" s="17"/>
      <c r="BF239" s="14" t="s">
        <v>2574</v>
      </c>
      <c r="BG239" s="16">
        <v>1.0</v>
      </c>
      <c r="BH239" s="14" t="s">
        <v>2564</v>
      </c>
      <c r="BI239" s="14" t="s">
        <v>2565</v>
      </c>
      <c r="BJ239" s="14" t="s">
        <v>2566</v>
      </c>
      <c r="BK239" s="17"/>
      <c r="BL239" s="17"/>
      <c r="BM239" s="16">
        <v>9.1</v>
      </c>
      <c r="BN239" s="17"/>
      <c r="BO239" s="17"/>
      <c r="BP239" s="17"/>
      <c r="BQ239" s="17"/>
      <c r="BR239" s="17"/>
      <c r="BS239" s="16">
        <v>0.1246</v>
      </c>
      <c r="BT239" s="16">
        <v>17.7203538</v>
      </c>
      <c r="BU239" s="14" t="s">
        <v>2567</v>
      </c>
      <c r="BV239" s="14" t="s">
        <v>2701</v>
      </c>
      <c r="BW239" s="14" t="s">
        <v>2702</v>
      </c>
      <c r="BX239" s="16">
        <v>25.0</v>
      </c>
      <c r="BY239" s="14" t="s">
        <v>2642</v>
      </c>
      <c r="BZ239" s="16">
        <v>539.0</v>
      </c>
      <c r="CA239" s="16">
        <v>-20410.0</v>
      </c>
      <c r="CB239" s="16">
        <v>0.0</v>
      </c>
      <c r="CC239" s="16">
        <v>17.7203538</v>
      </c>
      <c r="CD239" s="14" t="s">
        <v>2571</v>
      </c>
      <c r="CE239" s="16">
        <v>17.7203538</v>
      </c>
      <c r="CF239" s="14" t="s">
        <v>2572</v>
      </c>
      <c r="CG239" s="14" t="s">
        <v>2704</v>
      </c>
      <c r="CH239" s="19">
        <v>41285.0</v>
      </c>
      <c r="CI239" s="14" t="s">
        <v>2573</v>
      </c>
      <c r="CJ239" s="17"/>
      <c r="CK239" s="14" t="s">
        <v>2574</v>
      </c>
      <c r="CL239" s="14" t="s">
        <v>2748</v>
      </c>
      <c r="CM239" s="20">
        <v>2279175.0</v>
      </c>
      <c r="CN239" s="14" t="s">
        <v>2748</v>
      </c>
      <c r="CO239" s="14" t="s">
        <v>2563</v>
      </c>
      <c r="CP239" s="14" t="s">
        <v>2563</v>
      </c>
      <c r="CQ239" s="16">
        <v>0.3384</v>
      </c>
      <c r="CR239" s="16">
        <v>0.1</v>
      </c>
      <c r="CS239" s="14" t="s">
        <v>2574</v>
      </c>
      <c r="CT239" s="14" t="s">
        <v>4547</v>
      </c>
      <c r="CU239" s="14" t="s">
        <v>3450</v>
      </c>
      <c r="CV239" s="14" t="s">
        <v>2706</v>
      </c>
      <c r="CW239" s="14" t="s">
        <v>4127</v>
      </c>
      <c r="CX239" s="14" t="s">
        <v>2580</v>
      </c>
      <c r="CY239" s="16">
        <v>17.7203538</v>
      </c>
      <c r="CZ239" s="14" t="s">
        <v>2581</v>
      </c>
      <c r="DB239" s="14" t="s">
        <v>2574</v>
      </c>
      <c r="DC239" s="14" t="s">
        <v>2708</v>
      </c>
      <c r="DD239" s="14" t="s">
        <v>2642</v>
      </c>
      <c r="DE239" s="14" t="s">
        <v>2563</v>
      </c>
      <c r="DF239" s="14" t="s">
        <v>2574</v>
      </c>
      <c r="DG239" s="14" t="s">
        <v>3152</v>
      </c>
      <c r="DH239" s="16">
        <v>55.0</v>
      </c>
      <c r="DI239" s="14" t="s">
        <v>2610</v>
      </c>
      <c r="DJ239" s="14" t="s">
        <v>4530</v>
      </c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  <c r="KL239" s="17"/>
      <c r="KM239" s="17"/>
      <c r="KN239" s="17"/>
      <c r="KO239" s="17"/>
      <c r="KP239" s="17"/>
      <c r="KQ239" s="17"/>
      <c r="KR239" s="17"/>
      <c r="KS239" s="17"/>
      <c r="KT239" s="17"/>
      <c r="KU239" s="17"/>
      <c r="KV239" s="17"/>
      <c r="KW239" s="17"/>
      <c r="KX239" s="17"/>
      <c r="KY239" s="17"/>
      <c r="KZ239" s="17"/>
      <c r="LA239" s="17"/>
      <c r="LB239" s="17"/>
      <c r="LC239" s="17"/>
      <c r="LD239" s="17"/>
      <c r="LE239" s="17"/>
      <c r="LF239" s="17"/>
      <c r="LG239" s="17"/>
      <c r="LH239" s="17"/>
      <c r="LI239" s="17"/>
      <c r="LJ239" s="17"/>
      <c r="LK239" s="17"/>
      <c r="LL239" s="17"/>
      <c r="LM239" s="17"/>
      <c r="LN239" s="17"/>
      <c r="LO239" s="17"/>
      <c r="LP239" s="17"/>
      <c r="LQ239" s="17"/>
      <c r="LR239" s="17"/>
      <c r="LS239" s="17"/>
      <c r="LT239" s="17"/>
      <c r="LU239" s="17"/>
      <c r="LV239" s="17"/>
      <c r="LW239" s="17"/>
      <c r="LX239" s="17"/>
      <c r="LY239" s="17"/>
      <c r="LZ239" s="17"/>
      <c r="MA239" s="17"/>
      <c r="MB239" s="17"/>
      <c r="MC239" s="17"/>
      <c r="MD239" s="17"/>
      <c r="ME239" s="17"/>
      <c r="MF239" s="17"/>
      <c r="MG239" s="17"/>
      <c r="MH239" s="17"/>
      <c r="MI239" s="17"/>
      <c r="MJ239" s="17"/>
      <c r="MK239" s="17"/>
      <c r="ML239" s="17"/>
      <c r="MM239" s="17"/>
      <c r="MN239" s="17"/>
      <c r="MO239" s="17"/>
      <c r="MP239" s="17"/>
      <c r="MQ239" s="17"/>
      <c r="MR239" s="17"/>
      <c r="MS239" s="17"/>
      <c r="MT239" s="17"/>
      <c r="MU239" s="17"/>
      <c r="MV239" s="17"/>
      <c r="MW239" s="17"/>
      <c r="MX239" s="17"/>
      <c r="MY239" s="17"/>
      <c r="MZ239" s="17"/>
      <c r="NA239" s="17"/>
      <c r="NB239" s="17"/>
      <c r="NC239" s="17"/>
      <c r="ND239" s="17"/>
      <c r="NE239" s="17"/>
      <c r="NF239" s="17"/>
      <c r="NG239" s="17"/>
      <c r="NH239" s="17"/>
      <c r="NI239" s="17"/>
      <c r="NJ239" s="17"/>
      <c r="NK239" s="17"/>
      <c r="NL239" s="17"/>
      <c r="NM239" s="17"/>
      <c r="NN239" s="17"/>
      <c r="NO239" s="17"/>
      <c r="NP239" s="17"/>
      <c r="NQ239" s="17"/>
      <c r="NR239" s="17"/>
      <c r="NS239" s="17"/>
      <c r="NT239" s="17"/>
      <c r="NU239" s="17"/>
      <c r="NV239" s="17"/>
      <c r="NW239" s="17"/>
      <c r="NX239" s="17"/>
      <c r="NY239" s="17"/>
      <c r="NZ239" s="17"/>
      <c r="OA239" s="17"/>
      <c r="OB239" s="17"/>
      <c r="OC239" s="17"/>
      <c r="OD239" s="17"/>
      <c r="OE239" s="17"/>
      <c r="OF239" s="17"/>
      <c r="OG239" s="17"/>
      <c r="OH239" s="17"/>
      <c r="OI239" s="17"/>
      <c r="OJ239" s="17"/>
      <c r="OK239" s="17"/>
      <c r="OL239" s="17"/>
      <c r="OM239" s="17"/>
      <c r="ON239" s="17"/>
      <c r="OO239" s="17"/>
      <c r="OP239" s="17"/>
      <c r="OQ239" s="17"/>
      <c r="OR239" s="17"/>
      <c r="OS239" s="17"/>
      <c r="OT239" s="17"/>
      <c r="OU239" s="17"/>
      <c r="OV239" s="17"/>
      <c r="OW239" s="17"/>
      <c r="OX239" s="17"/>
      <c r="OY239" s="17"/>
      <c r="OZ239" s="17"/>
      <c r="PA239" s="17"/>
      <c r="PB239" s="17"/>
      <c r="PC239" s="17"/>
      <c r="PD239" s="17"/>
      <c r="PE239" s="17"/>
      <c r="PF239" s="17"/>
      <c r="PG239" s="17"/>
      <c r="PH239" s="17"/>
      <c r="PI239" s="17"/>
      <c r="PJ239" s="17"/>
      <c r="PK239" s="17"/>
      <c r="PL239" s="17"/>
      <c r="PM239" s="17"/>
      <c r="PN239" s="17"/>
      <c r="PO239" s="17"/>
      <c r="PP239" s="17"/>
      <c r="PQ239" s="17"/>
      <c r="PR239" s="17"/>
      <c r="PS239" s="17"/>
      <c r="PT239" s="17"/>
      <c r="PU239" s="17"/>
      <c r="PV239" s="17"/>
      <c r="PW239" s="17"/>
      <c r="PX239" s="17"/>
      <c r="PY239" s="17"/>
      <c r="PZ239" s="17"/>
      <c r="QA239" s="17"/>
      <c r="QB239" s="17"/>
      <c r="QC239" s="17"/>
      <c r="QD239" s="17"/>
      <c r="QE239" s="17"/>
      <c r="QF239" s="17"/>
      <c r="QG239" s="17"/>
      <c r="QH239" s="17"/>
      <c r="QI239" s="17"/>
      <c r="QJ239" s="17"/>
      <c r="QK239" s="17"/>
      <c r="QL239" s="17"/>
      <c r="QM239" s="17"/>
      <c r="QN239" s="17"/>
      <c r="QO239" s="17"/>
      <c r="QP239" s="17"/>
      <c r="QQ239" s="17"/>
      <c r="QR239" s="17"/>
      <c r="QS239" s="17"/>
      <c r="QT239" s="17"/>
      <c r="QU239" s="16">
        <v>-19.0</v>
      </c>
      <c r="QV239" s="16">
        <v>-2.0</v>
      </c>
      <c r="QW239" s="16">
        <v>-10.0</v>
      </c>
      <c r="QX239" s="17"/>
      <c r="QY239" s="17"/>
      <c r="QZ239" s="17"/>
      <c r="RA239" s="17"/>
      <c r="RB239" s="17"/>
      <c r="RC239" s="17"/>
      <c r="RD239" s="17"/>
      <c r="RE239" s="17"/>
      <c r="RF239" s="17"/>
      <c r="RG239" s="17"/>
      <c r="RH239" s="17"/>
      <c r="RI239" s="17"/>
      <c r="RJ239" s="17"/>
      <c r="RK239" s="17"/>
      <c r="RL239" s="17"/>
      <c r="RM239" s="17"/>
      <c r="RN239" s="17"/>
      <c r="RO239" s="17"/>
      <c r="RP239" s="17"/>
      <c r="RQ239" s="17"/>
      <c r="RR239" s="17"/>
      <c r="RS239" s="17"/>
      <c r="RT239" s="17"/>
      <c r="RU239" s="17"/>
      <c r="RV239" s="17"/>
      <c r="RW239" s="17"/>
      <c r="RX239" s="17"/>
      <c r="RY239" s="17"/>
      <c r="RZ239" s="17"/>
      <c r="SA239" s="17"/>
      <c r="SB239" s="17"/>
      <c r="SC239" s="17"/>
      <c r="SD239" s="17"/>
      <c r="SE239" s="17"/>
      <c r="SF239" s="17"/>
      <c r="SG239" s="17"/>
      <c r="SH239" s="17"/>
      <c r="SI239" s="17"/>
      <c r="SJ239" s="17"/>
      <c r="SK239" s="17"/>
      <c r="SL239" s="17"/>
      <c r="SM239" s="17"/>
      <c r="SN239" s="17"/>
      <c r="SO239" s="17"/>
      <c r="SP239" s="17"/>
      <c r="SQ239" s="17"/>
      <c r="SR239" s="17"/>
      <c r="SS239" s="17"/>
      <c r="ST239" s="17"/>
      <c r="SU239" s="17"/>
      <c r="SV239" s="17"/>
      <c r="SW239" s="17"/>
      <c r="SX239" s="17"/>
      <c r="SY239" s="17"/>
      <c r="SZ239" s="17"/>
      <c r="TA239" s="17"/>
      <c r="TB239" s="17"/>
      <c r="TC239" s="17"/>
      <c r="TD239" s="17"/>
      <c r="TE239" s="17"/>
      <c r="TF239" s="17"/>
      <c r="TG239" s="17"/>
      <c r="TH239" s="17"/>
      <c r="TI239" s="17"/>
      <c r="TJ239" s="17"/>
      <c r="TK239" s="17"/>
      <c r="TL239" s="17"/>
      <c r="TM239" s="17"/>
      <c r="TN239" s="17"/>
      <c r="TO239" s="17"/>
      <c r="TP239" s="17"/>
      <c r="TQ239" s="17"/>
      <c r="TR239" s="17"/>
      <c r="TS239" s="17"/>
      <c r="TT239" s="17"/>
      <c r="TU239" s="17"/>
      <c r="TV239" s="17"/>
      <c r="TW239" s="17"/>
      <c r="TX239" s="17"/>
      <c r="TY239" s="17"/>
      <c r="TZ239" s="17"/>
      <c r="UA239" s="17"/>
      <c r="UB239" s="17"/>
      <c r="UC239" s="17"/>
      <c r="UD239" s="17"/>
      <c r="UE239" s="17"/>
      <c r="UF239" s="17"/>
      <c r="UG239" s="17"/>
      <c r="UH239" s="17"/>
      <c r="UI239" s="17"/>
      <c r="UJ239" s="17"/>
      <c r="UK239" s="17"/>
      <c r="UL239" s="17"/>
      <c r="UM239" s="17"/>
      <c r="UN239" s="17"/>
      <c r="UO239" s="17"/>
      <c r="UP239" s="17"/>
      <c r="UQ239" s="17"/>
      <c r="UR239" s="17"/>
      <c r="US239" s="17"/>
      <c r="UT239" s="17"/>
      <c r="UU239" s="17"/>
      <c r="UV239" s="17"/>
      <c r="UW239" s="17"/>
      <c r="UX239" s="17"/>
      <c r="UY239" s="17"/>
      <c r="UZ239" s="17"/>
      <c r="VA239" s="17"/>
      <c r="VB239" s="17"/>
      <c r="VC239" s="17"/>
      <c r="VD239" s="17"/>
      <c r="VE239" s="17"/>
      <c r="VF239" s="17"/>
      <c r="VG239" s="17"/>
      <c r="VH239" s="17"/>
      <c r="VI239" s="17"/>
      <c r="VJ239" s="17"/>
      <c r="VK239" s="17"/>
      <c r="VL239" s="17"/>
      <c r="VM239" s="17"/>
      <c r="VN239" s="17"/>
      <c r="VO239" s="17"/>
      <c r="VP239" s="17"/>
      <c r="VQ239" s="17"/>
      <c r="VR239" s="17"/>
      <c r="VS239" s="17"/>
      <c r="VT239" s="17"/>
      <c r="VU239" s="17"/>
      <c r="VV239" s="17"/>
      <c r="VW239" s="17"/>
      <c r="VX239" s="17"/>
      <c r="VY239" s="17"/>
      <c r="VZ239" s="17"/>
      <c r="WA239" s="17"/>
      <c r="WB239" s="17"/>
      <c r="WC239" s="17"/>
      <c r="WD239" s="17"/>
      <c r="WE239" s="17"/>
      <c r="WF239" s="17"/>
      <c r="WG239" s="17"/>
      <c r="WH239" s="17"/>
      <c r="WI239" s="17"/>
      <c r="WJ239" s="17"/>
      <c r="WK239" s="17"/>
      <c r="WL239" s="17"/>
      <c r="WM239" s="17"/>
      <c r="WN239" s="17"/>
      <c r="WO239" s="17"/>
      <c r="WP239" s="17"/>
      <c r="WQ239" s="17"/>
      <c r="WR239" s="17"/>
      <c r="WS239" s="17"/>
      <c r="WT239" s="17"/>
      <c r="WU239" s="17"/>
      <c r="WV239" s="17"/>
      <c r="WW239" s="17"/>
      <c r="WX239" s="17"/>
      <c r="WY239" s="17"/>
      <c r="WZ239" s="17"/>
      <c r="XA239" s="17"/>
      <c r="XB239" s="17"/>
      <c r="XC239" s="17"/>
      <c r="XD239" s="17"/>
      <c r="XE239" s="17"/>
      <c r="XF239" s="17"/>
      <c r="XG239" s="17"/>
      <c r="XH239" s="17"/>
      <c r="XI239" s="17"/>
      <c r="XJ239" s="17"/>
      <c r="XK239" s="17"/>
      <c r="XL239" s="17"/>
      <c r="XM239" s="17"/>
      <c r="XN239" s="17"/>
      <c r="XO239" s="17"/>
      <c r="XP239" s="17"/>
      <c r="XQ239" s="17"/>
      <c r="XR239" s="17"/>
      <c r="XS239" s="17"/>
      <c r="XT239" s="17"/>
      <c r="XU239" s="17"/>
      <c r="XV239" s="17"/>
      <c r="XW239" s="17"/>
      <c r="XX239" s="17"/>
      <c r="XY239" s="17"/>
      <c r="XZ239" s="17"/>
      <c r="YA239" s="17"/>
      <c r="YB239" s="17"/>
      <c r="YC239" s="17"/>
      <c r="YD239" s="17"/>
      <c r="YE239" s="17"/>
      <c r="YF239" s="17"/>
      <c r="YG239" s="17"/>
      <c r="YH239" s="17"/>
      <c r="YI239" s="17"/>
      <c r="YJ239" s="17"/>
      <c r="YK239" s="17"/>
      <c r="YL239" s="17"/>
      <c r="YM239" s="17"/>
      <c r="YN239" s="17"/>
      <c r="YO239" s="17"/>
      <c r="YP239" s="17"/>
      <c r="YQ239" s="17"/>
      <c r="YR239" s="17"/>
      <c r="YS239" s="17"/>
      <c r="YT239" s="17"/>
      <c r="YU239" s="17"/>
      <c r="YV239" s="17"/>
      <c r="YW239" s="17"/>
      <c r="YX239" s="17"/>
      <c r="YY239" s="17"/>
      <c r="YZ239" s="17"/>
      <c r="ZA239" s="17"/>
      <c r="ZB239" s="17"/>
      <c r="ZC239" s="17"/>
      <c r="ZD239" s="17"/>
      <c r="ZE239" s="17"/>
      <c r="ZF239" s="17"/>
      <c r="ZG239" s="17"/>
      <c r="ZH239" s="17"/>
      <c r="ZI239" s="17"/>
      <c r="ZJ239" s="17"/>
      <c r="ZK239" s="17"/>
      <c r="ZL239" s="17"/>
      <c r="ZM239" s="17"/>
      <c r="ZN239" s="17"/>
      <c r="ZO239" s="17"/>
      <c r="ZP239" s="17"/>
      <c r="ZQ239" s="17"/>
      <c r="ZR239" s="17"/>
      <c r="ZS239" s="17"/>
      <c r="ZT239" s="17"/>
      <c r="ZU239" s="17"/>
      <c r="ZV239" s="17"/>
      <c r="ZW239" s="17"/>
      <c r="ZX239" s="17"/>
      <c r="ZY239" s="17"/>
      <c r="ZZ239" s="17"/>
      <c r="AAA239" s="17"/>
      <c r="AAB239" s="17"/>
      <c r="AAC239" s="17"/>
      <c r="AAD239" s="17"/>
      <c r="AAE239" s="17"/>
      <c r="AAF239" s="17"/>
      <c r="AAG239" s="17"/>
      <c r="AAH239" s="17"/>
      <c r="AAI239" s="17"/>
      <c r="AAJ239" s="17"/>
      <c r="AAK239" s="17"/>
      <c r="AAL239" s="17"/>
      <c r="AAM239" s="17"/>
      <c r="AAN239" s="17"/>
      <c r="AAO239" s="17"/>
      <c r="AAP239" s="17"/>
      <c r="AAQ239" s="17"/>
      <c r="AAR239" s="17"/>
      <c r="AAS239" s="17"/>
      <c r="AAT239" s="17"/>
      <c r="AAU239" s="17"/>
      <c r="AAV239" s="17"/>
      <c r="AAW239" s="17"/>
      <c r="AAX239" s="17"/>
      <c r="AAY239" s="17"/>
      <c r="AAZ239" s="17"/>
      <c r="ABA239" s="17"/>
      <c r="ABB239" s="17"/>
      <c r="ABC239" s="17"/>
      <c r="ABD239" s="17"/>
      <c r="ABE239" s="17"/>
      <c r="ABF239" s="17"/>
      <c r="ABG239" s="17"/>
      <c r="ABH239" s="17"/>
      <c r="ABI239" s="17"/>
      <c r="ABJ239" s="17"/>
      <c r="ABK239" s="17"/>
      <c r="ABL239" s="17"/>
      <c r="ABM239" s="17"/>
      <c r="ABN239" s="17"/>
      <c r="ABO239" s="17"/>
      <c r="ABP239" s="17"/>
      <c r="ABQ239" s="17"/>
      <c r="ABR239" s="17"/>
      <c r="ABS239" s="17"/>
      <c r="ABT239" s="17"/>
      <c r="ABU239" s="17"/>
      <c r="ABV239" s="17"/>
      <c r="ABW239" s="17"/>
      <c r="ABX239" s="17"/>
      <c r="ABY239" s="17"/>
      <c r="ABZ239" s="17"/>
      <c r="ACA239" s="17"/>
      <c r="ACB239" s="17"/>
      <c r="ACC239" s="17"/>
      <c r="ACD239" s="17"/>
      <c r="ACE239" s="17"/>
      <c r="ACF239" s="17"/>
      <c r="ACG239" s="17"/>
      <c r="ACH239" s="17"/>
      <c r="ACI239" s="17"/>
      <c r="ACJ239" s="17"/>
      <c r="ACK239" s="17"/>
      <c r="ACL239" s="17"/>
      <c r="ACM239" s="17"/>
      <c r="ACN239" s="17"/>
      <c r="ACO239" s="17"/>
      <c r="ACP239" s="17"/>
      <c r="ACQ239" s="17"/>
      <c r="ACR239" s="17"/>
      <c r="ACS239" s="17"/>
      <c r="ACT239" s="17"/>
      <c r="ACU239" s="17"/>
      <c r="ACV239" s="17"/>
      <c r="ACW239" s="17"/>
      <c r="ACX239" s="17"/>
      <c r="ACY239" s="17"/>
      <c r="ACZ239" s="17"/>
      <c r="ADA239" s="17"/>
      <c r="ADB239" s="17"/>
      <c r="ADC239" s="17"/>
      <c r="ADD239" s="17"/>
      <c r="ADE239" s="17"/>
      <c r="ADF239" s="17"/>
      <c r="ADG239" s="17"/>
      <c r="ADH239" s="17"/>
      <c r="ADI239" s="17"/>
      <c r="ADJ239" s="17"/>
      <c r="ADK239" s="17"/>
      <c r="ADL239" s="17"/>
      <c r="ADM239" s="17"/>
      <c r="ADN239" s="17"/>
      <c r="ADO239" s="17"/>
      <c r="ADP239" s="17"/>
      <c r="ADQ239" s="17"/>
      <c r="ADR239" s="17"/>
      <c r="ADS239" s="17"/>
      <c r="ADT239" s="17"/>
      <c r="ADU239" s="17"/>
      <c r="ADV239" s="17"/>
      <c r="ADW239" s="17"/>
      <c r="ADX239" s="17"/>
      <c r="ADY239" s="17"/>
      <c r="ADZ239" s="17"/>
      <c r="AEA239" s="17"/>
      <c r="AEB239" s="17"/>
      <c r="AEC239" s="17"/>
      <c r="AED239" s="17"/>
      <c r="AEE239" s="17"/>
      <c r="AEF239" s="17"/>
      <c r="AEG239" s="17"/>
      <c r="AEH239" s="17"/>
      <c r="AEI239" s="17"/>
      <c r="AEJ239" s="17"/>
      <c r="AEK239" s="17"/>
      <c r="AEL239" s="17"/>
      <c r="AEM239" s="17"/>
      <c r="AEN239" s="17"/>
      <c r="AEO239" s="17"/>
      <c r="AEP239" s="17"/>
      <c r="AEQ239" s="17"/>
      <c r="AER239" s="17"/>
      <c r="AES239" s="17"/>
      <c r="AET239" s="17"/>
      <c r="AEU239" s="17"/>
      <c r="AEV239" s="17"/>
      <c r="AEW239" s="17"/>
      <c r="AEX239" s="17"/>
      <c r="AEY239" s="17"/>
      <c r="AEZ239" s="17"/>
      <c r="AFA239" s="17"/>
      <c r="AFB239" s="17"/>
      <c r="AFC239" s="17"/>
      <c r="AFD239" s="17"/>
      <c r="AFE239" s="17"/>
      <c r="AFF239" s="17"/>
      <c r="AFG239" s="17"/>
      <c r="AFH239" s="17"/>
      <c r="AFI239" s="17"/>
      <c r="AFJ239" s="17"/>
      <c r="AFK239" s="17"/>
      <c r="AFL239" s="17"/>
      <c r="AFM239" s="17"/>
      <c r="AFN239" s="17"/>
      <c r="AFO239" s="17"/>
      <c r="AFP239" s="17"/>
      <c r="AFQ239" s="17"/>
      <c r="AFR239" s="17"/>
      <c r="AFS239" s="17"/>
      <c r="AFT239" s="17"/>
      <c r="AFU239" s="17"/>
      <c r="AFV239" s="17"/>
      <c r="AFW239" s="17"/>
      <c r="AFX239" s="17"/>
      <c r="AFY239" s="17"/>
      <c r="AFZ239" s="17"/>
      <c r="AGA239" s="17"/>
      <c r="AGB239" s="17"/>
      <c r="AGC239" s="17"/>
      <c r="AGD239" s="17"/>
      <c r="AGE239" s="17"/>
      <c r="AGF239" s="17"/>
      <c r="AGG239" s="17"/>
      <c r="AGH239" s="17"/>
      <c r="AGI239" s="17"/>
      <c r="AGJ239" s="17"/>
      <c r="AGK239" s="17"/>
      <c r="AGL239" s="17"/>
      <c r="AGM239" s="17"/>
      <c r="AGN239" s="17"/>
      <c r="AGO239" s="17"/>
      <c r="AGP239" s="17"/>
      <c r="AGQ239" s="17"/>
      <c r="AGR239" s="17"/>
      <c r="AGS239" s="17"/>
      <c r="AGT239" s="17"/>
      <c r="AGU239" s="17"/>
      <c r="AGV239" s="17"/>
      <c r="AGW239" s="17"/>
      <c r="AGX239" s="17"/>
      <c r="AGY239" s="17"/>
      <c r="AGZ239" s="17"/>
      <c r="AHA239" s="17"/>
      <c r="AHB239" s="17"/>
      <c r="AHC239" s="17"/>
      <c r="AHD239" s="17"/>
      <c r="AHE239" s="17"/>
      <c r="AHF239" s="17"/>
      <c r="AHG239" s="17"/>
      <c r="AHH239" s="17"/>
      <c r="AHI239" s="17"/>
      <c r="AHJ239" s="17"/>
      <c r="AHK239" s="17"/>
      <c r="AHL239" s="17"/>
      <c r="AHM239" s="17"/>
      <c r="AHN239" s="17"/>
      <c r="AHO239" s="17"/>
      <c r="AHP239" s="17"/>
      <c r="AHQ239" s="17"/>
      <c r="AHR239" s="17"/>
      <c r="AHS239" s="17"/>
      <c r="AHT239" s="17"/>
      <c r="AHU239" s="17"/>
      <c r="AHV239" s="17"/>
      <c r="AHW239" s="17"/>
      <c r="AHX239" s="17"/>
      <c r="AHY239" s="17"/>
      <c r="AHZ239" s="17"/>
      <c r="AIA239" s="17"/>
      <c r="AIB239" s="17"/>
      <c r="AIC239" s="17"/>
      <c r="AID239" s="17"/>
      <c r="AIE239" s="17"/>
      <c r="AIF239" s="17"/>
      <c r="AIG239" s="17"/>
      <c r="AIH239" s="17"/>
      <c r="AII239" s="17"/>
      <c r="AIJ239" s="17"/>
      <c r="AIK239" s="17"/>
      <c r="AIL239" s="17"/>
      <c r="AIM239" s="17"/>
      <c r="AIN239" s="17"/>
      <c r="AIO239" s="17"/>
      <c r="AIP239" s="17"/>
      <c r="AIQ239" s="17"/>
      <c r="AIR239" s="17"/>
      <c r="AIS239" s="17"/>
      <c r="AIT239" s="17"/>
      <c r="AIU239" s="17"/>
      <c r="AIV239" s="17"/>
      <c r="AIW239" s="17"/>
      <c r="AIX239" s="17"/>
      <c r="AIY239" s="17"/>
      <c r="AIZ239" s="17"/>
      <c r="AJA239" s="17"/>
      <c r="AJB239" s="17"/>
      <c r="AJC239" s="17"/>
      <c r="AJD239" s="17"/>
      <c r="AJE239" s="17"/>
      <c r="AJF239" s="17"/>
      <c r="AJG239" s="17"/>
      <c r="AJH239" s="17"/>
      <c r="AJI239" s="17"/>
      <c r="AJJ239" s="17"/>
      <c r="AJK239" s="17"/>
      <c r="AJL239" s="17"/>
      <c r="AJM239" s="17"/>
      <c r="AJN239" s="17"/>
      <c r="AJO239" s="17"/>
      <c r="AJP239" s="17"/>
      <c r="AJQ239" s="17"/>
      <c r="AJR239" s="17"/>
      <c r="AJS239" s="17"/>
      <c r="AJT239" s="17"/>
      <c r="AJU239" s="17"/>
      <c r="AJV239" s="17"/>
      <c r="AJW239" s="17"/>
      <c r="AJX239" s="17"/>
      <c r="AJY239" s="17"/>
      <c r="AJZ239" s="17"/>
      <c r="AKA239" s="17"/>
      <c r="AKB239" s="17"/>
      <c r="AKC239" s="17"/>
      <c r="AKD239" s="17"/>
      <c r="AKE239" s="17"/>
      <c r="AKF239" s="17"/>
      <c r="AKG239" s="17"/>
      <c r="AKH239" s="17"/>
      <c r="AKI239" s="17"/>
      <c r="AKJ239" s="17"/>
      <c r="AKK239" s="17"/>
      <c r="AKL239" s="17"/>
      <c r="AKM239" s="17"/>
      <c r="AKN239" s="17"/>
      <c r="AKO239" s="17"/>
      <c r="AKP239" s="17"/>
      <c r="AKQ239" s="17"/>
      <c r="AKR239" s="17"/>
      <c r="AKS239" s="17"/>
      <c r="AKT239" s="17"/>
      <c r="AKU239" s="17"/>
      <c r="AKV239" s="17"/>
      <c r="AKW239" s="17"/>
      <c r="AKX239" s="17"/>
      <c r="AKY239" s="17"/>
      <c r="AKZ239" s="17"/>
      <c r="ALA239" s="17"/>
      <c r="ALB239" s="17"/>
      <c r="ALC239" s="17"/>
      <c r="ALD239" s="17"/>
      <c r="ALE239" s="17"/>
      <c r="ALF239" s="17"/>
      <c r="ALG239" s="17"/>
      <c r="ALH239" s="17"/>
      <c r="ALI239" s="17"/>
      <c r="ALJ239" s="17"/>
      <c r="ALK239" s="17"/>
      <c r="ALL239" s="17"/>
      <c r="ALM239" s="17"/>
      <c r="ALN239" s="17"/>
      <c r="ALO239" s="17"/>
      <c r="ALP239" s="17"/>
      <c r="ALQ239" s="17"/>
      <c r="ALR239" s="17"/>
      <c r="ALS239" s="17"/>
      <c r="ALT239" s="17"/>
      <c r="ALU239" s="17"/>
      <c r="ALV239" s="17"/>
      <c r="ALW239" s="17"/>
      <c r="ALX239" s="17"/>
      <c r="ALY239" s="17"/>
      <c r="ALZ239" s="17"/>
      <c r="AMA239" s="17"/>
      <c r="AMB239" s="17"/>
      <c r="AMC239" s="17"/>
      <c r="AMD239" s="17"/>
      <c r="AME239" s="17"/>
      <c r="AMF239" s="17"/>
      <c r="AMG239" s="17"/>
      <c r="AMH239" s="17"/>
      <c r="AMI239" s="17"/>
      <c r="AMJ239" s="17"/>
      <c r="AMK239" s="17"/>
      <c r="AML239" s="17"/>
      <c r="AMM239" s="17"/>
      <c r="AMN239" s="17"/>
      <c r="AMO239" s="17"/>
      <c r="AMP239" s="17"/>
      <c r="AMQ239" s="17"/>
      <c r="AMR239" s="17"/>
      <c r="AMS239" s="17"/>
      <c r="AMT239" s="17"/>
      <c r="AMU239" s="17"/>
      <c r="AMV239" s="17"/>
      <c r="AMW239" s="17"/>
      <c r="AMX239" s="17"/>
      <c r="AMY239" s="17"/>
      <c r="AMZ239" s="17"/>
      <c r="ANA239" s="17"/>
      <c r="ANB239" s="17"/>
      <c r="ANC239" s="17"/>
      <c r="AND239" s="17"/>
      <c r="ANE239" s="17"/>
      <c r="ANF239" s="17"/>
      <c r="ANG239" s="17"/>
      <c r="ANH239" s="17"/>
      <c r="ANI239" s="17"/>
      <c r="ANJ239" s="17"/>
      <c r="ANK239" s="17"/>
      <c r="ANL239" s="17"/>
      <c r="ANM239" s="17"/>
      <c r="ANN239" s="17"/>
      <c r="ANO239" s="17"/>
      <c r="ANP239" s="17"/>
      <c r="ANQ239" s="17"/>
      <c r="ANR239" s="17"/>
      <c r="ANS239" s="17"/>
      <c r="ANT239" s="17"/>
      <c r="ANU239" s="17"/>
      <c r="ANV239" s="17"/>
      <c r="ANW239" s="17"/>
      <c r="ANX239" s="17"/>
      <c r="ANY239" s="17"/>
      <c r="ANZ239" s="17"/>
      <c r="AOA239" s="17"/>
      <c r="AOB239" s="17"/>
      <c r="AOC239" s="17"/>
      <c r="AOD239" s="17"/>
      <c r="AOE239" s="17"/>
      <c r="AOF239" s="17"/>
      <c r="AOG239" s="17"/>
      <c r="AOH239" s="17"/>
      <c r="AOI239" s="17"/>
      <c r="AOJ239" s="17"/>
      <c r="AOK239" s="17"/>
      <c r="AOL239" s="17"/>
      <c r="AOM239" s="17"/>
      <c r="AON239" s="17"/>
      <c r="AOO239" s="17"/>
      <c r="AOP239" s="17"/>
      <c r="AOQ239" s="17"/>
      <c r="AOR239" s="17"/>
      <c r="AOS239" s="17"/>
      <c r="AOT239" s="17"/>
      <c r="AOU239" s="17"/>
      <c r="AOV239" s="17"/>
      <c r="AOW239" s="17"/>
      <c r="AOX239" s="17"/>
      <c r="AOY239" s="17"/>
      <c r="AOZ239" s="17"/>
      <c r="APA239" s="17"/>
      <c r="APB239" s="17"/>
      <c r="APC239" s="17"/>
      <c r="APD239" s="17"/>
      <c r="APE239" s="17"/>
      <c r="APF239" s="17"/>
      <c r="APG239" s="17"/>
      <c r="APH239" s="17"/>
      <c r="API239" s="17"/>
      <c r="APJ239" s="17"/>
      <c r="APK239" s="17"/>
      <c r="APL239" s="17"/>
      <c r="APM239" s="17"/>
      <c r="APN239" s="17"/>
      <c r="APO239" s="17"/>
      <c r="APP239" s="17"/>
      <c r="APQ239" s="17"/>
      <c r="APR239" s="17"/>
      <c r="APS239" s="17"/>
      <c r="APT239" s="17"/>
      <c r="APU239" s="17"/>
      <c r="APV239" s="17"/>
      <c r="APW239" s="17"/>
      <c r="APX239" s="17"/>
      <c r="APY239" s="17"/>
      <c r="APZ239" s="17"/>
      <c r="AQA239" s="17"/>
      <c r="AQB239" s="17"/>
      <c r="AQC239" s="17"/>
      <c r="AQD239" s="17"/>
      <c r="AQE239" s="17"/>
      <c r="AQF239" s="17"/>
      <c r="AQG239" s="17"/>
      <c r="AQH239" s="17"/>
      <c r="AQI239" s="17"/>
      <c r="AQJ239" s="17"/>
      <c r="AQK239" s="17"/>
      <c r="AQL239" s="17"/>
      <c r="AQM239" s="17"/>
      <c r="AQN239" s="17"/>
      <c r="AQO239" s="17"/>
      <c r="AQP239" s="17"/>
      <c r="AQQ239" s="17"/>
      <c r="AQR239" s="17"/>
      <c r="AQS239" s="17"/>
      <c r="AQT239" s="17"/>
      <c r="AQU239" s="17"/>
      <c r="AQV239" s="17"/>
      <c r="AQW239" s="17"/>
      <c r="AQX239" s="17"/>
      <c r="AQY239" s="17"/>
      <c r="AQZ239" s="17"/>
      <c r="ARA239" s="17"/>
      <c r="ARB239" s="17"/>
      <c r="ARC239" s="17"/>
      <c r="ARD239" s="17"/>
      <c r="ARE239" s="17"/>
      <c r="ARF239" s="17"/>
      <c r="ARG239" s="17"/>
      <c r="ARH239" s="17"/>
      <c r="ARI239" s="17"/>
      <c r="ARJ239" s="17"/>
      <c r="ARK239" s="17"/>
      <c r="ARL239" s="17"/>
      <c r="ARM239" s="17"/>
      <c r="ARN239" s="17"/>
      <c r="ARO239" s="17"/>
      <c r="ARP239" s="17"/>
      <c r="ARQ239" s="17"/>
      <c r="ARR239" s="17"/>
      <c r="ARS239" s="17"/>
      <c r="ART239" s="17"/>
      <c r="ARU239" s="17"/>
      <c r="ARV239" s="17"/>
      <c r="ARW239" s="17"/>
      <c r="ARX239" s="17"/>
      <c r="ARY239" s="17"/>
      <c r="ARZ239" s="17"/>
      <c r="ASA239" s="17"/>
      <c r="ASB239" s="17"/>
      <c r="ASC239" s="17"/>
      <c r="ASD239" s="17"/>
      <c r="ASE239" s="17"/>
      <c r="ASF239" s="17"/>
      <c r="ASG239" s="17"/>
      <c r="ASH239" s="17"/>
      <c r="ASI239" s="17"/>
      <c r="ASJ239" s="17"/>
      <c r="ASK239" s="17"/>
      <c r="ASL239" s="17"/>
      <c r="ASM239" s="17"/>
      <c r="ASN239" s="17"/>
      <c r="ASO239" s="17"/>
      <c r="ASP239" s="17"/>
      <c r="ASQ239" s="17"/>
      <c r="ASR239" s="17"/>
      <c r="ASS239" s="17"/>
      <c r="AST239" s="17"/>
      <c r="ASU239" s="17"/>
      <c r="ASV239" s="17"/>
      <c r="ASW239" s="17"/>
      <c r="ASX239" s="17"/>
      <c r="ASY239" s="17"/>
      <c r="ASZ239" s="17"/>
      <c r="ATA239" s="17"/>
      <c r="ATB239" s="17"/>
      <c r="ATC239" s="17"/>
      <c r="ATD239" s="17"/>
      <c r="ATE239" s="17"/>
      <c r="ATF239" s="17"/>
      <c r="ATG239" s="17"/>
      <c r="ATH239" s="17"/>
      <c r="ATI239" s="17"/>
      <c r="ATJ239" s="17"/>
      <c r="ATK239" s="17"/>
      <c r="ATL239" s="17"/>
      <c r="ATM239" s="17"/>
      <c r="ATN239" s="17"/>
      <c r="ATO239" s="17"/>
      <c r="ATP239" s="17"/>
      <c r="ATQ239" s="17"/>
      <c r="ATR239" s="17"/>
      <c r="ATS239" s="17"/>
      <c r="ATT239" s="17"/>
      <c r="ATU239" s="17"/>
      <c r="ATV239" s="17"/>
      <c r="ATW239" s="17"/>
      <c r="ATX239" s="17"/>
      <c r="ATY239" s="17"/>
      <c r="ATZ239" s="17"/>
      <c r="AUA239" s="17"/>
      <c r="AUB239" s="17"/>
      <c r="AUC239" s="17"/>
      <c r="AUD239" s="17"/>
      <c r="AUE239" s="17"/>
      <c r="AUF239" s="17"/>
      <c r="AUG239" s="17"/>
      <c r="AUH239" s="17"/>
      <c r="AUI239" s="17"/>
      <c r="AUJ239" s="17"/>
      <c r="AUK239" s="17"/>
      <c r="AUL239" s="17"/>
      <c r="AUM239" s="17"/>
      <c r="AUN239" s="17"/>
      <c r="AUO239" s="17"/>
      <c r="AUP239" s="17"/>
      <c r="AUQ239" s="17"/>
      <c r="AUR239" s="17"/>
      <c r="AUS239" s="17"/>
      <c r="AUT239" s="17"/>
      <c r="AUU239" s="17"/>
      <c r="AUV239" s="17"/>
      <c r="AUW239" s="17"/>
      <c r="AUX239" s="17"/>
      <c r="AUY239" s="17"/>
      <c r="AUZ239" s="17"/>
      <c r="AVA239" s="17"/>
      <c r="AVB239" s="17"/>
      <c r="AVC239" s="17"/>
      <c r="AVD239" s="17"/>
      <c r="AVE239" s="17"/>
      <c r="AVF239" s="17"/>
      <c r="AVG239" s="17"/>
      <c r="AVH239" s="17"/>
      <c r="AVI239" s="17"/>
      <c r="AVJ239" s="17"/>
      <c r="AVK239" s="17"/>
      <c r="AVL239" s="17"/>
      <c r="AVM239" s="17"/>
      <c r="AVN239" s="17"/>
      <c r="AVO239" s="17"/>
      <c r="AVP239" s="17"/>
      <c r="AVQ239" s="17"/>
      <c r="AVR239" s="17"/>
      <c r="AVS239" s="17"/>
      <c r="AVT239" s="17"/>
      <c r="AVU239" s="17"/>
      <c r="AVV239" s="17"/>
      <c r="AVW239" s="17"/>
      <c r="AVX239" s="17"/>
      <c r="AVY239" s="17"/>
      <c r="AVZ239" s="17"/>
      <c r="AWA239" s="17"/>
      <c r="AWB239" s="17"/>
      <c r="AWC239" s="17"/>
      <c r="AWD239" s="17"/>
      <c r="AWE239" s="17"/>
      <c r="AWF239" s="17"/>
      <c r="AWG239" s="17"/>
      <c r="AWH239" s="17"/>
      <c r="AWI239" s="17"/>
      <c r="AWJ239" s="17"/>
      <c r="AWK239" s="17"/>
      <c r="AWL239" s="17"/>
      <c r="AWM239" s="17"/>
      <c r="AWN239" s="17"/>
      <c r="AWO239" s="17"/>
      <c r="AWP239" s="17"/>
      <c r="AWQ239" s="17"/>
      <c r="AWR239" s="17"/>
      <c r="AWS239" s="17"/>
      <c r="AWT239" s="17"/>
      <c r="AWU239" s="17"/>
      <c r="AWV239" s="17"/>
      <c r="AWW239" s="17"/>
      <c r="AWX239" s="17"/>
      <c r="AWY239" s="17"/>
      <c r="AWZ239" s="17"/>
      <c r="AXA239" s="17"/>
      <c r="AXB239" s="17"/>
      <c r="AXC239" s="17"/>
      <c r="AXD239" s="17"/>
      <c r="AXE239" s="17"/>
      <c r="AXF239" s="17"/>
      <c r="AXG239" s="17"/>
      <c r="AXH239" s="17"/>
      <c r="AXI239" s="17"/>
      <c r="AXJ239" s="17"/>
      <c r="AXK239" s="17"/>
      <c r="AXL239" s="17"/>
      <c r="AXM239" s="17"/>
      <c r="AXN239" s="17"/>
      <c r="AXO239" s="17"/>
      <c r="AXP239" s="17"/>
      <c r="AXQ239" s="17"/>
      <c r="AXR239" s="17"/>
      <c r="AXS239" s="17"/>
      <c r="AXT239" s="17"/>
      <c r="AXU239" s="17"/>
      <c r="AXV239" s="17"/>
      <c r="AXW239" s="17"/>
      <c r="AXX239" s="17"/>
      <c r="AXY239" s="17"/>
      <c r="AXZ239" s="17"/>
      <c r="AYA239" s="17"/>
      <c r="AYB239" s="17"/>
      <c r="AYC239" s="17"/>
      <c r="AYD239" s="17"/>
      <c r="AYE239" s="17"/>
      <c r="AYF239" s="17"/>
      <c r="AYG239" s="17"/>
      <c r="AYH239" s="17"/>
      <c r="AYI239" s="17"/>
      <c r="AYJ239" s="17"/>
      <c r="AYK239" s="17"/>
      <c r="AYL239" s="17"/>
      <c r="AYM239" s="17"/>
      <c r="AYN239" s="17"/>
      <c r="AYO239" s="17"/>
      <c r="AYP239" s="17"/>
      <c r="AYQ239" s="17"/>
      <c r="AYR239" s="17"/>
      <c r="AYS239" s="17"/>
      <c r="AYT239" s="17"/>
      <c r="AYU239" s="17"/>
      <c r="AYV239" s="17"/>
      <c r="AYW239" s="17"/>
      <c r="AYX239" s="17"/>
      <c r="AYY239" s="17"/>
      <c r="AYZ239" s="17"/>
      <c r="AZA239" s="17"/>
      <c r="AZB239" s="17"/>
      <c r="AZC239" s="17"/>
      <c r="AZD239" s="17"/>
      <c r="AZE239" s="17"/>
      <c r="AZF239" s="17"/>
      <c r="AZG239" s="17"/>
      <c r="AZH239" s="17"/>
      <c r="AZI239" s="17"/>
      <c r="AZJ239" s="17"/>
      <c r="AZK239" s="17"/>
      <c r="AZL239" s="17"/>
      <c r="AZM239" s="17"/>
      <c r="AZN239" s="17"/>
      <c r="AZO239" s="17"/>
      <c r="AZP239" s="17"/>
      <c r="AZQ239" s="17"/>
      <c r="AZR239" s="17"/>
      <c r="AZS239" s="17"/>
      <c r="AZT239" s="17"/>
      <c r="AZU239" s="17"/>
      <c r="AZV239" s="17"/>
      <c r="AZW239" s="17"/>
      <c r="AZX239" s="17"/>
      <c r="AZY239" s="17"/>
      <c r="AZZ239" s="17"/>
      <c r="BAA239" s="17"/>
      <c r="BAB239" s="17"/>
      <c r="BAC239" s="17"/>
      <c r="BAD239" s="17"/>
      <c r="BAE239" s="17"/>
      <c r="BAF239" s="17"/>
      <c r="BAG239" s="17"/>
      <c r="BAH239" s="17"/>
      <c r="BAI239" s="17"/>
      <c r="BAJ239" s="17"/>
      <c r="BAK239" s="17"/>
      <c r="BAL239" s="17"/>
      <c r="BAM239" s="17"/>
      <c r="BAN239" s="17"/>
      <c r="BAO239" s="17"/>
      <c r="BAP239" s="17"/>
      <c r="BAQ239" s="17"/>
      <c r="BAR239" s="17"/>
      <c r="BAS239" s="17"/>
      <c r="BAT239" s="17"/>
      <c r="BAU239" s="17"/>
      <c r="BAV239" s="17"/>
      <c r="BAW239" s="17"/>
      <c r="BAX239" s="17"/>
      <c r="BAY239" s="17"/>
      <c r="BAZ239" s="17"/>
      <c r="BBA239" s="17"/>
      <c r="BBB239" s="17"/>
      <c r="BBC239" s="17"/>
      <c r="BBD239" s="17"/>
      <c r="BBE239" s="17"/>
      <c r="BBF239" s="17"/>
      <c r="BBG239" s="17"/>
      <c r="BBH239" s="17"/>
      <c r="BBI239" s="17"/>
      <c r="BBJ239" s="17"/>
      <c r="BBK239" s="17"/>
      <c r="BBL239" s="17"/>
      <c r="BBM239" s="17"/>
      <c r="BBN239" s="17"/>
      <c r="BBO239" s="17"/>
      <c r="BBP239" s="17"/>
      <c r="BBQ239" s="17"/>
      <c r="BBR239" s="17"/>
      <c r="BBS239" s="17"/>
      <c r="BBT239" s="17"/>
      <c r="BBU239" s="17"/>
      <c r="BBV239" s="17"/>
      <c r="BBW239" s="17"/>
      <c r="BBX239" s="17"/>
      <c r="BBY239" s="17"/>
      <c r="BBZ239" s="17"/>
      <c r="BCA239" s="17"/>
      <c r="BCB239" s="17"/>
      <c r="BCC239" s="17"/>
      <c r="BCD239" s="17"/>
      <c r="BCE239" s="17"/>
      <c r="BCF239" s="17"/>
      <c r="BCG239" s="17"/>
      <c r="BCH239" s="17"/>
      <c r="BCI239" s="17"/>
      <c r="BCJ239" s="17"/>
      <c r="BCK239" s="17"/>
      <c r="BCL239" s="17"/>
      <c r="BCM239" s="17"/>
      <c r="BCN239" s="17"/>
      <c r="BCO239" s="17"/>
      <c r="BCP239" s="17"/>
      <c r="BCQ239" s="17"/>
      <c r="BCR239" s="17"/>
      <c r="BCS239" s="17"/>
      <c r="BCT239" s="17"/>
      <c r="BCU239" s="17"/>
      <c r="BCV239" s="17"/>
      <c r="BCW239" s="17"/>
      <c r="BCX239" s="17"/>
      <c r="BCY239" s="17"/>
      <c r="BCZ239" s="17"/>
      <c r="BDA239" s="17"/>
      <c r="BDB239" s="17"/>
      <c r="BDC239" s="17"/>
      <c r="BDD239" s="17"/>
      <c r="BDE239" s="17"/>
      <c r="BDF239" s="17"/>
      <c r="BDG239" s="17"/>
      <c r="BDH239" s="17"/>
      <c r="BDI239" s="17"/>
      <c r="BDJ239" s="17"/>
      <c r="BDK239" s="17"/>
      <c r="BDL239" s="17"/>
      <c r="BDM239" s="17"/>
      <c r="BDN239" s="17"/>
      <c r="BDO239" s="17"/>
      <c r="BDP239" s="17"/>
      <c r="BDQ239" s="17"/>
      <c r="BDR239" s="17"/>
      <c r="BDS239" s="17"/>
      <c r="BDT239" s="17"/>
      <c r="BDU239" s="17"/>
      <c r="BDV239" s="17"/>
      <c r="BDW239" s="17"/>
      <c r="BDX239" s="17"/>
      <c r="BDY239" s="17"/>
      <c r="BDZ239" s="17"/>
      <c r="BEA239" s="17"/>
      <c r="BEB239" s="17"/>
      <c r="BEC239" s="17"/>
      <c r="BED239" s="17"/>
      <c r="BEE239" s="17"/>
      <c r="BEF239" s="17"/>
      <c r="BEG239" s="17"/>
      <c r="BEH239" s="17"/>
      <c r="BEI239" s="17"/>
      <c r="BEJ239" s="17"/>
      <c r="BEK239" s="17"/>
      <c r="BEL239" s="17"/>
      <c r="BEM239" s="17"/>
      <c r="BEN239" s="17"/>
      <c r="BEO239" s="17"/>
      <c r="BEP239" s="17"/>
      <c r="BEQ239" s="17"/>
      <c r="BER239" s="17"/>
      <c r="BES239" s="17"/>
      <c r="BET239" s="17"/>
      <c r="BEU239" s="17"/>
      <c r="BEV239" s="17"/>
      <c r="BEW239" s="17"/>
      <c r="BEX239" s="17"/>
      <c r="BEY239" s="17"/>
      <c r="BEZ239" s="17"/>
      <c r="BFA239" s="17"/>
      <c r="BFB239" s="17"/>
      <c r="BFC239" s="17"/>
      <c r="BFD239" s="17"/>
      <c r="BFE239" s="17"/>
      <c r="BFF239" s="17"/>
      <c r="BFG239" s="17"/>
      <c r="BFH239" s="17"/>
      <c r="BFI239" s="17"/>
      <c r="BFJ239" s="17"/>
      <c r="BFK239" s="17"/>
      <c r="BFL239" s="17"/>
      <c r="BFM239" s="17"/>
      <c r="BFN239" s="17"/>
      <c r="BFO239" s="17"/>
      <c r="BFP239" s="17"/>
      <c r="BFQ239" s="17"/>
      <c r="BFR239" s="17"/>
      <c r="BFS239" s="17"/>
      <c r="BFT239" s="17"/>
      <c r="BFU239" s="17"/>
      <c r="BFV239" s="17"/>
      <c r="BFW239" s="17"/>
      <c r="BFX239" s="17"/>
      <c r="BFY239" s="17"/>
      <c r="BFZ239" s="17"/>
      <c r="BGA239" s="17"/>
      <c r="BGB239" s="17"/>
      <c r="BGC239" s="17"/>
      <c r="BGD239" s="17"/>
      <c r="BGE239" s="17"/>
      <c r="BGF239" s="17"/>
      <c r="BGG239" s="17"/>
      <c r="BGH239" s="17"/>
      <c r="BGI239" s="17"/>
      <c r="BGJ239" s="17"/>
      <c r="BGK239" s="17"/>
      <c r="BGL239" s="17"/>
      <c r="BGM239" s="17"/>
      <c r="BGN239" s="17"/>
      <c r="BGO239" s="17"/>
      <c r="BGP239" s="17"/>
      <c r="BGQ239" s="17"/>
      <c r="BGR239" s="17"/>
      <c r="BGS239" s="17"/>
      <c r="BGT239" s="17"/>
      <c r="BGU239" s="17"/>
      <c r="BGV239" s="17"/>
      <c r="BGW239" s="17"/>
      <c r="BGX239" s="17"/>
      <c r="BGY239" s="17"/>
      <c r="BGZ239" s="17"/>
      <c r="BHA239" s="17"/>
      <c r="BHB239" s="17"/>
      <c r="BHC239" s="17"/>
      <c r="BHD239" s="17"/>
      <c r="BHE239" s="17"/>
      <c r="BHF239" s="17"/>
      <c r="BHG239" s="17"/>
      <c r="BHH239" s="17"/>
      <c r="BHI239" s="17"/>
      <c r="BHJ239" s="17"/>
      <c r="BHK239" s="17"/>
      <c r="BHL239" s="17"/>
      <c r="BHM239" s="17"/>
      <c r="BHN239" s="17"/>
      <c r="BHO239" s="17"/>
      <c r="BHP239" s="17"/>
      <c r="BHQ239" s="17"/>
      <c r="BHR239" s="17"/>
      <c r="BHS239" s="17"/>
      <c r="BHT239" s="17"/>
      <c r="BHU239" s="17"/>
      <c r="BHV239" s="17"/>
      <c r="BHW239" s="17"/>
      <c r="BHX239" s="17"/>
      <c r="BHY239" s="17"/>
      <c r="BHZ239" s="17"/>
      <c r="BIA239" s="17"/>
      <c r="BIB239" s="17"/>
      <c r="BIC239" s="17"/>
      <c r="BID239" s="17"/>
      <c r="BIE239" s="17"/>
      <c r="BIF239" s="17"/>
      <c r="BIG239" s="17"/>
      <c r="BIH239" s="17"/>
      <c r="BII239" s="17"/>
      <c r="BIJ239" s="17"/>
      <c r="BIK239" s="17"/>
      <c r="BIL239" s="17"/>
      <c r="BIM239" s="17"/>
      <c r="BIN239" s="17"/>
      <c r="BIO239" s="17"/>
      <c r="BIP239" s="17"/>
      <c r="BIQ239" s="17"/>
      <c r="BIR239" s="17"/>
      <c r="BIS239" s="17"/>
      <c r="BIT239" s="17"/>
      <c r="BIU239" s="17"/>
      <c r="BIV239" s="17"/>
      <c r="BIW239" s="17"/>
      <c r="BIX239" s="17"/>
      <c r="BIY239" s="17"/>
      <c r="BIZ239" s="17"/>
      <c r="BJA239" s="17"/>
      <c r="BJB239" s="17"/>
      <c r="BJC239" s="17"/>
      <c r="BJD239" s="17"/>
      <c r="BJE239" s="17"/>
      <c r="BJF239" s="17"/>
      <c r="BJG239" s="17"/>
      <c r="BJH239" s="17"/>
      <c r="BJI239" s="17"/>
      <c r="BJJ239" s="17"/>
      <c r="BJK239" s="17"/>
      <c r="BJL239" s="17"/>
      <c r="BJM239" s="17"/>
      <c r="BJN239" s="17"/>
      <c r="BJO239" s="17"/>
      <c r="BJP239" s="17"/>
      <c r="BJQ239" s="17"/>
      <c r="BJR239" s="17"/>
      <c r="BJS239" s="17"/>
      <c r="BJT239" s="17"/>
      <c r="BJU239" s="17"/>
      <c r="BJV239" s="17"/>
      <c r="BJW239" s="17"/>
      <c r="BJX239" s="17"/>
      <c r="BJY239" s="17"/>
      <c r="BJZ239" s="17"/>
      <c r="BKA239" s="17"/>
      <c r="BKB239" s="17"/>
      <c r="BKC239" s="17"/>
      <c r="BKD239" s="17"/>
      <c r="BKE239" s="17"/>
      <c r="BKF239" s="17"/>
      <c r="BKG239" s="17"/>
      <c r="BKH239" s="17"/>
      <c r="BKI239" s="17"/>
      <c r="BKJ239" s="17"/>
      <c r="BKK239" s="17"/>
      <c r="BKL239" s="17"/>
      <c r="BKM239" s="17"/>
      <c r="BKN239" s="17"/>
      <c r="BKO239" s="17"/>
      <c r="BKP239" s="17"/>
      <c r="BKQ239" s="17"/>
      <c r="BKR239" s="17"/>
      <c r="BKS239" s="17"/>
      <c r="BKT239" s="17"/>
      <c r="BKU239" s="17"/>
      <c r="BKV239" s="17"/>
      <c r="BKW239" s="17"/>
      <c r="BKX239" s="17"/>
      <c r="BKY239" s="17"/>
      <c r="BKZ239" s="17"/>
      <c r="BLA239" s="17"/>
      <c r="BLB239" s="17"/>
      <c r="BLC239" s="17"/>
      <c r="BLD239" s="17"/>
      <c r="BLE239" s="17"/>
      <c r="BLF239" s="17"/>
      <c r="BLG239" s="17"/>
      <c r="BLH239" s="17"/>
      <c r="BLI239" s="17"/>
      <c r="BLJ239" s="17"/>
      <c r="BLK239" s="17"/>
      <c r="BLL239" s="17"/>
      <c r="BLM239" s="17"/>
      <c r="BLN239" s="17"/>
      <c r="BLO239" s="17"/>
      <c r="BLP239" s="17"/>
      <c r="BLQ239" s="17"/>
      <c r="BLR239" s="17"/>
      <c r="BLS239" s="17"/>
      <c r="BLT239" s="17"/>
      <c r="BLU239" s="17"/>
      <c r="BLV239" s="17"/>
      <c r="BLW239" s="17"/>
      <c r="BLX239" s="17"/>
      <c r="BLY239" s="17"/>
      <c r="BLZ239" s="17"/>
      <c r="BMA239" s="17"/>
      <c r="BMB239" s="17"/>
      <c r="BMC239" s="17"/>
      <c r="BMD239" s="17"/>
      <c r="BME239" s="17"/>
      <c r="BMF239" s="17"/>
      <c r="BMG239" s="17"/>
      <c r="BMH239" s="17"/>
      <c r="BMI239" s="17"/>
      <c r="BMJ239" s="17"/>
      <c r="BMK239" s="17"/>
      <c r="BML239" s="17"/>
      <c r="BMM239" s="17"/>
      <c r="BMN239" s="17"/>
      <c r="BMO239" s="17"/>
      <c r="BMP239" s="17"/>
      <c r="BMQ239" s="17"/>
      <c r="BMR239" s="17"/>
      <c r="BMS239" s="17"/>
      <c r="BMT239" s="17"/>
      <c r="BMU239" s="17"/>
      <c r="BMV239" s="17"/>
      <c r="BMW239" s="17"/>
      <c r="BMX239" s="17"/>
      <c r="BMY239" s="17"/>
      <c r="BMZ239" s="17"/>
      <c r="BNA239" s="17"/>
      <c r="BNB239" s="17"/>
      <c r="BNC239" s="17"/>
      <c r="BND239" s="17"/>
      <c r="BNE239" s="17"/>
      <c r="BNF239" s="17"/>
      <c r="BNG239" s="17"/>
      <c r="BNH239" s="17"/>
      <c r="BNI239" s="17"/>
      <c r="BNJ239" s="17"/>
      <c r="BNK239" s="17"/>
      <c r="BNL239" s="17"/>
      <c r="BNM239" s="17"/>
      <c r="BNN239" s="17"/>
      <c r="BNO239" s="17"/>
      <c r="BNP239" s="17"/>
      <c r="BNQ239" s="17"/>
      <c r="BNR239" s="17"/>
      <c r="BNS239" s="17"/>
      <c r="BNT239" s="17"/>
      <c r="BNU239" s="17"/>
      <c r="BNV239" s="17"/>
      <c r="BNW239" s="17"/>
      <c r="BNX239" s="17"/>
      <c r="BNY239" s="17"/>
      <c r="BNZ239" s="17"/>
      <c r="BOA239" s="17"/>
      <c r="BOB239" s="17"/>
      <c r="BOC239" s="17"/>
      <c r="BOD239" s="17"/>
      <c r="BOE239" s="17"/>
      <c r="BOF239" s="17"/>
      <c r="BOG239" s="17"/>
      <c r="BOH239" s="17"/>
      <c r="BOI239" s="17"/>
      <c r="BOJ239" s="17"/>
      <c r="BOK239" s="17"/>
      <c r="BOL239" s="17"/>
      <c r="BOM239" s="17"/>
      <c r="BON239" s="17"/>
      <c r="BOO239" s="17"/>
      <c r="BOP239" s="17"/>
      <c r="BOQ239" s="17"/>
      <c r="BOR239" s="17"/>
      <c r="BOS239" s="17"/>
      <c r="BOT239" s="17"/>
      <c r="BOU239" s="17"/>
      <c r="BOV239" s="17"/>
      <c r="BOW239" s="17"/>
      <c r="BOX239" s="17"/>
      <c r="BOY239" s="17"/>
      <c r="BOZ239" s="17"/>
      <c r="BPA239" s="17"/>
      <c r="BPB239" s="17"/>
      <c r="BPC239" s="17"/>
      <c r="BPD239" s="17"/>
      <c r="BPE239" s="17"/>
      <c r="BPF239" s="17"/>
      <c r="BPG239" s="17"/>
      <c r="BPH239" s="17"/>
      <c r="BPI239" s="17"/>
      <c r="BPJ239" s="17"/>
      <c r="BPK239" s="17"/>
      <c r="BPL239" s="17"/>
      <c r="BPM239" s="17"/>
      <c r="BPN239" s="17"/>
      <c r="BPO239" s="17"/>
      <c r="BPP239" s="17"/>
      <c r="BPQ239" s="17"/>
      <c r="BPR239" s="17"/>
      <c r="BPS239" s="17"/>
      <c r="BPT239" s="17"/>
      <c r="BPU239" s="17"/>
      <c r="BPV239" s="17"/>
      <c r="BPW239" s="17"/>
      <c r="BPX239" s="17"/>
      <c r="BPY239" s="17"/>
      <c r="BPZ239" s="17"/>
      <c r="BQA239" s="17"/>
      <c r="BQB239" s="17"/>
      <c r="BQC239" s="17"/>
      <c r="BQD239" s="17"/>
      <c r="BQE239" s="17"/>
      <c r="BQF239" s="17"/>
      <c r="BQG239" s="17"/>
      <c r="BQH239" s="17"/>
      <c r="BQI239" s="17"/>
      <c r="BQJ239" s="17"/>
      <c r="BQK239" s="17"/>
      <c r="BQL239" s="17"/>
      <c r="BQM239" s="17"/>
      <c r="BQN239" s="17"/>
      <c r="BQO239" s="17"/>
      <c r="BQP239" s="17"/>
      <c r="BQQ239" s="17"/>
      <c r="BQR239" s="17"/>
      <c r="BQS239" s="17"/>
      <c r="BQT239" s="17"/>
      <c r="BQU239" s="17"/>
      <c r="BQV239" s="17"/>
      <c r="BQW239" s="17"/>
      <c r="BQX239" s="17"/>
      <c r="BQY239" s="17"/>
      <c r="BQZ239" s="17"/>
      <c r="BRA239" s="17"/>
      <c r="BRB239" s="17"/>
      <c r="BRC239" s="17"/>
      <c r="BRD239" s="17"/>
      <c r="BRE239" s="17"/>
      <c r="BRF239" s="17"/>
      <c r="BRG239" s="17"/>
      <c r="BRH239" s="17"/>
      <c r="BRI239" s="17"/>
      <c r="BRJ239" s="17"/>
      <c r="BRK239" s="17"/>
      <c r="BRL239" s="17"/>
      <c r="BRM239" s="17"/>
      <c r="BRN239" s="17"/>
      <c r="BRO239" s="17"/>
      <c r="BRP239" s="17"/>
      <c r="BRQ239" s="17"/>
      <c r="BRR239" s="17"/>
      <c r="BRS239" s="17"/>
      <c r="BRT239" s="17"/>
      <c r="BRU239" s="17"/>
      <c r="BRV239" s="17"/>
      <c r="BRW239" s="17"/>
      <c r="BRX239" s="17"/>
      <c r="BRY239" s="17"/>
      <c r="BRZ239" s="17"/>
      <c r="BSA239" s="17"/>
      <c r="BSB239" s="17"/>
      <c r="BSC239" s="17"/>
      <c r="BSD239" s="17"/>
      <c r="BSE239" s="17"/>
      <c r="BSF239" s="17"/>
      <c r="BSG239" s="17"/>
      <c r="BSH239" s="17"/>
      <c r="BSI239" s="17"/>
      <c r="BSJ239" s="17"/>
      <c r="BSK239" s="17"/>
      <c r="BSL239" s="17"/>
      <c r="BSM239" s="17"/>
      <c r="BSN239" s="17"/>
      <c r="BSO239" s="17"/>
      <c r="BSP239" s="17"/>
      <c r="BSQ239" s="17"/>
      <c r="BSR239" s="17"/>
      <c r="BSS239" s="17"/>
      <c r="BST239" s="17"/>
      <c r="BSU239" s="17"/>
      <c r="BSV239" s="17"/>
      <c r="BSW239" s="17"/>
      <c r="BSX239" s="17"/>
      <c r="BSY239" s="17"/>
      <c r="BSZ239" s="17"/>
      <c r="BTA239" s="17"/>
      <c r="BTB239" s="17"/>
      <c r="BTC239" s="17"/>
      <c r="BTD239" s="17"/>
      <c r="BTE239" s="17"/>
      <c r="BTF239" s="17"/>
      <c r="BTG239" s="17"/>
      <c r="BTH239" s="17"/>
      <c r="BTI239" s="17"/>
      <c r="BTJ239" s="17"/>
      <c r="BTK239" s="17"/>
      <c r="BTL239" s="17"/>
      <c r="BTM239" s="17"/>
      <c r="BTN239" s="17"/>
      <c r="BTO239" s="17"/>
      <c r="BTP239" s="17"/>
      <c r="BTQ239" s="17"/>
      <c r="BTR239" s="17"/>
      <c r="BTS239" s="17"/>
      <c r="BTT239" s="17"/>
      <c r="BTU239" s="17"/>
      <c r="BTV239" s="17"/>
      <c r="BTW239" s="17"/>
      <c r="BTX239" s="17"/>
      <c r="BTY239" s="17"/>
      <c r="BTZ239" s="17"/>
      <c r="BUA239" s="17"/>
      <c r="BUB239" s="17"/>
      <c r="BUC239" s="17"/>
      <c r="BUD239" s="17"/>
      <c r="BUE239" s="17"/>
      <c r="BUF239" s="17"/>
      <c r="BUG239" s="17"/>
      <c r="BUH239" s="17"/>
      <c r="BUI239" s="17"/>
      <c r="BUJ239" s="17"/>
      <c r="BUK239" s="17"/>
      <c r="BUL239" s="17"/>
      <c r="BUM239" s="17"/>
      <c r="BUN239" s="17"/>
      <c r="BUO239" s="17"/>
      <c r="BUP239" s="17"/>
      <c r="BUQ239" s="17"/>
      <c r="BUR239" s="17"/>
      <c r="BUS239" s="17"/>
      <c r="BUT239" s="17"/>
      <c r="BUU239" s="17"/>
      <c r="BUV239" s="17"/>
      <c r="BUW239" s="17"/>
      <c r="BUX239" s="17"/>
      <c r="BUY239" s="17"/>
      <c r="BUZ239" s="17"/>
      <c r="BVA239" s="17"/>
      <c r="BVB239" s="17"/>
      <c r="BVC239" s="17"/>
      <c r="BVD239" s="17"/>
      <c r="BVE239" s="17"/>
      <c r="BVF239" s="17"/>
      <c r="BVG239" s="17"/>
      <c r="BVH239" s="17"/>
      <c r="BVI239" s="17"/>
      <c r="BVJ239" s="17"/>
      <c r="BVK239" s="17"/>
      <c r="BVL239" s="17"/>
      <c r="BVM239" s="17"/>
      <c r="BVN239" s="17"/>
      <c r="BVO239" s="17"/>
      <c r="BVP239" s="17"/>
      <c r="BVQ239" s="17"/>
      <c r="BVR239" s="17"/>
      <c r="BVS239" s="17"/>
      <c r="BVT239" s="17"/>
      <c r="BVU239" s="17"/>
      <c r="BVV239" s="17"/>
      <c r="BVW239" s="17"/>
      <c r="BVX239" s="17"/>
      <c r="BVY239" s="17"/>
      <c r="BVZ239" s="17"/>
      <c r="BWA239" s="17"/>
      <c r="BWB239" s="17"/>
      <c r="BWC239" s="17"/>
      <c r="BWD239" s="17"/>
      <c r="BWE239" s="17"/>
      <c r="BWF239" s="17"/>
      <c r="BWG239" s="17"/>
      <c r="BWH239" s="17"/>
      <c r="BWI239" s="17"/>
      <c r="BWJ239" s="17"/>
      <c r="BWK239" s="17"/>
      <c r="BWL239" s="17"/>
      <c r="BWM239" s="17"/>
      <c r="BWN239" s="17"/>
      <c r="BWO239" s="17"/>
      <c r="BWP239" s="17"/>
      <c r="BWQ239" s="17"/>
      <c r="BWR239" s="17"/>
      <c r="BWS239" s="17"/>
      <c r="BWT239" s="17"/>
      <c r="BWU239" s="17"/>
      <c r="BWV239" s="17"/>
      <c r="BWW239" s="17"/>
      <c r="BWX239" s="17"/>
      <c r="BWY239" s="17"/>
      <c r="BWZ239" s="17"/>
      <c r="BXA239" s="17"/>
      <c r="BXB239" s="17"/>
      <c r="BXC239" s="17"/>
      <c r="BXD239" s="17"/>
      <c r="BXE239" s="17"/>
      <c r="BXF239" s="17"/>
      <c r="BXG239" s="17"/>
      <c r="BXH239" s="17"/>
      <c r="BXI239" s="17"/>
      <c r="BXJ239" s="17"/>
      <c r="BXK239" s="17"/>
      <c r="BXL239" s="17"/>
      <c r="BXM239" s="17"/>
      <c r="BXN239" s="17"/>
      <c r="BXO239" s="17"/>
      <c r="BXP239" s="17"/>
      <c r="BXQ239" s="17"/>
      <c r="BXR239" s="17"/>
      <c r="BXS239" s="17"/>
      <c r="BXT239" s="17"/>
      <c r="BXU239" s="17"/>
      <c r="BXV239" s="17"/>
      <c r="BXW239" s="17"/>
      <c r="BXX239" s="17"/>
      <c r="BXY239" s="17"/>
      <c r="BXZ239" s="17"/>
      <c r="BYA239" s="17"/>
      <c r="BYB239" s="17"/>
      <c r="BYC239" s="17"/>
      <c r="BYD239" s="17"/>
      <c r="BYE239" s="17"/>
      <c r="BYF239" s="17"/>
      <c r="BYG239" s="17"/>
      <c r="BYH239" s="17"/>
      <c r="BYI239" s="17"/>
      <c r="BYJ239" s="17"/>
      <c r="BYK239" s="17"/>
      <c r="BYL239" s="17"/>
      <c r="BYM239" s="17"/>
      <c r="BYN239" s="17"/>
      <c r="BYO239" s="17"/>
      <c r="BYP239" s="17"/>
      <c r="BYQ239" s="17"/>
      <c r="BYR239" s="17"/>
      <c r="BYS239" s="17"/>
      <c r="BYT239" s="17"/>
      <c r="BYU239" s="17"/>
      <c r="BYV239" s="17"/>
      <c r="BYW239" s="17"/>
      <c r="BYX239" s="17"/>
      <c r="BYY239" s="17"/>
      <c r="BYZ239" s="17"/>
      <c r="BZA239" s="17"/>
      <c r="BZB239" s="17"/>
      <c r="BZC239" s="17"/>
      <c r="BZD239" s="17"/>
      <c r="BZE239" s="17"/>
      <c r="BZF239" s="17"/>
      <c r="BZG239" s="17"/>
      <c r="BZH239" s="17"/>
      <c r="BZI239" s="17"/>
      <c r="BZJ239" s="17"/>
      <c r="BZK239" s="17"/>
      <c r="BZL239" s="17"/>
      <c r="BZM239" s="17"/>
      <c r="BZN239" s="17"/>
      <c r="BZO239" s="17"/>
      <c r="BZP239" s="17"/>
      <c r="BZQ239" s="17"/>
      <c r="BZR239" s="17"/>
      <c r="BZS239" s="17"/>
      <c r="BZT239" s="17"/>
      <c r="BZU239" s="17"/>
      <c r="BZV239" s="17"/>
      <c r="BZW239" s="17"/>
      <c r="BZX239" s="17"/>
      <c r="BZY239" s="17"/>
      <c r="BZZ239" s="17"/>
      <c r="CAA239" s="17"/>
      <c r="CAB239" s="17"/>
      <c r="CAC239" s="17"/>
      <c r="CAD239" s="17"/>
      <c r="CAE239" s="17"/>
      <c r="CAF239" s="17"/>
      <c r="CAG239" s="17"/>
      <c r="CAH239" s="17"/>
      <c r="CAI239" s="17"/>
      <c r="CAJ239" s="17"/>
      <c r="CAK239" s="17"/>
      <c r="CAL239" s="17"/>
      <c r="CAM239" s="17"/>
      <c r="CAN239" s="17"/>
      <c r="CAO239" s="17"/>
      <c r="CAP239" s="17"/>
      <c r="CAQ239" s="17"/>
      <c r="CAR239" s="17"/>
      <c r="CAS239" s="17"/>
      <c r="CAT239" s="17"/>
      <c r="CAU239" s="17"/>
      <c r="CAV239" s="17"/>
      <c r="CAW239" s="17"/>
      <c r="CAX239" s="17"/>
      <c r="CAY239" s="17"/>
      <c r="CAZ239" s="17"/>
      <c r="CBA239" s="17"/>
      <c r="CBB239" s="17"/>
      <c r="CBC239" s="17"/>
      <c r="CBD239" s="17"/>
      <c r="CBE239" s="17"/>
      <c r="CBF239" s="17"/>
      <c r="CBG239" s="17"/>
      <c r="CBH239" s="17"/>
      <c r="CBI239" s="17"/>
      <c r="CBJ239" s="17"/>
      <c r="CBK239" s="17"/>
      <c r="CBL239" s="17"/>
      <c r="CBM239" s="17"/>
      <c r="CBN239" s="17"/>
      <c r="CBO239" s="17"/>
      <c r="CBP239" s="17"/>
      <c r="CBQ239" s="17"/>
      <c r="CBR239" s="17"/>
      <c r="CBS239" s="17"/>
      <c r="CBT239" s="17"/>
      <c r="CBU239" s="17"/>
      <c r="CBV239" s="17"/>
      <c r="CBW239" s="17"/>
      <c r="CBX239" s="17"/>
      <c r="CBY239" s="17"/>
      <c r="CBZ239" s="17"/>
      <c r="CCA239" s="17"/>
      <c r="CCB239" s="17"/>
      <c r="CCC239" s="17"/>
      <c r="CCD239" s="17"/>
      <c r="CCE239" s="17"/>
      <c r="CCF239" s="17"/>
      <c r="CCG239" s="17"/>
      <c r="CCH239" s="17"/>
      <c r="CCI239" s="17"/>
      <c r="CCJ239" s="17"/>
      <c r="CCK239" s="17"/>
      <c r="CCL239" s="17"/>
      <c r="CCM239" s="17"/>
      <c r="CCN239" s="17"/>
      <c r="CCO239" s="17"/>
      <c r="CCP239" s="17"/>
      <c r="CCQ239" s="17"/>
      <c r="CCR239" s="17"/>
      <c r="CCS239" s="17"/>
      <c r="CCT239" s="17"/>
      <c r="CCU239" s="17"/>
      <c r="CCV239" s="17"/>
      <c r="CCW239" s="17"/>
      <c r="CCX239" s="17"/>
      <c r="CCY239" s="17"/>
      <c r="CCZ239" s="17"/>
      <c r="CDA239" s="17"/>
      <c r="CDB239" s="17"/>
      <c r="CDC239" s="17"/>
      <c r="CDD239" s="17"/>
      <c r="CDE239" s="17"/>
      <c r="CDF239" s="17"/>
      <c r="CDG239" s="17"/>
      <c r="CDH239" s="17"/>
      <c r="CDI239" s="17"/>
      <c r="CDJ239" s="17"/>
      <c r="CDK239" s="17"/>
      <c r="CDL239" s="17"/>
      <c r="CDM239" s="17"/>
      <c r="CDN239" s="17"/>
      <c r="CDO239" s="17"/>
      <c r="CDP239" s="17"/>
      <c r="CDQ239" s="17"/>
      <c r="CDR239" s="17"/>
      <c r="CDS239" s="17"/>
      <c r="CDT239" s="17"/>
      <c r="CDU239" s="17"/>
    </row>
    <row r="240">
      <c r="A240" s="14" t="s">
        <v>2696</v>
      </c>
      <c r="B240" s="14" t="s">
        <v>4548</v>
      </c>
      <c r="C240" s="14" t="s">
        <v>2601</v>
      </c>
      <c r="D240" s="14" t="s">
        <v>2636</v>
      </c>
      <c r="E240" s="14" t="s">
        <v>4543</v>
      </c>
      <c r="F240" s="14" t="s">
        <v>2835</v>
      </c>
      <c r="I240" s="14" t="s">
        <v>4544</v>
      </c>
      <c r="J240" s="14" t="s">
        <v>2618</v>
      </c>
      <c r="K240" s="14" t="s">
        <v>2619</v>
      </c>
      <c r="L240" s="14" t="s">
        <v>2639</v>
      </c>
      <c r="M240" s="17"/>
      <c r="N240" s="14" t="s">
        <v>2690</v>
      </c>
      <c r="O240" s="14" t="s">
        <v>2690</v>
      </c>
      <c r="P240" s="14" t="s">
        <v>2690</v>
      </c>
      <c r="Q240" s="16">
        <v>11.0</v>
      </c>
      <c r="R240" s="16">
        <v>4104591.0</v>
      </c>
      <c r="S240" s="16">
        <v>4104591.0</v>
      </c>
      <c r="T240" s="14" t="s">
        <v>2631</v>
      </c>
      <c r="U240" s="14" t="s">
        <v>2621</v>
      </c>
      <c r="V240" s="14" t="s">
        <v>4545</v>
      </c>
      <c r="W240" s="14" t="s">
        <v>4546</v>
      </c>
      <c r="X240" s="16">
        <v>0.21</v>
      </c>
      <c r="Y240" s="17"/>
      <c r="Z240" s="16">
        <v>16.0</v>
      </c>
      <c r="AA240" s="16">
        <v>59.0</v>
      </c>
      <c r="AB240" s="17"/>
      <c r="AC240" s="16">
        <v>76.0</v>
      </c>
      <c r="AD240" s="16">
        <v>648.0</v>
      </c>
      <c r="AE240" s="22">
        <v>45577.0</v>
      </c>
      <c r="AF240" s="17"/>
      <c r="AG240" s="17"/>
      <c r="AH240" s="17"/>
      <c r="AI240" s="17"/>
      <c r="AJ240" s="17"/>
      <c r="AK240" s="17"/>
      <c r="AL240" s="16">
        <v>59.0</v>
      </c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4" t="s">
        <v>2642</v>
      </c>
      <c r="BB240" s="17"/>
      <c r="BC240" s="17"/>
      <c r="BD240" s="17"/>
      <c r="BE240" s="17"/>
      <c r="BF240" s="14" t="s">
        <v>2574</v>
      </c>
      <c r="BG240" s="16">
        <v>1.0</v>
      </c>
      <c r="BH240" s="14" t="s">
        <v>2564</v>
      </c>
      <c r="BI240" s="14" t="s">
        <v>2594</v>
      </c>
      <c r="BJ240" s="14" t="s">
        <v>2566</v>
      </c>
      <c r="BK240" s="17"/>
      <c r="BL240" s="17"/>
      <c r="BM240" s="16">
        <v>21.7</v>
      </c>
      <c r="BN240" s="17"/>
      <c r="BO240" s="17"/>
      <c r="BP240" s="17"/>
      <c r="BQ240" s="17"/>
      <c r="BR240" s="17"/>
      <c r="BS240" s="16">
        <v>0.1728</v>
      </c>
      <c r="BT240" s="16">
        <v>232.172798</v>
      </c>
      <c r="BU240" s="14" t="s">
        <v>2567</v>
      </c>
      <c r="BV240" s="14" t="s">
        <v>2568</v>
      </c>
      <c r="BW240" s="14" t="s">
        <v>2569</v>
      </c>
      <c r="BX240" s="16">
        <v>15.0</v>
      </c>
      <c r="BY240" s="14" t="s">
        <v>2642</v>
      </c>
      <c r="BZ240" s="16">
        <v>7062.0</v>
      </c>
      <c r="CA240" s="16">
        <v>-21832.0</v>
      </c>
      <c r="CB240" s="16">
        <v>0.0</v>
      </c>
      <c r="CC240" s="16">
        <v>232.172798</v>
      </c>
      <c r="CD240" s="14" t="s">
        <v>2571</v>
      </c>
      <c r="CE240" s="16">
        <v>232.172798</v>
      </c>
      <c r="CF240" s="14" t="s">
        <v>2572</v>
      </c>
      <c r="CH240" s="19">
        <v>41205.0</v>
      </c>
      <c r="CI240" s="14" t="s">
        <v>2573</v>
      </c>
      <c r="CJ240" s="17"/>
      <c r="CK240" s="14" t="s">
        <v>2574</v>
      </c>
      <c r="CL240" s="14" t="s">
        <v>2606</v>
      </c>
      <c r="CM240" s="20">
        <v>2279175.0</v>
      </c>
      <c r="CN240" s="14" t="s">
        <v>2606</v>
      </c>
      <c r="CO240" s="14" t="s">
        <v>2563</v>
      </c>
      <c r="CP240" s="14" t="s">
        <v>2563</v>
      </c>
      <c r="CQ240" s="16">
        <v>0.323</v>
      </c>
      <c r="CR240" s="16">
        <v>0.01</v>
      </c>
      <c r="CS240" s="17"/>
      <c r="CT240" s="14" t="s">
        <v>4549</v>
      </c>
      <c r="CU240" s="14" t="s">
        <v>2577</v>
      </c>
      <c r="CV240" s="14" t="s">
        <v>2926</v>
      </c>
      <c r="CW240" s="14" t="s">
        <v>3238</v>
      </c>
      <c r="CX240" s="14" t="s">
        <v>2580</v>
      </c>
      <c r="CY240" s="16">
        <v>232.172798</v>
      </c>
      <c r="CZ240" s="14" t="s">
        <v>2581</v>
      </c>
      <c r="DB240" s="14" t="s">
        <v>2574</v>
      </c>
      <c r="DC240" s="17"/>
      <c r="DD240" s="14" t="s">
        <v>2642</v>
      </c>
      <c r="DE240" s="14" t="s">
        <v>2574</v>
      </c>
      <c r="DF240" s="14" t="s">
        <v>2563</v>
      </c>
      <c r="DG240" s="14" t="s">
        <v>4157</v>
      </c>
      <c r="DH240" s="16">
        <v>78.0</v>
      </c>
      <c r="DI240" s="14" t="s">
        <v>2610</v>
      </c>
      <c r="DJ240" s="14" t="s">
        <v>4530</v>
      </c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  <c r="KL240" s="17"/>
      <c r="KM240" s="17"/>
      <c r="KN240" s="17"/>
      <c r="KO240" s="17"/>
      <c r="KP240" s="17"/>
      <c r="KQ240" s="17"/>
      <c r="KR240" s="17"/>
      <c r="KS240" s="17"/>
      <c r="KT240" s="17"/>
      <c r="KU240" s="17"/>
      <c r="KV240" s="17"/>
      <c r="KW240" s="17"/>
      <c r="KX240" s="17"/>
      <c r="KY240" s="17"/>
      <c r="KZ240" s="17"/>
      <c r="LA240" s="17"/>
      <c r="LB240" s="17"/>
      <c r="LC240" s="17"/>
      <c r="LD240" s="17"/>
      <c r="LE240" s="17"/>
      <c r="LF240" s="17"/>
      <c r="LG240" s="17"/>
      <c r="LH240" s="17"/>
      <c r="LI240" s="17"/>
      <c r="LJ240" s="17"/>
      <c r="LK240" s="17"/>
      <c r="LL240" s="17"/>
      <c r="LM240" s="17"/>
      <c r="LN240" s="17"/>
      <c r="LO240" s="17"/>
      <c r="LP240" s="17"/>
      <c r="LQ240" s="17"/>
      <c r="LR240" s="17"/>
      <c r="LS240" s="17"/>
      <c r="LT240" s="17"/>
      <c r="LU240" s="17"/>
      <c r="LV240" s="17"/>
      <c r="LW240" s="17"/>
      <c r="LX240" s="17"/>
      <c r="LY240" s="17"/>
      <c r="LZ240" s="17"/>
      <c r="MA240" s="17"/>
      <c r="MB240" s="17"/>
      <c r="MC240" s="17"/>
      <c r="MD240" s="17"/>
      <c r="ME240" s="17"/>
      <c r="MF240" s="17"/>
      <c r="MG240" s="17"/>
      <c r="MH240" s="17"/>
      <c r="MI240" s="17"/>
      <c r="MJ240" s="17"/>
      <c r="MK240" s="17"/>
      <c r="ML240" s="17"/>
      <c r="MM240" s="17"/>
      <c r="MN240" s="17"/>
      <c r="MO240" s="17"/>
      <c r="MP240" s="17"/>
      <c r="MQ240" s="17"/>
      <c r="MR240" s="17"/>
      <c r="MS240" s="17"/>
      <c r="MT240" s="17"/>
      <c r="MU240" s="17"/>
      <c r="MV240" s="17"/>
      <c r="MW240" s="17"/>
      <c r="MX240" s="17"/>
      <c r="MY240" s="17"/>
      <c r="MZ240" s="17"/>
      <c r="NA240" s="17"/>
      <c r="NB240" s="17"/>
      <c r="NC240" s="17"/>
      <c r="ND240" s="17"/>
      <c r="NE240" s="17"/>
      <c r="NF240" s="17"/>
      <c r="NG240" s="17"/>
      <c r="NH240" s="17"/>
      <c r="NI240" s="17"/>
      <c r="NJ240" s="17"/>
      <c r="NK240" s="17"/>
      <c r="NL240" s="17"/>
      <c r="NM240" s="17"/>
      <c r="NN240" s="17"/>
      <c r="NO240" s="17"/>
      <c r="NP240" s="17"/>
      <c r="NQ240" s="17"/>
      <c r="NR240" s="17"/>
      <c r="NS240" s="17"/>
      <c r="NT240" s="17"/>
      <c r="NU240" s="17"/>
      <c r="NV240" s="17"/>
      <c r="NW240" s="17"/>
      <c r="NX240" s="17"/>
      <c r="NY240" s="17"/>
      <c r="NZ240" s="17"/>
      <c r="OA240" s="17"/>
      <c r="OB240" s="17"/>
      <c r="OC240" s="17"/>
      <c r="OD240" s="17"/>
      <c r="OE240" s="17"/>
      <c r="OF240" s="17"/>
      <c r="OG240" s="17"/>
      <c r="OH240" s="17"/>
      <c r="OI240" s="17"/>
      <c r="OJ240" s="17"/>
      <c r="OK240" s="17"/>
      <c r="OL240" s="17"/>
      <c r="OM240" s="17"/>
      <c r="ON240" s="17"/>
      <c r="OO240" s="17"/>
      <c r="OP240" s="17"/>
      <c r="OQ240" s="17"/>
      <c r="OR240" s="17"/>
      <c r="OS240" s="17"/>
      <c r="OT240" s="17"/>
      <c r="OU240" s="17"/>
      <c r="OV240" s="17"/>
      <c r="OW240" s="17"/>
      <c r="OX240" s="17"/>
      <c r="OY240" s="17"/>
      <c r="OZ240" s="17"/>
      <c r="PA240" s="17"/>
      <c r="PB240" s="17"/>
      <c r="PC240" s="17"/>
      <c r="PD240" s="17"/>
      <c r="PE240" s="17"/>
      <c r="PF240" s="17"/>
      <c r="PG240" s="17"/>
      <c r="PH240" s="17"/>
      <c r="PI240" s="17"/>
      <c r="PJ240" s="17"/>
      <c r="PK240" s="17"/>
      <c r="PL240" s="17"/>
      <c r="PM240" s="17"/>
      <c r="PN240" s="17"/>
      <c r="PO240" s="17"/>
      <c r="PP240" s="17"/>
      <c r="PQ240" s="17"/>
      <c r="PR240" s="17"/>
      <c r="PS240" s="17"/>
      <c r="PT240" s="17"/>
      <c r="PU240" s="17"/>
      <c r="PV240" s="17"/>
      <c r="PW240" s="17"/>
      <c r="PX240" s="17"/>
      <c r="PY240" s="17"/>
      <c r="PZ240" s="17"/>
      <c r="QA240" s="17"/>
      <c r="QB240" s="17"/>
      <c r="QC240" s="17"/>
      <c r="QD240" s="17"/>
      <c r="QE240" s="17"/>
      <c r="QF240" s="17"/>
      <c r="QG240" s="17"/>
      <c r="QH240" s="17"/>
      <c r="QI240" s="17"/>
      <c r="QJ240" s="17"/>
      <c r="QK240" s="17"/>
      <c r="QL240" s="17"/>
      <c r="QM240" s="17"/>
      <c r="QN240" s="17"/>
      <c r="QO240" s="17"/>
      <c r="QP240" s="17"/>
      <c r="QQ240" s="17"/>
      <c r="QR240" s="17"/>
      <c r="QS240" s="17"/>
      <c r="QT240" s="17"/>
      <c r="QU240" s="16">
        <v>31.0</v>
      </c>
      <c r="QV240" s="16">
        <v>26.0</v>
      </c>
      <c r="QW240" s="16">
        <v>14.0</v>
      </c>
      <c r="QX240" s="17"/>
      <c r="QY240" s="17"/>
      <c r="QZ240" s="17"/>
      <c r="RA240" s="17"/>
      <c r="RB240" s="17"/>
      <c r="RC240" s="17"/>
      <c r="RD240" s="17"/>
      <c r="RE240" s="17"/>
      <c r="RF240" s="17"/>
      <c r="RG240" s="17"/>
      <c r="RH240" s="17"/>
      <c r="RI240" s="17"/>
      <c r="RJ240" s="17"/>
      <c r="RK240" s="17"/>
      <c r="RL240" s="17"/>
      <c r="RM240" s="17"/>
      <c r="RN240" s="17"/>
      <c r="RO240" s="17"/>
      <c r="RP240" s="17"/>
      <c r="RQ240" s="17"/>
      <c r="RR240" s="17"/>
      <c r="RS240" s="17"/>
      <c r="RT240" s="17"/>
      <c r="RU240" s="17"/>
      <c r="RV240" s="17"/>
      <c r="RW240" s="17"/>
      <c r="RX240" s="17"/>
      <c r="RY240" s="17"/>
      <c r="RZ240" s="17"/>
      <c r="SA240" s="17"/>
      <c r="SB240" s="17"/>
      <c r="SC240" s="17"/>
      <c r="SD240" s="17"/>
      <c r="SE240" s="17"/>
      <c r="SF240" s="17"/>
      <c r="SG240" s="17"/>
      <c r="SH240" s="17"/>
      <c r="SI240" s="17"/>
      <c r="SJ240" s="17"/>
      <c r="SK240" s="17"/>
      <c r="SL240" s="17"/>
      <c r="SM240" s="17"/>
      <c r="SN240" s="17"/>
      <c r="SO240" s="17"/>
      <c r="SP240" s="17"/>
      <c r="SQ240" s="17"/>
      <c r="SR240" s="17"/>
      <c r="SS240" s="17"/>
      <c r="ST240" s="17"/>
      <c r="SU240" s="17"/>
      <c r="SV240" s="17"/>
      <c r="SW240" s="17"/>
      <c r="SX240" s="17"/>
      <c r="SY240" s="17"/>
      <c r="SZ240" s="17"/>
      <c r="TA240" s="17"/>
      <c r="TB240" s="17"/>
      <c r="TC240" s="17"/>
      <c r="TD240" s="17"/>
      <c r="TE240" s="17"/>
      <c r="TF240" s="17"/>
      <c r="TG240" s="17"/>
      <c r="TH240" s="17"/>
      <c r="TI240" s="17"/>
      <c r="TJ240" s="17"/>
      <c r="TK240" s="17"/>
      <c r="TL240" s="17"/>
      <c r="TM240" s="17"/>
      <c r="TN240" s="17"/>
      <c r="TO240" s="17"/>
      <c r="TP240" s="17"/>
      <c r="TQ240" s="17"/>
      <c r="TR240" s="17"/>
      <c r="TS240" s="17"/>
      <c r="TT240" s="17"/>
      <c r="TU240" s="17"/>
      <c r="TV240" s="17"/>
      <c r="TW240" s="17"/>
      <c r="TX240" s="17"/>
      <c r="TY240" s="17"/>
      <c r="TZ240" s="17"/>
      <c r="UA240" s="17"/>
      <c r="UB240" s="17"/>
      <c r="UC240" s="17"/>
      <c r="UD240" s="17"/>
      <c r="UE240" s="17"/>
      <c r="UF240" s="17"/>
      <c r="UG240" s="17"/>
      <c r="UH240" s="17"/>
      <c r="UI240" s="17"/>
      <c r="UJ240" s="17"/>
      <c r="UK240" s="17"/>
      <c r="UL240" s="17"/>
      <c r="UM240" s="17"/>
      <c r="UN240" s="17"/>
      <c r="UO240" s="17"/>
      <c r="UP240" s="17"/>
      <c r="UQ240" s="17"/>
      <c r="UR240" s="17"/>
      <c r="US240" s="17"/>
      <c r="UT240" s="17"/>
      <c r="UU240" s="17"/>
      <c r="UV240" s="17"/>
      <c r="UW240" s="17"/>
      <c r="UX240" s="17"/>
      <c r="UY240" s="17"/>
      <c r="UZ240" s="17"/>
      <c r="VA240" s="17"/>
      <c r="VB240" s="17"/>
      <c r="VC240" s="17"/>
      <c r="VD240" s="17"/>
      <c r="VE240" s="17"/>
      <c r="VF240" s="17"/>
      <c r="VG240" s="17"/>
      <c r="VH240" s="17"/>
      <c r="VI240" s="17"/>
      <c r="VJ240" s="17"/>
      <c r="VK240" s="17"/>
      <c r="VL240" s="17"/>
      <c r="VM240" s="17"/>
      <c r="VN240" s="17"/>
      <c r="VO240" s="17"/>
      <c r="VP240" s="17"/>
      <c r="VQ240" s="17"/>
      <c r="VR240" s="17"/>
      <c r="VS240" s="17"/>
      <c r="VT240" s="17"/>
      <c r="VU240" s="17"/>
      <c r="VV240" s="17"/>
      <c r="VW240" s="17"/>
      <c r="VX240" s="17"/>
      <c r="VY240" s="17"/>
      <c r="VZ240" s="17"/>
      <c r="WA240" s="17"/>
      <c r="WB240" s="17"/>
      <c r="WC240" s="17"/>
      <c r="WD240" s="17"/>
      <c r="WE240" s="17"/>
      <c r="WF240" s="17"/>
      <c r="WG240" s="17"/>
      <c r="WH240" s="17"/>
      <c r="WI240" s="17"/>
      <c r="WJ240" s="17"/>
      <c r="WK240" s="17"/>
      <c r="WL240" s="17"/>
      <c r="WM240" s="17"/>
      <c r="WN240" s="17"/>
      <c r="WO240" s="17"/>
      <c r="WP240" s="17"/>
      <c r="WQ240" s="17"/>
      <c r="WR240" s="17"/>
      <c r="WS240" s="17"/>
      <c r="WT240" s="17"/>
      <c r="WU240" s="17"/>
      <c r="WV240" s="17"/>
      <c r="WW240" s="17"/>
      <c r="WX240" s="17"/>
      <c r="WY240" s="17"/>
      <c r="WZ240" s="17"/>
      <c r="XA240" s="17"/>
      <c r="XB240" s="17"/>
      <c r="XC240" s="17"/>
      <c r="XD240" s="17"/>
      <c r="XE240" s="17"/>
      <c r="XF240" s="17"/>
      <c r="XG240" s="17"/>
      <c r="XH240" s="17"/>
      <c r="XI240" s="17"/>
      <c r="XJ240" s="17"/>
      <c r="XK240" s="17"/>
      <c r="XL240" s="17"/>
      <c r="XM240" s="17"/>
      <c r="XN240" s="17"/>
      <c r="XO240" s="17"/>
      <c r="XP240" s="17"/>
      <c r="XQ240" s="17"/>
      <c r="XR240" s="17"/>
      <c r="XS240" s="17"/>
      <c r="XT240" s="17"/>
      <c r="XU240" s="17"/>
      <c r="XV240" s="17"/>
      <c r="XW240" s="17"/>
      <c r="XX240" s="17"/>
      <c r="XY240" s="17"/>
      <c r="XZ240" s="17"/>
      <c r="YA240" s="17"/>
      <c r="YB240" s="17"/>
      <c r="YC240" s="17"/>
      <c r="YD240" s="17"/>
      <c r="YE240" s="17"/>
      <c r="YF240" s="17"/>
      <c r="YG240" s="17"/>
      <c r="YH240" s="17"/>
      <c r="YI240" s="17"/>
      <c r="YJ240" s="17"/>
      <c r="YK240" s="17"/>
      <c r="YL240" s="17"/>
      <c r="YM240" s="17"/>
      <c r="YN240" s="17"/>
      <c r="YO240" s="17"/>
      <c r="YP240" s="17"/>
      <c r="YQ240" s="17"/>
      <c r="YR240" s="17"/>
      <c r="YS240" s="17"/>
      <c r="YT240" s="17"/>
      <c r="YU240" s="17"/>
      <c r="YV240" s="17"/>
      <c r="YW240" s="17"/>
      <c r="YX240" s="17"/>
      <c r="YY240" s="17"/>
      <c r="YZ240" s="17"/>
      <c r="ZA240" s="17"/>
      <c r="ZB240" s="17"/>
      <c r="ZC240" s="17"/>
      <c r="ZD240" s="17"/>
      <c r="ZE240" s="17"/>
      <c r="ZF240" s="17"/>
      <c r="ZG240" s="17"/>
      <c r="ZH240" s="17"/>
      <c r="ZI240" s="17"/>
      <c r="ZJ240" s="17"/>
      <c r="ZK240" s="17"/>
      <c r="ZL240" s="17"/>
      <c r="ZM240" s="17"/>
      <c r="ZN240" s="17"/>
      <c r="ZO240" s="17"/>
      <c r="ZP240" s="17"/>
      <c r="ZQ240" s="17"/>
      <c r="ZR240" s="17"/>
      <c r="ZS240" s="17"/>
      <c r="ZT240" s="17"/>
      <c r="ZU240" s="17"/>
      <c r="ZV240" s="17"/>
      <c r="ZW240" s="17"/>
      <c r="ZX240" s="17"/>
      <c r="ZY240" s="17"/>
      <c r="ZZ240" s="17"/>
      <c r="AAA240" s="17"/>
      <c r="AAB240" s="17"/>
      <c r="AAC240" s="17"/>
      <c r="AAD240" s="17"/>
      <c r="AAE240" s="17"/>
      <c r="AAF240" s="17"/>
      <c r="AAG240" s="17"/>
      <c r="AAH240" s="17"/>
      <c r="AAI240" s="17"/>
      <c r="AAJ240" s="17"/>
      <c r="AAK240" s="17"/>
      <c r="AAL240" s="17"/>
      <c r="AAM240" s="17"/>
      <c r="AAN240" s="17"/>
      <c r="AAO240" s="17"/>
      <c r="AAP240" s="17"/>
      <c r="AAQ240" s="17"/>
      <c r="AAR240" s="17"/>
      <c r="AAS240" s="17"/>
      <c r="AAT240" s="17"/>
      <c r="AAU240" s="17"/>
      <c r="AAV240" s="17"/>
      <c r="AAW240" s="17"/>
      <c r="AAX240" s="17"/>
      <c r="AAY240" s="17"/>
      <c r="AAZ240" s="17"/>
      <c r="ABA240" s="17"/>
      <c r="ABB240" s="17"/>
      <c r="ABC240" s="17"/>
      <c r="ABD240" s="17"/>
      <c r="ABE240" s="17"/>
      <c r="ABF240" s="17"/>
      <c r="ABG240" s="17"/>
      <c r="ABH240" s="17"/>
      <c r="ABI240" s="17"/>
      <c r="ABJ240" s="17"/>
      <c r="ABK240" s="17"/>
      <c r="ABL240" s="17"/>
      <c r="ABM240" s="17"/>
      <c r="ABN240" s="17"/>
      <c r="ABO240" s="17"/>
      <c r="ABP240" s="17"/>
      <c r="ABQ240" s="17"/>
      <c r="ABR240" s="17"/>
      <c r="ABS240" s="17"/>
      <c r="ABT240" s="17"/>
      <c r="ABU240" s="17"/>
      <c r="ABV240" s="17"/>
      <c r="ABW240" s="17"/>
      <c r="ABX240" s="17"/>
      <c r="ABY240" s="17"/>
      <c r="ABZ240" s="17"/>
      <c r="ACA240" s="17"/>
      <c r="ACB240" s="17"/>
      <c r="ACC240" s="17"/>
      <c r="ACD240" s="17"/>
      <c r="ACE240" s="17"/>
      <c r="ACF240" s="17"/>
      <c r="ACG240" s="17"/>
      <c r="ACH240" s="17"/>
      <c r="ACI240" s="17"/>
      <c r="ACJ240" s="17"/>
      <c r="ACK240" s="17"/>
      <c r="ACL240" s="17"/>
      <c r="ACM240" s="17"/>
      <c r="ACN240" s="17"/>
      <c r="ACO240" s="17"/>
      <c r="ACP240" s="17"/>
      <c r="ACQ240" s="17"/>
      <c r="ACR240" s="17"/>
      <c r="ACS240" s="17"/>
      <c r="ACT240" s="17"/>
      <c r="ACU240" s="17"/>
      <c r="ACV240" s="17"/>
      <c r="ACW240" s="17"/>
      <c r="ACX240" s="17"/>
      <c r="ACY240" s="17"/>
      <c r="ACZ240" s="17"/>
      <c r="ADA240" s="17"/>
      <c r="ADB240" s="17"/>
      <c r="ADC240" s="17"/>
      <c r="ADD240" s="17"/>
      <c r="ADE240" s="17"/>
      <c r="ADF240" s="17"/>
      <c r="ADG240" s="17"/>
      <c r="ADH240" s="17"/>
      <c r="ADI240" s="17"/>
      <c r="ADJ240" s="17"/>
      <c r="ADK240" s="17"/>
      <c r="ADL240" s="17"/>
      <c r="ADM240" s="17"/>
      <c r="ADN240" s="17"/>
      <c r="ADO240" s="17"/>
      <c r="ADP240" s="17"/>
      <c r="ADQ240" s="17"/>
      <c r="ADR240" s="17"/>
      <c r="ADS240" s="17"/>
      <c r="ADT240" s="17"/>
      <c r="ADU240" s="17"/>
      <c r="ADV240" s="17"/>
      <c r="ADW240" s="17"/>
      <c r="ADX240" s="17"/>
      <c r="ADY240" s="17"/>
      <c r="ADZ240" s="17"/>
      <c r="AEA240" s="17"/>
      <c r="AEB240" s="17"/>
      <c r="AEC240" s="17"/>
      <c r="AED240" s="17"/>
      <c r="AEE240" s="17"/>
      <c r="AEF240" s="17"/>
      <c r="AEG240" s="17"/>
      <c r="AEH240" s="17"/>
      <c r="AEI240" s="17"/>
      <c r="AEJ240" s="17"/>
      <c r="AEK240" s="17"/>
      <c r="AEL240" s="17"/>
      <c r="AEM240" s="17"/>
      <c r="AEN240" s="17"/>
      <c r="AEO240" s="17"/>
      <c r="AEP240" s="17"/>
      <c r="AEQ240" s="17"/>
      <c r="AER240" s="17"/>
      <c r="AES240" s="17"/>
      <c r="AET240" s="17"/>
      <c r="AEU240" s="17"/>
      <c r="AEV240" s="17"/>
      <c r="AEW240" s="17"/>
      <c r="AEX240" s="17"/>
      <c r="AEY240" s="17"/>
      <c r="AEZ240" s="17"/>
      <c r="AFA240" s="17"/>
      <c r="AFB240" s="17"/>
      <c r="AFC240" s="17"/>
      <c r="AFD240" s="17"/>
      <c r="AFE240" s="17"/>
      <c r="AFF240" s="17"/>
      <c r="AFG240" s="17"/>
      <c r="AFH240" s="17"/>
      <c r="AFI240" s="17"/>
      <c r="AFJ240" s="17"/>
      <c r="AFK240" s="17"/>
      <c r="AFL240" s="17"/>
      <c r="AFM240" s="17"/>
      <c r="AFN240" s="17"/>
      <c r="AFO240" s="17"/>
      <c r="AFP240" s="17"/>
      <c r="AFQ240" s="17"/>
      <c r="AFR240" s="17"/>
      <c r="AFS240" s="17"/>
      <c r="AFT240" s="17"/>
      <c r="AFU240" s="17"/>
      <c r="AFV240" s="17"/>
      <c r="AFW240" s="17"/>
      <c r="AFX240" s="17"/>
      <c r="AFY240" s="17"/>
      <c r="AFZ240" s="17"/>
      <c r="AGA240" s="17"/>
      <c r="AGB240" s="17"/>
      <c r="AGC240" s="17"/>
      <c r="AGD240" s="17"/>
      <c r="AGE240" s="17"/>
      <c r="AGF240" s="17"/>
      <c r="AGG240" s="17"/>
      <c r="AGH240" s="17"/>
      <c r="AGI240" s="17"/>
      <c r="AGJ240" s="17"/>
      <c r="AGK240" s="17"/>
      <c r="AGL240" s="17"/>
      <c r="AGM240" s="17"/>
      <c r="AGN240" s="17"/>
      <c r="AGO240" s="17"/>
      <c r="AGP240" s="17"/>
      <c r="AGQ240" s="17"/>
      <c r="AGR240" s="17"/>
      <c r="AGS240" s="17"/>
      <c r="AGT240" s="17"/>
      <c r="AGU240" s="17"/>
      <c r="AGV240" s="17"/>
      <c r="AGW240" s="17"/>
      <c r="AGX240" s="17"/>
      <c r="AGY240" s="17"/>
      <c r="AGZ240" s="17"/>
      <c r="AHA240" s="17"/>
      <c r="AHB240" s="17"/>
      <c r="AHC240" s="17"/>
      <c r="AHD240" s="17"/>
      <c r="AHE240" s="17"/>
      <c r="AHF240" s="17"/>
      <c r="AHG240" s="17"/>
      <c r="AHH240" s="17"/>
      <c r="AHI240" s="17"/>
      <c r="AHJ240" s="17"/>
      <c r="AHK240" s="17"/>
      <c r="AHL240" s="17"/>
      <c r="AHM240" s="17"/>
      <c r="AHN240" s="17"/>
      <c r="AHO240" s="17"/>
      <c r="AHP240" s="17"/>
      <c r="AHQ240" s="17"/>
      <c r="AHR240" s="17"/>
      <c r="AHS240" s="17"/>
      <c r="AHT240" s="17"/>
      <c r="AHU240" s="17"/>
      <c r="AHV240" s="17"/>
      <c r="AHW240" s="17"/>
      <c r="AHX240" s="17"/>
      <c r="AHY240" s="17"/>
      <c r="AHZ240" s="17"/>
      <c r="AIA240" s="17"/>
      <c r="AIB240" s="17"/>
      <c r="AIC240" s="17"/>
      <c r="AID240" s="17"/>
      <c r="AIE240" s="17"/>
      <c r="AIF240" s="17"/>
      <c r="AIG240" s="17"/>
      <c r="AIH240" s="17"/>
      <c r="AII240" s="17"/>
      <c r="AIJ240" s="17"/>
      <c r="AIK240" s="17"/>
      <c r="AIL240" s="17"/>
      <c r="AIM240" s="17"/>
      <c r="AIN240" s="17"/>
      <c r="AIO240" s="17"/>
      <c r="AIP240" s="17"/>
      <c r="AIQ240" s="17"/>
      <c r="AIR240" s="17"/>
      <c r="AIS240" s="17"/>
      <c r="AIT240" s="17"/>
      <c r="AIU240" s="17"/>
      <c r="AIV240" s="17"/>
      <c r="AIW240" s="17"/>
      <c r="AIX240" s="17"/>
      <c r="AIY240" s="17"/>
      <c r="AIZ240" s="17"/>
      <c r="AJA240" s="17"/>
      <c r="AJB240" s="17"/>
      <c r="AJC240" s="17"/>
      <c r="AJD240" s="17"/>
      <c r="AJE240" s="17"/>
      <c r="AJF240" s="17"/>
      <c r="AJG240" s="17"/>
      <c r="AJH240" s="17"/>
      <c r="AJI240" s="17"/>
      <c r="AJJ240" s="17"/>
      <c r="AJK240" s="17"/>
      <c r="AJL240" s="17"/>
      <c r="AJM240" s="17"/>
      <c r="AJN240" s="17"/>
      <c r="AJO240" s="17"/>
      <c r="AJP240" s="17"/>
      <c r="AJQ240" s="17"/>
      <c r="AJR240" s="17"/>
      <c r="AJS240" s="17"/>
      <c r="AJT240" s="17"/>
      <c r="AJU240" s="17"/>
      <c r="AJV240" s="17"/>
      <c r="AJW240" s="17"/>
      <c r="AJX240" s="17"/>
      <c r="AJY240" s="17"/>
      <c r="AJZ240" s="17"/>
      <c r="AKA240" s="17"/>
      <c r="AKB240" s="17"/>
      <c r="AKC240" s="17"/>
      <c r="AKD240" s="17"/>
      <c r="AKE240" s="17"/>
      <c r="AKF240" s="17"/>
      <c r="AKG240" s="17"/>
      <c r="AKH240" s="17"/>
      <c r="AKI240" s="17"/>
      <c r="AKJ240" s="17"/>
      <c r="AKK240" s="17"/>
      <c r="AKL240" s="17"/>
      <c r="AKM240" s="17"/>
      <c r="AKN240" s="17"/>
      <c r="AKO240" s="17"/>
      <c r="AKP240" s="17"/>
      <c r="AKQ240" s="17"/>
      <c r="AKR240" s="17"/>
      <c r="AKS240" s="17"/>
      <c r="AKT240" s="17"/>
      <c r="AKU240" s="17"/>
      <c r="AKV240" s="17"/>
      <c r="AKW240" s="17"/>
      <c r="AKX240" s="17"/>
      <c r="AKY240" s="17"/>
      <c r="AKZ240" s="17"/>
      <c r="ALA240" s="17"/>
      <c r="ALB240" s="17"/>
      <c r="ALC240" s="17"/>
      <c r="ALD240" s="17"/>
      <c r="ALE240" s="17"/>
      <c r="ALF240" s="17"/>
      <c r="ALG240" s="17"/>
      <c r="ALH240" s="17"/>
      <c r="ALI240" s="17"/>
      <c r="ALJ240" s="17"/>
      <c r="ALK240" s="17"/>
      <c r="ALL240" s="17"/>
      <c r="ALM240" s="17"/>
      <c r="ALN240" s="17"/>
      <c r="ALO240" s="17"/>
      <c r="ALP240" s="17"/>
      <c r="ALQ240" s="17"/>
      <c r="ALR240" s="17"/>
      <c r="ALS240" s="17"/>
      <c r="ALT240" s="17"/>
      <c r="ALU240" s="17"/>
      <c r="ALV240" s="17"/>
      <c r="ALW240" s="17"/>
      <c r="ALX240" s="17"/>
      <c r="ALY240" s="17"/>
      <c r="ALZ240" s="17"/>
      <c r="AMA240" s="17"/>
      <c r="AMB240" s="17"/>
      <c r="AMC240" s="17"/>
      <c r="AMD240" s="17"/>
      <c r="AME240" s="17"/>
      <c r="AMF240" s="17"/>
      <c r="AMG240" s="17"/>
      <c r="AMH240" s="17"/>
      <c r="AMI240" s="17"/>
      <c r="AMJ240" s="17"/>
      <c r="AMK240" s="17"/>
      <c r="AML240" s="17"/>
      <c r="AMM240" s="17"/>
      <c r="AMN240" s="17"/>
      <c r="AMO240" s="17"/>
      <c r="AMP240" s="17"/>
      <c r="AMQ240" s="17"/>
      <c r="AMR240" s="17"/>
      <c r="AMS240" s="17"/>
      <c r="AMT240" s="17"/>
      <c r="AMU240" s="17"/>
      <c r="AMV240" s="17"/>
      <c r="AMW240" s="17"/>
      <c r="AMX240" s="17"/>
      <c r="AMY240" s="17"/>
      <c r="AMZ240" s="17"/>
      <c r="ANA240" s="17"/>
      <c r="ANB240" s="17"/>
      <c r="ANC240" s="17"/>
      <c r="AND240" s="17"/>
      <c r="ANE240" s="17"/>
      <c r="ANF240" s="17"/>
      <c r="ANG240" s="17"/>
      <c r="ANH240" s="17"/>
      <c r="ANI240" s="17"/>
      <c r="ANJ240" s="17"/>
      <c r="ANK240" s="17"/>
      <c r="ANL240" s="17"/>
      <c r="ANM240" s="17"/>
      <c r="ANN240" s="17"/>
      <c r="ANO240" s="17"/>
      <c r="ANP240" s="17"/>
      <c r="ANQ240" s="17"/>
      <c r="ANR240" s="17"/>
      <c r="ANS240" s="17"/>
      <c r="ANT240" s="17"/>
      <c r="ANU240" s="17"/>
      <c r="ANV240" s="17"/>
      <c r="ANW240" s="17"/>
      <c r="ANX240" s="17"/>
      <c r="ANY240" s="17"/>
      <c r="ANZ240" s="17"/>
      <c r="AOA240" s="17"/>
      <c r="AOB240" s="17"/>
      <c r="AOC240" s="17"/>
      <c r="AOD240" s="17"/>
      <c r="AOE240" s="17"/>
      <c r="AOF240" s="17"/>
      <c r="AOG240" s="17"/>
      <c r="AOH240" s="17"/>
      <c r="AOI240" s="17"/>
      <c r="AOJ240" s="17"/>
      <c r="AOK240" s="17"/>
      <c r="AOL240" s="17"/>
      <c r="AOM240" s="17"/>
      <c r="AON240" s="17"/>
      <c r="AOO240" s="17"/>
      <c r="AOP240" s="17"/>
      <c r="AOQ240" s="17"/>
      <c r="AOR240" s="17"/>
      <c r="AOS240" s="17"/>
      <c r="AOT240" s="17"/>
      <c r="AOU240" s="17"/>
      <c r="AOV240" s="17"/>
      <c r="AOW240" s="17"/>
      <c r="AOX240" s="17"/>
      <c r="AOY240" s="17"/>
      <c r="AOZ240" s="17"/>
      <c r="APA240" s="17"/>
      <c r="APB240" s="17"/>
      <c r="APC240" s="17"/>
      <c r="APD240" s="17"/>
      <c r="APE240" s="17"/>
      <c r="APF240" s="17"/>
      <c r="APG240" s="17"/>
      <c r="APH240" s="17"/>
      <c r="API240" s="17"/>
      <c r="APJ240" s="17"/>
      <c r="APK240" s="17"/>
      <c r="APL240" s="17"/>
      <c r="APM240" s="17"/>
      <c r="APN240" s="17"/>
      <c r="APO240" s="17"/>
      <c r="APP240" s="17"/>
      <c r="APQ240" s="17"/>
      <c r="APR240" s="17"/>
      <c r="APS240" s="17"/>
      <c r="APT240" s="17"/>
      <c r="APU240" s="17"/>
      <c r="APV240" s="17"/>
      <c r="APW240" s="17"/>
      <c r="APX240" s="17"/>
      <c r="APY240" s="17"/>
      <c r="APZ240" s="17"/>
      <c r="AQA240" s="17"/>
      <c r="AQB240" s="17"/>
      <c r="AQC240" s="17"/>
      <c r="AQD240" s="17"/>
      <c r="AQE240" s="17"/>
      <c r="AQF240" s="17"/>
      <c r="AQG240" s="17"/>
      <c r="AQH240" s="17"/>
      <c r="AQI240" s="17"/>
      <c r="AQJ240" s="17"/>
      <c r="AQK240" s="17"/>
      <c r="AQL240" s="17"/>
      <c r="AQM240" s="17"/>
      <c r="AQN240" s="17"/>
      <c r="AQO240" s="17"/>
      <c r="AQP240" s="17"/>
      <c r="AQQ240" s="17"/>
      <c r="AQR240" s="17"/>
      <c r="AQS240" s="17"/>
      <c r="AQT240" s="17"/>
      <c r="AQU240" s="17"/>
      <c r="AQV240" s="17"/>
      <c r="AQW240" s="17"/>
      <c r="AQX240" s="17"/>
      <c r="AQY240" s="17"/>
      <c r="AQZ240" s="17"/>
      <c r="ARA240" s="17"/>
      <c r="ARB240" s="17"/>
      <c r="ARC240" s="17"/>
      <c r="ARD240" s="17"/>
      <c r="ARE240" s="17"/>
      <c r="ARF240" s="17"/>
      <c r="ARG240" s="17"/>
      <c r="ARH240" s="17"/>
      <c r="ARI240" s="17"/>
      <c r="ARJ240" s="17"/>
      <c r="ARK240" s="17"/>
      <c r="ARL240" s="17"/>
      <c r="ARM240" s="17"/>
      <c r="ARN240" s="17"/>
      <c r="ARO240" s="17"/>
      <c r="ARP240" s="17"/>
      <c r="ARQ240" s="17"/>
      <c r="ARR240" s="17"/>
      <c r="ARS240" s="17"/>
      <c r="ART240" s="17"/>
      <c r="ARU240" s="17"/>
      <c r="ARV240" s="17"/>
      <c r="ARW240" s="17"/>
      <c r="ARX240" s="17"/>
      <c r="ARY240" s="17"/>
      <c r="ARZ240" s="17"/>
      <c r="ASA240" s="17"/>
      <c r="ASB240" s="17"/>
      <c r="ASC240" s="17"/>
      <c r="ASD240" s="17"/>
      <c r="ASE240" s="17"/>
      <c r="ASF240" s="17"/>
      <c r="ASG240" s="17"/>
      <c r="ASH240" s="17"/>
      <c r="ASI240" s="17"/>
      <c r="ASJ240" s="17"/>
      <c r="ASK240" s="17"/>
      <c r="ASL240" s="17"/>
      <c r="ASM240" s="17"/>
      <c r="ASN240" s="17"/>
      <c r="ASO240" s="17"/>
      <c r="ASP240" s="17"/>
      <c r="ASQ240" s="17"/>
      <c r="ASR240" s="17"/>
      <c r="ASS240" s="17"/>
      <c r="AST240" s="17"/>
      <c r="ASU240" s="17"/>
      <c r="ASV240" s="17"/>
      <c r="ASW240" s="17"/>
      <c r="ASX240" s="17"/>
      <c r="ASY240" s="17"/>
      <c r="ASZ240" s="17"/>
      <c r="ATA240" s="17"/>
      <c r="ATB240" s="17"/>
      <c r="ATC240" s="17"/>
      <c r="ATD240" s="17"/>
      <c r="ATE240" s="17"/>
      <c r="ATF240" s="17"/>
      <c r="ATG240" s="17"/>
      <c r="ATH240" s="17"/>
      <c r="ATI240" s="17"/>
      <c r="ATJ240" s="17"/>
      <c r="ATK240" s="17"/>
      <c r="ATL240" s="17"/>
      <c r="ATM240" s="17"/>
      <c r="ATN240" s="17"/>
      <c r="ATO240" s="17"/>
      <c r="ATP240" s="17"/>
      <c r="ATQ240" s="17"/>
      <c r="ATR240" s="17"/>
      <c r="ATS240" s="17"/>
      <c r="ATT240" s="17"/>
      <c r="ATU240" s="17"/>
      <c r="ATV240" s="17"/>
      <c r="ATW240" s="17"/>
      <c r="ATX240" s="17"/>
      <c r="ATY240" s="17"/>
      <c r="ATZ240" s="17"/>
      <c r="AUA240" s="17"/>
      <c r="AUB240" s="17"/>
      <c r="AUC240" s="17"/>
      <c r="AUD240" s="17"/>
      <c r="AUE240" s="17"/>
      <c r="AUF240" s="17"/>
      <c r="AUG240" s="17"/>
      <c r="AUH240" s="17"/>
      <c r="AUI240" s="17"/>
      <c r="AUJ240" s="17"/>
      <c r="AUK240" s="17"/>
      <c r="AUL240" s="17"/>
      <c r="AUM240" s="17"/>
      <c r="AUN240" s="17"/>
      <c r="AUO240" s="17"/>
      <c r="AUP240" s="17"/>
      <c r="AUQ240" s="17"/>
      <c r="AUR240" s="17"/>
      <c r="AUS240" s="17"/>
      <c r="AUT240" s="17"/>
      <c r="AUU240" s="17"/>
      <c r="AUV240" s="17"/>
      <c r="AUW240" s="17"/>
      <c r="AUX240" s="17"/>
      <c r="AUY240" s="17"/>
      <c r="AUZ240" s="17"/>
      <c r="AVA240" s="17"/>
      <c r="AVB240" s="17"/>
      <c r="AVC240" s="17"/>
      <c r="AVD240" s="17"/>
      <c r="AVE240" s="17"/>
      <c r="AVF240" s="17"/>
      <c r="AVG240" s="17"/>
      <c r="AVH240" s="17"/>
      <c r="AVI240" s="17"/>
      <c r="AVJ240" s="17"/>
      <c r="AVK240" s="17"/>
      <c r="AVL240" s="17"/>
      <c r="AVM240" s="17"/>
      <c r="AVN240" s="17"/>
      <c r="AVO240" s="17"/>
      <c r="AVP240" s="17"/>
      <c r="AVQ240" s="17"/>
      <c r="AVR240" s="17"/>
      <c r="AVS240" s="17"/>
      <c r="AVT240" s="17"/>
      <c r="AVU240" s="17"/>
      <c r="AVV240" s="17"/>
      <c r="AVW240" s="17"/>
      <c r="AVX240" s="17"/>
      <c r="AVY240" s="17"/>
      <c r="AVZ240" s="17"/>
      <c r="AWA240" s="17"/>
      <c r="AWB240" s="17"/>
      <c r="AWC240" s="17"/>
      <c r="AWD240" s="17"/>
      <c r="AWE240" s="17"/>
      <c r="AWF240" s="17"/>
      <c r="AWG240" s="17"/>
      <c r="AWH240" s="17"/>
      <c r="AWI240" s="17"/>
      <c r="AWJ240" s="17"/>
      <c r="AWK240" s="17"/>
      <c r="AWL240" s="17"/>
      <c r="AWM240" s="17"/>
      <c r="AWN240" s="17"/>
      <c r="AWO240" s="17"/>
      <c r="AWP240" s="17"/>
      <c r="AWQ240" s="17"/>
      <c r="AWR240" s="17"/>
      <c r="AWS240" s="17"/>
      <c r="AWT240" s="17"/>
      <c r="AWU240" s="17"/>
      <c r="AWV240" s="17"/>
      <c r="AWW240" s="17"/>
      <c r="AWX240" s="17"/>
      <c r="AWY240" s="17"/>
      <c r="AWZ240" s="17"/>
      <c r="AXA240" s="17"/>
      <c r="AXB240" s="17"/>
      <c r="AXC240" s="17"/>
      <c r="AXD240" s="17"/>
      <c r="AXE240" s="17"/>
      <c r="AXF240" s="17"/>
      <c r="AXG240" s="17"/>
      <c r="AXH240" s="17"/>
      <c r="AXI240" s="17"/>
      <c r="AXJ240" s="17"/>
      <c r="AXK240" s="17"/>
      <c r="AXL240" s="17"/>
      <c r="AXM240" s="17"/>
      <c r="AXN240" s="17"/>
      <c r="AXO240" s="17"/>
      <c r="AXP240" s="17"/>
      <c r="AXQ240" s="17"/>
      <c r="AXR240" s="17"/>
      <c r="AXS240" s="17"/>
      <c r="AXT240" s="17"/>
      <c r="AXU240" s="17"/>
      <c r="AXV240" s="17"/>
      <c r="AXW240" s="17"/>
      <c r="AXX240" s="17"/>
      <c r="AXY240" s="17"/>
      <c r="AXZ240" s="17"/>
      <c r="AYA240" s="17"/>
      <c r="AYB240" s="17"/>
      <c r="AYC240" s="17"/>
      <c r="AYD240" s="17"/>
      <c r="AYE240" s="17"/>
      <c r="AYF240" s="17"/>
      <c r="AYG240" s="17"/>
      <c r="AYH240" s="17"/>
      <c r="AYI240" s="17"/>
      <c r="AYJ240" s="17"/>
      <c r="AYK240" s="17"/>
      <c r="AYL240" s="17"/>
      <c r="AYM240" s="17"/>
      <c r="AYN240" s="17"/>
      <c r="AYO240" s="17"/>
      <c r="AYP240" s="17"/>
      <c r="AYQ240" s="17"/>
      <c r="AYR240" s="17"/>
      <c r="AYS240" s="17"/>
      <c r="AYT240" s="17"/>
      <c r="AYU240" s="17"/>
      <c r="AYV240" s="17"/>
      <c r="AYW240" s="17"/>
      <c r="AYX240" s="17"/>
      <c r="AYY240" s="17"/>
      <c r="AYZ240" s="17"/>
      <c r="AZA240" s="17"/>
      <c r="AZB240" s="17"/>
      <c r="AZC240" s="17"/>
      <c r="AZD240" s="17"/>
      <c r="AZE240" s="17"/>
      <c r="AZF240" s="17"/>
      <c r="AZG240" s="17"/>
      <c r="AZH240" s="17"/>
      <c r="AZI240" s="17"/>
      <c r="AZJ240" s="17"/>
      <c r="AZK240" s="17"/>
      <c r="AZL240" s="17"/>
      <c r="AZM240" s="17"/>
      <c r="AZN240" s="17"/>
      <c r="AZO240" s="17"/>
      <c r="AZP240" s="17"/>
      <c r="AZQ240" s="17"/>
      <c r="AZR240" s="17"/>
      <c r="AZS240" s="17"/>
      <c r="AZT240" s="17"/>
      <c r="AZU240" s="17"/>
      <c r="AZV240" s="17"/>
      <c r="AZW240" s="17"/>
      <c r="AZX240" s="17"/>
      <c r="AZY240" s="17"/>
      <c r="AZZ240" s="17"/>
      <c r="BAA240" s="17"/>
      <c r="BAB240" s="17"/>
      <c r="BAC240" s="17"/>
      <c r="BAD240" s="17"/>
      <c r="BAE240" s="17"/>
      <c r="BAF240" s="17"/>
      <c r="BAG240" s="17"/>
      <c r="BAH240" s="17"/>
      <c r="BAI240" s="17"/>
      <c r="BAJ240" s="17"/>
      <c r="BAK240" s="17"/>
      <c r="BAL240" s="17"/>
      <c r="BAM240" s="17"/>
      <c r="BAN240" s="17"/>
      <c r="BAO240" s="17"/>
      <c r="BAP240" s="17"/>
      <c r="BAQ240" s="17"/>
      <c r="BAR240" s="17"/>
      <c r="BAS240" s="17"/>
      <c r="BAT240" s="17"/>
      <c r="BAU240" s="17"/>
      <c r="BAV240" s="17"/>
      <c r="BAW240" s="17"/>
      <c r="BAX240" s="17"/>
      <c r="BAY240" s="17"/>
      <c r="BAZ240" s="17"/>
      <c r="BBA240" s="17"/>
      <c r="BBB240" s="17"/>
      <c r="BBC240" s="17"/>
      <c r="BBD240" s="17"/>
      <c r="BBE240" s="17"/>
      <c r="BBF240" s="17"/>
      <c r="BBG240" s="17"/>
      <c r="BBH240" s="17"/>
      <c r="BBI240" s="17"/>
      <c r="BBJ240" s="17"/>
      <c r="BBK240" s="17"/>
      <c r="BBL240" s="17"/>
      <c r="BBM240" s="17"/>
      <c r="BBN240" s="17"/>
      <c r="BBO240" s="17"/>
      <c r="BBP240" s="17"/>
      <c r="BBQ240" s="17"/>
      <c r="BBR240" s="17"/>
      <c r="BBS240" s="17"/>
      <c r="BBT240" s="17"/>
      <c r="BBU240" s="17"/>
      <c r="BBV240" s="17"/>
      <c r="BBW240" s="17"/>
      <c r="BBX240" s="17"/>
      <c r="BBY240" s="17"/>
      <c r="BBZ240" s="17"/>
      <c r="BCA240" s="17"/>
      <c r="BCB240" s="17"/>
      <c r="BCC240" s="17"/>
      <c r="BCD240" s="17"/>
      <c r="BCE240" s="17"/>
      <c r="BCF240" s="17"/>
      <c r="BCG240" s="17"/>
      <c r="BCH240" s="17"/>
      <c r="BCI240" s="17"/>
      <c r="BCJ240" s="17"/>
      <c r="BCK240" s="17"/>
      <c r="BCL240" s="17"/>
      <c r="BCM240" s="17"/>
      <c r="BCN240" s="17"/>
      <c r="BCO240" s="17"/>
      <c r="BCP240" s="17"/>
      <c r="BCQ240" s="17"/>
      <c r="BCR240" s="17"/>
      <c r="BCS240" s="17"/>
      <c r="BCT240" s="17"/>
      <c r="BCU240" s="17"/>
      <c r="BCV240" s="17"/>
      <c r="BCW240" s="17"/>
      <c r="BCX240" s="17"/>
      <c r="BCY240" s="17"/>
      <c r="BCZ240" s="17"/>
      <c r="BDA240" s="17"/>
      <c r="BDB240" s="17"/>
      <c r="BDC240" s="17"/>
      <c r="BDD240" s="17"/>
      <c r="BDE240" s="17"/>
      <c r="BDF240" s="17"/>
      <c r="BDG240" s="17"/>
      <c r="BDH240" s="17"/>
      <c r="BDI240" s="17"/>
      <c r="BDJ240" s="17"/>
      <c r="BDK240" s="17"/>
      <c r="BDL240" s="17"/>
      <c r="BDM240" s="17"/>
      <c r="BDN240" s="17"/>
      <c r="BDO240" s="17"/>
      <c r="BDP240" s="17"/>
      <c r="BDQ240" s="17"/>
      <c r="BDR240" s="17"/>
      <c r="BDS240" s="17"/>
      <c r="BDT240" s="17"/>
      <c r="BDU240" s="17"/>
      <c r="BDV240" s="17"/>
      <c r="BDW240" s="17"/>
      <c r="BDX240" s="17"/>
      <c r="BDY240" s="17"/>
      <c r="BDZ240" s="17"/>
      <c r="BEA240" s="17"/>
      <c r="BEB240" s="17"/>
      <c r="BEC240" s="17"/>
      <c r="BED240" s="17"/>
      <c r="BEE240" s="17"/>
      <c r="BEF240" s="17"/>
      <c r="BEG240" s="17"/>
      <c r="BEH240" s="17"/>
      <c r="BEI240" s="17"/>
      <c r="BEJ240" s="17"/>
      <c r="BEK240" s="17"/>
      <c r="BEL240" s="17"/>
      <c r="BEM240" s="17"/>
      <c r="BEN240" s="17"/>
      <c r="BEO240" s="17"/>
      <c r="BEP240" s="17"/>
      <c r="BEQ240" s="17"/>
      <c r="BER240" s="17"/>
      <c r="BES240" s="17"/>
      <c r="BET240" s="17"/>
      <c r="BEU240" s="17"/>
      <c r="BEV240" s="17"/>
      <c r="BEW240" s="17"/>
      <c r="BEX240" s="17"/>
      <c r="BEY240" s="17"/>
      <c r="BEZ240" s="17"/>
      <c r="BFA240" s="17"/>
      <c r="BFB240" s="17"/>
      <c r="BFC240" s="17"/>
      <c r="BFD240" s="17"/>
      <c r="BFE240" s="17"/>
      <c r="BFF240" s="17"/>
      <c r="BFG240" s="17"/>
      <c r="BFH240" s="17"/>
      <c r="BFI240" s="17"/>
      <c r="BFJ240" s="17"/>
      <c r="BFK240" s="17"/>
      <c r="BFL240" s="17"/>
      <c r="BFM240" s="17"/>
      <c r="BFN240" s="17"/>
      <c r="BFO240" s="17"/>
      <c r="BFP240" s="17"/>
      <c r="BFQ240" s="17"/>
      <c r="BFR240" s="17"/>
      <c r="BFS240" s="17"/>
      <c r="BFT240" s="17"/>
      <c r="BFU240" s="17"/>
      <c r="BFV240" s="17"/>
      <c r="BFW240" s="17"/>
      <c r="BFX240" s="17"/>
      <c r="BFY240" s="17"/>
      <c r="BFZ240" s="17"/>
      <c r="BGA240" s="17"/>
      <c r="BGB240" s="17"/>
      <c r="BGC240" s="17"/>
      <c r="BGD240" s="17"/>
      <c r="BGE240" s="17"/>
      <c r="BGF240" s="17"/>
      <c r="BGG240" s="17"/>
      <c r="BGH240" s="17"/>
      <c r="BGI240" s="17"/>
      <c r="BGJ240" s="17"/>
      <c r="BGK240" s="17"/>
      <c r="BGL240" s="17"/>
      <c r="BGM240" s="17"/>
      <c r="BGN240" s="17"/>
      <c r="BGO240" s="17"/>
      <c r="BGP240" s="17"/>
      <c r="BGQ240" s="17"/>
      <c r="BGR240" s="17"/>
      <c r="BGS240" s="17"/>
      <c r="BGT240" s="17"/>
      <c r="BGU240" s="17"/>
      <c r="BGV240" s="17"/>
      <c r="BGW240" s="17"/>
      <c r="BGX240" s="17"/>
      <c r="BGY240" s="17"/>
      <c r="BGZ240" s="17"/>
      <c r="BHA240" s="17"/>
      <c r="BHB240" s="17"/>
      <c r="BHC240" s="17"/>
      <c r="BHD240" s="17"/>
      <c r="BHE240" s="17"/>
      <c r="BHF240" s="17"/>
      <c r="BHG240" s="17"/>
      <c r="BHH240" s="17"/>
      <c r="BHI240" s="17"/>
      <c r="BHJ240" s="17"/>
      <c r="BHK240" s="17"/>
      <c r="BHL240" s="17"/>
      <c r="BHM240" s="17"/>
      <c r="BHN240" s="17"/>
      <c r="BHO240" s="17"/>
      <c r="BHP240" s="17"/>
      <c r="BHQ240" s="17"/>
      <c r="BHR240" s="17"/>
      <c r="BHS240" s="17"/>
      <c r="BHT240" s="17"/>
      <c r="BHU240" s="17"/>
      <c r="BHV240" s="17"/>
      <c r="BHW240" s="17"/>
      <c r="BHX240" s="17"/>
      <c r="BHY240" s="17"/>
      <c r="BHZ240" s="17"/>
      <c r="BIA240" s="17"/>
      <c r="BIB240" s="17"/>
      <c r="BIC240" s="17"/>
      <c r="BID240" s="17"/>
      <c r="BIE240" s="17"/>
      <c r="BIF240" s="17"/>
      <c r="BIG240" s="17"/>
      <c r="BIH240" s="17"/>
      <c r="BII240" s="17"/>
      <c r="BIJ240" s="17"/>
      <c r="BIK240" s="17"/>
      <c r="BIL240" s="17"/>
      <c r="BIM240" s="17"/>
      <c r="BIN240" s="17"/>
      <c r="BIO240" s="17"/>
      <c r="BIP240" s="17"/>
      <c r="BIQ240" s="17"/>
      <c r="BIR240" s="17"/>
      <c r="BIS240" s="17"/>
      <c r="BIT240" s="17"/>
      <c r="BIU240" s="17"/>
      <c r="BIV240" s="17"/>
      <c r="BIW240" s="17"/>
      <c r="BIX240" s="17"/>
      <c r="BIY240" s="17"/>
      <c r="BIZ240" s="17"/>
      <c r="BJA240" s="17"/>
      <c r="BJB240" s="17"/>
      <c r="BJC240" s="17"/>
      <c r="BJD240" s="17"/>
      <c r="BJE240" s="17"/>
      <c r="BJF240" s="17"/>
      <c r="BJG240" s="17"/>
      <c r="BJH240" s="17"/>
      <c r="BJI240" s="17"/>
      <c r="BJJ240" s="17"/>
      <c r="BJK240" s="17"/>
      <c r="BJL240" s="17"/>
      <c r="BJM240" s="17"/>
      <c r="BJN240" s="17"/>
      <c r="BJO240" s="17"/>
      <c r="BJP240" s="17"/>
      <c r="BJQ240" s="17"/>
      <c r="BJR240" s="17"/>
      <c r="BJS240" s="17"/>
      <c r="BJT240" s="17"/>
      <c r="BJU240" s="17"/>
      <c r="BJV240" s="17"/>
      <c r="BJW240" s="17"/>
      <c r="BJX240" s="17"/>
      <c r="BJY240" s="17"/>
      <c r="BJZ240" s="17"/>
      <c r="BKA240" s="17"/>
      <c r="BKB240" s="17"/>
      <c r="BKC240" s="17"/>
      <c r="BKD240" s="17"/>
      <c r="BKE240" s="17"/>
      <c r="BKF240" s="17"/>
      <c r="BKG240" s="17"/>
      <c r="BKH240" s="17"/>
      <c r="BKI240" s="17"/>
      <c r="BKJ240" s="17"/>
      <c r="BKK240" s="17"/>
      <c r="BKL240" s="17"/>
      <c r="BKM240" s="17"/>
      <c r="BKN240" s="17"/>
      <c r="BKO240" s="17"/>
      <c r="BKP240" s="17"/>
      <c r="BKQ240" s="17"/>
      <c r="BKR240" s="17"/>
      <c r="BKS240" s="17"/>
      <c r="BKT240" s="17"/>
      <c r="BKU240" s="17"/>
      <c r="BKV240" s="17"/>
      <c r="BKW240" s="17"/>
      <c r="BKX240" s="17"/>
      <c r="BKY240" s="17"/>
      <c r="BKZ240" s="17"/>
      <c r="BLA240" s="17"/>
      <c r="BLB240" s="17"/>
      <c r="BLC240" s="17"/>
      <c r="BLD240" s="17"/>
      <c r="BLE240" s="17"/>
      <c r="BLF240" s="17"/>
      <c r="BLG240" s="17"/>
      <c r="BLH240" s="17"/>
      <c r="BLI240" s="17"/>
      <c r="BLJ240" s="17"/>
      <c r="BLK240" s="17"/>
      <c r="BLL240" s="17"/>
      <c r="BLM240" s="17"/>
      <c r="BLN240" s="17"/>
      <c r="BLO240" s="17"/>
      <c r="BLP240" s="17"/>
      <c r="BLQ240" s="17"/>
      <c r="BLR240" s="17"/>
      <c r="BLS240" s="17"/>
      <c r="BLT240" s="17"/>
      <c r="BLU240" s="17"/>
      <c r="BLV240" s="17"/>
      <c r="BLW240" s="17"/>
      <c r="BLX240" s="17"/>
      <c r="BLY240" s="17"/>
      <c r="BLZ240" s="17"/>
      <c r="BMA240" s="17"/>
      <c r="BMB240" s="17"/>
      <c r="BMC240" s="17"/>
      <c r="BMD240" s="17"/>
      <c r="BME240" s="17"/>
      <c r="BMF240" s="17"/>
      <c r="BMG240" s="17"/>
      <c r="BMH240" s="17"/>
      <c r="BMI240" s="17"/>
      <c r="BMJ240" s="17"/>
      <c r="BMK240" s="17"/>
      <c r="BML240" s="17"/>
      <c r="BMM240" s="17"/>
      <c r="BMN240" s="17"/>
      <c r="BMO240" s="17"/>
      <c r="BMP240" s="17"/>
      <c r="BMQ240" s="17"/>
      <c r="BMR240" s="17"/>
      <c r="BMS240" s="17"/>
      <c r="BMT240" s="17"/>
      <c r="BMU240" s="17"/>
      <c r="BMV240" s="17"/>
      <c r="BMW240" s="17"/>
      <c r="BMX240" s="17"/>
      <c r="BMY240" s="17"/>
      <c r="BMZ240" s="17"/>
      <c r="BNA240" s="17"/>
      <c r="BNB240" s="17"/>
      <c r="BNC240" s="17"/>
      <c r="BND240" s="17"/>
      <c r="BNE240" s="17"/>
      <c r="BNF240" s="17"/>
      <c r="BNG240" s="17"/>
      <c r="BNH240" s="17"/>
      <c r="BNI240" s="17"/>
      <c r="BNJ240" s="17"/>
      <c r="BNK240" s="17"/>
      <c r="BNL240" s="17"/>
      <c r="BNM240" s="17"/>
      <c r="BNN240" s="17"/>
      <c r="BNO240" s="17"/>
      <c r="BNP240" s="17"/>
      <c r="BNQ240" s="17"/>
      <c r="BNR240" s="17"/>
      <c r="BNS240" s="17"/>
      <c r="BNT240" s="17"/>
      <c r="BNU240" s="17"/>
      <c r="BNV240" s="17"/>
      <c r="BNW240" s="17"/>
      <c r="BNX240" s="17"/>
      <c r="BNY240" s="17"/>
      <c r="BNZ240" s="17"/>
      <c r="BOA240" s="17"/>
      <c r="BOB240" s="17"/>
      <c r="BOC240" s="17"/>
      <c r="BOD240" s="17"/>
      <c r="BOE240" s="17"/>
      <c r="BOF240" s="17"/>
      <c r="BOG240" s="17"/>
      <c r="BOH240" s="17"/>
      <c r="BOI240" s="17"/>
      <c r="BOJ240" s="17"/>
      <c r="BOK240" s="17"/>
      <c r="BOL240" s="17"/>
      <c r="BOM240" s="17"/>
      <c r="BON240" s="17"/>
      <c r="BOO240" s="17"/>
      <c r="BOP240" s="17"/>
      <c r="BOQ240" s="17"/>
      <c r="BOR240" s="17"/>
      <c r="BOS240" s="17"/>
      <c r="BOT240" s="17"/>
      <c r="BOU240" s="17"/>
      <c r="BOV240" s="17"/>
      <c r="BOW240" s="17"/>
      <c r="BOX240" s="17"/>
      <c r="BOY240" s="17"/>
      <c r="BOZ240" s="17"/>
      <c r="BPA240" s="17"/>
      <c r="BPB240" s="17"/>
      <c r="BPC240" s="17"/>
      <c r="BPD240" s="17"/>
      <c r="BPE240" s="17"/>
      <c r="BPF240" s="17"/>
      <c r="BPG240" s="17"/>
      <c r="BPH240" s="17"/>
      <c r="BPI240" s="17"/>
      <c r="BPJ240" s="17"/>
      <c r="BPK240" s="17"/>
      <c r="BPL240" s="17"/>
      <c r="BPM240" s="17"/>
      <c r="BPN240" s="17"/>
      <c r="BPO240" s="17"/>
      <c r="BPP240" s="17"/>
      <c r="BPQ240" s="17"/>
      <c r="BPR240" s="17"/>
      <c r="BPS240" s="17"/>
      <c r="BPT240" s="17"/>
      <c r="BPU240" s="17"/>
      <c r="BPV240" s="17"/>
      <c r="BPW240" s="17"/>
      <c r="BPX240" s="17"/>
      <c r="BPY240" s="17"/>
      <c r="BPZ240" s="17"/>
      <c r="BQA240" s="17"/>
      <c r="BQB240" s="17"/>
      <c r="BQC240" s="17"/>
      <c r="BQD240" s="17"/>
      <c r="BQE240" s="17"/>
      <c r="BQF240" s="17"/>
      <c r="BQG240" s="17"/>
      <c r="BQH240" s="17"/>
      <c r="BQI240" s="17"/>
      <c r="BQJ240" s="17"/>
      <c r="BQK240" s="17"/>
      <c r="BQL240" s="17"/>
      <c r="BQM240" s="17"/>
      <c r="BQN240" s="17"/>
      <c r="BQO240" s="17"/>
      <c r="BQP240" s="17"/>
      <c r="BQQ240" s="17"/>
      <c r="BQR240" s="17"/>
      <c r="BQS240" s="17"/>
      <c r="BQT240" s="17"/>
      <c r="BQU240" s="17"/>
      <c r="BQV240" s="17"/>
      <c r="BQW240" s="17"/>
      <c r="BQX240" s="17"/>
      <c r="BQY240" s="17"/>
      <c r="BQZ240" s="17"/>
      <c r="BRA240" s="17"/>
      <c r="BRB240" s="17"/>
      <c r="BRC240" s="17"/>
      <c r="BRD240" s="17"/>
      <c r="BRE240" s="17"/>
      <c r="BRF240" s="17"/>
      <c r="BRG240" s="17"/>
      <c r="BRH240" s="17"/>
      <c r="BRI240" s="17"/>
      <c r="BRJ240" s="17"/>
      <c r="BRK240" s="17"/>
      <c r="BRL240" s="17"/>
      <c r="BRM240" s="17"/>
      <c r="BRN240" s="17"/>
      <c r="BRO240" s="17"/>
      <c r="BRP240" s="17"/>
      <c r="BRQ240" s="17"/>
      <c r="BRR240" s="17"/>
      <c r="BRS240" s="17"/>
      <c r="BRT240" s="17"/>
      <c r="BRU240" s="17"/>
      <c r="BRV240" s="17"/>
      <c r="BRW240" s="17"/>
      <c r="BRX240" s="17"/>
      <c r="BRY240" s="17"/>
      <c r="BRZ240" s="17"/>
      <c r="BSA240" s="17"/>
      <c r="BSB240" s="17"/>
      <c r="BSC240" s="17"/>
      <c r="BSD240" s="17"/>
      <c r="BSE240" s="17"/>
      <c r="BSF240" s="17"/>
      <c r="BSG240" s="17"/>
      <c r="BSH240" s="17"/>
      <c r="BSI240" s="17"/>
      <c r="BSJ240" s="17"/>
      <c r="BSK240" s="17"/>
      <c r="BSL240" s="17"/>
      <c r="BSM240" s="17"/>
      <c r="BSN240" s="17"/>
      <c r="BSO240" s="17"/>
      <c r="BSP240" s="17"/>
      <c r="BSQ240" s="17"/>
      <c r="BSR240" s="17"/>
      <c r="BSS240" s="17"/>
      <c r="BST240" s="17"/>
      <c r="BSU240" s="17"/>
      <c r="BSV240" s="17"/>
      <c r="BSW240" s="17"/>
      <c r="BSX240" s="17"/>
      <c r="BSY240" s="17"/>
      <c r="BSZ240" s="17"/>
      <c r="BTA240" s="17"/>
      <c r="BTB240" s="17"/>
      <c r="BTC240" s="17"/>
      <c r="BTD240" s="17"/>
      <c r="BTE240" s="17"/>
      <c r="BTF240" s="17"/>
      <c r="BTG240" s="17"/>
      <c r="BTH240" s="17"/>
      <c r="BTI240" s="17"/>
      <c r="BTJ240" s="17"/>
      <c r="BTK240" s="17"/>
      <c r="BTL240" s="17"/>
      <c r="BTM240" s="17"/>
      <c r="BTN240" s="17"/>
      <c r="BTO240" s="17"/>
      <c r="BTP240" s="17"/>
      <c r="BTQ240" s="17"/>
      <c r="BTR240" s="17"/>
      <c r="BTS240" s="17"/>
      <c r="BTT240" s="17"/>
      <c r="BTU240" s="17"/>
      <c r="BTV240" s="17"/>
      <c r="BTW240" s="17"/>
      <c r="BTX240" s="17"/>
      <c r="BTY240" s="17"/>
      <c r="BTZ240" s="17"/>
      <c r="BUA240" s="17"/>
      <c r="BUB240" s="17"/>
      <c r="BUC240" s="17"/>
      <c r="BUD240" s="17"/>
      <c r="BUE240" s="17"/>
      <c r="BUF240" s="17"/>
      <c r="BUG240" s="17"/>
      <c r="BUH240" s="17"/>
      <c r="BUI240" s="17"/>
      <c r="BUJ240" s="17"/>
      <c r="BUK240" s="17"/>
      <c r="BUL240" s="17"/>
      <c r="BUM240" s="17"/>
      <c r="BUN240" s="17"/>
      <c r="BUO240" s="17"/>
      <c r="BUP240" s="17"/>
      <c r="BUQ240" s="17"/>
      <c r="BUR240" s="17"/>
      <c r="BUS240" s="17"/>
      <c r="BUT240" s="17"/>
      <c r="BUU240" s="17"/>
      <c r="BUV240" s="17"/>
      <c r="BUW240" s="17"/>
      <c r="BUX240" s="17"/>
      <c r="BUY240" s="17"/>
      <c r="BUZ240" s="17"/>
      <c r="BVA240" s="17"/>
      <c r="BVB240" s="17"/>
      <c r="BVC240" s="17"/>
      <c r="BVD240" s="17"/>
      <c r="BVE240" s="17"/>
      <c r="BVF240" s="17"/>
      <c r="BVG240" s="17"/>
      <c r="BVH240" s="17"/>
      <c r="BVI240" s="17"/>
      <c r="BVJ240" s="17"/>
      <c r="BVK240" s="17"/>
      <c r="BVL240" s="17"/>
      <c r="BVM240" s="17"/>
      <c r="BVN240" s="17"/>
      <c r="BVO240" s="17"/>
      <c r="BVP240" s="17"/>
      <c r="BVQ240" s="17"/>
      <c r="BVR240" s="17"/>
      <c r="BVS240" s="17"/>
      <c r="BVT240" s="17"/>
      <c r="BVU240" s="17"/>
      <c r="BVV240" s="17"/>
      <c r="BVW240" s="17"/>
      <c r="BVX240" s="17"/>
      <c r="BVY240" s="17"/>
      <c r="BVZ240" s="17"/>
      <c r="BWA240" s="17"/>
      <c r="BWB240" s="17"/>
      <c r="BWC240" s="17"/>
      <c r="BWD240" s="17"/>
      <c r="BWE240" s="17"/>
      <c r="BWF240" s="17"/>
      <c r="BWG240" s="17"/>
      <c r="BWH240" s="17"/>
      <c r="BWI240" s="17"/>
      <c r="BWJ240" s="17"/>
      <c r="BWK240" s="17"/>
      <c r="BWL240" s="17"/>
      <c r="BWM240" s="17"/>
      <c r="BWN240" s="17"/>
      <c r="BWO240" s="17"/>
      <c r="BWP240" s="17"/>
      <c r="BWQ240" s="17"/>
      <c r="BWR240" s="17"/>
      <c r="BWS240" s="17"/>
      <c r="BWT240" s="17"/>
      <c r="BWU240" s="17"/>
      <c r="BWV240" s="17"/>
      <c r="BWW240" s="17"/>
      <c r="BWX240" s="17"/>
      <c r="BWY240" s="17"/>
      <c r="BWZ240" s="17"/>
      <c r="BXA240" s="17"/>
      <c r="BXB240" s="17"/>
      <c r="BXC240" s="17"/>
      <c r="BXD240" s="17"/>
      <c r="BXE240" s="17"/>
      <c r="BXF240" s="17"/>
      <c r="BXG240" s="17"/>
      <c r="BXH240" s="17"/>
      <c r="BXI240" s="17"/>
      <c r="BXJ240" s="17"/>
      <c r="BXK240" s="17"/>
      <c r="BXL240" s="17"/>
      <c r="BXM240" s="17"/>
      <c r="BXN240" s="17"/>
      <c r="BXO240" s="17"/>
      <c r="BXP240" s="17"/>
      <c r="BXQ240" s="17"/>
      <c r="BXR240" s="17"/>
      <c r="BXS240" s="17"/>
      <c r="BXT240" s="17"/>
      <c r="BXU240" s="17"/>
      <c r="BXV240" s="17"/>
      <c r="BXW240" s="17"/>
      <c r="BXX240" s="17"/>
      <c r="BXY240" s="17"/>
      <c r="BXZ240" s="17"/>
      <c r="BYA240" s="17"/>
      <c r="BYB240" s="17"/>
      <c r="BYC240" s="17"/>
      <c r="BYD240" s="17"/>
      <c r="BYE240" s="17"/>
      <c r="BYF240" s="17"/>
      <c r="BYG240" s="17"/>
      <c r="BYH240" s="17"/>
      <c r="BYI240" s="17"/>
      <c r="BYJ240" s="17"/>
      <c r="BYK240" s="17"/>
      <c r="BYL240" s="17"/>
      <c r="BYM240" s="17"/>
      <c r="BYN240" s="17"/>
      <c r="BYO240" s="17"/>
      <c r="BYP240" s="17"/>
      <c r="BYQ240" s="17"/>
      <c r="BYR240" s="17"/>
      <c r="BYS240" s="17"/>
      <c r="BYT240" s="17"/>
      <c r="BYU240" s="17"/>
      <c r="BYV240" s="17"/>
      <c r="BYW240" s="17"/>
      <c r="BYX240" s="17"/>
      <c r="BYY240" s="17"/>
      <c r="BYZ240" s="17"/>
      <c r="BZA240" s="17"/>
      <c r="BZB240" s="17"/>
      <c r="BZC240" s="17"/>
      <c r="BZD240" s="17"/>
      <c r="BZE240" s="17"/>
      <c r="BZF240" s="17"/>
      <c r="BZG240" s="17"/>
      <c r="BZH240" s="17"/>
      <c r="BZI240" s="17"/>
      <c r="BZJ240" s="17"/>
      <c r="BZK240" s="17"/>
      <c r="BZL240" s="17"/>
      <c r="BZM240" s="17"/>
      <c r="BZN240" s="17"/>
      <c r="BZO240" s="17"/>
      <c r="BZP240" s="17"/>
      <c r="BZQ240" s="17"/>
      <c r="BZR240" s="17"/>
      <c r="BZS240" s="17"/>
      <c r="BZT240" s="17"/>
      <c r="BZU240" s="17"/>
      <c r="BZV240" s="17"/>
      <c r="BZW240" s="17"/>
      <c r="BZX240" s="17"/>
      <c r="BZY240" s="17"/>
      <c r="BZZ240" s="17"/>
      <c r="CAA240" s="17"/>
      <c r="CAB240" s="17"/>
      <c r="CAC240" s="17"/>
      <c r="CAD240" s="17"/>
      <c r="CAE240" s="17"/>
      <c r="CAF240" s="17"/>
      <c r="CAG240" s="17"/>
      <c r="CAH240" s="17"/>
      <c r="CAI240" s="17"/>
      <c r="CAJ240" s="17"/>
      <c r="CAK240" s="17"/>
      <c r="CAL240" s="17"/>
      <c r="CAM240" s="17"/>
      <c r="CAN240" s="17"/>
      <c r="CAO240" s="17"/>
      <c r="CAP240" s="17"/>
      <c r="CAQ240" s="17"/>
      <c r="CAR240" s="17"/>
      <c r="CAS240" s="17"/>
      <c r="CAT240" s="17"/>
      <c r="CAU240" s="17"/>
      <c r="CAV240" s="17"/>
      <c r="CAW240" s="17"/>
      <c r="CAX240" s="17"/>
      <c r="CAY240" s="17"/>
      <c r="CAZ240" s="17"/>
      <c r="CBA240" s="17"/>
      <c r="CBB240" s="17"/>
      <c r="CBC240" s="17"/>
      <c r="CBD240" s="17"/>
      <c r="CBE240" s="17"/>
      <c r="CBF240" s="17"/>
      <c r="CBG240" s="17"/>
      <c r="CBH240" s="17"/>
      <c r="CBI240" s="17"/>
      <c r="CBJ240" s="17"/>
      <c r="CBK240" s="17"/>
      <c r="CBL240" s="17"/>
      <c r="CBM240" s="17"/>
      <c r="CBN240" s="17"/>
      <c r="CBO240" s="17"/>
      <c r="CBP240" s="17"/>
      <c r="CBQ240" s="17"/>
      <c r="CBR240" s="17"/>
      <c r="CBS240" s="17"/>
      <c r="CBT240" s="17"/>
      <c r="CBU240" s="17"/>
      <c r="CBV240" s="17"/>
      <c r="CBW240" s="17"/>
      <c r="CBX240" s="17"/>
      <c r="CBY240" s="17"/>
      <c r="CBZ240" s="17"/>
      <c r="CCA240" s="17"/>
      <c r="CCB240" s="17"/>
      <c r="CCC240" s="17"/>
      <c r="CCD240" s="17"/>
      <c r="CCE240" s="17"/>
      <c r="CCF240" s="17"/>
      <c r="CCG240" s="17"/>
      <c r="CCH240" s="17"/>
      <c r="CCI240" s="17"/>
      <c r="CCJ240" s="17"/>
      <c r="CCK240" s="17"/>
      <c r="CCL240" s="17"/>
      <c r="CCM240" s="17"/>
      <c r="CCN240" s="17"/>
      <c r="CCO240" s="17"/>
      <c r="CCP240" s="17"/>
      <c r="CCQ240" s="17"/>
      <c r="CCR240" s="17"/>
      <c r="CCS240" s="17"/>
      <c r="CCT240" s="17"/>
      <c r="CCU240" s="17"/>
      <c r="CCV240" s="17"/>
      <c r="CCW240" s="17"/>
      <c r="CCX240" s="17"/>
      <c r="CCY240" s="17"/>
      <c r="CCZ240" s="17"/>
      <c r="CDA240" s="17"/>
      <c r="CDB240" s="17"/>
      <c r="CDC240" s="17"/>
      <c r="CDD240" s="17"/>
      <c r="CDE240" s="17"/>
      <c r="CDF240" s="17"/>
      <c r="CDG240" s="17"/>
      <c r="CDH240" s="17"/>
      <c r="CDI240" s="17"/>
      <c r="CDJ240" s="17"/>
      <c r="CDK240" s="17"/>
      <c r="CDL240" s="17"/>
      <c r="CDM240" s="17"/>
      <c r="CDN240" s="17"/>
      <c r="CDO240" s="17"/>
      <c r="CDP240" s="17"/>
      <c r="CDQ240" s="17"/>
      <c r="CDR240" s="17"/>
      <c r="CDS240" s="17"/>
      <c r="CDT240" s="17"/>
      <c r="CDU240" s="17"/>
    </row>
    <row r="241">
      <c r="A241" s="14" t="s">
        <v>2696</v>
      </c>
      <c r="B241" s="14" t="s">
        <v>4550</v>
      </c>
      <c r="C241" s="14" t="s">
        <v>2601</v>
      </c>
      <c r="D241" s="14" t="s">
        <v>2636</v>
      </c>
      <c r="E241" s="14" t="s">
        <v>4551</v>
      </c>
      <c r="F241" s="14" t="s">
        <v>2835</v>
      </c>
      <c r="I241" s="14" t="s">
        <v>2558</v>
      </c>
      <c r="J241" s="14" t="s">
        <v>3025</v>
      </c>
      <c r="K241" s="14" t="s">
        <v>2619</v>
      </c>
      <c r="L241" s="14" t="s">
        <v>2658</v>
      </c>
      <c r="M241" s="16">
        <v>1.0</v>
      </c>
      <c r="N241" s="14" t="s">
        <v>2690</v>
      </c>
      <c r="O241" s="14" t="s">
        <v>2690</v>
      </c>
      <c r="P241" s="14" t="s">
        <v>2690</v>
      </c>
      <c r="Q241" s="16">
        <v>11.0</v>
      </c>
      <c r="R241" s="16">
        <v>4104572.0</v>
      </c>
      <c r="S241" s="16">
        <v>4104572.0</v>
      </c>
      <c r="T241" s="14" t="s">
        <v>2622</v>
      </c>
      <c r="U241" s="14" t="s">
        <v>2621</v>
      </c>
      <c r="V241" s="14" t="s">
        <v>4552</v>
      </c>
      <c r="W241" s="14" t="s">
        <v>4553</v>
      </c>
      <c r="X241" s="16">
        <v>0.1</v>
      </c>
      <c r="Y241" s="17"/>
      <c r="Z241" s="16">
        <v>10.0</v>
      </c>
      <c r="AA241" s="16">
        <v>94.0</v>
      </c>
      <c r="AB241" s="17"/>
      <c r="AC241" s="16">
        <v>100.0</v>
      </c>
      <c r="AD241" s="16">
        <v>1322.0</v>
      </c>
      <c r="AE241" s="22">
        <v>45577.0</v>
      </c>
      <c r="AF241" s="17"/>
      <c r="AG241" s="17"/>
      <c r="AH241" s="17"/>
      <c r="AI241" s="17"/>
      <c r="AJ241" s="17"/>
      <c r="AK241" s="17"/>
      <c r="AL241" s="16">
        <v>71.0</v>
      </c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4" t="s">
        <v>2642</v>
      </c>
      <c r="BB241" s="17"/>
      <c r="BC241" s="17"/>
      <c r="BD241" s="17"/>
      <c r="BE241" s="17"/>
      <c r="BF241" s="14" t="s">
        <v>2574</v>
      </c>
      <c r="BG241" s="16">
        <v>1.0</v>
      </c>
      <c r="BH241" s="14" t="s">
        <v>2564</v>
      </c>
      <c r="BI241" s="14" t="s">
        <v>2565</v>
      </c>
      <c r="BJ241" s="14" t="s">
        <v>2566</v>
      </c>
      <c r="BK241" s="17"/>
      <c r="BL241" s="17"/>
      <c r="BM241" s="16">
        <v>44.1333333</v>
      </c>
      <c r="BN241" s="17"/>
      <c r="BO241" s="17"/>
      <c r="BP241" s="17"/>
      <c r="BQ241" s="17"/>
      <c r="BR241" s="17"/>
      <c r="BS241" s="16">
        <v>0.6272</v>
      </c>
      <c r="BT241" s="16">
        <v>13.4135516</v>
      </c>
      <c r="BU241" s="14" t="s">
        <v>2567</v>
      </c>
      <c r="BV241" s="14" t="s">
        <v>2701</v>
      </c>
      <c r="BW241" s="14" t="s">
        <v>2702</v>
      </c>
      <c r="BX241" s="16">
        <v>23.0</v>
      </c>
      <c r="BY241" s="14" t="s">
        <v>2642</v>
      </c>
      <c r="BZ241" s="16">
        <v>408.0</v>
      </c>
      <c r="CA241" s="16">
        <v>-26180.0</v>
      </c>
      <c r="CB241" s="16">
        <v>0.0</v>
      </c>
      <c r="CC241" s="17"/>
      <c r="CD241" s="17"/>
      <c r="CE241" s="16">
        <v>13.4135516</v>
      </c>
      <c r="CF241" s="14" t="s">
        <v>2572</v>
      </c>
      <c r="CG241" s="14" t="s">
        <v>2704</v>
      </c>
      <c r="CH241" s="19">
        <v>41008.0</v>
      </c>
      <c r="CI241" s="14" t="s">
        <v>2573</v>
      </c>
      <c r="CJ241" s="17"/>
      <c r="CK241" s="14" t="s">
        <v>2574</v>
      </c>
      <c r="CL241" s="14" t="s">
        <v>2606</v>
      </c>
      <c r="CM241" s="20">
        <v>2428924.0</v>
      </c>
      <c r="CN241" s="14" t="s">
        <v>2606</v>
      </c>
      <c r="CO241" s="14" t="s">
        <v>2563</v>
      </c>
      <c r="CP241" s="14" t="s">
        <v>2563</v>
      </c>
      <c r="CQ241" s="16">
        <v>0.351</v>
      </c>
      <c r="CR241" s="16">
        <v>0.06</v>
      </c>
      <c r="CS241" s="17"/>
      <c r="CT241" s="14" t="s">
        <v>4554</v>
      </c>
      <c r="CU241" s="14" t="s">
        <v>3450</v>
      </c>
      <c r="CV241" s="14" t="s">
        <v>2706</v>
      </c>
      <c r="CW241" s="14" t="s">
        <v>4127</v>
      </c>
      <c r="CX241" s="17"/>
      <c r="CY241" s="16">
        <v>13.4135516</v>
      </c>
      <c r="CZ241" s="14" t="s">
        <v>2581</v>
      </c>
      <c r="DB241" s="14" t="s">
        <v>2574</v>
      </c>
      <c r="DC241" s="14" t="s">
        <v>2708</v>
      </c>
      <c r="DD241" s="14" t="s">
        <v>2642</v>
      </c>
      <c r="DE241" s="14" t="s">
        <v>2574</v>
      </c>
      <c r="DF241" s="14" t="s">
        <v>2563</v>
      </c>
      <c r="DG241" s="14" t="s">
        <v>4555</v>
      </c>
      <c r="DH241" s="16">
        <v>69.0</v>
      </c>
      <c r="DI241" s="14" t="s">
        <v>2610</v>
      </c>
      <c r="DJ241" s="14" t="s">
        <v>4556</v>
      </c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  <c r="KL241" s="17"/>
      <c r="KM241" s="17"/>
      <c r="KN241" s="17"/>
      <c r="KO241" s="17"/>
      <c r="KP241" s="17"/>
      <c r="KQ241" s="17"/>
      <c r="KR241" s="17"/>
      <c r="KS241" s="17"/>
      <c r="KT241" s="17"/>
      <c r="KU241" s="17"/>
      <c r="KV241" s="17"/>
      <c r="KW241" s="17"/>
      <c r="KX241" s="17"/>
      <c r="KY241" s="17"/>
      <c r="KZ241" s="17"/>
      <c r="LA241" s="17"/>
      <c r="LB241" s="17"/>
      <c r="LC241" s="17"/>
      <c r="LD241" s="17"/>
      <c r="LE241" s="17"/>
      <c r="LF241" s="17"/>
      <c r="LG241" s="17"/>
      <c r="LH241" s="17"/>
      <c r="LI241" s="17"/>
      <c r="LJ241" s="17"/>
      <c r="LK241" s="17"/>
      <c r="LL241" s="17"/>
      <c r="LM241" s="17"/>
      <c r="LN241" s="17"/>
      <c r="LO241" s="17"/>
      <c r="LP241" s="17"/>
      <c r="LQ241" s="17"/>
      <c r="LR241" s="17"/>
      <c r="LS241" s="17"/>
      <c r="LT241" s="17"/>
      <c r="LU241" s="17"/>
      <c r="LV241" s="17"/>
      <c r="LW241" s="17"/>
      <c r="LX241" s="17"/>
      <c r="LY241" s="17"/>
      <c r="LZ241" s="17"/>
      <c r="MA241" s="17"/>
      <c r="MB241" s="17"/>
      <c r="MC241" s="17"/>
      <c r="MD241" s="17"/>
      <c r="ME241" s="17"/>
      <c r="MF241" s="17"/>
      <c r="MG241" s="17"/>
      <c r="MH241" s="17"/>
      <c r="MI241" s="17"/>
      <c r="MJ241" s="17"/>
      <c r="MK241" s="17"/>
      <c r="ML241" s="17"/>
      <c r="MM241" s="17"/>
      <c r="MN241" s="17"/>
      <c r="MO241" s="17"/>
      <c r="MP241" s="17"/>
      <c r="MQ241" s="17"/>
      <c r="MR241" s="17"/>
      <c r="MS241" s="17"/>
      <c r="MT241" s="17"/>
      <c r="MU241" s="17"/>
      <c r="MV241" s="17"/>
      <c r="MW241" s="17"/>
      <c r="MX241" s="17"/>
      <c r="MY241" s="17"/>
      <c r="MZ241" s="17"/>
      <c r="NA241" s="17"/>
      <c r="NB241" s="17"/>
      <c r="NC241" s="17"/>
      <c r="ND241" s="17"/>
      <c r="NE241" s="17"/>
      <c r="NF241" s="17"/>
      <c r="NG241" s="17"/>
      <c r="NH241" s="17"/>
      <c r="NI241" s="17"/>
      <c r="NJ241" s="17"/>
      <c r="NK241" s="17"/>
      <c r="NL241" s="17"/>
      <c r="NM241" s="17"/>
      <c r="NN241" s="17"/>
      <c r="NO241" s="17"/>
      <c r="NP241" s="17"/>
      <c r="NQ241" s="17"/>
      <c r="NR241" s="17"/>
      <c r="NS241" s="17"/>
      <c r="NT241" s="17"/>
      <c r="NU241" s="17"/>
      <c r="NV241" s="17"/>
      <c r="NW241" s="17"/>
      <c r="NX241" s="17"/>
      <c r="NY241" s="17"/>
      <c r="NZ241" s="17"/>
      <c r="OA241" s="17"/>
      <c r="OB241" s="17"/>
      <c r="OC241" s="17"/>
      <c r="OD241" s="17"/>
      <c r="OE241" s="17"/>
      <c r="OF241" s="17"/>
      <c r="OG241" s="17"/>
      <c r="OH241" s="17"/>
      <c r="OI241" s="17"/>
      <c r="OJ241" s="17"/>
      <c r="OK241" s="17"/>
      <c r="OL241" s="17"/>
      <c r="OM241" s="17"/>
      <c r="ON241" s="17"/>
      <c r="OO241" s="17"/>
      <c r="OP241" s="17"/>
      <c r="OQ241" s="17"/>
      <c r="OR241" s="17"/>
      <c r="OS241" s="17"/>
      <c r="OT241" s="17"/>
      <c r="OU241" s="17"/>
      <c r="OV241" s="17"/>
      <c r="OW241" s="17"/>
      <c r="OX241" s="17"/>
      <c r="OY241" s="17"/>
      <c r="OZ241" s="17"/>
      <c r="PA241" s="17"/>
      <c r="PB241" s="17"/>
      <c r="PC241" s="17"/>
      <c r="PD241" s="17"/>
      <c r="PE241" s="17"/>
      <c r="PF241" s="17"/>
      <c r="PG241" s="17"/>
      <c r="PH241" s="17"/>
      <c r="PI241" s="17"/>
      <c r="PJ241" s="17"/>
      <c r="PK241" s="17"/>
      <c r="PL241" s="17"/>
      <c r="PM241" s="17"/>
      <c r="PN241" s="17"/>
      <c r="PO241" s="17"/>
      <c r="PP241" s="17"/>
      <c r="PQ241" s="17"/>
      <c r="PR241" s="17"/>
      <c r="PS241" s="17"/>
      <c r="PT241" s="17"/>
      <c r="PU241" s="17"/>
      <c r="PV241" s="17"/>
      <c r="PW241" s="17"/>
      <c r="PX241" s="17"/>
      <c r="PY241" s="17"/>
      <c r="PZ241" s="17"/>
      <c r="QA241" s="17"/>
      <c r="QB241" s="17"/>
      <c r="QC241" s="17"/>
      <c r="QD241" s="17"/>
      <c r="QE241" s="17"/>
      <c r="QF241" s="17"/>
      <c r="QG241" s="17"/>
      <c r="QH241" s="17"/>
      <c r="QI241" s="17"/>
      <c r="QJ241" s="17"/>
      <c r="QK241" s="17"/>
      <c r="QL241" s="17"/>
      <c r="QM241" s="17"/>
      <c r="QN241" s="17"/>
      <c r="QO241" s="17"/>
      <c r="QP241" s="17"/>
      <c r="QQ241" s="17"/>
      <c r="QR241" s="17"/>
      <c r="QS241" s="17"/>
      <c r="QT241" s="17"/>
      <c r="QU241" s="16">
        <v>9.0</v>
      </c>
      <c r="QV241" s="16">
        <v>16.0</v>
      </c>
      <c r="QW241" s="16">
        <v>28.0</v>
      </c>
      <c r="QX241" s="17"/>
      <c r="QY241" s="17"/>
      <c r="QZ241" s="17"/>
      <c r="RA241" s="17"/>
      <c r="RB241" s="17"/>
      <c r="RC241" s="17"/>
      <c r="RD241" s="17"/>
      <c r="RE241" s="17"/>
      <c r="RF241" s="17"/>
      <c r="RG241" s="17"/>
      <c r="RH241" s="17"/>
      <c r="RI241" s="17"/>
      <c r="RJ241" s="17"/>
      <c r="RK241" s="17"/>
      <c r="RL241" s="17"/>
      <c r="RM241" s="17"/>
      <c r="RN241" s="17"/>
      <c r="RO241" s="17"/>
      <c r="RP241" s="17"/>
      <c r="RQ241" s="17"/>
      <c r="RR241" s="17"/>
      <c r="RS241" s="17"/>
      <c r="RT241" s="17"/>
      <c r="RU241" s="17"/>
      <c r="RV241" s="17"/>
      <c r="RW241" s="17"/>
      <c r="RX241" s="17"/>
      <c r="RY241" s="17"/>
      <c r="RZ241" s="17"/>
      <c r="SA241" s="17"/>
      <c r="SB241" s="17"/>
      <c r="SC241" s="17"/>
      <c r="SD241" s="17"/>
      <c r="SE241" s="17"/>
      <c r="SF241" s="17"/>
      <c r="SG241" s="17"/>
      <c r="SH241" s="17"/>
      <c r="SI241" s="17"/>
      <c r="SJ241" s="17"/>
      <c r="SK241" s="17"/>
      <c r="SL241" s="17"/>
      <c r="SM241" s="17"/>
      <c r="SN241" s="17"/>
      <c r="SO241" s="17"/>
      <c r="SP241" s="17"/>
      <c r="SQ241" s="17"/>
      <c r="SR241" s="17"/>
      <c r="SS241" s="17"/>
      <c r="ST241" s="17"/>
      <c r="SU241" s="17"/>
      <c r="SV241" s="17"/>
      <c r="SW241" s="17"/>
      <c r="SX241" s="17"/>
      <c r="SY241" s="17"/>
      <c r="SZ241" s="17"/>
      <c r="TA241" s="17"/>
      <c r="TB241" s="17"/>
      <c r="TC241" s="17"/>
      <c r="TD241" s="17"/>
      <c r="TE241" s="17"/>
      <c r="TF241" s="17"/>
      <c r="TG241" s="17"/>
      <c r="TH241" s="17"/>
      <c r="TI241" s="17"/>
      <c r="TJ241" s="17"/>
      <c r="TK241" s="17"/>
      <c r="TL241" s="17"/>
      <c r="TM241" s="17"/>
      <c r="TN241" s="17"/>
      <c r="TO241" s="17"/>
      <c r="TP241" s="17"/>
      <c r="TQ241" s="17"/>
      <c r="TR241" s="17"/>
      <c r="TS241" s="17"/>
      <c r="TT241" s="17"/>
      <c r="TU241" s="17"/>
      <c r="TV241" s="17"/>
      <c r="TW241" s="17"/>
      <c r="TX241" s="17"/>
      <c r="TY241" s="17"/>
      <c r="TZ241" s="17"/>
      <c r="UA241" s="17"/>
      <c r="UB241" s="17"/>
      <c r="UC241" s="17"/>
      <c r="UD241" s="17"/>
      <c r="UE241" s="17"/>
      <c r="UF241" s="17"/>
      <c r="UG241" s="17"/>
      <c r="UH241" s="17"/>
      <c r="UI241" s="17"/>
      <c r="UJ241" s="17"/>
      <c r="UK241" s="17"/>
      <c r="UL241" s="17"/>
      <c r="UM241" s="17"/>
      <c r="UN241" s="17"/>
      <c r="UO241" s="17"/>
      <c r="UP241" s="17"/>
      <c r="UQ241" s="17"/>
      <c r="UR241" s="17"/>
      <c r="US241" s="17"/>
      <c r="UT241" s="17"/>
      <c r="UU241" s="17"/>
      <c r="UV241" s="17"/>
      <c r="UW241" s="17"/>
      <c r="UX241" s="17"/>
      <c r="UY241" s="17"/>
      <c r="UZ241" s="17"/>
      <c r="VA241" s="17"/>
      <c r="VB241" s="17"/>
      <c r="VC241" s="17"/>
      <c r="VD241" s="17"/>
      <c r="VE241" s="17"/>
      <c r="VF241" s="17"/>
      <c r="VG241" s="17"/>
      <c r="VH241" s="17"/>
      <c r="VI241" s="17"/>
      <c r="VJ241" s="17"/>
      <c r="VK241" s="17"/>
      <c r="VL241" s="17"/>
      <c r="VM241" s="17"/>
      <c r="VN241" s="17"/>
      <c r="VO241" s="17"/>
      <c r="VP241" s="17"/>
      <c r="VQ241" s="17"/>
      <c r="VR241" s="17"/>
      <c r="VS241" s="17"/>
      <c r="VT241" s="17"/>
      <c r="VU241" s="17"/>
      <c r="VV241" s="17"/>
      <c r="VW241" s="17"/>
      <c r="VX241" s="17"/>
      <c r="VY241" s="17"/>
      <c r="VZ241" s="17"/>
      <c r="WA241" s="17"/>
      <c r="WB241" s="17"/>
      <c r="WC241" s="17"/>
      <c r="WD241" s="17"/>
      <c r="WE241" s="17"/>
      <c r="WF241" s="17"/>
      <c r="WG241" s="17"/>
      <c r="WH241" s="17"/>
      <c r="WI241" s="17"/>
      <c r="WJ241" s="17"/>
      <c r="WK241" s="17"/>
      <c r="WL241" s="17"/>
      <c r="WM241" s="17"/>
      <c r="WN241" s="17"/>
      <c r="WO241" s="17"/>
      <c r="WP241" s="17"/>
      <c r="WQ241" s="17"/>
      <c r="WR241" s="17"/>
      <c r="WS241" s="17"/>
      <c r="WT241" s="17"/>
      <c r="WU241" s="17"/>
      <c r="WV241" s="17"/>
      <c r="WW241" s="17"/>
      <c r="WX241" s="17"/>
      <c r="WY241" s="17"/>
      <c r="WZ241" s="17"/>
      <c r="XA241" s="17"/>
      <c r="XB241" s="17"/>
      <c r="XC241" s="17"/>
      <c r="XD241" s="17"/>
      <c r="XE241" s="17"/>
      <c r="XF241" s="17"/>
      <c r="XG241" s="17"/>
      <c r="XH241" s="17"/>
      <c r="XI241" s="17"/>
      <c r="XJ241" s="17"/>
      <c r="XK241" s="17"/>
      <c r="XL241" s="17"/>
      <c r="XM241" s="17"/>
      <c r="XN241" s="17"/>
      <c r="XO241" s="17"/>
      <c r="XP241" s="17"/>
      <c r="XQ241" s="17"/>
      <c r="XR241" s="17"/>
      <c r="XS241" s="17"/>
      <c r="XT241" s="17"/>
      <c r="XU241" s="17"/>
      <c r="XV241" s="17"/>
      <c r="XW241" s="17"/>
      <c r="XX241" s="17"/>
      <c r="XY241" s="17"/>
      <c r="XZ241" s="17"/>
      <c r="YA241" s="17"/>
      <c r="YB241" s="17"/>
      <c r="YC241" s="17"/>
      <c r="YD241" s="17"/>
      <c r="YE241" s="17"/>
      <c r="YF241" s="17"/>
      <c r="YG241" s="17"/>
      <c r="YH241" s="17"/>
      <c r="YI241" s="17"/>
      <c r="YJ241" s="17"/>
      <c r="YK241" s="17"/>
      <c r="YL241" s="17"/>
      <c r="YM241" s="17"/>
      <c r="YN241" s="17"/>
      <c r="YO241" s="17"/>
      <c r="YP241" s="17"/>
      <c r="YQ241" s="17"/>
      <c r="YR241" s="17"/>
      <c r="YS241" s="17"/>
      <c r="YT241" s="17"/>
      <c r="YU241" s="17"/>
      <c r="YV241" s="17"/>
      <c r="YW241" s="17"/>
      <c r="YX241" s="17"/>
      <c r="YY241" s="17"/>
      <c r="YZ241" s="17"/>
      <c r="ZA241" s="17"/>
      <c r="ZB241" s="17"/>
      <c r="ZC241" s="17"/>
      <c r="ZD241" s="17"/>
      <c r="ZE241" s="17"/>
      <c r="ZF241" s="17"/>
      <c r="ZG241" s="17"/>
      <c r="ZH241" s="17"/>
      <c r="ZI241" s="17"/>
      <c r="ZJ241" s="17"/>
      <c r="ZK241" s="17"/>
      <c r="ZL241" s="17"/>
      <c r="ZM241" s="17"/>
      <c r="ZN241" s="17"/>
      <c r="ZO241" s="17"/>
      <c r="ZP241" s="17"/>
      <c r="ZQ241" s="17"/>
      <c r="ZR241" s="17"/>
      <c r="ZS241" s="17"/>
      <c r="ZT241" s="17"/>
      <c r="ZU241" s="17"/>
      <c r="ZV241" s="17"/>
      <c r="ZW241" s="17"/>
      <c r="ZX241" s="17"/>
      <c r="ZY241" s="17"/>
      <c r="ZZ241" s="17"/>
      <c r="AAA241" s="17"/>
      <c r="AAB241" s="17"/>
      <c r="AAC241" s="17"/>
      <c r="AAD241" s="17"/>
      <c r="AAE241" s="17"/>
      <c r="AAF241" s="17"/>
      <c r="AAG241" s="17"/>
      <c r="AAH241" s="17"/>
      <c r="AAI241" s="17"/>
      <c r="AAJ241" s="17"/>
      <c r="AAK241" s="17"/>
      <c r="AAL241" s="17"/>
      <c r="AAM241" s="17"/>
      <c r="AAN241" s="17"/>
      <c r="AAO241" s="17"/>
      <c r="AAP241" s="17"/>
      <c r="AAQ241" s="17"/>
      <c r="AAR241" s="17"/>
      <c r="AAS241" s="17"/>
      <c r="AAT241" s="17"/>
      <c r="AAU241" s="17"/>
      <c r="AAV241" s="17"/>
      <c r="AAW241" s="17"/>
      <c r="AAX241" s="17"/>
      <c r="AAY241" s="17"/>
      <c r="AAZ241" s="17"/>
      <c r="ABA241" s="17"/>
      <c r="ABB241" s="17"/>
      <c r="ABC241" s="17"/>
      <c r="ABD241" s="17"/>
      <c r="ABE241" s="17"/>
      <c r="ABF241" s="17"/>
      <c r="ABG241" s="17"/>
      <c r="ABH241" s="17"/>
      <c r="ABI241" s="17"/>
      <c r="ABJ241" s="17"/>
      <c r="ABK241" s="17"/>
      <c r="ABL241" s="17"/>
      <c r="ABM241" s="17"/>
      <c r="ABN241" s="17"/>
      <c r="ABO241" s="17"/>
      <c r="ABP241" s="17"/>
      <c r="ABQ241" s="17"/>
      <c r="ABR241" s="17"/>
      <c r="ABS241" s="17"/>
      <c r="ABT241" s="17"/>
      <c r="ABU241" s="17"/>
      <c r="ABV241" s="17"/>
      <c r="ABW241" s="17"/>
      <c r="ABX241" s="17"/>
      <c r="ABY241" s="17"/>
      <c r="ABZ241" s="17"/>
      <c r="ACA241" s="17"/>
      <c r="ACB241" s="17"/>
      <c r="ACC241" s="17"/>
      <c r="ACD241" s="17"/>
      <c r="ACE241" s="17"/>
      <c r="ACF241" s="17"/>
      <c r="ACG241" s="17"/>
      <c r="ACH241" s="17"/>
      <c r="ACI241" s="17"/>
      <c r="ACJ241" s="17"/>
      <c r="ACK241" s="17"/>
      <c r="ACL241" s="17"/>
      <c r="ACM241" s="17"/>
      <c r="ACN241" s="17"/>
      <c r="ACO241" s="17"/>
      <c r="ACP241" s="17"/>
      <c r="ACQ241" s="17"/>
      <c r="ACR241" s="17"/>
      <c r="ACS241" s="17"/>
      <c r="ACT241" s="17"/>
      <c r="ACU241" s="17"/>
      <c r="ACV241" s="17"/>
      <c r="ACW241" s="17"/>
      <c r="ACX241" s="17"/>
      <c r="ACY241" s="17"/>
      <c r="ACZ241" s="17"/>
      <c r="ADA241" s="17"/>
      <c r="ADB241" s="17"/>
      <c r="ADC241" s="17"/>
      <c r="ADD241" s="17"/>
      <c r="ADE241" s="17"/>
      <c r="ADF241" s="17"/>
      <c r="ADG241" s="17"/>
      <c r="ADH241" s="17"/>
      <c r="ADI241" s="17"/>
      <c r="ADJ241" s="17"/>
      <c r="ADK241" s="17"/>
      <c r="ADL241" s="17"/>
      <c r="ADM241" s="17"/>
      <c r="ADN241" s="17"/>
      <c r="ADO241" s="17"/>
      <c r="ADP241" s="17"/>
      <c r="ADQ241" s="17"/>
      <c r="ADR241" s="17"/>
      <c r="ADS241" s="17"/>
      <c r="ADT241" s="17"/>
      <c r="ADU241" s="17"/>
      <c r="ADV241" s="17"/>
      <c r="ADW241" s="17"/>
      <c r="ADX241" s="17"/>
      <c r="ADY241" s="17"/>
      <c r="ADZ241" s="17"/>
      <c r="AEA241" s="17"/>
      <c r="AEB241" s="17"/>
      <c r="AEC241" s="17"/>
      <c r="AED241" s="17"/>
      <c r="AEE241" s="17"/>
      <c r="AEF241" s="17"/>
      <c r="AEG241" s="17"/>
      <c r="AEH241" s="17"/>
      <c r="AEI241" s="17"/>
      <c r="AEJ241" s="17"/>
      <c r="AEK241" s="17"/>
      <c r="AEL241" s="17"/>
      <c r="AEM241" s="17"/>
      <c r="AEN241" s="17"/>
      <c r="AEO241" s="17"/>
      <c r="AEP241" s="17"/>
      <c r="AEQ241" s="17"/>
      <c r="AER241" s="17"/>
      <c r="AES241" s="17"/>
      <c r="AET241" s="17"/>
      <c r="AEU241" s="17"/>
      <c r="AEV241" s="17"/>
      <c r="AEW241" s="17"/>
      <c r="AEX241" s="17"/>
      <c r="AEY241" s="17"/>
      <c r="AEZ241" s="17"/>
      <c r="AFA241" s="17"/>
      <c r="AFB241" s="17"/>
      <c r="AFC241" s="17"/>
      <c r="AFD241" s="17"/>
      <c r="AFE241" s="17"/>
      <c r="AFF241" s="17"/>
      <c r="AFG241" s="17"/>
      <c r="AFH241" s="17"/>
      <c r="AFI241" s="17"/>
      <c r="AFJ241" s="17"/>
      <c r="AFK241" s="17"/>
      <c r="AFL241" s="17"/>
      <c r="AFM241" s="17"/>
      <c r="AFN241" s="17"/>
      <c r="AFO241" s="17"/>
      <c r="AFP241" s="17"/>
      <c r="AFQ241" s="17"/>
      <c r="AFR241" s="17"/>
      <c r="AFS241" s="17"/>
      <c r="AFT241" s="17"/>
      <c r="AFU241" s="17"/>
      <c r="AFV241" s="17"/>
      <c r="AFW241" s="17"/>
      <c r="AFX241" s="17"/>
      <c r="AFY241" s="17"/>
      <c r="AFZ241" s="17"/>
      <c r="AGA241" s="17"/>
      <c r="AGB241" s="17"/>
      <c r="AGC241" s="17"/>
      <c r="AGD241" s="17"/>
      <c r="AGE241" s="17"/>
      <c r="AGF241" s="17"/>
      <c r="AGG241" s="17"/>
      <c r="AGH241" s="17"/>
      <c r="AGI241" s="17"/>
      <c r="AGJ241" s="17"/>
      <c r="AGK241" s="17"/>
      <c r="AGL241" s="17"/>
      <c r="AGM241" s="17"/>
      <c r="AGN241" s="17"/>
      <c r="AGO241" s="17"/>
      <c r="AGP241" s="17"/>
      <c r="AGQ241" s="17"/>
      <c r="AGR241" s="17"/>
      <c r="AGS241" s="17"/>
      <c r="AGT241" s="17"/>
      <c r="AGU241" s="17"/>
      <c r="AGV241" s="17"/>
      <c r="AGW241" s="17"/>
      <c r="AGX241" s="17"/>
      <c r="AGY241" s="17"/>
      <c r="AGZ241" s="17"/>
      <c r="AHA241" s="17"/>
      <c r="AHB241" s="17"/>
      <c r="AHC241" s="17"/>
      <c r="AHD241" s="17"/>
      <c r="AHE241" s="17"/>
      <c r="AHF241" s="17"/>
      <c r="AHG241" s="17"/>
      <c r="AHH241" s="17"/>
      <c r="AHI241" s="17"/>
      <c r="AHJ241" s="17"/>
      <c r="AHK241" s="17"/>
      <c r="AHL241" s="17"/>
      <c r="AHM241" s="17"/>
      <c r="AHN241" s="17"/>
      <c r="AHO241" s="17"/>
      <c r="AHP241" s="17"/>
      <c r="AHQ241" s="17"/>
      <c r="AHR241" s="17"/>
      <c r="AHS241" s="17"/>
      <c r="AHT241" s="17"/>
      <c r="AHU241" s="17"/>
      <c r="AHV241" s="17"/>
      <c r="AHW241" s="17"/>
      <c r="AHX241" s="17"/>
      <c r="AHY241" s="17"/>
      <c r="AHZ241" s="17"/>
      <c r="AIA241" s="17"/>
      <c r="AIB241" s="17"/>
      <c r="AIC241" s="17"/>
      <c r="AID241" s="17"/>
      <c r="AIE241" s="17"/>
      <c r="AIF241" s="17"/>
      <c r="AIG241" s="17"/>
      <c r="AIH241" s="17"/>
      <c r="AII241" s="17"/>
      <c r="AIJ241" s="17"/>
      <c r="AIK241" s="17"/>
      <c r="AIL241" s="17"/>
      <c r="AIM241" s="17"/>
      <c r="AIN241" s="17"/>
      <c r="AIO241" s="17"/>
      <c r="AIP241" s="17"/>
      <c r="AIQ241" s="17"/>
      <c r="AIR241" s="17"/>
      <c r="AIS241" s="17"/>
      <c r="AIT241" s="17"/>
      <c r="AIU241" s="17"/>
      <c r="AIV241" s="17"/>
      <c r="AIW241" s="17"/>
      <c r="AIX241" s="17"/>
      <c r="AIY241" s="17"/>
      <c r="AIZ241" s="17"/>
      <c r="AJA241" s="17"/>
      <c r="AJB241" s="17"/>
      <c r="AJC241" s="17"/>
      <c r="AJD241" s="17"/>
      <c r="AJE241" s="17"/>
      <c r="AJF241" s="17"/>
      <c r="AJG241" s="17"/>
      <c r="AJH241" s="17"/>
      <c r="AJI241" s="17"/>
      <c r="AJJ241" s="17"/>
      <c r="AJK241" s="17"/>
      <c r="AJL241" s="17"/>
      <c r="AJM241" s="17"/>
      <c r="AJN241" s="17"/>
      <c r="AJO241" s="17"/>
      <c r="AJP241" s="17"/>
      <c r="AJQ241" s="17"/>
      <c r="AJR241" s="17"/>
      <c r="AJS241" s="17"/>
      <c r="AJT241" s="17"/>
      <c r="AJU241" s="17"/>
      <c r="AJV241" s="17"/>
      <c r="AJW241" s="17"/>
      <c r="AJX241" s="17"/>
      <c r="AJY241" s="17"/>
      <c r="AJZ241" s="17"/>
      <c r="AKA241" s="17"/>
      <c r="AKB241" s="17"/>
      <c r="AKC241" s="17"/>
      <c r="AKD241" s="17"/>
      <c r="AKE241" s="17"/>
      <c r="AKF241" s="17"/>
      <c r="AKG241" s="17"/>
      <c r="AKH241" s="17"/>
      <c r="AKI241" s="17"/>
      <c r="AKJ241" s="17"/>
      <c r="AKK241" s="17"/>
      <c r="AKL241" s="17"/>
      <c r="AKM241" s="17"/>
      <c r="AKN241" s="17"/>
      <c r="AKO241" s="17"/>
      <c r="AKP241" s="17"/>
      <c r="AKQ241" s="17"/>
      <c r="AKR241" s="17"/>
      <c r="AKS241" s="17"/>
      <c r="AKT241" s="17"/>
      <c r="AKU241" s="17"/>
      <c r="AKV241" s="17"/>
      <c r="AKW241" s="17"/>
      <c r="AKX241" s="17"/>
      <c r="AKY241" s="17"/>
      <c r="AKZ241" s="17"/>
      <c r="ALA241" s="17"/>
      <c r="ALB241" s="17"/>
      <c r="ALC241" s="17"/>
      <c r="ALD241" s="17"/>
      <c r="ALE241" s="17"/>
      <c r="ALF241" s="17"/>
      <c r="ALG241" s="17"/>
      <c r="ALH241" s="17"/>
      <c r="ALI241" s="17"/>
      <c r="ALJ241" s="17"/>
      <c r="ALK241" s="17"/>
      <c r="ALL241" s="17"/>
      <c r="ALM241" s="17"/>
      <c r="ALN241" s="17"/>
      <c r="ALO241" s="17"/>
      <c r="ALP241" s="17"/>
      <c r="ALQ241" s="17"/>
      <c r="ALR241" s="17"/>
      <c r="ALS241" s="17"/>
      <c r="ALT241" s="17"/>
      <c r="ALU241" s="17"/>
      <c r="ALV241" s="17"/>
      <c r="ALW241" s="17"/>
      <c r="ALX241" s="17"/>
      <c r="ALY241" s="17"/>
      <c r="ALZ241" s="17"/>
      <c r="AMA241" s="17"/>
      <c r="AMB241" s="17"/>
      <c r="AMC241" s="17"/>
      <c r="AMD241" s="17"/>
      <c r="AME241" s="17"/>
      <c r="AMF241" s="17"/>
      <c r="AMG241" s="17"/>
      <c r="AMH241" s="17"/>
      <c r="AMI241" s="17"/>
      <c r="AMJ241" s="17"/>
      <c r="AMK241" s="17"/>
      <c r="AML241" s="17"/>
      <c r="AMM241" s="17"/>
      <c r="AMN241" s="17"/>
      <c r="AMO241" s="17"/>
      <c r="AMP241" s="17"/>
      <c r="AMQ241" s="17"/>
      <c r="AMR241" s="17"/>
      <c r="AMS241" s="17"/>
      <c r="AMT241" s="17"/>
      <c r="AMU241" s="17"/>
      <c r="AMV241" s="17"/>
      <c r="AMW241" s="17"/>
      <c r="AMX241" s="17"/>
      <c r="AMY241" s="17"/>
      <c r="AMZ241" s="17"/>
      <c r="ANA241" s="17"/>
      <c r="ANB241" s="17"/>
      <c r="ANC241" s="17"/>
      <c r="AND241" s="17"/>
      <c r="ANE241" s="17"/>
      <c r="ANF241" s="17"/>
      <c r="ANG241" s="17"/>
      <c r="ANH241" s="17"/>
      <c r="ANI241" s="17"/>
      <c r="ANJ241" s="17"/>
      <c r="ANK241" s="17"/>
      <c r="ANL241" s="17"/>
      <c r="ANM241" s="17"/>
      <c r="ANN241" s="17"/>
      <c r="ANO241" s="17"/>
      <c r="ANP241" s="17"/>
      <c r="ANQ241" s="17"/>
      <c r="ANR241" s="17"/>
      <c r="ANS241" s="17"/>
      <c r="ANT241" s="17"/>
      <c r="ANU241" s="17"/>
      <c r="ANV241" s="17"/>
      <c r="ANW241" s="17"/>
      <c r="ANX241" s="17"/>
      <c r="ANY241" s="17"/>
      <c r="ANZ241" s="17"/>
      <c r="AOA241" s="17"/>
      <c r="AOB241" s="17"/>
      <c r="AOC241" s="17"/>
      <c r="AOD241" s="17"/>
      <c r="AOE241" s="17"/>
      <c r="AOF241" s="17"/>
      <c r="AOG241" s="17"/>
      <c r="AOH241" s="17"/>
      <c r="AOI241" s="17"/>
      <c r="AOJ241" s="17"/>
      <c r="AOK241" s="17"/>
      <c r="AOL241" s="17"/>
      <c r="AOM241" s="17"/>
      <c r="AON241" s="17"/>
      <c r="AOO241" s="17"/>
      <c r="AOP241" s="17"/>
      <c r="AOQ241" s="17"/>
      <c r="AOR241" s="17"/>
      <c r="AOS241" s="17"/>
      <c r="AOT241" s="17"/>
      <c r="AOU241" s="17"/>
      <c r="AOV241" s="17"/>
      <c r="AOW241" s="17"/>
      <c r="AOX241" s="17"/>
      <c r="AOY241" s="17"/>
      <c r="AOZ241" s="17"/>
      <c r="APA241" s="17"/>
      <c r="APB241" s="17"/>
      <c r="APC241" s="17"/>
      <c r="APD241" s="17"/>
      <c r="APE241" s="17"/>
      <c r="APF241" s="17"/>
      <c r="APG241" s="17"/>
      <c r="APH241" s="17"/>
      <c r="API241" s="17"/>
      <c r="APJ241" s="17"/>
      <c r="APK241" s="17"/>
      <c r="APL241" s="17"/>
      <c r="APM241" s="17"/>
      <c r="APN241" s="17"/>
      <c r="APO241" s="17"/>
      <c r="APP241" s="17"/>
      <c r="APQ241" s="17"/>
      <c r="APR241" s="17"/>
      <c r="APS241" s="17"/>
      <c r="APT241" s="17"/>
      <c r="APU241" s="17"/>
      <c r="APV241" s="17"/>
      <c r="APW241" s="17"/>
      <c r="APX241" s="17"/>
      <c r="APY241" s="17"/>
      <c r="APZ241" s="17"/>
      <c r="AQA241" s="17"/>
      <c r="AQB241" s="17"/>
      <c r="AQC241" s="17"/>
      <c r="AQD241" s="17"/>
      <c r="AQE241" s="17"/>
      <c r="AQF241" s="17"/>
      <c r="AQG241" s="17"/>
      <c r="AQH241" s="17"/>
      <c r="AQI241" s="17"/>
      <c r="AQJ241" s="17"/>
      <c r="AQK241" s="17"/>
      <c r="AQL241" s="17"/>
      <c r="AQM241" s="17"/>
      <c r="AQN241" s="17"/>
      <c r="AQO241" s="17"/>
      <c r="AQP241" s="17"/>
      <c r="AQQ241" s="17"/>
      <c r="AQR241" s="17"/>
      <c r="AQS241" s="17"/>
      <c r="AQT241" s="17"/>
      <c r="AQU241" s="17"/>
      <c r="AQV241" s="17"/>
      <c r="AQW241" s="17"/>
      <c r="AQX241" s="17"/>
      <c r="AQY241" s="17"/>
      <c r="AQZ241" s="17"/>
      <c r="ARA241" s="17"/>
      <c r="ARB241" s="17"/>
      <c r="ARC241" s="17"/>
      <c r="ARD241" s="17"/>
      <c r="ARE241" s="17"/>
      <c r="ARF241" s="17"/>
      <c r="ARG241" s="17"/>
      <c r="ARH241" s="17"/>
      <c r="ARI241" s="17"/>
      <c r="ARJ241" s="17"/>
      <c r="ARK241" s="17"/>
      <c r="ARL241" s="17"/>
      <c r="ARM241" s="17"/>
      <c r="ARN241" s="17"/>
      <c r="ARO241" s="17"/>
      <c r="ARP241" s="17"/>
      <c r="ARQ241" s="17"/>
      <c r="ARR241" s="17"/>
      <c r="ARS241" s="17"/>
      <c r="ART241" s="17"/>
      <c r="ARU241" s="17"/>
      <c r="ARV241" s="17"/>
      <c r="ARW241" s="17"/>
      <c r="ARX241" s="17"/>
      <c r="ARY241" s="17"/>
      <c r="ARZ241" s="17"/>
      <c r="ASA241" s="17"/>
      <c r="ASB241" s="17"/>
      <c r="ASC241" s="17"/>
      <c r="ASD241" s="17"/>
      <c r="ASE241" s="17"/>
      <c r="ASF241" s="17"/>
      <c r="ASG241" s="17"/>
      <c r="ASH241" s="17"/>
      <c r="ASI241" s="17"/>
      <c r="ASJ241" s="17"/>
      <c r="ASK241" s="17"/>
      <c r="ASL241" s="17"/>
      <c r="ASM241" s="17"/>
      <c r="ASN241" s="17"/>
      <c r="ASO241" s="17"/>
      <c r="ASP241" s="17"/>
      <c r="ASQ241" s="17"/>
      <c r="ASR241" s="17"/>
      <c r="ASS241" s="17"/>
      <c r="AST241" s="17"/>
      <c r="ASU241" s="17"/>
      <c r="ASV241" s="17"/>
      <c r="ASW241" s="17"/>
      <c r="ASX241" s="17"/>
      <c r="ASY241" s="17"/>
      <c r="ASZ241" s="17"/>
      <c r="ATA241" s="17"/>
      <c r="ATB241" s="17"/>
      <c r="ATC241" s="17"/>
      <c r="ATD241" s="17"/>
      <c r="ATE241" s="17"/>
      <c r="ATF241" s="17"/>
      <c r="ATG241" s="17"/>
      <c r="ATH241" s="17"/>
      <c r="ATI241" s="17"/>
      <c r="ATJ241" s="17"/>
      <c r="ATK241" s="17"/>
      <c r="ATL241" s="17"/>
      <c r="ATM241" s="17"/>
      <c r="ATN241" s="17"/>
      <c r="ATO241" s="17"/>
      <c r="ATP241" s="17"/>
      <c r="ATQ241" s="17"/>
      <c r="ATR241" s="17"/>
      <c r="ATS241" s="17"/>
      <c r="ATT241" s="17"/>
      <c r="ATU241" s="17"/>
      <c r="ATV241" s="17"/>
      <c r="ATW241" s="17"/>
      <c r="ATX241" s="17"/>
      <c r="ATY241" s="17"/>
      <c r="ATZ241" s="17"/>
      <c r="AUA241" s="17"/>
      <c r="AUB241" s="17"/>
      <c r="AUC241" s="17"/>
      <c r="AUD241" s="17"/>
      <c r="AUE241" s="17"/>
      <c r="AUF241" s="17"/>
      <c r="AUG241" s="17"/>
      <c r="AUH241" s="17"/>
      <c r="AUI241" s="17"/>
      <c r="AUJ241" s="17"/>
      <c r="AUK241" s="17"/>
      <c r="AUL241" s="17"/>
      <c r="AUM241" s="17"/>
      <c r="AUN241" s="17"/>
      <c r="AUO241" s="17"/>
      <c r="AUP241" s="17"/>
      <c r="AUQ241" s="17"/>
      <c r="AUR241" s="17"/>
      <c r="AUS241" s="17"/>
      <c r="AUT241" s="17"/>
      <c r="AUU241" s="17"/>
      <c r="AUV241" s="17"/>
      <c r="AUW241" s="17"/>
      <c r="AUX241" s="17"/>
      <c r="AUY241" s="17"/>
      <c r="AUZ241" s="17"/>
      <c r="AVA241" s="17"/>
      <c r="AVB241" s="17"/>
      <c r="AVC241" s="17"/>
      <c r="AVD241" s="17"/>
      <c r="AVE241" s="17"/>
      <c r="AVF241" s="17"/>
      <c r="AVG241" s="17"/>
      <c r="AVH241" s="17"/>
      <c r="AVI241" s="17"/>
      <c r="AVJ241" s="17"/>
      <c r="AVK241" s="17"/>
      <c r="AVL241" s="17"/>
      <c r="AVM241" s="17"/>
      <c r="AVN241" s="17"/>
      <c r="AVO241" s="17"/>
      <c r="AVP241" s="17"/>
      <c r="AVQ241" s="17"/>
      <c r="AVR241" s="17"/>
      <c r="AVS241" s="17"/>
      <c r="AVT241" s="17"/>
      <c r="AVU241" s="17"/>
      <c r="AVV241" s="17"/>
      <c r="AVW241" s="17"/>
      <c r="AVX241" s="17"/>
      <c r="AVY241" s="17"/>
      <c r="AVZ241" s="17"/>
      <c r="AWA241" s="17"/>
      <c r="AWB241" s="17"/>
      <c r="AWC241" s="17"/>
      <c r="AWD241" s="17"/>
      <c r="AWE241" s="17"/>
      <c r="AWF241" s="17"/>
      <c r="AWG241" s="17"/>
      <c r="AWH241" s="17"/>
      <c r="AWI241" s="17"/>
      <c r="AWJ241" s="17"/>
      <c r="AWK241" s="17"/>
      <c r="AWL241" s="17"/>
      <c r="AWM241" s="17"/>
      <c r="AWN241" s="17"/>
      <c r="AWO241" s="17"/>
      <c r="AWP241" s="17"/>
      <c r="AWQ241" s="17"/>
      <c r="AWR241" s="17"/>
      <c r="AWS241" s="17"/>
      <c r="AWT241" s="17"/>
      <c r="AWU241" s="17"/>
      <c r="AWV241" s="17"/>
      <c r="AWW241" s="17"/>
      <c r="AWX241" s="17"/>
      <c r="AWY241" s="17"/>
      <c r="AWZ241" s="17"/>
      <c r="AXA241" s="17"/>
      <c r="AXB241" s="17"/>
      <c r="AXC241" s="17"/>
      <c r="AXD241" s="17"/>
      <c r="AXE241" s="17"/>
      <c r="AXF241" s="17"/>
      <c r="AXG241" s="17"/>
      <c r="AXH241" s="17"/>
      <c r="AXI241" s="17"/>
      <c r="AXJ241" s="17"/>
      <c r="AXK241" s="17"/>
      <c r="AXL241" s="17"/>
      <c r="AXM241" s="17"/>
      <c r="AXN241" s="17"/>
      <c r="AXO241" s="17"/>
      <c r="AXP241" s="17"/>
      <c r="AXQ241" s="17"/>
      <c r="AXR241" s="17"/>
      <c r="AXS241" s="17"/>
      <c r="AXT241" s="17"/>
      <c r="AXU241" s="17"/>
      <c r="AXV241" s="17"/>
      <c r="AXW241" s="17"/>
      <c r="AXX241" s="17"/>
      <c r="AXY241" s="17"/>
      <c r="AXZ241" s="17"/>
      <c r="AYA241" s="17"/>
      <c r="AYB241" s="17"/>
      <c r="AYC241" s="17"/>
      <c r="AYD241" s="17"/>
      <c r="AYE241" s="17"/>
      <c r="AYF241" s="17"/>
      <c r="AYG241" s="17"/>
      <c r="AYH241" s="17"/>
      <c r="AYI241" s="17"/>
      <c r="AYJ241" s="17"/>
      <c r="AYK241" s="17"/>
      <c r="AYL241" s="17"/>
      <c r="AYM241" s="17"/>
      <c r="AYN241" s="17"/>
      <c r="AYO241" s="17"/>
      <c r="AYP241" s="17"/>
      <c r="AYQ241" s="17"/>
      <c r="AYR241" s="17"/>
      <c r="AYS241" s="17"/>
      <c r="AYT241" s="17"/>
      <c r="AYU241" s="17"/>
      <c r="AYV241" s="17"/>
      <c r="AYW241" s="17"/>
      <c r="AYX241" s="17"/>
      <c r="AYY241" s="17"/>
      <c r="AYZ241" s="17"/>
      <c r="AZA241" s="17"/>
      <c r="AZB241" s="17"/>
      <c r="AZC241" s="17"/>
      <c r="AZD241" s="17"/>
      <c r="AZE241" s="17"/>
      <c r="AZF241" s="17"/>
      <c r="AZG241" s="17"/>
      <c r="AZH241" s="17"/>
      <c r="AZI241" s="17"/>
      <c r="AZJ241" s="17"/>
      <c r="AZK241" s="17"/>
      <c r="AZL241" s="17"/>
      <c r="AZM241" s="17"/>
      <c r="AZN241" s="17"/>
      <c r="AZO241" s="17"/>
      <c r="AZP241" s="17"/>
      <c r="AZQ241" s="17"/>
      <c r="AZR241" s="17"/>
      <c r="AZS241" s="17"/>
      <c r="AZT241" s="17"/>
      <c r="AZU241" s="17"/>
      <c r="AZV241" s="17"/>
      <c r="AZW241" s="17"/>
      <c r="AZX241" s="17"/>
      <c r="AZY241" s="17"/>
      <c r="AZZ241" s="17"/>
      <c r="BAA241" s="17"/>
      <c r="BAB241" s="17"/>
      <c r="BAC241" s="17"/>
      <c r="BAD241" s="17"/>
      <c r="BAE241" s="17"/>
      <c r="BAF241" s="17"/>
      <c r="BAG241" s="17"/>
      <c r="BAH241" s="17"/>
      <c r="BAI241" s="17"/>
      <c r="BAJ241" s="17"/>
      <c r="BAK241" s="17"/>
      <c r="BAL241" s="17"/>
      <c r="BAM241" s="17"/>
      <c r="BAN241" s="17"/>
      <c r="BAO241" s="17"/>
      <c r="BAP241" s="17"/>
      <c r="BAQ241" s="17"/>
      <c r="BAR241" s="17"/>
      <c r="BAS241" s="17"/>
      <c r="BAT241" s="17"/>
      <c r="BAU241" s="17"/>
      <c r="BAV241" s="17"/>
      <c r="BAW241" s="17"/>
      <c r="BAX241" s="17"/>
      <c r="BAY241" s="17"/>
      <c r="BAZ241" s="17"/>
      <c r="BBA241" s="17"/>
      <c r="BBB241" s="17"/>
      <c r="BBC241" s="17"/>
      <c r="BBD241" s="17"/>
      <c r="BBE241" s="17"/>
      <c r="BBF241" s="17"/>
      <c r="BBG241" s="17"/>
      <c r="BBH241" s="17"/>
      <c r="BBI241" s="17"/>
      <c r="BBJ241" s="17"/>
      <c r="BBK241" s="17"/>
      <c r="BBL241" s="17"/>
      <c r="BBM241" s="17"/>
      <c r="BBN241" s="17"/>
      <c r="BBO241" s="17"/>
      <c r="BBP241" s="17"/>
      <c r="BBQ241" s="17"/>
      <c r="BBR241" s="17"/>
      <c r="BBS241" s="17"/>
      <c r="BBT241" s="17"/>
      <c r="BBU241" s="17"/>
      <c r="BBV241" s="17"/>
      <c r="BBW241" s="17"/>
      <c r="BBX241" s="17"/>
      <c r="BBY241" s="17"/>
      <c r="BBZ241" s="17"/>
      <c r="BCA241" s="17"/>
      <c r="BCB241" s="17"/>
      <c r="BCC241" s="17"/>
      <c r="BCD241" s="17"/>
      <c r="BCE241" s="17"/>
      <c r="BCF241" s="17"/>
      <c r="BCG241" s="17"/>
      <c r="BCH241" s="17"/>
      <c r="BCI241" s="17"/>
      <c r="BCJ241" s="17"/>
      <c r="BCK241" s="17"/>
      <c r="BCL241" s="17"/>
      <c r="BCM241" s="17"/>
      <c r="BCN241" s="17"/>
      <c r="BCO241" s="17"/>
      <c r="BCP241" s="17"/>
      <c r="BCQ241" s="17"/>
      <c r="BCR241" s="17"/>
      <c r="BCS241" s="17"/>
      <c r="BCT241" s="17"/>
      <c r="BCU241" s="17"/>
      <c r="BCV241" s="17"/>
      <c r="BCW241" s="17"/>
      <c r="BCX241" s="17"/>
      <c r="BCY241" s="17"/>
      <c r="BCZ241" s="17"/>
      <c r="BDA241" s="17"/>
      <c r="BDB241" s="17"/>
      <c r="BDC241" s="17"/>
      <c r="BDD241" s="17"/>
      <c r="BDE241" s="17"/>
      <c r="BDF241" s="17"/>
      <c r="BDG241" s="17"/>
      <c r="BDH241" s="17"/>
      <c r="BDI241" s="17"/>
      <c r="BDJ241" s="17"/>
      <c r="BDK241" s="17"/>
      <c r="BDL241" s="17"/>
      <c r="BDM241" s="17"/>
      <c r="BDN241" s="17"/>
      <c r="BDO241" s="17"/>
      <c r="BDP241" s="17"/>
      <c r="BDQ241" s="17"/>
      <c r="BDR241" s="17"/>
      <c r="BDS241" s="17"/>
      <c r="BDT241" s="17"/>
      <c r="BDU241" s="17"/>
      <c r="BDV241" s="17"/>
      <c r="BDW241" s="17"/>
      <c r="BDX241" s="17"/>
      <c r="BDY241" s="17"/>
      <c r="BDZ241" s="17"/>
      <c r="BEA241" s="17"/>
      <c r="BEB241" s="17"/>
      <c r="BEC241" s="17"/>
      <c r="BED241" s="17"/>
      <c r="BEE241" s="17"/>
      <c r="BEF241" s="17"/>
      <c r="BEG241" s="17"/>
      <c r="BEH241" s="17"/>
      <c r="BEI241" s="17"/>
      <c r="BEJ241" s="17"/>
      <c r="BEK241" s="17"/>
      <c r="BEL241" s="17"/>
      <c r="BEM241" s="17"/>
      <c r="BEN241" s="17"/>
      <c r="BEO241" s="17"/>
      <c r="BEP241" s="17"/>
      <c r="BEQ241" s="17"/>
      <c r="BER241" s="17"/>
      <c r="BES241" s="17"/>
      <c r="BET241" s="17"/>
      <c r="BEU241" s="17"/>
      <c r="BEV241" s="17"/>
      <c r="BEW241" s="17"/>
      <c r="BEX241" s="17"/>
      <c r="BEY241" s="17"/>
      <c r="BEZ241" s="17"/>
      <c r="BFA241" s="17"/>
      <c r="BFB241" s="17"/>
      <c r="BFC241" s="17"/>
      <c r="BFD241" s="17"/>
      <c r="BFE241" s="17"/>
      <c r="BFF241" s="17"/>
      <c r="BFG241" s="17"/>
      <c r="BFH241" s="17"/>
      <c r="BFI241" s="17"/>
      <c r="BFJ241" s="17"/>
      <c r="BFK241" s="17"/>
      <c r="BFL241" s="17"/>
      <c r="BFM241" s="17"/>
      <c r="BFN241" s="17"/>
      <c r="BFO241" s="17"/>
      <c r="BFP241" s="17"/>
      <c r="BFQ241" s="17"/>
      <c r="BFR241" s="17"/>
      <c r="BFS241" s="17"/>
      <c r="BFT241" s="17"/>
      <c r="BFU241" s="17"/>
      <c r="BFV241" s="17"/>
      <c r="BFW241" s="17"/>
      <c r="BFX241" s="17"/>
      <c r="BFY241" s="17"/>
      <c r="BFZ241" s="17"/>
      <c r="BGA241" s="17"/>
      <c r="BGB241" s="17"/>
      <c r="BGC241" s="17"/>
      <c r="BGD241" s="17"/>
      <c r="BGE241" s="17"/>
      <c r="BGF241" s="17"/>
      <c r="BGG241" s="17"/>
      <c r="BGH241" s="17"/>
      <c r="BGI241" s="17"/>
      <c r="BGJ241" s="17"/>
      <c r="BGK241" s="17"/>
      <c r="BGL241" s="17"/>
      <c r="BGM241" s="17"/>
      <c r="BGN241" s="17"/>
      <c r="BGO241" s="17"/>
      <c r="BGP241" s="17"/>
      <c r="BGQ241" s="17"/>
      <c r="BGR241" s="17"/>
      <c r="BGS241" s="17"/>
      <c r="BGT241" s="17"/>
      <c r="BGU241" s="17"/>
      <c r="BGV241" s="17"/>
      <c r="BGW241" s="17"/>
      <c r="BGX241" s="17"/>
      <c r="BGY241" s="17"/>
      <c r="BGZ241" s="17"/>
      <c r="BHA241" s="17"/>
      <c r="BHB241" s="17"/>
      <c r="BHC241" s="17"/>
      <c r="BHD241" s="17"/>
      <c r="BHE241" s="17"/>
      <c r="BHF241" s="17"/>
      <c r="BHG241" s="17"/>
      <c r="BHH241" s="17"/>
      <c r="BHI241" s="17"/>
      <c r="BHJ241" s="17"/>
      <c r="BHK241" s="17"/>
      <c r="BHL241" s="17"/>
      <c r="BHM241" s="17"/>
      <c r="BHN241" s="17"/>
      <c r="BHO241" s="17"/>
      <c r="BHP241" s="17"/>
      <c r="BHQ241" s="17"/>
      <c r="BHR241" s="17"/>
      <c r="BHS241" s="17"/>
      <c r="BHT241" s="17"/>
      <c r="BHU241" s="17"/>
      <c r="BHV241" s="17"/>
      <c r="BHW241" s="17"/>
      <c r="BHX241" s="17"/>
      <c r="BHY241" s="17"/>
      <c r="BHZ241" s="17"/>
      <c r="BIA241" s="17"/>
      <c r="BIB241" s="17"/>
      <c r="BIC241" s="17"/>
      <c r="BID241" s="17"/>
      <c r="BIE241" s="17"/>
      <c r="BIF241" s="17"/>
      <c r="BIG241" s="17"/>
      <c r="BIH241" s="17"/>
      <c r="BII241" s="17"/>
      <c r="BIJ241" s="17"/>
      <c r="BIK241" s="17"/>
      <c r="BIL241" s="17"/>
      <c r="BIM241" s="17"/>
      <c r="BIN241" s="17"/>
      <c r="BIO241" s="17"/>
      <c r="BIP241" s="17"/>
      <c r="BIQ241" s="17"/>
      <c r="BIR241" s="17"/>
      <c r="BIS241" s="17"/>
      <c r="BIT241" s="17"/>
      <c r="BIU241" s="17"/>
      <c r="BIV241" s="17"/>
      <c r="BIW241" s="17"/>
      <c r="BIX241" s="17"/>
      <c r="BIY241" s="17"/>
      <c r="BIZ241" s="17"/>
      <c r="BJA241" s="17"/>
      <c r="BJB241" s="17"/>
      <c r="BJC241" s="17"/>
      <c r="BJD241" s="17"/>
      <c r="BJE241" s="17"/>
      <c r="BJF241" s="17"/>
      <c r="BJG241" s="17"/>
      <c r="BJH241" s="17"/>
      <c r="BJI241" s="17"/>
      <c r="BJJ241" s="17"/>
      <c r="BJK241" s="17"/>
      <c r="BJL241" s="17"/>
      <c r="BJM241" s="17"/>
      <c r="BJN241" s="17"/>
      <c r="BJO241" s="17"/>
      <c r="BJP241" s="17"/>
      <c r="BJQ241" s="17"/>
      <c r="BJR241" s="17"/>
      <c r="BJS241" s="17"/>
      <c r="BJT241" s="17"/>
      <c r="BJU241" s="17"/>
      <c r="BJV241" s="17"/>
      <c r="BJW241" s="17"/>
      <c r="BJX241" s="17"/>
      <c r="BJY241" s="17"/>
      <c r="BJZ241" s="17"/>
      <c r="BKA241" s="17"/>
      <c r="BKB241" s="17"/>
      <c r="BKC241" s="17"/>
      <c r="BKD241" s="17"/>
      <c r="BKE241" s="17"/>
      <c r="BKF241" s="17"/>
      <c r="BKG241" s="17"/>
      <c r="BKH241" s="17"/>
      <c r="BKI241" s="17"/>
      <c r="BKJ241" s="17"/>
      <c r="BKK241" s="17"/>
      <c r="BKL241" s="17"/>
      <c r="BKM241" s="17"/>
      <c r="BKN241" s="17"/>
      <c r="BKO241" s="17"/>
      <c r="BKP241" s="17"/>
      <c r="BKQ241" s="17"/>
      <c r="BKR241" s="17"/>
      <c r="BKS241" s="17"/>
      <c r="BKT241" s="17"/>
      <c r="BKU241" s="17"/>
      <c r="BKV241" s="17"/>
      <c r="BKW241" s="17"/>
      <c r="BKX241" s="17"/>
      <c r="BKY241" s="17"/>
      <c r="BKZ241" s="17"/>
      <c r="BLA241" s="17"/>
      <c r="BLB241" s="17"/>
      <c r="BLC241" s="17"/>
      <c r="BLD241" s="17"/>
      <c r="BLE241" s="17"/>
      <c r="BLF241" s="17"/>
      <c r="BLG241" s="17"/>
      <c r="BLH241" s="17"/>
      <c r="BLI241" s="17"/>
      <c r="BLJ241" s="17"/>
      <c r="BLK241" s="17"/>
      <c r="BLL241" s="17"/>
      <c r="BLM241" s="17"/>
      <c r="BLN241" s="17"/>
      <c r="BLO241" s="17"/>
      <c r="BLP241" s="17"/>
      <c r="BLQ241" s="17"/>
      <c r="BLR241" s="17"/>
      <c r="BLS241" s="17"/>
      <c r="BLT241" s="17"/>
      <c r="BLU241" s="17"/>
      <c r="BLV241" s="17"/>
      <c r="BLW241" s="17"/>
      <c r="BLX241" s="17"/>
      <c r="BLY241" s="17"/>
      <c r="BLZ241" s="17"/>
      <c r="BMA241" s="17"/>
      <c r="BMB241" s="17"/>
      <c r="BMC241" s="17"/>
      <c r="BMD241" s="17"/>
      <c r="BME241" s="17"/>
      <c r="BMF241" s="17"/>
      <c r="BMG241" s="17"/>
      <c r="BMH241" s="17"/>
      <c r="BMI241" s="17"/>
      <c r="BMJ241" s="17"/>
      <c r="BMK241" s="17"/>
      <c r="BML241" s="17"/>
      <c r="BMM241" s="17"/>
      <c r="BMN241" s="17"/>
      <c r="BMO241" s="17"/>
      <c r="BMP241" s="17"/>
      <c r="BMQ241" s="17"/>
      <c r="BMR241" s="17"/>
      <c r="BMS241" s="17"/>
      <c r="BMT241" s="17"/>
      <c r="BMU241" s="17"/>
      <c r="BMV241" s="17"/>
      <c r="BMW241" s="17"/>
      <c r="BMX241" s="17"/>
      <c r="BMY241" s="17"/>
      <c r="BMZ241" s="17"/>
      <c r="BNA241" s="17"/>
      <c r="BNB241" s="17"/>
      <c r="BNC241" s="17"/>
      <c r="BND241" s="17"/>
      <c r="BNE241" s="17"/>
      <c r="BNF241" s="17"/>
      <c r="BNG241" s="17"/>
      <c r="BNH241" s="17"/>
      <c r="BNI241" s="17"/>
      <c r="BNJ241" s="17"/>
      <c r="BNK241" s="17"/>
      <c r="BNL241" s="17"/>
      <c r="BNM241" s="17"/>
      <c r="BNN241" s="17"/>
      <c r="BNO241" s="17"/>
      <c r="BNP241" s="17"/>
      <c r="BNQ241" s="17"/>
      <c r="BNR241" s="17"/>
      <c r="BNS241" s="17"/>
      <c r="BNT241" s="17"/>
      <c r="BNU241" s="17"/>
      <c r="BNV241" s="17"/>
      <c r="BNW241" s="17"/>
      <c r="BNX241" s="17"/>
      <c r="BNY241" s="17"/>
      <c r="BNZ241" s="17"/>
      <c r="BOA241" s="17"/>
      <c r="BOB241" s="17"/>
      <c r="BOC241" s="17"/>
      <c r="BOD241" s="17"/>
      <c r="BOE241" s="17"/>
      <c r="BOF241" s="17"/>
      <c r="BOG241" s="17"/>
      <c r="BOH241" s="17"/>
      <c r="BOI241" s="17"/>
      <c r="BOJ241" s="17"/>
      <c r="BOK241" s="17"/>
      <c r="BOL241" s="17"/>
      <c r="BOM241" s="17"/>
      <c r="BON241" s="17"/>
      <c r="BOO241" s="17"/>
      <c r="BOP241" s="17"/>
      <c r="BOQ241" s="17"/>
      <c r="BOR241" s="17"/>
      <c r="BOS241" s="17"/>
      <c r="BOT241" s="17"/>
      <c r="BOU241" s="17"/>
      <c r="BOV241" s="17"/>
      <c r="BOW241" s="17"/>
      <c r="BOX241" s="17"/>
      <c r="BOY241" s="17"/>
      <c r="BOZ241" s="17"/>
      <c r="BPA241" s="17"/>
      <c r="BPB241" s="17"/>
      <c r="BPC241" s="17"/>
      <c r="BPD241" s="17"/>
      <c r="BPE241" s="17"/>
      <c r="BPF241" s="17"/>
      <c r="BPG241" s="17"/>
      <c r="BPH241" s="17"/>
      <c r="BPI241" s="17"/>
      <c r="BPJ241" s="17"/>
      <c r="BPK241" s="17"/>
      <c r="BPL241" s="17"/>
      <c r="BPM241" s="17"/>
      <c r="BPN241" s="17"/>
      <c r="BPO241" s="17"/>
      <c r="BPP241" s="17"/>
      <c r="BPQ241" s="17"/>
      <c r="BPR241" s="17"/>
      <c r="BPS241" s="17"/>
      <c r="BPT241" s="17"/>
      <c r="BPU241" s="17"/>
      <c r="BPV241" s="17"/>
      <c r="BPW241" s="17"/>
      <c r="BPX241" s="17"/>
      <c r="BPY241" s="17"/>
      <c r="BPZ241" s="17"/>
      <c r="BQA241" s="17"/>
      <c r="BQB241" s="17"/>
      <c r="BQC241" s="17"/>
      <c r="BQD241" s="17"/>
      <c r="BQE241" s="17"/>
      <c r="BQF241" s="17"/>
      <c r="BQG241" s="17"/>
      <c r="BQH241" s="17"/>
      <c r="BQI241" s="17"/>
      <c r="BQJ241" s="17"/>
      <c r="BQK241" s="17"/>
      <c r="BQL241" s="17"/>
      <c r="BQM241" s="17"/>
      <c r="BQN241" s="17"/>
      <c r="BQO241" s="17"/>
      <c r="BQP241" s="17"/>
      <c r="BQQ241" s="17"/>
      <c r="BQR241" s="17"/>
      <c r="BQS241" s="17"/>
      <c r="BQT241" s="17"/>
      <c r="BQU241" s="17"/>
      <c r="BQV241" s="17"/>
      <c r="BQW241" s="17"/>
      <c r="BQX241" s="17"/>
      <c r="BQY241" s="17"/>
      <c r="BQZ241" s="17"/>
      <c r="BRA241" s="17"/>
      <c r="BRB241" s="17"/>
      <c r="BRC241" s="17"/>
      <c r="BRD241" s="17"/>
      <c r="BRE241" s="17"/>
      <c r="BRF241" s="17"/>
      <c r="BRG241" s="17"/>
      <c r="BRH241" s="17"/>
      <c r="BRI241" s="17"/>
      <c r="BRJ241" s="17"/>
      <c r="BRK241" s="17"/>
      <c r="BRL241" s="17"/>
      <c r="BRM241" s="17"/>
      <c r="BRN241" s="17"/>
      <c r="BRO241" s="17"/>
      <c r="BRP241" s="17"/>
      <c r="BRQ241" s="17"/>
      <c r="BRR241" s="17"/>
      <c r="BRS241" s="17"/>
      <c r="BRT241" s="17"/>
      <c r="BRU241" s="17"/>
      <c r="BRV241" s="17"/>
      <c r="BRW241" s="17"/>
      <c r="BRX241" s="17"/>
      <c r="BRY241" s="17"/>
      <c r="BRZ241" s="17"/>
      <c r="BSA241" s="17"/>
      <c r="BSB241" s="17"/>
      <c r="BSC241" s="17"/>
      <c r="BSD241" s="17"/>
      <c r="BSE241" s="17"/>
      <c r="BSF241" s="17"/>
      <c r="BSG241" s="17"/>
      <c r="BSH241" s="17"/>
      <c r="BSI241" s="17"/>
      <c r="BSJ241" s="17"/>
      <c r="BSK241" s="17"/>
      <c r="BSL241" s="17"/>
      <c r="BSM241" s="17"/>
      <c r="BSN241" s="17"/>
      <c r="BSO241" s="17"/>
      <c r="BSP241" s="17"/>
      <c r="BSQ241" s="17"/>
      <c r="BSR241" s="17"/>
      <c r="BSS241" s="17"/>
      <c r="BST241" s="17"/>
      <c r="BSU241" s="17"/>
      <c r="BSV241" s="17"/>
      <c r="BSW241" s="17"/>
      <c r="BSX241" s="17"/>
      <c r="BSY241" s="17"/>
      <c r="BSZ241" s="17"/>
      <c r="BTA241" s="17"/>
      <c r="BTB241" s="17"/>
      <c r="BTC241" s="17"/>
      <c r="BTD241" s="17"/>
      <c r="BTE241" s="17"/>
      <c r="BTF241" s="17"/>
      <c r="BTG241" s="17"/>
      <c r="BTH241" s="17"/>
      <c r="BTI241" s="17"/>
      <c r="BTJ241" s="17"/>
      <c r="BTK241" s="17"/>
      <c r="BTL241" s="17"/>
      <c r="BTM241" s="17"/>
      <c r="BTN241" s="17"/>
      <c r="BTO241" s="17"/>
      <c r="BTP241" s="17"/>
      <c r="BTQ241" s="17"/>
      <c r="BTR241" s="17"/>
      <c r="BTS241" s="17"/>
      <c r="BTT241" s="17"/>
      <c r="BTU241" s="17"/>
      <c r="BTV241" s="17"/>
      <c r="BTW241" s="17"/>
      <c r="BTX241" s="17"/>
      <c r="BTY241" s="17"/>
      <c r="BTZ241" s="17"/>
      <c r="BUA241" s="17"/>
      <c r="BUB241" s="17"/>
      <c r="BUC241" s="17"/>
      <c r="BUD241" s="17"/>
      <c r="BUE241" s="17"/>
      <c r="BUF241" s="17"/>
      <c r="BUG241" s="17"/>
      <c r="BUH241" s="17"/>
      <c r="BUI241" s="17"/>
      <c r="BUJ241" s="17"/>
      <c r="BUK241" s="17"/>
      <c r="BUL241" s="17"/>
      <c r="BUM241" s="17"/>
      <c r="BUN241" s="17"/>
      <c r="BUO241" s="17"/>
      <c r="BUP241" s="17"/>
      <c r="BUQ241" s="17"/>
      <c r="BUR241" s="17"/>
      <c r="BUS241" s="17"/>
      <c r="BUT241" s="17"/>
      <c r="BUU241" s="17"/>
      <c r="BUV241" s="17"/>
      <c r="BUW241" s="17"/>
      <c r="BUX241" s="17"/>
      <c r="BUY241" s="17"/>
      <c r="BUZ241" s="17"/>
      <c r="BVA241" s="17"/>
      <c r="BVB241" s="17"/>
      <c r="BVC241" s="17"/>
      <c r="BVD241" s="17"/>
      <c r="BVE241" s="17"/>
      <c r="BVF241" s="17"/>
      <c r="BVG241" s="17"/>
      <c r="BVH241" s="17"/>
      <c r="BVI241" s="17"/>
      <c r="BVJ241" s="17"/>
      <c r="BVK241" s="17"/>
      <c r="BVL241" s="17"/>
      <c r="BVM241" s="17"/>
      <c r="BVN241" s="17"/>
      <c r="BVO241" s="17"/>
      <c r="BVP241" s="17"/>
      <c r="BVQ241" s="17"/>
      <c r="BVR241" s="17"/>
      <c r="BVS241" s="17"/>
      <c r="BVT241" s="17"/>
      <c r="BVU241" s="17"/>
      <c r="BVV241" s="17"/>
      <c r="BVW241" s="17"/>
      <c r="BVX241" s="17"/>
      <c r="BVY241" s="17"/>
      <c r="BVZ241" s="17"/>
      <c r="BWA241" s="17"/>
      <c r="BWB241" s="17"/>
      <c r="BWC241" s="17"/>
      <c r="BWD241" s="17"/>
      <c r="BWE241" s="17"/>
      <c r="BWF241" s="17"/>
      <c r="BWG241" s="17"/>
      <c r="BWH241" s="17"/>
      <c r="BWI241" s="17"/>
      <c r="BWJ241" s="17"/>
      <c r="BWK241" s="17"/>
      <c r="BWL241" s="17"/>
      <c r="BWM241" s="17"/>
      <c r="BWN241" s="17"/>
      <c r="BWO241" s="17"/>
      <c r="BWP241" s="17"/>
      <c r="BWQ241" s="17"/>
      <c r="BWR241" s="17"/>
      <c r="BWS241" s="17"/>
      <c r="BWT241" s="17"/>
      <c r="BWU241" s="17"/>
      <c r="BWV241" s="17"/>
      <c r="BWW241" s="17"/>
      <c r="BWX241" s="17"/>
      <c r="BWY241" s="17"/>
      <c r="BWZ241" s="17"/>
      <c r="BXA241" s="17"/>
      <c r="BXB241" s="17"/>
      <c r="BXC241" s="17"/>
      <c r="BXD241" s="17"/>
      <c r="BXE241" s="17"/>
      <c r="BXF241" s="17"/>
      <c r="BXG241" s="17"/>
      <c r="BXH241" s="17"/>
      <c r="BXI241" s="17"/>
      <c r="BXJ241" s="17"/>
      <c r="BXK241" s="17"/>
      <c r="BXL241" s="17"/>
      <c r="BXM241" s="17"/>
      <c r="BXN241" s="17"/>
      <c r="BXO241" s="17"/>
      <c r="BXP241" s="17"/>
      <c r="BXQ241" s="17"/>
      <c r="BXR241" s="17"/>
      <c r="BXS241" s="17"/>
      <c r="BXT241" s="17"/>
      <c r="BXU241" s="17"/>
      <c r="BXV241" s="17"/>
      <c r="BXW241" s="17"/>
      <c r="BXX241" s="17"/>
      <c r="BXY241" s="17"/>
      <c r="BXZ241" s="17"/>
      <c r="BYA241" s="17"/>
      <c r="BYB241" s="17"/>
      <c r="BYC241" s="17"/>
      <c r="BYD241" s="17"/>
      <c r="BYE241" s="17"/>
      <c r="BYF241" s="17"/>
      <c r="BYG241" s="17"/>
      <c r="BYH241" s="17"/>
      <c r="BYI241" s="17"/>
      <c r="BYJ241" s="17"/>
      <c r="BYK241" s="17"/>
      <c r="BYL241" s="17"/>
      <c r="BYM241" s="17"/>
      <c r="BYN241" s="17"/>
      <c r="BYO241" s="17"/>
      <c r="BYP241" s="17"/>
      <c r="BYQ241" s="17"/>
      <c r="BYR241" s="17"/>
      <c r="BYS241" s="17"/>
      <c r="BYT241" s="17"/>
      <c r="BYU241" s="17"/>
      <c r="BYV241" s="17"/>
      <c r="BYW241" s="17"/>
      <c r="BYX241" s="17"/>
      <c r="BYY241" s="17"/>
      <c r="BYZ241" s="17"/>
      <c r="BZA241" s="17"/>
      <c r="BZB241" s="17"/>
      <c r="BZC241" s="17"/>
      <c r="BZD241" s="17"/>
      <c r="BZE241" s="17"/>
      <c r="BZF241" s="17"/>
      <c r="BZG241" s="17"/>
      <c r="BZH241" s="17"/>
      <c r="BZI241" s="17"/>
      <c r="BZJ241" s="17"/>
      <c r="BZK241" s="17"/>
      <c r="BZL241" s="17"/>
      <c r="BZM241" s="17"/>
      <c r="BZN241" s="17"/>
      <c r="BZO241" s="17"/>
      <c r="BZP241" s="17"/>
      <c r="BZQ241" s="17"/>
      <c r="BZR241" s="17"/>
      <c r="BZS241" s="17"/>
      <c r="BZT241" s="17"/>
      <c r="BZU241" s="17"/>
      <c r="BZV241" s="17"/>
      <c r="BZW241" s="17"/>
      <c r="BZX241" s="17"/>
      <c r="BZY241" s="17"/>
      <c r="BZZ241" s="17"/>
      <c r="CAA241" s="17"/>
      <c r="CAB241" s="17"/>
      <c r="CAC241" s="17"/>
      <c r="CAD241" s="17"/>
      <c r="CAE241" s="17"/>
      <c r="CAF241" s="17"/>
      <c r="CAG241" s="17"/>
      <c r="CAH241" s="17"/>
      <c r="CAI241" s="17"/>
      <c r="CAJ241" s="17"/>
      <c r="CAK241" s="17"/>
      <c r="CAL241" s="17"/>
      <c r="CAM241" s="17"/>
      <c r="CAN241" s="17"/>
      <c r="CAO241" s="17"/>
      <c r="CAP241" s="17"/>
      <c r="CAQ241" s="17"/>
      <c r="CAR241" s="17"/>
      <c r="CAS241" s="17"/>
      <c r="CAT241" s="17"/>
      <c r="CAU241" s="17"/>
      <c r="CAV241" s="17"/>
      <c r="CAW241" s="17"/>
      <c r="CAX241" s="17"/>
      <c r="CAY241" s="17"/>
      <c r="CAZ241" s="17"/>
      <c r="CBA241" s="17"/>
      <c r="CBB241" s="17"/>
      <c r="CBC241" s="17"/>
      <c r="CBD241" s="17"/>
      <c r="CBE241" s="17"/>
      <c r="CBF241" s="17"/>
      <c r="CBG241" s="17"/>
      <c r="CBH241" s="17"/>
      <c r="CBI241" s="17"/>
      <c r="CBJ241" s="17"/>
      <c r="CBK241" s="17"/>
      <c r="CBL241" s="17"/>
      <c r="CBM241" s="17"/>
      <c r="CBN241" s="17"/>
      <c r="CBO241" s="17"/>
      <c r="CBP241" s="17"/>
      <c r="CBQ241" s="17"/>
      <c r="CBR241" s="17"/>
      <c r="CBS241" s="17"/>
      <c r="CBT241" s="17"/>
      <c r="CBU241" s="17"/>
      <c r="CBV241" s="17"/>
      <c r="CBW241" s="17"/>
      <c r="CBX241" s="17"/>
      <c r="CBY241" s="17"/>
      <c r="CBZ241" s="17"/>
      <c r="CCA241" s="17"/>
      <c r="CCB241" s="17"/>
      <c r="CCC241" s="17"/>
      <c r="CCD241" s="17"/>
      <c r="CCE241" s="17"/>
      <c r="CCF241" s="17"/>
      <c r="CCG241" s="17"/>
      <c r="CCH241" s="17"/>
      <c r="CCI241" s="17"/>
      <c r="CCJ241" s="17"/>
      <c r="CCK241" s="17"/>
      <c r="CCL241" s="17"/>
      <c r="CCM241" s="17"/>
      <c r="CCN241" s="17"/>
      <c r="CCO241" s="17"/>
      <c r="CCP241" s="17"/>
      <c r="CCQ241" s="17"/>
      <c r="CCR241" s="17"/>
      <c r="CCS241" s="17"/>
      <c r="CCT241" s="17"/>
      <c r="CCU241" s="17"/>
      <c r="CCV241" s="17"/>
      <c r="CCW241" s="17"/>
      <c r="CCX241" s="17"/>
      <c r="CCY241" s="17"/>
      <c r="CCZ241" s="17"/>
      <c r="CDA241" s="17"/>
      <c r="CDB241" s="17"/>
      <c r="CDC241" s="17"/>
      <c r="CDD241" s="17"/>
      <c r="CDE241" s="17"/>
      <c r="CDF241" s="17"/>
      <c r="CDG241" s="17"/>
      <c r="CDH241" s="17"/>
      <c r="CDI241" s="17"/>
      <c r="CDJ241" s="17"/>
      <c r="CDK241" s="17"/>
      <c r="CDL241" s="17"/>
      <c r="CDM241" s="17"/>
      <c r="CDN241" s="17"/>
      <c r="CDO241" s="17"/>
      <c r="CDP241" s="17"/>
      <c r="CDQ241" s="17"/>
      <c r="CDR241" s="17"/>
      <c r="CDS241" s="17"/>
      <c r="CDT241" s="17"/>
      <c r="CDU241" s="17"/>
    </row>
    <row r="242">
      <c r="A242" s="14" t="s">
        <v>2696</v>
      </c>
      <c r="B242" s="14" t="s">
        <v>4557</v>
      </c>
      <c r="C242" s="14" t="s">
        <v>2601</v>
      </c>
      <c r="D242" s="14" t="s">
        <v>2636</v>
      </c>
      <c r="E242" s="14" t="s">
        <v>4558</v>
      </c>
      <c r="F242" s="14" t="s">
        <v>2835</v>
      </c>
      <c r="I242" s="14" t="s">
        <v>2558</v>
      </c>
      <c r="J242" s="14" t="s">
        <v>3675</v>
      </c>
      <c r="K242" s="14" t="s">
        <v>2619</v>
      </c>
      <c r="L242" s="14" t="s">
        <v>2658</v>
      </c>
      <c r="M242" s="17"/>
      <c r="N242" s="14" t="s">
        <v>2690</v>
      </c>
      <c r="O242" s="14" t="s">
        <v>2690</v>
      </c>
      <c r="P242" s="14" t="s">
        <v>2690</v>
      </c>
      <c r="Q242" s="16">
        <v>11.0</v>
      </c>
      <c r="R242" s="16">
        <v>3988913.0</v>
      </c>
      <c r="S242" s="16">
        <v>3988913.0</v>
      </c>
      <c r="T242" s="14" t="s">
        <v>2631</v>
      </c>
      <c r="U242" s="14" t="s">
        <v>2621</v>
      </c>
      <c r="V242" s="14" t="s">
        <v>4559</v>
      </c>
      <c r="W242" s="14" t="s">
        <v>4560</v>
      </c>
      <c r="X242" s="16">
        <v>0.22</v>
      </c>
      <c r="Y242" s="17"/>
      <c r="Z242" s="16">
        <v>22.0</v>
      </c>
      <c r="AA242" s="16">
        <v>77.0</v>
      </c>
      <c r="AB242" s="17"/>
      <c r="AC242" s="16">
        <v>71.0</v>
      </c>
      <c r="AD242" s="16">
        <v>132.0</v>
      </c>
      <c r="AE242" s="17"/>
      <c r="AF242" s="17"/>
      <c r="AG242" s="17"/>
      <c r="AH242" s="17"/>
      <c r="AI242" s="17"/>
      <c r="AJ242" s="17"/>
      <c r="AK242" s="17"/>
      <c r="AL242" s="16">
        <v>65.0</v>
      </c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4" t="s">
        <v>2642</v>
      </c>
      <c r="BB242" s="17"/>
      <c r="BC242" s="17"/>
      <c r="BD242" s="17"/>
      <c r="BE242" s="17"/>
      <c r="BF242" s="14" t="s">
        <v>2574</v>
      </c>
      <c r="BG242" s="16">
        <v>1.0</v>
      </c>
      <c r="BH242" s="14" t="s">
        <v>2564</v>
      </c>
      <c r="BI242" s="14" t="s">
        <v>2594</v>
      </c>
      <c r="BJ242" s="14" t="s">
        <v>2566</v>
      </c>
      <c r="BK242" s="17"/>
      <c r="BL242" s="17"/>
      <c r="BM242" s="16">
        <v>4.43333333</v>
      </c>
      <c r="BN242" s="17"/>
      <c r="BO242" s="17"/>
      <c r="BP242" s="17"/>
      <c r="BQ242" s="17"/>
      <c r="BR242" s="17"/>
      <c r="BS242" s="16">
        <v>0.1185</v>
      </c>
      <c r="BT242" s="16">
        <v>74.333432</v>
      </c>
      <c r="BU242" s="14" t="s">
        <v>2567</v>
      </c>
      <c r="BV242" s="14" t="s">
        <v>2701</v>
      </c>
      <c r="BW242" s="14" t="s">
        <v>2569</v>
      </c>
      <c r="BX242" s="16">
        <v>8.0</v>
      </c>
      <c r="BY242" s="14" t="s">
        <v>2642</v>
      </c>
      <c r="BZ242" s="16">
        <v>2261.0</v>
      </c>
      <c r="CA242" s="16">
        <v>-23812.0</v>
      </c>
      <c r="CB242" s="16">
        <v>0.0</v>
      </c>
      <c r="CC242" s="17"/>
      <c r="CD242" s="17"/>
      <c r="CE242" s="16">
        <v>74.333432</v>
      </c>
      <c r="CF242" s="14" t="s">
        <v>2572</v>
      </c>
      <c r="CH242" s="19">
        <v>41390.0</v>
      </c>
      <c r="CI242" s="14" t="s">
        <v>2573</v>
      </c>
      <c r="CJ242" s="17"/>
      <c r="CK242" s="14" t="s">
        <v>2574</v>
      </c>
      <c r="CL242" s="14" t="s">
        <v>2606</v>
      </c>
      <c r="CM242" s="20">
        <v>2321177.0</v>
      </c>
      <c r="CN242" s="14" t="s">
        <v>2606</v>
      </c>
      <c r="CO242" s="14" t="s">
        <v>2563</v>
      </c>
      <c r="CP242" s="14" t="s">
        <v>2563</v>
      </c>
      <c r="CQ242" s="16">
        <v>0.3188</v>
      </c>
      <c r="CR242" s="16">
        <v>0.0</v>
      </c>
      <c r="CS242" s="14" t="s">
        <v>2574</v>
      </c>
      <c r="CT242" s="14" t="s">
        <v>4561</v>
      </c>
      <c r="CU242" s="14" t="s">
        <v>2577</v>
      </c>
      <c r="CV242" s="14" t="s">
        <v>2706</v>
      </c>
      <c r="CW242" s="14" t="s">
        <v>2609</v>
      </c>
      <c r="CX242" s="14" t="s">
        <v>2580</v>
      </c>
      <c r="CY242" s="16">
        <v>74.333432</v>
      </c>
      <c r="CZ242" s="14" t="s">
        <v>2581</v>
      </c>
      <c r="DB242" s="14" t="s">
        <v>2574</v>
      </c>
      <c r="DC242" s="14" t="s">
        <v>2708</v>
      </c>
      <c r="DD242" s="14" t="s">
        <v>2642</v>
      </c>
      <c r="DE242" s="14" t="s">
        <v>2574</v>
      </c>
      <c r="DF242" s="14" t="s">
        <v>2563</v>
      </c>
      <c r="DG242" s="14" t="s">
        <v>4562</v>
      </c>
      <c r="DH242" s="14" t="s">
        <v>4563</v>
      </c>
      <c r="DI242" s="14" t="s">
        <v>2610</v>
      </c>
      <c r="DJ242" s="14" t="s">
        <v>4530</v>
      </c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  <c r="KL242" s="17"/>
      <c r="KM242" s="17"/>
      <c r="KN242" s="17"/>
      <c r="KO242" s="17"/>
      <c r="KP242" s="17"/>
      <c r="KQ242" s="17"/>
      <c r="KR242" s="17"/>
      <c r="KS242" s="17"/>
      <c r="KT242" s="17"/>
      <c r="KU242" s="17"/>
      <c r="KV242" s="17"/>
      <c r="KW242" s="17"/>
      <c r="KX242" s="17"/>
      <c r="KY242" s="17"/>
      <c r="KZ242" s="17"/>
      <c r="LA242" s="17"/>
      <c r="LB242" s="17"/>
      <c r="LC242" s="17"/>
      <c r="LD242" s="17"/>
      <c r="LE242" s="17"/>
      <c r="LF242" s="17"/>
      <c r="LG242" s="17"/>
      <c r="LH242" s="17"/>
      <c r="LI242" s="17"/>
      <c r="LJ242" s="17"/>
      <c r="LK242" s="17"/>
      <c r="LL242" s="17"/>
      <c r="LM242" s="17"/>
      <c r="LN242" s="17"/>
      <c r="LO242" s="17"/>
      <c r="LP242" s="17"/>
      <c r="LQ242" s="17"/>
      <c r="LR242" s="17"/>
      <c r="LS242" s="17"/>
      <c r="LT242" s="17"/>
      <c r="LU242" s="17"/>
      <c r="LV242" s="17"/>
      <c r="LW242" s="17"/>
      <c r="LX242" s="17"/>
      <c r="LY242" s="17"/>
      <c r="LZ242" s="17"/>
      <c r="MA242" s="17"/>
      <c r="MB242" s="17"/>
      <c r="MC242" s="17"/>
      <c r="MD242" s="17"/>
      <c r="ME242" s="17"/>
      <c r="MF242" s="17"/>
      <c r="MG242" s="17"/>
      <c r="MH242" s="17"/>
      <c r="MI242" s="17"/>
      <c r="MJ242" s="17"/>
      <c r="MK242" s="17"/>
      <c r="ML242" s="17"/>
      <c r="MM242" s="17"/>
      <c r="MN242" s="17"/>
      <c r="MO242" s="17"/>
      <c r="MP242" s="17"/>
      <c r="MQ242" s="17"/>
      <c r="MR242" s="17"/>
      <c r="MS242" s="17"/>
      <c r="MT242" s="17"/>
      <c r="MU242" s="17"/>
      <c r="MV242" s="17"/>
      <c r="MW242" s="17"/>
      <c r="MX242" s="17"/>
      <c r="MY242" s="17"/>
      <c r="MZ242" s="17"/>
      <c r="NA242" s="17"/>
      <c r="NB242" s="17"/>
      <c r="NC242" s="17"/>
      <c r="ND242" s="17"/>
      <c r="NE242" s="17"/>
      <c r="NF242" s="17"/>
      <c r="NG242" s="17"/>
      <c r="NH242" s="17"/>
      <c r="NI242" s="17"/>
      <c r="NJ242" s="17"/>
      <c r="NK242" s="17"/>
      <c r="NL242" s="17"/>
      <c r="NM242" s="17"/>
      <c r="NN242" s="17"/>
      <c r="NO242" s="17"/>
      <c r="NP242" s="17"/>
      <c r="NQ242" s="17"/>
      <c r="NR242" s="17"/>
      <c r="NS242" s="17"/>
      <c r="NT242" s="17"/>
      <c r="NU242" s="17"/>
      <c r="NV242" s="17"/>
      <c r="NW242" s="17"/>
      <c r="NX242" s="17"/>
      <c r="NY242" s="17"/>
      <c r="NZ242" s="17"/>
      <c r="OA242" s="17"/>
      <c r="OB242" s="17"/>
      <c r="OC242" s="17"/>
      <c r="OD242" s="17"/>
      <c r="OE242" s="17"/>
      <c r="OF242" s="17"/>
      <c r="OG242" s="17"/>
      <c r="OH242" s="17"/>
      <c r="OI242" s="17"/>
      <c r="OJ242" s="17"/>
      <c r="OK242" s="17"/>
      <c r="OL242" s="17"/>
      <c r="OM242" s="17"/>
      <c r="ON242" s="17"/>
      <c r="OO242" s="17"/>
      <c r="OP242" s="17"/>
      <c r="OQ242" s="17"/>
      <c r="OR242" s="17"/>
      <c r="OS242" s="17"/>
      <c r="OT242" s="17"/>
      <c r="OU242" s="17"/>
      <c r="OV242" s="17"/>
      <c r="OW242" s="17"/>
      <c r="OX242" s="17"/>
      <c r="OY242" s="17"/>
      <c r="OZ242" s="17"/>
      <c r="PA242" s="17"/>
      <c r="PB242" s="17"/>
      <c r="PC242" s="17"/>
      <c r="PD242" s="17"/>
      <c r="PE242" s="17"/>
      <c r="PF242" s="17"/>
      <c r="PG242" s="17"/>
      <c r="PH242" s="17"/>
      <c r="PI242" s="17"/>
      <c r="PJ242" s="17"/>
      <c r="PK242" s="17"/>
      <c r="PL242" s="17"/>
      <c r="PM242" s="17"/>
      <c r="PN242" s="17"/>
      <c r="PO242" s="17"/>
      <c r="PP242" s="17"/>
      <c r="PQ242" s="17"/>
      <c r="PR242" s="17"/>
      <c r="PS242" s="17"/>
      <c r="PT242" s="17"/>
      <c r="PU242" s="17"/>
      <c r="PV242" s="17"/>
      <c r="PW242" s="17"/>
      <c r="PX242" s="17"/>
      <c r="PY242" s="17"/>
      <c r="PZ242" s="17"/>
      <c r="QA242" s="17"/>
      <c r="QB242" s="17"/>
      <c r="QC242" s="17"/>
      <c r="QD242" s="17"/>
      <c r="QE242" s="17"/>
      <c r="QF242" s="17"/>
      <c r="QG242" s="17"/>
      <c r="QH242" s="17"/>
      <c r="QI242" s="17"/>
      <c r="QJ242" s="17"/>
      <c r="QK242" s="17"/>
      <c r="QL242" s="17"/>
      <c r="QM242" s="17"/>
      <c r="QN242" s="17"/>
      <c r="QO242" s="17"/>
      <c r="QP242" s="17"/>
      <c r="QQ242" s="17"/>
      <c r="QR242" s="17"/>
      <c r="QS242" s="17"/>
      <c r="QT242" s="17"/>
      <c r="QU242" s="16">
        <v>-29.0</v>
      </c>
      <c r="QV242" s="16">
        <v>-14.0</v>
      </c>
      <c r="QW242" s="16">
        <v>-14.0</v>
      </c>
      <c r="QX242" s="17"/>
      <c r="QY242" s="17"/>
      <c r="QZ242" s="17"/>
      <c r="RA242" s="17"/>
      <c r="RB242" s="17"/>
      <c r="RC242" s="17"/>
      <c r="RD242" s="17"/>
      <c r="RE242" s="17"/>
      <c r="RF242" s="17"/>
      <c r="RG242" s="17"/>
      <c r="RH242" s="17"/>
      <c r="RI242" s="17"/>
      <c r="RJ242" s="17"/>
      <c r="RK242" s="17"/>
      <c r="RL242" s="17"/>
      <c r="RM242" s="17"/>
      <c r="RN242" s="17"/>
      <c r="RO242" s="17"/>
      <c r="RP242" s="17"/>
      <c r="RQ242" s="17"/>
      <c r="RR242" s="17"/>
      <c r="RS242" s="17"/>
      <c r="RT242" s="17"/>
      <c r="RU242" s="17"/>
      <c r="RV242" s="17"/>
      <c r="RW242" s="17"/>
      <c r="RX242" s="17"/>
      <c r="RY242" s="17"/>
      <c r="RZ242" s="17"/>
      <c r="SA242" s="17"/>
      <c r="SB242" s="17"/>
      <c r="SC242" s="17"/>
      <c r="SD242" s="17"/>
      <c r="SE242" s="17"/>
      <c r="SF242" s="17"/>
      <c r="SG242" s="17"/>
      <c r="SH242" s="17"/>
      <c r="SI242" s="17"/>
      <c r="SJ242" s="17"/>
      <c r="SK242" s="17"/>
      <c r="SL242" s="17"/>
      <c r="SM242" s="17"/>
      <c r="SN242" s="17"/>
      <c r="SO242" s="17"/>
      <c r="SP242" s="17"/>
      <c r="SQ242" s="17"/>
      <c r="SR242" s="17"/>
      <c r="SS242" s="17"/>
      <c r="ST242" s="17"/>
      <c r="SU242" s="17"/>
      <c r="SV242" s="17"/>
      <c r="SW242" s="17"/>
      <c r="SX242" s="17"/>
      <c r="SY242" s="17"/>
      <c r="SZ242" s="17"/>
      <c r="TA242" s="17"/>
      <c r="TB242" s="17"/>
      <c r="TC242" s="17"/>
      <c r="TD242" s="17"/>
      <c r="TE242" s="17"/>
      <c r="TF242" s="17"/>
      <c r="TG242" s="17"/>
      <c r="TH242" s="17"/>
      <c r="TI242" s="17"/>
      <c r="TJ242" s="17"/>
      <c r="TK242" s="17"/>
      <c r="TL242" s="17"/>
      <c r="TM242" s="17"/>
      <c r="TN242" s="17"/>
      <c r="TO242" s="17"/>
      <c r="TP242" s="17"/>
      <c r="TQ242" s="17"/>
      <c r="TR242" s="17"/>
      <c r="TS242" s="17"/>
      <c r="TT242" s="17"/>
      <c r="TU242" s="17"/>
      <c r="TV242" s="17"/>
      <c r="TW242" s="17"/>
      <c r="TX242" s="17"/>
      <c r="TY242" s="17"/>
      <c r="TZ242" s="17"/>
      <c r="UA242" s="17"/>
      <c r="UB242" s="17"/>
      <c r="UC242" s="17"/>
      <c r="UD242" s="17"/>
      <c r="UE242" s="17"/>
      <c r="UF242" s="17"/>
      <c r="UG242" s="17"/>
      <c r="UH242" s="17"/>
      <c r="UI242" s="17"/>
      <c r="UJ242" s="17"/>
      <c r="UK242" s="17"/>
      <c r="UL242" s="17"/>
      <c r="UM242" s="17"/>
      <c r="UN242" s="17"/>
      <c r="UO242" s="17"/>
      <c r="UP242" s="17"/>
      <c r="UQ242" s="17"/>
      <c r="UR242" s="17"/>
      <c r="US242" s="17"/>
      <c r="UT242" s="17"/>
      <c r="UU242" s="17"/>
      <c r="UV242" s="17"/>
      <c r="UW242" s="17"/>
      <c r="UX242" s="17"/>
      <c r="UY242" s="17"/>
      <c r="UZ242" s="17"/>
      <c r="VA242" s="17"/>
      <c r="VB242" s="17"/>
      <c r="VC242" s="17"/>
      <c r="VD242" s="17"/>
      <c r="VE242" s="17"/>
      <c r="VF242" s="17"/>
      <c r="VG242" s="17"/>
      <c r="VH242" s="17"/>
      <c r="VI242" s="17"/>
      <c r="VJ242" s="17"/>
      <c r="VK242" s="17"/>
      <c r="VL242" s="17"/>
      <c r="VM242" s="17"/>
      <c r="VN242" s="17"/>
      <c r="VO242" s="17"/>
      <c r="VP242" s="17"/>
      <c r="VQ242" s="17"/>
      <c r="VR242" s="17"/>
      <c r="VS242" s="17"/>
      <c r="VT242" s="17"/>
      <c r="VU242" s="17"/>
      <c r="VV242" s="17"/>
      <c r="VW242" s="17"/>
      <c r="VX242" s="17"/>
      <c r="VY242" s="17"/>
      <c r="VZ242" s="17"/>
      <c r="WA242" s="17"/>
      <c r="WB242" s="17"/>
      <c r="WC242" s="17"/>
      <c r="WD242" s="17"/>
      <c r="WE242" s="17"/>
      <c r="WF242" s="17"/>
      <c r="WG242" s="17"/>
      <c r="WH242" s="17"/>
      <c r="WI242" s="17"/>
      <c r="WJ242" s="17"/>
      <c r="WK242" s="17"/>
      <c r="WL242" s="17"/>
      <c r="WM242" s="17"/>
      <c r="WN242" s="17"/>
      <c r="WO242" s="17"/>
      <c r="WP242" s="17"/>
      <c r="WQ242" s="17"/>
      <c r="WR242" s="17"/>
      <c r="WS242" s="17"/>
      <c r="WT242" s="17"/>
      <c r="WU242" s="17"/>
      <c r="WV242" s="17"/>
      <c r="WW242" s="17"/>
      <c r="WX242" s="17"/>
      <c r="WY242" s="17"/>
      <c r="WZ242" s="17"/>
      <c r="XA242" s="17"/>
      <c r="XB242" s="17"/>
      <c r="XC242" s="17"/>
      <c r="XD242" s="17"/>
      <c r="XE242" s="17"/>
      <c r="XF242" s="17"/>
      <c r="XG242" s="17"/>
      <c r="XH242" s="17"/>
      <c r="XI242" s="17"/>
      <c r="XJ242" s="17"/>
      <c r="XK242" s="17"/>
      <c r="XL242" s="17"/>
      <c r="XM242" s="17"/>
      <c r="XN242" s="17"/>
      <c r="XO242" s="17"/>
      <c r="XP242" s="17"/>
      <c r="XQ242" s="17"/>
      <c r="XR242" s="17"/>
      <c r="XS242" s="17"/>
      <c r="XT242" s="17"/>
      <c r="XU242" s="17"/>
      <c r="XV242" s="17"/>
      <c r="XW242" s="17"/>
      <c r="XX242" s="17"/>
      <c r="XY242" s="17"/>
      <c r="XZ242" s="17"/>
      <c r="YA242" s="17"/>
      <c r="YB242" s="17"/>
      <c r="YC242" s="17"/>
      <c r="YD242" s="17"/>
      <c r="YE242" s="17"/>
      <c r="YF242" s="17"/>
      <c r="YG242" s="17"/>
      <c r="YH242" s="17"/>
      <c r="YI242" s="17"/>
      <c r="YJ242" s="17"/>
      <c r="YK242" s="17"/>
      <c r="YL242" s="17"/>
      <c r="YM242" s="17"/>
      <c r="YN242" s="17"/>
      <c r="YO242" s="17"/>
      <c r="YP242" s="17"/>
      <c r="YQ242" s="17"/>
      <c r="YR242" s="17"/>
      <c r="YS242" s="17"/>
      <c r="YT242" s="17"/>
      <c r="YU242" s="17"/>
      <c r="YV242" s="17"/>
      <c r="YW242" s="17"/>
      <c r="YX242" s="17"/>
      <c r="YY242" s="17"/>
      <c r="YZ242" s="17"/>
      <c r="ZA242" s="17"/>
      <c r="ZB242" s="17"/>
      <c r="ZC242" s="17"/>
      <c r="ZD242" s="17"/>
      <c r="ZE242" s="17"/>
      <c r="ZF242" s="17"/>
      <c r="ZG242" s="17"/>
      <c r="ZH242" s="17"/>
      <c r="ZI242" s="17"/>
      <c r="ZJ242" s="17"/>
      <c r="ZK242" s="17"/>
      <c r="ZL242" s="17"/>
      <c r="ZM242" s="17"/>
      <c r="ZN242" s="17"/>
      <c r="ZO242" s="17"/>
      <c r="ZP242" s="17"/>
      <c r="ZQ242" s="17"/>
      <c r="ZR242" s="17"/>
      <c r="ZS242" s="17"/>
      <c r="ZT242" s="17"/>
      <c r="ZU242" s="17"/>
      <c r="ZV242" s="17"/>
      <c r="ZW242" s="17"/>
      <c r="ZX242" s="17"/>
      <c r="ZY242" s="17"/>
      <c r="ZZ242" s="17"/>
      <c r="AAA242" s="17"/>
      <c r="AAB242" s="17"/>
      <c r="AAC242" s="17"/>
      <c r="AAD242" s="17"/>
      <c r="AAE242" s="17"/>
      <c r="AAF242" s="17"/>
      <c r="AAG242" s="17"/>
      <c r="AAH242" s="17"/>
      <c r="AAI242" s="17"/>
      <c r="AAJ242" s="17"/>
      <c r="AAK242" s="17"/>
      <c r="AAL242" s="17"/>
      <c r="AAM242" s="17"/>
      <c r="AAN242" s="17"/>
      <c r="AAO242" s="17"/>
      <c r="AAP242" s="17"/>
      <c r="AAQ242" s="17"/>
      <c r="AAR242" s="17"/>
      <c r="AAS242" s="17"/>
      <c r="AAT242" s="17"/>
      <c r="AAU242" s="17"/>
      <c r="AAV242" s="17"/>
      <c r="AAW242" s="17"/>
      <c r="AAX242" s="17"/>
      <c r="AAY242" s="17"/>
      <c r="AAZ242" s="17"/>
      <c r="ABA242" s="17"/>
      <c r="ABB242" s="17"/>
      <c r="ABC242" s="17"/>
      <c r="ABD242" s="17"/>
      <c r="ABE242" s="17"/>
      <c r="ABF242" s="17"/>
      <c r="ABG242" s="17"/>
      <c r="ABH242" s="17"/>
      <c r="ABI242" s="17"/>
      <c r="ABJ242" s="17"/>
      <c r="ABK242" s="17"/>
      <c r="ABL242" s="17"/>
      <c r="ABM242" s="17"/>
      <c r="ABN242" s="17"/>
      <c r="ABO242" s="17"/>
      <c r="ABP242" s="17"/>
      <c r="ABQ242" s="17"/>
      <c r="ABR242" s="17"/>
      <c r="ABS242" s="17"/>
      <c r="ABT242" s="17"/>
      <c r="ABU242" s="17"/>
      <c r="ABV242" s="17"/>
      <c r="ABW242" s="17"/>
      <c r="ABX242" s="17"/>
      <c r="ABY242" s="17"/>
      <c r="ABZ242" s="17"/>
      <c r="ACA242" s="17"/>
      <c r="ACB242" s="17"/>
      <c r="ACC242" s="17"/>
      <c r="ACD242" s="17"/>
      <c r="ACE242" s="17"/>
      <c r="ACF242" s="17"/>
      <c r="ACG242" s="17"/>
      <c r="ACH242" s="17"/>
      <c r="ACI242" s="17"/>
      <c r="ACJ242" s="17"/>
      <c r="ACK242" s="17"/>
      <c r="ACL242" s="17"/>
      <c r="ACM242" s="17"/>
      <c r="ACN242" s="17"/>
      <c r="ACO242" s="17"/>
      <c r="ACP242" s="17"/>
      <c r="ACQ242" s="17"/>
      <c r="ACR242" s="17"/>
      <c r="ACS242" s="17"/>
      <c r="ACT242" s="17"/>
      <c r="ACU242" s="17"/>
      <c r="ACV242" s="17"/>
      <c r="ACW242" s="17"/>
      <c r="ACX242" s="17"/>
      <c r="ACY242" s="17"/>
      <c r="ACZ242" s="17"/>
      <c r="ADA242" s="17"/>
      <c r="ADB242" s="17"/>
      <c r="ADC242" s="17"/>
      <c r="ADD242" s="17"/>
      <c r="ADE242" s="17"/>
      <c r="ADF242" s="17"/>
      <c r="ADG242" s="17"/>
      <c r="ADH242" s="17"/>
      <c r="ADI242" s="17"/>
      <c r="ADJ242" s="17"/>
      <c r="ADK242" s="17"/>
      <c r="ADL242" s="17"/>
      <c r="ADM242" s="17"/>
      <c r="ADN242" s="17"/>
      <c r="ADO242" s="17"/>
      <c r="ADP242" s="17"/>
      <c r="ADQ242" s="17"/>
      <c r="ADR242" s="17"/>
      <c r="ADS242" s="17"/>
      <c r="ADT242" s="17"/>
      <c r="ADU242" s="17"/>
      <c r="ADV242" s="17"/>
      <c r="ADW242" s="17"/>
      <c r="ADX242" s="17"/>
      <c r="ADY242" s="17"/>
      <c r="ADZ242" s="17"/>
      <c r="AEA242" s="17"/>
      <c r="AEB242" s="17"/>
      <c r="AEC242" s="17"/>
      <c r="AED242" s="17"/>
      <c r="AEE242" s="17"/>
      <c r="AEF242" s="17"/>
      <c r="AEG242" s="17"/>
      <c r="AEH242" s="17"/>
      <c r="AEI242" s="17"/>
      <c r="AEJ242" s="17"/>
      <c r="AEK242" s="17"/>
      <c r="AEL242" s="17"/>
      <c r="AEM242" s="17"/>
      <c r="AEN242" s="17"/>
      <c r="AEO242" s="17"/>
      <c r="AEP242" s="17"/>
      <c r="AEQ242" s="17"/>
      <c r="AER242" s="17"/>
      <c r="AES242" s="17"/>
      <c r="AET242" s="17"/>
      <c r="AEU242" s="17"/>
      <c r="AEV242" s="17"/>
      <c r="AEW242" s="17"/>
      <c r="AEX242" s="17"/>
      <c r="AEY242" s="17"/>
      <c r="AEZ242" s="17"/>
      <c r="AFA242" s="17"/>
      <c r="AFB242" s="17"/>
      <c r="AFC242" s="17"/>
      <c r="AFD242" s="17"/>
      <c r="AFE242" s="17"/>
      <c r="AFF242" s="17"/>
      <c r="AFG242" s="17"/>
      <c r="AFH242" s="17"/>
      <c r="AFI242" s="17"/>
      <c r="AFJ242" s="17"/>
      <c r="AFK242" s="17"/>
      <c r="AFL242" s="17"/>
      <c r="AFM242" s="17"/>
      <c r="AFN242" s="17"/>
      <c r="AFO242" s="17"/>
      <c r="AFP242" s="17"/>
      <c r="AFQ242" s="17"/>
      <c r="AFR242" s="17"/>
      <c r="AFS242" s="17"/>
      <c r="AFT242" s="17"/>
      <c r="AFU242" s="17"/>
      <c r="AFV242" s="17"/>
      <c r="AFW242" s="17"/>
      <c r="AFX242" s="17"/>
      <c r="AFY242" s="17"/>
      <c r="AFZ242" s="17"/>
      <c r="AGA242" s="17"/>
      <c r="AGB242" s="17"/>
      <c r="AGC242" s="17"/>
      <c r="AGD242" s="17"/>
      <c r="AGE242" s="17"/>
      <c r="AGF242" s="17"/>
      <c r="AGG242" s="17"/>
      <c r="AGH242" s="17"/>
      <c r="AGI242" s="17"/>
      <c r="AGJ242" s="17"/>
      <c r="AGK242" s="17"/>
      <c r="AGL242" s="17"/>
      <c r="AGM242" s="17"/>
      <c r="AGN242" s="17"/>
      <c r="AGO242" s="17"/>
      <c r="AGP242" s="17"/>
      <c r="AGQ242" s="17"/>
      <c r="AGR242" s="17"/>
      <c r="AGS242" s="17"/>
      <c r="AGT242" s="17"/>
      <c r="AGU242" s="17"/>
      <c r="AGV242" s="17"/>
      <c r="AGW242" s="17"/>
      <c r="AGX242" s="17"/>
      <c r="AGY242" s="17"/>
      <c r="AGZ242" s="17"/>
      <c r="AHA242" s="17"/>
      <c r="AHB242" s="17"/>
      <c r="AHC242" s="17"/>
      <c r="AHD242" s="17"/>
      <c r="AHE242" s="17"/>
      <c r="AHF242" s="17"/>
      <c r="AHG242" s="17"/>
      <c r="AHH242" s="17"/>
      <c r="AHI242" s="17"/>
      <c r="AHJ242" s="17"/>
      <c r="AHK242" s="17"/>
      <c r="AHL242" s="17"/>
      <c r="AHM242" s="17"/>
      <c r="AHN242" s="17"/>
      <c r="AHO242" s="17"/>
      <c r="AHP242" s="17"/>
      <c r="AHQ242" s="17"/>
      <c r="AHR242" s="17"/>
      <c r="AHS242" s="17"/>
      <c r="AHT242" s="17"/>
      <c r="AHU242" s="17"/>
      <c r="AHV242" s="17"/>
      <c r="AHW242" s="17"/>
      <c r="AHX242" s="17"/>
      <c r="AHY242" s="17"/>
      <c r="AHZ242" s="17"/>
      <c r="AIA242" s="17"/>
      <c r="AIB242" s="17"/>
      <c r="AIC242" s="17"/>
      <c r="AID242" s="17"/>
      <c r="AIE242" s="17"/>
      <c r="AIF242" s="17"/>
      <c r="AIG242" s="17"/>
      <c r="AIH242" s="17"/>
      <c r="AII242" s="17"/>
      <c r="AIJ242" s="17"/>
      <c r="AIK242" s="17"/>
      <c r="AIL242" s="17"/>
      <c r="AIM242" s="17"/>
      <c r="AIN242" s="17"/>
      <c r="AIO242" s="17"/>
      <c r="AIP242" s="17"/>
      <c r="AIQ242" s="17"/>
      <c r="AIR242" s="17"/>
      <c r="AIS242" s="17"/>
      <c r="AIT242" s="17"/>
      <c r="AIU242" s="17"/>
      <c r="AIV242" s="17"/>
      <c r="AIW242" s="17"/>
      <c r="AIX242" s="17"/>
      <c r="AIY242" s="17"/>
      <c r="AIZ242" s="17"/>
      <c r="AJA242" s="17"/>
      <c r="AJB242" s="17"/>
      <c r="AJC242" s="17"/>
      <c r="AJD242" s="17"/>
      <c r="AJE242" s="17"/>
      <c r="AJF242" s="17"/>
      <c r="AJG242" s="17"/>
      <c r="AJH242" s="17"/>
      <c r="AJI242" s="17"/>
      <c r="AJJ242" s="17"/>
      <c r="AJK242" s="17"/>
      <c r="AJL242" s="17"/>
      <c r="AJM242" s="17"/>
      <c r="AJN242" s="17"/>
      <c r="AJO242" s="17"/>
      <c r="AJP242" s="17"/>
      <c r="AJQ242" s="17"/>
      <c r="AJR242" s="17"/>
      <c r="AJS242" s="17"/>
      <c r="AJT242" s="17"/>
      <c r="AJU242" s="17"/>
      <c r="AJV242" s="17"/>
      <c r="AJW242" s="17"/>
      <c r="AJX242" s="17"/>
      <c r="AJY242" s="17"/>
      <c r="AJZ242" s="17"/>
      <c r="AKA242" s="17"/>
      <c r="AKB242" s="17"/>
      <c r="AKC242" s="17"/>
      <c r="AKD242" s="17"/>
      <c r="AKE242" s="17"/>
      <c r="AKF242" s="17"/>
      <c r="AKG242" s="17"/>
      <c r="AKH242" s="17"/>
      <c r="AKI242" s="17"/>
      <c r="AKJ242" s="17"/>
      <c r="AKK242" s="17"/>
      <c r="AKL242" s="17"/>
      <c r="AKM242" s="17"/>
      <c r="AKN242" s="17"/>
      <c r="AKO242" s="17"/>
      <c r="AKP242" s="17"/>
      <c r="AKQ242" s="17"/>
      <c r="AKR242" s="17"/>
      <c r="AKS242" s="17"/>
      <c r="AKT242" s="17"/>
      <c r="AKU242" s="17"/>
      <c r="AKV242" s="17"/>
      <c r="AKW242" s="17"/>
      <c r="AKX242" s="17"/>
      <c r="AKY242" s="17"/>
      <c r="AKZ242" s="17"/>
      <c r="ALA242" s="17"/>
      <c r="ALB242" s="17"/>
      <c r="ALC242" s="17"/>
      <c r="ALD242" s="17"/>
      <c r="ALE242" s="17"/>
      <c r="ALF242" s="17"/>
      <c r="ALG242" s="17"/>
      <c r="ALH242" s="17"/>
      <c r="ALI242" s="17"/>
      <c r="ALJ242" s="17"/>
      <c r="ALK242" s="17"/>
      <c r="ALL242" s="17"/>
      <c r="ALM242" s="17"/>
      <c r="ALN242" s="17"/>
      <c r="ALO242" s="17"/>
      <c r="ALP242" s="17"/>
      <c r="ALQ242" s="17"/>
      <c r="ALR242" s="17"/>
      <c r="ALS242" s="17"/>
      <c r="ALT242" s="17"/>
      <c r="ALU242" s="17"/>
      <c r="ALV242" s="17"/>
      <c r="ALW242" s="17"/>
      <c r="ALX242" s="17"/>
      <c r="ALY242" s="17"/>
      <c r="ALZ242" s="17"/>
      <c r="AMA242" s="17"/>
      <c r="AMB242" s="17"/>
      <c r="AMC242" s="17"/>
      <c r="AMD242" s="17"/>
      <c r="AME242" s="17"/>
      <c r="AMF242" s="17"/>
      <c r="AMG242" s="17"/>
      <c r="AMH242" s="17"/>
      <c r="AMI242" s="17"/>
      <c r="AMJ242" s="17"/>
      <c r="AMK242" s="17"/>
      <c r="AML242" s="17"/>
      <c r="AMM242" s="17"/>
      <c r="AMN242" s="17"/>
      <c r="AMO242" s="17"/>
      <c r="AMP242" s="17"/>
      <c r="AMQ242" s="17"/>
      <c r="AMR242" s="17"/>
      <c r="AMS242" s="17"/>
      <c r="AMT242" s="17"/>
      <c r="AMU242" s="17"/>
      <c r="AMV242" s="17"/>
      <c r="AMW242" s="17"/>
      <c r="AMX242" s="17"/>
      <c r="AMY242" s="17"/>
      <c r="AMZ242" s="17"/>
      <c r="ANA242" s="17"/>
      <c r="ANB242" s="17"/>
      <c r="ANC242" s="17"/>
      <c r="AND242" s="17"/>
      <c r="ANE242" s="17"/>
      <c r="ANF242" s="17"/>
      <c r="ANG242" s="17"/>
      <c r="ANH242" s="17"/>
      <c r="ANI242" s="17"/>
      <c r="ANJ242" s="17"/>
      <c r="ANK242" s="17"/>
      <c r="ANL242" s="17"/>
      <c r="ANM242" s="17"/>
      <c r="ANN242" s="17"/>
      <c r="ANO242" s="17"/>
      <c r="ANP242" s="17"/>
      <c r="ANQ242" s="17"/>
      <c r="ANR242" s="17"/>
      <c r="ANS242" s="17"/>
      <c r="ANT242" s="17"/>
      <c r="ANU242" s="17"/>
      <c r="ANV242" s="17"/>
      <c r="ANW242" s="17"/>
      <c r="ANX242" s="17"/>
      <c r="ANY242" s="17"/>
      <c r="ANZ242" s="17"/>
      <c r="AOA242" s="17"/>
      <c r="AOB242" s="17"/>
      <c r="AOC242" s="17"/>
      <c r="AOD242" s="17"/>
      <c r="AOE242" s="17"/>
      <c r="AOF242" s="17"/>
      <c r="AOG242" s="17"/>
      <c r="AOH242" s="17"/>
      <c r="AOI242" s="17"/>
      <c r="AOJ242" s="17"/>
      <c r="AOK242" s="17"/>
      <c r="AOL242" s="17"/>
      <c r="AOM242" s="17"/>
      <c r="AON242" s="17"/>
      <c r="AOO242" s="17"/>
      <c r="AOP242" s="17"/>
      <c r="AOQ242" s="17"/>
      <c r="AOR242" s="17"/>
      <c r="AOS242" s="17"/>
      <c r="AOT242" s="17"/>
      <c r="AOU242" s="17"/>
      <c r="AOV242" s="17"/>
      <c r="AOW242" s="17"/>
      <c r="AOX242" s="17"/>
      <c r="AOY242" s="17"/>
      <c r="AOZ242" s="17"/>
      <c r="APA242" s="17"/>
      <c r="APB242" s="17"/>
      <c r="APC242" s="17"/>
      <c r="APD242" s="17"/>
      <c r="APE242" s="17"/>
      <c r="APF242" s="17"/>
      <c r="APG242" s="17"/>
      <c r="APH242" s="17"/>
      <c r="API242" s="17"/>
      <c r="APJ242" s="17"/>
      <c r="APK242" s="17"/>
      <c r="APL242" s="17"/>
      <c r="APM242" s="17"/>
      <c r="APN242" s="17"/>
      <c r="APO242" s="17"/>
      <c r="APP242" s="17"/>
      <c r="APQ242" s="17"/>
      <c r="APR242" s="17"/>
      <c r="APS242" s="17"/>
      <c r="APT242" s="17"/>
      <c r="APU242" s="17"/>
      <c r="APV242" s="17"/>
      <c r="APW242" s="17"/>
      <c r="APX242" s="17"/>
      <c r="APY242" s="17"/>
      <c r="APZ242" s="17"/>
      <c r="AQA242" s="17"/>
      <c r="AQB242" s="17"/>
      <c r="AQC242" s="17"/>
      <c r="AQD242" s="17"/>
      <c r="AQE242" s="17"/>
      <c r="AQF242" s="17"/>
      <c r="AQG242" s="17"/>
      <c r="AQH242" s="17"/>
      <c r="AQI242" s="17"/>
      <c r="AQJ242" s="17"/>
      <c r="AQK242" s="17"/>
      <c r="AQL242" s="17"/>
      <c r="AQM242" s="17"/>
      <c r="AQN242" s="17"/>
      <c r="AQO242" s="17"/>
      <c r="AQP242" s="17"/>
      <c r="AQQ242" s="17"/>
      <c r="AQR242" s="17"/>
      <c r="AQS242" s="17"/>
      <c r="AQT242" s="17"/>
      <c r="AQU242" s="17"/>
      <c r="AQV242" s="17"/>
      <c r="AQW242" s="17"/>
      <c r="AQX242" s="17"/>
      <c r="AQY242" s="17"/>
      <c r="AQZ242" s="17"/>
      <c r="ARA242" s="17"/>
      <c r="ARB242" s="17"/>
      <c r="ARC242" s="17"/>
      <c r="ARD242" s="17"/>
      <c r="ARE242" s="17"/>
      <c r="ARF242" s="17"/>
      <c r="ARG242" s="17"/>
      <c r="ARH242" s="17"/>
      <c r="ARI242" s="17"/>
      <c r="ARJ242" s="17"/>
      <c r="ARK242" s="17"/>
      <c r="ARL242" s="17"/>
      <c r="ARM242" s="17"/>
      <c r="ARN242" s="17"/>
      <c r="ARO242" s="17"/>
      <c r="ARP242" s="17"/>
      <c r="ARQ242" s="17"/>
      <c r="ARR242" s="17"/>
      <c r="ARS242" s="17"/>
      <c r="ART242" s="17"/>
      <c r="ARU242" s="17"/>
      <c r="ARV242" s="17"/>
      <c r="ARW242" s="17"/>
      <c r="ARX242" s="17"/>
      <c r="ARY242" s="17"/>
      <c r="ARZ242" s="17"/>
      <c r="ASA242" s="17"/>
      <c r="ASB242" s="17"/>
      <c r="ASC242" s="17"/>
      <c r="ASD242" s="17"/>
      <c r="ASE242" s="17"/>
      <c r="ASF242" s="17"/>
      <c r="ASG242" s="17"/>
      <c r="ASH242" s="17"/>
      <c r="ASI242" s="17"/>
      <c r="ASJ242" s="17"/>
      <c r="ASK242" s="17"/>
      <c r="ASL242" s="17"/>
      <c r="ASM242" s="17"/>
      <c r="ASN242" s="17"/>
      <c r="ASO242" s="17"/>
      <c r="ASP242" s="17"/>
      <c r="ASQ242" s="17"/>
      <c r="ASR242" s="17"/>
      <c r="ASS242" s="17"/>
      <c r="AST242" s="17"/>
      <c r="ASU242" s="17"/>
      <c r="ASV242" s="17"/>
      <c r="ASW242" s="17"/>
      <c r="ASX242" s="17"/>
      <c r="ASY242" s="17"/>
      <c r="ASZ242" s="17"/>
      <c r="ATA242" s="17"/>
      <c r="ATB242" s="17"/>
      <c r="ATC242" s="17"/>
      <c r="ATD242" s="17"/>
      <c r="ATE242" s="17"/>
      <c r="ATF242" s="17"/>
      <c r="ATG242" s="17"/>
      <c r="ATH242" s="17"/>
      <c r="ATI242" s="17"/>
      <c r="ATJ242" s="17"/>
      <c r="ATK242" s="17"/>
      <c r="ATL242" s="17"/>
      <c r="ATM242" s="17"/>
      <c r="ATN242" s="17"/>
      <c r="ATO242" s="17"/>
      <c r="ATP242" s="17"/>
      <c r="ATQ242" s="17"/>
      <c r="ATR242" s="17"/>
      <c r="ATS242" s="17"/>
      <c r="ATT242" s="17"/>
      <c r="ATU242" s="17"/>
      <c r="ATV242" s="17"/>
      <c r="ATW242" s="17"/>
      <c r="ATX242" s="17"/>
      <c r="ATY242" s="17"/>
      <c r="ATZ242" s="17"/>
      <c r="AUA242" s="17"/>
      <c r="AUB242" s="17"/>
      <c r="AUC242" s="17"/>
      <c r="AUD242" s="17"/>
      <c r="AUE242" s="17"/>
      <c r="AUF242" s="17"/>
      <c r="AUG242" s="17"/>
      <c r="AUH242" s="17"/>
      <c r="AUI242" s="17"/>
      <c r="AUJ242" s="17"/>
      <c r="AUK242" s="17"/>
      <c r="AUL242" s="17"/>
      <c r="AUM242" s="17"/>
      <c r="AUN242" s="17"/>
      <c r="AUO242" s="17"/>
      <c r="AUP242" s="17"/>
      <c r="AUQ242" s="17"/>
      <c r="AUR242" s="17"/>
      <c r="AUS242" s="17"/>
      <c r="AUT242" s="17"/>
      <c r="AUU242" s="17"/>
      <c r="AUV242" s="17"/>
      <c r="AUW242" s="17"/>
      <c r="AUX242" s="17"/>
      <c r="AUY242" s="17"/>
      <c r="AUZ242" s="17"/>
      <c r="AVA242" s="17"/>
      <c r="AVB242" s="17"/>
      <c r="AVC242" s="17"/>
      <c r="AVD242" s="17"/>
      <c r="AVE242" s="17"/>
      <c r="AVF242" s="17"/>
      <c r="AVG242" s="17"/>
      <c r="AVH242" s="17"/>
      <c r="AVI242" s="17"/>
      <c r="AVJ242" s="17"/>
      <c r="AVK242" s="17"/>
      <c r="AVL242" s="17"/>
      <c r="AVM242" s="17"/>
      <c r="AVN242" s="17"/>
      <c r="AVO242" s="17"/>
      <c r="AVP242" s="17"/>
      <c r="AVQ242" s="17"/>
      <c r="AVR242" s="17"/>
      <c r="AVS242" s="17"/>
      <c r="AVT242" s="17"/>
      <c r="AVU242" s="17"/>
      <c r="AVV242" s="17"/>
      <c r="AVW242" s="17"/>
      <c r="AVX242" s="17"/>
      <c r="AVY242" s="17"/>
      <c r="AVZ242" s="17"/>
      <c r="AWA242" s="17"/>
      <c r="AWB242" s="17"/>
      <c r="AWC242" s="17"/>
      <c r="AWD242" s="17"/>
      <c r="AWE242" s="17"/>
      <c r="AWF242" s="17"/>
      <c r="AWG242" s="17"/>
      <c r="AWH242" s="17"/>
      <c r="AWI242" s="17"/>
      <c r="AWJ242" s="17"/>
      <c r="AWK242" s="17"/>
      <c r="AWL242" s="17"/>
      <c r="AWM242" s="17"/>
      <c r="AWN242" s="17"/>
      <c r="AWO242" s="17"/>
      <c r="AWP242" s="17"/>
      <c r="AWQ242" s="17"/>
      <c r="AWR242" s="17"/>
      <c r="AWS242" s="17"/>
      <c r="AWT242" s="17"/>
      <c r="AWU242" s="17"/>
      <c r="AWV242" s="17"/>
      <c r="AWW242" s="17"/>
      <c r="AWX242" s="17"/>
      <c r="AWY242" s="17"/>
      <c r="AWZ242" s="17"/>
      <c r="AXA242" s="17"/>
      <c r="AXB242" s="17"/>
      <c r="AXC242" s="17"/>
      <c r="AXD242" s="17"/>
      <c r="AXE242" s="17"/>
      <c r="AXF242" s="17"/>
      <c r="AXG242" s="17"/>
      <c r="AXH242" s="17"/>
      <c r="AXI242" s="17"/>
      <c r="AXJ242" s="17"/>
      <c r="AXK242" s="17"/>
      <c r="AXL242" s="17"/>
      <c r="AXM242" s="17"/>
      <c r="AXN242" s="17"/>
      <c r="AXO242" s="17"/>
      <c r="AXP242" s="17"/>
      <c r="AXQ242" s="17"/>
      <c r="AXR242" s="17"/>
      <c r="AXS242" s="17"/>
      <c r="AXT242" s="17"/>
      <c r="AXU242" s="17"/>
      <c r="AXV242" s="17"/>
      <c r="AXW242" s="17"/>
      <c r="AXX242" s="17"/>
      <c r="AXY242" s="17"/>
      <c r="AXZ242" s="17"/>
      <c r="AYA242" s="17"/>
      <c r="AYB242" s="17"/>
      <c r="AYC242" s="17"/>
      <c r="AYD242" s="17"/>
      <c r="AYE242" s="17"/>
      <c r="AYF242" s="17"/>
      <c r="AYG242" s="17"/>
      <c r="AYH242" s="17"/>
      <c r="AYI242" s="17"/>
      <c r="AYJ242" s="17"/>
      <c r="AYK242" s="17"/>
      <c r="AYL242" s="17"/>
      <c r="AYM242" s="17"/>
      <c r="AYN242" s="17"/>
      <c r="AYO242" s="17"/>
      <c r="AYP242" s="17"/>
      <c r="AYQ242" s="17"/>
      <c r="AYR242" s="17"/>
      <c r="AYS242" s="17"/>
      <c r="AYT242" s="17"/>
      <c r="AYU242" s="17"/>
      <c r="AYV242" s="17"/>
      <c r="AYW242" s="17"/>
      <c r="AYX242" s="17"/>
      <c r="AYY242" s="17"/>
      <c r="AYZ242" s="17"/>
      <c r="AZA242" s="17"/>
      <c r="AZB242" s="17"/>
      <c r="AZC242" s="17"/>
      <c r="AZD242" s="17"/>
      <c r="AZE242" s="17"/>
      <c r="AZF242" s="17"/>
      <c r="AZG242" s="17"/>
      <c r="AZH242" s="17"/>
      <c r="AZI242" s="17"/>
      <c r="AZJ242" s="17"/>
      <c r="AZK242" s="17"/>
      <c r="AZL242" s="17"/>
      <c r="AZM242" s="17"/>
      <c r="AZN242" s="17"/>
      <c r="AZO242" s="17"/>
      <c r="AZP242" s="17"/>
      <c r="AZQ242" s="17"/>
      <c r="AZR242" s="17"/>
      <c r="AZS242" s="17"/>
      <c r="AZT242" s="17"/>
      <c r="AZU242" s="17"/>
      <c r="AZV242" s="17"/>
      <c r="AZW242" s="17"/>
      <c r="AZX242" s="17"/>
      <c r="AZY242" s="17"/>
      <c r="AZZ242" s="17"/>
      <c r="BAA242" s="17"/>
      <c r="BAB242" s="17"/>
      <c r="BAC242" s="17"/>
      <c r="BAD242" s="17"/>
      <c r="BAE242" s="17"/>
      <c r="BAF242" s="17"/>
      <c r="BAG242" s="17"/>
      <c r="BAH242" s="17"/>
      <c r="BAI242" s="17"/>
      <c r="BAJ242" s="17"/>
      <c r="BAK242" s="17"/>
      <c r="BAL242" s="17"/>
      <c r="BAM242" s="17"/>
      <c r="BAN242" s="17"/>
      <c r="BAO242" s="17"/>
      <c r="BAP242" s="17"/>
      <c r="BAQ242" s="17"/>
      <c r="BAR242" s="17"/>
      <c r="BAS242" s="17"/>
      <c r="BAT242" s="17"/>
      <c r="BAU242" s="17"/>
      <c r="BAV242" s="17"/>
      <c r="BAW242" s="17"/>
      <c r="BAX242" s="17"/>
      <c r="BAY242" s="17"/>
      <c r="BAZ242" s="17"/>
      <c r="BBA242" s="17"/>
      <c r="BBB242" s="17"/>
      <c r="BBC242" s="17"/>
      <c r="BBD242" s="17"/>
      <c r="BBE242" s="17"/>
      <c r="BBF242" s="17"/>
      <c r="BBG242" s="17"/>
      <c r="BBH242" s="17"/>
      <c r="BBI242" s="17"/>
      <c r="BBJ242" s="17"/>
      <c r="BBK242" s="17"/>
      <c r="BBL242" s="17"/>
      <c r="BBM242" s="17"/>
      <c r="BBN242" s="17"/>
      <c r="BBO242" s="17"/>
      <c r="BBP242" s="17"/>
      <c r="BBQ242" s="17"/>
      <c r="BBR242" s="17"/>
      <c r="BBS242" s="17"/>
      <c r="BBT242" s="17"/>
      <c r="BBU242" s="17"/>
      <c r="BBV242" s="17"/>
      <c r="BBW242" s="17"/>
      <c r="BBX242" s="17"/>
      <c r="BBY242" s="17"/>
      <c r="BBZ242" s="17"/>
      <c r="BCA242" s="17"/>
      <c r="BCB242" s="17"/>
      <c r="BCC242" s="17"/>
      <c r="BCD242" s="17"/>
      <c r="BCE242" s="17"/>
      <c r="BCF242" s="17"/>
      <c r="BCG242" s="17"/>
      <c r="BCH242" s="17"/>
      <c r="BCI242" s="17"/>
      <c r="BCJ242" s="17"/>
      <c r="BCK242" s="17"/>
      <c r="BCL242" s="17"/>
      <c r="BCM242" s="17"/>
      <c r="BCN242" s="17"/>
      <c r="BCO242" s="17"/>
      <c r="BCP242" s="17"/>
      <c r="BCQ242" s="17"/>
      <c r="BCR242" s="17"/>
      <c r="BCS242" s="17"/>
      <c r="BCT242" s="17"/>
      <c r="BCU242" s="17"/>
      <c r="BCV242" s="17"/>
      <c r="BCW242" s="17"/>
      <c r="BCX242" s="17"/>
      <c r="BCY242" s="17"/>
      <c r="BCZ242" s="17"/>
      <c r="BDA242" s="17"/>
      <c r="BDB242" s="17"/>
      <c r="BDC242" s="17"/>
      <c r="BDD242" s="17"/>
      <c r="BDE242" s="17"/>
      <c r="BDF242" s="17"/>
      <c r="BDG242" s="17"/>
      <c r="BDH242" s="17"/>
      <c r="BDI242" s="17"/>
      <c r="BDJ242" s="17"/>
      <c r="BDK242" s="17"/>
      <c r="BDL242" s="17"/>
      <c r="BDM242" s="17"/>
      <c r="BDN242" s="17"/>
      <c r="BDO242" s="17"/>
      <c r="BDP242" s="17"/>
      <c r="BDQ242" s="17"/>
      <c r="BDR242" s="17"/>
      <c r="BDS242" s="17"/>
      <c r="BDT242" s="17"/>
      <c r="BDU242" s="17"/>
      <c r="BDV242" s="17"/>
      <c r="BDW242" s="17"/>
      <c r="BDX242" s="17"/>
      <c r="BDY242" s="17"/>
      <c r="BDZ242" s="17"/>
      <c r="BEA242" s="17"/>
      <c r="BEB242" s="17"/>
      <c r="BEC242" s="17"/>
      <c r="BED242" s="17"/>
      <c r="BEE242" s="17"/>
      <c r="BEF242" s="17"/>
      <c r="BEG242" s="17"/>
      <c r="BEH242" s="17"/>
      <c r="BEI242" s="17"/>
      <c r="BEJ242" s="17"/>
      <c r="BEK242" s="17"/>
      <c r="BEL242" s="17"/>
      <c r="BEM242" s="17"/>
      <c r="BEN242" s="17"/>
      <c r="BEO242" s="17"/>
      <c r="BEP242" s="17"/>
      <c r="BEQ242" s="17"/>
      <c r="BER242" s="17"/>
      <c r="BES242" s="17"/>
      <c r="BET242" s="17"/>
      <c r="BEU242" s="17"/>
      <c r="BEV242" s="17"/>
      <c r="BEW242" s="17"/>
      <c r="BEX242" s="17"/>
      <c r="BEY242" s="17"/>
      <c r="BEZ242" s="17"/>
      <c r="BFA242" s="17"/>
      <c r="BFB242" s="17"/>
      <c r="BFC242" s="17"/>
      <c r="BFD242" s="17"/>
      <c r="BFE242" s="17"/>
      <c r="BFF242" s="17"/>
      <c r="BFG242" s="17"/>
      <c r="BFH242" s="17"/>
      <c r="BFI242" s="17"/>
      <c r="BFJ242" s="17"/>
      <c r="BFK242" s="17"/>
      <c r="BFL242" s="17"/>
      <c r="BFM242" s="17"/>
      <c r="BFN242" s="17"/>
      <c r="BFO242" s="17"/>
      <c r="BFP242" s="17"/>
      <c r="BFQ242" s="17"/>
      <c r="BFR242" s="17"/>
      <c r="BFS242" s="17"/>
      <c r="BFT242" s="17"/>
      <c r="BFU242" s="17"/>
      <c r="BFV242" s="17"/>
      <c r="BFW242" s="17"/>
      <c r="BFX242" s="17"/>
      <c r="BFY242" s="17"/>
      <c r="BFZ242" s="17"/>
      <c r="BGA242" s="17"/>
      <c r="BGB242" s="17"/>
      <c r="BGC242" s="17"/>
      <c r="BGD242" s="17"/>
      <c r="BGE242" s="17"/>
      <c r="BGF242" s="17"/>
      <c r="BGG242" s="17"/>
      <c r="BGH242" s="17"/>
      <c r="BGI242" s="17"/>
      <c r="BGJ242" s="17"/>
      <c r="BGK242" s="17"/>
      <c r="BGL242" s="17"/>
      <c r="BGM242" s="17"/>
      <c r="BGN242" s="17"/>
      <c r="BGO242" s="17"/>
      <c r="BGP242" s="17"/>
      <c r="BGQ242" s="17"/>
      <c r="BGR242" s="17"/>
      <c r="BGS242" s="17"/>
      <c r="BGT242" s="17"/>
      <c r="BGU242" s="17"/>
      <c r="BGV242" s="17"/>
      <c r="BGW242" s="17"/>
      <c r="BGX242" s="17"/>
      <c r="BGY242" s="17"/>
      <c r="BGZ242" s="17"/>
      <c r="BHA242" s="17"/>
      <c r="BHB242" s="17"/>
      <c r="BHC242" s="17"/>
      <c r="BHD242" s="17"/>
      <c r="BHE242" s="17"/>
      <c r="BHF242" s="17"/>
      <c r="BHG242" s="17"/>
      <c r="BHH242" s="17"/>
      <c r="BHI242" s="17"/>
      <c r="BHJ242" s="17"/>
      <c r="BHK242" s="17"/>
      <c r="BHL242" s="17"/>
      <c r="BHM242" s="17"/>
      <c r="BHN242" s="17"/>
      <c r="BHO242" s="17"/>
      <c r="BHP242" s="17"/>
      <c r="BHQ242" s="17"/>
      <c r="BHR242" s="17"/>
      <c r="BHS242" s="17"/>
      <c r="BHT242" s="17"/>
      <c r="BHU242" s="17"/>
      <c r="BHV242" s="17"/>
      <c r="BHW242" s="17"/>
      <c r="BHX242" s="17"/>
      <c r="BHY242" s="17"/>
      <c r="BHZ242" s="17"/>
      <c r="BIA242" s="17"/>
      <c r="BIB242" s="17"/>
      <c r="BIC242" s="17"/>
      <c r="BID242" s="17"/>
      <c r="BIE242" s="17"/>
      <c r="BIF242" s="17"/>
      <c r="BIG242" s="17"/>
      <c r="BIH242" s="17"/>
      <c r="BII242" s="17"/>
      <c r="BIJ242" s="17"/>
      <c r="BIK242" s="17"/>
      <c r="BIL242" s="17"/>
      <c r="BIM242" s="17"/>
      <c r="BIN242" s="17"/>
      <c r="BIO242" s="17"/>
      <c r="BIP242" s="17"/>
      <c r="BIQ242" s="17"/>
      <c r="BIR242" s="17"/>
      <c r="BIS242" s="17"/>
      <c r="BIT242" s="17"/>
      <c r="BIU242" s="17"/>
      <c r="BIV242" s="17"/>
      <c r="BIW242" s="17"/>
      <c r="BIX242" s="17"/>
      <c r="BIY242" s="17"/>
      <c r="BIZ242" s="17"/>
      <c r="BJA242" s="17"/>
      <c r="BJB242" s="17"/>
      <c r="BJC242" s="17"/>
      <c r="BJD242" s="17"/>
      <c r="BJE242" s="17"/>
      <c r="BJF242" s="17"/>
      <c r="BJG242" s="17"/>
      <c r="BJH242" s="17"/>
      <c r="BJI242" s="17"/>
      <c r="BJJ242" s="17"/>
      <c r="BJK242" s="17"/>
      <c r="BJL242" s="17"/>
      <c r="BJM242" s="17"/>
      <c r="BJN242" s="17"/>
      <c r="BJO242" s="17"/>
      <c r="BJP242" s="17"/>
      <c r="BJQ242" s="17"/>
      <c r="BJR242" s="17"/>
      <c r="BJS242" s="17"/>
      <c r="BJT242" s="17"/>
      <c r="BJU242" s="17"/>
      <c r="BJV242" s="17"/>
      <c r="BJW242" s="17"/>
      <c r="BJX242" s="17"/>
      <c r="BJY242" s="17"/>
      <c r="BJZ242" s="17"/>
      <c r="BKA242" s="17"/>
      <c r="BKB242" s="17"/>
      <c r="BKC242" s="17"/>
      <c r="BKD242" s="17"/>
      <c r="BKE242" s="17"/>
      <c r="BKF242" s="17"/>
      <c r="BKG242" s="17"/>
      <c r="BKH242" s="17"/>
      <c r="BKI242" s="17"/>
      <c r="BKJ242" s="17"/>
      <c r="BKK242" s="17"/>
      <c r="BKL242" s="17"/>
      <c r="BKM242" s="17"/>
      <c r="BKN242" s="17"/>
      <c r="BKO242" s="17"/>
      <c r="BKP242" s="17"/>
      <c r="BKQ242" s="17"/>
      <c r="BKR242" s="17"/>
      <c r="BKS242" s="17"/>
      <c r="BKT242" s="17"/>
      <c r="BKU242" s="17"/>
      <c r="BKV242" s="17"/>
      <c r="BKW242" s="17"/>
      <c r="BKX242" s="17"/>
      <c r="BKY242" s="17"/>
      <c r="BKZ242" s="17"/>
      <c r="BLA242" s="17"/>
      <c r="BLB242" s="17"/>
      <c r="BLC242" s="17"/>
      <c r="BLD242" s="17"/>
      <c r="BLE242" s="17"/>
      <c r="BLF242" s="17"/>
      <c r="BLG242" s="17"/>
      <c r="BLH242" s="17"/>
      <c r="BLI242" s="17"/>
      <c r="BLJ242" s="17"/>
      <c r="BLK242" s="17"/>
      <c r="BLL242" s="17"/>
      <c r="BLM242" s="17"/>
      <c r="BLN242" s="17"/>
      <c r="BLO242" s="17"/>
      <c r="BLP242" s="17"/>
      <c r="BLQ242" s="17"/>
      <c r="BLR242" s="17"/>
      <c r="BLS242" s="17"/>
      <c r="BLT242" s="17"/>
      <c r="BLU242" s="17"/>
      <c r="BLV242" s="17"/>
      <c r="BLW242" s="17"/>
      <c r="BLX242" s="17"/>
      <c r="BLY242" s="17"/>
      <c r="BLZ242" s="17"/>
      <c r="BMA242" s="17"/>
      <c r="BMB242" s="17"/>
      <c r="BMC242" s="17"/>
      <c r="BMD242" s="17"/>
      <c r="BME242" s="17"/>
      <c r="BMF242" s="17"/>
      <c r="BMG242" s="17"/>
      <c r="BMH242" s="17"/>
      <c r="BMI242" s="17"/>
      <c r="BMJ242" s="17"/>
      <c r="BMK242" s="17"/>
      <c r="BML242" s="17"/>
      <c r="BMM242" s="17"/>
      <c r="BMN242" s="17"/>
      <c r="BMO242" s="17"/>
      <c r="BMP242" s="17"/>
      <c r="BMQ242" s="17"/>
      <c r="BMR242" s="17"/>
      <c r="BMS242" s="17"/>
      <c r="BMT242" s="17"/>
      <c r="BMU242" s="17"/>
      <c r="BMV242" s="17"/>
      <c r="BMW242" s="17"/>
      <c r="BMX242" s="17"/>
      <c r="BMY242" s="17"/>
      <c r="BMZ242" s="17"/>
      <c r="BNA242" s="17"/>
      <c r="BNB242" s="17"/>
      <c r="BNC242" s="17"/>
      <c r="BND242" s="17"/>
      <c r="BNE242" s="17"/>
      <c r="BNF242" s="17"/>
      <c r="BNG242" s="17"/>
      <c r="BNH242" s="17"/>
      <c r="BNI242" s="17"/>
      <c r="BNJ242" s="17"/>
      <c r="BNK242" s="17"/>
      <c r="BNL242" s="17"/>
      <c r="BNM242" s="17"/>
      <c r="BNN242" s="17"/>
      <c r="BNO242" s="17"/>
      <c r="BNP242" s="17"/>
      <c r="BNQ242" s="17"/>
      <c r="BNR242" s="17"/>
      <c r="BNS242" s="17"/>
      <c r="BNT242" s="17"/>
      <c r="BNU242" s="17"/>
      <c r="BNV242" s="17"/>
      <c r="BNW242" s="17"/>
      <c r="BNX242" s="17"/>
      <c r="BNY242" s="17"/>
      <c r="BNZ242" s="17"/>
      <c r="BOA242" s="17"/>
      <c r="BOB242" s="17"/>
      <c r="BOC242" s="17"/>
      <c r="BOD242" s="17"/>
      <c r="BOE242" s="17"/>
      <c r="BOF242" s="17"/>
      <c r="BOG242" s="17"/>
      <c r="BOH242" s="17"/>
      <c r="BOI242" s="17"/>
      <c r="BOJ242" s="17"/>
      <c r="BOK242" s="17"/>
      <c r="BOL242" s="17"/>
      <c r="BOM242" s="17"/>
      <c r="BON242" s="17"/>
      <c r="BOO242" s="17"/>
      <c r="BOP242" s="17"/>
      <c r="BOQ242" s="17"/>
      <c r="BOR242" s="17"/>
      <c r="BOS242" s="17"/>
      <c r="BOT242" s="17"/>
      <c r="BOU242" s="17"/>
      <c r="BOV242" s="17"/>
      <c r="BOW242" s="17"/>
      <c r="BOX242" s="17"/>
      <c r="BOY242" s="17"/>
      <c r="BOZ242" s="17"/>
      <c r="BPA242" s="17"/>
      <c r="BPB242" s="17"/>
      <c r="BPC242" s="17"/>
      <c r="BPD242" s="17"/>
      <c r="BPE242" s="17"/>
      <c r="BPF242" s="17"/>
      <c r="BPG242" s="17"/>
      <c r="BPH242" s="17"/>
      <c r="BPI242" s="17"/>
      <c r="BPJ242" s="17"/>
      <c r="BPK242" s="17"/>
      <c r="BPL242" s="17"/>
      <c r="BPM242" s="17"/>
      <c r="BPN242" s="17"/>
      <c r="BPO242" s="17"/>
      <c r="BPP242" s="17"/>
      <c r="BPQ242" s="17"/>
      <c r="BPR242" s="17"/>
      <c r="BPS242" s="17"/>
      <c r="BPT242" s="17"/>
      <c r="BPU242" s="17"/>
      <c r="BPV242" s="17"/>
      <c r="BPW242" s="17"/>
      <c r="BPX242" s="17"/>
      <c r="BPY242" s="17"/>
      <c r="BPZ242" s="17"/>
      <c r="BQA242" s="17"/>
      <c r="BQB242" s="17"/>
      <c r="BQC242" s="17"/>
      <c r="BQD242" s="17"/>
      <c r="BQE242" s="17"/>
      <c r="BQF242" s="17"/>
      <c r="BQG242" s="17"/>
      <c r="BQH242" s="17"/>
      <c r="BQI242" s="17"/>
      <c r="BQJ242" s="17"/>
      <c r="BQK242" s="17"/>
      <c r="BQL242" s="17"/>
      <c r="BQM242" s="17"/>
      <c r="BQN242" s="17"/>
      <c r="BQO242" s="17"/>
      <c r="BQP242" s="17"/>
      <c r="BQQ242" s="17"/>
      <c r="BQR242" s="17"/>
      <c r="BQS242" s="17"/>
      <c r="BQT242" s="17"/>
      <c r="BQU242" s="17"/>
      <c r="BQV242" s="17"/>
      <c r="BQW242" s="17"/>
      <c r="BQX242" s="17"/>
      <c r="BQY242" s="17"/>
      <c r="BQZ242" s="17"/>
      <c r="BRA242" s="17"/>
      <c r="BRB242" s="17"/>
      <c r="BRC242" s="17"/>
      <c r="BRD242" s="17"/>
      <c r="BRE242" s="17"/>
      <c r="BRF242" s="17"/>
      <c r="BRG242" s="17"/>
      <c r="BRH242" s="17"/>
      <c r="BRI242" s="17"/>
      <c r="BRJ242" s="17"/>
      <c r="BRK242" s="17"/>
      <c r="BRL242" s="17"/>
      <c r="BRM242" s="17"/>
      <c r="BRN242" s="17"/>
      <c r="BRO242" s="17"/>
      <c r="BRP242" s="17"/>
      <c r="BRQ242" s="17"/>
      <c r="BRR242" s="17"/>
      <c r="BRS242" s="17"/>
      <c r="BRT242" s="17"/>
      <c r="BRU242" s="17"/>
      <c r="BRV242" s="17"/>
      <c r="BRW242" s="17"/>
      <c r="BRX242" s="17"/>
      <c r="BRY242" s="17"/>
      <c r="BRZ242" s="17"/>
      <c r="BSA242" s="17"/>
      <c r="BSB242" s="17"/>
      <c r="BSC242" s="17"/>
      <c r="BSD242" s="17"/>
      <c r="BSE242" s="17"/>
      <c r="BSF242" s="17"/>
      <c r="BSG242" s="17"/>
      <c r="BSH242" s="17"/>
      <c r="BSI242" s="17"/>
      <c r="BSJ242" s="17"/>
      <c r="BSK242" s="17"/>
      <c r="BSL242" s="17"/>
      <c r="BSM242" s="17"/>
      <c r="BSN242" s="17"/>
      <c r="BSO242" s="17"/>
      <c r="BSP242" s="17"/>
      <c r="BSQ242" s="17"/>
      <c r="BSR242" s="17"/>
      <c r="BSS242" s="17"/>
      <c r="BST242" s="17"/>
      <c r="BSU242" s="17"/>
      <c r="BSV242" s="17"/>
      <c r="BSW242" s="17"/>
      <c r="BSX242" s="17"/>
      <c r="BSY242" s="17"/>
      <c r="BSZ242" s="17"/>
      <c r="BTA242" s="17"/>
      <c r="BTB242" s="17"/>
      <c r="BTC242" s="17"/>
      <c r="BTD242" s="17"/>
      <c r="BTE242" s="17"/>
      <c r="BTF242" s="17"/>
      <c r="BTG242" s="17"/>
      <c r="BTH242" s="17"/>
      <c r="BTI242" s="17"/>
      <c r="BTJ242" s="17"/>
      <c r="BTK242" s="17"/>
      <c r="BTL242" s="17"/>
      <c r="BTM242" s="17"/>
      <c r="BTN242" s="17"/>
      <c r="BTO242" s="17"/>
      <c r="BTP242" s="17"/>
      <c r="BTQ242" s="17"/>
      <c r="BTR242" s="17"/>
      <c r="BTS242" s="17"/>
      <c r="BTT242" s="17"/>
      <c r="BTU242" s="17"/>
      <c r="BTV242" s="17"/>
      <c r="BTW242" s="17"/>
      <c r="BTX242" s="17"/>
      <c r="BTY242" s="17"/>
      <c r="BTZ242" s="17"/>
      <c r="BUA242" s="17"/>
      <c r="BUB242" s="17"/>
      <c r="BUC242" s="17"/>
      <c r="BUD242" s="17"/>
      <c r="BUE242" s="17"/>
      <c r="BUF242" s="17"/>
      <c r="BUG242" s="17"/>
      <c r="BUH242" s="17"/>
      <c r="BUI242" s="17"/>
      <c r="BUJ242" s="17"/>
      <c r="BUK242" s="17"/>
      <c r="BUL242" s="17"/>
      <c r="BUM242" s="17"/>
      <c r="BUN242" s="17"/>
      <c r="BUO242" s="17"/>
      <c r="BUP242" s="17"/>
      <c r="BUQ242" s="17"/>
      <c r="BUR242" s="17"/>
      <c r="BUS242" s="17"/>
      <c r="BUT242" s="17"/>
      <c r="BUU242" s="17"/>
      <c r="BUV242" s="17"/>
      <c r="BUW242" s="17"/>
      <c r="BUX242" s="17"/>
      <c r="BUY242" s="17"/>
      <c r="BUZ242" s="17"/>
      <c r="BVA242" s="17"/>
      <c r="BVB242" s="17"/>
      <c r="BVC242" s="17"/>
      <c r="BVD242" s="17"/>
      <c r="BVE242" s="17"/>
      <c r="BVF242" s="17"/>
      <c r="BVG242" s="17"/>
      <c r="BVH242" s="17"/>
      <c r="BVI242" s="17"/>
      <c r="BVJ242" s="17"/>
      <c r="BVK242" s="17"/>
      <c r="BVL242" s="17"/>
      <c r="BVM242" s="17"/>
      <c r="BVN242" s="17"/>
      <c r="BVO242" s="17"/>
      <c r="BVP242" s="17"/>
      <c r="BVQ242" s="17"/>
      <c r="BVR242" s="17"/>
      <c r="BVS242" s="17"/>
      <c r="BVT242" s="17"/>
      <c r="BVU242" s="17"/>
      <c r="BVV242" s="17"/>
      <c r="BVW242" s="17"/>
      <c r="BVX242" s="17"/>
      <c r="BVY242" s="17"/>
      <c r="BVZ242" s="17"/>
      <c r="BWA242" s="17"/>
      <c r="BWB242" s="17"/>
      <c r="BWC242" s="17"/>
      <c r="BWD242" s="17"/>
      <c r="BWE242" s="17"/>
      <c r="BWF242" s="17"/>
      <c r="BWG242" s="17"/>
      <c r="BWH242" s="17"/>
      <c r="BWI242" s="17"/>
      <c r="BWJ242" s="17"/>
      <c r="BWK242" s="17"/>
      <c r="BWL242" s="17"/>
      <c r="BWM242" s="17"/>
      <c r="BWN242" s="17"/>
      <c r="BWO242" s="17"/>
      <c r="BWP242" s="17"/>
      <c r="BWQ242" s="17"/>
      <c r="BWR242" s="17"/>
      <c r="BWS242" s="17"/>
      <c r="BWT242" s="17"/>
      <c r="BWU242" s="17"/>
      <c r="BWV242" s="17"/>
      <c r="BWW242" s="17"/>
      <c r="BWX242" s="17"/>
      <c r="BWY242" s="17"/>
      <c r="BWZ242" s="17"/>
      <c r="BXA242" s="17"/>
      <c r="BXB242" s="17"/>
      <c r="BXC242" s="17"/>
      <c r="BXD242" s="17"/>
      <c r="BXE242" s="17"/>
      <c r="BXF242" s="17"/>
      <c r="BXG242" s="17"/>
      <c r="BXH242" s="17"/>
      <c r="BXI242" s="17"/>
      <c r="BXJ242" s="17"/>
      <c r="BXK242" s="17"/>
      <c r="BXL242" s="17"/>
      <c r="BXM242" s="17"/>
      <c r="BXN242" s="17"/>
      <c r="BXO242" s="17"/>
      <c r="BXP242" s="17"/>
      <c r="BXQ242" s="17"/>
      <c r="BXR242" s="17"/>
      <c r="BXS242" s="17"/>
      <c r="BXT242" s="17"/>
      <c r="BXU242" s="17"/>
      <c r="BXV242" s="17"/>
      <c r="BXW242" s="17"/>
      <c r="BXX242" s="17"/>
      <c r="BXY242" s="17"/>
      <c r="BXZ242" s="17"/>
      <c r="BYA242" s="17"/>
      <c r="BYB242" s="17"/>
      <c r="BYC242" s="17"/>
      <c r="BYD242" s="17"/>
      <c r="BYE242" s="17"/>
      <c r="BYF242" s="17"/>
      <c r="BYG242" s="17"/>
      <c r="BYH242" s="17"/>
      <c r="BYI242" s="17"/>
      <c r="BYJ242" s="17"/>
      <c r="BYK242" s="17"/>
      <c r="BYL242" s="17"/>
      <c r="BYM242" s="17"/>
      <c r="BYN242" s="17"/>
      <c r="BYO242" s="17"/>
      <c r="BYP242" s="17"/>
      <c r="BYQ242" s="17"/>
      <c r="BYR242" s="17"/>
      <c r="BYS242" s="17"/>
      <c r="BYT242" s="17"/>
      <c r="BYU242" s="17"/>
      <c r="BYV242" s="17"/>
      <c r="BYW242" s="17"/>
      <c r="BYX242" s="17"/>
      <c r="BYY242" s="17"/>
      <c r="BYZ242" s="17"/>
      <c r="BZA242" s="17"/>
      <c r="BZB242" s="17"/>
      <c r="BZC242" s="17"/>
      <c r="BZD242" s="17"/>
      <c r="BZE242" s="17"/>
      <c r="BZF242" s="17"/>
      <c r="BZG242" s="17"/>
      <c r="BZH242" s="17"/>
      <c r="BZI242" s="17"/>
      <c r="BZJ242" s="17"/>
      <c r="BZK242" s="17"/>
      <c r="BZL242" s="17"/>
      <c r="BZM242" s="17"/>
      <c r="BZN242" s="17"/>
      <c r="BZO242" s="17"/>
      <c r="BZP242" s="17"/>
      <c r="BZQ242" s="17"/>
      <c r="BZR242" s="17"/>
      <c r="BZS242" s="17"/>
      <c r="BZT242" s="17"/>
      <c r="BZU242" s="17"/>
      <c r="BZV242" s="17"/>
      <c r="BZW242" s="17"/>
      <c r="BZX242" s="17"/>
      <c r="BZY242" s="17"/>
      <c r="BZZ242" s="17"/>
      <c r="CAA242" s="17"/>
      <c r="CAB242" s="17"/>
      <c r="CAC242" s="17"/>
      <c r="CAD242" s="17"/>
      <c r="CAE242" s="17"/>
      <c r="CAF242" s="17"/>
      <c r="CAG242" s="17"/>
      <c r="CAH242" s="17"/>
      <c r="CAI242" s="17"/>
      <c r="CAJ242" s="17"/>
      <c r="CAK242" s="17"/>
      <c r="CAL242" s="17"/>
      <c r="CAM242" s="17"/>
      <c r="CAN242" s="17"/>
      <c r="CAO242" s="17"/>
      <c r="CAP242" s="17"/>
      <c r="CAQ242" s="17"/>
      <c r="CAR242" s="17"/>
      <c r="CAS242" s="17"/>
      <c r="CAT242" s="17"/>
      <c r="CAU242" s="17"/>
      <c r="CAV242" s="17"/>
      <c r="CAW242" s="17"/>
      <c r="CAX242" s="17"/>
      <c r="CAY242" s="17"/>
      <c r="CAZ242" s="17"/>
      <c r="CBA242" s="17"/>
      <c r="CBB242" s="17"/>
      <c r="CBC242" s="17"/>
      <c r="CBD242" s="17"/>
      <c r="CBE242" s="17"/>
      <c r="CBF242" s="17"/>
      <c r="CBG242" s="17"/>
      <c r="CBH242" s="17"/>
      <c r="CBI242" s="17"/>
      <c r="CBJ242" s="17"/>
      <c r="CBK242" s="17"/>
      <c r="CBL242" s="17"/>
      <c r="CBM242" s="17"/>
      <c r="CBN242" s="17"/>
      <c r="CBO242" s="17"/>
      <c r="CBP242" s="17"/>
      <c r="CBQ242" s="17"/>
      <c r="CBR242" s="17"/>
      <c r="CBS242" s="17"/>
      <c r="CBT242" s="17"/>
      <c r="CBU242" s="17"/>
      <c r="CBV242" s="17"/>
      <c r="CBW242" s="17"/>
      <c r="CBX242" s="17"/>
      <c r="CBY242" s="17"/>
      <c r="CBZ242" s="17"/>
      <c r="CCA242" s="17"/>
      <c r="CCB242" s="17"/>
      <c r="CCC242" s="17"/>
      <c r="CCD242" s="17"/>
      <c r="CCE242" s="17"/>
      <c r="CCF242" s="17"/>
      <c r="CCG242" s="17"/>
      <c r="CCH242" s="17"/>
      <c r="CCI242" s="17"/>
      <c r="CCJ242" s="17"/>
      <c r="CCK242" s="17"/>
      <c r="CCL242" s="17"/>
      <c r="CCM242" s="17"/>
      <c r="CCN242" s="17"/>
      <c r="CCO242" s="17"/>
      <c r="CCP242" s="17"/>
      <c r="CCQ242" s="17"/>
      <c r="CCR242" s="17"/>
      <c r="CCS242" s="17"/>
      <c r="CCT242" s="17"/>
      <c r="CCU242" s="17"/>
      <c r="CCV242" s="17"/>
      <c r="CCW242" s="17"/>
      <c r="CCX242" s="17"/>
      <c r="CCY242" s="17"/>
      <c r="CCZ242" s="17"/>
      <c r="CDA242" s="17"/>
      <c r="CDB242" s="17"/>
      <c r="CDC242" s="17"/>
      <c r="CDD242" s="17"/>
      <c r="CDE242" s="17"/>
      <c r="CDF242" s="17"/>
      <c r="CDG242" s="17"/>
      <c r="CDH242" s="17"/>
      <c r="CDI242" s="17"/>
      <c r="CDJ242" s="17"/>
      <c r="CDK242" s="17"/>
      <c r="CDL242" s="17"/>
      <c r="CDM242" s="17"/>
      <c r="CDN242" s="17"/>
      <c r="CDO242" s="17"/>
      <c r="CDP242" s="17"/>
      <c r="CDQ242" s="17"/>
      <c r="CDR242" s="17"/>
      <c r="CDS242" s="17"/>
      <c r="CDT242" s="17"/>
      <c r="CDU242" s="17"/>
    </row>
    <row r="243">
      <c r="A243" s="14" t="s">
        <v>2696</v>
      </c>
      <c r="B243" s="14" t="s">
        <v>4564</v>
      </c>
      <c r="C243" s="14" t="s">
        <v>2601</v>
      </c>
      <c r="D243" s="14" t="s">
        <v>2636</v>
      </c>
      <c r="E243" s="14" t="s">
        <v>4565</v>
      </c>
      <c r="F243" s="14" t="s">
        <v>2835</v>
      </c>
      <c r="I243" s="14" t="s">
        <v>4566</v>
      </c>
      <c r="J243" s="14" t="s">
        <v>2618</v>
      </c>
      <c r="K243" s="14" t="s">
        <v>2619</v>
      </c>
      <c r="L243" s="17"/>
      <c r="M243" s="17"/>
      <c r="N243" s="14" t="s">
        <v>2690</v>
      </c>
      <c r="O243" s="14" t="s">
        <v>2690</v>
      </c>
      <c r="P243" s="14" t="s">
        <v>2690</v>
      </c>
      <c r="Q243" s="16">
        <v>11.0</v>
      </c>
      <c r="R243" s="16">
        <v>4091385.0</v>
      </c>
      <c r="S243" s="16">
        <v>4091385.0</v>
      </c>
      <c r="T243" s="14" t="s">
        <v>2621</v>
      </c>
      <c r="U243" s="14" t="s">
        <v>2622</v>
      </c>
      <c r="V243" s="14" t="s">
        <v>4567</v>
      </c>
      <c r="W243" s="14" t="s">
        <v>4568</v>
      </c>
      <c r="X243" s="16">
        <v>0.55</v>
      </c>
      <c r="Y243" s="17"/>
      <c r="Z243" s="16">
        <v>40.0</v>
      </c>
      <c r="AA243" s="16">
        <v>33.0</v>
      </c>
      <c r="AB243" s="17"/>
      <c r="AC243" s="16">
        <v>270.0</v>
      </c>
      <c r="AD243" s="16">
        <v>270.0</v>
      </c>
      <c r="AE243" s="22">
        <v>45455.0</v>
      </c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4" t="s">
        <v>2642</v>
      </c>
      <c r="BB243" s="17"/>
      <c r="BC243" s="17"/>
      <c r="BD243" s="17"/>
      <c r="BE243" s="17"/>
      <c r="BF243" s="17"/>
      <c r="BG243" s="16">
        <v>1.0</v>
      </c>
      <c r="BH243" s="14" t="s">
        <v>2564</v>
      </c>
      <c r="BI243" s="17"/>
      <c r="BJ243" s="14" t="s">
        <v>2566</v>
      </c>
      <c r="BK243" s="17"/>
      <c r="BL243" s="17"/>
      <c r="BM243" s="16">
        <v>9.03333333</v>
      </c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4" t="s">
        <v>2642</v>
      </c>
      <c r="BZ243" s="17"/>
      <c r="CA243" s="17"/>
      <c r="CB243" s="17"/>
      <c r="CC243" s="17"/>
      <c r="CD243" s="17"/>
      <c r="CE243" s="17"/>
      <c r="CF243" s="17"/>
      <c r="CG243" s="17"/>
      <c r="CH243" s="17"/>
      <c r="CI243" s="14" t="s">
        <v>2573</v>
      </c>
      <c r="CJ243" s="17"/>
      <c r="CK243" s="17"/>
      <c r="CL243" s="17"/>
      <c r="CM243" s="17"/>
      <c r="CN243" s="17"/>
      <c r="CO243" s="17"/>
      <c r="CP243" s="14" t="s">
        <v>2574</v>
      </c>
      <c r="CQ243" s="16">
        <v>0.2764</v>
      </c>
      <c r="CR243" s="16">
        <v>0.06</v>
      </c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4" t="s">
        <v>2798</v>
      </c>
      <c r="DH243" s="16">
        <v>17.0</v>
      </c>
      <c r="DI243" s="17"/>
      <c r="DJ243" s="14" t="s">
        <v>2636</v>
      </c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  <c r="KL243" s="17"/>
      <c r="KM243" s="17"/>
      <c r="KN243" s="17"/>
      <c r="KO243" s="17"/>
      <c r="KP243" s="17"/>
      <c r="KQ243" s="17"/>
      <c r="KR243" s="17"/>
      <c r="KS243" s="17"/>
      <c r="KT243" s="17"/>
      <c r="KU243" s="17"/>
      <c r="KV243" s="17"/>
      <c r="KW243" s="17"/>
      <c r="KX243" s="17"/>
      <c r="KY243" s="17"/>
      <c r="KZ243" s="17"/>
      <c r="LA243" s="17"/>
      <c r="LB243" s="17"/>
      <c r="LC243" s="17"/>
      <c r="LD243" s="17"/>
      <c r="LE243" s="17"/>
      <c r="LF243" s="17"/>
      <c r="LG243" s="17"/>
      <c r="LH243" s="17"/>
      <c r="LI243" s="17"/>
      <c r="LJ243" s="17"/>
      <c r="LK243" s="17"/>
      <c r="LL243" s="17"/>
      <c r="LM243" s="17"/>
      <c r="LN243" s="17"/>
      <c r="LO243" s="17"/>
      <c r="LP243" s="17"/>
      <c r="LQ243" s="17"/>
      <c r="LR243" s="17"/>
      <c r="LS243" s="17"/>
      <c r="LT243" s="17"/>
      <c r="LU243" s="17"/>
      <c r="LV243" s="17"/>
      <c r="LW243" s="17"/>
      <c r="LX243" s="17"/>
      <c r="LY243" s="17"/>
      <c r="LZ243" s="17"/>
      <c r="MA243" s="17"/>
      <c r="MB243" s="17"/>
      <c r="MC243" s="17"/>
      <c r="MD243" s="17"/>
      <c r="ME243" s="17"/>
      <c r="MF243" s="17"/>
      <c r="MG243" s="17"/>
      <c r="MH243" s="17"/>
      <c r="MI243" s="17"/>
      <c r="MJ243" s="17"/>
      <c r="MK243" s="17"/>
      <c r="ML243" s="17"/>
      <c r="MM243" s="17"/>
      <c r="MN243" s="17"/>
      <c r="MO243" s="17"/>
      <c r="MP243" s="17"/>
      <c r="MQ243" s="17"/>
      <c r="MR243" s="17"/>
      <c r="MS243" s="17"/>
      <c r="MT243" s="17"/>
      <c r="MU243" s="17"/>
      <c r="MV243" s="17"/>
      <c r="MW243" s="17"/>
      <c r="MX243" s="17"/>
      <c r="MY243" s="17"/>
      <c r="MZ243" s="17"/>
      <c r="NA243" s="17"/>
      <c r="NB243" s="17"/>
      <c r="NC243" s="17"/>
      <c r="ND243" s="17"/>
      <c r="NE243" s="17"/>
      <c r="NF243" s="17"/>
      <c r="NG243" s="17"/>
      <c r="NH243" s="17"/>
      <c r="NI243" s="17"/>
      <c r="NJ243" s="17"/>
      <c r="NK243" s="17"/>
      <c r="NL243" s="17"/>
      <c r="NM243" s="17"/>
      <c r="NN243" s="17"/>
      <c r="NO243" s="17"/>
      <c r="NP243" s="17"/>
      <c r="NQ243" s="17"/>
      <c r="NR243" s="17"/>
      <c r="NS243" s="17"/>
      <c r="NT243" s="17"/>
      <c r="NU243" s="17"/>
      <c r="NV243" s="17"/>
      <c r="NW243" s="17"/>
      <c r="NX243" s="17"/>
      <c r="NY243" s="17"/>
      <c r="NZ243" s="17"/>
      <c r="OA243" s="17"/>
      <c r="OB243" s="17"/>
      <c r="OC243" s="17"/>
      <c r="OD243" s="17"/>
      <c r="OE243" s="17"/>
      <c r="OF243" s="17"/>
      <c r="OG243" s="17"/>
      <c r="OH243" s="17"/>
      <c r="OI243" s="17"/>
      <c r="OJ243" s="17"/>
      <c r="OK243" s="17"/>
      <c r="OL243" s="17"/>
      <c r="OM243" s="17"/>
      <c r="ON243" s="17"/>
      <c r="OO243" s="17"/>
      <c r="OP243" s="17"/>
      <c r="OQ243" s="17"/>
      <c r="OR243" s="17"/>
      <c r="OS243" s="17"/>
      <c r="OT243" s="17"/>
      <c r="OU243" s="17"/>
      <c r="OV243" s="17"/>
      <c r="OW243" s="17"/>
      <c r="OX243" s="17"/>
      <c r="OY243" s="17"/>
      <c r="OZ243" s="17"/>
      <c r="PA243" s="17"/>
      <c r="PB243" s="17"/>
      <c r="PC243" s="17"/>
      <c r="PD243" s="17"/>
      <c r="PE243" s="17"/>
      <c r="PF243" s="17"/>
      <c r="PG243" s="17"/>
      <c r="PH243" s="17"/>
      <c r="PI243" s="17"/>
      <c r="PJ243" s="17"/>
      <c r="PK243" s="17"/>
      <c r="PL243" s="17"/>
      <c r="PM243" s="17"/>
      <c r="PN243" s="17"/>
      <c r="PO243" s="17"/>
      <c r="PP243" s="17"/>
      <c r="PQ243" s="17"/>
      <c r="PR243" s="17"/>
      <c r="PS243" s="17"/>
      <c r="PT243" s="17"/>
      <c r="PU243" s="17"/>
      <c r="PV243" s="17"/>
      <c r="PW243" s="17"/>
      <c r="PX243" s="17"/>
      <c r="PY243" s="17"/>
      <c r="PZ243" s="17"/>
      <c r="QA243" s="17"/>
      <c r="QB243" s="17"/>
      <c r="QC243" s="17"/>
      <c r="QD243" s="17"/>
      <c r="QE243" s="17"/>
      <c r="QF243" s="17"/>
      <c r="QG243" s="17"/>
      <c r="QH243" s="17"/>
      <c r="QI243" s="17"/>
      <c r="QJ243" s="17"/>
      <c r="QK243" s="17"/>
      <c r="QL243" s="17"/>
      <c r="QM243" s="17"/>
      <c r="QN243" s="17"/>
      <c r="QO243" s="17"/>
      <c r="QP243" s="17"/>
      <c r="QQ243" s="17"/>
      <c r="QR243" s="17"/>
      <c r="QS243" s="17"/>
      <c r="QT243" s="17"/>
      <c r="QU243" s="17"/>
      <c r="QV243" s="17"/>
      <c r="QW243" s="17"/>
      <c r="QX243" s="17"/>
      <c r="QY243" s="17"/>
      <c r="QZ243" s="17"/>
      <c r="RA243" s="17"/>
      <c r="RB243" s="17"/>
      <c r="RC243" s="17"/>
      <c r="RD243" s="17"/>
      <c r="RE243" s="17"/>
      <c r="RF243" s="17"/>
      <c r="RG243" s="17"/>
      <c r="RH243" s="17"/>
      <c r="RI243" s="17"/>
      <c r="RJ243" s="17"/>
      <c r="RK243" s="17"/>
      <c r="RL243" s="17"/>
      <c r="RM243" s="17"/>
      <c r="RN243" s="17"/>
      <c r="RO243" s="17"/>
      <c r="RP243" s="17"/>
      <c r="RQ243" s="17"/>
      <c r="RR243" s="17"/>
      <c r="RS243" s="17"/>
      <c r="RT243" s="17"/>
      <c r="RU243" s="17"/>
      <c r="RV243" s="17"/>
      <c r="RW243" s="17"/>
      <c r="RX243" s="17"/>
      <c r="RY243" s="17"/>
      <c r="RZ243" s="17"/>
      <c r="SA243" s="17"/>
      <c r="SB243" s="17"/>
      <c r="SC243" s="17"/>
      <c r="SD243" s="17"/>
      <c r="SE243" s="17"/>
      <c r="SF243" s="17"/>
      <c r="SG243" s="17"/>
      <c r="SH243" s="17"/>
      <c r="SI243" s="17"/>
      <c r="SJ243" s="17"/>
      <c r="SK243" s="17"/>
      <c r="SL243" s="17"/>
      <c r="SM243" s="17"/>
      <c r="SN243" s="17"/>
      <c r="SO243" s="17"/>
      <c r="SP243" s="17"/>
      <c r="SQ243" s="17"/>
      <c r="SR243" s="17"/>
      <c r="SS243" s="17"/>
      <c r="ST243" s="17"/>
      <c r="SU243" s="17"/>
      <c r="SV243" s="17"/>
      <c r="SW243" s="17"/>
      <c r="SX243" s="17"/>
      <c r="SY243" s="17"/>
      <c r="SZ243" s="17"/>
      <c r="TA243" s="17"/>
      <c r="TB243" s="17"/>
      <c r="TC243" s="17"/>
      <c r="TD243" s="17"/>
      <c r="TE243" s="17"/>
      <c r="TF243" s="17"/>
      <c r="TG243" s="17"/>
      <c r="TH243" s="17"/>
      <c r="TI243" s="17"/>
      <c r="TJ243" s="17"/>
      <c r="TK243" s="17"/>
      <c r="TL243" s="17"/>
      <c r="TM243" s="17"/>
      <c r="TN243" s="17"/>
      <c r="TO243" s="17"/>
      <c r="TP243" s="17"/>
      <c r="TQ243" s="17"/>
      <c r="TR243" s="17"/>
      <c r="TS243" s="17"/>
      <c r="TT243" s="17"/>
      <c r="TU243" s="17"/>
      <c r="TV243" s="17"/>
      <c r="TW243" s="17"/>
      <c r="TX243" s="17"/>
      <c r="TY243" s="17"/>
      <c r="TZ243" s="17"/>
      <c r="UA243" s="17"/>
      <c r="UB243" s="17"/>
      <c r="UC243" s="17"/>
      <c r="UD243" s="17"/>
      <c r="UE243" s="17"/>
      <c r="UF243" s="17"/>
      <c r="UG243" s="17"/>
      <c r="UH243" s="17"/>
      <c r="UI243" s="17"/>
      <c r="UJ243" s="17"/>
      <c r="UK243" s="17"/>
      <c r="UL243" s="17"/>
      <c r="UM243" s="17"/>
      <c r="UN243" s="17"/>
      <c r="UO243" s="17"/>
      <c r="UP243" s="17"/>
      <c r="UQ243" s="17"/>
      <c r="UR243" s="17"/>
      <c r="US243" s="17"/>
      <c r="UT243" s="17"/>
      <c r="UU243" s="17"/>
      <c r="UV243" s="17"/>
      <c r="UW243" s="17"/>
      <c r="UX243" s="17"/>
      <c r="UY243" s="17"/>
      <c r="UZ243" s="17"/>
      <c r="VA243" s="17"/>
      <c r="VB243" s="17"/>
      <c r="VC243" s="17"/>
      <c r="VD243" s="17"/>
      <c r="VE243" s="17"/>
      <c r="VF243" s="17"/>
      <c r="VG243" s="17"/>
      <c r="VH243" s="17"/>
      <c r="VI243" s="17"/>
      <c r="VJ243" s="17"/>
      <c r="VK243" s="17"/>
      <c r="VL243" s="17"/>
      <c r="VM243" s="17"/>
      <c r="VN243" s="17"/>
      <c r="VO243" s="17"/>
      <c r="VP243" s="17"/>
      <c r="VQ243" s="17"/>
      <c r="VR243" s="17"/>
      <c r="VS243" s="17"/>
      <c r="VT243" s="17"/>
      <c r="VU243" s="17"/>
      <c r="VV243" s="17"/>
      <c r="VW243" s="17"/>
      <c r="VX243" s="17"/>
      <c r="VY243" s="17"/>
      <c r="VZ243" s="17"/>
      <c r="WA243" s="17"/>
      <c r="WB243" s="17"/>
      <c r="WC243" s="17"/>
      <c r="WD243" s="17"/>
      <c r="WE243" s="17"/>
      <c r="WF243" s="17"/>
      <c r="WG243" s="17"/>
      <c r="WH243" s="17"/>
      <c r="WI243" s="17"/>
      <c r="WJ243" s="17"/>
      <c r="WK243" s="17"/>
      <c r="WL243" s="17"/>
      <c r="WM243" s="17"/>
      <c r="WN243" s="17"/>
      <c r="WO243" s="17"/>
      <c r="WP243" s="17"/>
      <c r="WQ243" s="17"/>
      <c r="WR243" s="17"/>
      <c r="WS243" s="17"/>
      <c r="WT243" s="17"/>
      <c r="WU243" s="17"/>
      <c r="WV243" s="17"/>
      <c r="WW243" s="17"/>
      <c r="WX243" s="17"/>
      <c r="WY243" s="17"/>
      <c r="WZ243" s="17"/>
      <c r="XA243" s="17"/>
      <c r="XB243" s="17"/>
      <c r="XC243" s="17"/>
      <c r="XD243" s="17"/>
      <c r="XE243" s="17"/>
      <c r="XF243" s="17"/>
      <c r="XG243" s="17"/>
      <c r="XH243" s="17"/>
      <c r="XI243" s="17"/>
      <c r="XJ243" s="17"/>
      <c r="XK243" s="17"/>
      <c r="XL243" s="17"/>
      <c r="XM243" s="17"/>
      <c r="XN243" s="17"/>
      <c r="XO243" s="17"/>
      <c r="XP243" s="17"/>
      <c r="XQ243" s="17"/>
      <c r="XR243" s="17"/>
      <c r="XS243" s="17"/>
      <c r="XT243" s="17"/>
      <c r="XU243" s="17"/>
      <c r="XV243" s="17"/>
      <c r="XW243" s="17"/>
      <c r="XX243" s="17"/>
      <c r="XY243" s="17"/>
      <c r="XZ243" s="17"/>
      <c r="YA243" s="17"/>
      <c r="YB243" s="17"/>
      <c r="YC243" s="17"/>
      <c r="YD243" s="17"/>
      <c r="YE243" s="17"/>
      <c r="YF243" s="17"/>
      <c r="YG243" s="17"/>
      <c r="YH243" s="17"/>
      <c r="YI243" s="17"/>
      <c r="YJ243" s="17"/>
      <c r="YK243" s="17"/>
      <c r="YL243" s="17"/>
      <c r="YM243" s="17"/>
      <c r="YN243" s="17"/>
      <c r="YO243" s="17"/>
      <c r="YP243" s="17"/>
      <c r="YQ243" s="17"/>
      <c r="YR243" s="17"/>
      <c r="YS243" s="17"/>
      <c r="YT243" s="17"/>
      <c r="YU243" s="17"/>
      <c r="YV243" s="17"/>
      <c r="YW243" s="17"/>
      <c r="YX243" s="17"/>
      <c r="YY243" s="17"/>
      <c r="YZ243" s="17"/>
      <c r="ZA243" s="17"/>
      <c r="ZB243" s="17"/>
      <c r="ZC243" s="17"/>
      <c r="ZD243" s="17"/>
      <c r="ZE243" s="17"/>
      <c r="ZF243" s="17"/>
      <c r="ZG243" s="17"/>
      <c r="ZH243" s="17"/>
      <c r="ZI243" s="17"/>
      <c r="ZJ243" s="17"/>
      <c r="ZK243" s="17"/>
      <c r="ZL243" s="17"/>
      <c r="ZM243" s="17"/>
      <c r="ZN243" s="17"/>
      <c r="ZO243" s="17"/>
      <c r="ZP243" s="17"/>
      <c r="ZQ243" s="17"/>
      <c r="ZR243" s="17"/>
      <c r="ZS243" s="17"/>
      <c r="ZT243" s="17"/>
      <c r="ZU243" s="17"/>
      <c r="ZV243" s="17"/>
      <c r="ZW243" s="17"/>
      <c r="ZX243" s="17"/>
      <c r="ZY243" s="17"/>
      <c r="ZZ243" s="17"/>
      <c r="AAA243" s="17"/>
      <c r="AAB243" s="17"/>
      <c r="AAC243" s="17"/>
      <c r="AAD243" s="17"/>
      <c r="AAE243" s="17"/>
      <c r="AAF243" s="17"/>
      <c r="AAG243" s="17"/>
      <c r="AAH243" s="17"/>
      <c r="AAI243" s="17"/>
      <c r="AAJ243" s="17"/>
      <c r="AAK243" s="17"/>
      <c r="AAL243" s="17"/>
      <c r="AAM243" s="17"/>
      <c r="AAN243" s="17"/>
      <c r="AAO243" s="17"/>
      <c r="AAP243" s="17"/>
      <c r="AAQ243" s="17"/>
      <c r="AAR243" s="17"/>
      <c r="AAS243" s="17"/>
      <c r="AAT243" s="17"/>
      <c r="AAU243" s="17"/>
      <c r="AAV243" s="17"/>
      <c r="AAW243" s="17"/>
      <c r="AAX243" s="17"/>
      <c r="AAY243" s="17"/>
      <c r="AAZ243" s="17"/>
      <c r="ABA243" s="17"/>
      <c r="ABB243" s="17"/>
      <c r="ABC243" s="17"/>
      <c r="ABD243" s="17"/>
      <c r="ABE243" s="17"/>
      <c r="ABF243" s="17"/>
      <c r="ABG243" s="17"/>
      <c r="ABH243" s="17"/>
      <c r="ABI243" s="17"/>
      <c r="ABJ243" s="17"/>
      <c r="ABK243" s="17"/>
      <c r="ABL243" s="17"/>
      <c r="ABM243" s="17"/>
      <c r="ABN243" s="17"/>
      <c r="ABO243" s="17"/>
      <c r="ABP243" s="17"/>
      <c r="ABQ243" s="17"/>
      <c r="ABR243" s="17"/>
      <c r="ABS243" s="17"/>
      <c r="ABT243" s="17"/>
      <c r="ABU243" s="17"/>
      <c r="ABV243" s="17"/>
      <c r="ABW243" s="17"/>
      <c r="ABX243" s="17"/>
      <c r="ABY243" s="17"/>
      <c r="ABZ243" s="17"/>
      <c r="ACA243" s="17"/>
      <c r="ACB243" s="17"/>
      <c r="ACC243" s="17"/>
      <c r="ACD243" s="17"/>
      <c r="ACE243" s="17"/>
      <c r="ACF243" s="17"/>
      <c r="ACG243" s="17"/>
      <c r="ACH243" s="17"/>
      <c r="ACI243" s="17"/>
      <c r="ACJ243" s="17"/>
      <c r="ACK243" s="17"/>
      <c r="ACL243" s="17"/>
      <c r="ACM243" s="17"/>
      <c r="ACN243" s="17"/>
      <c r="ACO243" s="17"/>
      <c r="ACP243" s="17"/>
      <c r="ACQ243" s="17"/>
      <c r="ACR243" s="17"/>
      <c r="ACS243" s="17"/>
      <c r="ACT243" s="17"/>
      <c r="ACU243" s="17"/>
      <c r="ACV243" s="17"/>
      <c r="ACW243" s="17"/>
      <c r="ACX243" s="17"/>
      <c r="ACY243" s="17"/>
      <c r="ACZ243" s="17"/>
      <c r="ADA243" s="17"/>
      <c r="ADB243" s="17"/>
      <c r="ADC243" s="17"/>
      <c r="ADD243" s="17"/>
      <c r="ADE243" s="17"/>
      <c r="ADF243" s="17"/>
      <c r="ADG243" s="17"/>
      <c r="ADH243" s="17"/>
      <c r="ADI243" s="17"/>
      <c r="ADJ243" s="17"/>
      <c r="ADK243" s="17"/>
      <c r="ADL243" s="17"/>
      <c r="ADM243" s="17"/>
      <c r="ADN243" s="17"/>
      <c r="ADO243" s="17"/>
      <c r="ADP243" s="17"/>
      <c r="ADQ243" s="17"/>
      <c r="ADR243" s="17"/>
      <c r="ADS243" s="17"/>
      <c r="ADT243" s="17"/>
      <c r="ADU243" s="17"/>
      <c r="ADV243" s="17"/>
      <c r="ADW243" s="17"/>
      <c r="ADX243" s="17"/>
      <c r="ADY243" s="17"/>
      <c r="ADZ243" s="17"/>
      <c r="AEA243" s="17"/>
      <c r="AEB243" s="17"/>
      <c r="AEC243" s="17"/>
      <c r="AED243" s="17"/>
      <c r="AEE243" s="17"/>
      <c r="AEF243" s="17"/>
      <c r="AEG243" s="17"/>
      <c r="AEH243" s="17"/>
      <c r="AEI243" s="17"/>
      <c r="AEJ243" s="17"/>
      <c r="AEK243" s="17"/>
      <c r="AEL243" s="17"/>
      <c r="AEM243" s="17"/>
      <c r="AEN243" s="17"/>
      <c r="AEO243" s="17"/>
      <c r="AEP243" s="17"/>
      <c r="AEQ243" s="17"/>
      <c r="AER243" s="17"/>
      <c r="AES243" s="17"/>
      <c r="AET243" s="17"/>
      <c r="AEU243" s="17"/>
      <c r="AEV243" s="17"/>
      <c r="AEW243" s="17"/>
      <c r="AEX243" s="17"/>
      <c r="AEY243" s="17"/>
      <c r="AEZ243" s="17"/>
      <c r="AFA243" s="17"/>
      <c r="AFB243" s="17"/>
      <c r="AFC243" s="17"/>
      <c r="AFD243" s="17"/>
      <c r="AFE243" s="17"/>
      <c r="AFF243" s="17"/>
      <c r="AFG243" s="17"/>
      <c r="AFH243" s="17"/>
      <c r="AFI243" s="17"/>
      <c r="AFJ243" s="17"/>
      <c r="AFK243" s="17"/>
      <c r="AFL243" s="17"/>
      <c r="AFM243" s="17"/>
      <c r="AFN243" s="17"/>
      <c r="AFO243" s="17"/>
      <c r="AFP243" s="17"/>
      <c r="AFQ243" s="17"/>
      <c r="AFR243" s="17"/>
      <c r="AFS243" s="17"/>
      <c r="AFT243" s="17"/>
      <c r="AFU243" s="17"/>
      <c r="AFV243" s="17"/>
      <c r="AFW243" s="17"/>
      <c r="AFX243" s="17"/>
      <c r="AFY243" s="17"/>
      <c r="AFZ243" s="17"/>
      <c r="AGA243" s="17"/>
      <c r="AGB243" s="17"/>
      <c r="AGC243" s="17"/>
      <c r="AGD243" s="17"/>
      <c r="AGE243" s="17"/>
      <c r="AGF243" s="17"/>
      <c r="AGG243" s="17"/>
      <c r="AGH243" s="17"/>
      <c r="AGI243" s="17"/>
      <c r="AGJ243" s="17"/>
      <c r="AGK243" s="17"/>
      <c r="AGL243" s="17"/>
      <c r="AGM243" s="17"/>
      <c r="AGN243" s="17"/>
      <c r="AGO243" s="17"/>
      <c r="AGP243" s="17"/>
      <c r="AGQ243" s="17"/>
      <c r="AGR243" s="17"/>
      <c r="AGS243" s="17"/>
      <c r="AGT243" s="17"/>
      <c r="AGU243" s="17"/>
      <c r="AGV243" s="17"/>
      <c r="AGW243" s="17"/>
      <c r="AGX243" s="17"/>
      <c r="AGY243" s="17"/>
      <c r="AGZ243" s="17"/>
      <c r="AHA243" s="17"/>
      <c r="AHB243" s="17"/>
      <c r="AHC243" s="17"/>
      <c r="AHD243" s="17"/>
      <c r="AHE243" s="17"/>
      <c r="AHF243" s="17"/>
      <c r="AHG243" s="17"/>
      <c r="AHH243" s="17"/>
      <c r="AHI243" s="17"/>
      <c r="AHJ243" s="17"/>
      <c r="AHK243" s="17"/>
      <c r="AHL243" s="17"/>
      <c r="AHM243" s="17"/>
      <c r="AHN243" s="17"/>
      <c r="AHO243" s="17"/>
      <c r="AHP243" s="17"/>
      <c r="AHQ243" s="17"/>
      <c r="AHR243" s="17"/>
      <c r="AHS243" s="17"/>
      <c r="AHT243" s="17"/>
      <c r="AHU243" s="17"/>
      <c r="AHV243" s="17"/>
      <c r="AHW243" s="17"/>
      <c r="AHX243" s="17"/>
      <c r="AHY243" s="17"/>
      <c r="AHZ243" s="17"/>
      <c r="AIA243" s="17"/>
      <c r="AIB243" s="17"/>
      <c r="AIC243" s="17"/>
      <c r="AID243" s="17"/>
      <c r="AIE243" s="17"/>
      <c r="AIF243" s="17"/>
      <c r="AIG243" s="17"/>
      <c r="AIH243" s="17"/>
      <c r="AII243" s="17"/>
      <c r="AIJ243" s="17"/>
      <c r="AIK243" s="17"/>
      <c r="AIL243" s="17"/>
      <c r="AIM243" s="17"/>
      <c r="AIN243" s="17"/>
      <c r="AIO243" s="17"/>
      <c r="AIP243" s="17"/>
      <c r="AIQ243" s="17"/>
      <c r="AIR243" s="17"/>
      <c r="AIS243" s="17"/>
      <c r="AIT243" s="17"/>
      <c r="AIU243" s="17"/>
      <c r="AIV243" s="17"/>
      <c r="AIW243" s="17"/>
      <c r="AIX243" s="17"/>
      <c r="AIY243" s="17"/>
      <c r="AIZ243" s="17"/>
      <c r="AJA243" s="17"/>
      <c r="AJB243" s="17"/>
      <c r="AJC243" s="17"/>
      <c r="AJD243" s="17"/>
      <c r="AJE243" s="17"/>
      <c r="AJF243" s="17"/>
      <c r="AJG243" s="17"/>
      <c r="AJH243" s="17"/>
      <c r="AJI243" s="17"/>
      <c r="AJJ243" s="17"/>
      <c r="AJK243" s="17"/>
      <c r="AJL243" s="17"/>
      <c r="AJM243" s="17"/>
      <c r="AJN243" s="17"/>
      <c r="AJO243" s="17"/>
      <c r="AJP243" s="17"/>
      <c r="AJQ243" s="17"/>
      <c r="AJR243" s="17"/>
      <c r="AJS243" s="17"/>
      <c r="AJT243" s="17"/>
      <c r="AJU243" s="17"/>
      <c r="AJV243" s="17"/>
      <c r="AJW243" s="17"/>
      <c r="AJX243" s="17"/>
      <c r="AJY243" s="17"/>
      <c r="AJZ243" s="17"/>
      <c r="AKA243" s="17"/>
      <c r="AKB243" s="17"/>
      <c r="AKC243" s="17"/>
      <c r="AKD243" s="17"/>
      <c r="AKE243" s="17"/>
      <c r="AKF243" s="17"/>
      <c r="AKG243" s="17"/>
      <c r="AKH243" s="17"/>
      <c r="AKI243" s="17"/>
      <c r="AKJ243" s="17"/>
      <c r="AKK243" s="17"/>
      <c r="AKL243" s="17"/>
      <c r="AKM243" s="17"/>
      <c r="AKN243" s="17"/>
      <c r="AKO243" s="17"/>
      <c r="AKP243" s="17"/>
      <c r="AKQ243" s="17"/>
      <c r="AKR243" s="17"/>
      <c r="AKS243" s="17"/>
      <c r="AKT243" s="17"/>
      <c r="AKU243" s="17"/>
      <c r="AKV243" s="17"/>
      <c r="AKW243" s="17"/>
      <c r="AKX243" s="17"/>
      <c r="AKY243" s="17"/>
      <c r="AKZ243" s="17"/>
      <c r="ALA243" s="17"/>
      <c r="ALB243" s="17"/>
      <c r="ALC243" s="17"/>
      <c r="ALD243" s="17"/>
      <c r="ALE243" s="17"/>
      <c r="ALF243" s="17"/>
      <c r="ALG243" s="17"/>
      <c r="ALH243" s="17"/>
      <c r="ALI243" s="17"/>
      <c r="ALJ243" s="17"/>
      <c r="ALK243" s="17"/>
      <c r="ALL243" s="17"/>
      <c r="ALM243" s="17"/>
      <c r="ALN243" s="17"/>
      <c r="ALO243" s="17"/>
      <c r="ALP243" s="17"/>
      <c r="ALQ243" s="17"/>
      <c r="ALR243" s="17"/>
      <c r="ALS243" s="17"/>
      <c r="ALT243" s="17"/>
      <c r="ALU243" s="17"/>
      <c r="ALV243" s="17"/>
      <c r="ALW243" s="17"/>
      <c r="ALX243" s="17"/>
      <c r="ALY243" s="17"/>
      <c r="ALZ243" s="17"/>
      <c r="AMA243" s="17"/>
      <c r="AMB243" s="17"/>
      <c r="AMC243" s="17"/>
      <c r="AMD243" s="17"/>
      <c r="AME243" s="17"/>
      <c r="AMF243" s="17"/>
      <c r="AMG243" s="17"/>
      <c r="AMH243" s="17"/>
      <c r="AMI243" s="17"/>
      <c r="AMJ243" s="17"/>
      <c r="AMK243" s="17"/>
      <c r="AML243" s="17"/>
      <c r="AMM243" s="17"/>
      <c r="AMN243" s="17"/>
      <c r="AMO243" s="17"/>
      <c r="AMP243" s="17"/>
      <c r="AMQ243" s="17"/>
      <c r="AMR243" s="17"/>
      <c r="AMS243" s="17"/>
      <c r="AMT243" s="17"/>
      <c r="AMU243" s="17"/>
      <c r="AMV243" s="17"/>
      <c r="AMW243" s="17"/>
      <c r="AMX243" s="17"/>
      <c r="AMY243" s="17"/>
      <c r="AMZ243" s="17"/>
      <c r="ANA243" s="17"/>
      <c r="ANB243" s="17"/>
      <c r="ANC243" s="17"/>
      <c r="AND243" s="17"/>
      <c r="ANE243" s="17"/>
      <c r="ANF243" s="17"/>
      <c r="ANG243" s="17"/>
      <c r="ANH243" s="17"/>
      <c r="ANI243" s="17"/>
      <c r="ANJ243" s="17"/>
      <c r="ANK243" s="17"/>
      <c r="ANL243" s="17"/>
      <c r="ANM243" s="17"/>
      <c r="ANN243" s="17"/>
      <c r="ANO243" s="17"/>
      <c r="ANP243" s="17"/>
      <c r="ANQ243" s="17"/>
      <c r="ANR243" s="17"/>
      <c r="ANS243" s="17"/>
      <c r="ANT243" s="17"/>
      <c r="ANU243" s="17"/>
      <c r="ANV243" s="17"/>
      <c r="ANW243" s="17"/>
      <c r="ANX243" s="17"/>
      <c r="ANY243" s="17"/>
      <c r="ANZ243" s="17"/>
      <c r="AOA243" s="17"/>
      <c r="AOB243" s="17"/>
      <c r="AOC243" s="17"/>
      <c r="AOD243" s="17"/>
      <c r="AOE243" s="17"/>
      <c r="AOF243" s="17"/>
      <c r="AOG243" s="17"/>
      <c r="AOH243" s="17"/>
      <c r="AOI243" s="17"/>
      <c r="AOJ243" s="17"/>
      <c r="AOK243" s="17"/>
      <c r="AOL243" s="17"/>
      <c r="AOM243" s="17"/>
      <c r="AON243" s="17"/>
      <c r="AOO243" s="17"/>
      <c r="AOP243" s="17"/>
      <c r="AOQ243" s="17"/>
      <c r="AOR243" s="17"/>
      <c r="AOS243" s="17"/>
      <c r="AOT243" s="17"/>
      <c r="AOU243" s="17"/>
      <c r="AOV243" s="17"/>
      <c r="AOW243" s="17"/>
      <c r="AOX243" s="17"/>
      <c r="AOY243" s="17"/>
      <c r="AOZ243" s="17"/>
      <c r="APA243" s="17"/>
      <c r="APB243" s="17"/>
      <c r="APC243" s="17"/>
      <c r="APD243" s="17"/>
      <c r="APE243" s="17"/>
      <c r="APF243" s="17"/>
      <c r="APG243" s="17"/>
      <c r="APH243" s="17"/>
      <c r="API243" s="17"/>
      <c r="APJ243" s="17"/>
      <c r="APK243" s="17"/>
      <c r="APL243" s="17"/>
      <c r="APM243" s="17"/>
      <c r="APN243" s="17"/>
      <c r="APO243" s="17"/>
      <c r="APP243" s="17"/>
      <c r="APQ243" s="17"/>
      <c r="APR243" s="17"/>
      <c r="APS243" s="17"/>
      <c r="APT243" s="17"/>
      <c r="APU243" s="17"/>
      <c r="APV243" s="17"/>
      <c r="APW243" s="17"/>
      <c r="APX243" s="17"/>
      <c r="APY243" s="17"/>
      <c r="APZ243" s="17"/>
      <c r="AQA243" s="17"/>
      <c r="AQB243" s="17"/>
      <c r="AQC243" s="17"/>
      <c r="AQD243" s="17"/>
      <c r="AQE243" s="17"/>
      <c r="AQF243" s="17"/>
      <c r="AQG243" s="17"/>
      <c r="AQH243" s="17"/>
      <c r="AQI243" s="17"/>
      <c r="AQJ243" s="17"/>
      <c r="AQK243" s="17"/>
      <c r="AQL243" s="17"/>
      <c r="AQM243" s="17"/>
      <c r="AQN243" s="17"/>
      <c r="AQO243" s="17"/>
      <c r="AQP243" s="17"/>
      <c r="AQQ243" s="17"/>
      <c r="AQR243" s="17"/>
      <c r="AQS243" s="17"/>
      <c r="AQT243" s="17"/>
      <c r="AQU243" s="17"/>
      <c r="AQV243" s="17"/>
      <c r="AQW243" s="17"/>
      <c r="AQX243" s="17"/>
      <c r="AQY243" s="17"/>
      <c r="AQZ243" s="17"/>
      <c r="ARA243" s="17"/>
      <c r="ARB243" s="17"/>
      <c r="ARC243" s="17"/>
      <c r="ARD243" s="17"/>
      <c r="ARE243" s="17"/>
      <c r="ARF243" s="17"/>
      <c r="ARG243" s="17"/>
      <c r="ARH243" s="17"/>
      <c r="ARI243" s="17"/>
      <c r="ARJ243" s="17"/>
      <c r="ARK243" s="17"/>
      <c r="ARL243" s="17"/>
      <c r="ARM243" s="17"/>
      <c r="ARN243" s="17"/>
      <c r="ARO243" s="17"/>
      <c r="ARP243" s="17"/>
      <c r="ARQ243" s="17"/>
      <c r="ARR243" s="17"/>
      <c r="ARS243" s="17"/>
      <c r="ART243" s="17"/>
      <c r="ARU243" s="17"/>
      <c r="ARV243" s="17"/>
      <c r="ARW243" s="17"/>
      <c r="ARX243" s="17"/>
      <c r="ARY243" s="17"/>
      <c r="ARZ243" s="17"/>
      <c r="ASA243" s="17"/>
      <c r="ASB243" s="17"/>
      <c r="ASC243" s="17"/>
      <c r="ASD243" s="17"/>
      <c r="ASE243" s="17"/>
      <c r="ASF243" s="17"/>
      <c r="ASG243" s="17"/>
      <c r="ASH243" s="17"/>
      <c r="ASI243" s="17"/>
      <c r="ASJ243" s="17"/>
      <c r="ASK243" s="17"/>
      <c r="ASL243" s="17"/>
      <c r="ASM243" s="17"/>
      <c r="ASN243" s="17"/>
      <c r="ASO243" s="17"/>
      <c r="ASP243" s="17"/>
      <c r="ASQ243" s="17"/>
      <c r="ASR243" s="17"/>
      <c r="ASS243" s="17"/>
      <c r="AST243" s="17"/>
      <c r="ASU243" s="17"/>
      <c r="ASV243" s="17"/>
      <c r="ASW243" s="17"/>
      <c r="ASX243" s="17"/>
      <c r="ASY243" s="17"/>
      <c r="ASZ243" s="17"/>
      <c r="ATA243" s="17"/>
      <c r="ATB243" s="17"/>
      <c r="ATC243" s="17"/>
      <c r="ATD243" s="17"/>
      <c r="ATE243" s="17"/>
      <c r="ATF243" s="17"/>
      <c r="ATG243" s="17"/>
      <c r="ATH243" s="17"/>
      <c r="ATI243" s="17"/>
      <c r="ATJ243" s="17"/>
      <c r="ATK243" s="17"/>
      <c r="ATL243" s="17"/>
      <c r="ATM243" s="17"/>
      <c r="ATN243" s="17"/>
      <c r="ATO243" s="17"/>
      <c r="ATP243" s="17"/>
      <c r="ATQ243" s="17"/>
      <c r="ATR243" s="17"/>
      <c r="ATS243" s="17"/>
      <c r="ATT243" s="17"/>
      <c r="ATU243" s="17"/>
      <c r="ATV243" s="17"/>
      <c r="ATW243" s="17"/>
      <c r="ATX243" s="17"/>
      <c r="ATY243" s="17"/>
      <c r="ATZ243" s="17"/>
      <c r="AUA243" s="17"/>
      <c r="AUB243" s="17"/>
      <c r="AUC243" s="17"/>
      <c r="AUD243" s="17"/>
      <c r="AUE243" s="17"/>
      <c r="AUF243" s="17"/>
      <c r="AUG243" s="17"/>
      <c r="AUH243" s="17"/>
      <c r="AUI243" s="17"/>
      <c r="AUJ243" s="17"/>
      <c r="AUK243" s="17"/>
      <c r="AUL243" s="17"/>
      <c r="AUM243" s="17"/>
      <c r="AUN243" s="17"/>
      <c r="AUO243" s="17"/>
      <c r="AUP243" s="17"/>
      <c r="AUQ243" s="17"/>
      <c r="AUR243" s="17"/>
      <c r="AUS243" s="17"/>
      <c r="AUT243" s="17"/>
      <c r="AUU243" s="17"/>
      <c r="AUV243" s="17"/>
      <c r="AUW243" s="17"/>
      <c r="AUX243" s="17"/>
      <c r="AUY243" s="17"/>
      <c r="AUZ243" s="17"/>
      <c r="AVA243" s="17"/>
      <c r="AVB243" s="17"/>
      <c r="AVC243" s="17"/>
      <c r="AVD243" s="17"/>
      <c r="AVE243" s="17"/>
      <c r="AVF243" s="17"/>
      <c r="AVG243" s="17"/>
      <c r="AVH243" s="17"/>
      <c r="AVI243" s="17"/>
      <c r="AVJ243" s="17"/>
      <c r="AVK243" s="17"/>
      <c r="AVL243" s="17"/>
      <c r="AVM243" s="17"/>
      <c r="AVN243" s="17"/>
      <c r="AVO243" s="17"/>
      <c r="AVP243" s="17"/>
      <c r="AVQ243" s="17"/>
      <c r="AVR243" s="17"/>
      <c r="AVS243" s="17"/>
      <c r="AVT243" s="17"/>
      <c r="AVU243" s="17"/>
      <c r="AVV243" s="17"/>
      <c r="AVW243" s="17"/>
      <c r="AVX243" s="17"/>
      <c r="AVY243" s="17"/>
      <c r="AVZ243" s="17"/>
      <c r="AWA243" s="17"/>
      <c r="AWB243" s="17"/>
      <c r="AWC243" s="17"/>
      <c r="AWD243" s="17"/>
      <c r="AWE243" s="17"/>
      <c r="AWF243" s="17"/>
      <c r="AWG243" s="17"/>
      <c r="AWH243" s="17"/>
      <c r="AWI243" s="17"/>
      <c r="AWJ243" s="17"/>
      <c r="AWK243" s="17"/>
      <c r="AWL243" s="17"/>
      <c r="AWM243" s="17"/>
      <c r="AWN243" s="17"/>
      <c r="AWO243" s="17"/>
      <c r="AWP243" s="17"/>
      <c r="AWQ243" s="17"/>
      <c r="AWR243" s="17"/>
      <c r="AWS243" s="17"/>
      <c r="AWT243" s="17"/>
      <c r="AWU243" s="17"/>
      <c r="AWV243" s="17"/>
      <c r="AWW243" s="17"/>
      <c r="AWX243" s="17"/>
      <c r="AWY243" s="17"/>
      <c r="AWZ243" s="17"/>
      <c r="AXA243" s="17"/>
      <c r="AXB243" s="17"/>
      <c r="AXC243" s="17"/>
      <c r="AXD243" s="17"/>
      <c r="AXE243" s="17"/>
      <c r="AXF243" s="17"/>
      <c r="AXG243" s="17"/>
      <c r="AXH243" s="17"/>
      <c r="AXI243" s="17"/>
      <c r="AXJ243" s="17"/>
      <c r="AXK243" s="17"/>
      <c r="AXL243" s="17"/>
      <c r="AXM243" s="17"/>
      <c r="AXN243" s="17"/>
      <c r="AXO243" s="17"/>
      <c r="AXP243" s="17"/>
      <c r="AXQ243" s="17"/>
      <c r="AXR243" s="17"/>
      <c r="AXS243" s="17"/>
      <c r="AXT243" s="17"/>
      <c r="AXU243" s="17"/>
      <c r="AXV243" s="17"/>
      <c r="AXW243" s="17"/>
      <c r="AXX243" s="17"/>
      <c r="AXY243" s="17"/>
      <c r="AXZ243" s="17"/>
      <c r="AYA243" s="17"/>
      <c r="AYB243" s="17"/>
      <c r="AYC243" s="17"/>
      <c r="AYD243" s="17"/>
      <c r="AYE243" s="17"/>
      <c r="AYF243" s="17"/>
      <c r="AYG243" s="17"/>
      <c r="AYH243" s="17"/>
      <c r="AYI243" s="17"/>
      <c r="AYJ243" s="17"/>
      <c r="AYK243" s="17"/>
      <c r="AYL243" s="17"/>
      <c r="AYM243" s="17"/>
      <c r="AYN243" s="17"/>
      <c r="AYO243" s="17"/>
      <c r="AYP243" s="17"/>
      <c r="AYQ243" s="17"/>
      <c r="AYR243" s="17"/>
      <c r="AYS243" s="17"/>
      <c r="AYT243" s="17"/>
      <c r="AYU243" s="17"/>
      <c r="AYV243" s="17"/>
      <c r="AYW243" s="17"/>
      <c r="AYX243" s="17"/>
      <c r="AYY243" s="17"/>
      <c r="AYZ243" s="17"/>
      <c r="AZA243" s="17"/>
      <c r="AZB243" s="17"/>
      <c r="AZC243" s="17"/>
      <c r="AZD243" s="17"/>
      <c r="AZE243" s="17"/>
      <c r="AZF243" s="17"/>
      <c r="AZG243" s="17"/>
      <c r="AZH243" s="17"/>
      <c r="AZI243" s="17"/>
      <c r="AZJ243" s="17"/>
      <c r="AZK243" s="17"/>
      <c r="AZL243" s="17"/>
      <c r="AZM243" s="17"/>
      <c r="AZN243" s="17"/>
      <c r="AZO243" s="17"/>
      <c r="AZP243" s="17"/>
      <c r="AZQ243" s="17"/>
      <c r="AZR243" s="17"/>
      <c r="AZS243" s="17"/>
      <c r="AZT243" s="17"/>
      <c r="AZU243" s="17"/>
      <c r="AZV243" s="17"/>
      <c r="AZW243" s="17"/>
      <c r="AZX243" s="17"/>
      <c r="AZY243" s="17"/>
      <c r="AZZ243" s="17"/>
      <c r="BAA243" s="17"/>
      <c r="BAB243" s="17"/>
      <c r="BAC243" s="17"/>
      <c r="BAD243" s="17"/>
      <c r="BAE243" s="17"/>
      <c r="BAF243" s="17"/>
      <c r="BAG243" s="17"/>
      <c r="BAH243" s="17"/>
      <c r="BAI243" s="17"/>
      <c r="BAJ243" s="17"/>
      <c r="BAK243" s="17"/>
      <c r="BAL243" s="17"/>
      <c r="BAM243" s="17"/>
      <c r="BAN243" s="17"/>
      <c r="BAO243" s="17"/>
      <c r="BAP243" s="17"/>
      <c r="BAQ243" s="17"/>
      <c r="BAR243" s="17"/>
      <c r="BAS243" s="17"/>
      <c r="BAT243" s="17"/>
      <c r="BAU243" s="17"/>
      <c r="BAV243" s="17"/>
      <c r="BAW243" s="17"/>
      <c r="BAX243" s="17"/>
      <c r="BAY243" s="17"/>
      <c r="BAZ243" s="17"/>
      <c r="BBA243" s="17"/>
      <c r="BBB243" s="17"/>
      <c r="BBC243" s="17"/>
      <c r="BBD243" s="17"/>
      <c r="BBE243" s="17"/>
      <c r="BBF243" s="17"/>
      <c r="BBG243" s="17"/>
      <c r="BBH243" s="17"/>
      <c r="BBI243" s="17"/>
      <c r="BBJ243" s="17"/>
      <c r="BBK243" s="17"/>
      <c r="BBL243" s="17"/>
      <c r="BBM243" s="17"/>
      <c r="BBN243" s="17"/>
      <c r="BBO243" s="17"/>
      <c r="BBP243" s="17"/>
      <c r="BBQ243" s="17"/>
      <c r="BBR243" s="17"/>
      <c r="BBS243" s="17"/>
      <c r="BBT243" s="17"/>
      <c r="BBU243" s="17"/>
      <c r="BBV243" s="17"/>
      <c r="BBW243" s="17"/>
      <c r="BBX243" s="17"/>
      <c r="BBY243" s="17"/>
      <c r="BBZ243" s="17"/>
      <c r="BCA243" s="17"/>
      <c r="BCB243" s="17"/>
      <c r="BCC243" s="17"/>
      <c r="BCD243" s="17"/>
      <c r="BCE243" s="17"/>
      <c r="BCF243" s="17"/>
      <c r="BCG243" s="17"/>
      <c r="BCH243" s="17"/>
      <c r="BCI243" s="17"/>
      <c r="BCJ243" s="17"/>
      <c r="BCK243" s="17"/>
      <c r="BCL243" s="17"/>
      <c r="BCM243" s="17"/>
      <c r="BCN243" s="17"/>
      <c r="BCO243" s="17"/>
      <c r="BCP243" s="17"/>
      <c r="BCQ243" s="17"/>
      <c r="BCR243" s="17"/>
      <c r="BCS243" s="17"/>
      <c r="BCT243" s="17"/>
      <c r="BCU243" s="17"/>
      <c r="BCV243" s="17"/>
      <c r="BCW243" s="17"/>
      <c r="BCX243" s="17"/>
      <c r="BCY243" s="17"/>
      <c r="BCZ243" s="17"/>
      <c r="BDA243" s="17"/>
      <c r="BDB243" s="17"/>
      <c r="BDC243" s="17"/>
      <c r="BDD243" s="17"/>
      <c r="BDE243" s="17"/>
      <c r="BDF243" s="17"/>
      <c r="BDG243" s="17"/>
      <c r="BDH243" s="17"/>
      <c r="BDI243" s="17"/>
      <c r="BDJ243" s="17"/>
      <c r="BDK243" s="17"/>
      <c r="BDL243" s="17"/>
      <c r="BDM243" s="17"/>
      <c r="BDN243" s="17"/>
      <c r="BDO243" s="17"/>
      <c r="BDP243" s="17"/>
      <c r="BDQ243" s="17"/>
      <c r="BDR243" s="17"/>
      <c r="BDS243" s="17"/>
      <c r="BDT243" s="17"/>
      <c r="BDU243" s="17"/>
      <c r="BDV243" s="17"/>
      <c r="BDW243" s="17"/>
      <c r="BDX243" s="17"/>
      <c r="BDY243" s="17"/>
      <c r="BDZ243" s="17"/>
      <c r="BEA243" s="17"/>
      <c r="BEB243" s="17"/>
      <c r="BEC243" s="17"/>
      <c r="BED243" s="17"/>
      <c r="BEE243" s="17"/>
      <c r="BEF243" s="17"/>
      <c r="BEG243" s="17"/>
      <c r="BEH243" s="17"/>
      <c r="BEI243" s="17"/>
      <c r="BEJ243" s="17"/>
      <c r="BEK243" s="17"/>
      <c r="BEL243" s="17"/>
      <c r="BEM243" s="17"/>
      <c r="BEN243" s="17"/>
      <c r="BEO243" s="17"/>
      <c r="BEP243" s="17"/>
      <c r="BEQ243" s="17"/>
      <c r="BER243" s="17"/>
      <c r="BES243" s="17"/>
      <c r="BET243" s="17"/>
      <c r="BEU243" s="17"/>
      <c r="BEV243" s="17"/>
      <c r="BEW243" s="17"/>
      <c r="BEX243" s="17"/>
      <c r="BEY243" s="17"/>
      <c r="BEZ243" s="17"/>
      <c r="BFA243" s="17"/>
      <c r="BFB243" s="17"/>
      <c r="BFC243" s="17"/>
      <c r="BFD243" s="17"/>
      <c r="BFE243" s="17"/>
      <c r="BFF243" s="17"/>
      <c r="BFG243" s="17"/>
      <c r="BFH243" s="17"/>
      <c r="BFI243" s="17"/>
      <c r="BFJ243" s="17"/>
      <c r="BFK243" s="17"/>
      <c r="BFL243" s="17"/>
      <c r="BFM243" s="17"/>
      <c r="BFN243" s="17"/>
      <c r="BFO243" s="17"/>
      <c r="BFP243" s="17"/>
      <c r="BFQ243" s="17"/>
      <c r="BFR243" s="17"/>
      <c r="BFS243" s="17"/>
      <c r="BFT243" s="17"/>
      <c r="BFU243" s="17"/>
      <c r="BFV243" s="17"/>
      <c r="BFW243" s="17"/>
      <c r="BFX243" s="17"/>
      <c r="BFY243" s="17"/>
      <c r="BFZ243" s="17"/>
      <c r="BGA243" s="17"/>
      <c r="BGB243" s="17"/>
      <c r="BGC243" s="17"/>
      <c r="BGD243" s="17"/>
      <c r="BGE243" s="17"/>
      <c r="BGF243" s="17"/>
      <c r="BGG243" s="17"/>
      <c r="BGH243" s="17"/>
      <c r="BGI243" s="17"/>
      <c r="BGJ243" s="17"/>
      <c r="BGK243" s="17"/>
      <c r="BGL243" s="17"/>
      <c r="BGM243" s="17"/>
      <c r="BGN243" s="17"/>
      <c r="BGO243" s="17"/>
      <c r="BGP243" s="17"/>
      <c r="BGQ243" s="17"/>
      <c r="BGR243" s="17"/>
      <c r="BGS243" s="17"/>
      <c r="BGT243" s="17"/>
      <c r="BGU243" s="17"/>
      <c r="BGV243" s="17"/>
      <c r="BGW243" s="17"/>
      <c r="BGX243" s="17"/>
      <c r="BGY243" s="17"/>
      <c r="BGZ243" s="17"/>
      <c r="BHA243" s="17"/>
      <c r="BHB243" s="17"/>
      <c r="BHC243" s="17"/>
      <c r="BHD243" s="17"/>
      <c r="BHE243" s="17"/>
      <c r="BHF243" s="17"/>
      <c r="BHG243" s="17"/>
      <c r="BHH243" s="17"/>
      <c r="BHI243" s="17"/>
      <c r="BHJ243" s="17"/>
      <c r="BHK243" s="17"/>
      <c r="BHL243" s="17"/>
      <c r="BHM243" s="17"/>
      <c r="BHN243" s="17"/>
      <c r="BHO243" s="17"/>
      <c r="BHP243" s="17"/>
      <c r="BHQ243" s="17"/>
      <c r="BHR243" s="17"/>
      <c r="BHS243" s="17"/>
      <c r="BHT243" s="17"/>
      <c r="BHU243" s="17"/>
      <c r="BHV243" s="17"/>
      <c r="BHW243" s="17"/>
      <c r="BHX243" s="17"/>
      <c r="BHY243" s="17"/>
      <c r="BHZ243" s="17"/>
      <c r="BIA243" s="17"/>
      <c r="BIB243" s="17"/>
      <c r="BIC243" s="17"/>
      <c r="BID243" s="17"/>
      <c r="BIE243" s="17"/>
      <c r="BIF243" s="17"/>
      <c r="BIG243" s="17"/>
      <c r="BIH243" s="17"/>
      <c r="BII243" s="17"/>
      <c r="BIJ243" s="17"/>
      <c r="BIK243" s="17"/>
      <c r="BIL243" s="17"/>
      <c r="BIM243" s="17"/>
      <c r="BIN243" s="17"/>
      <c r="BIO243" s="17"/>
      <c r="BIP243" s="17"/>
      <c r="BIQ243" s="17"/>
      <c r="BIR243" s="17"/>
      <c r="BIS243" s="17"/>
      <c r="BIT243" s="17"/>
      <c r="BIU243" s="17"/>
      <c r="BIV243" s="17"/>
      <c r="BIW243" s="17"/>
      <c r="BIX243" s="17"/>
      <c r="BIY243" s="17"/>
      <c r="BIZ243" s="17"/>
      <c r="BJA243" s="17"/>
      <c r="BJB243" s="17"/>
      <c r="BJC243" s="17"/>
      <c r="BJD243" s="17"/>
      <c r="BJE243" s="17"/>
      <c r="BJF243" s="17"/>
      <c r="BJG243" s="17"/>
      <c r="BJH243" s="17"/>
      <c r="BJI243" s="17"/>
      <c r="BJJ243" s="17"/>
      <c r="BJK243" s="17"/>
      <c r="BJL243" s="17"/>
      <c r="BJM243" s="17"/>
      <c r="BJN243" s="17"/>
      <c r="BJO243" s="17"/>
      <c r="BJP243" s="17"/>
      <c r="BJQ243" s="17"/>
      <c r="BJR243" s="17"/>
      <c r="BJS243" s="17"/>
      <c r="BJT243" s="17"/>
      <c r="BJU243" s="17"/>
      <c r="BJV243" s="17"/>
      <c r="BJW243" s="17"/>
      <c r="BJX243" s="17"/>
      <c r="BJY243" s="17"/>
      <c r="BJZ243" s="17"/>
      <c r="BKA243" s="17"/>
      <c r="BKB243" s="17"/>
      <c r="BKC243" s="17"/>
      <c r="BKD243" s="17"/>
      <c r="BKE243" s="17"/>
      <c r="BKF243" s="17"/>
      <c r="BKG243" s="17"/>
      <c r="BKH243" s="17"/>
      <c r="BKI243" s="17"/>
      <c r="BKJ243" s="17"/>
      <c r="BKK243" s="17"/>
      <c r="BKL243" s="17"/>
      <c r="BKM243" s="17"/>
      <c r="BKN243" s="17"/>
      <c r="BKO243" s="17"/>
      <c r="BKP243" s="17"/>
      <c r="BKQ243" s="17"/>
      <c r="BKR243" s="17"/>
      <c r="BKS243" s="17"/>
      <c r="BKT243" s="17"/>
      <c r="BKU243" s="17"/>
      <c r="BKV243" s="17"/>
      <c r="BKW243" s="17"/>
      <c r="BKX243" s="17"/>
      <c r="BKY243" s="17"/>
      <c r="BKZ243" s="17"/>
      <c r="BLA243" s="17"/>
      <c r="BLB243" s="17"/>
      <c r="BLC243" s="17"/>
      <c r="BLD243" s="17"/>
      <c r="BLE243" s="17"/>
      <c r="BLF243" s="17"/>
      <c r="BLG243" s="17"/>
      <c r="BLH243" s="17"/>
      <c r="BLI243" s="17"/>
      <c r="BLJ243" s="17"/>
      <c r="BLK243" s="17"/>
      <c r="BLL243" s="17"/>
      <c r="BLM243" s="17"/>
      <c r="BLN243" s="17"/>
      <c r="BLO243" s="17"/>
      <c r="BLP243" s="17"/>
      <c r="BLQ243" s="17"/>
      <c r="BLR243" s="17"/>
      <c r="BLS243" s="17"/>
      <c r="BLT243" s="17"/>
      <c r="BLU243" s="17"/>
      <c r="BLV243" s="17"/>
      <c r="BLW243" s="17"/>
      <c r="BLX243" s="17"/>
      <c r="BLY243" s="17"/>
      <c r="BLZ243" s="17"/>
      <c r="BMA243" s="17"/>
      <c r="BMB243" s="17"/>
      <c r="BMC243" s="17"/>
      <c r="BMD243" s="17"/>
      <c r="BME243" s="17"/>
      <c r="BMF243" s="17"/>
      <c r="BMG243" s="17"/>
      <c r="BMH243" s="17"/>
      <c r="BMI243" s="17"/>
      <c r="BMJ243" s="17"/>
      <c r="BMK243" s="17"/>
      <c r="BML243" s="17"/>
      <c r="BMM243" s="17"/>
      <c r="BMN243" s="17"/>
      <c r="BMO243" s="17"/>
      <c r="BMP243" s="17"/>
      <c r="BMQ243" s="17"/>
      <c r="BMR243" s="17"/>
      <c r="BMS243" s="17"/>
      <c r="BMT243" s="17"/>
      <c r="BMU243" s="17"/>
      <c r="BMV243" s="17"/>
      <c r="BMW243" s="17"/>
      <c r="BMX243" s="17"/>
      <c r="BMY243" s="17"/>
      <c r="BMZ243" s="17"/>
      <c r="BNA243" s="17"/>
      <c r="BNB243" s="17"/>
      <c r="BNC243" s="17"/>
      <c r="BND243" s="17"/>
      <c r="BNE243" s="17"/>
      <c r="BNF243" s="17"/>
      <c r="BNG243" s="17"/>
      <c r="BNH243" s="17"/>
      <c r="BNI243" s="17"/>
      <c r="BNJ243" s="17"/>
      <c r="BNK243" s="17"/>
      <c r="BNL243" s="17"/>
      <c r="BNM243" s="17"/>
      <c r="BNN243" s="17"/>
      <c r="BNO243" s="17"/>
      <c r="BNP243" s="17"/>
      <c r="BNQ243" s="17"/>
      <c r="BNR243" s="17"/>
      <c r="BNS243" s="17"/>
      <c r="BNT243" s="17"/>
      <c r="BNU243" s="17"/>
      <c r="BNV243" s="17"/>
      <c r="BNW243" s="17"/>
      <c r="BNX243" s="17"/>
      <c r="BNY243" s="17"/>
      <c r="BNZ243" s="17"/>
      <c r="BOA243" s="17"/>
      <c r="BOB243" s="17"/>
      <c r="BOC243" s="17"/>
      <c r="BOD243" s="17"/>
      <c r="BOE243" s="17"/>
      <c r="BOF243" s="17"/>
      <c r="BOG243" s="17"/>
      <c r="BOH243" s="17"/>
      <c r="BOI243" s="17"/>
      <c r="BOJ243" s="17"/>
      <c r="BOK243" s="17"/>
      <c r="BOL243" s="17"/>
      <c r="BOM243" s="17"/>
      <c r="BON243" s="17"/>
      <c r="BOO243" s="17"/>
      <c r="BOP243" s="17"/>
      <c r="BOQ243" s="17"/>
      <c r="BOR243" s="17"/>
      <c r="BOS243" s="17"/>
      <c r="BOT243" s="17"/>
      <c r="BOU243" s="17"/>
      <c r="BOV243" s="17"/>
      <c r="BOW243" s="17"/>
      <c r="BOX243" s="17"/>
      <c r="BOY243" s="17"/>
      <c r="BOZ243" s="17"/>
      <c r="BPA243" s="17"/>
      <c r="BPB243" s="17"/>
      <c r="BPC243" s="17"/>
      <c r="BPD243" s="17"/>
      <c r="BPE243" s="17"/>
      <c r="BPF243" s="17"/>
      <c r="BPG243" s="17"/>
      <c r="BPH243" s="17"/>
      <c r="BPI243" s="17"/>
      <c r="BPJ243" s="17"/>
      <c r="BPK243" s="17"/>
      <c r="BPL243" s="17"/>
      <c r="BPM243" s="17"/>
      <c r="BPN243" s="17"/>
      <c r="BPO243" s="17"/>
      <c r="BPP243" s="17"/>
      <c r="BPQ243" s="17"/>
      <c r="BPR243" s="17"/>
      <c r="BPS243" s="17"/>
      <c r="BPT243" s="17"/>
      <c r="BPU243" s="17"/>
      <c r="BPV243" s="17"/>
      <c r="BPW243" s="17"/>
      <c r="BPX243" s="17"/>
      <c r="BPY243" s="17"/>
      <c r="BPZ243" s="17"/>
      <c r="BQA243" s="17"/>
      <c r="BQB243" s="17"/>
      <c r="BQC243" s="17"/>
      <c r="BQD243" s="17"/>
      <c r="BQE243" s="17"/>
      <c r="BQF243" s="17"/>
      <c r="BQG243" s="17"/>
      <c r="BQH243" s="17"/>
      <c r="BQI243" s="17"/>
      <c r="BQJ243" s="17"/>
      <c r="BQK243" s="17"/>
      <c r="BQL243" s="17"/>
      <c r="BQM243" s="17"/>
      <c r="BQN243" s="17"/>
      <c r="BQO243" s="17"/>
      <c r="BQP243" s="17"/>
      <c r="BQQ243" s="17"/>
      <c r="BQR243" s="17"/>
      <c r="BQS243" s="17"/>
      <c r="BQT243" s="17"/>
      <c r="BQU243" s="17"/>
      <c r="BQV243" s="17"/>
      <c r="BQW243" s="17"/>
      <c r="BQX243" s="17"/>
      <c r="BQY243" s="17"/>
      <c r="BQZ243" s="17"/>
      <c r="BRA243" s="17"/>
      <c r="BRB243" s="17"/>
      <c r="BRC243" s="17"/>
      <c r="BRD243" s="17"/>
      <c r="BRE243" s="17"/>
      <c r="BRF243" s="17"/>
      <c r="BRG243" s="17"/>
      <c r="BRH243" s="17"/>
      <c r="BRI243" s="17"/>
      <c r="BRJ243" s="17"/>
      <c r="BRK243" s="17"/>
      <c r="BRL243" s="17"/>
      <c r="BRM243" s="17"/>
      <c r="BRN243" s="17"/>
      <c r="BRO243" s="17"/>
      <c r="BRP243" s="17"/>
      <c r="BRQ243" s="17"/>
      <c r="BRR243" s="17"/>
      <c r="BRS243" s="17"/>
      <c r="BRT243" s="17"/>
      <c r="BRU243" s="17"/>
      <c r="BRV243" s="17"/>
      <c r="BRW243" s="17"/>
      <c r="BRX243" s="17"/>
      <c r="BRY243" s="17"/>
      <c r="BRZ243" s="17"/>
      <c r="BSA243" s="17"/>
      <c r="BSB243" s="17"/>
      <c r="BSC243" s="17"/>
      <c r="BSD243" s="17"/>
      <c r="BSE243" s="17"/>
      <c r="BSF243" s="17"/>
      <c r="BSG243" s="17"/>
      <c r="BSH243" s="17"/>
      <c r="BSI243" s="17"/>
      <c r="BSJ243" s="17"/>
      <c r="BSK243" s="17"/>
      <c r="BSL243" s="17"/>
      <c r="BSM243" s="17"/>
      <c r="BSN243" s="17"/>
      <c r="BSO243" s="17"/>
      <c r="BSP243" s="17"/>
      <c r="BSQ243" s="17"/>
      <c r="BSR243" s="17"/>
      <c r="BSS243" s="17"/>
      <c r="BST243" s="17"/>
      <c r="BSU243" s="17"/>
      <c r="BSV243" s="17"/>
      <c r="BSW243" s="17"/>
      <c r="BSX243" s="17"/>
      <c r="BSY243" s="17"/>
      <c r="BSZ243" s="17"/>
      <c r="BTA243" s="17"/>
      <c r="BTB243" s="17"/>
      <c r="BTC243" s="17"/>
      <c r="BTD243" s="17"/>
      <c r="BTE243" s="17"/>
      <c r="BTF243" s="17"/>
      <c r="BTG243" s="17"/>
      <c r="BTH243" s="17"/>
      <c r="BTI243" s="17"/>
      <c r="BTJ243" s="17"/>
      <c r="BTK243" s="17"/>
      <c r="BTL243" s="17"/>
      <c r="BTM243" s="17"/>
      <c r="BTN243" s="17"/>
      <c r="BTO243" s="17"/>
      <c r="BTP243" s="17"/>
      <c r="BTQ243" s="17"/>
      <c r="BTR243" s="17"/>
      <c r="BTS243" s="17"/>
      <c r="BTT243" s="17"/>
      <c r="BTU243" s="17"/>
      <c r="BTV243" s="17"/>
      <c r="BTW243" s="17"/>
      <c r="BTX243" s="17"/>
      <c r="BTY243" s="17"/>
      <c r="BTZ243" s="17"/>
      <c r="BUA243" s="17"/>
      <c r="BUB243" s="17"/>
      <c r="BUC243" s="17"/>
      <c r="BUD243" s="17"/>
      <c r="BUE243" s="17"/>
      <c r="BUF243" s="17"/>
      <c r="BUG243" s="17"/>
      <c r="BUH243" s="17"/>
      <c r="BUI243" s="17"/>
      <c r="BUJ243" s="17"/>
      <c r="BUK243" s="17"/>
      <c r="BUL243" s="17"/>
      <c r="BUM243" s="17"/>
      <c r="BUN243" s="17"/>
      <c r="BUO243" s="17"/>
      <c r="BUP243" s="17"/>
      <c r="BUQ243" s="17"/>
      <c r="BUR243" s="17"/>
      <c r="BUS243" s="17"/>
      <c r="BUT243" s="17"/>
      <c r="BUU243" s="17"/>
      <c r="BUV243" s="17"/>
      <c r="BUW243" s="17"/>
      <c r="BUX243" s="17"/>
      <c r="BUY243" s="17"/>
      <c r="BUZ243" s="17"/>
      <c r="BVA243" s="17"/>
      <c r="BVB243" s="17"/>
      <c r="BVC243" s="17"/>
      <c r="BVD243" s="17"/>
      <c r="BVE243" s="17"/>
      <c r="BVF243" s="17"/>
      <c r="BVG243" s="17"/>
      <c r="BVH243" s="17"/>
      <c r="BVI243" s="17"/>
      <c r="BVJ243" s="17"/>
      <c r="BVK243" s="17"/>
      <c r="BVL243" s="17"/>
      <c r="BVM243" s="17"/>
      <c r="BVN243" s="17"/>
      <c r="BVO243" s="17"/>
      <c r="BVP243" s="17"/>
      <c r="BVQ243" s="17"/>
      <c r="BVR243" s="17"/>
      <c r="BVS243" s="17"/>
      <c r="BVT243" s="17"/>
      <c r="BVU243" s="17"/>
      <c r="BVV243" s="17"/>
      <c r="BVW243" s="17"/>
      <c r="BVX243" s="17"/>
      <c r="BVY243" s="17"/>
      <c r="BVZ243" s="17"/>
      <c r="BWA243" s="17"/>
      <c r="BWB243" s="17"/>
      <c r="BWC243" s="17"/>
      <c r="BWD243" s="17"/>
      <c r="BWE243" s="17"/>
      <c r="BWF243" s="17"/>
      <c r="BWG243" s="17"/>
      <c r="BWH243" s="17"/>
      <c r="BWI243" s="17"/>
      <c r="BWJ243" s="17"/>
      <c r="BWK243" s="17"/>
      <c r="BWL243" s="17"/>
      <c r="BWM243" s="17"/>
      <c r="BWN243" s="17"/>
      <c r="BWO243" s="17"/>
      <c r="BWP243" s="17"/>
      <c r="BWQ243" s="17"/>
      <c r="BWR243" s="17"/>
      <c r="BWS243" s="17"/>
      <c r="BWT243" s="17"/>
      <c r="BWU243" s="17"/>
      <c r="BWV243" s="17"/>
      <c r="BWW243" s="17"/>
      <c r="BWX243" s="17"/>
      <c r="BWY243" s="17"/>
      <c r="BWZ243" s="17"/>
      <c r="BXA243" s="17"/>
      <c r="BXB243" s="17"/>
      <c r="BXC243" s="17"/>
      <c r="BXD243" s="17"/>
      <c r="BXE243" s="17"/>
      <c r="BXF243" s="17"/>
      <c r="BXG243" s="17"/>
      <c r="BXH243" s="17"/>
      <c r="BXI243" s="17"/>
      <c r="BXJ243" s="17"/>
      <c r="BXK243" s="17"/>
      <c r="BXL243" s="17"/>
      <c r="BXM243" s="17"/>
      <c r="BXN243" s="17"/>
      <c r="BXO243" s="17"/>
      <c r="BXP243" s="17"/>
      <c r="BXQ243" s="17"/>
      <c r="BXR243" s="17"/>
      <c r="BXS243" s="17"/>
      <c r="BXT243" s="17"/>
      <c r="BXU243" s="17"/>
      <c r="BXV243" s="17"/>
      <c r="BXW243" s="17"/>
      <c r="BXX243" s="17"/>
      <c r="BXY243" s="17"/>
      <c r="BXZ243" s="17"/>
      <c r="BYA243" s="17"/>
      <c r="BYB243" s="17"/>
      <c r="BYC243" s="17"/>
      <c r="BYD243" s="17"/>
      <c r="BYE243" s="17"/>
      <c r="BYF243" s="17"/>
      <c r="BYG243" s="17"/>
      <c r="BYH243" s="17"/>
      <c r="BYI243" s="17"/>
      <c r="BYJ243" s="17"/>
      <c r="BYK243" s="17"/>
      <c r="BYL243" s="17"/>
      <c r="BYM243" s="17"/>
      <c r="BYN243" s="17"/>
      <c r="BYO243" s="17"/>
      <c r="BYP243" s="17"/>
      <c r="BYQ243" s="17"/>
      <c r="BYR243" s="17"/>
      <c r="BYS243" s="17"/>
      <c r="BYT243" s="17"/>
      <c r="BYU243" s="17"/>
      <c r="BYV243" s="17"/>
      <c r="BYW243" s="17"/>
      <c r="BYX243" s="17"/>
      <c r="BYY243" s="17"/>
      <c r="BYZ243" s="17"/>
      <c r="BZA243" s="17"/>
      <c r="BZB243" s="17"/>
      <c r="BZC243" s="17"/>
      <c r="BZD243" s="17"/>
      <c r="BZE243" s="17"/>
      <c r="BZF243" s="17"/>
      <c r="BZG243" s="17"/>
      <c r="BZH243" s="17"/>
      <c r="BZI243" s="17"/>
      <c r="BZJ243" s="17"/>
      <c r="BZK243" s="17"/>
      <c r="BZL243" s="17"/>
      <c r="BZM243" s="17"/>
      <c r="BZN243" s="17"/>
      <c r="BZO243" s="17"/>
      <c r="BZP243" s="17"/>
      <c r="BZQ243" s="17"/>
      <c r="BZR243" s="17"/>
      <c r="BZS243" s="17"/>
      <c r="BZT243" s="17"/>
      <c r="BZU243" s="17"/>
      <c r="BZV243" s="17"/>
      <c r="BZW243" s="17"/>
      <c r="BZX243" s="17"/>
      <c r="BZY243" s="17"/>
      <c r="BZZ243" s="17"/>
      <c r="CAA243" s="17"/>
      <c r="CAB243" s="17"/>
      <c r="CAC243" s="17"/>
      <c r="CAD243" s="17"/>
      <c r="CAE243" s="17"/>
      <c r="CAF243" s="17"/>
      <c r="CAG243" s="17"/>
      <c r="CAH243" s="17"/>
      <c r="CAI243" s="17"/>
      <c r="CAJ243" s="17"/>
      <c r="CAK243" s="17"/>
      <c r="CAL243" s="17"/>
      <c r="CAM243" s="17"/>
      <c r="CAN243" s="17"/>
      <c r="CAO243" s="17"/>
      <c r="CAP243" s="17"/>
      <c r="CAQ243" s="17"/>
      <c r="CAR243" s="17"/>
      <c r="CAS243" s="17"/>
      <c r="CAT243" s="17"/>
      <c r="CAU243" s="17"/>
      <c r="CAV243" s="17"/>
      <c r="CAW243" s="17"/>
      <c r="CAX243" s="17"/>
      <c r="CAY243" s="17"/>
      <c r="CAZ243" s="17"/>
      <c r="CBA243" s="17"/>
      <c r="CBB243" s="17"/>
      <c r="CBC243" s="17"/>
      <c r="CBD243" s="17"/>
      <c r="CBE243" s="17"/>
      <c r="CBF243" s="17"/>
      <c r="CBG243" s="17"/>
      <c r="CBH243" s="17"/>
      <c r="CBI243" s="17"/>
      <c r="CBJ243" s="17"/>
      <c r="CBK243" s="17"/>
      <c r="CBL243" s="17"/>
      <c r="CBM243" s="17"/>
      <c r="CBN243" s="17"/>
      <c r="CBO243" s="17"/>
      <c r="CBP243" s="17"/>
      <c r="CBQ243" s="17"/>
      <c r="CBR243" s="17"/>
      <c r="CBS243" s="17"/>
      <c r="CBT243" s="17"/>
      <c r="CBU243" s="17"/>
      <c r="CBV243" s="17"/>
      <c r="CBW243" s="17"/>
      <c r="CBX243" s="17"/>
      <c r="CBY243" s="17"/>
      <c r="CBZ243" s="17"/>
      <c r="CCA243" s="17"/>
      <c r="CCB243" s="17"/>
      <c r="CCC243" s="17"/>
      <c r="CCD243" s="17"/>
      <c r="CCE243" s="17"/>
      <c r="CCF243" s="17"/>
      <c r="CCG243" s="17"/>
      <c r="CCH243" s="17"/>
      <c r="CCI243" s="17"/>
      <c r="CCJ243" s="17"/>
      <c r="CCK243" s="17"/>
      <c r="CCL243" s="17"/>
      <c r="CCM243" s="17"/>
      <c r="CCN243" s="17"/>
      <c r="CCO243" s="17"/>
      <c r="CCP243" s="17"/>
      <c r="CCQ243" s="17"/>
      <c r="CCR243" s="17"/>
      <c r="CCS243" s="17"/>
      <c r="CCT243" s="17"/>
      <c r="CCU243" s="17"/>
      <c r="CCV243" s="17"/>
      <c r="CCW243" s="17"/>
      <c r="CCX243" s="17"/>
      <c r="CCY243" s="17"/>
      <c r="CCZ243" s="17"/>
      <c r="CDA243" s="17"/>
      <c r="CDB243" s="17"/>
      <c r="CDC243" s="17"/>
      <c r="CDD243" s="17"/>
      <c r="CDE243" s="17"/>
      <c r="CDF243" s="17"/>
      <c r="CDG243" s="17"/>
      <c r="CDH243" s="17"/>
      <c r="CDI243" s="17"/>
      <c r="CDJ243" s="17"/>
      <c r="CDK243" s="17"/>
      <c r="CDL243" s="17"/>
      <c r="CDM243" s="17"/>
      <c r="CDN243" s="17"/>
      <c r="CDO243" s="17"/>
      <c r="CDP243" s="17"/>
      <c r="CDQ243" s="17"/>
      <c r="CDR243" s="17"/>
      <c r="CDS243" s="17"/>
      <c r="CDT243" s="17"/>
      <c r="CDU243" s="17"/>
    </row>
    <row r="244">
      <c r="A244" s="14" t="s">
        <v>2696</v>
      </c>
      <c r="B244" s="14" t="s">
        <v>4569</v>
      </c>
      <c r="C244" s="14" t="s">
        <v>2601</v>
      </c>
      <c r="D244" s="14" t="s">
        <v>2636</v>
      </c>
      <c r="E244" s="14" t="s">
        <v>4570</v>
      </c>
      <c r="F244" s="14" t="s">
        <v>2835</v>
      </c>
      <c r="I244" s="14" t="s">
        <v>2558</v>
      </c>
      <c r="J244" s="14" t="s">
        <v>3252</v>
      </c>
      <c r="K244" s="14" t="s">
        <v>2619</v>
      </c>
      <c r="L244" s="17"/>
      <c r="M244" s="17"/>
      <c r="N244" s="14" t="s">
        <v>2690</v>
      </c>
      <c r="O244" s="14" t="s">
        <v>2690</v>
      </c>
      <c r="P244" s="14" t="s">
        <v>2690</v>
      </c>
      <c r="Q244" s="16">
        <v>11.0</v>
      </c>
      <c r="R244" s="16">
        <v>4076753.0</v>
      </c>
      <c r="S244" s="16">
        <v>4076753.0</v>
      </c>
      <c r="T244" s="14" t="s">
        <v>2622</v>
      </c>
      <c r="U244" s="14" t="s">
        <v>2621</v>
      </c>
      <c r="V244" s="14" t="s">
        <v>4571</v>
      </c>
      <c r="W244" s="14" t="s">
        <v>4572</v>
      </c>
      <c r="X244" s="16">
        <v>0.27</v>
      </c>
      <c r="Y244" s="17"/>
      <c r="Z244" s="16">
        <v>6.0</v>
      </c>
      <c r="AA244" s="16">
        <v>16.0</v>
      </c>
      <c r="AB244" s="17"/>
      <c r="AC244" s="16">
        <v>17.0</v>
      </c>
      <c r="AD244" s="16">
        <v>168.0</v>
      </c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4" t="s">
        <v>2642</v>
      </c>
      <c r="BB244" s="17"/>
      <c r="BC244" s="17"/>
      <c r="BD244" s="17"/>
      <c r="BE244" s="17"/>
      <c r="BF244" s="17"/>
      <c r="BG244" s="16">
        <v>1.0</v>
      </c>
      <c r="BH244" s="14" t="s">
        <v>2564</v>
      </c>
      <c r="BI244" s="17"/>
      <c r="BJ244" s="14" t="s">
        <v>2566</v>
      </c>
      <c r="BK244" s="17"/>
      <c r="BL244" s="17"/>
      <c r="BM244" s="16">
        <v>5.56666667</v>
      </c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4" t="s">
        <v>2642</v>
      </c>
      <c r="BZ244" s="17"/>
      <c r="CA244" s="17"/>
      <c r="CB244" s="17"/>
      <c r="CC244" s="17"/>
      <c r="CD244" s="17"/>
      <c r="CE244" s="17"/>
      <c r="CF244" s="17"/>
      <c r="CG244" s="17"/>
      <c r="CH244" s="17"/>
      <c r="CI244" s="14" t="s">
        <v>2573</v>
      </c>
      <c r="CJ244" s="17"/>
      <c r="CK244" s="17"/>
      <c r="CL244" s="17"/>
      <c r="CM244" s="17"/>
      <c r="CN244" s="17"/>
      <c r="CO244" s="17"/>
      <c r="CP244" s="14" t="s">
        <v>2574</v>
      </c>
      <c r="CQ244" s="16">
        <v>0.279</v>
      </c>
      <c r="CR244" s="16">
        <v>0.07</v>
      </c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4" t="s">
        <v>2798</v>
      </c>
      <c r="DH244" s="16">
        <v>17.0</v>
      </c>
      <c r="DI244" s="17"/>
      <c r="DJ244" s="14" t="s">
        <v>2636</v>
      </c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  <c r="KL244" s="17"/>
      <c r="KM244" s="17"/>
      <c r="KN244" s="17"/>
      <c r="KO244" s="17"/>
      <c r="KP244" s="17"/>
      <c r="KQ244" s="17"/>
      <c r="KR244" s="17"/>
      <c r="KS244" s="17"/>
      <c r="KT244" s="17"/>
      <c r="KU244" s="17"/>
      <c r="KV244" s="17"/>
      <c r="KW244" s="17"/>
      <c r="KX244" s="17"/>
      <c r="KY244" s="17"/>
      <c r="KZ244" s="17"/>
      <c r="LA244" s="17"/>
      <c r="LB244" s="17"/>
      <c r="LC244" s="17"/>
      <c r="LD244" s="17"/>
      <c r="LE244" s="17"/>
      <c r="LF244" s="17"/>
      <c r="LG244" s="17"/>
      <c r="LH244" s="17"/>
      <c r="LI244" s="17"/>
      <c r="LJ244" s="17"/>
      <c r="LK244" s="17"/>
      <c r="LL244" s="17"/>
      <c r="LM244" s="17"/>
      <c r="LN244" s="17"/>
      <c r="LO244" s="17"/>
      <c r="LP244" s="17"/>
      <c r="LQ244" s="17"/>
      <c r="LR244" s="17"/>
      <c r="LS244" s="17"/>
      <c r="LT244" s="17"/>
      <c r="LU244" s="17"/>
      <c r="LV244" s="17"/>
      <c r="LW244" s="17"/>
      <c r="LX244" s="17"/>
      <c r="LY244" s="17"/>
      <c r="LZ244" s="17"/>
      <c r="MA244" s="17"/>
      <c r="MB244" s="17"/>
      <c r="MC244" s="17"/>
      <c r="MD244" s="17"/>
      <c r="ME244" s="17"/>
      <c r="MF244" s="17"/>
      <c r="MG244" s="17"/>
      <c r="MH244" s="17"/>
      <c r="MI244" s="17"/>
      <c r="MJ244" s="17"/>
      <c r="MK244" s="17"/>
      <c r="ML244" s="17"/>
      <c r="MM244" s="17"/>
      <c r="MN244" s="17"/>
      <c r="MO244" s="17"/>
      <c r="MP244" s="17"/>
      <c r="MQ244" s="17"/>
      <c r="MR244" s="17"/>
      <c r="MS244" s="17"/>
      <c r="MT244" s="17"/>
      <c r="MU244" s="17"/>
      <c r="MV244" s="17"/>
      <c r="MW244" s="17"/>
      <c r="MX244" s="17"/>
      <c r="MY244" s="17"/>
      <c r="MZ244" s="17"/>
      <c r="NA244" s="17"/>
      <c r="NB244" s="17"/>
      <c r="NC244" s="17"/>
      <c r="ND244" s="17"/>
      <c r="NE244" s="17"/>
      <c r="NF244" s="17"/>
      <c r="NG244" s="17"/>
      <c r="NH244" s="17"/>
      <c r="NI244" s="17"/>
      <c r="NJ244" s="17"/>
      <c r="NK244" s="17"/>
      <c r="NL244" s="17"/>
      <c r="NM244" s="17"/>
      <c r="NN244" s="17"/>
      <c r="NO244" s="17"/>
      <c r="NP244" s="17"/>
      <c r="NQ244" s="17"/>
      <c r="NR244" s="17"/>
      <c r="NS244" s="17"/>
      <c r="NT244" s="17"/>
      <c r="NU244" s="17"/>
      <c r="NV244" s="17"/>
      <c r="NW244" s="17"/>
      <c r="NX244" s="17"/>
      <c r="NY244" s="17"/>
      <c r="NZ244" s="17"/>
      <c r="OA244" s="17"/>
      <c r="OB244" s="17"/>
      <c r="OC244" s="17"/>
      <c r="OD244" s="17"/>
      <c r="OE244" s="17"/>
      <c r="OF244" s="17"/>
      <c r="OG244" s="17"/>
      <c r="OH244" s="17"/>
      <c r="OI244" s="17"/>
      <c r="OJ244" s="17"/>
      <c r="OK244" s="17"/>
      <c r="OL244" s="17"/>
      <c r="OM244" s="17"/>
      <c r="ON244" s="17"/>
      <c r="OO244" s="17"/>
      <c r="OP244" s="17"/>
      <c r="OQ244" s="17"/>
      <c r="OR244" s="17"/>
      <c r="OS244" s="17"/>
      <c r="OT244" s="17"/>
      <c r="OU244" s="17"/>
      <c r="OV244" s="17"/>
      <c r="OW244" s="17"/>
      <c r="OX244" s="17"/>
      <c r="OY244" s="17"/>
      <c r="OZ244" s="17"/>
      <c r="PA244" s="17"/>
      <c r="PB244" s="17"/>
      <c r="PC244" s="17"/>
      <c r="PD244" s="17"/>
      <c r="PE244" s="17"/>
      <c r="PF244" s="17"/>
      <c r="PG244" s="17"/>
      <c r="PH244" s="17"/>
      <c r="PI244" s="17"/>
      <c r="PJ244" s="17"/>
      <c r="PK244" s="17"/>
      <c r="PL244" s="17"/>
      <c r="PM244" s="17"/>
      <c r="PN244" s="17"/>
      <c r="PO244" s="17"/>
      <c r="PP244" s="17"/>
      <c r="PQ244" s="17"/>
      <c r="PR244" s="17"/>
      <c r="PS244" s="17"/>
      <c r="PT244" s="17"/>
      <c r="PU244" s="17"/>
      <c r="PV244" s="17"/>
      <c r="PW244" s="17"/>
      <c r="PX244" s="17"/>
      <c r="PY244" s="17"/>
      <c r="PZ244" s="17"/>
      <c r="QA244" s="17"/>
      <c r="QB244" s="17"/>
      <c r="QC244" s="17"/>
      <c r="QD244" s="17"/>
      <c r="QE244" s="17"/>
      <c r="QF244" s="17"/>
      <c r="QG244" s="17"/>
      <c r="QH244" s="17"/>
      <c r="QI244" s="17"/>
      <c r="QJ244" s="17"/>
      <c r="QK244" s="17"/>
      <c r="QL244" s="17"/>
      <c r="QM244" s="17"/>
      <c r="QN244" s="17"/>
      <c r="QO244" s="17"/>
      <c r="QP244" s="17"/>
      <c r="QQ244" s="17"/>
      <c r="QR244" s="17"/>
      <c r="QS244" s="17"/>
      <c r="QT244" s="17"/>
      <c r="QU244" s="17"/>
      <c r="QV244" s="17"/>
      <c r="QW244" s="17"/>
      <c r="QX244" s="17"/>
      <c r="QY244" s="17"/>
      <c r="QZ244" s="17"/>
      <c r="RA244" s="17"/>
      <c r="RB244" s="17"/>
      <c r="RC244" s="17"/>
      <c r="RD244" s="17"/>
      <c r="RE244" s="17"/>
      <c r="RF244" s="17"/>
      <c r="RG244" s="17"/>
      <c r="RH244" s="17"/>
      <c r="RI244" s="17"/>
      <c r="RJ244" s="17"/>
      <c r="RK244" s="17"/>
      <c r="RL244" s="17"/>
      <c r="RM244" s="17"/>
      <c r="RN244" s="17"/>
      <c r="RO244" s="17"/>
      <c r="RP244" s="17"/>
      <c r="RQ244" s="17"/>
      <c r="RR244" s="17"/>
      <c r="RS244" s="17"/>
      <c r="RT244" s="17"/>
      <c r="RU244" s="17"/>
      <c r="RV244" s="17"/>
      <c r="RW244" s="17"/>
      <c r="RX244" s="17"/>
      <c r="RY244" s="17"/>
      <c r="RZ244" s="17"/>
      <c r="SA244" s="17"/>
      <c r="SB244" s="17"/>
      <c r="SC244" s="17"/>
      <c r="SD244" s="17"/>
      <c r="SE244" s="17"/>
      <c r="SF244" s="17"/>
      <c r="SG244" s="17"/>
      <c r="SH244" s="17"/>
      <c r="SI244" s="17"/>
      <c r="SJ244" s="17"/>
      <c r="SK244" s="17"/>
      <c r="SL244" s="17"/>
      <c r="SM244" s="17"/>
      <c r="SN244" s="17"/>
      <c r="SO244" s="17"/>
      <c r="SP244" s="17"/>
      <c r="SQ244" s="17"/>
      <c r="SR244" s="17"/>
      <c r="SS244" s="17"/>
      <c r="ST244" s="17"/>
      <c r="SU244" s="17"/>
      <c r="SV244" s="17"/>
      <c r="SW244" s="17"/>
      <c r="SX244" s="17"/>
      <c r="SY244" s="17"/>
      <c r="SZ244" s="17"/>
      <c r="TA244" s="17"/>
      <c r="TB244" s="17"/>
      <c r="TC244" s="17"/>
      <c r="TD244" s="17"/>
      <c r="TE244" s="17"/>
      <c r="TF244" s="17"/>
      <c r="TG244" s="17"/>
      <c r="TH244" s="17"/>
      <c r="TI244" s="17"/>
      <c r="TJ244" s="17"/>
      <c r="TK244" s="17"/>
      <c r="TL244" s="17"/>
      <c r="TM244" s="17"/>
      <c r="TN244" s="17"/>
      <c r="TO244" s="17"/>
      <c r="TP244" s="17"/>
      <c r="TQ244" s="17"/>
      <c r="TR244" s="17"/>
      <c r="TS244" s="17"/>
      <c r="TT244" s="17"/>
      <c r="TU244" s="17"/>
      <c r="TV244" s="17"/>
      <c r="TW244" s="17"/>
      <c r="TX244" s="17"/>
      <c r="TY244" s="17"/>
      <c r="TZ244" s="17"/>
      <c r="UA244" s="17"/>
      <c r="UB244" s="17"/>
      <c r="UC244" s="17"/>
      <c r="UD244" s="17"/>
      <c r="UE244" s="17"/>
      <c r="UF244" s="17"/>
      <c r="UG244" s="17"/>
      <c r="UH244" s="17"/>
      <c r="UI244" s="17"/>
      <c r="UJ244" s="17"/>
      <c r="UK244" s="17"/>
      <c r="UL244" s="17"/>
      <c r="UM244" s="17"/>
      <c r="UN244" s="17"/>
      <c r="UO244" s="17"/>
      <c r="UP244" s="17"/>
      <c r="UQ244" s="17"/>
      <c r="UR244" s="17"/>
      <c r="US244" s="17"/>
      <c r="UT244" s="17"/>
      <c r="UU244" s="17"/>
      <c r="UV244" s="17"/>
      <c r="UW244" s="17"/>
      <c r="UX244" s="17"/>
      <c r="UY244" s="17"/>
      <c r="UZ244" s="17"/>
      <c r="VA244" s="17"/>
      <c r="VB244" s="17"/>
      <c r="VC244" s="17"/>
      <c r="VD244" s="17"/>
      <c r="VE244" s="17"/>
      <c r="VF244" s="17"/>
      <c r="VG244" s="17"/>
      <c r="VH244" s="17"/>
      <c r="VI244" s="17"/>
      <c r="VJ244" s="17"/>
      <c r="VK244" s="17"/>
      <c r="VL244" s="17"/>
      <c r="VM244" s="17"/>
      <c r="VN244" s="17"/>
      <c r="VO244" s="17"/>
      <c r="VP244" s="17"/>
      <c r="VQ244" s="17"/>
      <c r="VR244" s="17"/>
      <c r="VS244" s="17"/>
      <c r="VT244" s="17"/>
      <c r="VU244" s="17"/>
      <c r="VV244" s="17"/>
      <c r="VW244" s="17"/>
      <c r="VX244" s="17"/>
      <c r="VY244" s="17"/>
      <c r="VZ244" s="17"/>
      <c r="WA244" s="17"/>
      <c r="WB244" s="17"/>
      <c r="WC244" s="17"/>
      <c r="WD244" s="17"/>
      <c r="WE244" s="17"/>
      <c r="WF244" s="17"/>
      <c r="WG244" s="17"/>
      <c r="WH244" s="17"/>
      <c r="WI244" s="17"/>
      <c r="WJ244" s="17"/>
      <c r="WK244" s="17"/>
      <c r="WL244" s="17"/>
      <c r="WM244" s="17"/>
      <c r="WN244" s="17"/>
      <c r="WO244" s="17"/>
      <c r="WP244" s="17"/>
      <c r="WQ244" s="17"/>
      <c r="WR244" s="17"/>
      <c r="WS244" s="17"/>
      <c r="WT244" s="17"/>
      <c r="WU244" s="17"/>
      <c r="WV244" s="17"/>
      <c r="WW244" s="17"/>
      <c r="WX244" s="17"/>
      <c r="WY244" s="17"/>
      <c r="WZ244" s="17"/>
      <c r="XA244" s="17"/>
      <c r="XB244" s="17"/>
      <c r="XC244" s="17"/>
      <c r="XD244" s="17"/>
      <c r="XE244" s="17"/>
      <c r="XF244" s="17"/>
      <c r="XG244" s="17"/>
      <c r="XH244" s="17"/>
      <c r="XI244" s="17"/>
      <c r="XJ244" s="17"/>
      <c r="XK244" s="17"/>
      <c r="XL244" s="17"/>
      <c r="XM244" s="17"/>
      <c r="XN244" s="17"/>
      <c r="XO244" s="17"/>
      <c r="XP244" s="17"/>
      <c r="XQ244" s="17"/>
      <c r="XR244" s="17"/>
      <c r="XS244" s="17"/>
      <c r="XT244" s="17"/>
      <c r="XU244" s="17"/>
      <c r="XV244" s="17"/>
      <c r="XW244" s="17"/>
      <c r="XX244" s="17"/>
      <c r="XY244" s="17"/>
      <c r="XZ244" s="17"/>
      <c r="YA244" s="17"/>
      <c r="YB244" s="17"/>
      <c r="YC244" s="17"/>
      <c r="YD244" s="17"/>
      <c r="YE244" s="17"/>
      <c r="YF244" s="17"/>
      <c r="YG244" s="17"/>
      <c r="YH244" s="17"/>
      <c r="YI244" s="17"/>
      <c r="YJ244" s="17"/>
      <c r="YK244" s="17"/>
      <c r="YL244" s="17"/>
      <c r="YM244" s="17"/>
      <c r="YN244" s="17"/>
      <c r="YO244" s="17"/>
      <c r="YP244" s="17"/>
      <c r="YQ244" s="17"/>
      <c r="YR244" s="17"/>
      <c r="YS244" s="17"/>
      <c r="YT244" s="17"/>
      <c r="YU244" s="17"/>
      <c r="YV244" s="17"/>
      <c r="YW244" s="17"/>
      <c r="YX244" s="17"/>
      <c r="YY244" s="17"/>
      <c r="YZ244" s="17"/>
      <c r="ZA244" s="17"/>
      <c r="ZB244" s="17"/>
      <c r="ZC244" s="17"/>
      <c r="ZD244" s="17"/>
      <c r="ZE244" s="17"/>
      <c r="ZF244" s="17"/>
      <c r="ZG244" s="17"/>
      <c r="ZH244" s="17"/>
      <c r="ZI244" s="17"/>
      <c r="ZJ244" s="17"/>
      <c r="ZK244" s="17"/>
      <c r="ZL244" s="17"/>
      <c r="ZM244" s="17"/>
      <c r="ZN244" s="17"/>
      <c r="ZO244" s="17"/>
      <c r="ZP244" s="17"/>
      <c r="ZQ244" s="17"/>
      <c r="ZR244" s="17"/>
      <c r="ZS244" s="17"/>
      <c r="ZT244" s="17"/>
      <c r="ZU244" s="17"/>
      <c r="ZV244" s="17"/>
      <c r="ZW244" s="17"/>
      <c r="ZX244" s="17"/>
      <c r="ZY244" s="17"/>
      <c r="ZZ244" s="17"/>
      <c r="AAA244" s="17"/>
      <c r="AAB244" s="17"/>
      <c r="AAC244" s="17"/>
      <c r="AAD244" s="17"/>
      <c r="AAE244" s="17"/>
      <c r="AAF244" s="17"/>
      <c r="AAG244" s="17"/>
      <c r="AAH244" s="17"/>
      <c r="AAI244" s="17"/>
      <c r="AAJ244" s="17"/>
      <c r="AAK244" s="17"/>
      <c r="AAL244" s="17"/>
      <c r="AAM244" s="17"/>
      <c r="AAN244" s="17"/>
      <c r="AAO244" s="17"/>
      <c r="AAP244" s="17"/>
      <c r="AAQ244" s="17"/>
      <c r="AAR244" s="17"/>
      <c r="AAS244" s="17"/>
      <c r="AAT244" s="17"/>
      <c r="AAU244" s="17"/>
      <c r="AAV244" s="17"/>
      <c r="AAW244" s="17"/>
      <c r="AAX244" s="17"/>
      <c r="AAY244" s="17"/>
      <c r="AAZ244" s="17"/>
      <c r="ABA244" s="17"/>
      <c r="ABB244" s="17"/>
      <c r="ABC244" s="17"/>
      <c r="ABD244" s="17"/>
      <c r="ABE244" s="17"/>
      <c r="ABF244" s="17"/>
      <c r="ABG244" s="17"/>
      <c r="ABH244" s="17"/>
      <c r="ABI244" s="17"/>
      <c r="ABJ244" s="17"/>
      <c r="ABK244" s="17"/>
      <c r="ABL244" s="17"/>
      <c r="ABM244" s="17"/>
      <c r="ABN244" s="17"/>
      <c r="ABO244" s="17"/>
      <c r="ABP244" s="17"/>
      <c r="ABQ244" s="17"/>
      <c r="ABR244" s="17"/>
      <c r="ABS244" s="17"/>
      <c r="ABT244" s="17"/>
      <c r="ABU244" s="17"/>
      <c r="ABV244" s="17"/>
      <c r="ABW244" s="17"/>
      <c r="ABX244" s="17"/>
      <c r="ABY244" s="17"/>
      <c r="ABZ244" s="17"/>
      <c r="ACA244" s="17"/>
      <c r="ACB244" s="17"/>
      <c r="ACC244" s="17"/>
      <c r="ACD244" s="17"/>
      <c r="ACE244" s="17"/>
      <c r="ACF244" s="17"/>
      <c r="ACG244" s="17"/>
      <c r="ACH244" s="17"/>
      <c r="ACI244" s="17"/>
      <c r="ACJ244" s="17"/>
      <c r="ACK244" s="17"/>
      <c r="ACL244" s="17"/>
      <c r="ACM244" s="17"/>
      <c r="ACN244" s="17"/>
      <c r="ACO244" s="17"/>
      <c r="ACP244" s="17"/>
      <c r="ACQ244" s="17"/>
      <c r="ACR244" s="17"/>
      <c r="ACS244" s="17"/>
      <c r="ACT244" s="17"/>
      <c r="ACU244" s="17"/>
      <c r="ACV244" s="17"/>
      <c r="ACW244" s="17"/>
      <c r="ACX244" s="17"/>
      <c r="ACY244" s="17"/>
      <c r="ACZ244" s="17"/>
      <c r="ADA244" s="17"/>
      <c r="ADB244" s="17"/>
      <c r="ADC244" s="17"/>
      <c r="ADD244" s="17"/>
      <c r="ADE244" s="17"/>
      <c r="ADF244" s="17"/>
      <c r="ADG244" s="17"/>
      <c r="ADH244" s="17"/>
      <c r="ADI244" s="17"/>
      <c r="ADJ244" s="17"/>
      <c r="ADK244" s="17"/>
      <c r="ADL244" s="17"/>
      <c r="ADM244" s="17"/>
      <c r="ADN244" s="17"/>
      <c r="ADO244" s="17"/>
      <c r="ADP244" s="17"/>
      <c r="ADQ244" s="17"/>
      <c r="ADR244" s="17"/>
      <c r="ADS244" s="17"/>
      <c r="ADT244" s="17"/>
      <c r="ADU244" s="17"/>
      <c r="ADV244" s="17"/>
      <c r="ADW244" s="17"/>
      <c r="ADX244" s="17"/>
      <c r="ADY244" s="17"/>
      <c r="ADZ244" s="17"/>
      <c r="AEA244" s="17"/>
      <c r="AEB244" s="17"/>
      <c r="AEC244" s="17"/>
      <c r="AED244" s="17"/>
      <c r="AEE244" s="17"/>
      <c r="AEF244" s="17"/>
      <c r="AEG244" s="17"/>
      <c r="AEH244" s="17"/>
      <c r="AEI244" s="17"/>
      <c r="AEJ244" s="17"/>
      <c r="AEK244" s="17"/>
      <c r="AEL244" s="17"/>
      <c r="AEM244" s="17"/>
      <c r="AEN244" s="17"/>
      <c r="AEO244" s="17"/>
      <c r="AEP244" s="17"/>
      <c r="AEQ244" s="17"/>
      <c r="AER244" s="17"/>
      <c r="AES244" s="17"/>
      <c r="AET244" s="17"/>
      <c r="AEU244" s="17"/>
      <c r="AEV244" s="17"/>
      <c r="AEW244" s="17"/>
      <c r="AEX244" s="17"/>
      <c r="AEY244" s="17"/>
      <c r="AEZ244" s="17"/>
      <c r="AFA244" s="17"/>
      <c r="AFB244" s="17"/>
      <c r="AFC244" s="17"/>
      <c r="AFD244" s="17"/>
      <c r="AFE244" s="17"/>
      <c r="AFF244" s="17"/>
      <c r="AFG244" s="17"/>
      <c r="AFH244" s="17"/>
      <c r="AFI244" s="17"/>
      <c r="AFJ244" s="17"/>
      <c r="AFK244" s="17"/>
      <c r="AFL244" s="17"/>
      <c r="AFM244" s="17"/>
      <c r="AFN244" s="17"/>
      <c r="AFO244" s="17"/>
      <c r="AFP244" s="17"/>
      <c r="AFQ244" s="17"/>
      <c r="AFR244" s="17"/>
      <c r="AFS244" s="17"/>
      <c r="AFT244" s="17"/>
      <c r="AFU244" s="17"/>
      <c r="AFV244" s="17"/>
      <c r="AFW244" s="17"/>
      <c r="AFX244" s="17"/>
      <c r="AFY244" s="17"/>
      <c r="AFZ244" s="17"/>
      <c r="AGA244" s="17"/>
      <c r="AGB244" s="17"/>
      <c r="AGC244" s="17"/>
      <c r="AGD244" s="17"/>
      <c r="AGE244" s="17"/>
      <c r="AGF244" s="17"/>
      <c r="AGG244" s="17"/>
      <c r="AGH244" s="17"/>
      <c r="AGI244" s="17"/>
      <c r="AGJ244" s="17"/>
      <c r="AGK244" s="17"/>
      <c r="AGL244" s="17"/>
      <c r="AGM244" s="17"/>
      <c r="AGN244" s="17"/>
      <c r="AGO244" s="17"/>
      <c r="AGP244" s="17"/>
      <c r="AGQ244" s="17"/>
      <c r="AGR244" s="17"/>
      <c r="AGS244" s="17"/>
      <c r="AGT244" s="17"/>
      <c r="AGU244" s="17"/>
      <c r="AGV244" s="17"/>
      <c r="AGW244" s="17"/>
      <c r="AGX244" s="17"/>
      <c r="AGY244" s="17"/>
      <c r="AGZ244" s="17"/>
      <c r="AHA244" s="17"/>
      <c r="AHB244" s="17"/>
      <c r="AHC244" s="17"/>
      <c r="AHD244" s="17"/>
      <c r="AHE244" s="17"/>
      <c r="AHF244" s="17"/>
      <c r="AHG244" s="17"/>
      <c r="AHH244" s="17"/>
      <c r="AHI244" s="17"/>
      <c r="AHJ244" s="17"/>
      <c r="AHK244" s="17"/>
      <c r="AHL244" s="17"/>
      <c r="AHM244" s="17"/>
      <c r="AHN244" s="17"/>
      <c r="AHO244" s="17"/>
      <c r="AHP244" s="17"/>
      <c r="AHQ244" s="17"/>
      <c r="AHR244" s="17"/>
      <c r="AHS244" s="17"/>
      <c r="AHT244" s="17"/>
      <c r="AHU244" s="17"/>
      <c r="AHV244" s="17"/>
      <c r="AHW244" s="17"/>
      <c r="AHX244" s="17"/>
      <c r="AHY244" s="17"/>
      <c r="AHZ244" s="17"/>
      <c r="AIA244" s="17"/>
      <c r="AIB244" s="17"/>
      <c r="AIC244" s="17"/>
      <c r="AID244" s="17"/>
      <c r="AIE244" s="17"/>
      <c r="AIF244" s="17"/>
      <c r="AIG244" s="17"/>
      <c r="AIH244" s="17"/>
      <c r="AII244" s="17"/>
      <c r="AIJ244" s="17"/>
      <c r="AIK244" s="17"/>
      <c r="AIL244" s="17"/>
      <c r="AIM244" s="17"/>
      <c r="AIN244" s="17"/>
      <c r="AIO244" s="17"/>
      <c r="AIP244" s="17"/>
      <c r="AIQ244" s="17"/>
      <c r="AIR244" s="17"/>
      <c r="AIS244" s="17"/>
      <c r="AIT244" s="17"/>
      <c r="AIU244" s="17"/>
      <c r="AIV244" s="17"/>
      <c r="AIW244" s="17"/>
      <c r="AIX244" s="17"/>
      <c r="AIY244" s="17"/>
      <c r="AIZ244" s="17"/>
      <c r="AJA244" s="17"/>
      <c r="AJB244" s="17"/>
      <c r="AJC244" s="17"/>
      <c r="AJD244" s="17"/>
      <c r="AJE244" s="17"/>
      <c r="AJF244" s="17"/>
      <c r="AJG244" s="17"/>
      <c r="AJH244" s="17"/>
      <c r="AJI244" s="17"/>
      <c r="AJJ244" s="17"/>
      <c r="AJK244" s="17"/>
      <c r="AJL244" s="17"/>
      <c r="AJM244" s="17"/>
      <c r="AJN244" s="17"/>
      <c r="AJO244" s="17"/>
      <c r="AJP244" s="17"/>
      <c r="AJQ244" s="17"/>
      <c r="AJR244" s="17"/>
      <c r="AJS244" s="17"/>
      <c r="AJT244" s="17"/>
      <c r="AJU244" s="17"/>
      <c r="AJV244" s="17"/>
      <c r="AJW244" s="17"/>
      <c r="AJX244" s="17"/>
      <c r="AJY244" s="17"/>
      <c r="AJZ244" s="17"/>
      <c r="AKA244" s="17"/>
      <c r="AKB244" s="17"/>
      <c r="AKC244" s="17"/>
      <c r="AKD244" s="17"/>
      <c r="AKE244" s="17"/>
      <c r="AKF244" s="17"/>
      <c r="AKG244" s="17"/>
      <c r="AKH244" s="17"/>
      <c r="AKI244" s="17"/>
      <c r="AKJ244" s="17"/>
      <c r="AKK244" s="17"/>
      <c r="AKL244" s="17"/>
      <c r="AKM244" s="17"/>
      <c r="AKN244" s="17"/>
      <c r="AKO244" s="17"/>
      <c r="AKP244" s="17"/>
      <c r="AKQ244" s="17"/>
      <c r="AKR244" s="17"/>
      <c r="AKS244" s="17"/>
      <c r="AKT244" s="17"/>
      <c r="AKU244" s="17"/>
      <c r="AKV244" s="17"/>
      <c r="AKW244" s="17"/>
      <c r="AKX244" s="17"/>
      <c r="AKY244" s="17"/>
      <c r="AKZ244" s="17"/>
      <c r="ALA244" s="17"/>
      <c r="ALB244" s="17"/>
      <c r="ALC244" s="17"/>
      <c r="ALD244" s="17"/>
      <c r="ALE244" s="17"/>
      <c r="ALF244" s="17"/>
      <c r="ALG244" s="17"/>
      <c r="ALH244" s="17"/>
      <c r="ALI244" s="17"/>
      <c r="ALJ244" s="17"/>
      <c r="ALK244" s="17"/>
      <c r="ALL244" s="17"/>
      <c r="ALM244" s="17"/>
      <c r="ALN244" s="17"/>
      <c r="ALO244" s="17"/>
      <c r="ALP244" s="17"/>
      <c r="ALQ244" s="17"/>
      <c r="ALR244" s="17"/>
      <c r="ALS244" s="17"/>
      <c r="ALT244" s="17"/>
      <c r="ALU244" s="17"/>
      <c r="ALV244" s="17"/>
      <c r="ALW244" s="17"/>
      <c r="ALX244" s="17"/>
      <c r="ALY244" s="17"/>
      <c r="ALZ244" s="17"/>
      <c r="AMA244" s="17"/>
      <c r="AMB244" s="17"/>
      <c r="AMC244" s="17"/>
      <c r="AMD244" s="17"/>
      <c r="AME244" s="17"/>
      <c r="AMF244" s="17"/>
      <c r="AMG244" s="17"/>
      <c r="AMH244" s="17"/>
      <c r="AMI244" s="17"/>
      <c r="AMJ244" s="17"/>
      <c r="AMK244" s="17"/>
      <c r="AML244" s="17"/>
      <c r="AMM244" s="17"/>
      <c r="AMN244" s="17"/>
      <c r="AMO244" s="17"/>
      <c r="AMP244" s="17"/>
      <c r="AMQ244" s="17"/>
      <c r="AMR244" s="17"/>
      <c r="AMS244" s="17"/>
      <c r="AMT244" s="17"/>
      <c r="AMU244" s="17"/>
      <c r="AMV244" s="17"/>
      <c r="AMW244" s="17"/>
      <c r="AMX244" s="17"/>
      <c r="AMY244" s="17"/>
      <c r="AMZ244" s="17"/>
      <c r="ANA244" s="17"/>
      <c r="ANB244" s="17"/>
      <c r="ANC244" s="17"/>
      <c r="AND244" s="17"/>
      <c r="ANE244" s="17"/>
      <c r="ANF244" s="17"/>
      <c r="ANG244" s="17"/>
      <c r="ANH244" s="17"/>
      <c r="ANI244" s="17"/>
      <c r="ANJ244" s="17"/>
      <c r="ANK244" s="17"/>
      <c r="ANL244" s="17"/>
      <c r="ANM244" s="17"/>
      <c r="ANN244" s="17"/>
      <c r="ANO244" s="17"/>
      <c r="ANP244" s="17"/>
      <c r="ANQ244" s="17"/>
      <c r="ANR244" s="17"/>
      <c r="ANS244" s="17"/>
      <c r="ANT244" s="17"/>
      <c r="ANU244" s="17"/>
      <c r="ANV244" s="17"/>
      <c r="ANW244" s="17"/>
      <c r="ANX244" s="17"/>
      <c r="ANY244" s="17"/>
      <c r="ANZ244" s="17"/>
      <c r="AOA244" s="17"/>
      <c r="AOB244" s="17"/>
      <c r="AOC244" s="17"/>
      <c r="AOD244" s="17"/>
      <c r="AOE244" s="17"/>
      <c r="AOF244" s="17"/>
      <c r="AOG244" s="17"/>
      <c r="AOH244" s="17"/>
      <c r="AOI244" s="17"/>
      <c r="AOJ244" s="17"/>
      <c r="AOK244" s="17"/>
      <c r="AOL244" s="17"/>
      <c r="AOM244" s="17"/>
      <c r="AON244" s="17"/>
      <c r="AOO244" s="17"/>
      <c r="AOP244" s="17"/>
      <c r="AOQ244" s="17"/>
      <c r="AOR244" s="17"/>
      <c r="AOS244" s="17"/>
      <c r="AOT244" s="17"/>
      <c r="AOU244" s="17"/>
      <c r="AOV244" s="17"/>
      <c r="AOW244" s="17"/>
      <c r="AOX244" s="17"/>
      <c r="AOY244" s="17"/>
      <c r="AOZ244" s="17"/>
      <c r="APA244" s="17"/>
      <c r="APB244" s="17"/>
      <c r="APC244" s="17"/>
      <c r="APD244" s="17"/>
      <c r="APE244" s="17"/>
      <c r="APF244" s="17"/>
      <c r="APG244" s="17"/>
      <c r="APH244" s="17"/>
      <c r="API244" s="17"/>
      <c r="APJ244" s="17"/>
      <c r="APK244" s="17"/>
      <c r="APL244" s="17"/>
      <c r="APM244" s="17"/>
      <c r="APN244" s="17"/>
      <c r="APO244" s="17"/>
      <c r="APP244" s="17"/>
      <c r="APQ244" s="17"/>
      <c r="APR244" s="17"/>
      <c r="APS244" s="17"/>
      <c r="APT244" s="17"/>
      <c r="APU244" s="17"/>
      <c r="APV244" s="17"/>
      <c r="APW244" s="17"/>
      <c r="APX244" s="17"/>
      <c r="APY244" s="17"/>
      <c r="APZ244" s="17"/>
      <c r="AQA244" s="17"/>
      <c r="AQB244" s="17"/>
      <c r="AQC244" s="17"/>
      <c r="AQD244" s="17"/>
      <c r="AQE244" s="17"/>
      <c r="AQF244" s="17"/>
      <c r="AQG244" s="17"/>
      <c r="AQH244" s="17"/>
      <c r="AQI244" s="17"/>
      <c r="AQJ244" s="17"/>
      <c r="AQK244" s="17"/>
      <c r="AQL244" s="17"/>
      <c r="AQM244" s="17"/>
      <c r="AQN244" s="17"/>
      <c r="AQO244" s="17"/>
      <c r="AQP244" s="17"/>
      <c r="AQQ244" s="17"/>
      <c r="AQR244" s="17"/>
      <c r="AQS244" s="17"/>
      <c r="AQT244" s="17"/>
      <c r="AQU244" s="17"/>
      <c r="AQV244" s="17"/>
      <c r="AQW244" s="17"/>
      <c r="AQX244" s="17"/>
      <c r="AQY244" s="17"/>
      <c r="AQZ244" s="17"/>
      <c r="ARA244" s="17"/>
      <c r="ARB244" s="17"/>
      <c r="ARC244" s="17"/>
      <c r="ARD244" s="17"/>
      <c r="ARE244" s="17"/>
      <c r="ARF244" s="17"/>
      <c r="ARG244" s="17"/>
      <c r="ARH244" s="17"/>
      <c r="ARI244" s="17"/>
      <c r="ARJ244" s="17"/>
      <c r="ARK244" s="17"/>
      <c r="ARL244" s="17"/>
      <c r="ARM244" s="17"/>
      <c r="ARN244" s="17"/>
      <c r="ARO244" s="17"/>
      <c r="ARP244" s="17"/>
      <c r="ARQ244" s="17"/>
      <c r="ARR244" s="17"/>
      <c r="ARS244" s="17"/>
      <c r="ART244" s="17"/>
      <c r="ARU244" s="17"/>
      <c r="ARV244" s="17"/>
      <c r="ARW244" s="17"/>
      <c r="ARX244" s="17"/>
      <c r="ARY244" s="17"/>
      <c r="ARZ244" s="17"/>
      <c r="ASA244" s="17"/>
      <c r="ASB244" s="17"/>
      <c r="ASC244" s="17"/>
      <c r="ASD244" s="17"/>
      <c r="ASE244" s="17"/>
      <c r="ASF244" s="17"/>
      <c r="ASG244" s="17"/>
      <c r="ASH244" s="17"/>
      <c r="ASI244" s="17"/>
      <c r="ASJ244" s="17"/>
      <c r="ASK244" s="17"/>
      <c r="ASL244" s="17"/>
      <c r="ASM244" s="17"/>
      <c r="ASN244" s="17"/>
      <c r="ASO244" s="17"/>
      <c r="ASP244" s="17"/>
      <c r="ASQ244" s="17"/>
      <c r="ASR244" s="17"/>
      <c r="ASS244" s="17"/>
      <c r="AST244" s="17"/>
      <c r="ASU244" s="17"/>
      <c r="ASV244" s="17"/>
      <c r="ASW244" s="17"/>
      <c r="ASX244" s="17"/>
      <c r="ASY244" s="17"/>
      <c r="ASZ244" s="17"/>
      <c r="ATA244" s="17"/>
      <c r="ATB244" s="17"/>
      <c r="ATC244" s="17"/>
      <c r="ATD244" s="17"/>
      <c r="ATE244" s="17"/>
      <c r="ATF244" s="17"/>
      <c r="ATG244" s="17"/>
      <c r="ATH244" s="17"/>
      <c r="ATI244" s="17"/>
      <c r="ATJ244" s="17"/>
      <c r="ATK244" s="17"/>
      <c r="ATL244" s="17"/>
      <c r="ATM244" s="17"/>
      <c r="ATN244" s="17"/>
      <c r="ATO244" s="17"/>
      <c r="ATP244" s="17"/>
      <c r="ATQ244" s="17"/>
      <c r="ATR244" s="17"/>
      <c r="ATS244" s="17"/>
      <c r="ATT244" s="17"/>
      <c r="ATU244" s="17"/>
      <c r="ATV244" s="17"/>
      <c r="ATW244" s="17"/>
      <c r="ATX244" s="17"/>
      <c r="ATY244" s="17"/>
      <c r="ATZ244" s="17"/>
      <c r="AUA244" s="17"/>
      <c r="AUB244" s="17"/>
      <c r="AUC244" s="17"/>
      <c r="AUD244" s="17"/>
      <c r="AUE244" s="17"/>
      <c r="AUF244" s="17"/>
      <c r="AUG244" s="17"/>
      <c r="AUH244" s="17"/>
      <c r="AUI244" s="17"/>
      <c r="AUJ244" s="17"/>
      <c r="AUK244" s="17"/>
      <c r="AUL244" s="17"/>
      <c r="AUM244" s="17"/>
      <c r="AUN244" s="17"/>
      <c r="AUO244" s="17"/>
      <c r="AUP244" s="17"/>
      <c r="AUQ244" s="17"/>
      <c r="AUR244" s="17"/>
      <c r="AUS244" s="17"/>
      <c r="AUT244" s="17"/>
      <c r="AUU244" s="17"/>
      <c r="AUV244" s="17"/>
      <c r="AUW244" s="17"/>
      <c r="AUX244" s="17"/>
      <c r="AUY244" s="17"/>
      <c r="AUZ244" s="17"/>
      <c r="AVA244" s="17"/>
      <c r="AVB244" s="17"/>
      <c r="AVC244" s="17"/>
      <c r="AVD244" s="17"/>
      <c r="AVE244" s="17"/>
      <c r="AVF244" s="17"/>
      <c r="AVG244" s="17"/>
      <c r="AVH244" s="17"/>
      <c r="AVI244" s="17"/>
      <c r="AVJ244" s="17"/>
      <c r="AVK244" s="17"/>
      <c r="AVL244" s="17"/>
      <c r="AVM244" s="17"/>
      <c r="AVN244" s="17"/>
      <c r="AVO244" s="17"/>
      <c r="AVP244" s="17"/>
      <c r="AVQ244" s="17"/>
      <c r="AVR244" s="17"/>
      <c r="AVS244" s="17"/>
      <c r="AVT244" s="17"/>
      <c r="AVU244" s="17"/>
      <c r="AVV244" s="17"/>
      <c r="AVW244" s="17"/>
      <c r="AVX244" s="17"/>
      <c r="AVY244" s="17"/>
      <c r="AVZ244" s="17"/>
      <c r="AWA244" s="17"/>
      <c r="AWB244" s="17"/>
      <c r="AWC244" s="17"/>
      <c r="AWD244" s="17"/>
      <c r="AWE244" s="17"/>
      <c r="AWF244" s="17"/>
      <c r="AWG244" s="17"/>
      <c r="AWH244" s="17"/>
      <c r="AWI244" s="17"/>
      <c r="AWJ244" s="17"/>
      <c r="AWK244" s="17"/>
      <c r="AWL244" s="17"/>
      <c r="AWM244" s="17"/>
      <c r="AWN244" s="17"/>
      <c r="AWO244" s="17"/>
      <c r="AWP244" s="17"/>
      <c r="AWQ244" s="17"/>
      <c r="AWR244" s="17"/>
      <c r="AWS244" s="17"/>
      <c r="AWT244" s="17"/>
      <c r="AWU244" s="17"/>
      <c r="AWV244" s="17"/>
      <c r="AWW244" s="17"/>
      <c r="AWX244" s="17"/>
      <c r="AWY244" s="17"/>
      <c r="AWZ244" s="17"/>
      <c r="AXA244" s="17"/>
      <c r="AXB244" s="17"/>
      <c r="AXC244" s="17"/>
      <c r="AXD244" s="17"/>
      <c r="AXE244" s="17"/>
      <c r="AXF244" s="17"/>
      <c r="AXG244" s="17"/>
      <c r="AXH244" s="17"/>
      <c r="AXI244" s="17"/>
      <c r="AXJ244" s="17"/>
      <c r="AXK244" s="17"/>
      <c r="AXL244" s="17"/>
      <c r="AXM244" s="17"/>
      <c r="AXN244" s="17"/>
      <c r="AXO244" s="17"/>
      <c r="AXP244" s="17"/>
      <c r="AXQ244" s="17"/>
      <c r="AXR244" s="17"/>
      <c r="AXS244" s="17"/>
      <c r="AXT244" s="17"/>
      <c r="AXU244" s="17"/>
      <c r="AXV244" s="17"/>
      <c r="AXW244" s="17"/>
      <c r="AXX244" s="17"/>
      <c r="AXY244" s="17"/>
      <c r="AXZ244" s="17"/>
      <c r="AYA244" s="17"/>
      <c r="AYB244" s="17"/>
      <c r="AYC244" s="17"/>
      <c r="AYD244" s="17"/>
      <c r="AYE244" s="17"/>
      <c r="AYF244" s="17"/>
      <c r="AYG244" s="17"/>
      <c r="AYH244" s="17"/>
      <c r="AYI244" s="17"/>
      <c r="AYJ244" s="17"/>
      <c r="AYK244" s="17"/>
      <c r="AYL244" s="17"/>
      <c r="AYM244" s="17"/>
      <c r="AYN244" s="17"/>
      <c r="AYO244" s="17"/>
      <c r="AYP244" s="17"/>
      <c r="AYQ244" s="17"/>
      <c r="AYR244" s="17"/>
      <c r="AYS244" s="17"/>
      <c r="AYT244" s="17"/>
      <c r="AYU244" s="17"/>
      <c r="AYV244" s="17"/>
      <c r="AYW244" s="17"/>
      <c r="AYX244" s="17"/>
      <c r="AYY244" s="17"/>
      <c r="AYZ244" s="17"/>
      <c r="AZA244" s="17"/>
      <c r="AZB244" s="17"/>
      <c r="AZC244" s="17"/>
      <c r="AZD244" s="17"/>
      <c r="AZE244" s="17"/>
      <c r="AZF244" s="17"/>
      <c r="AZG244" s="17"/>
      <c r="AZH244" s="17"/>
      <c r="AZI244" s="17"/>
      <c r="AZJ244" s="17"/>
      <c r="AZK244" s="17"/>
      <c r="AZL244" s="17"/>
      <c r="AZM244" s="17"/>
      <c r="AZN244" s="17"/>
      <c r="AZO244" s="17"/>
      <c r="AZP244" s="17"/>
      <c r="AZQ244" s="17"/>
      <c r="AZR244" s="17"/>
      <c r="AZS244" s="17"/>
      <c r="AZT244" s="17"/>
      <c r="AZU244" s="17"/>
      <c r="AZV244" s="17"/>
      <c r="AZW244" s="17"/>
      <c r="AZX244" s="17"/>
      <c r="AZY244" s="17"/>
      <c r="AZZ244" s="17"/>
      <c r="BAA244" s="17"/>
      <c r="BAB244" s="17"/>
      <c r="BAC244" s="17"/>
      <c r="BAD244" s="17"/>
      <c r="BAE244" s="17"/>
      <c r="BAF244" s="17"/>
      <c r="BAG244" s="17"/>
      <c r="BAH244" s="17"/>
      <c r="BAI244" s="17"/>
      <c r="BAJ244" s="17"/>
      <c r="BAK244" s="17"/>
      <c r="BAL244" s="17"/>
      <c r="BAM244" s="17"/>
      <c r="BAN244" s="17"/>
      <c r="BAO244" s="17"/>
      <c r="BAP244" s="17"/>
      <c r="BAQ244" s="17"/>
      <c r="BAR244" s="17"/>
      <c r="BAS244" s="17"/>
      <c r="BAT244" s="17"/>
      <c r="BAU244" s="17"/>
      <c r="BAV244" s="17"/>
      <c r="BAW244" s="17"/>
      <c r="BAX244" s="17"/>
      <c r="BAY244" s="17"/>
      <c r="BAZ244" s="17"/>
      <c r="BBA244" s="17"/>
      <c r="BBB244" s="17"/>
      <c r="BBC244" s="17"/>
      <c r="BBD244" s="17"/>
      <c r="BBE244" s="17"/>
      <c r="BBF244" s="17"/>
      <c r="BBG244" s="17"/>
      <c r="BBH244" s="17"/>
      <c r="BBI244" s="17"/>
      <c r="BBJ244" s="17"/>
      <c r="BBK244" s="17"/>
      <c r="BBL244" s="17"/>
      <c r="BBM244" s="17"/>
      <c r="BBN244" s="17"/>
      <c r="BBO244" s="17"/>
      <c r="BBP244" s="17"/>
      <c r="BBQ244" s="17"/>
      <c r="BBR244" s="17"/>
      <c r="BBS244" s="17"/>
      <c r="BBT244" s="17"/>
      <c r="BBU244" s="17"/>
      <c r="BBV244" s="17"/>
      <c r="BBW244" s="17"/>
      <c r="BBX244" s="17"/>
      <c r="BBY244" s="17"/>
      <c r="BBZ244" s="17"/>
      <c r="BCA244" s="17"/>
      <c r="BCB244" s="17"/>
      <c r="BCC244" s="17"/>
      <c r="BCD244" s="17"/>
      <c r="BCE244" s="17"/>
      <c r="BCF244" s="17"/>
      <c r="BCG244" s="17"/>
      <c r="BCH244" s="17"/>
      <c r="BCI244" s="17"/>
      <c r="BCJ244" s="17"/>
      <c r="BCK244" s="17"/>
      <c r="BCL244" s="17"/>
      <c r="BCM244" s="17"/>
      <c r="BCN244" s="17"/>
      <c r="BCO244" s="17"/>
      <c r="BCP244" s="17"/>
      <c r="BCQ244" s="17"/>
      <c r="BCR244" s="17"/>
      <c r="BCS244" s="17"/>
      <c r="BCT244" s="17"/>
      <c r="BCU244" s="17"/>
      <c r="BCV244" s="17"/>
      <c r="BCW244" s="17"/>
      <c r="BCX244" s="17"/>
      <c r="BCY244" s="17"/>
      <c r="BCZ244" s="17"/>
      <c r="BDA244" s="17"/>
      <c r="BDB244" s="17"/>
      <c r="BDC244" s="17"/>
      <c r="BDD244" s="17"/>
      <c r="BDE244" s="17"/>
      <c r="BDF244" s="17"/>
      <c r="BDG244" s="17"/>
      <c r="BDH244" s="17"/>
      <c r="BDI244" s="17"/>
      <c r="BDJ244" s="17"/>
      <c r="BDK244" s="17"/>
      <c r="BDL244" s="17"/>
      <c r="BDM244" s="17"/>
      <c r="BDN244" s="17"/>
      <c r="BDO244" s="17"/>
      <c r="BDP244" s="17"/>
      <c r="BDQ244" s="17"/>
      <c r="BDR244" s="17"/>
      <c r="BDS244" s="17"/>
      <c r="BDT244" s="17"/>
      <c r="BDU244" s="17"/>
      <c r="BDV244" s="17"/>
      <c r="BDW244" s="17"/>
      <c r="BDX244" s="17"/>
      <c r="BDY244" s="17"/>
      <c r="BDZ244" s="17"/>
      <c r="BEA244" s="17"/>
      <c r="BEB244" s="17"/>
      <c r="BEC244" s="17"/>
      <c r="BED244" s="17"/>
      <c r="BEE244" s="17"/>
      <c r="BEF244" s="17"/>
      <c r="BEG244" s="17"/>
      <c r="BEH244" s="17"/>
      <c r="BEI244" s="17"/>
      <c r="BEJ244" s="17"/>
      <c r="BEK244" s="17"/>
      <c r="BEL244" s="17"/>
      <c r="BEM244" s="17"/>
      <c r="BEN244" s="17"/>
      <c r="BEO244" s="17"/>
      <c r="BEP244" s="17"/>
      <c r="BEQ244" s="17"/>
      <c r="BER244" s="17"/>
      <c r="BES244" s="17"/>
      <c r="BET244" s="17"/>
      <c r="BEU244" s="17"/>
      <c r="BEV244" s="17"/>
      <c r="BEW244" s="17"/>
      <c r="BEX244" s="17"/>
      <c r="BEY244" s="17"/>
      <c r="BEZ244" s="17"/>
      <c r="BFA244" s="17"/>
      <c r="BFB244" s="17"/>
      <c r="BFC244" s="17"/>
      <c r="BFD244" s="17"/>
      <c r="BFE244" s="17"/>
      <c r="BFF244" s="17"/>
      <c r="BFG244" s="17"/>
      <c r="BFH244" s="17"/>
      <c r="BFI244" s="17"/>
      <c r="BFJ244" s="17"/>
      <c r="BFK244" s="17"/>
      <c r="BFL244" s="17"/>
      <c r="BFM244" s="17"/>
      <c r="BFN244" s="17"/>
      <c r="BFO244" s="17"/>
      <c r="BFP244" s="17"/>
      <c r="BFQ244" s="17"/>
      <c r="BFR244" s="17"/>
      <c r="BFS244" s="17"/>
      <c r="BFT244" s="17"/>
      <c r="BFU244" s="17"/>
      <c r="BFV244" s="17"/>
      <c r="BFW244" s="17"/>
      <c r="BFX244" s="17"/>
      <c r="BFY244" s="17"/>
      <c r="BFZ244" s="17"/>
      <c r="BGA244" s="17"/>
      <c r="BGB244" s="17"/>
      <c r="BGC244" s="17"/>
      <c r="BGD244" s="17"/>
      <c r="BGE244" s="17"/>
      <c r="BGF244" s="17"/>
      <c r="BGG244" s="17"/>
      <c r="BGH244" s="17"/>
      <c r="BGI244" s="17"/>
      <c r="BGJ244" s="17"/>
      <c r="BGK244" s="17"/>
      <c r="BGL244" s="17"/>
      <c r="BGM244" s="17"/>
      <c r="BGN244" s="17"/>
      <c r="BGO244" s="17"/>
      <c r="BGP244" s="17"/>
      <c r="BGQ244" s="17"/>
      <c r="BGR244" s="17"/>
      <c r="BGS244" s="17"/>
      <c r="BGT244" s="17"/>
      <c r="BGU244" s="17"/>
      <c r="BGV244" s="17"/>
      <c r="BGW244" s="17"/>
      <c r="BGX244" s="17"/>
      <c r="BGY244" s="17"/>
      <c r="BGZ244" s="17"/>
      <c r="BHA244" s="17"/>
      <c r="BHB244" s="17"/>
      <c r="BHC244" s="17"/>
      <c r="BHD244" s="17"/>
      <c r="BHE244" s="17"/>
      <c r="BHF244" s="17"/>
      <c r="BHG244" s="17"/>
      <c r="BHH244" s="17"/>
      <c r="BHI244" s="17"/>
      <c r="BHJ244" s="17"/>
      <c r="BHK244" s="17"/>
      <c r="BHL244" s="17"/>
      <c r="BHM244" s="17"/>
      <c r="BHN244" s="17"/>
      <c r="BHO244" s="17"/>
      <c r="BHP244" s="17"/>
      <c r="BHQ244" s="17"/>
      <c r="BHR244" s="17"/>
      <c r="BHS244" s="17"/>
      <c r="BHT244" s="17"/>
      <c r="BHU244" s="17"/>
      <c r="BHV244" s="17"/>
      <c r="BHW244" s="17"/>
      <c r="BHX244" s="17"/>
      <c r="BHY244" s="17"/>
      <c r="BHZ244" s="17"/>
      <c r="BIA244" s="17"/>
      <c r="BIB244" s="17"/>
      <c r="BIC244" s="17"/>
      <c r="BID244" s="17"/>
      <c r="BIE244" s="17"/>
      <c r="BIF244" s="17"/>
      <c r="BIG244" s="17"/>
      <c r="BIH244" s="17"/>
      <c r="BII244" s="17"/>
      <c r="BIJ244" s="17"/>
      <c r="BIK244" s="17"/>
      <c r="BIL244" s="17"/>
      <c r="BIM244" s="17"/>
      <c r="BIN244" s="17"/>
      <c r="BIO244" s="17"/>
      <c r="BIP244" s="17"/>
      <c r="BIQ244" s="17"/>
      <c r="BIR244" s="17"/>
      <c r="BIS244" s="17"/>
      <c r="BIT244" s="17"/>
      <c r="BIU244" s="17"/>
      <c r="BIV244" s="17"/>
      <c r="BIW244" s="17"/>
      <c r="BIX244" s="17"/>
      <c r="BIY244" s="17"/>
      <c r="BIZ244" s="17"/>
      <c r="BJA244" s="17"/>
      <c r="BJB244" s="17"/>
      <c r="BJC244" s="17"/>
      <c r="BJD244" s="17"/>
      <c r="BJE244" s="17"/>
      <c r="BJF244" s="17"/>
      <c r="BJG244" s="17"/>
      <c r="BJH244" s="17"/>
      <c r="BJI244" s="17"/>
      <c r="BJJ244" s="17"/>
      <c r="BJK244" s="17"/>
      <c r="BJL244" s="17"/>
      <c r="BJM244" s="17"/>
      <c r="BJN244" s="17"/>
      <c r="BJO244" s="17"/>
      <c r="BJP244" s="17"/>
      <c r="BJQ244" s="17"/>
      <c r="BJR244" s="17"/>
      <c r="BJS244" s="17"/>
      <c r="BJT244" s="17"/>
      <c r="BJU244" s="17"/>
      <c r="BJV244" s="17"/>
      <c r="BJW244" s="17"/>
      <c r="BJX244" s="17"/>
      <c r="BJY244" s="17"/>
      <c r="BJZ244" s="17"/>
      <c r="BKA244" s="17"/>
      <c r="BKB244" s="17"/>
      <c r="BKC244" s="17"/>
      <c r="BKD244" s="17"/>
      <c r="BKE244" s="17"/>
      <c r="BKF244" s="17"/>
      <c r="BKG244" s="17"/>
      <c r="BKH244" s="17"/>
      <c r="BKI244" s="17"/>
      <c r="BKJ244" s="17"/>
      <c r="BKK244" s="17"/>
      <c r="BKL244" s="17"/>
      <c r="BKM244" s="17"/>
      <c r="BKN244" s="17"/>
      <c r="BKO244" s="17"/>
      <c r="BKP244" s="17"/>
      <c r="BKQ244" s="17"/>
      <c r="BKR244" s="17"/>
      <c r="BKS244" s="17"/>
      <c r="BKT244" s="17"/>
      <c r="BKU244" s="17"/>
      <c r="BKV244" s="17"/>
      <c r="BKW244" s="17"/>
      <c r="BKX244" s="17"/>
      <c r="BKY244" s="17"/>
      <c r="BKZ244" s="17"/>
      <c r="BLA244" s="17"/>
      <c r="BLB244" s="17"/>
      <c r="BLC244" s="17"/>
      <c r="BLD244" s="17"/>
      <c r="BLE244" s="17"/>
      <c r="BLF244" s="17"/>
      <c r="BLG244" s="17"/>
      <c r="BLH244" s="17"/>
      <c r="BLI244" s="17"/>
      <c r="BLJ244" s="17"/>
      <c r="BLK244" s="17"/>
      <c r="BLL244" s="17"/>
      <c r="BLM244" s="17"/>
      <c r="BLN244" s="17"/>
      <c r="BLO244" s="17"/>
      <c r="BLP244" s="17"/>
      <c r="BLQ244" s="17"/>
      <c r="BLR244" s="17"/>
      <c r="BLS244" s="17"/>
      <c r="BLT244" s="17"/>
      <c r="BLU244" s="17"/>
      <c r="BLV244" s="17"/>
      <c r="BLW244" s="17"/>
      <c r="BLX244" s="17"/>
      <c r="BLY244" s="17"/>
      <c r="BLZ244" s="17"/>
      <c r="BMA244" s="17"/>
      <c r="BMB244" s="17"/>
      <c r="BMC244" s="17"/>
      <c r="BMD244" s="17"/>
      <c r="BME244" s="17"/>
      <c r="BMF244" s="17"/>
      <c r="BMG244" s="17"/>
      <c r="BMH244" s="17"/>
      <c r="BMI244" s="17"/>
      <c r="BMJ244" s="17"/>
      <c r="BMK244" s="17"/>
      <c r="BML244" s="17"/>
      <c r="BMM244" s="17"/>
      <c r="BMN244" s="17"/>
      <c r="BMO244" s="17"/>
      <c r="BMP244" s="17"/>
      <c r="BMQ244" s="17"/>
      <c r="BMR244" s="17"/>
      <c r="BMS244" s="17"/>
      <c r="BMT244" s="17"/>
      <c r="BMU244" s="17"/>
      <c r="BMV244" s="17"/>
      <c r="BMW244" s="17"/>
      <c r="BMX244" s="17"/>
      <c r="BMY244" s="17"/>
      <c r="BMZ244" s="17"/>
      <c r="BNA244" s="17"/>
      <c r="BNB244" s="17"/>
      <c r="BNC244" s="17"/>
      <c r="BND244" s="17"/>
      <c r="BNE244" s="17"/>
      <c r="BNF244" s="17"/>
      <c r="BNG244" s="17"/>
      <c r="BNH244" s="17"/>
      <c r="BNI244" s="17"/>
      <c r="BNJ244" s="17"/>
      <c r="BNK244" s="17"/>
      <c r="BNL244" s="17"/>
      <c r="BNM244" s="17"/>
      <c r="BNN244" s="17"/>
      <c r="BNO244" s="17"/>
      <c r="BNP244" s="17"/>
      <c r="BNQ244" s="17"/>
      <c r="BNR244" s="17"/>
      <c r="BNS244" s="17"/>
      <c r="BNT244" s="17"/>
      <c r="BNU244" s="17"/>
      <c r="BNV244" s="17"/>
      <c r="BNW244" s="17"/>
      <c r="BNX244" s="17"/>
      <c r="BNY244" s="17"/>
      <c r="BNZ244" s="17"/>
      <c r="BOA244" s="17"/>
      <c r="BOB244" s="17"/>
      <c r="BOC244" s="17"/>
      <c r="BOD244" s="17"/>
      <c r="BOE244" s="17"/>
      <c r="BOF244" s="17"/>
      <c r="BOG244" s="17"/>
      <c r="BOH244" s="17"/>
      <c r="BOI244" s="17"/>
      <c r="BOJ244" s="17"/>
      <c r="BOK244" s="17"/>
      <c r="BOL244" s="17"/>
      <c r="BOM244" s="17"/>
      <c r="BON244" s="17"/>
      <c r="BOO244" s="17"/>
      <c r="BOP244" s="17"/>
      <c r="BOQ244" s="17"/>
      <c r="BOR244" s="17"/>
      <c r="BOS244" s="17"/>
      <c r="BOT244" s="17"/>
      <c r="BOU244" s="17"/>
      <c r="BOV244" s="17"/>
      <c r="BOW244" s="17"/>
      <c r="BOX244" s="17"/>
      <c r="BOY244" s="17"/>
      <c r="BOZ244" s="17"/>
      <c r="BPA244" s="17"/>
      <c r="BPB244" s="17"/>
      <c r="BPC244" s="17"/>
      <c r="BPD244" s="17"/>
      <c r="BPE244" s="17"/>
      <c r="BPF244" s="17"/>
      <c r="BPG244" s="17"/>
      <c r="BPH244" s="17"/>
      <c r="BPI244" s="17"/>
      <c r="BPJ244" s="17"/>
      <c r="BPK244" s="17"/>
      <c r="BPL244" s="17"/>
      <c r="BPM244" s="17"/>
      <c r="BPN244" s="17"/>
      <c r="BPO244" s="17"/>
      <c r="BPP244" s="17"/>
      <c r="BPQ244" s="17"/>
      <c r="BPR244" s="17"/>
      <c r="BPS244" s="17"/>
      <c r="BPT244" s="17"/>
      <c r="BPU244" s="17"/>
      <c r="BPV244" s="17"/>
      <c r="BPW244" s="17"/>
      <c r="BPX244" s="17"/>
      <c r="BPY244" s="17"/>
      <c r="BPZ244" s="17"/>
      <c r="BQA244" s="17"/>
      <c r="BQB244" s="17"/>
      <c r="BQC244" s="17"/>
      <c r="BQD244" s="17"/>
      <c r="BQE244" s="17"/>
      <c r="BQF244" s="17"/>
      <c r="BQG244" s="17"/>
      <c r="BQH244" s="17"/>
      <c r="BQI244" s="17"/>
      <c r="BQJ244" s="17"/>
      <c r="BQK244" s="17"/>
      <c r="BQL244" s="17"/>
      <c r="BQM244" s="17"/>
      <c r="BQN244" s="17"/>
      <c r="BQO244" s="17"/>
      <c r="BQP244" s="17"/>
      <c r="BQQ244" s="17"/>
      <c r="BQR244" s="17"/>
      <c r="BQS244" s="17"/>
      <c r="BQT244" s="17"/>
      <c r="BQU244" s="17"/>
      <c r="BQV244" s="17"/>
      <c r="BQW244" s="17"/>
      <c r="BQX244" s="17"/>
      <c r="BQY244" s="17"/>
      <c r="BQZ244" s="17"/>
      <c r="BRA244" s="17"/>
      <c r="BRB244" s="17"/>
      <c r="BRC244" s="17"/>
      <c r="BRD244" s="17"/>
      <c r="BRE244" s="17"/>
      <c r="BRF244" s="17"/>
      <c r="BRG244" s="17"/>
      <c r="BRH244" s="17"/>
      <c r="BRI244" s="17"/>
      <c r="BRJ244" s="17"/>
      <c r="BRK244" s="17"/>
      <c r="BRL244" s="17"/>
      <c r="BRM244" s="17"/>
      <c r="BRN244" s="17"/>
      <c r="BRO244" s="17"/>
      <c r="BRP244" s="17"/>
      <c r="BRQ244" s="17"/>
      <c r="BRR244" s="17"/>
      <c r="BRS244" s="17"/>
      <c r="BRT244" s="17"/>
      <c r="BRU244" s="17"/>
      <c r="BRV244" s="17"/>
      <c r="BRW244" s="17"/>
      <c r="BRX244" s="17"/>
      <c r="BRY244" s="17"/>
      <c r="BRZ244" s="17"/>
      <c r="BSA244" s="17"/>
      <c r="BSB244" s="17"/>
      <c r="BSC244" s="17"/>
      <c r="BSD244" s="17"/>
      <c r="BSE244" s="17"/>
      <c r="BSF244" s="17"/>
      <c r="BSG244" s="17"/>
      <c r="BSH244" s="17"/>
      <c r="BSI244" s="17"/>
      <c r="BSJ244" s="17"/>
      <c r="BSK244" s="17"/>
      <c r="BSL244" s="17"/>
      <c r="BSM244" s="17"/>
      <c r="BSN244" s="17"/>
      <c r="BSO244" s="17"/>
      <c r="BSP244" s="17"/>
      <c r="BSQ244" s="17"/>
      <c r="BSR244" s="17"/>
      <c r="BSS244" s="17"/>
      <c r="BST244" s="17"/>
      <c r="BSU244" s="17"/>
      <c r="BSV244" s="17"/>
      <c r="BSW244" s="17"/>
      <c r="BSX244" s="17"/>
      <c r="BSY244" s="17"/>
      <c r="BSZ244" s="17"/>
      <c r="BTA244" s="17"/>
      <c r="BTB244" s="17"/>
      <c r="BTC244" s="17"/>
      <c r="BTD244" s="17"/>
      <c r="BTE244" s="17"/>
      <c r="BTF244" s="17"/>
      <c r="BTG244" s="17"/>
      <c r="BTH244" s="17"/>
      <c r="BTI244" s="17"/>
      <c r="BTJ244" s="17"/>
      <c r="BTK244" s="17"/>
      <c r="BTL244" s="17"/>
      <c r="BTM244" s="17"/>
      <c r="BTN244" s="17"/>
      <c r="BTO244" s="17"/>
      <c r="BTP244" s="17"/>
      <c r="BTQ244" s="17"/>
      <c r="BTR244" s="17"/>
      <c r="BTS244" s="17"/>
      <c r="BTT244" s="17"/>
      <c r="BTU244" s="17"/>
      <c r="BTV244" s="17"/>
      <c r="BTW244" s="17"/>
      <c r="BTX244" s="17"/>
      <c r="BTY244" s="17"/>
      <c r="BTZ244" s="17"/>
      <c r="BUA244" s="17"/>
      <c r="BUB244" s="17"/>
      <c r="BUC244" s="17"/>
      <c r="BUD244" s="17"/>
      <c r="BUE244" s="17"/>
      <c r="BUF244" s="17"/>
      <c r="BUG244" s="17"/>
      <c r="BUH244" s="17"/>
      <c r="BUI244" s="17"/>
      <c r="BUJ244" s="17"/>
      <c r="BUK244" s="17"/>
      <c r="BUL244" s="17"/>
      <c r="BUM244" s="17"/>
      <c r="BUN244" s="17"/>
      <c r="BUO244" s="17"/>
      <c r="BUP244" s="17"/>
      <c r="BUQ244" s="17"/>
      <c r="BUR244" s="17"/>
      <c r="BUS244" s="17"/>
      <c r="BUT244" s="17"/>
      <c r="BUU244" s="17"/>
      <c r="BUV244" s="17"/>
      <c r="BUW244" s="17"/>
      <c r="BUX244" s="17"/>
      <c r="BUY244" s="17"/>
      <c r="BUZ244" s="17"/>
      <c r="BVA244" s="17"/>
      <c r="BVB244" s="17"/>
      <c r="BVC244" s="17"/>
      <c r="BVD244" s="17"/>
      <c r="BVE244" s="17"/>
      <c r="BVF244" s="17"/>
      <c r="BVG244" s="17"/>
      <c r="BVH244" s="17"/>
      <c r="BVI244" s="17"/>
      <c r="BVJ244" s="17"/>
      <c r="BVK244" s="17"/>
      <c r="BVL244" s="17"/>
      <c r="BVM244" s="17"/>
      <c r="BVN244" s="17"/>
      <c r="BVO244" s="17"/>
      <c r="BVP244" s="17"/>
      <c r="BVQ244" s="17"/>
      <c r="BVR244" s="17"/>
      <c r="BVS244" s="17"/>
      <c r="BVT244" s="17"/>
      <c r="BVU244" s="17"/>
      <c r="BVV244" s="17"/>
      <c r="BVW244" s="17"/>
      <c r="BVX244" s="17"/>
      <c r="BVY244" s="17"/>
      <c r="BVZ244" s="17"/>
      <c r="BWA244" s="17"/>
      <c r="BWB244" s="17"/>
      <c r="BWC244" s="17"/>
      <c r="BWD244" s="17"/>
      <c r="BWE244" s="17"/>
      <c r="BWF244" s="17"/>
      <c r="BWG244" s="17"/>
      <c r="BWH244" s="17"/>
      <c r="BWI244" s="17"/>
      <c r="BWJ244" s="17"/>
      <c r="BWK244" s="17"/>
      <c r="BWL244" s="17"/>
      <c r="BWM244" s="17"/>
      <c r="BWN244" s="17"/>
      <c r="BWO244" s="17"/>
      <c r="BWP244" s="17"/>
      <c r="BWQ244" s="17"/>
      <c r="BWR244" s="17"/>
      <c r="BWS244" s="17"/>
      <c r="BWT244" s="17"/>
      <c r="BWU244" s="17"/>
      <c r="BWV244" s="17"/>
      <c r="BWW244" s="17"/>
      <c r="BWX244" s="17"/>
      <c r="BWY244" s="17"/>
      <c r="BWZ244" s="17"/>
      <c r="BXA244" s="17"/>
      <c r="BXB244" s="17"/>
      <c r="BXC244" s="17"/>
      <c r="BXD244" s="17"/>
      <c r="BXE244" s="17"/>
      <c r="BXF244" s="17"/>
      <c r="BXG244" s="17"/>
      <c r="BXH244" s="17"/>
      <c r="BXI244" s="17"/>
      <c r="BXJ244" s="17"/>
      <c r="BXK244" s="17"/>
      <c r="BXL244" s="17"/>
      <c r="BXM244" s="17"/>
      <c r="BXN244" s="17"/>
      <c r="BXO244" s="17"/>
      <c r="BXP244" s="17"/>
      <c r="BXQ244" s="17"/>
      <c r="BXR244" s="17"/>
      <c r="BXS244" s="17"/>
      <c r="BXT244" s="17"/>
      <c r="BXU244" s="17"/>
      <c r="BXV244" s="17"/>
      <c r="BXW244" s="17"/>
      <c r="BXX244" s="17"/>
      <c r="BXY244" s="17"/>
      <c r="BXZ244" s="17"/>
      <c r="BYA244" s="17"/>
      <c r="BYB244" s="17"/>
      <c r="BYC244" s="17"/>
      <c r="BYD244" s="17"/>
      <c r="BYE244" s="17"/>
      <c r="BYF244" s="17"/>
      <c r="BYG244" s="17"/>
      <c r="BYH244" s="17"/>
      <c r="BYI244" s="17"/>
      <c r="BYJ244" s="17"/>
      <c r="BYK244" s="17"/>
      <c r="BYL244" s="17"/>
      <c r="BYM244" s="17"/>
      <c r="BYN244" s="17"/>
      <c r="BYO244" s="17"/>
      <c r="BYP244" s="17"/>
      <c r="BYQ244" s="17"/>
      <c r="BYR244" s="17"/>
      <c r="BYS244" s="17"/>
      <c r="BYT244" s="17"/>
      <c r="BYU244" s="17"/>
      <c r="BYV244" s="17"/>
      <c r="BYW244" s="17"/>
      <c r="BYX244" s="17"/>
      <c r="BYY244" s="17"/>
      <c r="BYZ244" s="17"/>
      <c r="BZA244" s="17"/>
      <c r="BZB244" s="17"/>
      <c r="BZC244" s="17"/>
      <c r="BZD244" s="17"/>
      <c r="BZE244" s="17"/>
      <c r="BZF244" s="17"/>
      <c r="BZG244" s="17"/>
      <c r="BZH244" s="17"/>
      <c r="BZI244" s="17"/>
      <c r="BZJ244" s="17"/>
      <c r="BZK244" s="17"/>
      <c r="BZL244" s="17"/>
      <c r="BZM244" s="17"/>
      <c r="BZN244" s="17"/>
      <c r="BZO244" s="17"/>
      <c r="BZP244" s="17"/>
      <c r="BZQ244" s="17"/>
      <c r="BZR244" s="17"/>
      <c r="BZS244" s="17"/>
      <c r="BZT244" s="17"/>
      <c r="BZU244" s="17"/>
      <c r="BZV244" s="17"/>
      <c r="BZW244" s="17"/>
      <c r="BZX244" s="17"/>
      <c r="BZY244" s="17"/>
      <c r="BZZ244" s="17"/>
      <c r="CAA244" s="17"/>
      <c r="CAB244" s="17"/>
      <c r="CAC244" s="17"/>
      <c r="CAD244" s="17"/>
      <c r="CAE244" s="17"/>
      <c r="CAF244" s="17"/>
      <c r="CAG244" s="17"/>
      <c r="CAH244" s="17"/>
      <c r="CAI244" s="17"/>
      <c r="CAJ244" s="17"/>
      <c r="CAK244" s="17"/>
      <c r="CAL244" s="17"/>
      <c r="CAM244" s="17"/>
      <c r="CAN244" s="17"/>
      <c r="CAO244" s="17"/>
      <c r="CAP244" s="17"/>
      <c r="CAQ244" s="17"/>
      <c r="CAR244" s="17"/>
      <c r="CAS244" s="17"/>
      <c r="CAT244" s="17"/>
      <c r="CAU244" s="17"/>
      <c r="CAV244" s="17"/>
      <c r="CAW244" s="17"/>
      <c r="CAX244" s="17"/>
      <c r="CAY244" s="17"/>
      <c r="CAZ244" s="17"/>
      <c r="CBA244" s="17"/>
      <c r="CBB244" s="17"/>
      <c r="CBC244" s="17"/>
      <c r="CBD244" s="17"/>
      <c r="CBE244" s="17"/>
      <c r="CBF244" s="17"/>
      <c r="CBG244" s="17"/>
      <c r="CBH244" s="17"/>
      <c r="CBI244" s="17"/>
      <c r="CBJ244" s="17"/>
      <c r="CBK244" s="17"/>
      <c r="CBL244" s="17"/>
      <c r="CBM244" s="17"/>
      <c r="CBN244" s="17"/>
      <c r="CBO244" s="17"/>
      <c r="CBP244" s="17"/>
      <c r="CBQ244" s="17"/>
      <c r="CBR244" s="17"/>
      <c r="CBS244" s="17"/>
      <c r="CBT244" s="17"/>
      <c r="CBU244" s="17"/>
      <c r="CBV244" s="17"/>
      <c r="CBW244" s="17"/>
      <c r="CBX244" s="17"/>
      <c r="CBY244" s="17"/>
      <c r="CBZ244" s="17"/>
      <c r="CCA244" s="17"/>
      <c r="CCB244" s="17"/>
      <c r="CCC244" s="17"/>
      <c r="CCD244" s="17"/>
      <c r="CCE244" s="17"/>
      <c r="CCF244" s="17"/>
      <c r="CCG244" s="17"/>
      <c r="CCH244" s="17"/>
      <c r="CCI244" s="17"/>
      <c r="CCJ244" s="17"/>
      <c r="CCK244" s="17"/>
      <c r="CCL244" s="17"/>
      <c r="CCM244" s="17"/>
      <c r="CCN244" s="17"/>
      <c r="CCO244" s="17"/>
      <c r="CCP244" s="17"/>
      <c r="CCQ244" s="17"/>
      <c r="CCR244" s="17"/>
      <c r="CCS244" s="17"/>
      <c r="CCT244" s="17"/>
      <c r="CCU244" s="17"/>
      <c r="CCV244" s="17"/>
      <c r="CCW244" s="17"/>
      <c r="CCX244" s="17"/>
      <c r="CCY244" s="17"/>
      <c r="CCZ244" s="17"/>
      <c r="CDA244" s="17"/>
      <c r="CDB244" s="17"/>
      <c r="CDC244" s="17"/>
      <c r="CDD244" s="17"/>
      <c r="CDE244" s="17"/>
      <c r="CDF244" s="17"/>
      <c r="CDG244" s="17"/>
      <c r="CDH244" s="17"/>
      <c r="CDI244" s="17"/>
      <c r="CDJ244" s="17"/>
      <c r="CDK244" s="17"/>
      <c r="CDL244" s="17"/>
      <c r="CDM244" s="17"/>
      <c r="CDN244" s="17"/>
      <c r="CDO244" s="17"/>
      <c r="CDP244" s="17"/>
      <c r="CDQ244" s="17"/>
      <c r="CDR244" s="17"/>
      <c r="CDS244" s="17"/>
      <c r="CDT244" s="17"/>
      <c r="CDU244" s="17"/>
    </row>
    <row r="245">
      <c r="A245" s="14" t="s">
        <v>2696</v>
      </c>
      <c r="B245" s="14" t="s">
        <v>4548</v>
      </c>
      <c r="C245" s="14" t="s">
        <v>2601</v>
      </c>
      <c r="D245" s="14" t="s">
        <v>2636</v>
      </c>
      <c r="E245" s="14" t="s">
        <v>4573</v>
      </c>
      <c r="F245" s="14" t="s">
        <v>2835</v>
      </c>
      <c r="I245" s="14" t="s">
        <v>4574</v>
      </c>
      <c r="J245" s="14" t="s">
        <v>2618</v>
      </c>
      <c r="K245" s="14" t="s">
        <v>2619</v>
      </c>
      <c r="L245" s="14" t="s">
        <v>2639</v>
      </c>
      <c r="M245" s="17"/>
      <c r="N245" s="14" t="s">
        <v>2690</v>
      </c>
      <c r="O245" s="14" t="s">
        <v>2690</v>
      </c>
      <c r="P245" s="14" t="s">
        <v>2690</v>
      </c>
      <c r="Q245" s="16">
        <v>11.0</v>
      </c>
      <c r="R245" s="16">
        <v>4104590.0</v>
      </c>
      <c r="S245" s="16">
        <v>4104590.0</v>
      </c>
      <c r="T245" s="14" t="s">
        <v>2631</v>
      </c>
      <c r="U245" s="14" t="s">
        <v>2621</v>
      </c>
      <c r="V245" s="14" t="s">
        <v>4575</v>
      </c>
      <c r="W245" s="14" t="s">
        <v>4576</v>
      </c>
      <c r="X245" s="16">
        <v>0.21</v>
      </c>
      <c r="Y245" s="17"/>
      <c r="Z245" s="16">
        <v>16.0</v>
      </c>
      <c r="AA245" s="16">
        <v>60.0</v>
      </c>
      <c r="AB245" s="17"/>
      <c r="AC245" s="16">
        <v>77.0</v>
      </c>
      <c r="AD245" s="16">
        <v>648.0</v>
      </c>
      <c r="AE245" s="22">
        <v>45577.0</v>
      </c>
      <c r="AF245" s="17"/>
      <c r="AG245" s="17"/>
      <c r="AH245" s="17"/>
      <c r="AI245" s="17"/>
      <c r="AJ245" s="17"/>
      <c r="AK245" s="17"/>
      <c r="AL245" s="16">
        <v>59.0</v>
      </c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4" t="s">
        <v>2642</v>
      </c>
      <c r="BB245" s="17"/>
      <c r="BC245" s="17"/>
      <c r="BD245" s="17"/>
      <c r="BE245" s="17"/>
      <c r="BF245" s="14" t="s">
        <v>2574</v>
      </c>
      <c r="BG245" s="16">
        <v>1.0</v>
      </c>
      <c r="BH245" s="14" t="s">
        <v>2564</v>
      </c>
      <c r="BI245" s="14" t="s">
        <v>2594</v>
      </c>
      <c r="BJ245" s="14" t="s">
        <v>2566</v>
      </c>
      <c r="BK245" s="17"/>
      <c r="BL245" s="17"/>
      <c r="BM245" s="16">
        <v>21.7</v>
      </c>
      <c r="BN245" s="17"/>
      <c r="BO245" s="17"/>
      <c r="BP245" s="17"/>
      <c r="BQ245" s="17"/>
      <c r="BR245" s="17"/>
      <c r="BS245" s="16">
        <v>0.1728</v>
      </c>
      <c r="BT245" s="16">
        <v>232.172798</v>
      </c>
      <c r="BU245" s="14" t="s">
        <v>2567</v>
      </c>
      <c r="BV245" s="14" t="s">
        <v>2568</v>
      </c>
      <c r="BW245" s="14" t="s">
        <v>2569</v>
      </c>
      <c r="BX245" s="16">
        <v>15.0</v>
      </c>
      <c r="BY245" s="14" t="s">
        <v>2642</v>
      </c>
      <c r="BZ245" s="16">
        <v>7062.0</v>
      </c>
      <c r="CA245" s="16">
        <v>-21832.0</v>
      </c>
      <c r="CB245" s="16">
        <v>0.0</v>
      </c>
      <c r="CC245" s="16">
        <v>232.172798</v>
      </c>
      <c r="CD245" s="14" t="s">
        <v>2571</v>
      </c>
      <c r="CE245" s="16">
        <v>232.172798</v>
      </c>
      <c r="CF245" s="14" t="s">
        <v>2572</v>
      </c>
      <c r="CH245" s="19">
        <v>41205.0</v>
      </c>
      <c r="CI245" s="14" t="s">
        <v>2573</v>
      </c>
      <c r="CJ245" s="17"/>
      <c r="CK245" s="14" t="s">
        <v>2574</v>
      </c>
      <c r="CL245" s="14" t="s">
        <v>2606</v>
      </c>
      <c r="CM245" s="20">
        <v>2279175.0</v>
      </c>
      <c r="CN245" s="14" t="s">
        <v>2606</v>
      </c>
      <c r="CO245" s="14" t="s">
        <v>2563</v>
      </c>
      <c r="CP245" s="14" t="s">
        <v>2563</v>
      </c>
      <c r="CQ245" s="16">
        <v>0.323</v>
      </c>
      <c r="CR245" s="16">
        <v>0.01</v>
      </c>
      <c r="CS245" s="17"/>
      <c r="CT245" s="14" t="s">
        <v>4549</v>
      </c>
      <c r="CU245" s="14" t="s">
        <v>2577</v>
      </c>
      <c r="CV245" s="14" t="s">
        <v>2926</v>
      </c>
      <c r="CW245" s="14" t="s">
        <v>3238</v>
      </c>
      <c r="CX245" s="14" t="s">
        <v>2580</v>
      </c>
      <c r="CY245" s="16">
        <v>232.172798</v>
      </c>
      <c r="CZ245" s="14" t="s">
        <v>2581</v>
      </c>
      <c r="DB245" s="14" t="s">
        <v>2574</v>
      </c>
      <c r="DC245" s="17"/>
      <c r="DD245" s="14" t="s">
        <v>2642</v>
      </c>
      <c r="DE245" s="14" t="s">
        <v>2574</v>
      </c>
      <c r="DF245" s="14" t="s">
        <v>2563</v>
      </c>
      <c r="DG245" s="14" t="s">
        <v>4157</v>
      </c>
      <c r="DH245" s="16">
        <v>78.0</v>
      </c>
      <c r="DI245" s="14" t="s">
        <v>2610</v>
      </c>
      <c r="DJ245" s="14" t="s">
        <v>4530</v>
      </c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  <c r="KL245" s="17"/>
      <c r="KM245" s="17"/>
      <c r="KN245" s="17"/>
      <c r="KO245" s="17"/>
      <c r="KP245" s="17"/>
      <c r="KQ245" s="17"/>
      <c r="KR245" s="17"/>
      <c r="KS245" s="17"/>
      <c r="KT245" s="17"/>
      <c r="KU245" s="17"/>
      <c r="KV245" s="17"/>
      <c r="KW245" s="17"/>
      <c r="KX245" s="17"/>
      <c r="KY245" s="17"/>
      <c r="KZ245" s="17"/>
      <c r="LA245" s="17"/>
      <c r="LB245" s="17"/>
      <c r="LC245" s="17"/>
      <c r="LD245" s="17"/>
      <c r="LE245" s="17"/>
      <c r="LF245" s="17"/>
      <c r="LG245" s="17"/>
      <c r="LH245" s="17"/>
      <c r="LI245" s="17"/>
      <c r="LJ245" s="17"/>
      <c r="LK245" s="17"/>
      <c r="LL245" s="17"/>
      <c r="LM245" s="17"/>
      <c r="LN245" s="17"/>
      <c r="LO245" s="17"/>
      <c r="LP245" s="17"/>
      <c r="LQ245" s="17"/>
      <c r="LR245" s="17"/>
      <c r="LS245" s="17"/>
      <c r="LT245" s="17"/>
      <c r="LU245" s="17"/>
      <c r="LV245" s="17"/>
      <c r="LW245" s="17"/>
      <c r="LX245" s="17"/>
      <c r="LY245" s="17"/>
      <c r="LZ245" s="17"/>
      <c r="MA245" s="17"/>
      <c r="MB245" s="17"/>
      <c r="MC245" s="17"/>
      <c r="MD245" s="17"/>
      <c r="ME245" s="17"/>
      <c r="MF245" s="17"/>
      <c r="MG245" s="17"/>
      <c r="MH245" s="17"/>
      <c r="MI245" s="17"/>
      <c r="MJ245" s="17"/>
      <c r="MK245" s="17"/>
      <c r="ML245" s="17"/>
      <c r="MM245" s="17"/>
      <c r="MN245" s="17"/>
      <c r="MO245" s="17"/>
      <c r="MP245" s="17"/>
      <c r="MQ245" s="17"/>
      <c r="MR245" s="17"/>
      <c r="MS245" s="17"/>
      <c r="MT245" s="17"/>
      <c r="MU245" s="17"/>
      <c r="MV245" s="17"/>
      <c r="MW245" s="17"/>
      <c r="MX245" s="17"/>
      <c r="MY245" s="17"/>
      <c r="MZ245" s="17"/>
      <c r="NA245" s="17"/>
      <c r="NB245" s="17"/>
      <c r="NC245" s="17"/>
      <c r="ND245" s="17"/>
      <c r="NE245" s="17"/>
      <c r="NF245" s="17"/>
      <c r="NG245" s="17"/>
      <c r="NH245" s="17"/>
      <c r="NI245" s="17"/>
      <c r="NJ245" s="17"/>
      <c r="NK245" s="17"/>
      <c r="NL245" s="17"/>
      <c r="NM245" s="17"/>
      <c r="NN245" s="17"/>
      <c r="NO245" s="17"/>
      <c r="NP245" s="17"/>
      <c r="NQ245" s="17"/>
      <c r="NR245" s="17"/>
      <c r="NS245" s="17"/>
      <c r="NT245" s="17"/>
      <c r="NU245" s="17"/>
      <c r="NV245" s="17"/>
      <c r="NW245" s="17"/>
      <c r="NX245" s="17"/>
      <c r="NY245" s="17"/>
      <c r="NZ245" s="17"/>
      <c r="OA245" s="17"/>
      <c r="OB245" s="17"/>
      <c r="OC245" s="17"/>
      <c r="OD245" s="17"/>
      <c r="OE245" s="17"/>
      <c r="OF245" s="17"/>
      <c r="OG245" s="17"/>
      <c r="OH245" s="17"/>
      <c r="OI245" s="17"/>
      <c r="OJ245" s="17"/>
      <c r="OK245" s="17"/>
      <c r="OL245" s="17"/>
      <c r="OM245" s="17"/>
      <c r="ON245" s="17"/>
      <c r="OO245" s="17"/>
      <c r="OP245" s="17"/>
      <c r="OQ245" s="17"/>
      <c r="OR245" s="17"/>
      <c r="OS245" s="17"/>
      <c r="OT245" s="17"/>
      <c r="OU245" s="17"/>
      <c r="OV245" s="17"/>
      <c r="OW245" s="17"/>
      <c r="OX245" s="17"/>
      <c r="OY245" s="17"/>
      <c r="OZ245" s="17"/>
      <c r="PA245" s="17"/>
      <c r="PB245" s="17"/>
      <c r="PC245" s="17"/>
      <c r="PD245" s="17"/>
      <c r="PE245" s="17"/>
      <c r="PF245" s="17"/>
      <c r="PG245" s="17"/>
      <c r="PH245" s="17"/>
      <c r="PI245" s="17"/>
      <c r="PJ245" s="17"/>
      <c r="PK245" s="17"/>
      <c r="PL245" s="17"/>
      <c r="PM245" s="17"/>
      <c r="PN245" s="17"/>
      <c r="PO245" s="17"/>
      <c r="PP245" s="17"/>
      <c r="PQ245" s="17"/>
      <c r="PR245" s="17"/>
      <c r="PS245" s="17"/>
      <c r="PT245" s="17"/>
      <c r="PU245" s="17"/>
      <c r="PV245" s="17"/>
      <c r="PW245" s="17"/>
      <c r="PX245" s="17"/>
      <c r="PY245" s="17"/>
      <c r="PZ245" s="17"/>
      <c r="QA245" s="17"/>
      <c r="QB245" s="17"/>
      <c r="QC245" s="17"/>
      <c r="QD245" s="17"/>
      <c r="QE245" s="17"/>
      <c r="QF245" s="17"/>
      <c r="QG245" s="17"/>
      <c r="QH245" s="17"/>
      <c r="QI245" s="17"/>
      <c r="QJ245" s="17"/>
      <c r="QK245" s="17"/>
      <c r="QL245" s="17"/>
      <c r="QM245" s="17"/>
      <c r="QN245" s="17"/>
      <c r="QO245" s="17"/>
      <c r="QP245" s="17"/>
      <c r="QQ245" s="17"/>
      <c r="QR245" s="17"/>
      <c r="QS245" s="17"/>
      <c r="QT245" s="17"/>
      <c r="QU245" s="16">
        <v>31.0</v>
      </c>
      <c r="QV245" s="16">
        <v>26.0</v>
      </c>
      <c r="QW245" s="16">
        <v>14.0</v>
      </c>
      <c r="QX245" s="17"/>
      <c r="QY245" s="17"/>
      <c r="QZ245" s="17"/>
      <c r="RA245" s="17"/>
      <c r="RB245" s="17"/>
      <c r="RC245" s="17"/>
      <c r="RD245" s="17"/>
      <c r="RE245" s="17"/>
      <c r="RF245" s="17"/>
      <c r="RG245" s="17"/>
      <c r="RH245" s="17"/>
      <c r="RI245" s="17"/>
      <c r="RJ245" s="17"/>
      <c r="RK245" s="17"/>
      <c r="RL245" s="17"/>
      <c r="RM245" s="17"/>
      <c r="RN245" s="17"/>
      <c r="RO245" s="17"/>
      <c r="RP245" s="17"/>
      <c r="RQ245" s="17"/>
      <c r="RR245" s="17"/>
      <c r="RS245" s="17"/>
      <c r="RT245" s="17"/>
      <c r="RU245" s="17"/>
      <c r="RV245" s="17"/>
      <c r="RW245" s="17"/>
      <c r="RX245" s="17"/>
      <c r="RY245" s="17"/>
      <c r="RZ245" s="17"/>
      <c r="SA245" s="17"/>
      <c r="SB245" s="17"/>
      <c r="SC245" s="17"/>
      <c r="SD245" s="17"/>
      <c r="SE245" s="17"/>
      <c r="SF245" s="17"/>
      <c r="SG245" s="17"/>
      <c r="SH245" s="17"/>
      <c r="SI245" s="17"/>
      <c r="SJ245" s="17"/>
      <c r="SK245" s="17"/>
      <c r="SL245" s="17"/>
      <c r="SM245" s="17"/>
      <c r="SN245" s="17"/>
      <c r="SO245" s="17"/>
      <c r="SP245" s="17"/>
      <c r="SQ245" s="17"/>
      <c r="SR245" s="17"/>
      <c r="SS245" s="17"/>
      <c r="ST245" s="17"/>
      <c r="SU245" s="17"/>
      <c r="SV245" s="17"/>
      <c r="SW245" s="17"/>
      <c r="SX245" s="17"/>
      <c r="SY245" s="17"/>
      <c r="SZ245" s="17"/>
      <c r="TA245" s="17"/>
      <c r="TB245" s="17"/>
      <c r="TC245" s="17"/>
      <c r="TD245" s="17"/>
      <c r="TE245" s="17"/>
      <c r="TF245" s="17"/>
      <c r="TG245" s="17"/>
      <c r="TH245" s="17"/>
      <c r="TI245" s="17"/>
      <c r="TJ245" s="17"/>
      <c r="TK245" s="17"/>
      <c r="TL245" s="17"/>
      <c r="TM245" s="17"/>
      <c r="TN245" s="17"/>
      <c r="TO245" s="17"/>
      <c r="TP245" s="17"/>
      <c r="TQ245" s="17"/>
      <c r="TR245" s="17"/>
      <c r="TS245" s="17"/>
      <c r="TT245" s="17"/>
      <c r="TU245" s="17"/>
      <c r="TV245" s="17"/>
      <c r="TW245" s="17"/>
      <c r="TX245" s="17"/>
      <c r="TY245" s="17"/>
      <c r="TZ245" s="17"/>
      <c r="UA245" s="17"/>
      <c r="UB245" s="17"/>
      <c r="UC245" s="17"/>
      <c r="UD245" s="17"/>
      <c r="UE245" s="17"/>
      <c r="UF245" s="17"/>
      <c r="UG245" s="17"/>
      <c r="UH245" s="17"/>
      <c r="UI245" s="17"/>
      <c r="UJ245" s="17"/>
      <c r="UK245" s="17"/>
      <c r="UL245" s="17"/>
      <c r="UM245" s="17"/>
      <c r="UN245" s="17"/>
      <c r="UO245" s="17"/>
      <c r="UP245" s="17"/>
      <c r="UQ245" s="17"/>
      <c r="UR245" s="17"/>
      <c r="US245" s="17"/>
      <c r="UT245" s="17"/>
      <c r="UU245" s="17"/>
      <c r="UV245" s="17"/>
      <c r="UW245" s="17"/>
      <c r="UX245" s="17"/>
      <c r="UY245" s="17"/>
      <c r="UZ245" s="17"/>
      <c r="VA245" s="17"/>
      <c r="VB245" s="17"/>
      <c r="VC245" s="17"/>
      <c r="VD245" s="17"/>
      <c r="VE245" s="17"/>
      <c r="VF245" s="17"/>
      <c r="VG245" s="17"/>
      <c r="VH245" s="17"/>
      <c r="VI245" s="17"/>
      <c r="VJ245" s="17"/>
      <c r="VK245" s="17"/>
      <c r="VL245" s="17"/>
      <c r="VM245" s="17"/>
      <c r="VN245" s="17"/>
      <c r="VO245" s="17"/>
      <c r="VP245" s="17"/>
      <c r="VQ245" s="17"/>
      <c r="VR245" s="17"/>
      <c r="VS245" s="17"/>
      <c r="VT245" s="17"/>
      <c r="VU245" s="17"/>
      <c r="VV245" s="17"/>
      <c r="VW245" s="17"/>
      <c r="VX245" s="17"/>
      <c r="VY245" s="17"/>
      <c r="VZ245" s="17"/>
      <c r="WA245" s="17"/>
      <c r="WB245" s="17"/>
      <c r="WC245" s="17"/>
      <c r="WD245" s="17"/>
      <c r="WE245" s="17"/>
      <c r="WF245" s="17"/>
      <c r="WG245" s="17"/>
      <c r="WH245" s="17"/>
      <c r="WI245" s="17"/>
      <c r="WJ245" s="17"/>
      <c r="WK245" s="17"/>
      <c r="WL245" s="17"/>
      <c r="WM245" s="17"/>
      <c r="WN245" s="17"/>
      <c r="WO245" s="17"/>
      <c r="WP245" s="17"/>
      <c r="WQ245" s="17"/>
      <c r="WR245" s="17"/>
      <c r="WS245" s="17"/>
      <c r="WT245" s="17"/>
      <c r="WU245" s="17"/>
      <c r="WV245" s="17"/>
      <c r="WW245" s="17"/>
      <c r="WX245" s="17"/>
      <c r="WY245" s="17"/>
      <c r="WZ245" s="17"/>
      <c r="XA245" s="17"/>
      <c r="XB245" s="17"/>
      <c r="XC245" s="17"/>
      <c r="XD245" s="17"/>
      <c r="XE245" s="17"/>
      <c r="XF245" s="17"/>
      <c r="XG245" s="17"/>
      <c r="XH245" s="17"/>
      <c r="XI245" s="17"/>
      <c r="XJ245" s="17"/>
      <c r="XK245" s="17"/>
      <c r="XL245" s="17"/>
      <c r="XM245" s="17"/>
      <c r="XN245" s="17"/>
      <c r="XO245" s="17"/>
      <c r="XP245" s="17"/>
      <c r="XQ245" s="17"/>
      <c r="XR245" s="17"/>
      <c r="XS245" s="17"/>
      <c r="XT245" s="17"/>
      <c r="XU245" s="17"/>
      <c r="XV245" s="17"/>
      <c r="XW245" s="17"/>
      <c r="XX245" s="17"/>
      <c r="XY245" s="17"/>
      <c r="XZ245" s="17"/>
      <c r="YA245" s="17"/>
      <c r="YB245" s="17"/>
      <c r="YC245" s="17"/>
      <c r="YD245" s="17"/>
      <c r="YE245" s="17"/>
      <c r="YF245" s="17"/>
      <c r="YG245" s="17"/>
      <c r="YH245" s="17"/>
      <c r="YI245" s="17"/>
      <c r="YJ245" s="17"/>
      <c r="YK245" s="17"/>
      <c r="YL245" s="17"/>
      <c r="YM245" s="17"/>
      <c r="YN245" s="17"/>
      <c r="YO245" s="17"/>
      <c r="YP245" s="17"/>
      <c r="YQ245" s="17"/>
      <c r="YR245" s="17"/>
      <c r="YS245" s="17"/>
      <c r="YT245" s="17"/>
      <c r="YU245" s="17"/>
      <c r="YV245" s="17"/>
      <c r="YW245" s="17"/>
      <c r="YX245" s="17"/>
      <c r="YY245" s="17"/>
      <c r="YZ245" s="17"/>
      <c r="ZA245" s="17"/>
      <c r="ZB245" s="17"/>
      <c r="ZC245" s="17"/>
      <c r="ZD245" s="17"/>
      <c r="ZE245" s="17"/>
      <c r="ZF245" s="17"/>
      <c r="ZG245" s="17"/>
      <c r="ZH245" s="17"/>
      <c r="ZI245" s="17"/>
      <c r="ZJ245" s="17"/>
      <c r="ZK245" s="17"/>
      <c r="ZL245" s="17"/>
      <c r="ZM245" s="17"/>
      <c r="ZN245" s="17"/>
      <c r="ZO245" s="17"/>
      <c r="ZP245" s="17"/>
      <c r="ZQ245" s="17"/>
      <c r="ZR245" s="17"/>
      <c r="ZS245" s="17"/>
      <c r="ZT245" s="17"/>
      <c r="ZU245" s="17"/>
      <c r="ZV245" s="17"/>
      <c r="ZW245" s="17"/>
      <c r="ZX245" s="17"/>
      <c r="ZY245" s="17"/>
      <c r="ZZ245" s="17"/>
      <c r="AAA245" s="17"/>
      <c r="AAB245" s="17"/>
      <c r="AAC245" s="17"/>
      <c r="AAD245" s="17"/>
      <c r="AAE245" s="17"/>
      <c r="AAF245" s="17"/>
      <c r="AAG245" s="17"/>
      <c r="AAH245" s="17"/>
      <c r="AAI245" s="17"/>
      <c r="AAJ245" s="17"/>
      <c r="AAK245" s="17"/>
      <c r="AAL245" s="17"/>
      <c r="AAM245" s="17"/>
      <c r="AAN245" s="17"/>
      <c r="AAO245" s="17"/>
      <c r="AAP245" s="17"/>
      <c r="AAQ245" s="17"/>
      <c r="AAR245" s="17"/>
      <c r="AAS245" s="17"/>
      <c r="AAT245" s="17"/>
      <c r="AAU245" s="17"/>
      <c r="AAV245" s="17"/>
      <c r="AAW245" s="17"/>
      <c r="AAX245" s="17"/>
      <c r="AAY245" s="17"/>
      <c r="AAZ245" s="17"/>
      <c r="ABA245" s="17"/>
      <c r="ABB245" s="17"/>
      <c r="ABC245" s="17"/>
      <c r="ABD245" s="17"/>
      <c r="ABE245" s="17"/>
      <c r="ABF245" s="17"/>
      <c r="ABG245" s="17"/>
      <c r="ABH245" s="17"/>
      <c r="ABI245" s="17"/>
      <c r="ABJ245" s="17"/>
      <c r="ABK245" s="17"/>
      <c r="ABL245" s="17"/>
      <c r="ABM245" s="17"/>
      <c r="ABN245" s="17"/>
      <c r="ABO245" s="17"/>
      <c r="ABP245" s="17"/>
      <c r="ABQ245" s="17"/>
      <c r="ABR245" s="17"/>
      <c r="ABS245" s="17"/>
      <c r="ABT245" s="17"/>
      <c r="ABU245" s="17"/>
      <c r="ABV245" s="17"/>
      <c r="ABW245" s="17"/>
      <c r="ABX245" s="17"/>
      <c r="ABY245" s="17"/>
      <c r="ABZ245" s="17"/>
      <c r="ACA245" s="17"/>
      <c r="ACB245" s="17"/>
      <c r="ACC245" s="17"/>
      <c r="ACD245" s="17"/>
      <c r="ACE245" s="17"/>
      <c r="ACF245" s="17"/>
      <c r="ACG245" s="17"/>
      <c r="ACH245" s="17"/>
      <c r="ACI245" s="17"/>
      <c r="ACJ245" s="17"/>
      <c r="ACK245" s="17"/>
      <c r="ACL245" s="17"/>
      <c r="ACM245" s="17"/>
      <c r="ACN245" s="17"/>
      <c r="ACO245" s="17"/>
      <c r="ACP245" s="17"/>
      <c r="ACQ245" s="17"/>
      <c r="ACR245" s="17"/>
      <c r="ACS245" s="17"/>
      <c r="ACT245" s="17"/>
      <c r="ACU245" s="17"/>
      <c r="ACV245" s="17"/>
      <c r="ACW245" s="17"/>
      <c r="ACX245" s="17"/>
      <c r="ACY245" s="17"/>
      <c r="ACZ245" s="17"/>
      <c r="ADA245" s="17"/>
      <c r="ADB245" s="17"/>
      <c r="ADC245" s="17"/>
      <c r="ADD245" s="17"/>
      <c r="ADE245" s="17"/>
      <c r="ADF245" s="17"/>
      <c r="ADG245" s="17"/>
      <c r="ADH245" s="17"/>
      <c r="ADI245" s="17"/>
      <c r="ADJ245" s="17"/>
      <c r="ADK245" s="17"/>
      <c r="ADL245" s="17"/>
      <c r="ADM245" s="17"/>
      <c r="ADN245" s="17"/>
      <c r="ADO245" s="17"/>
      <c r="ADP245" s="17"/>
      <c r="ADQ245" s="17"/>
      <c r="ADR245" s="17"/>
      <c r="ADS245" s="17"/>
      <c r="ADT245" s="17"/>
      <c r="ADU245" s="17"/>
      <c r="ADV245" s="17"/>
      <c r="ADW245" s="17"/>
      <c r="ADX245" s="17"/>
      <c r="ADY245" s="17"/>
      <c r="ADZ245" s="17"/>
      <c r="AEA245" s="17"/>
      <c r="AEB245" s="17"/>
      <c r="AEC245" s="17"/>
      <c r="AED245" s="17"/>
      <c r="AEE245" s="17"/>
      <c r="AEF245" s="17"/>
      <c r="AEG245" s="17"/>
      <c r="AEH245" s="17"/>
      <c r="AEI245" s="17"/>
      <c r="AEJ245" s="17"/>
      <c r="AEK245" s="17"/>
      <c r="AEL245" s="17"/>
      <c r="AEM245" s="17"/>
      <c r="AEN245" s="17"/>
      <c r="AEO245" s="17"/>
      <c r="AEP245" s="17"/>
      <c r="AEQ245" s="17"/>
      <c r="AER245" s="17"/>
      <c r="AES245" s="17"/>
      <c r="AET245" s="17"/>
      <c r="AEU245" s="17"/>
      <c r="AEV245" s="17"/>
      <c r="AEW245" s="17"/>
      <c r="AEX245" s="17"/>
      <c r="AEY245" s="17"/>
      <c r="AEZ245" s="17"/>
      <c r="AFA245" s="17"/>
      <c r="AFB245" s="17"/>
      <c r="AFC245" s="17"/>
      <c r="AFD245" s="17"/>
      <c r="AFE245" s="17"/>
      <c r="AFF245" s="17"/>
      <c r="AFG245" s="17"/>
      <c r="AFH245" s="17"/>
      <c r="AFI245" s="17"/>
      <c r="AFJ245" s="17"/>
      <c r="AFK245" s="17"/>
      <c r="AFL245" s="17"/>
      <c r="AFM245" s="17"/>
      <c r="AFN245" s="17"/>
      <c r="AFO245" s="17"/>
      <c r="AFP245" s="17"/>
      <c r="AFQ245" s="17"/>
      <c r="AFR245" s="17"/>
      <c r="AFS245" s="17"/>
      <c r="AFT245" s="17"/>
      <c r="AFU245" s="17"/>
      <c r="AFV245" s="17"/>
      <c r="AFW245" s="17"/>
      <c r="AFX245" s="17"/>
      <c r="AFY245" s="17"/>
      <c r="AFZ245" s="17"/>
      <c r="AGA245" s="17"/>
      <c r="AGB245" s="17"/>
      <c r="AGC245" s="17"/>
      <c r="AGD245" s="17"/>
      <c r="AGE245" s="17"/>
      <c r="AGF245" s="17"/>
      <c r="AGG245" s="17"/>
      <c r="AGH245" s="17"/>
      <c r="AGI245" s="17"/>
      <c r="AGJ245" s="17"/>
      <c r="AGK245" s="17"/>
      <c r="AGL245" s="17"/>
      <c r="AGM245" s="17"/>
      <c r="AGN245" s="17"/>
      <c r="AGO245" s="17"/>
      <c r="AGP245" s="17"/>
      <c r="AGQ245" s="17"/>
      <c r="AGR245" s="17"/>
      <c r="AGS245" s="17"/>
      <c r="AGT245" s="17"/>
      <c r="AGU245" s="17"/>
      <c r="AGV245" s="17"/>
      <c r="AGW245" s="17"/>
      <c r="AGX245" s="17"/>
      <c r="AGY245" s="17"/>
      <c r="AGZ245" s="17"/>
      <c r="AHA245" s="17"/>
      <c r="AHB245" s="17"/>
      <c r="AHC245" s="17"/>
      <c r="AHD245" s="17"/>
      <c r="AHE245" s="17"/>
      <c r="AHF245" s="17"/>
      <c r="AHG245" s="17"/>
      <c r="AHH245" s="17"/>
      <c r="AHI245" s="17"/>
      <c r="AHJ245" s="17"/>
      <c r="AHK245" s="17"/>
      <c r="AHL245" s="17"/>
      <c r="AHM245" s="17"/>
      <c r="AHN245" s="17"/>
      <c r="AHO245" s="17"/>
      <c r="AHP245" s="17"/>
      <c r="AHQ245" s="17"/>
      <c r="AHR245" s="17"/>
      <c r="AHS245" s="17"/>
      <c r="AHT245" s="17"/>
      <c r="AHU245" s="17"/>
      <c r="AHV245" s="17"/>
      <c r="AHW245" s="17"/>
      <c r="AHX245" s="17"/>
      <c r="AHY245" s="17"/>
      <c r="AHZ245" s="17"/>
      <c r="AIA245" s="17"/>
      <c r="AIB245" s="17"/>
      <c r="AIC245" s="17"/>
      <c r="AID245" s="17"/>
      <c r="AIE245" s="17"/>
      <c r="AIF245" s="17"/>
      <c r="AIG245" s="17"/>
      <c r="AIH245" s="17"/>
      <c r="AII245" s="17"/>
      <c r="AIJ245" s="17"/>
      <c r="AIK245" s="17"/>
      <c r="AIL245" s="17"/>
      <c r="AIM245" s="17"/>
      <c r="AIN245" s="17"/>
      <c r="AIO245" s="17"/>
      <c r="AIP245" s="17"/>
      <c r="AIQ245" s="17"/>
      <c r="AIR245" s="17"/>
      <c r="AIS245" s="17"/>
      <c r="AIT245" s="17"/>
      <c r="AIU245" s="17"/>
      <c r="AIV245" s="17"/>
      <c r="AIW245" s="17"/>
      <c r="AIX245" s="17"/>
      <c r="AIY245" s="17"/>
      <c r="AIZ245" s="17"/>
      <c r="AJA245" s="17"/>
      <c r="AJB245" s="17"/>
      <c r="AJC245" s="17"/>
      <c r="AJD245" s="17"/>
      <c r="AJE245" s="17"/>
      <c r="AJF245" s="17"/>
      <c r="AJG245" s="17"/>
      <c r="AJH245" s="17"/>
      <c r="AJI245" s="17"/>
      <c r="AJJ245" s="17"/>
      <c r="AJK245" s="17"/>
      <c r="AJL245" s="17"/>
      <c r="AJM245" s="17"/>
      <c r="AJN245" s="17"/>
      <c r="AJO245" s="17"/>
      <c r="AJP245" s="17"/>
      <c r="AJQ245" s="17"/>
      <c r="AJR245" s="17"/>
      <c r="AJS245" s="17"/>
      <c r="AJT245" s="17"/>
      <c r="AJU245" s="17"/>
      <c r="AJV245" s="17"/>
      <c r="AJW245" s="17"/>
      <c r="AJX245" s="17"/>
      <c r="AJY245" s="17"/>
      <c r="AJZ245" s="17"/>
      <c r="AKA245" s="17"/>
      <c r="AKB245" s="17"/>
      <c r="AKC245" s="17"/>
      <c r="AKD245" s="17"/>
      <c r="AKE245" s="17"/>
      <c r="AKF245" s="17"/>
      <c r="AKG245" s="17"/>
      <c r="AKH245" s="17"/>
      <c r="AKI245" s="17"/>
      <c r="AKJ245" s="17"/>
      <c r="AKK245" s="17"/>
      <c r="AKL245" s="17"/>
      <c r="AKM245" s="17"/>
      <c r="AKN245" s="17"/>
      <c r="AKO245" s="17"/>
      <c r="AKP245" s="17"/>
      <c r="AKQ245" s="17"/>
      <c r="AKR245" s="17"/>
      <c r="AKS245" s="17"/>
      <c r="AKT245" s="17"/>
      <c r="AKU245" s="17"/>
      <c r="AKV245" s="17"/>
      <c r="AKW245" s="17"/>
      <c r="AKX245" s="17"/>
      <c r="AKY245" s="17"/>
      <c r="AKZ245" s="17"/>
      <c r="ALA245" s="17"/>
      <c r="ALB245" s="17"/>
      <c r="ALC245" s="17"/>
      <c r="ALD245" s="17"/>
      <c r="ALE245" s="17"/>
      <c r="ALF245" s="17"/>
      <c r="ALG245" s="17"/>
      <c r="ALH245" s="17"/>
      <c r="ALI245" s="17"/>
      <c r="ALJ245" s="17"/>
      <c r="ALK245" s="17"/>
      <c r="ALL245" s="17"/>
      <c r="ALM245" s="17"/>
      <c r="ALN245" s="17"/>
      <c r="ALO245" s="17"/>
      <c r="ALP245" s="17"/>
      <c r="ALQ245" s="17"/>
      <c r="ALR245" s="17"/>
      <c r="ALS245" s="17"/>
      <c r="ALT245" s="17"/>
      <c r="ALU245" s="17"/>
      <c r="ALV245" s="17"/>
      <c r="ALW245" s="17"/>
      <c r="ALX245" s="17"/>
      <c r="ALY245" s="17"/>
      <c r="ALZ245" s="17"/>
      <c r="AMA245" s="17"/>
      <c r="AMB245" s="17"/>
      <c r="AMC245" s="17"/>
      <c r="AMD245" s="17"/>
      <c r="AME245" s="17"/>
      <c r="AMF245" s="17"/>
      <c r="AMG245" s="17"/>
      <c r="AMH245" s="17"/>
      <c r="AMI245" s="17"/>
      <c r="AMJ245" s="17"/>
      <c r="AMK245" s="17"/>
      <c r="AML245" s="17"/>
      <c r="AMM245" s="17"/>
      <c r="AMN245" s="17"/>
      <c r="AMO245" s="17"/>
      <c r="AMP245" s="17"/>
      <c r="AMQ245" s="17"/>
      <c r="AMR245" s="17"/>
      <c r="AMS245" s="17"/>
      <c r="AMT245" s="17"/>
      <c r="AMU245" s="17"/>
      <c r="AMV245" s="17"/>
      <c r="AMW245" s="17"/>
      <c r="AMX245" s="17"/>
      <c r="AMY245" s="17"/>
      <c r="AMZ245" s="17"/>
      <c r="ANA245" s="17"/>
      <c r="ANB245" s="17"/>
      <c r="ANC245" s="17"/>
      <c r="AND245" s="17"/>
      <c r="ANE245" s="17"/>
      <c r="ANF245" s="17"/>
      <c r="ANG245" s="17"/>
      <c r="ANH245" s="17"/>
      <c r="ANI245" s="17"/>
      <c r="ANJ245" s="17"/>
      <c r="ANK245" s="17"/>
      <c r="ANL245" s="17"/>
      <c r="ANM245" s="17"/>
      <c r="ANN245" s="17"/>
      <c r="ANO245" s="17"/>
      <c r="ANP245" s="17"/>
      <c r="ANQ245" s="17"/>
      <c r="ANR245" s="17"/>
      <c r="ANS245" s="17"/>
      <c r="ANT245" s="17"/>
      <c r="ANU245" s="17"/>
      <c r="ANV245" s="17"/>
      <c r="ANW245" s="17"/>
      <c r="ANX245" s="17"/>
      <c r="ANY245" s="17"/>
      <c r="ANZ245" s="17"/>
      <c r="AOA245" s="17"/>
      <c r="AOB245" s="17"/>
      <c r="AOC245" s="17"/>
      <c r="AOD245" s="17"/>
      <c r="AOE245" s="17"/>
      <c r="AOF245" s="17"/>
      <c r="AOG245" s="17"/>
      <c r="AOH245" s="17"/>
      <c r="AOI245" s="17"/>
      <c r="AOJ245" s="17"/>
      <c r="AOK245" s="17"/>
      <c r="AOL245" s="17"/>
      <c r="AOM245" s="17"/>
      <c r="AON245" s="17"/>
      <c r="AOO245" s="17"/>
      <c r="AOP245" s="17"/>
      <c r="AOQ245" s="17"/>
      <c r="AOR245" s="17"/>
      <c r="AOS245" s="17"/>
      <c r="AOT245" s="17"/>
      <c r="AOU245" s="17"/>
      <c r="AOV245" s="17"/>
      <c r="AOW245" s="17"/>
      <c r="AOX245" s="17"/>
      <c r="AOY245" s="17"/>
      <c r="AOZ245" s="17"/>
      <c r="APA245" s="17"/>
      <c r="APB245" s="17"/>
      <c r="APC245" s="17"/>
      <c r="APD245" s="17"/>
      <c r="APE245" s="17"/>
      <c r="APF245" s="17"/>
      <c r="APG245" s="17"/>
      <c r="APH245" s="17"/>
      <c r="API245" s="17"/>
      <c r="APJ245" s="17"/>
      <c r="APK245" s="17"/>
      <c r="APL245" s="17"/>
      <c r="APM245" s="17"/>
      <c r="APN245" s="17"/>
      <c r="APO245" s="17"/>
      <c r="APP245" s="17"/>
      <c r="APQ245" s="17"/>
      <c r="APR245" s="17"/>
      <c r="APS245" s="17"/>
      <c r="APT245" s="17"/>
      <c r="APU245" s="17"/>
      <c r="APV245" s="17"/>
      <c r="APW245" s="17"/>
      <c r="APX245" s="17"/>
      <c r="APY245" s="17"/>
      <c r="APZ245" s="17"/>
      <c r="AQA245" s="17"/>
      <c r="AQB245" s="17"/>
      <c r="AQC245" s="17"/>
      <c r="AQD245" s="17"/>
      <c r="AQE245" s="17"/>
      <c r="AQF245" s="17"/>
      <c r="AQG245" s="17"/>
      <c r="AQH245" s="17"/>
      <c r="AQI245" s="17"/>
      <c r="AQJ245" s="17"/>
      <c r="AQK245" s="17"/>
      <c r="AQL245" s="17"/>
      <c r="AQM245" s="17"/>
      <c r="AQN245" s="17"/>
      <c r="AQO245" s="17"/>
      <c r="AQP245" s="17"/>
      <c r="AQQ245" s="17"/>
      <c r="AQR245" s="17"/>
      <c r="AQS245" s="17"/>
      <c r="AQT245" s="17"/>
      <c r="AQU245" s="17"/>
      <c r="AQV245" s="17"/>
      <c r="AQW245" s="17"/>
      <c r="AQX245" s="17"/>
      <c r="AQY245" s="17"/>
      <c r="AQZ245" s="17"/>
      <c r="ARA245" s="17"/>
      <c r="ARB245" s="17"/>
      <c r="ARC245" s="17"/>
      <c r="ARD245" s="17"/>
      <c r="ARE245" s="17"/>
      <c r="ARF245" s="17"/>
      <c r="ARG245" s="17"/>
      <c r="ARH245" s="17"/>
      <c r="ARI245" s="17"/>
      <c r="ARJ245" s="17"/>
      <c r="ARK245" s="17"/>
      <c r="ARL245" s="17"/>
      <c r="ARM245" s="17"/>
      <c r="ARN245" s="17"/>
      <c r="ARO245" s="17"/>
      <c r="ARP245" s="17"/>
      <c r="ARQ245" s="17"/>
      <c r="ARR245" s="17"/>
      <c r="ARS245" s="17"/>
      <c r="ART245" s="17"/>
      <c r="ARU245" s="17"/>
      <c r="ARV245" s="17"/>
      <c r="ARW245" s="17"/>
      <c r="ARX245" s="17"/>
      <c r="ARY245" s="17"/>
      <c r="ARZ245" s="17"/>
      <c r="ASA245" s="17"/>
      <c r="ASB245" s="17"/>
      <c r="ASC245" s="17"/>
      <c r="ASD245" s="17"/>
      <c r="ASE245" s="17"/>
      <c r="ASF245" s="17"/>
      <c r="ASG245" s="17"/>
      <c r="ASH245" s="17"/>
      <c r="ASI245" s="17"/>
      <c r="ASJ245" s="17"/>
      <c r="ASK245" s="17"/>
      <c r="ASL245" s="17"/>
      <c r="ASM245" s="17"/>
      <c r="ASN245" s="17"/>
      <c r="ASO245" s="17"/>
      <c r="ASP245" s="17"/>
      <c r="ASQ245" s="17"/>
      <c r="ASR245" s="17"/>
      <c r="ASS245" s="17"/>
      <c r="AST245" s="17"/>
      <c r="ASU245" s="17"/>
      <c r="ASV245" s="17"/>
      <c r="ASW245" s="17"/>
      <c r="ASX245" s="17"/>
      <c r="ASY245" s="17"/>
      <c r="ASZ245" s="17"/>
      <c r="ATA245" s="17"/>
      <c r="ATB245" s="17"/>
      <c r="ATC245" s="17"/>
      <c r="ATD245" s="17"/>
      <c r="ATE245" s="17"/>
      <c r="ATF245" s="17"/>
      <c r="ATG245" s="17"/>
      <c r="ATH245" s="17"/>
      <c r="ATI245" s="17"/>
      <c r="ATJ245" s="17"/>
      <c r="ATK245" s="17"/>
      <c r="ATL245" s="17"/>
      <c r="ATM245" s="17"/>
      <c r="ATN245" s="17"/>
      <c r="ATO245" s="17"/>
      <c r="ATP245" s="17"/>
      <c r="ATQ245" s="17"/>
      <c r="ATR245" s="17"/>
      <c r="ATS245" s="17"/>
      <c r="ATT245" s="17"/>
      <c r="ATU245" s="17"/>
      <c r="ATV245" s="17"/>
      <c r="ATW245" s="17"/>
      <c r="ATX245" s="17"/>
      <c r="ATY245" s="17"/>
      <c r="ATZ245" s="17"/>
      <c r="AUA245" s="17"/>
      <c r="AUB245" s="17"/>
      <c r="AUC245" s="17"/>
      <c r="AUD245" s="17"/>
      <c r="AUE245" s="17"/>
      <c r="AUF245" s="17"/>
      <c r="AUG245" s="17"/>
      <c r="AUH245" s="17"/>
      <c r="AUI245" s="17"/>
      <c r="AUJ245" s="17"/>
      <c r="AUK245" s="17"/>
      <c r="AUL245" s="17"/>
      <c r="AUM245" s="17"/>
      <c r="AUN245" s="17"/>
      <c r="AUO245" s="17"/>
      <c r="AUP245" s="17"/>
      <c r="AUQ245" s="17"/>
      <c r="AUR245" s="17"/>
      <c r="AUS245" s="17"/>
      <c r="AUT245" s="17"/>
      <c r="AUU245" s="17"/>
      <c r="AUV245" s="17"/>
      <c r="AUW245" s="17"/>
      <c r="AUX245" s="17"/>
      <c r="AUY245" s="17"/>
      <c r="AUZ245" s="17"/>
      <c r="AVA245" s="17"/>
      <c r="AVB245" s="17"/>
      <c r="AVC245" s="17"/>
      <c r="AVD245" s="17"/>
      <c r="AVE245" s="17"/>
      <c r="AVF245" s="17"/>
      <c r="AVG245" s="17"/>
      <c r="AVH245" s="17"/>
      <c r="AVI245" s="17"/>
      <c r="AVJ245" s="17"/>
      <c r="AVK245" s="17"/>
      <c r="AVL245" s="17"/>
      <c r="AVM245" s="17"/>
      <c r="AVN245" s="17"/>
      <c r="AVO245" s="17"/>
      <c r="AVP245" s="17"/>
      <c r="AVQ245" s="17"/>
      <c r="AVR245" s="17"/>
      <c r="AVS245" s="17"/>
      <c r="AVT245" s="17"/>
      <c r="AVU245" s="17"/>
      <c r="AVV245" s="17"/>
      <c r="AVW245" s="17"/>
      <c r="AVX245" s="17"/>
      <c r="AVY245" s="17"/>
      <c r="AVZ245" s="17"/>
      <c r="AWA245" s="17"/>
      <c r="AWB245" s="17"/>
      <c r="AWC245" s="17"/>
      <c r="AWD245" s="17"/>
      <c r="AWE245" s="17"/>
      <c r="AWF245" s="17"/>
      <c r="AWG245" s="17"/>
      <c r="AWH245" s="17"/>
      <c r="AWI245" s="17"/>
      <c r="AWJ245" s="17"/>
      <c r="AWK245" s="17"/>
      <c r="AWL245" s="17"/>
      <c r="AWM245" s="17"/>
      <c r="AWN245" s="17"/>
      <c r="AWO245" s="17"/>
      <c r="AWP245" s="17"/>
      <c r="AWQ245" s="17"/>
      <c r="AWR245" s="17"/>
      <c r="AWS245" s="17"/>
      <c r="AWT245" s="17"/>
      <c r="AWU245" s="17"/>
      <c r="AWV245" s="17"/>
      <c r="AWW245" s="17"/>
      <c r="AWX245" s="17"/>
      <c r="AWY245" s="17"/>
      <c r="AWZ245" s="17"/>
      <c r="AXA245" s="17"/>
      <c r="AXB245" s="17"/>
      <c r="AXC245" s="17"/>
      <c r="AXD245" s="17"/>
      <c r="AXE245" s="17"/>
      <c r="AXF245" s="17"/>
      <c r="AXG245" s="17"/>
      <c r="AXH245" s="17"/>
      <c r="AXI245" s="17"/>
      <c r="AXJ245" s="17"/>
      <c r="AXK245" s="17"/>
      <c r="AXL245" s="17"/>
      <c r="AXM245" s="17"/>
      <c r="AXN245" s="17"/>
      <c r="AXO245" s="17"/>
      <c r="AXP245" s="17"/>
      <c r="AXQ245" s="17"/>
      <c r="AXR245" s="17"/>
      <c r="AXS245" s="17"/>
      <c r="AXT245" s="17"/>
      <c r="AXU245" s="17"/>
      <c r="AXV245" s="17"/>
      <c r="AXW245" s="17"/>
      <c r="AXX245" s="17"/>
      <c r="AXY245" s="17"/>
      <c r="AXZ245" s="17"/>
      <c r="AYA245" s="17"/>
      <c r="AYB245" s="17"/>
      <c r="AYC245" s="17"/>
      <c r="AYD245" s="17"/>
      <c r="AYE245" s="17"/>
      <c r="AYF245" s="17"/>
      <c r="AYG245" s="17"/>
      <c r="AYH245" s="17"/>
      <c r="AYI245" s="17"/>
      <c r="AYJ245" s="17"/>
      <c r="AYK245" s="17"/>
      <c r="AYL245" s="17"/>
      <c r="AYM245" s="17"/>
      <c r="AYN245" s="17"/>
      <c r="AYO245" s="17"/>
      <c r="AYP245" s="17"/>
      <c r="AYQ245" s="17"/>
      <c r="AYR245" s="17"/>
      <c r="AYS245" s="17"/>
      <c r="AYT245" s="17"/>
      <c r="AYU245" s="17"/>
      <c r="AYV245" s="17"/>
      <c r="AYW245" s="17"/>
      <c r="AYX245" s="17"/>
      <c r="AYY245" s="17"/>
      <c r="AYZ245" s="17"/>
      <c r="AZA245" s="17"/>
      <c r="AZB245" s="17"/>
      <c r="AZC245" s="17"/>
      <c r="AZD245" s="17"/>
      <c r="AZE245" s="17"/>
      <c r="AZF245" s="17"/>
      <c r="AZG245" s="17"/>
      <c r="AZH245" s="17"/>
      <c r="AZI245" s="17"/>
      <c r="AZJ245" s="17"/>
      <c r="AZK245" s="17"/>
      <c r="AZL245" s="17"/>
      <c r="AZM245" s="17"/>
      <c r="AZN245" s="17"/>
      <c r="AZO245" s="17"/>
      <c r="AZP245" s="17"/>
      <c r="AZQ245" s="17"/>
      <c r="AZR245" s="17"/>
      <c r="AZS245" s="17"/>
      <c r="AZT245" s="17"/>
      <c r="AZU245" s="17"/>
      <c r="AZV245" s="17"/>
      <c r="AZW245" s="17"/>
      <c r="AZX245" s="17"/>
      <c r="AZY245" s="17"/>
      <c r="AZZ245" s="17"/>
      <c r="BAA245" s="17"/>
      <c r="BAB245" s="17"/>
      <c r="BAC245" s="17"/>
      <c r="BAD245" s="17"/>
      <c r="BAE245" s="17"/>
      <c r="BAF245" s="17"/>
      <c r="BAG245" s="17"/>
      <c r="BAH245" s="17"/>
      <c r="BAI245" s="17"/>
      <c r="BAJ245" s="17"/>
      <c r="BAK245" s="17"/>
      <c r="BAL245" s="17"/>
      <c r="BAM245" s="17"/>
      <c r="BAN245" s="17"/>
      <c r="BAO245" s="17"/>
      <c r="BAP245" s="17"/>
      <c r="BAQ245" s="17"/>
      <c r="BAR245" s="17"/>
      <c r="BAS245" s="17"/>
      <c r="BAT245" s="17"/>
      <c r="BAU245" s="17"/>
      <c r="BAV245" s="17"/>
      <c r="BAW245" s="17"/>
      <c r="BAX245" s="17"/>
      <c r="BAY245" s="17"/>
      <c r="BAZ245" s="17"/>
      <c r="BBA245" s="17"/>
      <c r="BBB245" s="17"/>
      <c r="BBC245" s="17"/>
      <c r="BBD245" s="17"/>
      <c r="BBE245" s="17"/>
      <c r="BBF245" s="17"/>
      <c r="BBG245" s="17"/>
      <c r="BBH245" s="17"/>
      <c r="BBI245" s="17"/>
      <c r="BBJ245" s="17"/>
      <c r="BBK245" s="17"/>
      <c r="BBL245" s="17"/>
      <c r="BBM245" s="17"/>
      <c r="BBN245" s="17"/>
      <c r="BBO245" s="17"/>
      <c r="BBP245" s="17"/>
      <c r="BBQ245" s="17"/>
      <c r="BBR245" s="17"/>
      <c r="BBS245" s="17"/>
      <c r="BBT245" s="17"/>
      <c r="BBU245" s="17"/>
      <c r="BBV245" s="17"/>
      <c r="BBW245" s="17"/>
      <c r="BBX245" s="17"/>
      <c r="BBY245" s="17"/>
      <c r="BBZ245" s="17"/>
      <c r="BCA245" s="17"/>
      <c r="BCB245" s="17"/>
      <c r="BCC245" s="17"/>
      <c r="BCD245" s="17"/>
      <c r="BCE245" s="17"/>
      <c r="BCF245" s="17"/>
      <c r="BCG245" s="17"/>
      <c r="BCH245" s="17"/>
      <c r="BCI245" s="17"/>
      <c r="BCJ245" s="17"/>
      <c r="BCK245" s="17"/>
      <c r="BCL245" s="17"/>
      <c r="BCM245" s="17"/>
      <c r="BCN245" s="17"/>
      <c r="BCO245" s="17"/>
      <c r="BCP245" s="17"/>
      <c r="BCQ245" s="17"/>
      <c r="BCR245" s="17"/>
      <c r="BCS245" s="17"/>
      <c r="BCT245" s="17"/>
      <c r="BCU245" s="17"/>
      <c r="BCV245" s="17"/>
      <c r="BCW245" s="17"/>
      <c r="BCX245" s="17"/>
      <c r="BCY245" s="17"/>
      <c r="BCZ245" s="17"/>
      <c r="BDA245" s="17"/>
      <c r="BDB245" s="17"/>
      <c r="BDC245" s="17"/>
      <c r="BDD245" s="17"/>
      <c r="BDE245" s="17"/>
      <c r="BDF245" s="17"/>
      <c r="BDG245" s="17"/>
      <c r="BDH245" s="17"/>
      <c r="BDI245" s="17"/>
      <c r="BDJ245" s="17"/>
      <c r="BDK245" s="17"/>
      <c r="BDL245" s="17"/>
      <c r="BDM245" s="17"/>
      <c r="BDN245" s="17"/>
      <c r="BDO245" s="17"/>
      <c r="BDP245" s="17"/>
      <c r="BDQ245" s="17"/>
      <c r="BDR245" s="17"/>
      <c r="BDS245" s="17"/>
      <c r="BDT245" s="17"/>
      <c r="BDU245" s="17"/>
      <c r="BDV245" s="17"/>
      <c r="BDW245" s="17"/>
      <c r="BDX245" s="17"/>
      <c r="BDY245" s="17"/>
      <c r="BDZ245" s="17"/>
      <c r="BEA245" s="17"/>
      <c r="BEB245" s="17"/>
      <c r="BEC245" s="17"/>
      <c r="BED245" s="17"/>
      <c r="BEE245" s="17"/>
      <c r="BEF245" s="17"/>
      <c r="BEG245" s="17"/>
      <c r="BEH245" s="17"/>
      <c r="BEI245" s="17"/>
      <c r="BEJ245" s="17"/>
      <c r="BEK245" s="17"/>
      <c r="BEL245" s="17"/>
      <c r="BEM245" s="17"/>
      <c r="BEN245" s="17"/>
      <c r="BEO245" s="17"/>
      <c r="BEP245" s="17"/>
      <c r="BEQ245" s="17"/>
      <c r="BER245" s="17"/>
      <c r="BES245" s="17"/>
      <c r="BET245" s="17"/>
      <c r="BEU245" s="17"/>
      <c r="BEV245" s="17"/>
      <c r="BEW245" s="17"/>
      <c r="BEX245" s="17"/>
      <c r="BEY245" s="17"/>
      <c r="BEZ245" s="17"/>
      <c r="BFA245" s="17"/>
      <c r="BFB245" s="17"/>
      <c r="BFC245" s="17"/>
      <c r="BFD245" s="17"/>
      <c r="BFE245" s="17"/>
      <c r="BFF245" s="17"/>
      <c r="BFG245" s="17"/>
      <c r="BFH245" s="17"/>
      <c r="BFI245" s="17"/>
      <c r="BFJ245" s="17"/>
      <c r="BFK245" s="17"/>
      <c r="BFL245" s="17"/>
      <c r="BFM245" s="17"/>
      <c r="BFN245" s="17"/>
      <c r="BFO245" s="17"/>
      <c r="BFP245" s="17"/>
      <c r="BFQ245" s="17"/>
      <c r="BFR245" s="17"/>
      <c r="BFS245" s="17"/>
      <c r="BFT245" s="17"/>
      <c r="BFU245" s="17"/>
      <c r="BFV245" s="17"/>
      <c r="BFW245" s="17"/>
      <c r="BFX245" s="17"/>
      <c r="BFY245" s="17"/>
      <c r="BFZ245" s="17"/>
      <c r="BGA245" s="17"/>
      <c r="BGB245" s="17"/>
      <c r="BGC245" s="17"/>
      <c r="BGD245" s="17"/>
      <c r="BGE245" s="17"/>
      <c r="BGF245" s="17"/>
      <c r="BGG245" s="17"/>
      <c r="BGH245" s="17"/>
      <c r="BGI245" s="17"/>
      <c r="BGJ245" s="17"/>
      <c r="BGK245" s="17"/>
      <c r="BGL245" s="17"/>
      <c r="BGM245" s="17"/>
      <c r="BGN245" s="17"/>
      <c r="BGO245" s="17"/>
      <c r="BGP245" s="17"/>
      <c r="BGQ245" s="17"/>
      <c r="BGR245" s="17"/>
      <c r="BGS245" s="17"/>
      <c r="BGT245" s="17"/>
      <c r="BGU245" s="17"/>
      <c r="BGV245" s="17"/>
      <c r="BGW245" s="17"/>
      <c r="BGX245" s="17"/>
      <c r="BGY245" s="17"/>
      <c r="BGZ245" s="17"/>
      <c r="BHA245" s="17"/>
      <c r="BHB245" s="17"/>
      <c r="BHC245" s="17"/>
      <c r="BHD245" s="17"/>
      <c r="BHE245" s="17"/>
      <c r="BHF245" s="17"/>
      <c r="BHG245" s="17"/>
      <c r="BHH245" s="17"/>
      <c r="BHI245" s="17"/>
      <c r="BHJ245" s="17"/>
      <c r="BHK245" s="17"/>
      <c r="BHL245" s="17"/>
      <c r="BHM245" s="17"/>
      <c r="BHN245" s="17"/>
      <c r="BHO245" s="17"/>
      <c r="BHP245" s="17"/>
      <c r="BHQ245" s="17"/>
      <c r="BHR245" s="17"/>
      <c r="BHS245" s="17"/>
      <c r="BHT245" s="17"/>
      <c r="BHU245" s="17"/>
      <c r="BHV245" s="17"/>
      <c r="BHW245" s="17"/>
      <c r="BHX245" s="17"/>
      <c r="BHY245" s="17"/>
      <c r="BHZ245" s="17"/>
      <c r="BIA245" s="17"/>
      <c r="BIB245" s="17"/>
      <c r="BIC245" s="17"/>
      <c r="BID245" s="17"/>
      <c r="BIE245" s="17"/>
      <c r="BIF245" s="17"/>
      <c r="BIG245" s="17"/>
      <c r="BIH245" s="17"/>
      <c r="BII245" s="17"/>
      <c r="BIJ245" s="17"/>
      <c r="BIK245" s="17"/>
      <c r="BIL245" s="17"/>
      <c r="BIM245" s="17"/>
      <c r="BIN245" s="17"/>
      <c r="BIO245" s="17"/>
      <c r="BIP245" s="17"/>
      <c r="BIQ245" s="17"/>
      <c r="BIR245" s="17"/>
      <c r="BIS245" s="17"/>
      <c r="BIT245" s="17"/>
      <c r="BIU245" s="17"/>
      <c r="BIV245" s="17"/>
      <c r="BIW245" s="17"/>
      <c r="BIX245" s="17"/>
      <c r="BIY245" s="17"/>
      <c r="BIZ245" s="17"/>
      <c r="BJA245" s="17"/>
      <c r="BJB245" s="17"/>
      <c r="BJC245" s="17"/>
      <c r="BJD245" s="17"/>
      <c r="BJE245" s="17"/>
      <c r="BJF245" s="17"/>
      <c r="BJG245" s="17"/>
      <c r="BJH245" s="17"/>
      <c r="BJI245" s="17"/>
      <c r="BJJ245" s="17"/>
      <c r="BJK245" s="17"/>
      <c r="BJL245" s="17"/>
      <c r="BJM245" s="17"/>
      <c r="BJN245" s="17"/>
      <c r="BJO245" s="17"/>
      <c r="BJP245" s="17"/>
      <c r="BJQ245" s="17"/>
      <c r="BJR245" s="17"/>
      <c r="BJS245" s="17"/>
      <c r="BJT245" s="17"/>
      <c r="BJU245" s="17"/>
      <c r="BJV245" s="17"/>
      <c r="BJW245" s="17"/>
      <c r="BJX245" s="17"/>
      <c r="BJY245" s="17"/>
      <c r="BJZ245" s="17"/>
      <c r="BKA245" s="17"/>
      <c r="BKB245" s="17"/>
      <c r="BKC245" s="17"/>
      <c r="BKD245" s="17"/>
      <c r="BKE245" s="17"/>
      <c r="BKF245" s="17"/>
      <c r="BKG245" s="17"/>
      <c r="BKH245" s="17"/>
      <c r="BKI245" s="17"/>
      <c r="BKJ245" s="17"/>
      <c r="BKK245" s="17"/>
      <c r="BKL245" s="17"/>
      <c r="BKM245" s="17"/>
      <c r="BKN245" s="17"/>
      <c r="BKO245" s="17"/>
      <c r="BKP245" s="17"/>
      <c r="BKQ245" s="17"/>
      <c r="BKR245" s="17"/>
      <c r="BKS245" s="17"/>
      <c r="BKT245" s="17"/>
      <c r="BKU245" s="17"/>
      <c r="BKV245" s="17"/>
      <c r="BKW245" s="17"/>
      <c r="BKX245" s="17"/>
      <c r="BKY245" s="17"/>
      <c r="BKZ245" s="17"/>
      <c r="BLA245" s="17"/>
      <c r="BLB245" s="17"/>
      <c r="BLC245" s="17"/>
      <c r="BLD245" s="17"/>
      <c r="BLE245" s="17"/>
      <c r="BLF245" s="17"/>
      <c r="BLG245" s="17"/>
      <c r="BLH245" s="17"/>
      <c r="BLI245" s="17"/>
      <c r="BLJ245" s="17"/>
      <c r="BLK245" s="17"/>
      <c r="BLL245" s="17"/>
      <c r="BLM245" s="17"/>
      <c r="BLN245" s="17"/>
      <c r="BLO245" s="17"/>
      <c r="BLP245" s="17"/>
      <c r="BLQ245" s="17"/>
      <c r="BLR245" s="17"/>
      <c r="BLS245" s="17"/>
      <c r="BLT245" s="17"/>
      <c r="BLU245" s="17"/>
      <c r="BLV245" s="17"/>
      <c r="BLW245" s="17"/>
      <c r="BLX245" s="17"/>
      <c r="BLY245" s="17"/>
      <c r="BLZ245" s="17"/>
      <c r="BMA245" s="17"/>
      <c r="BMB245" s="17"/>
      <c r="BMC245" s="17"/>
      <c r="BMD245" s="17"/>
      <c r="BME245" s="17"/>
      <c r="BMF245" s="17"/>
      <c r="BMG245" s="17"/>
      <c r="BMH245" s="17"/>
      <c r="BMI245" s="17"/>
      <c r="BMJ245" s="17"/>
      <c r="BMK245" s="17"/>
      <c r="BML245" s="17"/>
      <c r="BMM245" s="17"/>
      <c r="BMN245" s="17"/>
      <c r="BMO245" s="17"/>
      <c r="BMP245" s="17"/>
      <c r="BMQ245" s="17"/>
      <c r="BMR245" s="17"/>
      <c r="BMS245" s="17"/>
      <c r="BMT245" s="17"/>
      <c r="BMU245" s="17"/>
      <c r="BMV245" s="17"/>
      <c r="BMW245" s="17"/>
      <c r="BMX245" s="17"/>
      <c r="BMY245" s="17"/>
      <c r="BMZ245" s="17"/>
      <c r="BNA245" s="17"/>
      <c r="BNB245" s="17"/>
      <c r="BNC245" s="17"/>
      <c r="BND245" s="17"/>
      <c r="BNE245" s="17"/>
      <c r="BNF245" s="17"/>
      <c r="BNG245" s="17"/>
      <c r="BNH245" s="17"/>
      <c r="BNI245" s="17"/>
      <c r="BNJ245" s="17"/>
      <c r="BNK245" s="17"/>
      <c r="BNL245" s="17"/>
      <c r="BNM245" s="17"/>
      <c r="BNN245" s="17"/>
      <c r="BNO245" s="17"/>
      <c r="BNP245" s="17"/>
      <c r="BNQ245" s="17"/>
      <c r="BNR245" s="17"/>
      <c r="BNS245" s="17"/>
      <c r="BNT245" s="17"/>
      <c r="BNU245" s="17"/>
      <c r="BNV245" s="17"/>
      <c r="BNW245" s="17"/>
      <c r="BNX245" s="17"/>
      <c r="BNY245" s="17"/>
      <c r="BNZ245" s="17"/>
      <c r="BOA245" s="17"/>
      <c r="BOB245" s="17"/>
      <c r="BOC245" s="17"/>
      <c r="BOD245" s="17"/>
      <c r="BOE245" s="17"/>
      <c r="BOF245" s="17"/>
      <c r="BOG245" s="17"/>
      <c r="BOH245" s="17"/>
      <c r="BOI245" s="17"/>
      <c r="BOJ245" s="17"/>
      <c r="BOK245" s="17"/>
      <c r="BOL245" s="17"/>
      <c r="BOM245" s="17"/>
      <c r="BON245" s="17"/>
      <c r="BOO245" s="17"/>
      <c r="BOP245" s="17"/>
      <c r="BOQ245" s="17"/>
      <c r="BOR245" s="17"/>
      <c r="BOS245" s="17"/>
      <c r="BOT245" s="17"/>
      <c r="BOU245" s="17"/>
      <c r="BOV245" s="17"/>
      <c r="BOW245" s="17"/>
      <c r="BOX245" s="17"/>
      <c r="BOY245" s="17"/>
      <c r="BOZ245" s="17"/>
      <c r="BPA245" s="17"/>
      <c r="BPB245" s="17"/>
      <c r="BPC245" s="17"/>
      <c r="BPD245" s="17"/>
      <c r="BPE245" s="17"/>
      <c r="BPF245" s="17"/>
      <c r="BPG245" s="17"/>
      <c r="BPH245" s="17"/>
      <c r="BPI245" s="17"/>
      <c r="BPJ245" s="17"/>
      <c r="BPK245" s="17"/>
      <c r="BPL245" s="17"/>
      <c r="BPM245" s="17"/>
      <c r="BPN245" s="17"/>
      <c r="BPO245" s="17"/>
      <c r="BPP245" s="17"/>
      <c r="BPQ245" s="17"/>
      <c r="BPR245" s="17"/>
      <c r="BPS245" s="17"/>
      <c r="BPT245" s="17"/>
      <c r="BPU245" s="17"/>
      <c r="BPV245" s="17"/>
      <c r="BPW245" s="17"/>
      <c r="BPX245" s="17"/>
      <c r="BPY245" s="17"/>
      <c r="BPZ245" s="17"/>
      <c r="BQA245" s="17"/>
      <c r="BQB245" s="17"/>
      <c r="BQC245" s="17"/>
      <c r="BQD245" s="17"/>
      <c r="BQE245" s="17"/>
      <c r="BQF245" s="17"/>
      <c r="BQG245" s="17"/>
      <c r="BQH245" s="17"/>
      <c r="BQI245" s="17"/>
      <c r="BQJ245" s="17"/>
      <c r="BQK245" s="17"/>
      <c r="BQL245" s="17"/>
      <c r="BQM245" s="17"/>
      <c r="BQN245" s="17"/>
      <c r="BQO245" s="17"/>
      <c r="BQP245" s="17"/>
      <c r="BQQ245" s="17"/>
      <c r="BQR245" s="17"/>
      <c r="BQS245" s="17"/>
      <c r="BQT245" s="17"/>
      <c r="BQU245" s="17"/>
      <c r="BQV245" s="17"/>
      <c r="BQW245" s="17"/>
      <c r="BQX245" s="17"/>
      <c r="BQY245" s="17"/>
      <c r="BQZ245" s="17"/>
      <c r="BRA245" s="17"/>
      <c r="BRB245" s="17"/>
      <c r="BRC245" s="17"/>
      <c r="BRD245" s="17"/>
      <c r="BRE245" s="17"/>
      <c r="BRF245" s="17"/>
      <c r="BRG245" s="17"/>
      <c r="BRH245" s="17"/>
      <c r="BRI245" s="17"/>
      <c r="BRJ245" s="17"/>
      <c r="BRK245" s="17"/>
      <c r="BRL245" s="17"/>
      <c r="BRM245" s="17"/>
      <c r="BRN245" s="17"/>
      <c r="BRO245" s="17"/>
      <c r="BRP245" s="17"/>
      <c r="BRQ245" s="17"/>
      <c r="BRR245" s="17"/>
      <c r="BRS245" s="17"/>
      <c r="BRT245" s="17"/>
      <c r="BRU245" s="17"/>
      <c r="BRV245" s="17"/>
      <c r="BRW245" s="17"/>
      <c r="BRX245" s="17"/>
      <c r="BRY245" s="17"/>
      <c r="BRZ245" s="17"/>
      <c r="BSA245" s="17"/>
      <c r="BSB245" s="17"/>
      <c r="BSC245" s="17"/>
      <c r="BSD245" s="17"/>
      <c r="BSE245" s="17"/>
      <c r="BSF245" s="17"/>
      <c r="BSG245" s="17"/>
      <c r="BSH245" s="17"/>
      <c r="BSI245" s="17"/>
      <c r="BSJ245" s="17"/>
      <c r="BSK245" s="17"/>
      <c r="BSL245" s="17"/>
      <c r="BSM245" s="17"/>
      <c r="BSN245" s="17"/>
      <c r="BSO245" s="17"/>
      <c r="BSP245" s="17"/>
      <c r="BSQ245" s="17"/>
      <c r="BSR245" s="17"/>
      <c r="BSS245" s="17"/>
      <c r="BST245" s="17"/>
      <c r="BSU245" s="17"/>
      <c r="BSV245" s="17"/>
      <c r="BSW245" s="17"/>
      <c r="BSX245" s="17"/>
      <c r="BSY245" s="17"/>
      <c r="BSZ245" s="17"/>
      <c r="BTA245" s="17"/>
      <c r="BTB245" s="17"/>
      <c r="BTC245" s="17"/>
      <c r="BTD245" s="17"/>
      <c r="BTE245" s="17"/>
      <c r="BTF245" s="17"/>
      <c r="BTG245" s="17"/>
      <c r="BTH245" s="17"/>
      <c r="BTI245" s="17"/>
      <c r="BTJ245" s="17"/>
      <c r="BTK245" s="17"/>
      <c r="BTL245" s="17"/>
      <c r="BTM245" s="17"/>
      <c r="BTN245" s="17"/>
      <c r="BTO245" s="17"/>
      <c r="BTP245" s="17"/>
      <c r="BTQ245" s="17"/>
      <c r="BTR245" s="17"/>
      <c r="BTS245" s="17"/>
      <c r="BTT245" s="17"/>
      <c r="BTU245" s="17"/>
      <c r="BTV245" s="17"/>
      <c r="BTW245" s="17"/>
      <c r="BTX245" s="17"/>
      <c r="BTY245" s="17"/>
      <c r="BTZ245" s="17"/>
      <c r="BUA245" s="17"/>
      <c r="BUB245" s="17"/>
      <c r="BUC245" s="17"/>
      <c r="BUD245" s="17"/>
      <c r="BUE245" s="17"/>
      <c r="BUF245" s="17"/>
      <c r="BUG245" s="17"/>
      <c r="BUH245" s="17"/>
      <c r="BUI245" s="17"/>
      <c r="BUJ245" s="17"/>
      <c r="BUK245" s="17"/>
      <c r="BUL245" s="17"/>
      <c r="BUM245" s="17"/>
      <c r="BUN245" s="17"/>
      <c r="BUO245" s="17"/>
      <c r="BUP245" s="17"/>
      <c r="BUQ245" s="17"/>
      <c r="BUR245" s="17"/>
      <c r="BUS245" s="17"/>
      <c r="BUT245" s="17"/>
      <c r="BUU245" s="17"/>
      <c r="BUV245" s="17"/>
      <c r="BUW245" s="17"/>
      <c r="BUX245" s="17"/>
      <c r="BUY245" s="17"/>
      <c r="BUZ245" s="17"/>
      <c r="BVA245" s="17"/>
      <c r="BVB245" s="17"/>
      <c r="BVC245" s="17"/>
      <c r="BVD245" s="17"/>
      <c r="BVE245" s="17"/>
      <c r="BVF245" s="17"/>
      <c r="BVG245" s="17"/>
      <c r="BVH245" s="17"/>
      <c r="BVI245" s="17"/>
      <c r="BVJ245" s="17"/>
      <c r="BVK245" s="17"/>
      <c r="BVL245" s="17"/>
      <c r="BVM245" s="17"/>
      <c r="BVN245" s="17"/>
      <c r="BVO245" s="17"/>
      <c r="BVP245" s="17"/>
      <c r="BVQ245" s="17"/>
      <c r="BVR245" s="17"/>
      <c r="BVS245" s="17"/>
      <c r="BVT245" s="17"/>
      <c r="BVU245" s="17"/>
      <c r="BVV245" s="17"/>
      <c r="BVW245" s="17"/>
      <c r="BVX245" s="17"/>
      <c r="BVY245" s="17"/>
      <c r="BVZ245" s="17"/>
      <c r="BWA245" s="17"/>
      <c r="BWB245" s="17"/>
      <c r="BWC245" s="17"/>
      <c r="BWD245" s="17"/>
      <c r="BWE245" s="17"/>
      <c r="BWF245" s="17"/>
      <c r="BWG245" s="17"/>
      <c r="BWH245" s="17"/>
      <c r="BWI245" s="17"/>
      <c r="BWJ245" s="17"/>
      <c r="BWK245" s="17"/>
      <c r="BWL245" s="17"/>
      <c r="BWM245" s="17"/>
      <c r="BWN245" s="17"/>
      <c r="BWO245" s="17"/>
      <c r="BWP245" s="17"/>
      <c r="BWQ245" s="17"/>
      <c r="BWR245" s="17"/>
      <c r="BWS245" s="17"/>
      <c r="BWT245" s="17"/>
      <c r="BWU245" s="17"/>
      <c r="BWV245" s="17"/>
      <c r="BWW245" s="17"/>
      <c r="BWX245" s="17"/>
      <c r="BWY245" s="17"/>
      <c r="BWZ245" s="17"/>
      <c r="BXA245" s="17"/>
      <c r="BXB245" s="17"/>
      <c r="BXC245" s="17"/>
      <c r="BXD245" s="17"/>
      <c r="BXE245" s="17"/>
      <c r="BXF245" s="17"/>
      <c r="BXG245" s="17"/>
      <c r="BXH245" s="17"/>
      <c r="BXI245" s="17"/>
      <c r="BXJ245" s="17"/>
      <c r="BXK245" s="17"/>
      <c r="BXL245" s="17"/>
      <c r="BXM245" s="17"/>
      <c r="BXN245" s="17"/>
      <c r="BXO245" s="17"/>
      <c r="BXP245" s="17"/>
      <c r="BXQ245" s="17"/>
      <c r="BXR245" s="17"/>
      <c r="BXS245" s="17"/>
      <c r="BXT245" s="17"/>
      <c r="BXU245" s="17"/>
      <c r="BXV245" s="17"/>
      <c r="BXW245" s="17"/>
      <c r="BXX245" s="17"/>
      <c r="BXY245" s="17"/>
      <c r="BXZ245" s="17"/>
      <c r="BYA245" s="17"/>
      <c r="BYB245" s="17"/>
      <c r="BYC245" s="17"/>
      <c r="BYD245" s="17"/>
      <c r="BYE245" s="17"/>
      <c r="BYF245" s="17"/>
      <c r="BYG245" s="17"/>
      <c r="BYH245" s="17"/>
      <c r="BYI245" s="17"/>
      <c r="BYJ245" s="17"/>
      <c r="BYK245" s="17"/>
      <c r="BYL245" s="17"/>
      <c r="BYM245" s="17"/>
      <c r="BYN245" s="17"/>
      <c r="BYO245" s="17"/>
      <c r="BYP245" s="17"/>
      <c r="BYQ245" s="17"/>
      <c r="BYR245" s="17"/>
      <c r="BYS245" s="17"/>
      <c r="BYT245" s="17"/>
      <c r="BYU245" s="17"/>
      <c r="BYV245" s="17"/>
      <c r="BYW245" s="17"/>
      <c r="BYX245" s="17"/>
      <c r="BYY245" s="17"/>
      <c r="BYZ245" s="17"/>
      <c r="BZA245" s="17"/>
      <c r="BZB245" s="17"/>
      <c r="BZC245" s="17"/>
      <c r="BZD245" s="17"/>
      <c r="BZE245" s="17"/>
      <c r="BZF245" s="17"/>
      <c r="BZG245" s="17"/>
      <c r="BZH245" s="17"/>
      <c r="BZI245" s="17"/>
      <c r="BZJ245" s="17"/>
      <c r="BZK245" s="17"/>
      <c r="BZL245" s="17"/>
      <c r="BZM245" s="17"/>
      <c r="BZN245" s="17"/>
      <c r="BZO245" s="17"/>
      <c r="BZP245" s="17"/>
      <c r="BZQ245" s="17"/>
      <c r="BZR245" s="17"/>
      <c r="BZS245" s="17"/>
      <c r="BZT245" s="17"/>
      <c r="BZU245" s="17"/>
      <c r="BZV245" s="17"/>
      <c r="BZW245" s="17"/>
      <c r="BZX245" s="17"/>
      <c r="BZY245" s="17"/>
      <c r="BZZ245" s="17"/>
      <c r="CAA245" s="17"/>
      <c r="CAB245" s="17"/>
      <c r="CAC245" s="17"/>
      <c r="CAD245" s="17"/>
      <c r="CAE245" s="17"/>
      <c r="CAF245" s="17"/>
      <c r="CAG245" s="17"/>
      <c r="CAH245" s="17"/>
      <c r="CAI245" s="17"/>
      <c r="CAJ245" s="17"/>
      <c r="CAK245" s="17"/>
      <c r="CAL245" s="17"/>
      <c r="CAM245" s="17"/>
      <c r="CAN245" s="17"/>
      <c r="CAO245" s="17"/>
      <c r="CAP245" s="17"/>
      <c r="CAQ245" s="17"/>
      <c r="CAR245" s="17"/>
      <c r="CAS245" s="17"/>
      <c r="CAT245" s="17"/>
      <c r="CAU245" s="17"/>
      <c r="CAV245" s="17"/>
      <c r="CAW245" s="17"/>
      <c r="CAX245" s="17"/>
      <c r="CAY245" s="17"/>
      <c r="CAZ245" s="17"/>
      <c r="CBA245" s="17"/>
      <c r="CBB245" s="17"/>
      <c r="CBC245" s="17"/>
      <c r="CBD245" s="17"/>
      <c r="CBE245" s="17"/>
      <c r="CBF245" s="17"/>
      <c r="CBG245" s="17"/>
      <c r="CBH245" s="17"/>
      <c r="CBI245" s="17"/>
      <c r="CBJ245" s="17"/>
      <c r="CBK245" s="17"/>
      <c r="CBL245" s="17"/>
      <c r="CBM245" s="17"/>
      <c r="CBN245" s="17"/>
      <c r="CBO245" s="17"/>
      <c r="CBP245" s="17"/>
      <c r="CBQ245" s="17"/>
      <c r="CBR245" s="17"/>
      <c r="CBS245" s="17"/>
      <c r="CBT245" s="17"/>
      <c r="CBU245" s="17"/>
      <c r="CBV245" s="17"/>
      <c r="CBW245" s="17"/>
      <c r="CBX245" s="17"/>
      <c r="CBY245" s="17"/>
      <c r="CBZ245" s="17"/>
      <c r="CCA245" s="17"/>
      <c r="CCB245" s="17"/>
      <c r="CCC245" s="17"/>
      <c r="CCD245" s="17"/>
      <c r="CCE245" s="17"/>
      <c r="CCF245" s="17"/>
      <c r="CCG245" s="17"/>
      <c r="CCH245" s="17"/>
      <c r="CCI245" s="17"/>
      <c r="CCJ245" s="17"/>
      <c r="CCK245" s="17"/>
      <c r="CCL245" s="17"/>
      <c r="CCM245" s="17"/>
      <c r="CCN245" s="17"/>
      <c r="CCO245" s="17"/>
      <c r="CCP245" s="17"/>
      <c r="CCQ245" s="17"/>
      <c r="CCR245" s="17"/>
      <c r="CCS245" s="17"/>
      <c r="CCT245" s="17"/>
      <c r="CCU245" s="17"/>
      <c r="CCV245" s="17"/>
      <c r="CCW245" s="17"/>
      <c r="CCX245" s="17"/>
      <c r="CCY245" s="17"/>
      <c r="CCZ245" s="17"/>
      <c r="CDA245" s="17"/>
      <c r="CDB245" s="17"/>
      <c r="CDC245" s="17"/>
      <c r="CDD245" s="17"/>
      <c r="CDE245" s="17"/>
      <c r="CDF245" s="17"/>
      <c r="CDG245" s="17"/>
      <c r="CDH245" s="17"/>
      <c r="CDI245" s="17"/>
      <c r="CDJ245" s="17"/>
      <c r="CDK245" s="17"/>
      <c r="CDL245" s="17"/>
      <c r="CDM245" s="17"/>
      <c r="CDN245" s="17"/>
      <c r="CDO245" s="17"/>
      <c r="CDP245" s="17"/>
      <c r="CDQ245" s="17"/>
      <c r="CDR245" s="17"/>
      <c r="CDS245" s="17"/>
      <c r="CDT245" s="17"/>
      <c r="CDU245" s="17"/>
    </row>
    <row r="246">
      <c r="A246" s="14" t="s">
        <v>2711</v>
      </c>
      <c r="B246" s="14" t="s">
        <v>4577</v>
      </c>
      <c r="C246" s="14" t="s">
        <v>2713</v>
      </c>
      <c r="D246" s="14" t="s">
        <v>4578</v>
      </c>
      <c r="E246" s="14" t="s">
        <v>4318</v>
      </c>
      <c r="F246" s="14" t="s">
        <v>2835</v>
      </c>
      <c r="I246" s="14" t="s">
        <v>4319</v>
      </c>
      <c r="J246" s="14" t="s">
        <v>2618</v>
      </c>
      <c r="K246" s="14" t="s">
        <v>2619</v>
      </c>
      <c r="L246" s="14" t="s">
        <v>2658</v>
      </c>
      <c r="M246" s="16">
        <v>1.0</v>
      </c>
      <c r="N246" s="14" t="s">
        <v>2690</v>
      </c>
      <c r="O246" s="14" t="s">
        <v>2690</v>
      </c>
      <c r="P246" s="14" t="s">
        <v>2690</v>
      </c>
      <c r="Q246" s="16">
        <v>11.0</v>
      </c>
      <c r="R246" s="16">
        <v>4112528.0</v>
      </c>
      <c r="S246" s="16">
        <v>4112528.0</v>
      </c>
      <c r="T246" s="14" t="s">
        <v>2631</v>
      </c>
      <c r="U246" s="14" t="s">
        <v>2630</v>
      </c>
      <c r="V246" s="14" t="s">
        <v>4320</v>
      </c>
      <c r="W246" s="14" t="s">
        <v>4321</v>
      </c>
      <c r="X246" s="16">
        <v>0.1</v>
      </c>
      <c r="Y246" s="17"/>
      <c r="Z246" s="16">
        <v>16.0</v>
      </c>
      <c r="AA246" s="16">
        <v>147.0</v>
      </c>
      <c r="AB246" s="17"/>
      <c r="AC246" s="16">
        <v>185.0</v>
      </c>
      <c r="AD246" s="16">
        <v>84.0</v>
      </c>
      <c r="AE246" s="22">
        <v>45638.0</v>
      </c>
      <c r="AF246" s="17"/>
      <c r="AG246" s="14" t="s">
        <v>2876</v>
      </c>
      <c r="AI246" s="17"/>
      <c r="AJ246" s="17"/>
      <c r="AK246" s="17"/>
      <c r="AL246" s="16">
        <v>82.0</v>
      </c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4" t="s">
        <v>4579</v>
      </c>
      <c r="BB246" s="17"/>
      <c r="BC246" s="17"/>
      <c r="BD246" s="17"/>
      <c r="BE246" s="17"/>
      <c r="BF246" s="14" t="s">
        <v>2574</v>
      </c>
      <c r="BG246" s="16">
        <v>1.0</v>
      </c>
      <c r="BH246" s="14" t="s">
        <v>2564</v>
      </c>
      <c r="BI246" s="14" t="s">
        <v>2594</v>
      </c>
      <c r="BJ246" s="14" t="s">
        <v>2566</v>
      </c>
      <c r="BK246" s="17"/>
      <c r="BL246" s="17"/>
      <c r="BM246" s="16">
        <v>2.8</v>
      </c>
      <c r="BN246" s="17"/>
      <c r="BO246" s="17"/>
      <c r="BP246" s="17"/>
      <c r="BQ246" s="17"/>
      <c r="BR246" s="17"/>
      <c r="BS246" s="16">
        <v>0.0022</v>
      </c>
      <c r="BT246" s="16">
        <v>13.4135516</v>
      </c>
      <c r="BU246" s="14" t="s">
        <v>2567</v>
      </c>
      <c r="BV246" s="14" t="s">
        <v>3192</v>
      </c>
      <c r="BW246" s="14" t="s">
        <v>2569</v>
      </c>
      <c r="BX246" s="16">
        <v>1.0</v>
      </c>
      <c r="BY246" s="14" t="s">
        <v>2718</v>
      </c>
      <c r="BZ246" s="16">
        <v>408.0</v>
      </c>
      <c r="CA246" s="16">
        <v>-30310.0</v>
      </c>
      <c r="CB246" s="16">
        <v>0.0</v>
      </c>
      <c r="CC246" s="16">
        <v>13.4135516</v>
      </c>
      <c r="CD246" s="14" t="s">
        <v>2571</v>
      </c>
      <c r="CE246" s="16">
        <v>13.4135516</v>
      </c>
      <c r="CF246" s="14" t="s">
        <v>2572</v>
      </c>
      <c r="CG246" s="14" t="s">
        <v>2704</v>
      </c>
      <c r="CH246" s="19">
        <v>40702.0</v>
      </c>
      <c r="CI246" s="14" t="s">
        <v>2826</v>
      </c>
      <c r="CJ246" s="14" t="s">
        <v>2736</v>
      </c>
      <c r="CK246" s="14" t="s">
        <v>2574</v>
      </c>
      <c r="CL246" s="14" t="s">
        <v>4580</v>
      </c>
      <c r="CM246" s="20">
        <v>2403358.0</v>
      </c>
      <c r="CN246" s="14" t="s">
        <v>4580</v>
      </c>
      <c r="CO246" s="14" t="s">
        <v>2563</v>
      </c>
      <c r="CP246" s="14" t="s">
        <v>2563</v>
      </c>
      <c r="CQ246" s="16">
        <v>0.2683</v>
      </c>
      <c r="CR246" s="16">
        <v>0.0</v>
      </c>
      <c r="CS246" s="14" t="s">
        <v>2574</v>
      </c>
      <c r="CT246" s="14" t="s">
        <v>4581</v>
      </c>
      <c r="CU246" s="14" t="s">
        <v>2577</v>
      </c>
      <c r="CV246" s="14" t="s">
        <v>2706</v>
      </c>
      <c r="CW246" s="14" t="s">
        <v>2768</v>
      </c>
      <c r="CX246" s="14" t="s">
        <v>2580</v>
      </c>
      <c r="CY246" s="16">
        <v>13.4135516</v>
      </c>
      <c r="CZ246" s="14" t="s">
        <v>2581</v>
      </c>
      <c r="DA246" s="14" t="s">
        <v>2574</v>
      </c>
      <c r="DB246" s="14" t="s">
        <v>2574</v>
      </c>
      <c r="DC246" s="14" t="s">
        <v>2653</v>
      </c>
      <c r="DD246" s="14" t="s">
        <v>4582</v>
      </c>
      <c r="DE246" s="14" t="s">
        <v>2563</v>
      </c>
      <c r="DF246" s="14" t="s">
        <v>2574</v>
      </c>
      <c r="DG246" s="14" t="s">
        <v>4583</v>
      </c>
      <c r="DH246" s="14" t="s">
        <v>4584</v>
      </c>
      <c r="DI246" s="14" t="s">
        <v>2724</v>
      </c>
      <c r="DJ246" s="14" t="s">
        <v>4585</v>
      </c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  <c r="KL246" s="17"/>
      <c r="KM246" s="17"/>
      <c r="KN246" s="17"/>
      <c r="KO246" s="17"/>
      <c r="KP246" s="17"/>
      <c r="KQ246" s="17"/>
      <c r="KR246" s="17"/>
      <c r="KS246" s="17"/>
      <c r="KT246" s="17"/>
      <c r="KU246" s="17"/>
      <c r="KV246" s="17"/>
      <c r="KW246" s="17"/>
      <c r="KX246" s="17"/>
      <c r="KY246" s="17"/>
      <c r="KZ246" s="17"/>
      <c r="LA246" s="17"/>
      <c r="LB246" s="17"/>
      <c r="LC246" s="17"/>
      <c r="LD246" s="17"/>
      <c r="LE246" s="17"/>
      <c r="LF246" s="17"/>
      <c r="LG246" s="17"/>
      <c r="LH246" s="17"/>
      <c r="LI246" s="17"/>
      <c r="LJ246" s="17"/>
      <c r="LK246" s="17"/>
      <c r="LL246" s="17"/>
      <c r="LM246" s="17"/>
      <c r="LN246" s="17"/>
      <c r="LO246" s="17"/>
      <c r="LP246" s="17"/>
      <c r="LQ246" s="17"/>
      <c r="LR246" s="17"/>
      <c r="LS246" s="17"/>
      <c r="LT246" s="17"/>
      <c r="LU246" s="17"/>
      <c r="LV246" s="17"/>
      <c r="LW246" s="17"/>
      <c r="LX246" s="17"/>
      <c r="LY246" s="17"/>
      <c r="LZ246" s="17"/>
      <c r="MA246" s="17"/>
      <c r="MB246" s="17"/>
      <c r="MC246" s="17"/>
      <c r="MD246" s="17"/>
      <c r="ME246" s="17"/>
      <c r="MF246" s="17"/>
      <c r="MG246" s="17"/>
      <c r="MH246" s="17"/>
      <c r="MI246" s="17"/>
      <c r="MJ246" s="17"/>
      <c r="MK246" s="17"/>
      <c r="ML246" s="17"/>
      <c r="MM246" s="17"/>
      <c r="MN246" s="17"/>
      <c r="MO246" s="17"/>
      <c r="MP246" s="17"/>
      <c r="MQ246" s="17"/>
      <c r="MR246" s="17"/>
      <c r="MS246" s="17"/>
      <c r="MT246" s="17"/>
      <c r="MU246" s="17"/>
      <c r="MV246" s="17"/>
      <c r="MW246" s="17"/>
      <c r="MX246" s="17"/>
      <c r="MY246" s="17"/>
      <c r="MZ246" s="17"/>
      <c r="NA246" s="17"/>
      <c r="NB246" s="17"/>
      <c r="NC246" s="17"/>
      <c r="ND246" s="17"/>
      <c r="NE246" s="17"/>
      <c r="NF246" s="17"/>
      <c r="NG246" s="17"/>
      <c r="NH246" s="17"/>
      <c r="NI246" s="17"/>
      <c r="NJ246" s="17"/>
      <c r="NK246" s="17"/>
      <c r="NL246" s="17"/>
      <c r="NM246" s="17"/>
      <c r="NN246" s="17"/>
      <c r="NO246" s="17"/>
      <c r="NP246" s="17"/>
      <c r="NQ246" s="17"/>
      <c r="NR246" s="17"/>
      <c r="NS246" s="17"/>
      <c r="NT246" s="17"/>
      <c r="NU246" s="17"/>
      <c r="NV246" s="17"/>
      <c r="NW246" s="17"/>
      <c r="NX246" s="17"/>
      <c r="NY246" s="17"/>
      <c r="NZ246" s="17"/>
      <c r="OA246" s="17"/>
      <c r="OB246" s="17"/>
      <c r="OC246" s="17"/>
      <c r="OD246" s="17"/>
      <c r="OE246" s="17"/>
      <c r="OF246" s="17"/>
      <c r="OG246" s="17"/>
      <c r="OH246" s="17"/>
      <c r="OI246" s="17"/>
      <c r="OJ246" s="17"/>
      <c r="OK246" s="17"/>
      <c r="OL246" s="17"/>
      <c r="OM246" s="17"/>
      <c r="ON246" s="17"/>
      <c r="OO246" s="17"/>
      <c r="OP246" s="17"/>
      <c r="OQ246" s="17"/>
      <c r="OR246" s="17"/>
      <c r="OS246" s="17"/>
      <c r="OT246" s="17"/>
      <c r="OU246" s="17"/>
      <c r="OV246" s="17"/>
      <c r="OW246" s="17"/>
      <c r="OX246" s="17"/>
      <c r="OY246" s="17"/>
      <c r="OZ246" s="17"/>
      <c r="PA246" s="17"/>
      <c r="PB246" s="17"/>
      <c r="PC246" s="17"/>
      <c r="PD246" s="17"/>
      <c r="PE246" s="17"/>
      <c r="PF246" s="17"/>
      <c r="PG246" s="17"/>
      <c r="PH246" s="17"/>
      <c r="PI246" s="17"/>
      <c r="PJ246" s="17"/>
      <c r="PK246" s="17"/>
      <c r="PL246" s="17"/>
      <c r="PM246" s="17"/>
      <c r="PN246" s="17"/>
      <c r="PO246" s="17"/>
      <c r="PP246" s="17"/>
      <c r="PQ246" s="17"/>
      <c r="PR246" s="17"/>
      <c r="PS246" s="17"/>
      <c r="PT246" s="17"/>
      <c r="PU246" s="17"/>
      <c r="PV246" s="17"/>
      <c r="PW246" s="17"/>
      <c r="PX246" s="17"/>
      <c r="PY246" s="17"/>
      <c r="PZ246" s="17"/>
      <c r="QA246" s="17"/>
      <c r="QB246" s="17"/>
      <c r="QC246" s="17"/>
      <c r="QD246" s="17"/>
      <c r="QE246" s="17"/>
      <c r="QF246" s="17"/>
      <c r="QG246" s="17"/>
      <c r="QH246" s="17"/>
      <c r="QI246" s="17"/>
      <c r="QJ246" s="17"/>
      <c r="QK246" s="17"/>
      <c r="QL246" s="17"/>
      <c r="QM246" s="17"/>
      <c r="QN246" s="17"/>
      <c r="QO246" s="17"/>
      <c r="QP246" s="17"/>
      <c r="QQ246" s="17"/>
      <c r="QR246" s="17"/>
      <c r="QS246" s="17"/>
      <c r="QT246" s="17"/>
      <c r="QU246" s="17"/>
      <c r="QV246" s="17"/>
      <c r="QW246" s="17"/>
      <c r="QX246" s="17"/>
      <c r="QY246" s="17"/>
      <c r="QZ246" s="17"/>
      <c r="RA246" s="17"/>
      <c r="RB246" s="17"/>
      <c r="RC246" s="17"/>
      <c r="RD246" s="17"/>
      <c r="RE246" s="17"/>
      <c r="RF246" s="17"/>
      <c r="RG246" s="17"/>
      <c r="RH246" s="17"/>
      <c r="RI246" s="17"/>
      <c r="RJ246" s="17"/>
      <c r="RK246" s="17"/>
      <c r="RL246" s="17"/>
      <c r="RM246" s="17"/>
      <c r="RN246" s="17"/>
      <c r="RO246" s="17"/>
      <c r="RP246" s="17"/>
      <c r="RQ246" s="17"/>
      <c r="RR246" s="17"/>
      <c r="RS246" s="17"/>
      <c r="RT246" s="17"/>
      <c r="RU246" s="17"/>
      <c r="RV246" s="17"/>
      <c r="RW246" s="17"/>
      <c r="RX246" s="17"/>
      <c r="RY246" s="17"/>
      <c r="RZ246" s="17"/>
      <c r="SA246" s="17"/>
      <c r="SB246" s="17"/>
      <c r="SC246" s="17"/>
      <c r="SD246" s="17"/>
      <c r="SE246" s="17"/>
      <c r="SF246" s="17"/>
      <c r="SG246" s="17"/>
      <c r="SH246" s="17"/>
      <c r="SI246" s="17"/>
      <c r="SJ246" s="17"/>
      <c r="SK246" s="17"/>
      <c r="SL246" s="17"/>
      <c r="SM246" s="17"/>
      <c r="SN246" s="17"/>
      <c r="SO246" s="17"/>
      <c r="SP246" s="17"/>
      <c r="SQ246" s="17"/>
      <c r="SR246" s="17"/>
      <c r="SS246" s="17"/>
      <c r="ST246" s="17"/>
      <c r="SU246" s="17"/>
      <c r="SV246" s="17"/>
      <c r="SW246" s="17"/>
      <c r="SX246" s="17"/>
      <c r="SY246" s="17"/>
      <c r="SZ246" s="17"/>
      <c r="TA246" s="17"/>
      <c r="TB246" s="17"/>
      <c r="TC246" s="17"/>
      <c r="TD246" s="17"/>
      <c r="TE246" s="17"/>
      <c r="TF246" s="17"/>
      <c r="TG246" s="17"/>
      <c r="TH246" s="17"/>
      <c r="TI246" s="17"/>
      <c r="TJ246" s="17"/>
      <c r="TK246" s="17"/>
      <c r="TL246" s="17"/>
      <c r="TM246" s="17"/>
      <c r="TN246" s="17"/>
      <c r="TO246" s="17"/>
      <c r="TP246" s="17"/>
      <c r="TQ246" s="17"/>
      <c r="TR246" s="17"/>
      <c r="TS246" s="17"/>
      <c r="TT246" s="17"/>
      <c r="TU246" s="17"/>
      <c r="TV246" s="17"/>
      <c r="TW246" s="17"/>
      <c r="TX246" s="17"/>
      <c r="TY246" s="17"/>
      <c r="TZ246" s="17"/>
      <c r="UA246" s="17"/>
      <c r="UB246" s="17"/>
      <c r="UC246" s="17"/>
      <c r="UD246" s="17"/>
      <c r="UE246" s="17"/>
      <c r="UF246" s="17"/>
      <c r="UG246" s="17"/>
      <c r="UH246" s="17"/>
      <c r="UI246" s="17"/>
      <c r="UJ246" s="17"/>
      <c r="UK246" s="17"/>
      <c r="UL246" s="17"/>
      <c r="UM246" s="17"/>
      <c r="UN246" s="17"/>
      <c r="UO246" s="17"/>
      <c r="UP246" s="17"/>
      <c r="UQ246" s="17"/>
      <c r="UR246" s="17"/>
      <c r="US246" s="17"/>
      <c r="UT246" s="17"/>
      <c r="UU246" s="17"/>
      <c r="UV246" s="17"/>
      <c r="UW246" s="17"/>
      <c r="UX246" s="17"/>
      <c r="UY246" s="17"/>
      <c r="UZ246" s="17"/>
      <c r="VA246" s="17"/>
      <c r="VB246" s="17"/>
      <c r="VC246" s="17"/>
      <c r="VD246" s="17"/>
      <c r="VE246" s="17"/>
      <c r="VF246" s="17"/>
      <c r="VG246" s="17"/>
      <c r="VH246" s="17"/>
      <c r="VI246" s="17"/>
      <c r="VJ246" s="17"/>
      <c r="VK246" s="17"/>
      <c r="VL246" s="17"/>
      <c r="VM246" s="17"/>
      <c r="VN246" s="17"/>
      <c r="VO246" s="17"/>
      <c r="VP246" s="17"/>
      <c r="VQ246" s="17"/>
      <c r="VR246" s="17"/>
      <c r="VS246" s="17"/>
      <c r="VT246" s="17"/>
      <c r="VU246" s="17"/>
      <c r="VV246" s="17"/>
      <c r="VW246" s="17"/>
      <c r="VX246" s="17"/>
      <c r="VY246" s="17"/>
      <c r="VZ246" s="17"/>
      <c r="WA246" s="17"/>
      <c r="WB246" s="17"/>
      <c r="WC246" s="17"/>
      <c r="WD246" s="17"/>
      <c r="WE246" s="17"/>
      <c r="WF246" s="17"/>
      <c r="WG246" s="17"/>
      <c r="WH246" s="17"/>
      <c r="WI246" s="17"/>
      <c r="WJ246" s="17"/>
      <c r="WK246" s="17"/>
      <c r="WL246" s="17"/>
      <c r="WM246" s="17"/>
      <c r="WN246" s="17"/>
      <c r="WO246" s="17"/>
      <c r="WP246" s="17"/>
      <c r="WQ246" s="17"/>
      <c r="WR246" s="17"/>
      <c r="WS246" s="17"/>
      <c r="WT246" s="17"/>
      <c r="WU246" s="17"/>
      <c r="WV246" s="17"/>
      <c r="WW246" s="17"/>
      <c r="WX246" s="17"/>
      <c r="WY246" s="17"/>
      <c r="WZ246" s="17"/>
      <c r="XA246" s="17"/>
      <c r="XB246" s="17"/>
      <c r="XC246" s="17"/>
      <c r="XD246" s="17"/>
      <c r="XE246" s="17"/>
      <c r="XF246" s="17"/>
      <c r="XG246" s="17"/>
      <c r="XH246" s="17"/>
      <c r="XI246" s="17"/>
      <c r="XJ246" s="17"/>
      <c r="XK246" s="17"/>
      <c r="XL246" s="17"/>
      <c r="XM246" s="17"/>
      <c r="XN246" s="17"/>
      <c r="XO246" s="17"/>
      <c r="XP246" s="17"/>
      <c r="XQ246" s="17"/>
      <c r="XR246" s="17"/>
      <c r="XS246" s="17"/>
      <c r="XT246" s="17"/>
      <c r="XU246" s="17"/>
      <c r="XV246" s="17"/>
      <c r="XW246" s="17"/>
      <c r="XX246" s="17"/>
      <c r="XY246" s="17"/>
      <c r="XZ246" s="17"/>
      <c r="YA246" s="17"/>
      <c r="YB246" s="17"/>
      <c r="YC246" s="17"/>
      <c r="YD246" s="17"/>
      <c r="YE246" s="17"/>
      <c r="YF246" s="17"/>
      <c r="YG246" s="17"/>
      <c r="YH246" s="17"/>
      <c r="YI246" s="17"/>
      <c r="YJ246" s="17"/>
      <c r="YK246" s="17"/>
      <c r="YL246" s="17"/>
      <c r="YM246" s="17"/>
      <c r="YN246" s="17"/>
      <c r="YO246" s="17"/>
      <c r="YP246" s="17"/>
      <c r="YQ246" s="17"/>
      <c r="YR246" s="17"/>
      <c r="YS246" s="17"/>
      <c r="YT246" s="17"/>
      <c r="YU246" s="17"/>
      <c r="YV246" s="17"/>
      <c r="YW246" s="17"/>
      <c r="YX246" s="17"/>
      <c r="YY246" s="17"/>
      <c r="YZ246" s="17"/>
      <c r="ZA246" s="17"/>
      <c r="ZB246" s="17"/>
      <c r="ZC246" s="17"/>
      <c r="ZD246" s="17"/>
      <c r="ZE246" s="17"/>
      <c r="ZF246" s="17"/>
      <c r="ZG246" s="17"/>
      <c r="ZH246" s="17"/>
      <c r="ZI246" s="17"/>
      <c r="ZJ246" s="17"/>
      <c r="ZK246" s="17"/>
      <c r="ZL246" s="17"/>
      <c r="ZM246" s="17"/>
      <c r="ZN246" s="17"/>
      <c r="ZO246" s="17"/>
      <c r="ZP246" s="17"/>
      <c r="ZQ246" s="17"/>
      <c r="ZR246" s="17"/>
      <c r="ZS246" s="17"/>
      <c r="ZT246" s="17"/>
      <c r="ZU246" s="17"/>
      <c r="ZV246" s="17"/>
      <c r="ZW246" s="17"/>
      <c r="ZX246" s="17"/>
      <c r="ZY246" s="17"/>
      <c r="ZZ246" s="17"/>
      <c r="AAA246" s="17"/>
      <c r="AAB246" s="17"/>
      <c r="AAC246" s="17"/>
      <c r="AAD246" s="17"/>
      <c r="AAE246" s="17"/>
      <c r="AAF246" s="17"/>
      <c r="AAG246" s="17"/>
      <c r="AAH246" s="17"/>
      <c r="AAI246" s="17"/>
      <c r="AAJ246" s="17"/>
      <c r="AAK246" s="17"/>
      <c r="AAL246" s="17"/>
      <c r="AAM246" s="17"/>
      <c r="AAN246" s="17"/>
      <c r="AAO246" s="17"/>
      <c r="AAP246" s="17"/>
      <c r="AAQ246" s="17"/>
      <c r="AAR246" s="17"/>
      <c r="AAS246" s="17"/>
      <c r="AAT246" s="17"/>
      <c r="AAU246" s="17"/>
      <c r="AAV246" s="17"/>
      <c r="AAW246" s="17"/>
      <c r="AAX246" s="17"/>
      <c r="AAY246" s="17"/>
      <c r="AAZ246" s="17"/>
      <c r="ABA246" s="17"/>
      <c r="ABB246" s="17"/>
      <c r="ABC246" s="17"/>
      <c r="ABD246" s="17"/>
      <c r="ABE246" s="17"/>
      <c r="ABF246" s="17"/>
      <c r="ABG246" s="17"/>
      <c r="ABH246" s="17"/>
      <c r="ABI246" s="17"/>
      <c r="ABJ246" s="17"/>
      <c r="ABK246" s="17"/>
      <c r="ABL246" s="17"/>
      <c r="ABM246" s="17"/>
      <c r="ABN246" s="17"/>
      <c r="ABO246" s="17"/>
      <c r="ABP246" s="17"/>
      <c r="ABQ246" s="17"/>
      <c r="ABR246" s="17"/>
      <c r="ABS246" s="17"/>
      <c r="ABT246" s="17"/>
      <c r="ABU246" s="17"/>
      <c r="ABV246" s="17"/>
      <c r="ABW246" s="17"/>
      <c r="ABX246" s="17"/>
      <c r="ABY246" s="17"/>
      <c r="ABZ246" s="17"/>
      <c r="ACA246" s="17"/>
      <c r="ACB246" s="17"/>
      <c r="ACC246" s="17"/>
      <c r="ACD246" s="17"/>
      <c r="ACE246" s="17"/>
      <c r="ACF246" s="17"/>
      <c r="ACG246" s="17"/>
      <c r="ACH246" s="17"/>
      <c r="ACI246" s="17"/>
      <c r="ACJ246" s="17"/>
      <c r="ACK246" s="17"/>
      <c r="ACL246" s="17"/>
      <c r="ACM246" s="17"/>
      <c r="ACN246" s="17"/>
      <c r="ACO246" s="17"/>
      <c r="ACP246" s="17"/>
      <c r="ACQ246" s="17"/>
      <c r="ACR246" s="17"/>
      <c r="ACS246" s="17"/>
      <c r="ACT246" s="17"/>
      <c r="ACU246" s="17"/>
      <c r="ACV246" s="17"/>
      <c r="ACW246" s="17"/>
      <c r="ACX246" s="17"/>
      <c r="ACY246" s="17"/>
      <c r="ACZ246" s="17"/>
      <c r="ADA246" s="17"/>
      <c r="ADB246" s="17"/>
      <c r="ADC246" s="17"/>
      <c r="ADD246" s="17"/>
      <c r="ADE246" s="17"/>
      <c r="ADF246" s="17"/>
      <c r="ADG246" s="17"/>
      <c r="ADH246" s="17"/>
      <c r="ADI246" s="17"/>
      <c r="ADJ246" s="17"/>
      <c r="ADK246" s="17"/>
      <c r="ADL246" s="17"/>
      <c r="ADM246" s="17"/>
      <c r="ADN246" s="17"/>
      <c r="ADO246" s="17"/>
      <c r="ADP246" s="17"/>
      <c r="ADQ246" s="17"/>
      <c r="ADR246" s="17"/>
      <c r="ADS246" s="17"/>
      <c r="ADT246" s="17"/>
      <c r="ADU246" s="17"/>
      <c r="ADV246" s="17"/>
      <c r="ADW246" s="17"/>
      <c r="ADX246" s="17"/>
      <c r="ADY246" s="17"/>
      <c r="ADZ246" s="17"/>
      <c r="AEA246" s="17"/>
      <c r="AEB246" s="17"/>
      <c r="AEC246" s="17"/>
      <c r="AED246" s="17"/>
      <c r="AEE246" s="17"/>
      <c r="AEF246" s="17"/>
      <c r="AEG246" s="17"/>
      <c r="AEH246" s="17"/>
      <c r="AEI246" s="17"/>
      <c r="AEJ246" s="17"/>
      <c r="AEK246" s="17"/>
      <c r="AEL246" s="17"/>
      <c r="AEM246" s="17"/>
      <c r="AEN246" s="17"/>
      <c r="AEO246" s="17"/>
      <c r="AEP246" s="17"/>
      <c r="AEQ246" s="17"/>
      <c r="AER246" s="17"/>
      <c r="AES246" s="17"/>
      <c r="AET246" s="17"/>
      <c r="AEU246" s="17"/>
      <c r="AEV246" s="17"/>
      <c r="AEW246" s="17"/>
      <c r="AEX246" s="17"/>
      <c r="AEY246" s="17"/>
      <c r="AEZ246" s="17"/>
      <c r="AFA246" s="17"/>
      <c r="AFB246" s="17"/>
      <c r="AFC246" s="17"/>
      <c r="AFD246" s="17"/>
      <c r="AFE246" s="17"/>
      <c r="AFF246" s="17"/>
      <c r="AFG246" s="17"/>
      <c r="AFH246" s="17"/>
      <c r="AFI246" s="17"/>
      <c r="AFJ246" s="17"/>
      <c r="AFK246" s="17"/>
      <c r="AFL246" s="17"/>
      <c r="AFM246" s="17"/>
      <c r="AFN246" s="17"/>
      <c r="AFO246" s="17"/>
      <c r="AFP246" s="17"/>
      <c r="AFQ246" s="17"/>
      <c r="AFR246" s="17"/>
      <c r="AFS246" s="17"/>
      <c r="AFT246" s="17"/>
      <c r="AFU246" s="17"/>
      <c r="AFV246" s="17"/>
      <c r="AFW246" s="17"/>
      <c r="AFX246" s="17"/>
      <c r="AFY246" s="17"/>
      <c r="AFZ246" s="17"/>
      <c r="AGA246" s="17"/>
      <c r="AGB246" s="17"/>
      <c r="AGC246" s="17"/>
      <c r="AGD246" s="17"/>
      <c r="AGE246" s="17"/>
      <c r="AGF246" s="17"/>
      <c r="AGG246" s="17"/>
      <c r="AGH246" s="17"/>
      <c r="AGI246" s="17"/>
      <c r="AGJ246" s="17"/>
      <c r="AGK246" s="17"/>
      <c r="AGL246" s="17"/>
      <c r="AGM246" s="17"/>
      <c r="AGN246" s="17"/>
      <c r="AGO246" s="17"/>
      <c r="AGP246" s="17"/>
      <c r="AGQ246" s="17"/>
      <c r="AGR246" s="17"/>
      <c r="AGS246" s="17"/>
      <c r="AGT246" s="17"/>
      <c r="AGU246" s="17"/>
      <c r="AGV246" s="17"/>
      <c r="AGW246" s="17"/>
      <c r="AGX246" s="17"/>
      <c r="AGY246" s="17"/>
      <c r="AGZ246" s="17"/>
      <c r="AHA246" s="17"/>
      <c r="AHB246" s="17"/>
      <c r="AHC246" s="17"/>
      <c r="AHD246" s="17"/>
      <c r="AHE246" s="17"/>
      <c r="AHF246" s="17"/>
      <c r="AHG246" s="17"/>
      <c r="AHH246" s="17"/>
      <c r="AHI246" s="17"/>
      <c r="AHJ246" s="17"/>
      <c r="AHK246" s="17"/>
      <c r="AHL246" s="17"/>
      <c r="AHM246" s="17"/>
      <c r="AHN246" s="17"/>
      <c r="AHO246" s="17"/>
      <c r="AHP246" s="17"/>
      <c r="AHQ246" s="17"/>
      <c r="AHR246" s="17"/>
      <c r="AHS246" s="17"/>
      <c r="AHT246" s="17"/>
      <c r="AHU246" s="17"/>
      <c r="AHV246" s="17"/>
      <c r="AHW246" s="17"/>
      <c r="AHX246" s="17"/>
      <c r="AHY246" s="17"/>
      <c r="AHZ246" s="17"/>
      <c r="AIA246" s="17"/>
      <c r="AIB246" s="17"/>
      <c r="AIC246" s="17"/>
      <c r="AID246" s="17"/>
      <c r="AIE246" s="17"/>
      <c r="AIF246" s="17"/>
      <c r="AIG246" s="17"/>
      <c r="AIH246" s="17"/>
      <c r="AII246" s="17"/>
      <c r="AIJ246" s="17"/>
      <c r="AIK246" s="17"/>
      <c r="AIL246" s="17"/>
      <c r="AIM246" s="17"/>
      <c r="AIN246" s="17"/>
      <c r="AIO246" s="17"/>
      <c r="AIP246" s="17"/>
      <c r="AIQ246" s="17"/>
      <c r="AIR246" s="17"/>
      <c r="AIS246" s="17"/>
      <c r="AIT246" s="17"/>
      <c r="AIU246" s="17"/>
      <c r="AIV246" s="17"/>
      <c r="AIW246" s="17"/>
      <c r="AIX246" s="17"/>
      <c r="AIY246" s="17"/>
      <c r="AIZ246" s="17"/>
      <c r="AJA246" s="17"/>
      <c r="AJB246" s="17"/>
      <c r="AJC246" s="17"/>
      <c r="AJD246" s="17"/>
      <c r="AJE246" s="17"/>
      <c r="AJF246" s="17"/>
      <c r="AJG246" s="17"/>
      <c r="AJH246" s="17"/>
      <c r="AJI246" s="17"/>
      <c r="AJJ246" s="17"/>
      <c r="AJK246" s="17"/>
      <c r="AJL246" s="17"/>
      <c r="AJM246" s="17"/>
      <c r="AJN246" s="17"/>
      <c r="AJO246" s="17"/>
      <c r="AJP246" s="17"/>
      <c r="AJQ246" s="17"/>
      <c r="AJR246" s="17"/>
      <c r="AJS246" s="17"/>
      <c r="AJT246" s="17"/>
      <c r="AJU246" s="17"/>
      <c r="AJV246" s="17"/>
      <c r="AJW246" s="17"/>
      <c r="AJX246" s="17"/>
      <c r="AJY246" s="17"/>
      <c r="AJZ246" s="17"/>
      <c r="AKA246" s="17"/>
      <c r="AKB246" s="17"/>
      <c r="AKC246" s="17"/>
      <c r="AKD246" s="17"/>
      <c r="AKE246" s="17"/>
      <c r="AKF246" s="17"/>
      <c r="AKG246" s="17"/>
      <c r="AKH246" s="17"/>
      <c r="AKI246" s="17"/>
      <c r="AKJ246" s="17"/>
      <c r="AKK246" s="17"/>
      <c r="AKL246" s="17"/>
      <c r="AKM246" s="17"/>
      <c r="AKN246" s="17"/>
      <c r="AKO246" s="17"/>
      <c r="AKP246" s="17"/>
      <c r="AKQ246" s="17"/>
      <c r="AKR246" s="17"/>
      <c r="AKS246" s="17"/>
      <c r="AKT246" s="17"/>
      <c r="AKU246" s="17"/>
      <c r="AKV246" s="17"/>
      <c r="AKW246" s="17"/>
      <c r="AKX246" s="17"/>
      <c r="AKY246" s="17"/>
      <c r="AKZ246" s="17"/>
      <c r="ALA246" s="17"/>
      <c r="ALB246" s="17"/>
      <c r="ALC246" s="17"/>
      <c r="ALD246" s="17"/>
      <c r="ALE246" s="17"/>
      <c r="ALF246" s="17"/>
      <c r="ALG246" s="17"/>
      <c r="ALH246" s="17"/>
      <c r="ALI246" s="17"/>
      <c r="ALJ246" s="17"/>
      <c r="ALK246" s="17"/>
      <c r="ALL246" s="17"/>
      <c r="ALM246" s="17"/>
      <c r="ALN246" s="17"/>
      <c r="ALO246" s="17"/>
      <c r="ALP246" s="17"/>
      <c r="ALQ246" s="17"/>
      <c r="ALR246" s="17"/>
      <c r="ALS246" s="17"/>
      <c r="ALT246" s="17"/>
      <c r="ALU246" s="17"/>
      <c r="ALV246" s="17"/>
      <c r="ALW246" s="17"/>
      <c r="ALX246" s="17"/>
      <c r="ALY246" s="17"/>
      <c r="ALZ246" s="17"/>
      <c r="AMA246" s="17"/>
      <c r="AMB246" s="17"/>
      <c r="AMC246" s="17"/>
      <c r="AMD246" s="17"/>
      <c r="AME246" s="17"/>
      <c r="AMF246" s="17"/>
      <c r="AMG246" s="17"/>
      <c r="AMH246" s="17"/>
      <c r="AMI246" s="17"/>
      <c r="AMJ246" s="17"/>
      <c r="AMK246" s="17"/>
      <c r="AML246" s="17"/>
      <c r="AMM246" s="17"/>
      <c r="AMN246" s="17"/>
      <c r="AMO246" s="17"/>
      <c r="AMP246" s="17"/>
      <c r="AMQ246" s="17"/>
      <c r="AMR246" s="17"/>
      <c r="AMS246" s="17"/>
      <c r="AMT246" s="17"/>
      <c r="AMU246" s="17"/>
      <c r="AMV246" s="17"/>
      <c r="AMW246" s="17"/>
      <c r="AMX246" s="17"/>
      <c r="AMY246" s="17"/>
      <c r="AMZ246" s="17"/>
      <c r="ANA246" s="17"/>
      <c r="ANB246" s="17"/>
      <c r="ANC246" s="17"/>
      <c r="AND246" s="17"/>
      <c r="ANE246" s="17"/>
      <c r="ANF246" s="17"/>
      <c r="ANG246" s="17"/>
      <c r="ANH246" s="17"/>
      <c r="ANI246" s="17"/>
      <c r="ANJ246" s="17"/>
      <c r="ANK246" s="17"/>
      <c r="ANL246" s="17"/>
      <c r="ANM246" s="17"/>
      <c r="ANN246" s="17"/>
      <c r="ANO246" s="17"/>
      <c r="ANP246" s="17"/>
      <c r="ANQ246" s="17"/>
      <c r="ANR246" s="17"/>
      <c r="ANS246" s="17"/>
      <c r="ANT246" s="17"/>
      <c r="ANU246" s="17"/>
      <c r="ANV246" s="17"/>
      <c r="ANW246" s="17"/>
      <c r="ANX246" s="17"/>
      <c r="ANY246" s="17"/>
      <c r="ANZ246" s="17"/>
      <c r="AOA246" s="17"/>
      <c r="AOB246" s="17"/>
      <c r="AOC246" s="17"/>
      <c r="AOD246" s="17"/>
      <c r="AOE246" s="17"/>
      <c r="AOF246" s="17"/>
      <c r="AOG246" s="17"/>
      <c r="AOH246" s="17"/>
      <c r="AOI246" s="17"/>
      <c r="AOJ246" s="17"/>
      <c r="AOK246" s="17"/>
      <c r="AOL246" s="17"/>
      <c r="AOM246" s="17"/>
      <c r="AON246" s="17"/>
      <c r="AOO246" s="17"/>
      <c r="AOP246" s="17"/>
      <c r="AOQ246" s="17"/>
      <c r="AOR246" s="17"/>
      <c r="AOS246" s="17"/>
      <c r="AOT246" s="17"/>
      <c r="AOU246" s="17"/>
      <c r="AOV246" s="17"/>
      <c r="AOW246" s="17"/>
      <c r="AOX246" s="17"/>
      <c r="AOY246" s="17"/>
      <c r="AOZ246" s="17"/>
      <c r="APA246" s="17"/>
      <c r="APB246" s="17"/>
      <c r="APC246" s="17"/>
      <c r="APD246" s="17"/>
      <c r="APE246" s="17"/>
      <c r="APF246" s="17"/>
      <c r="APG246" s="17"/>
      <c r="APH246" s="17"/>
      <c r="API246" s="17"/>
      <c r="APJ246" s="17"/>
      <c r="APK246" s="17"/>
      <c r="APL246" s="17"/>
      <c r="APM246" s="17"/>
      <c r="APN246" s="17"/>
      <c r="APO246" s="17"/>
      <c r="APP246" s="17"/>
      <c r="APQ246" s="17"/>
      <c r="APR246" s="17"/>
      <c r="APS246" s="17"/>
      <c r="APT246" s="17"/>
      <c r="APU246" s="17"/>
      <c r="APV246" s="17"/>
      <c r="APW246" s="17"/>
      <c r="APX246" s="17"/>
      <c r="APY246" s="17"/>
      <c r="APZ246" s="17"/>
      <c r="AQA246" s="17"/>
      <c r="AQB246" s="17"/>
      <c r="AQC246" s="17"/>
      <c r="AQD246" s="17"/>
      <c r="AQE246" s="17"/>
      <c r="AQF246" s="17"/>
      <c r="AQG246" s="17"/>
      <c r="AQH246" s="17"/>
      <c r="AQI246" s="17"/>
      <c r="AQJ246" s="17"/>
      <c r="AQK246" s="17"/>
      <c r="AQL246" s="17"/>
      <c r="AQM246" s="17"/>
      <c r="AQN246" s="17"/>
      <c r="AQO246" s="17"/>
      <c r="AQP246" s="17"/>
      <c r="AQQ246" s="17"/>
      <c r="AQR246" s="17"/>
      <c r="AQS246" s="17"/>
      <c r="AQT246" s="17"/>
      <c r="AQU246" s="17"/>
      <c r="AQV246" s="17"/>
      <c r="AQW246" s="17"/>
      <c r="AQX246" s="17"/>
      <c r="AQY246" s="17"/>
      <c r="AQZ246" s="17"/>
      <c r="ARA246" s="17"/>
      <c r="ARB246" s="17"/>
      <c r="ARC246" s="17"/>
      <c r="ARD246" s="17"/>
      <c r="ARE246" s="17"/>
      <c r="ARF246" s="17"/>
      <c r="ARG246" s="17"/>
      <c r="ARH246" s="17"/>
      <c r="ARI246" s="17"/>
      <c r="ARJ246" s="17"/>
      <c r="ARK246" s="17"/>
      <c r="ARL246" s="17"/>
      <c r="ARM246" s="17"/>
      <c r="ARN246" s="17"/>
      <c r="ARO246" s="17"/>
      <c r="ARP246" s="17"/>
      <c r="ARQ246" s="17"/>
      <c r="ARR246" s="17"/>
      <c r="ARS246" s="17"/>
      <c r="ART246" s="17"/>
      <c r="ARU246" s="17"/>
      <c r="ARV246" s="17"/>
      <c r="ARW246" s="17"/>
      <c r="ARX246" s="17"/>
      <c r="ARY246" s="17"/>
      <c r="ARZ246" s="17"/>
      <c r="ASA246" s="17"/>
      <c r="ASB246" s="17"/>
      <c r="ASC246" s="17"/>
      <c r="ASD246" s="17"/>
      <c r="ASE246" s="17"/>
      <c r="ASF246" s="17"/>
      <c r="ASG246" s="17"/>
      <c r="ASH246" s="17"/>
      <c r="ASI246" s="17"/>
      <c r="ASJ246" s="17"/>
      <c r="ASK246" s="17"/>
      <c r="ASL246" s="17"/>
      <c r="ASM246" s="17"/>
      <c r="ASN246" s="17"/>
      <c r="ASO246" s="17"/>
      <c r="ASP246" s="17"/>
      <c r="ASQ246" s="17"/>
      <c r="ASR246" s="17"/>
      <c r="ASS246" s="17"/>
      <c r="AST246" s="17"/>
      <c r="ASU246" s="17"/>
      <c r="ASV246" s="17"/>
      <c r="ASW246" s="17"/>
      <c r="ASX246" s="17"/>
      <c r="ASY246" s="17"/>
      <c r="ASZ246" s="17"/>
      <c r="ATA246" s="17"/>
      <c r="ATB246" s="17"/>
      <c r="ATC246" s="17"/>
      <c r="ATD246" s="17"/>
      <c r="ATE246" s="17"/>
      <c r="ATF246" s="17"/>
      <c r="ATG246" s="17"/>
      <c r="ATH246" s="17"/>
      <c r="ATI246" s="17"/>
      <c r="ATJ246" s="17"/>
      <c r="ATK246" s="17"/>
      <c r="ATL246" s="17"/>
      <c r="ATM246" s="17"/>
      <c r="ATN246" s="17"/>
      <c r="ATO246" s="17"/>
      <c r="ATP246" s="17"/>
      <c r="ATQ246" s="17"/>
      <c r="ATR246" s="17"/>
      <c r="ATS246" s="17"/>
      <c r="ATT246" s="17"/>
      <c r="ATU246" s="17"/>
      <c r="ATV246" s="17"/>
      <c r="ATW246" s="17"/>
      <c r="ATX246" s="17"/>
      <c r="ATY246" s="17"/>
      <c r="ATZ246" s="17"/>
      <c r="AUA246" s="17"/>
      <c r="AUB246" s="17"/>
      <c r="AUC246" s="17"/>
      <c r="AUD246" s="17"/>
      <c r="AUE246" s="17"/>
      <c r="AUF246" s="17"/>
      <c r="AUG246" s="17"/>
      <c r="AUH246" s="17"/>
      <c r="AUI246" s="17"/>
      <c r="AUJ246" s="17"/>
      <c r="AUK246" s="17"/>
      <c r="AUL246" s="17"/>
      <c r="AUM246" s="17"/>
      <c r="AUN246" s="17"/>
      <c r="AUO246" s="17"/>
      <c r="AUP246" s="17"/>
      <c r="AUQ246" s="17"/>
      <c r="AUR246" s="17"/>
      <c r="AUS246" s="17"/>
      <c r="AUT246" s="17"/>
      <c r="AUU246" s="17"/>
      <c r="AUV246" s="17"/>
      <c r="AUW246" s="17"/>
      <c r="AUX246" s="17"/>
      <c r="AUY246" s="17"/>
      <c r="AUZ246" s="17"/>
      <c r="AVA246" s="17"/>
      <c r="AVB246" s="17"/>
      <c r="AVC246" s="17"/>
      <c r="AVD246" s="17"/>
      <c r="AVE246" s="17"/>
      <c r="AVF246" s="17"/>
      <c r="AVG246" s="17"/>
      <c r="AVH246" s="17"/>
      <c r="AVI246" s="17"/>
      <c r="AVJ246" s="17"/>
      <c r="AVK246" s="17"/>
      <c r="AVL246" s="17"/>
      <c r="AVM246" s="17"/>
      <c r="AVN246" s="17"/>
      <c r="AVO246" s="17"/>
      <c r="AVP246" s="17"/>
      <c r="AVQ246" s="17"/>
      <c r="AVR246" s="17"/>
      <c r="AVS246" s="17"/>
      <c r="AVT246" s="17"/>
      <c r="AVU246" s="17"/>
      <c r="AVV246" s="17"/>
      <c r="AVW246" s="17"/>
      <c r="AVX246" s="17"/>
      <c r="AVY246" s="17"/>
      <c r="AVZ246" s="17"/>
      <c r="AWA246" s="17"/>
      <c r="AWB246" s="17"/>
      <c r="AWC246" s="17"/>
      <c r="AWD246" s="17"/>
      <c r="AWE246" s="17"/>
      <c r="AWF246" s="17"/>
      <c r="AWG246" s="17"/>
      <c r="AWH246" s="17"/>
      <c r="AWI246" s="17"/>
      <c r="AWJ246" s="17"/>
      <c r="AWK246" s="17"/>
      <c r="AWL246" s="17"/>
      <c r="AWM246" s="17"/>
      <c r="AWN246" s="17"/>
      <c r="AWO246" s="17"/>
      <c r="AWP246" s="17"/>
      <c r="AWQ246" s="17"/>
      <c r="AWR246" s="17"/>
      <c r="AWS246" s="17"/>
      <c r="AWT246" s="17"/>
      <c r="AWU246" s="17"/>
      <c r="AWV246" s="17"/>
      <c r="AWW246" s="17"/>
      <c r="AWX246" s="17"/>
      <c r="AWY246" s="17"/>
      <c r="AWZ246" s="17"/>
      <c r="AXA246" s="17"/>
      <c r="AXB246" s="17"/>
      <c r="AXC246" s="17"/>
      <c r="AXD246" s="17"/>
      <c r="AXE246" s="17"/>
      <c r="AXF246" s="17"/>
      <c r="AXG246" s="17"/>
      <c r="AXH246" s="17"/>
      <c r="AXI246" s="17"/>
      <c r="AXJ246" s="17"/>
      <c r="AXK246" s="17"/>
      <c r="AXL246" s="17"/>
      <c r="AXM246" s="17"/>
      <c r="AXN246" s="17"/>
      <c r="AXO246" s="17"/>
      <c r="AXP246" s="17"/>
      <c r="AXQ246" s="17"/>
      <c r="AXR246" s="17"/>
      <c r="AXS246" s="17"/>
      <c r="AXT246" s="17"/>
      <c r="AXU246" s="17"/>
      <c r="AXV246" s="17"/>
      <c r="AXW246" s="17"/>
      <c r="AXX246" s="17"/>
      <c r="AXY246" s="17"/>
      <c r="AXZ246" s="17"/>
      <c r="AYA246" s="17"/>
      <c r="AYB246" s="17"/>
      <c r="AYC246" s="17"/>
      <c r="AYD246" s="17"/>
      <c r="AYE246" s="17"/>
      <c r="AYF246" s="17"/>
      <c r="AYG246" s="17"/>
      <c r="AYH246" s="17"/>
      <c r="AYI246" s="17"/>
      <c r="AYJ246" s="17"/>
      <c r="AYK246" s="17"/>
      <c r="AYL246" s="17"/>
      <c r="AYM246" s="17"/>
      <c r="AYN246" s="17"/>
      <c r="AYO246" s="17"/>
      <c r="AYP246" s="17"/>
      <c r="AYQ246" s="17"/>
      <c r="AYR246" s="17"/>
      <c r="AYS246" s="17"/>
      <c r="AYT246" s="17"/>
      <c r="AYU246" s="17"/>
      <c r="AYV246" s="17"/>
      <c r="AYW246" s="17"/>
      <c r="AYX246" s="17"/>
      <c r="AYY246" s="17"/>
      <c r="AYZ246" s="17"/>
      <c r="AZA246" s="17"/>
      <c r="AZB246" s="17"/>
      <c r="AZC246" s="17"/>
      <c r="AZD246" s="17"/>
      <c r="AZE246" s="17"/>
      <c r="AZF246" s="17"/>
      <c r="AZG246" s="17"/>
      <c r="AZH246" s="17"/>
      <c r="AZI246" s="17"/>
      <c r="AZJ246" s="17"/>
      <c r="AZK246" s="17"/>
      <c r="AZL246" s="17"/>
      <c r="AZM246" s="17"/>
      <c r="AZN246" s="17"/>
      <c r="AZO246" s="17"/>
      <c r="AZP246" s="17"/>
      <c r="AZQ246" s="17"/>
      <c r="AZR246" s="17"/>
      <c r="AZS246" s="17"/>
      <c r="AZT246" s="17"/>
      <c r="AZU246" s="17"/>
      <c r="AZV246" s="17"/>
      <c r="AZW246" s="17"/>
      <c r="AZX246" s="17"/>
      <c r="AZY246" s="17"/>
      <c r="AZZ246" s="17"/>
      <c r="BAA246" s="17"/>
      <c r="BAB246" s="17"/>
      <c r="BAC246" s="17"/>
      <c r="BAD246" s="17"/>
      <c r="BAE246" s="17"/>
      <c r="BAF246" s="17"/>
      <c r="BAG246" s="17"/>
      <c r="BAH246" s="17"/>
      <c r="BAI246" s="17"/>
      <c r="BAJ246" s="17"/>
      <c r="BAK246" s="17"/>
      <c r="BAL246" s="17"/>
      <c r="BAM246" s="17"/>
      <c r="BAN246" s="17"/>
      <c r="BAO246" s="17"/>
      <c r="BAP246" s="17"/>
      <c r="BAQ246" s="17"/>
      <c r="BAR246" s="17"/>
      <c r="BAS246" s="17"/>
      <c r="BAT246" s="17"/>
      <c r="BAU246" s="17"/>
      <c r="BAV246" s="17"/>
      <c r="BAW246" s="17"/>
      <c r="BAX246" s="17"/>
      <c r="BAY246" s="17"/>
      <c r="BAZ246" s="17"/>
      <c r="BBA246" s="17"/>
      <c r="BBB246" s="17"/>
      <c r="BBC246" s="17"/>
      <c r="BBD246" s="17"/>
      <c r="BBE246" s="17"/>
      <c r="BBF246" s="17"/>
      <c r="BBG246" s="17"/>
      <c r="BBH246" s="17"/>
      <c r="BBI246" s="17"/>
      <c r="BBJ246" s="17"/>
      <c r="BBK246" s="17"/>
      <c r="BBL246" s="17"/>
      <c r="BBM246" s="17"/>
      <c r="BBN246" s="17"/>
      <c r="BBO246" s="17"/>
      <c r="BBP246" s="17"/>
      <c r="BBQ246" s="17"/>
      <c r="BBR246" s="17"/>
      <c r="BBS246" s="17"/>
      <c r="BBT246" s="17"/>
      <c r="BBU246" s="17"/>
      <c r="BBV246" s="17"/>
      <c r="BBW246" s="17"/>
      <c r="BBX246" s="17"/>
      <c r="BBY246" s="17"/>
      <c r="BBZ246" s="17"/>
      <c r="BCA246" s="17"/>
      <c r="BCB246" s="17"/>
      <c r="BCC246" s="17"/>
      <c r="BCD246" s="17"/>
      <c r="BCE246" s="17"/>
      <c r="BCF246" s="17"/>
      <c r="BCG246" s="17"/>
      <c r="BCH246" s="17"/>
      <c r="BCI246" s="17"/>
      <c r="BCJ246" s="17"/>
      <c r="BCK246" s="17"/>
      <c r="BCL246" s="17"/>
      <c r="BCM246" s="17"/>
      <c r="BCN246" s="17"/>
      <c r="BCO246" s="17"/>
      <c r="BCP246" s="17"/>
      <c r="BCQ246" s="17"/>
      <c r="BCR246" s="17"/>
      <c r="BCS246" s="17"/>
      <c r="BCT246" s="17"/>
      <c r="BCU246" s="17"/>
      <c r="BCV246" s="17"/>
      <c r="BCW246" s="17"/>
      <c r="BCX246" s="17"/>
      <c r="BCY246" s="17"/>
      <c r="BCZ246" s="17"/>
      <c r="BDA246" s="17"/>
      <c r="BDB246" s="17"/>
      <c r="BDC246" s="17"/>
      <c r="BDD246" s="17"/>
      <c r="BDE246" s="17"/>
      <c r="BDF246" s="17"/>
      <c r="BDG246" s="17"/>
      <c r="BDH246" s="17"/>
      <c r="BDI246" s="17"/>
      <c r="BDJ246" s="17"/>
      <c r="BDK246" s="17"/>
      <c r="BDL246" s="17"/>
      <c r="BDM246" s="17"/>
      <c r="BDN246" s="17"/>
      <c r="BDO246" s="17"/>
      <c r="BDP246" s="17"/>
      <c r="BDQ246" s="17"/>
      <c r="BDR246" s="17"/>
      <c r="BDS246" s="17"/>
      <c r="BDT246" s="17"/>
      <c r="BDU246" s="17"/>
      <c r="BDV246" s="17"/>
      <c r="BDW246" s="17"/>
      <c r="BDX246" s="17"/>
      <c r="BDY246" s="17"/>
      <c r="BDZ246" s="17"/>
      <c r="BEA246" s="17"/>
      <c r="BEB246" s="17"/>
      <c r="BEC246" s="17"/>
      <c r="BED246" s="17"/>
      <c r="BEE246" s="17"/>
      <c r="BEF246" s="17"/>
      <c r="BEG246" s="17"/>
      <c r="BEH246" s="17"/>
      <c r="BEI246" s="17"/>
      <c r="BEJ246" s="17"/>
      <c r="BEK246" s="17"/>
      <c r="BEL246" s="17"/>
      <c r="BEM246" s="17"/>
      <c r="BEN246" s="17"/>
      <c r="BEO246" s="17"/>
      <c r="BEP246" s="17"/>
      <c r="BEQ246" s="17"/>
      <c r="BER246" s="17"/>
      <c r="BES246" s="17"/>
      <c r="BET246" s="17"/>
      <c r="BEU246" s="17"/>
      <c r="BEV246" s="17"/>
      <c r="BEW246" s="17"/>
      <c r="BEX246" s="17"/>
      <c r="BEY246" s="17"/>
      <c r="BEZ246" s="17"/>
      <c r="BFA246" s="17"/>
      <c r="BFB246" s="17"/>
      <c r="BFC246" s="17"/>
      <c r="BFD246" s="17"/>
      <c r="BFE246" s="17"/>
      <c r="BFF246" s="17"/>
      <c r="BFG246" s="17"/>
      <c r="BFH246" s="17"/>
      <c r="BFI246" s="17"/>
      <c r="BFJ246" s="17"/>
      <c r="BFK246" s="17"/>
      <c r="BFL246" s="17"/>
      <c r="BFM246" s="17"/>
      <c r="BFN246" s="17"/>
      <c r="BFO246" s="17"/>
      <c r="BFP246" s="17"/>
      <c r="BFQ246" s="17"/>
      <c r="BFR246" s="17"/>
      <c r="BFS246" s="17"/>
      <c r="BFT246" s="17"/>
      <c r="BFU246" s="17"/>
      <c r="BFV246" s="17"/>
      <c r="BFW246" s="17"/>
      <c r="BFX246" s="17"/>
      <c r="BFY246" s="17"/>
      <c r="BFZ246" s="17"/>
      <c r="BGA246" s="17"/>
      <c r="BGB246" s="17"/>
      <c r="BGC246" s="17"/>
      <c r="BGD246" s="17"/>
      <c r="BGE246" s="17"/>
      <c r="BGF246" s="17"/>
      <c r="BGG246" s="17"/>
      <c r="BGH246" s="17"/>
      <c r="BGI246" s="17"/>
      <c r="BGJ246" s="17"/>
      <c r="BGK246" s="17"/>
      <c r="BGL246" s="17"/>
      <c r="BGM246" s="17"/>
      <c r="BGN246" s="17"/>
      <c r="BGO246" s="17"/>
      <c r="BGP246" s="17"/>
      <c r="BGQ246" s="17"/>
      <c r="BGR246" s="17"/>
      <c r="BGS246" s="17"/>
      <c r="BGT246" s="17"/>
      <c r="BGU246" s="17"/>
      <c r="BGV246" s="17"/>
      <c r="BGW246" s="17"/>
      <c r="BGX246" s="17"/>
      <c r="BGY246" s="17"/>
      <c r="BGZ246" s="17"/>
      <c r="BHA246" s="17"/>
      <c r="BHB246" s="17"/>
      <c r="BHC246" s="17"/>
      <c r="BHD246" s="17"/>
      <c r="BHE246" s="17"/>
      <c r="BHF246" s="17"/>
      <c r="BHG246" s="17"/>
      <c r="BHH246" s="17"/>
      <c r="BHI246" s="17"/>
      <c r="BHJ246" s="17"/>
      <c r="BHK246" s="17"/>
      <c r="BHL246" s="17"/>
      <c r="BHM246" s="17"/>
      <c r="BHN246" s="17"/>
      <c r="BHO246" s="17"/>
      <c r="BHP246" s="17"/>
      <c r="BHQ246" s="17"/>
      <c r="BHR246" s="17"/>
      <c r="BHS246" s="17"/>
      <c r="BHT246" s="17"/>
      <c r="BHU246" s="17"/>
      <c r="BHV246" s="17"/>
      <c r="BHW246" s="17"/>
      <c r="BHX246" s="17"/>
      <c r="BHY246" s="17"/>
      <c r="BHZ246" s="17"/>
      <c r="BIA246" s="17"/>
      <c r="BIB246" s="17"/>
      <c r="BIC246" s="17"/>
      <c r="BID246" s="17"/>
      <c r="BIE246" s="17"/>
      <c r="BIF246" s="17"/>
      <c r="BIG246" s="17"/>
      <c r="BIH246" s="17"/>
      <c r="BII246" s="17"/>
      <c r="BIJ246" s="17"/>
      <c r="BIK246" s="17"/>
      <c r="BIL246" s="17"/>
      <c r="BIM246" s="17"/>
      <c r="BIN246" s="17"/>
      <c r="BIO246" s="17"/>
      <c r="BIP246" s="17"/>
      <c r="BIQ246" s="17"/>
      <c r="BIR246" s="17"/>
      <c r="BIS246" s="17"/>
      <c r="BIT246" s="17"/>
      <c r="BIU246" s="17"/>
      <c r="BIV246" s="17"/>
      <c r="BIW246" s="17"/>
      <c r="BIX246" s="17"/>
      <c r="BIY246" s="17"/>
      <c r="BIZ246" s="17"/>
      <c r="BJA246" s="17"/>
      <c r="BJB246" s="17"/>
      <c r="BJC246" s="17"/>
      <c r="BJD246" s="17"/>
      <c r="BJE246" s="17"/>
      <c r="BJF246" s="17"/>
      <c r="BJG246" s="17"/>
      <c r="BJH246" s="17"/>
      <c r="BJI246" s="17"/>
      <c r="BJJ246" s="17"/>
      <c r="BJK246" s="17"/>
      <c r="BJL246" s="17"/>
      <c r="BJM246" s="17"/>
      <c r="BJN246" s="17"/>
      <c r="BJO246" s="17"/>
      <c r="BJP246" s="17"/>
      <c r="BJQ246" s="17"/>
      <c r="BJR246" s="17"/>
      <c r="BJS246" s="17"/>
      <c r="BJT246" s="17"/>
      <c r="BJU246" s="17"/>
      <c r="BJV246" s="17"/>
      <c r="BJW246" s="17"/>
      <c r="BJX246" s="17"/>
      <c r="BJY246" s="17"/>
      <c r="BJZ246" s="17"/>
      <c r="BKA246" s="17"/>
      <c r="BKB246" s="17"/>
      <c r="BKC246" s="17"/>
      <c r="BKD246" s="17"/>
      <c r="BKE246" s="17"/>
      <c r="BKF246" s="17"/>
      <c r="BKG246" s="17"/>
      <c r="BKH246" s="17"/>
      <c r="BKI246" s="17"/>
      <c r="BKJ246" s="17"/>
      <c r="BKK246" s="17"/>
      <c r="BKL246" s="17"/>
      <c r="BKM246" s="17"/>
      <c r="BKN246" s="17"/>
      <c r="BKO246" s="17"/>
      <c r="BKP246" s="17"/>
      <c r="BKQ246" s="17"/>
      <c r="BKR246" s="17"/>
      <c r="BKS246" s="17"/>
      <c r="BKT246" s="17"/>
      <c r="BKU246" s="17"/>
      <c r="BKV246" s="17"/>
      <c r="BKW246" s="17"/>
      <c r="BKX246" s="17"/>
      <c r="BKY246" s="17"/>
      <c r="BKZ246" s="17"/>
      <c r="BLA246" s="17"/>
      <c r="BLB246" s="17"/>
      <c r="BLC246" s="17"/>
      <c r="BLD246" s="17"/>
      <c r="BLE246" s="17"/>
      <c r="BLF246" s="17"/>
      <c r="BLG246" s="17"/>
      <c r="BLH246" s="17"/>
      <c r="BLI246" s="17"/>
      <c r="BLJ246" s="17"/>
      <c r="BLK246" s="17"/>
      <c r="BLL246" s="17"/>
      <c r="BLM246" s="17"/>
      <c r="BLN246" s="17"/>
      <c r="BLO246" s="17"/>
      <c r="BLP246" s="17"/>
      <c r="BLQ246" s="17"/>
      <c r="BLR246" s="17"/>
      <c r="BLS246" s="17"/>
      <c r="BLT246" s="17"/>
      <c r="BLU246" s="17"/>
      <c r="BLV246" s="17"/>
      <c r="BLW246" s="17"/>
      <c r="BLX246" s="17"/>
      <c r="BLY246" s="17"/>
      <c r="BLZ246" s="17"/>
      <c r="BMA246" s="17"/>
      <c r="BMB246" s="17"/>
      <c r="BMC246" s="17"/>
      <c r="BMD246" s="17"/>
      <c r="BME246" s="17"/>
      <c r="BMF246" s="17"/>
      <c r="BMG246" s="17"/>
      <c r="BMH246" s="17"/>
      <c r="BMI246" s="17"/>
      <c r="BMJ246" s="17"/>
      <c r="BMK246" s="17"/>
      <c r="BML246" s="17"/>
      <c r="BMM246" s="17"/>
      <c r="BMN246" s="17"/>
      <c r="BMO246" s="17"/>
      <c r="BMP246" s="17"/>
      <c r="BMQ246" s="17"/>
      <c r="BMR246" s="17"/>
      <c r="BMS246" s="17"/>
      <c r="BMT246" s="17"/>
      <c r="BMU246" s="17"/>
      <c r="BMV246" s="17"/>
      <c r="BMW246" s="17"/>
      <c r="BMX246" s="17"/>
      <c r="BMY246" s="17"/>
      <c r="BMZ246" s="17"/>
      <c r="BNA246" s="17"/>
      <c r="BNB246" s="17"/>
      <c r="BNC246" s="17"/>
      <c r="BND246" s="17"/>
      <c r="BNE246" s="17"/>
      <c r="BNF246" s="17"/>
      <c r="BNG246" s="17"/>
      <c r="BNH246" s="17"/>
      <c r="BNI246" s="17"/>
      <c r="BNJ246" s="17"/>
      <c r="BNK246" s="17"/>
      <c r="BNL246" s="17"/>
      <c r="BNM246" s="17"/>
      <c r="BNN246" s="17"/>
      <c r="BNO246" s="17"/>
      <c r="BNP246" s="17"/>
      <c r="BNQ246" s="17"/>
      <c r="BNR246" s="17"/>
      <c r="BNS246" s="17"/>
      <c r="BNT246" s="17"/>
      <c r="BNU246" s="17"/>
      <c r="BNV246" s="17"/>
      <c r="BNW246" s="17"/>
      <c r="BNX246" s="17"/>
      <c r="BNY246" s="17"/>
      <c r="BNZ246" s="17"/>
      <c r="BOA246" s="17"/>
      <c r="BOB246" s="17"/>
      <c r="BOC246" s="17"/>
      <c r="BOD246" s="17"/>
      <c r="BOE246" s="17"/>
      <c r="BOF246" s="17"/>
      <c r="BOG246" s="17"/>
      <c r="BOH246" s="17"/>
      <c r="BOI246" s="17"/>
      <c r="BOJ246" s="17"/>
      <c r="BOK246" s="17"/>
      <c r="BOL246" s="17"/>
      <c r="BOM246" s="17"/>
      <c r="BON246" s="17"/>
      <c r="BOO246" s="17"/>
      <c r="BOP246" s="17"/>
      <c r="BOQ246" s="17"/>
      <c r="BOR246" s="17"/>
      <c r="BOS246" s="17"/>
      <c r="BOT246" s="17"/>
      <c r="BOU246" s="17"/>
      <c r="BOV246" s="17"/>
      <c r="BOW246" s="17"/>
      <c r="BOX246" s="17"/>
      <c r="BOY246" s="17"/>
      <c r="BOZ246" s="17"/>
      <c r="BPA246" s="17"/>
      <c r="BPB246" s="17"/>
      <c r="BPC246" s="17"/>
      <c r="BPD246" s="17"/>
      <c r="BPE246" s="17"/>
      <c r="BPF246" s="17"/>
      <c r="BPG246" s="17"/>
      <c r="BPH246" s="17"/>
      <c r="BPI246" s="17"/>
      <c r="BPJ246" s="17"/>
      <c r="BPK246" s="17"/>
      <c r="BPL246" s="17"/>
      <c r="BPM246" s="17"/>
      <c r="BPN246" s="17"/>
      <c r="BPO246" s="17"/>
      <c r="BPP246" s="17"/>
      <c r="BPQ246" s="17"/>
      <c r="BPR246" s="17"/>
      <c r="BPS246" s="17"/>
      <c r="BPT246" s="17"/>
      <c r="BPU246" s="17"/>
      <c r="BPV246" s="17"/>
      <c r="BPW246" s="17"/>
      <c r="BPX246" s="17"/>
      <c r="BPY246" s="17"/>
      <c r="BPZ246" s="17"/>
      <c r="BQA246" s="17"/>
      <c r="BQB246" s="17"/>
      <c r="BQC246" s="17"/>
      <c r="BQD246" s="17"/>
      <c r="BQE246" s="17"/>
      <c r="BQF246" s="17"/>
      <c r="BQG246" s="17"/>
      <c r="BQH246" s="17"/>
      <c r="BQI246" s="17"/>
      <c r="BQJ246" s="17"/>
      <c r="BQK246" s="17"/>
      <c r="BQL246" s="17"/>
      <c r="BQM246" s="17"/>
      <c r="BQN246" s="17"/>
      <c r="BQO246" s="17"/>
      <c r="BQP246" s="17"/>
      <c r="BQQ246" s="17"/>
      <c r="BQR246" s="17"/>
      <c r="BQS246" s="17"/>
      <c r="BQT246" s="17"/>
      <c r="BQU246" s="17"/>
      <c r="BQV246" s="17"/>
      <c r="BQW246" s="17"/>
      <c r="BQX246" s="17"/>
      <c r="BQY246" s="17"/>
      <c r="BQZ246" s="17"/>
      <c r="BRA246" s="17"/>
      <c r="BRB246" s="17"/>
      <c r="BRC246" s="17"/>
      <c r="BRD246" s="17"/>
      <c r="BRE246" s="17"/>
      <c r="BRF246" s="17"/>
      <c r="BRG246" s="17"/>
      <c r="BRH246" s="17"/>
      <c r="BRI246" s="17"/>
      <c r="BRJ246" s="17"/>
      <c r="BRK246" s="17"/>
      <c r="BRL246" s="17"/>
      <c r="BRM246" s="17"/>
      <c r="BRN246" s="17"/>
      <c r="BRO246" s="17"/>
      <c r="BRP246" s="17"/>
      <c r="BRQ246" s="17"/>
      <c r="BRR246" s="17"/>
      <c r="BRS246" s="17"/>
      <c r="BRT246" s="17"/>
      <c r="BRU246" s="17"/>
      <c r="BRV246" s="17"/>
      <c r="BRW246" s="17"/>
      <c r="BRX246" s="17"/>
      <c r="BRY246" s="17"/>
      <c r="BRZ246" s="17"/>
      <c r="BSA246" s="17"/>
      <c r="BSB246" s="17"/>
      <c r="BSC246" s="17"/>
      <c r="BSD246" s="17"/>
      <c r="BSE246" s="17"/>
      <c r="BSF246" s="17"/>
      <c r="BSG246" s="17"/>
      <c r="BSH246" s="17"/>
      <c r="BSI246" s="17"/>
      <c r="BSJ246" s="17"/>
      <c r="BSK246" s="17"/>
      <c r="BSL246" s="17"/>
      <c r="BSM246" s="17"/>
      <c r="BSN246" s="17"/>
      <c r="BSO246" s="17"/>
      <c r="BSP246" s="17"/>
      <c r="BSQ246" s="17"/>
      <c r="BSR246" s="17"/>
      <c r="BSS246" s="17"/>
      <c r="BST246" s="17"/>
      <c r="BSU246" s="17"/>
      <c r="BSV246" s="17"/>
      <c r="BSW246" s="17"/>
      <c r="BSX246" s="17"/>
      <c r="BSY246" s="17"/>
      <c r="BSZ246" s="17"/>
      <c r="BTA246" s="17"/>
      <c r="BTB246" s="17"/>
      <c r="BTC246" s="17"/>
      <c r="BTD246" s="17"/>
      <c r="BTE246" s="17"/>
      <c r="BTF246" s="17"/>
      <c r="BTG246" s="17"/>
      <c r="BTH246" s="17"/>
      <c r="BTI246" s="17"/>
      <c r="BTJ246" s="17"/>
      <c r="BTK246" s="17"/>
      <c r="BTL246" s="17"/>
      <c r="BTM246" s="17"/>
      <c r="BTN246" s="17"/>
      <c r="BTO246" s="17"/>
      <c r="BTP246" s="17"/>
      <c r="BTQ246" s="17"/>
      <c r="BTR246" s="17"/>
      <c r="BTS246" s="17"/>
      <c r="BTT246" s="17"/>
      <c r="BTU246" s="17"/>
      <c r="BTV246" s="17"/>
      <c r="BTW246" s="17"/>
      <c r="BTX246" s="17"/>
      <c r="BTY246" s="17"/>
      <c r="BTZ246" s="17"/>
      <c r="BUA246" s="17"/>
      <c r="BUB246" s="17"/>
      <c r="BUC246" s="17"/>
      <c r="BUD246" s="17"/>
      <c r="BUE246" s="17"/>
      <c r="BUF246" s="17"/>
      <c r="BUG246" s="17"/>
      <c r="BUH246" s="17"/>
      <c r="BUI246" s="17"/>
      <c r="BUJ246" s="17"/>
      <c r="BUK246" s="17"/>
      <c r="BUL246" s="17"/>
      <c r="BUM246" s="17"/>
      <c r="BUN246" s="17"/>
      <c r="BUO246" s="17"/>
      <c r="BUP246" s="17"/>
      <c r="BUQ246" s="17"/>
      <c r="BUR246" s="17"/>
      <c r="BUS246" s="17"/>
      <c r="BUT246" s="17"/>
      <c r="BUU246" s="17"/>
      <c r="BUV246" s="17"/>
      <c r="BUW246" s="17"/>
      <c r="BUX246" s="17"/>
      <c r="BUY246" s="17"/>
      <c r="BUZ246" s="17"/>
      <c r="BVA246" s="17"/>
      <c r="BVB246" s="17"/>
      <c r="BVC246" s="17"/>
      <c r="BVD246" s="17"/>
      <c r="BVE246" s="17"/>
      <c r="BVF246" s="17"/>
      <c r="BVG246" s="17"/>
      <c r="BVH246" s="17"/>
      <c r="BVI246" s="17"/>
      <c r="BVJ246" s="17"/>
      <c r="BVK246" s="17"/>
      <c r="BVL246" s="17"/>
      <c r="BVM246" s="17"/>
      <c r="BVN246" s="17"/>
      <c r="BVO246" s="17"/>
      <c r="BVP246" s="17"/>
      <c r="BVQ246" s="17"/>
      <c r="BVR246" s="17"/>
      <c r="BVS246" s="17"/>
      <c r="BVT246" s="17"/>
      <c r="BVU246" s="17"/>
      <c r="BVV246" s="17"/>
      <c r="BVW246" s="17"/>
      <c r="BVX246" s="17"/>
      <c r="BVY246" s="17"/>
      <c r="BVZ246" s="17"/>
      <c r="BWA246" s="17"/>
      <c r="BWB246" s="17"/>
      <c r="BWC246" s="17"/>
      <c r="BWD246" s="17"/>
      <c r="BWE246" s="17"/>
      <c r="BWF246" s="17"/>
      <c r="BWG246" s="17"/>
      <c r="BWH246" s="17"/>
      <c r="BWI246" s="17"/>
      <c r="BWJ246" s="17"/>
      <c r="BWK246" s="17"/>
      <c r="BWL246" s="17"/>
      <c r="BWM246" s="17"/>
      <c r="BWN246" s="17"/>
      <c r="BWO246" s="17"/>
      <c r="BWP246" s="17"/>
      <c r="BWQ246" s="17"/>
      <c r="BWR246" s="17"/>
      <c r="BWS246" s="17"/>
      <c r="BWT246" s="17"/>
      <c r="BWU246" s="17"/>
      <c r="BWV246" s="17"/>
      <c r="BWW246" s="17"/>
      <c r="BWX246" s="17"/>
      <c r="BWY246" s="17"/>
      <c r="BWZ246" s="17"/>
      <c r="BXA246" s="17"/>
      <c r="BXB246" s="17"/>
      <c r="BXC246" s="17"/>
      <c r="BXD246" s="17"/>
      <c r="BXE246" s="17"/>
      <c r="BXF246" s="17"/>
      <c r="BXG246" s="17"/>
      <c r="BXH246" s="17"/>
      <c r="BXI246" s="17"/>
      <c r="BXJ246" s="17"/>
      <c r="BXK246" s="17"/>
      <c r="BXL246" s="17"/>
      <c r="BXM246" s="17"/>
      <c r="BXN246" s="17"/>
      <c r="BXO246" s="17"/>
      <c r="BXP246" s="17"/>
      <c r="BXQ246" s="17"/>
      <c r="BXR246" s="17"/>
      <c r="BXS246" s="17"/>
      <c r="BXT246" s="17"/>
      <c r="BXU246" s="17"/>
      <c r="BXV246" s="17"/>
      <c r="BXW246" s="17"/>
      <c r="BXX246" s="17"/>
      <c r="BXY246" s="17"/>
      <c r="BXZ246" s="17"/>
      <c r="BYA246" s="17"/>
      <c r="BYB246" s="17"/>
      <c r="BYC246" s="17"/>
      <c r="BYD246" s="17"/>
      <c r="BYE246" s="17"/>
      <c r="BYF246" s="17"/>
      <c r="BYG246" s="17"/>
      <c r="BYH246" s="17"/>
      <c r="BYI246" s="17"/>
      <c r="BYJ246" s="17"/>
      <c r="BYK246" s="17"/>
      <c r="BYL246" s="17"/>
      <c r="BYM246" s="17"/>
      <c r="BYN246" s="17"/>
      <c r="BYO246" s="17"/>
      <c r="BYP246" s="17"/>
      <c r="BYQ246" s="17"/>
      <c r="BYR246" s="17"/>
      <c r="BYS246" s="17"/>
      <c r="BYT246" s="17"/>
      <c r="BYU246" s="17"/>
      <c r="BYV246" s="17"/>
      <c r="BYW246" s="17"/>
      <c r="BYX246" s="17"/>
      <c r="BYY246" s="17"/>
      <c r="BYZ246" s="17"/>
      <c r="BZA246" s="17"/>
      <c r="BZB246" s="17"/>
      <c r="BZC246" s="17"/>
      <c r="BZD246" s="17"/>
      <c r="BZE246" s="17"/>
      <c r="BZF246" s="17"/>
      <c r="BZG246" s="17"/>
      <c r="BZH246" s="17"/>
      <c r="BZI246" s="17"/>
      <c r="BZJ246" s="17"/>
      <c r="BZK246" s="17"/>
      <c r="BZL246" s="17"/>
      <c r="BZM246" s="17"/>
      <c r="BZN246" s="17"/>
      <c r="BZO246" s="17"/>
      <c r="BZP246" s="17"/>
      <c r="BZQ246" s="17"/>
      <c r="BZR246" s="17"/>
      <c r="BZS246" s="17"/>
      <c r="BZT246" s="17"/>
      <c r="BZU246" s="17"/>
      <c r="BZV246" s="17"/>
      <c r="BZW246" s="17"/>
      <c r="BZX246" s="17"/>
      <c r="BZY246" s="17"/>
      <c r="BZZ246" s="17"/>
      <c r="CAA246" s="17"/>
      <c r="CAB246" s="17"/>
      <c r="CAC246" s="17"/>
      <c r="CAD246" s="17"/>
      <c r="CAE246" s="17"/>
      <c r="CAF246" s="17"/>
      <c r="CAG246" s="17"/>
      <c r="CAH246" s="17"/>
      <c r="CAI246" s="17"/>
      <c r="CAJ246" s="17"/>
      <c r="CAK246" s="17"/>
      <c r="CAL246" s="17"/>
      <c r="CAM246" s="17"/>
      <c r="CAN246" s="17"/>
      <c r="CAO246" s="17"/>
      <c r="CAP246" s="17"/>
      <c r="CAQ246" s="17"/>
      <c r="CAR246" s="17"/>
      <c r="CAS246" s="17"/>
      <c r="CAT246" s="17"/>
      <c r="CAU246" s="17"/>
      <c r="CAV246" s="17"/>
      <c r="CAW246" s="17"/>
      <c r="CAX246" s="17"/>
      <c r="CAY246" s="17"/>
      <c r="CAZ246" s="17"/>
      <c r="CBA246" s="17"/>
      <c r="CBB246" s="17"/>
      <c r="CBC246" s="17"/>
      <c r="CBD246" s="17"/>
      <c r="CBE246" s="17"/>
      <c r="CBF246" s="17"/>
      <c r="CBG246" s="17"/>
      <c r="CBH246" s="17"/>
      <c r="CBI246" s="17"/>
      <c r="CBJ246" s="17"/>
      <c r="CBK246" s="17"/>
      <c r="CBL246" s="17"/>
      <c r="CBM246" s="17"/>
      <c r="CBN246" s="17"/>
      <c r="CBO246" s="17"/>
      <c r="CBP246" s="17"/>
      <c r="CBQ246" s="17"/>
      <c r="CBR246" s="17"/>
      <c r="CBS246" s="17"/>
      <c r="CBT246" s="17"/>
      <c r="CBU246" s="17"/>
      <c r="CBV246" s="17"/>
      <c r="CBW246" s="17"/>
      <c r="CBX246" s="17"/>
      <c r="CBY246" s="17"/>
      <c r="CBZ246" s="17"/>
      <c r="CCA246" s="17"/>
      <c r="CCB246" s="17"/>
      <c r="CCC246" s="17"/>
      <c r="CCD246" s="17"/>
      <c r="CCE246" s="17"/>
      <c r="CCF246" s="17"/>
      <c r="CCG246" s="17"/>
      <c r="CCH246" s="17"/>
      <c r="CCI246" s="17"/>
      <c r="CCJ246" s="17"/>
      <c r="CCK246" s="17"/>
      <c r="CCL246" s="17"/>
      <c r="CCM246" s="17"/>
      <c r="CCN246" s="17"/>
      <c r="CCO246" s="17"/>
      <c r="CCP246" s="17"/>
      <c r="CCQ246" s="17"/>
      <c r="CCR246" s="17"/>
      <c r="CCS246" s="17"/>
      <c r="CCT246" s="17"/>
      <c r="CCU246" s="17"/>
      <c r="CCV246" s="17"/>
      <c r="CCW246" s="17"/>
      <c r="CCX246" s="17"/>
      <c r="CCY246" s="17"/>
      <c r="CCZ246" s="17"/>
      <c r="CDA246" s="17"/>
      <c r="CDB246" s="17"/>
      <c r="CDC246" s="17"/>
      <c r="CDD246" s="17"/>
      <c r="CDE246" s="17"/>
      <c r="CDF246" s="17"/>
      <c r="CDG246" s="17"/>
      <c r="CDH246" s="17"/>
      <c r="CDI246" s="17"/>
      <c r="CDJ246" s="17"/>
      <c r="CDK246" s="17"/>
      <c r="CDL246" s="17"/>
      <c r="CDM246" s="17"/>
      <c r="CDN246" s="17"/>
      <c r="CDO246" s="17"/>
      <c r="CDP246" s="17"/>
      <c r="CDQ246" s="17"/>
      <c r="CDR246" s="17"/>
      <c r="CDS246" s="17"/>
      <c r="CDT246" s="17"/>
      <c r="CDU246" s="17"/>
    </row>
    <row r="247">
      <c r="A247" s="14" t="s">
        <v>2711</v>
      </c>
      <c r="B247" s="14" t="s">
        <v>4586</v>
      </c>
      <c r="C247" s="14" t="s">
        <v>2713</v>
      </c>
      <c r="D247" s="14" t="s">
        <v>2714</v>
      </c>
      <c r="E247" s="14" t="s">
        <v>4587</v>
      </c>
      <c r="F247" s="14" t="s">
        <v>2835</v>
      </c>
      <c r="I247" s="14" t="s">
        <v>4588</v>
      </c>
      <c r="J247" s="14" t="s">
        <v>2618</v>
      </c>
      <c r="K247" s="14" t="s">
        <v>2619</v>
      </c>
      <c r="L247" s="14" t="s">
        <v>2560</v>
      </c>
      <c r="M247" s="16">
        <v>1.0</v>
      </c>
      <c r="N247" s="14" t="s">
        <v>2690</v>
      </c>
      <c r="O247" s="14" t="s">
        <v>2690</v>
      </c>
      <c r="P247" s="14" t="s">
        <v>2690</v>
      </c>
      <c r="Q247" s="16">
        <v>11.0</v>
      </c>
      <c r="R247" s="16">
        <v>4095836.0</v>
      </c>
      <c r="S247" s="16">
        <v>4095836.0</v>
      </c>
      <c r="T247" s="14" t="s">
        <v>2631</v>
      </c>
      <c r="U247" s="14" t="s">
        <v>2621</v>
      </c>
      <c r="V247" s="14" t="s">
        <v>4589</v>
      </c>
      <c r="W247" s="14" t="s">
        <v>4590</v>
      </c>
      <c r="X247" s="16">
        <v>0.29</v>
      </c>
      <c r="Y247" s="17"/>
      <c r="Z247" s="16">
        <v>6.0</v>
      </c>
      <c r="AA247" s="16">
        <v>15.0</v>
      </c>
      <c r="AB247" s="17"/>
      <c r="AC247" s="16">
        <v>28.0</v>
      </c>
      <c r="AD247" s="16">
        <v>264.0</v>
      </c>
      <c r="AE247" s="22">
        <v>45485.0</v>
      </c>
      <c r="AF247" s="17"/>
      <c r="AG247" s="17"/>
      <c r="AH247" s="17"/>
      <c r="AI247" s="17"/>
      <c r="AJ247" s="17"/>
      <c r="AK247" s="17"/>
      <c r="AL247" s="16">
        <v>70.0</v>
      </c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4" t="s">
        <v>2718</v>
      </c>
      <c r="BB247" s="17"/>
      <c r="BC247" s="17"/>
      <c r="BD247" s="17"/>
      <c r="BE247" s="17"/>
      <c r="BF247" s="14" t="s">
        <v>2563</v>
      </c>
      <c r="BG247" s="16">
        <v>1.0</v>
      </c>
      <c r="BH247" s="14" t="s">
        <v>2564</v>
      </c>
      <c r="BI247" s="14" t="s">
        <v>2594</v>
      </c>
      <c r="BJ247" s="14" t="s">
        <v>2566</v>
      </c>
      <c r="BK247" s="17"/>
      <c r="BL247" s="17"/>
      <c r="BM247" s="16">
        <v>8.93333333</v>
      </c>
      <c r="BN247" s="17"/>
      <c r="BO247" s="17"/>
      <c r="BP247" s="17"/>
      <c r="BQ247" s="17"/>
      <c r="BR247" s="17"/>
      <c r="BS247" s="16">
        <v>0.5386</v>
      </c>
      <c r="BT247" s="17"/>
      <c r="BU247" s="14" t="s">
        <v>2680</v>
      </c>
      <c r="BV247" s="14" t="s">
        <v>3217</v>
      </c>
      <c r="BW247" s="14" t="s">
        <v>2702</v>
      </c>
      <c r="BX247" s="16">
        <v>13.0</v>
      </c>
      <c r="BY247" s="14" t="s">
        <v>2718</v>
      </c>
      <c r="BZ247" s="17"/>
      <c r="CA247" s="16">
        <v>-25789.0</v>
      </c>
      <c r="CB247" s="16">
        <v>0.0</v>
      </c>
      <c r="CC247" s="17"/>
      <c r="CD247" s="17"/>
      <c r="CE247" s="17"/>
      <c r="CF247" s="14" t="s">
        <v>2747</v>
      </c>
      <c r="CG247" s="14" t="s">
        <v>2704</v>
      </c>
      <c r="CH247" s="19">
        <v>41708.0</v>
      </c>
      <c r="CI247" s="14" t="s">
        <v>2826</v>
      </c>
      <c r="CJ247" s="14" t="s">
        <v>2736</v>
      </c>
      <c r="CK247" s="14" t="s">
        <v>2574</v>
      </c>
      <c r="CL247" s="14" t="s">
        <v>4591</v>
      </c>
      <c r="CM247" s="20">
        <v>2279175.0</v>
      </c>
      <c r="CN247" s="14" t="s">
        <v>4591</v>
      </c>
      <c r="CO247" s="14" t="s">
        <v>2563</v>
      </c>
      <c r="CP247" s="14" t="s">
        <v>2563</v>
      </c>
      <c r="CQ247" s="16">
        <v>0.3469</v>
      </c>
      <c r="CR247" s="16">
        <v>0.27</v>
      </c>
      <c r="CS247" s="14" t="s">
        <v>2563</v>
      </c>
      <c r="CT247" s="14" t="s">
        <v>4592</v>
      </c>
      <c r="CU247" s="14" t="s">
        <v>2577</v>
      </c>
      <c r="CV247" s="14" t="s">
        <v>2706</v>
      </c>
      <c r="CW247" s="14" t="s">
        <v>2751</v>
      </c>
      <c r="CX247" s="17"/>
      <c r="CY247" s="16">
        <v>5.06295821</v>
      </c>
      <c r="CZ247" s="14" t="s">
        <v>2707</v>
      </c>
      <c r="DA247" s="14" t="s">
        <v>2563</v>
      </c>
      <c r="DB247" s="14" t="s">
        <v>2574</v>
      </c>
      <c r="DC247" s="14" t="s">
        <v>2653</v>
      </c>
      <c r="DD247" s="14" t="s">
        <v>4593</v>
      </c>
      <c r="DE247" s="14" t="s">
        <v>2563</v>
      </c>
      <c r="DF247" s="14" t="s">
        <v>2574</v>
      </c>
      <c r="DG247" s="14" t="s">
        <v>3247</v>
      </c>
      <c r="DH247" s="14" t="s">
        <v>4594</v>
      </c>
      <c r="DI247" s="14" t="s">
        <v>2724</v>
      </c>
      <c r="DJ247" s="14" t="s">
        <v>2725</v>
      </c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  <c r="KL247" s="17"/>
      <c r="KM247" s="17"/>
      <c r="KN247" s="17"/>
      <c r="KO247" s="17"/>
      <c r="KP247" s="17"/>
      <c r="KQ247" s="17"/>
      <c r="KR247" s="17"/>
      <c r="KS247" s="17"/>
      <c r="KT247" s="17"/>
      <c r="KU247" s="17"/>
      <c r="KV247" s="17"/>
      <c r="KW247" s="17"/>
      <c r="KX247" s="17"/>
      <c r="KY247" s="17"/>
      <c r="KZ247" s="17"/>
      <c r="LA247" s="17"/>
      <c r="LB247" s="17"/>
      <c r="LC247" s="17"/>
      <c r="LD247" s="17"/>
      <c r="LE247" s="17"/>
      <c r="LF247" s="17"/>
      <c r="LG247" s="17"/>
      <c r="LH247" s="17"/>
      <c r="LI247" s="17"/>
      <c r="LJ247" s="17"/>
      <c r="LK247" s="17"/>
      <c r="LL247" s="17"/>
      <c r="LM247" s="17"/>
      <c r="LN247" s="17"/>
      <c r="LO247" s="17"/>
      <c r="LP247" s="17"/>
      <c r="LQ247" s="17"/>
      <c r="LR247" s="17"/>
      <c r="LS247" s="17"/>
      <c r="LT247" s="17"/>
      <c r="LU247" s="17"/>
      <c r="LV247" s="17"/>
      <c r="LW247" s="17"/>
      <c r="LX247" s="17"/>
      <c r="LY247" s="17"/>
      <c r="LZ247" s="17"/>
      <c r="MA247" s="17"/>
      <c r="MB247" s="17"/>
      <c r="MC247" s="17"/>
      <c r="MD247" s="17"/>
      <c r="ME247" s="17"/>
      <c r="MF247" s="17"/>
      <c r="MG247" s="17"/>
      <c r="MH247" s="17"/>
      <c r="MI247" s="17"/>
      <c r="MJ247" s="17"/>
      <c r="MK247" s="17"/>
      <c r="ML247" s="17"/>
      <c r="MM247" s="17"/>
      <c r="MN247" s="17"/>
      <c r="MO247" s="17"/>
      <c r="MP247" s="17"/>
      <c r="MQ247" s="17"/>
      <c r="MR247" s="17"/>
      <c r="MS247" s="17"/>
      <c r="MT247" s="17"/>
      <c r="MU247" s="17"/>
      <c r="MV247" s="17"/>
      <c r="MW247" s="17"/>
      <c r="MX247" s="17"/>
      <c r="MY247" s="17"/>
      <c r="MZ247" s="17"/>
      <c r="NA247" s="17"/>
      <c r="NB247" s="17"/>
      <c r="NC247" s="17"/>
      <c r="ND247" s="17"/>
      <c r="NE247" s="17"/>
      <c r="NF247" s="17"/>
      <c r="NG247" s="17"/>
      <c r="NH247" s="17"/>
      <c r="NI247" s="17"/>
      <c r="NJ247" s="17"/>
      <c r="NK247" s="17"/>
      <c r="NL247" s="17"/>
      <c r="NM247" s="17"/>
      <c r="NN247" s="17"/>
      <c r="NO247" s="17"/>
      <c r="NP247" s="17"/>
      <c r="NQ247" s="17"/>
      <c r="NR247" s="17"/>
      <c r="NS247" s="17"/>
      <c r="NT247" s="17"/>
      <c r="NU247" s="17"/>
      <c r="NV247" s="17"/>
      <c r="NW247" s="17"/>
      <c r="NX247" s="17"/>
      <c r="NY247" s="17"/>
      <c r="NZ247" s="17"/>
      <c r="OA247" s="17"/>
      <c r="OB247" s="17"/>
      <c r="OC247" s="17"/>
      <c r="OD247" s="17"/>
      <c r="OE247" s="17"/>
      <c r="OF247" s="17"/>
      <c r="OG247" s="17"/>
      <c r="OH247" s="17"/>
      <c r="OI247" s="17"/>
      <c r="OJ247" s="17"/>
      <c r="OK247" s="17"/>
      <c r="OL247" s="17"/>
      <c r="OM247" s="17"/>
      <c r="ON247" s="17"/>
      <c r="OO247" s="17"/>
      <c r="OP247" s="17"/>
      <c r="OQ247" s="17"/>
      <c r="OR247" s="17"/>
      <c r="OS247" s="17"/>
      <c r="OT247" s="17"/>
      <c r="OU247" s="17"/>
      <c r="OV247" s="17"/>
      <c r="OW247" s="17"/>
      <c r="OX247" s="17"/>
      <c r="OY247" s="17"/>
      <c r="OZ247" s="17"/>
      <c r="PA247" s="17"/>
      <c r="PB247" s="17"/>
      <c r="PC247" s="17"/>
      <c r="PD247" s="17"/>
      <c r="PE247" s="17"/>
      <c r="PF247" s="17"/>
      <c r="PG247" s="17"/>
      <c r="PH247" s="17"/>
      <c r="PI247" s="17"/>
      <c r="PJ247" s="17"/>
      <c r="PK247" s="17"/>
      <c r="PL247" s="17"/>
      <c r="PM247" s="17"/>
      <c r="PN247" s="17"/>
      <c r="PO247" s="17"/>
      <c r="PP247" s="17"/>
      <c r="PQ247" s="17"/>
      <c r="PR247" s="17"/>
      <c r="PS247" s="17"/>
      <c r="PT247" s="17"/>
      <c r="PU247" s="17"/>
      <c r="PV247" s="17"/>
      <c r="PW247" s="17"/>
      <c r="PX247" s="17"/>
      <c r="PY247" s="17"/>
      <c r="PZ247" s="17"/>
      <c r="QA247" s="17"/>
      <c r="QB247" s="17"/>
      <c r="QC247" s="17"/>
      <c r="QD247" s="17"/>
      <c r="QE247" s="17"/>
      <c r="QF247" s="17"/>
      <c r="QG247" s="17"/>
      <c r="QH247" s="17"/>
      <c r="QI247" s="17"/>
      <c r="QJ247" s="17"/>
      <c r="QK247" s="17"/>
      <c r="QL247" s="17"/>
      <c r="QM247" s="17"/>
      <c r="QN247" s="17"/>
      <c r="QO247" s="17"/>
      <c r="QP247" s="17"/>
      <c r="QQ247" s="17"/>
      <c r="QR247" s="17"/>
      <c r="QS247" s="17"/>
      <c r="QT247" s="17"/>
      <c r="QU247" s="17"/>
      <c r="QV247" s="17"/>
      <c r="QW247" s="17"/>
      <c r="QX247" s="17"/>
      <c r="QY247" s="17"/>
      <c r="QZ247" s="17"/>
      <c r="RA247" s="17"/>
      <c r="RB247" s="17"/>
      <c r="RC247" s="17"/>
      <c r="RD247" s="17"/>
      <c r="RE247" s="17"/>
      <c r="RF247" s="17"/>
      <c r="RG247" s="17"/>
      <c r="RH247" s="17"/>
      <c r="RI247" s="17"/>
      <c r="RJ247" s="17"/>
      <c r="RK247" s="17"/>
      <c r="RL247" s="17"/>
      <c r="RM247" s="17"/>
      <c r="RN247" s="17"/>
      <c r="RO247" s="17"/>
      <c r="RP247" s="17"/>
      <c r="RQ247" s="17"/>
      <c r="RR247" s="17"/>
      <c r="RS247" s="17"/>
      <c r="RT247" s="17"/>
      <c r="RU247" s="17"/>
      <c r="RV247" s="17"/>
      <c r="RW247" s="17"/>
      <c r="RX247" s="17"/>
      <c r="RY247" s="17"/>
      <c r="RZ247" s="17"/>
      <c r="SA247" s="17"/>
      <c r="SB247" s="17"/>
      <c r="SC247" s="17"/>
      <c r="SD247" s="17"/>
      <c r="SE247" s="17"/>
      <c r="SF247" s="17"/>
      <c r="SG247" s="17"/>
      <c r="SH247" s="17"/>
      <c r="SI247" s="17"/>
      <c r="SJ247" s="17"/>
      <c r="SK247" s="17"/>
      <c r="SL247" s="17"/>
      <c r="SM247" s="17"/>
      <c r="SN247" s="17"/>
      <c r="SO247" s="17"/>
      <c r="SP247" s="17"/>
      <c r="SQ247" s="17"/>
      <c r="SR247" s="17"/>
      <c r="SS247" s="17"/>
      <c r="ST247" s="17"/>
      <c r="SU247" s="17"/>
      <c r="SV247" s="17"/>
      <c r="SW247" s="17"/>
      <c r="SX247" s="17"/>
      <c r="SY247" s="17"/>
      <c r="SZ247" s="17"/>
      <c r="TA247" s="17"/>
      <c r="TB247" s="17"/>
      <c r="TC247" s="17"/>
      <c r="TD247" s="17"/>
      <c r="TE247" s="17"/>
      <c r="TF247" s="17"/>
      <c r="TG247" s="17"/>
      <c r="TH247" s="17"/>
      <c r="TI247" s="17"/>
      <c r="TJ247" s="17"/>
      <c r="TK247" s="17"/>
      <c r="TL247" s="17"/>
      <c r="TM247" s="17"/>
      <c r="TN247" s="17"/>
      <c r="TO247" s="17"/>
      <c r="TP247" s="17"/>
      <c r="TQ247" s="17"/>
      <c r="TR247" s="17"/>
      <c r="TS247" s="17"/>
      <c r="TT247" s="17"/>
      <c r="TU247" s="17"/>
      <c r="TV247" s="17"/>
      <c r="TW247" s="17"/>
      <c r="TX247" s="17"/>
      <c r="TY247" s="17"/>
      <c r="TZ247" s="17"/>
      <c r="UA247" s="17"/>
      <c r="UB247" s="17"/>
      <c r="UC247" s="17"/>
      <c r="UD247" s="17"/>
      <c r="UE247" s="17"/>
      <c r="UF247" s="17"/>
      <c r="UG247" s="17"/>
      <c r="UH247" s="17"/>
      <c r="UI247" s="17"/>
      <c r="UJ247" s="17"/>
      <c r="UK247" s="17"/>
      <c r="UL247" s="17"/>
      <c r="UM247" s="17"/>
      <c r="UN247" s="17"/>
      <c r="UO247" s="17"/>
      <c r="UP247" s="17"/>
      <c r="UQ247" s="17"/>
      <c r="UR247" s="17"/>
      <c r="US247" s="17"/>
      <c r="UT247" s="17"/>
      <c r="UU247" s="17"/>
      <c r="UV247" s="17"/>
      <c r="UW247" s="17"/>
      <c r="UX247" s="17"/>
      <c r="UY247" s="17"/>
      <c r="UZ247" s="17"/>
      <c r="VA247" s="17"/>
      <c r="VB247" s="17"/>
      <c r="VC247" s="17"/>
      <c r="VD247" s="17"/>
      <c r="VE247" s="17"/>
      <c r="VF247" s="17"/>
      <c r="VG247" s="17"/>
      <c r="VH247" s="17"/>
      <c r="VI247" s="17"/>
      <c r="VJ247" s="17"/>
      <c r="VK247" s="17"/>
      <c r="VL247" s="17"/>
      <c r="VM247" s="17"/>
      <c r="VN247" s="17"/>
      <c r="VO247" s="17"/>
      <c r="VP247" s="17"/>
      <c r="VQ247" s="17"/>
      <c r="VR247" s="17"/>
      <c r="VS247" s="17"/>
      <c r="VT247" s="17"/>
      <c r="VU247" s="17"/>
      <c r="VV247" s="17"/>
      <c r="VW247" s="17"/>
      <c r="VX247" s="17"/>
      <c r="VY247" s="17"/>
      <c r="VZ247" s="17"/>
      <c r="WA247" s="17"/>
      <c r="WB247" s="17"/>
      <c r="WC247" s="17"/>
      <c r="WD247" s="17"/>
      <c r="WE247" s="17"/>
      <c r="WF247" s="17"/>
      <c r="WG247" s="17"/>
      <c r="WH247" s="17"/>
      <c r="WI247" s="17"/>
      <c r="WJ247" s="17"/>
      <c r="WK247" s="17"/>
      <c r="WL247" s="17"/>
      <c r="WM247" s="17"/>
      <c r="WN247" s="17"/>
      <c r="WO247" s="17"/>
      <c r="WP247" s="17"/>
      <c r="WQ247" s="17"/>
      <c r="WR247" s="17"/>
      <c r="WS247" s="17"/>
      <c r="WT247" s="17"/>
      <c r="WU247" s="17"/>
      <c r="WV247" s="17"/>
      <c r="WW247" s="17"/>
      <c r="WX247" s="17"/>
      <c r="WY247" s="17"/>
      <c r="WZ247" s="17"/>
      <c r="XA247" s="17"/>
      <c r="XB247" s="17"/>
      <c r="XC247" s="17"/>
      <c r="XD247" s="17"/>
      <c r="XE247" s="17"/>
      <c r="XF247" s="17"/>
      <c r="XG247" s="17"/>
      <c r="XH247" s="17"/>
      <c r="XI247" s="17"/>
      <c r="XJ247" s="17"/>
      <c r="XK247" s="17"/>
      <c r="XL247" s="17"/>
      <c r="XM247" s="17"/>
      <c r="XN247" s="17"/>
      <c r="XO247" s="17"/>
      <c r="XP247" s="17"/>
      <c r="XQ247" s="17"/>
      <c r="XR247" s="17"/>
      <c r="XS247" s="17"/>
      <c r="XT247" s="17"/>
      <c r="XU247" s="17"/>
      <c r="XV247" s="17"/>
      <c r="XW247" s="17"/>
      <c r="XX247" s="17"/>
      <c r="XY247" s="17"/>
      <c r="XZ247" s="17"/>
      <c r="YA247" s="17"/>
      <c r="YB247" s="17"/>
      <c r="YC247" s="17"/>
      <c r="YD247" s="17"/>
      <c r="YE247" s="17"/>
      <c r="YF247" s="17"/>
      <c r="YG247" s="17"/>
      <c r="YH247" s="17"/>
      <c r="YI247" s="17"/>
      <c r="YJ247" s="17"/>
      <c r="YK247" s="17"/>
      <c r="YL247" s="17"/>
      <c r="YM247" s="17"/>
      <c r="YN247" s="17"/>
      <c r="YO247" s="17"/>
      <c r="YP247" s="17"/>
      <c r="YQ247" s="17"/>
      <c r="YR247" s="17"/>
      <c r="YS247" s="17"/>
      <c r="YT247" s="17"/>
      <c r="YU247" s="17"/>
      <c r="YV247" s="17"/>
      <c r="YW247" s="17"/>
      <c r="YX247" s="17"/>
      <c r="YY247" s="17"/>
      <c r="YZ247" s="17"/>
      <c r="ZA247" s="17"/>
      <c r="ZB247" s="17"/>
      <c r="ZC247" s="17"/>
      <c r="ZD247" s="17"/>
      <c r="ZE247" s="17"/>
      <c r="ZF247" s="17"/>
      <c r="ZG247" s="17"/>
      <c r="ZH247" s="17"/>
      <c r="ZI247" s="17"/>
      <c r="ZJ247" s="17"/>
      <c r="ZK247" s="17"/>
      <c r="ZL247" s="17"/>
      <c r="ZM247" s="17"/>
      <c r="ZN247" s="17"/>
      <c r="ZO247" s="17"/>
      <c r="ZP247" s="17"/>
      <c r="ZQ247" s="17"/>
      <c r="ZR247" s="17"/>
      <c r="ZS247" s="17"/>
      <c r="ZT247" s="17"/>
      <c r="ZU247" s="17"/>
      <c r="ZV247" s="17"/>
      <c r="ZW247" s="17"/>
      <c r="ZX247" s="17"/>
      <c r="ZY247" s="17"/>
      <c r="ZZ247" s="17"/>
      <c r="AAA247" s="17"/>
      <c r="AAB247" s="17"/>
      <c r="AAC247" s="17"/>
      <c r="AAD247" s="17"/>
      <c r="AAE247" s="17"/>
      <c r="AAF247" s="17"/>
      <c r="AAG247" s="17"/>
      <c r="AAH247" s="17"/>
      <c r="AAI247" s="17"/>
      <c r="AAJ247" s="17"/>
      <c r="AAK247" s="17"/>
      <c r="AAL247" s="17"/>
      <c r="AAM247" s="17"/>
      <c r="AAN247" s="17"/>
      <c r="AAO247" s="17"/>
      <c r="AAP247" s="17"/>
      <c r="AAQ247" s="17"/>
      <c r="AAR247" s="17"/>
      <c r="AAS247" s="17"/>
      <c r="AAT247" s="17"/>
      <c r="AAU247" s="17"/>
      <c r="AAV247" s="17"/>
      <c r="AAW247" s="17"/>
      <c r="AAX247" s="17"/>
      <c r="AAY247" s="17"/>
      <c r="AAZ247" s="17"/>
      <c r="ABA247" s="17"/>
      <c r="ABB247" s="17"/>
      <c r="ABC247" s="17"/>
      <c r="ABD247" s="17"/>
      <c r="ABE247" s="17"/>
      <c r="ABF247" s="17"/>
      <c r="ABG247" s="17"/>
      <c r="ABH247" s="17"/>
      <c r="ABI247" s="17"/>
      <c r="ABJ247" s="17"/>
      <c r="ABK247" s="17"/>
      <c r="ABL247" s="17"/>
      <c r="ABM247" s="17"/>
      <c r="ABN247" s="17"/>
      <c r="ABO247" s="17"/>
      <c r="ABP247" s="17"/>
      <c r="ABQ247" s="17"/>
      <c r="ABR247" s="17"/>
      <c r="ABS247" s="17"/>
      <c r="ABT247" s="17"/>
      <c r="ABU247" s="17"/>
      <c r="ABV247" s="17"/>
      <c r="ABW247" s="17"/>
      <c r="ABX247" s="17"/>
      <c r="ABY247" s="17"/>
      <c r="ABZ247" s="17"/>
      <c r="ACA247" s="17"/>
      <c r="ACB247" s="17"/>
      <c r="ACC247" s="17"/>
      <c r="ACD247" s="17"/>
      <c r="ACE247" s="17"/>
      <c r="ACF247" s="17"/>
      <c r="ACG247" s="17"/>
      <c r="ACH247" s="17"/>
      <c r="ACI247" s="17"/>
      <c r="ACJ247" s="17"/>
      <c r="ACK247" s="17"/>
      <c r="ACL247" s="17"/>
      <c r="ACM247" s="17"/>
      <c r="ACN247" s="17"/>
      <c r="ACO247" s="17"/>
      <c r="ACP247" s="17"/>
      <c r="ACQ247" s="17"/>
      <c r="ACR247" s="17"/>
      <c r="ACS247" s="17"/>
      <c r="ACT247" s="17"/>
      <c r="ACU247" s="17"/>
      <c r="ACV247" s="17"/>
      <c r="ACW247" s="17"/>
      <c r="ACX247" s="17"/>
      <c r="ACY247" s="17"/>
      <c r="ACZ247" s="17"/>
      <c r="ADA247" s="17"/>
      <c r="ADB247" s="17"/>
      <c r="ADC247" s="17"/>
      <c r="ADD247" s="17"/>
      <c r="ADE247" s="17"/>
      <c r="ADF247" s="17"/>
      <c r="ADG247" s="17"/>
      <c r="ADH247" s="17"/>
      <c r="ADI247" s="17"/>
      <c r="ADJ247" s="17"/>
      <c r="ADK247" s="17"/>
      <c r="ADL247" s="17"/>
      <c r="ADM247" s="17"/>
      <c r="ADN247" s="17"/>
      <c r="ADO247" s="17"/>
      <c r="ADP247" s="17"/>
      <c r="ADQ247" s="17"/>
      <c r="ADR247" s="17"/>
      <c r="ADS247" s="17"/>
      <c r="ADT247" s="17"/>
      <c r="ADU247" s="17"/>
      <c r="ADV247" s="17"/>
      <c r="ADW247" s="17"/>
      <c r="ADX247" s="17"/>
      <c r="ADY247" s="17"/>
      <c r="ADZ247" s="17"/>
      <c r="AEA247" s="17"/>
      <c r="AEB247" s="17"/>
      <c r="AEC247" s="17"/>
      <c r="AED247" s="17"/>
      <c r="AEE247" s="17"/>
      <c r="AEF247" s="17"/>
      <c r="AEG247" s="17"/>
      <c r="AEH247" s="17"/>
      <c r="AEI247" s="17"/>
      <c r="AEJ247" s="17"/>
      <c r="AEK247" s="17"/>
      <c r="AEL247" s="17"/>
      <c r="AEM247" s="17"/>
      <c r="AEN247" s="17"/>
      <c r="AEO247" s="17"/>
      <c r="AEP247" s="17"/>
      <c r="AEQ247" s="17"/>
      <c r="AER247" s="17"/>
      <c r="AES247" s="17"/>
      <c r="AET247" s="17"/>
      <c r="AEU247" s="17"/>
      <c r="AEV247" s="17"/>
      <c r="AEW247" s="17"/>
      <c r="AEX247" s="17"/>
      <c r="AEY247" s="17"/>
      <c r="AEZ247" s="17"/>
      <c r="AFA247" s="17"/>
      <c r="AFB247" s="17"/>
      <c r="AFC247" s="17"/>
      <c r="AFD247" s="17"/>
      <c r="AFE247" s="17"/>
      <c r="AFF247" s="17"/>
      <c r="AFG247" s="17"/>
      <c r="AFH247" s="17"/>
      <c r="AFI247" s="17"/>
      <c r="AFJ247" s="17"/>
      <c r="AFK247" s="17"/>
      <c r="AFL247" s="17"/>
      <c r="AFM247" s="17"/>
      <c r="AFN247" s="17"/>
      <c r="AFO247" s="17"/>
      <c r="AFP247" s="17"/>
      <c r="AFQ247" s="17"/>
      <c r="AFR247" s="17"/>
      <c r="AFS247" s="17"/>
      <c r="AFT247" s="17"/>
      <c r="AFU247" s="17"/>
      <c r="AFV247" s="17"/>
      <c r="AFW247" s="17"/>
      <c r="AFX247" s="17"/>
      <c r="AFY247" s="17"/>
      <c r="AFZ247" s="17"/>
      <c r="AGA247" s="17"/>
      <c r="AGB247" s="17"/>
      <c r="AGC247" s="17"/>
      <c r="AGD247" s="17"/>
      <c r="AGE247" s="17"/>
      <c r="AGF247" s="17"/>
      <c r="AGG247" s="17"/>
      <c r="AGH247" s="17"/>
      <c r="AGI247" s="17"/>
      <c r="AGJ247" s="17"/>
      <c r="AGK247" s="17"/>
      <c r="AGL247" s="17"/>
      <c r="AGM247" s="17"/>
      <c r="AGN247" s="17"/>
      <c r="AGO247" s="17"/>
      <c r="AGP247" s="17"/>
      <c r="AGQ247" s="17"/>
      <c r="AGR247" s="17"/>
      <c r="AGS247" s="17"/>
      <c r="AGT247" s="17"/>
      <c r="AGU247" s="17"/>
      <c r="AGV247" s="17"/>
      <c r="AGW247" s="17"/>
      <c r="AGX247" s="17"/>
      <c r="AGY247" s="17"/>
      <c r="AGZ247" s="17"/>
      <c r="AHA247" s="17"/>
      <c r="AHB247" s="17"/>
      <c r="AHC247" s="17"/>
      <c r="AHD247" s="17"/>
      <c r="AHE247" s="17"/>
      <c r="AHF247" s="17"/>
      <c r="AHG247" s="17"/>
      <c r="AHH247" s="17"/>
      <c r="AHI247" s="17"/>
      <c r="AHJ247" s="17"/>
      <c r="AHK247" s="17"/>
      <c r="AHL247" s="17"/>
      <c r="AHM247" s="17"/>
      <c r="AHN247" s="17"/>
      <c r="AHO247" s="17"/>
      <c r="AHP247" s="17"/>
      <c r="AHQ247" s="17"/>
      <c r="AHR247" s="17"/>
      <c r="AHS247" s="17"/>
      <c r="AHT247" s="17"/>
      <c r="AHU247" s="17"/>
      <c r="AHV247" s="17"/>
      <c r="AHW247" s="17"/>
      <c r="AHX247" s="17"/>
      <c r="AHY247" s="17"/>
      <c r="AHZ247" s="17"/>
      <c r="AIA247" s="17"/>
      <c r="AIB247" s="17"/>
      <c r="AIC247" s="17"/>
      <c r="AID247" s="17"/>
      <c r="AIE247" s="17"/>
      <c r="AIF247" s="17"/>
      <c r="AIG247" s="17"/>
      <c r="AIH247" s="17"/>
      <c r="AII247" s="17"/>
      <c r="AIJ247" s="17"/>
      <c r="AIK247" s="17"/>
      <c r="AIL247" s="17"/>
      <c r="AIM247" s="17"/>
      <c r="AIN247" s="17"/>
      <c r="AIO247" s="17"/>
      <c r="AIP247" s="17"/>
      <c r="AIQ247" s="17"/>
      <c r="AIR247" s="17"/>
      <c r="AIS247" s="17"/>
      <c r="AIT247" s="17"/>
      <c r="AIU247" s="17"/>
      <c r="AIV247" s="17"/>
      <c r="AIW247" s="17"/>
      <c r="AIX247" s="17"/>
      <c r="AIY247" s="17"/>
      <c r="AIZ247" s="17"/>
      <c r="AJA247" s="17"/>
      <c r="AJB247" s="17"/>
      <c r="AJC247" s="17"/>
      <c r="AJD247" s="17"/>
      <c r="AJE247" s="17"/>
      <c r="AJF247" s="17"/>
      <c r="AJG247" s="17"/>
      <c r="AJH247" s="17"/>
      <c r="AJI247" s="17"/>
      <c r="AJJ247" s="17"/>
      <c r="AJK247" s="17"/>
      <c r="AJL247" s="17"/>
      <c r="AJM247" s="17"/>
      <c r="AJN247" s="17"/>
      <c r="AJO247" s="17"/>
      <c r="AJP247" s="17"/>
      <c r="AJQ247" s="17"/>
      <c r="AJR247" s="17"/>
      <c r="AJS247" s="17"/>
      <c r="AJT247" s="17"/>
      <c r="AJU247" s="17"/>
      <c r="AJV247" s="17"/>
      <c r="AJW247" s="17"/>
      <c r="AJX247" s="17"/>
      <c r="AJY247" s="17"/>
      <c r="AJZ247" s="17"/>
      <c r="AKA247" s="17"/>
      <c r="AKB247" s="17"/>
      <c r="AKC247" s="17"/>
      <c r="AKD247" s="17"/>
      <c r="AKE247" s="17"/>
      <c r="AKF247" s="17"/>
      <c r="AKG247" s="17"/>
      <c r="AKH247" s="17"/>
      <c r="AKI247" s="17"/>
      <c r="AKJ247" s="17"/>
      <c r="AKK247" s="17"/>
      <c r="AKL247" s="17"/>
      <c r="AKM247" s="17"/>
      <c r="AKN247" s="17"/>
      <c r="AKO247" s="17"/>
      <c r="AKP247" s="17"/>
      <c r="AKQ247" s="17"/>
      <c r="AKR247" s="17"/>
      <c r="AKS247" s="17"/>
      <c r="AKT247" s="17"/>
      <c r="AKU247" s="17"/>
      <c r="AKV247" s="17"/>
      <c r="AKW247" s="17"/>
      <c r="AKX247" s="17"/>
      <c r="AKY247" s="17"/>
      <c r="AKZ247" s="17"/>
      <c r="ALA247" s="17"/>
      <c r="ALB247" s="17"/>
      <c r="ALC247" s="17"/>
      <c r="ALD247" s="17"/>
      <c r="ALE247" s="17"/>
      <c r="ALF247" s="17"/>
      <c r="ALG247" s="17"/>
      <c r="ALH247" s="17"/>
      <c r="ALI247" s="17"/>
      <c r="ALJ247" s="17"/>
      <c r="ALK247" s="17"/>
      <c r="ALL247" s="17"/>
      <c r="ALM247" s="17"/>
      <c r="ALN247" s="17"/>
      <c r="ALO247" s="17"/>
      <c r="ALP247" s="17"/>
      <c r="ALQ247" s="17"/>
      <c r="ALR247" s="17"/>
      <c r="ALS247" s="17"/>
      <c r="ALT247" s="17"/>
      <c r="ALU247" s="17"/>
      <c r="ALV247" s="17"/>
      <c r="ALW247" s="17"/>
      <c r="ALX247" s="17"/>
      <c r="ALY247" s="17"/>
      <c r="ALZ247" s="17"/>
      <c r="AMA247" s="17"/>
      <c r="AMB247" s="17"/>
      <c r="AMC247" s="17"/>
      <c r="AMD247" s="17"/>
      <c r="AME247" s="17"/>
      <c r="AMF247" s="17"/>
      <c r="AMG247" s="17"/>
      <c r="AMH247" s="17"/>
      <c r="AMI247" s="17"/>
      <c r="AMJ247" s="17"/>
      <c r="AMK247" s="17"/>
      <c r="AML247" s="17"/>
      <c r="AMM247" s="17"/>
      <c r="AMN247" s="17"/>
      <c r="AMO247" s="17"/>
      <c r="AMP247" s="17"/>
      <c r="AMQ247" s="17"/>
      <c r="AMR247" s="17"/>
      <c r="AMS247" s="17"/>
      <c r="AMT247" s="17"/>
      <c r="AMU247" s="17"/>
      <c r="AMV247" s="17"/>
      <c r="AMW247" s="17"/>
      <c r="AMX247" s="17"/>
      <c r="AMY247" s="17"/>
      <c r="AMZ247" s="17"/>
      <c r="ANA247" s="17"/>
      <c r="ANB247" s="17"/>
      <c r="ANC247" s="17"/>
      <c r="AND247" s="17"/>
      <c r="ANE247" s="17"/>
      <c r="ANF247" s="17"/>
      <c r="ANG247" s="17"/>
      <c r="ANH247" s="17"/>
      <c r="ANI247" s="17"/>
      <c r="ANJ247" s="17"/>
      <c r="ANK247" s="17"/>
      <c r="ANL247" s="17"/>
      <c r="ANM247" s="17"/>
      <c r="ANN247" s="17"/>
      <c r="ANO247" s="17"/>
      <c r="ANP247" s="17"/>
      <c r="ANQ247" s="17"/>
      <c r="ANR247" s="17"/>
      <c r="ANS247" s="17"/>
      <c r="ANT247" s="17"/>
      <c r="ANU247" s="17"/>
      <c r="ANV247" s="17"/>
      <c r="ANW247" s="17"/>
      <c r="ANX247" s="17"/>
      <c r="ANY247" s="17"/>
      <c r="ANZ247" s="17"/>
      <c r="AOA247" s="17"/>
      <c r="AOB247" s="17"/>
      <c r="AOC247" s="17"/>
      <c r="AOD247" s="17"/>
      <c r="AOE247" s="17"/>
      <c r="AOF247" s="17"/>
      <c r="AOG247" s="17"/>
      <c r="AOH247" s="17"/>
      <c r="AOI247" s="17"/>
      <c r="AOJ247" s="17"/>
      <c r="AOK247" s="17"/>
      <c r="AOL247" s="17"/>
      <c r="AOM247" s="17"/>
      <c r="AON247" s="17"/>
      <c r="AOO247" s="17"/>
      <c r="AOP247" s="17"/>
      <c r="AOQ247" s="17"/>
      <c r="AOR247" s="17"/>
      <c r="AOS247" s="17"/>
      <c r="AOT247" s="17"/>
      <c r="AOU247" s="17"/>
      <c r="AOV247" s="17"/>
      <c r="AOW247" s="17"/>
      <c r="AOX247" s="17"/>
      <c r="AOY247" s="17"/>
      <c r="AOZ247" s="17"/>
      <c r="APA247" s="17"/>
      <c r="APB247" s="17"/>
      <c r="APC247" s="17"/>
      <c r="APD247" s="17"/>
      <c r="APE247" s="17"/>
      <c r="APF247" s="17"/>
      <c r="APG247" s="17"/>
      <c r="APH247" s="17"/>
      <c r="API247" s="17"/>
      <c r="APJ247" s="17"/>
      <c r="APK247" s="17"/>
      <c r="APL247" s="17"/>
      <c r="APM247" s="17"/>
      <c r="APN247" s="17"/>
      <c r="APO247" s="17"/>
      <c r="APP247" s="17"/>
      <c r="APQ247" s="17"/>
      <c r="APR247" s="17"/>
      <c r="APS247" s="17"/>
      <c r="APT247" s="17"/>
      <c r="APU247" s="17"/>
      <c r="APV247" s="17"/>
      <c r="APW247" s="17"/>
      <c r="APX247" s="17"/>
      <c r="APY247" s="17"/>
      <c r="APZ247" s="17"/>
      <c r="AQA247" s="17"/>
      <c r="AQB247" s="17"/>
      <c r="AQC247" s="17"/>
      <c r="AQD247" s="17"/>
      <c r="AQE247" s="17"/>
      <c r="AQF247" s="17"/>
      <c r="AQG247" s="17"/>
      <c r="AQH247" s="17"/>
      <c r="AQI247" s="17"/>
      <c r="AQJ247" s="17"/>
      <c r="AQK247" s="17"/>
      <c r="AQL247" s="17"/>
      <c r="AQM247" s="17"/>
      <c r="AQN247" s="17"/>
      <c r="AQO247" s="17"/>
      <c r="AQP247" s="17"/>
      <c r="AQQ247" s="17"/>
      <c r="AQR247" s="17"/>
      <c r="AQS247" s="17"/>
      <c r="AQT247" s="17"/>
      <c r="AQU247" s="17"/>
      <c r="AQV247" s="17"/>
      <c r="AQW247" s="17"/>
      <c r="AQX247" s="17"/>
      <c r="AQY247" s="17"/>
      <c r="AQZ247" s="17"/>
      <c r="ARA247" s="17"/>
      <c r="ARB247" s="17"/>
      <c r="ARC247" s="17"/>
      <c r="ARD247" s="17"/>
      <c r="ARE247" s="17"/>
      <c r="ARF247" s="17"/>
      <c r="ARG247" s="17"/>
      <c r="ARH247" s="17"/>
      <c r="ARI247" s="17"/>
      <c r="ARJ247" s="17"/>
      <c r="ARK247" s="17"/>
      <c r="ARL247" s="17"/>
      <c r="ARM247" s="17"/>
      <c r="ARN247" s="17"/>
      <c r="ARO247" s="17"/>
      <c r="ARP247" s="17"/>
      <c r="ARQ247" s="17"/>
      <c r="ARR247" s="17"/>
      <c r="ARS247" s="17"/>
      <c r="ART247" s="17"/>
      <c r="ARU247" s="17"/>
      <c r="ARV247" s="17"/>
      <c r="ARW247" s="17"/>
      <c r="ARX247" s="17"/>
      <c r="ARY247" s="17"/>
      <c r="ARZ247" s="17"/>
      <c r="ASA247" s="17"/>
      <c r="ASB247" s="17"/>
      <c r="ASC247" s="17"/>
      <c r="ASD247" s="17"/>
      <c r="ASE247" s="17"/>
      <c r="ASF247" s="17"/>
      <c r="ASG247" s="17"/>
      <c r="ASH247" s="17"/>
      <c r="ASI247" s="17"/>
      <c r="ASJ247" s="17"/>
      <c r="ASK247" s="17"/>
      <c r="ASL247" s="17"/>
      <c r="ASM247" s="17"/>
      <c r="ASN247" s="17"/>
      <c r="ASO247" s="17"/>
      <c r="ASP247" s="17"/>
      <c r="ASQ247" s="17"/>
      <c r="ASR247" s="17"/>
      <c r="ASS247" s="17"/>
      <c r="AST247" s="17"/>
      <c r="ASU247" s="17"/>
      <c r="ASV247" s="17"/>
      <c r="ASW247" s="17"/>
      <c r="ASX247" s="17"/>
      <c r="ASY247" s="17"/>
      <c r="ASZ247" s="17"/>
      <c r="ATA247" s="17"/>
      <c r="ATB247" s="17"/>
      <c r="ATC247" s="17"/>
      <c r="ATD247" s="17"/>
      <c r="ATE247" s="17"/>
      <c r="ATF247" s="17"/>
      <c r="ATG247" s="17"/>
      <c r="ATH247" s="17"/>
      <c r="ATI247" s="17"/>
      <c r="ATJ247" s="17"/>
      <c r="ATK247" s="17"/>
      <c r="ATL247" s="17"/>
      <c r="ATM247" s="17"/>
      <c r="ATN247" s="17"/>
      <c r="ATO247" s="17"/>
      <c r="ATP247" s="17"/>
      <c r="ATQ247" s="17"/>
      <c r="ATR247" s="17"/>
      <c r="ATS247" s="17"/>
      <c r="ATT247" s="17"/>
      <c r="ATU247" s="17"/>
      <c r="ATV247" s="17"/>
      <c r="ATW247" s="17"/>
      <c r="ATX247" s="17"/>
      <c r="ATY247" s="17"/>
      <c r="ATZ247" s="17"/>
      <c r="AUA247" s="17"/>
      <c r="AUB247" s="17"/>
      <c r="AUC247" s="17"/>
      <c r="AUD247" s="17"/>
      <c r="AUE247" s="17"/>
      <c r="AUF247" s="17"/>
      <c r="AUG247" s="17"/>
      <c r="AUH247" s="17"/>
      <c r="AUI247" s="17"/>
      <c r="AUJ247" s="17"/>
      <c r="AUK247" s="17"/>
      <c r="AUL247" s="17"/>
      <c r="AUM247" s="17"/>
      <c r="AUN247" s="17"/>
      <c r="AUO247" s="17"/>
      <c r="AUP247" s="17"/>
      <c r="AUQ247" s="17"/>
      <c r="AUR247" s="17"/>
      <c r="AUS247" s="17"/>
      <c r="AUT247" s="17"/>
      <c r="AUU247" s="17"/>
      <c r="AUV247" s="17"/>
      <c r="AUW247" s="17"/>
      <c r="AUX247" s="17"/>
      <c r="AUY247" s="17"/>
      <c r="AUZ247" s="17"/>
      <c r="AVA247" s="17"/>
      <c r="AVB247" s="17"/>
      <c r="AVC247" s="17"/>
      <c r="AVD247" s="17"/>
      <c r="AVE247" s="17"/>
      <c r="AVF247" s="17"/>
      <c r="AVG247" s="17"/>
      <c r="AVH247" s="17"/>
      <c r="AVI247" s="17"/>
      <c r="AVJ247" s="17"/>
      <c r="AVK247" s="17"/>
      <c r="AVL247" s="17"/>
      <c r="AVM247" s="17"/>
      <c r="AVN247" s="17"/>
      <c r="AVO247" s="17"/>
      <c r="AVP247" s="17"/>
      <c r="AVQ247" s="17"/>
      <c r="AVR247" s="17"/>
      <c r="AVS247" s="17"/>
      <c r="AVT247" s="17"/>
      <c r="AVU247" s="17"/>
      <c r="AVV247" s="17"/>
      <c r="AVW247" s="17"/>
      <c r="AVX247" s="17"/>
      <c r="AVY247" s="17"/>
      <c r="AVZ247" s="17"/>
      <c r="AWA247" s="17"/>
      <c r="AWB247" s="17"/>
      <c r="AWC247" s="17"/>
      <c r="AWD247" s="17"/>
      <c r="AWE247" s="17"/>
      <c r="AWF247" s="17"/>
      <c r="AWG247" s="17"/>
      <c r="AWH247" s="17"/>
      <c r="AWI247" s="17"/>
      <c r="AWJ247" s="17"/>
      <c r="AWK247" s="17"/>
      <c r="AWL247" s="17"/>
      <c r="AWM247" s="17"/>
      <c r="AWN247" s="17"/>
      <c r="AWO247" s="17"/>
      <c r="AWP247" s="17"/>
      <c r="AWQ247" s="17"/>
      <c r="AWR247" s="17"/>
      <c r="AWS247" s="17"/>
      <c r="AWT247" s="17"/>
      <c r="AWU247" s="17"/>
      <c r="AWV247" s="17"/>
      <c r="AWW247" s="17"/>
      <c r="AWX247" s="17"/>
      <c r="AWY247" s="17"/>
      <c r="AWZ247" s="17"/>
      <c r="AXA247" s="17"/>
      <c r="AXB247" s="17"/>
      <c r="AXC247" s="17"/>
      <c r="AXD247" s="17"/>
      <c r="AXE247" s="17"/>
      <c r="AXF247" s="17"/>
      <c r="AXG247" s="17"/>
      <c r="AXH247" s="17"/>
      <c r="AXI247" s="17"/>
      <c r="AXJ247" s="17"/>
      <c r="AXK247" s="17"/>
      <c r="AXL247" s="17"/>
      <c r="AXM247" s="17"/>
      <c r="AXN247" s="17"/>
      <c r="AXO247" s="17"/>
      <c r="AXP247" s="17"/>
      <c r="AXQ247" s="17"/>
      <c r="AXR247" s="17"/>
      <c r="AXS247" s="17"/>
      <c r="AXT247" s="17"/>
      <c r="AXU247" s="17"/>
      <c r="AXV247" s="17"/>
      <c r="AXW247" s="17"/>
      <c r="AXX247" s="17"/>
      <c r="AXY247" s="17"/>
      <c r="AXZ247" s="17"/>
      <c r="AYA247" s="17"/>
      <c r="AYB247" s="17"/>
      <c r="AYC247" s="17"/>
      <c r="AYD247" s="17"/>
      <c r="AYE247" s="17"/>
      <c r="AYF247" s="17"/>
      <c r="AYG247" s="17"/>
      <c r="AYH247" s="17"/>
      <c r="AYI247" s="17"/>
      <c r="AYJ247" s="17"/>
      <c r="AYK247" s="17"/>
      <c r="AYL247" s="17"/>
      <c r="AYM247" s="17"/>
      <c r="AYN247" s="17"/>
      <c r="AYO247" s="17"/>
      <c r="AYP247" s="17"/>
      <c r="AYQ247" s="17"/>
      <c r="AYR247" s="17"/>
      <c r="AYS247" s="17"/>
      <c r="AYT247" s="17"/>
      <c r="AYU247" s="17"/>
      <c r="AYV247" s="17"/>
      <c r="AYW247" s="17"/>
      <c r="AYX247" s="17"/>
      <c r="AYY247" s="17"/>
      <c r="AYZ247" s="17"/>
      <c r="AZA247" s="17"/>
      <c r="AZB247" s="17"/>
      <c r="AZC247" s="17"/>
      <c r="AZD247" s="17"/>
      <c r="AZE247" s="17"/>
      <c r="AZF247" s="17"/>
      <c r="AZG247" s="17"/>
      <c r="AZH247" s="17"/>
      <c r="AZI247" s="17"/>
      <c r="AZJ247" s="17"/>
      <c r="AZK247" s="17"/>
      <c r="AZL247" s="17"/>
      <c r="AZM247" s="17"/>
      <c r="AZN247" s="17"/>
      <c r="AZO247" s="17"/>
      <c r="AZP247" s="17"/>
      <c r="AZQ247" s="17"/>
      <c r="AZR247" s="17"/>
      <c r="AZS247" s="17"/>
      <c r="AZT247" s="17"/>
      <c r="AZU247" s="17"/>
      <c r="AZV247" s="17"/>
      <c r="AZW247" s="17"/>
      <c r="AZX247" s="17"/>
      <c r="AZY247" s="17"/>
      <c r="AZZ247" s="17"/>
      <c r="BAA247" s="17"/>
      <c r="BAB247" s="17"/>
      <c r="BAC247" s="17"/>
      <c r="BAD247" s="17"/>
      <c r="BAE247" s="17"/>
      <c r="BAF247" s="17"/>
      <c r="BAG247" s="17"/>
      <c r="BAH247" s="17"/>
      <c r="BAI247" s="17"/>
      <c r="BAJ247" s="17"/>
      <c r="BAK247" s="17"/>
      <c r="BAL247" s="17"/>
      <c r="BAM247" s="17"/>
      <c r="BAN247" s="17"/>
      <c r="BAO247" s="17"/>
      <c r="BAP247" s="17"/>
      <c r="BAQ247" s="17"/>
      <c r="BAR247" s="17"/>
      <c r="BAS247" s="17"/>
      <c r="BAT247" s="17"/>
      <c r="BAU247" s="17"/>
      <c r="BAV247" s="17"/>
      <c r="BAW247" s="17"/>
      <c r="BAX247" s="17"/>
      <c r="BAY247" s="17"/>
      <c r="BAZ247" s="17"/>
      <c r="BBA247" s="17"/>
      <c r="BBB247" s="17"/>
      <c r="BBC247" s="17"/>
      <c r="BBD247" s="17"/>
      <c r="BBE247" s="17"/>
      <c r="BBF247" s="17"/>
      <c r="BBG247" s="17"/>
      <c r="BBH247" s="17"/>
      <c r="BBI247" s="17"/>
      <c r="BBJ247" s="17"/>
      <c r="BBK247" s="17"/>
      <c r="BBL247" s="17"/>
      <c r="BBM247" s="17"/>
      <c r="BBN247" s="17"/>
      <c r="BBO247" s="17"/>
      <c r="BBP247" s="17"/>
      <c r="BBQ247" s="17"/>
      <c r="BBR247" s="17"/>
      <c r="BBS247" s="17"/>
      <c r="BBT247" s="17"/>
      <c r="BBU247" s="17"/>
      <c r="BBV247" s="17"/>
      <c r="BBW247" s="17"/>
      <c r="BBX247" s="17"/>
      <c r="BBY247" s="17"/>
      <c r="BBZ247" s="17"/>
      <c r="BCA247" s="17"/>
      <c r="BCB247" s="17"/>
      <c r="BCC247" s="17"/>
      <c r="BCD247" s="17"/>
      <c r="BCE247" s="17"/>
      <c r="BCF247" s="17"/>
      <c r="BCG247" s="17"/>
      <c r="BCH247" s="17"/>
      <c r="BCI247" s="17"/>
      <c r="BCJ247" s="17"/>
      <c r="BCK247" s="17"/>
      <c r="BCL247" s="17"/>
      <c r="BCM247" s="17"/>
      <c r="BCN247" s="17"/>
      <c r="BCO247" s="17"/>
      <c r="BCP247" s="17"/>
      <c r="BCQ247" s="17"/>
      <c r="BCR247" s="17"/>
      <c r="BCS247" s="17"/>
      <c r="BCT247" s="17"/>
      <c r="BCU247" s="17"/>
      <c r="BCV247" s="17"/>
      <c r="BCW247" s="17"/>
      <c r="BCX247" s="17"/>
      <c r="BCY247" s="17"/>
      <c r="BCZ247" s="17"/>
      <c r="BDA247" s="17"/>
      <c r="BDB247" s="17"/>
      <c r="BDC247" s="17"/>
      <c r="BDD247" s="17"/>
      <c r="BDE247" s="17"/>
      <c r="BDF247" s="17"/>
      <c r="BDG247" s="17"/>
      <c r="BDH247" s="17"/>
      <c r="BDI247" s="17"/>
      <c r="BDJ247" s="17"/>
      <c r="BDK247" s="17"/>
      <c r="BDL247" s="17"/>
      <c r="BDM247" s="17"/>
      <c r="BDN247" s="17"/>
      <c r="BDO247" s="17"/>
      <c r="BDP247" s="17"/>
      <c r="BDQ247" s="17"/>
      <c r="BDR247" s="17"/>
      <c r="BDS247" s="17"/>
      <c r="BDT247" s="17"/>
      <c r="BDU247" s="17"/>
      <c r="BDV247" s="17"/>
      <c r="BDW247" s="17"/>
      <c r="BDX247" s="17"/>
      <c r="BDY247" s="17"/>
      <c r="BDZ247" s="17"/>
      <c r="BEA247" s="17"/>
      <c r="BEB247" s="17"/>
      <c r="BEC247" s="17"/>
      <c r="BED247" s="17"/>
      <c r="BEE247" s="17"/>
      <c r="BEF247" s="17"/>
      <c r="BEG247" s="17"/>
      <c r="BEH247" s="17"/>
      <c r="BEI247" s="17"/>
      <c r="BEJ247" s="17"/>
      <c r="BEK247" s="17"/>
      <c r="BEL247" s="17"/>
      <c r="BEM247" s="17"/>
      <c r="BEN247" s="17"/>
      <c r="BEO247" s="17"/>
      <c r="BEP247" s="17"/>
      <c r="BEQ247" s="17"/>
      <c r="BER247" s="17"/>
      <c r="BES247" s="17"/>
      <c r="BET247" s="17"/>
      <c r="BEU247" s="17"/>
      <c r="BEV247" s="17"/>
      <c r="BEW247" s="17"/>
      <c r="BEX247" s="17"/>
      <c r="BEY247" s="17"/>
      <c r="BEZ247" s="17"/>
      <c r="BFA247" s="17"/>
      <c r="BFB247" s="17"/>
      <c r="BFC247" s="17"/>
      <c r="BFD247" s="17"/>
      <c r="BFE247" s="17"/>
      <c r="BFF247" s="17"/>
      <c r="BFG247" s="17"/>
      <c r="BFH247" s="17"/>
      <c r="BFI247" s="17"/>
      <c r="BFJ247" s="17"/>
      <c r="BFK247" s="17"/>
      <c r="BFL247" s="17"/>
      <c r="BFM247" s="17"/>
      <c r="BFN247" s="17"/>
      <c r="BFO247" s="17"/>
      <c r="BFP247" s="17"/>
      <c r="BFQ247" s="17"/>
      <c r="BFR247" s="17"/>
      <c r="BFS247" s="17"/>
      <c r="BFT247" s="17"/>
      <c r="BFU247" s="17"/>
      <c r="BFV247" s="17"/>
      <c r="BFW247" s="17"/>
      <c r="BFX247" s="17"/>
      <c r="BFY247" s="17"/>
      <c r="BFZ247" s="17"/>
      <c r="BGA247" s="17"/>
      <c r="BGB247" s="17"/>
      <c r="BGC247" s="17"/>
      <c r="BGD247" s="17"/>
      <c r="BGE247" s="17"/>
      <c r="BGF247" s="17"/>
      <c r="BGG247" s="17"/>
      <c r="BGH247" s="17"/>
      <c r="BGI247" s="17"/>
      <c r="BGJ247" s="17"/>
      <c r="BGK247" s="17"/>
      <c r="BGL247" s="17"/>
      <c r="BGM247" s="17"/>
      <c r="BGN247" s="17"/>
      <c r="BGO247" s="17"/>
      <c r="BGP247" s="17"/>
      <c r="BGQ247" s="17"/>
      <c r="BGR247" s="17"/>
      <c r="BGS247" s="17"/>
      <c r="BGT247" s="17"/>
      <c r="BGU247" s="17"/>
      <c r="BGV247" s="17"/>
      <c r="BGW247" s="17"/>
      <c r="BGX247" s="17"/>
      <c r="BGY247" s="17"/>
      <c r="BGZ247" s="17"/>
      <c r="BHA247" s="17"/>
      <c r="BHB247" s="17"/>
      <c r="BHC247" s="17"/>
      <c r="BHD247" s="17"/>
      <c r="BHE247" s="17"/>
      <c r="BHF247" s="17"/>
      <c r="BHG247" s="17"/>
      <c r="BHH247" s="17"/>
      <c r="BHI247" s="17"/>
      <c r="BHJ247" s="17"/>
      <c r="BHK247" s="17"/>
      <c r="BHL247" s="17"/>
      <c r="BHM247" s="17"/>
      <c r="BHN247" s="17"/>
      <c r="BHO247" s="17"/>
      <c r="BHP247" s="17"/>
      <c r="BHQ247" s="17"/>
      <c r="BHR247" s="17"/>
      <c r="BHS247" s="17"/>
      <c r="BHT247" s="17"/>
      <c r="BHU247" s="17"/>
      <c r="BHV247" s="17"/>
      <c r="BHW247" s="17"/>
      <c r="BHX247" s="17"/>
      <c r="BHY247" s="17"/>
      <c r="BHZ247" s="17"/>
      <c r="BIA247" s="17"/>
      <c r="BIB247" s="17"/>
      <c r="BIC247" s="17"/>
      <c r="BID247" s="17"/>
      <c r="BIE247" s="17"/>
      <c r="BIF247" s="17"/>
      <c r="BIG247" s="17"/>
      <c r="BIH247" s="17"/>
      <c r="BII247" s="17"/>
      <c r="BIJ247" s="17"/>
      <c r="BIK247" s="17"/>
      <c r="BIL247" s="17"/>
      <c r="BIM247" s="17"/>
      <c r="BIN247" s="17"/>
      <c r="BIO247" s="17"/>
      <c r="BIP247" s="17"/>
      <c r="BIQ247" s="17"/>
      <c r="BIR247" s="17"/>
      <c r="BIS247" s="17"/>
      <c r="BIT247" s="17"/>
      <c r="BIU247" s="17"/>
      <c r="BIV247" s="17"/>
      <c r="BIW247" s="17"/>
      <c r="BIX247" s="17"/>
      <c r="BIY247" s="17"/>
      <c r="BIZ247" s="17"/>
      <c r="BJA247" s="17"/>
      <c r="BJB247" s="17"/>
      <c r="BJC247" s="17"/>
      <c r="BJD247" s="17"/>
      <c r="BJE247" s="17"/>
      <c r="BJF247" s="17"/>
      <c r="BJG247" s="17"/>
      <c r="BJH247" s="17"/>
      <c r="BJI247" s="17"/>
      <c r="BJJ247" s="17"/>
      <c r="BJK247" s="17"/>
      <c r="BJL247" s="17"/>
      <c r="BJM247" s="17"/>
      <c r="BJN247" s="17"/>
      <c r="BJO247" s="17"/>
      <c r="BJP247" s="17"/>
      <c r="BJQ247" s="17"/>
      <c r="BJR247" s="17"/>
      <c r="BJS247" s="17"/>
      <c r="BJT247" s="17"/>
      <c r="BJU247" s="17"/>
      <c r="BJV247" s="17"/>
      <c r="BJW247" s="17"/>
      <c r="BJX247" s="17"/>
      <c r="BJY247" s="17"/>
      <c r="BJZ247" s="17"/>
      <c r="BKA247" s="17"/>
      <c r="BKB247" s="17"/>
      <c r="BKC247" s="17"/>
      <c r="BKD247" s="17"/>
      <c r="BKE247" s="17"/>
      <c r="BKF247" s="17"/>
      <c r="BKG247" s="17"/>
      <c r="BKH247" s="17"/>
      <c r="BKI247" s="17"/>
      <c r="BKJ247" s="17"/>
      <c r="BKK247" s="17"/>
      <c r="BKL247" s="17"/>
      <c r="BKM247" s="17"/>
      <c r="BKN247" s="17"/>
      <c r="BKO247" s="17"/>
      <c r="BKP247" s="17"/>
      <c r="BKQ247" s="17"/>
      <c r="BKR247" s="17"/>
      <c r="BKS247" s="17"/>
      <c r="BKT247" s="17"/>
      <c r="BKU247" s="17"/>
      <c r="BKV247" s="17"/>
      <c r="BKW247" s="17"/>
      <c r="BKX247" s="17"/>
      <c r="BKY247" s="17"/>
      <c r="BKZ247" s="17"/>
      <c r="BLA247" s="17"/>
      <c r="BLB247" s="17"/>
      <c r="BLC247" s="17"/>
      <c r="BLD247" s="17"/>
      <c r="BLE247" s="17"/>
      <c r="BLF247" s="17"/>
      <c r="BLG247" s="17"/>
      <c r="BLH247" s="17"/>
      <c r="BLI247" s="17"/>
      <c r="BLJ247" s="17"/>
      <c r="BLK247" s="17"/>
      <c r="BLL247" s="17"/>
      <c r="BLM247" s="17"/>
      <c r="BLN247" s="17"/>
      <c r="BLO247" s="17"/>
      <c r="BLP247" s="17"/>
      <c r="BLQ247" s="17"/>
      <c r="BLR247" s="17"/>
      <c r="BLS247" s="17"/>
      <c r="BLT247" s="17"/>
      <c r="BLU247" s="17"/>
      <c r="BLV247" s="17"/>
      <c r="BLW247" s="17"/>
      <c r="BLX247" s="17"/>
      <c r="BLY247" s="17"/>
      <c r="BLZ247" s="17"/>
      <c r="BMA247" s="17"/>
      <c r="BMB247" s="17"/>
      <c r="BMC247" s="17"/>
      <c r="BMD247" s="17"/>
      <c r="BME247" s="17"/>
      <c r="BMF247" s="17"/>
      <c r="BMG247" s="17"/>
      <c r="BMH247" s="17"/>
      <c r="BMI247" s="17"/>
      <c r="BMJ247" s="17"/>
      <c r="BMK247" s="17"/>
      <c r="BML247" s="17"/>
      <c r="BMM247" s="17"/>
      <c r="BMN247" s="17"/>
      <c r="BMO247" s="17"/>
      <c r="BMP247" s="17"/>
      <c r="BMQ247" s="17"/>
      <c r="BMR247" s="17"/>
      <c r="BMS247" s="17"/>
      <c r="BMT247" s="17"/>
      <c r="BMU247" s="17"/>
      <c r="BMV247" s="17"/>
      <c r="BMW247" s="17"/>
      <c r="BMX247" s="17"/>
      <c r="BMY247" s="17"/>
      <c r="BMZ247" s="17"/>
      <c r="BNA247" s="17"/>
      <c r="BNB247" s="17"/>
      <c r="BNC247" s="17"/>
      <c r="BND247" s="17"/>
      <c r="BNE247" s="17"/>
      <c r="BNF247" s="17"/>
      <c r="BNG247" s="17"/>
      <c r="BNH247" s="17"/>
      <c r="BNI247" s="17"/>
      <c r="BNJ247" s="17"/>
      <c r="BNK247" s="17"/>
      <c r="BNL247" s="17"/>
      <c r="BNM247" s="17"/>
      <c r="BNN247" s="17"/>
      <c r="BNO247" s="17"/>
      <c r="BNP247" s="17"/>
      <c r="BNQ247" s="17"/>
      <c r="BNR247" s="17"/>
      <c r="BNS247" s="17"/>
      <c r="BNT247" s="17"/>
      <c r="BNU247" s="17"/>
      <c r="BNV247" s="17"/>
      <c r="BNW247" s="17"/>
      <c r="BNX247" s="17"/>
      <c r="BNY247" s="17"/>
      <c r="BNZ247" s="17"/>
      <c r="BOA247" s="17"/>
      <c r="BOB247" s="17"/>
      <c r="BOC247" s="17"/>
      <c r="BOD247" s="17"/>
      <c r="BOE247" s="17"/>
      <c r="BOF247" s="17"/>
      <c r="BOG247" s="17"/>
      <c r="BOH247" s="17"/>
      <c r="BOI247" s="17"/>
      <c r="BOJ247" s="17"/>
      <c r="BOK247" s="17"/>
      <c r="BOL247" s="17"/>
      <c r="BOM247" s="17"/>
      <c r="BON247" s="17"/>
      <c r="BOO247" s="17"/>
      <c r="BOP247" s="17"/>
      <c r="BOQ247" s="17"/>
      <c r="BOR247" s="17"/>
      <c r="BOS247" s="17"/>
      <c r="BOT247" s="17"/>
      <c r="BOU247" s="17"/>
      <c r="BOV247" s="17"/>
      <c r="BOW247" s="17"/>
      <c r="BOX247" s="17"/>
      <c r="BOY247" s="17"/>
      <c r="BOZ247" s="17"/>
      <c r="BPA247" s="17"/>
      <c r="BPB247" s="17"/>
      <c r="BPC247" s="17"/>
      <c r="BPD247" s="17"/>
      <c r="BPE247" s="17"/>
      <c r="BPF247" s="17"/>
      <c r="BPG247" s="17"/>
      <c r="BPH247" s="17"/>
      <c r="BPI247" s="17"/>
      <c r="BPJ247" s="17"/>
      <c r="BPK247" s="17"/>
      <c r="BPL247" s="17"/>
      <c r="BPM247" s="17"/>
      <c r="BPN247" s="17"/>
      <c r="BPO247" s="17"/>
      <c r="BPP247" s="17"/>
      <c r="BPQ247" s="17"/>
      <c r="BPR247" s="17"/>
      <c r="BPS247" s="17"/>
      <c r="BPT247" s="17"/>
      <c r="BPU247" s="17"/>
      <c r="BPV247" s="17"/>
      <c r="BPW247" s="17"/>
      <c r="BPX247" s="17"/>
      <c r="BPY247" s="17"/>
      <c r="BPZ247" s="17"/>
      <c r="BQA247" s="17"/>
      <c r="BQB247" s="17"/>
      <c r="BQC247" s="17"/>
      <c r="BQD247" s="17"/>
      <c r="BQE247" s="17"/>
      <c r="BQF247" s="17"/>
      <c r="BQG247" s="17"/>
      <c r="BQH247" s="17"/>
      <c r="BQI247" s="17"/>
      <c r="BQJ247" s="17"/>
      <c r="BQK247" s="17"/>
      <c r="BQL247" s="17"/>
      <c r="BQM247" s="17"/>
      <c r="BQN247" s="17"/>
      <c r="BQO247" s="17"/>
      <c r="BQP247" s="17"/>
      <c r="BQQ247" s="17"/>
      <c r="BQR247" s="17"/>
      <c r="BQS247" s="17"/>
      <c r="BQT247" s="17"/>
      <c r="BQU247" s="17"/>
      <c r="BQV247" s="17"/>
      <c r="BQW247" s="17"/>
      <c r="BQX247" s="17"/>
      <c r="BQY247" s="17"/>
      <c r="BQZ247" s="17"/>
      <c r="BRA247" s="17"/>
      <c r="BRB247" s="17"/>
      <c r="BRC247" s="17"/>
      <c r="BRD247" s="17"/>
      <c r="BRE247" s="17"/>
      <c r="BRF247" s="17"/>
      <c r="BRG247" s="17"/>
      <c r="BRH247" s="17"/>
      <c r="BRI247" s="17"/>
      <c r="BRJ247" s="17"/>
      <c r="BRK247" s="17"/>
      <c r="BRL247" s="17"/>
      <c r="BRM247" s="17"/>
      <c r="BRN247" s="17"/>
      <c r="BRO247" s="17"/>
      <c r="BRP247" s="17"/>
      <c r="BRQ247" s="17"/>
      <c r="BRR247" s="17"/>
      <c r="BRS247" s="17"/>
      <c r="BRT247" s="17"/>
      <c r="BRU247" s="17"/>
      <c r="BRV247" s="17"/>
      <c r="BRW247" s="17"/>
      <c r="BRX247" s="17"/>
      <c r="BRY247" s="17"/>
      <c r="BRZ247" s="17"/>
      <c r="BSA247" s="17"/>
      <c r="BSB247" s="17"/>
      <c r="BSC247" s="17"/>
      <c r="BSD247" s="17"/>
      <c r="BSE247" s="17"/>
      <c r="BSF247" s="17"/>
      <c r="BSG247" s="17"/>
      <c r="BSH247" s="17"/>
      <c r="BSI247" s="17"/>
      <c r="BSJ247" s="17"/>
      <c r="BSK247" s="17"/>
      <c r="BSL247" s="17"/>
      <c r="BSM247" s="17"/>
      <c r="BSN247" s="17"/>
      <c r="BSO247" s="17"/>
      <c r="BSP247" s="17"/>
      <c r="BSQ247" s="17"/>
      <c r="BSR247" s="17"/>
      <c r="BSS247" s="17"/>
      <c r="BST247" s="17"/>
      <c r="BSU247" s="17"/>
      <c r="BSV247" s="17"/>
      <c r="BSW247" s="17"/>
      <c r="BSX247" s="17"/>
      <c r="BSY247" s="17"/>
      <c r="BSZ247" s="17"/>
      <c r="BTA247" s="17"/>
      <c r="BTB247" s="17"/>
      <c r="BTC247" s="17"/>
      <c r="BTD247" s="17"/>
      <c r="BTE247" s="17"/>
      <c r="BTF247" s="17"/>
      <c r="BTG247" s="17"/>
      <c r="BTH247" s="17"/>
      <c r="BTI247" s="17"/>
      <c r="BTJ247" s="17"/>
      <c r="BTK247" s="17"/>
      <c r="BTL247" s="17"/>
      <c r="BTM247" s="17"/>
      <c r="BTN247" s="17"/>
      <c r="BTO247" s="17"/>
      <c r="BTP247" s="17"/>
      <c r="BTQ247" s="17"/>
      <c r="BTR247" s="17"/>
      <c r="BTS247" s="17"/>
      <c r="BTT247" s="17"/>
      <c r="BTU247" s="17"/>
      <c r="BTV247" s="17"/>
      <c r="BTW247" s="17"/>
      <c r="BTX247" s="17"/>
      <c r="BTY247" s="17"/>
      <c r="BTZ247" s="17"/>
      <c r="BUA247" s="17"/>
      <c r="BUB247" s="17"/>
      <c r="BUC247" s="17"/>
      <c r="BUD247" s="17"/>
      <c r="BUE247" s="17"/>
      <c r="BUF247" s="17"/>
      <c r="BUG247" s="17"/>
      <c r="BUH247" s="17"/>
      <c r="BUI247" s="17"/>
      <c r="BUJ247" s="17"/>
      <c r="BUK247" s="17"/>
      <c r="BUL247" s="17"/>
      <c r="BUM247" s="17"/>
      <c r="BUN247" s="17"/>
      <c r="BUO247" s="17"/>
      <c r="BUP247" s="17"/>
      <c r="BUQ247" s="17"/>
      <c r="BUR247" s="17"/>
      <c r="BUS247" s="17"/>
      <c r="BUT247" s="17"/>
      <c r="BUU247" s="17"/>
      <c r="BUV247" s="17"/>
      <c r="BUW247" s="17"/>
      <c r="BUX247" s="17"/>
      <c r="BUY247" s="17"/>
      <c r="BUZ247" s="17"/>
      <c r="BVA247" s="17"/>
      <c r="BVB247" s="17"/>
      <c r="BVC247" s="17"/>
      <c r="BVD247" s="17"/>
      <c r="BVE247" s="17"/>
      <c r="BVF247" s="17"/>
      <c r="BVG247" s="17"/>
      <c r="BVH247" s="17"/>
      <c r="BVI247" s="17"/>
      <c r="BVJ247" s="17"/>
      <c r="BVK247" s="17"/>
      <c r="BVL247" s="17"/>
      <c r="BVM247" s="17"/>
      <c r="BVN247" s="17"/>
      <c r="BVO247" s="17"/>
      <c r="BVP247" s="17"/>
      <c r="BVQ247" s="17"/>
      <c r="BVR247" s="17"/>
      <c r="BVS247" s="17"/>
      <c r="BVT247" s="17"/>
      <c r="BVU247" s="17"/>
      <c r="BVV247" s="17"/>
      <c r="BVW247" s="17"/>
      <c r="BVX247" s="17"/>
      <c r="BVY247" s="17"/>
      <c r="BVZ247" s="17"/>
      <c r="BWA247" s="17"/>
      <c r="BWB247" s="17"/>
      <c r="BWC247" s="17"/>
      <c r="BWD247" s="17"/>
      <c r="BWE247" s="17"/>
      <c r="BWF247" s="17"/>
      <c r="BWG247" s="17"/>
      <c r="BWH247" s="17"/>
      <c r="BWI247" s="17"/>
      <c r="BWJ247" s="17"/>
      <c r="BWK247" s="17"/>
      <c r="BWL247" s="17"/>
      <c r="BWM247" s="17"/>
      <c r="BWN247" s="17"/>
      <c r="BWO247" s="17"/>
      <c r="BWP247" s="17"/>
      <c r="BWQ247" s="17"/>
      <c r="BWR247" s="17"/>
      <c r="BWS247" s="17"/>
      <c r="BWT247" s="17"/>
      <c r="BWU247" s="17"/>
      <c r="BWV247" s="17"/>
      <c r="BWW247" s="17"/>
      <c r="BWX247" s="17"/>
      <c r="BWY247" s="17"/>
      <c r="BWZ247" s="17"/>
      <c r="BXA247" s="17"/>
      <c r="BXB247" s="17"/>
      <c r="BXC247" s="17"/>
      <c r="BXD247" s="17"/>
      <c r="BXE247" s="17"/>
      <c r="BXF247" s="17"/>
      <c r="BXG247" s="17"/>
      <c r="BXH247" s="17"/>
      <c r="BXI247" s="17"/>
      <c r="BXJ247" s="17"/>
      <c r="BXK247" s="17"/>
      <c r="BXL247" s="17"/>
      <c r="BXM247" s="17"/>
      <c r="BXN247" s="17"/>
      <c r="BXO247" s="17"/>
      <c r="BXP247" s="17"/>
      <c r="BXQ247" s="17"/>
      <c r="BXR247" s="17"/>
      <c r="BXS247" s="17"/>
      <c r="BXT247" s="17"/>
      <c r="BXU247" s="17"/>
      <c r="BXV247" s="17"/>
      <c r="BXW247" s="17"/>
      <c r="BXX247" s="17"/>
      <c r="BXY247" s="17"/>
      <c r="BXZ247" s="17"/>
      <c r="BYA247" s="17"/>
      <c r="BYB247" s="17"/>
      <c r="BYC247" s="17"/>
      <c r="BYD247" s="17"/>
      <c r="BYE247" s="17"/>
      <c r="BYF247" s="17"/>
      <c r="BYG247" s="17"/>
      <c r="BYH247" s="17"/>
      <c r="BYI247" s="17"/>
      <c r="BYJ247" s="17"/>
      <c r="BYK247" s="17"/>
      <c r="BYL247" s="17"/>
      <c r="BYM247" s="17"/>
      <c r="BYN247" s="17"/>
      <c r="BYO247" s="17"/>
      <c r="BYP247" s="17"/>
      <c r="BYQ247" s="17"/>
      <c r="BYR247" s="17"/>
      <c r="BYS247" s="17"/>
      <c r="BYT247" s="17"/>
      <c r="BYU247" s="17"/>
      <c r="BYV247" s="17"/>
      <c r="BYW247" s="17"/>
      <c r="BYX247" s="17"/>
      <c r="BYY247" s="17"/>
      <c r="BYZ247" s="17"/>
      <c r="BZA247" s="17"/>
      <c r="BZB247" s="17"/>
      <c r="BZC247" s="17"/>
      <c r="BZD247" s="17"/>
      <c r="BZE247" s="17"/>
      <c r="BZF247" s="17"/>
      <c r="BZG247" s="17"/>
      <c r="BZH247" s="17"/>
      <c r="BZI247" s="17"/>
      <c r="BZJ247" s="17"/>
      <c r="BZK247" s="17"/>
      <c r="BZL247" s="17"/>
      <c r="BZM247" s="17"/>
      <c r="BZN247" s="17"/>
      <c r="BZO247" s="17"/>
      <c r="BZP247" s="17"/>
      <c r="BZQ247" s="17"/>
      <c r="BZR247" s="17"/>
      <c r="BZS247" s="17"/>
      <c r="BZT247" s="17"/>
      <c r="BZU247" s="17"/>
      <c r="BZV247" s="17"/>
      <c r="BZW247" s="17"/>
      <c r="BZX247" s="17"/>
      <c r="BZY247" s="17"/>
      <c r="BZZ247" s="17"/>
      <c r="CAA247" s="17"/>
      <c r="CAB247" s="17"/>
      <c r="CAC247" s="17"/>
      <c r="CAD247" s="17"/>
      <c r="CAE247" s="17"/>
      <c r="CAF247" s="17"/>
      <c r="CAG247" s="17"/>
      <c r="CAH247" s="17"/>
      <c r="CAI247" s="17"/>
      <c r="CAJ247" s="17"/>
      <c r="CAK247" s="17"/>
      <c r="CAL247" s="17"/>
      <c r="CAM247" s="17"/>
      <c r="CAN247" s="17"/>
      <c r="CAO247" s="17"/>
      <c r="CAP247" s="17"/>
      <c r="CAQ247" s="17"/>
      <c r="CAR247" s="17"/>
      <c r="CAS247" s="17"/>
      <c r="CAT247" s="17"/>
      <c r="CAU247" s="17"/>
      <c r="CAV247" s="17"/>
      <c r="CAW247" s="17"/>
      <c r="CAX247" s="17"/>
      <c r="CAY247" s="17"/>
      <c r="CAZ247" s="17"/>
      <c r="CBA247" s="17"/>
      <c r="CBB247" s="17"/>
      <c r="CBC247" s="17"/>
      <c r="CBD247" s="17"/>
      <c r="CBE247" s="17"/>
      <c r="CBF247" s="17"/>
      <c r="CBG247" s="17"/>
      <c r="CBH247" s="17"/>
      <c r="CBI247" s="17"/>
      <c r="CBJ247" s="17"/>
      <c r="CBK247" s="17"/>
      <c r="CBL247" s="17"/>
      <c r="CBM247" s="17"/>
      <c r="CBN247" s="17"/>
      <c r="CBO247" s="17"/>
      <c r="CBP247" s="17"/>
      <c r="CBQ247" s="17"/>
      <c r="CBR247" s="17"/>
      <c r="CBS247" s="17"/>
      <c r="CBT247" s="17"/>
      <c r="CBU247" s="17"/>
      <c r="CBV247" s="17"/>
      <c r="CBW247" s="17"/>
      <c r="CBX247" s="17"/>
      <c r="CBY247" s="17"/>
      <c r="CBZ247" s="17"/>
      <c r="CCA247" s="17"/>
      <c r="CCB247" s="17"/>
      <c r="CCC247" s="17"/>
      <c r="CCD247" s="17"/>
      <c r="CCE247" s="17"/>
      <c r="CCF247" s="17"/>
      <c r="CCG247" s="17"/>
      <c r="CCH247" s="17"/>
      <c r="CCI247" s="17"/>
      <c r="CCJ247" s="17"/>
      <c r="CCK247" s="17"/>
      <c r="CCL247" s="17"/>
      <c r="CCM247" s="17"/>
      <c r="CCN247" s="17"/>
      <c r="CCO247" s="17"/>
      <c r="CCP247" s="17"/>
      <c r="CCQ247" s="17"/>
      <c r="CCR247" s="17"/>
      <c r="CCS247" s="17"/>
      <c r="CCT247" s="17"/>
      <c r="CCU247" s="17"/>
      <c r="CCV247" s="17"/>
      <c r="CCW247" s="17"/>
      <c r="CCX247" s="17"/>
      <c r="CCY247" s="17"/>
      <c r="CCZ247" s="17"/>
      <c r="CDA247" s="17"/>
      <c r="CDB247" s="17"/>
      <c r="CDC247" s="17"/>
      <c r="CDD247" s="17"/>
      <c r="CDE247" s="17"/>
      <c r="CDF247" s="17"/>
      <c r="CDG247" s="17"/>
      <c r="CDH247" s="17"/>
      <c r="CDI247" s="17"/>
      <c r="CDJ247" s="17"/>
      <c r="CDK247" s="17"/>
      <c r="CDL247" s="17"/>
      <c r="CDM247" s="17"/>
      <c r="CDN247" s="17"/>
      <c r="CDO247" s="17"/>
      <c r="CDP247" s="17"/>
      <c r="CDQ247" s="17"/>
      <c r="CDR247" s="17"/>
      <c r="CDS247" s="17"/>
      <c r="CDT247" s="17"/>
      <c r="CDU247" s="17"/>
    </row>
    <row r="248">
      <c r="A248" s="14" t="s">
        <v>2711</v>
      </c>
      <c r="B248" s="14" t="s">
        <v>4595</v>
      </c>
      <c r="C248" s="14" t="s">
        <v>2713</v>
      </c>
      <c r="D248" s="14" t="s">
        <v>2714</v>
      </c>
      <c r="E248" s="14" t="s">
        <v>4596</v>
      </c>
      <c r="F248" s="14" t="s">
        <v>2835</v>
      </c>
      <c r="I248" s="14" t="s">
        <v>4597</v>
      </c>
      <c r="J248" s="14" t="s">
        <v>2618</v>
      </c>
      <c r="K248" s="14" t="s">
        <v>2619</v>
      </c>
      <c r="L248" s="14" t="s">
        <v>2560</v>
      </c>
      <c r="M248" s="16">
        <v>1.0</v>
      </c>
      <c r="N248" s="14" t="s">
        <v>2690</v>
      </c>
      <c r="O248" s="14" t="s">
        <v>2690</v>
      </c>
      <c r="P248" s="14" t="s">
        <v>2690</v>
      </c>
      <c r="Q248" s="16">
        <v>11.0</v>
      </c>
      <c r="R248" s="16">
        <v>4104524.0</v>
      </c>
      <c r="S248" s="16">
        <v>4104524.0</v>
      </c>
      <c r="T248" s="14" t="s">
        <v>2622</v>
      </c>
      <c r="U248" s="14" t="s">
        <v>2621</v>
      </c>
      <c r="V248" s="14" t="s">
        <v>4598</v>
      </c>
      <c r="W248" s="14" t="s">
        <v>4599</v>
      </c>
      <c r="X248" s="16">
        <v>0.28</v>
      </c>
      <c r="Y248" s="17"/>
      <c r="Z248" s="16">
        <v>39.0</v>
      </c>
      <c r="AA248" s="16">
        <v>100.0</v>
      </c>
      <c r="AB248" s="17"/>
      <c r="AC248" s="16">
        <v>142.0</v>
      </c>
      <c r="AD248" s="16">
        <v>1158.0</v>
      </c>
      <c r="AE248" s="22">
        <v>45577.0</v>
      </c>
      <c r="AF248" s="17"/>
      <c r="AG248" s="14" t="s">
        <v>2876</v>
      </c>
      <c r="AI248" s="17"/>
      <c r="AJ248" s="17"/>
      <c r="AK248" s="17"/>
      <c r="AL248" s="16">
        <v>78.0</v>
      </c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4" t="s">
        <v>2718</v>
      </c>
      <c r="BB248" s="17"/>
      <c r="BC248" s="17"/>
      <c r="BD248" s="17"/>
      <c r="BE248" s="17"/>
      <c r="BF248" s="17"/>
      <c r="BG248" s="16">
        <v>1.0</v>
      </c>
      <c r="BH248" s="14" t="s">
        <v>2564</v>
      </c>
      <c r="BI248" s="14" t="s">
        <v>2565</v>
      </c>
      <c r="BJ248" s="14" t="s">
        <v>2566</v>
      </c>
      <c r="BK248" s="17"/>
      <c r="BL248" s="17"/>
      <c r="BM248" s="16">
        <v>38.7666667</v>
      </c>
      <c r="BN248" s="17"/>
      <c r="BO248" s="17"/>
      <c r="BP248" s="17"/>
      <c r="BQ248" s="17"/>
      <c r="BR248" s="17"/>
      <c r="BS248" s="16">
        <v>0.0058</v>
      </c>
      <c r="BT248" s="16">
        <v>0.0</v>
      </c>
      <c r="BU248" s="14" t="s">
        <v>2567</v>
      </c>
      <c r="BV248" s="14" t="s">
        <v>2774</v>
      </c>
      <c r="BW248" s="14" t="s">
        <v>2569</v>
      </c>
      <c r="BX248" s="16">
        <v>15.0</v>
      </c>
      <c r="BY248" s="14" t="s">
        <v>2718</v>
      </c>
      <c r="BZ248" s="16">
        <v>0.0</v>
      </c>
      <c r="CA248" s="16">
        <v>-28770.0</v>
      </c>
      <c r="CB248" s="16">
        <v>0.0</v>
      </c>
      <c r="CC248" s="17"/>
      <c r="CD248" s="17"/>
      <c r="CE248" s="16">
        <v>0.0</v>
      </c>
      <c r="CF248" s="14" t="s">
        <v>2572</v>
      </c>
      <c r="CG248" s="14" t="s">
        <v>2704</v>
      </c>
      <c r="CH248" s="19">
        <v>40700.0</v>
      </c>
      <c r="CI248" s="14" t="s">
        <v>2573</v>
      </c>
      <c r="CJ248" s="14" t="s">
        <v>2719</v>
      </c>
      <c r="CK248" s="14" t="s">
        <v>2574</v>
      </c>
      <c r="CL248" s="14" t="s">
        <v>4580</v>
      </c>
      <c r="CM248" s="20">
        <v>2279175.0</v>
      </c>
      <c r="CN248" s="14" t="s">
        <v>4580</v>
      </c>
      <c r="CO248" s="14" t="s">
        <v>2563</v>
      </c>
      <c r="CP248" s="14" t="s">
        <v>2563</v>
      </c>
      <c r="CQ248" s="16">
        <v>0.8473</v>
      </c>
      <c r="CR248" s="16">
        <v>34.35</v>
      </c>
      <c r="CS248" s="17"/>
      <c r="CT248" s="14" t="s">
        <v>4600</v>
      </c>
      <c r="CU248" s="14" t="s">
        <v>2577</v>
      </c>
      <c r="CV248" s="14" t="s">
        <v>2608</v>
      </c>
      <c r="CW248" s="14" t="s">
        <v>3420</v>
      </c>
      <c r="CX248" s="17"/>
      <c r="CY248" s="16">
        <v>0.0</v>
      </c>
      <c r="CZ248" s="14" t="s">
        <v>2581</v>
      </c>
      <c r="DA248" s="14" t="s">
        <v>2563</v>
      </c>
      <c r="DB248" s="14" t="s">
        <v>2574</v>
      </c>
      <c r="DC248" s="14" t="s">
        <v>2708</v>
      </c>
      <c r="DD248" s="14" t="s">
        <v>2722</v>
      </c>
      <c r="DE248" s="14" t="s">
        <v>2574</v>
      </c>
      <c r="DF248" s="14" t="s">
        <v>2563</v>
      </c>
      <c r="DG248" s="14" t="s">
        <v>2709</v>
      </c>
      <c r="DH248" s="14" t="s">
        <v>2723</v>
      </c>
      <c r="DI248" s="14" t="s">
        <v>2724</v>
      </c>
      <c r="DJ248" s="14" t="s">
        <v>2725</v>
      </c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  <c r="KL248" s="17"/>
      <c r="KM248" s="17"/>
      <c r="KN248" s="17"/>
      <c r="KO248" s="17"/>
      <c r="KP248" s="17"/>
      <c r="KQ248" s="17"/>
      <c r="KR248" s="17"/>
      <c r="KS248" s="17"/>
      <c r="KT248" s="17"/>
      <c r="KU248" s="17"/>
      <c r="KV248" s="17"/>
      <c r="KW248" s="17"/>
      <c r="KX248" s="17"/>
      <c r="KY248" s="17"/>
      <c r="KZ248" s="17"/>
      <c r="LA248" s="17"/>
      <c r="LB248" s="17"/>
      <c r="LC248" s="17"/>
      <c r="LD248" s="17"/>
      <c r="LE248" s="17"/>
      <c r="LF248" s="17"/>
      <c r="LG248" s="17"/>
      <c r="LH248" s="17"/>
      <c r="LI248" s="17"/>
      <c r="LJ248" s="17"/>
      <c r="LK248" s="17"/>
      <c r="LL248" s="17"/>
      <c r="LM248" s="17"/>
      <c r="LN248" s="17"/>
      <c r="LO248" s="17"/>
      <c r="LP248" s="17"/>
      <c r="LQ248" s="17"/>
      <c r="LR248" s="17"/>
      <c r="LS248" s="17"/>
      <c r="LT248" s="17"/>
      <c r="LU248" s="17"/>
      <c r="LV248" s="17"/>
      <c r="LW248" s="17"/>
      <c r="LX248" s="17"/>
      <c r="LY248" s="17"/>
      <c r="LZ248" s="17"/>
      <c r="MA248" s="17"/>
      <c r="MB248" s="17"/>
      <c r="MC248" s="17"/>
      <c r="MD248" s="17"/>
      <c r="ME248" s="17"/>
      <c r="MF248" s="17"/>
      <c r="MG248" s="17"/>
      <c r="MH248" s="17"/>
      <c r="MI248" s="17"/>
      <c r="MJ248" s="17"/>
      <c r="MK248" s="17"/>
      <c r="ML248" s="17"/>
      <c r="MM248" s="17"/>
      <c r="MN248" s="17"/>
      <c r="MO248" s="17"/>
      <c r="MP248" s="17"/>
      <c r="MQ248" s="17"/>
      <c r="MR248" s="17"/>
      <c r="MS248" s="17"/>
      <c r="MT248" s="17"/>
      <c r="MU248" s="17"/>
      <c r="MV248" s="17"/>
      <c r="MW248" s="17"/>
      <c r="MX248" s="17"/>
      <c r="MY248" s="17"/>
      <c r="MZ248" s="17"/>
      <c r="NA248" s="17"/>
      <c r="NB248" s="17"/>
      <c r="NC248" s="17"/>
      <c r="ND248" s="17"/>
      <c r="NE248" s="17"/>
      <c r="NF248" s="17"/>
      <c r="NG248" s="17"/>
      <c r="NH248" s="17"/>
      <c r="NI248" s="17"/>
      <c r="NJ248" s="17"/>
      <c r="NK248" s="17"/>
      <c r="NL248" s="17"/>
      <c r="NM248" s="17"/>
      <c r="NN248" s="17"/>
      <c r="NO248" s="17"/>
      <c r="NP248" s="17"/>
      <c r="NQ248" s="17"/>
      <c r="NR248" s="17"/>
      <c r="NS248" s="17"/>
      <c r="NT248" s="17"/>
      <c r="NU248" s="17"/>
      <c r="NV248" s="17"/>
      <c r="NW248" s="17"/>
      <c r="NX248" s="17"/>
      <c r="NY248" s="17"/>
      <c r="NZ248" s="17"/>
      <c r="OA248" s="17"/>
      <c r="OB248" s="17"/>
      <c r="OC248" s="17"/>
      <c r="OD248" s="17"/>
      <c r="OE248" s="17"/>
      <c r="OF248" s="17"/>
      <c r="OG248" s="17"/>
      <c r="OH248" s="17"/>
      <c r="OI248" s="17"/>
      <c r="OJ248" s="17"/>
      <c r="OK248" s="17"/>
      <c r="OL248" s="17"/>
      <c r="OM248" s="17"/>
      <c r="ON248" s="17"/>
      <c r="OO248" s="17"/>
      <c r="OP248" s="17"/>
      <c r="OQ248" s="17"/>
      <c r="OR248" s="17"/>
      <c r="OS248" s="17"/>
      <c r="OT248" s="17"/>
      <c r="OU248" s="17"/>
      <c r="OV248" s="17"/>
      <c r="OW248" s="17"/>
      <c r="OX248" s="17"/>
      <c r="OY248" s="17"/>
      <c r="OZ248" s="17"/>
      <c r="PA248" s="17"/>
      <c r="PB248" s="17"/>
      <c r="PC248" s="17"/>
      <c r="PD248" s="17"/>
      <c r="PE248" s="17"/>
      <c r="PF248" s="17"/>
      <c r="PG248" s="17"/>
      <c r="PH248" s="17"/>
      <c r="PI248" s="17"/>
      <c r="PJ248" s="17"/>
      <c r="PK248" s="17"/>
      <c r="PL248" s="17"/>
      <c r="PM248" s="17"/>
      <c r="PN248" s="17"/>
      <c r="PO248" s="17"/>
      <c r="PP248" s="17"/>
      <c r="PQ248" s="17"/>
      <c r="PR248" s="17"/>
      <c r="PS248" s="17"/>
      <c r="PT248" s="17"/>
      <c r="PU248" s="17"/>
      <c r="PV248" s="17"/>
      <c r="PW248" s="17"/>
      <c r="PX248" s="17"/>
      <c r="PY248" s="17"/>
      <c r="PZ248" s="17"/>
      <c r="QA248" s="17"/>
      <c r="QB248" s="17"/>
      <c r="QC248" s="17"/>
      <c r="QD248" s="17"/>
      <c r="QE248" s="17"/>
      <c r="QF248" s="17"/>
      <c r="QG248" s="17"/>
      <c r="QH248" s="17"/>
      <c r="QI248" s="17"/>
      <c r="QJ248" s="17"/>
      <c r="QK248" s="17"/>
      <c r="QL248" s="17"/>
      <c r="QM248" s="17"/>
      <c r="QN248" s="17"/>
      <c r="QO248" s="17"/>
      <c r="QP248" s="17"/>
      <c r="QQ248" s="17"/>
      <c r="QR248" s="17"/>
      <c r="QS248" s="17"/>
      <c r="QT248" s="17"/>
      <c r="QU248" s="17"/>
      <c r="QV248" s="17"/>
      <c r="QW248" s="17"/>
      <c r="QX248" s="17"/>
      <c r="QY248" s="17"/>
      <c r="QZ248" s="17"/>
      <c r="RA248" s="17"/>
      <c r="RB248" s="17"/>
      <c r="RC248" s="17"/>
      <c r="RD248" s="17"/>
      <c r="RE248" s="17"/>
      <c r="RF248" s="17"/>
      <c r="RG248" s="17"/>
      <c r="RH248" s="17"/>
      <c r="RI248" s="17"/>
      <c r="RJ248" s="17"/>
      <c r="RK248" s="17"/>
      <c r="RL248" s="17"/>
      <c r="RM248" s="17"/>
      <c r="RN248" s="17"/>
      <c r="RO248" s="17"/>
      <c r="RP248" s="17"/>
      <c r="RQ248" s="17"/>
      <c r="RR248" s="17"/>
      <c r="RS248" s="17"/>
      <c r="RT248" s="17"/>
      <c r="RU248" s="17"/>
      <c r="RV248" s="17"/>
      <c r="RW248" s="17"/>
      <c r="RX248" s="17"/>
      <c r="RY248" s="17"/>
      <c r="RZ248" s="17"/>
      <c r="SA248" s="17"/>
      <c r="SB248" s="17"/>
      <c r="SC248" s="17"/>
      <c r="SD248" s="17"/>
      <c r="SE248" s="17"/>
      <c r="SF248" s="17"/>
      <c r="SG248" s="17"/>
      <c r="SH248" s="17"/>
      <c r="SI248" s="17"/>
      <c r="SJ248" s="17"/>
      <c r="SK248" s="17"/>
      <c r="SL248" s="17"/>
      <c r="SM248" s="17"/>
      <c r="SN248" s="17"/>
      <c r="SO248" s="17"/>
      <c r="SP248" s="17"/>
      <c r="SQ248" s="17"/>
      <c r="SR248" s="17"/>
      <c r="SS248" s="17"/>
      <c r="ST248" s="17"/>
      <c r="SU248" s="17"/>
      <c r="SV248" s="17"/>
      <c r="SW248" s="17"/>
      <c r="SX248" s="17"/>
      <c r="SY248" s="17"/>
      <c r="SZ248" s="17"/>
      <c r="TA248" s="17"/>
      <c r="TB248" s="17"/>
      <c r="TC248" s="17"/>
      <c r="TD248" s="17"/>
      <c r="TE248" s="17"/>
      <c r="TF248" s="17"/>
      <c r="TG248" s="17"/>
      <c r="TH248" s="17"/>
      <c r="TI248" s="17"/>
      <c r="TJ248" s="17"/>
      <c r="TK248" s="17"/>
      <c r="TL248" s="17"/>
      <c r="TM248" s="17"/>
      <c r="TN248" s="17"/>
      <c r="TO248" s="17"/>
      <c r="TP248" s="17"/>
      <c r="TQ248" s="17"/>
      <c r="TR248" s="17"/>
      <c r="TS248" s="17"/>
      <c r="TT248" s="17"/>
      <c r="TU248" s="17"/>
      <c r="TV248" s="17"/>
      <c r="TW248" s="17"/>
      <c r="TX248" s="17"/>
      <c r="TY248" s="17"/>
      <c r="TZ248" s="17"/>
      <c r="UA248" s="17"/>
      <c r="UB248" s="17"/>
      <c r="UC248" s="17"/>
      <c r="UD248" s="17"/>
      <c r="UE248" s="17"/>
      <c r="UF248" s="17"/>
      <c r="UG248" s="17"/>
      <c r="UH248" s="17"/>
      <c r="UI248" s="17"/>
      <c r="UJ248" s="17"/>
      <c r="UK248" s="17"/>
      <c r="UL248" s="17"/>
      <c r="UM248" s="17"/>
      <c r="UN248" s="17"/>
      <c r="UO248" s="17"/>
      <c r="UP248" s="17"/>
      <c r="UQ248" s="17"/>
      <c r="UR248" s="17"/>
      <c r="US248" s="17"/>
      <c r="UT248" s="17"/>
      <c r="UU248" s="17"/>
      <c r="UV248" s="17"/>
      <c r="UW248" s="17"/>
      <c r="UX248" s="17"/>
      <c r="UY248" s="17"/>
      <c r="UZ248" s="17"/>
      <c r="VA248" s="17"/>
      <c r="VB248" s="17"/>
      <c r="VC248" s="17"/>
      <c r="VD248" s="17"/>
      <c r="VE248" s="17"/>
      <c r="VF248" s="17"/>
      <c r="VG248" s="17"/>
      <c r="VH248" s="17"/>
      <c r="VI248" s="17"/>
      <c r="VJ248" s="17"/>
      <c r="VK248" s="17"/>
      <c r="VL248" s="17"/>
      <c r="VM248" s="17"/>
      <c r="VN248" s="17"/>
      <c r="VO248" s="17"/>
      <c r="VP248" s="17"/>
      <c r="VQ248" s="17"/>
      <c r="VR248" s="17"/>
      <c r="VS248" s="17"/>
      <c r="VT248" s="17"/>
      <c r="VU248" s="17"/>
      <c r="VV248" s="17"/>
      <c r="VW248" s="17"/>
      <c r="VX248" s="17"/>
      <c r="VY248" s="17"/>
      <c r="VZ248" s="17"/>
      <c r="WA248" s="17"/>
      <c r="WB248" s="17"/>
      <c r="WC248" s="17"/>
      <c r="WD248" s="17"/>
      <c r="WE248" s="17"/>
      <c r="WF248" s="17"/>
      <c r="WG248" s="17"/>
      <c r="WH248" s="17"/>
      <c r="WI248" s="17"/>
      <c r="WJ248" s="17"/>
      <c r="WK248" s="17"/>
      <c r="WL248" s="17"/>
      <c r="WM248" s="17"/>
      <c r="WN248" s="17"/>
      <c r="WO248" s="17"/>
      <c r="WP248" s="17"/>
      <c r="WQ248" s="17"/>
      <c r="WR248" s="17"/>
      <c r="WS248" s="17"/>
      <c r="WT248" s="17"/>
      <c r="WU248" s="17"/>
      <c r="WV248" s="17"/>
      <c r="WW248" s="17"/>
      <c r="WX248" s="17"/>
      <c r="WY248" s="17"/>
      <c r="WZ248" s="17"/>
      <c r="XA248" s="17"/>
      <c r="XB248" s="17"/>
      <c r="XC248" s="17"/>
      <c r="XD248" s="17"/>
      <c r="XE248" s="17"/>
      <c r="XF248" s="17"/>
      <c r="XG248" s="17"/>
      <c r="XH248" s="17"/>
      <c r="XI248" s="17"/>
      <c r="XJ248" s="17"/>
      <c r="XK248" s="17"/>
      <c r="XL248" s="17"/>
      <c r="XM248" s="17"/>
      <c r="XN248" s="17"/>
      <c r="XO248" s="17"/>
      <c r="XP248" s="17"/>
      <c r="XQ248" s="17"/>
      <c r="XR248" s="17"/>
      <c r="XS248" s="17"/>
      <c r="XT248" s="17"/>
      <c r="XU248" s="17"/>
      <c r="XV248" s="17"/>
      <c r="XW248" s="17"/>
      <c r="XX248" s="17"/>
      <c r="XY248" s="17"/>
      <c r="XZ248" s="17"/>
      <c r="YA248" s="17"/>
      <c r="YB248" s="17"/>
      <c r="YC248" s="17"/>
      <c r="YD248" s="17"/>
      <c r="YE248" s="17"/>
      <c r="YF248" s="17"/>
      <c r="YG248" s="17"/>
      <c r="YH248" s="17"/>
      <c r="YI248" s="17"/>
      <c r="YJ248" s="17"/>
      <c r="YK248" s="17"/>
      <c r="YL248" s="17"/>
      <c r="YM248" s="17"/>
      <c r="YN248" s="17"/>
      <c r="YO248" s="17"/>
      <c r="YP248" s="17"/>
      <c r="YQ248" s="17"/>
      <c r="YR248" s="17"/>
      <c r="YS248" s="17"/>
      <c r="YT248" s="17"/>
      <c r="YU248" s="17"/>
      <c r="YV248" s="17"/>
      <c r="YW248" s="17"/>
      <c r="YX248" s="17"/>
      <c r="YY248" s="17"/>
      <c r="YZ248" s="17"/>
      <c r="ZA248" s="17"/>
      <c r="ZB248" s="17"/>
      <c r="ZC248" s="17"/>
      <c r="ZD248" s="17"/>
      <c r="ZE248" s="17"/>
      <c r="ZF248" s="17"/>
      <c r="ZG248" s="17"/>
      <c r="ZH248" s="17"/>
      <c r="ZI248" s="17"/>
      <c r="ZJ248" s="17"/>
      <c r="ZK248" s="17"/>
      <c r="ZL248" s="17"/>
      <c r="ZM248" s="17"/>
      <c r="ZN248" s="17"/>
      <c r="ZO248" s="17"/>
      <c r="ZP248" s="17"/>
      <c r="ZQ248" s="17"/>
      <c r="ZR248" s="17"/>
      <c r="ZS248" s="17"/>
      <c r="ZT248" s="17"/>
      <c r="ZU248" s="17"/>
      <c r="ZV248" s="17"/>
      <c r="ZW248" s="17"/>
      <c r="ZX248" s="17"/>
      <c r="ZY248" s="17"/>
      <c r="ZZ248" s="17"/>
      <c r="AAA248" s="17"/>
      <c r="AAB248" s="17"/>
      <c r="AAC248" s="17"/>
      <c r="AAD248" s="17"/>
      <c r="AAE248" s="17"/>
      <c r="AAF248" s="17"/>
      <c r="AAG248" s="17"/>
      <c r="AAH248" s="17"/>
      <c r="AAI248" s="17"/>
      <c r="AAJ248" s="17"/>
      <c r="AAK248" s="17"/>
      <c r="AAL248" s="17"/>
      <c r="AAM248" s="17"/>
      <c r="AAN248" s="17"/>
      <c r="AAO248" s="17"/>
      <c r="AAP248" s="17"/>
      <c r="AAQ248" s="17"/>
      <c r="AAR248" s="17"/>
      <c r="AAS248" s="17"/>
      <c r="AAT248" s="17"/>
      <c r="AAU248" s="17"/>
      <c r="AAV248" s="17"/>
      <c r="AAW248" s="17"/>
      <c r="AAX248" s="17"/>
      <c r="AAY248" s="17"/>
      <c r="AAZ248" s="17"/>
      <c r="ABA248" s="17"/>
      <c r="ABB248" s="17"/>
      <c r="ABC248" s="17"/>
      <c r="ABD248" s="17"/>
      <c r="ABE248" s="17"/>
      <c r="ABF248" s="17"/>
      <c r="ABG248" s="17"/>
      <c r="ABH248" s="17"/>
      <c r="ABI248" s="17"/>
      <c r="ABJ248" s="17"/>
      <c r="ABK248" s="17"/>
      <c r="ABL248" s="17"/>
      <c r="ABM248" s="17"/>
      <c r="ABN248" s="17"/>
      <c r="ABO248" s="17"/>
      <c r="ABP248" s="17"/>
      <c r="ABQ248" s="17"/>
      <c r="ABR248" s="17"/>
      <c r="ABS248" s="17"/>
      <c r="ABT248" s="17"/>
      <c r="ABU248" s="17"/>
      <c r="ABV248" s="17"/>
      <c r="ABW248" s="17"/>
      <c r="ABX248" s="17"/>
      <c r="ABY248" s="17"/>
      <c r="ABZ248" s="17"/>
      <c r="ACA248" s="17"/>
      <c r="ACB248" s="17"/>
      <c r="ACC248" s="17"/>
      <c r="ACD248" s="17"/>
      <c r="ACE248" s="17"/>
      <c r="ACF248" s="17"/>
      <c r="ACG248" s="17"/>
      <c r="ACH248" s="17"/>
      <c r="ACI248" s="17"/>
      <c r="ACJ248" s="17"/>
      <c r="ACK248" s="17"/>
      <c r="ACL248" s="17"/>
      <c r="ACM248" s="17"/>
      <c r="ACN248" s="17"/>
      <c r="ACO248" s="17"/>
      <c r="ACP248" s="17"/>
      <c r="ACQ248" s="17"/>
      <c r="ACR248" s="17"/>
      <c r="ACS248" s="17"/>
      <c r="ACT248" s="17"/>
      <c r="ACU248" s="17"/>
      <c r="ACV248" s="17"/>
      <c r="ACW248" s="17"/>
      <c r="ACX248" s="17"/>
      <c r="ACY248" s="17"/>
      <c r="ACZ248" s="17"/>
      <c r="ADA248" s="17"/>
      <c r="ADB248" s="17"/>
      <c r="ADC248" s="17"/>
      <c r="ADD248" s="17"/>
      <c r="ADE248" s="17"/>
      <c r="ADF248" s="17"/>
      <c r="ADG248" s="17"/>
      <c r="ADH248" s="17"/>
      <c r="ADI248" s="17"/>
      <c r="ADJ248" s="17"/>
      <c r="ADK248" s="17"/>
      <c r="ADL248" s="17"/>
      <c r="ADM248" s="17"/>
      <c r="ADN248" s="17"/>
      <c r="ADO248" s="17"/>
      <c r="ADP248" s="17"/>
      <c r="ADQ248" s="17"/>
      <c r="ADR248" s="17"/>
      <c r="ADS248" s="17"/>
      <c r="ADT248" s="17"/>
      <c r="ADU248" s="17"/>
      <c r="ADV248" s="17"/>
      <c r="ADW248" s="17"/>
      <c r="ADX248" s="17"/>
      <c r="ADY248" s="17"/>
      <c r="ADZ248" s="17"/>
      <c r="AEA248" s="17"/>
      <c r="AEB248" s="17"/>
      <c r="AEC248" s="17"/>
      <c r="AED248" s="17"/>
      <c r="AEE248" s="17"/>
      <c r="AEF248" s="17"/>
      <c r="AEG248" s="17"/>
      <c r="AEH248" s="17"/>
      <c r="AEI248" s="17"/>
      <c r="AEJ248" s="17"/>
      <c r="AEK248" s="17"/>
      <c r="AEL248" s="17"/>
      <c r="AEM248" s="17"/>
      <c r="AEN248" s="17"/>
      <c r="AEO248" s="17"/>
      <c r="AEP248" s="17"/>
      <c r="AEQ248" s="17"/>
      <c r="AER248" s="17"/>
      <c r="AES248" s="17"/>
      <c r="AET248" s="17"/>
      <c r="AEU248" s="17"/>
      <c r="AEV248" s="17"/>
      <c r="AEW248" s="17"/>
      <c r="AEX248" s="17"/>
      <c r="AEY248" s="17"/>
      <c r="AEZ248" s="17"/>
      <c r="AFA248" s="17"/>
      <c r="AFB248" s="17"/>
      <c r="AFC248" s="17"/>
      <c r="AFD248" s="17"/>
      <c r="AFE248" s="17"/>
      <c r="AFF248" s="17"/>
      <c r="AFG248" s="17"/>
      <c r="AFH248" s="17"/>
      <c r="AFI248" s="17"/>
      <c r="AFJ248" s="17"/>
      <c r="AFK248" s="17"/>
      <c r="AFL248" s="17"/>
      <c r="AFM248" s="17"/>
      <c r="AFN248" s="17"/>
      <c r="AFO248" s="17"/>
      <c r="AFP248" s="17"/>
      <c r="AFQ248" s="17"/>
      <c r="AFR248" s="17"/>
      <c r="AFS248" s="17"/>
      <c r="AFT248" s="17"/>
      <c r="AFU248" s="17"/>
      <c r="AFV248" s="17"/>
      <c r="AFW248" s="17"/>
      <c r="AFX248" s="17"/>
      <c r="AFY248" s="17"/>
      <c r="AFZ248" s="17"/>
      <c r="AGA248" s="17"/>
      <c r="AGB248" s="17"/>
      <c r="AGC248" s="17"/>
      <c r="AGD248" s="17"/>
      <c r="AGE248" s="17"/>
      <c r="AGF248" s="17"/>
      <c r="AGG248" s="17"/>
      <c r="AGH248" s="17"/>
      <c r="AGI248" s="17"/>
      <c r="AGJ248" s="17"/>
      <c r="AGK248" s="17"/>
      <c r="AGL248" s="17"/>
      <c r="AGM248" s="17"/>
      <c r="AGN248" s="17"/>
      <c r="AGO248" s="17"/>
      <c r="AGP248" s="17"/>
      <c r="AGQ248" s="17"/>
      <c r="AGR248" s="17"/>
      <c r="AGS248" s="17"/>
      <c r="AGT248" s="17"/>
      <c r="AGU248" s="17"/>
      <c r="AGV248" s="17"/>
      <c r="AGW248" s="17"/>
      <c r="AGX248" s="17"/>
      <c r="AGY248" s="17"/>
      <c r="AGZ248" s="17"/>
      <c r="AHA248" s="17"/>
      <c r="AHB248" s="17"/>
      <c r="AHC248" s="17"/>
      <c r="AHD248" s="17"/>
      <c r="AHE248" s="17"/>
      <c r="AHF248" s="17"/>
      <c r="AHG248" s="17"/>
      <c r="AHH248" s="17"/>
      <c r="AHI248" s="17"/>
      <c r="AHJ248" s="17"/>
      <c r="AHK248" s="17"/>
      <c r="AHL248" s="17"/>
      <c r="AHM248" s="17"/>
      <c r="AHN248" s="17"/>
      <c r="AHO248" s="17"/>
      <c r="AHP248" s="17"/>
      <c r="AHQ248" s="17"/>
      <c r="AHR248" s="17"/>
      <c r="AHS248" s="17"/>
      <c r="AHT248" s="17"/>
      <c r="AHU248" s="17"/>
      <c r="AHV248" s="17"/>
      <c r="AHW248" s="17"/>
      <c r="AHX248" s="17"/>
      <c r="AHY248" s="17"/>
      <c r="AHZ248" s="17"/>
      <c r="AIA248" s="17"/>
      <c r="AIB248" s="17"/>
      <c r="AIC248" s="17"/>
      <c r="AID248" s="17"/>
      <c r="AIE248" s="17"/>
      <c r="AIF248" s="17"/>
      <c r="AIG248" s="17"/>
      <c r="AIH248" s="17"/>
      <c r="AII248" s="17"/>
      <c r="AIJ248" s="17"/>
      <c r="AIK248" s="17"/>
      <c r="AIL248" s="17"/>
      <c r="AIM248" s="17"/>
      <c r="AIN248" s="17"/>
      <c r="AIO248" s="17"/>
      <c r="AIP248" s="17"/>
      <c r="AIQ248" s="17"/>
      <c r="AIR248" s="17"/>
      <c r="AIS248" s="17"/>
      <c r="AIT248" s="17"/>
      <c r="AIU248" s="17"/>
      <c r="AIV248" s="17"/>
      <c r="AIW248" s="17"/>
      <c r="AIX248" s="17"/>
      <c r="AIY248" s="17"/>
      <c r="AIZ248" s="17"/>
      <c r="AJA248" s="17"/>
      <c r="AJB248" s="17"/>
      <c r="AJC248" s="17"/>
      <c r="AJD248" s="17"/>
      <c r="AJE248" s="17"/>
      <c r="AJF248" s="17"/>
      <c r="AJG248" s="17"/>
      <c r="AJH248" s="17"/>
      <c r="AJI248" s="17"/>
      <c r="AJJ248" s="17"/>
      <c r="AJK248" s="17"/>
      <c r="AJL248" s="17"/>
      <c r="AJM248" s="17"/>
      <c r="AJN248" s="17"/>
      <c r="AJO248" s="17"/>
      <c r="AJP248" s="17"/>
      <c r="AJQ248" s="17"/>
      <c r="AJR248" s="17"/>
      <c r="AJS248" s="17"/>
      <c r="AJT248" s="17"/>
      <c r="AJU248" s="17"/>
      <c r="AJV248" s="17"/>
      <c r="AJW248" s="17"/>
      <c r="AJX248" s="17"/>
      <c r="AJY248" s="17"/>
      <c r="AJZ248" s="17"/>
      <c r="AKA248" s="17"/>
      <c r="AKB248" s="17"/>
      <c r="AKC248" s="17"/>
      <c r="AKD248" s="17"/>
      <c r="AKE248" s="17"/>
      <c r="AKF248" s="17"/>
      <c r="AKG248" s="17"/>
      <c r="AKH248" s="17"/>
      <c r="AKI248" s="17"/>
      <c r="AKJ248" s="17"/>
      <c r="AKK248" s="17"/>
      <c r="AKL248" s="17"/>
      <c r="AKM248" s="17"/>
      <c r="AKN248" s="17"/>
      <c r="AKO248" s="17"/>
      <c r="AKP248" s="17"/>
      <c r="AKQ248" s="17"/>
      <c r="AKR248" s="17"/>
      <c r="AKS248" s="17"/>
      <c r="AKT248" s="17"/>
      <c r="AKU248" s="17"/>
      <c r="AKV248" s="17"/>
      <c r="AKW248" s="17"/>
      <c r="AKX248" s="17"/>
      <c r="AKY248" s="17"/>
      <c r="AKZ248" s="17"/>
      <c r="ALA248" s="17"/>
      <c r="ALB248" s="17"/>
      <c r="ALC248" s="17"/>
      <c r="ALD248" s="17"/>
      <c r="ALE248" s="17"/>
      <c r="ALF248" s="17"/>
      <c r="ALG248" s="17"/>
      <c r="ALH248" s="17"/>
      <c r="ALI248" s="17"/>
      <c r="ALJ248" s="17"/>
      <c r="ALK248" s="17"/>
      <c r="ALL248" s="17"/>
      <c r="ALM248" s="17"/>
      <c r="ALN248" s="17"/>
      <c r="ALO248" s="17"/>
      <c r="ALP248" s="17"/>
      <c r="ALQ248" s="17"/>
      <c r="ALR248" s="17"/>
      <c r="ALS248" s="17"/>
      <c r="ALT248" s="17"/>
      <c r="ALU248" s="17"/>
      <c r="ALV248" s="17"/>
      <c r="ALW248" s="17"/>
      <c r="ALX248" s="17"/>
      <c r="ALY248" s="17"/>
      <c r="ALZ248" s="17"/>
      <c r="AMA248" s="17"/>
      <c r="AMB248" s="17"/>
      <c r="AMC248" s="17"/>
      <c r="AMD248" s="17"/>
      <c r="AME248" s="17"/>
      <c r="AMF248" s="17"/>
      <c r="AMG248" s="17"/>
      <c r="AMH248" s="17"/>
      <c r="AMI248" s="17"/>
      <c r="AMJ248" s="17"/>
      <c r="AMK248" s="17"/>
      <c r="AML248" s="17"/>
      <c r="AMM248" s="17"/>
      <c r="AMN248" s="17"/>
      <c r="AMO248" s="17"/>
      <c r="AMP248" s="17"/>
      <c r="AMQ248" s="17"/>
      <c r="AMR248" s="17"/>
      <c r="AMS248" s="17"/>
      <c r="AMT248" s="17"/>
      <c r="AMU248" s="17"/>
      <c r="AMV248" s="17"/>
      <c r="AMW248" s="17"/>
      <c r="AMX248" s="17"/>
      <c r="AMY248" s="17"/>
      <c r="AMZ248" s="17"/>
      <c r="ANA248" s="17"/>
      <c r="ANB248" s="17"/>
      <c r="ANC248" s="17"/>
      <c r="AND248" s="17"/>
      <c r="ANE248" s="17"/>
      <c r="ANF248" s="17"/>
      <c r="ANG248" s="17"/>
      <c r="ANH248" s="17"/>
      <c r="ANI248" s="17"/>
      <c r="ANJ248" s="17"/>
      <c r="ANK248" s="17"/>
      <c r="ANL248" s="17"/>
      <c r="ANM248" s="17"/>
      <c r="ANN248" s="17"/>
      <c r="ANO248" s="17"/>
      <c r="ANP248" s="17"/>
      <c r="ANQ248" s="17"/>
      <c r="ANR248" s="17"/>
      <c r="ANS248" s="17"/>
      <c r="ANT248" s="17"/>
      <c r="ANU248" s="17"/>
      <c r="ANV248" s="17"/>
      <c r="ANW248" s="17"/>
      <c r="ANX248" s="17"/>
      <c r="ANY248" s="17"/>
      <c r="ANZ248" s="17"/>
      <c r="AOA248" s="17"/>
      <c r="AOB248" s="17"/>
      <c r="AOC248" s="17"/>
      <c r="AOD248" s="17"/>
      <c r="AOE248" s="17"/>
      <c r="AOF248" s="17"/>
      <c r="AOG248" s="17"/>
      <c r="AOH248" s="17"/>
      <c r="AOI248" s="17"/>
      <c r="AOJ248" s="17"/>
      <c r="AOK248" s="17"/>
      <c r="AOL248" s="17"/>
      <c r="AOM248" s="17"/>
      <c r="AON248" s="17"/>
      <c r="AOO248" s="17"/>
      <c r="AOP248" s="17"/>
      <c r="AOQ248" s="17"/>
      <c r="AOR248" s="17"/>
      <c r="AOS248" s="17"/>
      <c r="AOT248" s="17"/>
      <c r="AOU248" s="17"/>
      <c r="AOV248" s="17"/>
      <c r="AOW248" s="17"/>
      <c r="AOX248" s="17"/>
      <c r="AOY248" s="17"/>
      <c r="AOZ248" s="17"/>
      <c r="APA248" s="17"/>
      <c r="APB248" s="17"/>
      <c r="APC248" s="17"/>
      <c r="APD248" s="17"/>
      <c r="APE248" s="17"/>
      <c r="APF248" s="17"/>
      <c r="APG248" s="17"/>
      <c r="APH248" s="17"/>
      <c r="API248" s="17"/>
      <c r="APJ248" s="17"/>
      <c r="APK248" s="17"/>
      <c r="APL248" s="17"/>
      <c r="APM248" s="17"/>
      <c r="APN248" s="17"/>
      <c r="APO248" s="17"/>
      <c r="APP248" s="17"/>
      <c r="APQ248" s="17"/>
      <c r="APR248" s="17"/>
      <c r="APS248" s="17"/>
      <c r="APT248" s="17"/>
      <c r="APU248" s="17"/>
      <c r="APV248" s="17"/>
      <c r="APW248" s="17"/>
      <c r="APX248" s="17"/>
      <c r="APY248" s="17"/>
      <c r="APZ248" s="17"/>
      <c r="AQA248" s="17"/>
      <c r="AQB248" s="17"/>
      <c r="AQC248" s="17"/>
      <c r="AQD248" s="17"/>
      <c r="AQE248" s="17"/>
      <c r="AQF248" s="17"/>
      <c r="AQG248" s="17"/>
      <c r="AQH248" s="17"/>
      <c r="AQI248" s="17"/>
      <c r="AQJ248" s="17"/>
      <c r="AQK248" s="17"/>
      <c r="AQL248" s="17"/>
      <c r="AQM248" s="17"/>
      <c r="AQN248" s="17"/>
      <c r="AQO248" s="17"/>
      <c r="AQP248" s="17"/>
      <c r="AQQ248" s="17"/>
      <c r="AQR248" s="17"/>
      <c r="AQS248" s="17"/>
      <c r="AQT248" s="17"/>
      <c r="AQU248" s="17"/>
      <c r="AQV248" s="17"/>
      <c r="AQW248" s="17"/>
      <c r="AQX248" s="17"/>
      <c r="AQY248" s="17"/>
      <c r="AQZ248" s="17"/>
      <c r="ARA248" s="17"/>
      <c r="ARB248" s="17"/>
      <c r="ARC248" s="17"/>
      <c r="ARD248" s="17"/>
      <c r="ARE248" s="17"/>
      <c r="ARF248" s="17"/>
      <c r="ARG248" s="17"/>
      <c r="ARH248" s="17"/>
      <c r="ARI248" s="17"/>
      <c r="ARJ248" s="17"/>
      <c r="ARK248" s="17"/>
      <c r="ARL248" s="17"/>
      <c r="ARM248" s="17"/>
      <c r="ARN248" s="17"/>
      <c r="ARO248" s="17"/>
      <c r="ARP248" s="17"/>
      <c r="ARQ248" s="17"/>
      <c r="ARR248" s="17"/>
      <c r="ARS248" s="17"/>
      <c r="ART248" s="17"/>
      <c r="ARU248" s="17"/>
      <c r="ARV248" s="17"/>
      <c r="ARW248" s="17"/>
      <c r="ARX248" s="17"/>
      <c r="ARY248" s="17"/>
      <c r="ARZ248" s="17"/>
      <c r="ASA248" s="17"/>
      <c r="ASB248" s="17"/>
      <c r="ASC248" s="17"/>
      <c r="ASD248" s="17"/>
      <c r="ASE248" s="17"/>
      <c r="ASF248" s="17"/>
      <c r="ASG248" s="17"/>
      <c r="ASH248" s="17"/>
      <c r="ASI248" s="17"/>
      <c r="ASJ248" s="17"/>
      <c r="ASK248" s="17"/>
      <c r="ASL248" s="17"/>
      <c r="ASM248" s="17"/>
      <c r="ASN248" s="17"/>
      <c r="ASO248" s="17"/>
      <c r="ASP248" s="17"/>
      <c r="ASQ248" s="17"/>
      <c r="ASR248" s="17"/>
      <c r="ASS248" s="17"/>
      <c r="AST248" s="17"/>
      <c r="ASU248" s="17"/>
      <c r="ASV248" s="17"/>
      <c r="ASW248" s="17"/>
      <c r="ASX248" s="17"/>
      <c r="ASY248" s="17"/>
      <c r="ASZ248" s="17"/>
      <c r="ATA248" s="17"/>
      <c r="ATB248" s="17"/>
      <c r="ATC248" s="17"/>
      <c r="ATD248" s="17"/>
      <c r="ATE248" s="17"/>
      <c r="ATF248" s="17"/>
      <c r="ATG248" s="17"/>
      <c r="ATH248" s="17"/>
      <c r="ATI248" s="17"/>
      <c r="ATJ248" s="17"/>
      <c r="ATK248" s="17"/>
      <c r="ATL248" s="17"/>
      <c r="ATM248" s="17"/>
      <c r="ATN248" s="17"/>
      <c r="ATO248" s="17"/>
      <c r="ATP248" s="17"/>
      <c r="ATQ248" s="17"/>
      <c r="ATR248" s="17"/>
      <c r="ATS248" s="17"/>
      <c r="ATT248" s="17"/>
      <c r="ATU248" s="17"/>
      <c r="ATV248" s="17"/>
      <c r="ATW248" s="17"/>
      <c r="ATX248" s="17"/>
      <c r="ATY248" s="17"/>
      <c r="ATZ248" s="17"/>
      <c r="AUA248" s="17"/>
      <c r="AUB248" s="17"/>
      <c r="AUC248" s="17"/>
      <c r="AUD248" s="17"/>
      <c r="AUE248" s="17"/>
      <c r="AUF248" s="17"/>
      <c r="AUG248" s="17"/>
      <c r="AUH248" s="17"/>
      <c r="AUI248" s="17"/>
      <c r="AUJ248" s="17"/>
      <c r="AUK248" s="17"/>
      <c r="AUL248" s="17"/>
      <c r="AUM248" s="17"/>
      <c r="AUN248" s="17"/>
      <c r="AUO248" s="17"/>
      <c r="AUP248" s="17"/>
      <c r="AUQ248" s="17"/>
      <c r="AUR248" s="17"/>
      <c r="AUS248" s="17"/>
      <c r="AUT248" s="17"/>
      <c r="AUU248" s="17"/>
      <c r="AUV248" s="17"/>
      <c r="AUW248" s="17"/>
      <c r="AUX248" s="17"/>
      <c r="AUY248" s="17"/>
      <c r="AUZ248" s="17"/>
      <c r="AVA248" s="17"/>
      <c r="AVB248" s="17"/>
      <c r="AVC248" s="17"/>
      <c r="AVD248" s="17"/>
      <c r="AVE248" s="17"/>
      <c r="AVF248" s="17"/>
      <c r="AVG248" s="17"/>
      <c r="AVH248" s="17"/>
      <c r="AVI248" s="17"/>
      <c r="AVJ248" s="17"/>
      <c r="AVK248" s="17"/>
      <c r="AVL248" s="17"/>
      <c r="AVM248" s="17"/>
      <c r="AVN248" s="17"/>
      <c r="AVO248" s="17"/>
      <c r="AVP248" s="17"/>
      <c r="AVQ248" s="17"/>
      <c r="AVR248" s="17"/>
      <c r="AVS248" s="17"/>
      <c r="AVT248" s="17"/>
      <c r="AVU248" s="17"/>
      <c r="AVV248" s="17"/>
      <c r="AVW248" s="17"/>
      <c r="AVX248" s="17"/>
      <c r="AVY248" s="17"/>
      <c r="AVZ248" s="17"/>
      <c r="AWA248" s="17"/>
      <c r="AWB248" s="17"/>
      <c r="AWC248" s="17"/>
      <c r="AWD248" s="17"/>
      <c r="AWE248" s="17"/>
      <c r="AWF248" s="17"/>
      <c r="AWG248" s="17"/>
      <c r="AWH248" s="17"/>
      <c r="AWI248" s="17"/>
      <c r="AWJ248" s="17"/>
      <c r="AWK248" s="17"/>
      <c r="AWL248" s="17"/>
      <c r="AWM248" s="17"/>
      <c r="AWN248" s="17"/>
      <c r="AWO248" s="17"/>
      <c r="AWP248" s="17"/>
      <c r="AWQ248" s="17"/>
      <c r="AWR248" s="17"/>
      <c r="AWS248" s="17"/>
      <c r="AWT248" s="17"/>
      <c r="AWU248" s="17"/>
      <c r="AWV248" s="17"/>
      <c r="AWW248" s="17"/>
      <c r="AWX248" s="17"/>
      <c r="AWY248" s="17"/>
      <c r="AWZ248" s="17"/>
      <c r="AXA248" s="17"/>
      <c r="AXB248" s="17"/>
      <c r="AXC248" s="17"/>
      <c r="AXD248" s="17"/>
      <c r="AXE248" s="17"/>
      <c r="AXF248" s="17"/>
      <c r="AXG248" s="17"/>
      <c r="AXH248" s="17"/>
      <c r="AXI248" s="17"/>
      <c r="AXJ248" s="17"/>
      <c r="AXK248" s="17"/>
      <c r="AXL248" s="17"/>
      <c r="AXM248" s="17"/>
      <c r="AXN248" s="17"/>
      <c r="AXO248" s="17"/>
      <c r="AXP248" s="17"/>
      <c r="AXQ248" s="17"/>
      <c r="AXR248" s="17"/>
      <c r="AXS248" s="17"/>
      <c r="AXT248" s="17"/>
      <c r="AXU248" s="17"/>
      <c r="AXV248" s="17"/>
      <c r="AXW248" s="17"/>
      <c r="AXX248" s="17"/>
      <c r="AXY248" s="17"/>
      <c r="AXZ248" s="17"/>
      <c r="AYA248" s="17"/>
      <c r="AYB248" s="17"/>
      <c r="AYC248" s="17"/>
      <c r="AYD248" s="17"/>
      <c r="AYE248" s="17"/>
      <c r="AYF248" s="17"/>
      <c r="AYG248" s="17"/>
      <c r="AYH248" s="17"/>
      <c r="AYI248" s="17"/>
      <c r="AYJ248" s="17"/>
      <c r="AYK248" s="17"/>
      <c r="AYL248" s="17"/>
      <c r="AYM248" s="17"/>
      <c r="AYN248" s="17"/>
      <c r="AYO248" s="17"/>
      <c r="AYP248" s="17"/>
      <c r="AYQ248" s="17"/>
      <c r="AYR248" s="17"/>
      <c r="AYS248" s="17"/>
      <c r="AYT248" s="17"/>
      <c r="AYU248" s="17"/>
      <c r="AYV248" s="17"/>
      <c r="AYW248" s="17"/>
      <c r="AYX248" s="17"/>
      <c r="AYY248" s="17"/>
      <c r="AYZ248" s="17"/>
      <c r="AZA248" s="17"/>
      <c r="AZB248" s="17"/>
      <c r="AZC248" s="17"/>
      <c r="AZD248" s="17"/>
      <c r="AZE248" s="17"/>
      <c r="AZF248" s="17"/>
      <c r="AZG248" s="17"/>
      <c r="AZH248" s="17"/>
      <c r="AZI248" s="17"/>
      <c r="AZJ248" s="17"/>
      <c r="AZK248" s="17"/>
      <c r="AZL248" s="17"/>
      <c r="AZM248" s="17"/>
      <c r="AZN248" s="17"/>
      <c r="AZO248" s="17"/>
      <c r="AZP248" s="17"/>
      <c r="AZQ248" s="17"/>
      <c r="AZR248" s="17"/>
      <c r="AZS248" s="17"/>
      <c r="AZT248" s="17"/>
      <c r="AZU248" s="17"/>
      <c r="AZV248" s="17"/>
      <c r="AZW248" s="17"/>
      <c r="AZX248" s="17"/>
      <c r="AZY248" s="17"/>
      <c r="AZZ248" s="17"/>
      <c r="BAA248" s="17"/>
      <c r="BAB248" s="17"/>
      <c r="BAC248" s="17"/>
      <c r="BAD248" s="17"/>
      <c r="BAE248" s="17"/>
      <c r="BAF248" s="17"/>
      <c r="BAG248" s="17"/>
      <c r="BAH248" s="17"/>
      <c r="BAI248" s="17"/>
      <c r="BAJ248" s="17"/>
      <c r="BAK248" s="17"/>
      <c r="BAL248" s="17"/>
      <c r="BAM248" s="17"/>
      <c r="BAN248" s="17"/>
      <c r="BAO248" s="17"/>
      <c r="BAP248" s="17"/>
      <c r="BAQ248" s="17"/>
      <c r="BAR248" s="17"/>
      <c r="BAS248" s="17"/>
      <c r="BAT248" s="17"/>
      <c r="BAU248" s="17"/>
      <c r="BAV248" s="17"/>
      <c r="BAW248" s="17"/>
      <c r="BAX248" s="17"/>
      <c r="BAY248" s="17"/>
      <c r="BAZ248" s="17"/>
      <c r="BBA248" s="17"/>
      <c r="BBB248" s="17"/>
      <c r="BBC248" s="17"/>
      <c r="BBD248" s="17"/>
      <c r="BBE248" s="17"/>
      <c r="BBF248" s="17"/>
      <c r="BBG248" s="17"/>
      <c r="BBH248" s="17"/>
      <c r="BBI248" s="17"/>
      <c r="BBJ248" s="17"/>
      <c r="BBK248" s="17"/>
      <c r="BBL248" s="17"/>
      <c r="BBM248" s="17"/>
      <c r="BBN248" s="17"/>
      <c r="BBO248" s="17"/>
      <c r="BBP248" s="17"/>
      <c r="BBQ248" s="17"/>
      <c r="BBR248" s="17"/>
      <c r="BBS248" s="17"/>
      <c r="BBT248" s="17"/>
      <c r="BBU248" s="17"/>
      <c r="BBV248" s="17"/>
      <c r="BBW248" s="17"/>
      <c r="BBX248" s="17"/>
      <c r="BBY248" s="17"/>
      <c r="BBZ248" s="17"/>
      <c r="BCA248" s="17"/>
      <c r="BCB248" s="17"/>
      <c r="BCC248" s="17"/>
      <c r="BCD248" s="17"/>
      <c r="BCE248" s="17"/>
      <c r="BCF248" s="17"/>
      <c r="BCG248" s="17"/>
      <c r="BCH248" s="17"/>
      <c r="BCI248" s="17"/>
      <c r="BCJ248" s="17"/>
      <c r="BCK248" s="17"/>
      <c r="BCL248" s="17"/>
      <c r="BCM248" s="17"/>
      <c r="BCN248" s="17"/>
      <c r="BCO248" s="17"/>
      <c r="BCP248" s="17"/>
      <c r="BCQ248" s="17"/>
      <c r="BCR248" s="17"/>
      <c r="BCS248" s="17"/>
      <c r="BCT248" s="17"/>
      <c r="BCU248" s="17"/>
      <c r="BCV248" s="17"/>
      <c r="BCW248" s="17"/>
      <c r="BCX248" s="17"/>
      <c r="BCY248" s="17"/>
      <c r="BCZ248" s="17"/>
      <c r="BDA248" s="17"/>
      <c r="BDB248" s="17"/>
      <c r="BDC248" s="17"/>
      <c r="BDD248" s="17"/>
      <c r="BDE248" s="17"/>
      <c r="BDF248" s="17"/>
      <c r="BDG248" s="17"/>
      <c r="BDH248" s="17"/>
      <c r="BDI248" s="17"/>
      <c r="BDJ248" s="17"/>
      <c r="BDK248" s="17"/>
      <c r="BDL248" s="17"/>
      <c r="BDM248" s="17"/>
      <c r="BDN248" s="17"/>
      <c r="BDO248" s="17"/>
      <c r="BDP248" s="17"/>
      <c r="BDQ248" s="17"/>
      <c r="BDR248" s="17"/>
      <c r="BDS248" s="17"/>
      <c r="BDT248" s="17"/>
      <c r="BDU248" s="17"/>
      <c r="BDV248" s="17"/>
      <c r="BDW248" s="17"/>
      <c r="BDX248" s="17"/>
      <c r="BDY248" s="17"/>
      <c r="BDZ248" s="17"/>
      <c r="BEA248" s="17"/>
      <c r="BEB248" s="17"/>
      <c r="BEC248" s="17"/>
      <c r="BED248" s="17"/>
      <c r="BEE248" s="17"/>
      <c r="BEF248" s="17"/>
      <c r="BEG248" s="17"/>
      <c r="BEH248" s="17"/>
      <c r="BEI248" s="17"/>
      <c r="BEJ248" s="17"/>
      <c r="BEK248" s="17"/>
      <c r="BEL248" s="17"/>
      <c r="BEM248" s="17"/>
      <c r="BEN248" s="17"/>
      <c r="BEO248" s="17"/>
      <c r="BEP248" s="17"/>
      <c r="BEQ248" s="17"/>
      <c r="BER248" s="17"/>
      <c r="BES248" s="17"/>
      <c r="BET248" s="17"/>
      <c r="BEU248" s="17"/>
      <c r="BEV248" s="17"/>
      <c r="BEW248" s="17"/>
      <c r="BEX248" s="17"/>
      <c r="BEY248" s="17"/>
      <c r="BEZ248" s="17"/>
      <c r="BFA248" s="17"/>
      <c r="BFB248" s="17"/>
      <c r="BFC248" s="17"/>
      <c r="BFD248" s="17"/>
      <c r="BFE248" s="17"/>
      <c r="BFF248" s="17"/>
      <c r="BFG248" s="17"/>
      <c r="BFH248" s="17"/>
      <c r="BFI248" s="17"/>
      <c r="BFJ248" s="17"/>
      <c r="BFK248" s="17"/>
      <c r="BFL248" s="17"/>
      <c r="BFM248" s="17"/>
      <c r="BFN248" s="17"/>
      <c r="BFO248" s="17"/>
      <c r="BFP248" s="17"/>
      <c r="BFQ248" s="17"/>
      <c r="BFR248" s="17"/>
      <c r="BFS248" s="17"/>
      <c r="BFT248" s="17"/>
      <c r="BFU248" s="17"/>
      <c r="BFV248" s="17"/>
      <c r="BFW248" s="17"/>
      <c r="BFX248" s="17"/>
      <c r="BFY248" s="17"/>
      <c r="BFZ248" s="17"/>
      <c r="BGA248" s="17"/>
      <c r="BGB248" s="17"/>
      <c r="BGC248" s="17"/>
      <c r="BGD248" s="17"/>
      <c r="BGE248" s="17"/>
      <c r="BGF248" s="17"/>
      <c r="BGG248" s="17"/>
      <c r="BGH248" s="17"/>
      <c r="BGI248" s="17"/>
      <c r="BGJ248" s="17"/>
      <c r="BGK248" s="17"/>
      <c r="BGL248" s="17"/>
      <c r="BGM248" s="17"/>
      <c r="BGN248" s="17"/>
      <c r="BGO248" s="17"/>
      <c r="BGP248" s="17"/>
      <c r="BGQ248" s="17"/>
      <c r="BGR248" s="17"/>
      <c r="BGS248" s="17"/>
      <c r="BGT248" s="17"/>
      <c r="BGU248" s="17"/>
      <c r="BGV248" s="17"/>
      <c r="BGW248" s="17"/>
      <c r="BGX248" s="17"/>
      <c r="BGY248" s="17"/>
      <c r="BGZ248" s="17"/>
      <c r="BHA248" s="17"/>
      <c r="BHB248" s="17"/>
      <c r="BHC248" s="17"/>
      <c r="BHD248" s="17"/>
      <c r="BHE248" s="17"/>
      <c r="BHF248" s="17"/>
      <c r="BHG248" s="17"/>
      <c r="BHH248" s="17"/>
      <c r="BHI248" s="17"/>
      <c r="BHJ248" s="17"/>
      <c r="BHK248" s="17"/>
      <c r="BHL248" s="17"/>
      <c r="BHM248" s="17"/>
      <c r="BHN248" s="17"/>
      <c r="BHO248" s="17"/>
      <c r="BHP248" s="17"/>
      <c r="BHQ248" s="17"/>
      <c r="BHR248" s="17"/>
      <c r="BHS248" s="17"/>
      <c r="BHT248" s="17"/>
      <c r="BHU248" s="17"/>
      <c r="BHV248" s="17"/>
      <c r="BHW248" s="17"/>
      <c r="BHX248" s="17"/>
      <c r="BHY248" s="17"/>
      <c r="BHZ248" s="17"/>
      <c r="BIA248" s="17"/>
      <c r="BIB248" s="17"/>
      <c r="BIC248" s="17"/>
      <c r="BID248" s="17"/>
      <c r="BIE248" s="17"/>
      <c r="BIF248" s="17"/>
      <c r="BIG248" s="17"/>
      <c r="BIH248" s="17"/>
      <c r="BII248" s="17"/>
      <c r="BIJ248" s="17"/>
      <c r="BIK248" s="17"/>
      <c r="BIL248" s="17"/>
      <c r="BIM248" s="17"/>
      <c r="BIN248" s="17"/>
      <c r="BIO248" s="17"/>
      <c r="BIP248" s="17"/>
      <c r="BIQ248" s="17"/>
      <c r="BIR248" s="17"/>
      <c r="BIS248" s="17"/>
      <c r="BIT248" s="17"/>
      <c r="BIU248" s="17"/>
      <c r="BIV248" s="17"/>
      <c r="BIW248" s="17"/>
      <c r="BIX248" s="17"/>
      <c r="BIY248" s="17"/>
      <c r="BIZ248" s="17"/>
      <c r="BJA248" s="17"/>
      <c r="BJB248" s="17"/>
      <c r="BJC248" s="17"/>
      <c r="BJD248" s="17"/>
      <c r="BJE248" s="17"/>
      <c r="BJF248" s="17"/>
      <c r="BJG248" s="17"/>
      <c r="BJH248" s="17"/>
      <c r="BJI248" s="17"/>
      <c r="BJJ248" s="17"/>
      <c r="BJK248" s="17"/>
      <c r="BJL248" s="17"/>
      <c r="BJM248" s="17"/>
      <c r="BJN248" s="17"/>
      <c r="BJO248" s="17"/>
      <c r="BJP248" s="17"/>
      <c r="BJQ248" s="17"/>
      <c r="BJR248" s="17"/>
      <c r="BJS248" s="17"/>
      <c r="BJT248" s="17"/>
      <c r="BJU248" s="17"/>
      <c r="BJV248" s="17"/>
      <c r="BJW248" s="17"/>
      <c r="BJX248" s="17"/>
      <c r="BJY248" s="17"/>
      <c r="BJZ248" s="17"/>
      <c r="BKA248" s="17"/>
      <c r="BKB248" s="17"/>
      <c r="BKC248" s="17"/>
      <c r="BKD248" s="17"/>
      <c r="BKE248" s="17"/>
      <c r="BKF248" s="17"/>
      <c r="BKG248" s="17"/>
      <c r="BKH248" s="17"/>
      <c r="BKI248" s="17"/>
      <c r="BKJ248" s="17"/>
      <c r="BKK248" s="17"/>
      <c r="BKL248" s="17"/>
      <c r="BKM248" s="17"/>
      <c r="BKN248" s="17"/>
      <c r="BKO248" s="17"/>
      <c r="BKP248" s="17"/>
      <c r="BKQ248" s="17"/>
      <c r="BKR248" s="17"/>
      <c r="BKS248" s="17"/>
      <c r="BKT248" s="17"/>
      <c r="BKU248" s="17"/>
      <c r="BKV248" s="17"/>
      <c r="BKW248" s="17"/>
      <c r="BKX248" s="17"/>
      <c r="BKY248" s="17"/>
      <c r="BKZ248" s="17"/>
      <c r="BLA248" s="17"/>
      <c r="BLB248" s="17"/>
      <c r="BLC248" s="17"/>
      <c r="BLD248" s="17"/>
      <c r="BLE248" s="17"/>
      <c r="BLF248" s="17"/>
      <c r="BLG248" s="17"/>
      <c r="BLH248" s="17"/>
      <c r="BLI248" s="17"/>
      <c r="BLJ248" s="17"/>
      <c r="BLK248" s="17"/>
      <c r="BLL248" s="17"/>
      <c r="BLM248" s="17"/>
      <c r="BLN248" s="17"/>
      <c r="BLO248" s="17"/>
      <c r="BLP248" s="17"/>
      <c r="BLQ248" s="17"/>
      <c r="BLR248" s="17"/>
      <c r="BLS248" s="17"/>
      <c r="BLT248" s="17"/>
      <c r="BLU248" s="17"/>
      <c r="BLV248" s="17"/>
      <c r="BLW248" s="17"/>
      <c r="BLX248" s="17"/>
      <c r="BLY248" s="17"/>
      <c r="BLZ248" s="17"/>
      <c r="BMA248" s="17"/>
      <c r="BMB248" s="17"/>
      <c r="BMC248" s="17"/>
      <c r="BMD248" s="17"/>
      <c r="BME248" s="17"/>
      <c r="BMF248" s="17"/>
      <c r="BMG248" s="17"/>
      <c r="BMH248" s="17"/>
      <c r="BMI248" s="17"/>
      <c r="BMJ248" s="17"/>
      <c r="BMK248" s="17"/>
      <c r="BML248" s="17"/>
      <c r="BMM248" s="17"/>
      <c r="BMN248" s="17"/>
      <c r="BMO248" s="17"/>
      <c r="BMP248" s="17"/>
      <c r="BMQ248" s="17"/>
      <c r="BMR248" s="17"/>
      <c r="BMS248" s="17"/>
      <c r="BMT248" s="17"/>
      <c r="BMU248" s="17"/>
      <c r="BMV248" s="17"/>
      <c r="BMW248" s="17"/>
      <c r="BMX248" s="17"/>
      <c r="BMY248" s="17"/>
      <c r="BMZ248" s="17"/>
      <c r="BNA248" s="17"/>
      <c r="BNB248" s="17"/>
      <c r="BNC248" s="17"/>
      <c r="BND248" s="17"/>
      <c r="BNE248" s="17"/>
      <c r="BNF248" s="17"/>
      <c r="BNG248" s="17"/>
      <c r="BNH248" s="17"/>
      <c r="BNI248" s="17"/>
      <c r="BNJ248" s="17"/>
      <c r="BNK248" s="17"/>
      <c r="BNL248" s="17"/>
      <c r="BNM248" s="17"/>
      <c r="BNN248" s="17"/>
      <c r="BNO248" s="17"/>
      <c r="BNP248" s="17"/>
      <c r="BNQ248" s="17"/>
      <c r="BNR248" s="17"/>
      <c r="BNS248" s="17"/>
      <c r="BNT248" s="17"/>
      <c r="BNU248" s="17"/>
      <c r="BNV248" s="17"/>
      <c r="BNW248" s="17"/>
      <c r="BNX248" s="17"/>
      <c r="BNY248" s="17"/>
      <c r="BNZ248" s="17"/>
      <c r="BOA248" s="17"/>
      <c r="BOB248" s="17"/>
      <c r="BOC248" s="17"/>
      <c r="BOD248" s="17"/>
      <c r="BOE248" s="17"/>
      <c r="BOF248" s="17"/>
      <c r="BOG248" s="17"/>
      <c r="BOH248" s="17"/>
      <c r="BOI248" s="17"/>
      <c r="BOJ248" s="17"/>
      <c r="BOK248" s="17"/>
      <c r="BOL248" s="17"/>
      <c r="BOM248" s="17"/>
      <c r="BON248" s="17"/>
      <c r="BOO248" s="17"/>
      <c r="BOP248" s="17"/>
      <c r="BOQ248" s="17"/>
      <c r="BOR248" s="17"/>
      <c r="BOS248" s="17"/>
      <c r="BOT248" s="17"/>
      <c r="BOU248" s="17"/>
      <c r="BOV248" s="17"/>
      <c r="BOW248" s="17"/>
      <c r="BOX248" s="17"/>
      <c r="BOY248" s="17"/>
      <c r="BOZ248" s="17"/>
      <c r="BPA248" s="17"/>
      <c r="BPB248" s="17"/>
      <c r="BPC248" s="17"/>
      <c r="BPD248" s="17"/>
      <c r="BPE248" s="17"/>
      <c r="BPF248" s="17"/>
      <c r="BPG248" s="17"/>
      <c r="BPH248" s="17"/>
      <c r="BPI248" s="17"/>
      <c r="BPJ248" s="17"/>
      <c r="BPK248" s="17"/>
      <c r="BPL248" s="17"/>
      <c r="BPM248" s="17"/>
      <c r="BPN248" s="17"/>
      <c r="BPO248" s="17"/>
      <c r="BPP248" s="17"/>
      <c r="BPQ248" s="17"/>
      <c r="BPR248" s="17"/>
      <c r="BPS248" s="17"/>
      <c r="BPT248" s="17"/>
      <c r="BPU248" s="17"/>
      <c r="BPV248" s="17"/>
      <c r="BPW248" s="17"/>
      <c r="BPX248" s="17"/>
      <c r="BPY248" s="17"/>
      <c r="BPZ248" s="17"/>
      <c r="BQA248" s="17"/>
      <c r="BQB248" s="17"/>
      <c r="BQC248" s="17"/>
      <c r="BQD248" s="17"/>
      <c r="BQE248" s="17"/>
      <c r="BQF248" s="17"/>
      <c r="BQG248" s="17"/>
      <c r="BQH248" s="17"/>
      <c r="BQI248" s="17"/>
      <c r="BQJ248" s="17"/>
      <c r="BQK248" s="17"/>
      <c r="BQL248" s="17"/>
      <c r="BQM248" s="17"/>
      <c r="BQN248" s="17"/>
      <c r="BQO248" s="17"/>
      <c r="BQP248" s="17"/>
      <c r="BQQ248" s="17"/>
      <c r="BQR248" s="17"/>
      <c r="BQS248" s="17"/>
      <c r="BQT248" s="17"/>
      <c r="BQU248" s="17"/>
      <c r="BQV248" s="17"/>
      <c r="BQW248" s="17"/>
      <c r="BQX248" s="17"/>
      <c r="BQY248" s="17"/>
      <c r="BQZ248" s="17"/>
      <c r="BRA248" s="17"/>
      <c r="BRB248" s="17"/>
      <c r="BRC248" s="17"/>
      <c r="BRD248" s="17"/>
      <c r="BRE248" s="17"/>
      <c r="BRF248" s="17"/>
      <c r="BRG248" s="17"/>
      <c r="BRH248" s="17"/>
      <c r="BRI248" s="17"/>
      <c r="BRJ248" s="17"/>
      <c r="BRK248" s="17"/>
      <c r="BRL248" s="17"/>
      <c r="BRM248" s="17"/>
      <c r="BRN248" s="17"/>
      <c r="BRO248" s="17"/>
      <c r="BRP248" s="17"/>
      <c r="BRQ248" s="17"/>
      <c r="BRR248" s="17"/>
      <c r="BRS248" s="17"/>
      <c r="BRT248" s="17"/>
      <c r="BRU248" s="17"/>
      <c r="BRV248" s="17"/>
      <c r="BRW248" s="17"/>
      <c r="BRX248" s="17"/>
      <c r="BRY248" s="17"/>
      <c r="BRZ248" s="17"/>
      <c r="BSA248" s="17"/>
      <c r="BSB248" s="17"/>
      <c r="BSC248" s="17"/>
      <c r="BSD248" s="17"/>
      <c r="BSE248" s="17"/>
      <c r="BSF248" s="17"/>
      <c r="BSG248" s="17"/>
      <c r="BSH248" s="17"/>
      <c r="BSI248" s="17"/>
      <c r="BSJ248" s="17"/>
      <c r="BSK248" s="17"/>
      <c r="BSL248" s="17"/>
      <c r="BSM248" s="17"/>
      <c r="BSN248" s="17"/>
      <c r="BSO248" s="17"/>
      <c r="BSP248" s="17"/>
      <c r="BSQ248" s="17"/>
      <c r="BSR248" s="17"/>
      <c r="BSS248" s="17"/>
      <c r="BST248" s="17"/>
      <c r="BSU248" s="17"/>
      <c r="BSV248" s="17"/>
      <c r="BSW248" s="17"/>
      <c r="BSX248" s="17"/>
      <c r="BSY248" s="17"/>
      <c r="BSZ248" s="17"/>
      <c r="BTA248" s="17"/>
      <c r="BTB248" s="17"/>
      <c r="BTC248" s="17"/>
      <c r="BTD248" s="17"/>
      <c r="BTE248" s="17"/>
      <c r="BTF248" s="17"/>
      <c r="BTG248" s="17"/>
      <c r="BTH248" s="17"/>
      <c r="BTI248" s="17"/>
      <c r="BTJ248" s="17"/>
      <c r="BTK248" s="17"/>
      <c r="BTL248" s="17"/>
      <c r="BTM248" s="17"/>
      <c r="BTN248" s="17"/>
      <c r="BTO248" s="17"/>
      <c r="BTP248" s="17"/>
      <c r="BTQ248" s="17"/>
      <c r="BTR248" s="17"/>
      <c r="BTS248" s="17"/>
      <c r="BTT248" s="17"/>
      <c r="BTU248" s="17"/>
      <c r="BTV248" s="17"/>
      <c r="BTW248" s="17"/>
      <c r="BTX248" s="17"/>
      <c r="BTY248" s="17"/>
      <c r="BTZ248" s="17"/>
      <c r="BUA248" s="17"/>
      <c r="BUB248" s="17"/>
      <c r="BUC248" s="17"/>
      <c r="BUD248" s="17"/>
      <c r="BUE248" s="17"/>
      <c r="BUF248" s="17"/>
      <c r="BUG248" s="17"/>
      <c r="BUH248" s="17"/>
      <c r="BUI248" s="17"/>
      <c r="BUJ248" s="17"/>
      <c r="BUK248" s="17"/>
      <c r="BUL248" s="17"/>
      <c r="BUM248" s="17"/>
      <c r="BUN248" s="17"/>
      <c r="BUO248" s="17"/>
      <c r="BUP248" s="17"/>
      <c r="BUQ248" s="17"/>
      <c r="BUR248" s="17"/>
      <c r="BUS248" s="17"/>
      <c r="BUT248" s="17"/>
      <c r="BUU248" s="17"/>
      <c r="BUV248" s="17"/>
      <c r="BUW248" s="17"/>
      <c r="BUX248" s="17"/>
      <c r="BUY248" s="17"/>
      <c r="BUZ248" s="17"/>
      <c r="BVA248" s="17"/>
      <c r="BVB248" s="17"/>
      <c r="BVC248" s="17"/>
      <c r="BVD248" s="17"/>
      <c r="BVE248" s="17"/>
      <c r="BVF248" s="17"/>
      <c r="BVG248" s="17"/>
      <c r="BVH248" s="17"/>
      <c r="BVI248" s="17"/>
      <c r="BVJ248" s="17"/>
      <c r="BVK248" s="17"/>
      <c r="BVL248" s="17"/>
      <c r="BVM248" s="17"/>
      <c r="BVN248" s="17"/>
      <c r="BVO248" s="17"/>
      <c r="BVP248" s="17"/>
      <c r="BVQ248" s="17"/>
      <c r="BVR248" s="17"/>
      <c r="BVS248" s="17"/>
      <c r="BVT248" s="17"/>
      <c r="BVU248" s="17"/>
      <c r="BVV248" s="17"/>
      <c r="BVW248" s="17"/>
      <c r="BVX248" s="17"/>
      <c r="BVY248" s="17"/>
      <c r="BVZ248" s="17"/>
      <c r="BWA248" s="17"/>
      <c r="BWB248" s="17"/>
      <c r="BWC248" s="17"/>
      <c r="BWD248" s="17"/>
      <c r="BWE248" s="17"/>
      <c r="BWF248" s="17"/>
      <c r="BWG248" s="17"/>
      <c r="BWH248" s="17"/>
      <c r="BWI248" s="17"/>
      <c r="BWJ248" s="17"/>
      <c r="BWK248" s="17"/>
      <c r="BWL248" s="17"/>
      <c r="BWM248" s="17"/>
      <c r="BWN248" s="17"/>
      <c r="BWO248" s="17"/>
      <c r="BWP248" s="17"/>
      <c r="BWQ248" s="17"/>
      <c r="BWR248" s="17"/>
      <c r="BWS248" s="17"/>
      <c r="BWT248" s="17"/>
      <c r="BWU248" s="17"/>
      <c r="BWV248" s="17"/>
      <c r="BWW248" s="17"/>
      <c r="BWX248" s="17"/>
      <c r="BWY248" s="17"/>
      <c r="BWZ248" s="17"/>
      <c r="BXA248" s="17"/>
      <c r="BXB248" s="17"/>
      <c r="BXC248" s="17"/>
      <c r="BXD248" s="17"/>
      <c r="BXE248" s="17"/>
      <c r="BXF248" s="17"/>
      <c r="BXG248" s="17"/>
      <c r="BXH248" s="17"/>
      <c r="BXI248" s="17"/>
      <c r="BXJ248" s="17"/>
      <c r="BXK248" s="17"/>
      <c r="BXL248" s="17"/>
      <c r="BXM248" s="17"/>
      <c r="BXN248" s="17"/>
      <c r="BXO248" s="17"/>
      <c r="BXP248" s="17"/>
      <c r="BXQ248" s="17"/>
      <c r="BXR248" s="17"/>
      <c r="BXS248" s="17"/>
      <c r="BXT248" s="17"/>
      <c r="BXU248" s="17"/>
      <c r="BXV248" s="17"/>
      <c r="BXW248" s="17"/>
      <c r="BXX248" s="17"/>
      <c r="BXY248" s="17"/>
      <c r="BXZ248" s="17"/>
      <c r="BYA248" s="17"/>
      <c r="BYB248" s="17"/>
      <c r="BYC248" s="17"/>
      <c r="BYD248" s="17"/>
      <c r="BYE248" s="17"/>
      <c r="BYF248" s="17"/>
      <c r="BYG248" s="17"/>
      <c r="BYH248" s="17"/>
      <c r="BYI248" s="17"/>
      <c r="BYJ248" s="17"/>
      <c r="BYK248" s="17"/>
      <c r="BYL248" s="17"/>
      <c r="BYM248" s="17"/>
      <c r="BYN248" s="17"/>
      <c r="BYO248" s="17"/>
      <c r="BYP248" s="17"/>
      <c r="BYQ248" s="17"/>
      <c r="BYR248" s="17"/>
      <c r="BYS248" s="17"/>
      <c r="BYT248" s="17"/>
      <c r="BYU248" s="17"/>
      <c r="BYV248" s="17"/>
      <c r="BYW248" s="17"/>
      <c r="BYX248" s="17"/>
      <c r="BYY248" s="17"/>
      <c r="BYZ248" s="17"/>
      <c r="BZA248" s="17"/>
      <c r="BZB248" s="17"/>
      <c r="BZC248" s="17"/>
      <c r="BZD248" s="17"/>
      <c r="BZE248" s="17"/>
      <c r="BZF248" s="17"/>
      <c r="BZG248" s="17"/>
      <c r="BZH248" s="17"/>
      <c r="BZI248" s="17"/>
      <c r="BZJ248" s="17"/>
      <c r="BZK248" s="17"/>
      <c r="BZL248" s="17"/>
      <c r="BZM248" s="17"/>
      <c r="BZN248" s="17"/>
      <c r="BZO248" s="17"/>
      <c r="BZP248" s="17"/>
      <c r="BZQ248" s="17"/>
      <c r="BZR248" s="17"/>
      <c r="BZS248" s="17"/>
      <c r="BZT248" s="17"/>
      <c r="BZU248" s="17"/>
      <c r="BZV248" s="17"/>
      <c r="BZW248" s="17"/>
      <c r="BZX248" s="17"/>
      <c r="BZY248" s="17"/>
      <c r="BZZ248" s="17"/>
      <c r="CAA248" s="17"/>
      <c r="CAB248" s="17"/>
      <c r="CAC248" s="17"/>
      <c r="CAD248" s="17"/>
      <c r="CAE248" s="17"/>
      <c r="CAF248" s="17"/>
      <c r="CAG248" s="17"/>
      <c r="CAH248" s="17"/>
      <c r="CAI248" s="17"/>
      <c r="CAJ248" s="17"/>
      <c r="CAK248" s="17"/>
      <c r="CAL248" s="17"/>
      <c r="CAM248" s="17"/>
      <c r="CAN248" s="17"/>
      <c r="CAO248" s="17"/>
      <c r="CAP248" s="17"/>
      <c r="CAQ248" s="17"/>
      <c r="CAR248" s="17"/>
      <c r="CAS248" s="17"/>
      <c r="CAT248" s="17"/>
      <c r="CAU248" s="17"/>
      <c r="CAV248" s="17"/>
      <c r="CAW248" s="17"/>
      <c r="CAX248" s="17"/>
      <c r="CAY248" s="17"/>
      <c r="CAZ248" s="17"/>
      <c r="CBA248" s="17"/>
      <c r="CBB248" s="17"/>
      <c r="CBC248" s="17"/>
      <c r="CBD248" s="17"/>
      <c r="CBE248" s="17"/>
      <c r="CBF248" s="17"/>
      <c r="CBG248" s="17"/>
      <c r="CBH248" s="17"/>
      <c r="CBI248" s="17"/>
      <c r="CBJ248" s="17"/>
      <c r="CBK248" s="17"/>
      <c r="CBL248" s="17"/>
      <c r="CBM248" s="17"/>
      <c r="CBN248" s="17"/>
      <c r="CBO248" s="17"/>
      <c r="CBP248" s="17"/>
      <c r="CBQ248" s="17"/>
      <c r="CBR248" s="17"/>
      <c r="CBS248" s="17"/>
      <c r="CBT248" s="17"/>
      <c r="CBU248" s="17"/>
      <c r="CBV248" s="17"/>
      <c r="CBW248" s="17"/>
      <c r="CBX248" s="17"/>
      <c r="CBY248" s="17"/>
      <c r="CBZ248" s="17"/>
      <c r="CCA248" s="17"/>
      <c r="CCB248" s="17"/>
      <c r="CCC248" s="17"/>
      <c r="CCD248" s="17"/>
      <c r="CCE248" s="17"/>
      <c r="CCF248" s="17"/>
      <c r="CCG248" s="17"/>
      <c r="CCH248" s="17"/>
      <c r="CCI248" s="17"/>
      <c r="CCJ248" s="17"/>
      <c r="CCK248" s="17"/>
      <c r="CCL248" s="17"/>
      <c r="CCM248" s="17"/>
      <c r="CCN248" s="17"/>
      <c r="CCO248" s="17"/>
      <c r="CCP248" s="17"/>
      <c r="CCQ248" s="17"/>
      <c r="CCR248" s="17"/>
      <c r="CCS248" s="17"/>
      <c r="CCT248" s="17"/>
      <c r="CCU248" s="17"/>
      <c r="CCV248" s="17"/>
      <c r="CCW248" s="17"/>
      <c r="CCX248" s="17"/>
      <c r="CCY248" s="17"/>
      <c r="CCZ248" s="17"/>
      <c r="CDA248" s="17"/>
      <c r="CDB248" s="17"/>
      <c r="CDC248" s="17"/>
      <c r="CDD248" s="17"/>
      <c r="CDE248" s="17"/>
      <c r="CDF248" s="17"/>
      <c r="CDG248" s="17"/>
      <c r="CDH248" s="17"/>
      <c r="CDI248" s="17"/>
      <c r="CDJ248" s="17"/>
      <c r="CDK248" s="17"/>
      <c r="CDL248" s="17"/>
      <c r="CDM248" s="17"/>
      <c r="CDN248" s="17"/>
      <c r="CDO248" s="17"/>
      <c r="CDP248" s="17"/>
      <c r="CDQ248" s="17"/>
      <c r="CDR248" s="17"/>
      <c r="CDS248" s="17"/>
      <c r="CDT248" s="17"/>
      <c r="CDU248" s="17"/>
    </row>
    <row r="249">
      <c r="A249" s="14" t="s">
        <v>2711</v>
      </c>
      <c r="B249" s="14" t="s">
        <v>4601</v>
      </c>
      <c r="C249" s="14" t="s">
        <v>2713</v>
      </c>
      <c r="D249" s="14" t="s">
        <v>2714</v>
      </c>
      <c r="E249" s="14" t="s">
        <v>4602</v>
      </c>
      <c r="F249" s="14" t="s">
        <v>2835</v>
      </c>
      <c r="I249" s="14" t="s">
        <v>2558</v>
      </c>
      <c r="J249" s="14" t="s">
        <v>4145</v>
      </c>
      <c r="K249" s="14" t="s">
        <v>3920</v>
      </c>
      <c r="L249" s="14" t="s">
        <v>2658</v>
      </c>
      <c r="M249" s="17"/>
      <c r="N249" s="14" t="s">
        <v>2690</v>
      </c>
      <c r="O249" s="14" t="s">
        <v>2690</v>
      </c>
      <c r="P249" s="14" t="s">
        <v>2690</v>
      </c>
      <c r="Q249" s="16">
        <v>11.0</v>
      </c>
      <c r="R249" s="16">
        <v>4091365.0</v>
      </c>
      <c r="S249" s="16">
        <v>4091367.0</v>
      </c>
      <c r="T249" s="14" t="s">
        <v>4603</v>
      </c>
      <c r="U249" s="14" t="s">
        <v>3096</v>
      </c>
      <c r="V249" s="14" t="s">
        <v>4604</v>
      </c>
      <c r="W249" s="14" t="s">
        <v>4605</v>
      </c>
      <c r="X249" s="16">
        <v>0.44</v>
      </c>
      <c r="Y249" s="17"/>
      <c r="Z249" s="16">
        <v>47.0</v>
      </c>
      <c r="AA249" s="16">
        <v>59.0</v>
      </c>
      <c r="AB249" s="17"/>
      <c r="AC249" s="16">
        <v>107.0</v>
      </c>
      <c r="AD249" s="16">
        <v>1469.0</v>
      </c>
      <c r="AE249" s="22">
        <v>45455.0</v>
      </c>
      <c r="AF249" s="17"/>
      <c r="AG249" s="14" t="s">
        <v>2876</v>
      </c>
      <c r="AI249" s="17"/>
      <c r="AJ249" s="17"/>
      <c r="AK249" s="17"/>
      <c r="AL249" s="16">
        <v>74.0</v>
      </c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4" t="s">
        <v>2718</v>
      </c>
      <c r="BB249" s="17"/>
      <c r="BC249" s="17"/>
      <c r="BD249" s="17"/>
      <c r="BE249" s="17"/>
      <c r="BF249" s="17"/>
      <c r="BG249" s="16">
        <v>1.0</v>
      </c>
      <c r="BH249" s="14" t="s">
        <v>2564</v>
      </c>
      <c r="BI249" s="14" t="s">
        <v>2565</v>
      </c>
      <c r="BJ249" s="14" t="s">
        <v>2566</v>
      </c>
      <c r="BK249" s="17"/>
      <c r="BL249" s="17"/>
      <c r="BM249" s="16">
        <v>49.1333333</v>
      </c>
      <c r="BN249" s="17"/>
      <c r="BO249" s="17"/>
      <c r="BP249" s="17"/>
      <c r="BQ249" s="17"/>
      <c r="BR249" s="17"/>
      <c r="BS249" s="16">
        <v>0.2669</v>
      </c>
      <c r="BT249" s="16">
        <v>0.0</v>
      </c>
      <c r="BU249" s="14" t="s">
        <v>2567</v>
      </c>
      <c r="BV249" s="17"/>
      <c r="BW249" s="14" t="s">
        <v>2569</v>
      </c>
      <c r="BX249" s="16">
        <v>10.0</v>
      </c>
      <c r="BY249" s="14" t="s">
        <v>2718</v>
      </c>
      <c r="BZ249" s="16">
        <v>0.0</v>
      </c>
      <c r="CA249" s="16">
        <v>-27179.0</v>
      </c>
      <c r="CB249" s="16">
        <v>0.0</v>
      </c>
      <c r="CC249" s="17"/>
      <c r="CD249" s="17"/>
      <c r="CE249" s="16">
        <v>0.0</v>
      </c>
      <c r="CF249" s="14" t="s">
        <v>2572</v>
      </c>
      <c r="CG249" s="14" t="s">
        <v>2704</v>
      </c>
      <c r="CH249" s="19">
        <v>40700.0</v>
      </c>
      <c r="CI249" s="14" t="s">
        <v>2573</v>
      </c>
      <c r="CJ249" s="14" t="s">
        <v>2719</v>
      </c>
      <c r="CK249" s="14" t="s">
        <v>2574</v>
      </c>
      <c r="CL249" s="14" t="s">
        <v>4606</v>
      </c>
      <c r="CM249" s="20">
        <v>2279175.0</v>
      </c>
      <c r="CN249" s="14" t="s">
        <v>4606</v>
      </c>
      <c r="CO249" s="14" t="s">
        <v>2563</v>
      </c>
      <c r="CP249" s="14" t="s">
        <v>2563</v>
      </c>
      <c r="CQ249" s="16">
        <v>1.02</v>
      </c>
      <c r="CR249" s="16">
        <v>36.68</v>
      </c>
      <c r="CS249" s="17"/>
      <c r="CT249" s="14" t="s">
        <v>4607</v>
      </c>
      <c r="CU249" s="14" t="s">
        <v>2577</v>
      </c>
      <c r="CV249" s="14" t="s">
        <v>2926</v>
      </c>
      <c r="CW249" s="14" t="s">
        <v>2829</v>
      </c>
      <c r="CX249" s="17"/>
      <c r="CY249" s="16">
        <v>0.0</v>
      </c>
      <c r="CZ249" s="14" t="s">
        <v>2581</v>
      </c>
      <c r="DA249" s="14" t="s">
        <v>2563</v>
      </c>
      <c r="DB249" s="14" t="s">
        <v>2574</v>
      </c>
      <c r="DC249" s="14" t="s">
        <v>2708</v>
      </c>
      <c r="DD249" s="14" t="s">
        <v>2722</v>
      </c>
      <c r="DE249" s="14" t="s">
        <v>2574</v>
      </c>
      <c r="DF249" s="14" t="s">
        <v>2563</v>
      </c>
      <c r="DG249" s="14" t="s">
        <v>2709</v>
      </c>
      <c r="DH249" s="14" t="s">
        <v>2723</v>
      </c>
      <c r="DI249" s="14" t="s">
        <v>2724</v>
      </c>
      <c r="DJ249" s="14" t="s">
        <v>2725</v>
      </c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  <c r="KL249" s="17"/>
      <c r="KM249" s="17"/>
      <c r="KN249" s="17"/>
      <c r="KO249" s="17"/>
      <c r="KP249" s="17"/>
      <c r="KQ249" s="17"/>
      <c r="KR249" s="17"/>
      <c r="KS249" s="17"/>
      <c r="KT249" s="17"/>
      <c r="KU249" s="17"/>
      <c r="KV249" s="17"/>
      <c r="KW249" s="17"/>
      <c r="KX249" s="17"/>
      <c r="KY249" s="17"/>
      <c r="KZ249" s="17"/>
      <c r="LA249" s="17"/>
      <c r="LB249" s="17"/>
      <c r="LC249" s="17"/>
      <c r="LD249" s="17"/>
      <c r="LE249" s="17"/>
      <c r="LF249" s="17"/>
      <c r="LG249" s="17"/>
      <c r="LH249" s="17"/>
      <c r="LI249" s="17"/>
      <c r="LJ249" s="17"/>
      <c r="LK249" s="17"/>
      <c r="LL249" s="17"/>
      <c r="LM249" s="17"/>
      <c r="LN249" s="17"/>
      <c r="LO249" s="17"/>
      <c r="LP249" s="17"/>
      <c r="LQ249" s="17"/>
      <c r="LR249" s="17"/>
      <c r="LS249" s="17"/>
      <c r="LT249" s="17"/>
      <c r="LU249" s="17"/>
      <c r="LV249" s="17"/>
      <c r="LW249" s="17"/>
      <c r="LX249" s="17"/>
      <c r="LY249" s="17"/>
      <c r="LZ249" s="17"/>
      <c r="MA249" s="17"/>
      <c r="MB249" s="17"/>
      <c r="MC249" s="17"/>
      <c r="MD249" s="17"/>
      <c r="ME249" s="17"/>
      <c r="MF249" s="17"/>
      <c r="MG249" s="17"/>
      <c r="MH249" s="17"/>
      <c r="MI249" s="17"/>
      <c r="MJ249" s="17"/>
      <c r="MK249" s="17"/>
      <c r="ML249" s="17"/>
      <c r="MM249" s="17"/>
      <c r="MN249" s="17"/>
      <c r="MO249" s="17"/>
      <c r="MP249" s="17"/>
      <c r="MQ249" s="17"/>
      <c r="MR249" s="17"/>
      <c r="MS249" s="17"/>
      <c r="MT249" s="17"/>
      <c r="MU249" s="17"/>
      <c r="MV249" s="17"/>
      <c r="MW249" s="17"/>
      <c r="MX249" s="17"/>
      <c r="MY249" s="17"/>
      <c r="MZ249" s="17"/>
      <c r="NA249" s="17"/>
      <c r="NB249" s="17"/>
      <c r="NC249" s="17"/>
      <c r="ND249" s="17"/>
      <c r="NE249" s="17"/>
      <c r="NF249" s="17"/>
      <c r="NG249" s="17"/>
      <c r="NH249" s="17"/>
      <c r="NI249" s="17"/>
      <c r="NJ249" s="17"/>
      <c r="NK249" s="17"/>
      <c r="NL249" s="17"/>
      <c r="NM249" s="17"/>
      <c r="NN249" s="17"/>
      <c r="NO249" s="17"/>
      <c r="NP249" s="17"/>
      <c r="NQ249" s="17"/>
      <c r="NR249" s="17"/>
      <c r="NS249" s="17"/>
      <c r="NT249" s="17"/>
      <c r="NU249" s="17"/>
      <c r="NV249" s="17"/>
      <c r="NW249" s="17"/>
      <c r="NX249" s="17"/>
      <c r="NY249" s="17"/>
      <c r="NZ249" s="17"/>
      <c r="OA249" s="17"/>
      <c r="OB249" s="17"/>
      <c r="OC249" s="17"/>
      <c r="OD249" s="17"/>
      <c r="OE249" s="17"/>
      <c r="OF249" s="17"/>
      <c r="OG249" s="17"/>
      <c r="OH249" s="17"/>
      <c r="OI249" s="17"/>
      <c r="OJ249" s="17"/>
      <c r="OK249" s="17"/>
      <c r="OL249" s="17"/>
      <c r="OM249" s="17"/>
      <c r="ON249" s="17"/>
      <c r="OO249" s="17"/>
      <c r="OP249" s="17"/>
      <c r="OQ249" s="17"/>
      <c r="OR249" s="17"/>
      <c r="OS249" s="17"/>
      <c r="OT249" s="17"/>
      <c r="OU249" s="17"/>
      <c r="OV249" s="17"/>
      <c r="OW249" s="17"/>
      <c r="OX249" s="17"/>
      <c r="OY249" s="17"/>
      <c r="OZ249" s="17"/>
      <c r="PA249" s="17"/>
      <c r="PB249" s="17"/>
      <c r="PC249" s="17"/>
      <c r="PD249" s="17"/>
      <c r="PE249" s="17"/>
      <c r="PF249" s="17"/>
      <c r="PG249" s="17"/>
      <c r="PH249" s="17"/>
      <c r="PI249" s="17"/>
      <c r="PJ249" s="17"/>
      <c r="PK249" s="17"/>
      <c r="PL249" s="17"/>
      <c r="PM249" s="17"/>
      <c r="PN249" s="17"/>
      <c r="PO249" s="17"/>
      <c r="PP249" s="17"/>
      <c r="PQ249" s="17"/>
      <c r="PR249" s="17"/>
      <c r="PS249" s="17"/>
      <c r="PT249" s="17"/>
      <c r="PU249" s="17"/>
      <c r="PV249" s="17"/>
      <c r="PW249" s="17"/>
      <c r="PX249" s="17"/>
      <c r="PY249" s="17"/>
      <c r="PZ249" s="17"/>
      <c r="QA249" s="17"/>
      <c r="QB249" s="17"/>
      <c r="QC249" s="17"/>
      <c r="QD249" s="17"/>
      <c r="QE249" s="17"/>
      <c r="QF249" s="17"/>
      <c r="QG249" s="17"/>
      <c r="QH249" s="17"/>
      <c r="QI249" s="17"/>
      <c r="QJ249" s="17"/>
      <c r="QK249" s="17"/>
      <c r="QL249" s="17"/>
      <c r="QM249" s="17"/>
      <c r="QN249" s="17"/>
      <c r="QO249" s="17"/>
      <c r="QP249" s="17"/>
      <c r="QQ249" s="17"/>
      <c r="QR249" s="17"/>
      <c r="QS249" s="17"/>
      <c r="QT249" s="17"/>
      <c r="QU249" s="17"/>
      <c r="QV249" s="17"/>
      <c r="QW249" s="17"/>
      <c r="QX249" s="17"/>
      <c r="QY249" s="17"/>
      <c r="QZ249" s="17"/>
      <c r="RA249" s="17"/>
      <c r="RB249" s="17"/>
      <c r="RC249" s="17"/>
      <c r="RD249" s="17"/>
      <c r="RE249" s="17"/>
      <c r="RF249" s="17"/>
      <c r="RG249" s="17"/>
      <c r="RH249" s="17"/>
      <c r="RI249" s="17"/>
      <c r="RJ249" s="17"/>
      <c r="RK249" s="17"/>
      <c r="RL249" s="17"/>
      <c r="RM249" s="17"/>
      <c r="RN249" s="17"/>
      <c r="RO249" s="17"/>
      <c r="RP249" s="17"/>
      <c r="RQ249" s="17"/>
      <c r="RR249" s="17"/>
      <c r="RS249" s="17"/>
      <c r="RT249" s="17"/>
      <c r="RU249" s="17"/>
      <c r="RV249" s="17"/>
      <c r="RW249" s="17"/>
      <c r="RX249" s="17"/>
      <c r="RY249" s="17"/>
      <c r="RZ249" s="17"/>
      <c r="SA249" s="17"/>
      <c r="SB249" s="17"/>
      <c r="SC249" s="17"/>
      <c r="SD249" s="17"/>
      <c r="SE249" s="17"/>
      <c r="SF249" s="17"/>
      <c r="SG249" s="17"/>
      <c r="SH249" s="17"/>
      <c r="SI249" s="17"/>
      <c r="SJ249" s="17"/>
      <c r="SK249" s="17"/>
      <c r="SL249" s="17"/>
      <c r="SM249" s="17"/>
      <c r="SN249" s="17"/>
      <c r="SO249" s="17"/>
      <c r="SP249" s="17"/>
      <c r="SQ249" s="17"/>
      <c r="SR249" s="17"/>
      <c r="SS249" s="17"/>
      <c r="ST249" s="17"/>
      <c r="SU249" s="17"/>
      <c r="SV249" s="17"/>
      <c r="SW249" s="17"/>
      <c r="SX249" s="17"/>
      <c r="SY249" s="17"/>
      <c r="SZ249" s="17"/>
      <c r="TA249" s="17"/>
      <c r="TB249" s="17"/>
      <c r="TC249" s="17"/>
      <c r="TD249" s="17"/>
      <c r="TE249" s="17"/>
      <c r="TF249" s="17"/>
      <c r="TG249" s="17"/>
      <c r="TH249" s="17"/>
      <c r="TI249" s="17"/>
      <c r="TJ249" s="17"/>
      <c r="TK249" s="17"/>
      <c r="TL249" s="17"/>
      <c r="TM249" s="17"/>
      <c r="TN249" s="17"/>
      <c r="TO249" s="17"/>
      <c r="TP249" s="17"/>
      <c r="TQ249" s="17"/>
      <c r="TR249" s="17"/>
      <c r="TS249" s="17"/>
      <c r="TT249" s="17"/>
      <c r="TU249" s="17"/>
      <c r="TV249" s="17"/>
      <c r="TW249" s="17"/>
      <c r="TX249" s="17"/>
      <c r="TY249" s="17"/>
      <c r="TZ249" s="17"/>
      <c r="UA249" s="17"/>
      <c r="UB249" s="17"/>
      <c r="UC249" s="17"/>
      <c r="UD249" s="17"/>
      <c r="UE249" s="17"/>
      <c r="UF249" s="17"/>
      <c r="UG249" s="17"/>
      <c r="UH249" s="17"/>
      <c r="UI249" s="17"/>
      <c r="UJ249" s="17"/>
      <c r="UK249" s="17"/>
      <c r="UL249" s="17"/>
      <c r="UM249" s="17"/>
      <c r="UN249" s="17"/>
      <c r="UO249" s="17"/>
      <c r="UP249" s="17"/>
      <c r="UQ249" s="17"/>
      <c r="UR249" s="17"/>
      <c r="US249" s="17"/>
      <c r="UT249" s="17"/>
      <c r="UU249" s="17"/>
      <c r="UV249" s="17"/>
      <c r="UW249" s="17"/>
      <c r="UX249" s="17"/>
      <c r="UY249" s="17"/>
      <c r="UZ249" s="17"/>
      <c r="VA249" s="17"/>
      <c r="VB249" s="17"/>
      <c r="VC249" s="17"/>
      <c r="VD249" s="17"/>
      <c r="VE249" s="17"/>
      <c r="VF249" s="17"/>
      <c r="VG249" s="17"/>
      <c r="VH249" s="17"/>
      <c r="VI249" s="17"/>
      <c r="VJ249" s="17"/>
      <c r="VK249" s="17"/>
      <c r="VL249" s="17"/>
      <c r="VM249" s="17"/>
      <c r="VN249" s="17"/>
      <c r="VO249" s="17"/>
      <c r="VP249" s="17"/>
      <c r="VQ249" s="17"/>
      <c r="VR249" s="17"/>
      <c r="VS249" s="17"/>
      <c r="VT249" s="17"/>
      <c r="VU249" s="17"/>
      <c r="VV249" s="17"/>
      <c r="VW249" s="17"/>
      <c r="VX249" s="17"/>
      <c r="VY249" s="17"/>
      <c r="VZ249" s="17"/>
      <c r="WA249" s="17"/>
      <c r="WB249" s="17"/>
      <c r="WC249" s="17"/>
      <c r="WD249" s="17"/>
      <c r="WE249" s="17"/>
      <c r="WF249" s="17"/>
      <c r="WG249" s="17"/>
      <c r="WH249" s="17"/>
      <c r="WI249" s="17"/>
      <c r="WJ249" s="17"/>
      <c r="WK249" s="17"/>
      <c r="WL249" s="17"/>
      <c r="WM249" s="17"/>
      <c r="WN249" s="17"/>
      <c r="WO249" s="17"/>
      <c r="WP249" s="17"/>
      <c r="WQ249" s="17"/>
      <c r="WR249" s="17"/>
      <c r="WS249" s="17"/>
      <c r="WT249" s="17"/>
      <c r="WU249" s="17"/>
      <c r="WV249" s="17"/>
      <c r="WW249" s="17"/>
      <c r="WX249" s="17"/>
      <c r="WY249" s="17"/>
      <c r="WZ249" s="17"/>
      <c r="XA249" s="17"/>
      <c r="XB249" s="17"/>
      <c r="XC249" s="17"/>
      <c r="XD249" s="17"/>
      <c r="XE249" s="17"/>
      <c r="XF249" s="17"/>
      <c r="XG249" s="17"/>
      <c r="XH249" s="17"/>
      <c r="XI249" s="17"/>
      <c r="XJ249" s="17"/>
      <c r="XK249" s="17"/>
      <c r="XL249" s="17"/>
      <c r="XM249" s="17"/>
      <c r="XN249" s="17"/>
      <c r="XO249" s="17"/>
      <c r="XP249" s="17"/>
      <c r="XQ249" s="17"/>
      <c r="XR249" s="17"/>
      <c r="XS249" s="17"/>
      <c r="XT249" s="17"/>
      <c r="XU249" s="17"/>
      <c r="XV249" s="17"/>
      <c r="XW249" s="17"/>
      <c r="XX249" s="17"/>
      <c r="XY249" s="17"/>
      <c r="XZ249" s="17"/>
      <c r="YA249" s="17"/>
      <c r="YB249" s="17"/>
      <c r="YC249" s="17"/>
      <c r="YD249" s="17"/>
      <c r="YE249" s="17"/>
      <c r="YF249" s="17"/>
      <c r="YG249" s="17"/>
      <c r="YH249" s="17"/>
      <c r="YI249" s="17"/>
      <c r="YJ249" s="17"/>
      <c r="YK249" s="17"/>
      <c r="YL249" s="17"/>
      <c r="YM249" s="17"/>
      <c r="YN249" s="17"/>
      <c r="YO249" s="17"/>
      <c r="YP249" s="17"/>
      <c r="YQ249" s="17"/>
      <c r="YR249" s="17"/>
      <c r="YS249" s="17"/>
      <c r="YT249" s="17"/>
      <c r="YU249" s="17"/>
      <c r="YV249" s="17"/>
      <c r="YW249" s="17"/>
      <c r="YX249" s="17"/>
      <c r="YY249" s="17"/>
      <c r="YZ249" s="17"/>
      <c r="ZA249" s="17"/>
      <c r="ZB249" s="17"/>
      <c r="ZC249" s="17"/>
      <c r="ZD249" s="17"/>
      <c r="ZE249" s="17"/>
      <c r="ZF249" s="17"/>
      <c r="ZG249" s="17"/>
      <c r="ZH249" s="17"/>
      <c r="ZI249" s="17"/>
      <c r="ZJ249" s="17"/>
      <c r="ZK249" s="17"/>
      <c r="ZL249" s="17"/>
      <c r="ZM249" s="17"/>
      <c r="ZN249" s="17"/>
      <c r="ZO249" s="17"/>
      <c r="ZP249" s="17"/>
      <c r="ZQ249" s="17"/>
      <c r="ZR249" s="17"/>
      <c r="ZS249" s="17"/>
      <c r="ZT249" s="17"/>
      <c r="ZU249" s="17"/>
      <c r="ZV249" s="17"/>
      <c r="ZW249" s="17"/>
      <c r="ZX249" s="17"/>
      <c r="ZY249" s="17"/>
      <c r="ZZ249" s="17"/>
      <c r="AAA249" s="17"/>
      <c r="AAB249" s="17"/>
      <c r="AAC249" s="17"/>
      <c r="AAD249" s="17"/>
      <c r="AAE249" s="17"/>
      <c r="AAF249" s="17"/>
      <c r="AAG249" s="17"/>
      <c r="AAH249" s="17"/>
      <c r="AAI249" s="17"/>
      <c r="AAJ249" s="17"/>
      <c r="AAK249" s="17"/>
      <c r="AAL249" s="17"/>
      <c r="AAM249" s="17"/>
      <c r="AAN249" s="17"/>
      <c r="AAO249" s="17"/>
      <c r="AAP249" s="17"/>
      <c r="AAQ249" s="17"/>
      <c r="AAR249" s="17"/>
      <c r="AAS249" s="17"/>
      <c r="AAT249" s="17"/>
      <c r="AAU249" s="17"/>
      <c r="AAV249" s="17"/>
      <c r="AAW249" s="17"/>
      <c r="AAX249" s="17"/>
      <c r="AAY249" s="17"/>
      <c r="AAZ249" s="17"/>
      <c r="ABA249" s="17"/>
      <c r="ABB249" s="17"/>
      <c r="ABC249" s="17"/>
      <c r="ABD249" s="17"/>
      <c r="ABE249" s="17"/>
      <c r="ABF249" s="17"/>
      <c r="ABG249" s="17"/>
      <c r="ABH249" s="17"/>
      <c r="ABI249" s="17"/>
      <c r="ABJ249" s="17"/>
      <c r="ABK249" s="17"/>
      <c r="ABL249" s="17"/>
      <c r="ABM249" s="17"/>
      <c r="ABN249" s="17"/>
      <c r="ABO249" s="17"/>
      <c r="ABP249" s="17"/>
      <c r="ABQ249" s="17"/>
      <c r="ABR249" s="17"/>
      <c r="ABS249" s="17"/>
      <c r="ABT249" s="17"/>
      <c r="ABU249" s="17"/>
      <c r="ABV249" s="17"/>
      <c r="ABW249" s="17"/>
      <c r="ABX249" s="17"/>
      <c r="ABY249" s="17"/>
      <c r="ABZ249" s="17"/>
      <c r="ACA249" s="17"/>
      <c r="ACB249" s="17"/>
      <c r="ACC249" s="17"/>
      <c r="ACD249" s="17"/>
      <c r="ACE249" s="17"/>
      <c r="ACF249" s="17"/>
      <c r="ACG249" s="17"/>
      <c r="ACH249" s="17"/>
      <c r="ACI249" s="17"/>
      <c r="ACJ249" s="17"/>
      <c r="ACK249" s="17"/>
      <c r="ACL249" s="17"/>
      <c r="ACM249" s="17"/>
      <c r="ACN249" s="17"/>
      <c r="ACO249" s="17"/>
      <c r="ACP249" s="17"/>
      <c r="ACQ249" s="17"/>
      <c r="ACR249" s="17"/>
      <c r="ACS249" s="17"/>
      <c r="ACT249" s="17"/>
      <c r="ACU249" s="17"/>
      <c r="ACV249" s="17"/>
      <c r="ACW249" s="17"/>
      <c r="ACX249" s="17"/>
      <c r="ACY249" s="17"/>
      <c r="ACZ249" s="17"/>
      <c r="ADA249" s="17"/>
      <c r="ADB249" s="17"/>
      <c r="ADC249" s="17"/>
      <c r="ADD249" s="17"/>
      <c r="ADE249" s="17"/>
      <c r="ADF249" s="17"/>
      <c r="ADG249" s="17"/>
      <c r="ADH249" s="17"/>
      <c r="ADI249" s="17"/>
      <c r="ADJ249" s="17"/>
      <c r="ADK249" s="17"/>
      <c r="ADL249" s="17"/>
      <c r="ADM249" s="17"/>
      <c r="ADN249" s="17"/>
      <c r="ADO249" s="17"/>
      <c r="ADP249" s="17"/>
      <c r="ADQ249" s="17"/>
      <c r="ADR249" s="17"/>
      <c r="ADS249" s="17"/>
      <c r="ADT249" s="17"/>
      <c r="ADU249" s="17"/>
      <c r="ADV249" s="17"/>
      <c r="ADW249" s="17"/>
      <c r="ADX249" s="17"/>
      <c r="ADY249" s="17"/>
      <c r="ADZ249" s="17"/>
      <c r="AEA249" s="17"/>
      <c r="AEB249" s="17"/>
      <c r="AEC249" s="17"/>
      <c r="AED249" s="17"/>
      <c r="AEE249" s="17"/>
      <c r="AEF249" s="17"/>
      <c r="AEG249" s="17"/>
      <c r="AEH249" s="17"/>
      <c r="AEI249" s="17"/>
      <c r="AEJ249" s="17"/>
      <c r="AEK249" s="17"/>
      <c r="AEL249" s="17"/>
      <c r="AEM249" s="17"/>
      <c r="AEN249" s="17"/>
      <c r="AEO249" s="17"/>
      <c r="AEP249" s="17"/>
      <c r="AEQ249" s="17"/>
      <c r="AER249" s="17"/>
      <c r="AES249" s="17"/>
      <c r="AET249" s="17"/>
      <c r="AEU249" s="17"/>
      <c r="AEV249" s="17"/>
      <c r="AEW249" s="17"/>
      <c r="AEX249" s="17"/>
      <c r="AEY249" s="17"/>
      <c r="AEZ249" s="17"/>
      <c r="AFA249" s="17"/>
      <c r="AFB249" s="17"/>
      <c r="AFC249" s="17"/>
      <c r="AFD249" s="17"/>
      <c r="AFE249" s="17"/>
      <c r="AFF249" s="17"/>
      <c r="AFG249" s="17"/>
      <c r="AFH249" s="17"/>
      <c r="AFI249" s="17"/>
      <c r="AFJ249" s="17"/>
      <c r="AFK249" s="17"/>
      <c r="AFL249" s="17"/>
      <c r="AFM249" s="17"/>
      <c r="AFN249" s="17"/>
      <c r="AFO249" s="17"/>
      <c r="AFP249" s="17"/>
      <c r="AFQ249" s="17"/>
      <c r="AFR249" s="17"/>
      <c r="AFS249" s="17"/>
      <c r="AFT249" s="17"/>
      <c r="AFU249" s="17"/>
      <c r="AFV249" s="17"/>
      <c r="AFW249" s="17"/>
      <c r="AFX249" s="17"/>
      <c r="AFY249" s="17"/>
      <c r="AFZ249" s="17"/>
      <c r="AGA249" s="17"/>
      <c r="AGB249" s="17"/>
      <c r="AGC249" s="17"/>
      <c r="AGD249" s="17"/>
      <c r="AGE249" s="17"/>
      <c r="AGF249" s="17"/>
      <c r="AGG249" s="17"/>
      <c r="AGH249" s="17"/>
      <c r="AGI249" s="17"/>
      <c r="AGJ249" s="17"/>
      <c r="AGK249" s="17"/>
      <c r="AGL249" s="17"/>
      <c r="AGM249" s="17"/>
      <c r="AGN249" s="17"/>
      <c r="AGO249" s="17"/>
      <c r="AGP249" s="17"/>
      <c r="AGQ249" s="17"/>
      <c r="AGR249" s="17"/>
      <c r="AGS249" s="17"/>
      <c r="AGT249" s="17"/>
      <c r="AGU249" s="17"/>
      <c r="AGV249" s="17"/>
      <c r="AGW249" s="17"/>
      <c r="AGX249" s="17"/>
      <c r="AGY249" s="17"/>
      <c r="AGZ249" s="17"/>
      <c r="AHA249" s="17"/>
      <c r="AHB249" s="17"/>
      <c r="AHC249" s="17"/>
      <c r="AHD249" s="17"/>
      <c r="AHE249" s="17"/>
      <c r="AHF249" s="17"/>
      <c r="AHG249" s="17"/>
      <c r="AHH249" s="17"/>
      <c r="AHI249" s="17"/>
      <c r="AHJ249" s="17"/>
      <c r="AHK249" s="17"/>
      <c r="AHL249" s="17"/>
      <c r="AHM249" s="17"/>
      <c r="AHN249" s="17"/>
      <c r="AHO249" s="17"/>
      <c r="AHP249" s="17"/>
      <c r="AHQ249" s="17"/>
      <c r="AHR249" s="17"/>
      <c r="AHS249" s="17"/>
      <c r="AHT249" s="17"/>
      <c r="AHU249" s="17"/>
      <c r="AHV249" s="17"/>
      <c r="AHW249" s="17"/>
      <c r="AHX249" s="17"/>
      <c r="AHY249" s="17"/>
      <c r="AHZ249" s="17"/>
      <c r="AIA249" s="17"/>
      <c r="AIB249" s="17"/>
      <c r="AIC249" s="17"/>
      <c r="AID249" s="17"/>
      <c r="AIE249" s="17"/>
      <c r="AIF249" s="17"/>
      <c r="AIG249" s="17"/>
      <c r="AIH249" s="17"/>
      <c r="AII249" s="17"/>
      <c r="AIJ249" s="17"/>
      <c r="AIK249" s="17"/>
      <c r="AIL249" s="17"/>
      <c r="AIM249" s="17"/>
      <c r="AIN249" s="17"/>
      <c r="AIO249" s="17"/>
      <c r="AIP249" s="17"/>
      <c r="AIQ249" s="17"/>
      <c r="AIR249" s="17"/>
      <c r="AIS249" s="17"/>
      <c r="AIT249" s="17"/>
      <c r="AIU249" s="17"/>
      <c r="AIV249" s="17"/>
      <c r="AIW249" s="17"/>
      <c r="AIX249" s="17"/>
      <c r="AIY249" s="17"/>
      <c r="AIZ249" s="17"/>
      <c r="AJA249" s="17"/>
      <c r="AJB249" s="17"/>
      <c r="AJC249" s="17"/>
      <c r="AJD249" s="17"/>
      <c r="AJE249" s="17"/>
      <c r="AJF249" s="17"/>
      <c r="AJG249" s="17"/>
      <c r="AJH249" s="17"/>
      <c r="AJI249" s="17"/>
      <c r="AJJ249" s="17"/>
      <c r="AJK249" s="17"/>
      <c r="AJL249" s="17"/>
      <c r="AJM249" s="17"/>
      <c r="AJN249" s="17"/>
      <c r="AJO249" s="17"/>
      <c r="AJP249" s="17"/>
      <c r="AJQ249" s="17"/>
      <c r="AJR249" s="17"/>
      <c r="AJS249" s="17"/>
      <c r="AJT249" s="17"/>
      <c r="AJU249" s="17"/>
      <c r="AJV249" s="17"/>
      <c r="AJW249" s="17"/>
      <c r="AJX249" s="17"/>
      <c r="AJY249" s="17"/>
      <c r="AJZ249" s="17"/>
      <c r="AKA249" s="17"/>
      <c r="AKB249" s="17"/>
      <c r="AKC249" s="17"/>
      <c r="AKD249" s="17"/>
      <c r="AKE249" s="17"/>
      <c r="AKF249" s="17"/>
      <c r="AKG249" s="17"/>
      <c r="AKH249" s="17"/>
      <c r="AKI249" s="17"/>
      <c r="AKJ249" s="17"/>
      <c r="AKK249" s="17"/>
      <c r="AKL249" s="17"/>
      <c r="AKM249" s="17"/>
      <c r="AKN249" s="17"/>
      <c r="AKO249" s="17"/>
      <c r="AKP249" s="17"/>
      <c r="AKQ249" s="17"/>
      <c r="AKR249" s="17"/>
      <c r="AKS249" s="17"/>
      <c r="AKT249" s="17"/>
      <c r="AKU249" s="17"/>
      <c r="AKV249" s="17"/>
      <c r="AKW249" s="17"/>
      <c r="AKX249" s="17"/>
      <c r="AKY249" s="17"/>
      <c r="AKZ249" s="17"/>
      <c r="ALA249" s="17"/>
      <c r="ALB249" s="17"/>
      <c r="ALC249" s="17"/>
      <c r="ALD249" s="17"/>
      <c r="ALE249" s="17"/>
      <c r="ALF249" s="17"/>
      <c r="ALG249" s="17"/>
      <c r="ALH249" s="17"/>
      <c r="ALI249" s="17"/>
      <c r="ALJ249" s="17"/>
      <c r="ALK249" s="17"/>
      <c r="ALL249" s="17"/>
      <c r="ALM249" s="17"/>
      <c r="ALN249" s="17"/>
      <c r="ALO249" s="17"/>
      <c r="ALP249" s="17"/>
      <c r="ALQ249" s="17"/>
      <c r="ALR249" s="17"/>
      <c r="ALS249" s="17"/>
      <c r="ALT249" s="17"/>
      <c r="ALU249" s="17"/>
      <c r="ALV249" s="17"/>
      <c r="ALW249" s="17"/>
      <c r="ALX249" s="17"/>
      <c r="ALY249" s="17"/>
      <c r="ALZ249" s="17"/>
      <c r="AMA249" s="17"/>
      <c r="AMB249" s="17"/>
      <c r="AMC249" s="17"/>
      <c r="AMD249" s="17"/>
      <c r="AME249" s="17"/>
      <c r="AMF249" s="17"/>
      <c r="AMG249" s="17"/>
      <c r="AMH249" s="17"/>
      <c r="AMI249" s="17"/>
      <c r="AMJ249" s="17"/>
      <c r="AMK249" s="17"/>
      <c r="AML249" s="17"/>
      <c r="AMM249" s="17"/>
      <c r="AMN249" s="17"/>
      <c r="AMO249" s="17"/>
      <c r="AMP249" s="17"/>
      <c r="AMQ249" s="17"/>
      <c r="AMR249" s="17"/>
      <c r="AMS249" s="17"/>
      <c r="AMT249" s="17"/>
      <c r="AMU249" s="17"/>
      <c r="AMV249" s="17"/>
      <c r="AMW249" s="17"/>
      <c r="AMX249" s="17"/>
      <c r="AMY249" s="17"/>
      <c r="AMZ249" s="17"/>
      <c r="ANA249" s="17"/>
      <c r="ANB249" s="17"/>
      <c r="ANC249" s="17"/>
      <c r="AND249" s="17"/>
      <c r="ANE249" s="17"/>
      <c r="ANF249" s="17"/>
      <c r="ANG249" s="17"/>
      <c r="ANH249" s="17"/>
      <c r="ANI249" s="17"/>
      <c r="ANJ249" s="17"/>
      <c r="ANK249" s="17"/>
      <c r="ANL249" s="17"/>
      <c r="ANM249" s="17"/>
      <c r="ANN249" s="17"/>
      <c r="ANO249" s="17"/>
      <c r="ANP249" s="17"/>
      <c r="ANQ249" s="17"/>
      <c r="ANR249" s="17"/>
      <c r="ANS249" s="17"/>
      <c r="ANT249" s="17"/>
      <c r="ANU249" s="17"/>
      <c r="ANV249" s="17"/>
      <c r="ANW249" s="17"/>
      <c r="ANX249" s="17"/>
      <c r="ANY249" s="17"/>
      <c r="ANZ249" s="17"/>
      <c r="AOA249" s="17"/>
      <c r="AOB249" s="17"/>
      <c r="AOC249" s="17"/>
      <c r="AOD249" s="17"/>
      <c r="AOE249" s="17"/>
      <c r="AOF249" s="17"/>
      <c r="AOG249" s="17"/>
      <c r="AOH249" s="17"/>
      <c r="AOI249" s="17"/>
      <c r="AOJ249" s="17"/>
      <c r="AOK249" s="17"/>
      <c r="AOL249" s="17"/>
      <c r="AOM249" s="17"/>
      <c r="AON249" s="17"/>
      <c r="AOO249" s="17"/>
      <c r="AOP249" s="17"/>
      <c r="AOQ249" s="17"/>
      <c r="AOR249" s="17"/>
      <c r="AOS249" s="17"/>
      <c r="AOT249" s="17"/>
      <c r="AOU249" s="17"/>
      <c r="AOV249" s="17"/>
      <c r="AOW249" s="17"/>
      <c r="AOX249" s="17"/>
      <c r="AOY249" s="17"/>
      <c r="AOZ249" s="17"/>
      <c r="APA249" s="17"/>
      <c r="APB249" s="17"/>
      <c r="APC249" s="17"/>
      <c r="APD249" s="17"/>
      <c r="APE249" s="17"/>
      <c r="APF249" s="17"/>
      <c r="APG249" s="17"/>
      <c r="APH249" s="17"/>
      <c r="API249" s="17"/>
      <c r="APJ249" s="17"/>
      <c r="APK249" s="17"/>
      <c r="APL249" s="17"/>
      <c r="APM249" s="17"/>
      <c r="APN249" s="17"/>
      <c r="APO249" s="17"/>
      <c r="APP249" s="17"/>
      <c r="APQ249" s="17"/>
      <c r="APR249" s="17"/>
      <c r="APS249" s="17"/>
      <c r="APT249" s="17"/>
      <c r="APU249" s="17"/>
      <c r="APV249" s="17"/>
      <c r="APW249" s="17"/>
      <c r="APX249" s="17"/>
      <c r="APY249" s="17"/>
      <c r="APZ249" s="17"/>
      <c r="AQA249" s="17"/>
      <c r="AQB249" s="17"/>
      <c r="AQC249" s="17"/>
      <c r="AQD249" s="17"/>
      <c r="AQE249" s="17"/>
      <c r="AQF249" s="17"/>
      <c r="AQG249" s="17"/>
      <c r="AQH249" s="17"/>
      <c r="AQI249" s="17"/>
      <c r="AQJ249" s="17"/>
      <c r="AQK249" s="17"/>
      <c r="AQL249" s="17"/>
      <c r="AQM249" s="17"/>
      <c r="AQN249" s="17"/>
      <c r="AQO249" s="17"/>
      <c r="AQP249" s="17"/>
      <c r="AQQ249" s="17"/>
      <c r="AQR249" s="17"/>
      <c r="AQS249" s="17"/>
      <c r="AQT249" s="17"/>
      <c r="AQU249" s="17"/>
      <c r="AQV249" s="17"/>
      <c r="AQW249" s="17"/>
      <c r="AQX249" s="17"/>
      <c r="AQY249" s="17"/>
      <c r="AQZ249" s="17"/>
      <c r="ARA249" s="17"/>
      <c r="ARB249" s="17"/>
      <c r="ARC249" s="17"/>
      <c r="ARD249" s="17"/>
      <c r="ARE249" s="17"/>
      <c r="ARF249" s="17"/>
      <c r="ARG249" s="17"/>
      <c r="ARH249" s="17"/>
      <c r="ARI249" s="17"/>
      <c r="ARJ249" s="17"/>
      <c r="ARK249" s="17"/>
      <c r="ARL249" s="17"/>
      <c r="ARM249" s="17"/>
      <c r="ARN249" s="17"/>
      <c r="ARO249" s="17"/>
      <c r="ARP249" s="17"/>
      <c r="ARQ249" s="17"/>
      <c r="ARR249" s="17"/>
      <c r="ARS249" s="17"/>
      <c r="ART249" s="17"/>
      <c r="ARU249" s="17"/>
      <c r="ARV249" s="17"/>
      <c r="ARW249" s="17"/>
      <c r="ARX249" s="17"/>
      <c r="ARY249" s="17"/>
      <c r="ARZ249" s="17"/>
      <c r="ASA249" s="17"/>
      <c r="ASB249" s="17"/>
      <c r="ASC249" s="17"/>
      <c r="ASD249" s="17"/>
      <c r="ASE249" s="17"/>
      <c r="ASF249" s="17"/>
      <c r="ASG249" s="17"/>
      <c r="ASH249" s="17"/>
      <c r="ASI249" s="17"/>
      <c r="ASJ249" s="17"/>
      <c r="ASK249" s="17"/>
      <c r="ASL249" s="17"/>
      <c r="ASM249" s="17"/>
      <c r="ASN249" s="17"/>
      <c r="ASO249" s="17"/>
      <c r="ASP249" s="17"/>
      <c r="ASQ249" s="17"/>
      <c r="ASR249" s="17"/>
      <c r="ASS249" s="17"/>
      <c r="AST249" s="17"/>
      <c r="ASU249" s="17"/>
      <c r="ASV249" s="17"/>
      <c r="ASW249" s="17"/>
      <c r="ASX249" s="17"/>
      <c r="ASY249" s="17"/>
      <c r="ASZ249" s="17"/>
      <c r="ATA249" s="17"/>
      <c r="ATB249" s="17"/>
      <c r="ATC249" s="17"/>
      <c r="ATD249" s="17"/>
      <c r="ATE249" s="17"/>
      <c r="ATF249" s="17"/>
      <c r="ATG249" s="17"/>
      <c r="ATH249" s="17"/>
      <c r="ATI249" s="17"/>
      <c r="ATJ249" s="17"/>
      <c r="ATK249" s="17"/>
      <c r="ATL249" s="17"/>
      <c r="ATM249" s="17"/>
      <c r="ATN249" s="17"/>
      <c r="ATO249" s="17"/>
      <c r="ATP249" s="17"/>
      <c r="ATQ249" s="17"/>
      <c r="ATR249" s="17"/>
      <c r="ATS249" s="17"/>
      <c r="ATT249" s="17"/>
      <c r="ATU249" s="17"/>
      <c r="ATV249" s="17"/>
      <c r="ATW249" s="17"/>
      <c r="ATX249" s="17"/>
      <c r="ATY249" s="17"/>
      <c r="ATZ249" s="17"/>
      <c r="AUA249" s="17"/>
      <c r="AUB249" s="17"/>
      <c r="AUC249" s="17"/>
      <c r="AUD249" s="17"/>
      <c r="AUE249" s="17"/>
      <c r="AUF249" s="17"/>
      <c r="AUG249" s="17"/>
      <c r="AUH249" s="17"/>
      <c r="AUI249" s="17"/>
      <c r="AUJ249" s="17"/>
      <c r="AUK249" s="17"/>
      <c r="AUL249" s="17"/>
      <c r="AUM249" s="17"/>
      <c r="AUN249" s="17"/>
      <c r="AUO249" s="17"/>
      <c r="AUP249" s="17"/>
      <c r="AUQ249" s="17"/>
      <c r="AUR249" s="17"/>
      <c r="AUS249" s="17"/>
      <c r="AUT249" s="17"/>
      <c r="AUU249" s="17"/>
      <c r="AUV249" s="17"/>
      <c r="AUW249" s="17"/>
      <c r="AUX249" s="17"/>
      <c r="AUY249" s="17"/>
      <c r="AUZ249" s="17"/>
      <c r="AVA249" s="17"/>
      <c r="AVB249" s="17"/>
      <c r="AVC249" s="17"/>
      <c r="AVD249" s="17"/>
      <c r="AVE249" s="17"/>
      <c r="AVF249" s="17"/>
      <c r="AVG249" s="17"/>
      <c r="AVH249" s="17"/>
      <c r="AVI249" s="17"/>
      <c r="AVJ249" s="17"/>
      <c r="AVK249" s="17"/>
      <c r="AVL249" s="17"/>
      <c r="AVM249" s="17"/>
      <c r="AVN249" s="17"/>
      <c r="AVO249" s="17"/>
      <c r="AVP249" s="17"/>
      <c r="AVQ249" s="17"/>
      <c r="AVR249" s="17"/>
      <c r="AVS249" s="17"/>
      <c r="AVT249" s="17"/>
      <c r="AVU249" s="17"/>
      <c r="AVV249" s="17"/>
      <c r="AVW249" s="17"/>
      <c r="AVX249" s="17"/>
      <c r="AVY249" s="17"/>
      <c r="AVZ249" s="17"/>
      <c r="AWA249" s="17"/>
      <c r="AWB249" s="17"/>
      <c r="AWC249" s="17"/>
      <c r="AWD249" s="17"/>
      <c r="AWE249" s="17"/>
      <c r="AWF249" s="17"/>
      <c r="AWG249" s="17"/>
      <c r="AWH249" s="17"/>
      <c r="AWI249" s="17"/>
      <c r="AWJ249" s="17"/>
      <c r="AWK249" s="17"/>
      <c r="AWL249" s="17"/>
      <c r="AWM249" s="17"/>
      <c r="AWN249" s="17"/>
      <c r="AWO249" s="17"/>
      <c r="AWP249" s="17"/>
      <c r="AWQ249" s="17"/>
      <c r="AWR249" s="17"/>
      <c r="AWS249" s="17"/>
      <c r="AWT249" s="17"/>
      <c r="AWU249" s="17"/>
      <c r="AWV249" s="17"/>
      <c r="AWW249" s="17"/>
      <c r="AWX249" s="17"/>
      <c r="AWY249" s="17"/>
      <c r="AWZ249" s="17"/>
      <c r="AXA249" s="17"/>
      <c r="AXB249" s="17"/>
      <c r="AXC249" s="17"/>
      <c r="AXD249" s="17"/>
      <c r="AXE249" s="17"/>
      <c r="AXF249" s="17"/>
      <c r="AXG249" s="17"/>
      <c r="AXH249" s="17"/>
      <c r="AXI249" s="17"/>
      <c r="AXJ249" s="17"/>
      <c r="AXK249" s="17"/>
      <c r="AXL249" s="17"/>
      <c r="AXM249" s="17"/>
      <c r="AXN249" s="17"/>
      <c r="AXO249" s="17"/>
      <c r="AXP249" s="17"/>
      <c r="AXQ249" s="17"/>
      <c r="AXR249" s="17"/>
      <c r="AXS249" s="17"/>
      <c r="AXT249" s="17"/>
      <c r="AXU249" s="17"/>
      <c r="AXV249" s="17"/>
      <c r="AXW249" s="17"/>
      <c r="AXX249" s="17"/>
      <c r="AXY249" s="17"/>
      <c r="AXZ249" s="17"/>
      <c r="AYA249" s="17"/>
      <c r="AYB249" s="17"/>
      <c r="AYC249" s="17"/>
      <c r="AYD249" s="17"/>
      <c r="AYE249" s="17"/>
      <c r="AYF249" s="17"/>
      <c r="AYG249" s="17"/>
      <c r="AYH249" s="17"/>
      <c r="AYI249" s="17"/>
      <c r="AYJ249" s="17"/>
      <c r="AYK249" s="17"/>
      <c r="AYL249" s="17"/>
      <c r="AYM249" s="17"/>
      <c r="AYN249" s="17"/>
      <c r="AYO249" s="17"/>
      <c r="AYP249" s="17"/>
      <c r="AYQ249" s="17"/>
      <c r="AYR249" s="17"/>
      <c r="AYS249" s="17"/>
      <c r="AYT249" s="17"/>
      <c r="AYU249" s="17"/>
      <c r="AYV249" s="17"/>
      <c r="AYW249" s="17"/>
      <c r="AYX249" s="17"/>
      <c r="AYY249" s="17"/>
      <c r="AYZ249" s="17"/>
      <c r="AZA249" s="17"/>
      <c r="AZB249" s="17"/>
      <c r="AZC249" s="17"/>
      <c r="AZD249" s="17"/>
      <c r="AZE249" s="17"/>
      <c r="AZF249" s="17"/>
      <c r="AZG249" s="17"/>
      <c r="AZH249" s="17"/>
      <c r="AZI249" s="17"/>
      <c r="AZJ249" s="17"/>
      <c r="AZK249" s="17"/>
      <c r="AZL249" s="17"/>
      <c r="AZM249" s="17"/>
      <c r="AZN249" s="17"/>
      <c r="AZO249" s="17"/>
      <c r="AZP249" s="17"/>
      <c r="AZQ249" s="17"/>
      <c r="AZR249" s="17"/>
      <c r="AZS249" s="17"/>
      <c r="AZT249" s="17"/>
      <c r="AZU249" s="17"/>
      <c r="AZV249" s="17"/>
      <c r="AZW249" s="17"/>
      <c r="AZX249" s="17"/>
      <c r="AZY249" s="17"/>
      <c r="AZZ249" s="17"/>
      <c r="BAA249" s="17"/>
      <c r="BAB249" s="17"/>
      <c r="BAC249" s="17"/>
      <c r="BAD249" s="17"/>
      <c r="BAE249" s="17"/>
      <c r="BAF249" s="17"/>
      <c r="BAG249" s="17"/>
      <c r="BAH249" s="17"/>
      <c r="BAI249" s="17"/>
      <c r="BAJ249" s="17"/>
      <c r="BAK249" s="17"/>
      <c r="BAL249" s="17"/>
      <c r="BAM249" s="17"/>
      <c r="BAN249" s="17"/>
      <c r="BAO249" s="17"/>
      <c r="BAP249" s="17"/>
      <c r="BAQ249" s="17"/>
      <c r="BAR249" s="17"/>
      <c r="BAS249" s="17"/>
      <c r="BAT249" s="17"/>
      <c r="BAU249" s="17"/>
      <c r="BAV249" s="17"/>
      <c r="BAW249" s="17"/>
      <c r="BAX249" s="17"/>
      <c r="BAY249" s="17"/>
      <c r="BAZ249" s="17"/>
      <c r="BBA249" s="17"/>
      <c r="BBB249" s="17"/>
      <c r="BBC249" s="17"/>
      <c r="BBD249" s="17"/>
      <c r="BBE249" s="17"/>
      <c r="BBF249" s="17"/>
      <c r="BBG249" s="17"/>
      <c r="BBH249" s="17"/>
      <c r="BBI249" s="17"/>
      <c r="BBJ249" s="17"/>
      <c r="BBK249" s="17"/>
      <c r="BBL249" s="17"/>
      <c r="BBM249" s="17"/>
      <c r="BBN249" s="17"/>
      <c r="BBO249" s="17"/>
      <c r="BBP249" s="17"/>
      <c r="BBQ249" s="17"/>
      <c r="BBR249" s="17"/>
      <c r="BBS249" s="17"/>
      <c r="BBT249" s="17"/>
      <c r="BBU249" s="17"/>
      <c r="BBV249" s="17"/>
      <c r="BBW249" s="17"/>
      <c r="BBX249" s="17"/>
      <c r="BBY249" s="17"/>
      <c r="BBZ249" s="17"/>
      <c r="BCA249" s="17"/>
      <c r="BCB249" s="17"/>
      <c r="BCC249" s="17"/>
      <c r="BCD249" s="17"/>
      <c r="BCE249" s="17"/>
      <c r="BCF249" s="17"/>
      <c r="BCG249" s="17"/>
      <c r="BCH249" s="17"/>
      <c r="BCI249" s="17"/>
      <c r="BCJ249" s="17"/>
      <c r="BCK249" s="17"/>
      <c r="BCL249" s="17"/>
      <c r="BCM249" s="17"/>
      <c r="BCN249" s="17"/>
      <c r="BCO249" s="17"/>
      <c r="BCP249" s="17"/>
      <c r="BCQ249" s="17"/>
      <c r="BCR249" s="17"/>
      <c r="BCS249" s="17"/>
      <c r="BCT249" s="17"/>
      <c r="BCU249" s="17"/>
      <c r="BCV249" s="17"/>
      <c r="BCW249" s="17"/>
      <c r="BCX249" s="17"/>
      <c r="BCY249" s="17"/>
      <c r="BCZ249" s="17"/>
      <c r="BDA249" s="17"/>
      <c r="BDB249" s="17"/>
      <c r="BDC249" s="17"/>
      <c r="BDD249" s="17"/>
      <c r="BDE249" s="17"/>
      <c r="BDF249" s="17"/>
      <c r="BDG249" s="17"/>
      <c r="BDH249" s="17"/>
      <c r="BDI249" s="17"/>
      <c r="BDJ249" s="17"/>
      <c r="BDK249" s="17"/>
      <c r="BDL249" s="17"/>
      <c r="BDM249" s="17"/>
      <c r="BDN249" s="17"/>
      <c r="BDO249" s="17"/>
      <c r="BDP249" s="17"/>
      <c r="BDQ249" s="17"/>
      <c r="BDR249" s="17"/>
      <c r="BDS249" s="17"/>
      <c r="BDT249" s="17"/>
      <c r="BDU249" s="17"/>
      <c r="BDV249" s="17"/>
      <c r="BDW249" s="17"/>
      <c r="BDX249" s="17"/>
      <c r="BDY249" s="17"/>
      <c r="BDZ249" s="17"/>
      <c r="BEA249" s="17"/>
      <c r="BEB249" s="17"/>
      <c r="BEC249" s="17"/>
      <c r="BED249" s="17"/>
      <c r="BEE249" s="17"/>
      <c r="BEF249" s="17"/>
      <c r="BEG249" s="17"/>
      <c r="BEH249" s="17"/>
      <c r="BEI249" s="17"/>
      <c r="BEJ249" s="17"/>
      <c r="BEK249" s="17"/>
      <c r="BEL249" s="17"/>
      <c r="BEM249" s="17"/>
      <c r="BEN249" s="17"/>
      <c r="BEO249" s="17"/>
      <c r="BEP249" s="17"/>
      <c r="BEQ249" s="17"/>
      <c r="BER249" s="17"/>
      <c r="BES249" s="17"/>
      <c r="BET249" s="17"/>
      <c r="BEU249" s="17"/>
      <c r="BEV249" s="17"/>
      <c r="BEW249" s="17"/>
      <c r="BEX249" s="17"/>
      <c r="BEY249" s="17"/>
      <c r="BEZ249" s="17"/>
      <c r="BFA249" s="17"/>
      <c r="BFB249" s="17"/>
      <c r="BFC249" s="17"/>
      <c r="BFD249" s="17"/>
      <c r="BFE249" s="17"/>
      <c r="BFF249" s="17"/>
      <c r="BFG249" s="17"/>
      <c r="BFH249" s="17"/>
      <c r="BFI249" s="17"/>
      <c r="BFJ249" s="17"/>
      <c r="BFK249" s="17"/>
      <c r="BFL249" s="17"/>
      <c r="BFM249" s="17"/>
      <c r="BFN249" s="17"/>
      <c r="BFO249" s="17"/>
      <c r="BFP249" s="17"/>
      <c r="BFQ249" s="17"/>
      <c r="BFR249" s="17"/>
      <c r="BFS249" s="17"/>
      <c r="BFT249" s="17"/>
      <c r="BFU249" s="17"/>
      <c r="BFV249" s="17"/>
      <c r="BFW249" s="17"/>
      <c r="BFX249" s="17"/>
      <c r="BFY249" s="17"/>
      <c r="BFZ249" s="17"/>
      <c r="BGA249" s="17"/>
      <c r="BGB249" s="17"/>
      <c r="BGC249" s="17"/>
      <c r="BGD249" s="17"/>
      <c r="BGE249" s="17"/>
      <c r="BGF249" s="17"/>
      <c r="BGG249" s="17"/>
      <c r="BGH249" s="17"/>
      <c r="BGI249" s="17"/>
      <c r="BGJ249" s="17"/>
      <c r="BGK249" s="17"/>
      <c r="BGL249" s="17"/>
      <c r="BGM249" s="17"/>
      <c r="BGN249" s="17"/>
      <c r="BGO249" s="17"/>
      <c r="BGP249" s="17"/>
      <c r="BGQ249" s="17"/>
      <c r="BGR249" s="17"/>
      <c r="BGS249" s="17"/>
      <c r="BGT249" s="17"/>
      <c r="BGU249" s="17"/>
      <c r="BGV249" s="17"/>
      <c r="BGW249" s="17"/>
      <c r="BGX249" s="17"/>
      <c r="BGY249" s="17"/>
      <c r="BGZ249" s="17"/>
      <c r="BHA249" s="17"/>
      <c r="BHB249" s="17"/>
      <c r="BHC249" s="17"/>
      <c r="BHD249" s="17"/>
      <c r="BHE249" s="17"/>
      <c r="BHF249" s="17"/>
      <c r="BHG249" s="17"/>
      <c r="BHH249" s="17"/>
      <c r="BHI249" s="17"/>
      <c r="BHJ249" s="17"/>
      <c r="BHK249" s="17"/>
      <c r="BHL249" s="17"/>
      <c r="BHM249" s="17"/>
      <c r="BHN249" s="17"/>
      <c r="BHO249" s="17"/>
      <c r="BHP249" s="17"/>
      <c r="BHQ249" s="17"/>
      <c r="BHR249" s="17"/>
      <c r="BHS249" s="17"/>
      <c r="BHT249" s="17"/>
      <c r="BHU249" s="17"/>
      <c r="BHV249" s="17"/>
      <c r="BHW249" s="17"/>
      <c r="BHX249" s="17"/>
      <c r="BHY249" s="17"/>
      <c r="BHZ249" s="17"/>
      <c r="BIA249" s="17"/>
      <c r="BIB249" s="17"/>
      <c r="BIC249" s="17"/>
      <c r="BID249" s="17"/>
      <c r="BIE249" s="17"/>
      <c r="BIF249" s="17"/>
      <c r="BIG249" s="17"/>
      <c r="BIH249" s="17"/>
      <c r="BII249" s="17"/>
      <c r="BIJ249" s="17"/>
      <c r="BIK249" s="17"/>
      <c r="BIL249" s="17"/>
      <c r="BIM249" s="17"/>
      <c r="BIN249" s="17"/>
      <c r="BIO249" s="17"/>
      <c r="BIP249" s="17"/>
      <c r="BIQ249" s="17"/>
      <c r="BIR249" s="17"/>
      <c r="BIS249" s="17"/>
      <c r="BIT249" s="17"/>
      <c r="BIU249" s="17"/>
      <c r="BIV249" s="17"/>
      <c r="BIW249" s="17"/>
      <c r="BIX249" s="17"/>
      <c r="BIY249" s="17"/>
      <c r="BIZ249" s="17"/>
      <c r="BJA249" s="17"/>
      <c r="BJB249" s="17"/>
      <c r="BJC249" s="17"/>
      <c r="BJD249" s="17"/>
      <c r="BJE249" s="17"/>
      <c r="BJF249" s="17"/>
      <c r="BJG249" s="17"/>
      <c r="BJH249" s="17"/>
      <c r="BJI249" s="17"/>
      <c r="BJJ249" s="17"/>
      <c r="BJK249" s="17"/>
      <c r="BJL249" s="17"/>
      <c r="BJM249" s="17"/>
      <c r="BJN249" s="17"/>
      <c r="BJO249" s="17"/>
      <c r="BJP249" s="17"/>
      <c r="BJQ249" s="17"/>
      <c r="BJR249" s="17"/>
      <c r="BJS249" s="17"/>
      <c r="BJT249" s="17"/>
      <c r="BJU249" s="17"/>
      <c r="BJV249" s="17"/>
      <c r="BJW249" s="17"/>
      <c r="BJX249" s="17"/>
      <c r="BJY249" s="17"/>
      <c r="BJZ249" s="17"/>
      <c r="BKA249" s="17"/>
      <c r="BKB249" s="17"/>
      <c r="BKC249" s="17"/>
      <c r="BKD249" s="17"/>
      <c r="BKE249" s="17"/>
      <c r="BKF249" s="17"/>
      <c r="BKG249" s="17"/>
      <c r="BKH249" s="17"/>
      <c r="BKI249" s="17"/>
      <c r="BKJ249" s="17"/>
      <c r="BKK249" s="17"/>
      <c r="BKL249" s="17"/>
      <c r="BKM249" s="17"/>
      <c r="BKN249" s="17"/>
      <c r="BKO249" s="17"/>
      <c r="BKP249" s="17"/>
      <c r="BKQ249" s="17"/>
      <c r="BKR249" s="17"/>
      <c r="BKS249" s="17"/>
      <c r="BKT249" s="17"/>
      <c r="BKU249" s="17"/>
      <c r="BKV249" s="17"/>
      <c r="BKW249" s="17"/>
      <c r="BKX249" s="17"/>
      <c r="BKY249" s="17"/>
      <c r="BKZ249" s="17"/>
      <c r="BLA249" s="17"/>
      <c r="BLB249" s="17"/>
      <c r="BLC249" s="17"/>
      <c r="BLD249" s="17"/>
      <c r="BLE249" s="17"/>
      <c r="BLF249" s="17"/>
      <c r="BLG249" s="17"/>
      <c r="BLH249" s="17"/>
      <c r="BLI249" s="17"/>
      <c r="BLJ249" s="17"/>
      <c r="BLK249" s="17"/>
      <c r="BLL249" s="17"/>
      <c r="BLM249" s="17"/>
      <c r="BLN249" s="17"/>
      <c r="BLO249" s="17"/>
      <c r="BLP249" s="17"/>
      <c r="BLQ249" s="17"/>
      <c r="BLR249" s="17"/>
      <c r="BLS249" s="17"/>
      <c r="BLT249" s="17"/>
      <c r="BLU249" s="17"/>
      <c r="BLV249" s="17"/>
      <c r="BLW249" s="17"/>
      <c r="BLX249" s="17"/>
      <c r="BLY249" s="17"/>
      <c r="BLZ249" s="17"/>
      <c r="BMA249" s="17"/>
      <c r="BMB249" s="17"/>
      <c r="BMC249" s="17"/>
      <c r="BMD249" s="17"/>
      <c r="BME249" s="17"/>
      <c r="BMF249" s="17"/>
      <c r="BMG249" s="17"/>
      <c r="BMH249" s="17"/>
      <c r="BMI249" s="17"/>
      <c r="BMJ249" s="17"/>
      <c r="BMK249" s="17"/>
      <c r="BML249" s="17"/>
      <c r="BMM249" s="17"/>
      <c r="BMN249" s="17"/>
      <c r="BMO249" s="17"/>
      <c r="BMP249" s="17"/>
      <c r="BMQ249" s="17"/>
      <c r="BMR249" s="17"/>
      <c r="BMS249" s="17"/>
      <c r="BMT249" s="17"/>
      <c r="BMU249" s="17"/>
      <c r="BMV249" s="17"/>
      <c r="BMW249" s="17"/>
      <c r="BMX249" s="17"/>
      <c r="BMY249" s="17"/>
      <c r="BMZ249" s="17"/>
      <c r="BNA249" s="17"/>
      <c r="BNB249" s="17"/>
      <c r="BNC249" s="17"/>
      <c r="BND249" s="17"/>
      <c r="BNE249" s="17"/>
      <c r="BNF249" s="17"/>
      <c r="BNG249" s="17"/>
      <c r="BNH249" s="17"/>
      <c r="BNI249" s="17"/>
      <c r="BNJ249" s="17"/>
      <c r="BNK249" s="17"/>
      <c r="BNL249" s="17"/>
      <c r="BNM249" s="17"/>
      <c r="BNN249" s="17"/>
      <c r="BNO249" s="17"/>
      <c r="BNP249" s="17"/>
      <c r="BNQ249" s="17"/>
      <c r="BNR249" s="17"/>
      <c r="BNS249" s="17"/>
      <c r="BNT249" s="17"/>
      <c r="BNU249" s="17"/>
      <c r="BNV249" s="17"/>
      <c r="BNW249" s="17"/>
      <c r="BNX249" s="17"/>
      <c r="BNY249" s="17"/>
      <c r="BNZ249" s="17"/>
      <c r="BOA249" s="17"/>
      <c r="BOB249" s="17"/>
      <c r="BOC249" s="17"/>
      <c r="BOD249" s="17"/>
      <c r="BOE249" s="17"/>
      <c r="BOF249" s="17"/>
      <c r="BOG249" s="17"/>
      <c r="BOH249" s="17"/>
      <c r="BOI249" s="17"/>
      <c r="BOJ249" s="17"/>
      <c r="BOK249" s="17"/>
      <c r="BOL249" s="17"/>
      <c r="BOM249" s="17"/>
      <c r="BON249" s="17"/>
      <c r="BOO249" s="17"/>
      <c r="BOP249" s="17"/>
      <c r="BOQ249" s="17"/>
      <c r="BOR249" s="17"/>
      <c r="BOS249" s="17"/>
      <c r="BOT249" s="17"/>
      <c r="BOU249" s="17"/>
      <c r="BOV249" s="17"/>
      <c r="BOW249" s="17"/>
      <c r="BOX249" s="17"/>
      <c r="BOY249" s="17"/>
      <c r="BOZ249" s="17"/>
      <c r="BPA249" s="17"/>
      <c r="BPB249" s="17"/>
      <c r="BPC249" s="17"/>
      <c r="BPD249" s="17"/>
      <c r="BPE249" s="17"/>
      <c r="BPF249" s="17"/>
      <c r="BPG249" s="17"/>
      <c r="BPH249" s="17"/>
      <c r="BPI249" s="17"/>
      <c r="BPJ249" s="17"/>
      <c r="BPK249" s="17"/>
      <c r="BPL249" s="17"/>
      <c r="BPM249" s="17"/>
      <c r="BPN249" s="17"/>
      <c r="BPO249" s="17"/>
      <c r="BPP249" s="17"/>
      <c r="BPQ249" s="17"/>
      <c r="BPR249" s="17"/>
      <c r="BPS249" s="17"/>
      <c r="BPT249" s="17"/>
      <c r="BPU249" s="17"/>
      <c r="BPV249" s="17"/>
      <c r="BPW249" s="17"/>
      <c r="BPX249" s="17"/>
      <c r="BPY249" s="17"/>
      <c r="BPZ249" s="17"/>
      <c r="BQA249" s="17"/>
      <c r="BQB249" s="17"/>
      <c r="BQC249" s="17"/>
      <c r="BQD249" s="17"/>
      <c r="BQE249" s="17"/>
      <c r="BQF249" s="17"/>
      <c r="BQG249" s="17"/>
      <c r="BQH249" s="17"/>
      <c r="BQI249" s="17"/>
      <c r="BQJ249" s="17"/>
      <c r="BQK249" s="17"/>
      <c r="BQL249" s="17"/>
      <c r="BQM249" s="17"/>
      <c r="BQN249" s="17"/>
      <c r="BQO249" s="17"/>
      <c r="BQP249" s="17"/>
      <c r="BQQ249" s="17"/>
      <c r="BQR249" s="17"/>
      <c r="BQS249" s="17"/>
      <c r="BQT249" s="17"/>
      <c r="BQU249" s="17"/>
      <c r="BQV249" s="17"/>
      <c r="BQW249" s="17"/>
      <c r="BQX249" s="17"/>
      <c r="BQY249" s="17"/>
      <c r="BQZ249" s="17"/>
      <c r="BRA249" s="17"/>
      <c r="BRB249" s="17"/>
      <c r="BRC249" s="17"/>
      <c r="BRD249" s="17"/>
      <c r="BRE249" s="17"/>
      <c r="BRF249" s="17"/>
      <c r="BRG249" s="17"/>
      <c r="BRH249" s="17"/>
      <c r="BRI249" s="17"/>
      <c r="BRJ249" s="17"/>
      <c r="BRK249" s="17"/>
      <c r="BRL249" s="17"/>
      <c r="BRM249" s="17"/>
      <c r="BRN249" s="17"/>
      <c r="BRO249" s="17"/>
      <c r="BRP249" s="17"/>
      <c r="BRQ249" s="17"/>
      <c r="BRR249" s="17"/>
      <c r="BRS249" s="17"/>
      <c r="BRT249" s="17"/>
      <c r="BRU249" s="17"/>
      <c r="BRV249" s="17"/>
      <c r="BRW249" s="17"/>
      <c r="BRX249" s="17"/>
      <c r="BRY249" s="17"/>
      <c r="BRZ249" s="17"/>
      <c r="BSA249" s="17"/>
      <c r="BSB249" s="17"/>
      <c r="BSC249" s="17"/>
      <c r="BSD249" s="17"/>
      <c r="BSE249" s="17"/>
      <c r="BSF249" s="17"/>
      <c r="BSG249" s="17"/>
      <c r="BSH249" s="17"/>
      <c r="BSI249" s="17"/>
      <c r="BSJ249" s="17"/>
      <c r="BSK249" s="17"/>
      <c r="BSL249" s="17"/>
      <c r="BSM249" s="17"/>
      <c r="BSN249" s="17"/>
      <c r="BSO249" s="17"/>
      <c r="BSP249" s="17"/>
      <c r="BSQ249" s="17"/>
      <c r="BSR249" s="17"/>
      <c r="BSS249" s="17"/>
      <c r="BST249" s="17"/>
      <c r="BSU249" s="17"/>
      <c r="BSV249" s="17"/>
      <c r="BSW249" s="17"/>
      <c r="BSX249" s="17"/>
      <c r="BSY249" s="17"/>
      <c r="BSZ249" s="17"/>
      <c r="BTA249" s="17"/>
      <c r="BTB249" s="17"/>
      <c r="BTC249" s="17"/>
      <c r="BTD249" s="17"/>
      <c r="BTE249" s="17"/>
      <c r="BTF249" s="17"/>
      <c r="BTG249" s="17"/>
      <c r="BTH249" s="17"/>
      <c r="BTI249" s="17"/>
      <c r="BTJ249" s="17"/>
      <c r="BTK249" s="17"/>
      <c r="BTL249" s="17"/>
      <c r="BTM249" s="17"/>
      <c r="BTN249" s="17"/>
      <c r="BTO249" s="17"/>
      <c r="BTP249" s="17"/>
      <c r="BTQ249" s="17"/>
      <c r="BTR249" s="17"/>
      <c r="BTS249" s="17"/>
      <c r="BTT249" s="17"/>
      <c r="BTU249" s="17"/>
      <c r="BTV249" s="17"/>
      <c r="BTW249" s="17"/>
      <c r="BTX249" s="17"/>
      <c r="BTY249" s="17"/>
      <c r="BTZ249" s="17"/>
      <c r="BUA249" s="17"/>
      <c r="BUB249" s="17"/>
      <c r="BUC249" s="17"/>
      <c r="BUD249" s="17"/>
      <c r="BUE249" s="17"/>
      <c r="BUF249" s="17"/>
      <c r="BUG249" s="17"/>
      <c r="BUH249" s="17"/>
      <c r="BUI249" s="17"/>
      <c r="BUJ249" s="17"/>
      <c r="BUK249" s="17"/>
      <c r="BUL249" s="17"/>
      <c r="BUM249" s="17"/>
      <c r="BUN249" s="17"/>
      <c r="BUO249" s="17"/>
      <c r="BUP249" s="17"/>
      <c r="BUQ249" s="17"/>
      <c r="BUR249" s="17"/>
      <c r="BUS249" s="17"/>
      <c r="BUT249" s="17"/>
      <c r="BUU249" s="17"/>
      <c r="BUV249" s="17"/>
      <c r="BUW249" s="17"/>
      <c r="BUX249" s="17"/>
      <c r="BUY249" s="17"/>
      <c r="BUZ249" s="17"/>
      <c r="BVA249" s="17"/>
      <c r="BVB249" s="17"/>
      <c r="BVC249" s="17"/>
      <c r="BVD249" s="17"/>
      <c r="BVE249" s="17"/>
      <c r="BVF249" s="17"/>
      <c r="BVG249" s="17"/>
      <c r="BVH249" s="17"/>
      <c r="BVI249" s="17"/>
      <c r="BVJ249" s="17"/>
      <c r="BVK249" s="17"/>
      <c r="BVL249" s="17"/>
      <c r="BVM249" s="17"/>
      <c r="BVN249" s="17"/>
      <c r="BVO249" s="17"/>
      <c r="BVP249" s="17"/>
      <c r="BVQ249" s="17"/>
      <c r="BVR249" s="17"/>
      <c r="BVS249" s="17"/>
      <c r="BVT249" s="17"/>
      <c r="BVU249" s="17"/>
      <c r="BVV249" s="17"/>
      <c r="BVW249" s="17"/>
      <c r="BVX249" s="17"/>
      <c r="BVY249" s="17"/>
      <c r="BVZ249" s="17"/>
      <c r="BWA249" s="17"/>
      <c r="BWB249" s="17"/>
      <c r="BWC249" s="17"/>
      <c r="BWD249" s="17"/>
      <c r="BWE249" s="17"/>
      <c r="BWF249" s="17"/>
      <c r="BWG249" s="17"/>
      <c r="BWH249" s="17"/>
      <c r="BWI249" s="17"/>
      <c r="BWJ249" s="17"/>
      <c r="BWK249" s="17"/>
      <c r="BWL249" s="17"/>
      <c r="BWM249" s="17"/>
      <c r="BWN249" s="17"/>
      <c r="BWO249" s="17"/>
      <c r="BWP249" s="17"/>
      <c r="BWQ249" s="17"/>
      <c r="BWR249" s="17"/>
      <c r="BWS249" s="17"/>
      <c r="BWT249" s="17"/>
      <c r="BWU249" s="17"/>
      <c r="BWV249" s="17"/>
      <c r="BWW249" s="17"/>
      <c r="BWX249" s="17"/>
      <c r="BWY249" s="17"/>
      <c r="BWZ249" s="17"/>
      <c r="BXA249" s="17"/>
      <c r="BXB249" s="17"/>
      <c r="BXC249" s="17"/>
      <c r="BXD249" s="17"/>
      <c r="BXE249" s="17"/>
      <c r="BXF249" s="17"/>
      <c r="BXG249" s="17"/>
      <c r="BXH249" s="17"/>
      <c r="BXI249" s="17"/>
      <c r="BXJ249" s="17"/>
      <c r="BXK249" s="17"/>
      <c r="BXL249" s="17"/>
      <c r="BXM249" s="17"/>
      <c r="BXN249" s="17"/>
      <c r="BXO249" s="17"/>
      <c r="BXP249" s="17"/>
      <c r="BXQ249" s="17"/>
      <c r="BXR249" s="17"/>
      <c r="BXS249" s="17"/>
      <c r="BXT249" s="17"/>
      <c r="BXU249" s="17"/>
      <c r="BXV249" s="17"/>
      <c r="BXW249" s="17"/>
      <c r="BXX249" s="17"/>
      <c r="BXY249" s="17"/>
      <c r="BXZ249" s="17"/>
      <c r="BYA249" s="17"/>
      <c r="BYB249" s="17"/>
      <c r="BYC249" s="17"/>
      <c r="BYD249" s="17"/>
      <c r="BYE249" s="17"/>
      <c r="BYF249" s="17"/>
      <c r="BYG249" s="17"/>
      <c r="BYH249" s="17"/>
      <c r="BYI249" s="17"/>
      <c r="BYJ249" s="17"/>
      <c r="BYK249" s="17"/>
      <c r="BYL249" s="17"/>
      <c r="BYM249" s="17"/>
      <c r="BYN249" s="17"/>
      <c r="BYO249" s="17"/>
      <c r="BYP249" s="17"/>
      <c r="BYQ249" s="17"/>
      <c r="BYR249" s="17"/>
      <c r="BYS249" s="17"/>
      <c r="BYT249" s="17"/>
      <c r="BYU249" s="17"/>
      <c r="BYV249" s="17"/>
      <c r="BYW249" s="17"/>
      <c r="BYX249" s="17"/>
      <c r="BYY249" s="17"/>
      <c r="BYZ249" s="17"/>
      <c r="BZA249" s="17"/>
      <c r="BZB249" s="17"/>
      <c r="BZC249" s="17"/>
      <c r="BZD249" s="17"/>
      <c r="BZE249" s="17"/>
      <c r="BZF249" s="17"/>
      <c r="BZG249" s="17"/>
      <c r="BZH249" s="17"/>
      <c r="BZI249" s="17"/>
      <c r="BZJ249" s="17"/>
      <c r="BZK249" s="17"/>
      <c r="BZL249" s="17"/>
      <c r="BZM249" s="17"/>
      <c r="BZN249" s="17"/>
      <c r="BZO249" s="17"/>
      <c r="BZP249" s="17"/>
      <c r="BZQ249" s="17"/>
      <c r="BZR249" s="17"/>
      <c r="BZS249" s="17"/>
      <c r="BZT249" s="17"/>
      <c r="BZU249" s="17"/>
      <c r="BZV249" s="17"/>
      <c r="BZW249" s="17"/>
      <c r="BZX249" s="17"/>
      <c r="BZY249" s="17"/>
      <c r="BZZ249" s="17"/>
      <c r="CAA249" s="17"/>
      <c r="CAB249" s="17"/>
      <c r="CAC249" s="17"/>
      <c r="CAD249" s="17"/>
      <c r="CAE249" s="17"/>
      <c r="CAF249" s="17"/>
      <c r="CAG249" s="17"/>
      <c r="CAH249" s="17"/>
      <c r="CAI249" s="17"/>
      <c r="CAJ249" s="17"/>
      <c r="CAK249" s="17"/>
      <c r="CAL249" s="17"/>
      <c r="CAM249" s="17"/>
      <c r="CAN249" s="17"/>
      <c r="CAO249" s="17"/>
      <c r="CAP249" s="17"/>
      <c r="CAQ249" s="17"/>
      <c r="CAR249" s="17"/>
      <c r="CAS249" s="17"/>
      <c r="CAT249" s="17"/>
      <c r="CAU249" s="17"/>
      <c r="CAV249" s="17"/>
      <c r="CAW249" s="17"/>
      <c r="CAX249" s="17"/>
      <c r="CAY249" s="17"/>
      <c r="CAZ249" s="17"/>
      <c r="CBA249" s="17"/>
      <c r="CBB249" s="17"/>
      <c r="CBC249" s="17"/>
      <c r="CBD249" s="17"/>
      <c r="CBE249" s="17"/>
      <c r="CBF249" s="17"/>
      <c r="CBG249" s="17"/>
      <c r="CBH249" s="17"/>
      <c r="CBI249" s="17"/>
      <c r="CBJ249" s="17"/>
      <c r="CBK249" s="17"/>
      <c r="CBL249" s="17"/>
      <c r="CBM249" s="17"/>
      <c r="CBN249" s="17"/>
      <c r="CBO249" s="17"/>
      <c r="CBP249" s="17"/>
      <c r="CBQ249" s="17"/>
      <c r="CBR249" s="17"/>
      <c r="CBS249" s="17"/>
      <c r="CBT249" s="17"/>
      <c r="CBU249" s="17"/>
      <c r="CBV249" s="17"/>
      <c r="CBW249" s="17"/>
      <c r="CBX249" s="17"/>
      <c r="CBY249" s="17"/>
      <c r="CBZ249" s="17"/>
      <c r="CCA249" s="17"/>
      <c r="CCB249" s="17"/>
      <c r="CCC249" s="17"/>
      <c r="CCD249" s="17"/>
      <c r="CCE249" s="17"/>
      <c r="CCF249" s="17"/>
      <c r="CCG249" s="17"/>
      <c r="CCH249" s="17"/>
      <c r="CCI249" s="17"/>
      <c r="CCJ249" s="17"/>
      <c r="CCK249" s="17"/>
      <c r="CCL249" s="17"/>
      <c r="CCM249" s="17"/>
      <c r="CCN249" s="17"/>
      <c r="CCO249" s="17"/>
      <c r="CCP249" s="17"/>
      <c r="CCQ249" s="17"/>
      <c r="CCR249" s="17"/>
      <c r="CCS249" s="17"/>
      <c r="CCT249" s="17"/>
      <c r="CCU249" s="17"/>
      <c r="CCV249" s="17"/>
      <c r="CCW249" s="17"/>
      <c r="CCX249" s="17"/>
      <c r="CCY249" s="17"/>
      <c r="CCZ249" s="17"/>
      <c r="CDA249" s="17"/>
      <c r="CDB249" s="17"/>
      <c r="CDC249" s="17"/>
      <c r="CDD249" s="17"/>
      <c r="CDE249" s="17"/>
      <c r="CDF249" s="17"/>
      <c r="CDG249" s="17"/>
      <c r="CDH249" s="17"/>
      <c r="CDI249" s="17"/>
      <c r="CDJ249" s="17"/>
      <c r="CDK249" s="17"/>
      <c r="CDL249" s="17"/>
      <c r="CDM249" s="17"/>
      <c r="CDN249" s="17"/>
      <c r="CDO249" s="17"/>
      <c r="CDP249" s="17"/>
      <c r="CDQ249" s="17"/>
      <c r="CDR249" s="17"/>
      <c r="CDS249" s="17"/>
      <c r="CDT249" s="17"/>
      <c r="CDU249" s="17"/>
    </row>
    <row r="250">
      <c r="A250" s="14" t="s">
        <v>2711</v>
      </c>
      <c r="B250" s="14" t="s">
        <v>4608</v>
      </c>
      <c r="C250" s="14" t="s">
        <v>2713</v>
      </c>
      <c r="D250" s="14" t="s">
        <v>2714</v>
      </c>
      <c r="E250" s="14" t="s">
        <v>4609</v>
      </c>
      <c r="F250" s="14" t="s">
        <v>2835</v>
      </c>
      <c r="I250" s="14" t="s">
        <v>2558</v>
      </c>
      <c r="J250" s="14" t="s">
        <v>3025</v>
      </c>
      <c r="K250" s="14" t="s">
        <v>2619</v>
      </c>
      <c r="L250" s="14" t="s">
        <v>2658</v>
      </c>
      <c r="M250" s="16">
        <v>1.0</v>
      </c>
      <c r="N250" s="14" t="s">
        <v>2690</v>
      </c>
      <c r="O250" s="14" t="s">
        <v>2690</v>
      </c>
      <c r="P250" s="14" t="s">
        <v>2690</v>
      </c>
      <c r="Q250" s="16">
        <v>11.0</v>
      </c>
      <c r="R250" s="16">
        <v>4103494.0</v>
      </c>
      <c r="S250" s="16">
        <v>4103494.0</v>
      </c>
      <c r="T250" s="14" t="s">
        <v>2631</v>
      </c>
      <c r="U250" s="14" t="s">
        <v>2630</v>
      </c>
      <c r="V250" s="14" t="s">
        <v>4610</v>
      </c>
      <c r="W250" s="14" t="s">
        <v>4611</v>
      </c>
      <c r="X250" s="16">
        <v>0.3</v>
      </c>
      <c r="Y250" s="17"/>
      <c r="Z250" s="16">
        <v>20.0</v>
      </c>
      <c r="AA250" s="16">
        <v>47.0</v>
      </c>
      <c r="AB250" s="17"/>
      <c r="AC250" s="16">
        <v>61.0</v>
      </c>
      <c r="AD250" s="16">
        <v>1350.0</v>
      </c>
      <c r="AE250" s="22">
        <v>45516.0</v>
      </c>
      <c r="AF250" s="17"/>
      <c r="AG250" s="17"/>
      <c r="AH250" s="17"/>
      <c r="AI250" s="17"/>
      <c r="AJ250" s="17"/>
      <c r="AK250" s="17"/>
      <c r="AL250" s="16">
        <v>66.0</v>
      </c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4" t="s">
        <v>2718</v>
      </c>
      <c r="BB250" s="17"/>
      <c r="BC250" s="17"/>
      <c r="BD250" s="17"/>
      <c r="BE250" s="17"/>
      <c r="BF250" s="14" t="s">
        <v>2574</v>
      </c>
      <c r="BG250" s="16">
        <v>1.0</v>
      </c>
      <c r="BH250" s="14" t="s">
        <v>2564</v>
      </c>
      <c r="BI250" s="14" t="s">
        <v>2565</v>
      </c>
      <c r="BJ250" s="14" t="s">
        <v>2566</v>
      </c>
      <c r="BK250" s="17"/>
      <c r="BL250" s="17"/>
      <c r="BM250" s="16">
        <v>45.1333333</v>
      </c>
      <c r="BN250" s="17"/>
      <c r="BO250" s="17"/>
      <c r="BP250" s="17"/>
      <c r="BQ250" s="17"/>
      <c r="BR250" s="17"/>
      <c r="BS250" s="16">
        <v>0.0517</v>
      </c>
      <c r="BT250" s="16">
        <v>30.9037709</v>
      </c>
      <c r="BU250" s="14" t="s">
        <v>2680</v>
      </c>
      <c r="BW250" s="14" t="s">
        <v>2569</v>
      </c>
      <c r="BX250" s="16">
        <v>4.0</v>
      </c>
      <c r="BY250" s="14" t="s">
        <v>2718</v>
      </c>
      <c r="BZ250" s="16">
        <v>0.0</v>
      </c>
      <c r="CA250" s="16">
        <v>-24354.0</v>
      </c>
      <c r="CB250" s="16">
        <v>0.0</v>
      </c>
      <c r="CC250" s="17"/>
      <c r="CD250" s="17"/>
      <c r="CE250" s="16">
        <v>30.9037709</v>
      </c>
      <c r="CF250" s="17"/>
      <c r="CG250" s="14" t="s">
        <v>2704</v>
      </c>
      <c r="CH250" s="19">
        <v>40696.0</v>
      </c>
      <c r="CI250" s="14" t="s">
        <v>2573</v>
      </c>
      <c r="CJ250" s="14" t="s">
        <v>4612</v>
      </c>
      <c r="CK250" s="14" t="s">
        <v>2574</v>
      </c>
      <c r="CL250" s="14" t="s">
        <v>4591</v>
      </c>
      <c r="CM250" s="20">
        <v>2279175.0</v>
      </c>
      <c r="CN250" s="14" t="s">
        <v>4591</v>
      </c>
      <c r="CO250" s="14" t="s">
        <v>2563</v>
      </c>
      <c r="CP250" s="14" t="s">
        <v>2563</v>
      </c>
      <c r="CQ250" s="16">
        <v>0.7902</v>
      </c>
      <c r="CR250" s="16">
        <v>22.15</v>
      </c>
      <c r="CS250" s="14" t="s">
        <v>2574</v>
      </c>
      <c r="CT250" s="14" t="s">
        <v>4613</v>
      </c>
      <c r="CU250" s="14" t="s">
        <v>2577</v>
      </c>
      <c r="CV250" s="14" t="s">
        <v>2750</v>
      </c>
      <c r="CW250" s="14" t="s">
        <v>4127</v>
      </c>
      <c r="CX250" s="17"/>
      <c r="CY250" s="16">
        <v>30.9037709</v>
      </c>
      <c r="CZ250" s="14" t="s">
        <v>2581</v>
      </c>
      <c r="DB250" s="14" t="s">
        <v>2574</v>
      </c>
      <c r="DC250" s="14" t="s">
        <v>2708</v>
      </c>
      <c r="DD250" s="14" t="s">
        <v>2722</v>
      </c>
      <c r="DE250" s="14" t="s">
        <v>2574</v>
      </c>
      <c r="DF250" s="14" t="s">
        <v>2563</v>
      </c>
      <c r="DG250" s="14" t="s">
        <v>2709</v>
      </c>
      <c r="DH250" s="14" t="s">
        <v>2723</v>
      </c>
      <c r="DI250" s="14" t="s">
        <v>2724</v>
      </c>
      <c r="DJ250" s="14" t="s">
        <v>2725</v>
      </c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  <c r="KL250" s="17"/>
      <c r="KM250" s="17"/>
      <c r="KN250" s="17"/>
      <c r="KO250" s="17"/>
      <c r="KP250" s="17"/>
      <c r="KQ250" s="17"/>
      <c r="KR250" s="17"/>
      <c r="KS250" s="17"/>
      <c r="KT250" s="17"/>
      <c r="KU250" s="17"/>
      <c r="KV250" s="17"/>
      <c r="KW250" s="17"/>
      <c r="KX250" s="17"/>
      <c r="KY250" s="17"/>
      <c r="KZ250" s="17"/>
      <c r="LA250" s="17"/>
      <c r="LB250" s="17"/>
      <c r="LC250" s="17"/>
      <c r="LD250" s="17"/>
      <c r="LE250" s="17"/>
      <c r="LF250" s="17"/>
      <c r="LG250" s="17"/>
      <c r="LH250" s="17"/>
      <c r="LI250" s="17"/>
      <c r="LJ250" s="17"/>
      <c r="LK250" s="17"/>
      <c r="LL250" s="17"/>
      <c r="LM250" s="17"/>
      <c r="LN250" s="17"/>
      <c r="LO250" s="17"/>
      <c r="LP250" s="17"/>
      <c r="LQ250" s="17"/>
      <c r="LR250" s="17"/>
      <c r="LS250" s="17"/>
      <c r="LT250" s="17"/>
      <c r="LU250" s="17"/>
      <c r="LV250" s="17"/>
      <c r="LW250" s="17"/>
      <c r="LX250" s="17"/>
      <c r="LY250" s="17"/>
      <c r="LZ250" s="17"/>
      <c r="MA250" s="17"/>
      <c r="MB250" s="17"/>
      <c r="MC250" s="17"/>
      <c r="MD250" s="17"/>
      <c r="ME250" s="17"/>
      <c r="MF250" s="17"/>
      <c r="MG250" s="17"/>
      <c r="MH250" s="17"/>
      <c r="MI250" s="17"/>
      <c r="MJ250" s="17"/>
      <c r="MK250" s="17"/>
      <c r="ML250" s="17"/>
      <c r="MM250" s="17"/>
      <c r="MN250" s="17"/>
      <c r="MO250" s="17"/>
      <c r="MP250" s="17"/>
      <c r="MQ250" s="17"/>
      <c r="MR250" s="17"/>
      <c r="MS250" s="17"/>
      <c r="MT250" s="17"/>
      <c r="MU250" s="17"/>
      <c r="MV250" s="17"/>
      <c r="MW250" s="17"/>
      <c r="MX250" s="17"/>
      <c r="MY250" s="17"/>
      <c r="MZ250" s="17"/>
      <c r="NA250" s="17"/>
      <c r="NB250" s="17"/>
      <c r="NC250" s="17"/>
      <c r="ND250" s="17"/>
      <c r="NE250" s="17"/>
      <c r="NF250" s="17"/>
      <c r="NG250" s="17"/>
      <c r="NH250" s="17"/>
      <c r="NI250" s="17"/>
      <c r="NJ250" s="17"/>
      <c r="NK250" s="17"/>
      <c r="NL250" s="17"/>
      <c r="NM250" s="17"/>
      <c r="NN250" s="17"/>
      <c r="NO250" s="17"/>
      <c r="NP250" s="17"/>
      <c r="NQ250" s="17"/>
      <c r="NR250" s="17"/>
      <c r="NS250" s="17"/>
      <c r="NT250" s="17"/>
      <c r="NU250" s="17"/>
      <c r="NV250" s="17"/>
      <c r="NW250" s="17"/>
      <c r="NX250" s="17"/>
      <c r="NY250" s="17"/>
      <c r="NZ250" s="17"/>
      <c r="OA250" s="17"/>
      <c r="OB250" s="17"/>
      <c r="OC250" s="17"/>
      <c r="OD250" s="17"/>
      <c r="OE250" s="17"/>
      <c r="OF250" s="17"/>
      <c r="OG250" s="17"/>
      <c r="OH250" s="17"/>
      <c r="OI250" s="17"/>
      <c r="OJ250" s="17"/>
      <c r="OK250" s="17"/>
      <c r="OL250" s="17"/>
      <c r="OM250" s="17"/>
      <c r="ON250" s="17"/>
      <c r="OO250" s="17"/>
      <c r="OP250" s="17"/>
      <c r="OQ250" s="17"/>
      <c r="OR250" s="17"/>
      <c r="OS250" s="17"/>
      <c r="OT250" s="17"/>
      <c r="OU250" s="17"/>
      <c r="OV250" s="17"/>
      <c r="OW250" s="17"/>
      <c r="OX250" s="17"/>
      <c r="OY250" s="17"/>
      <c r="OZ250" s="17"/>
      <c r="PA250" s="17"/>
      <c r="PB250" s="17"/>
      <c r="PC250" s="17"/>
      <c r="PD250" s="17"/>
      <c r="PE250" s="17"/>
      <c r="PF250" s="17"/>
      <c r="PG250" s="17"/>
      <c r="PH250" s="17"/>
      <c r="PI250" s="17"/>
      <c r="PJ250" s="17"/>
      <c r="PK250" s="17"/>
      <c r="PL250" s="17"/>
      <c r="PM250" s="17"/>
      <c r="PN250" s="17"/>
      <c r="PO250" s="17"/>
      <c r="PP250" s="17"/>
      <c r="PQ250" s="17"/>
      <c r="PR250" s="17"/>
      <c r="PS250" s="17"/>
      <c r="PT250" s="17"/>
      <c r="PU250" s="17"/>
      <c r="PV250" s="17"/>
      <c r="PW250" s="17"/>
      <c r="PX250" s="17"/>
      <c r="PY250" s="17"/>
      <c r="PZ250" s="17"/>
      <c r="QA250" s="17"/>
      <c r="QB250" s="17"/>
      <c r="QC250" s="17"/>
      <c r="QD250" s="17"/>
      <c r="QE250" s="17"/>
      <c r="QF250" s="17"/>
      <c r="QG250" s="17"/>
      <c r="QH250" s="17"/>
      <c r="QI250" s="17"/>
      <c r="QJ250" s="17"/>
      <c r="QK250" s="17"/>
      <c r="QL250" s="17"/>
      <c r="QM250" s="17"/>
      <c r="QN250" s="17"/>
      <c r="QO250" s="17"/>
      <c r="QP250" s="17"/>
      <c r="QQ250" s="17"/>
      <c r="QR250" s="17"/>
      <c r="QS250" s="17"/>
      <c r="QT250" s="17"/>
      <c r="QU250" s="17"/>
      <c r="QV250" s="17"/>
      <c r="QW250" s="17"/>
      <c r="QX250" s="17"/>
      <c r="QY250" s="17"/>
      <c r="QZ250" s="17"/>
      <c r="RA250" s="17"/>
      <c r="RB250" s="17"/>
      <c r="RC250" s="17"/>
      <c r="RD250" s="17"/>
      <c r="RE250" s="17"/>
      <c r="RF250" s="17"/>
      <c r="RG250" s="17"/>
      <c r="RH250" s="17"/>
      <c r="RI250" s="17"/>
      <c r="RJ250" s="17"/>
      <c r="RK250" s="17"/>
      <c r="RL250" s="17"/>
      <c r="RM250" s="17"/>
      <c r="RN250" s="17"/>
      <c r="RO250" s="17"/>
      <c r="RP250" s="17"/>
      <c r="RQ250" s="17"/>
      <c r="RR250" s="17"/>
      <c r="RS250" s="17"/>
      <c r="RT250" s="17"/>
      <c r="RU250" s="17"/>
      <c r="RV250" s="17"/>
      <c r="RW250" s="17"/>
      <c r="RX250" s="17"/>
      <c r="RY250" s="17"/>
      <c r="RZ250" s="17"/>
      <c r="SA250" s="17"/>
      <c r="SB250" s="17"/>
      <c r="SC250" s="17"/>
      <c r="SD250" s="17"/>
      <c r="SE250" s="17"/>
      <c r="SF250" s="17"/>
      <c r="SG250" s="17"/>
      <c r="SH250" s="17"/>
      <c r="SI250" s="17"/>
      <c r="SJ250" s="17"/>
      <c r="SK250" s="17"/>
      <c r="SL250" s="17"/>
      <c r="SM250" s="17"/>
      <c r="SN250" s="17"/>
      <c r="SO250" s="17"/>
      <c r="SP250" s="17"/>
      <c r="SQ250" s="17"/>
      <c r="SR250" s="17"/>
      <c r="SS250" s="17"/>
      <c r="ST250" s="17"/>
      <c r="SU250" s="17"/>
      <c r="SV250" s="17"/>
      <c r="SW250" s="17"/>
      <c r="SX250" s="17"/>
      <c r="SY250" s="17"/>
      <c r="SZ250" s="17"/>
      <c r="TA250" s="17"/>
      <c r="TB250" s="17"/>
      <c r="TC250" s="17"/>
      <c r="TD250" s="17"/>
      <c r="TE250" s="17"/>
      <c r="TF250" s="17"/>
      <c r="TG250" s="17"/>
      <c r="TH250" s="17"/>
      <c r="TI250" s="17"/>
      <c r="TJ250" s="17"/>
      <c r="TK250" s="17"/>
      <c r="TL250" s="17"/>
      <c r="TM250" s="17"/>
      <c r="TN250" s="17"/>
      <c r="TO250" s="17"/>
      <c r="TP250" s="17"/>
      <c r="TQ250" s="17"/>
      <c r="TR250" s="17"/>
      <c r="TS250" s="17"/>
      <c r="TT250" s="17"/>
      <c r="TU250" s="17"/>
      <c r="TV250" s="17"/>
      <c r="TW250" s="17"/>
      <c r="TX250" s="17"/>
      <c r="TY250" s="17"/>
      <c r="TZ250" s="17"/>
      <c r="UA250" s="17"/>
      <c r="UB250" s="17"/>
      <c r="UC250" s="17"/>
      <c r="UD250" s="17"/>
      <c r="UE250" s="17"/>
      <c r="UF250" s="17"/>
      <c r="UG250" s="17"/>
      <c r="UH250" s="17"/>
      <c r="UI250" s="17"/>
      <c r="UJ250" s="17"/>
      <c r="UK250" s="17"/>
      <c r="UL250" s="17"/>
      <c r="UM250" s="17"/>
      <c r="UN250" s="17"/>
      <c r="UO250" s="17"/>
      <c r="UP250" s="17"/>
      <c r="UQ250" s="17"/>
      <c r="UR250" s="17"/>
      <c r="US250" s="17"/>
      <c r="UT250" s="17"/>
      <c r="UU250" s="17"/>
      <c r="UV250" s="17"/>
      <c r="UW250" s="17"/>
      <c r="UX250" s="17"/>
      <c r="UY250" s="17"/>
      <c r="UZ250" s="17"/>
      <c r="VA250" s="17"/>
      <c r="VB250" s="17"/>
      <c r="VC250" s="17"/>
      <c r="VD250" s="17"/>
      <c r="VE250" s="17"/>
      <c r="VF250" s="17"/>
      <c r="VG250" s="17"/>
      <c r="VH250" s="17"/>
      <c r="VI250" s="17"/>
      <c r="VJ250" s="17"/>
      <c r="VK250" s="17"/>
      <c r="VL250" s="17"/>
      <c r="VM250" s="17"/>
      <c r="VN250" s="17"/>
      <c r="VO250" s="17"/>
      <c r="VP250" s="17"/>
      <c r="VQ250" s="17"/>
      <c r="VR250" s="17"/>
      <c r="VS250" s="17"/>
      <c r="VT250" s="17"/>
      <c r="VU250" s="17"/>
      <c r="VV250" s="17"/>
      <c r="VW250" s="17"/>
      <c r="VX250" s="17"/>
      <c r="VY250" s="17"/>
      <c r="VZ250" s="17"/>
      <c r="WA250" s="17"/>
      <c r="WB250" s="17"/>
      <c r="WC250" s="17"/>
      <c r="WD250" s="17"/>
      <c r="WE250" s="17"/>
      <c r="WF250" s="17"/>
      <c r="WG250" s="17"/>
      <c r="WH250" s="17"/>
      <c r="WI250" s="17"/>
      <c r="WJ250" s="17"/>
      <c r="WK250" s="17"/>
      <c r="WL250" s="17"/>
      <c r="WM250" s="17"/>
      <c r="WN250" s="17"/>
      <c r="WO250" s="17"/>
      <c r="WP250" s="17"/>
      <c r="WQ250" s="17"/>
      <c r="WR250" s="17"/>
      <c r="WS250" s="17"/>
      <c r="WT250" s="17"/>
      <c r="WU250" s="17"/>
      <c r="WV250" s="17"/>
      <c r="WW250" s="17"/>
      <c r="WX250" s="17"/>
      <c r="WY250" s="17"/>
      <c r="WZ250" s="17"/>
      <c r="XA250" s="17"/>
      <c r="XB250" s="17"/>
      <c r="XC250" s="17"/>
      <c r="XD250" s="17"/>
      <c r="XE250" s="17"/>
      <c r="XF250" s="17"/>
      <c r="XG250" s="17"/>
      <c r="XH250" s="17"/>
      <c r="XI250" s="17"/>
      <c r="XJ250" s="17"/>
      <c r="XK250" s="17"/>
      <c r="XL250" s="17"/>
      <c r="XM250" s="17"/>
      <c r="XN250" s="17"/>
      <c r="XO250" s="17"/>
      <c r="XP250" s="17"/>
      <c r="XQ250" s="17"/>
      <c r="XR250" s="17"/>
      <c r="XS250" s="17"/>
      <c r="XT250" s="17"/>
      <c r="XU250" s="17"/>
      <c r="XV250" s="17"/>
      <c r="XW250" s="17"/>
      <c r="XX250" s="17"/>
      <c r="XY250" s="17"/>
      <c r="XZ250" s="17"/>
      <c r="YA250" s="17"/>
      <c r="YB250" s="17"/>
      <c r="YC250" s="17"/>
      <c r="YD250" s="17"/>
      <c r="YE250" s="17"/>
      <c r="YF250" s="17"/>
      <c r="YG250" s="17"/>
      <c r="YH250" s="17"/>
      <c r="YI250" s="17"/>
      <c r="YJ250" s="17"/>
      <c r="YK250" s="17"/>
      <c r="YL250" s="17"/>
      <c r="YM250" s="17"/>
      <c r="YN250" s="17"/>
      <c r="YO250" s="17"/>
      <c r="YP250" s="17"/>
      <c r="YQ250" s="17"/>
      <c r="YR250" s="17"/>
      <c r="YS250" s="17"/>
      <c r="YT250" s="17"/>
      <c r="YU250" s="17"/>
      <c r="YV250" s="17"/>
      <c r="YW250" s="17"/>
      <c r="YX250" s="17"/>
      <c r="YY250" s="17"/>
      <c r="YZ250" s="17"/>
      <c r="ZA250" s="17"/>
      <c r="ZB250" s="17"/>
      <c r="ZC250" s="17"/>
      <c r="ZD250" s="17"/>
      <c r="ZE250" s="17"/>
      <c r="ZF250" s="17"/>
      <c r="ZG250" s="17"/>
      <c r="ZH250" s="17"/>
      <c r="ZI250" s="17"/>
      <c r="ZJ250" s="17"/>
      <c r="ZK250" s="17"/>
      <c r="ZL250" s="17"/>
      <c r="ZM250" s="17"/>
      <c r="ZN250" s="17"/>
      <c r="ZO250" s="17"/>
      <c r="ZP250" s="17"/>
      <c r="ZQ250" s="17"/>
      <c r="ZR250" s="17"/>
      <c r="ZS250" s="17"/>
      <c r="ZT250" s="17"/>
      <c r="ZU250" s="17"/>
      <c r="ZV250" s="17"/>
      <c r="ZW250" s="17"/>
      <c r="ZX250" s="17"/>
      <c r="ZY250" s="17"/>
      <c r="ZZ250" s="17"/>
      <c r="AAA250" s="17"/>
      <c r="AAB250" s="17"/>
      <c r="AAC250" s="17"/>
      <c r="AAD250" s="17"/>
      <c r="AAE250" s="17"/>
      <c r="AAF250" s="17"/>
      <c r="AAG250" s="17"/>
      <c r="AAH250" s="17"/>
      <c r="AAI250" s="17"/>
      <c r="AAJ250" s="17"/>
      <c r="AAK250" s="17"/>
      <c r="AAL250" s="17"/>
      <c r="AAM250" s="17"/>
      <c r="AAN250" s="17"/>
      <c r="AAO250" s="17"/>
      <c r="AAP250" s="17"/>
      <c r="AAQ250" s="17"/>
      <c r="AAR250" s="17"/>
      <c r="AAS250" s="17"/>
      <c r="AAT250" s="17"/>
      <c r="AAU250" s="17"/>
      <c r="AAV250" s="17"/>
      <c r="AAW250" s="17"/>
      <c r="AAX250" s="17"/>
      <c r="AAY250" s="17"/>
      <c r="AAZ250" s="17"/>
      <c r="ABA250" s="17"/>
      <c r="ABB250" s="17"/>
      <c r="ABC250" s="17"/>
      <c r="ABD250" s="17"/>
      <c r="ABE250" s="17"/>
      <c r="ABF250" s="17"/>
      <c r="ABG250" s="17"/>
      <c r="ABH250" s="17"/>
      <c r="ABI250" s="17"/>
      <c r="ABJ250" s="17"/>
      <c r="ABK250" s="17"/>
      <c r="ABL250" s="17"/>
      <c r="ABM250" s="17"/>
      <c r="ABN250" s="17"/>
      <c r="ABO250" s="17"/>
      <c r="ABP250" s="17"/>
      <c r="ABQ250" s="17"/>
      <c r="ABR250" s="17"/>
      <c r="ABS250" s="17"/>
      <c r="ABT250" s="17"/>
      <c r="ABU250" s="17"/>
      <c r="ABV250" s="17"/>
      <c r="ABW250" s="17"/>
      <c r="ABX250" s="17"/>
      <c r="ABY250" s="17"/>
      <c r="ABZ250" s="17"/>
      <c r="ACA250" s="17"/>
      <c r="ACB250" s="17"/>
      <c r="ACC250" s="17"/>
      <c r="ACD250" s="17"/>
      <c r="ACE250" s="17"/>
      <c r="ACF250" s="17"/>
      <c r="ACG250" s="17"/>
      <c r="ACH250" s="17"/>
      <c r="ACI250" s="17"/>
      <c r="ACJ250" s="17"/>
      <c r="ACK250" s="17"/>
      <c r="ACL250" s="17"/>
      <c r="ACM250" s="17"/>
      <c r="ACN250" s="17"/>
      <c r="ACO250" s="17"/>
      <c r="ACP250" s="17"/>
      <c r="ACQ250" s="17"/>
      <c r="ACR250" s="17"/>
      <c r="ACS250" s="17"/>
      <c r="ACT250" s="17"/>
      <c r="ACU250" s="17"/>
      <c r="ACV250" s="17"/>
      <c r="ACW250" s="17"/>
      <c r="ACX250" s="17"/>
      <c r="ACY250" s="17"/>
      <c r="ACZ250" s="17"/>
      <c r="ADA250" s="17"/>
      <c r="ADB250" s="17"/>
      <c r="ADC250" s="17"/>
      <c r="ADD250" s="17"/>
      <c r="ADE250" s="17"/>
      <c r="ADF250" s="17"/>
      <c r="ADG250" s="17"/>
      <c r="ADH250" s="17"/>
      <c r="ADI250" s="17"/>
      <c r="ADJ250" s="17"/>
      <c r="ADK250" s="17"/>
      <c r="ADL250" s="17"/>
      <c r="ADM250" s="17"/>
      <c r="ADN250" s="17"/>
      <c r="ADO250" s="17"/>
      <c r="ADP250" s="17"/>
      <c r="ADQ250" s="17"/>
      <c r="ADR250" s="17"/>
      <c r="ADS250" s="17"/>
      <c r="ADT250" s="17"/>
      <c r="ADU250" s="17"/>
      <c r="ADV250" s="17"/>
      <c r="ADW250" s="17"/>
      <c r="ADX250" s="17"/>
      <c r="ADY250" s="17"/>
      <c r="ADZ250" s="17"/>
      <c r="AEA250" s="17"/>
      <c r="AEB250" s="17"/>
      <c r="AEC250" s="17"/>
      <c r="AED250" s="17"/>
      <c r="AEE250" s="17"/>
      <c r="AEF250" s="17"/>
      <c r="AEG250" s="17"/>
      <c r="AEH250" s="17"/>
      <c r="AEI250" s="17"/>
      <c r="AEJ250" s="17"/>
      <c r="AEK250" s="17"/>
      <c r="AEL250" s="17"/>
      <c r="AEM250" s="17"/>
      <c r="AEN250" s="17"/>
      <c r="AEO250" s="17"/>
      <c r="AEP250" s="17"/>
      <c r="AEQ250" s="17"/>
      <c r="AER250" s="17"/>
      <c r="AES250" s="17"/>
      <c r="AET250" s="17"/>
      <c r="AEU250" s="17"/>
      <c r="AEV250" s="17"/>
      <c r="AEW250" s="17"/>
      <c r="AEX250" s="17"/>
      <c r="AEY250" s="17"/>
      <c r="AEZ250" s="17"/>
      <c r="AFA250" s="17"/>
      <c r="AFB250" s="17"/>
      <c r="AFC250" s="17"/>
      <c r="AFD250" s="17"/>
      <c r="AFE250" s="17"/>
      <c r="AFF250" s="17"/>
      <c r="AFG250" s="17"/>
      <c r="AFH250" s="17"/>
      <c r="AFI250" s="17"/>
      <c r="AFJ250" s="17"/>
      <c r="AFK250" s="17"/>
      <c r="AFL250" s="17"/>
      <c r="AFM250" s="17"/>
      <c r="AFN250" s="17"/>
      <c r="AFO250" s="17"/>
      <c r="AFP250" s="17"/>
      <c r="AFQ250" s="17"/>
      <c r="AFR250" s="17"/>
      <c r="AFS250" s="17"/>
      <c r="AFT250" s="17"/>
      <c r="AFU250" s="17"/>
      <c r="AFV250" s="17"/>
      <c r="AFW250" s="17"/>
      <c r="AFX250" s="17"/>
      <c r="AFY250" s="17"/>
      <c r="AFZ250" s="17"/>
      <c r="AGA250" s="17"/>
      <c r="AGB250" s="17"/>
      <c r="AGC250" s="17"/>
      <c r="AGD250" s="17"/>
      <c r="AGE250" s="17"/>
      <c r="AGF250" s="17"/>
      <c r="AGG250" s="17"/>
      <c r="AGH250" s="17"/>
      <c r="AGI250" s="17"/>
      <c r="AGJ250" s="17"/>
      <c r="AGK250" s="17"/>
      <c r="AGL250" s="17"/>
      <c r="AGM250" s="17"/>
      <c r="AGN250" s="17"/>
      <c r="AGO250" s="17"/>
      <c r="AGP250" s="17"/>
      <c r="AGQ250" s="17"/>
      <c r="AGR250" s="17"/>
      <c r="AGS250" s="17"/>
      <c r="AGT250" s="17"/>
      <c r="AGU250" s="17"/>
      <c r="AGV250" s="17"/>
      <c r="AGW250" s="17"/>
      <c r="AGX250" s="17"/>
      <c r="AGY250" s="17"/>
      <c r="AGZ250" s="17"/>
      <c r="AHA250" s="17"/>
      <c r="AHB250" s="17"/>
      <c r="AHC250" s="17"/>
      <c r="AHD250" s="17"/>
      <c r="AHE250" s="17"/>
      <c r="AHF250" s="17"/>
      <c r="AHG250" s="17"/>
      <c r="AHH250" s="17"/>
      <c r="AHI250" s="17"/>
      <c r="AHJ250" s="17"/>
      <c r="AHK250" s="17"/>
      <c r="AHL250" s="17"/>
      <c r="AHM250" s="17"/>
      <c r="AHN250" s="17"/>
      <c r="AHO250" s="17"/>
      <c r="AHP250" s="17"/>
      <c r="AHQ250" s="17"/>
      <c r="AHR250" s="17"/>
      <c r="AHS250" s="17"/>
      <c r="AHT250" s="17"/>
      <c r="AHU250" s="17"/>
      <c r="AHV250" s="17"/>
      <c r="AHW250" s="17"/>
      <c r="AHX250" s="17"/>
      <c r="AHY250" s="17"/>
      <c r="AHZ250" s="17"/>
      <c r="AIA250" s="17"/>
      <c r="AIB250" s="17"/>
      <c r="AIC250" s="17"/>
      <c r="AID250" s="17"/>
      <c r="AIE250" s="17"/>
      <c r="AIF250" s="17"/>
      <c r="AIG250" s="17"/>
      <c r="AIH250" s="17"/>
      <c r="AII250" s="17"/>
      <c r="AIJ250" s="17"/>
      <c r="AIK250" s="17"/>
      <c r="AIL250" s="17"/>
      <c r="AIM250" s="17"/>
      <c r="AIN250" s="17"/>
      <c r="AIO250" s="17"/>
      <c r="AIP250" s="17"/>
      <c r="AIQ250" s="17"/>
      <c r="AIR250" s="17"/>
      <c r="AIS250" s="17"/>
      <c r="AIT250" s="17"/>
      <c r="AIU250" s="17"/>
      <c r="AIV250" s="17"/>
      <c r="AIW250" s="17"/>
      <c r="AIX250" s="17"/>
      <c r="AIY250" s="17"/>
      <c r="AIZ250" s="17"/>
      <c r="AJA250" s="17"/>
      <c r="AJB250" s="17"/>
      <c r="AJC250" s="17"/>
      <c r="AJD250" s="17"/>
      <c r="AJE250" s="17"/>
      <c r="AJF250" s="17"/>
      <c r="AJG250" s="17"/>
      <c r="AJH250" s="17"/>
      <c r="AJI250" s="17"/>
      <c r="AJJ250" s="17"/>
      <c r="AJK250" s="17"/>
      <c r="AJL250" s="17"/>
      <c r="AJM250" s="17"/>
      <c r="AJN250" s="17"/>
      <c r="AJO250" s="17"/>
      <c r="AJP250" s="17"/>
      <c r="AJQ250" s="17"/>
      <c r="AJR250" s="17"/>
      <c r="AJS250" s="17"/>
      <c r="AJT250" s="17"/>
      <c r="AJU250" s="17"/>
      <c r="AJV250" s="17"/>
      <c r="AJW250" s="17"/>
      <c r="AJX250" s="17"/>
      <c r="AJY250" s="17"/>
      <c r="AJZ250" s="17"/>
      <c r="AKA250" s="17"/>
      <c r="AKB250" s="17"/>
      <c r="AKC250" s="17"/>
      <c r="AKD250" s="17"/>
      <c r="AKE250" s="17"/>
      <c r="AKF250" s="17"/>
      <c r="AKG250" s="17"/>
      <c r="AKH250" s="17"/>
      <c r="AKI250" s="17"/>
      <c r="AKJ250" s="17"/>
      <c r="AKK250" s="17"/>
      <c r="AKL250" s="17"/>
      <c r="AKM250" s="17"/>
      <c r="AKN250" s="17"/>
      <c r="AKO250" s="17"/>
      <c r="AKP250" s="17"/>
      <c r="AKQ250" s="17"/>
      <c r="AKR250" s="17"/>
      <c r="AKS250" s="17"/>
      <c r="AKT250" s="17"/>
      <c r="AKU250" s="17"/>
      <c r="AKV250" s="17"/>
      <c r="AKW250" s="17"/>
      <c r="AKX250" s="17"/>
      <c r="AKY250" s="17"/>
      <c r="AKZ250" s="17"/>
      <c r="ALA250" s="17"/>
      <c r="ALB250" s="17"/>
      <c r="ALC250" s="17"/>
      <c r="ALD250" s="17"/>
      <c r="ALE250" s="17"/>
      <c r="ALF250" s="17"/>
      <c r="ALG250" s="17"/>
      <c r="ALH250" s="17"/>
      <c r="ALI250" s="17"/>
      <c r="ALJ250" s="17"/>
      <c r="ALK250" s="17"/>
      <c r="ALL250" s="17"/>
      <c r="ALM250" s="17"/>
      <c r="ALN250" s="17"/>
      <c r="ALO250" s="17"/>
      <c r="ALP250" s="17"/>
      <c r="ALQ250" s="17"/>
      <c r="ALR250" s="17"/>
      <c r="ALS250" s="17"/>
      <c r="ALT250" s="17"/>
      <c r="ALU250" s="17"/>
      <c r="ALV250" s="17"/>
      <c r="ALW250" s="17"/>
      <c r="ALX250" s="17"/>
      <c r="ALY250" s="17"/>
      <c r="ALZ250" s="17"/>
      <c r="AMA250" s="17"/>
      <c r="AMB250" s="17"/>
      <c r="AMC250" s="17"/>
      <c r="AMD250" s="17"/>
      <c r="AME250" s="17"/>
      <c r="AMF250" s="17"/>
      <c r="AMG250" s="17"/>
      <c r="AMH250" s="17"/>
      <c r="AMI250" s="17"/>
      <c r="AMJ250" s="17"/>
      <c r="AMK250" s="17"/>
      <c r="AML250" s="17"/>
      <c r="AMM250" s="17"/>
      <c r="AMN250" s="17"/>
      <c r="AMO250" s="17"/>
      <c r="AMP250" s="17"/>
      <c r="AMQ250" s="17"/>
      <c r="AMR250" s="17"/>
      <c r="AMS250" s="17"/>
      <c r="AMT250" s="17"/>
      <c r="AMU250" s="17"/>
      <c r="AMV250" s="17"/>
      <c r="AMW250" s="17"/>
      <c r="AMX250" s="17"/>
      <c r="AMY250" s="17"/>
      <c r="AMZ250" s="17"/>
      <c r="ANA250" s="17"/>
      <c r="ANB250" s="17"/>
      <c r="ANC250" s="17"/>
      <c r="AND250" s="17"/>
      <c r="ANE250" s="17"/>
      <c r="ANF250" s="17"/>
      <c r="ANG250" s="17"/>
      <c r="ANH250" s="17"/>
      <c r="ANI250" s="17"/>
      <c r="ANJ250" s="17"/>
      <c r="ANK250" s="17"/>
      <c r="ANL250" s="17"/>
      <c r="ANM250" s="17"/>
      <c r="ANN250" s="17"/>
      <c r="ANO250" s="17"/>
      <c r="ANP250" s="17"/>
      <c r="ANQ250" s="17"/>
      <c r="ANR250" s="17"/>
      <c r="ANS250" s="17"/>
      <c r="ANT250" s="17"/>
      <c r="ANU250" s="17"/>
      <c r="ANV250" s="17"/>
      <c r="ANW250" s="17"/>
      <c r="ANX250" s="17"/>
      <c r="ANY250" s="17"/>
      <c r="ANZ250" s="17"/>
      <c r="AOA250" s="17"/>
      <c r="AOB250" s="17"/>
      <c r="AOC250" s="17"/>
      <c r="AOD250" s="17"/>
      <c r="AOE250" s="17"/>
      <c r="AOF250" s="17"/>
      <c r="AOG250" s="17"/>
      <c r="AOH250" s="17"/>
      <c r="AOI250" s="17"/>
      <c r="AOJ250" s="17"/>
      <c r="AOK250" s="17"/>
      <c r="AOL250" s="17"/>
      <c r="AOM250" s="17"/>
      <c r="AON250" s="17"/>
      <c r="AOO250" s="17"/>
      <c r="AOP250" s="17"/>
      <c r="AOQ250" s="17"/>
      <c r="AOR250" s="17"/>
      <c r="AOS250" s="17"/>
      <c r="AOT250" s="17"/>
      <c r="AOU250" s="17"/>
      <c r="AOV250" s="17"/>
      <c r="AOW250" s="17"/>
      <c r="AOX250" s="17"/>
      <c r="AOY250" s="17"/>
      <c r="AOZ250" s="17"/>
      <c r="APA250" s="17"/>
      <c r="APB250" s="17"/>
      <c r="APC250" s="17"/>
      <c r="APD250" s="17"/>
      <c r="APE250" s="17"/>
      <c r="APF250" s="17"/>
      <c r="APG250" s="17"/>
      <c r="APH250" s="17"/>
      <c r="API250" s="17"/>
      <c r="APJ250" s="17"/>
      <c r="APK250" s="17"/>
      <c r="APL250" s="17"/>
      <c r="APM250" s="17"/>
      <c r="APN250" s="17"/>
      <c r="APO250" s="17"/>
      <c r="APP250" s="17"/>
      <c r="APQ250" s="17"/>
      <c r="APR250" s="17"/>
      <c r="APS250" s="17"/>
      <c r="APT250" s="17"/>
      <c r="APU250" s="17"/>
      <c r="APV250" s="17"/>
      <c r="APW250" s="17"/>
      <c r="APX250" s="17"/>
      <c r="APY250" s="17"/>
      <c r="APZ250" s="17"/>
      <c r="AQA250" s="17"/>
      <c r="AQB250" s="17"/>
      <c r="AQC250" s="17"/>
      <c r="AQD250" s="17"/>
      <c r="AQE250" s="17"/>
      <c r="AQF250" s="17"/>
      <c r="AQG250" s="17"/>
      <c r="AQH250" s="17"/>
      <c r="AQI250" s="17"/>
      <c r="AQJ250" s="17"/>
      <c r="AQK250" s="17"/>
      <c r="AQL250" s="17"/>
      <c r="AQM250" s="17"/>
      <c r="AQN250" s="17"/>
      <c r="AQO250" s="17"/>
      <c r="AQP250" s="17"/>
      <c r="AQQ250" s="17"/>
      <c r="AQR250" s="17"/>
      <c r="AQS250" s="17"/>
      <c r="AQT250" s="17"/>
      <c r="AQU250" s="17"/>
      <c r="AQV250" s="17"/>
      <c r="AQW250" s="17"/>
      <c r="AQX250" s="17"/>
      <c r="AQY250" s="17"/>
      <c r="AQZ250" s="17"/>
      <c r="ARA250" s="17"/>
      <c r="ARB250" s="17"/>
      <c r="ARC250" s="17"/>
      <c r="ARD250" s="17"/>
      <c r="ARE250" s="17"/>
      <c r="ARF250" s="17"/>
      <c r="ARG250" s="17"/>
      <c r="ARH250" s="17"/>
      <c r="ARI250" s="17"/>
      <c r="ARJ250" s="17"/>
      <c r="ARK250" s="17"/>
      <c r="ARL250" s="17"/>
      <c r="ARM250" s="17"/>
      <c r="ARN250" s="17"/>
      <c r="ARO250" s="17"/>
      <c r="ARP250" s="17"/>
      <c r="ARQ250" s="17"/>
      <c r="ARR250" s="17"/>
      <c r="ARS250" s="17"/>
      <c r="ART250" s="17"/>
      <c r="ARU250" s="17"/>
      <c r="ARV250" s="17"/>
      <c r="ARW250" s="17"/>
      <c r="ARX250" s="17"/>
      <c r="ARY250" s="17"/>
      <c r="ARZ250" s="17"/>
      <c r="ASA250" s="17"/>
      <c r="ASB250" s="17"/>
      <c r="ASC250" s="17"/>
      <c r="ASD250" s="17"/>
      <c r="ASE250" s="17"/>
      <c r="ASF250" s="17"/>
      <c r="ASG250" s="17"/>
      <c r="ASH250" s="17"/>
      <c r="ASI250" s="17"/>
      <c r="ASJ250" s="17"/>
      <c r="ASK250" s="17"/>
      <c r="ASL250" s="17"/>
      <c r="ASM250" s="17"/>
      <c r="ASN250" s="17"/>
      <c r="ASO250" s="17"/>
      <c r="ASP250" s="17"/>
      <c r="ASQ250" s="17"/>
      <c r="ASR250" s="17"/>
      <c r="ASS250" s="17"/>
      <c r="AST250" s="17"/>
      <c r="ASU250" s="17"/>
      <c r="ASV250" s="17"/>
      <c r="ASW250" s="17"/>
      <c r="ASX250" s="17"/>
      <c r="ASY250" s="17"/>
      <c r="ASZ250" s="17"/>
      <c r="ATA250" s="17"/>
      <c r="ATB250" s="17"/>
      <c r="ATC250" s="17"/>
      <c r="ATD250" s="17"/>
      <c r="ATE250" s="17"/>
      <c r="ATF250" s="17"/>
      <c r="ATG250" s="17"/>
      <c r="ATH250" s="17"/>
      <c r="ATI250" s="17"/>
      <c r="ATJ250" s="17"/>
      <c r="ATK250" s="17"/>
      <c r="ATL250" s="17"/>
      <c r="ATM250" s="17"/>
      <c r="ATN250" s="17"/>
      <c r="ATO250" s="17"/>
      <c r="ATP250" s="17"/>
      <c r="ATQ250" s="17"/>
      <c r="ATR250" s="17"/>
      <c r="ATS250" s="17"/>
      <c r="ATT250" s="17"/>
      <c r="ATU250" s="17"/>
      <c r="ATV250" s="17"/>
      <c r="ATW250" s="17"/>
      <c r="ATX250" s="17"/>
      <c r="ATY250" s="17"/>
      <c r="ATZ250" s="17"/>
      <c r="AUA250" s="17"/>
      <c r="AUB250" s="17"/>
      <c r="AUC250" s="17"/>
      <c r="AUD250" s="17"/>
      <c r="AUE250" s="17"/>
      <c r="AUF250" s="17"/>
      <c r="AUG250" s="17"/>
      <c r="AUH250" s="17"/>
      <c r="AUI250" s="17"/>
      <c r="AUJ250" s="17"/>
      <c r="AUK250" s="17"/>
      <c r="AUL250" s="17"/>
      <c r="AUM250" s="17"/>
      <c r="AUN250" s="17"/>
      <c r="AUO250" s="17"/>
      <c r="AUP250" s="17"/>
      <c r="AUQ250" s="17"/>
      <c r="AUR250" s="17"/>
      <c r="AUS250" s="17"/>
      <c r="AUT250" s="17"/>
      <c r="AUU250" s="17"/>
      <c r="AUV250" s="17"/>
      <c r="AUW250" s="17"/>
      <c r="AUX250" s="17"/>
      <c r="AUY250" s="17"/>
      <c r="AUZ250" s="17"/>
      <c r="AVA250" s="17"/>
      <c r="AVB250" s="17"/>
      <c r="AVC250" s="17"/>
      <c r="AVD250" s="17"/>
      <c r="AVE250" s="17"/>
      <c r="AVF250" s="17"/>
      <c r="AVG250" s="17"/>
      <c r="AVH250" s="17"/>
      <c r="AVI250" s="17"/>
      <c r="AVJ250" s="17"/>
      <c r="AVK250" s="17"/>
      <c r="AVL250" s="17"/>
      <c r="AVM250" s="17"/>
      <c r="AVN250" s="17"/>
      <c r="AVO250" s="17"/>
      <c r="AVP250" s="17"/>
      <c r="AVQ250" s="17"/>
      <c r="AVR250" s="17"/>
      <c r="AVS250" s="17"/>
      <c r="AVT250" s="17"/>
      <c r="AVU250" s="17"/>
      <c r="AVV250" s="17"/>
      <c r="AVW250" s="17"/>
      <c r="AVX250" s="17"/>
      <c r="AVY250" s="17"/>
      <c r="AVZ250" s="17"/>
      <c r="AWA250" s="17"/>
      <c r="AWB250" s="17"/>
      <c r="AWC250" s="17"/>
      <c r="AWD250" s="17"/>
      <c r="AWE250" s="17"/>
      <c r="AWF250" s="17"/>
      <c r="AWG250" s="17"/>
      <c r="AWH250" s="17"/>
      <c r="AWI250" s="17"/>
      <c r="AWJ250" s="17"/>
      <c r="AWK250" s="17"/>
      <c r="AWL250" s="17"/>
      <c r="AWM250" s="17"/>
      <c r="AWN250" s="17"/>
      <c r="AWO250" s="17"/>
      <c r="AWP250" s="17"/>
      <c r="AWQ250" s="17"/>
      <c r="AWR250" s="17"/>
      <c r="AWS250" s="17"/>
      <c r="AWT250" s="17"/>
      <c r="AWU250" s="17"/>
      <c r="AWV250" s="17"/>
      <c r="AWW250" s="17"/>
      <c r="AWX250" s="17"/>
      <c r="AWY250" s="17"/>
      <c r="AWZ250" s="17"/>
      <c r="AXA250" s="17"/>
      <c r="AXB250" s="17"/>
      <c r="AXC250" s="17"/>
      <c r="AXD250" s="17"/>
      <c r="AXE250" s="17"/>
      <c r="AXF250" s="17"/>
      <c r="AXG250" s="17"/>
      <c r="AXH250" s="17"/>
      <c r="AXI250" s="17"/>
      <c r="AXJ250" s="17"/>
      <c r="AXK250" s="17"/>
      <c r="AXL250" s="17"/>
      <c r="AXM250" s="17"/>
      <c r="AXN250" s="17"/>
      <c r="AXO250" s="17"/>
      <c r="AXP250" s="17"/>
      <c r="AXQ250" s="17"/>
      <c r="AXR250" s="17"/>
      <c r="AXS250" s="17"/>
      <c r="AXT250" s="17"/>
      <c r="AXU250" s="17"/>
      <c r="AXV250" s="17"/>
      <c r="AXW250" s="17"/>
      <c r="AXX250" s="17"/>
      <c r="AXY250" s="17"/>
      <c r="AXZ250" s="17"/>
      <c r="AYA250" s="17"/>
      <c r="AYB250" s="17"/>
      <c r="AYC250" s="17"/>
      <c r="AYD250" s="17"/>
      <c r="AYE250" s="17"/>
      <c r="AYF250" s="17"/>
      <c r="AYG250" s="17"/>
      <c r="AYH250" s="17"/>
      <c r="AYI250" s="17"/>
      <c r="AYJ250" s="17"/>
      <c r="AYK250" s="17"/>
      <c r="AYL250" s="17"/>
      <c r="AYM250" s="17"/>
      <c r="AYN250" s="17"/>
      <c r="AYO250" s="17"/>
      <c r="AYP250" s="17"/>
      <c r="AYQ250" s="17"/>
      <c r="AYR250" s="17"/>
      <c r="AYS250" s="17"/>
      <c r="AYT250" s="17"/>
      <c r="AYU250" s="17"/>
      <c r="AYV250" s="17"/>
      <c r="AYW250" s="17"/>
      <c r="AYX250" s="17"/>
      <c r="AYY250" s="17"/>
      <c r="AYZ250" s="17"/>
      <c r="AZA250" s="17"/>
      <c r="AZB250" s="17"/>
      <c r="AZC250" s="17"/>
      <c r="AZD250" s="17"/>
      <c r="AZE250" s="17"/>
      <c r="AZF250" s="17"/>
      <c r="AZG250" s="17"/>
      <c r="AZH250" s="17"/>
      <c r="AZI250" s="17"/>
      <c r="AZJ250" s="17"/>
      <c r="AZK250" s="17"/>
      <c r="AZL250" s="17"/>
      <c r="AZM250" s="17"/>
      <c r="AZN250" s="17"/>
      <c r="AZO250" s="17"/>
      <c r="AZP250" s="17"/>
      <c r="AZQ250" s="17"/>
      <c r="AZR250" s="17"/>
      <c r="AZS250" s="17"/>
      <c r="AZT250" s="17"/>
      <c r="AZU250" s="17"/>
      <c r="AZV250" s="17"/>
      <c r="AZW250" s="17"/>
      <c r="AZX250" s="17"/>
      <c r="AZY250" s="17"/>
      <c r="AZZ250" s="17"/>
      <c r="BAA250" s="17"/>
      <c r="BAB250" s="17"/>
      <c r="BAC250" s="17"/>
      <c r="BAD250" s="17"/>
      <c r="BAE250" s="17"/>
      <c r="BAF250" s="17"/>
      <c r="BAG250" s="17"/>
      <c r="BAH250" s="17"/>
      <c r="BAI250" s="17"/>
      <c r="BAJ250" s="17"/>
      <c r="BAK250" s="17"/>
      <c r="BAL250" s="17"/>
      <c r="BAM250" s="17"/>
      <c r="BAN250" s="17"/>
      <c r="BAO250" s="17"/>
      <c r="BAP250" s="17"/>
      <c r="BAQ250" s="17"/>
      <c r="BAR250" s="17"/>
      <c r="BAS250" s="17"/>
      <c r="BAT250" s="17"/>
      <c r="BAU250" s="17"/>
      <c r="BAV250" s="17"/>
      <c r="BAW250" s="17"/>
      <c r="BAX250" s="17"/>
      <c r="BAY250" s="17"/>
      <c r="BAZ250" s="17"/>
      <c r="BBA250" s="17"/>
      <c r="BBB250" s="17"/>
      <c r="BBC250" s="17"/>
      <c r="BBD250" s="17"/>
      <c r="BBE250" s="17"/>
      <c r="BBF250" s="17"/>
      <c r="BBG250" s="17"/>
      <c r="BBH250" s="17"/>
      <c r="BBI250" s="17"/>
      <c r="BBJ250" s="17"/>
      <c r="BBK250" s="17"/>
      <c r="BBL250" s="17"/>
      <c r="BBM250" s="17"/>
      <c r="BBN250" s="17"/>
      <c r="BBO250" s="17"/>
      <c r="BBP250" s="17"/>
      <c r="BBQ250" s="17"/>
      <c r="BBR250" s="17"/>
      <c r="BBS250" s="17"/>
      <c r="BBT250" s="17"/>
      <c r="BBU250" s="17"/>
      <c r="BBV250" s="17"/>
      <c r="BBW250" s="17"/>
      <c r="BBX250" s="17"/>
      <c r="BBY250" s="17"/>
      <c r="BBZ250" s="17"/>
      <c r="BCA250" s="17"/>
      <c r="BCB250" s="17"/>
      <c r="BCC250" s="17"/>
      <c r="BCD250" s="17"/>
      <c r="BCE250" s="17"/>
      <c r="BCF250" s="17"/>
      <c r="BCG250" s="17"/>
      <c r="BCH250" s="17"/>
      <c r="BCI250" s="17"/>
      <c r="BCJ250" s="17"/>
      <c r="BCK250" s="17"/>
      <c r="BCL250" s="17"/>
      <c r="BCM250" s="17"/>
      <c r="BCN250" s="17"/>
      <c r="BCO250" s="17"/>
      <c r="BCP250" s="17"/>
      <c r="BCQ250" s="17"/>
      <c r="BCR250" s="17"/>
      <c r="BCS250" s="17"/>
      <c r="BCT250" s="17"/>
      <c r="BCU250" s="17"/>
      <c r="BCV250" s="17"/>
      <c r="BCW250" s="17"/>
      <c r="BCX250" s="17"/>
      <c r="BCY250" s="17"/>
      <c r="BCZ250" s="17"/>
      <c r="BDA250" s="17"/>
      <c r="BDB250" s="17"/>
      <c r="BDC250" s="17"/>
      <c r="BDD250" s="17"/>
      <c r="BDE250" s="17"/>
      <c r="BDF250" s="17"/>
      <c r="BDG250" s="17"/>
      <c r="BDH250" s="17"/>
      <c r="BDI250" s="17"/>
      <c r="BDJ250" s="17"/>
      <c r="BDK250" s="17"/>
      <c r="BDL250" s="17"/>
      <c r="BDM250" s="17"/>
      <c r="BDN250" s="17"/>
      <c r="BDO250" s="17"/>
      <c r="BDP250" s="17"/>
      <c r="BDQ250" s="17"/>
      <c r="BDR250" s="17"/>
      <c r="BDS250" s="17"/>
      <c r="BDT250" s="17"/>
      <c r="BDU250" s="17"/>
      <c r="BDV250" s="17"/>
      <c r="BDW250" s="17"/>
      <c r="BDX250" s="17"/>
      <c r="BDY250" s="17"/>
      <c r="BDZ250" s="17"/>
      <c r="BEA250" s="17"/>
      <c r="BEB250" s="17"/>
      <c r="BEC250" s="17"/>
      <c r="BED250" s="17"/>
      <c r="BEE250" s="17"/>
      <c r="BEF250" s="17"/>
      <c r="BEG250" s="17"/>
      <c r="BEH250" s="17"/>
      <c r="BEI250" s="17"/>
      <c r="BEJ250" s="17"/>
      <c r="BEK250" s="17"/>
      <c r="BEL250" s="17"/>
      <c r="BEM250" s="17"/>
      <c r="BEN250" s="17"/>
      <c r="BEO250" s="17"/>
      <c r="BEP250" s="17"/>
      <c r="BEQ250" s="17"/>
      <c r="BER250" s="17"/>
      <c r="BES250" s="17"/>
      <c r="BET250" s="17"/>
      <c r="BEU250" s="17"/>
      <c r="BEV250" s="17"/>
      <c r="BEW250" s="17"/>
      <c r="BEX250" s="17"/>
      <c r="BEY250" s="17"/>
      <c r="BEZ250" s="17"/>
      <c r="BFA250" s="17"/>
      <c r="BFB250" s="17"/>
      <c r="BFC250" s="17"/>
      <c r="BFD250" s="17"/>
      <c r="BFE250" s="17"/>
      <c r="BFF250" s="17"/>
      <c r="BFG250" s="17"/>
      <c r="BFH250" s="17"/>
      <c r="BFI250" s="17"/>
      <c r="BFJ250" s="17"/>
      <c r="BFK250" s="17"/>
      <c r="BFL250" s="17"/>
      <c r="BFM250" s="17"/>
      <c r="BFN250" s="17"/>
      <c r="BFO250" s="17"/>
      <c r="BFP250" s="17"/>
      <c r="BFQ250" s="17"/>
      <c r="BFR250" s="17"/>
      <c r="BFS250" s="17"/>
      <c r="BFT250" s="17"/>
      <c r="BFU250" s="17"/>
      <c r="BFV250" s="17"/>
      <c r="BFW250" s="17"/>
      <c r="BFX250" s="17"/>
      <c r="BFY250" s="17"/>
      <c r="BFZ250" s="17"/>
      <c r="BGA250" s="17"/>
      <c r="BGB250" s="17"/>
      <c r="BGC250" s="17"/>
      <c r="BGD250" s="17"/>
      <c r="BGE250" s="17"/>
      <c r="BGF250" s="17"/>
      <c r="BGG250" s="17"/>
      <c r="BGH250" s="17"/>
      <c r="BGI250" s="17"/>
      <c r="BGJ250" s="17"/>
      <c r="BGK250" s="17"/>
      <c r="BGL250" s="17"/>
      <c r="BGM250" s="17"/>
      <c r="BGN250" s="17"/>
      <c r="BGO250" s="17"/>
      <c r="BGP250" s="17"/>
      <c r="BGQ250" s="17"/>
      <c r="BGR250" s="17"/>
      <c r="BGS250" s="17"/>
      <c r="BGT250" s="17"/>
      <c r="BGU250" s="17"/>
      <c r="BGV250" s="17"/>
      <c r="BGW250" s="17"/>
      <c r="BGX250" s="17"/>
      <c r="BGY250" s="17"/>
      <c r="BGZ250" s="17"/>
      <c r="BHA250" s="17"/>
      <c r="BHB250" s="17"/>
      <c r="BHC250" s="17"/>
      <c r="BHD250" s="17"/>
      <c r="BHE250" s="17"/>
      <c r="BHF250" s="17"/>
      <c r="BHG250" s="17"/>
      <c r="BHH250" s="17"/>
      <c r="BHI250" s="17"/>
      <c r="BHJ250" s="17"/>
      <c r="BHK250" s="17"/>
      <c r="BHL250" s="17"/>
      <c r="BHM250" s="17"/>
      <c r="BHN250" s="17"/>
      <c r="BHO250" s="17"/>
      <c r="BHP250" s="17"/>
      <c r="BHQ250" s="17"/>
      <c r="BHR250" s="17"/>
      <c r="BHS250" s="17"/>
      <c r="BHT250" s="17"/>
      <c r="BHU250" s="17"/>
      <c r="BHV250" s="17"/>
      <c r="BHW250" s="17"/>
      <c r="BHX250" s="17"/>
      <c r="BHY250" s="17"/>
      <c r="BHZ250" s="17"/>
      <c r="BIA250" s="17"/>
      <c r="BIB250" s="17"/>
      <c r="BIC250" s="17"/>
      <c r="BID250" s="17"/>
      <c r="BIE250" s="17"/>
      <c r="BIF250" s="17"/>
      <c r="BIG250" s="17"/>
      <c r="BIH250" s="17"/>
      <c r="BII250" s="17"/>
      <c r="BIJ250" s="17"/>
      <c r="BIK250" s="17"/>
      <c r="BIL250" s="17"/>
      <c r="BIM250" s="17"/>
      <c r="BIN250" s="17"/>
      <c r="BIO250" s="17"/>
      <c r="BIP250" s="17"/>
      <c r="BIQ250" s="17"/>
      <c r="BIR250" s="17"/>
      <c r="BIS250" s="17"/>
      <c r="BIT250" s="17"/>
      <c r="BIU250" s="17"/>
      <c r="BIV250" s="17"/>
      <c r="BIW250" s="17"/>
      <c r="BIX250" s="17"/>
      <c r="BIY250" s="17"/>
      <c r="BIZ250" s="17"/>
      <c r="BJA250" s="17"/>
      <c r="BJB250" s="17"/>
      <c r="BJC250" s="17"/>
      <c r="BJD250" s="17"/>
      <c r="BJE250" s="17"/>
      <c r="BJF250" s="17"/>
      <c r="BJG250" s="17"/>
      <c r="BJH250" s="17"/>
      <c r="BJI250" s="17"/>
      <c r="BJJ250" s="17"/>
      <c r="BJK250" s="17"/>
      <c r="BJL250" s="17"/>
      <c r="BJM250" s="17"/>
      <c r="BJN250" s="17"/>
      <c r="BJO250" s="17"/>
      <c r="BJP250" s="17"/>
      <c r="BJQ250" s="17"/>
      <c r="BJR250" s="17"/>
      <c r="BJS250" s="17"/>
      <c r="BJT250" s="17"/>
      <c r="BJU250" s="17"/>
      <c r="BJV250" s="17"/>
      <c r="BJW250" s="17"/>
      <c r="BJX250" s="17"/>
      <c r="BJY250" s="17"/>
      <c r="BJZ250" s="17"/>
      <c r="BKA250" s="17"/>
      <c r="BKB250" s="17"/>
      <c r="BKC250" s="17"/>
      <c r="BKD250" s="17"/>
      <c r="BKE250" s="17"/>
      <c r="BKF250" s="17"/>
      <c r="BKG250" s="17"/>
      <c r="BKH250" s="17"/>
      <c r="BKI250" s="17"/>
      <c r="BKJ250" s="17"/>
      <c r="BKK250" s="17"/>
      <c r="BKL250" s="17"/>
      <c r="BKM250" s="17"/>
      <c r="BKN250" s="17"/>
      <c r="BKO250" s="17"/>
      <c r="BKP250" s="17"/>
      <c r="BKQ250" s="17"/>
      <c r="BKR250" s="17"/>
      <c r="BKS250" s="17"/>
      <c r="BKT250" s="17"/>
      <c r="BKU250" s="17"/>
      <c r="BKV250" s="17"/>
      <c r="BKW250" s="17"/>
      <c r="BKX250" s="17"/>
      <c r="BKY250" s="17"/>
      <c r="BKZ250" s="17"/>
      <c r="BLA250" s="17"/>
      <c r="BLB250" s="17"/>
      <c r="BLC250" s="17"/>
      <c r="BLD250" s="17"/>
      <c r="BLE250" s="17"/>
      <c r="BLF250" s="17"/>
      <c r="BLG250" s="17"/>
      <c r="BLH250" s="17"/>
      <c r="BLI250" s="17"/>
      <c r="BLJ250" s="17"/>
      <c r="BLK250" s="17"/>
      <c r="BLL250" s="17"/>
      <c r="BLM250" s="17"/>
      <c r="BLN250" s="17"/>
      <c r="BLO250" s="17"/>
      <c r="BLP250" s="17"/>
      <c r="BLQ250" s="17"/>
      <c r="BLR250" s="17"/>
      <c r="BLS250" s="17"/>
      <c r="BLT250" s="17"/>
      <c r="BLU250" s="17"/>
      <c r="BLV250" s="17"/>
      <c r="BLW250" s="17"/>
      <c r="BLX250" s="17"/>
      <c r="BLY250" s="17"/>
      <c r="BLZ250" s="17"/>
      <c r="BMA250" s="17"/>
      <c r="BMB250" s="17"/>
      <c r="BMC250" s="17"/>
      <c r="BMD250" s="17"/>
      <c r="BME250" s="17"/>
      <c r="BMF250" s="17"/>
      <c r="BMG250" s="17"/>
      <c r="BMH250" s="17"/>
      <c r="BMI250" s="17"/>
      <c r="BMJ250" s="17"/>
      <c r="BMK250" s="17"/>
      <c r="BML250" s="17"/>
      <c r="BMM250" s="17"/>
      <c r="BMN250" s="17"/>
      <c r="BMO250" s="17"/>
      <c r="BMP250" s="17"/>
      <c r="BMQ250" s="17"/>
      <c r="BMR250" s="17"/>
      <c r="BMS250" s="17"/>
      <c r="BMT250" s="17"/>
      <c r="BMU250" s="17"/>
      <c r="BMV250" s="17"/>
      <c r="BMW250" s="17"/>
      <c r="BMX250" s="17"/>
      <c r="BMY250" s="17"/>
      <c r="BMZ250" s="17"/>
      <c r="BNA250" s="17"/>
      <c r="BNB250" s="17"/>
      <c r="BNC250" s="17"/>
      <c r="BND250" s="17"/>
      <c r="BNE250" s="17"/>
      <c r="BNF250" s="17"/>
      <c r="BNG250" s="17"/>
      <c r="BNH250" s="17"/>
      <c r="BNI250" s="17"/>
      <c r="BNJ250" s="17"/>
      <c r="BNK250" s="17"/>
      <c r="BNL250" s="17"/>
      <c r="BNM250" s="17"/>
      <c r="BNN250" s="17"/>
      <c r="BNO250" s="17"/>
      <c r="BNP250" s="17"/>
      <c r="BNQ250" s="17"/>
      <c r="BNR250" s="17"/>
      <c r="BNS250" s="17"/>
      <c r="BNT250" s="17"/>
      <c r="BNU250" s="17"/>
      <c r="BNV250" s="17"/>
      <c r="BNW250" s="17"/>
      <c r="BNX250" s="17"/>
      <c r="BNY250" s="17"/>
      <c r="BNZ250" s="17"/>
      <c r="BOA250" s="17"/>
      <c r="BOB250" s="17"/>
      <c r="BOC250" s="17"/>
      <c r="BOD250" s="17"/>
      <c r="BOE250" s="17"/>
      <c r="BOF250" s="17"/>
      <c r="BOG250" s="17"/>
      <c r="BOH250" s="17"/>
      <c r="BOI250" s="17"/>
      <c r="BOJ250" s="17"/>
      <c r="BOK250" s="17"/>
      <c r="BOL250" s="17"/>
      <c r="BOM250" s="17"/>
      <c r="BON250" s="17"/>
      <c r="BOO250" s="17"/>
      <c r="BOP250" s="17"/>
      <c r="BOQ250" s="17"/>
      <c r="BOR250" s="17"/>
      <c r="BOS250" s="17"/>
      <c r="BOT250" s="17"/>
      <c r="BOU250" s="17"/>
      <c r="BOV250" s="17"/>
      <c r="BOW250" s="17"/>
      <c r="BOX250" s="17"/>
      <c r="BOY250" s="17"/>
      <c r="BOZ250" s="17"/>
      <c r="BPA250" s="17"/>
      <c r="BPB250" s="17"/>
      <c r="BPC250" s="17"/>
      <c r="BPD250" s="17"/>
      <c r="BPE250" s="17"/>
      <c r="BPF250" s="17"/>
      <c r="BPG250" s="17"/>
      <c r="BPH250" s="17"/>
      <c r="BPI250" s="17"/>
      <c r="BPJ250" s="17"/>
      <c r="BPK250" s="17"/>
      <c r="BPL250" s="17"/>
      <c r="BPM250" s="17"/>
      <c r="BPN250" s="17"/>
      <c r="BPO250" s="17"/>
      <c r="BPP250" s="17"/>
      <c r="BPQ250" s="17"/>
      <c r="BPR250" s="17"/>
      <c r="BPS250" s="17"/>
      <c r="BPT250" s="17"/>
      <c r="BPU250" s="17"/>
      <c r="BPV250" s="17"/>
      <c r="BPW250" s="17"/>
      <c r="BPX250" s="17"/>
      <c r="BPY250" s="17"/>
      <c r="BPZ250" s="17"/>
      <c r="BQA250" s="17"/>
      <c r="BQB250" s="17"/>
      <c r="BQC250" s="17"/>
      <c r="BQD250" s="17"/>
      <c r="BQE250" s="17"/>
      <c r="BQF250" s="17"/>
      <c r="BQG250" s="17"/>
      <c r="BQH250" s="17"/>
      <c r="BQI250" s="17"/>
      <c r="BQJ250" s="17"/>
      <c r="BQK250" s="17"/>
      <c r="BQL250" s="17"/>
      <c r="BQM250" s="17"/>
      <c r="BQN250" s="17"/>
      <c r="BQO250" s="17"/>
      <c r="BQP250" s="17"/>
      <c r="BQQ250" s="17"/>
      <c r="BQR250" s="17"/>
      <c r="BQS250" s="17"/>
      <c r="BQT250" s="17"/>
      <c r="BQU250" s="17"/>
      <c r="BQV250" s="17"/>
      <c r="BQW250" s="17"/>
      <c r="BQX250" s="17"/>
      <c r="BQY250" s="17"/>
      <c r="BQZ250" s="17"/>
      <c r="BRA250" s="17"/>
      <c r="BRB250" s="17"/>
      <c r="BRC250" s="17"/>
      <c r="BRD250" s="17"/>
      <c r="BRE250" s="17"/>
      <c r="BRF250" s="17"/>
      <c r="BRG250" s="17"/>
      <c r="BRH250" s="17"/>
      <c r="BRI250" s="17"/>
      <c r="BRJ250" s="17"/>
      <c r="BRK250" s="17"/>
      <c r="BRL250" s="17"/>
      <c r="BRM250" s="17"/>
      <c r="BRN250" s="17"/>
      <c r="BRO250" s="17"/>
      <c r="BRP250" s="17"/>
      <c r="BRQ250" s="17"/>
      <c r="BRR250" s="17"/>
      <c r="BRS250" s="17"/>
      <c r="BRT250" s="17"/>
      <c r="BRU250" s="17"/>
      <c r="BRV250" s="17"/>
      <c r="BRW250" s="17"/>
      <c r="BRX250" s="17"/>
      <c r="BRY250" s="17"/>
      <c r="BRZ250" s="17"/>
      <c r="BSA250" s="17"/>
      <c r="BSB250" s="17"/>
      <c r="BSC250" s="17"/>
      <c r="BSD250" s="17"/>
      <c r="BSE250" s="17"/>
      <c r="BSF250" s="17"/>
      <c r="BSG250" s="17"/>
      <c r="BSH250" s="17"/>
      <c r="BSI250" s="17"/>
      <c r="BSJ250" s="17"/>
      <c r="BSK250" s="17"/>
      <c r="BSL250" s="17"/>
      <c r="BSM250" s="17"/>
      <c r="BSN250" s="17"/>
      <c r="BSO250" s="17"/>
      <c r="BSP250" s="17"/>
      <c r="BSQ250" s="17"/>
      <c r="BSR250" s="17"/>
      <c r="BSS250" s="17"/>
      <c r="BST250" s="17"/>
      <c r="BSU250" s="17"/>
      <c r="BSV250" s="17"/>
      <c r="BSW250" s="17"/>
      <c r="BSX250" s="17"/>
      <c r="BSY250" s="17"/>
      <c r="BSZ250" s="17"/>
      <c r="BTA250" s="17"/>
      <c r="BTB250" s="17"/>
      <c r="BTC250" s="17"/>
      <c r="BTD250" s="17"/>
      <c r="BTE250" s="17"/>
      <c r="BTF250" s="17"/>
      <c r="BTG250" s="17"/>
      <c r="BTH250" s="17"/>
      <c r="BTI250" s="17"/>
      <c r="BTJ250" s="17"/>
      <c r="BTK250" s="17"/>
      <c r="BTL250" s="17"/>
      <c r="BTM250" s="17"/>
      <c r="BTN250" s="17"/>
      <c r="BTO250" s="17"/>
      <c r="BTP250" s="17"/>
      <c r="BTQ250" s="17"/>
      <c r="BTR250" s="17"/>
      <c r="BTS250" s="17"/>
      <c r="BTT250" s="17"/>
      <c r="BTU250" s="17"/>
      <c r="BTV250" s="17"/>
      <c r="BTW250" s="17"/>
      <c r="BTX250" s="17"/>
      <c r="BTY250" s="17"/>
      <c r="BTZ250" s="17"/>
      <c r="BUA250" s="17"/>
      <c r="BUB250" s="17"/>
      <c r="BUC250" s="17"/>
      <c r="BUD250" s="17"/>
      <c r="BUE250" s="17"/>
      <c r="BUF250" s="17"/>
      <c r="BUG250" s="17"/>
      <c r="BUH250" s="17"/>
      <c r="BUI250" s="17"/>
      <c r="BUJ250" s="17"/>
      <c r="BUK250" s="17"/>
      <c r="BUL250" s="17"/>
      <c r="BUM250" s="17"/>
      <c r="BUN250" s="17"/>
      <c r="BUO250" s="17"/>
      <c r="BUP250" s="17"/>
      <c r="BUQ250" s="17"/>
      <c r="BUR250" s="17"/>
      <c r="BUS250" s="17"/>
      <c r="BUT250" s="17"/>
      <c r="BUU250" s="17"/>
      <c r="BUV250" s="17"/>
      <c r="BUW250" s="17"/>
      <c r="BUX250" s="17"/>
      <c r="BUY250" s="17"/>
      <c r="BUZ250" s="17"/>
      <c r="BVA250" s="17"/>
      <c r="BVB250" s="17"/>
      <c r="BVC250" s="17"/>
      <c r="BVD250" s="17"/>
      <c r="BVE250" s="17"/>
      <c r="BVF250" s="17"/>
      <c r="BVG250" s="17"/>
      <c r="BVH250" s="17"/>
      <c r="BVI250" s="17"/>
      <c r="BVJ250" s="17"/>
      <c r="BVK250" s="17"/>
      <c r="BVL250" s="17"/>
      <c r="BVM250" s="17"/>
      <c r="BVN250" s="17"/>
      <c r="BVO250" s="17"/>
      <c r="BVP250" s="17"/>
      <c r="BVQ250" s="17"/>
      <c r="BVR250" s="17"/>
      <c r="BVS250" s="17"/>
      <c r="BVT250" s="17"/>
      <c r="BVU250" s="17"/>
      <c r="BVV250" s="17"/>
      <c r="BVW250" s="17"/>
      <c r="BVX250" s="17"/>
      <c r="BVY250" s="17"/>
      <c r="BVZ250" s="17"/>
      <c r="BWA250" s="17"/>
      <c r="BWB250" s="17"/>
      <c r="BWC250" s="17"/>
      <c r="BWD250" s="17"/>
      <c r="BWE250" s="17"/>
      <c r="BWF250" s="17"/>
      <c r="BWG250" s="17"/>
      <c r="BWH250" s="17"/>
      <c r="BWI250" s="17"/>
      <c r="BWJ250" s="17"/>
      <c r="BWK250" s="17"/>
      <c r="BWL250" s="17"/>
      <c r="BWM250" s="17"/>
      <c r="BWN250" s="17"/>
      <c r="BWO250" s="17"/>
      <c r="BWP250" s="17"/>
      <c r="BWQ250" s="17"/>
      <c r="BWR250" s="17"/>
      <c r="BWS250" s="17"/>
      <c r="BWT250" s="17"/>
      <c r="BWU250" s="17"/>
      <c r="BWV250" s="17"/>
      <c r="BWW250" s="17"/>
      <c r="BWX250" s="17"/>
      <c r="BWY250" s="17"/>
      <c r="BWZ250" s="17"/>
      <c r="BXA250" s="17"/>
      <c r="BXB250" s="17"/>
      <c r="BXC250" s="17"/>
      <c r="BXD250" s="17"/>
      <c r="BXE250" s="17"/>
      <c r="BXF250" s="17"/>
      <c r="BXG250" s="17"/>
      <c r="BXH250" s="17"/>
      <c r="BXI250" s="17"/>
      <c r="BXJ250" s="17"/>
      <c r="BXK250" s="17"/>
      <c r="BXL250" s="17"/>
      <c r="BXM250" s="17"/>
      <c r="BXN250" s="17"/>
      <c r="BXO250" s="17"/>
      <c r="BXP250" s="17"/>
      <c r="BXQ250" s="17"/>
      <c r="BXR250" s="17"/>
      <c r="BXS250" s="17"/>
      <c r="BXT250" s="17"/>
      <c r="BXU250" s="17"/>
      <c r="BXV250" s="17"/>
      <c r="BXW250" s="17"/>
      <c r="BXX250" s="17"/>
      <c r="BXY250" s="17"/>
      <c r="BXZ250" s="17"/>
      <c r="BYA250" s="17"/>
      <c r="BYB250" s="17"/>
      <c r="BYC250" s="17"/>
      <c r="BYD250" s="17"/>
      <c r="BYE250" s="17"/>
      <c r="BYF250" s="17"/>
      <c r="BYG250" s="17"/>
      <c r="BYH250" s="17"/>
      <c r="BYI250" s="17"/>
      <c r="BYJ250" s="17"/>
      <c r="BYK250" s="17"/>
      <c r="BYL250" s="17"/>
      <c r="BYM250" s="17"/>
      <c r="BYN250" s="17"/>
      <c r="BYO250" s="17"/>
      <c r="BYP250" s="17"/>
      <c r="BYQ250" s="17"/>
      <c r="BYR250" s="17"/>
      <c r="BYS250" s="17"/>
      <c r="BYT250" s="17"/>
      <c r="BYU250" s="17"/>
      <c r="BYV250" s="17"/>
      <c r="BYW250" s="17"/>
      <c r="BYX250" s="17"/>
      <c r="BYY250" s="17"/>
      <c r="BYZ250" s="17"/>
      <c r="BZA250" s="17"/>
      <c r="BZB250" s="17"/>
      <c r="BZC250" s="17"/>
      <c r="BZD250" s="17"/>
      <c r="BZE250" s="17"/>
      <c r="BZF250" s="17"/>
      <c r="BZG250" s="17"/>
      <c r="BZH250" s="17"/>
      <c r="BZI250" s="17"/>
      <c r="BZJ250" s="17"/>
      <c r="BZK250" s="17"/>
      <c r="BZL250" s="17"/>
      <c r="BZM250" s="17"/>
      <c r="BZN250" s="17"/>
      <c r="BZO250" s="17"/>
      <c r="BZP250" s="17"/>
      <c r="BZQ250" s="17"/>
      <c r="BZR250" s="17"/>
      <c r="BZS250" s="17"/>
      <c r="BZT250" s="17"/>
      <c r="BZU250" s="17"/>
      <c r="BZV250" s="17"/>
      <c r="BZW250" s="17"/>
      <c r="BZX250" s="17"/>
      <c r="BZY250" s="17"/>
      <c r="BZZ250" s="17"/>
      <c r="CAA250" s="17"/>
      <c r="CAB250" s="17"/>
      <c r="CAC250" s="17"/>
      <c r="CAD250" s="17"/>
      <c r="CAE250" s="17"/>
      <c r="CAF250" s="17"/>
      <c r="CAG250" s="17"/>
      <c r="CAH250" s="17"/>
      <c r="CAI250" s="17"/>
      <c r="CAJ250" s="17"/>
      <c r="CAK250" s="17"/>
      <c r="CAL250" s="17"/>
      <c r="CAM250" s="17"/>
      <c r="CAN250" s="17"/>
      <c r="CAO250" s="17"/>
      <c r="CAP250" s="17"/>
      <c r="CAQ250" s="17"/>
      <c r="CAR250" s="17"/>
      <c r="CAS250" s="17"/>
      <c r="CAT250" s="17"/>
      <c r="CAU250" s="17"/>
      <c r="CAV250" s="17"/>
      <c r="CAW250" s="17"/>
      <c r="CAX250" s="17"/>
      <c r="CAY250" s="17"/>
      <c r="CAZ250" s="17"/>
      <c r="CBA250" s="17"/>
      <c r="CBB250" s="17"/>
      <c r="CBC250" s="17"/>
      <c r="CBD250" s="17"/>
      <c r="CBE250" s="17"/>
      <c r="CBF250" s="17"/>
      <c r="CBG250" s="17"/>
      <c r="CBH250" s="17"/>
      <c r="CBI250" s="17"/>
      <c r="CBJ250" s="17"/>
      <c r="CBK250" s="17"/>
      <c r="CBL250" s="17"/>
      <c r="CBM250" s="17"/>
      <c r="CBN250" s="17"/>
      <c r="CBO250" s="17"/>
      <c r="CBP250" s="17"/>
      <c r="CBQ250" s="17"/>
      <c r="CBR250" s="17"/>
      <c r="CBS250" s="17"/>
      <c r="CBT250" s="17"/>
      <c r="CBU250" s="17"/>
      <c r="CBV250" s="17"/>
      <c r="CBW250" s="17"/>
      <c r="CBX250" s="17"/>
      <c r="CBY250" s="17"/>
      <c r="CBZ250" s="17"/>
      <c r="CCA250" s="17"/>
      <c r="CCB250" s="17"/>
      <c r="CCC250" s="17"/>
      <c r="CCD250" s="17"/>
      <c r="CCE250" s="17"/>
      <c r="CCF250" s="17"/>
      <c r="CCG250" s="17"/>
      <c r="CCH250" s="17"/>
      <c r="CCI250" s="17"/>
      <c r="CCJ250" s="17"/>
      <c r="CCK250" s="17"/>
      <c r="CCL250" s="17"/>
      <c r="CCM250" s="17"/>
      <c r="CCN250" s="17"/>
      <c r="CCO250" s="17"/>
      <c r="CCP250" s="17"/>
      <c r="CCQ250" s="17"/>
      <c r="CCR250" s="17"/>
      <c r="CCS250" s="17"/>
      <c r="CCT250" s="17"/>
      <c r="CCU250" s="17"/>
      <c r="CCV250" s="17"/>
      <c r="CCW250" s="17"/>
      <c r="CCX250" s="17"/>
      <c r="CCY250" s="17"/>
      <c r="CCZ250" s="17"/>
      <c r="CDA250" s="17"/>
      <c r="CDB250" s="17"/>
      <c r="CDC250" s="17"/>
      <c r="CDD250" s="17"/>
      <c r="CDE250" s="17"/>
      <c r="CDF250" s="17"/>
      <c r="CDG250" s="17"/>
      <c r="CDH250" s="17"/>
      <c r="CDI250" s="17"/>
      <c r="CDJ250" s="17"/>
      <c r="CDK250" s="17"/>
      <c r="CDL250" s="17"/>
      <c r="CDM250" s="17"/>
      <c r="CDN250" s="17"/>
      <c r="CDO250" s="17"/>
      <c r="CDP250" s="17"/>
      <c r="CDQ250" s="17"/>
      <c r="CDR250" s="17"/>
      <c r="CDS250" s="17"/>
      <c r="CDT250" s="17"/>
      <c r="CDU250" s="17"/>
    </row>
    <row r="251">
      <c r="A251" s="14" t="s">
        <v>2711</v>
      </c>
      <c r="B251" s="14" t="s">
        <v>4614</v>
      </c>
      <c r="C251" s="14" t="s">
        <v>2713</v>
      </c>
      <c r="D251" s="14" t="s">
        <v>4578</v>
      </c>
      <c r="E251" s="14" t="s">
        <v>4615</v>
      </c>
      <c r="F251" s="14" t="s">
        <v>2835</v>
      </c>
      <c r="I251" s="14" t="s">
        <v>4616</v>
      </c>
      <c r="J251" s="14" t="s">
        <v>2618</v>
      </c>
      <c r="K251" s="14" t="s">
        <v>2619</v>
      </c>
      <c r="L251" s="14" t="s">
        <v>2658</v>
      </c>
      <c r="M251" s="17"/>
      <c r="N251" s="14" t="s">
        <v>2690</v>
      </c>
      <c r="O251" s="14" t="s">
        <v>2690</v>
      </c>
      <c r="P251" s="14" t="s">
        <v>2690</v>
      </c>
      <c r="Q251" s="16">
        <v>11.0</v>
      </c>
      <c r="R251" s="16">
        <v>4112979.0</v>
      </c>
      <c r="S251" s="16">
        <v>4112979.0</v>
      </c>
      <c r="T251" s="14" t="s">
        <v>2631</v>
      </c>
      <c r="U251" s="14" t="s">
        <v>2630</v>
      </c>
      <c r="V251" s="14" t="s">
        <v>4617</v>
      </c>
      <c r="W251" s="14" t="s">
        <v>4618</v>
      </c>
      <c r="X251" s="16">
        <v>0.47</v>
      </c>
      <c r="Y251" s="17"/>
      <c r="Z251" s="16">
        <v>34.0</v>
      </c>
      <c r="AA251" s="16">
        <v>39.0</v>
      </c>
      <c r="AB251" s="17"/>
      <c r="AC251" s="16">
        <v>98.0</v>
      </c>
      <c r="AD251" s="16">
        <v>1305.0</v>
      </c>
      <c r="AE251" s="22">
        <v>45638.0</v>
      </c>
      <c r="AF251" s="17"/>
      <c r="AG251" s="14" t="s">
        <v>2876</v>
      </c>
      <c r="AI251" s="17"/>
      <c r="AJ251" s="17"/>
      <c r="AK251" s="17"/>
      <c r="AL251" s="16">
        <v>75.0</v>
      </c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4" t="s">
        <v>4579</v>
      </c>
      <c r="BB251" s="17"/>
      <c r="BC251" s="17"/>
      <c r="BD251" s="17"/>
      <c r="BE251" s="17"/>
      <c r="BF251" s="14" t="s">
        <v>2563</v>
      </c>
      <c r="BG251" s="16">
        <v>1.0</v>
      </c>
      <c r="BH251" s="14" t="s">
        <v>2564</v>
      </c>
      <c r="BI251" s="14" t="s">
        <v>2565</v>
      </c>
      <c r="BJ251" s="14" t="s">
        <v>2566</v>
      </c>
      <c r="BK251" s="17"/>
      <c r="BL251" s="17"/>
      <c r="BM251" s="16">
        <v>43.8</v>
      </c>
      <c r="BN251" s="17"/>
      <c r="BO251" s="17"/>
      <c r="BP251" s="17"/>
      <c r="BQ251" s="17"/>
      <c r="BR251" s="17"/>
      <c r="BS251" s="16">
        <v>0.0944</v>
      </c>
      <c r="BT251" s="16">
        <v>30.5092547</v>
      </c>
      <c r="BU251" s="14" t="s">
        <v>2567</v>
      </c>
      <c r="BV251" s="14" t="s">
        <v>3227</v>
      </c>
      <c r="BW251" s="14" t="s">
        <v>2702</v>
      </c>
      <c r="BX251" s="16">
        <v>2.0</v>
      </c>
      <c r="BY251" s="14" t="s">
        <v>2718</v>
      </c>
      <c r="BZ251" s="16">
        <v>928.0</v>
      </c>
      <c r="CA251" s="16">
        <v>-27676.0</v>
      </c>
      <c r="CB251" s="17"/>
      <c r="CC251" s="16">
        <v>30.5092547</v>
      </c>
      <c r="CD251" s="14" t="s">
        <v>2571</v>
      </c>
      <c r="CE251" s="16">
        <v>30.5092547</v>
      </c>
      <c r="CF251" s="14" t="s">
        <v>2572</v>
      </c>
      <c r="CH251" s="19">
        <v>41543.0</v>
      </c>
      <c r="CI251" s="14" t="s">
        <v>2573</v>
      </c>
      <c r="CJ251" s="14" t="s">
        <v>2719</v>
      </c>
      <c r="CK251" s="14" t="s">
        <v>2574</v>
      </c>
      <c r="CL251" s="14" t="s">
        <v>4580</v>
      </c>
      <c r="CM251" s="20">
        <v>2403358.0</v>
      </c>
      <c r="CN251" s="14" t="s">
        <v>4580</v>
      </c>
      <c r="CO251" s="14" t="s">
        <v>2563</v>
      </c>
      <c r="CP251" s="14" t="s">
        <v>2563</v>
      </c>
      <c r="CQ251" s="16">
        <v>1.4405</v>
      </c>
      <c r="CR251" s="16">
        <v>39.22</v>
      </c>
      <c r="CS251" s="14" t="s">
        <v>2574</v>
      </c>
      <c r="CT251" s="14" t="s">
        <v>4619</v>
      </c>
      <c r="CU251" s="14" t="s">
        <v>2577</v>
      </c>
      <c r="CV251" s="14" t="s">
        <v>4620</v>
      </c>
      <c r="CW251" s="14" t="s">
        <v>3451</v>
      </c>
      <c r="CX251" s="14" t="s">
        <v>2580</v>
      </c>
      <c r="CY251" s="16">
        <v>30.5092547</v>
      </c>
      <c r="CZ251" s="14" t="s">
        <v>2581</v>
      </c>
      <c r="DA251" s="14" t="s">
        <v>2563</v>
      </c>
      <c r="DB251" s="14" t="s">
        <v>2574</v>
      </c>
      <c r="DC251" s="17"/>
      <c r="DD251" s="14" t="s">
        <v>2722</v>
      </c>
      <c r="DE251" s="14" t="s">
        <v>2574</v>
      </c>
      <c r="DF251" s="14" t="s">
        <v>2563</v>
      </c>
      <c r="DG251" s="14" t="s">
        <v>4621</v>
      </c>
      <c r="DH251" s="14" t="s">
        <v>4622</v>
      </c>
      <c r="DI251" s="14" t="s">
        <v>2724</v>
      </c>
      <c r="DJ251" s="14" t="s">
        <v>4585</v>
      </c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  <c r="KL251" s="17"/>
      <c r="KM251" s="17"/>
      <c r="KN251" s="17"/>
      <c r="KO251" s="17"/>
      <c r="KP251" s="17"/>
      <c r="KQ251" s="17"/>
      <c r="KR251" s="17"/>
      <c r="KS251" s="17"/>
      <c r="KT251" s="17"/>
      <c r="KU251" s="17"/>
      <c r="KV251" s="17"/>
      <c r="KW251" s="17"/>
      <c r="KX251" s="17"/>
      <c r="KY251" s="17"/>
      <c r="KZ251" s="17"/>
      <c r="LA251" s="17"/>
      <c r="LB251" s="17"/>
      <c r="LC251" s="17"/>
      <c r="LD251" s="17"/>
      <c r="LE251" s="17"/>
      <c r="LF251" s="17"/>
      <c r="LG251" s="17"/>
      <c r="LH251" s="17"/>
      <c r="LI251" s="17"/>
      <c r="LJ251" s="17"/>
      <c r="LK251" s="17"/>
      <c r="LL251" s="17"/>
      <c r="LM251" s="17"/>
      <c r="LN251" s="17"/>
      <c r="LO251" s="17"/>
      <c r="LP251" s="17"/>
      <c r="LQ251" s="17"/>
      <c r="LR251" s="17"/>
      <c r="LS251" s="17"/>
      <c r="LT251" s="17"/>
      <c r="LU251" s="17"/>
      <c r="LV251" s="17"/>
      <c r="LW251" s="17"/>
      <c r="LX251" s="17"/>
      <c r="LY251" s="17"/>
      <c r="LZ251" s="17"/>
      <c r="MA251" s="17"/>
      <c r="MB251" s="17"/>
      <c r="MC251" s="17"/>
      <c r="MD251" s="17"/>
      <c r="ME251" s="17"/>
      <c r="MF251" s="17"/>
      <c r="MG251" s="17"/>
      <c r="MH251" s="17"/>
      <c r="MI251" s="17"/>
      <c r="MJ251" s="17"/>
      <c r="MK251" s="17"/>
      <c r="ML251" s="17"/>
      <c r="MM251" s="17"/>
      <c r="MN251" s="17"/>
      <c r="MO251" s="17"/>
      <c r="MP251" s="17"/>
      <c r="MQ251" s="17"/>
      <c r="MR251" s="17"/>
      <c r="MS251" s="17"/>
      <c r="MT251" s="17"/>
      <c r="MU251" s="17"/>
      <c r="MV251" s="17"/>
      <c r="MW251" s="17"/>
      <c r="MX251" s="17"/>
      <c r="MY251" s="17"/>
      <c r="MZ251" s="17"/>
      <c r="NA251" s="17"/>
      <c r="NB251" s="17"/>
      <c r="NC251" s="17"/>
      <c r="ND251" s="17"/>
      <c r="NE251" s="17"/>
      <c r="NF251" s="17"/>
      <c r="NG251" s="17"/>
      <c r="NH251" s="17"/>
      <c r="NI251" s="17"/>
      <c r="NJ251" s="17"/>
      <c r="NK251" s="17"/>
      <c r="NL251" s="17"/>
      <c r="NM251" s="17"/>
      <c r="NN251" s="17"/>
      <c r="NO251" s="17"/>
      <c r="NP251" s="17"/>
      <c r="NQ251" s="17"/>
      <c r="NR251" s="17"/>
      <c r="NS251" s="17"/>
      <c r="NT251" s="17"/>
      <c r="NU251" s="17"/>
      <c r="NV251" s="17"/>
      <c r="NW251" s="17"/>
      <c r="NX251" s="17"/>
      <c r="NY251" s="17"/>
      <c r="NZ251" s="17"/>
      <c r="OA251" s="17"/>
      <c r="OB251" s="17"/>
      <c r="OC251" s="17"/>
      <c r="OD251" s="17"/>
      <c r="OE251" s="17"/>
      <c r="OF251" s="17"/>
      <c r="OG251" s="17"/>
      <c r="OH251" s="17"/>
      <c r="OI251" s="17"/>
      <c r="OJ251" s="17"/>
      <c r="OK251" s="17"/>
      <c r="OL251" s="17"/>
      <c r="OM251" s="17"/>
      <c r="ON251" s="17"/>
      <c r="OO251" s="17"/>
      <c r="OP251" s="17"/>
      <c r="OQ251" s="17"/>
      <c r="OR251" s="17"/>
      <c r="OS251" s="17"/>
      <c r="OT251" s="17"/>
      <c r="OU251" s="17"/>
      <c r="OV251" s="17"/>
      <c r="OW251" s="17"/>
      <c r="OX251" s="17"/>
      <c r="OY251" s="17"/>
      <c r="OZ251" s="17"/>
      <c r="PA251" s="17"/>
      <c r="PB251" s="17"/>
      <c r="PC251" s="17"/>
      <c r="PD251" s="17"/>
      <c r="PE251" s="17"/>
      <c r="PF251" s="17"/>
      <c r="PG251" s="17"/>
      <c r="PH251" s="17"/>
      <c r="PI251" s="17"/>
      <c r="PJ251" s="17"/>
      <c r="PK251" s="17"/>
      <c r="PL251" s="17"/>
      <c r="PM251" s="17"/>
      <c r="PN251" s="17"/>
      <c r="PO251" s="17"/>
      <c r="PP251" s="17"/>
      <c r="PQ251" s="17"/>
      <c r="PR251" s="17"/>
      <c r="PS251" s="17"/>
      <c r="PT251" s="17"/>
      <c r="PU251" s="17"/>
      <c r="PV251" s="17"/>
      <c r="PW251" s="17"/>
      <c r="PX251" s="17"/>
      <c r="PY251" s="17"/>
      <c r="PZ251" s="17"/>
      <c r="QA251" s="17"/>
      <c r="QB251" s="17"/>
      <c r="QC251" s="17"/>
      <c r="QD251" s="17"/>
      <c r="QE251" s="17"/>
      <c r="QF251" s="17"/>
      <c r="QG251" s="17"/>
      <c r="QH251" s="17"/>
      <c r="QI251" s="17"/>
      <c r="QJ251" s="17"/>
      <c r="QK251" s="17"/>
      <c r="QL251" s="17"/>
      <c r="QM251" s="17"/>
      <c r="QN251" s="17"/>
      <c r="QO251" s="17"/>
      <c r="QP251" s="17"/>
      <c r="QQ251" s="17"/>
      <c r="QR251" s="17"/>
      <c r="QS251" s="17"/>
      <c r="QT251" s="17"/>
      <c r="QU251" s="17"/>
      <c r="QV251" s="17"/>
      <c r="QW251" s="17"/>
      <c r="QX251" s="17"/>
      <c r="QY251" s="17"/>
      <c r="QZ251" s="17"/>
      <c r="RA251" s="17"/>
      <c r="RB251" s="17"/>
      <c r="RC251" s="17"/>
      <c r="RD251" s="17"/>
      <c r="RE251" s="17"/>
      <c r="RF251" s="17"/>
      <c r="RG251" s="17"/>
      <c r="RH251" s="17"/>
      <c r="RI251" s="17"/>
      <c r="RJ251" s="17"/>
      <c r="RK251" s="17"/>
      <c r="RL251" s="17"/>
      <c r="RM251" s="17"/>
      <c r="RN251" s="17"/>
      <c r="RO251" s="17"/>
      <c r="RP251" s="17"/>
      <c r="RQ251" s="17"/>
      <c r="RR251" s="17"/>
      <c r="RS251" s="17"/>
      <c r="RT251" s="17"/>
      <c r="RU251" s="17"/>
      <c r="RV251" s="17"/>
      <c r="RW251" s="17"/>
      <c r="RX251" s="17"/>
      <c r="RY251" s="17"/>
      <c r="RZ251" s="17"/>
      <c r="SA251" s="17"/>
      <c r="SB251" s="17"/>
      <c r="SC251" s="17"/>
      <c r="SD251" s="17"/>
      <c r="SE251" s="17"/>
      <c r="SF251" s="17"/>
      <c r="SG251" s="17"/>
      <c r="SH251" s="17"/>
      <c r="SI251" s="17"/>
      <c r="SJ251" s="17"/>
      <c r="SK251" s="17"/>
      <c r="SL251" s="17"/>
      <c r="SM251" s="17"/>
      <c r="SN251" s="17"/>
      <c r="SO251" s="17"/>
      <c r="SP251" s="17"/>
      <c r="SQ251" s="17"/>
      <c r="SR251" s="17"/>
      <c r="SS251" s="17"/>
      <c r="ST251" s="17"/>
      <c r="SU251" s="17"/>
      <c r="SV251" s="17"/>
      <c r="SW251" s="17"/>
      <c r="SX251" s="17"/>
      <c r="SY251" s="17"/>
      <c r="SZ251" s="17"/>
      <c r="TA251" s="17"/>
      <c r="TB251" s="17"/>
      <c r="TC251" s="17"/>
      <c r="TD251" s="17"/>
      <c r="TE251" s="17"/>
      <c r="TF251" s="17"/>
      <c r="TG251" s="17"/>
      <c r="TH251" s="17"/>
      <c r="TI251" s="17"/>
      <c r="TJ251" s="17"/>
      <c r="TK251" s="17"/>
      <c r="TL251" s="17"/>
      <c r="TM251" s="17"/>
      <c r="TN251" s="17"/>
      <c r="TO251" s="17"/>
      <c r="TP251" s="17"/>
      <c r="TQ251" s="17"/>
      <c r="TR251" s="17"/>
      <c r="TS251" s="17"/>
      <c r="TT251" s="17"/>
      <c r="TU251" s="17"/>
      <c r="TV251" s="17"/>
      <c r="TW251" s="17"/>
      <c r="TX251" s="17"/>
      <c r="TY251" s="17"/>
      <c r="TZ251" s="17"/>
      <c r="UA251" s="17"/>
      <c r="UB251" s="17"/>
      <c r="UC251" s="17"/>
      <c r="UD251" s="17"/>
      <c r="UE251" s="17"/>
      <c r="UF251" s="17"/>
      <c r="UG251" s="17"/>
      <c r="UH251" s="17"/>
      <c r="UI251" s="17"/>
      <c r="UJ251" s="17"/>
      <c r="UK251" s="17"/>
      <c r="UL251" s="17"/>
      <c r="UM251" s="17"/>
      <c r="UN251" s="17"/>
      <c r="UO251" s="17"/>
      <c r="UP251" s="17"/>
      <c r="UQ251" s="17"/>
      <c r="UR251" s="17"/>
      <c r="US251" s="17"/>
      <c r="UT251" s="17"/>
      <c r="UU251" s="17"/>
      <c r="UV251" s="17"/>
      <c r="UW251" s="17"/>
      <c r="UX251" s="17"/>
      <c r="UY251" s="17"/>
      <c r="UZ251" s="17"/>
      <c r="VA251" s="17"/>
      <c r="VB251" s="17"/>
      <c r="VC251" s="17"/>
      <c r="VD251" s="17"/>
      <c r="VE251" s="17"/>
      <c r="VF251" s="17"/>
      <c r="VG251" s="17"/>
      <c r="VH251" s="17"/>
      <c r="VI251" s="17"/>
      <c r="VJ251" s="17"/>
      <c r="VK251" s="17"/>
      <c r="VL251" s="17"/>
      <c r="VM251" s="17"/>
      <c r="VN251" s="17"/>
      <c r="VO251" s="17"/>
      <c r="VP251" s="17"/>
      <c r="VQ251" s="17"/>
      <c r="VR251" s="17"/>
      <c r="VS251" s="17"/>
      <c r="VT251" s="17"/>
      <c r="VU251" s="17"/>
      <c r="VV251" s="17"/>
      <c r="VW251" s="17"/>
      <c r="VX251" s="17"/>
      <c r="VY251" s="17"/>
      <c r="VZ251" s="17"/>
      <c r="WA251" s="17"/>
      <c r="WB251" s="17"/>
      <c r="WC251" s="17"/>
      <c r="WD251" s="17"/>
      <c r="WE251" s="17"/>
      <c r="WF251" s="17"/>
      <c r="WG251" s="17"/>
      <c r="WH251" s="17"/>
      <c r="WI251" s="17"/>
      <c r="WJ251" s="17"/>
      <c r="WK251" s="17"/>
      <c r="WL251" s="17"/>
      <c r="WM251" s="17"/>
      <c r="WN251" s="17"/>
      <c r="WO251" s="17"/>
      <c r="WP251" s="17"/>
      <c r="WQ251" s="17"/>
      <c r="WR251" s="17"/>
      <c r="WS251" s="17"/>
      <c r="WT251" s="17"/>
      <c r="WU251" s="17"/>
      <c r="WV251" s="17"/>
      <c r="WW251" s="17"/>
      <c r="WX251" s="17"/>
      <c r="WY251" s="17"/>
      <c r="WZ251" s="17"/>
      <c r="XA251" s="17"/>
      <c r="XB251" s="17"/>
      <c r="XC251" s="17"/>
      <c r="XD251" s="17"/>
      <c r="XE251" s="17"/>
      <c r="XF251" s="17"/>
      <c r="XG251" s="17"/>
      <c r="XH251" s="17"/>
      <c r="XI251" s="17"/>
      <c r="XJ251" s="17"/>
      <c r="XK251" s="17"/>
      <c r="XL251" s="17"/>
      <c r="XM251" s="17"/>
      <c r="XN251" s="17"/>
      <c r="XO251" s="17"/>
      <c r="XP251" s="17"/>
      <c r="XQ251" s="17"/>
      <c r="XR251" s="17"/>
      <c r="XS251" s="17"/>
      <c r="XT251" s="17"/>
      <c r="XU251" s="17"/>
      <c r="XV251" s="17"/>
      <c r="XW251" s="17"/>
      <c r="XX251" s="17"/>
      <c r="XY251" s="17"/>
      <c r="XZ251" s="17"/>
      <c r="YA251" s="17"/>
      <c r="YB251" s="17"/>
      <c r="YC251" s="17"/>
      <c r="YD251" s="17"/>
      <c r="YE251" s="17"/>
      <c r="YF251" s="17"/>
      <c r="YG251" s="17"/>
      <c r="YH251" s="17"/>
      <c r="YI251" s="17"/>
      <c r="YJ251" s="17"/>
      <c r="YK251" s="17"/>
      <c r="YL251" s="17"/>
      <c r="YM251" s="17"/>
      <c r="YN251" s="17"/>
      <c r="YO251" s="17"/>
      <c r="YP251" s="17"/>
      <c r="YQ251" s="17"/>
      <c r="YR251" s="17"/>
      <c r="YS251" s="17"/>
      <c r="YT251" s="17"/>
      <c r="YU251" s="17"/>
      <c r="YV251" s="17"/>
      <c r="YW251" s="17"/>
      <c r="YX251" s="17"/>
      <c r="YY251" s="17"/>
      <c r="YZ251" s="17"/>
      <c r="ZA251" s="17"/>
      <c r="ZB251" s="17"/>
      <c r="ZC251" s="17"/>
      <c r="ZD251" s="17"/>
      <c r="ZE251" s="17"/>
      <c r="ZF251" s="17"/>
      <c r="ZG251" s="17"/>
      <c r="ZH251" s="17"/>
      <c r="ZI251" s="17"/>
      <c r="ZJ251" s="17"/>
      <c r="ZK251" s="17"/>
      <c r="ZL251" s="17"/>
      <c r="ZM251" s="17"/>
      <c r="ZN251" s="17"/>
      <c r="ZO251" s="17"/>
      <c r="ZP251" s="17"/>
      <c r="ZQ251" s="17"/>
      <c r="ZR251" s="17"/>
      <c r="ZS251" s="17"/>
      <c r="ZT251" s="17"/>
      <c r="ZU251" s="17"/>
      <c r="ZV251" s="17"/>
      <c r="ZW251" s="17"/>
      <c r="ZX251" s="17"/>
      <c r="ZY251" s="17"/>
      <c r="ZZ251" s="17"/>
      <c r="AAA251" s="17"/>
      <c r="AAB251" s="17"/>
      <c r="AAC251" s="17"/>
      <c r="AAD251" s="17"/>
      <c r="AAE251" s="17"/>
      <c r="AAF251" s="17"/>
      <c r="AAG251" s="17"/>
      <c r="AAH251" s="17"/>
      <c r="AAI251" s="17"/>
      <c r="AAJ251" s="17"/>
      <c r="AAK251" s="17"/>
      <c r="AAL251" s="17"/>
      <c r="AAM251" s="17"/>
      <c r="AAN251" s="17"/>
      <c r="AAO251" s="17"/>
      <c r="AAP251" s="17"/>
      <c r="AAQ251" s="17"/>
      <c r="AAR251" s="17"/>
      <c r="AAS251" s="17"/>
      <c r="AAT251" s="17"/>
      <c r="AAU251" s="17"/>
      <c r="AAV251" s="17"/>
      <c r="AAW251" s="17"/>
      <c r="AAX251" s="17"/>
      <c r="AAY251" s="17"/>
      <c r="AAZ251" s="17"/>
      <c r="ABA251" s="17"/>
      <c r="ABB251" s="17"/>
      <c r="ABC251" s="17"/>
      <c r="ABD251" s="17"/>
      <c r="ABE251" s="17"/>
      <c r="ABF251" s="17"/>
      <c r="ABG251" s="17"/>
      <c r="ABH251" s="17"/>
      <c r="ABI251" s="17"/>
      <c r="ABJ251" s="17"/>
      <c r="ABK251" s="17"/>
      <c r="ABL251" s="17"/>
      <c r="ABM251" s="17"/>
      <c r="ABN251" s="17"/>
      <c r="ABO251" s="17"/>
      <c r="ABP251" s="17"/>
      <c r="ABQ251" s="17"/>
      <c r="ABR251" s="17"/>
      <c r="ABS251" s="17"/>
      <c r="ABT251" s="17"/>
      <c r="ABU251" s="17"/>
      <c r="ABV251" s="17"/>
      <c r="ABW251" s="17"/>
      <c r="ABX251" s="17"/>
      <c r="ABY251" s="17"/>
      <c r="ABZ251" s="17"/>
      <c r="ACA251" s="17"/>
      <c r="ACB251" s="17"/>
      <c r="ACC251" s="17"/>
      <c r="ACD251" s="17"/>
      <c r="ACE251" s="17"/>
      <c r="ACF251" s="17"/>
      <c r="ACG251" s="17"/>
      <c r="ACH251" s="17"/>
      <c r="ACI251" s="17"/>
      <c r="ACJ251" s="17"/>
      <c r="ACK251" s="17"/>
      <c r="ACL251" s="17"/>
      <c r="ACM251" s="17"/>
      <c r="ACN251" s="17"/>
      <c r="ACO251" s="17"/>
      <c r="ACP251" s="17"/>
      <c r="ACQ251" s="17"/>
      <c r="ACR251" s="17"/>
      <c r="ACS251" s="17"/>
      <c r="ACT251" s="17"/>
      <c r="ACU251" s="17"/>
      <c r="ACV251" s="17"/>
      <c r="ACW251" s="17"/>
      <c r="ACX251" s="17"/>
      <c r="ACY251" s="17"/>
      <c r="ACZ251" s="17"/>
      <c r="ADA251" s="17"/>
      <c r="ADB251" s="17"/>
      <c r="ADC251" s="17"/>
      <c r="ADD251" s="17"/>
      <c r="ADE251" s="17"/>
      <c r="ADF251" s="17"/>
      <c r="ADG251" s="17"/>
      <c r="ADH251" s="17"/>
      <c r="ADI251" s="17"/>
      <c r="ADJ251" s="17"/>
      <c r="ADK251" s="17"/>
      <c r="ADL251" s="17"/>
      <c r="ADM251" s="17"/>
      <c r="ADN251" s="17"/>
      <c r="ADO251" s="17"/>
      <c r="ADP251" s="17"/>
      <c r="ADQ251" s="17"/>
      <c r="ADR251" s="17"/>
      <c r="ADS251" s="17"/>
      <c r="ADT251" s="17"/>
      <c r="ADU251" s="17"/>
      <c r="ADV251" s="17"/>
      <c r="ADW251" s="17"/>
      <c r="ADX251" s="17"/>
      <c r="ADY251" s="17"/>
      <c r="ADZ251" s="17"/>
      <c r="AEA251" s="17"/>
      <c r="AEB251" s="17"/>
      <c r="AEC251" s="17"/>
      <c r="AED251" s="17"/>
      <c r="AEE251" s="17"/>
      <c r="AEF251" s="17"/>
      <c r="AEG251" s="17"/>
      <c r="AEH251" s="17"/>
      <c r="AEI251" s="17"/>
      <c r="AEJ251" s="17"/>
      <c r="AEK251" s="17"/>
      <c r="AEL251" s="17"/>
      <c r="AEM251" s="17"/>
      <c r="AEN251" s="17"/>
      <c r="AEO251" s="17"/>
      <c r="AEP251" s="17"/>
      <c r="AEQ251" s="17"/>
      <c r="AER251" s="17"/>
      <c r="AES251" s="17"/>
      <c r="AET251" s="17"/>
      <c r="AEU251" s="17"/>
      <c r="AEV251" s="17"/>
      <c r="AEW251" s="17"/>
      <c r="AEX251" s="17"/>
      <c r="AEY251" s="17"/>
      <c r="AEZ251" s="17"/>
      <c r="AFA251" s="17"/>
      <c r="AFB251" s="17"/>
      <c r="AFC251" s="17"/>
      <c r="AFD251" s="17"/>
      <c r="AFE251" s="17"/>
      <c r="AFF251" s="17"/>
      <c r="AFG251" s="17"/>
      <c r="AFH251" s="17"/>
      <c r="AFI251" s="17"/>
      <c r="AFJ251" s="17"/>
      <c r="AFK251" s="17"/>
      <c r="AFL251" s="17"/>
      <c r="AFM251" s="17"/>
      <c r="AFN251" s="17"/>
      <c r="AFO251" s="17"/>
      <c r="AFP251" s="17"/>
      <c r="AFQ251" s="17"/>
      <c r="AFR251" s="17"/>
      <c r="AFS251" s="17"/>
      <c r="AFT251" s="17"/>
      <c r="AFU251" s="17"/>
      <c r="AFV251" s="17"/>
      <c r="AFW251" s="17"/>
      <c r="AFX251" s="17"/>
      <c r="AFY251" s="17"/>
      <c r="AFZ251" s="17"/>
      <c r="AGA251" s="17"/>
      <c r="AGB251" s="17"/>
      <c r="AGC251" s="17"/>
      <c r="AGD251" s="17"/>
      <c r="AGE251" s="17"/>
      <c r="AGF251" s="17"/>
      <c r="AGG251" s="17"/>
      <c r="AGH251" s="17"/>
      <c r="AGI251" s="17"/>
      <c r="AGJ251" s="17"/>
      <c r="AGK251" s="17"/>
      <c r="AGL251" s="17"/>
      <c r="AGM251" s="17"/>
      <c r="AGN251" s="17"/>
      <c r="AGO251" s="17"/>
      <c r="AGP251" s="17"/>
      <c r="AGQ251" s="17"/>
      <c r="AGR251" s="17"/>
      <c r="AGS251" s="17"/>
      <c r="AGT251" s="17"/>
      <c r="AGU251" s="17"/>
      <c r="AGV251" s="17"/>
      <c r="AGW251" s="17"/>
      <c r="AGX251" s="17"/>
      <c r="AGY251" s="17"/>
      <c r="AGZ251" s="17"/>
      <c r="AHA251" s="17"/>
      <c r="AHB251" s="17"/>
      <c r="AHC251" s="17"/>
      <c r="AHD251" s="17"/>
      <c r="AHE251" s="17"/>
      <c r="AHF251" s="17"/>
      <c r="AHG251" s="17"/>
      <c r="AHH251" s="17"/>
      <c r="AHI251" s="17"/>
      <c r="AHJ251" s="17"/>
      <c r="AHK251" s="17"/>
      <c r="AHL251" s="17"/>
      <c r="AHM251" s="17"/>
      <c r="AHN251" s="17"/>
      <c r="AHO251" s="17"/>
      <c r="AHP251" s="17"/>
      <c r="AHQ251" s="17"/>
      <c r="AHR251" s="17"/>
      <c r="AHS251" s="17"/>
      <c r="AHT251" s="17"/>
      <c r="AHU251" s="17"/>
      <c r="AHV251" s="17"/>
      <c r="AHW251" s="17"/>
      <c r="AHX251" s="17"/>
      <c r="AHY251" s="17"/>
      <c r="AHZ251" s="17"/>
      <c r="AIA251" s="17"/>
      <c r="AIB251" s="17"/>
      <c r="AIC251" s="17"/>
      <c r="AID251" s="17"/>
      <c r="AIE251" s="17"/>
      <c r="AIF251" s="17"/>
      <c r="AIG251" s="17"/>
      <c r="AIH251" s="17"/>
      <c r="AII251" s="17"/>
      <c r="AIJ251" s="17"/>
      <c r="AIK251" s="17"/>
      <c r="AIL251" s="17"/>
      <c r="AIM251" s="17"/>
      <c r="AIN251" s="17"/>
      <c r="AIO251" s="17"/>
      <c r="AIP251" s="17"/>
      <c r="AIQ251" s="17"/>
      <c r="AIR251" s="17"/>
      <c r="AIS251" s="17"/>
      <c r="AIT251" s="17"/>
      <c r="AIU251" s="17"/>
      <c r="AIV251" s="17"/>
      <c r="AIW251" s="17"/>
      <c r="AIX251" s="17"/>
      <c r="AIY251" s="17"/>
      <c r="AIZ251" s="17"/>
      <c r="AJA251" s="17"/>
      <c r="AJB251" s="17"/>
      <c r="AJC251" s="17"/>
      <c r="AJD251" s="17"/>
      <c r="AJE251" s="17"/>
      <c r="AJF251" s="17"/>
      <c r="AJG251" s="17"/>
      <c r="AJH251" s="17"/>
      <c r="AJI251" s="17"/>
      <c r="AJJ251" s="17"/>
      <c r="AJK251" s="17"/>
      <c r="AJL251" s="17"/>
      <c r="AJM251" s="17"/>
      <c r="AJN251" s="17"/>
      <c r="AJO251" s="17"/>
      <c r="AJP251" s="17"/>
      <c r="AJQ251" s="17"/>
      <c r="AJR251" s="17"/>
      <c r="AJS251" s="17"/>
      <c r="AJT251" s="17"/>
      <c r="AJU251" s="17"/>
      <c r="AJV251" s="17"/>
      <c r="AJW251" s="17"/>
      <c r="AJX251" s="17"/>
      <c r="AJY251" s="17"/>
      <c r="AJZ251" s="17"/>
      <c r="AKA251" s="17"/>
      <c r="AKB251" s="17"/>
      <c r="AKC251" s="17"/>
      <c r="AKD251" s="17"/>
      <c r="AKE251" s="17"/>
      <c r="AKF251" s="17"/>
      <c r="AKG251" s="17"/>
      <c r="AKH251" s="17"/>
      <c r="AKI251" s="17"/>
      <c r="AKJ251" s="17"/>
      <c r="AKK251" s="17"/>
      <c r="AKL251" s="17"/>
      <c r="AKM251" s="17"/>
      <c r="AKN251" s="17"/>
      <c r="AKO251" s="17"/>
      <c r="AKP251" s="17"/>
      <c r="AKQ251" s="17"/>
      <c r="AKR251" s="17"/>
      <c r="AKS251" s="17"/>
      <c r="AKT251" s="17"/>
      <c r="AKU251" s="17"/>
      <c r="AKV251" s="17"/>
      <c r="AKW251" s="17"/>
      <c r="AKX251" s="17"/>
      <c r="AKY251" s="17"/>
      <c r="AKZ251" s="17"/>
      <c r="ALA251" s="17"/>
      <c r="ALB251" s="17"/>
      <c r="ALC251" s="17"/>
      <c r="ALD251" s="17"/>
      <c r="ALE251" s="17"/>
      <c r="ALF251" s="17"/>
      <c r="ALG251" s="17"/>
      <c r="ALH251" s="17"/>
      <c r="ALI251" s="17"/>
      <c r="ALJ251" s="17"/>
      <c r="ALK251" s="17"/>
      <c r="ALL251" s="17"/>
      <c r="ALM251" s="17"/>
      <c r="ALN251" s="17"/>
      <c r="ALO251" s="17"/>
      <c r="ALP251" s="17"/>
      <c r="ALQ251" s="17"/>
      <c r="ALR251" s="17"/>
      <c r="ALS251" s="17"/>
      <c r="ALT251" s="17"/>
      <c r="ALU251" s="17"/>
      <c r="ALV251" s="17"/>
      <c r="ALW251" s="17"/>
      <c r="ALX251" s="17"/>
      <c r="ALY251" s="17"/>
      <c r="ALZ251" s="17"/>
      <c r="AMA251" s="17"/>
      <c r="AMB251" s="17"/>
      <c r="AMC251" s="17"/>
      <c r="AMD251" s="17"/>
      <c r="AME251" s="17"/>
      <c r="AMF251" s="17"/>
      <c r="AMG251" s="17"/>
      <c r="AMH251" s="17"/>
      <c r="AMI251" s="17"/>
      <c r="AMJ251" s="17"/>
      <c r="AMK251" s="17"/>
      <c r="AML251" s="17"/>
      <c r="AMM251" s="17"/>
      <c r="AMN251" s="17"/>
      <c r="AMO251" s="17"/>
      <c r="AMP251" s="17"/>
      <c r="AMQ251" s="17"/>
      <c r="AMR251" s="17"/>
      <c r="AMS251" s="17"/>
      <c r="AMT251" s="17"/>
      <c r="AMU251" s="17"/>
      <c r="AMV251" s="17"/>
      <c r="AMW251" s="17"/>
      <c r="AMX251" s="17"/>
      <c r="AMY251" s="17"/>
      <c r="AMZ251" s="17"/>
      <c r="ANA251" s="17"/>
      <c r="ANB251" s="17"/>
      <c r="ANC251" s="17"/>
      <c r="AND251" s="17"/>
      <c r="ANE251" s="17"/>
      <c r="ANF251" s="17"/>
      <c r="ANG251" s="17"/>
      <c r="ANH251" s="17"/>
      <c r="ANI251" s="17"/>
      <c r="ANJ251" s="17"/>
      <c r="ANK251" s="17"/>
      <c r="ANL251" s="17"/>
      <c r="ANM251" s="17"/>
      <c r="ANN251" s="17"/>
      <c r="ANO251" s="17"/>
      <c r="ANP251" s="17"/>
      <c r="ANQ251" s="17"/>
      <c r="ANR251" s="17"/>
      <c r="ANS251" s="17"/>
      <c r="ANT251" s="17"/>
      <c r="ANU251" s="17"/>
      <c r="ANV251" s="17"/>
      <c r="ANW251" s="17"/>
      <c r="ANX251" s="17"/>
      <c r="ANY251" s="17"/>
      <c r="ANZ251" s="17"/>
      <c r="AOA251" s="17"/>
      <c r="AOB251" s="17"/>
      <c r="AOC251" s="17"/>
      <c r="AOD251" s="17"/>
      <c r="AOE251" s="17"/>
      <c r="AOF251" s="17"/>
      <c r="AOG251" s="17"/>
      <c r="AOH251" s="17"/>
      <c r="AOI251" s="17"/>
      <c r="AOJ251" s="17"/>
      <c r="AOK251" s="17"/>
      <c r="AOL251" s="17"/>
      <c r="AOM251" s="17"/>
      <c r="AON251" s="17"/>
      <c r="AOO251" s="17"/>
      <c r="AOP251" s="17"/>
      <c r="AOQ251" s="17"/>
      <c r="AOR251" s="17"/>
      <c r="AOS251" s="17"/>
      <c r="AOT251" s="17"/>
      <c r="AOU251" s="17"/>
      <c r="AOV251" s="17"/>
      <c r="AOW251" s="17"/>
      <c r="AOX251" s="17"/>
      <c r="AOY251" s="17"/>
      <c r="AOZ251" s="17"/>
      <c r="APA251" s="17"/>
      <c r="APB251" s="17"/>
      <c r="APC251" s="17"/>
      <c r="APD251" s="17"/>
      <c r="APE251" s="17"/>
      <c r="APF251" s="17"/>
      <c r="APG251" s="17"/>
      <c r="APH251" s="17"/>
      <c r="API251" s="17"/>
      <c r="APJ251" s="17"/>
      <c r="APK251" s="17"/>
      <c r="APL251" s="17"/>
      <c r="APM251" s="17"/>
      <c r="APN251" s="17"/>
      <c r="APO251" s="17"/>
      <c r="APP251" s="17"/>
      <c r="APQ251" s="17"/>
      <c r="APR251" s="17"/>
      <c r="APS251" s="17"/>
      <c r="APT251" s="17"/>
      <c r="APU251" s="17"/>
      <c r="APV251" s="17"/>
      <c r="APW251" s="17"/>
      <c r="APX251" s="17"/>
      <c r="APY251" s="17"/>
      <c r="APZ251" s="17"/>
      <c r="AQA251" s="17"/>
      <c r="AQB251" s="17"/>
      <c r="AQC251" s="17"/>
      <c r="AQD251" s="17"/>
      <c r="AQE251" s="17"/>
      <c r="AQF251" s="17"/>
      <c r="AQG251" s="17"/>
      <c r="AQH251" s="17"/>
      <c r="AQI251" s="17"/>
      <c r="AQJ251" s="17"/>
      <c r="AQK251" s="17"/>
      <c r="AQL251" s="17"/>
      <c r="AQM251" s="17"/>
      <c r="AQN251" s="17"/>
      <c r="AQO251" s="17"/>
      <c r="AQP251" s="17"/>
      <c r="AQQ251" s="17"/>
      <c r="AQR251" s="17"/>
      <c r="AQS251" s="17"/>
      <c r="AQT251" s="17"/>
      <c r="AQU251" s="17"/>
      <c r="AQV251" s="17"/>
      <c r="AQW251" s="17"/>
      <c r="AQX251" s="17"/>
      <c r="AQY251" s="17"/>
      <c r="AQZ251" s="17"/>
      <c r="ARA251" s="17"/>
      <c r="ARB251" s="17"/>
      <c r="ARC251" s="17"/>
      <c r="ARD251" s="17"/>
      <c r="ARE251" s="17"/>
      <c r="ARF251" s="17"/>
      <c r="ARG251" s="17"/>
      <c r="ARH251" s="17"/>
      <c r="ARI251" s="17"/>
      <c r="ARJ251" s="17"/>
      <c r="ARK251" s="17"/>
      <c r="ARL251" s="17"/>
      <c r="ARM251" s="17"/>
      <c r="ARN251" s="17"/>
      <c r="ARO251" s="17"/>
      <c r="ARP251" s="17"/>
      <c r="ARQ251" s="17"/>
      <c r="ARR251" s="17"/>
      <c r="ARS251" s="17"/>
      <c r="ART251" s="17"/>
      <c r="ARU251" s="17"/>
      <c r="ARV251" s="17"/>
      <c r="ARW251" s="17"/>
      <c r="ARX251" s="17"/>
      <c r="ARY251" s="17"/>
      <c r="ARZ251" s="17"/>
      <c r="ASA251" s="17"/>
      <c r="ASB251" s="17"/>
      <c r="ASC251" s="17"/>
      <c r="ASD251" s="17"/>
      <c r="ASE251" s="17"/>
      <c r="ASF251" s="17"/>
      <c r="ASG251" s="17"/>
      <c r="ASH251" s="17"/>
      <c r="ASI251" s="17"/>
      <c r="ASJ251" s="17"/>
      <c r="ASK251" s="17"/>
      <c r="ASL251" s="17"/>
      <c r="ASM251" s="17"/>
      <c r="ASN251" s="17"/>
      <c r="ASO251" s="17"/>
      <c r="ASP251" s="17"/>
      <c r="ASQ251" s="17"/>
      <c r="ASR251" s="17"/>
      <c r="ASS251" s="17"/>
      <c r="AST251" s="17"/>
      <c r="ASU251" s="17"/>
      <c r="ASV251" s="17"/>
      <c r="ASW251" s="17"/>
      <c r="ASX251" s="17"/>
      <c r="ASY251" s="17"/>
      <c r="ASZ251" s="17"/>
      <c r="ATA251" s="17"/>
      <c r="ATB251" s="17"/>
      <c r="ATC251" s="17"/>
      <c r="ATD251" s="17"/>
      <c r="ATE251" s="17"/>
      <c r="ATF251" s="17"/>
      <c r="ATG251" s="17"/>
      <c r="ATH251" s="17"/>
      <c r="ATI251" s="17"/>
      <c r="ATJ251" s="17"/>
      <c r="ATK251" s="17"/>
      <c r="ATL251" s="17"/>
      <c r="ATM251" s="17"/>
      <c r="ATN251" s="17"/>
      <c r="ATO251" s="17"/>
      <c r="ATP251" s="17"/>
      <c r="ATQ251" s="17"/>
      <c r="ATR251" s="17"/>
      <c r="ATS251" s="17"/>
      <c r="ATT251" s="17"/>
      <c r="ATU251" s="17"/>
      <c r="ATV251" s="17"/>
      <c r="ATW251" s="17"/>
      <c r="ATX251" s="17"/>
      <c r="ATY251" s="17"/>
      <c r="ATZ251" s="17"/>
      <c r="AUA251" s="17"/>
      <c r="AUB251" s="17"/>
      <c r="AUC251" s="17"/>
      <c r="AUD251" s="17"/>
      <c r="AUE251" s="17"/>
      <c r="AUF251" s="17"/>
      <c r="AUG251" s="17"/>
      <c r="AUH251" s="17"/>
      <c r="AUI251" s="17"/>
      <c r="AUJ251" s="17"/>
      <c r="AUK251" s="17"/>
      <c r="AUL251" s="17"/>
      <c r="AUM251" s="17"/>
      <c r="AUN251" s="17"/>
      <c r="AUO251" s="17"/>
      <c r="AUP251" s="17"/>
      <c r="AUQ251" s="17"/>
      <c r="AUR251" s="17"/>
      <c r="AUS251" s="17"/>
      <c r="AUT251" s="17"/>
      <c r="AUU251" s="17"/>
      <c r="AUV251" s="17"/>
      <c r="AUW251" s="17"/>
      <c r="AUX251" s="17"/>
      <c r="AUY251" s="17"/>
      <c r="AUZ251" s="17"/>
      <c r="AVA251" s="17"/>
      <c r="AVB251" s="17"/>
      <c r="AVC251" s="17"/>
      <c r="AVD251" s="17"/>
      <c r="AVE251" s="17"/>
      <c r="AVF251" s="17"/>
      <c r="AVG251" s="17"/>
      <c r="AVH251" s="17"/>
      <c r="AVI251" s="17"/>
      <c r="AVJ251" s="17"/>
      <c r="AVK251" s="17"/>
      <c r="AVL251" s="17"/>
      <c r="AVM251" s="17"/>
      <c r="AVN251" s="17"/>
      <c r="AVO251" s="17"/>
      <c r="AVP251" s="17"/>
      <c r="AVQ251" s="17"/>
      <c r="AVR251" s="17"/>
      <c r="AVS251" s="17"/>
      <c r="AVT251" s="17"/>
      <c r="AVU251" s="17"/>
      <c r="AVV251" s="17"/>
      <c r="AVW251" s="17"/>
      <c r="AVX251" s="17"/>
      <c r="AVY251" s="17"/>
      <c r="AVZ251" s="17"/>
      <c r="AWA251" s="17"/>
      <c r="AWB251" s="17"/>
      <c r="AWC251" s="17"/>
      <c r="AWD251" s="17"/>
      <c r="AWE251" s="17"/>
      <c r="AWF251" s="17"/>
      <c r="AWG251" s="17"/>
      <c r="AWH251" s="17"/>
      <c r="AWI251" s="17"/>
      <c r="AWJ251" s="17"/>
      <c r="AWK251" s="17"/>
      <c r="AWL251" s="17"/>
      <c r="AWM251" s="17"/>
      <c r="AWN251" s="17"/>
      <c r="AWO251" s="17"/>
      <c r="AWP251" s="17"/>
      <c r="AWQ251" s="17"/>
      <c r="AWR251" s="17"/>
      <c r="AWS251" s="17"/>
      <c r="AWT251" s="17"/>
      <c r="AWU251" s="17"/>
      <c r="AWV251" s="17"/>
      <c r="AWW251" s="17"/>
      <c r="AWX251" s="17"/>
      <c r="AWY251" s="17"/>
      <c r="AWZ251" s="17"/>
      <c r="AXA251" s="17"/>
      <c r="AXB251" s="17"/>
      <c r="AXC251" s="17"/>
      <c r="AXD251" s="17"/>
      <c r="AXE251" s="17"/>
      <c r="AXF251" s="17"/>
      <c r="AXG251" s="17"/>
      <c r="AXH251" s="17"/>
      <c r="AXI251" s="17"/>
      <c r="AXJ251" s="17"/>
      <c r="AXK251" s="17"/>
      <c r="AXL251" s="17"/>
      <c r="AXM251" s="17"/>
      <c r="AXN251" s="17"/>
      <c r="AXO251" s="17"/>
      <c r="AXP251" s="17"/>
      <c r="AXQ251" s="17"/>
      <c r="AXR251" s="17"/>
      <c r="AXS251" s="17"/>
      <c r="AXT251" s="17"/>
      <c r="AXU251" s="17"/>
      <c r="AXV251" s="17"/>
      <c r="AXW251" s="17"/>
      <c r="AXX251" s="17"/>
      <c r="AXY251" s="17"/>
      <c r="AXZ251" s="17"/>
      <c r="AYA251" s="17"/>
      <c r="AYB251" s="17"/>
      <c r="AYC251" s="17"/>
      <c r="AYD251" s="17"/>
      <c r="AYE251" s="17"/>
      <c r="AYF251" s="17"/>
      <c r="AYG251" s="17"/>
      <c r="AYH251" s="17"/>
      <c r="AYI251" s="17"/>
      <c r="AYJ251" s="17"/>
      <c r="AYK251" s="17"/>
      <c r="AYL251" s="17"/>
      <c r="AYM251" s="17"/>
      <c r="AYN251" s="17"/>
      <c r="AYO251" s="17"/>
      <c r="AYP251" s="17"/>
      <c r="AYQ251" s="17"/>
      <c r="AYR251" s="17"/>
      <c r="AYS251" s="17"/>
      <c r="AYT251" s="17"/>
      <c r="AYU251" s="17"/>
      <c r="AYV251" s="17"/>
      <c r="AYW251" s="17"/>
      <c r="AYX251" s="17"/>
      <c r="AYY251" s="17"/>
      <c r="AYZ251" s="17"/>
      <c r="AZA251" s="17"/>
      <c r="AZB251" s="17"/>
      <c r="AZC251" s="17"/>
      <c r="AZD251" s="17"/>
      <c r="AZE251" s="17"/>
      <c r="AZF251" s="17"/>
      <c r="AZG251" s="17"/>
      <c r="AZH251" s="17"/>
      <c r="AZI251" s="17"/>
      <c r="AZJ251" s="17"/>
      <c r="AZK251" s="17"/>
      <c r="AZL251" s="17"/>
      <c r="AZM251" s="17"/>
      <c r="AZN251" s="17"/>
      <c r="AZO251" s="17"/>
      <c r="AZP251" s="17"/>
      <c r="AZQ251" s="17"/>
      <c r="AZR251" s="17"/>
      <c r="AZS251" s="17"/>
      <c r="AZT251" s="17"/>
      <c r="AZU251" s="17"/>
      <c r="AZV251" s="17"/>
      <c r="AZW251" s="17"/>
      <c r="AZX251" s="17"/>
      <c r="AZY251" s="17"/>
      <c r="AZZ251" s="17"/>
      <c r="BAA251" s="17"/>
      <c r="BAB251" s="17"/>
      <c r="BAC251" s="17"/>
      <c r="BAD251" s="17"/>
      <c r="BAE251" s="17"/>
      <c r="BAF251" s="17"/>
      <c r="BAG251" s="17"/>
      <c r="BAH251" s="17"/>
      <c r="BAI251" s="17"/>
      <c r="BAJ251" s="17"/>
      <c r="BAK251" s="17"/>
      <c r="BAL251" s="17"/>
      <c r="BAM251" s="17"/>
      <c r="BAN251" s="17"/>
      <c r="BAO251" s="17"/>
      <c r="BAP251" s="17"/>
      <c r="BAQ251" s="17"/>
      <c r="BAR251" s="17"/>
      <c r="BAS251" s="17"/>
      <c r="BAT251" s="17"/>
      <c r="BAU251" s="17"/>
      <c r="BAV251" s="17"/>
      <c r="BAW251" s="17"/>
      <c r="BAX251" s="17"/>
      <c r="BAY251" s="17"/>
      <c r="BAZ251" s="17"/>
      <c r="BBA251" s="17"/>
      <c r="BBB251" s="17"/>
      <c r="BBC251" s="17"/>
      <c r="BBD251" s="17"/>
      <c r="BBE251" s="17"/>
      <c r="BBF251" s="17"/>
      <c r="BBG251" s="17"/>
      <c r="BBH251" s="17"/>
      <c r="BBI251" s="17"/>
      <c r="BBJ251" s="17"/>
      <c r="BBK251" s="17"/>
      <c r="BBL251" s="17"/>
      <c r="BBM251" s="17"/>
      <c r="BBN251" s="17"/>
      <c r="BBO251" s="17"/>
      <c r="BBP251" s="17"/>
      <c r="BBQ251" s="17"/>
      <c r="BBR251" s="17"/>
      <c r="BBS251" s="17"/>
      <c r="BBT251" s="17"/>
      <c r="BBU251" s="17"/>
      <c r="BBV251" s="17"/>
      <c r="BBW251" s="17"/>
      <c r="BBX251" s="17"/>
      <c r="BBY251" s="17"/>
      <c r="BBZ251" s="17"/>
      <c r="BCA251" s="17"/>
      <c r="BCB251" s="17"/>
      <c r="BCC251" s="17"/>
      <c r="BCD251" s="17"/>
      <c r="BCE251" s="17"/>
      <c r="BCF251" s="17"/>
      <c r="BCG251" s="17"/>
      <c r="BCH251" s="17"/>
      <c r="BCI251" s="17"/>
      <c r="BCJ251" s="17"/>
      <c r="BCK251" s="17"/>
      <c r="BCL251" s="17"/>
      <c r="BCM251" s="17"/>
      <c r="BCN251" s="17"/>
      <c r="BCO251" s="17"/>
      <c r="BCP251" s="17"/>
      <c r="BCQ251" s="17"/>
      <c r="BCR251" s="17"/>
      <c r="BCS251" s="17"/>
      <c r="BCT251" s="17"/>
      <c r="BCU251" s="17"/>
      <c r="BCV251" s="17"/>
      <c r="BCW251" s="17"/>
      <c r="BCX251" s="17"/>
      <c r="BCY251" s="17"/>
      <c r="BCZ251" s="17"/>
      <c r="BDA251" s="17"/>
      <c r="BDB251" s="17"/>
      <c r="BDC251" s="17"/>
      <c r="BDD251" s="17"/>
      <c r="BDE251" s="17"/>
      <c r="BDF251" s="17"/>
      <c r="BDG251" s="17"/>
      <c r="BDH251" s="17"/>
      <c r="BDI251" s="17"/>
      <c r="BDJ251" s="17"/>
      <c r="BDK251" s="17"/>
      <c r="BDL251" s="17"/>
      <c r="BDM251" s="17"/>
      <c r="BDN251" s="17"/>
      <c r="BDO251" s="17"/>
      <c r="BDP251" s="17"/>
      <c r="BDQ251" s="17"/>
      <c r="BDR251" s="17"/>
      <c r="BDS251" s="17"/>
      <c r="BDT251" s="17"/>
      <c r="BDU251" s="17"/>
      <c r="BDV251" s="17"/>
      <c r="BDW251" s="17"/>
      <c r="BDX251" s="17"/>
      <c r="BDY251" s="17"/>
      <c r="BDZ251" s="17"/>
      <c r="BEA251" s="17"/>
      <c r="BEB251" s="17"/>
      <c r="BEC251" s="17"/>
      <c r="BED251" s="17"/>
      <c r="BEE251" s="17"/>
      <c r="BEF251" s="17"/>
      <c r="BEG251" s="17"/>
      <c r="BEH251" s="17"/>
      <c r="BEI251" s="17"/>
      <c r="BEJ251" s="17"/>
      <c r="BEK251" s="17"/>
      <c r="BEL251" s="17"/>
      <c r="BEM251" s="17"/>
      <c r="BEN251" s="17"/>
      <c r="BEO251" s="17"/>
      <c r="BEP251" s="17"/>
      <c r="BEQ251" s="17"/>
      <c r="BER251" s="17"/>
      <c r="BES251" s="17"/>
      <c r="BET251" s="17"/>
      <c r="BEU251" s="17"/>
      <c r="BEV251" s="17"/>
      <c r="BEW251" s="17"/>
      <c r="BEX251" s="17"/>
      <c r="BEY251" s="17"/>
      <c r="BEZ251" s="17"/>
      <c r="BFA251" s="17"/>
      <c r="BFB251" s="17"/>
      <c r="BFC251" s="17"/>
      <c r="BFD251" s="17"/>
      <c r="BFE251" s="17"/>
      <c r="BFF251" s="17"/>
      <c r="BFG251" s="17"/>
      <c r="BFH251" s="17"/>
      <c r="BFI251" s="17"/>
      <c r="BFJ251" s="17"/>
      <c r="BFK251" s="17"/>
      <c r="BFL251" s="17"/>
      <c r="BFM251" s="17"/>
      <c r="BFN251" s="17"/>
      <c r="BFO251" s="17"/>
      <c r="BFP251" s="17"/>
      <c r="BFQ251" s="17"/>
      <c r="BFR251" s="17"/>
      <c r="BFS251" s="17"/>
      <c r="BFT251" s="17"/>
      <c r="BFU251" s="17"/>
      <c r="BFV251" s="17"/>
      <c r="BFW251" s="17"/>
      <c r="BFX251" s="17"/>
      <c r="BFY251" s="17"/>
      <c r="BFZ251" s="17"/>
      <c r="BGA251" s="17"/>
      <c r="BGB251" s="17"/>
      <c r="BGC251" s="17"/>
      <c r="BGD251" s="17"/>
      <c r="BGE251" s="17"/>
      <c r="BGF251" s="17"/>
      <c r="BGG251" s="17"/>
      <c r="BGH251" s="17"/>
      <c r="BGI251" s="17"/>
      <c r="BGJ251" s="17"/>
      <c r="BGK251" s="17"/>
      <c r="BGL251" s="17"/>
      <c r="BGM251" s="17"/>
      <c r="BGN251" s="17"/>
      <c r="BGO251" s="17"/>
      <c r="BGP251" s="17"/>
      <c r="BGQ251" s="17"/>
      <c r="BGR251" s="17"/>
      <c r="BGS251" s="17"/>
      <c r="BGT251" s="17"/>
      <c r="BGU251" s="17"/>
      <c r="BGV251" s="17"/>
      <c r="BGW251" s="17"/>
      <c r="BGX251" s="17"/>
      <c r="BGY251" s="17"/>
      <c r="BGZ251" s="17"/>
      <c r="BHA251" s="17"/>
      <c r="BHB251" s="17"/>
      <c r="BHC251" s="17"/>
      <c r="BHD251" s="17"/>
      <c r="BHE251" s="17"/>
      <c r="BHF251" s="17"/>
      <c r="BHG251" s="17"/>
      <c r="BHH251" s="17"/>
      <c r="BHI251" s="17"/>
      <c r="BHJ251" s="17"/>
      <c r="BHK251" s="17"/>
      <c r="BHL251" s="17"/>
      <c r="BHM251" s="17"/>
      <c r="BHN251" s="17"/>
      <c r="BHO251" s="17"/>
      <c r="BHP251" s="17"/>
      <c r="BHQ251" s="17"/>
      <c r="BHR251" s="17"/>
      <c r="BHS251" s="17"/>
      <c r="BHT251" s="17"/>
      <c r="BHU251" s="17"/>
      <c r="BHV251" s="17"/>
      <c r="BHW251" s="17"/>
      <c r="BHX251" s="17"/>
      <c r="BHY251" s="17"/>
      <c r="BHZ251" s="17"/>
      <c r="BIA251" s="17"/>
      <c r="BIB251" s="17"/>
      <c r="BIC251" s="17"/>
      <c r="BID251" s="17"/>
      <c r="BIE251" s="17"/>
      <c r="BIF251" s="17"/>
      <c r="BIG251" s="17"/>
      <c r="BIH251" s="17"/>
      <c r="BII251" s="17"/>
      <c r="BIJ251" s="17"/>
      <c r="BIK251" s="17"/>
      <c r="BIL251" s="17"/>
      <c r="BIM251" s="17"/>
      <c r="BIN251" s="17"/>
      <c r="BIO251" s="17"/>
      <c r="BIP251" s="17"/>
      <c r="BIQ251" s="17"/>
      <c r="BIR251" s="17"/>
      <c r="BIS251" s="17"/>
      <c r="BIT251" s="17"/>
      <c r="BIU251" s="17"/>
      <c r="BIV251" s="17"/>
      <c r="BIW251" s="17"/>
      <c r="BIX251" s="17"/>
      <c r="BIY251" s="17"/>
      <c r="BIZ251" s="17"/>
      <c r="BJA251" s="17"/>
      <c r="BJB251" s="17"/>
      <c r="BJC251" s="17"/>
      <c r="BJD251" s="17"/>
      <c r="BJE251" s="17"/>
      <c r="BJF251" s="17"/>
      <c r="BJG251" s="17"/>
      <c r="BJH251" s="17"/>
      <c r="BJI251" s="17"/>
      <c r="BJJ251" s="17"/>
      <c r="BJK251" s="17"/>
      <c r="BJL251" s="17"/>
      <c r="BJM251" s="17"/>
      <c r="BJN251" s="17"/>
      <c r="BJO251" s="17"/>
      <c r="BJP251" s="17"/>
      <c r="BJQ251" s="17"/>
      <c r="BJR251" s="17"/>
      <c r="BJS251" s="17"/>
      <c r="BJT251" s="17"/>
      <c r="BJU251" s="17"/>
      <c r="BJV251" s="17"/>
      <c r="BJW251" s="17"/>
      <c r="BJX251" s="17"/>
      <c r="BJY251" s="17"/>
      <c r="BJZ251" s="17"/>
      <c r="BKA251" s="17"/>
      <c r="BKB251" s="17"/>
      <c r="BKC251" s="17"/>
      <c r="BKD251" s="17"/>
      <c r="BKE251" s="17"/>
      <c r="BKF251" s="17"/>
      <c r="BKG251" s="17"/>
      <c r="BKH251" s="17"/>
      <c r="BKI251" s="17"/>
      <c r="BKJ251" s="17"/>
      <c r="BKK251" s="17"/>
      <c r="BKL251" s="17"/>
      <c r="BKM251" s="17"/>
      <c r="BKN251" s="17"/>
      <c r="BKO251" s="17"/>
      <c r="BKP251" s="17"/>
      <c r="BKQ251" s="17"/>
      <c r="BKR251" s="17"/>
      <c r="BKS251" s="17"/>
      <c r="BKT251" s="17"/>
      <c r="BKU251" s="17"/>
      <c r="BKV251" s="17"/>
      <c r="BKW251" s="17"/>
      <c r="BKX251" s="17"/>
      <c r="BKY251" s="17"/>
      <c r="BKZ251" s="17"/>
      <c r="BLA251" s="17"/>
      <c r="BLB251" s="17"/>
      <c r="BLC251" s="17"/>
      <c r="BLD251" s="17"/>
      <c r="BLE251" s="17"/>
      <c r="BLF251" s="17"/>
      <c r="BLG251" s="17"/>
      <c r="BLH251" s="17"/>
      <c r="BLI251" s="17"/>
      <c r="BLJ251" s="17"/>
      <c r="BLK251" s="17"/>
      <c r="BLL251" s="17"/>
      <c r="BLM251" s="17"/>
      <c r="BLN251" s="17"/>
      <c r="BLO251" s="17"/>
      <c r="BLP251" s="17"/>
      <c r="BLQ251" s="17"/>
      <c r="BLR251" s="17"/>
      <c r="BLS251" s="17"/>
      <c r="BLT251" s="17"/>
      <c r="BLU251" s="17"/>
      <c r="BLV251" s="17"/>
      <c r="BLW251" s="17"/>
      <c r="BLX251" s="17"/>
      <c r="BLY251" s="17"/>
      <c r="BLZ251" s="17"/>
      <c r="BMA251" s="17"/>
      <c r="BMB251" s="17"/>
      <c r="BMC251" s="17"/>
      <c r="BMD251" s="17"/>
      <c r="BME251" s="17"/>
      <c r="BMF251" s="17"/>
      <c r="BMG251" s="17"/>
      <c r="BMH251" s="17"/>
      <c r="BMI251" s="17"/>
      <c r="BMJ251" s="17"/>
      <c r="BMK251" s="17"/>
      <c r="BML251" s="17"/>
      <c r="BMM251" s="17"/>
      <c r="BMN251" s="17"/>
      <c r="BMO251" s="17"/>
      <c r="BMP251" s="17"/>
      <c r="BMQ251" s="17"/>
      <c r="BMR251" s="17"/>
      <c r="BMS251" s="17"/>
      <c r="BMT251" s="17"/>
      <c r="BMU251" s="17"/>
      <c r="BMV251" s="17"/>
      <c r="BMW251" s="17"/>
      <c r="BMX251" s="17"/>
      <c r="BMY251" s="17"/>
      <c r="BMZ251" s="17"/>
      <c r="BNA251" s="17"/>
      <c r="BNB251" s="17"/>
      <c r="BNC251" s="17"/>
      <c r="BND251" s="17"/>
      <c r="BNE251" s="17"/>
      <c r="BNF251" s="17"/>
      <c r="BNG251" s="17"/>
      <c r="BNH251" s="17"/>
      <c r="BNI251" s="17"/>
      <c r="BNJ251" s="17"/>
      <c r="BNK251" s="17"/>
      <c r="BNL251" s="17"/>
      <c r="BNM251" s="17"/>
      <c r="BNN251" s="17"/>
      <c r="BNO251" s="17"/>
      <c r="BNP251" s="17"/>
      <c r="BNQ251" s="17"/>
      <c r="BNR251" s="17"/>
      <c r="BNS251" s="17"/>
      <c r="BNT251" s="17"/>
      <c r="BNU251" s="17"/>
      <c r="BNV251" s="17"/>
      <c r="BNW251" s="17"/>
      <c r="BNX251" s="17"/>
      <c r="BNY251" s="17"/>
      <c r="BNZ251" s="17"/>
      <c r="BOA251" s="17"/>
      <c r="BOB251" s="17"/>
      <c r="BOC251" s="17"/>
      <c r="BOD251" s="17"/>
      <c r="BOE251" s="17"/>
      <c r="BOF251" s="17"/>
      <c r="BOG251" s="17"/>
      <c r="BOH251" s="17"/>
      <c r="BOI251" s="17"/>
      <c r="BOJ251" s="17"/>
      <c r="BOK251" s="17"/>
      <c r="BOL251" s="17"/>
      <c r="BOM251" s="17"/>
      <c r="BON251" s="17"/>
      <c r="BOO251" s="17"/>
      <c r="BOP251" s="17"/>
      <c r="BOQ251" s="17"/>
      <c r="BOR251" s="17"/>
      <c r="BOS251" s="17"/>
      <c r="BOT251" s="17"/>
      <c r="BOU251" s="17"/>
      <c r="BOV251" s="17"/>
      <c r="BOW251" s="17"/>
      <c r="BOX251" s="17"/>
      <c r="BOY251" s="17"/>
      <c r="BOZ251" s="17"/>
      <c r="BPA251" s="17"/>
      <c r="BPB251" s="17"/>
      <c r="BPC251" s="17"/>
      <c r="BPD251" s="17"/>
      <c r="BPE251" s="17"/>
      <c r="BPF251" s="17"/>
      <c r="BPG251" s="17"/>
      <c r="BPH251" s="17"/>
      <c r="BPI251" s="17"/>
      <c r="BPJ251" s="17"/>
      <c r="BPK251" s="17"/>
      <c r="BPL251" s="17"/>
      <c r="BPM251" s="17"/>
      <c r="BPN251" s="17"/>
      <c r="BPO251" s="17"/>
      <c r="BPP251" s="17"/>
      <c r="BPQ251" s="17"/>
      <c r="BPR251" s="17"/>
      <c r="BPS251" s="17"/>
      <c r="BPT251" s="17"/>
      <c r="BPU251" s="17"/>
      <c r="BPV251" s="17"/>
      <c r="BPW251" s="17"/>
      <c r="BPX251" s="17"/>
      <c r="BPY251" s="17"/>
      <c r="BPZ251" s="17"/>
      <c r="BQA251" s="17"/>
      <c r="BQB251" s="17"/>
      <c r="BQC251" s="17"/>
      <c r="BQD251" s="17"/>
      <c r="BQE251" s="17"/>
      <c r="BQF251" s="17"/>
      <c r="BQG251" s="17"/>
      <c r="BQH251" s="17"/>
      <c r="BQI251" s="17"/>
      <c r="BQJ251" s="17"/>
      <c r="BQK251" s="17"/>
      <c r="BQL251" s="17"/>
      <c r="BQM251" s="17"/>
      <c r="BQN251" s="17"/>
      <c r="BQO251" s="17"/>
      <c r="BQP251" s="17"/>
      <c r="BQQ251" s="17"/>
      <c r="BQR251" s="17"/>
      <c r="BQS251" s="17"/>
      <c r="BQT251" s="17"/>
      <c r="BQU251" s="17"/>
      <c r="BQV251" s="17"/>
      <c r="BQW251" s="17"/>
      <c r="BQX251" s="17"/>
      <c r="BQY251" s="17"/>
      <c r="BQZ251" s="17"/>
      <c r="BRA251" s="17"/>
      <c r="BRB251" s="17"/>
      <c r="BRC251" s="17"/>
      <c r="BRD251" s="17"/>
      <c r="BRE251" s="17"/>
      <c r="BRF251" s="17"/>
      <c r="BRG251" s="17"/>
      <c r="BRH251" s="17"/>
      <c r="BRI251" s="17"/>
      <c r="BRJ251" s="17"/>
      <c r="BRK251" s="17"/>
      <c r="BRL251" s="17"/>
      <c r="BRM251" s="17"/>
      <c r="BRN251" s="17"/>
      <c r="BRO251" s="17"/>
      <c r="BRP251" s="17"/>
      <c r="BRQ251" s="17"/>
      <c r="BRR251" s="17"/>
      <c r="BRS251" s="17"/>
      <c r="BRT251" s="17"/>
      <c r="BRU251" s="17"/>
      <c r="BRV251" s="17"/>
      <c r="BRW251" s="17"/>
      <c r="BRX251" s="17"/>
      <c r="BRY251" s="17"/>
      <c r="BRZ251" s="17"/>
      <c r="BSA251" s="17"/>
      <c r="BSB251" s="17"/>
      <c r="BSC251" s="17"/>
      <c r="BSD251" s="17"/>
      <c r="BSE251" s="17"/>
      <c r="BSF251" s="17"/>
      <c r="BSG251" s="17"/>
      <c r="BSH251" s="17"/>
      <c r="BSI251" s="17"/>
      <c r="BSJ251" s="17"/>
      <c r="BSK251" s="17"/>
      <c r="BSL251" s="17"/>
      <c r="BSM251" s="17"/>
      <c r="BSN251" s="17"/>
      <c r="BSO251" s="17"/>
      <c r="BSP251" s="17"/>
      <c r="BSQ251" s="17"/>
      <c r="BSR251" s="17"/>
      <c r="BSS251" s="17"/>
      <c r="BST251" s="17"/>
      <c r="BSU251" s="17"/>
      <c r="BSV251" s="17"/>
      <c r="BSW251" s="17"/>
      <c r="BSX251" s="17"/>
      <c r="BSY251" s="17"/>
      <c r="BSZ251" s="17"/>
      <c r="BTA251" s="17"/>
      <c r="BTB251" s="17"/>
      <c r="BTC251" s="17"/>
      <c r="BTD251" s="17"/>
      <c r="BTE251" s="17"/>
      <c r="BTF251" s="17"/>
      <c r="BTG251" s="17"/>
      <c r="BTH251" s="17"/>
      <c r="BTI251" s="17"/>
      <c r="BTJ251" s="17"/>
      <c r="BTK251" s="17"/>
      <c r="BTL251" s="17"/>
      <c r="BTM251" s="17"/>
      <c r="BTN251" s="17"/>
      <c r="BTO251" s="17"/>
      <c r="BTP251" s="17"/>
      <c r="BTQ251" s="17"/>
      <c r="BTR251" s="17"/>
      <c r="BTS251" s="17"/>
      <c r="BTT251" s="17"/>
      <c r="BTU251" s="17"/>
      <c r="BTV251" s="17"/>
      <c r="BTW251" s="17"/>
      <c r="BTX251" s="17"/>
      <c r="BTY251" s="17"/>
      <c r="BTZ251" s="17"/>
      <c r="BUA251" s="17"/>
      <c r="BUB251" s="17"/>
      <c r="BUC251" s="17"/>
      <c r="BUD251" s="17"/>
      <c r="BUE251" s="17"/>
      <c r="BUF251" s="17"/>
      <c r="BUG251" s="17"/>
      <c r="BUH251" s="17"/>
      <c r="BUI251" s="17"/>
      <c r="BUJ251" s="17"/>
      <c r="BUK251" s="17"/>
      <c r="BUL251" s="17"/>
      <c r="BUM251" s="17"/>
      <c r="BUN251" s="17"/>
      <c r="BUO251" s="17"/>
      <c r="BUP251" s="17"/>
      <c r="BUQ251" s="17"/>
      <c r="BUR251" s="17"/>
      <c r="BUS251" s="17"/>
      <c r="BUT251" s="17"/>
      <c r="BUU251" s="17"/>
      <c r="BUV251" s="17"/>
      <c r="BUW251" s="17"/>
      <c r="BUX251" s="17"/>
      <c r="BUY251" s="17"/>
      <c r="BUZ251" s="17"/>
      <c r="BVA251" s="17"/>
      <c r="BVB251" s="17"/>
      <c r="BVC251" s="17"/>
      <c r="BVD251" s="17"/>
      <c r="BVE251" s="17"/>
      <c r="BVF251" s="17"/>
      <c r="BVG251" s="17"/>
      <c r="BVH251" s="17"/>
      <c r="BVI251" s="17"/>
      <c r="BVJ251" s="17"/>
      <c r="BVK251" s="17"/>
      <c r="BVL251" s="17"/>
      <c r="BVM251" s="17"/>
      <c r="BVN251" s="17"/>
      <c r="BVO251" s="17"/>
      <c r="BVP251" s="17"/>
      <c r="BVQ251" s="17"/>
      <c r="BVR251" s="17"/>
      <c r="BVS251" s="17"/>
      <c r="BVT251" s="17"/>
      <c r="BVU251" s="17"/>
      <c r="BVV251" s="17"/>
      <c r="BVW251" s="17"/>
      <c r="BVX251" s="17"/>
      <c r="BVY251" s="17"/>
      <c r="BVZ251" s="17"/>
      <c r="BWA251" s="17"/>
      <c r="BWB251" s="17"/>
      <c r="BWC251" s="17"/>
      <c r="BWD251" s="17"/>
      <c r="BWE251" s="17"/>
      <c r="BWF251" s="17"/>
      <c r="BWG251" s="17"/>
      <c r="BWH251" s="17"/>
      <c r="BWI251" s="17"/>
      <c r="BWJ251" s="17"/>
      <c r="BWK251" s="17"/>
      <c r="BWL251" s="17"/>
      <c r="BWM251" s="17"/>
      <c r="BWN251" s="17"/>
      <c r="BWO251" s="17"/>
      <c r="BWP251" s="17"/>
      <c r="BWQ251" s="17"/>
      <c r="BWR251" s="17"/>
      <c r="BWS251" s="17"/>
      <c r="BWT251" s="17"/>
      <c r="BWU251" s="17"/>
      <c r="BWV251" s="17"/>
      <c r="BWW251" s="17"/>
      <c r="BWX251" s="17"/>
      <c r="BWY251" s="17"/>
      <c r="BWZ251" s="17"/>
      <c r="BXA251" s="17"/>
      <c r="BXB251" s="17"/>
      <c r="BXC251" s="17"/>
      <c r="BXD251" s="17"/>
      <c r="BXE251" s="17"/>
      <c r="BXF251" s="17"/>
      <c r="BXG251" s="17"/>
      <c r="BXH251" s="17"/>
      <c r="BXI251" s="17"/>
      <c r="BXJ251" s="17"/>
      <c r="BXK251" s="17"/>
      <c r="BXL251" s="17"/>
      <c r="BXM251" s="17"/>
      <c r="BXN251" s="17"/>
      <c r="BXO251" s="17"/>
      <c r="BXP251" s="17"/>
      <c r="BXQ251" s="17"/>
      <c r="BXR251" s="17"/>
      <c r="BXS251" s="17"/>
      <c r="BXT251" s="17"/>
      <c r="BXU251" s="17"/>
      <c r="BXV251" s="17"/>
      <c r="BXW251" s="17"/>
      <c r="BXX251" s="17"/>
      <c r="BXY251" s="17"/>
      <c r="BXZ251" s="17"/>
      <c r="BYA251" s="17"/>
      <c r="BYB251" s="17"/>
      <c r="BYC251" s="17"/>
      <c r="BYD251" s="17"/>
      <c r="BYE251" s="17"/>
      <c r="BYF251" s="17"/>
      <c r="BYG251" s="17"/>
      <c r="BYH251" s="17"/>
      <c r="BYI251" s="17"/>
      <c r="BYJ251" s="17"/>
      <c r="BYK251" s="17"/>
      <c r="BYL251" s="17"/>
      <c r="BYM251" s="17"/>
      <c r="BYN251" s="17"/>
      <c r="BYO251" s="17"/>
      <c r="BYP251" s="17"/>
      <c r="BYQ251" s="17"/>
      <c r="BYR251" s="17"/>
      <c r="BYS251" s="17"/>
      <c r="BYT251" s="17"/>
      <c r="BYU251" s="17"/>
      <c r="BYV251" s="17"/>
      <c r="BYW251" s="17"/>
      <c r="BYX251" s="17"/>
      <c r="BYY251" s="17"/>
      <c r="BYZ251" s="17"/>
      <c r="BZA251" s="17"/>
      <c r="BZB251" s="17"/>
      <c r="BZC251" s="17"/>
      <c r="BZD251" s="17"/>
      <c r="BZE251" s="17"/>
      <c r="BZF251" s="17"/>
      <c r="BZG251" s="17"/>
      <c r="BZH251" s="17"/>
      <c r="BZI251" s="17"/>
      <c r="BZJ251" s="17"/>
      <c r="BZK251" s="17"/>
      <c r="BZL251" s="17"/>
      <c r="BZM251" s="17"/>
      <c r="BZN251" s="17"/>
      <c r="BZO251" s="17"/>
      <c r="BZP251" s="17"/>
      <c r="BZQ251" s="17"/>
      <c r="BZR251" s="17"/>
      <c r="BZS251" s="17"/>
      <c r="BZT251" s="17"/>
      <c r="BZU251" s="17"/>
      <c r="BZV251" s="17"/>
      <c r="BZW251" s="17"/>
      <c r="BZX251" s="17"/>
      <c r="BZY251" s="17"/>
      <c r="BZZ251" s="17"/>
      <c r="CAA251" s="17"/>
      <c r="CAB251" s="17"/>
      <c r="CAC251" s="17"/>
      <c r="CAD251" s="17"/>
      <c r="CAE251" s="17"/>
      <c r="CAF251" s="17"/>
      <c r="CAG251" s="17"/>
      <c r="CAH251" s="17"/>
      <c r="CAI251" s="17"/>
      <c r="CAJ251" s="17"/>
      <c r="CAK251" s="17"/>
      <c r="CAL251" s="17"/>
      <c r="CAM251" s="17"/>
      <c r="CAN251" s="17"/>
      <c r="CAO251" s="17"/>
      <c r="CAP251" s="17"/>
      <c r="CAQ251" s="17"/>
      <c r="CAR251" s="17"/>
      <c r="CAS251" s="17"/>
      <c r="CAT251" s="17"/>
      <c r="CAU251" s="17"/>
      <c r="CAV251" s="17"/>
      <c r="CAW251" s="17"/>
      <c r="CAX251" s="17"/>
      <c r="CAY251" s="17"/>
      <c r="CAZ251" s="17"/>
      <c r="CBA251" s="17"/>
      <c r="CBB251" s="17"/>
      <c r="CBC251" s="17"/>
      <c r="CBD251" s="17"/>
      <c r="CBE251" s="17"/>
      <c r="CBF251" s="17"/>
      <c r="CBG251" s="17"/>
      <c r="CBH251" s="17"/>
      <c r="CBI251" s="17"/>
      <c r="CBJ251" s="17"/>
      <c r="CBK251" s="17"/>
      <c r="CBL251" s="17"/>
      <c r="CBM251" s="17"/>
      <c r="CBN251" s="17"/>
      <c r="CBO251" s="17"/>
      <c r="CBP251" s="17"/>
      <c r="CBQ251" s="17"/>
      <c r="CBR251" s="17"/>
      <c r="CBS251" s="17"/>
      <c r="CBT251" s="17"/>
      <c r="CBU251" s="17"/>
      <c r="CBV251" s="17"/>
      <c r="CBW251" s="17"/>
      <c r="CBX251" s="17"/>
      <c r="CBY251" s="17"/>
      <c r="CBZ251" s="17"/>
      <c r="CCA251" s="17"/>
      <c r="CCB251" s="17"/>
      <c r="CCC251" s="17"/>
      <c r="CCD251" s="17"/>
      <c r="CCE251" s="17"/>
      <c r="CCF251" s="17"/>
      <c r="CCG251" s="17"/>
      <c r="CCH251" s="17"/>
      <c r="CCI251" s="17"/>
      <c r="CCJ251" s="17"/>
      <c r="CCK251" s="17"/>
      <c r="CCL251" s="17"/>
      <c r="CCM251" s="17"/>
      <c r="CCN251" s="17"/>
      <c r="CCO251" s="17"/>
      <c r="CCP251" s="17"/>
      <c r="CCQ251" s="17"/>
      <c r="CCR251" s="17"/>
      <c r="CCS251" s="17"/>
      <c r="CCT251" s="17"/>
      <c r="CCU251" s="17"/>
      <c r="CCV251" s="17"/>
      <c r="CCW251" s="17"/>
      <c r="CCX251" s="17"/>
      <c r="CCY251" s="17"/>
      <c r="CCZ251" s="17"/>
      <c r="CDA251" s="17"/>
      <c r="CDB251" s="17"/>
      <c r="CDC251" s="17"/>
      <c r="CDD251" s="17"/>
      <c r="CDE251" s="17"/>
      <c r="CDF251" s="17"/>
      <c r="CDG251" s="17"/>
      <c r="CDH251" s="17"/>
      <c r="CDI251" s="17"/>
      <c r="CDJ251" s="17"/>
      <c r="CDK251" s="17"/>
      <c r="CDL251" s="17"/>
      <c r="CDM251" s="17"/>
      <c r="CDN251" s="17"/>
      <c r="CDO251" s="17"/>
      <c r="CDP251" s="17"/>
      <c r="CDQ251" s="17"/>
      <c r="CDR251" s="17"/>
      <c r="CDS251" s="17"/>
      <c r="CDT251" s="17"/>
      <c r="CDU251" s="17"/>
    </row>
    <row r="252">
      <c r="A252" s="14" t="s">
        <v>2711</v>
      </c>
      <c r="B252" s="14" t="s">
        <v>4623</v>
      </c>
      <c r="C252" s="14" t="s">
        <v>2713</v>
      </c>
      <c r="D252" s="14" t="s">
        <v>2714</v>
      </c>
      <c r="E252" s="14" t="s">
        <v>3474</v>
      </c>
      <c r="F252" s="14" t="s">
        <v>2835</v>
      </c>
      <c r="I252" s="14" t="s">
        <v>3475</v>
      </c>
      <c r="J252" s="14" t="s">
        <v>2618</v>
      </c>
      <c r="K252" s="14" t="s">
        <v>2619</v>
      </c>
      <c r="L252" s="14" t="s">
        <v>2658</v>
      </c>
      <c r="M252" s="16">
        <v>2.0</v>
      </c>
      <c r="N252" s="14" t="s">
        <v>2690</v>
      </c>
      <c r="O252" s="14" t="s">
        <v>2690</v>
      </c>
      <c r="P252" s="14" t="s">
        <v>2690</v>
      </c>
      <c r="Q252" s="16">
        <v>11.0</v>
      </c>
      <c r="R252" s="16">
        <v>4112898.0</v>
      </c>
      <c r="S252" s="16">
        <v>4112898.0</v>
      </c>
      <c r="T252" s="14" t="s">
        <v>2631</v>
      </c>
      <c r="U252" s="14" t="s">
        <v>2630</v>
      </c>
      <c r="V252" s="14" t="s">
        <v>3476</v>
      </c>
      <c r="W252" s="14" t="s">
        <v>3477</v>
      </c>
      <c r="X252" s="16">
        <v>0.34</v>
      </c>
      <c r="Y252" s="17"/>
      <c r="Z252" s="16">
        <v>26.0</v>
      </c>
      <c r="AA252" s="16">
        <v>50.0</v>
      </c>
      <c r="AB252" s="17"/>
      <c r="AC252" s="16">
        <v>145.0</v>
      </c>
      <c r="AD252" s="16">
        <v>1443.0</v>
      </c>
      <c r="AE252" s="22">
        <v>45638.0</v>
      </c>
      <c r="AF252" s="17"/>
      <c r="AG252" s="14" t="s">
        <v>3478</v>
      </c>
      <c r="AL252" s="16">
        <v>70.0</v>
      </c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4" t="s">
        <v>2718</v>
      </c>
      <c r="BB252" s="17"/>
      <c r="BC252" s="17"/>
      <c r="BD252" s="17"/>
      <c r="BE252" s="17"/>
      <c r="BF252" s="14" t="s">
        <v>2574</v>
      </c>
      <c r="BG252" s="16">
        <v>1.0</v>
      </c>
      <c r="BH252" s="14" t="s">
        <v>2564</v>
      </c>
      <c r="BI252" s="14" t="s">
        <v>2565</v>
      </c>
      <c r="BJ252" s="14" t="s">
        <v>2566</v>
      </c>
      <c r="BK252" s="17"/>
      <c r="BL252" s="17"/>
      <c r="BM252" s="16">
        <v>48.4666667</v>
      </c>
      <c r="BN252" s="17"/>
      <c r="BO252" s="17"/>
      <c r="BP252" s="17"/>
      <c r="BQ252" s="17"/>
      <c r="BR252" s="17"/>
      <c r="BS252" s="16">
        <v>0.1396</v>
      </c>
      <c r="BT252" s="16">
        <v>29.5887168</v>
      </c>
      <c r="BU252" s="14" t="s">
        <v>2567</v>
      </c>
      <c r="BV252" s="14" t="s">
        <v>2921</v>
      </c>
      <c r="BW252" s="14" t="s">
        <v>2702</v>
      </c>
      <c r="BX252" s="16">
        <v>5.0</v>
      </c>
      <c r="BY252" s="14" t="s">
        <v>2718</v>
      </c>
      <c r="BZ252" s="16">
        <v>900.0</v>
      </c>
      <c r="CA252" s="16">
        <v>-25861.0</v>
      </c>
      <c r="CB252" s="16">
        <v>0.0</v>
      </c>
      <c r="CC252" s="16">
        <v>29.5887168</v>
      </c>
      <c r="CD252" s="14" t="s">
        <v>2571</v>
      </c>
      <c r="CE252" s="16">
        <v>29.5887168</v>
      </c>
      <c r="CF252" s="14" t="s">
        <v>2572</v>
      </c>
      <c r="CG252" s="14" t="s">
        <v>2704</v>
      </c>
      <c r="CH252" s="19">
        <v>41031.0</v>
      </c>
      <c r="CI252" s="14" t="s">
        <v>2573</v>
      </c>
      <c r="CJ252" s="14" t="s">
        <v>2719</v>
      </c>
      <c r="CK252" s="14" t="s">
        <v>2574</v>
      </c>
      <c r="CL252" s="14" t="s">
        <v>2720</v>
      </c>
      <c r="CM252" s="20">
        <v>2279175.0</v>
      </c>
      <c r="CN252" s="14" t="s">
        <v>2720</v>
      </c>
      <c r="CO252" s="14" t="s">
        <v>2563</v>
      </c>
      <c r="CP252" s="14" t="s">
        <v>2563</v>
      </c>
      <c r="CQ252" s="16">
        <v>1.2038</v>
      </c>
      <c r="CR252" s="16">
        <v>41.66</v>
      </c>
      <c r="CS252" s="14" t="s">
        <v>2574</v>
      </c>
      <c r="CT252" s="14" t="s">
        <v>4624</v>
      </c>
      <c r="CU252" s="14" t="s">
        <v>2577</v>
      </c>
      <c r="CV252" s="14" t="s">
        <v>2706</v>
      </c>
      <c r="CW252" s="14" t="s">
        <v>3451</v>
      </c>
      <c r="CX252" s="14" t="s">
        <v>2580</v>
      </c>
      <c r="CY252" s="16">
        <v>29.5887168</v>
      </c>
      <c r="CZ252" s="14" t="s">
        <v>2581</v>
      </c>
      <c r="DA252" s="14" t="s">
        <v>2563</v>
      </c>
      <c r="DB252" s="14" t="s">
        <v>2574</v>
      </c>
      <c r="DC252" s="14" t="s">
        <v>2708</v>
      </c>
      <c r="DD252" s="14" t="s">
        <v>2722</v>
      </c>
      <c r="DE252" s="14" t="s">
        <v>2563</v>
      </c>
      <c r="DF252" s="14" t="s">
        <v>2574</v>
      </c>
      <c r="DG252" s="14" t="s">
        <v>2709</v>
      </c>
      <c r="DH252" s="14" t="s">
        <v>2723</v>
      </c>
      <c r="DI252" s="14" t="s">
        <v>2724</v>
      </c>
      <c r="DJ252" s="14" t="s">
        <v>2725</v>
      </c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  <c r="KL252" s="17"/>
      <c r="KM252" s="17"/>
      <c r="KN252" s="17"/>
      <c r="KO252" s="17"/>
      <c r="KP252" s="17"/>
      <c r="KQ252" s="17"/>
      <c r="KR252" s="17"/>
      <c r="KS252" s="17"/>
      <c r="KT252" s="17"/>
      <c r="KU252" s="17"/>
      <c r="KV252" s="17"/>
      <c r="KW252" s="17"/>
      <c r="KX252" s="17"/>
      <c r="KY252" s="17"/>
      <c r="KZ252" s="17"/>
      <c r="LA252" s="17"/>
      <c r="LB252" s="17"/>
      <c r="LC252" s="17"/>
      <c r="LD252" s="17"/>
      <c r="LE252" s="17"/>
      <c r="LF252" s="17"/>
      <c r="LG252" s="17"/>
      <c r="LH252" s="17"/>
      <c r="LI252" s="17"/>
      <c r="LJ252" s="17"/>
      <c r="LK252" s="17"/>
      <c r="LL252" s="17"/>
      <c r="LM252" s="17"/>
      <c r="LN252" s="17"/>
      <c r="LO252" s="17"/>
      <c r="LP252" s="17"/>
      <c r="LQ252" s="17"/>
      <c r="LR252" s="17"/>
      <c r="LS252" s="17"/>
      <c r="LT252" s="17"/>
      <c r="LU252" s="17"/>
      <c r="LV252" s="17"/>
      <c r="LW252" s="17"/>
      <c r="LX252" s="17"/>
      <c r="LY252" s="17"/>
      <c r="LZ252" s="17"/>
      <c r="MA252" s="17"/>
      <c r="MB252" s="17"/>
      <c r="MC252" s="17"/>
      <c r="MD252" s="17"/>
      <c r="ME252" s="17"/>
      <c r="MF252" s="17"/>
      <c r="MG252" s="17"/>
      <c r="MH252" s="17"/>
      <c r="MI252" s="17"/>
      <c r="MJ252" s="17"/>
      <c r="MK252" s="17"/>
      <c r="ML252" s="17"/>
      <c r="MM252" s="17"/>
      <c r="MN252" s="17"/>
      <c r="MO252" s="17"/>
      <c r="MP252" s="17"/>
      <c r="MQ252" s="17"/>
      <c r="MR252" s="17"/>
      <c r="MS252" s="17"/>
      <c r="MT252" s="17"/>
      <c r="MU252" s="17"/>
      <c r="MV252" s="17"/>
      <c r="MW252" s="17"/>
      <c r="MX252" s="17"/>
      <c r="MY252" s="17"/>
      <c r="MZ252" s="17"/>
      <c r="NA252" s="17"/>
      <c r="NB252" s="17"/>
      <c r="NC252" s="17"/>
      <c r="ND252" s="17"/>
      <c r="NE252" s="17"/>
      <c r="NF252" s="17"/>
      <c r="NG252" s="17"/>
      <c r="NH252" s="17"/>
      <c r="NI252" s="17"/>
      <c r="NJ252" s="17"/>
      <c r="NK252" s="17"/>
      <c r="NL252" s="17"/>
      <c r="NM252" s="17"/>
      <c r="NN252" s="17"/>
      <c r="NO252" s="17"/>
      <c r="NP252" s="17"/>
      <c r="NQ252" s="17"/>
      <c r="NR252" s="17"/>
      <c r="NS252" s="17"/>
      <c r="NT252" s="17"/>
      <c r="NU252" s="17"/>
      <c r="NV252" s="17"/>
      <c r="NW252" s="17"/>
      <c r="NX252" s="17"/>
      <c r="NY252" s="17"/>
      <c r="NZ252" s="17"/>
      <c r="OA252" s="17"/>
      <c r="OB252" s="17"/>
      <c r="OC252" s="17"/>
      <c r="OD252" s="17"/>
      <c r="OE252" s="17"/>
      <c r="OF252" s="17"/>
      <c r="OG252" s="17"/>
      <c r="OH252" s="17"/>
      <c r="OI252" s="17"/>
      <c r="OJ252" s="17"/>
      <c r="OK252" s="17"/>
      <c r="OL252" s="17"/>
      <c r="OM252" s="17"/>
      <c r="ON252" s="17"/>
      <c r="OO252" s="17"/>
      <c r="OP252" s="17"/>
      <c r="OQ252" s="17"/>
      <c r="OR252" s="17"/>
      <c r="OS252" s="17"/>
      <c r="OT252" s="17"/>
      <c r="OU252" s="17"/>
      <c r="OV252" s="17"/>
      <c r="OW252" s="17"/>
      <c r="OX252" s="17"/>
      <c r="OY252" s="17"/>
      <c r="OZ252" s="17"/>
      <c r="PA252" s="17"/>
      <c r="PB252" s="17"/>
      <c r="PC252" s="17"/>
      <c r="PD252" s="17"/>
      <c r="PE252" s="17"/>
      <c r="PF252" s="17"/>
      <c r="PG252" s="17"/>
      <c r="PH252" s="17"/>
      <c r="PI252" s="17"/>
      <c r="PJ252" s="17"/>
      <c r="PK252" s="17"/>
      <c r="PL252" s="17"/>
      <c r="PM252" s="17"/>
      <c r="PN252" s="17"/>
      <c r="PO252" s="17"/>
      <c r="PP252" s="17"/>
      <c r="PQ252" s="17"/>
      <c r="PR252" s="17"/>
      <c r="PS252" s="17"/>
      <c r="PT252" s="17"/>
      <c r="PU252" s="17"/>
      <c r="PV252" s="17"/>
      <c r="PW252" s="17"/>
      <c r="PX252" s="17"/>
      <c r="PY252" s="17"/>
      <c r="PZ252" s="17"/>
      <c r="QA252" s="17"/>
      <c r="QB252" s="17"/>
      <c r="QC252" s="17"/>
      <c r="QD252" s="17"/>
      <c r="QE252" s="17"/>
      <c r="QF252" s="17"/>
      <c r="QG252" s="17"/>
      <c r="QH252" s="17"/>
      <c r="QI252" s="17"/>
      <c r="QJ252" s="17"/>
      <c r="QK252" s="17"/>
      <c r="QL252" s="17"/>
      <c r="QM252" s="17"/>
      <c r="QN252" s="17"/>
      <c r="QO252" s="17"/>
      <c r="QP252" s="17"/>
      <c r="QQ252" s="17"/>
      <c r="QR252" s="17"/>
      <c r="QS252" s="17"/>
      <c r="QT252" s="17"/>
      <c r="QU252" s="17"/>
      <c r="QV252" s="17"/>
      <c r="QW252" s="17"/>
      <c r="QX252" s="17"/>
      <c r="QY252" s="17"/>
      <c r="QZ252" s="17"/>
      <c r="RA252" s="17"/>
      <c r="RB252" s="17"/>
      <c r="RC252" s="17"/>
      <c r="RD252" s="17"/>
      <c r="RE252" s="17"/>
      <c r="RF252" s="17"/>
      <c r="RG252" s="17"/>
      <c r="RH252" s="17"/>
      <c r="RI252" s="17"/>
      <c r="RJ252" s="17"/>
      <c r="RK252" s="17"/>
      <c r="RL252" s="17"/>
      <c r="RM252" s="17"/>
      <c r="RN252" s="17"/>
      <c r="RO252" s="17"/>
      <c r="RP252" s="17"/>
      <c r="RQ252" s="17"/>
      <c r="RR252" s="17"/>
      <c r="RS252" s="17"/>
      <c r="RT252" s="17"/>
      <c r="RU252" s="17"/>
      <c r="RV252" s="17"/>
      <c r="RW252" s="17"/>
      <c r="RX252" s="17"/>
      <c r="RY252" s="17"/>
      <c r="RZ252" s="17"/>
      <c r="SA252" s="17"/>
      <c r="SB252" s="17"/>
      <c r="SC252" s="17"/>
      <c r="SD252" s="17"/>
      <c r="SE252" s="17"/>
      <c r="SF252" s="17"/>
      <c r="SG252" s="17"/>
      <c r="SH252" s="17"/>
      <c r="SI252" s="17"/>
      <c r="SJ252" s="17"/>
      <c r="SK252" s="17"/>
      <c r="SL252" s="17"/>
      <c r="SM252" s="17"/>
      <c r="SN252" s="17"/>
      <c r="SO252" s="17"/>
      <c r="SP252" s="17"/>
      <c r="SQ252" s="17"/>
      <c r="SR252" s="17"/>
      <c r="SS252" s="17"/>
      <c r="ST252" s="17"/>
      <c r="SU252" s="17"/>
      <c r="SV252" s="17"/>
      <c r="SW252" s="17"/>
      <c r="SX252" s="17"/>
      <c r="SY252" s="17"/>
      <c r="SZ252" s="17"/>
      <c r="TA252" s="17"/>
      <c r="TB252" s="17"/>
      <c r="TC252" s="17"/>
      <c r="TD252" s="17"/>
      <c r="TE252" s="17"/>
      <c r="TF252" s="17"/>
      <c r="TG252" s="17"/>
      <c r="TH252" s="17"/>
      <c r="TI252" s="17"/>
      <c r="TJ252" s="17"/>
      <c r="TK252" s="17"/>
      <c r="TL252" s="17"/>
      <c r="TM252" s="17"/>
      <c r="TN252" s="17"/>
      <c r="TO252" s="17"/>
      <c r="TP252" s="17"/>
      <c r="TQ252" s="17"/>
      <c r="TR252" s="17"/>
      <c r="TS252" s="17"/>
      <c r="TT252" s="17"/>
      <c r="TU252" s="17"/>
      <c r="TV252" s="17"/>
      <c r="TW252" s="17"/>
      <c r="TX252" s="17"/>
      <c r="TY252" s="17"/>
      <c r="TZ252" s="17"/>
      <c r="UA252" s="17"/>
      <c r="UB252" s="17"/>
      <c r="UC252" s="17"/>
      <c r="UD252" s="17"/>
      <c r="UE252" s="17"/>
      <c r="UF252" s="17"/>
      <c r="UG252" s="17"/>
      <c r="UH252" s="17"/>
      <c r="UI252" s="17"/>
      <c r="UJ252" s="17"/>
      <c r="UK252" s="17"/>
      <c r="UL252" s="17"/>
      <c r="UM252" s="17"/>
      <c r="UN252" s="17"/>
      <c r="UO252" s="17"/>
      <c r="UP252" s="17"/>
      <c r="UQ252" s="17"/>
      <c r="UR252" s="17"/>
      <c r="US252" s="17"/>
      <c r="UT252" s="17"/>
      <c r="UU252" s="17"/>
      <c r="UV252" s="17"/>
      <c r="UW252" s="17"/>
      <c r="UX252" s="17"/>
      <c r="UY252" s="17"/>
      <c r="UZ252" s="17"/>
      <c r="VA252" s="17"/>
      <c r="VB252" s="17"/>
      <c r="VC252" s="17"/>
      <c r="VD252" s="17"/>
      <c r="VE252" s="17"/>
      <c r="VF252" s="17"/>
      <c r="VG252" s="17"/>
      <c r="VH252" s="17"/>
      <c r="VI252" s="17"/>
      <c r="VJ252" s="17"/>
      <c r="VK252" s="17"/>
      <c r="VL252" s="17"/>
      <c r="VM252" s="17"/>
      <c r="VN252" s="17"/>
      <c r="VO252" s="17"/>
      <c r="VP252" s="17"/>
      <c r="VQ252" s="17"/>
      <c r="VR252" s="17"/>
      <c r="VS252" s="17"/>
      <c r="VT252" s="17"/>
      <c r="VU252" s="17"/>
      <c r="VV252" s="17"/>
      <c r="VW252" s="17"/>
      <c r="VX252" s="17"/>
      <c r="VY252" s="17"/>
      <c r="VZ252" s="17"/>
      <c r="WA252" s="17"/>
      <c r="WB252" s="17"/>
      <c r="WC252" s="17"/>
      <c r="WD252" s="17"/>
      <c r="WE252" s="17"/>
      <c r="WF252" s="17"/>
      <c r="WG252" s="17"/>
      <c r="WH252" s="17"/>
      <c r="WI252" s="17"/>
      <c r="WJ252" s="17"/>
      <c r="WK252" s="17"/>
      <c r="WL252" s="17"/>
      <c r="WM252" s="17"/>
      <c r="WN252" s="17"/>
      <c r="WO252" s="17"/>
      <c r="WP252" s="17"/>
      <c r="WQ252" s="17"/>
      <c r="WR252" s="17"/>
      <c r="WS252" s="17"/>
      <c r="WT252" s="17"/>
      <c r="WU252" s="17"/>
      <c r="WV252" s="17"/>
      <c r="WW252" s="17"/>
      <c r="WX252" s="17"/>
      <c r="WY252" s="17"/>
      <c r="WZ252" s="17"/>
      <c r="XA252" s="17"/>
      <c r="XB252" s="17"/>
      <c r="XC252" s="17"/>
      <c r="XD252" s="17"/>
      <c r="XE252" s="17"/>
      <c r="XF252" s="17"/>
      <c r="XG252" s="17"/>
      <c r="XH252" s="17"/>
      <c r="XI252" s="17"/>
      <c r="XJ252" s="17"/>
      <c r="XK252" s="17"/>
      <c r="XL252" s="17"/>
      <c r="XM252" s="17"/>
      <c r="XN252" s="17"/>
      <c r="XO252" s="17"/>
      <c r="XP252" s="17"/>
      <c r="XQ252" s="17"/>
      <c r="XR252" s="17"/>
      <c r="XS252" s="17"/>
      <c r="XT252" s="17"/>
      <c r="XU252" s="17"/>
      <c r="XV252" s="17"/>
      <c r="XW252" s="17"/>
      <c r="XX252" s="17"/>
      <c r="XY252" s="17"/>
      <c r="XZ252" s="17"/>
      <c r="YA252" s="17"/>
      <c r="YB252" s="17"/>
      <c r="YC252" s="17"/>
      <c r="YD252" s="17"/>
      <c r="YE252" s="17"/>
      <c r="YF252" s="17"/>
      <c r="YG252" s="17"/>
      <c r="YH252" s="17"/>
      <c r="YI252" s="17"/>
      <c r="YJ252" s="17"/>
      <c r="YK252" s="17"/>
      <c r="YL252" s="17"/>
      <c r="YM252" s="17"/>
      <c r="YN252" s="17"/>
      <c r="YO252" s="17"/>
      <c r="YP252" s="17"/>
      <c r="YQ252" s="17"/>
      <c r="YR252" s="17"/>
      <c r="YS252" s="17"/>
      <c r="YT252" s="17"/>
      <c r="YU252" s="17"/>
      <c r="YV252" s="17"/>
      <c r="YW252" s="17"/>
      <c r="YX252" s="17"/>
      <c r="YY252" s="17"/>
      <c r="YZ252" s="17"/>
      <c r="ZA252" s="17"/>
      <c r="ZB252" s="17"/>
      <c r="ZC252" s="17"/>
      <c r="ZD252" s="17"/>
      <c r="ZE252" s="17"/>
      <c r="ZF252" s="17"/>
      <c r="ZG252" s="17"/>
      <c r="ZH252" s="17"/>
      <c r="ZI252" s="17"/>
      <c r="ZJ252" s="17"/>
      <c r="ZK252" s="17"/>
      <c r="ZL252" s="17"/>
      <c r="ZM252" s="17"/>
      <c r="ZN252" s="17"/>
      <c r="ZO252" s="17"/>
      <c r="ZP252" s="17"/>
      <c r="ZQ252" s="17"/>
      <c r="ZR252" s="17"/>
      <c r="ZS252" s="17"/>
      <c r="ZT252" s="17"/>
      <c r="ZU252" s="17"/>
      <c r="ZV252" s="17"/>
      <c r="ZW252" s="17"/>
      <c r="ZX252" s="17"/>
      <c r="ZY252" s="17"/>
      <c r="ZZ252" s="17"/>
      <c r="AAA252" s="17"/>
      <c r="AAB252" s="17"/>
      <c r="AAC252" s="17"/>
      <c r="AAD252" s="17"/>
      <c r="AAE252" s="17"/>
      <c r="AAF252" s="17"/>
      <c r="AAG252" s="17"/>
      <c r="AAH252" s="17"/>
      <c r="AAI252" s="17"/>
      <c r="AAJ252" s="17"/>
      <c r="AAK252" s="17"/>
      <c r="AAL252" s="17"/>
      <c r="AAM252" s="17"/>
      <c r="AAN252" s="17"/>
      <c r="AAO252" s="17"/>
      <c r="AAP252" s="17"/>
      <c r="AAQ252" s="17"/>
      <c r="AAR252" s="17"/>
      <c r="AAS252" s="17"/>
      <c r="AAT252" s="17"/>
      <c r="AAU252" s="17"/>
      <c r="AAV252" s="17"/>
      <c r="AAW252" s="17"/>
      <c r="AAX252" s="17"/>
      <c r="AAY252" s="17"/>
      <c r="AAZ252" s="17"/>
      <c r="ABA252" s="17"/>
      <c r="ABB252" s="17"/>
      <c r="ABC252" s="17"/>
      <c r="ABD252" s="17"/>
      <c r="ABE252" s="17"/>
      <c r="ABF252" s="17"/>
      <c r="ABG252" s="17"/>
      <c r="ABH252" s="17"/>
      <c r="ABI252" s="17"/>
      <c r="ABJ252" s="17"/>
      <c r="ABK252" s="17"/>
      <c r="ABL252" s="17"/>
      <c r="ABM252" s="17"/>
      <c r="ABN252" s="17"/>
      <c r="ABO252" s="17"/>
      <c r="ABP252" s="17"/>
      <c r="ABQ252" s="17"/>
      <c r="ABR252" s="17"/>
      <c r="ABS252" s="17"/>
      <c r="ABT252" s="17"/>
      <c r="ABU252" s="17"/>
      <c r="ABV252" s="17"/>
      <c r="ABW252" s="17"/>
      <c r="ABX252" s="17"/>
      <c r="ABY252" s="17"/>
      <c r="ABZ252" s="17"/>
      <c r="ACA252" s="17"/>
      <c r="ACB252" s="17"/>
      <c r="ACC252" s="17"/>
      <c r="ACD252" s="17"/>
      <c r="ACE252" s="17"/>
      <c r="ACF252" s="17"/>
      <c r="ACG252" s="17"/>
      <c r="ACH252" s="17"/>
      <c r="ACI252" s="17"/>
      <c r="ACJ252" s="17"/>
      <c r="ACK252" s="17"/>
      <c r="ACL252" s="17"/>
      <c r="ACM252" s="17"/>
      <c r="ACN252" s="17"/>
      <c r="ACO252" s="17"/>
      <c r="ACP252" s="17"/>
      <c r="ACQ252" s="17"/>
      <c r="ACR252" s="17"/>
      <c r="ACS252" s="17"/>
      <c r="ACT252" s="17"/>
      <c r="ACU252" s="17"/>
      <c r="ACV252" s="17"/>
      <c r="ACW252" s="17"/>
      <c r="ACX252" s="17"/>
      <c r="ACY252" s="17"/>
      <c r="ACZ252" s="17"/>
      <c r="ADA252" s="17"/>
      <c r="ADB252" s="17"/>
      <c r="ADC252" s="17"/>
      <c r="ADD252" s="17"/>
      <c r="ADE252" s="17"/>
      <c r="ADF252" s="17"/>
      <c r="ADG252" s="17"/>
      <c r="ADH252" s="17"/>
      <c r="ADI252" s="17"/>
      <c r="ADJ252" s="17"/>
      <c r="ADK252" s="17"/>
      <c r="ADL252" s="17"/>
      <c r="ADM252" s="17"/>
      <c r="ADN252" s="17"/>
      <c r="ADO252" s="17"/>
      <c r="ADP252" s="17"/>
      <c r="ADQ252" s="17"/>
      <c r="ADR252" s="17"/>
      <c r="ADS252" s="17"/>
      <c r="ADT252" s="17"/>
      <c r="ADU252" s="17"/>
      <c r="ADV252" s="17"/>
      <c r="ADW252" s="17"/>
      <c r="ADX252" s="17"/>
      <c r="ADY252" s="17"/>
      <c r="ADZ252" s="17"/>
      <c r="AEA252" s="17"/>
      <c r="AEB252" s="17"/>
      <c r="AEC252" s="17"/>
      <c r="AED252" s="17"/>
      <c r="AEE252" s="17"/>
      <c r="AEF252" s="17"/>
      <c r="AEG252" s="17"/>
      <c r="AEH252" s="17"/>
      <c r="AEI252" s="17"/>
      <c r="AEJ252" s="17"/>
      <c r="AEK252" s="17"/>
      <c r="AEL252" s="17"/>
      <c r="AEM252" s="17"/>
      <c r="AEN252" s="17"/>
      <c r="AEO252" s="17"/>
      <c r="AEP252" s="17"/>
      <c r="AEQ252" s="17"/>
      <c r="AER252" s="17"/>
      <c r="AES252" s="17"/>
      <c r="AET252" s="17"/>
      <c r="AEU252" s="17"/>
      <c r="AEV252" s="17"/>
      <c r="AEW252" s="17"/>
      <c r="AEX252" s="17"/>
      <c r="AEY252" s="17"/>
      <c r="AEZ252" s="17"/>
      <c r="AFA252" s="17"/>
      <c r="AFB252" s="17"/>
      <c r="AFC252" s="17"/>
      <c r="AFD252" s="17"/>
      <c r="AFE252" s="17"/>
      <c r="AFF252" s="17"/>
      <c r="AFG252" s="17"/>
      <c r="AFH252" s="17"/>
      <c r="AFI252" s="17"/>
      <c r="AFJ252" s="17"/>
      <c r="AFK252" s="17"/>
      <c r="AFL252" s="17"/>
      <c r="AFM252" s="17"/>
      <c r="AFN252" s="17"/>
      <c r="AFO252" s="17"/>
      <c r="AFP252" s="17"/>
      <c r="AFQ252" s="17"/>
      <c r="AFR252" s="17"/>
      <c r="AFS252" s="17"/>
      <c r="AFT252" s="17"/>
      <c r="AFU252" s="17"/>
      <c r="AFV252" s="17"/>
      <c r="AFW252" s="17"/>
      <c r="AFX252" s="17"/>
      <c r="AFY252" s="17"/>
      <c r="AFZ252" s="17"/>
      <c r="AGA252" s="17"/>
      <c r="AGB252" s="17"/>
      <c r="AGC252" s="17"/>
      <c r="AGD252" s="17"/>
      <c r="AGE252" s="17"/>
      <c r="AGF252" s="17"/>
      <c r="AGG252" s="17"/>
      <c r="AGH252" s="17"/>
      <c r="AGI252" s="17"/>
      <c r="AGJ252" s="17"/>
      <c r="AGK252" s="17"/>
      <c r="AGL252" s="17"/>
      <c r="AGM252" s="17"/>
      <c r="AGN252" s="17"/>
      <c r="AGO252" s="17"/>
      <c r="AGP252" s="17"/>
      <c r="AGQ252" s="17"/>
      <c r="AGR252" s="17"/>
      <c r="AGS252" s="17"/>
      <c r="AGT252" s="17"/>
      <c r="AGU252" s="17"/>
      <c r="AGV252" s="17"/>
      <c r="AGW252" s="17"/>
      <c r="AGX252" s="17"/>
      <c r="AGY252" s="17"/>
      <c r="AGZ252" s="17"/>
      <c r="AHA252" s="17"/>
      <c r="AHB252" s="17"/>
      <c r="AHC252" s="17"/>
      <c r="AHD252" s="17"/>
      <c r="AHE252" s="17"/>
      <c r="AHF252" s="17"/>
      <c r="AHG252" s="17"/>
      <c r="AHH252" s="17"/>
      <c r="AHI252" s="17"/>
      <c r="AHJ252" s="17"/>
      <c r="AHK252" s="17"/>
      <c r="AHL252" s="17"/>
      <c r="AHM252" s="17"/>
      <c r="AHN252" s="17"/>
      <c r="AHO252" s="17"/>
      <c r="AHP252" s="17"/>
      <c r="AHQ252" s="17"/>
      <c r="AHR252" s="17"/>
      <c r="AHS252" s="17"/>
      <c r="AHT252" s="17"/>
      <c r="AHU252" s="17"/>
      <c r="AHV252" s="17"/>
      <c r="AHW252" s="17"/>
      <c r="AHX252" s="17"/>
      <c r="AHY252" s="17"/>
      <c r="AHZ252" s="17"/>
      <c r="AIA252" s="17"/>
      <c r="AIB252" s="17"/>
      <c r="AIC252" s="17"/>
      <c r="AID252" s="17"/>
      <c r="AIE252" s="17"/>
      <c r="AIF252" s="17"/>
      <c r="AIG252" s="17"/>
      <c r="AIH252" s="17"/>
      <c r="AII252" s="17"/>
      <c r="AIJ252" s="17"/>
      <c r="AIK252" s="17"/>
      <c r="AIL252" s="17"/>
      <c r="AIM252" s="17"/>
      <c r="AIN252" s="17"/>
      <c r="AIO252" s="17"/>
      <c r="AIP252" s="17"/>
      <c r="AIQ252" s="17"/>
      <c r="AIR252" s="17"/>
      <c r="AIS252" s="17"/>
      <c r="AIT252" s="17"/>
      <c r="AIU252" s="17"/>
      <c r="AIV252" s="17"/>
      <c r="AIW252" s="17"/>
      <c r="AIX252" s="17"/>
      <c r="AIY252" s="17"/>
      <c r="AIZ252" s="17"/>
      <c r="AJA252" s="17"/>
      <c r="AJB252" s="17"/>
      <c r="AJC252" s="17"/>
      <c r="AJD252" s="17"/>
      <c r="AJE252" s="17"/>
      <c r="AJF252" s="17"/>
      <c r="AJG252" s="17"/>
      <c r="AJH252" s="17"/>
      <c r="AJI252" s="17"/>
      <c r="AJJ252" s="17"/>
      <c r="AJK252" s="17"/>
      <c r="AJL252" s="17"/>
      <c r="AJM252" s="17"/>
      <c r="AJN252" s="17"/>
      <c r="AJO252" s="17"/>
      <c r="AJP252" s="17"/>
      <c r="AJQ252" s="17"/>
      <c r="AJR252" s="17"/>
      <c r="AJS252" s="17"/>
      <c r="AJT252" s="17"/>
      <c r="AJU252" s="17"/>
      <c r="AJV252" s="17"/>
      <c r="AJW252" s="17"/>
      <c r="AJX252" s="17"/>
      <c r="AJY252" s="17"/>
      <c r="AJZ252" s="17"/>
      <c r="AKA252" s="17"/>
      <c r="AKB252" s="17"/>
      <c r="AKC252" s="17"/>
      <c r="AKD252" s="17"/>
      <c r="AKE252" s="17"/>
      <c r="AKF252" s="17"/>
      <c r="AKG252" s="17"/>
      <c r="AKH252" s="17"/>
      <c r="AKI252" s="17"/>
      <c r="AKJ252" s="17"/>
      <c r="AKK252" s="17"/>
      <c r="AKL252" s="17"/>
      <c r="AKM252" s="17"/>
      <c r="AKN252" s="17"/>
      <c r="AKO252" s="17"/>
      <c r="AKP252" s="17"/>
      <c r="AKQ252" s="17"/>
      <c r="AKR252" s="17"/>
      <c r="AKS252" s="17"/>
      <c r="AKT252" s="17"/>
      <c r="AKU252" s="17"/>
      <c r="AKV252" s="17"/>
      <c r="AKW252" s="17"/>
      <c r="AKX252" s="17"/>
      <c r="AKY252" s="17"/>
      <c r="AKZ252" s="17"/>
      <c r="ALA252" s="17"/>
      <c r="ALB252" s="17"/>
      <c r="ALC252" s="17"/>
      <c r="ALD252" s="17"/>
      <c r="ALE252" s="17"/>
      <c r="ALF252" s="17"/>
      <c r="ALG252" s="17"/>
      <c r="ALH252" s="17"/>
      <c r="ALI252" s="17"/>
      <c r="ALJ252" s="17"/>
      <c r="ALK252" s="17"/>
      <c r="ALL252" s="17"/>
      <c r="ALM252" s="17"/>
      <c r="ALN252" s="17"/>
      <c r="ALO252" s="17"/>
      <c r="ALP252" s="17"/>
      <c r="ALQ252" s="17"/>
      <c r="ALR252" s="17"/>
      <c r="ALS252" s="17"/>
      <c r="ALT252" s="17"/>
      <c r="ALU252" s="17"/>
      <c r="ALV252" s="17"/>
      <c r="ALW252" s="17"/>
      <c r="ALX252" s="17"/>
      <c r="ALY252" s="17"/>
      <c r="ALZ252" s="17"/>
      <c r="AMA252" s="17"/>
      <c r="AMB252" s="17"/>
      <c r="AMC252" s="17"/>
      <c r="AMD252" s="17"/>
      <c r="AME252" s="17"/>
      <c r="AMF252" s="17"/>
      <c r="AMG252" s="17"/>
      <c r="AMH252" s="17"/>
      <c r="AMI252" s="17"/>
      <c r="AMJ252" s="17"/>
      <c r="AMK252" s="17"/>
      <c r="AML252" s="17"/>
      <c r="AMM252" s="17"/>
      <c r="AMN252" s="17"/>
      <c r="AMO252" s="17"/>
      <c r="AMP252" s="17"/>
      <c r="AMQ252" s="17"/>
      <c r="AMR252" s="17"/>
      <c r="AMS252" s="17"/>
      <c r="AMT252" s="17"/>
      <c r="AMU252" s="17"/>
      <c r="AMV252" s="17"/>
      <c r="AMW252" s="17"/>
      <c r="AMX252" s="17"/>
      <c r="AMY252" s="17"/>
      <c r="AMZ252" s="17"/>
      <c r="ANA252" s="17"/>
      <c r="ANB252" s="17"/>
      <c r="ANC252" s="17"/>
      <c r="AND252" s="17"/>
      <c r="ANE252" s="17"/>
      <c r="ANF252" s="17"/>
      <c r="ANG252" s="17"/>
      <c r="ANH252" s="17"/>
      <c r="ANI252" s="17"/>
      <c r="ANJ252" s="17"/>
      <c r="ANK252" s="17"/>
      <c r="ANL252" s="17"/>
      <c r="ANM252" s="17"/>
      <c r="ANN252" s="17"/>
      <c r="ANO252" s="17"/>
      <c r="ANP252" s="17"/>
      <c r="ANQ252" s="17"/>
      <c r="ANR252" s="17"/>
      <c r="ANS252" s="17"/>
      <c r="ANT252" s="17"/>
      <c r="ANU252" s="17"/>
      <c r="ANV252" s="17"/>
      <c r="ANW252" s="17"/>
      <c r="ANX252" s="17"/>
      <c r="ANY252" s="17"/>
      <c r="ANZ252" s="17"/>
      <c r="AOA252" s="17"/>
      <c r="AOB252" s="17"/>
      <c r="AOC252" s="17"/>
      <c r="AOD252" s="17"/>
      <c r="AOE252" s="17"/>
      <c r="AOF252" s="17"/>
      <c r="AOG252" s="17"/>
      <c r="AOH252" s="17"/>
      <c r="AOI252" s="17"/>
      <c r="AOJ252" s="17"/>
      <c r="AOK252" s="17"/>
      <c r="AOL252" s="17"/>
      <c r="AOM252" s="17"/>
      <c r="AON252" s="17"/>
      <c r="AOO252" s="17"/>
      <c r="AOP252" s="17"/>
      <c r="AOQ252" s="17"/>
      <c r="AOR252" s="17"/>
      <c r="AOS252" s="17"/>
      <c r="AOT252" s="17"/>
      <c r="AOU252" s="17"/>
      <c r="AOV252" s="17"/>
      <c r="AOW252" s="17"/>
      <c r="AOX252" s="17"/>
      <c r="AOY252" s="17"/>
      <c r="AOZ252" s="17"/>
      <c r="APA252" s="17"/>
      <c r="APB252" s="17"/>
      <c r="APC252" s="17"/>
      <c r="APD252" s="17"/>
      <c r="APE252" s="17"/>
      <c r="APF252" s="17"/>
      <c r="APG252" s="17"/>
      <c r="APH252" s="17"/>
      <c r="API252" s="17"/>
      <c r="APJ252" s="17"/>
      <c r="APK252" s="17"/>
      <c r="APL252" s="17"/>
      <c r="APM252" s="17"/>
      <c r="APN252" s="17"/>
      <c r="APO252" s="17"/>
      <c r="APP252" s="17"/>
      <c r="APQ252" s="17"/>
      <c r="APR252" s="17"/>
      <c r="APS252" s="17"/>
      <c r="APT252" s="17"/>
      <c r="APU252" s="17"/>
      <c r="APV252" s="17"/>
      <c r="APW252" s="17"/>
      <c r="APX252" s="17"/>
      <c r="APY252" s="17"/>
      <c r="APZ252" s="17"/>
      <c r="AQA252" s="17"/>
      <c r="AQB252" s="17"/>
      <c r="AQC252" s="17"/>
      <c r="AQD252" s="17"/>
      <c r="AQE252" s="17"/>
      <c r="AQF252" s="17"/>
      <c r="AQG252" s="17"/>
      <c r="AQH252" s="17"/>
      <c r="AQI252" s="17"/>
      <c r="AQJ252" s="17"/>
      <c r="AQK252" s="17"/>
      <c r="AQL252" s="17"/>
      <c r="AQM252" s="17"/>
      <c r="AQN252" s="17"/>
      <c r="AQO252" s="17"/>
      <c r="AQP252" s="17"/>
      <c r="AQQ252" s="17"/>
      <c r="AQR252" s="17"/>
      <c r="AQS252" s="17"/>
      <c r="AQT252" s="17"/>
      <c r="AQU252" s="17"/>
      <c r="AQV252" s="17"/>
      <c r="AQW252" s="17"/>
      <c r="AQX252" s="17"/>
      <c r="AQY252" s="17"/>
      <c r="AQZ252" s="17"/>
      <c r="ARA252" s="17"/>
      <c r="ARB252" s="17"/>
      <c r="ARC252" s="17"/>
      <c r="ARD252" s="17"/>
      <c r="ARE252" s="17"/>
      <c r="ARF252" s="17"/>
      <c r="ARG252" s="17"/>
      <c r="ARH252" s="17"/>
      <c r="ARI252" s="17"/>
      <c r="ARJ252" s="17"/>
      <c r="ARK252" s="17"/>
      <c r="ARL252" s="17"/>
      <c r="ARM252" s="17"/>
      <c r="ARN252" s="17"/>
      <c r="ARO252" s="17"/>
      <c r="ARP252" s="17"/>
      <c r="ARQ252" s="17"/>
      <c r="ARR252" s="17"/>
      <c r="ARS252" s="17"/>
      <c r="ART252" s="17"/>
      <c r="ARU252" s="17"/>
      <c r="ARV252" s="17"/>
      <c r="ARW252" s="17"/>
      <c r="ARX252" s="17"/>
      <c r="ARY252" s="17"/>
      <c r="ARZ252" s="17"/>
      <c r="ASA252" s="17"/>
      <c r="ASB252" s="17"/>
      <c r="ASC252" s="17"/>
      <c r="ASD252" s="17"/>
      <c r="ASE252" s="17"/>
      <c r="ASF252" s="17"/>
      <c r="ASG252" s="17"/>
      <c r="ASH252" s="17"/>
      <c r="ASI252" s="17"/>
      <c r="ASJ252" s="17"/>
      <c r="ASK252" s="17"/>
      <c r="ASL252" s="17"/>
      <c r="ASM252" s="17"/>
      <c r="ASN252" s="17"/>
      <c r="ASO252" s="17"/>
      <c r="ASP252" s="17"/>
      <c r="ASQ252" s="17"/>
      <c r="ASR252" s="17"/>
      <c r="ASS252" s="17"/>
      <c r="AST252" s="17"/>
      <c r="ASU252" s="17"/>
      <c r="ASV252" s="17"/>
      <c r="ASW252" s="17"/>
      <c r="ASX252" s="17"/>
      <c r="ASY252" s="17"/>
      <c r="ASZ252" s="17"/>
      <c r="ATA252" s="17"/>
      <c r="ATB252" s="17"/>
      <c r="ATC252" s="17"/>
      <c r="ATD252" s="17"/>
      <c r="ATE252" s="17"/>
      <c r="ATF252" s="17"/>
      <c r="ATG252" s="17"/>
      <c r="ATH252" s="17"/>
      <c r="ATI252" s="17"/>
      <c r="ATJ252" s="17"/>
      <c r="ATK252" s="17"/>
      <c r="ATL252" s="17"/>
      <c r="ATM252" s="17"/>
      <c r="ATN252" s="17"/>
      <c r="ATO252" s="17"/>
      <c r="ATP252" s="17"/>
      <c r="ATQ252" s="17"/>
      <c r="ATR252" s="17"/>
      <c r="ATS252" s="17"/>
      <c r="ATT252" s="17"/>
      <c r="ATU252" s="17"/>
      <c r="ATV252" s="17"/>
      <c r="ATW252" s="17"/>
      <c r="ATX252" s="17"/>
      <c r="ATY252" s="17"/>
      <c r="ATZ252" s="17"/>
      <c r="AUA252" s="17"/>
      <c r="AUB252" s="17"/>
      <c r="AUC252" s="17"/>
      <c r="AUD252" s="17"/>
      <c r="AUE252" s="17"/>
      <c r="AUF252" s="17"/>
      <c r="AUG252" s="17"/>
      <c r="AUH252" s="17"/>
      <c r="AUI252" s="17"/>
      <c r="AUJ252" s="17"/>
      <c r="AUK252" s="17"/>
      <c r="AUL252" s="17"/>
      <c r="AUM252" s="17"/>
      <c r="AUN252" s="17"/>
      <c r="AUO252" s="17"/>
      <c r="AUP252" s="17"/>
      <c r="AUQ252" s="17"/>
      <c r="AUR252" s="17"/>
      <c r="AUS252" s="17"/>
      <c r="AUT252" s="17"/>
      <c r="AUU252" s="17"/>
      <c r="AUV252" s="17"/>
      <c r="AUW252" s="17"/>
      <c r="AUX252" s="17"/>
      <c r="AUY252" s="17"/>
      <c r="AUZ252" s="17"/>
      <c r="AVA252" s="17"/>
      <c r="AVB252" s="17"/>
      <c r="AVC252" s="17"/>
      <c r="AVD252" s="17"/>
      <c r="AVE252" s="17"/>
      <c r="AVF252" s="17"/>
      <c r="AVG252" s="17"/>
      <c r="AVH252" s="17"/>
      <c r="AVI252" s="17"/>
      <c r="AVJ252" s="17"/>
      <c r="AVK252" s="17"/>
      <c r="AVL252" s="17"/>
      <c r="AVM252" s="17"/>
      <c r="AVN252" s="17"/>
      <c r="AVO252" s="17"/>
      <c r="AVP252" s="17"/>
      <c r="AVQ252" s="17"/>
      <c r="AVR252" s="17"/>
      <c r="AVS252" s="17"/>
      <c r="AVT252" s="17"/>
      <c r="AVU252" s="17"/>
      <c r="AVV252" s="17"/>
      <c r="AVW252" s="17"/>
      <c r="AVX252" s="17"/>
      <c r="AVY252" s="17"/>
      <c r="AVZ252" s="17"/>
      <c r="AWA252" s="17"/>
      <c r="AWB252" s="17"/>
      <c r="AWC252" s="17"/>
      <c r="AWD252" s="17"/>
      <c r="AWE252" s="17"/>
      <c r="AWF252" s="17"/>
      <c r="AWG252" s="17"/>
      <c r="AWH252" s="17"/>
      <c r="AWI252" s="17"/>
      <c r="AWJ252" s="17"/>
      <c r="AWK252" s="17"/>
      <c r="AWL252" s="17"/>
      <c r="AWM252" s="17"/>
      <c r="AWN252" s="17"/>
      <c r="AWO252" s="17"/>
      <c r="AWP252" s="17"/>
      <c r="AWQ252" s="17"/>
      <c r="AWR252" s="17"/>
      <c r="AWS252" s="17"/>
      <c r="AWT252" s="17"/>
      <c r="AWU252" s="17"/>
      <c r="AWV252" s="17"/>
      <c r="AWW252" s="17"/>
      <c r="AWX252" s="17"/>
      <c r="AWY252" s="17"/>
      <c r="AWZ252" s="17"/>
      <c r="AXA252" s="17"/>
      <c r="AXB252" s="17"/>
      <c r="AXC252" s="17"/>
      <c r="AXD252" s="17"/>
      <c r="AXE252" s="17"/>
      <c r="AXF252" s="17"/>
      <c r="AXG252" s="17"/>
      <c r="AXH252" s="17"/>
      <c r="AXI252" s="17"/>
      <c r="AXJ252" s="17"/>
      <c r="AXK252" s="17"/>
      <c r="AXL252" s="17"/>
      <c r="AXM252" s="17"/>
      <c r="AXN252" s="17"/>
      <c r="AXO252" s="17"/>
      <c r="AXP252" s="17"/>
      <c r="AXQ252" s="17"/>
      <c r="AXR252" s="17"/>
      <c r="AXS252" s="17"/>
      <c r="AXT252" s="17"/>
      <c r="AXU252" s="17"/>
      <c r="AXV252" s="17"/>
      <c r="AXW252" s="17"/>
      <c r="AXX252" s="17"/>
      <c r="AXY252" s="17"/>
      <c r="AXZ252" s="17"/>
      <c r="AYA252" s="17"/>
      <c r="AYB252" s="17"/>
      <c r="AYC252" s="17"/>
      <c r="AYD252" s="17"/>
      <c r="AYE252" s="17"/>
      <c r="AYF252" s="17"/>
      <c r="AYG252" s="17"/>
      <c r="AYH252" s="17"/>
      <c r="AYI252" s="17"/>
      <c r="AYJ252" s="17"/>
      <c r="AYK252" s="17"/>
      <c r="AYL252" s="17"/>
      <c r="AYM252" s="17"/>
      <c r="AYN252" s="17"/>
      <c r="AYO252" s="17"/>
      <c r="AYP252" s="17"/>
      <c r="AYQ252" s="17"/>
      <c r="AYR252" s="17"/>
      <c r="AYS252" s="17"/>
      <c r="AYT252" s="17"/>
      <c r="AYU252" s="17"/>
      <c r="AYV252" s="17"/>
      <c r="AYW252" s="17"/>
      <c r="AYX252" s="17"/>
      <c r="AYY252" s="17"/>
      <c r="AYZ252" s="17"/>
      <c r="AZA252" s="17"/>
      <c r="AZB252" s="17"/>
      <c r="AZC252" s="17"/>
      <c r="AZD252" s="17"/>
      <c r="AZE252" s="17"/>
      <c r="AZF252" s="17"/>
      <c r="AZG252" s="17"/>
      <c r="AZH252" s="17"/>
      <c r="AZI252" s="17"/>
      <c r="AZJ252" s="17"/>
      <c r="AZK252" s="17"/>
      <c r="AZL252" s="17"/>
      <c r="AZM252" s="17"/>
      <c r="AZN252" s="17"/>
      <c r="AZO252" s="17"/>
      <c r="AZP252" s="17"/>
      <c r="AZQ252" s="17"/>
      <c r="AZR252" s="17"/>
      <c r="AZS252" s="17"/>
      <c r="AZT252" s="17"/>
      <c r="AZU252" s="17"/>
      <c r="AZV252" s="17"/>
      <c r="AZW252" s="17"/>
      <c r="AZX252" s="17"/>
      <c r="AZY252" s="17"/>
      <c r="AZZ252" s="17"/>
      <c r="BAA252" s="17"/>
      <c r="BAB252" s="17"/>
      <c r="BAC252" s="17"/>
      <c r="BAD252" s="17"/>
      <c r="BAE252" s="17"/>
      <c r="BAF252" s="17"/>
      <c r="BAG252" s="17"/>
      <c r="BAH252" s="17"/>
      <c r="BAI252" s="17"/>
      <c r="BAJ252" s="17"/>
      <c r="BAK252" s="17"/>
      <c r="BAL252" s="17"/>
      <c r="BAM252" s="17"/>
      <c r="BAN252" s="17"/>
      <c r="BAO252" s="17"/>
      <c r="BAP252" s="17"/>
      <c r="BAQ252" s="17"/>
      <c r="BAR252" s="17"/>
      <c r="BAS252" s="17"/>
      <c r="BAT252" s="17"/>
      <c r="BAU252" s="17"/>
      <c r="BAV252" s="17"/>
      <c r="BAW252" s="17"/>
      <c r="BAX252" s="17"/>
      <c r="BAY252" s="17"/>
      <c r="BAZ252" s="17"/>
      <c r="BBA252" s="17"/>
      <c r="BBB252" s="17"/>
      <c r="BBC252" s="17"/>
      <c r="BBD252" s="17"/>
      <c r="BBE252" s="17"/>
      <c r="BBF252" s="17"/>
      <c r="BBG252" s="17"/>
      <c r="BBH252" s="17"/>
      <c r="BBI252" s="17"/>
      <c r="BBJ252" s="17"/>
      <c r="BBK252" s="17"/>
      <c r="BBL252" s="17"/>
      <c r="BBM252" s="17"/>
      <c r="BBN252" s="17"/>
      <c r="BBO252" s="17"/>
      <c r="BBP252" s="17"/>
      <c r="BBQ252" s="17"/>
      <c r="BBR252" s="17"/>
      <c r="BBS252" s="17"/>
      <c r="BBT252" s="17"/>
      <c r="BBU252" s="17"/>
      <c r="BBV252" s="17"/>
      <c r="BBW252" s="17"/>
      <c r="BBX252" s="17"/>
      <c r="BBY252" s="17"/>
      <c r="BBZ252" s="17"/>
      <c r="BCA252" s="17"/>
      <c r="BCB252" s="17"/>
      <c r="BCC252" s="17"/>
      <c r="BCD252" s="17"/>
      <c r="BCE252" s="17"/>
      <c r="BCF252" s="17"/>
      <c r="BCG252" s="17"/>
      <c r="BCH252" s="17"/>
      <c r="BCI252" s="17"/>
      <c r="BCJ252" s="17"/>
      <c r="BCK252" s="17"/>
      <c r="BCL252" s="17"/>
      <c r="BCM252" s="17"/>
      <c r="BCN252" s="17"/>
      <c r="BCO252" s="17"/>
      <c r="BCP252" s="17"/>
      <c r="BCQ252" s="17"/>
      <c r="BCR252" s="17"/>
      <c r="BCS252" s="17"/>
      <c r="BCT252" s="17"/>
      <c r="BCU252" s="17"/>
      <c r="BCV252" s="17"/>
      <c r="BCW252" s="17"/>
      <c r="BCX252" s="17"/>
      <c r="BCY252" s="17"/>
      <c r="BCZ252" s="17"/>
      <c r="BDA252" s="17"/>
      <c r="BDB252" s="17"/>
      <c r="BDC252" s="17"/>
      <c r="BDD252" s="17"/>
      <c r="BDE252" s="17"/>
      <c r="BDF252" s="17"/>
      <c r="BDG252" s="17"/>
      <c r="BDH252" s="17"/>
      <c r="BDI252" s="17"/>
      <c r="BDJ252" s="17"/>
      <c r="BDK252" s="17"/>
      <c r="BDL252" s="17"/>
      <c r="BDM252" s="17"/>
      <c r="BDN252" s="17"/>
      <c r="BDO252" s="17"/>
      <c r="BDP252" s="17"/>
      <c r="BDQ252" s="17"/>
      <c r="BDR252" s="17"/>
      <c r="BDS252" s="17"/>
      <c r="BDT252" s="17"/>
      <c r="BDU252" s="17"/>
      <c r="BDV252" s="17"/>
      <c r="BDW252" s="17"/>
      <c r="BDX252" s="17"/>
      <c r="BDY252" s="17"/>
      <c r="BDZ252" s="17"/>
      <c r="BEA252" s="17"/>
      <c r="BEB252" s="17"/>
      <c r="BEC252" s="17"/>
      <c r="BED252" s="17"/>
      <c r="BEE252" s="17"/>
      <c r="BEF252" s="17"/>
      <c r="BEG252" s="17"/>
      <c r="BEH252" s="17"/>
      <c r="BEI252" s="17"/>
      <c r="BEJ252" s="17"/>
      <c r="BEK252" s="17"/>
      <c r="BEL252" s="17"/>
      <c r="BEM252" s="17"/>
      <c r="BEN252" s="17"/>
      <c r="BEO252" s="17"/>
      <c r="BEP252" s="17"/>
      <c r="BEQ252" s="17"/>
      <c r="BER252" s="17"/>
      <c r="BES252" s="17"/>
      <c r="BET252" s="17"/>
      <c r="BEU252" s="17"/>
      <c r="BEV252" s="17"/>
      <c r="BEW252" s="17"/>
      <c r="BEX252" s="17"/>
      <c r="BEY252" s="17"/>
      <c r="BEZ252" s="17"/>
      <c r="BFA252" s="17"/>
      <c r="BFB252" s="17"/>
      <c r="BFC252" s="17"/>
      <c r="BFD252" s="17"/>
      <c r="BFE252" s="17"/>
      <c r="BFF252" s="17"/>
      <c r="BFG252" s="17"/>
      <c r="BFH252" s="17"/>
      <c r="BFI252" s="17"/>
      <c r="BFJ252" s="17"/>
      <c r="BFK252" s="17"/>
      <c r="BFL252" s="17"/>
      <c r="BFM252" s="17"/>
      <c r="BFN252" s="17"/>
      <c r="BFO252" s="17"/>
      <c r="BFP252" s="17"/>
      <c r="BFQ252" s="17"/>
      <c r="BFR252" s="17"/>
      <c r="BFS252" s="17"/>
      <c r="BFT252" s="17"/>
      <c r="BFU252" s="17"/>
      <c r="BFV252" s="17"/>
      <c r="BFW252" s="17"/>
      <c r="BFX252" s="17"/>
      <c r="BFY252" s="17"/>
      <c r="BFZ252" s="17"/>
      <c r="BGA252" s="17"/>
      <c r="BGB252" s="17"/>
      <c r="BGC252" s="17"/>
      <c r="BGD252" s="17"/>
      <c r="BGE252" s="17"/>
      <c r="BGF252" s="17"/>
      <c r="BGG252" s="17"/>
      <c r="BGH252" s="17"/>
      <c r="BGI252" s="17"/>
      <c r="BGJ252" s="17"/>
      <c r="BGK252" s="17"/>
      <c r="BGL252" s="17"/>
      <c r="BGM252" s="17"/>
      <c r="BGN252" s="17"/>
      <c r="BGO252" s="17"/>
      <c r="BGP252" s="17"/>
      <c r="BGQ252" s="17"/>
      <c r="BGR252" s="17"/>
      <c r="BGS252" s="17"/>
      <c r="BGT252" s="17"/>
      <c r="BGU252" s="17"/>
      <c r="BGV252" s="17"/>
      <c r="BGW252" s="17"/>
      <c r="BGX252" s="17"/>
      <c r="BGY252" s="17"/>
      <c r="BGZ252" s="17"/>
      <c r="BHA252" s="17"/>
      <c r="BHB252" s="17"/>
      <c r="BHC252" s="17"/>
      <c r="BHD252" s="17"/>
      <c r="BHE252" s="17"/>
      <c r="BHF252" s="17"/>
      <c r="BHG252" s="17"/>
      <c r="BHH252" s="17"/>
      <c r="BHI252" s="17"/>
      <c r="BHJ252" s="17"/>
      <c r="BHK252" s="17"/>
      <c r="BHL252" s="17"/>
      <c r="BHM252" s="17"/>
      <c r="BHN252" s="17"/>
      <c r="BHO252" s="17"/>
      <c r="BHP252" s="17"/>
      <c r="BHQ252" s="17"/>
      <c r="BHR252" s="17"/>
      <c r="BHS252" s="17"/>
      <c r="BHT252" s="17"/>
      <c r="BHU252" s="17"/>
      <c r="BHV252" s="17"/>
      <c r="BHW252" s="17"/>
      <c r="BHX252" s="17"/>
      <c r="BHY252" s="17"/>
      <c r="BHZ252" s="17"/>
      <c r="BIA252" s="17"/>
      <c r="BIB252" s="17"/>
      <c r="BIC252" s="17"/>
      <c r="BID252" s="17"/>
      <c r="BIE252" s="17"/>
      <c r="BIF252" s="17"/>
      <c r="BIG252" s="17"/>
      <c r="BIH252" s="17"/>
      <c r="BII252" s="17"/>
      <c r="BIJ252" s="17"/>
      <c r="BIK252" s="17"/>
      <c r="BIL252" s="17"/>
      <c r="BIM252" s="17"/>
      <c r="BIN252" s="17"/>
      <c r="BIO252" s="17"/>
      <c r="BIP252" s="17"/>
      <c r="BIQ252" s="17"/>
      <c r="BIR252" s="17"/>
      <c r="BIS252" s="17"/>
      <c r="BIT252" s="17"/>
      <c r="BIU252" s="17"/>
      <c r="BIV252" s="17"/>
      <c r="BIW252" s="17"/>
      <c r="BIX252" s="17"/>
      <c r="BIY252" s="17"/>
      <c r="BIZ252" s="17"/>
      <c r="BJA252" s="17"/>
      <c r="BJB252" s="17"/>
      <c r="BJC252" s="17"/>
      <c r="BJD252" s="17"/>
      <c r="BJE252" s="17"/>
      <c r="BJF252" s="17"/>
      <c r="BJG252" s="17"/>
      <c r="BJH252" s="17"/>
      <c r="BJI252" s="17"/>
      <c r="BJJ252" s="17"/>
      <c r="BJK252" s="17"/>
      <c r="BJL252" s="17"/>
      <c r="BJM252" s="17"/>
      <c r="BJN252" s="17"/>
      <c r="BJO252" s="17"/>
      <c r="BJP252" s="17"/>
      <c r="BJQ252" s="17"/>
      <c r="BJR252" s="17"/>
      <c r="BJS252" s="17"/>
      <c r="BJT252" s="17"/>
      <c r="BJU252" s="17"/>
      <c r="BJV252" s="17"/>
      <c r="BJW252" s="17"/>
      <c r="BJX252" s="17"/>
      <c r="BJY252" s="17"/>
      <c r="BJZ252" s="17"/>
      <c r="BKA252" s="17"/>
      <c r="BKB252" s="17"/>
      <c r="BKC252" s="17"/>
      <c r="BKD252" s="17"/>
      <c r="BKE252" s="17"/>
      <c r="BKF252" s="17"/>
      <c r="BKG252" s="17"/>
      <c r="BKH252" s="17"/>
      <c r="BKI252" s="17"/>
      <c r="BKJ252" s="17"/>
      <c r="BKK252" s="17"/>
      <c r="BKL252" s="17"/>
      <c r="BKM252" s="17"/>
      <c r="BKN252" s="17"/>
      <c r="BKO252" s="17"/>
      <c r="BKP252" s="17"/>
      <c r="BKQ252" s="17"/>
      <c r="BKR252" s="17"/>
      <c r="BKS252" s="17"/>
      <c r="BKT252" s="17"/>
      <c r="BKU252" s="17"/>
      <c r="BKV252" s="17"/>
      <c r="BKW252" s="17"/>
      <c r="BKX252" s="17"/>
      <c r="BKY252" s="17"/>
      <c r="BKZ252" s="17"/>
      <c r="BLA252" s="17"/>
      <c r="BLB252" s="17"/>
      <c r="BLC252" s="17"/>
      <c r="BLD252" s="17"/>
      <c r="BLE252" s="17"/>
      <c r="BLF252" s="17"/>
      <c r="BLG252" s="17"/>
      <c r="BLH252" s="17"/>
      <c r="BLI252" s="17"/>
      <c r="BLJ252" s="17"/>
      <c r="BLK252" s="17"/>
      <c r="BLL252" s="17"/>
      <c r="BLM252" s="17"/>
      <c r="BLN252" s="17"/>
      <c r="BLO252" s="17"/>
      <c r="BLP252" s="17"/>
      <c r="BLQ252" s="17"/>
      <c r="BLR252" s="17"/>
      <c r="BLS252" s="17"/>
      <c r="BLT252" s="17"/>
      <c r="BLU252" s="17"/>
      <c r="BLV252" s="17"/>
      <c r="BLW252" s="17"/>
      <c r="BLX252" s="17"/>
      <c r="BLY252" s="17"/>
      <c r="BLZ252" s="17"/>
      <c r="BMA252" s="17"/>
      <c r="BMB252" s="17"/>
      <c r="BMC252" s="17"/>
      <c r="BMD252" s="17"/>
      <c r="BME252" s="17"/>
      <c r="BMF252" s="17"/>
      <c r="BMG252" s="17"/>
      <c r="BMH252" s="17"/>
      <c r="BMI252" s="17"/>
      <c r="BMJ252" s="17"/>
      <c r="BMK252" s="17"/>
      <c r="BML252" s="17"/>
      <c r="BMM252" s="17"/>
      <c r="BMN252" s="17"/>
      <c r="BMO252" s="17"/>
      <c r="BMP252" s="17"/>
      <c r="BMQ252" s="17"/>
      <c r="BMR252" s="17"/>
      <c r="BMS252" s="17"/>
      <c r="BMT252" s="17"/>
      <c r="BMU252" s="17"/>
      <c r="BMV252" s="17"/>
      <c r="BMW252" s="17"/>
      <c r="BMX252" s="17"/>
      <c r="BMY252" s="17"/>
      <c r="BMZ252" s="17"/>
      <c r="BNA252" s="17"/>
      <c r="BNB252" s="17"/>
      <c r="BNC252" s="17"/>
      <c r="BND252" s="17"/>
      <c r="BNE252" s="17"/>
      <c r="BNF252" s="17"/>
      <c r="BNG252" s="17"/>
      <c r="BNH252" s="17"/>
      <c r="BNI252" s="17"/>
      <c r="BNJ252" s="17"/>
      <c r="BNK252" s="17"/>
      <c r="BNL252" s="17"/>
      <c r="BNM252" s="17"/>
      <c r="BNN252" s="17"/>
      <c r="BNO252" s="17"/>
      <c r="BNP252" s="17"/>
      <c r="BNQ252" s="17"/>
      <c r="BNR252" s="17"/>
      <c r="BNS252" s="17"/>
      <c r="BNT252" s="17"/>
      <c r="BNU252" s="17"/>
      <c r="BNV252" s="17"/>
      <c r="BNW252" s="17"/>
      <c r="BNX252" s="17"/>
      <c r="BNY252" s="17"/>
      <c r="BNZ252" s="17"/>
      <c r="BOA252" s="17"/>
      <c r="BOB252" s="17"/>
      <c r="BOC252" s="17"/>
      <c r="BOD252" s="17"/>
      <c r="BOE252" s="17"/>
      <c r="BOF252" s="17"/>
      <c r="BOG252" s="17"/>
      <c r="BOH252" s="17"/>
      <c r="BOI252" s="17"/>
      <c r="BOJ252" s="17"/>
      <c r="BOK252" s="17"/>
      <c r="BOL252" s="17"/>
      <c r="BOM252" s="17"/>
      <c r="BON252" s="17"/>
      <c r="BOO252" s="17"/>
      <c r="BOP252" s="17"/>
      <c r="BOQ252" s="17"/>
      <c r="BOR252" s="17"/>
      <c r="BOS252" s="17"/>
      <c r="BOT252" s="17"/>
      <c r="BOU252" s="17"/>
      <c r="BOV252" s="17"/>
      <c r="BOW252" s="17"/>
      <c r="BOX252" s="17"/>
      <c r="BOY252" s="17"/>
      <c r="BOZ252" s="17"/>
      <c r="BPA252" s="17"/>
      <c r="BPB252" s="17"/>
      <c r="BPC252" s="17"/>
      <c r="BPD252" s="17"/>
      <c r="BPE252" s="17"/>
      <c r="BPF252" s="17"/>
      <c r="BPG252" s="17"/>
      <c r="BPH252" s="17"/>
      <c r="BPI252" s="17"/>
      <c r="BPJ252" s="17"/>
      <c r="BPK252" s="17"/>
      <c r="BPL252" s="17"/>
      <c r="BPM252" s="17"/>
      <c r="BPN252" s="17"/>
      <c r="BPO252" s="17"/>
      <c r="BPP252" s="17"/>
      <c r="BPQ252" s="17"/>
      <c r="BPR252" s="17"/>
      <c r="BPS252" s="17"/>
      <c r="BPT252" s="17"/>
      <c r="BPU252" s="17"/>
      <c r="BPV252" s="17"/>
      <c r="BPW252" s="17"/>
      <c r="BPX252" s="17"/>
      <c r="BPY252" s="17"/>
      <c r="BPZ252" s="17"/>
      <c r="BQA252" s="17"/>
      <c r="BQB252" s="17"/>
      <c r="BQC252" s="17"/>
      <c r="BQD252" s="17"/>
      <c r="BQE252" s="17"/>
      <c r="BQF252" s="17"/>
      <c r="BQG252" s="17"/>
      <c r="BQH252" s="17"/>
      <c r="BQI252" s="17"/>
      <c r="BQJ252" s="17"/>
      <c r="BQK252" s="17"/>
      <c r="BQL252" s="17"/>
      <c r="BQM252" s="17"/>
      <c r="BQN252" s="17"/>
      <c r="BQO252" s="17"/>
      <c r="BQP252" s="17"/>
      <c r="BQQ252" s="17"/>
      <c r="BQR252" s="17"/>
      <c r="BQS252" s="17"/>
      <c r="BQT252" s="17"/>
      <c r="BQU252" s="17"/>
      <c r="BQV252" s="17"/>
      <c r="BQW252" s="17"/>
      <c r="BQX252" s="17"/>
      <c r="BQY252" s="17"/>
      <c r="BQZ252" s="17"/>
      <c r="BRA252" s="17"/>
      <c r="BRB252" s="17"/>
      <c r="BRC252" s="17"/>
      <c r="BRD252" s="17"/>
      <c r="BRE252" s="17"/>
      <c r="BRF252" s="17"/>
      <c r="BRG252" s="17"/>
      <c r="BRH252" s="17"/>
      <c r="BRI252" s="17"/>
      <c r="BRJ252" s="17"/>
      <c r="BRK252" s="17"/>
      <c r="BRL252" s="17"/>
      <c r="BRM252" s="17"/>
      <c r="BRN252" s="17"/>
      <c r="BRO252" s="17"/>
      <c r="BRP252" s="17"/>
      <c r="BRQ252" s="17"/>
      <c r="BRR252" s="17"/>
      <c r="BRS252" s="17"/>
      <c r="BRT252" s="17"/>
      <c r="BRU252" s="17"/>
      <c r="BRV252" s="17"/>
      <c r="BRW252" s="17"/>
      <c r="BRX252" s="17"/>
      <c r="BRY252" s="17"/>
      <c r="BRZ252" s="17"/>
      <c r="BSA252" s="17"/>
      <c r="BSB252" s="17"/>
      <c r="BSC252" s="17"/>
      <c r="BSD252" s="17"/>
      <c r="BSE252" s="17"/>
      <c r="BSF252" s="17"/>
      <c r="BSG252" s="17"/>
      <c r="BSH252" s="17"/>
      <c r="BSI252" s="17"/>
      <c r="BSJ252" s="17"/>
      <c r="BSK252" s="17"/>
      <c r="BSL252" s="17"/>
      <c r="BSM252" s="17"/>
      <c r="BSN252" s="17"/>
      <c r="BSO252" s="17"/>
      <c r="BSP252" s="17"/>
      <c r="BSQ252" s="17"/>
      <c r="BSR252" s="17"/>
      <c r="BSS252" s="17"/>
      <c r="BST252" s="17"/>
      <c r="BSU252" s="17"/>
      <c r="BSV252" s="17"/>
      <c r="BSW252" s="17"/>
      <c r="BSX252" s="17"/>
      <c r="BSY252" s="17"/>
      <c r="BSZ252" s="17"/>
      <c r="BTA252" s="17"/>
      <c r="BTB252" s="17"/>
      <c r="BTC252" s="17"/>
      <c r="BTD252" s="17"/>
      <c r="BTE252" s="17"/>
      <c r="BTF252" s="17"/>
      <c r="BTG252" s="17"/>
      <c r="BTH252" s="17"/>
      <c r="BTI252" s="17"/>
      <c r="BTJ252" s="17"/>
      <c r="BTK252" s="17"/>
      <c r="BTL252" s="17"/>
      <c r="BTM252" s="17"/>
      <c r="BTN252" s="17"/>
      <c r="BTO252" s="17"/>
      <c r="BTP252" s="17"/>
      <c r="BTQ252" s="17"/>
      <c r="BTR252" s="17"/>
      <c r="BTS252" s="17"/>
      <c r="BTT252" s="17"/>
      <c r="BTU252" s="17"/>
      <c r="BTV252" s="17"/>
      <c r="BTW252" s="17"/>
      <c r="BTX252" s="17"/>
      <c r="BTY252" s="17"/>
      <c r="BTZ252" s="17"/>
      <c r="BUA252" s="17"/>
      <c r="BUB252" s="17"/>
      <c r="BUC252" s="17"/>
      <c r="BUD252" s="17"/>
      <c r="BUE252" s="17"/>
      <c r="BUF252" s="17"/>
      <c r="BUG252" s="17"/>
      <c r="BUH252" s="17"/>
      <c r="BUI252" s="17"/>
      <c r="BUJ252" s="17"/>
      <c r="BUK252" s="17"/>
      <c r="BUL252" s="17"/>
      <c r="BUM252" s="17"/>
      <c r="BUN252" s="17"/>
      <c r="BUO252" s="17"/>
      <c r="BUP252" s="17"/>
      <c r="BUQ252" s="17"/>
      <c r="BUR252" s="17"/>
      <c r="BUS252" s="17"/>
      <c r="BUT252" s="17"/>
      <c r="BUU252" s="17"/>
      <c r="BUV252" s="17"/>
      <c r="BUW252" s="17"/>
      <c r="BUX252" s="17"/>
      <c r="BUY252" s="17"/>
      <c r="BUZ252" s="17"/>
      <c r="BVA252" s="17"/>
      <c r="BVB252" s="17"/>
      <c r="BVC252" s="17"/>
      <c r="BVD252" s="17"/>
      <c r="BVE252" s="17"/>
      <c r="BVF252" s="17"/>
      <c r="BVG252" s="17"/>
      <c r="BVH252" s="17"/>
      <c r="BVI252" s="17"/>
      <c r="BVJ252" s="17"/>
      <c r="BVK252" s="17"/>
      <c r="BVL252" s="17"/>
      <c r="BVM252" s="17"/>
      <c r="BVN252" s="17"/>
      <c r="BVO252" s="17"/>
      <c r="BVP252" s="17"/>
      <c r="BVQ252" s="17"/>
      <c r="BVR252" s="17"/>
      <c r="BVS252" s="17"/>
      <c r="BVT252" s="17"/>
      <c r="BVU252" s="17"/>
      <c r="BVV252" s="17"/>
      <c r="BVW252" s="17"/>
      <c r="BVX252" s="17"/>
      <c r="BVY252" s="17"/>
      <c r="BVZ252" s="17"/>
      <c r="BWA252" s="17"/>
      <c r="BWB252" s="17"/>
      <c r="BWC252" s="17"/>
      <c r="BWD252" s="17"/>
      <c r="BWE252" s="17"/>
      <c r="BWF252" s="17"/>
      <c r="BWG252" s="17"/>
      <c r="BWH252" s="17"/>
      <c r="BWI252" s="17"/>
      <c r="BWJ252" s="17"/>
      <c r="BWK252" s="17"/>
      <c r="BWL252" s="17"/>
      <c r="BWM252" s="17"/>
      <c r="BWN252" s="17"/>
      <c r="BWO252" s="17"/>
      <c r="BWP252" s="17"/>
      <c r="BWQ252" s="17"/>
      <c r="BWR252" s="17"/>
      <c r="BWS252" s="17"/>
      <c r="BWT252" s="17"/>
      <c r="BWU252" s="17"/>
      <c r="BWV252" s="17"/>
      <c r="BWW252" s="17"/>
      <c r="BWX252" s="17"/>
      <c r="BWY252" s="17"/>
      <c r="BWZ252" s="17"/>
      <c r="BXA252" s="17"/>
      <c r="BXB252" s="17"/>
      <c r="BXC252" s="17"/>
      <c r="BXD252" s="17"/>
      <c r="BXE252" s="17"/>
      <c r="BXF252" s="17"/>
      <c r="BXG252" s="17"/>
      <c r="BXH252" s="17"/>
      <c r="BXI252" s="17"/>
      <c r="BXJ252" s="17"/>
      <c r="BXK252" s="17"/>
      <c r="BXL252" s="17"/>
      <c r="BXM252" s="17"/>
      <c r="BXN252" s="17"/>
      <c r="BXO252" s="17"/>
      <c r="BXP252" s="17"/>
      <c r="BXQ252" s="17"/>
      <c r="BXR252" s="17"/>
      <c r="BXS252" s="17"/>
      <c r="BXT252" s="17"/>
      <c r="BXU252" s="17"/>
      <c r="BXV252" s="17"/>
      <c r="BXW252" s="17"/>
      <c r="BXX252" s="17"/>
      <c r="BXY252" s="17"/>
      <c r="BXZ252" s="17"/>
      <c r="BYA252" s="17"/>
      <c r="BYB252" s="17"/>
      <c r="BYC252" s="17"/>
      <c r="BYD252" s="17"/>
      <c r="BYE252" s="17"/>
      <c r="BYF252" s="17"/>
      <c r="BYG252" s="17"/>
      <c r="BYH252" s="17"/>
      <c r="BYI252" s="17"/>
      <c r="BYJ252" s="17"/>
      <c r="BYK252" s="17"/>
      <c r="BYL252" s="17"/>
      <c r="BYM252" s="17"/>
      <c r="BYN252" s="17"/>
      <c r="BYO252" s="17"/>
      <c r="BYP252" s="17"/>
      <c r="BYQ252" s="17"/>
      <c r="BYR252" s="17"/>
      <c r="BYS252" s="17"/>
      <c r="BYT252" s="17"/>
      <c r="BYU252" s="17"/>
      <c r="BYV252" s="17"/>
      <c r="BYW252" s="17"/>
      <c r="BYX252" s="17"/>
      <c r="BYY252" s="17"/>
      <c r="BYZ252" s="17"/>
      <c r="BZA252" s="17"/>
      <c r="BZB252" s="17"/>
      <c r="BZC252" s="17"/>
      <c r="BZD252" s="17"/>
      <c r="BZE252" s="17"/>
      <c r="BZF252" s="17"/>
      <c r="BZG252" s="17"/>
      <c r="BZH252" s="17"/>
      <c r="BZI252" s="17"/>
      <c r="BZJ252" s="17"/>
      <c r="BZK252" s="17"/>
      <c r="BZL252" s="17"/>
      <c r="BZM252" s="17"/>
      <c r="BZN252" s="17"/>
      <c r="BZO252" s="17"/>
      <c r="BZP252" s="17"/>
      <c r="BZQ252" s="17"/>
      <c r="BZR252" s="17"/>
      <c r="BZS252" s="17"/>
      <c r="BZT252" s="17"/>
      <c r="BZU252" s="17"/>
      <c r="BZV252" s="17"/>
      <c r="BZW252" s="17"/>
      <c r="BZX252" s="17"/>
      <c r="BZY252" s="17"/>
      <c r="BZZ252" s="17"/>
      <c r="CAA252" s="17"/>
      <c r="CAB252" s="17"/>
      <c r="CAC252" s="17"/>
      <c r="CAD252" s="17"/>
      <c r="CAE252" s="17"/>
      <c r="CAF252" s="17"/>
      <c r="CAG252" s="17"/>
      <c r="CAH252" s="17"/>
      <c r="CAI252" s="17"/>
      <c r="CAJ252" s="17"/>
      <c r="CAK252" s="17"/>
      <c r="CAL252" s="17"/>
      <c r="CAM252" s="17"/>
      <c r="CAN252" s="17"/>
      <c r="CAO252" s="17"/>
      <c r="CAP252" s="17"/>
      <c r="CAQ252" s="17"/>
      <c r="CAR252" s="17"/>
      <c r="CAS252" s="17"/>
      <c r="CAT252" s="17"/>
      <c r="CAU252" s="17"/>
      <c r="CAV252" s="17"/>
      <c r="CAW252" s="17"/>
      <c r="CAX252" s="17"/>
      <c r="CAY252" s="17"/>
      <c r="CAZ252" s="17"/>
      <c r="CBA252" s="17"/>
      <c r="CBB252" s="17"/>
      <c r="CBC252" s="17"/>
      <c r="CBD252" s="17"/>
      <c r="CBE252" s="17"/>
      <c r="CBF252" s="17"/>
      <c r="CBG252" s="17"/>
      <c r="CBH252" s="17"/>
      <c r="CBI252" s="17"/>
      <c r="CBJ252" s="17"/>
      <c r="CBK252" s="17"/>
      <c r="CBL252" s="17"/>
      <c r="CBM252" s="17"/>
      <c r="CBN252" s="17"/>
      <c r="CBO252" s="17"/>
      <c r="CBP252" s="17"/>
      <c r="CBQ252" s="17"/>
      <c r="CBR252" s="17"/>
      <c r="CBS252" s="17"/>
      <c r="CBT252" s="17"/>
      <c r="CBU252" s="17"/>
      <c r="CBV252" s="17"/>
      <c r="CBW252" s="17"/>
      <c r="CBX252" s="17"/>
      <c r="CBY252" s="17"/>
      <c r="CBZ252" s="17"/>
      <c r="CCA252" s="17"/>
      <c r="CCB252" s="17"/>
      <c r="CCC252" s="17"/>
      <c r="CCD252" s="17"/>
      <c r="CCE252" s="17"/>
      <c r="CCF252" s="17"/>
      <c r="CCG252" s="17"/>
      <c r="CCH252" s="17"/>
      <c r="CCI252" s="17"/>
      <c r="CCJ252" s="17"/>
      <c r="CCK252" s="17"/>
      <c r="CCL252" s="17"/>
      <c r="CCM252" s="17"/>
      <c r="CCN252" s="17"/>
      <c r="CCO252" s="17"/>
      <c r="CCP252" s="17"/>
      <c r="CCQ252" s="17"/>
      <c r="CCR252" s="17"/>
      <c r="CCS252" s="17"/>
      <c r="CCT252" s="17"/>
      <c r="CCU252" s="17"/>
      <c r="CCV252" s="17"/>
      <c r="CCW252" s="17"/>
      <c r="CCX252" s="17"/>
      <c r="CCY252" s="17"/>
      <c r="CCZ252" s="17"/>
      <c r="CDA252" s="17"/>
      <c r="CDB252" s="17"/>
      <c r="CDC252" s="17"/>
      <c r="CDD252" s="17"/>
      <c r="CDE252" s="17"/>
      <c r="CDF252" s="17"/>
      <c r="CDG252" s="17"/>
      <c r="CDH252" s="17"/>
      <c r="CDI252" s="17"/>
      <c r="CDJ252" s="17"/>
      <c r="CDK252" s="17"/>
      <c r="CDL252" s="17"/>
      <c r="CDM252" s="17"/>
      <c r="CDN252" s="17"/>
      <c r="CDO252" s="17"/>
      <c r="CDP252" s="17"/>
      <c r="CDQ252" s="17"/>
      <c r="CDR252" s="17"/>
      <c r="CDS252" s="17"/>
      <c r="CDT252" s="17"/>
      <c r="CDU252" s="17"/>
    </row>
    <row r="253">
      <c r="A253" s="14" t="s">
        <v>2711</v>
      </c>
      <c r="B253" s="14" t="s">
        <v>4625</v>
      </c>
      <c r="C253" s="14" t="s">
        <v>2713</v>
      </c>
      <c r="D253" s="14" t="s">
        <v>2714</v>
      </c>
      <c r="E253" s="14" t="s">
        <v>4626</v>
      </c>
      <c r="F253" s="14" t="s">
        <v>2835</v>
      </c>
      <c r="I253" s="14" t="s">
        <v>4627</v>
      </c>
      <c r="J253" s="14" t="s">
        <v>2618</v>
      </c>
      <c r="K253" s="14" t="s">
        <v>2619</v>
      </c>
      <c r="L253" s="14" t="s">
        <v>2658</v>
      </c>
      <c r="M253" s="16">
        <v>1.0</v>
      </c>
      <c r="N253" s="14" t="s">
        <v>2690</v>
      </c>
      <c r="O253" s="14" t="s">
        <v>2690</v>
      </c>
      <c r="P253" s="14" t="s">
        <v>2690</v>
      </c>
      <c r="Q253" s="16">
        <v>11.0</v>
      </c>
      <c r="R253" s="16">
        <v>3877513.0</v>
      </c>
      <c r="S253" s="16">
        <v>3877513.0</v>
      </c>
      <c r="T253" s="14" t="s">
        <v>2631</v>
      </c>
      <c r="U253" s="14" t="s">
        <v>2630</v>
      </c>
      <c r="V253" s="14" t="s">
        <v>4628</v>
      </c>
      <c r="W253" s="14" t="s">
        <v>4629</v>
      </c>
      <c r="X253" s="16">
        <v>0.29</v>
      </c>
      <c r="Y253" s="17"/>
      <c r="Z253" s="16">
        <v>38.0</v>
      </c>
      <c r="AA253" s="16">
        <v>92.0</v>
      </c>
      <c r="AB253" s="17"/>
      <c r="AC253" s="16">
        <v>139.0</v>
      </c>
      <c r="AD253" s="16">
        <v>1365.0</v>
      </c>
      <c r="AE253" s="22">
        <v>45303.0</v>
      </c>
      <c r="AF253" s="17"/>
      <c r="AG253" s="14" t="s">
        <v>2876</v>
      </c>
      <c r="AI253" s="17"/>
      <c r="AJ253" s="17"/>
      <c r="AK253" s="17"/>
      <c r="AL253" s="16">
        <v>79.0</v>
      </c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4" t="s">
        <v>2718</v>
      </c>
      <c r="BB253" s="17"/>
      <c r="BC253" s="17"/>
      <c r="BD253" s="17"/>
      <c r="BE253" s="17"/>
      <c r="BF253" s="14" t="s">
        <v>2574</v>
      </c>
      <c r="BG253" s="16">
        <v>1.0</v>
      </c>
      <c r="BH253" s="14" t="s">
        <v>2564</v>
      </c>
      <c r="BI253" s="14" t="s">
        <v>2594</v>
      </c>
      <c r="BJ253" s="14" t="s">
        <v>2566</v>
      </c>
      <c r="BK253" s="17"/>
      <c r="BL253" s="17"/>
      <c r="BM253" s="16">
        <v>45.6666667</v>
      </c>
      <c r="BN253" s="17"/>
      <c r="BO253" s="17"/>
      <c r="BP253" s="17"/>
      <c r="BQ253" s="17"/>
      <c r="BR253" s="17"/>
      <c r="BS253" s="16">
        <v>0.0525</v>
      </c>
      <c r="BT253" s="16">
        <v>28.1421574</v>
      </c>
      <c r="BU253" s="14" t="s">
        <v>2567</v>
      </c>
      <c r="BV253" s="14" t="s">
        <v>3227</v>
      </c>
      <c r="BW253" s="14" t="s">
        <v>2702</v>
      </c>
      <c r="BX253" s="16">
        <v>2.0</v>
      </c>
      <c r="BY253" s="14" t="s">
        <v>2718</v>
      </c>
      <c r="BZ253" s="16">
        <v>856.0</v>
      </c>
      <c r="CA253" s="16">
        <v>-29054.0</v>
      </c>
      <c r="CB253" s="16">
        <v>0.0</v>
      </c>
      <c r="CC253" s="16">
        <v>28.1421574</v>
      </c>
      <c r="CD253" s="14" t="s">
        <v>2571</v>
      </c>
      <c r="CE253" s="16">
        <v>28.1421574</v>
      </c>
      <c r="CF253" s="14" t="s">
        <v>2572</v>
      </c>
      <c r="CG253" s="14" t="s">
        <v>2704</v>
      </c>
      <c r="CH253" s="19">
        <v>41152.0</v>
      </c>
      <c r="CI253" s="14" t="s">
        <v>2573</v>
      </c>
      <c r="CJ253" s="14" t="s">
        <v>2719</v>
      </c>
      <c r="CK253" s="14" t="s">
        <v>2574</v>
      </c>
      <c r="CL253" s="14" t="s">
        <v>4580</v>
      </c>
      <c r="CM253" s="20">
        <v>2279175.0</v>
      </c>
      <c r="CN253" s="14" t="s">
        <v>4580</v>
      </c>
      <c r="CO253" s="14" t="s">
        <v>2563</v>
      </c>
      <c r="CP253" s="14" t="s">
        <v>2563</v>
      </c>
      <c r="CQ253" s="16">
        <v>1.038</v>
      </c>
      <c r="CR253" s="16">
        <v>30.21</v>
      </c>
      <c r="CS253" s="14" t="s">
        <v>2574</v>
      </c>
      <c r="CT253" s="14" t="s">
        <v>4630</v>
      </c>
      <c r="CU253" s="14" t="s">
        <v>2577</v>
      </c>
      <c r="CV253" s="14" t="s">
        <v>4620</v>
      </c>
      <c r="CW253" s="14" t="s">
        <v>3451</v>
      </c>
      <c r="CX253" s="14" t="s">
        <v>2580</v>
      </c>
      <c r="CY253" s="16">
        <v>28.1421574</v>
      </c>
      <c r="CZ253" s="14" t="s">
        <v>2581</v>
      </c>
      <c r="DA253" s="14" t="s">
        <v>2563</v>
      </c>
      <c r="DB253" s="14" t="s">
        <v>2574</v>
      </c>
      <c r="DC253" s="14" t="s">
        <v>2708</v>
      </c>
      <c r="DD253" s="14" t="s">
        <v>2722</v>
      </c>
      <c r="DE253" s="14" t="s">
        <v>2563</v>
      </c>
      <c r="DF253" s="14" t="s">
        <v>2574</v>
      </c>
      <c r="DG253" s="14" t="s">
        <v>2709</v>
      </c>
      <c r="DH253" s="14" t="s">
        <v>2723</v>
      </c>
      <c r="DI253" s="14" t="s">
        <v>2724</v>
      </c>
      <c r="DJ253" s="14" t="s">
        <v>2725</v>
      </c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  <c r="KL253" s="17"/>
      <c r="KM253" s="17"/>
      <c r="KN253" s="17"/>
      <c r="KO253" s="17"/>
      <c r="KP253" s="17"/>
      <c r="KQ253" s="17"/>
      <c r="KR253" s="17"/>
      <c r="KS253" s="17"/>
      <c r="KT253" s="17"/>
      <c r="KU253" s="17"/>
      <c r="KV253" s="17"/>
      <c r="KW253" s="17"/>
      <c r="KX253" s="17"/>
      <c r="KY253" s="17"/>
      <c r="KZ253" s="17"/>
      <c r="LA253" s="17"/>
      <c r="LB253" s="17"/>
      <c r="LC253" s="17"/>
      <c r="LD253" s="17"/>
      <c r="LE253" s="17"/>
      <c r="LF253" s="17"/>
      <c r="LG253" s="17"/>
      <c r="LH253" s="17"/>
      <c r="LI253" s="17"/>
      <c r="LJ253" s="17"/>
      <c r="LK253" s="17"/>
      <c r="LL253" s="17"/>
      <c r="LM253" s="17"/>
      <c r="LN253" s="17"/>
      <c r="LO253" s="17"/>
      <c r="LP253" s="17"/>
      <c r="LQ253" s="17"/>
      <c r="LR253" s="17"/>
      <c r="LS253" s="17"/>
      <c r="LT253" s="17"/>
      <c r="LU253" s="17"/>
      <c r="LV253" s="17"/>
      <c r="LW253" s="17"/>
      <c r="LX253" s="17"/>
      <c r="LY253" s="17"/>
      <c r="LZ253" s="17"/>
      <c r="MA253" s="17"/>
      <c r="MB253" s="17"/>
      <c r="MC253" s="17"/>
      <c r="MD253" s="17"/>
      <c r="ME253" s="17"/>
      <c r="MF253" s="17"/>
      <c r="MG253" s="17"/>
      <c r="MH253" s="17"/>
      <c r="MI253" s="17"/>
      <c r="MJ253" s="17"/>
      <c r="MK253" s="17"/>
      <c r="ML253" s="17"/>
      <c r="MM253" s="17"/>
      <c r="MN253" s="17"/>
      <c r="MO253" s="17"/>
      <c r="MP253" s="17"/>
      <c r="MQ253" s="17"/>
      <c r="MR253" s="17"/>
      <c r="MS253" s="17"/>
      <c r="MT253" s="17"/>
      <c r="MU253" s="17"/>
      <c r="MV253" s="17"/>
      <c r="MW253" s="17"/>
      <c r="MX253" s="17"/>
      <c r="MY253" s="17"/>
      <c r="MZ253" s="17"/>
      <c r="NA253" s="17"/>
      <c r="NB253" s="17"/>
      <c r="NC253" s="17"/>
      <c r="ND253" s="17"/>
      <c r="NE253" s="17"/>
      <c r="NF253" s="17"/>
      <c r="NG253" s="17"/>
      <c r="NH253" s="17"/>
      <c r="NI253" s="17"/>
      <c r="NJ253" s="17"/>
      <c r="NK253" s="17"/>
      <c r="NL253" s="17"/>
      <c r="NM253" s="17"/>
      <c r="NN253" s="17"/>
      <c r="NO253" s="17"/>
      <c r="NP253" s="17"/>
      <c r="NQ253" s="17"/>
      <c r="NR253" s="17"/>
      <c r="NS253" s="17"/>
      <c r="NT253" s="17"/>
      <c r="NU253" s="17"/>
      <c r="NV253" s="17"/>
      <c r="NW253" s="17"/>
      <c r="NX253" s="17"/>
      <c r="NY253" s="17"/>
      <c r="NZ253" s="17"/>
      <c r="OA253" s="17"/>
      <c r="OB253" s="17"/>
      <c r="OC253" s="17"/>
      <c r="OD253" s="17"/>
      <c r="OE253" s="17"/>
      <c r="OF253" s="17"/>
      <c r="OG253" s="17"/>
      <c r="OH253" s="17"/>
      <c r="OI253" s="17"/>
      <c r="OJ253" s="17"/>
      <c r="OK253" s="17"/>
      <c r="OL253" s="17"/>
      <c r="OM253" s="17"/>
      <c r="ON253" s="17"/>
      <c r="OO253" s="17"/>
      <c r="OP253" s="17"/>
      <c r="OQ253" s="17"/>
      <c r="OR253" s="17"/>
      <c r="OS253" s="17"/>
      <c r="OT253" s="17"/>
      <c r="OU253" s="17"/>
      <c r="OV253" s="17"/>
      <c r="OW253" s="17"/>
      <c r="OX253" s="17"/>
      <c r="OY253" s="17"/>
      <c r="OZ253" s="17"/>
      <c r="PA253" s="17"/>
      <c r="PB253" s="17"/>
      <c r="PC253" s="17"/>
      <c r="PD253" s="17"/>
      <c r="PE253" s="17"/>
      <c r="PF253" s="17"/>
      <c r="PG253" s="17"/>
      <c r="PH253" s="17"/>
      <c r="PI253" s="17"/>
      <c r="PJ253" s="17"/>
      <c r="PK253" s="17"/>
      <c r="PL253" s="17"/>
      <c r="PM253" s="17"/>
      <c r="PN253" s="17"/>
      <c r="PO253" s="17"/>
      <c r="PP253" s="17"/>
      <c r="PQ253" s="17"/>
      <c r="PR253" s="17"/>
      <c r="PS253" s="17"/>
      <c r="PT253" s="17"/>
      <c r="PU253" s="17"/>
      <c r="PV253" s="17"/>
      <c r="PW253" s="17"/>
      <c r="PX253" s="17"/>
      <c r="PY253" s="17"/>
      <c r="PZ253" s="17"/>
      <c r="QA253" s="17"/>
      <c r="QB253" s="17"/>
      <c r="QC253" s="17"/>
      <c r="QD253" s="17"/>
      <c r="QE253" s="17"/>
      <c r="QF253" s="17"/>
      <c r="QG253" s="17"/>
      <c r="QH253" s="17"/>
      <c r="QI253" s="17"/>
      <c r="QJ253" s="17"/>
      <c r="QK253" s="17"/>
      <c r="QL253" s="17"/>
      <c r="QM253" s="17"/>
      <c r="QN253" s="17"/>
      <c r="QO253" s="17"/>
      <c r="QP253" s="17"/>
      <c r="QQ253" s="17"/>
      <c r="QR253" s="17"/>
      <c r="QS253" s="17"/>
      <c r="QT253" s="17"/>
      <c r="QU253" s="17"/>
      <c r="QV253" s="17"/>
      <c r="QW253" s="17"/>
      <c r="QX253" s="17"/>
      <c r="QY253" s="17"/>
      <c r="QZ253" s="17"/>
      <c r="RA253" s="17"/>
      <c r="RB253" s="17"/>
      <c r="RC253" s="17"/>
      <c r="RD253" s="17"/>
      <c r="RE253" s="17"/>
      <c r="RF253" s="17"/>
      <c r="RG253" s="17"/>
      <c r="RH253" s="17"/>
      <c r="RI253" s="17"/>
      <c r="RJ253" s="17"/>
      <c r="RK253" s="17"/>
      <c r="RL253" s="17"/>
      <c r="RM253" s="17"/>
      <c r="RN253" s="17"/>
      <c r="RO253" s="17"/>
      <c r="RP253" s="17"/>
      <c r="RQ253" s="17"/>
      <c r="RR253" s="17"/>
      <c r="RS253" s="17"/>
      <c r="RT253" s="17"/>
      <c r="RU253" s="17"/>
      <c r="RV253" s="17"/>
      <c r="RW253" s="17"/>
      <c r="RX253" s="17"/>
      <c r="RY253" s="17"/>
      <c r="RZ253" s="17"/>
      <c r="SA253" s="17"/>
      <c r="SB253" s="17"/>
      <c r="SC253" s="17"/>
      <c r="SD253" s="17"/>
      <c r="SE253" s="17"/>
      <c r="SF253" s="17"/>
      <c r="SG253" s="17"/>
      <c r="SH253" s="17"/>
      <c r="SI253" s="17"/>
      <c r="SJ253" s="17"/>
      <c r="SK253" s="17"/>
      <c r="SL253" s="17"/>
      <c r="SM253" s="17"/>
      <c r="SN253" s="17"/>
      <c r="SO253" s="17"/>
      <c r="SP253" s="17"/>
      <c r="SQ253" s="17"/>
      <c r="SR253" s="17"/>
      <c r="SS253" s="17"/>
      <c r="ST253" s="17"/>
      <c r="SU253" s="17"/>
      <c r="SV253" s="17"/>
      <c r="SW253" s="17"/>
      <c r="SX253" s="17"/>
      <c r="SY253" s="17"/>
      <c r="SZ253" s="17"/>
      <c r="TA253" s="17"/>
      <c r="TB253" s="17"/>
      <c r="TC253" s="17"/>
      <c r="TD253" s="17"/>
      <c r="TE253" s="17"/>
      <c r="TF253" s="17"/>
      <c r="TG253" s="17"/>
      <c r="TH253" s="17"/>
      <c r="TI253" s="17"/>
      <c r="TJ253" s="17"/>
      <c r="TK253" s="17"/>
      <c r="TL253" s="17"/>
      <c r="TM253" s="17"/>
      <c r="TN253" s="17"/>
      <c r="TO253" s="17"/>
      <c r="TP253" s="17"/>
      <c r="TQ253" s="17"/>
      <c r="TR253" s="17"/>
      <c r="TS253" s="17"/>
      <c r="TT253" s="17"/>
      <c r="TU253" s="17"/>
      <c r="TV253" s="17"/>
      <c r="TW253" s="17"/>
      <c r="TX253" s="17"/>
      <c r="TY253" s="17"/>
      <c r="TZ253" s="17"/>
      <c r="UA253" s="17"/>
      <c r="UB253" s="17"/>
      <c r="UC253" s="17"/>
      <c r="UD253" s="17"/>
      <c r="UE253" s="17"/>
      <c r="UF253" s="17"/>
      <c r="UG253" s="17"/>
      <c r="UH253" s="17"/>
      <c r="UI253" s="17"/>
      <c r="UJ253" s="17"/>
      <c r="UK253" s="17"/>
      <c r="UL253" s="17"/>
      <c r="UM253" s="17"/>
      <c r="UN253" s="17"/>
      <c r="UO253" s="17"/>
      <c r="UP253" s="17"/>
      <c r="UQ253" s="17"/>
      <c r="UR253" s="17"/>
      <c r="US253" s="17"/>
      <c r="UT253" s="17"/>
      <c r="UU253" s="17"/>
      <c r="UV253" s="17"/>
      <c r="UW253" s="17"/>
      <c r="UX253" s="17"/>
      <c r="UY253" s="17"/>
      <c r="UZ253" s="17"/>
      <c r="VA253" s="17"/>
      <c r="VB253" s="17"/>
      <c r="VC253" s="17"/>
      <c r="VD253" s="17"/>
      <c r="VE253" s="17"/>
      <c r="VF253" s="17"/>
      <c r="VG253" s="17"/>
      <c r="VH253" s="17"/>
      <c r="VI253" s="17"/>
      <c r="VJ253" s="17"/>
      <c r="VK253" s="17"/>
      <c r="VL253" s="17"/>
      <c r="VM253" s="17"/>
      <c r="VN253" s="17"/>
      <c r="VO253" s="17"/>
      <c r="VP253" s="17"/>
      <c r="VQ253" s="17"/>
      <c r="VR253" s="17"/>
      <c r="VS253" s="17"/>
      <c r="VT253" s="17"/>
      <c r="VU253" s="17"/>
      <c r="VV253" s="17"/>
      <c r="VW253" s="17"/>
      <c r="VX253" s="17"/>
      <c r="VY253" s="17"/>
      <c r="VZ253" s="17"/>
      <c r="WA253" s="17"/>
      <c r="WB253" s="17"/>
      <c r="WC253" s="17"/>
      <c r="WD253" s="17"/>
      <c r="WE253" s="17"/>
      <c r="WF253" s="17"/>
      <c r="WG253" s="17"/>
      <c r="WH253" s="17"/>
      <c r="WI253" s="17"/>
      <c r="WJ253" s="17"/>
      <c r="WK253" s="17"/>
      <c r="WL253" s="17"/>
      <c r="WM253" s="17"/>
      <c r="WN253" s="17"/>
      <c r="WO253" s="17"/>
      <c r="WP253" s="17"/>
      <c r="WQ253" s="17"/>
      <c r="WR253" s="17"/>
      <c r="WS253" s="17"/>
      <c r="WT253" s="17"/>
      <c r="WU253" s="17"/>
      <c r="WV253" s="17"/>
      <c r="WW253" s="17"/>
      <c r="WX253" s="17"/>
      <c r="WY253" s="17"/>
      <c r="WZ253" s="17"/>
      <c r="XA253" s="17"/>
      <c r="XB253" s="17"/>
      <c r="XC253" s="17"/>
      <c r="XD253" s="17"/>
      <c r="XE253" s="17"/>
      <c r="XF253" s="17"/>
      <c r="XG253" s="17"/>
      <c r="XH253" s="17"/>
      <c r="XI253" s="17"/>
      <c r="XJ253" s="17"/>
      <c r="XK253" s="17"/>
      <c r="XL253" s="17"/>
      <c r="XM253" s="17"/>
      <c r="XN253" s="17"/>
      <c r="XO253" s="17"/>
      <c r="XP253" s="17"/>
      <c r="XQ253" s="17"/>
      <c r="XR253" s="17"/>
      <c r="XS253" s="17"/>
      <c r="XT253" s="17"/>
      <c r="XU253" s="17"/>
      <c r="XV253" s="17"/>
      <c r="XW253" s="17"/>
      <c r="XX253" s="17"/>
      <c r="XY253" s="17"/>
      <c r="XZ253" s="17"/>
      <c r="YA253" s="17"/>
      <c r="YB253" s="17"/>
      <c r="YC253" s="17"/>
      <c r="YD253" s="17"/>
      <c r="YE253" s="17"/>
      <c r="YF253" s="17"/>
      <c r="YG253" s="17"/>
      <c r="YH253" s="17"/>
      <c r="YI253" s="17"/>
      <c r="YJ253" s="17"/>
      <c r="YK253" s="17"/>
      <c r="YL253" s="17"/>
      <c r="YM253" s="17"/>
      <c r="YN253" s="17"/>
      <c r="YO253" s="17"/>
      <c r="YP253" s="17"/>
      <c r="YQ253" s="17"/>
      <c r="YR253" s="17"/>
      <c r="YS253" s="17"/>
      <c r="YT253" s="17"/>
      <c r="YU253" s="17"/>
      <c r="YV253" s="17"/>
      <c r="YW253" s="17"/>
      <c r="YX253" s="17"/>
      <c r="YY253" s="17"/>
      <c r="YZ253" s="17"/>
      <c r="ZA253" s="17"/>
      <c r="ZB253" s="17"/>
      <c r="ZC253" s="17"/>
      <c r="ZD253" s="17"/>
      <c r="ZE253" s="17"/>
      <c r="ZF253" s="17"/>
      <c r="ZG253" s="17"/>
      <c r="ZH253" s="17"/>
      <c r="ZI253" s="17"/>
      <c r="ZJ253" s="17"/>
      <c r="ZK253" s="17"/>
      <c r="ZL253" s="17"/>
      <c r="ZM253" s="17"/>
      <c r="ZN253" s="17"/>
      <c r="ZO253" s="17"/>
      <c r="ZP253" s="17"/>
      <c r="ZQ253" s="17"/>
      <c r="ZR253" s="17"/>
      <c r="ZS253" s="17"/>
      <c r="ZT253" s="17"/>
      <c r="ZU253" s="17"/>
      <c r="ZV253" s="17"/>
      <c r="ZW253" s="17"/>
      <c r="ZX253" s="17"/>
      <c r="ZY253" s="17"/>
      <c r="ZZ253" s="17"/>
      <c r="AAA253" s="17"/>
      <c r="AAB253" s="17"/>
      <c r="AAC253" s="17"/>
      <c r="AAD253" s="17"/>
      <c r="AAE253" s="17"/>
      <c r="AAF253" s="17"/>
      <c r="AAG253" s="17"/>
      <c r="AAH253" s="17"/>
      <c r="AAI253" s="17"/>
      <c r="AAJ253" s="17"/>
      <c r="AAK253" s="17"/>
      <c r="AAL253" s="17"/>
      <c r="AAM253" s="17"/>
      <c r="AAN253" s="17"/>
      <c r="AAO253" s="17"/>
      <c r="AAP253" s="17"/>
      <c r="AAQ253" s="17"/>
      <c r="AAR253" s="17"/>
      <c r="AAS253" s="17"/>
      <c r="AAT253" s="17"/>
      <c r="AAU253" s="17"/>
      <c r="AAV253" s="17"/>
      <c r="AAW253" s="17"/>
      <c r="AAX253" s="17"/>
      <c r="AAY253" s="17"/>
      <c r="AAZ253" s="17"/>
      <c r="ABA253" s="17"/>
      <c r="ABB253" s="17"/>
      <c r="ABC253" s="17"/>
      <c r="ABD253" s="17"/>
      <c r="ABE253" s="17"/>
      <c r="ABF253" s="17"/>
      <c r="ABG253" s="17"/>
      <c r="ABH253" s="17"/>
      <c r="ABI253" s="17"/>
      <c r="ABJ253" s="17"/>
      <c r="ABK253" s="17"/>
      <c r="ABL253" s="17"/>
      <c r="ABM253" s="17"/>
      <c r="ABN253" s="17"/>
      <c r="ABO253" s="17"/>
      <c r="ABP253" s="17"/>
      <c r="ABQ253" s="17"/>
      <c r="ABR253" s="17"/>
      <c r="ABS253" s="17"/>
      <c r="ABT253" s="17"/>
      <c r="ABU253" s="17"/>
      <c r="ABV253" s="17"/>
      <c r="ABW253" s="17"/>
      <c r="ABX253" s="17"/>
      <c r="ABY253" s="17"/>
      <c r="ABZ253" s="17"/>
      <c r="ACA253" s="17"/>
      <c r="ACB253" s="17"/>
      <c r="ACC253" s="17"/>
      <c r="ACD253" s="17"/>
      <c r="ACE253" s="17"/>
      <c r="ACF253" s="17"/>
      <c r="ACG253" s="17"/>
      <c r="ACH253" s="17"/>
      <c r="ACI253" s="17"/>
      <c r="ACJ253" s="17"/>
      <c r="ACK253" s="17"/>
      <c r="ACL253" s="17"/>
      <c r="ACM253" s="17"/>
      <c r="ACN253" s="17"/>
      <c r="ACO253" s="17"/>
      <c r="ACP253" s="17"/>
      <c r="ACQ253" s="17"/>
      <c r="ACR253" s="17"/>
      <c r="ACS253" s="17"/>
      <c r="ACT253" s="17"/>
      <c r="ACU253" s="17"/>
      <c r="ACV253" s="17"/>
      <c r="ACW253" s="17"/>
      <c r="ACX253" s="17"/>
      <c r="ACY253" s="17"/>
      <c r="ACZ253" s="17"/>
      <c r="ADA253" s="17"/>
      <c r="ADB253" s="17"/>
      <c r="ADC253" s="17"/>
      <c r="ADD253" s="17"/>
      <c r="ADE253" s="17"/>
      <c r="ADF253" s="17"/>
      <c r="ADG253" s="17"/>
      <c r="ADH253" s="17"/>
      <c r="ADI253" s="17"/>
      <c r="ADJ253" s="17"/>
      <c r="ADK253" s="17"/>
      <c r="ADL253" s="17"/>
      <c r="ADM253" s="17"/>
      <c r="ADN253" s="17"/>
      <c r="ADO253" s="17"/>
      <c r="ADP253" s="17"/>
      <c r="ADQ253" s="17"/>
      <c r="ADR253" s="17"/>
      <c r="ADS253" s="17"/>
      <c r="ADT253" s="17"/>
      <c r="ADU253" s="17"/>
      <c r="ADV253" s="17"/>
      <c r="ADW253" s="17"/>
      <c r="ADX253" s="17"/>
      <c r="ADY253" s="17"/>
      <c r="ADZ253" s="17"/>
      <c r="AEA253" s="17"/>
      <c r="AEB253" s="17"/>
      <c r="AEC253" s="17"/>
      <c r="AED253" s="17"/>
      <c r="AEE253" s="17"/>
      <c r="AEF253" s="17"/>
      <c r="AEG253" s="17"/>
      <c r="AEH253" s="17"/>
      <c r="AEI253" s="17"/>
      <c r="AEJ253" s="17"/>
      <c r="AEK253" s="17"/>
      <c r="AEL253" s="17"/>
      <c r="AEM253" s="17"/>
      <c r="AEN253" s="17"/>
      <c r="AEO253" s="17"/>
      <c r="AEP253" s="17"/>
      <c r="AEQ253" s="17"/>
      <c r="AER253" s="17"/>
      <c r="AES253" s="17"/>
      <c r="AET253" s="17"/>
      <c r="AEU253" s="17"/>
      <c r="AEV253" s="17"/>
      <c r="AEW253" s="17"/>
      <c r="AEX253" s="17"/>
      <c r="AEY253" s="17"/>
      <c r="AEZ253" s="17"/>
      <c r="AFA253" s="17"/>
      <c r="AFB253" s="17"/>
      <c r="AFC253" s="17"/>
      <c r="AFD253" s="17"/>
      <c r="AFE253" s="17"/>
      <c r="AFF253" s="17"/>
      <c r="AFG253" s="17"/>
      <c r="AFH253" s="17"/>
      <c r="AFI253" s="17"/>
      <c r="AFJ253" s="17"/>
      <c r="AFK253" s="17"/>
      <c r="AFL253" s="17"/>
      <c r="AFM253" s="17"/>
      <c r="AFN253" s="17"/>
      <c r="AFO253" s="17"/>
      <c r="AFP253" s="17"/>
      <c r="AFQ253" s="17"/>
      <c r="AFR253" s="17"/>
      <c r="AFS253" s="17"/>
      <c r="AFT253" s="17"/>
      <c r="AFU253" s="17"/>
      <c r="AFV253" s="17"/>
      <c r="AFW253" s="17"/>
      <c r="AFX253" s="17"/>
      <c r="AFY253" s="17"/>
      <c r="AFZ253" s="17"/>
      <c r="AGA253" s="17"/>
      <c r="AGB253" s="17"/>
      <c r="AGC253" s="17"/>
      <c r="AGD253" s="17"/>
      <c r="AGE253" s="17"/>
      <c r="AGF253" s="17"/>
      <c r="AGG253" s="17"/>
      <c r="AGH253" s="17"/>
      <c r="AGI253" s="17"/>
      <c r="AGJ253" s="17"/>
      <c r="AGK253" s="17"/>
      <c r="AGL253" s="17"/>
      <c r="AGM253" s="17"/>
      <c r="AGN253" s="17"/>
      <c r="AGO253" s="17"/>
      <c r="AGP253" s="17"/>
      <c r="AGQ253" s="17"/>
      <c r="AGR253" s="17"/>
      <c r="AGS253" s="17"/>
      <c r="AGT253" s="17"/>
      <c r="AGU253" s="17"/>
      <c r="AGV253" s="17"/>
      <c r="AGW253" s="17"/>
      <c r="AGX253" s="17"/>
      <c r="AGY253" s="17"/>
      <c r="AGZ253" s="17"/>
      <c r="AHA253" s="17"/>
      <c r="AHB253" s="17"/>
      <c r="AHC253" s="17"/>
      <c r="AHD253" s="17"/>
      <c r="AHE253" s="17"/>
      <c r="AHF253" s="17"/>
      <c r="AHG253" s="17"/>
      <c r="AHH253" s="17"/>
      <c r="AHI253" s="17"/>
      <c r="AHJ253" s="17"/>
      <c r="AHK253" s="17"/>
      <c r="AHL253" s="17"/>
      <c r="AHM253" s="17"/>
      <c r="AHN253" s="17"/>
      <c r="AHO253" s="17"/>
      <c r="AHP253" s="17"/>
      <c r="AHQ253" s="17"/>
      <c r="AHR253" s="17"/>
      <c r="AHS253" s="17"/>
      <c r="AHT253" s="17"/>
      <c r="AHU253" s="17"/>
      <c r="AHV253" s="17"/>
      <c r="AHW253" s="17"/>
      <c r="AHX253" s="17"/>
      <c r="AHY253" s="17"/>
      <c r="AHZ253" s="17"/>
      <c r="AIA253" s="17"/>
      <c r="AIB253" s="17"/>
      <c r="AIC253" s="17"/>
      <c r="AID253" s="17"/>
      <c r="AIE253" s="17"/>
      <c r="AIF253" s="17"/>
      <c r="AIG253" s="17"/>
      <c r="AIH253" s="17"/>
      <c r="AII253" s="17"/>
      <c r="AIJ253" s="17"/>
      <c r="AIK253" s="17"/>
      <c r="AIL253" s="17"/>
      <c r="AIM253" s="17"/>
      <c r="AIN253" s="17"/>
      <c r="AIO253" s="17"/>
      <c r="AIP253" s="17"/>
      <c r="AIQ253" s="17"/>
      <c r="AIR253" s="17"/>
      <c r="AIS253" s="17"/>
      <c r="AIT253" s="17"/>
      <c r="AIU253" s="17"/>
      <c r="AIV253" s="17"/>
      <c r="AIW253" s="17"/>
      <c r="AIX253" s="17"/>
      <c r="AIY253" s="17"/>
      <c r="AIZ253" s="17"/>
      <c r="AJA253" s="17"/>
      <c r="AJB253" s="17"/>
      <c r="AJC253" s="17"/>
      <c r="AJD253" s="17"/>
      <c r="AJE253" s="17"/>
      <c r="AJF253" s="17"/>
      <c r="AJG253" s="17"/>
      <c r="AJH253" s="17"/>
      <c r="AJI253" s="17"/>
      <c r="AJJ253" s="17"/>
      <c r="AJK253" s="17"/>
      <c r="AJL253" s="17"/>
      <c r="AJM253" s="17"/>
      <c r="AJN253" s="17"/>
      <c r="AJO253" s="17"/>
      <c r="AJP253" s="17"/>
      <c r="AJQ253" s="17"/>
      <c r="AJR253" s="17"/>
      <c r="AJS253" s="17"/>
      <c r="AJT253" s="17"/>
      <c r="AJU253" s="17"/>
      <c r="AJV253" s="17"/>
      <c r="AJW253" s="17"/>
      <c r="AJX253" s="17"/>
      <c r="AJY253" s="17"/>
      <c r="AJZ253" s="17"/>
      <c r="AKA253" s="17"/>
      <c r="AKB253" s="17"/>
      <c r="AKC253" s="17"/>
      <c r="AKD253" s="17"/>
      <c r="AKE253" s="17"/>
      <c r="AKF253" s="17"/>
      <c r="AKG253" s="17"/>
      <c r="AKH253" s="17"/>
      <c r="AKI253" s="17"/>
      <c r="AKJ253" s="17"/>
      <c r="AKK253" s="17"/>
      <c r="AKL253" s="17"/>
      <c r="AKM253" s="17"/>
      <c r="AKN253" s="17"/>
      <c r="AKO253" s="17"/>
      <c r="AKP253" s="17"/>
      <c r="AKQ253" s="17"/>
      <c r="AKR253" s="17"/>
      <c r="AKS253" s="17"/>
      <c r="AKT253" s="17"/>
      <c r="AKU253" s="17"/>
      <c r="AKV253" s="17"/>
      <c r="AKW253" s="17"/>
      <c r="AKX253" s="17"/>
      <c r="AKY253" s="17"/>
      <c r="AKZ253" s="17"/>
      <c r="ALA253" s="17"/>
      <c r="ALB253" s="17"/>
      <c r="ALC253" s="17"/>
      <c r="ALD253" s="17"/>
      <c r="ALE253" s="17"/>
      <c r="ALF253" s="17"/>
      <c r="ALG253" s="17"/>
      <c r="ALH253" s="17"/>
      <c r="ALI253" s="17"/>
      <c r="ALJ253" s="17"/>
      <c r="ALK253" s="17"/>
      <c r="ALL253" s="17"/>
      <c r="ALM253" s="17"/>
      <c r="ALN253" s="17"/>
      <c r="ALO253" s="17"/>
      <c r="ALP253" s="17"/>
      <c r="ALQ253" s="17"/>
      <c r="ALR253" s="17"/>
      <c r="ALS253" s="17"/>
      <c r="ALT253" s="17"/>
      <c r="ALU253" s="17"/>
      <c r="ALV253" s="17"/>
      <c r="ALW253" s="17"/>
      <c r="ALX253" s="17"/>
      <c r="ALY253" s="17"/>
      <c r="ALZ253" s="17"/>
      <c r="AMA253" s="17"/>
      <c r="AMB253" s="17"/>
      <c r="AMC253" s="17"/>
      <c r="AMD253" s="17"/>
      <c r="AME253" s="17"/>
      <c r="AMF253" s="17"/>
      <c r="AMG253" s="17"/>
      <c r="AMH253" s="17"/>
      <c r="AMI253" s="17"/>
      <c r="AMJ253" s="17"/>
      <c r="AMK253" s="17"/>
      <c r="AML253" s="17"/>
      <c r="AMM253" s="17"/>
      <c r="AMN253" s="17"/>
      <c r="AMO253" s="17"/>
      <c r="AMP253" s="17"/>
      <c r="AMQ253" s="17"/>
      <c r="AMR253" s="17"/>
      <c r="AMS253" s="17"/>
      <c r="AMT253" s="17"/>
      <c r="AMU253" s="17"/>
      <c r="AMV253" s="17"/>
      <c r="AMW253" s="17"/>
      <c r="AMX253" s="17"/>
      <c r="AMY253" s="17"/>
      <c r="AMZ253" s="17"/>
      <c r="ANA253" s="17"/>
      <c r="ANB253" s="17"/>
      <c r="ANC253" s="17"/>
      <c r="AND253" s="17"/>
      <c r="ANE253" s="17"/>
      <c r="ANF253" s="17"/>
      <c r="ANG253" s="17"/>
      <c r="ANH253" s="17"/>
      <c r="ANI253" s="17"/>
      <c r="ANJ253" s="17"/>
      <c r="ANK253" s="17"/>
      <c r="ANL253" s="17"/>
      <c r="ANM253" s="17"/>
      <c r="ANN253" s="17"/>
      <c r="ANO253" s="17"/>
      <c r="ANP253" s="17"/>
      <c r="ANQ253" s="17"/>
      <c r="ANR253" s="17"/>
      <c r="ANS253" s="17"/>
      <c r="ANT253" s="17"/>
      <c r="ANU253" s="17"/>
      <c r="ANV253" s="17"/>
      <c r="ANW253" s="17"/>
      <c r="ANX253" s="17"/>
      <c r="ANY253" s="17"/>
      <c r="ANZ253" s="17"/>
      <c r="AOA253" s="17"/>
      <c r="AOB253" s="17"/>
      <c r="AOC253" s="17"/>
      <c r="AOD253" s="17"/>
      <c r="AOE253" s="17"/>
      <c r="AOF253" s="17"/>
      <c r="AOG253" s="17"/>
      <c r="AOH253" s="17"/>
      <c r="AOI253" s="17"/>
      <c r="AOJ253" s="17"/>
      <c r="AOK253" s="17"/>
      <c r="AOL253" s="17"/>
      <c r="AOM253" s="17"/>
      <c r="AON253" s="17"/>
      <c r="AOO253" s="17"/>
      <c r="AOP253" s="17"/>
      <c r="AOQ253" s="17"/>
      <c r="AOR253" s="17"/>
      <c r="AOS253" s="17"/>
      <c r="AOT253" s="17"/>
      <c r="AOU253" s="17"/>
      <c r="AOV253" s="17"/>
      <c r="AOW253" s="17"/>
      <c r="AOX253" s="17"/>
      <c r="AOY253" s="17"/>
      <c r="AOZ253" s="17"/>
      <c r="APA253" s="17"/>
      <c r="APB253" s="17"/>
      <c r="APC253" s="17"/>
      <c r="APD253" s="17"/>
      <c r="APE253" s="17"/>
      <c r="APF253" s="17"/>
      <c r="APG253" s="17"/>
      <c r="APH253" s="17"/>
      <c r="API253" s="17"/>
      <c r="APJ253" s="17"/>
      <c r="APK253" s="17"/>
      <c r="APL253" s="17"/>
      <c r="APM253" s="17"/>
      <c r="APN253" s="17"/>
      <c r="APO253" s="17"/>
      <c r="APP253" s="17"/>
      <c r="APQ253" s="17"/>
      <c r="APR253" s="17"/>
      <c r="APS253" s="17"/>
      <c r="APT253" s="17"/>
      <c r="APU253" s="17"/>
      <c r="APV253" s="17"/>
      <c r="APW253" s="17"/>
      <c r="APX253" s="17"/>
      <c r="APY253" s="17"/>
      <c r="APZ253" s="17"/>
      <c r="AQA253" s="17"/>
      <c r="AQB253" s="17"/>
      <c r="AQC253" s="17"/>
      <c r="AQD253" s="17"/>
      <c r="AQE253" s="17"/>
      <c r="AQF253" s="17"/>
      <c r="AQG253" s="17"/>
      <c r="AQH253" s="17"/>
      <c r="AQI253" s="17"/>
      <c r="AQJ253" s="17"/>
      <c r="AQK253" s="17"/>
      <c r="AQL253" s="17"/>
      <c r="AQM253" s="17"/>
      <c r="AQN253" s="17"/>
      <c r="AQO253" s="17"/>
      <c r="AQP253" s="17"/>
      <c r="AQQ253" s="17"/>
      <c r="AQR253" s="17"/>
      <c r="AQS253" s="17"/>
      <c r="AQT253" s="17"/>
      <c r="AQU253" s="17"/>
      <c r="AQV253" s="17"/>
      <c r="AQW253" s="17"/>
      <c r="AQX253" s="17"/>
      <c r="AQY253" s="17"/>
      <c r="AQZ253" s="17"/>
      <c r="ARA253" s="17"/>
      <c r="ARB253" s="17"/>
      <c r="ARC253" s="17"/>
      <c r="ARD253" s="17"/>
      <c r="ARE253" s="17"/>
      <c r="ARF253" s="17"/>
      <c r="ARG253" s="17"/>
      <c r="ARH253" s="17"/>
      <c r="ARI253" s="17"/>
      <c r="ARJ253" s="17"/>
      <c r="ARK253" s="17"/>
      <c r="ARL253" s="17"/>
      <c r="ARM253" s="17"/>
      <c r="ARN253" s="17"/>
      <c r="ARO253" s="17"/>
      <c r="ARP253" s="17"/>
      <c r="ARQ253" s="17"/>
      <c r="ARR253" s="17"/>
      <c r="ARS253" s="17"/>
      <c r="ART253" s="17"/>
      <c r="ARU253" s="17"/>
      <c r="ARV253" s="17"/>
      <c r="ARW253" s="17"/>
      <c r="ARX253" s="17"/>
      <c r="ARY253" s="17"/>
      <c r="ARZ253" s="17"/>
      <c r="ASA253" s="17"/>
      <c r="ASB253" s="17"/>
      <c r="ASC253" s="17"/>
      <c r="ASD253" s="17"/>
      <c r="ASE253" s="17"/>
      <c r="ASF253" s="17"/>
      <c r="ASG253" s="17"/>
      <c r="ASH253" s="17"/>
      <c r="ASI253" s="17"/>
      <c r="ASJ253" s="17"/>
      <c r="ASK253" s="17"/>
      <c r="ASL253" s="17"/>
      <c r="ASM253" s="17"/>
      <c r="ASN253" s="17"/>
      <c r="ASO253" s="17"/>
      <c r="ASP253" s="17"/>
      <c r="ASQ253" s="17"/>
      <c r="ASR253" s="17"/>
      <c r="ASS253" s="17"/>
      <c r="AST253" s="17"/>
      <c r="ASU253" s="17"/>
      <c r="ASV253" s="17"/>
      <c r="ASW253" s="17"/>
      <c r="ASX253" s="17"/>
      <c r="ASY253" s="17"/>
      <c r="ASZ253" s="17"/>
      <c r="ATA253" s="17"/>
      <c r="ATB253" s="17"/>
      <c r="ATC253" s="17"/>
      <c r="ATD253" s="17"/>
      <c r="ATE253" s="17"/>
      <c r="ATF253" s="17"/>
      <c r="ATG253" s="17"/>
      <c r="ATH253" s="17"/>
      <c r="ATI253" s="17"/>
      <c r="ATJ253" s="17"/>
      <c r="ATK253" s="17"/>
      <c r="ATL253" s="17"/>
      <c r="ATM253" s="17"/>
      <c r="ATN253" s="17"/>
      <c r="ATO253" s="17"/>
      <c r="ATP253" s="17"/>
      <c r="ATQ253" s="17"/>
      <c r="ATR253" s="17"/>
      <c r="ATS253" s="17"/>
      <c r="ATT253" s="17"/>
      <c r="ATU253" s="17"/>
      <c r="ATV253" s="17"/>
      <c r="ATW253" s="17"/>
      <c r="ATX253" s="17"/>
      <c r="ATY253" s="17"/>
      <c r="ATZ253" s="17"/>
      <c r="AUA253" s="17"/>
      <c r="AUB253" s="17"/>
      <c r="AUC253" s="17"/>
      <c r="AUD253" s="17"/>
      <c r="AUE253" s="17"/>
      <c r="AUF253" s="17"/>
      <c r="AUG253" s="17"/>
      <c r="AUH253" s="17"/>
      <c r="AUI253" s="17"/>
      <c r="AUJ253" s="17"/>
      <c r="AUK253" s="17"/>
      <c r="AUL253" s="17"/>
      <c r="AUM253" s="17"/>
      <c r="AUN253" s="17"/>
      <c r="AUO253" s="17"/>
      <c r="AUP253" s="17"/>
      <c r="AUQ253" s="17"/>
      <c r="AUR253" s="17"/>
      <c r="AUS253" s="17"/>
      <c r="AUT253" s="17"/>
      <c r="AUU253" s="17"/>
      <c r="AUV253" s="17"/>
      <c r="AUW253" s="17"/>
      <c r="AUX253" s="17"/>
      <c r="AUY253" s="17"/>
      <c r="AUZ253" s="17"/>
      <c r="AVA253" s="17"/>
      <c r="AVB253" s="17"/>
      <c r="AVC253" s="17"/>
      <c r="AVD253" s="17"/>
      <c r="AVE253" s="17"/>
      <c r="AVF253" s="17"/>
      <c r="AVG253" s="17"/>
      <c r="AVH253" s="17"/>
      <c r="AVI253" s="17"/>
      <c r="AVJ253" s="17"/>
      <c r="AVK253" s="17"/>
      <c r="AVL253" s="17"/>
      <c r="AVM253" s="17"/>
      <c r="AVN253" s="17"/>
      <c r="AVO253" s="17"/>
      <c r="AVP253" s="17"/>
      <c r="AVQ253" s="17"/>
      <c r="AVR253" s="17"/>
      <c r="AVS253" s="17"/>
      <c r="AVT253" s="17"/>
      <c r="AVU253" s="17"/>
      <c r="AVV253" s="17"/>
      <c r="AVW253" s="17"/>
      <c r="AVX253" s="17"/>
      <c r="AVY253" s="17"/>
      <c r="AVZ253" s="17"/>
      <c r="AWA253" s="17"/>
      <c r="AWB253" s="17"/>
      <c r="AWC253" s="17"/>
      <c r="AWD253" s="17"/>
      <c r="AWE253" s="17"/>
      <c r="AWF253" s="17"/>
      <c r="AWG253" s="17"/>
      <c r="AWH253" s="17"/>
      <c r="AWI253" s="17"/>
      <c r="AWJ253" s="17"/>
      <c r="AWK253" s="17"/>
      <c r="AWL253" s="17"/>
      <c r="AWM253" s="17"/>
      <c r="AWN253" s="17"/>
      <c r="AWO253" s="17"/>
      <c r="AWP253" s="17"/>
      <c r="AWQ253" s="17"/>
      <c r="AWR253" s="17"/>
      <c r="AWS253" s="17"/>
      <c r="AWT253" s="17"/>
      <c r="AWU253" s="17"/>
      <c r="AWV253" s="17"/>
      <c r="AWW253" s="17"/>
      <c r="AWX253" s="17"/>
      <c r="AWY253" s="17"/>
      <c r="AWZ253" s="17"/>
      <c r="AXA253" s="17"/>
      <c r="AXB253" s="17"/>
      <c r="AXC253" s="17"/>
      <c r="AXD253" s="17"/>
      <c r="AXE253" s="17"/>
      <c r="AXF253" s="17"/>
      <c r="AXG253" s="17"/>
      <c r="AXH253" s="17"/>
      <c r="AXI253" s="17"/>
      <c r="AXJ253" s="17"/>
      <c r="AXK253" s="17"/>
      <c r="AXL253" s="17"/>
      <c r="AXM253" s="17"/>
      <c r="AXN253" s="17"/>
      <c r="AXO253" s="17"/>
      <c r="AXP253" s="17"/>
      <c r="AXQ253" s="17"/>
      <c r="AXR253" s="17"/>
      <c r="AXS253" s="17"/>
      <c r="AXT253" s="17"/>
      <c r="AXU253" s="17"/>
      <c r="AXV253" s="17"/>
      <c r="AXW253" s="17"/>
      <c r="AXX253" s="17"/>
      <c r="AXY253" s="17"/>
      <c r="AXZ253" s="17"/>
      <c r="AYA253" s="17"/>
      <c r="AYB253" s="17"/>
      <c r="AYC253" s="17"/>
      <c r="AYD253" s="17"/>
      <c r="AYE253" s="17"/>
      <c r="AYF253" s="17"/>
      <c r="AYG253" s="17"/>
      <c r="AYH253" s="17"/>
      <c r="AYI253" s="17"/>
      <c r="AYJ253" s="17"/>
      <c r="AYK253" s="17"/>
      <c r="AYL253" s="17"/>
      <c r="AYM253" s="17"/>
      <c r="AYN253" s="17"/>
      <c r="AYO253" s="17"/>
      <c r="AYP253" s="17"/>
      <c r="AYQ253" s="17"/>
      <c r="AYR253" s="17"/>
      <c r="AYS253" s="17"/>
      <c r="AYT253" s="17"/>
      <c r="AYU253" s="17"/>
      <c r="AYV253" s="17"/>
      <c r="AYW253" s="17"/>
      <c r="AYX253" s="17"/>
      <c r="AYY253" s="17"/>
      <c r="AYZ253" s="17"/>
      <c r="AZA253" s="17"/>
      <c r="AZB253" s="17"/>
      <c r="AZC253" s="17"/>
      <c r="AZD253" s="17"/>
      <c r="AZE253" s="17"/>
      <c r="AZF253" s="17"/>
      <c r="AZG253" s="17"/>
      <c r="AZH253" s="17"/>
      <c r="AZI253" s="17"/>
      <c r="AZJ253" s="17"/>
      <c r="AZK253" s="17"/>
      <c r="AZL253" s="17"/>
      <c r="AZM253" s="17"/>
      <c r="AZN253" s="17"/>
      <c r="AZO253" s="17"/>
      <c r="AZP253" s="17"/>
      <c r="AZQ253" s="17"/>
      <c r="AZR253" s="17"/>
      <c r="AZS253" s="17"/>
      <c r="AZT253" s="17"/>
      <c r="AZU253" s="17"/>
      <c r="AZV253" s="17"/>
      <c r="AZW253" s="17"/>
      <c r="AZX253" s="17"/>
      <c r="AZY253" s="17"/>
      <c r="AZZ253" s="17"/>
      <c r="BAA253" s="17"/>
      <c r="BAB253" s="17"/>
      <c r="BAC253" s="17"/>
      <c r="BAD253" s="17"/>
      <c r="BAE253" s="17"/>
      <c r="BAF253" s="17"/>
      <c r="BAG253" s="17"/>
      <c r="BAH253" s="17"/>
      <c r="BAI253" s="17"/>
      <c r="BAJ253" s="17"/>
      <c r="BAK253" s="17"/>
      <c r="BAL253" s="17"/>
      <c r="BAM253" s="17"/>
      <c r="BAN253" s="17"/>
      <c r="BAO253" s="17"/>
      <c r="BAP253" s="17"/>
      <c r="BAQ253" s="17"/>
      <c r="BAR253" s="17"/>
      <c r="BAS253" s="17"/>
      <c r="BAT253" s="17"/>
      <c r="BAU253" s="17"/>
      <c r="BAV253" s="17"/>
      <c r="BAW253" s="17"/>
      <c r="BAX253" s="17"/>
      <c r="BAY253" s="17"/>
      <c r="BAZ253" s="17"/>
      <c r="BBA253" s="17"/>
      <c r="BBB253" s="17"/>
      <c r="BBC253" s="17"/>
      <c r="BBD253" s="17"/>
      <c r="BBE253" s="17"/>
      <c r="BBF253" s="17"/>
      <c r="BBG253" s="17"/>
      <c r="BBH253" s="17"/>
      <c r="BBI253" s="17"/>
      <c r="BBJ253" s="17"/>
      <c r="BBK253" s="17"/>
      <c r="BBL253" s="17"/>
      <c r="BBM253" s="17"/>
      <c r="BBN253" s="17"/>
      <c r="BBO253" s="17"/>
      <c r="BBP253" s="17"/>
      <c r="BBQ253" s="17"/>
      <c r="BBR253" s="17"/>
      <c r="BBS253" s="17"/>
      <c r="BBT253" s="17"/>
      <c r="BBU253" s="17"/>
      <c r="BBV253" s="17"/>
      <c r="BBW253" s="17"/>
      <c r="BBX253" s="17"/>
      <c r="BBY253" s="17"/>
      <c r="BBZ253" s="17"/>
      <c r="BCA253" s="17"/>
      <c r="BCB253" s="17"/>
      <c r="BCC253" s="17"/>
      <c r="BCD253" s="17"/>
      <c r="BCE253" s="17"/>
      <c r="BCF253" s="17"/>
      <c r="BCG253" s="17"/>
      <c r="BCH253" s="17"/>
      <c r="BCI253" s="17"/>
      <c r="BCJ253" s="17"/>
      <c r="BCK253" s="17"/>
      <c r="BCL253" s="17"/>
      <c r="BCM253" s="17"/>
      <c r="BCN253" s="17"/>
      <c r="BCO253" s="17"/>
      <c r="BCP253" s="17"/>
      <c r="BCQ253" s="17"/>
      <c r="BCR253" s="17"/>
      <c r="BCS253" s="17"/>
      <c r="BCT253" s="17"/>
      <c r="BCU253" s="17"/>
      <c r="BCV253" s="17"/>
      <c r="BCW253" s="17"/>
      <c r="BCX253" s="17"/>
      <c r="BCY253" s="17"/>
      <c r="BCZ253" s="17"/>
      <c r="BDA253" s="17"/>
      <c r="BDB253" s="17"/>
      <c r="BDC253" s="17"/>
      <c r="BDD253" s="17"/>
      <c r="BDE253" s="17"/>
      <c r="BDF253" s="17"/>
      <c r="BDG253" s="17"/>
      <c r="BDH253" s="17"/>
      <c r="BDI253" s="17"/>
      <c r="BDJ253" s="17"/>
      <c r="BDK253" s="17"/>
      <c r="BDL253" s="17"/>
      <c r="BDM253" s="17"/>
      <c r="BDN253" s="17"/>
      <c r="BDO253" s="17"/>
      <c r="BDP253" s="17"/>
      <c r="BDQ253" s="17"/>
      <c r="BDR253" s="17"/>
      <c r="BDS253" s="17"/>
      <c r="BDT253" s="17"/>
      <c r="BDU253" s="17"/>
      <c r="BDV253" s="17"/>
      <c r="BDW253" s="17"/>
      <c r="BDX253" s="17"/>
      <c r="BDY253" s="17"/>
      <c r="BDZ253" s="17"/>
      <c r="BEA253" s="17"/>
      <c r="BEB253" s="17"/>
      <c r="BEC253" s="17"/>
      <c r="BED253" s="17"/>
      <c r="BEE253" s="17"/>
      <c r="BEF253" s="17"/>
      <c r="BEG253" s="17"/>
      <c r="BEH253" s="17"/>
      <c r="BEI253" s="17"/>
      <c r="BEJ253" s="17"/>
      <c r="BEK253" s="17"/>
      <c r="BEL253" s="17"/>
      <c r="BEM253" s="17"/>
      <c r="BEN253" s="17"/>
      <c r="BEO253" s="17"/>
      <c r="BEP253" s="17"/>
      <c r="BEQ253" s="17"/>
      <c r="BER253" s="17"/>
      <c r="BES253" s="17"/>
      <c r="BET253" s="17"/>
      <c r="BEU253" s="17"/>
      <c r="BEV253" s="17"/>
      <c r="BEW253" s="17"/>
      <c r="BEX253" s="17"/>
      <c r="BEY253" s="17"/>
      <c r="BEZ253" s="17"/>
      <c r="BFA253" s="17"/>
      <c r="BFB253" s="17"/>
      <c r="BFC253" s="17"/>
      <c r="BFD253" s="17"/>
      <c r="BFE253" s="17"/>
      <c r="BFF253" s="17"/>
      <c r="BFG253" s="17"/>
      <c r="BFH253" s="17"/>
      <c r="BFI253" s="17"/>
      <c r="BFJ253" s="17"/>
      <c r="BFK253" s="17"/>
      <c r="BFL253" s="17"/>
      <c r="BFM253" s="17"/>
      <c r="BFN253" s="17"/>
      <c r="BFO253" s="17"/>
      <c r="BFP253" s="17"/>
      <c r="BFQ253" s="17"/>
      <c r="BFR253" s="17"/>
      <c r="BFS253" s="17"/>
      <c r="BFT253" s="17"/>
      <c r="BFU253" s="17"/>
      <c r="BFV253" s="17"/>
      <c r="BFW253" s="17"/>
      <c r="BFX253" s="17"/>
      <c r="BFY253" s="17"/>
      <c r="BFZ253" s="17"/>
      <c r="BGA253" s="17"/>
      <c r="BGB253" s="17"/>
      <c r="BGC253" s="17"/>
      <c r="BGD253" s="17"/>
      <c r="BGE253" s="17"/>
      <c r="BGF253" s="17"/>
      <c r="BGG253" s="17"/>
      <c r="BGH253" s="17"/>
      <c r="BGI253" s="17"/>
      <c r="BGJ253" s="17"/>
      <c r="BGK253" s="17"/>
      <c r="BGL253" s="17"/>
      <c r="BGM253" s="17"/>
      <c r="BGN253" s="17"/>
      <c r="BGO253" s="17"/>
      <c r="BGP253" s="17"/>
      <c r="BGQ253" s="17"/>
      <c r="BGR253" s="17"/>
      <c r="BGS253" s="17"/>
      <c r="BGT253" s="17"/>
      <c r="BGU253" s="17"/>
      <c r="BGV253" s="17"/>
      <c r="BGW253" s="17"/>
      <c r="BGX253" s="17"/>
      <c r="BGY253" s="17"/>
      <c r="BGZ253" s="17"/>
      <c r="BHA253" s="17"/>
      <c r="BHB253" s="17"/>
      <c r="BHC253" s="17"/>
      <c r="BHD253" s="17"/>
      <c r="BHE253" s="17"/>
      <c r="BHF253" s="17"/>
      <c r="BHG253" s="17"/>
      <c r="BHH253" s="17"/>
      <c r="BHI253" s="17"/>
      <c r="BHJ253" s="17"/>
      <c r="BHK253" s="17"/>
      <c r="BHL253" s="17"/>
      <c r="BHM253" s="17"/>
      <c r="BHN253" s="17"/>
      <c r="BHO253" s="17"/>
      <c r="BHP253" s="17"/>
      <c r="BHQ253" s="17"/>
      <c r="BHR253" s="17"/>
      <c r="BHS253" s="17"/>
      <c r="BHT253" s="17"/>
      <c r="BHU253" s="17"/>
      <c r="BHV253" s="17"/>
      <c r="BHW253" s="17"/>
      <c r="BHX253" s="17"/>
      <c r="BHY253" s="17"/>
      <c r="BHZ253" s="17"/>
      <c r="BIA253" s="17"/>
      <c r="BIB253" s="17"/>
      <c r="BIC253" s="17"/>
      <c r="BID253" s="17"/>
      <c r="BIE253" s="17"/>
      <c r="BIF253" s="17"/>
      <c r="BIG253" s="17"/>
      <c r="BIH253" s="17"/>
      <c r="BII253" s="17"/>
      <c r="BIJ253" s="17"/>
      <c r="BIK253" s="17"/>
      <c r="BIL253" s="17"/>
      <c r="BIM253" s="17"/>
      <c r="BIN253" s="17"/>
      <c r="BIO253" s="17"/>
      <c r="BIP253" s="17"/>
      <c r="BIQ253" s="17"/>
      <c r="BIR253" s="17"/>
      <c r="BIS253" s="17"/>
      <c r="BIT253" s="17"/>
      <c r="BIU253" s="17"/>
      <c r="BIV253" s="17"/>
      <c r="BIW253" s="17"/>
      <c r="BIX253" s="17"/>
      <c r="BIY253" s="17"/>
      <c r="BIZ253" s="17"/>
      <c r="BJA253" s="17"/>
      <c r="BJB253" s="17"/>
      <c r="BJC253" s="17"/>
      <c r="BJD253" s="17"/>
      <c r="BJE253" s="17"/>
      <c r="BJF253" s="17"/>
      <c r="BJG253" s="17"/>
      <c r="BJH253" s="17"/>
      <c r="BJI253" s="17"/>
      <c r="BJJ253" s="17"/>
      <c r="BJK253" s="17"/>
      <c r="BJL253" s="17"/>
      <c r="BJM253" s="17"/>
      <c r="BJN253" s="17"/>
      <c r="BJO253" s="17"/>
      <c r="BJP253" s="17"/>
      <c r="BJQ253" s="17"/>
      <c r="BJR253" s="17"/>
      <c r="BJS253" s="17"/>
      <c r="BJT253" s="17"/>
      <c r="BJU253" s="17"/>
      <c r="BJV253" s="17"/>
      <c r="BJW253" s="17"/>
      <c r="BJX253" s="17"/>
      <c r="BJY253" s="17"/>
      <c r="BJZ253" s="17"/>
      <c r="BKA253" s="17"/>
      <c r="BKB253" s="17"/>
      <c r="BKC253" s="17"/>
      <c r="BKD253" s="17"/>
      <c r="BKE253" s="17"/>
      <c r="BKF253" s="17"/>
      <c r="BKG253" s="17"/>
      <c r="BKH253" s="17"/>
      <c r="BKI253" s="17"/>
      <c r="BKJ253" s="17"/>
      <c r="BKK253" s="17"/>
      <c r="BKL253" s="17"/>
      <c r="BKM253" s="17"/>
      <c r="BKN253" s="17"/>
      <c r="BKO253" s="17"/>
      <c r="BKP253" s="17"/>
      <c r="BKQ253" s="17"/>
      <c r="BKR253" s="17"/>
      <c r="BKS253" s="17"/>
      <c r="BKT253" s="17"/>
      <c r="BKU253" s="17"/>
      <c r="BKV253" s="17"/>
      <c r="BKW253" s="17"/>
      <c r="BKX253" s="17"/>
      <c r="BKY253" s="17"/>
      <c r="BKZ253" s="17"/>
      <c r="BLA253" s="17"/>
      <c r="BLB253" s="17"/>
      <c r="BLC253" s="17"/>
      <c r="BLD253" s="17"/>
      <c r="BLE253" s="17"/>
      <c r="BLF253" s="17"/>
      <c r="BLG253" s="17"/>
      <c r="BLH253" s="17"/>
      <c r="BLI253" s="17"/>
      <c r="BLJ253" s="17"/>
      <c r="BLK253" s="17"/>
      <c r="BLL253" s="17"/>
      <c r="BLM253" s="17"/>
      <c r="BLN253" s="17"/>
      <c r="BLO253" s="17"/>
      <c r="BLP253" s="17"/>
      <c r="BLQ253" s="17"/>
      <c r="BLR253" s="17"/>
      <c r="BLS253" s="17"/>
      <c r="BLT253" s="17"/>
      <c r="BLU253" s="17"/>
      <c r="BLV253" s="17"/>
      <c r="BLW253" s="17"/>
      <c r="BLX253" s="17"/>
      <c r="BLY253" s="17"/>
      <c r="BLZ253" s="17"/>
      <c r="BMA253" s="17"/>
      <c r="BMB253" s="17"/>
      <c r="BMC253" s="17"/>
      <c r="BMD253" s="17"/>
      <c r="BME253" s="17"/>
      <c r="BMF253" s="17"/>
      <c r="BMG253" s="17"/>
      <c r="BMH253" s="17"/>
      <c r="BMI253" s="17"/>
      <c r="BMJ253" s="17"/>
      <c r="BMK253" s="17"/>
      <c r="BML253" s="17"/>
      <c r="BMM253" s="17"/>
      <c r="BMN253" s="17"/>
      <c r="BMO253" s="17"/>
      <c r="BMP253" s="17"/>
      <c r="BMQ253" s="17"/>
      <c r="BMR253" s="17"/>
      <c r="BMS253" s="17"/>
      <c r="BMT253" s="17"/>
      <c r="BMU253" s="17"/>
      <c r="BMV253" s="17"/>
      <c r="BMW253" s="17"/>
      <c r="BMX253" s="17"/>
      <c r="BMY253" s="17"/>
      <c r="BMZ253" s="17"/>
      <c r="BNA253" s="17"/>
      <c r="BNB253" s="17"/>
      <c r="BNC253" s="17"/>
      <c r="BND253" s="17"/>
      <c r="BNE253" s="17"/>
      <c r="BNF253" s="17"/>
      <c r="BNG253" s="17"/>
      <c r="BNH253" s="17"/>
      <c r="BNI253" s="17"/>
      <c r="BNJ253" s="17"/>
      <c r="BNK253" s="17"/>
      <c r="BNL253" s="17"/>
      <c r="BNM253" s="17"/>
      <c r="BNN253" s="17"/>
      <c r="BNO253" s="17"/>
      <c r="BNP253" s="17"/>
      <c r="BNQ253" s="17"/>
      <c r="BNR253" s="17"/>
      <c r="BNS253" s="17"/>
      <c r="BNT253" s="17"/>
      <c r="BNU253" s="17"/>
      <c r="BNV253" s="17"/>
      <c r="BNW253" s="17"/>
      <c r="BNX253" s="17"/>
      <c r="BNY253" s="17"/>
      <c r="BNZ253" s="17"/>
      <c r="BOA253" s="17"/>
      <c r="BOB253" s="17"/>
      <c r="BOC253" s="17"/>
      <c r="BOD253" s="17"/>
      <c r="BOE253" s="17"/>
      <c r="BOF253" s="17"/>
      <c r="BOG253" s="17"/>
      <c r="BOH253" s="17"/>
      <c r="BOI253" s="17"/>
      <c r="BOJ253" s="17"/>
      <c r="BOK253" s="17"/>
      <c r="BOL253" s="17"/>
      <c r="BOM253" s="17"/>
      <c r="BON253" s="17"/>
      <c r="BOO253" s="17"/>
      <c r="BOP253" s="17"/>
      <c r="BOQ253" s="17"/>
      <c r="BOR253" s="17"/>
      <c r="BOS253" s="17"/>
      <c r="BOT253" s="17"/>
      <c r="BOU253" s="17"/>
      <c r="BOV253" s="17"/>
      <c r="BOW253" s="17"/>
      <c r="BOX253" s="17"/>
      <c r="BOY253" s="17"/>
      <c r="BOZ253" s="17"/>
      <c r="BPA253" s="17"/>
      <c r="BPB253" s="17"/>
      <c r="BPC253" s="17"/>
      <c r="BPD253" s="17"/>
      <c r="BPE253" s="17"/>
      <c r="BPF253" s="17"/>
      <c r="BPG253" s="17"/>
      <c r="BPH253" s="17"/>
      <c r="BPI253" s="17"/>
      <c r="BPJ253" s="17"/>
      <c r="BPK253" s="17"/>
      <c r="BPL253" s="17"/>
      <c r="BPM253" s="17"/>
      <c r="BPN253" s="17"/>
      <c r="BPO253" s="17"/>
      <c r="BPP253" s="17"/>
      <c r="BPQ253" s="17"/>
      <c r="BPR253" s="17"/>
      <c r="BPS253" s="17"/>
      <c r="BPT253" s="17"/>
      <c r="BPU253" s="17"/>
      <c r="BPV253" s="17"/>
      <c r="BPW253" s="17"/>
      <c r="BPX253" s="17"/>
      <c r="BPY253" s="17"/>
      <c r="BPZ253" s="17"/>
      <c r="BQA253" s="17"/>
      <c r="BQB253" s="17"/>
      <c r="BQC253" s="17"/>
      <c r="BQD253" s="17"/>
      <c r="BQE253" s="17"/>
      <c r="BQF253" s="17"/>
      <c r="BQG253" s="17"/>
      <c r="BQH253" s="17"/>
      <c r="BQI253" s="17"/>
      <c r="BQJ253" s="17"/>
      <c r="BQK253" s="17"/>
      <c r="BQL253" s="17"/>
      <c r="BQM253" s="17"/>
      <c r="BQN253" s="17"/>
      <c r="BQO253" s="17"/>
      <c r="BQP253" s="17"/>
      <c r="BQQ253" s="17"/>
      <c r="BQR253" s="17"/>
      <c r="BQS253" s="17"/>
      <c r="BQT253" s="17"/>
      <c r="BQU253" s="17"/>
      <c r="BQV253" s="17"/>
      <c r="BQW253" s="17"/>
      <c r="BQX253" s="17"/>
      <c r="BQY253" s="17"/>
      <c r="BQZ253" s="17"/>
      <c r="BRA253" s="17"/>
      <c r="BRB253" s="17"/>
      <c r="BRC253" s="17"/>
      <c r="BRD253" s="17"/>
      <c r="BRE253" s="17"/>
      <c r="BRF253" s="17"/>
      <c r="BRG253" s="17"/>
      <c r="BRH253" s="17"/>
      <c r="BRI253" s="17"/>
      <c r="BRJ253" s="17"/>
      <c r="BRK253" s="17"/>
      <c r="BRL253" s="17"/>
      <c r="BRM253" s="17"/>
      <c r="BRN253" s="17"/>
      <c r="BRO253" s="17"/>
      <c r="BRP253" s="17"/>
      <c r="BRQ253" s="17"/>
      <c r="BRR253" s="17"/>
      <c r="BRS253" s="17"/>
      <c r="BRT253" s="17"/>
      <c r="BRU253" s="17"/>
      <c r="BRV253" s="17"/>
      <c r="BRW253" s="17"/>
      <c r="BRX253" s="17"/>
      <c r="BRY253" s="17"/>
      <c r="BRZ253" s="17"/>
      <c r="BSA253" s="17"/>
      <c r="BSB253" s="17"/>
      <c r="BSC253" s="17"/>
      <c r="BSD253" s="17"/>
      <c r="BSE253" s="17"/>
      <c r="BSF253" s="17"/>
      <c r="BSG253" s="17"/>
      <c r="BSH253" s="17"/>
      <c r="BSI253" s="17"/>
      <c r="BSJ253" s="17"/>
      <c r="BSK253" s="17"/>
      <c r="BSL253" s="17"/>
      <c r="BSM253" s="17"/>
      <c r="BSN253" s="17"/>
      <c r="BSO253" s="17"/>
      <c r="BSP253" s="17"/>
      <c r="BSQ253" s="17"/>
      <c r="BSR253" s="17"/>
      <c r="BSS253" s="17"/>
      <c r="BST253" s="17"/>
      <c r="BSU253" s="17"/>
      <c r="BSV253" s="17"/>
      <c r="BSW253" s="17"/>
      <c r="BSX253" s="17"/>
      <c r="BSY253" s="17"/>
      <c r="BSZ253" s="17"/>
      <c r="BTA253" s="17"/>
      <c r="BTB253" s="17"/>
      <c r="BTC253" s="17"/>
      <c r="BTD253" s="17"/>
      <c r="BTE253" s="17"/>
      <c r="BTF253" s="17"/>
      <c r="BTG253" s="17"/>
      <c r="BTH253" s="17"/>
      <c r="BTI253" s="17"/>
      <c r="BTJ253" s="17"/>
      <c r="BTK253" s="17"/>
      <c r="BTL253" s="17"/>
      <c r="BTM253" s="17"/>
      <c r="BTN253" s="17"/>
      <c r="BTO253" s="17"/>
      <c r="BTP253" s="17"/>
      <c r="BTQ253" s="17"/>
      <c r="BTR253" s="17"/>
      <c r="BTS253" s="17"/>
      <c r="BTT253" s="17"/>
      <c r="BTU253" s="17"/>
      <c r="BTV253" s="17"/>
      <c r="BTW253" s="17"/>
      <c r="BTX253" s="17"/>
      <c r="BTY253" s="17"/>
      <c r="BTZ253" s="17"/>
      <c r="BUA253" s="17"/>
      <c r="BUB253" s="17"/>
      <c r="BUC253" s="17"/>
      <c r="BUD253" s="17"/>
      <c r="BUE253" s="17"/>
      <c r="BUF253" s="17"/>
      <c r="BUG253" s="17"/>
      <c r="BUH253" s="17"/>
      <c r="BUI253" s="17"/>
      <c r="BUJ253" s="17"/>
      <c r="BUK253" s="17"/>
      <c r="BUL253" s="17"/>
      <c r="BUM253" s="17"/>
      <c r="BUN253" s="17"/>
      <c r="BUO253" s="17"/>
      <c r="BUP253" s="17"/>
      <c r="BUQ253" s="17"/>
      <c r="BUR253" s="17"/>
      <c r="BUS253" s="17"/>
      <c r="BUT253" s="17"/>
      <c r="BUU253" s="17"/>
      <c r="BUV253" s="17"/>
      <c r="BUW253" s="17"/>
      <c r="BUX253" s="17"/>
      <c r="BUY253" s="17"/>
      <c r="BUZ253" s="17"/>
      <c r="BVA253" s="17"/>
      <c r="BVB253" s="17"/>
      <c r="BVC253" s="17"/>
      <c r="BVD253" s="17"/>
      <c r="BVE253" s="17"/>
      <c r="BVF253" s="17"/>
      <c r="BVG253" s="17"/>
      <c r="BVH253" s="17"/>
      <c r="BVI253" s="17"/>
      <c r="BVJ253" s="17"/>
      <c r="BVK253" s="17"/>
      <c r="BVL253" s="17"/>
      <c r="BVM253" s="17"/>
      <c r="BVN253" s="17"/>
      <c r="BVO253" s="17"/>
      <c r="BVP253" s="17"/>
      <c r="BVQ253" s="17"/>
      <c r="BVR253" s="17"/>
      <c r="BVS253" s="17"/>
      <c r="BVT253" s="17"/>
      <c r="BVU253" s="17"/>
      <c r="BVV253" s="17"/>
      <c r="BVW253" s="17"/>
      <c r="BVX253" s="17"/>
      <c r="BVY253" s="17"/>
      <c r="BVZ253" s="17"/>
      <c r="BWA253" s="17"/>
      <c r="BWB253" s="17"/>
      <c r="BWC253" s="17"/>
      <c r="BWD253" s="17"/>
      <c r="BWE253" s="17"/>
      <c r="BWF253" s="17"/>
      <c r="BWG253" s="17"/>
      <c r="BWH253" s="17"/>
      <c r="BWI253" s="17"/>
      <c r="BWJ253" s="17"/>
      <c r="BWK253" s="17"/>
      <c r="BWL253" s="17"/>
      <c r="BWM253" s="17"/>
      <c r="BWN253" s="17"/>
      <c r="BWO253" s="17"/>
      <c r="BWP253" s="17"/>
      <c r="BWQ253" s="17"/>
      <c r="BWR253" s="17"/>
      <c r="BWS253" s="17"/>
      <c r="BWT253" s="17"/>
      <c r="BWU253" s="17"/>
      <c r="BWV253" s="17"/>
      <c r="BWW253" s="17"/>
      <c r="BWX253" s="17"/>
      <c r="BWY253" s="17"/>
      <c r="BWZ253" s="17"/>
      <c r="BXA253" s="17"/>
      <c r="BXB253" s="17"/>
      <c r="BXC253" s="17"/>
      <c r="BXD253" s="17"/>
      <c r="BXE253" s="17"/>
      <c r="BXF253" s="17"/>
      <c r="BXG253" s="17"/>
      <c r="BXH253" s="17"/>
      <c r="BXI253" s="17"/>
      <c r="BXJ253" s="17"/>
      <c r="BXK253" s="17"/>
      <c r="BXL253" s="17"/>
      <c r="BXM253" s="17"/>
      <c r="BXN253" s="17"/>
      <c r="BXO253" s="17"/>
      <c r="BXP253" s="17"/>
      <c r="BXQ253" s="17"/>
      <c r="BXR253" s="17"/>
      <c r="BXS253" s="17"/>
      <c r="BXT253" s="17"/>
      <c r="BXU253" s="17"/>
      <c r="BXV253" s="17"/>
      <c r="BXW253" s="17"/>
      <c r="BXX253" s="17"/>
      <c r="BXY253" s="17"/>
      <c r="BXZ253" s="17"/>
      <c r="BYA253" s="17"/>
      <c r="BYB253" s="17"/>
      <c r="BYC253" s="17"/>
      <c r="BYD253" s="17"/>
      <c r="BYE253" s="17"/>
      <c r="BYF253" s="17"/>
      <c r="BYG253" s="17"/>
      <c r="BYH253" s="17"/>
      <c r="BYI253" s="17"/>
      <c r="BYJ253" s="17"/>
      <c r="BYK253" s="17"/>
      <c r="BYL253" s="17"/>
      <c r="BYM253" s="17"/>
      <c r="BYN253" s="17"/>
      <c r="BYO253" s="17"/>
      <c r="BYP253" s="17"/>
      <c r="BYQ253" s="17"/>
      <c r="BYR253" s="17"/>
      <c r="BYS253" s="17"/>
      <c r="BYT253" s="17"/>
      <c r="BYU253" s="17"/>
      <c r="BYV253" s="17"/>
      <c r="BYW253" s="17"/>
      <c r="BYX253" s="17"/>
      <c r="BYY253" s="17"/>
      <c r="BYZ253" s="17"/>
      <c r="BZA253" s="17"/>
      <c r="BZB253" s="17"/>
      <c r="BZC253" s="17"/>
      <c r="BZD253" s="17"/>
      <c r="BZE253" s="17"/>
      <c r="BZF253" s="17"/>
      <c r="BZG253" s="17"/>
      <c r="BZH253" s="17"/>
      <c r="BZI253" s="17"/>
      <c r="BZJ253" s="17"/>
      <c r="BZK253" s="17"/>
      <c r="BZL253" s="17"/>
      <c r="BZM253" s="17"/>
      <c r="BZN253" s="17"/>
      <c r="BZO253" s="17"/>
      <c r="BZP253" s="17"/>
      <c r="BZQ253" s="17"/>
      <c r="BZR253" s="17"/>
      <c r="BZS253" s="17"/>
      <c r="BZT253" s="17"/>
      <c r="BZU253" s="17"/>
      <c r="BZV253" s="17"/>
      <c r="BZW253" s="17"/>
      <c r="BZX253" s="17"/>
      <c r="BZY253" s="17"/>
      <c r="BZZ253" s="17"/>
      <c r="CAA253" s="17"/>
      <c r="CAB253" s="17"/>
      <c r="CAC253" s="17"/>
      <c r="CAD253" s="17"/>
      <c r="CAE253" s="17"/>
      <c r="CAF253" s="17"/>
      <c r="CAG253" s="17"/>
      <c r="CAH253" s="17"/>
      <c r="CAI253" s="17"/>
      <c r="CAJ253" s="17"/>
      <c r="CAK253" s="17"/>
      <c r="CAL253" s="17"/>
      <c r="CAM253" s="17"/>
      <c r="CAN253" s="17"/>
      <c r="CAO253" s="17"/>
      <c r="CAP253" s="17"/>
      <c r="CAQ253" s="17"/>
      <c r="CAR253" s="17"/>
      <c r="CAS253" s="17"/>
      <c r="CAT253" s="17"/>
      <c r="CAU253" s="17"/>
      <c r="CAV253" s="17"/>
      <c r="CAW253" s="17"/>
      <c r="CAX253" s="17"/>
      <c r="CAY253" s="17"/>
      <c r="CAZ253" s="17"/>
      <c r="CBA253" s="17"/>
      <c r="CBB253" s="17"/>
      <c r="CBC253" s="17"/>
      <c r="CBD253" s="17"/>
      <c r="CBE253" s="17"/>
      <c r="CBF253" s="17"/>
      <c r="CBG253" s="17"/>
      <c r="CBH253" s="17"/>
      <c r="CBI253" s="17"/>
      <c r="CBJ253" s="17"/>
      <c r="CBK253" s="17"/>
      <c r="CBL253" s="17"/>
      <c r="CBM253" s="17"/>
      <c r="CBN253" s="17"/>
      <c r="CBO253" s="17"/>
      <c r="CBP253" s="17"/>
      <c r="CBQ253" s="17"/>
      <c r="CBR253" s="17"/>
      <c r="CBS253" s="17"/>
      <c r="CBT253" s="17"/>
      <c r="CBU253" s="17"/>
      <c r="CBV253" s="17"/>
      <c r="CBW253" s="17"/>
      <c r="CBX253" s="17"/>
      <c r="CBY253" s="17"/>
      <c r="CBZ253" s="17"/>
      <c r="CCA253" s="17"/>
      <c r="CCB253" s="17"/>
      <c r="CCC253" s="17"/>
      <c r="CCD253" s="17"/>
      <c r="CCE253" s="17"/>
      <c r="CCF253" s="17"/>
      <c r="CCG253" s="17"/>
      <c r="CCH253" s="17"/>
      <c r="CCI253" s="17"/>
      <c r="CCJ253" s="17"/>
      <c r="CCK253" s="17"/>
      <c r="CCL253" s="17"/>
      <c r="CCM253" s="17"/>
      <c r="CCN253" s="17"/>
      <c r="CCO253" s="17"/>
      <c r="CCP253" s="17"/>
      <c r="CCQ253" s="17"/>
      <c r="CCR253" s="17"/>
      <c r="CCS253" s="17"/>
      <c r="CCT253" s="17"/>
      <c r="CCU253" s="17"/>
      <c r="CCV253" s="17"/>
      <c r="CCW253" s="17"/>
      <c r="CCX253" s="17"/>
      <c r="CCY253" s="17"/>
      <c r="CCZ253" s="17"/>
      <c r="CDA253" s="17"/>
      <c r="CDB253" s="17"/>
      <c r="CDC253" s="17"/>
      <c r="CDD253" s="17"/>
      <c r="CDE253" s="17"/>
      <c r="CDF253" s="17"/>
      <c r="CDG253" s="17"/>
      <c r="CDH253" s="17"/>
      <c r="CDI253" s="17"/>
      <c r="CDJ253" s="17"/>
      <c r="CDK253" s="17"/>
      <c r="CDL253" s="17"/>
      <c r="CDM253" s="17"/>
      <c r="CDN253" s="17"/>
      <c r="CDO253" s="17"/>
      <c r="CDP253" s="17"/>
      <c r="CDQ253" s="17"/>
      <c r="CDR253" s="17"/>
      <c r="CDS253" s="17"/>
      <c r="CDT253" s="17"/>
      <c r="CDU253" s="17"/>
    </row>
    <row r="254">
      <c r="A254" s="14" t="s">
        <v>2711</v>
      </c>
      <c r="B254" s="14" t="s">
        <v>4631</v>
      </c>
      <c r="C254" s="14" t="s">
        <v>2713</v>
      </c>
      <c r="D254" s="14" t="s">
        <v>4632</v>
      </c>
      <c r="E254" s="14" t="s">
        <v>4421</v>
      </c>
      <c r="F254" s="14" t="s">
        <v>2835</v>
      </c>
      <c r="I254" s="14" t="s">
        <v>4422</v>
      </c>
      <c r="J254" s="14" t="s">
        <v>2618</v>
      </c>
      <c r="K254" s="14" t="s">
        <v>2619</v>
      </c>
      <c r="L254" s="14" t="s">
        <v>2658</v>
      </c>
      <c r="M254" s="17"/>
      <c r="N254" s="14" t="s">
        <v>2690</v>
      </c>
      <c r="O254" s="14" t="s">
        <v>2690</v>
      </c>
      <c r="P254" s="14" t="s">
        <v>2690</v>
      </c>
      <c r="Q254" s="16">
        <v>11.0</v>
      </c>
      <c r="R254" s="16">
        <v>4112634.0</v>
      </c>
      <c r="S254" s="16">
        <v>4112634.0</v>
      </c>
      <c r="T254" s="14" t="s">
        <v>2631</v>
      </c>
      <c r="U254" s="14" t="s">
        <v>2630</v>
      </c>
      <c r="V254" s="14" t="s">
        <v>4423</v>
      </c>
      <c r="W254" s="14" t="s">
        <v>4424</v>
      </c>
      <c r="X254" s="16">
        <v>0.37</v>
      </c>
      <c r="Y254" s="17"/>
      <c r="Z254" s="16">
        <v>18.0</v>
      </c>
      <c r="AA254" s="16">
        <v>31.0</v>
      </c>
      <c r="AB254" s="17"/>
      <c r="AC254" s="16">
        <v>48.0</v>
      </c>
      <c r="AD254" s="16">
        <v>1212.0</v>
      </c>
      <c r="AE254" s="22">
        <v>45638.0</v>
      </c>
      <c r="AF254" s="17"/>
      <c r="AG254" s="14" t="s">
        <v>2876</v>
      </c>
      <c r="AI254" s="17"/>
      <c r="AJ254" s="17"/>
      <c r="AK254" s="17"/>
      <c r="AL254" s="16">
        <v>69.0</v>
      </c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4" t="s">
        <v>4633</v>
      </c>
      <c r="BB254" s="17"/>
      <c r="BC254" s="17"/>
      <c r="BD254" s="17"/>
      <c r="BE254" s="17"/>
      <c r="BF254" s="14" t="s">
        <v>2574</v>
      </c>
      <c r="BG254" s="16">
        <v>1.0</v>
      </c>
      <c r="BH254" s="14" t="s">
        <v>2564</v>
      </c>
      <c r="BI254" s="14" t="s">
        <v>2594</v>
      </c>
      <c r="BJ254" s="14" t="s">
        <v>2566</v>
      </c>
      <c r="BK254" s="17"/>
      <c r="BL254" s="17"/>
      <c r="BM254" s="16">
        <v>40.4666667</v>
      </c>
      <c r="BN254" s="17"/>
      <c r="BO254" s="17"/>
      <c r="BP254" s="17"/>
      <c r="BQ254" s="17"/>
      <c r="BR254" s="17"/>
      <c r="BS254" s="16">
        <v>0.0117</v>
      </c>
      <c r="BT254" s="16">
        <v>55.4295295</v>
      </c>
      <c r="BU254" s="14" t="s">
        <v>2680</v>
      </c>
      <c r="BV254" s="14" t="s">
        <v>3192</v>
      </c>
      <c r="BW254" s="14" t="s">
        <v>2569</v>
      </c>
      <c r="BX254" s="16">
        <v>1.0</v>
      </c>
      <c r="BY254" s="14" t="s">
        <v>2718</v>
      </c>
      <c r="BZ254" s="17"/>
      <c r="CA254" s="16">
        <v>-25351.0</v>
      </c>
      <c r="CB254" s="16">
        <v>0.0</v>
      </c>
      <c r="CC254" s="17"/>
      <c r="CD254" s="17"/>
      <c r="CE254" s="16">
        <v>55.4295295</v>
      </c>
      <c r="CF254" s="14" t="s">
        <v>2747</v>
      </c>
      <c r="CH254" s="19">
        <v>41752.0</v>
      </c>
      <c r="CI254" s="17"/>
      <c r="CJ254" s="14" t="s">
        <v>2736</v>
      </c>
      <c r="CK254" s="14" t="s">
        <v>2574</v>
      </c>
      <c r="CL254" s="14" t="s">
        <v>4580</v>
      </c>
      <c r="CM254" s="20">
        <v>2305106.0</v>
      </c>
      <c r="CN254" s="14" t="s">
        <v>4580</v>
      </c>
      <c r="CO254" s="14" t="s">
        <v>2563</v>
      </c>
      <c r="CP254" s="14" t="s">
        <v>2563</v>
      </c>
      <c r="CQ254" s="16">
        <v>0.9138</v>
      </c>
      <c r="CR254" s="16">
        <v>24.53</v>
      </c>
      <c r="CS254" s="14" t="s">
        <v>2563</v>
      </c>
      <c r="CT254" s="14" t="s">
        <v>4634</v>
      </c>
      <c r="CU254" s="14" t="s">
        <v>2577</v>
      </c>
      <c r="CV254" s="14" t="s">
        <v>2706</v>
      </c>
      <c r="CW254" s="14" t="s">
        <v>2768</v>
      </c>
      <c r="CX254" s="14" t="s">
        <v>2739</v>
      </c>
      <c r="CY254" s="16">
        <v>55.4295295</v>
      </c>
      <c r="CZ254" s="14" t="s">
        <v>2707</v>
      </c>
      <c r="DA254" s="14" t="s">
        <v>2563</v>
      </c>
      <c r="DB254" s="14" t="s">
        <v>2574</v>
      </c>
      <c r="DC254" s="17"/>
      <c r="DD254" s="14" t="s">
        <v>2722</v>
      </c>
      <c r="DE254" s="14" t="s">
        <v>2574</v>
      </c>
      <c r="DF254" s="14" t="s">
        <v>2563</v>
      </c>
      <c r="DG254" s="14" t="s">
        <v>4635</v>
      </c>
      <c r="DH254" s="14" t="s">
        <v>4636</v>
      </c>
      <c r="DI254" s="14" t="s">
        <v>2724</v>
      </c>
      <c r="DJ254" s="14" t="s">
        <v>4637</v>
      </c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  <c r="KL254" s="17"/>
      <c r="KM254" s="17"/>
      <c r="KN254" s="17"/>
      <c r="KO254" s="17"/>
      <c r="KP254" s="17"/>
      <c r="KQ254" s="17"/>
      <c r="KR254" s="17"/>
      <c r="KS254" s="17"/>
      <c r="KT254" s="17"/>
      <c r="KU254" s="17"/>
      <c r="KV254" s="17"/>
      <c r="KW254" s="17"/>
      <c r="KX254" s="17"/>
      <c r="KY254" s="17"/>
      <c r="KZ254" s="17"/>
      <c r="LA254" s="17"/>
      <c r="LB254" s="17"/>
      <c r="LC254" s="17"/>
      <c r="LD254" s="17"/>
      <c r="LE254" s="17"/>
      <c r="LF254" s="17"/>
      <c r="LG254" s="17"/>
      <c r="LH254" s="17"/>
      <c r="LI254" s="17"/>
      <c r="LJ254" s="17"/>
      <c r="LK254" s="17"/>
      <c r="LL254" s="17"/>
      <c r="LM254" s="17"/>
      <c r="LN254" s="17"/>
      <c r="LO254" s="17"/>
      <c r="LP254" s="17"/>
      <c r="LQ254" s="17"/>
      <c r="LR254" s="17"/>
      <c r="LS254" s="17"/>
      <c r="LT254" s="17"/>
      <c r="LU254" s="17"/>
      <c r="LV254" s="17"/>
      <c r="LW254" s="17"/>
      <c r="LX254" s="17"/>
      <c r="LY254" s="17"/>
      <c r="LZ254" s="17"/>
      <c r="MA254" s="17"/>
      <c r="MB254" s="17"/>
      <c r="MC254" s="17"/>
      <c r="MD254" s="17"/>
      <c r="ME254" s="17"/>
      <c r="MF254" s="17"/>
      <c r="MG254" s="17"/>
      <c r="MH254" s="17"/>
      <c r="MI254" s="17"/>
      <c r="MJ254" s="17"/>
      <c r="MK254" s="17"/>
      <c r="ML254" s="17"/>
      <c r="MM254" s="17"/>
      <c r="MN254" s="17"/>
      <c r="MO254" s="17"/>
      <c r="MP254" s="17"/>
      <c r="MQ254" s="17"/>
      <c r="MR254" s="17"/>
      <c r="MS254" s="17"/>
      <c r="MT254" s="17"/>
      <c r="MU254" s="17"/>
      <c r="MV254" s="17"/>
      <c r="MW254" s="17"/>
      <c r="MX254" s="17"/>
      <c r="MY254" s="17"/>
      <c r="MZ254" s="17"/>
      <c r="NA254" s="17"/>
      <c r="NB254" s="17"/>
      <c r="NC254" s="17"/>
      <c r="ND254" s="17"/>
      <c r="NE254" s="17"/>
      <c r="NF254" s="17"/>
      <c r="NG254" s="17"/>
      <c r="NH254" s="17"/>
      <c r="NI254" s="17"/>
      <c r="NJ254" s="17"/>
      <c r="NK254" s="17"/>
      <c r="NL254" s="17"/>
      <c r="NM254" s="17"/>
      <c r="NN254" s="17"/>
      <c r="NO254" s="17"/>
      <c r="NP254" s="17"/>
      <c r="NQ254" s="17"/>
      <c r="NR254" s="17"/>
      <c r="NS254" s="17"/>
      <c r="NT254" s="17"/>
      <c r="NU254" s="17"/>
      <c r="NV254" s="17"/>
      <c r="NW254" s="17"/>
      <c r="NX254" s="17"/>
      <c r="NY254" s="17"/>
      <c r="NZ254" s="17"/>
      <c r="OA254" s="17"/>
      <c r="OB254" s="17"/>
      <c r="OC254" s="17"/>
      <c r="OD254" s="17"/>
      <c r="OE254" s="17"/>
      <c r="OF254" s="17"/>
      <c r="OG254" s="17"/>
      <c r="OH254" s="17"/>
      <c r="OI254" s="17"/>
      <c r="OJ254" s="17"/>
      <c r="OK254" s="17"/>
      <c r="OL254" s="17"/>
      <c r="OM254" s="17"/>
      <c r="ON254" s="17"/>
      <c r="OO254" s="17"/>
      <c r="OP254" s="17"/>
      <c r="OQ254" s="17"/>
      <c r="OR254" s="17"/>
      <c r="OS254" s="17"/>
      <c r="OT254" s="17"/>
      <c r="OU254" s="17"/>
      <c r="OV254" s="17"/>
      <c r="OW254" s="17"/>
      <c r="OX254" s="17"/>
      <c r="OY254" s="17"/>
      <c r="OZ254" s="17"/>
      <c r="PA254" s="17"/>
      <c r="PB254" s="17"/>
      <c r="PC254" s="17"/>
      <c r="PD254" s="17"/>
      <c r="PE254" s="17"/>
      <c r="PF254" s="17"/>
      <c r="PG254" s="17"/>
      <c r="PH254" s="17"/>
      <c r="PI254" s="17"/>
      <c r="PJ254" s="17"/>
      <c r="PK254" s="17"/>
      <c r="PL254" s="17"/>
      <c r="PM254" s="17"/>
      <c r="PN254" s="17"/>
      <c r="PO254" s="17"/>
      <c r="PP254" s="17"/>
      <c r="PQ254" s="17"/>
      <c r="PR254" s="17"/>
      <c r="PS254" s="17"/>
      <c r="PT254" s="17"/>
      <c r="PU254" s="17"/>
      <c r="PV254" s="17"/>
      <c r="PW254" s="17"/>
      <c r="PX254" s="17"/>
      <c r="PY254" s="17"/>
      <c r="PZ254" s="17"/>
      <c r="QA254" s="17"/>
      <c r="QB254" s="17"/>
      <c r="QC254" s="17"/>
      <c r="QD254" s="17"/>
      <c r="QE254" s="17"/>
      <c r="QF254" s="17"/>
      <c r="QG254" s="17"/>
      <c r="QH254" s="17"/>
      <c r="QI254" s="17"/>
      <c r="QJ254" s="17"/>
      <c r="QK254" s="17"/>
      <c r="QL254" s="17"/>
      <c r="QM254" s="17"/>
      <c r="QN254" s="17"/>
      <c r="QO254" s="17"/>
      <c r="QP254" s="17"/>
      <c r="QQ254" s="17"/>
      <c r="QR254" s="17"/>
      <c r="QS254" s="17"/>
      <c r="QT254" s="17"/>
      <c r="QU254" s="17"/>
      <c r="QV254" s="17"/>
      <c r="QW254" s="17"/>
      <c r="QX254" s="17"/>
      <c r="QY254" s="17"/>
      <c r="QZ254" s="17"/>
      <c r="RA254" s="17"/>
      <c r="RB254" s="17"/>
      <c r="RC254" s="17"/>
      <c r="RD254" s="17"/>
      <c r="RE254" s="17"/>
      <c r="RF254" s="17"/>
      <c r="RG254" s="17"/>
      <c r="RH254" s="17"/>
      <c r="RI254" s="17"/>
      <c r="RJ254" s="17"/>
      <c r="RK254" s="17"/>
      <c r="RL254" s="17"/>
      <c r="RM254" s="17"/>
      <c r="RN254" s="17"/>
      <c r="RO254" s="17"/>
      <c r="RP254" s="17"/>
      <c r="RQ254" s="17"/>
      <c r="RR254" s="17"/>
      <c r="RS254" s="17"/>
      <c r="RT254" s="17"/>
      <c r="RU254" s="17"/>
      <c r="RV254" s="17"/>
      <c r="RW254" s="17"/>
      <c r="RX254" s="17"/>
      <c r="RY254" s="17"/>
      <c r="RZ254" s="17"/>
      <c r="SA254" s="17"/>
      <c r="SB254" s="17"/>
      <c r="SC254" s="17"/>
      <c r="SD254" s="17"/>
      <c r="SE254" s="17"/>
      <c r="SF254" s="17"/>
      <c r="SG254" s="17"/>
      <c r="SH254" s="17"/>
      <c r="SI254" s="17"/>
      <c r="SJ254" s="17"/>
      <c r="SK254" s="17"/>
      <c r="SL254" s="17"/>
      <c r="SM254" s="17"/>
      <c r="SN254" s="17"/>
      <c r="SO254" s="17"/>
      <c r="SP254" s="17"/>
      <c r="SQ254" s="17"/>
      <c r="SR254" s="17"/>
      <c r="SS254" s="17"/>
      <c r="ST254" s="17"/>
      <c r="SU254" s="17"/>
      <c r="SV254" s="17"/>
      <c r="SW254" s="17"/>
      <c r="SX254" s="17"/>
      <c r="SY254" s="17"/>
      <c r="SZ254" s="17"/>
      <c r="TA254" s="17"/>
      <c r="TB254" s="17"/>
      <c r="TC254" s="17"/>
      <c r="TD254" s="17"/>
      <c r="TE254" s="17"/>
      <c r="TF254" s="17"/>
      <c r="TG254" s="17"/>
      <c r="TH254" s="17"/>
      <c r="TI254" s="17"/>
      <c r="TJ254" s="17"/>
      <c r="TK254" s="17"/>
      <c r="TL254" s="17"/>
      <c r="TM254" s="17"/>
      <c r="TN254" s="17"/>
      <c r="TO254" s="17"/>
      <c r="TP254" s="17"/>
      <c r="TQ254" s="17"/>
      <c r="TR254" s="17"/>
      <c r="TS254" s="17"/>
      <c r="TT254" s="17"/>
      <c r="TU254" s="17"/>
      <c r="TV254" s="17"/>
      <c r="TW254" s="17"/>
      <c r="TX254" s="17"/>
      <c r="TY254" s="17"/>
      <c r="TZ254" s="17"/>
      <c r="UA254" s="17"/>
      <c r="UB254" s="17"/>
      <c r="UC254" s="17"/>
      <c r="UD254" s="17"/>
      <c r="UE254" s="17"/>
      <c r="UF254" s="17"/>
      <c r="UG254" s="17"/>
      <c r="UH254" s="17"/>
      <c r="UI254" s="17"/>
      <c r="UJ254" s="17"/>
      <c r="UK254" s="17"/>
      <c r="UL254" s="17"/>
      <c r="UM254" s="17"/>
      <c r="UN254" s="17"/>
      <c r="UO254" s="17"/>
      <c r="UP254" s="17"/>
      <c r="UQ254" s="17"/>
      <c r="UR254" s="17"/>
      <c r="US254" s="17"/>
      <c r="UT254" s="17"/>
      <c r="UU254" s="17"/>
      <c r="UV254" s="17"/>
      <c r="UW254" s="17"/>
      <c r="UX254" s="17"/>
      <c r="UY254" s="17"/>
      <c r="UZ254" s="17"/>
      <c r="VA254" s="17"/>
      <c r="VB254" s="17"/>
      <c r="VC254" s="17"/>
      <c r="VD254" s="17"/>
      <c r="VE254" s="17"/>
      <c r="VF254" s="17"/>
      <c r="VG254" s="17"/>
      <c r="VH254" s="17"/>
      <c r="VI254" s="17"/>
      <c r="VJ254" s="17"/>
      <c r="VK254" s="17"/>
      <c r="VL254" s="17"/>
      <c r="VM254" s="17"/>
      <c r="VN254" s="17"/>
      <c r="VO254" s="17"/>
      <c r="VP254" s="17"/>
      <c r="VQ254" s="17"/>
      <c r="VR254" s="17"/>
      <c r="VS254" s="17"/>
      <c r="VT254" s="17"/>
      <c r="VU254" s="17"/>
      <c r="VV254" s="17"/>
      <c r="VW254" s="17"/>
      <c r="VX254" s="17"/>
      <c r="VY254" s="17"/>
      <c r="VZ254" s="17"/>
      <c r="WA254" s="17"/>
      <c r="WB254" s="17"/>
      <c r="WC254" s="17"/>
      <c r="WD254" s="17"/>
      <c r="WE254" s="17"/>
      <c r="WF254" s="17"/>
      <c r="WG254" s="17"/>
      <c r="WH254" s="17"/>
      <c r="WI254" s="17"/>
      <c r="WJ254" s="17"/>
      <c r="WK254" s="17"/>
      <c r="WL254" s="17"/>
      <c r="WM254" s="17"/>
      <c r="WN254" s="17"/>
      <c r="WO254" s="17"/>
      <c r="WP254" s="17"/>
      <c r="WQ254" s="17"/>
      <c r="WR254" s="17"/>
      <c r="WS254" s="17"/>
      <c r="WT254" s="17"/>
      <c r="WU254" s="17"/>
      <c r="WV254" s="17"/>
      <c r="WW254" s="17"/>
      <c r="WX254" s="17"/>
      <c r="WY254" s="17"/>
      <c r="WZ254" s="17"/>
      <c r="XA254" s="17"/>
      <c r="XB254" s="17"/>
      <c r="XC254" s="17"/>
      <c r="XD254" s="17"/>
      <c r="XE254" s="17"/>
      <c r="XF254" s="17"/>
      <c r="XG254" s="17"/>
      <c r="XH254" s="17"/>
      <c r="XI254" s="17"/>
      <c r="XJ254" s="17"/>
      <c r="XK254" s="17"/>
      <c r="XL254" s="17"/>
      <c r="XM254" s="17"/>
      <c r="XN254" s="17"/>
      <c r="XO254" s="17"/>
      <c r="XP254" s="17"/>
      <c r="XQ254" s="17"/>
      <c r="XR254" s="17"/>
      <c r="XS254" s="17"/>
      <c r="XT254" s="17"/>
      <c r="XU254" s="17"/>
      <c r="XV254" s="17"/>
      <c r="XW254" s="17"/>
      <c r="XX254" s="17"/>
      <c r="XY254" s="17"/>
      <c r="XZ254" s="17"/>
      <c r="YA254" s="17"/>
      <c r="YB254" s="17"/>
      <c r="YC254" s="17"/>
      <c r="YD254" s="17"/>
      <c r="YE254" s="17"/>
      <c r="YF254" s="17"/>
      <c r="YG254" s="17"/>
      <c r="YH254" s="17"/>
      <c r="YI254" s="17"/>
      <c r="YJ254" s="17"/>
      <c r="YK254" s="17"/>
      <c r="YL254" s="17"/>
      <c r="YM254" s="17"/>
      <c r="YN254" s="17"/>
      <c r="YO254" s="17"/>
      <c r="YP254" s="17"/>
      <c r="YQ254" s="17"/>
      <c r="YR254" s="17"/>
      <c r="YS254" s="17"/>
      <c r="YT254" s="17"/>
      <c r="YU254" s="17"/>
      <c r="YV254" s="17"/>
      <c r="YW254" s="17"/>
      <c r="YX254" s="17"/>
      <c r="YY254" s="17"/>
      <c r="YZ254" s="17"/>
      <c r="ZA254" s="17"/>
      <c r="ZB254" s="17"/>
      <c r="ZC254" s="17"/>
      <c r="ZD254" s="17"/>
      <c r="ZE254" s="17"/>
      <c r="ZF254" s="17"/>
      <c r="ZG254" s="17"/>
      <c r="ZH254" s="17"/>
      <c r="ZI254" s="17"/>
      <c r="ZJ254" s="17"/>
      <c r="ZK254" s="17"/>
      <c r="ZL254" s="17"/>
      <c r="ZM254" s="17"/>
      <c r="ZN254" s="17"/>
      <c r="ZO254" s="17"/>
      <c r="ZP254" s="17"/>
      <c r="ZQ254" s="17"/>
      <c r="ZR254" s="17"/>
      <c r="ZS254" s="17"/>
      <c r="ZT254" s="17"/>
      <c r="ZU254" s="17"/>
      <c r="ZV254" s="17"/>
      <c r="ZW254" s="17"/>
      <c r="ZX254" s="17"/>
      <c r="ZY254" s="17"/>
      <c r="ZZ254" s="17"/>
      <c r="AAA254" s="17"/>
      <c r="AAB254" s="17"/>
      <c r="AAC254" s="17"/>
      <c r="AAD254" s="17"/>
      <c r="AAE254" s="17"/>
      <c r="AAF254" s="17"/>
      <c r="AAG254" s="17"/>
      <c r="AAH254" s="17"/>
      <c r="AAI254" s="17"/>
      <c r="AAJ254" s="17"/>
      <c r="AAK254" s="17"/>
      <c r="AAL254" s="17"/>
      <c r="AAM254" s="17"/>
      <c r="AAN254" s="17"/>
      <c r="AAO254" s="17"/>
      <c r="AAP254" s="17"/>
      <c r="AAQ254" s="17"/>
      <c r="AAR254" s="17"/>
      <c r="AAS254" s="17"/>
      <c r="AAT254" s="17"/>
      <c r="AAU254" s="17"/>
      <c r="AAV254" s="17"/>
      <c r="AAW254" s="17"/>
      <c r="AAX254" s="17"/>
      <c r="AAY254" s="17"/>
      <c r="AAZ254" s="17"/>
      <c r="ABA254" s="17"/>
      <c r="ABB254" s="17"/>
      <c r="ABC254" s="17"/>
      <c r="ABD254" s="17"/>
      <c r="ABE254" s="17"/>
      <c r="ABF254" s="17"/>
      <c r="ABG254" s="17"/>
      <c r="ABH254" s="17"/>
      <c r="ABI254" s="17"/>
      <c r="ABJ254" s="17"/>
      <c r="ABK254" s="17"/>
      <c r="ABL254" s="17"/>
      <c r="ABM254" s="17"/>
      <c r="ABN254" s="17"/>
      <c r="ABO254" s="17"/>
      <c r="ABP254" s="17"/>
      <c r="ABQ254" s="17"/>
      <c r="ABR254" s="17"/>
      <c r="ABS254" s="17"/>
      <c r="ABT254" s="17"/>
      <c r="ABU254" s="17"/>
      <c r="ABV254" s="17"/>
      <c r="ABW254" s="17"/>
      <c r="ABX254" s="17"/>
      <c r="ABY254" s="17"/>
      <c r="ABZ254" s="17"/>
      <c r="ACA254" s="17"/>
      <c r="ACB254" s="17"/>
      <c r="ACC254" s="17"/>
      <c r="ACD254" s="17"/>
      <c r="ACE254" s="17"/>
      <c r="ACF254" s="17"/>
      <c r="ACG254" s="17"/>
      <c r="ACH254" s="17"/>
      <c r="ACI254" s="17"/>
      <c r="ACJ254" s="17"/>
      <c r="ACK254" s="17"/>
      <c r="ACL254" s="17"/>
      <c r="ACM254" s="17"/>
      <c r="ACN254" s="17"/>
      <c r="ACO254" s="17"/>
      <c r="ACP254" s="17"/>
      <c r="ACQ254" s="17"/>
      <c r="ACR254" s="17"/>
      <c r="ACS254" s="17"/>
      <c r="ACT254" s="17"/>
      <c r="ACU254" s="17"/>
      <c r="ACV254" s="17"/>
      <c r="ACW254" s="17"/>
      <c r="ACX254" s="17"/>
      <c r="ACY254" s="17"/>
      <c r="ACZ254" s="17"/>
      <c r="ADA254" s="17"/>
      <c r="ADB254" s="17"/>
      <c r="ADC254" s="17"/>
      <c r="ADD254" s="17"/>
      <c r="ADE254" s="17"/>
      <c r="ADF254" s="17"/>
      <c r="ADG254" s="17"/>
      <c r="ADH254" s="17"/>
      <c r="ADI254" s="17"/>
      <c r="ADJ254" s="17"/>
      <c r="ADK254" s="17"/>
      <c r="ADL254" s="17"/>
      <c r="ADM254" s="17"/>
      <c r="ADN254" s="17"/>
      <c r="ADO254" s="17"/>
      <c r="ADP254" s="17"/>
      <c r="ADQ254" s="17"/>
      <c r="ADR254" s="17"/>
      <c r="ADS254" s="17"/>
      <c r="ADT254" s="17"/>
      <c r="ADU254" s="17"/>
      <c r="ADV254" s="17"/>
      <c r="ADW254" s="17"/>
      <c r="ADX254" s="17"/>
      <c r="ADY254" s="17"/>
      <c r="ADZ254" s="17"/>
      <c r="AEA254" s="17"/>
      <c r="AEB254" s="17"/>
      <c r="AEC254" s="17"/>
      <c r="AED254" s="17"/>
      <c r="AEE254" s="17"/>
      <c r="AEF254" s="17"/>
      <c r="AEG254" s="17"/>
      <c r="AEH254" s="17"/>
      <c r="AEI254" s="17"/>
      <c r="AEJ254" s="17"/>
      <c r="AEK254" s="17"/>
      <c r="AEL254" s="17"/>
      <c r="AEM254" s="17"/>
      <c r="AEN254" s="17"/>
      <c r="AEO254" s="17"/>
      <c r="AEP254" s="17"/>
      <c r="AEQ254" s="17"/>
      <c r="AER254" s="17"/>
      <c r="AES254" s="17"/>
      <c r="AET254" s="17"/>
      <c r="AEU254" s="17"/>
      <c r="AEV254" s="17"/>
      <c r="AEW254" s="17"/>
      <c r="AEX254" s="17"/>
      <c r="AEY254" s="17"/>
      <c r="AEZ254" s="17"/>
      <c r="AFA254" s="17"/>
      <c r="AFB254" s="17"/>
      <c r="AFC254" s="17"/>
      <c r="AFD254" s="17"/>
      <c r="AFE254" s="17"/>
      <c r="AFF254" s="17"/>
      <c r="AFG254" s="17"/>
      <c r="AFH254" s="17"/>
      <c r="AFI254" s="17"/>
      <c r="AFJ254" s="17"/>
      <c r="AFK254" s="17"/>
      <c r="AFL254" s="17"/>
      <c r="AFM254" s="17"/>
      <c r="AFN254" s="17"/>
      <c r="AFO254" s="17"/>
      <c r="AFP254" s="17"/>
      <c r="AFQ254" s="17"/>
      <c r="AFR254" s="17"/>
      <c r="AFS254" s="17"/>
      <c r="AFT254" s="17"/>
      <c r="AFU254" s="17"/>
      <c r="AFV254" s="17"/>
      <c r="AFW254" s="17"/>
      <c r="AFX254" s="17"/>
      <c r="AFY254" s="17"/>
      <c r="AFZ254" s="17"/>
      <c r="AGA254" s="17"/>
      <c r="AGB254" s="17"/>
      <c r="AGC254" s="17"/>
      <c r="AGD254" s="17"/>
      <c r="AGE254" s="17"/>
      <c r="AGF254" s="17"/>
      <c r="AGG254" s="17"/>
      <c r="AGH254" s="17"/>
      <c r="AGI254" s="17"/>
      <c r="AGJ254" s="17"/>
      <c r="AGK254" s="17"/>
      <c r="AGL254" s="17"/>
      <c r="AGM254" s="17"/>
      <c r="AGN254" s="17"/>
      <c r="AGO254" s="17"/>
      <c r="AGP254" s="17"/>
      <c r="AGQ254" s="17"/>
      <c r="AGR254" s="17"/>
      <c r="AGS254" s="17"/>
      <c r="AGT254" s="17"/>
      <c r="AGU254" s="17"/>
      <c r="AGV254" s="17"/>
      <c r="AGW254" s="17"/>
      <c r="AGX254" s="17"/>
      <c r="AGY254" s="17"/>
      <c r="AGZ254" s="17"/>
      <c r="AHA254" s="17"/>
      <c r="AHB254" s="17"/>
      <c r="AHC254" s="17"/>
      <c r="AHD254" s="17"/>
      <c r="AHE254" s="17"/>
      <c r="AHF254" s="17"/>
      <c r="AHG254" s="17"/>
      <c r="AHH254" s="17"/>
      <c r="AHI254" s="17"/>
      <c r="AHJ254" s="17"/>
      <c r="AHK254" s="17"/>
      <c r="AHL254" s="17"/>
      <c r="AHM254" s="17"/>
      <c r="AHN254" s="17"/>
      <c r="AHO254" s="17"/>
      <c r="AHP254" s="17"/>
      <c r="AHQ254" s="17"/>
      <c r="AHR254" s="17"/>
      <c r="AHS254" s="17"/>
      <c r="AHT254" s="17"/>
      <c r="AHU254" s="17"/>
      <c r="AHV254" s="17"/>
      <c r="AHW254" s="17"/>
      <c r="AHX254" s="17"/>
      <c r="AHY254" s="17"/>
      <c r="AHZ254" s="17"/>
      <c r="AIA254" s="17"/>
      <c r="AIB254" s="17"/>
      <c r="AIC254" s="17"/>
      <c r="AID254" s="17"/>
      <c r="AIE254" s="17"/>
      <c r="AIF254" s="17"/>
      <c r="AIG254" s="17"/>
      <c r="AIH254" s="17"/>
      <c r="AII254" s="17"/>
      <c r="AIJ254" s="17"/>
      <c r="AIK254" s="17"/>
      <c r="AIL254" s="17"/>
      <c r="AIM254" s="17"/>
      <c r="AIN254" s="17"/>
      <c r="AIO254" s="17"/>
      <c r="AIP254" s="17"/>
      <c r="AIQ254" s="17"/>
      <c r="AIR254" s="17"/>
      <c r="AIS254" s="17"/>
      <c r="AIT254" s="17"/>
      <c r="AIU254" s="17"/>
      <c r="AIV254" s="17"/>
      <c r="AIW254" s="17"/>
      <c r="AIX254" s="17"/>
      <c r="AIY254" s="17"/>
      <c r="AIZ254" s="17"/>
      <c r="AJA254" s="17"/>
      <c r="AJB254" s="17"/>
      <c r="AJC254" s="17"/>
      <c r="AJD254" s="17"/>
      <c r="AJE254" s="17"/>
      <c r="AJF254" s="17"/>
      <c r="AJG254" s="17"/>
      <c r="AJH254" s="17"/>
      <c r="AJI254" s="17"/>
      <c r="AJJ254" s="17"/>
      <c r="AJK254" s="17"/>
      <c r="AJL254" s="17"/>
      <c r="AJM254" s="17"/>
      <c r="AJN254" s="17"/>
      <c r="AJO254" s="17"/>
      <c r="AJP254" s="17"/>
      <c r="AJQ254" s="17"/>
      <c r="AJR254" s="17"/>
      <c r="AJS254" s="17"/>
      <c r="AJT254" s="17"/>
      <c r="AJU254" s="17"/>
      <c r="AJV254" s="17"/>
      <c r="AJW254" s="17"/>
      <c r="AJX254" s="17"/>
      <c r="AJY254" s="17"/>
      <c r="AJZ254" s="17"/>
      <c r="AKA254" s="17"/>
      <c r="AKB254" s="17"/>
      <c r="AKC254" s="17"/>
      <c r="AKD254" s="17"/>
      <c r="AKE254" s="17"/>
      <c r="AKF254" s="17"/>
      <c r="AKG254" s="17"/>
      <c r="AKH254" s="17"/>
      <c r="AKI254" s="17"/>
      <c r="AKJ254" s="17"/>
      <c r="AKK254" s="17"/>
      <c r="AKL254" s="17"/>
      <c r="AKM254" s="17"/>
      <c r="AKN254" s="17"/>
      <c r="AKO254" s="17"/>
      <c r="AKP254" s="17"/>
      <c r="AKQ254" s="17"/>
      <c r="AKR254" s="17"/>
      <c r="AKS254" s="17"/>
      <c r="AKT254" s="17"/>
      <c r="AKU254" s="17"/>
      <c r="AKV254" s="17"/>
      <c r="AKW254" s="17"/>
      <c r="AKX254" s="17"/>
      <c r="AKY254" s="17"/>
      <c r="AKZ254" s="17"/>
      <c r="ALA254" s="17"/>
      <c r="ALB254" s="17"/>
      <c r="ALC254" s="17"/>
      <c r="ALD254" s="17"/>
      <c r="ALE254" s="17"/>
      <c r="ALF254" s="17"/>
      <c r="ALG254" s="17"/>
      <c r="ALH254" s="17"/>
      <c r="ALI254" s="17"/>
      <c r="ALJ254" s="17"/>
      <c r="ALK254" s="17"/>
      <c r="ALL254" s="17"/>
      <c r="ALM254" s="17"/>
      <c r="ALN254" s="17"/>
      <c r="ALO254" s="17"/>
      <c r="ALP254" s="17"/>
      <c r="ALQ254" s="17"/>
      <c r="ALR254" s="17"/>
      <c r="ALS254" s="17"/>
      <c r="ALT254" s="17"/>
      <c r="ALU254" s="17"/>
      <c r="ALV254" s="17"/>
      <c r="ALW254" s="17"/>
      <c r="ALX254" s="17"/>
      <c r="ALY254" s="17"/>
      <c r="ALZ254" s="17"/>
      <c r="AMA254" s="17"/>
      <c r="AMB254" s="17"/>
      <c r="AMC254" s="17"/>
      <c r="AMD254" s="17"/>
      <c r="AME254" s="17"/>
      <c r="AMF254" s="17"/>
      <c r="AMG254" s="17"/>
      <c r="AMH254" s="17"/>
      <c r="AMI254" s="17"/>
      <c r="AMJ254" s="17"/>
      <c r="AMK254" s="17"/>
      <c r="AML254" s="17"/>
      <c r="AMM254" s="17"/>
      <c r="AMN254" s="17"/>
      <c r="AMO254" s="17"/>
      <c r="AMP254" s="17"/>
      <c r="AMQ254" s="17"/>
      <c r="AMR254" s="17"/>
      <c r="AMS254" s="17"/>
      <c r="AMT254" s="17"/>
      <c r="AMU254" s="17"/>
      <c r="AMV254" s="17"/>
      <c r="AMW254" s="17"/>
      <c r="AMX254" s="17"/>
      <c r="AMY254" s="17"/>
      <c r="AMZ254" s="17"/>
      <c r="ANA254" s="17"/>
      <c r="ANB254" s="17"/>
      <c r="ANC254" s="17"/>
      <c r="AND254" s="17"/>
      <c r="ANE254" s="17"/>
      <c r="ANF254" s="17"/>
      <c r="ANG254" s="17"/>
      <c r="ANH254" s="17"/>
      <c r="ANI254" s="17"/>
      <c r="ANJ254" s="17"/>
      <c r="ANK254" s="17"/>
      <c r="ANL254" s="17"/>
      <c r="ANM254" s="17"/>
      <c r="ANN254" s="17"/>
      <c r="ANO254" s="17"/>
      <c r="ANP254" s="17"/>
      <c r="ANQ254" s="17"/>
      <c r="ANR254" s="17"/>
      <c r="ANS254" s="17"/>
      <c r="ANT254" s="17"/>
      <c r="ANU254" s="17"/>
      <c r="ANV254" s="17"/>
      <c r="ANW254" s="17"/>
      <c r="ANX254" s="17"/>
      <c r="ANY254" s="17"/>
      <c r="ANZ254" s="17"/>
      <c r="AOA254" s="17"/>
      <c r="AOB254" s="17"/>
      <c r="AOC254" s="17"/>
      <c r="AOD254" s="17"/>
      <c r="AOE254" s="17"/>
      <c r="AOF254" s="17"/>
      <c r="AOG254" s="17"/>
      <c r="AOH254" s="17"/>
      <c r="AOI254" s="17"/>
      <c r="AOJ254" s="17"/>
      <c r="AOK254" s="17"/>
      <c r="AOL254" s="17"/>
      <c r="AOM254" s="17"/>
      <c r="AON254" s="17"/>
      <c r="AOO254" s="17"/>
      <c r="AOP254" s="17"/>
      <c r="AOQ254" s="17"/>
      <c r="AOR254" s="17"/>
      <c r="AOS254" s="17"/>
      <c r="AOT254" s="17"/>
      <c r="AOU254" s="17"/>
      <c r="AOV254" s="17"/>
      <c r="AOW254" s="17"/>
      <c r="AOX254" s="17"/>
      <c r="AOY254" s="17"/>
      <c r="AOZ254" s="17"/>
      <c r="APA254" s="17"/>
      <c r="APB254" s="17"/>
      <c r="APC254" s="17"/>
      <c r="APD254" s="17"/>
      <c r="APE254" s="17"/>
      <c r="APF254" s="17"/>
      <c r="APG254" s="17"/>
      <c r="APH254" s="17"/>
      <c r="API254" s="17"/>
      <c r="APJ254" s="17"/>
      <c r="APK254" s="17"/>
      <c r="APL254" s="17"/>
      <c r="APM254" s="17"/>
      <c r="APN254" s="17"/>
      <c r="APO254" s="17"/>
      <c r="APP254" s="17"/>
      <c r="APQ254" s="17"/>
      <c r="APR254" s="17"/>
      <c r="APS254" s="17"/>
      <c r="APT254" s="17"/>
      <c r="APU254" s="17"/>
      <c r="APV254" s="17"/>
      <c r="APW254" s="17"/>
      <c r="APX254" s="17"/>
      <c r="APY254" s="17"/>
      <c r="APZ254" s="17"/>
      <c r="AQA254" s="17"/>
      <c r="AQB254" s="17"/>
      <c r="AQC254" s="17"/>
      <c r="AQD254" s="17"/>
      <c r="AQE254" s="17"/>
      <c r="AQF254" s="17"/>
      <c r="AQG254" s="17"/>
      <c r="AQH254" s="17"/>
      <c r="AQI254" s="17"/>
      <c r="AQJ254" s="17"/>
      <c r="AQK254" s="17"/>
      <c r="AQL254" s="17"/>
      <c r="AQM254" s="17"/>
      <c r="AQN254" s="17"/>
      <c r="AQO254" s="17"/>
      <c r="AQP254" s="17"/>
      <c r="AQQ254" s="17"/>
      <c r="AQR254" s="17"/>
      <c r="AQS254" s="17"/>
      <c r="AQT254" s="17"/>
      <c r="AQU254" s="17"/>
      <c r="AQV254" s="17"/>
      <c r="AQW254" s="17"/>
      <c r="AQX254" s="17"/>
      <c r="AQY254" s="17"/>
      <c r="AQZ254" s="17"/>
      <c r="ARA254" s="17"/>
      <c r="ARB254" s="17"/>
      <c r="ARC254" s="17"/>
      <c r="ARD254" s="17"/>
      <c r="ARE254" s="17"/>
      <c r="ARF254" s="17"/>
      <c r="ARG254" s="17"/>
      <c r="ARH254" s="17"/>
      <c r="ARI254" s="17"/>
      <c r="ARJ254" s="17"/>
      <c r="ARK254" s="17"/>
      <c r="ARL254" s="17"/>
      <c r="ARM254" s="17"/>
      <c r="ARN254" s="17"/>
      <c r="ARO254" s="17"/>
      <c r="ARP254" s="17"/>
      <c r="ARQ254" s="17"/>
      <c r="ARR254" s="17"/>
      <c r="ARS254" s="17"/>
      <c r="ART254" s="17"/>
      <c r="ARU254" s="17"/>
      <c r="ARV254" s="17"/>
      <c r="ARW254" s="17"/>
      <c r="ARX254" s="17"/>
      <c r="ARY254" s="17"/>
      <c r="ARZ254" s="17"/>
      <c r="ASA254" s="17"/>
      <c r="ASB254" s="17"/>
      <c r="ASC254" s="17"/>
      <c r="ASD254" s="17"/>
      <c r="ASE254" s="17"/>
      <c r="ASF254" s="17"/>
      <c r="ASG254" s="17"/>
      <c r="ASH254" s="17"/>
      <c r="ASI254" s="17"/>
      <c r="ASJ254" s="17"/>
      <c r="ASK254" s="17"/>
      <c r="ASL254" s="17"/>
      <c r="ASM254" s="17"/>
      <c r="ASN254" s="17"/>
      <c r="ASO254" s="17"/>
      <c r="ASP254" s="17"/>
      <c r="ASQ254" s="17"/>
      <c r="ASR254" s="17"/>
      <c r="ASS254" s="17"/>
      <c r="AST254" s="17"/>
      <c r="ASU254" s="17"/>
      <c r="ASV254" s="17"/>
      <c r="ASW254" s="17"/>
      <c r="ASX254" s="17"/>
      <c r="ASY254" s="17"/>
      <c r="ASZ254" s="17"/>
      <c r="ATA254" s="17"/>
      <c r="ATB254" s="17"/>
      <c r="ATC254" s="17"/>
      <c r="ATD254" s="17"/>
      <c r="ATE254" s="17"/>
      <c r="ATF254" s="17"/>
      <c r="ATG254" s="17"/>
      <c r="ATH254" s="17"/>
      <c r="ATI254" s="17"/>
      <c r="ATJ254" s="17"/>
      <c r="ATK254" s="17"/>
      <c r="ATL254" s="17"/>
      <c r="ATM254" s="17"/>
      <c r="ATN254" s="17"/>
      <c r="ATO254" s="17"/>
      <c r="ATP254" s="17"/>
      <c r="ATQ254" s="17"/>
      <c r="ATR254" s="17"/>
      <c r="ATS254" s="17"/>
      <c r="ATT254" s="17"/>
      <c r="ATU254" s="17"/>
      <c r="ATV254" s="17"/>
      <c r="ATW254" s="17"/>
      <c r="ATX254" s="17"/>
      <c r="ATY254" s="17"/>
      <c r="ATZ254" s="17"/>
      <c r="AUA254" s="17"/>
      <c r="AUB254" s="17"/>
      <c r="AUC254" s="17"/>
      <c r="AUD254" s="17"/>
      <c r="AUE254" s="17"/>
      <c r="AUF254" s="17"/>
      <c r="AUG254" s="17"/>
      <c r="AUH254" s="17"/>
      <c r="AUI254" s="17"/>
      <c r="AUJ254" s="17"/>
      <c r="AUK254" s="17"/>
      <c r="AUL254" s="17"/>
      <c r="AUM254" s="17"/>
      <c r="AUN254" s="17"/>
      <c r="AUO254" s="17"/>
      <c r="AUP254" s="17"/>
      <c r="AUQ254" s="17"/>
      <c r="AUR254" s="17"/>
      <c r="AUS254" s="17"/>
      <c r="AUT254" s="17"/>
      <c r="AUU254" s="17"/>
      <c r="AUV254" s="17"/>
      <c r="AUW254" s="17"/>
      <c r="AUX254" s="17"/>
      <c r="AUY254" s="17"/>
      <c r="AUZ254" s="17"/>
      <c r="AVA254" s="17"/>
      <c r="AVB254" s="17"/>
      <c r="AVC254" s="17"/>
      <c r="AVD254" s="17"/>
      <c r="AVE254" s="17"/>
      <c r="AVF254" s="17"/>
      <c r="AVG254" s="17"/>
      <c r="AVH254" s="17"/>
      <c r="AVI254" s="17"/>
      <c r="AVJ254" s="17"/>
      <c r="AVK254" s="17"/>
      <c r="AVL254" s="17"/>
      <c r="AVM254" s="17"/>
      <c r="AVN254" s="17"/>
      <c r="AVO254" s="17"/>
      <c r="AVP254" s="17"/>
      <c r="AVQ254" s="17"/>
      <c r="AVR254" s="17"/>
      <c r="AVS254" s="17"/>
      <c r="AVT254" s="17"/>
      <c r="AVU254" s="17"/>
      <c r="AVV254" s="17"/>
      <c r="AVW254" s="17"/>
      <c r="AVX254" s="17"/>
      <c r="AVY254" s="17"/>
      <c r="AVZ254" s="17"/>
      <c r="AWA254" s="17"/>
      <c r="AWB254" s="17"/>
      <c r="AWC254" s="17"/>
      <c r="AWD254" s="17"/>
      <c r="AWE254" s="17"/>
      <c r="AWF254" s="17"/>
      <c r="AWG254" s="17"/>
      <c r="AWH254" s="17"/>
      <c r="AWI254" s="17"/>
      <c r="AWJ254" s="17"/>
      <c r="AWK254" s="17"/>
      <c r="AWL254" s="17"/>
      <c r="AWM254" s="17"/>
      <c r="AWN254" s="17"/>
      <c r="AWO254" s="17"/>
      <c r="AWP254" s="17"/>
      <c r="AWQ254" s="17"/>
      <c r="AWR254" s="17"/>
      <c r="AWS254" s="17"/>
      <c r="AWT254" s="17"/>
      <c r="AWU254" s="17"/>
      <c r="AWV254" s="17"/>
      <c r="AWW254" s="17"/>
      <c r="AWX254" s="17"/>
      <c r="AWY254" s="17"/>
      <c r="AWZ254" s="17"/>
      <c r="AXA254" s="17"/>
      <c r="AXB254" s="17"/>
      <c r="AXC254" s="17"/>
      <c r="AXD254" s="17"/>
      <c r="AXE254" s="17"/>
      <c r="AXF254" s="17"/>
      <c r="AXG254" s="17"/>
      <c r="AXH254" s="17"/>
      <c r="AXI254" s="17"/>
      <c r="AXJ254" s="17"/>
      <c r="AXK254" s="17"/>
      <c r="AXL254" s="17"/>
      <c r="AXM254" s="17"/>
      <c r="AXN254" s="17"/>
      <c r="AXO254" s="17"/>
      <c r="AXP254" s="17"/>
      <c r="AXQ254" s="17"/>
      <c r="AXR254" s="17"/>
      <c r="AXS254" s="17"/>
      <c r="AXT254" s="17"/>
      <c r="AXU254" s="17"/>
      <c r="AXV254" s="17"/>
      <c r="AXW254" s="17"/>
      <c r="AXX254" s="17"/>
      <c r="AXY254" s="17"/>
      <c r="AXZ254" s="17"/>
      <c r="AYA254" s="17"/>
      <c r="AYB254" s="17"/>
      <c r="AYC254" s="17"/>
      <c r="AYD254" s="17"/>
      <c r="AYE254" s="17"/>
      <c r="AYF254" s="17"/>
      <c r="AYG254" s="17"/>
      <c r="AYH254" s="17"/>
      <c r="AYI254" s="17"/>
      <c r="AYJ254" s="17"/>
      <c r="AYK254" s="17"/>
      <c r="AYL254" s="17"/>
      <c r="AYM254" s="17"/>
      <c r="AYN254" s="17"/>
      <c r="AYO254" s="17"/>
      <c r="AYP254" s="17"/>
      <c r="AYQ254" s="17"/>
      <c r="AYR254" s="17"/>
      <c r="AYS254" s="17"/>
      <c r="AYT254" s="17"/>
      <c r="AYU254" s="17"/>
      <c r="AYV254" s="17"/>
      <c r="AYW254" s="17"/>
      <c r="AYX254" s="17"/>
      <c r="AYY254" s="17"/>
      <c r="AYZ254" s="17"/>
      <c r="AZA254" s="17"/>
      <c r="AZB254" s="17"/>
      <c r="AZC254" s="17"/>
      <c r="AZD254" s="17"/>
      <c r="AZE254" s="17"/>
      <c r="AZF254" s="17"/>
      <c r="AZG254" s="17"/>
      <c r="AZH254" s="17"/>
      <c r="AZI254" s="17"/>
      <c r="AZJ254" s="17"/>
      <c r="AZK254" s="17"/>
      <c r="AZL254" s="17"/>
      <c r="AZM254" s="17"/>
      <c r="AZN254" s="17"/>
      <c r="AZO254" s="17"/>
      <c r="AZP254" s="17"/>
      <c r="AZQ254" s="17"/>
      <c r="AZR254" s="17"/>
      <c r="AZS254" s="17"/>
      <c r="AZT254" s="17"/>
      <c r="AZU254" s="17"/>
      <c r="AZV254" s="17"/>
      <c r="AZW254" s="17"/>
      <c r="AZX254" s="17"/>
      <c r="AZY254" s="17"/>
      <c r="AZZ254" s="17"/>
      <c r="BAA254" s="17"/>
      <c r="BAB254" s="17"/>
      <c r="BAC254" s="17"/>
      <c r="BAD254" s="17"/>
      <c r="BAE254" s="17"/>
      <c r="BAF254" s="17"/>
      <c r="BAG254" s="17"/>
      <c r="BAH254" s="17"/>
      <c r="BAI254" s="17"/>
      <c r="BAJ254" s="17"/>
      <c r="BAK254" s="17"/>
      <c r="BAL254" s="17"/>
      <c r="BAM254" s="17"/>
      <c r="BAN254" s="17"/>
      <c r="BAO254" s="17"/>
      <c r="BAP254" s="17"/>
      <c r="BAQ254" s="17"/>
      <c r="BAR254" s="17"/>
      <c r="BAS254" s="17"/>
      <c r="BAT254" s="17"/>
      <c r="BAU254" s="17"/>
      <c r="BAV254" s="17"/>
      <c r="BAW254" s="17"/>
      <c r="BAX254" s="17"/>
      <c r="BAY254" s="17"/>
      <c r="BAZ254" s="17"/>
      <c r="BBA254" s="17"/>
      <c r="BBB254" s="17"/>
      <c r="BBC254" s="17"/>
      <c r="BBD254" s="17"/>
      <c r="BBE254" s="17"/>
      <c r="BBF254" s="17"/>
      <c r="BBG254" s="17"/>
      <c r="BBH254" s="17"/>
      <c r="BBI254" s="17"/>
      <c r="BBJ254" s="17"/>
      <c r="BBK254" s="17"/>
      <c r="BBL254" s="17"/>
      <c r="BBM254" s="17"/>
      <c r="BBN254" s="17"/>
      <c r="BBO254" s="17"/>
      <c r="BBP254" s="17"/>
      <c r="BBQ254" s="17"/>
      <c r="BBR254" s="17"/>
      <c r="BBS254" s="17"/>
      <c r="BBT254" s="17"/>
      <c r="BBU254" s="17"/>
      <c r="BBV254" s="17"/>
      <c r="BBW254" s="17"/>
      <c r="BBX254" s="17"/>
      <c r="BBY254" s="17"/>
      <c r="BBZ254" s="17"/>
      <c r="BCA254" s="17"/>
      <c r="BCB254" s="17"/>
      <c r="BCC254" s="17"/>
      <c r="BCD254" s="17"/>
      <c r="BCE254" s="17"/>
      <c r="BCF254" s="17"/>
      <c r="BCG254" s="17"/>
      <c r="BCH254" s="17"/>
      <c r="BCI254" s="17"/>
      <c r="BCJ254" s="17"/>
      <c r="BCK254" s="17"/>
      <c r="BCL254" s="17"/>
      <c r="BCM254" s="17"/>
      <c r="BCN254" s="17"/>
      <c r="BCO254" s="17"/>
      <c r="BCP254" s="17"/>
      <c r="BCQ254" s="17"/>
      <c r="BCR254" s="17"/>
      <c r="BCS254" s="17"/>
      <c r="BCT254" s="17"/>
      <c r="BCU254" s="17"/>
      <c r="BCV254" s="17"/>
      <c r="BCW254" s="17"/>
      <c r="BCX254" s="17"/>
      <c r="BCY254" s="17"/>
      <c r="BCZ254" s="17"/>
      <c r="BDA254" s="17"/>
      <c r="BDB254" s="17"/>
      <c r="BDC254" s="17"/>
      <c r="BDD254" s="17"/>
      <c r="BDE254" s="17"/>
      <c r="BDF254" s="17"/>
      <c r="BDG254" s="17"/>
      <c r="BDH254" s="17"/>
      <c r="BDI254" s="17"/>
      <c r="BDJ254" s="17"/>
      <c r="BDK254" s="17"/>
      <c r="BDL254" s="17"/>
      <c r="BDM254" s="17"/>
      <c r="BDN254" s="17"/>
      <c r="BDO254" s="17"/>
      <c r="BDP254" s="17"/>
      <c r="BDQ254" s="17"/>
      <c r="BDR254" s="17"/>
      <c r="BDS254" s="17"/>
      <c r="BDT254" s="17"/>
      <c r="BDU254" s="17"/>
      <c r="BDV254" s="17"/>
      <c r="BDW254" s="17"/>
      <c r="BDX254" s="17"/>
      <c r="BDY254" s="17"/>
      <c r="BDZ254" s="17"/>
      <c r="BEA254" s="17"/>
      <c r="BEB254" s="17"/>
      <c r="BEC254" s="17"/>
      <c r="BED254" s="17"/>
      <c r="BEE254" s="17"/>
      <c r="BEF254" s="17"/>
      <c r="BEG254" s="17"/>
      <c r="BEH254" s="17"/>
      <c r="BEI254" s="17"/>
      <c r="BEJ254" s="17"/>
      <c r="BEK254" s="17"/>
      <c r="BEL254" s="17"/>
      <c r="BEM254" s="17"/>
      <c r="BEN254" s="17"/>
      <c r="BEO254" s="17"/>
      <c r="BEP254" s="17"/>
      <c r="BEQ254" s="17"/>
      <c r="BER254" s="17"/>
      <c r="BES254" s="17"/>
      <c r="BET254" s="17"/>
      <c r="BEU254" s="17"/>
      <c r="BEV254" s="17"/>
      <c r="BEW254" s="17"/>
      <c r="BEX254" s="17"/>
      <c r="BEY254" s="17"/>
      <c r="BEZ254" s="17"/>
      <c r="BFA254" s="17"/>
      <c r="BFB254" s="17"/>
      <c r="BFC254" s="17"/>
      <c r="BFD254" s="17"/>
      <c r="BFE254" s="17"/>
      <c r="BFF254" s="17"/>
      <c r="BFG254" s="17"/>
      <c r="BFH254" s="17"/>
      <c r="BFI254" s="17"/>
      <c r="BFJ254" s="17"/>
      <c r="BFK254" s="17"/>
      <c r="BFL254" s="17"/>
      <c r="BFM254" s="17"/>
      <c r="BFN254" s="17"/>
      <c r="BFO254" s="17"/>
      <c r="BFP254" s="17"/>
      <c r="BFQ254" s="17"/>
      <c r="BFR254" s="17"/>
      <c r="BFS254" s="17"/>
      <c r="BFT254" s="17"/>
      <c r="BFU254" s="17"/>
      <c r="BFV254" s="17"/>
      <c r="BFW254" s="17"/>
      <c r="BFX254" s="17"/>
      <c r="BFY254" s="17"/>
      <c r="BFZ254" s="17"/>
      <c r="BGA254" s="17"/>
      <c r="BGB254" s="17"/>
      <c r="BGC254" s="17"/>
      <c r="BGD254" s="17"/>
      <c r="BGE254" s="17"/>
      <c r="BGF254" s="17"/>
      <c r="BGG254" s="17"/>
      <c r="BGH254" s="17"/>
      <c r="BGI254" s="17"/>
      <c r="BGJ254" s="17"/>
      <c r="BGK254" s="17"/>
      <c r="BGL254" s="17"/>
      <c r="BGM254" s="17"/>
      <c r="BGN254" s="17"/>
      <c r="BGO254" s="17"/>
      <c r="BGP254" s="17"/>
      <c r="BGQ254" s="17"/>
      <c r="BGR254" s="17"/>
      <c r="BGS254" s="17"/>
      <c r="BGT254" s="17"/>
      <c r="BGU254" s="17"/>
      <c r="BGV254" s="17"/>
      <c r="BGW254" s="17"/>
      <c r="BGX254" s="17"/>
      <c r="BGY254" s="17"/>
      <c r="BGZ254" s="17"/>
      <c r="BHA254" s="17"/>
      <c r="BHB254" s="17"/>
      <c r="BHC254" s="17"/>
      <c r="BHD254" s="17"/>
      <c r="BHE254" s="17"/>
      <c r="BHF254" s="17"/>
      <c r="BHG254" s="17"/>
      <c r="BHH254" s="17"/>
      <c r="BHI254" s="17"/>
      <c r="BHJ254" s="17"/>
      <c r="BHK254" s="17"/>
      <c r="BHL254" s="17"/>
      <c r="BHM254" s="17"/>
      <c r="BHN254" s="17"/>
      <c r="BHO254" s="17"/>
      <c r="BHP254" s="17"/>
      <c r="BHQ254" s="17"/>
      <c r="BHR254" s="17"/>
      <c r="BHS254" s="17"/>
      <c r="BHT254" s="17"/>
      <c r="BHU254" s="17"/>
      <c r="BHV254" s="17"/>
      <c r="BHW254" s="17"/>
      <c r="BHX254" s="17"/>
      <c r="BHY254" s="17"/>
      <c r="BHZ254" s="17"/>
      <c r="BIA254" s="17"/>
      <c r="BIB254" s="17"/>
      <c r="BIC254" s="17"/>
      <c r="BID254" s="17"/>
      <c r="BIE254" s="17"/>
      <c r="BIF254" s="17"/>
      <c r="BIG254" s="17"/>
      <c r="BIH254" s="17"/>
      <c r="BII254" s="17"/>
      <c r="BIJ254" s="17"/>
      <c r="BIK254" s="17"/>
      <c r="BIL254" s="17"/>
      <c r="BIM254" s="17"/>
      <c r="BIN254" s="17"/>
      <c r="BIO254" s="17"/>
      <c r="BIP254" s="17"/>
      <c r="BIQ254" s="17"/>
      <c r="BIR254" s="17"/>
      <c r="BIS254" s="17"/>
      <c r="BIT254" s="17"/>
      <c r="BIU254" s="17"/>
      <c r="BIV254" s="17"/>
      <c r="BIW254" s="17"/>
      <c r="BIX254" s="17"/>
      <c r="BIY254" s="17"/>
      <c r="BIZ254" s="17"/>
      <c r="BJA254" s="17"/>
      <c r="BJB254" s="17"/>
      <c r="BJC254" s="17"/>
      <c r="BJD254" s="17"/>
      <c r="BJE254" s="17"/>
      <c r="BJF254" s="17"/>
      <c r="BJG254" s="17"/>
      <c r="BJH254" s="17"/>
      <c r="BJI254" s="17"/>
      <c r="BJJ254" s="17"/>
      <c r="BJK254" s="17"/>
      <c r="BJL254" s="17"/>
      <c r="BJM254" s="17"/>
      <c r="BJN254" s="17"/>
      <c r="BJO254" s="17"/>
      <c r="BJP254" s="17"/>
      <c r="BJQ254" s="17"/>
      <c r="BJR254" s="17"/>
      <c r="BJS254" s="17"/>
      <c r="BJT254" s="17"/>
      <c r="BJU254" s="17"/>
      <c r="BJV254" s="17"/>
      <c r="BJW254" s="17"/>
      <c r="BJX254" s="17"/>
      <c r="BJY254" s="17"/>
      <c r="BJZ254" s="17"/>
      <c r="BKA254" s="17"/>
      <c r="BKB254" s="17"/>
      <c r="BKC254" s="17"/>
      <c r="BKD254" s="17"/>
      <c r="BKE254" s="17"/>
      <c r="BKF254" s="17"/>
      <c r="BKG254" s="17"/>
      <c r="BKH254" s="17"/>
      <c r="BKI254" s="17"/>
      <c r="BKJ254" s="17"/>
      <c r="BKK254" s="17"/>
      <c r="BKL254" s="17"/>
      <c r="BKM254" s="17"/>
      <c r="BKN254" s="17"/>
      <c r="BKO254" s="17"/>
      <c r="BKP254" s="17"/>
      <c r="BKQ254" s="17"/>
      <c r="BKR254" s="17"/>
      <c r="BKS254" s="17"/>
      <c r="BKT254" s="17"/>
      <c r="BKU254" s="17"/>
      <c r="BKV254" s="17"/>
      <c r="BKW254" s="17"/>
      <c r="BKX254" s="17"/>
      <c r="BKY254" s="17"/>
      <c r="BKZ254" s="17"/>
      <c r="BLA254" s="17"/>
      <c r="BLB254" s="17"/>
      <c r="BLC254" s="17"/>
      <c r="BLD254" s="17"/>
      <c r="BLE254" s="17"/>
      <c r="BLF254" s="17"/>
      <c r="BLG254" s="17"/>
      <c r="BLH254" s="17"/>
      <c r="BLI254" s="17"/>
      <c r="BLJ254" s="17"/>
      <c r="BLK254" s="17"/>
      <c r="BLL254" s="17"/>
      <c r="BLM254" s="17"/>
      <c r="BLN254" s="17"/>
      <c r="BLO254" s="17"/>
      <c r="BLP254" s="17"/>
      <c r="BLQ254" s="17"/>
      <c r="BLR254" s="17"/>
      <c r="BLS254" s="17"/>
      <c r="BLT254" s="17"/>
      <c r="BLU254" s="17"/>
      <c r="BLV254" s="17"/>
      <c r="BLW254" s="17"/>
      <c r="BLX254" s="17"/>
      <c r="BLY254" s="17"/>
      <c r="BLZ254" s="17"/>
      <c r="BMA254" s="17"/>
      <c r="BMB254" s="17"/>
      <c r="BMC254" s="17"/>
      <c r="BMD254" s="17"/>
      <c r="BME254" s="17"/>
      <c r="BMF254" s="17"/>
      <c r="BMG254" s="17"/>
      <c r="BMH254" s="17"/>
      <c r="BMI254" s="17"/>
      <c r="BMJ254" s="17"/>
      <c r="BMK254" s="17"/>
      <c r="BML254" s="17"/>
      <c r="BMM254" s="17"/>
      <c r="BMN254" s="17"/>
      <c r="BMO254" s="17"/>
      <c r="BMP254" s="17"/>
      <c r="BMQ254" s="17"/>
      <c r="BMR254" s="17"/>
      <c r="BMS254" s="17"/>
      <c r="BMT254" s="17"/>
      <c r="BMU254" s="17"/>
      <c r="BMV254" s="17"/>
      <c r="BMW254" s="17"/>
      <c r="BMX254" s="17"/>
      <c r="BMY254" s="17"/>
      <c r="BMZ254" s="17"/>
      <c r="BNA254" s="17"/>
      <c r="BNB254" s="17"/>
      <c r="BNC254" s="17"/>
      <c r="BND254" s="17"/>
      <c r="BNE254" s="17"/>
      <c r="BNF254" s="17"/>
      <c r="BNG254" s="17"/>
      <c r="BNH254" s="17"/>
      <c r="BNI254" s="17"/>
      <c r="BNJ254" s="17"/>
      <c r="BNK254" s="17"/>
      <c r="BNL254" s="17"/>
      <c r="BNM254" s="17"/>
      <c r="BNN254" s="17"/>
      <c r="BNO254" s="17"/>
      <c r="BNP254" s="17"/>
      <c r="BNQ254" s="17"/>
      <c r="BNR254" s="17"/>
      <c r="BNS254" s="17"/>
      <c r="BNT254" s="17"/>
      <c r="BNU254" s="17"/>
      <c r="BNV254" s="17"/>
      <c r="BNW254" s="17"/>
      <c r="BNX254" s="17"/>
      <c r="BNY254" s="17"/>
      <c r="BNZ254" s="17"/>
      <c r="BOA254" s="17"/>
      <c r="BOB254" s="17"/>
      <c r="BOC254" s="17"/>
      <c r="BOD254" s="17"/>
      <c r="BOE254" s="17"/>
      <c r="BOF254" s="17"/>
      <c r="BOG254" s="17"/>
      <c r="BOH254" s="17"/>
      <c r="BOI254" s="17"/>
      <c r="BOJ254" s="17"/>
      <c r="BOK254" s="17"/>
      <c r="BOL254" s="17"/>
      <c r="BOM254" s="17"/>
      <c r="BON254" s="17"/>
      <c r="BOO254" s="17"/>
      <c r="BOP254" s="17"/>
      <c r="BOQ254" s="17"/>
      <c r="BOR254" s="17"/>
      <c r="BOS254" s="17"/>
      <c r="BOT254" s="17"/>
      <c r="BOU254" s="17"/>
      <c r="BOV254" s="17"/>
      <c r="BOW254" s="17"/>
      <c r="BOX254" s="17"/>
      <c r="BOY254" s="17"/>
      <c r="BOZ254" s="17"/>
      <c r="BPA254" s="17"/>
      <c r="BPB254" s="17"/>
      <c r="BPC254" s="17"/>
      <c r="BPD254" s="17"/>
      <c r="BPE254" s="17"/>
      <c r="BPF254" s="17"/>
      <c r="BPG254" s="17"/>
      <c r="BPH254" s="17"/>
      <c r="BPI254" s="17"/>
      <c r="BPJ254" s="17"/>
      <c r="BPK254" s="17"/>
      <c r="BPL254" s="17"/>
      <c r="BPM254" s="17"/>
      <c r="BPN254" s="17"/>
      <c r="BPO254" s="17"/>
      <c r="BPP254" s="17"/>
      <c r="BPQ254" s="17"/>
      <c r="BPR254" s="17"/>
      <c r="BPS254" s="17"/>
      <c r="BPT254" s="17"/>
      <c r="BPU254" s="17"/>
      <c r="BPV254" s="17"/>
      <c r="BPW254" s="17"/>
      <c r="BPX254" s="17"/>
      <c r="BPY254" s="17"/>
      <c r="BPZ254" s="17"/>
      <c r="BQA254" s="17"/>
      <c r="BQB254" s="17"/>
      <c r="BQC254" s="17"/>
      <c r="BQD254" s="17"/>
      <c r="BQE254" s="17"/>
      <c r="BQF254" s="17"/>
      <c r="BQG254" s="17"/>
      <c r="BQH254" s="17"/>
      <c r="BQI254" s="17"/>
      <c r="BQJ254" s="17"/>
      <c r="BQK254" s="17"/>
      <c r="BQL254" s="17"/>
      <c r="BQM254" s="17"/>
      <c r="BQN254" s="17"/>
      <c r="BQO254" s="17"/>
      <c r="BQP254" s="17"/>
      <c r="BQQ254" s="17"/>
      <c r="BQR254" s="17"/>
      <c r="BQS254" s="17"/>
      <c r="BQT254" s="17"/>
      <c r="BQU254" s="17"/>
      <c r="BQV254" s="17"/>
      <c r="BQW254" s="17"/>
      <c r="BQX254" s="17"/>
      <c r="BQY254" s="17"/>
      <c r="BQZ254" s="17"/>
      <c r="BRA254" s="17"/>
      <c r="BRB254" s="17"/>
      <c r="BRC254" s="17"/>
      <c r="BRD254" s="17"/>
      <c r="BRE254" s="17"/>
      <c r="BRF254" s="17"/>
      <c r="BRG254" s="17"/>
      <c r="BRH254" s="17"/>
      <c r="BRI254" s="17"/>
      <c r="BRJ254" s="17"/>
      <c r="BRK254" s="17"/>
      <c r="BRL254" s="17"/>
      <c r="BRM254" s="17"/>
      <c r="BRN254" s="17"/>
      <c r="BRO254" s="17"/>
      <c r="BRP254" s="17"/>
      <c r="BRQ254" s="17"/>
      <c r="BRR254" s="17"/>
      <c r="BRS254" s="17"/>
      <c r="BRT254" s="17"/>
      <c r="BRU254" s="17"/>
      <c r="BRV254" s="17"/>
      <c r="BRW254" s="17"/>
      <c r="BRX254" s="17"/>
      <c r="BRY254" s="17"/>
      <c r="BRZ254" s="17"/>
      <c r="BSA254" s="17"/>
      <c r="BSB254" s="17"/>
      <c r="BSC254" s="17"/>
      <c r="BSD254" s="17"/>
      <c r="BSE254" s="17"/>
      <c r="BSF254" s="17"/>
      <c r="BSG254" s="17"/>
      <c r="BSH254" s="17"/>
      <c r="BSI254" s="17"/>
      <c r="BSJ254" s="17"/>
      <c r="BSK254" s="17"/>
      <c r="BSL254" s="17"/>
      <c r="BSM254" s="17"/>
      <c r="BSN254" s="17"/>
      <c r="BSO254" s="17"/>
      <c r="BSP254" s="17"/>
      <c r="BSQ254" s="17"/>
      <c r="BSR254" s="17"/>
      <c r="BSS254" s="17"/>
      <c r="BST254" s="17"/>
      <c r="BSU254" s="17"/>
      <c r="BSV254" s="17"/>
      <c r="BSW254" s="17"/>
      <c r="BSX254" s="17"/>
      <c r="BSY254" s="17"/>
      <c r="BSZ254" s="17"/>
      <c r="BTA254" s="17"/>
      <c r="BTB254" s="17"/>
      <c r="BTC254" s="17"/>
      <c r="BTD254" s="17"/>
      <c r="BTE254" s="17"/>
      <c r="BTF254" s="17"/>
      <c r="BTG254" s="17"/>
      <c r="BTH254" s="17"/>
      <c r="BTI254" s="17"/>
      <c r="BTJ254" s="17"/>
      <c r="BTK254" s="17"/>
      <c r="BTL254" s="17"/>
      <c r="BTM254" s="17"/>
      <c r="BTN254" s="17"/>
      <c r="BTO254" s="17"/>
      <c r="BTP254" s="17"/>
      <c r="BTQ254" s="17"/>
      <c r="BTR254" s="17"/>
      <c r="BTS254" s="17"/>
      <c r="BTT254" s="17"/>
      <c r="BTU254" s="17"/>
      <c r="BTV254" s="17"/>
      <c r="BTW254" s="17"/>
      <c r="BTX254" s="17"/>
      <c r="BTY254" s="17"/>
      <c r="BTZ254" s="17"/>
      <c r="BUA254" s="17"/>
      <c r="BUB254" s="17"/>
      <c r="BUC254" s="17"/>
      <c r="BUD254" s="17"/>
      <c r="BUE254" s="17"/>
      <c r="BUF254" s="17"/>
      <c r="BUG254" s="17"/>
      <c r="BUH254" s="17"/>
      <c r="BUI254" s="17"/>
      <c r="BUJ254" s="17"/>
      <c r="BUK254" s="17"/>
      <c r="BUL254" s="17"/>
      <c r="BUM254" s="17"/>
      <c r="BUN254" s="17"/>
      <c r="BUO254" s="17"/>
      <c r="BUP254" s="17"/>
      <c r="BUQ254" s="17"/>
      <c r="BUR254" s="17"/>
      <c r="BUS254" s="17"/>
      <c r="BUT254" s="17"/>
      <c r="BUU254" s="17"/>
      <c r="BUV254" s="17"/>
      <c r="BUW254" s="17"/>
      <c r="BUX254" s="17"/>
      <c r="BUY254" s="17"/>
      <c r="BUZ254" s="17"/>
      <c r="BVA254" s="17"/>
      <c r="BVB254" s="17"/>
      <c r="BVC254" s="17"/>
      <c r="BVD254" s="17"/>
      <c r="BVE254" s="17"/>
      <c r="BVF254" s="17"/>
      <c r="BVG254" s="17"/>
      <c r="BVH254" s="17"/>
      <c r="BVI254" s="17"/>
      <c r="BVJ254" s="17"/>
      <c r="BVK254" s="17"/>
      <c r="BVL254" s="17"/>
      <c r="BVM254" s="17"/>
      <c r="BVN254" s="17"/>
      <c r="BVO254" s="17"/>
      <c r="BVP254" s="17"/>
      <c r="BVQ254" s="17"/>
      <c r="BVR254" s="17"/>
      <c r="BVS254" s="17"/>
      <c r="BVT254" s="17"/>
      <c r="BVU254" s="17"/>
      <c r="BVV254" s="17"/>
      <c r="BVW254" s="17"/>
      <c r="BVX254" s="17"/>
      <c r="BVY254" s="17"/>
      <c r="BVZ254" s="17"/>
      <c r="BWA254" s="17"/>
      <c r="BWB254" s="17"/>
      <c r="BWC254" s="17"/>
      <c r="BWD254" s="17"/>
      <c r="BWE254" s="17"/>
      <c r="BWF254" s="17"/>
      <c r="BWG254" s="17"/>
      <c r="BWH254" s="17"/>
      <c r="BWI254" s="17"/>
      <c r="BWJ254" s="17"/>
      <c r="BWK254" s="17"/>
      <c r="BWL254" s="17"/>
      <c r="BWM254" s="17"/>
      <c r="BWN254" s="17"/>
      <c r="BWO254" s="17"/>
      <c r="BWP254" s="17"/>
      <c r="BWQ254" s="17"/>
      <c r="BWR254" s="17"/>
      <c r="BWS254" s="17"/>
      <c r="BWT254" s="17"/>
      <c r="BWU254" s="17"/>
      <c r="BWV254" s="17"/>
      <c r="BWW254" s="17"/>
      <c r="BWX254" s="17"/>
      <c r="BWY254" s="17"/>
      <c r="BWZ254" s="17"/>
      <c r="BXA254" s="17"/>
      <c r="BXB254" s="17"/>
      <c r="BXC254" s="17"/>
      <c r="BXD254" s="17"/>
      <c r="BXE254" s="17"/>
      <c r="BXF254" s="17"/>
      <c r="BXG254" s="17"/>
      <c r="BXH254" s="17"/>
      <c r="BXI254" s="17"/>
      <c r="BXJ254" s="17"/>
      <c r="BXK254" s="17"/>
      <c r="BXL254" s="17"/>
      <c r="BXM254" s="17"/>
      <c r="BXN254" s="17"/>
      <c r="BXO254" s="17"/>
      <c r="BXP254" s="17"/>
      <c r="BXQ254" s="17"/>
      <c r="BXR254" s="17"/>
      <c r="BXS254" s="17"/>
      <c r="BXT254" s="17"/>
      <c r="BXU254" s="17"/>
      <c r="BXV254" s="17"/>
      <c r="BXW254" s="17"/>
      <c r="BXX254" s="17"/>
      <c r="BXY254" s="17"/>
      <c r="BXZ254" s="17"/>
      <c r="BYA254" s="17"/>
      <c r="BYB254" s="17"/>
      <c r="BYC254" s="17"/>
      <c r="BYD254" s="17"/>
      <c r="BYE254" s="17"/>
      <c r="BYF254" s="17"/>
      <c r="BYG254" s="17"/>
      <c r="BYH254" s="17"/>
      <c r="BYI254" s="17"/>
      <c r="BYJ254" s="17"/>
      <c r="BYK254" s="17"/>
      <c r="BYL254" s="17"/>
      <c r="BYM254" s="17"/>
      <c r="BYN254" s="17"/>
      <c r="BYO254" s="17"/>
      <c r="BYP254" s="17"/>
      <c r="BYQ254" s="17"/>
      <c r="BYR254" s="17"/>
      <c r="BYS254" s="17"/>
      <c r="BYT254" s="17"/>
      <c r="BYU254" s="17"/>
      <c r="BYV254" s="17"/>
      <c r="BYW254" s="17"/>
      <c r="BYX254" s="17"/>
      <c r="BYY254" s="17"/>
      <c r="BYZ254" s="17"/>
      <c r="BZA254" s="17"/>
      <c r="BZB254" s="17"/>
      <c r="BZC254" s="17"/>
      <c r="BZD254" s="17"/>
      <c r="BZE254" s="17"/>
      <c r="BZF254" s="17"/>
      <c r="BZG254" s="17"/>
      <c r="BZH254" s="17"/>
      <c r="BZI254" s="17"/>
      <c r="BZJ254" s="17"/>
      <c r="BZK254" s="17"/>
      <c r="BZL254" s="17"/>
      <c r="BZM254" s="17"/>
      <c r="BZN254" s="17"/>
      <c r="BZO254" s="17"/>
      <c r="BZP254" s="17"/>
      <c r="BZQ254" s="17"/>
      <c r="BZR254" s="17"/>
      <c r="BZS254" s="17"/>
      <c r="BZT254" s="17"/>
      <c r="BZU254" s="17"/>
      <c r="BZV254" s="17"/>
      <c r="BZW254" s="17"/>
      <c r="BZX254" s="17"/>
      <c r="BZY254" s="17"/>
      <c r="BZZ254" s="17"/>
      <c r="CAA254" s="17"/>
      <c r="CAB254" s="17"/>
      <c r="CAC254" s="17"/>
      <c r="CAD254" s="17"/>
      <c r="CAE254" s="17"/>
      <c r="CAF254" s="17"/>
      <c r="CAG254" s="17"/>
      <c r="CAH254" s="17"/>
      <c r="CAI254" s="17"/>
      <c r="CAJ254" s="17"/>
      <c r="CAK254" s="17"/>
      <c r="CAL254" s="17"/>
      <c r="CAM254" s="17"/>
      <c r="CAN254" s="17"/>
      <c r="CAO254" s="17"/>
      <c r="CAP254" s="17"/>
      <c r="CAQ254" s="17"/>
      <c r="CAR254" s="17"/>
      <c r="CAS254" s="17"/>
      <c r="CAT254" s="17"/>
      <c r="CAU254" s="17"/>
      <c r="CAV254" s="17"/>
      <c r="CAW254" s="17"/>
      <c r="CAX254" s="17"/>
      <c r="CAY254" s="17"/>
      <c r="CAZ254" s="17"/>
      <c r="CBA254" s="17"/>
      <c r="CBB254" s="17"/>
      <c r="CBC254" s="17"/>
      <c r="CBD254" s="17"/>
      <c r="CBE254" s="17"/>
      <c r="CBF254" s="17"/>
      <c r="CBG254" s="17"/>
      <c r="CBH254" s="17"/>
      <c r="CBI254" s="17"/>
      <c r="CBJ254" s="17"/>
      <c r="CBK254" s="17"/>
      <c r="CBL254" s="17"/>
      <c r="CBM254" s="17"/>
      <c r="CBN254" s="17"/>
      <c r="CBO254" s="17"/>
      <c r="CBP254" s="17"/>
      <c r="CBQ254" s="17"/>
      <c r="CBR254" s="17"/>
      <c r="CBS254" s="17"/>
      <c r="CBT254" s="17"/>
      <c r="CBU254" s="17"/>
      <c r="CBV254" s="17"/>
      <c r="CBW254" s="17"/>
      <c r="CBX254" s="17"/>
      <c r="CBY254" s="17"/>
      <c r="CBZ254" s="17"/>
      <c r="CCA254" s="17"/>
      <c r="CCB254" s="17"/>
      <c r="CCC254" s="17"/>
      <c r="CCD254" s="17"/>
      <c r="CCE254" s="17"/>
      <c r="CCF254" s="17"/>
      <c r="CCG254" s="17"/>
      <c r="CCH254" s="17"/>
      <c r="CCI254" s="17"/>
      <c r="CCJ254" s="17"/>
      <c r="CCK254" s="17"/>
      <c r="CCL254" s="17"/>
      <c r="CCM254" s="17"/>
      <c r="CCN254" s="17"/>
      <c r="CCO254" s="17"/>
      <c r="CCP254" s="17"/>
      <c r="CCQ254" s="17"/>
      <c r="CCR254" s="17"/>
      <c r="CCS254" s="17"/>
      <c r="CCT254" s="17"/>
      <c r="CCU254" s="17"/>
      <c r="CCV254" s="17"/>
      <c r="CCW254" s="17"/>
      <c r="CCX254" s="17"/>
      <c r="CCY254" s="17"/>
      <c r="CCZ254" s="17"/>
      <c r="CDA254" s="17"/>
      <c r="CDB254" s="17"/>
      <c r="CDC254" s="17"/>
      <c r="CDD254" s="17"/>
      <c r="CDE254" s="17"/>
      <c r="CDF254" s="17"/>
      <c r="CDG254" s="17"/>
      <c r="CDH254" s="17"/>
      <c r="CDI254" s="17"/>
      <c r="CDJ254" s="17"/>
      <c r="CDK254" s="17"/>
      <c r="CDL254" s="17"/>
      <c r="CDM254" s="17"/>
      <c r="CDN254" s="17"/>
      <c r="CDO254" s="17"/>
      <c r="CDP254" s="17"/>
      <c r="CDQ254" s="17"/>
      <c r="CDR254" s="17"/>
      <c r="CDS254" s="17"/>
      <c r="CDT254" s="17"/>
      <c r="CDU254" s="17"/>
    </row>
    <row r="255">
      <c r="A255" s="14" t="s">
        <v>2552</v>
      </c>
      <c r="B255" s="14" t="s">
        <v>4638</v>
      </c>
      <c r="C255" s="14" t="s">
        <v>2554</v>
      </c>
      <c r="D255" s="14" t="s">
        <v>2555</v>
      </c>
      <c r="E255" s="14" t="s">
        <v>4639</v>
      </c>
      <c r="F255" s="14" t="s">
        <v>2835</v>
      </c>
      <c r="I255" s="14" t="s">
        <v>4640</v>
      </c>
      <c r="J255" s="14" t="s">
        <v>2618</v>
      </c>
      <c r="K255" s="14" t="s">
        <v>2619</v>
      </c>
      <c r="L255" s="14" t="s">
        <v>2658</v>
      </c>
      <c r="M255" s="16">
        <v>1.0</v>
      </c>
      <c r="N255" s="14" t="s">
        <v>2690</v>
      </c>
      <c r="O255" s="14" t="s">
        <v>2690</v>
      </c>
      <c r="P255" s="14" t="s">
        <v>2690</v>
      </c>
      <c r="Q255" s="16">
        <v>11.0</v>
      </c>
      <c r="R255" s="16">
        <v>4091418.0</v>
      </c>
      <c r="S255" s="16">
        <v>4091418.0</v>
      </c>
      <c r="T255" s="14" t="s">
        <v>2630</v>
      </c>
      <c r="U255" s="14" t="s">
        <v>2631</v>
      </c>
      <c r="V255" s="14" t="s">
        <v>4641</v>
      </c>
      <c r="W255" s="14" t="s">
        <v>4642</v>
      </c>
      <c r="X255" s="16">
        <v>0.23</v>
      </c>
      <c r="Y255" s="17"/>
      <c r="Z255" s="16">
        <v>54.0</v>
      </c>
      <c r="AA255" s="16">
        <v>184.0</v>
      </c>
      <c r="AB255" s="17"/>
      <c r="AC255" s="16">
        <v>222.0</v>
      </c>
      <c r="AD255" s="16">
        <v>39.0</v>
      </c>
      <c r="AE255" s="22">
        <v>45455.0</v>
      </c>
      <c r="AF255" s="17"/>
      <c r="AG255" s="14" t="s">
        <v>2876</v>
      </c>
      <c r="AI255" s="17"/>
      <c r="AJ255" s="17"/>
      <c r="AK255" s="17"/>
      <c r="AL255" s="16">
        <v>49.0</v>
      </c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4" t="s">
        <v>2242</v>
      </c>
      <c r="BB255" s="17"/>
      <c r="BC255" s="17"/>
      <c r="BD255" s="17"/>
      <c r="BE255" s="17"/>
      <c r="BF255" s="14" t="s">
        <v>2563</v>
      </c>
      <c r="BG255" s="16">
        <v>1.0</v>
      </c>
      <c r="BH255" s="14" t="s">
        <v>2564</v>
      </c>
      <c r="BI255" s="14" t="s">
        <v>2565</v>
      </c>
      <c r="BJ255" s="14" t="s">
        <v>2566</v>
      </c>
      <c r="BK255" s="17"/>
      <c r="BL255" s="17"/>
      <c r="BM255" s="16">
        <v>1.26666667</v>
      </c>
      <c r="BN255" s="17"/>
      <c r="BO255" s="17"/>
      <c r="BP255" s="17"/>
      <c r="BQ255" s="17"/>
      <c r="BR255" s="17"/>
      <c r="BS255" s="16">
        <v>0.4982</v>
      </c>
      <c r="BT255" s="16">
        <v>99.3194595</v>
      </c>
      <c r="BU255" s="14" t="s">
        <v>2567</v>
      </c>
      <c r="BV255" s="14" t="s">
        <v>2568</v>
      </c>
      <c r="BW255" s="14" t="s">
        <v>2569</v>
      </c>
      <c r="BX255" s="16">
        <v>18.0</v>
      </c>
      <c r="BY255" s="14" t="s">
        <v>2570</v>
      </c>
      <c r="BZ255" s="16">
        <v>3021.0</v>
      </c>
      <c r="CA255" s="16">
        <v>-18109.0</v>
      </c>
      <c r="CB255" s="16">
        <v>0.0</v>
      </c>
      <c r="CC255" s="16">
        <v>99.3194595</v>
      </c>
      <c r="CD255" s="14" t="s">
        <v>2571</v>
      </c>
      <c r="CE255" s="16">
        <v>99.3194595</v>
      </c>
      <c r="CF255" s="14" t="s">
        <v>2572</v>
      </c>
      <c r="CG255" s="14" t="s">
        <v>2704</v>
      </c>
      <c r="CH255" s="19">
        <v>40708.0</v>
      </c>
      <c r="CI255" s="14" t="s">
        <v>2573</v>
      </c>
      <c r="CJ255" s="17"/>
      <c r="CK255" s="14" t="s">
        <v>2574</v>
      </c>
      <c r="CL255" s="14" t="s">
        <v>2575</v>
      </c>
      <c r="CM255" s="20">
        <v>2410662.0</v>
      </c>
      <c r="CN255" s="14" t="s">
        <v>2575</v>
      </c>
      <c r="CO255" s="14" t="s">
        <v>2563</v>
      </c>
      <c r="CP255" s="14" t="s">
        <v>2563</v>
      </c>
      <c r="CQ255" s="16">
        <v>0.283</v>
      </c>
      <c r="CR255" s="16">
        <v>0.39</v>
      </c>
      <c r="CS255" s="14" t="s">
        <v>2574</v>
      </c>
      <c r="CT255" s="14" t="s">
        <v>4643</v>
      </c>
      <c r="CU255" s="14" t="s">
        <v>2577</v>
      </c>
      <c r="CV255" s="14" t="s">
        <v>2706</v>
      </c>
      <c r="CW255" s="14" t="s">
        <v>2609</v>
      </c>
      <c r="CX255" s="14" t="s">
        <v>2580</v>
      </c>
      <c r="CY255" s="16">
        <v>99.3194595</v>
      </c>
      <c r="CZ255" s="14" t="s">
        <v>2581</v>
      </c>
      <c r="DA255" s="14" t="s">
        <v>2563</v>
      </c>
      <c r="DB255" s="14" t="s">
        <v>2574</v>
      </c>
      <c r="DC255" s="14" t="s">
        <v>2708</v>
      </c>
      <c r="DD255" s="14" t="s">
        <v>4644</v>
      </c>
      <c r="DE255" s="14" t="s">
        <v>2574</v>
      </c>
      <c r="DF255" s="14" t="s">
        <v>2563</v>
      </c>
      <c r="DG255" s="14" t="s">
        <v>4645</v>
      </c>
      <c r="DH255" s="14" t="s">
        <v>4646</v>
      </c>
      <c r="DI255" s="14" t="s">
        <v>2585</v>
      </c>
      <c r="DJ255" s="14" t="s">
        <v>2586</v>
      </c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  <c r="KL255" s="17"/>
      <c r="KM255" s="17"/>
      <c r="KN255" s="17"/>
      <c r="KO255" s="17"/>
      <c r="KP255" s="17"/>
      <c r="KQ255" s="17"/>
      <c r="KR255" s="17"/>
      <c r="KS255" s="17"/>
      <c r="KT255" s="17"/>
      <c r="KU255" s="17"/>
      <c r="KV255" s="17"/>
      <c r="KW255" s="17"/>
      <c r="KX255" s="17"/>
      <c r="KY255" s="17"/>
      <c r="KZ255" s="17"/>
      <c r="LA255" s="17"/>
      <c r="LB255" s="17"/>
      <c r="LC255" s="17"/>
      <c r="LD255" s="17"/>
      <c r="LE255" s="17"/>
      <c r="LF255" s="17"/>
      <c r="LG255" s="17"/>
      <c r="LH255" s="17"/>
      <c r="LI255" s="17"/>
      <c r="LJ255" s="17"/>
      <c r="LK255" s="17"/>
      <c r="LL255" s="17"/>
      <c r="LM255" s="17"/>
      <c r="LN255" s="17"/>
      <c r="LO255" s="17"/>
      <c r="LP255" s="17"/>
      <c r="LQ255" s="17"/>
      <c r="LR255" s="17"/>
      <c r="LS255" s="17"/>
      <c r="LT255" s="17"/>
      <c r="LU255" s="17"/>
      <c r="LV255" s="17"/>
      <c r="LW255" s="17"/>
      <c r="LX255" s="17"/>
      <c r="LY255" s="17"/>
      <c r="LZ255" s="17"/>
      <c r="MA255" s="17"/>
      <c r="MB255" s="17"/>
      <c r="MC255" s="17"/>
      <c r="MD255" s="17"/>
      <c r="ME255" s="17"/>
      <c r="MF255" s="17"/>
      <c r="MG255" s="17"/>
      <c r="MH255" s="17"/>
      <c r="MI255" s="17"/>
      <c r="MJ255" s="17"/>
      <c r="MK255" s="17"/>
      <c r="ML255" s="17"/>
      <c r="MM255" s="17"/>
      <c r="MN255" s="17"/>
      <c r="MO255" s="17"/>
      <c r="MP255" s="17"/>
      <c r="MQ255" s="17"/>
      <c r="MR255" s="17"/>
      <c r="MS255" s="17"/>
      <c r="MT255" s="17"/>
      <c r="MU255" s="17"/>
      <c r="MV255" s="17"/>
      <c r="MW255" s="17"/>
      <c r="MX255" s="17"/>
      <c r="MY255" s="17"/>
      <c r="MZ255" s="17"/>
      <c r="NA255" s="17"/>
      <c r="NB255" s="17"/>
      <c r="NC255" s="17"/>
      <c r="ND255" s="17"/>
      <c r="NE255" s="17"/>
      <c r="NF255" s="17"/>
      <c r="NG255" s="17"/>
      <c r="NH255" s="17"/>
      <c r="NI255" s="17"/>
      <c r="NJ255" s="17"/>
      <c r="NK255" s="17"/>
      <c r="NL255" s="17"/>
      <c r="NM255" s="17"/>
      <c r="NN255" s="17"/>
      <c r="NO255" s="17"/>
      <c r="NP255" s="17"/>
      <c r="NQ255" s="17"/>
      <c r="NR255" s="17"/>
      <c r="NS255" s="17"/>
      <c r="NT255" s="17"/>
      <c r="NU255" s="17"/>
      <c r="NV255" s="17"/>
      <c r="NW255" s="17"/>
      <c r="NX255" s="17"/>
      <c r="NY255" s="17"/>
      <c r="NZ255" s="17"/>
      <c r="OA255" s="17"/>
      <c r="OB255" s="17"/>
      <c r="OC255" s="17"/>
      <c r="OD255" s="17"/>
      <c r="OE255" s="17"/>
      <c r="OF255" s="17"/>
      <c r="OG255" s="17"/>
      <c r="OH255" s="17"/>
      <c r="OI255" s="17"/>
      <c r="OJ255" s="17"/>
      <c r="OK255" s="17"/>
      <c r="OL255" s="17"/>
      <c r="OM255" s="17"/>
      <c r="ON255" s="17"/>
      <c r="OO255" s="17"/>
      <c r="OP255" s="17"/>
      <c r="OQ255" s="17"/>
      <c r="OR255" s="17"/>
      <c r="OS255" s="17"/>
      <c r="OT255" s="17"/>
      <c r="OU255" s="17"/>
      <c r="OV255" s="17"/>
      <c r="OW255" s="17"/>
      <c r="OX255" s="17"/>
      <c r="OY255" s="17"/>
      <c r="OZ255" s="17"/>
      <c r="PA255" s="17"/>
      <c r="PB255" s="17"/>
      <c r="PC255" s="17"/>
      <c r="PD255" s="17"/>
      <c r="PE255" s="17"/>
      <c r="PF255" s="17"/>
      <c r="PG255" s="17"/>
      <c r="PH255" s="17"/>
      <c r="PI255" s="17"/>
      <c r="PJ255" s="17"/>
      <c r="PK255" s="17"/>
      <c r="PL255" s="17"/>
      <c r="PM255" s="17"/>
      <c r="PN255" s="17"/>
      <c r="PO255" s="17"/>
      <c r="PP255" s="17"/>
      <c r="PQ255" s="17"/>
      <c r="PR255" s="17"/>
      <c r="PS255" s="17"/>
      <c r="PT255" s="17"/>
      <c r="PU255" s="17"/>
      <c r="PV255" s="17"/>
      <c r="PW255" s="17"/>
      <c r="PX255" s="17"/>
      <c r="PY255" s="17"/>
      <c r="PZ255" s="17"/>
      <c r="QA255" s="17"/>
      <c r="QB255" s="17"/>
      <c r="QC255" s="17"/>
      <c r="QD255" s="17"/>
      <c r="QE255" s="17"/>
      <c r="QF255" s="17"/>
      <c r="QG255" s="17"/>
      <c r="QH255" s="17"/>
      <c r="QI255" s="17"/>
      <c r="QJ255" s="17"/>
      <c r="QK255" s="17"/>
      <c r="QL255" s="17"/>
      <c r="QM255" s="17"/>
      <c r="QN255" s="17"/>
      <c r="QO255" s="17"/>
      <c r="QP255" s="17"/>
      <c r="QQ255" s="17"/>
      <c r="QR255" s="17"/>
      <c r="QS255" s="17"/>
      <c r="QT255" s="17"/>
      <c r="QU255" s="16">
        <v>19.0</v>
      </c>
      <c r="QV255" s="16">
        <v>16.0</v>
      </c>
      <c r="QW255" s="16">
        <v>-10.0</v>
      </c>
      <c r="QX255" s="17"/>
      <c r="QY255" s="17"/>
      <c r="QZ255" s="17"/>
      <c r="RA255" s="17"/>
      <c r="RB255" s="17"/>
      <c r="RC255" s="17"/>
      <c r="RD255" s="17"/>
      <c r="RE255" s="17"/>
      <c r="RF255" s="17"/>
      <c r="RG255" s="17"/>
      <c r="RH255" s="17"/>
      <c r="RI255" s="17"/>
      <c r="RJ255" s="17"/>
      <c r="RK255" s="17"/>
      <c r="RL255" s="17"/>
      <c r="RM255" s="17"/>
      <c r="RN255" s="17"/>
      <c r="RO255" s="17"/>
      <c r="RP255" s="17"/>
      <c r="RQ255" s="17"/>
      <c r="RR255" s="17"/>
      <c r="RS255" s="17"/>
      <c r="RT255" s="17"/>
      <c r="RU255" s="17"/>
      <c r="RV255" s="17"/>
      <c r="RW255" s="17"/>
      <c r="RX255" s="17"/>
      <c r="RY255" s="17"/>
      <c r="RZ255" s="17"/>
      <c r="SA255" s="17"/>
      <c r="SB255" s="17"/>
      <c r="SC255" s="17"/>
      <c r="SD255" s="17"/>
      <c r="SE255" s="17"/>
      <c r="SF255" s="17"/>
      <c r="SG255" s="17"/>
      <c r="SH255" s="17"/>
      <c r="SI255" s="17"/>
      <c r="SJ255" s="17"/>
      <c r="SK255" s="17"/>
      <c r="SL255" s="17"/>
      <c r="SM255" s="17"/>
      <c r="SN255" s="17"/>
      <c r="SO255" s="17"/>
      <c r="SP255" s="17"/>
      <c r="SQ255" s="17"/>
      <c r="SR255" s="17"/>
      <c r="SS255" s="17"/>
      <c r="ST255" s="17"/>
      <c r="SU255" s="17"/>
      <c r="SV255" s="17"/>
      <c r="SW255" s="17"/>
      <c r="SX255" s="17"/>
      <c r="SY255" s="17"/>
      <c r="SZ255" s="17"/>
      <c r="TA255" s="17"/>
      <c r="TB255" s="17"/>
      <c r="TC255" s="17"/>
      <c r="TD255" s="17"/>
      <c r="TE255" s="17"/>
      <c r="TF255" s="17"/>
      <c r="TG255" s="17"/>
      <c r="TH255" s="17"/>
      <c r="TI255" s="17"/>
      <c r="TJ255" s="17"/>
      <c r="TK255" s="17"/>
      <c r="TL255" s="17"/>
      <c r="TM255" s="17"/>
      <c r="TN255" s="17"/>
      <c r="TO255" s="17"/>
      <c r="TP255" s="17"/>
      <c r="TQ255" s="17"/>
      <c r="TR255" s="17"/>
      <c r="TS255" s="17"/>
      <c r="TT255" s="17"/>
      <c r="TU255" s="17"/>
      <c r="TV255" s="17"/>
      <c r="TW255" s="17"/>
      <c r="TX255" s="17"/>
      <c r="TY255" s="17"/>
      <c r="TZ255" s="17"/>
      <c r="UA255" s="17"/>
      <c r="UB255" s="17"/>
      <c r="UC255" s="17"/>
      <c r="UD255" s="17"/>
      <c r="UE255" s="17"/>
      <c r="UF255" s="17"/>
      <c r="UG255" s="17"/>
      <c r="UH255" s="17"/>
      <c r="UI255" s="17"/>
      <c r="UJ255" s="17"/>
      <c r="UK255" s="17"/>
      <c r="UL255" s="17"/>
      <c r="UM255" s="17"/>
      <c r="UN255" s="17"/>
      <c r="UO255" s="17"/>
      <c r="UP255" s="17"/>
      <c r="UQ255" s="17"/>
      <c r="UR255" s="17"/>
      <c r="US255" s="17"/>
      <c r="UT255" s="17"/>
      <c r="UU255" s="17"/>
      <c r="UV255" s="17"/>
      <c r="UW255" s="17"/>
      <c r="UX255" s="17"/>
      <c r="UY255" s="17"/>
      <c r="UZ255" s="17"/>
      <c r="VA255" s="17"/>
      <c r="VB255" s="17"/>
      <c r="VC255" s="17"/>
      <c r="VD255" s="17"/>
      <c r="VE255" s="17"/>
      <c r="VF255" s="17"/>
      <c r="VG255" s="17"/>
      <c r="VH255" s="17"/>
      <c r="VI255" s="17"/>
      <c r="VJ255" s="17"/>
      <c r="VK255" s="17"/>
      <c r="VL255" s="17"/>
      <c r="VM255" s="17"/>
      <c r="VN255" s="17"/>
      <c r="VO255" s="17"/>
      <c r="VP255" s="17"/>
      <c r="VQ255" s="17"/>
      <c r="VR255" s="17"/>
      <c r="VS255" s="17"/>
      <c r="VT255" s="17"/>
      <c r="VU255" s="17"/>
      <c r="VV255" s="17"/>
      <c r="VW255" s="17"/>
      <c r="VX255" s="17"/>
      <c r="VY255" s="17"/>
      <c r="VZ255" s="17"/>
      <c r="WA255" s="17"/>
      <c r="WB255" s="17"/>
      <c r="WC255" s="17"/>
      <c r="WD255" s="17"/>
      <c r="WE255" s="17"/>
      <c r="WF255" s="17"/>
      <c r="WG255" s="17"/>
      <c r="WH255" s="17"/>
      <c r="WI255" s="17"/>
      <c r="WJ255" s="17"/>
      <c r="WK255" s="17"/>
      <c r="WL255" s="17"/>
      <c r="WM255" s="17"/>
      <c r="WN255" s="17"/>
      <c r="WO255" s="17"/>
      <c r="WP255" s="17"/>
      <c r="WQ255" s="17"/>
      <c r="WR255" s="17"/>
      <c r="WS255" s="17"/>
      <c r="WT255" s="17"/>
      <c r="WU255" s="17"/>
      <c r="WV255" s="17"/>
      <c r="WW255" s="17"/>
      <c r="WX255" s="17"/>
      <c r="WY255" s="17"/>
      <c r="WZ255" s="17"/>
      <c r="XA255" s="17"/>
      <c r="XB255" s="17"/>
      <c r="XC255" s="17"/>
      <c r="XD255" s="17"/>
      <c r="XE255" s="17"/>
      <c r="XF255" s="17"/>
      <c r="XG255" s="17"/>
      <c r="XH255" s="17"/>
      <c r="XI255" s="17"/>
      <c r="XJ255" s="17"/>
      <c r="XK255" s="17"/>
      <c r="XL255" s="17"/>
      <c r="XM255" s="17"/>
      <c r="XN255" s="17"/>
      <c r="XO255" s="17"/>
      <c r="XP255" s="17"/>
      <c r="XQ255" s="17"/>
      <c r="XR255" s="17"/>
      <c r="XS255" s="17"/>
      <c r="XT255" s="17"/>
      <c r="XU255" s="17"/>
      <c r="XV255" s="17"/>
      <c r="XW255" s="17"/>
      <c r="XX255" s="17"/>
      <c r="XY255" s="17"/>
      <c r="XZ255" s="17"/>
      <c r="YA255" s="17"/>
      <c r="YB255" s="17"/>
      <c r="YC255" s="17"/>
      <c r="YD255" s="17"/>
      <c r="YE255" s="17"/>
      <c r="YF255" s="17"/>
      <c r="YG255" s="17"/>
      <c r="YH255" s="17"/>
      <c r="YI255" s="17"/>
      <c r="YJ255" s="17"/>
      <c r="YK255" s="17"/>
      <c r="YL255" s="17"/>
      <c r="YM255" s="17"/>
      <c r="YN255" s="17"/>
      <c r="YO255" s="17"/>
      <c r="YP255" s="17"/>
      <c r="YQ255" s="17"/>
      <c r="YR255" s="17"/>
      <c r="YS255" s="17"/>
      <c r="YT255" s="17"/>
      <c r="YU255" s="17"/>
      <c r="YV255" s="17"/>
      <c r="YW255" s="17"/>
      <c r="YX255" s="17"/>
      <c r="YY255" s="17"/>
      <c r="YZ255" s="17"/>
      <c r="ZA255" s="17"/>
      <c r="ZB255" s="17"/>
      <c r="ZC255" s="17"/>
      <c r="ZD255" s="17"/>
      <c r="ZE255" s="17"/>
      <c r="ZF255" s="17"/>
      <c r="ZG255" s="17"/>
      <c r="ZH255" s="17"/>
      <c r="ZI255" s="17"/>
      <c r="ZJ255" s="17"/>
      <c r="ZK255" s="17"/>
      <c r="ZL255" s="17"/>
      <c r="ZM255" s="17"/>
      <c r="ZN255" s="17"/>
      <c r="ZO255" s="17"/>
      <c r="ZP255" s="17"/>
      <c r="ZQ255" s="17"/>
      <c r="ZR255" s="17"/>
      <c r="ZS255" s="17"/>
      <c r="ZT255" s="17"/>
      <c r="ZU255" s="17"/>
      <c r="ZV255" s="17"/>
      <c r="ZW255" s="17"/>
      <c r="ZX255" s="17"/>
      <c r="ZY255" s="17"/>
      <c r="ZZ255" s="17"/>
      <c r="AAA255" s="17"/>
      <c r="AAB255" s="17"/>
      <c r="AAC255" s="17"/>
      <c r="AAD255" s="17"/>
      <c r="AAE255" s="17"/>
      <c r="AAF255" s="17"/>
      <c r="AAG255" s="17"/>
      <c r="AAH255" s="17"/>
      <c r="AAI255" s="17"/>
      <c r="AAJ255" s="17"/>
      <c r="AAK255" s="17"/>
      <c r="AAL255" s="17"/>
      <c r="AAM255" s="17"/>
      <c r="AAN255" s="17"/>
      <c r="AAO255" s="17"/>
      <c r="AAP255" s="17"/>
      <c r="AAQ255" s="17"/>
      <c r="AAR255" s="17"/>
      <c r="AAS255" s="17"/>
      <c r="AAT255" s="17"/>
      <c r="AAU255" s="17"/>
      <c r="AAV255" s="17"/>
      <c r="AAW255" s="17"/>
      <c r="AAX255" s="17"/>
      <c r="AAY255" s="17"/>
      <c r="AAZ255" s="17"/>
      <c r="ABA255" s="17"/>
      <c r="ABB255" s="17"/>
      <c r="ABC255" s="17"/>
      <c r="ABD255" s="17"/>
      <c r="ABE255" s="17"/>
      <c r="ABF255" s="17"/>
      <c r="ABG255" s="17"/>
      <c r="ABH255" s="17"/>
      <c r="ABI255" s="17"/>
      <c r="ABJ255" s="17"/>
      <c r="ABK255" s="17"/>
      <c r="ABL255" s="17"/>
      <c r="ABM255" s="17"/>
      <c r="ABN255" s="17"/>
      <c r="ABO255" s="17"/>
      <c r="ABP255" s="17"/>
      <c r="ABQ255" s="17"/>
      <c r="ABR255" s="17"/>
      <c r="ABS255" s="17"/>
      <c r="ABT255" s="17"/>
      <c r="ABU255" s="17"/>
      <c r="ABV255" s="17"/>
      <c r="ABW255" s="17"/>
      <c r="ABX255" s="17"/>
      <c r="ABY255" s="17"/>
      <c r="ABZ255" s="17"/>
      <c r="ACA255" s="17"/>
      <c r="ACB255" s="17"/>
      <c r="ACC255" s="17"/>
      <c r="ACD255" s="17"/>
      <c r="ACE255" s="17"/>
      <c r="ACF255" s="17"/>
      <c r="ACG255" s="17"/>
      <c r="ACH255" s="17"/>
      <c r="ACI255" s="17"/>
      <c r="ACJ255" s="17"/>
      <c r="ACK255" s="17"/>
      <c r="ACL255" s="17"/>
      <c r="ACM255" s="17"/>
      <c r="ACN255" s="17"/>
      <c r="ACO255" s="17"/>
      <c r="ACP255" s="17"/>
      <c r="ACQ255" s="17"/>
      <c r="ACR255" s="17"/>
      <c r="ACS255" s="17"/>
      <c r="ACT255" s="17"/>
      <c r="ACU255" s="17"/>
      <c r="ACV255" s="17"/>
      <c r="ACW255" s="17"/>
      <c r="ACX255" s="17"/>
      <c r="ACY255" s="17"/>
      <c r="ACZ255" s="17"/>
      <c r="ADA255" s="17"/>
      <c r="ADB255" s="17"/>
      <c r="ADC255" s="17"/>
      <c r="ADD255" s="17"/>
      <c r="ADE255" s="17"/>
      <c r="ADF255" s="17"/>
      <c r="ADG255" s="17"/>
      <c r="ADH255" s="17"/>
      <c r="ADI255" s="17"/>
      <c r="ADJ255" s="17"/>
      <c r="ADK255" s="17"/>
      <c r="ADL255" s="17"/>
      <c r="ADM255" s="17"/>
      <c r="ADN255" s="17"/>
      <c r="ADO255" s="17"/>
      <c r="ADP255" s="17"/>
      <c r="ADQ255" s="17"/>
      <c r="ADR255" s="17"/>
      <c r="ADS255" s="17"/>
      <c r="ADT255" s="17"/>
      <c r="ADU255" s="17"/>
      <c r="ADV255" s="17"/>
      <c r="ADW255" s="17"/>
      <c r="ADX255" s="17"/>
      <c r="ADY255" s="17"/>
      <c r="ADZ255" s="17"/>
      <c r="AEA255" s="17"/>
      <c r="AEB255" s="17"/>
      <c r="AEC255" s="17"/>
      <c r="AED255" s="17"/>
      <c r="AEE255" s="17"/>
      <c r="AEF255" s="17"/>
      <c r="AEG255" s="17"/>
      <c r="AEH255" s="17"/>
      <c r="AEI255" s="17"/>
      <c r="AEJ255" s="17"/>
      <c r="AEK255" s="17"/>
      <c r="AEL255" s="17"/>
      <c r="AEM255" s="17"/>
      <c r="AEN255" s="17"/>
      <c r="AEO255" s="17"/>
      <c r="AEP255" s="17"/>
      <c r="AEQ255" s="17"/>
      <c r="AER255" s="17"/>
      <c r="AES255" s="17"/>
      <c r="AET255" s="17"/>
      <c r="AEU255" s="17"/>
      <c r="AEV255" s="17"/>
      <c r="AEW255" s="17"/>
      <c r="AEX255" s="17"/>
      <c r="AEY255" s="17"/>
      <c r="AEZ255" s="17"/>
      <c r="AFA255" s="17"/>
      <c r="AFB255" s="17"/>
      <c r="AFC255" s="17"/>
      <c r="AFD255" s="17"/>
      <c r="AFE255" s="17"/>
      <c r="AFF255" s="17"/>
      <c r="AFG255" s="17"/>
      <c r="AFH255" s="17"/>
      <c r="AFI255" s="17"/>
      <c r="AFJ255" s="17"/>
      <c r="AFK255" s="17"/>
      <c r="AFL255" s="17"/>
      <c r="AFM255" s="17"/>
      <c r="AFN255" s="17"/>
      <c r="AFO255" s="17"/>
      <c r="AFP255" s="17"/>
      <c r="AFQ255" s="17"/>
      <c r="AFR255" s="17"/>
      <c r="AFS255" s="17"/>
      <c r="AFT255" s="17"/>
      <c r="AFU255" s="17"/>
      <c r="AFV255" s="17"/>
      <c r="AFW255" s="17"/>
      <c r="AFX255" s="17"/>
      <c r="AFY255" s="17"/>
      <c r="AFZ255" s="17"/>
      <c r="AGA255" s="17"/>
      <c r="AGB255" s="17"/>
      <c r="AGC255" s="17"/>
      <c r="AGD255" s="17"/>
      <c r="AGE255" s="17"/>
      <c r="AGF255" s="17"/>
      <c r="AGG255" s="17"/>
      <c r="AGH255" s="17"/>
      <c r="AGI255" s="17"/>
      <c r="AGJ255" s="17"/>
      <c r="AGK255" s="17"/>
      <c r="AGL255" s="17"/>
      <c r="AGM255" s="17"/>
      <c r="AGN255" s="17"/>
      <c r="AGO255" s="17"/>
      <c r="AGP255" s="17"/>
      <c r="AGQ255" s="17"/>
      <c r="AGR255" s="17"/>
      <c r="AGS255" s="17"/>
      <c r="AGT255" s="17"/>
      <c r="AGU255" s="17"/>
      <c r="AGV255" s="17"/>
      <c r="AGW255" s="17"/>
      <c r="AGX255" s="17"/>
      <c r="AGY255" s="17"/>
      <c r="AGZ255" s="17"/>
      <c r="AHA255" s="17"/>
      <c r="AHB255" s="17"/>
      <c r="AHC255" s="17"/>
      <c r="AHD255" s="17"/>
      <c r="AHE255" s="17"/>
      <c r="AHF255" s="17"/>
      <c r="AHG255" s="17"/>
      <c r="AHH255" s="17"/>
      <c r="AHI255" s="17"/>
      <c r="AHJ255" s="17"/>
      <c r="AHK255" s="17"/>
      <c r="AHL255" s="17"/>
      <c r="AHM255" s="17"/>
      <c r="AHN255" s="17"/>
      <c r="AHO255" s="17"/>
      <c r="AHP255" s="17"/>
      <c r="AHQ255" s="17"/>
      <c r="AHR255" s="17"/>
      <c r="AHS255" s="17"/>
      <c r="AHT255" s="17"/>
      <c r="AHU255" s="17"/>
      <c r="AHV255" s="17"/>
      <c r="AHW255" s="17"/>
      <c r="AHX255" s="17"/>
      <c r="AHY255" s="17"/>
      <c r="AHZ255" s="17"/>
      <c r="AIA255" s="17"/>
      <c r="AIB255" s="17"/>
      <c r="AIC255" s="17"/>
      <c r="AID255" s="17"/>
      <c r="AIE255" s="17"/>
      <c r="AIF255" s="17"/>
      <c r="AIG255" s="17"/>
      <c r="AIH255" s="17"/>
      <c r="AII255" s="17"/>
      <c r="AIJ255" s="17"/>
      <c r="AIK255" s="17"/>
      <c r="AIL255" s="17"/>
      <c r="AIM255" s="17"/>
      <c r="AIN255" s="17"/>
      <c r="AIO255" s="17"/>
      <c r="AIP255" s="17"/>
      <c r="AIQ255" s="17"/>
      <c r="AIR255" s="17"/>
      <c r="AIS255" s="17"/>
      <c r="AIT255" s="17"/>
      <c r="AIU255" s="17"/>
      <c r="AIV255" s="17"/>
      <c r="AIW255" s="17"/>
      <c r="AIX255" s="17"/>
      <c r="AIY255" s="17"/>
      <c r="AIZ255" s="17"/>
      <c r="AJA255" s="17"/>
      <c r="AJB255" s="17"/>
      <c r="AJC255" s="17"/>
      <c r="AJD255" s="17"/>
      <c r="AJE255" s="17"/>
      <c r="AJF255" s="17"/>
      <c r="AJG255" s="17"/>
      <c r="AJH255" s="17"/>
      <c r="AJI255" s="17"/>
      <c r="AJJ255" s="17"/>
      <c r="AJK255" s="17"/>
      <c r="AJL255" s="17"/>
      <c r="AJM255" s="17"/>
      <c r="AJN255" s="17"/>
      <c r="AJO255" s="17"/>
      <c r="AJP255" s="17"/>
      <c r="AJQ255" s="17"/>
      <c r="AJR255" s="17"/>
      <c r="AJS255" s="17"/>
      <c r="AJT255" s="17"/>
      <c r="AJU255" s="17"/>
      <c r="AJV255" s="17"/>
      <c r="AJW255" s="17"/>
      <c r="AJX255" s="17"/>
      <c r="AJY255" s="17"/>
      <c r="AJZ255" s="17"/>
      <c r="AKA255" s="17"/>
      <c r="AKB255" s="17"/>
      <c r="AKC255" s="17"/>
      <c r="AKD255" s="17"/>
      <c r="AKE255" s="17"/>
      <c r="AKF255" s="17"/>
      <c r="AKG255" s="17"/>
      <c r="AKH255" s="17"/>
      <c r="AKI255" s="17"/>
      <c r="AKJ255" s="17"/>
      <c r="AKK255" s="17"/>
      <c r="AKL255" s="17"/>
      <c r="AKM255" s="17"/>
      <c r="AKN255" s="17"/>
      <c r="AKO255" s="17"/>
      <c r="AKP255" s="17"/>
      <c r="AKQ255" s="17"/>
      <c r="AKR255" s="17"/>
      <c r="AKS255" s="17"/>
      <c r="AKT255" s="17"/>
      <c r="AKU255" s="17"/>
      <c r="AKV255" s="17"/>
      <c r="AKW255" s="17"/>
      <c r="AKX255" s="17"/>
      <c r="AKY255" s="17"/>
      <c r="AKZ255" s="17"/>
      <c r="ALA255" s="17"/>
      <c r="ALB255" s="17"/>
      <c r="ALC255" s="17"/>
      <c r="ALD255" s="17"/>
      <c r="ALE255" s="17"/>
      <c r="ALF255" s="17"/>
      <c r="ALG255" s="17"/>
      <c r="ALH255" s="17"/>
      <c r="ALI255" s="17"/>
      <c r="ALJ255" s="17"/>
      <c r="ALK255" s="17"/>
      <c r="ALL255" s="17"/>
      <c r="ALM255" s="17"/>
      <c r="ALN255" s="17"/>
      <c r="ALO255" s="17"/>
      <c r="ALP255" s="17"/>
      <c r="ALQ255" s="17"/>
      <c r="ALR255" s="17"/>
      <c r="ALS255" s="17"/>
      <c r="ALT255" s="17"/>
      <c r="ALU255" s="17"/>
      <c r="ALV255" s="17"/>
      <c r="ALW255" s="17"/>
      <c r="ALX255" s="17"/>
      <c r="ALY255" s="17"/>
      <c r="ALZ255" s="17"/>
      <c r="AMA255" s="17"/>
      <c r="AMB255" s="17"/>
      <c r="AMC255" s="17"/>
      <c r="AMD255" s="17"/>
      <c r="AME255" s="17"/>
      <c r="AMF255" s="17"/>
      <c r="AMG255" s="17"/>
      <c r="AMH255" s="17"/>
      <c r="AMI255" s="17"/>
      <c r="AMJ255" s="17"/>
      <c r="AMK255" s="17"/>
      <c r="AML255" s="17"/>
      <c r="AMM255" s="17"/>
      <c r="AMN255" s="17"/>
      <c r="AMO255" s="17"/>
      <c r="AMP255" s="17"/>
      <c r="AMQ255" s="17"/>
      <c r="AMR255" s="17"/>
      <c r="AMS255" s="17"/>
      <c r="AMT255" s="17"/>
      <c r="AMU255" s="17"/>
      <c r="AMV255" s="17"/>
      <c r="AMW255" s="17"/>
      <c r="AMX255" s="17"/>
      <c r="AMY255" s="17"/>
      <c r="AMZ255" s="17"/>
      <c r="ANA255" s="17"/>
      <c r="ANB255" s="17"/>
      <c r="ANC255" s="17"/>
      <c r="AND255" s="17"/>
      <c r="ANE255" s="17"/>
      <c r="ANF255" s="17"/>
      <c r="ANG255" s="17"/>
      <c r="ANH255" s="17"/>
      <c r="ANI255" s="17"/>
      <c r="ANJ255" s="17"/>
      <c r="ANK255" s="17"/>
      <c r="ANL255" s="17"/>
      <c r="ANM255" s="17"/>
      <c r="ANN255" s="17"/>
      <c r="ANO255" s="17"/>
      <c r="ANP255" s="17"/>
      <c r="ANQ255" s="17"/>
      <c r="ANR255" s="17"/>
      <c r="ANS255" s="17"/>
      <c r="ANT255" s="17"/>
      <c r="ANU255" s="17"/>
      <c r="ANV255" s="17"/>
      <c r="ANW255" s="17"/>
      <c r="ANX255" s="17"/>
      <c r="ANY255" s="17"/>
      <c r="ANZ255" s="17"/>
      <c r="AOA255" s="17"/>
      <c r="AOB255" s="17"/>
      <c r="AOC255" s="17"/>
      <c r="AOD255" s="17"/>
      <c r="AOE255" s="17"/>
      <c r="AOF255" s="17"/>
      <c r="AOG255" s="17"/>
      <c r="AOH255" s="17"/>
      <c r="AOI255" s="17"/>
      <c r="AOJ255" s="17"/>
      <c r="AOK255" s="17"/>
      <c r="AOL255" s="17"/>
      <c r="AOM255" s="17"/>
      <c r="AON255" s="17"/>
      <c r="AOO255" s="17"/>
      <c r="AOP255" s="17"/>
      <c r="AOQ255" s="17"/>
      <c r="AOR255" s="17"/>
      <c r="AOS255" s="17"/>
      <c r="AOT255" s="17"/>
      <c r="AOU255" s="17"/>
      <c r="AOV255" s="17"/>
      <c r="AOW255" s="17"/>
      <c r="AOX255" s="17"/>
      <c r="AOY255" s="17"/>
      <c r="AOZ255" s="17"/>
      <c r="APA255" s="17"/>
      <c r="APB255" s="17"/>
      <c r="APC255" s="17"/>
      <c r="APD255" s="17"/>
      <c r="APE255" s="17"/>
      <c r="APF255" s="17"/>
      <c r="APG255" s="17"/>
      <c r="APH255" s="17"/>
      <c r="API255" s="17"/>
      <c r="APJ255" s="17"/>
      <c r="APK255" s="17"/>
      <c r="APL255" s="17"/>
      <c r="APM255" s="17"/>
      <c r="APN255" s="17"/>
      <c r="APO255" s="17"/>
      <c r="APP255" s="17"/>
      <c r="APQ255" s="17"/>
      <c r="APR255" s="17"/>
      <c r="APS255" s="17"/>
      <c r="APT255" s="17"/>
      <c r="APU255" s="17"/>
      <c r="APV255" s="17"/>
      <c r="APW255" s="17"/>
      <c r="APX255" s="17"/>
      <c r="APY255" s="17"/>
      <c r="APZ255" s="17"/>
      <c r="AQA255" s="17"/>
      <c r="AQB255" s="17"/>
      <c r="AQC255" s="17"/>
      <c r="AQD255" s="17"/>
      <c r="AQE255" s="17"/>
      <c r="AQF255" s="17"/>
      <c r="AQG255" s="17"/>
      <c r="AQH255" s="17"/>
      <c r="AQI255" s="17"/>
      <c r="AQJ255" s="17"/>
      <c r="AQK255" s="17"/>
      <c r="AQL255" s="17"/>
      <c r="AQM255" s="17"/>
      <c r="AQN255" s="17"/>
      <c r="AQO255" s="17"/>
      <c r="AQP255" s="17"/>
      <c r="AQQ255" s="17"/>
      <c r="AQR255" s="17"/>
      <c r="AQS255" s="17"/>
      <c r="AQT255" s="17"/>
      <c r="AQU255" s="17"/>
      <c r="AQV255" s="17"/>
      <c r="AQW255" s="17"/>
      <c r="AQX255" s="17"/>
      <c r="AQY255" s="17"/>
      <c r="AQZ255" s="17"/>
      <c r="ARA255" s="17"/>
      <c r="ARB255" s="17"/>
      <c r="ARC255" s="17"/>
      <c r="ARD255" s="17"/>
      <c r="ARE255" s="17"/>
      <c r="ARF255" s="17"/>
      <c r="ARG255" s="17"/>
      <c r="ARH255" s="17"/>
      <c r="ARI255" s="17"/>
      <c r="ARJ255" s="17"/>
      <c r="ARK255" s="17"/>
      <c r="ARL255" s="17"/>
      <c r="ARM255" s="17"/>
      <c r="ARN255" s="17"/>
      <c r="ARO255" s="17"/>
      <c r="ARP255" s="17"/>
      <c r="ARQ255" s="17"/>
      <c r="ARR255" s="17"/>
      <c r="ARS255" s="17"/>
      <c r="ART255" s="17"/>
      <c r="ARU255" s="17"/>
      <c r="ARV255" s="17"/>
      <c r="ARW255" s="17"/>
      <c r="ARX255" s="17"/>
      <c r="ARY255" s="17"/>
      <c r="ARZ255" s="17"/>
      <c r="ASA255" s="17"/>
      <c r="ASB255" s="17"/>
      <c r="ASC255" s="17"/>
      <c r="ASD255" s="17"/>
      <c r="ASE255" s="17"/>
      <c r="ASF255" s="17"/>
      <c r="ASG255" s="17"/>
      <c r="ASH255" s="17"/>
      <c r="ASI255" s="17"/>
      <c r="ASJ255" s="17"/>
      <c r="ASK255" s="17"/>
      <c r="ASL255" s="17"/>
      <c r="ASM255" s="17"/>
      <c r="ASN255" s="17"/>
      <c r="ASO255" s="17"/>
      <c r="ASP255" s="17"/>
      <c r="ASQ255" s="17"/>
      <c r="ASR255" s="17"/>
      <c r="ASS255" s="17"/>
      <c r="AST255" s="17"/>
      <c r="ASU255" s="17"/>
      <c r="ASV255" s="17"/>
      <c r="ASW255" s="17"/>
      <c r="ASX255" s="17"/>
      <c r="ASY255" s="17"/>
      <c r="ASZ255" s="17"/>
      <c r="ATA255" s="17"/>
      <c r="ATB255" s="17"/>
      <c r="ATC255" s="17"/>
      <c r="ATD255" s="17"/>
      <c r="ATE255" s="17"/>
      <c r="ATF255" s="17"/>
      <c r="ATG255" s="17"/>
      <c r="ATH255" s="17"/>
      <c r="ATI255" s="17"/>
      <c r="ATJ255" s="17"/>
      <c r="ATK255" s="17"/>
      <c r="ATL255" s="17"/>
      <c r="ATM255" s="17"/>
      <c r="ATN255" s="17"/>
      <c r="ATO255" s="17"/>
      <c r="ATP255" s="17"/>
      <c r="ATQ255" s="17"/>
      <c r="ATR255" s="17"/>
      <c r="ATS255" s="17"/>
      <c r="ATT255" s="17"/>
      <c r="ATU255" s="17"/>
      <c r="ATV255" s="17"/>
      <c r="ATW255" s="17"/>
      <c r="ATX255" s="17"/>
      <c r="ATY255" s="17"/>
      <c r="ATZ255" s="17"/>
      <c r="AUA255" s="17"/>
      <c r="AUB255" s="17"/>
      <c r="AUC255" s="17"/>
      <c r="AUD255" s="17"/>
      <c r="AUE255" s="17"/>
      <c r="AUF255" s="17"/>
      <c r="AUG255" s="17"/>
      <c r="AUH255" s="17"/>
      <c r="AUI255" s="17"/>
      <c r="AUJ255" s="17"/>
      <c r="AUK255" s="17"/>
      <c r="AUL255" s="17"/>
      <c r="AUM255" s="17"/>
      <c r="AUN255" s="17"/>
      <c r="AUO255" s="17"/>
      <c r="AUP255" s="17"/>
      <c r="AUQ255" s="17"/>
      <c r="AUR255" s="17"/>
      <c r="AUS255" s="17"/>
      <c r="AUT255" s="17"/>
      <c r="AUU255" s="17"/>
      <c r="AUV255" s="17"/>
      <c r="AUW255" s="17"/>
      <c r="AUX255" s="17"/>
      <c r="AUY255" s="17"/>
      <c r="AUZ255" s="17"/>
      <c r="AVA255" s="17"/>
      <c r="AVB255" s="17"/>
      <c r="AVC255" s="17"/>
      <c r="AVD255" s="17"/>
      <c r="AVE255" s="17"/>
      <c r="AVF255" s="17"/>
      <c r="AVG255" s="17"/>
      <c r="AVH255" s="17"/>
      <c r="AVI255" s="17"/>
      <c r="AVJ255" s="17"/>
      <c r="AVK255" s="17"/>
      <c r="AVL255" s="17"/>
      <c r="AVM255" s="17"/>
      <c r="AVN255" s="17"/>
      <c r="AVO255" s="17"/>
      <c r="AVP255" s="17"/>
      <c r="AVQ255" s="17"/>
      <c r="AVR255" s="17"/>
      <c r="AVS255" s="17"/>
      <c r="AVT255" s="17"/>
      <c r="AVU255" s="17"/>
      <c r="AVV255" s="17"/>
      <c r="AVW255" s="17"/>
      <c r="AVX255" s="17"/>
      <c r="AVY255" s="17"/>
      <c r="AVZ255" s="17"/>
      <c r="AWA255" s="17"/>
      <c r="AWB255" s="17"/>
      <c r="AWC255" s="17"/>
      <c r="AWD255" s="17"/>
      <c r="AWE255" s="17"/>
      <c r="AWF255" s="17"/>
      <c r="AWG255" s="17"/>
      <c r="AWH255" s="17"/>
      <c r="AWI255" s="17"/>
      <c r="AWJ255" s="17"/>
      <c r="AWK255" s="17"/>
      <c r="AWL255" s="17"/>
      <c r="AWM255" s="17"/>
      <c r="AWN255" s="17"/>
      <c r="AWO255" s="17"/>
      <c r="AWP255" s="17"/>
      <c r="AWQ255" s="17"/>
      <c r="AWR255" s="17"/>
      <c r="AWS255" s="17"/>
      <c r="AWT255" s="17"/>
      <c r="AWU255" s="17"/>
      <c r="AWV255" s="17"/>
      <c r="AWW255" s="17"/>
      <c r="AWX255" s="17"/>
      <c r="AWY255" s="17"/>
      <c r="AWZ255" s="17"/>
      <c r="AXA255" s="17"/>
      <c r="AXB255" s="17"/>
      <c r="AXC255" s="17"/>
      <c r="AXD255" s="17"/>
      <c r="AXE255" s="17"/>
      <c r="AXF255" s="17"/>
      <c r="AXG255" s="17"/>
      <c r="AXH255" s="17"/>
      <c r="AXI255" s="17"/>
      <c r="AXJ255" s="17"/>
      <c r="AXK255" s="17"/>
      <c r="AXL255" s="17"/>
      <c r="AXM255" s="17"/>
      <c r="AXN255" s="17"/>
      <c r="AXO255" s="17"/>
      <c r="AXP255" s="17"/>
      <c r="AXQ255" s="17"/>
      <c r="AXR255" s="17"/>
      <c r="AXS255" s="17"/>
      <c r="AXT255" s="17"/>
      <c r="AXU255" s="17"/>
      <c r="AXV255" s="17"/>
      <c r="AXW255" s="17"/>
      <c r="AXX255" s="17"/>
      <c r="AXY255" s="17"/>
      <c r="AXZ255" s="17"/>
      <c r="AYA255" s="17"/>
      <c r="AYB255" s="17"/>
      <c r="AYC255" s="17"/>
      <c r="AYD255" s="17"/>
      <c r="AYE255" s="17"/>
      <c r="AYF255" s="17"/>
      <c r="AYG255" s="17"/>
      <c r="AYH255" s="17"/>
      <c r="AYI255" s="17"/>
      <c r="AYJ255" s="17"/>
      <c r="AYK255" s="17"/>
      <c r="AYL255" s="17"/>
      <c r="AYM255" s="17"/>
      <c r="AYN255" s="17"/>
      <c r="AYO255" s="17"/>
      <c r="AYP255" s="17"/>
      <c r="AYQ255" s="17"/>
      <c r="AYR255" s="17"/>
      <c r="AYS255" s="17"/>
      <c r="AYT255" s="17"/>
      <c r="AYU255" s="17"/>
      <c r="AYV255" s="17"/>
      <c r="AYW255" s="17"/>
      <c r="AYX255" s="17"/>
      <c r="AYY255" s="17"/>
      <c r="AYZ255" s="17"/>
      <c r="AZA255" s="17"/>
      <c r="AZB255" s="17"/>
      <c r="AZC255" s="17"/>
      <c r="AZD255" s="17"/>
      <c r="AZE255" s="17"/>
      <c r="AZF255" s="17"/>
      <c r="AZG255" s="17"/>
      <c r="AZH255" s="17"/>
      <c r="AZI255" s="17"/>
      <c r="AZJ255" s="17"/>
      <c r="AZK255" s="17"/>
      <c r="AZL255" s="17"/>
      <c r="AZM255" s="17"/>
      <c r="AZN255" s="17"/>
      <c r="AZO255" s="17"/>
      <c r="AZP255" s="17"/>
      <c r="AZQ255" s="17"/>
      <c r="AZR255" s="17"/>
      <c r="AZS255" s="17"/>
      <c r="AZT255" s="17"/>
      <c r="AZU255" s="17"/>
      <c r="AZV255" s="17"/>
      <c r="AZW255" s="17"/>
      <c r="AZX255" s="17"/>
      <c r="AZY255" s="17"/>
      <c r="AZZ255" s="17"/>
      <c r="BAA255" s="17"/>
      <c r="BAB255" s="17"/>
      <c r="BAC255" s="17"/>
      <c r="BAD255" s="17"/>
      <c r="BAE255" s="17"/>
      <c r="BAF255" s="17"/>
      <c r="BAG255" s="17"/>
      <c r="BAH255" s="17"/>
      <c r="BAI255" s="17"/>
      <c r="BAJ255" s="17"/>
      <c r="BAK255" s="17"/>
      <c r="BAL255" s="17"/>
      <c r="BAM255" s="17"/>
      <c r="BAN255" s="17"/>
      <c r="BAO255" s="17"/>
      <c r="BAP255" s="17"/>
      <c r="BAQ255" s="17"/>
      <c r="BAR255" s="17"/>
      <c r="BAS255" s="17"/>
      <c r="BAT255" s="17"/>
      <c r="BAU255" s="17"/>
      <c r="BAV255" s="17"/>
      <c r="BAW255" s="17"/>
      <c r="BAX255" s="17"/>
      <c r="BAY255" s="17"/>
      <c r="BAZ255" s="17"/>
      <c r="BBA255" s="17"/>
      <c r="BBB255" s="17"/>
      <c r="BBC255" s="17"/>
      <c r="BBD255" s="17"/>
      <c r="BBE255" s="17"/>
      <c r="BBF255" s="17"/>
      <c r="BBG255" s="17"/>
      <c r="BBH255" s="17"/>
      <c r="BBI255" s="17"/>
      <c r="BBJ255" s="17"/>
      <c r="BBK255" s="17"/>
      <c r="BBL255" s="17"/>
      <c r="BBM255" s="17"/>
      <c r="BBN255" s="17"/>
      <c r="BBO255" s="17"/>
      <c r="BBP255" s="17"/>
      <c r="BBQ255" s="17"/>
      <c r="BBR255" s="17"/>
      <c r="BBS255" s="17"/>
      <c r="BBT255" s="17"/>
      <c r="BBU255" s="17"/>
      <c r="BBV255" s="17"/>
      <c r="BBW255" s="17"/>
      <c r="BBX255" s="17"/>
      <c r="BBY255" s="17"/>
      <c r="BBZ255" s="17"/>
      <c r="BCA255" s="17"/>
      <c r="BCB255" s="17"/>
      <c r="BCC255" s="17"/>
      <c r="BCD255" s="17"/>
      <c r="BCE255" s="17"/>
      <c r="BCF255" s="17"/>
      <c r="BCG255" s="17"/>
      <c r="BCH255" s="17"/>
      <c r="BCI255" s="17"/>
      <c r="BCJ255" s="17"/>
      <c r="BCK255" s="17"/>
      <c r="BCL255" s="17"/>
      <c r="BCM255" s="17"/>
      <c r="BCN255" s="17"/>
      <c r="BCO255" s="17"/>
      <c r="BCP255" s="17"/>
      <c r="BCQ255" s="17"/>
      <c r="BCR255" s="17"/>
      <c r="BCS255" s="17"/>
      <c r="BCT255" s="17"/>
      <c r="BCU255" s="17"/>
      <c r="BCV255" s="17"/>
      <c r="BCW255" s="17"/>
      <c r="BCX255" s="17"/>
      <c r="BCY255" s="17"/>
      <c r="BCZ255" s="17"/>
      <c r="BDA255" s="17"/>
      <c r="BDB255" s="17"/>
      <c r="BDC255" s="17"/>
      <c r="BDD255" s="17"/>
      <c r="BDE255" s="17"/>
      <c r="BDF255" s="17"/>
      <c r="BDG255" s="17"/>
      <c r="BDH255" s="17"/>
      <c r="BDI255" s="17"/>
      <c r="BDJ255" s="17"/>
      <c r="BDK255" s="17"/>
      <c r="BDL255" s="17"/>
      <c r="BDM255" s="17"/>
      <c r="BDN255" s="17"/>
      <c r="BDO255" s="17"/>
      <c r="BDP255" s="17"/>
      <c r="BDQ255" s="17"/>
      <c r="BDR255" s="17"/>
      <c r="BDS255" s="17"/>
      <c r="BDT255" s="17"/>
      <c r="BDU255" s="17"/>
      <c r="BDV255" s="17"/>
      <c r="BDW255" s="17"/>
      <c r="BDX255" s="17"/>
      <c r="BDY255" s="17"/>
      <c r="BDZ255" s="17"/>
      <c r="BEA255" s="17"/>
      <c r="BEB255" s="17"/>
      <c r="BEC255" s="17"/>
      <c r="BED255" s="17"/>
      <c r="BEE255" s="17"/>
      <c r="BEF255" s="17"/>
      <c r="BEG255" s="17"/>
      <c r="BEH255" s="17"/>
      <c r="BEI255" s="17"/>
      <c r="BEJ255" s="17"/>
      <c r="BEK255" s="17"/>
      <c r="BEL255" s="17"/>
      <c r="BEM255" s="17"/>
      <c r="BEN255" s="17"/>
      <c r="BEO255" s="17"/>
      <c r="BEP255" s="17"/>
      <c r="BEQ255" s="17"/>
      <c r="BER255" s="17"/>
      <c r="BES255" s="17"/>
      <c r="BET255" s="17"/>
      <c r="BEU255" s="17"/>
      <c r="BEV255" s="17"/>
      <c r="BEW255" s="17"/>
      <c r="BEX255" s="17"/>
      <c r="BEY255" s="17"/>
      <c r="BEZ255" s="17"/>
      <c r="BFA255" s="17"/>
      <c r="BFB255" s="17"/>
      <c r="BFC255" s="17"/>
      <c r="BFD255" s="17"/>
      <c r="BFE255" s="17"/>
      <c r="BFF255" s="17"/>
      <c r="BFG255" s="17"/>
      <c r="BFH255" s="17"/>
      <c r="BFI255" s="17"/>
      <c r="BFJ255" s="17"/>
      <c r="BFK255" s="17"/>
      <c r="BFL255" s="17"/>
      <c r="BFM255" s="17"/>
      <c r="BFN255" s="17"/>
      <c r="BFO255" s="17"/>
      <c r="BFP255" s="17"/>
      <c r="BFQ255" s="17"/>
      <c r="BFR255" s="17"/>
      <c r="BFS255" s="17"/>
      <c r="BFT255" s="17"/>
      <c r="BFU255" s="17"/>
      <c r="BFV255" s="17"/>
      <c r="BFW255" s="17"/>
      <c r="BFX255" s="17"/>
      <c r="BFY255" s="17"/>
      <c r="BFZ255" s="17"/>
      <c r="BGA255" s="17"/>
      <c r="BGB255" s="17"/>
      <c r="BGC255" s="17"/>
      <c r="BGD255" s="17"/>
      <c r="BGE255" s="17"/>
      <c r="BGF255" s="17"/>
      <c r="BGG255" s="17"/>
      <c r="BGH255" s="17"/>
      <c r="BGI255" s="17"/>
      <c r="BGJ255" s="17"/>
      <c r="BGK255" s="17"/>
      <c r="BGL255" s="17"/>
      <c r="BGM255" s="17"/>
      <c r="BGN255" s="17"/>
      <c r="BGO255" s="17"/>
      <c r="BGP255" s="17"/>
      <c r="BGQ255" s="17"/>
      <c r="BGR255" s="17"/>
      <c r="BGS255" s="17"/>
      <c r="BGT255" s="17"/>
      <c r="BGU255" s="17"/>
      <c r="BGV255" s="17"/>
      <c r="BGW255" s="17"/>
      <c r="BGX255" s="17"/>
      <c r="BGY255" s="17"/>
      <c r="BGZ255" s="17"/>
      <c r="BHA255" s="17"/>
      <c r="BHB255" s="17"/>
      <c r="BHC255" s="17"/>
      <c r="BHD255" s="17"/>
      <c r="BHE255" s="17"/>
      <c r="BHF255" s="17"/>
      <c r="BHG255" s="17"/>
      <c r="BHH255" s="17"/>
      <c r="BHI255" s="17"/>
      <c r="BHJ255" s="17"/>
      <c r="BHK255" s="17"/>
      <c r="BHL255" s="17"/>
      <c r="BHM255" s="17"/>
      <c r="BHN255" s="17"/>
      <c r="BHO255" s="17"/>
      <c r="BHP255" s="17"/>
      <c r="BHQ255" s="17"/>
      <c r="BHR255" s="17"/>
      <c r="BHS255" s="17"/>
      <c r="BHT255" s="17"/>
      <c r="BHU255" s="17"/>
      <c r="BHV255" s="17"/>
      <c r="BHW255" s="17"/>
      <c r="BHX255" s="17"/>
      <c r="BHY255" s="17"/>
      <c r="BHZ255" s="17"/>
      <c r="BIA255" s="17"/>
      <c r="BIB255" s="17"/>
      <c r="BIC255" s="17"/>
      <c r="BID255" s="17"/>
      <c r="BIE255" s="17"/>
      <c r="BIF255" s="17"/>
      <c r="BIG255" s="17"/>
      <c r="BIH255" s="17"/>
      <c r="BII255" s="17"/>
      <c r="BIJ255" s="17"/>
      <c r="BIK255" s="17"/>
      <c r="BIL255" s="17"/>
      <c r="BIM255" s="17"/>
      <c r="BIN255" s="17"/>
      <c r="BIO255" s="17"/>
      <c r="BIP255" s="17"/>
      <c r="BIQ255" s="17"/>
      <c r="BIR255" s="17"/>
      <c r="BIS255" s="17"/>
      <c r="BIT255" s="17"/>
      <c r="BIU255" s="17"/>
      <c r="BIV255" s="17"/>
      <c r="BIW255" s="17"/>
      <c r="BIX255" s="17"/>
      <c r="BIY255" s="17"/>
      <c r="BIZ255" s="17"/>
      <c r="BJA255" s="17"/>
      <c r="BJB255" s="17"/>
      <c r="BJC255" s="17"/>
      <c r="BJD255" s="17"/>
      <c r="BJE255" s="17"/>
      <c r="BJF255" s="17"/>
      <c r="BJG255" s="17"/>
      <c r="BJH255" s="17"/>
      <c r="BJI255" s="17"/>
      <c r="BJJ255" s="17"/>
      <c r="BJK255" s="17"/>
      <c r="BJL255" s="17"/>
      <c r="BJM255" s="17"/>
      <c r="BJN255" s="17"/>
      <c r="BJO255" s="17"/>
      <c r="BJP255" s="17"/>
      <c r="BJQ255" s="17"/>
      <c r="BJR255" s="17"/>
      <c r="BJS255" s="17"/>
      <c r="BJT255" s="17"/>
      <c r="BJU255" s="17"/>
      <c r="BJV255" s="17"/>
      <c r="BJW255" s="17"/>
      <c r="BJX255" s="17"/>
      <c r="BJY255" s="17"/>
      <c r="BJZ255" s="17"/>
      <c r="BKA255" s="17"/>
      <c r="BKB255" s="17"/>
      <c r="BKC255" s="17"/>
      <c r="BKD255" s="17"/>
      <c r="BKE255" s="17"/>
      <c r="BKF255" s="17"/>
      <c r="BKG255" s="17"/>
      <c r="BKH255" s="17"/>
      <c r="BKI255" s="17"/>
      <c r="BKJ255" s="17"/>
      <c r="BKK255" s="17"/>
      <c r="BKL255" s="17"/>
      <c r="BKM255" s="17"/>
      <c r="BKN255" s="17"/>
      <c r="BKO255" s="17"/>
      <c r="BKP255" s="17"/>
      <c r="BKQ255" s="17"/>
      <c r="BKR255" s="17"/>
      <c r="BKS255" s="17"/>
      <c r="BKT255" s="17"/>
      <c r="BKU255" s="17"/>
      <c r="BKV255" s="17"/>
      <c r="BKW255" s="17"/>
      <c r="BKX255" s="17"/>
      <c r="BKY255" s="17"/>
      <c r="BKZ255" s="17"/>
      <c r="BLA255" s="17"/>
      <c r="BLB255" s="17"/>
      <c r="BLC255" s="17"/>
      <c r="BLD255" s="17"/>
      <c r="BLE255" s="17"/>
      <c r="BLF255" s="17"/>
      <c r="BLG255" s="17"/>
      <c r="BLH255" s="17"/>
      <c r="BLI255" s="17"/>
      <c r="BLJ255" s="17"/>
      <c r="BLK255" s="17"/>
      <c r="BLL255" s="17"/>
      <c r="BLM255" s="17"/>
      <c r="BLN255" s="17"/>
      <c r="BLO255" s="17"/>
      <c r="BLP255" s="17"/>
      <c r="BLQ255" s="17"/>
      <c r="BLR255" s="17"/>
      <c r="BLS255" s="17"/>
      <c r="BLT255" s="17"/>
      <c r="BLU255" s="17"/>
      <c r="BLV255" s="17"/>
      <c r="BLW255" s="17"/>
      <c r="BLX255" s="17"/>
      <c r="BLY255" s="17"/>
      <c r="BLZ255" s="17"/>
      <c r="BMA255" s="17"/>
      <c r="BMB255" s="17"/>
      <c r="BMC255" s="17"/>
      <c r="BMD255" s="17"/>
      <c r="BME255" s="17"/>
      <c r="BMF255" s="17"/>
      <c r="BMG255" s="17"/>
      <c r="BMH255" s="17"/>
      <c r="BMI255" s="17"/>
      <c r="BMJ255" s="17"/>
      <c r="BMK255" s="17"/>
      <c r="BML255" s="17"/>
      <c r="BMM255" s="17"/>
      <c r="BMN255" s="17"/>
      <c r="BMO255" s="17"/>
      <c r="BMP255" s="17"/>
      <c r="BMQ255" s="17"/>
      <c r="BMR255" s="17"/>
      <c r="BMS255" s="17"/>
      <c r="BMT255" s="17"/>
      <c r="BMU255" s="17"/>
      <c r="BMV255" s="17"/>
      <c r="BMW255" s="17"/>
      <c r="BMX255" s="17"/>
      <c r="BMY255" s="17"/>
      <c r="BMZ255" s="17"/>
      <c r="BNA255" s="17"/>
      <c r="BNB255" s="17"/>
      <c r="BNC255" s="17"/>
      <c r="BND255" s="17"/>
      <c r="BNE255" s="17"/>
      <c r="BNF255" s="17"/>
      <c r="BNG255" s="17"/>
      <c r="BNH255" s="17"/>
      <c r="BNI255" s="17"/>
      <c r="BNJ255" s="17"/>
      <c r="BNK255" s="17"/>
      <c r="BNL255" s="17"/>
      <c r="BNM255" s="17"/>
      <c r="BNN255" s="17"/>
      <c r="BNO255" s="17"/>
      <c r="BNP255" s="17"/>
      <c r="BNQ255" s="17"/>
      <c r="BNR255" s="17"/>
      <c r="BNS255" s="17"/>
      <c r="BNT255" s="17"/>
      <c r="BNU255" s="17"/>
      <c r="BNV255" s="17"/>
      <c r="BNW255" s="17"/>
      <c r="BNX255" s="17"/>
      <c r="BNY255" s="17"/>
      <c r="BNZ255" s="17"/>
      <c r="BOA255" s="17"/>
      <c r="BOB255" s="17"/>
      <c r="BOC255" s="17"/>
      <c r="BOD255" s="17"/>
      <c r="BOE255" s="17"/>
      <c r="BOF255" s="17"/>
      <c r="BOG255" s="17"/>
      <c r="BOH255" s="17"/>
      <c r="BOI255" s="17"/>
      <c r="BOJ255" s="17"/>
      <c r="BOK255" s="17"/>
      <c r="BOL255" s="17"/>
      <c r="BOM255" s="17"/>
      <c r="BON255" s="17"/>
      <c r="BOO255" s="17"/>
      <c r="BOP255" s="17"/>
      <c r="BOQ255" s="17"/>
      <c r="BOR255" s="17"/>
      <c r="BOS255" s="17"/>
      <c r="BOT255" s="17"/>
      <c r="BOU255" s="17"/>
      <c r="BOV255" s="17"/>
      <c r="BOW255" s="17"/>
      <c r="BOX255" s="17"/>
      <c r="BOY255" s="17"/>
      <c r="BOZ255" s="17"/>
      <c r="BPA255" s="17"/>
      <c r="BPB255" s="17"/>
      <c r="BPC255" s="17"/>
      <c r="BPD255" s="17"/>
      <c r="BPE255" s="17"/>
      <c r="BPF255" s="17"/>
      <c r="BPG255" s="17"/>
      <c r="BPH255" s="17"/>
      <c r="BPI255" s="17"/>
      <c r="BPJ255" s="17"/>
      <c r="BPK255" s="17"/>
      <c r="BPL255" s="17"/>
      <c r="BPM255" s="17"/>
      <c r="BPN255" s="17"/>
      <c r="BPO255" s="17"/>
      <c r="BPP255" s="17"/>
      <c r="BPQ255" s="17"/>
      <c r="BPR255" s="17"/>
      <c r="BPS255" s="17"/>
      <c r="BPT255" s="17"/>
      <c r="BPU255" s="17"/>
      <c r="BPV255" s="17"/>
      <c r="BPW255" s="17"/>
      <c r="BPX255" s="17"/>
      <c r="BPY255" s="17"/>
      <c r="BPZ255" s="17"/>
      <c r="BQA255" s="17"/>
      <c r="BQB255" s="17"/>
      <c r="BQC255" s="17"/>
      <c r="BQD255" s="17"/>
      <c r="BQE255" s="17"/>
      <c r="BQF255" s="17"/>
      <c r="BQG255" s="17"/>
      <c r="BQH255" s="17"/>
      <c r="BQI255" s="17"/>
      <c r="BQJ255" s="17"/>
      <c r="BQK255" s="17"/>
      <c r="BQL255" s="17"/>
      <c r="BQM255" s="17"/>
      <c r="BQN255" s="17"/>
      <c r="BQO255" s="17"/>
      <c r="BQP255" s="17"/>
      <c r="BQQ255" s="17"/>
      <c r="BQR255" s="17"/>
      <c r="BQS255" s="17"/>
      <c r="BQT255" s="17"/>
      <c r="BQU255" s="17"/>
      <c r="BQV255" s="17"/>
      <c r="BQW255" s="17"/>
      <c r="BQX255" s="17"/>
      <c r="BQY255" s="17"/>
      <c r="BQZ255" s="17"/>
      <c r="BRA255" s="17"/>
      <c r="BRB255" s="17"/>
      <c r="BRC255" s="17"/>
      <c r="BRD255" s="17"/>
      <c r="BRE255" s="17"/>
      <c r="BRF255" s="17"/>
      <c r="BRG255" s="17"/>
      <c r="BRH255" s="17"/>
      <c r="BRI255" s="17"/>
      <c r="BRJ255" s="17"/>
      <c r="BRK255" s="17"/>
      <c r="BRL255" s="17"/>
      <c r="BRM255" s="17"/>
      <c r="BRN255" s="17"/>
      <c r="BRO255" s="17"/>
      <c r="BRP255" s="17"/>
      <c r="BRQ255" s="17"/>
      <c r="BRR255" s="17"/>
      <c r="BRS255" s="17"/>
      <c r="BRT255" s="17"/>
      <c r="BRU255" s="17"/>
      <c r="BRV255" s="17"/>
      <c r="BRW255" s="17"/>
      <c r="BRX255" s="17"/>
      <c r="BRY255" s="17"/>
      <c r="BRZ255" s="17"/>
      <c r="BSA255" s="17"/>
      <c r="BSB255" s="17"/>
      <c r="BSC255" s="17"/>
      <c r="BSD255" s="17"/>
      <c r="BSE255" s="17"/>
      <c r="BSF255" s="17"/>
      <c r="BSG255" s="17"/>
      <c r="BSH255" s="17"/>
      <c r="BSI255" s="17"/>
      <c r="BSJ255" s="17"/>
      <c r="BSK255" s="17"/>
      <c r="BSL255" s="17"/>
      <c r="BSM255" s="17"/>
      <c r="BSN255" s="17"/>
      <c r="BSO255" s="17"/>
      <c r="BSP255" s="17"/>
      <c r="BSQ255" s="17"/>
      <c r="BSR255" s="17"/>
      <c r="BSS255" s="17"/>
      <c r="BST255" s="17"/>
      <c r="BSU255" s="17"/>
      <c r="BSV255" s="17"/>
      <c r="BSW255" s="17"/>
      <c r="BSX255" s="17"/>
      <c r="BSY255" s="17"/>
      <c r="BSZ255" s="17"/>
      <c r="BTA255" s="17"/>
      <c r="BTB255" s="17"/>
      <c r="BTC255" s="17"/>
      <c r="BTD255" s="17"/>
      <c r="BTE255" s="17"/>
      <c r="BTF255" s="17"/>
      <c r="BTG255" s="17"/>
      <c r="BTH255" s="17"/>
      <c r="BTI255" s="17"/>
      <c r="BTJ255" s="17"/>
      <c r="BTK255" s="17"/>
      <c r="BTL255" s="17"/>
      <c r="BTM255" s="17"/>
      <c r="BTN255" s="17"/>
      <c r="BTO255" s="17"/>
      <c r="BTP255" s="17"/>
      <c r="BTQ255" s="17"/>
      <c r="BTR255" s="17"/>
      <c r="BTS255" s="17"/>
      <c r="BTT255" s="17"/>
      <c r="BTU255" s="17"/>
      <c r="BTV255" s="17"/>
      <c r="BTW255" s="17"/>
      <c r="BTX255" s="17"/>
      <c r="BTY255" s="17"/>
      <c r="BTZ255" s="17"/>
      <c r="BUA255" s="17"/>
      <c r="BUB255" s="17"/>
      <c r="BUC255" s="17"/>
      <c r="BUD255" s="17"/>
      <c r="BUE255" s="17"/>
      <c r="BUF255" s="17"/>
      <c r="BUG255" s="17"/>
      <c r="BUH255" s="17"/>
      <c r="BUI255" s="17"/>
      <c r="BUJ255" s="17"/>
      <c r="BUK255" s="17"/>
      <c r="BUL255" s="17"/>
      <c r="BUM255" s="17"/>
      <c r="BUN255" s="17"/>
      <c r="BUO255" s="17"/>
      <c r="BUP255" s="17"/>
      <c r="BUQ255" s="17"/>
      <c r="BUR255" s="17"/>
      <c r="BUS255" s="17"/>
      <c r="BUT255" s="17"/>
      <c r="BUU255" s="17"/>
      <c r="BUV255" s="17"/>
      <c r="BUW255" s="17"/>
      <c r="BUX255" s="17"/>
      <c r="BUY255" s="17"/>
      <c r="BUZ255" s="17"/>
      <c r="BVA255" s="17"/>
      <c r="BVB255" s="17"/>
      <c r="BVC255" s="17"/>
      <c r="BVD255" s="17"/>
      <c r="BVE255" s="17"/>
      <c r="BVF255" s="17"/>
      <c r="BVG255" s="17"/>
      <c r="BVH255" s="17"/>
      <c r="BVI255" s="17"/>
      <c r="BVJ255" s="17"/>
      <c r="BVK255" s="17"/>
      <c r="BVL255" s="17"/>
      <c r="BVM255" s="17"/>
      <c r="BVN255" s="17"/>
      <c r="BVO255" s="17"/>
      <c r="BVP255" s="17"/>
      <c r="BVQ255" s="17"/>
      <c r="BVR255" s="17"/>
      <c r="BVS255" s="17"/>
      <c r="BVT255" s="17"/>
      <c r="BVU255" s="17"/>
      <c r="BVV255" s="17"/>
      <c r="BVW255" s="17"/>
      <c r="BVX255" s="17"/>
      <c r="BVY255" s="17"/>
      <c r="BVZ255" s="17"/>
      <c r="BWA255" s="17"/>
      <c r="BWB255" s="17"/>
      <c r="BWC255" s="17"/>
      <c r="BWD255" s="17"/>
      <c r="BWE255" s="17"/>
      <c r="BWF255" s="17"/>
      <c r="BWG255" s="17"/>
      <c r="BWH255" s="17"/>
      <c r="BWI255" s="17"/>
      <c r="BWJ255" s="17"/>
      <c r="BWK255" s="17"/>
      <c r="BWL255" s="17"/>
      <c r="BWM255" s="17"/>
      <c r="BWN255" s="17"/>
      <c r="BWO255" s="17"/>
      <c r="BWP255" s="17"/>
      <c r="BWQ255" s="17"/>
      <c r="BWR255" s="17"/>
      <c r="BWS255" s="17"/>
      <c r="BWT255" s="17"/>
      <c r="BWU255" s="17"/>
      <c r="BWV255" s="17"/>
      <c r="BWW255" s="17"/>
      <c r="BWX255" s="17"/>
      <c r="BWY255" s="17"/>
      <c r="BWZ255" s="17"/>
      <c r="BXA255" s="17"/>
      <c r="BXB255" s="17"/>
      <c r="BXC255" s="17"/>
      <c r="BXD255" s="17"/>
      <c r="BXE255" s="17"/>
      <c r="BXF255" s="17"/>
      <c r="BXG255" s="17"/>
      <c r="BXH255" s="17"/>
      <c r="BXI255" s="17"/>
      <c r="BXJ255" s="17"/>
      <c r="BXK255" s="17"/>
      <c r="BXL255" s="17"/>
      <c r="BXM255" s="17"/>
      <c r="BXN255" s="17"/>
      <c r="BXO255" s="17"/>
      <c r="BXP255" s="17"/>
      <c r="BXQ255" s="17"/>
      <c r="BXR255" s="17"/>
      <c r="BXS255" s="17"/>
      <c r="BXT255" s="17"/>
      <c r="BXU255" s="17"/>
      <c r="BXV255" s="17"/>
      <c r="BXW255" s="17"/>
      <c r="BXX255" s="17"/>
      <c r="BXY255" s="17"/>
      <c r="BXZ255" s="17"/>
      <c r="BYA255" s="17"/>
      <c r="BYB255" s="17"/>
      <c r="BYC255" s="17"/>
      <c r="BYD255" s="17"/>
      <c r="BYE255" s="17"/>
      <c r="BYF255" s="17"/>
      <c r="BYG255" s="17"/>
      <c r="BYH255" s="17"/>
      <c r="BYI255" s="17"/>
      <c r="BYJ255" s="17"/>
      <c r="BYK255" s="17"/>
      <c r="BYL255" s="17"/>
      <c r="BYM255" s="17"/>
      <c r="BYN255" s="17"/>
      <c r="BYO255" s="17"/>
      <c r="BYP255" s="17"/>
      <c r="BYQ255" s="17"/>
      <c r="BYR255" s="17"/>
      <c r="BYS255" s="17"/>
      <c r="BYT255" s="17"/>
      <c r="BYU255" s="17"/>
      <c r="BYV255" s="17"/>
      <c r="BYW255" s="17"/>
      <c r="BYX255" s="17"/>
      <c r="BYY255" s="17"/>
      <c r="BYZ255" s="17"/>
      <c r="BZA255" s="17"/>
      <c r="BZB255" s="17"/>
      <c r="BZC255" s="17"/>
      <c r="BZD255" s="17"/>
      <c r="BZE255" s="17"/>
      <c r="BZF255" s="17"/>
      <c r="BZG255" s="17"/>
      <c r="BZH255" s="17"/>
      <c r="BZI255" s="17"/>
      <c r="BZJ255" s="17"/>
      <c r="BZK255" s="17"/>
      <c r="BZL255" s="17"/>
      <c r="BZM255" s="17"/>
      <c r="BZN255" s="17"/>
      <c r="BZO255" s="17"/>
      <c r="BZP255" s="17"/>
      <c r="BZQ255" s="17"/>
      <c r="BZR255" s="17"/>
      <c r="BZS255" s="17"/>
      <c r="BZT255" s="17"/>
      <c r="BZU255" s="17"/>
      <c r="BZV255" s="17"/>
      <c r="BZW255" s="17"/>
      <c r="BZX255" s="17"/>
      <c r="BZY255" s="17"/>
      <c r="BZZ255" s="17"/>
      <c r="CAA255" s="17"/>
      <c r="CAB255" s="17"/>
      <c r="CAC255" s="17"/>
      <c r="CAD255" s="17"/>
      <c r="CAE255" s="17"/>
      <c r="CAF255" s="17"/>
      <c r="CAG255" s="17"/>
      <c r="CAH255" s="17"/>
      <c r="CAI255" s="17"/>
      <c r="CAJ255" s="17"/>
      <c r="CAK255" s="17"/>
      <c r="CAL255" s="17"/>
      <c r="CAM255" s="17"/>
      <c r="CAN255" s="17"/>
      <c r="CAO255" s="17"/>
      <c r="CAP255" s="17"/>
      <c r="CAQ255" s="17"/>
      <c r="CAR255" s="17"/>
      <c r="CAS255" s="17"/>
      <c r="CAT255" s="17"/>
      <c r="CAU255" s="17"/>
      <c r="CAV255" s="17"/>
      <c r="CAW255" s="17"/>
      <c r="CAX255" s="17"/>
      <c r="CAY255" s="17"/>
      <c r="CAZ255" s="17"/>
      <c r="CBA255" s="17"/>
      <c r="CBB255" s="17"/>
      <c r="CBC255" s="17"/>
      <c r="CBD255" s="17"/>
      <c r="CBE255" s="17"/>
      <c r="CBF255" s="17"/>
      <c r="CBG255" s="17"/>
      <c r="CBH255" s="17"/>
      <c r="CBI255" s="17"/>
      <c r="CBJ255" s="17"/>
      <c r="CBK255" s="17"/>
      <c r="CBL255" s="17"/>
      <c r="CBM255" s="17"/>
      <c r="CBN255" s="17"/>
      <c r="CBO255" s="17"/>
      <c r="CBP255" s="17"/>
      <c r="CBQ255" s="17"/>
      <c r="CBR255" s="17"/>
      <c r="CBS255" s="17"/>
      <c r="CBT255" s="17"/>
      <c r="CBU255" s="17"/>
      <c r="CBV255" s="17"/>
      <c r="CBW255" s="17"/>
      <c r="CBX255" s="17"/>
      <c r="CBY255" s="17"/>
      <c r="CBZ255" s="17"/>
      <c r="CCA255" s="17"/>
      <c r="CCB255" s="17"/>
      <c r="CCC255" s="17"/>
      <c r="CCD255" s="17"/>
      <c r="CCE255" s="17"/>
      <c r="CCF255" s="17"/>
      <c r="CCG255" s="17"/>
      <c r="CCH255" s="17"/>
      <c r="CCI255" s="17"/>
      <c r="CCJ255" s="17"/>
      <c r="CCK255" s="17"/>
      <c r="CCL255" s="17"/>
      <c r="CCM255" s="17"/>
      <c r="CCN255" s="17"/>
      <c r="CCO255" s="17"/>
      <c r="CCP255" s="17"/>
      <c r="CCQ255" s="17"/>
      <c r="CCR255" s="17"/>
      <c r="CCS255" s="17"/>
      <c r="CCT255" s="17"/>
      <c r="CCU255" s="17"/>
      <c r="CCV255" s="17"/>
      <c r="CCW255" s="17"/>
      <c r="CCX255" s="17"/>
      <c r="CCY255" s="17"/>
      <c r="CCZ255" s="17"/>
      <c r="CDA255" s="17"/>
      <c r="CDB255" s="17"/>
      <c r="CDC255" s="17"/>
      <c r="CDD255" s="17"/>
      <c r="CDE255" s="17"/>
      <c r="CDF255" s="17"/>
      <c r="CDG255" s="17"/>
      <c r="CDH255" s="17"/>
      <c r="CDI255" s="17"/>
      <c r="CDJ255" s="17"/>
      <c r="CDK255" s="17"/>
      <c r="CDL255" s="17"/>
      <c r="CDM255" s="17"/>
      <c r="CDN255" s="17"/>
      <c r="CDO255" s="17"/>
      <c r="CDP255" s="17"/>
      <c r="CDQ255" s="17"/>
      <c r="CDR255" s="17"/>
      <c r="CDS255" s="17"/>
      <c r="CDT255" s="17"/>
      <c r="CDU255" s="17"/>
    </row>
    <row r="256">
      <c r="A256" s="14" t="s">
        <v>2552</v>
      </c>
      <c r="B256" s="14" t="s">
        <v>4647</v>
      </c>
      <c r="C256" s="14" t="s">
        <v>2554</v>
      </c>
      <c r="D256" s="14" t="s">
        <v>2555</v>
      </c>
      <c r="E256" s="14" t="s">
        <v>4648</v>
      </c>
      <c r="F256" s="14" t="s">
        <v>2835</v>
      </c>
      <c r="I256" s="14" t="s">
        <v>4649</v>
      </c>
      <c r="J256" s="14" t="s">
        <v>2618</v>
      </c>
      <c r="K256" s="14" t="s">
        <v>2619</v>
      </c>
      <c r="L256" s="14" t="s">
        <v>2658</v>
      </c>
      <c r="M256" s="16">
        <v>1.0</v>
      </c>
      <c r="N256" s="14" t="s">
        <v>2690</v>
      </c>
      <c r="O256" s="14" t="s">
        <v>2690</v>
      </c>
      <c r="P256" s="14" t="s">
        <v>2690</v>
      </c>
      <c r="Q256" s="16">
        <v>11.0</v>
      </c>
      <c r="R256" s="16">
        <v>4104554.0</v>
      </c>
      <c r="S256" s="16">
        <v>4104554.0</v>
      </c>
      <c r="T256" s="14" t="s">
        <v>2631</v>
      </c>
      <c r="U256" s="14" t="s">
        <v>2630</v>
      </c>
      <c r="V256" s="14" t="s">
        <v>4650</v>
      </c>
      <c r="W256" s="14" t="s">
        <v>4651</v>
      </c>
      <c r="X256" s="16">
        <v>0.15</v>
      </c>
      <c r="Y256" s="17"/>
      <c r="Z256" s="16">
        <v>22.0</v>
      </c>
      <c r="AA256" s="16">
        <v>124.0</v>
      </c>
      <c r="AB256" s="17"/>
      <c r="AC256" s="16">
        <v>139.0</v>
      </c>
      <c r="AD256" s="16">
        <v>5399.0</v>
      </c>
      <c r="AE256" s="22">
        <v>45577.0</v>
      </c>
      <c r="AF256" s="17"/>
      <c r="AG256" s="14" t="s">
        <v>2876</v>
      </c>
      <c r="AI256" s="17"/>
      <c r="AJ256" s="17"/>
      <c r="AK256" s="17"/>
      <c r="AL256" s="16">
        <v>68.0</v>
      </c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4" t="s">
        <v>2242</v>
      </c>
      <c r="BB256" s="17"/>
      <c r="BC256" s="17"/>
      <c r="BD256" s="17"/>
      <c r="BE256" s="17"/>
      <c r="BF256" s="14" t="s">
        <v>2574</v>
      </c>
      <c r="BG256" s="16">
        <v>1.0</v>
      </c>
      <c r="BH256" s="14" t="s">
        <v>2564</v>
      </c>
      <c r="BI256" s="14" t="s">
        <v>2565</v>
      </c>
      <c r="BJ256" s="14" t="s">
        <v>2566</v>
      </c>
      <c r="BK256" s="17"/>
      <c r="BL256" s="17"/>
      <c r="BM256" s="16">
        <v>180.833333</v>
      </c>
      <c r="BN256" s="17"/>
      <c r="BO256" s="17"/>
      <c r="BP256" s="17"/>
      <c r="BQ256" s="17"/>
      <c r="BR256" s="17"/>
      <c r="BS256" s="16">
        <v>0.0264</v>
      </c>
      <c r="BT256" s="16">
        <v>0.32876352</v>
      </c>
      <c r="BU256" s="14" t="s">
        <v>2567</v>
      </c>
      <c r="BV256" s="14" t="s">
        <v>2568</v>
      </c>
      <c r="BW256" s="17"/>
      <c r="BX256" s="16">
        <v>7.0</v>
      </c>
      <c r="BY256" s="14" t="s">
        <v>2570</v>
      </c>
      <c r="BZ256" s="16">
        <v>10.0</v>
      </c>
      <c r="CA256" s="16">
        <v>-25158.0</v>
      </c>
      <c r="CB256" s="16">
        <v>0.0</v>
      </c>
      <c r="CC256" s="16">
        <v>0.32876352</v>
      </c>
      <c r="CD256" s="14" t="s">
        <v>2571</v>
      </c>
      <c r="CE256" s="16">
        <v>0.32876352</v>
      </c>
      <c r="CF256" s="14" t="s">
        <v>2572</v>
      </c>
      <c r="CG256" s="14" t="s">
        <v>2704</v>
      </c>
      <c r="CH256" s="19">
        <v>40540.0</v>
      </c>
      <c r="CI256" s="14" t="s">
        <v>2573</v>
      </c>
      <c r="CJ256" s="17"/>
      <c r="CK256" s="14" t="s">
        <v>2574</v>
      </c>
      <c r="CL256" s="14" t="s">
        <v>2575</v>
      </c>
      <c r="CM256" s="20">
        <v>2410662.0</v>
      </c>
      <c r="CN256" s="14" t="s">
        <v>2575</v>
      </c>
      <c r="CO256" s="14" t="s">
        <v>2563</v>
      </c>
      <c r="CP256" s="14" t="s">
        <v>2563</v>
      </c>
      <c r="CQ256" s="16">
        <v>0.2695</v>
      </c>
      <c r="CR256" s="16">
        <v>0.04</v>
      </c>
      <c r="CS256" s="17"/>
      <c r="CT256" s="14" t="s">
        <v>4652</v>
      </c>
      <c r="CU256" s="14" t="s">
        <v>2577</v>
      </c>
      <c r="CV256" s="14" t="s">
        <v>2706</v>
      </c>
      <c r="CW256" s="14" t="s">
        <v>2609</v>
      </c>
      <c r="CX256" s="14" t="s">
        <v>2580</v>
      </c>
      <c r="CY256" s="16">
        <v>0.32876352</v>
      </c>
      <c r="CZ256" s="14" t="s">
        <v>2581</v>
      </c>
      <c r="DB256" s="14" t="s">
        <v>2574</v>
      </c>
      <c r="DC256" s="14" t="s">
        <v>2708</v>
      </c>
      <c r="DD256" s="14" t="s">
        <v>2582</v>
      </c>
      <c r="DE256" s="14" t="s">
        <v>2574</v>
      </c>
      <c r="DF256" s="14" t="s">
        <v>2563</v>
      </c>
      <c r="DG256" s="14" t="s">
        <v>3509</v>
      </c>
      <c r="DH256" s="14" t="s">
        <v>4653</v>
      </c>
      <c r="DI256" s="14" t="s">
        <v>2585</v>
      </c>
      <c r="DJ256" s="14" t="s">
        <v>2586</v>
      </c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  <c r="KL256" s="17"/>
      <c r="KM256" s="17"/>
      <c r="KN256" s="17"/>
      <c r="KO256" s="17"/>
      <c r="KP256" s="17"/>
      <c r="KQ256" s="17"/>
      <c r="KR256" s="17"/>
      <c r="KS256" s="17"/>
      <c r="KT256" s="17"/>
      <c r="KU256" s="17"/>
      <c r="KV256" s="17"/>
      <c r="KW256" s="17"/>
      <c r="KX256" s="17"/>
      <c r="KY256" s="17"/>
      <c r="KZ256" s="17"/>
      <c r="LA256" s="17"/>
      <c r="LB256" s="17"/>
      <c r="LC256" s="17"/>
      <c r="LD256" s="17"/>
      <c r="LE256" s="17"/>
      <c r="LF256" s="17"/>
      <c r="LG256" s="17"/>
      <c r="LH256" s="17"/>
      <c r="LI256" s="17"/>
      <c r="LJ256" s="17"/>
      <c r="LK256" s="17"/>
      <c r="LL256" s="17"/>
      <c r="LM256" s="17"/>
      <c r="LN256" s="17"/>
      <c r="LO256" s="17"/>
      <c r="LP256" s="17"/>
      <c r="LQ256" s="17"/>
      <c r="LR256" s="17"/>
      <c r="LS256" s="17"/>
      <c r="LT256" s="17"/>
      <c r="LU256" s="17"/>
      <c r="LV256" s="17"/>
      <c r="LW256" s="17"/>
      <c r="LX256" s="17"/>
      <c r="LY256" s="17"/>
      <c r="LZ256" s="17"/>
      <c r="MA256" s="17"/>
      <c r="MB256" s="17"/>
      <c r="MC256" s="17"/>
      <c r="MD256" s="17"/>
      <c r="ME256" s="17"/>
      <c r="MF256" s="17"/>
      <c r="MG256" s="17"/>
      <c r="MH256" s="17"/>
      <c r="MI256" s="17"/>
      <c r="MJ256" s="17"/>
      <c r="MK256" s="17"/>
      <c r="ML256" s="17"/>
      <c r="MM256" s="17"/>
      <c r="MN256" s="17"/>
      <c r="MO256" s="17"/>
      <c r="MP256" s="17"/>
      <c r="MQ256" s="17"/>
      <c r="MR256" s="17"/>
      <c r="MS256" s="17"/>
      <c r="MT256" s="17"/>
      <c r="MU256" s="17"/>
      <c r="MV256" s="17"/>
      <c r="MW256" s="17"/>
      <c r="MX256" s="17"/>
      <c r="MY256" s="17"/>
      <c r="MZ256" s="17"/>
      <c r="NA256" s="17"/>
      <c r="NB256" s="17"/>
      <c r="NC256" s="17"/>
      <c r="ND256" s="17"/>
      <c r="NE256" s="17"/>
      <c r="NF256" s="17"/>
      <c r="NG256" s="17"/>
      <c r="NH256" s="17"/>
      <c r="NI256" s="17"/>
      <c r="NJ256" s="17"/>
      <c r="NK256" s="17"/>
      <c r="NL256" s="17"/>
      <c r="NM256" s="17"/>
      <c r="NN256" s="17"/>
      <c r="NO256" s="17"/>
      <c r="NP256" s="17"/>
      <c r="NQ256" s="17"/>
      <c r="NR256" s="17"/>
      <c r="NS256" s="17"/>
      <c r="NT256" s="17"/>
      <c r="NU256" s="17"/>
      <c r="NV256" s="17"/>
      <c r="NW256" s="17"/>
      <c r="NX256" s="17"/>
      <c r="NY256" s="17"/>
      <c r="NZ256" s="17"/>
      <c r="OA256" s="17"/>
      <c r="OB256" s="17"/>
      <c r="OC256" s="17"/>
      <c r="OD256" s="17"/>
      <c r="OE256" s="17"/>
      <c r="OF256" s="17"/>
      <c r="OG256" s="17"/>
      <c r="OH256" s="17"/>
      <c r="OI256" s="17"/>
      <c r="OJ256" s="17"/>
      <c r="OK256" s="17"/>
      <c r="OL256" s="17"/>
      <c r="OM256" s="17"/>
      <c r="ON256" s="17"/>
      <c r="OO256" s="17"/>
      <c r="OP256" s="17"/>
      <c r="OQ256" s="17"/>
      <c r="OR256" s="17"/>
      <c r="OS256" s="17"/>
      <c r="OT256" s="17"/>
      <c r="OU256" s="17"/>
      <c r="OV256" s="17"/>
      <c r="OW256" s="17"/>
      <c r="OX256" s="17"/>
      <c r="OY256" s="17"/>
      <c r="OZ256" s="17"/>
      <c r="PA256" s="17"/>
      <c r="PB256" s="17"/>
      <c r="PC256" s="17"/>
      <c r="PD256" s="17"/>
      <c r="PE256" s="17"/>
      <c r="PF256" s="17"/>
      <c r="PG256" s="17"/>
      <c r="PH256" s="17"/>
      <c r="PI256" s="17"/>
      <c r="PJ256" s="17"/>
      <c r="PK256" s="17"/>
      <c r="PL256" s="17"/>
      <c r="PM256" s="17"/>
      <c r="PN256" s="17"/>
      <c r="PO256" s="17"/>
      <c r="PP256" s="17"/>
      <c r="PQ256" s="17"/>
      <c r="PR256" s="17"/>
      <c r="PS256" s="17"/>
      <c r="PT256" s="17"/>
      <c r="PU256" s="17"/>
      <c r="PV256" s="17"/>
      <c r="PW256" s="17"/>
      <c r="PX256" s="17"/>
      <c r="PY256" s="17"/>
      <c r="PZ256" s="17"/>
      <c r="QA256" s="17"/>
      <c r="QB256" s="17"/>
      <c r="QC256" s="17"/>
      <c r="QD256" s="17"/>
      <c r="QE256" s="17"/>
      <c r="QF256" s="17"/>
      <c r="QG256" s="17"/>
      <c r="QH256" s="17"/>
      <c r="QI256" s="17"/>
      <c r="QJ256" s="17"/>
      <c r="QK256" s="17"/>
      <c r="QL256" s="17"/>
      <c r="QM256" s="17"/>
      <c r="QN256" s="17"/>
      <c r="QO256" s="17"/>
      <c r="QP256" s="17"/>
      <c r="QQ256" s="17"/>
      <c r="QR256" s="17"/>
      <c r="QS256" s="17"/>
      <c r="QT256" s="17"/>
      <c r="QU256" s="16">
        <v>-21.0</v>
      </c>
      <c r="QV256" s="16">
        <v>-4.0</v>
      </c>
      <c r="QW256" s="16">
        <v>-16.0</v>
      </c>
      <c r="QX256" s="17"/>
      <c r="QY256" s="17"/>
      <c r="QZ256" s="17"/>
      <c r="RA256" s="17"/>
      <c r="RB256" s="17"/>
      <c r="RC256" s="17"/>
      <c r="RD256" s="17"/>
      <c r="RE256" s="17"/>
      <c r="RF256" s="17"/>
      <c r="RG256" s="17"/>
      <c r="RH256" s="17"/>
      <c r="RI256" s="17"/>
      <c r="RJ256" s="17"/>
      <c r="RK256" s="17"/>
      <c r="RL256" s="17"/>
      <c r="RM256" s="17"/>
      <c r="RN256" s="17"/>
      <c r="RO256" s="17"/>
      <c r="RP256" s="17"/>
      <c r="RQ256" s="17"/>
      <c r="RR256" s="17"/>
      <c r="RS256" s="17"/>
      <c r="RT256" s="17"/>
      <c r="RU256" s="17"/>
      <c r="RV256" s="17"/>
      <c r="RW256" s="17"/>
      <c r="RX256" s="17"/>
      <c r="RY256" s="17"/>
      <c r="RZ256" s="17"/>
      <c r="SA256" s="17"/>
      <c r="SB256" s="17"/>
      <c r="SC256" s="17"/>
      <c r="SD256" s="17"/>
      <c r="SE256" s="17"/>
      <c r="SF256" s="17"/>
      <c r="SG256" s="17"/>
      <c r="SH256" s="17"/>
      <c r="SI256" s="17"/>
      <c r="SJ256" s="17"/>
      <c r="SK256" s="17"/>
      <c r="SL256" s="17"/>
      <c r="SM256" s="17"/>
      <c r="SN256" s="17"/>
      <c r="SO256" s="17"/>
      <c r="SP256" s="17"/>
      <c r="SQ256" s="17"/>
      <c r="SR256" s="17"/>
      <c r="SS256" s="17"/>
      <c r="ST256" s="17"/>
      <c r="SU256" s="17"/>
      <c r="SV256" s="17"/>
      <c r="SW256" s="17"/>
      <c r="SX256" s="17"/>
      <c r="SY256" s="17"/>
      <c r="SZ256" s="17"/>
      <c r="TA256" s="17"/>
      <c r="TB256" s="17"/>
      <c r="TC256" s="17"/>
      <c r="TD256" s="17"/>
      <c r="TE256" s="17"/>
      <c r="TF256" s="17"/>
      <c r="TG256" s="17"/>
      <c r="TH256" s="17"/>
      <c r="TI256" s="17"/>
      <c r="TJ256" s="17"/>
      <c r="TK256" s="17"/>
      <c r="TL256" s="17"/>
      <c r="TM256" s="17"/>
      <c r="TN256" s="17"/>
      <c r="TO256" s="17"/>
      <c r="TP256" s="17"/>
      <c r="TQ256" s="17"/>
      <c r="TR256" s="17"/>
      <c r="TS256" s="17"/>
      <c r="TT256" s="17"/>
      <c r="TU256" s="17"/>
      <c r="TV256" s="17"/>
      <c r="TW256" s="17"/>
      <c r="TX256" s="17"/>
      <c r="TY256" s="17"/>
      <c r="TZ256" s="17"/>
      <c r="UA256" s="17"/>
      <c r="UB256" s="17"/>
      <c r="UC256" s="17"/>
      <c r="UD256" s="17"/>
      <c r="UE256" s="17"/>
      <c r="UF256" s="17"/>
      <c r="UG256" s="17"/>
      <c r="UH256" s="17"/>
      <c r="UI256" s="17"/>
      <c r="UJ256" s="17"/>
      <c r="UK256" s="17"/>
      <c r="UL256" s="17"/>
      <c r="UM256" s="17"/>
      <c r="UN256" s="17"/>
      <c r="UO256" s="17"/>
      <c r="UP256" s="17"/>
      <c r="UQ256" s="17"/>
      <c r="UR256" s="17"/>
      <c r="US256" s="17"/>
      <c r="UT256" s="17"/>
      <c r="UU256" s="17"/>
      <c r="UV256" s="17"/>
      <c r="UW256" s="17"/>
      <c r="UX256" s="17"/>
      <c r="UY256" s="17"/>
      <c r="UZ256" s="17"/>
      <c r="VA256" s="17"/>
      <c r="VB256" s="17"/>
      <c r="VC256" s="17"/>
      <c r="VD256" s="17"/>
      <c r="VE256" s="17"/>
      <c r="VF256" s="17"/>
      <c r="VG256" s="17"/>
      <c r="VH256" s="17"/>
      <c r="VI256" s="17"/>
      <c r="VJ256" s="17"/>
      <c r="VK256" s="17"/>
      <c r="VL256" s="17"/>
      <c r="VM256" s="17"/>
      <c r="VN256" s="17"/>
      <c r="VO256" s="17"/>
      <c r="VP256" s="17"/>
      <c r="VQ256" s="17"/>
      <c r="VR256" s="17"/>
      <c r="VS256" s="17"/>
      <c r="VT256" s="17"/>
      <c r="VU256" s="17"/>
      <c r="VV256" s="17"/>
      <c r="VW256" s="17"/>
      <c r="VX256" s="17"/>
      <c r="VY256" s="17"/>
      <c r="VZ256" s="17"/>
      <c r="WA256" s="17"/>
      <c r="WB256" s="17"/>
      <c r="WC256" s="17"/>
      <c r="WD256" s="17"/>
      <c r="WE256" s="17"/>
      <c r="WF256" s="17"/>
      <c r="WG256" s="17"/>
      <c r="WH256" s="17"/>
      <c r="WI256" s="17"/>
      <c r="WJ256" s="17"/>
      <c r="WK256" s="17"/>
      <c r="WL256" s="17"/>
      <c r="WM256" s="17"/>
      <c r="WN256" s="17"/>
      <c r="WO256" s="17"/>
      <c r="WP256" s="17"/>
      <c r="WQ256" s="17"/>
      <c r="WR256" s="17"/>
      <c r="WS256" s="17"/>
      <c r="WT256" s="17"/>
      <c r="WU256" s="17"/>
      <c r="WV256" s="17"/>
      <c r="WW256" s="17"/>
      <c r="WX256" s="17"/>
      <c r="WY256" s="17"/>
      <c r="WZ256" s="17"/>
      <c r="XA256" s="17"/>
      <c r="XB256" s="17"/>
      <c r="XC256" s="17"/>
      <c r="XD256" s="17"/>
      <c r="XE256" s="17"/>
      <c r="XF256" s="17"/>
      <c r="XG256" s="17"/>
      <c r="XH256" s="17"/>
      <c r="XI256" s="17"/>
      <c r="XJ256" s="17"/>
      <c r="XK256" s="17"/>
      <c r="XL256" s="17"/>
      <c r="XM256" s="17"/>
      <c r="XN256" s="17"/>
      <c r="XO256" s="17"/>
      <c r="XP256" s="17"/>
      <c r="XQ256" s="17"/>
      <c r="XR256" s="17"/>
      <c r="XS256" s="17"/>
      <c r="XT256" s="17"/>
      <c r="XU256" s="17"/>
      <c r="XV256" s="17"/>
      <c r="XW256" s="17"/>
      <c r="XX256" s="17"/>
      <c r="XY256" s="17"/>
      <c r="XZ256" s="17"/>
      <c r="YA256" s="17"/>
      <c r="YB256" s="17"/>
      <c r="YC256" s="17"/>
      <c r="YD256" s="17"/>
      <c r="YE256" s="17"/>
      <c r="YF256" s="17"/>
      <c r="YG256" s="17"/>
      <c r="YH256" s="17"/>
      <c r="YI256" s="17"/>
      <c r="YJ256" s="17"/>
      <c r="YK256" s="17"/>
      <c r="YL256" s="17"/>
      <c r="YM256" s="17"/>
      <c r="YN256" s="17"/>
      <c r="YO256" s="17"/>
      <c r="YP256" s="17"/>
      <c r="YQ256" s="17"/>
      <c r="YR256" s="17"/>
      <c r="YS256" s="17"/>
      <c r="YT256" s="17"/>
      <c r="YU256" s="17"/>
      <c r="YV256" s="17"/>
      <c r="YW256" s="17"/>
      <c r="YX256" s="17"/>
      <c r="YY256" s="17"/>
      <c r="YZ256" s="17"/>
      <c r="ZA256" s="17"/>
      <c r="ZB256" s="17"/>
      <c r="ZC256" s="17"/>
      <c r="ZD256" s="17"/>
      <c r="ZE256" s="17"/>
      <c r="ZF256" s="17"/>
      <c r="ZG256" s="17"/>
      <c r="ZH256" s="17"/>
      <c r="ZI256" s="17"/>
      <c r="ZJ256" s="17"/>
      <c r="ZK256" s="17"/>
      <c r="ZL256" s="17"/>
      <c r="ZM256" s="17"/>
      <c r="ZN256" s="17"/>
      <c r="ZO256" s="17"/>
      <c r="ZP256" s="17"/>
      <c r="ZQ256" s="17"/>
      <c r="ZR256" s="17"/>
      <c r="ZS256" s="17"/>
      <c r="ZT256" s="17"/>
      <c r="ZU256" s="17"/>
      <c r="ZV256" s="17"/>
      <c r="ZW256" s="17"/>
      <c r="ZX256" s="17"/>
      <c r="ZY256" s="17"/>
      <c r="ZZ256" s="17"/>
      <c r="AAA256" s="17"/>
      <c r="AAB256" s="17"/>
      <c r="AAC256" s="17"/>
      <c r="AAD256" s="17"/>
      <c r="AAE256" s="17"/>
      <c r="AAF256" s="17"/>
      <c r="AAG256" s="17"/>
      <c r="AAH256" s="17"/>
      <c r="AAI256" s="17"/>
      <c r="AAJ256" s="17"/>
      <c r="AAK256" s="17"/>
      <c r="AAL256" s="17"/>
      <c r="AAM256" s="17"/>
      <c r="AAN256" s="17"/>
      <c r="AAO256" s="17"/>
      <c r="AAP256" s="17"/>
      <c r="AAQ256" s="17"/>
      <c r="AAR256" s="17"/>
      <c r="AAS256" s="17"/>
      <c r="AAT256" s="17"/>
      <c r="AAU256" s="17"/>
      <c r="AAV256" s="17"/>
      <c r="AAW256" s="17"/>
      <c r="AAX256" s="17"/>
      <c r="AAY256" s="17"/>
      <c r="AAZ256" s="17"/>
      <c r="ABA256" s="17"/>
      <c r="ABB256" s="17"/>
      <c r="ABC256" s="17"/>
      <c r="ABD256" s="17"/>
      <c r="ABE256" s="17"/>
      <c r="ABF256" s="17"/>
      <c r="ABG256" s="17"/>
      <c r="ABH256" s="17"/>
      <c r="ABI256" s="17"/>
      <c r="ABJ256" s="17"/>
      <c r="ABK256" s="17"/>
      <c r="ABL256" s="17"/>
      <c r="ABM256" s="17"/>
      <c r="ABN256" s="17"/>
      <c r="ABO256" s="17"/>
      <c r="ABP256" s="17"/>
      <c r="ABQ256" s="17"/>
      <c r="ABR256" s="17"/>
      <c r="ABS256" s="17"/>
      <c r="ABT256" s="17"/>
      <c r="ABU256" s="17"/>
      <c r="ABV256" s="17"/>
      <c r="ABW256" s="17"/>
      <c r="ABX256" s="17"/>
      <c r="ABY256" s="17"/>
      <c r="ABZ256" s="17"/>
      <c r="ACA256" s="17"/>
      <c r="ACB256" s="17"/>
      <c r="ACC256" s="17"/>
      <c r="ACD256" s="17"/>
      <c r="ACE256" s="17"/>
      <c r="ACF256" s="17"/>
      <c r="ACG256" s="17"/>
      <c r="ACH256" s="17"/>
      <c r="ACI256" s="17"/>
      <c r="ACJ256" s="17"/>
      <c r="ACK256" s="17"/>
      <c r="ACL256" s="17"/>
      <c r="ACM256" s="17"/>
      <c r="ACN256" s="17"/>
      <c r="ACO256" s="17"/>
      <c r="ACP256" s="17"/>
      <c r="ACQ256" s="17"/>
      <c r="ACR256" s="17"/>
      <c r="ACS256" s="17"/>
      <c r="ACT256" s="17"/>
      <c r="ACU256" s="17"/>
      <c r="ACV256" s="17"/>
      <c r="ACW256" s="17"/>
      <c r="ACX256" s="17"/>
      <c r="ACY256" s="17"/>
      <c r="ACZ256" s="17"/>
      <c r="ADA256" s="17"/>
      <c r="ADB256" s="17"/>
      <c r="ADC256" s="17"/>
      <c r="ADD256" s="17"/>
      <c r="ADE256" s="17"/>
      <c r="ADF256" s="17"/>
      <c r="ADG256" s="17"/>
      <c r="ADH256" s="17"/>
      <c r="ADI256" s="17"/>
      <c r="ADJ256" s="17"/>
      <c r="ADK256" s="17"/>
      <c r="ADL256" s="17"/>
      <c r="ADM256" s="17"/>
      <c r="ADN256" s="17"/>
      <c r="ADO256" s="17"/>
      <c r="ADP256" s="17"/>
      <c r="ADQ256" s="17"/>
      <c r="ADR256" s="17"/>
      <c r="ADS256" s="17"/>
      <c r="ADT256" s="17"/>
      <c r="ADU256" s="17"/>
      <c r="ADV256" s="17"/>
      <c r="ADW256" s="17"/>
      <c r="ADX256" s="17"/>
      <c r="ADY256" s="17"/>
      <c r="ADZ256" s="17"/>
      <c r="AEA256" s="17"/>
      <c r="AEB256" s="17"/>
      <c r="AEC256" s="17"/>
      <c r="AED256" s="17"/>
      <c r="AEE256" s="17"/>
      <c r="AEF256" s="17"/>
      <c r="AEG256" s="17"/>
      <c r="AEH256" s="17"/>
      <c r="AEI256" s="17"/>
      <c r="AEJ256" s="17"/>
      <c r="AEK256" s="17"/>
      <c r="AEL256" s="17"/>
      <c r="AEM256" s="17"/>
      <c r="AEN256" s="17"/>
      <c r="AEO256" s="17"/>
      <c r="AEP256" s="17"/>
      <c r="AEQ256" s="17"/>
      <c r="AER256" s="17"/>
      <c r="AES256" s="17"/>
      <c r="AET256" s="17"/>
      <c r="AEU256" s="17"/>
      <c r="AEV256" s="17"/>
      <c r="AEW256" s="17"/>
      <c r="AEX256" s="17"/>
      <c r="AEY256" s="17"/>
      <c r="AEZ256" s="17"/>
      <c r="AFA256" s="17"/>
      <c r="AFB256" s="17"/>
      <c r="AFC256" s="17"/>
      <c r="AFD256" s="17"/>
      <c r="AFE256" s="17"/>
      <c r="AFF256" s="17"/>
      <c r="AFG256" s="17"/>
      <c r="AFH256" s="17"/>
      <c r="AFI256" s="17"/>
      <c r="AFJ256" s="17"/>
      <c r="AFK256" s="17"/>
      <c r="AFL256" s="17"/>
      <c r="AFM256" s="17"/>
      <c r="AFN256" s="17"/>
      <c r="AFO256" s="17"/>
      <c r="AFP256" s="17"/>
      <c r="AFQ256" s="17"/>
      <c r="AFR256" s="17"/>
      <c r="AFS256" s="17"/>
      <c r="AFT256" s="17"/>
      <c r="AFU256" s="17"/>
      <c r="AFV256" s="17"/>
      <c r="AFW256" s="17"/>
      <c r="AFX256" s="17"/>
      <c r="AFY256" s="17"/>
      <c r="AFZ256" s="17"/>
      <c r="AGA256" s="17"/>
      <c r="AGB256" s="17"/>
      <c r="AGC256" s="17"/>
      <c r="AGD256" s="17"/>
      <c r="AGE256" s="17"/>
      <c r="AGF256" s="17"/>
      <c r="AGG256" s="17"/>
      <c r="AGH256" s="17"/>
      <c r="AGI256" s="17"/>
      <c r="AGJ256" s="17"/>
      <c r="AGK256" s="17"/>
      <c r="AGL256" s="17"/>
      <c r="AGM256" s="17"/>
      <c r="AGN256" s="17"/>
      <c r="AGO256" s="17"/>
      <c r="AGP256" s="17"/>
      <c r="AGQ256" s="17"/>
      <c r="AGR256" s="17"/>
      <c r="AGS256" s="17"/>
      <c r="AGT256" s="17"/>
      <c r="AGU256" s="17"/>
      <c r="AGV256" s="17"/>
      <c r="AGW256" s="17"/>
      <c r="AGX256" s="17"/>
      <c r="AGY256" s="17"/>
      <c r="AGZ256" s="17"/>
      <c r="AHA256" s="17"/>
      <c r="AHB256" s="17"/>
      <c r="AHC256" s="17"/>
      <c r="AHD256" s="17"/>
      <c r="AHE256" s="17"/>
      <c r="AHF256" s="17"/>
      <c r="AHG256" s="17"/>
      <c r="AHH256" s="17"/>
      <c r="AHI256" s="17"/>
      <c r="AHJ256" s="17"/>
      <c r="AHK256" s="17"/>
      <c r="AHL256" s="17"/>
      <c r="AHM256" s="17"/>
      <c r="AHN256" s="17"/>
      <c r="AHO256" s="17"/>
      <c r="AHP256" s="17"/>
      <c r="AHQ256" s="17"/>
      <c r="AHR256" s="17"/>
      <c r="AHS256" s="17"/>
      <c r="AHT256" s="17"/>
      <c r="AHU256" s="17"/>
      <c r="AHV256" s="17"/>
      <c r="AHW256" s="17"/>
      <c r="AHX256" s="17"/>
      <c r="AHY256" s="17"/>
      <c r="AHZ256" s="17"/>
      <c r="AIA256" s="17"/>
      <c r="AIB256" s="17"/>
      <c r="AIC256" s="17"/>
      <c r="AID256" s="17"/>
      <c r="AIE256" s="17"/>
      <c r="AIF256" s="17"/>
      <c r="AIG256" s="17"/>
      <c r="AIH256" s="17"/>
      <c r="AII256" s="17"/>
      <c r="AIJ256" s="17"/>
      <c r="AIK256" s="17"/>
      <c r="AIL256" s="17"/>
      <c r="AIM256" s="17"/>
      <c r="AIN256" s="17"/>
      <c r="AIO256" s="17"/>
      <c r="AIP256" s="17"/>
      <c r="AIQ256" s="17"/>
      <c r="AIR256" s="17"/>
      <c r="AIS256" s="17"/>
      <c r="AIT256" s="17"/>
      <c r="AIU256" s="17"/>
      <c r="AIV256" s="17"/>
      <c r="AIW256" s="17"/>
      <c r="AIX256" s="17"/>
      <c r="AIY256" s="17"/>
      <c r="AIZ256" s="17"/>
      <c r="AJA256" s="17"/>
      <c r="AJB256" s="17"/>
      <c r="AJC256" s="17"/>
      <c r="AJD256" s="17"/>
      <c r="AJE256" s="17"/>
      <c r="AJF256" s="17"/>
      <c r="AJG256" s="17"/>
      <c r="AJH256" s="17"/>
      <c r="AJI256" s="17"/>
      <c r="AJJ256" s="17"/>
      <c r="AJK256" s="17"/>
      <c r="AJL256" s="17"/>
      <c r="AJM256" s="17"/>
      <c r="AJN256" s="17"/>
      <c r="AJO256" s="17"/>
      <c r="AJP256" s="17"/>
      <c r="AJQ256" s="17"/>
      <c r="AJR256" s="17"/>
      <c r="AJS256" s="17"/>
      <c r="AJT256" s="17"/>
      <c r="AJU256" s="17"/>
      <c r="AJV256" s="17"/>
      <c r="AJW256" s="17"/>
      <c r="AJX256" s="17"/>
      <c r="AJY256" s="17"/>
      <c r="AJZ256" s="17"/>
      <c r="AKA256" s="17"/>
      <c r="AKB256" s="17"/>
      <c r="AKC256" s="17"/>
      <c r="AKD256" s="17"/>
      <c r="AKE256" s="17"/>
      <c r="AKF256" s="17"/>
      <c r="AKG256" s="17"/>
      <c r="AKH256" s="17"/>
      <c r="AKI256" s="17"/>
      <c r="AKJ256" s="17"/>
      <c r="AKK256" s="17"/>
      <c r="AKL256" s="17"/>
      <c r="AKM256" s="17"/>
      <c r="AKN256" s="17"/>
      <c r="AKO256" s="17"/>
      <c r="AKP256" s="17"/>
      <c r="AKQ256" s="17"/>
      <c r="AKR256" s="17"/>
      <c r="AKS256" s="17"/>
      <c r="AKT256" s="17"/>
      <c r="AKU256" s="17"/>
      <c r="AKV256" s="17"/>
      <c r="AKW256" s="17"/>
      <c r="AKX256" s="17"/>
      <c r="AKY256" s="17"/>
      <c r="AKZ256" s="17"/>
      <c r="ALA256" s="17"/>
      <c r="ALB256" s="17"/>
      <c r="ALC256" s="17"/>
      <c r="ALD256" s="17"/>
      <c r="ALE256" s="17"/>
      <c r="ALF256" s="17"/>
      <c r="ALG256" s="17"/>
      <c r="ALH256" s="17"/>
      <c r="ALI256" s="17"/>
      <c r="ALJ256" s="17"/>
      <c r="ALK256" s="17"/>
      <c r="ALL256" s="17"/>
      <c r="ALM256" s="17"/>
      <c r="ALN256" s="17"/>
      <c r="ALO256" s="17"/>
      <c r="ALP256" s="17"/>
      <c r="ALQ256" s="17"/>
      <c r="ALR256" s="17"/>
      <c r="ALS256" s="17"/>
      <c r="ALT256" s="17"/>
      <c r="ALU256" s="17"/>
      <c r="ALV256" s="17"/>
      <c r="ALW256" s="17"/>
      <c r="ALX256" s="17"/>
      <c r="ALY256" s="17"/>
      <c r="ALZ256" s="17"/>
      <c r="AMA256" s="17"/>
      <c r="AMB256" s="17"/>
      <c r="AMC256" s="17"/>
      <c r="AMD256" s="17"/>
      <c r="AME256" s="17"/>
      <c r="AMF256" s="17"/>
      <c r="AMG256" s="17"/>
      <c r="AMH256" s="17"/>
      <c r="AMI256" s="17"/>
      <c r="AMJ256" s="17"/>
      <c r="AMK256" s="17"/>
      <c r="AML256" s="17"/>
      <c r="AMM256" s="17"/>
      <c r="AMN256" s="17"/>
      <c r="AMO256" s="17"/>
      <c r="AMP256" s="17"/>
      <c r="AMQ256" s="17"/>
      <c r="AMR256" s="17"/>
      <c r="AMS256" s="17"/>
      <c r="AMT256" s="17"/>
      <c r="AMU256" s="17"/>
      <c r="AMV256" s="17"/>
      <c r="AMW256" s="17"/>
      <c r="AMX256" s="17"/>
      <c r="AMY256" s="17"/>
      <c r="AMZ256" s="17"/>
      <c r="ANA256" s="17"/>
      <c r="ANB256" s="17"/>
      <c r="ANC256" s="17"/>
      <c r="AND256" s="17"/>
      <c r="ANE256" s="17"/>
      <c r="ANF256" s="17"/>
      <c r="ANG256" s="17"/>
      <c r="ANH256" s="17"/>
      <c r="ANI256" s="17"/>
      <c r="ANJ256" s="17"/>
      <c r="ANK256" s="17"/>
      <c r="ANL256" s="17"/>
      <c r="ANM256" s="17"/>
      <c r="ANN256" s="17"/>
      <c r="ANO256" s="17"/>
      <c r="ANP256" s="17"/>
      <c r="ANQ256" s="17"/>
      <c r="ANR256" s="17"/>
      <c r="ANS256" s="17"/>
      <c r="ANT256" s="17"/>
      <c r="ANU256" s="17"/>
      <c r="ANV256" s="17"/>
      <c r="ANW256" s="17"/>
      <c r="ANX256" s="17"/>
      <c r="ANY256" s="17"/>
      <c r="ANZ256" s="17"/>
      <c r="AOA256" s="17"/>
      <c r="AOB256" s="17"/>
      <c r="AOC256" s="17"/>
      <c r="AOD256" s="17"/>
      <c r="AOE256" s="17"/>
      <c r="AOF256" s="17"/>
      <c r="AOG256" s="17"/>
      <c r="AOH256" s="17"/>
      <c r="AOI256" s="17"/>
      <c r="AOJ256" s="17"/>
      <c r="AOK256" s="17"/>
      <c r="AOL256" s="17"/>
      <c r="AOM256" s="17"/>
      <c r="AON256" s="17"/>
      <c r="AOO256" s="17"/>
      <c r="AOP256" s="17"/>
      <c r="AOQ256" s="17"/>
      <c r="AOR256" s="17"/>
      <c r="AOS256" s="17"/>
      <c r="AOT256" s="17"/>
      <c r="AOU256" s="17"/>
      <c r="AOV256" s="17"/>
      <c r="AOW256" s="17"/>
      <c r="AOX256" s="17"/>
      <c r="AOY256" s="17"/>
      <c r="AOZ256" s="17"/>
      <c r="APA256" s="17"/>
      <c r="APB256" s="17"/>
      <c r="APC256" s="17"/>
      <c r="APD256" s="17"/>
      <c r="APE256" s="17"/>
      <c r="APF256" s="17"/>
      <c r="APG256" s="17"/>
      <c r="APH256" s="17"/>
      <c r="API256" s="17"/>
      <c r="APJ256" s="17"/>
      <c r="APK256" s="17"/>
      <c r="APL256" s="17"/>
      <c r="APM256" s="17"/>
      <c r="APN256" s="17"/>
      <c r="APO256" s="17"/>
      <c r="APP256" s="17"/>
      <c r="APQ256" s="17"/>
      <c r="APR256" s="17"/>
      <c r="APS256" s="17"/>
      <c r="APT256" s="17"/>
      <c r="APU256" s="17"/>
      <c r="APV256" s="17"/>
      <c r="APW256" s="17"/>
      <c r="APX256" s="17"/>
      <c r="APY256" s="17"/>
      <c r="APZ256" s="17"/>
      <c r="AQA256" s="17"/>
      <c r="AQB256" s="17"/>
      <c r="AQC256" s="17"/>
      <c r="AQD256" s="17"/>
      <c r="AQE256" s="17"/>
      <c r="AQF256" s="17"/>
      <c r="AQG256" s="17"/>
      <c r="AQH256" s="17"/>
      <c r="AQI256" s="17"/>
      <c r="AQJ256" s="17"/>
      <c r="AQK256" s="17"/>
      <c r="AQL256" s="17"/>
      <c r="AQM256" s="17"/>
      <c r="AQN256" s="17"/>
      <c r="AQO256" s="17"/>
      <c r="AQP256" s="17"/>
      <c r="AQQ256" s="17"/>
      <c r="AQR256" s="17"/>
      <c r="AQS256" s="17"/>
      <c r="AQT256" s="17"/>
      <c r="AQU256" s="17"/>
      <c r="AQV256" s="17"/>
      <c r="AQW256" s="17"/>
      <c r="AQX256" s="17"/>
      <c r="AQY256" s="17"/>
      <c r="AQZ256" s="17"/>
      <c r="ARA256" s="17"/>
      <c r="ARB256" s="17"/>
      <c r="ARC256" s="17"/>
      <c r="ARD256" s="17"/>
      <c r="ARE256" s="17"/>
      <c r="ARF256" s="17"/>
      <c r="ARG256" s="17"/>
      <c r="ARH256" s="17"/>
      <c r="ARI256" s="17"/>
      <c r="ARJ256" s="17"/>
      <c r="ARK256" s="17"/>
      <c r="ARL256" s="17"/>
      <c r="ARM256" s="17"/>
      <c r="ARN256" s="17"/>
      <c r="ARO256" s="17"/>
      <c r="ARP256" s="17"/>
      <c r="ARQ256" s="17"/>
      <c r="ARR256" s="17"/>
      <c r="ARS256" s="17"/>
      <c r="ART256" s="17"/>
      <c r="ARU256" s="17"/>
      <c r="ARV256" s="17"/>
      <c r="ARW256" s="17"/>
      <c r="ARX256" s="17"/>
      <c r="ARY256" s="17"/>
      <c r="ARZ256" s="17"/>
      <c r="ASA256" s="17"/>
      <c r="ASB256" s="17"/>
      <c r="ASC256" s="17"/>
      <c r="ASD256" s="17"/>
      <c r="ASE256" s="17"/>
      <c r="ASF256" s="17"/>
      <c r="ASG256" s="17"/>
      <c r="ASH256" s="17"/>
      <c r="ASI256" s="17"/>
      <c r="ASJ256" s="17"/>
      <c r="ASK256" s="17"/>
      <c r="ASL256" s="17"/>
      <c r="ASM256" s="17"/>
      <c r="ASN256" s="17"/>
      <c r="ASO256" s="17"/>
      <c r="ASP256" s="17"/>
      <c r="ASQ256" s="17"/>
      <c r="ASR256" s="17"/>
      <c r="ASS256" s="17"/>
      <c r="AST256" s="17"/>
      <c r="ASU256" s="17"/>
      <c r="ASV256" s="17"/>
      <c r="ASW256" s="17"/>
      <c r="ASX256" s="17"/>
      <c r="ASY256" s="17"/>
      <c r="ASZ256" s="17"/>
      <c r="ATA256" s="17"/>
      <c r="ATB256" s="17"/>
      <c r="ATC256" s="17"/>
      <c r="ATD256" s="17"/>
      <c r="ATE256" s="17"/>
      <c r="ATF256" s="17"/>
      <c r="ATG256" s="17"/>
      <c r="ATH256" s="17"/>
      <c r="ATI256" s="17"/>
      <c r="ATJ256" s="17"/>
      <c r="ATK256" s="17"/>
      <c r="ATL256" s="17"/>
      <c r="ATM256" s="17"/>
      <c r="ATN256" s="17"/>
      <c r="ATO256" s="17"/>
      <c r="ATP256" s="17"/>
      <c r="ATQ256" s="17"/>
      <c r="ATR256" s="17"/>
      <c r="ATS256" s="17"/>
      <c r="ATT256" s="17"/>
      <c r="ATU256" s="17"/>
      <c r="ATV256" s="17"/>
      <c r="ATW256" s="17"/>
      <c r="ATX256" s="17"/>
      <c r="ATY256" s="17"/>
      <c r="ATZ256" s="17"/>
      <c r="AUA256" s="17"/>
      <c r="AUB256" s="17"/>
      <c r="AUC256" s="17"/>
      <c r="AUD256" s="17"/>
      <c r="AUE256" s="17"/>
      <c r="AUF256" s="17"/>
      <c r="AUG256" s="17"/>
      <c r="AUH256" s="17"/>
      <c r="AUI256" s="17"/>
      <c r="AUJ256" s="17"/>
      <c r="AUK256" s="17"/>
      <c r="AUL256" s="17"/>
      <c r="AUM256" s="17"/>
      <c r="AUN256" s="17"/>
      <c r="AUO256" s="17"/>
      <c r="AUP256" s="17"/>
      <c r="AUQ256" s="17"/>
      <c r="AUR256" s="17"/>
      <c r="AUS256" s="17"/>
      <c r="AUT256" s="17"/>
      <c r="AUU256" s="17"/>
      <c r="AUV256" s="17"/>
      <c r="AUW256" s="17"/>
      <c r="AUX256" s="17"/>
      <c r="AUY256" s="17"/>
      <c r="AUZ256" s="17"/>
      <c r="AVA256" s="17"/>
      <c r="AVB256" s="17"/>
      <c r="AVC256" s="17"/>
      <c r="AVD256" s="17"/>
      <c r="AVE256" s="17"/>
      <c r="AVF256" s="17"/>
      <c r="AVG256" s="17"/>
      <c r="AVH256" s="17"/>
      <c r="AVI256" s="17"/>
      <c r="AVJ256" s="17"/>
      <c r="AVK256" s="17"/>
      <c r="AVL256" s="17"/>
      <c r="AVM256" s="17"/>
      <c r="AVN256" s="17"/>
      <c r="AVO256" s="17"/>
      <c r="AVP256" s="17"/>
      <c r="AVQ256" s="17"/>
      <c r="AVR256" s="17"/>
      <c r="AVS256" s="17"/>
      <c r="AVT256" s="17"/>
      <c r="AVU256" s="17"/>
      <c r="AVV256" s="17"/>
      <c r="AVW256" s="17"/>
      <c r="AVX256" s="17"/>
      <c r="AVY256" s="17"/>
      <c r="AVZ256" s="17"/>
      <c r="AWA256" s="17"/>
      <c r="AWB256" s="17"/>
      <c r="AWC256" s="17"/>
      <c r="AWD256" s="17"/>
      <c r="AWE256" s="17"/>
      <c r="AWF256" s="17"/>
      <c r="AWG256" s="17"/>
      <c r="AWH256" s="17"/>
      <c r="AWI256" s="17"/>
      <c r="AWJ256" s="17"/>
      <c r="AWK256" s="17"/>
      <c r="AWL256" s="17"/>
      <c r="AWM256" s="17"/>
      <c r="AWN256" s="17"/>
      <c r="AWO256" s="17"/>
      <c r="AWP256" s="17"/>
      <c r="AWQ256" s="17"/>
      <c r="AWR256" s="17"/>
      <c r="AWS256" s="17"/>
      <c r="AWT256" s="17"/>
      <c r="AWU256" s="17"/>
      <c r="AWV256" s="17"/>
      <c r="AWW256" s="17"/>
      <c r="AWX256" s="17"/>
      <c r="AWY256" s="17"/>
      <c r="AWZ256" s="17"/>
      <c r="AXA256" s="17"/>
      <c r="AXB256" s="17"/>
      <c r="AXC256" s="17"/>
      <c r="AXD256" s="17"/>
      <c r="AXE256" s="17"/>
      <c r="AXF256" s="17"/>
      <c r="AXG256" s="17"/>
      <c r="AXH256" s="17"/>
      <c r="AXI256" s="17"/>
      <c r="AXJ256" s="17"/>
      <c r="AXK256" s="17"/>
      <c r="AXL256" s="17"/>
      <c r="AXM256" s="17"/>
      <c r="AXN256" s="17"/>
      <c r="AXO256" s="17"/>
      <c r="AXP256" s="17"/>
      <c r="AXQ256" s="17"/>
      <c r="AXR256" s="17"/>
      <c r="AXS256" s="17"/>
      <c r="AXT256" s="17"/>
      <c r="AXU256" s="17"/>
      <c r="AXV256" s="17"/>
      <c r="AXW256" s="17"/>
      <c r="AXX256" s="17"/>
      <c r="AXY256" s="17"/>
      <c r="AXZ256" s="17"/>
      <c r="AYA256" s="17"/>
      <c r="AYB256" s="17"/>
      <c r="AYC256" s="17"/>
      <c r="AYD256" s="17"/>
      <c r="AYE256" s="17"/>
      <c r="AYF256" s="17"/>
      <c r="AYG256" s="17"/>
      <c r="AYH256" s="17"/>
      <c r="AYI256" s="17"/>
      <c r="AYJ256" s="17"/>
      <c r="AYK256" s="17"/>
      <c r="AYL256" s="17"/>
      <c r="AYM256" s="17"/>
      <c r="AYN256" s="17"/>
      <c r="AYO256" s="17"/>
      <c r="AYP256" s="17"/>
      <c r="AYQ256" s="17"/>
      <c r="AYR256" s="17"/>
      <c r="AYS256" s="17"/>
      <c r="AYT256" s="17"/>
      <c r="AYU256" s="17"/>
      <c r="AYV256" s="17"/>
      <c r="AYW256" s="17"/>
      <c r="AYX256" s="17"/>
      <c r="AYY256" s="17"/>
      <c r="AYZ256" s="17"/>
      <c r="AZA256" s="17"/>
      <c r="AZB256" s="17"/>
      <c r="AZC256" s="17"/>
      <c r="AZD256" s="17"/>
      <c r="AZE256" s="17"/>
      <c r="AZF256" s="17"/>
      <c r="AZG256" s="17"/>
      <c r="AZH256" s="17"/>
      <c r="AZI256" s="17"/>
      <c r="AZJ256" s="17"/>
      <c r="AZK256" s="17"/>
      <c r="AZL256" s="17"/>
      <c r="AZM256" s="17"/>
      <c r="AZN256" s="17"/>
      <c r="AZO256" s="17"/>
      <c r="AZP256" s="17"/>
      <c r="AZQ256" s="17"/>
      <c r="AZR256" s="17"/>
      <c r="AZS256" s="17"/>
      <c r="AZT256" s="17"/>
      <c r="AZU256" s="17"/>
      <c r="AZV256" s="17"/>
      <c r="AZW256" s="17"/>
      <c r="AZX256" s="17"/>
      <c r="AZY256" s="17"/>
      <c r="AZZ256" s="17"/>
      <c r="BAA256" s="17"/>
      <c r="BAB256" s="17"/>
      <c r="BAC256" s="17"/>
      <c r="BAD256" s="17"/>
      <c r="BAE256" s="17"/>
      <c r="BAF256" s="17"/>
      <c r="BAG256" s="17"/>
      <c r="BAH256" s="17"/>
      <c r="BAI256" s="17"/>
      <c r="BAJ256" s="17"/>
      <c r="BAK256" s="17"/>
      <c r="BAL256" s="17"/>
      <c r="BAM256" s="17"/>
      <c r="BAN256" s="17"/>
      <c r="BAO256" s="17"/>
      <c r="BAP256" s="17"/>
      <c r="BAQ256" s="17"/>
      <c r="BAR256" s="17"/>
      <c r="BAS256" s="17"/>
      <c r="BAT256" s="17"/>
      <c r="BAU256" s="17"/>
      <c r="BAV256" s="17"/>
      <c r="BAW256" s="17"/>
      <c r="BAX256" s="17"/>
      <c r="BAY256" s="17"/>
      <c r="BAZ256" s="17"/>
      <c r="BBA256" s="17"/>
      <c r="BBB256" s="17"/>
      <c r="BBC256" s="17"/>
      <c r="BBD256" s="17"/>
      <c r="BBE256" s="17"/>
      <c r="BBF256" s="17"/>
      <c r="BBG256" s="17"/>
      <c r="BBH256" s="17"/>
      <c r="BBI256" s="17"/>
      <c r="BBJ256" s="17"/>
      <c r="BBK256" s="17"/>
      <c r="BBL256" s="17"/>
      <c r="BBM256" s="17"/>
      <c r="BBN256" s="17"/>
      <c r="BBO256" s="17"/>
      <c r="BBP256" s="17"/>
      <c r="BBQ256" s="17"/>
      <c r="BBR256" s="17"/>
      <c r="BBS256" s="17"/>
      <c r="BBT256" s="17"/>
      <c r="BBU256" s="17"/>
      <c r="BBV256" s="17"/>
      <c r="BBW256" s="17"/>
      <c r="BBX256" s="17"/>
      <c r="BBY256" s="17"/>
      <c r="BBZ256" s="17"/>
      <c r="BCA256" s="17"/>
      <c r="BCB256" s="17"/>
      <c r="BCC256" s="17"/>
      <c r="BCD256" s="17"/>
      <c r="BCE256" s="17"/>
      <c r="BCF256" s="17"/>
      <c r="BCG256" s="17"/>
      <c r="BCH256" s="17"/>
      <c r="BCI256" s="17"/>
      <c r="BCJ256" s="17"/>
      <c r="BCK256" s="17"/>
      <c r="BCL256" s="17"/>
      <c r="BCM256" s="17"/>
      <c r="BCN256" s="17"/>
      <c r="BCO256" s="17"/>
      <c r="BCP256" s="17"/>
      <c r="BCQ256" s="17"/>
      <c r="BCR256" s="17"/>
      <c r="BCS256" s="17"/>
      <c r="BCT256" s="17"/>
      <c r="BCU256" s="17"/>
      <c r="BCV256" s="17"/>
      <c r="BCW256" s="17"/>
      <c r="BCX256" s="17"/>
      <c r="BCY256" s="17"/>
      <c r="BCZ256" s="17"/>
      <c r="BDA256" s="17"/>
      <c r="BDB256" s="17"/>
      <c r="BDC256" s="17"/>
      <c r="BDD256" s="17"/>
      <c r="BDE256" s="17"/>
      <c r="BDF256" s="17"/>
      <c r="BDG256" s="17"/>
      <c r="BDH256" s="17"/>
      <c r="BDI256" s="17"/>
      <c r="BDJ256" s="17"/>
      <c r="BDK256" s="17"/>
      <c r="BDL256" s="17"/>
      <c r="BDM256" s="17"/>
      <c r="BDN256" s="17"/>
      <c r="BDO256" s="17"/>
      <c r="BDP256" s="17"/>
      <c r="BDQ256" s="17"/>
      <c r="BDR256" s="17"/>
      <c r="BDS256" s="17"/>
      <c r="BDT256" s="17"/>
      <c r="BDU256" s="17"/>
      <c r="BDV256" s="17"/>
      <c r="BDW256" s="17"/>
      <c r="BDX256" s="17"/>
      <c r="BDY256" s="17"/>
      <c r="BDZ256" s="17"/>
      <c r="BEA256" s="17"/>
      <c r="BEB256" s="17"/>
      <c r="BEC256" s="17"/>
      <c r="BED256" s="17"/>
      <c r="BEE256" s="17"/>
      <c r="BEF256" s="17"/>
      <c r="BEG256" s="17"/>
      <c r="BEH256" s="17"/>
      <c r="BEI256" s="17"/>
      <c r="BEJ256" s="17"/>
      <c r="BEK256" s="17"/>
      <c r="BEL256" s="17"/>
      <c r="BEM256" s="17"/>
      <c r="BEN256" s="17"/>
      <c r="BEO256" s="17"/>
      <c r="BEP256" s="17"/>
      <c r="BEQ256" s="17"/>
      <c r="BER256" s="17"/>
      <c r="BES256" s="17"/>
      <c r="BET256" s="17"/>
      <c r="BEU256" s="17"/>
      <c r="BEV256" s="17"/>
      <c r="BEW256" s="17"/>
      <c r="BEX256" s="17"/>
      <c r="BEY256" s="17"/>
      <c r="BEZ256" s="17"/>
      <c r="BFA256" s="17"/>
      <c r="BFB256" s="17"/>
      <c r="BFC256" s="17"/>
      <c r="BFD256" s="17"/>
      <c r="BFE256" s="17"/>
      <c r="BFF256" s="17"/>
      <c r="BFG256" s="17"/>
      <c r="BFH256" s="17"/>
      <c r="BFI256" s="17"/>
      <c r="BFJ256" s="17"/>
      <c r="BFK256" s="17"/>
      <c r="BFL256" s="17"/>
      <c r="BFM256" s="17"/>
      <c r="BFN256" s="17"/>
      <c r="BFO256" s="17"/>
      <c r="BFP256" s="17"/>
      <c r="BFQ256" s="17"/>
      <c r="BFR256" s="17"/>
      <c r="BFS256" s="17"/>
      <c r="BFT256" s="17"/>
      <c r="BFU256" s="17"/>
      <c r="BFV256" s="17"/>
      <c r="BFW256" s="17"/>
      <c r="BFX256" s="17"/>
      <c r="BFY256" s="17"/>
      <c r="BFZ256" s="17"/>
      <c r="BGA256" s="17"/>
      <c r="BGB256" s="17"/>
      <c r="BGC256" s="17"/>
      <c r="BGD256" s="17"/>
      <c r="BGE256" s="17"/>
      <c r="BGF256" s="17"/>
      <c r="BGG256" s="17"/>
      <c r="BGH256" s="17"/>
      <c r="BGI256" s="17"/>
      <c r="BGJ256" s="17"/>
      <c r="BGK256" s="17"/>
      <c r="BGL256" s="17"/>
      <c r="BGM256" s="17"/>
      <c r="BGN256" s="17"/>
      <c r="BGO256" s="17"/>
      <c r="BGP256" s="17"/>
      <c r="BGQ256" s="17"/>
      <c r="BGR256" s="17"/>
      <c r="BGS256" s="17"/>
      <c r="BGT256" s="17"/>
      <c r="BGU256" s="17"/>
      <c r="BGV256" s="17"/>
      <c r="BGW256" s="17"/>
      <c r="BGX256" s="17"/>
      <c r="BGY256" s="17"/>
      <c r="BGZ256" s="17"/>
      <c r="BHA256" s="17"/>
      <c r="BHB256" s="17"/>
      <c r="BHC256" s="17"/>
      <c r="BHD256" s="17"/>
      <c r="BHE256" s="17"/>
      <c r="BHF256" s="17"/>
      <c r="BHG256" s="17"/>
      <c r="BHH256" s="17"/>
      <c r="BHI256" s="17"/>
      <c r="BHJ256" s="17"/>
      <c r="BHK256" s="17"/>
      <c r="BHL256" s="17"/>
      <c r="BHM256" s="17"/>
      <c r="BHN256" s="17"/>
      <c r="BHO256" s="17"/>
      <c r="BHP256" s="17"/>
      <c r="BHQ256" s="17"/>
      <c r="BHR256" s="17"/>
      <c r="BHS256" s="17"/>
      <c r="BHT256" s="17"/>
      <c r="BHU256" s="17"/>
      <c r="BHV256" s="17"/>
      <c r="BHW256" s="17"/>
      <c r="BHX256" s="17"/>
      <c r="BHY256" s="17"/>
      <c r="BHZ256" s="17"/>
      <c r="BIA256" s="17"/>
      <c r="BIB256" s="17"/>
      <c r="BIC256" s="17"/>
      <c r="BID256" s="17"/>
      <c r="BIE256" s="17"/>
      <c r="BIF256" s="17"/>
      <c r="BIG256" s="17"/>
      <c r="BIH256" s="17"/>
      <c r="BII256" s="17"/>
      <c r="BIJ256" s="17"/>
      <c r="BIK256" s="17"/>
      <c r="BIL256" s="17"/>
      <c r="BIM256" s="17"/>
      <c r="BIN256" s="17"/>
      <c r="BIO256" s="17"/>
      <c r="BIP256" s="17"/>
      <c r="BIQ256" s="17"/>
      <c r="BIR256" s="17"/>
      <c r="BIS256" s="17"/>
      <c r="BIT256" s="17"/>
      <c r="BIU256" s="17"/>
      <c r="BIV256" s="17"/>
      <c r="BIW256" s="17"/>
      <c r="BIX256" s="17"/>
      <c r="BIY256" s="17"/>
      <c r="BIZ256" s="17"/>
      <c r="BJA256" s="17"/>
      <c r="BJB256" s="17"/>
      <c r="BJC256" s="17"/>
      <c r="BJD256" s="17"/>
      <c r="BJE256" s="17"/>
      <c r="BJF256" s="17"/>
      <c r="BJG256" s="17"/>
      <c r="BJH256" s="17"/>
      <c r="BJI256" s="17"/>
      <c r="BJJ256" s="17"/>
      <c r="BJK256" s="17"/>
      <c r="BJL256" s="17"/>
      <c r="BJM256" s="17"/>
      <c r="BJN256" s="17"/>
      <c r="BJO256" s="17"/>
      <c r="BJP256" s="17"/>
      <c r="BJQ256" s="17"/>
      <c r="BJR256" s="17"/>
      <c r="BJS256" s="17"/>
      <c r="BJT256" s="17"/>
      <c r="BJU256" s="17"/>
      <c r="BJV256" s="17"/>
      <c r="BJW256" s="17"/>
      <c r="BJX256" s="17"/>
      <c r="BJY256" s="17"/>
      <c r="BJZ256" s="17"/>
      <c r="BKA256" s="17"/>
      <c r="BKB256" s="17"/>
      <c r="BKC256" s="17"/>
      <c r="BKD256" s="17"/>
      <c r="BKE256" s="17"/>
      <c r="BKF256" s="17"/>
      <c r="BKG256" s="17"/>
      <c r="BKH256" s="17"/>
      <c r="BKI256" s="17"/>
      <c r="BKJ256" s="17"/>
      <c r="BKK256" s="17"/>
      <c r="BKL256" s="17"/>
      <c r="BKM256" s="17"/>
      <c r="BKN256" s="17"/>
      <c r="BKO256" s="17"/>
      <c r="BKP256" s="17"/>
      <c r="BKQ256" s="17"/>
      <c r="BKR256" s="17"/>
      <c r="BKS256" s="17"/>
      <c r="BKT256" s="17"/>
      <c r="BKU256" s="17"/>
      <c r="BKV256" s="17"/>
      <c r="BKW256" s="17"/>
      <c r="BKX256" s="17"/>
      <c r="BKY256" s="17"/>
      <c r="BKZ256" s="17"/>
      <c r="BLA256" s="17"/>
      <c r="BLB256" s="17"/>
      <c r="BLC256" s="17"/>
      <c r="BLD256" s="17"/>
      <c r="BLE256" s="17"/>
      <c r="BLF256" s="17"/>
      <c r="BLG256" s="17"/>
      <c r="BLH256" s="17"/>
      <c r="BLI256" s="17"/>
      <c r="BLJ256" s="17"/>
      <c r="BLK256" s="17"/>
      <c r="BLL256" s="17"/>
      <c r="BLM256" s="17"/>
      <c r="BLN256" s="17"/>
      <c r="BLO256" s="17"/>
      <c r="BLP256" s="17"/>
      <c r="BLQ256" s="17"/>
      <c r="BLR256" s="17"/>
      <c r="BLS256" s="17"/>
      <c r="BLT256" s="17"/>
      <c r="BLU256" s="17"/>
      <c r="BLV256" s="17"/>
      <c r="BLW256" s="17"/>
      <c r="BLX256" s="17"/>
      <c r="BLY256" s="17"/>
      <c r="BLZ256" s="17"/>
      <c r="BMA256" s="17"/>
      <c r="BMB256" s="17"/>
      <c r="BMC256" s="17"/>
      <c r="BMD256" s="17"/>
      <c r="BME256" s="17"/>
      <c r="BMF256" s="17"/>
      <c r="BMG256" s="17"/>
      <c r="BMH256" s="17"/>
      <c r="BMI256" s="17"/>
      <c r="BMJ256" s="17"/>
      <c r="BMK256" s="17"/>
      <c r="BML256" s="17"/>
      <c r="BMM256" s="17"/>
      <c r="BMN256" s="17"/>
      <c r="BMO256" s="17"/>
      <c r="BMP256" s="17"/>
      <c r="BMQ256" s="17"/>
      <c r="BMR256" s="17"/>
      <c r="BMS256" s="17"/>
      <c r="BMT256" s="17"/>
      <c r="BMU256" s="17"/>
      <c r="BMV256" s="17"/>
      <c r="BMW256" s="17"/>
      <c r="BMX256" s="17"/>
      <c r="BMY256" s="17"/>
      <c r="BMZ256" s="17"/>
      <c r="BNA256" s="17"/>
      <c r="BNB256" s="17"/>
      <c r="BNC256" s="17"/>
      <c r="BND256" s="17"/>
      <c r="BNE256" s="17"/>
      <c r="BNF256" s="17"/>
      <c r="BNG256" s="17"/>
      <c r="BNH256" s="17"/>
      <c r="BNI256" s="17"/>
      <c r="BNJ256" s="17"/>
      <c r="BNK256" s="17"/>
      <c r="BNL256" s="17"/>
      <c r="BNM256" s="17"/>
      <c r="BNN256" s="17"/>
      <c r="BNO256" s="17"/>
      <c r="BNP256" s="17"/>
      <c r="BNQ256" s="17"/>
      <c r="BNR256" s="17"/>
      <c r="BNS256" s="17"/>
      <c r="BNT256" s="17"/>
      <c r="BNU256" s="17"/>
      <c r="BNV256" s="17"/>
      <c r="BNW256" s="17"/>
      <c r="BNX256" s="17"/>
      <c r="BNY256" s="17"/>
      <c r="BNZ256" s="17"/>
      <c r="BOA256" s="17"/>
      <c r="BOB256" s="17"/>
      <c r="BOC256" s="17"/>
      <c r="BOD256" s="17"/>
      <c r="BOE256" s="17"/>
      <c r="BOF256" s="17"/>
      <c r="BOG256" s="17"/>
      <c r="BOH256" s="17"/>
      <c r="BOI256" s="17"/>
      <c r="BOJ256" s="17"/>
      <c r="BOK256" s="17"/>
      <c r="BOL256" s="17"/>
      <c r="BOM256" s="17"/>
      <c r="BON256" s="17"/>
      <c r="BOO256" s="17"/>
      <c r="BOP256" s="17"/>
      <c r="BOQ256" s="17"/>
      <c r="BOR256" s="17"/>
      <c r="BOS256" s="17"/>
      <c r="BOT256" s="17"/>
      <c r="BOU256" s="17"/>
      <c r="BOV256" s="17"/>
      <c r="BOW256" s="17"/>
      <c r="BOX256" s="17"/>
      <c r="BOY256" s="17"/>
      <c r="BOZ256" s="17"/>
      <c r="BPA256" s="17"/>
      <c r="BPB256" s="17"/>
      <c r="BPC256" s="17"/>
      <c r="BPD256" s="17"/>
      <c r="BPE256" s="17"/>
      <c r="BPF256" s="17"/>
      <c r="BPG256" s="17"/>
      <c r="BPH256" s="17"/>
      <c r="BPI256" s="17"/>
      <c r="BPJ256" s="17"/>
      <c r="BPK256" s="17"/>
      <c r="BPL256" s="17"/>
      <c r="BPM256" s="17"/>
      <c r="BPN256" s="17"/>
      <c r="BPO256" s="17"/>
      <c r="BPP256" s="17"/>
      <c r="BPQ256" s="17"/>
      <c r="BPR256" s="17"/>
      <c r="BPS256" s="17"/>
      <c r="BPT256" s="17"/>
      <c r="BPU256" s="17"/>
      <c r="BPV256" s="17"/>
      <c r="BPW256" s="17"/>
      <c r="BPX256" s="17"/>
      <c r="BPY256" s="17"/>
      <c r="BPZ256" s="17"/>
      <c r="BQA256" s="17"/>
      <c r="BQB256" s="17"/>
      <c r="BQC256" s="17"/>
      <c r="BQD256" s="17"/>
      <c r="BQE256" s="17"/>
      <c r="BQF256" s="17"/>
      <c r="BQG256" s="17"/>
      <c r="BQH256" s="17"/>
      <c r="BQI256" s="17"/>
      <c r="BQJ256" s="17"/>
      <c r="BQK256" s="17"/>
      <c r="BQL256" s="17"/>
      <c r="BQM256" s="17"/>
      <c r="BQN256" s="17"/>
      <c r="BQO256" s="17"/>
      <c r="BQP256" s="17"/>
      <c r="BQQ256" s="17"/>
      <c r="BQR256" s="17"/>
      <c r="BQS256" s="17"/>
      <c r="BQT256" s="17"/>
      <c r="BQU256" s="17"/>
      <c r="BQV256" s="17"/>
      <c r="BQW256" s="17"/>
      <c r="BQX256" s="17"/>
      <c r="BQY256" s="17"/>
      <c r="BQZ256" s="17"/>
      <c r="BRA256" s="17"/>
      <c r="BRB256" s="17"/>
      <c r="BRC256" s="17"/>
      <c r="BRD256" s="17"/>
      <c r="BRE256" s="17"/>
      <c r="BRF256" s="17"/>
      <c r="BRG256" s="17"/>
      <c r="BRH256" s="17"/>
      <c r="BRI256" s="17"/>
      <c r="BRJ256" s="17"/>
      <c r="BRK256" s="17"/>
      <c r="BRL256" s="17"/>
      <c r="BRM256" s="17"/>
      <c r="BRN256" s="17"/>
      <c r="BRO256" s="17"/>
      <c r="BRP256" s="17"/>
      <c r="BRQ256" s="17"/>
      <c r="BRR256" s="17"/>
      <c r="BRS256" s="17"/>
      <c r="BRT256" s="17"/>
      <c r="BRU256" s="17"/>
      <c r="BRV256" s="17"/>
      <c r="BRW256" s="17"/>
      <c r="BRX256" s="17"/>
      <c r="BRY256" s="17"/>
      <c r="BRZ256" s="17"/>
      <c r="BSA256" s="17"/>
      <c r="BSB256" s="17"/>
      <c r="BSC256" s="17"/>
      <c r="BSD256" s="17"/>
      <c r="BSE256" s="17"/>
      <c r="BSF256" s="17"/>
      <c r="BSG256" s="17"/>
      <c r="BSH256" s="17"/>
      <c r="BSI256" s="17"/>
      <c r="BSJ256" s="17"/>
      <c r="BSK256" s="17"/>
      <c r="BSL256" s="17"/>
      <c r="BSM256" s="17"/>
      <c r="BSN256" s="17"/>
      <c r="BSO256" s="17"/>
      <c r="BSP256" s="17"/>
      <c r="BSQ256" s="17"/>
      <c r="BSR256" s="17"/>
      <c r="BSS256" s="17"/>
      <c r="BST256" s="17"/>
      <c r="BSU256" s="17"/>
      <c r="BSV256" s="17"/>
      <c r="BSW256" s="17"/>
      <c r="BSX256" s="17"/>
      <c r="BSY256" s="17"/>
      <c r="BSZ256" s="17"/>
      <c r="BTA256" s="17"/>
      <c r="BTB256" s="17"/>
      <c r="BTC256" s="17"/>
      <c r="BTD256" s="17"/>
      <c r="BTE256" s="17"/>
      <c r="BTF256" s="17"/>
      <c r="BTG256" s="17"/>
      <c r="BTH256" s="17"/>
      <c r="BTI256" s="17"/>
      <c r="BTJ256" s="17"/>
      <c r="BTK256" s="17"/>
      <c r="BTL256" s="17"/>
      <c r="BTM256" s="17"/>
      <c r="BTN256" s="17"/>
      <c r="BTO256" s="17"/>
      <c r="BTP256" s="17"/>
      <c r="BTQ256" s="17"/>
      <c r="BTR256" s="17"/>
      <c r="BTS256" s="17"/>
      <c r="BTT256" s="17"/>
      <c r="BTU256" s="17"/>
      <c r="BTV256" s="17"/>
      <c r="BTW256" s="17"/>
      <c r="BTX256" s="17"/>
      <c r="BTY256" s="17"/>
      <c r="BTZ256" s="17"/>
      <c r="BUA256" s="17"/>
      <c r="BUB256" s="17"/>
      <c r="BUC256" s="17"/>
      <c r="BUD256" s="17"/>
      <c r="BUE256" s="17"/>
      <c r="BUF256" s="17"/>
      <c r="BUG256" s="17"/>
      <c r="BUH256" s="17"/>
      <c r="BUI256" s="17"/>
      <c r="BUJ256" s="17"/>
      <c r="BUK256" s="17"/>
      <c r="BUL256" s="17"/>
      <c r="BUM256" s="17"/>
      <c r="BUN256" s="17"/>
      <c r="BUO256" s="17"/>
      <c r="BUP256" s="17"/>
      <c r="BUQ256" s="17"/>
      <c r="BUR256" s="17"/>
      <c r="BUS256" s="17"/>
      <c r="BUT256" s="17"/>
      <c r="BUU256" s="17"/>
      <c r="BUV256" s="17"/>
      <c r="BUW256" s="17"/>
      <c r="BUX256" s="17"/>
      <c r="BUY256" s="17"/>
      <c r="BUZ256" s="17"/>
      <c r="BVA256" s="17"/>
      <c r="BVB256" s="17"/>
      <c r="BVC256" s="17"/>
      <c r="BVD256" s="17"/>
      <c r="BVE256" s="17"/>
      <c r="BVF256" s="17"/>
      <c r="BVG256" s="17"/>
      <c r="BVH256" s="17"/>
      <c r="BVI256" s="17"/>
      <c r="BVJ256" s="17"/>
      <c r="BVK256" s="17"/>
      <c r="BVL256" s="17"/>
      <c r="BVM256" s="17"/>
      <c r="BVN256" s="17"/>
      <c r="BVO256" s="17"/>
      <c r="BVP256" s="17"/>
      <c r="BVQ256" s="17"/>
      <c r="BVR256" s="17"/>
      <c r="BVS256" s="17"/>
      <c r="BVT256" s="17"/>
      <c r="BVU256" s="17"/>
      <c r="BVV256" s="17"/>
      <c r="BVW256" s="17"/>
      <c r="BVX256" s="17"/>
      <c r="BVY256" s="17"/>
      <c r="BVZ256" s="17"/>
      <c r="BWA256" s="17"/>
      <c r="BWB256" s="17"/>
      <c r="BWC256" s="17"/>
      <c r="BWD256" s="17"/>
      <c r="BWE256" s="17"/>
      <c r="BWF256" s="17"/>
      <c r="BWG256" s="17"/>
      <c r="BWH256" s="17"/>
      <c r="BWI256" s="17"/>
      <c r="BWJ256" s="17"/>
      <c r="BWK256" s="17"/>
      <c r="BWL256" s="17"/>
      <c r="BWM256" s="17"/>
      <c r="BWN256" s="17"/>
      <c r="BWO256" s="17"/>
      <c r="BWP256" s="17"/>
      <c r="BWQ256" s="17"/>
      <c r="BWR256" s="17"/>
      <c r="BWS256" s="17"/>
      <c r="BWT256" s="17"/>
      <c r="BWU256" s="17"/>
      <c r="BWV256" s="17"/>
      <c r="BWW256" s="17"/>
      <c r="BWX256" s="17"/>
      <c r="BWY256" s="17"/>
      <c r="BWZ256" s="17"/>
      <c r="BXA256" s="17"/>
      <c r="BXB256" s="17"/>
      <c r="BXC256" s="17"/>
      <c r="BXD256" s="17"/>
      <c r="BXE256" s="17"/>
      <c r="BXF256" s="17"/>
      <c r="BXG256" s="17"/>
      <c r="BXH256" s="17"/>
      <c r="BXI256" s="17"/>
      <c r="BXJ256" s="17"/>
      <c r="BXK256" s="17"/>
      <c r="BXL256" s="17"/>
      <c r="BXM256" s="17"/>
      <c r="BXN256" s="17"/>
      <c r="BXO256" s="17"/>
      <c r="BXP256" s="17"/>
      <c r="BXQ256" s="17"/>
      <c r="BXR256" s="17"/>
      <c r="BXS256" s="17"/>
      <c r="BXT256" s="17"/>
      <c r="BXU256" s="17"/>
      <c r="BXV256" s="17"/>
      <c r="BXW256" s="17"/>
      <c r="BXX256" s="17"/>
      <c r="BXY256" s="17"/>
      <c r="BXZ256" s="17"/>
      <c r="BYA256" s="17"/>
      <c r="BYB256" s="17"/>
      <c r="BYC256" s="17"/>
      <c r="BYD256" s="17"/>
      <c r="BYE256" s="17"/>
      <c r="BYF256" s="17"/>
      <c r="BYG256" s="17"/>
      <c r="BYH256" s="17"/>
      <c r="BYI256" s="17"/>
      <c r="BYJ256" s="17"/>
      <c r="BYK256" s="17"/>
      <c r="BYL256" s="17"/>
      <c r="BYM256" s="17"/>
      <c r="BYN256" s="17"/>
      <c r="BYO256" s="17"/>
      <c r="BYP256" s="17"/>
      <c r="BYQ256" s="17"/>
      <c r="BYR256" s="17"/>
      <c r="BYS256" s="17"/>
      <c r="BYT256" s="17"/>
      <c r="BYU256" s="17"/>
      <c r="BYV256" s="17"/>
      <c r="BYW256" s="17"/>
      <c r="BYX256" s="17"/>
      <c r="BYY256" s="17"/>
      <c r="BYZ256" s="17"/>
      <c r="BZA256" s="17"/>
      <c r="BZB256" s="17"/>
      <c r="BZC256" s="17"/>
      <c r="BZD256" s="17"/>
      <c r="BZE256" s="17"/>
      <c r="BZF256" s="17"/>
      <c r="BZG256" s="17"/>
      <c r="BZH256" s="17"/>
      <c r="BZI256" s="17"/>
      <c r="BZJ256" s="17"/>
      <c r="BZK256" s="17"/>
      <c r="BZL256" s="17"/>
      <c r="BZM256" s="17"/>
      <c r="BZN256" s="17"/>
      <c r="BZO256" s="17"/>
      <c r="BZP256" s="17"/>
      <c r="BZQ256" s="17"/>
      <c r="BZR256" s="17"/>
      <c r="BZS256" s="17"/>
      <c r="BZT256" s="17"/>
      <c r="BZU256" s="17"/>
      <c r="BZV256" s="17"/>
      <c r="BZW256" s="17"/>
      <c r="BZX256" s="17"/>
      <c r="BZY256" s="17"/>
      <c r="BZZ256" s="17"/>
      <c r="CAA256" s="17"/>
      <c r="CAB256" s="17"/>
      <c r="CAC256" s="17"/>
      <c r="CAD256" s="17"/>
      <c r="CAE256" s="17"/>
      <c r="CAF256" s="17"/>
      <c r="CAG256" s="17"/>
      <c r="CAH256" s="17"/>
      <c r="CAI256" s="17"/>
      <c r="CAJ256" s="17"/>
      <c r="CAK256" s="17"/>
      <c r="CAL256" s="17"/>
      <c r="CAM256" s="17"/>
      <c r="CAN256" s="17"/>
      <c r="CAO256" s="17"/>
      <c r="CAP256" s="17"/>
      <c r="CAQ256" s="17"/>
      <c r="CAR256" s="17"/>
      <c r="CAS256" s="17"/>
      <c r="CAT256" s="17"/>
      <c r="CAU256" s="17"/>
      <c r="CAV256" s="17"/>
      <c r="CAW256" s="17"/>
      <c r="CAX256" s="17"/>
      <c r="CAY256" s="17"/>
      <c r="CAZ256" s="17"/>
      <c r="CBA256" s="17"/>
      <c r="CBB256" s="17"/>
      <c r="CBC256" s="17"/>
      <c r="CBD256" s="17"/>
      <c r="CBE256" s="17"/>
      <c r="CBF256" s="17"/>
      <c r="CBG256" s="17"/>
      <c r="CBH256" s="17"/>
      <c r="CBI256" s="17"/>
      <c r="CBJ256" s="17"/>
      <c r="CBK256" s="17"/>
      <c r="CBL256" s="17"/>
      <c r="CBM256" s="17"/>
      <c r="CBN256" s="17"/>
      <c r="CBO256" s="17"/>
      <c r="CBP256" s="17"/>
      <c r="CBQ256" s="17"/>
      <c r="CBR256" s="17"/>
      <c r="CBS256" s="17"/>
      <c r="CBT256" s="17"/>
      <c r="CBU256" s="17"/>
      <c r="CBV256" s="17"/>
      <c r="CBW256" s="17"/>
      <c r="CBX256" s="17"/>
      <c r="CBY256" s="17"/>
      <c r="CBZ256" s="17"/>
      <c r="CCA256" s="17"/>
      <c r="CCB256" s="17"/>
      <c r="CCC256" s="17"/>
      <c r="CCD256" s="17"/>
      <c r="CCE256" s="17"/>
      <c r="CCF256" s="17"/>
      <c r="CCG256" s="17"/>
      <c r="CCH256" s="17"/>
      <c r="CCI256" s="17"/>
      <c r="CCJ256" s="17"/>
      <c r="CCK256" s="17"/>
      <c r="CCL256" s="17"/>
      <c r="CCM256" s="17"/>
      <c r="CCN256" s="17"/>
      <c r="CCO256" s="17"/>
      <c r="CCP256" s="17"/>
      <c r="CCQ256" s="17"/>
      <c r="CCR256" s="17"/>
      <c r="CCS256" s="17"/>
      <c r="CCT256" s="17"/>
      <c r="CCU256" s="17"/>
      <c r="CCV256" s="17"/>
      <c r="CCW256" s="17"/>
      <c r="CCX256" s="17"/>
      <c r="CCY256" s="17"/>
      <c r="CCZ256" s="17"/>
      <c r="CDA256" s="17"/>
      <c r="CDB256" s="17"/>
      <c r="CDC256" s="17"/>
      <c r="CDD256" s="17"/>
      <c r="CDE256" s="17"/>
      <c r="CDF256" s="17"/>
      <c r="CDG256" s="17"/>
      <c r="CDH256" s="17"/>
      <c r="CDI256" s="17"/>
      <c r="CDJ256" s="17"/>
      <c r="CDK256" s="17"/>
      <c r="CDL256" s="17"/>
      <c r="CDM256" s="17"/>
      <c r="CDN256" s="17"/>
      <c r="CDO256" s="17"/>
      <c r="CDP256" s="17"/>
      <c r="CDQ256" s="17"/>
      <c r="CDR256" s="17"/>
      <c r="CDS256" s="17"/>
      <c r="CDT256" s="17"/>
      <c r="CDU256" s="17"/>
    </row>
    <row r="257">
      <c r="A257" s="14" t="s">
        <v>2552</v>
      </c>
      <c r="B257" s="14" t="s">
        <v>4654</v>
      </c>
      <c r="C257" s="14" t="s">
        <v>2554</v>
      </c>
      <c r="D257" s="14" t="s">
        <v>2555</v>
      </c>
      <c r="E257" s="14" t="s">
        <v>4655</v>
      </c>
      <c r="F257" s="14" t="s">
        <v>2835</v>
      </c>
      <c r="I257" s="14" t="s">
        <v>4656</v>
      </c>
      <c r="J257" s="14" t="s">
        <v>2618</v>
      </c>
      <c r="K257" s="14" t="s">
        <v>2619</v>
      </c>
      <c r="L257" s="14" t="s">
        <v>2639</v>
      </c>
      <c r="M257" s="16">
        <v>2.0</v>
      </c>
      <c r="N257" s="14" t="s">
        <v>2690</v>
      </c>
      <c r="O257" s="14" t="s">
        <v>2690</v>
      </c>
      <c r="P257" s="14" t="s">
        <v>2690</v>
      </c>
      <c r="Q257" s="16">
        <v>11.0</v>
      </c>
      <c r="R257" s="16">
        <v>4112595.0</v>
      </c>
      <c r="S257" s="16">
        <v>4112595.0</v>
      </c>
      <c r="T257" s="14" t="s">
        <v>2631</v>
      </c>
      <c r="U257" s="14" t="s">
        <v>2630</v>
      </c>
      <c r="V257" s="14" t="s">
        <v>4657</v>
      </c>
      <c r="W257" s="14" t="s">
        <v>4658</v>
      </c>
      <c r="X257" s="16">
        <v>0.16</v>
      </c>
      <c r="Y257" s="17"/>
      <c r="Z257" s="16">
        <v>5.0</v>
      </c>
      <c r="AA257" s="16">
        <v>27.0</v>
      </c>
      <c r="AB257" s="17"/>
      <c r="AC257" s="16">
        <v>29.0</v>
      </c>
      <c r="AD257" s="16">
        <v>41.0</v>
      </c>
      <c r="AE257" s="22">
        <v>45638.0</v>
      </c>
      <c r="AF257" s="17"/>
      <c r="AG257" s="14" t="s">
        <v>2876</v>
      </c>
      <c r="AI257" s="17"/>
      <c r="AJ257" s="17"/>
      <c r="AK257" s="17"/>
      <c r="AL257" s="16">
        <v>54.0</v>
      </c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4" t="s">
        <v>2242</v>
      </c>
      <c r="BB257" s="17"/>
      <c r="BC257" s="17"/>
      <c r="BD257" s="17"/>
      <c r="BE257" s="17"/>
      <c r="BF257" s="14" t="s">
        <v>2574</v>
      </c>
      <c r="BG257" s="16">
        <v>1.0</v>
      </c>
      <c r="BH257" s="14" t="s">
        <v>2564</v>
      </c>
      <c r="BI257" s="14" t="s">
        <v>2565</v>
      </c>
      <c r="BJ257" s="14" t="s">
        <v>2566</v>
      </c>
      <c r="BK257" s="17"/>
      <c r="BL257" s="17"/>
      <c r="BM257" s="16">
        <v>1.46666667</v>
      </c>
      <c r="BN257" s="17"/>
      <c r="BO257" s="17"/>
      <c r="BP257" s="17"/>
      <c r="BQ257" s="17"/>
      <c r="BR257" s="17"/>
      <c r="BS257" s="16">
        <v>0.3556</v>
      </c>
      <c r="BT257" s="16">
        <v>12.4930138</v>
      </c>
      <c r="BU257" s="14" t="s">
        <v>2567</v>
      </c>
      <c r="BV257" s="14" t="s">
        <v>2605</v>
      </c>
      <c r="BW257" s="14" t="s">
        <v>2569</v>
      </c>
      <c r="BX257" s="16">
        <v>19.0</v>
      </c>
      <c r="BY257" s="14" t="s">
        <v>2570</v>
      </c>
      <c r="BZ257" s="16">
        <v>380.0</v>
      </c>
      <c r="CA257" s="16">
        <v>-20053.0</v>
      </c>
      <c r="CB257" s="16">
        <v>0.0</v>
      </c>
      <c r="CC257" s="16">
        <v>12.4930138</v>
      </c>
      <c r="CD257" s="14" t="s">
        <v>2571</v>
      </c>
      <c r="CE257" s="16">
        <v>12.4930138</v>
      </c>
      <c r="CF257" s="14" t="s">
        <v>2572</v>
      </c>
      <c r="CG257" s="14" t="s">
        <v>2704</v>
      </c>
      <c r="CH257" s="19">
        <v>40648.0</v>
      </c>
      <c r="CI257" s="17"/>
      <c r="CJ257" s="17"/>
      <c r="CK257" s="14" t="s">
        <v>2574</v>
      </c>
      <c r="CL257" s="14" t="s">
        <v>2575</v>
      </c>
      <c r="CM257" s="20">
        <v>2410662.0</v>
      </c>
      <c r="CN257" s="14" t="s">
        <v>2575</v>
      </c>
      <c r="CO257" s="14" t="s">
        <v>2563</v>
      </c>
      <c r="CP257" s="14" t="s">
        <v>2563</v>
      </c>
      <c r="CQ257" s="16">
        <v>0.2797</v>
      </c>
      <c r="CR257" s="16">
        <v>0.02</v>
      </c>
      <c r="CS257" s="14" t="s">
        <v>2574</v>
      </c>
      <c r="CT257" s="14" t="s">
        <v>4659</v>
      </c>
      <c r="CU257" s="14" t="s">
        <v>2577</v>
      </c>
      <c r="CV257" s="14" t="s">
        <v>2608</v>
      </c>
      <c r="CW257" s="14" t="s">
        <v>2609</v>
      </c>
      <c r="CX257" s="14" t="s">
        <v>2580</v>
      </c>
      <c r="CY257" s="16">
        <v>12.4930138</v>
      </c>
      <c r="CZ257" s="14" t="s">
        <v>2581</v>
      </c>
      <c r="DA257" s="14" t="s">
        <v>2563</v>
      </c>
      <c r="DB257" s="14" t="s">
        <v>2574</v>
      </c>
      <c r="DC257" s="14" t="s">
        <v>2653</v>
      </c>
      <c r="DD257" s="14" t="s">
        <v>4660</v>
      </c>
      <c r="DE257" s="14" t="s">
        <v>2563</v>
      </c>
      <c r="DF257" s="14" t="s">
        <v>2574</v>
      </c>
      <c r="DG257" s="14" t="s">
        <v>4583</v>
      </c>
      <c r="DH257" s="14" t="s">
        <v>4661</v>
      </c>
      <c r="DI257" s="14" t="s">
        <v>2585</v>
      </c>
      <c r="DJ257" s="14" t="s">
        <v>2586</v>
      </c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  <c r="KL257" s="17"/>
      <c r="KM257" s="17"/>
      <c r="KN257" s="17"/>
      <c r="KO257" s="17"/>
      <c r="KP257" s="17"/>
      <c r="KQ257" s="17"/>
      <c r="KR257" s="17"/>
      <c r="KS257" s="17"/>
      <c r="KT257" s="17"/>
      <c r="KU257" s="17"/>
      <c r="KV257" s="17"/>
      <c r="KW257" s="17"/>
      <c r="KX257" s="17"/>
      <c r="KY257" s="17"/>
      <c r="KZ257" s="17"/>
      <c r="LA257" s="17"/>
      <c r="LB257" s="17"/>
      <c r="LC257" s="17"/>
      <c r="LD257" s="17"/>
      <c r="LE257" s="17"/>
      <c r="LF257" s="17"/>
      <c r="LG257" s="17"/>
      <c r="LH257" s="17"/>
      <c r="LI257" s="17"/>
      <c r="LJ257" s="17"/>
      <c r="LK257" s="17"/>
      <c r="LL257" s="17"/>
      <c r="LM257" s="17"/>
      <c r="LN257" s="17"/>
      <c r="LO257" s="17"/>
      <c r="LP257" s="17"/>
      <c r="LQ257" s="17"/>
      <c r="LR257" s="17"/>
      <c r="LS257" s="17"/>
      <c r="LT257" s="17"/>
      <c r="LU257" s="17"/>
      <c r="LV257" s="17"/>
      <c r="LW257" s="17"/>
      <c r="LX257" s="17"/>
      <c r="LY257" s="17"/>
      <c r="LZ257" s="17"/>
      <c r="MA257" s="17"/>
      <c r="MB257" s="17"/>
      <c r="MC257" s="17"/>
      <c r="MD257" s="17"/>
      <c r="ME257" s="17"/>
      <c r="MF257" s="17"/>
      <c r="MG257" s="17"/>
      <c r="MH257" s="17"/>
      <c r="MI257" s="17"/>
      <c r="MJ257" s="17"/>
      <c r="MK257" s="17"/>
      <c r="ML257" s="17"/>
      <c r="MM257" s="17"/>
      <c r="MN257" s="17"/>
      <c r="MO257" s="17"/>
      <c r="MP257" s="17"/>
      <c r="MQ257" s="17"/>
      <c r="MR257" s="17"/>
      <c r="MS257" s="17"/>
      <c r="MT257" s="17"/>
      <c r="MU257" s="17"/>
      <c r="MV257" s="17"/>
      <c r="MW257" s="17"/>
      <c r="MX257" s="17"/>
      <c r="MY257" s="17"/>
      <c r="MZ257" s="17"/>
      <c r="NA257" s="17"/>
      <c r="NB257" s="17"/>
      <c r="NC257" s="17"/>
      <c r="ND257" s="17"/>
      <c r="NE257" s="17"/>
      <c r="NF257" s="17"/>
      <c r="NG257" s="17"/>
      <c r="NH257" s="17"/>
      <c r="NI257" s="17"/>
      <c r="NJ257" s="17"/>
      <c r="NK257" s="17"/>
      <c r="NL257" s="17"/>
      <c r="NM257" s="17"/>
      <c r="NN257" s="17"/>
      <c r="NO257" s="17"/>
      <c r="NP257" s="17"/>
      <c r="NQ257" s="17"/>
      <c r="NR257" s="17"/>
      <c r="NS257" s="17"/>
      <c r="NT257" s="17"/>
      <c r="NU257" s="17"/>
      <c r="NV257" s="17"/>
      <c r="NW257" s="17"/>
      <c r="NX257" s="17"/>
      <c r="NY257" s="17"/>
      <c r="NZ257" s="17"/>
      <c r="OA257" s="17"/>
      <c r="OB257" s="17"/>
      <c r="OC257" s="17"/>
      <c r="OD257" s="17"/>
      <c r="OE257" s="17"/>
      <c r="OF257" s="17"/>
      <c r="OG257" s="17"/>
      <c r="OH257" s="17"/>
      <c r="OI257" s="17"/>
      <c r="OJ257" s="17"/>
      <c r="OK257" s="17"/>
      <c r="OL257" s="17"/>
      <c r="OM257" s="17"/>
      <c r="ON257" s="17"/>
      <c r="OO257" s="17"/>
      <c r="OP257" s="17"/>
      <c r="OQ257" s="17"/>
      <c r="OR257" s="17"/>
      <c r="OS257" s="17"/>
      <c r="OT257" s="17"/>
      <c r="OU257" s="17"/>
      <c r="OV257" s="17"/>
      <c r="OW257" s="17"/>
      <c r="OX257" s="17"/>
      <c r="OY257" s="17"/>
      <c r="OZ257" s="17"/>
      <c r="PA257" s="17"/>
      <c r="PB257" s="17"/>
      <c r="PC257" s="17"/>
      <c r="PD257" s="17"/>
      <c r="PE257" s="17"/>
      <c r="PF257" s="17"/>
      <c r="PG257" s="17"/>
      <c r="PH257" s="17"/>
      <c r="PI257" s="17"/>
      <c r="PJ257" s="17"/>
      <c r="PK257" s="17"/>
      <c r="PL257" s="17"/>
      <c r="PM257" s="17"/>
      <c r="PN257" s="17"/>
      <c r="PO257" s="17"/>
      <c r="PP257" s="17"/>
      <c r="PQ257" s="17"/>
      <c r="PR257" s="17"/>
      <c r="PS257" s="17"/>
      <c r="PT257" s="17"/>
      <c r="PU257" s="17"/>
      <c r="PV257" s="17"/>
      <c r="PW257" s="17"/>
      <c r="PX257" s="17"/>
      <c r="PY257" s="17"/>
      <c r="PZ257" s="17"/>
      <c r="QA257" s="17"/>
      <c r="QB257" s="17"/>
      <c r="QC257" s="17"/>
      <c r="QD257" s="17"/>
      <c r="QE257" s="17"/>
      <c r="QF257" s="17"/>
      <c r="QG257" s="17"/>
      <c r="QH257" s="17"/>
      <c r="QI257" s="17"/>
      <c r="QJ257" s="17"/>
      <c r="QK257" s="17"/>
      <c r="QL257" s="17"/>
      <c r="QM257" s="17"/>
      <c r="QN257" s="17"/>
      <c r="QO257" s="17"/>
      <c r="QP257" s="17"/>
      <c r="QQ257" s="17"/>
      <c r="QR257" s="17"/>
      <c r="QS257" s="17"/>
      <c r="QT257" s="17"/>
      <c r="QU257" s="16">
        <v>-5.0</v>
      </c>
      <c r="QV257" s="16">
        <v>8.0</v>
      </c>
      <c r="QW257" s="16">
        <v>2.0</v>
      </c>
      <c r="QX257" s="17"/>
      <c r="QY257" s="17"/>
      <c r="QZ257" s="17"/>
      <c r="RA257" s="17"/>
      <c r="RB257" s="17"/>
      <c r="RC257" s="17"/>
      <c r="RD257" s="17"/>
      <c r="RE257" s="17"/>
      <c r="RF257" s="17"/>
      <c r="RG257" s="17"/>
      <c r="RH257" s="17"/>
      <c r="RI257" s="17"/>
      <c r="RJ257" s="17"/>
      <c r="RK257" s="17"/>
      <c r="RL257" s="17"/>
      <c r="RM257" s="17"/>
      <c r="RN257" s="17"/>
      <c r="RO257" s="17"/>
      <c r="RP257" s="17"/>
      <c r="RQ257" s="17"/>
      <c r="RR257" s="17"/>
      <c r="RS257" s="17"/>
      <c r="RT257" s="17"/>
      <c r="RU257" s="17"/>
      <c r="RV257" s="17"/>
      <c r="RW257" s="17"/>
      <c r="RX257" s="17"/>
      <c r="RY257" s="17"/>
      <c r="RZ257" s="17"/>
      <c r="SA257" s="17"/>
      <c r="SB257" s="17"/>
      <c r="SC257" s="17"/>
      <c r="SD257" s="17"/>
      <c r="SE257" s="17"/>
      <c r="SF257" s="17"/>
      <c r="SG257" s="17"/>
      <c r="SH257" s="17"/>
      <c r="SI257" s="17"/>
      <c r="SJ257" s="17"/>
      <c r="SK257" s="17"/>
      <c r="SL257" s="17"/>
      <c r="SM257" s="17"/>
      <c r="SN257" s="17"/>
      <c r="SO257" s="17"/>
      <c r="SP257" s="17"/>
      <c r="SQ257" s="17"/>
      <c r="SR257" s="17"/>
      <c r="SS257" s="17"/>
      <c r="ST257" s="17"/>
      <c r="SU257" s="17"/>
      <c r="SV257" s="17"/>
      <c r="SW257" s="17"/>
      <c r="SX257" s="17"/>
      <c r="SY257" s="17"/>
      <c r="SZ257" s="17"/>
      <c r="TA257" s="17"/>
      <c r="TB257" s="17"/>
      <c r="TC257" s="17"/>
      <c r="TD257" s="17"/>
      <c r="TE257" s="17"/>
      <c r="TF257" s="17"/>
      <c r="TG257" s="17"/>
      <c r="TH257" s="17"/>
      <c r="TI257" s="17"/>
      <c r="TJ257" s="17"/>
      <c r="TK257" s="17"/>
      <c r="TL257" s="17"/>
      <c r="TM257" s="17"/>
      <c r="TN257" s="17"/>
      <c r="TO257" s="17"/>
      <c r="TP257" s="17"/>
      <c r="TQ257" s="17"/>
      <c r="TR257" s="17"/>
      <c r="TS257" s="17"/>
      <c r="TT257" s="17"/>
      <c r="TU257" s="17"/>
      <c r="TV257" s="17"/>
      <c r="TW257" s="17"/>
      <c r="TX257" s="17"/>
      <c r="TY257" s="17"/>
      <c r="TZ257" s="17"/>
      <c r="UA257" s="17"/>
      <c r="UB257" s="17"/>
      <c r="UC257" s="17"/>
      <c r="UD257" s="17"/>
      <c r="UE257" s="17"/>
      <c r="UF257" s="17"/>
      <c r="UG257" s="17"/>
      <c r="UH257" s="17"/>
      <c r="UI257" s="17"/>
      <c r="UJ257" s="17"/>
      <c r="UK257" s="17"/>
      <c r="UL257" s="17"/>
      <c r="UM257" s="17"/>
      <c r="UN257" s="17"/>
      <c r="UO257" s="17"/>
      <c r="UP257" s="17"/>
      <c r="UQ257" s="17"/>
      <c r="UR257" s="17"/>
      <c r="US257" s="17"/>
      <c r="UT257" s="17"/>
      <c r="UU257" s="17"/>
      <c r="UV257" s="17"/>
      <c r="UW257" s="17"/>
      <c r="UX257" s="17"/>
      <c r="UY257" s="17"/>
      <c r="UZ257" s="17"/>
      <c r="VA257" s="17"/>
      <c r="VB257" s="17"/>
      <c r="VC257" s="17"/>
      <c r="VD257" s="17"/>
      <c r="VE257" s="17"/>
      <c r="VF257" s="17"/>
      <c r="VG257" s="17"/>
      <c r="VH257" s="17"/>
      <c r="VI257" s="17"/>
      <c r="VJ257" s="17"/>
      <c r="VK257" s="17"/>
      <c r="VL257" s="17"/>
      <c r="VM257" s="17"/>
      <c r="VN257" s="17"/>
      <c r="VO257" s="17"/>
      <c r="VP257" s="17"/>
      <c r="VQ257" s="17"/>
      <c r="VR257" s="17"/>
      <c r="VS257" s="17"/>
      <c r="VT257" s="17"/>
      <c r="VU257" s="17"/>
      <c r="VV257" s="17"/>
      <c r="VW257" s="17"/>
      <c r="VX257" s="17"/>
      <c r="VY257" s="17"/>
      <c r="VZ257" s="17"/>
      <c r="WA257" s="17"/>
      <c r="WB257" s="17"/>
      <c r="WC257" s="17"/>
      <c r="WD257" s="17"/>
      <c r="WE257" s="17"/>
      <c r="WF257" s="17"/>
      <c r="WG257" s="17"/>
      <c r="WH257" s="17"/>
      <c r="WI257" s="17"/>
      <c r="WJ257" s="17"/>
      <c r="WK257" s="17"/>
      <c r="WL257" s="17"/>
      <c r="WM257" s="17"/>
      <c r="WN257" s="17"/>
      <c r="WO257" s="17"/>
      <c r="WP257" s="17"/>
      <c r="WQ257" s="17"/>
      <c r="WR257" s="17"/>
      <c r="WS257" s="17"/>
      <c r="WT257" s="17"/>
      <c r="WU257" s="17"/>
      <c r="WV257" s="17"/>
      <c r="WW257" s="17"/>
      <c r="WX257" s="17"/>
      <c r="WY257" s="17"/>
      <c r="WZ257" s="17"/>
      <c r="XA257" s="17"/>
      <c r="XB257" s="17"/>
      <c r="XC257" s="17"/>
      <c r="XD257" s="17"/>
      <c r="XE257" s="17"/>
      <c r="XF257" s="17"/>
      <c r="XG257" s="17"/>
      <c r="XH257" s="17"/>
      <c r="XI257" s="17"/>
      <c r="XJ257" s="17"/>
      <c r="XK257" s="17"/>
      <c r="XL257" s="17"/>
      <c r="XM257" s="17"/>
      <c r="XN257" s="17"/>
      <c r="XO257" s="17"/>
      <c r="XP257" s="17"/>
      <c r="XQ257" s="17"/>
      <c r="XR257" s="17"/>
      <c r="XS257" s="17"/>
      <c r="XT257" s="17"/>
      <c r="XU257" s="17"/>
      <c r="XV257" s="17"/>
      <c r="XW257" s="17"/>
      <c r="XX257" s="17"/>
      <c r="XY257" s="17"/>
      <c r="XZ257" s="17"/>
      <c r="YA257" s="17"/>
      <c r="YB257" s="17"/>
      <c r="YC257" s="17"/>
      <c r="YD257" s="17"/>
      <c r="YE257" s="17"/>
      <c r="YF257" s="17"/>
      <c r="YG257" s="17"/>
      <c r="YH257" s="17"/>
      <c r="YI257" s="17"/>
      <c r="YJ257" s="17"/>
      <c r="YK257" s="17"/>
      <c r="YL257" s="17"/>
      <c r="YM257" s="17"/>
      <c r="YN257" s="17"/>
      <c r="YO257" s="17"/>
      <c r="YP257" s="17"/>
      <c r="YQ257" s="17"/>
      <c r="YR257" s="17"/>
      <c r="YS257" s="17"/>
      <c r="YT257" s="17"/>
      <c r="YU257" s="17"/>
      <c r="YV257" s="17"/>
      <c r="YW257" s="17"/>
      <c r="YX257" s="17"/>
      <c r="YY257" s="17"/>
      <c r="YZ257" s="17"/>
      <c r="ZA257" s="17"/>
      <c r="ZB257" s="17"/>
      <c r="ZC257" s="17"/>
      <c r="ZD257" s="17"/>
      <c r="ZE257" s="17"/>
      <c r="ZF257" s="17"/>
      <c r="ZG257" s="17"/>
      <c r="ZH257" s="17"/>
      <c r="ZI257" s="17"/>
      <c r="ZJ257" s="17"/>
      <c r="ZK257" s="17"/>
      <c r="ZL257" s="17"/>
      <c r="ZM257" s="17"/>
      <c r="ZN257" s="17"/>
      <c r="ZO257" s="17"/>
      <c r="ZP257" s="17"/>
      <c r="ZQ257" s="17"/>
      <c r="ZR257" s="17"/>
      <c r="ZS257" s="17"/>
      <c r="ZT257" s="17"/>
      <c r="ZU257" s="17"/>
      <c r="ZV257" s="17"/>
      <c r="ZW257" s="17"/>
      <c r="ZX257" s="17"/>
      <c r="ZY257" s="17"/>
      <c r="ZZ257" s="17"/>
      <c r="AAA257" s="17"/>
      <c r="AAB257" s="17"/>
      <c r="AAC257" s="17"/>
      <c r="AAD257" s="17"/>
      <c r="AAE257" s="17"/>
      <c r="AAF257" s="17"/>
      <c r="AAG257" s="17"/>
      <c r="AAH257" s="17"/>
      <c r="AAI257" s="17"/>
      <c r="AAJ257" s="17"/>
      <c r="AAK257" s="17"/>
      <c r="AAL257" s="17"/>
      <c r="AAM257" s="17"/>
      <c r="AAN257" s="17"/>
      <c r="AAO257" s="17"/>
      <c r="AAP257" s="17"/>
      <c r="AAQ257" s="17"/>
      <c r="AAR257" s="17"/>
      <c r="AAS257" s="17"/>
      <c r="AAT257" s="17"/>
      <c r="AAU257" s="17"/>
      <c r="AAV257" s="17"/>
      <c r="AAW257" s="17"/>
      <c r="AAX257" s="17"/>
      <c r="AAY257" s="17"/>
      <c r="AAZ257" s="17"/>
      <c r="ABA257" s="17"/>
      <c r="ABB257" s="17"/>
      <c r="ABC257" s="17"/>
      <c r="ABD257" s="17"/>
      <c r="ABE257" s="17"/>
      <c r="ABF257" s="17"/>
      <c r="ABG257" s="17"/>
      <c r="ABH257" s="17"/>
      <c r="ABI257" s="17"/>
      <c r="ABJ257" s="17"/>
      <c r="ABK257" s="17"/>
      <c r="ABL257" s="17"/>
      <c r="ABM257" s="17"/>
      <c r="ABN257" s="17"/>
      <c r="ABO257" s="17"/>
      <c r="ABP257" s="17"/>
      <c r="ABQ257" s="17"/>
      <c r="ABR257" s="17"/>
      <c r="ABS257" s="17"/>
      <c r="ABT257" s="17"/>
      <c r="ABU257" s="17"/>
      <c r="ABV257" s="17"/>
      <c r="ABW257" s="17"/>
      <c r="ABX257" s="17"/>
      <c r="ABY257" s="17"/>
      <c r="ABZ257" s="17"/>
      <c r="ACA257" s="17"/>
      <c r="ACB257" s="17"/>
      <c r="ACC257" s="17"/>
      <c r="ACD257" s="17"/>
      <c r="ACE257" s="17"/>
      <c r="ACF257" s="17"/>
      <c r="ACG257" s="17"/>
      <c r="ACH257" s="17"/>
      <c r="ACI257" s="17"/>
      <c r="ACJ257" s="17"/>
      <c r="ACK257" s="17"/>
      <c r="ACL257" s="17"/>
      <c r="ACM257" s="17"/>
      <c r="ACN257" s="17"/>
      <c r="ACO257" s="17"/>
      <c r="ACP257" s="17"/>
      <c r="ACQ257" s="17"/>
      <c r="ACR257" s="17"/>
      <c r="ACS257" s="17"/>
      <c r="ACT257" s="17"/>
      <c r="ACU257" s="17"/>
      <c r="ACV257" s="17"/>
      <c r="ACW257" s="17"/>
      <c r="ACX257" s="17"/>
      <c r="ACY257" s="17"/>
      <c r="ACZ257" s="17"/>
      <c r="ADA257" s="17"/>
      <c r="ADB257" s="17"/>
      <c r="ADC257" s="17"/>
      <c r="ADD257" s="17"/>
      <c r="ADE257" s="17"/>
      <c r="ADF257" s="17"/>
      <c r="ADG257" s="17"/>
      <c r="ADH257" s="17"/>
      <c r="ADI257" s="17"/>
      <c r="ADJ257" s="17"/>
      <c r="ADK257" s="17"/>
      <c r="ADL257" s="17"/>
      <c r="ADM257" s="17"/>
      <c r="ADN257" s="17"/>
      <c r="ADO257" s="17"/>
      <c r="ADP257" s="17"/>
      <c r="ADQ257" s="17"/>
      <c r="ADR257" s="17"/>
      <c r="ADS257" s="17"/>
      <c r="ADT257" s="17"/>
      <c r="ADU257" s="17"/>
      <c r="ADV257" s="17"/>
      <c r="ADW257" s="17"/>
      <c r="ADX257" s="17"/>
      <c r="ADY257" s="17"/>
      <c r="ADZ257" s="17"/>
      <c r="AEA257" s="17"/>
      <c r="AEB257" s="17"/>
      <c r="AEC257" s="17"/>
      <c r="AED257" s="17"/>
      <c r="AEE257" s="17"/>
      <c r="AEF257" s="17"/>
      <c r="AEG257" s="17"/>
      <c r="AEH257" s="17"/>
      <c r="AEI257" s="17"/>
      <c r="AEJ257" s="17"/>
      <c r="AEK257" s="17"/>
      <c r="AEL257" s="17"/>
      <c r="AEM257" s="17"/>
      <c r="AEN257" s="17"/>
      <c r="AEO257" s="17"/>
      <c r="AEP257" s="17"/>
      <c r="AEQ257" s="17"/>
      <c r="AER257" s="17"/>
      <c r="AES257" s="17"/>
      <c r="AET257" s="17"/>
      <c r="AEU257" s="17"/>
      <c r="AEV257" s="17"/>
      <c r="AEW257" s="17"/>
      <c r="AEX257" s="17"/>
      <c r="AEY257" s="17"/>
      <c r="AEZ257" s="17"/>
      <c r="AFA257" s="17"/>
      <c r="AFB257" s="17"/>
      <c r="AFC257" s="17"/>
      <c r="AFD257" s="17"/>
      <c r="AFE257" s="17"/>
      <c r="AFF257" s="17"/>
      <c r="AFG257" s="17"/>
      <c r="AFH257" s="17"/>
      <c r="AFI257" s="17"/>
      <c r="AFJ257" s="17"/>
      <c r="AFK257" s="17"/>
      <c r="AFL257" s="17"/>
      <c r="AFM257" s="17"/>
      <c r="AFN257" s="17"/>
      <c r="AFO257" s="17"/>
      <c r="AFP257" s="17"/>
      <c r="AFQ257" s="17"/>
      <c r="AFR257" s="17"/>
      <c r="AFS257" s="17"/>
      <c r="AFT257" s="17"/>
      <c r="AFU257" s="17"/>
      <c r="AFV257" s="17"/>
      <c r="AFW257" s="17"/>
      <c r="AFX257" s="17"/>
      <c r="AFY257" s="17"/>
      <c r="AFZ257" s="17"/>
      <c r="AGA257" s="17"/>
      <c r="AGB257" s="17"/>
      <c r="AGC257" s="17"/>
      <c r="AGD257" s="17"/>
      <c r="AGE257" s="17"/>
      <c r="AGF257" s="17"/>
      <c r="AGG257" s="17"/>
      <c r="AGH257" s="17"/>
      <c r="AGI257" s="17"/>
      <c r="AGJ257" s="17"/>
      <c r="AGK257" s="17"/>
      <c r="AGL257" s="17"/>
      <c r="AGM257" s="17"/>
      <c r="AGN257" s="17"/>
      <c r="AGO257" s="17"/>
      <c r="AGP257" s="17"/>
      <c r="AGQ257" s="17"/>
      <c r="AGR257" s="17"/>
      <c r="AGS257" s="17"/>
      <c r="AGT257" s="17"/>
      <c r="AGU257" s="17"/>
      <c r="AGV257" s="17"/>
      <c r="AGW257" s="17"/>
      <c r="AGX257" s="17"/>
      <c r="AGY257" s="17"/>
      <c r="AGZ257" s="17"/>
      <c r="AHA257" s="17"/>
      <c r="AHB257" s="17"/>
      <c r="AHC257" s="17"/>
      <c r="AHD257" s="17"/>
      <c r="AHE257" s="17"/>
      <c r="AHF257" s="17"/>
      <c r="AHG257" s="17"/>
      <c r="AHH257" s="17"/>
      <c r="AHI257" s="17"/>
      <c r="AHJ257" s="17"/>
      <c r="AHK257" s="17"/>
      <c r="AHL257" s="17"/>
      <c r="AHM257" s="17"/>
      <c r="AHN257" s="17"/>
      <c r="AHO257" s="17"/>
      <c r="AHP257" s="17"/>
      <c r="AHQ257" s="17"/>
      <c r="AHR257" s="17"/>
      <c r="AHS257" s="17"/>
      <c r="AHT257" s="17"/>
      <c r="AHU257" s="17"/>
      <c r="AHV257" s="17"/>
      <c r="AHW257" s="17"/>
      <c r="AHX257" s="17"/>
      <c r="AHY257" s="17"/>
      <c r="AHZ257" s="17"/>
      <c r="AIA257" s="17"/>
      <c r="AIB257" s="17"/>
      <c r="AIC257" s="17"/>
      <c r="AID257" s="17"/>
      <c r="AIE257" s="17"/>
      <c r="AIF257" s="17"/>
      <c r="AIG257" s="17"/>
      <c r="AIH257" s="17"/>
      <c r="AII257" s="17"/>
      <c r="AIJ257" s="17"/>
      <c r="AIK257" s="17"/>
      <c r="AIL257" s="17"/>
      <c r="AIM257" s="17"/>
      <c r="AIN257" s="17"/>
      <c r="AIO257" s="17"/>
      <c r="AIP257" s="17"/>
      <c r="AIQ257" s="17"/>
      <c r="AIR257" s="17"/>
      <c r="AIS257" s="17"/>
      <c r="AIT257" s="17"/>
      <c r="AIU257" s="17"/>
      <c r="AIV257" s="17"/>
      <c r="AIW257" s="17"/>
      <c r="AIX257" s="17"/>
      <c r="AIY257" s="17"/>
      <c r="AIZ257" s="17"/>
      <c r="AJA257" s="17"/>
      <c r="AJB257" s="17"/>
      <c r="AJC257" s="17"/>
      <c r="AJD257" s="17"/>
      <c r="AJE257" s="17"/>
      <c r="AJF257" s="17"/>
      <c r="AJG257" s="17"/>
      <c r="AJH257" s="17"/>
      <c r="AJI257" s="17"/>
      <c r="AJJ257" s="17"/>
      <c r="AJK257" s="17"/>
      <c r="AJL257" s="17"/>
      <c r="AJM257" s="17"/>
      <c r="AJN257" s="17"/>
      <c r="AJO257" s="17"/>
      <c r="AJP257" s="17"/>
      <c r="AJQ257" s="17"/>
      <c r="AJR257" s="17"/>
      <c r="AJS257" s="17"/>
      <c r="AJT257" s="17"/>
      <c r="AJU257" s="17"/>
      <c r="AJV257" s="17"/>
      <c r="AJW257" s="17"/>
      <c r="AJX257" s="17"/>
      <c r="AJY257" s="17"/>
      <c r="AJZ257" s="17"/>
      <c r="AKA257" s="17"/>
      <c r="AKB257" s="17"/>
      <c r="AKC257" s="17"/>
      <c r="AKD257" s="17"/>
      <c r="AKE257" s="17"/>
      <c r="AKF257" s="17"/>
      <c r="AKG257" s="17"/>
      <c r="AKH257" s="17"/>
      <c r="AKI257" s="17"/>
      <c r="AKJ257" s="17"/>
      <c r="AKK257" s="17"/>
      <c r="AKL257" s="17"/>
      <c r="AKM257" s="17"/>
      <c r="AKN257" s="17"/>
      <c r="AKO257" s="17"/>
      <c r="AKP257" s="17"/>
      <c r="AKQ257" s="17"/>
      <c r="AKR257" s="17"/>
      <c r="AKS257" s="17"/>
      <c r="AKT257" s="17"/>
      <c r="AKU257" s="17"/>
      <c r="AKV257" s="17"/>
      <c r="AKW257" s="17"/>
      <c r="AKX257" s="17"/>
      <c r="AKY257" s="17"/>
      <c r="AKZ257" s="17"/>
      <c r="ALA257" s="17"/>
      <c r="ALB257" s="17"/>
      <c r="ALC257" s="17"/>
      <c r="ALD257" s="17"/>
      <c r="ALE257" s="17"/>
      <c r="ALF257" s="17"/>
      <c r="ALG257" s="17"/>
      <c r="ALH257" s="17"/>
      <c r="ALI257" s="17"/>
      <c r="ALJ257" s="17"/>
      <c r="ALK257" s="17"/>
      <c r="ALL257" s="17"/>
      <c r="ALM257" s="17"/>
      <c r="ALN257" s="17"/>
      <c r="ALO257" s="17"/>
      <c r="ALP257" s="17"/>
      <c r="ALQ257" s="17"/>
      <c r="ALR257" s="17"/>
      <c r="ALS257" s="17"/>
      <c r="ALT257" s="17"/>
      <c r="ALU257" s="17"/>
      <c r="ALV257" s="17"/>
      <c r="ALW257" s="17"/>
      <c r="ALX257" s="17"/>
      <c r="ALY257" s="17"/>
      <c r="ALZ257" s="17"/>
      <c r="AMA257" s="17"/>
      <c r="AMB257" s="17"/>
      <c r="AMC257" s="17"/>
      <c r="AMD257" s="17"/>
      <c r="AME257" s="17"/>
      <c r="AMF257" s="17"/>
      <c r="AMG257" s="17"/>
      <c r="AMH257" s="17"/>
      <c r="AMI257" s="17"/>
      <c r="AMJ257" s="17"/>
      <c r="AMK257" s="17"/>
      <c r="AML257" s="17"/>
      <c r="AMM257" s="17"/>
      <c r="AMN257" s="17"/>
      <c r="AMO257" s="17"/>
      <c r="AMP257" s="17"/>
      <c r="AMQ257" s="17"/>
      <c r="AMR257" s="17"/>
      <c r="AMS257" s="17"/>
      <c r="AMT257" s="17"/>
      <c r="AMU257" s="17"/>
      <c r="AMV257" s="17"/>
      <c r="AMW257" s="17"/>
      <c r="AMX257" s="17"/>
      <c r="AMY257" s="17"/>
      <c r="AMZ257" s="17"/>
      <c r="ANA257" s="17"/>
      <c r="ANB257" s="17"/>
      <c r="ANC257" s="17"/>
      <c r="AND257" s="17"/>
      <c r="ANE257" s="17"/>
      <c r="ANF257" s="17"/>
      <c r="ANG257" s="17"/>
      <c r="ANH257" s="17"/>
      <c r="ANI257" s="17"/>
      <c r="ANJ257" s="17"/>
      <c r="ANK257" s="17"/>
      <c r="ANL257" s="17"/>
      <c r="ANM257" s="17"/>
      <c r="ANN257" s="17"/>
      <c r="ANO257" s="17"/>
      <c r="ANP257" s="17"/>
      <c r="ANQ257" s="17"/>
      <c r="ANR257" s="17"/>
      <c r="ANS257" s="17"/>
      <c r="ANT257" s="17"/>
      <c r="ANU257" s="17"/>
      <c r="ANV257" s="17"/>
      <c r="ANW257" s="17"/>
      <c r="ANX257" s="17"/>
      <c r="ANY257" s="17"/>
      <c r="ANZ257" s="17"/>
      <c r="AOA257" s="17"/>
      <c r="AOB257" s="17"/>
      <c r="AOC257" s="17"/>
      <c r="AOD257" s="17"/>
      <c r="AOE257" s="17"/>
      <c r="AOF257" s="17"/>
      <c r="AOG257" s="17"/>
      <c r="AOH257" s="17"/>
      <c r="AOI257" s="17"/>
      <c r="AOJ257" s="17"/>
      <c r="AOK257" s="17"/>
      <c r="AOL257" s="17"/>
      <c r="AOM257" s="17"/>
      <c r="AON257" s="17"/>
      <c r="AOO257" s="17"/>
      <c r="AOP257" s="17"/>
      <c r="AOQ257" s="17"/>
      <c r="AOR257" s="17"/>
      <c r="AOS257" s="17"/>
      <c r="AOT257" s="17"/>
      <c r="AOU257" s="17"/>
      <c r="AOV257" s="17"/>
      <c r="AOW257" s="17"/>
      <c r="AOX257" s="17"/>
      <c r="AOY257" s="17"/>
      <c r="AOZ257" s="17"/>
      <c r="APA257" s="17"/>
      <c r="APB257" s="17"/>
      <c r="APC257" s="17"/>
      <c r="APD257" s="17"/>
      <c r="APE257" s="17"/>
      <c r="APF257" s="17"/>
      <c r="APG257" s="17"/>
      <c r="APH257" s="17"/>
      <c r="API257" s="17"/>
      <c r="APJ257" s="17"/>
      <c r="APK257" s="17"/>
      <c r="APL257" s="17"/>
      <c r="APM257" s="17"/>
      <c r="APN257" s="17"/>
      <c r="APO257" s="17"/>
      <c r="APP257" s="17"/>
      <c r="APQ257" s="17"/>
      <c r="APR257" s="17"/>
      <c r="APS257" s="17"/>
      <c r="APT257" s="17"/>
      <c r="APU257" s="17"/>
      <c r="APV257" s="17"/>
      <c r="APW257" s="17"/>
      <c r="APX257" s="17"/>
      <c r="APY257" s="17"/>
      <c r="APZ257" s="17"/>
      <c r="AQA257" s="17"/>
      <c r="AQB257" s="17"/>
      <c r="AQC257" s="17"/>
      <c r="AQD257" s="17"/>
      <c r="AQE257" s="17"/>
      <c r="AQF257" s="17"/>
      <c r="AQG257" s="17"/>
      <c r="AQH257" s="17"/>
      <c r="AQI257" s="17"/>
      <c r="AQJ257" s="17"/>
      <c r="AQK257" s="17"/>
      <c r="AQL257" s="17"/>
      <c r="AQM257" s="17"/>
      <c r="AQN257" s="17"/>
      <c r="AQO257" s="17"/>
      <c r="AQP257" s="17"/>
      <c r="AQQ257" s="17"/>
      <c r="AQR257" s="17"/>
      <c r="AQS257" s="17"/>
      <c r="AQT257" s="17"/>
      <c r="AQU257" s="17"/>
      <c r="AQV257" s="17"/>
      <c r="AQW257" s="17"/>
      <c r="AQX257" s="17"/>
      <c r="AQY257" s="17"/>
      <c r="AQZ257" s="17"/>
      <c r="ARA257" s="17"/>
      <c r="ARB257" s="17"/>
      <c r="ARC257" s="17"/>
      <c r="ARD257" s="17"/>
      <c r="ARE257" s="17"/>
      <c r="ARF257" s="17"/>
      <c r="ARG257" s="17"/>
      <c r="ARH257" s="17"/>
      <c r="ARI257" s="17"/>
      <c r="ARJ257" s="17"/>
      <c r="ARK257" s="17"/>
      <c r="ARL257" s="17"/>
      <c r="ARM257" s="17"/>
      <c r="ARN257" s="17"/>
      <c r="ARO257" s="17"/>
      <c r="ARP257" s="17"/>
      <c r="ARQ257" s="17"/>
      <c r="ARR257" s="17"/>
      <c r="ARS257" s="17"/>
      <c r="ART257" s="17"/>
      <c r="ARU257" s="17"/>
      <c r="ARV257" s="17"/>
      <c r="ARW257" s="17"/>
      <c r="ARX257" s="17"/>
      <c r="ARY257" s="17"/>
      <c r="ARZ257" s="17"/>
      <c r="ASA257" s="17"/>
      <c r="ASB257" s="17"/>
      <c r="ASC257" s="17"/>
      <c r="ASD257" s="17"/>
      <c r="ASE257" s="17"/>
      <c r="ASF257" s="17"/>
      <c r="ASG257" s="17"/>
      <c r="ASH257" s="17"/>
      <c r="ASI257" s="17"/>
      <c r="ASJ257" s="17"/>
      <c r="ASK257" s="17"/>
      <c r="ASL257" s="17"/>
      <c r="ASM257" s="17"/>
      <c r="ASN257" s="17"/>
      <c r="ASO257" s="17"/>
      <c r="ASP257" s="17"/>
      <c r="ASQ257" s="17"/>
      <c r="ASR257" s="17"/>
      <c r="ASS257" s="17"/>
      <c r="AST257" s="17"/>
      <c r="ASU257" s="17"/>
      <c r="ASV257" s="17"/>
      <c r="ASW257" s="17"/>
      <c r="ASX257" s="17"/>
      <c r="ASY257" s="17"/>
      <c r="ASZ257" s="17"/>
      <c r="ATA257" s="17"/>
      <c r="ATB257" s="17"/>
      <c r="ATC257" s="17"/>
      <c r="ATD257" s="17"/>
      <c r="ATE257" s="17"/>
      <c r="ATF257" s="17"/>
      <c r="ATG257" s="17"/>
      <c r="ATH257" s="17"/>
      <c r="ATI257" s="17"/>
      <c r="ATJ257" s="17"/>
      <c r="ATK257" s="17"/>
      <c r="ATL257" s="17"/>
      <c r="ATM257" s="17"/>
      <c r="ATN257" s="17"/>
      <c r="ATO257" s="17"/>
      <c r="ATP257" s="17"/>
      <c r="ATQ257" s="17"/>
      <c r="ATR257" s="17"/>
      <c r="ATS257" s="17"/>
      <c r="ATT257" s="17"/>
      <c r="ATU257" s="17"/>
      <c r="ATV257" s="17"/>
      <c r="ATW257" s="17"/>
      <c r="ATX257" s="17"/>
      <c r="ATY257" s="17"/>
      <c r="ATZ257" s="17"/>
      <c r="AUA257" s="17"/>
      <c r="AUB257" s="17"/>
      <c r="AUC257" s="17"/>
      <c r="AUD257" s="17"/>
      <c r="AUE257" s="17"/>
      <c r="AUF257" s="17"/>
      <c r="AUG257" s="17"/>
      <c r="AUH257" s="17"/>
      <c r="AUI257" s="17"/>
      <c r="AUJ257" s="17"/>
      <c r="AUK257" s="17"/>
      <c r="AUL257" s="17"/>
      <c r="AUM257" s="17"/>
      <c r="AUN257" s="17"/>
      <c r="AUO257" s="17"/>
      <c r="AUP257" s="17"/>
      <c r="AUQ257" s="17"/>
      <c r="AUR257" s="17"/>
      <c r="AUS257" s="17"/>
      <c r="AUT257" s="17"/>
      <c r="AUU257" s="17"/>
      <c r="AUV257" s="17"/>
      <c r="AUW257" s="17"/>
      <c r="AUX257" s="17"/>
      <c r="AUY257" s="17"/>
      <c r="AUZ257" s="17"/>
      <c r="AVA257" s="17"/>
      <c r="AVB257" s="17"/>
      <c r="AVC257" s="17"/>
      <c r="AVD257" s="17"/>
      <c r="AVE257" s="17"/>
      <c r="AVF257" s="17"/>
      <c r="AVG257" s="17"/>
      <c r="AVH257" s="17"/>
      <c r="AVI257" s="17"/>
      <c r="AVJ257" s="17"/>
      <c r="AVK257" s="17"/>
      <c r="AVL257" s="17"/>
      <c r="AVM257" s="17"/>
      <c r="AVN257" s="17"/>
      <c r="AVO257" s="17"/>
      <c r="AVP257" s="17"/>
      <c r="AVQ257" s="17"/>
      <c r="AVR257" s="17"/>
      <c r="AVS257" s="17"/>
      <c r="AVT257" s="17"/>
      <c r="AVU257" s="17"/>
      <c r="AVV257" s="17"/>
      <c r="AVW257" s="17"/>
      <c r="AVX257" s="17"/>
      <c r="AVY257" s="17"/>
      <c r="AVZ257" s="17"/>
      <c r="AWA257" s="17"/>
      <c r="AWB257" s="17"/>
      <c r="AWC257" s="17"/>
      <c r="AWD257" s="17"/>
      <c r="AWE257" s="17"/>
      <c r="AWF257" s="17"/>
      <c r="AWG257" s="17"/>
      <c r="AWH257" s="17"/>
      <c r="AWI257" s="17"/>
      <c r="AWJ257" s="17"/>
      <c r="AWK257" s="17"/>
      <c r="AWL257" s="17"/>
      <c r="AWM257" s="17"/>
      <c r="AWN257" s="17"/>
      <c r="AWO257" s="17"/>
      <c r="AWP257" s="17"/>
      <c r="AWQ257" s="17"/>
      <c r="AWR257" s="17"/>
      <c r="AWS257" s="17"/>
      <c r="AWT257" s="17"/>
      <c r="AWU257" s="17"/>
      <c r="AWV257" s="17"/>
      <c r="AWW257" s="17"/>
      <c r="AWX257" s="17"/>
      <c r="AWY257" s="17"/>
      <c r="AWZ257" s="17"/>
      <c r="AXA257" s="17"/>
      <c r="AXB257" s="17"/>
      <c r="AXC257" s="17"/>
      <c r="AXD257" s="17"/>
      <c r="AXE257" s="17"/>
      <c r="AXF257" s="17"/>
      <c r="AXG257" s="17"/>
      <c r="AXH257" s="17"/>
      <c r="AXI257" s="17"/>
      <c r="AXJ257" s="17"/>
      <c r="AXK257" s="17"/>
      <c r="AXL257" s="17"/>
      <c r="AXM257" s="17"/>
      <c r="AXN257" s="17"/>
      <c r="AXO257" s="17"/>
      <c r="AXP257" s="17"/>
      <c r="AXQ257" s="17"/>
      <c r="AXR257" s="17"/>
      <c r="AXS257" s="17"/>
      <c r="AXT257" s="17"/>
      <c r="AXU257" s="17"/>
      <c r="AXV257" s="17"/>
      <c r="AXW257" s="17"/>
      <c r="AXX257" s="17"/>
      <c r="AXY257" s="17"/>
      <c r="AXZ257" s="17"/>
      <c r="AYA257" s="17"/>
      <c r="AYB257" s="17"/>
      <c r="AYC257" s="17"/>
      <c r="AYD257" s="17"/>
      <c r="AYE257" s="17"/>
      <c r="AYF257" s="17"/>
      <c r="AYG257" s="17"/>
      <c r="AYH257" s="17"/>
      <c r="AYI257" s="17"/>
      <c r="AYJ257" s="17"/>
      <c r="AYK257" s="17"/>
      <c r="AYL257" s="17"/>
      <c r="AYM257" s="17"/>
      <c r="AYN257" s="17"/>
      <c r="AYO257" s="17"/>
      <c r="AYP257" s="17"/>
      <c r="AYQ257" s="17"/>
      <c r="AYR257" s="17"/>
      <c r="AYS257" s="17"/>
      <c r="AYT257" s="17"/>
      <c r="AYU257" s="17"/>
      <c r="AYV257" s="17"/>
      <c r="AYW257" s="17"/>
      <c r="AYX257" s="17"/>
      <c r="AYY257" s="17"/>
      <c r="AYZ257" s="17"/>
      <c r="AZA257" s="17"/>
      <c r="AZB257" s="17"/>
      <c r="AZC257" s="17"/>
      <c r="AZD257" s="17"/>
      <c r="AZE257" s="17"/>
      <c r="AZF257" s="17"/>
      <c r="AZG257" s="17"/>
      <c r="AZH257" s="17"/>
      <c r="AZI257" s="17"/>
      <c r="AZJ257" s="17"/>
      <c r="AZK257" s="17"/>
      <c r="AZL257" s="17"/>
      <c r="AZM257" s="17"/>
      <c r="AZN257" s="17"/>
      <c r="AZO257" s="17"/>
      <c r="AZP257" s="17"/>
      <c r="AZQ257" s="17"/>
      <c r="AZR257" s="17"/>
      <c r="AZS257" s="17"/>
      <c r="AZT257" s="17"/>
      <c r="AZU257" s="17"/>
      <c r="AZV257" s="17"/>
      <c r="AZW257" s="17"/>
      <c r="AZX257" s="17"/>
      <c r="AZY257" s="17"/>
      <c r="AZZ257" s="17"/>
      <c r="BAA257" s="17"/>
      <c r="BAB257" s="17"/>
      <c r="BAC257" s="17"/>
      <c r="BAD257" s="17"/>
      <c r="BAE257" s="17"/>
      <c r="BAF257" s="17"/>
      <c r="BAG257" s="17"/>
      <c r="BAH257" s="17"/>
      <c r="BAI257" s="17"/>
      <c r="BAJ257" s="17"/>
      <c r="BAK257" s="17"/>
      <c r="BAL257" s="17"/>
      <c r="BAM257" s="17"/>
      <c r="BAN257" s="17"/>
      <c r="BAO257" s="17"/>
      <c r="BAP257" s="17"/>
      <c r="BAQ257" s="17"/>
      <c r="BAR257" s="17"/>
      <c r="BAS257" s="17"/>
      <c r="BAT257" s="17"/>
      <c r="BAU257" s="17"/>
      <c r="BAV257" s="17"/>
      <c r="BAW257" s="17"/>
      <c r="BAX257" s="17"/>
      <c r="BAY257" s="17"/>
      <c r="BAZ257" s="17"/>
      <c r="BBA257" s="17"/>
      <c r="BBB257" s="17"/>
      <c r="BBC257" s="17"/>
      <c r="BBD257" s="17"/>
      <c r="BBE257" s="17"/>
      <c r="BBF257" s="17"/>
      <c r="BBG257" s="17"/>
      <c r="BBH257" s="17"/>
      <c r="BBI257" s="17"/>
      <c r="BBJ257" s="17"/>
      <c r="BBK257" s="17"/>
      <c r="BBL257" s="17"/>
      <c r="BBM257" s="17"/>
      <c r="BBN257" s="17"/>
      <c r="BBO257" s="17"/>
      <c r="BBP257" s="17"/>
      <c r="BBQ257" s="17"/>
      <c r="BBR257" s="17"/>
      <c r="BBS257" s="17"/>
      <c r="BBT257" s="17"/>
      <c r="BBU257" s="17"/>
      <c r="BBV257" s="17"/>
      <c r="BBW257" s="17"/>
      <c r="BBX257" s="17"/>
      <c r="BBY257" s="17"/>
      <c r="BBZ257" s="17"/>
      <c r="BCA257" s="17"/>
      <c r="BCB257" s="17"/>
      <c r="BCC257" s="17"/>
      <c r="BCD257" s="17"/>
      <c r="BCE257" s="17"/>
      <c r="BCF257" s="17"/>
      <c r="BCG257" s="17"/>
      <c r="BCH257" s="17"/>
      <c r="BCI257" s="17"/>
      <c r="BCJ257" s="17"/>
      <c r="BCK257" s="17"/>
      <c r="BCL257" s="17"/>
      <c r="BCM257" s="17"/>
      <c r="BCN257" s="17"/>
      <c r="BCO257" s="17"/>
      <c r="BCP257" s="17"/>
      <c r="BCQ257" s="17"/>
      <c r="BCR257" s="17"/>
      <c r="BCS257" s="17"/>
      <c r="BCT257" s="17"/>
      <c r="BCU257" s="17"/>
      <c r="BCV257" s="17"/>
      <c r="BCW257" s="17"/>
      <c r="BCX257" s="17"/>
      <c r="BCY257" s="17"/>
      <c r="BCZ257" s="17"/>
      <c r="BDA257" s="17"/>
      <c r="BDB257" s="17"/>
      <c r="BDC257" s="17"/>
      <c r="BDD257" s="17"/>
      <c r="BDE257" s="17"/>
      <c r="BDF257" s="17"/>
      <c r="BDG257" s="17"/>
      <c r="BDH257" s="17"/>
      <c r="BDI257" s="17"/>
      <c r="BDJ257" s="17"/>
      <c r="BDK257" s="17"/>
      <c r="BDL257" s="17"/>
      <c r="BDM257" s="17"/>
      <c r="BDN257" s="17"/>
      <c r="BDO257" s="17"/>
      <c r="BDP257" s="17"/>
      <c r="BDQ257" s="17"/>
      <c r="BDR257" s="17"/>
      <c r="BDS257" s="17"/>
      <c r="BDT257" s="17"/>
      <c r="BDU257" s="17"/>
      <c r="BDV257" s="17"/>
      <c r="BDW257" s="17"/>
      <c r="BDX257" s="17"/>
      <c r="BDY257" s="17"/>
      <c r="BDZ257" s="17"/>
      <c r="BEA257" s="17"/>
      <c r="BEB257" s="17"/>
      <c r="BEC257" s="17"/>
      <c r="BED257" s="17"/>
      <c r="BEE257" s="17"/>
      <c r="BEF257" s="17"/>
      <c r="BEG257" s="17"/>
      <c r="BEH257" s="17"/>
      <c r="BEI257" s="17"/>
      <c r="BEJ257" s="17"/>
      <c r="BEK257" s="17"/>
      <c r="BEL257" s="17"/>
      <c r="BEM257" s="17"/>
      <c r="BEN257" s="17"/>
      <c r="BEO257" s="17"/>
      <c r="BEP257" s="17"/>
      <c r="BEQ257" s="17"/>
      <c r="BER257" s="17"/>
      <c r="BES257" s="17"/>
      <c r="BET257" s="17"/>
      <c r="BEU257" s="17"/>
      <c r="BEV257" s="17"/>
      <c r="BEW257" s="17"/>
      <c r="BEX257" s="17"/>
      <c r="BEY257" s="17"/>
      <c r="BEZ257" s="17"/>
      <c r="BFA257" s="17"/>
      <c r="BFB257" s="17"/>
      <c r="BFC257" s="17"/>
      <c r="BFD257" s="17"/>
      <c r="BFE257" s="17"/>
      <c r="BFF257" s="17"/>
      <c r="BFG257" s="17"/>
      <c r="BFH257" s="17"/>
      <c r="BFI257" s="17"/>
      <c r="BFJ257" s="17"/>
      <c r="BFK257" s="17"/>
      <c r="BFL257" s="17"/>
      <c r="BFM257" s="17"/>
      <c r="BFN257" s="17"/>
      <c r="BFO257" s="17"/>
      <c r="BFP257" s="17"/>
      <c r="BFQ257" s="17"/>
      <c r="BFR257" s="17"/>
      <c r="BFS257" s="17"/>
      <c r="BFT257" s="17"/>
      <c r="BFU257" s="17"/>
      <c r="BFV257" s="17"/>
      <c r="BFW257" s="17"/>
      <c r="BFX257" s="17"/>
      <c r="BFY257" s="17"/>
      <c r="BFZ257" s="17"/>
      <c r="BGA257" s="17"/>
      <c r="BGB257" s="17"/>
      <c r="BGC257" s="17"/>
      <c r="BGD257" s="17"/>
      <c r="BGE257" s="17"/>
      <c r="BGF257" s="17"/>
      <c r="BGG257" s="17"/>
      <c r="BGH257" s="17"/>
      <c r="BGI257" s="17"/>
      <c r="BGJ257" s="17"/>
      <c r="BGK257" s="17"/>
      <c r="BGL257" s="17"/>
      <c r="BGM257" s="17"/>
      <c r="BGN257" s="17"/>
      <c r="BGO257" s="17"/>
      <c r="BGP257" s="17"/>
      <c r="BGQ257" s="17"/>
      <c r="BGR257" s="17"/>
      <c r="BGS257" s="17"/>
      <c r="BGT257" s="17"/>
      <c r="BGU257" s="17"/>
      <c r="BGV257" s="17"/>
      <c r="BGW257" s="17"/>
      <c r="BGX257" s="17"/>
      <c r="BGY257" s="17"/>
      <c r="BGZ257" s="17"/>
      <c r="BHA257" s="17"/>
      <c r="BHB257" s="17"/>
      <c r="BHC257" s="17"/>
      <c r="BHD257" s="17"/>
      <c r="BHE257" s="17"/>
      <c r="BHF257" s="17"/>
      <c r="BHG257" s="17"/>
      <c r="BHH257" s="17"/>
      <c r="BHI257" s="17"/>
      <c r="BHJ257" s="17"/>
      <c r="BHK257" s="17"/>
      <c r="BHL257" s="17"/>
      <c r="BHM257" s="17"/>
      <c r="BHN257" s="17"/>
      <c r="BHO257" s="17"/>
      <c r="BHP257" s="17"/>
      <c r="BHQ257" s="17"/>
      <c r="BHR257" s="17"/>
      <c r="BHS257" s="17"/>
      <c r="BHT257" s="17"/>
      <c r="BHU257" s="17"/>
      <c r="BHV257" s="17"/>
      <c r="BHW257" s="17"/>
      <c r="BHX257" s="17"/>
      <c r="BHY257" s="17"/>
      <c r="BHZ257" s="17"/>
      <c r="BIA257" s="17"/>
      <c r="BIB257" s="17"/>
      <c r="BIC257" s="17"/>
      <c r="BID257" s="17"/>
      <c r="BIE257" s="17"/>
      <c r="BIF257" s="17"/>
      <c r="BIG257" s="17"/>
      <c r="BIH257" s="17"/>
      <c r="BII257" s="17"/>
      <c r="BIJ257" s="17"/>
      <c r="BIK257" s="17"/>
      <c r="BIL257" s="17"/>
      <c r="BIM257" s="17"/>
      <c r="BIN257" s="17"/>
      <c r="BIO257" s="17"/>
      <c r="BIP257" s="17"/>
      <c r="BIQ257" s="17"/>
      <c r="BIR257" s="17"/>
      <c r="BIS257" s="17"/>
      <c r="BIT257" s="17"/>
      <c r="BIU257" s="17"/>
      <c r="BIV257" s="17"/>
      <c r="BIW257" s="17"/>
      <c r="BIX257" s="17"/>
      <c r="BIY257" s="17"/>
      <c r="BIZ257" s="17"/>
      <c r="BJA257" s="17"/>
      <c r="BJB257" s="17"/>
      <c r="BJC257" s="17"/>
      <c r="BJD257" s="17"/>
      <c r="BJE257" s="17"/>
      <c r="BJF257" s="17"/>
      <c r="BJG257" s="17"/>
      <c r="BJH257" s="17"/>
      <c r="BJI257" s="17"/>
      <c r="BJJ257" s="17"/>
      <c r="BJK257" s="17"/>
      <c r="BJL257" s="17"/>
      <c r="BJM257" s="17"/>
      <c r="BJN257" s="17"/>
      <c r="BJO257" s="17"/>
      <c r="BJP257" s="17"/>
      <c r="BJQ257" s="17"/>
      <c r="BJR257" s="17"/>
      <c r="BJS257" s="17"/>
      <c r="BJT257" s="17"/>
      <c r="BJU257" s="17"/>
      <c r="BJV257" s="17"/>
      <c r="BJW257" s="17"/>
      <c r="BJX257" s="17"/>
      <c r="BJY257" s="17"/>
      <c r="BJZ257" s="17"/>
      <c r="BKA257" s="17"/>
      <c r="BKB257" s="17"/>
      <c r="BKC257" s="17"/>
      <c r="BKD257" s="17"/>
      <c r="BKE257" s="17"/>
      <c r="BKF257" s="17"/>
      <c r="BKG257" s="17"/>
      <c r="BKH257" s="17"/>
      <c r="BKI257" s="17"/>
      <c r="BKJ257" s="17"/>
      <c r="BKK257" s="17"/>
      <c r="BKL257" s="17"/>
      <c r="BKM257" s="17"/>
      <c r="BKN257" s="17"/>
      <c r="BKO257" s="17"/>
      <c r="BKP257" s="17"/>
      <c r="BKQ257" s="17"/>
      <c r="BKR257" s="17"/>
      <c r="BKS257" s="17"/>
      <c r="BKT257" s="17"/>
      <c r="BKU257" s="17"/>
      <c r="BKV257" s="17"/>
      <c r="BKW257" s="17"/>
      <c r="BKX257" s="17"/>
      <c r="BKY257" s="17"/>
      <c r="BKZ257" s="17"/>
      <c r="BLA257" s="17"/>
      <c r="BLB257" s="17"/>
      <c r="BLC257" s="17"/>
      <c r="BLD257" s="17"/>
      <c r="BLE257" s="17"/>
      <c r="BLF257" s="17"/>
      <c r="BLG257" s="17"/>
      <c r="BLH257" s="17"/>
      <c r="BLI257" s="17"/>
      <c r="BLJ257" s="17"/>
      <c r="BLK257" s="17"/>
      <c r="BLL257" s="17"/>
      <c r="BLM257" s="17"/>
      <c r="BLN257" s="17"/>
      <c r="BLO257" s="17"/>
      <c r="BLP257" s="17"/>
      <c r="BLQ257" s="17"/>
      <c r="BLR257" s="17"/>
      <c r="BLS257" s="17"/>
      <c r="BLT257" s="17"/>
      <c r="BLU257" s="17"/>
      <c r="BLV257" s="17"/>
      <c r="BLW257" s="17"/>
      <c r="BLX257" s="17"/>
      <c r="BLY257" s="17"/>
      <c r="BLZ257" s="17"/>
      <c r="BMA257" s="17"/>
      <c r="BMB257" s="17"/>
      <c r="BMC257" s="17"/>
      <c r="BMD257" s="17"/>
      <c r="BME257" s="17"/>
      <c r="BMF257" s="17"/>
      <c r="BMG257" s="17"/>
      <c r="BMH257" s="17"/>
      <c r="BMI257" s="17"/>
      <c r="BMJ257" s="17"/>
      <c r="BMK257" s="17"/>
      <c r="BML257" s="17"/>
      <c r="BMM257" s="17"/>
      <c r="BMN257" s="17"/>
      <c r="BMO257" s="17"/>
      <c r="BMP257" s="17"/>
      <c r="BMQ257" s="17"/>
      <c r="BMR257" s="17"/>
      <c r="BMS257" s="17"/>
      <c r="BMT257" s="17"/>
      <c r="BMU257" s="17"/>
      <c r="BMV257" s="17"/>
      <c r="BMW257" s="17"/>
      <c r="BMX257" s="17"/>
      <c r="BMY257" s="17"/>
      <c r="BMZ257" s="17"/>
      <c r="BNA257" s="17"/>
      <c r="BNB257" s="17"/>
      <c r="BNC257" s="17"/>
      <c r="BND257" s="17"/>
      <c r="BNE257" s="17"/>
      <c r="BNF257" s="17"/>
      <c r="BNG257" s="17"/>
      <c r="BNH257" s="17"/>
      <c r="BNI257" s="17"/>
      <c r="BNJ257" s="17"/>
      <c r="BNK257" s="17"/>
      <c r="BNL257" s="17"/>
      <c r="BNM257" s="17"/>
      <c r="BNN257" s="17"/>
      <c r="BNO257" s="17"/>
      <c r="BNP257" s="17"/>
      <c r="BNQ257" s="17"/>
      <c r="BNR257" s="17"/>
      <c r="BNS257" s="17"/>
      <c r="BNT257" s="17"/>
      <c r="BNU257" s="17"/>
      <c r="BNV257" s="17"/>
      <c r="BNW257" s="17"/>
      <c r="BNX257" s="17"/>
      <c r="BNY257" s="17"/>
      <c r="BNZ257" s="17"/>
      <c r="BOA257" s="17"/>
      <c r="BOB257" s="17"/>
      <c r="BOC257" s="17"/>
      <c r="BOD257" s="17"/>
      <c r="BOE257" s="17"/>
      <c r="BOF257" s="17"/>
      <c r="BOG257" s="17"/>
      <c r="BOH257" s="17"/>
      <c r="BOI257" s="17"/>
      <c r="BOJ257" s="17"/>
      <c r="BOK257" s="17"/>
      <c r="BOL257" s="17"/>
      <c r="BOM257" s="17"/>
      <c r="BON257" s="17"/>
      <c r="BOO257" s="17"/>
      <c r="BOP257" s="17"/>
      <c r="BOQ257" s="17"/>
      <c r="BOR257" s="17"/>
      <c r="BOS257" s="17"/>
      <c r="BOT257" s="17"/>
      <c r="BOU257" s="17"/>
      <c r="BOV257" s="17"/>
      <c r="BOW257" s="17"/>
      <c r="BOX257" s="17"/>
      <c r="BOY257" s="17"/>
      <c r="BOZ257" s="17"/>
      <c r="BPA257" s="17"/>
      <c r="BPB257" s="17"/>
      <c r="BPC257" s="17"/>
      <c r="BPD257" s="17"/>
      <c r="BPE257" s="17"/>
      <c r="BPF257" s="17"/>
      <c r="BPG257" s="17"/>
      <c r="BPH257" s="17"/>
      <c r="BPI257" s="17"/>
      <c r="BPJ257" s="17"/>
      <c r="BPK257" s="17"/>
      <c r="BPL257" s="17"/>
      <c r="BPM257" s="17"/>
      <c r="BPN257" s="17"/>
      <c r="BPO257" s="17"/>
      <c r="BPP257" s="17"/>
      <c r="BPQ257" s="17"/>
      <c r="BPR257" s="17"/>
      <c r="BPS257" s="17"/>
      <c r="BPT257" s="17"/>
      <c r="BPU257" s="17"/>
      <c r="BPV257" s="17"/>
      <c r="BPW257" s="17"/>
      <c r="BPX257" s="17"/>
      <c r="BPY257" s="17"/>
      <c r="BPZ257" s="17"/>
      <c r="BQA257" s="17"/>
      <c r="BQB257" s="17"/>
      <c r="BQC257" s="17"/>
      <c r="BQD257" s="17"/>
      <c r="BQE257" s="17"/>
      <c r="BQF257" s="17"/>
      <c r="BQG257" s="17"/>
      <c r="BQH257" s="17"/>
      <c r="BQI257" s="17"/>
      <c r="BQJ257" s="17"/>
      <c r="BQK257" s="17"/>
      <c r="BQL257" s="17"/>
      <c r="BQM257" s="17"/>
      <c r="BQN257" s="17"/>
      <c r="BQO257" s="17"/>
      <c r="BQP257" s="17"/>
      <c r="BQQ257" s="17"/>
      <c r="BQR257" s="17"/>
      <c r="BQS257" s="17"/>
      <c r="BQT257" s="17"/>
      <c r="BQU257" s="17"/>
      <c r="BQV257" s="17"/>
      <c r="BQW257" s="17"/>
      <c r="BQX257" s="17"/>
      <c r="BQY257" s="17"/>
      <c r="BQZ257" s="17"/>
      <c r="BRA257" s="17"/>
      <c r="BRB257" s="17"/>
      <c r="BRC257" s="17"/>
      <c r="BRD257" s="17"/>
      <c r="BRE257" s="17"/>
      <c r="BRF257" s="17"/>
      <c r="BRG257" s="17"/>
      <c r="BRH257" s="17"/>
      <c r="BRI257" s="17"/>
      <c r="BRJ257" s="17"/>
      <c r="BRK257" s="17"/>
      <c r="BRL257" s="17"/>
      <c r="BRM257" s="17"/>
      <c r="BRN257" s="17"/>
      <c r="BRO257" s="17"/>
      <c r="BRP257" s="17"/>
      <c r="BRQ257" s="17"/>
      <c r="BRR257" s="17"/>
      <c r="BRS257" s="17"/>
      <c r="BRT257" s="17"/>
      <c r="BRU257" s="17"/>
      <c r="BRV257" s="17"/>
      <c r="BRW257" s="17"/>
      <c r="BRX257" s="17"/>
      <c r="BRY257" s="17"/>
      <c r="BRZ257" s="17"/>
      <c r="BSA257" s="17"/>
      <c r="BSB257" s="17"/>
      <c r="BSC257" s="17"/>
      <c r="BSD257" s="17"/>
      <c r="BSE257" s="17"/>
      <c r="BSF257" s="17"/>
      <c r="BSG257" s="17"/>
      <c r="BSH257" s="17"/>
      <c r="BSI257" s="17"/>
      <c r="BSJ257" s="17"/>
      <c r="BSK257" s="17"/>
      <c r="BSL257" s="17"/>
      <c r="BSM257" s="17"/>
      <c r="BSN257" s="17"/>
      <c r="BSO257" s="17"/>
      <c r="BSP257" s="17"/>
      <c r="BSQ257" s="17"/>
      <c r="BSR257" s="17"/>
      <c r="BSS257" s="17"/>
      <c r="BST257" s="17"/>
      <c r="BSU257" s="17"/>
      <c r="BSV257" s="17"/>
      <c r="BSW257" s="17"/>
      <c r="BSX257" s="17"/>
      <c r="BSY257" s="17"/>
      <c r="BSZ257" s="17"/>
      <c r="BTA257" s="17"/>
      <c r="BTB257" s="17"/>
      <c r="BTC257" s="17"/>
      <c r="BTD257" s="17"/>
      <c r="BTE257" s="17"/>
      <c r="BTF257" s="17"/>
      <c r="BTG257" s="17"/>
      <c r="BTH257" s="17"/>
      <c r="BTI257" s="17"/>
      <c r="BTJ257" s="17"/>
      <c r="BTK257" s="17"/>
      <c r="BTL257" s="17"/>
      <c r="BTM257" s="17"/>
      <c r="BTN257" s="17"/>
      <c r="BTO257" s="17"/>
      <c r="BTP257" s="17"/>
      <c r="BTQ257" s="17"/>
      <c r="BTR257" s="17"/>
      <c r="BTS257" s="17"/>
      <c r="BTT257" s="17"/>
      <c r="BTU257" s="17"/>
      <c r="BTV257" s="17"/>
      <c r="BTW257" s="17"/>
      <c r="BTX257" s="17"/>
      <c r="BTY257" s="17"/>
      <c r="BTZ257" s="17"/>
      <c r="BUA257" s="17"/>
      <c r="BUB257" s="17"/>
      <c r="BUC257" s="17"/>
      <c r="BUD257" s="17"/>
      <c r="BUE257" s="17"/>
      <c r="BUF257" s="17"/>
      <c r="BUG257" s="17"/>
      <c r="BUH257" s="17"/>
      <c r="BUI257" s="17"/>
      <c r="BUJ257" s="17"/>
      <c r="BUK257" s="17"/>
      <c r="BUL257" s="17"/>
      <c r="BUM257" s="17"/>
      <c r="BUN257" s="17"/>
      <c r="BUO257" s="17"/>
      <c r="BUP257" s="17"/>
      <c r="BUQ257" s="17"/>
      <c r="BUR257" s="17"/>
      <c r="BUS257" s="17"/>
      <c r="BUT257" s="17"/>
      <c r="BUU257" s="17"/>
      <c r="BUV257" s="17"/>
      <c r="BUW257" s="17"/>
      <c r="BUX257" s="17"/>
      <c r="BUY257" s="17"/>
      <c r="BUZ257" s="17"/>
      <c r="BVA257" s="17"/>
      <c r="BVB257" s="17"/>
      <c r="BVC257" s="17"/>
      <c r="BVD257" s="17"/>
      <c r="BVE257" s="17"/>
      <c r="BVF257" s="17"/>
      <c r="BVG257" s="17"/>
      <c r="BVH257" s="17"/>
      <c r="BVI257" s="17"/>
      <c r="BVJ257" s="17"/>
      <c r="BVK257" s="17"/>
      <c r="BVL257" s="17"/>
      <c r="BVM257" s="17"/>
      <c r="BVN257" s="17"/>
      <c r="BVO257" s="17"/>
      <c r="BVP257" s="17"/>
      <c r="BVQ257" s="17"/>
      <c r="BVR257" s="17"/>
      <c r="BVS257" s="17"/>
      <c r="BVT257" s="17"/>
      <c r="BVU257" s="17"/>
      <c r="BVV257" s="17"/>
      <c r="BVW257" s="17"/>
      <c r="BVX257" s="17"/>
      <c r="BVY257" s="17"/>
      <c r="BVZ257" s="17"/>
      <c r="BWA257" s="17"/>
      <c r="BWB257" s="17"/>
      <c r="BWC257" s="17"/>
      <c r="BWD257" s="17"/>
      <c r="BWE257" s="17"/>
      <c r="BWF257" s="17"/>
      <c r="BWG257" s="17"/>
      <c r="BWH257" s="17"/>
      <c r="BWI257" s="17"/>
      <c r="BWJ257" s="17"/>
      <c r="BWK257" s="17"/>
      <c r="BWL257" s="17"/>
      <c r="BWM257" s="17"/>
      <c r="BWN257" s="17"/>
      <c r="BWO257" s="17"/>
      <c r="BWP257" s="17"/>
      <c r="BWQ257" s="17"/>
      <c r="BWR257" s="17"/>
      <c r="BWS257" s="17"/>
      <c r="BWT257" s="17"/>
      <c r="BWU257" s="17"/>
      <c r="BWV257" s="17"/>
      <c r="BWW257" s="17"/>
      <c r="BWX257" s="17"/>
      <c r="BWY257" s="17"/>
      <c r="BWZ257" s="17"/>
      <c r="BXA257" s="17"/>
      <c r="BXB257" s="17"/>
      <c r="BXC257" s="17"/>
      <c r="BXD257" s="17"/>
      <c r="BXE257" s="17"/>
      <c r="BXF257" s="17"/>
      <c r="BXG257" s="17"/>
      <c r="BXH257" s="17"/>
      <c r="BXI257" s="17"/>
      <c r="BXJ257" s="17"/>
      <c r="BXK257" s="17"/>
      <c r="BXL257" s="17"/>
      <c r="BXM257" s="17"/>
      <c r="BXN257" s="17"/>
      <c r="BXO257" s="17"/>
      <c r="BXP257" s="17"/>
      <c r="BXQ257" s="17"/>
      <c r="BXR257" s="17"/>
      <c r="BXS257" s="17"/>
      <c r="BXT257" s="17"/>
      <c r="BXU257" s="17"/>
      <c r="BXV257" s="17"/>
      <c r="BXW257" s="17"/>
      <c r="BXX257" s="17"/>
      <c r="BXY257" s="17"/>
      <c r="BXZ257" s="17"/>
      <c r="BYA257" s="17"/>
      <c r="BYB257" s="17"/>
      <c r="BYC257" s="17"/>
      <c r="BYD257" s="17"/>
      <c r="BYE257" s="17"/>
      <c r="BYF257" s="17"/>
      <c r="BYG257" s="17"/>
      <c r="BYH257" s="17"/>
      <c r="BYI257" s="17"/>
      <c r="BYJ257" s="17"/>
      <c r="BYK257" s="17"/>
      <c r="BYL257" s="17"/>
      <c r="BYM257" s="17"/>
      <c r="BYN257" s="17"/>
      <c r="BYO257" s="17"/>
      <c r="BYP257" s="17"/>
      <c r="BYQ257" s="17"/>
      <c r="BYR257" s="17"/>
      <c r="BYS257" s="17"/>
      <c r="BYT257" s="17"/>
      <c r="BYU257" s="17"/>
      <c r="BYV257" s="17"/>
      <c r="BYW257" s="17"/>
      <c r="BYX257" s="17"/>
      <c r="BYY257" s="17"/>
      <c r="BYZ257" s="17"/>
      <c r="BZA257" s="17"/>
      <c r="BZB257" s="17"/>
      <c r="BZC257" s="17"/>
      <c r="BZD257" s="17"/>
      <c r="BZE257" s="17"/>
      <c r="BZF257" s="17"/>
      <c r="BZG257" s="17"/>
      <c r="BZH257" s="17"/>
      <c r="BZI257" s="17"/>
      <c r="BZJ257" s="17"/>
      <c r="BZK257" s="17"/>
      <c r="BZL257" s="17"/>
      <c r="BZM257" s="17"/>
      <c r="BZN257" s="17"/>
      <c r="BZO257" s="17"/>
      <c r="BZP257" s="17"/>
      <c r="BZQ257" s="17"/>
      <c r="BZR257" s="17"/>
      <c r="BZS257" s="17"/>
      <c r="BZT257" s="17"/>
      <c r="BZU257" s="17"/>
      <c r="BZV257" s="17"/>
      <c r="BZW257" s="17"/>
      <c r="BZX257" s="17"/>
      <c r="BZY257" s="17"/>
      <c r="BZZ257" s="17"/>
      <c r="CAA257" s="17"/>
      <c r="CAB257" s="17"/>
      <c r="CAC257" s="17"/>
      <c r="CAD257" s="17"/>
      <c r="CAE257" s="17"/>
      <c r="CAF257" s="17"/>
      <c r="CAG257" s="17"/>
      <c r="CAH257" s="17"/>
      <c r="CAI257" s="17"/>
      <c r="CAJ257" s="17"/>
      <c r="CAK257" s="17"/>
      <c r="CAL257" s="17"/>
      <c r="CAM257" s="17"/>
      <c r="CAN257" s="17"/>
      <c r="CAO257" s="17"/>
      <c r="CAP257" s="17"/>
      <c r="CAQ257" s="17"/>
      <c r="CAR257" s="17"/>
      <c r="CAS257" s="17"/>
      <c r="CAT257" s="17"/>
      <c r="CAU257" s="17"/>
      <c r="CAV257" s="17"/>
      <c r="CAW257" s="17"/>
      <c r="CAX257" s="17"/>
      <c r="CAY257" s="17"/>
      <c r="CAZ257" s="17"/>
      <c r="CBA257" s="17"/>
      <c r="CBB257" s="17"/>
      <c r="CBC257" s="17"/>
      <c r="CBD257" s="17"/>
      <c r="CBE257" s="17"/>
      <c r="CBF257" s="17"/>
      <c r="CBG257" s="17"/>
      <c r="CBH257" s="17"/>
      <c r="CBI257" s="17"/>
      <c r="CBJ257" s="17"/>
      <c r="CBK257" s="17"/>
      <c r="CBL257" s="17"/>
      <c r="CBM257" s="17"/>
      <c r="CBN257" s="17"/>
      <c r="CBO257" s="17"/>
      <c r="CBP257" s="17"/>
      <c r="CBQ257" s="17"/>
      <c r="CBR257" s="17"/>
      <c r="CBS257" s="17"/>
      <c r="CBT257" s="17"/>
      <c r="CBU257" s="17"/>
      <c r="CBV257" s="17"/>
      <c r="CBW257" s="17"/>
      <c r="CBX257" s="17"/>
      <c r="CBY257" s="17"/>
      <c r="CBZ257" s="17"/>
      <c r="CCA257" s="17"/>
      <c r="CCB257" s="17"/>
      <c r="CCC257" s="17"/>
      <c r="CCD257" s="17"/>
      <c r="CCE257" s="17"/>
      <c r="CCF257" s="17"/>
      <c r="CCG257" s="17"/>
      <c r="CCH257" s="17"/>
      <c r="CCI257" s="17"/>
      <c r="CCJ257" s="17"/>
      <c r="CCK257" s="17"/>
      <c r="CCL257" s="17"/>
      <c r="CCM257" s="17"/>
      <c r="CCN257" s="17"/>
      <c r="CCO257" s="17"/>
      <c r="CCP257" s="17"/>
      <c r="CCQ257" s="17"/>
      <c r="CCR257" s="17"/>
      <c r="CCS257" s="17"/>
      <c r="CCT257" s="17"/>
      <c r="CCU257" s="17"/>
      <c r="CCV257" s="17"/>
      <c r="CCW257" s="17"/>
      <c r="CCX257" s="17"/>
      <c r="CCY257" s="17"/>
      <c r="CCZ257" s="17"/>
      <c r="CDA257" s="17"/>
      <c r="CDB257" s="17"/>
      <c r="CDC257" s="17"/>
      <c r="CDD257" s="17"/>
      <c r="CDE257" s="17"/>
      <c r="CDF257" s="17"/>
      <c r="CDG257" s="17"/>
      <c r="CDH257" s="17"/>
      <c r="CDI257" s="17"/>
      <c r="CDJ257" s="17"/>
      <c r="CDK257" s="17"/>
      <c r="CDL257" s="17"/>
      <c r="CDM257" s="17"/>
      <c r="CDN257" s="17"/>
      <c r="CDO257" s="17"/>
      <c r="CDP257" s="17"/>
      <c r="CDQ257" s="17"/>
      <c r="CDR257" s="17"/>
      <c r="CDS257" s="17"/>
      <c r="CDT257" s="17"/>
      <c r="CDU257" s="17"/>
    </row>
    <row r="258">
      <c r="A258" s="14" t="s">
        <v>2552</v>
      </c>
      <c r="B258" s="14" t="s">
        <v>4662</v>
      </c>
      <c r="C258" s="14" t="s">
        <v>2554</v>
      </c>
      <c r="D258" s="14" t="s">
        <v>2555</v>
      </c>
      <c r="E258" s="14" t="s">
        <v>4596</v>
      </c>
      <c r="F258" s="14" t="s">
        <v>2835</v>
      </c>
      <c r="I258" s="14" t="s">
        <v>4597</v>
      </c>
      <c r="J258" s="14" t="s">
        <v>2618</v>
      </c>
      <c r="K258" s="14" t="s">
        <v>2619</v>
      </c>
      <c r="L258" s="14" t="s">
        <v>2560</v>
      </c>
      <c r="M258" s="16">
        <v>1.0</v>
      </c>
      <c r="N258" s="14" t="s">
        <v>2690</v>
      </c>
      <c r="O258" s="14" t="s">
        <v>2690</v>
      </c>
      <c r="P258" s="14" t="s">
        <v>2690</v>
      </c>
      <c r="Q258" s="16">
        <v>11.0</v>
      </c>
      <c r="R258" s="16">
        <v>4104524.0</v>
      </c>
      <c r="S258" s="16">
        <v>4104524.0</v>
      </c>
      <c r="T258" s="14" t="s">
        <v>2622</v>
      </c>
      <c r="U258" s="14" t="s">
        <v>2621</v>
      </c>
      <c r="V258" s="14" t="s">
        <v>4598</v>
      </c>
      <c r="W258" s="14" t="s">
        <v>4599</v>
      </c>
      <c r="X258" s="16">
        <v>0.03</v>
      </c>
      <c r="Y258" s="16">
        <v>0.01</v>
      </c>
      <c r="Z258" s="16">
        <v>5.0</v>
      </c>
      <c r="AA258" s="16">
        <v>141.0</v>
      </c>
      <c r="AB258" s="16">
        <v>1.0</v>
      </c>
      <c r="AC258" s="16">
        <v>83.0</v>
      </c>
      <c r="AD258" s="16">
        <v>66.0</v>
      </c>
      <c r="AE258" s="22">
        <v>45577.0</v>
      </c>
      <c r="AF258" s="17"/>
      <c r="AG258" s="14" t="s">
        <v>2876</v>
      </c>
      <c r="AI258" s="17"/>
      <c r="AJ258" s="17"/>
      <c r="AK258" s="17"/>
      <c r="AL258" s="16">
        <v>64.0</v>
      </c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4" t="s">
        <v>2242</v>
      </c>
      <c r="BB258" s="17"/>
      <c r="BC258" s="17"/>
      <c r="BD258" s="17"/>
      <c r="BE258" s="17"/>
      <c r="BF258" s="14" t="s">
        <v>2574</v>
      </c>
      <c r="BG258" s="16">
        <v>1.0</v>
      </c>
      <c r="BH258" s="14" t="s">
        <v>2564</v>
      </c>
      <c r="BI258" s="14" t="s">
        <v>2565</v>
      </c>
      <c r="BJ258" s="14" t="s">
        <v>2566</v>
      </c>
      <c r="BK258" s="17"/>
      <c r="BL258" s="17"/>
      <c r="BM258" s="16">
        <v>2.2</v>
      </c>
      <c r="BN258" s="17"/>
      <c r="BO258" s="17"/>
      <c r="BP258" s="17"/>
      <c r="BQ258" s="17"/>
      <c r="BR258" s="17"/>
      <c r="BS258" s="16">
        <v>0.5461</v>
      </c>
      <c r="BT258" s="16">
        <v>129.565703</v>
      </c>
      <c r="BU258" s="14" t="s">
        <v>2680</v>
      </c>
      <c r="BV258" s="14" t="s">
        <v>2774</v>
      </c>
      <c r="BW258" s="14" t="s">
        <v>4663</v>
      </c>
      <c r="BX258" s="16">
        <v>21.0</v>
      </c>
      <c r="BY258" s="14" t="s">
        <v>2570</v>
      </c>
      <c r="BZ258" s="17"/>
      <c r="CA258" s="16">
        <v>-23646.0</v>
      </c>
      <c r="CB258" s="16">
        <v>0.0</v>
      </c>
      <c r="CC258" s="17"/>
      <c r="CD258" s="17"/>
      <c r="CE258" s="16">
        <v>129.565703</v>
      </c>
      <c r="CF258" s="14" t="s">
        <v>2747</v>
      </c>
      <c r="CG258" s="14" t="s">
        <v>2704</v>
      </c>
      <c r="CH258" s="19">
        <v>40484.0</v>
      </c>
      <c r="CI258" s="14" t="s">
        <v>2573</v>
      </c>
      <c r="CJ258" s="17"/>
      <c r="CK258" s="14" t="s">
        <v>2574</v>
      </c>
      <c r="CL258" s="14" t="s">
        <v>2575</v>
      </c>
      <c r="CM258" s="20">
        <v>2410662.0</v>
      </c>
      <c r="CN258" s="14" t="s">
        <v>2575</v>
      </c>
      <c r="CO258" s="14" t="s">
        <v>2563</v>
      </c>
      <c r="CP258" s="14" t="s">
        <v>2563</v>
      </c>
      <c r="CQ258" s="16">
        <v>0.278</v>
      </c>
      <c r="CR258" s="16">
        <v>0.25</v>
      </c>
      <c r="CS258" s="14" t="s">
        <v>2563</v>
      </c>
      <c r="CT258" s="14" t="s">
        <v>4664</v>
      </c>
      <c r="CU258" s="14" t="s">
        <v>2776</v>
      </c>
      <c r="CV258" s="14" t="s">
        <v>3229</v>
      </c>
      <c r="CW258" s="14" t="s">
        <v>2768</v>
      </c>
      <c r="CX258" s="14" t="s">
        <v>2739</v>
      </c>
      <c r="CY258" s="16">
        <v>89.3250485</v>
      </c>
      <c r="CZ258" s="14" t="s">
        <v>2707</v>
      </c>
      <c r="DB258" s="14" t="s">
        <v>2574</v>
      </c>
      <c r="DC258" s="14" t="s">
        <v>2708</v>
      </c>
      <c r="DD258" s="14" t="s">
        <v>2777</v>
      </c>
      <c r="DE258" s="14" t="s">
        <v>2574</v>
      </c>
      <c r="DF258" s="14" t="s">
        <v>2563</v>
      </c>
      <c r="DG258" s="14" t="s">
        <v>4371</v>
      </c>
      <c r="DH258" s="14" t="s">
        <v>4665</v>
      </c>
      <c r="DI258" s="14" t="s">
        <v>2585</v>
      </c>
      <c r="DJ258" s="14" t="s">
        <v>2586</v>
      </c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  <c r="KL258" s="17"/>
      <c r="KM258" s="17"/>
      <c r="KN258" s="17"/>
      <c r="KO258" s="17"/>
      <c r="KP258" s="17"/>
      <c r="KQ258" s="17"/>
      <c r="KR258" s="17"/>
      <c r="KS258" s="17"/>
      <c r="KT258" s="17"/>
      <c r="KU258" s="17"/>
      <c r="KV258" s="17"/>
      <c r="KW258" s="17"/>
      <c r="KX258" s="17"/>
      <c r="KY258" s="17"/>
      <c r="KZ258" s="17"/>
      <c r="LA258" s="17"/>
      <c r="LB258" s="17"/>
      <c r="LC258" s="17"/>
      <c r="LD258" s="17"/>
      <c r="LE258" s="17"/>
      <c r="LF258" s="17"/>
      <c r="LG258" s="17"/>
      <c r="LH258" s="17"/>
      <c r="LI258" s="17"/>
      <c r="LJ258" s="17"/>
      <c r="LK258" s="17"/>
      <c r="LL258" s="17"/>
      <c r="LM258" s="17"/>
      <c r="LN258" s="17"/>
      <c r="LO258" s="17"/>
      <c r="LP258" s="17"/>
      <c r="LQ258" s="17"/>
      <c r="LR258" s="17"/>
      <c r="LS258" s="17"/>
      <c r="LT258" s="17"/>
      <c r="LU258" s="17"/>
      <c r="LV258" s="17"/>
      <c r="LW258" s="17"/>
      <c r="LX258" s="17"/>
      <c r="LY258" s="17"/>
      <c r="LZ258" s="17"/>
      <c r="MA258" s="17"/>
      <c r="MB258" s="17"/>
      <c r="MC258" s="17"/>
      <c r="MD258" s="17"/>
      <c r="ME258" s="17"/>
      <c r="MF258" s="17"/>
      <c r="MG258" s="17"/>
      <c r="MH258" s="17"/>
      <c r="MI258" s="17"/>
      <c r="MJ258" s="17"/>
      <c r="MK258" s="17"/>
      <c r="ML258" s="17"/>
      <c r="MM258" s="17"/>
      <c r="MN258" s="17"/>
      <c r="MO258" s="17"/>
      <c r="MP258" s="17"/>
      <c r="MQ258" s="17"/>
      <c r="MR258" s="17"/>
      <c r="MS258" s="17"/>
      <c r="MT258" s="17"/>
      <c r="MU258" s="17"/>
      <c r="MV258" s="17"/>
      <c r="MW258" s="17"/>
      <c r="MX258" s="17"/>
      <c r="MY258" s="17"/>
      <c r="MZ258" s="17"/>
      <c r="NA258" s="17"/>
      <c r="NB258" s="17"/>
      <c r="NC258" s="17"/>
      <c r="ND258" s="17"/>
      <c r="NE258" s="17"/>
      <c r="NF258" s="17"/>
      <c r="NG258" s="17"/>
      <c r="NH258" s="17"/>
      <c r="NI258" s="17"/>
      <c r="NJ258" s="17"/>
      <c r="NK258" s="17"/>
      <c r="NL258" s="17"/>
      <c r="NM258" s="17"/>
      <c r="NN258" s="17"/>
      <c r="NO258" s="17"/>
      <c r="NP258" s="17"/>
      <c r="NQ258" s="17"/>
      <c r="NR258" s="17"/>
      <c r="NS258" s="17"/>
      <c r="NT258" s="17"/>
      <c r="NU258" s="17"/>
      <c r="NV258" s="17"/>
      <c r="NW258" s="17"/>
      <c r="NX258" s="17"/>
      <c r="NY258" s="17"/>
      <c r="NZ258" s="17"/>
      <c r="OA258" s="17"/>
      <c r="OB258" s="17"/>
      <c r="OC258" s="17"/>
      <c r="OD258" s="17"/>
      <c r="OE258" s="17"/>
      <c r="OF258" s="17"/>
      <c r="OG258" s="17"/>
      <c r="OH258" s="17"/>
      <c r="OI258" s="17"/>
      <c r="OJ258" s="17"/>
      <c r="OK258" s="17"/>
      <c r="OL258" s="17"/>
      <c r="OM258" s="17"/>
      <c r="ON258" s="17"/>
      <c r="OO258" s="17"/>
      <c r="OP258" s="17"/>
      <c r="OQ258" s="17"/>
      <c r="OR258" s="17"/>
      <c r="OS258" s="17"/>
      <c r="OT258" s="17"/>
      <c r="OU258" s="17"/>
      <c r="OV258" s="17"/>
      <c r="OW258" s="17"/>
      <c r="OX258" s="17"/>
      <c r="OY258" s="17"/>
      <c r="OZ258" s="17"/>
      <c r="PA258" s="17"/>
      <c r="PB258" s="17"/>
      <c r="PC258" s="17"/>
      <c r="PD258" s="17"/>
      <c r="PE258" s="17"/>
      <c r="PF258" s="17"/>
      <c r="PG258" s="17"/>
      <c r="PH258" s="17"/>
      <c r="PI258" s="17"/>
      <c r="PJ258" s="17"/>
      <c r="PK258" s="17"/>
      <c r="PL258" s="17"/>
      <c r="PM258" s="17"/>
      <c r="PN258" s="17"/>
      <c r="PO258" s="17"/>
      <c r="PP258" s="17"/>
      <c r="PQ258" s="17"/>
      <c r="PR258" s="17"/>
      <c r="PS258" s="17"/>
      <c r="PT258" s="17"/>
      <c r="PU258" s="17"/>
      <c r="PV258" s="17"/>
      <c r="PW258" s="17"/>
      <c r="PX258" s="17"/>
      <c r="PY258" s="17"/>
      <c r="PZ258" s="17"/>
      <c r="QA258" s="17"/>
      <c r="QB258" s="17"/>
      <c r="QC258" s="17"/>
      <c r="QD258" s="17"/>
      <c r="QE258" s="17"/>
      <c r="QF258" s="17"/>
      <c r="QG258" s="17"/>
      <c r="QH258" s="17"/>
      <c r="QI258" s="17"/>
      <c r="QJ258" s="17"/>
      <c r="QK258" s="17"/>
      <c r="QL258" s="17"/>
      <c r="QM258" s="17"/>
      <c r="QN258" s="17"/>
      <c r="QO258" s="17"/>
      <c r="QP258" s="17"/>
      <c r="QQ258" s="17"/>
      <c r="QR258" s="17"/>
      <c r="QS258" s="17"/>
      <c r="QT258" s="17"/>
      <c r="QU258" s="16">
        <v>-5.0</v>
      </c>
      <c r="QV258" s="16">
        <v>12.0</v>
      </c>
      <c r="QW258" s="16">
        <v>-2.0</v>
      </c>
      <c r="QX258" s="17"/>
      <c r="QY258" s="17"/>
      <c r="QZ258" s="17"/>
      <c r="RA258" s="17"/>
      <c r="RB258" s="17"/>
      <c r="RC258" s="17"/>
      <c r="RD258" s="17"/>
      <c r="RE258" s="17"/>
      <c r="RF258" s="17"/>
      <c r="RG258" s="17"/>
      <c r="RH258" s="17"/>
      <c r="RI258" s="17"/>
      <c r="RJ258" s="17"/>
      <c r="RK258" s="17"/>
      <c r="RL258" s="17"/>
      <c r="RM258" s="17"/>
      <c r="RN258" s="17"/>
      <c r="RO258" s="17"/>
      <c r="RP258" s="17"/>
      <c r="RQ258" s="17"/>
      <c r="RR258" s="17"/>
      <c r="RS258" s="17"/>
      <c r="RT258" s="17"/>
      <c r="RU258" s="17"/>
      <c r="RV258" s="17"/>
      <c r="RW258" s="17"/>
      <c r="RX258" s="17"/>
      <c r="RY258" s="17"/>
      <c r="RZ258" s="17"/>
      <c r="SA258" s="17"/>
      <c r="SB258" s="17"/>
      <c r="SC258" s="17"/>
      <c r="SD258" s="17"/>
      <c r="SE258" s="17"/>
      <c r="SF258" s="17"/>
      <c r="SG258" s="17"/>
      <c r="SH258" s="17"/>
      <c r="SI258" s="17"/>
      <c r="SJ258" s="17"/>
      <c r="SK258" s="17"/>
      <c r="SL258" s="17"/>
      <c r="SM258" s="17"/>
      <c r="SN258" s="17"/>
      <c r="SO258" s="17"/>
      <c r="SP258" s="17"/>
      <c r="SQ258" s="17"/>
      <c r="SR258" s="17"/>
      <c r="SS258" s="17"/>
      <c r="ST258" s="17"/>
      <c r="SU258" s="17"/>
      <c r="SV258" s="17"/>
      <c r="SW258" s="17"/>
      <c r="SX258" s="17"/>
      <c r="SY258" s="17"/>
      <c r="SZ258" s="17"/>
      <c r="TA258" s="17"/>
      <c r="TB258" s="17"/>
      <c r="TC258" s="17"/>
      <c r="TD258" s="17"/>
      <c r="TE258" s="17"/>
      <c r="TF258" s="17"/>
      <c r="TG258" s="17"/>
      <c r="TH258" s="17"/>
      <c r="TI258" s="17"/>
      <c r="TJ258" s="17"/>
      <c r="TK258" s="17"/>
      <c r="TL258" s="17"/>
      <c r="TM258" s="17"/>
      <c r="TN258" s="17"/>
      <c r="TO258" s="17"/>
      <c r="TP258" s="17"/>
      <c r="TQ258" s="17"/>
      <c r="TR258" s="17"/>
      <c r="TS258" s="17"/>
      <c r="TT258" s="17"/>
      <c r="TU258" s="17"/>
      <c r="TV258" s="17"/>
      <c r="TW258" s="17"/>
      <c r="TX258" s="17"/>
      <c r="TY258" s="17"/>
      <c r="TZ258" s="17"/>
      <c r="UA258" s="17"/>
      <c r="UB258" s="17"/>
      <c r="UC258" s="17"/>
      <c r="UD258" s="17"/>
      <c r="UE258" s="17"/>
      <c r="UF258" s="17"/>
      <c r="UG258" s="17"/>
      <c r="UH258" s="17"/>
      <c r="UI258" s="17"/>
      <c r="UJ258" s="17"/>
      <c r="UK258" s="17"/>
      <c r="UL258" s="17"/>
      <c r="UM258" s="17"/>
      <c r="UN258" s="17"/>
      <c r="UO258" s="17"/>
      <c r="UP258" s="17"/>
      <c r="UQ258" s="17"/>
      <c r="UR258" s="17"/>
      <c r="US258" s="17"/>
      <c r="UT258" s="17"/>
      <c r="UU258" s="17"/>
      <c r="UV258" s="17"/>
      <c r="UW258" s="17"/>
      <c r="UX258" s="17"/>
      <c r="UY258" s="17"/>
      <c r="UZ258" s="17"/>
      <c r="VA258" s="17"/>
      <c r="VB258" s="17"/>
      <c r="VC258" s="17"/>
      <c r="VD258" s="17"/>
      <c r="VE258" s="17"/>
      <c r="VF258" s="17"/>
      <c r="VG258" s="17"/>
      <c r="VH258" s="17"/>
      <c r="VI258" s="17"/>
      <c r="VJ258" s="17"/>
      <c r="VK258" s="17"/>
      <c r="VL258" s="17"/>
      <c r="VM258" s="17"/>
      <c r="VN258" s="17"/>
      <c r="VO258" s="17"/>
      <c r="VP258" s="17"/>
      <c r="VQ258" s="17"/>
      <c r="VR258" s="17"/>
      <c r="VS258" s="17"/>
      <c r="VT258" s="17"/>
      <c r="VU258" s="17"/>
      <c r="VV258" s="17"/>
      <c r="VW258" s="17"/>
      <c r="VX258" s="17"/>
      <c r="VY258" s="17"/>
      <c r="VZ258" s="17"/>
      <c r="WA258" s="17"/>
      <c r="WB258" s="17"/>
      <c r="WC258" s="17"/>
      <c r="WD258" s="17"/>
      <c r="WE258" s="17"/>
      <c r="WF258" s="17"/>
      <c r="WG258" s="17"/>
      <c r="WH258" s="17"/>
      <c r="WI258" s="17"/>
      <c r="WJ258" s="17"/>
      <c r="WK258" s="17"/>
      <c r="WL258" s="17"/>
      <c r="WM258" s="17"/>
      <c r="WN258" s="17"/>
      <c r="WO258" s="17"/>
      <c r="WP258" s="17"/>
      <c r="WQ258" s="17"/>
      <c r="WR258" s="17"/>
      <c r="WS258" s="17"/>
      <c r="WT258" s="17"/>
      <c r="WU258" s="17"/>
      <c r="WV258" s="17"/>
      <c r="WW258" s="17"/>
      <c r="WX258" s="17"/>
      <c r="WY258" s="17"/>
      <c r="WZ258" s="17"/>
      <c r="XA258" s="17"/>
      <c r="XB258" s="17"/>
      <c r="XC258" s="17"/>
      <c r="XD258" s="17"/>
      <c r="XE258" s="17"/>
      <c r="XF258" s="17"/>
      <c r="XG258" s="17"/>
      <c r="XH258" s="17"/>
      <c r="XI258" s="17"/>
      <c r="XJ258" s="17"/>
      <c r="XK258" s="17"/>
      <c r="XL258" s="17"/>
      <c r="XM258" s="17"/>
      <c r="XN258" s="17"/>
      <c r="XO258" s="17"/>
      <c r="XP258" s="17"/>
      <c r="XQ258" s="17"/>
      <c r="XR258" s="17"/>
      <c r="XS258" s="17"/>
      <c r="XT258" s="17"/>
      <c r="XU258" s="17"/>
      <c r="XV258" s="17"/>
      <c r="XW258" s="17"/>
      <c r="XX258" s="17"/>
      <c r="XY258" s="17"/>
      <c r="XZ258" s="17"/>
      <c r="YA258" s="17"/>
      <c r="YB258" s="17"/>
      <c r="YC258" s="17"/>
      <c r="YD258" s="17"/>
      <c r="YE258" s="17"/>
      <c r="YF258" s="17"/>
      <c r="YG258" s="17"/>
      <c r="YH258" s="17"/>
      <c r="YI258" s="17"/>
      <c r="YJ258" s="17"/>
      <c r="YK258" s="17"/>
      <c r="YL258" s="17"/>
      <c r="YM258" s="17"/>
      <c r="YN258" s="17"/>
      <c r="YO258" s="17"/>
      <c r="YP258" s="17"/>
      <c r="YQ258" s="17"/>
      <c r="YR258" s="17"/>
      <c r="YS258" s="17"/>
      <c r="YT258" s="17"/>
      <c r="YU258" s="17"/>
      <c r="YV258" s="17"/>
      <c r="YW258" s="17"/>
      <c r="YX258" s="17"/>
      <c r="YY258" s="17"/>
      <c r="YZ258" s="17"/>
      <c r="ZA258" s="17"/>
      <c r="ZB258" s="17"/>
      <c r="ZC258" s="17"/>
      <c r="ZD258" s="17"/>
      <c r="ZE258" s="17"/>
      <c r="ZF258" s="17"/>
      <c r="ZG258" s="17"/>
      <c r="ZH258" s="17"/>
      <c r="ZI258" s="17"/>
      <c r="ZJ258" s="17"/>
      <c r="ZK258" s="17"/>
      <c r="ZL258" s="17"/>
      <c r="ZM258" s="17"/>
      <c r="ZN258" s="17"/>
      <c r="ZO258" s="17"/>
      <c r="ZP258" s="17"/>
      <c r="ZQ258" s="17"/>
      <c r="ZR258" s="17"/>
      <c r="ZS258" s="17"/>
      <c r="ZT258" s="17"/>
      <c r="ZU258" s="17"/>
      <c r="ZV258" s="17"/>
      <c r="ZW258" s="17"/>
      <c r="ZX258" s="17"/>
      <c r="ZY258" s="17"/>
      <c r="ZZ258" s="17"/>
      <c r="AAA258" s="17"/>
      <c r="AAB258" s="17"/>
      <c r="AAC258" s="17"/>
      <c r="AAD258" s="17"/>
      <c r="AAE258" s="17"/>
      <c r="AAF258" s="17"/>
      <c r="AAG258" s="17"/>
      <c r="AAH258" s="17"/>
      <c r="AAI258" s="17"/>
      <c r="AAJ258" s="17"/>
      <c r="AAK258" s="17"/>
      <c r="AAL258" s="17"/>
      <c r="AAM258" s="17"/>
      <c r="AAN258" s="17"/>
      <c r="AAO258" s="17"/>
      <c r="AAP258" s="17"/>
      <c r="AAQ258" s="17"/>
      <c r="AAR258" s="17"/>
      <c r="AAS258" s="17"/>
      <c r="AAT258" s="17"/>
      <c r="AAU258" s="17"/>
      <c r="AAV258" s="17"/>
      <c r="AAW258" s="17"/>
      <c r="AAX258" s="17"/>
      <c r="AAY258" s="17"/>
      <c r="AAZ258" s="17"/>
      <c r="ABA258" s="17"/>
      <c r="ABB258" s="17"/>
      <c r="ABC258" s="17"/>
      <c r="ABD258" s="17"/>
      <c r="ABE258" s="17"/>
      <c r="ABF258" s="17"/>
      <c r="ABG258" s="17"/>
      <c r="ABH258" s="17"/>
      <c r="ABI258" s="17"/>
      <c r="ABJ258" s="17"/>
      <c r="ABK258" s="17"/>
      <c r="ABL258" s="17"/>
      <c r="ABM258" s="17"/>
      <c r="ABN258" s="17"/>
      <c r="ABO258" s="17"/>
      <c r="ABP258" s="17"/>
      <c r="ABQ258" s="17"/>
      <c r="ABR258" s="17"/>
      <c r="ABS258" s="17"/>
      <c r="ABT258" s="17"/>
      <c r="ABU258" s="17"/>
      <c r="ABV258" s="17"/>
      <c r="ABW258" s="17"/>
      <c r="ABX258" s="17"/>
      <c r="ABY258" s="17"/>
      <c r="ABZ258" s="17"/>
      <c r="ACA258" s="17"/>
      <c r="ACB258" s="17"/>
      <c r="ACC258" s="17"/>
      <c r="ACD258" s="17"/>
      <c r="ACE258" s="17"/>
      <c r="ACF258" s="17"/>
      <c r="ACG258" s="17"/>
      <c r="ACH258" s="17"/>
      <c r="ACI258" s="17"/>
      <c r="ACJ258" s="17"/>
      <c r="ACK258" s="17"/>
      <c r="ACL258" s="17"/>
      <c r="ACM258" s="17"/>
      <c r="ACN258" s="17"/>
      <c r="ACO258" s="17"/>
      <c r="ACP258" s="17"/>
      <c r="ACQ258" s="17"/>
      <c r="ACR258" s="17"/>
      <c r="ACS258" s="17"/>
      <c r="ACT258" s="17"/>
      <c r="ACU258" s="17"/>
      <c r="ACV258" s="17"/>
      <c r="ACW258" s="17"/>
      <c r="ACX258" s="17"/>
      <c r="ACY258" s="17"/>
      <c r="ACZ258" s="17"/>
      <c r="ADA258" s="17"/>
      <c r="ADB258" s="17"/>
      <c r="ADC258" s="17"/>
      <c r="ADD258" s="17"/>
      <c r="ADE258" s="17"/>
      <c r="ADF258" s="17"/>
      <c r="ADG258" s="17"/>
      <c r="ADH258" s="17"/>
      <c r="ADI258" s="17"/>
      <c r="ADJ258" s="17"/>
      <c r="ADK258" s="17"/>
      <c r="ADL258" s="17"/>
      <c r="ADM258" s="17"/>
      <c r="ADN258" s="17"/>
      <c r="ADO258" s="17"/>
      <c r="ADP258" s="17"/>
      <c r="ADQ258" s="17"/>
      <c r="ADR258" s="17"/>
      <c r="ADS258" s="17"/>
      <c r="ADT258" s="17"/>
      <c r="ADU258" s="17"/>
      <c r="ADV258" s="17"/>
      <c r="ADW258" s="17"/>
      <c r="ADX258" s="17"/>
      <c r="ADY258" s="17"/>
      <c r="ADZ258" s="17"/>
      <c r="AEA258" s="17"/>
      <c r="AEB258" s="17"/>
      <c r="AEC258" s="17"/>
      <c r="AED258" s="17"/>
      <c r="AEE258" s="17"/>
      <c r="AEF258" s="17"/>
      <c r="AEG258" s="17"/>
      <c r="AEH258" s="17"/>
      <c r="AEI258" s="17"/>
      <c r="AEJ258" s="17"/>
      <c r="AEK258" s="17"/>
      <c r="AEL258" s="17"/>
      <c r="AEM258" s="17"/>
      <c r="AEN258" s="17"/>
      <c r="AEO258" s="17"/>
      <c r="AEP258" s="17"/>
      <c r="AEQ258" s="17"/>
      <c r="AER258" s="17"/>
      <c r="AES258" s="17"/>
      <c r="AET258" s="17"/>
      <c r="AEU258" s="17"/>
      <c r="AEV258" s="17"/>
      <c r="AEW258" s="17"/>
      <c r="AEX258" s="17"/>
      <c r="AEY258" s="17"/>
      <c r="AEZ258" s="17"/>
      <c r="AFA258" s="17"/>
      <c r="AFB258" s="17"/>
      <c r="AFC258" s="17"/>
      <c r="AFD258" s="17"/>
      <c r="AFE258" s="17"/>
      <c r="AFF258" s="17"/>
      <c r="AFG258" s="17"/>
      <c r="AFH258" s="17"/>
      <c r="AFI258" s="17"/>
      <c r="AFJ258" s="17"/>
      <c r="AFK258" s="17"/>
      <c r="AFL258" s="17"/>
      <c r="AFM258" s="17"/>
      <c r="AFN258" s="17"/>
      <c r="AFO258" s="17"/>
      <c r="AFP258" s="17"/>
      <c r="AFQ258" s="17"/>
      <c r="AFR258" s="17"/>
      <c r="AFS258" s="17"/>
      <c r="AFT258" s="17"/>
      <c r="AFU258" s="17"/>
      <c r="AFV258" s="17"/>
      <c r="AFW258" s="17"/>
      <c r="AFX258" s="17"/>
      <c r="AFY258" s="17"/>
      <c r="AFZ258" s="17"/>
      <c r="AGA258" s="17"/>
      <c r="AGB258" s="17"/>
      <c r="AGC258" s="17"/>
      <c r="AGD258" s="17"/>
      <c r="AGE258" s="17"/>
      <c r="AGF258" s="17"/>
      <c r="AGG258" s="17"/>
      <c r="AGH258" s="17"/>
      <c r="AGI258" s="17"/>
      <c r="AGJ258" s="17"/>
      <c r="AGK258" s="17"/>
      <c r="AGL258" s="17"/>
      <c r="AGM258" s="17"/>
      <c r="AGN258" s="17"/>
      <c r="AGO258" s="17"/>
      <c r="AGP258" s="17"/>
      <c r="AGQ258" s="17"/>
      <c r="AGR258" s="17"/>
      <c r="AGS258" s="17"/>
      <c r="AGT258" s="17"/>
      <c r="AGU258" s="17"/>
      <c r="AGV258" s="17"/>
      <c r="AGW258" s="17"/>
      <c r="AGX258" s="17"/>
      <c r="AGY258" s="17"/>
      <c r="AGZ258" s="17"/>
      <c r="AHA258" s="17"/>
      <c r="AHB258" s="17"/>
      <c r="AHC258" s="17"/>
      <c r="AHD258" s="17"/>
      <c r="AHE258" s="17"/>
      <c r="AHF258" s="17"/>
      <c r="AHG258" s="17"/>
      <c r="AHH258" s="17"/>
      <c r="AHI258" s="17"/>
      <c r="AHJ258" s="17"/>
      <c r="AHK258" s="17"/>
      <c r="AHL258" s="17"/>
      <c r="AHM258" s="17"/>
      <c r="AHN258" s="17"/>
      <c r="AHO258" s="17"/>
      <c r="AHP258" s="17"/>
      <c r="AHQ258" s="17"/>
      <c r="AHR258" s="17"/>
      <c r="AHS258" s="17"/>
      <c r="AHT258" s="17"/>
      <c r="AHU258" s="17"/>
      <c r="AHV258" s="17"/>
      <c r="AHW258" s="17"/>
      <c r="AHX258" s="17"/>
      <c r="AHY258" s="17"/>
      <c r="AHZ258" s="17"/>
      <c r="AIA258" s="17"/>
      <c r="AIB258" s="17"/>
      <c r="AIC258" s="17"/>
      <c r="AID258" s="17"/>
      <c r="AIE258" s="17"/>
      <c r="AIF258" s="17"/>
      <c r="AIG258" s="17"/>
      <c r="AIH258" s="17"/>
      <c r="AII258" s="17"/>
      <c r="AIJ258" s="17"/>
      <c r="AIK258" s="17"/>
      <c r="AIL258" s="17"/>
      <c r="AIM258" s="17"/>
      <c r="AIN258" s="17"/>
      <c r="AIO258" s="17"/>
      <c r="AIP258" s="17"/>
      <c r="AIQ258" s="17"/>
      <c r="AIR258" s="17"/>
      <c r="AIS258" s="17"/>
      <c r="AIT258" s="17"/>
      <c r="AIU258" s="17"/>
      <c r="AIV258" s="17"/>
      <c r="AIW258" s="17"/>
      <c r="AIX258" s="17"/>
      <c r="AIY258" s="17"/>
      <c r="AIZ258" s="17"/>
      <c r="AJA258" s="17"/>
      <c r="AJB258" s="17"/>
      <c r="AJC258" s="17"/>
      <c r="AJD258" s="17"/>
      <c r="AJE258" s="17"/>
      <c r="AJF258" s="17"/>
      <c r="AJG258" s="17"/>
      <c r="AJH258" s="17"/>
      <c r="AJI258" s="17"/>
      <c r="AJJ258" s="17"/>
      <c r="AJK258" s="17"/>
      <c r="AJL258" s="17"/>
      <c r="AJM258" s="17"/>
      <c r="AJN258" s="17"/>
      <c r="AJO258" s="17"/>
      <c r="AJP258" s="17"/>
      <c r="AJQ258" s="17"/>
      <c r="AJR258" s="17"/>
      <c r="AJS258" s="17"/>
      <c r="AJT258" s="17"/>
      <c r="AJU258" s="17"/>
      <c r="AJV258" s="17"/>
      <c r="AJW258" s="17"/>
      <c r="AJX258" s="17"/>
      <c r="AJY258" s="17"/>
      <c r="AJZ258" s="17"/>
      <c r="AKA258" s="17"/>
      <c r="AKB258" s="17"/>
      <c r="AKC258" s="17"/>
      <c r="AKD258" s="17"/>
      <c r="AKE258" s="17"/>
      <c r="AKF258" s="17"/>
      <c r="AKG258" s="17"/>
      <c r="AKH258" s="17"/>
      <c r="AKI258" s="17"/>
      <c r="AKJ258" s="17"/>
      <c r="AKK258" s="17"/>
      <c r="AKL258" s="17"/>
      <c r="AKM258" s="17"/>
      <c r="AKN258" s="17"/>
      <c r="AKO258" s="17"/>
      <c r="AKP258" s="17"/>
      <c r="AKQ258" s="17"/>
      <c r="AKR258" s="17"/>
      <c r="AKS258" s="17"/>
      <c r="AKT258" s="17"/>
      <c r="AKU258" s="17"/>
      <c r="AKV258" s="17"/>
      <c r="AKW258" s="17"/>
      <c r="AKX258" s="17"/>
      <c r="AKY258" s="17"/>
      <c r="AKZ258" s="17"/>
      <c r="ALA258" s="17"/>
      <c r="ALB258" s="17"/>
      <c r="ALC258" s="17"/>
      <c r="ALD258" s="17"/>
      <c r="ALE258" s="17"/>
      <c r="ALF258" s="17"/>
      <c r="ALG258" s="17"/>
      <c r="ALH258" s="17"/>
      <c r="ALI258" s="17"/>
      <c r="ALJ258" s="17"/>
      <c r="ALK258" s="17"/>
      <c r="ALL258" s="17"/>
      <c r="ALM258" s="17"/>
      <c r="ALN258" s="17"/>
      <c r="ALO258" s="17"/>
      <c r="ALP258" s="17"/>
      <c r="ALQ258" s="17"/>
      <c r="ALR258" s="17"/>
      <c r="ALS258" s="17"/>
      <c r="ALT258" s="17"/>
      <c r="ALU258" s="17"/>
      <c r="ALV258" s="17"/>
      <c r="ALW258" s="17"/>
      <c r="ALX258" s="17"/>
      <c r="ALY258" s="17"/>
      <c r="ALZ258" s="17"/>
      <c r="AMA258" s="17"/>
      <c r="AMB258" s="17"/>
      <c r="AMC258" s="17"/>
      <c r="AMD258" s="17"/>
      <c r="AME258" s="17"/>
      <c r="AMF258" s="17"/>
      <c r="AMG258" s="17"/>
      <c r="AMH258" s="17"/>
      <c r="AMI258" s="17"/>
      <c r="AMJ258" s="17"/>
      <c r="AMK258" s="17"/>
      <c r="AML258" s="17"/>
      <c r="AMM258" s="17"/>
      <c r="AMN258" s="17"/>
      <c r="AMO258" s="17"/>
      <c r="AMP258" s="17"/>
      <c r="AMQ258" s="17"/>
      <c r="AMR258" s="17"/>
      <c r="AMS258" s="17"/>
      <c r="AMT258" s="17"/>
      <c r="AMU258" s="17"/>
      <c r="AMV258" s="17"/>
      <c r="AMW258" s="17"/>
      <c r="AMX258" s="17"/>
      <c r="AMY258" s="17"/>
      <c r="AMZ258" s="17"/>
      <c r="ANA258" s="17"/>
      <c r="ANB258" s="17"/>
      <c r="ANC258" s="17"/>
      <c r="AND258" s="17"/>
      <c r="ANE258" s="17"/>
      <c r="ANF258" s="17"/>
      <c r="ANG258" s="17"/>
      <c r="ANH258" s="17"/>
      <c r="ANI258" s="17"/>
      <c r="ANJ258" s="17"/>
      <c r="ANK258" s="17"/>
      <c r="ANL258" s="17"/>
      <c r="ANM258" s="17"/>
      <c r="ANN258" s="17"/>
      <c r="ANO258" s="17"/>
      <c r="ANP258" s="17"/>
      <c r="ANQ258" s="17"/>
      <c r="ANR258" s="17"/>
      <c r="ANS258" s="17"/>
      <c r="ANT258" s="17"/>
      <c r="ANU258" s="17"/>
      <c r="ANV258" s="17"/>
      <c r="ANW258" s="17"/>
      <c r="ANX258" s="17"/>
      <c r="ANY258" s="17"/>
      <c r="ANZ258" s="17"/>
      <c r="AOA258" s="17"/>
      <c r="AOB258" s="17"/>
      <c r="AOC258" s="17"/>
      <c r="AOD258" s="17"/>
      <c r="AOE258" s="17"/>
      <c r="AOF258" s="17"/>
      <c r="AOG258" s="17"/>
      <c r="AOH258" s="17"/>
      <c r="AOI258" s="17"/>
      <c r="AOJ258" s="17"/>
      <c r="AOK258" s="17"/>
      <c r="AOL258" s="17"/>
      <c r="AOM258" s="17"/>
      <c r="AON258" s="17"/>
      <c r="AOO258" s="17"/>
      <c r="AOP258" s="17"/>
      <c r="AOQ258" s="17"/>
      <c r="AOR258" s="17"/>
      <c r="AOS258" s="17"/>
      <c r="AOT258" s="17"/>
      <c r="AOU258" s="17"/>
      <c r="AOV258" s="17"/>
      <c r="AOW258" s="17"/>
      <c r="AOX258" s="17"/>
      <c r="AOY258" s="17"/>
      <c r="AOZ258" s="17"/>
      <c r="APA258" s="17"/>
      <c r="APB258" s="17"/>
      <c r="APC258" s="17"/>
      <c r="APD258" s="17"/>
      <c r="APE258" s="17"/>
      <c r="APF258" s="17"/>
      <c r="APG258" s="17"/>
      <c r="APH258" s="17"/>
      <c r="API258" s="17"/>
      <c r="APJ258" s="17"/>
      <c r="APK258" s="17"/>
      <c r="APL258" s="17"/>
      <c r="APM258" s="17"/>
      <c r="APN258" s="17"/>
      <c r="APO258" s="17"/>
      <c r="APP258" s="17"/>
      <c r="APQ258" s="17"/>
      <c r="APR258" s="17"/>
      <c r="APS258" s="17"/>
      <c r="APT258" s="17"/>
      <c r="APU258" s="17"/>
      <c r="APV258" s="17"/>
      <c r="APW258" s="17"/>
      <c r="APX258" s="17"/>
      <c r="APY258" s="17"/>
      <c r="APZ258" s="17"/>
      <c r="AQA258" s="17"/>
      <c r="AQB258" s="17"/>
      <c r="AQC258" s="17"/>
      <c r="AQD258" s="17"/>
      <c r="AQE258" s="17"/>
      <c r="AQF258" s="17"/>
      <c r="AQG258" s="17"/>
      <c r="AQH258" s="17"/>
      <c r="AQI258" s="17"/>
      <c r="AQJ258" s="17"/>
      <c r="AQK258" s="17"/>
      <c r="AQL258" s="17"/>
      <c r="AQM258" s="17"/>
      <c r="AQN258" s="17"/>
      <c r="AQO258" s="17"/>
      <c r="AQP258" s="17"/>
      <c r="AQQ258" s="17"/>
      <c r="AQR258" s="17"/>
      <c r="AQS258" s="17"/>
      <c r="AQT258" s="17"/>
      <c r="AQU258" s="17"/>
      <c r="AQV258" s="17"/>
      <c r="AQW258" s="17"/>
      <c r="AQX258" s="17"/>
      <c r="AQY258" s="17"/>
      <c r="AQZ258" s="17"/>
      <c r="ARA258" s="17"/>
      <c r="ARB258" s="17"/>
      <c r="ARC258" s="17"/>
      <c r="ARD258" s="17"/>
      <c r="ARE258" s="17"/>
      <c r="ARF258" s="17"/>
      <c r="ARG258" s="17"/>
      <c r="ARH258" s="17"/>
      <c r="ARI258" s="17"/>
      <c r="ARJ258" s="17"/>
      <c r="ARK258" s="17"/>
      <c r="ARL258" s="17"/>
      <c r="ARM258" s="17"/>
      <c r="ARN258" s="17"/>
      <c r="ARO258" s="17"/>
      <c r="ARP258" s="17"/>
      <c r="ARQ258" s="17"/>
      <c r="ARR258" s="17"/>
      <c r="ARS258" s="17"/>
      <c r="ART258" s="17"/>
      <c r="ARU258" s="17"/>
      <c r="ARV258" s="17"/>
      <c r="ARW258" s="17"/>
      <c r="ARX258" s="17"/>
      <c r="ARY258" s="17"/>
      <c r="ARZ258" s="17"/>
      <c r="ASA258" s="17"/>
      <c r="ASB258" s="17"/>
      <c r="ASC258" s="17"/>
      <c r="ASD258" s="17"/>
      <c r="ASE258" s="17"/>
      <c r="ASF258" s="17"/>
      <c r="ASG258" s="17"/>
      <c r="ASH258" s="17"/>
      <c r="ASI258" s="17"/>
      <c r="ASJ258" s="17"/>
      <c r="ASK258" s="17"/>
      <c r="ASL258" s="17"/>
      <c r="ASM258" s="17"/>
      <c r="ASN258" s="17"/>
      <c r="ASO258" s="17"/>
      <c r="ASP258" s="17"/>
      <c r="ASQ258" s="17"/>
      <c r="ASR258" s="17"/>
      <c r="ASS258" s="17"/>
      <c r="AST258" s="17"/>
      <c r="ASU258" s="17"/>
      <c r="ASV258" s="17"/>
      <c r="ASW258" s="17"/>
      <c r="ASX258" s="17"/>
      <c r="ASY258" s="17"/>
      <c r="ASZ258" s="17"/>
      <c r="ATA258" s="17"/>
      <c r="ATB258" s="17"/>
      <c r="ATC258" s="17"/>
      <c r="ATD258" s="17"/>
      <c r="ATE258" s="17"/>
      <c r="ATF258" s="17"/>
      <c r="ATG258" s="17"/>
      <c r="ATH258" s="17"/>
      <c r="ATI258" s="17"/>
      <c r="ATJ258" s="17"/>
      <c r="ATK258" s="17"/>
      <c r="ATL258" s="17"/>
      <c r="ATM258" s="17"/>
      <c r="ATN258" s="17"/>
      <c r="ATO258" s="17"/>
      <c r="ATP258" s="17"/>
      <c r="ATQ258" s="17"/>
      <c r="ATR258" s="17"/>
      <c r="ATS258" s="17"/>
      <c r="ATT258" s="17"/>
      <c r="ATU258" s="17"/>
      <c r="ATV258" s="17"/>
      <c r="ATW258" s="17"/>
      <c r="ATX258" s="17"/>
      <c r="ATY258" s="17"/>
      <c r="ATZ258" s="17"/>
      <c r="AUA258" s="17"/>
      <c r="AUB258" s="17"/>
      <c r="AUC258" s="17"/>
      <c r="AUD258" s="17"/>
      <c r="AUE258" s="17"/>
      <c r="AUF258" s="17"/>
      <c r="AUG258" s="17"/>
      <c r="AUH258" s="17"/>
      <c r="AUI258" s="17"/>
      <c r="AUJ258" s="17"/>
      <c r="AUK258" s="17"/>
      <c r="AUL258" s="17"/>
      <c r="AUM258" s="17"/>
      <c r="AUN258" s="17"/>
      <c r="AUO258" s="17"/>
      <c r="AUP258" s="17"/>
      <c r="AUQ258" s="17"/>
      <c r="AUR258" s="17"/>
      <c r="AUS258" s="17"/>
      <c r="AUT258" s="17"/>
      <c r="AUU258" s="17"/>
      <c r="AUV258" s="17"/>
      <c r="AUW258" s="17"/>
      <c r="AUX258" s="17"/>
      <c r="AUY258" s="17"/>
      <c r="AUZ258" s="17"/>
      <c r="AVA258" s="17"/>
      <c r="AVB258" s="17"/>
      <c r="AVC258" s="17"/>
      <c r="AVD258" s="17"/>
      <c r="AVE258" s="17"/>
      <c r="AVF258" s="17"/>
      <c r="AVG258" s="17"/>
      <c r="AVH258" s="17"/>
      <c r="AVI258" s="17"/>
      <c r="AVJ258" s="17"/>
      <c r="AVK258" s="17"/>
      <c r="AVL258" s="17"/>
      <c r="AVM258" s="17"/>
      <c r="AVN258" s="17"/>
      <c r="AVO258" s="17"/>
      <c r="AVP258" s="17"/>
      <c r="AVQ258" s="17"/>
      <c r="AVR258" s="17"/>
      <c r="AVS258" s="17"/>
      <c r="AVT258" s="17"/>
      <c r="AVU258" s="17"/>
      <c r="AVV258" s="17"/>
      <c r="AVW258" s="17"/>
      <c r="AVX258" s="17"/>
      <c r="AVY258" s="17"/>
      <c r="AVZ258" s="17"/>
      <c r="AWA258" s="17"/>
      <c r="AWB258" s="17"/>
      <c r="AWC258" s="17"/>
      <c r="AWD258" s="17"/>
      <c r="AWE258" s="17"/>
      <c r="AWF258" s="17"/>
      <c r="AWG258" s="17"/>
      <c r="AWH258" s="17"/>
      <c r="AWI258" s="17"/>
      <c r="AWJ258" s="17"/>
      <c r="AWK258" s="17"/>
      <c r="AWL258" s="17"/>
      <c r="AWM258" s="17"/>
      <c r="AWN258" s="17"/>
      <c r="AWO258" s="17"/>
      <c r="AWP258" s="17"/>
      <c r="AWQ258" s="17"/>
      <c r="AWR258" s="17"/>
      <c r="AWS258" s="17"/>
      <c r="AWT258" s="17"/>
      <c r="AWU258" s="17"/>
      <c r="AWV258" s="17"/>
      <c r="AWW258" s="17"/>
      <c r="AWX258" s="17"/>
      <c r="AWY258" s="17"/>
      <c r="AWZ258" s="17"/>
      <c r="AXA258" s="17"/>
      <c r="AXB258" s="17"/>
      <c r="AXC258" s="17"/>
      <c r="AXD258" s="17"/>
      <c r="AXE258" s="17"/>
      <c r="AXF258" s="17"/>
      <c r="AXG258" s="17"/>
      <c r="AXH258" s="17"/>
      <c r="AXI258" s="17"/>
      <c r="AXJ258" s="17"/>
      <c r="AXK258" s="17"/>
      <c r="AXL258" s="17"/>
      <c r="AXM258" s="17"/>
      <c r="AXN258" s="17"/>
      <c r="AXO258" s="17"/>
      <c r="AXP258" s="17"/>
      <c r="AXQ258" s="17"/>
      <c r="AXR258" s="17"/>
      <c r="AXS258" s="17"/>
      <c r="AXT258" s="17"/>
      <c r="AXU258" s="17"/>
      <c r="AXV258" s="17"/>
      <c r="AXW258" s="17"/>
      <c r="AXX258" s="17"/>
      <c r="AXY258" s="17"/>
      <c r="AXZ258" s="17"/>
      <c r="AYA258" s="17"/>
      <c r="AYB258" s="17"/>
      <c r="AYC258" s="17"/>
      <c r="AYD258" s="17"/>
      <c r="AYE258" s="17"/>
      <c r="AYF258" s="17"/>
      <c r="AYG258" s="17"/>
      <c r="AYH258" s="17"/>
      <c r="AYI258" s="17"/>
      <c r="AYJ258" s="17"/>
      <c r="AYK258" s="17"/>
      <c r="AYL258" s="17"/>
      <c r="AYM258" s="17"/>
      <c r="AYN258" s="17"/>
      <c r="AYO258" s="17"/>
      <c r="AYP258" s="17"/>
      <c r="AYQ258" s="17"/>
      <c r="AYR258" s="17"/>
      <c r="AYS258" s="17"/>
      <c r="AYT258" s="17"/>
      <c r="AYU258" s="17"/>
      <c r="AYV258" s="17"/>
      <c r="AYW258" s="17"/>
      <c r="AYX258" s="17"/>
      <c r="AYY258" s="17"/>
      <c r="AYZ258" s="17"/>
      <c r="AZA258" s="17"/>
      <c r="AZB258" s="17"/>
      <c r="AZC258" s="17"/>
      <c r="AZD258" s="17"/>
      <c r="AZE258" s="17"/>
      <c r="AZF258" s="17"/>
      <c r="AZG258" s="17"/>
      <c r="AZH258" s="17"/>
      <c r="AZI258" s="17"/>
      <c r="AZJ258" s="17"/>
      <c r="AZK258" s="17"/>
      <c r="AZL258" s="17"/>
      <c r="AZM258" s="17"/>
      <c r="AZN258" s="17"/>
      <c r="AZO258" s="17"/>
      <c r="AZP258" s="17"/>
      <c r="AZQ258" s="17"/>
      <c r="AZR258" s="17"/>
      <c r="AZS258" s="17"/>
      <c r="AZT258" s="17"/>
      <c r="AZU258" s="17"/>
      <c r="AZV258" s="17"/>
      <c r="AZW258" s="17"/>
      <c r="AZX258" s="17"/>
      <c r="AZY258" s="17"/>
      <c r="AZZ258" s="17"/>
      <c r="BAA258" s="17"/>
      <c r="BAB258" s="17"/>
      <c r="BAC258" s="17"/>
      <c r="BAD258" s="17"/>
      <c r="BAE258" s="17"/>
      <c r="BAF258" s="17"/>
      <c r="BAG258" s="17"/>
      <c r="BAH258" s="17"/>
      <c r="BAI258" s="17"/>
      <c r="BAJ258" s="17"/>
      <c r="BAK258" s="17"/>
      <c r="BAL258" s="17"/>
      <c r="BAM258" s="17"/>
      <c r="BAN258" s="17"/>
      <c r="BAO258" s="17"/>
      <c r="BAP258" s="17"/>
      <c r="BAQ258" s="17"/>
      <c r="BAR258" s="17"/>
      <c r="BAS258" s="17"/>
      <c r="BAT258" s="17"/>
      <c r="BAU258" s="17"/>
      <c r="BAV258" s="17"/>
      <c r="BAW258" s="17"/>
      <c r="BAX258" s="17"/>
      <c r="BAY258" s="17"/>
      <c r="BAZ258" s="17"/>
      <c r="BBA258" s="17"/>
      <c r="BBB258" s="17"/>
      <c r="BBC258" s="17"/>
      <c r="BBD258" s="17"/>
      <c r="BBE258" s="17"/>
      <c r="BBF258" s="17"/>
      <c r="BBG258" s="17"/>
      <c r="BBH258" s="17"/>
      <c r="BBI258" s="17"/>
      <c r="BBJ258" s="17"/>
      <c r="BBK258" s="17"/>
      <c r="BBL258" s="17"/>
      <c r="BBM258" s="17"/>
      <c r="BBN258" s="17"/>
      <c r="BBO258" s="17"/>
      <c r="BBP258" s="17"/>
      <c r="BBQ258" s="17"/>
      <c r="BBR258" s="17"/>
      <c r="BBS258" s="17"/>
      <c r="BBT258" s="17"/>
      <c r="BBU258" s="17"/>
      <c r="BBV258" s="17"/>
      <c r="BBW258" s="17"/>
      <c r="BBX258" s="17"/>
      <c r="BBY258" s="17"/>
      <c r="BBZ258" s="17"/>
      <c r="BCA258" s="17"/>
      <c r="BCB258" s="17"/>
      <c r="BCC258" s="17"/>
      <c r="BCD258" s="17"/>
      <c r="BCE258" s="17"/>
      <c r="BCF258" s="17"/>
      <c r="BCG258" s="17"/>
      <c r="BCH258" s="17"/>
      <c r="BCI258" s="17"/>
      <c r="BCJ258" s="17"/>
      <c r="BCK258" s="17"/>
      <c r="BCL258" s="17"/>
      <c r="BCM258" s="17"/>
      <c r="BCN258" s="17"/>
      <c r="BCO258" s="17"/>
      <c r="BCP258" s="17"/>
      <c r="BCQ258" s="17"/>
      <c r="BCR258" s="17"/>
      <c r="BCS258" s="17"/>
      <c r="BCT258" s="17"/>
      <c r="BCU258" s="17"/>
      <c r="BCV258" s="17"/>
      <c r="BCW258" s="17"/>
      <c r="BCX258" s="17"/>
      <c r="BCY258" s="17"/>
      <c r="BCZ258" s="17"/>
      <c r="BDA258" s="17"/>
      <c r="BDB258" s="17"/>
      <c r="BDC258" s="17"/>
      <c r="BDD258" s="17"/>
      <c r="BDE258" s="17"/>
      <c r="BDF258" s="17"/>
      <c r="BDG258" s="17"/>
      <c r="BDH258" s="17"/>
      <c r="BDI258" s="17"/>
      <c r="BDJ258" s="17"/>
      <c r="BDK258" s="17"/>
      <c r="BDL258" s="17"/>
      <c r="BDM258" s="17"/>
      <c r="BDN258" s="17"/>
      <c r="BDO258" s="17"/>
      <c r="BDP258" s="17"/>
      <c r="BDQ258" s="17"/>
      <c r="BDR258" s="17"/>
      <c r="BDS258" s="17"/>
      <c r="BDT258" s="17"/>
      <c r="BDU258" s="17"/>
      <c r="BDV258" s="17"/>
      <c r="BDW258" s="17"/>
      <c r="BDX258" s="17"/>
      <c r="BDY258" s="17"/>
      <c r="BDZ258" s="17"/>
      <c r="BEA258" s="17"/>
      <c r="BEB258" s="17"/>
      <c r="BEC258" s="17"/>
      <c r="BED258" s="17"/>
      <c r="BEE258" s="17"/>
      <c r="BEF258" s="17"/>
      <c r="BEG258" s="17"/>
      <c r="BEH258" s="17"/>
      <c r="BEI258" s="17"/>
      <c r="BEJ258" s="17"/>
      <c r="BEK258" s="17"/>
      <c r="BEL258" s="17"/>
      <c r="BEM258" s="17"/>
      <c r="BEN258" s="17"/>
      <c r="BEO258" s="17"/>
      <c r="BEP258" s="17"/>
      <c r="BEQ258" s="17"/>
      <c r="BER258" s="17"/>
      <c r="BES258" s="17"/>
      <c r="BET258" s="17"/>
      <c r="BEU258" s="17"/>
      <c r="BEV258" s="17"/>
      <c r="BEW258" s="17"/>
      <c r="BEX258" s="17"/>
      <c r="BEY258" s="17"/>
      <c r="BEZ258" s="17"/>
      <c r="BFA258" s="17"/>
      <c r="BFB258" s="17"/>
      <c r="BFC258" s="17"/>
      <c r="BFD258" s="17"/>
      <c r="BFE258" s="17"/>
      <c r="BFF258" s="17"/>
      <c r="BFG258" s="17"/>
      <c r="BFH258" s="17"/>
      <c r="BFI258" s="17"/>
      <c r="BFJ258" s="17"/>
      <c r="BFK258" s="17"/>
      <c r="BFL258" s="17"/>
      <c r="BFM258" s="17"/>
      <c r="BFN258" s="17"/>
      <c r="BFO258" s="17"/>
      <c r="BFP258" s="17"/>
      <c r="BFQ258" s="17"/>
      <c r="BFR258" s="17"/>
      <c r="BFS258" s="17"/>
      <c r="BFT258" s="17"/>
      <c r="BFU258" s="17"/>
      <c r="BFV258" s="17"/>
      <c r="BFW258" s="17"/>
      <c r="BFX258" s="17"/>
      <c r="BFY258" s="17"/>
      <c r="BFZ258" s="17"/>
      <c r="BGA258" s="17"/>
      <c r="BGB258" s="17"/>
      <c r="BGC258" s="17"/>
      <c r="BGD258" s="17"/>
      <c r="BGE258" s="17"/>
      <c r="BGF258" s="17"/>
      <c r="BGG258" s="17"/>
      <c r="BGH258" s="17"/>
      <c r="BGI258" s="17"/>
      <c r="BGJ258" s="17"/>
      <c r="BGK258" s="17"/>
      <c r="BGL258" s="17"/>
      <c r="BGM258" s="17"/>
      <c r="BGN258" s="17"/>
      <c r="BGO258" s="17"/>
      <c r="BGP258" s="17"/>
      <c r="BGQ258" s="17"/>
      <c r="BGR258" s="17"/>
      <c r="BGS258" s="17"/>
      <c r="BGT258" s="17"/>
      <c r="BGU258" s="17"/>
      <c r="BGV258" s="17"/>
      <c r="BGW258" s="17"/>
      <c r="BGX258" s="17"/>
      <c r="BGY258" s="17"/>
      <c r="BGZ258" s="17"/>
      <c r="BHA258" s="17"/>
      <c r="BHB258" s="17"/>
      <c r="BHC258" s="17"/>
      <c r="BHD258" s="17"/>
      <c r="BHE258" s="17"/>
      <c r="BHF258" s="17"/>
      <c r="BHG258" s="17"/>
      <c r="BHH258" s="17"/>
      <c r="BHI258" s="17"/>
      <c r="BHJ258" s="17"/>
      <c r="BHK258" s="17"/>
      <c r="BHL258" s="17"/>
      <c r="BHM258" s="17"/>
      <c r="BHN258" s="17"/>
      <c r="BHO258" s="17"/>
      <c r="BHP258" s="17"/>
      <c r="BHQ258" s="17"/>
      <c r="BHR258" s="17"/>
      <c r="BHS258" s="17"/>
      <c r="BHT258" s="17"/>
      <c r="BHU258" s="17"/>
      <c r="BHV258" s="17"/>
      <c r="BHW258" s="17"/>
      <c r="BHX258" s="17"/>
      <c r="BHY258" s="17"/>
      <c r="BHZ258" s="17"/>
      <c r="BIA258" s="17"/>
      <c r="BIB258" s="17"/>
      <c r="BIC258" s="17"/>
      <c r="BID258" s="17"/>
      <c r="BIE258" s="17"/>
      <c r="BIF258" s="17"/>
      <c r="BIG258" s="17"/>
      <c r="BIH258" s="17"/>
      <c r="BII258" s="17"/>
      <c r="BIJ258" s="17"/>
      <c r="BIK258" s="17"/>
      <c r="BIL258" s="17"/>
      <c r="BIM258" s="17"/>
      <c r="BIN258" s="17"/>
      <c r="BIO258" s="17"/>
      <c r="BIP258" s="17"/>
      <c r="BIQ258" s="17"/>
      <c r="BIR258" s="17"/>
      <c r="BIS258" s="17"/>
      <c r="BIT258" s="17"/>
      <c r="BIU258" s="17"/>
      <c r="BIV258" s="17"/>
      <c r="BIW258" s="17"/>
      <c r="BIX258" s="17"/>
      <c r="BIY258" s="17"/>
      <c r="BIZ258" s="17"/>
      <c r="BJA258" s="17"/>
      <c r="BJB258" s="17"/>
      <c r="BJC258" s="17"/>
      <c r="BJD258" s="17"/>
      <c r="BJE258" s="17"/>
      <c r="BJF258" s="17"/>
      <c r="BJG258" s="17"/>
      <c r="BJH258" s="17"/>
      <c r="BJI258" s="17"/>
      <c r="BJJ258" s="17"/>
      <c r="BJK258" s="17"/>
      <c r="BJL258" s="17"/>
      <c r="BJM258" s="17"/>
      <c r="BJN258" s="17"/>
      <c r="BJO258" s="17"/>
      <c r="BJP258" s="17"/>
      <c r="BJQ258" s="17"/>
      <c r="BJR258" s="17"/>
      <c r="BJS258" s="17"/>
      <c r="BJT258" s="17"/>
      <c r="BJU258" s="17"/>
      <c r="BJV258" s="17"/>
      <c r="BJW258" s="17"/>
      <c r="BJX258" s="17"/>
      <c r="BJY258" s="17"/>
      <c r="BJZ258" s="17"/>
      <c r="BKA258" s="17"/>
      <c r="BKB258" s="17"/>
      <c r="BKC258" s="17"/>
      <c r="BKD258" s="17"/>
      <c r="BKE258" s="17"/>
      <c r="BKF258" s="17"/>
      <c r="BKG258" s="17"/>
      <c r="BKH258" s="17"/>
      <c r="BKI258" s="17"/>
      <c r="BKJ258" s="17"/>
      <c r="BKK258" s="17"/>
      <c r="BKL258" s="17"/>
      <c r="BKM258" s="17"/>
      <c r="BKN258" s="17"/>
      <c r="BKO258" s="17"/>
      <c r="BKP258" s="17"/>
      <c r="BKQ258" s="17"/>
      <c r="BKR258" s="17"/>
      <c r="BKS258" s="17"/>
      <c r="BKT258" s="17"/>
      <c r="BKU258" s="17"/>
      <c r="BKV258" s="17"/>
      <c r="BKW258" s="17"/>
      <c r="BKX258" s="17"/>
      <c r="BKY258" s="17"/>
      <c r="BKZ258" s="17"/>
      <c r="BLA258" s="17"/>
      <c r="BLB258" s="17"/>
      <c r="BLC258" s="17"/>
      <c r="BLD258" s="17"/>
      <c r="BLE258" s="17"/>
      <c r="BLF258" s="17"/>
      <c r="BLG258" s="17"/>
      <c r="BLH258" s="17"/>
      <c r="BLI258" s="17"/>
      <c r="BLJ258" s="17"/>
      <c r="BLK258" s="17"/>
      <c r="BLL258" s="17"/>
      <c r="BLM258" s="17"/>
      <c r="BLN258" s="17"/>
      <c r="BLO258" s="17"/>
      <c r="BLP258" s="17"/>
      <c r="BLQ258" s="17"/>
      <c r="BLR258" s="17"/>
      <c r="BLS258" s="17"/>
      <c r="BLT258" s="17"/>
      <c r="BLU258" s="17"/>
      <c r="BLV258" s="17"/>
      <c r="BLW258" s="17"/>
      <c r="BLX258" s="17"/>
      <c r="BLY258" s="17"/>
      <c r="BLZ258" s="17"/>
      <c r="BMA258" s="17"/>
      <c r="BMB258" s="17"/>
      <c r="BMC258" s="17"/>
      <c r="BMD258" s="17"/>
      <c r="BME258" s="17"/>
      <c r="BMF258" s="17"/>
      <c r="BMG258" s="17"/>
      <c r="BMH258" s="17"/>
      <c r="BMI258" s="17"/>
      <c r="BMJ258" s="17"/>
      <c r="BMK258" s="17"/>
      <c r="BML258" s="17"/>
      <c r="BMM258" s="17"/>
      <c r="BMN258" s="17"/>
      <c r="BMO258" s="17"/>
      <c r="BMP258" s="17"/>
      <c r="BMQ258" s="17"/>
      <c r="BMR258" s="17"/>
      <c r="BMS258" s="17"/>
      <c r="BMT258" s="17"/>
      <c r="BMU258" s="17"/>
      <c r="BMV258" s="17"/>
      <c r="BMW258" s="17"/>
      <c r="BMX258" s="17"/>
      <c r="BMY258" s="17"/>
      <c r="BMZ258" s="17"/>
      <c r="BNA258" s="17"/>
      <c r="BNB258" s="17"/>
      <c r="BNC258" s="17"/>
      <c r="BND258" s="17"/>
      <c r="BNE258" s="17"/>
      <c r="BNF258" s="17"/>
      <c r="BNG258" s="17"/>
      <c r="BNH258" s="17"/>
      <c r="BNI258" s="17"/>
      <c r="BNJ258" s="17"/>
      <c r="BNK258" s="17"/>
      <c r="BNL258" s="17"/>
      <c r="BNM258" s="17"/>
      <c r="BNN258" s="17"/>
      <c r="BNO258" s="17"/>
      <c r="BNP258" s="17"/>
      <c r="BNQ258" s="17"/>
      <c r="BNR258" s="17"/>
      <c r="BNS258" s="17"/>
      <c r="BNT258" s="17"/>
      <c r="BNU258" s="17"/>
      <c r="BNV258" s="17"/>
      <c r="BNW258" s="17"/>
      <c r="BNX258" s="17"/>
      <c r="BNY258" s="17"/>
      <c r="BNZ258" s="17"/>
      <c r="BOA258" s="17"/>
      <c r="BOB258" s="17"/>
      <c r="BOC258" s="17"/>
      <c r="BOD258" s="17"/>
      <c r="BOE258" s="17"/>
      <c r="BOF258" s="17"/>
      <c r="BOG258" s="17"/>
      <c r="BOH258" s="17"/>
      <c r="BOI258" s="17"/>
      <c r="BOJ258" s="17"/>
      <c r="BOK258" s="17"/>
      <c r="BOL258" s="17"/>
      <c r="BOM258" s="17"/>
      <c r="BON258" s="17"/>
      <c r="BOO258" s="17"/>
      <c r="BOP258" s="17"/>
      <c r="BOQ258" s="17"/>
      <c r="BOR258" s="17"/>
      <c r="BOS258" s="17"/>
      <c r="BOT258" s="17"/>
      <c r="BOU258" s="17"/>
      <c r="BOV258" s="17"/>
      <c r="BOW258" s="17"/>
      <c r="BOX258" s="17"/>
      <c r="BOY258" s="17"/>
      <c r="BOZ258" s="17"/>
      <c r="BPA258" s="17"/>
      <c r="BPB258" s="17"/>
      <c r="BPC258" s="17"/>
      <c r="BPD258" s="17"/>
      <c r="BPE258" s="17"/>
      <c r="BPF258" s="17"/>
      <c r="BPG258" s="17"/>
      <c r="BPH258" s="17"/>
      <c r="BPI258" s="17"/>
      <c r="BPJ258" s="17"/>
      <c r="BPK258" s="17"/>
      <c r="BPL258" s="17"/>
      <c r="BPM258" s="17"/>
      <c r="BPN258" s="17"/>
      <c r="BPO258" s="17"/>
      <c r="BPP258" s="17"/>
      <c r="BPQ258" s="17"/>
      <c r="BPR258" s="17"/>
      <c r="BPS258" s="17"/>
      <c r="BPT258" s="17"/>
      <c r="BPU258" s="17"/>
      <c r="BPV258" s="17"/>
      <c r="BPW258" s="17"/>
      <c r="BPX258" s="17"/>
      <c r="BPY258" s="17"/>
      <c r="BPZ258" s="17"/>
      <c r="BQA258" s="17"/>
      <c r="BQB258" s="17"/>
      <c r="BQC258" s="17"/>
      <c r="BQD258" s="17"/>
      <c r="BQE258" s="17"/>
      <c r="BQF258" s="17"/>
      <c r="BQG258" s="17"/>
      <c r="BQH258" s="17"/>
      <c r="BQI258" s="17"/>
      <c r="BQJ258" s="17"/>
      <c r="BQK258" s="17"/>
      <c r="BQL258" s="17"/>
      <c r="BQM258" s="17"/>
      <c r="BQN258" s="17"/>
      <c r="BQO258" s="17"/>
      <c r="BQP258" s="17"/>
      <c r="BQQ258" s="17"/>
      <c r="BQR258" s="17"/>
      <c r="BQS258" s="17"/>
      <c r="BQT258" s="17"/>
      <c r="BQU258" s="17"/>
      <c r="BQV258" s="17"/>
      <c r="BQW258" s="17"/>
      <c r="BQX258" s="17"/>
      <c r="BQY258" s="17"/>
      <c r="BQZ258" s="17"/>
      <c r="BRA258" s="17"/>
      <c r="BRB258" s="17"/>
      <c r="BRC258" s="17"/>
      <c r="BRD258" s="17"/>
      <c r="BRE258" s="17"/>
      <c r="BRF258" s="17"/>
      <c r="BRG258" s="17"/>
      <c r="BRH258" s="17"/>
      <c r="BRI258" s="17"/>
      <c r="BRJ258" s="17"/>
      <c r="BRK258" s="17"/>
      <c r="BRL258" s="17"/>
      <c r="BRM258" s="17"/>
      <c r="BRN258" s="17"/>
      <c r="BRO258" s="17"/>
      <c r="BRP258" s="17"/>
      <c r="BRQ258" s="17"/>
      <c r="BRR258" s="17"/>
      <c r="BRS258" s="17"/>
      <c r="BRT258" s="17"/>
      <c r="BRU258" s="17"/>
      <c r="BRV258" s="17"/>
      <c r="BRW258" s="17"/>
      <c r="BRX258" s="17"/>
      <c r="BRY258" s="17"/>
      <c r="BRZ258" s="17"/>
      <c r="BSA258" s="17"/>
      <c r="BSB258" s="17"/>
      <c r="BSC258" s="17"/>
      <c r="BSD258" s="17"/>
      <c r="BSE258" s="17"/>
      <c r="BSF258" s="17"/>
      <c r="BSG258" s="17"/>
      <c r="BSH258" s="17"/>
      <c r="BSI258" s="17"/>
      <c r="BSJ258" s="17"/>
      <c r="BSK258" s="17"/>
      <c r="BSL258" s="17"/>
      <c r="BSM258" s="17"/>
      <c r="BSN258" s="17"/>
      <c r="BSO258" s="17"/>
      <c r="BSP258" s="17"/>
      <c r="BSQ258" s="17"/>
      <c r="BSR258" s="17"/>
      <c r="BSS258" s="17"/>
      <c r="BST258" s="17"/>
      <c r="BSU258" s="17"/>
      <c r="BSV258" s="17"/>
      <c r="BSW258" s="17"/>
      <c r="BSX258" s="17"/>
      <c r="BSY258" s="17"/>
      <c r="BSZ258" s="17"/>
      <c r="BTA258" s="17"/>
      <c r="BTB258" s="17"/>
      <c r="BTC258" s="17"/>
      <c r="BTD258" s="17"/>
      <c r="BTE258" s="17"/>
      <c r="BTF258" s="17"/>
      <c r="BTG258" s="17"/>
      <c r="BTH258" s="17"/>
      <c r="BTI258" s="17"/>
      <c r="BTJ258" s="17"/>
      <c r="BTK258" s="17"/>
      <c r="BTL258" s="17"/>
      <c r="BTM258" s="17"/>
      <c r="BTN258" s="17"/>
      <c r="BTO258" s="17"/>
      <c r="BTP258" s="17"/>
      <c r="BTQ258" s="17"/>
      <c r="BTR258" s="17"/>
      <c r="BTS258" s="17"/>
      <c r="BTT258" s="17"/>
      <c r="BTU258" s="17"/>
      <c r="BTV258" s="17"/>
      <c r="BTW258" s="17"/>
      <c r="BTX258" s="17"/>
      <c r="BTY258" s="17"/>
      <c r="BTZ258" s="17"/>
      <c r="BUA258" s="17"/>
      <c r="BUB258" s="17"/>
      <c r="BUC258" s="17"/>
      <c r="BUD258" s="17"/>
      <c r="BUE258" s="17"/>
      <c r="BUF258" s="17"/>
      <c r="BUG258" s="17"/>
      <c r="BUH258" s="17"/>
      <c r="BUI258" s="17"/>
      <c r="BUJ258" s="17"/>
      <c r="BUK258" s="17"/>
      <c r="BUL258" s="17"/>
      <c r="BUM258" s="17"/>
      <c r="BUN258" s="17"/>
      <c r="BUO258" s="17"/>
      <c r="BUP258" s="17"/>
      <c r="BUQ258" s="17"/>
      <c r="BUR258" s="17"/>
      <c r="BUS258" s="17"/>
      <c r="BUT258" s="17"/>
      <c r="BUU258" s="17"/>
      <c r="BUV258" s="17"/>
      <c r="BUW258" s="17"/>
      <c r="BUX258" s="17"/>
      <c r="BUY258" s="17"/>
      <c r="BUZ258" s="17"/>
      <c r="BVA258" s="17"/>
      <c r="BVB258" s="17"/>
      <c r="BVC258" s="17"/>
      <c r="BVD258" s="17"/>
      <c r="BVE258" s="17"/>
      <c r="BVF258" s="17"/>
      <c r="BVG258" s="17"/>
      <c r="BVH258" s="17"/>
      <c r="BVI258" s="17"/>
      <c r="BVJ258" s="17"/>
      <c r="BVK258" s="17"/>
      <c r="BVL258" s="17"/>
      <c r="BVM258" s="17"/>
      <c r="BVN258" s="17"/>
      <c r="BVO258" s="17"/>
      <c r="BVP258" s="17"/>
      <c r="BVQ258" s="17"/>
      <c r="BVR258" s="17"/>
      <c r="BVS258" s="17"/>
      <c r="BVT258" s="17"/>
      <c r="BVU258" s="17"/>
      <c r="BVV258" s="17"/>
      <c r="BVW258" s="17"/>
      <c r="BVX258" s="17"/>
      <c r="BVY258" s="17"/>
      <c r="BVZ258" s="17"/>
      <c r="BWA258" s="17"/>
      <c r="BWB258" s="17"/>
      <c r="BWC258" s="17"/>
      <c r="BWD258" s="17"/>
      <c r="BWE258" s="17"/>
      <c r="BWF258" s="17"/>
      <c r="BWG258" s="17"/>
      <c r="BWH258" s="17"/>
      <c r="BWI258" s="17"/>
      <c r="BWJ258" s="17"/>
      <c r="BWK258" s="17"/>
      <c r="BWL258" s="17"/>
      <c r="BWM258" s="17"/>
      <c r="BWN258" s="17"/>
      <c r="BWO258" s="17"/>
      <c r="BWP258" s="17"/>
      <c r="BWQ258" s="17"/>
      <c r="BWR258" s="17"/>
      <c r="BWS258" s="17"/>
      <c r="BWT258" s="17"/>
      <c r="BWU258" s="17"/>
      <c r="BWV258" s="17"/>
      <c r="BWW258" s="17"/>
      <c r="BWX258" s="17"/>
      <c r="BWY258" s="17"/>
      <c r="BWZ258" s="17"/>
      <c r="BXA258" s="17"/>
      <c r="BXB258" s="17"/>
      <c r="BXC258" s="17"/>
      <c r="BXD258" s="17"/>
      <c r="BXE258" s="17"/>
      <c r="BXF258" s="17"/>
      <c r="BXG258" s="17"/>
      <c r="BXH258" s="17"/>
      <c r="BXI258" s="17"/>
      <c r="BXJ258" s="17"/>
      <c r="BXK258" s="17"/>
      <c r="BXL258" s="17"/>
      <c r="BXM258" s="17"/>
      <c r="BXN258" s="17"/>
      <c r="BXO258" s="17"/>
      <c r="BXP258" s="17"/>
      <c r="BXQ258" s="17"/>
      <c r="BXR258" s="17"/>
      <c r="BXS258" s="17"/>
      <c r="BXT258" s="17"/>
      <c r="BXU258" s="17"/>
      <c r="BXV258" s="17"/>
      <c r="BXW258" s="17"/>
      <c r="BXX258" s="17"/>
      <c r="BXY258" s="17"/>
      <c r="BXZ258" s="17"/>
      <c r="BYA258" s="17"/>
      <c r="BYB258" s="17"/>
      <c r="BYC258" s="17"/>
      <c r="BYD258" s="17"/>
      <c r="BYE258" s="17"/>
      <c r="BYF258" s="17"/>
      <c r="BYG258" s="17"/>
      <c r="BYH258" s="17"/>
      <c r="BYI258" s="17"/>
      <c r="BYJ258" s="17"/>
      <c r="BYK258" s="17"/>
      <c r="BYL258" s="17"/>
      <c r="BYM258" s="17"/>
      <c r="BYN258" s="17"/>
      <c r="BYO258" s="17"/>
      <c r="BYP258" s="17"/>
      <c r="BYQ258" s="17"/>
      <c r="BYR258" s="17"/>
      <c r="BYS258" s="17"/>
      <c r="BYT258" s="17"/>
      <c r="BYU258" s="17"/>
      <c r="BYV258" s="17"/>
      <c r="BYW258" s="17"/>
      <c r="BYX258" s="17"/>
      <c r="BYY258" s="17"/>
      <c r="BYZ258" s="17"/>
      <c r="BZA258" s="17"/>
      <c r="BZB258" s="17"/>
      <c r="BZC258" s="17"/>
      <c r="BZD258" s="17"/>
      <c r="BZE258" s="17"/>
      <c r="BZF258" s="17"/>
      <c r="BZG258" s="17"/>
      <c r="BZH258" s="17"/>
      <c r="BZI258" s="17"/>
      <c r="BZJ258" s="17"/>
      <c r="BZK258" s="17"/>
      <c r="BZL258" s="17"/>
      <c r="BZM258" s="17"/>
      <c r="BZN258" s="17"/>
      <c r="BZO258" s="17"/>
      <c r="BZP258" s="17"/>
      <c r="BZQ258" s="17"/>
      <c r="BZR258" s="17"/>
      <c r="BZS258" s="17"/>
      <c r="BZT258" s="17"/>
      <c r="BZU258" s="17"/>
      <c r="BZV258" s="17"/>
      <c r="BZW258" s="17"/>
      <c r="BZX258" s="17"/>
      <c r="BZY258" s="17"/>
      <c r="BZZ258" s="17"/>
      <c r="CAA258" s="17"/>
      <c r="CAB258" s="17"/>
      <c r="CAC258" s="17"/>
      <c r="CAD258" s="17"/>
      <c r="CAE258" s="17"/>
      <c r="CAF258" s="17"/>
      <c r="CAG258" s="17"/>
      <c r="CAH258" s="17"/>
      <c r="CAI258" s="17"/>
      <c r="CAJ258" s="17"/>
      <c r="CAK258" s="17"/>
      <c r="CAL258" s="17"/>
      <c r="CAM258" s="17"/>
      <c r="CAN258" s="17"/>
      <c r="CAO258" s="17"/>
      <c r="CAP258" s="17"/>
      <c r="CAQ258" s="17"/>
      <c r="CAR258" s="17"/>
      <c r="CAS258" s="17"/>
      <c r="CAT258" s="17"/>
      <c r="CAU258" s="17"/>
      <c r="CAV258" s="17"/>
      <c r="CAW258" s="17"/>
      <c r="CAX258" s="17"/>
      <c r="CAY258" s="17"/>
      <c r="CAZ258" s="17"/>
      <c r="CBA258" s="17"/>
      <c r="CBB258" s="17"/>
      <c r="CBC258" s="17"/>
      <c r="CBD258" s="17"/>
      <c r="CBE258" s="17"/>
      <c r="CBF258" s="17"/>
      <c r="CBG258" s="17"/>
      <c r="CBH258" s="17"/>
      <c r="CBI258" s="17"/>
      <c r="CBJ258" s="17"/>
      <c r="CBK258" s="17"/>
      <c r="CBL258" s="17"/>
      <c r="CBM258" s="17"/>
      <c r="CBN258" s="17"/>
      <c r="CBO258" s="17"/>
      <c r="CBP258" s="17"/>
      <c r="CBQ258" s="17"/>
      <c r="CBR258" s="17"/>
      <c r="CBS258" s="17"/>
      <c r="CBT258" s="17"/>
      <c r="CBU258" s="17"/>
      <c r="CBV258" s="17"/>
      <c r="CBW258" s="17"/>
      <c r="CBX258" s="17"/>
      <c r="CBY258" s="17"/>
      <c r="CBZ258" s="17"/>
      <c r="CCA258" s="17"/>
      <c r="CCB258" s="17"/>
      <c r="CCC258" s="17"/>
      <c r="CCD258" s="17"/>
      <c r="CCE258" s="17"/>
      <c r="CCF258" s="17"/>
      <c r="CCG258" s="17"/>
      <c r="CCH258" s="17"/>
      <c r="CCI258" s="17"/>
      <c r="CCJ258" s="17"/>
      <c r="CCK258" s="17"/>
      <c r="CCL258" s="17"/>
      <c r="CCM258" s="17"/>
      <c r="CCN258" s="17"/>
      <c r="CCO258" s="17"/>
      <c r="CCP258" s="17"/>
      <c r="CCQ258" s="17"/>
      <c r="CCR258" s="17"/>
      <c r="CCS258" s="17"/>
      <c r="CCT258" s="17"/>
      <c r="CCU258" s="17"/>
      <c r="CCV258" s="17"/>
      <c r="CCW258" s="17"/>
      <c r="CCX258" s="17"/>
      <c r="CCY258" s="17"/>
      <c r="CCZ258" s="17"/>
      <c r="CDA258" s="17"/>
      <c r="CDB258" s="17"/>
      <c r="CDC258" s="17"/>
      <c r="CDD258" s="17"/>
      <c r="CDE258" s="17"/>
      <c r="CDF258" s="17"/>
      <c r="CDG258" s="17"/>
      <c r="CDH258" s="17"/>
      <c r="CDI258" s="17"/>
      <c r="CDJ258" s="17"/>
      <c r="CDK258" s="17"/>
      <c r="CDL258" s="17"/>
      <c r="CDM258" s="17"/>
      <c r="CDN258" s="17"/>
      <c r="CDO258" s="17"/>
      <c r="CDP258" s="17"/>
      <c r="CDQ258" s="17"/>
      <c r="CDR258" s="17"/>
      <c r="CDS258" s="17"/>
      <c r="CDT258" s="17"/>
      <c r="CDU258" s="17"/>
    </row>
    <row r="259">
      <c r="A259" s="14" t="s">
        <v>4666</v>
      </c>
      <c r="B259" s="14" t="s">
        <v>4667</v>
      </c>
      <c r="C259" s="14" t="s">
        <v>2933</v>
      </c>
      <c r="D259" s="14" t="s">
        <v>2934</v>
      </c>
      <c r="E259" s="14" t="s">
        <v>4668</v>
      </c>
      <c r="F259" s="14" t="s">
        <v>2835</v>
      </c>
      <c r="I259" s="14" t="s">
        <v>4669</v>
      </c>
      <c r="J259" s="14" t="s">
        <v>2618</v>
      </c>
      <c r="K259" s="14" t="s">
        <v>2619</v>
      </c>
      <c r="L259" s="17"/>
      <c r="M259" s="16">
        <v>1.0</v>
      </c>
      <c r="N259" s="14" t="s">
        <v>21</v>
      </c>
      <c r="O259" s="14" t="s">
        <v>21</v>
      </c>
      <c r="P259" s="14" t="s">
        <v>21</v>
      </c>
      <c r="Q259" s="16">
        <v>11.0</v>
      </c>
      <c r="R259" s="16">
        <v>4095836.0</v>
      </c>
      <c r="S259" s="16">
        <v>4095836.0</v>
      </c>
      <c r="T259" s="14" t="s">
        <v>2631</v>
      </c>
      <c r="U259" s="14" t="s">
        <v>2630</v>
      </c>
      <c r="V259" s="14" t="s">
        <v>4670</v>
      </c>
      <c r="W259" s="14" t="s">
        <v>4671</v>
      </c>
      <c r="Z259" s="17"/>
      <c r="AA259" s="17"/>
      <c r="AB259" s="17"/>
      <c r="AC259" s="17"/>
      <c r="AD259" s="16">
        <v>87.0</v>
      </c>
      <c r="AE259" s="22">
        <v>45485.0</v>
      </c>
      <c r="AF259" s="17"/>
      <c r="AG259" s="17"/>
      <c r="AH259" s="17"/>
      <c r="AI259" s="17"/>
      <c r="AJ259" s="17"/>
      <c r="AK259" s="17"/>
      <c r="AL259" s="16">
        <v>71.0</v>
      </c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4" t="s">
        <v>2941</v>
      </c>
      <c r="BB259" s="17"/>
      <c r="BC259" s="17"/>
      <c r="BD259" s="17"/>
      <c r="BE259" s="17"/>
      <c r="BF259" s="17"/>
      <c r="BG259" s="16">
        <v>1.0</v>
      </c>
      <c r="BH259" s="17"/>
      <c r="BI259" s="14" t="s">
        <v>2565</v>
      </c>
      <c r="BJ259" s="14" t="s">
        <v>2566</v>
      </c>
      <c r="BK259" s="17"/>
      <c r="BL259" s="17"/>
      <c r="BM259" s="16">
        <v>2.93333333</v>
      </c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  <c r="KL259" s="17"/>
      <c r="KM259" s="17"/>
      <c r="KN259" s="17"/>
      <c r="KO259" s="17"/>
      <c r="KP259" s="17"/>
      <c r="KQ259" s="17"/>
      <c r="KR259" s="17"/>
      <c r="KS259" s="17"/>
      <c r="KT259" s="17"/>
      <c r="KU259" s="17"/>
      <c r="KV259" s="17"/>
      <c r="KW259" s="17"/>
      <c r="KX259" s="17"/>
      <c r="KY259" s="17"/>
      <c r="KZ259" s="17"/>
      <c r="LA259" s="17"/>
      <c r="LB259" s="17"/>
      <c r="LC259" s="17"/>
      <c r="LD259" s="17"/>
      <c r="LE259" s="17"/>
      <c r="LF259" s="17"/>
      <c r="LG259" s="17"/>
      <c r="LH259" s="17"/>
      <c r="LI259" s="17"/>
      <c r="LJ259" s="17"/>
      <c r="LK259" s="17"/>
      <c r="LL259" s="17"/>
      <c r="LM259" s="17"/>
      <c r="LN259" s="17"/>
      <c r="LO259" s="17"/>
      <c r="LP259" s="17"/>
      <c r="LQ259" s="17"/>
      <c r="LR259" s="17"/>
      <c r="LS259" s="17"/>
      <c r="LT259" s="17"/>
      <c r="LU259" s="17"/>
      <c r="LV259" s="17"/>
      <c r="LW259" s="17"/>
      <c r="LX259" s="17"/>
      <c r="LY259" s="17"/>
      <c r="LZ259" s="17"/>
      <c r="MA259" s="17"/>
      <c r="MB259" s="17"/>
      <c r="MC259" s="17"/>
      <c r="MD259" s="17"/>
      <c r="ME259" s="17"/>
      <c r="MF259" s="17"/>
      <c r="MG259" s="17"/>
      <c r="MH259" s="17"/>
      <c r="MI259" s="17"/>
      <c r="MJ259" s="17"/>
      <c r="MK259" s="17"/>
      <c r="ML259" s="17"/>
      <c r="MM259" s="17"/>
      <c r="MN259" s="17"/>
      <c r="MO259" s="17"/>
      <c r="MP259" s="17"/>
      <c r="MQ259" s="17"/>
      <c r="MR259" s="17"/>
      <c r="MS259" s="17"/>
      <c r="MT259" s="17"/>
      <c r="MU259" s="17"/>
      <c r="MV259" s="17"/>
      <c r="MW259" s="17"/>
      <c r="MX259" s="17"/>
      <c r="MY259" s="17"/>
      <c r="MZ259" s="17"/>
      <c r="NA259" s="17"/>
      <c r="NB259" s="17"/>
      <c r="NC259" s="17"/>
      <c r="ND259" s="17"/>
      <c r="NE259" s="17"/>
      <c r="NF259" s="17"/>
      <c r="NG259" s="17"/>
      <c r="NH259" s="17"/>
      <c r="NI259" s="17"/>
      <c r="NJ259" s="17"/>
      <c r="NK259" s="17"/>
      <c r="NL259" s="17"/>
      <c r="NM259" s="17"/>
      <c r="NN259" s="17"/>
      <c r="NO259" s="17"/>
      <c r="NP259" s="17"/>
      <c r="NQ259" s="17"/>
      <c r="NR259" s="17"/>
      <c r="NS259" s="17"/>
      <c r="NT259" s="17"/>
      <c r="NU259" s="17"/>
      <c r="NV259" s="17"/>
      <c r="NW259" s="17"/>
      <c r="NX259" s="17"/>
      <c r="NY259" s="17"/>
      <c r="NZ259" s="17"/>
      <c r="OA259" s="17"/>
      <c r="OB259" s="17"/>
      <c r="OC259" s="17"/>
      <c r="OD259" s="17"/>
      <c r="OE259" s="17"/>
      <c r="OF259" s="17"/>
      <c r="OG259" s="17"/>
      <c r="OH259" s="17"/>
      <c r="OI259" s="17"/>
      <c r="OJ259" s="17"/>
      <c r="OK259" s="17"/>
      <c r="OL259" s="17"/>
      <c r="OM259" s="17"/>
      <c r="ON259" s="17"/>
      <c r="OO259" s="17"/>
      <c r="OP259" s="17"/>
      <c r="OQ259" s="17"/>
      <c r="OR259" s="17"/>
      <c r="OS259" s="17"/>
      <c r="OT259" s="17"/>
      <c r="OU259" s="17"/>
      <c r="OV259" s="17"/>
      <c r="OW259" s="17"/>
      <c r="OX259" s="17"/>
      <c r="OY259" s="17"/>
      <c r="OZ259" s="17"/>
      <c r="PA259" s="17"/>
      <c r="PB259" s="17"/>
      <c r="PC259" s="17"/>
      <c r="PD259" s="17"/>
      <c r="PE259" s="17"/>
      <c r="PF259" s="17"/>
      <c r="PG259" s="17"/>
      <c r="PH259" s="17"/>
      <c r="PI259" s="17"/>
      <c r="PJ259" s="17"/>
      <c r="PK259" s="17"/>
      <c r="PL259" s="17"/>
      <c r="PM259" s="17"/>
      <c r="PN259" s="17"/>
      <c r="PO259" s="17"/>
      <c r="PP259" s="17"/>
      <c r="PQ259" s="17"/>
      <c r="PR259" s="17"/>
      <c r="PS259" s="17"/>
      <c r="PT259" s="17"/>
      <c r="PU259" s="17"/>
      <c r="PV259" s="17"/>
      <c r="PW259" s="17"/>
      <c r="PX259" s="17"/>
      <c r="PY259" s="17"/>
      <c r="PZ259" s="17"/>
      <c r="QA259" s="17"/>
      <c r="QB259" s="17"/>
      <c r="QC259" s="17"/>
      <c r="QD259" s="17"/>
      <c r="QE259" s="17"/>
      <c r="QF259" s="17"/>
      <c r="QG259" s="17"/>
      <c r="QH259" s="17"/>
      <c r="QI259" s="17"/>
      <c r="QJ259" s="17"/>
      <c r="QK259" s="17"/>
      <c r="QL259" s="17"/>
      <c r="QM259" s="17"/>
      <c r="QN259" s="17"/>
      <c r="QO259" s="17"/>
      <c r="QP259" s="17"/>
      <c r="QQ259" s="17"/>
      <c r="QR259" s="17"/>
      <c r="QS259" s="17"/>
      <c r="QT259" s="17"/>
      <c r="QU259" s="17"/>
      <c r="QV259" s="17"/>
      <c r="QW259" s="17"/>
      <c r="QX259" s="17"/>
      <c r="QY259" s="17"/>
      <c r="QZ259" s="17"/>
      <c r="RA259" s="17"/>
      <c r="RB259" s="17"/>
      <c r="RC259" s="17"/>
      <c r="RD259" s="17"/>
      <c r="RE259" s="17"/>
      <c r="RF259" s="17"/>
      <c r="RG259" s="17"/>
      <c r="RH259" s="17"/>
      <c r="RI259" s="17"/>
      <c r="RJ259" s="17"/>
      <c r="RK259" s="17"/>
      <c r="RL259" s="17"/>
      <c r="RM259" s="17"/>
      <c r="RN259" s="17"/>
      <c r="RO259" s="17"/>
      <c r="RP259" s="17"/>
      <c r="RQ259" s="17"/>
      <c r="RR259" s="17"/>
      <c r="RS259" s="17"/>
      <c r="RT259" s="17"/>
      <c r="RU259" s="17"/>
      <c r="RV259" s="17"/>
      <c r="RW259" s="17"/>
      <c r="RX259" s="17"/>
      <c r="RY259" s="17"/>
      <c r="RZ259" s="17"/>
      <c r="SA259" s="17"/>
      <c r="SB259" s="17"/>
      <c r="SC259" s="17"/>
      <c r="SD259" s="17"/>
      <c r="SE259" s="17"/>
      <c r="SF259" s="17"/>
      <c r="SG259" s="17"/>
      <c r="SH259" s="17"/>
      <c r="SI259" s="17"/>
      <c r="SJ259" s="17"/>
      <c r="SK259" s="17"/>
      <c r="SL259" s="17"/>
      <c r="SM259" s="17"/>
      <c r="SN259" s="17"/>
      <c r="SO259" s="17"/>
      <c r="SP259" s="17"/>
      <c r="SQ259" s="17"/>
      <c r="SR259" s="17"/>
      <c r="SS259" s="17"/>
      <c r="ST259" s="17"/>
      <c r="SU259" s="17"/>
      <c r="SV259" s="17"/>
      <c r="SW259" s="17"/>
      <c r="SX259" s="17"/>
      <c r="SY259" s="17"/>
      <c r="SZ259" s="17"/>
      <c r="TA259" s="17"/>
      <c r="TB259" s="17"/>
      <c r="TC259" s="17"/>
      <c r="TD259" s="17"/>
      <c r="TE259" s="17"/>
      <c r="TF259" s="17"/>
      <c r="TG259" s="17"/>
      <c r="TH259" s="17"/>
      <c r="TI259" s="17"/>
      <c r="TJ259" s="17"/>
      <c r="TK259" s="17"/>
      <c r="TL259" s="17"/>
      <c r="TM259" s="17"/>
      <c r="TN259" s="17"/>
      <c r="TO259" s="17"/>
      <c r="TP259" s="17"/>
      <c r="TQ259" s="17"/>
      <c r="TR259" s="17"/>
      <c r="TS259" s="17"/>
      <c r="TT259" s="17"/>
      <c r="TU259" s="17"/>
      <c r="TV259" s="17"/>
      <c r="TW259" s="17"/>
      <c r="TX259" s="17"/>
      <c r="TY259" s="17"/>
      <c r="TZ259" s="17"/>
      <c r="UA259" s="17"/>
      <c r="UB259" s="17"/>
      <c r="UC259" s="17"/>
      <c r="UD259" s="17"/>
      <c r="UE259" s="17"/>
      <c r="UF259" s="17"/>
      <c r="UG259" s="17"/>
      <c r="UH259" s="17"/>
      <c r="UI259" s="17"/>
      <c r="UJ259" s="17"/>
      <c r="UK259" s="17"/>
      <c r="UL259" s="17"/>
      <c r="UM259" s="17"/>
      <c r="UN259" s="17"/>
      <c r="UO259" s="17"/>
      <c r="UP259" s="17"/>
      <c r="UQ259" s="17"/>
      <c r="UR259" s="17"/>
      <c r="US259" s="17"/>
      <c r="UT259" s="17"/>
      <c r="UU259" s="17"/>
      <c r="UV259" s="17"/>
      <c r="UW259" s="17"/>
      <c r="UX259" s="17"/>
      <c r="UY259" s="17"/>
      <c r="UZ259" s="17"/>
      <c r="VA259" s="17"/>
      <c r="VB259" s="17"/>
      <c r="VC259" s="17"/>
      <c r="VD259" s="17"/>
      <c r="VE259" s="17"/>
      <c r="VF259" s="17"/>
      <c r="VG259" s="17"/>
      <c r="VH259" s="17"/>
      <c r="VI259" s="17"/>
      <c r="VJ259" s="17"/>
      <c r="VK259" s="17"/>
      <c r="VL259" s="17"/>
      <c r="VM259" s="17"/>
      <c r="VN259" s="17"/>
      <c r="VO259" s="17"/>
      <c r="VP259" s="17"/>
      <c r="VQ259" s="17"/>
      <c r="VR259" s="17"/>
      <c r="VS259" s="17"/>
      <c r="VT259" s="17"/>
      <c r="VU259" s="17"/>
      <c r="VV259" s="17"/>
      <c r="VW259" s="17"/>
      <c r="VX259" s="17"/>
      <c r="VY259" s="17"/>
      <c r="VZ259" s="17"/>
      <c r="WA259" s="17"/>
      <c r="WB259" s="17"/>
      <c r="WC259" s="17"/>
      <c r="WD259" s="17"/>
      <c r="WE259" s="17"/>
      <c r="WF259" s="17"/>
      <c r="WG259" s="17"/>
      <c r="WH259" s="17"/>
      <c r="WI259" s="17"/>
      <c r="WJ259" s="17"/>
      <c r="WK259" s="17"/>
      <c r="WL259" s="17"/>
      <c r="WM259" s="17"/>
      <c r="WN259" s="17"/>
      <c r="WO259" s="17"/>
      <c r="WP259" s="17"/>
      <c r="WQ259" s="17"/>
      <c r="WR259" s="17"/>
      <c r="WS259" s="17"/>
      <c r="WT259" s="17"/>
      <c r="WU259" s="17"/>
      <c r="WV259" s="17"/>
      <c r="WW259" s="17"/>
      <c r="WX259" s="17"/>
      <c r="WY259" s="17"/>
      <c r="WZ259" s="17"/>
      <c r="XA259" s="17"/>
      <c r="XB259" s="17"/>
      <c r="XC259" s="17"/>
      <c r="XD259" s="17"/>
      <c r="XE259" s="17"/>
      <c r="XF259" s="17"/>
      <c r="XG259" s="17"/>
      <c r="XH259" s="17"/>
      <c r="XI259" s="17"/>
      <c r="XJ259" s="17"/>
      <c r="XK259" s="17"/>
      <c r="XL259" s="17"/>
      <c r="XM259" s="17"/>
      <c r="XN259" s="17"/>
      <c r="XO259" s="17"/>
      <c r="XP259" s="17"/>
      <c r="XQ259" s="17"/>
      <c r="XR259" s="17"/>
      <c r="XS259" s="17"/>
      <c r="XT259" s="17"/>
      <c r="XU259" s="17"/>
      <c r="XV259" s="17"/>
      <c r="XW259" s="17"/>
      <c r="XX259" s="17"/>
      <c r="XY259" s="17"/>
      <c r="XZ259" s="17"/>
      <c r="YA259" s="17"/>
      <c r="YB259" s="17"/>
      <c r="YC259" s="17"/>
      <c r="YD259" s="17"/>
      <c r="YE259" s="17"/>
      <c r="YF259" s="17"/>
      <c r="YG259" s="17"/>
      <c r="YH259" s="17"/>
      <c r="YI259" s="17"/>
      <c r="YJ259" s="17"/>
      <c r="YK259" s="17"/>
      <c r="YL259" s="17"/>
      <c r="YM259" s="17"/>
      <c r="YN259" s="17"/>
      <c r="YO259" s="17"/>
      <c r="YP259" s="17"/>
      <c r="YQ259" s="17"/>
      <c r="YR259" s="17"/>
      <c r="YS259" s="17"/>
      <c r="YT259" s="17"/>
      <c r="YU259" s="17"/>
      <c r="YV259" s="17"/>
      <c r="YW259" s="17"/>
      <c r="YX259" s="17"/>
      <c r="YY259" s="17"/>
      <c r="YZ259" s="17"/>
      <c r="ZA259" s="17"/>
      <c r="ZB259" s="17"/>
      <c r="ZC259" s="17"/>
      <c r="ZD259" s="17"/>
      <c r="ZE259" s="17"/>
      <c r="ZF259" s="17"/>
      <c r="ZG259" s="17"/>
      <c r="ZH259" s="17"/>
      <c r="ZI259" s="17"/>
      <c r="ZJ259" s="17"/>
      <c r="ZK259" s="17"/>
      <c r="ZL259" s="17"/>
      <c r="ZM259" s="17"/>
      <c r="ZN259" s="16">
        <v>70.0</v>
      </c>
      <c r="ZO259" s="17"/>
      <c r="ZP259" s="17"/>
      <c r="ZQ259" s="17"/>
      <c r="ZR259" s="17"/>
      <c r="ZS259" s="17"/>
      <c r="ZT259" s="17"/>
      <c r="ZU259" s="17"/>
      <c r="ZV259" s="17"/>
      <c r="ZW259" s="17"/>
      <c r="ZX259" s="17"/>
      <c r="ZY259" s="17"/>
      <c r="ZZ259" s="17"/>
      <c r="AAA259" s="17"/>
      <c r="AAB259" s="17"/>
      <c r="AAC259" s="17"/>
      <c r="AAD259" s="17"/>
      <c r="AAE259" s="17"/>
      <c r="AAF259" s="17"/>
      <c r="AAG259" s="17"/>
      <c r="AAH259" s="17"/>
      <c r="AAI259" s="17"/>
      <c r="AAJ259" s="17"/>
      <c r="AAK259" s="17"/>
      <c r="AAL259" s="17"/>
      <c r="AAM259" s="17"/>
      <c r="AAN259" s="17"/>
      <c r="AAO259" s="17"/>
      <c r="AAP259" s="17"/>
      <c r="AAQ259" s="17"/>
      <c r="AAR259" s="17"/>
      <c r="AAS259" s="17"/>
      <c r="AAT259" s="17"/>
      <c r="AAU259" s="17"/>
      <c r="AAV259" s="17"/>
      <c r="AAW259" s="17"/>
      <c r="AAX259" s="17"/>
      <c r="AAY259" s="17"/>
      <c r="AAZ259" s="17"/>
      <c r="ABA259" s="17"/>
      <c r="ABB259" s="17"/>
      <c r="ABC259" s="17"/>
      <c r="ABD259" s="17"/>
      <c r="ABE259" s="17"/>
      <c r="ABF259" s="17"/>
      <c r="ABG259" s="17"/>
      <c r="ABH259" s="17"/>
      <c r="ABI259" s="17"/>
      <c r="ABJ259" s="17"/>
      <c r="ABK259" s="17"/>
      <c r="ABL259" s="17"/>
      <c r="ABM259" s="17"/>
      <c r="ABN259" s="17"/>
      <c r="ABO259" s="17"/>
      <c r="ABP259" s="17"/>
      <c r="ABQ259" s="17"/>
      <c r="ABR259" s="17"/>
      <c r="ABS259" s="17"/>
      <c r="ABT259" s="17"/>
      <c r="ABU259" s="17"/>
      <c r="ABV259" s="17"/>
      <c r="ABW259" s="17"/>
      <c r="ABX259" s="17"/>
      <c r="ABY259" s="17"/>
      <c r="ABZ259" s="17"/>
      <c r="ACA259" s="17"/>
      <c r="ACB259" s="17"/>
      <c r="ACC259" s="17"/>
      <c r="ACD259" s="17"/>
      <c r="ACE259" s="17"/>
      <c r="ACF259" s="17"/>
      <c r="ACG259" s="17"/>
      <c r="ACH259" s="17"/>
      <c r="ACI259" s="17"/>
      <c r="ACJ259" s="17"/>
      <c r="ACK259" s="17"/>
      <c r="ACL259" s="17"/>
      <c r="ACM259" s="17"/>
      <c r="ACN259" s="17"/>
      <c r="ACO259" s="17"/>
      <c r="ACP259" s="17"/>
      <c r="ACQ259" s="17"/>
      <c r="ACR259" s="17"/>
      <c r="ACS259" s="17"/>
      <c r="ACT259" s="17"/>
      <c r="ACU259" s="17"/>
      <c r="ACV259" s="17"/>
      <c r="ACW259" s="17"/>
      <c r="ACX259" s="17"/>
      <c r="ACY259" s="17"/>
      <c r="ACZ259" s="17"/>
      <c r="ADA259" s="17"/>
      <c r="ADB259" s="17"/>
      <c r="ADC259" s="17"/>
      <c r="ADD259" s="17"/>
      <c r="ADE259" s="17"/>
      <c r="ADF259" s="17"/>
      <c r="ADG259" s="17"/>
      <c r="ADH259" s="17"/>
      <c r="ADI259" s="14" t="s">
        <v>3454</v>
      </c>
      <c r="ADJ259" s="14" t="s">
        <v>4672</v>
      </c>
      <c r="ADK259" s="14" t="s">
        <v>2944</v>
      </c>
      <c r="ADL259" s="16">
        <v>0.0</v>
      </c>
      <c r="ADM259" s="14" t="s">
        <v>4673</v>
      </c>
      <c r="ADO259" s="17"/>
      <c r="ADP259" s="17"/>
      <c r="ADQ259" s="17"/>
      <c r="ADR259" s="17"/>
      <c r="ADS259" s="17"/>
      <c r="ADT259" s="17"/>
      <c r="ADU259" s="17"/>
      <c r="ADV259" s="17"/>
      <c r="ADW259" s="17"/>
      <c r="ADX259" s="17"/>
      <c r="ADY259" s="17"/>
      <c r="ADZ259" s="17"/>
      <c r="AEA259" s="17"/>
      <c r="AEB259" s="17"/>
      <c r="AEC259" s="17"/>
      <c r="AED259" s="17"/>
      <c r="AEE259" s="17"/>
      <c r="AEF259" s="17"/>
      <c r="AEG259" s="17"/>
      <c r="AEH259" s="17"/>
      <c r="AEI259" s="17"/>
      <c r="AEJ259" s="17"/>
      <c r="AEK259" s="17"/>
      <c r="AEL259" s="17"/>
      <c r="AEM259" s="17"/>
      <c r="AEN259" s="17"/>
      <c r="AEO259" s="17"/>
      <c r="AEP259" s="17"/>
      <c r="AEQ259" s="17"/>
      <c r="AER259" s="17"/>
      <c r="AES259" s="17"/>
      <c r="AET259" s="17"/>
      <c r="AEU259" s="17"/>
      <c r="AEV259" s="17"/>
      <c r="AEW259" s="17"/>
      <c r="AEX259" s="17"/>
      <c r="AEY259" s="17"/>
      <c r="AEZ259" s="17"/>
      <c r="AFA259" s="17"/>
      <c r="AFB259" s="17"/>
      <c r="AFC259" s="17"/>
      <c r="AFD259" s="17"/>
      <c r="AFE259" s="17"/>
      <c r="AFF259" s="17"/>
      <c r="AFG259" s="17"/>
      <c r="AFH259" s="17"/>
      <c r="AFI259" s="17"/>
      <c r="AFJ259" s="17"/>
      <c r="AFK259" s="17"/>
      <c r="AFL259" s="17"/>
      <c r="AFM259" s="17"/>
      <c r="AFN259" s="17"/>
      <c r="AFO259" s="17"/>
      <c r="AFP259" s="17"/>
      <c r="AFQ259" s="17"/>
      <c r="AFR259" s="17"/>
      <c r="AFS259" s="17"/>
      <c r="AFT259" s="17"/>
      <c r="AFU259" s="17"/>
      <c r="AFV259" s="17"/>
      <c r="AFW259" s="17"/>
      <c r="AFX259" s="17"/>
      <c r="AFY259" s="17"/>
      <c r="AFZ259" s="17"/>
      <c r="AGA259" s="17"/>
      <c r="AGB259" s="17"/>
      <c r="AGC259" s="17"/>
      <c r="AGD259" s="17"/>
      <c r="AGE259" s="17"/>
      <c r="AGF259" s="17"/>
      <c r="AGG259" s="17"/>
      <c r="AGH259" s="17"/>
      <c r="AGI259" s="17"/>
      <c r="AGJ259" s="17"/>
      <c r="AGK259" s="17"/>
      <c r="AGL259" s="17"/>
      <c r="AGM259" s="17"/>
      <c r="AGN259" s="17"/>
      <c r="AGO259" s="17"/>
      <c r="AGP259" s="17"/>
      <c r="AGQ259" s="17"/>
      <c r="AGR259" s="17"/>
      <c r="AGS259" s="17"/>
      <c r="AGT259" s="17"/>
      <c r="AGU259" s="17"/>
      <c r="AGV259" s="17"/>
      <c r="AGW259" s="17"/>
      <c r="AGX259" s="17"/>
      <c r="AGY259" s="17"/>
      <c r="AGZ259" s="17"/>
      <c r="AHA259" s="17"/>
      <c r="AHB259" s="17"/>
      <c r="AHC259" s="17"/>
      <c r="AHD259" s="17"/>
      <c r="AHE259" s="17"/>
      <c r="AHF259" s="17"/>
      <c r="AHG259" s="17"/>
      <c r="AHH259" s="17"/>
      <c r="AHI259" s="17"/>
      <c r="AHJ259" s="17"/>
      <c r="AHK259" s="17"/>
      <c r="AHL259" s="17"/>
      <c r="AHM259" s="17"/>
      <c r="AHN259" s="17"/>
      <c r="AHO259" s="17"/>
      <c r="AHP259" s="17"/>
      <c r="AHQ259" s="17"/>
      <c r="AHR259" s="17"/>
      <c r="AHS259" s="17"/>
      <c r="AHT259" s="17"/>
      <c r="AHU259" s="17"/>
      <c r="AHV259" s="17"/>
      <c r="AHW259" s="17"/>
      <c r="AHX259" s="17"/>
      <c r="AHY259" s="17"/>
      <c r="AHZ259" s="17"/>
      <c r="AIA259" s="17"/>
      <c r="AIB259" s="17"/>
      <c r="AIC259" s="17"/>
      <c r="AID259" s="17"/>
      <c r="AIE259" s="17"/>
      <c r="AIF259" s="17"/>
      <c r="AIG259" s="17"/>
      <c r="AIH259" s="17"/>
      <c r="AII259" s="17"/>
      <c r="AIJ259" s="17"/>
      <c r="AIK259" s="17"/>
      <c r="AIL259" s="17"/>
      <c r="AIM259" s="17"/>
      <c r="AIN259" s="17"/>
      <c r="AIO259" s="17"/>
      <c r="AIP259" s="17"/>
      <c r="AIQ259" s="17"/>
      <c r="AIR259" s="17"/>
      <c r="AIS259" s="17"/>
      <c r="AIT259" s="17"/>
      <c r="AIU259" s="17"/>
      <c r="AIV259" s="17"/>
      <c r="AIW259" s="17"/>
      <c r="AIX259" s="17"/>
      <c r="AIY259" s="17"/>
      <c r="AIZ259" s="17"/>
      <c r="AJA259" s="17"/>
      <c r="AJB259" s="17"/>
      <c r="AJC259" s="17"/>
      <c r="AJD259" s="17"/>
      <c r="AJE259" s="17"/>
      <c r="AJF259" s="17"/>
      <c r="AJG259" s="17"/>
      <c r="AJH259" s="17"/>
      <c r="AJI259" s="17"/>
      <c r="AJJ259" s="17"/>
      <c r="AJK259" s="17"/>
      <c r="AJL259" s="17"/>
      <c r="AJM259" s="17"/>
      <c r="AJN259" s="17"/>
      <c r="AJO259" s="17"/>
      <c r="AJP259" s="17"/>
      <c r="AJQ259" s="17"/>
      <c r="AJR259" s="17"/>
      <c r="AJS259" s="17"/>
      <c r="AJT259" s="17"/>
      <c r="AJU259" s="17"/>
      <c r="AJV259" s="17"/>
      <c r="AJW259" s="17"/>
      <c r="AJX259" s="17"/>
      <c r="AJY259" s="17"/>
      <c r="AJZ259" s="17"/>
      <c r="AKA259" s="17"/>
      <c r="AKB259" s="17"/>
      <c r="AKC259" s="17"/>
      <c r="AKD259" s="17"/>
      <c r="AKE259" s="17"/>
      <c r="AKF259" s="17"/>
      <c r="AKG259" s="17"/>
      <c r="AKH259" s="17"/>
      <c r="AKI259" s="17"/>
      <c r="AKJ259" s="17"/>
      <c r="AKK259" s="17"/>
      <c r="AKL259" s="17"/>
      <c r="AKM259" s="17"/>
      <c r="AKN259" s="17"/>
      <c r="AKO259" s="17"/>
      <c r="AKP259" s="17"/>
      <c r="AKQ259" s="17"/>
      <c r="AKR259" s="17"/>
      <c r="AKS259" s="17"/>
      <c r="AKT259" s="17"/>
      <c r="AKU259" s="17"/>
      <c r="AKV259" s="17"/>
      <c r="AKW259" s="17"/>
      <c r="AKX259" s="17"/>
      <c r="AKY259" s="17"/>
      <c r="AKZ259" s="17"/>
      <c r="ALA259" s="17"/>
      <c r="ALB259" s="17"/>
      <c r="ALC259" s="17"/>
      <c r="ALD259" s="17"/>
      <c r="ALE259" s="17"/>
      <c r="ALF259" s="17"/>
      <c r="ALG259" s="17"/>
      <c r="ALH259" s="17"/>
      <c r="ALI259" s="17"/>
      <c r="ALJ259" s="17"/>
      <c r="ALK259" s="17"/>
      <c r="ALL259" s="17"/>
      <c r="ALM259" s="17"/>
      <c r="ALN259" s="17"/>
      <c r="ALO259" s="17"/>
      <c r="ALP259" s="17"/>
      <c r="ALQ259" s="17"/>
      <c r="ALR259" s="17"/>
      <c r="ALS259" s="17"/>
      <c r="ALT259" s="17"/>
      <c r="ALU259" s="17"/>
      <c r="ALV259" s="17"/>
      <c r="ALW259" s="17"/>
      <c r="ALX259" s="17"/>
      <c r="ALY259" s="17"/>
      <c r="ALZ259" s="17"/>
      <c r="AMA259" s="17"/>
      <c r="AMB259" s="17"/>
      <c r="AMC259" s="17"/>
      <c r="AMD259" s="17"/>
      <c r="AME259" s="17"/>
      <c r="AMF259" s="17"/>
      <c r="AMG259" s="17"/>
      <c r="AMH259" s="17"/>
      <c r="AMI259" s="17"/>
      <c r="AMJ259" s="17"/>
      <c r="AMK259" s="17"/>
      <c r="AML259" s="17"/>
      <c r="AMM259" s="17"/>
      <c r="AMN259" s="17"/>
      <c r="AMO259" s="17"/>
      <c r="AMP259" s="17"/>
      <c r="AMQ259" s="17"/>
      <c r="AMR259" s="17"/>
      <c r="AMS259" s="17"/>
      <c r="AMT259" s="17"/>
      <c r="AMU259" s="17"/>
      <c r="AMV259" s="17"/>
      <c r="AMW259" s="17"/>
      <c r="AMX259" s="17"/>
      <c r="AMY259" s="17"/>
      <c r="AMZ259" s="17"/>
      <c r="ANA259" s="17"/>
      <c r="ANB259" s="17"/>
      <c r="ANC259" s="17"/>
      <c r="AND259" s="17"/>
      <c r="ANE259" s="17"/>
      <c r="ANF259" s="17"/>
      <c r="ANG259" s="17"/>
      <c r="ANH259" s="17"/>
      <c r="ANI259" s="17"/>
      <c r="ANJ259" s="17"/>
      <c r="ANK259" s="17"/>
      <c r="ANL259" s="17"/>
      <c r="ANM259" s="17"/>
      <c r="ANN259" s="17"/>
      <c r="ANO259" s="17"/>
      <c r="ANP259" s="17"/>
      <c r="ANQ259" s="17"/>
      <c r="ANR259" s="17"/>
      <c r="ANS259" s="17"/>
      <c r="ANT259" s="17"/>
      <c r="ANU259" s="17"/>
      <c r="ANV259" s="17"/>
      <c r="ANW259" s="17"/>
      <c r="ANX259" s="17"/>
      <c r="ANY259" s="17"/>
      <c r="ANZ259" s="17"/>
      <c r="AOA259" s="17"/>
      <c r="AOB259" s="17"/>
      <c r="AOC259" s="17"/>
      <c r="AOD259" s="17"/>
      <c r="AOE259" s="17"/>
      <c r="AOF259" s="17"/>
      <c r="AOG259" s="17"/>
      <c r="AOH259" s="17"/>
      <c r="AOI259" s="17"/>
      <c r="AOJ259" s="17"/>
      <c r="AOK259" s="17"/>
      <c r="AOL259" s="17"/>
      <c r="AOM259" s="17"/>
      <c r="AON259" s="17"/>
      <c r="AOO259" s="17"/>
      <c r="AOP259" s="17"/>
      <c r="AOQ259" s="17"/>
      <c r="AOR259" s="17"/>
      <c r="AOS259" s="17"/>
      <c r="AOT259" s="17"/>
      <c r="AOU259" s="17"/>
      <c r="AOV259" s="17"/>
      <c r="AOW259" s="17"/>
      <c r="AOX259" s="17"/>
      <c r="AOY259" s="17"/>
      <c r="AOZ259" s="17"/>
      <c r="APA259" s="17"/>
      <c r="APB259" s="17"/>
      <c r="APC259" s="17"/>
      <c r="APD259" s="17"/>
      <c r="APE259" s="17"/>
      <c r="APF259" s="17"/>
      <c r="APG259" s="17"/>
      <c r="APH259" s="17"/>
      <c r="API259" s="17"/>
      <c r="APJ259" s="17"/>
      <c r="APK259" s="17"/>
      <c r="APL259" s="17"/>
      <c r="APM259" s="17"/>
      <c r="APN259" s="17"/>
      <c r="APO259" s="17"/>
      <c r="APP259" s="17"/>
      <c r="APQ259" s="17"/>
      <c r="APR259" s="17"/>
      <c r="APS259" s="17"/>
      <c r="APT259" s="17"/>
      <c r="APU259" s="17"/>
      <c r="APV259" s="17"/>
      <c r="APW259" s="17"/>
      <c r="APX259" s="17"/>
      <c r="APY259" s="17"/>
      <c r="APZ259" s="17"/>
      <c r="AQA259" s="17"/>
      <c r="AQB259" s="17"/>
      <c r="AQC259" s="17"/>
      <c r="AQD259" s="17"/>
      <c r="AQE259" s="17"/>
      <c r="AQF259" s="17"/>
      <c r="AQG259" s="17"/>
      <c r="AQH259" s="17"/>
      <c r="AQI259" s="17"/>
      <c r="AQJ259" s="17"/>
      <c r="AQK259" s="17"/>
      <c r="AQL259" s="17"/>
      <c r="AQM259" s="17"/>
      <c r="AQN259" s="17"/>
      <c r="AQO259" s="17"/>
      <c r="AQP259" s="17"/>
      <c r="AQQ259" s="17"/>
      <c r="AQR259" s="17"/>
      <c r="AQS259" s="17"/>
      <c r="AQT259" s="17"/>
      <c r="AQU259" s="17"/>
      <c r="AQV259" s="17"/>
      <c r="AQW259" s="17"/>
      <c r="AQX259" s="17"/>
      <c r="AQY259" s="17"/>
      <c r="AQZ259" s="17"/>
      <c r="ARA259" s="17"/>
      <c r="ARB259" s="17"/>
      <c r="ARC259" s="17"/>
      <c r="ARD259" s="17"/>
      <c r="ARE259" s="17"/>
      <c r="ARF259" s="17"/>
      <c r="ARG259" s="17"/>
      <c r="ARH259" s="17"/>
      <c r="ARI259" s="17"/>
      <c r="ARJ259" s="17"/>
      <c r="ARK259" s="17"/>
      <c r="ARL259" s="17"/>
      <c r="ARM259" s="17"/>
      <c r="ARN259" s="17"/>
      <c r="ARO259" s="17"/>
      <c r="ARP259" s="17"/>
      <c r="ARQ259" s="17"/>
      <c r="ARR259" s="17"/>
      <c r="ARS259" s="17"/>
      <c r="ART259" s="17"/>
      <c r="ARU259" s="17"/>
      <c r="ARV259" s="17"/>
      <c r="ARW259" s="17"/>
      <c r="ARX259" s="17"/>
      <c r="ARY259" s="17"/>
      <c r="ARZ259" s="17"/>
      <c r="ASA259" s="17"/>
      <c r="ASB259" s="17"/>
      <c r="ASC259" s="17"/>
      <c r="ASD259" s="17"/>
      <c r="ASE259" s="17"/>
      <c r="ASF259" s="17"/>
      <c r="ASG259" s="17"/>
      <c r="ASH259" s="17"/>
      <c r="ASI259" s="17"/>
      <c r="ASJ259" s="17"/>
      <c r="ASK259" s="17"/>
      <c r="ASL259" s="17"/>
      <c r="ASM259" s="17"/>
      <c r="ASN259" s="17"/>
      <c r="ASO259" s="17"/>
      <c r="ASP259" s="17"/>
      <c r="ASQ259" s="17"/>
      <c r="ASR259" s="17"/>
      <c r="ASS259" s="17"/>
      <c r="AST259" s="17"/>
      <c r="ASU259" s="17"/>
      <c r="ASV259" s="17"/>
      <c r="ASW259" s="17"/>
      <c r="ASX259" s="17"/>
      <c r="ASY259" s="17"/>
      <c r="ASZ259" s="17"/>
      <c r="ATA259" s="17"/>
      <c r="ATB259" s="17"/>
      <c r="ATC259" s="17"/>
      <c r="ATD259" s="17"/>
      <c r="ATE259" s="17"/>
      <c r="ATF259" s="17"/>
      <c r="ATG259" s="17"/>
      <c r="ATH259" s="17"/>
      <c r="ATI259" s="17"/>
      <c r="ATJ259" s="17"/>
      <c r="ATK259" s="17"/>
      <c r="ATL259" s="17"/>
      <c r="ATM259" s="17"/>
      <c r="ATN259" s="17"/>
      <c r="ATO259" s="17"/>
      <c r="ATP259" s="17"/>
      <c r="ATQ259" s="17"/>
      <c r="ATR259" s="17"/>
      <c r="ATS259" s="17"/>
      <c r="ATT259" s="17"/>
      <c r="ATU259" s="17"/>
      <c r="ATV259" s="17"/>
      <c r="ATW259" s="17"/>
      <c r="ATX259" s="17"/>
      <c r="ATY259" s="17"/>
      <c r="ATZ259" s="17"/>
      <c r="AUA259" s="17"/>
      <c r="AUB259" s="17"/>
      <c r="AUC259" s="17"/>
      <c r="AUD259" s="17"/>
      <c r="AUE259" s="17"/>
      <c r="AUF259" s="17"/>
      <c r="AUG259" s="17"/>
      <c r="AUH259" s="17"/>
      <c r="AUI259" s="17"/>
      <c r="AUJ259" s="17"/>
      <c r="AUK259" s="17"/>
      <c r="AUL259" s="17"/>
      <c r="AUM259" s="17"/>
      <c r="AUN259" s="17"/>
      <c r="AUO259" s="17"/>
      <c r="AUP259" s="17"/>
      <c r="AUQ259" s="17"/>
      <c r="AUR259" s="17"/>
      <c r="AUS259" s="17"/>
      <c r="AUT259" s="17"/>
      <c r="AUU259" s="17"/>
      <c r="AUV259" s="17"/>
      <c r="AUW259" s="17"/>
      <c r="AUX259" s="17"/>
      <c r="AUY259" s="17"/>
      <c r="AUZ259" s="17"/>
      <c r="AVA259" s="17"/>
      <c r="AVB259" s="17"/>
      <c r="AVC259" s="17"/>
      <c r="AVD259" s="17"/>
      <c r="AVE259" s="17"/>
      <c r="AVF259" s="17"/>
      <c r="AVG259" s="17"/>
      <c r="AVH259" s="17"/>
      <c r="AVI259" s="17"/>
      <c r="AVJ259" s="17"/>
      <c r="AVK259" s="17"/>
      <c r="AVL259" s="17"/>
      <c r="AVM259" s="17"/>
      <c r="AVN259" s="17"/>
      <c r="AVO259" s="17"/>
      <c r="AVP259" s="17"/>
      <c r="AVQ259" s="17"/>
      <c r="AVR259" s="17"/>
      <c r="AVS259" s="17"/>
      <c r="AVT259" s="17"/>
      <c r="AVU259" s="17"/>
      <c r="AVV259" s="17"/>
      <c r="AVW259" s="17"/>
      <c r="AVX259" s="17"/>
      <c r="AVY259" s="17"/>
      <c r="AVZ259" s="17"/>
      <c r="AWA259" s="17"/>
      <c r="AWB259" s="17"/>
      <c r="AWC259" s="17"/>
      <c r="AWD259" s="17"/>
      <c r="AWE259" s="17"/>
      <c r="AWF259" s="17"/>
      <c r="AWG259" s="17"/>
      <c r="AWH259" s="17"/>
      <c r="AWI259" s="17"/>
      <c r="AWJ259" s="17"/>
      <c r="AWK259" s="17"/>
      <c r="AWL259" s="17"/>
      <c r="AWM259" s="17"/>
      <c r="AWN259" s="17"/>
      <c r="AWO259" s="17"/>
      <c r="AWP259" s="17"/>
      <c r="AWQ259" s="17"/>
      <c r="AWR259" s="17"/>
      <c r="AWS259" s="17"/>
      <c r="AWT259" s="17"/>
      <c r="AWU259" s="17"/>
      <c r="AWV259" s="17"/>
      <c r="AWW259" s="17"/>
      <c r="AWX259" s="17"/>
      <c r="AWY259" s="17"/>
      <c r="AWZ259" s="17"/>
      <c r="AXA259" s="17"/>
      <c r="AXB259" s="17"/>
      <c r="AXC259" s="17"/>
      <c r="AXD259" s="17"/>
      <c r="AXE259" s="17"/>
      <c r="AXF259" s="17"/>
      <c r="AXG259" s="17"/>
      <c r="AXH259" s="17"/>
      <c r="AXI259" s="17"/>
      <c r="AXJ259" s="17"/>
      <c r="AXK259" s="17"/>
      <c r="AXL259" s="17"/>
      <c r="AXM259" s="17"/>
      <c r="AXN259" s="17"/>
      <c r="AXO259" s="17"/>
      <c r="AXP259" s="17"/>
      <c r="AXQ259" s="17"/>
      <c r="AXR259" s="17"/>
      <c r="AXS259" s="17"/>
      <c r="AXT259" s="17"/>
      <c r="AXU259" s="17"/>
      <c r="AXV259" s="17"/>
      <c r="AXW259" s="17"/>
      <c r="AXX259" s="17"/>
      <c r="AXY259" s="17"/>
      <c r="AXZ259" s="17"/>
      <c r="AYA259" s="17"/>
      <c r="AYB259" s="17"/>
      <c r="AYC259" s="17"/>
      <c r="AYD259" s="17"/>
      <c r="AYE259" s="17"/>
      <c r="AYF259" s="17"/>
      <c r="AYG259" s="17"/>
      <c r="AYH259" s="17"/>
      <c r="AYI259" s="17"/>
      <c r="AYJ259" s="17"/>
      <c r="AYK259" s="17"/>
      <c r="AYL259" s="17"/>
      <c r="AYM259" s="17"/>
      <c r="AYN259" s="17"/>
      <c r="AYO259" s="17"/>
      <c r="AYP259" s="17"/>
      <c r="AYQ259" s="17"/>
      <c r="AYR259" s="17"/>
      <c r="AYS259" s="17"/>
      <c r="AYT259" s="17"/>
      <c r="AYU259" s="17"/>
      <c r="AYV259" s="17"/>
      <c r="AYW259" s="17"/>
      <c r="AYX259" s="17"/>
      <c r="AYY259" s="17"/>
      <c r="AYZ259" s="17"/>
      <c r="AZA259" s="17"/>
      <c r="AZB259" s="17"/>
      <c r="AZC259" s="17"/>
      <c r="AZD259" s="17"/>
      <c r="AZE259" s="17"/>
      <c r="AZF259" s="17"/>
      <c r="AZG259" s="17"/>
      <c r="AZH259" s="17"/>
      <c r="AZI259" s="17"/>
      <c r="AZJ259" s="17"/>
      <c r="AZK259" s="17"/>
      <c r="AZL259" s="17"/>
      <c r="AZM259" s="17"/>
      <c r="AZN259" s="17"/>
      <c r="AZO259" s="17"/>
      <c r="AZP259" s="17"/>
      <c r="AZQ259" s="17"/>
      <c r="AZR259" s="17"/>
      <c r="AZS259" s="17"/>
      <c r="AZT259" s="17"/>
      <c r="AZU259" s="17"/>
      <c r="AZV259" s="17"/>
      <c r="AZW259" s="17"/>
      <c r="AZX259" s="17"/>
      <c r="AZY259" s="17"/>
      <c r="AZZ259" s="17"/>
      <c r="BAA259" s="17"/>
      <c r="BAB259" s="17"/>
      <c r="BAC259" s="17"/>
      <c r="BAD259" s="17"/>
      <c r="BAE259" s="17"/>
      <c r="BAF259" s="17"/>
      <c r="BAG259" s="17"/>
      <c r="BAH259" s="17"/>
      <c r="BAI259" s="17"/>
      <c r="BAJ259" s="17"/>
      <c r="BAK259" s="17"/>
      <c r="BAL259" s="17"/>
      <c r="BAM259" s="17"/>
      <c r="BAN259" s="17"/>
      <c r="BAO259" s="17"/>
      <c r="BAP259" s="17"/>
      <c r="BAQ259" s="17"/>
      <c r="BAR259" s="17"/>
      <c r="BAS259" s="17"/>
      <c r="BAT259" s="17"/>
      <c r="BAU259" s="17"/>
      <c r="BAV259" s="17"/>
      <c r="BAW259" s="17"/>
      <c r="BAX259" s="17"/>
      <c r="BAY259" s="17"/>
      <c r="BAZ259" s="17"/>
      <c r="BBA259" s="17"/>
      <c r="BBB259" s="17"/>
      <c r="BBC259" s="17"/>
      <c r="BBD259" s="17"/>
      <c r="BBE259" s="17"/>
      <c r="BBF259" s="17"/>
      <c r="BBG259" s="17"/>
      <c r="BBH259" s="17"/>
      <c r="BBI259" s="17"/>
      <c r="BBJ259" s="17"/>
      <c r="BBK259" s="17"/>
      <c r="BBL259" s="17"/>
      <c r="BBM259" s="17"/>
      <c r="BBN259" s="17"/>
      <c r="BBO259" s="17"/>
      <c r="BBP259" s="17"/>
      <c r="BBQ259" s="17"/>
      <c r="BBR259" s="17"/>
      <c r="BBS259" s="17"/>
      <c r="BBT259" s="17"/>
      <c r="BBU259" s="17"/>
      <c r="BBV259" s="17"/>
      <c r="BBW259" s="17"/>
      <c r="BBX259" s="17"/>
      <c r="BBY259" s="17"/>
      <c r="BBZ259" s="17"/>
      <c r="BCA259" s="17"/>
      <c r="BCB259" s="17"/>
      <c r="BCC259" s="17"/>
      <c r="BCD259" s="17"/>
      <c r="BCE259" s="17"/>
      <c r="BCF259" s="17"/>
      <c r="BCG259" s="17"/>
      <c r="BCH259" s="17"/>
      <c r="BCI259" s="17"/>
      <c r="BCJ259" s="17"/>
      <c r="BCK259" s="17"/>
      <c r="BCL259" s="17"/>
      <c r="BCM259" s="17"/>
      <c r="BCN259" s="17"/>
      <c r="BCO259" s="17"/>
      <c r="BCP259" s="17"/>
      <c r="BCQ259" s="17"/>
      <c r="BCR259" s="17"/>
      <c r="BCS259" s="17"/>
      <c r="BCT259" s="17"/>
      <c r="BCU259" s="17"/>
      <c r="BCV259" s="17"/>
      <c r="BCW259" s="17"/>
      <c r="BCX259" s="17"/>
      <c r="BCY259" s="17"/>
      <c r="BCZ259" s="17"/>
      <c r="BDA259" s="17"/>
      <c r="BDB259" s="17"/>
      <c r="BDC259" s="17"/>
      <c r="BDD259" s="17"/>
      <c r="BDE259" s="17"/>
      <c r="BDF259" s="17"/>
      <c r="BDG259" s="17"/>
      <c r="BDH259" s="17"/>
      <c r="BDI259" s="17"/>
      <c r="BDJ259" s="17"/>
      <c r="BDK259" s="17"/>
      <c r="BDL259" s="17"/>
      <c r="BDM259" s="17"/>
      <c r="BDN259" s="17"/>
      <c r="BDO259" s="17"/>
      <c r="BDP259" s="17"/>
      <c r="BDQ259" s="17"/>
      <c r="BDR259" s="17"/>
      <c r="BDS259" s="17"/>
      <c r="BDT259" s="17"/>
      <c r="BDU259" s="17"/>
      <c r="BDV259" s="17"/>
      <c r="BDW259" s="17"/>
      <c r="BDX259" s="17"/>
      <c r="BDY259" s="17"/>
      <c r="BDZ259" s="17"/>
      <c r="BEA259" s="17"/>
      <c r="BEB259" s="17"/>
      <c r="BEC259" s="17"/>
      <c r="BED259" s="17"/>
      <c r="BEE259" s="17"/>
      <c r="BEF259" s="17"/>
      <c r="BEG259" s="17"/>
      <c r="BEH259" s="17"/>
      <c r="BEI259" s="17"/>
      <c r="BEJ259" s="17"/>
      <c r="BEK259" s="17"/>
      <c r="BEL259" s="17"/>
      <c r="BEM259" s="17"/>
      <c r="BEN259" s="17"/>
      <c r="BEO259" s="17"/>
      <c r="BEP259" s="17"/>
      <c r="BEQ259" s="17"/>
      <c r="BER259" s="17"/>
      <c r="BES259" s="17"/>
      <c r="BET259" s="17"/>
      <c r="BEU259" s="17"/>
      <c r="BEV259" s="17"/>
      <c r="BEW259" s="17"/>
      <c r="BEX259" s="17"/>
      <c r="BEY259" s="17"/>
      <c r="BEZ259" s="17"/>
      <c r="BFA259" s="17"/>
      <c r="BFB259" s="17"/>
      <c r="BFC259" s="17"/>
      <c r="BFD259" s="17"/>
      <c r="BFE259" s="17"/>
      <c r="BFF259" s="17"/>
      <c r="BFG259" s="17"/>
      <c r="BFH259" s="17"/>
      <c r="BFI259" s="17"/>
      <c r="BFJ259" s="17"/>
      <c r="BFK259" s="17"/>
      <c r="BFL259" s="17"/>
      <c r="BFM259" s="17"/>
      <c r="BFN259" s="17"/>
      <c r="BFO259" s="17"/>
      <c r="BFP259" s="17"/>
      <c r="BFQ259" s="17"/>
      <c r="BFR259" s="17"/>
      <c r="BFS259" s="17"/>
      <c r="BFT259" s="17"/>
      <c r="BFU259" s="17"/>
      <c r="BFV259" s="17"/>
      <c r="BFW259" s="17"/>
      <c r="BFX259" s="17"/>
      <c r="BFY259" s="17"/>
      <c r="BFZ259" s="17"/>
      <c r="BGA259" s="17"/>
      <c r="BGB259" s="17"/>
      <c r="BGC259" s="17"/>
      <c r="BGD259" s="17"/>
      <c r="BGE259" s="17"/>
      <c r="BGF259" s="17"/>
      <c r="BGG259" s="17"/>
      <c r="BGH259" s="17"/>
      <c r="BGI259" s="17"/>
      <c r="BGJ259" s="17"/>
      <c r="BGK259" s="17"/>
      <c r="BGL259" s="17"/>
      <c r="BGM259" s="17"/>
      <c r="BGN259" s="17"/>
      <c r="BGO259" s="17"/>
      <c r="BGP259" s="17"/>
      <c r="BGQ259" s="17"/>
      <c r="BGR259" s="17"/>
      <c r="BGS259" s="17"/>
      <c r="BGT259" s="17"/>
      <c r="BGU259" s="17"/>
      <c r="BGV259" s="17"/>
      <c r="BGW259" s="17"/>
      <c r="BGX259" s="17"/>
      <c r="BGY259" s="17"/>
      <c r="BGZ259" s="17"/>
      <c r="BHA259" s="17"/>
      <c r="BHB259" s="17"/>
      <c r="BHC259" s="17"/>
      <c r="BHD259" s="17"/>
      <c r="BHE259" s="17"/>
      <c r="BHF259" s="17"/>
      <c r="BHG259" s="17"/>
      <c r="BHH259" s="17"/>
      <c r="BHI259" s="17"/>
      <c r="BHJ259" s="17"/>
      <c r="BHK259" s="17"/>
      <c r="BHL259" s="17"/>
      <c r="BHM259" s="17"/>
      <c r="BHN259" s="17"/>
      <c r="BHO259" s="17"/>
      <c r="BHP259" s="17"/>
      <c r="BHQ259" s="17"/>
      <c r="BHR259" s="17"/>
      <c r="BHS259" s="17"/>
      <c r="BHT259" s="17"/>
      <c r="BHU259" s="17"/>
      <c r="BHV259" s="17"/>
      <c r="BHW259" s="17"/>
      <c r="BHX259" s="17"/>
      <c r="BHY259" s="17"/>
      <c r="BHZ259" s="17"/>
      <c r="BIA259" s="17"/>
      <c r="BIB259" s="17"/>
      <c r="BIC259" s="17"/>
      <c r="BID259" s="17"/>
      <c r="BIE259" s="17"/>
      <c r="BIF259" s="17"/>
      <c r="BIG259" s="17"/>
      <c r="BIH259" s="17"/>
      <c r="BII259" s="17"/>
      <c r="BIJ259" s="17"/>
      <c r="BIK259" s="17"/>
      <c r="BIL259" s="17"/>
      <c r="BIM259" s="17"/>
      <c r="BIN259" s="17"/>
      <c r="BIO259" s="17"/>
      <c r="BIP259" s="17"/>
      <c r="BIQ259" s="17"/>
      <c r="BIR259" s="17"/>
      <c r="BIS259" s="17"/>
      <c r="BIT259" s="17"/>
      <c r="BIU259" s="17"/>
      <c r="BIV259" s="17"/>
      <c r="BIW259" s="17"/>
      <c r="BIX259" s="17"/>
      <c r="BIY259" s="17"/>
      <c r="BIZ259" s="17"/>
      <c r="BJA259" s="17"/>
      <c r="BJB259" s="17"/>
      <c r="BJC259" s="17"/>
      <c r="BJD259" s="17"/>
      <c r="BJE259" s="17"/>
      <c r="BJF259" s="17"/>
      <c r="BJG259" s="17"/>
      <c r="BJH259" s="17"/>
      <c r="BJI259" s="17"/>
      <c r="BJJ259" s="17"/>
      <c r="BJK259" s="17"/>
      <c r="BJL259" s="17"/>
      <c r="BJM259" s="17"/>
      <c r="BJN259" s="17"/>
      <c r="BJO259" s="17"/>
      <c r="BJP259" s="17"/>
      <c r="BJQ259" s="17"/>
      <c r="BJR259" s="17"/>
      <c r="BJS259" s="17"/>
      <c r="BJT259" s="17"/>
      <c r="BJU259" s="17"/>
      <c r="BJV259" s="17"/>
      <c r="BJW259" s="17"/>
      <c r="BJX259" s="17"/>
      <c r="BJY259" s="17"/>
      <c r="BJZ259" s="17"/>
      <c r="BKA259" s="17"/>
      <c r="BKB259" s="17"/>
      <c r="BKC259" s="17"/>
      <c r="BKD259" s="17"/>
      <c r="BKE259" s="17"/>
      <c r="BKF259" s="17"/>
      <c r="BKG259" s="17"/>
      <c r="BKH259" s="17"/>
      <c r="BKI259" s="17"/>
      <c r="BKJ259" s="17"/>
      <c r="BKK259" s="17"/>
      <c r="BKL259" s="17"/>
      <c r="BKM259" s="17"/>
      <c r="BKN259" s="17"/>
      <c r="BKO259" s="17"/>
      <c r="BKP259" s="17"/>
      <c r="BKQ259" s="17"/>
      <c r="BKR259" s="17"/>
      <c r="BKS259" s="17"/>
      <c r="BKT259" s="17"/>
      <c r="BKU259" s="17"/>
      <c r="BKV259" s="17"/>
      <c r="BKW259" s="17"/>
      <c r="BKX259" s="17"/>
      <c r="BKY259" s="17"/>
      <c r="BKZ259" s="17"/>
      <c r="BLA259" s="17"/>
      <c r="BLB259" s="17"/>
      <c r="BLC259" s="17"/>
      <c r="BLD259" s="17"/>
      <c r="BLE259" s="17"/>
      <c r="BLF259" s="17"/>
      <c r="BLG259" s="17"/>
      <c r="BLH259" s="17"/>
      <c r="BLI259" s="17"/>
      <c r="BLJ259" s="17"/>
      <c r="BLK259" s="17"/>
      <c r="BLL259" s="17"/>
      <c r="BLM259" s="17"/>
      <c r="BLN259" s="17"/>
      <c r="BLO259" s="17"/>
      <c r="BLP259" s="17"/>
      <c r="BLQ259" s="17"/>
      <c r="BLR259" s="17"/>
      <c r="BLS259" s="17"/>
      <c r="BLT259" s="17"/>
      <c r="BLU259" s="17"/>
      <c r="BLV259" s="17"/>
      <c r="BLW259" s="17"/>
      <c r="BLX259" s="17"/>
      <c r="BLY259" s="17"/>
      <c r="BLZ259" s="17"/>
      <c r="BMA259" s="17"/>
      <c r="BMB259" s="17"/>
      <c r="BMC259" s="17"/>
      <c r="BMD259" s="17"/>
      <c r="BME259" s="17"/>
      <c r="BMF259" s="17"/>
      <c r="BMG259" s="17"/>
      <c r="BMH259" s="17"/>
      <c r="BMI259" s="17"/>
      <c r="BMJ259" s="17"/>
      <c r="BMK259" s="17"/>
      <c r="BML259" s="17"/>
      <c r="BMM259" s="17"/>
      <c r="BMN259" s="17"/>
      <c r="BMO259" s="17"/>
      <c r="BMP259" s="17"/>
      <c r="BMQ259" s="17"/>
      <c r="BMR259" s="17"/>
      <c r="BMS259" s="17"/>
      <c r="BMT259" s="17"/>
      <c r="BMU259" s="17"/>
      <c r="BMV259" s="17"/>
      <c r="BMW259" s="17"/>
      <c r="BMX259" s="17"/>
      <c r="BMY259" s="17"/>
      <c r="BMZ259" s="17"/>
      <c r="BNA259" s="17"/>
      <c r="BNB259" s="17"/>
      <c r="BNC259" s="17"/>
      <c r="BND259" s="17"/>
      <c r="BNE259" s="17"/>
      <c r="BNF259" s="17"/>
      <c r="BNG259" s="17"/>
      <c r="BNH259" s="17"/>
      <c r="BNI259" s="17"/>
      <c r="BNJ259" s="17"/>
      <c r="BNK259" s="17"/>
      <c r="BNL259" s="17"/>
      <c r="BNM259" s="17"/>
      <c r="BNN259" s="17"/>
      <c r="BNO259" s="17"/>
      <c r="BNP259" s="17"/>
      <c r="BNQ259" s="17"/>
      <c r="BNR259" s="17"/>
      <c r="BNS259" s="17"/>
      <c r="BNT259" s="17"/>
      <c r="BNU259" s="17"/>
      <c r="BNV259" s="17"/>
      <c r="BNW259" s="17"/>
      <c r="BNX259" s="17"/>
      <c r="BNY259" s="17"/>
      <c r="BNZ259" s="17"/>
      <c r="BOA259" s="17"/>
      <c r="BOB259" s="17"/>
      <c r="BOC259" s="17"/>
      <c r="BOD259" s="17"/>
      <c r="BOE259" s="17"/>
      <c r="BOF259" s="17"/>
      <c r="BOG259" s="17"/>
      <c r="BOH259" s="17"/>
      <c r="BOI259" s="17"/>
      <c r="BOJ259" s="17"/>
      <c r="BOK259" s="17"/>
      <c r="BOL259" s="17"/>
      <c r="BOM259" s="17"/>
      <c r="BON259" s="17"/>
      <c r="BOO259" s="17"/>
      <c r="BOP259" s="17"/>
      <c r="BOQ259" s="17"/>
      <c r="BOR259" s="17"/>
      <c r="BOS259" s="17"/>
      <c r="BOT259" s="17"/>
      <c r="BOU259" s="17"/>
      <c r="BOV259" s="17"/>
      <c r="BOW259" s="17"/>
      <c r="BOX259" s="17"/>
      <c r="BOY259" s="17"/>
      <c r="BOZ259" s="17"/>
      <c r="BPA259" s="17"/>
      <c r="BPB259" s="17"/>
      <c r="BPC259" s="17"/>
      <c r="BPD259" s="17"/>
      <c r="BPE259" s="17"/>
      <c r="BPF259" s="17"/>
      <c r="BPG259" s="17"/>
      <c r="BPH259" s="17"/>
      <c r="BPI259" s="17"/>
      <c r="BPJ259" s="17"/>
      <c r="BPK259" s="17"/>
      <c r="BPL259" s="17"/>
      <c r="BPM259" s="17"/>
      <c r="BPN259" s="17"/>
      <c r="BPO259" s="17"/>
      <c r="BPP259" s="17"/>
      <c r="BPQ259" s="17"/>
      <c r="BPR259" s="17"/>
      <c r="BPS259" s="17"/>
      <c r="BPT259" s="17"/>
      <c r="BPU259" s="17"/>
      <c r="BPV259" s="17"/>
      <c r="BPW259" s="17"/>
      <c r="BPX259" s="17"/>
      <c r="BPY259" s="17"/>
      <c r="BPZ259" s="17"/>
      <c r="BQA259" s="17"/>
      <c r="BQB259" s="17"/>
      <c r="BQC259" s="17"/>
      <c r="BQD259" s="17"/>
      <c r="BQE259" s="17"/>
      <c r="BQF259" s="17"/>
      <c r="BQG259" s="17"/>
      <c r="BQH259" s="17"/>
      <c r="BQI259" s="17"/>
      <c r="BQJ259" s="17"/>
      <c r="BQK259" s="17"/>
      <c r="BQL259" s="17"/>
      <c r="BQM259" s="17"/>
      <c r="BQN259" s="17"/>
      <c r="BQO259" s="17"/>
      <c r="BQP259" s="17"/>
      <c r="BQQ259" s="17"/>
      <c r="BQR259" s="17"/>
      <c r="BQS259" s="17"/>
      <c r="BQT259" s="17"/>
      <c r="BQU259" s="17"/>
      <c r="BQV259" s="17"/>
      <c r="BQW259" s="17"/>
      <c r="BQX259" s="17"/>
      <c r="BQY259" s="17"/>
      <c r="BQZ259" s="17"/>
      <c r="BRA259" s="17"/>
      <c r="BRB259" s="17"/>
      <c r="BRC259" s="17"/>
      <c r="BRD259" s="17"/>
      <c r="BRE259" s="17"/>
      <c r="BRF259" s="17"/>
      <c r="BRG259" s="17"/>
      <c r="BRH259" s="17"/>
      <c r="BRI259" s="17"/>
      <c r="BRJ259" s="17"/>
      <c r="BRK259" s="17"/>
      <c r="BRL259" s="17"/>
      <c r="BRM259" s="17"/>
      <c r="BRN259" s="17"/>
      <c r="BRO259" s="17"/>
      <c r="BRP259" s="17"/>
      <c r="BRQ259" s="17"/>
      <c r="BRR259" s="17"/>
      <c r="BRS259" s="17"/>
      <c r="BRT259" s="17"/>
      <c r="BRU259" s="17"/>
      <c r="BRV259" s="17"/>
      <c r="BRW259" s="17"/>
      <c r="BRX259" s="17"/>
      <c r="BRY259" s="17"/>
      <c r="BRZ259" s="17"/>
      <c r="BSA259" s="17"/>
      <c r="BSB259" s="17"/>
      <c r="BSC259" s="17"/>
      <c r="BSD259" s="17"/>
      <c r="BSE259" s="17"/>
      <c r="BSF259" s="17"/>
      <c r="BSG259" s="17"/>
      <c r="BSH259" s="17"/>
      <c r="BSI259" s="17"/>
      <c r="BSJ259" s="17"/>
      <c r="BSK259" s="17"/>
      <c r="BSL259" s="17"/>
      <c r="BSM259" s="17"/>
      <c r="BSN259" s="17"/>
      <c r="BSO259" s="17"/>
      <c r="BSP259" s="17"/>
      <c r="BSQ259" s="17"/>
      <c r="BSR259" s="17"/>
      <c r="BSS259" s="17"/>
      <c r="BST259" s="17"/>
      <c r="BSU259" s="17"/>
      <c r="BSV259" s="17"/>
      <c r="BSW259" s="17"/>
      <c r="BSX259" s="17"/>
      <c r="BSY259" s="17"/>
      <c r="BSZ259" s="17"/>
      <c r="BTA259" s="17"/>
      <c r="BTB259" s="17"/>
      <c r="BTC259" s="17"/>
      <c r="BTD259" s="17"/>
      <c r="BTE259" s="17"/>
      <c r="BTF259" s="17"/>
      <c r="BTG259" s="17"/>
      <c r="BTH259" s="17"/>
      <c r="BTI259" s="17"/>
      <c r="BTJ259" s="17"/>
      <c r="BTK259" s="17"/>
      <c r="BTL259" s="17"/>
      <c r="BTM259" s="17"/>
      <c r="BTN259" s="17"/>
      <c r="BTO259" s="17"/>
      <c r="BTP259" s="17"/>
      <c r="BTQ259" s="17"/>
      <c r="BTR259" s="17"/>
      <c r="BTS259" s="17"/>
      <c r="BTT259" s="17"/>
      <c r="BTU259" s="17"/>
      <c r="BTV259" s="17"/>
      <c r="BTW259" s="17"/>
      <c r="BTX259" s="17"/>
      <c r="BTY259" s="17"/>
      <c r="BTZ259" s="17"/>
      <c r="BUA259" s="17"/>
      <c r="BUB259" s="17"/>
      <c r="BUC259" s="17"/>
      <c r="BUD259" s="17"/>
      <c r="BUE259" s="17"/>
      <c r="BUF259" s="17"/>
      <c r="BUG259" s="17"/>
      <c r="BUH259" s="17"/>
      <c r="BUI259" s="17"/>
      <c r="BUJ259" s="17"/>
      <c r="BUK259" s="17"/>
      <c r="BUL259" s="17"/>
      <c r="BUM259" s="17"/>
      <c r="BUN259" s="17"/>
      <c r="BUO259" s="17"/>
      <c r="BUP259" s="17"/>
      <c r="BUQ259" s="17"/>
      <c r="BUR259" s="17"/>
      <c r="BUS259" s="17"/>
      <c r="BUT259" s="17"/>
      <c r="BUU259" s="17"/>
      <c r="BUV259" s="17"/>
      <c r="BUW259" s="17"/>
      <c r="BUX259" s="17"/>
      <c r="BUY259" s="17"/>
      <c r="BUZ259" s="17"/>
      <c r="BVA259" s="17"/>
      <c r="BVB259" s="17"/>
      <c r="BVC259" s="17"/>
      <c r="BVD259" s="17"/>
      <c r="BVE259" s="17"/>
      <c r="BVF259" s="17"/>
      <c r="BVG259" s="17"/>
      <c r="BVH259" s="17"/>
      <c r="BVI259" s="17"/>
      <c r="BVJ259" s="17"/>
      <c r="BVK259" s="17"/>
      <c r="BVL259" s="17"/>
      <c r="BVM259" s="17"/>
      <c r="BVN259" s="17"/>
      <c r="BVO259" s="17"/>
      <c r="BVP259" s="17"/>
      <c r="BVQ259" s="17"/>
      <c r="BVR259" s="17"/>
      <c r="BVS259" s="17"/>
      <c r="BVT259" s="17"/>
      <c r="BVU259" s="17"/>
      <c r="BVV259" s="17"/>
      <c r="BVW259" s="17"/>
      <c r="BVX259" s="17"/>
      <c r="BVY259" s="17"/>
      <c r="BVZ259" s="17"/>
      <c r="BWA259" s="17"/>
      <c r="BWB259" s="17"/>
      <c r="BWC259" s="17"/>
      <c r="BWD259" s="17"/>
      <c r="BWE259" s="17"/>
      <c r="BWF259" s="17"/>
      <c r="BWG259" s="17"/>
      <c r="BWH259" s="17"/>
      <c r="BWI259" s="17"/>
      <c r="BWJ259" s="17"/>
      <c r="BWK259" s="17"/>
      <c r="BWL259" s="17"/>
      <c r="BWM259" s="17"/>
      <c r="BWN259" s="17"/>
      <c r="BWO259" s="17"/>
      <c r="BWP259" s="17"/>
      <c r="BWQ259" s="17"/>
      <c r="BWR259" s="17"/>
      <c r="BWS259" s="17"/>
      <c r="BWT259" s="17"/>
      <c r="BWU259" s="17"/>
      <c r="BWV259" s="17"/>
      <c r="BWW259" s="17"/>
      <c r="BWX259" s="17"/>
      <c r="BWY259" s="17"/>
      <c r="BWZ259" s="17"/>
      <c r="BXA259" s="17"/>
      <c r="BXB259" s="17"/>
      <c r="BXC259" s="17"/>
      <c r="BXD259" s="17"/>
      <c r="BXE259" s="17"/>
      <c r="BXF259" s="17"/>
      <c r="BXG259" s="17"/>
      <c r="BXH259" s="17"/>
      <c r="BXI259" s="17"/>
      <c r="BXJ259" s="17"/>
      <c r="BXK259" s="17"/>
      <c r="BXL259" s="17"/>
      <c r="BXM259" s="17"/>
      <c r="BXN259" s="17"/>
      <c r="BXO259" s="17"/>
      <c r="BXP259" s="17"/>
      <c r="BXQ259" s="17"/>
      <c r="BXR259" s="17"/>
      <c r="BXS259" s="17"/>
      <c r="BXT259" s="17"/>
      <c r="BXU259" s="17"/>
      <c r="BXV259" s="17"/>
      <c r="BXW259" s="17"/>
      <c r="BXX259" s="17"/>
      <c r="BXY259" s="17"/>
      <c r="BXZ259" s="17"/>
      <c r="BYA259" s="17"/>
      <c r="BYB259" s="17"/>
      <c r="BYC259" s="17"/>
      <c r="BYD259" s="17"/>
      <c r="BYE259" s="17"/>
      <c r="BYF259" s="17"/>
      <c r="BYG259" s="17"/>
      <c r="BYH259" s="17"/>
      <c r="BYI259" s="17"/>
      <c r="BYJ259" s="17"/>
      <c r="BYK259" s="17"/>
      <c r="BYL259" s="17"/>
      <c r="BYM259" s="17"/>
      <c r="BYN259" s="17"/>
      <c r="BYO259" s="17"/>
      <c r="BYP259" s="17"/>
      <c r="BYQ259" s="17"/>
      <c r="BYR259" s="17"/>
      <c r="BYS259" s="17"/>
      <c r="BYT259" s="17"/>
      <c r="BYU259" s="17"/>
      <c r="BYV259" s="17"/>
      <c r="BYW259" s="17"/>
      <c r="BYX259" s="17"/>
      <c r="BYY259" s="17"/>
      <c r="BYZ259" s="17"/>
      <c r="BZA259" s="17"/>
      <c r="BZB259" s="17"/>
      <c r="BZC259" s="17"/>
      <c r="BZD259" s="17"/>
      <c r="BZE259" s="17"/>
      <c r="BZF259" s="17"/>
      <c r="BZG259" s="17"/>
      <c r="BZH259" s="17"/>
      <c r="BZI259" s="17"/>
      <c r="BZJ259" s="17"/>
      <c r="BZK259" s="17"/>
      <c r="BZL259" s="17"/>
      <c r="BZM259" s="17"/>
      <c r="BZN259" s="17"/>
      <c r="BZO259" s="17"/>
      <c r="BZP259" s="17"/>
      <c r="BZQ259" s="17"/>
      <c r="BZR259" s="17"/>
      <c r="BZS259" s="17"/>
      <c r="BZT259" s="17"/>
      <c r="BZU259" s="17"/>
      <c r="BZV259" s="17"/>
      <c r="BZW259" s="17"/>
      <c r="BZX259" s="17"/>
      <c r="BZY259" s="17"/>
      <c r="BZZ259" s="17"/>
      <c r="CAA259" s="17"/>
      <c r="CAB259" s="17"/>
      <c r="CAC259" s="17"/>
      <c r="CAD259" s="17"/>
      <c r="CAE259" s="17"/>
      <c r="CAF259" s="17"/>
      <c r="CAG259" s="17"/>
      <c r="CAH259" s="17"/>
      <c r="CAI259" s="17"/>
      <c r="CAJ259" s="17"/>
      <c r="CAK259" s="17"/>
      <c r="CAL259" s="17"/>
      <c r="CAM259" s="17"/>
      <c r="CAN259" s="17"/>
      <c r="CAO259" s="17"/>
      <c r="CAP259" s="17"/>
      <c r="CAQ259" s="17"/>
      <c r="CAR259" s="17"/>
      <c r="CAS259" s="17"/>
      <c r="CAT259" s="17"/>
      <c r="CAU259" s="17"/>
      <c r="CAV259" s="17"/>
      <c r="CAW259" s="17"/>
      <c r="CAX259" s="17"/>
      <c r="CAY259" s="17"/>
      <c r="CAZ259" s="17"/>
      <c r="CBA259" s="17"/>
      <c r="CBB259" s="17"/>
      <c r="CBC259" s="17"/>
      <c r="CBD259" s="17"/>
      <c r="CBE259" s="17"/>
      <c r="CBF259" s="17"/>
      <c r="CBG259" s="17"/>
      <c r="CBH259" s="17"/>
      <c r="CBI259" s="17"/>
      <c r="CBJ259" s="17"/>
      <c r="CBK259" s="17"/>
      <c r="CBL259" s="17"/>
      <c r="CBM259" s="17"/>
      <c r="CBN259" s="17"/>
      <c r="CBO259" s="17"/>
      <c r="CBP259" s="17"/>
      <c r="CBQ259" s="17"/>
      <c r="CBR259" s="17"/>
      <c r="CBS259" s="17"/>
      <c r="CBT259" s="17"/>
      <c r="CBU259" s="17"/>
      <c r="CBV259" s="17"/>
      <c r="CBW259" s="17"/>
      <c r="CBX259" s="17"/>
      <c r="CBY259" s="17"/>
      <c r="CBZ259" s="17"/>
      <c r="CCA259" s="17"/>
      <c r="CCB259" s="17"/>
      <c r="CCC259" s="17"/>
      <c r="CCD259" s="17"/>
      <c r="CCE259" s="17"/>
      <c r="CCF259" s="17"/>
      <c r="CCG259" s="17"/>
      <c r="CCH259" s="17"/>
      <c r="CCI259" s="17"/>
      <c r="CCJ259" s="17"/>
      <c r="CCK259" s="17"/>
      <c r="CCL259" s="17"/>
      <c r="CCM259" s="17"/>
      <c r="CCN259" s="17"/>
      <c r="CCO259" s="17"/>
      <c r="CCP259" s="17"/>
      <c r="CCQ259" s="17"/>
      <c r="CCR259" s="17"/>
      <c r="CCS259" s="17"/>
      <c r="CCT259" s="17"/>
      <c r="CCU259" s="17"/>
      <c r="CCV259" s="17"/>
      <c r="CCW259" s="17"/>
      <c r="CCX259" s="17"/>
      <c r="CCY259" s="17"/>
      <c r="CCZ259" s="17"/>
      <c r="CDA259" s="17"/>
      <c r="CDB259" s="17"/>
      <c r="CDC259" s="17"/>
      <c r="CDD259" s="17"/>
      <c r="CDE259" s="17"/>
      <c r="CDF259" s="17"/>
      <c r="CDG259" s="17"/>
      <c r="CDH259" s="17"/>
      <c r="CDI259" s="17"/>
      <c r="CDJ259" s="17"/>
      <c r="CDK259" s="17"/>
      <c r="CDL259" s="17"/>
      <c r="CDM259" s="17"/>
      <c r="CDN259" s="17"/>
      <c r="CDO259" s="17"/>
      <c r="CDP259" s="17"/>
      <c r="CDQ259" s="17"/>
      <c r="CDR259" s="17"/>
      <c r="CDS259" s="17"/>
      <c r="CDT259" s="17"/>
      <c r="CDU259" s="17"/>
    </row>
    <row r="260">
      <c r="A260" s="14" t="s">
        <v>4666</v>
      </c>
      <c r="B260" s="14" t="s">
        <v>4674</v>
      </c>
      <c r="C260" s="14" t="s">
        <v>2933</v>
      </c>
      <c r="D260" s="14" t="s">
        <v>2934</v>
      </c>
      <c r="E260" s="14" t="s">
        <v>4675</v>
      </c>
      <c r="F260" s="14" t="s">
        <v>2835</v>
      </c>
      <c r="I260" s="14" t="s">
        <v>4676</v>
      </c>
      <c r="J260" s="14" t="s">
        <v>2618</v>
      </c>
      <c r="K260" s="14" t="s">
        <v>2619</v>
      </c>
      <c r="L260" s="17"/>
      <c r="M260" s="17"/>
      <c r="N260" s="14" t="s">
        <v>21</v>
      </c>
      <c r="O260" s="14" t="s">
        <v>21</v>
      </c>
      <c r="P260" s="14" t="s">
        <v>21</v>
      </c>
      <c r="Q260" s="16">
        <v>11.0</v>
      </c>
      <c r="R260" s="16">
        <v>4080540.0</v>
      </c>
      <c r="S260" s="16">
        <v>4080540.0</v>
      </c>
      <c r="T260" s="14" t="s">
        <v>2631</v>
      </c>
      <c r="U260" s="14" t="s">
        <v>2621</v>
      </c>
      <c r="V260" s="14" t="s">
        <v>4677</v>
      </c>
      <c r="W260" s="14" t="s">
        <v>4678</v>
      </c>
      <c r="Z260" s="17"/>
      <c r="AA260" s="17"/>
      <c r="AB260" s="17"/>
      <c r="AC260" s="17"/>
      <c r="AD260" s="16">
        <v>1751.0</v>
      </c>
      <c r="AE260" s="26">
        <v>45424.0</v>
      </c>
      <c r="AF260" s="17"/>
      <c r="AG260" s="17"/>
      <c r="AH260" s="17"/>
      <c r="AI260" s="17"/>
      <c r="AJ260" s="17"/>
      <c r="AK260" s="17"/>
      <c r="AL260" s="16">
        <v>68.0</v>
      </c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4" t="s">
        <v>2941</v>
      </c>
      <c r="BB260" s="17"/>
      <c r="BC260" s="17"/>
      <c r="BD260" s="17"/>
      <c r="BE260" s="17"/>
      <c r="BF260" s="17"/>
      <c r="BG260" s="16">
        <v>1.0</v>
      </c>
      <c r="BH260" s="17"/>
      <c r="BI260" s="14" t="s">
        <v>2565</v>
      </c>
      <c r="BJ260" s="14" t="s">
        <v>2566</v>
      </c>
      <c r="BK260" s="17"/>
      <c r="BL260" s="17"/>
      <c r="BM260" s="16">
        <v>58.3</v>
      </c>
      <c r="BN260" s="17"/>
      <c r="BO260" s="14" t="s">
        <v>3354</v>
      </c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  <c r="KL260" s="17"/>
      <c r="KM260" s="17"/>
      <c r="KN260" s="17"/>
      <c r="KO260" s="17"/>
      <c r="KP260" s="17"/>
      <c r="KQ260" s="17"/>
      <c r="KR260" s="17"/>
      <c r="KS260" s="17"/>
      <c r="KT260" s="17"/>
      <c r="KU260" s="17"/>
      <c r="KV260" s="17"/>
      <c r="KW260" s="17"/>
      <c r="KX260" s="17"/>
      <c r="KY260" s="17"/>
      <c r="KZ260" s="17"/>
      <c r="LA260" s="17"/>
      <c r="LB260" s="17"/>
      <c r="LC260" s="17"/>
      <c r="LD260" s="17"/>
      <c r="LE260" s="17"/>
      <c r="LF260" s="17"/>
      <c r="LG260" s="17"/>
      <c r="LH260" s="17"/>
      <c r="LI260" s="17"/>
      <c r="LJ260" s="17"/>
      <c r="LK260" s="17"/>
      <c r="LL260" s="17"/>
      <c r="LM260" s="17"/>
      <c r="LN260" s="17"/>
      <c r="LO260" s="17"/>
      <c r="LP260" s="17"/>
      <c r="LQ260" s="17"/>
      <c r="LR260" s="17"/>
      <c r="LS260" s="17"/>
      <c r="LT260" s="17"/>
      <c r="LU260" s="17"/>
      <c r="LV260" s="17"/>
      <c r="LW260" s="17"/>
      <c r="LX260" s="17"/>
      <c r="LY260" s="17"/>
      <c r="LZ260" s="17"/>
      <c r="MA260" s="17"/>
      <c r="MB260" s="17"/>
      <c r="MC260" s="17"/>
      <c r="MD260" s="17"/>
      <c r="ME260" s="17"/>
      <c r="MF260" s="17"/>
      <c r="MG260" s="17"/>
      <c r="MH260" s="17"/>
      <c r="MI260" s="17"/>
      <c r="MJ260" s="17"/>
      <c r="MK260" s="17"/>
      <c r="ML260" s="17"/>
      <c r="MM260" s="17"/>
      <c r="MN260" s="17"/>
      <c r="MO260" s="17"/>
      <c r="MP260" s="17"/>
      <c r="MQ260" s="17"/>
      <c r="MR260" s="17"/>
      <c r="MS260" s="17"/>
      <c r="MT260" s="17"/>
      <c r="MU260" s="17"/>
      <c r="MV260" s="17"/>
      <c r="MW260" s="17"/>
      <c r="MX260" s="17"/>
      <c r="MY260" s="17"/>
      <c r="MZ260" s="17"/>
      <c r="NA260" s="17"/>
      <c r="NB260" s="17"/>
      <c r="NC260" s="17"/>
      <c r="ND260" s="17"/>
      <c r="NE260" s="17"/>
      <c r="NF260" s="17"/>
      <c r="NG260" s="17"/>
      <c r="NH260" s="17"/>
      <c r="NI260" s="17"/>
      <c r="NJ260" s="17"/>
      <c r="NK260" s="17"/>
      <c r="NL260" s="17"/>
      <c r="NM260" s="17"/>
      <c r="NN260" s="17"/>
      <c r="NO260" s="17"/>
      <c r="NP260" s="17"/>
      <c r="NQ260" s="17"/>
      <c r="NR260" s="17"/>
      <c r="NS260" s="17"/>
      <c r="NT260" s="17"/>
      <c r="NU260" s="17"/>
      <c r="NV260" s="17"/>
      <c r="NW260" s="17"/>
      <c r="NX260" s="17"/>
      <c r="NY260" s="17"/>
      <c r="NZ260" s="17"/>
      <c r="OA260" s="17"/>
      <c r="OB260" s="17"/>
      <c r="OC260" s="17"/>
      <c r="OD260" s="17"/>
      <c r="OE260" s="17"/>
      <c r="OF260" s="17"/>
      <c r="OG260" s="17"/>
      <c r="OH260" s="17"/>
      <c r="OI260" s="17"/>
      <c r="OJ260" s="17"/>
      <c r="OK260" s="17"/>
      <c r="OL260" s="17"/>
      <c r="OM260" s="17"/>
      <c r="ON260" s="17"/>
      <c r="OO260" s="17"/>
      <c r="OP260" s="17"/>
      <c r="OQ260" s="17"/>
      <c r="OR260" s="17"/>
      <c r="OS260" s="17"/>
      <c r="OT260" s="17"/>
      <c r="OU260" s="17"/>
      <c r="OV260" s="17"/>
      <c r="OW260" s="17"/>
      <c r="OX260" s="17"/>
      <c r="OY260" s="17"/>
      <c r="OZ260" s="17"/>
      <c r="PA260" s="17"/>
      <c r="PB260" s="17"/>
      <c r="PC260" s="17"/>
      <c r="PD260" s="17"/>
      <c r="PE260" s="17"/>
      <c r="PF260" s="17"/>
      <c r="PG260" s="17"/>
      <c r="PH260" s="17"/>
      <c r="PI260" s="17"/>
      <c r="PJ260" s="17"/>
      <c r="PK260" s="17"/>
      <c r="PL260" s="17"/>
      <c r="PM260" s="17"/>
      <c r="PN260" s="17"/>
      <c r="PO260" s="17"/>
      <c r="PP260" s="17"/>
      <c r="PQ260" s="17"/>
      <c r="PR260" s="17"/>
      <c r="PS260" s="17"/>
      <c r="PT260" s="17"/>
      <c r="PU260" s="17"/>
      <c r="PV260" s="17"/>
      <c r="PW260" s="17"/>
      <c r="PX260" s="17"/>
      <c r="PY260" s="17"/>
      <c r="PZ260" s="17"/>
      <c r="QA260" s="17"/>
      <c r="QB260" s="17"/>
      <c r="QC260" s="17"/>
      <c r="QD260" s="17"/>
      <c r="QE260" s="17"/>
      <c r="QF260" s="17"/>
      <c r="QG260" s="17"/>
      <c r="QH260" s="17"/>
      <c r="QI260" s="17"/>
      <c r="QJ260" s="17"/>
      <c r="QK260" s="17"/>
      <c r="QL260" s="17"/>
      <c r="QM260" s="17"/>
      <c r="QN260" s="17"/>
      <c r="QO260" s="17"/>
      <c r="QP260" s="17"/>
      <c r="QQ260" s="17"/>
      <c r="QR260" s="17"/>
      <c r="QS260" s="17"/>
      <c r="QT260" s="17"/>
      <c r="QU260" s="17"/>
      <c r="QV260" s="17"/>
      <c r="QW260" s="17"/>
      <c r="QX260" s="17"/>
      <c r="QY260" s="17"/>
      <c r="QZ260" s="17"/>
      <c r="RA260" s="17"/>
      <c r="RB260" s="17"/>
      <c r="RC260" s="17"/>
      <c r="RD260" s="17"/>
      <c r="RE260" s="17"/>
      <c r="RF260" s="17"/>
      <c r="RG260" s="17"/>
      <c r="RH260" s="17"/>
      <c r="RI260" s="17"/>
      <c r="RJ260" s="17"/>
      <c r="RK260" s="17"/>
      <c r="RL260" s="17"/>
      <c r="RM260" s="17"/>
      <c r="RN260" s="17"/>
      <c r="RO260" s="17"/>
      <c r="RP260" s="17"/>
      <c r="RQ260" s="17"/>
      <c r="RR260" s="17"/>
      <c r="RS260" s="17"/>
      <c r="RT260" s="17"/>
      <c r="RU260" s="17"/>
      <c r="RV260" s="17"/>
      <c r="RW260" s="17"/>
      <c r="RX260" s="17"/>
      <c r="RY260" s="17"/>
      <c r="RZ260" s="17"/>
      <c r="SA260" s="17"/>
      <c r="SB260" s="17"/>
      <c r="SC260" s="17"/>
      <c r="SD260" s="17"/>
      <c r="SE260" s="17"/>
      <c r="SF260" s="17"/>
      <c r="SG260" s="17"/>
      <c r="SH260" s="17"/>
      <c r="SI260" s="17"/>
      <c r="SJ260" s="17"/>
      <c r="SK260" s="17"/>
      <c r="SL260" s="17"/>
      <c r="SM260" s="17"/>
      <c r="SN260" s="17"/>
      <c r="SO260" s="17"/>
      <c r="SP260" s="17"/>
      <c r="SQ260" s="17"/>
      <c r="SR260" s="17"/>
      <c r="SS260" s="17"/>
      <c r="ST260" s="17"/>
      <c r="SU260" s="17"/>
      <c r="SV260" s="17"/>
      <c r="SW260" s="17"/>
      <c r="SX260" s="17"/>
      <c r="SY260" s="17"/>
      <c r="SZ260" s="17"/>
      <c r="TA260" s="17"/>
      <c r="TB260" s="17"/>
      <c r="TC260" s="17"/>
      <c r="TD260" s="17"/>
      <c r="TE260" s="17"/>
      <c r="TF260" s="17"/>
      <c r="TG260" s="17"/>
      <c r="TH260" s="17"/>
      <c r="TI260" s="17"/>
      <c r="TJ260" s="17"/>
      <c r="TK260" s="17"/>
      <c r="TL260" s="17"/>
      <c r="TM260" s="17"/>
      <c r="TN260" s="17"/>
      <c r="TO260" s="17"/>
      <c r="TP260" s="17"/>
      <c r="TQ260" s="17"/>
      <c r="TR260" s="17"/>
      <c r="TS260" s="17"/>
      <c r="TT260" s="17"/>
      <c r="TU260" s="17"/>
      <c r="TV260" s="17"/>
      <c r="TW260" s="17"/>
      <c r="TX260" s="17"/>
      <c r="TY260" s="17"/>
      <c r="TZ260" s="17"/>
      <c r="UA260" s="17"/>
      <c r="UB260" s="17"/>
      <c r="UC260" s="17"/>
      <c r="UD260" s="17"/>
      <c r="UE260" s="17"/>
      <c r="UF260" s="17"/>
      <c r="UG260" s="17"/>
      <c r="UH260" s="17"/>
      <c r="UI260" s="17"/>
      <c r="UJ260" s="17"/>
      <c r="UK260" s="17"/>
      <c r="UL260" s="17"/>
      <c r="UM260" s="17"/>
      <c r="UN260" s="17"/>
      <c r="UO260" s="17"/>
      <c r="UP260" s="17"/>
      <c r="UQ260" s="17"/>
      <c r="UR260" s="17"/>
      <c r="US260" s="17"/>
      <c r="UT260" s="17"/>
      <c r="UU260" s="17"/>
      <c r="UV260" s="17"/>
      <c r="UW260" s="17"/>
      <c r="UX260" s="17"/>
      <c r="UY260" s="17"/>
      <c r="UZ260" s="17"/>
      <c r="VA260" s="17"/>
      <c r="VB260" s="17"/>
      <c r="VC260" s="17"/>
      <c r="VD260" s="17"/>
      <c r="VE260" s="17"/>
      <c r="VF260" s="17"/>
      <c r="VG260" s="17"/>
      <c r="VH260" s="17"/>
      <c r="VI260" s="17"/>
      <c r="VJ260" s="17"/>
      <c r="VK260" s="17"/>
      <c r="VL260" s="17"/>
      <c r="VM260" s="17"/>
      <c r="VN260" s="17"/>
      <c r="VO260" s="17"/>
      <c r="VP260" s="17"/>
      <c r="VQ260" s="17"/>
      <c r="VR260" s="17"/>
      <c r="VS260" s="17"/>
      <c r="VT260" s="17"/>
      <c r="VU260" s="17"/>
      <c r="VV260" s="17"/>
      <c r="VW260" s="17"/>
      <c r="VX260" s="17"/>
      <c r="VY260" s="17"/>
      <c r="VZ260" s="17"/>
      <c r="WA260" s="17"/>
      <c r="WB260" s="17"/>
      <c r="WC260" s="17"/>
      <c r="WD260" s="17"/>
      <c r="WE260" s="17"/>
      <c r="WF260" s="17"/>
      <c r="WG260" s="17"/>
      <c r="WH260" s="17"/>
      <c r="WI260" s="17"/>
      <c r="WJ260" s="17"/>
      <c r="WK260" s="17"/>
      <c r="WL260" s="17"/>
      <c r="WM260" s="17"/>
      <c r="WN260" s="17"/>
      <c r="WO260" s="17"/>
      <c r="WP260" s="17"/>
      <c r="WQ260" s="17"/>
      <c r="WR260" s="17"/>
      <c r="WS260" s="17"/>
      <c r="WT260" s="17"/>
      <c r="WU260" s="17"/>
      <c r="WV260" s="17"/>
      <c r="WW260" s="17"/>
      <c r="WX260" s="17"/>
      <c r="WY260" s="17"/>
      <c r="WZ260" s="17"/>
      <c r="XA260" s="17"/>
      <c r="XB260" s="17"/>
      <c r="XC260" s="17"/>
      <c r="XD260" s="17"/>
      <c r="XE260" s="17"/>
      <c r="XF260" s="17"/>
      <c r="XG260" s="17"/>
      <c r="XH260" s="17"/>
      <c r="XI260" s="17"/>
      <c r="XJ260" s="17"/>
      <c r="XK260" s="17"/>
      <c r="XL260" s="17"/>
      <c r="XM260" s="17"/>
      <c r="XN260" s="17"/>
      <c r="XO260" s="17"/>
      <c r="XP260" s="17"/>
      <c r="XQ260" s="17"/>
      <c r="XR260" s="17"/>
      <c r="XS260" s="17"/>
      <c r="XT260" s="17"/>
      <c r="XU260" s="17"/>
      <c r="XV260" s="17"/>
      <c r="XW260" s="17"/>
      <c r="XX260" s="17"/>
      <c r="XY260" s="17"/>
      <c r="XZ260" s="17"/>
      <c r="YA260" s="17"/>
      <c r="YB260" s="17"/>
      <c r="YC260" s="17"/>
      <c r="YD260" s="17"/>
      <c r="YE260" s="17"/>
      <c r="YF260" s="17"/>
      <c r="YG260" s="17"/>
      <c r="YH260" s="17"/>
      <c r="YI260" s="17"/>
      <c r="YJ260" s="17"/>
      <c r="YK260" s="17"/>
      <c r="YL260" s="17"/>
      <c r="YM260" s="17"/>
      <c r="YN260" s="17"/>
      <c r="YO260" s="17"/>
      <c r="YP260" s="17"/>
      <c r="YQ260" s="17"/>
      <c r="YR260" s="17"/>
      <c r="YS260" s="17"/>
      <c r="YT260" s="17"/>
      <c r="YU260" s="17"/>
      <c r="YV260" s="17"/>
      <c r="YW260" s="17"/>
      <c r="YX260" s="17"/>
      <c r="YY260" s="17"/>
      <c r="YZ260" s="17"/>
      <c r="ZA260" s="17"/>
      <c r="ZB260" s="17"/>
      <c r="ZC260" s="17"/>
      <c r="ZD260" s="17"/>
      <c r="ZE260" s="17"/>
      <c r="ZF260" s="17"/>
      <c r="ZG260" s="17"/>
      <c r="ZH260" s="17"/>
      <c r="ZI260" s="17"/>
      <c r="ZJ260" s="17"/>
      <c r="ZK260" s="17"/>
      <c r="ZL260" s="17"/>
      <c r="ZM260" s="17"/>
      <c r="ZN260" s="16">
        <v>60.0</v>
      </c>
      <c r="ZO260" s="17"/>
      <c r="ZP260" s="17"/>
      <c r="ZQ260" s="17"/>
      <c r="ZR260" s="17"/>
      <c r="ZS260" s="17"/>
      <c r="ZT260" s="17"/>
      <c r="ZU260" s="17"/>
      <c r="ZV260" s="17"/>
      <c r="ZW260" s="17"/>
      <c r="ZX260" s="17"/>
      <c r="ZY260" s="17"/>
      <c r="ZZ260" s="17"/>
      <c r="AAA260" s="17"/>
      <c r="AAB260" s="17"/>
      <c r="AAC260" s="17"/>
      <c r="AAD260" s="17"/>
      <c r="AAE260" s="17"/>
      <c r="AAF260" s="17"/>
      <c r="AAG260" s="17"/>
      <c r="AAH260" s="17"/>
      <c r="AAI260" s="17"/>
      <c r="AAJ260" s="17"/>
      <c r="AAK260" s="17"/>
      <c r="AAL260" s="17"/>
      <c r="AAM260" s="17"/>
      <c r="AAN260" s="17"/>
      <c r="AAO260" s="17"/>
      <c r="AAP260" s="17"/>
      <c r="AAQ260" s="17"/>
      <c r="AAR260" s="17"/>
      <c r="AAS260" s="17"/>
      <c r="AAT260" s="17"/>
      <c r="AAU260" s="17"/>
      <c r="AAV260" s="17"/>
      <c r="AAW260" s="17"/>
      <c r="AAX260" s="17"/>
      <c r="AAY260" s="17"/>
      <c r="AAZ260" s="17"/>
      <c r="ABA260" s="17"/>
      <c r="ABB260" s="17"/>
      <c r="ABC260" s="17"/>
      <c r="ABD260" s="17"/>
      <c r="ABE260" s="17"/>
      <c r="ABF260" s="17"/>
      <c r="ABG260" s="17"/>
      <c r="ABH260" s="17"/>
      <c r="ABI260" s="17"/>
      <c r="ABJ260" s="17"/>
      <c r="ABK260" s="17"/>
      <c r="ABL260" s="17"/>
      <c r="ABM260" s="17"/>
      <c r="ABN260" s="17"/>
      <c r="ABO260" s="17"/>
      <c r="ABP260" s="17"/>
      <c r="ABQ260" s="17"/>
      <c r="ABR260" s="17"/>
      <c r="ABS260" s="17"/>
      <c r="ABT260" s="17"/>
      <c r="ABU260" s="17"/>
      <c r="ABV260" s="17"/>
      <c r="ABW260" s="17"/>
      <c r="ABX260" s="17"/>
      <c r="ABY260" s="17"/>
      <c r="ABZ260" s="17"/>
      <c r="ACA260" s="17"/>
      <c r="ACB260" s="17"/>
      <c r="ACC260" s="17"/>
      <c r="ACD260" s="17"/>
      <c r="ACE260" s="17"/>
      <c r="ACF260" s="17"/>
      <c r="ACG260" s="17"/>
      <c r="ACH260" s="17"/>
      <c r="ACI260" s="17"/>
      <c r="ACJ260" s="17"/>
      <c r="ACK260" s="17"/>
      <c r="ACL260" s="17"/>
      <c r="ACM260" s="17"/>
      <c r="ACN260" s="17"/>
      <c r="ACO260" s="17"/>
      <c r="ACP260" s="17"/>
      <c r="ACQ260" s="17"/>
      <c r="ACR260" s="17"/>
      <c r="ACS260" s="17"/>
      <c r="ACT260" s="17"/>
      <c r="ACU260" s="17"/>
      <c r="ACV260" s="17"/>
      <c r="ACW260" s="17"/>
      <c r="ACX260" s="17"/>
      <c r="ACY260" s="17"/>
      <c r="ACZ260" s="17"/>
      <c r="ADA260" s="17"/>
      <c r="ADB260" s="17"/>
      <c r="ADC260" s="17"/>
      <c r="ADD260" s="17"/>
      <c r="ADE260" s="17"/>
      <c r="ADF260" s="17"/>
      <c r="ADG260" s="17"/>
      <c r="ADH260" s="17"/>
      <c r="ADI260" s="14" t="s">
        <v>4679</v>
      </c>
      <c r="ADJ260" s="14" t="s">
        <v>4680</v>
      </c>
      <c r="ADK260" s="14" t="s">
        <v>4681</v>
      </c>
      <c r="ADL260" s="16">
        <v>0.0</v>
      </c>
      <c r="ADM260" s="14" t="s">
        <v>4673</v>
      </c>
      <c r="ADO260" s="17"/>
      <c r="ADP260" s="17"/>
      <c r="ADQ260" s="17"/>
      <c r="ADR260" s="17"/>
      <c r="ADS260" s="17"/>
      <c r="ADT260" s="17"/>
      <c r="ADU260" s="17"/>
      <c r="ADV260" s="17"/>
      <c r="ADW260" s="17"/>
      <c r="ADX260" s="17"/>
      <c r="ADY260" s="17"/>
      <c r="ADZ260" s="17"/>
      <c r="AEA260" s="17"/>
      <c r="AEB260" s="17"/>
      <c r="AEC260" s="17"/>
      <c r="AED260" s="17"/>
      <c r="AEE260" s="17"/>
      <c r="AEF260" s="17"/>
      <c r="AEG260" s="17"/>
      <c r="AEH260" s="17"/>
      <c r="AEI260" s="17"/>
      <c r="AEJ260" s="17"/>
      <c r="AEK260" s="17"/>
      <c r="AEL260" s="17"/>
      <c r="AEM260" s="17"/>
      <c r="AEN260" s="17"/>
      <c r="AEO260" s="17"/>
      <c r="AEP260" s="17"/>
      <c r="AEQ260" s="17"/>
      <c r="AER260" s="17"/>
      <c r="AES260" s="17"/>
      <c r="AET260" s="17"/>
      <c r="AEU260" s="17"/>
      <c r="AEV260" s="17"/>
      <c r="AEW260" s="17"/>
      <c r="AEX260" s="17"/>
      <c r="AEY260" s="17"/>
      <c r="AEZ260" s="17"/>
      <c r="AFA260" s="17"/>
      <c r="AFB260" s="17"/>
      <c r="AFC260" s="17"/>
      <c r="AFD260" s="17"/>
      <c r="AFE260" s="17"/>
      <c r="AFF260" s="17"/>
      <c r="AFG260" s="17"/>
      <c r="AFH260" s="17"/>
      <c r="AFI260" s="17"/>
      <c r="AFJ260" s="17"/>
      <c r="AFK260" s="17"/>
      <c r="AFL260" s="17"/>
      <c r="AFM260" s="17"/>
      <c r="AFN260" s="17"/>
      <c r="AFO260" s="17"/>
      <c r="AFP260" s="17"/>
      <c r="AFQ260" s="17"/>
      <c r="AFR260" s="17"/>
      <c r="AFS260" s="17"/>
      <c r="AFT260" s="17"/>
      <c r="AFU260" s="17"/>
      <c r="AFV260" s="17"/>
      <c r="AFW260" s="17"/>
      <c r="AFX260" s="17"/>
      <c r="AFY260" s="17"/>
      <c r="AFZ260" s="17"/>
      <c r="AGA260" s="17"/>
      <c r="AGB260" s="17"/>
      <c r="AGC260" s="17"/>
      <c r="AGD260" s="17"/>
      <c r="AGE260" s="17"/>
      <c r="AGF260" s="17"/>
      <c r="AGG260" s="17"/>
      <c r="AGH260" s="17"/>
      <c r="AGI260" s="17"/>
      <c r="AGJ260" s="17"/>
      <c r="AGK260" s="17"/>
      <c r="AGL260" s="17"/>
      <c r="AGM260" s="17"/>
      <c r="AGN260" s="17"/>
      <c r="AGO260" s="17"/>
      <c r="AGP260" s="17"/>
      <c r="AGQ260" s="17"/>
      <c r="AGR260" s="17"/>
      <c r="AGS260" s="17"/>
      <c r="AGT260" s="17"/>
      <c r="AGU260" s="17"/>
      <c r="AGV260" s="17"/>
      <c r="AGW260" s="17"/>
      <c r="AGX260" s="17"/>
      <c r="AGY260" s="17"/>
      <c r="AGZ260" s="17"/>
      <c r="AHA260" s="17"/>
      <c r="AHB260" s="17"/>
      <c r="AHC260" s="17"/>
      <c r="AHD260" s="17"/>
      <c r="AHE260" s="17"/>
      <c r="AHF260" s="17"/>
      <c r="AHG260" s="17"/>
      <c r="AHH260" s="17"/>
      <c r="AHI260" s="17"/>
      <c r="AHJ260" s="17"/>
      <c r="AHK260" s="17"/>
      <c r="AHL260" s="17"/>
      <c r="AHM260" s="17"/>
      <c r="AHN260" s="17"/>
      <c r="AHO260" s="17"/>
      <c r="AHP260" s="17"/>
      <c r="AHQ260" s="17"/>
      <c r="AHR260" s="17"/>
      <c r="AHS260" s="17"/>
      <c r="AHT260" s="17"/>
      <c r="AHU260" s="17"/>
      <c r="AHV260" s="17"/>
      <c r="AHW260" s="17"/>
      <c r="AHX260" s="17"/>
      <c r="AHY260" s="17"/>
      <c r="AHZ260" s="17"/>
      <c r="AIA260" s="17"/>
      <c r="AIB260" s="17"/>
      <c r="AIC260" s="17"/>
      <c r="AID260" s="17"/>
      <c r="AIE260" s="17"/>
      <c r="AIF260" s="17"/>
      <c r="AIG260" s="17"/>
      <c r="AIH260" s="17"/>
      <c r="AII260" s="17"/>
      <c r="AIJ260" s="17"/>
      <c r="AIK260" s="17"/>
      <c r="AIL260" s="17"/>
      <c r="AIM260" s="17"/>
      <c r="AIN260" s="17"/>
      <c r="AIO260" s="17"/>
      <c r="AIP260" s="17"/>
      <c r="AIQ260" s="17"/>
      <c r="AIR260" s="17"/>
      <c r="AIS260" s="17"/>
      <c r="AIT260" s="17"/>
      <c r="AIU260" s="17"/>
      <c r="AIV260" s="17"/>
      <c r="AIW260" s="17"/>
      <c r="AIX260" s="17"/>
      <c r="AIY260" s="17"/>
      <c r="AIZ260" s="17"/>
      <c r="AJA260" s="17"/>
      <c r="AJB260" s="17"/>
      <c r="AJC260" s="17"/>
      <c r="AJD260" s="17"/>
      <c r="AJE260" s="17"/>
      <c r="AJF260" s="17"/>
      <c r="AJG260" s="17"/>
      <c r="AJH260" s="17"/>
      <c r="AJI260" s="17"/>
      <c r="AJJ260" s="17"/>
      <c r="AJK260" s="17"/>
      <c r="AJL260" s="17"/>
      <c r="AJM260" s="17"/>
      <c r="AJN260" s="17"/>
      <c r="AJO260" s="17"/>
      <c r="AJP260" s="17"/>
      <c r="AJQ260" s="17"/>
      <c r="AJR260" s="17"/>
      <c r="AJS260" s="17"/>
      <c r="AJT260" s="17"/>
      <c r="AJU260" s="17"/>
      <c r="AJV260" s="17"/>
      <c r="AJW260" s="17"/>
      <c r="AJX260" s="17"/>
      <c r="AJY260" s="17"/>
      <c r="AJZ260" s="17"/>
      <c r="AKA260" s="17"/>
      <c r="AKB260" s="17"/>
      <c r="AKC260" s="17"/>
      <c r="AKD260" s="17"/>
      <c r="AKE260" s="17"/>
      <c r="AKF260" s="17"/>
      <c r="AKG260" s="17"/>
      <c r="AKH260" s="17"/>
      <c r="AKI260" s="17"/>
      <c r="AKJ260" s="17"/>
      <c r="AKK260" s="17"/>
      <c r="AKL260" s="17"/>
      <c r="AKM260" s="17"/>
      <c r="AKN260" s="17"/>
      <c r="AKO260" s="17"/>
      <c r="AKP260" s="17"/>
      <c r="AKQ260" s="17"/>
      <c r="AKR260" s="17"/>
      <c r="AKS260" s="17"/>
      <c r="AKT260" s="17"/>
      <c r="AKU260" s="17"/>
      <c r="AKV260" s="17"/>
      <c r="AKW260" s="17"/>
      <c r="AKX260" s="17"/>
      <c r="AKY260" s="17"/>
      <c r="AKZ260" s="17"/>
      <c r="ALA260" s="17"/>
      <c r="ALB260" s="17"/>
      <c r="ALC260" s="17"/>
      <c r="ALD260" s="17"/>
      <c r="ALE260" s="17"/>
      <c r="ALF260" s="17"/>
      <c r="ALG260" s="17"/>
      <c r="ALH260" s="17"/>
      <c r="ALI260" s="17"/>
      <c r="ALJ260" s="17"/>
      <c r="ALK260" s="17"/>
      <c r="ALL260" s="17"/>
      <c r="ALM260" s="17"/>
      <c r="ALN260" s="17"/>
      <c r="ALO260" s="17"/>
      <c r="ALP260" s="17"/>
      <c r="ALQ260" s="17"/>
      <c r="ALR260" s="17"/>
      <c r="ALS260" s="17"/>
      <c r="ALT260" s="17"/>
      <c r="ALU260" s="17"/>
      <c r="ALV260" s="17"/>
      <c r="ALW260" s="17"/>
      <c r="ALX260" s="17"/>
      <c r="ALY260" s="17"/>
      <c r="ALZ260" s="17"/>
      <c r="AMA260" s="17"/>
      <c r="AMB260" s="17"/>
      <c r="AMC260" s="17"/>
      <c r="AMD260" s="17"/>
      <c r="AME260" s="17"/>
      <c r="AMF260" s="17"/>
      <c r="AMG260" s="17"/>
      <c r="AMH260" s="17"/>
      <c r="AMI260" s="17"/>
      <c r="AMJ260" s="17"/>
      <c r="AMK260" s="17"/>
      <c r="AML260" s="17"/>
      <c r="AMM260" s="17"/>
      <c r="AMN260" s="17"/>
      <c r="AMO260" s="17"/>
      <c r="AMP260" s="17"/>
      <c r="AMQ260" s="17"/>
      <c r="AMR260" s="17"/>
      <c r="AMS260" s="17"/>
      <c r="AMT260" s="17"/>
      <c r="AMU260" s="17"/>
      <c r="AMV260" s="17"/>
      <c r="AMW260" s="17"/>
      <c r="AMX260" s="17"/>
      <c r="AMY260" s="17"/>
      <c r="AMZ260" s="17"/>
      <c r="ANA260" s="17"/>
      <c r="ANB260" s="17"/>
      <c r="ANC260" s="17"/>
      <c r="AND260" s="17"/>
      <c r="ANE260" s="17"/>
      <c r="ANF260" s="17"/>
      <c r="ANG260" s="17"/>
      <c r="ANH260" s="17"/>
      <c r="ANI260" s="17"/>
      <c r="ANJ260" s="17"/>
      <c r="ANK260" s="17"/>
      <c r="ANL260" s="17"/>
      <c r="ANM260" s="17"/>
      <c r="ANN260" s="17"/>
      <c r="ANO260" s="17"/>
      <c r="ANP260" s="17"/>
      <c r="ANQ260" s="17"/>
      <c r="ANR260" s="17"/>
      <c r="ANS260" s="17"/>
      <c r="ANT260" s="17"/>
      <c r="ANU260" s="17"/>
      <c r="ANV260" s="17"/>
      <c r="ANW260" s="17"/>
      <c r="ANX260" s="17"/>
      <c r="ANY260" s="17"/>
      <c r="ANZ260" s="17"/>
      <c r="AOA260" s="17"/>
      <c r="AOB260" s="17"/>
      <c r="AOC260" s="17"/>
      <c r="AOD260" s="17"/>
      <c r="AOE260" s="17"/>
      <c r="AOF260" s="17"/>
      <c r="AOG260" s="17"/>
      <c r="AOH260" s="17"/>
      <c r="AOI260" s="17"/>
      <c r="AOJ260" s="17"/>
      <c r="AOK260" s="17"/>
      <c r="AOL260" s="17"/>
      <c r="AOM260" s="17"/>
      <c r="AON260" s="17"/>
      <c r="AOO260" s="17"/>
      <c r="AOP260" s="17"/>
      <c r="AOQ260" s="17"/>
      <c r="AOR260" s="17"/>
      <c r="AOS260" s="17"/>
      <c r="AOT260" s="17"/>
      <c r="AOU260" s="17"/>
      <c r="AOV260" s="17"/>
      <c r="AOW260" s="17"/>
      <c r="AOX260" s="17"/>
      <c r="AOY260" s="17"/>
      <c r="AOZ260" s="17"/>
      <c r="APA260" s="17"/>
      <c r="APB260" s="17"/>
      <c r="APC260" s="17"/>
      <c r="APD260" s="17"/>
      <c r="APE260" s="17"/>
      <c r="APF260" s="17"/>
      <c r="APG260" s="17"/>
      <c r="APH260" s="17"/>
      <c r="API260" s="17"/>
      <c r="APJ260" s="17"/>
      <c r="APK260" s="17"/>
      <c r="APL260" s="17"/>
      <c r="APM260" s="17"/>
      <c r="APN260" s="17"/>
      <c r="APO260" s="17"/>
      <c r="APP260" s="17"/>
      <c r="APQ260" s="17"/>
      <c r="APR260" s="17"/>
      <c r="APS260" s="17"/>
      <c r="APT260" s="17"/>
      <c r="APU260" s="17"/>
      <c r="APV260" s="17"/>
      <c r="APW260" s="17"/>
      <c r="APX260" s="17"/>
      <c r="APY260" s="17"/>
      <c r="APZ260" s="17"/>
      <c r="AQA260" s="17"/>
      <c r="AQB260" s="17"/>
      <c r="AQC260" s="17"/>
      <c r="AQD260" s="17"/>
      <c r="AQE260" s="17"/>
      <c r="AQF260" s="17"/>
      <c r="AQG260" s="17"/>
      <c r="AQH260" s="17"/>
      <c r="AQI260" s="17"/>
      <c r="AQJ260" s="17"/>
      <c r="AQK260" s="17"/>
      <c r="AQL260" s="17"/>
      <c r="AQM260" s="17"/>
      <c r="AQN260" s="17"/>
      <c r="AQO260" s="17"/>
      <c r="AQP260" s="17"/>
      <c r="AQQ260" s="17"/>
      <c r="AQR260" s="17"/>
      <c r="AQS260" s="17"/>
      <c r="AQT260" s="17"/>
      <c r="AQU260" s="17"/>
      <c r="AQV260" s="17"/>
      <c r="AQW260" s="17"/>
      <c r="AQX260" s="17"/>
      <c r="AQY260" s="17"/>
      <c r="AQZ260" s="17"/>
      <c r="ARA260" s="17"/>
      <c r="ARB260" s="17"/>
      <c r="ARC260" s="17"/>
      <c r="ARD260" s="17"/>
      <c r="ARE260" s="17"/>
      <c r="ARF260" s="17"/>
      <c r="ARG260" s="17"/>
      <c r="ARH260" s="17"/>
      <c r="ARI260" s="17"/>
      <c r="ARJ260" s="17"/>
      <c r="ARK260" s="17"/>
      <c r="ARL260" s="17"/>
      <c r="ARM260" s="17"/>
      <c r="ARN260" s="17"/>
      <c r="ARO260" s="17"/>
      <c r="ARP260" s="17"/>
      <c r="ARQ260" s="17"/>
      <c r="ARR260" s="17"/>
      <c r="ARS260" s="17"/>
      <c r="ART260" s="17"/>
      <c r="ARU260" s="17"/>
      <c r="ARV260" s="17"/>
      <c r="ARW260" s="17"/>
      <c r="ARX260" s="17"/>
      <c r="ARY260" s="17"/>
      <c r="ARZ260" s="17"/>
      <c r="ASA260" s="17"/>
      <c r="ASB260" s="17"/>
      <c r="ASC260" s="17"/>
      <c r="ASD260" s="17"/>
      <c r="ASE260" s="17"/>
      <c r="ASF260" s="17"/>
      <c r="ASG260" s="17"/>
      <c r="ASH260" s="17"/>
      <c r="ASI260" s="17"/>
      <c r="ASJ260" s="17"/>
      <c r="ASK260" s="17"/>
      <c r="ASL260" s="17"/>
      <c r="ASM260" s="17"/>
      <c r="ASN260" s="17"/>
      <c r="ASO260" s="17"/>
      <c r="ASP260" s="17"/>
      <c r="ASQ260" s="17"/>
      <c r="ASR260" s="17"/>
      <c r="ASS260" s="17"/>
      <c r="AST260" s="17"/>
      <c r="ASU260" s="17"/>
      <c r="ASV260" s="17"/>
      <c r="ASW260" s="17"/>
      <c r="ASX260" s="17"/>
      <c r="ASY260" s="17"/>
      <c r="ASZ260" s="17"/>
      <c r="ATA260" s="17"/>
      <c r="ATB260" s="17"/>
      <c r="ATC260" s="17"/>
      <c r="ATD260" s="17"/>
      <c r="ATE260" s="17"/>
      <c r="ATF260" s="17"/>
      <c r="ATG260" s="17"/>
      <c r="ATH260" s="17"/>
      <c r="ATI260" s="17"/>
      <c r="ATJ260" s="17"/>
      <c r="ATK260" s="17"/>
      <c r="ATL260" s="17"/>
      <c r="ATM260" s="17"/>
      <c r="ATN260" s="17"/>
      <c r="ATO260" s="17"/>
      <c r="ATP260" s="17"/>
      <c r="ATQ260" s="17"/>
      <c r="ATR260" s="17"/>
      <c r="ATS260" s="17"/>
      <c r="ATT260" s="17"/>
      <c r="ATU260" s="17"/>
      <c r="ATV260" s="17"/>
      <c r="ATW260" s="17"/>
      <c r="ATX260" s="17"/>
      <c r="ATY260" s="17"/>
      <c r="ATZ260" s="17"/>
      <c r="AUA260" s="17"/>
      <c r="AUB260" s="17"/>
      <c r="AUC260" s="17"/>
      <c r="AUD260" s="17"/>
      <c r="AUE260" s="17"/>
      <c r="AUF260" s="17"/>
      <c r="AUG260" s="17"/>
      <c r="AUH260" s="17"/>
      <c r="AUI260" s="17"/>
      <c r="AUJ260" s="17"/>
      <c r="AUK260" s="17"/>
      <c r="AUL260" s="17"/>
      <c r="AUM260" s="17"/>
      <c r="AUN260" s="17"/>
      <c r="AUO260" s="17"/>
      <c r="AUP260" s="17"/>
      <c r="AUQ260" s="17"/>
      <c r="AUR260" s="17"/>
      <c r="AUS260" s="17"/>
      <c r="AUT260" s="17"/>
      <c r="AUU260" s="17"/>
      <c r="AUV260" s="17"/>
      <c r="AUW260" s="17"/>
      <c r="AUX260" s="17"/>
      <c r="AUY260" s="17"/>
      <c r="AUZ260" s="17"/>
      <c r="AVA260" s="17"/>
      <c r="AVB260" s="17"/>
      <c r="AVC260" s="17"/>
      <c r="AVD260" s="17"/>
      <c r="AVE260" s="17"/>
      <c r="AVF260" s="17"/>
      <c r="AVG260" s="17"/>
      <c r="AVH260" s="17"/>
      <c r="AVI260" s="17"/>
      <c r="AVJ260" s="17"/>
      <c r="AVK260" s="17"/>
      <c r="AVL260" s="17"/>
      <c r="AVM260" s="17"/>
      <c r="AVN260" s="17"/>
      <c r="AVO260" s="17"/>
      <c r="AVP260" s="17"/>
      <c r="AVQ260" s="17"/>
      <c r="AVR260" s="17"/>
      <c r="AVS260" s="17"/>
      <c r="AVT260" s="17"/>
      <c r="AVU260" s="17"/>
      <c r="AVV260" s="17"/>
      <c r="AVW260" s="17"/>
      <c r="AVX260" s="17"/>
      <c r="AVY260" s="17"/>
      <c r="AVZ260" s="17"/>
      <c r="AWA260" s="17"/>
      <c r="AWB260" s="17"/>
      <c r="AWC260" s="17"/>
      <c r="AWD260" s="17"/>
      <c r="AWE260" s="17"/>
      <c r="AWF260" s="17"/>
      <c r="AWG260" s="17"/>
      <c r="AWH260" s="17"/>
      <c r="AWI260" s="17"/>
      <c r="AWJ260" s="17"/>
      <c r="AWK260" s="17"/>
      <c r="AWL260" s="17"/>
      <c r="AWM260" s="17"/>
      <c r="AWN260" s="17"/>
      <c r="AWO260" s="17"/>
      <c r="AWP260" s="17"/>
      <c r="AWQ260" s="17"/>
      <c r="AWR260" s="17"/>
      <c r="AWS260" s="17"/>
      <c r="AWT260" s="17"/>
      <c r="AWU260" s="17"/>
      <c r="AWV260" s="17"/>
      <c r="AWW260" s="17"/>
      <c r="AWX260" s="17"/>
      <c r="AWY260" s="17"/>
      <c r="AWZ260" s="17"/>
      <c r="AXA260" s="17"/>
      <c r="AXB260" s="17"/>
      <c r="AXC260" s="17"/>
      <c r="AXD260" s="17"/>
      <c r="AXE260" s="17"/>
      <c r="AXF260" s="17"/>
      <c r="AXG260" s="17"/>
      <c r="AXH260" s="17"/>
      <c r="AXI260" s="17"/>
      <c r="AXJ260" s="17"/>
      <c r="AXK260" s="17"/>
      <c r="AXL260" s="17"/>
      <c r="AXM260" s="17"/>
      <c r="AXN260" s="17"/>
      <c r="AXO260" s="17"/>
      <c r="AXP260" s="17"/>
      <c r="AXQ260" s="17"/>
      <c r="AXR260" s="17"/>
      <c r="AXS260" s="17"/>
      <c r="AXT260" s="17"/>
      <c r="AXU260" s="17"/>
      <c r="AXV260" s="17"/>
      <c r="AXW260" s="17"/>
      <c r="AXX260" s="17"/>
      <c r="AXY260" s="17"/>
      <c r="AXZ260" s="17"/>
      <c r="AYA260" s="17"/>
      <c r="AYB260" s="17"/>
      <c r="AYC260" s="17"/>
      <c r="AYD260" s="17"/>
      <c r="AYE260" s="17"/>
      <c r="AYF260" s="17"/>
      <c r="AYG260" s="17"/>
      <c r="AYH260" s="17"/>
      <c r="AYI260" s="17"/>
      <c r="AYJ260" s="17"/>
      <c r="AYK260" s="17"/>
      <c r="AYL260" s="17"/>
      <c r="AYM260" s="17"/>
      <c r="AYN260" s="17"/>
      <c r="AYO260" s="17"/>
      <c r="AYP260" s="17"/>
      <c r="AYQ260" s="17"/>
      <c r="AYR260" s="17"/>
      <c r="AYS260" s="17"/>
      <c r="AYT260" s="17"/>
      <c r="AYU260" s="17"/>
      <c r="AYV260" s="17"/>
      <c r="AYW260" s="17"/>
      <c r="AYX260" s="17"/>
      <c r="AYY260" s="17"/>
      <c r="AYZ260" s="17"/>
      <c r="AZA260" s="17"/>
      <c r="AZB260" s="17"/>
      <c r="AZC260" s="17"/>
      <c r="AZD260" s="17"/>
      <c r="AZE260" s="17"/>
      <c r="AZF260" s="17"/>
      <c r="AZG260" s="17"/>
      <c r="AZH260" s="17"/>
      <c r="AZI260" s="17"/>
      <c r="AZJ260" s="17"/>
      <c r="AZK260" s="17"/>
      <c r="AZL260" s="17"/>
      <c r="AZM260" s="17"/>
      <c r="AZN260" s="17"/>
      <c r="AZO260" s="17"/>
      <c r="AZP260" s="17"/>
      <c r="AZQ260" s="17"/>
      <c r="AZR260" s="17"/>
      <c r="AZS260" s="17"/>
      <c r="AZT260" s="17"/>
      <c r="AZU260" s="17"/>
      <c r="AZV260" s="17"/>
      <c r="AZW260" s="17"/>
      <c r="AZX260" s="17"/>
      <c r="AZY260" s="17"/>
      <c r="AZZ260" s="17"/>
      <c r="BAA260" s="17"/>
      <c r="BAB260" s="17"/>
      <c r="BAC260" s="17"/>
      <c r="BAD260" s="17"/>
      <c r="BAE260" s="17"/>
      <c r="BAF260" s="17"/>
      <c r="BAG260" s="17"/>
      <c r="BAH260" s="17"/>
      <c r="BAI260" s="17"/>
      <c r="BAJ260" s="17"/>
      <c r="BAK260" s="17"/>
      <c r="BAL260" s="17"/>
      <c r="BAM260" s="17"/>
      <c r="BAN260" s="17"/>
      <c r="BAO260" s="17"/>
      <c r="BAP260" s="17"/>
      <c r="BAQ260" s="17"/>
      <c r="BAR260" s="17"/>
      <c r="BAS260" s="17"/>
      <c r="BAT260" s="17"/>
      <c r="BAU260" s="17"/>
      <c r="BAV260" s="17"/>
      <c r="BAW260" s="17"/>
      <c r="BAX260" s="17"/>
      <c r="BAY260" s="17"/>
      <c r="BAZ260" s="17"/>
      <c r="BBA260" s="17"/>
      <c r="BBB260" s="17"/>
      <c r="BBC260" s="17"/>
      <c r="BBD260" s="17"/>
      <c r="BBE260" s="17"/>
      <c r="BBF260" s="17"/>
      <c r="BBG260" s="17"/>
      <c r="BBH260" s="17"/>
      <c r="BBI260" s="17"/>
      <c r="BBJ260" s="17"/>
      <c r="BBK260" s="17"/>
      <c r="BBL260" s="17"/>
      <c r="BBM260" s="17"/>
      <c r="BBN260" s="17"/>
      <c r="BBO260" s="17"/>
      <c r="BBP260" s="17"/>
      <c r="BBQ260" s="17"/>
      <c r="BBR260" s="17"/>
      <c r="BBS260" s="17"/>
      <c r="BBT260" s="17"/>
      <c r="BBU260" s="17"/>
      <c r="BBV260" s="17"/>
      <c r="BBW260" s="17"/>
      <c r="BBX260" s="17"/>
      <c r="BBY260" s="17"/>
      <c r="BBZ260" s="17"/>
      <c r="BCA260" s="17"/>
      <c r="BCB260" s="17"/>
      <c r="BCC260" s="17"/>
      <c r="BCD260" s="17"/>
      <c r="BCE260" s="17"/>
      <c r="BCF260" s="17"/>
      <c r="BCG260" s="17"/>
      <c r="BCH260" s="17"/>
      <c r="BCI260" s="17"/>
      <c r="BCJ260" s="17"/>
      <c r="BCK260" s="17"/>
      <c r="BCL260" s="17"/>
      <c r="BCM260" s="17"/>
      <c r="BCN260" s="17"/>
      <c r="BCO260" s="17"/>
      <c r="BCP260" s="17"/>
      <c r="BCQ260" s="17"/>
      <c r="BCR260" s="17"/>
      <c r="BCS260" s="17"/>
      <c r="BCT260" s="17"/>
      <c r="BCU260" s="17"/>
      <c r="BCV260" s="17"/>
      <c r="BCW260" s="17"/>
      <c r="BCX260" s="17"/>
      <c r="BCY260" s="17"/>
      <c r="BCZ260" s="17"/>
      <c r="BDA260" s="17"/>
      <c r="BDB260" s="17"/>
      <c r="BDC260" s="17"/>
      <c r="BDD260" s="17"/>
      <c r="BDE260" s="17"/>
      <c r="BDF260" s="17"/>
      <c r="BDG260" s="17"/>
      <c r="BDH260" s="17"/>
      <c r="BDI260" s="17"/>
      <c r="BDJ260" s="17"/>
      <c r="BDK260" s="17"/>
      <c r="BDL260" s="17"/>
      <c r="BDM260" s="17"/>
      <c r="BDN260" s="17"/>
      <c r="BDO260" s="17"/>
      <c r="BDP260" s="17"/>
      <c r="BDQ260" s="17"/>
      <c r="BDR260" s="17"/>
      <c r="BDS260" s="17"/>
      <c r="BDT260" s="17"/>
      <c r="BDU260" s="17"/>
      <c r="BDV260" s="17"/>
      <c r="BDW260" s="17"/>
      <c r="BDX260" s="17"/>
      <c r="BDY260" s="17"/>
      <c r="BDZ260" s="17"/>
      <c r="BEA260" s="17"/>
      <c r="BEB260" s="17"/>
      <c r="BEC260" s="17"/>
      <c r="BED260" s="17"/>
      <c r="BEE260" s="17"/>
      <c r="BEF260" s="17"/>
      <c r="BEG260" s="17"/>
      <c r="BEH260" s="17"/>
      <c r="BEI260" s="17"/>
      <c r="BEJ260" s="17"/>
      <c r="BEK260" s="17"/>
      <c r="BEL260" s="17"/>
      <c r="BEM260" s="17"/>
      <c r="BEN260" s="17"/>
      <c r="BEO260" s="17"/>
      <c r="BEP260" s="17"/>
      <c r="BEQ260" s="17"/>
      <c r="BER260" s="17"/>
      <c r="BES260" s="17"/>
      <c r="BET260" s="17"/>
      <c r="BEU260" s="17"/>
      <c r="BEV260" s="17"/>
      <c r="BEW260" s="17"/>
      <c r="BEX260" s="17"/>
      <c r="BEY260" s="17"/>
      <c r="BEZ260" s="17"/>
      <c r="BFA260" s="17"/>
      <c r="BFB260" s="17"/>
      <c r="BFC260" s="17"/>
      <c r="BFD260" s="17"/>
      <c r="BFE260" s="17"/>
      <c r="BFF260" s="17"/>
      <c r="BFG260" s="17"/>
      <c r="BFH260" s="17"/>
      <c r="BFI260" s="17"/>
      <c r="BFJ260" s="17"/>
      <c r="BFK260" s="17"/>
      <c r="BFL260" s="17"/>
      <c r="BFM260" s="17"/>
      <c r="BFN260" s="17"/>
      <c r="BFO260" s="17"/>
      <c r="BFP260" s="17"/>
      <c r="BFQ260" s="17"/>
      <c r="BFR260" s="17"/>
      <c r="BFS260" s="17"/>
      <c r="BFT260" s="17"/>
      <c r="BFU260" s="17"/>
      <c r="BFV260" s="17"/>
      <c r="BFW260" s="17"/>
      <c r="BFX260" s="17"/>
      <c r="BFY260" s="17"/>
      <c r="BFZ260" s="17"/>
      <c r="BGA260" s="17"/>
      <c r="BGB260" s="17"/>
      <c r="BGC260" s="17"/>
      <c r="BGD260" s="17"/>
      <c r="BGE260" s="17"/>
      <c r="BGF260" s="17"/>
      <c r="BGG260" s="17"/>
      <c r="BGH260" s="17"/>
      <c r="BGI260" s="17"/>
      <c r="BGJ260" s="17"/>
      <c r="BGK260" s="17"/>
      <c r="BGL260" s="17"/>
      <c r="BGM260" s="17"/>
      <c r="BGN260" s="17"/>
      <c r="BGO260" s="17"/>
      <c r="BGP260" s="17"/>
      <c r="BGQ260" s="17"/>
      <c r="BGR260" s="17"/>
      <c r="BGS260" s="17"/>
      <c r="BGT260" s="17"/>
      <c r="BGU260" s="17"/>
      <c r="BGV260" s="17"/>
      <c r="BGW260" s="17"/>
      <c r="BGX260" s="17"/>
      <c r="BGY260" s="17"/>
      <c r="BGZ260" s="17"/>
      <c r="BHA260" s="17"/>
      <c r="BHB260" s="17"/>
      <c r="BHC260" s="17"/>
      <c r="BHD260" s="17"/>
      <c r="BHE260" s="17"/>
      <c r="BHF260" s="17"/>
      <c r="BHG260" s="17"/>
      <c r="BHH260" s="17"/>
      <c r="BHI260" s="17"/>
      <c r="BHJ260" s="17"/>
      <c r="BHK260" s="17"/>
      <c r="BHL260" s="17"/>
      <c r="BHM260" s="17"/>
      <c r="BHN260" s="17"/>
      <c r="BHO260" s="17"/>
      <c r="BHP260" s="17"/>
      <c r="BHQ260" s="17"/>
      <c r="BHR260" s="17"/>
      <c r="BHS260" s="17"/>
      <c r="BHT260" s="17"/>
      <c r="BHU260" s="17"/>
      <c r="BHV260" s="17"/>
      <c r="BHW260" s="17"/>
      <c r="BHX260" s="17"/>
      <c r="BHY260" s="17"/>
      <c r="BHZ260" s="17"/>
      <c r="BIA260" s="17"/>
      <c r="BIB260" s="17"/>
      <c r="BIC260" s="17"/>
      <c r="BID260" s="17"/>
      <c r="BIE260" s="17"/>
      <c r="BIF260" s="17"/>
      <c r="BIG260" s="17"/>
      <c r="BIH260" s="17"/>
      <c r="BII260" s="17"/>
      <c r="BIJ260" s="17"/>
      <c r="BIK260" s="17"/>
      <c r="BIL260" s="17"/>
      <c r="BIM260" s="17"/>
      <c r="BIN260" s="17"/>
      <c r="BIO260" s="17"/>
      <c r="BIP260" s="17"/>
      <c r="BIQ260" s="17"/>
      <c r="BIR260" s="17"/>
      <c r="BIS260" s="17"/>
      <c r="BIT260" s="17"/>
      <c r="BIU260" s="17"/>
      <c r="BIV260" s="17"/>
      <c r="BIW260" s="17"/>
      <c r="BIX260" s="17"/>
      <c r="BIY260" s="17"/>
      <c r="BIZ260" s="17"/>
      <c r="BJA260" s="17"/>
      <c r="BJB260" s="17"/>
      <c r="BJC260" s="17"/>
      <c r="BJD260" s="17"/>
      <c r="BJE260" s="17"/>
      <c r="BJF260" s="17"/>
      <c r="BJG260" s="17"/>
      <c r="BJH260" s="17"/>
      <c r="BJI260" s="17"/>
      <c r="BJJ260" s="17"/>
      <c r="BJK260" s="17"/>
      <c r="BJL260" s="17"/>
      <c r="BJM260" s="17"/>
      <c r="BJN260" s="17"/>
      <c r="BJO260" s="17"/>
      <c r="BJP260" s="17"/>
      <c r="BJQ260" s="17"/>
      <c r="BJR260" s="17"/>
      <c r="BJS260" s="17"/>
      <c r="BJT260" s="17"/>
      <c r="BJU260" s="17"/>
      <c r="BJV260" s="17"/>
      <c r="BJW260" s="17"/>
      <c r="BJX260" s="17"/>
      <c r="BJY260" s="17"/>
      <c r="BJZ260" s="17"/>
      <c r="BKA260" s="17"/>
      <c r="BKB260" s="17"/>
      <c r="BKC260" s="17"/>
      <c r="BKD260" s="17"/>
      <c r="BKE260" s="17"/>
      <c r="BKF260" s="17"/>
      <c r="BKG260" s="17"/>
      <c r="BKH260" s="17"/>
      <c r="BKI260" s="17"/>
      <c r="BKJ260" s="17"/>
      <c r="BKK260" s="17"/>
      <c r="BKL260" s="17"/>
      <c r="BKM260" s="17"/>
      <c r="BKN260" s="17"/>
      <c r="BKO260" s="17"/>
      <c r="BKP260" s="17"/>
      <c r="BKQ260" s="17"/>
      <c r="BKR260" s="17"/>
      <c r="BKS260" s="17"/>
      <c r="BKT260" s="17"/>
      <c r="BKU260" s="17"/>
      <c r="BKV260" s="17"/>
      <c r="BKW260" s="17"/>
      <c r="BKX260" s="17"/>
      <c r="BKY260" s="17"/>
      <c r="BKZ260" s="17"/>
      <c r="BLA260" s="17"/>
      <c r="BLB260" s="17"/>
      <c r="BLC260" s="17"/>
      <c r="BLD260" s="17"/>
      <c r="BLE260" s="17"/>
      <c r="BLF260" s="17"/>
      <c r="BLG260" s="17"/>
      <c r="BLH260" s="17"/>
      <c r="BLI260" s="17"/>
      <c r="BLJ260" s="17"/>
      <c r="BLK260" s="17"/>
      <c r="BLL260" s="17"/>
      <c r="BLM260" s="17"/>
      <c r="BLN260" s="17"/>
      <c r="BLO260" s="17"/>
      <c r="BLP260" s="17"/>
      <c r="BLQ260" s="17"/>
      <c r="BLR260" s="17"/>
      <c r="BLS260" s="17"/>
      <c r="BLT260" s="17"/>
      <c r="BLU260" s="17"/>
      <c r="BLV260" s="17"/>
      <c r="BLW260" s="17"/>
      <c r="BLX260" s="17"/>
      <c r="BLY260" s="17"/>
      <c r="BLZ260" s="17"/>
      <c r="BMA260" s="17"/>
      <c r="BMB260" s="17"/>
      <c r="BMC260" s="17"/>
      <c r="BMD260" s="17"/>
      <c r="BME260" s="17"/>
      <c r="BMF260" s="17"/>
      <c r="BMG260" s="17"/>
      <c r="BMH260" s="17"/>
      <c r="BMI260" s="17"/>
      <c r="BMJ260" s="17"/>
      <c r="BMK260" s="17"/>
      <c r="BML260" s="17"/>
      <c r="BMM260" s="17"/>
      <c r="BMN260" s="17"/>
      <c r="BMO260" s="17"/>
      <c r="BMP260" s="17"/>
      <c r="BMQ260" s="17"/>
      <c r="BMR260" s="17"/>
      <c r="BMS260" s="17"/>
      <c r="BMT260" s="17"/>
      <c r="BMU260" s="17"/>
      <c r="BMV260" s="17"/>
      <c r="BMW260" s="17"/>
      <c r="BMX260" s="17"/>
      <c r="BMY260" s="17"/>
      <c r="BMZ260" s="17"/>
      <c r="BNA260" s="17"/>
      <c r="BNB260" s="17"/>
      <c r="BNC260" s="17"/>
      <c r="BND260" s="17"/>
      <c r="BNE260" s="17"/>
      <c r="BNF260" s="17"/>
      <c r="BNG260" s="17"/>
      <c r="BNH260" s="17"/>
      <c r="BNI260" s="17"/>
      <c r="BNJ260" s="17"/>
      <c r="BNK260" s="17"/>
      <c r="BNL260" s="17"/>
      <c r="BNM260" s="17"/>
      <c r="BNN260" s="17"/>
      <c r="BNO260" s="17"/>
      <c r="BNP260" s="17"/>
      <c r="BNQ260" s="17"/>
      <c r="BNR260" s="17"/>
      <c r="BNS260" s="17"/>
      <c r="BNT260" s="17"/>
      <c r="BNU260" s="17"/>
      <c r="BNV260" s="17"/>
      <c r="BNW260" s="17"/>
      <c r="BNX260" s="17"/>
      <c r="BNY260" s="17"/>
      <c r="BNZ260" s="17"/>
      <c r="BOA260" s="17"/>
      <c r="BOB260" s="17"/>
      <c r="BOC260" s="17"/>
      <c r="BOD260" s="17"/>
      <c r="BOE260" s="17"/>
      <c r="BOF260" s="17"/>
      <c r="BOG260" s="17"/>
      <c r="BOH260" s="17"/>
      <c r="BOI260" s="17"/>
      <c r="BOJ260" s="17"/>
      <c r="BOK260" s="17"/>
      <c r="BOL260" s="17"/>
      <c r="BOM260" s="17"/>
      <c r="BON260" s="17"/>
      <c r="BOO260" s="17"/>
      <c r="BOP260" s="17"/>
      <c r="BOQ260" s="17"/>
      <c r="BOR260" s="17"/>
      <c r="BOS260" s="17"/>
      <c r="BOT260" s="17"/>
      <c r="BOU260" s="17"/>
      <c r="BOV260" s="17"/>
      <c r="BOW260" s="17"/>
      <c r="BOX260" s="17"/>
      <c r="BOY260" s="17"/>
      <c r="BOZ260" s="17"/>
      <c r="BPA260" s="17"/>
      <c r="BPB260" s="17"/>
      <c r="BPC260" s="17"/>
      <c r="BPD260" s="17"/>
      <c r="BPE260" s="17"/>
      <c r="BPF260" s="17"/>
      <c r="BPG260" s="17"/>
      <c r="BPH260" s="17"/>
      <c r="BPI260" s="17"/>
      <c r="BPJ260" s="17"/>
      <c r="BPK260" s="17"/>
      <c r="BPL260" s="17"/>
      <c r="BPM260" s="17"/>
      <c r="BPN260" s="17"/>
      <c r="BPO260" s="17"/>
      <c r="BPP260" s="17"/>
      <c r="BPQ260" s="17"/>
      <c r="BPR260" s="17"/>
      <c r="BPS260" s="17"/>
      <c r="BPT260" s="17"/>
      <c r="BPU260" s="17"/>
      <c r="BPV260" s="17"/>
      <c r="BPW260" s="17"/>
      <c r="BPX260" s="17"/>
      <c r="BPY260" s="17"/>
      <c r="BPZ260" s="17"/>
      <c r="BQA260" s="17"/>
      <c r="BQB260" s="17"/>
      <c r="BQC260" s="17"/>
      <c r="BQD260" s="17"/>
      <c r="BQE260" s="17"/>
      <c r="BQF260" s="17"/>
      <c r="BQG260" s="17"/>
      <c r="BQH260" s="17"/>
      <c r="BQI260" s="17"/>
      <c r="BQJ260" s="17"/>
      <c r="BQK260" s="17"/>
      <c r="BQL260" s="17"/>
      <c r="BQM260" s="17"/>
      <c r="BQN260" s="17"/>
      <c r="BQO260" s="17"/>
      <c r="BQP260" s="17"/>
      <c r="BQQ260" s="17"/>
      <c r="BQR260" s="17"/>
      <c r="BQS260" s="17"/>
      <c r="BQT260" s="17"/>
      <c r="BQU260" s="17"/>
      <c r="BQV260" s="17"/>
      <c r="BQW260" s="17"/>
      <c r="BQX260" s="17"/>
      <c r="BQY260" s="17"/>
      <c r="BQZ260" s="17"/>
      <c r="BRA260" s="17"/>
      <c r="BRB260" s="17"/>
      <c r="BRC260" s="17"/>
      <c r="BRD260" s="17"/>
      <c r="BRE260" s="17"/>
      <c r="BRF260" s="17"/>
      <c r="BRG260" s="17"/>
      <c r="BRH260" s="17"/>
      <c r="BRI260" s="17"/>
      <c r="BRJ260" s="17"/>
      <c r="BRK260" s="17"/>
      <c r="BRL260" s="17"/>
      <c r="BRM260" s="17"/>
      <c r="BRN260" s="17"/>
      <c r="BRO260" s="17"/>
      <c r="BRP260" s="17"/>
      <c r="BRQ260" s="17"/>
      <c r="BRR260" s="17"/>
      <c r="BRS260" s="17"/>
      <c r="BRT260" s="17"/>
      <c r="BRU260" s="17"/>
      <c r="BRV260" s="17"/>
      <c r="BRW260" s="17"/>
      <c r="BRX260" s="17"/>
      <c r="BRY260" s="17"/>
      <c r="BRZ260" s="17"/>
      <c r="BSA260" s="17"/>
      <c r="BSB260" s="17"/>
      <c r="BSC260" s="17"/>
      <c r="BSD260" s="17"/>
      <c r="BSE260" s="17"/>
      <c r="BSF260" s="17"/>
      <c r="BSG260" s="17"/>
      <c r="BSH260" s="17"/>
      <c r="BSI260" s="17"/>
      <c r="BSJ260" s="17"/>
      <c r="BSK260" s="17"/>
      <c r="BSL260" s="17"/>
      <c r="BSM260" s="17"/>
      <c r="BSN260" s="17"/>
      <c r="BSO260" s="17"/>
      <c r="BSP260" s="17"/>
      <c r="BSQ260" s="17"/>
      <c r="BSR260" s="17"/>
      <c r="BSS260" s="17"/>
      <c r="BST260" s="17"/>
      <c r="BSU260" s="17"/>
      <c r="BSV260" s="17"/>
      <c r="BSW260" s="17"/>
      <c r="BSX260" s="17"/>
      <c r="BSY260" s="17"/>
      <c r="BSZ260" s="17"/>
      <c r="BTA260" s="17"/>
      <c r="BTB260" s="17"/>
      <c r="BTC260" s="17"/>
      <c r="BTD260" s="17"/>
      <c r="BTE260" s="17"/>
      <c r="BTF260" s="17"/>
      <c r="BTG260" s="17"/>
      <c r="BTH260" s="17"/>
      <c r="BTI260" s="17"/>
      <c r="BTJ260" s="17"/>
      <c r="BTK260" s="17"/>
      <c r="BTL260" s="17"/>
      <c r="BTM260" s="17"/>
      <c r="BTN260" s="17"/>
      <c r="BTO260" s="17"/>
      <c r="BTP260" s="17"/>
      <c r="BTQ260" s="17"/>
      <c r="BTR260" s="17"/>
      <c r="BTS260" s="17"/>
      <c r="BTT260" s="17"/>
      <c r="BTU260" s="17"/>
      <c r="BTV260" s="17"/>
      <c r="BTW260" s="17"/>
      <c r="BTX260" s="17"/>
      <c r="BTY260" s="17"/>
      <c r="BTZ260" s="17"/>
      <c r="BUA260" s="17"/>
      <c r="BUB260" s="17"/>
      <c r="BUC260" s="17"/>
      <c r="BUD260" s="17"/>
      <c r="BUE260" s="17"/>
      <c r="BUF260" s="17"/>
      <c r="BUG260" s="17"/>
      <c r="BUH260" s="17"/>
      <c r="BUI260" s="17"/>
      <c r="BUJ260" s="17"/>
      <c r="BUK260" s="17"/>
      <c r="BUL260" s="17"/>
      <c r="BUM260" s="17"/>
      <c r="BUN260" s="17"/>
      <c r="BUO260" s="17"/>
      <c r="BUP260" s="17"/>
      <c r="BUQ260" s="17"/>
      <c r="BUR260" s="17"/>
      <c r="BUS260" s="17"/>
      <c r="BUT260" s="17"/>
      <c r="BUU260" s="17"/>
      <c r="BUV260" s="17"/>
      <c r="BUW260" s="17"/>
      <c r="BUX260" s="17"/>
      <c r="BUY260" s="17"/>
      <c r="BUZ260" s="17"/>
      <c r="BVA260" s="17"/>
      <c r="BVB260" s="17"/>
      <c r="BVC260" s="17"/>
      <c r="BVD260" s="17"/>
      <c r="BVE260" s="17"/>
      <c r="BVF260" s="17"/>
      <c r="BVG260" s="17"/>
      <c r="BVH260" s="17"/>
      <c r="BVI260" s="17"/>
      <c r="BVJ260" s="17"/>
      <c r="BVK260" s="17"/>
      <c r="BVL260" s="17"/>
      <c r="BVM260" s="17"/>
      <c r="BVN260" s="17"/>
      <c r="BVO260" s="17"/>
      <c r="BVP260" s="17"/>
      <c r="BVQ260" s="17"/>
      <c r="BVR260" s="17"/>
      <c r="BVS260" s="17"/>
      <c r="BVT260" s="17"/>
      <c r="BVU260" s="17"/>
      <c r="BVV260" s="17"/>
      <c r="BVW260" s="17"/>
      <c r="BVX260" s="17"/>
      <c r="BVY260" s="17"/>
      <c r="BVZ260" s="17"/>
      <c r="BWA260" s="17"/>
      <c r="BWB260" s="17"/>
      <c r="BWC260" s="17"/>
      <c r="BWD260" s="17"/>
      <c r="BWE260" s="17"/>
      <c r="BWF260" s="17"/>
      <c r="BWG260" s="17"/>
      <c r="BWH260" s="17"/>
      <c r="BWI260" s="17"/>
      <c r="BWJ260" s="17"/>
      <c r="BWK260" s="17"/>
      <c r="BWL260" s="17"/>
      <c r="BWM260" s="17"/>
      <c r="BWN260" s="17"/>
      <c r="BWO260" s="17"/>
      <c r="BWP260" s="17"/>
      <c r="BWQ260" s="17"/>
      <c r="BWR260" s="17"/>
      <c r="BWS260" s="17"/>
      <c r="BWT260" s="17"/>
      <c r="BWU260" s="17"/>
      <c r="BWV260" s="17"/>
      <c r="BWW260" s="17"/>
      <c r="BWX260" s="17"/>
      <c r="BWY260" s="17"/>
      <c r="BWZ260" s="17"/>
      <c r="BXA260" s="17"/>
      <c r="BXB260" s="17"/>
      <c r="BXC260" s="17"/>
      <c r="BXD260" s="17"/>
      <c r="BXE260" s="17"/>
      <c r="BXF260" s="17"/>
      <c r="BXG260" s="17"/>
      <c r="BXH260" s="17"/>
      <c r="BXI260" s="17"/>
      <c r="BXJ260" s="17"/>
      <c r="BXK260" s="17"/>
      <c r="BXL260" s="17"/>
      <c r="BXM260" s="17"/>
      <c r="BXN260" s="17"/>
      <c r="BXO260" s="17"/>
      <c r="BXP260" s="17"/>
      <c r="BXQ260" s="17"/>
      <c r="BXR260" s="17"/>
      <c r="BXS260" s="17"/>
      <c r="BXT260" s="17"/>
      <c r="BXU260" s="17"/>
      <c r="BXV260" s="17"/>
      <c r="BXW260" s="17"/>
      <c r="BXX260" s="17"/>
      <c r="BXY260" s="17"/>
      <c r="BXZ260" s="17"/>
      <c r="BYA260" s="17"/>
      <c r="BYB260" s="17"/>
      <c r="BYC260" s="17"/>
      <c r="BYD260" s="17"/>
      <c r="BYE260" s="17"/>
      <c r="BYF260" s="17"/>
      <c r="BYG260" s="17"/>
      <c r="BYH260" s="17"/>
      <c r="BYI260" s="17"/>
      <c r="BYJ260" s="17"/>
      <c r="BYK260" s="17"/>
      <c r="BYL260" s="17"/>
      <c r="BYM260" s="17"/>
      <c r="BYN260" s="17"/>
      <c r="BYO260" s="17"/>
      <c r="BYP260" s="17"/>
      <c r="BYQ260" s="17"/>
      <c r="BYR260" s="17"/>
      <c r="BYS260" s="17"/>
      <c r="BYT260" s="17"/>
      <c r="BYU260" s="17"/>
      <c r="BYV260" s="17"/>
      <c r="BYW260" s="17"/>
      <c r="BYX260" s="17"/>
      <c r="BYY260" s="17"/>
      <c r="BYZ260" s="17"/>
      <c r="BZA260" s="17"/>
      <c r="BZB260" s="17"/>
      <c r="BZC260" s="17"/>
      <c r="BZD260" s="17"/>
      <c r="BZE260" s="17"/>
      <c r="BZF260" s="17"/>
      <c r="BZG260" s="17"/>
      <c r="BZH260" s="17"/>
      <c r="BZI260" s="17"/>
      <c r="BZJ260" s="17"/>
      <c r="BZK260" s="17"/>
      <c r="BZL260" s="17"/>
      <c r="BZM260" s="17"/>
      <c r="BZN260" s="17"/>
      <c r="BZO260" s="17"/>
      <c r="BZP260" s="17"/>
      <c r="BZQ260" s="17"/>
      <c r="BZR260" s="17"/>
      <c r="BZS260" s="17"/>
      <c r="BZT260" s="17"/>
      <c r="BZU260" s="17"/>
      <c r="BZV260" s="17"/>
      <c r="BZW260" s="17"/>
      <c r="BZX260" s="17"/>
      <c r="BZY260" s="17"/>
      <c r="BZZ260" s="17"/>
      <c r="CAA260" s="17"/>
      <c r="CAB260" s="17"/>
      <c r="CAC260" s="17"/>
      <c r="CAD260" s="17"/>
      <c r="CAE260" s="17"/>
      <c r="CAF260" s="17"/>
      <c r="CAG260" s="17"/>
      <c r="CAH260" s="17"/>
      <c r="CAI260" s="17"/>
      <c r="CAJ260" s="17"/>
      <c r="CAK260" s="17"/>
      <c r="CAL260" s="17"/>
      <c r="CAM260" s="17"/>
      <c r="CAN260" s="17"/>
      <c r="CAO260" s="17"/>
      <c r="CAP260" s="17"/>
      <c r="CAQ260" s="17"/>
      <c r="CAR260" s="17"/>
      <c r="CAS260" s="17"/>
      <c r="CAT260" s="17"/>
      <c r="CAU260" s="17"/>
      <c r="CAV260" s="17"/>
      <c r="CAW260" s="17"/>
      <c r="CAX260" s="17"/>
      <c r="CAY260" s="17"/>
      <c r="CAZ260" s="17"/>
      <c r="CBA260" s="17"/>
      <c r="CBB260" s="17"/>
      <c r="CBC260" s="17"/>
      <c r="CBD260" s="17"/>
      <c r="CBE260" s="17"/>
      <c r="CBF260" s="17"/>
      <c r="CBG260" s="17"/>
      <c r="CBH260" s="17"/>
      <c r="CBI260" s="17"/>
      <c r="CBJ260" s="17"/>
      <c r="CBK260" s="17"/>
      <c r="CBL260" s="17"/>
      <c r="CBM260" s="17"/>
      <c r="CBN260" s="17"/>
      <c r="CBO260" s="17"/>
      <c r="CBP260" s="17"/>
      <c r="CBQ260" s="17"/>
      <c r="CBR260" s="17"/>
      <c r="CBS260" s="17"/>
      <c r="CBT260" s="17"/>
      <c r="CBU260" s="17"/>
      <c r="CBV260" s="17"/>
      <c r="CBW260" s="17"/>
      <c r="CBX260" s="17"/>
      <c r="CBY260" s="17"/>
      <c r="CBZ260" s="17"/>
      <c r="CCA260" s="17"/>
      <c r="CCB260" s="17"/>
      <c r="CCC260" s="17"/>
      <c r="CCD260" s="17"/>
      <c r="CCE260" s="17"/>
      <c r="CCF260" s="17"/>
      <c r="CCG260" s="17"/>
      <c r="CCH260" s="17"/>
      <c r="CCI260" s="17"/>
      <c r="CCJ260" s="17"/>
      <c r="CCK260" s="17"/>
      <c r="CCL260" s="17"/>
      <c r="CCM260" s="17"/>
      <c r="CCN260" s="17"/>
      <c r="CCO260" s="17"/>
      <c r="CCP260" s="17"/>
      <c r="CCQ260" s="17"/>
      <c r="CCR260" s="17"/>
      <c r="CCS260" s="17"/>
      <c r="CCT260" s="17"/>
      <c r="CCU260" s="17"/>
      <c r="CCV260" s="17"/>
      <c r="CCW260" s="17"/>
      <c r="CCX260" s="17"/>
      <c r="CCY260" s="17"/>
      <c r="CCZ260" s="17"/>
      <c r="CDA260" s="17"/>
      <c r="CDB260" s="17"/>
      <c r="CDC260" s="17"/>
      <c r="CDD260" s="17"/>
      <c r="CDE260" s="17"/>
      <c r="CDF260" s="17"/>
      <c r="CDG260" s="17"/>
      <c r="CDH260" s="17"/>
      <c r="CDI260" s="17"/>
      <c r="CDJ260" s="17"/>
      <c r="CDK260" s="17"/>
      <c r="CDL260" s="17"/>
      <c r="CDM260" s="17"/>
      <c r="CDN260" s="17"/>
      <c r="CDO260" s="17"/>
      <c r="CDP260" s="17"/>
      <c r="CDQ260" s="17"/>
      <c r="CDR260" s="17"/>
      <c r="CDS260" s="17"/>
      <c r="CDT260" s="17"/>
      <c r="CDU260" s="17"/>
    </row>
    <row r="261">
      <c r="A261" s="14" t="s">
        <v>4666</v>
      </c>
      <c r="B261" s="14" t="s">
        <v>4682</v>
      </c>
      <c r="C261" s="14" t="s">
        <v>2933</v>
      </c>
      <c r="D261" s="14" t="s">
        <v>2934</v>
      </c>
      <c r="E261" s="14" t="s">
        <v>4683</v>
      </c>
      <c r="F261" s="14" t="s">
        <v>2835</v>
      </c>
      <c r="I261" s="14" t="s">
        <v>4684</v>
      </c>
      <c r="J261" s="14" t="s">
        <v>2618</v>
      </c>
      <c r="K261" s="14" t="s">
        <v>2619</v>
      </c>
      <c r="L261" s="17"/>
      <c r="M261" s="17"/>
      <c r="N261" s="14" t="s">
        <v>21</v>
      </c>
      <c r="O261" s="14" t="s">
        <v>21</v>
      </c>
      <c r="P261" s="14" t="s">
        <v>21</v>
      </c>
      <c r="Q261" s="16">
        <v>11.0</v>
      </c>
      <c r="R261" s="16">
        <v>3877562.0</v>
      </c>
      <c r="S261" s="16">
        <v>3877562.0</v>
      </c>
      <c r="T261" s="14" t="s">
        <v>2630</v>
      </c>
      <c r="U261" s="14" t="s">
        <v>2631</v>
      </c>
      <c r="V261" s="14" t="s">
        <v>4685</v>
      </c>
      <c r="W261" s="14" t="s">
        <v>4686</v>
      </c>
      <c r="Z261" s="17"/>
      <c r="AA261" s="17"/>
      <c r="AB261" s="17"/>
      <c r="AC261" s="17"/>
      <c r="AD261" s="16">
        <v>184.0</v>
      </c>
      <c r="AE261" s="22">
        <v>45303.0</v>
      </c>
      <c r="AF261" s="17"/>
      <c r="AG261" s="14" t="s">
        <v>2876</v>
      </c>
      <c r="AI261" s="17"/>
      <c r="AJ261" s="17"/>
      <c r="AK261" s="17"/>
      <c r="AL261" s="16">
        <v>52.0</v>
      </c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4" t="s">
        <v>2941</v>
      </c>
      <c r="BB261" s="17"/>
      <c r="BC261" s="17"/>
      <c r="BD261" s="17"/>
      <c r="BE261" s="17"/>
      <c r="BF261" s="17"/>
      <c r="BG261" s="16">
        <v>1.0</v>
      </c>
      <c r="BH261" s="17"/>
      <c r="BI261" s="14" t="s">
        <v>2594</v>
      </c>
      <c r="BJ261" s="14" t="s">
        <v>2566</v>
      </c>
      <c r="BK261" s="17"/>
      <c r="BL261" s="17"/>
      <c r="BM261" s="16">
        <v>6.13333333</v>
      </c>
      <c r="BN261" s="17"/>
      <c r="BO261" s="14" t="s">
        <v>3139</v>
      </c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  <c r="KL261" s="17"/>
      <c r="KM261" s="17"/>
      <c r="KN261" s="17"/>
      <c r="KO261" s="17"/>
      <c r="KP261" s="17"/>
      <c r="KQ261" s="17"/>
      <c r="KR261" s="17"/>
      <c r="KS261" s="17"/>
      <c r="KT261" s="17"/>
      <c r="KU261" s="17"/>
      <c r="KV261" s="17"/>
      <c r="KW261" s="17"/>
      <c r="KX261" s="17"/>
      <c r="KY261" s="17"/>
      <c r="KZ261" s="17"/>
      <c r="LA261" s="17"/>
      <c r="LB261" s="17"/>
      <c r="LC261" s="17"/>
      <c r="LD261" s="17"/>
      <c r="LE261" s="17"/>
      <c r="LF261" s="17"/>
      <c r="LG261" s="17"/>
      <c r="LH261" s="17"/>
      <c r="LI261" s="17"/>
      <c r="LJ261" s="17"/>
      <c r="LK261" s="17"/>
      <c r="LL261" s="17"/>
      <c r="LM261" s="17"/>
      <c r="LN261" s="17"/>
      <c r="LO261" s="17"/>
      <c r="LP261" s="17"/>
      <c r="LQ261" s="17"/>
      <c r="LR261" s="17"/>
      <c r="LS261" s="17"/>
      <c r="LT261" s="17"/>
      <c r="LU261" s="17"/>
      <c r="LV261" s="17"/>
      <c r="LW261" s="17"/>
      <c r="LX261" s="17"/>
      <c r="LY261" s="17"/>
      <c r="LZ261" s="17"/>
      <c r="MA261" s="17"/>
      <c r="MB261" s="17"/>
      <c r="MC261" s="17"/>
      <c r="MD261" s="17"/>
      <c r="ME261" s="17"/>
      <c r="MF261" s="17"/>
      <c r="MG261" s="17"/>
      <c r="MH261" s="17"/>
      <c r="MI261" s="17"/>
      <c r="MJ261" s="17"/>
      <c r="MK261" s="17"/>
      <c r="ML261" s="17"/>
      <c r="MM261" s="17"/>
      <c r="MN261" s="17"/>
      <c r="MO261" s="17"/>
      <c r="MP261" s="17"/>
      <c r="MQ261" s="17"/>
      <c r="MR261" s="17"/>
      <c r="MS261" s="17"/>
      <c r="MT261" s="17"/>
      <c r="MU261" s="17"/>
      <c r="MV261" s="17"/>
      <c r="MW261" s="17"/>
      <c r="MX261" s="17"/>
      <c r="MY261" s="17"/>
      <c r="MZ261" s="17"/>
      <c r="NA261" s="17"/>
      <c r="NB261" s="17"/>
      <c r="NC261" s="17"/>
      <c r="ND261" s="17"/>
      <c r="NE261" s="17"/>
      <c r="NF261" s="17"/>
      <c r="NG261" s="17"/>
      <c r="NH261" s="17"/>
      <c r="NI261" s="17"/>
      <c r="NJ261" s="17"/>
      <c r="NK261" s="17"/>
      <c r="NL261" s="17"/>
      <c r="NM261" s="17"/>
      <c r="NN261" s="17"/>
      <c r="NO261" s="17"/>
      <c r="NP261" s="17"/>
      <c r="NQ261" s="17"/>
      <c r="NR261" s="17"/>
      <c r="NS261" s="17"/>
      <c r="NT261" s="17"/>
      <c r="NU261" s="17"/>
      <c r="NV261" s="17"/>
      <c r="NW261" s="17"/>
      <c r="NX261" s="17"/>
      <c r="NY261" s="17"/>
      <c r="NZ261" s="17"/>
      <c r="OA261" s="17"/>
      <c r="OB261" s="17"/>
      <c r="OC261" s="17"/>
      <c r="OD261" s="17"/>
      <c r="OE261" s="17"/>
      <c r="OF261" s="17"/>
      <c r="OG261" s="17"/>
      <c r="OH261" s="17"/>
      <c r="OI261" s="17"/>
      <c r="OJ261" s="17"/>
      <c r="OK261" s="17"/>
      <c r="OL261" s="17"/>
      <c r="OM261" s="17"/>
      <c r="ON261" s="17"/>
      <c r="OO261" s="17"/>
      <c r="OP261" s="17"/>
      <c r="OQ261" s="17"/>
      <c r="OR261" s="17"/>
      <c r="OS261" s="17"/>
      <c r="OT261" s="17"/>
      <c r="OU261" s="17"/>
      <c r="OV261" s="17"/>
      <c r="OW261" s="17"/>
      <c r="OX261" s="17"/>
      <c r="OY261" s="17"/>
      <c r="OZ261" s="17"/>
      <c r="PA261" s="17"/>
      <c r="PB261" s="17"/>
      <c r="PC261" s="17"/>
      <c r="PD261" s="17"/>
      <c r="PE261" s="17"/>
      <c r="PF261" s="17"/>
      <c r="PG261" s="17"/>
      <c r="PH261" s="17"/>
      <c r="PI261" s="17"/>
      <c r="PJ261" s="17"/>
      <c r="PK261" s="17"/>
      <c r="PL261" s="17"/>
      <c r="PM261" s="17"/>
      <c r="PN261" s="17"/>
      <c r="PO261" s="17"/>
      <c r="PP261" s="17"/>
      <c r="PQ261" s="17"/>
      <c r="PR261" s="17"/>
      <c r="PS261" s="17"/>
      <c r="PT261" s="17"/>
      <c r="PU261" s="17"/>
      <c r="PV261" s="17"/>
      <c r="PW261" s="17"/>
      <c r="PX261" s="17"/>
      <c r="PY261" s="17"/>
      <c r="PZ261" s="17"/>
      <c r="QA261" s="17"/>
      <c r="QB261" s="17"/>
      <c r="QC261" s="17"/>
      <c r="QD261" s="17"/>
      <c r="QE261" s="17"/>
      <c r="QF261" s="17"/>
      <c r="QG261" s="17"/>
      <c r="QH261" s="17"/>
      <c r="QI261" s="17"/>
      <c r="QJ261" s="17"/>
      <c r="QK261" s="17"/>
      <c r="QL261" s="17"/>
      <c r="QM261" s="17"/>
      <c r="QN261" s="17"/>
      <c r="QO261" s="17"/>
      <c r="QP261" s="17"/>
      <c r="QQ261" s="17"/>
      <c r="QR261" s="17"/>
      <c r="QS261" s="17"/>
      <c r="QT261" s="17"/>
      <c r="QU261" s="17"/>
      <c r="QV261" s="17"/>
      <c r="QW261" s="17"/>
      <c r="QX261" s="17"/>
      <c r="QY261" s="17"/>
      <c r="QZ261" s="17"/>
      <c r="RA261" s="17"/>
      <c r="RB261" s="17"/>
      <c r="RC261" s="17"/>
      <c r="RD261" s="17"/>
      <c r="RE261" s="17"/>
      <c r="RF261" s="17"/>
      <c r="RG261" s="17"/>
      <c r="RH261" s="17"/>
      <c r="RI261" s="17"/>
      <c r="RJ261" s="17"/>
      <c r="RK261" s="17"/>
      <c r="RL261" s="17"/>
      <c r="RM261" s="17"/>
      <c r="RN261" s="17"/>
      <c r="RO261" s="17"/>
      <c r="RP261" s="17"/>
      <c r="RQ261" s="17"/>
      <c r="RR261" s="17"/>
      <c r="RS261" s="17"/>
      <c r="RT261" s="17"/>
      <c r="RU261" s="17"/>
      <c r="RV261" s="17"/>
      <c r="RW261" s="17"/>
      <c r="RX261" s="17"/>
      <c r="RY261" s="17"/>
      <c r="RZ261" s="17"/>
      <c r="SA261" s="17"/>
      <c r="SB261" s="17"/>
      <c r="SC261" s="17"/>
      <c r="SD261" s="17"/>
      <c r="SE261" s="17"/>
      <c r="SF261" s="17"/>
      <c r="SG261" s="17"/>
      <c r="SH261" s="17"/>
      <c r="SI261" s="17"/>
      <c r="SJ261" s="17"/>
      <c r="SK261" s="17"/>
      <c r="SL261" s="17"/>
      <c r="SM261" s="17"/>
      <c r="SN261" s="17"/>
      <c r="SO261" s="17"/>
      <c r="SP261" s="17"/>
      <c r="SQ261" s="17"/>
      <c r="SR261" s="17"/>
      <c r="SS261" s="17"/>
      <c r="ST261" s="17"/>
      <c r="SU261" s="17"/>
      <c r="SV261" s="17"/>
      <c r="SW261" s="17"/>
      <c r="SX261" s="17"/>
      <c r="SY261" s="17"/>
      <c r="SZ261" s="17"/>
      <c r="TA261" s="17"/>
      <c r="TB261" s="17"/>
      <c r="TC261" s="17"/>
      <c r="TD261" s="17"/>
      <c r="TE261" s="17"/>
      <c r="TF261" s="17"/>
      <c r="TG261" s="17"/>
      <c r="TH261" s="17"/>
      <c r="TI261" s="17"/>
      <c r="TJ261" s="17"/>
      <c r="TK261" s="17"/>
      <c r="TL261" s="17"/>
      <c r="TM261" s="17"/>
      <c r="TN261" s="17"/>
      <c r="TO261" s="17"/>
      <c r="TP261" s="17"/>
      <c r="TQ261" s="17"/>
      <c r="TR261" s="17"/>
      <c r="TS261" s="17"/>
      <c r="TT261" s="17"/>
      <c r="TU261" s="17"/>
      <c r="TV261" s="17"/>
      <c r="TW261" s="17"/>
      <c r="TX261" s="17"/>
      <c r="TY261" s="17"/>
      <c r="TZ261" s="17"/>
      <c r="UA261" s="17"/>
      <c r="UB261" s="17"/>
      <c r="UC261" s="17"/>
      <c r="UD261" s="17"/>
      <c r="UE261" s="17"/>
      <c r="UF261" s="17"/>
      <c r="UG261" s="17"/>
      <c r="UH261" s="17"/>
      <c r="UI261" s="17"/>
      <c r="UJ261" s="17"/>
      <c r="UK261" s="17"/>
      <c r="UL261" s="17"/>
      <c r="UM261" s="17"/>
      <c r="UN261" s="17"/>
      <c r="UO261" s="17"/>
      <c r="UP261" s="17"/>
      <c r="UQ261" s="17"/>
      <c r="UR261" s="17"/>
      <c r="US261" s="17"/>
      <c r="UT261" s="17"/>
      <c r="UU261" s="17"/>
      <c r="UV261" s="17"/>
      <c r="UW261" s="17"/>
      <c r="UX261" s="17"/>
      <c r="UY261" s="17"/>
      <c r="UZ261" s="17"/>
      <c r="VA261" s="17"/>
      <c r="VB261" s="17"/>
      <c r="VC261" s="17"/>
      <c r="VD261" s="17"/>
      <c r="VE261" s="17"/>
      <c r="VF261" s="17"/>
      <c r="VG261" s="17"/>
      <c r="VH261" s="17"/>
      <c r="VI261" s="17"/>
      <c r="VJ261" s="17"/>
      <c r="VK261" s="17"/>
      <c r="VL261" s="17"/>
      <c r="VM261" s="17"/>
      <c r="VN261" s="17"/>
      <c r="VO261" s="17"/>
      <c r="VP261" s="17"/>
      <c r="VQ261" s="17"/>
      <c r="VR261" s="17"/>
      <c r="VS261" s="17"/>
      <c r="VT261" s="17"/>
      <c r="VU261" s="17"/>
      <c r="VV261" s="17"/>
      <c r="VW261" s="17"/>
      <c r="VX261" s="17"/>
      <c r="VY261" s="17"/>
      <c r="VZ261" s="17"/>
      <c r="WA261" s="17"/>
      <c r="WB261" s="17"/>
      <c r="WC261" s="17"/>
      <c r="WD261" s="17"/>
      <c r="WE261" s="17"/>
      <c r="WF261" s="17"/>
      <c r="WG261" s="17"/>
      <c r="WH261" s="17"/>
      <c r="WI261" s="17"/>
      <c r="WJ261" s="17"/>
      <c r="WK261" s="17"/>
      <c r="WL261" s="17"/>
      <c r="WM261" s="17"/>
      <c r="WN261" s="17"/>
      <c r="WO261" s="17"/>
      <c r="WP261" s="17"/>
      <c r="WQ261" s="17"/>
      <c r="WR261" s="17"/>
      <c r="WS261" s="17"/>
      <c r="WT261" s="17"/>
      <c r="WU261" s="17"/>
      <c r="WV261" s="17"/>
      <c r="WW261" s="17"/>
      <c r="WX261" s="17"/>
      <c r="WY261" s="17"/>
      <c r="WZ261" s="17"/>
      <c r="XA261" s="17"/>
      <c r="XB261" s="17"/>
      <c r="XC261" s="17"/>
      <c r="XD261" s="17"/>
      <c r="XE261" s="17"/>
      <c r="XF261" s="17"/>
      <c r="XG261" s="17"/>
      <c r="XH261" s="17"/>
      <c r="XI261" s="17"/>
      <c r="XJ261" s="17"/>
      <c r="XK261" s="17"/>
      <c r="XL261" s="17"/>
      <c r="XM261" s="17"/>
      <c r="XN261" s="17"/>
      <c r="XO261" s="17"/>
      <c r="XP261" s="17"/>
      <c r="XQ261" s="17"/>
      <c r="XR261" s="17"/>
      <c r="XS261" s="17"/>
      <c r="XT261" s="17"/>
      <c r="XU261" s="17"/>
      <c r="XV261" s="17"/>
      <c r="XW261" s="17"/>
      <c r="XX261" s="17"/>
      <c r="XY261" s="17"/>
      <c r="XZ261" s="17"/>
      <c r="YA261" s="17"/>
      <c r="YB261" s="17"/>
      <c r="YC261" s="17"/>
      <c r="YD261" s="17"/>
      <c r="YE261" s="17"/>
      <c r="YF261" s="17"/>
      <c r="YG261" s="17"/>
      <c r="YH261" s="17"/>
      <c r="YI261" s="17"/>
      <c r="YJ261" s="17"/>
      <c r="YK261" s="17"/>
      <c r="YL261" s="17"/>
      <c r="YM261" s="17"/>
      <c r="YN261" s="17"/>
      <c r="YO261" s="17"/>
      <c r="YP261" s="17"/>
      <c r="YQ261" s="17"/>
      <c r="YR261" s="17"/>
      <c r="YS261" s="17"/>
      <c r="YT261" s="17"/>
      <c r="YU261" s="17"/>
      <c r="YV261" s="17"/>
      <c r="YW261" s="17"/>
      <c r="YX261" s="17"/>
      <c r="YY261" s="17"/>
      <c r="YZ261" s="17"/>
      <c r="ZA261" s="17"/>
      <c r="ZB261" s="17"/>
      <c r="ZC261" s="17"/>
      <c r="ZD261" s="17"/>
      <c r="ZE261" s="17"/>
      <c r="ZF261" s="17"/>
      <c r="ZG261" s="17"/>
      <c r="ZH261" s="17"/>
      <c r="ZI261" s="17"/>
      <c r="ZJ261" s="17"/>
      <c r="ZK261" s="17"/>
      <c r="ZL261" s="17"/>
      <c r="ZM261" s="17"/>
      <c r="ZN261" s="16">
        <v>40.0</v>
      </c>
      <c r="ZO261" s="17"/>
      <c r="ZP261" s="17"/>
      <c r="ZQ261" s="17"/>
      <c r="ZR261" s="17"/>
      <c r="ZS261" s="17"/>
      <c r="ZT261" s="17"/>
      <c r="ZU261" s="17"/>
      <c r="ZV261" s="17"/>
      <c r="ZW261" s="17"/>
      <c r="ZX261" s="17"/>
      <c r="ZY261" s="17"/>
      <c r="ZZ261" s="17"/>
      <c r="AAA261" s="17"/>
      <c r="AAB261" s="17"/>
      <c r="AAC261" s="17"/>
      <c r="AAD261" s="17"/>
      <c r="AAE261" s="17"/>
      <c r="AAF261" s="17"/>
      <c r="AAG261" s="17"/>
      <c r="AAH261" s="17"/>
      <c r="AAI261" s="17"/>
      <c r="AAJ261" s="17"/>
      <c r="AAK261" s="17"/>
      <c r="AAL261" s="17"/>
      <c r="AAM261" s="17"/>
      <c r="AAN261" s="17"/>
      <c r="AAO261" s="17"/>
      <c r="AAP261" s="17"/>
      <c r="AAQ261" s="17"/>
      <c r="AAR261" s="17"/>
      <c r="AAS261" s="17"/>
      <c r="AAT261" s="17"/>
      <c r="AAU261" s="17"/>
      <c r="AAV261" s="17"/>
      <c r="AAW261" s="17"/>
      <c r="AAX261" s="17"/>
      <c r="AAY261" s="17"/>
      <c r="AAZ261" s="17"/>
      <c r="ABA261" s="17"/>
      <c r="ABB261" s="17"/>
      <c r="ABC261" s="17"/>
      <c r="ABD261" s="17"/>
      <c r="ABE261" s="17"/>
      <c r="ABF261" s="17"/>
      <c r="ABG261" s="17"/>
      <c r="ABH261" s="17"/>
      <c r="ABI261" s="17"/>
      <c r="ABJ261" s="17"/>
      <c r="ABK261" s="17"/>
      <c r="ABL261" s="17"/>
      <c r="ABM261" s="17"/>
      <c r="ABN261" s="17"/>
      <c r="ABO261" s="17"/>
      <c r="ABP261" s="17"/>
      <c r="ABQ261" s="17"/>
      <c r="ABR261" s="17"/>
      <c r="ABS261" s="17"/>
      <c r="ABT261" s="17"/>
      <c r="ABU261" s="17"/>
      <c r="ABV261" s="17"/>
      <c r="ABW261" s="17"/>
      <c r="ABX261" s="17"/>
      <c r="ABY261" s="17"/>
      <c r="ABZ261" s="17"/>
      <c r="ACA261" s="17"/>
      <c r="ACB261" s="17"/>
      <c r="ACC261" s="17"/>
      <c r="ACD261" s="17"/>
      <c r="ACE261" s="17"/>
      <c r="ACF261" s="17"/>
      <c r="ACG261" s="17"/>
      <c r="ACH261" s="17"/>
      <c r="ACI261" s="17"/>
      <c r="ACJ261" s="17"/>
      <c r="ACK261" s="17"/>
      <c r="ACL261" s="17"/>
      <c r="ACM261" s="17"/>
      <c r="ACN261" s="17"/>
      <c r="ACO261" s="17"/>
      <c r="ACP261" s="17"/>
      <c r="ACQ261" s="17"/>
      <c r="ACR261" s="17"/>
      <c r="ACS261" s="17"/>
      <c r="ACT261" s="17"/>
      <c r="ACU261" s="17"/>
      <c r="ACV261" s="17"/>
      <c r="ACW261" s="17"/>
      <c r="ACX261" s="17"/>
      <c r="ACY261" s="17"/>
      <c r="ACZ261" s="17"/>
      <c r="ADA261" s="17"/>
      <c r="ADB261" s="17"/>
      <c r="ADC261" s="17"/>
      <c r="ADD261" s="17"/>
      <c r="ADE261" s="17"/>
      <c r="ADF261" s="17"/>
      <c r="ADG261" s="17"/>
      <c r="ADH261" s="17"/>
      <c r="ADI261" s="14" t="s">
        <v>3454</v>
      </c>
      <c r="ADJ261" s="14" t="s">
        <v>4672</v>
      </c>
      <c r="ADK261" s="14" t="s">
        <v>2944</v>
      </c>
      <c r="ADL261" s="16">
        <v>30.0</v>
      </c>
      <c r="ADM261" s="14" t="s">
        <v>4673</v>
      </c>
      <c r="ADO261" s="17"/>
      <c r="ADP261" s="17"/>
      <c r="ADQ261" s="17"/>
      <c r="ADR261" s="17"/>
      <c r="ADS261" s="17"/>
      <c r="ADT261" s="17"/>
      <c r="ADU261" s="17"/>
      <c r="ADV261" s="17"/>
      <c r="ADW261" s="17"/>
      <c r="ADX261" s="17"/>
      <c r="ADY261" s="17"/>
      <c r="ADZ261" s="17"/>
      <c r="AEA261" s="17"/>
      <c r="AEB261" s="17"/>
      <c r="AEC261" s="17"/>
      <c r="AED261" s="17"/>
      <c r="AEE261" s="17"/>
      <c r="AEF261" s="17"/>
      <c r="AEG261" s="17"/>
      <c r="AEH261" s="17"/>
      <c r="AEI261" s="17"/>
      <c r="AEJ261" s="17"/>
      <c r="AEK261" s="17"/>
      <c r="AEL261" s="17"/>
      <c r="AEM261" s="17"/>
      <c r="AEN261" s="17"/>
      <c r="AEO261" s="17"/>
      <c r="AEP261" s="17"/>
      <c r="AEQ261" s="17"/>
      <c r="AER261" s="17"/>
      <c r="AES261" s="17"/>
      <c r="AET261" s="17"/>
      <c r="AEU261" s="17"/>
      <c r="AEV261" s="17"/>
      <c r="AEW261" s="17"/>
      <c r="AEX261" s="17"/>
      <c r="AEY261" s="17"/>
      <c r="AEZ261" s="17"/>
      <c r="AFA261" s="17"/>
      <c r="AFB261" s="17"/>
      <c r="AFC261" s="17"/>
      <c r="AFD261" s="17"/>
      <c r="AFE261" s="17"/>
      <c r="AFF261" s="17"/>
      <c r="AFG261" s="17"/>
      <c r="AFH261" s="17"/>
      <c r="AFI261" s="17"/>
      <c r="AFJ261" s="17"/>
      <c r="AFK261" s="17"/>
      <c r="AFL261" s="17"/>
      <c r="AFM261" s="17"/>
      <c r="AFN261" s="17"/>
      <c r="AFO261" s="17"/>
      <c r="AFP261" s="17"/>
      <c r="AFQ261" s="17"/>
      <c r="AFR261" s="17"/>
      <c r="AFS261" s="17"/>
      <c r="AFT261" s="17"/>
      <c r="AFU261" s="17"/>
      <c r="AFV261" s="17"/>
      <c r="AFW261" s="17"/>
      <c r="AFX261" s="17"/>
      <c r="AFY261" s="17"/>
      <c r="AFZ261" s="17"/>
      <c r="AGA261" s="17"/>
      <c r="AGB261" s="17"/>
      <c r="AGC261" s="17"/>
      <c r="AGD261" s="17"/>
      <c r="AGE261" s="17"/>
      <c r="AGF261" s="17"/>
      <c r="AGG261" s="17"/>
      <c r="AGH261" s="17"/>
      <c r="AGI261" s="17"/>
      <c r="AGJ261" s="17"/>
      <c r="AGK261" s="17"/>
      <c r="AGL261" s="17"/>
      <c r="AGM261" s="17"/>
      <c r="AGN261" s="17"/>
      <c r="AGO261" s="17"/>
      <c r="AGP261" s="17"/>
      <c r="AGQ261" s="17"/>
      <c r="AGR261" s="17"/>
      <c r="AGS261" s="17"/>
      <c r="AGT261" s="17"/>
      <c r="AGU261" s="17"/>
      <c r="AGV261" s="17"/>
      <c r="AGW261" s="17"/>
      <c r="AGX261" s="17"/>
      <c r="AGY261" s="17"/>
      <c r="AGZ261" s="17"/>
      <c r="AHA261" s="17"/>
      <c r="AHB261" s="17"/>
      <c r="AHC261" s="17"/>
      <c r="AHD261" s="17"/>
      <c r="AHE261" s="17"/>
      <c r="AHF261" s="17"/>
      <c r="AHG261" s="17"/>
      <c r="AHH261" s="17"/>
      <c r="AHI261" s="17"/>
      <c r="AHJ261" s="17"/>
      <c r="AHK261" s="17"/>
      <c r="AHL261" s="17"/>
      <c r="AHM261" s="17"/>
      <c r="AHN261" s="17"/>
      <c r="AHO261" s="17"/>
      <c r="AHP261" s="17"/>
      <c r="AHQ261" s="17"/>
      <c r="AHR261" s="17"/>
      <c r="AHS261" s="17"/>
      <c r="AHT261" s="17"/>
      <c r="AHU261" s="17"/>
      <c r="AHV261" s="17"/>
      <c r="AHW261" s="17"/>
      <c r="AHX261" s="17"/>
      <c r="AHY261" s="17"/>
      <c r="AHZ261" s="17"/>
      <c r="AIA261" s="17"/>
      <c r="AIB261" s="17"/>
      <c r="AIC261" s="17"/>
      <c r="AID261" s="17"/>
      <c r="AIE261" s="17"/>
      <c r="AIF261" s="17"/>
      <c r="AIG261" s="17"/>
      <c r="AIH261" s="17"/>
      <c r="AII261" s="17"/>
      <c r="AIJ261" s="17"/>
      <c r="AIK261" s="17"/>
      <c r="AIL261" s="17"/>
      <c r="AIM261" s="17"/>
      <c r="AIN261" s="17"/>
      <c r="AIO261" s="17"/>
      <c r="AIP261" s="17"/>
      <c r="AIQ261" s="17"/>
      <c r="AIR261" s="17"/>
      <c r="AIS261" s="17"/>
      <c r="AIT261" s="17"/>
      <c r="AIU261" s="17"/>
      <c r="AIV261" s="17"/>
      <c r="AIW261" s="17"/>
      <c r="AIX261" s="17"/>
      <c r="AIY261" s="17"/>
      <c r="AIZ261" s="17"/>
      <c r="AJA261" s="17"/>
      <c r="AJB261" s="17"/>
      <c r="AJC261" s="17"/>
      <c r="AJD261" s="17"/>
      <c r="AJE261" s="17"/>
      <c r="AJF261" s="17"/>
      <c r="AJG261" s="17"/>
      <c r="AJH261" s="17"/>
      <c r="AJI261" s="17"/>
      <c r="AJJ261" s="17"/>
      <c r="AJK261" s="17"/>
      <c r="AJL261" s="17"/>
      <c r="AJM261" s="17"/>
      <c r="AJN261" s="17"/>
      <c r="AJO261" s="17"/>
      <c r="AJP261" s="17"/>
      <c r="AJQ261" s="17"/>
      <c r="AJR261" s="17"/>
      <c r="AJS261" s="17"/>
      <c r="AJT261" s="17"/>
      <c r="AJU261" s="17"/>
      <c r="AJV261" s="17"/>
      <c r="AJW261" s="17"/>
      <c r="AJX261" s="17"/>
      <c r="AJY261" s="17"/>
      <c r="AJZ261" s="17"/>
      <c r="AKA261" s="17"/>
      <c r="AKB261" s="17"/>
      <c r="AKC261" s="17"/>
      <c r="AKD261" s="17"/>
      <c r="AKE261" s="17"/>
      <c r="AKF261" s="17"/>
      <c r="AKG261" s="17"/>
      <c r="AKH261" s="17"/>
      <c r="AKI261" s="17"/>
      <c r="AKJ261" s="17"/>
      <c r="AKK261" s="17"/>
      <c r="AKL261" s="17"/>
      <c r="AKM261" s="17"/>
      <c r="AKN261" s="17"/>
      <c r="AKO261" s="17"/>
      <c r="AKP261" s="17"/>
      <c r="AKQ261" s="17"/>
      <c r="AKR261" s="17"/>
      <c r="AKS261" s="17"/>
      <c r="AKT261" s="17"/>
      <c r="AKU261" s="17"/>
      <c r="AKV261" s="17"/>
      <c r="AKW261" s="17"/>
      <c r="AKX261" s="17"/>
      <c r="AKY261" s="17"/>
      <c r="AKZ261" s="17"/>
      <c r="ALA261" s="17"/>
      <c r="ALB261" s="17"/>
      <c r="ALC261" s="17"/>
      <c r="ALD261" s="17"/>
      <c r="ALE261" s="17"/>
      <c r="ALF261" s="17"/>
      <c r="ALG261" s="17"/>
      <c r="ALH261" s="17"/>
      <c r="ALI261" s="17"/>
      <c r="ALJ261" s="17"/>
      <c r="ALK261" s="17"/>
      <c r="ALL261" s="17"/>
      <c r="ALM261" s="17"/>
      <c r="ALN261" s="17"/>
      <c r="ALO261" s="17"/>
      <c r="ALP261" s="17"/>
      <c r="ALQ261" s="17"/>
      <c r="ALR261" s="17"/>
      <c r="ALS261" s="17"/>
      <c r="ALT261" s="17"/>
      <c r="ALU261" s="17"/>
      <c r="ALV261" s="17"/>
      <c r="ALW261" s="17"/>
      <c r="ALX261" s="17"/>
      <c r="ALY261" s="17"/>
      <c r="ALZ261" s="17"/>
      <c r="AMA261" s="17"/>
      <c r="AMB261" s="17"/>
      <c r="AMC261" s="17"/>
      <c r="AMD261" s="17"/>
      <c r="AME261" s="17"/>
      <c r="AMF261" s="17"/>
      <c r="AMG261" s="17"/>
      <c r="AMH261" s="17"/>
      <c r="AMI261" s="17"/>
      <c r="AMJ261" s="17"/>
      <c r="AMK261" s="17"/>
      <c r="AML261" s="17"/>
      <c r="AMM261" s="17"/>
      <c r="AMN261" s="17"/>
      <c r="AMO261" s="17"/>
      <c r="AMP261" s="17"/>
      <c r="AMQ261" s="17"/>
      <c r="AMR261" s="17"/>
      <c r="AMS261" s="17"/>
      <c r="AMT261" s="17"/>
      <c r="AMU261" s="17"/>
      <c r="AMV261" s="17"/>
      <c r="AMW261" s="17"/>
      <c r="AMX261" s="17"/>
      <c r="AMY261" s="17"/>
      <c r="AMZ261" s="17"/>
      <c r="ANA261" s="17"/>
      <c r="ANB261" s="17"/>
      <c r="ANC261" s="17"/>
      <c r="AND261" s="17"/>
      <c r="ANE261" s="17"/>
      <c r="ANF261" s="17"/>
      <c r="ANG261" s="17"/>
      <c r="ANH261" s="17"/>
      <c r="ANI261" s="17"/>
      <c r="ANJ261" s="17"/>
      <c r="ANK261" s="17"/>
      <c r="ANL261" s="17"/>
      <c r="ANM261" s="17"/>
      <c r="ANN261" s="17"/>
      <c r="ANO261" s="17"/>
      <c r="ANP261" s="17"/>
      <c r="ANQ261" s="17"/>
      <c r="ANR261" s="17"/>
      <c r="ANS261" s="17"/>
      <c r="ANT261" s="17"/>
      <c r="ANU261" s="17"/>
      <c r="ANV261" s="17"/>
      <c r="ANW261" s="17"/>
      <c r="ANX261" s="17"/>
      <c r="ANY261" s="17"/>
      <c r="ANZ261" s="17"/>
      <c r="AOA261" s="17"/>
      <c r="AOB261" s="17"/>
      <c r="AOC261" s="17"/>
      <c r="AOD261" s="17"/>
      <c r="AOE261" s="17"/>
      <c r="AOF261" s="17"/>
      <c r="AOG261" s="17"/>
      <c r="AOH261" s="17"/>
      <c r="AOI261" s="17"/>
      <c r="AOJ261" s="17"/>
      <c r="AOK261" s="17"/>
      <c r="AOL261" s="17"/>
      <c r="AOM261" s="17"/>
      <c r="AON261" s="17"/>
      <c r="AOO261" s="17"/>
      <c r="AOP261" s="17"/>
      <c r="AOQ261" s="17"/>
      <c r="AOR261" s="17"/>
      <c r="AOS261" s="17"/>
      <c r="AOT261" s="17"/>
      <c r="AOU261" s="17"/>
      <c r="AOV261" s="17"/>
      <c r="AOW261" s="17"/>
      <c r="AOX261" s="17"/>
      <c r="AOY261" s="17"/>
      <c r="AOZ261" s="17"/>
      <c r="APA261" s="17"/>
      <c r="APB261" s="17"/>
      <c r="APC261" s="17"/>
      <c r="APD261" s="17"/>
      <c r="APE261" s="17"/>
      <c r="APF261" s="17"/>
      <c r="APG261" s="17"/>
      <c r="APH261" s="17"/>
      <c r="API261" s="17"/>
      <c r="APJ261" s="17"/>
      <c r="APK261" s="17"/>
      <c r="APL261" s="17"/>
      <c r="APM261" s="17"/>
      <c r="APN261" s="17"/>
      <c r="APO261" s="17"/>
      <c r="APP261" s="17"/>
      <c r="APQ261" s="17"/>
      <c r="APR261" s="17"/>
      <c r="APS261" s="17"/>
      <c r="APT261" s="17"/>
      <c r="APU261" s="17"/>
      <c r="APV261" s="17"/>
      <c r="APW261" s="17"/>
      <c r="APX261" s="17"/>
      <c r="APY261" s="17"/>
      <c r="APZ261" s="17"/>
      <c r="AQA261" s="17"/>
      <c r="AQB261" s="17"/>
      <c r="AQC261" s="17"/>
      <c r="AQD261" s="17"/>
      <c r="AQE261" s="17"/>
      <c r="AQF261" s="17"/>
      <c r="AQG261" s="17"/>
      <c r="AQH261" s="17"/>
      <c r="AQI261" s="17"/>
      <c r="AQJ261" s="17"/>
      <c r="AQK261" s="17"/>
      <c r="AQL261" s="17"/>
      <c r="AQM261" s="17"/>
      <c r="AQN261" s="17"/>
      <c r="AQO261" s="17"/>
      <c r="AQP261" s="17"/>
      <c r="AQQ261" s="17"/>
      <c r="AQR261" s="17"/>
      <c r="AQS261" s="17"/>
      <c r="AQT261" s="17"/>
      <c r="AQU261" s="17"/>
      <c r="AQV261" s="17"/>
      <c r="AQW261" s="17"/>
      <c r="AQX261" s="17"/>
      <c r="AQY261" s="17"/>
      <c r="AQZ261" s="17"/>
      <c r="ARA261" s="17"/>
      <c r="ARB261" s="17"/>
      <c r="ARC261" s="17"/>
      <c r="ARD261" s="17"/>
      <c r="ARE261" s="17"/>
      <c r="ARF261" s="17"/>
      <c r="ARG261" s="17"/>
      <c r="ARH261" s="17"/>
      <c r="ARI261" s="17"/>
      <c r="ARJ261" s="17"/>
      <c r="ARK261" s="17"/>
      <c r="ARL261" s="17"/>
      <c r="ARM261" s="17"/>
      <c r="ARN261" s="17"/>
      <c r="ARO261" s="17"/>
      <c r="ARP261" s="17"/>
      <c r="ARQ261" s="17"/>
      <c r="ARR261" s="17"/>
      <c r="ARS261" s="17"/>
      <c r="ART261" s="17"/>
      <c r="ARU261" s="17"/>
      <c r="ARV261" s="17"/>
      <c r="ARW261" s="17"/>
      <c r="ARX261" s="17"/>
      <c r="ARY261" s="17"/>
      <c r="ARZ261" s="17"/>
      <c r="ASA261" s="17"/>
      <c r="ASB261" s="17"/>
      <c r="ASC261" s="17"/>
      <c r="ASD261" s="17"/>
      <c r="ASE261" s="17"/>
      <c r="ASF261" s="17"/>
      <c r="ASG261" s="17"/>
      <c r="ASH261" s="17"/>
      <c r="ASI261" s="17"/>
      <c r="ASJ261" s="17"/>
      <c r="ASK261" s="17"/>
      <c r="ASL261" s="17"/>
      <c r="ASM261" s="17"/>
      <c r="ASN261" s="17"/>
      <c r="ASO261" s="17"/>
      <c r="ASP261" s="17"/>
      <c r="ASQ261" s="17"/>
      <c r="ASR261" s="17"/>
      <c r="ASS261" s="17"/>
      <c r="AST261" s="17"/>
      <c r="ASU261" s="17"/>
      <c r="ASV261" s="17"/>
      <c r="ASW261" s="17"/>
      <c r="ASX261" s="17"/>
      <c r="ASY261" s="17"/>
      <c r="ASZ261" s="17"/>
      <c r="ATA261" s="17"/>
      <c r="ATB261" s="17"/>
      <c r="ATC261" s="17"/>
      <c r="ATD261" s="17"/>
      <c r="ATE261" s="17"/>
      <c r="ATF261" s="17"/>
      <c r="ATG261" s="17"/>
      <c r="ATH261" s="17"/>
      <c r="ATI261" s="17"/>
      <c r="ATJ261" s="17"/>
      <c r="ATK261" s="17"/>
      <c r="ATL261" s="17"/>
      <c r="ATM261" s="17"/>
      <c r="ATN261" s="17"/>
      <c r="ATO261" s="17"/>
      <c r="ATP261" s="17"/>
      <c r="ATQ261" s="17"/>
      <c r="ATR261" s="17"/>
      <c r="ATS261" s="17"/>
      <c r="ATT261" s="17"/>
      <c r="ATU261" s="17"/>
      <c r="ATV261" s="17"/>
      <c r="ATW261" s="17"/>
      <c r="ATX261" s="17"/>
      <c r="ATY261" s="17"/>
      <c r="ATZ261" s="17"/>
      <c r="AUA261" s="17"/>
      <c r="AUB261" s="17"/>
      <c r="AUC261" s="17"/>
      <c r="AUD261" s="17"/>
      <c r="AUE261" s="17"/>
      <c r="AUF261" s="17"/>
      <c r="AUG261" s="17"/>
      <c r="AUH261" s="17"/>
      <c r="AUI261" s="17"/>
      <c r="AUJ261" s="17"/>
      <c r="AUK261" s="17"/>
      <c r="AUL261" s="17"/>
      <c r="AUM261" s="17"/>
      <c r="AUN261" s="17"/>
      <c r="AUO261" s="17"/>
      <c r="AUP261" s="17"/>
      <c r="AUQ261" s="17"/>
      <c r="AUR261" s="17"/>
      <c r="AUS261" s="17"/>
      <c r="AUT261" s="17"/>
      <c r="AUU261" s="17"/>
      <c r="AUV261" s="17"/>
      <c r="AUW261" s="17"/>
      <c r="AUX261" s="17"/>
      <c r="AUY261" s="17"/>
      <c r="AUZ261" s="17"/>
      <c r="AVA261" s="17"/>
      <c r="AVB261" s="17"/>
      <c r="AVC261" s="17"/>
      <c r="AVD261" s="17"/>
      <c r="AVE261" s="17"/>
      <c r="AVF261" s="17"/>
      <c r="AVG261" s="17"/>
      <c r="AVH261" s="17"/>
      <c r="AVI261" s="17"/>
      <c r="AVJ261" s="17"/>
      <c r="AVK261" s="17"/>
      <c r="AVL261" s="17"/>
      <c r="AVM261" s="17"/>
      <c r="AVN261" s="17"/>
      <c r="AVO261" s="17"/>
      <c r="AVP261" s="17"/>
      <c r="AVQ261" s="17"/>
      <c r="AVR261" s="17"/>
      <c r="AVS261" s="17"/>
      <c r="AVT261" s="17"/>
      <c r="AVU261" s="17"/>
      <c r="AVV261" s="17"/>
      <c r="AVW261" s="17"/>
      <c r="AVX261" s="17"/>
      <c r="AVY261" s="17"/>
      <c r="AVZ261" s="17"/>
      <c r="AWA261" s="17"/>
      <c r="AWB261" s="17"/>
      <c r="AWC261" s="17"/>
      <c r="AWD261" s="17"/>
      <c r="AWE261" s="17"/>
      <c r="AWF261" s="17"/>
      <c r="AWG261" s="17"/>
      <c r="AWH261" s="17"/>
      <c r="AWI261" s="17"/>
      <c r="AWJ261" s="17"/>
      <c r="AWK261" s="17"/>
      <c r="AWL261" s="17"/>
      <c r="AWM261" s="17"/>
      <c r="AWN261" s="17"/>
      <c r="AWO261" s="17"/>
      <c r="AWP261" s="17"/>
      <c r="AWQ261" s="17"/>
      <c r="AWR261" s="17"/>
      <c r="AWS261" s="17"/>
      <c r="AWT261" s="17"/>
      <c r="AWU261" s="17"/>
      <c r="AWV261" s="17"/>
      <c r="AWW261" s="17"/>
      <c r="AWX261" s="17"/>
      <c r="AWY261" s="17"/>
      <c r="AWZ261" s="17"/>
      <c r="AXA261" s="17"/>
      <c r="AXB261" s="17"/>
      <c r="AXC261" s="17"/>
      <c r="AXD261" s="17"/>
      <c r="AXE261" s="17"/>
      <c r="AXF261" s="17"/>
      <c r="AXG261" s="17"/>
      <c r="AXH261" s="17"/>
      <c r="AXI261" s="17"/>
      <c r="AXJ261" s="17"/>
      <c r="AXK261" s="17"/>
      <c r="AXL261" s="17"/>
      <c r="AXM261" s="17"/>
      <c r="AXN261" s="17"/>
      <c r="AXO261" s="17"/>
      <c r="AXP261" s="17"/>
      <c r="AXQ261" s="17"/>
      <c r="AXR261" s="17"/>
      <c r="AXS261" s="17"/>
      <c r="AXT261" s="17"/>
      <c r="AXU261" s="17"/>
      <c r="AXV261" s="17"/>
      <c r="AXW261" s="17"/>
      <c r="AXX261" s="17"/>
      <c r="AXY261" s="17"/>
      <c r="AXZ261" s="17"/>
      <c r="AYA261" s="17"/>
      <c r="AYB261" s="17"/>
      <c r="AYC261" s="17"/>
      <c r="AYD261" s="17"/>
      <c r="AYE261" s="17"/>
      <c r="AYF261" s="17"/>
      <c r="AYG261" s="17"/>
      <c r="AYH261" s="17"/>
      <c r="AYI261" s="17"/>
      <c r="AYJ261" s="17"/>
      <c r="AYK261" s="17"/>
      <c r="AYL261" s="17"/>
      <c r="AYM261" s="17"/>
      <c r="AYN261" s="17"/>
      <c r="AYO261" s="17"/>
      <c r="AYP261" s="17"/>
      <c r="AYQ261" s="17"/>
      <c r="AYR261" s="17"/>
      <c r="AYS261" s="17"/>
      <c r="AYT261" s="17"/>
      <c r="AYU261" s="17"/>
      <c r="AYV261" s="17"/>
      <c r="AYW261" s="17"/>
      <c r="AYX261" s="17"/>
      <c r="AYY261" s="17"/>
      <c r="AYZ261" s="17"/>
      <c r="AZA261" s="17"/>
      <c r="AZB261" s="17"/>
      <c r="AZC261" s="17"/>
      <c r="AZD261" s="17"/>
      <c r="AZE261" s="17"/>
      <c r="AZF261" s="17"/>
      <c r="AZG261" s="17"/>
      <c r="AZH261" s="17"/>
      <c r="AZI261" s="17"/>
      <c r="AZJ261" s="17"/>
      <c r="AZK261" s="17"/>
      <c r="AZL261" s="17"/>
      <c r="AZM261" s="17"/>
      <c r="AZN261" s="17"/>
      <c r="AZO261" s="17"/>
      <c r="AZP261" s="17"/>
      <c r="AZQ261" s="17"/>
      <c r="AZR261" s="17"/>
      <c r="AZS261" s="17"/>
      <c r="AZT261" s="17"/>
      <c r="AZU261" s="17"/>
      <c r="AZV261" s="17"/>
      <c r="AZW261" s="17"/>
      <c r="AZX261" s="17"/>
      <c r="AZY261" s="17"/>
      <c r="AZZ261" s="17"/>
      <c r="BAA261" s="17"/>
      <c r="BAB261" s="17"/>
      <c r="BAC261" s="17"/>
      <c r="BAD261" s="17"/>
      <c r="BAE261" s="17"/>
      <c r="BAF261" s="17"/>
      <c r="BAG261" s="17"/>
      <c r="BAH261" s="17"/>
      <c r="BAI261" s="17"/>
      <c r="BAJ261" s="17"/>
      <c r="BAK261" s="17"/>
      <c r="BAL261" s="17"/>
      <c r="BAM261" s="17"/>
      <c r="BAN261" s="17"/>
      <c r="BAO261" s="17"/>
      <c r="BAP261" s="17"/>
      <c r="BAQ261" s="17"/>
      <c r="BAR261" s="17"/>
      <c r="BAS261" s="17"/>
      <c r="BAT261" s="17"/>
      <c r="BAU261" s="17"/>
      <c r="BAV261" s="17"/>
      <c r="BAW261" s="17"/>
      <c r="BAX261" s="17"/>
      <c r="BAY261" s="17"/>
      <c r="BAZ261" s="17"/>
      <c r="BBA261" s="17"/>
      <c r="BBB261" s="17"/>
      <c r="BBC261" s="17"/>
      <c r="BBD261" s="17"/>
      <c r="BBE261" s="17"/>
      <c r="BBF261" s="17"/>
      <c r="BBG261" s="17"/>
      <c r="BBH261" s="17"/>
      <c r="BBI261" s="17"/>
      <c r="BBJ261" s="17"/>
      <c r="BBK261" s="17"/>
      <c r="BBL261" s="17"/>
      <c r="BBM261" s="17"/>
      <c r="BBN261" s="17"/>
      <c r="BBO261" s="17"/>
      <c r="BBP261" s="17"/>
      <c r="BBQ261" s="17"/>
      <c r="BBR261" s="17"/>
      <c r="BBS261" s="17"/>
      <c r="BBT261" s="17"/>
      <c r="BBU261" s="17"/>
      <c r="BBV261" s="17"/>
      <c r="BBW261" s="17"/>
      <c r="BBX261" s="17"/>
      <c r="BBY261" s="17"/>
      <c r="BBZ261" s="17"/>
      <c r="BCA261" s="17"/>
      <c r="BCB261" s="17"/>
      <c r="BCC261" s="17"/>
      <c r="BCD261" s="17"/>
      <c r="BCE261" s="17"/>
      <c r="BCF261" s="17"/>
      <c r="BCG261" s="17"/>
      <c r="BCH261" s="17"/>
      <c r="BCI261" s="17"/>
      <c r="BCJ261" s="17"/>
      <c r="BCK261" s="17"/>
      <c r="BCL261" s="17"/>
      <c r="BCM261" s="17"/>
      <c r="BCN261" s="17"/>
      <c r="BCO261" s="17"/>
      <c r="BCP261" s="17"/>
      <c r="BCQ261" s="17"/>
      <c r="BCR261" s="17"/>
      <c r="BCS261" s="17"/>
      <c r="BCT261" s="17"/>
      <c r="BCU261" s="17"/>
      <c r="BCV261" s="17"/>
      <c r="BCW261" s="17"/>
      <c r="BCX261" s="17"/>
      <c r="BCY261" s="17"/>
      <c r="BCZ261" s="17"/>
      <c r="BDA261" s="17"/>
      <c r="BDB261" s="17"/>
      <c r="BDC261" s="17"/>
      <c r="BDD261" s="17"/>
      <c r="BDE261" s="17"/>
      <c r="BDF261" s="17"/>
      <c r="BDG261" s="17"/>
      <c r="BDH261" s="17"/>
      <c r="BDI261" s="17"/>
      <c r="BDJ261" s="17"/>
      <c r="BDK261" s="17"/>
      <c r="BDL261" s="17"/>
      <c r="BDM261" s="17"/>
      <c r="BDN261" s="17"/>
      <c r="BDO261" s="17"/>
      <c r="BDP261" s="17"/>
      <c r="BDQ261" s="17"/>
      <c r="BDR261" s="17"/>
      <c r="BDS261" s="17"/>
      <c r="BDT261" s="17"/>
      <c r="BDU261" s="17"/>
      <c r="BDV261" s="17"/>
      <c r="BDW261" s="17"/>
      <c r="BDX261" s="17"/>
      <c r="BDY261" s="17"/>
      <c r="BDZ261" s="17"/>
      <c r="BEA261" s="17"/>
      <c r="BEB261" s="17"/>
      <c r="BEC261" s="17"/>
      <c r="BED261" s="17"/>
      <c r="BEE261" s="17"/>
      <c r="BEF261" s="17"/>
      <c r="BEG261" s="17"/>
      <c r="BEH261" s="17"/>
      <c r="BEI261" s="17"/>
      <c r="BEJ261" s="17"/>
      <c r="BEK261" s="17"/>
      <c r="BEL261" s="17"/>
      <c r="BEM261" s="17"/>
      <c r="BEN261" s="17"/>
      <c r="BEO261" s="17"/>
      <c r="BEP261" s="17"/>
      <c r="BEQ261" s="17"/>
      <c r="BER261" s="17"/>
      <c r="BES261" s="17"/>
      <c r="BET261" s="17"/>
      <c r="BEU261" s="17"/>
      <c r="BEV261" s="17"/>
      <c r="BEW261" s="17"/>
      <c r="BEX261" s="17"/>
      <c r="BEY261" s="17"/>
      <c r="BEZ261" s="17"/>
      <c r="BFA261" s="17"/>
      <c r="BFB261" s="17"/>
      <c r="BFC261" s="17"/>
      <c r="BFD261" s="17"/>
      <c r="BFE261" s="17"/>
      <c r="BFF261" s="17"/>
      <c r="BFG261" s="17"/>
      <c r="BFH261" s="17"/>
      <c r="BFI261" s="17"/>
      <c r="BFJ261" s="17"/>
      <c r="BFK261" s="17"/>
      <c r="BFL261" s="17"/>
      <c r="BFM261" s="17"/>
      <c r="BFN261" s="17"/>
      <c r="BFO261" s="17"/>
      <c r="BFP261" s="17"/>
      <c r="BFQ261" s="17"/>
      <c r="BFR261" s="17"/>
      <c r="BFS261" s="17"/>
      <c r="BFT261" s="17"/>
      <c r="BFU261" s="17"/>
      <c r="BFV261" s="17"/>
      <c r="BFW261" s="17"/>
      <c r="BFX261" s="17"/>
      <c r="BFY261" s="17"/>
      <c r="BFZ261" s="17"/>
      <c r="BGA261" s="17"/>
      <c r="BGB261" s="17"/>
      <c r="BGC261" s="17"/>
      <c r="BGD261" s="17"/>
      <c r="BGE261" s="17"/>
      <c r="BGF261" s="17"/>
      <c r="BGG261" s="17"/>
      <c r="BGH261" s="17"/>
      <c r="BGI261" s="17"/>
      <c r="BGJ261" s="17"/>
      <c r="BGK261" s="17"/>
      <c r="BGL261" s="17"/>
      <c r="BGM261" s="17"/>
      <c r="BGN261" s="17"/>
      <c r="BGO261" s="17"/>
      <c r="BGP261" s="17"/>
      <c r="BGQ261" s="17"/>
      <c r="BGR261" s="17"/>
      <c r="BGS261" s="17"/>
      <c r="BGT261" s="17"/>
      <c r="BGU261" s="17"/>
      <c r="BGV261" s="17"/>
      <c r="BGW261" s="17"/>
      <c r="BGX261" s="17"/>
      <c r="BGY261" s="17"/>
      <c r="BGZ261" s="17"/>
      <c r="BHA261" s="17"/>
      <c r="BHB261" s="17"/>
      <c r="BHC261" s="17"/>
      <c r="BHD261" s="17"/>
      <c r="BHE261" s="17"/>
      <c r="BHF261" s="17"/>
      <c r="BHG261" s="17"/>
      <c r="BHH261" s="17"/>
      <c r="BHI261" s="17"/>
      <c r="BHJ261" s="17"/>
      <c r="BHK261" s="17"/>
      <c r="BHL261" s="17"/>
      <c r="BHM261" s="17"/>
      <c r="BHN261" s="17"/>
      <c r="BHO261" s="17"/>
      <c r="BHP261" s="17"/>
      <c r="BHQ261" s="17"/>
      <c r="BHR261" s="17"/>
      <c r="BHS261" s="17"/>
      <c r="BHT261" s="17"/>
      <c r="BHU261" s="17"/>
      <c r="BHV261" s="17"/>
      <c r="BHW261" s="17"/>
      <c r="BHX261" s="17"/>
      <c r="BHY261" s="17"/>
      <c r="BHZ261" s="17"/>
      <c r="BIA261" s="17"/>
      <c r="BIB261" s="17"/>
      <c r="BIC261" s="17"/>
      <c r="BID261" s="17"/>
      <c r="BIE261" s="17"/>
      <c r="BIF261" s="17"/>
      <c r="BIG261" s="17"/>
      <c r="BIH261" s="17"/>
      <c r="BII261" s="17"/>
      <c r="BIJ261" s="17"/>
      <c r="BIK261" s="17"/>
      <c r="BIL261" s="17"/>
      <c r="BIM261" s="17"/>
      <c r="BIN261" s="17"/>
      <c r="BIO261" s="17"/>
      <c r="BIP261" s="17"/>
      <c r="BIQ261" s="17"/>
      <c r="BIR261" s="17"/>
      <c r="BIS261" s="17"/>
      <c r="BIT261" s="17"/>
      <c r="BIU261" s="17"/>
      <c r="BIV261" s="17"/>
      <c r="BIW261" s="17"/>
      <c r="BIX261" s="17"/>
      <c r="BIY261" s="17"/>
      <c r="BIZ261" s="17"/>
      <c r="BJA261" s="17"/>
      <c r="BJB261" s="17"/>
      <c r="BJC261" s="17"/>
      <c r="BJD261" s="17"/>
      <c r="BJE261" s="17"/>
      <c r="BJF261" s="17"/>
      <c r="BJG261" s="17"/>
      <c r="BJH261" s="17"/>
      <c r="BJI261" s="17"/>
      <c r="BJJ261" s="17"/>
      <c r="BJK261" s="17"/>
      <c r="BJL261" s="17"/>
      <c r="BJM261" s="17"/>
      <c r="BJN261" s="17"/>
      <c r="BJO261" s="17"/>
      <c r="BJP261" s="17"/>
      <c r="BJQ261" s="17"/>
      <c r="BJR261" s="17"/>
      <c r="BJS261" s="17"/>
      <c r="BJT261" s="17"/>
      <c r="BJU261" s="17"/>
      <c r="BJV261" s="17"/>
      <c r="BJW261" s="17"/>
      <c r="BJX261" s="17"/>
      <c r="BJY261" s="17"/>
      <c r="BJZ261" s="17"/>
      <c r="BKA261" s="17"/>
      <c r="BKB261" s="17"/>
      <c r="BKC261" s="17"/>
      <c r="BKD261" s="17"/>
      <c r="BKE261" s="17"/>
      <c r="BKF261" s="17"/>
      <c r="BKG261" s="17"/>
      <c r="BKH261" s="17"/>
      <c r="BKI261" s="17"/>
      <c r="BKJ261" s="17"/>
      <c r="BKK261" s="17"/>
      <c r="BKL261" s="17"/>
      <c r="BKM261" s="17"/>
      <c r="BKN261" s="17"/>
      <c r="BKO261" s="17"/>
      <c r="BKP261" s="17"/>
      <c r="BKQ261" s="17"/>
      <c r="BKR261" s="17"/>
      <c r="BKS261" s="17"/>
      <c r="BKT261" s="17"/>
      <c r="BKU261" s="17"/>
      <c r="BKV261" s="17"/>
      <c r="BKW261" s="17"/>
      <c r="BKX261" s="17"/>
      <c r="BKY261" s="17"/>
      <c r="BKZ261" s="17"/>
      <c r="BLA261" s="17"/>
      <c r="BLB261" s="17"/>
      <c r="BLC261" s="17"/>
      <c r="BLD261" s="17"/>
      <c r="BLE261" s="17"/>
      <c r="BLF261" s="17"/>
      <c r="BLG261" s="17"/>
      <c r="BLH261" s="17"/>
      <c r="BLI261" s="17"/>
      <c r="BLJ261" s="17"/>
      <c r="BLK261" s="17"/>
      <c r="BLL261" s="17"/>
      <c r="BLM261" s="17"/>
      <c r="BLN261" s="17"/>
      <c r="BLO261" s="17"/>
      <c r="BLP261" s="17"/>
      <c r="BLQ261" s="17"/>
      <c r="BLR261" s="17"/>
      <c r="BLS261" s="17"/>
      <c r="BLT261" s="17"/>
      <c r="BLU261" s="17"/>
      <c r="BLV261" s="17"/>
      <c r="BLW261" s="17"/>
      <c r="BLX261" s="17"/>
      <c r="BLY261" s="17"/>
      <c r="BLZ261" s="17"/>
      <c r="BMA261" s="17"/>
      <c r="BMB261" s="17"/>
      <c r="BMC261" s="17"/>
      <c r="BMD261" s="17"/>
      <c r="BME261" s="17"/>
      <c r="BMF261" s="17"/>
      <c r="BMG261" s="17"/>
      <c r="BMH261" s="17"/>
      <c r="BMI261" s="17"/>
      <c r="BMJ261" s="17"/>
      <c r="BMK261" s="17"/>
      <c r="BML261" s="17"/>
      <c r="BMM261" s="17"/>
      <c r="BMN261" s="17"/>
      <c r="BMO261" s="17"/>
      <c r="BMP261" s="17"/>
      <c r="BMQ261" s="17"/>
      <c r="BMR261" s="17"/>
      <c r="BMS261" s="17"/>
      <c r="BMT261" s="17"/>
      <c r="BMU261" s="17"/>
      <c r="BMV261" s="17"/>
      <c r="BMW261" s="17"/>
      <c r="BMX261" s="17"/>
      <c r="BMY261" s="17"/>
      <c r="BMZ261" s="17"/>
      <c r="BNA261" s="17"/>
      <c r="BNB261" s="17"/>
      <c r="BNC261" s="17"/>
      <c r="BND261" s="17"/>
      <c r="BNE261" s="17"/>
      <c r="BNF261" s="17"/>
      <c r="BNG261" s="17"/>
      <c r="BNH261" s="17"/>
      <c r="BNI261" s="17"/>
      <c r="BNJ261" s="17"/>
      <c r="BNK261" s="17"/>
      <c r="BNL261" s="17"/>
      <c r="BNM261" s="17"/>
      <c r="BNN261" s="17"/>
      <c r="BNO261" s="17"/>
      <c r="BNP261" s="17"/>
      <c r="BNQ261" s="17"/>
      <c r="BNR261" s="17"/>
      <c r="BNS261" s="17"/>
      <c r="BNT261" s="17"/>
      <c r="BNU261" s="17"/>
      <c r="BNV261" s="17"/>
      <c r="BNW261" s="17"/>
      <c r="BNX261" s="17"/>
      <c r="BNY261" s="17"/>
      <c r="BNZ261" s="17"/>
      <c r="BOA261" s="17"/>
      <c r="BOB261" s="17"/>
      <c r="BOC261" s="17"/>
      <c r="BOD261" s="17"/>
      <c r="BOE261" s="17"/>
      <c r="BOF261" s="17"/>
      <c r="BOG261" s="17"/>
      <c r="BOH261" s="17"/>
      <c r="BOI261" s="17"/>
      <c r="BOJ261" s="17"/>
      <c r="BOK261" s="17"/>
      <c r="BOL261" s="17"/>
      <c r="BOM261" s="17"/>
      <c r="BON261" s="17"/>
      <c r="BOO261" s="17"/>
      <c r="BOP261" s="17"/>
      <c r="BOQ261" s="17"/>
      <c r="BOR261" s="17"/>
      <c r="BOS261" s="17"/>
      <c r="BOT261" s="17"/>
      <c r="BOU261" s="17"/>
      <c r="BOV261" s="17"/>
      <c r="BOW261" s="17"/>
      <c r="BOX261" s="17"/>
      <c r="BOY261" s="17"/>
      <c r="BOZ261" s="17"/>
      <c r="BPA261" s="17"/>
      <c r="BPB261" s="17"/>
      <c r="BPC261" s="17"/>
      <c r="BPD261" s="17"/>
      <c r="BPE261" s="17"/>
      <c r="BPF261" s="17"/>
      <c r="BPG261" s="17"/>
      <c r="BPH261" s="17"/>
      <c r="BPI261" s="17"/>
      <c r="BPJ261" s="17"/>
      <c r="BPK261" s="17"/>
      <c r="BPL261" s="17"/>
      <c r="BPM261" s="17"/>
      <c r="BPN261" s="17"/>
      <c r="BPO261" s="17"/>
      <c r="BPP261" s="17"/>
      <c r="BPQ261" s="17"/>
      <c r="BPR261" s="17"/>
      <c r="BPS261" s="17"/>
      <c r="BPT261" s="17"/>
      <c r="BPU261" s="17"/>
      <c r="BPV261" s="17"/>
      <c r="BPW261" s="17"/>
      <c r="BPX261" s="17"/>
      <c r="BPY261" s="17"/>
      <c r="BPZ261" s="17"/>
      <c r="BQA261" s="17"/>
      <c r="BQB261" s="17"/>
      <c r="BQC261" s="17"/>
      <c r="BQD261" s="17"/>
      <c r="BQE261" s="17"/>
      <c r="BQF261" s="17"/>
      <c r="BQG261" s="17"/>
      <c r="BQH261" s="17"/>
      <c r="BQI261" s="17"/>
      <c r="BQJ261" s="17"/>
      <c r="BQK261" s="17"/>
      <c r="BQL261" s="17"/>
      <c r="BQM261" s="17"/>
      <c r="BQN261" s="17"/>
      <c r="BQO261" s="17"/>
      <c r="BQP261" s="17"/>
      <c r="BQQ261" s="17"/>
      <c r="BQR261" s="17"/>
      <c r="BQS261" s="17"/>
      <c r="BQT261" s="17"/>
      <c r="BQU261" s="17"/>
      <c r="BQV261" s="17"/>
      <c r="BQW261" s="17"/>
      <c r="BQX261" s="17"/>
      <c r="BQY261" s="17"/>
      <c r="BQZ261" s="17"/>
      <c r="BRA261" s="17"/>
      <c r="BRB261" s="17"/>
      <c r="BRC261" s="17"/>
      <c r="BRD261" s="17"/>
      <c r="BRE261" s="17"/>
      <c r="BRF261" s="17"/>
      <c r="BRG261" s="17"/>
      <c r="BRH261" s="17"/>
      <c r="BRI261" s="17"/>
      <c r="BRJ261" s="17"/>
      <c r="BRK261" s="17"/>
      <c r="BRL261" s="17"/>
      <c r="BRM261" s="17"/>
      <c r="BRN261" s="17"/>
      <c r="BRO261" s="17"/>
      <c r="BRP261" s="17"/>
      <c r="BRQ261" s="17"/>
      <c r="BRR261" s="17"/>
      <c r="BRS261" s="17"/>
      <c r="BRT261" s="17"/>
      <c r="BRU261" s="17"/>
      <c r="BRV261" s="17"/>
      <c r="BRW261" s="17"/>
      <c r="BRX261" s="17"/>
      <c r="BRY261" s="17"/>
      <c r="BRZ261" s="17"/>
      <c r="BSA261" s="17"/>
      <c r="BSB261" s="17"/>
      <c r="BSC261" s="17"/>
      <c r="BSD261" s="17"/>
      <c r="BSE261" s="17"/>
      <c r="BSF261" s="17"/>
      <c r="BSG261" s="17"/>
      <c r="BSH261" s="17"/>
      <c r="BSI261" s="17"/>
      <c r="BSJ261" s="17"/>
      <c r="BSK261" s="17"/>
      <c r="BSL261" s="17"/>
      <c r="BSM261" s="17"/>
      <c r="BSN261" s="17"/>
      <c r="BSO261" s="17"/>
      <c r="BSP261" s="17"/>
      <c r="BSQ261" s="17"/>
      <c r="BSR261" s="17"/>
      <c r="BSS261" s="17"/>
      <c r="BST261" s="17"/>
      <c r="BSU261" s="17"/>
      <c r="BSV261" s="17"/>
      <c r="BSW261" s="17"/>
      <c r="BSX261" s="17"/>
      <c r="BSY261" s="17"/>
      <c r="BSZ261" s="17"/>
      <c r="BTA261" s="17"/>
      <c r="BTB261" s="17"/>
      <c r="BTC261" s="17"/>
      <c r="BTD261" s="17"/>
      <c r="BTE261" s="17"/>
      <c r="BTF261" s="17"/>
      <c r="BTG261" s="17"/>
      <c r="BTH261" s="17"/>
      <c r="BTI261" s="17"/>
      <c r="BTJ261" s="17"/>
      <c r="BTK261" s="17"/>
      <c r="BTL261" s="17"/>
      <c r="BTM261" s="17"/>
      <c r="BTN261" s="17"/>
      <c r="BTO261" s="17"/>
      <c r="BTP261" s="17"/>
      <c r="BTQ261" s="17"/>
      <c r="BTR261" s="17"/>
      <c r="BTS261" s="17"/>
      <c r="BTT261" s="17"/>
      <c r="BTU261" s="17"/>
      <c r="BTV261" s="17"/>
      <c r="BTW261" s="17"/>
      <c r="BTX261" s="17"/>
      <c r="BTY261" s="17"/>
      <c r="BTZ261" s="17"/>
      <c r="BUA261" s="17"/>
      <c r="BUB261" s="17"/>
      <c r="BUC261" s="17"/>
      <c r="BUD261" s="17"/>
      <c r="BUE261" s="17"/>
      <c r="BUF261" s="17"/>
      <c r="BUG261" s="17"/>
      <c r="BUH261" s="17"/>
      <c r="BUI261" s="17"/>
      <c r="BUJ261" s="17"/>
      <c r="BUK261" s="17"/>
      <c r="BUL261" s="17"/>
      <c r="BUM261" s="17"/>
      <c r="BUN261" s="17"/>
      <c r="BUO261" s="17"/>
      <c r="BUP261" s="17"/>
      <c r="BUQ261" s="17"/>
      <c r="BUR261" s="17"/>
      <c r="BUS261" s="17"/>
      <c r="BUT261" s="17"/>
      <c r="BUU261" s="17"/>
      <c r="BUV261" s="17"/>
      <c r="BUW261" s="17"/>
      <c r="BUX261" s="17"/>
      <c r="BUY261" s="17"/>
      <c r="BUZ261" s="17"/>
      <c r="BVA261" s="17"/>
      <c r="BVB261" s="17"/>
      <c r="BVC261" s="17"/>
      <c r="BVD261" s="17"/>
      <c r="BVE261" s="17"/>
      <c r="BVF261" s="17"/>
      <c r="BVG261" s="17"/>
      <c r="BVH261" s="17"/>
      <c r="BVI261" s="17"/>
      <c r="BVJ261" s="17"/>
      <c r="BVK261" s="17"/>
      <c r="BVL261" s="17"/>
      <c r="BVM261" s="17"/>
      <c r="BVN261" s="17"/>
      <c r="BVO261" s="17"/>
      <c r="BVP261" s="17"/>
      <c r="BVQ261" s="17"/>
      <c r="BVR261" s="17"/>
      <c r="BVS261" s="17"/>
      <c r="BVT261" s="17"/>
      <c r="BVU261" s="17"/>
      <c r="BVV261" s="17"/>
      <c r="BVW261" s="17"/>
      <c r="BVX261" s="17"/>
      <c r="BVY261" s="17"/>
      <c r="BVZ261" s="17"/>
      <c r="BWA261" s="17"/>
      <c r="BWB261" s="17"/>
      <c r="BWC261" s="17"/>
      <c r="BWD261" s="17"/>
      <c r="BWE261" s="17"/>
      <c r="BWF261" s="17"/>
      <c r="BWG261" s="17"/>
      <c r="BWH261" s="17"/>
      <c r="BWI261" s="17"/>
      <c r="BWJ261" s="17"/>
      <c r="BWK261" s="17"/>
      <c r="BWL261" s="17"/>
      <c r="BWM261" s="17"/>
      <c r="BWN261" s="17"/>
      <c r="BWO261" s="17"/>
      <c r="BWP261" s="17"/>
      <c r="BWQ261" s="17"/>
      <c r="BWR261" s="17"/>
      <c r="BWS261" s="17"/>
      <c r="BWT261" s="17"/>
      <c r="BWU261" s="17"/>
      <c r="BWV261" s="17"/>
      <c r="BWW261" s="17"/>
      <c r="BWX261" s="17"/>
      <c r="BWY261" s="17"/>
      <c r="BWZ261" s="17"/>
      <c r="BXA261" s="17"/>
      <c r="BXB261" s="17"/>
      <c r="BXC261" s="17"/>
      <c r="BXD261" s="17"/>
      <c r="BXE261" s="17"/>
      <c r="BXF261" s="17"/>
      <c r="BXG261" s="17"/>
      <c r="BXH261" s="17"/>
      <c r="BXI261" s="17"/>
      <c r="BXJ261" s="17"/>
      <c r="BXK261" s="17"/>
      <c r="BXL261" s="17"/>
      <c r="BXM261" s="17"/>
      <c r="BXN261" s="17"/>
      <c r="BXO261" s="17"/>
      <c r="BXP261" s="17"/>
      <c r="BXQ261" s="17"/>
      <c r="BXR261" s="17"/>
      <c r="BXS261" s="17"/>
      <c r="BXT261" s="17"/>
      <c r="BXU261" s="17"/>
      <c r="BXV261" s="17"/>
      <c r="BXW261" s="17"/>
      <c r="BXX261" s="17"/>
      <c r="BXY261" s="17"/>
      <c r="BXZ261" s="17"/>
      <c r="BYA261" s="17"/>
      <c r="BYB261" s="17"/>
      <c r="BYC261" s="17"/>
      <c r="BYD261" s="17"/>
      <c r="BYE261" s="17"/>
      <c r="BYF261" s="17"/>
      <c r="BYG261" s="17"/>
      <c r="BYH261" s="17"/>
      <c r="BYI261" s="17"/>
      <c r="BYJ261" s="17"/>
      <c r="BYK261" s="17"/>
      <c r="BYL261" s="17"/>
      <c r="BYM261" s="17"/>
      <c r="BYN261" s="17"/>
      <c r="BYO261" s="17"/>
      <c r="BYP261" s="17"/>
      <c r="BYQ261" s="17"/>
      <c r="BYR261" s="17"/>
      <c r="BYS261" s="17"/>
      <c r="BYT261" s="17"/>
      <c r="BYU261" s="17"/>
      <c r="BYV261" s="17"/>
      <c r="BYW261" s="17"/>
      <c r="BYX261" s="17"/>
      <c r="BYY261" s="17"/>
      <c r="BYZ261" s="17"/>
      <c r="BZA261" s="17"/>
      <c r="BZB261" s="17"/>
      <c r="BZC261" s="17"/>
      <c r="BZD261" s="17"/>
      <c r="BZE261" s="17"/>
      <c r="BZF261" s="17"/>
      <c r="BZG261" s="17"/>
      <c r="BZH261" s="17"/>
      <c r="BZI261" s="17"/>
      <c r="BZJ261" s="17"/>
      <c r="BZK261" s="17"/>
      <c r="BZL261" s="17"/>
      <c r="BZM261" s="17"/>
      <c r="BZN261" s="17"/>
      <c r="BZO261" s="17"/>
      <c r="BZP261" s="17"/>
      <c r="BZQ261" s="17"/>
      <c r="BZR261" s="17"/>
      <c r="BZS261" s="17"/>
      <c r="BZT261" s="17"/>
      <c r="BZU261" s="17"/>
      <c r="BZV261" s="17"/>
      <c r="BZW261" s="17"/>
      <c r="BZX261" s="17"/>
      <c r="BZY261" s="17"/>
      <c r="BZZ261" s="17"/>
      <c r="CAA261" s="17"/>
      <c r="CAB261" s="17"/>
      <c r="CAC261" s="17"/>
      <c r="CAD261" s="17"/>
      <c r="CAE261" s="17"/>
      <c r="CAF261" s="17"/>
      <c r="CAG261" s="17"/>
      <c r="CAH261" s="17"/>
      <c r="CAI261" s="17"/>
      <c r="CAJ261" s="17"/>
      <c r="CAK261" s="17"/>
      <c r="CAL261" s="17"/>
      <c r="CAM261" s="17"/>
      <c r="CAN261" s="17"/>
      <c r="CAO261" s="17"/>
      <c r="CAP261" s="17"/>
      <c r="CAQ261" s="17"/>
      <c r="CAR261" s="17"/>
      <c r="CAS261" s="17"/>
      <c r="CAT261" s="17"/>
      <c r="CAU261" s="17"/>
      <c r="CAV261" s="17"/>
      <c r="CAW261" s="17"/>
      <c r="CAX261" s="17"/>
      <c r="CAY261" s="17"/>
      <c r="CAZ261" s="17"/>
      <c r="CBA261" s="17"/>
      <c r="CBB261" s="17"/>
      <c r="CBC261" s="17"/>
      <c r="CBD261" s="17"/>
      <c r="CBE261" s="17"/>
      <c r="CBF261" s="17"/>
      <c r="CBG261" s="17"/>
      <c r="CBH261" s="17"/>
      <c r="CBI261" s="17"/>
      <c r="CBJ261" s="17"/>
      <c r="CBK261" s="17"/>
      <c r="CBL261" s="17"/>
      <c r="CBM261" s="17"/>
      <c r="CBN261" s="17"/>
      <c r="CBO261" s="17"/>
      <c r="CBP261" s="17"/>
      <c r="CBQ261" s="17"/>
      <c r="CBR261" s="17"/>
      <c r="CBS261" s="17"/>
      <c r="CBT261" s="17"/>
      <c r="CBU261" s="17"/>
      <c r="CBV261" s="17"/>
      <c r="CBW261" s="17"/>
      <c r="CBX261" s="17"/>
      <c r="CBY261" s="17"/>
      <c r="CBZ261" s="17"/>
      <c r="CCA261" s="17"/>
      <c r="CCB261" s="17"/>
      <c r="CCC261" s="17"/>
      <c r="CCD261" s="17"/>
      <c r="CCE261" s="17"/>
      <c r="CCF261" s="17"/>
      <c r="CCG261" s="17"/>
      <c r="CCH261" s="17"/>
      <c r="CCI261" s="17"/>
      <c r="CCJ261" s="17"/>
      <c r="CCK261" s="17"/>
      <c r="CCL261" s="17"/>
      <c r="CCM261" s="17"/>
      <c r="CCN261" s="17"/>
      <c r="CCO261" s="17"/>
      <c r="CCP261" s="17"/>
      <c r="CCQ261" s="17"/>
      <c r="CCR261" s="17"/>
      <c r="CCS261" s="17"/>
      <c r="CCT261" s="17"/>
      <c r="CCU261" s="17"/>
      <c r="CCV261" s="17"/>
      <c r="CCW261" s="17"/>
      <c r="CCX261" s="17"/>
      <c r="CCY261" s="17"/>
      <c r="CCZ261" s="17"/>
      <c r="CDA261" s="17"/>
      <c r="CDB261" s="17"/>
      <c r="CDC261" s="17"/>
      <c r="CDD261" s="17"/>
      <c r="CDE261" s="17"/>
      <c r="CDF261" s="17"/>
      <c r="CDG261" s="17"/>
      <c r="CDH261" s="17"/>
      <c r="CDI261" s="17"/>
      <c r="CDJ261" s="17"/>
      <c r="CDK261" s="17"/>
      <c r="CDL261" s="17"/>
      <c r="CDM261" s="17"/>
      <c r="CDN261" s="17"/>
      <c r="CDO261" s="17"/>
      <c r="CDP261" s="17"/>
      <c r="CDQ261" s="17"/>
      <c r="CDR261" s="17"/>
      <c r="CDS261" s="17"/>
      <c r="CDT261" s="17"/>
      <c r="CDU261" s="17"/>
    </row>
    <row r="262">
      <c r="A262" s="14" t="s">
        <v>4666</v>
      </c>
      <c r="B262" s="14" t="s">
        <v>4687</v>
      </c>
      <c r="C262" s="14" t="s">
        <v>2933</v>
      </c>
      <c r="D262" s="14" t="s">
        <v>2934</v>
      </c>
      <c r="E262" s="14" t="s">
        <v>4688</v>
      </c>
      <c r="F262" s="14" t="s">
        <v>2835</v>
      </c>
      <c r="I262" s="14" t="s">
        <v>4689</v>
      </c>
      <c r="J262" s="14" t="s">
        <v>2618</v>
      </c>
      <c r="K262" s="14" t="s">
        <v>2619</v>
      </c>
      <c r="L262" s="17"/>
      <c r="M262" s="17"/>
      <c r="N262" s="14" t="s">
        <v>21</v>
      </c>
      <c r="O262" s="14" t="s">
        <v>21</v>
      </c>
      <c r="P262" s="14" t="s">
        <v>21</v>
      </c>
      <c r="Q262" s="16">
        <v>11.0</v>
      </c>
      <c r="R262" s="16">
        <v>4112654.0</v>
      </c>
      <c r="S262" s="16">
        <v>4112654.0</v>
      </c>
      <c r="T262" s="14" t="s">
        <v>2631</v>
      </c>
      <c r="U262" s="14" t="s">
        <v>2630</v>
      </c>
      <c r="V262" s="14" t="s">
        <v>4690</v>
      </c>
      <c r="W262" s="14" t="s">
        <v>4691</v>
      </c>
      <c r="Z262" s="17"/>
      <c r="AA262" s="17"/>
      <c r="AB262" s="17"/>
      <c r="AC262" s="17"/>
      <c r="AD262" s="16">
        <v>125.0</v>
      </c>
      <c r="AE262" s="22">
        <v>45638.0</v>
      </c>
      <c r="AF262" s="17"/>
      <c r="AG262" s="17"/>
      <c r="AH262" s="17"/>
      <c r="AI262" s="17"/>
      <c r="AJ262" s="17"/>
      <c r="AK262" s="17"/>
      <c r="AL262" s="16">
        <v>83.0</v>
      </c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4" t="s">
        <v>2941</v>
      </c>
      <c r="BB262" s="17"/>
      <c r="BC262" s="17"/>
      <c r="BD262" s="17"/>
      <c r="BE262" s="17"/>
      <c r="BF262" s="17"/>
      <c r="BG262" s="16">
        <v>1.0</v>
      </c>
      <c r="BH262" s="17"/>
      <c r="BI262" s="14" t="s">
        <v>2565</v>
      </c>
      <c r="BJ262" s="14" t="s">
        <v>2566</v>
      </c>
      <c r="BK262" s="17"/>
      <c r="BL262" s="17"/>
      <c r="BM262" s="16">
        <v>4.13333333</v>
      </c>
      <c r="BN262" s="17"/>
      <c r="BO262" s="14" t="s">
        <v>4692</v>
      </c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  <c r="KL262" s="17"/>
      <c r="KM262" s="17"/>
      <c r="KN262" s="17"/>
      <c r="KO262" s="17"/>
      <c r="KP262" s="17"/>
      <c r="KQ262" s="17"/>
      <c r="KR262" s="17"/>
      <c r="KS262" s="17"/>
      <c r="KT262" s="17"/>
      <c r="KU262" s="17"/>
      <c r="KV262" s="17"/>
      <c r="KW262" s="17"/>
      <c r="KX262" s="17"/>
      <c r="KY262" s="17"/>
      <c r="KZ262" s="17"/>
      <c r="LA262" s="17"/>
      <c r="LB262" s="17"/>
      <c r="LC262" s="17"/>
      <c r="LD262" s="17"/>
      <c r="LE262" s="17"/>
      <c r="LF262" s="17"/>
      <c r="LG262" s="17"/>
      <c r="LH262" s="17"/>
      <c r="LI262" s="17"/>
      <c r="LJ262" s="17"/>
      <c r="LK262" s="17"/>
      <c r="LL262" s="17"/>
      <c r="LM262" s="17"/>
      <c r="LN262" s="17"/>
      <c r="LO262" s="17"/>
      <c r="LP262" s="17"/>
      <c r="LQ262" s="17"/>
      <c r="LR262" s="17"/>
      <c r="LS262" s="17"/>
      <c r="LT262" s="17"/>
      <c r="LU262" s="17"/>
      <c r="LV262" s="17"/>
      <c r="LW262" s="17"/>
      <c r="LX262" s="17"/>
      <c r="LY262" s="17"/>
      <c r="LZ262" s="17"/>
      <c r="MA262" s="17"/>
      <c r="MB262" s="17"/>
      <c r="MC262" s="17"/>
      <c r="MD262" s="17"/>
      <c r="ME262" s="17"/>
      <c r="MF262" s="17"/>
      <c r="MG262" s="17"/>
      <c r="MH262" s="17"/>
      <c r="MI262" s="17"/>
      <c r="MJ262" s="17"/>
      <c r="MK262" s="17"/>
      <c r="ML262" s="17"/>
      <c r="MM262" s="17"/>
      <c r="MN262" s="17"/>
      <c r="MO262" s="17"/>
      <c r="MP262" s="17"/>
      <c r="MQ262" s="17"/>
      <c r="MR262" s="17"/>
      <c r="MS262" s="17"/>
      <c r="MT262" s="17"/>
      <c r="MU262" s="17"/>
      <c r="MV262" s="17"/>
      <c r="MW262" s="17"/>
      <c r="MX262" s="17"/>
      <c r="MY262" s="17"/>
      <c r="MZ262" s="17"/>
      <c r="NA262" s="17"/>
      <c r="NB262" s="17"/>
      <c r="NC262" s="17"/>
      <c r="ND262" s="17"/>
      <c r="NE262" s="17"/>
      <c r="NF262" s="17"/>
      <c r="NG262" s="17"/>
      <c r="NH262" s="17"/>
      <c r="NI262" s="17"/>
      <c r="NJ262" s="17"/>
      <c r="NK262" s="17"/>
      <c r="NL262" s="17"/>
      <c r="NM262" s="17"/>
      <c r="NN262" s="17"/>
      <c r="NO262" s="17"/>
      <c r="NP262" s="17"/>
      <c r="NQ262" s="17"/>
      <c r="NR262" s="17"/>
      <c r="NS262" s="17"/>
      <c r="NT262" s="17"/>
      <c r="NU262" s="17"/>
      <c r="NV262" s="17"/>
      <c r="NW262" s="17"/>
      <c r="NX262" s="17"/>
      <c r="NY262" s="17"/>
      <c r="NZ262" s="17"/>
      <c r="OA262" s="17"/>
      <c r="OB262" s="17"/>
      <c r="OC262" s="17"/>
      <c r="OD262" s="17"/>
      <c r="OE262" s="17"/>
      <c r="OF262" s="17"/>
      <c r="OG262" s="17"/>
      <c r="OH262" s="17"/>
      <c r="OI262" s="17"/>
      <c r="OJ262" s="17"/>
      <c r="OK262" s="17"/>
      <c r="OL262" s="17"/>
      <c r="OM262" s="17"/>
      <c r="ON262" s="17"/>
      <c r="OO262" s="17"/>
      <c r="OP262" s="17"/>
      <c r="OQ262" s="17"/>
      <c r="OR262" s="17"/>
      <c r="OS262" s="17"/>
      <c r="OT262" s="17"/>
      <c r="OU262" s="17"/>
      <c r="OV262" s="17"/>
      <c r="OW262" s="17"/>
      <c r="OX262" s="17"/>
      <c r="OY262" s="17"/>
      <c r="OZ262" s="17"/>
      <c r="PA262" s="17"/>
      <c r="PB262" s="17"/>
      <c r="PC262" s="17"/>
      <c r="PD262" s="17"/>
      <c r="PE262" s="17"/>
      <c r="PF262" s="17"/>
      <c r="PG262" s="17"/>
      <c r="PH262" s="17"/>
      <c r="PI262" s="17"/>
      <c r="PJ262" s="17"/>
      <c r="PK262" s="17"/>
      <c r="PL262" s="17"/>
      <c r="PM262" s="17"/>
      <c r="PN262" s="17"/>
      <c r="PO262" s="17"/>
      <c r="PP262" s="17"/>
      <c r="PQ262" s="17"/>
      <c r="PR262" s="17"/>
      <c r="PS262" s="17"/>
      <c r="PT262" s="17"/>
      <c r="PU262" s="17"/>
      <c r="PV262" s="17"/>
      <c r="PW262" s="17"/>
      <c r="PX262" s="17"/>
      <c r="PY262" s="17"/>
      <c r="PZ262" s="17"/>
      <c r="QA262" s="17"/>
      <c r="QB262" s="17"/>
      <c r="QC262" s="17"/>
      <c r="QD262" s="17"/>
      <c r="QE262" s="17"/>
      <c r="QF262" s="17"/>
      <c r="QG262" s="17"/>
      <c r="QH262" s="17"/>
      <c r="QI262" s="17"/>
      <c r="QJ262" s="17"/>
      <c r="QK262" s="17"/>
      <c r="QL262" s="17"/>
      <c r="QM262" s="17"/>
      <c r="QN262" s="17"/>
      <c r="QO262" s="17"/>
      <c r="QP262" s="17"/>
      <c r="QQ262" s="17"/>
      <c r="QR262" s="17"/>
      <c r="QS262" s="17"/>
      <c r="QT262" s="17"/>
      <c r="QU262" s="17"/>
      <c r="QV262" s="17"/>
      <c r="QW262" s="17"/>
      <c r="QX262" s="17"/>
      <c r="QY262" s="17"/>
      <c r="QZ262" s="17"/>
      <c r="RA262" s="17"/>
      <c r="RB262" s="17"/>
      <c r="RC262" s="17"/>
      <c r="RD262" s="17"/>
      <c r="RE262" s="17"/>
      <c r="RF262" s="17"/>
      <c r="RG262" s="17"/>
      <c r="RH262" s="17"/>
      <c r="RI262" s="17"/>
      <c r="RJ262" s="17"/>
      <c r="RK262" s="17"/>
      <c r="RL262" s="17"/>
      <c r="RM262" s="17"/>
      <c r="RN262" s="17"/>
      <c r="RO262" s="17"/>
      <c r="RP262" s="17"/>
      <c r="RQ262" s="17"/>
      <c r="RR262" s="17"/>
      <c r="RS262" s="17"/>
      <c r="RT262" s="17"/>
      <c r="RU262" s="17"/>
      <c r="RV262" s="17"/>
      <c r="RW262" s="17"/>
      <c r="RX262" s="17"/>
      <c r="RY262" s="17"/>
      <c r="RZ262" s="17"/>
      <c r="SA262" s="17"/>
      <c r="SB262" s="17"/>
      <c r="SC262" s="17"/>
      <c r="SD262" s="17"/>
      <c r="SE262" s="17"/>
      <c r="SF262" s="17"/>
      <c r="SG262" s="17"/>
      <c r="SH262" s="17"/>
      <c r="SI262" s="17"/>
      <c r="SJ262" s="17"/>
      <c r="SK262" s="17"/>
      <c r="SL262" s="17"/>
      <c r="SM262" s="17"/>
      <c r="SN262" s="17"/>
      <c r="SO262" s="17"/>
      <c r="SP262" s="17"/>
      <c r="SQ262" s="17"/>
      <c r="SR262" s="17"/>
      <c r="SS262" s="17"/>
      <c r="ST262" s="17"/>
      <c r="SU262" s="17"/>
      <c r="SV262" s="17"/>
      <c r="SW262" s="17"/>
      <c r="SX262" s="17"/>
      <c r="SY262" s="17"/>
      <c r="SZ262" s="17"/>
      <c r="TA262" s="17"/>
      <c r="TB262" s="17"/>
      <c r="TC262" s="17"/>
      <c r="TD262" s="17"/>
      <c r="TE262" s="17"/>
      <c r="TF262" s="17"/>
      <c r="TG262" s="17"/>
      <c r="TH262" s="17"/>
      <c r="TI262" s="17"/>
      <c r="TJ262" s="17"/>
      <c r="TK262" s="17"/>
      <c r="TL262" s="17"/>
      <c r="TM262" s="17"/>
      <c r="TN262" s="17"/>
      <c r="TO262" s="17"/>
      <c r="TP262" s="17"/>
      <c r="TQ262" s="17"/>
      <c r="TR262" s="17"/>
      <c r="TS262" s="17"/>
      <c r="TT262" s="17"/>
      <c r="TU262" s="17"/>
      <c r="TV262" s="17"/>
      <c r="TW262" s="17"/>
      <c r="TX262" s="17"/>
      <c r="TY262" s="17"/>
      <c r="TZ262" s="17"/>
      <c r="UA262" s="17"/>
      <c r="UB262" s="17"/>
      <c r="UC262" s="17"/>
      <c r="UD262" s="17"/>
      <c r="UE262" s="17"/>
      <c r="UF262" s="17"/>
      <c r="UG262" s="17"/>
      <c r="UH262" s="17"/>
      <c r="UI262" s="17"/>
      <c r="UJ262" s="17"/>
      <c r="UK262" s="17"/>
      <c r="UL262" s="17"/>
      <c r="UM262" s="17"/>
      <c r="UN262" s="17"/>
      <c r="UO262" s="17"/>
      <c r="UP262" s="17"/>
      <c r="UQ262" s="17"/>
      <c r="UR262" s="17"/>
      <c r="US262" s="17"/>
      <c r="UT262" s="17"/>
      <c r="UU262" s="17"/>
      <c r="UV262" s="17"/>
      <c r="UW262" s="17"/>
      <c r="UX262" s="17"/>
      <c r="UY262" s="17"/>
      <c r="UZ262" s="17"/>
      <c r="VA262" s="17"/>
      <c r="VB262" s="17"/>
      <c r="VC262" s="17"/>
      <c r="VD262" s="17"/>
      <c r="VE262" s="17"/>
      <c r="VF262" s="17"/>
      <c r="VG262" s="17"/>
      <c r="VH262" s="17"/>
      <c r="VI262" s="17"/>
      <c r="VJ262" s="17"/>
      <c r="VK262" s="17"/>
      <c r="VL262" s="17"/>
      <c r="VM262" s="17"/>
      <c r="VN262" s="17"/>
      <c r="VO262" s="17"/>
      <c r="VP262" s="17"/>
      <c r="VQ262" s="17"/>
      <c r="VR262" s="17"/>
      <c r="VS262" s="17"/>
      <c r="VT262" s="17"/>
      <c r="VU262" s="17"/>
      <c r="VV262" s="17"/>
      <c r="VW262" s="17"/>
      <c r="VX262" s="17"/>
      <c r="VY262" s="17"/>
      <c r="VZ262" s="17"/>
      <c r="WA262" s="17"/>
      <c r="WB262" s="17"/>
      <c r="WC262" s="17"/>
      <c r="WD262" s="17"/>
      <c r="WE262" s="17"/>
      <c r="WF262" s="17"/>
      <c r="WG262" s="17"/>
      <c r="WH262" s="17"/>
      <c r="WI262" s="17"/>
      <c r="WJ262" s="17"/>
      <c r="WK262" s="17"/>
      <c r="WL262" s="17"/>
      <c r="WM262" s="17"/>
      <c r="WN262" s="17"/>
      <c r="WO262" s="17"/>
      <c r="WP262" s="17"/>
      <c r="WQ262" s="17"/>
      <c r="WR262" s="17"/>
      <c r="WS262" s="17"/>
      <c r="WT262" s="17"/>
      <c r="WU262" s="17"/>
      <c r="WV262" s="17"/>
      <c r="WW262" s="17"/>
      <c r="WX262" s="17"/>
      <c r="WY262" s="17"/>
      <c r="WZ262" s="17"/>
      <c r="XA262" s="17"/>
      <c r="XB262" s="17"/>
      <c r="XC262" s="17"/>
      <c r="XD262" s="17"/>
      <c r="XE262" s="17"/>
      <c r="XF262" s="17"/>
      <c r="XG262" s="17"/>
      <c r="XH262" s="17"/>
      <c r="XI262" s="17"/>
      <c r="XJ262" s="17"/>
      <c r="XK262" s="17"/>
      <c r="XL262" s="17"/>
      <c r="XM262" s="17"/>
      <c r="XN262" s="17"/>
      <c r="XO262" s="17"/>
      <c r="XP262" s="17"/>
      <c r="XQ262" s="17"/>
      <c r="XR262" s="17"/>
      <c r="XS262" s="17"/>
      <c r="XT262" s="17"/>
      <c r="XU262" s="17"/>
      <c r="XV262" s="17"/>
      <c r="XW262" s="17"/>
      <c r="XX262" s="17"/>
      <c r="XY262" s="17"/>
      <c r="XZ262" s="17"/>
      <c r="YA262" s="17"/>
      <c r="YB262" s="17"/>
      <c r="YC262" s="17"/>
      <c r="YD262" s="17"/>
      <c r="YE262" s="17"/>
      <c r="YF262" s="17"/>
      <c r="YG262" s="17"/>
      <c r="YH262" s="17"/>
      <c r="YI262" s="17"/>
      <c r="YJ262" s="17"/>
      <c r="YK262" s="17"/>
      <c r="YL262" s="17"/>
      <c r="YM262" s="17"/>
      <c r="YN262" s="17"/>
      <c r="YO262" s="17"/>
      <c r="YP262" s="17"/>
      <c r="YQ262" s="17"/>
      <c r="YR262" s="17"/>
      <c r="YS262" s="17"/>
      <c r="YT262" s="17"/>
      <c r="YU262" s="17"/>
      <c r="YV262" s="17"/>
      <c r="YW262" s="17"/>
      <c r="YX262" s="17"/>
      <c r="YY262" s="17"/>
      <c r="YZ262" s="17"/>
      <c r="ZA262" s="17"/>
      <c r="ZB262" s="17"/>
      <c r="ZC262" s="17"/>
      <c r="ZD262" s="17"/>
      <c r="ZE262" s="17"/>
      <c r="ZF262" s="17"/>
      <c r="ZG262" s="17"/>
      <c r="ZH262" s="17"/>
      <c r="ZI262" s="17"/>
      <c r="ZJ262" s="17"/>
      <c r="ZK262" s="17"/>
      <c r="ZL262" s="17"/>
      <c r="ZM262" s="17"/>
      <c r="ZN262" s="17"/>
      <c r="ZO262" s="17"/>
      <c r="ZP262" s="17"/>
      <c r="ZQ262" s="17"/>
      <c r="ZR262" s="17"/>
      <c r="ZS262" s="17"/>
      <c r="ZT262" s="17"/>
      <c r="ZU262" s="17"/>
      <c r="ZV262" s="17"/>
      <c r="ZW262" s="17"/>
      <c r="ZX262" s="17"/>
      <c r="ZY262" s="17"/>
      <c r="ZZ262" s="17"/>
      <c r="AAA262" s="17"/>
      <c r="AAB262" s="17"/>
      <c r="AAC262" s="17"/>
      <c r="AAD262" s="17"/>
      <c r="AAE262" s="17"/>
      <c r="AAF262" s="17"/>
      <c r="AAG262" s="17"/>
      <c r="AAH262" s="17"/>
      <c r="AAI262" s="17"/>
      <c r="AAJ262" s="17"/>
      <c r="AAK262" s="17"/>
      <c r="AAL262" s="17"/>
      <c r="AAM262" s="17"/>
      <c r="AAN262" s="17"/>
      <c r="AAO262" s="17"/>
      <c r="AAP262" s="17"/>
      <c r="AAQ262" s="17"/>
      <c r="AAR262" s="17"/>
      <c r="AAS262" s="17"/>
      <c r="AAT262" s="17"/>
      <c r="AAU262" s="17"/>
      <c r="AAV262" s="17"/>
      <c r="AAW262" s="17"/>
      <c r="AAX262" s="17"/>
      <c r="AAY262" s="17"/>
      <c r="AAZ262" s="17"/>
      <c r="ABA262" s="17"/>
      <c r="ABB262" s="17"/>
      <c r="ABC262" s="17"/>
      <c r="ABD262" s="17"/>
      <c r="ABE262" s="17"/>
      <c r="ABF262" s="17"/>
      <c r="ABG262" s="17"/>
      <c r="ABH262" s="17"/>
      <c r="ABI262" s="17"/>
      <c r="ABJ262" s="17"/>
      <c r="ABK262" s="17"/>
      <c r="ABL262" s="17"/>
      <c r="ABM262" s="17"/>
      <c r="ABN262" s="17"/>
      <c r="ABO262" s="17"/>
      <c r="ABP262" s="17"/>
      <c r="ABQ262" s="17"/>
      <c r="ABR262" s="17"/>
      <c r="ABS262" s="17"/>
      <c r="ABT262" s="17"/>
      <c r="ABU262" s="17"/>
      <c r="ABV262" s="17"/>
      <c r="ABW262" s="17"/>
      <c r="ABX262" s="17"/>
      <c r="ABY262" s="17"/>
      <c r="ABZ262" s="17"/>
      <c r="ACA262" s="17"/>
      <c r="ACB262" s="17"/>
      <c r="ACC262" s="17"/>
      <c r="ACD262" s="17"/>
      <c r="ACE262" s="17"/>
      <c r="ACF262" s="17"/>
      <c r="ACG262" s="17"/>
      <c r="ACH262" s="17"/>
      <c r="ACI262" s="17"/>
      <c r="ACJ262" s="17"/>
      <c r="ACK262" s="17"/>
      <c r="ACL262" s="17"/>
      <c r="ACM262" s="17"/>
      <c r="ACN262" s="17"/>
      <c r="ACO262" s="17"/>
      <c r="ACP262" s="17"/>
      <c r="ACQ262" s="17"/>
      <c r="ACR262" s="17"/>
      <c r="ACS262" s="17"/>
      <c r="ACT262" s="17"/>
      <c r="ACU262" s="17"/>
      <c r="ACV262" s="17"/>
      <c r="ACW262" s="17"/>
      <c r="ACX262" s="17"/>
      <c r="ACY262" s="17"/>
      <c r="ACZ262" s="17"/>
      <c r="ADA262" s="17"/>
      <c r="ADB262" s="17"/>
      <c r="ADC262" s="17"/>
      <c r="ADD262" s="17"/>
      <c r="ADE262" s="17"/>
      <c r="ADF262" s="17"/>
      <c r="ADG262" s="17"/>
      <c r="ADH262" s="17"/>
      <c r="ADI262" s="14" t="s">
        <v>4693</v>
      </c>
      <c r="ADL262" s="17"/>
      <c r="ADM262" s="17"/>
      <c r="ADN262" s="17"/>
      <c r="ADO262" s="17"/>
      <c r="ADP262" s="17"/>
      <c r="ADQ262" s="17"/>
      <c r="ADR262" s="17"/>
      <c r="ADS262" s="17"/>
      <c r="ADT262" s="17"/>
      <c r="ADU262" s="17"/>
      <c r="ADV262" s="17"/>
      <c r="ADW262" s="17"/>
      <c r="ADX262" s="17"/>
      <c r="ADY262" s="17"/>
      <c r="ADZ262" s="17"/>
      <c r="AEA262" s="17"/>
      <c r="AEB262" s="17"/>
      <c r="AEC262" s="17"/>
      <c r="AED262" s="17"/>
      <c r="AEE262" s="17"/>
      <c r="AEF262" s="17"/>
      <c r="AEG262" s="17"/>
      <c r="AEH262" s="17"/>
      <c r="AEI262" s="17"/>
      <c r="AEJ262" s="17"/>
      <c r="AEK262" s="17"/>
      <c r="AEL262" s="17"/>
      <c r="AEM262" s="17"/>
      <c r="AEN262" s="17"/>
      <c r="AEO262" s="17"/>
      <c r="AEP262" s="17"/>
      <c r="AEQ262" s="17"/>
      <c r="AER262" s="17"/>
      <c r="AES262" s="17"/>
      <c r="AET262" s="17"/>
      <c r="AEU262" s="17"/>
      <c r="AEV262" s="17"/>
      <c r="AEW262" s="17"/>
      <c r="AEX262" s="17"/>
      <c r="AEY262" s="17"/>
      <c r="AEZ262" s="17"/>
      <c r="AFA262" s="17"/>
      <c r="AFB262" s="17"/>
      <c r="AFC262" s="17"/>
      <c r="AFD262" s="17"/>
      <c r="AFE262" s="17"/>
      <c r="AFF262" s="17"/>
      <c r="AFG262" s="17"/>
      <c r="AFH262" s="17"/>
      <c r="AFI262" s="17"/>
      <c r="AFJ262" s="17"/>
      <c r="AFK262" s="17"/>
      <c r="AFL262" s="17"/>
      <c r="AFM262" s="17"/>
      <c r="AFN262" s="17"/>
      <c r="AFO262" s="17"/>
      <c r="AFP262" s="17"/>
      <c r="AFQ262" s="17"/>
      <c r="AFR262" s="17"/>
      <c r="AFS262" s="17"/>
      <c r="AFT262" s="17"/>
      <c r="AFU262" s="17"/>
      <c r="AFV262" s="17"/>
      <c r="AFW262" s="17"/>
      <c r="AFX262" s="17"/>
      <c r="AFY262" s="17"/>
      <c r="AFZ262" s="17"/>
      <c r="AGA262" s="17"/>
      <c r="AGB262" s="17"/>
      <c r="AGC262" s="17"/>
      <c r="AGD262" s="17"/>
      <c r="AGE262" s="17"/>
      <c r="AGF262" s="17"/>
      <c r="AGG262" s="17"/>
      <c r="AGH262" s="17"/>
      <c r="AGI262" s="17"/>
      <c r="AGJ262" s="17"/>
      <c r="AGK262" s="17"/>
      <c r="AGL262" s="17"/>
      <c r="AGM262" s="17"/>
      <c r="AGN262" s="17"/>
      <c r="AGO262" s="17"/>
      <c r="AGP262" s="17"/>
      <c r="AGQ262" s="17"/>
      <c r="AGR262" s="17"/>
      <c r="AGS262" s="17"/>
      <c r="AGT262" s="17"/>
      <c r="AGU262" s="17"/>
      <c r="AGV262" s="17"/>
      <c r="AGW262" s="17"/>
      <c r="AGX262" s="17"/>
      <c r="AGY262" s="17"/>
      <c r="AGZ262" s="17"/>
      <c r="AHA262" s="17"/>
      <c r="AHB262" s="17"/>
      <c r="AHC262" s="17"/>
      <c r="AHD262" s="17"/>
      <c r="AHE262" s="17"/>
      <c r="AHF262" s="17"/>
      <c r="AHG262" s="17"/>
      <c r="AHH262" s="17"/>
      <c r="AHI262" s="17"/>
      <c r="AHJ262" s="17"/>
      <c r="AHK262" s="17"/>
      <c r="AHL262" s="17"/>
      <c r="AHM262" s="17"/>
      <c r="AHN262" s="17"/>
      <c r="AHO262" s="17"/>
      <c r="AHP262" s="17"/>
      <c r="AHQ262" s="17"/>
      <c r="AHR262" s="17"/>
      <c r="AHS262" s="17"/>
      <c r="AHT262" s="17"/>
      <c r="AHU262" s="17"/>
      <c r="AHV262" s="17"/>
      <c r="AHW262" s="17"/>
      <c r="AHX262" s="17"/>
      <c r="AHY262" s="17"/>
      <c r="AHZ262" s="17"/>
      <c r="AIA262" s="17"/>
      <c r="AIB262" s="17"/>
      <c r="AIC262" s="17"/>
      <c r="AID262" s="17"/>
      <c r="AIE262" s="17"/>
      <c r="AIF262" s="17"/>
      <c r="AIG262" s="17"/>
      <c r="AIH262" s="17"/>
      <c r="AII262" s="17"/>
      <c r="AIJ262" s="17"/>
      <c r="AIK262" s="17"/>
      <c r="AIL262" s="17"/>
      <c r="AIM262" s="17"/>
      <c r="AIN262" s="17"/>
      <c r="AIO262" s="17"/>
      <c r="AIP262" s="17"/>
      <c r="AIQ262" s="17"/>
      <c r="AIR262" s="17"/>
      <c r="AIS262" s="17"/>
      <c r="AIT262" s="17"/>
      <c r="AIU262" s="17"/>
      <c r="AIV262" s="17"/>
      <c r="AIW262" s="17"/>
      <c r="AIX262" s="17"/>
      <c r="AIY262" s="17"/>
      <c r="AIZ262" s="17"/>
      <c r="AJA262" s="17"/>
      <c r="AJB262" s="17"/>
      <c r="AJC262" s="17"/>
      <c r="AJD262" s="17"/>
      <c r="AJE262" s="17"/>
      <c r="AJF262" s="17"/>
      <c r="AJG262" s="17"/>
      <c r="AJH262" s="17"/>
      <c r="AJI262" s="17"/>
      <c r="AJJ262" s="17"/>
      <c r="AJK262" s="17"/>
      <c r="AJL262" s="17"/>
      <c r="AJM262" s="17"/>
      <c r="AJN262" s="17"/>
      <c r="AJO262" s="17"/>
      <c r="AJP262" s="17"/>
      <c r="AJQ262" s="17"/>
      <c r="AJR262" s="17"/>
      <c r="AJS262" s="17"/>
      <c r="AJT262" s="17"/>
      <c r="AJU262" s="17"/>
      <c r="AJV262" s="17"/>
      <c r="AJW262" s="17"/>
      <c r="AJX262" s="17"/>
      <c r="AJY262" s="17"/>
      <c r="AJZ262" s="17"/>
      <c r="AKA262" s="17"/>
      <c r="AKB262" s="17"/>
      <c r="AKC262" s="17"/>
      <c r="AKD262" s="17"/>
      <c r="AKE262" s="17"/>
      <c r="AKF262" s="17"/>
      <c r="AKG262" s="17"/>
      <c r="AKH262" s="17"/>
      <c r="AKI262" s="17"/>
      <c r="AKJ262" s="17"/>
      <c r="AKK262" s="17"/>
      <c r="AKL262" s="17"/>
      <c r="AKM262" s="17"/>
      <c r="AKN262" s="17"/>
      <c r="AKO262" s="17"/>
      <c r="AKP262" s="17"/>
      <c r="AKQ262" s="17"/>
      <c r="AKR262" s="17"/>
      <c r="AKS262" s="17"/>
      <c r="AKT262" s="17"/>
      <c r="AKU262" s="17"/>
      <c r="AKV262" s="17"/>
      <c r="AKW262" s="17"/>
      <c r="AKX262" s="17"/>
      <c r="AKY262" s="17"/>
      <c r="AKZ262" s="17"/>
      <c r="ALA262" s="17"/>
      <c r="ALB262" s="17"/>
      <c r="ALC262" s="17"/>
      <c r="ALD262" s="17"/>
      <c r="ALE262" s="17"/>
      <c r="ALF262" s="17"/>
      <c r="ALG262" s="17"/>
      <c r="ALH262" s="17"/>
      <c r="ALI262" s="17"/>
      <c r="ALJ262" s="17"/>
      <c r="ALK262" s="17"/>
      <c r="ALL262" s="17"/>
      <c r="ALM262" s="17"/>
      <c r="ALN262" s="17"/>
      <c r="ALO262" s="17"/>
      <c r="ALP262" s="17"/>
      <c r="ALQ262" s="17"/>
      <c r="ALR262" s="17"/>
      <c r="ALS262" s="17"/>
      <c r="ALT262" s="17"/>
      <c r="ALU262" s="17"/>
      <c r="ALV262" s="17"/>
      <c r="ALW262" s="17"/>
      <c r="ALX262" s="17"/>
      <c r="ALY262" s="17"/>
      <c r="ALZ262" s="17"/>
      <c r="AMA262" s="17"/>
      <c r="AMB262" s="17"/>
      <c r="AMC262" s="17"/>
      <c r="AMD262" s="17"/>
      <c r="AME262" s="17"/>
      <c r="AMF262" s="17"/>
      <c r="AMG262" s="17"/>
      <c r="AMH262" s="17"/>
      <c r="AMI262" s="17"/>
      <c r="AMJ262" s="17"/>
      <c r="AMK262" s="17"/>
      <c r="AML262" s="17"/>
      <c r="AMM262" s="17"/>
      <c r="AMN262" s="17"/>
      <c r="AMO262" s="17"/>
      <c r="AMP262" s="17"/>
      <c r="AMQ262" s="17"/>
      <c r="AMR262" s="17"/>
      <c r="AMS262" s="17"/>
      <c r="AMT262" s="17"/>
      <c r="AMU262" s="17"/>
      <c r="AMV262" s="17"/>
      <c r="AMW262" s="17"/>
      <c r="AMX262" s="17"/>
      <c r="AMY262" s="17"/>
      <c r="AMZ262" s="17"/>
      <c r="ANA262" s="17"/>
      <c r="ANB262" s="17"/>
      <c r="ANC262" s="17"/>
      <c r="AND262" s="17"/>
      <c r="ANE262" s="17"/>
      <c r="ANF262" s="17"/>
      <c r="ANG262" s="17"/>
      <c r="ANH262" s="17"/>
      <c r="ANI262" s="17"/>
      <c r="ANJ262" s="17"/>
      <c r="ANK262" s="17"/>
      <c r="ANL262" s="17"/>
      <c r="ANM262" s="17"/>
      <c r="ANN262" s="17"/>
      <c r="ANO262" s="17"/>
      <c r="ANP262" s="17"/>
      <c r="ANQ262" s="17"/>
      <c r="ANR262" s="17"/>
      <c r="ANS262" s="17"/>
      <c r="ANT262" s="17"/>
      <c r="ANU262" s="17"/>
      <c r="ANV262" s="17"/>
      <c r="ANW262" s="17"/>
      <c r="ANX262" s="17"/>
      <c r="ANY262" s="17"/>
      <c r="ANZ262" s="17"/>
      <c r="AOA262" s="17"/>
      <c r="AOB262" s="17"/>
      <c r="AOC262" s="17"/>
      <c r="AOD262" s="17"/>
      <c r="AOE262" s="17"/>
      <c r="AOF262" s="17"/>
      <c r="AOG262" s="17"/>
      <c r="AOH262" s="17"/>
      <c r="AOI262" s="17"/>
      <c r="AOJ262" s="17"/>
      <c r="AOK262" s="17"/>
      <c r="AOL262" s="17"/>
      <c r="AOM262" s="17"/>
      <c r="AON262" s="17"/>
      <c r="AOO262" s="17"/>
      <c r="AOP262" s="17"/>
      <c r="AOQ262" s="17"/>
      <c r="AOR262" s="17"/>
      <c r="AOS262" s="17"/>
      <c r="AOT262" s="17"/>
      <c r="AOU262" s="17"/>
      <c r="AOV262" s="17"/>
      <c r="AOW262" s="17"/>
      <c r="AOX262" s="17"/>
      <c r="AOY262" s="17"/>
      <c r="AOZ262" s="17"/>
      <c r="APA262" s="17"/>
      <c r="APB262" s="17"/>
      <c r="APC262" s="17"/>
      <c r="APD262" s="17"/>
      <c r="APE262" s="17"/>
      <c r="APF262" s="17"/>
      <c r="APG262" s="17"/>
      <c r="APH262" s="17"/>
      <c r="API262" s="17"/>
      <c r="APJ262" s="17"/>
      <c r="APK262" s="17"/>
      <c r="APL262" s="17"/>
      <c r="APM262" s="17"/>
      <c r="APN262" s="17"/>
      <c r="APO262" s="17"/>
      <c r="APP262" s="17"/>
      <c r="APQ262" s="17"/>
      <c r="APR262" s="17"/>
      <c r="APS262" s="17"/>
      <c r="APT262" s="17"/>
      <c r="APU262" s="17"/>
      <c r="APV262" s="17"/>
      <c r="APW262" s="17"/>
      <c r="APX262" s="17"/>
      <c r="APY262" s="17"/>
      <c r="APZ262" s="17"/>
      <c r="AQA262" s="17"/>
      <c r="AQB262" s="17"/>
      <c r="AQC262" s="17"/>
      <c r="AQD262" s="17"/>
      <c r="AQE262" s="17"/>
      <c r="AQF262" s="17"/>
      <c r="AQG262" s="17"/>
      <c r="AQH262" s="17"/>
      <c r="AQI262" s="17"/>
      <c r="AQJ262" s="17"/>
      <c r="AQK262" s="17"/>
      <c r="AQL262" s="17"/>
      <c r="AQM262" s="17"/>
      <c r="AQN262" s="17"/>
      <c r="AQO262" s="17"/>
      <c r="AQP262" s="17"/>
      <c r="AQQ262" s="17"/>
      <c r="AQR262" s="17"/>
      <c r="AQS262" s="17"/>
      <c r="AQT262" s="17"/>
      <c r="AQU262" s="17"/>
      <c r="AQV262" s="17"/>
      <c r="AQW262" s="17"/>
      <c r="AQX262" s="17"/>
      <c r="AQY262" s="17"/>
      <c r="AQZ262" s="17"/>
      <c r="ARA262" s="17"/>
      <c r="ARB262" s="17"/>
      <c r="ARC262" s="17"/>
      <c r="ARD262" s="17"/>
      <c r="ARE262" s="17"/>
      <c r="ARF262" s="17"/>
      <c r="ARG262" s="17"/>
      <c r="ARH262" s="17"/>
      <c r="ARI262" s="17"/>
      <c r="ARJ262" s="17"/>
      <c r="ARK262" s="17"/>
      <c r="ARL262" s="17"/>
      <c r="ARM262" s="17"/>
      <c r="ARN262" s="17"/>
      <c r="ARO262" s="17"/>
      <c r="ARP262" s="17"/>
      <c r="ARQ262" s="17"/>
      <c r="ARR262" s="17"/>
      <c r="ARS262" s="17"/>
      <c r="ART262" s="17"/>
      <c r="ARU262" s="17"/>
      <c r="ARV262" s="17"/>
      <c r="ARW262" s="17"/>
      <c r="ARX262" s="17"/>
      <c r="ARY262" s="17"/>
      <c r="ARZ262" s="17"/>
      <c r="ASA262" s="17"/>
      <c r="ASB262" s="17"/>
      <c r="ASC262" s="17"/>
      <c r="ASD262" s="17"/>
      <c r="ASE262" s="17"/>
      <c r="ASF262" s="17"/>
      <c r="ASG262" s="17"/>
      <c r="ASH262" s="17"/>
      <c r="ASI262" s="17"/>
      <c r="ASJ262" s="17"/>
      <c r="ASK262" s="17"/>
      <c r="ASL262" s="17"/>
      <c r="ASM262" s="17"/>
      <c r="ASN262" s="17"/>
      <c r="ASO262" s="17"/>
      <c r="ASP262" s="17"/>
      <c r="ASQ262" s="17"/>
      <c r="ASR262" s="17"/>
      <c r="ASS262" s="17"/>
      <c r="AST262" s="17"/>
      <c r="ASU262" s="17"/>
      <c r="ASV262" s="17"/>
      <c r="ASW262" s="17"/>
      <c r="ASX262" s="17"/>
      <c r="ASY262" s="17"/>
      <c r="ASZ262" s="17"/>
      <c r="ATA262" s="17"/>
      <c r="ATB262" s="17"/>
      <c r="ATC262" s="17"/>
      <c r="ATD262" s="17"/>
      <c r="ATE262" s="17"/>
      <c r="ATF262" s="17"/>
      <c r="ATG262" s="17"/>
      <c r="ATH262" s="17"/>
      <c r="ATI262" s="17"/>
      <c r="ATJ262" s="17"/>
      <c r="ATK262" s="17"/>
      <c r="ATL262" s="17"/>
      <c r="ATM262" s="17"/>
      <c r="ATN262" s="17"/>
      <c r="ATO262" s="17"/>
      <c r="ATP262" s="17"/>
      <c r="ATQ262" s="17"/>
      <c r="ATR262" s="17"/>
      <c r="ATS262" s="17"/>
      <c r="ATT262" s="17"/>
      <c r="ATU262" s="17"/>
      <c r="ATV262" s="17"/>
      <c r="ATW262" s="17"/>
      <c r="ATX262" s="17"/>
      <c r="ATY262" s="17"/>
      <c r="ATZ262" s="17"/>
      <c r="AUA262" s="17"/>
      <c r="AUB262" s="17"/>
      <c r="AUC262" s="17"/>
      <c r="AUD262" s="17"/>
      <c r="AUE262" s="17"/>
      <c r="AUF262" s="17"/>
      <c r="AUG262" s="17"/>
      <c r="AUH262" s="17"/>
      <c r="AUI262" s="17"/>
      <c r="AUJ262" s="17"/>
      <c r="AUK262" s="17"/>
      <c r="AUL262" s="17"/>
      <c r="AUM262" s="17"/>
      <c r="AUN262" s="17"/>
      <c r="AUO262" s="17"/>
      <c r="AUP262" s="17"/>
      <c r="AUQ262" s="17"/>
      <c r="AUR262" s="17"/>
      <c r="AUS262" s="17"/>
      <c r="AUT262" s="17"/>
      <c r="AUU262" s="17"/>
      <c r="AUV262" s="17"/>
      <c r="AUW262" s="17"/>
      <c r="AUX262" s="17"/>
      <c r="AUY262" s="17"/>
      <c r="AUZ262" s="17"/>
      <c r="AVA262" s="17"/>
      <c r="AVB262" s="17"/>
      <c r="AVC262" s="17"/>
      <c r="AVD262" s="17"/>
      <c r="AVE262" s="17"/>
      <c r="AVF262" s="17"/>
      <c r="AVG262" s="17"/>
      <c r="AVH262" s="17"/>
      <c r="AVI262" s="17"/>
      <c r="AVJ262" s="17"/>
      <c r="AVK262" s="17"/>
      <c r="AVL262" s="17"/>
      <c r="AVM262" s="17"/>
      <c r="AVN262" s="17"/>
      <c r="AVO262" s="17"/>
      <c r="AVP262" s="17"/>
      <c r="AVQ262" s="17"/>
      <c r="AVR262" s="17"/>
      <c r="AVS262" s="17"/>
      <c r="AVT262" s="17"/>
      <c r="AVU262" s="17"/>
      <c r="AVV262" s="17"/>
      <c r="AVW262" s="17"/>
      <c r="AVX262" s="17"/>
      <c r="AVY262" s="17"/>
      <c r="AVZ262" s="17"/>
      <c r="AWA262" s="17"/>
      <c r="AWB262" s="17"/>
      <c r="AWC262" s="17"/>
      <c r="AWD262" s="17"/>
      <c r="AWE262" s="17"/>
      <c r="AWF262" s="17"/>
      <c r="AWG262" s="17"/>
      <c r="AWH262" s="17"/>
      <c r="AWI262" s="17"/>
      <c r="AWJ262" s="17"/>
      <c r="AWK262" s="17"/>
      <c r="AWL262" s="17"/>
      <c r="AWM262" s="17"/>
      <c r="AWN262" s="17"/>
      <c r="AWO262" s="17"/>
      <c r="AWP262" s="17"/>
      <c r="AWQ262" s="17"/>
      <c r="AWR262" s="17"/>
      <c r="AWS262" s="17"/>
      <c r="AWT262" s="17"/>
      <c r="AWU262" s="17"/>
      <c r="AWV262" s="17"/>
      <c r="AWW262" s="17"/>
      <c r="AWX262" s="17"/>
      <c r="AWY262" s="17"/>
      <c r="AWZ262" s="17"/>
      <c r="AXA262" s="17"/>
      <c r="AXB262" s="17"/>
      <c r="AXC262" s="17"/>
      <c r="AXD262" s="17"/>
      <c r="AXE262" s="17"/>
      <c r="AXF262" s="17"/>
      <c r="AXG262" s="17"/>
      <c r="AXH262" s="17"/>
      <c r="AXI262" s="17"/>
      <c r="AXJ262" s="17"/>
      <c r="AXK262" s="17"/>
      <c r="AXL262" s="17"/>
      <c r="AXM262" s="17"/>
      <c r="AXN262" s="17"/>
      <c r="AXO262" s="17"/>
      <c r="AXP262" s="17"/>
      <c r="AXQ262" s="17"/>
      <c r="AXR262" s="17"/>
      <c r="AXS262" s="17"/>
      <c r="AXT262" s="17"/>
      <c r="AXU262" s="17"/>
      <c r="AXV262" s="17"/>
      <c r="AXW262" s="17"/>
      <c r="AXX262" s="17"/>
      <c r="AXY262" s="17"/>
      <c r="AXZ262" s="17"/>
      <c r="AYA262" s="17"/>
      <c r="AYB262" s="17"/>
      <c r="AYC262" s="17"/>
      <c r="AYD262" s="17"/>
      <c r="AYE262" s="17"/>
      <c r="AYF262" s="17"/>
      <c r="AYG262" s="17"/>
      <c r="AYH262" s="17"/>
      <c r="AYI262" s="17"/>
      <c r="AYJ262" s="17"/>
      <c r="AYK262" s="17"/>
      <c r="AYL262" s="17"/>
      <c r="AYM262" s="17"/>
      <c r="AYN262" s="17"/>
      <c r="AYO262" s="17"/>
      <c r="AYP262" s="17"/>
      <c r="AYQ262" s="17"/>
      <c r="AYR262" s="17"/>
      <c r="AYS262" s="17"/>
      <c r="AYT262" s="17"/>
      <c r="AYU262" s="17"/>
      <c r="AYV262" s="17"/>
      <c r="AYW262" s="17"/>
      <c r="AYX262" s="17"/>
      <c r="AYY262" s="17"/>
      <c r="AYZ262" s="17"/>
      <c r="AZA262" s="17"/>
      <c r="AZB262" s="17"/>
      <c r="AZC262" s="17"/>
      <c r="AZD262" s="17"/>
      <c r="AZE262" s="17"/>
      <c r="AZF262" s="17"/>
      <c r="AZG262" s="17"/>
      <c r="AZH262" s="17"/>
      <c r="AZI262" s="17"/>
      <c r="AZJ262" s="17"/>
      <c r="AZK262" s="17"/>
      <c r="AZL262" s="17"/>
      <c r="AZM262" s="17"/>
      <c r="AZN262" s="17"/>
      <c r="AZO262" s="17"/>
      <c r="AZP262" s="17"/>
      <c r="AZQ262" s="17"/>
      <c r="AZR262" s="17"/>
      <c r="AZS262" s="17"/>
      <c r="AZT262" s="17"/>
      <c r="AZU262" s="17"/>
      <c r="AZV262" s="17"/>
      <c r="AZW262" s="17"/>
      <c r="AZX262" s="17"/>
      <c r="AZY262" s="17"/>
      <c r="AZZ262" s="17"/>
      <c r="BAA262" s="17"/>
      <c r="BAB262" s="17"/>
      <c r="BAC262" s="17"/>
      <c r="BAD262" s="17"/>
      <c r="BAE262" s="17"/>
      <c r="BAF262" s="17"/>
      <c r="BAG262" s="17"/>
      <c r="BAH262" s="17"/>
      <c r="BAI262" s="17"/>
      <c r="BAJ262" s="17"/>
      <c r="BAK262" s="17"/>
      <c r="BAL262" s="17"/>
      <c r="BAM262" s="17"/>
      <c r="BAN262" s="17"/>
      <c r="BAO262" s="17"/>
      <c r="BAP262" s="17"/>
      <c r="BAQ262" s="17"/>
      <c r="BAR262" s="17"/>
      <c r="BAS262" s="17"/>
      <c r="BAT262" s="17"/>
      <c r="BAU262" s="17"/>
      <c r="BAV262" s="17"/>
      <c r="BAW262" s="17"/>
      <c r="BAX262" s="17"/>
      <c r="BAY262" s="17"/>
      <c r="BAZ262" s="17"/>
      <c r="BBA262" s="17"/>
      <c r="BBB262" s="17"/>
      <c r="BBC262" s="17"/>
      <c r="BBD262" s="17"/>
      <c r="BBE262" s="17"/>
      <c r="BBF262" s="17"/>
      <c r="BBG262" s="17"/>
      <c r="BBH262" s="17"/>
      <c r="BBI262" s="17"/>
      <c r="BBJ262" s="17"/>
      <c r="BBK262" s="17"/>
      <c r="BBL262" s="17"/>
      <c r="BBM262" s="17"/>
      <c r="BBN262" s="17"/>
      <c r="BBO262" s="17"/>
      <c r="BBP262" s="17"/>
      <c r="BBQ262" s="17"/>
      <c r="BBR262" s="17"/>
      <c r="BBS262" s="17"/>
      <c r="BBT262" s="17"/>
      <c r="BBU262" s="17"/>
      <c r="BBV262" s="17"/>
      <c r="BBW262" s="17"/>
      <c r="BBX262" s="17"/>
      <c r="BBY262" s="17"/>
      <c r="BBZ262" s="17"/>
      <c r="BCA262" s="17"/>
      <c r="BCB262" s="17"/>
      <c r="BCC262" s="17"/>
      <c r="BCD262" s="17"/>
      <c r="BCE262" s="17"/>
      <c r="BCF262" s="17"/>
      <c r="BCG262" s="17"/>
      <c r="BCH262" s="17"/>
      <c r="BCI262" s="17"/>
      <c r="BCJ262" s="17"/>
      <c r="BCK262" s="17"/>
      <c r="BCL262" s="17"/>
      <c r="BCM262" s="17"/>
      <c r="BCN262" s="17"/>
      <c r="BCO262" s="17"/>
      <c r="BCP262" s="17"/>
      <c r="BCQ262" s="17"/>
      <c r="BCR262" s="17"/>
      <c r="BCS262" s="17"/>
      <c r="BCT262" s="17"/>
      <c r="BCU262" s="17"/>
      <c r="BCV262" s="17"/>
      <c r="BCW262" s="17"/>
      <c r="BCX262" s="17"/>
      <c r="BCY262" s="17"/>
      <c r="BCZ262" s="17"/>
      <c r="BDA262" s="17"/>
      <c r="BDB262" s="17"/>
      <c r="BDC262" s="17"/>
      <c r="BDD262" s="17"/>
      <c r="BDE262" s="17"/>
      <c r="BDF262" s="17"/>
      <c r="BDG262" s="17"/>
      <c r="BDH262" s="17"/>
      <c r="BDI262" s="17"/>
      <c r="BDJ262" s="17"/>
      <c r="BDK262" s="17"/>
      <c r="BDL262" s="17"/>
      <c r="BDM262" s="17"/>
      <c r="BDN262" s="17"/>
      <c r="BDO262" s="17"/>
      <c r="BDP262" s="17"/>
      <c r="BDQ262" s="17"/>
      <c r="BDR262" s="17"/>
      <c r="BDS262" s="17"/>
      <c r="BDT262" s="17"/>
      <c r="BDU262" s="17"/>
      <c r="BDV262" s="17"/>
      <c r="BDW262" s="17"/>
      <c r="BDX262" s="17"/>
      <c r="BDY262" s="17"/>
      <c r="BDZ262" s="17"/>
      <c r="BEA262" s="17"/>
      <c r="BEB262" s="17"/>
      <c r="BEC262" s="17"/>
      <c r="BED262" s="17"/>
      <c r="BEE262" s="17"/>
      <c r="BEF262" s="17"/>
      <c r="BEG262" s="17"/>
      <c r="BEH262" s="17"/>
      <c r="BEI262" s="17"/>
      <c r="BEJ262" s="17"/>
      <c r="BEK262" s="17"/>
      <c r="BEL262" s="17"/>
      <c r="BEM262" s="17"/>
      <c r="BEN262" s="17"/>
      <c r="BEO262" s="17"/>
      <c r="BEP262" s="17"/>
      <c r="BEQ262" s="17"/>
      <c r="BER262" s="17"/>
      <c r="BES262" s="17"/>
      <c r="BET262" s="17"/>
      <c r="BEU262" s="17"/>
      <c r="BEV262" s="17"/>
      <c r="BEW262" s="17"/>
      <c r="BEX262" s="17"/>
      <c r="BEY262" s="17"/>
      <c r="BEZ262" s="17"/>
      <c r="BFA262" s="17"/>
      <c r="BFB262" s="17"/>
      <c r="BFC262" s="17"/>
      <c r="BFD262" s="17"/>
      <c r="BFE262" s="17"/>
      <c r="BFF262" s="17"/>
      <c r="BFG262" s="17"/>
      <c r="BFH262" s="17"/>
      <c r="BFI262" s="17"/>
      <c r="BFJ262" s="17"/>
      <c r="BFK262" s="17"/>
      <c r="BFL262" s="17"/>
      <c r="BFM262" s="17"/>
      <c r="BFN262" s="17"/>
      <c r="BFO262" s="17"/>
      <c r="BFP262" s="17"/>
      <c r="BFQ262" s="17"/>
      <c r="BFR262" s="17"/>
      <c r="BFS262" s="17"/>
      <c r="BFT262" s="17"/>
      <c r="BFU262" s="17"/>
      <c r="BFV262" s="17"/>
      <c r="BFW262" s="17"/>
      <c r="BFX262" s="17"/>
      <c r="BFY262" s="17"/>
      <c r="BFZ262" s="17"/>
      <c r="BGA262" s="17"/>
      <c r="BGB262" s="17"/>
      <c r="BGC262" s="17"/>
      <c r="BGD262" s="17"/>
      <c r="BGE262" s="17"/>
      <c r="BGF262" s="17"/>
      <c r="BGG262" s="17"/>
      <c r="BGH262" s="17"/>
      <c r="BGI262" s="17"/>
      <c r="BGJ262" s="17"/>
      <c r="BGK262" s="17"/>
      <c r="BGL262" s="17"/>
      <c r="BGM262" s="17"/>
      <c r="BGN262" s="17"/>
      <c r="BGO262" s="17"/>
      <c r="BGP262" s="17"/>
      <c r="BGQ262" s="17"/>
      <c r="BGR262" s="17"/>
      <c r="BGS262" s="17"/>
      <c r="BGT262" s="17"/>
      <c r="BGU262" s="17"/>
      <c r="BGV262" s="17"/>
      <c r="BGW262" s="17"/>
      <c r="BGX262" s="17"/>
      <c r="BGY262" s="17"/>
      <c r="BGZ262" s="17"/>
      <c r="BHA262" s="17"/>
      <c r="BHB262" s="17"/>
      <c r="BHC262" s="17"/>
      <c r="BHD262" s="17"/>
      <c r="BHE262" s="17"/>
      <c r="BHF262" s="17"/>
      <c r="BHG262" s="17"/>
      <c r="BHH262" s="17"/>
      <c r="BHI262" s="17"/>
      <c r="BHJ262" s="17"/>
      <c r="BHK262" s="17"/>
      <c r="BHL262" s="17"/>
      <c r="BHM262" s="17"/>
      <c r="BHN262" s="17"/>
      <c r="BHO262" s="17"/>
      <c r="BHP262" s="17"/>
      <c r="BHQ262" s="17"/>
      <c r="BHR262" s="17"/>
      <c r="BHS262" s="17"/>
      <c r="BHT262" s="17"/>
      <c r="BHU262" s="17"/>
      <c r="BHV262" s="17"/>
      <c r="BHW262" s="17"/>
      <c r="BHX262" s="17"/>
      <c r="BHY262" s="17"/>
      <c r="BHZ262" s="17"/>
      <c r="BIA262" s="17"/>
      <c r="BIB262" s="17"/>
      <c r="BIC262" s="17"/>
      <c r="BID262" s="17"/>
      <c r="BIE262" s="17"/>
      <c r="BIF262" s="17"/>
      <c r="BIG262" s="17"/>
      <c r="BIH262" s="17"/>
      <c r="BII262" s="17"/>
      <c r="BIJ262" s="17"/>
      <c r="BIK262" s="17"/>
      <c r="BIL262" s="17"/>
      <c r="BIM262" s="17"/>
      <c r="BIN262" s="17"/>
      <c r="BIO262" s="17"/>
      <c r="BIP262" s="17"/>
      <c r="BIQ262" s="17"/>
      <c r="BIR262" s="17"/>
      <c r="BIS262" s="17"/>
      <c r="BIT262" s="17"/>
      <c r="BIU262" s="17"/>
      <c r="BIV262" s="17"/>
      <c r="BIW262" s="17"/>
      <c r="BIX262" s="17"/>
      <c r="BIY262" s="17"/>
      <c r="BIZ262" s="17"/>
      <c r="BJA262" s="17"/>
      <c r="BJB262" s="17"/>
      <c r="BJC262" s="17"/>
      <c r="BJD262" s="17"/>
      <c r="BJE262" s="17"/>
      <c r="BJF262" s="17"/>
      <c r="BJG262" s="17"/>
      <c r="BJH262" s="17"/>
      <c r="BJI262" s="17"/>
      <c r="BJJ262" s="17"/>
      <c r="BJK262" s="17"/>
      <c r="BJL262" s="17"/>
      <c r="BJM262" s="17"/>
      <c r="BJN262" s="17"/>
      <c r="BJO262" s="17"/>
      <c r="BJP262" s="17"/>
      <c r="BJQ262" s="17"/>
      <c r="BJR262" s="17"/>
      <c r="BJS262" s="17"/>
      <c r="BJT262" s="17"/>
      <c r="BJU262" s="17"/>
      <c r="BJV262" s="17"/>
      <c r="BJW262" s="17"/>
      <c r="BJX262" s="17"/>
      <c r="BJY262" s="17"/>
      <c r="BJZ262" s="17"/>
      <c r="BKA262" s="17"/>
      <c r="BKB262" s="17"/>
      <c r="BKC262" s="17"/>
      <c r="BKD262" s="17"/>
      <c r="BKE262" s="17"/>
      <c r="BKF262" s="17"/>
      <c r="BKG262" s="17"/>
      <c r="BKH262" s="17"/>
      <c r="BKI262" s="17"/>
      <c r="BKJ262" s="17"/>
      <c r="BKK262" s="17"/>
      <c r="BKL262" s="17"/>
      <c r="BKM262" s="17"/>
      <c r="BKN262" s="17"/>
      <c r="BKO262" s="17"/>
      <c r="BKP262" s="17"/>
      <c r="BKQ262" s="17"/>
      <c r="BKR262" s="17"/>
      <c r="BKS262" s="17"/>
      <c r="BKT262" s="17"/>
      <c r="BKU262" s="17"/>
      <c r="BKV262" s="17"/>
      <c r="BKW262" s="17"/>
      <c r="BKX262" s="17"/>
      <c r="BKY262" s="17"/>
      <c r="BKZ262" s="17"/>
      <c r="BLA262" s="17"/>
      <c r="BLB262" s="17"/>
      <c r="BLC262" s="17"/>
      <c r="BLD262" s="17"/>
      <c r="BLE262" s="17"/>
      <c r="BLF262" s="17"/>
      <c r="BLG262" s="17"/>
      <c r="BLH262" s="17"/>
      <c r="BLI262" s="17"/>
      <c r="BLJ262" s="17"/>
      <c r="BLK262" s="17"/>
      <c r="BLL262" s="17"/>
      <c r="BLM262" s="17"/>
      <c r="BLN262" s="17"/>
      <c r="BLO262" s="17"/>
      <c r="BLP262" s="17"/>
      <c r="BLQ262" s="17"/>
      <c r="BLR262" s="17"/>
      <c r="BLS262" s="17"/>
      <c r="BLT262" s="17"/>
      <c r="BLU262" s="17"/>
      <c r="BLV262" s="17"/>
      <c r="BLW262" s="17"/>
      <c r="BLX262" s="17"/>
      <c r="BLY262" s="17"/>
      <c r="BLZ262" s="17"/>
      <c r="BMA262" s="17"/>
      <c r="BMB262" s="17"/>
      <c r="BMC262" s="17"/>
      <c r="BMD262" s="17"/>
      <c r="BME262" s="17"/>
      <c r="BMF262" s="17"/>
      <c r="BMG262" s="17"/>
      <c r="BMH262" s="17"/>
      <c r="BMI262" s="17"/>
      <c r="BMJ262" s="17"/>
      <c r="BMK262" s="17"/>
      <c r="BML262" s="17"/>
      <c r="BMM262" s="17"/>
      <c r="BMN262" s="17"/>
      <c r="BMO262" s="17"/>
      <c r="BMP262" s="17"/>
      <c r="BMQ262" s="17"/>
      <c r="BMR262" s="17"/>
      <c r="BMS262" s="17"/>
      <c r="BMT262" s="17"/>
      <c r="BMU262" s="17"/>
      <c r="BMV262" s="17"/>
      <c r="BMW262" s="17"/>
      <c r="BMX262" s="17"/>
      <c r="BMY262" s="17"/>
      <c r="BMZ262" s="17"/>
      <c r="BNA262" s="17"/>
      <c r="BNB262" s="17"/>
      <c r="BNC262" s="17"/>
      <c r="BND262" s="17"/>
      <c r="BNE262" s="17"/>
      <c r="BNF262" s="17"/>
      <c r="BNG262" s="17"/>
      <c r="BNH262" s="17"/>
      <c r="BNI262" s="17"/>
      <c r="BNJ262" s="17"/>
      <c r="BNK262" s="17"/>
      <c r="BNL262" s="17"/>
      <c r="BNM262" s="17"/>
      <c r="BNN262" s="17"/>
      <c r="BNO262" s="17"/>
      <c r="BNP262" s="17"/>
      <c r="BNQ262" s="17"/>
      <c r="BNR262" s="17"/>
      <c r="BNS262" s="17"/>
      <c r="BNT262" s="17"/>
      <c r="BNU262" s="17"/>
      <c r="BNV262" s="17"/>
      <c r="BNW262" s="17"/>
      <c r="BNX262" s="17"/>
      <c r="BNY262" s="17"/>
      <c r="BNZ262" s="17"/>
      <c r="BOA262" s="17"/>
      <c r="BOB262" s="17"/>
      <c r="BOC262" s="17"/>
      <c r="BOD262" s="17"/>
      <c r="BOE262" s="17"/>
      <c r="BOF262" s="17"/>
      <c r="BOG262" s="17"/>
      <c r="BOH262" s="17"/>
      <c r="BOI262" s="17"/>
      <c r="BOJ262" s="17"/>
      <c r="BOK262" s="17"/>
      <c r="BOL262" s="17"/>
      <c r="BOM262" s="17"/>
      <c r="BON262" s="17"/>
      <c r="BOO262" s="17"/>
      <c r="BOP262" s="17"/>
      <c r="BOQ262" s="17"/>
      <c r="BOR262" s="17"/>
      <c r="BOS262" s="17"/>
      <c r="BOT262" s="17"/>
      <c r="BOU262" s="17"/>
      <c r="BOV262" s="17"/>
      <c r="BOW262" s="17"/>
      <c r="BOX262" s="17"/>
      <c r="BOY262" s="17"/>
      <c r="BOZ262" s="17"/>
      <c r="BPA262" s="17"/>
      <c r="BPB262" s="17"/>
      <c r="BPC262" s="17"/>
      <c r="BPD262" s="17"/>
      <c r="BPE262" s="17"/>
      <c r="BPF262" s="17"/>
      <c r="BPG262" s="17"/>
      <c r="BPH262" s="17"/>
      <c r="BPI262" s="17"/>
      <c r="BPJ262" s="17"/>
      <c r="BPK262" s="17"/>
      <c r="BPL262" s="17"/>
      <c r="BPM262" s="17"/>
      <c r="BPN262" s="17"/>
      <c r="BPO262" s="17"/>
      <c r="BPP262" s="17"/>
      <c r="BPQ262" s="17"/>
      <c r="BPR262" s="17"/>
      <c r="BPS262" s="17"/>
      <c r="BPT262" s="17"/>
      <c r="BPU262" s="17"/>
      <c r="BPV262" s="17"/>
      <c r="BPW262" s="17"/>
      <c r="BPX262" s="17"/>
      <c r="BPY262" s="17"/>
      <c r="BPZ262" s="17"/>
      <c r="BQA262" s="17"/>
      <c r="BQB262" s="17"/>
      <c r="BQC262" s="17"/>
      <c r="BQD262" s="17"/>
      <c r="BQE262" s="17"/>
      <c r="BQF262" s="17"/>
      <c r="BQG262" s="17"/>
      <c r="BQH262" s="17"/>
      <c r="BQI262" s="17"/>
      <c r="BQJ262" s="17"/>
      <c r="BQK262" s="17"/>
      <c r="BQL262" s="17"/>
      <c r="BQM262" s="17"/>
      <c r="BQN262" s="17"/>
      <c r="BQO262" s="17"/>
      <c r="BQP262" s="17"/>
      <c r="BQQ262" s="17"/>
      <c r="BQR262" s="17"/>
      <c r="BQS262" s="17"/>
      <c r="BQT262" s="17"/>
      <c r="BQU262" s="17"/>
      <c r="BQV262" s="17"/>
      <c r="BQW262" s="17"/>
      <c r="BQX262" s="17"/>
      <c r="BQY262" s="17"/>
      <c r="BQZ262" s="17"/>
      <c r="BRA262" s="17"/>
      <c r="BRB262" s="17"/>
      <c r="BRC262" s="17"/>
      <c r="BRD262" s="17"/>
      <c r="BRE262" s="17"/>
      <c r="BRF262" s="17"/>
      <c r="BRG262" s="17"/>
      <c r="BRH262" s="17"/>
      <c r="BRI262" s="17"/>
      <c r="BRJ262" s="17"/>
      <c r="BRK262" s="17"/>
      <c r="BRL262" s="17"/>
      <c r="BRM262" s="17"/>
      <c r="BRN262" s="17"/>
      <c r="BRO262" s="17"/>
      <c r="BRP262" s="17"/>
      <c r="BRQ262" s="17"/>
      <c r="BRR262" s="17"/>
      <c r="BRS262" s="17"/>
      <c r="BRT262" s="17"/>
      <c r="BRU262" s="17"/>
      <c r="BRV262" s="17"/>
      <c r="BRW262" s="17"/>
      <c r="BRX262" s="17"/>
      <c r="BRY262" s="17"/>
      <c r="BRZ262" s="17"/>
      <c r="BSA262" s="17"/>
      <c r="BSB262" s="17"/>
      <c r="BSC262" s="17"/>
      <c r="BSD262" s="17"/>
      <c r="BSE262" s="17"/>
      <c r="BSF262" s="17"/>
      <c r="BSG262" s="17"/>
      <c r="BSH262" s="17"/>
      <c r="BSI262" s="17"/>
      <c r="BSJ262" s="17"/>
      <c r="BSK262" s="17"/>
      <c r="BSL262" s="17"/>
      <c r="BSM262" s="17"/>
      <c r="BSN262" s="17"/>
      <c r="BSO262" s="17"/>
      <c r="BSP262" s="17"/>
      <c r="BSQ262" s="17"/>
      <c r="BSR262" s="17"/>
      <c r="BSS262" s="17"/>
      <c r="BST262" s="17"/>
      <c r="BSU262" s="17"/>
      <c r="BSV262" s="17"/>
      <c r="BSW262" s="17"/>
      <c r="BSX262" s="17"/>
      <c r="BSY262" s="17"/>
      <c r="BSZ262" s="17"/>
      <c r="BTA262" s="17"/>
      <c r="BTB262" s="17"/>
      <c r="BTC262" s="17"/>
      <c r="BTD262" s="17"/>
      <c r="BTE262" s="17"/>
      <c r="BTF262" s="17"/>
      <c r="BTG262" s="17"/>
      <c r="BTH262" s="17"/>
      <c r="BTI262" s="17"/>
      <c r="BTJ262" s="17"/>
      <c r="BTK262" s="17"/>
      <c r="BTL262" s="17"/>
      <c r="BTM262" s="17"/>
      <c r="BTN262" s="17"/>
      <c r="BTO262" s="17"/>
      <c r="BTP262" s="17"/>
      <c r="BTQ262" s="17"/>
      <c r="BTR262" s="17"/>
      <c r="BTS262" s="17"/>
      <c r="BTT262" s="17"/>
      <c r="BTU262" s="17"/>
      <c r="BTV262" s="17"/>
      <c r="BTW262" s="17"/>
      <c r="BTX262" s="17"/>
      <c r="BTY262" s="17"/>
      <c r="BTZ262" s="17"/>
      <c r="BUA262" s="17"/>
      <c r="BUB262" s="17"/>
      <c r="BUC262" s="17"/>
      <c r="BUD262" s="17"/>
      <c r="BUE262" s="17"/>
      <c r="BUF262" s="17"/>
      <c r="BUG262" s="17"/>
      <c r="BUH262" s="17"/>
      <c r="BUI262" s="17"/>
      <c r="BUJ262" s="17"/>
      <c r="BUK262" s="17"/>
      <c r="BUL262" s="17"/>
      <c r="BUM262" s="17"/>
      <c r="BUN262" s="17"/>
      <c r="BUO262" s="17"/>
      <c r="BUP262" s="17"/>
      <c r="BUQ262" s="17"/>
      <c r="BUR262" s="17"/>
      <c r="BUS262" s="17"/>
      <c r="BUT262" s="17"/>
      <c r="BUU262" s="17"/>
      <c r="BUV262" s="17"/>
      <c r="BUW262" s="17"/>
      <c r="BUX262" s="17"/>
      <c r="BUY262" s="17"/>
      <c r="BUZ262" s="17"/>
      <c r="BVA262" s="17"/>
      <c r="BVB262" s="17"/>
      <c r="BVC262" s="17"/>
      <c r="BVD262" s="17"/>
      <c r="BVE262" s="17"/>
      <c r="BVF262" s="17"/>
      <c r="BVG262" s="17"/>
      <c r="BVH262" s="17"/>
      <c r="BVI262" s="17"/>
      <c r="BVJ262" s="17"/>
      <c r="BVK262" s="17"/>
      <c r="BVL262" s="17"/>
      <c r="BVM262" s="17"/>
      <c r="BVN262" s="17"/>
      <c r="BVO262" s="17"/>
      <c r="BVP262" s="17"/>
      <c r="BVQ262" s="17"/>
      <c r="BVR262" s="17"/>
      <c r="BVS262" s="17"/>
      <c r="BVT262" s="17"/>
      <c r="BVU262" s="17"/>
      <c r="BVV262" s="17"/>
      <c r="BVW262" s="17"/>
      <c r="BVX262" s="17"/>
      <c r="BVY262" s="17"/>
      <c r="BVZ262" s="17"/>
      <c r="BWA262" s="17"/>
      <c r="BWB262" s="17"/>
      <c r="BWC262" s="17"/>
      <c r="BWD262" s="17"/>
      <c r="BWE262" s="17"/>
      <c r="BWF262" s="17"/>
      <c r="BWG262" s="17"/>
      <c r="BWH262" s="17"/>
      <c r="BWI262" s="17"/>
      <c r="BWJ262" s="17"/>
      <c r="BWK262" s="17"/>
      <c r="BWL262" s="17"/>
      <c r="BWM262" s="17"/>
      <c r="BWN262" s="17"/>
      <c r="BWO262" s="17"/>
      <c r="BWP262" s="17"/>
      <c r="BWQ262" s="17"/>
      <c r="BWR262" s="17"/>
      <c r="BWS262" s="17"/>
      <c r="BWT262" s="17"/>
      <c r="BWU262" s="17"/>
      <c r="BWV262" s="17"/>
      <c r="BWW262" s="17"/>
      <c r="BWX262" s="17"/>
      <c r="BWY262" s="17"/>
      <c r="BWZ262" s="17"/>
      <c r="BXA262" s="17"/>
      <c r="BXB262" s="17"/>
      <c r="BXC262" s="17"/>
      <c r="BXD262" s="17"/>
      <c r="BXE262" s="17"/>
      <c r="BXF262" s="17"/>
      <c r="BXG262" s="17"/>
      <c r="BXH262" s="17"/>
      <c r="BXI262" s="17"/>
      <c r="BXJ262" s="17"/>
      <c r="BXK262" s="17"/>
      <c r="BXL262" s="17"/>
      <c r="BXM262" s="17"/>
      <c r="BXN262" s="17"/>
      <c r="BXO262" s="17"/>
      <c r="BXP262" s="17"/>
      <c r="BXQ262" s="17"/>
      <c r="BXR262" s="17"/>
      <c r="BXS262" s="17"/>
      <c r="BXT262" s="17"/>
      <c r="BXU262" s="17"/>
      <c r="BXV262" s="17"/>
      <c r="BXW262" s="17"/>
      <c r="BXX262" s="17"/>
      <c r="BXY262" s="17"/>
      <c r="BXZ262" s="17"/>
      <c r="BYA262" s="17"/>
      <c r="BYB262" s="17"/>
      <c r="BYC262" s="17"/>
      <c r="BYD262" s="17"/>
      <c r="BYE262" s="17"/>
      <c r="BYF262" s="17"/>
      <c r="BYG262" s="17"/>
      <c r="BYH262" s="17"/>
      <c r="BYI262" s="17"/>
      <c r="BYJ262" s="17"/>
      <c r="BYK262" s="17"/>
      <c r="BYL262" s="17"/>
      <c r="BYM262" s="17"/>
      <c r="BYN262" s="17"/>
      <c r="BYO262" s="17"/>
      <c r="BYP262" s="17"/>
      <c r="BYQ262" s="17"/>
      <c r="BYR262" s="17"/>
      <c r="BYS262" s="17"/>
      <c r="BYT262" s="17"/>
      <c r="BYU262" s="17"/>
      <c r="BYV262" s="17"/>
      <c r="BYW262" s="17"/>
      <c r="BYX262" s="17"/>
      <c r="BYY262" s="17"/>
      <c r="BYZ262" s="17"/>
      <c r="BZA262" s="17"/>
      <c r="BZB262" s="17"/>
      <c r="BZC262" s="17"/>
      <c r="BZD262" s="17"/>
      <c r="BZE262" s="17"/>
      <c r="BZF262" s="17"/>
      <c r="BZG262" s="17"/>
      <c r="BZH262" s="17"/>
      <c r="BZI262" s="17"/>
      <c r="BZJ262" s="17"/>
      <c r="BZK262" s="17"/>
      <c r="BZL262" s="17"/>
      <c r="BZM262" s="17"/>
      <c r="BZN262" s="17"/>
      <c r="BZO262" s="17"/>
      <c r="BZP262" s="17"/>
      <c r="BZQ262" s="17"/>
      <c r="BZR262" s="17"/>
      <c r="BZS262" s="17"/>
      <c r="BZT262" s="17"/>
      <c r="BZU262" s="17"/>
      <c r="BZV262" s="17"/>
      <c r="BZW262" s="17"/>
      <c r="BZX262" s="17"/>
      <c r="BZY262" s="17"/>
      <c r="BZZ262" s="17"/>
      <c r="CAA262" s="17"/>
      <c r="CAB262" s="17"/>
      <c r="CAC262" s="17"/>
      <c r="CAD262" s="17"/>
      <c r="CAE262" s="17"/>
      <c r="CAF262" s="17"/>
      <c r="CAG262" s="17"/>
      <c r="CAH262" s="17"/>
      <c r="CAI262" s="17"/>
      <c r="CAJ262" s="17"/>
      <c r="CAK262" s="17"/>
      <c r="CAL262" s="17"/>
      <c r="CAM262" s="17"/>
      <c r="CAN262" s="17"/>
      <c r="CAO262" s="17"/>
      <c r="CAP262" s="17"/>
      <c r="CAQ262" s="17"/>
      <c r="CAR262" s="17"/>
      <c r="CAS262" s="17"/>
      <c r="CAT262" s="17"/>
      <c r="CAU262" s="17"/>
      <c r="CAV262" s="17"/>
      <c r="CAW262" s="17"/>
      <c r="CAX262" s="17"/>
      <c r="CAY262" s="17"/>
      <c r="CAZ262" s="17"/>
      <c r="CBA262" s="17"/>
      <c r="CBB262" s="17"/>
      <c r="CBC262" s="17"/>
      <c r="CBD262" s="17"/>
      <c r="CBE262" s="17"/>
      <c r="CBF262" s="17"/>
      <c r="CBG262" s="17"/>
      <c r="CBH262" s="17"/>
      <c r="CBI262" s="17"/>
      <c r="CBJ262" s="17"/>
      <c r="CBK262" s="17"/>
      <c r="CBL262" s="17"/>
      <c r="CBM262" s="17"/>
      <c r="CBN262" s="17"/>
      <c r="CBO262" s="17"/>
      <c r="CBP262" s="17"/>
      <c r="CBQ262" s="17"/>
      <c r="CBR262" s="17"/>
      <c r="CBS262" s="17"/>
      <c r="CBT262" s="17"/>
      <c r="CBU262" s="17"/>
      <c r="CBV262" s="17"/>
      <c r="CBW262" s="17"/>
      <c r="CBX262" s="17"/>
      <c r="CBY262" s="17"/>
      <c r="CBZ262" s="17"/>
      <c r="CCA262" s="17"/>
      <c r="CCB262" s="17"/>
      <c r="CCC262" s="17"/>
      <c r="CCD262" s="17"/>
      <c r="CCE262" s="17"/>
      <c r="CCF262" s="17"/>
      <c r="CCG262" s="17"/>
      <c r="CCH262" s="17"/>
      <c r="CCI262" s="17"/>
      <c r="CCJ262" s="17"/>
      <c r="CCK262" s="17"/>
      <c r="CCL262" s="17"/>
      <c r="CCM262" s="17"/>
      <c r="CCN262" s="17"/>
      <c r="CCO262" s="17"/>
      <c r="CCP262" s="17"/>
      <c r="CCQ262" s="17"/>
      <c r="CCR262" s="17"/>
      <c r="CCS262" s="17"/>
      <c r="CCT262" s="17"/>
      <c r="CCU262" s="17"/>
      <c r="CCV262" s="17"/>
      <c r="CCW262" s="17"/>
      <c r="CCX262" s="17"/>
      <c r="CCY262" s="17"/>
      <c r="CCZ262" s="17"/>
      <c r="CDA262" s="17"/>
      <c r="CDB262" s="17"/>
      <c r="CDC262" s="17"/>
      <c r="CDD262" s="17"/>
      <c r="CDE262" s="17"/>
      <c r="CDF262" s="17"/>
      <c r="CDG262" s="17"/>
      <c r="CDH262" s="17"/>
      <c r="CDI262" s="17"/>
      <c r="CDJ262" s="17"/>
      <c r="CDK262" s="17"/>
      <c r="CDL262" s="17"/>
      <c r="CDM262" s="17"/>
      <c r="CDN262" s="17"/>
      <c r="CDO262" s="17"/>
      <c r="CDP262" s="17"/>
      <c r="CDQ262" s="17"/>
      <c r="CDR262" s="17"/>
      <c r="CDS262" s="17"/>
      <c r="CDT262" s="17"/>
      <c r="CDU262" s="17"/>
    </row>
    <row r="263">
      <c r="A263" s="14" t="s">
        <v>4666</v>
      </c>
      <c r="B263" s="14" t="s">
        <v>4694</v>
      </c>
      <c r="C263" s="14" t="s">
        <v>2933</v>
      </c>
      <c r="D263" s="14" t="s">
        <v>2934</v>
      </c>
      <c r="E263" s="14" t="s">
        <v>4695</v>
      </c>
      <c r="F263" s="14" t="s">
        <v>2835</v>
      </c>
      <c r="I263" s="14" t="s">
        <v>4696</v>
      </c>
      <c r="J263" s="14" t="s">
        <v>2618</v>
      </c>
      <c r="K263" s="14" t="s">
        <v>2619</v>
      </c>
      <c r="L263" s="17"/>
      <c r="M263" s="17"/>
      <c r="N263" s="14" t="s">
        <v>21</v>
      </c>
      <c r="O263" s="14" t="s">
        <v>21</v>
      </c>
      <c r="P263" s="14" t="s">
        <v>21</v>
      </c>
      <c r="Q263" s="16">
        <v>11.0</v>
      </c>
      <c r="R263" s="16">
        <v>4112907.0</v>
      </c>
      <c r="S263" s="16">
        <v>4112907.0</v>
      </c>
      <c r="T263" s="14" t="s">
        <v>2630</v>
      </c>
      <c r="U263" s="14" t="s">
        <v>2622</v>
      </c>
      <c r="V263" s="14" t="s">
        <v>4697</v>
      </c>
      <c r="W263" s="14" t="s">
        <v>4698</v>
      </c>
      <c r="Z263" s="17"/>
      <c r="AA263" s="17"/>
      <c r="AB263" s="17"/>
      <c r="AC263" s="17"/>
      <c r="AD263" s="16">
        <v>98.0</v>
      </c>
      <c r="AE263" s="22">
        <v>45638.0</v>
      </c>
      <c r="AF263" s="17"/>
      <c r="AG263" s="17"/>
      <c r="AH263" s="17"/>
      <c r="AI263" s="17"/>
      <c r="AJ263" s="17"/>
      <c r="AK263" s="17"/>
      <c r="AL263" s="16">
        <v>77.0</v>
      </c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4" t="s">
        <v>2941</v>
      </c>
      <c r="BB263" s="17"/>
      <c r="BC263" s="17"/>
      <c r="BD263" s="17"/>
      <c r="BE263" s="17"/>
      <c r="BF263" s="17"/>
      <c r="BG263" s="16">
        <v>1.0</v>
      </c>
      <c r="BH263" s="17"/>
      <c r="BI263" s="14" t="s">
        <v>2565</v>
      </c>
      <c r="BJ263" s="14" t="s">
        <v>2566</v>
      </c>
      <c r="BK263" s="17"/>
      <c r="BL263" s="17"/>
      <c r="BM263" s="16">
        <v>3.3</v>
      </c>
      <c r="BN263" s="17"/>
      <c r="BO263" s="14" t="s">
        <v>4692</v>
      </c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  <c r="KL263" s="17"/>
      <c r="KM263" s="17"/>
      <c r="KN263" s="17"/>
      <c r="KO263" s="17"/>
      <c r="KP263" s="17"/>
      <c r="KQ263" s="17"/>
      <c r="KR263" s="17"/>
      <c r="KS263" s="17"/>
      <c r="KT263" s="17"/>
      <c r="KU263" s="17"/>
      <c r="KV263" s="17"/>
      <c r="KW263" s="17"/>
      <c r="KX263" s="17"/>
      <c r="KY263" s="17"/>
      <c r="KZ263" s="17"/>
      <c r="LA263" s="17"/>
      <c r="LB263" s="17"/>
      <c r="LC263" s="17"/>
      <c r="LD263" s="17"/>
      <c r="LE263" s="17"/>
      <c r="LF263" s="17"/>
      <c r="LG263" s="17"/>
      <c r="LH263" s="17"/>
      <c r="LI263" s="17"/>
      <c r="LJ263" s="17"/>
      <c r="LK263" s="17"/>
      <c r="LL263" s="17"/>
      <c r="LM263" s="17"/>
      <c r="LN263" s="17"/>
      <c r="LO263" s="17"/>
      <c r="LP263" s="17"/>
      <c r="LQ263" s="17"/>
      <c r="LR263" s="17"/>
      <c r="LS263" s="17"/>
      <c r="LT263" s="17"/>
      <c r="LU263" s="17"/>
      <c r="LV263" s="17"/>
      <c r="LW263" s="17"/>
      <c r="LX263" s="17"/>
      <c r="LY263" s="17"/>
      <c r="LZ263" s="17"/>
      <c r="MA263" s="17"/>
      <c r="MB263" s="17"/>
      <c r="MC263" s="17"/>
      <c r="MD263" s="17"/>
      <c r="ME263" s="17"/>
      <c r="MF263" s="17"/>
      <c r="MG263" s="17"/>
      <c r="MH263" s="17"/>
      <c r="MI263" s="17"/>
      <c r="MJ263" s="17"/>
      <c r="MK263" s="17"/>
      <c r="ML263" s="17"/>
      <c r="MM263" s="17"/>
      <c r="MN263" s="17"/>
      <c r="MO263" s="17"/>
      <c r="MP263" s="17"/>
      <c r="MQ263" s="17"/>
      <c r="MR263" s="17"/>
      <c r="MS263" s="17"/>
      <c r="MT263" s="17"/>
      <c r="MU263" s="17"/>
      <c r="MV263" s="17"/>
      <c r="MW263" s="17"/>
      <c r="MX263" s="17"/>
      <c r="MY263" s="17"/>
      <c r="MZ263" s="17"/>
      <c r="NA263" s="17"/>
      <c r="NB263" s="17"/>
      <c r="NC263" s="17"/>
      <c r="ND263" s="17"/>
      <c r="NE263" s="17"/>
      <c r="NF263" s="17"/>
      <c r="NG263" s="17"/>
      <c r="NH263" s="17"/>
      <c r="NI263" s="17"/>
      <c r="NJ263" s="17"/>
      <c r="NK263" s="17"/>
      <c r="NL263" s="17"/>
      <c r="NM263" s="17"/>
      <c r="NN263" s="17"/>
      <c r="NO263" s="17"/>
      <c r="NP263" s="17"/>
      <c r="NQ263" s="17"/>
      <c r="NR263" s="17"/>
      <c r="NS263" s="17"/>
      <c r="NT263" s="17"/>
      <c r="NU263" s="17"/>
      <c r="NV263" s="17"/>
      <c r="NW263" s="17"/>
      <c r="NX263" s="17"/>
      <c r="NY263" s="17"/>
      <c r="NZ263" s="17"/>
      <c r="OA263" s="17"/>
      <c r="OB263" s="17"/>
      <c r="OC263" s="17"/>
      <c r="OD263" s="17"/>
      <c r="OE263" s="17"/>
      <c r="OF263" s="17"/>
      <c r="OG263" s="17"/>
      <c r="OH263" s="17"/>
      <c r="OI263" s="17"/>
      <c r="OJ263" s="17"/>
      <c r="OK263" s="17"/>
      <c r="OL263" s="17"/>
      <c r="OM263" s="17"/>
      <c r="ON263" s="17"/>
      <c r="OO263" s="17"/>
      <c r="OP263" s="17"/>
      <c r="OQ263" s="17"/>
      <c r="OR263" s="17"/>
      <c r="OS263" s="17"/>
      <c r="OT263" s="17"/>
      <c r="OU263" s="17"/>
      <c r="OV263" s="17"/>
      <c r="OW263" s="17"/>
      <c r="OX263" s="17"/>
      <c r="OY263" s="17"/>
      <c r="OZ263" s="17"/>
      <c r="PA263" s="17"/>
      <c r="PB263" s="17"/>
      <c r="PC263" s="17"/>
      <c r="PD263" s="17"/>
      <c r="PE263" s="17"/>
      <c r="PF263" s="17"/>
      <c r="PG263" s="17"/>
      <c r="PH263" s="17"/>
      <c r="PI263" s="17"/>
      <c r="PJ263" s="17"/>
      <c r="PK263" s="17"/>
      <c r="PL263" s="17"/>
      <c r="PM263" s="17"/>
      <c r="PN263" s="17"/>
      <c r="PO263" s="17"/>
      <c r="PP263" s="17"/>
      <c r="PQ263" s="17"/>
      <c r="PR263" s="17"/>
      <c r="PS263" s="17"/>
      <c r="PT263" s="17"/>
      <c r="PU263" s="17"/>
      <c r="PV263" s="17"/>
      <c r="PW263" s="17"/>
      <c r="PX263" s="17"/>
      <c r="PY263" s="17"/>
      <c r="PZ263" s="17"/>
      <c r="QA263" s="17"/>
      <c r="QB263" s="17"/>
      <c r="QC263" s="17"/>
      <c r="QD263" s="17"/>
      <c r="QE263" s="17"/>
      <c r="QF263" s="17"/>
      <c r="QG263" s="17"/>
      <c r="QH263" s="17"/>
      <c r="QI263" s="17"/>
      <c r="QJ263" s="17"/>
      <c r="QK263" s="17"/>
      <c r="QL263" s="17"/>
      <c r="QM263" s="17"/>
      <c r="QN263" s="17"/>
      <c r="QO263" s="17"/>
      <c r="QP263" s="17"/>
      <c r="QQ263" s="17"/>
      <c r="QR263" s="17"/>
      <c r="QS263" s="17"/>
      <c r="QT263" s="17"/>
      <c r="QU263" s="17"/>
      <c r="QV263" s="17"/>
      <c r="QW263" s="17"/>
      <c r="QX263" s="17"/>
      <c r="QY263" s="17"/>
      <c r="QZ263" s="17"/>
      <c r="RA263" s="17"/>
      <c r="RB263" s="17"/>
      <c r="RC263" s="17"/>
      <c r="RD263" s="17"/>
      <c r="RE263" s="17"/>
      <c r="RF263" s="17"/>
      <c r="RG263" s="17"/>
      <c r="RH263" s="17"/>
      <c r="RI263" s="17"/>
      <c r="RJ263" s="17"/>
      <c r="RK263" s="17"/>
      <c r="RL263" s="17"/>
      <c r="RM263" s="17"/>
      <c r="RN263" s="17"/>
      <c r="RO263" s="17"/>
      <c r="RP263" s="17"/>
      <c r="RQ263" s="17"/>
      <c r="RR263" s="17"/>
      <c r="RS263" s="17"/>
      <c r="RT263" s="17"/>
      <c r="RU263" s="17"/>
      <c r="RV263" s="17"/>
      <c r="RW263" s="17"/>
      <c r="RX263" s="17"/>
      <c r="RY263" s="17"/>
      <c r="RZ263" s="17"/>
      <c r="SA263" s="17"/>
      <c r="SB263" s="17"/>
      <c r="SC263" s="17"/>
      <c r="SD263" s="17"/>
      <c r="SE263" s="17"/>
      <c r="SF263" s="17"/>
      <c r="SG263" s="17"/>
      <c r="SH263" s="17"/>
      <c r="SI263" s="17"/>
      <c r="SJ263" s="17"/>
      <c r="SK263" s="17"/>
      <c r="SL263" s="17"/>
      <c r="SM263" s="17"/>
      <c r="SN263" s="17"/>
      <c r="SO263" s="17"/>
      <c r="SP263" s="17"/>
      <c r="SQ263" s="17"/>
      <c r="SR263" s="17"/>
      <c r="SS263" s="17"/>
      <c r="ST263" s="17"/>
      <c r="SU263" s="17"/>
      <c r="SV263" s="17"/>
      <c r="SW263" s="17"/>
      <c r="SX263" s="17"/>
      <c r="SY263" s="17"/>
      <c r="SZ263" s="17"/>
      <c r="TA263" s="17"/>
      <c r="TB263" s="17"/>
      <c r="TC263" s="17"/>
      <c r="TD263" s="17"/>
      <c r="TE263" s="17"/>
      <c r="TF263" s="17"/>
      <c r="TG263" s="17"/>
      <c r="TH263" s="17"/>
      <c r="TI263" s="17"/>
      <c r="TJ263" s="17"/>
      <c r="TK263" s="17"/>
      <c r="TL263" s="17"/>
      <c r="TM263" s="17"/>
      <c r="TN263" s="17"/>
      <c r="TO263" s="17"/>
      <c r="TP263" s="17"/>
      <c r="TQ263" s="17"/>
      <c r="TR263" s="17"/>
      <c r="TS263" s="17"/>
      <c r="TT263" s="17"/>
      <c r="TU263" s="17"/>
      <c r="TV263" s="17"/>
      <c r="TW263" s="17"/>
      <c r="TX263" s="17"/>
      <c r="TY263" s="17"/>
      <c r="TZ263" s="17"/>
      <c r="UA263" s="17"/>
      <c r="UB263" s="17"/>
      <c r="UC263" s="17"/>
      <c r="UD263" s="17"/>
      <c r="UE263" s="17"/>
      <c r="UF263" s="17"/>
      <c r="UG263" s="17"/>
      <c r="UH263" s="17"/>
      <c r="UI263" s="17"/>
      <c r="UJ263" s="17"/>
      <c r="UK263" s="17"/>
      <c r="UL263" s="17"/>
      <c r="UM263" s="17"/>
      <c r="UN263" s="17"/>
      <c r="UO263" s="17"/>
      <c r="UP263" s="17"/>
      <c r="UQ263" s="17"/>
      <c r="UR263" s="17"/>
      <c r="US263" s="17"/>
      <c r="UT263" s="17"/>
      <c r="UU263" s="17"/>
      <c r="UV263" s="17"/>
      <c r="UW263" s="17"/>
      <c r="UX263" s="17"/>
      <c r="UY263" s="17"/>
      <c r="UZ263" s="17"/>
      <c r="VA263" s="17"/>
      <c r="VB263" s="17"/>
      <c r="VC263" s="17"/>
      <c r="VD263" s="17"/>
      <c r="VE263" s="17"/>
      <c r="VF263" s="17"/>
      <c r="VG263" s="17"/>
      <c r="VH263" s="17"/>
      <c r="VI263" s="17"/>
      <c r="VJ263" s="17"/>
      <c r="VK263" s="17"/>
      <c r="VL263" s="17"/>
      <c r="VM263" s="17"/>
      <c r="VN263" s="17"/>
      <c r="VO263" s="17"/>
      <c r="VP263" s="17"/>
      <c r="VQ263" s="17"/>
      <c r="VR263" s="17"/>
      <c r="VS263" s="17"/>
      <c r="VT263" s="17"/>
      <c r="VU263" s="17"/>
      <c r="VV263" s="17"/>
      <c r="VW263" s="17"/>
      <c r="VX263" s="17"/>
      <c r="VY263" s="17"/>
      <c r="VZ263" s="17"/>
      <c r="WA263" s="17"/>
      <c r="WB263" s="17"/>
      <c r="WC263" s="17"/>
      <c r="WD263" s="17"/>
      <c r="WE263" s="17"/>
      <c r="WF263" s="17"/>
      <c r="WG263" s="17"/>
      <c r="WH263" s="17"/>
      <c r="WI263" s="17"/>
      <c r="WJ263" s="17"/>
      <c r="WK263" s="17"/>
      <c r="WL263" s="17"/>
      <c r="WM263" s="17"/>
      <c r="WN263" s="17"/>
      <c r="WO263" s="17"/>
      <c r="WP263" s="17"/>
      <c r="WQ263" s="17"/>
      <c r="WR263" s="17"/>
      <c r="WS263" s="17"/>
      <c r="WT263" s="17"/>
      <c r="WU263" s="17"/>
      <c r="WV263" s="17"/>
      <c r="WW263" s="17"/>
      <c r="WX263" s="17"/>
      <c r="WY263" s="17"/>
      <c r="WZ263" s="17"/>
      <c r="XA263" s="17"/>
      <c r="XB263" s="17"/>
      <c r="XC263" s="17"/>
      <c r="XD263" s="17"/>
      <c r="XE263" s="17"/>
      <c r="XF263" s="17"/>
      <c r="XG263" s="17"/>
      <c r="XH263" s="17"/>
      <c r="XI263" s="17"/>
      <c r="XJ263" s="17"/>
      <c r="XK263" s="17"/>
      <c r="XL263" s="17"/>
      <c r="XM263" s="17"/>
      <c r="XN263" s="17"/>
      <c r="XO263" s="17"/>
      <c r="XP263" s="17"/>
      <c r="XQ263" s="17"/>
      <c r="XR263" s="17"/>
      <c r="XS263" s="17"/>
      <c r="XT263" s="17"/>
      <c r="XU263" s="17"/>
      <c r="XV263" s="17"/>
      <c r="XW263" s="17"/>
      <c r="XX263" s="17"/>
      <c r="XY263" s="17"/>
      <c r="XZ263" s="17"/>
      <c r="YA263" s="17"/>
      <c r="YB263" s="17"/>
      <c r="YC263" s="17"/>
      <c r="YD263" s="17"/>
      <c r="YE263" s="17"/>
      <c r="YF263" s="17"/>
      <c r="YG263" s="17"/>
      <c r="YH263" s="17"/>
      <c r="YI263" s="17"/>
      <c r="YJ263" s="17"/>
      <c r="YK263" s="17"/>
      <c r="YL263" s="17"/>
      <c r="YM263" s="17"/>
      <c r="YN263" s="17"/>
      <c r="YO263" s="17"/>
      <c r="YP263" s="17"/>
      <c r="YQ263" s="17"/>
      <c r="YR263" s="17"/>
      <c r="YS263" s="17"/>
      <c r="YT263" s="17"/>
      <c r="YU263" s="17"/>
      <c r="YV263" s="17"/>
      <c r="YW263" s="17"/>
      <c r="YX263" s="17"/>
      <c r="YY263" s="17"/>
      <c r="YZ263" s="17"/>
      <c r="ZA263" s="17"/>
      <c r="ZB263" s="17"/>
      <c r="ZC263" s="17"/>
      <c r="ZD263" s="17"/>
      <c r="ZE263" s="17"/>
      <c r="ZF263" s="17"/>
      <c r="ZG263" s="17"/>
      <c r="ZH263" s="17"/>
      <c r="ZI263" s="17"/>
      <c r="ZJ263" s="17"/>
      <c r="ZK263" s="17"/>
      <c r="ZL263" s="17"/>
      <c r="ZM263" s="17"/>
      <c r="ZN263" s="17"/>
      <c r="ZO263" s="17"/>
      <c r="ZP263" s="17"/>
      <c r="ZQ263" s="17"/>
      <c r="ZR263" s="17"/>
      <c r="ZS263" s="17"/>
      <c r="ZT263" s="17"/>
      <c r="ZU263" s="17"/>
      <c r="ZV263" s="17"/>
      <c r="ZW263" s="17"/>
      <c r="ZX263" s="17"/>
      <c r="ZY263" s="17"/>
      <c r="ZZ263" s="17"/>
      <c r="AAA263" s="17"/>
      <c r="AAB263" s="17"/>
      <c r="AAC263" s="17"/>
      <c r="AAD263" s="17"/>
      <c r="AAE263" s="17"/>
      <c r="AAF263" s="17"/>
      <c r="AAG263" s="17"/>
      <c r="AAH263" s="17"/>
      <c r="AAI263" s="17"/>
      <c r="AAJ263" s="17"/>
      <c r="AAK263" s="17"/>
      <c r="AAL263" s="17"/>
      <c r="AAM263" s="17"/>
      <c r="AAN263" s="17"/>
      <c r="AAO263" s="17"/>
      <c r="AAP263" s="17"/>
      <c r="AAQ263" s="17"/>
      <c r="AAR263" s="17"/>
      <c r="AAS263" s="17"/>
      <c r="AAT263" s="17"/>
      <c r="AAU263" s="17"/>
      <c r="AAV263" s="17"/>
      <c r="AAW263" s="17"/>
      <c r="AAX263" s="17"/>
      <c r="AAY263" s="17"/>
      <c r="AAZ263" s="17"/>
      <c r="ABA263" s="17"/>
      <c r="ABB263" s="17"/>
      <c r="ABC263" s="17"/>
      <c r="ABD263" s="17"/>
      <c r="ABE263" s="17"/>
      <c r="ABF263" s="17"/>
      <c r="ABG263" s="17"/>
      <c r="ABH263" s="17"/>
      <c r="ABI263" s="17"/>
      <c r="ABJ263" s="17"/>
      <c r="ABK263" s="17"/>
      <c r="ABL263" s="17"/>
      <c r="ABM263" s="17"/>
      <c r="ABN263" s="17"/>
      <c r="ABO263" s="17"/>
      <c r="ABP263" s="17"/>
      <c r="ABQ263" s="17"/>
      <c r="ABR263" s="17"/>
      <c r="ABS263" s="17"/>
      <c r="ABT263" s="17"/>
      <c r="ABU263" s="17"/>
      <c r="ABV263" s="17"/>
      <c r="ABW263" s="17"/>
      <c r="ABX263" s="17"/>
      <c r="ABY263" s="17"/>
      <c r="ABZ263" s="17"/>
      <c r="ACA263" s="17"/>
      <c r="ACB263" s="17"/>
      <c r="ACC263" s="17"/>
      <c r="ACD263" s="17"/>
      <c r="ACE263" s="17"/>
      <c r="ACF263" s="17"/>
      <c r="ACG263" s="17"/>
      <c r="ACH263" s="17"/>
      <c r="ACI263" s="17"/>
      <c r="ACJ263" s="17"/>
      <c r="ACK263" s="17"/>
      <c r="ACL263" s="17"/>
      <c r="ACM263" s="17"/>
      <c r="ACN263" s="17"/>
      <c r="ACO263" s="17"/>
      <c r="ACP263" s="17"/>
      <c r="ACQ263" s="17"/>
      <c r="ACR263" s="17"/>
      <c r="ACS263" s="17"/>
      <c r="ACT263" s="17"/>
      <c r="ACU263" s="17"/>
      <c r="ACV263" s="17"/>
      <c r="ACW263" s="17"/>
      <c r="ACX263" s="17"/>
      <c r="ACY263" s="17"/>
      <c r="ACZ263" s="17"/>
      <c r="ADA263" s="17"/>
      <c r="ADB263" s="17"/>
      <c r="ADC263" s="17"/>
      <c r="ADD263" s="17"/>
      <c r="ADE263" s="17"/>
      <c r="ADF263" s="17"/>
      <c r="ADG263" s="17"/>
      <c r="ADH263" s="17"/>
      <c r="ADI263" s="14" t="s">
        <v>3454</v>
      </c>
      <c r="ADJ263" s="17"/>
      <c r="ADK263" s="17"/>
      <c r="ADL263" s="17"/>
      <c r="ADM263" s="17"/>
      <c r="ADN263" s="17"/>
      <c r="ADO263" s="17"/>
      <c r="ADP263" s="17"/>
      <c r="ADQ263" s="17"/>
      <c r="ADR263" s="17"/>
      <c r="ADS263" s="17"/>
      <c r="ADT263" s="17"/>
      <c r="ADU263" s="17"/>
      <c r="ADV263" s="17"/>
      <c r="ADW263" s="17"/>
      <c r="ADX263" s="17"/>
      <c r="ADY263" s="17"/>
      <c r="ADZ263" s="17"/>
      <c r="AEA263" s="17"/>
      <c r="AEB263" s="17"/>
      <c r="AEC263" s="17"/>
      <c r="AED263" s="17"/>
      <c r="AEE263" s="17"/>
      <c r="AEF263" s="17"/>
      <c r="AEG263" s="17"/>
      <c r="AEH263" s="17"/>
      <c r="AEI263" s="17"/>
      <c r="AEJ263" s="17"/>
      <c r="AEK263" s="17"/>
      <c r="AEL263" s="17"/>
      <c r="AEM263" s="17"/>
      <c r="AEN263" s="17"/>
      <c r="AEO263" s="17"/>
      <c r="AEP263" s="17"/>
      <c r="AEQ263" s="17"/>
      <c r="AER263" s="17"/>
      <c r="AES263" s="17"/>
      <c r="AET263" s="17"/>
      <c r="AEU263" s="17"/>
      <c r="AEV263" s="17"/>
      <c r="AEW263" s="17"/>
      <c r="AEX263" s="17"/>
      <c r="AEY263" s="17"/>
      <c r="AEZ263" s="17"/>
      <c r="AFA263" s="17"/>
      <c r="AFB263" s="17"/>
      <c r="AFC263" s="17"/>
      <c r="AFD263" s="17"/>
      <c r="AFE263" s="17"/>
      <c r="AFF263" s="17"/>
      <c r="AFG263" s="17"/>
      <c r="AFH263" s="17"/>
      <c r="AFI263" s="17"/>
      <c r="AFJ263" s="17"/>
      <c r="AFK263" s="17"/>
      <c r="AFL263" s="17"/>
      <c r="AFM263" s="17"/>
      <c r="AFN263" s="17"/>
      <c r="AFO263" s="17"/>
      <c r="AFP263" s="17"/>
      <c r="AFQ263" s="17"/>
      <c r="AFR263" s="17"/>
      <c r="AFS263" s="17"/>
      <c r="AFT263" s="17"/>
      <c r="AFU263" s="17"/>
      <c r="AFV263" s="17"/>
      <c r="AFW263" s="17"/>
      <c r="AFX263" s="17"/>
      <c r="AFY263" s="17"/>
      <c r="AFZ263" s="17"/>
      <c r="AGA263" s="17"/>
      <c r="AGB263" s="17"/>
      <c r="AGC263" s="17"/>
      <c r="AGD263" s="17"/>
      <c r="AGE263" s="17"/>
      <c r="AGF263" s="17"/>
      <c r="AGG263" s="17"/>
      <c r="AGH263" s="17"/>
      <c r="AGI263" s="17"/>
      <c r="AGJ263" s="17"/>
      <c r="AGK263" s="17"/>
      <c r="AGL263" s="17"/>
      <c r="AGM263" s="17"/>
      <c r="AGN263" s="17"/>
      <c r="AGO263" s="17"/>
      <c r="AGP263" s="17"/>
      <c r="AGQ263" s="17"/>
      <c r="AGR263" s="17"/>
      <c r="AGS263" s="17"/>
      <c r="AGT263" s="17"/>
      <c r="AGU263" s="17"/>
      <c r="AGV263" s="17"/>
      <c r="AGW263" s="17"/>
      <c r="AGX263" s="17"/>
      <c r="AGY263" s="17"/>
      <c r="AGZ263" s="17"/>
      <c r="AHA263" s="17"/>
      <c r="AHB263" s="17"/>
      <c r="AHC263" s="17"/>
      <c r="AHD263" s="17"/>
      <c r="AHE263" s="17"/>
      <c r="AHF263" s="17"/>
      <c r="AHG263" s="17"/>
      <c r="AHH263" s="17"/>
      <c r="AHI263" s="17"/>
      <c r="AHJ263" s="17"/>
      <c r="AHK263" s="17"/>
      <c r="AHL263" s="17"/>
      <c r="AHM263" s="17"/>
      <c r="AHN263" s="17"/>
      <c r="AHO263" s="17"/>
      <c r="AHP263" s="17"/>
      <c r="AHQ263" s="17"/>
      <c r="AHR263" s="17"/>
      <c r="AHS263" s="17"/>
      <c r="AHT263" s="17"/>
      <c r="AHU263" s="17"/>
      <c r="AHV263" s="17"/>
      <c r="AHW263" s="17"/>
      <c r="AHX263" s="17"/>
      <c r="AHY263" s="17"/>
      <c r="AHZ263" s="17"/>
      <c r="AIA263" s="17"/>
      <c r="AIB263" s="17"/>
      <c r="AIC263" s="17"/>
      <c r="AID263" s="17"/>
      <c r="AIE263" s="17"/>
      <c r="AIF263" s="17"/>
      <c r="AIG263" s="17"/>
      <c r="AIH263" s="17"/>
      <c r="AII263" s="17"/>
      <c r="AIJ263" s="17"/>
      <c r="AIK263" s="17"/>
      <c r="AIL263" s="17"/>
      <c r="AIM263" s="17"/>
      <c r="AIN263" s="17"/>
      <c r="AIO263" s="17"/>
      <c r="AIP263" s="17"/>
      <c r="AIQ263" s="17"/>
      <c r="AIR263" s="17"/>
      <c r="AIS263" s="17"/>
      <c r="AIT263" s="17"/>
      <c r="AIU263" s="17"/>
      <c r="AIV263" s="17"/>
      <c r="AIW263" s="17"/>
      <c r="AIX263" s="17"/>
      <c r="AIY263" s="17"/>
      <c r="AIZ263" s="17"/>
      <c r="AJA263" s="17"/>
      <c r="AJB263" s="17"/>
      <c r="AJC263" s="17"/>
      <c r="AJD263" s="17"/>
      <c r="AJE263" s="17"/>
      <c r="AJF263" s="17"/>
      <c r="AJG263" s="17"/>
      <c r="AJH263" s="17"/>
      <c r="AJI263" s="17"/>
      <c r="AJJ263" s="17"/>
      <c r="AJK263" s="17"/>
      <c r="AJL263" s="17"/>
      <c r="AJM263" s="17"/>
      <c r="AJN263" s="17"/>
      <c r="AJO263" s="17"/>
      <c r="AJP263" s="17"/>
      <c r="AJQ263" s="17"/>
      <c r="AJR263" s="17"/>
      <c r="AJS263" s="17"/>
      <c r="AJT263" s="17"/>
      <c r="AJU263" s="17"/>
      <c r="AJV263" s="17"/>
      <c r="AJW263" s="17"/>
      <c r="AJX263" s="17"/>
      <c r="AJY263" s="17"/>
      <c r="AJZ263" s="17"/>
      <c r="AKA263" s="17"/>
      <c r="AKB263" s="17"/>
      <c r="AKC263" s="17"/>
      <c r="AKD263" s="17"/>
      <c r="AKE263" s="17"/>
      <c r="AKF263" s="17"/>
      <c r="AKG263" s="17"/>
      <c r="AKH263" s="17"/>
      <c r="AKI263" s="17"/>
      <c r="AKJ263" s="17"/>
      <c r="AKK263" s="17"/>
      <c r="AKL263" s="17"/>
      <c r="AKM263" s="17"/>
      <c r="AKN263" s="17"/>
      <c r="AKO263" s="17"/>
      <c r="AKP263" s="17"/>
      <c r="AKQ263" s="17"/>
      <c r="AKR263" s="17"/>
      <c r="AKS263" s="17"/>
      <c r="AKT263" s="17"/>
      <c r="AKU263" s="17"/>
      <c r="AKV263" s="17"/>
      <c r="AKW263" s="17"/>
      <c r="AKX263" s="17"/>
      <c r="AKY263" s="17"/>
      <c r="AKZ263" s="17"/>
      <c r="ALA263" s="17"/>
      <c r="ALB263" s="17"/>
      <c r="ALC263" s="17"/>
      <c r="ALD263" s="17"/>
      <c r="ALE263" s="17"/>
      <c r="ALF263" s="17"/>
      <c r="ALG263" s="17"/>
      <c r="ALH263" s="17"/>
      <c r="ALI263" s="17"/>
      <c r="ALJ263" s="17"/>
      <c r="ALK263" s="17"/>
      <c r="ALL263" s="17"/>
      <c r="ALM263" s="17"/>
      <c r="ALN263" s="17"/>
      <c r="ALO263" s="17"/>
      <c r="ALP263" s="17"/>
      <c r="ALQ263" s="17"/>
      <c r="ALR263" s="17"/>
      <c r="ALS263" s="17"/>
      <c r="ALT263" s="17"/>
      <c r="ALU263" s="17"/>
      <c r="ALV263" s="17"/>
      <c r="ALW263" s="17"/>
      <c r="ALX263" s="17"/>
      <c r="ALY263" s="17"/>
      <c r="ALZ263" s="17"/>
      <c r="AMA263" s="17"/>
      <c r="AMB263" s="17"/>
      <c r="AMC263" s="17"/>
      <c r="AMD263" s="17"/>
      <c r="AME263" s="17"/>
      <c r="AMF263" s="17"/>
      <c r="AMG263" s="17"/>
      <c r="AMH263" s="17"/>
      <c r="AMI263" s="17"/>
      <c r="AMJ263" s="17"/>
      <c r="AMK263" s="17"/>
      <c r="AML263" s="17"/>
      <c r="AMM263" s="17"/>
      <c r="AMN263" s="17"/>
      <c r="AMO263" s="17"/>
      <c r="AMP263" s="17"/>
      <c r="AMQ263" s="17"/>
      <c r="AMR263" s="17"/>
      <c r="AMS263" s="17"/>
      <c r="AMT263" s="17"/>
      <c r="AMU263" s="17"/>
      <c r="AMV263" s="17"/>
      <c r="AMW263" s="17"/>
      <c r="AMX263" s="17"/>
      <c r="AMY263" s="17"/>
      <c r="AMZ263" s="17"/>
      <c r="ANA263" s="17"/>
      <c r="ANB263" s="17"/>
      <c r="ANC263" s="17"/>
      <c r="AND263" s="17"/>
      <c r="ANE263" s="17"/>
      <c r="ANF263" s="17"/>
      <c r="ANG263" s="17"/>
      <c r="ANH263" s="17"/>
      <c r="ANI263" s="17"/>
      <c r="ANJ263" s="17"/>
      <c r="ANK263" s="17"/>
      <c r="ANL263" s="17"/>
      <c r="ANM263" s="17"/>
      <c r="ANN263" s="17"/>
      <c r="ANO263" s="17"/>
      <c r="ANP263" s="17"/>
      <c r="ANQ263" s="17"/>
      <c r="ANR263" s="17"/>
      <c r="ANS263" s="17"/>
      <c r="ANT263" s="17"/>
      <c r="ANU263" s="17"/>
      <c r="ANV263" s="17"/>
      <c r="ANW263" s="17"/>
      <c r="ANX263" s="17"/>
      <c r="ANY263" s="17"/>
      <c r="ANZ263" s="17"/>
      <c r="AOA263" s="17"/>
      <c r="AOB263" s="17"/>
      <c r="AOC263" s="17"/>
      <c r="AOD263" s="17"/>
      <c r="AOE263" s="17"/>
      <c r="AOF263" s="17"/>
      <c r="AOG263" s="17"/>
      <c r="AOH263" s="17"/>
      <c r="AOI263" s="17"/>
      <c r="AOJ263" s="17"/>
      <c r="AOK263" s="17"/>
      <c r="AOL263" s="17"/>
      <c r="AOM263" s="17"/>
      <c r="AON263" s="17"/>
      <c r="AOO263" s="17"/>
      <c r="AOP263" s="17"/>
      <c r="AOQ263" s="17"/>
      <c r="AOR263" s="17"/>
      <c r="AOS263" s="17"/>
      <c r="AOT263" s="17"/>
      <c r="AOU263" s="17"/>
      <c r="AOV263" s="17"/>
      <c r="AOW263" s="17"/>
      <c r="AOX263" s="17"/>
      <c r="AOY263" s="17"/>
      <c r="AOZ263" s="17"/>
      <c r="APA263" s="17"/>
      <c r="APB263" s="17"/>
      <c r="APC263" s="17"/>
      <c r="APD263" s="17"/>
      <c r="APE263" s="17"/>
      <c r="APF263" s="17"/>
      <c r="APG263" s="17"/>
      <c r="APH263" s="17"/>
      <c r="API263" s="17"/>
      <c r="APJ263" s="17"/>
      <c r="APK263" s="17"/>
      <c r="APL263" s="17"/>
      <c r="APM263" s="17"/>
      <c r="APN263" s="17"/>
      <c r="APO263" s="17"/>
      <c r="APP263" s="17"/>
      <c r="APQ263" s="17"/>
      <c r="APR263" s="17"/>
      <c r="APS263" s="17"/>
      <c r="APT263" s="17"/>
      <c r="APU263" s="17"/>
      <c r="APV263" s="17"/>
      <c r="APW263" s="17"/>
      <c r="APX263" s="17"/>
      <c r="APY263" s="17"/>
      <c r="APZ263" s="17"/>
      <c r="AQA263" s="17"/>
      <c r="AQB263" s="17"/>
      <c r="AQC263" s="17"/>
      <c r="AQD263" s="17"/>
      <c r="AQE263" s="17"/>
      <c r="AQF263" s="17"/>
      <c r="AQG263" s="17"/>
      <c r="AQH263" s="17"/>
      <c r="AQI263" s="17"/>
      <c r="AQJ263" s="17"/>
      <c r="AQK263" s="17"/>
      <c r="AQL263" s="17"/>
      <c r="AQM263" s="17"/>
      <c r="AQN263" s="17"/>
      <c r="AQO263" s="17"/>
      <c r="AQP263" s="17"/>
      <c r="AQQ263" s="17"/>
      <c r="AQR263" s="17"/>
      <c r="AQS263" s="17"/>
      <c r="AQT263" s="17"/>
      <c r="AQU263" s="17"/>
      <c r="AQV263" s="17"/>
      <c r="AQW263" s="17"/>
      <c r="AQX263" s="17"/>
      <c r="AQY263" s="17"/>
      <c r="AQZ263" s="17"/>
      <c r="ARA263" s="17"/>
      <c r="ARB263" s="17"/>
      <c r="ARC263" s="17"/>
      <c r="ARD263" s="17"/>
      <c r="ARE263" s="17"/>
      <c r="ARF263" s="17"/>
      <c r="ARG263" s="17"/>
      <c r="ARH263" s="17"/>
      <c r="ARI263" s="17"/>
      <c r="ARJ263" s="17"/>
      <c r="ARK263" s="17"/>
      <c r="ARL263" s="17"/>
      <c r="ARM263" s="17"/>
      <c r="ARN263" s="17"/>
      <c r="ARO263" s="17"/>
      <c r="ARP263" s="17"/>
      <c r="ARQ263" s="17"/>
      <c r="ARR263" s="17"/>
      <c r="ARS263" s="17"/>
      <c r="ART263" s="17"/>
      <c r="ARU263" s="17"/>
      <c r="ARV263" s="17"/>
      <c r="ARW263" s="17"/>
      <c r="ARX263" s="17"/>
      <c r="ARY263" s="17"/>
      <c r="ARZ263" s="17"/>
      <c r="ASA263" s="17"/>
      <c r="ASB263" s="17"/>
      <c r="ASC263" s="17"/>
      <c r="ASD263" s="17"/>
      <c r="ASE263" s="17"/>
      <c r="ASF263" s="17"/>
      <c r="ASG263" s="17"/>
      <c r="ASH263" s="17"/>
      <c r="ASI263" s="17"/>
      <c r="ASJ263" s="17"/>
      <c r="ASK263" s="17"/>
      <c r="ASL263" s="17"/>
      <c r="ASM263" s="17"/>
      <c r="ASN263" s="17"/>
      <c r="ASO263" s="17"/>
      <c r="ASP263" s="17"/>
      <c r="ASQ263" s="17"/>
      <c r="ASR263" s="17"/>
      <c r="ASS263" s="17"/>
      <c r="AST263" s="17"/>
      <c r="ASU263" s="17"/>
      <c r="ASV263" s="17"/>
      <c r="ASW263" s="17"/>
      <c r="ASX263" s="17"/>
      <c r="ASY263" s="17"/>
      <c r="ASZ263" s="17"/>
      <c r="ATA263" s="17"/>
      <c r="ATB263" s="17"/>
      <c r="ATC263" s="17"/>
      <c r="ATD263" s="17"/>
      <c r="ATE263" s="17"/>
      <c r="ATF263" s="17"/>
      <c r="ATG263" s="17"/>
      <c r="ATH263" s="17"/>
      <c r="ATI263" s="17"/>
      <c r="ATJ263" s="17"/>
      <c r="ATK263" s="17"/>
      <c r="ATL263" s="17"/>
      <c r="ATM263" s="17"/>
      <c r="ATN263" s="17"/>
      <c r="ATO263" s="17"/>
      <c r="ATP263" s="17"/>
      <c r="ATQ263" s="17"/>
      <c r="ATR263" s="17"/>
      <c r="ATS263" s="17"/>
      <c r="ATT263" s="17"/>
      <c r="ATU263" s="17"/>
      <c r="ATV263" s="17"/>
      <c r="ATW263" s="17"/>
      <c r="ATX263" s="17"/>
      <c r="ATY263" s="17"/>
      <c r="ATZ263" s="17"/>
      <c r="AUA263" s="17"/>
      <c r="AUB263" s="17"/>
      <c r="AUC263" s="17"/>
      <c r="AUD263" s="17"/>
      <c r="AUE263" s="17"/>
      <c r="AUF263" s="17"/>
      <c r="AUG263" s="17"/>
      <c r="AUH263" s="17"/>
      <c r="AUI263" s="17"/>
      <c r="AUJ263" s="17"/>
      <c r="AUK263" s="17"/>
      <c r="AUL263" s="17"/>
      <c r="AUM263" s="17"/>
      <c r="AUN263" s="17"/>
      <c r="AUO263" s="17"/>
      <c r="AUP263" s="17"/>
      <c r="AUQ263" s="17"/>
      <c r="AUR263" s="17"/>
      <c r="AUS263" s="17"/>
      <c r="AUT263" s="17"/>
      <c r="AUU263" s="17"/>
      <c r="AUV263" s="17"/>
      <c r="AUW263" s="17"/>
      <c r="AUX263" s="17"/>
      <c r="AUY263" s="17"/>
      <c r="AUZ263" s="17"/>
      <c r="AVA263" s="17"/>
      <c r="AVB263" s="17"/>
      <c r="AVC263" s="17"/>
      <c r="AVD263" s="17"/>
      <c r="AVE263" s="17"/>
      <c r="AVF263" s="17"/>
      <c r="AVG263" s="17"/>
      <c r="AVH263" s="17"/>
      <c r="AVI263" s="17"/>
      <c r="AVJ263" s="17"/>
      <c r="AVK263" s="17"/>
      <c r="AVL263" s="17"/>
      <c r="AVM263" s="17"/>
      <c r="AVN263" s="17"/>
      <c r="AVO263" s="17"/>
      <c r="AVP263" s="17"/>
      <c r="AVQ263" s="17"/>
      <c r="AVR263" s="17"/>
      <c r="AVS263" s="17"/>
      <c r="AVT263" s="17"/>
      <c r="AVU263" s="17"/>
      <c r="AVV263" s="17"/>
      <c r="AVW263" s="17"/>
      <c r="AVX263" s="17"/>
      <c r="AVY263" s="17"/>
      <c r="AVZ263" s="17"/>
      <c r="AWA263" s="17"/>
      <c r="AWB263" s="17"/>
      <c r="AWC263" s="17"/>
      <c r="AWD263" s="17"/>
      <c r="AWE263" s="17"/>
      <c r="AWF263" s="17"/>
      <c r="AWG263" s="17"/>
      <c r="AWH263" s="17"/>
      <c r="AWI263" s="17"/>
      <c r="AWJ263" s="17"/>
      <c r="AWK263" s="17"/>
      <c r="AWL263" s="17"/>
      <c r="AWM263" s="17"/>
      <c r="AWN263" s="17"/>
      <c r="AWO263" s="17"/>
      <c r="AWP263" s="17"/>
      <c r="AWQ263" s="17"/>
      <c r="AWR263" s="17"/>
      <c r="AWS263" s="17"/>
      <c r="AWT263" s="17"/>
      <c r="AWU263" s="17"/>
      <c r="AWV263" s="17"/>
      <c r="AWW263" s="17"/>
      <c r="AWX263" s="17"/>
      <c r="AWY263" s="17"/>
      <c r="AWZ263" s="17"/>
      <c r="AXA263" s="17"/>
      <c r="AXB263" s="17"/>
      <c r="AXC263" s="17"/>
      <c r="AXD263" s="17"/>
      <c r="AXE263" s="17"/>
      <c r="AXF263" s="17"/>
      <c r="AXG263" s="17"/>
      <c r="AXH263" s="17"/>
      <c r="AXI263" s="17"/>
      <c r="AXJ263" s="17"/>
      <c r="AXK263" s="17"/>
      <c r="AXL263" s="17"/>
      <c r="AXM263" s="17"/>
      <c r="AXN263" s="17"/>
      <c r="AXO263" s="17"/>
      <c r="AXP263" s="17"/>
      <c r="AXQ263" s="17"/>
      <c r="AXR263" s="17"/>
      <c r="AXS263" s="17"/>
      <c r="AXT263" s="17"/>
      <c r="AXU263" s="17"/>
      <c r="AXV263" s="17"/>
      <c r="AXW263" s="17"/>
      <c r="AXX263" s="17"/>
      <c r="AXY263" s="17"/>
      <c r="AXZ263" s="17"/>
      <c r="AYA263" s="17"/>
      <c r="AYB263" s="17"/>
      <c r="AYC263" s="17"/>
      <c r="AYD263" s="17"/>
      <c r="AYE263" s="17"/>
      <c r="AYF263" s="17"/>
      <c r="AYG263" s="17"/>
      <c r="AYH263" s="17"/>
      <c r="AYI263" s="17"/>
      <c r="AYJ263" s="17"/>
      <c r="AYK263" s="17"/>
      <c r="AYL263" s="17"/>
      <c r="AYM263" s="17"/>
      <c r="AYN263" s="17"/>
      <c r="AYO263" s="17"/>
      <c r="AYP263" s="17"/>
      <c r="AYQ263" s="17"/>
      <c r="AYR263" s="17"/>
      <c r="AYS263" s="17"/>
      <c r="AYT263" s="17"/>
      <c r="AYU263" s="17"/>
      <c r="AYV263" s="17"/>
      <c r="AYW263" s="17"/>
      <c r="AYX263" s="17"/>
      <c r="AYY263" s="17"/>
      <c r="AYZ263" s="17"/>
      <c r="AZA263" s="17"/>
      <c r="AZB263" s="17"/>
      <c r="AZC263" s="17"/>
      <c r="AZD263" s="17"/>
      <c r="AZE263" s="17"/>
      <c r="AZF263" s="17"/>
      <c r="AZG263" s="17"/>
      <c r="AZH263" s="17"/>
      <c r="AZI263" s="17"/>
      <c r="AZJ263" s="17"/>
      <c r="AZK263" s="17"/>
      <c r="AZL263" s="17"/>
      <c r="AZM263" s="17"/>
      <c r="AZN263" s="17"/>
      <c r="AZO263" s="17"/>
      <c r="AZP263" s="17"/>
      <c r="AZQ263" s="17"/>
      <c r="AZR263" s="17"/>
      <c r="AZS263" s="17"/>
      <c r="AZT263" s="17"/>
      <c r="AZU263" s="17"/>
      <c r="AZV263" s="17"/>
      <c r="AZW263" s="17"/>
      <c r="AZX263" s="17"/>
      <c r="AZY263" s="17"/>
      <c r="AZZ263" s="17"/>
      <c r="BAA263" s="17"/>
      <c r="BAB263" s="17"/>
      <c r="BAC263" s="17"/>
      <c r="BAD263" s="17"/>
      <c r="BAE263" s="17"/>
      <c r="BAF263" s="17"/>
      <c r="BAG263" s="17"/>
      <c r="BAH263" s="17"/>
      <c r="BAI263" s="17"/>
      <c r="BAJ263" s="17"/>
      <c r="BAK263" s="17"/>
      <c r="BAL263" s="17"/>
      <c r="BAM263" s="17"/>
      <c r="BAN263" s="17"/>
      <c r="BAO263" s="17"/>
      <c r="BAP263" s="17"/>
      <c r="BAQ263" s="17"/>
      <c r="BAR263" s="17"/>
      <c r="BAS263" s="17"/>
      <c r="BAT263" s="17"/>
      <c r="BAU263" s="17"/>
      <c r="BAV263" s="17"/>
      <c r="BAW263" s="17"/>
      <c r="BAX263" s="17"/>
      <c r="BAY263" s="17"/>
      <c r="BAZ263" s="17"/>
      <c r="BBA263" s="17"/>
      <c r="BBB263" s="17"/>
      <c r="BBC263" s="17"/>
      <c r="BBD263" s="17"/>
      <c r="BBE263" s="17"/>
      <c r="BBF263" s="17"/>
      <c r="BBG263" s="17"/>
      <c r="BBH263" s="17"/>
      <c r="BBI263" s="17"/>
      <c r="BBJ263" s="17"/>
      <c r="BBK263" s="17"/>
      <c r="BBL263" s="17"/>
      <c r="BBM263" s="17"/>
      <c r="BBN263" s="17"/>
      <c r="BBO263" s="17"/>
      <c r="BBP263" s="17"/>
      <c r="BBQ263" s="17"/>
      <c r="BBR263" s="17"/>
      <c r="BBS263" s="17"/>
      <c r="BBT263" s="17"/>
      <c r="BBU263" s="17"/>
      <c r="BBV263" s="17"/>
      <c r="BBW263" s="17"/>
      <c r="BBX263" s="17"/>
      <c r="BBY263" s="17"/>
      <c r="BBZ263" s="17"/>
      <c r="BCA263" s="17"/>
      <c r="BCB263" s="17"/>
      <c r="BCC263" s="17"/>
      <c r="BCD263" s="17"/>
      <c r="BCE263" s="17"/>
      <c r="BCF263" s="17"/>
      <c r="BCG263" s="17"/>
      <c r="BCH263" s="17"/>
      <c r="BCI263" s="17"/>
      <c r="BCJ263" s="17"/>
      <c r="BCK263" s="17"/>
      <c r="BCL263" s="17"/>
      <c r="BCM263" s="17"/>
      <c r="BCN263" s="17"/>
      <c r="BCO263" s="17"/>
      <c r="BCP263" s="17"/>
      <c r="BCQ263" s="17"/>
      <c r="BCR263" s="17"/>
      <c r="BCS263" s="17"/>
      <c r="BCT263" s="17"/>
      <c r="BCU263" s="17"/>
      <c r="BCV263" s="17"/>
      <c r="BCW263" s="17"/>
      <c r="BCX263" s="17"/>
      <c r="BCY263" s="17"/>
      <c r="BCZ263" s="17"/>
      <c r="BDA263" s="17"/>
      <c r="BDB263" s="17"/>
      <c r="BDC263" s="17"/>
      <c r="BDD263" s="17"/>
      <c r="BDE263" s="17"/>
      <c r="BDF263" s="17"/>
      <c r="BDG263" s="17"/>
      <c r="BDH263" s="17"/>
      <c r="BDI263" s="17"/>
      <c r="BDJ263" s="17"/>
      <c r="BDK263" s="17"/>
      <c r="BDL263" s="17"/>
      <c r="BDM263" s="17"/>
      <c r="BDN263" s="17"/>
      <c r="BDO263" s="17"/>
      <c r="BDP263" s="17"/>
      <c r="BDQ263" s="17"/>
      <c r="BDR263" s="17"/>
      <c r="BDS263" s="17"/>
      <c r="BDT263" s="17"/>
      <c r="BDU263" s="17"/>
      <c r="BDV263" s="17"/>
      <c r="BDW263" s="17"/>
      <c r="BDX263" s="17"/>
      <c r="BDY263" s="17"/>
      <c r="BDZ263" s="17"/>
      <c r="BEA263" s="17"/>
      <c r="BEB263" s="17"/>
      <c r="BEC263" s="17"/>
      <c r="BED263" s="17"/>
      <c r="BEE263" s="17"/>
      <c r="BEF263" s="17"/>
      <c r="BEG263" s="17"/>
      <c r="BEH263" s="17"/>
      <c r="BEI263" s="17"/>
      <c r="BEJ263" s="17"/>
      <c r="BEK263" s="17"/>
      <c r="BEL263" s="17"/>
      <c r="BEM263" s="17"/>
      <c r="BEN263" s="17"/>
      <c r="BEO263" s="17"/>
      <c r="BEP263" s="17"/>
      <c r="BEQ263" s="17"/>
      <c r="BER263" s="17"/>
      <c r="BES263" s="17"/>
      <c r="BET263" s="17"/>
      <c r="BEU263" s="17"/>
      <c r="BEV263" s="17"/>
      <c r="BEW263" s="17"/>
      <c r="BEX263" s="17"/>
      <c r="BEY263" s="17"/>
      <c r="BEZ263" s="17"/>
      <c r="BFA263" s="17"/>
      <c r="BFB263" s="17"/>
      <c r="BFC263" s="17"/>
      <c r="BFD263" s="17"/>
      <c r="BFE263" s="17"/>
      <c r="BFF263" s="17"/>
      <c r="BFG263" s="17"/>
      <c r="BFH263" s="17"/>
      <c r="BFI263" s="17"/>
      <c r="BFJ263" s="17"/>
      <c r="BFK263" s="17"/>
      <c r="BFL263" s="17"/>
      <c r="BFM263" s="17"/>
      <c r="BFN263" s="17"/>
      <c r="BFO263" s="17"/>
      <c r="BFP263" s="17"/>
      <c r="BFQ263" s="17"/>
      <c r="BFR263" s="17"/>
      <c r="BFS263" s="17"/>
      <c r="BFT263" s="17"/>
      <c r="BFU263" s="17"/>
      <c r="BFV263" s="17"/>
      <c r="BFW263" s="17"/>
      <c r="BFX263" s="17"/>
      <c r="BFY263" s="17"/>
      <c r="BFZ263" s="17"/>
      <c r="BGA263" s="17"/>
      <c r="BGB263" s="17"/>
      <c r="BGC263" s="17"/>
      <c r="BGD263" s="17"/>
      <c r="BGE263" s="17"/>
      <c r="BGF263" s="17"/>
      <c r="BGG263" s="17"/>
      <c r="BGH263" s="17"/>
      <c r="BGI263" s="17"/>
      <c r="BGJ263" s="17"/>
      <c r="BGK263" s="17"/>
      <c r="BGL263" s="17"/>
      <c r="BGM263" s="17"/>
      <c r="BGN263" s="17"/>
      <c r="BGO263" s="17"/>
      <c r="BGP263" s="17"/>
      <c r="BGQ263" s="17"/>
      <c r="BGR263" s="17"/>
      <c r="BGS263" s="17"/>
      <c r="BGT263" s="17"/>
      <c r="BGU263" s="17"/>
      <c r="BGV263" s="17"/>
      <c r="BGW263" s="17"/>
      <c r="BGX263" s="17"/>
      <c r="BGY263" s="17"/>
      <c r="BGZ263" s="17"/>
      <c r="BHA263" s="17"/>
      <c r="BHB263" s="17"/>
      <c r="BHC263" s="17"/>
      <c r="BHD263" s="17"/>
      <c r="BHE263" s="17"/>
      <c r="BHF263" s="17"/>
      <c r="BHG263" s="17"/>
      <c r="BHH263" s="17"/>
      <c r="BHI263" s="17"/>
      <c r="BHJ263" s="17"/>
      <c r="BHK263" s="17"/>
      <c r="BHL263" s="17"/>
      <c r="BHM263" s="17"/>
      <c r="BHN263" s="17"/>
      <c r="BHO263" s="17"/>
      <c r="BHP263" s="17"/>
      <c r="BHQ263" s="17"/>
      <c r="BHR263" s="17"/>
      <c r="BHS263" s="17"/>
      <c r="BHT263" s="17"/>
      <c r="BHU263" s="17"/>
      <c r="BHV263" s="17"/>
      <c r="BHW263" s="17"/>
      <c r="BHX263" s="17"/>
      <c r="BHY263" s="17"/>
      <c r="BHZ263" s="17"/>
      <c r="BIA263" s="17"/>
      <c r="BIB263" s="17"/>
      <c r="BIC263" s="17"/>
      <c r="BID263" s="17"/>
      <c r="BIE263" s="17"/>
      <c r="BIF263" s="17"/>
      <c r="BIG263" s="17"/>
      <c r="BIH263" s="17"/>
      <c r="BII263" s="17"/>
      <c r="BIJ263" s="17"/>
      <c r="BIK263" s="17"/>
      <c r="BIL263" s="17"/>
      <c r="BIM263" s="17"/>
      <c r="BIN263" s="17"/>
      <c r="BIO263" s="17"/>
      <c r="BIP263" s="17"/>
      <c r="BIQ263" s="17"/>
      <c r="BIR263" s="17"/>
      <c r="BIS263" s="17"/>
      <c r="BIT263" s="17"/>
      <c r="BIU263" s="17"/>
      <c r="BIV263" s="17"/>
      <c r="BIW263" s="17"/>
      <c r="BIX263" s="17"/>
      <c r="BIY263" s="17"/>
      <c r="BIZ263" s="17"/>
      <c r="BJA263" s="17"/>
      <c r="BJB263" s="17"/>
      <c r="BJC263" s="17"/>
      <c r="BJD263" s="17"/>
      <c r="BJE263" s="17"/>
      <c r="BJF263" s="17"/>
      <c r="BJG263" s="17"/>
      <c r="BJH263" s="17"/>
      <c r="BJI263" s="17"/>
      <c r="BJJ263" s="17"/>
      <c r="BJK263" s="17"/>
      <c r="BJL263" s="17"/>
      <c r="BJM263" s="17"/>
      <c r="BJN263" s="17"/>
      <c r="BJO263" s="17"/>
      <c r="BJP263" s="17"/>
      <c r="BJQ263" s="17"/>
      <c r="BJR263" s="17"/>
      <c r="BJS263" s="17"/>
      <c r="BJT263" s="17"/>
      <c r="BJU263" s="17"/>
      <c r="BJV263" s="17"/>
      <c r="BJW263" s="17"/>
      <c r="BJX263" s="17"/>
      <c r="BJY263" s="17"/>
      <c r="BJZ263" s="17"/>
      <c r="BKA263" s="17"/>
      <c r="BKB263" s="17"/>
      <c r="BKC263" s="17"/>
      <c r="BKD263" s="17"/>
      <c r="BKE263" s="17"/>
      <c r="BKF263" s="17"/>
      <c r="BKG263" s="17"/>
      <c r="BKH263" s="17"/>
      <c r="BKI263" s="17"/>
      <c r="BKJ263" s="17"/>
      <c r="BKK263" s="17"/>
      <c r="BKL263" s="17"/>
      <c r="BKM263" s="17"/>
      <c r="BKN263" s="17"/>
      <c r="BKO263" s="17"/>
      <c r="BKP263" s="17"/>
      <c r="BKQ263" s="17"/>
      <c r="BKR263" s="17"/>
      <c r="BKS263" s="17"/>
      <c r="BKT263" s="17"/>
      <c r="BKU263" s="17"/>
      <c r="BKV263" s="17"/>
      <c r="BKW263" s="17"/>
      <c r="BKX263" s="17"/>
      <c r="BKY263" s="17"/>
      <c r="BKZ263" s="17"/>
      <c r="BLA263" s="17"/>
      <c r="BLB263" s="17"/>
      <c r="BLC263" s="17"/>
      <c r="BLD263" s="17"/>
      <c r="BLE263" s="17"/>
      <c r="BLF263" s="17"/>
      <c r="BLG263" s="17"/>
      <c r="BLH263" s="17"/>
      <c r="BLI263" s="17"/>
      <c r="BLJ263" s="17"/>
      <c r="BLK263" s="17"/>
      <c r="BLL263" s="17"/>
      <c r="BLM263" s="17"/>
      <c r="BLN263" s="17"/>
      <c r="BLO263" s="17"/>
      <c r="BLP263" s="17"/>
      <c r="BLQ263" s="17"/>
      <c r="BLR263" s="17"/>
      <c r="BLS263" s="17"/>
      <c r="BLT263" s="17"/>
      <c r="BLU263" s="17"/>
      <c r="BLV263" s="17"/>
      <c r="BLW263" s="17"/>
      <c r="BLX263" s="17"/>
      <c r="BLY263" s="17"/>
      <c r="BLZ263" s="17"/>
      <c r="BMA263" s="17"/>
      <c r="BMB263" s="17"/>
      <c r="BMC263" s="17"/>
      <c r="BMD263" s="17"/>
      <c r="BME263" s="17"/>
      <c r="BMF263" s="17"/>
      <c r="BMG263" s="17"/>
      <c r="BMH263" s="17"/>
      <c r="BMI263" s="17"/>
      <c r="BMJ263" s="17"/>
      <c r="BMK263" s="17"/>
      <c r="BML263" s="17"/>
      <c r="BMM263" s="17"/>
      <c r="BMN263" s="17"/>
      <c r="BMO263" s="17"/>
      <c r="BMP263" s="17"/>
      <c r="BMQ263" s="17"/>
      <c r="BMR263" s="17"/>
      <c r="BMS263" s="17"/>
      <c r="BMT263" s="17"/>
      <c r="BMU263" s="17"/>
      <c r="BMV263" s="17"/>
      <c r="BMW263" s="17"/>
      <c r="BMX263" s="17"/>
      <c r="BMY263" s="17"/>
      <c r="BMZ263" s="17"/>
      <c r="BNA263" s="17"/>
      <c r="BNB263" s="17"/>
      <c r="BNC263" s="17"/>
      <c r="BND263" s="17"/>
      <c r="BNE263" s="17"/>
      <c r="BNF263" s="17"/>
      <c r="BNG263" s="17"/>
      <c r="BNH263" s="17"/>
      <c r="BNI263" s="17"/>
      <c r="BNJ263" s="17"/>
      <c r="BNK263" s="17"/>
      <c r="BNL263" s="17"/>
      <c r="BNM263" s="17"/>
      <c r="BNN263" s="17"/>
      <c r="BNO263" s="17"/>
      <c r="BNP263" s="17"/>
      <c r="BNQ263" s="17"/>
      <c r="BNR263" s="17"/>
      <c r="BNS263" s="17"/>
      <c r="BNT263" s="17"/>
      <c r="BNU263" s="17"/>
      <c r="BNV263" s="17"/>
      <c r="BNW263" s="17"/>
      <c r="BNX263" s="17"/>
      <c r="BNY263" s="17"/>
      <c r="BNZ263" s="17"/>
      <c r="BOA263" s="17"/>
      <c r="BOB263" s="17"/>
      <c r="BOC263" s="17"/>
      <c r="BOD263" s="17"/>
      <c r="BOE263" s="17"/>
      <c r="BOF263" s="17"/>
      <c r="BOG263" s="17"/>
      <c r="BOH263" s="17"/>
      <c r="BOI263" s="17"/>
      <c r="BOJ263" s="17"/>
      <c r="BOK263" s="17"/>
      <c r="BOL263" s="17"/>
      <c r="BOM263" s="17"/>
      <c r="BON263" s="17"/>
      <c r="BOO263" s="17"/>
      <c r="BOP263" s="17"/>
      <c r="BOQ263" s="17"/>
      <c r="BOR263" s="17"/>
      <c r="BOS263" s="17"/>
      <c r="BOT263" s="17"/>
      <c r="BOU263" s="17"/>
      <c r="BOV263" s="17"/>
      <c r="BOW263" s="17"/>
      <c r="BOX263" s="17"/>
      <c r="BOY263" s="17"/>
      <c r="BOZ263" s="17"/>
      <c r="BPA263" s="17"/>
      <c r="BPB263" s="17"/>
      <c r="BPC263" s="17"/>
      <c r="BPD263" s="17"/>
      <c r="BPE263" s="17"/>
      <c r="BPF263" s="17"/>
      <c r="BPG263" s="17"/>
      <c r="BPH263" s="17"/>
      <c r="BPI263" s="17"/>
      <c r="BPJ263" s="17"/>
      <c r="BPK263" s="17"/>
      <c r="BPL263" s="17"/>
      <c r="BPM263" s="17"/>
      <c r="BPN263" s="17"/>
      <c r="BPO263" s="17"/>
      <c r="BPP263" s="17"/>
      <c r="BPQ263" s="17"/>
      <c r="BPR263" s="17"/>
      <c r="BPS263" s="17"/>
      <c r="BPT263" s="17"/>
      <c r="BPU263" s="17"/>
      <c r="BPV263" s="17"/>
      <c r="BPW263" s="17"/>
      <c r="BPX263" s="17"/>
      <c r="BPY263" s="17"/>
      <c r="BPZ263" s="17"/>
      <c r="BQA263" s="17"/>
      <c r="BQB263" s="17"/>
      <c r="BQC263" s="17"/>
      <c r="BQD263" s="17"/>
      <c r="BQE263" s="17"/>
      <c r="BQF263" s="17"/>
      <c r="BQG263" s="17"/>
      <c r="BQH263" s="17"/>
      <c r="BQI263" s="17"/>
      <c r="BQJ263" s="17"/>
      <c r="BQK263" s="17"/>
      <c r="BQL263" s="17"/>
      <c r="BQM263" s="17"/>
      <c r="BQN263" s="17"/>
      <c r="BQO263" s="17"/>
      <c r="BQP263" s="17"/>
      <c r="BQQ263" s="17"/>
      <c r="BQR263" s="17"/>
      <c r="BQS263" s="17"/>
      <c r="BQT263" s="17"/>
      <c r="BQU263" s="17"/>
      <c r="BQV263" s="17"/>
      <c r="BQW263" s="17"/>
      <c r="BQX263" s="17"/>
      <c r="BQY263" s="17"/>
      <c r="BQZ263" s="17"/>
      <c r="BRA263" s="17"/>
      <c r="BRB263" s="17"/>
      <c r="BRC263" s="17"/>
      <c r="BRD263" s="17"/>
      <c r="BRE263" s="17"/>
      <c r="BRF263" s="17"/>
      <c r="BRG263" s="17"/>
      <c r="BRH263" s="17"/>
      <c r="BRI263" s="17"/>
      <c r="BRJ263" s="17"/>
      <c r="BRK263" s="17"/>
      <c r="BRL263" s="17"/>
      <c r="BRM263" s="17"/>
      <c r="BRN263" s="17"/>
      <c r="BRO263" s="17"/>
      <c r="BRP263" s="17"/>
      <c r="BRQ263" s="17"/>
      <c r="BRR263" s="17"/>
      <c r="BRS263" s="17"/>
      <c r="BRT263" s="17"/>
      <c r="BRU263" s="17"/>
      <c r="BRV263" s="17"/>
      <c r="BRW263" s="17"/>
      <c r="BRX263" s="17"/>
      <c r="BRY263" s="17"/>
      <c r="BRZ263" s="17"/>
      <c r="BSA263" s="17"/>
      <c r="BSB263" s="17"/>
      <c r="BSC263" s="17"/>
      <c r="BSD263" s="17"/>
      <c r="BSE263" s="17"/>
      <c r="BSF263" s="17"/>
      <c r="BSG263" s="17"/>
      <c r="BSH263" s="17"/>
      <c r="BSI263" s="17"/>
      <c r="BSJ263" s="17"/>
      <c r="BSK263" s="17"/>
      <c r="BSL263" s="17"/>
      <c r="BSM263" s="17"/>
      <c r="BSN263" s="17"/>
      <c r="BSO263" s="17"/>
      <c r="BSP263" s="17"/>
      <c r="BSQ263" s="17"/>
      <c r="BSR263" s="17"/>
      <c r="BSS263" s="17"/>
      <c r="BST263" s="17"/>
      <c r="BSU263" s="17"/>
      <c r="BSV263" s="17"/>
      <c r="BSW263" s="17"/>
      <c r="BSX263" s="17"/>
      <c r="BSY263" s="17"/>
      <c r="BSZ263" s="17"/>
      <c r="BTA263" s="17"/>
      <c r="BTB263" s="17"/>
      <c r="BTC263" s="17"/>
      <c r="BTD263" s="17"/>
      <c r="BTE263" s="17"/>
      <c r="BTF263" s="17"/>
      <c r="BTG263" s="17"/>
      <c r="BTH263" s="17"/>
      <c r="BTI263" s="17"/>
      <c r="BTJ263" s="17"/>
      <c r="BTK263" s="17"/>
      <c r="BTL263" s="17"/>
      <c r="BTM263" s="17"/>
      <c r="BTN263" s="17"/>
      <c r="BTO263" s="17"/>
      <c r="BTP263" s="17"/>
      <c r="BTQ263" s="17"/>
      <c r="BTR263" s="17"/>
      <c r="BTS263" s="17"/>
      <c r="BTT263" s="17"/>
      <c r="BTU263" s="17"/>
      <c r="BTV263" s="17"/>
      <c r="BTW263" s="17"/>
      <c r="BTX263" s="17"/>
      <c r="BTY263" s="17"/>
      <c r="BTZ263" s="17"/>
      <c r="BUA263" s="17"/>
      <c r="BUB263" s="17"/>
      <c r="BUC263" s="17"/>
      <c r="BUD263" s="17"/>
      <c r="BUE263" s="17"/>
      <c r="BUF263" s="17"/>
      <c r="BUG263" s="17"/>
      <c r="BUH263" s="17"/>
      <c r="BUI263" s="17"/>
      <c r="BUJ263" s="17"/>
      <c r="BUK263" s="17"/>
      <c r="BUL263" s="17"/>
      <c r="BUM263" s="17"/>
      <c r="BUN263" s="17"/>
      <c r="BUO263" s="17"/>
      <c r="BUP263" s="17"/>
      <c r="BUQ263" s="17"/>
      <c r="BUR263" s="17"/>
      <c r="BUS263" s="17"/>
      <c r="BUT263" s="17"/>
      <c r="BUU263" s="17"/>
      <c r="BUV263" s="17"/>
      <c r="BUW263" s="17"/>
      <c r="BUX263" s="17"/>
      <c r="BUY263" s="17"/>
      <c r="BUZ263" s="17"/>
      <c r="BVA263" s="17"/>
      <c r="BVB263" s="17"/>
      <c r="BVC263" s="17"/>
      <c r="BVD263" s="17"/>
      <c r="BVE263" s="17"/>
      <c r="BVF263" s="17"/>
      <c r="BVG263" s="17"/>
      <c r="BVH263" s="17"/>
      <c r="BVI263" s="17"/>
      <c r="BVJ263" s="17"/>
      <c r="BVK263" s="17"/>
      <c r="BVL263" s="17"/>
      <c r="BVM263" s="17"/>
      <c r="BVN263" s="17"/>
      <c r="BVO263" s="17"/>
      <c r="BVP263" s="17"/>
      <c r="BVQ263" s="17"/>
      <c r="BVR263" s="17"/>
      <c r="BVS263" s="17"/>
      <c r="BVT263" s="17"/>
      <c r="BVU263" s="17"/>
      <c r="BVV263" s="17"/>
      <c r="BVW263" s="17"/>
      <c r="BVX263" s="17"/>
      <c r="BVY263" s="17"/>
      <c r="BVZ263" s="17"/>
      <c r="BWA263" s="17"/>
      <c r="BWB263" s="17"/>
      <c r="BWC263" s="17"/>
      <c r="BWD263" s="17"/>
      <c r="BWE263" s="17"/>
      <c r="BWF263" s="17"/>
      <c r="BWG263" s="17"/>
      <c r="BWH263" s="17"/>
      <c r="BWI263" s="17"/>
      <c r="BWJ263" s="17"/>
      <c r="BWK263" s="17"/>
      <c r="BWL263" s="17"/>
      <c r="BWM263" s="17"/>
      <c r="BWN263" s="17"/>
      <c r="BWO263" s="17"/>
      <c r="BWP263" s="17"/>
      <c r="BWQ263" s="17"/>
      <c r="BWR263" s="17"/>
      <c r="BWS263" s="17"/>
      <c r="BWT263" s="17"/>
      <c r="BWU263" s="17"/>
      <c r="BWV263" s="17"/>
      <c r="BWW263" s="17"/>
      <c r="BWX263" s="17"/>
      <c r="BWY263" s="17"/>
      <c r="BWZ263" s="17"/>
      <c r="BXA263" s="17"/>
      <c r="BXB263" s="17"/>
      <c r="BXC263" s="17"/>
      <c r="BXD263" s="17"/>
      <c r="BXE263" s="17"/>
      <c r="BXF263" s="17"/>
      <c r="BXG263" s="17"/>
      <c r="BXH263" s="17"/>
      <c r="BXI263" s="17"/>
      <c r="BXJ263" s="17"/>
      <c r="BXK263" s="17"/>
      <c r="BXL263" s="17"/>
      <c r="BXM263" s="17"/>
      <c r="BXN263" s="17"/>
      <c r="BXO263" s="17"/>
      <c r="BXP263" s="17"/>
      <c r="BXQ263" s="17"/>
      <c r="BXR263" s="17"/>
      <c r="BXS263" s="17"/>
      <c r="BXT263" s="17"/>
      <c r="BXU263" s="17"/>
      <c r="BXV263" s="17"/>
      <c r="BXW263" s="17"/>
      <c r="BXX263" s="17"/>
      <c r="BXY263" s="17"/>
      <c r="BXZ263" s="17"/>
      <c r="BYA263" s="17"/>
      <c r="BYB263" s="17"/>
      <c r="BYC263" s="17"/>
      <c r="BYD263" s="17"/>
      <c r="BYE263" s="17"/>
      <c r="BYF263" s="17"/>
      <c r="BYG263" s="17"/>
      <c r="BYH263" s="17"/>
      <c r="BYI263" s="17"/>
      <c r="BYJ263" s="17"/>
      <c r="BYK263" s="17"/>
      <c r="BYL263" s="17"/>
      <c r="BYM263" s="17"/>
      <c r="BYN263" s="17"/>
      <c r="BYO263" s="17"/>
      <c r="BYP263" s="17"/>
      <c r="BYQ263" s="17"/>
      <c r="BYR263" s="17"/>
      <c r="BYS263" s="17"/>
      <c r="BYT263" s="17"/>
      <c r="BYU263" s="17"/>
      <c r="BYV263" s="17"/>
      <c r="BYW263" s="17"/>
      <c r="BYX263" s="17"/>
      <c r="BYY263" s="17"/>
      <c r="BYZ263" s="17"/>
      <c r="BZA263" s="17"/>
      <c r="BZB263" s="17"/>
      <c r="BZC263" s="17"/>
      <c r="BZD263" s="17"/>
      <c r="BZE263" s="17"/>
      <c r="BZF263" s="17"/>
      <c r="BZG263" s="17"/>
      <c r="BZH263" s="17"/>
      <c r="BZI263" s="17"/>
      <c r="BZJ263" s="17"/>
      <c r="BZK263" s="17"/>
      <c r="BZL263" s="17"/>
      <c r="BZM263" s="17"/>
      <c r="BZN263" s="17"/>
      <c r="BZO263" s="17"/>
      <c r="BZP263" s="17"/>
      <c r="BZQ263" s="17"/>
      <c r="BZR263" s="17"/>
      <c r="BZS263" s="17"/>
      <c r="BZT263" s="17"/>
      <c r="BZU263" s="17"/>
      <c r="BZV263" s="17"/>
      <c r="BZW263" s="17"/>
      <c r="BZX263" s="17"/>
      <c r="BZY263" s="17"/>
      <c r="BZZ263" s="17"/>
      <c r="CAA263" s="17"/>
      <c r="CAB263" s="17"/>
      <c r="CAC263" s="17"/>
      <c r="CAD263" s="17"/>
      <c r="CAE263" s="17"/>
      <c r="CAF263" s="17"/>
      <c r="CAG263" s="17"/>
      <c r="CAH263" s="17"/>
      <c r="CAI263" s="17"/>
      <c r="CAJ263" s="17"/>
      <c r="CAK263" s="17"/>
      <c r="CAL263" s="17"/>
      <c r="CAM263" s="17"/>
      <c r="CAN263" s="17"/>
      <c r="CAO263" s="17"/>
      <c r="CAP263" s="17"/>
      <c r="CAQ263" s="17"/>
      <c r="CAR263" s="17"/>
      <c r="CAS263" s="17"/>
      <c r="CAT263" s="17"/>
      <c r="CAU263" s="17"/>
      <c r="CAV263" s="17"/>
      <c r="CAW263" s="17"/>
      <c r="CAX263" s="17"/>
      <c r="CAY263" s="17"/>
      <c r="CAZ263" s="17"/>
      <c r="CBA263" s="17"/>
      <c r="CBB263" s="17"/>
      <c r="CBC263" s="17"/>
      <c r="CBD263" s="17"/>
      <c r="CBE263" s="17"/>
      <c r="CBF263" s="17"/>
      <c r="CBG263" s="17"/>
      <c r="CBH263" s="17"/>
      <c r="CBI263" s="17"/>
      <c r="CBJ263" s="17"/>
      <c r="CBK263" s="17"/>
      <c r="CBL263" s="17"/>
      <c r="CBM263" s="17"/>
      <c r="CBN263" s="17"/>
      <c r="CBO263" s="17"/>
      <c r="CBP263" s="17"/>
      <c r="CBQ263" s="17"/>
      <c r="CBR263" s="17"/>
      <c r="CBS263" s="17"/>
      <c r="CBT263" s="17"/>
      <c r="CBU263" s="17"/>
      <c r="CBV263" s="17"/>
      <c r="CBW263" s="17"/>
      <c r="CBX263" s="17"/>
      <c r="CBY263" s="17"/>
      <c r="CBZ263" s="17"/>
      <c r="CCA263" s="17"/>
      <c r="CCB263" s="17"/>
      <c r="CCC263" s="17"/>
      <c r="CCD263" s="17"/>
      <c r="CCE263" s="17"/>
      <c r="CCF263" s="17"/>
      <c r="CCG263" s="17"/>
      <c r="CCH263" s="17"/>
      <c r="CCI263" s="17"/>
      <c r="CCJ263" s="17"/>
      <c r="CCK263" s="17"/>
      <c r="CCL263" s="17"/>
      <c r="CCM263" s="17"/>
      <c r="CCN263" s="17"/>
      <c r="CCO263" s="17"/>
      <c r="CCP263" s="17"/>
      <c r="CCQ263" s="17"/>
      <c r="CCR263" s="17"/>
      <c r="CCS263" s="17"/>
      <c r="CCT263" s="17"/>
      <c r="CCU263" s="17"/>
      <c r="CCV263" s="17"/>
      <c r="CCW263" s="17"/>
      <c r="CCX263" s="17"/>
      <c r="CCY263" s="17"/>
      <c r="CCZ263" s="17"/>
      <c r="CDA263" s="17"/>
      <c r="CDB263" s="17"/>
      <c r="CDC263" s="17"/>
      <c r="CDD263" s="17"/>
      <c r="CDE263" s="17"/>
      <c r="CDF263" s="17"/>
      <c r="CDG263" s="17"/>
      <c r="CDH263" s="17"/>
      <c r="CDI263" s="17"/>
      <c r="CDJ263" s="17"/>
      <c r="CDK263" s="17"/>
      <c r="CDL263" s="17"/>
      <c r="CDM263" s="17"/>
      <c r="CDN263" s="17"/>
      <c r="CDO263" s="17"/>
      <c r="CDP263" s="17"/>
      <c r="CDQ263" s="17"/>
      <c r="CDR263" s="17"/>
      <c r="CDS263" s="17"/>
      <c r="CDT263" s="17"/>
      <c r="CDU263" s="17"/>
    </row>
    <row r="264">
      <c r="A264" s="14" t="s">
        <v>4666</v>
      </c>
      <c r="B264" s="14" t="s">
        <v>4699</v>
      </c>
      <c r="C264" s="14" t="s">
        <v>2933</v>
      </c>
      <c r="D264" s="14" t="s">
        <v>2934</v>
      </c>
      <c r="E264" s="14" t="s">
        <v>4700</v>
      </c>
      <c r="F264" s="14" t="s">
        <v>2835</v>
      </c>
      <c r="I264" s="14" t="s">
        <v>2657</v>
      </c>
      <c r="J264" s="14" t="s">
        <v>2618</v>
      </c>
      <c r="K264" s="14" t="s">
        <v>2619</v>
      </c>
      <c r="L264" s="17"/>
      <c r="M264" s="17"/>
      <c r="N264" s="14" t="s">
        <v>21</v>
      </c>
      <c r="O264" s="14" t="s">
        <v>21</v>
      </c>
      <c r="P264" s="14" t="s">
        <v>21</v>
      </c>
      <c r="Q264" s="16">
        <v>11.0</v>
      </c>
      <c r="R264" s="16">
        <v>4091318.0</v>
      </c>
      <c r="S264" s="16">
        <v>4091318.0</v>
      </c>
      <c r="T264" s="14" t="s">
        <v>2631</v>
      </c>
      <c r="U264" s="14" t="s">
        <v>2630</v>
      </c>
      <c r="V264" s="14" t="s">
        <v>4701</v>
      </c>
      <c r="W264" s="14" t="s">
        <v>4702</v>
      </c>
      <c r="Z264" s="17"/>
      <c r="AA264" s="17"/>
      <c r="AB264" s="17"/>
      <c r="AC264" s="17"/>
      <c r="AD264" s="16">
        <v>2252.0</v>
      </c>
      <c r="AE264" s="22">
        <v>45455.0</v>
      </c>
      <c r="AF264" s="17"/>
      <c r="AG264" s="17"/>
      <c r="AH264" s="17"/>
      <c r="AI264" s="17"/>
      <c r="AJ264" s="17"/>
      <c r="AK264" s="17"/>
      <c r="AL264" s="16">
        <v>77.0</v>
      </c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4" t="s">
        <v>2941</v>
      </c>
      <c r="BB264" s="17"/>
      <c r="BC264" s="17"/>
      <c r="BD264" s="17"/>
      <c r="BE264" s="17"/>
      <c r="BF264" s="17"/>
      <c r="BG264" s="16">
        <v>1.0</v>
      </c>
      <c r="BH264" s="17"/>
      <c r="BI264" s="14" t="s">
        <v>2565</v>
      </c>
      <c r="BJ264" s="14" t="s">
        <v>2566</v>
      </c>
      <c r="BK264" s="17"/>
      <c r="BL264" s="17"/>
      <c r="BM264" s="16">
        <v>75.2333333</v>
      </c>
      <c r="BN264" s="17"/>
      <c r="BO264" s="14" t="s">
        <v>3139</v>
      </c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  <c r="KL264" s="17"/>
      <c r="KM264" s="17"/>
      <c r="KN264" s="17"/>
      <c r="KO264" s="17"/>
      <c r="KP264" s="17"/>
      <c r="KQ264" s="17"/>
      <c r="KR264" s="17"/>
      <c r="KS264" s="17"/>
      <c r="KT264" s="17"/>
      <c r="KU264" s="17"/>
      <c r="KV264" s="17"/>
      <c r="KW264" s="17"/>
      <c r="KX264" s="17"/>
      <c r="KY264" s="17"/>
      <c r="KZ264" s="17"/>
      <c r="LA264" s="17"/>
      <c r="LB264" s="17"/>
      <c r="LC264" s="17"/>
      <c r="LD264" s="17"/>
      <c r="LE264" s="17"/>
      <c r="LF264" s="17"/>
      <c r="LG264" s="17"/>
      <c r="LH264" s="17"/>
      <c r="LI264" s="17"/>
      <c r="LJ264" s="17"/>
      <c r="LK264" s="17"/>
      <c r="LL264" s="17"/>
      <c r="LM264" s="17"/>
      <c r="LN264" s="17"/>
      <c r="LO264" s="17"/>
      <c r="LP264" s="17"/>
      <c r="LQ264" s="17"/>
      <c r="LR264" s="17"/>
      <c r="LS264" s="17"/>
      <c r="LT264" s="17"/>
      <c r="LU264" s="17"/>
      <c r="LV264" s="17"/>
      <c r="LW264" s="17"/>
      <c r="LX264" s="17"/>
      <c r="LY264" s="17"/>
      <c r="LZ264" s="17"/>
      <c r="MA264" s="17"/>
      <c r="MB264" s="17"/>
      <c r="MC264" s="17"/>
      <c r="MD264" s="17"/>
      <c r="ME264" s="17"/>
      <c r="MF264" s="17"/>
      <c r="MG264" s="17"/>
      <c r="MH264" s="17"/>
      <c r="MI264" s="17"/>
      <c r="MJ264" s="17"/>
      <c r="MK264" s="17"/>
      <c r="ML264" s="17"/>
      <c r="MM264" s="17"/>
      <c r="MN264" s="17"/>
      <c r="MO264" s="17"/>
      <c r="MP264" s="17"/>
      <c r="MQ264" s="17"/>
      <c r="MR264" s="17"/>
      <c r="MS264" s="17"/>
      <c r="MT264" s="17"/>
      <c r="MU264" s="17"/>
      <c r="MV264" s="17"/>
      <c r="MW264" s="17"/>
      <c r="MX264" s="17"/>
      <c r="MY264" s="17"/>
      <c r="MZ264" s="17"/>
      <c r="NA264" s="17"/>
      <c r="NB264" s="17"/>
      <c r="NC264" s="17"/>
      <c r="ND264" s="17"/>
      <c r="NE264" s="17"/>
      <c r="NF264" s="17"/>
      <c r="NG264" s="17"/>
      <c r="NH264" s="17"/>
      <c r="NI264" s="17"/>
      <c r="NJ264" s="17"/>
      <c r="NK264" s="17"/>
      <c r="NL264" s="17"/>
      <c r="NM264" s="17"/>
      <c r="NN264" s="17"/>
      <c r="NO264" s="17"/>
      <c r="NP264" s="17"/>
      <c r="NQ264" s="17"/>
      <c r="NR264" s="17"/>
      <c r="NS264" s="17"/>
      <c r="NT264" s="17"/>
      <c r="NU264" s="17"/>
      <c r="NV264" s="17"/>
      <c r="NW264" s="17"/>
      <c r="NX264" s="17"/>
      <c r="NY264" s="17"/>
      <c r="NZ264" s="17"/>
      <c r="OA264" s="17"/>
      <c r="OB264" s="17"/>
      <c r="OC264" s="17"/>
      <c r="OD264" s="17"/>
      <c r="OE264" s="17"/>
      <c r="OF264" s="17"/>
      <c r="OG264" s="17"/>
      <c r="OH264" s="17"/>
      <c r="OI264" s="17"/>
      <c r="OJ264" s="17"/>
      <c r="OK264" s="17"/>
      <c r="OL264" s="17"/>
      <c r="OM264" s="17"/>
      <c r="ON264" s="17"/>
      <c r="OO264" s="17"/>
      <c r="OP264" s="17"/>
      <c r="OQ264" s="17"/>
      <c r="OR264" s="17"/>
      <c r="OS264" s="17"/>
      <c r="OT264" s="17"/>
      <c r="OU264" s="17"/>
      <c r="OV264" s="17"/>
      <c r="OW264" s="17"/>
      <c r="OX264" s="17"/>
      <c r="OY264" s="17"/>
      <c r="OZ264" s="17"/>
      <c r="PA264" s="17"/>
      <c r="PB264" s="17"/>
      <c r="PC264" s="17"/>
      <c r="PD264" s="17"/>
      <c r="PE264" s="17"/>
      <c r="PF264" s="17"/>
      <c r="PG264" s="17"/>
      <c r="PH264" s="17"/>
      <c r="PI264" s="17"/>
      <c r="PJ264" s="17"/>
      <c r="PK264" s="17"/>
      <c r="PL264" s="17"/>
      <c r="PM264" s="17"/>
      <c r="PN264" s="17"/>
      <c r="PO264" s="17"/>
      <c r="PP264" s="17"/>
      <c r="PQ264" s="17"/>
      <c r="PR264" s="17"/>
      <c r="PS264" s="17"/>
      <c r="PT264" s="17"/>
      <c r="PU264" s="17"/>
      <c r="PV264" s="17"/>
      <c r="PW264" s="17"/>
      <c r="PX264" s="17"/>
      <c r="PY264" s="17"/>
      <c r="PZ264" s="17"/>
      <c r="QA264" s="17"/>
      <c r="QB264" s="17"/>
      <c r="QC264" s="17"/>
      <c r="QD264" s="17"/>
      <c r="QE264" s="17"/>
      <c r="QF264" s="17"/>
      <c r="QG264" s="17"/>
      <c r="QH264" s="17"/>
      <c r="QI264" s="17"/>
      <c r="QJ264" s="17"/>
      <c r="QK264" s="17"/>
      <c r="QL264" s="17"/>
      <c r="QM264" s="17"/>
      <c r="QN264" s="17"/>
      <c r="QO264" s="17"/>
      <c r="QP264" s="17"/>
      <c r="QQ264" s="17"/>
      <c r="QR264" s="17"/>
      <c r="QS264" s="17"/>
      <c r="QT264" s="17"/>
      <c r="QU264" s="17"/>
      <c r="QV264" s="17"/>
      <c r="QW264" s="17"/>
      <c r="QX264" s="17"/>
      <c r="QY264" s="17"/>
      <c r="QZ264" s="17"/>
      <c r="RA264" s="17"/>
      <c r="RB264" s="17"/>
      <c r="RC264" s="17"/>
      <c r="RD264" s="17"/>
      <c r="RE264" s="17"/>
      <c r="RF264" s="17"/>
      <c r="RG264" s="17"/>
      <c r="RH264" s="17"/>
      <c r="RI264" s="17"/>
      <c r="RJ264" s="17"/>
      <c r="RK264" s="17"/>
      <c r="RL264" s="17"/>
      <c r="RM264" s="17"/>
      <c r="RN264" s="17"/>
      <c r="RO264" s="17"/>
      <c r="RP264" s="17"/>
      <c r="RQ264" s="17"/>
      <c r="RR264" s="17"/>
      <c r="RS264" s="17"/>
      <c r="RT264" s="17"/>
      <c r="RU264" s="17"/>
      <c r="RV264" s="17"/>
      <c r="RW264" s="17"/>
      <c r="RX264" s="17"/>
      <c r="RY264" s="17"/>
      <c r="RZ264" s="17"/>
      <c r="SA264" s="17"/>
      <c r="SB264" s="17"/>
      <c r="SC264" s="17"/>
      <c r="SD264" s="17"/>
      <c r="SE264" s="17"/>
      <c r="SF264" s="17"/>
      <c r="SG264" s="17"/>
      <c r="SH264" s="17"/>
      <c r="SI264" s="17"/>
      <c r="SJ264" s="17"/>
      <c r="SK264" s="17"/>
      <c r="SL264" s="17"/>
      <c r="SM264" s="17"/>
      <c r="SN264" s="17"/>
      <c r="SO264" s="17"/>
      <c r="SP264" s="17"/>
      <c r="SQ264" s="17"/>
      <c r="SR264" s="17"/>
      <c r="SS264" s="17"/>
      <c r="ST264" s="17"/>
      <c r="SU264" s="17"/>
      <c r="SV264" s="17"/>
      <c r="SW264" s="17"/>
      <c r="SX264" s="17"/>
      <c r="SY264" s="17"/>
      <c r="SZ264" s="17"/>
      <c r="TA264" s="17"/>
      <c r="TB264" s="17"/>
      <c r="TC264" s="17"/>
      <c r="TD264" s="17"/>
      <c r="TE264" s="17"/>
      <c r="TF264" s="17"/>
      <c r="TG264" s="17"/>
      <c r="TH264" s="17"/>
      <c r="TI264" s="17"/>
      <c r="TJ264" s="17"/>
      <c r="TK264" s="17"/>
      <c r="TL264" s="17"/>
      <c r="TM264" s="17"/>
      <c r="TN264" s="17"/>
      <c r="TO264" s="17"/>
      <c r="TP264" s="17"/>
      <c r="TQ264" s="17"/>
      <c r="TR264" s="17"/>
      <c r="TS264" s="17"/>
      <c r="TT264" s="17"/>
      <c r="TU264" s="17"/>
      <c r="TV264" s="17"/>
      <c r="TW264" s="17"/>
      <c r="TX264" s="17"/>
      <c r="TY264" s="17"/>
      <c r="TZ264" s="17"/>
      <c r="UA264" s="17"/>
      <c r="UB264" s="17"/>
      <c r="UC264" s="17"/>
      <c r="UD264" s="17"/>
      <c r="UE264" s="17"/>
      <c r="UF264" s="17"/>
      <c r="UG264" s="17"/>
      <c r="UH264" s="17"/>
      <c r="UI264" s="17"/>
      <c r="UJ264" s="17"/>
      <c r="UK264" s="17"/>
      <c r="UL264" s="17"/>
      <c r="UM264" s="17"/>
      <c r="UN264" s="17"/>
      <c r="UO264" s="17"/>
      <c r="UP264" s="17"/>
      <c r="UQ264" s="17"/>
      <c r="UR264" s="17"/>
      <c r="US264" s="17"/>
      <c r="UT264" s="17"/>
      <c r="UU264" s="17"/>
      <c r="UV264" s="17"/>
      <c r="UW264" s="17"/>
      <c r="UX264" s="17"/>
      <c r="UY264" s="17"/>
      <c r="UZ264" s="17"/>
      <c r="VA264" s="17"/>
      <c r="VB264" s="17"/>
      <c r="VC264" s="17"/>
      <c r="VD264" s="17"/>
      <c r="VE264" s="17"/>
      <c r="VF264" s="17"/>
      <c r="VG264" s="17"/>
      <c r="VH264" s="17"/>
      <c r="VI264" s="17"/>
      <c r="VJ264" s="17"/>
      <c r="VK264" s="17"/>
      <c r="VL264" s="17"/>
      <c r="VM264" s="17"/>
      <c r="VN264" s="17"/>
      <c r="VO264" s="17"/>
      <c r="VP264" s="17"/>
      <c r="VQ264" s="17"/>
      <c r="VR264" s="17"/>
      <c r="VS264" s="17"/>
      <c r="VT264" s="17"/>
      <c r="VU264" s="17"/>
      <c r="VV264" s="17"/>
      <c r="VW264" s="17"/>
      <c r="VX264" s="17"/>
      <c r="VY264" s="17"/>
      <c r="VZ264" s="17"/>
      <c r="WA264" s="17"/>
      <c r="WB264" s="17"/>
      <c r="WC264" s="17"/>
      <c r="WD264" s="17"/>
      <c r="WE264" s="17"/>
      <c r="WF264" s="17"/>
      <c r="WG264" s="17"/>
      <c r="WH264" s="17"/>
      <c r="WI264" s="17"/>
      <c r="WJ264" s="17"/>
      <c r="WK264" s="17"/>
      <c r="WL264" s="17"/>
      <c r="WM264" s="17"/>
      <c r="WN264" s="17"/>
      <c r="WO264" s="17"/>
      <c r="WP264" s="17"/>
      <c r="WQ264" s="17"/>
      <c r="WR264" s="17"/>
      <c r="WS264" s="17"/>
      <c r="WT264" s="17"/>
      <c r="WU264" s="17"/>
      <c r="WV264" s="17"/>
      <c r="WW264" s="17"/>
      <c r="WX264" s="17"/>
      <c r="WY264" s="17"/>
      <c r="WZ264" s="17"/>
      <c r="XA264" s="17"/>
      <c r="XB264" s="17"/>
      <c r="XC264" s="17"/>
      <c r="XD264" s="17"/>
      <c r="XE264" s="17"/>
      <c r="XF264" s="17"/>
      <c r="XG264" s="17"/>
      <c r="XH264" s="17"/>
      <c r="XI264" s="17"/>
      <c r="XJ264" s="17"/>
      <c r="XK264" s="17"/>
      <c r="XL264" s="17"/>
      <c r="XM264" s="17"/>
      <c r="XN264" s="17"/>
      <c r="XO264" s="17"/>
      <c r="XP264" s="17"/>
      <c r="XQ264" s="17"/>
      <c r="XR264" s="17"/>
      <c r="XS264" s="17"/>
      <c r="XT264" s="17"/>
      <c r="XU264" s="17"/>
      <c r="XV264" s="17"/>
      <c r="XW264" s="17"/>
      <c r="XX264" s="17"/>
      <c r="XY264" s="17"/>
      <c r="XZ264" s="17"/>
      <c r="YA264" s="17"/>
      <c r="YB264" s="17"/>
      <c r="YC264" s="17"/>
      <c r="YD264" s="17"/>
      <c r="YE264" s="17"/>
      <c r="YF264" s="17"/>
      <c r="YG264" s="17"/>
      <c r="YH264" s="17"/>
      <c r="YI264" s="17"/>
      <c r="YJ264" s="17"/>
      <c r="YK264" s="17"/>
      <c r="YL264" s="17"/>
      <c r="YM264" s="17"/>
      <c r="YN264" s="17"/>
      <c r="YO264" s="17"/>
      <c r="YP264" s="17"/>
      <c r="YQ264" s="17"/>
      <c r="YR264" s="17"/>
      <c r="YS264" s="17"/>
      <c r="YT264" s="17"/>
      <c r="YU264" s="17"/>
      <c r="YV264" s="17"/>
      <c r="YW264" s="17"/>
      <c r="YX264" s="17"/>
      <c r="YY264" s="17"/>
      <c r="YZ264" s="17"/>
      <c r="ZA264" s="17"/>
      <c r="ZB264" s="17"/>
      <c r="ZC264" s="17"/>
      <c r="ZD264" s="17"/>
      <c r="ZE264" s="17"/>
      <c r="ZF264" s="17"/>
      <c r="ZG264" s="17"/>
      <c r="ZH264" s="17"/>
      <c r="ZI264" s="17"/>
      <c r="ZJ264" s="17"/>
      <c r="ZK264" s="17"/>
      <c r="ZL264" s="17"/>
      <c r="ZM264" s="17"/>
      <c r="ZN264" s="17"/>
      <c r="ZO264" s="17"/>
      <c r="ZP264" s="17"/>
      <c r="ZQ264" s="17"/>
      <c r="ZR264" s="17"/>
      <c r="ZS264" s="17"/>
      <c r="ZT264" s="17"/>
      <c r="ZU264" s="17"/>
      <c r="ZV264" s="17"/>
      <c r="ZW264" s="17"/>
      <c r="ZX264" s="17"/>
      <c r="ZY264" s="17"/>
      <c r="ZZ264" s="17"/>
      <c r="AAA264" s="17"/>
      <c r="AAB264" s="17"/>
      <c r="AAC264" s="17"/>
      <c r="AAD264" s="17"/>
      <c r="AAE264" s="17"/>
      <c r="AAF264" s="17"/>
      <c r="AAG264" s="17"/>
      <c r="AAH264" s="17"/>
      <c r="AAI264" s="17"/>
      <c r="AAJ264" s="17"/>
      <c r="AAK264" s="17"/>
      <c r="AAL264" s="17"/>
      <c r="AAM264" s="17"/>
      <c r="AAN264" s="17"/>
      <c r="AAO264" s="17"/>
      <c r="AAP264" s="17"/>
      <c r="AAQ264" s="17"/>
      <c r="AAR264" s="17"/>
      <c r="AAS264" s="17"/>
      <c r="AAT264" s="17"/>
      <c r="AAU264" s="17"/>
      <c r="AAV264" s="17"/>
      <c r="AAW264" s="17"/>
      <c r="AAX264" s="17"/>
      <c r="AAY264" s="17"/>
      <c r="AAZ264" s="17"/>
      <c r="ABA264" s="17"/>
      <c r="ABB264" s="17"/>
      <c r="ABC264" s="17"/>
      <c r="ABD264" s="17"/>
      <c r="ABE264" s="17"/>
      <c r="ABF264" s="17"/>
      <c r="ABG264" s="17"/>
      <c r="ABH264" s="17"/>
      <c r="ABI264" s="17"/>
      <c r="ABJ264" s="17"/>
      <c r="ABK264" s="17"/>
      <c r="ABL264" s="17"/>
      <c r="ABM264" s="17"/>
      <c r="ABN264" s="17"/>
      <c r="ABO264" s="17"/>
      <c r="ABP264" s="17"/>
      <c r="ABQ264" s="17"/>
      <c r="ABR264" s="17"/>
      <c r="ABS264" s="17"/>
      <c r="ABT264" s="17"/>
      <c r="ABU264" s="17"/>
      <c r="ABV264" s="17"/>
      <c r="ABW264" s="17"/>
      <c r="ABX264" s="17"/>
      <c r="ABY264" s="17"/>
      <c r="ABZ264" s="17"/>
      <c r="ACA264" s="17"/>
      <c r="ACB264" s="17"/>
      <c r="ACC264" s="17"/>
      <c r="ACD264" s="17"/>
      <c r="ACE264" s="17"/>
      <c r="ACF264" s="17"/>
      <c r="ACG264" s="17"/>
      <c r="ACH264" s="17"/>
      <c r="ACI264" s="17"/>
      <c r="ACJ264" s="17"/>
      <c r="ACK264" s="17"/>
      <c r="ACL264" s="17"/>
      <c r="ACM264" s="17"/>
      <c r="ACN264" s="17"/>
      <c r="ACO264" s="17"/>
      <c r="ACP264" s="17"/>
      <c r="ACQ264" s="17"/>
      <c r="ACR264" s="17"/>
      <c r="ACS264" s="17"/>
      <c r="ACT264" s="17"/>
      <c r="ACU264" s="17"/>
      <c r="ACV264" s="17"/>
      <c r="ACW264" s="17"/>
      <c r="ACX264" s="17"/>
      <c r="ACY264" s="17"/>
      <c r="ACZ264" s="17"/>
      <c r="ADA264" s="17"/>
      <c r="ADB264" s="17"/>
      <c r="ADC264" s="17"/>
      <c r="ADD264" s="17"/>
      <c r="ADE264" s="17"/>
      <c r="ADF264" s="17"/>
      <c r="ADG264" s="17"/>
      <c r="ADH264" s="17"/>
      <c r="ADI264" s="14" t="s">
        <v>4703</v>
      </c>
      <c r="ADJ264" s="14" t="s">
        <v>4680</v>
      </c>
      <c r="ADK264" s="14" t="s">
        <v>4681</v>
      </c>
      <c r="ADL264" s="17"/>
      <c r="ADM264" s="14" t="s">
        <v>4673</v>
      </c>
      <c r="ADO264" s="17"/>
      <c r="ADP264" s="17"/>
      <c r="ADQ264" s="17"/>
      <c r="ADR264" s="17"/>
      <c r="ADS264" s="17"/>
      <c r="ADT264" s="17"/>
      <c r="ADU264" s="17"/>
      <c r="ADV264" s="17"/>
      <c r="ADW264" s="17"/>
      <c r="ADX264" s="17"/>
      <c r="ADY264" s="17"/>
      <c r="ADZ264" s="17"/>
      <c r="AEA264" s="17"/>
      <c r="AEB264" s="17"/>
      <c r="AEC264" s="17"/>
      <c r="AED264" s="17"/>
      <c r="AEE264" s="17"/>
      <c r="AEF264" s="17"/>
      <c r="AEG264" s="17"/>
      <c r="AEH264" s="17"/>
      <c r="AEI264" s="17"/>
      <c r="AEJ264" s="17"/>
      <c r="AEK264" s="17"/>
      <c r="AEL264" s="17"/>
      <c r="AEM264" s="17"/>
      <c r="AEN264" s="17"/>
      <c r="AEO264" s="17"/>
      <c r="AEP264" s="17"/>
      <c r="AEQ264" s="17"/>
      <c r="AER264" s="17"/>
      <c r="AES264" s="17"/>
      <c r="AET264" s="17"/>
      <c r="AEU264" s="17"/>
      <c r="AEV264" s="17"/>
      <c r="AEW264" s="17"/>
      <c r="AEX264" s="17"/>
      <c r="AEY264" s="17"/>
      <c r="AEZ264" s="17"/>
      <c r="AFA264" s="17"/>
      <c r="AFB264" s="17"/>
      <c r="AFC264" s="17"/>
      <c r="AFD264" s="17"/>
      <c r="AFE264" s="17"/>
      <c r="AFF264" s="17"/>
      <c r="AFG264" s="17"/>
      <c r="AFH264" s="17"/>
      <c r="AFI264" s="17"/>
      <c r="AFJ264" s="17"/>
      <c r="AFK264" s="17"/>
      <c r="AFL264" s="17"/>
      <c r="AFM264" s="17"/>
      <c r="AFN264" s="17"/>
      <c r="AFO264" s="17"/>
      <c r="AFP264" s="17"/>
      <c r="AFQ264" s="17"/>
      <c r="AFR264" s="17"/>
      <c r="AFS264" s="17"/>
      <c r="AFT264" s="17"/>
      <c r="AFU264" s="17"/>
      <c r="AFV264" s="17"/>
      <c r="AFW264" s="17"/>
      <c r="AFX264" s="17"/>
      <c r="AFY264" s="17"/>
      <c r="AFZ264" s="17"/>
      <c r="AGA264" s="17"/>
      <c r="AGB264" s="17"/>
      <c r="AGC264" s="17"/>
      <c r="AGD264" s="17"/>
      <c r="AGE264" s="17"/>
      <c r="AGF264" s="17"/>
      <c r="AGG264" s="17"/>
      <c r="AGH264" s="17"/>
      <c r="AGI264" s="17"/>
      <c r="AGJ264" s="17"/>
      <c r="AGK264" s="17"/>
      <c r="AGL264" s="17"/>
      <c r="AGM264" s="17"/>
      <c r="AGN264" s="17"/>
      <c r="AGO264" s="17"/>
      <c r="AGP264" s="17"/>
      <c r="AGQ264" s="17"/>
      <c r="AGR264" s="17"/>
      <c r="AGS264" s="17"/>
      <c r="AGT264" s="17"/>
      <c r="AGU264" s="17"/>
      <c r="AGV264" s="17"/>
      <c r="AGW264" s="17"/>
      <c r="AGX264" s="17"/>
      <c r="AGY264" s="17"/>
      <c r="AGZ264" s="17"/>
      <c r="AHA264" s="17"/>
      <c r="AHB264" s="17"/>
      <c r="AHC264" s="17"/>
      <c r="AHD264" s="17"/>
      <c r="AHE264" s="17"/>
      <c r="AHF264" s="17"/>
      <c r="AHG264" s="17"/>
      <c r="AHH264" s="17"/>
      <c r="AHI264" s="17"/>
      <c r="AHJ264" s="17"/>
      <c r="AHK264" s="17"/>
      <c r="AHL264" s="17"/>
      <c r="AHM264" s="17"/>
      <c r="AHN264" s="17"/>
      <c r="AHO264" s="17"/>
      <c r="AHP264" s="17"/>
      <c r="AHQ264" s="17"/>
      <c r="AHR264" s="17"/>
      <c r="AHS264" s="17"/>
      <c r="AHT264" s="17"/>
      <c r="AHU264" s="17"/>
      <c r="AHV264" s="17"/>
      <c r="AHW264" s="17"/>
      <c r="AHX264" s="17"/>
      <c r="AHY264" s="17"/>
      <c r="AHZ264" s="17"/>
      <c r="AIA264" s="17"/>
      <c r="AIB264" s="17"/>
      <c r="AIC264" s="17"/>
      <c r="AID264" s="17"/>
      <c r="AIE264" s="17"/>
      <c r="AIF264" s="17"/>
      <c r="AIG264" s="17"/>
      <c r="AIH264" s="17"/>
      <c r="AII264" s="17"/>
      <c r="AIJ264" s="17"/>
      <c r="AIK264" s="17"/>
      <c r="AIL264" s="17"/>
      <c r="AIM264" s="17"/>
      <c r="AIN264" s="17"/>
      <c r="AIO264" s="17"/>
      <c r="AIP264" s="17"/>
      <c r="AIQ264" s="17"/>
      <c r="AIR264" s="17"/>
      <c r="AIS264" s="17"/>
      <c r="AIT264" s="17"/>
      <c r="AIU264" s="17"/>
      <c r="AIV264" s="17"/>
      <c r="AIW264" s="17"/>
      <c r="AIX264" s="17"/>
      <c r="AIY264" s="17"/>
      <c r="AIZ264" s="17"/>
      <c r="AJA264" s="17"/>
      <c r="AJB264" s="17"/>
      <c r="AJC264" s="17"/>
      <c r="AJD264" s="17"/>
      <c r="AJE264" s="17"/>
      <c r="AJF264" s="17"/>
      <c r="AJG264" s="17"/>
      <c r="AJH264" s="17"/>
      <c r="AJI264" s="17"/>
      <c r="AJJ264" s="17"/>
      <c r="AJK264" s="17"/>
      <c r="AJL264" s="17"/>
      <c r="AJM264" s="17"/>
      <c r="AJN264" s="17"/>
      <c r="AJO264" s="17"/>
      <c r="AJP264" s="17"/>
      <c r="AJQ264" s="17"/>
      <c r="AJR264" s="17"/>
      <c r="AJS264" s="17"/>
      <c r="AJT264" s="17"/>
      <c r="AJU264" s="17"/>
      <c r="AJV264" s="17"/>
      <c r="AJW264" s="17"/>
      <c r="AJX264" s="17"/>
      <c r="AJY264" s="17"/>
      <c r="AJZ264" s="17"/>
      <c r="AKA264" s="17"/>
      <c r="AKB264" s="17"/>
      <c r="AKC264" s="17"/>
      <c r="AKD264" s="17"/>
      <c r="AKE264" s="17"/>
      <c r="AKF264" s="17"/>
      <c r="AKG264" s="17"/>
      <c r="AKH264" s="17"/>
      <c r="AKI264" s="17"/>
      <c r="AKJ264" s="17"/>
      <c r="AKK264" s="17"/>
      <c r="AKL264" s="17"/>
      <c r="AKM264" s="17"/>
      <c r="AKN264" s="17"/>
      <c r="AKO264" s="17"/>
      <c r="AKP264" s="17"/>
      <c r="AKQ264" s="17"/>
      <c r="AKR264" s="17"/>
      <c r="AKS264" s="17"/>
      <c r="AKT264" s="17"/>
      <c r="AKU264" s="17"/>
      <c r="AKV264" s="17"/>
      <c r="AKW264" s="17"/>
      <c r="AKX264" s="17"/>
      <c r="AKY264" s="17"/>
      <c r="AKZ264" s="17"/>
      <c r="ALA264" s="17"/>
      <c r="ALB264" s="17"/>
      <c r="ALC264" s="17"/>
      <c r="ALD264" s="17"/>
      <c r="ALE264" s="17"/>
      <c r="ALF264" s="17"/>
      <c r="ALG264" s="17"/>
      <c r="ALH264" s="17"/>
      <c r="ALI264" s="17"/>
      <c r="ALJ264" s="17"/>
      <c r="ALK264" s="17"/>
      <c r="ALL264" s="17"/>
      <c r="ALM264" s="17"/>
      <c r="ALN264" s="17"/>
      <c r="ALO264" s="17"/>
      <c r="ALP264" s="17"/>
      <c r="ALQ264" s="17"/>
      <c r="ALR264" s="17"/>
      <c r="ALS264" s="17"/>
      <c r="ALT264" s="17"/>
      <c r="ALU264" s="17"/>
      <c r="ALV264" s="17"/>
      <c r="ALW264" s="17"/>
      <c r="ALX264" s="17"/>
      <c r="ALY264" s="17"/>
      <c r="ALZ264" s="17"/>
      <c r="AMA264" s="17"/>
      <c r="AMB264" s="17"/>
      <c r="AMC264" s="17"/>
      <c r="AMD264" s="17"/>
      <c r="AME264" s="17"/>
      <c r="AMF264" s="17"/>
      <c r="AMG264" s="17"/>
      <c r="AMH264" s="17"/>
      <c r="AMI264" s="17"/>
      <c r="AMJ264" s="17"/>
      <c r="AMK264" s="17"/>
      <c r="AML264" s="17"/>
      <c r="AMM264" s="17"/>
      <c r="AMN264" s="17"/>
      <c r="AMO264" s="17"/>
      <c r="AMP264" s="17"/>
      <c r="AMQ264" s="17"/>
      <c r="AMR264" s="17"/>
      <c r="AMS264" s="17"/>
      <c r="AMT264" s="17"/>
      <c r="AMU264" s="17"/>
      <c r="AMV264" s="17"/>
      <c r="AMW264" s="17"/>
      <c r="AMX264" s="17"/>
      <c r="AMY264" s="17"/>
      <c r="AMZ264" s="17"/>
      <c r="ANA264" s="17"/>
      <c r="ANB264" s="17"/>
      <c r="ANC264" s="17"/>
      <c r="AND264" s="17"/>
      <c r="ANE264" s="17"/>
      <c r="ANF264" s="17"/>
      <c r="ANG264" s="17"/>
      <c r="ANH264" s="17"/>
      <c r="ANI264" s="17"/>
      <c r="ANJ264" s="17"/>
      <c r="ANK264" s="17"/>
      <c r="ANL264" s="17"/>
      <c r="ANM264" s="17"/>
      <c r="ANN264" s="17"/>
      <c r="ANO264" s="17"/>
      <c r="ANP264" s="17"/>
      <c r="ANQ264" s="17"/>
      <c r="ANR264" s="17"/>
      <c r="ANS264" s="17"/>
      <c r="ANT264" s="17"/>
      <c r="ANU264" s="17"/>
      <c r="ANV264" s="17"/>
      <c r="ANW264" s="17"/>
      <c r="ANX264" s="17"/>
      <c r="ANY264" s="17"/>
      <c r="ANZ264" s="17"/>
      <c r="AOA264" s="17"/>
      <c r="AOB264" s="17"/>
      <c r="AOC264" s="17"/>
      <c r="AOD264" s="17"/>
      <c r="AOE264" s="17"/>
      <c r="AOF264" s="17"/>
      <c r="AOG264" s="17"/>
      <c r="AOH264" s="17"/>
      <c r="AOI264" s="17"/>
      <c r="AOJ264" s="17"/>
      <c r="AOK264" s="17"/>
      <c r="AOL264" s="17"/>
      <c r="AOM264" s="17"/>
      <c r="AON264" s="17"/>
      <c r="AOO264" s="17"/>
      <c r="AOP264" s="17"/>
      <c r="AOQ264" s="17"/>
      <c r="AOR264" s="17"/>
      <c r="AOS264" s="17"/>
      <c r="AOT264" s="17"/>
      <c r="AOU264" s="17"/>
      <c r="AOV264" s="17"/>
      <c r="AOW264" s="17"/>
      <c r="AOX264" s="17"/>
      <c r="AOY264" s="17"/>
      <c r="AOZ264" s="17"/>
      <c r="APA264" s="17"/>
      <c r="APB264" s="17"/>
      <c r="APC264" s="17"/>
      <c r="APD264" s="17"/>
      <c r="APE264" s="17"/>
      <c r="APF264" s="17"/>
      <c r="APG264" s="17"/>
      <c r="APH264" s="17"/>
      <c r="API264" s="17"/>
      <c r="APJ264" s="17"/>
      <c r="APK264" s="17"/>
      <c r="APL264" s="17"/>
      <c r="APM264" s="17"/>
      <c r="APN264" s="17"/>
      <c r="APO264" s="17"/>
      <c r="APP264" s="17"/>
      <c r="APQ264" s="17"/>
      <c r="APR264" s="17"/>
      <c r="APS264" s="17"/>
      <c r="APT264" s="17"/>
      <c r="APU264" s="17"/>
      <c r="APV264" s="17"/>
      <c r="APW264" s="17"/>
      <c r="APX264" s="17"/>
      <c r="APY264" s="17"/>
      <c r="APZ264" s="17"/>
      <c r="AQA264" s="17"/>
      <c r="AQB264" s="17"/>
      <c r="AQC264" s="17"/>
      <c r="AQD264" s="17"/>
      <c r="AQE264" s="17"/>
      <c r="AQF264" s="17"/>
      <c r="AQG264" s="17"/>
      <c r="AQH264" s="17"/>
      <c r="AQI264" s="17"/>
      <c r="AQJ264" s="17"/>
      <c r="AQK264" s="17"/>
      <c r="AQL264" s="17"/>
      <c r="AQM264" s="17"/>
      <c r="AQN264" s="17"/>
      <c r="AQO264" s="17"/>
      <c r="AQP264" s="17"/>
      <c r="AQQ264" s="17"/>
      <c r="AQR264" s="17"/>
      <c r="AQS264" s="17"/>
      <c r="AQT264" s="17"/>
      <c r="AQU264" s="17"/>
      <c r="AQV264" s="17"/>
      <c r="AQW264" s="17"/>
      <c r="AQX264" s="17"/>
      <c r="AQY264" s="17"/>
      <c r="AQZ264" s="17"/>
      <c r="ARA264" s="17"/>
      <c r="ARB264" s="17"/>
      <c r="ARC264" s="17"/>
      <c r="ARD264" s="17"/>
      <c r="ARE264" s="17"/>
      <c r="ARF264" s="17"/>
      <c r="ARG264" s="17"/>
      <c r="ARH264" s="17"/>
      <c r="ARI264" s="17"/>
      <c r="ARJ264" s="17"/>
      <c r="ARK264" s="17"/>
      <c r="ARL264" s="17"/>
      <c r="ARM264" s="17"/>
      <c r="ARN264" s="17"/>
      <c r="ARO264" s="17"/>
      <c r="ARP264" s="17"/>
      <c r="ARQ264" s="17"/>
      <c r="ARR264" s="17"/>
      <c r="ARS264" s="17"/>
      <c r="ART264" s="17"/>
      <c r="ARU264" s="17"/>
      <c r="ARV264" s="17"/>
      <c r="ARW264" s="17"/>
      <c r="ARX264" s="17"/>
      <c r="ARY264" s="17"/>
      <c r="ARZ264" s="17"/>
      <c r="ASA264" s="17"/>
      <c r="ASB264" s="17"/>
      <c r="ASC264" s="17"/>
      <c r="ASD264" s="17"/>
      <c r="ASE264" s="17"/>
      <c r="ASF264" s="17"/>
      <c r="ASG264" s="17"/>
      <c r="ASH264" s="17"/>
      <c r="ASI264" s="17"/>
      <c r="ASJ264" s="17"/>
      <c r="ASK264" s="17"/>
      <c r="ASL264" s="17"/>
      <c r="ASM264" s="17"/>
      <c r="ASN264" s="17"/>
      <c r="ASO264" s="17"/>
      <c r="ASP264" s="17"/>
      <c r="ASQ264" s="17"/>
      <c r="ASR264" s="17"/>
      <c r="ASS264" s="17"/>
      <c r="AST264" s="17"/>
      <c r="ASU264" s="17"/>
      <c r="ASV264" s="17"/>
      <c r="ASW264" s="17"/>
      <c r="ASX264" s="17"/>
      <c r="ASY264" s="17"/>
      <c r="ASZ264" s="17"/>
      <c r="ATA264" s="17"/>
      <c r="ATB264" s="17"/>
      <c r="ATC264" s="17"/>
      <c r="ATD264" s="17"/>
      <c r="ATE264" s="17"/>
      <c r="ATF264" s="17"/>
      <c r="ATG264" s="17"/>
      <c r="ATH264" s="17"/>
      <c r="ATI264" s="17"/>
      <c r="ATJ264" s="17"/>
      <c r="ATK264" s="17"/>
      <c r="ATL264" s="17"/>
      <c r="ATM264" s="17"/>
      <c r="ATN264" s="17"/>
      <c r="ATO264" s="17"/>
      <c r="ATP264" s="17"/>
      <c r="ATQ264" s="17"/>
      <c r="ATR264" s="17"/>
      <c r="ATS264" s="17"/>
      <c r="ATT264" s="17"/>
      <c r="ATU264" s="17"/>
      <c r="ATV264" s="17"/>
      <c r="ATW264" s="17"/>
      <c r="ATX264" s="17"/>
      <c r="ATY264" s="17"/>
      <c r="ATZ264" s="17"/>
      <c r="AUA264" s="17"/>
      <c r="AUB264" s="17"/>
      <c r="AUC264" s="17"/>
      <c r="AUD264" s="17"/>
      <c r="AUE264" s="17"/>
      <c r="AUF264" s="17"/>
      <c r="AUG264" s="17"/>
      <c r="AUH264" s="17"/>
      <c r="AUI264" s="17"/>
      <c r="AUJ264" s="17"/>
      <c r="AUK264" s="17"/>
      <c r="AUL264" s="17"/>
      <c r="AUM264" s="17"/>
      <c r="AUN264" s="17"/>
      <c r="AUO264" s="17"/>
      <c r="AUP264" s="17"/>
      <c r="AUQ264" s="17"/>
      <c r="AUR264" s="17"/>
      <c r="AUS264" s="17"/>
      <c r="AUT264" s="17"/>
      <c r="AUU264" s="17"/>
      <c r="AUV264" s="17"/>
      <c r="AUW264" s="17"/>
      <c r="AUX264" s="17"/>
      <c r="AUY264" s="17"/>
      <c r="AUZ264" s="17"/>
      <c r="AVA264" s="17"/>
      <c r="AVB264" s="17"/>
      <c r="AVC264" s="17"/>
      <c r="AVD264" s="17"/>
      <c r="AVE264" s="17"/>
      <c r="AVF264" s="17"/>
      <c r="AVG264" s="17"/>
      <c r="AVH264" s="17"/>
      <c r="AVI264" s="17"/>
      <c r="AVJ264" s="17"/>
      <c r="AVK264" s="17"/>
      <c r="AVL264" s="17"/>
      <c r="AVM264" s="17"/>
      <c r="AVN264" s="17"/>
      <c r="AVO264" s="17"/>
      <c r="AVP264" s="17"/>
      <c r="AVQ264" s="17"/>
      <c r="AVR264" s="17"/>
      <c r="AVS264" s="17"/>
      <c r="AVT264" s="17"/>
      <c r="AVU264" s="17"/>
      <c r="AVV264" s="17"/>
      <c r="AVW264" s="17"/>
      <c r="AVX264" s="17"/>
      <c r="AVY264" s="17"/>
      <c r="AVZ264" s="17"/>
      <c r="AWA264" s="17"/>
      <c r="AWB264" s="17"/>
      <c r="AWC264" s="17"/>
      <c r="AWD264" s="17"/>
      <c r="AWE264" s="17"/>
      <c r="AWF264" s="17"/>
      <c r="AWG264" s="17"/>
      <c r="AWH264" s="17"/>
      <c r="AWI264" s="17"/>
      <c r="AWJ264" s="17"/>
      <c r="AWK264" s="17"/>
      <c r="AWL264" s="17"/>
      <c r="AWM264" s="17"/>
      <c r="AWN264" s="17"/>
      <c r="AWO264" s="17"/>
      <c r="AWP264" s="17"/>
      <c r="AWQ264" s="17"/>
      <c r="AWR264" s="17"/>
      <c r="AWS264" s="17"/>
      <c r="AWT264" s="17"/>
      <c r="AWU264" s="17"/>
      <c r="AWV264" s="17"/>
      <c r="AWW264" s="17"/>
      <c r="AWX264" s="17"/>
      <c r="AWY264" s="17"/>
      <c r="AWZ264" s="17"/>
      <c r="AXA264" s="17"/>
      <c r="AXB264" s="17"/>
      <c r="AXC264" s="17"/>
      <c r="AXD264" s="17"/>
      <c r="AXE264" s="17"/>
      <c r="AXF264" s="17"/>
      <c r="AXG264" s="17"/>
      <c r="AXH264" s="17"/>
      <c r="AXI264" s="17"/>
      <c r="AXJ264" s="17"/>
      <c r="AXK264" s="17"/>
      <c r="AXL264" s="17"/>
      <c r="AXM264" s="17"/>
      <c r="AXN264" s="17"/>
      <c r="AXO264" s="17"/>
      <c r="AXP264" s="17"/>
      <c r="AXQ264" s="17"/>
      <c r="AXR264" s="17"/>
      <c r="AXS264" s="17"/>
      <c r="AXT264" s="17"/>
      <c r="AXU264" s="17"/>
      <c r="AXV264" s="17"/>
      <c r="AXW264" s="17"/>
      <c r="AXX264" s="17"/>
      <c r="AXY264" s="17"/>
      <c r="AXZ264" s="17"/>
      <c r="AYA264" s="17"/>
      <c r="AYB264" s="17"/>
      <c r="AYC264" s="17"/>
      <c r="AYD264" s="17"/>
      <c r="AYE264" s="17"/>
      <c r="AYF264" s="17"/>
      <c r="AYG264" s="17"/>
      <c r="AYH264" s="17"/>
      <c r="AYI264" s="17"/>
      <c r="AYJ264" s="17"/>
      <c r="AYK264" s="17"/>
      <c r="AYL264" s="17"/>
      <c r="AYM264" s="17"/>
      <c r="AYN264" s="17"/>
      <c r="AYO264" s="17"/>
      <c r="AYP264" s="17"/>
      <c r="AYQ264" s="17"/>
      <c r="AYR264" s="17"/>
      <c r="AYS264" s="17"/>
      <c r="AYT264" s="17"/>
      <c r="AYU264" s="17"/>
      <c r="AYV264" s="17"/>
      <c r="AYW264" s="17"/>
      <c r="AYX264" s="17"/>
      <c r="AYY264" s="17"/>
      <c r="AYZ264" s="17"/>
      <c r="AZA264" s="17"/>
      <c r="AZB264" s="17"/>
      <c r="AZC264" s="17"/>
      <c r="AZD264" s="17"/>
      <c r="AZE264" s="17"/>
      <c r="AZF264" s="17"/>
      <c r="AZG264" s="17"/>
      <c r="AZH264" s="17"/>
      <c r="AZI264" s="17"/>
      <c r="AZJ264" s="17"/>
      <c r="AZK264" s="17"/>
      <c r="AZL264" s="17"/>
      <c r="AZM264" s="17"/>
      <c r="AZN264" s="17"/>
      <c r="AZO264" s="17"/>
      <c r="AZP264" s="17"/>
      <c r="AZQ264" s="17"/>
      <c r="AZR264" s="17"/>
      <c r="AZS264" s="17"/>
      <c r="AZT264" s="17"/>
      <c r="AZU264" s="17"/>
      <c r="AZV264" s="17"/>
      <c r="AZW264" s="17"/>
      <c r="AZX264" s="17"/>
      <c r="AZY264" s="17"/>
      <c r="AZZ264" s="17"/>
      <c r="BAA264" s="17"/>
      <c r="BAB264" s="17"/>
      <c r="BAC264" s="17"/>
      <c r="BAD264" s="17"/>
      <c r="BAE264" s="17"/>
      <c r="BAF264" s="17"/>
      <c r="BAG264" s="17"/>
      <c r="BAH264" s="17"/>
      <c r="BAI264" s="17"/>
      <c r="BAJ264" s="17"/>
      <c r="BAK264" s="17"/>
      <c r="BAL264" s="17"/>
      <c r="BAM264" s="17"/>
      <c r="BAN264" s="17"/>
      <c r="BAO264" s="17"/>
      <c r="BAP264" s="17"/>
      <c r="BAQ264" s="17"/>
      <c r="BAR264" s="17"/>
      <c r="BAS264" s="17"/>
      <c r="BAT264" s="17"/>
      <c r="BAU264" s="17"/>
      <c r="BAV264" s="17"/>
      <c r="BAW264" s="17"/>
      <c r="BAX264" s="17"/>
      <c r="BAY264" s="17"/>
      <c r="BAZ264" s="17"/>
      <c r="BBA264" s="17"/>
      <c r="BBB264" s="17"/>
      <c r="BBC264" s="17"/>
      <c r="BBD264" s="17"/>
      <c r="BBE264" s="17"/>
      <c r="BBF264" s="17"/>
      <c r="BBG264" s="17"/>
      <c r="BBH264" s="17"/>
      <c r="BBI264" s="17"/>
      <c r="BBJ264" s="17"/>
      <c r="BBK264" s="17"/>
      <c r="BBL264" s="17"/>
      <c r="BBM264" s="17"/>
      <c r="BBN264" s="17"/>
      <c r="BBO264" s="17"/>
      <c r="BBP264" s="17"/>
      <c r="BBQ264" s="17"/>
      <c r="BBR264" s="17"/>
      <c r="BBS264" s="17"/>
      <c r="BBT264" s="17"/>
      <c r="BBU264" s="17"/>
      <c r="BBV264" s="17"/>
      <c r="BBW264" s="17"/>
      <c r="BBX264" s="17"/>
      <c r="BBY264" s="17"/>
      <c r="BBZ264" s="17"/>
      <c r="BCA264" s="17"/>
      <c r="BCB264" s="17"/>
      <c r="BCC264" s="17"/>
      <c r="BCD264" s="17"/>
      <c r="BCE264" s="17"/>
      <c r="BCF264" s="17"/>
      <c r="BCG264" s="17"/>
      <c r="BCH264" s="17"/>
      <c r="BCI264" s="17"/>
      <c r="BCJ264" s="17"/>
      <c r="BCK264" s="17"/>
      <c r="BCL264" s="17"/>
      <c r="BCM264" s="17"/>
      <c r="BCN264" s="17"/>
      <c r="BCO264" s="17"/>
      <c r="BCP264" s="17"/>
      <c r="BCQ264" s="17"/>
      <c r="BCR264" s="17"/>
      <c r="BCS264" s="17"/>
      <c r="BCT264" s="17"/>
      <c r="BCU264" s="17"/>
      <c r="BCV264" s="17"/>
      <c r="BCW264" s="17"/>
      <c r="BCX264" s="17"/>
      <c r="BCY264" s="17"/>
      <c r="BCZ264" s="17"/>
      <c r="BDA264" s="17"/>
      <c r="BDB264" s="17"/>
      <c r="BDC264" s="17"/>
      <c r="BDD264" s="17"/>
      <c r="BDE264" s="17"/>
      <c r="BDF264" s="17"/>
      <c r="BDG264" s="17"/>
      <c r="BDH264" s="17"/>
      <c r="BDI264" s="17"/>
      <c r="BDJ264" s="17"/>
      <c r="BDK264" s="17"/>
      <c r="BDL264" s="17"/>
      <c r="BDM264" s="17"/>
      <c r="BDN264" s="17"/>
      <c r="BDO264" s="17"/>
      <c r="BDP264" s="17"/>
      <c r="BDQ264" s="17"/>
      <c r="BDR264" s="17"/>
      <c r="BDS264" s="17"/>
      <c r="BDT264" s="17"/>
      <c r="BDU264" s="17"/>
      <c r="BDV264" s="17"/>
      <c r="BDW264" s="17"/>
      <c r="BDX264" s="17"/>
      <c r="BDY264" s="17"/>
      <c r="BDZ264" s="17"/>
      <c r="BEA264" s="17"/>
      <c r="BEB264" s="17"/>
      <c r="BEC264" s="17"/>
      <c r="BED264" s="17"/>
      <c r="BEE264" s="17"/>
      <c r="BEF264" s="17"/>
      <c r="BEG264" s="17"/>
      <c r="BEH264" s="17"/>
      <c r="BEI264" s="17"/>
      <c r="BEJ264" s="17"/>
      <c r="BEK264" s="17"/>
      <c r="BEL264" s="17"/>
      <c r="BEM264" s="17"/>
      <c r="BEN264" s="17"/>
      <c r="BEO264" s="17"/>
      <c r="BEP264" s="17"/>
      <c r="BEQ264" s="17"/>
      <c r="BER264" s="17"/>
      <c r="BES264" s="17"/>
      <c r="BET264" s="17"/>
      <c r="BEU264" s="17"/>
      <c r="BEV264" s="17"/>
      <c r="BEW264" s="17"/>
      <c r="BEX264" s="17"/>
      <c r="BEY264" s="17"/>
      <c r="BEZ264" s="17"/>
      <c r="BFA264" s="17"/>
      <c r="BFB264" s="17"/>
      <c r="BFC264" s="17"/>
      <c r="BFD264" s="17"/>
      <c r="BFE264" s="17"/>
      <c r="BFF264" s="17"/>
      <c r="BFG264" s="17"/>
      <c r="BFH264" s="17"/>
      <c r="BFI264" s="17"/>
      <c r="BFJ264" s="17"/>
      <c r="BFK264" s="17"/>
      <c r="BFL264" s="17"/>
      <c r="BFM264" s="17"/>
      <c r="BFN264" s="17"/>
      <c r="BFO264" s="17"/>
      <c r="BFP264" s="17"/>
      <c r="BFQ264" s="17"/>
      <c r="BFR264" s="17"/>
      <c r="BFS264" s="17"/>
      <c r="BFT264" s="17"/>
      <c r="BFU264" s="17"/>
      <c r="BFV264" s="17"/>
      <c r="BFW264" s="17"/>
      <c r="BFX264" s="17"/>
      <c r="BFY264" s="17"/>
      <c r="BFZ264" s="17"/>
      <c r="BGA264" s="17"/>
      <c r="BGB264" s="17"/>
      <c r="BGC264" s="17"/>
      <c r="BGD264" s="17"/>
      <c r="BGE264" s="17"/>
      <c r="BGF264" s="17"/>
      <c r="BGG264" s="17"/>
      <c r="BGH264" s="17"/>
      <c r="BGI264" s="17"/>
      <c r="BGJ264" s="17"/>
      <c r="BGK264" s="17"/>
      <c r="BGL264" s="17"/>
      <c r="BGM264" s="17"/>
      <c r="BGN264" s="17"/>
      <c r="BGO264" s="17"/>
      <c r="BGP264" s="17"/>
      <c r="BGQ264" s="17"/>
      <c r="BGR264" s="17"/>
      <c r="BGS264" s="17"/>
      <c r="BGT264" s="17"/>
      <c r="BGU264" s="17"/>
      <c r="BGV264" s="17"/>
      <c r="BGW264" s="17"/>
      <c r="BGX264" s="17"/>
      <c r="BGY264" s="17"/>
      <c r="BGZ264" s="17"/>
      <c r="BHA264" s="17"/>
      <c r="BHB264" s="17"/>
      <c r="BHC264" s="17"/>
      <c r="BHD264" s="17"/>
      <c r="BHE264" s="17"/>
      <c r="BHF264" s="17"/>
      <c r="BHG264" s="17"/>
      <c r="BHH264" s="17"/>
      <c r="BHI264" s="17"/>
      <c r="BHJ264" s="17"/>
      <c r="BHK264" s="17"/>
      <c r="BHL264" s="17"/>
      <c r="BHM264" s="17"/>
      <c r="BHN264" s="17"/>
      <c r="BHO264" s="17"/>
      <c r="BHP264" s="17"/>
      <c r="BHQ264" s="17"/>
      <c r="BHR264" s="17"/>
      <c r="BHS264" s="17"/>
      <c r="BHT264" s="17"/>
      <c r="BHU264" s="17"/>
      <c r="BHV264" s="17"/>
      <c r="BHW264" s="17"/>
      <c r="BHX264" s="17"/>
      <c r="BHY264" s="17"/>
      <c r="BHZ264" s="17"/>
      <c r="BIA264" s="17"/>
      <c r="BIB264" s="17"/>
      <c r="BIC264" s="17"/>
      <c r="BID264" s="17"/>
      <c r="BIE264" s="17"/>
      <c r="BIF264" s="17"/>
      <c r="BIG264" s="17"/>
      <c r="BIH264" s="17"/>
      <c r="BII264" s="17"/>
      <c r="BIJ264" s="17"/>
      <c r="BIK264" s="17"/>
      <c r="BIL264" s="17"/>
      <c r="BIM264" s="17"/>
      <c r="BIN264" s="17"/>
      <c r="BIO264" s="17"/>
      <c r="BIP264" s="17"/>
      <c r="BIQ264" s="17"/>
      <c r="BIR264" s="17"/>
      <c r="BIS264" s="17"/>
      <c r="BIT264" s="17"/>
      <c r="BIU264" s="17"/>
      <c r="BIV264" s="17"/>
      <c r="BIW264" s="17"/>
      <c r="BIX264" s="17"/>
      <c r="BIY264" s="17"/>
      <c r="BIZ264" s="17"/>
      <c r="BJA264" s="17"/>
      <c r="BJB264" s="17"/>
      <c r="BJC264" s="17"/>
      <c r="BJD264" s="17"/>
      <c r="BJE264" s="17"/>
      <c r="BJF264" s="17"/>
      <c r="BJG264" s="17"/>
      <c r="BJH264" s="17"/>
      <c r="BJI264" s="17"/>
      <c r="BJJ264" s="17"/>
      <c r="BJK264" s="17"/>
      <c r="BJL264" s="17"/>
      <c r="BJM264" s="17"/>
      <c r="BJN264" s="17"/>
      <c r="BJO264" s="17"/>
      <c r="BJP264" s="17"/>
      <c r="BJQ264" s="17"/>
      <c r="BJR264" s="17"/>
      <c r="BJS264" s="17"/>
      <c r="BJT264" s="17"/>
      <c r="BJU264" s="17"/>
      <c r="BJV264" s="17"/>
      <c r="BJW264" s="17"/>
      <c r="BJX264" s="17"/>
      <c r="BJY264" s="17"/>
      <c r="BJZ264" s="17"/>
      <c r="BKA264" s="17"/>
      <c r="BKB264" s="17"/>
      <c r="BKC264" s="17"/>
      <c r="BKD264" s="17"/>
      <c r="BKE264" s="17"/>
      <c r="BKF264" s="17"/>
      <c r="BKG264" s="17"/>
      <c r="BKH264" s="17"/>
      <c r="BKI264" s="17"/>
      <c r="BKJ264" s="17"/>
      <c r="BKK264" s="17"/>
      <c r="BKL264" s="17"/>
      <c r="BKM264" s="17"/>
      <c r="BKN264" s="17"/>
      <c r="BKO264" s="17"/>
      <c r="BKP264" s="17"/>
      <c r="BKQ264" s="17"/>
      <c r="BKR264" s="17"/>
      <c r="BKS264" s="17"/>
      <c r="BKT264" s="17"/>
      <c r="BKU264" s="17"/>
      <c r="BKV264" s="17"/>
      <c r="BKW264" s="17"/>
      <c r="BKX264" s="17"/>
      <c r="BKY264" s="17"/>
      <c r="BKZ264" s="17"/>
      <c r="BLA264" s="17"/>
      <c r="BLB264" s="17"/>
      <c r="BLC264" s="17"/>
      <c r="BLD264" s="17"/>
      <c r="BLE264" s="17"/>
      <c r="BLF264" s="17"/>
      <c r="BLG264" s="17"/>
      <c r="BLH264" s="17"/>
      <c r="BLI264" s="17"/>
      <c r="BLJ264" s="17"/>
      <c r="BLK264" s="17"/>
      <c r="BLL264" s="17"/>
      <c r="BLM264" s="17"/>
      <c r="BLN264" s="17"/>
      <c r="BLO264" s="17"/>
      <c r="BLP264" s="17"/>
      <c r="BLQ264" s="17"/>
      <c r="BLR264" s="17"/>
      <c r="BLS264" s="17"/>
      <c r="BLT264" s="17"/>
      <c r="BLU264" s="17"/>
      <c r="BLV264" s="17"/>
      <c r="BLW264" s="17"/>
      <c r="BLX264" s="17"/>
      <c r="BLY264" s="17"/>
      <c r="BLZ264" s="17"/>
      <c r="BMA264" s="17"/>
      <c r="BMB264" s="17"/>
      <c r="BMC264" s="17"/>
      <c r="BMD264" s="17"/>
      <c r="BME264" s="17"/>
      <c r="BMF264" s="17"/>
      <c r="BMG264" s="17"/>
      <c r="BMH264" s="17"/>
      <c r="BMI264" s="17"/>
      <c r="BMJ264" s="17"/>
      <c r="BMK264" s="17"/>
      <c r="BML264" s="17"/>
      <c r="BMM264" s="17"/>
      <c r="BMN264" s="17"/>
      <c r="BMO264" s="17"/>
      <c r="BMP264" s="17"/>
      <c r="BMQ264" s="17"/>
      <c r="BMR264" s="17"/>
      <c r="BMS264" s="17"/>
      <c r="BMT264" s="17"/>
      <c r="BMU264" s="17"/>
      <c r="BMV264" s="17"/>
      <c r="BMW264" s="17"/>
      <c r="BMX264" s="17"/>
      <c r="BMY264" s="17"/>
      <c r="BMZ264" s="17"/>
      <c r="BNA264" s="17"/>
      <c r="BNB264" s="17"/>
      <c r="BNC264" s="17"/>
      <c r="BND264" s="17"/>
      <c r="BNE264" s="17"/>
      <c r="BNF264" s="17"/>
      <c r="BNG264" s="17"/>
      <c r="BNH264" s="17"/>
      <c r="BNI264" s="17"/>
      <c r="BNJ264" s="17"/>
      <c r="BNK264" s="17"/>
      <c r="BNL264" s="17"/>
      <c r="BNM264" s="17"/>
      <c r="BNN264" s="17"/>
      <c r="BNO264" s="17"/>
      <c r="BNP264" s="17"/>
      <c r="BNQ264" s="17"/>
      <c r="BNR264" s="17"/>
      <c r="BNS264" s="17"/>
      <c r="BNT264" s="17"/>
      <c r="BNU264" s="17"/>
      <c r="BNV264" s="17"/>
      <c r="BNW264" s="17"/>
      <c r="BNX264" s="17"/>
      <c r="BNY264" s="17"/>
      <c r="BNZ264" s="17"/>
      <c r="BOA264" s="17"/>
      <c r="BOB264" s="17"/>
      <c r="BOC264" s="17"/>
      <c r="BOD264" s="17"/>
      <c r="BOE264" s="17"/>
      <c r="BOF264" s="17"/>
      <c r="BOG264" s="17"/>
      <c r="BOH264" s="17"/>
      <c r="BOI264" s="17"/>
      <c r="BOJ264" s="17"/>
      <c r="BOK264" s="17"/>
      <c r="BOL264" s="17"/>
      <c r="BOM264" s="17"/>
      <c r="BON264" s="17"/>
      <c r="BOO264" s="17"/>
      <c r="BOP264" s="17"/>
      <c r="BOQ264" s="17"/>
      <c r="BOR264" s="17"/>
      <c r="BOS264" s="17"/>
      <c r="BOT264" s="17"/>
      <c r="BOU264" s="17"/>
      <c r="BOV264" s="17"/>
      <c r="BOW264" s="17"/>
      <c r="BOX264" s="17"/>
      <c r="BOY264" s="17"/>
      <c r="BOZ264" s="17"/>
      <c r="BPA264" s="17"/>
      <c r="BPB264" s="17"/>
      <c r="BPC264" s="17"/>
      <c r="BPD264" s="17"/>
      <c r="BPE264" s="17"/>
      <c r="BPF264" s="17"/>
      <c r="BPG264" s="17"/>
      <c r="BPH264" s="17"/>
      <c r="BPI264" s="17"/>
      <c r="BPJ264" s="17"/>
      <c r="BPK264" s="17"/>
      <c r="BPL264" s="17"/>
      <c r="BPM264" s="17"/>
      <c r="BPN264" s="17"/>
      <c r="BPO264" s="17"/>
      <c r="BPP264" s="17"/>
      <c r="BPQ264" s="17"/>
      <c r="BPR264" s="17"/>
      <c r="BPS264" s="17"/>
      <c r="BPT264" s="17"/>
      <c r="BPU264" s="17"/>
      <c r="BPV264" s="17"/>
      <c r="BPW264" s="17"/>
      <c r="BPX264" s="17"/>
      <c r="BPY264" s="17"/>
      <c r="BPZ264" s="17"/>
      <c r="BQA264" s="17"/>
      <c r="BQB264" s="17"/>
      <c r="BQC264" s="17"/>
      <c r="BQD264" s="17"/>
      <c r="BQE264" s="17"/>
      <c r="BQF264" s="17"/>
      <c r="BQG264" s="17"/>
      <c r="BQH264" s="17"/>
      <c r="BQI264" s="17"/>
      <c r="BQJ264" s="17"/>
      <c r="BQK264" s="17"/>
      <c r="BQL264" s="17"/>
      <c r="BQM264" s="17"/>
      <c r="BQN264" s="17"/>
      <c r="BQO264" s="17"/>
      <c r="BQP264" s="17"/>
      <c r="BQQ264" s="17"/>
      <c r="BQR264" s="17"/>
      <c r="BQS264" s="17"/>
      <c r="BQT264" s="17"/>
      <c r="BQU264" s="17"/>
      <c r="BQV264" s="17"/>
      <c r="BQW264" s="17"/>
      <c r="BQX264" s="17"/>
      <c r="BQY264" s="17"/>
      <c r="BQZ264" s="17"/>
      <c r="BRA264" s="17"/>
      <c r="BRB264" s="17"/>
      <c r="BRC264" s="17"/>
      <c r="BRD264" s="17"/>
      <c r="BRE264" s="17"/>
      <c r="BRF264" s="17"/>
      <c r="BRG264" s="17"/>
      <c r="BRH264" s="17"/>
      <c r="BRI264" s="17"/>
      <c r="BRJ264" s="17"/>
      <c r="BRK264" s="17"/>
      <c r="BRL264" s="17"/>
      <c r="BRM264" s="17"/>
      <c r="BRN264" s="17"/>
      <c r="BRO264" s="17"/>
      <c r="BRP264" s="17"/>
      <c r="BRQ264" s="17"/>
      <c r="BRR264" s="17"/>
      <c r="BRS264" s="17"/>
      <c r="BRT264" s="17"/>
      <c r="BRU264" s="17"/>
      <c r="BRV264" s="17"/>
      <c r="BRW264" s="17"/>
      <c r="BRX264" s="17"/>
      <c r="BRY264" s="17"/>
      <c r="BRZ264" s="17"/>
      <c r="BSA264" s="17"/>
      <c r="BSB264" s="17"/>
      <c r="BSC264" s="17"/>
      <c r="BSD264" s="17"/>
      <c r="BSE264" s="17"/>
      <c r="BSF264" s="17"/>
      <c r="BSG264" s="17"/>
      <c r="BSH264" s="17"/>
      <c r="BSI264" s="17"/>
      <c r="BSJ264" s="17"/>
      <c r="BSK264" s="17"/>
      <c r="BSL264" s="17"/>
      <c r="BSM264" s="17"/>
      <c r="BSN264" s="17"/>
      <c r="BSO264" s="17"/>
      <c r="BSP264" s="17"/>
      <c r="BSQ264" s="17"/>
      <c r="BSR264" s="17"/>
      <c r="BSS264" s="17"/>
      <c r="BST264" s="17"/>
      <c r="BSU264" s="17"/>
      <c r="BSV264" s="17"/>
      <c r="BSW264" s="17"/>
      <c r="BSX264" s="17"/>
      <c r="BSY264" s="17"/>
      <c r="BSZ264" s="17"/>
      <c r="BTA264" s="17"/>
      <c r="BTB264" s="17"/>
      <c r="BTC264" s="17"/>
      <c r="BTD264" s="17"/>
      <c r="BTE264" s="17"/>
      <c r="BTF264" s="17"/>
      <c r="BTG264" s="17"/>
      <c r="BTH264" s="17"/>
      <c r="BTI264" s="17"/>
      <c r="BTJ264" s="17"/>
      <c r="BTK264" s="17"/>
      <c r="BTL264" s="17"/>
      <c r="BTM264" s="17"/>
      <c r="BTN264" s="17"/>
      <c r="BTO264" s="17"/>
      <c r="BTP264" s="17"/>
      <c r="BTQ264" s="17"/>
      <c r="BTR264" s="17"/>
      <c r="BTS264" s="17"/>
      <c r="BTT264" s="17"/>
      <c r="BTU264" s="17"/>
      <c r="BTV264" s="17"/>
      <c r="BTW264" s="17"/>
      <c r="BTX264" s="17"/>
      <c r="BTY264" s="17"/>
      <c r="BTZ264" s="17"/>
      <c r="BUA264" s="17"/>
      <c r="BUB264" s="17"/>
      <c r="BUC264" s="17"/>
      <c r="BUD264" s="17"/>
      <c r="BUE264" s="17"/>
      <c r="BUF264" s="17"/>
      <c r="BUG264" s="17"/>
      <c r="BUH264" s="17"/>
      <c r="BUI264" s="17"/>
      <c r="BUJ264" s="17"/>
      <c r="BUK264" s="17"/>
      <c r="BUL264" s="17"/>
      <c r="BUM264" s="17"/>
      <c r="BUN264" s="17"/>
      <c r="BUO264" s="17"/>
      <c r="BUP264" s="17"/>
      <c r="BUQ264" s="17"/>
      <c r="BUR264" s="17"/>
      <c r="BUS264" s="17"/>
      <c r="BUT264" s="17"/>
      <c r="BUU264" s="17"/>
      <c r="BUV264" s="17"/>
      <c r="BUW264" s="17"/>
      <c r="BUX264" s="17"/>
      <c r="BUY264" s="17"/>
      <c r="BUZ264" s="17"/>
      <c r="BVA264" s="17"/>
      <c r="BVB264" s="17"/>
      <c r="BVC264" s="17"/>
      <c r="BVD264" s="17"/>
      <c r="BVE264" s="17"/>
      <c r="BVF264" s="17"/>
      <c r="BVG264" s="17"/>
      <c r="BVH264" s="17"/>
      <c r="BVI264" s="17"/>
      <c r="BVJ264" s="17"/>
      <c r="BVK264" s="17"/>
      <c r="BVL264" s="17"/>
      <c r="BVM264" s="17"/>
      <c r="BVN264" s="17"/>
      <c r="BVO264" s="17"/>
      <c r="BVP264" s="17"/>
      <c r="BVQ264" s="17"/>
      <c r="BVR264" s="17"/>
      <c r="BVS264" s="17"/>
      <c r="BVT264" s="17"/>
      <c r="BVU264" s="17"/>
      <c r="BVV264" s="17"/>
      <c r="BVW264" s="17"/>
      <c r="BVX264" s="17"/>
      <c r="BVY264" s="17"/>
      <c r="BVZ264" s="17"/>
      <c r="BWA264" s="17"/>
      <c r="BWB264" s="17"/>
      <c r="BWC264" s="17"/>
      <c r="BWD264" s="17"/>
      <c r="BWE264" s="17"/>
      <c r="BWF264" s="17"/>
      <c r="BWG264" s="17"/>
      <c r="BWH264" s="17"/>
      <c r="BWI264" s="17"/>
      <c r="BWJ264" s="17"/>
      <c r="BWK264" s="17"/>
      <c r="BWL264" s="17"/>
      <c r="BWM264" s="17"/>
      <c r="BWN264" s="17"/>
      <c r="BWO264" s="17"/>
      <c r="BWP264" s="17"/>
      <c r="BWQ264" s="17"/>
      <c r="BWR264" s="17"/>
      <c r="BWS264" s="17"/>
      <c r="BWT264" s="17"/>
      <c r="BWU264" s="17"/>
      <c r="BWV264" s="17"/>
      <c r="BWW264" s="17"/>
      <c r="BWX264" s="17"/>
      <c r="BWY264" s="17"/>
      <c r="BWZ264" s="17"/>
      <c r="BXA264" s="17"/>
      <c r="BXB264" s="17"/>
      <c r="BXC264" s="17"/>
      <c r="BXD264" s="17"/>
      <c r="BXE264" s="17"/>
      <c r="BXF264" s="17"/>
      <c r="BXG264" s="17"/>
      <c r="BXH264" s="17"/>
      <c r="BXI264" s="17"/>
      <c r="BXJ264" s="17"/>
      <c r="BXK264" s="17"/>
      <c r="BXL264" s="17"/>
      <c r="BXM264" s="17"/>
      <c r="BXN264" s="17"/>
      <c r="BXO264" s="17"/>
      <c r="BXP264" s="17"/>
      <c r="BXQ264" s="17"/>
      <c r="BXR264" s="17"/>
      <c r="BXS264" s="17"/>
      <c r="BXT264" s="17"/>
      <c r="BXU264" s="17"/>
      <c r="BXV264" s="17"/>
      <c r="BXW264" s="17"/>
      <c r="BXX264" s="17"/>
      <c r="BXY264" s="17"/>
      <c r="BXZ264" s="17"/>
      <c r="BYA264" s="17"/>
      <c r="BYB264" s="17"/>
      <c r="BYC264" s="17"/>
      <c r="BYD264" s="17"/>
      <c r="BYE264" s="17"/>
      <c r="BYF264" s="17"/>
      <c r="BYG264" s="17"/>
      <c r="BYH264" s="17"/>
      <c r="BYI264" s="17"/>
      <c r="BYJ264" s="17"/>
      <c r="BYK264" s="17"/>
      <c r="BYL264" s="17"/>
      <c r="BYM264" s="17"/>
      <c r="BYN264" s="17"/>
      <c r="BYO264" s="17"/>
      <c r="BYP264" s="17"/>
      <c r="BYQ264" s="17"/>
      <c r="BYR264" s="17"/>
      <c r="BYS264" s="17"/>
      <c r="BYT264" s="17"/>
      <c r="BYU264" s="17"/>
      <c r="BYV264" s="17"/>
      <c r="BYW264" s="17"/>
      <c r="BYX264" s="17"/>
      <c r="BYY264" s="17"/>
      <c r="BYZ264" s="17"/>
      <c r="BZA264" s="17"/>
      <c r="BZB264" s="17"/>
      <c r="BZC264" s="17"/>
      <c r="BZD264" s="17"/>
      <c r="BZE264" s="17"/>
      <c r="BZF264" s="17"/>
      <c r="BZG264" s="17"/>
      <c r="BZH264" s="17"/>
      <c r="BZI264" s="17"/>
      <c r="BZJ264" s="17"/>
      <c r="BZK264" s="17"/>
      <c r="BZL264" s="17"/>
      <c r="BZM264" s="17"/>
      <c r="BZN264" s="17"/>
      <c r="BZO264" s="17"/>
      <c r="BZP264" s="17"/>
      <c r="BZQ264" s="17"/>
      <c r="BZR264" s="17"/>
      <c r="BZS264" s="17"/>
      <c r="BZT264" s="17"/>
      <c r="BZU264" s="17"/>
      <c r="BZV264" s="17"/>
      <c r="BZW264" s="17"/>
      <c r="BZX264" s="17"/>
      <c r="BZY264" s="17"/>
      <c r="BZZ264" s="17"/>
      <c r="CAA264" s="17"/>
      <c r="CAB264" s="17"/>
      <c r="CAC264" s="17"/>
      <c r="CAD264" s="17"/>
      <c r="CAE264" s="17"/>
      <c r="CAF264" s="17"/>
      <c r="CAG264" s="17"/>
      <c r="CAH264" s="17"/>
      <c r="CAI264" s="17"/>
      <c r="CAJ264" s="17"/>
      <c r="CAK264" s="17"/>
      <c r="CAL264" s="17"/>
      <c r="CAM264" s="17"/>
      <c r="CAN264" s="17"/>
      <c r="CAO264" s="17"/>
      <c r="CAP264" s="17"/>
      <c r="CAQ264" s="17"/>
      <c r="CAR264" s="17"/>
      <c r="CAS264" s="17"/>
      <c r="CAT264" s="17"/>
      <c r="CAU264" s="17"/>
      <c r="CAV264" s="17"/>
      <c r="CAW264" s="17"/>
      <c r="CAX264" s="17"/>
      <c r="CAY264" s="17"/>
      <c r="CAZ264" s="17"/>
      <c r="CBA264" s="17"/>
      <c r="CBB264" s="17"/>
      <c r="CBC264" s="17"/>
      <c r="CBD264" s="17"/>
      <c r="CBE264" s="17"/>
      <c r="CBF264" s="17"/>
      <c r="CBG264" s="17"/>
      <c r="CBH264" s="17"/>
      <c r="CBI264" s="17"/>
      <c r="CBJ264" s="17"/>
      <c r="CBK264" s="17"/>
      <c r="CBL264" s="17"/>
      <c r="CBM264" s="17"/>
      <c r="CBN264" s="17"/>
      <c r="CBO264" s="17"/>
      <c r="CBP264" s="17"/>
      <c r="CBQ264" s="17"/>
      <c r="CBR264" s="17"/>
      <c r="CBS264" s="17"/>
      <c r="CBT264" s="17"/>
      <c r="CBU264" s="17"/>
      <c r="CBV264" s="17"/>
      <c r="CBW264" s="17"/>
      <c r="CBX264" s="17"/>
      <c r="CBY264" s="17"/>
      <c r="CBZ264" s="17"/>
      <c r="CCA264" s="17"/>
      <c r="CCB264" s="17"/>
      <c r="CCC264" s="17"/>
      <c r="CCD264" s="17"/>
      <c r="CCE264" s="17"/>
      <c r="CCF264" s="17"/>
      <c r="CCG264" s="17"/>
      <c r="CCH264" s="17"/>
      <c r="CCI264" s="17"/>
      <c r="CCJ264" s="17"/>
      <c r="CCK264" s="17"/>
      <c r="CCL264" s="17"/>
      <c r="CCM264" s="17"/>
      <c r="CCN264" s="17"/>
      <c r="CCO264" s="17"/>
      <c r="CCP264" s="17"/>
      <c r="CCQ264" s="17"/>
      <c r="CCR264" s="17"/>
      <c r="CCS264" s="17"/>
      <c r="CCT264" s="17"/>
      <c r="CCU264" s="17"/>
      <c r="CCV264" s="17"/>
      <c r="CCW264" s="17"/>
      <c r="CCX264" s="17"/>
      <c r="CCY264" s="17"/>
      <c r="CCZ264" s="17"/>
      <c r="CDA264" s="17"/>
      <c r="CDB264" s="17"/>
      <c r="CDC264" s="17"/>
      <c r="CDD264" s="17"/>
      <c r="CDE264" s="17"/>
      <c r="CDF264" s="17"/>
      <c r="CDG264" s="17"/>
      <c r="CDH264" s="17"/>
      <c r="CDI264" s="17"/>
      <c r="CDJ264" s="17"/>
      <c r="CDK264" s="17"/>
      <c r="CDL264" s="17"/>
      <c r="CDM264" s="17"/>
      <c r="CDN264" s="17"/>
      <c r="CDO264" s="17"/>
      <c r="CDP264" s="17"/>
      <c r="CDQ264" s="17"/>
      <c r="CDR264" s="17"/>
      <c r="CDS264" s="17"/>
      <c r="CDT264" s="17"/>
      <c r="CDU264" s="17"/>
    </row>
    <row r="265">
      <c r="A265" s="14" t="s">
        <v>4666</v>
      </c>
      <c r="B265" s="14" t="s">
        <v>4704</v>
      </c>
      <c r="C265" s="14" t="s">
        <v>2933</v>
      </c>
      <c r="D265" s="14" t="s">
        <v>2934</v>
      </c>
      <c r="E265" s="14" t="s">
        <v>4705</v>
      </c>
      <c r="F265" s="14" t="s">
        <v>2835</v>
      </c>
      <c r="I265" s="14" t="s">
        <v>4706</v>
      </c>
      <c r="J265" s="14" t="s">
        <v>2618</v>
      </c>
      <c r="K265" s="14" t="s">
        <v>2619</v>
      </c>
      <c r="L265" s="17"/>
      <c r="M265" s="17"/>
      <c r="N265" s="14" t="s">
        <v>21</v>
      </c>
      <c r="O265" s="14" t="s">
        <v>21</v>
      </c>
      <c r="P265" s="14" t="s">
        <v>21</v>
      </c>
      <c r="Q265" s="16">
        <v>11.0</v>
      </c>
      <c r="R265" s="16">
        <v>4112889.0</v>
      </c>
      <c r="S265" s="16">
        <v>4112889.0</v>
      </c>
      <c r="T265" s="14" t="s">
        <v>2631</v>
      </c>
      <c r="U265" s="14" t="s">
        <v>2630</v>
      </c>
      <c r="V265" s="14" t="s">
        <v>4707</v>
      </c>
      <c r="W265" s="14" t="s">
        <v>4708</v>
      </c>
      <c r="Z265" s="17"/>
      <c r="AA265" s="17"/>
      <c r="AB265" s="17"/>
      <c r="AC265" s="17"/>
      <c r="AD265" s="16">
        <v>168.0</v>
      </c>
      <c r="AE265" s="22">
        <v>45638.0</v>
      </c>
      <c r="AF265" s="17"/>
      <c r="AG265" s="14" t="s">
        <v>2876</v>
      </c>
      <c r="AI265" s="17"/>
      <c r="AJ265" s="17"/>
      <c r="AK265" s="17"/>
      <c r="AL265" s="16">
        <v>75.0</v>
      </c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4" t="s">
        <v>2941</v>
      </c>
      <c r="BB265" s="17"/>
      <c r="BC265" s="17"/>
      <c r="BD265" s="17"/>
      <c r="BE265" s="17"/>
      <c r="BF265" s="17"/>
      <c r="BG265" s="16">
        <v>1.0</v>
      </c>
      <c r="BH265" s="17"/>
      <c r="BI265" s="14" t="s">
        <v>2594</v>
      </c>
      <c r="BJ265" s="14" t="s">
        <v>2566</v>
      </c>
      <c r="BK265" s="17"/>
      <c r="BL265" s="17"/>
      <c r="BM265" s="16">
        <v>5.53333333</v>
      </c>
      <c r="BN265" s="17"/>
      <c r="BO265" s="14" t="s">
        <v>3099</v>
      </c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  <c r="KL265" s="17"/>
      <c r="KM265" s="17"/>
      <c r="KN265" s="17"/>
      <c r="KO265" s="17"/>
      <c r="KP265" s="17"/>
      <c r="KQ265" s="17"/>
      <c r="KR265" s="17"/>
      <c r="KS265" s="17"/>
      <c r="KT265" s="17"/>
      <c r="KU265" s="17"/>
      <c r="KV265" s="17"/>
      <c r="KW265" s="17"/>
      <c r="KX265" s="17"/>
      <c r="KY265" s="17"/>
      <c r="KZ265" s="17"/>
      <c r="LA265" s="17"/>
      <c r="LB265" s="17"/>
      <c r="LC265" s="17"/>
      <c r="LD265" s="17"/>
      <c r="LE265" s="17"/>
      <c r="LF265" s="17"/>
      <c r="LG265" s="17"/>
      <c r="LH265" s="17"/>
      <c r="LI265" s="17"/>
      <c r="LJ265" s="17"/>
      <c r="LK265" s="17"/>
      <c r="LL265" s="17"/>
      <c r="LM265" s="17"/>
      <c r="LN265" s="17"/>
      <c r="LO265" s="17"/>
      <c r="LP265" s="17"/>
      <c r="LQ265" s="17"/>
      <c r="LR265" s="17"/>
      <c r="LS265" s="17"/>
      <c r="LT265" s="17"/>
      <c r="LU265" s="17"/>
      <c r="LV265" s="17"/>
      <c r="LW265" s="17"/>
      <c r="LX265" s="17"/>
      <c r="LY265" s="17"/>
      <c r="LZ265" s="17"/>
      <c r="MA265" s="17"/>
      <c r="MB265" s="17"/>
      <c r="MC265" s="17"/>
      <c r="MD265" s="17"/>
      <c r="ME265" s="17"/>
      <c r="MF265" s="17"/>
      <c r="MG265" s="17"/>
      <c r="MH265" s="17"/>
      <c r="MI265" s="17"/>
      <c r="MJ265" s="17"/>
      <c r="MK265" s="17"/>
      <c r="ML265" s="17"/>
      <c r="MM265" s="17"/>
      <c r="MN265" s="17"/>
      <c r="MO265" s="17"/>
      <c r="MP265" s="17"/>
      <c r="MQ265" s="17"/>
      <c r="MR265" s="17"/>
      <c r="MS265" s="17"/>
      <c r="MT265" s="17"/>
      <c r="MU265" s="17"/>
      <c r="MV265" s="17"/>
      <c r="MW265" s="17"/>
      <c r="MX265" s="17"/>
      <c r="MY265" s="17"/>
      <c r="MZ265" s="17"/>
      <c r="NA265" s="17"/>
      <c r="NB265" s="17"/>
      <c r="NC265" s="17"/>
      <c r="ND265" s="17"/>
      <c r="NE265" s="17"/>
      <c r="NF265" s="17"/>
      <c r="NG265" s="17"/>
      <c r="NH265" s="17"/>
      <c r="NI265" s="17"/>
      <c r="NJ265" s="17"/>
      <c r="NK265" s="17"/>
      <c r="NL265" s="17"/>
      <c r="NM265" s="17"/>
      <c r="NN265" s="17"/>
      <c r="NO265" s="17"/>
      <c r="NP265" s="17"/>
      <c r="NQ265" s="17"/>
      <c r="NR265" s="17"/>
      <c r="NS265" s="17"/>
      <c r="NT265" s="17"/>
      <c r="NU265" s="17"/>
      <c r="NV265" s="17"/>
      <c r="NW265" s="17"/>
      <c r="NX265" s="17"/>
      <c r="NY265" s="17"/>
      <c r="NZ265" s="17"/>
      <c r="OA265" s="17"/>
      <c r="OB265" s="17"/>
      <c r="OC265" s="17"/>
      <c r="OD265" s="17"/>
      <c r="OE265" s="17"/>
      <c r="OF265" s="17"/>
      <c r="OG265" s="17"/>
      <c r="OH265" s="17"/>
      <c r="OI265" s="17"/>
      <c r="OJ265" s="17"/>
      <c r="OK265" s="17"/>
      <c r="OL265" s="17"/>
      <c r="OM265" s="17"/>
      <c r="ON265" s="17"/>
      <c r="OO265" s="17"/>
      <c r="OP265" s="17"/>
      <c r="OQ265" s="17"/>
      <c r="OR265" s="17"/>
      <c r="OS265" s="17"/>
      <c r="OT265" s="17"/>
      <c r="OU265" s="17"/>
      <c r="OV265" s="17"/>
      <c r="OW265" s="17"/>
      <c r="OX265" s="17"/>
      <c r="OY265" s="17"/>
      <c r="OZ265" s="17"/>
      <c r="PA265" s="17"/>
      <c r="PB265" s="17"/>
      <c r="PC265" s="17"/>
      <c r="PD265" s="17"/>
      <c r="PE265" s="17"/>
      <c r="PF265" s="17"/>
      <c r="PG265" s="17"/>
      <c r="PH265" s="17"/>
      <c r="PI265" s="17"/>
      <c r="PJ265" s="17"/>
      <c r="PK265" s="17"/>
      <c r="PL265" s="17"/>
      <c r="PM265" s="17"/>
      <c r="PN265" s="17"/>
      <c r="PO265" s="17"/>
      <c r="PP265" s="17"/>
      <c r="PQ265" s="17"/>
      <c r="PR265" s="17"/>
      <c r="PS265" s="17"/>
      <c r="PT265" s="17"/>
      <c r="PU265" s="17"/>
      <c r="PV265" s="17"/>
      <c r="PW265" s="17"/>
      <c r="PX265" s="17"/>
      <c r="PY265" s="17"/>
      <c r="PZ265" s="17"/>
      <c r="QA265" s="17"/>
      <c r="QB265" s="17"/>
      <c r="QC265" s="17"/>
      <c r="QD265" s="17"/>
      <c r="QE265" s="17"/>
      <c r="QF265" s="17"/>
      <c r="QG265" s="17"/>
      <c r="QH265" s="17"/>
      <c r="QI265" s="17"/>
      <c r="QJ265" s="17"/>
      <c r="QK265" s="17"/>
      <c r="QL265" s="17"/>
      <c r="QM265" s="17"/>
      <c r="QN265" s="17"/>
      <c r="QO265" s="17"/>
      <c r="QP265" s="17"/>
      <c r="QQ265" s="17"/>
      <c r="QR265" s="17"/>
      <c r="QS265" s="17"/>
      <c r="QT265" s="17"/>
      <c r="QU265" s="17"/>
      <c r="QV265" s="17"/>
      <c r="QW265" s="17"/>
      <c r="QX265" s="17"/>
      <c r="QY265" s="17"/>
      <c r="QZ265" s="17"/>
      <c r="RA265" s="17"/>
      <c r="RB265" s="17"/>
      <c r="RC265" s="17"/>
      <c r="RD265" s="17"/>
      <c r="RE265" s="17"/>
      <c r="RF265" s="17"/>
      <c r="RG265" s="17"/>
      <c r="RH265" s="17"/>
      <c r="RI265" s="17"/>
      <c r="RJ265" s="17"/>
      <c r="RK265" s="17"/>
      <c r="RL265" s="17"/>
      <c r="RM265" s="17"/>
      <c r="RN265" s="17"/>
      <c r="RO265" s="17"/>
      <c r="RP265" s="17"/>
      <c r="RQ265" s="17"/>
      <c r="RR265" s="17"/>
      <c r="RS265" s="17"/>
      <c r="RT265" s="17"/>
      <c r="RU265" s="17"/>
      <c r="RV265" s="17"/>
      <c r="RW265" s="17"/>
      <c r="RX265" s="17"/>
      <c r="RY265" s="17"/>
      <c r="RZ265" s="17"/>
      <c r="SA265" s="17"/>
      <c r="SB265" s="17"/>
      <c r="SC265" s="17"/>
      <c r="SD265" s="17"/>
      <c r="SE265" s="17"/>
      <c r="SF265" s="17"/>
      <c r="SG265" s="17"/>
      <c r="SH265" s="17"/>
      <c r="SI265" s="17"/>
      <c r="SJ265" s="17"/>
      <c r="SK265" s="17"/>
      <c r="SL265" s="17"/>
      <c r="SM265" s="17"/>
      <c r="SN265" s="17"/>
      <c r="SO265" s="17"/>
      <c r="SP265" s="17"/>
      <c r="SQ265" s="17"/>
      <c r="SR265" s="17"/>
      <c r="SS265" s="17"/>
      <c r="ST265" s="17"/>
      <c r="SU265" s="17"/>
      <c r="SV265" s="17"/>
      <c r="SW265" s="17"/>
      <c r="SX265" s="17"/>
      <c r="SY265" s="17"/>
      <c r="SZ265" s="17"/>
      <c r="TA265" s="17"/>
      <c r="TB265" s="17"/>
      <c r="TC265" s="17"/>
      <c r="TD265" s="17"/>
      <c r="TE265" s="17"/>
      <c r="TF265" s="17"/>
      <c r="TG265" s="17"/>
      <c r="TH265" s="17"/>
      <c r="TI265" s="17"/>
      <c r="TJ265" s="17"/>
      <c r="TK265" s="17"/>
      <c r="TL265" s="17"/>
      <c r="TM265" s="17"/>
      <c r="TN265" s="17"/>
      <c r="TO265" s="17"/>
      <c r="TP265" s="17"/>
      <c r="TQ265" s="17"/>
      <c r="TR265" s="17"/>
      <c r="TS265" s="17"/>
      <c r="TT265" s="17"/>
      <c r="TU265" s="17"/>
      <c r="TV265" s="17"/>
      <c r="TW265" s="17"/>
      <c r="TX265" s="17"/>
      <c r="TY265" s="17"/>
      <c r="TZ265" s="17"/>
      <c r="UA265" s="17"/>
      <c r="UB265" s="17"/>
      <c r="UC265" s="17"/>
      <c r="UD265" s="17"/>
      <c r="UE265" s="17"/>
      <c r="UF265" s="17"/>
      <c r="UG265" s="17"/>
      <c r="UH265" s="17"/>
      <c r="UI265" s="17"/>
      <c r="UJ265" s="17"/>
      <c r="UK265" s="17"/>
      <c r="UL265" s="17"/>
      <c r="UM265" s="17"/>
      <c r="UN265" s="17"/>
      <c r="UO265" s="17"/>
      <c r="UP265" s="17"/>
      <c r="UQ265" s="17"/>
      <c r="UR265" s="17"/>
      <c r="US265" s="17"/>
      <c r="UT265" s="17"/>
      <c r="UU265" s="17"/>
      <c r="UV265" s="17"/>
      <c r="UW265" s="17"/>
      <c r="UX265" s="17"/>
      <c r="UY265" s="17"/>
      <c r="UZ265" s="17"/>
      <c r="VA265" s="17"/>
      <c r="VB265" s="17"/>
      <c r="VC265" s="17"/>
      <c r="VD265" s="17"/>
      <c r="VE265" s="17"/>
      <c r="VF265" s="17"/>
      <c r="VG265" s="17"/>
      <c r="VH265" s="17"/>
      <c r="VI265" s="17"/>
      <c r="VJ265" s="17"/>
      <c r="VK265" s="17"/>
      <c r="VL265" s="17"/>
      <c r="VM265" s="17"/>
      <c r="VN265" s="17"/>
      <c r="VO265" s="17"/>
      <c r="VP265" s="17"/>
      <c r="VQ265" s="17"/>
      <c r="VR265" s="17"/>
      <c r="VS265" s="17"/>
      <c r="VT265" s="17"/>
      <c r="VU265" s="17"/>
      <c r="VV265" s="17"/>
      <c r="VW265" s="17"/>
      <c r="VX265" s="17"/>
      <c r="VY265" s="17"/>
      <c r="VZ265" s="17"/>
      <c r="WA265" s="17"/>
      <c r="WB265" s="17"/>
      <c r="WC265" s="17"/>
      <c r="WD265" s="17"/>
      <c r="WE265" s="17"/>
      <c r="WF265" s="17"/>
      <c r="WG265" s="17"/>
      <c r="WH265" s="17"/>
      <c r="WI265" s="17"/>
      <c r="WJ265" s="17"/>
      <c r="WK265" s="17"/>
      <c r="WL265" s="17"/>
      <c r="WM265" s="17"/>
      <c r="WN265" s="17"/>
      <c r="WO265" s="17"/>
      <c r="WP265" s="17"/>
      <c r="WQ265" s="17"/>
      <c r="WR265" s="17"/>
      <c r="WS265" s="17"/>
      <c r="WT265" s="17"/>
      <c r="WU265" s="17"/>
      <c r="WV265" s="17"/>
      <c r="WW265" s="17"/>
      <c r="WX265" s="17"/>
      <c r="WY265" s="17"/>
      <c r="WZ265" s="17"/>
      <c r="XA265" s="17"/>
      <c r="XB265" s="17"/>
      <c r="XC265" s="17"/>
      <c r="XD265" s="17"/>
      <c r="XE265" s="17"/>
      <c r="XF265" s="17"/>
      <c r="XG265" s="17"/>
      <c r="XH265" s="17"/>
      <c r="XI265" s="17"/>
      <c r="XJ265" s="17"/>
      <c r="XK265" s="17"/>
      <c r="XL265" s="17"/>
      <c r="XM265" s="17"/>
      <c r="XN265" s="17"/>
      <c r="XO265" s="17"/>
      <c r="XP265" s="17"/>
      <c r="XQ265" s="17"/>
      <c r="XR265" s="17"/>
      <c r="XS265" s="17"/>
      <c r="XT265" s="17"/>
      <c r="XU265" s="17"/>
      <c r="XV265" s="17"/>
      <c r="XW265" s="17"/>
      <c r="XX265" s="17"/>
      <c r="XY265" s="17"/>
      <c r="XZ265" s="17"/>
      <c r="YA265" s="17"/>
      <c r="YB265" s="17"/>
      <c r="YC265" s="17"/>
      <c r="YD265" s="17"/>
      <c r="YE265" s="17"/>
      <c r="YF265" s="17"/>
      <c r="YG265" s="17"/>
      <c r="YH265" s="17"/>
      <c r="YI265" s="17"/>
      <c r="YJ265" s="17"/>
      <c r="YK265" s="17"/>
      <c r="YL265" s="17"/>
      <c r="YM265" s="17"/>
      <c r="YN265" s="17"/>
      <c r="YO265" s="17"/>
      <c r="YP265" s="17"/>
      <c r="YQ265" s="17"/>
      <c r="YR265" s="17"/>
      <c r="YS265" s="17"/>
      <c r="YT265" s="17"/>
      <c r="YU265" s="17"/>
      <c r="YV265" s="17"/>
      <c r="YW265" s="17"/>
      <c r="YX265" s="17"/>
      <c r="YY265" s="17"/>
      <c r="YZ265" s="17"/>
      <c r="ZA265" s="17"/>
      <c r="ZB265" s="17"/>
      <c r="ZC265" s="17"/>
      <c r="ZD265" s="17"/>
      <c r="ZE265" s="17"/>
      <c r="ZF265" s="17"/>
      <c r="ZG265" s="17"/>
      <c r="ZH265" s="17"/>
      <c r="ZI265" s="17"/>
      <c r="ZJ265" s="17"/>
      <c r="ZK265" s="17"/>
      <c r="ZL265" s="17"/>
      <c r="ZM265" s="17"/>
      <c r="ZN265" s="16">
        <v>44.0</v>
      </c>
      <c r="ZO265" s="17"/>
      <c r="ZP265" s="17"/>
      <c r="ZQ265" s="17"/>
      <c r="ZR265" s="17"/>
      <c r="ZS265" s="17"/>
      <c r="ZT265" s="17"/>
      <c r="ZU265" s="17"/>
      <c r="ZV265" s="17"/>
      <c r="ZW265" s="17"/>
      <c r="ZX265" s="17"/>
      <c r="ZY265" s="17"/>
      <c r="ZZ265" s="17"/>
      <c r="AAA265" s="17"/>
      <c r="AAB265" s="17"/>
      <c r="AAC265" s="17"/>
      <c r="AAD265" s="17"/>
      <c r="AAE265" s="17"/>
      <c r="AAF265" s="17"/>
      <c r="AAG265" s="17"/>
      <c r="AAH265" s="17"/>
      <c r="AAI265" s="17"/>
      <c r="AAJ265" s="17"/>
      <c r="AAK265" s="17"/>
      <c r="AAL265" s="17"/>
      <c r="AAM265" s="17"/>
      <c r="AAN265" s="17"/>
      <c r="AAO265" s="17"/>
      <c r="AAP265" s="17"/>
      <c r="AAQ265" s="17"/>
      <c r="AAR265" s="17"/>
      <c r="AAS265" s="17"/>
      <c r="AAT265" s="17"/>
      <c r="AAU265" s="17"/>
      <c r="AAV265" s="17"/>
      <c r="AAW265" s="17"/>
      <c r="AAX265" s="17"/>
      <c r="AAY265" s="17"/>
      <c r="AAZ265" s="17"/>
      <c r="ABA265" s="17"/>
      <c r="ABB265" s="17"/>
      <c r="ABC265" s="17"/>
      <c r="ABD265" s="17"/>
      <c r="ABE265" s="17"/>
      <c r="ABF265" s="17"/>
      <c r="ABG265" s="17"/>
      <c r="ABH265" s="17"/>
      <c r="ABI265" s="17"/>
      <c r="ABJ265" s="17"/>
      <c r="ABK265" s="17"/>
      <c r="ABL265" s="17"/>
      <c r="ABM265" s="17"/>
      <c r="ABN265" s="17"/>
      <c r="ABO265" s="17"/>
      <c r="ABP265" s="17"/>
      <c r="ABQ265" s="17"/>
      <c r="ABR265" s="17"/>
      <c r="ABS265" s="17"/>
      <c r="ABT265" s="17"/>
      <c r="ABU265" s="17"/>
      <c r="ABV265" s="17"/>
      <c r="ABW265" s="17"/>
      <c r="ABX265" s="17"/>
      <c r="ABY265" s="17"/>
      <c r="ABZ265" s="17"/>
      <c r="ACA265" s="17"/>
      <c r="ACB265" s="17"/>
      <c r="ACC265" s="17"/>
      <c r="ACD265" s="17"/>
      <c r="ACE265" s="17"/>
      <c r="ACF265" s="17"/>
      <c r="ACG265" s="17"/>
      <c r="ACH265" s="17"/>
      <c r="ACI265" s="17"/>
      <c r="ACJ265" s="17"/>
      <c r="ACK265" s="17"/>
      <c r="ACL265" s="17"/>
      <c r="ACM265" s="17"/>
      <c r="ACN265" s="17"/>
      <c r="ACO265" s="17"/>
      <c r="ACP265" s="17"/>
      <c r="ACQ265" s="17"/>
      <c r="ACR265" s="17"/>
      <c r="ACS265" s="17"/>
      <c r="ACT265" s="17"/>
      <c r="ACU265" s="17"/>
      <c r="ACV265" s="17"/>
      <c r="ACW265" s="17"/>
      <c r="ACX265" s="17"/>
      <c r="ACY265" s="17"/>
      <c r="ACZ265" s="17"/>
      <c r="ADA265" s="17"/>
      <c r="ADB265" s="17"/>
      <c r="ADC265" s="17"/>
      <c r="ADD265" s="17"/>
      <c r="ADE265" s="17"/>
      <c r="ADF265" s="17"/>
      <c r="ADG265" s="17"/>
      <c r="ADH265" s="17"/>
      <c r="ADI265" s="14" t="s">
        <v>4703</v>
      </c>
      <c r="ADJ265" s="14" t="s">
        <v>4672</v>
      </c>
      <c r="ADK265" s="14" t="s">
        <v>2944</v>
      </c>
      <c r="ADL265" s="17"/>
      <c r="ADM265" s="14" t="s">
        <v>4673</v>
      </c>
      <c r="ADO265" s="17"/>
      <c r="ADP265" s="17"/>
      <c r="ADQ265" s="17"/>
      <c r="ADR265" s="17"/>
      <c r="ADS265" s="17"/>
      <c r="ADT265" s="17"/>
      <c r="ADU265" s="17"/>
      <c r="ADV265" s="17"/>
      <c r="ADW265" s="17"/>
      <c r="ADX265" s="17"/>
      <c r="ADY265" s="17"/>
      <c r="ADZ265" s="17"/>
      <c r="AEA265" s="17"/>
      <c r="AEB265" s="17"/>
      <c r="AEC265" s="17"/>
      <c r="AED265" s="17"/>
      <c r="AEE265" s="17"/>
      <c r="AEF265" s="17"/>
      <c r="AEG265" s="17"/>
      <c r="AEH265" s="17"/>
      <c r="AEI265" s="17"/>
      <c r="AEJ265" s="17"/>
      <c r="AEK265" s="17"/>
      <c r="AEL265" s="17"/>
      <c r="AEM265" s="17"/>
      <c r="AEN265" s="17"/>
      <c r="AEO265" s="17"/>
      <c r="AEP265" s="17"/>
      <c r="AEQ265" s="17"/>
      <c r="AER265" s="17"/>
      <c r="AES265" s="17"/>
      <c r="AET265" s="17"/>
      <c r="AEU265" s="17"/>
      <c r="AEV265" s="17"/>
      <c r="AEW265" s="17"/>
      <c r="AEX265" s="17"/>
      <c r="AEY265" s="17"/>
      <c r="AEZ265" s="17"/>
      <c r="AFA265" s="17"/>
      <c r="AFB265" s="17"/>
      <c r="AFC265" s="17"/>
      <c r="AFD265" s="17"/>
      <c r="AFE265" s="17"/>
      <c r="AFF265" s="17"/>
      <c r="AFG265" s="17"/>
      <c r="AFH265" s="17"/>
      <c r="AFI265" s="17"/>
      <c r="AFJ265" s="17"/>
      <c r="AFK265" s="17"/>
      <c r="AFL265" s="17"/>
      <c r="AFM265" s="17"/>
      <c r="AFN265" s="17"/>
      <c r="AFO265" s="17"/>
      <c r="AFP265" s="17"/>
      <c r="AFQ265" s="17"/>
      <c r="AFR265" s="17"/>
      <c r="AFS265" s="17"/>
      <c r="AFT265" s="17"/>
      <c r="AFU265" s="17"/>
      <c r="AFV265" s="17"/>
      <c r="AFW265" s="17"/>
      <c r="AFX265" s="17"/>
      <c r="AFY265" s="17"/>
      <c r="AFZ265" s="17"/>
      <c r="AGA265" s="17"/>
      <c r="AGB265" s="17"/>
      <c r="AGC265" s="17"/>
      <c r="AGD265" s="17"/>
      <c r="AGE265" s="17"/>
      <c r="AGF265" s="17"/>
      <c r="AGG265" s="17"/>
      <c r="AGH265" s="17"/>
      <c r="AGI265" s="17"/>
      <c r="AGJ265" s="17"/>
      <c r="AGK265" s="17"/>
      <c r="AGL265" s="17"/>
      <c r="AGM265" s="17"/>
      <c r="AGN265" s="17"/>
      <c r="AGO265" s="17"/>
      <c r="AGP265" s="17"/>
      <c r="AGQ265" s="17"/>
      <c r="AGR265" s="17"/>
      <c r="AGS265" s="17"/>
      <c r="AGT265" s="17"/>
      <c r="AGU265" s="17"/>
      <c r="AGV265" s="17"/>
      <c r="AGW265" s="17"/>
      <c r="AGX265" s="17"/>
      <c r="AGY265" s="17"/>
      <c r="AGZ265" s="17"/>
      <c r="AHA265" s="17"/>
      <c r="AHB265" s="17"/>
      <c r="AHC265" s="17"/>
      <c r="AHD265" s="17"/>
      <c r="AHE265" s="17"/>
      <c r="AHF265" s="17"/>
      <c r="AHG265" s="17"/>
      <c r="AHH265" s="17"/>
      <c r="AHI265" s="17"/>
      <c r="AHJ265" s="17"/>
      <c r="AHK265" s="17"/>
      <c r="AHL265" s="17"/>
      <c r="AHM265" s="17"/>
      <c r="AHN265" s="17"/>
      <c r="AHO265" s="17"/>
      <c r="AHP265" s="17"/>
      <c r="AHQ265" s="17"/>
      <c r="AHR265" s="17"/>
      <c r="AHS265" s="17"/>
      <c r="AHT265" s="17"/>
      <c r="AHU265" s="17"/>
      <c r="AHV265" s="17"/>
      <c r="AHW265" s="17"/>
      <c r="AHX265" s="17"/>
      <c r="AHY265" s="17"/>
      <c r="AHZ265" s="17"/>
      <c r="AIA265" s="17"/>
      <c r="AIB265" s="17"/>
      <c r="AIC265" s="17"/>
      <c r="AID265" s="17"/>
      <c r="AIE265" s="17"/>
      <c r="AIF265" s="17"/>
      <c r="AIG265" s="17"/>
      <c r="AIH265" s="17"/>
      <c r="AII265" s="17"/>
      <c r="AIJ265" s="17"/>
      <c r="AIK265" s="17"/>
      <c r="AIL265" s="17"/>
      <c r="AIM265" s="17"/>
      <c r="AIN265" s="17"/>
      <c r="AIO265" s="17"/>
      <c r="AIP265" s="17"/>
      <c r="AIQ265" s="17"/>
      <c r="AIR265" s="17"/>
      <c r="AIS265" s="17"/>
      <c r="AIT265" s="17"/>
      <c r="AIU265" s="17"/>
      <c r="AIV265" s="17"/>
      <c r="AIW265" s="17"/>
      <c r="AIX265" s="17"/>
      <c r="AIY265" s="17"/>
      <c r="AIZ265" s="17"/>
      <c r="AJA265" s="17"/>
      <c r="AJB265" s="17"/>
      <c r="AJC265" s="17"/>
      <c r="AJD265" s="17"/>
      <c r="AJE265" s="17"/>
      <c r="AJF265" s="17"/>
      <c r="AJG265" s="17"/>
      <c r="AJH265" s="17"/>
      <c r="AJI265" s="17"/>
      <c r="AJJ265" s="17"/>
      <c r="AJK265" s="17"/>
      <c r="AJL265" s="17"/>
      <c r="AJM265" s="17"/>
      <c r="AJN265" s="17"/>
      <c r="AJO265" s="17"/>
      <c r="AJP265" s="17"/>
      <c r="AJQ265" s="17"/>
      <c r="AJR265" s="17"/>
      <c r="AJS265" s="17"/>
      <c r="AJT265" s="17"/>
      <c r="AJU265" s="17"/>
      <c r="AJV265" s="17"/>
      <c r="AJW265" s="17"/>
      <c r="AJX265" s="17"/>
      <c r="AJY265" s="17"/>
      <c r="AJZ265" s="17"/>
      <c r="AKA265" s="17"/>
      <c r="AKB265" s="17"/>
      <c r="AKC265" s="17"/>
      <c r="AKD265" s="17"/>
      <c r="AKE265" s="17"/>
      <c r="AKF265" s="17"/>
      <c r="AKG265" s="17"/>
      <c r="AKH265" s="17"/>
      <c r="AKI265" s="17"/>
      <c r="AKJ265" s="17"/>
      <c r="AKK265" s="17"/>
      <c r="AKL265" s="17"/>
      <c r="AKM265" s="17"/>
      <c r="AKN265" s="17"/>
      <c r="AKO265" s="17"/>
      <c r="AKP265" s="17"/>
      <c r="AKQ265" s="17"/>
      <c r="AKR265" s="17"/>
      <c r="AKS265" s="17"/>
      <c r="AKT265" s="17"/>
      <c r="AKU265" s="17"/>
      <c r="AKV265" s="17"/>
      <c r="AKW265" s="17"/>
      <c r="AKX265" s="17"/>
      <c r="AKY265" s="17"/>
      <c r="AKZ265" s="17"/>
      <c r="ALA265" s="17"/>
      <c r="ALB265" s="17"/>
      <c r="ALC265" s="17"/>
      <c r="ALD265" s="17"/>
      <c r="ALE265" s="17"/>
      <c r="ALF265" s="17"/>
      <c r="ALG265" s="17"/>
      <c r="ALH265" s="17"/>
      <c r="ALI265" s="17"/>
      <c r="ALJ265" s="17"/>
      <c r="ALK265" s="17"/>
      <c r="ALL265" s="17"/>
      <c r="ALM265" s="17"/>
      <c r="ALN265" s="17"/>
      <c r="ALO265" s="17"/>
      <c r="ALP265" s="17"/>
      <c r="ALQ265" s="17"/>
      <c r="ALR265" s="17"/>
      <c r="ALS265" s="17"/>
      <c r="ALT265" s="17"/>
      <c r="ALU265" s="17"/>
      <c r="ALV265" s="17"/>
      <c r="ALW265" s="17"/>
      <c r="ALX265" s="17"/>
      <c r="ALY265" s="17"/>
      <c r="ALZ265" s="17"/>
      <c r="AMA265" s="17"/>
      <c r="AMB265" s="17"/>
      <c r="AMC265" s="17"/>
      <c r="AMD265" s="17"/>
      <c r="AME265" s="17"/>
      <c r="AMF265" s="17"/>
      <c r="AMG265" s="17"/>
      <c r="AMH265" s="17"/>
      <c r="AMI265" s="17"/>
      <c r="AMJ265" s="17"/>
      <c r="AMK265" s="17"/>
      <c r="AML265" s="17"/>
      <c r="AMM265" s="17"/>
      <c r="AMN265" s="17"/>
      <c r="AMO265" s="17"/>
      <c r="AMP265" s="17"/>
      <c r="AMQ265" s="17"/>
      <c r="AMR265" s="17"/>
      <c r="AMS265" s="17"/>
      <c r="AMT265" s="17"/>
      <c r="AMU265" s="17"/>
      <c r="AMV265" s="17"/>
      <c r="AMW265" s="17"/>
      <c r="AMX265" s="17"/>
      <c r="AMY265" s="17"/>
      <c r="AMZ265" s="17"/>
      <c r="ANA265" s="17"/>
      <c r="ANB265" s="17"/>
      <c r="ANC265" s="17"/>
      <c r="AND265" s="17"/>
      <c r="ANE265" s="17"/>
      <c r="ANF265" s="17"/>
      <c r="ANG265" s="17"/>
      <c r="ANH265" s="17"/>
      <c r="ANI265" s="17"/>
      <c r="ANJ265" s="17"/>
      <c r="ANK265" s="17"/>
      <c r="ANL265" s="17"/>
      <c r="ANM265" s="17"/>
      <c r="ANN265" s="17"/>
      <c r="ANO265" s="17"/>
      <c r="ANP265" s="17"/>
      <c r="ANQ265" s="17"/>
      <c r="ANR265" s="17"/>
      <c r="ANS265" s="17"/>
      <c r="ANT265" s="17"/>
      <c r="ANU265" s="17"/>
      <c r="ANV265" s="17"/>
      <c r="ANW265" s="17"/>
      <c r="ANX265" s="17"/>
      <c r="ANY265" s="17"/>
      <c r="ANZ265" s="17"/>
      <c r="AOA265" s="17"/>
      <c r="AOB265" s="17"/>
      <c r="AOC265" s="17"/>
      <c r="AOD265" s="17"/>
      <c r="AOE265" s="17"/>
      <c r="AOF265" s="17"/>
      <c r="AOG265" s="17"/>
      <c r="AOH265" s="17"/>
      <c r="AOI265" s="17"/>
      <c r="AOJ265" s="17"/>
      <c r="AOK265" s="17"/>
      <c r="AOL265" s="17"/>
      <c r="AOM265" s="17"/>
      <c r="AON265" s="17"/>
      <c r="AOO265" s="17"/>
      <c r="AOP265" s="17"/>
      <c r="AOQ265" s="17"/>
      <c r="AOR265" s="17"/>
      <c r="AOS265" s="17"/>
      <c r="AOT265" s="17"/>
      <c r="AOU265" s="17"/>
      <c r="AOV265" s="17"/>
      <c r="AOW265" s="17"/>
      <c r="AOX265" s="17"/>
      <c r="AOY265" s="17"/>
      <c r="AOZ265" s="17"/>
      <c r="APA265" s="17"/>
      <c r="APB265" s="17"/>
      <c r="APC265" s="17"/>
      <c r="APD265" s="17"/>
      <c r="APE265" s="17"/>
      <c r="APF265" s="17"/>
      <c r="APG265" s="17"/>
      <c r="APH265" s="17"/>
      <c r="API265" s="17"/>
      <c r="APJ265" s="17"/>
      <c r="APK265" s="17"/>
      <c r="APL265" s="17"/>
      <c r="APM265" s="17"/>
      <c r="APN265" s="17"/>
      <c r="APO265" s="17"/>
      <c r="APP265" s="17"/>
      <c r="APQ265" s="17"/>
      <c r="APR265" s="17"/>
      <c r="APS265" s="17"/>
      <c r="APT265" s="17"/>
      <c r="APU265" s="17"/>
      <c r="APV265" s="17"/>
      <c r="APW265" s="17"/>
      <c r="APX265" s="17"/>
      <c r="APY265" s="17"/>
      <c r="APZ265" s="17"/>
      <c r="AQA265" s="17"/>
      <c r="AQB265" s="17"/>
      <c r="AQC265" s="17"/>
      <c r="AQD265" s="17"/>
      <c r="AQE265" s="17"/>
      <c r="AQF265" s="17"/>
      <c r="AQG265" s="17"/>
      <c r="AQH265" s="17"/>
      <c r="AQI265" s="17"/>
      <c r="AQJ265" s="17"/>
      <c r="AQK265" s="17"/>
      <c r="AQL265" s="17"/>
      <c r="AQM265" s="17"/>
      <c r="AQN265" s="17"/>
      <c r="AQO265" s="17"/>
      <c r="AQP265" s="17"/>
      <c r="AQQ265" s="17"/>
      <c r="AQR265" s="17"/>
      <c r="AQS265" s="17"/>
      <c r="AQT265" s="17"/>
      <c r="AQU265" s="17"/>
      <c r="AQV265" s="17"/>
      <c r="AQW265" s="17"/>
      <c r="AQX265" s="17"/>
      <c r="AQY265" s="17"/>
      <c r="AQZ265" s="17"/>
      <c r="ARA265" s="17"/>
      <c r="ARB265" s="17"/>
      <c r="ARC265" s="17"/>
      <c r="ARD265" s="17"/>
      <c r="ARE265" s="17"/>
      <c r="ARF265" s="17"/>
      <c r="ARG265" s="17"/>
      <c r="ARH265" s="17"/>
      <c r="ARI265" s="17"/>
      <c r="ARJ265" s="17"/>
      <c r="ARK265" s="17"/>
      <c r="ARL265" s="17"/>
      <c r="ARM265" s="17"/>
      <c r="ARN265" s="17"/>
      <c r="ARO265" s="17"/>
      <c r="ARP265" s="17"/>
      <c r="ARQ265" s="17"/>
      <c r="ARR265" s="17"/>
      <c r="ARS265" s="17"/>
      <c r="ART265" s="17"/>
      <c r="ARU265" s="17"/>
      <c r="ARV265" s="17"/>
      <c r="ARW265" s="17"/>
      <c r="ARX265" s="17"/>
      <c r="ARY265" s="17"/>
      <c r="ARZ265" s="17"/>
      <c r="ASA265" s="17"/>
      <c r="ASB265" s="17"/>
      <c r="ASC265" s="17"/>
      <c r="ASD265" s="17"/>
      <c r="ASE265" s="17"/>
      <c r="ASF265" s="17"/>
      <c r="ASG265" s="17"/>
      <c r="ASH265" s="17"/>
      <c r="ASI265" s="17"/>
      <c r="ASJ265" s="17"/>
      <c r="ASK265" s="17"/>
      <c r="ASL265" s="17"/>
      <c r="ASM265" s="17"/>
      <c r="ASN265" s="17"/>
      <c r="ASO265" s="17"/>
      <c r="ASP265" s="17"/>
      <c r="ASQ265" s="17"/>
      <c r="ASR265" s="17"/>
      <c r="ASS265" s="17"/>
      <c r="AST265" s="17"/>
      <c r="ASU265" s="17"/>
      <c r="ASV265" s="17"/>
      <c r="ASW265" s="17"/>
      <c r="ASX265" s="17"/>
      <c r="ASY265" s="17"/>
      <c r="ASZ265" s="17"/>
      <c r="ATA265" s="17"/>
      <c r="ATB265" s="17"/>
      <c r="ATC265" s="17"/>
      <c r="ATD265" s="17"/>
      <c r="ATE265" s="17"/>
      <c r="ATF265" s="17"/>
      <c r="ATG265" s="17"/>
      <c r="ATH265" s="17"/>
      <c r="ATI265" s="17"/>
      <c r="ATJ265" s="17"/>
      <c r="ATK265" s="17"/>
      <c r="ATL265" s="17"/>
      <c r="ATM265" s="17"/>
      <c r="ATN265" s="17"/>
      <c r="ATO265" s="17"/>
      <c r="ATP265" s="17"/>
      <c r="ATQ265" s="17"/>
      <c r="ATR265" s="17"/>
      <c r="ATS265" s="17"/>
      <c r="ATT265" s="17"/>
      <c r="ATU265" s="17"/>
      <c r="ATV265" s="17"/>
      <c r="ATW265" s="17"/>
      <c r="ATX265" s="17"/>
      <c r="ATY265" s="17"/>
      <c r="ATZ265" s="17"/>
      <c r="AUA265" s="17"/>
      <c r="AUB265" s="17"/>
      <c r="AUC265" s="17"/>
      <c r="AUD265" s="17"/>
      <c r="AUE265" s="17"/>
      <c r="AUF265" s="17"/>
      <c r="AUG265" s="17"/>
      <c r="AUH265" s="17"/>
      <c r="AUI265" s="17"/>
      <c r="AUJ265" s="17"/>
      <c r="AUK265" s="17"/>
      <c r="AUL265" s="17"/>
      <c r="AUM265" s="17"/>
      <c r="AUN265" s="17"/>
      <c r="AUO265" s="17"/>
      <c r="AUP265" s="17"/>
      <c r="AUQ265" s="17"/>
      <c r="AUR265" s="17"/>
      <c r="AUS265" s="17"/>
      <c r="AUT265" s="17"/>
      <c r="AUU265" s="17"/>
      <c r="AUV265" s="17"/>
      <c r="AUW265" s="17"/>
      <c r="AUX265" s="17"/>
      <c r="AUY265" s="17"/>
      <c r="AUZ265" s="17"/>
      <c r="AVA265" s="17"/>
      <c r="AVB265" s="17"/>
      <c r="AVC265" s="17"/>
      <c r="AVD265" s="17"/>
      <c r="AVE265" s="17"/>
      <c r="AVF265" s="17"/>
      <c r="AVG265" s="17"/>
      <c r="AVH265" s="17"/>
      <c r="AVI265" s="17"/>
      <c r="AVJ265" s="17"/>
      <c r="AVK265" s="17"/>
      <c r="AVL265" s="17"/>
      <c r="AVM265" s="17"/>
      <c r="AVN265" s="17"/>
      <c r="AVO265" s="17"/>
      <c r="AVP265" s="17"/>
      <c r="AVQ265" s="17"/>
      <c r="AVR265" s="17"/>
      <c r="AVS265" s="17"/>
      <c r="AVT265" s="17"/>
      <c r="AVU265" s="17"/>
      <c r="AVV265" s="17"/>
      <c r="AVW265" s="17"/>
      <c r="AVX265" s="17"/>
      <c r="AVY265" s="17"/>
      <c r="AVZ265" s="17"/>
      <c r="AWA265" s="17"/>
      <c r="AWB265" s="17"/>
      <c r="AWC265" s="17"/>
      <c r="AWD265" s="17"/>
      <c r="AWE265" s="17"/>
      <c r="AWF265" s="17"/>
      <c r="AWG265" s="17"/>
      <c r="AWH265" s="17"/>
      <c r="AWI265" s="17"/>
      <c r="AWJ265" s="17"/>
      <c r="AWK265" s="17"/>
      <c r="AWL265" s="17"/>
      <c r="AWM265" s="17"/>
      <c r="AWN265" s="17"/>
      <c r="AWO265" s="17"/>
      <c r="AWP265" s="17"/>
      <c r="AWQ265" s="17"/>
      <c r="AWR265" s="17"/>
      <c r="AWS265" s="17"/>
      <c r="AWT265" s="17"/>
      <c r="AWU265" s="17"/>
      <c r="AWV265" s="17"/>
      <c r="AWW265" s="17"/>
      <c r="AWX265" s="17"/>
      <c r="AWY265" s="17"/>
      <c r="AWZ265" s="17"/>
      <c r="AXA265" s="17"/>
      <c r="AXB265" s="17"/>
      <c r="AXC265" s="17"/>
      <c r="AXD265" s="17"/>
      <c r="AXE265" s="17"/>
      <c r="AXF265" s="17"/>
      <c r="AXG265" s="17"/>
      <c r="AXH265" s="17"/>
      <c r="AXI265" s="17"/>
      <c r="AXJ265" s="17"/>
      <c r="AXK265" s="17"/>
      <c r="AXL265" s="17"/>
      <c r="AXM265" s="17"/>
      <c r="AXN265" s="17"/>
      <c r="AXO265" s="17"/>
      <c r="AXP265" s="17"/>
      <c r="AXQ265" s="17"/>
      <c r="AXR265" s="17"/>
      <c r="AXS265" s="17"/>
      <c r="AXT265" s="17"/>
      <c r="AXU265" s="17"/>
      <c r="AXV265" s="17"/>
      <c r="AXW265" s="17"/>
      <c r="AXX265" s="17"/>
      <c r="AXY265" s="17"/>
      <c r="AXZ265" s="17"/>
      <c r="AYA265" s="17"/>
      <c r="AYB265" s="17"/>
      <c r="AYC265" s="17"/>
      <c r="AYD265" s="17"/>
      <c r="AYE265" s="17"/>
      <c r="AYF265" s="17"/>
      <c r="AYG265" s="17"/>
      <c r="AYH265" s="17"/>
      <c r="AYI265" s="17"/>
      <c r="AYJ265" s="17"/>
      <c r="AYK265" s="17"/>
      <c r="AYL265" s="17"/>
      <c r="AYM265" s="17"/>
      <c r="AYN265" s="17"/>
      <c r="AYO265" s="17"/>
      <c r="AYP265" s="17"/>
      <c r="AYQ265" s="17"/>
      <c r="AYR265" s="17"/>
      <c r="AYS265" s="17"/>
      <c r="AYT265" s="17"/>
      <c r="AYU265" s="17"/>
      <c r="AYV265" s="17"/>
      <c r="AYW265" s="17"/>
      <c r="AYX265" s="17"/>
      <c r="AYY265" s="17"/>
      <c r="AYZ265" s="17"/>
      <c r="AZA265" s="17"/>
      <c r="AZB265" s="17"/>
      <c r="AZC265" s="17"/>
      <c r="AZD265" s="17"/>
      <c r="AZE265" s="17"/>
      <c r="AZF265" s="17"/>
      <c r="AZG265" s="17"/>
      <c r="AZH265" s="17"/>
      <c r="AZI265" s="17"/>
      <c r="AZJ265" s="17"/>
      <c r="AZK265" s="17"/>
      <c r="AZL265" s="17"/>
      <c r="AZM265" s="17"/>
      <c r="AZN265" s="17"/>
      <c r="AZO265" s="17"/>
      <c r="AZP265" s="17"/>
      <c r="AZQ265" s="17"/>
      <c r="AZR265" s="17"/>
      <c r="AZS265" s="17"/>
      <c r="AZT265" s="17"/>
      <c r="AZU265" s="17"/>
      <c r="AZV265" s="17"/>
      <c r="AZW265" s="17"/>
      <c r="AZX265" s="17"/>
      <c r="AZY265" s="17"/>
      <c r="AZZ265" s="17"/>
      <c r="BAA265" s="17"/>
      <c r="BAB265" s="17"/>
      <c r="BAC265" s="17"/>
      <c r="BAD265" s="17"/>
      <c r="BAE265" s="17"/>
      <c r="BAF265" s="17"/>
      <c r="BAG265" s="17"/>
      <c r="BAH265" s="17"/>
      <c r="BAI265" s="17"/>
      <c r="BAJ265" s="17"/>
      <c r="BAK265" s="17"/>
      <c r="BAL265" s="17"/>
      <c r="BAM265" s="17"/>
      <c r="BAN265" s="17"/>
      <c r="BAO265" s="17"/>
      <c r="BAP265" s="17"/>
      <c r="BAQ265" s="17"/>
      <c r="BAR265" s="17"/>
      <c r="BAS265" s="17"/>
      <c r="BAT265" s="17"/>
      <c r="BAU265" s="17"/>
      <c r="BAV265" s="17"/>
      <c r="BAW265" s="17"/>
      <c r="BAX265" s="17"/>
      <c r="BAY265" s="17"/>
      <c r="BAZ265" s="17"/>
      <c r="BBA265" s="17"/>
      <c r="BBB265" s="17"/>
      <c r="BBC265" s="17"/>
      <c r="BBD265" s="17"/>
      <c r="BBE265" s="17"/>
      <c r="BBF265" s="17"/>
      <c r="BBG265" s="17"/>
      <c r="BBH265" s="17"/>
      <c r="BBI265" s="17"/>
      <c r="BBJ265" s="17"/>
      <c r="BBK265" s="17"/>
      <c r="BBL265" s="17"/>
      <c r="BBM265" s="17"/>
      <c r="BBN265" s="17"/>
      <c r="BBO265" s="17"/>
      <c r="BBP265" s="17"/>
      <c r="BBQ265" s="17"/>
      <c r="BBR265" s="17"/>
      <c r="BBS265" s="17"/>
      <c r="BBT265" s="17"/>
      <c r="BBU265" s="17"/>
      <c r="BBV265" s="17"/>
      <c r="BBW265" s="17"/>
      <c r="BBX265" s="17"/>
      <c r="BBY265" s="17"/>
      <c r="BBZ265" s="17"/>
      <c r="BCA265" s="17"/>
      <c r="BCB265" s="17"/>
      <c r="BCC265" s="17"/>
      <c r="BCD265" s="17"/>
      <c r="BCE265" s="17"/>
      <c r="BCF265" s="17"/>
      <c r="BCG265" s="17"/>
      <c r="BCH265" s="17"/>
      <c r="BCI265" s="17"/>
      <c r="BCJ265" s="17"/>
      <c r="BCK265" s="17"/>
      <c r="BCL265" s="17"/>
      <c r="BCM265" s="17"/>
      <c r="BCN265" s="17"/>
      <c r="BCO265" s="17"/>
      <c r="BCP265" s="17"/>
      <c r="BCQ265" s="17"/>
      <c r="BCR265" s="17"/>
      <c r="BCS265" s="17"/>
      <c r="BCT265" s="17"/>
      <c r="BCU265" s="17"/>
      <c r="BCV265" s="17"/>
      <c r="BCW265" s="17"/>
      <c r="BCX265" s="17"/>
      <c r="BCY265" s="17"/>
      <c r="BCZ265" s="17"/>
      <c r="BDA265" s="17"/>
      <c r="BDB265" s="17"/>
      <c r="BDC265" s="17"/>
      <c r="BDD265" s="17"/>
      <c r="BDE265" s="17"/>
      <c r="BDF265" s="17"/>
      <c r="BDG265" s="17"/>
      <c r="BDH265" s="17"/>
      <c r="BDI265" s="17"/>
      <c r="BDJ265" s="17"/>
      <c r="BDK265" s="17"/>
      <c r="BDL265" s="17"/>
      <c r="BDM265" s="17"/>
      <c r="BDN265" s="17"/>
      <c r="BDO265" s="17"/>
      <c r="BDP265" s="17"/>
      <c r="BDQ265" s="17"/>
      <c r="BDR265" s="17"/>
      <c r="BDS265" s="17"/>
      <c r="BDT265" s="17"/>
      <c r="BDU265" s="17"/>
      <c r="BDV265" s="17"/>
      <c r="BDW265" s="17"/>
      <c r="BDX265" s="17"/>
      <c r="BDY265" s="17"/>
      <c r="BDZ265" s="17"/>
      <c r="BEA265" s="17"/>
      <c r="BEB265" s="17"/>
      <c r="BEC265" s="17"/>
      <c r="BED265" s="17"/>
      <c r="BEE265" s="17"/>
      <c r="BEF265" s="17"/>
      <c r="BEG265" s="17"/>
      <c r="BEH265" s="17"/>
      <c r="BEI265" s="17"/>
      <c r="BEJ265" s="17"/>
      <c r="BEK265" s="17"/>
      <c r="BEL265" s="17"/>
      <c r="BEM265" s="17"/>
      <c r="BEN265" s="17"/>
      <c r="BEO265" s="17"/>
      <c r="BEP265" s="17"/>
      <c r="BEQ265" s="17"/>
      <c r="BER265" s="17"/>
      <c r="BES265" s="17"/>
      <c r="BET265" s="17"/>
      <c r="BEU265" s="17"/>
      <c r="BEV265" s="17"/>
      <c r="BEW265" s="17"/>
      <c r="BEX265" s="17"/>
      <c r="BEY265" s="17"/>
      <c r="BEZ265" s="17"/>
      <c r="BFA265" s="17"/>
      <c r="BFB265" s="17"/>
      <c r="BFC265" s="17"/>
      <c r="BFD265" s="17"/>
      <c r="BFE265" s="17"/>
      <c r="BFF265" s="17"/>
      <c r="BFG265" s="17"/>
      <c r="BFH265" s="17"/>
      <c r="BFI265" s="17"/>
      <c r="BFJ265" s="17"/>
      <c r="BFK265" s="17"/>
      <c r="BFL265" s="17"/>
      <c r="BFM265" s="17"/>
      <c r="BFN265" s="17"/>
      <c r="BFO265" s="17"/>
      <c r="BFP265" s="17"/>
      <c r="BFQ265" s="17"/>
      <c r="BFR265" s="17"/>
      <c r="BFS265" s="17"/>
      <c r="BFT265" s="17"/>
      <c r="BFU265" s="17"/>
      <c r="BFV265" s="17"/>
      <c r="BFW265" s="17"/>
      <c r="BFX265" s="17"/>
      <c r="BFY265" s="17"/>
      <c r="BFZ265" s="17"/>
      <c r="BGA265" s="17"/>
      <c r="BGB265" s="17"/>
      <c r="BGC265" s="17"/>
      <c r="BGD265" s="17"/>
      <c r="BGE265" s="17"/>
      <c r="BGF265" s="17"/>
      <c r="BGG265" s="17"/>
      <c r="BGH265" s="17"/>
      <c r="BGI265" s="17"/>
      <c r="BGJ265" s="17"/>
      <c r="BGK265" s="17"/>
      <c r="BGL265" s="17"/>
      <c r="BGM265" s="17"/>
      <c r="BGN265" s="17"/>
      <c r="BGO265" s="17"/>
      <c r="BGP265" s="17"/>
      <c r="BGQ265" s="17"/>
      <c r="BGR265" s="17"/>
      <c r="BGS265" s="17"/>
      <c r="BGT265" s="17"/>
      <c r="BGU265" s="17"/>
      <c r="BGV265" s="17"/>
      <c r="BGW265" s="17"/>
      <c r="BGX265" s="17"/>
      <c r="BGY265" s="17"/>
      <c r="BGZ265" s="17"/>
      <c r="BHA265" s="17"/>
      <c r="BHB265" s="17"/>
      <c r="BHC265" s="17"/>
      <c r="BHD265" s="17"/>
      <c r="BHE265" s="17"/>
      <c r="BHF265" s="17"/>
      <c r="BHG265" s="17"/>
      <c r="BHH265" s="17"/>
      <c r="BHI265" s="17"/>
      <c r="BHJ265" s="17"/>
      <c r="BHK265" s="17"/>
      <c r="BHL265" s="17"/>
      <c r="BHM265" s="17"/>
      <c r="BHN265" s="17"/>
      <c r="BHO265" s="17"/>
      <c r="BHP265" s="17"/>
      <c r="BHQ265" s="17"/>
      <c r="BHR265" s="17"/>
      <c r="BHS265" s="17"/>
      <c r="BHT265" s="17"/>
      <c r="BHU265" s="17"/>
      <c r="BHV265" s="17"/>
      <c r="BHW265" s="17"/>
      <c r="BHX265" s="17"/>
      <c r="BHY265" s="17"/>
      <c r="BHZ265" s="17"/>
      <c r="BIA265" s="17"/>
      <c r="BIB265" s="17"/>
      <c r="BIC265" s="17"/>
      <c r="BID265" s="17"/>
      <c r="BIE265" s="17"/>
      <c r="BIF265" s="17"/>
      <c r="BIG265" s="17"/>
      <c r="BIH265" s="17"/>
      <c r="BII265" s="17"/>
      <c r="BIJ265" s="17"/>
      <c r="BIK265" s="17"/>
      <c r="BIL265" s="17"/>
      <c r="BIM265" s="17"/>
      <c r="BIN265" s="17"/>
      <c r="BIO265" s="17"/>
      <c r="BIP265" s="17"/>
      <c r="BIQ265" s="17"/>
      <c r="BIR265" s="17"/>
      <c r="BIS265" s="17"/>
      <c r="BIT265" s="17"/>
      <c r="BIU265" s="17"/>
      <c r="BIV265" s="17"/>
      <c r="BIW265" s="17"/>
      <c r="BIX265" s="17"/>
      <c r="BIY265" s="17"/>
      <c r="BIZ265" s="17"/>
      <c r="BJA265" s="17"/>
      <c r="BJB265" s="17"/>
      <c r="BJC265" s="17"/>
      <c r="BJD265" s="17"/>
      <c r="BJE265" s="17"/>
      <c r="BJF265" s="17"/>
      <c r="BJG265" s="17"/>
      <c r="BJH265" s="17"/>
      <c r="BJI265" s="17"/>
      <c r="BJJ265" s="17"/>
      <c r="BJK265" s="17"/>
      <c r="BJL265" s="17"/>
      <c r="BJM265" s="17"/>
      <c r="BJN265" s="17"/>
      <c r="BJO265" s="17"/>
      <c r="BJP265" s="17"/>
      <c r="BJQ265" s="17"/>
      <c r="BJR265" s="17"/>
      <c r="BJS265" s="17"/>
      <c r="BJT265" s="17"/>
      <c r="BJU265" s="17"/>
      <c r="BJV265" s="17"/>
      <c r="BJW265" s="17"/>
      <c r="BJX265" s="17"/>
      <c r="BJY265" s="17"/>
      <c r="BJZ265" s="17"/>
      <c r="BKA265" s="17"/>
      <c r="BKB265" s="17"/>
      <c r="BKC265" s="17"/>
      <c r="BKD265" s="17"/>
      <c r="BKE265" s="17"/>
      <c r="BKF265" s="17"/>
      <c r="BKG265" s="17"/>
      <c r="BKH265" s="17"/>
      <c r="BKI265" s="17"/>
      <c r="BKJ265" s="17"/>
      <c r="BKK265" s="17"/>
      <c r="BKL265" s="17"/>
      <c r="BKM265" s="17"/>
      <c r="BKN265" s="17"/>
      <c r="BKO265" s="17"/>
      <c r="BKP265" s="17"/>
      <c r="BKQ265" s="17"/>
      <c r="BKR265" s="17"/>
      <c r="BKS265" s="17"/>
      <c r="BKT265" s="17"/>
      <c r="BKU265" s="17"/>
      <c r="BKV265" s="17"/>
      <c r="BKW265" s="17"/>
      <c r="BKX265" s="17"/>
      <c r="BKY265" s="17"/>
      <c r="BKZ265" s="17"/>
      <c r="BLA265" s="17"/>
      <c r="BLB265" s="17"/>
      <c r="BLC265" s="17"/>
      <c r="BLD265" s="17"/>
      <c r="BLE265" s="17"/>
      <c r="BLF265" s="17"/>
      <c r="BLG265" s="17"/>
      <c r="BLH265" s="17"/>
      <c r="BLI265" s="17"/>
      <c r="BLJ265" s="17"/>
      <c r="BLK265" s="17"/>
      <c r="BLL265" s="17"/>
      <c r="BLM265" s="17"/>
      <c r="BLN265" s="17"/>
      <c r="BLO265" s="17"/>
      <c r="BLP265" s="17"/>
      <c r="BLQ265" s="17"/>
      <c r="BLR265" s="17"/>
      <c r="BLS265" s="17"/>
      <c r="BLT265" s="17"/>
      <c r="BLU265" s="17"/>
      <c r="BLV265" s="17"/>
      <c r="BLW265" s="17"/>
      <c r="BLX265" s="17"/>
      <c r="BLY265" s="17"/>
      <c r="BLZ265" s="17"/>
      <c r="BMA265" s="17"/>
      <c r="BMB265" s="17"/>
      <c r="BMC265" s="17"/>
      <c r="BMD265" s="17"/>
      <c r="BME265" s="17"/>
      <c r="BMF265" s="17"/>
      <c r="BMG265" s="17"/>
      <c r="BMH265" s="17"/>
      <c r="BMI265" s="17"/>
      <c r="BMJ265" s="17"/>
      <c r="BMK265" s="17"/>
      <c r="BML265" s="17"/>
      <c r="BMM265" s="17"/>
      <c r="BMN265" s="17"/>
      <c r="BMO265" s="17"/>
      <c r="BMP265" s="17"/>
      <c r="BMQ265" s="17"/>
      <c r="BMR265" s="17"/>
      <c r="BMS265" s="17"/>
      <c r="BMT265" s="17"/>
      <c r="BMU265" s="17"/>
      <c r="BMV265" s="17"/>
      <c r="BMW265" s="17"/>
      <c r="BMX265" s="17"/>
      <c r="BMY265" s="17"/>
      <c r="BMZ265" s="17"/>
      <c r="BNA265" s="17"/>
      <c r="BNB265" s="17"/>
      <c r="BNC265" s="17"/>
      <c r="BND265" s="17"/>
      <c r="BNE265" s="17"/>
      <c r="BNF265" s="17"/>
      <c r="BNG265" s="17"/>
      <c r="BNH265" s="17"/>
      <c r="BNI265" s="17"/>
      <c r="BNJ265" s="17"/>
      <c r="BNK265" s="17"/>
      <c r="BNL265" s="17"/>
      <c r="BNM265" s="17"/>
      <c r="BNN265" s="17"/>
      <c r="BNO265" s="17"/>
      <c r="BNP265" s="17"/>
      <c r="BNQ265" s="17"/>
      <c r="BNR265" s="17"/>
      <c r="BNS265" s="17"/>
      <c r="BNT265" s="17"/>
      <c r="BNU265" s="17"/>
      <c r="BNV265" s="17"/>
      <c r="BNW265" s="17"/>
      <c r="BNX265" s="17"/>
      <c r="BNY265" s="17"/>
      <c r="BNZ265" s="17"/>
      <c r="BOA265" s="17"/>
      <c r="BOB265" s="17"/>
      <c r="BOC265" s="17"/>
      <c r="BOD265" s="17"/>
      <c r="BOE265" s="17"/>
      <c r="BOF265" s="17"/>
      <c r="BOG265" s="17"/>
      <c r="BOH265" s="17"/>
      <c r="BOI265" s="17"/>
      <c r="BOJ265" s="17"/>
      <c r="BOK265" s="17"/>
      <c r="BOL265" s="17"/>
      <c r="BOM265" s="17"/>
      <c r="BON265" s="17"/>
      <c r="BOO265" s="17"/>
      <c r="BOP265" s="17"/>
      <c r="BOQ265" s="17"/>
      <c r="BOR265" s="17"/>
      <c r="BOS265" s="17"/>
      <c r="BOT265" s="17"/>
      <c r="BOU265" s="17"/>
      <c r="BOV265" s="17"/>
      <c r="BOW265" s="17"/>
      <c r="BOX265" s="17"/>
      <c r="BOY265" s="17"/>
      <c r="BOZ265" s="17"/>
      <c r="BPA265" s="17"/>
      <c r="BPB265" s="17"/>
      <c r="BPC265" s="17"/>
      <c r="BPD265" s="17"/>
      <c r="BPE265" s="17"/>
      <c r="BPF265" s="17"/>
      <c r="BPG265" s="17"/>
      <c r="BPH265" s="17"/>
      <c r="BPI265" s="17"/>
      <c r="BPJ265" s="17"/>
      <c r="BPK265" s="17"/>
      <c r="BPL265" s="17"/>
      <c r="BPM265" s="17"/>
      <c r="BPN265" s="17"/>
      <c r="BPO265" s="17"/>
      <c r="BPP265" s="17"/>
      <c r="BPQ265" s="17"/>
      <c r="BPR265" s="17"/>
      <c r="BPS265" s="17"/>
      <c r="BPT265" s="17"/>
      <c r="BPU265" s="17"/>
      <c r="BPV265" s="17"/>
      <c r="BPW265" s="17"/>
      <c r="BPX265" s="17"/>
      <c r="BPY265" s="17"/>
      <c r="BPZ265" s="17"/>
      <c r="BQA265" s="17"/>
      <c r="BQB265" s="17"/>
      <c r="BQC265" s="17"/>
      <c r="BQD265" s="17"/>
      <c r="BQE265" s="17"/>
      <c r="BQF265" s="17"/>
      <c r="BQG265" s="17"/>
      <c r="BQH265" s="17"/>
      <c r="BQI265" s="17"/>
      <c r="BQJ265" s="17"/>
      <c r="BQK265" s="17"/>
      <c r="BQL265" s="17"/>
      <c r="BQM265" s="17"/>
      <c r="BQN265" s="17"/>
      <c r="BQO265" s="17"/>
      <c r="BQP265" s="17"/>
      <c r="BQQ265" s="17"/>
      <c r="BQR265" s="17"/>
      <c r="BQS265" s="17"/>
      <c r="BQT265" s="17"/>
      <c r="BQU265" s="17"/>
      <c r="BQV265" s="17"/>
      <c r="BQW265" s="17"/>
      <c r="BQX265" s="17"/>
      <c r="BQY265" s="17"/>
      <c r="BQZ265" s="17"/>
      <c r="BRA265" s="17"/>
      <c r="BRB265" s="17"/>
      <c r="BRC265" s="17"/>
      <c r="BRD265" s="17"/>
      <c r="BRE265" s="17"/>
      <c r="BRF265" s="17"/>
      <c r="BRG265" s="17"/>
      <c r="BRH265" s="17"/>
      <c r="BRI265" s="17"/>
      <c r="BRJ265" s="17"/>
      <c r="BRK265" s="17"/>
      <c r="BRL265" s="17"/>
      <c r="BRM265" s="17"/>
      <c r="BRN265" s="17"/>
      <c r="BRO265" s="17"/>
      <c r="BRP265" s="17"/>
      <c r="BRQ265" s="17"/>
      <c r="BRR265" s="17"/>
      <c r="BRS265" s="17"/>
      <c r="BRT265" s="17"/>
      <c r="BRU265" s="17"/>
      <c r="BRV265" s="17"/>
      <c r="BRW265" s="17"/>
      <c r="BRX265" s="17"/>
      <c r="BRY265" s="17"/>
      <c r="BRZ265" s="17"/>
      <c r="BSA265" s="17"/>
      <c r="BSB265" s="17"/>
      <c r="BSC265" s="17"/>
      <c r="BSD265" s="17"/>
      <c r="BSE265" s="17"/>
      <c r="BSF265" s="17"/>
      <c r="BSG265" s="17"/>
      <c r="BSH265" s="17"/>
      <c r="BSI265" s="17"/>
      <c r="BSJ265" s="17"/>
      <c r="BSK265" s="17"/>
      <c r="BSL265" s="17"/>
      <c r="BSM265" s="17"/>
      <c r="BSN265" s="17"/>
      <c r="BSO265" s="17"/>
      <c r="BSP265" s="17"/>
      <c r="BSQ265" s="17"/>
      <c r="BSR265" s="17"/>
      <c r="BSS265" s="17"/>
      <c r="BST265" s="17"/>
      <c r="BSU265" s="17"/>
      <c r="BSV265" s="17"/>
      <c r="BSW265" s="17"/>
      <c r="BSX265" s="17"/>
      <c r="BSY265" s="17"/>
      <c r="BSZ265" s="17"/>
      <c r="BTA265" s="17"/>
      <c r="BTB265" s="17"/>
      <c r="BTC265" s="17"/>
      <c r="BTD265" s="17"/>
      <c r="BTE265" s="17"/>
      <c r="BTF265" s="17"/>
      <c r="BTG265" s="17"/>
      <c r="BTH265" s="17"/>
      <c r="BTI265" s="17"/>
      <c r="BTJ265" s="17"/>
      <c r="BTK265" s="17"/>
      <c r="BTL265" s="17"/>
      <c r="BTM265" s="17"/>
      <c r="BTN265" s="17"/>
      <c r="BTO265" s="17"/>
      <c r="BTP265" s="17"/>
      <c r="BTQ265" s="17"/>
      <c r="BTR265" s="17"/>
      <c r="BTS265" s="17"/>
      <c r="BTT265" s="17"/>
      <c r="BTU265" s="17"/>
      <c r="BTV265" s="17"/>
      <c r="BTW265" s="17"/>
      <c r="BTX265" s="17"/>
      <c r="BTY265" s="17"/>
      <c r="BTZ265" s="17"/>
      <c r="BUA265" s="17"/>
      <c r="BUB265" s="17"/>
      <c r="BUC265" s="17"/>
      <c r="BUD265" s="17"/>
      <c r="BUE265" s="17"/>
      <c r="BUF265" s="17"/>
      <c r="BUG265" s="17"/>
      <c r="BUH265" s="17"/>
      <c r="BUI265" s="17"/>
      <c r="BUJ265" s="17"/>
      <c r="BUK265" s="17"/>
      <c r="BUL265" s="17"/>
      <c r="BUM265" s="17"/>
      <c r="BUN265" s="17"/>
      <c r="BUO265" s="17"/>
      <c r="BUP265" s="17"/>
      <c r="BUQ265" s="17"/>
      <c r="BUR265" s="17"/>
      <c r="BUS265" s="17"/>
      <c r="BUT265" s="17"/>
      <c r="BUU265" s="17"/>
      <c r="BUV265" s="17"/>
      <c r="BUW265" s="17"/>
      <c r="BUX265" s="17"/>
      <c r="BUY265" s="17"/>
      <c r="BUZ265" s="17"/>
      <c r="BVA265" s="17"/>
      <c r="BVB265" s="17"/>
      <c r="BVC265" s="17"/>
      <c r="BVD265" s="17"/>
      <c r="BVE265" s="17"/>
      <c r="BVF265" s="17"/>
      <c r="BVG265" s="17"/>
      <c r="BVH265" s="17"/>
      <c r="BVI265" s="17"/>
      <c r="BVJ265" s="17"/>
      <c r="BVK265" s="17"/>
      <c r="BVL265" s="17"/>
      <c r="BVM265" s="17"/>
      <c r="BVN265" s="17"/>
      <c r="BVO265" s="17"/>
      <c r="BVP265" s="17"/>
      <c r="BVQ265" s="17"/>
      <c r="BVR265" s="17"/>
      <c r="BVS265" s="17"/>
      <c r="BVT265" s="17"/>
      <c r="BVU265" s="17"/>
      <c r="BVV265" s="17"/>
      <c r="BVW265" s="17"/>
      <c r="BVX265" s="17"/>
      <c r="BVY265" s="17"/>
      <c r="BVZ265" s="17"/>
      <c r="BWA265" s="17"/>
      <c r="BWB265" s="17"/>
      <c r="BWC265" s="17"/>
      <c r="BWD265" s="17"/>
      <c r="BWE265" s="17"/>
      <c r="BWF265" s="17"/>
      <c r="BWG265" s="17"/>
      <c r="BWH265" s="17"/>
      <c r="BWI265" s="17"/>
      <c r="BWJ265" s="17"/>
      <c r="BWK265" s="17"/>
      <c r="BWL265" s="17"/>
      <c r="BWM265" s="17"/>
      <c r="BWN265" s="17"/>
      <c r="BWO265" s="17"/>
      <c r="BWP265" s="17"/>
      <c r="BWQ265" s="17"/>
      <c r="BWR265" s="17"/>
      <c r="BWS265" s="17"/>
      <c r="BWT265" s="17"/>
      <c r="BWU265" s="17"/>
      <c r="BWV265" s="17"/>
      <c r="BWW265" s="17"/>
      <c r="BWX265" s="17"/>
      <c r="BWY265" s="17"/>
      <c r="BWZ265" s="17"/>
      <c r="BXA265" s="17"/>
      <c r="BXB265" s="17"/>
      <c r="BXC265" s="17"/>
      <c r="BXD265" s="17"/>
      <c r="BXE265" s="17"/>
      <c r="BXF265" s="17"/>
      <c r="BXG265" s="17"/>
      <c r="BXH265" s="17"/>
      <c r="BXI265" s="17"/>
      <c r="BXJ265" s="17"/>
      <c r="BXK265" s="17"/>
      <c r="BXL265" s="17"/>
      <c r="BXM265" s="17"/>
      <c r="BXN265" s="17"/>
      <c r="BXO265" s="17"/>
      <c r="BXP265" s="17"/>
      <c r="BXQ265" s="17"/>
      <c r="BXR265" s="17"/>
      <c r="BXS265" s="17"/>
      <c r="BXT265" s="17"/>
      <c r="BXU265" s="17"/>
      <c r="BXV265" s="17"/>
      <c r="BXW265" s="17"/>
      <c r="BXX265" s="17"/>
      <c r="BXY265" s="17"/>
      <c r="BXZ265" s="17"/>
      <c r="BYA265" s="17"/>
      <c r="BYB265" s="17"/>
      <c r="BYC265" s="17"/>
      <c r="BYD265" s="17"/>
      <c r="BYE265" s="17"/>
      <c r="BYF265" s="17"/>
      <c r="BYG265" s="17"/>
      <c r="BYH265" s="17"/>
      <c r="BYI265" s="17"/>
      <c r="BYJ265" s="17"/>
      <c r="BYK265" s="17"/>
      <c r="BYL265" s="17"/>
      <c r="BYM265" s="17"/>
      <c r="BYN265" s="17"/>
      <c r="BYO265" s="17"/>
      <c r="BYP265" s="17"/>
      <c r="BYQ265" s="17"/>
      <c r="BYR265" s="17"/>
      <c r="BYS265" s="17"/>
      <c r="BYT265" s="17"/>
      <c r="BYU265" s="17"/>
      <c r="BYV265" s="17"/>
      <c r="BYW265" s="17"/>
      <c r="BYX265" s="17"/>
      <c r="BYY265" s="17"/>
      <c r="BYZ265" s="17"/>
      <c r="BZA265" s="17"/>
      <c r="BZB265" s="17"/>
      <c r="BZC265" s="17"/>
      <c r="BZD265" s="17"/>
      <c r="BZE265" s="17"/>
      <c r="BZF265" s="17"/>
      <c r="BZG265" s="17"/>
      <c r="BZH265" s="17"/>
      <c r="BZI265" s="17"/>
      <c r="BZJ265" s="17"/>
      <c r="BZK265" s="17"/>
      <c r="BZL265" s="17"/>
      <c r="BZM265" s="17"/>
      <c r="BZN265" s="17"/>
      <c r="BZO265" s="17"/>
      <c r="BZP265" s="17"/>
      <c r="BZQ265" s="17"/>
      <c r="BZR265" s="17"/>
      <c r="BZS265" s="17"/>
      <c r="BZT265" s="17"/>
      <c r="BZU265" s="17"/>
      <c r="BZV265" s="17"/>
      <c r="BZW265" s="17"/>
      <c r="BZX265" s="17"/>
      <c r="BZY265" s="17"/>
      <c r="BZZ265" s="17"/>
      <c r="CAA265" s="17"/>
      <c r="CAB265" s="17"/>
      <c r="CAC265" s="17"/>
      <c r="CAD265" s="17"/>
      <c r="CAE265" s="17"/>
      <c r="CAF265" s="17"/>
      <c r="CAG265" s="17"/>
      <c r="CAH265" s="17"/>
      <c r="CAI265" s="17"/>
      <c r="CAJ265" s="17"/>
      <c r="CAK265" s="17"/>
      <c r="CAL265" s="17"/>
      <c r="CAM265" s="17"/>
      <c r="CAN265" s="17"/>
      <c r="CAO265" s="17"/>
      <c r="CAP265" s="17"/>
      <c r="CAQ265" s="17"/>
      <c r="CAR265" s="17"/>
      <c r="CAS265" s="17"/>
      <c r="CAT265" s="17"/>
      <c r="CAU265" s="17"/>
      <c r="CAV265" s="17"/>
      <c r="CAW265" s="17"/>
      <c r="CAX265" s="17"/>
      <c r="CAY265" s="17"/>
      <c r="CAZ265" s="17"/>
      <c r="CBA265" s="17"/>
      <c r="CBB265" s="17"/>
      <c r="CBC265" s="17"/>
      <c r="CBD265" s="17"/>
      <c r="CBE265" s="17"/>
      <c r="CBF265" s="17"/>
      <c r="CBG265" s="17"/>
      <c r="CBH265" s="17"/>
      <c r="CBI265" s="17"/>
      <c r="CBJ265" s="17"/>
      <c r="CBK265" s="17"/>
      <c r="CBL265" s="17"/>
      <c r="CBM265" s="17"/>
      <c r="CBN265" s="17"/>
      <c r="CBO265" s="17"/>
      <c r="CBP265" s="17"/>
      <c r="CBQ265" s="17"/>
      <c r="CBR265" s="17"/>
      <c r="CBS265" s="17"/>
      <c r="CBT265" s="17"/>
      <c r="CBU265" s="17"/>
      <c r="CBV265" s="17"/>
      <c r="CBW265" s="17"/>
      <c r="CBX265" s="17"/>
      <c r="CBY265" s="17"/>
      <c r="CBZ265" s="17"/>
      <c r="CCA265" s="17"/>
      <c r="CCB265" s="17"/>
      <c r="CCC265" s="17"/>
      <c r="CCD265" s="17"/>
      <c r="CCE265" s="17"/>
      <c r="CCF265" s="17"/>
      <c r="CCG265" s="17"/>
      <c r="CCH265" s="17"/>
      <c r="CCI265" s="17"/>
      <c r="CCJ265" s="17"/>
      <c r="CCK265" s="17"/>
      <c r="CCL265" s="17"/>
      <c r="CCM265" s="17"/>
      <c r="CCN265" s="17"/>
      <c r="CCO265" s="17"/>
      <c r="CCP265" s="17"/>
      <c r="CCQ265" s="17"/>
      <c r="CCR265" s="17"/>
      <c r="CCS265" s="17"/>
      <c r="CCT265" s="17"/>
      <c r="CCU265" s="17"/>
      <c r="CCV265" s="17"/>
      <c r="CCW265" s="17"/>
      <c r="CCX265" s="17"/>
      <c r="CCY265" s="17"/>
      <c r="CCZ265" s="17"/>
      <c r="CDA265" s="17"/>
      <c r="CDB265" s="17"/>
      <c r="CDC265" s="17"/>
      <c r="CDD265" s="17"/>
      <c r="CDE265" s="17"/>
      <c r="CDF265" s="17"/>
      <c r="CDG265" s="17"/>
      <c r="CDH265" s="17"/>
      <c r="CDI265" s="17"/>
      <c r="CDJ265" s="17"/>
      <c r="CDK265" s="17"/>
      <c r="CDL265" s="17"/>
      <c r="CDM265" s="17"/>
      <c r="CDN265" s="17"/>
      <c r="CDO265" s="17"/>
      <c r="CDP265" s="17"/>
      <c r="CDQ265" s="17"/>
      <c r="CDR265" s="17"/>
      <c r="CDS265" s="17"/>
      <c r="CDT265" s="17"/>
      <c r="CDU265" s="17"/>
    </row>
    <row r="266">
      <c r="A266" s="14" t="s">
        <v>4666</v>
      </c>
      <c r="B266" s="14" t="s">
        <v>4709</v>
      </c>
      <c r="C266" s="14" t="s">
        <v>2933</v>
      </c>
      <c r="D266" s="14" t="s">
        <v>2934</v>
      </c>
      <c r="E266" s="14" t="s">
        <v>4710</v>
      </c>
      <c r="F266" s="14" t="s">
        <v>2835</v>
      </c>
      <c r="I266" s="14" t="s">
        <v>4711</v>
      </c>
      <c r="J266" s="14" t="s">
        <v>2618</v>
      </c>
      <c r="K266" s="14" t="s">
        <v>2619</v>
      </c>
      <c r="L266" s="17"/>
      <c r="M266" s="17"/>
      <c r="N266" s="14" t="s">
        <v>21</v>
      </c>
      <c r="O266" s="14" t="s">
        <v>21</v>
      </c>
      <c r="P266" s="14" t="s">
        <v>21</v>
      </c>
      <c r="Q266" s="16">
        <v>11.0</v>
      </c>
      <c r="R266" s="16">
        <v>3988784.0</v>
      </c>
      <c r="S266" s="16">
        <v>3988784.0</v>
      </c>
      <c r="T266" s="14" t="s">
        <v>2621</v>
      </c>
      <c r="U266" s="14" t="s">
        <v>2622</v>
      </c>
      <c r="V266" s="14" t="s">
        <v>4712</v>
      </c>
      <c r="W266" s="14" t="s">
        <v>4713</v>
      </c>
      <c r="Z266" s="17"/>
      <c r="AA266" s="17"/>
      <c r="AB266" s="17"/>
      <c r="AC266" s="17"/>
      <c r="AD266" s="16">
        <v>1394.0</v>
      </c>
      <c r="AE266" s="22">
        <v>45334.0</v>
      </c>
      <c r="AF266" s="17"/>
      <c r="AG266" s="17"/>
      <c r="AH266" s="17"/>
      <c r="AI266" s="17"/>
      <c r="AJ266" s="17"/>
      <c r="AK266" s="17"/>
      <c r="AL266" s="16">
        <v>75.0</v>
      </c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4" t="s">
        <v>2941</v>
      </c>
      <c r="BB266" s="17"/>
      <c r="BC266" s="17"/>
      <c r="BD266" s="17"/>
      <c r="BE266" s="17"/>
      <c r="BF266" s="17"/>
      <c r="BG266" s="16">
        <v>1.0</v>
      </c>
      <c r="BH266" s="17"/>
      <c r="BI266" s="14" t="s">
        <v>2565</v>
      </c>
      <c r="BJ266" s="14" t="s">
        <v>2566</v>
      </c>
      <c r="BK266" s="17"/>
      <c r="BL266" s="17"/>
      <c r="BM266" s="16">
        <v>46.3</v>
      </c>
      <c r="BN266" s="17"/>
      <c r="BO266" s="14" t="s">
        <v>3099</v>
      </c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/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/>
      <c r="KJ266" s="17"/>
      <c r="KK266" s="17"/>
      <c r="KL266" s="17"/>
      <c r="KM266" s="17"/>
      <c r="KN266" s="17"/>
      <c r="KO266" s="17"/>
      <c r="KP266" s="17"/>
      <c r="KQ266" s="17"/>
      <c r="KR266" s="17"/>
      <c r="KS266" s="17"/>
      <c r="KT266" s="17"/>
      <c r="KU266" s="17"/>
      <c r="KV266" s="17"/>
      <c r="KW266" s="17"/>
      <c r="KX266" s="17"/>
      <c r="KY266" s="17"/>
      <c r="KZ266" s="17"/>
      <c r="LA266" s="17"/>
      <c r="LB266" s="17"/>
      <c r="LC266" s="17"/>
      <c r="LD266" s="17"/>
      <c r="LE266" s="17"/>
      <c r="LF266" s="17"/>
      <c r="LG266" s="17"/>
      <c r="LH266" s="17"/>
      <c r="LI266" s="17"/>
      <c r="LJ266" s="17"/>
      <c r="LK266" s="17"/>
      <c r="LL266" s="17"/>
      <c r="LM266" s="17"/>
      <c r="LN266" s="17"/>
      <c r="LO266" s="17"/>
      <c r="LP266" s="17"/>
      <c r="LQ266" s="17"/>
      <c r="LR266" s="17"/>
      <c r="LS266" s="17"/>
      <c r="LT266" s="17"/>
      <c r="LU266" s="17"/>
      <c r="LV266" s="17"/>
      <c r="LW266" s="17"/>
      <c r="LX266" s="17"/>
      <c r="LY266" s="17"/>
      <c r="LZ266" s="17"/>
      <c r="MA266" s="17"/>
      <c r="MB266" s="17"/>
      <c r="MC266" s="17"/>
      <c r="MD266" s="17"/>
      <c r="ME266" s="17"/>
      <c r="MF266" s="17"/>
      <c r="MG266" s="17"/>
      <c r="MH266" s="17"/>
      <c r="MI266" s="17"/>
      <c r="MJ266" s="17"/>
      <c r="MK266" s="17"/>
      <c r="ML266" s="17"/>
      <c r="MM266" s="17"/>
      <c r="MN266" s="17"/>
      <c r="MO266" s="17"/>
      <c r="MP266" s="17"/>
      <c r="MQ266" s="17"/>
      <c r="MR266" s="17"/>
      <c r="MS266" s="17"/>
      <c r="MT266" s="17"/>
      <c r="MU266" s="17"/>
      <c r="MV266" s="17"/>
      <c r="MW266" s="17"/>
      <c r="MX266" s="17"/>
      <c r="MY266" s="17"/>
      <c r="MZ266" s="17"/>
      <c r="NA266" s="17"/>
      <c r="NB266" s="17"/>
      <c r="NC266" s="17"/>
      <c r="ND266" s="17"/>
      <c r="NE266" s="17"/>
      <c r="NF266" s="17"/>
      <c r="NG266" s="17"/>
      <c r="NH266" s="17"/>
      <c r="NI266" s="17"/>
      <c r="NJ266" s="17"/>
      <c r="NK266" s="17"/>
      <c r="NL266" s="17"/>
      <c r="NM266" s="17"/>
      <c r="NN266" s="17"/>
      <c r="NO266" s="17"/>
      <c r="NP266" s="17"/>
      <c r="NQ266" s="17"/>
      <c r="NR266" s="17"/>
      <c r="NS266" s="17"/>
      <c r="NT266" s="17"/>
      <c r="NU266" s="17"/>
      <c r="NV266" s="17"/>
      <c r="NW266" s="17"/>
      <c r="NX266" s="17"/>
      <c r="NY266" s="17"/>
      <c r="NZ266" s="17"/>
      <c r="OA266" s="17"/>
      <c r="OB266" s="17"/>
      <c r="OC266" s="17"/>
      <c r="OD266" s="17"/>
      <c r="OE266" s="17"/>
      <c r="OF266" s="17"/>
      <c r="OG266" s="17"/>
      <c r="OH266" s="17"/>
      <c r="OI266" s="17"/>
      <c r="OJ266" s="17"/>
      <c r="OK266" s="17"/>
      <c r="OL266" s="17"/>
      <c r="OM266" s="17"/>
      <c r="ON266" s="17"/>
      <c r="OO266" s="17"/>
      <c r="OP266" s="17"/>
      <c r="OQ266" s="17"/>
      <c r="OR266" s="17"/>
      <c r="OS266" s="17"/>
      <c r="OT266" s="17"/>
      <c r="OU266" s="17"/>
      <c r="OV266" s="17"/>
      <c r="OW266" s="17"/>
      <c r="OX266" s="17"/>
      <c r="OY266" s="17"/>
      <c r="OZ266" s="17"/>
      <c r="PA266" s="17"/>
      <c r="PB266" s="17"/>
      <c r="PC266" s="17"/>
      <c r="PD266" s="17"/>
      <c r="PE266" s="17"/>
      <c r="PF266" s="17"/>
      <c r="PG266" s="17"/>
      <c r="PH266" s="17"/>
      <c r="PI266" s="17"/>
      <c r="PJ266" s="17"/>
      <c r="PK266" s="17"/>
      <c r="PL266" s="17"/>
      <c r="PM266" s="17"/>
      <c r="PN266" s="17"/>
      <c r="PO266" s="17"/>
      <c r="PP266" s="17"/>
      <c r="PQ266" s="17"/>
      <c r="PR266" s="17"/>
      <c r="PS266" s="17"/>
      <c r="PT266" s="17"/>
      <c r="PU266" s="17"/>
      <c r="PV266" s="17"/>
      <c r="PW266" s="17"/>
      <c r="PX266" s="17"/>
      <c r="PY266" s="17"/>
      <c r="PZ266" s="17"/>
      <c r="QA266" s="17"/>
      <c r="QB266" s="17"/>
      <c r="QC266" s="17"/>
      <c r="QD266" s="17"/>
      <c r="QE266" s="17"/>
      <c r="QF266" s="17"/>
      <c r="QG266" s="17"/>
      <c r="QH266" s="17"/>
      <c r="QI266" s="17"/>
      <c r="QJ266" s="17"/>
      <c r="QK266" s="17"/>
      <c r="QL266" s="17"/>
      <c r="QM266" s="17"/>
      <c r="QN266" s="17"/>
      <c r="QO266" s="17"/>
      <c r="QP266" s="17"/>
      <c r="QQ266" s="17"/>
      <c r="QR266" s="17"/>
      <c r="QS266" s="17"/>
      <c r="QT266" s="17"/>
      <c r="QU266" s="17"/>
      <c r="QV266" s="17"/>
      <c r="QW266" s="17"/>
      <c r="QX266" s="17"/>
      <c r="QY266" s="17"/>
      <c r="QZ266" s="17"/>
      <c r="RA266" s="17"/>
      <c r="RB266" s="17"/>
      <c r="RC266" s="17"/>
      <c r="RD266" s="17"/>
      <c r="RE266" s="17"/>
      <c r="RF266" s="17"/>
      <c r="RG266" s="17"/>
      <c r="RH266" s="17"/>
      <c r="RI266" s="17"/>
      <c r="RJ266" s="17"/>
      <c r="RK266" s="17"/>
      <c r="RL266" s="17"/>
      <c r="RM266" s="17"/>
      <c r="RN266" s="17"/>
      <c r="RO266" s="17"/>
      <c r="RP266" s="17"/>
      <c r="RQ266" s="17"/>
      <c r="RR266" s="17"/>
      <c r="RS266" s="17"/>
      <c r="RT266" s="17"/>
      <c r="RU266" s="17"/>
      <c r="RV266" s="17"/>
      <c r="RW266" s="17"/>
      <c r="RX266" s="17"/>
      <c r="RY266" s="17"/>
      <c r="RZ266" s="17"/>
      <c r="SA266" s="17"/>
      <c r="SB266" s="17"/>
      <c r="SC266" s="17"/>
      <c r="SD266" s="17"/>
      <c r="SE266" s="17"/>
      <c r="SF266" s="17"/>
      <c r="SG266" s="17"/>
      <c r="SH266" s="17"/>
      <c r="SI266" s="17"/>
      <c r="SJ266" s="17"/>
      <c r="SK266" s="17"/>
      <c r="SL266" s="17"/>
      <c r="SM266" s="17"/>
      <c r="SN266" s="17"/>
      <c r="SO266" s="17"/>
      <c r="SP266" s="17"/>
      <c r="SQ266" s="17"/>
      <c r="SR266" s="17"/>
      <c r="SS266" s="17"/>
      <c r="ST266" s="17"/>
      <c r="SU266" s="17"/>
      <c r="SV266" s="17"/>
      <c r="SW266" s="17"/>
      <c r="SX266" s="17"/>
      <c r="SY266" s="17"/>
      <c r="SZ266" s="17"/>
      <c r="TA266" s="17"/>
      <c r="TB266" s="17"/>
      <c r="TC266" s="17"/>
      <c r="TD266" s="17"/>
      <c r="TE266" s="17"/>
      <c r="TF266" s="17"/>
      <c r="TG266" s="17"/>
      <c r="TH266" s="17"/>
      <c r="TI266" s="17"/>
      <c r="TJ266" s="17"/>
      <c r="TK266" s="17"/>
      <c r="TL266" s="17"/>
      <c r="TM266" s="17"/>
      <c r="TN266" s="17"/>
      <c r="TO266" s="17"/>
      <c r="TP266" s="17"/>
      <c r="TQ266" s="17"/>
      <c r="TR266" s="17"/>
      <c r="TS266" s="17"/>
      <c r="TT266" s="17"/>
      <c r="TU266" s="17"/>
      <c r="TV266" s="17"/>
      <c r="TW266" s="17"/>
      <c r="TX266" s="17"/>
      <c r="TY266" s="17"/>
      <c r="TZ266" s="17"/>
      <c r="UA266" s="17"/>
      <c r="UB266" s="17"/>
      <c r="UC266" s="17"/>
      <c r="UD266" s="17"/>
      <c r="UE266" s="17"/>
      <c r="UF266" s="17"/>
      <c r="UG266" s="17"/>
      <c r="UH266" s="17"/>
      <c r="UI266" s="17"/>
      <c r="UJ266" s="17"/>
      <c r="UK266" s="17"/>
      <c r="UL266" s="17"/>
      <c r="UM266" s="17"/>
      <c r="UN266" s="17"/>
      <c r="UO266" s="17"/>
      <c r="UP266" s="17"/>
      <c r="UQ266" s="17"/>
      <c r="UR266" s="17"/>
      <c r="US266" s="17"/>
      <c r="UT266" s="17"/>
      <c r="UU266" s="17"/>
      <c r="UV266" s="17"/>
      <c r="UW266" s="17"/>
      <c r="UX266" s="17"/>
      <c r="UY266" s="17"/>
      <c r="UZ266" s="17"/>
      <c r="VA266" s="17"/>
      <c r="VB266" s="17"/>
      <c r="VC266" s="17"/>
      <c r="VD266" s="17"/>
      <c r="VE266" s="17"/>
      <c r="VF266" s="17"/>
      <c r="VG266" s="17"/>
      <c r="VH266" s="17"/>
      <c r="VI266" s="17"/>
      <c r="VJ266" s="17"/>
      <c r="VK266" s="17"/>
      <c r="VL266" s="17"/>
      <c r="VM266" s="17"/>
      <c r="VN266" s="17"/>
      <c r="VO266" s="17"/>
      <c r="VP266" s="17"/>
      <c r="VQ266" s="17"/>
      <c r="VR266" s="17"/>
      <c r="VS266" s="17"/>
      <c r="VT266" s="17"/>
      <c r="VU266" s="17"/>
      <c r="VV266" s="17"/>
      <c r="VW266" s="17"/>
      <c r="VX266" s="17"/>
      <c r="VY266" s="17"/>
      <c r="VZ266" s="17"/>
      <c r="WA266" s="17"/>
      <c r="WB266" s="17"/>
      <c r="WC266" s="17"/>
      <c r="WD266" s="17"/>
      <c r="WE266" s="17"/>
      <c r="WF266" s="17"/>
      <c r="WG266" s="17"/>
      <c r="WH266" s="17"/>
      <c r="WI266" s="17"/>
      <c r="WJ266" s="17"/>
      <c r="WK266" s="17"/>
      <c r="WL266" s="17"/>
      <c r="WM266" s="17"/>
      <c r="WN266" s="17"/>
      <c r="WO266" s="17"/>
      <c r="WP266" s="17"/>
      <c r="WQ266" s="17"/>
      <c r="WR266" s="17"/>
      <c r="WS266" s="17"/>
      <c r="WT266" s="17"/>
      <c r="WU266" s="17"/>
      <c r="WV266" s="17"/>
      <c r="WW266" s="17"/>
      <c r="WX266" s="17"/>
      <c r="WY266" s="17"/>
      <c r="WZ266" s="17"/>
      <c r="XA266" s="17"/>
      <c r="XB266" s="17"/>
      <c r="XC266" s="17"/>
      <c r="XD266" s="17"/>
      <c r="XE266" s="17"/>
      <c r="XF266" s="17"/>
      <c r="XG266" s="17"/>
      <c r="XH266" s="17"/>
      <c r="XI266" s="17"/>
      <c r="XJ266" s="17"/>
      <c r="XK266" s="17"/>
      <c r="XL266" s="17"/>
      <c r="XM266" s="17"/>
      <c r="XN266" s="17"/>
      <c r="XO266" s="17"/>
      <c r="XP266" s="17"/>
      <c r="XQ266" s="17"/>
      <c r="XR266" s="17"/>
      <c r="XS266" s="17"/>
      <c r="XT266" s="17"/>
      <c r="XU266" s="17"/>
      <c r="XV266" s="17"/>
      <c r="XW266" s="17"/>
      <c r="XX266" s="17"/>
      <c r="XY266" s="17"/>
      <c r="XZ266" s="17"/>
      <c r="YA266" s="17"/>
      <c r="YB266" s="17"/>
      <c r="YC266" s="17"/>
      <c r="YD266" s="17"/>
      <c r="YE266" s="17"/>
      <c r="YF266" s="17"/>
      <c r="YG266" s="17"/>
      <c r="YH266" s="17"/>
      <c r="YI266" s="17"/>
      <c r="YJ266" s="17"/>
      <c r="YK266" s="17"/>
      <c r="YL266" s="17"/>
      <c r="YM266" s="17"/>
      <c r="YN266" s="17"/>
      <c r="YO266" s="17"/>
      <c r="YP266" s="17"/>
      <c r="YQ266" s="17"/>
      <c r="YR266" s="17"/>
      <c r="YS266" s="17"/>
      <c r="YT266" s="17"/>
      <c r="YU266" s="17"/>
      <c r="YV266" s="17"/>
      <c r="YW266" s="17"/>
      <c r="YX266" s="17"/>
      <c r="YY266" s="17"/>
      <c r="YZ266" s="17"/>
      <c r="ZA266" s="17"/>
      <c r="ZB266" s="17"/>
      <c r="ZC266" s="17"/>
      <c r="ZD266" s="17"/>
      <c r="ZE266" s="17"/>
      <c r="ZF266" s="17"/>
      <c r="ZG266" s="17"/>
      <c r="ZH266" s="17"/>
      <c r="ZI266" s="17"/>
      <c r="ZJ266" s="17"/>
      <c r="ZK266" s="17"/>
      <c r="ZL266" s="17"/>
      <c r="ZM266" s="17"/>
      <c r="ZN266" s="16">
        <v>33.0</v>
      </c>
      <c r="ZO266" s="17"/>
      <c r="ZP266" s="17"/>
      <c r="ZQ266" s="17"/>
      <c r="ZR266" s="17"/>
      <c r="ZS266" s="17"/>
      <c r="ZT266" s="17"/>
      <c r="ZU266" s="17"/>
      <c r="ZV266" s="17"/>
      <c r="ZW266" s="17"/>
      <c r="ZX266" s="17"/>
      <c r="ZY266" s="17"/>
      <c r="ZZ266" s="17"/>
      <c r="AAA266" s="17"/>
      <c r="AAB266" s="17"/>
      <c r="AAC266" s="17"/>
      <c r="AAD266" s="17"/>
      <c r="AAE266" s="17"/>
      <c r="AAF266" s="17"/>
      <c r="AAG266" s="17"/>
      <c r="AAH266" s="17"/>
      <c r="AAI266" s="17"/>
      <c r="AAJ266" s="17"/>
      <c r="AAK266" s="17"/>
      <c r="AAL266" s="17"/>
      <c r="AAM266" s="17"/>
      <c r="AAN266" s="17"/>
      <c r="AAO266" s="17"/>
      <c r="AAP266" s="17"/>
      <c r="AAQ266" s="17"/>
      <c r="AAR266" s="17"/>
      <c r="AAS266" s="17"/>
      <c r="AAT266" s="17"/>
      <c r="AAU266" s="17"/>
      <c r="AAV266" s="17"/>
      <c r="AAW266" s="17"/>
      <c r="AAX266" s="17"/>
      <c r="AAY266" s="17"/>
      <c r="AAZ266" s="17"/>
      <c r="ABA266" s="17"/>
      <c r="ABB266" s="17"/>
      <c r="ABC266" s="17"/>
      <c r="ABD266" s="17"/>
      <c r="ABE266" s="17"/>
      <c r="ABF266" s="17"/>
      <c r="ABG266" s="17"/>
      <c r="ABH266" s="17"/>
      <c r="ABI266" s="17"/>
      <c r="ABJ266" s="17"/>
      <c r="ABK266" s="17"/>
      <c r="ABL266" s="17"/>
      <c r="ABM266" s="17"/>
      <c r="ABN266" s="17"/>
      <c r="ABO266" s="17"/>
      <c r="ABP266" s="17"/>
      <c r="ABQ266" s="17"/>
      <c r="ABR266" s="17"/>
      <c r="ABS266" s="17"/>
      <c r="ABT266" s="17"/>
      <c r="ABU266" s="17"/>
      <c r="ABV266" s="17"/>
      <c r="ABW266" s="17"/>
      <c r="ABX266" s="17"/>
      <c r="ABY266" s="17"/>
      <c r="ABZ266" s="17"/>
      <c r="ACA266" s="17"/>
      <c r="ACB266" s="17"/>
      <c r="ACC266" s="17"/>
      <c r="ACD266" s="17"/>
      <c r="ACE266" s="17"/>
      <c r="ACF266" s="17"/>
      <c r="ACG266" s="17"/>
      <c r="ACH266" s="17"/>
      <c r="ACI266" s="17"/>
      <c r="ACJ266" s="17"/>
      <c r="ACK266" s="17"/>
      <c r="ACL266" s="17"/>
      <c r="ACM266" s="17"/>
      <c r="ACN266" s="17"/>
      <c r="ACO266" s="17"/>
      <c r="ACP266" s="17"/>
      <c r="ACQ266" s="17"/>
      <c r="ACR266" s="17"/>
      <c r="ACS266" s="17"/>
      <c r="ACT266" s="17"/>
      <c r="ACU266" s="17"/>
      <c r="ACV266" s="17"/>
      <c r="ACW266" s="17"/>
      <c r="ACX266" s="17"/>
      <c r="ACY266" s="17"/>
      <c r="ACZ266" s="17"/>
      <c r="ADA266" s="17"/>
      <c r="ADB266" s="17"/>
      <c r="ADC266" s="17"/>
      <c r="ADD266" s="17"/>
      <c r="ADE266" s="17"/>
      <c r="ADF266" s="17"/>
      <c r="ADG266" s="17"/>
      <c r="ADH266" s="17"/>
      <c r="ADI266" s="14" t="s">
        <v>4703</v>
      </c>
      <c r="ADJ266" s="14" t="s">
        <v>4680</v>
      </c>
      <c r="ADK266" s="14" t="s">
        <v>4681</v>
      </c>
      <c r="ADL266" s="16">
        <v>0.0</v>
      </c>
      <c r="ADM266" s="14" t="s">
        <v>4673</v>
      </c>
      <c r="ADO266" s="17"/>
      <c r="ADP266" s="17"/>
      <c r="ADQ266" s="17"/>
      <c r="ADR266" s="17"/>
      <c r="ADS266" s="17"/>
      <c r="ADT266" s="17"/>
      <c r="ADU266" s="17"/>
      <c r="ADV266" s="17"/>
      <c r="ADW266" s="17"/>
      <c r="ADX266" s="17"/>
      <c r="ADY266" s="17"/>
      <c r="ADZ266" s="17"/>
      <c r="AEA266" s="17"/>
      <c r="AEB266" s="17"/>
      <c r="AEC266" s="17"/>
      <c r="AED266" s="17"/>
      <c r="AEE266" s="17"/>
      <c r="AEF266" s="17"/>
      <c r="AEG266" s="17"/>
      <c r="AEH266" s="17"/>
      <c r="AEI266" s="17"/>
      <c r="AEJ266" s="17"/>
      <c r="AEK266" s="17"/>
      <c r="AEL266" s="17"/>
      <c r="AEM266" s="17"/>
      <c r="AEN266" s="17"/>
      <c r="AEO266" s="17"/>
      <c r="AEP266" s="17"/>
      <c r="AEQ266" s="17"/>
      <c r="AER266" s="17"/>
      <c r="AES266" s="17"/>
      <c r="AET266" s="17"/>
      <c r="AEU266" s="17"/>
      <c r="AEV266" s="17"/>
      <c r="AEW266" s="17"/>
      <c r="AEX266" s="17"/>
      <c r="AEY266" s="17"/>
      <c r="AEZ266" s="17"/>
      <c r="AFA266" s="17"/>
      <c r="AFB266" s="17"/>
      <c r="AFC266" s="17"/>
      <c r="AFD266" s="17"/>
      <c r="AFE266" s="17"/>
      <c r="AFF266" s="17"/>
      <c r="AFG266" s="17"/>
      <c r="AFH266" s="17"/>
      <c r="AFI266" s="17"/>
      <c r="AFJ266" s="17"/>
      <c r="AFK266" s="17"/>
      <c r="AFL266" s="17"/>
      <c r="AFM266" s="17"/>
      <c r="AFN266" s="17"/>
      <c r="AFO266" s="17"/>
      <c r="AFP266" s="17"/>
      <c r="AFQ266" s="17"/>
      <c r="AFR266" s="17"/>
      <c r="AFS266" s="17"/>
      <c r="AFT266" s="17"/>
      <c r="AFU266" s="17"/>
      <c r="AFV266" s="17"/>
      <c r="AFW266" s="17"/>
      <c r="AFX266" s="17"/>
      <c r="AFY266" s="17"/>
      <c r="AFZ266" s="17"/>
      <c r="AGA266" s="17"/>
      <c r="AGB266" s="17"/>
      <c r="AGC266" s="17"/>
      <c r="AGD266" s="17"/>
      <c r="AGE266" s="17"/>
      <c r="AGF266" s="17"/>
      <c r="AGG266" s="17"/>
      <c r="AGH266" s="17"/>
      <c r="AGI266" s="17"/>
      <c r="AGJ266" s="17"/>
      <c r="AGK266" s="17"/>
      <c r="AGL266" s="17"/>
      <c r="AGM266" s="17"/>
      <c r="AGN266" s="17"/>
      <c r="AGO266" s="17"/>
      <c r="AGP266" s="17"/>
      <c r="AGQ266" s="17"/>
      <c r="AGR266" s="17"/>
      <c r="AGS266" s="17"/>
      <c r="AGT266" s="17"/>
      <c r="AGU266" s="17"/>
      <c r="AGV266" s="17"/>
      <c r="AGW266" s="17"/>
      <c r="AGX266" s="17"/>
      <c r="AGY266" s="17"/>
      <c r="AGZ266" s="17"/>
      <c r="AHA266" s="17"/>
      <c r="AHB266" s="17"/>
      <c r="AHC266" s="17"/>
      <c r="AHD266" s="17"/>
      <c r="AHE266" s="17"/>
      <c r="AHF266" s="17"/>
      <c r="AHG266" s="17"/>
      <c r="AHH266" s="17"/>
      <c r="AHI266" s="17"/>
      <c r="AHJ266" s="17"/>
      <c r="AHK266" s="17"/>
      <c r="AHL266" s="17"/>
      <c r="AHM266" s="17"/>
      <c r="AHN266" s="17"/>
      <c r="AHO266" s="17"/>
      <c r="AHP266" s="17"/>
      <c r="AHQ266" s="17"/>
      <c r="AHR266" s="17"/>
      <c r="AHS266" s="17"/>
      <c r="AHT266" s="17"/>
      <c r="AHU266" s="17"/>
      <c r="AHV266" s="17"/>
      <c r="AHW266" s="17"/>
      <c r="AHX266" s="17"/>
      <c r="AHY266" s="17"/>
      <c r="AHZ266" s="17"/>
      <c r="AIA266" s="17"/>
      <c r="AIB266" s="17"/>
      <c r="AIC266" s="17"/>
      <c r="AID266" s="17"/>
      <c r="AIE266" s="17"/>
      <c r="AIF266" s="17"/>
      <c r="AIG266" s="17"/>
      <c r="AIH266" s="17"/>
      <c r="AII266" s="17"/>
      <c r="AIJ266" s="17"/>
      <c r="AIK266" s="17"/>
      <c r="AIL266" s="17"/>
      <c r="AIM266" s="17"/>
      <c r="AIN266" s="17"/>
      <c r="AIO266" s="17"/>
      <c r="AIP266" s="17"/>
      <c r="AIQ266" s="17"/>
      <c r="AIR266" s="17"/>
      <c r="AIS266" s="17"/>
      <c r="AIT266" s="17"/>
      <c r="AIU266" s="17"/>
      <c r="AIV266" s="17"/>
      <c r="AIW266" s="17"/>
      <c r="AIX266" s="17"/>
      <c r="AIY266" s="17"/>
      <c r="AIZ266" s="17"/>
      <c r="AJA266" s="17"/>
      <c r="AJB266" s="17"/>
      <c r="AJC266" s="17"/>
      <c r="AJD266" s="17"/>
      <c r="AJE266" s="17"/>
      <c r="AJF266" s="17"/>
      <c r="AJG266" s="17"/>
      <c r="AJH266" s="17"/>
      <c r="AJI266" s="17"/>
      <c r="AJJ266" s="17"/>
      <c r="AJK266" s="17"/>
      <c r="AJL266" s="17"/>
      <c r="AJM266" s="17"/>
      <c r="AJN266" s="17"/>
      <c r="AJO266" s="17"/>
      <c r="AJP266" s="17"/>
      <c r="AJQ266" s="17"/>
      <c r="AJR266" s="17"/>
      <c r="AJS266" s="17"/>
      <c r="AJT266" s="17"/>
      <c r="AJU266" s="17"/>
      <c r="AJV266" s="17"/>
      <c r="AJW266" s="17"/>
      <c r="AJX266" s="17"/>
      <c r="AJY266" s="17"/>
      <c r="AJZ266" s="17"/>
      <c r="AKA266" s="17"/>
      <c r="AKB266" s="17"/>
      <c r="AKC266" s="17"/>
      <c r="AKD266" s="17"/>
      <c r="AKE266" s="17"/>
      <c r="AKF266" s="17"/>
      <c r="AKG266" s="17"/>
      <c r="AKH266" s="17"/>
      <c r="AKI266" s="17"/>
      <c r="AKJ266" s="17"/>
      <c r="AKK266" s="17"/>
      <c r="AKL266" s="17"/>
      <c r="AKM266" s="17"/>
      <c r="AKN266" s="17"/>
      <c r="AKO266" s="17"/>
      <c r="AKP266" s="17"/>
      <c r="AKQ266" s="17"/>
      <c r="AKR266" s="17"/>
      <c r="AKS266" s="17"/>
      <c r="AKT266" s="17"/>
      <c r="AKU266" s="17"/>
      <c r="AKV266" s="17"/>
      <c r="AKW266" s="17"/>
      <c r="AKX266" s="17"/>
      <c r="AKY266" s="17"/>
      <c r="AKZ266" s="17"/>
      <c r="ALA266" s="17"/>
      <c r="ALB266" s="17"/>
      <c r="ALC266" s="17"/>
      <c r="ALD266" s="17"/>
      <c r="ALE266" s="17"/>
      <c r="ALF266" s="17"/>
      <c r="ALG266" s="17"/>
      <c r="ALH266" s="17"/>
      <c r="ALI266" s="17"/>
      <c r="ALJ266" s="17"/>
      <c r="ALK266" s="17"/>
      <c r="ALL266" s="17"/>
      <c r="ALM266" s="17"/>
      <c r="ALN266" s="17"/>
      <c r="ALO266" s="17"/>
      <c r="ALP266" s="17"/>
      <c r="ALQ266" s="17"/>
      <c r="ALR266" s="17"/>
      <c r="ALS266" s="17"/>
      <c r="ALT266" s="17"/>
      <c r="ALU266" s="17"/>
      <c r="ALV266" s="17"/>
      <c r="ALW266" s="17"/>
      <c r="ALX266" s="17"/>
      <c r="ALY266" s="17"/>
      <c r="ALZ266" s="17"/>
      <c r="AMA266" s="17"/>
      <c r="AMB266" s="17"/>
      <c r="AMC266" s="17"/>
      <c r="AMD266" s="17"/>
      <c r="AME266" s="17"/>
      <c r="AMF266" s="17"/>
      <c r="AMG266" s="17"/>
      <c r="AMH266" s="17"/>
      <c r="AMI266" s="17"/>
      <c r="AMJ266" s="17"/>
      <c r="AMK266" s="17"/>
      <c r="AML266" s="17"/>
      <c r="AMM266" s="17"/>
      <c r="AMN266" s="17"/>
      <c r="AMO266" s="17"/>
      <c r="AMP266" s="17"/>
      <c r="AMQ266" s="17"/>
      <c r="AMR266" s="17"/>
      <c r="AMS266" s="17"/>
      <c r="AMT266" s="17"/>
      <c r="AMU266" s="17"/>
      <c r="AMV266" s="17"/>
      <c r="AMW266" s="17"/>
      <c r="AMX266" s="17"/>
      <c r="AMY266" s="17"/>
      <c r="AMZ266" s="17"/>
      <c r="ANA266" s="17"/>
      <c r="ANB266" s="17"/>
      <c r="ANC266" s="17"/>
      <c r="AND266" s="17"/>
      <c r="ANE266" s="17"/>
      <c r="ANF266" s="17"/>
      <c r="ANG266" s="17"/>
      <c r="ANH266" s="17"/>
      <c r="ANI266" s="17"/>
      <c r="ANJ266" s="17"/>
      <c r="ANK266" s="17"/>
      <c r="ANL266" s="17"/>
      <c r="ANM266" s="17"/>
      <c r="ANN266" s="17"/>
      <c r="ANO266" s="17"/>
      <c r="ANP266" s="17"/>
      <c r="ANQ266" s="17"/>
      <c r="ANR266" s="17"/>
      <c r="ANS266" s="17"/>
      <c r="ANT266" s="17"/>
      <c r="ANU266" s="17"/>
      <c r="ANV266" s="17"/>
      <c r="ANW266" s="17"/>
      <c r="ANX266" s="17"/>
      <c r="ANY266" s="17"/>
      <c r="ANZ266" s="17"/>
      <c r="AOA266" s="17"/>
      <c r="AOB266" s="17"/>
      <c r="AOC266" s="17"/>
      <c r="AOD266" s="17"/>
      <c r="AOE266" s="17"/>
      <c r="AOF266" s="17"/>
      <c r="AOG266" s="17"/>
      <c r="AOH266" s="17"/>
      <c r="AOI266" s="17"/>
      <c r="AOJ266" s="17"/>
      <c r="AOK266" s="17"/>
      <c r="AOL266" s="17"/>
      <c r="AOM266" s="17"/>
      <c r="AON266" s="17"/>
      <c r="AOO266" s="17"/>
      <c r="AOP266" s="17"/>
      <c r="AOQ266" s="17"/>
      <c r="AOR266" s="17"/>
      <c r="AOS266" s="17"/>
      <c r="AOT266" s="17"/>
      <c r="AOU266" s="17"/>
      <c r="AOV266" s="17"/>
      <c r="AOW266" s="17"/>
      <c r="AOX266" s="17"/>
      <c r="AOY266" s="17"/>
      <c r="AOZ266" s="17"/>
      <c r="APA266" s="17"/>
      <c r="APB266" s="17"/>
      <c r="APC266" s="17"/>
      <c r="APD266" s="17"/>
      <c r="APE266" s="17"/>
      <c r="APF266" s="17"/>
      <c r="APG266" s="17"/>
      <c r="APH266" s="17"/>
      <c r="API266" s="17"/>
      <c r="APJ266" s="17"/>
      <c r="APK266" s="17"/>
      <c r="APL266" s="17"/>
      <c r="APM266" s="17"/>
      <c r="APN266" s="17"/>
      <c r="APO266" s="17"/>
      <c r="APP266" s="17"/>
      <c r="APQ266" s="17"/>
      <c r="APR266" s="17"/>
      <c r="APS266" s="17"/>
      <c r="APT266" s="17"/>
      <c r="APU266" s="17"/>
      <c r="APV266" s="17"/>
      <c r="APW266" s="17"/>
      <c r="APX266" s="17"/>
      <c r="APY266" s="17"/>
      <c r="APZ266" s="17"/>
      <c r="AQA266" s="17"/>
      <c r="AQB266" s="17"/>
      <c r="AQC266" s="17"/>
      <c r="AQD266" s="17"/>
      <c r="AQE266" s="17"/>
      <c r="AQF266" s="17"/>
      <c r="AQG266" s="17"/>
      <c r="AQH266" s="17"/>
      <c r="AQI266" s="17"/>
      <c r="AQJ266" s="17"/>
      <c r="AQK266" s="17"/>
      <c r="AQL266" s="17"/>
      <c r="AQM266" s="17"/>
      <c r="AQN266" s="17"/>
      <c r="AQO266" s="17"/>
      <c r="AQP266" s="17"/>
      <c r="AQQ266" s="17"/>
      <c r="AQR266" s="17"/>
      <c r="AQS266" s="17"/>
      <c r="AQT266" s="17"/>
      <c r="AQU266" s="17"/>
      <c r="AQV266" s="17"/>
      <c r="AQW266" s="17"/>
      <c r="AQX266" s="17"/>
      <c r="AQY266" s="17"/>
      <c r="AQZ266" s="17"/>
      <c r="ARA266" s="17"/>
      <c r="ARB266" s="17"/>
      <c r="ARC266" s="17"/>
      <c r="ARD266" s="17"/>
      <c r="ARE266" s="17"/>
      <c r="ARF266" s="17"/>
      <c r="ARG266" s="17"/>
      <c r="ARH266" s="17"/>
      <c r="ARI266" s="17"/>
      <c r="ARJ266" s="17"/>
      <c r="ARK266" s="17"/>
      <c r="ARL266" s="17"/>
      <c r="ARM266" s="17"/>
      <c r="ARN266" s="17"/>
      <c r="ARO266" s="17"/>
      <c r="ARP266" s="17"/>
      <c r="ARQ266" s="17"/>
      <c r="ARR266" s="17"/>
      <c r="ARS266" s="17"/>
      <c r="ART266" s="17"/>
      <c r="ARU266" s="17"/>
      <c r="ARV266" s="17"/>
      <c r="ARW266" s="17"/>
      <c r="ARX266" s="17"/>
      <c r="ARY266" s="17"/>
      <c r="ARZ266" s="17"/>
      <c r="ASA266" s="17"/>
      <c r="ASB266" s="17"/>
      <c r="ASC266" s="17"/>
      <c r="ASD266" s="17"/>
      <c r="ASE266" s="17"/>
      <c r="ASF266" s="17"/>
      <c r="ASG266" s="17"/>
      <c r="ASH266" s="17"/>
      <c r="ASI266" s="17"/>
      <c r="ASJ266" s="17"/>
      <c r="ASK266" s="17"/>
      <c r="ASL266" s="17"/>
      <c r="ASM266" s="17"/>
      <c r="ASN266" s="17"/>
      <c r="ASO266" s="17"/>
      <c r="ASP266" s="17"/>
      <c r="ASQ266" s="17"/>
      <c r="ASR266" s="17"/>
      <c r="ASS266" s="17"/>
      <c r="AST266" s="17"/>
      <c r="ASU266" s="17"/>
      <c r="ASV266" s="17"/>
      <c r="ASW266" s="17"/>
      <c r="ASX266" s="17"/>
      <c r="ASY266" s="17"/>
      <c r="ASZ266" s="17"/>
      <c r="ATA266" s="17"/>
      <c r="ATB266" s="17"/>
      <c r="ATC266" s="17"/>
      <c r="ATD266" s="17"/>
      <c r="ATE266" s="17"/>
      <c r="ATF266" s="17"/>
      <c r="ATG266" s="17"/>
      <c r="ATH266" s="17"/>
      <c r="ATI266" s="17"/>
      <c r="ATJ266" s="17"/>
      <c r="ATK266" s="17"/>
      <c r="ATL266" s="17"/>
      <c r="ATM266" s="17"/>
      <c r="ATN266" s="17"/>
      <c r="ATO266" s="17"/>
      <c r="ATP266" s="17"/>
      <c r="ATQ266" s="17"/>
      <c r="ATR266" s="17"/>
      <c r="ATS266" s="17"/>
      <c r="ATT266" s="17"/>
      <c r="ATU266" s="17"/>
      <c r="ATV266" s="17"/>
      <c r="ATW266" s="17"/>
      <c r="ATX266" s="17"/>
      <c r="ATY266" s="17"/>
      <c r="ATZ266" s="17"/>
      <c r="AUA266" s="17"/>
      <c r="AUB266" s="17"/>
      <c r="AUC266" s="17"/>
      <c r="AUD266" s="17"/>
      <c r="AUE266" s="17"/>
      <c r="AUF266" s="17"/>
      <c r="AUG266" s="17"/>
      <c r="AUH266" s="17"/>
      <c r="AUI266" s="17"/>
      <c r="AUJ266" s="17"/>
      <c r="AUK266" s="17"/>
      <c r="AUL266" s="17"/>
      <c r="AUM266" s="17"/>
      <c r="AUN266" s="17"/>
      <c r="AUO266" s="17"/>
      <c r="AUP266" s="17"/>
      <c r="AUQ266" s="17"/>
      <c r="AUR266" s="17"/>
      <c r="AUS266" s="17"/>
      <c r="AUT266" s="17"/>
      <c r="AUU266" s="17"/>
      <c r="AUV266" s="17"/>
      <c r="AUW266" s="17"/>
      <c r="AUX266" s="17"/>
      <c r="AUY266" s="17"/>
      <c r="AUZ266" s="17"/>
      <c r="AVA266" s="17"/>
      <c r="AVB266" s="17"/>
      <c r="AVC266" s="17"/>
      <c r="AVD266" s="17"/>
      <c r="AVE266" s="17"/>
      <c r="AVF266" s="17"/>
      <c r="AVG266" s="17"/>
      <c r="AVH266" s="17"/>
      <c r="AVI266" s="17"/>
      <c r="AVJ266" s="17"/>
      <c r="AVK266" s="17"/>
      <c r="AVL266" s="17"/>
      <c r="AVM266" s="17"/>
      <c r="AVN266" s="17"/>
      <c r="AVO266" s="17"/>
      <c r="AVP266" s="17"/>
      <c r="AVQ266" s="17"/>
      <c r="AVR266" s="17"/>
      <c r="AVS266" s="17"/>
      <c r="AVT266" s="17"/>
      <c r="AVU266" s="17"/>
      <c r="AVV266" s="17"/>
      <c r="AVW266" s="17"/>
      <c r="AVX266" s="17"/>
      <c r="AVY266" s="17"/>
      <c r="AVZ266" s="17"/>
      <c r="AWA266" s="17"/>
      <c r="AWB266" s="17"/>
      <c r="AWC266" s="17"/>
      <c r="AWD266" s="17"/>
      <c r="AWE266" s="17"/>
      <c r="AWF266" s="17"/>
      <c r="AWG266" s="17"/>
      <c r="AWH266" s="17"/>
      <c r="AWI266" s="17"/>
      <c r="AWJ266" s="17"/>
      <c r="AWK266" s="17"/>
      <c r="AWL266" s="17"/>
      <c r="AWM266" s="17"/>
      <c r="AWN266" s="17"/>
      <c r="AWO266" s="17"/>
      <c r="AWP266" s="17"/>
      <c r="AWQ266" s="17"/>
      <c r="AWR266" s="17"/>
      <c r="AWS266" s="17"/>
      <c r="AWT266" s="17"/>
      <c r="AWU266" s="17"/>
      <c r="AWV266" s="17"/>
      <c r="AWW266" s="17"/>
      <c r="AWX266" s="17"/>
      <c r="AWY266" s="17"/>
      <c r="AWZ266" s="17"/>
      <c r="AXA266" s="17"/>
      <c r="AXB266" s="17"/>
      <c r="AXC266" s="17"/>
      <c r="AXD266" s="17"/>
      <c r="AXE266" s="17"/>
      <c r="AXF266" s="17"/>
      <c r="AXG266" s="17"/>
      <c r="AXH266" s="17"/>
      <c r="AXI266" s="17"/>
      <c r="AXJ266" s="17"/>
      <c r="AXK266" s="17"/>
      <c r="AXL266" s="17"/>
      <c r="AXM266" s="17"/>
      <c r="AXN266" s="17"/>
      <c r="AXO266" s="17"/>
      <c r="AXP266" s="17"/>
      <c r="AXQ266" s="17"/>
      <c r="AXR266" s="17"/>
      <c r="AXS266" s="17"/>
      <c r="AXT266" s="17"/>
      <c r="AXU266" s="17"/>
      <c r="AXV266" s="17"/>
      <c r="AXW266" s="17"/>
      <c r="AXX266" s="17"/>
      <c r="AXY266" s="17"/>
      <c r="AXZ266" s="17"/>
      <c r="AYA266" s="17"/>
      <c r="AYB266" s="17"/>
      <c r="AYC266" s="17"/>
      <c r="AYD266" s="17"/>
      <c r="AYE266" s="17"/>
      <c r="AYF266" s="17"/>
      <c r="AYG266" s="17"/>
      <c r="AYH266" s="17"/>
      <c r="AYI266" s="17"/>
      <c r="AYJ266" s="17"/>
      <c r="AYK266" s="17"/>
      <c r="AYL266" s="17"/>
      <c r="AYM266" s="17"/>
      <c r="AYN266" s="17"/>
      <c r="AYO266" s="17"/>
      <c r="AYP266" s="17"/>
      <c r="AYQ266" s="17"/>
      <c r="AYR266" s="17"/>
      <c r="AYS266" s="17"/>
      <c r="AYT266" s="17"/>
      <c r="AYU266" s="17"/>
      <c r="AYV266" s="17"/>
      <c r="AYW266" s="17"/>
      <c r="AYX266" s="17"/>
      <c r="AYY266" s="17"/>
      <c r="AYZ266" s="17"/>
      <c r="AZA266" s="17"/>
      <c r="AZB266" s="17"/>
      <c r="AZC266" s="17"/>
      <c r="AZD266" s="17"/>
      <c r="AZE266" s="17"/>
      <c r="AZF266" s="17"/>
      <c r="AZG266" s="17"/>
      <c r="AZH266" s="17"/>
      <c r="AZI266" s="17"/>
      <c r="AZJ266" s="17"/>
      <c r="AZK266" s="17"/>
      <c r="AZL266" s="17"/>
      <c r="AZM266" s="17"/>
      <c r="AZN266" s="17"/>
      <c r="AZO266" s="17"/>
      <c r="AZP266" s="17"/>
      <c r="AZQ266" s="17"/>
      <c r="AZR266" s="17"/>
      <c r="AZS266" s="17"/>
      <c r="AZT266" s="17"/>
      <c r="AZU266" s="17"/>
      <c r="AZV266" s="17"/>
      <c r="AZW266" s="17"/>
      <c r="AZX266" s="17"/>
      <c r="AZY266" s="17"/>
      <c r="AZZ266" s="17"/>
      <c r="BAA266" s="17"/>
      <c r="BAB266" s="17"/>
      <c r="BAC266" s="17"/>
      <c r="BAD266" s="17"/>
      <c r="BAE266" s="17"/>
      <c r="BAF266" s="17"/>
      <c r="BAG266" s="17"/>
      <c r="BAH266" s="17"/>
      <c r="BAI266" s="17"/>
      <c r="BAJ266" s="17"/>
      <c r="BAK266" s="17"/>
      <c r="BAL266" s="17"/>
      <c r="BAM266" s="17"/>
      <c r="BAN266" s="17"/>
      <c r="BAO266" s="17"/>
      <c r="BAP266" s="17"/>
      <c r="BAQ266" s="17"/>
      <c r="BAR266" s="17"/>
      <c r="BAS266" s="17"/>
      <c r="BAT266" s="17"/>
      <c r="BAU266" s="17"/>
      <c r="BAV266" s="17"/>
      <c r="BAW266" s="17"/>
      <c r="BAX266" s="17"/>
      <c r="BAY266" s="17"/>
      <c r="BAZ266" s="17"/>
      <c r="BBA266" s="17"/>
      <c r="BBB266" s="17"/>
      <c r="BBC266" s="17"/>
      <c r="BBD266" s="17"/>
      <c r="BBE266" s="17"/>
      <c r="BBF266" s="17"/>
      <c r="BBG266" s="17"/>
      <c r="BBH266" s="17"/>
      <c r="BBI266" s="17"/>
      <c r="BBJ266" s="17"/>
      <c r="BBK266" s="17"/>
      <c r="BBL266" s="17"/>
      <c r="BBM266" s="17"/>
      <c r="BBN266" s="17"/>
      <c r="BBO266" s="17"/>
      <c r="BBP266" s="17"/>
      <c r="BBQ266" s="17"/>
      <c r="BBR266" s="17"/>
      <c r="BBS266" s="17"/>
      <c r="BBT266" s="17"/>
      <c r="BBU266" s="17"/>
      <c r="BBV266" s="17"/>
      <c r="BBW266" s="17"/>
      <c r="BBX266" s="17"/>
      <c r="BBY266" s="17"/>
      <c r="BBZ266" s="17"/>
      <c r="BCA266" s="17"/>
      <c r="BCB266" s="17"/>
      <c r="BCC266" s="17"/>
      <c r="BCD266" s="17"/>
      <c r="BCE266" s="17"/>
      <c r="BCF266" s="17"/>
      <c r="BCG266" s="17"/>
      <c r="BCH266" s="17"/>
      <c r="BCI266" s="17"/>
      <c r="BCJ266" s="17"/>
      <c r="BCK266" s="17"/>
      <c r="BCL266" s="17"/>
      <c r="BCM266" s="17"/>
      <c r="BCN266" s="17"/>
      <c r="BCO266" s="17"/>
      <c r="BCP266" s="17"/>
      <c r="BCQ266" s="17"/>
      <c r="BCR266" s="17"/>
      <c r="BCS266" s="17"/>
      <c r="BCT266" s="17"/>
      <c r="BCU266" s="17"/>
      <c r="BCV266" s="17"/>
      <c r="BCW266" s="17"/>
      <c r="BCX266" s="17"/>
      <c r="BCY266" s="17"/>
      <c r="BCZ266" s="17"/>
      <c r="BDA266" s="17"/>
      <c r="BDB266" s="17"/>
      <c r="BDC266" s="17"/>
      <c r="BDD266" s="17"/>
      <c r="BDE266" s="17"/>
      <c r="BDF266" s="17"/>
      <c r="BDG266" s="17"/>
      <c r="BDH266" s="17"/>
      <c r="BDI266" s="17"/>
      <c r="BDJ266" s="17"/>
      <c r="BDK266" s="17"/>
      <c r="BDL266" s="17"/>
      <c r="BDM266" s="17"/>
      <c r="BDN266" s="17"/>
      <c r="BDO266" s="17"/>
      <c r="BDP266" s="17"/>
      <c r="BDQ266" s="17"/>
      <c r="BDR266" s="17"/>
      <c r="BDS266" s="17"/>
      <c r="BDT266" s="17"/>
      <c r="BDU266" s="17"/>
      <c r="BDV266" s="17"/>
      <c r="BDW266" s="17"/>
      <c r="BDX266" s="17"/>
      <c r="BDY266" s="17"/>
      <c r="BDZ266" s="17"/>
      <c r="BEA266" s="17"/>
      <c r="BEB266" s="17"/>
      <c r="BEC266" s="17"/>
      <c r="BED266" s="17"/>
      <c r="BEE266" s="17"/>
      <c r="BEF266" s="17"/>
      <c r="BEG266" s="17"/>
      <c r="BEH266" s="17"/>
      <c r="BEI266" s="17"/>
      <c r="BEJ266" s="17"/>
      <c r="BEK266" s="17"/>
      <c r="BEL266" s="17"/>
      <c r="BEM266" s="17"/>
      <c r="BEN266" s="17"/>
      <c r="BEO266" s="17"/>
      <c r="BEP266" s="17"/>
      <c r="BEQ266" s="17"/>
      <c r="BER266" s="17"/>
      <c r="BES266" s="17"/>
      <c r="BET266" s="17"/>
      <c r="BEU266" s="17"/>
      <c r="BEV266" s="17"/>
      <c r="BEW266" s="17"/>
      <c r="BEX266" s="17"/>
      <c r="BEY266" s="17"/>
      <c r="BEZ266" s="17"/>
      <c r="BFA266" s="17"/>
      <c r="BFB266" s="17"/>
      <c r="BFC266" s="17"/>
      <c r="BFD266" s="17"/>
      <c r="BFE266" s="17"/>
      <c r="BFF266" s="17"/>
      <c r="BFG266" s="17"/>
      <c r="BFH266" s="17"/>
      <c r="BFI266" s="17"/>
      <c r="BFJ266" s="17"/>
      <c r="BFK266" s="17"/>
      <c r="BFL266" s="17"/>
      <c r="BFM266" s="17"/>
      <c r="BFN266" s="17"/>
      <c r="BFO266" s="17"/>
      <c r="BFP266" s="17"/>
      <c r="BFQ266" s="17"/>
      <c r="BFR266" s="17"/>
      <c r="BFS266" s="17"/>
      <c r="BFT266" s="17"/>
      <c r="BFU266" s="17"/>
      <c r="BFV266" s="17"/>
      <c r="BFW266" s="17"/>
      <c r="BFX266" s="17"/>
      <c r="BFY266" s="17"/>
      <c r="BFZ266" s="17"/>
      <c r="BGA266" s="17"/>
      <c r="BGB266" s="17"/>
      <c r="BGC266" s="17"/>
      <c r="BGD266" s="17"/>
      <c r="BGE266" s="17"/>
      <c r="BGF266" s="17"/>
      <c r="BGG266" s="17"/>
      <c r="BGH266" s="17"/>
      <c r="BGI266" s="17"/>
      <c r="BGJ266" s="17"/>
      <c r="BGK266" s="17"/>
      <c r="BGL266" s="17"/>
      <c r="BGM266" s="17"/>
      <c r="BGN266" s="17"/>
      <c r="BGO266" s="17"/>
      <c r="BGP266" s="17"/>
      <c r="BGQ266" s="17"/>
      <c r="BGR266" s="17"/>
      <c r="BGS266" s="17"/>
      <c r="BGT266" s="17"/>
      <c r="BGU266" s="17"/>
      <c r="BGV266" s="17"/>
      <c r="BGW266" s="17"/>
      <c r="BGX266" s="17"/>
      <c r="BGY266" s="17"/>
      <c r="BGZ266" s="17"/>
      <c r="BHA266" s="17"/>
      <c r="BHB266" s="17"/>
      <c r="BHC266" s="17"/>
      <c r="BHD266" s="17"/>
      <c r="BHE266" s="17"/>
      <c r="BHF266" s="17"/>
      <c r="BHG266" s="17"/>
      <c r="BHH266" s="17"/>
      <c r="BHI266" s="17"/>
      <c r="BHJ266" s="17"/>
      <c r="BHK266" s="17"/>
      <c r="BHL266" s="17"/>
      <c r="BHM266" s="17"/>
      <c r="BHN266" s="17"/>
      <c r="BHO266" s="17"/>
      <c r="BHP266" s="17"/>
      <c r="BHQ266" s="17"/>
      <c r="BHR266" s="17"/>
      <c r="BHS266" s="17"/>
      <c r="BHT266" s="17"/>
      <c r="BHU266" s="17"/>
      <c r="BHV266" s="17"/>
      <c r="BHW266" s="17"/>
      <c r="BHX266" s="17"/>
      <c r="BHY266" s="17"/>
      <c r="BHZ266" s="17"/>
      <c r="BIA266" s="17"/>
      <c r="BIB266" s="17"/>
      <c r="BIC266" s="17"/>
      <c r="BID266" s="17"/>
      <c r="BIE266" s="17"/>
      <c r="BIF266" s="17"/>
      <c r="BIG266" s="17"/>
      <c r="BIH266" s="17"/>
      <c r="BII266" s="17"/>
      <c r="BIJ266" s="17"/>
      <c r="BIK266" s="17"/>
      <c r="BIL266" s="17"/>
      <c r="BIM266" s="17"/>
      <c r="BIN266" s="17"/>
      <c r="BIO266" s="17"/>
      <c r="BIP266" s="17"/>
      <c r="BIQ266" s="17"/>
      <c r="BIR266" s="17"/>
      <c r="BIS266" s="17"/>
      <c r="BIT266" s="17"/>
      <c r="BIU266" s="17"/>
      <c r="BIV266" s="17"/>
      <c r="BIW266" s="17"/>
      <c r="BIX266" s="17"/>
      <c r="BIY266" s="17"/>
      <c r="BIZ266" s="17"/>
      <c r="BJA266" s="17"/>
      <c r="BJB266" s="17"/>
      <c r="BJC266" s="17"/>
      <c r="BJD266" s="17"/>
      <c r="BJE266" s="17"/>
      <c r="BJF266" s="17"/>
      <c r="BJG266" s="17"/>
      <c r="BJH266" s="17"/>
      <c r="BJI266" s="17"/>
      <c r="BJJ266" s="17"/>
      <c r="BJK266" s="17"/>
      <c r="BJL266" s="17"/>
      <c r="BJM266" s="17"/>
      <c r="BJN266" s="17"/>
      <c r="BJO266" s="17"/>
      <c r="BJP266" s="17"/>
      <c r="BJQ266" s="17"/>
      <c r="BJR266" s="17"/>
      <c r="BJS266" s="17"/>
      <c r="BJT266" s="17"/>
      <c r="BJU266" s="17"/>
      <c r="BJV266" s="17"/>
      <c r="BJW266" s="17"/>
      <c r="BJX266" s="17"/>
      <c r="BJY266" s="17"/>
      <c r="BJZ266" s="17"/>
      <c r="BKA266" s="17"/>
      <c r="BKB266" s="17"/>
      <c r="BKC266" s="17"/>
      <c r="BKD266" s="17"/>
      <c r="BKE266" s="17"/>
      <c r="BKF266" s="17"/>
      <c r="BKG266" s="17"/>
      <c r="BKH266" s="17"/>
      <c r="BKI266" s="17"/>
      <c r="BKJ266" s="17"/>
      <c r="BKK266" s="17"/>
      <c r="BKL266" s="17"/>
      <c r="BKM266" s="17"/>
      <c r="BKN266" s="17"/>
      <c r="BKO266" s="17"/>
      <c r="BKP266" s="17"/>
      <c r="BKQ266" s="17"/>
      <c r="BKR266" s="17"/>
      <c r="BKS266" s="17"/>
      <c r="BKT266" s="17"/>
      <c r="BKU266" s="17"/>
      <c r="BKV266" s="17"/>
      <c r="BKW266" s="17"/>
      <c r="BKX266" s="17"/>
      <c r="BKY266" s="17"/>
      <c r="BKZ266" s="17"/>
      <c r="BLA266" s="17"/>
      <c r="BLB266" s="17"/>
      <c r="BLC266" s="17"/>
      <c r="BLD266" s="17"/>
      <c r="BLE266" s="17"/>
      <c r="BLF266" s="17"/>
      <c r="BLG266" s="17"/>
      <c r="BLH266" s="17"/>
      <c r="BLI266" s="17"/>
      <c r="BLJ266" s="17"/>
      <c r="BLK266" s="17"/>
      <c r="BLL266" s="17"/>
      <c r="BLM266" s="17"/>
      <c r="BLN266" s="17"/>
      <c r="BLO266" s="17"/>
      <c r="BLP266" s="17"/>
      <c r="BLQ266" s="17"/>
      <c r="BLR266" s="17"/>
      <c r="BLS266" s="17"/>
      <c r="BLT266" s="17"/>
      <c r="BLU266" s="17"/>
      <c r="BLV266" s="17"/>
      <c r="BLW266" s="17"/>
      <c r="BLX266" s="17"/>
      <c r="BLY266" s="17"/>
      <c r="BLZ266" s="17"/>
      <c r="BMA266" s="17"/>
      <c r="BMB266" s="17"/>
      <c r="BMC266" s="17"/>
      <c r="BMD266" s="17"/>
      <c r="BME266" s="17"/>
      <c r="BMF266" s="17"/>
      <c r="BMG266" s="17"/>
      <c r="BMH266" s="17"/>
      <c r="BMI266" s="17"/>
      <c r="BMJ266" s="17"/>
      <c r="BMK266" s="17"/>
      <c r="BML266" s="17"/>
      <c r="BMM266" s="17"/>
      <c r="BMN266" s="17"/>
      <c r="BMO266" s="17"/>
      <c r="BMP266" s="17"/>
      <c r="BMQ266" s="17"/>
      <c r="BMR266" s="17"/>
      <c r="BMS266" s="17"/>
      <c r="BMT266" s="17"/>
      <c r="BMU266" s="17"/>
      <c r="BMV266" s="17"/>
      <c r="BMW266" s="17"/>
      <c r="BMX266" s="17"/>
      <c r="BMY266" s="17"/>
      <c r="BMZ266" s="17"/>
      <c r="BNA266" s="17"/>
      <c r="BNB266" s="17"/>
      <c r="BNC266" s="17"/>
      <c r="BND266" s="17"/>
      <c r="BNE266" s="17"/>
      <c r="BNF266" s="17"/>
      <c r="BNG266" s="17"/>
      <c r="BNH266" s="17"/>
      <c r="BNI266" s="17"/>
      <c r="BNJ266" s="17"/>
      <c r="BNK266" s="17"/>
      <c r="BNL266" s="17"/>
      <c r="BNM266" s="17"/>
      <c r="BNN266" s="17"/>
      <c r="BNO266" s="17"/>
      <c r="BNP266" s="17"/>
      <c r="BNQ266" s="17"/>
      <c r="BNR266" s="17"/>
      <c r="BNS266" s="17"/>
      <c r="BNT266" s="17"/>
      <c r="BNU266" s="17"/>
      <c r="BNV266" s="17"/>
      <c r="BNW266" s="17"/>
      <c r="BNX266" s="17"/>
      <c r="BNY266" s="17"/>
      <c r="BNZ266" s="17"/>
      <c r="BOA266" s="17"/>
      <c r="BOB266" s="17"/>
      <c r="BOC266" s="17"/>
      <c r="BOD266" s="17"/>
      <c r="BOE266" s="17"/>
      <c r="BOF266" s="17"/>
      <c r="BOG266" s="17"/>
      <c r="BOH266" s="17"/>
      <c r="BOI266" s="17"/>
      <c r="BOJ266" s="17"/>
      <c r="BOK266" s="17"/>
      <c r="BOL266" s="17"/>
      <c r="BOM266" s="17"/>
      <c r="BON266" s="17"/>
      <c r="BOO266" s="17"/>
      <c r="BOP266" s="17"/>
      <c r="BOQ266" s="17"/>
      <c r="BOR266" s="17"/>
      <c r="BOS266" s="17"/>
      <c r="BOT266" s="17"/>
      <c r="BOU266" s="17"/>
      <c r="BOV266" s="17"/>
      <c r="BOW266" s="17"/>
      <c r="BOX266" s="17"/>
      <c r="BOY266" s="17"/>
      <c r="BOZ266" s="17"/>
      <c r="BPA266" s="17"/>
      <c r="BPB266" s="17"/>
      <c r="BPC266" s="17"/>
      <c r="BPD266" s="17"/>
      <c r="BPE266" s="17"/>
      <c r="BPF266" s="17"/>
      <c r="BPG266" s="17"/>
      <c r="BPH266" s="17"/>
      <c r="BPI266" s="17"/>
      <c r="BPJ266" s="17"/>
      <c r="BPK266" s="17"/>
      <c r="BPL266" s="17"/>
      <c r="BPM266" s="17"/>
      <c r="BPN266" s="17"/>
      <c r="BPO266" s="17"/>
      <c r="BPP266" s="17"/>
      <c r="BPQ266" s="17"/>
      <c r="BPR266" s="17"/>
      <c r="BPS266" s="17"/>
      <c r="BPT266" s="17"/>
      <c r="BPU266" s="17"/>
      <c r="BPV266" s="17"/>
      <c r="BPW266" s="17"/>
      <c r="BPX266" s="17"/>
      <c r="BPY266" s="17"/>
      <c r="BPZ266" s="17"/>
      <c r="BQA266" s="17"/>
      <c r="BQB266" s="17"/>
      <c r="BQC266" s="17"/>
      <c r="BQD266" s="17"/>
      <c r="BQE266" s="17"/>
      <c r="BQF266" s="17"/>
      <c r="BQG266" s="17"/>
      <c r="BQH266" s="17"/>
      <c r="BQI266" s="17"/>
      <c r="BQJ266" s="17"/>
      <c r="BQK266" s="17"/>
      <c r="BQL266" s="17"/>
      <c r="BQM266" s="17"/>
      <c r="BQN266" s="17"/>
      <c r="BQO266" s="17"/>
      <c r="BQP266" s="17"/>
      <c r="BQQ266" s="17"/>
      <c r="BQR266" s="17"/>
      <c r="BQS266" s="17"/>
      <c r="BQT266" s="17"/>
      <c r="BQU266" s="17"/>
      <c r="BQV266" s="17"/>
      <c r="BQW266" s="17"/>
      <c r="BQX266" s="17"/>
      <c r="BQY266" s="17"/>
      <c r="BQZ266" s="17"/>
      <c r="BRA266" s="17"/>
      <c r="BRB266" s="17"/>
      <c r="BRC266" s="17"/>
      <c r="BRD266" s="17"/>
      <c r="BRE266" s="17"/>
      <c r="BRF266" s="17"/>
      <c r="BRG266" s="17"/>
      <c r="BRH266" s="17"/>
      <c r="BRI266" s="17"/>
      <c r="BRJ266" s="17"/>
      <c r="BRK266" s="17"/>
      <c r="BRL266" s="17"/>
      <c r="BRM266" s="17"/>
      <c r="BRN266" s="17"/>
      <c r="BRO266" s="17"/>
      <c r="BRP266" s="17"/>
      <c r="BRQ266" s="17"/>
      <c r="BRR266" s="17"/>
      <c r="BRS266" s="17"/>
      <c r="BRT266" s="17"/>
      <c r="BRU266" s="17"/>
      <c r="BRV266" s="17"/>
      <c r="BRW266" s="17"/>
      <c r="BRX266" s="17"/>
      <c r="BRY266" s="17"/>
      <c r="BRZ266" s="17"/>
      <c r="BSA266" s="17"/>
      <c r="BSB266" s="17"/>
      <c r="BSC266" s="17"/>
      <c r="BSD266" s="17"/>
      <c r="BSE266" s="17"/>
      <c r="BSF266" s="17"/>
      <c r="BSG266" s="17"/>
      <c r="BSH266" s="17"/>
      <c r="BSI266" s="17"/>
      <c r="BSJ266" s="17"/>
      <c r="BSK266" s="17"/>
      <c r="BSL266" s="17"/>
      <c r="BSM266" s="17"/>
      <c r="BSN266" s="17"/>
      <c r="BSO266" s="17"/>
      <c r="BSP266" s="17"/>
      <c r="BSQ266" s="17"/>
      <c r="BSR266" s="17"/>
      <c r="BSS266" s="17"/>
      <c r="BST266" s="17"/>
      <c r="BSU266" s="17"/>
      <c r="BSV266" s="17"/>
      <c r="BSW266" s="17"/>
      <c r="BSX266" s="17"/>
      <c r="BSY266" s="17"/>
      <c r="BSZ266" s="17"/>
      <c r="BTA266" s="17"/>
      <c r="BTB266" s="17"/>
      <c r="BTC266" s="17"/>
      <c r="BTD266" s="17"/>
      <c r="BTE266" s="17"/>
      <c r="BTF266" s="17"/>
      <c r="BTG266" s="17"/>
      <c r="BTH266" s="17"/>
      <c r="BTI266" s="17"/>
      <c r="BTJ266" s="17"/>
      <c r="BTK266" s="17"/>
      <c r="BTL266" s="17"/>
      <c r="BTM266" s="17"/>
      <c r="BTN266" s="17"/>
      <c r="BTO266" s="17"/>
      <c r="BTP266" s="17"/>
      <c r="BTQ266" s="17"/>
      <c r="BTR266" s="17"/>
      <c r="BTS266" s="17"/>
      <c r="BTT266" s="17"/>
      <c r="BTU266" s="17"/>
      <c r="BTV266" s="17"/>
      <c r="BTW266" s="17"/>
      <c r="BTX266" s="17"/>
      <c r="BTY266" s="17"/>
      <c r="BTZ266" s="17"/>
      <c r="BUA266" s="17"/>
      <c r="BUB266" s="17"/>
      <c r="BUC266" s="17"/>
      <c r="BUD266" s="17"/>
      <c r="BUE266" s="17"/>
      <c r="BUF266" s="17"/>
      <c r="BUG266" s="17"/>
      <c r="BUH266" s="17"/>
      <c r="BUI266" s="17"/>
      <c r="BUJ266" s="17"/>
      <c r="BUK266" s="17"/>
      <c r="BUL266" s="17"/>
      <c r="BUM266" s="17"/>
      <c r="BUN266" s="17"/>
      <c r="BUO266" s="17"/>
      <c r="BUP266" s="17"/>
      <c r="BUQ266" s="17"/>
      <c r="BUR266" s="17"/>
      <c r="BUS266" s="17"/>
      <c r="BUT266" s="17"/>
      <c r="BUU266" s="17"/>
      <c r="BUV266" s="17"/>
      <c r="BUW266" s="17"/>
      <c r="BUX266" s="17"/>
      <c r="BUY266" s="17"/>
      <c r="BUZ266" s="17"/>
      <c r="BVA266" s="17"/>
      <c r="BVB266" s="17"/>
      <c r="BVC266" s="17"/>
      <c r="BVD266" s="17"/>
      <c r="BVE266" s="17"/>
      <c r="BVF266" s="17"/>
      <c r="BVG266" s="17"/>
      <c r="BVH266" s="17"/>
      <c r="BVI266" s="17"/>
      <c r="BVJ266" s="17"/>
      <c r="BVK266" s="17"/>
      <c r="BVL266" s="17"/>
      <c r="BVM266" s="17"/>
      <c r="BVN266" s="17"/>
      <c r="BVO266" s="17"/>
      <c r="BVP266" s="17"/>
      <c r="BVQ266" s="17"/>
      <c r="BVR266" s="17"/>
      <c r="BVS266" s="17"/>
      <c r="BVT266" s="17"/>
      <c r="BVU266" s="17"/>
      <c r="BVV266" s="17"/>
      <c r="BVW266" s="17"/>
      <c r="BVX266" s="17"/>
      <c r="BVY266" s="17"/>
      <c r="BVZ266" s="17"/>
      <c r="BWA266" s="17"/>
      <c r="BWB266" s="17"/>
      <c r="BWC266" s="17"/>
      <c r="BWD266" s="17"/>
      <c r="BWE266" s="17"/>
      <c r="BWF266" s="17"/>
      <c r="BWG266" s="17"/>
      <c r="BWH266" s="17"/>
      <c r="BWI266" s="17"/>
      <c r="BWJ266" s="17"/>
      <c r="BWK266" s="17"/>
      <c r="BWL266" s="17"/>
      <c r="BWM266" s="17"/>
      <c r="BWN266" s="17"/>
      <c r="BWO266" s="17"/>
      <c r="BWP266" s="17"/>
      <c r="BWQ266" s="17"/>
      <c r="BWR266" s="17"/>
      <c r="BWS266" s="17"/>
      <c r="BWT266" s="17"/>
      <c r="BWU266" s="17"/>
      <c r="BWV266" s="17"/>
      <c r="BWW266" s="17"/>
      <c r="BWX266" s="17"/>
      <c r="BWY266" s="17"/>
      <c r="BWZ266" s="17"/>
      <c r="BXA266" s="17"/>
      <c r="BXB266" s="17"/>
      <c r="BXC266" s="17"/>
      <c r="BXD266" s="17"/>
      <c r="BXE266" s="17"/>
      <c r="BXF266" s="17"/>
      <c r="BXG266" s="17"/>
      <c r="BXH266" s="17"/>
      <c r="BXI266" s="17"/>
      <c r="BXJ266" s="17"/>
      <c r="BXK266" s="17"/>
      <c r="BXL266" s="17"/>
      <c r="BXM266" s="17"/>
      <c r="BXN266" s="17"/>
      <c r="BXO266" s="17"/>
      <c r="BXP266" s="17"/>
      <c r="BXQ266" s="17"/>
      <c r="BXR266" s="17"/>
      <c r="BXS266" s="17"/>
      <c r="BXT266" s="17"/>
      <c r="BXU266" s="17"/>
      <c r="BXV266" s="17"/>
      <c r="BXW266" s="17"/>
      <c r="BXX266" s="17"/>
      <c r="BXY266" s="17"/>
      <c r="BXZ266" s="17"/>
      <c r="BYA266" s="17"/>
      <c r="BYB266" s="17"/>
      <c r="BYC266" s="17"/>
      <c r="BYD266" s="17"/>
      <c r="BYE266" s="17"/>
      <c r="BYF266" s="17"/>
      <c r="BYG266" s="17"/>
      <c r="BYH266" s="17"/>
      <c r="BYI266" s="17"/>
      <c r="BYJ266" s="17"/>
      <c r="BYK266" s="17"/>
      <c r="BYL266" s="17"/>
      <c r="BYM266" s="17"/>
      <c r="BYN266" s="17"/>
      <c r="BYO266" s="17"/>
      <c r="BYP266" s="17"/>
      <c r="BYQ266" s="17"/>
      <c r="BYR266" s="17"/>
      <c r="BYS266" s="17"/>
      <c r="BYT266" s="17"/>
      <c r="BYU266" s="17"/>
      <c r="BYV266" s="17"/>
      <c r="BYW266" s="17"/>
      <c r="BYX266" s="17"/>
      <c r="BYY266" s="17"/>
      <c r="BYZ266" s="17"/>
      <c r="BZA266" s="17"/>
      <c r="BZB266" s="17"/>
      <c r="BZC266" s="17"/>
      <c r="BZD266" s="17"/>
      <c r="BZE266" s="17"/>
      <c r="BZF266" s="17"/>
      <c r="BZG266" s="17"/>
      <c r="BZH266" s="17"/>
      <c r="BZI266" s="17"/>
      <c r="BZJ266" s="17"/>
      <c r="BZK266" s="17"/>
      <c r="BZL266" s="17"/>
      <c r="BZM266" s="17"/>
      <c r="BZN266" s="17"/>
      <c r="BZO266" s="17"/>
      <c r="BZP266" s="17"/>
      <c r="BZQ266" s="17"/>
      <c r="BZR266" s="17"/>
      <c r="BZS266" s="17"/>
      <c r="BZT266" s="17"/>
      <c r="BZU266" s="17"/>
      <c r="BZV266" s="17"/>
      <c r="BZW266" s="17"/>
      <c r="BZX266" s="17"/>
      <c r="BZY266" s="17"/>
      <c r="BZZ266" s="17"/>
      <c r="CAA266" s="17"/>
      <c r="CAB266" s="17"/>
      <c r="CAC266" s="17"/>
      <c r="CAD266" s="17"/>
      <c r="CAE266" s="17"/>
      <c r="CAF266" s="17"/>
      <c r="CAG266" s="17"/>
      <c r="CAH266" s="17"/>
      <c r="CAI266" s="17"/>
      <c r="CAJ266" s="17"/>
      <c r="CAK266" s="17"/>
      <c r="CAL266" s="17"/>
      <c r="CAM266" s="17"/>
      <c r="CAN266" s="17"/>
      <c r="CAO266" s="17"/>
      <c r="CAP266" s="17"/>
      <c r="CAQ266" s="17"/>
      <c r="CAR266" s="17"/>
      <c r="CAS266" s="17"/>
      <c r="CAT266" s="17"/>
      <c r="CAU266" s="17"/>
      <c r="CAV266" s="17"/>
      <c r="CAW266" s="17"/>
      <c r="CAX266" s="17"/>
      <c r="CAY266" s="17"/>
      <c r="CAZ266" s="17"/>
      <c r="CBA266" s="17"/>
      <c r="CBB266" s="17"/>
      <c r="CBC266" s="17"/>
      <c r="CBD266" s="17"/>
      <c r="CBE266" s="17"/>
      <c r="CBF266" s="17"/>
      <c r="CBG266" s="17"/>
      <c r="CBH266" s="17"/>
      <c r="CBI266" s="17"/>
      <c r="CBJ266" s="17"/>
      <c r="CBK266" s="17"/>
      <c r="CBL266" s="17"/>
      <c r="CBM266" s="17"/>
      <c r="CBN266" s="17"/>
      <c r="CBO266" s="17"/>
      <c r="CBP266" s="17"/>
      <c r="CBQ266" s="17"/>
      <c r="CBR266" s="17"/>
      <c r="CBS266" s="17"/>
      <c r="CBT266" s="17"/>
      <c r="CBU266" s="17"/>
      <c r="CBV266" s="17"/>
      <c r="CBW266" s="17"/>
      <c r="CBX266" s="17"/>
      <c r="CBY266" s="17"/>
      <c r="CBZ266" s="17"/>
      <c r="CCA266" s="17"/>
      <c r="CCB266" s="17"/>
      <c r="CCC266" s="17"/>
      <c r="CCD266" s="17"/>
      <c r="CCE266" s="17"/>
      <c r="CCF266" s="17"/>
      <c r="CCG266" s="17"/>
      <c r="CCH266" s="17"/>
      <c r="CCI266" s="17"/>
      <c r="CCJ266" s="17"/>
      <c r="CCK266" s="17"/>
      <c r="CCL266" s="17"/>
      <c r="CCM266" s="17"/>
      <c r="CCN266" s="17"/>
      <c r="CCO266" s="17"/>
      <c r="CCP266" s="17"/>
      <c r="CCQ266" s="17"/>
      <c r="CCR266" s="17"/>
      <c r="CCS266" s="17"/>
      <c r="CCT266" s="17"/>
      <c r="CCU266" s="17"/>
      <c r="CCV266" s="17"/>
      <c r="CCW266" s="17"/>
      <c r="CCX266" s="17"/>
      <c r="CCY266" s="17"/>
      <c r="CCZ266" s="17"/>
      <c r="CDA266" s="17"/>
      <c r="CDB266" s="17"/>
      <c r="CDC266" s="17"/>
      <c r="CDD266" s="17"/>
      <c r="CDE266" s="17"/>
      <c r="CDF266" s="17"/>
      <c r="CDG266" s="17"/>
      <c r="CDH266" s="17"/>
      <c r="CDI266" s="17"/>
      <c r="CDJ266" s="17"/>
      <c r="CDK266" s="17"/>
      <c r="CDL266" s="17"/>
      <c r="CDM266" s="17"/>
      <c r="CDN266" s="17"/>
      <c r="CDO266" s="17"/>
      <c r="CDP266" s="17"/>
      <c r="CDQ266" s="17"/>
      <c r="CDR266" s="17"/>
      <c r="CDS266" s="17"/>
      <c r="CDT266" s="17"/>
      <c r="CDU266" s="17"/>
    </row>
    <row r="267">
      <c r="A267" s="14" t="s">
        <v>4666</v>
      </c>
      <c r="B267" s="14" t="s">
        <v>4714</v>
      </c>
      <c r="C267" s="14" t="s">
        <v>2933</v>
      </c>
      <c r="D267" s="14" t="s">
        <v>2934</v>
      </c>
      <c r="E267" s="14" t="s">
        <v>4715</v>
      </c>
      <c r="F267" s="14" t="s">
        <v>2835</v>
      </c>
      <c r="I267" s="14" t="s">
        <v>4716</v>
      </c>
      <c r="J267" s="14" t="s">
        <v>2618</v>
      </c>
      <c r="K267" s="14" t="s">
        <v>2619</v>
      </c>
      <c r="L267" s="17"/>
      <c r="M267" s="17"/>
      <c r="N267" s="14" t="s">
        <v>21</v>
      </c>
      <c r="O267" s="14" t="s">
        <v>21</v>
      </c>
      <c r="P267" s="14" t="s">
        <v>21</v>
      </c>
      <c r="Q267" s="16">
        <v>11.0</v>
      </c>
      <c r="R267" s="16">
        <v>4113015.0</v>
      </c>
      <c r="S267" s="16">
        <v>4113015.0</v>
      </c>
      <c r="T267" s="14" t="s">
        <v>2622</v>
      </c>
      <c r="U267" s="14" t="s">
        <v>2621</v>
      </c>
      <c r="V267" s="14" t="s">
        <v>4717</v>
      </c>
      <c r="W267" s="14" t="s">
        <v>4718</v>
      </c>
      <c r="Z267" s="17"/>
      <c r="AA267" s="17"/>
      <c r="AB267" s="17"/>
      <c r="AC267" s="17"/>
      <c r="AD267" s="16">
        <v>123.0</v>
      </c>
      <c r="AE267" s="22">
        <v>45638.0</v>
      </c>
      <c r="AF267" s="17"/>
      <c r="AG267" s="17"/>
      <c r="AH267" s="17"/>
      <c r="AI267" s="17"/>
      <c r="AJ267" s="17"/>
      <c r="AK267" s="17"/>
      <c r="AL267" s="16">
        <v>83.0</v>
      </c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4" t="s">
        <v>2941</v>
      </c>
      <c r="BB267" s="17"/>
      <c r="BC267" s="17"/>
      <c r="BD267" s="17"/>
      <c r="BE267" s="17"/>
      <c r="BF267" s="17"/>
      <c r="BG267" s="16">
        <v>1.0</v>
      </c>
      <c r="BH267" s="17"/>
      <c r="BI267" s="14" t="s">
        <v>2594</v>
      </c>
      <c r="BJ267" s="14" t="s">
        <v>2566</v>
      </c>
      <c r="BK267" s="17"/>
      <c r="BL267" s="17"/>
      <c r="BM267" s="16">
        <v>4.06666667</v>
      </c>
      <c r="BN267" s="17"/>
      <c r="BO267" s="14" t="s">
        <v>3099</v>
      </c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/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/>
      <c r="KJ267" s="17"/>
      <c r="KK267" s="17"/>
      <c r="KL267" s="17"/>
      <c r="KM267" s="17"/>
      <c r="KN267" s="17"/>
      <c r="KO267" s="17"/>
      <c r="KP267" s="17"/>
      <c r="KQ267" s="17"/>
      <c r="KR267" s="17"/>
      <c r="KS267" s="17"/>
      <c r="KT267" s="17"/>
      <c r="KU267" s="17"/>
      <c r="KV267" s="17"/>
      <c r="KW267" s="17"/>
      <c r="KX267" s="17"/>
      <c r="KY267" s="17"/>
      <c r="KZ267" s="17"/>
      <c r="LA267" s="17"/>
      <c r="LB267" s="17"/>
      <c r="LC267" s="17"/>
      <c r="LD267" s="17"/>
      <c r="LE267" s="17"/>
      <c r="LF267" s="17"/>
      <c r="LG267" s="17"/>
      <c r="LH267" s="17"/>
      <c r="LI267" s="17"/>
      <c r="LJ267" s="17"/>
      <c r="LK267" s="17"/>
      <c r="LL267" s="17"/>
      <c r="LM267" s="17"/>
      <c r="LN267" s="17"/>
      <c r="LO267" s="17"/>
      <c r="LP267" s="17"/>
      <c r="LQ267" s="17"/>
      <c r="LR267" s="17"/>
      <c r="LS267" s="17"/>
      <c r="LT267" s="17"/>
      <c r="LU267" s="17"/>
      <c r="LV267" s="17"/>
      <c r="LW267" s="17"/>
      <c r="LX267" s="17"/>
      <c r="LY267" s="17"/>
      <c r="LZ267" s="17"/>
      <c r="MA267" s="17"/>
      <c r="MB267" s="17"/>
      <c r="MC267" s="17"/>
      <c r="MD267" s="17"/>
      <c r="ME267" s="17"/>
      <c r="MF267" s="17"/>
      <c r="MG267" s="17"/>
      <c r="MH267" s="17"/>
      <c r="MI267" s="17"/>
      <c r="MJ267" s="17"/>
      <c r="MK267" s="17"/>
      <c r="ML267" s="17"/>
      <c r="MM267" s="17"/>
      <c r="MN267" s="17"/>
      <c r="MO267" s="17"/>
      <c r="MP267" s="17"/>
      <c r="MQ267" s="17"/>
      <c r="MR267" s="17"/>
      <c r="MS267" s="17"/>
      <c r="MT267" s="17"/>
      <c r="MU267" s="17"/>
      <c r="MV267" s="17"/>
      <c r="MW267" s="17"/>
      <c r="MX267" s="17"/>
      <c r="MY267" s="17"/>
      <c r="MZ267" s="17"/>
      <c r="NA267" s="17"/>
      <c r="NB267" s="17"/>
      <c r="NC267" s="17"/>
      <c r="ND267" s="17"/>
      <c r="NE267" s="17"/>
      <c r="NF267" s="17"/>
      <c r="NG267" s="17"/>
      <c r="NH267" s="17"/>
      <c r="NI267" s="17"/>
      <c r="NJ267" s="17"/>
      <c r="NK267" s="17"/>
      <c r="NL267" s="17"/>
      <c r="NM267" s="17"/>
      <c r="NN267" s="17"/>
      <c r="NO267" s="17"/>
      <c r="NP267" s="17"/>
      <c r="NQ267" s="17"/>
      <c r="NR267" s="17"/>
      <c r="NS267" s="17"/>
      <c r="NT267" s="17"/>
      <c r="NU267" s="17"/>
      <c r="NV267" s="17"/>
      <c r="NW267" s="17"/>
      <c r="NX267" s="17"/>
      <c r="NY267" s="17"/>
      <c r="NZ267" s="17"/>
      <c r="OA267" s="17"/>
      <c r="OB267" s="17"/>
      <c r="OC267" s="17"/>
      <c r="OD267" s="17"/>
      <c r="OE267" s="17"/>
      <c r="OF267" s="17"/>
      <c r="OG267" s="17"/>
      <c r="OH267" s="17"/>
      <c r="OI267" s="17"/>
      <c r="OJ267" s="17"/>
      <c r="OK267" s="17"/>
      <c r="OL267" s="17"/>
      <c r="OM267" s="17"/>
      <c r="ON267" s="17"/>
      <c r="OO267" s="17"/>
      <c r="OP267" s="17"/>
      <c r="OQ267" s="17"/>
      <c r="OR267" s="17"/>
      <c r="OS267" s="17"/>
      <c r="OT267" s="17"/>
      <c r="OU267" s="17"/>
      <c r="OV267" s="17"/>
      <c r="OW267" s="17"/>
      <c r="OX267" s="17"/>
      <c r="OY267" s="17"/>
      <c r="OZ267" s="17"/>
      <c r="PA267" s="17"/>
      <c r="PB267" s="17"/>
      <c r="PC267" s="17"/>
      <c r="PD267" s="17"/>
      <c r="PE267" s="17"/>
      <c r="PF267" s="17"/>
      <c r="PG267" s="17"/>
      <c r="PH267" s="17"/>
      <c r="PI267" s="17"/>
      <c r="PJ267" s="17"/>
      <c r="PK267" s="17"/>
      <c r="PL267" s="17"/>
      <c r="PM267" s="17"/>
      <c r="PN267" s="17"/>
      <c r="PO267" s="17"/>
      <c r="PP267" s="17"/>
      <c r="PQ267" s="17"/>
      <c r="PR267" s="17"/>
      <c r="PS267" s="17"/>
      <c r="PT267" s="17"/>
      <c r="PU267" s="17"/>
      <c r="PV267" s="17"/>
      <c r="PW267" s="17"/>
      <c r="PX267" s="17"/>
      <c r="PY267" s="17"/>
      <c r="PZ267" s="17"/>
      <c r="QA267" s="17"/>
      <c r="QB267" s="17"/>
      <c r="QC267" s="17"/>
      <c r="QD267" s="17"/>
      <c r="QE267" s="17"/>
      <c r="QF267" s="17"/>
      <c r="QG267" s="17"/>
      <c r="QH267" s="17"/>
      <c r="QI267" s="17"/>
      <c r="QJ267" s="17"/>
      <c r="QK267" s="17"/>
      <c r="QL267" s="17"/>
      <c r="QM267" s="17"/>
      <c r="QN267" s="17"/>
      <c r="QO267" s="17"/>
      <c r="QP267" s="17"/>
      <c r="QQ267" s="17"/>
      <c r="QR267" s="17"/>
      <c r="QS267" s="17"/>
      <c r="QT267" s="17"/>
      <c r="QU267" s="17"/>
      <c r="QV267" s="17"/>
      <c r="QW267" s="17"/>
      <c r="QX267" s="17"/>
      <c r="QY267" s="17"/>
      <c r="QZ267" s="17"/>
      <c r="RA267" s="17"/>
      <c r="RB267" s="17"/>
      <c r="RC267" s="17"/>
      <c r="RD267" s="17"/>
      <c r="RE267" s="17"/>
      <c r="RF267" s="17"/>
      <c r="RG267" s="17"/>
      <c r="RH267" s="17"/>
      <c r="RI267" s="17"/>
      <c r="RJ267" s="17"/>
      <c r="RK267" s="17"/>
      <c r="RL267" s="17"/>
      <c r="RM267" s="17"/>
      <c r="RN267" s="17"/>
      <c r="RO267" s="17"/>
      <c r="RP267" s="17"/>
      <c r="RQ267" s="17"/>
      <c r="RR267" s="17"/>
      <c r="RS267" s="17"/>
      <c r="RT267" s="17"/>
      <c r="RU267" s="17"/>
      <c r="RV267" s="17"/>
      <c r="RW267" s="17"/>
      <c r="RX267" s="17"/>
      <c r="RY267" s="17"/>
      <c r="RZ267" s="17"/>
      <c r="SA267" s="17"/>
      <c r="SB267" s="17"/>
      <c r="SC267" s="17"/>
      <c r="SD267" s="17"/>
      <c r="SE267" s="17"/>
      <c r="SF267" s="17"/>
      <c r="SG267" s="17"/>
      <c r="SH267" s="17"/>
      <c r="SI267" s="17"/>
      <c r="SJ267" s="17"/>
      <c r="SK267" s="17"/>
      <c r="SL267" s="17"/>
      <c r="SM267" s="17"/>
      <c r="SN267" s="17"/>
      <c r="SO267" s="17"/>
      <c r="SP267" s="17"/>
      <c r="SQ267" s="17"/>
      <c r="SR267" s="17"/>
      <c r="SS267" s="17"/>
      <c r="ST267" s="17"/>
      <c r="SU267" s="17"/>
      <c r="SV267" s="17"/>
      <c r="SW267" s="17"/>
      <c r="SX267" s="17"/>
      <c r="SY267" s="17"/>
      <c r="SZ267" s="17"/>
      <c r="TA267" s="17"/>
      <c r="TB267" s="17"/>
      <c r="TC267" s="17"/>
      <c r="TD267" s="17"/>
      <c r="TE267" s="17"/>
      <c r="TF267" s="17"/>
      <c r="TG267" s="17"/>
      <c r="TH267" s="17"/>
      <c r="TI267" s="17"/>
      <c r="TJ267" s="17"/>
      <c r="TK267" s="17"/>
      <c r="TL267" s="17"/>
      <c r="TM267" s="17"/>
      <c r="TN267" s="17"/>
      <c r="TO267" s="17"/>
      <c r="TP267" s="17"/>
      <c r="TQ267" s="17"/>
      <c r="TR267" s="17"/>
      <c r="TS267" s="17"/>
      <c r="TT267" s="17"/>
      <c r="TU267" s="17"/>
      <c r="TV267" s="17"/>
      <c r="TW267" s="17"/>
      <c r="TX267" s="17"/>
      <c r="TY267" s="17"/>
      <c r="TZ267" s="17"/>
      <c r="UA267" s="17"/>
      <c r="UB267" s="17"/>
      <c r="UC267" s="17"/>
      <c r="UD267" s="17"/>
      <c r="UE267" s="17"/>
      <c r="UF267" s="17"/>
      <c r="UG267" s="17"/>
      <c r="UH267" s="17"/>
      <c r="UI267" s="17"/>
      <c r="UJ267" s="17"/>
      <c r="UK267" s="17"/>
      <c r="UL267" s="17"/>
      <c r="UM267" s="17"/>
      <c r="UN267" s="17"/>
      <c r="UO267" s="17"/>
      <c r="UP267" s="17"/>
      <c r="UQ267" s="17"/>
      <c r="UR267" s="17"/>
      <c r="US267" s="17"/>
      <c r="UT267" s="17"/>
      <c r="UU267" s="17"/>
      <c r="UV267" s="17"/>
      <c r="UW267" s="17"/>
      <c r="UX267" s="17"/>
      <c r="UY267" s="17"/>
      <c r="UZ267" s="17"/>
      <c r="VA267" s="17"/>
      <c r="VB267" s="17"/>
      <c r="VC267" s="17"/>
      <c r="VD267" s="17"/>
      <c r="VE267" s="17"/>
      <c r="VF267" s="17"/>
      <c r="VG267" s="17"/>
      <c r="VH267" s="17"/>
      <c r="VI267" s="17"/>
      <c r="VJ267" s="17"/>
      <c r="VK267" s="17"/>
      <c r="VL267" s="17"/>
      <c r="VM267" s="17"/>
      <c r="VN267" s="17"/>
      <c r="VO267" s="17"/>
      <c r="VP267" s="17"/>
      <c r="VQ267" s="17"/>
      <c r="VR267" s="17"/>
      <c r="VS267" s="17"/>
      <c r="VT267" s="17"/>
      <c r="VU267" s="17"/>
      <c r="VV267" s="17"/>
      <c r="VW267" s="17"/>
      <c r="VX267" s="17"/>
      <c r="VY267" s="17"/>
      <c r="VZ267" s="17"/>
      <c r="WA267" s="17"/>
      <c r="WB267" s="17"/>
      <c r="WC267" s="17"/>
      <c r="WD267" s="17"/>
      <c r="WE267" s="17"/>
      <c r="WF267" s="17"/>
      <c r="WG267" s="17"/>
      <c r="WH267" s="17"/>
      <c r="WI267" s="17"/>
      <c r="WJ267" s="17"/>
      <c r="WK267" s="17"/>
      <c r="WL267" s="17"/>
      <c r="WM267" s="17"/>
      <c r="WN267" s="17"/>
      <c r="WO267" s="17"/>
      <c r="WP267" s="17"/>
      <c r="WQ267" s="17"/>
      <c r="WR267" s="17"/>
      <c r="WS267" s="17"/>
      <c r="WT267" s="17"/>
      <c r="WU267" s="17"/>
      <c r="WV267" s="17"/>
      <c r="WW267" s="17"/>
      <c r="WX267" s="17"/>
      <c r="WY267" s="17"/>
      <c r="WZ267" s="17"/>
      <c r="XA267" s="17"/>
      <c r="XB267" s="17"/>
      <c r="XC267" s="17"/>
      <c r="XD267" s="17"/>
      <c r="XE267" s="17"/>
      <c r="XF267" s="17"/>
      <c r="XG267" s="17"/>
      <c r="XH267" s="17"/>
      <c r="XI267" s="17"/>
      <c r="XJ267" s="17"/>
      <c r="XK267" s="17"/>
      <c r="XL267" s="17"/>
      <c r="XM267" s="17"/>
      <c r="XN267" s="17"/>
      <c r="XO267" s="17"/>
      <c r="XP267" s="17"/>
      <c r="XQ267" s="17"/>
      <c r="XR267" s="17"/>
      <c r="XS267" s="17"/>
      <c r="XT267" s="17"/>
      <c r="XU267" s="17"/>
      <c r="XV267" s="17"/>
      <c r="XW267" s="17"/>
      <c r="XX267" s="17"/>
      <c r="XY267" s="17"/>
      <c r="XZ267" s="17"/>
      <c r="YA267" s="17"/>
      <c r="YB267" s="17"/>
      <c r="YC267" s="17"/>
      <c r="YD267" s="17"/>
      <c r="YE267" s="17"/>
      <c r="YF267" s="17"/>
      <c r="YG267" s="17"/>
      <c r="YH267" s="17"/>
      <c r="YI267" s="17"/>
      <c r="YJ267" s="17"/>
      <c r="YK267" s="17"/>
      <c r="YL267" s="17"/>
      <c r="YM267" s="17"/>
      <c r="YN267" s="17"/>
      <c r="YO267" s="17"/>
      <c r="YP267" s="17"/>
      <c r="YQ267" s="17"/>
      <c r="YR267" s="17"/>
      <c r="YS267" s="17"/>
      <c r="YT267" s="17"/>
      <c r="YU267" s="17"/>
      <c r="YV267" s="17"/>
      <c r="YW267" s="17"/>
      <c r="YX267" s="17"/>
      <c r="YY267" s="17"/>
      <c r="YZ267" s="17"/>
      <c r="ZA267" s="17"/>
      <c r="ZB267" s="17"/>
      <c r="ZC267" s="17"/>
      <c r="ZD267" s="17"/>
      <c r="ZE267" s="17"/>
      <c r="ZF267" s="17"/>
      <c r="ZG267" s="17"/>
      <c r="ZH267" s="17"/>
      <c r="ZI267" s="17"/>
      <c r="ZJ267" s="17"/>
      <c r="ZK267" s="17"/>
      <c r="ZL267" s="17"/>
      <c r="ZM267" s="17"/>
      <c r="ZN267" s="16">
        <v>33.0</v>
      </c>
      <c r="ZO267" s="17"/>
      <c r="ZP267" s="17"/>
      <c r="ZQ267" s="17"/>
      <c r="ZR267" s="17"/>
      <c r="ZS267" s="17"/>
      <c r="ZT267" s="17"/>
      <c r="ZU267" s="17"/>
      <c r="ZV267" s="17"/>
      <c r="ZW267" s="17"/>
      <c r="ZX267" s="17"/>
      <c r="ZY267" s="17"/>
      <c r="ZZ267" s="17"/>
      <c r="AAA267" s="17"/>
      <c r="AAB267" s="17"/>
      <c r="AAC267" s="17"/>
      <c r="AAD267" s="17"/>
      <c r="AAE267" s="17"/>
      <c r="AAF267" s="17"/>
      <c r="AAG267" s="17"/>
      <c r="AAH267" s="17"/>
      <c r="AAI267" s="17"/>
      <c r="AAJ267" s="17"/>
      <c r="AAK267" s="17"/>
      <c r="AAL267" s="17"/>
      <c r="AAM267" s="17"/>
      <c r="AAN267" s="17"/>
      <c r="AAO267" s="17"/>
      <c r="AAP267" s="17"/>
      <c r="AAQ267" s="17"/>
      <c r="AAR267" s="17"/>
      <c r="AAS267" s="17"/>
      <c r="AAT267" s="17"/>
      <c r="AAU267" s="17"/>
      <c r="AAV267" s="17"/>
      <c r="AAW267" s="17"/>
      <c r="AAX267" s="17"/>
      <c r="AAY267" s="17"/>
      <c r="AAZ267" s="17"/>
      <c r="ABA267" s="17"/>
      <c r="ABB267" s="17"/>
      <c r="ABC267" s="17"/>
      <c r="ABD267" s="17"/>
      <c r="ABE267" s="17"/>
      <c r="ABF267" s="17"/>
      <c r="ABG267" s="17"/>
      <c r="ABH267" s="17"/>
      <c r="ABI267" s="17"/>
      <c r="ABJ267" s="17"/>
      <c r="ABK267" s="17"/>
      <c r="ABL267" s="17"/>
      <c r="ABM267" s="17"/>
      <c r="ABN267" s="17"/>
      <c r="ABO267" s="17"/>
      <c r="ABP267" s="17"/>
      <c r="ABQ267" s="17"/>
      <c r="ABR267" s="17"/>
      <c r="ABS267" s="17"/>
      <c r="ABT267" s="17"/>
      <c r="ABU267" s="17"/>
      <c r="ABV267" s="17"/>
      <c r="ABW267" s="17"/>
      <c r="ABX267" s="17"/>
      <c r="ABY267" s="17"/>
      <c r="ABZ267" s="17"/>
      <c r="ACA267" s="17"/>
      <c r="ACB267" s="17"/>
      <c r="ACC267" s="17"/>
      <c r="ACD267" s="17"/>
      <c r="ACE267" s="17"/>
      <c r="ACF267" s="17"/>
      <c r="ACG267" s="17"/>
      <c r="ACH267" s="17"/>
      <c r="ACI267" s="17"/>
      <c r="ACJ267" s="17"/>
      <c r="ACK267" s="17"/>
      <c r="ACL267" s="17"/>
      <c r="ACM267" s="17"/>
      <c r="ACN267" s="17"/>
      <c r="ACO267" s="17"/>
      <c r="ACP267" s="17"/>
      <c r="ACQ267" s="17"/>
      <c r="ACR267" s="17"/>
      <c r="ACS267" s="17"/>
      <c r="ACT267" s="17"/>
      <c r="ACU267" s="17"/>
      <c r="ACV267" s="17"/>
      <c r="ACW267" s="17"/>
      <c r="ACX267" s="17"/>
      <c r="ACY267" s="17"/>
      <c r="ACZ267" s="17"/>
      <c r="ADA267" s="17"/>
      <c r="ADB267" s="17"/>
      <c r="ADC267" s="17"/>
      <c r="ADD267" s="17"/>
      <c r="ADE267" s="17"/>
      <c r="ADF267" s="17"/>
      <c r="ADG267" s="17"/>
      <c r="ADH267" s="17"/>
      <c r="ADI267" s="14" t="s">
        <v>3454</v>
      </c>
      <c r="ADJ267" s="17"/>
      <c r="ADK267" s="14" t="s">
        <v>2944</v>
      </c>
      <c r="ADL267" s="16">
        <v>0.0</v>
      </c>
      <c r="ADM267" s="14" t="s">
        <v>4673</v>
      </c>
      <c r="ADO267" s="17"/>
      <c r="ADP267" s="17"/>
      <c r="ADQ267" s="17"/>
      <c r="ADR267" s="17"/>
      <c r="ADS267" s="17"/>
      <c r="ADT267" s="17"/>
      <c r="ADU267" s="17"/>
      <c r="ADV267" s="17"/>
      <c r="ADW267" s="17"/>
      <c r="ADX267" s="17"/>
      <c r="ADY267" s="17"/>
      <c r="ADZ267" s="17"/>
      <c r="AEA267" s="17"/>
      <c r="AEB267" s="17"/>
      <c r="AEC267" s="17"/>
      <c r="AED267" s="17"/>
      <c r="AEE267" s="17"/>
      <c r="AEF267" s="17"/>
      <c r="AEG267" s="17"/>
      <c r="AEH267" s="17"/>
      <c r="AEI267" s="17"/>
      <c r="AEJ267" s="17"/>
      <c r="AEK267" s="17"/>
      <c r="AEL267" s="17"/>
      <c r="AEM267" s="17"/>
      <c r="AEN267" s="17"/>
      <c r="AEO267" s="17"/>
      <c r="AEP267" s="17"/>
      <c r="AEQ267" s="17"/>
      <c r="AER267" s="17"/>
      <c r="AES267" s="17"/>
      <c r="AET267" s="17"/>
      <c r="AEU267" s="17"/>
      <c r="AEV267" s="17"/>
      <c r="AEW267" s="17"/>
      <c r="AEX267" s="17"/>
      <c r="AEY267" s="17"/>
      <c r="AEZ267" s="17"/>
      <c r="AFA267" s="17"/>
      <c r="AFB267" s="17"/>
      <c r="AFC267" s="17"/>
      <c r="AFD267" s="17"/>
      <c r="AFE267" s="17"/>
      <c r="AFF267" s="17"/>
      <c r="AFG267" s="17"/>
      <c r="AFH267" s="17"/>
      <c r="AFI267" s="17"/>
      <c r="AFJ267" s="17"/>
      <c r="AFK267" s="17"/>
      <c r="AFL267" s="17"/>
      <c r="AFM267" s="17"/>
      <c r="AFN267" s="17"/>
      <c r="AFO267" s="17"/>
      <c r="AFP267" s="17"/>
      <c r="AFQ267" s="17"/>
      <c r="AFR267" s="17"/>
      <c r="AFS267" s="17"/>
      <c r="AFT267" s="17"/>
      <c r="AFU267" s="17"/>
      <c r="AFV267" s="17"/>
      <c r="AFW267" s="17"/>
      <c r="AFX267" s="17"/>
      <c r="AFY267" s="17"/>
      <c r="AFZ267" s="17"/>
      <c r="AGA267" s="17"/>
      <c r="AGB267" s="17"/>
      <c r="AGC267" s="17"/>
      <c r="AGD267" s="17"/>
      <c r="AGE267" s="17"/>
      <c r="AGF267" s="17"/>
      <c r="AGG267" s="17"/>
      <c r="AGH267" s="17"/>
      <c r="AGI267" s="17"/>
      <c r="AGJ267" s="17"/>
      <c r="AGK267" s="17"/>
      <c r="AGL267" s="17"/>
      <c r="AGM267" s="17"/>
      <c r="AGN267" s="17"/>
      <c r="AGO267" s="17"/>
      <c r="AGP267" s="17"/>
      <c r="AGQ267" s="17"/>
      <c r="AGR267" s="17"/>
      <c r="AGS267" s="17"/>
      <c r="AGT267" s="17"/>
      <c r="AGU267" s="17"/>
      <c r="AGV267" s="17"/>
      <c r="AGW267" s="17"/>
      <c r="AGX267" s="17"/>
      <c r="AGY267" s="17"/>
      <c r="AGZ267" s="17"/>
      <c r="AHA267" s="17"/>
      <c r="AHB267" s="17"/>
      <c r="AHC267" s="17"/>
      <c r="AHD267" s="17"/>
      <c r="AHE267" s="17"/>
      <c r="AHF267" s="17"/>
      <c r="AHG267" s="17"/>
      <c r="AHH267" s="17"/>
      <c r="AHI267" s="17"/>
      <c r="AHJ267" s="17"/>
      <c r="AHK267" s="17"/>
      <c r="AHL267" s="17"/>
      <c r="AHM267" s="17"/>
      <c r="AHN267" s="17"/>
      <c r="AHO267" s="17"/>
      <c r="AHP267" s="17"/>
      <c r="AHQ267" s="17"/>
      <c r="AHR267" s="17"/>
      <c r="AHS267" s="17"/>
      <c r="AHT267" s="17"/>
      <c r="AHU267" s="17"/>
      <c r="AHV267" s="17"/>
      <c r="AHW267" s="17"/>
      <c r="AHX267" s="17"/>
      <c r="AHY267" s="17"/>
      <c r="AHZ267" s="17"/>
      <c r="AIA267" s="17"/>
      <c r="AIB267" s="17"/>
      <c r="AIC267" s="17"/>
      <c r="AID267" s="17"/>
      <c r="AIE267" s="17"/>
      <c r="AIF267" s="17"/>
      <c r="AIG267" s="17"/>
      <c r="AIH267" s="17"/>
      <c r="AII267" s="17"/>
      <c r="AIJ267" s="17"/>
      <c r="AIK267" s="17"/>
      <c r="AIL267" s="17"/>
      <c r="AIM267" s="17"/>
      <c r="AIN267" s="17"/>
      <c r="AIO267" s="17"/>
      <c r="AIP267" s="17"/>
      <c r="AIQ267" s="17"/>
      <c r="AIR267" s="17"/>
      <c r="AIS267" s="17"/>
      <c r="AIT267" s="17"/>
      <c r="AIU267" s="17"/>
      <c r="AIV267" s="17"/>
      <c r="AIW267" s="17"/>
      <c r="AIX267" s="17"/>
      <c r="AIY267" s="17"/>
      <c r="AIZ267" s="17"/>
      <c r="AJA267" s="17"/>
      <c r="AJB267" s="17"/>
      <c r="AJC267" s="17"/>
      <c r="AJD267" s="17"/>
      <c r="AJE267" s="17"/>
      <c r="AJF267" s="17"/>
      <c r="AJG267" s="17"/>
      <c r="AJH267" s="17"/>
      <c r="AJI267" s="17"/>
      <c r="AJJ267" s="17"/>
      <c r="AJK267" s="17"/>
      <c r="AJL267" s="17"/>
      <c r="AJM267" s="17"/>
      <c r="AJN267" s="17"/>
      <c r="AJO267" s="17"/>
      <c r="AJP267" s="17"/>
      <c r="AJQ267" s="17"/>
      <c r="AJR267" s="17"/>
      <c r="AJS267" s="17"/>
      <c r="AJT267" s="17"/>
      <c r="AJU267" s="17"/>
      <c r="AJV267" s="17"/>
      <c r="AJW267" s="17"/>
      <c r="AJX267" s="17"/>
      <c r="AJY267" s="17"/>
      <c r="AJZ267" s="17"/>
      <c r="AKA267" s="17"/>
      <c r="AKB267" s="17"/>
      <c r="AKC267" s="17"/>
      <c r="AKD267" s="17"/>
      <c r="AKE267" s="17"/>
      <c r="AKF267" s="17"/>
      <c r="AKG267" s="17"/>
      <c r="AKH267" s="17"/>
      <c r="AKI267" s="17"/>
      <c r="AKJ267" s="17"/>
      <c r="AKK267" s="17"/>
      <c r="AKL267" s="17"/>
      <c r="AKM267" s="17"/>
      <c r="AKN267" s="17"/>
      <c r="AKO267" s="17"/>
      <c r="AKP267" s="17"/>
      <c r="AKQ267" s="17"/>
      <c r="AKR267" s="17"/>
      <c r="AKS267" s="17"/>
      <c r="AKT267" s="17"/>
      <c r="AKU267" s="17"/>
      <c r="AKV267" s="17"/>
      <c r="AKW267" s="17"/>
      <c r="AKX267" s="17"/>
      <c r="AKY267" s="17"/>
      <c r="AKZ267" s="17"/>
      <c r="ALA267" s="17"/>
      <c r="ALB267" s="17"/>
      <c r="ALC267" s="17"/>
      <c r="ALD267" s="17"/>
      <c r="ALE267" s="17"/>
      <c r="ALF267" s="17"/>
      <c r="ALG267" s="17"/>
      <c r="ALH267" s="17"/>
      <c r="ALI267" s="17"/>
      <c r="ALJ267" s="17"/>
      <c r="ALK267" s="17"/>
      <c r="ALL267" s="17"/>
      <c r="ALM267" s="17"/>
      <c r="ALN267" s="17"/>
      <c r="ALO267" s="17"/>
      <c r="ALP267" s="17"/>
      <c r="ALQ267" s="17"/>
      <c r="ALR267" s="17"/>
      <c r="ALS267" s="17"/>
      <c r="ALT267" s="17"/>
      <c r="ALU267" s="17"/>
      <c r="ALV267" s="17"/>
      <c r="ALW267" s="17"/>
      <c r="ALX267" s="17"/>
      <c r="ALY267" s="17"/>
      <c r="ALZ267" s="17"/>
      <c r="AMA267" s="17"/>
      <c r="AMB267" s="17"/>
      <c r="AMC267" s="17"/>
      <c r="AMD267" s="17"/>
      <c r="AME267" s="17"/>
      <c r="AMF267" s="17"/>
      <c r="AMG267" s="17"/>
      <c r="AMH267" s="17"/>
      <c r="AMI267" s="17"/>
      <c r="AMJ267" s="17"/>
      <c r="AMK267" s="17"/>
      <c r="AML267" s="17"/>
      <c r="AMM267" s="17"/>
      <c r="AMN267" s="17"/>
      <c r="AMO267" s="17"/>
      <c r="AMP267" s="17"/>
      <c r="AMQ267" s="17"/>
      <c r="AMR267" s="17"/>
      <c r="AMS267" s="17"/>
      <c r="AMT267" s="17"/>
      <c r="AMU267" s="17"/>
      <c r="AMV267" s="17"/>
      <c r="AMW267" s="17"/>
      <c r="AMX267" s="17"/>
      <c r="AMY267" s="17"/>
      <c r="AMZ267" s="17"/>
      <c r="ANA267" s="17"/>
      <c r="ANB267" s="17"/>
      <c r="ANC267" s="17"/>
      <c r="AND267" s="17"/>
      <c r="ANE267" s="17"/>
      <c r="ANF267" s="17"/>
      <c r="ANG267" s="17"/>
      <c r="ANH267" s="17"/>
      <c r="ANI267" s="17"/>
      <c r="ANJ267" s="17"/>
      <c r="ANK267" s="17"/>
      <c r="ANL267" s="17"/>
      <c r="ANM267" s="17"/>
      <c r="ANN267" s="17"/>
      <c r="ANO267" s="17"/>
      <c r="ANP267" s="17"/>
      <c r="ANQ267" s="17"/>
      <c r="ANR267" s="17"/>
      <c r="ANS267" s="17"/>
      <c r="ANT267" s="17"/>
      <c r="ANU267" s="17"/>
      <c r="ANV267" s="17"/>
      <c r="ANW267" s="17"/>
      <c r="ANX267" s="17"/>
      <c r="ANY267" s="17"/>
      <c r="ANZ267" s="17"/>
      <c r="AOA267" s="17"/>
      <c r="AOB267" s="17"/>
      <c r="AOC267" s="17"/>
      <c r="AOD267" s="17"/>
      <c r="AOE267" s="17"/>
      <c r="AOF267" s="17"/>
      <c r="AOG267" s="17"/>
      <c r="AOH267" s="17"/>
      <c r="AOI267" s="17"/>
      <c r="AOJ267" s="17"/>
      <c r="AOK267" s="17"/>
      <c r="AOL267" s="17"/>
      <c r="AOM267" s="17"/>
      <c r="AON267" s="17"/>
      <c r="AOO267" s="17"/>
      <c r="AOP267" s="17"/>
      <c r="AOQ267" s="17"/>
      <c r="AOR267" s="17"/>
      <c r="AOS267" s="17"/>
      <c r="AOT267" s="17"/>
      <c r="AOU267" s="17"/>
      <c r="AOV267" s="17"/>
      <c r="AOW267" s="17"/>
      <c r="AOX267" s="17"/>
      <c r="AOY267" s="17"/>
      <c r="AOZ267" s="17"/>
      <c r="APA267" s="17"/>
      <c r="APB267" s="17"/>
      <c r="APC267" s="17"/>
      <c r="APD267" s="17"/>
      <c r="APE267" s="17"/>
      <c r="APF267" s="17"/>
      <c r="APG267" s="17"/>
      <c r="APH267" s="17"/>
      <c r="API267" s="17"/>
      <c r="APJ267" s="17"/>
      <c r="APK267" s="17"/>
      <c r="APL267" s="17"/>
      <c r="APM267" s="17"/>
      <c r="APN267" s="17"/>
      <c r="APO267" s="17"/>
      <c r="APP267" s="17"/>
      <c r="APQ267" s="17"/>
      <c r="APR267" s="17"/>
      <c r="APS267" s="17"/>
      <c r="APT267" s="17"/>
      <c r="APU267" s="17"/>
      <c r="APV267" s="17"/>
      <c r="APW267" s="17"/>
      <c r="APX267" s="17"/>
      <c r="APY267" s="17"/>
      <c r="APZ267" s="17"/>
      <c r="AQA267" s="17"/>
      <c r="AQB267" s="17"/>
      <c r="AQC267" s="17"/>
      <c r="AQD267" s="17"/>
      <c r="AQE267" s="17"/>
      <c r="AQF267" s="17"/>
      <c r="AQG267" s="17"/>
      <c r="AQH267" s="17"/>
      <c r="AQI267" s="17"/>
      <c r="AQJ267" s="17"/>
      <c r="AQK267" s="17"/>
      <c r="AQL267" s="17"/>
      <c r="AQM267" s="17"/>
      <c r="AQN267" s="17"/>
      <c r="AQO267" s="17"/>
      <c r="AQP267" s="17"/>
      <c r="AQQ267" s="17"/>
      <c r="AQR267" s="17"/>
      <c r="AQS267" s="17"/>
      <c r="AQT267" s="17"/>
      <c r="AQU267" s="17"/>
      <c r="AQV267" s="17"/>
      <c r="AQW267" s="17"/>
      <c r="AQX267" s="17"/>
      <c r="AQY267" s="17"/>
      <c r="AQZ267" s="17"/>
      <c r="ARA267" s="17"/>
      <c r="ARB267" s="17"/>
      <c r="ARC267" s="17"/>
      <c r="ARD267" s="17"/>
      <c r="ARE267" s="17"/>
      <c r="ARF267" s="17"/>
      <c r="ARG267" s="17"/>
      <c r="ARH267" s="17"/>
      <c r="ARI267" s="17"/>
      <c r="ARJ267" s="17"/>
      <c r="ARK267" s="17"/>
      <c r="ARL267" s="17"/>
      <c r="ARM267" s="17"/>
      <c r="ARN267" s="17"/>
      <c r="ARO267" s="17"/>
      <c r="ARP267" s="17"/>
      <c r="ARQ267" s="17"/>
      <c r="ARR267" s="17"/>
      <c r="ARS267" s="17"/>
      <c r="ART267" s="17"/>
      <c r="ARU267" s="17"/>
      <c r="ARV267" s="17"/>
      <c r="ARW267" s="17"/>
      <c r="ARX267" s="17"/>
      <c r="ARY267" s="17"/>
      <c r="ARZ267" s="17"/>
      <c r="ASA267" s="17"/>
      <c r="ASB267" s="17"/>
      <c r="ASC267" s="17"/>
      <c r="ASD267" s="17"/>
      <c r="ASE267" s="17"/>
      <c r="ASF267" s="17"/>
      <c r="ASG267" s="17"/>
      <c r="ASH267" s="17"/>
      <c r="ASI267" s="17"/>
      <c r="ASJ267" s="17"/>
      <c r="ASK267" s="17"/>
      <c r="ASL267" s="17"/>
      <c r="ASM267" s="17"/>
      <c r="ASN267" s="17"/>
      <c r="ASO267" s="17"/>
      <c r="ASP267" s="17"/>
      <c r="ASQ267" s="17"/>
      <c r="ASR267" s="17"/>
      <c r="ASS267" s="17"/>
      <c r="AST267" s="17"/>
      <c r="ASU267" s="17"/>
      <c r="ASV267" s="17"/>
      <c r="ASW267" s="17"/>
      <c r="ASX267" s="17"/>
      <c r="ASY267" s="17"/>
      <c r="ASZ267" s="17"/>
      <c r="ATA267" s="17"/>
      <c r="ATB267" s="17"/>
      <c r="ATC267" s="17"/>
      <c r="ATD267" s="17"/>
      <c r="ATE267" s="17"/>
      <c r="ATF267" s="17"/>
      <c r="ATG267" s="17"/>
      <c r="ATH267" s="17"/>
      <c r="ATI267" s="17"/>
      <c r="ATJ267" s="17"/>
      <c r="ATK267" s="17"/>
      <c r="ATL267" s="17"/>
      <c r="ATM267" s="17"/>
      <c r="ATN267" s="17"/>
      <c r="ATO267" s="17"/>
      <c r="ATP267" s="17"/>
      <c r="ATQ267" s="17"/>
      <c r="ATR267" s="17"/>
      <c r="ATS267" s="17"/>
      <c r="ATT267" s="17"/>
      <c r="ATU267" s="17"/>
      <c r="ATV267" s="17"/>
      <c r="ATW267" s="17"/>
      <c r="ATX267" s="17"/>
      <c r="ATY267" s="17"/>
      <c r="ATZ267" s="17"/>
      <c r="AUA267" s="17"/>
      <c r="AUB267" s="17"/>
      <c r="AUC267" s="17"/>
      <c r="AUD267" s="17"/>
      <c r="AUE267" s="17"/>
      <c r="AUF267" s="17"/>
      <c r="AUG267" s="17"/>
      <c r="AUH267" s="17"/>
      <c r="AUI267" s="17"/>
      <c r="AUJ267" s="17"/>
      <c r="AUK267" s="17"/>
      <c r="AUL267" s="17"/>
      <c r="AUM267" s="17"/>
      <c r="AUN267" s="17"/>
      <c r="AUO267" s="17"/>
      <c r="AUP267" s="17"/>
      <c r="AUQ267" s="17"/>
      <c r="AUR267" s="17"/>
      <c r="AUS267" s="17"/>
      <c r="AUT267" s="17"/>
      <c r="AUU267" s="17"/>
      <c r="AUV267" s="17"/>
      <c r="AUW267" s="17"/>
      <c r="AUX267" s="17"/>
      <c r="AUY267" s="17"/>
      <c r="AUZ267" s="17"/>
      <c r="AVA267" s="17"/>
      <c r="AVB267" s="17"/>
      <c r="AVC267" s="17"/>
      <c r="AVD267" s="17"/>
      <c r="AVE267" s="17"/>
      <c r="AVF267" s="17"/>
      <c r="AVG267" s="17"/>
      <c r="AVH267" s="17"/>
      <c r="AVI267" s="17"/>
      <c r="AVJ267" s="17"/>
      <c r="AVK267" s="17"/>
      <c r="AVL267" s="17"/>
      <c r="AVM267" s="17"/>
      <c r="AVN267" s="17"/>
      <c r="AVO267" s="17"/>
      <c r="AVP267" s="17"/>
      <c r="AVQ267" s="17"/>
      <c r="AVR267" s="17"/>
      <c r="AVS267" s="17"/>
      <c r="AVT267" s="17"/>
      <c r="AVU267" s="17"/>
      <c r="AVV267" s="17"/>
      <c r="AVW267" s="17"/>
      <c r="AVX267" s="17"/>
      <c r="AVY267" s="17"/>
      <c r="AVZ267" s="17"/>
      <c r="AWA267" s="17"/>
      <c r="AWB267" s="17"/>
      <c r="AWC267" s="17"/>
      <c r="AWD267" s="17"/>
      <c r="AWE267" s="17"/>
      <c r="AWF267" s="17"/>
      <c r="AWG267" s="17"/>
      <c r="AWH267" s="17"/>
      <c r="AWI267" s="17"/>
      <c r="AWJ267" s="17"/>
      <c r="AWK267" s="17"/>
      <c r="AWL267" s="17"/>
      <c r="AWM267" s="17"/>
      <c r="AWN267" s="17"/>
      <c r="AWO267" s="17"/>
      <c r="AWP267" s="17"/>
      <c r="AWQ267" s="17"/>
      <c r="AWR267" s="17"/>
      <c r="AWS267" s="17"/>
      <c r="AWT267" s="17"/>
      <c r="AWU267" s="17"/>
      <c r="AWV267" s="17"/>
      <c r="AWW267" s="17"/>
      <c r="AWX267" s="17"/>
      <c r="AWY267" s="17"/>
      <c r="AWZ267" s="17"/>
      <c r="AXA267" s="17"/>
      <c r="AXB267" s="17"/>
      <c r="AXC267" s="17"/>
      <c r="AXD267" s="17"/>
      <c r="AXE267" s="17"/>
      <c r="AXF267" s="17"/>
      <c r="AXG267" s="17"/>
      <c r="AXH267" s="17"/>
      <c r="AXI267" s="17"/>
      <c r="AXJ267" s="17"/>
      <c r="AXK267" s="17"/>
      <c r="AXL267" s="17"/>
      <c r="AXM267" s="17"/>
      <c r="AXN267" s="17"/>
      <c r="AXO267" s="17"/>
      <c r="AXP267" s="17"/>
      <c r="AXQ267" s="17"/>
      <c r="AXR267" s="17"/>
      <c r="AXS267" s="17"/>
      <c r="AXT267" s="17"/>
      <c r="AXU267" s="17"/>
      <c r="AXV267" s="17"/>
      <c r="AXW267" s="17"/>
      <c r="AXX267" s="17"/>
      <c r="AXY267" s="17"/>
      <c r="AXZ267" s="17"/>
      <c r="AYA267" s="17"/>
      <c r="AYB267" s="17"/>
      <c r="AYC267" s="17"/>
      <c r="AYD267" s="17"/>
      <c r="AYE267" s="17"/>
      <c r="AYF267" s="17"/>
      <c r="AYG267" s="17"/>
      <c r="AYH267" s="17"/>
      <c r="AYI267" s="17"/>
      <c r="AYJ267" s="17"/>
      <c r="AYK267" s="17"/>
      <c r="AYL267" s="17"/>
      <c r="AYM267" s="17"/>
      <c r="AYN267" s="17"/>
      <c r="AYO267" s="17"/>
      <c r="AYP267" s="17"/>
      <c r="AYQ267" s="17"/>
      <c r="AYR267" s="17"/>
      <c r="AYS267" s="17"/>
      <c r="AYT267" s="17"/>
      <c r="AYU267" s="17"/>
      <c r="AYV267" s="17"/>
      <c r="AYW267" s="17"/>
      <c r="AYX267" s="17"/>
      <c r="AYY267" s="17"/>
      <c r="AYZ267" s="17"/>
      <c r="AZA267" s="17"/>
      <c r="AZB267" s="17"/>
      <c r="AZC267" s="17"/>
      <c r="AZD267" s="17"/>
      <c r="AZE267" s="17"/>
      <c r="AZF267" s="17"/>
      <c r="AZG267" s="17"/>
      <c r="AZH267" s="17"/>
      <c r="AZI267" s="17"/>
      <c r="AZJ267" s="17"/>
      <c r="AZK267" s="17"/>
      <c r="AZL267" s="17"/>
      <c r="AZM267" s="17"/>
      <c r="AZN267" s="17"/>
      <c r="AZO267" s="17"/>
      <c r="AZP267" s="17"/>
      <c r="AZQ267" s="17"/>
      <c r="AZR267" s="17"/>
      <c r="AZS267" s="17"/>
      <c r="AZT267" s="17"/>
      <c r="AZU267" s="17"/>
      <c r="AZV267" s="17"/>
      <c r="AZW267" s="17"/>
      <c r="AZX267" s="17"/>
      <c r="AZY267" s="17"/>
      <c r="AZZ267" s="17"/>
      <c r="BAA267" s="17"/>
      <c r="BAB267" s="17"/>
      <c r="BAC267" s="17"/>
      <c r="BAD267" s="17"/>
      <c r="BAE267" s="17"/>
      <c r="BAF267" s="17"/>
      <c r="BAG267" s="17"/>
      <c r="BAH267" s="17"/>
      <c r="BAI267" s="17"/>
      <c r="BAJ267" s="17"/>
      <c r="BAK267" s="17"/>
      <c r="BAL267" s="17"/>
      <c r="BAM267" s="17"/>
      <c r="BAN267" s="17"/>
      <c r="BAO267" s="17"/>
      <c r="BAP267" s="17"/>
      <c r="BAQ267" s="17"/>
      <c r="BAR267" s="17"/>
      <c r="BAS267" s="17"/>
      <c r="BAT267" s="17"/>
      <c r="BAU267" s="17"/>
      <c r="BAV267" s="17"/>
      <c r="BAW267" s="17"/>
      <c r="BAX267" s="17"/>
      <c r="BAY267" s="17"/>
      <c r="BAZ267" s="17"/>
      <c r="BBA267" s="17"/>
      <c r="BBB267" s="17"/>
      <c r="BBC267" s="17"/>
      <c r="BBD267" s="17"/>
      <c r="BBE267" s="17"/>
      <c r="BBF267" s="17"/>
      <c r="BBG267" s="17"/>
      <c r="BBH267" s="17"/>
      <c r="BBI267" s="17"/>
      <c r="BBJ267" s="17"/>
      <c r="BBK267" s="17"/>
      <c r="BBL267" s="17"/>
      <c r="BBM267" s="17"/>
      <c r="BBN267" s="17"/>
      <c r="BBO267" s="17"/>
      <c r="BBP267" s="17"/>
      <c r="BBQ267" s="17"/>
      <c r="BBR267" s="17"/>
      <c r="BBS267" s="17"/>
      <c r="BBT267" s="17"/>
      <c r="BBU267" s="17"/>
      <c r="BBV267" s="17"/>
      <c r="BBW267" s="17"/>
      <c r="BBX267" s="17"/>
      <c r="BBY267" s="17"/>
      <c r="BBZ267" s="17"/>
      <c r="BCA267" s="17"/>
      <c r="BCB267" s="17"/>
      <c r="BCC267" s="17"/>
      <c r="BCD267" s="17"/>
      <c r="BCE267" s="17"/>
      <c r="BCF267" s="17"/>
      <c r="BCG267" s="17"/>
      <c r="BCH267" s="17"/>
      <c r="BCI267" s="17"/>
      <c r="BCJ267" s="17"/>
      <c r="BCK267" s="17"/>
      <c r="BCL267" s="17"/>
      <c r="BCM267" s="17"/>
      <c r="BCN267" s="17"/>
      <c r="BCO267" s="17"/>
      <c r="BCP267" s="17"/>
      <c r="BCQ267" s="17"/>
      <c r="BCR267" s="17"/>
      <c r="BCS267" s="17"/>
      <c r="BCT267" s="17"/>
      <c r="BCU267" s="17"/>
      <c r="BCV267" s="17"/>
      <c r="BCW267" s="17"/>
      <c r="BCX267" s="17"/>
      <c r="BCY267" s="17"/>
      <c r="BCZ267" s="17"/>
      <c r="BDA267" s="17"/>
      <c r="BDB267" s="17"/>
      <c r="BDC267" s="17"/>
      <c r="BDD267" s="17"/>
      <c r="BDE267" s="17"/>
      <c r="BDF267" s="17"/>
      <c r="BDG267" s="17"/>
      <c r="BDH267" s="17"/>
      <c r="BDI267" s="17"/>
      <c r="BDJ267" s="17"/>
      <c r="BDK267" s="17"/>
      <c r="BDL267" s="17"/>
      <c r="BDM267" s="17"/>
      <c r="BDN267" s="17"/>
      <c r="BDO267" s="17"/>
      <c r="BDP267" s="17"/>
      <c r="BDQ267" s="17"/>
      <c r="BDR267" s="17"/>
      <c r="BDS267" s="17"/>
      <c r="BDT267" s="17"/>
      <c r="BDU267" s="17"/>
      <c r="BDV267" s="17"/>
      <c r="BDW267" s="17"/>
      <c r="BDX267" s="17"/>
      <c r="BDY267" s="17"/>
      <c r="BDZ267" s="17"/>
      <c r="BEA267" s="17"/>
      <c r="BEB267" s="17"/>
      <c r="BEC267" s="17"/>
      <c r="BED267" s="17"/>
      <c r="BEE267" s="17"/>
      <c r="BEF267" s="17"/>
      <c r="BEG267" s="17"/>
      <c r="BEH267" s="17"/>
      <c r="BEI267" s="17"/>
      <c r="BEJ267" s="17"/>
      <c r="BEK267" s="17"/>
      <c r="BEL267" s="17"/>
      <c r="BEM267" s="17"/>
      <c r="BEN267" s="17"/>
      <c r="BEO267" s="17"/>
      <c r="BEP267" s="17"/>
      <c r="BEQ267" s="17"/>
      <c r="BER267" s="17"/>
      <c r="BES267" s="17"/>
      <c r="BET267" s="17"/>
      <c r="BEU267" s="17"/>
      <c r="BEV267" s="17"/>
      <c r="BEW267" s="17"/>
      <c r="BEX267" s="17"/>
      <c r="BEY267" s="17"/>
      <c r="BEZ267" s="17"/>
      <c r="BFA267" s="17"/>
      <c r="BFB267" s="17"/>
      <c r="BFC267" s="17"/>
      <c r="BFD267" s="17"/>
      <c r="BFE267" s="17"/>
      <c r="BFF267" s="17"/>
      <c r="BFG267" s="17"/>
      <c r="BFH267" s="17"/>
      <c r="BFI267" s="17"/>
      <c r="BFJ267" s="17"/>
      <c r="BFK267" s="17"/>
      <c r="BFL267" s="17"/>
      <c r="BFM267" s="17"/>
      <c r="BFN267" s="17"/>
      <c r="BFO267" s="17"/>
      <c r="BFP267" s="17"/>
      <c r="BFQ267" s="17"/>
      <c r="BFR267" s="17"/>
      <c r="BFS267" s="17"/>
      <c r="BFT267" s="17"/>
      <c r="BFU267" s="17"/>
      <c r="BFV267" s="17"/>
      <c r="BFW267" s="17"/>
      <c r="BFX267" s="17"/>
      <c r="BFY267" s="17"/>
      <c r="BFZ267" s="17"/>
      <c r="BGA267" s="17"/>
      <c r="BGB267" s="17"/>
      <c r="BGC267" s="17"/>
      <c r="BGD267" s="17"/>
      <c r="BGE267" s="17"/>
      <c r="BGF267" s="17"/>
      <c r="BGG267" s="17"/>
      <c r="BGH267" s="17"/>
      <c r="BGI267" s="17"/>
      <c r="BGJ267" s="17"/>
      <c r="BGK267" s="17"/>
      <c r="BGL267" s="17"/>
      <c r="BGM267" s="17"/>
      <c r="BGN267" s="17"/>
      <c r="BGO267" s="17"/>
      <c r="BGP267" s="17"/>
      <c r="BGQ267" s="17"/>
      <c r="BGR267" s="17"/>
      <c r="BGS267" s="17"/>
      <c r="BGT267" s="17"/>
      <c r="BGU267" s="17"/>
      <c r="BGV267" s="17"/>
      <c r="BGW267" s="17"/>
      <c r="BGX267" s="17"/>
      <c r="BGY267" s="17"/>
      <c r="BGZ267" s="17"/>
      <c r="BHA267" s="17"/>
      <c r="BHB267" s="17"/>
      <c r="BHC267" s="17"/>
      <c r="BHD267" s="17"/>
      <c r="BHE267" s="17"/>
      <c r="BHF267" s="17"/>
      <c r="BHG267" s="17"/>
      <c r="BHH267" s="17"/>
      <c r="BHI267" s="17"/>
      <c r="BHJ267" s="17"/>
      <c r="BHK267" s="17"/>
      <c r="BHL267" s="17"/>
      <c r="BHM267" s="17"/>
      <c r="BHN267" s="17"/>
      <c r="BHO267" s="17"/>
      <c r="BHP267" s="17"/>
      <c r="BHQ267" s="17"/>
      <c r="BHR267" s="17"/>
      <c r="BHS267" s="17"/>
      <c r="BHT267" s="17"/>
      <c r="BHU267" s="17"/>
      <c r="BHV267" s="17"/>
      <c r="BHW267" s="17"/>
      <c r="BHX267" s="17"/>
      <c r="BHY267" s="17"/>
      <c r="BHZ267" s="17"/>
      <c r="BIA267" s="17"/>
      <c r="BIB267" s="17"/>
      <c r="BIC267" s="17"/>
      <c r="BID267" s="17"/>
      <c r="BIE267" s="17"/>
      <c r="BIF267" s="17"/>
      <c r="BIG267" s="17"/>
      <c r="BIH267" s="17"/>
      <c r="BII267" s="17"/>
      <c r="BIJ267" s="17"/>
      <c r="BIK267" s="17"/>
      <c r="BIL267" s="17"/>
      <c r="BIM267" s="17"/>
      <c r="BIN267" s="17"/>
      <c r="BIO267" s="17"/>
      <c r="BIP267" s="17"/>
      <c r="BIQ267" s="17"/>
      <c r="BIR267" s="17"/>
      <c r="BIS267" s="17"/>
      <c r="BIT267" s="17"/>
      <c r="BIU267" s="17"/>
      <c r="BIV267" s="17"/>
      <c r="BIW267" s="17"/>
      <c r="BIX267" s="17"/>
      <c r="BIY267" s="17"/>
      <c r="BIZ267" s="17"/>
      <c r="BJA267" s="17"/>
      <c r="BJB267" s="17"/>
      <c r="BJC267" s="17"/>
      <c r="BJD267" s="17"/>
      <c r="BJE267" s="17"/>
      <c r="BJF267" s="17"/>
      <c r="BJG267" s="17"/>
      <c r="BJH267" s="17"/>
      <c r="BJI267" s="17"/>
      <c r="BJJ267" s="17"/>
      <c r="BJK267" s="17"/>
      <c r="BJL267" s="17"/>
      <c r="BJM267" s="17"/>
      <c r="BJN267" s="17"/>
      <c r="BJO267" s="17"/>
      <c r="BJP267" s="17"/>
      <c r="BJQ267" s="17"/>
      <c r="BJR267" s="17"/>
      <c r="BJS267" s="17"/>
      <c r="BJT267" s="17"/>
      <c r="BJU267" s="17"/>
      <c r="BJV267" s="17"/>
      <c r="BJW267" s="17"/>
      <c r="BJX267" s="17"/>
      <c r="BJY267" s="17"/>
      <c r="BJZ267" s="17"/>
      <c r="BKA267" s="17"/>
      <c r="BKB267" s="17"/>
      <c r="BKC267" s="17"/>
      <c r="BKD267" s="17"/>
      <c r="BKE267" s="17"/>
      <c r="BKF267" s="17"/>
      <c r="BKG267" s="17"/>
      <c r="BKH267" s="17"/>
      <c r="BKI267" s="17"/>
      <c r="BKJ267" s="17"/>
      <c r="BKK267" s="17"/>
      <c r="BKL267" s="17"/>
      <c r="BKM267" s="17"/>
      <c r="BKN267" s="17"/>
      <c r="BKO267" s="17"/>
      <c r="BKP267" s="17"/>
      <c r="BKQ267" s="17"/>
      <c r="BKR267" s="17"/>
      <c r="BKS267" s="17"/>
      <c r="BKT267" s="17"/>
      <c r="BKU267" s="17"/>
      <c r="BKV267" s="17"/>
      <c r="BKW267" s="17"/>
      <c r="BKX267" s="17"/>
      <c r="BKY267" s="17"/>
      <c r="BKZ267" s="17"/>
      <c r="BLA267" s="17"/>
      <c r="BLB267" s="17"/>
      <c r="BLC267" s="17"/>
      <c r="BLD267" s="17"/>
      <c r="BLE267" s="17"/>
      <c r="BLF267" s="17"/>
      <c r="BLG267" s="17"/>
      <c r="BLH267" s="17"/>
      <c r="BLI267" s="17"/>
      <c r="BLJ267" s="17"/>
      <c r="BLK267" s="17"/>
      <c r="BLL267" s="17"/>
      <c r="BLM267" s="17"/>
      <c r="BLN267" s="17"/>
      <c r="BLO267" s="17"/>
      <c r="BLP267" s="17"/>
      <c r="BLQ267" s="17"/>
      <c r="BLR267" s="17"/>
      <c r="BLS267" s="17"/>
      <c r="BLT267" s="17"/>
      <c r="BLU267" s="17"/>
      <c r="BLV267" s="17"/>
      <c r="BLW267" s="17"/>
      <c r="BLX267" s="17"/>
      <c r="BLY267" s="17"/>
      <c r="BLZ267" s="17"/>
      <c r="BMA267" s="17"/>
      <c r="BMB267" s="17"/>
      <c r="BMC267" s="17"/>
      <c r="BMD267" s="17"/>
      <c r="BME267" s="17"/>
      <c r="BMF267" s="17"/>
      <c r="BMG267" s="17"/>
      <c r="BMH267" s="17"/>
      <c r="BMI267" s="17"/>
      <c r="BMJ267" s="17"/>
      <c r="BMK267" s="17"/>
      <c r="BML267" s="17"/>
      <c r="BMM267" s="17"/>
      <c r="BMN267" s="17"/>
      <c r="BMO267" s="17"/>
      <c r="BMP267" s="17"/>
      <c r="BMQ267" s="17"/>
      <c r="BMR267" s="17"/>
      <c r="BMS267" s="17"/>
      <c r="BMT267" s="17"/>
      <c r="BMU267" s="17"/>
      <c r="BMV267" s="17"/>
      <c r="BMW267" s="17"/>
      <c r="BMX267" s="17"/>
      <c r="BMY267" s="17"/>
      <c r="BMZ267" s="17"/>
      <c r="BNA267" s="17"/>
      <c r="BNB267" s="17"/>
      <c r="BNC267" s="17"/>
      <c r="BND267" s="17"/>
      <c r="BNE267" s="17"/>
      <c r="BNF267" s="17"/>
      <c r="BNG267" s="17"/>
      <c r="BNH267" s="17"/>
      <c r="BNI267" s="17"/>
      <c r="BNJ267" s="17"/>
      <c r="BNK267" s="17"/>
      <c r="BNL267" s="17"/>
      <c r="BNM267" s="17"/>
      <c r="BNN267" s="17"/>
      <c r="BNO267" s="17"/>
      <c r="BNP267" s="17"/>
      <c r="BNQ267" s="17"/>
      <c r="BNR267" s="17"/>
      <c r="BNS267" s="17"/>
      <c r="BNT267" s="17"/>
      <c r="BNU267" s="17"/>
      <c r="BNV267" s="17"/>
      <c r="BNW267" s="17"/>
      <c r="BNX267" s="17"/>
      <c r="BNY267" s="17"/>
      <c r="BNZ267" s="17"/>
      <c r="BOA267" s="17"/>
      <c r="BOB267" s="17"/>
      <c r="BOC267" s="17"/>
      <c r="BOD267" s="17"/>
      <c r="BOE267" s="17"/>
      <c r="BOF267" s="17"/>
      <c r="BOG267" s="17"/>
      <c r="BOH267" s="17"/>
      <c r="BOI267" s="17"/>
      <c r="BOJ267" s="17"/>
      <c r="BOK267" s="17"/>
      <c r="BOL267" s="17"/>
      <c r="BOM267" s="17"/>
      <c r="BON267" s="17"/>
      <c r="BOO267" s="17"/>
      <c r="BOP267" s="17"/>
      <c r="BOQ267" s="17"/>
      <c r="BOR267" s="17"/>
      <c r="BOS267" s="17"/>
      <c r="BOT267" s="17"/>
      <c r="BOU267" s="17"/>
      <c r="BOV267" s="17"/>
      <c r="BOW267" s="17"/>
      <c r="BOX267" s="17"/>
      <c r="BOY267" s="17"/>
      <c r="BOZ267" s="17"/>
      <c r="BPA267" s="17"/>
      <c r="BPB267" s="17"/>
      <c r="BPC267" s="17"/>
      <c r="BPD267" s="17"/>
      <c r="BPE267" s="17"/>
      <c r="BPF267" s="17"/>
      <c r="BPG267" s="17"/>
      <c r="BPH267" s="17"/>
      <c r="BPI267" s="17"/>
      <c r="BPJ267" s="17"/>
      <c r="BPK267" s="17"/>
      <c r="BPL267" s="17"/>
      <c r="BPM267" s="17"/>
      <c r="BPN267" s="17"/>
      <c r="BPO267" s="17"/>
      <c r="BPP267" s="17"/>
      <c r="BPQ267" s="17"/>
      <c r="BPR267" s="17"/>
      <c r="BPS267" s="17"/>
      <c r="BPT267" s="17"/>
      <c r="BPU267" s="17"/>
      <c r="BPV267" s="17"/>
      <c r="BPW267" s="17"/>
      <c r="BPX267" s="17"/>
      <c r="BPY267" s="17"/>
      <c r="BPZ267" s="17"/>
      <c r="BQA267" s="17"/>
      <c r="BQB267" s="17"/>
      <c r="BQC267" s="17"/>
      <c r="BQD267" s="17"/>
      <c r="BQE267" s="17"/>
      <c r="BQF267" s="17"/>
      <c r="BQG267" s="17"/>
      <c r="BQH267" s="17"/>
      <c r="BQI267" s="17"/>
      <c r="BQJ267" s="17"/>
      <c r="BQK267" s="17"/>
      <c r="BQL267" s="17"/>
      <c r="BQM267" s="17"/>
      <c r="BQN267" s="17"/>
      <c r="BQO267" s="17"/>
      <c r="BQP267" s="17"/>
      <c r="BQQ267" s="17"/>
      <c r="BQR267" s="17"/>
      <c r="BQS267" s="17"/>
      <c r="BQT267" s="17"/>
      <c r="BQU267" s="17"/>
      <c r="BQV267" s="17"/>
      <c r="BQW267" s="17"/>
      <c r="BQX267" s="17"/>
      <c r="BQY267" s="17"/>
      <c r="BQZ267" s="17"/>
      <c r="BRA267" s="17"/>
      <c r="BRB267" s="17"/>
      <c r="BRC267" s="17"/>
      <c r="BRD267" s="17"/>
      <c r="BRE267" s="17"/>
      <c r="BRF267" s="17"/>
      <c r="BRG267" s="17"/>
      <c r="BRH267" s="17"/>
      <c r="BRI267" s="17"/>
      <c r="BRJ267" s="17"/>
      <c r="BRK267" s="17"/>
      <c r="BRL267" s="17"/>
      <c r="BRM267" s="17"/>
      <c r="BRN267" s="17"/>
      <c r="BRO267" s="17"/>
      <c r="BRP267" s="17"/>
      <c r="BRQ267" s="17"/>
      <c r="BRR267" s="17"/>
      <c r="BRS267" s="17"/>
      <c r="BRT267" s="17"/>
      <c r="BRU267" s="17"/>
      <c r="BRV267" s="17"/>
      <c r="BRW267" s="17"/>
      <c r="BRX267" s="17"/>
      <c r="BRY267" s="17"/>
      <c r="BRZ267" s="17"/>
      <c r="BSA267" s="17"/>
      <c r="BSB267" s="17"/>
      <c r="BSC267" s="17"/>
      <c r="BSD267" s="17"/>
      <c r="BSE267" s="17"/>
      <c r="BSF267" s="17"/>
      <c r="BSG267" s="17"/>
      <c r="BSH267" s="17"/>
      <c r="BSI267" s="17"/>
      <c r="BSJ267" s="17"/>
      <c r="BSK267" s="17"/>
      <c r="BSL267" s="17"/>
      <c r="BSM267" s="17"/>
      <c r="BSN267" s="17"/>
      <c r="BSO267" s="17"/>
      <c r="BSP267" s="17"/>
      <c r="BSQ267" s="17"/>
      <c r="BSR267" s="17"/>
      <c r="BSS267" s="17"/>
      <c r="BST267" s="17"/>
      <c r="BSU267" s="17"/>
      <c r="BSV267" s="17"/>
      <c r="BSW267" s="17"/>
      <c r="BSX267" s="17"/>
      <c r="BSY267" s="17"/>
      <c r="BSZ267" s="17"/>
      <c r="BTA267" s="17"/>
      <c r="BTB267" s="17"/>
      <c r="BTC267" s="17"/>
      <c r="BTD267" s="17"/>
      <c r="BTE267" s="17"/>
      <c r="BTF267" s="17"/>
      <c r="BTG267" s="17"/>
      <c r="BTH267" s="17"/>
      <c r="BTI267" s="17"/>
      <c r="BTJ267" s="17"/>
      <c r="BTK267" s="17"/>
      <c r="BTL267" s="17"/>
      <c r="BTM267" s="17"/>
      <c r="BTN267" s="17"/>
      <c r="BTO267" s="17"/>
      <c r="BTP267" s="17"/>
      <c r="BTQ267" s="17"/>
      <c r="BTR267" s="17"/>
      <c r="BTS267" s="17"/>
      <c r="BTT267" s="17"/>
      <c r="BTU267" s="17"/>
      <c r="BTV267" s="17"/>
      <c r="BTW267" s="17"/>
      <c r="BTX267" s="17"/>
      <c r="BTY267" s="17"/>
      <c r="BTZ267" s="17"/>
      <c r="BUA267" s="17"/>
      <c r="BUB267" s="17"/>
      <c r="BUC267" s="17"/>
      <c r="BUD267" s="17"/>
      <c r="BUE267" s="17"/>
      <c r="BUF267" s="17"/>
      <c r="BUG267" s="17"/>
      <c r="BUH267" s="17"/>
      <c r="BUI267" s="17"/>
      <c r="BUJ267" s="17"/>
      <c r="BUK267" s="17"/>
      <c r="BUL267" s="17"/>
      <c r="BUM267" s="17"/>
      <c r="BUN267" s="17"/>
      <c r="BUO267" s="17"/>
      <c r="BUP267" s="17"/>
      <c r="BUQ267" s="17"/>
      <c r="BUR267" s="17"/>
      <c r="BUS267" s="17"/>
      <c r="BUT267" s="17"/>
      <c r="BUU267" s="17"/>
      <c r="BUV267" s="17"/>
      <c r="BUW267" s="17"/>
      <c r="BUX267" s="17"/>
      <c r="BUY267" s="17"/>
      <c r="BUZ267" s="17"/>
      <c r="BVA267" s="17"/>
      <c r="BVB267" s="17"/>
      <c r="BVC267" s="17"/>
      <c r="BVD267" s="17"/>
      <c r="BVE267" s="17"/>
      <c r="BVF267" s="17"/>
      <c r="BVG267" s="17"/>
      <c r="BVH267" s="17"/>
      <c r="BVI267" s="17"/>
      <c r="BVJ267" s="17"/>
      <c r="BVK267" s="17"/>
      <c r="BVL267" s="17"/>
      <c r="BVM267" s="17"/>
      <c r="BVN267" s="17"/>
      <c r="BVO267" s="17"/>
      <c r="BVP267" s="17"/>
      <c r="BVQ267" s="17"/>
      <c r="BVR267" s="17"/>
      <c r="BVS267" s="17"/>
      <c r="BVT267" s="17"/>
      <c r="BVU267" s="17"/>
      <c r="BVV267" s="17"/>
      <c r="BVW267" s="17"/>
      <c r="BVX267" s="17"/>
      <c r="BVY267" s="17"/>
      <c r="BVZ267" s="17"/>
      <c r="BWA267" s="17"/>
      <c r="BWB267" s="17"/>
      <c r="BWC267" s="17"/>
      <c r="BWD267" s="17"/>
      <c r="BWE267" s="17"/>
      <c r="BWF267" s="17"/>
      <c r="BWG267" s="17"/>
      <c r="BWH267" s="17"/>
      <c r="BWI267" s="17"/>
      <c r="BWJ267" s="17"/>
      <c r="BWK267" s="17"/>
      <c r="BWL267" s="17"/>
      <c r="BWM267" s="17"/>
      <c r="BWN267" s="17"/>
      <c r="BWO267" s="17"/>
      <c r="BWP267" s="17"/>
      <c r="BWQ267" s="17"/>
      <c r="BWR267" s="17"/>
      <c r="BWS267" s="17"/>
      <c r="BWT267" s="17"/>
      <c r="BWU267" s="17"/>
      <c r="BWV267" s="17"/>
      <c r="BWW267" s="17"/>
      <c r="BWX267" s="17"/>
      <c r="BWY267" s="17"/>
      <c r="BWZ267" s="17"/>
      <c r="BXA267" s="17"/>
      <c r="BXB267" s="17"/>
      <c r="BXC267" s="17"/>
      <c r="BXD267" s="17"/>
      <c r="BXE267" s="17"/>
      <c r="BXF267" s="17"/>
      <c r="BXG267" s="17"/>
      <c r="BXH267" s="17"/>
      <c r="BXI267" s="17"/>
      <c r="BXJ267" s="17"/>
      <c r="BXK267" s="17"/>
      <c r="BXL267" s="17"/>
      <c r="BXM267" s="17"/>
      <c r="BXN267" s="17"/>
      <c r="BXO267" s="17"/>
      <c r="BXP267" s="17"/>
      <c r="BXQ267" s="17"/>
      <c r="BXR267" s="17"/>
      <c r="BXS267" s="17"/>
      <c r="BXT267" s="17"/>
      <c r="BXU267" s="17"/>
      <c r="BXV267" s="17"/>
      <c r="BXW267" s="17"/>
      <c r="BXX267" s="17"/>
      <c r="BXY267" s="17"/>
      <c r="BXZ267" s="17"/>
      <c r="BYA267" s="17"/>
      <c r="BYB267" s="17"/>
      <c r="BYC267" s="17"/>
      <c r="BYD267" s="17"/>
      <c r="BYE267" s="17"/>
      <c r="BYF267" s="17"/>
      <c r="BYG267" s="17"/>
      <c r="BYH267" s="17"/>
      <c r="BYI267" s="17"/>
      <c r="BYJ267" s="17"/>
      <c r="BYK267" s="17"/>
      <c r="BYL267" s="17"/>
      <c r="BYM267" s="17"/>
      <c r="BYN267" s="17"/>
      <c r="BYO267" s="17"/>
      <c r="BYP267" s="17"/>
      <c r="BYQ267" s="17"/>
      <c r="BYR267" s="17"/>
      <c r="BYS267" s="17"/>
      <c r="BYT267" s="17"/>
      <c r="BYU267" s="17"/>
      <c r="BYV267" s="17"/>
      <c r="BYW267" s="17"/>
      <c r="BYX267" s="17"/>
      <c r="BYY267" s="17"/>
      <c r="BYZ267" s="17"/>
      <c r="BZA267" s="17"/>
      <c r="BZB267" s="17"/>
      <c r="BZC267" s="17"/>
      <c r="BZD267" s="17"/>
      <c r="BZE267" s="17"/>
      <c r="BZF267" s="17"/>
      <c r="BZG267" s="17"/>
      <c r="BZH267" s="17"/>
      <c r="BZI267" s="17"/>
      <c r="BZJ267" s="17"/>
      <c r="BZK267" s="17"/>
      <c r="BZL267" s="17"/>
      <c r="BZM267" s="17"/>
      <c r="BZN267" s="17"/>
      <c r="BZO267" s="17"/>
      <c r="BZP267" s="17"/>
      <c r="BZQ267" s="17"/>
      <c r="BZR267" s="17"/>
      <c r="BZS267" s="17"/>
      <c r="BZT267" s="17"/>
      <c r="BZU267" s="17"/>
      <c r="BZV267" s="17"/>
      <c r="BZW267" s="17"/>
      <c r="BZX267" s="17"/>
      <c r="BZY267" s="17"/>
      <c r="BZZ267" s="17"/>
      <c r="CAA267" s="17"/>
      <c r="CAB267" s="17"/>
      <c r="CAC267" s="17"/>
      <c r="CAD267" s="17"/>
      <c r="CAE267" s="17"/>
      <c r="CAF267" s="17"/>
      <c r="CAG267" s="17"/>
      <c r="CAH267" s="17"/>
      <c r="CAI267" s="17"/>
      <c r="CAJ267" s="17"/>
      <c r="CAK267" s="17"/>
      <c r="CAL267" s="17"/>
      <c r="CAM267" s="17"/>
      <c r="CAN267" s="17"/>
      <c r="CAO267" s="17"/>
      <c r="CAP267" s="17"/>
      <c r="CAQ267" s="17"/>
      <c r="CAR267" s="17"/>
      <c r="CAS267" s="17"/>
      <c r="CAT267" s="17"/>
      <c r="CAU267" s="17"/>
      <c r="CAV267" s="17"/>
      <c r="CAW267" s="17"/>
      <c r="CAX267" s="17"/>
      <c r="CAY267" s="17"/>
      <c r="CAZ267" s="17"/>
      <c r="CBA267" s="17"/>
      <c r="CBB267" s="17"/>
      <c r="CBC267" s="17"/>
      <c r="CBD267" s="17"/>
      <c r="CBE267" s="17"/>
      <c r="CBF267" s="17"/>
      <c r="CBG267" s="17"/>
      <c r="CBH267" s="17"/>
      <c r="CBI267" s="17"/>
      <c r="CBJ267" s="17"/>
      <c r="CBK267" s="17"/>
      <c r="CBL267" s="17"/>
      <c r="CBM267" s="17"/>
      <c r="CBN267" s="17"/>
      <c r="CBO267" s="17"/>
      <c r="CBP267" s="17"/>
      <c r="CBQ267" s="17"/>
      <c r="CBR267" s="17"/>
      <c r="CBS267" s="17"/>
      <c r="CBT267" s="17"/>
      <c r="CBU267" s="17"/>
      <c r="CBV267" s="17"/>
      <c r="CBW267" s="17"/>
      <c r="CBX267" s="17"/>
      <c r="CBY267" s="17"/>
      <c r="CBZ267" s="17"/>
      <c r="CCA267" s="17"/>
      <c r="CCB267" s="17"/>
      <c r="CCC267" s="17"/>
      <c r="CCD267" s="17"/>
      <c r="CCE267" s="17"/>
      <c r="CCF267" s="17"/>
      <c r="CCG267" s="17"/>
      <c r="CCH267" s="17"/>
      <c r="CCI267" s="17"/>
      <c r="CCJ267" s="17"/>
      <c r="CCK267" s="17"/>
      <c r="CCL267" s="17"/>
      <c r="CCM267" s="17"/>
      <c r="CCN267" s="17"/>
      <c r="CCO267" s="17"/>
      <c r="CCP267" s="17"/>
      <c r="CCQ267" s="17"/>
      <c r="CCR267" s="17"/>
      <c r="CCS267" s="17"/>
      <c r="CCT267" s="17"/>
      <c r="CCU267" s="17"/>
      <c r="CCV267" s="17"/>
      <c r="CCW267" s="17"/>
      <c r="CCX267" s="17"/>
      <c r="CCY267" s="17"/>
      <c r="CCZ267" s="17"/>
      <c r="CDA267" s="17"/>
      <c r="CDB267" s="17"/>
      <c r="CDC267" s="17"/>
      <c r="CDD267" s="17"/>
      <c r="CDE267" s="17"/>
      <c r="CDF267" s="17"/>
      <c r="CDG267" s="17"/>
      <c r="CDH267" s="17"/>
      <c r="CDI267" s="17"/>
      <c r="CDJ267" s="17"/>
      <c r="CDK267" s="17"/>
      <c r="CDL267" s="17"/>
      <c r="CDM267" s="17"/>
      <c r="CDN267" s="17"/>
      <c r="CDO267" s="17"/>
      <c r="CDP267" s="17"/>
      <c r="CDQ267" s="17"/>
      <c r="CDR267" s="17"/>
      <c r="CDS267" s="17"/>
      <c r="CDT267" s="17"/>
      <c r="CDU267" s="17"/>
    </row>
    <row r="268">
      <c r="A268" s="14" t="s">
        <v>4666</v>
      </c>
      <c r="B268" s="14" t="s">
        <v>4719</v>
      </c>
      <c r="C268" s="14" t="s">
        <v>2933</v>
      </c>
      <c r="D268" s="14" t="s">
        <v>2934</v>
      </c>
      <c r="E268" s="14" t="s">
        <v>51</v>
      </c>
      <c r="F268" s="14" t="s">
        <v>2835</v>
      </c>
      <c r="I268" s="14" t="s">
        <v>4720</v>
      </c>
      <c r="J268" s="14" t="s">
        <v>2618</v>
      </c>
      <c r="K268" s="14" t="s">
        <v>2619</v>
      </c>
      <c r="L268" s="17"/>
      <c r="M268" s="16">
        <v>2.0</v>
      </c>
      <c r="N268" s="14" t="s">
        <v>21</v>
      </c>
      <c r="O268" s="14" t="s">
        <v>21</v>
      </c>
      <c r="P268" s="14" t="s">
        <v>21</v>
      </c>
      <c r="Q268" s="16">
        <v>11.0</v>
      </c>
      <c r="R268" s="16">
        <v>3988869.0</v>
      </c>
      <c r="S268" s="16">
        <v>3988869.0</v>
      </c>
      <c r="T268" s="14" t="s">
        <v>2630</v>
      </c>
      <c r="U268" s="14" t="s">
        <v>2621</v>
      </c>
      <c r="V268" s="14" t="s">
        <v>4721</v>
      </c>
      <c r="W268" s="14" t="s">
        <v>4722</v>
      </c>
      <c r="Z268" s="17"/>
      <c r="AA268" s="17"/>
      <c r="AB268" s="17"/>
      <c r="AC268" s="17"/>
      <c r="AD268" s="16">
        <v>1106.0</v>
      </c>
      <c r="AE268" s="22">
        <v>45334.0</v>
      </c>
      <c r="AF268" s="17"/>
      <c r="AG268" s="17"/>
      <c r="AH268" s="17"/>
      <c r="AI268" s="17"/>
      <c r="AJ268" s="17"/>
      <c r="AK268" s="17"/>
      <c r="AL268" s="16">
        <v>73.0</v>
      </c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4" t="s">
        <v>2941</v>
      </c>
      <c r="BB268" s="17"/>
      <c r="BC268" s="17"/>
      <c r="BD268" s="17"/>
      <c r="BE268" s="17"/>
      <c r="BF268" s="17"/>
      <c r="BG268" s="16">
        <v>1.0</v>
      </c>
      <c r="BH268" s="17"/>
      <c r="BI268" s="14" t="s">
        <v>2565</v>
      </c>
      <c r="BJ268" s="14" t="s">
        <v>2566</v>
      </c>
      <c r="BK268" s="17"/>
      <c r="BL268" s="17"/>
      <c r="BM268" s="16">
        <v>36.8666667</v>
      </c>
      <c r="BN268" s="17"/>
      <c r="BO268" s="14" t="s">
        <v>3354</v>
      </c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/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/>
      <c r="KJ268" s="17"/>
      <c r="KK268" s="17"/>
      <c r="KL268" s="17"/>
      <c r="KM268" s="17"/>
      <c r="KN268" s="17"/>
      <c r="KO268" s="17"/>
      <c r="KP268" s="17"/>
      <c r="KQ268" s="17"/>
      <c r="KR268" s="17"/>
      <c r="KS268" s="17"/>
      <c r="KT268" s="17"/>
      <c r="KU268" s="17"/>
      <c r="KV268" s="17"/>
      <c r="KW268" s="17"/>
      <c r="KX268" s="17"/>
      <c r="KY268" s="17"/>
      <c r="KZ268" s="17"/>
      <c r="LA268" s="17"/>
      <c r="LB268" s="17"/>
      <c r="LC268" s="17"/>
      <c r="LD268" s="17"/>
      <c r="LE268" s="17"/>
      <c r="LF268" s="17"/>
      <c r="LG268" s="17"/>
      <c r="LH268" s="17"/>
      <c r="LI268" s="17"/>
      <c r="LJ268" s="17"/>
      <c r="LK268" s="17"/>
      <c r="LL268" s="17"/>
      <c r="LM268" s="17"/>
      <c r="LN268" s="17"/>
      <c r="LO268" s="17"/>
      <c r="LP268" s="17"/>
      <c r="LQ268" s="17"/>
      <c r="LR268" s="17"/>
      <c r="LS268" s="17"/>
      <c r="LT268" s="17"/>
      <c r="LU268" s="17"/>
      <c r="LV268" s="17"/>
      <c r="LW268" s="17"/>
      <c r="LX268" s="17"/>
      <c r="LY268" s="17"/>
      <c r="LZ268" s="17"/>
      <c r="MA268" s="17"/>
      <c r="MB268" s="17"/>
      <c r="MC268" s="17"/>
      <c r="MD268" s="17"/>
      <c r="ME268" s="17"/>
      <c r="MF268" s="17"/>
      <c r="MG268" s="17"/>
      <c r="MH268" s="17"/>
      <c r="MI268" s="17"/>
      <c r="MJ268" s="17"/>
      <c r="MK268" s="17"/>
      <c r="ML268" s="17"/>
      <c r="MM268" s="17"/>
      <c r="MN268" s="17"/>
      <c r="MO268" s="17"/>
      <c r="MP268" s="17"/>
      <c r="MQ268" s="17"/>
      <c r="MR268" s="17"/>
      <c r="MS268" s="17"/>
      <c r="MT268" s="17"/>
      <c r="MU268" s="17"/>
      <c r="MV268" s="17"/>
      <c r="MW268" s="17"/>
      <c r="MX268" s="17"/>
      <c r="MY268" s="17"/>
      <c r="MZ268" s="17"/>
      <c r="NA268" s="17"/>
      <c r="NB268" s="17"/>
      <c r="NC268" s="17"/>
      <c r="ND268" s="17"/>
      <c r="NE268" s="17"/>
      <c r="NF268" s="17"/>
      <c r="NG268" s="17"/>
      <c r="NH268" s="17"/>
      <c r="NI268" s="17"/>
      <c r="NJ268" s="17"/>
      <c r="NK268" s="17"/>
      <c r="NL268" s="17"/>
      <c r="NM268" s="17"/>
      <c r="NN268" s="17"/>
      <c r="NO268" s="17"/>
      <c r="NP268" s="17"/>
      <c r="NQ268" s="17"/>
      <c r="NR268" s="17"/>
      <c r="NS268" s="17"/>
      <c r="NT268" s="17"/>
      <c r="NU268" s="17"/>
      <c r="NV268" s="17"/>
      <c r="NW268" s="17"/>
      <c r="NX268" s="17"/>
      <c r="NY268" s="17"/>
      <c r="NZ268" s="17"/>
      <c r="OA268" s="17"/>
      <c r="OB268" s="17"/>
      <c r="OC268" s="17"/>
      <c r="OD268" s="17"/>
      <c r="OE268" s="17"/>
      <c r="OF268" s="17"/>
      <c r="OG268" s="17"/>
      <c r="OH268" s="17"/>
      <c r="OI268" s="17"/>
      <c r="OJ268" s="17"/>
      <c r="OK268" s="17"/>
      <c r="OL268" s="17"/>
      <c r="OM268" s="17"/>
      <c r="ON268" s="17"/>
      <c r="OO268" s="17"/>
      <c r="OP268" s="17"/>
      <c r="OQ268" s="17"/>
      <c r="OR268" s="17"/>
      <c r="OS268" s="17"/>
      <c r="OT268" s="17"/>
      <c r="OU268" s="17"/>
      <c r="OV268" s="17"/>
      <c r="OW268" s="17"/>
      <c r="OX268" s="17"/>
      <c r="OY268" s="17"/>
      <c r="OZ268" s="17"/>
      <c r="PA268" s="17"/>
      <c r="PB268" s="17"/>
      <c r="PC268" s="17"/>
      <c r="PD268" s="17"/>
      <c r="PE268" s="17"/>
      <c r="PF268" s="17"/>
      <c r="PG268" s="17"/>
      <c r="PH268" s="17"/>
      <c r="PI268" s="17"/>
      <c r="PJ268" s="17"/>
      <c r="PK268" s="17"/>
      <c r="PL268" s="17"/>
      <c r="PM268" s="17"/>
      <c r="PN268" s="17"/>
      <c r="PO268" s="17"/>
      <c r="PP268" s="17"/>
      <c r="PQ268" s="17"/>
      <c r="PR268" s="17"/>
      <c r="PS268" s="17"/>
      <c r="PT268" s="17"/>
      <c r="PU268" s="17"/>
      <c r="PV268" s="17"/>
      <c r="PW268" s="17"/>
      <c r="PX268" s="17"/>
      <c r="PY268" s="17"/>
      <c r="PZ268" s="17"/>
      <c r="QA268" s="17"/>
      <c r="QB268" s="17"/>
      <c r="QC268" s="17"/>
      <c r="QD268" s="17"/>
      <c r="QE268" s="17"/>
      <c r="QF268" s="17"/>
      <c r="QG268" s="17"/>
      <c r="QH268" s="17"/>
      <c r="QI268" s="17"/>
      <c r="QJ268" s="17"/>
      <c r="QK268" s="17"/>
      <c r="QL268" s="17"/>
      <c r="QM268" s="17"/>
      <c r="QN268" s="17"/>
      <c r="QO268" s="17"/>
      <c r="QP268" s="17"/>
      <c r="QQ268" s="17"/>
      <c r="QR268" s="17"/>
      <c r="QS268" s="17"/>
      <c r="QT268" s="17"/>
      <c r="QU268" s="17"/>
      <c r="QV268" s="17"/>
      <c r="QW268" s="17"/>
      <c r="QX268" s="17"/>
      <c r="QY268" s="17"/>
      <c r="QZ268" s="17"/>
      <c r="RA268" s="17"/>
      <c r="RB268" s="17"/>
      <c r="RC268" s="17"/>
      <c r="RD268" s="17"/>
      <c r="RE268" s="17"/>
      <c r="RF268" s="17"/>
      <c r="RG268" s="17"/>
      <c r="RH268" s="17"/>
      <c r="RI268" s="17"/>
      <c r="RJ268" s="17"/>
      <c r="RK268" s="17"/>
      <c r="RL268" s="17"/>
      <c r="RM268" s="17"/>
      <c r="RN268" s="17"/>
      <c r="RO268" s="17"/>
      <c r="RP268" s="17"/>
      <c r="RQ268" s="17"/>
      <c r="RR268" s="17"/>
      <c r="RS268" s="17"/>
      <c r="RT268" s="17"/>
      <c r="RU268" s="17"/>
      <c r="RV268" s="17"/>
      <c r="RW268" s="17"/>
      <c r="RX268" s="17"/>
      <c r="RY268" s="17"/>
      <c r="RZ268" s="17"/>
      <c r="SA268" s="17"/>
      <c r="SB268" s="17"/>
      <c r="SC268" s="17"/>
      <c r="SD268" s="17"/>
      <c r="SE268" s="17"/>
      <c r="SF268" s="17"/>
      <c r="SG268" s="17"/>
      <c r="SH268" s="17"/>
      <c r="SI268" s="17"/>
      <c r="SJ268" s="17"/>
      <c r="SK268" s="17"/>
      <c r="SL268" s="17"/>
      <c r="SM268" s="17"/>
      <c r="SN268" s="17"/>
      <c r="SO268" s="17"/>
      <c r="SP268" s="17"/>
      <c r="SQ268" s="17"/>
      <c r="SR268" s="17"/>
      <c r="SS268" s="17"/>
      <c r="ST268" s="17"/>
      <c r="SU268" s="17"/>
      <c r="SV268" s="17"/>
      <c r="SW268" s="17"/>
      <c r="SX268" s="17"/>
      <c r="SY268" s="17"/>
      <c r="SZ268" s="17"/>
      <c r="TA268" s="17"/>
      <c r="TB268" s="17"/>
      <c r="TC268" s="17"/>
      <c r="TD268" s="17"/>
      <c r="TE268" s="17"/>
      <c r="TF268" s="17"/>
      <c r="TG268" s="17"/>
      <c r="TH268" s="17"/>
      <c r="TI268" s="17"/>
      <c r="TJ268" s="17"/>
      <c r="TK268" s="17"/>
      <c r="TL268" s="17"/>
      <c r="TM268" s="17"/>
      <c r="TN268" s="17"/>
      <c r="TO268" s="17"/>
      <c r="TP268" s="17"/>
      <c r="TQ268" s="17"/>
      <c r="TR268" s="17"/>
      <c r="TS268" s="17"/>
      <c r="TT268" s="17"/>
      <c r="TU268" s="17"/>
      <c r="TV268" s="17"/>
      <c r="TW268" s="17"/>
      <c r="TX268" s="17"/>
      <c r="TY268" s="17"/>
      <c r="TZ268" s="17"/>
      <c r="UA268" s="17"/>
      <c r="UB268" s="17"/>
      <c r="UC268" s="17"/>
      <c r="UD268" s="17"/>
      <c r="UE268" s="17"/>
      <c r="UF268" s="17"/>
      <c r="UG268" s="17"/>
      <c r="UH268" s="17"/>
      <c r="UI268" s="17"/>
      <c r="UJ268" s="17"/>
      <c r="UK268" s="17"/>
      <c r="UL268" s="17"/>
      <c r="UM268" s="17"/>
      <c r="UN268" s="17"/>
      <c r="UO268" s="17"/>
      <c r="UP268" s="17"/>
      <c r="UQ268" s="17"/>
      <c r="UR268" s="17"/>
      <c r="US268" s="17"/>
      <c r="UT268" s="17"/>
      <c r="UU268" s="17"/>
      <c r="UV268" s="17"/>
      <c r="UW268" s="17"/>
      <c r="UX268" s="17"/>
      <c r="UY268" s="17"/>
      <c r="UZ268" s="17"/>
      <c r="VA268" s="17"/>
      <c r="VB268" s="17"/>
      <c r="VC268" s="17"/>
      <c r="VD268" s="17"/>
      <c r="VE268" s="17"/>
      <c r="VF268" s="17"/>
      <c r="VG268" s="17"/>
      <c r="VH268" s="17"/>
      <c r="VI268" s="17"/>
      <c r="VJ268" s="17"/>
      <c r="VK268" s="17"/>
      <c r="VL268" s="17"/>
      <c r="VM268" s="17"/>
      <c r="VN268" s="17"/>
      <c r="VO268" s="17"/>
      <c r="VP268" s="17"/>
      <c r="VQ268" s="17"/>
      <c r="VR268" s="17"/>
      <c r="VS268" s="17"/>
      <c r="VT268" s="17"/>
      <c r="VU268" s="17"/>
      <c r="VV268" s="17"/>
      <c r="VW268" s="17"/>
      <c r="VX268" s="17"/>
      <c r="VY268" s="17"/>
      <c r="VZ268" s="17"/>
      <c r="WA268" s="17"/>
      <c r="WB268" s="17"/>
      <c r="WC268" s="17"/>
      <c r="WD268" s="17"/>
      <c r="WE268" s="17"/>
      <c r="WF268" s="17"/>
      <c r="WG268" s="17"/>
      <c r="WH268" s="17"/>
      <c r="WI268" s="17"/>
      <c r="WJ268" s="17"/>
      <c r="WK268" s="17"/>
      <c r="WL268" s="17"/>
      <c r="WM268" s="17"/>
      <c r="WN268" s="17"/>
      <c r="WO268" s="17"/>
      <c r="WP268" s="17"/>
      <c r="WQ268" s="17"/>
      <c r="WR268" s="17"/>
      <c r="WS268" s="17"/>
      <c r="WT268" s="17"/>
      <c r="WU268" s="17"/>
      <c r="WV268" s="17"/>
      <c r="WW268" s="17"/>
      <c r="WX268" s="17"/>
      <c r="WY268" s="17"/>
      <c r="WZ268" s="17"/>
      <c r="XA268" s="17"/>
      <c r="XB268" s="17"/>
      <c r="XC268" s="17"/>
      <c r="XD268" s="17"/>
      <c r="XE268" s="17"/>
      <c r="XF268" s="17"/>
      <c r="XG268" s="17"/>
      <c r="XH268" s="17"/>
      <c r="XI268" s="17"/>
      <c r="XJ268" s="17"/>
      <c r="XK268" s="17"/>
      <c r="XL268" s="17"/>
      <c r="XM268" s="17"/>
      <c r="XN268" s="17"/>
      <c r="XO268" s="17"/>
      <c r="XP268" s="17"/>
      <c r="XQ268" s="17"/>
      <c r="XR268" s="17"/>
      <c r="XS268" s="17"/>
      <c r="XT268" s="17"/>
      <c r="XU268" s="17"/>
      <c r="XV268" s="17"/>
      <c r="XW268" s="17"/>
      <c r="XX268" s="17"/>
      <c r="XY268" s="17"/>
      <c r="XZ268" s="17"/>
      <c r="YA268" s="17"/>
      <c r="YB268" s="17"/>
      <c r="YC268" s="17"/>
      <c r="YD268" s="17"/>
      <c r="YE268" s="17"/>
      <c r="YF268" s="17"/>
      <c r="YG268" s="17"/>
      <c r="YH268" s="17"/>
      <c r="YI268" s="17"/>
      <c r="YJ268" s="17"/>
      <c r="YK268" s="17"/>
      <c r="YL268" s="17"/>
      <c r="YM268" s="17"/>
      <c r="YN268" s="17"/>
      <c r="YO268" s="17"/>
      <c r="YP268" s="17"/>
      <c r="YQ268" s="17"/>
      <c r="YR268" s="17"/>
      <c r="YS268" s="17"/>
      <c r="YT268" s="17"/>
      <c r="YU268" s="17"/>
      <c r="YV268" s="17"/>
      <c r="YW268" s="17"/>
      <c r="YX268" s="17"/>
      <c r="YY268" s="17"/>
      <c r="YZ268" s="17"/>
      <c r="ZA268" s="17"/>
      <c r="ZB268" s="17"/>
      <c r="ZC268" s="17"/>
      <c r="ZD268" s="17"/>
      <c r="ZE268" s="17"/>
      <c r="ZF268" s="17"/>
      <c r="ZG268" s="17"/>
      <c r="ZH268" s="17"/>
      <c r="ZI268" s="17"/>
      <c r="ZJ268" s="17"/>
      <c r="ZK268" s="17"/>
      <c r="ZL268" s="17"/>
      <c r="ZM268" s="17"/>
      <c r="ZN268" s="16">
        <v>55.0</v>
      </c>
      <c r="ZO268" s="17"/>
      <c r="ZP268" s="17"/>
      <c r="ZQ268" s="17"/>
      <c r="ZR268" s="17"/>
      <c r="ZS268" s="17"/>
      <c r="ZT268" s="17"/>
      <c r="ZU268" s="17"/>
      <c r="ZV268" s="17"/>
      <c r="ZW268" s="17"/>
      <c r="ZX268" s="17"/>
      <c r="ZY268" s="17"/>
      <c r="ZZ268" s="17"/>
      <c r="AAA268" s="17"/>
      <c r="AAB268" s="17"/>
      <c r="AAC268" s="17"/>
      <c r="AAD268" s="17"/>
      <c r="AAE268" s="17"/>
      <c r="AAF268" s="17"/>
      <c r="AAG268" s="17"/>
      <c r="AAH268" s="17"/>
      <c r="AAI268" s="17"/>
      <c r="AAJ268" s="17"/>
      <c r="AAK268" s="17"/>
      <c r="AAL268" s="17"/>
      <c r="AAM268" s="17"/>
      <c r="AAN268" s="17"/>
      <c r="AAO268" s="17"/>
      <c r="AAP268" s="17"/>
      <c r="AAQ268" s="17"/>
      <c r="AAR268" s="17"/>
      <c r="AAS268" s="17"/>
      <c r="AAT268" s="17"/>
      <c r="AAU268" s="17"/>
      <c r="AAV268" s="17"/>
      <c r="AAW268" s="17"/>
      <c r="AAX268" s="17"/>
      <c r="AAY268" s="17"/>
      <c r="AAZ268" s="17"/>
      <c r="ABA268" s="17"/>
      <c r="ABB268" s="17"/>
      <c r="ABC268" s="17"/>
      <c r="ABD268" s="17"/>
      <c r="ABE268" s="17"/>
      <c r="ABF268" s="17"/>
      <c r="ABG268" s="17"/>
      <c r="ABH268" s="17"/>
      <c r="ABI268" s="17"/>
      <c r="ABJ268" s="17"/>
      <c r="ABK268" s="17"/>
      <c r="ABL268" s="17"/>
      <c r="ABM268" s="17"/>
      <c r="ABN268" s="17"/>
      <c r="ABO268" s="17"/>
      <c r="ABP268" s="17"/>
      <c r="ABQ268" s="17"/>
      <c r="ABR268" s="17"/>
      <c r="ABS268" s="17"/>
      <c r="ABT268" s="17"/>
      <c r="ABU268" s="17"/>
      <c r="ABV268" s="17"/>
      <c r="ABW268" s="17"/>
      <c r="ABX268" s="17"/>
      <c r="ABY268" s="17"/>
      <c r="ABZ268" s="17"/>
      <c r="ACA268" s="17"/>
      <c r="ACB268" s="17"/>
      <c r="ACC268" s="17"/>
      <c r="ACD268" s="17"/>
      <c r="ACE268" s="17"/>
      <c r="ACF268" s="17"/>
      <c r="ACG268" s="17"/>
      <c r="ACH268" s="17"/>
      <c r="ACI268" s="17"/>
      <c r="ACJ268" s="17"/>
      <c r="ACK268" s="17"/>
      <c r="ACL268" s="17"/>
      <c r="ACM268" s="17"/>
      <c r="ACN268" s="17"/>
      <c r="ACO268" s="17"/>
      <c r="ACP268" s="17"/>
      <c r="ACQ268" s="17"/>
      <c r="ACR268" s="17"/>
      <c r="ACS268" s="17"/>
      <c r="ACT268" s="17"/>
      <c r="ACU268" s="17"/>
      <c r="ACV268" s="17"/>
      <c r="ACW268" s="17"/>
      <c r="ACX268" s="17"/>
      <c r="ACY268" s="17"/>
      <c r="ACZ268" s="17"/>
      <c r="ADA268" s="17"/>
      <c r="ADB268" s="17"/>
      <c r="ADC268" s="17"/>
      <c r="ADD268" s="17"/>
      <c r="ADE268" s="17"/>
      <c r="ADF268" s="17"/>
      <c r="ADG268" s="17"/>
      <c r="ADH268" s="17"/>
      <c r="ADI268" s="14" t="s">
        <v>4703</v>
      </c>
      <c r="ADJ268" s="14" t="s">
        <v>4680</v>
      </c>
      <c r="ADK268" s="14" t="s">
        <v>4681</v>
      </c>
      <c r="ADL268" s="16">
        <v>8.0</v>
      </c>
      <c r="ADM268" s="14" t="s">
        <v>4673</v>
      </c>
      <c r="ADO268" s="17"/>
      <c r="ADP268" s="17"/>
      <c r="ADQ268" s="17"/>
      <c r="ADR268" s="17"/>
      <c r="ADS268" s="17"/>
      <c r="ADT268" s="17"/>
      <c r="ADU268" s="17"/>
      <c r="ADV268" s="17"/>
      <c r="ADW268" s="17"/>
      <c r="ADX268" s="17"/>
      <c r="ADY268" s="17"/>
      <c r="ADZ268" s="17"/>
      <c r="AEA268" s="17"/>
      <c r="AEB268" s="17"/>
      <c r="AEC268" s="17"/>
      <c r="AED268" s="17"/>
      <c r="AEE268" s="17"/>
      <c r="AEF268" s="17"/>
      <c r="AEG268" s="17"/>
      <c r="AEH268" s="17"/>
      <c r="AEI268" s="17"/>
      <c r="AEJ268" s="17"/>
      <c r="AEK268" s="17"/>
      <c r="AEL268" s="17"/>
      <c r="AEM268" s="17"/>
      <c r="AEN268" s="17"/>
      <c r="AEO268" s="17"/>
      <c r="AEP268" s="17"/>
      <c r="AEQ268" s="17"/>
      <c r="AER268" s="17"/>
      <c r="AES268" s="17"/>
      <c r="AET268" s="17"/>
      <c r="AEU268" s="17"/>
      <c r="AEV268" s="17"/>
      <c r="AEW268" s="17"/>
      <c r="AEX268" s="17"/>
      <c r="AEY268" s="17"/>
      <c r="AEZ268" s="17"/>
      <c r="AFA268" s="17"/>
      <c r="AFB268" s="17"/>
      <c r="AFC268" s="17"/>
      <c r="AFD268" s="17"/>
      <c r="AFE268" s="17"/>
      <c r="AFF268" s="17"/>
      <c r="AFG268" s="17"/>
      <c r="AFH268" s="17"/>
      <c r="AFI268" s="17"/>
      <c r="AFJ268" s="17"/>
      <c r="AFK268" s="17"/>
      <c r="AFL268" s="17"/>
      <c r="AFM268" s="17"/>
      <c r="AFN268" s="17"/>
      <c r="AFO268" s="17"/>
      <c r="AFP268" s="17"/>
      <c r="AFQ268" s="17"/>
      <c r="AFR268" s="17"/>
      <c r="AFS268" s="17"/>
      <c r="AFT268" s="17"/>
      <c r="AFU268" s="17"/>
      <c r="AFV268" s="17"/>
      <c r="AFW268" s="17"/>
      <c r="AFX268" s="17"/>
      <c r="AFY268" s="17"/>
      <c r="AFZ268" s="17"/>
      <c r="AGA268" s="17"/>
      <c r="AGB268" s="17"/>
      <c r="AGC268" s="17"/>
      <c r="AGD268" s="17"/>
      <c r="AGE268" s="17"/>
      <c r="AGF268" s="17"/>
      <c r="AGG268" s="17"/>
      <c r="AGH268" s="17"/>
      <c r="AGI268" s="17"/>
      <c r="AGJ268" s="17"/>
      <c r="AGK268" s="17"/>
      <c r="AGL268" s="17"/>
      <c r="AGM268" s="17"/>
      <c r="AGN268" s="17"/>
      <c r="AGO268" s="17"/>
      <c r="AGP268" s="17"/>
      <c r="AGQ268" s="17"/>
      <c r="AGR268" s="17"/>
      <c r="AGS268" s="17"/>
      <c r="AGT268" s="17"/>
      <c r="AGU268" s="17"/>
      <c r="AGV268" s="17"/>
      <c r="AGW268" s="17"/>
      <c r="AGX268" s="17"/>
      <c r="AGY268" s="17"/>
      <c r="AGZ268" s="17"/>
      <c r="AHA268" s="17"/>
      <c r="AHB268" s="17"/>
      <c r="AHC268" s="17"/>
      <c r="AHD268" s="17"/>
      <c r="AHE268" s="17"/>
      <c r="AHF268" s="17"/>
      <c r="AHG268" s="17"/>
      <c r="AHH268" s="17"/>
      <c r="AHI268" s="17"/>
      <c r="AHJ268" s="17"/>
      <c r="AHK268" s="17"/>
      <c r="AHL268" s="17"/>
      <c r="AHM268" s="17"/>
      <c r="AHN268" s="17"/>
      <c r="AHO268" s="17"/>
      <c r="AHP268" s="17"/>
      <c r="AHQ268" s="17"/>
      <c r="AHR268" s="17"/>
      <c r="AHS268" s="17"/>
      <c r="AHT268" s="17"/>
      <c r="AHU268" s="17"/>
      <c r="AHV268" s="17"/>
      <c r="AHW268" s="17"/>
      <c r="AHX268" s="17"/>
      <c r="AHY268" s="17"/>
      <c r="AHZ268" s="17"/>
      <c r="AIA268" s="17"/>
      <c r="AIB268" s="17"/>
      <c r="AIC268" s="17"/>
      <c r="AID268" s="17"/>
      <c r="AIE268" s="17"/>
      <c r="AIF268" s="17"/>
      <c r="AIG268" s="17"/>
      <c r="AIH268" s="17"/>
      <c r="AII268" s="17"/>
      <c r="AIJ268" s="17"/>
      <c r="AIK268" s="17"/>
      <c r="AIL268" s="17"/>
      <c r="AIM268" s="17"/>
      <c r="AIN268" s="17"/>
      <c r="AIO268" s="17"/>
      <c r="AIP268" s="17"/>
      <c r="AIQ268" s="17"/>
      <c r="AIR268" s="17"/>
      <c r="AIS268" s="17"/>
      <c r="AIT268" s="17"/>
      <c r="AIU268" s="17"/>
      <c r="AIV268" s="17"/>
      <c r="AIW268" s="17"/>
      <c r="AIX268" s="17"/>
      <c r="AIY268" s="17"/>
      <c r="AIZ268" s="17"/>
      <c r="AJA268" s="17"/>
      <c r="AJB268" s="17"/>
      <c r="AJC268" s="17"/>
      <c r="AJD268" s="17"/>
      <c r="AJE268" s="17"/>
      <c r="AJF268" s="17"/>
      <c r="AJG268" s="17"/>
      <c r="AJH268" s="17"/>
      <c r="AJI268" s="17"/>
      <c r="AJJ268" s="17"/>
      <c r="AJK268" s="17"/>
      <c r="AJL268" s="17"/>
      <c r="AJM268" s="17"/>
      <c r="AJN268" s="17"/>
      <c r="AJO268" s="17"/>
      <c r="AJP268" s="17"/>
      <c r="AJQ268" s="17"/>
      <c r="AJR268" s="17"/>
      <c r="AJS268" s="17"/>
      <c r="AJT268" s="17"/>
      <c r="AJU268" s="17"/>
      <c r="AJV268" s="17"/>
      <c r="AJW268" s="17"/>
      <c r="AJX268" s="17"/>
      <c r="AJY268" s="17"/>
      <c r="AJZ268" s="17"/>
      <c r="AKA268" s="17"/>
      <c r="AKB268" s="17"/>
      <c r="AKC268" s="17"/>
      <c r="AKD268" s="17"/>
      <c r="AKE268" s="17"/>
      <c r="AKF268" s="17"/>
      <c r="AKG268" s="17"/>
      <c r="AKH268" s="17"/>
      <c r="AKI268" s="17"/>
      <c r="AKJ268" s="17"/>
      <c r="AKK268" s="17"/>
      <c r="AKL268" s="17"/>
      <c r="AKM268" s="17"/>
      <c r="AKN268" s="17"/>
      <c r="AKO268" s="17"/>
      <c r="AKP268" s="17"/>
      <c r="AKQ268" s="17"/>
      <c r="AKR268" s="17"/>
      <c r="AKS268" s="17"/>
      <c r="AKT268" s="17"/>
      <c r="AKU268" s="17"/>
      <c r="AKV268" s="17"/>
      <c r="AKW268" s="17"/>
      <c r="AKX268" s="17"/>
      <c r="AKY268" s="17"/>
      <c r="AKZ268" s="17"/>
      <c r="ALA268" s="17"/>
      <c r="ALB268" s="17"/>
      <c r="ALC268" s="17"/>
      <c r="ALD268" s="17"/>
      <c r="ALE268" s="17"/>
      <c r="ALF268" s="17"/>
      <c r="ALG268" s="17"/>
      <c r="ALH268" s="17"/>
      <c r="ALI268" s="17"/>
      <c r="ALJ268" s="17"/>
      <c r="ALK268" s="17"/>
      <c r="ALL268" s="17"/>
      <c r="ALM268" s="17"/>
      <c r="ALN268" s="17"/>
      <c r="ALO268" s="17"/>
      <c r="ALP268" s="17"/>
      <c r="ALQ268" s="17"/>
      <c r="ALR268" s="17"/>
      <c r="ALS268" s="17"/>
      <c r="ALT268" s="17"/>
      <c r="ALU268" s="17"/>
      <c r="ALV268" s="17"/>
      <c r="ALW268" s="17"/>
      <c r="ALX268" s="17"/>
      <c r="ALY268" s="17"/>
      <c r="ALZ268" s="17"/>
      <c r="AMA268" s="17"/>
      <c r="AMB268" s="17"/>
      <c r="AMC268" s="17"/>
      <c r="AMD268" s="17"/>
      <c r="AME268" s="17"/>
      <c r="AMF268" s="17"/>
      <c r="AMG268" s="17"/>
      <c r="AMH268" s="17"/>
      <c r="AMI268" s="17"/>
      <c r="AMJ268" s="17"/>
      <c r="AMK268" s="17"/>
      <c r="AML268" s="17"/>
      <c r="AMM268" s="17"/>
      <c r="AMN268" s="17"/>
      <c r="AMO268" s="17"/>
      <c r="AMP268" s="17"/>
      <c r="AMQ268" s="17"/>
      <c r="AMR268" s="17"/>
      <c r="AMS268" s="17"/>
      <c r="AMT268" s="17"/>
      <c r="AMU268" s="17"/>
      <c r="AMV268" s="17"/>
      <c r="AMW268" s="17"/>
      <c r="AMX268" s="17"/>
      <c r="AMY268" s="17"/>
      <c r="AMZ268" s="17"/>
      <c r="ANA268" s="17"/>
      <c r="ANB268" s="17"/>
      <c r="ANC268" s="17"/>
      <c r="AND268" s="17"/>
      <c r="ANE268" s="17"/>
      <c r="ANF268" s="17"/>
      <c r="ANG268" s="17"/>
      <c r="ANH268" s="17"/>
      <c r="ANI268" s="17"/>
      <c r="ANJ268" s="17"/>
      <c r="ANK268" s="17"/>
      <c r="ANL268" s="17"/>
      <c r="ANM268" s="17"/>
      <c r="ANN268" s="17"/>
      <c r="ANO268" s="17"/>
      <c r="ANP268" s="17"/>
      <c r="ANQ268" s="17"/>
      <c r="ANR268" s="17"/>
      <c r="ANS268" s="17"/>
      <c r="ANT268" s="17"/>
      <c r="ANU268" s="17"/>
      <c r="ANV268" s="17"/>
      <c r="ANW268" s="17"/>
      <c r="ANX268" s="17"/>
      <c r="ANY268" s="17"/>
      <c r="ANZ268" s="17"/>
      <c r="AOA268" s="17"/>
      <c r="AOB268" s="17"/>
      <c r="AOC268" s="17"/>
      <c r="AOD268" s="17"/>
      <c r="AOE268" s="17"/>
      <c r="AOF268" s="17"/>
      <c r="AOG268" s="17"/>
      <c r="AOH268" s="17"/>
      <c r="AOI268" s="17"/>
      <c r="AOJ268" s="17"/>
      <c r="AOK268" s="17"/>
      <c r="AOL268" s="17"/>
      <c r="AOM268" s="17"/>
      <c r="AON268" s="17"/>
      <c r="AOO268" s="17"/>
      <c r="AOP268" s="17"/>
      <c r="AOQ268" s="17"/>
      <c r="AOR268" s="17"/>
      <c r="AOS268" s="17"/>
      <c r="AOT268" s="17"/>
      <c r="AOU268" s="17"/>
      <c r="AOV268" s="17"/>
      <c r="AOW268" s="17"/>
      <c r="AOX268" s="17"/>
      <c r="AOY268" s="17"/>
      <c r="AOZ268" s="17"/>
      <c r="APA268" s="17"/>
      <c r="APB268" s="17"/>
      <c r="APC268" s="17"/>
      <c r="APD268" s="17"/>
      <c r="APE268" s="17"/>
      <c r="APF268" s="17"/>
      <c r="APG268" s="17"/>
      <c r="APH268" s="17"/>
      <c r="API268" s="17"/>
      <c r="APJ268" s="17"/>
      <c r="APK268" s="17"/>
      <c r="APL268" s="17"/>
      <c r="APM268" s="17"/>
      <c r="APN268" s="17"/>
      <c r="APO268" s="17"/>
      <c r="APP268" s="17"/>
      <c r="APQ268" s="17"/>
      <c r="APR268" s="17"/>
      <c r="APS268" s="17"/>
      <c r="APT268" s="17"/>
      <c r="APU268" s="17"/>
      <c r="APV268" s="17"/>
      <c r="APW268" s="17"/>
      <c r="APX268" s="17"/>
      <c r="APY268" s="17"/>
      <c r="APZ268" s="17"/>
      <c r="AQA268" s="17"/>
      <c r="AQB268" s="17"/>
      <c r="AQC268" s="17"/>
      <c r="AQD268" s="17"/>
      <c r="AQE268" s="17"/>
      <c r="AQF268" s="17"/>
      <c r="AQG268" s="17"/>
      <c r="AQH268" s="17"/>
      <c r="AQI268" s="17"/>
      <c r="AQJ268" s="17"/>
      <c r="AQK268" s="17"/>
      <c r="AQL268" s="17"/>
      <c r="AQM268" s="17"/>
      <c r="AQN268" s="17"/>
      <c r="AQO268" s="17"/>
      <c r="AQP268" s="17"/>
      <c r="AQQ268" s="17"/>
      <c r="AQR268" s="17"/>
      <c r="AQS268" s="17"/>
      <c r="AQT268" s="17"/>
      <c r="AQU268" s="17"/>
      <c r="AQV268" s="17"/>
      <c r="AQW268" s="17"/>
      <c r="AQX268" s="17"/>
      <c r="AQY268" s="17"/>
      <c r="AQZ268" s="17"/>
      <c r="ARA268" s="17"/>
      <c r="ARB268" s="17"/>
      <c r="ARC268" s="17"/>
      <c r="ARD268" s="17"/>
      <c r="ARE268" s="17"/>
      <c r="ARF268" s="17"/>
      <c r="ARG268" s="17"/>
      <c r="ARH268" s="17"/>
      <c r="ARI268" s="17"/>
      <c r="ARJ268" s="17"/>
      <c r="ARK268" s="17"/>
      <c r="ARL268" s="17"/>
      <c r="ARM268" s="17"/>
      <c r="ARN268" s="17"/>
      <c r="ARO268" s="17"/>
      <c r="ARP268" s="17"/>
      <c r="ARQ268" s="17"/>
      <c r="ARR268" s="17"/>
      <c r="ARS268" s="17"/>
      <c r="ART268" s="17"/>
      <c r="ARU268" s="17"/>
      <c r="ARV268" s="17"/>
      <c r="ARW268" s="17"/>
      <c r="ARX268" s="17"/>
      <c r="ARY268" s="17"/>
      <c r="ARZ268" s="17"/>
      <c r="ASA268" s="17"/>
      <c r="ASB268" s="17"/>
      <c r="ASC268" s="17"/>
      <c r="ASD268" s="17"/>
      <c r="ASE268" s="17"/>
      <c r="ASF268" s="17"/>
      <c r="ASG268" s="17"/>
      <c r="ASH268" s="17"/>
      <c r="ASI268" s="17"/>
      <c r="ASJ268" s="17"/>
      <c r="ASK268" s="17"/>
      <c r="ASL268" s="17"/>
      <c r="ASM268" s="17"/>
      <c r="ASN268" s="17"/>
      <c r="ASO268" s="17"/>
      <c r="ASP268" s="17"/>
      <c r="ASQ268" s="17"/>
      <c r="ASR268" s="17"/>
      <c r="ASS268" s="17"/>
      <c r="AST268" s="17"/>
      <c r="ASU268" s="17"/>
      <c r="ASV268" s="17"/>
      <c r="ASW268" s="17"/>
      <c r="ASX268" s="17"/>
      <c r="ASY268" s="17"/>
      <c r="ASZ268" s="17"/>
      <c r="ATA268" s="17"/>
      <c r="ATB268" s="17"/>
      <c r="ATC268" s="17"/>
      <c r="ATD268" s="17"/>
      <c r="ATE268" s="17"/>
      <c r="ATF268" s="17"/>
      <c r="ATG268" s="17"/>
      <c r="ATH268" s="17"/>
      <c r="ATI268" s="17"/>
      <c r="ATJ268" s="17"/>
      <c r="ATK268" s="17"/>
      <c r="ATL268" s="17"/>
      <c r="ATM268" s="17"/>
      <c r="ATN268" s="17"/>
      <c r="ATO268" s="17"/>
      <c r="ATP268" s="17"/>
      <c r="ATQ268" s="17"/>
      <c r="ATR268" s="17"/>
      <c r="ATS268" s="17"/>
      <c r="ATT268" s="17"/>
      <c r="ATU268" s="17"/>
      <c r="ATV268" s="17"/>
      <c r="ATW268" s="17"/>
      <c r="ATX268" s="17"/>
      <c r="ATY268" s="17"/>
      <c r="ATZ268" s="17"/>
      <c r="AUA268" s="17"/>
      <c r="AUB268" s="17"/>
      <c r="AUC268" s="17"/>
      <c r="AUD268" s="17"/>
      <c r="AUE268" s="17"/>
      <c r="AUF268" s="17"/>
      <c r="AUG268" s="17"/>
      <c r="AUH268" s="17"/>
      <c r="AUI268" s="17"/>
      <c r="AUJ268" s="17"/>
      <c r="AUK268" s="17"/>
      <c r="AUL268" s="17"/>
      <c r="AUM268" s="17"/>
      <c r="AUN268" s="17"/>
      <c r="AUO268" s="17"/>
      <c r="AUP268" s="17"/>
      <c r="AUQ268" s="17"/>
      <c r="AUR268" s="17"/>
      <c r="AUS268" s="17"/>
      <c r="AUT268" s="17"/>
      <c r="AUU268" s="17"/>
      <c r="AUV268" s="17"/>
      <c r="AUW268" s="17"/>
      <c r="AUX268" s="17"/>
      <c r="AUY268" s="17"/>
      <c r="AUZ268" s="17"/>
      <c r="AVA268" s="17"/>
      <c r="AVB268" s="17"/>
      <c r="AVC268" s="17"/>
      <c r="AVD268" s="17"/>
      <c r="AVE268" s="17"/>
      <c r="AVF268" s="17"/>
      <c r="AVG268" s="17"/>
      <c r="AVH268" s="17"/>
      <c r="AVI268" s="17"/>
      <c r="AVJ268" s="17"/>
      <c r="AVK268" s="17"/>
      <c r="AVL268" s="17"/>
      <c r="AVM268" s="17"/>
      <c r="AVN268" s="17"/>
      <c r="AVO268" s="17"/>
      <c r="AVP268" s="17"/>
      <c r="AVQ268" s="17"/>
      <c r="AVR268" s="17"/>
      <c r="AVS268" s="17"/>
      <c r="AVT268" s="17"/>
      <c r="AVU268" s="17"/>
      <c r="AVV268" s="17"/>
      <c r="AVW268" s="17"/>
      <c r="AVX268" s="17"/>
      <c r="AVY268" s="17"/>
      <c r="AVZ268" s="17"/>
      <c r="AWA268" s="17"/>
      <c r="AWB268" s="17"/>
      <c r="AWC268" s="17"/>
      <c r="AWD268" s="17"/>
      <c r="AWE268" s="17"/>
      <c r="AWF268" s="17"/>
      <c r="AWG268" s="17"/>
      <c r="AWH268" s="17"/>
      <c r="AWI268" s="17"/>
      <c r="AWJ268" s="17"/>
      <c r="AWK268" s="17"/>
      <c r="AWL268" s="17"/>
      <c r="AWM268" s="17"/>
      <c r="AWN268" s="17"/>
      <c r="AWO268" s="17"/>
      <c r="AWP268" s="17"/>
      <c r="AWQ268" s="17"/>
      <c r="AWR268" s="17"/>
      <c r="AWS268" s="17"/>
      <c r="AWT268" s="17"/>
      <c r="AWU268" s="17"/>
      <c r="AWV268" s="17"/>
      <c r="AWW268" s="17"/>
      <c r="AWX268" s="17"/>
      <c r="AWY268" s="17"/>
      <c r="AWZ268" s="17"/>
      <c r="AXA268" s="17"/>
      <c r="AXB268" s="17"/>
      <c r="AXC268" s="17"/>
      <c r="AXD268" s="17"/>
      <c r="AXE268" s="17"/>
      <c r="AXF268" s="17"/>
      <c r="AXG268" s="17"/>
      <c r="AXH268" s="17"/>
      <c r="AXI268" s="17"/>
      <c r="AXJ268" s="17"/>
      <c r="AXK268" s="17"/>
      <c r="AXL268" s="17"/>
      <c r="AXM268" s="17"/>
      <c r="AXN268" s="17"/>
      <c r="AXO268" s="17"/>
      <c r="AXP268" s="17"/>
      <c r="AXQ268" s="17"/>
      <c r="AXR268" s="17"/>
      <c r="AXS268" s="17"/>
      <c r="AXT268" s="17"/>
      <c r="AXU268" s="17"/>
      <c r="AXV268" s="17"/>
      <c r="AXW268" s="17"/>
      <c r="AXX268" s="17"/>
      <c r="AXY268" s="17"/>
      <c r="AXZ268" s="17"/>
      <c r="AYA268" s="17"/>
      <c r="AYB268" s="17"/>
      <c r="AYC268" s="17"/>
      <c r="AYD268" s="17"/>
      <c r="AYE268" s="17"/>
      <c r="AYF268" s="17"/>
      <c r="AYG268" s="17"/>
      <c r="AYH268" s="17"/>
      <c r="AYI268" s="17"/>
      <c r="AYJ268" s="17"/>
      <c r="AYK268" s="17"/>
      <c r="AYL268" s="17"/>
      <c r="AYM268" s="17"/>
      <c r="AYN268" s="17"/>
      <c r="AYO268" s="17"/>
      <c r="AYP268" s="17"/>
      <c r="AYQ268" s="17"/>
      <c r="AYR268" s="17"/>
      <c r="AYS268" s="17"/>
      <c r="AYT268" s="17"/>
      <c r="AYU268" s="17"/>
      <c r="AYV268" s="17"/>
      <c r="AYW268" s="17"/>
      <c r="AYX268" s="17"/>
      <c r="AYY268" s="17"/>
      <c r="AYZ268" s="17"/>
      <c r="AZA268" s="17"/>
      <c r="AZB268" s="17"/>
      <c r="AZC268" s="17"/>
      <c r="AZD268" s="17"/>
      <c r="AZE268" s="17"/>
      <c r="AZF268" s="17"/>
      <c r="AZG268" s="17"/>
      <c r="AZH268" s="17"/>
      <c r="AZI268" s="17"/>
      <c r="AZJ268" s="17"/>
      <c r="AZK268" s="17"/>
      <c r="AZL268" s="17"/>
      <c r="AZM268" s="17"/>
      <c r="AZN268" s="17"/>
      <c r="AZO268" s="17"/>
      <c r="AZP268" s="17"/>
      <c r="AZQ268" s="17"/>
      <c r="AZR268" s="17"/>
      <c r="AZS268" s="17"/>
      <c r="AZT268" s="17"/>
      <c r="AZU268" s="17"/>
      <c r="AZV268" s="17"/>
      <c r="AZW268" s="17"/>
      <c r="AZX268" s="17"/>
      <c r="AZY268" s="17"/>
      <c r="AZZ268" s="17"/>
      <c r="BAA268" s="17"/>
      <c r="BAB268" s="17"/>
      <c r="BAC268" s="17"/>
      <c r="BAD268" s="17"/>
      <c r="BAE268" s="17"/>
      <c r="BAF268" s="17"/>
      <c r="BAG268" s="17"/>
      <c r="BAH268" s="17"/>
      <c r="BAI268" s="17"/>
      <c r="BAJ268" s="17"/>
      <c r="BAK268" s="17"/>
      <c r="BAL268" s="17"/>
      <c r="BAM268" s="17"/>
      <c r="BAN268" s="17"/>
      <c r="BAO268" s="17"/>
      <c r="BAP268" s="17"/>
      <c r="BAQ268" s="17"/>
      <c r="BAR268" s="17"/>
      <c r="BAS268" s="17"/>
      <c r="BAT268" s="17"/>
      <c r="BAU268" s="17"/>
      <c r="BAV268" s="17"/>
      <c r="BAW268" s="17"/>
      <c r="BAX268" s="17"/>
      <c r="BAY268" s="17"/>
      <c r="BAZ268" s="17"/>
      <c r="BBA268" s="17"/>
      <c r="BBB268" s="17"/>
      <c r="BBC268" s="17"/>
      <c r="BBD268" s="17"/>
      <c r="BBE268" s="17"/>
      <c r="BBF268" s="17"/>
      <c r="BBG268" s="17"/>
      <c r="BBH268" s="17"/>
      <c r="BBI268" s="17"/>
      <c r="BBJ268" s="17"/>
      <c r="BBK268" s="17"/>
      <c r="BBL268" s="17"/>
      <c r="BBM268" s="17"/>
      <c r="BBN268" s="17"/>
      <c r="BBO268" s="17"/>
      <c r="BBP268" s="17"/>
      <c r="BBQ268" s="17"/>
      <c r="BBR268" s="17"/>
      <c r="BBS268" s="17"/>
      <c r="BBT268" s="17"/>
      <c r="BBU268" s="17"/>
      <c r="BBV268" s="17"/>
      <c r="BBW268" s="17"/>
      <c r="BBX268" s="17"/>
      <c r="BBY268" s="17"/>
      <c r="BBZ268" s="17"/>
      <c r="BCA268" s="17"/>
      <c r="BCB268" s="17"/>
      <c r="BCC268" s="17"/>
      <c r="BCD268" s="17"/>
      <c r="BCE268" s="17"/>
      <c r="BCF268" s="17"/>
      <c r="BCG268" s="17"/>
      <c r="BCH268" s="17"/>
      <c r="BCI268" s="17"/>
      <c r="BCJ268" s="17"/>
      <c r="BCK268" s="17"/>
      <c r="BCL268" s="17"/>
      <c r="BCM268" s="17"/>
      <c r="BCN268" s="17"/>
      <c r="BCO268" s="17"/>
      <c r="BCP268" s="17"/>
      <c r="BCQ268" s="17"/>
      <c r="BCR268" s="17"/>
      <c r="BCS268" s="17"/>
      <c r="BCT268" s="17"/>
      <c r="BCU268" s="17"/>
      <c r="BCV268" s="17"/>
      <c r="BCW268" s="17"/>
      <c r="BCX268" s="17"/>
      <c r="BCY268" s="17"/>
      <c r="BCZ268" s="17"/>
      <c r="BDA268" s="17"/>
      <c r="BDB268" s="17"/>
      <c r="BDC268" s="17"/>
      <c r="BDD268" s="17"/>
      <c r="BDE268" s="17"/>
      <c r="BDF268" s="17"/>
      <c r="BDG268" s="17"/>
      <c r="BDH268" s="17"/>
      <c r="BDI268" s="17"/>
      <c r="BDJ268" s="17"/>
      <c r="BDK268" s="17"/>
      <c r="BDL268" s="17"/>
      <c r="BDM268" s="17"/>
      <c r="BDN268" s="17"/>
      <c r="BDO268" s="17"/>
      <c r="BDP268" s="17"/>
      <c r="BDQ268" s="17"/>
      <c r="BDR268" s="17"/>
      <c r="BDS268" s="17"/>
      <c r="BDT268" s="17"/>
      <c r="BDU268" s="17"/>
      <c r="BDV268" s="17"/>
      <c r="BDW268" s="17"/>
      <c r="BDX268" s="17"/>
      <c r="BDY268" s="17"/>
      <c r="BDZ268" s="17"/>
      <c r="BEA268" s="17"/>
      <c r="BEB268" s="17"/>
      <c r="BEC268" s="17"/>
      <c r="BED268" s="17"/>
      <c r="BEE268" s="17"/>
      <c r="BEF268" s="17"/>
      <c r="BEG268" s="17"/>
      <c r="BEH268" s="17"/>
      <c r="BEI268" s="17"/>
      <c r="BEJ268" s="17"/>
      <c r="BEK268" s="17"/>
      <c r="BEL268" s="17"/>
      <c r="BEM268" s="17"/>
      <c r="BEN268" s="17"/>
      <c r="BEO268" s="17"/>
      <c r="BEP268" s="17"/>
      <c r="BEQ268" s="17"/>
      <c r="BER268" s="17"/>
      <c r="BES268" s="17"/>
      <c r="BET268" s="17"/>
      <c r="BEU268" s="17"/>
      <c r="BEV268" s="17"/>
      <c r="BEW268" s="17"/>
      <c r="BEX268" s="17"/>
      <c r="BEY268" s="17"/>
      <c r="BEZ268" s="17"/>
      <c r="BFA268" s="17"/>
      <c r="BFB268" s="17"/>
      <c r="BFC268" s="17"/>
      <c r="BFD268" s="17"/>
      <c r="BFE268" s="17"/>
      <c r="BFF268" s="17"/>
      <c r="BFG268" s="17"/>
      <c r="BFH268" s="17"/>
      <c r="BFI268" s="17"/>
      <c r="BFJ268" s="17"/>
      <c r="BFK268" s="17"/>
      <c r="BFL268" s="17"/>
      <c r="BFM268" s="17"/>
      <c r="BFN268" s="17"/>
      <c r="BFO268" s="17"/>
      <c r="BFP268" s="17"/>
      <c r="BFQ268" s="17"/>
      <c r="BFR268" s="17"/>
      <c r="BFS268" s="17"/>
      <c r="BFT268" s="17"/>
      <c r="BFU268" s="17"/>
      <c r="BFV268" s="17"/>
      <c r="BFW268" s="17"/>
      <c r="BFX268" s="17"/>
      <c r="BFY268" s="17"/>
      <c r="BFZ268" s="17"/>
      <c r="BGA268" s="17"/>
      <c r="BGB268" s="17"/>
      <c r="BGC268" s="17"/>
      <c r="BGD268" s="17"/>
      <c r="BGE268" s="17"/>
      <c r="BGF268" s="17"/>
      <c r="BGG268" s="17"/>
      <c r="BGH268" s="17"/>
      <c r="BGI268" s="17"/>
      <c r="BGJ268" s="17"/>
      <c r="BGK268" s="17"/>
      <c r="BGL268" s="17"/>
      <c r="BGM268" s="17"/>
      <c r="BGN268" s="17"/>
      <c r="BGO268" s="17"/>
      <c r="BGP268" s="17"/>
      <c r="BGQ268" s="17"/>
      <c r="BGR268" s="17"/>
      <c r="BGS268" s="17"/>
      <c r="BGT268" s="17"/>
      <c r="BGU268" s="17"/>
      <c r="BGV268" s="17"/>
      <c r="BGW268" s="17"/>
      <c r="BGX268" s="17"/>
      <c r="BGY268" s="17"/>
      <c r="BGZ268" s="17"/>
      <c r="BHA268" s="17"/>
      <c r="BHB268" s="17"/>
      <c r="BHC268" s="17"/>
      <c r="BHD268" s="17"/>
      <c r="BHE268" s="17"/>
      <c r="BHF268" s="17"/>
      <c r="BHG268" s="17"/>
      <c r="BHH268" s="17"/>
      <c r="BHI268" s="17"/>
      <c r="BHJ268" s="17"/>
      <c r="BHK268" s="17"/>
      <c r="BHL268" s="17"/>
      <c r="BHM268" s="17"/>
      <c r="BHN268" s="17"/>
      <c r="BHO268" s="17"/>
      <c r="BHP268" s="17"/>
      <c r="BHQ268" s="17"/>
      <c r="BHR268" s="17"/>
      <c r="BHS268" s="17"/>
      <c r="BHT268" s="17"/>
      <c r="BHU268" s="17"/>
      <c r="BHV268" s="17"/>
      <c r="BHW268" s="17"/>
      <c r="BHX268" s="17"/>
      <c r="BHY268" s="17"/>
      <c r="BHZ268" s="17"/>
      <c r="BIA268" s="17"/>
      <c r="BIB268" s="17"/>
      <c r="BIC268" s="17"/>
      <c r="BID268" s="17"/>
      <c r="BIE268" s="17"/>
      <c r="BIF268" s="17"/>
      <c r="BIG268" s="17"/>
      <c r="BIH268" s="17"/>
      <c r="BII268" s="17"/>
      <c r="BIJ268" s="17"/>
      <c r="BIK268" s="17"/>
      <c r="BIL268" s="17"/>
      <c r="BIM268" s="17"/>
      <c r="BIN268" s="17"/>
      <c r="BIO268" s="17"/>
      <c r="BIP268" s="17"/>
      <c r="BIQ268" s="17"/>
      <c r="BIR268" s="17"/>
      <c r="BIS268" s="17"/>
      <c r="BIT268" s="17"/>
      <c r="BIU268" s="17"/>
      <c r="BIV268" s="17"/>
      <c r="BIW268" s="17"/>
      <c r="BIX268" s="17"/>
      <c r="BIY268" s="17"/>
      <c r="BIZ268" s="17"/>
      <c r="BJA268" s="17"/>
      <c r="BJB268" s="17"/>
      <c r="BJC268" s="17"/>
      <c r="BJD268" s="17"/>
      <c r="BJE268" s="17"/>
      <c r="BJF268" s="17"/>
      <c r="BJG268" s="17"/>
      <c r="BJH268" s="17"/>
      <c r="BJI268" s="17"/>
      <c r="BJJ268" s="17"/>
      <c r="BJK268" s="17"/>
      <c r="BJL268" s="17"/>
      <c r="BJM268" s="17"/>
      <c r="BJN268" s="17"/>
      <c r="BJO268" s="17"/>
      <c r="BJP268" s="17"/>
      <c r="BJQ268" s="17"/>
      <c r="BJR268" s="17"/>
      <c r="BJS268" s="17"/>
      <c r="BJT268" s="17"/>
      <c r="BJU268" s="17"/>
      <c r="BJV268" s="17"/>
      <c r="BJW268" s="17"/>
      <c r="BJX268" s="17"/>
      <c r="BJY268" s="17"/>
      <c r="BJZ268" s="17"/>
      <c r="BKA268" s="17"/>
      <c r="BKB268" s="17"/>
      <c r="BKC268" s="17"/>
      <c r="BKD268" s="17"/>
      <c r="BKE268" s="17"/>
      <c r="BKF268" s="17"/>
      <c r="BKG268" s="17"/>
      <c r="BKH268" s="17"/>
      <c r="BKI268" s="17"/>
      <c r="BKJ268" s="17"/>
      <c r="BKK268" s="17"/>
      <c r="BKL268" s="17"/>
      <c r="BKM268" s="17"/>
      <c r="BKN268" s="17"/>
      <c r="BKO268" s="17"/>
      <c r="BKP268" s="17"/>
      <c r="BKQ268" s="17"/>
      <c r="BKR268" s="17"/>
      <c r="BKS268" s="17"/>
      <c r="BKT268" s="17"/>
      <c r="BKU268" s="17"/>
      <c r="BKV268" s="17"/>
      <c r="BKW268" s="17"/>
      <c r="BKX268" s="17"/>
      <c r="BKY268" s="17"/>
      <c r="BKZ268" s="17"/>
      <c r="BLA268" s="17"/>
      <c r="BLB268" s="17"/>
      <c r="BLC268" s="17"/>
      <c r="BLD268" s="17"/>
      <c r="BLE268" s="17"/>
      <c r="BLF268" s="17"/>
      <c r="BLG268" s="17"/>
      <c r="BLH268" s="17"/>
      <c r="BLI268" s="17"/>
      <c r="BLJ268" s="17"/>
      <c r="BLK268" s="17"/>
      <c r="BLL268" s="17"/>
      <c r="BLM268" s="17"/>
      <c r="BLN268" s="17"/>
      <c r="BLO268" s="17"/>
      <c r="BLP268" s="17"/>
      <c r="BLQ268" s="17"/>
      <c r="BLR268" s="17"/>
      <c r="BLS268" s="17"/>
      <c r="BLT268" s="17"/>
      <c r="BLU268" s="17"/>
      <c r="BLV268" s="17"/>
      <c r="BLW268" s="17"/>
      <c r="BLX268" s="17"/>
      <c r="BLY268" s="17"/>
      <c r="BLZ268" s="17"/>
      <c r="BMA268" s="17"/>
      <c r="BMB268" s="17"/>
      <c r="BMC268" s="17"/>
      <c r="BMD268" s="17"/>
      <c r="BME268" s="17"/>
      <c r="BMF268" s="17"/>
      <c r="BMG268" s="17"/>
      <c r="BMH268" s="17"/>
      <c r="BMI268" s="17"/>
      <c r="BMJ268" s="17"/>
      <c r="BMK268" s="17"/>
      <c r="BML268" s="17"/>
      <c r="BMM268" s="17"/>
      <c r="BMN268" s="17"/>
      <c r="BMO268" s="17"/>
      <c r="BMP268" s="17"/>
      <c r="BMQ268" s="17"/>
      <c r="BMR268" s="17"/>
      <c r="BMS268" s="17"/>
      <c r="BMT268" s="17"/>
      <c r="BMU268" s="17"/>
      <c r="BMV268" s="17"/>
      <c r="BMW268" s="17"/>
      <c r="BMX268" s="17"/>
      <c r="BMY268" s="17"/>
      <c r="BMZ268" s="17"/>
      <c r="BNA268" s="17"/>
      <c r="BNB268" s="17"/>
      <c r="BNC268" s="17"/>
      <c r="BND268" s="17"/>
      <c r="BNE268" s="17"/>
      <c r="BNF268" s="17"/>
      <c r="BNG268" s="17"/>
      <c r="BNH268" s="17"/>
      <c r="BNI268" s="17"/>
      <c r="BNJ268" s="17"/>
      <c r="BNK268" s="17"/>
      <c r="BNL268" s="17"/>
      <c r="BNM268" s="17"/>
      <c r="BNN268" s="17"/>
      <c r="BNO268" s="17"/>
      <c r="BNP268" s="17"/>
      <c r="BNQ268" s="17"/>
      <c r="BNR268" s="17"/>
      <c r="BNS268" s="17"/>
      <c r="BNT268" s="17"/>
      <c r="BNU268" s="17"/>
      <c r="BNV268" s="17"/>
      <c r="BNW268" s="17"/>
      <c r="BNX268" s="17"/>
      <c r="BNY268" s="17"/>
      <c r="BNZ268" s="17"/>
      <c r="BOA268" s="17"/>
      <c r="BOB268" s="17"/>
      <c r="BOC268" s="17"/>
      <c r="BOD268" s="17"/>
      <c r="BOE268" s="17"/>
      <c r="BOF268" s="17"/>
      <c r="BOG268" s="17"/>
      <c r="BOH268" s="17"/>
      <c r="BOI268" s="17"/>
      <c r="BOJ268" s="17"/>
      <c r="BOK268" s="17"/>
      <c r="BOL268" s="17"/>
      <c r="BOM268" s="17"/>
      <c r="BON268" s="17"/>
      <c r="BOO268" s="17"/>
      <c r="BOP268" s="17"/>
      <c r="BOQ268" s="17"/>
      <c r="BOR268" s="17"/>
      <c r="BOS268" s="17"/>
      <c r="BOT268" s="17"/>
      <c r="BOU268" s="17"/>
      <c r="BOV268" s="17"/>
      <c r="BOW268" s="17"/>
      <c r="BOX268" s="17"/>
      <c r="BOY268" s="17"/>
      <c r="BOZ268" s="17"/>
      <c r="BPA268" s="17"/>
      <c r="BPB268" s="17"/>
      <c r="BPC268" s="17"/>
      <c r="BPD268" s="17"/>
      <c r="BPE268" s="17"/>
      <c r="BPF268" s="17"/>
      <c r="BPG268" s="17"/>
      <c r="BPH268" s="17"/>
      <c r="BPI268" s="17"/>
      <c r="BPJ268" s="17"/>
      <c r="BPK268" s="17"/>
      <c r="BPL268" s="17"/>
      <c r="BPM268" s="17"/>
      <c r="BPN268" s="17"/>
      <c r="BPO268" s="17"/>
      <c r="BPP268" s="17"/>
      <c r="BPQ268" s="17"/>
      <c r="BPR268" s="17"/>
      <c r="BPS268" s="17"/>
      <c r="BPT268" s="17"/>
      <c r="BPU268" s="17"/>
      <c r="BPV268" s="17"/>
      <c r="BPW268" s="17"/>
      <c r="BPX268" s="17"/>
      <c r="BPY268" s="17"/>
      <c r="BPZ268" s="17"/>
      <c r="BQA268" s="17"/>
      <c r="BQB268" s="17"/>
      <c r="BQC268" s="17"/>
      <c r="BQD268" s="17"/>
      <c r="BQE268" s="17"/>
      <c r="BQF268" s="17"/>
      <c r="BQG268" s="17"/>
      <c r="BQH268" s="17"/>
      <c r="BQI268" s="17"/>
      <c r="BQJ268" s="17"/>
      <c r="BQK268" s="17"/>
      <c r="BQL268" s="17"/>
      <c r="BQM268" s="17"/>
      <c r="BQN268" s="17"/>
      <c r="BQO268" s="17"/>
      <c r="BQP268" s="17"/>
      <c r="BQQ268" s="17"/>
      <c r="BQR268" s="17"/>
      <c r="BQS268" s="17"/>
      <c r="BQT268" s="17"/>
      <c r="BQU268" s="17"/>
      <c r="BQV268" s="17"/>
      <c r="BQW268" s="17"/>
      <c r="BQX268" s="17"/>
      <c r="BQY268" s="17"/>
      <c r="BQZ268" s="17"/>
      <c r="BRA268" s="17"/>
      <c r="BRB268" s="17"/>
      <c r="BRC268" s="17"/>
      <c r="BRD268" s="17"/>
      <c r="BRE268" s="17"/>
      <c r="BRF268" s="17"/>
      <c r="BRG268" s="17"/>
      <c r="BRH268" s="17"/>
      <c r="BRI268" s="17"/>
      <c r="BRJ268" s="17"/>
      <c r="BRK268" s="17"/>
      <c r="BRL268" s="17"/>
      <c r="BRM268" s="17"/>
      <c r="BRN268" s="17"/>
      <c r="BRO268" s="17"/>
      <c r="BRP268" s="17"/>
      <c r="BRQ268" s="17"/>
      <c r="BRR268" s="17"/>
      <c r="BRS268" s="17"/>
      <c r="BRT268" s="17"/>
      <c r="BRU268" s="17"/>
      <c r="BRV268" s="17"/>
      <c r="BRW268" s="17"/>
      <c r="BRX268" s="17"/>
      <c r="BRY268" s="17"/>
      <c r="BRZ268" s="17"/>
      <c r="BSA268" s="17"/>
      <c r="BSB268" s="17"/>
      <c r="BSC268" s="17"/>
      <c r="BSD268" s="17"/>
      <c r="BSE268" s="17"/>
      <c r="BSF268" s="17"/>
      <c r="BSG268" s="17"/>
      <c r="BSH268" s="17"/>
      <c r="BSI268" s="17"/>
      <c r="BSJ268" s="17"/>
      <c r="BSK268" s="17"/>
      <c r="BSL268" s="17"/>
      <c r="BSM268" s="17"/>
      <c r="BSN268" s="17"/>
      <c r="BSO268" s="17"/>
      <c r="BSP268" s="17"/>
      <c r="BSQ268" s="17"/>
      <c r="BSR268" s="17"/>
      <c r="BSS268" s="17"/>
      <c r="BST268" s="17"/>
      <c r="BSU268" s="17"/>
      <c r="BSV268" s="17"/>
      <c r="BSW268" s="17"/>
      <c r="BSX268" s="17"/>
      <c r="BSY268" s="17"/>
      <c r="BSZ268" s="17"/>
      <c r="BTA268" s="17"/>
      <c r="BTB268" s="17"/>
      <c r="BTC268" s="17"/>
      <c r="BTD268" s="17"/>
      <c r="BTE268" s="17"/>
      <c r="BTF268" s="17"/>
      <c r="BTG268" s="17"/>
      <c r="BTH268" s="17"/>
      <c r="BTI268" s="17"/>
      <c r="BTJ268" s="17"/>
      <c r="BTK268" s="17"/>
      <c r="BTL268" s="17"/>
      <c r="BTM268" s="17"/>
      <c r="BTN268" s="17"/>
      <c r="BTO268" s="17"/>
      <c r="BTP268" s="17"/>
      <c r="BTQ268" s="17"/>
      <c r="BTR268" s="17"/>
      <c r="BTS268" s="17"/>
      <c r="BTT268" s="17"/>
      <c r="BTU268" s="17"/>
      <c r="BTV268" s="17"/>
      <c r="BTW268" s="17"/>
      <c r="BTX268" s="17"/>
      <c r="BTY268" s="17"/>
      <c r="BTZ268" s="17"/>
      <c r="BUA268" s="17"/>
      <c r="BUB268" s="17"/>
      <c r="BUC268" s="17"/>
      <c r="BUD268" s="17"/>
      <c r="BUE268" s="17"/>
      <c r="BUF268" s="17"/>
      <c r="BUG268" s="17"/>
      <c r="BUH268" s="17"/>
      <c r="BUI268" s="17"/>
      <c r="BUJ268" s="17"/>
      <c r="BUK268" s="17"/>
      <c r="BUL268" s="17"/>
      <c r="BUM268" s="17"/>
      <c r="BUN268" s="17"/>
      <c r="BUO268" s="17"/>
      <c r="BUP268" s="17"/>
      <c r="BUQ268" s="17"/>
      <c r="BUR268" s="17"/>
      <c r="BUS268" s="17"/>
      <c r="BUT268" s="17"/>
      <c r="BUU268" s="17"/>
      <c r="BUV268" s="17"/>
      <c r="BUW268" s="17"/>
      <c r="BUX268" s="17"/>
      <c r="BUY268" s="17"/>
      <c r="BUZ268" s="17"/>
      <c r="BVA268" s="17"/>
      <c r="BVB268" s="17"/>
      <c r="BVC268" s="17"/>
      <c r="BVD268" s="17"/>
      <c r="BVE268" s="17"/>
      <c r="BVF268" s="17"/>
      <c r="BVG268" s="17"/>
      <c r="BVH268" s="17"/>
      <c r="BVI268" s="17"/>
      <c r="BVJ268" s="17"/>
      <c r="BVK268" s="17"/>
      <c r="BVL268" s="17"/>
      <c r="BVM268" s="17"/>
      <c r="BVN268" s="17"/>
      <c r="BVO268" s="17"/>
      <c r="BVP268" s="17"/>
      <c r="BVQ268" s="17"/>
      <c r="BVR268" s="17"/>
      <c r="BVS268" s="17"/>
      <c r="BVT268" s="17"/>
      <c r="BVU268" s="17"/>
      <c r="BVV268" s="17"/>
      <c r="BVW268" s="17"/>
      <c r="BVX268" s="17"/>
      <c r="BVY268" s="17"/>
      <c r="BVZ268" s="17"/>
      <c r="BWA268" s="17"/>
      <c r="BWB268" s="17"/>
      <c r="BWC268" s="17"/>
      <c r="BWD268" s="17"/>
      <c r="BWE268" s="17"/>
      <c r="BWF268" s="17"/>
      <c r="BWG268" s="17"/>
      <c r="BWH268" s="17"/>
      <c r="BWI268" s="17"/>
      <c r="BWJ268" s="17"/>
      <c r="BWK268" s="17"/>
      <c r="BWL268" s="17"/>
      <c r="BWM268" s="17"/>
      <c r="BWN268" s="17"/>
      <c r="BWO268" s="17"/>
      <c r="BWP268" s="17"/>
      <c r="BWQ268" s="17"/>
      <c r="BWR268" s="17"/>
      <c r="BWS268" s="17"/>
      <c r="BWT268" s="17"/>
      <c r="BWU268" s="17"/>
      <c r="BWV268" s="17"/>
      <c r="BWW268" s="17"/>
      <c r="BWX268" s="17"/>
      <c r="BWY268" s="17"/>
      <c r="BWZ268" s="17"/>
      <c r="BXA268" s="17"/>
      <c r="BXB268" s="17"/>
      <c r="BXC268" s="17"/>
      <c r="BXD268" s="17"/>
      <c r="BXE268" s="17"/>
      <c r="BXF268" s="17"/>
      <c r="BXG268" s="17"/>
      <c r="BXH268" s="17"/>
      <c r="BXI268" s="17"/>
      <c r="BXJ268" s="17"/>
      <c r="BXK268" s="17"/>
      <c r="BXL268" s="17"/>
      <c r="BXM268" s="17"/>
      <c r="BXN268" s="17"/>
      <c r="BXO268" s="17"/>
      <c r="BXP268" s="17"/>
      <c r="BXQ268" s="17"/>
      <c r="BXR268" s="17"/>
      <c r="BXS268" s="17"/>
      <c r="BXT268" s="17"/>
      <c r="BXU268" s="17"/>
      <c r="BXV268" s="17"/>
      <c r="BXW268" s="17"/>
      <c r="BXX268" s="17"/>
      <c r="BXY268" s="17"/>
      <c r="BXZ268" s="17"/>
      <c r="BYA268" s="17"/>
      <c r="BYB268" s="17"/>
      <c r="BYC268" s="17"/>
      <c r="BYD268" s="17"/>
      <c r="BYE268" s="17"/>
      <c r="BYF268" s="17"/>
      <c r="BYG268" s="17"/>
      <c r="BYH268" s="17"/>
      <c r="BYI268" s="17"/>
      <c r="BYJ268" s="17"/>
      <c r="BYK268" s="17"/>
      <c r="BYL268" s="17"/>
      <c r="BYM268" s="17"/>
      <c r="BYN268" s="17"/>
      <c r="BYO268" s="17"/>
      <c r="BYP268" s="17"/>
      <c r="BYQ268" s="17"/>
      <c r="BYR268" s="17"/>
      <c r="BYS268" s="17"/>
      <c r="BYT268" s="17"/>
      <c r="BYU268" s="17"/>
      <c r="BYV268" s="17"/>
      <c r="BYW268" s="17"/>
      <c r="BYX268" s="17"/>
      <c r="BYY268" s="17"/>
      <c r="BYZ268" s="17"/>
      <c r="BZA268" s="17"/>
      <c r="BZB268" s="17"/>
      <c r="BZC268" s="17"/>
      <c r="BZD268" s="17"/>
      <c r="BZE268" s="17"/>
      <c r="BZF268" s="17"/>
      <c r="BZG268" s="17"/>
      <c r="BZH268" s="17"/>
      <c r="BZI268" s="17"/>
      <c r="BZJ268" s="17"/>
      <c r="BZK268" s="17"/>
      <c r="BZL268" s="17"/>
      <c r="BZM268" s="17"/>
      <c r="BZN268" s="17"/>
      <c r="BZO268" s="17"/>
      <c r="BZP268" s="17"/>
      <c r="BZQ268" s="17"/>
      <c r="BZR268" s="17"/>
      <c r="BZS268" s="17"/>
      <c r="BZT268" s="17"/>
      <c r="BZU268" s="17"/>
      <c r="BZV268" s="17"/>
      <c r="BZW268" s="17"/>
      <c r="BZX268" s="17"/>
      <c r="BZY268" s="17"/>
      <c r="BZZ268" s="17"/>
      <c r="CAA268" s="17"/>
      <c r="CAB268" s="17"/>
      <c r="CAC268" s="17"/>
      <c r="CAD268" s="17"/>
      <c r="CAE268" s="17"/>
      <c r="CAF268" s="17"/>
      <c r="CAG268" s="17"/>
      <c r="CAH268" s="17"/>
      <c r="CAI268" s="17"/>
      <c r="CAJ268" s="17"/>
      <c r="CAK268" s="17"/>
      <c r="CAL268" s="17"/>
      <c r="CAM268" s="17"/>
      <c r="CAN268" s="17"/>
      <c r="CAO268" s="17"/>
      <c r="CAP268" s="17"/>
      <c r="CAQ268" s="17"/>
      <c r="CAR268" s="17"/>
      <c r="CAS268" s="17"/>
      <c r="CAT268" s="17"/>
      <c r="CAU268" s="17"/>
      <c r="CAV268" s="17"/>
      <c r="CAW268" s="17"/>
      <c r="CAX268" s="17"/>
      <c r="CAY268" s="17"/>
      <c r="CAZ268" s="17"/>
      <c r="CBA268" s="17"/>
      <c r="CBB268" s="17"/>
      <c r="CBC268" s="17"/>
      <c r="CBD268" s="17"/>
      <c r="CBE268" s="17"/>
      <c r="CBF268" s="17"/>
      <c r="CBG268" s="17"/>
      <c r="CBH268" s="17"/>
      <c r="CBI268" s="17"/>
      <c r="CBJ268" s="17"/>
      <c r="CBK268" s="17"/>
      <c r="CBL268" s="17"/>
      <c r="CBM268" s="17"/>
      <c r="CBN268" s="17"/>
      <c r="CBO268" s="17"/>
      <c r="CBP268" s="17"/>
      <c r="CBQ268" s="17"/>
      <c r="CBR268" s="17"/>
      <c r="CBS268" s="17"/>
      <c r="CBT268" s="17"/>
      <c r="CBU268" s="17"/>
      <c r="CBV268" s="17"/>
      <c r="CBW268" s="17"/>
      <c r="CBX268" s="17"/>
      <c r="CBY268" s="17"/>
      <c r="CBZ268" s="17"/>
      <c r="CCA268" s="17"/>
      <c r="CCB268" s="17"/>
      <c r="CCC268" s="17"/>
      <c r="CCD268" s="17"/>
      <c r="CCE268" s="17"/>
      <c r="CCF268" s="17"/>
      <c r="CCG268" s="17"/>
      <c r="CCH268" s="17"/>
      <c r="CCI268" s="17"/>
      <c r="CCJ268" s="17"/>
      <c r="CCK268" s="17"/>
      <c r="CCL268" s="17"/>
      <c r="CCM268" s="17"/>
      <c r="CCN268" s="17"/>
      <c r="CCO268" s="17"/>
      <c r="CCP268" s="17"/>
      <c r="CCQ268" s="17"/>
      <c r="CCR268" s="17"/>
      <c r="CCS268" s="17"/>
      <c r="CCT268" s="17"/>
      <c r="CCU268" s="17"/>
      <c r="CCV268" s="17"/>
      <c r="CCW268" s="17"/>
      <c r="CCX268" s="17"/>
      <c r="CCY268" s="17"/>
      <c r="CCZ268" s="17"/>
      <c r="CDA268" s="17"/>
      <c r="CDB268" s="17"/>
      <c r="CDC268" s="17"/>
      <c r="CDD268" s="17"/>
      <c r="CDE268" s="17"/>
      <c r="CDF268" s="17"/>
      <c r="CDG268" s="17"/>
      <c r="CDH268" s="17"/>
      <c r="CDI268" s="17"/>
      <c r="CDJ268" s="17"/>
      <c r="CDK268" s="17"/>
      <c r="CDL268" s="17"/>
      <c r="CDM268" s="17"/>
      <c r="CDN268" s="17"/>
      <c r="CDO268" s="17"/>
      <c r="CDP268" s="17"/>
      <c r="CDQ268" s="17"/>
      <c r="CDR268" s="17"/>
      <c r="CDS268" s="17"/>
      <c r="CDT268" s="17"/>
      <c r="CDU268" s="17"/>
    </row>
    <row r="269">
      <c r="A269" s="14" t="s">
        <v>4666</v>
      </c>
      <c r="B269" s="14" t="s">
        <v>4723</v>
      </c>
      <c r="C269" s="14" t="s">
        <v>2933</v>
      </c>
      <c r="D269" s="14" t="s">
        <v>2934</v>
      </c>
      <c r="E269" s="14" t="s">
        <v>60</v>
      </c>
      <c r="F269" s="14" t="s">
        <v>2835</v>
      </c>
      <c r="I269" s="14" t="s">
        <v>4724</v>
      </c>
      <c r="J269" s="14" t="s">
        <v>2618</v>
      </c>
      <c r="K269" s="14" t="s">
        <v>2619</v>
      </c>
      <c r="L269" s="17"/>
      <c r="M269" s="17"/>
      <c r="N269" s="14" t="s">
        <v>21</v>
      </c>
      <c r="O269" s="14" t="s">
        <v>21</v>
      </c>
      <c r="P269" s="14" t="s">
        <v>21</v>
      </c>
      <c r="Q269" s="16">
        <v>11.0</v>
      </c>
      <c r="R269" s="16">
        <v>3988882.0</v>
      </c>
      <c r="S269" s="16">
        <v>3988882.0</v>
      </c>
      <c r="T269" s="14" t="s">
        <v>2621</v>
      </c>
      <c r="U269" s="14" t="s">
        <v>2630</v>
      </c>
      <c r="V269" s="14" t="s">
        <v>4725</v>
      </c>
      <c r="W269" s="14" t="s">
        <v>4726</v>
      </c>
      <c r="Z269" s="17"/>
      <c r="AA269" s="17"/>
      <c r="AB269" s="17"/>
      <c r="AC269" s="17"/>
      <c r="AD269" s="16">
        <v>2149.0</v>
      </c>
      <c r="AE269" s="22">
        <v>45334.0</v>
      </c>
      <c r="AF269" s="17"/>
      <c r="AG269" s="17"/>
      <c r="AH269" s="17"/>
      <c r="AI269" s="17"/>
      <c r="AJ269" s="17"/>
      <c r="AK269" s="17"/>
      <c r="AL269" s="16">
        <v>79.0</v>
      </c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4" t="s">
        <v>2941</v>
      </c>
      <c r="BB269" s="17"/>
      <c r="BC269" s="17"/>
      <c r="BD269" s="17"/>
      <c r="BE269" s="17"/>
      <c r="BF269" s="17"/>
      <c r="BG269" s="16">
        <v>1.0</v>
      </c>
      <c r="BH269" s="17"/>
      <c r="BI269" s="14" t="s">
        <v>2565</v>
      </c>
      <c r="BJ269" s="14" t="s">
        <v>2566</v>
      </c>
      <c r="BK269" s="17"/>
      <c r="BL269" s="17"/>
      <c r="BM269" s="16">
        <v>71.6333333</v>
      </c>
      <c r="BN269" s="17"/>
      <c r="BO269" s="14" t="s">
        <v>3354</v>
      </c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/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/>
      <c r="KJ269" s="17"/>
      <c r="KK269" s="17"/>
      <c r="KL269" s="17"/>
      <c r="KM269" s="17"/>
      <c r="KN269" s="17"/>
      <c r="KO269" s="17"/>
      <c r="KP269" s="17"/>
      <c r="KQ269" s="17"/>
      <c r="KR269" s="17"/>
      <c r="KS269" s="17"/>
      <c r="KT269" s="17"/>
      <c r="KU269" s="17"/>
      <c r="KV269" s="17"/>
      <c r="KW269" s="17"/>
      <c r="KX269" s="17"/>
      <c r="KY269" s="17"/>
      <c r="KZ269" s="17"/>
      <c r="LA269" s="17"/>
      <c r="LB269" s="17"/>
      <c r="LC269" s="17"/>
      <c r="LD269" s="17"/>
      <c r="LE269" s="17"/>
      <c r="LF269" s="17"/>
      <c r="LG269" s="17"/>
      <c r="LH269" s="17"/>
      <c r="LI269" s="17"/>
      <c r="LJ269" s="17"/>
      <c r="LK269" s="17"/>
      <c r="LL269" s="17"/>
      <c r="LM269" s="17"/>
      <c r="LN269" s="17"/>
      <c r="LO269" s="17"/>
      <c r="LP269" s="17"/>
      <c r="LQ269" s="17"/>
      <c r="LR269" s="17"/>
      <c r="LS269" s="17"/>
      <c r="LT269" s="17"/>
      <c r="LU269" s="17"/>
      <c r="LV269" s="17"/>
      <c r="LW269" s="17"/>
      <c r="LX269" s="17"/>
      <c r="LY269" s="17"/>
      <c r="LZ269" s="17"/>
      <c r="MA269" s="17"/>
      <c r="MB269" s="17"/>
      <c r="MC269" s="17"/>
      <c r="MD269" s="17"/>
      <c r="ME269" s="17"/>
      <c r="MF269" s="17"/>
      <c r="MG269" s="17"/>
      <c r="MH269" s="17"/>
      <c r="MI269" s="17"/>
      <c r="MJ269" s="17"/>
      <c r="MK269" s="17"/>
      <c r="ML269" s="17"/>
      <c r="MM269" s="17"/>
      <c r="MN269" s="17"/>
      <c r="MO269" s="17"/>
      <c r="MP269" s="17"/>
      <c r="MQ269" s="17"/>
      <c r="MR269" s="17"/>
      <c r="MS269" s="17"/>
      <c r="MT269" s="17"/>
      <c r="MU269" s="17"/>
      <c r="MV269" s="17"/>
      <c r="MW269" s="17"/>
      <c r="MX269" s="17"/>
      <c r="MY269" s="17"/>
      <c r="MZ269" s="17"/>
      <c r="NA269" s="17"/>
      <c r="NB269" s="17"/>
      <c r="NC269" s="17"/>
      <c r="ND269" s="17"/>
      <c r="NE269" s="17"/>
      <c r="NF269" s="17"/>
      <c r="NG269" s="17"/>
      <c r="NH269" s="17"/>
      <c r="NI269" s="17"/>
      <c r="NJ269" s="17"/>
      <c r="NK269" s="17"/>
      <c r="NL269" s="17"/>
      <c r="NM269" s="17"/>
      <c r="NN269" s="17"/>
      <c r="NO269" s="17"/>
      <c r="NP269" s="17"/>
      <c r="NQ269" s="17"/>
      <c r="NR269" s="17"/>
      <c r="NS269" s="17"/>
      <c r="NT269" s="17"/>
      <c r="NU269" s="17"/>
      <c r="NV269" s="17"/>
      <c r="NW269" s="17"/>
      <c r="NX269" s="17"/>
      <c r="NY269" s="17"/>
      <c r="NZ269" s="17"/>
      <c r="OA269" s="17"/>
      <c r="OB269" s="17"/>
      <c r="OC269" s="17"/>
      <c r="OD269" s="17"/>
      <c r="OE269" s="17"/>
      <c r="OF269" s="17"/>
      <c r="OG269" s="17"/>
      <c r="OH269" s="17"/>
      <c r="OI269" s="17"/>
      <c r="OJ269" s="17"/>
      <c r="OK269" s="17"/>
      <c r="OL269" s="17"/>
      <c r="OM269" s="17"/>
      <c r="ON269" s="17"/>
      <c r="OO269" s="17"/>
      <c r="OP269" s="17"/>
      <c r="OQ269" s="17"/>
      <c r="OR269" s="17"/>
      <c r="OS269" s="17"/>
      <c r="OT269" s="17"/>
      <c r="OU269" s="17"/>
      <c r="OV269" s="17"/>
      <c r="OW269" s="17"/>
      <c r="OX269" s="17"/>
      <c r="OY269" s="17"/>
      <c r="OZ269" s="17"/>
      <c r="PA269" s="17"/>
      <c r="PB269" s="17"/>
      <c r="PC269" s="17"/>
      <c r="PD269" s="17"/>
      <c r="PE269" s="17"/>
      <c r="PF269" s="17"/>
      <c r="PG269" s="17"/>
      <c r="PH269" s="17"/>
      <c r="PI269" s="17"/>
      <c r="PJ269" s="17"/>
      <c r="PK269" s="17"/>
      <c r="PL269" s="17"/>
      <c r="PM269" s="17"/>
      <c r="PN269" s="17"/>
      <c r="PO269" s="17"/>
      <c r="PP269" s="17"/>
      <c r="PQ269" s="17"/>
      <c r="PR269" s="17"/>
      <c r="PS269" s="17"/>
      <c r="PT269" s="17"/>
      <c r="PU269" s="17"/>
      <c r="PV269" s="17"/>
      <c r="PW269" s="17"/>
      <c r="PX269" s="17"/>
      <c r="PY269" s="17"/>
      <c r="PZ269" s="17"/>
      <c r="QA269" s="17"/>
      <c r="QB269" s="17"/>
      <c r="QC269" s="17"/>
      <c r="QD269" s="17"/>
      <c r="QE269" s="17"/>
      <c r="QF269" s="17"/>
      <c r="QG269" s="17"/>
      <c r="QH269" s="17"/>
      <c r="QI269" s="17"/>
      <c r="QJ269" s="17"/>
      <c r="QK269" s="17"/>
      <c r="QL269" s="17"/>
      <c r="QM269" s="17"/>
      <c r="QN269" s="17"/>
      <c r="QO269" s="17"/>
      <c r="QP269" s="17"/>
      <c r="QQ269" s="17"/>
      <c r="QR269" s="17"/>
      <c r="QS269" s="17"/>
      <c r="QT269" s="17"/>
      <c r="QU269" s="17"/>
      <c r="QV269" s="17"/>
      <c r="QW269" s="17"/>
      <c r="QX269" s="17"/>
      <c r="QY269" s="17"/>
      <c r="QZ269" s="17"/>
      <c r="RA269" s="17"/>
      <c r="RB269" s="17"/>
      <c r="RC269" s="17"/>
      <c r="RD269" s="17"/>
      <c r="RE269" s="17"/>
      <c r="RF269" s="17"/>
      <c r="RG269" s="17"/>
      <c r="RH269" s="17"/>
      <c r="RI269" s="17"/>
      <c r="RJ269" s="17"/>
      <c r="RK269" s="17"/>
      <c r="RL269" s="17"/>
      <c r="RM269" s="17"/>
      <c r="RN269" s="17"/>
      <c r="RO269" s="17"/>
      <c r="RP269" s="17"/>
      <c r="RQ269" s="17"/>
      <c r="RR269" s="17"/>
      <c r="RS269" s="17"/>
      <c r="RT269" s="17"/>
      <c r="RU269" s="17"/>
      <c r="RV269" s="17"/>
      <c r="RW269" s="17"/>
      <c r="RX269" s="17"/>
      <c r="RY269" s="17"/>
      <c r="RZ269" s="17"/>
      <c r="SA269" s="17"/>
      <c r="SB269" s="17"/>
      <c r="SC269" s="17"/>
      <c r="SD269" s="17"/>
      <c r="SE269" s="17"/>
      <c r="SF269" s="17"/>
      <c r="SG269" s="17"/>
      <c r="SH269" s="17"/>
      <c r="SI269" s="17"/>
      <c r="SJ269" s="17"/>
      <c r="SK269" s="17"/>
      <c r="SL269" s="17"/>
      <c r="SM269" s="17"/>
      <c r="SN269" s="17"/>
      <c r="SO269" s="17"/>
      <c r="SP269" s="17"/>
      <c r="SQ269" s="17"/>
      <c r="SR269" s="17"/>
      <c r="SS269" s="17"/>
      <c r="ST269" s="17"/>
      <c r="SU269" s="17"/>
      <c r="SV269" s="17"/>
      <c r="SW269" s="17"/>
      <c r="SX269" s="17"/>
      <c r="SY269" s="17"/>
      <c r="SZ269" s="17"/>
      <c r="TA269" s="17"/>
      <c r="TB269" s="17"/>
      <c r="TC269" s="17"/>
      <c r="TD269" s="17"/>
      <c r="TE269" s="17"/>
      <c r="TF269" s="17"/>
      <c r="TG269" s="17"/>
      <c r="TH269" s="17"/>
      <c r="TI269" s="17"/>
      <c r="TJ269" s="17"/>
      <c r="TK269" s="17"/>
      <c r="TL269" s="17"/>
      <c r="TM269" s="17"/>
      <c r="TN269" s="17"/>
      <c r="TO269" s="17"/>
      <c r="TP269" s="17"/>
      <c r="TQ269" s="17"/>
      <c r="TR269" s="17"/>
      <c r="TS269" s="17"/>
      <c r="TT269" s="17"/>
      <c r="TU269" s="17"/>
      <c r="TV269" s="17"/>
      <c r="TW269" s="17"/>
      <c r="TX269" s="17"/>
      <c r="TY269" s="17"/>
      <c r="TZ269" s="17"/>
      <c r="UA269" s="17"/>
      <c r="UB269" s="17"/>
      <c r="UC269" s="17"/>
      <c r="UD269" s="17"/>
      <c r="UE269" s="17"/>
      <c r="UF269" s="17"/>
      <c r="UG269" s="17"/>
      <c r="UH269" s="17"/>
      <c r="UI269" s="17"/>
      <c r="UJ269" s="17"/>
      <c r="UK269" s="17"/>
      <c r="UL269" s="17"/>
      <c r="UM269" s="17"/>
      <c r="UN269" s="17"/>
      <c r="UO269" s="17"/>
      <c r="UP269" s="17"/>
      <c r="UQ269" s="17"/>
      <c r="UR269" s="17"/>
      <c r="US269" s="17"/>
      <c r="UT269" s="17"/>
      <c r="UU269" s="17"/>
      <c r="UV269" s="17"/>
      <c r="UW269" s="17"/>
      <c r="UX269" s="17"/>
      <c r="UY269" s="17"/>
      <c r="UZ269" s="17"/>
      <c r="VA269" s="17"/>
      <c r="VB269" s="17"/>
      <c r="VC269" s="17"/>
      <c r="VD269" s="17"/>
      <c r="VE269" s="17"/>
      <c r="VF269" s="17"/>
      <c r="VG269" s="17"/>
      <c r="VH269" s="17"/>
      <c r="VI269" s="17"/>
      <c r="VJ269" s="17"/>
      <c r="VK269" s="17"/>
      <c r="VL269" s="17"/>
      <c r="VM269" s="17"/>
      <c r="VN269" s="17"/>
      <c r="VO269" s="17"/>
      <c r="VP269" s="17"/>
      <c r="VQ269" s="17"/>
      <c r="VR269" s="17"/>
      <c r="VS269" s="17"/>
      <c r="VT269" s="17"/>
      <c r="VU269" s="17"/>
      <c r="VV269" s="17"/>
      <c r="VW269" s="17"/>
      <c r="VX269" s="17"/>
      <c r="VY269" s="17"/>
      <c r="VZ269" s="17"/>
      <c r="WA269" s="17"/>
      <c r="WB269" s="17"/>
      <c r="WC269" s="17"/>
      <c r="WD269" s="17"/>
      <c r="WE269" s="17"/>
      <c r="WF269" s="17"/>
      <c r="WG269" s="17"/>
      <c r="WH269" s="17"/>
      <c r="WI269" s="17"/>
      <c r="WJ269" s="17"/>
      <c r="WK269" s="17"/>
      <c r="WL269" s="17"/>
      <c r="WM269" s="17"/>
      <c r="WN269" s="17"/>
      <c r="WO269" s="17"/>
      <c r="WP269" s="17"/>
      <c r="WQ269" s="17"/>
      <c r="WR269" s="17"/>
      <c r="WS269" s="17"/>
      <c r="WT269" s="17"/>
      <c r="WU269" s="17"/>
      <c r="WV269" s="17"/>
      <c r="WW269" s="17"/>
      <c r="WX269" s="17"/>
      <c r="WY269" s="17"/>
      <c r="WZ269" s="17"/>
      <c r="XA269" s="17"/>
      <c r="XB269" s="17"/>
      <c r="XC269" s="17"/>
      <c r="XD269" s="17"/>
      <c r="XE269" s="17"/>
      <c r="XF269" s="17"/>
      <c r="XG269" s="17"/>
      <c r="XH269" s="17"/>
      <c r="XI269" s="17"/>
      <c r="XJ269" s="17"/>
      <c r="XK269" s="17"/>
      <c r="XL269" s="17"/>
      <c r="XM269" s="17"/>
      <c r="XN269" s="17"/>
      <c r="XO269" s="17"/>
      <c r="XP269" s="17"/>
      <c r="XQ269" s="17"/>
      <c r="XR269" s="17"/>
      <c r="XS269" s="17"/>
      <c r="XT269" s="17"/>
      <c r="XU269" s="17"/>
      <c r="XV269" s="17"/>
      <c r="XW269" s="17"/>
      <c r="XX269" s="17"/>
      <c r="XY269" s="17"/>
      <c r="XZ269" s="17"/>
      <c r="YA269" s="17"/>
      <c r="YB269" s="17"/>
      <c r="YC269" s="17"/>
      <c r="YD269" s="17"/>
      <c r="YE269" s="17"/>
      <c r="YF269" s="17"/>
      <c r="YG269" s="17"/>
      <c r="YH269" s="17"/>
      <c r="YI269" s="17"/>
      <c r="YJ269" s="17"/>
      <c r="YK269" s="17"/>
      <c r="YL269" s="17"/>
      <c r="YM269" s="17"/>
      <c r="YN269" s="17"/>
      <c r="YO269" s="17"/>
      <c r="YP269" s="17"/>
      <c r="YQ269" s="17"/>
      <c r="YR269" s="17"/>
      <c r="YS269" s="17"/>
      <c r="YT269" s="17"/>
      <c r="YU269" s="17"/>
      <c r="YV269" s="17"/>
      <c r="YW269" s="17"/>
      <c r="YX269" s="17"/>
      <c r="YY269" s="17"/>
      <c r="YZ269" s="17"/>
      <c r="ZA269" s="17"/>
      <c r="ZB269" s="17"/>
      <c r="ZC269" s="17"/>
      <c r="ZD269" s="17"/>
      <c r="ZE269" s="17"/>
      <c r="ZF269" s="17"/>
      <c r="ZG269" s="17"/>
      <c r="ZH269" s="17"/>
      <c r="ZI269" s="17"/>
      <c r="ZJ269" s="17"/>
      <c r="ZK269" s="17"/>
      <c r="ZL269" s="17"/>
      <c r="ZM269" s="17"/>
      <c r="ZN269" s="16">
        <v>66.0</v>
      </c>
      <c r="ZO269" s="17"/>
      <c r="ZP269" s="17"/>
      <c r="ZQ269" s="17"/>
      <c r="ZR269" s="17"/>
      <c r="ZS269" s="17"/>
      <c r="ZT269" s="17"/>
      <c r="ZU269" s="17"/>
      <c r="ZV269" s="17"/>
      <c r="ZW269" s="17"/>
      <c r="ZX269" s="17"/>
      <c r="ZY269" s="17"/>
      <c r="ZZ269" s="17"/>
      <c r="AAA269" s="17"/>
      <c r="AAB269" s="17"/>
      <c r="AAC269" s="17"/>
      <c r="AAD269" s="17"/>
      <c r="AAE269" s="17"/>
      <c r="AAF269" s="17"/>
      <c r="AAG269" s="17"/>
      <c r="AAH269" s="17"/>
      <c r="AAI269" s="17"/>
      <c r="AAJ269" s="17"/>
      <c r="AAK269" s="17"/>
      <c r="AAL269" s="17"/>
      <c r="AAM269" s="17"/>
      <c r="AAN269" s="17"/>
      <c r="AAO269" s="17"/>
      <c r="AAP269" s="17"/>
      <c r="AAQ269" s="17"/>
      <c r="AAR269" s="17"/>
      <c r="AAS269" s="17"/>
      <c r="AAT269" s="17"/>
      <c r="AAU269" s="17"/>
      <c r="AAV269" s="17"/>
      <c r="AAW269" s="17"/>
      <c r="AAX269" s="17"/>
      <c r="AAY269" s="17"/>
      <c r="AAZ269" s="17"/>
      <c r="ABA269" s="17"/>
      <c r="ABB269" s="17"/>
      <c r="ABC269" s="17"/>
      <c r="ABD269" s="17"/>
      <c r="ABE269" s="17"/>
      <c r="ABF269" s="17"/>
      <c r="ABG269" s="17"/>
      <c r="ABH269" s="17"/>
      <c r="ABI269" s="17"/>
      <c r="ABJ269" s="17"/>
      <c r="ABK269" s="17"/>
      <c r="ABL269" s="17"/>
      <c r="ABM269" s="17"/>
      <c r="ABN269" s="17"/>
      <c r="ABO269" s="17"/>
      <c r="ABP269" s="17"/>
      <c r="ABQ269" s="17"/>
      <c r="ABR269" s="17"/>
      <c r="ABS269" s="17"/>
      <c r="ABT269" s="17"/>
      <c r="ABU269" s="17"/>
      <c r="ABV269" s="17"/>
      <c r="ABW269" s="17"/>
      <c r="ABX269" s="17"/>
      <c r="ABY269" s="17"/>
      <c r="ABZ269" s="17"/>
      <c r="ACA269" s="17"/>
      <c r="ACB269" s="17"/>
      <c r="ACC269" s="17"/>
      <c r="ACD269" s="17"/>
      <c r="ACE269" s="17"/>
      <c r="ACF269" s="17"/>
      <c r="ACG269" s="17"/>
      <c r="ACH269" s="17"/>
      <c r="ACI269" s="17"/>
      <c r="ACJ269" s="17"/>
      <c r="ACK269" s="17"/>
      <c r="ACL269" s="17"/>
      <c r="ACM269" s="17"/>
      <c r="ACN269" s="17"/>
      <c r="ACO269" s="17"/>
      <c r="ACP269" s="17"/>
      <c r="ACQ269" s="17"/>
      <c r="ACR269" s="17"/>
      <c r="ACS269" s="17"/>
      <c r="ACT269" s="17"/>
      <c r="ACU269" s="17"/>
      <c r="ACV269" s="17"/>
      <c r="ACW269" s="17"/>
      <c r="ACX269" s="17"/>
      <c r="ACY269" s="17"/>
      <c r="ACZ269" s="17"/>
      <c r="ADA269" s="17"/>
      <c r="ADB269" s="17"/>
      <c r="ADC269" s="17"/>
      <c r="ADD269" s="17"/>
      <c r="ADE269" s="17"/>
      <c r="ADF269" s="17"/>
      <c r="ADG269" s="17"/>
      <c r="ADH269" s="17"/>
      <c r="ADI269" s="14" t="s">
        <v>4703</v>
      </c>
      <c r="ADJ269" s="14" t="s">
        <v>4680</v>
      </c>
      <c r="ADK269" s="14" t="s">
        <v>4681</v>
      </c>
      <c r="ADL269" s="16">
        <v>15.0</v>
      </c>
      <c r="ADM269" s="14" t="s">
        <v>4673</v>
      </c>
      <c r="ADO269" s="17"/>
      <c r="ADP269" s="17"/>
      <c r="ADQ269" s="17"/>
      <c r="ADR269" s="17"/>
      <c r="ADS269" s="17"/>
      <c r="ADT269" s="17"/>
      <c r="ADU269" s="17"/>
      <c r="ADV269" s="17"/>
      <c r="ADW269" s="17"/>
      <c r="ADX269" s="17"/>
      <c r="ADY269" s="17"/>
      <c r="ADZ269" s="17"/>
      <c r="AEA269" s="17"/>
      <c r="AEB269" s="17"/>
      <c r="AEC269" s="17"/>
      <c r="AED269" s="17"/>
      <c r="AEE269" s="17"/>
      <c r="AEF269" s="17"/>
      <c r="AEG269" s="17"/>
      <c r="AEH269" s="17"/>
      <c r="AEI269" s="17"/>
      <c r="AEJ269" s="17"/>
      <c r="AEK269" s="17"/>
      <c r="AEL269" s="17"/>
      <c r="AEM269" s="17"/>
      <c r="AEN269" s="17"/>
      <c r="AEO269" s="17"/>
      <c r="AEP269" s="17"/>
      <c r="AEQ269" s="17"/>
      <c r="AER269" s="17"/>
      <c r="AES269" s="17"/>
      <c r="AET269" s="17"/>
      <c r="AEU269" s="17"/>
      <c r="AEV269" s="17"/>
      <c r="AEW269" s="17"/>
      <c r="AEX269" s="17"/>
      <c r="AEY269" s="17"/>
      <c r="AEZ269" s="17"/>
      <c r="AFA269" s="17"/>
      <c r="AFB269" s="17"/>
      <c r="AFC269" s="17"/>
      <c r="AFD269" s="17"/>
      <c r="AFE269" s="17"/>
      <c r="AFF269" s="17"/>
      <c r="AFG269" s="17"/>
      <c r="AFH269" s="17"/>
      <c r="AFI269" s="17"/>
      <c r="AFJ269" s="17"/>
      <c r="AFK269" s="17"/>
      <c r="AFL269" s="17"/>
      <c r="AFM269" s="17"/>
      <c r="AFN269" s="17"/>
      <c r="AFO269" s="17"/>
      <c r="AFP269" s="17"/>
      <c r="AFQ269" s="17"/>
      <c r="AFR269" s="17"/>
      <c r="AFS269" s="17"/>
      <c r="AFT269" s="17"/>
      <c r="AFU269" s="17"/>
      <c r="AFV269" s="17"/>
      <c r="AFW269" s="17"/>
      <c r="AFX269" s="17"/>
      <c r="AFY269" s="17"/>
      <c r="AFZ269" s="17"/>
      <c r="AGA269" s="17"/>
      <c r="AGB269" s="17"/>
      <c r="AGC269" s="17"/>
      <c r="AGD269" s="17"/>
      <c r="AGE269" s="17"/>
      <c r="AGF269" s="17"/>
      <c r="AGG269" s="17"/>
      <c r="AGH269" s="17"/>
      <c r="AGI269" s="17"/>
      <c r="AGJ269" s="17"/>
      <c r="AGK269" s="17"/>
      <c r="AGL269" s="17"/>
      <c r="AGM269" s="17"/>
      <c r="AGN269" s="17"/>
      <c r="AGO269" s="17"/>
      <c r="AGP269" s="17"/>
      <c r="AGQ269" s="17"/>
      <c r="AGR269" s="17"/>
      <c r="AGS269" s="17"/>
      <c r="AGT269" s="17"/>
      <c r="AGU269" s="17"/>
      <c r="AGV269" s="17"/>
      <c r="AGW269" s="17"/>
      <c r="AGX269" s="17"/>
      <c r="AGY269" s="17"/>
      <c r="AGZ269" s="17"/>
      <c r="AHA269" s="17"/>
      <c r="AHB269" s="17"/>
      <c r="AHC269" s="17"/>
      <c r="AHD269" s="17"/>
      <c r="AHE269" s="17"/>
      <c r="AHF269" s="17"/>
      <c r="AHG269" s="17"/>
      <c r="AHH269" s="17"/>
      <c r="AHI269" s="17"/>
      <c r="AHJ269" s="17"/>
      <c r="AHK269" s="17"/>
      <c r="AHL269" s="17"/>
      <c r="AHM269" s="17"/>
      <c r="AHN269" s="17"/>
      <c r="AHO269" s="17"/>
      <c r="AHP269" s="17"/>
      <c r="AHQ269" s="17"/>
      <c r="AHR269" s="17"/>
      <c r="AHS269" s="17"/>
      <c r="AHT269" s="17"/>
      <c r="AHU269" s="17"/>
      <c r="AHV269" s="17"/>
      <c r="AHW269" s="17"/>
      <c r="AHX269" s="17"/>
      <c r="AHY269" s="17"/>
      <c r="AHZ269" s="17"/>
      <c r="AIA269" s="17"/>
      <c r="AIB269" s="17"/>
      <c r="AIC269" s="17"/>
      <c r="AID269" s="17"/>
      <c r="AIE269" s="17"/>
      <c r="AIF269" s="17"/>
      <c r="AIG269" s="17"/>
      <c r="AIH269" s="17"/>
      <c r="AII269" s="17"/>
      <c r="AIJ269" s="17"/>
      <c r="AIK269" s="17"/>
      <c r="AIL269" s="17"/>
      <c r="AIM269" s="17"/>
      <c r="AIN269" s="17"/>
      <c r="AIO269" s="17"/>
      <c r="AIP269" s="17"/>
      <c r="AIQ269" s="17"/>
      <c r="AIR269" s="17"/>
      <c r="AIS269" s="17"/>
      <c r="AIT269" s="17"/>
      <c r="AIU269" s="17"/>
      <c r="AIV269" s="17"/>
      <c r="AIW269" s="17"/>
      <c r="AIX269" s="17"/>
      <c r="AIY269" s="17"/>
      <c r="AIZ269" s="17"/>
      <c r="AJA269" s="17"/>
      <c r="AJB269" s="17"/>
      <c r="AJC269" s="17"/>
      <c r="AJD269" s="17"/>
      <c r="AJE269" s="17"/>
      <c r="AJF269" s="17"/>
      <c r="AJG269" s="17"/>
      <c r="AJH269" s="17"/>
      <c r="AJI269" s="17"/>
      <c r="AJJ269" s="17"/>
      <c r="AJK269" s="17"/>
      <c r="AJL269" s="17"/>
      <c r="AJM269" s="17"/>
      <c r="AJN269" s="17"/>
      <c r="AJO269" s="17"/>
      <c r="AJP269" s="17"/>
      <c r="AJQ269" s="17"/>
      <c r="AJR269" s="17"/>
      <c r="AJS269" s="17"/>
      <c r="AJT269" s="17"/>
      <c r="AJU269" s="17"/>
      <c r="AJV269" s="17"/>
      <c r="AJW269" s="17"/>
      <c r="AJX269" s="17"/>
      <c r="AJY269" s="17"/>
      <c r="AJZ269" s="17"/>
      <c r="AKA269" s="17"/>
      <c r="AKB269" s="17"/>
      <c r="AKC269" s="17"/>
      <c r="AKD269" s="17"/>
      <c r="AKE269" s="17"/>
      <c r="AKF269" s="17"/>
      <c r="AKG269" s="17"/>
      <c r="AKH269" s="17"/>
      <c r="AKI269" s="17"/>
      <c r="AKJ269" s="17"/>
      <c r="AKK269" s="17"/>
      <c r="AKL269" s="17"/>
      <c r="AKM269" s="17"/>
      <c r="AKN269" s="17"/>
      <c r="AKO269" s="17"/>
      <c r="AKP269" s="17"/>
      <c r="AKQ269" s="17"/>
      <c r="AKR269" s="17"/>
      <c r="AKS269" s="17"/>
      <c r="AKT269" s="17"/>
      <c r="AKU269" s="17"/>
      <c r="AKV269" s="17"/>
      <c r="AKW269" s="17"/>
      <c r="AKX269" s="17"/>
      <c r="AKY269" s="17"/>
      <c r="AKZ269" s="17"/>
      <c r="ALA269" s="17"/>
      <c r="ALB269" s="17"/>
      <c r="ALC269" s="17"/>
      <c r="ALD269" s="17"/>
      <c r="ALE269" s="17"/>
      <c r="ALF269" s="17"/>
      <c r="ALG269" s="17"/>
      <c r="ALH269" s="17"/>
      <c r="ALI269" s="17"/>
      <c r="ALJ269" s="17"/>
      <c r="ALK269" s="17"/>
      <c r="ALL269" s="17"/>
      <c r="ALM269" s="17"/>
      <c r="ALN269" s="17"/>
      <c r="ALO269" s="17"/>
      <c r="ALP269" s="17"/>
      <c r="ALQ269" s="17"/>
      <c r="ALR269" s="17"/>
      <c r="ALS269" s="17"/>
      <c r="ALT269" s="17"/>
      <c r="ALU269" s="17"/>
      <c r="ALV269" s="17"/>
      <c r="ALW269" s="17"/>
      <c r="ALX269" s="17"/>
      <c r="ALY269" s="17"/>
      <c r="ALZ269" s="17"/>
      <c r="AMA269" s="17"/>
      <c r="AMB269" s="17"/>
      <c r="AMC269" s="17"/>
      <c r="AMD269" s="17"/>
      <c r="AME269" s="17"/>
      <c r="AMF269" s="17"/>
      <c r="AMG269" s="17"/>
      <c r="AMH269" s="17"/>
      <c r="AMI269" s="17"/>
      <c r="AMJ269" s="17"/>
      <c r="AMK269" s="17"/>
      <c r="AML269" s="17"/>
      <c r="AMM269" s="17"/>
      <c r="AMN269" s="17"/>
      <c r="AMO269" s="17"/>
      <c r="AMP269" s="17"/>
      <c r="AMQ269" s="17"/>
      <c r="AMR269" s="17"/>
      <c r="AMS269" s="17"/>
      <c r="AMT269" s="17"/>
      <c r="AMU269" s="17"/>
      <c r="AMV269" s="17"/>
      <c r="AMW269" s="17"/>
      <c r="AMX269" s="17"/>
      <c r="AMY269" s="17"/>
      <c r="AMZ269" s="17"/>
      <c r="ANA269" s="17"/>
      <c r="ANB269" s="17"/>
      <c r="ANC269" s="17"/>
      <c r="AND269" s="17"/>
      <c r="ANE269" s="17"/>
      <c r="ANF269" s="17"/>
      <c r="ANG269" s="17"/>
      <c r="ANH269" s="17"/>
      <c r="ANI269" s="17"/>
      <c r="ANJ269" s="17"/>
      <c r="ANK269" s="17"/>
      <c r="ANL269" s="17"/>
      <c r="ANM269" s="17"/>
      <c r="ANN269" s="17"/>
      <c r="ANO269" s="17"/>
      <c r="ANP269" s="17"/>
      <c r="ANQ269" s="17"/>
      <c r="ANR269" s="17"/>
      <c r="ANS269" s="17"/>
      <c r="ANT269" s="17"/>
      <c r="ANU269" s="17"/>
      <c r="ANV269" s="17"/>
      <c r="ANW269" s="17"/>
      <c r="ANX269" s="17"/>
      <c r="ANY269" s="17"/>
      <c r="ANZ269" s="17"/>
      <c r="AOA269" s="17"/>
      <c r="AOB269" s="17"/>
      <c r="AOC269" s="17"/>
      <c r="AOD269" s="17"/>
      <c r="AOE269" s="17"/>
      <c r="AOF269" s="17"/>
      <c r="AOG269" s="17"/>
      <c r="AOH269" s="17"/>
      <c r="AOI269" s="17"/>
      <c r="AOJ269" s="17"/>
      <c r="AOK269" s="17"/>
      <c r="AOL269" s="17"/>
      <c r="AOM269" s="17"/>
      <c r="AON269" s="17"/>
      <c r="AOO269" s="17"/>
      <c r="AOP269" s="17"/>
      <c r="AOQ269" s="17"/>
      <c r="AOR269" s="17"/>
      <c r="AOS269" s="17"/>
      <c r="AOT269" s="17"/>
      <c r="AOU269" s="17"/>
      <c r="AOV269" s="17"/>
      <c r="AOW269" s="17"/>
      <c r="AOX269" s="17"/>
      <c r="AOY269" s="17"/>
      <c r="AOZ269" s="17"/>
      <c r="APA269" s="17"/>
      <c r="APB269" s="17"/>
      <c r="APC269" s="17"/>
      <c r="APD269" s="17"/>
      <c r="APE269" s="17"/>
      <c r="APF269" s="17"/>
      <c r="APG269" s="17"/>
      <c r="APH269" s="17"/>
      <c r="API269" s="17"/>
      <c r="APJ269" s="17"/>
      <c r="APK269" s="17"/>
      <c r="APL269" s="17"/>
      <c r="APM269" s="17"/>
      <c r="APN269" s="17"/>
      <c r="APO269" s="17"/>
      <c r="APP269" s="17"/>
      <c r="APQ269" s="17"/>
      <c r="APR269" s="17"/>
      <c r="APS269" s="17"/>
      <c r="APT269" s="17"/>
      <c r="APU269" s="17"/>
      <c r="APV269" s="17"/>
      <c r="APW269" s="17"/>
      <c r="APX269" s="17"/>
      <c r="APY269" s="17"/>
      <c r="APZ269" s="17"/>
      <c r="AQA269" s="17"/>
      <c r="AQB269" s="17"/>
      <c r="AQC269" s="17"/>
      <c r="AQD269" s="17"/>
      <c r="AQE269" s="17"/>
      <c r="AQF269" s="17"/>
      <c r="AQG269" s="17"/>
      <c r="AQH269" s="17"/>
      <c r="AQI269" s="17"/>
      <c r="AQJ269" s="17"/>
      <c r="AQK269" s="17"/>
      <c r="AQL269" s="17"/>
      <c r="AQM269" s="17"/>
      <c r="AQN269" s="17"/>
      <c r="AQO269" s="17"/>
      <c r="AQP269" s="17"/>
      <c r="AQQ269" s="17"/>
      <c r="AQR269" s="17"/>
      <c r="AQS269" s="17"/>
      <c r="AQT269" s="17"/>
      <c r="AQU269" s="17"/>
      <c r="AQV269" s="17"/>
      <c r="AQW269" s="17"/>
      <c r="AQX269" s="17"/>
      <c r="AQY269" s="17"/>
      <c r="AQZ269" s="17"/>
      <c r="ARA269" s="17"/>
      <c r="ARB269" s="17"/>
      <c r="ARC269" s="17"/>
      <c r="ARD269" s="17"/>
      <c r="ARE269" s="17"/>
      <c r="ARF269" s="17"/>
      <c r="ARG269" s="17"/>
      <c r="ARH269" s="17"/>
      <c r="ARI269" s="17"/>
      <c r="ARJ269" s="17"/>
      <c r="ARK269" s="17"/>
      <c r="ARL269" s="17"/>
      <c r="ARM269" s="17"/>
      <c r="ARN269" s="17"/>
      <c r="ARO269" s="17"/>
      <c r="ARP269" s="17"/>
      <c r="ARQ269" s="17"/>
      <c r="ARR269" s="17"/>
      <c r="ARS269" s="17"/>
      <c r="ART269" s="17"/>
      <c r="ARU269" s="17"/>
      <c r="ARV269" s="17"/>
      <c r="ARW269" s="17"/>
      <c r="ARX269" s="17"/>
      <c r="ARY269" s="17"/>
      <c r="ARZ269" s="17"/>
      <c r="ASA269" s="17"/>
      <c r="ASB269" s="17"/>
      <c r="ASC269" s="17"/>
      <c r="ASD269" s="17"/>
      <c r="ASE269" s="17"/>
      <c r="ASF269" s="17"/>
      <c r="ASG269" s="17"/>
      <c r="ASH269" s="17"/>
      <c r="ASI269" s="17"/>
      <c r="ASJ269" s="17"/>
      <c r="ASK269" s="17"/>
      <c r="ASL269" s="17"/>
      <c r="ASM269" s="17"/>
      <c r="ASN269" s="17"/>
      <c r="ASO269" s="17"/>
      <c r="ASP269" s="17"/>
      <c r="ASQ269" s="17"/>
      <c r="ASR269" s="17"/>
      <c r="ASS269" s="17"/>
      <c r="AST269" s="17"/>
      <c r="ASU269" s="17"/>
      <c r="ASV269" s="17"/>
      <c r="ASW269" s="17"/>
      <c r="ASX269" s="17"/>
      <c r="ASY269" s="17"/>
      <c r="ASZ269" s="17"/>
      <c r="ATA269" s="17"/>
      <c r="ATB269" s="17"/>
      <c r="ATC269" s="17"/>
      <c r="ATD269" s="17"/>
      <c r="ATE269" s="17"/>
      <c r="ATF269" s="17"/>
      <c r="ATG269" s="17"/>
      <c r="ATH269" s="17"/>
      <c r="ATI269" s="17"/>
      <c r="ATJ269" s="17"/>
      <c r="ATK269" s="17"/>
      <c r="ATL269" s="17"/>
      <c r="ATM269" s="17"/>
      <c r="ATN269" s="17"/>
      <c r="ATO269" s="17"/>
      <c r="ATP269" s="17"/>
      <c r="ATQ269" s="17"/>
      <c r="ATR269" s="17"/>
      <c r="ATS269" s="17"/>
      <c r="ATT269" s="17"/>
      <c r="ATU269" s="17"/>
      <c r="ATV269" s="17"/>
      <c r="ATW269" s="17"/>
      <c r="ATX269" s="17"/>
      <c r="ATY269" s="17"/>
      <c r="ATZ269" s="17"/>
      <c r="AUA269" s="17"/>
      <c r="AUB269" s="17"/>
      <c r="AUC269" s="17"/>
      <c r="AUD269" s="17"/>
      <c r="AUE269" s="17"/>
      <c r="AUF269" s="17"/>
      <c r="AUG269" s="17"/>
      <c r="AUH269" s="17"/>
      <c r="AUI269" s="17"/>
      <c r="AUJ269" s="17"/>
      <c r="AUK269" s="17"/>
      <c r="AUL269" s="17"/>
      <c r="AUM269" s="17"/>
      <c r="AUN269" s="17"/>
      <c r="AUO269" s="17"/>
      <c r="AUP269" s="17"/>
      <c r="AUQ269" s="17"/>
      <c r="AUR269" s="17"/>
      <c r="AUS269" s="17"/>
      <c r="AUT269" s="17"/>
      <c r="AUU269" s="17"/>
      <c r="AUV269" s="17"/>
      <c r="AUW269" s="17"/>
      <c r="AUX269" s="17"/>
      <c r="AUY269" s="17"/>
      <c r="AUZ269" s="17"/>
      <c r="AVA269" s="17"/>
      <c r="AVB269" s="17"/>
      <c r="AVC269" s="17"/>
      <c r="AVD269" s="17"/>
      <c r="AVE269" s="17"/>
      <c r="AVF269" s="17"/>
      <c r="AVG269" s="17"/>
      <c r="AVH269" s="17"/>
      <c r="AVI269" s="17"/>
      <c r="AVJ269" s="17"/>
      <c r="AVK269" s="17"/>
      <c r="AVL269" s="17"/>
      <c r="AVM269" s="17"/>
      <c r="AVN269" s="17"/>
      <c r="AVO269" s="17"/>
      <c r="AVP269" s="17"/>
      <c r="AVQ269" s="17"/>
      <c r="AVR269" s="17"/>
      <c r="AVS269" s="17"/>
      <c r="AVT269" s="17"/>
      <c r="AVU269" s="17"/>
      <c r="AVV269" s="17"/>
      <c r="AVW269" s="17"/>
      <c r="AVX269" s="17"/>
      <c r="AVY269" s="17"/>
      <c r="AVZ269" s="17"/>
      <c r="AWA269" s="17"/>
      <c r="AWB269" s="17"/>
      <c r="AWC269" s="17"/>
      <c r="AWD269" s="17"/>
      <c r="AWE269" s="17"/>
      <c r="AWF269" s="17"/>
      <c r="AWG269" s="17"/>
      <c r="AWH269" s="17"/>
      <c r="AWI269" s="17"/>
      <c r="AWJ269" s="17"/>
      <c r="AWK269" s="17"/>
      <c r="AWL269" s="17"/>
      <c r="AWM269" s="17"/>
      <c r="AWN269" s="17"/>
      <c r="AWO269" s="17"/>
      <c r="AWP269" s="17"/>
      <c r="AWQ269" s="17"/>
      <c r="AWR269" s="17"/>
      <c r="AWS269" s="17"/>
      <c r="AWT269" s="17"/>
      <c r="AWU269" s="17"/>
      <c r="AWV269" s="17"/>
      <c r="AWW269" s="17"/>
      <c r="AWX269" s="17"/>
      <c r="AWY269" s="17"/>
      <c r="AWZ269" s="17"/>
      <c r="AXA269" s="17"/>
      <c r="AXB269" s="17"/>
      <c r="AXC269" s="17"/>
      <c r="AXD269" s="17"/>
      <c r="AXE269" s="17"/>
      <c r="AXF269" s="17"/>
      <c r="AXG269" s="17"/>
      <c r="AXH269" s="17"/>
      <c r="AXI269" s="17"/>
      <c r="AXJ269" s="17"/>
      <c r="AXK269" s="17"/>
      <c r="AXL269" s="17"/>
      <c r="AXM269" s="17"/>
      <c r="AXN269" s="17"/>
      <c r="AXO269" s="17"/>
      <c r="AXP269" s="17"/>
      <c r="AXQ269" s="17"/>
      <c r="AXR269" s="17"/>
      <c r="AXS269" s="17"/>
      <c r="AXT269" s="17"/>
      <c r="AXU269" s="17"/>
      <c r="AXV269" s="17"/>
      <c r="AXW269" s="17"/>
      <c r="AXX269" s="17"/>
      <c r="AXY269" s="17"/>
      <c r="AXZ269" s="17"/>
      <c r="AYA269" s="17"/>
      <c r="AYB269" s="17"/>
      <c r="AYC269" s="17"/>
      <c r="AYD269" s="17"/>
      <c r="AYE269" s="17"/>
      <c r="AYF269" s="17"/>
      <c r="AYG269" s="17"/>
      <c r="AYH269" s="17"/>
      <c r="AYI269" s="17"/>
      <c r="AYJ269" s="17"/>
      <c r="AYK269" s="17"/>
      <c r="AYL269" s="17"/>
      <c r="AYM269" s="17"/>
      <c r="AYN269" s="17"/>
      <c r="AYO269" s="17"/>
      <c r="AYP269" s="17"/>
      <c r="AYQ269" s="17"/>
      <c r="AYR269" s="17"/>
      <c r="AYS269" s="17"/>
      <c r="AYT269" s="17"/>
      <c r="AYU269" s="17"/>
      <c r="AYV269" s="17"/>
      <c r="AYW269" s="17"/>
      <c r="AYX269" s="17"/>
      <c r="AYY269" s="17"/>
      <c r="AYZ269" s="17"/>
      <c r="AZA269" s="17"/>
      <c r="AZB269" s="17"/>
      <c r="AZC269" s="17"/>
      <c r="AZD269" s="17"/>
      <c r="AZE269" s="17"/>
      <c r="AZF269" s="17"/>
      <c r="AZG269" s="17"/>
      <c r="AZH269" s="17"/>
      <c r="AZI269" s="17"/>
      <c r="AZJ269" s="17"/>
      <c r="AZK269" s="17"/>
      <c r="AZL269" s="17"/>
      <c r="AZM269" s="17"/>
      <c r="AZN269" s="17"/>
      <c r="AZO269" s="17"/>
      <c r="AZP269" s="17"/>
      <c r="AZQ269" s="17"/>
      <c r="AZR269" s="17"/>
      <c r="AZS269" s="17"/>
      <c r="AZT269" s="17"/>
      <c r="AZU269" s="17"/>
      <c r="AZV269" s="17"/>
      <c r="AZW269" s="17"/>
      <c r="AZX269" s="17"/>
      <c r="AZY269" s="17"/>
      <c r="AZZ269" s="17"/>
      <c r="BAA269" s="17"/>
      <c r="BAB269" s="17"/>
      <c r="BAC269" s="17"/>
      <c r="BAD269" s="17"/>
      <c r="BAE269" s="17"/>
      <c r="BAF269" s="17"/>
      <c r="BAG269" s="17"/>
      <c r="BAH269" s="17"/>
      <c r="BAI269" s="17"/>
      <c r="BAJ269" s="17"/>
      <c r="BAK269" s="17"/>
      <c r="BAL269" s="17"/>
      <c r="BAM269" s="17"/>
      <c r="BAN269" s="17"/>
      <c r="BAO269" s="17"/>
      <c r="BAP269" s="17"/>
      <c r="BAQ269" s="17"/>
      <c r="BAR269" s="17"/>
      <c r="BAS269" s="17"/>
      <c r="BAT269" s="17"/>
      <c r="BAU269" s="17"/>
      <c r="BAV269" s="17"/>
      <c r="BAW269" s="17"/>
      <c r="BAX269" s="17"/>
      <c r="BAY269" s="17"/>
      <c r="BAZ269" s="17"/>
      <c r="BBA269" s="17"/>
      <c r="BBB269" s="17"/>
      <c r="BBC269" s="17"/>
      <c r="BBD269" s="17"/>
      <c r="BBE269" s="17"/>
      <c r="BBF269" s="17"/>
      <c r="BBG269" s="17"/>
      <c r="BBH269" s="17"/>
      <c r="BBI269" s="17"/>
      <c r="BBJ269" s="17"/>
      <c r="BBK269" s="17"/>
      <c r="BBL269" s="17"/>
      <c r="BBM269" s="17"/>
      <c r="BBN269" s="17"/>
      <c r="BBO269" s="17"/>
      <c r="BBP269" s="17"/>
      <c r="BBQ269" s="17"/>
      <c r="BBR269" s="17"/>
      <c r="BBS269" s="17"/>
      <c r="BBT269" s="17"/>
      <c r="BBU269" s="17"/>
      <c r="BBV269" s="17"/>
      <c r="BBW269" s="17"/>
      <c r="BBX269" s="17"/>
      <c r="BBY269" s="17"/>
      <c r="BBZ269" s="17"/>
      <c r="BCA269" s="17"/>
      <c r="BCB269" s="17"/>
      <c r="BCC269" s="17"/>
      <c r="BCD269" s="17"/>
      <c r="BCE269" s="17"/>
      <c r="BCF269" s="17"/>
      <c r="BCG269" s="17"/>
      <c r="BCH269" s="17"/>
      <c r="BCI269" s="17"/>
      <c r="BCJ269" s="17"/>
      <c r="BCK269" s="17"/>
      <c r="BCL269" s="17"/>
      <c r="BCM269" s="17"/>
      <c r="BCN269" s="17"/>
      <c r="BCO269" s="17"/>
      <c r="BCP269" s="17"/>
      <c r="BCQ269" s="17"/>
      <c r="BCR269" s="17"/>
      <c r="BCS269" s="17"/>
      <c r="BCT269" s="17"/>
      <c r="BCU269" s="17"/>
      <c r="BCV269" s="17"/>
      <c r="BCW269" s="17"/>
      <c r="BCX269" s="17"/>
      <c r="BCY269" s="17"/>
      <c r="BCZ269" s="17"/>
      <c r="BDA269" s="17"/>
      <c r="BDB269" s="17"/>
      <c r="BDC269" s="17"/>
      <c r="BDD269" s="17"/>
      <c r="BDE269" s="17"/>
      <c r="BDF269" s="17"/>
      <c r="BDG269" s="17"/>
      <c r="BDH269" s="17"/>
      <c r="BDI269" s="17"/>
      <c r="BDJ269" s="17"/>
      <c r="BDK269" s="17"/>
      <c r="BDL269" s="17"/>
      <c r="BDM269" s="17"/>
      <c r="BDN269" s="17"/>
      <c r="BDO269" s="17"/>
      <c r="BDP269" s="17"/>
      <c r="BDQ269" s="17"/>
      <c r="BDR269" s="17"/>
      <c r="BDS269" s="17"/>
      <c r="BDT269" s="17"/>
      <c r="BDU269" s="17"/>
      <c r="BDV269" s="17"/>
      <c r="BDW269" s="17"/>
      <c r="BDX269" s="17"/>
      <c r="BDY269" s="17"/>
      <c r="BDZ269" s="17"/>
      <c r="BEA269" s="17"/>
      <c r="BEB269" s="17"/>
      <c r="BEC269" s="17"/>
      <c r="BED269" s="17"/>
      <c r="BEE269" s="17"/>
      <c r="BEF269" s="17"/>
      <c r="BEG269" s="17"/>
      <c r="BEH269" s="17"/>
      <c r="BEI269" s="17"/>
      <c r="BEJ269" s="17"/>
      <c r="BEK269" s="17"/>
      <c r="BEL269" s="17"/>
      <c r="BEM269" s="17"/>
      <c r="BEN269" s="17"/>
      <c r="BEO269" s="17"/>
      <c r="BEP269" s="17"/>
      <c r="BEQ269" s="17"/>
      <c r="BER269" s="17"/>
      <c r="BES269" s="17"/>
      <c r="BET269" s="17"/>
      <c r="BEU269" s="17"/>
      <c r="BEV269" s="17"/>
      <c r="BEW269" s="17"/>
      <c r="BEX269" s="17"/>
      <c r="BEY269" s="17"/>
      <c r="BEZ269" s="17"/>
      <c r="BFA269" s="17"/>
      <c r="BFB269" s="17"/>
      <c r="BFC269" s="17"/>
      <c r="BFD269" s="17"/>
      <c r="BFE269" s="17"/>
      <c r="BFF269" s="17"/>
      <c r="BFG269" s="17"/>
      <c r="BFH269" s="17"/>
      <c r="BFI269" s="17"/>
      <c r="BFJ269" s="17"/>
      <c r="BFK269" s="17"/>
      <c r="BFL269" s="17"/>
      <c r="BFM269" s="17"/>
      <c r="BFN269" s="17"/>
      <c r="BFO269" s="17"/>
      <c r="BFP269" s="17"/>
      <c r="BFQ269" s="17"/>
      <c r="BFR269" s="17"/>
      <c r="BFS269" s="17"/>
      <c r="BFT269" s="17"/>
      <c r="BFU269" s="17"/>
      <c r="BFV269" s="17"/>
      <c r="BFW269" s="17"/>
      <c r="BFX269" s="17"/>
      <c r="BFY269" s="17"/>
      <c r="BFZ269" s="17"/>
      <c r="BGA269" s="17"/>
      <c r="BGB269" s="17"/>
      <c r="BGC269" s="17"/>
      <c r="BGD269" s="17"/>
      <c r="BGE269" s="17"/>
      <c r="BGF269" s="17"/>
      <c r="BGG269" s="17"/>
      <c r="BGH269" s="17"/>
      <c r="BGI269" s="17"/>
      <c r="BGJ269" s="17"/>
      <c r="BGK269" s="17"/>
      <c r="BGL269" s="17"/>
      <c r="BGM269" s="17"/>
      <c r="BGN269" s="17"/>
      <c r="BGO269" s="17"/>
      <c r="BGP269" s="17"/>
      <c r="BGQ269" s="17"/>
      <c r="BGR269" s="17"/>
      <c r="BGS269" s="17"/>
      <c r="BGT269" s="17"/>
      <c r="BGU269" s="17"/>
      <c r="BGV269" s="17"/>
      <c r="BGW269" s="17"/>
      <c r="BGX269" s="17"/>
      <c r="BGY269" s="17"/>
      <c r="BGZ269" s="17"/>
      <c r="BHA269" s="17"/>
      <c r="BHB269" s="17"/>
      <c r="BHC269" s="17"/>
      <c r="BHD269" s="17"/>
      <c r="BHE269" s="17"/>
      <c r="BHF269" s="17"/>
      <c r="BHG269" s="17"/>
      <c r="BHH269" s="17"/>
      <c r="BHI269" s="17"/>
      <c r="BHJ269" s="17"/>
      <c r="BHK269" s="17"/>
      <c r="BHL269" s="17"/>
      <c r="BHM269" s="17"/>
      <c r="BHN269" s="17"/>
      <c r="BHO269" s="17"/>
      <c r="BHP269" s="17"/>
      <c r="BHQ269" s="17"/>
      <c r="BHR269" s="17"/>
      <c r="BHS269" s="17"/>
      <c r="BHT269" s="17"/>
      <c r="BHU269" s="17"/>
      <c r="BHV269" s="17"/>
      <c r="BHW269" s="17"/>
      <c r="BHX269" s="17"/>
      <c r="BHY269" s="17"/>
      <c r="BHZ269" s="17"/>
      <c r="BIA269" s="17"/>
      <c r="BIB269" s="17"/>
      <c r="BIC269" s="17"/>
      <c r="BID269" s="17"/>
      <c r="BIE269" s="17"/>
      <c r="BIF269" s="17"/>
      <c r="BIG269" s="17"/>
      <c r="BIH269" s="17"/>
      <c r="BII269" s="17"/>
      <c r="BIJ269" s="17"/>
      <c r="BIK269" s="17"/>
      <c r="BIL269" s="17"/>
      <c r="BIM269" s="17"/>
      <c r="BIN269" s="17"/>
      <c r="BIO269" s="17"/>
      <c r="BIP269" s="17"/>
      <c r="BIQ269" s="17"/>
      <c r="BIR269" s="17"/>
      <c r="BIS269" s="17"/>
      <c r="BIT269" s="17"/>
      <c r="BIU269" s="17"/>
      <c r="BIV269" s="17"/>
      <c r="BIW269" s="17"/>
      <c r="BIX269" s="17"/>
      <c r="BIY269" s="17"/>
      <c r="BIZ269" s="17"/>
      <c r="BJA269" s="17"/>
      <c r="BJB269" s="17"/>
      <c r="BJC269" s="17"/>
      <c r="BJD269" s="17"/>
      <c r="BJE269" s="17"/>
      <c r="BJF269" s="17"/>
      <c r="BJG269" s="17"/>
      <c r="BJH269" s="17"/>
      <c r="BJI269" s="17"/>
      <c r="BJJ269" s="17"/>
      <c r="BJK269" s="17"/>
      <c r="BJL269" s="17"/>
      <c r="BJM269" s="17"/>
      <c r="BJN269" s="17"/>
      <c r="BJO269" s="17"/>
      <c r="BJP269" s="17"/>
      <c r="BJQ269" s="17"/>
      <c r="BJR269" s="17"/>
      <c r="BJS269" s="17"/>
      <c r="BJT269" s="17"/>
      <c r="BJU269" s="17"/>
      <c r="BJV269" s="17"/>
      <c r="BJW269" s="17"/>
      <c r="BJX269" s="17"/>
      <c r="BJY269" s="17"/>
      <c r="BJZ269" s="17"/>
      <c r="BKA269" s="17"/>
      <c r="BKB269" s="17"/>
      <c r="BKC269" s="17"/>
      <c r="BKD269" s="17"/>
      <c r="BKE269" s="17"/>
      <c r="BKF269" s="17"/>
      <c r="BKG269" s="17"/>
      <c r="BKH269" s="17"/>
      <c r="BKI269" s="17"/>
      <c r="BKJ269" s="17"/>
      <c r="BKK269" s="17"/>
      <c r="BKL269" s="17"/>
      <c r="BKM269" s="17"/>
      <c r="BKN269" s="17"/>
      <c r="BKO269" s="17"/>
      <c r="BKP269" s="17"/>
      <c r="BKQ269" s="17"/>
      <c r="BKR269" s="17"/>
      <c r="BKS269" s="17"/>
      <c r="BKT269" s="17"/>
      <c r="BKU269" s="17"/>
      <c r="BKV269" s="17"/>
      <c r="BKW269" s="17"/>
      <c r="BKX269" s="17"/>
      <c r="BKY269" s="17"/>
      <c r="BKZ269" s="17"/>
      <c r="BLA269" s="17"/>
      <c r="BLB269" s="17"/>
      <c r="BLC269" s="17"/>
      <c r="BLD269" s="17"/>
      <c r="BLE269" s="17"/>
      <c r="BLF269" s="17"/>
      <c r="BLG269" s="17"/>
      <c r="BLH269" s="17"/>
      <c r="BLI269" s="17"/>
      <c r="BLJ269" s="17"/>
      <c r="BLK269" s="17"/>
      <c r="BLL269" s="17"/>
      <c r="BLM269" s="17"/>
      <c r="BLN269" s="17"/>
      <c r="BLO269" s="17"/>
      <c r="BLP269" s="17"/>
      <c r="BLQ269" s="17"/>
      <c r="BLR269" s="17"/>
      <c r="BLS269" s="17"/>
      <c r="BLT269" s="17"/>
      <c r="BLU269" s="17"/>
      <c r="BLV269" s="17"/>
      <c r="BLW269" s="17"/>
      <c r="BLX269" s="17"/>
      <c r="BLY269" s="17"/>
      <c r="BLZ269" s="17"/>
      <c r="BMA269" s="17"/>
      <c r="BMB269" s="17"/>
      <c r="BMC269" s="17"/>
      <c r="BMD269" s="17"/>
      <c r="BME269" s="17"/>
      <c r="BMF269" s="17"/>
      <c r="BMG269" s="17"/>
      <c r="BMH269" s="17"/>
      <c r="BMI269" s="17"/>
      <c r="BMJ269" s="17"/>
      <c r="BMK269" s="17"/>
      <c r="BML269" s="17"/>
      <c r="BMM269" s="17"/>
      <c r="BMN269" s="17"/>
      <c r="BMO269" s="17"/>
      <c r="BMP269" s="17"/>
      <c r="BMQ269" s="17"/>
      <c r="BMR269" s="17"/>
      <c r="BMS269" s="17"/>
      <c r="BMT269" s="17"/>
      <c r="BMU269" s="17"/>
      <c r="BMV269" s="17"/>
      <c r="BMW269" s="17"/>
      <c r="BMX269" s="17"/>
      <c r="BMY269" s="17"/>
      <c r="BMZ269" s="17"/>
      <c r="BNA269" s="17"/>
      <c r="BNB269" s="17"/>
      <c r="BNC269" s="17"/>
      <c r="BND269" s="17"/>
      <c r="BNE269" s="17"/>
      <c r="BNF269" s="17"/>
      <c r="BNG269" s="17"/>
      <c r="BNH269" s="17"/>
      <c r="BNI269" s="17"/>
      <c r="BNJ269" s="17"/>
      <c r="BNK269" s="17"/>
      <c r="BNL269" s="17"/>
      <c r="BNM269" s="17"/>
      <c r="BNN269" s="17"/>
      <c r="BNO269" s="17"/>
      <c r="BNP269" s="17"/>
      <c r="BNQ269" s="17"/>
      <c r="BNR269" s="17"/>
      <c r="BNS269" s="17"/>
      <c r="BNT269" s="17"/>
      <c r="BNU269" s="17"/>
      <c r="BNV269" s="17"/>
      <c r="BNW269" s="17"/>
      <c r="BNX269" s="17"/>
      <c r="BNY269" s="17"/>
      <c r="BNZ269" s="17"/>
      <c r="BOA269" s="17"/>
      <c r="BOB269" s="17"/>
      <c r="BOC269" s="17"/>
      <c r="BOD269" s="17"/>
      <c r="BOE269" s="17"/>
      <c r="BOF269" s="17"/>
      <c r="BOG269" s="17"/>
      <c r="BOH269" s="17"/>
      <c r="BOI269" s="17"/>
      <c r="BOJ269" s="17"/>
      <c r="BOK269" s="17"/>
      <c r="BOL269" s="17"/>
      <c r="BOM269" s="17"/>
      <c r="BON269" s="17"/>
      <c r="BOO269" s="17"/>
      <c r="BOP269" s="17"/>
      <c r="BOQ269" s="17"/>
      <c r="BOR269" s="17"/>
      <c r="BOS269" s="17"/>
      <c r="BOT269" s="17"/>
      <c r="BOU269" s="17"/>
      <c r="BOV269" s="17"/>
      <c r="BOW269" s="17"/>
      <c r="BOX269" s="17"/>
      <c r="BOY269" s="17"/>
      <c r="BOZ269" s="17"/>
      <c r="BPA269" s="17"/>
      <c r="BPB269" s="17"/>
      <c r="BPC269" s="17"/>
      <c r="BPD269" s="17"/>
      <c r="BPE269" s="17"/>
      <c r="BPF269" s="17"/>
      <c r="BPG269" s="17"/>
      <c r="BPH269" s="17"/>
      <c r="BPI269" s="17"/>
      <c r="BPJ269" s="17"/>
      <c r="BPK269" s="17"/>
      <c r="BPL269" s="17"/>
      <c r="BPM269" s="17"/>
      <c r="BPN269" s="17"/>
      <c r="BPO269" s="17"/>
      <c r="BPP269" s="17"/>
      <c r="BPQ269" s="17"/>
      <c r="BPR269" s="17"/>
      <c r="BPS269" s="17"/>
      <c r="BPT269" s="17"/>
      <c r="BPU269" s="17"/>
      <c r="BPV269" s="17"/>
      <c r="BPW269" s="17"/>
      <c r="BPX269" s="17"/>
      <c r="BPY269" s="17"/>
      <c r="BPZ269" s="17"/>
      <c r="BQA269" s="17"/>
      <c r="BQB269" s="17"/>
      <c r="BQC269" s="17"/>
      <c r="BQD269" s="17"/>
      <c r="BQE269" s="17"/>
      <c r="BQF269" s="17"/>
      <c r="BQG269" s="17"/>
      <c r="BQH269" s="17"/>
      <c r="BQI269" s="17"/>
      <c r="BQJ269" s="17"/>
      <c r="BQK269" s="17"/>
      <c r="BQL269" s="17"/>
      <c r="BQM269" s="17"/>
      <c r="BQN269" s="17"/>
      <c r="BQO269" s="17"/>
      <c r="BQP269" s="17"/>
      <c r="BQQ269" s="17"/>
      <c r="BQR269" s="17"/>
      <c r="BQS269" s="17"/>
      <c r="BQT269" s="17"/>
      <c r="BQU269" s="17"/>
      <c r="BQV269" s="17"/>
      <c r="BQW269" s="17"/>
      <c r="BQX269" s="17"/>
      <c r="BQY269" s="17"/>
      <c r="BQZ269" s="17"/>
      <c r="BRA269" s="17"/>
      <c r="BRB269" s="17"/>
      <c r="BRC269" s="17"/>
      <c r="BRD269" s="17"/>
      <c r="BRE269" s="17"/>
      <c r="BRF269" s="17"/>
      <c r="BRG269" s="17"/>
      <c r="BRH269" s="17"/>
      <c r="BRI269" s="17"/>
      <c r="BRJ269" s="17"/>
      <c r="BRK269" s="17"/>
      <c r="BRL269" s="17"/>
      <c r="BRM269" s="17"/>
      <c r="BRN269" s="17"/>
      <c r="BRO269" s="17"/>
      <c r="BRP269" s="17"/>
      <c r="BRQ269" s="17"/>
      <c r="BRR269" s="17"/>
      <c r="BRS269" s="17"/>
      <c r="BRT269" s="17"/>
      <c r="BRU269" s="17"/>
      <c r="BRV269" s="17"/>
      <c r="BRW269" s="17"/>
      <c r="BRX269" s="17"/>
      <c r="BRY269" s="17"/>
      <c r="BRZ269" s="17"/>
      <c r="BSA269" s="17"/>
      <c r="BSB269" s="17"/>
      <c r="BSC269" s="17"/>
      <c r="BSD269" s="17"/>
      <c r="BSE269" s="17"/>
      <c r="BSF269" s="17"/>
      <c r="BSG269" s="17"/>
      <c r="BSH269" s="17"/>
      <c r="BSI269" s="17"/>
      <c r="BSJ269" s="17"/>
      <c r="BSK269" s="17"/>
      <c r="BSL269" s="17"/>
      <c r="BSM269" s="17"/>
      <c r="BSN269" s="17"/>
      <c r="BSO269" s="17"/>
      <c r="BSP269" s="17"/>
      <c r="BSQ269" s="17"/>
      <c r="BSR269" s="17"/>
      <c r="BSS269" s="17"/>
      <c r="BST269" s="17"/>
      <c r="BSU269" s="17"/>
      <c r="BSV269" s="17"/>
      <c r="BSW269" s="17"/>
      <c r="BSX269" s="17"/>
      <c r="BSY269" s="17"/>
      <c r="BSZ269" s="17"/>
      <c r="BTA269" s="17"/>
      <c r="BTB269" s="17"/>
      <c r="BTC269" s="17"/>
      <c r="BTD269" s="17"/>
      <c r="BTE269" s="17"/>
      <c r="BTF269" s="17"/>
      <c r="BTG269" s="17"/>
      <c r="BTH269" s="17"/>
      <c r="BTI269" s="17"/>
      <c r="BTJ269" s="17"/>
      <c r="BTK269" s="17"/>
      <c r="BTL269" s="17"/>
      <c r="BTM269" s="17"/>
      <c r="BTN269" s="17"/>
      <c r="BTO269" s="17"/>
      <c r="BTP269" s="17"/>
      <c r="BTQ269" s="17"/>
      <c r="BTR269" s="17"/>
      <c r="BTS269" s="17"/>
      <c r="BTT269" s="17"/>
      <c r="BTU269" s="17"/>
      <c r="BTV269" s="17"/>
      <c r="BTW269" s="17"/>
      <c r="BTX269" s="17"/>
      <c r="BTY269" s="17"/>
      <c r="BTZ269" s="17"/>
      <c r="BUA269" s="17"/>
      <c r="BUB269" s="17"/>
      <c r="BUC269" s="17"/>
      <c r="BUD269" s="17"/>
      <c r="BUE269" s="17"/>
      <c r="BUF269" s="17"/>
      <c r="BUG269" s="17"/>
      <c r="BUH269" s="17"/>
      <c r="BUI269" s="17"/>
      <c r="BUJ269" s="17"/>
      <c r="BUK269" s="17"/>
      <c r="BUL269" s="17"/>
      <c r="BUM269" s="17"/>
      <c r="BUN269" s="17"/>
      <c r="BUO269" s="17"/>
      <c r="BUP269" s="17"/>
      <c r="BUQ269" s="17"/>
      <c r="BUR269" s="17"/>
      <c r="BUS269" s="17"/>
      <c r="BUT269" s="17"/>
      <c r="BUU269" s="17"/>
      <c r="BUV269" s="17"/>
      <c r="BUW269" s="17"/>
      <c r="BUX269" s="17"/>
      <c r="BUY269" s="17"/>
      <c r="BUZ269" s="17"/>
      <c r="BVA269" s="17"/>
      <c r="BVB269" s="17"/>
      <c r="BVC269" s="17"/>
      <c r="BVD269" s="17"/>
      <c r="BVE269" s="17"/>
      <c r="BVF269" s="17"/>
      <c r="BVG269" s="17"/>
      <c r="BVH269" s="17"/>
      <c r="BVI269" s="17"/>
      <c r="BVJ269" s="17"/>
      <c r="BVK269" s="17"/>
      <c r="BVL269" s="17"/>
      <c r="BVM269" s="17"/>
      <c r="BVN269" s="17"/>
      <c r="BVO269" s="17"/>
      <c r="BVP269" s="17"/>
      <c r="BVQ269" s="17"/>
      <c r="BVR269" s="17"/>
      <c r="BVS269" s="17"/>
      <c r="BVT269" s="17"/>
      <c r="BVU269" s="17"/>
      <c r="BVV269" s="17"/>
      <c r="BVW269" s="17"/>
      <c r="BVX269" s="17"/>
      <c r="BVY269" s="17"/>
      <c r="BVZ269" s="17"/>
      <c r="BWA269" s="17"/>
      <c r="BWB269" s="17"/>
      <c r="BWC269" s="17"/>
      <c r="BWD269" s="17"/>
      <c r="BWE269" s="17"/>
      <c r="BWF269" s="17"/>
      <c r="BWG269" s="17"/>
      <c r="BWH269" s="17"/>
      <c r="BWI269" s="17"/>
      <c r="BWJ269" s="17"/>
      <c r="BWK269" s="17"/>
      <c r="BWL269" s="17"/>
      <c r="BWM269" s="17"/>
      <c r="BWN269" s="17"/>
      <c r="BWO269" s="17"/>
      <c r="BWP269" s="17"/>
      <c r="BWQ269" s="17"/>
      <c r="BWR269" s="17"/>
      <c r="BWS269" s="17"/>
      <c r="BWT269" s="17"/>
      <c r="BWU269" s="17"/>
      <c r="BWV269" s="17"/>
      <c r="BWW269" s="17"/>
      <c r="BWX269" s="17"/>
      <c r="BWY269" s="17"/>
      <c r="BWZ269" s="17"/>
      <c r="BXA269" s="17"/>
      <c r="BXB269" s="17"/>
      <c r="BXC269" s="17"/>
      <c r="BXD269" s="17"/>
      <c r="BXE269" s="17"/>
      <c r="BXF269" s="17"/>
      <c r="BXG269" s="17"/>
      <c r="BXH269" s="17"/>
      <c r="BXI269" s="17"/>
      <c r="BXJ269" s="17"/>
      <c r="BXK269" s="17"/>
      <c r="BXL269" s="17"/>
      <c r="BXM269" s="17"/>
      <c r="BXN269" s="17"/>
      <c r="BXO269" s="17"/>
      <c r="BXP269" s="17"/>
      <c r="BXQ269" s="17"/>
      <c r="BXR269" s="17"/>
      <c r="BXS269" s="17"/>
      <c r="BXT269" s="17"/>
      <c r="BXU269" s="17"/>
      <c r="BXV269" s="17"/>
      <c r="BXW269" s="17"/>
      <c r="BXX269" s="17"/>
      <c r="BXY269" s="17"/>
      <c r="BXZ269" s="17"/>
      <c r="BYA269" s="17"/>
      <c r="BYB269" s="17"/>
      <c r="BYC269" s="17"/>
      <c r="BYD269" s="17"/>
      <c r="BYE269" s="17"/>
      <c r="BYF269" s="17"/>
      <c r="BYG269" s="17"/>
      <c r="BYH269" s="17"/>
      <c r="BYI269" s="17"/>
      <c r="BYJ269" s="17"/>
      <c r="BYK269" s="17"/>
      <c r="BYL269" s="17"/>
      <c r="BYM269" s="17"/>
      <c r="BYN269" s="17"/>
      <c r="BYO269" s="17"/>
      <c r="BYP269" s="17"/>
      <c r="BYQ269" s="17"/>
      <c r="BYR269" s="17"/>
      <c r="BYS269" s="17"/>
      <c r="BYT269" s="17"/>
      <c r="BYU269" s="17"/>
      <c r="BYV269" s="17"/>
      <c r="BYW269" s="17"/>
      <c r="BYX269" s="17"/>
      <c r="BYY269" s="17"/>
      <c r="BYZ269" s="17"/>
      <c r="BZA269" s="17"/>
      <c r="BZB269" s="17"/>
      <c r="BZC269" s="17"/>
      <c r="BZD269" s="17"/>
      <c r="BZE269" s="17"/>
      <c r="BZF269" s="17"/>
      <c r="BZG269" s="17"/>
      <c r="BZH269" s="17"/>
      <c r="BZI269" s="17"/>
      <c r="BZJ269" s="17"/>
      <c r="BZK269" s="17"/>
      <c r="BZL269" s="17"/>
      <c r="BZM269" s="17"/>
      <c r="BZN269" s="17"/>
      <c r="BZO269" s="17"/>
      <c r="BZP269" s="17"/>
      <c r="BZQ269" s="17"/>
      <c r="BZR269" s="17"/>
      <c r="BZS269" s="17"/>
      <c r="BZT269" s="17"/>
      <c r="BZU269" s="17"/>
      <c r="BZV269" s="17"/>
      <c r="BZW269" s="17"/>
      <c r="BZX269" s="17"/>
      <c r="BZY269" s="17"/>
      <c r="BZZ269" s="17"/>
      <c r="CAA269" s="17"/>
      <c r="CAB269" s="17"/>
      <c r="CAC269" s="17"/>
      <c r="CAD269" s="17"/>
      <c r="CAE269" s="17"/>
      <c r="CAF269" s="17"/>
      <c r="CAG269" s="17"/>
      <c r="CAH269" s="17"/>
      <c r="CAI269" s="17"/>
      <c r="CAJ269" s="17"/>
      <c r="CAK269" s="17"/>
      <c r="CAL269" s="17"/>
      <c r="CAM269" s="17"/>
      <c r="CAN269" s="17"/>
      <c r="CAO269" s="17"/>
      <c r="CAP269" s="17"/>
      <c r="CAQ269" s="17"/>
      <c r="CAR269" s="17"/>
      <c r="CAS269" s="17"/>
      <c r="CAT269" s="17"/>
      <c r="CAU269" s="17"/>
      <c r="CAV269" s="17"/>
      <c r="CAW269" s="17"/>
      <c r="CAX269" s="17"/>
      <c r="CAY269" s="17"/>
      <c r="CAZ269" s="17"/>
      <c r="CBA269" s="17"/>
      <c r="CBB269" s="17"/>
      <c r="CBC269" s="17"/>
      <c r="CBD269" s="17"/>
      <c r="CBE269" s="17"/>
      <c r="CBF269" s="17"/>
      <c r="CBG269" s="17"/>
      <c r="CBH269" s="17"/>
      <c r="CBI269" s="17"/>
      <c r="CBJ269" s="17"/>
      <c r="CBK269" s="17"/>
      <c r="CBL269" s="17"/>
      <c r="CBM269" s="17"/>
      <c r="CBN269" s="17"/>
      <c r="CBO269" s="17"/>
      <c r="CBP269" s="17"/>
      <c r="CBQ269" s="17"/>
      <c r="CBR269" s="17"/>
      <c r="CBS269" s="17"/>
      <c r="CBT269" s="17"/>
      <c r="CBU269" s="17"/>
      <c r="CBV269" s="17"/>
      <c r="CBW269" s="17"/>
      <c r="CBX269" s="17"/>
      <c r="CBY269" s="17"/>
      <c r="CBZ269" s="17"/>
      <c r="CCA269" s="17"/>
      <c r="CCB269" s="17"/>
      <c r="CCC269" s="17"/>
      <c r="CCD269" s="17"/>
      <c r="CCE269" s="17"/>
      <c r="CCF269" s="17"/>
      <c r="CCG269" s="17"/>
      <c r="CCH269" s="17"/>
      <c r="CCI269" s="17"/>
      <c r="CCJ269" s="17"/>
      <c r="CCK269" s="17"/>
      <c r="CCL269" s="17"/>
      <c r="CCM269" s="17"/>
      <c r="CCN269" s="17"/>
      <c r="CCO269" s="17"/>
      <c r="CCP269" s="17"/>
      <c r="CCQ269" s="17"/>
      <c r="CCR269" s="17"/>
      <c r="CCS269" s="17"/>
      <c r="CCT269" s="17"/>
      <c r="CCU269" s="17"/>
      <c r="CCV269" s="17"/>
      <c r="CCW269" s="17"/>
      <c r="CCX269" s="17"/>
      <c r="CCY269" s="17"/>
      <c r="CCZ269" s="17"/>
      <c r="CDA269" s="17"/>
      <c r="CDB269" s="17"/>
      <c r="CDC269" s="17"/>
      <c r="CDD269" s="17"/>
      <c r="CDE269" s="17"/>
      <c r="CDF269" s="17"/>
      <c r="CDG269" s="17"/>
      <c r="CDH269" s="17"/>
      <c r="CDI269" s="17"/>
      <c r="CDJ269" s="17"/>
      <c r="CDK269" s="17"/>
      <c r="CDL269" s="17"/>
      <c r="CDM269" s="17"/>
      <c r="CDN269" s="17"/>
      <c r="CDO269" s="17"/>
      <c r="CDP269" s="17"/>
      <c r="CDQ269" s="17"/>
      <c r="CDR269" s="17"/>
      <c r="CDS269" s="17"/>
      <c r="CDT269" s="17"/>
      <c r="CDU269" s="17"/>
    </row>
    <row r="270">
      <c r="A270" s="14" t="s">
        <v>4666</v>
      </c>
      <c r="B270" s="14" t="s">
        <v>4727</v>
      </c>
      <c r="C270" s="14" t="s">
        <v>2933</v>
      </c>
      <c r="D270" s="14" t="s">
        <v>2934</v>
      </c>
      <c r="E270" s="14" t="s">
        <v>4728</v>
      </c>
      <c r="F270" s="14" t="s">
        <v>2835</v>
      </c>
      <c r="I270" s="14" t="s">
        <v>2558</v>
      </c>
      <c r="J270" s="14" t="s">
        <v>3025</v>
      </c>
      <c r="K270" s="14" t="s">
        <v>2619</v>
      </c>
      <c r="L270" s="17"/>
      <c r="M270" s="17"/>
      <c r="N270" s="14" t="s">
        <v>21</v>
      </c>
      <c r="O270" s="14" t="s">
        <v>21</v>
      </c>
      <c r="P270" s="14" t="s">
        <v>21</v>
      </c>
      <c r="Q270" s="16">
        <v>11.0</v>
      </c>
      <c r="R270" s="16">
        <v>3988790.0</v>
      </c>
      <c r="S270" s="16">
        <v>3988790.0</v>
      </c>
      <c r="T270" s="14" t="s">
        <v>2622</v>
      </c>
      <c r="U270" s="14" t="s">
        <v>2621</v>
      </c>
      <c r="V270" s="14" t="s">
        <v>4729</v>
      </c>
      <c r="W270" s="14" t="s">
        <v>4730</v>
      </c>
      <c r="Z270" s="17"/>
      <c r="AA270" s="17"/>
      <c r="AB270" s="17"/>
      <c r="AC270" s="17"/>
      <c r="AD270" s="16">
        <v>951.0</v>
      </c>
      <c r="AE270" s="22">
        <v>45334.0</v>
      </c>
      <c r="AF270" s="17"/>
      <c r="AG270" s="17"/>
      <c r="AH270" s="17"/>
      <c r="AI270" s="17"/>
      <c r="AJ270" s="17"/>
      <c r="AK270" s="17"/>
      <c r="AL270" s="16">
        <v>79.0</v>
      </c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4" t="s">
        <v>2941</v>
      </c>
      <c r="BB270" s="17"/>
      <c r="BC270" s="17"/>
      <c r="BD270" s="17"/>
      <c r="BE270" s="17"/>
      <c r="BF270" s="17"/>
      <c r="BG270" s="16">
        <v>1.0</v>
      </c>
      <c r="BH270" s="17"/>
      <c r="BI270" s="14" t="s">
        <v>2594</v>
      </c>
      <c r="BJ270" s="14" t="s">
        <v>2566</v>
      </c>
      <c r="BK270" s="17"/>
      <c r="BL270" s="17"/>
      <c r="BM270" s="16">
        <v>31.7333333</v>
      </c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/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/>
      <c r="KJ270" s="17"/>
      <c r="KK270" s="17"/>
      <c r="KL270" s="17"/>
      <c r="KM270" s="17"/>
      <c r="KN270" s="17"/>
      <c r="KO270" s="17"/>
      <c r="KP270" s="17"/>
      <c r="KQ270" s="17"/>
      <c r="KR270" s="17"/>
      <c r="KS270" s="17"/>
      <c r="KT270" s="17"/>
      <c r="KU270" s="17"/>
      <c r="KV270" s="17"/>
      <c r="KW270" s="17"/>
      <c r="KX270" s="17"/>
      <c r="KY270" s="17"/>
      <c r="KZ270" s="17"/>
      <c r="LA270" s="17"/>
      <c r="LB270" s="17"/>
      <c r="LC270" s="17"/>
      <c r="LD270" s="17"/>
      <c r="LE270" s="17"/>
      <c r="LF270" s="17"/>
      <c r="LG270" s="17"/>
      <c r="LH270" s="17"/>
      <c r="LI270" s="17"/>
      <c r="LJ270" s="17"/>
      <c r="LK270" s="17"/>
      <c r="LL270" s="17"/>
      <c r="LM270" s="17"/>
      <c r="LN270" s="17"/>
      <c r="LO270" s="17"/>
      <c r="LP270" s="17"/>
      <c r="LQ270" s="17"/>
      <c r="LR270" s="17"/>
      <c r="LS270" s="17"/>
      <c r="LT270" s="17"/>
      <c r="LU270" s="17"/>
      <c r="LV270" s="17"/>
      <c r="LW270" s="17"/>
      <c r="LX270" s="17"/>
      <c r="LY270" s="17"/>
      <c r="LZ270" s="17"/>
      <c r="MA270" s="17"/>
      <c r="MB270" s="17"/>
      <c r="MC270" s="17"/>
      <c r="MD270" s="17"/>
      <c r="ME270" s="17"/>
      <c r="MF270" s="17"/>
      <c r="MG270" s="17"/>
      <c r="MH270" s="17"/>
      <c r="MI270" s="17"/>
      <c r="MJ270" s="17"/>
      <c r="MK270" s="17"/>
      <c r="ML270" s="17"/>
      <c r="MM270" s="17"/>
      <c r="MN270" s="17"/>
      <c r="MO270" s="17"/>
      <c r="MP270" s="17"/>
      <c r="MQ270" s="17"/>
      <c r="MR270" s="17"/>
      <c r="MS270" s="17"/>
      <c r="MT270" s="17"/>
      <c r="MU270" s="17"/>
      <c r="MV270" s="17"/>
      <c r="MW270" s="17"/>
      <c r="MX270" s="17"/>
      <c r="MY270" s="17"/>
      <c r="MZ270" s="17"/>
      <c r="NA270" s="17"/>
      <c r="NB270" s="17"/>
      <c r="NC270" s="17"/>
      <c r="ND270" s="17"/>
      <c r="NE270" s="17"/>
      <c r="NF270" s="17"/>
      <c r="NG270" s="17"/>
      <c r="NH270" s="17"/>
      <c r="NI270" s="17"/>
      <c r="NJ270" s="17"/>
      <c r="NK270" s="17"/>
      <c r="NL270" s="17"/>
      <c r="NM270" s="17"/>
      <c r="NN270" s="17"/>
      <c r="NO270" s="17"/>
      <c r="NP270" s="17"/>
      <c r="NQ270" s="17"/>
      <c r="NR270" s="17"/>
      <c r="NS270" s="17"/>
      <c r="NT270" s="17"/>
      <c r="NU270" s="17"/>
      <c r="NV270" s="17"/>
      <c r="NW270" s="17"/>
      <c r="NX270" s="17"/>
      <c r="NY270" s="17"/>
      <c r="NZ270" s="17"/>
      <c r="OA270" s="17"/>
      <c r="OB270" s="17"/>
      <c r="OC270" s="17"/>
      <c r="OD270" s="17"/>
      <c r="OE270" s="17"/>
      <c r="OF270" s="17"/>
      <c r="OG270" s="17"/>
      <c r="OH270" s="17"/>
      <c r="OI270" s="17"/>
      <c r="OJ270" s="17"/>
      <c r="OK270" s="17"/>
      <c r="OL270" s="17"/>
      <c r="OM270" s="17"/>
      <c r="ON270" s="17"/>
      <c r="OO270" s="17"/>
      <c r="OP270" s="17"/>
      <c r="OQ270" s="17"/>
      <c r="OR270" s="17"/>
      <c r="OS270" s="17"/>
      <c r="OT270" s="17"/>
      <c r="OU270" s="17"/>
      <c r="OV270" s="17"/>
      <c r="OW270" s="17"/>
      <c r="OX270" s="17"/>
      <c r="OY270" s="17"/>
      <c r="OZ270" s="17"/>
      <c r="PA270" s="17"/>
      <c r="PB270" s="17"/>
      <c r="PC270" s="17"/>
      <c r="PD270" s="17"/>
      <c r="PE270" s="17"/>
      <c r="PF270" s="17"/>
      <c r="PG270" s="17"/>
      <c r="PH270" s="17"/>
      <c r="PI270" s="17"/>
      <c r="PJ270" s="17"/>
      <c r="PK270" s="17"/>
      <c r="PL270" s="17"/>
      <c r="PM270" s="17"/>
      <c r="PN270" s="17"/>
      <c r="PO270" s="17"/>
      <c r="PP270" s="17"/>
      <c r="PQ270" s="17"/>
      <c r="PR270" s="17"/>
      <c r="PS270" s="17"/>
      <c r="PT270" s="17"/>
      <c r="PU270" s="17"/>
      <c r="PV270" s="17"/>
      <c r="PW270" s="17"/>
      <c r="PX270" s="17"/>
      <c r="PY270" s="17"/>
      <c r="PZ270" s="17"/>
      <c r="QA270" s="17"/>
      <c r="QB270" s="17"/>
      <c r="QC270" s="17"/>
      <c r="QD270" s="17"/>
      <c r="QE270" s="17"/>
      <c r="QF270" s="17"/>
      <c r="QG270" s="17"/>
      <c r="QH270" s="17"/>
      <c r="QI270" s="17"/>
      <c r="QJ270" s="17"/>
      <c r="QK270" s="17"/>
      <c r="QL270" s="17"/>
      <c r="QM270" s="17"/>
      <c r="QN270" s="17"/>
      <c r="QO270" s="17"/>
      <c r="QP270" s="17"/>
      <c r="QQ270" s="17"/>
      <c r="QR270" s="17"/>
      <c r="QS270" s="17"/>
      <c r="QT270" s="17"/>
      <c r="QU270" s="17"/>
      <c r="QV270" s="17"/>
      <c r="QW270" s="17"/>
      <c r="QX270" s="17"/>
      <c r="QY270" s="17"/>
      <c r="QZ270" s="17"/>
      <c r="RA270" s="17"/>
      <c r="RB270" s="17"/>
      <c r="RC270" s="17"/>
      <c r="RD270" s="17"/>
      <c r="RE270" s="17"/>
      <c r="RF270" s="17"/>
      <c r="RG270" s="17"/>
      <c r="RH270" s="17"/>
      <c r="RI270" s="17"/>
      <c r="RJ270" s="17"/>
      <c r="RK270" s="17"/>
      <c r="RL270" s="17"/>
      <c r="RM270" s="17"/>
      <c r="RN270" s="17"/>
      <c r="RO270" s="17"/>
      <c r="RP270" s="17"/>
      <c r="RQ270" s="17"/>
      <c r="RR270" s="17"/>
      <c r="RS270" s="17"/>
      <c r="RT270" s="17"/>
      <c r="RU270" s="17"/>
      <c r="RV270" s="17"/>
      <c r="RW270" s="17"/>
      <c r="RX270" s="17"/>
      <c r="RY270" s="17"/>
      <c r="RZ270" s="17"/>
      <c r="SA270" s="17"/>
      <c r="SB270" s="17"/>
      <c r="SC270" s="17"/>
      <c r="SD270" s="17"/>
      <c r="SE270" s="17"/>
      <c r="SF270" s="17"/>
      <c r="SG270" s="17"/>
      <c r="SH270" s="17"/>
      <c r="SI270" s="17"/>
      <c r="SJ270" s="17"/>
      <c r="SK270" s="17"/>
      <c r="SL270" s="17"/>
      <c r="SM270" s="17"/>
      <c r="SN270" s="17"/>
      <c r="SO270" s="17"/>
      <c r="SP270" s="17"/>
      <c r="SQ270" s="17"/>
      <c r="SR270" s="17"/>
      <c r="SS270" s="17"/>
      <c r="ST270" s="17"/>
      <c r="SU270" s="17"/>
      <c r="SV270" s="17"/>
      <c r="SW270" s="17"/>
      <c r="SX270" s="17"/>
      <c r="SY270" s="17"/>
      <c r="SZ270" s="17"/>
      <c r="TA270" s="17"/>
      <c r="TB270" s="17"/>
      <c r="TC270" s="17"/>
      <c r="TD270" s="17"/>
      <c r="TE270" s="17"/>
      <c r="TF270" s="17"/>
      <c r="TG270" s="17"/>
      <c r="TH270" s="17"/>
      <c r="TI270" s="17"/>
      <c r="TJ270" s="17"/>
      <c r="TK270" s="17"/>
      <c r="TL270" s="17"/>
      <c r="TM270" s="17"/>
      <c r="TN270" s="17"/>
      <c r="TO270" s="17"/>
      <c r="TP270" s="17"/>
      <c r="TQ270" s="17"/>
      <c r="TR270" s="17"/>
      <c r="TS270" s="17"/>
      <c r="TT270" s="17"/>
      <c r="TU270" s="17"/>
      <c r="TV270" s="17"/>
      <c r="TW270" s="17"/>
      <c r="TX270" s="17"/>
      <c r="TY270" s="17"/>
      <c r="TZ270" s="17"/>
      <c r="UA270" s="17"/>
      <c r="UB270" s="17"/>
      <c r="UC270" s="17"/>
      <c r="UD270" s="17"/>
      <c r="UE270" s="17"/>
      <c r="UF270" s="17"/>
      <c r="UG270" s="17"/>
      <c r="UH270" s="17"/>
      <c r="UI270" s="17"/>
      <c r="UJ270" s="17"/>
      <c r="UK270" s="17"/>
      <c r="UL270" s="17"/>
      <c r="UM270" s="17"/>
      <c r="UN270" s="17"/>
      <c r="UO270" s="17"/>
      <c r="UP270" s="17"/>
      <c r="UQ270" s="17"/>
      <c r="UR270" s="17"/>
      <c r="US270" s="17"/>
      <c r="UT270" s="17"/>
      <c r="UU270" s="17"/>
      <c r="UV270" s="17"/>
      <c r="UW270" s="17"/>
      <c r="UX270" s="17"/>
      <c r="UY270" s="17"/>
      <c r="UZ270" s="17"/>
      <c r="VA270" s="17"/>
      <c r="VB270" s="17"/>
      <c r="VC270" s="17"/>
      <c r="VD270" s="17"/>
      <c r="VE270" s="17"/>
      <c r="VF270" s="17"/>
      <c r="VG270" s="17"/>
      <c r="VH270" s="17"/>
      <c r="VI270" s="17"/>
      <c r="VJ270" s="17"/>
      <c r="VK270" s="17"/>
      <c r="VL270" s="17"/>
      <c r="VM270" s="17"/>
      <c r="VN270" s="17"/>
      <c r="VO270" s="17"/>
      <c r="VP270" s="17"/>
      <c r="VQ270" s="17"/>
      <c r="VR270" s="17"/>
      <c r="VS270" s="17"/>
      <c r="VT270" s="17"/>
      <c r="VU270" s="17"/>
      <c r="VV270" s="17"/>
      <c r="VW270" s="17"/>
      <c r="VX270" s="17"/>
      <c r="VY270" s="17"/>
      <c r="VZ270" s="17"/>
      <c r="WA270" s="17"/>
      <c r="WB270" s="17"/>
      <c r="WC270" s="17"/>
      <c r="WD270" s="17"/>
      <c r="WE270" s="17"/>
      <c r="WF270" s="17"/>
      <c r="WG270" s="17"/>
      <c r="WH270" s="17"/>
      <c r="WI270" s="17"/>
      <c r="WJ270" s="17"/>
      <c r="WK270" s="17"/>
      <c r="WL270" s="17"/>
      <c r="WM270" s="17"/>
      <c r="WN270" s="17"/>
      <c r="WO270" s="17"/>
      <c r="WP270" s="17"/>
      <c r="WQ270" s="17"/>
      <c r="WR270" s="17"/>
      <c r="WS270" s="17"/>
      <c r="WT270" s="17"/>
      <c r="WU270" s="17"/>
      <c r="WV270" s="17"/>
      <c r="WW270" s="17"/>
      <c r="WX270" s="17"/>
      <c r="WY270" s="17"/>
      <c r="WZ270" s="17"/>
      <c r="XA270" s="17"/>
      <c r="XB270" s="17"/>
      <c r="XC270" s="17"/>
      <c r="XD270" s="17"/>
      <c r="XE270" s="17"/>
      <c r="XF270" s="17"/>
      <c r="XG270" s="17"/>
      <c r="XH270" s="17"/>
      <c r="XI270" s="17"/>
      <c r="XJ270" s="17"/>
      <c r="XK270" s="17"/>
      <c r="XL270" s="17"/>
      <c r="XM270" s="17"/>
      <c r="XN270" s="17"/>
      <c r="XO270" s="17"/>
      <c r="XP270" s="17"/>
      <c r="XQ270" s="17"/>
      <c r="XR270" s="17"/>
      <c r="XS270" s="17"/>
      <c r="XT270" s="17"/>
      <c r="XU270" s="17"/>
      <c r="XV270" s="17"/>
      <c r="XW270" s="17"/>
      <c r="XX270" s="17"/>
      <c r="XY270" s="17"/>
      <c r="XZ270" s="17"/>
      <c r="YA270" s="17"/>
      <c r="YB270" s="17"/>
      <c r="YC270" s="17"/>
      <c r="YD270" s="17"/>
      <c r="YE270" s="17"/>
      <c r="YF270" s="17"/>
      <c r="YG270" s="17"/>
      <c r="YH270" s="17"/>
      <c r="YI270" s="17"/>
      <c r="YJ270" s="17"/>
      <c r="YK270" s="17"/>
      <c r="YL270" s="17"/>
      <c r="YM270" s="17"/>
      <c r="YN270" s="17"/>
      <c r="YO270" s="17"/>
      <c r="YP270" s="17"/>
      <c r="YQ270" s="17"/>
      <c r="YR270" s="17"/>
      <c r="YS270" s="17"/>
      <c r="YT270" s="17"/>
      <c r="YU270" s="17"/>
      <c r="YV270" s="17"/>
      <c r="YW270" s="17"/>
      <c r="YX270" s="17"/>
      <c r="YY270" s="17"/>
      <c r="YZ270" s="17"/>
      <c r="ZA270" s="17"/>
      <c r="ZB270" s="17"/>
      <c r="ZC270" s="17"/>
      <c r="ZD270" s="17"/>
      <c r="ZE270" s="17"/>
      <c r="ZF270" s="17"/>
      <c r="ZG270" s="17"/>
      <c r="ZH270" s="17"/>
      <c r="ZI270" s="17"/>
      <c r="ZJ270" s="17"/>
      <c r="ZK270" s="17"/>
      <c r="ZL270" s="17"/>
      <c r="ZM270" s="17"/>
      <c r="ZN270" s="16">
        <v>25.0</v>
      </c>
      <c r="ZO270" s="17"/>
      <c r="ZP270" s="17"/>
      <c r="ZQ270" s="17"/>
      <c r="ZR270" s="17"/>
      <c r="ZS270" s="17"/>
      <c r="ZT270" s="17"/>
      <c r="ZU270" s="17"/>
      <c r="ZV270" s="17"/>
      <c r="ZW270" s="17"/>
      <c r="ZX270" s="17"/>
      <c r="ZY270" s="17"/>
      <c r="ZZ270" s="17"/>
      <c r="AAA270" s="17"/>
      <c r="AAB270" s="17"/>
      <c r="AAC270" s="17"/>
      <c r="AAD270" s="17"/>
      <c r="AAE270" s="17"/>
      <c r="AAF270" s="17"/>
      <c r="AAG270" s="17"/>
      <c r="AAH270" s="17"/>
      <c r="AAI270" s="17"/>
      <c r="AAJ270" s="17"/>
      <c r="AAK270" s="17"/>
      <c r="AAL270" s="17"/>
      <c r="AAM270" s="17"/>
      <c r="AAN270" s="17"/>
      <c r="AAO270" s="17"/>
      <c r="AAP270" s="17"/>
      <c r="AAQ270" s="17"/>
      <c r="AAR270" s="17"/>
      <c r="AAS270" s="17"/>
      <c r="AAT270" s="17"/>
      <c r="AAU270" s="17"/>
      <c r="AAV270" s="17"/>
      <c r="AAW270" s="17"/>
      <c r="AAX270" s="17"/>
      <c r="AAY270" s="17"/>
      <c r="AAZ270" s="17"/>
      <c r="ABA270" s="17"/>
      <c r="ABB270" s="17"/>
      <c r="ABC270" s="17"/>
      <c r="ABD270" s="17"/>
      <c r="ABE270" s="17"/>
      <c r="ABF270" s="17"/>
      <c r="ABG270" s="17"/>
      <c r="ABH270" s="17"/>
      <c r="ABI270" s="17"/>
      <c r="ABJ270" s="17"/>
      <c r="ABK270" s="17"/>
      <c r="ABL270" s="17"/>
      <c r="ABM270" s="17"/>
      <c r="ABN270" s="17"/>
      <c r="ABO270" s="17"/>
      <c r="ABP270" s="17"/>
      <c r="ABQ270" s="17"/>
      <c r="ABR270" s="17"/>
      <c r="ABS270" s="17"/>
      <c r="ABT270" s="17"/>
      <c r="ABU270" s="17"/>
      <c r="ABV270" s="17"/>
      <c r="ABW270" s="17"/>
      <c r="ABX270" s="17"/>
      <c r="ABY270" s="17"/>
      <c r="ABZ270" s="17"/>
      <c r="ACA270" s="17"/>
      <c r="ACB270" s="17"/>
      <c r="ACC270" s="17"/>
      <c r="ACD270" s="17"/>
      <c r="ACE270" s="17"/>
      <c r="ACF270" s="17"/>
      <c r="ACG270" s="17"/>
      <c r="ACH270" s="17"/>
      <c r="ACI270" s="17"/>
      <c r="ACJ270" s="17"/>
      <c r="ACK270" s="17"/>
      <c r="ACL270" s="17"/>
      <c r="ACM270" s="17"/>
      <c r="ACN270" s="17"/>
      <c r="ACO270" s="17"/>
      <c r="ACP270" s="17"/>
      <c r="ACQ270" s="17"/>
      <c r="ACR270" s="17"/>
      <c r="ACS270" s="17"/>
      <c r="ACT270" s="17"/>
      <c r="ACU270" s="17"/>
      <c r="ACV270" s="17"/>
      <c r="ACW270" s="17"/>
      <c r="ACX270" s="17"/>
      <c r="ACY270" s="17"/>
      <c r="ACZ270" s="17"/>
      <c r="ADA270" s="17"/>
      <c r="ADB270" s="17"/>
      <c r="ADC270" s="17"/>
      <c r="ADD270" s="17"/>
      <c r="ADE270" s="17"/>
      <c r="ADF270" s="17"/>
      <c r="ADG270" s="17"/>
      <c r="ADH270" s="17"/>
      <c r="ADI270" s="14" t="s">
        <v>4703</v>
      </c>
      <c r="ADJ270" s="14" t="s">
        <v>4672</v>
      </c>
      <c r="ADK270" s="14" t="s">
        <v>4681</v>
      </c>
      <c r="ADL270" s="16">
        <v>20.0</v>
      </c>
      <c r="ADM270" s="14" t="s">
        <v>2682</v>
      </c>
      <c r="ADN270" s="17"/>
      <c r="ADO270" s="17"/>
      <c r="ADP270" s="17"/>
      <c r="ADQ270" s="17"/>
      <c r="ADR270" s="17"/>
      <c r="ADS270" s="17"/>
      <c r="ADT270" s="17"/>
      <c r="ADU270" s="17"/>
      <c r="ADV270" s="17"/>
      <c r="ADW270" s="17"/>
      <c r="ADX270" s="17"/>
      <c r="ADY270" s="17"/>
      <c r="ADZ270" s="17"/>
      <c r="AEA270" s="17"/>
      <c r="AEB270" s="17"/>
      <c r="AEC270" s="17"/>
      <c r="AED270" s="17"/>
      <c r="AEE270" s="17"/>
      <c r="AEF270" s="17"/>
      <c r="AEG270" s="17"/>
      <c r="AEH270" s="17"/>
      <c r="AEI270" s="17"/>
      <c r="AEJ270" s="17"/>
      <c r="AEK270" s="17"/>
      <c r="AEL270" s="17"/>
      <c r="AEM270" s="17"/>
      <c r="AEN270" s="17"/>
      <c r="AEO270" s="17"/>
      <c r="AEP270" s="17"/>
      <c r="AEQ270" s="17"/>
      <c r="AER270" s="17"/>
      <c r="AES270" s="17"/>
      <c r="AET270" s="17"/>
      <c r="AEU270" s="17"/>
      <c r="AEV270" s="17"/>
      <c r="AEW270" s="17"/>
      <c r="AEX270" s="17"/>
      <c r="AEY270" s="17"/>
      <c r="AEZ270" s="17"/>
      <c r="AFA270" s="17"/>
      <c r="AFB270" s="17"/>
      <c r="AFC270" s="17"/>
      <c r="AFD270" s="17"/>
      <c r="AFE270" s="17"/>
      <c r="AFF270" s="17"/>
      <c r="AFG270" s="17"/>
      <c r="AFH270" s="17"/>
      <c r="AFI270" s="17"/>
      <c r="AFJ270" s="17"/>
      <c r="AFK270" s="17"/>
      <c r="AFL270" s="17"/>
      <c r="AFM270" s="17"/>
      <c r="AFN270" s="17"/>
      <c r="AFO270" s="17"/>
      <c r="AFP270" s="17"/>
      <c r="AFQ270" s="17"/>
      <c r="AFR270" s="17"/>
      <c r="AFS270" s="17"/>
      <c r="AFT270" s="17"/>
      <c r="AFU270" s="17"/>
      <c r="AFV270" s="17"/>
      <c r="AFW270" s="17"/>
      <c r="AFX270" s="17"/>
      <c r="AFY270" s="17"/>
      <c r="AFZ270" s="17"/>
      <c r="AGA270" s="17"/>
      <c r="AGB270" s="17"/>
      <c r="AGC270" s="17"/>
      <c r="AGD270" s="17"/>
      <c r="AGE270" s="17"/>
      <c r="AGF270" s="17"/>
      <c r="AGG270" s="17"/>
      <c r="AGH270" s="17"/>
      <c r="AGI270" s="17"/>
      <c r="AGJ270" s="17"/>
      <c r="AGK270" s="17"/>
      <c r="AGL270" s="17"/>
      <c r="AGM270" s="17"/>
      <c r="AGN270" s="17"/>
      <c r="AGO270" s="17"/>
      <c r="AGP270" s="17"/>
      <c r="AGQ270" s="17"/>
      <c r="AGR270" s="17"/>
      <c r="AGS270" s="17"/>
      <c r="AGT270" s="17"/>
      <c r="AGU270" s="17"/>
      <c r="AGV270" s="17"/>
      <c r="AGW270" s="17"/>
      <c r="AGX270" s="17"/>
      <c r="AGY270" s="17"/>
      <c r="AGZ270" s="17"/>
      <c r="AHA270" s="17"/>
      <c r="AHB270" s="17"/>
      <c r="AHC270" s="17"/>
      <c r="AHD270" s="17"/>
      <c r="AHE270" s="17"/>
      <c r="AHF270" s="17"/>
      <c r="AHG270" s="17"/>
      <c r="AHH270" s="17"/>
      <c r="AHI270" s="17"/>
      <c r="AHJ270" s="17"/>
      <c r="AHK270" s="17"/>
      <c r="AHL270" s="17"/>
      <c r="AHM270" s="17"/>
      <c r="AHN270" s="17"/>
      <c r="AHO270" s="17"/>
      <c r="AHP270" s="17"/>
      <c r="AHQ270" s="17"/>
      <c r="AHR270" s="17"/>
      <c r="AHS270" s="17"/>
      <c r="AHT270" s="17"/>
      <c r="AHU270" s="17"/>
      <c r="AHV270" s="17"/>
      <c r="AHW270" s="17"/>
      <c r="AHX270" s="17"/>
      <c r="AHY270" s="17"/>
      <c r="AHZ270" s="17"/>
      <c r="AIA270" s="17"/>
      <c r="AIB270" s="17"/>
      <c r="AIC270" s="17"/>
      <c r="AID270" s="17"/>
      <c r="AIE270" s="17"/>
      <c r="AIF270" s="17"/>
      <c r="AIG270" s="17"/>
      <c r="AIH270" s="17"/>
      <c r="AII270" s="17"/>
      <c r="AIJ270" s="17"/>
      <c r="AIK270" s="17"/>
      <c r="AIL270" s="17"/>
      <c r="AIM270" s="17"/>
      <c r="AIN270" s="17"/>
      <c r="AIO270" s="17"/>
      <c r="AIP270" s="17"/>
      <c r="AIQ270" s="17"/>
      <c r="AIR270" s="17"/>
      <c r="AIS270" s="17"/>
      <c r="AIT270" s="17"/>
      <c r="AIU270" s="17"/>
      <c r="AIV270" s="17"/>
      <c r="AIW270" s="17"/>
      <c r="AIX270" s="17"/>
      <c r="AIY270" s="17"/>
      <c r="AIZ270" s="17"/>
      <c r="AJA270" s="17"/>
      <c r="AJB270" s="17"/>
      <c r="AJC270" s="17"/>
      <c r="AJD270" s="17"/>
      <c r="AJE270" s="17"/>
      <c r="AJF270" s="17"/>
      <c r="AJG270" s="17"/>
      <c r="AJH270" s="17"/>
      <c r="AJI270" s="17"/>
      <c r="AJJ270" s="17"/>
      <c r="AJK270" s="17"/>
      <c r="AJL270" s="17"/>
      <c r="AJM270" s="17"/>
      <c r="AJN270" s="17"/>
      <c r="AJO270" s="17"/>
      <c r="AJP270" s="17"/>
      <c r="AJQ270" s="17"/>
      <c r="AJR270" s="17"/>
      <c r="AJS270" s="17"/>
      <c r="AJT270" s="17"/>
      <c r="AJU270" s="17"/>
      <c r="AJV270" s="17"/>
      <c r="AJW270" s="17"/>
      <c r="AJX270" s="17"/>
      <c r="AJY270" s="17"/>
      <c r="AJZ270" s="17"/>
      <c r="AKA270" s="17"/>
      <c r="AKB270" s="17"/>
      <c r="AKC270" s="17"/>
      <c r="AKD270" s="17"/>
      <c r="AKE270" s="17"/>
      <c r="AKF270" s="17"/>
      <c r="AKG270" s="17"/>
      <c r="AKH270" s="17"/>
      <c r="AKI270" s="17"/>
      <c r="AKJ270" s="17"/>
      <c r="AKK270" s="17"/>
      <c r="AKL270" s="17"/>
      <c r="AKM270" s="17"/>
      <c r="AKN270" s="17"/>
      <c r="AKO270" s="17"/>
      <c r="AKP270" s="17"/>
      <c r="AKQ270" s="17"/>
      <c r="AKR270" s="17"/>
      <c r="AKS270" s="17"/>
      <c r="AKT270" s="17"/>
      <c r="AKU270" s="17"/>
      <c r="AKV270" s="17"/>
      <c r="AKW270" s="17"/>
      <c r="AKX270" s="17"/>
      <c r="AKY270" s="17"/>
      <c r="AKZ270" s="17"/>
      <c r="ALA270" s="17"/>
      <c r="ALB270" s="17"/>
      <c r="ALC270" s="17"/>
      <c r="ALD270" s="17"/>
      <c r="ALE270" s="17"/>
      <c r="ALF270" s="17"/>
      <c r="ALG270" s="17"/>
      <c r="ALH270" s="17"/>
      <c r="ALI270" s="17"/>
      <c r="ALJ270" s="17"/>
      <c r="ALK270" s="17"/>
      <c r="ALL270" s="17"/>
      <c r="ALM270" s="17"/>
      <c r="ALN270" s="17"/>
      <c r="ALO270" s="17"/>
      <c r="ALP270" s="17"/>
      <c r="ALQ270" s="17"/>
      <c r="ALR270" s="17"/>
      <c r="ALS270" s="17"/>
      <c r="ALT270" s="17"/>
      <c r="ALU270" s="17"/>
      <c r="ALV270" s="17"/>
      <c r="ALW270" s="17"/>
      <c r="ALX270" s="17"/>
      <c r="ALY270" s="17"/>
      <c r="ALZ270" s="17"/>
      <c r="AMA270" s="17"/>
      <c r="AMB270" s="17"/>
      <c r="AMC270" s="17"/>
      <c r="AMD270" s="17"/>
      <c r="AME270" s="17"/>
      <c r="AMF270" s="17"/>
      <c r="AMG270" s="17"/>
      <c r="AMH270" s="17"/>
      <c r="AMI270" s="17"/>
      <c r="AMJ270" s="17"/>
      <c r="AMK270" s="17"/>
      <c r="AML270" s="17"/>
      <c r="AMM270" s="17"/>
      <c r="AMN270" s="17"/>
      <c r="AMO270" s="17"/>
      <c r="AMP270" s="17"/>
      <c r="AMQ270" s="17"/>
      <c r="AMR270" s="17"/>
      <c r="AMS270" s="17"/>
      <c r="AMT270" s="17"/>
      <c r="AMU270" s="17"/>
      <c r="AMV270" s="17"/>
      <c r="AMW270" s="17"/>
      <c r="AMX270" s="17"/>
      <c r="AMY270" s="17"/>
      <c r="AMZ270" s="17"/>
      <c r="ANA270" s="17"/>
      <c r="ANB270" s="17"/>
      <c r="ANC270" s="17"/>
      <c r="AND270" s="17"/>
      <c r="ANE270" s="17"/>
      <c r="ANF270" s="17"/>
      <c r="ANG270" s="17"/>
      <c r="ANH270" s="17"/>
      <c r="ANI270" s="17"/>
      <c r="ANJ270" s="17"/>
      <c r="ANK270" s="17"/>
      <c r="ANL270" s="17"/>
      <c r="ANM270" s="17"/>
      <c r="ANN270" s="17"/>
      <c r="ANO270" s="17"/>
      <c r="ANP270" s="17"/>
      <c r="ANQ270" s="17"/>
      <c r="ANR270" s="17"/>
      <c r="ANS270" s="17"/>
      <c r="ANT270" s="17"/>
      <c r="ANU270" s="17"/>
      <c r="ANV270" s="17"/>
      <c r="ANW270" s="17"/>
      <c r="ANX270" s="17"/>
      <c r="ANY270" s="17"/>
      <c r="ANZ270" s="17"/>
      <c r="AOA270" s="17"/>
      <c r="AOB270" s="17"/>
      <c r="AOC270" s="17"/>
      <c r="AOD270" s="17"/>
      <c r="AOE270" s="17"/>
      <c r="AOF270" s="17"/>
      <c r="AOG270" s="17"/>
      <c r="AOH270" s="17"/>
      <c r="AOI270" s="17"/>
      <c r="AOJ270" s="17"/>
      <c r="AOK270" s="17"/>
      <c r="AOL270" s="17"/>
      <c r="AOM270" s="17"/>
      <c r="AON270" s="17"/>
      <c r="AOO270" s="17"/>
      <c r="AOP270" s="17"/>
      <c r="AOQ270" s="17"/>
      <c r="AOR270" s="17"/>
      <c r="AOS270" s="17"/>
      <c r="AOT270" s="17"/>
      <c r="AOU270" s="17"/>
      <c r="AOV270" s="17"/>
      <c r="AOW270" s="17"/>
      <c r="AOX270" s="17"/>
      <c r="AOY270" s="17"/>
      <c r="AOZ270" s="17"/>
      <c r="APA270" s="17"/>
      <c r="APB270" s="17"/>
      <c r="APC270" s="17"/>
      <c r="APD270" s="17"/>
      <c r="APE270" s="17"/>
      <c r="APF270" s="17"/>
      <c r="APG270" s="17"/>
      <c r="APH270" s="17"/>
      <c r="API270" s="17"/>
      <c r="APJ270" s="17"/>
      <c r="APK270" s="17"/>
      <c r="APL270" s="17"/>
      <c r="APM270" s="17"/>
      <c r="APN270" s="17"/>
      <c r="APO270" s="17"/>
      <c r="APP270" s="17"/>
      <c r="APQ270" s="17"/>
      <c r="APR270" s="17"/>
      <c r="APS270" s="17"/>
      <c r="APT270" s="17"/>
      <c r="APU270" s="17"/>
      <c r="APV270" s="17"/>
      <c r="APW270" s="17"/>
      <c r="APX270" s="17"/>
      <c r="APY270" s="17"/>
      <c r="APZ270" s="17"/>
      <c r="AQA270" s="17"/>
      <c r="AQB270" s="17"/>
      <c r="AQC270" s="17"/>
      <c r="AQD270" s="17"/>
      <c r="AQE270" s="17"/>
      <c r="AQF270" s="17"/>
      <c r="AQG270" s="17"/>
      <c r="AQH270" s="17"/>
      <c r="AQI270" s="17"/>
      <c r="AQJ270" s="17"/>
      <c r="AQK270" s="17"/>
      <c r="AQL270" s="17"/>
      <c r="AQM270" s="17"/>
      <c r="AQN270" s="17"/>
      <c r="AQO270" s="17"/>
      <c r="AQP270" s="17"/>
      <c r="AQQ270" s="17"/>
      <c r="AQR270" s="17"/>
      <c r="AQS270" s="17"/>
      <c r="AQT270" s="17"/>
      <c r="AQU270" s="17"/>
      <c r="AQV270" s="17"/>
      <c r="AQW270" s="17"/>
      <c r="AQX270" s="17"/>
      <c r="AQY270" s="17"/>
      <c r="AQZ270" s="17"/>
      <c r="ARA270" s="17"/>
      <c r="ARB270" s="17"/>
      <c r="ARC270" s="17"/>
      <c r="ARD270" s="17"/>
      <c r="ARE270" s="17"/>
      <c r="ARF270" s="17"/>
      <c r="ARG270" s="17"/>
      <c r="ARH270" s="17"/>
      <c r="ARI270" s="17"/>
      <c r="ARJ270" s="17"/>
      <c r="ARK270" s="17"/>
      <c r="ARL270" s="17"/>
      <c r="ARM270" s="17"/>
      <c r="ARN270" s="17"/>
      <c r="ARO270" s="17"/>
      <c r="ARP270" s="17"/>
      <c r="ARQ270" s="17"/>
      <c r="ARR270" s="17"/>
      <c r="ARS270" s="17"/>
      <c r="ART270" s="17"/>
      <c r="ARU270" s="17"/>
      <c r="ARV270" s="17"/>
      <c r="ARW270" s="17"/>
      <c r="ARX270" s="17"/>
      <c r="ARY270" s="17"/>
      <c r="ARZ270" s="17"/>
      <c r="ASA270" s="17"/>
      <c r="ASB270" s="17"/>
      <c r="ASC270" s="17"/>
      <c r="ASD270" s="17"/>
      <c r="ASE270" s="17"/>
      <c r="ASF270" s="17"/>
      <c r="ASG270" s="17"/>
      <c r="ASH270" s="17"/>
      <c r="ASI270" s="17"/>
      <c r="ASJ270" s="17"/>
      <c r="ASK270" s="17"/>
      <c r="ASL270" s="17"/>
      <c r="ASM270" s="17"/>
      <c r="ASN270" s="17"/>
      <c r="ASO270" s="17"/>
      <c r="ASP270" s="17"/>
      <c r="ASQ270" s="17"/>
      <c r="ASR270" s="17"/>
      <c r="ASS270" s="17"/>
      <c r="AST270" s="17"/>
      <c r="ASU270" s="17"/>
      <c r="ASV270" s="17"/>
      <c r="ASW270" s="17"/>
      <c r="ASX270" s="17"/>
      <c r="ASY270" s="17"/>
      <c r="ASZ270" s="17"/>
      <c r="ATA270" s="17"/>
      <c r="ATB270" s="17"/>
      <c r="ATC270" s="17"/>
      <c r="ATD270" s="17"/>
      <c r="ATE270" s="17"/>
      <c r="ATF270" s="17"/>
      <c r="ATG270" s="17"/>
      <c r="ATH270" s="17"/>
      <c r="ATI270" s="17"/>
      <c r="ATJ270" s="17"/>
      <c r="ATK270" s="17"/>
      <c r="ATL270" s="17"/>
      <c r="ATM270" s="17"/>
      <c r="ATN270" s="17"/>
      <c r="ATO270" s="17"/>
      <c r="ATP270" s="17"/>
      <c r="ATQ270" s="17"/>
      <c r="ATR270" s="17"/>
      <c r="ATS270" s="17"/>
      <c r="ATT270" s="17"/>
      <c r="ATU270" s="17"/>
      <c r="ATV270" s="17"/>
      <c r="ATW270" s="17"/>
      <c r="ATX270" s="17"/>
      <c r="ATY270" s="17"/>
      <c r="ATZ270" s="17"/>
      <c r="AUA270" s="17"/>
      <c r="AUB270" s="17"/>
      <c r="AUC270" s="17"/>
      <c r="AUD270" s="17"/>
      <c r="AUE270" s="17"/>
      <c r="AUF270" s="17"/>
      <c r="AUG270" s="17"/>
      <c r="AUH270" s="17"/>
      <c r="AUI270" s="17"/>
      <c r="AUJ270" s="17"/>
      <c r="AUK270" s="17"/>
      <c r="AUL270" s="17"/>
      <c r="AUM270" s="17"/>
      <c r="AUN270" s="17"/>
      <c r="AUO270" s="17"/>
      <c r="AUP270" s="17"/>
      <c r="AUQ270" s="17"/>
      <c r="AUR270" s="17"/>
      <c r="AUS270" s="17"/>
      <c r="AUT270" s="17"/>
      <c r="AUU270" s="17"/>
      <c r="AUV270" s="17"/>
      <c r="AUW270" s="17"/>
      <c r="AUX270" s="17"/>
      <c r="AUY270" s="17"/>
      <c r="AUZ270" s="17"/>
      <c r="AVA270" s="17"/>
      <c r="AVB270" s="17"/>
      <c r="AVC270" s="17"/>
      <c r="AVD270" s="17"/>
      <c r="AVE270" s="17"/>
      <c r="AVF270" s="17"/>
      <c r="AVG270" s="17"/>
      <c r="AVH270" s="17"/>
      <c r="AVI270" s="17"/>
      <c r="AVJ270" s="17"/>
      <c r="AVK270" s="17"/>
      <c r="AVL270" s="17"/>
      <c r="AVM270" s="17"/>
      <c r="AVN270" s="17"/>
      <c r="AVO270" s="17"/>
      <c r="AVP270" s="17"/>
      <c r="AVQ270" s="17"/>
      <c r="AVR270" s="17"/>
      <c r="AVS270" s="17"/>
      <c r="AVT270" s="17"/>
      <c r="AVU270" s="17"/>
      <c r="AVV270" s="17"/>
      <c r="AVW270" s="17"/>
      <c r="AVX270" s="17"/>
      <c r="AVY270" s="17"/>
      <c r="AVZ270" s="17"/>
      <c r="AWA270" s="17"/>
      <c r="AWB270" s="17"/>
      <c r="AWC270" s="17"/>
      <c r="AWD270" s="17"/>
      <c r="AWE270" s="17"/>
      <c r="AWF270" s="17"/>
      <c r="AWG270" s="17"/>
      <c r="AWH270" s="17"/>
      <c r="AWI270" s="17"/>
      <c r="AWJ270" s="17"/>
      <c r="AWK270" s="17"/>
      <c r="AWL270" s="17"/>
      <c r="AWM270" s="17"/>
      <c r="AWN270" s="17"/>
      <c r="AWO270" s="17"/>
      <c r="AWP270" s="17"/>
      <c r="AWQ270" s="17"/>
      <c r="AWR270" s="17"/>
      <c r="AWS270" s="17"/>
      <c r="AWT270" s="17"/>
      <c r="AWU270" s="17"/>
      <c r="AWV270" s="17"/>
      <c r="AWW270" s="17"/>
      <c r="AWX270" s="17"/>
      <c r="AWY270" s="17"/>
      <c r="AWZ270" s="17"/>
      <c r="AXA270" s="17"/>
      <c r="AXB270" s="17"/>
      <c r="AXC270" s="17"/>
      <c r="AXD270" s="17"/>
      <c r="AXE270" s="17"/>
      <c r="AXF270" s="17"/>
      <c r="AXG270" s="17"/>
      <c r="AXH270" s="17"/>
      <c r="AXI270" s="17"/>
      <c r="AXJ270" s="17"/>
      <c r="AXK270" s="17"/>
      <c r="AXL270" s="17"/>
      <c r="AXM270" s="17"/>
      <c r="AXN270" s="17"/>
      <c r="AXO270" s="17"/>
      <c r="AXP270" s="17"/>
      <c r="AXQ270" s="17"/>
      <c r="AXR270" s="17"/>
      <c r="AXS270" s="17"/>
      <c r="AXT270" s="17"/>
      <c r="AXU270" s="17"/>
      <c r="AXV270" s="17"/>
      <c r="AXW270" s="17"/>
      <c r="AXX270" s="17"/>
      <c r="AXY270" s="17"/>
      <c r="AXZ270" s="17"/>
      <c r="AYA270" s="17"/>
      <c r="AYB270" s="17"/>
      <c r="AYC270" s="17"/>
      <c r="AYD270" s="17"/>
      <c r="AYE270" s="17"/>
      <c r="AYF270" s="17"/>
      <c r="AYG270" s="17"/>
      <c r="AYH270" s="17"/>
      <c r="AYI270" s="17"/>
      <c r="AYJ270" s="17"/>
      <c r="AYK270" s="17"/>
      <c r="AYL270" s="17"/>
      <c r="AYM270" s="17"/>
      <c r="AYN270" s="17"/>
      <c r="AYO270" s="17"/>
      <c r="AYP270" s="17"/>
      <c r="AYQ270" s="17"/>
      <c r="AYR270" s="17"/>
      <c r="AYS270" s="17"/>
      <c r="AYT270" s="17"/>
      <c r="AYU270" s="17"/>
      <c r="AYV270" s="17"/>
      <c r="AYW270" s="17"/>
      <c r="AYX270" s="17"/>
      <c r="AYY270" s="17"/>
      <c r="AYZ270" s="17"/>
      <c r="AZA270" s="17"/>
      <c r="AZB270" s="17"/>
      <c r="AZC270" s="17"/>
      <c r="AZD270" s="17"/>
      <c r="AZE270" s="17"/>
      <c r="AZF270" s="17"/>
      <c r="AZG270" s="17"/>
      <c r="AZH270" s="17"/>
      <c r="AZI270" s="17"/>
      <c r="AZJ270" s="17"/>
      <c r="AZK270" s="17"/>
      <c r="AZL270" s="17"/>
      <c r="AZM270" s="17"/>
      <c r="AZN270" s="17"/>
      <c r="AZO270" s="17"/>
      <c r="AZP270" s="17"/>
      <c r="AZQ270" s="17"/>
      <c r="AZR270" s="17"/>
      <c r="AZS270" s="17"/>
      <c r="AZT270" s="17"/>
      <c r="AZU270" s="17"/>
      <c r="AZV270" s="17"/>
      <c r="AZW270" s="17"/>
      <c r="AZX270" s="17"/>
      <c r="AZY270" s="17"/>
      <c r="AZZ270" s="17"/>
      <c r="BAA270" s="17"/>
      <c r="BAB270" s="17"/>
      <c r="BAC270" s="17"/>
      <c r="BAD270" s="17"/>
      <c r="BAE270" s="17"/>
      <c r="BAF270" s="17"/>
      <c r="BAG270" s="17"/>
      <c r="BAH270" s="17"/>
      <c r="BAI270" s="17"/>
      <c r="BAJ270" s="17"/>
      <c r="BAK270" s="17"/>
      <c r="BAL270" s="17"/>
      <c r="BAM270" s="17"/>
      <c r="BAN270" s="17"/>
      <c r="BAO270" s="17"/>
      <c r="BAP270" s="17"/>
      <c r="BAQ270" s="17"/>
      <c r="BAR270" s="17"/>
      <c r="BAS270" s="17"/>
      <c r="BAT270" s="17"/>
      <c r="BAU270" s="17"/>
      <c r="BAV270" s="17"/>
      <c r="BAW270" s="17"/>
      <c r="BAX270" s="17"/>
      <c r="BAY270" s="17"/>
      <c r="BAZ270" s="17"/>
      <c r="BBA270" s="17"/>
      <c r="BBB270" s="17"/>
      <c r="BBC270" s="17"/>
      <c r="BBD270" s="17"/>
      <c r="BBE270" s="17"/>
      <c r="BBF270" s="17"/>
      <c r="BBG270" s="17"/>
      <c r="BBH270" s="17"/>
      <c r="BBI270" s="17"/>
      <c r="BBJ270" s="17"/>
      <c r="BBK270" s="17"/>
      <c r="BBL270" s="17"/>
      <c r="BBM270" s="17"/>
      <c r="BBN270" s="17"/>
      <c r="BBO270" s="17"/>
      <c r="BBP270" s="17"/>
      <c r="BBQ270" s="17"/>
      <c r="BBR270" s="17"/>
      <c r="BBS270" s="17"/>
      <c r="BBT270" s="17"/>
      <c r="BBU270" s="17"/>
      <c r="BBV270" s="17"/>
      <c r="BBW270" s="17"/>
      <c r="BBX270" s="17"/>
      <c r="BBY270" s="17"/>
      <c r="BBZ270" s="17"/>
      <c r="BCA270" s="17"/>
      <c r="BCB270" s="17"/>
      <c r="BCC270" s="17"/>
      <c r="BCD270" s="17"/>
      <c r="BCE270" s="17"/>
      <c r="BCF270" s="17"/>
      <c r="BCG270" s="17"/>
      <c r="BCH270" s="17"/>
      <c r="BCI270" s="17"/>
      <c r="BCJ270" s="17"/>
      <c r="BCK270" s="17"/>
      <c r="BCL270" s="17"/>
      <c r="BCM270" s="17"/>
      <c r="BCN270" s="17"/>
      <c r="BCO270" s="17"/>
      <c r="BCP270" s="17"/>
      <c r="BCQ270" s="17"/>
      <c r="BCR270" s="17"/>
      <c r="BCS270" s="17"/>
      <c r="BCT270" s="17"/>
      <c r="BCU270" s="17"/>
      <c r="BCV270" s="17"/>
      <c r="BCW270" s="17"/>
      <c r="BCX270" s="17"/>
      <c r="BCY270" s="17"/>
      <c r="BCZ270" s="17"/>
      <c r="BDA270" s="17"/>
      <c r="BDB270" s="17"/>
      <c r="BDC270" s="17"/>
      <c r="BDD270" s="17"/>
      <c r="BDE270" s="17"/>
      <c r="BDF270" s="17"/>
      <c r="BDG270" s="17"/>
      <c r="BDH270" s="17"/>
      <c r="BDI270" s="17"/>
      <c r="BDJ270" s="17"/>
      <c r="BDK270" s="17"/>
      <c r="BDL270" s="17"/>
      <c r="BDM270" s="17"/>
      <c r="BDN270" s="17"/>
      <c r="BDO270" s="17"/>
      <c r="BDP270" s="17"/>
      <c r="BDQ270" s="17"/>
      <c r="BDR270" s="17"/>
      <c r="BDS270" s="17"/>
      <c r="BDT270" s="17"/>
      <c r="BDU270" s="17"/>
      <c r="BDV270" s="17"/>
      <c r="BDW270" s="17"/>
      <c r="BDX270" s="17"/>
      <c r="BDY270" s="17"/>
      <c r="BDZ270" s="17"/>
      <c r="BEA270" s="17"/>
      <c r="BEB270" s="17"/>
      <c r="BEC270" s="17"/>
      <c r="BED270" s="17"/>
      <c r="BEE270" s="17"/>
      <c r="BEF270" s="17"/>
      <c r="BEG270" s="17"/>
      <c r="BEH270" s="17"/>
      <c r="BEI270" s="17"/>
      <c r="BEJ270" s="17"/>
      <c r="BEK270" s="17"/>
      <c r="BEL270" s="17"/>
      <c r="BEM270" s="17"/>
      <c r="BEN270" s="17"/>
      <c r="BEO270" s="17"/>
      <c r="BEP270" s="17"/>
      <c r="BEQ270" s="17"/>
      <c r="BER270" s="17"/>
      <c r="BES270" s="17"/>
      <c r="BET270" s="17"/>
      <c r="BEU270" s="17"/>
      <c r="BEV270" s="17"/>
      <c r="BEW270" s="17"/>
      <c r="BEX270" s="17"/>
      <c r="BEY270" s="17"/>
      <c r="BEZ270" s="17"/>
      <c r="BFA270" s="17"/>
      <c r="BFB270" s="17"/>
      <c r="BFC270" s="17"/>
      <c r="BFD270" s="17"/>
      <c r="BFE270" s="17"/>
      <c r="BFF270" s="17"/>
      <c r="BFG270" s="17"/>
      <c r="BFH270" s="17"/>
      <c r="BFI270" s="17"/>
      <c r="BFJ270" s="17"/>
      <c r="BFK270" s="17"/>
      <c r="BFL270" s="17"/>
      <c r="BFM270" s="17"/>
      <c r="BFN270" s="17"/>
      <c r="BFO270" s="17"/>
      <c r="BFP270" s="17"/>
      <c r="BFQ270" s="17"/>
      <c r="BFR270" s="17"/>
      <c r="BFS270" s="17"/>
      <c r="BFT270" s="17"/>
      <c r="BFU270" s="17"/>
      <c r="BFV270" s="17"/>
      <c r="BFW270" s="17"/>
      <c r="BFX270" s="17"/>
      <c r="BFY270" s="17"/>
      <c r="BFZ270" s="17"/>
      <c r="BGA270" s="17"/>
      <c r="BGB270" s="17"/>
      <c r="BGC270" s="17"/>
      <c r="BGD270" s="17"/>
      <c r="BGE270" s="17"/>
      <c r="BGF270" s="17"/>
      <c r="BGG270" s="17"/>
      <c r="BGH270" s="17"/>
      <c r="BGI270" s="17"/>
      <c r="BGJ270" s="17"/>
      <c r="BGK270" s="17"/>
      <c r="BGL270" s="17"/>
      <c r="BGM270" s="17"/>
      <c r="BGN270" s="17"/>
      <c r="BGO270" s="17"/>
      <c r="BGP270" s="17"/>
      <c r="BGQ270" s="17"/>
      <c r="BGR270" s="17"/>
      <c r="BGS270" s="17"/>
      <c r="BGT270" s="17"/>
      <c r="BGU270" s="17"/>
      <c r="BGV270" s="17"/>
      <c r="BGW270" s="17"/>
      <c r="BGX270" s="17"/>
      <c r="BGY270" s="17"/>
      <c r="BGZ270" s="17"/>
      <c r="BHA270" s="17"/>
      <c r="BHB270" s="17"/>
      <c r="BHC270" s="17"/>
      <c r="BHD270" s="17"/>
      <c r="BHE270" s="17"/>
      <c r="BHF270" s="17"/>
      <c r="BHG270" s="17"/>
      <c r="BHH270" s="17"/>
      <c r="BHI270" s="17"/>
      <c r="BHJ270" s="17"/>
      <c r="BHK270" s="17"/>
      <c r="BHL270" s="17"/>
      <c r="BHM270" s="17"/>
      <c r="BHN270" s="17"/>
      <c r="BHO270" s="17"/>
      <c r="BHP270" s="17"/>
      <c r="BHQ270" s="17"/>
      <c r="BHR270" s="17"/>
      <c r="BHS270" s="17"/>
      <c r="BHT270" s="17"/>
      <c r="BHU270" s="17"/>
      <c r="BHV270" s="17"/>
      <c r="BHW270" s="17"/>
      <c r="BHX270" s="17"/>
      <c r="BHY270" s="17"/>
      <c r="BHZ270" s="17"/>
      <c r="BIA270" s="17"/>
      <c r="BIB270" s="17"/>
      <c r="BIC270" s="17"/>
      <c r="BID270" s="17"/>
      <c r="BIE270" s="17"/>
      <c r="BIF270" s="17"/>
      <c r="BIG270" s="17"/>
      <c r="BIH270" s="17"/>
      <c r="BII270" s="17"/>
      <c r="BIJ270" s="17"/>
      <c r="BIK270" s="17"/>
      <c r="BIL270" s="17"/>
      <c r="BIM270" s="17"/>
      <c r="BIN270" s="17"/>
      <c r="BIO270" s="17"/>
      <c r="BIP270" s="17"/>
      <c r="BIQ270" s="17"/>
      <c r="BIR270" s="17"/>
      <c r="BIS270" s="17"/>
      <c r="BIT270" s="17"/>
      <c r="BIU270" s="17"/>
      <c r="BIV270" s="17"/>
      <c r="BIW270" s="17"/>
      <c r="BIX270" s="17"/>
      <c r="BIY270" s="17"/>
      <c r="BIZ270" s="17"/>
      <c r="BJA270" s="17"/>
      <c r="BJB270" s="17"/>
      <c r="BJC270" s="17"/>
      <c r="BJD270" s="17"/>
      <c r="BJE270" s="17"/>
      <c r="BJF270" s="17"/>
      <c r="BJG270" s="17"/>
      <c r="BJH270" s="17"/>
      <c r="BJI270" s="17"/>
      <c r="BJJ270" s="17"/>
      <c r="BJK270" s="17"/>
      <c r="BJL270" s="17"/>
      <c r="BJM270" s="17"/>
      <c r="BJN270" s="17"/>
      <c r="BJO270" s="17"/>
      <c r="BJP270" s="17"/>
      <c r="BJQ270" s="17"/>
      <c r="BJR270" s="17"/>
      <c r="BJS270" s="17"/>
      <c r="BJT270" s="17"/>
      <c r="BJU270" s="17"/>
      <c r="BJV270" s="17"/>
      <c r="BJW270" s="17"/>
      <c r="BJX270" s="17"/>
      <c r="BJY270" s="17"/>
      <c r="BJZ270" s="17"/>
      <c r="BKA270" s="17"/>
      <c r="BKB270" s="17"/>
      <c r="BKC270" s="17"/>
      <c r="BKD270" s="17"/>
      <c r="BKE270" s="17"/>
      <c r="BKF270" s="17"/>
      <c r="BKG270" s="17"/>
      <c r="BKH270" s="17"/>
      <c r="BKI270" s="17"/>
      <c r="BKJ270" s="17"/>
      <c r="BKK270" s="17"/>
      <c r="BKL270" s="17"/>
      <c r="BKM270" s="17"/>
      <c r="BKN270" s="17"/>
      <c r="BKO270" s="17"/>
      <c r="BKP270" s="17"/>
      <c r="BKQ270" s="17"/>
      <c r="BKR270" s="17"/>
      <c r="BKS270" s="17"/>
      <c r="BKT270" s="17"/>
      <c r="BKU270" s="17"/>
      <c r="BKV270" s="17"/>
      <c r="BKW270" s="17"/>
      <c r="BKX270" s="17"/>
      <c r="BKY270" s="17"/>
      <c r="BKZ270" s="17"/>
      <c r="BLA270" s="17"/>
      <c r="BLB270" s="17"/>
      <c r="BLC270" s="17"/>
      <c r="BLD270" s="17"/>
      <c r="BLE270" s="17"/>
      <c r="BLF270" s="17"/>
      <c r="BLG270" s="17"/>
      <c r="BLH270" s="17"/>
      <c r="BLI270" s="17"/>
      <c r="BLJ270" s="17"/>
      <c r="BLK270" s="17"/>
      <c r="BLL270" s="17"/>
      <c r="BLM270" s="17"/>
      <c r="BLN270" s="17"/>
      <c r="BLO270" s="17"/>
      <c r="BLP270" s="17"/>
      <c r="BLQ270" s="17"/>
      <c r="BLR270" s="17"/>
      <c r="BLS270" s="17"/>
      <c r="BLT270" s="17"/>
      <c r="BLU270" s="17"/>
      <c r="BLV270" s="17"/>
      <c r="BLW270" s="17"/>
      <c r="BLX270" s="17"/>
      <c r="BLY270" s="17"/>
      <c r="BLZ270" s="17"/>
      <c r="BMA270" s="17"/>
      <c r="BMB270" s="17"/>
      <c r="BMC270" s="17"/>
      <c r="BMD270" s="17"/>
      <c r="BME270" s="17"/>
      <c r="BMF270" s="17"/>
      <c r="BMG270" s="17"/>
      <c r="BMH270" s="17"/>
      <c r="BMI270" s="17"/>
      <c r="BMJ270" s="17"/>
      <c r="BMK270" s="17"/>
      <c r="BML270" s="17"/>
      <c r="BMM270" s="17"/>
      <c r="BMN270" s="17"/>
      <c r="BMO270" s="17"/>
      <c r="BMP270" s="17"/>
      <c r="BMQ270" s="17"/>
      <c r="BMR270" s="17"/>
      <c r="BMS270" s="17"/>
      <c r="BMT270" s="17"/>
      <c r="BMU270" s="17"/>
      <c r="BMV270" s="17"/>
      <c r="BMW270" s="17"/>
      <c r="BMX270" s="17"/>
      <c r="BMY270" s="17"/>
      <c r="BMZ270" s="17"/>
      <c r="BNA270" s="17"/>
      <c r="BNB270" s="17"/>
      <c r="BNC270" s="17"/>
      <c r="BND270" s="17"/>
      <c r="BNE270" s="17"/>
      <c r="BNF270" s="17"/>
      <c r="BNG270" s="17"/>
      <c r="BNH270" s="17"/>
      <c r="BNI270" s="17"/>
      <c r="BNJ270" s="17"/>
      <c r="BNK270" s="17"/>
      <c r="BNL270" s="17"/>
      <c r="BNM270" s="17"/>
      <c r="BNN270" s="17"/>
      <c r="BNO270" s="17"/>
      <c r="BNP270" s="17"/>
      <c r="BNQ270" s="17"/>
      <c r="BNR270" s="17"/>
      <c r="BNS270" s="17"/>
      <c r="BNT270" s="17"/>
      <c r="BNU270" s="17"/>
      <c r="BNV270" s="17"/>
      <c r="BNW270" s="17"/>
      <c r="BNX270" s="17"/>
      <c r="BNY270" s="17"/>
      <c r="BNZ270" s="17"/>
      <c r="BOA270" s="17"/>
      <c r="BOB270" s="17"/>
      <c r="BOC270" s="17"/>
      <c r="BOD270" s="17"/>
      <c r="BOE270" s="17"/>
      <c r="BOF270" s="17"/>
      <c r="BOG270" s="17"/>
      <c r="BOH270" s="17"/>
      <c r="BOI270" s="17"/>
      <c r="BOJ270" s="17"/>
      <c r="BOK270" s="17"/>
      <c r="BOL270" s="17"/>
      <c r="BOM270" s="17"/>
      <c r="BON270" s="17"/>
      <c r="BOO270" s="17"/>
      <c r="BOP270" s="17"/>
      <c r="BOQ270" s="17"/>
      <c r="BOR270" s="17"/>
      <c r="BOS270" s="17"/>
      <c r="BOT270" s="17"/>
      <c r="BOU270" s="17"/>
      <c r="BOV270" s="17"/>
      <c r="BOW270" s="17"/>
      <c r="BOX270" s="17"/>
      <c r="BOY270" s="17"/>
      <c r="BOZ270" s="17"/>
      <c r="BPA270" s="17"/>
      <c r="BPB270" s="17"/>
      <c r="BPC270" s="17"/>
      <c r="BPD270" s="17"/>
      <c r="BPE270" s="17"/>
      <c r="BPF270" s="17"/>
      <c r="BPG270" s="17"/>
      <c r="BPH270" s="17"/>
      <c r="BPI270" s="17"/>
      <c r="BPJ270" s="17"/>
      <c r="BPK270" s="17"/>
      <c r="BPL270" s="17"/>
      <c r="BPM270" s="17"/>
      <c r="BPN270" s="17"/>
      <c r="BPO270" s="17"/>
      <c r="BPP270" s="17"/>
      <c r="BPQ270" s="17"/>
      <c r="BPR270" s="17"/>
      <c r="BPS270" s="17"/>
      <c r="BPT270" s="17"/>
      <c r="BPU270" s="17"/>
      <c r="BPV270" s="17"/>
      <c r="BPW270" s="17"/>
      <c r="BPX270" s="17"/>
      <c r="BPY270" s="17"/>
      <c r="BPZ270" s="17"/>
      <c r="BQA270" s="17"/>
      <c r="BQB270" s="17"/>
      <c r="BQC270" s="17"/>
      <c r="BQD270" s="17"/>
      <c r="BQE270" s="17"/>
      <c r="BQF270" s="17"/>
      <c r="BQG270" s="17"/>
      <c r="BQH270" s="17"/>
      <c r="BQI270" s="17"/>
      <c r="BQJ270" s="17"/>
      <c r="BQK270" s="17"/>
      <c r="BQL270" s="17"/>
      <c r="BQM270" s="17"/>
      <c r="BQN270" s="17"/>
      <c r="BQO270" s="17"/>
      <c r="BQP270" s="17"/>
      <c r="BQQ270" s="17"/>
      <c r="BQR270" s="17"/>
      <c r="BQS270" s="17"/>
      <c r="BQT270" s="17"/>
      <c r="BQU270" s="17"/>
      <c r="BQV270" s="17"/>
      <c r="BQW270" s="17"/>
      <c r="BQX270" s="17"/>
      <c r="BQY270" s="17"/>
      <c r="BQZ270" s="17"/>
      <c r="BRA270" s="17"/>
      <c r="BRB270" s="17"/>
      <c r="BRC270" s="17"/>
      <c r="BRD270" s="17"/>
      <c r="BRE270" s="17"/>
      <c r="BRF270" s="17"/>
      <c r="BRG270" s="17"/>
      <c r="BRH270" s="17"/>
      <c r="BRI270" s="17"/>
      <c r="BRJ270" s="17"/>
      <c r="BRK270" s="17"/>
      <c r="BRL270" s="17"/>
      <c r="BRM270" s="17"/>
      <c r="BRN270" s="17"/>
      <c r="BRO270" s="17"/>
      <c r="BRP270" s="17"/>
      <c r="BRQ270" s="17"/>
      <c r="BRR270" s="17"/>
      <c r="BRS270" s="17"/>
      <c r="BRT270" s="17"/>
      <c r="BRU270" s="17"/>
      <c r="BRV270" s="17"/>
      <c r="BRW270" s="17"/>
      <c r="BRX270" s="17"/>
      <c r="BRY270" s="17"/>
      <c r="BRZ270" s="17"/>
      <c r="BSA270" s="17"/>
      <c r="BSB270" s="17"/>
      <c r="BSC270" s="17"/>
      <c r="BSD270" s="17"/>
      <c r="BSE270" s="17"/>
      <c r="BSF270" s="17"/>
      <c r="BSG270" s="17"/>
      <c r="BSH270" s="17"/>
      <c r="BSI270" s="17"/>
      <c r="BSJ270" s="17"/>
      <c r="BSK270" s="17"/>
      <c r="BSL270" s="17"/>
      <c r="BSM270" s="17"/>
      <c r="BSN270" s="17"/>
      <c r="BSO270" s="17"/>
      <c r="BSP270" s="17"/>
      <c r="BSQ270" s="17"/>
      <c r="BSR270" s="17"/>
      <c r="BSS270" s="17"/>
      <c r="BST270" s="17"/>
      <c r="BSU270" s="17"/>
      <c r="BSV270" s="17"/>
      <c r="BSW270" s="17"/>
      <c r="BSX270" s="17"/>
      <c r="BSY270" s="17"/>
      <c r="BSZ270" s="17"/>
      <c r="BTA270" s="17"/>
      <c r="BTB270" s="17"/>
      <c r="BTC270" s="17"/>
      <c r="BTD270" s="17"/>
      <c r="BTE270" s="17"/>
      <c r="BTF270" s="17"/>
      <c r="BTG270" s="17"/>
      <c r="BTH270" s="17"/>
      <c r="BTI270" s="17"/>
      <c r="BTJ270" s="17"/>
      <c r="BTK270" s="17"/>
      <c r="BTL270" s="17"/>
      <c r="BTM270" s="17"/>
      <c r="BTN270" s="17"/>
      <c r="BTO270" s="17"/>
      <c r="BTP270" s="17"/>
      <c r="BTQ270" s="17"/>
      <c r="BTR270" s="17"/>
      <c r="BTS270" s="17"/>
      <c r="BTT270" s="17"/>
      <c r="BTU270" s="17"/>
      <c r="BTV270" s="17"/>
      <c r="BTW270" s="17"/>
      <c r="BTX270" s="17"/>
      <c r="BTY270" s="17"/>
      <c r="BTZ270" s="17"/>
      <c r="BUA270" s="17"/>
      <c r="BUB270" s="17"/>
      <c r="BUC270" s="17"/>
      <c r="BUD270" s="17"/>
      <c r="BUE270" s="17"/>
      <c r="BUF270" s="17"/>
      <c r="BUG270" s="17"/>
      <c r="BUH270" s="17"/>
      <c r="BUI270" s="17"/>
      <c r="BUJ270" s="17"/>
      <c r="BUK270" s="17"/>
      <c r="BUL270" s="17"/>
      <c r="BUM270" s="17"/>
      <c r="BUN270" s="17"/>
      <c r="BUO270" s="17"/>
      <c r="BUP270" s="17"/>
      <c r="BUQ270" s="17"/>
      <c r="BUR270" s="17"/>
      <c r="BUS270" s="17"/>
      <c r="BUT270" s="17"/>
      <c r="BUU270" s="17"/>
      <c r="BUV270" s="17"/>
      <c r="BUW270" s="17"/>
      <c r="BUX270" s="17"/>
      <c r="BUY270" s="17"/>
      <c r="BUZ270" s="17"/>
      <c r="BVA270" s="17"/>
      <c r="BVB270" s="17"/>
      <c r="BVC270" s="17"/>
      <c r="BVD270" s="17"/>
      <c r="BVE270" s="17"/>
      <c r="BVF270" s="17"/>
      <c r="BVG270" s="17"/>
      <c r="BVH270" s="17"/>
      <c r="BVI270" s="17"/>
      <c r="BVJ270" s="17"/>
      <c r="BVK270" s="17"/>
      <c r="BVL270" s="17"/>
      <c r="BVM270" s="17"/>
      <c r="BVN270" s="17"/>
      <c r="BVO270" s="17"/>
      <c r="BVP270" s="17"/>
      <c r="BVQ270" s="17"/>
      <c r="BVR270" s="17"/>
      <c r="BVS270" s="17"/>
      <c r="BVT270" s="17"/>
      <c r="BVU270" s="17"/>
      <c r="BVV270" s="17"/>
      <c r="BVW270" s="17"/>
      <c r="BVX270" s="17"/>
      <c r="BVY270" s="17"/>
      <c r="BVZ270" s="17"/>
      <c r="BWA270" s="17"/>
      <c r="BWB270" s="17"/>
      <c r="BWC270" s="17"/>
      <c r="BWD270" s="17"/>
      <c r="BWE270" s="17"/>
      <c r="BWF270" s="17"/>
      <c r="BWG270" s="17"/>
      <c r="BWH270" s="17"/>
      <c r="BWI270" s="17"/>
      <c r="BWJ270" s="17"/>
      <c r="BWK270" s="17"/>
      <c r="BWL270" s="17"/>
      <c r="BWM270" s="17"/>
      <c r="BWN270" s="17"/>
      <c r="BWO270" s="17"/>
      <c r="BWP270" s="17"/>
      <c r="BWQ270" s="17"/>
      <c r="BWR270" s="17"/>
      <c r="BWS270" s="17"/>
      <c r="BWT270" s="17"/>
      <c r="BWU270" s="17"/>
      <c r="BWV270" s="17"/>
      <c r="BWW270" s="17"/>
      <c r="BWX270" s="17"/>
      <c r="BWY270" s="17"/>
      <c r="BWZ270" s="17"/>
      <c r="BXA270" s="17"/>
      <c r="BXB270" s="17"/>
      <c r="BXC270" s="17"/>
      <c r="BXD270" s="17"/>
      <c r="BXE270" s="17"/>
      <c r="BXF270" s="17"/>
      <c r="BXG270" s="17"/>
      <c r="BXH270" s="17"/>
      <c r="BXI270" s="17"/>
      <c r="BXJ270" s="17"/>
      <c r="BXK270" s="17"/>
      <c r="BXL270" s="17"/>
      <c r="BXM270" s="17"/>
      <c r="BXN270" s="17"/>
      <c r="BXO270" s="17"/>
      <c r="BXP270" s="17"/>
      <c r="BXQ270" s="17"/>
      <c r="BXR270" s="17"/>
      <c r="BXS270" s="17"/>
      <c r="BXT270" s="17"/>
      <c r="BXU270" s="17"/>
      <c r="BXV270" s="17"/>
      <c r="BXW270" s="17"/>
      <c r="BXX270" s="17"/>
      <c r="BXY270" s="17"/>
      <c r="BXZ270" s="17"/>
      <c r="BYA270" s="17"/>
      <c r="BYB270" s="17"/>
      <c r="BYC270" s="17"/>
      <c r="BYD270" s="17"/>
      <c r="BYE270" s="17"/>
      <c r="BYF270" s="17"/>
      <c r="BYG270" s="17"/>
      <c r="BYH270" s="17"/>
      <c r="BYI270" s="17"/>
      <c r="BYJ270" s="17"/>
      <c r="BYK270" s="17"/>
      <c r="BYL270" s="17"/>
      <c r="BYM270" s="17"/>
      <c r="BYN270" s="17"/>
      <c r="BYO270" s="17"/>
      <c r="BYP270" s="17"/>
      <c r="BYQ270" s="17"/>
      <c r="BYR270" s="17"/>
      <c r="BYS270" s="17"/>
      <c r="BYT270" s="17"/>
      <c r="BYU270" s="17"/>
      <c r="BYV270" s="17"/>
      <c r="BYW270" s="17"/>
      <c r="BYX270" s="17"/>
      <c r="BYY270" s="17"/>
      <c r="BYZ270" s="17"/>
      <c r="BZA270" s="17"/>
      <c r="BZB270" s="17"/>
      <c r="BZC270" s="17"/>
      <c r="BZD270" s="17"/>
      <c r="BZE270" s="17"/>
      <c r="BZF270" s="17"/>
      <c r="BZG270" s="17"/>
      <c r="BZH270" s="17"/>
      <c r="BZI270" s="17"/>
      <c r="BZJ270" s="17"/>
      <c r="BZK270" s="17"/>
      <c r="BZL270" s="17"/>
      <c r="BZM270" s="17"/>
      <c r="BZN270" s="17"/>
      <c r="BZO270" s="17"/>
      <c r="BZP270" s="17"/>
      <c r="BZQ270" s="17"/>
      <c r="BZR270" s="17"/>
      <c r="BZS270" s="17"/>
      <c r="BZT270" s="17"/>
      <c r="BZU270" s="17"/>
      <c r="BZV270" s="17"/>
      <c r="BZW270" s="17"/>
      <c r="BZX270" s="17"/>
      <c r="BZY270" s="17"/>
      <c r="BZZ270" s="17"/>
      <c r="CAA270" s="17"/>
      <c r="CAB270" s="17"/>
      <c r="CAC270" s="17"/>
      <c r="CAD270" s="17"/>
      <c r="CAE270" s="17"/>
      <c r="CAF270" s="17"/>
      <c r="CAG270" s="17"/>
      <c r="CAH270" s="17"/>
      <c r="CAI270" s="17"/>
      <c r="CAJ270" s="17"/>
      <c r="CAK270" s="17"/>
      <c r="CAL270" s="17"/>
      <c r="CAM270" s="17"/>
      <c r="CAN270" s="17"/>
      <c r="CAO270" s="17"/>
      <c r="CAP270" s="17"/>
      <c r="CAQ270" s="17"/>
      <c r="CAR270" s="17"/>
      <c r="CAS270" s="17"/>
      <c r="CAT270" s="17"/>
      <c r="CAU270" s="17"/>
      <c r="CAV270" s="17"/>
      <c r="CAW270" s="17"/>
      <c r="CAX270" s="17"/>
      <c r="CAY270" s="17"/>
      <c r="CAZ270" s="17"/>
      <c r="CBA270" s="17"/>
      <c r="CBB270" s="17"/>
      <c r="CBC270" s="17"/>
      <c r="CBD270" s="17"/>
      <c r="CBE270" s="17"/>
      <c r="CBF270" s="17"/>
      <c r="CBG270" s="17"/>
      <c r="CBH270" s="17"/>
      <c r="CBI270" s="17"/>
      <c r="CBJ270" s="17"/>
      <c r="CBK270" s="17"/>
      <c r="CBL270" s="17"/>
      <c r="CBM270" s="17"/>
      <c r="CBN270" s="17"/>
      <c r="CBO270" s="17"/>
      <c r="CBP270" s="17"/>
      <c r="CBQ270" s="17"/>
      <c r="CBR270" s="17"/>
      <c r="CBS270" s="17"/>
      <c r="CBT270" s="17"/>
      <c r="CBU270" s="17"/>
      <c r="CBV270" s="17"/>
      <c r="CBW270" s="17"/>
      <c r="CBX270" s="17"/>
      <c r="CBY270" s="17"/>
      <c r="CBZ270" s="17"/>
      <c r="CCA270" s="17"/>
      <c r="CCB270" s="17"/>
      <c r="CCC270" s="17"/>
      <c r="CCD270" s="17"/>
      <c r="CCE270" s="17"/>
      <c r="CCF270" s="17"/>
      <c r="CCG270" s="17"/>
      <c r="CCH270" s="17"/>
      <c r="CCI270" s="17"/>
      <c r="CCJ270" s="17"/>
      <c r="CCK270" s="17"/>
      <c r="CCL270" s="17"/>
      <c r="CCM270" s="17"/>
      <c r="CCN270" s="17"/>
      <c r="CCO270" s="17"/>
      <c r="CCP270" s="17"/>
      <c r="CCQ270" s="17"/>
      <c r="CCR270" s="17"/>
      <c r="CCS270" s="17"/>
      <c r="CCT270" s="17"/>
      <c r="CCU270" s="17"/>
      <c r="CCV270" s="17"/>
      <c r="CCW270" s="17"/>
      <c r="CCX270" s="17"/>
      <c r="CCY270" s="17"/>
      <c r="CCZ270" s="17"/>
      <c r="CDA270" s="17"/>
      <c r="CDB270" s="17"/>
      <c r="CDC270" s="17"/>
      <c r="CDD270" s="17"/>
      <c r="CDE270" s="17"/>
      <c r="CDF270" s="17"/>
      <c r="CDG270" s="17"/>
      <c r="CDH270" s="17"/>
      <c r="CDI270" s="17"/>
      <c r="CDJ270" s="17"/>
      <c r="CDK270" s="17"/>
      <c r="CDL270" s="17"/>
      <c r="CDM270" s="17"/>
      <c r="CDN270" s="17"/>
      <c r="CDO270" s="17"/>
      <c r="CDP270" s="17"/>
      <c r="CDQ270" s="17"/>
      <c r="CDR270" s="17"/>
      <c r="CDS270" s="17"/>
      <c r="CDT270" s="17"/>
      <c r="CDU270" s="17"/>
    </row>
    <row r="271">
      <c r="A271" s="14" t="s">
        <v>4666</v>
      </c>
      <c r="B271" s="14" t="s">
        <v>4731</v>
      </c>
      <c r="C271" s="14" t="s">
        <v>2933</v>
      </c>
      <c r="D271" s="14" t="s">
        <v>2934</v>
      </c>
      <c r="E271" s="14" t="s">
        <v>24</v>
      </c>
      <c r="F271" s="14" t="s">
        <v>2835</v>
      </c>
      <c r="I271" s="14" t="s">
        <v>2965</v>
      </c>
      <c r="J271" s="14" t="s">
        <v>2618</v>
      </c>
      <c r="K271" s="14" t="s">
        <v>2619</v>
      </c>
      <c r="L271" s="17"/>
      <c r="M271" s="17"/>
      <c r="N271" s="14" t="s">
        <v>21</v>
      </c>
      <c r="O271" s="14" t="s">
        <v>21</v>
      </c>
      <c r="P271" s="14" t="s">
        <v>21</v>
      </c>
      <c r="Q271" s="16">
        <v>11.0</v>
      </c>
      <c r="R271" s="16">
        <v>3988838.0</v>
      </c>
      <c r="S271" s="16">
        <v>3988838.0</v>
      </c>
      <c r="T271" s="14" t="s">
        <v>2631</v>
      </c>
      <c r="U271" s="14" t="s">
        <v>2630</v>
      </c>
      <c r="V271" s="14" t="s">
        <v>2966</v>
      </c>
      <c r="W271" s="14" t="s">
        <v>2967</v>
      </c>
      <c r="Z271" s="17"/>
      <c r="AA271" s="17"/>
      <c r="AB271" s="17"/>
      <c r="AC271" s="17"/>
      <c r="AD271" s="16">
        <v>3911.0</v>
      </c>
      <c r="AE271" s="22">
        <v>45334.0</v>
      </c>
      <c r="AF271" s="17"/>
      <c r="AG271" s="14" t="s">
        <v>2876</v>
      </c>
      <c r="AI271" s="17"/>
      <c r="AJ271" s="17"/>
      <c r="AK271" s="17"/>
      <c r="AL271" s="16">
        <v>61.0</v>
      </c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4" t="s">
        <v>2941</v>
      </c>
      <c r="BB271" s="17"/>
      <c r="BC271" s="17"/>
      <c r="BD271" s="17"/>
      <c r="BE271" s="17"/>
      <c r="BF271" s="17"/>
      <c r="BG271" s="16">
        <v>1.0</v>
      </c>
      <c r="BH271" s="17"/>
      <c r="BI271" s="14" t="s">
        <v>2594</v>
      </c>
      <c r="BJ271" s="14" t="s">
        <v>2566</v>
      </c>
      <c r="BK271" s="17"/>
      <c r="BL271" s="17"/>
      <c r="BM271" s="16">
        <v>130.566667</v>
      </c>
      <c r="BN271" s="17"/>
      <c r="BO271" s="14" t="s">
        <v>3354</v>
      </c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/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/>
      <c r="KJ271" s="17"/>
      <c r="KK271" s="17"/>
      <c r="KL271" s="17"/>
      <c r="KM271" s="17"/>
      <c r="KN271" s="17"/>
      <c r="KO271" s="17"/>
      <c r="KP271" s="17"/>
      <c r="KQ271" s="17"/>
      <c r="KR271" s="17"/>
      <c r="KS271" s="17"/>
      <c r="KT271" s="17"/>
      <c r="KU271" s="17"/>
      <c r="KV271" s="17"/>
      <c r="KW271" s="17"/>
      <c r="KX271" s="17"/>
      <c r="KY271" s="17"/>
      <c r="KZ271" s="17"/>
      <c r="LA271" s="17"/>
      <c r="LB271" s="17"/>
      <c r="LC271" s="17"/>
      <c r="LD271" s="17"/>
      <c r="LE271" s="17"/>
      <c r="LF271" s="17"/>
      <c r="LG271" s="17"/>
      <c r="LH271" s="17"/>
      <c r="LI271" s="17"/>
      <c r="LJ271" s="17"/>
      <c r="LK271" s="17"/>
      <c r="LL271" s="17"/>
      <c r="LM271" s="17"/>
      <c r="LN271" s="17"/>
      <c r="LO271" s="17"/>
      <c r="LP271" s="17"/>
      <c r="LQ271" s="17"/>
      <c r="LR271" s="17"/>
      <c r="LS271" s="17"/>
      <c r="LT271" s="17"/>
      <c r="LU271" s="17"/>
      <c r="LV271" s="17"/>
      <c r="LW271" s="17"/>
      <c r="LX271" s="17"/>
      <c r="LY271" s="17"/>
      <c r="LZ271" s="17"/>
      <c r="MA271" s="17"/>
      <c r="MB271" s="17"/>
      <c r="MC271" s="17"/>
      <c r="MD271" s="17"/>
      <c r="ME271" s="17"/>
      <c r="MF271" s="17"/>
      <c r="MG271" s="17"/>
      <c r="MH271" s="17"/>
      <c r="MI271" s="17"/>
      <c r="MJ271" s="17"/>
      <c r="MK271" s="17"/>
      <c r="ML271" s="17"/>
      <c r="MM271" s="17"/>
      <c r="MN271" s="17"/>
      <c r="MO271" s="17"/>
      <c r="MP271" s="17"/>
      <c r="MQ271" s="17"/>
      <c r="MR271" s="17"/>
      <c r="MS271" s="17"/>
      <c r="MT271" s="17"/>
      <c r="MU271" s="17"/>
      <c r="MV271" s="17"/>
      <c r="MW271" s="17"/>
      <c r="MX271" s="17"/>
      <c r="MY271" s="17"/>
      <c r="MZ271" s="17"/>
      <c r="NA271" s="17"/>
      <c r="NB271" s="17"/>
      <c r="NC271" s="17"/>
      <c r="ND271" s="17"/>
      <c r="NE271" s="17"/>
      <c r="NF271" s="17"/>
      <c r="NG271" s="17"/>
      <c r="NH271" s="17"/>
      <c r="NI271" s="17"/>
      <c r="NJ271" s="17"/>
      <c r="NK271" s="17"/>
      <c r="NL271" s="17"/>
      <c r="NM271" s="17"/>
      <c r="NN271" s="17"/>
      <c r="NO271" s="17"/>
      <c r="NP271" s="17"/>
      <c r="NQ271" s="17"/>
      <c r="NR271" s="17"/>
      <c r="NS271" s="17"/>
      <c r="NT271" s="17"/>
      <c r="NU271" s="17"/>
      <c r="NV271" s="17"/>
      <c r="NW271" s="17"/>
      <c r="NX271" s="17"/>
      <c r="NY271" s="17"/>
      <c r="NZ271" s="17"/>
      <c r="OA271" s="17"/>
      <c r="OB271" s="17"/>
      <c r="OC271" s="17"/>
      <c r="OD271" s="17"/>
      <c r="OE271" s="17"/>
      <c r="OF271" s="17"/>
      <c r="OG271" s="17"/>
      <c r="OH271" s="17"/>
      <c r="OI271" s="17"/>
      <c r="OJ271" s="17"/>
      <c r="OK271" s="17"/>
      <c r="OL271" s="17"/>
      <c r="OM271" s="17"/>
      <c r="ON271" s="17"/>
      <c r="OO271" s="17"/>
      <c r="OP271" s="17"/>
      <c r="OQ271" s="17"/>
      <c r="OR271" s="17"/>
      <c r="OS271" s="17"/>
      <c r="OT271" s="17"/>
      <c r="OU271" s="17"/>
      <c r="OV271" s="17"/>
      <c r="OW271" s="17"/>
      <c r="OX271" s="17"/>
      <c r="OY271" s="17"/>
      <c r="OZ271" s="17"/>
      <c r="PA271" s="17"/>
      <c r="PB271" s="17"/>
      <c r="PC271" s="17"/>
      <c r="PD271" s="17"/>
      <c r="PE271" s="17"/>
      <c r="PF271" s="17"/>
      <c r="PG271" s="17"/>
      <c r="PH271" s="17"/>
      <c r="PI271" s="17"/>
      <c r="PJ271" s="17"/>
      <c r="PK271" s="17"/>
      <c r="PL271" s="17"/>
      <c r="PM271" s="17"/>
      <c r="PN271" s="17"/>
      <c r="PO271" s="17"/>
      <c r="PP271" s="17"/>
      <c r="PQ271" s="17"/>
      <c r="PR271" s="17"/>
      <c r="PS271" s="17"/>
      <c r="PT271" s="17"/>
      <c r="PU271" s="17"/>
      <c r="PV271" s="17"/>
      <c r="PW271" s="17"/>
      <c r="PX271" s="17"/>
      <c r="PY271" s="17"/>
      <c r="PZ271" s="17"/>
      <c r="QA271" s="17"/>
      <c r="QB271" s="17"/>
      <c r="QC271" s="17"/>
      <c r="QD271" s="17"/>
      <c r="QE271" s="17"/>
      <c r="QF271" s="17"/>
      <c r="QG271" s="17"/>
      <c r="QH271" s="17"/>
      <c r="QI271" s="17"/>
      <c r="QJ271" s="17"/>
      <c r="QK271" s="17"/>
      <c r="QL271" s="17"/>
      <c r="QM271" s="17"/>
      <c r="QN271" s="17"/>
      <c r="QO271" s="17"/>
      <c r="QP271" s="17"/>
      <c r="QQ271" s="17"/>
      <c r="QR271" s="17"/>
      <c r="QS271" s="17"/>
      <c r="QT271" s="17"/>
      <c r="QU271" s="17"/>
      <c r="QV271" s="17"/>
      <c r="QW271" s="17"/>
      <c r="QX271" s="17"/>
      <c r="QY271" s="17"/>
      <c r="QZ271" s="17"/>
      <c r="RA271" s="17"/>
      <c r="RB271" s="17"/>
      <c r="RC271" s="17"/>
      <c r="RD271" s="17"/>
      <c r="RE271" s="17"/>
      <c r="RF271" s="17"/>
      <c r="RG271" s="17"/>
      <c r="RH271" s="17"/>
      <c r="RI271" s="17"/>
      <c r="RJ271" s="17"/>
      <c r="RK271" s="17"/>
      <c r="RL271" s="17"/>
      <c r="RM271" s="17"/>
      <c r="RN271" s="17"/>
      <c r="RO271" s="17"/>
      <c r="RP271" s="17"/>
      <c r="RQ271" s="17"/>
      <c r="RR271" s="17"/>
      <c r="RS271" s="17"/>
      <c r="RT271" s="17"/>
      <c r="RU271" s="17"/>
      <c r="RV271" s="17"/>
      <c r="RW271" s="17"/>
      <c r="RX271" s="17"/>
      <c r="RY271" s="17"/>
      <c r="RZ271" s="17"/>
      <c r="SA271" s="17"/>
      <c r="SB271" s="17"/>
      <c r="SC271" s="17"/>
      <c r="SD271" s="17"/>
      <c r="SE271" s="17"/>
      <c r="SF271" s="17"/>
      <c r="SG271" s="17"/>
      <c r="SH271" s="17"/>
      <c r="SI271" s="17"/>
      <c r="SJ271" s="17"/>
      <c r="SK271" s="17"/>
      <c r="SL271" s="17"/>
      <c r="SM271" s="17"/>
      <c r="SN271" s="17"/>
      <c r="SO271" s="17"/>
      <c r="SP271" s="17"/>
      <c r="SQ271" s="17"/>
      <c r="SR271" s="17"/>
      <c r="SS271" s="17"/>
      <c r="ST271" s="17"/>
      <c r="SU271" s="17"/>
      <c r="SV271" s="17"/>
      <c r="SW271" s="17"/>
      <c r="SX271" s="17"/>
      <c r="SY271" s="17"/>
      <c r="SZ271" s="17"/>
      <c r="TA271" s="17"/>
      <c r="TB271" s="17"/>
      <c r="TC271" s="17"/>
      <c r="TD271" s="17"/>
      <c r="TE271" s="17"/>
      <c r="TF271" s="17"/>
      <c r="TG271" s="17"/>
      <c r="TH271" s="17"/>
      <c r="TI271" s="17"/>
      <c r="TJ271" s="17"/>
      <c r="TK271" s="17"/>
      <c r="TL271" s="17"/>
      <c r="TM271" s="17"/>
      <c r="TN271" s="17"/>
      <c r="TO271" s="17"/>
      <c r="TP271" s="17"/>
      <c r="TQ271" s="17"/>
      <c r="TR271" s="17"/>
      <c r="TS271" s="17"/>
      <c r="TT271" s="17"/>
      <c r="TU271" s="17"/>
      <c r="TV271" s="17"/>
      <c r="TW271" s="17"/>
      <c r="TX271" s="17"/>
      <c r="TY271" s="17"/>
      <c r="TZ271" s="17"/>
      <c r="UA271" s="17"/>
      <c r="UB271" s="17"/>
      <c r="UC271" s="17"/>
      <c r="UD271" s="17"/>
      <c r="UE271" s="17"/>
      <c r="UF271" s="17"/>
      <c r="UG271" s="17"/>
      <c r="UH271" s="17"/>
      <c r="UI271" s="17"/>
      <c r="UJ271" s="17"/>
      <c r="UK271" s="17"/>
      <c r="UL271" s="17"/>
      <c r="UM271" s="17"/>
      <c r="UN271" s="17"/>
      <c r="UO271" s="17"/>
      <c r="UP271" s="17"/>
      <c r="UQ271" s="17"/>
      <c r="UR271" s="17"/>
      <c r="US271" s="17"/>
      <c r="UT271" s="17"/>
      <c r="UU271" s="17"/>
      <c r="UV271" s="17"/>
      <c r="UW271" s="17"/>
      <c r="UX271" s="17"/>
      <c r="UY271" s="17"/>
      <c r="UZ271" s="17"/>
      <c r="VA271" s="17"/>
      <c r="VB271" s="17"/>
      <c r="VC271" s="17"/>
      <c r="VD271" s="17"/>
      <c r="VE271" s="17"/>
      <c r="VF271" s="17"/>
      <c r="VG271" s="17"/>
      <c r="VH271" s="17"/>
      <c r="VI271" s="17"/>
      <c r="VJ271" s="17"/>
      <c r="VK271" s="17"/>
      <c r="VL271" s="17"/>
      <c r="VM271" s="17"/>
      <c r="VN271" s="17"/>
      <c r="VO271" s="17"/>
      <c r="VP271" s="17"/>
      <c r="VQ271" s="17"/>
      <c r="VR271" s="17"/>
      <c r="VS271" s="17"/>
      <c r="VT271" s="17"/>
      <c r="VU271" s="17"/>
      <c r="VV271" s="17"/>
      <c r="VW271" s="17"/>
      <c r="VX271" s="17"/>
      <c r="VY271" s="17"/>
      <c r="VZ271" s="17"/>
      <c r="WA271" s="17"/>
      <c r="WB271" s="17"/>
      <c r="WC271" s="17"/>
      <c r="WD271" s="17"/>
      <c r="WE271" s="17"/>
      <c r="WF271" s="17"/>
      <c r="WG271" s="17"/>
      <c r="WH271" s="17"/>
      <c r="WI271" s="17"/>
      <c r="WJ271" s="17"/>
      <c r="WK271" s="17"/>
      <c r="WL271" s="17"/>
      <c r="WM271" s="17"/>
      <c r="WN271" s="17"/>
      <c r="WO271" s="17"/>
      <c r="WP271" s="17"/>
      <c r="WQ271" s="17"/>
      <c r="WR271" s="17"/>
      <c r="WS271" s="17"/>
      <c r="WT271" s="17"/>
      <c r="WU271" s="17"/>
      <c r="WV271" s="17"/>
      <c r="WW271" s="17"/>
      <c r="WX271" s="17"/>
      <c r="WY271" s="17"/>
      <c r="WZ271" s="17"/>
      <c r="XA271" s="17"/>
      <c r="XB271" s="17"/>
      <c r="XC271" s="17"/>
      <c r="XD271" s="17"/>
      <c r="XE271" s="17"/>
      <c r="XF271" s="17"/>
      <c r="XG271" s="17"/>
      <c r="XH271" s="17"/>
      <c r="XI271" s="17"/>
      <c r="XJ271" s="17"/>
      <c r="XK271" s="17"/>
      <c r="XL271" s="17"/>
      <c r="XM271" s="17"/>
      <c r="XN271" s="17"/>
      <c r="XO271" s="17"/>
      <c r="XP271" s="17"/>
      <c r="XQ271" s="17"/>
      <c r="XR271" s="17"/>
      <c r="XS271" s="17"/>
      <c r="XT271" s="17"/>
      <c r="XU271" s="17"/>
      <c r="XV271" s="17"/>
      <c r="XW271" s="17"/>
      <c r="XX271" s="17"/>
      <c r="XY271" s="17"/>
      <c r="XZ271" s="17"/>
      <c r="YA271" s="17"/>
      <c r="YB271" s="17"/>
      <c r="YC271" s="17"/>
      <c r="YD271" s="17"/>
      <c r="YE271" s="17"/>
      <c r="YF271" s="17"/>
      <c r="YG271" s="17"/>
      <c r="YH271" s="17"/>
      <c r="YI271" s="17"/>
      <c r="YJ271" s="17"/>
      <c r="YK271" s="17"/>
      <c r="YL271" s="17"/>
      <c r="YM271" s="17"/>
      <c r="YN271" s="17"/>
      <c r="YO271" s="17"/>
      <c r="YP271" s="17"/>
      <c r="YQ271" s="17"/>
      <c r="YR271" s="17"/>
      <c r="YS271" s="17"/>
      <c r="YT271" s="17"/>
      <c r="YU271" s="17"/>
      <c r="YV271" s="17"/>
      <c r="YW271" s="17"/>
      <c r="YX271" s="17"/>
      <c r="YY271" s="17"/>
      <c r="YZ271" s="17"/>
      <c r="ZA271" s="17"/>
      <c r="ZB271" s="17"/>
      <c r="ZC271" s="17"/>
      <c r="ZD271" s="17"/>
      <c r="ZE271" s="17"/>
      <c r="ZF271" s="17"/>
      <c r="ZG271" s="17"/>
      <c r="ZH271" s="17"/>
      <c r="ZI271" s="17"/>
      <c r="ZJ271" s="17"/>
      <c r="ZK271" s="17"/>
      <c r="ZL271" s="17"/>
      <c r="ZM271" s="17"/>
      <c r="ZN271" s="17"/>
      <c r="ZO271" s="17"/>
      <c r="ZP271" s="17"/>
      <c r="ZQ271" s="17"/>
      <c r="ZR271" s="17"/>
      <c r="ZS271" s="17"/>
      <c r="ZT271" s="17"/>
      <c r="ZU271" s="17"/>
      <c r="ZV271" s="17"/>
      <c r="ZW271" s="17"/>
      <c r="ZX271" s="17"/>
      <c r="ZY271" s="17"/>
      <c r="ZZ271" s="17"/>
      <c r="AAA271" s="17"/>
      <c r="AAB271" s="17"/>
      <c r="AAC271" s="17"/>
      <c r="AAD271" s="17"/>
      <c r="AAE271" s="17"/>
      <c r="AAF271" s="17"/>
      <c r="AAG271" s="17"/>
      <c r="AAH271" s="17"/>
      <c r="AAI271" s="17"/>
      <c r="AAJ271" s="17"/>
      <c r="AAK271" s="17"/>
      <c r="AAL271" s="17"/>
      <c r="AAM271" s="17"/>
      <c r="AAN271" s="17"/>
      <c r="AAO271" s="17"/>
      <c r="AAP271" s="17"/>
      <c r="AAQ271" s="17"/>
      <c r="AAR271" s="17"/>
      <c r="AAS271" s="17"/>
      <c r="AAT271" s="17"/>
      <c r="AAU271" s="17"/>
      <c r="AAV271" s="17"/>
      <c r="AAW271" s="17"/>
      <c r="AAX271" s="17"/>
      <c r="AAY271" s="17"/>
      <c r="AAZ271" s="17"/>
      <c r="ABA271" s="17"/>
      <c r="ABB271" s="17"/>
      <c r="ABC271" s="17"/>
      <c r="ABD271" s="17"/>
      <c r="ABE271" s="17"/>
      <c r="ABF271" s="17"/>
      <c r="ABG271" s="17"/>
      <c r="ABH271" s="17"/>
      <c r="ABI271" s="17"/>
      <c r="ABJ271" s="17"/>
      <c r="ABK271" s="17"/>
      <c r="ABL271" s="17"/>
      <c r="ABM271" s="17"/>
      <c r="ABN271" s="17"/>
      <c r="ABO271" s="17"/>
      <c r="ABP271" s="17"/>
      <c r="ABQ271" s="17"/>
      <c r="ABR271" s="17"/>
      <c r="ABS271" s="17"/>
      <c r="ABT271" s="17"/>
      <c r="ABU271" s="17"/>
      <c r="ABV271" s="17"/>
      <c r="ABW271" s="17"/>
      <c r="ABX271" s="17"/>
      <c r="ABY271" s="17"/>
      <c r="ABZ271" s="17"/>
      <c r="ACA271" s="17"/>
      <c r="ACB271" s="17"/>
      <c r="ACC271" s="17"/>
      <c r="ACD271" s="17"/>
      <c r="ACE271" s="17"/>
      <c r="ACF271" s="17"/>
      <c r="ACG271" s="17"/>
      <c r="ACH271" s="17"/>
      <c r="ACI271" s="17"/>
      <c r="ACJ271" s="17"/>
      <c r="ACK271" s="17"/>
      <c r="ACL271" s="17"/>
      <c r="ACM271" s="17"/>
      <c r="ACN271" s="17"/>
      <c r="ACO271" s="17"/>
      <c r="ACP271" s="17"/>
      <c r="ACQ271" s="17"/>
      <c r="ACR271" s="17"/>
      <c r="ACS271" s="17"/>
      <c r="ACT271" s="17"/>
      <c r="ACU271" s="17"/>
      <c r="ACV271" s="17"/>
      <c r="ACW271" s="17"/>
      <c r="ACX271" s="17"/>
      <c r="ACY271" s="17"/>
      <c r="ACZ271" s="17"/>
      <c r="ADA271" s="17"/>
      <c r="ADB271" s="17"/>
      <c r="ADC271" s="17"/>
      <c r="ADD271" s="17"/>
      <c r="ADE271" s="17"/>
      <c r="ADF271" s="17"/>
      <c r="ADG271" s="17"/>
      <c r="ADH271" s="17"/>
      <c r="ADI271" s="14" t="s">
        <v>4679</v>
      </c>
      <c r="ADJ271" s="14" t="s">
        <v>4672</v>
      </c>
      <c r="ADK271" s="14" t="s">
        <v>2944</v>
      </c>
      <c r="ADL271" s="16">
        <v>10.0</v>
      </c>
      <c r="ADM271" s="14" t="s">
        <v>4673</v>
      </c>
      <c r="ADO271" s="17"/>
      <c r="ADP271" s="17"/>
      <c r="ADQ271" s="17"/>
      <c r="ADR271" s="17"/>
      <c r="ADS271" s="17"/>
      <c r="ADT271" s="17"/>
      <c r="ADU271" s="17"/>
      <c r="ADV271" s="17"/>
      <c r="ADW271" s="17"/>
      <c r="ADX271" s="17"/>
      <c r="ADY271" s="17"/>
      <c r="ADZ271" s="17"/>
      <c r="AEA271" s="17"/>
      <c r="AEB271" s="17"/>
      <c r="AEC271" s="17"/>
      <c r="AED271" s="17"/>
      <c r="AEE271" s="17"/>
      <c r="AEF271" s="17"/>
      <c r="AEG271" s="17"/>
      <c r="AEH271" s="17"/>
      <c r="AEI271" s="17"/>
      <c r="AEJ271" s="17"/>
      <c r="AEK271" s="17"/>
      <c r="AEL271" s="17"/>
      <c r="AEM271" s="17"/>
      <c r="AEN271" s="17"/>
      <c r="AEO271" s="17"/>
      <c r="AEP271" s="17"/>
      <c r="AEQ271" s="17"/>
      <c r="AER271" s="17"/>
      <c r="AES271" s="17"/>
      <c r="AET271" s="17"/>
      <c r="AEU271" s="17"/>
      <c r="AEV271" s="17"/>
      <c r="AEW271" s="17"/>
      <c r="AEX271" s="17"/>
      <c r="AEY271" s="17"/>
      <c r="AEZ271" s="17"/>
      <c r="AFA271" s="17"/>
      <c r="AFB271" s="17"/>
      <c r="AFC271" s="17"/>
      <c r="AFD271" s="17"/>
      <c r="AFE271" s="17"/>
      <c r="AFF271" s="17"/>
      <c r="AFG271" s="17"/>
      <c r="AFH271" s="17"/>
      <c r="AFI271" s="17"/>
      <c r="AFJ271" s="17"/>
      <c r="AFK271" s="17"/>
      <c r="AFL271" s="17"/>
      <c r="AFM271" s="17"/>
      <c r="AFN271" s="17"/>
      <c r="AFO271" s="17"/>
      <c r="AFP271" s="17"/>
      <c r="AFQ271" s="17"/>
      <c r="AFR271" s="17"/>
      <c r="AFS271" s="17"/>
      <c r="AFT271" s="17"/>
      <c r="AFU271" s="17"/>
      <c r="AFV271" s="17"/>
      <c r="AFW271" s="17"/>
      <c r="AFX271" s="17"/>
      <c r="AFY271" s="17"/>
      <c r="AFZ271" s="17"/>
      <c r="AGA271" s="17"/>
      <c r="AGB271" s="17"/>
      <c r="AGC271" s="17"/>
      <c r="AGD271" s="17"/>
      <c r="AGE271" s="17"/>
      <c r="AGF271" s="17"/>
      <c r="AGG271" s="17"/>
      <c r="AGH271" s="17"/>
      <c r="AGI271" s="17"/>
      <c r="AGJ271" s="17"/>
      <c r="AGK271" s="17"/>
      <c r="AGL271" s="17"/>
      <c r="AGM271" s="17"/>
      <c r="AGN271" s="17"/>
      <c r="AGO271" s="17"/>
      <c r="AGP271" s="17"/>
      <c r="AGQ271" s="17"/>
      <c r="AGR271" s="17"/>
      <c r="AGS271" s="17"/>
      <c r="AGT271" s="17"/>
      <c r="AGU271" s="17"/>
      <c r="AGV271" s="17"/>
      <c r="AGW271" s="17"/>
      <c r="AGX271" s="17"/>
      <c r="AGY271" s="17"/>
      <c r="AGZ271" s="17"/>
      <c r="AHA271" s="17"/>
      <c r="AHB271" s="17"/>
      <c r="AHC271" s="17"/>
      <c r="AHD271" s="17"/>
      <c r="AHE271" s="17"/>
      <c r="AHF271" s="17"/>
      <c r="AHG271" s="17"/>
      <c r="AHH271" s="17"/>
      <c r="AHI271" s="17"/>
      <c r="AHJ271" s="17"/>
      <c r="AHK271" s="17"/>
      <c r="AHL271" s="17"/>
      <c r="AHM271" s="17"/>
      <c r="AHN271" s="17"/>
      <c r="AHO271" s="17"/>
      <c r="AHP271" s="17"/>
      <c r="AHQ271" s="17"/>
      <c r="AHR271" s="17"/>
      <c r="AHS271" s="17"/>
      <c r="AHT271" s="17"/>
      <c r="AHU271" s="17"/>
      <c r="AHV271" s="17"/>
      <c r="AHW271" s="17"/>
      <c r="AHX271" s="17"/>
      <c r="AHY271" s="17"/>
      <c r="AHZ271" s="17"/>
      <c r="AIA271" s="17"/>
      <c r="AIB271" s="17"/>
      <c r="AIC271" s="17"/>
      <c r="AID271" s="17"/>
      <c r="AIE271" s="17"/>
      <c r="AIF271" s="17"/>
      <c r="AIG271" s="17"/>
      <c r="AIH271" s="17"/>
      <c r="AII271" s="17"/>
      <c r="AIJ271" s="17"/>
      <c r="AIK271" s="17"/>
      <c r="AIL271" s="17"/>
      <c r="AIM271" s="17"/>
      <c r="AIN271" s="17"/>
      <c r="AIO271" s="17"/>
      <c r="AIP271" s="17"/>
      <c r="AIQ271" s="17"/>
      <c r="AIR271" s="17"/>
      <c r="AIS271" s="17"/>
      <c r="AIT271" s="17"/>
      <c r="AIU271" s="17"/>
      <c r="AIV271" s="17"/>
      <c r="AIW271" s="17"/>
      <c r="AIX271" s="17"/>
      <c r="AIY271" s="17"/>
      <c r="AIZ271" s="17"/>
      <c r="AJA271" s="17"/>
      <c r="AJB271" s="17"/>
      <c r="AJC271" s="17"/>
      <c r="AJD271" s="17"/>
      <c r="AJE271" s="17"/>
      <c r="AJF271" s="17"/>
      <c r="AJG271" s="17"/>
      <c r="AJH271" s="17"/>
      <c r="AJI271" s="17"/>
      <c r="AJJ271" s="17"/>
      <c r="AJK271" s="17"/>
      <c r="AJL271" s="17"/>
      <c r="AJM271" s="17"/>
      <c r="AJN271" s="17"/>
      <c r="AJO271" s="17"/>
      <c r="AJP271" s="17"/>
      <c r="AJQ271" s="17"/>
      <c r="AJR271" s="17"/>
      <c r="AJS271" s="17"/>
      <c r="AJT271" s="17"/>
      <c r="AJU271" s="17"/>
      <c r="AJV271" s="17"/>
      <c r="AJW271" s="17"/>
      <c r="AJX271" s="17"/>
      <c r="AJY271" s="17"/>
      <c r="AJZ271" s="17"/>
      <c r="AKA271" s="17"/>
      <c r="AKB271" s="17"/>
      <c r="AKC271" s="17"/>
      <c r="AKD271" s="17"/>
      <c r="AKE271" s="17"/>
      <c r="AKF271" s="17"/>
      <c r="AKG271" s="17"/>
      <c r="AKH271" s="17"/>
      <c r="AKI271" s="17"/>
      <c r="AKJ271" s="17"/>
      <c r="AKK271" s="17"/>
      <c r="AKL271" s="17"/>
      <c r="AKM271" s="17"/>
      <c r="AKN271" s="17"/>
      <c r="AKO271" s="17"/>
      <c r="AKP271" s="17"/>
      <c r="AKQ271" s="17"/>
      <c r="AKR271" s="17"/>
      <c r="AKS271" s="17"/>
      <c r="AKT271" s="17"/>
      <c r="AKU271" s="17"/>
      <c r="AKV271" s="17"/>
      <c r="AKW271" s="17"/>
      <c r="AKX271" s="17"/>
      <c r="AKY271" s="17"/>
      <c r="AKZ271" s="17"/>
      <c r="ALA271" s="17"/>
      <c r="ALB271" s="17"/>
      <c r="ALC271" s="17"/>
      <c r="ALD271" s="17"/>
      <c r="ALE271" s="17"/>
      <c r="ALF271" s="17"/>
      <c r="ALG271" s="17"/>
      <c r="ALH271" s="17"/>
      <c r="ALI271" s="17"/>
      <c r="ALJ271" s="17"/>
      <c r="ALK271" s="17"/>
      <c r="ALL271" s="17"/>
      <c r="ALM271" s="17"/>
      <c r="ALN271" s="17"/>
      <c r="ALO271" s="17"/>
      <c r="ALP271" s="17"/>
      <c r="ALQ271" s="17"/>
      <c r="ALR271" s="17"/>
      <c r="ALS271" s="17"/>
      <c r="ALT271" s="17"/>
      <c r="ALU271" s="17"/>
      <c r="ALV271" s="17"/>
      <c r="ALW271" s="17"/>
      <c r="ALX271" s="17"/>
      <c r="ALY271" s="17"/>
      <c r="ALZ271" s="17"/>
      <c r="AMA271" s="17"/>
      <c r="AMB271" s="17"/>
      <c r="AMC271" s="17"/>
      <c r="AMD271" s="17"/>
      <c r="AME271" s="17"/>
      <c r="AMF271" s="17"/>
      <c r="AMG271" s="17"/>
      <c r="AMH271" s="17"/>
      <c r="AMI271" s="17"/>
      <c r="AMJ271" s="17"/>
      <c r="AMK271" s="17"/>
      <c r="AML271" s="17"/>
      <c r="AMM271" s="17"/>
      <c r="AMN271" s="17"/>
      <c r="AMO271" s="17"/>
      <c r="AMP271" s="17"/>
      <c r="AMQ271" s="17"/>
      <c r="AMR271" s="17"/>
      <c r="AMS271" s="17"/>
      <c r="AMT271" s="17"/>
      <c r="AMU271" s="17"/>
      <c r="AMV271" s="17"/>
      <c r="AMW271" s="17"/>
      <c r="AMX271" s="17"/>
      <c r="AMY271" s="17"/>
      <c r="AMZ271" s="17"/>
      <c r="ANA271" s="17"/>
      <c r="ANB271" s="17"/>
      <c r="ANC271" s="17"/>
      <c r="AND271" s="17"/>
      <c r="ANE271" s="17"/>
      <c r="ANF271" s="17"/>
      <c r="ANG271" s="17"/>
      <c r="ANH271" s="17"/>
      <c r="ANI271" s="17"/>
      <c r="ANJ271" s="17"/>
      <c r="ANK271" s="17"/>
      <c r="ANL271" s="17"/>
      <c r="ANM271" s="17"/>
      <c r="ANN271" s="17"/>
      <c r="ANO271" s="17"/>
      <c r="ANP271" s="17"/>
      <c r="ANQ271" s="17"/>
      <c r="ANR271" s="17"/>
      <c r="ANS271" s="17"/>
      <c r="ANT271" s="17"/>
      <c r="ANU271" s="17"/>
      <c r="ANV271" s="17"/>
      <c r="ANW271" s="17"/>
      <c r="ANX271" s="17"/>
      <c r="ANY271" s="17"/>
      <c r="ANZ271" s="17"/>
      <c r="AOA271" s="17"/>
      <c r="AOB271" s="17"/>
      <c r="AOC271" s="17"/>
      <c r="AOD271" s="17"/>
      <c r="AOE271" s="17"/>
      <c r="AOF271" s="17"/>
      <c r="AOG271" s="17"/>
      <c r="AOH271" s="17"/>
      <c r="AOI271" s="17"/>
      <c r="AOJ271" s="17"/>
      <c r="AOK271" s="17"/>
      <c r="AOL271" s="17"/>
      <c r="AOM271" s="17"/>
      <c r="AON271" s="17"/>
      <c r="AOO271" s="17"/>
      <c r="AOP271" s="17"/>
      <c r="AOQ271" s="17"/>
      <c r="AOR271" s="17"/>
      <c r="AOS271" s="17"/>
      <c r="AOT271" s="17"/>
      <c r="AOU271" s="17"/>
      <c r="AOV271" s="17"/>
      <c r="AOW271" s="17"/>
      <c r="AOX271" s="17"/>
      <c r="AOY271" s="17"/>
      <c r="AOZ271" s="17"/>
      <c r="APA271" s="17"/>
      <c r="APB271" s="17"/>
      <c r="APC271" s="17"/>
      <c r="APD271" s="17"/>
      <c r="APE271" s="17"/>
      <c r="APF271" s="17"/>
      <c r="APG271" s="17"/>
      <c r="APH271" s="17"/>
      <c r="API271" s="17"/>
      <c r="APJ271" s="17"/>
      <c r="APK271" s="17"/>
      <c r="APL271" s="17"/>
      <c r="APM271" s="17"/>
      <c r="APN271" s="17"/>
      <c r="APO271" s="17"/>
      <c r="APP271" s="17"/>
      <c r="APQ271" s="17"/>
      <c r="APR271" s="17"/>
      <c r="APS271" s="17"/>
      <c r="APT271" s="17"/>
      <c r="APU271" s="17"/>
      <c r="APV271" s="17"/>
      <c r="APW271" s="17"/>
      <c r="APX271" s="17"/>
      <c r="APY271" s="17"/>
      <c r="APZ271" s="17"/>
      <c r="AQA271" s="17"/>
      <c r="AQB271" s="17"/>
      <c r="AQC271" s="17"/>
      <c r="AQD271" s="17"/>
      <c r="AQE271" s="17"/>
      <c r="AQF271" s="17"/>
      <c r="AQG271" s="17"/>
      <c r="AQH271" s="17"/>
      <c r="AQI271" s="17"/>
      <c r="AQJ271" s="17"/>
      <c r="AQK271" s="17"/>
      <c r="AQL271" s="17"/>
      <c r="AQM271" s="17"/>
      <c r="AQN271" s="17"/>
      <c r="AQO271" s="17"/>
      <c r="AQP271" s="17"/>
      <c r="AQQ271" s="17"/>
      <c r="AQR271" s="17"/>
      <c r="AQS271" s="17"/>
      <c r="AQT271" s="17"/>
      <c r="AQU271" s="17"/>
      <c r="AQV271" s="17"/>
      <c r="AQW271" s="17"/>
      <c r="AQX271" s="17"/>
      <c r="AQY271" s="17"/>
      <c r="AQZ271" s="17"/>
      <c r="ARA271" s="17"/>
      <c r="ARB271" s="17"/>
      <c r="ARC271" s="17"/>
      <c r="ARD271" s="17"/>
      <c r="ARE271" s="17"/>
      <c r="ARF271" s="17"/>
      <c r="ARG271" s="17"/>
      <c r="ARH271" s="17"/>
      <c r="ARI271" s="17"/>
      <c r="ARJ271" s="17"/>
      <c r="ARK271" s="17"/>
      <c r="ARL271" s="17"/>
      <c r="ARM271" s="17"/>
      <c r="ARN271" s="17"/>
      <c r="ARO271" s="17"/>
      <c r="ARP271" s="17"/>
      <c r="ARQ271" s="17"/>
      <c r="ARR271" s="17"/>
      <c r="ARS271" s="17"/>
      <c r="ART271" s="17"/>
      <c r="ARU271" s="17"/>
      <c r="ARV271" s="17"/>
      <c r="ARW271" s="17"/>
      <c r="ARX271" s="17"/>
      <c r="ARY271" s="17"/>
      <c r="ARZ271" s="17"/>
      <c r="ASA271" s="17"/>
      <c r="ASB271" s="17"/>
      <c r="ASC271" s="17"/>
      <c r="ASD271" s="17"/>
      <c r="ASE271" s="17"/>
      <c r="ASF271" s="17"/>
      <c r="ASG271" s="17"/>
      <c r="ASH271" s="17"/>
      <c r="ASI271" s="17"/>
      <c r="ASJ271" s="17"/>
      <c r="ASK271" s="17"/>
      <c r="ASL271" s="17"/>
      <c r="ASM271" s="17"/>
      <c r="ASN271" s="17"/>
      <c r="ASO271" s="17"/>
      <c r="ASP271" s="17"/>
      <c r="ASQ271" s="17"/>
      <c r="ASR271" s="17"/>
      <c r="ASS271" s="17"/>
      <c r="AST271" s="17"/>
      <c r="ASU271" s="17"/>
      <c r="ASV271" s="17"/>
      <c r="ASW271" s="17"/>
      <c r="ASX271" s="17"/>
      <c r="ASY271" s="17"/>
      <c r="ASZ271" s="17"/>
      <c r="ATA271" s="17"/>
      <c r="ATB271" s="17"/>
      <c r="ATC271" s="17"/>
      <c r="ATD271" s="17"/>
      <c r="ATE271" s="17"/>
      <c r="ATF271" s="17"/>
      <c r="ATG271" s="17"/>
      <c r="ATH271" s="17"/>
      <c r="ATI271" s="17"/>
      <c r="ATJ271" s="17"/>
      <c r="ATK271" s="17"/>
      <c r="ATL271" s="17"/>
      <c r="ATM271" s="17"/>
      <c r="ATN271" s="17"/>
      <c r="ATO271" s="17"/>
      <c r="ATP271" s="17"/>
      <c r="ATQ271" s="17"/>
      <c r="ATR271" s="17"/>
      <c r="ATS271" s="17"/>
      <c r="ATT271" s="17"/>
      <c r="ATU271" s="17"/>
      <c r="ATV271" s="17"/>
      <c r="ATW271" s="17"/>
      <c r="ATX271" s="17"/>
      <c r="ATY271" s="17"/>
      <c r="ATZ271" s="17"/>
      <c r="AUA271" s="17"/>
      <c r="AUB271" s="17"/>
      <c r="AUC271" s="17"/>
      <c r="AUD271" s="17"/>
      <c r="AUE271" s="17"/>
      <c r="AUF271" s="17"/>
      <c r="AUG271" s="17"/>
      <c r="AUH271" s="17"/>
      <c r="AUI271" s="17"/>
      <c r="AUJ271" s="17"/>
      <c r="AUK271" s="17"/>
      <c r="AUL271" s="17"/>
      <c r="AUM271" s="17"/>
      <c r="AUN271" s="17"/>
      <c r="AUO271" s="17"/>
      <c r="AUP271" s="17"/>
      <c r="AUQ271" s="17"/>
      <c r="AUR271" s="17"/>
      <c r="AUS271" s="17"/>
      <c r="AUT271" s="17"/>
      <c r="AUU271" s="17"/>
      <c r="AUV271" s="17"/>
      <c r="AUW271" s="17"/>
      <c r="AUX271" s="17"/>
      <c r="AUY271" s="17"/>
      <c r="AUZ271" s="17"/>
      <c r="AVA271" s="17"/>
      <c r="AVB271" s="17"/>
      <c r="AVC271" s="17"/>
      <c r="AVD271" s="17"/>
      <c r="AVE271" s="17"/>
      <c r="AVF271" s="17"/>
      <c r="AVG271" s="17"/>
      <c r="AVH271" s="17"/>
      <c r="AVI271" s="17"/>
      <c r="AVJ271" s="17"/>
      <c r="AVK271" s="17"/>
      <c r="AVL271" s="17"/>
      <c r="AVM271" s="17"/>
      <c r="AVN271" s="17"/>
      <c r="AVO271" s="17"/>
      <c r="AVP271" s="17"/>
      <c r="AVQ271" s="17"/>
      <c r="AVR271" s="17"/>
      <c r="AVS271" s="17"/>
      <c r="AVT271" s="17"/>
      <c r="AVU271" s="17"/>
      <c r="AVV271" s="17"/>
      <c r="AVW271" s="17"/>
      <c r="AVX271" s="17"/>
      <c r="AVY271" s="17"/>
      <c r="AVZ271" s="17"/>
      <c r="AWA271" s="17"/>
      <c r="AWB271" s="17"/>
      <c r="AWC271" s="17"/>
      <c r="AWD271" s="17"/>
      <c r="AWE271" s="17"/>
      <c r="AWF271" s="17"/>
      <c r="AWG271" s="17"/>
      <c r="AWH271" s="17"/>
      <c r="AWI271" s="17"/>
      <c r="AWJ271" s="17"/>
      <c r="AWK271" s="17"/>
      <c r="AWL271" s="17"/>
      <c r="AWM271" s="17"/>
      <c r="AWN271" s="17"/>
      <c r="AWO271" s="17"/>
      <c r="AWP271" s="17"/>
      <c r="AWQ271" s="17"/>
      <c r="AWR271" s="17"/>
      <c r="AWS271" s="17"/>
      <c r="AWT271" s="17"/>
      <c r="AWU271" s="17"/>
      <c r="AWV271" s="17"/>
      <c r="AWW271" s="17"/>
      <c r="AWX271" s="17"/>
      <c r="AWY271" s="17"/>
      <c r="AWZ271" s="17"/>
      <c r="AXA271" s="17"/>
      <c r="AXB271" s="17"/>
      <c r="AXC271" s="17"/>
      <c r="AXD271" s="17"/>
      <c r="AXE271" s="17"/>
      <c r="AXF271" s="17"/>
      <c r="AXG271" s="17"/>
      <c r="AXH271" s="17"/>
      <c r="AXI271" s="17"/>
      <c r="AXJ271" s="17"/>
      <c r="AXK271" s="17"/>
      <c r="AXL271" s="17"/>
      <c r="AXM271" s="17"/>
      <c r="AXN271" s="17"/>
      <c r="AXO271" s="17"/>
      <c r="AXP271" s="17"/>
      <c r="AXQ271" s="17"/>
      <c r="AXR271" s="17"/>
      <c r="AXS271" s="17"/>
      <c r="AXT271" s="17"/>
      <c r="AXU271" s="17"/>
      <c r="AXV271" s="17"/>
      <c r="AXW271" s="17"/>
      <c r="AXX271" s="17"/>
      <c r="AXY271" s="17"/>
      <c r="AXZ271" s="17"/>
      <c r="AYA271" s="17"/>
      <c r="AYB271" s="17"/>
      <c r="AYC271" s="17"/>
      <c r="AYD271" s="17"/>
      <c r="AYE271" s="17"/>
      <c r="AYF271" s="17"/>
      <c r="AYG271" s="17"/>
      <c r="AYH271" s="17"/>
      <c r="AYI271" s="17"/>
      <c r="AYJ271" s="17"/>
      <c r="AYK271" s="17"/>
      <c r="AYL271" s="17"/>
      <c r="AYM271" s="17"/>
      <c r="AYN271" s="17"/>
      <c r="AYO271" s="17"/>
      <c r="AYP271" s="17"/>
      <c r="AYQ271" s="17"/>
      <c r="AYR271" s="17"/>
      <c r="AYS271" s="17"/>
      <c r="AYT271" s="17"/>
      <c r="AYU271" s="17"/>
      <c r="AYV271" s="17"/>
      <c r="AYW271" s="17"/>
      <c r="AYX271" s="17"/>
      <c r="AYY271" s="17"/>
      <c r="AYZ271" s="17"/>
      <c r="AZA271" s="17"/>
      <c r="AZB271" s="17"/>
      <c r="AZC271" s="17"/>
      <c r="AZD271" s="17"/>
      <c r="AZE271" s="17"/>
      <c r="AZF271" s="17"/>
      <c r="AZG271" s="17"/>
      <c r="AZH271" s="17"/>
      <c r="AZI271" s="17"/>
      <c r="AZJ271" s="17"/>
      <c r="AZK271" s="17"/>
      <c r="AZL271" s="17"/>
      <c r="AZM271" s="17"/>
      <c r="AZN271" s="17"/>
      <c r="AZO271" s="17"/>
      <c r="AZP271" s="17"/>
      <c r="AZQ271" s="17"/>
      <c r="AZR271" s="17"/>
      <c r="AZS271" s="17"/>
      <c r="AZT271" s="17"/>
      <c r="AZU271" s="17"/>
      <c r="AZV271" s="17"/>
      <c r="AZW271" s="17"/>
      <c r="AZX271" s="17"/>
      <c r="AZY271" s="17"/>
      <c r="AZZ271" s="17"/>
      <c r="BAA271" s="17"/>
      <c r="BAB271" s="17"/>
      <c r="BAC271" s="17"/>
      <c r="BAD271" s="17"/>
      <c r="BAE271" s="17"/>
      <c r="BAF271" s="17"/>
      <c r="BAG271" s="17"/>
      <c r="BAH271" s="17"/>
      <c r="BAI271" s="17"/>
      <c r="BAJ271" s="17"/>
      <c r="BAK271" s="17"/>
      <c r="BAL271" s="17"/>
      <c r="BAM271" s="17"/>
      <c r="BAN271" s="17"/>
      <c r="BAO271" s="17"/>
      <c r="BAP271" s="17"/>
      <c r="BAQ271" s="17"/>
      <c r="BAR271" s="17"/>
      <c r="BAS271" s="17"/>
      <c r="BAT271" s="17"/>
      <c r="BAU271" s="17"/>
      <c r="BAV271" s="17"/>
      <c r="BAW271" s="17"/>
      <c r="BAX271" s="17"/>
      <c r="BAY271" s="17"/>
      <c r="BAZ271" s="17"/>
      <c r="BBA271" s="17"/>
      <c r="BBB271" s="17"/>
      <c r="BBC271" s="17"/>
      <c r="BBD271" s="17"/>
      <c r="BBE271" s="17"/>
      <c r="BBF271" s="17"/>
      <c r="BBG271" s="17"/>
      <c r="BBH271" s="17"/>
      <c r="BBI271" s="17"/>
      <c r="BBJ271" s="17"/>
      <c r="BBK271" s="17"/>
      <c r="BBL271" s="17"/>
      <c r="BBM271" s="17"/>
      <c r="BBN271" s="17"/>
      <c r="BBO271" s="17"/>
      <c r="BBP271" s="17"/>
      <c r="BBQ271" s="17"/>
      <c r="BBR271" s="17"/>
      <c r="BBS271" s="17"/>
      <c r="BBT271" s="17"/>
      <c r="BBU271" s="17"/>
      <c r="BBV271" s="17"/>
      <c r="BBW271" s="17"/>
      <c r="BBX271" s="17"/>
      <c r="BBY271" s="17"/>
      <c r="BBZ271" s="17"/>
      <c r="BCA271" s="17"/>
      <c r="BCB271" s="17"/>
      <c r="BCC271" s="17"/>
      <c r="BCD271" s="17"/>
      <c r="BCE271" s="17"/>
      <c r="BCF271" s="17"/>
      <c r="BCG271" s="17"/>
      <c r="BCH271" s="17"/>
      <c r="BCI271" s="17"/>
      <c r="BCJ271" s="17"/>
      <c r="BCK271" s="17"/>
      <c r="BCL271" s="17"/>
      <c r="BCM271" s="17"/>
      <c r="BCN271" s="17"/>
      <c r="BCO271" s="17"/>
      <c r="BCP271" s="17"/>
      <c r="BCQ271" s="17"/>
      <c r="BCR271" s="17"/>
      <c r="BCS271" s="17"/>
      <c r="BCT271" s="17"/>
      <c r="BCU271" s="17"/>
      <c r="BCV271" s="17"/>
      <c r="BCW271" s="17"/>
      <c r="BCX271" s="17"/>
      <c r="BCY271" s="17"/>
      <c r="BCZ271" s="17"/>
      <c r="BDA271" s="17"/>
      <c r="BDB271" s="17"/>
      <c r="BDC271" s="17"/>
      <c r="BDD271" s="17"/>
      <c r="BDE271" s="17"/>
      <c r="BDF271" s="17"/>
      <c r="BDG271" s="17"/>
      <c r="BDH271" s="17"/>
      <c r="BDI271" s="17"/>
      <c r="BDJ271" s="17"/>
      <c r="BDK271" s="17"/>
      <c r="BDL271" s="17"/>
      <c r="BDM271" s="17"/>
      <c r="BDN271" s="17"/>
      <c r="BDO271" s="17"/>
      <c r="BDP271" s="17"/>
      <c r="BDQ271" s="17"/>
      <c r="BDR271" s="17"/>
      <c r="BDS271" s="17"/>
      <c r="BDT271" s="17"/>
      <c r="BDU271" s="17"/>
      <c r="BDV271" s="17"/>
      <c r="BDW271" s="17"/>
      <c r="BDX271" s="17"/>
      <c r="BDY271" s="17"/>
      <c r="BDZ271" s="17"/>
      <c r="BEA271" s="17"/>
      <c r="BEB271" s="17"/>
      <c r="BEC271" s="17"/>
      <c r="BED271" s="17"/>
      <c r="BEE271" s="17"/>
      <c r="BEF271" s="17"/>
      <c r="BEG271" s="17"/>
      <c r="BEH271" s="17"/>
      <c r="BEI271" s="17"/>
      <c r="BEJ271" s="17"/>
      <c r="BEK271" s="17"/>
      <c r="BEL271" s="17"/>
      <c r="BEM271" s="17"/>
      <c r="BEN271" s="17"/>
      <c r="BEO271" s="17"/>
      <c r="BEP271" s="17"/>
      <c r="BEQ271" s="17"/>
      <c r="BER271" s="17"/>
      <c r="BES271" s="17"/>
      <c r="BET271" s="17"/>
      <c r="BEU271" s="17"/>
      <c r="BEV271" s="17"/>
      <c r="BEW271" s="17"/>
      <c r="BEX271" s="17"/>
      <c r="BEY271" s="17"/>
      <c r="BEZ271" s="17"/>
      <c r="BFA271" s="17"/>
      <c r="BFB271" s="17"/>
      <c r="BFC271" s="17"/>
      <c r="BFD271" s="17"/>
      <c r="BFE271" s="17"/>
      <c r="BFF271" s="17"/>
      <c r="BFG271" s="17"/>
      <c r="BFH271" s="17"/>
      <c r="BFI271" s="17"/>
      <c r="BFJ271" s="17"/>
      <c r="BFK271" s="17"/>
      <c r="BFL271" s="17"/>
      <c r="BFM271" s="17"/>
      <c r="BFN271" s="17"/>
      <c r="BFO271" s="17"/>
      <c r="BFP271" s="17"/>
      <c r="BFQ271" s="17"/>
      <c r="BFR271" s="17"/>
      <c r="BFS271" s="17"/>
      <c r="BFT271" s="17"/>
      <c r="BFU271" s="17"/>
      <c r="BFV271" s="17"/>
      <c r="BFW271" s="17"/>
      <c r="BFX271" s="17"/>
      <c r="BFY271" s="17"/>
      <c r="BFZ271" s="17"/>
      <c r="BGA271" s="17"/>
      <c r="BGB271" s="17"/>
      <c r="BGC271" s="17"/>
      <c r="BGD271" s="17"/>
      <c r="BGE271" s="17"/>
      <c r="BGF271" s="17"/>
      <c r="BGG271" s="17"/>
      <c r="BGH271" s="17"/>
      <c r="BGI271" s="17"/>
      <c r="BGJ271" s="17"/>
      <c r="BGK271" s="17"/>
      <c r="BGL271" s="17"/>
      <c r="BGM271" s="17"/>
      <c r="BGN271" s="17"/>
      <c r="BGO271" s="17"/>
      <c r="BGP271" s="17"/>
      <c r="BGQ271" s="17"/>
      <c r="BGR271" s="17"/>
      <c r="BGS271" s="17"/>
      <c r="BGT271" s="17"/>
      <c r="BGU271" s="17"/>
      <c r="BGV271" s="17"/>
      <c r="BGW271" s="17"/>
      <c r="BGX271" s="17"/>
      <c r="BGY271" s="17"/>
      <c r="BGZ271" s="17"/>
      <c r="BHA271" s="17"/>
      <c r="BHB271" s="17"/>
      <c r="BHC271" s="17"/>
      <c r="BHD271" s="17"/>
      <c r="BHE271" s="17"/>
      <c r="BHF271" s="17"/>
      <c r="BHG271" s="17"/>
      <c r="BHH271" s="17"/>
      <c r="BHI271" s="17"/>
      <c r="BHJ271" s="17"/>
      <c r="BHK271" s="17"/>
      <c r="BHL271" s="17"/>
      <c r="BHM271" s="17"/>
      <c r="BHN271" s="17"/>
      <c r="BHO271" s="17"/>
      <c r="BHP271" s="17"/>
      <c r="BHQ271" s="17"/>
      <c r="BHR271" s="17"/>
      <c r="BHS271" s="17"/>
      <c r="BHT271" s="17"/>
      <c r="BHU271" s="17"/>
      <c r="BHV271" s="17"/>
      <c r="BHW271" s="17"/>
      <c r="BHX271" s="17"/>
      <c r="BHY271" s="17"/>
      <c r="BHZ271" s="17"/>
      <c r="BIA271" s="17"/>
      <c r="BIB271" s="17"/>
      <c r="BIC271" s="17"/>
      <c r="BID271" s="17"/>
      <c r="BIE271" s="17"/>
      <c r="BIF271" s="17"/>
      <c r="BIG271" s="17"/>
      <c r="BIH271" s="17"/>
      <c r="BII271" s="17"/>
      <c r="BIJ271" s="17"/>
      <c r="BIK271" s="17"/>
      <c r="BIL271" s="17"/>
      <c r="BIM271" s="17"/>
      <c r="BIN271" s="17"/>
      <c r="BIO271" s="17"/>
      <c r="BIP271" s="17"/>
      <c r="BIQ271" s="17"/>
      <c r="BIR271" s="17"/>
      <c r="BIS271" s="17"/>
      <c r="BIT271" s="17"/>
      <c r="BIU271" s="17"/>
      <c r="BIV271" s="17"/>
      <c r="BIW271" s="17"/>
      <c r="BIX271" s="17"/>
      <c r="BIY271" s="17"/>
      <c r="BIZ271" s="17"/>
      <c r="BJA271" s="17"/>
      <c r="BJB271" s="17"/>
      <c r="BJC271" s="17"/>
      <c r="BJD271" s="17"/>
      <c r="BJE271" s="17"/>
      <c r="BJF271" s="17"/>
      <c r="BJG271" s="17"/>
      <c r="BJH271" s="17"/>
      <c r="BJI271" s="17"/>
      <c r="BJJ271" s="17"/>
      <c r="BJK271" s="17"/>
      <c r="BJL271" s="17"/>
      <c r="BJM271" s="17"/>
      <c r="BJN271" s="17"/>
      <c r="BJO271" s="17"/>
      <c r="BJP271" s="17"/>
      <c r="BJQ271" s="17"/>
      <c r="BJR271" s="17"/>
      <c r="BJS271" s="17"/>
      <c r="BJT271" s="17"/>
      <c r="BJU271" s="17"/>
      <c r="BJV271" s="17"/>
      <c r="BJW271" s="17"/>
      <c r="BJX271" s="17"/>
      <c r="BJY271" s="17"/>
      <c r="BJZ271" s="17"/>
      <c r="BKA271" s="17"/>
      <c r="BKB271" s="17"/>
      <c r="BKC271" s="17"/>
      <c r="BKD271" s="17"/>
      <c r="BKE271" s="17"/>
      <c r="BKF271" s="17"/>
      <c r="BKG271" s="17"/>
      <c r="BKH271" s="17"/>
      <c r="BKI271" s="17"/>
      <c r="BKJ271" s="17"/>
      <c r="BKK271" s="17"/>
      <c r="BKL271" s="17"/>
      <c r="BKM271" s="17"/>
      <c r="BKN271" s="17"/>
      <c r="BKO271" s="17"/>
      <c r="BKP271" s="17"/>
      <c r="BKQ271" s="17"/>
      <c r="BKR271" s="17"/>
      <c r="BKS271" s="17"/>
      <c r="BKT271" s="17"/>
      <c r="BKU271" s="17"/>
      <c r="BKV271" s="17"/>
      <c r="BKW271" s="17"/>
      <c r="BKX271" s="17"/>
      <c r="BKY271" s="17"/>
      <c r="BKZ271" s="17"/>
      <c r="BLA271" s="17"/>
      <c r="BLB271" s="17"/>
      <c r="BLC271" s="17"/>
      <c r="BLD271" s="17"/>
      <c r="BLE271" s="17"/>
      <c r="BLF271" s="17"/>
      <c r="BLG271" s="17"/>
      <c r="BLH271" s="17"/>
      <c r="BLI271" s="17"/>
      <c r="BLJ271" s="17"/>
      <c r="BLK271" s="17"/>
      <c r="BLL271" s="17"/>
      <c r="BLM271" s="17"/>
      <c r="BLN271" s="17"/>
      <c r="BLO271" s="17"/>
      <c r="BLP271" s="17"/>
      <c r="BLQ271" s="17"/>
      <c r="BLR271" s="17"/>
      <c r="BLS271" s="17"/>
      <c r="BLT271" s="17"/>
      <c r="BLU271" s="17"/>
      <c r="BLV271" s="17"/>
      <c r="BLW271" s="17"/>
      <c r="BLX271" s="17"/>
      <c r="BLY271" s="17"/>
      <c r="BLZ271" s="17"/>
      <c r="BMA271" s="17"/>
      <c r="BMB271" s="17"/>
      <c r="BMC271" s="17"/>
      <c r="BMD271" s="17"/>
      <c r="BME271" s="17"/>
      <c r="BMF271" s="17"/>
      <c r="BMG271" s="17"/>
      <c r="BMH271" s="17"/>
      <c r="BMI271" s="17"/>
      <c r="BMJ271" s="17"/>
      <c r="BMK271" s="17"/>
      <c r="BML271" s="17"/>
      <c r="BMM271" s="17"/>
      <c r="BMN271" s="17"/>
      <c r="BMO271" s="17"/>
      <c r="BMP271" s="17"/>
      <c r="BMQ271" s="17"/>
      <c r="BMR271" s="17"/>
      <c r="BMS271" s="17"/>
      <c r="BMT271" s="17"/>
      <c r="BMU271" s="17"/>
      <c r="BMV271" s="17"/>
      <c r="BMW271" s="17"/>
      <c r="BMX271" s="17"/>
      <c r="BMY271" s="17"/>
      <c r="BMZ271" s="17"/>
      <c r="BNA271" s="17"/>
      <c r="BNB271" s="17"/>
      <c r="BNC271" s="17"/>
      <c r="BND271" s="17"/>
      <c r="BNE271" s="17"/>
      <c r="BNF271" s="17"/>
      <c r="BNG271" s="17"/>
      <c r="BNH271" s="17"/>
      <c r="BNI271" s="17"/>
      <c r="BNJ271" s="17"/>
      <c r="BNK271" s="17"/>
      <c r="BNL271" s="17"/>
      <c r="BNM271" s="17"/>
      <c r="BNN271" s="17"/>
      <c r="BNO271" s="17"/>
      <c r="BNP271" s="17"/>
      <c r="BNQ271" s="17"/>
      <c r="BNR271" s="17"/>
      <c r="BNS271" s="17"/>
      <c r="BNT271" s="17"/>
      <c r="BNU271" s="17"/>
      <c r="BNV271" s="17"/>
      <c r="BNW271" s="17"/>
      <c r="BNX271" s="17"/>
      <c r="BNY271" s="17"/>
      <c r="BNZ271" s="17"/>
      <c r="BOA271" s="17"/>
      <c r="BOB271" s="17"/>
      <c r="BOC271" s="17"/>
      <c r="BOD271" s="17"/>
      <c r="BOE271" s="17"/>
      <c r="BOF271" s="17"/>
      <c r="BOG271" s="17"/>
      <c r="BOH271" s="17"/>
      <c r="BOI271" s="17"/>
      <c r="BOJ271" s="17"/>
      <c r="BOK271" s="17"/>
      <c r="BOL271" s="17"/>
      <c r="BOM271" s="17"/>
      <c r="BON271" s="17"/>
      <c r="BOO271" s="17"/>
      <c r="BOP271" s="17"/>
      <c r="BOQ271" s="17"/>
      <c r="BOR271" s="17"/>
      <c r="BOS271" s="17"/>
      <c r="BOT271" s="17"/>
      <c r="BOU271" s="17"/>
      <c r="BOV271" s="17"/>
      <c r="BOW271" s="17"/>
      <c r="BOX271" s="17"/>
      <c r="BOY271" s="17"/>
      <c r="BOZ271" s="17"/>
      <c r="BPA271" s="17"/>
      <c r="BPB271" s="17"/>
      <c r="BPC271" s="17"/>
      <c r="BPD271" s="17"/>
      <c r="BPE271" s="17"/>
      <c r="BPF271" s="17"/>
      <c r="BPG271" s="17"/>
      <c r="BPH271" s="17"/>
      <c r="BPI271" s="17"/>
      <c r="BPJ271" s="17"/>
      <c r="BPK271" s="17"/>
      <c r="BPL271" s="17"/>
      <c r="BPM271" s="17"/>
      <c r="BPN271" s="17"/>
      <c r="BPO271" s="17"/>
      <c r="BPP271" s="17"/>
      <c r="BPQ271" s="17"/>
      <c r="BPR271" s="17"/>
      <c r="BPS271" s="17"/>
      <c r="BPT271" s="17"/>
      <c r="BPU271" s="17"/>
      <c r="BPV271" s="17"/>
      <c r="BPW271" s="17"/>
      <c r="BPX271" s="17"/>
      <c r="BPY271" s="17"/>
      <c r="BPZ271" s="17"/>
      <c r="BQA271" s="17"/>
      <c r="BQB271" s="17"/>
      <c r="BQC271" s="17"/>
      <c r="BQD271" s="17"/>
      <c r="BQE271" s="17"/>
      <c r="BQF271" s="17"/>
      <c r="BQG271" s="17"/>
      <c r="BQH271" s="17"/>
      <c r="BQI271" s="17"/>
      <c r="BQJ271" s="17"/>
      <c r="BQK271" s="17"/>
      <c r="BQL271" s="17"/>
      <c r="BQM271" s="17"/>
      <c r="BQN271" s="17"/>
      <c r="BQO271" s="17"/>
      <c r="BQP271" s="17"/>
      <c r="BQQ271" s="17"/>
      <c r="BQR271" s="17"/>
      <c r="BQS271" s="17"/>
      <c r="BQT271" s="17"/>
      <c r="BQU271" s="17"/>
      <c r="BQV271" s="17"/>
      <c r="BQW271" s="17"/>
      <c r="BQX271" s="17"/>
      <c r="BQY271" s="17"/>
      <c r="BQZ271" s="17"/>
      <c r="BRA271" s="17"/>
      <c r="BRB271" s="17"/>
      <c r="BRC271" s="17"/>
      <c r="BRD271" s="17"/>
      <c r="BRE271" s="17"/>
      <c r="BRF271" s="17"/>
      <c r="BRG271" s="17"/>
      <c r="BRH271" s="17"/>
      <c r="BRI271" s="17"/>
      <c r="BRJ271" s="17"/>
      <c r="BRK271" s="17"/>
      <c r="BRL271" s="17"/>
      <c r="BRM271" s="17"/>
      <c r="BRN271" s="17"/>
      <c r="BRO271" s="17"/>
      <c r="BRP271" s="17"/>
      <c r="BRQ271" s="17"/>
      <c r="BRR271" s="17"/>
      <c r="BRS271" s="17"/>
      <c r="BRT271" s="17"/>
      <c r="BRU271" s="17"/>
      <c r="BRV271" s="17"/>
      <c r="BRW271" s="17"/>
      <c r="BRX271" s="17"/>
      <c r="BRY271" s="17"/>
      <c r="BRZ271" s="17"/>
      <c r="BSA271" s="17"/>
      <c r="BSB271" s="17"/>
      <c r="BSC271" s="17"/>
      <c r="BSD271" s="17"/>
      <c r="BSE271" s="17"/>
      <c r="BSF271" s="17"/>
      <c r="BSG271" s="17"/>
      <c r="BSH271" s="17"/>
      <c r="BSI271" s="17"/>
      <c r="BSJ271" s="17"/>
      <c r="BSK271" s="17"/>
      <c r="BSL271" s="17"/>
      <c r="BSM271" s="17"/>
      <c r="BSN271" s="17"/>
      <c r="BSO271" s="17"/>
      <c r="BSP271" s="17"/>
      <c r="BSQ271" s="17"/>
      <c r="BSR271" s="17"/>
      <c r="BSS271" s="17"/>
      <c r="BST271" s="17"/>
      <c r="BSU271" s="17"/>
      <c r="BSV271" s="17"/>
      <c r="BSW271" s="17"/>
      <c r="BSX271" s="17"/>
      <c r="BSY271" s="17"/>
      <c r="BSZ271" s="17"/>
      <c r="BTA271" s="17"/>
      <c r="BTB271" s="17"/>
      <c r="BTC271" s="17"/>
      <c r="BTD271" s="17"/>
      <c r="BTE271" s="17"/>
      <c r="BTF271" s="17"/>
      <c r="BTG271" s="17"/>
      <c r="BTH271" s="17"/>
      <c r="BTI271" s="17"/>
      <c r="BTJ271" s="17"/>
      <c r="BTK271" s="17"/>
      <c r="BTL271" s="17"/>
      <c r="BTM271" s="17"/>
      <c r="BTN271" s="17"/>
      <c r="BTO271" s="17"/>
      <c r="BTP271" s="17"/>
      <c r="BTQ271" s="17"/>
      <c r="BTR271" s="17"/>
      <c r="BTS271" s="17"/>
      <c r="BTT271" s="17"/>
      <c r="BTU271" s="17"/>
      <c r="BTV271" s="17"/>
      <c r="BTW271" s="17"/>
      <c r="BTX271" s="17"/>
      <c r="BTY271" s="17"/>
      <c r="BTZ271" s="17"/>
      <c r="BUA271" s="17"/>
      <c r="BUB271" s="17"/>
      <c r="BUC271" s="17"/>
      <c r="BUD271" s="17"/>
      <c r="BUE271" s="17"/>
      <c r="BUF271" s="17"/>
      <c r="BUG271" s="17"/>
      <c r="BUH271" s="17"/>
      <c r="BUI271" s="17"/>
      <c r="BUJ271" s="17"/>
      <c r="BUK271" s="17"/>
      <c r="BUL271" s="17"/>
      <c r="BUM271" s="17"/>
      <c r="BUN271" s="17"/>
      <c r="BUO271" s="17"/>
      <c r="BUP271" s="17"/>
      <c r="BUQ271" s="17"/>
      <c r="BUR271" s="17"/>
      <c r="BUS271" s="17"/>
      <c r="BUT271" s="17"/>
      <c r="BUU271" s="17"/>
      <c r="BUV271" s="17"/>
      <c r="BUW271" s="17"/>
      <c r="BUX271" s="17"/>
      <c r="BUY271" s="17"/>
      <c r="BUZ271" s="17"/>
      <c r="BVA271" s="17"/>
      <c r="BVB271" s="17"/>
      <c r="BVC271" s="17"/>
      <c r="BVD271" s="17"/>
      <c r="BVE271" s="17"/>
      <c r="BVF271" s="17"/>
      <c r="BVG271" s="17"/>
      <c r="BVH271" s="17"/>
      <c r="BVI271" s="17"/>
      <c r="BVJ271" s="17"/>
      <c r="BVK271" s="17"/>
      <c r="BVL271" s="17"/>
      <c r="BVM271" s="17"/>
      <c r="BVN271" s="17"/>
      <c r="BVO271" s="17"/>
      <c r="BVP271" s="17"/>
      <c r="BVQ271" s="17"/>
      <c r="BVR271" s="17"/>
      <c r="BVS271" s="17"/>
      <c r="BVT271" s="17"/>
      <c r="BVU271" s="17"/>
      <c r="BVV271" s="17"/>
      <c r="BVW271" s="17"/>
      <c r="BVX271" s="17"/>
      <c r="BVY271" s="17"/>
      <c r="BVZ271" s="17"/>
      <c r="BWA271" s="17"/>
      <c r="BWB271" s="17"/>
      <c r="BWC271" s="17"/>
      <c r="BWD271" s="17"/>
      <c r="BWE271" s="17"/>
      <c r="BWF271" s="17"/>
      <c r="BWG271" s="17"/>
      <c r="BWH271" s="17"/>
      <c r="BWI271" s="17"/>
      <c r="BWJ271" s="17"/>
      <c r="BWK271" s="17"/>
      <c r="BWL271" s="17"/>
      <c r="BWM271" s="17"/>
      <c r="BWN271" s="17"/>
      <c r="BWO271" s="17"/>
      <c r="BWP271" s="17"/>
      <c r="BWQ271" s="17"/>
      <c r="BWR271" s="17"/>
      <c r="BWS271" s="17"/>
      <c r="BWT271" s="17"/>
      <c r="BWU271" s="17"/>
      <c r="BWV271" s="17"/>
      <c r="BWW271" s="17"/>
      <c r="BWX271" s="17"/>
      <c r="BWY271" s="17"/>
      <c r="BWZ271" s="17"/>
      <c r="BXA271" s="17"/>
      <c r="BXB271" s="17"/>
      <c r="BXC271" s="17"/>
      <c r="BXD271" s="17"/>
      <c r="BXE271" s="17"/>
      <c r="BXF271" s="17"/>
      <c r="BXG271" s="17"/>
      <c r="BXH271" s="17"/>
      <c r="BXI271" s="17"/>
      <c r="BXJ271" s="17"/>
      <c r="BXK271" s="17"/>
      <c r="BXL271" s="17"/>
      <c r="BXM271" s="17"/>
      <c r="BXN271" s="17"/>
      <c r="BXO271" s="17"/>
      <c r="BXP271" s="17"/>
      <c r="BXQ271" s="17"/>
      <c r="BXR271" s="17"/>
      <c r="BXS271" s="17"/>
      <c r="BXT271" s="17"/>
      <c r="BXU271" s="17"/>
      <c r="BXV271" s="17"/>
      <c r="BXW271" s="17"/>
      <c r="BXX271" s="17"/>
      <c r="BXY271" s="17"/>
      <c r="BXZ271" s="17"/>
      <c r="BYA271" s="17"/>
      <c r="BYB271" s="17"/>
      <c r="BYC271" s="17"/>
      <c r="BYD271" s="17"/>
      <c r="BYE271" s="17"/>
      <c r="BYF271" s="17"/>
      <c r="BYG271" s="17"/>
      <c r="BYH271" s="17"/>
      <c r="BYI271" s="17"/>
      <c r="BYJ271" s="17"/>
      <c r="BYK271" s="17"/>
      <c r="BYL271" s="17"/>
      <c r="BYM271" s="17"/>
      <c r="BYN271" s="17"/>
      <c r="BYO271" s="17"/>
      <c r="BYP271" s="17"/>
      <c r="BYQ271" s="17"/>
      <c r="BYR271" s="17"/>
      <c r="BYS271" s="17"/>
      <c r="BYT271" s="17"/>
      <c r="BYU271" s="17"/>
      <c r="BYV271" s="17"/>
      <c r="BYW271" s="17"/>
      <c r="BYX271" s="17"/>
      <c r="BYY271" s="17"/>
      <c r="BYZ271" s="17"/>
      <c r="BZA271" s="17"/>
      <c r="BZB271" s="17"/>
      <c r="BZC271" s="17"/>
      <c r="BZD271" s="17"/>
      <c r="BZE271" s="17"/>
      <c r="BZF271" s="17"/>
      <c r="BZG271" s="17"/>
      <c r="BZH271" s="17"/>
      <c r="BZI271" s="17"/>
      <c r="BZJ271" s="17"/>
      <c r="BZK271" s="17"/>
      <c r="BZL271" s="17"/>
      <c r="BZM271" s="17"/>
      <c r="BZN271" s="17"/>
      <c r="BZO271" s="17"/>
      <c r="BZP271" s="17"/>
      <c r="BZQ271" s="17"/>
      <c r="BZR271" s="17"/>
      <c r="BZS271" s="17"/>
      <c r="BZT271" s="17"/>
      <c r="BZU271" s="17"/>
      <c r="BZV271" s="17"/>
      <c r="BZW271" s="17"/>
      <c r="BZX271" s="17"/>
      <c r="BZY271" s="17"/>
      <c r="BZZ271" s="17"/>
      <c r="CAA271" s="17"/>
      <c r="CAB271" s="17"/>
      <c r="CAC271" s="17"/>
      <c r="CAD271" s="17"/>
      <c r="CAE271" s="17"/>
      <c r="CAF271" s="17"/>
      <c r="CAG271" s="17"/>
      <c r="CAH271" s="17"/>
      <c r="CAI271" s="17"/>
      <c r="CAJ271" s="17"/>
      <c r="CAK271" s="17"/>
      <c r="CAL271" s="17"/>
      <c r="CAM271" s="17"/>
      <c r="CAN271" s="17"/>
      <c r="CAO271" s="17"/>
      <c r="CAP271" s="17"/>
      <c r="CAQ271" s="17"/>
      <c r="CAR271" s="17"/>
      <c r="CAS271" s="17"/>
      <c r="CAT271" s="17"/>
      <c r="CAU271" s="17"/>
      <c r="CAV271" s="17"/>
      <c r="CAW271" s="17"/>
      <c r="CAX271" s="17"/>
      <c r="CAY271" s="17"/>
      <c r="CAZ271" s="17"/>
      <c r="CBA271" s="17"/>
      <c r="CBB271" s="17"/>
      <c r="CBC271" s="17"/>
      <c r="CBD271" s="17"/>
      <c r="CBE271" s="17"/>
      <c r="CBF271" s="17"/>
      <c r="CBG271" s="17"/>
      <c r="CBH271" s="17"/>
      <c r="CBI271" s="17"/>
      <c r="CBJ271" s="17"/>
      <c r="CBK271" s="17"/>
      <c r="CBL271" s="17"/>
      <c r="CBM271" s="17"/>
      <c r="CBN271" s="17"/>
      <c r="CBO271" s="17"/>
      <c r="CBP271" s="17"/>
      <c r="CBQ271" s="17"/>
      <c r="CBR271" s="17"/>
      <c r="CBS271" s="17"/>
      <c r="CBT271" s="17"/>
      <c r="CBU271" s="17"/>
      <c r="CBV271" s="17"/>
      <c r="CBW271" s="17"/>
      <c r="CBX271" s="17"/>
      <c r="CBY271" s="17"/>
      <c r="CBZ271" s="17"/>
      <c r="CCA271" s="17"/>
      <c r="CCB271" s="17"/>
      <c r="CCC271" s="17"/>
      <c r="CCD271" s="17"/>
      <c r="CCE271" s="17"/>
      <c r="CCF271" s="17"/>
      <c r="CCG271" s="17"/>
      <c r="CCH271" s="17"/>
      <c r="CCI271" s="17"/>
      <c r="CCJ271" s="17"/>
      <c r="CCK271" s="17"/>
      <c r="CCL271" s="17"/>
      <c r="CCM271" s="17"/>
      <c r="CCN271" s="17"/>
      <c r="CCO271" s="17"/>
      <c r="CCP271" s="17"/>
      <c r="CCQ271" s="17"/>
      <c r="CCR271" s="17"/>
      <c r="CCS271" s="17"/>
      <c r="CCT271" s="17"/>
      <c r="CCU271" s="17"/>
      <c r="CCV271" s="17"/>
      <c r="CCW271" s="17"/>
      <c r="CCX271" s="17"/>
      <c r="CCY271" s="17"/>
      <c r="CCZ271" s="17"/>
      <c r="CDA271" s="17"/>
      <c r="CDB271" s="17"/>
      <c r="CDC271" s="17"/>
      <c r="CDD271" s="17"/>
      <c r="CDE271" s="17"/>
      <c r="CDF271" s="17"/>
      <c r="CDG271" s="17"/>
      <c r="CDH271" s="17"/>
      <c r="CDI271" s="17"/>
      <c r="CDJ271" s="17"/>
      <c r="CDK271" s="17"/>
      <c r="CDL271" s="17"/>
      <c r="CDM271" s="17"/>
      <c r="CDN271" s="17"/>
      <c r="CDO271" s="17"/>
      <c r="CDP271" s="17"/>
      <c r="CDQ271" s="17"/>
      <c r="CDR271" s="17"/>
      <c r="CDS271" s="17"/>
      <c r="CDT271" s="17"/>
      <c r="CDU271" s="17"/>
    </row>
    <row r="272">
      <c r="A272" s="14" t="s">
        <v>4666</v>
      </c>
      <c r="B272" s="14" t="s">
        <v>4732</v>
      </c>
      <c r="C272" s="14" t="s">
        <v>2933</v>
      </c>
      <c r="D272" s="14" t="s">
        <v>2934</v>
      </c>
      <c r="E272" s="14" t="s">
        <v>4733</v>
      </c>
      <c r="F272" s="14" t="s">
        <v>2835</v>
      </c>
      <c r="I272" s="14" t="s">
        <v>4734</v>
      </c>
      <c r="J272" s="14" t="s">
        <v>2618</v>
      </c>
      <c r="K272" s="14" t="s">
        <v>2619</v>
      </c>
      <c r="L272" s="17"/>
      <c r="M272" s="17"/>
      <c r="N272" s="14" t="s">
        <v>21</v>
      </c>
      <c r="O272" s="14" t="s">
        <v>21</v>
      </c>
      <c r="P272" s="14" t="s">
        <v>21</v>
      </c>
      <c r="Q272" s="16">
        <v>11.0</v>
      </c>
      <c r="R272" s="16">
        <v>4104117.0</v>
      </c>
      <c r="S272" s="16">
        <v>4104117.0</v>
      </c>
      <c r="T272" s="14" t="s">
        <v>2631</v>
      </c>
      <c r="U272" s="14" t="s">
        <v>2621</v>
      </c>
      <c r="V272" s="14" t="s">
        <v>4735</v>
      </c>
      <c r="W272" s="14" t="s">
        <v>4736</v>
      </c>
      <c r="Z272" s="17"/>
      <c r="AA272" s="17"/>
      <c r="AB272" s="17"/>
      <c r="AC272" s="17"/>
      <c r="AD272" s="16">
        <v>4309.0</v>
      </c>
      <c r="AE272" s="22">
        <v>45547.0</v>
      </c>
      <c r="AF272" s="17"/>
      <c r="AG272" s="17"/>
      <c r="AH272" s="17"/>
      <c r="AI272" s="17"/>
      <c r="AJ272" s="17"/>
      <c r="AK272" s="17"/>
      <c r="AL272" s="16">
        <v>68.0</v>
      </c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4" t="s">
        <v>2941</v>
      </c>
      <c r="BB272" s="17"/>
      <c r="BC272" s="17"/>
      <c r="BD272" s="17"/>
      <c r="BE272" s="17"/>
      <c r="BF272" s="17"/>
      <c r="BG272" s="16">
        <v>1.0</v>
      </c>
      <c r="BH272" s="17"/>
      <c r="BI272" s="14" t="s">
        <v>2594</v>
      </c>
      <c r="BJ272" s="14" t="s">
        <v>2566</v>
      </c>
      <c r="BK272" s="17"/>
      <c r="BL272" s="17"/>
      <c r="BM272" s="16">
        <v>143.7</v>
      </c>
      <c r="BN272" s="17"/>
      <c r="BO272" s="14" t="s">
        <v>3354</v>
      </c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/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/>
      <c r="KJ272" s="17"/>
      <c r="KK272" s="17"/>
      <c r="KL272" s="17"/>
      <c r="KM272" s="17"/>
      <c r="KN272" s="17"/>
      <c r="KO272" s="17"/>
      <c r="KP272" s="17"/>
      <c r="KQ272" s="17"/>
      <c r="KR272" s="17"/>
      <c r="KS272" s="17"/>
      <c r="KT272" s="17"/>
      <c r="KU272" s="17"/>
      <c r="KV272" s="17"/>
      <c r="KW272" s="17"/>
      <c r="KX272" s="17"/>
      <c r="KY272" s="17"/>
      <c r="KZ272" s="17"/>
      <c r="LA272" s="17"/>
      <c r="LB272" s="17"/>
      <c r="LC272" s="17"/>
      <c r="LD272" s="17"/>
      <c r="LE272" s="17"/>
      <c r="LF272" s="17"/>
      <c r="LG272" s="17"/>
      <c r="LH272" s="17"/>
      <c r="LI272" s="17"/>
      <c r="LJ272" s="17"/>
      <c r="LK272" s="17"/>
      <c r="LL272" s="17"/>
      <c r="LM272" s="17"/>
      <c r="LN272" s="17"/>
      <c r="LO272" s="17"/>
      <c r="LP272" s="17"/>
      <c r="LQ272" s="17"/>
      <c r="LR272" s="17"/>
      <c r="LS272" s="17"/>
      <c r="LT272" s="17"/>
      <c r="LU272" s="17"/>
      <c r="LV272" s="17"/>
      <c r="LW272" s="17"/>
      <c r="LX272" s="17"/>
      <c r="LY272" s="17"/>
      <c r="LZ272" s="17"/>
      <c r="MA272" s="17"/>
      <c r="MB272" s="17"/>
      <c r="MC272" s="17"/>
      <c r="MD272" s="17"/>
      <c r="ME272" s="17"/>
      <c r="MF272" s="17"/>
      <c r="MG272" s="17"/>
      <c r="MH272" s="17"/>
      <c r="MI272" s="17"/>
      <c r="MJ272" s="17"/>
      <c r="MK272" s="17"/>
      <c r="ML272" s="17"/>
      <c r="MM272" s="17"/>
      <c r="MN272" s="17"/>
      <c r="MO272" s="17"/>
      <c r="MP272" s="17"/>
      <c r="MQ272" s="17"/>
      <c r="MR272" s="17"/>
      <c r="MS272" s="17"/>
      <c r="MT272" s="17"/>
      <c r="MU272" s="17"/>
      <c r="MV272" s="17"/>
      <c r="MW272" s="17"/>
      <c r="MX272" s="17"/>
      <c r="MY272" s="17"/>
      <c r="MZ272" s="17"/>
      <c r="NA272" s="17"/>
      <c r="NB272" s="17"/>
      <c r="NC272" s="17"/>
      <c r="ND272" s="17"/>
      <c r="NE272" s="17"/>
      <c r="NF272" s="17"/>
      <c r="NG272" s="17"/>
      <c r="NH272" s="17"/>
      <c r="NI272" s="17"/>
      <c r="NJ272" s="17"/>
      <c r="NK272" s="17"/>
      <c r="NL272" s="17"/>
      <c r="NM272" s="17"/>
      <c r="NN272" s="17"/>
      <c r="NO272" s="17"/>
      <c r="NP272" s="17"/>
      <c r="NQ272" s="17"/>
      <c r="NR272" s="17"/>
      <c r="NS272" s="17"/>
      <c r="NT272" s="17"/>
      <c r="NU272" s="17"/>
      <c r="NV272" s="17"/>
      <c r="NW272" s="17"/>
      <c r="NX272" s="17"/>
      <c r="NY272" s="17"/>
      <c r="NZ272" s="17"/>
      <c r="OA272" s="17"/>
      <c r="OB272" s="17"/>
      <c r="OC272" s="17"/>
      <c r="OD272" s="17"/>
      <c r="OE272" s="17"/>
      <c r="OF272" s="17"/>
      <c r="OG272" s="17"/>
      <c r="OH272" s="17"/>
      <c r="OI272" s="17"/>
      <c r="OJ272" s="17"/>
      <c r="OK272" s="17"/>
      <c r="OL272" s="17"/>
      <c r="OM272" s="17"/>
      <c r="ON272" s="17"/>
      <c r="OO272" s="17"/>
      <c r="OP272" s="17"/>
      <c r="OQ272" s="17"/>
      <c r="OR272" s="17"/>
      <c r="OS272" s="17"/>
      <c r="OT272" s="17"/>
      <c r="OU272" s="17"/>
      <c r="OV272" s="17"/>
      <c r="OW272" s="17"/>
      <c r="OX272" s="17"/>
      <c r="OY272" s="17"/>
      <c r="OZ272" s="17"/>
      <c r="PA272" s="17"/>
      <c r="PB272" s="17"/>
      <c r="PC272" s="17"/>
      <c r="PD272" s="17"/>
      <c r="PE272" s="17"/>
      <c r="PF272" s="17"/>
      <c r="PG272" s="17"/>
      <c r="PH272" s="17"/>
      <c r="PI272" s="17"/>
      <c r="PJ272" s="17"/>
      <c r="PK272" s="17"/>
      <c r="PL272" s="17"/>
      <c r="PM272" s="17"/>
      <c r="PN272" s="17"/>
      <c r="PO272" s="17"/>
      <c r="PP272" s="17"/>
      <c r="PQ272" s="17"/>
      <c r="PR272" s="17"/>
      <c r="PS272" s="17"/>
      <c r="PT272" s="17"/>
      <c r="PU272" s="17"/>
      <c r="PV272" s="17"/>
      <c r="PW272" s="17"/>
      <c r="PX272" s="17"/>
      <c r="PY272" s="17"/>
      <c r="PZ272" s="17"/>
      <c r="QA272" s="17"/>
      <c r="QB272" s="17"/>
      <c r="QC272" s="17"/>
      <c r="QD272" s="17"/>
      <c r="QE272" s="17"/>
      <c r="QF272" s="17"/>
      <c r="QG272" s="17"/>
      <c r="QH272" s="17"/>
      <c r="QI272" s="17"/>
      <c r="QJ272" s="17"/>
      <c r="QK272" s="17"/>
      <c r="QL272" s="17"/>
      <c r="QM272" s="17"/>
      <c r="QN272" s="17"/>
      <c r="QO272" s="17"/>
      <c r="QP272" s="17"/>
      <c r="QQ272" s="17"/>
      <c r="QR272" s="17"/>
      <c r="QS272" s="17"/>
      <c r="QT272" s="17"/>
      <c r="QU272" s="17"/>
      <c r="QV272" s="17"/>
      <c r="QW272" s="17"/>
      <c r="QX272" s="17"/>
      <c r="QY272" s="17"/>
      <c r="QZ272" s="17"/>
      <c r="RA272" s="17"/>
      <c r="RB272" s="17"/>
      <c r="RC272" s="17"/>
      <c r="RD272" s="17"/>
      <c r="RE272" s="17"/>
      <c r="RF272" s="17"/>
      <c r="RG272" s="17"/>
      <c r="RH272" s="17"/>
      <c r="RI272" s="17"/>
      <c r="RJ272" s="17"/>
      <c r="RK272" s="17"/>
      <c r="RL272" s="17"/>
      <c r="RM272" s="17"/>
      <c r="RN272" s="17"/>
      <c r="RO272" s="17"/>
      <c r="RP272" s="17"/>
      <c r="RQ272" s="17"/>
      <c r="RR272" s="17"/>
      <c r="RS272" s="17"/>
      <c r="RT272" s="17"/>
      <c r="RU272" s="17"/>
      <c r="RV272" s="17"/>
      <c r="RW272" s="17"/>
      <c r="RX272" s="17"/>
      <c r="RY272" s="17"/>
      <c r="RZ272" s="17"/>
      <c r="SA272" s="17"/>
      <c r="SB272" s="17"/>
      <c r="SC272" s="17"/>
      <c r="SD272" s="17"/>
      <c r="SE272" s="17"/>
      <c r="SF272" s="17"/>
      <c r="SG272" s="17"/>
      <c r="SH272" s="17"/>
      <c r="SI272" s="17"/>
      <c r="SJ272" s="17"/>
      <c r="SK272" s="17"/>
      <c r="SL272" s="17"/>
      <c r="SM272" s="17"/>
      <c r="SN272" s="17"/>
      <c r="SO272" s="17"/>
      <c r="SP272" s="17"/>
      <c r="SQ272" s="17"/>
      <c r="SR272" s="17"/>
      <c r="SS272" s="17"/>
      <c r="ST272" s="17"/>
      <c r="SU272" s="17"/>
      <c r="SV272" s="17"/>
      <c r="SW272" s="17"/>
      <c r="SX272" s="17"/>
      <c r="SY272" s="17"/>
      <c r="SZ272" s="17"/>
      <c r="TA272" s="17"/>
      <c r="TB272" s="17"/>
      <c r="TC272" s="17"/>
      <c r="TD272" s="17"/>
      <c r="TE272" s="17"/>
      <c r="TF272" s="17"/>
      <c r="TG272" s="17"/>
      <c r="TH272" s="17"/>
      <c r="TI272" s="17"/>
      <c r="TJ272" s="17"/>
      <c r="TK272" s="17"/>
      <c r="TL272" s="17"/>
      <c r="TM272" s="17"/>
      <c r="TN272" s="17"/>
      <c r="TO272" s="17"/>
      <c r="TP272" s="17"/>
      <c r="TQ272" s="17"/>
      <c r="TR272" s="17"/>
      <c r="TS272" s="17"/>
      <c r="TT272" s="17"/>
      <c r="TU272" s="17"/>
      <c r="TV272" s="17"/>
      <c r="TW272" s="17"/>
      <c r="TX272" s="17"/>
      <c r="TY272" s="17"/>
      <c r="TZ272" s="17"/>
      <c r="UA272" s="17"/>
      <c r="UB272" s="17"/>
      <c r="UC272" s="17"/>
      <c r="UD272" s="17"/>
      <c r="UE272" s="17"/>
      <c r="UF272" s="17"/>
      <c r="UG272" s="17"/>
      <c r="UH272" s="17"/>
      <c r="UI272" s="17"/>
      <c r="UJ272" s="17"/>
      <c r="UK272" s="17"/>
      <c r="UL272" s="17"/>
      <c r="UM272" s="17"/>
      <c r="UN272" s="17"/>
      <c r="UO272" s="17"/>
      <c r="UP272" s="17"/>
      <c r="UQ272" s="17"/>
      <c r="UR272" s="17"/>
      <c r="US272" s="17"/>
      <c r="UT272" s="17"/>
      <c r="UU272" s="17"/>
      <c r="UV272" s="17"/>
      <c r="UW272" s="17"/>
      <c r="UX272" s="17"/>
      <c r="UY272" s="17"/>
      <c r="UZ272" s="17"/>
      <c r="VA272" s="17"/>
      <c r="VB272" s="17"/>
      <c r="VC272" s="17"/>
      <c r="VD272" s="17"/>
      <c r="VE272" s="17"/>
      <c r="VF272" s="17"/>
      <c r="VG272" s="17"/>
      <c r="VH272" s="17"/>
      <c r="VI272" s="17"/>
      <c r="VJ272" s="17"/>
      <c r="VK272" s="17"/>
      <c r="VL272" s="17"/>
      <c r="VM272" s="17"/>
      <c r="VN272" s="17"/>
      <c r="VO272" s="17"/>
      <c r="VP272" s="17"/>
      <c r="VQ272" s="17"/>
      <c r="VR272" s="17"/>
      <c r="VS272" s="17"/>
      <c r="VT272" s="17"/>
      <c r="VU272" s="17"/>
      <c r="VV272" s="17"/>
      <c r="VW272" s="17"/>
      <c r="VX272" s="17"/>
      <c r="VY272" s="17"/>
      <c r="VZ272" s="17"/>
      <c r="WA272" s="17"/>
      <c r="WB272" s="17"/>
      <c r="WC272" s="17"/>
      <c r="WD272" s="17"/>
      <c r="WE272" s="17"/>
      <c r="WF272" s="17"/>
      <c r="WG272" s="17"/>
      <c r="WH272" s="17"/>
      <c r="WI272" s="17"/>
      <c r="WJ272" s="17"/>
      <c r="WK272" s="17"/>
      <c r="WL272" s="17"/>
      <c r="WM272" s="17"/>
      <c r="WN272" s="17"/>
      <c r="WO272" s="17"/>
      <c r="WP272" s="17"/>
      <c r="WQ272" s="17"/>
      <c r="WR272" s="17"/>
      <c r="WS272" s="17"/>
      <c r="WT272" s="17"/>
      <c r="WU272" s="17"/>
      <c r="WV272" s="17"/>
      <c r="WW272" s="17"/>
      <c r="WX272" s="17"/>
      <c r="WY272" s="17"/>
      <c r="WZ272" s="17"/>
      <c r="XA272" s="17"/>
      <c r="XB272" s="17"/>
      <c r="XC272" s="17"/>
      <c r="XD272" s="17"/>
      <c r="XE272" s="17"/>
      <c r="XF272" s="17"/>
      <c r="XG272" s="17"/>
      <c r="XH272" s="17"/>
      <c r="XI272" s="17"/>
      <c r="XJ272" s="17"/>
      <c r="XK272" s="17"/>
      <c r="XL272" s="17"/>
      <c r="XM272" s="17"/>
      <c r="XN272" s="17"/>
      <c r="XO272" s="17"/>
      <c r="XP272" s="17"/>
      <c r="XQ272" s="17"/>
      <c r="XR272" s="17"/>
      <c r="XS272" s="17"/>
      <c r="XT272" s="17"/>
      <c r="XU272" s="17"/>
      <c r="XV272" s="17"/>
      <c r="XW272" s="17"/>
      <c r="XX272" s="17"/>
      <c r="XY272" s="17"/>
      <c r="XZ272" s="17"/>
      <c r="YA272" s="17"/>
      <c r="YB272" s="17"/>
      <c r="YC272" s="17"/>
      <c r="YD272" s="17"/>
      <c r="YE272" s="17"/>
      <c r="YF272" s="17"/>
      <c r="YG272" s="17"/>
      <c r="YH272" s="17"/>
      <c r="YI272" s="17"/>
      <c r="YJ272" s="17"/>
      <c r="YK272" s="17"/>
      <c r="YL272" s="17"/>
      <c r="YM272" s="17"/>
      <c r="YN272" s="17"/>
      <c r="YO272" s="17"/>
      <c r="YP272" s="17"/>
      <c r="YQ272" s="17"/>
      <c r="YR272" s="17"/>
      <c r="YS272" s="17"/>
      <c r="YT272" s="17"/>
      <c r="YU272" s="17"/>
      <c r="YV272" s="17"/>
      <c r="YW272" s="17"/>
      <c r="YX272" s="17"/>
      <c r="YY272" s="17"/>
      <c r="YZ272" s="17"/>
      <c r="ZA272" s="17"/>
      <c r="ZB272" s="17"/>
      <c r="ZC272" s="17"/>
      <c r="ZD272" s="17"/>
      <c r="ZE272" s="17"/>
      <c r="ZF272" s="17"/>
      <c r="ZG272" s="17"/>
      <c r="ZH272" s="17"/>
      <c r="ZI272" s="17"/>
      <c r="ZJ272" s="17"/>
      <c r="ZK272" s="17"/>
      <c r="ZL272" s="17"/>
      <c r="ZM272" s="17"/>
      <c r="ZN272" s="17"/>
      <c r="ZO272" s="17"/>
      <c r="ZP272" s="17"/>
      <c r="ZQ272" s="17"/>
      <c r="ZR272" s="17"/>
      <c r="ZS272" s="17"/>
      <c r="ZT272" s="17"/>
      <c r="ZU272" s="17"/>
      <c r="ZV272" s="17"/>
      <c r="ZW272" s="17"/>
      <c r="ZX272" s="17"/>
      <c r="ZY272" s="17"/>
      <c r="ZZ272" s="17"/>
      <c r="AAA272" s="17"/>
      <c r="AAB272" s="17"/>
      <c r="AAC272" s="17"/>
      <c r="AAD272" s="17"/>
      <c r="AAE272" s="17"/>
      <c r="AAF272" s="17"/>
      <c r="AAG272" s="17"/>
      <c r="AAH272" s="17"/>
      <c r="AAI272" s="17"/>
      <c r="AAJ272" s="17"/>
      <c r="AAK272" s="17"/>
      <c r="AAL272" s="17"/>
      <c r="AAM272" s="17"/>
      <c r="AAN272" s="17"/>
      <c r="AAO272" s="17"/>
      <c r="AAP272" s="17"/>
      <c r="AAQ272" s="17"/>
      <c r="AAR272" s="17"/>
      <c r="AAS272" s="17"/>
      <c r="AAT272" s="17"/>
      <c r="AAU272" s="17"/>
      <c r="AAV272" s="17"/>
      <c r="AAW272" s="17"/>
      <c r="AAX272" s="17"/>
      <c r="AAY272" s="17"/>
      <c r="AAZ272" s="17"/>
      <c r="ABA272" s="17"/>
      <c r="ABB272" s="17"/>
      <c r="ABC272" s="17"/>
      <c r="ABD272" s="17"/>
      <c r="ABE272" s="17"/>
      <c r="ABF272" s="17"/>
      <c r="ABG272" s="17"/>
      <c r="ABH272" s="17"/>
      <c r="ABI272" s="17"/>
      <c r="ABJ272" s="17"/>
      <c r="ABK272" s="17"/>
      <c r="ABL272" s="17"/>
      <c r="ABM272" s="17"/>
      <c r="ABN272" s="17"/>
      <c r="ABO272" s="17"/>
      <c r="ABP272" s="17"/>
      <c r="ABQ272" s="17"/>
      <c r="ABR272" s="17"/>
      <c r="ABS272" s="17"/>
      <c r="ABT272" s="17"/>
      <c r="ABU272" s="17"/>
      <c r="ABV272" s="17"/>
      <c r="ABW272" s="17"/>
      <c r="ABX272" s="17"/>
      <c r="ABY272" s="17"/>
      <c r="ABZ272" s="17"/>
      <c r="ACA272" s="17"/>
      <c r="ACB272" s="17"/>
      <c r="ACC272" s="17"/>
      <c r="ACD272" s="17"/>
      <c r="ACE272" s="17"/>
      <c r="ACF272" s="17"/>
      <c r="ACG272" s="17"/>
      <c r="ACH272" s="17"/>
      <c r="ACI272" s="17"/>
      <c r="ACJ272" s="17"/>
      <c r="ACK272" s="17"/>
      <c r="ACL272" s="17"/>
      <c r="ACM272" s="17"/>
      <c r="ACN272" s="17"/>
      <c r="ACO272" s="17"/>
      <c r="ACP272" s="17"/>
      <c r="ACQ272" s="17"/>
      <c r="ACR272" s="17"/>
      <c r="ACS272" s="17"/>
      <c r="ACT272" s="17"/>
      <c r="ACU272" s="17"/>
      <c r="ACV272" s="17"/>
      <c r="ACW272" s="17"/>
      <c r="ACX272" s="17"/>
      <c r="ACY272" s="17"/>
      <c r="ACZ272" s="17"/>
      <c r="ADA272" s="17"/>
      <c r="ADB272" s="17"/>
      <c r="ADC272" s="17"/>
      <c r="ADD272" s="17"/>
      <c r="ADE272" s="17"/>
      <c r="ADF272" s="17"/>
      <c r="ADG272" s="17"/>
      <c r="ADH272" s="17"/>
      <c r="ADI272" s="14" t="s">
        <v>3454</v>
      </c>
      <c r="ADJ272" s="14" t="s">
        <v>4672</v>
      </c>
      <c r="ADK272" s="17"/>
      <c r="ADL272" s="16">
        <v>0.0</v>
      </c>
      <c r="ADM272" s="14" t="s">
        <v>4673</v>
      </c>
      <c r="ADO272" s="17"/>
      <c r="ADP272" s="17"/>
      <c r="ADQ272" s="17"/>
      <c r="ADR272" s="17"/>
      <c r="ADS272" s="17"/>
      <c r="ADT272" s="17"/>
      <c r="ADU272" s="17"/>
      <c r="ADV272" s="17"/>
      <c r="ADW272" s="17"/>
      <c r="ADX272" s="17"/>
      <c r="ADY272" s="17"/>
      <c r="ADZ272" s="17"/>
      <c r="AEA272" s="17"/>
      <c r="AEB272" s="17"/>
      <c r="AEC272" s="17"/>
      <c r="AED272" s="17"/>
      <c r="AEE272" s="17"/>
      <c r="AEF272" s="17"/>
      <c r="AEG272" s="17"/>
      <c r="AEH272" s="17"/>
      <c r="AEI272" s="17"/>
      <c r="AEJ272" s="17"/>
      <c r="AEK272" s="17"/>
      <c r="AEL272" s="17"/>
      <c r="AEM272" s="17"/>
      <c r="AEN272" s="17"/>
      <c r="AEO272" s="17"/>
      <c r="AEP272" s="17"/>
      <c r="AEQ272" s="17"/>
      <c r="AER272" s="17"/>
      <c r="AES272" s="17"/>
      <c r="AET272" s="17"/>
      <c r="AEU272" s="17"/>
      <c r="AEV272" s="17"/>
      <c r="AEW272" s="17"/>
      <c r="AEX272" s="17"/>
      <c r="AEY272" s="17"/>
      <c r="AEZ272" s="17"/>
      <c r="AFA272" s="17"/>
      <c r="AFB272" s="17"/>
      <c r="AFC272" s="17"/>
      <c r="AFD272" s="17"/>
      <c r="AFE272" s="17"/>
      <c r="AFF272" s="17"/>
      <c r="AFG272" s="17"/>
      <c r="AFH272" s="17"/>
      <c r="AFI272" s="17"/>
      <c r="AFJ272" s="17"/>
      <c r="AFK272" s="17"/>
      <c r="AFL272" s="17"/>
      <c r="AFM272" s="17"/>
      <c r="AFN272" s="17"/>
      <c r="AFO272" s="17"/>
      <c r="AFP272" s="17"/>
      <c r="AFQ272" s="17"/>
      <c r="AFR272" s="17"/>
      <c r="AFS272" s="17"/>
      <c r="AFT272" s="17"/>
      <c r="AFU272" s="17"/>
      <c r="AFV272" s="17"/>
      <c r="AFW272" s="17"/>
      <c r="AFX272" s="17"/>
      <c r="AFY272" s="17"/>
      <c r="AFZ272" s="17"/>
      <c r="AGA272" s="17"/>
      <c r="AGB272" s="17"/>
      <c r="AGC272" s="17"/>
      <c r="AGD272" s="17"/>
      <c r="AGE272" s="17"/>
      <c r="AGF272" s="17"/>
      <c r="AGG272" s="17"/>
      <c r="AGH272" s="17"/>
      <c r="AGI272" s="17"/>
      <c r="AGJ272" s="17"/>
      <c r="AGK272" s="17"/>
      <c r="AGL272" s="17"/>
      <c r="AGM272" s="17"/>
      <c r="AGN272" s="17"/>
      <c r="AGO272" s="17"/>
      <c r="AGP272" s="17"/>
      <c r="AGQ272" s="17"/>
      <c r="AGR272" s="17"/>
      <c r="AGS272" s="17"/>
      <c r="AGT272" s="17"/>
      <c r="AGU272" s="17"/>
      <c r="AGV272" s="17"/>
      <c r="AGW272" s="17"/>
      <c r="AGX272" s="17"/>
      <c r="AGY272" s="17"/>
      <c r="AGZ272" s="17"/>
      <c r="AHA272" s="17"/>
      <c r="AHB272" s="17"/>
      <c r="AHC272" s="17"/>
      <c r="AHD272" s="17"/>
      <c r="AHE272" s="17"/>
      <c r="AHF272" s="17"/>
      <c r="AHG272" s="17"/>
      <c r="AHH272" s="17"/>
      <c r="AHI272" s="17"/>
      <c r="AHJ272" s="17"/>
      <c r="AHK272" s="17"/>
      <c r="AHL272" s="17"/>
      <c r="AHM272" s="17"/>
      <c r="AHN272" s="17"/>
      <c r="AHO272" s="17"/>
      <c r="AHP272" s="17"/>
      <c r="AHQ272" s="17"/>
      <c r="AHR272" s="17"/>
      <c r="AHS272" s="17"/>
      <c r="AHT272" s="17"/>
      <c r="AHU272" s="17"/>
      <c r="AHV272" s="17"/>
      <c r="AHW272" s="17"/>
      <c r="AHX272" s="17"/>
      <c r="AHY272" s="17"/>
      <c r="AHZ272" s="17"/>
      <c r="AIA272" s="17"/>
      <c r="AIB272" s="17"/>
      <c r="AIC272" s="17"/>
      <c r="AID272" s="17"/>
      <c r="AIE272" s="17"/>
      <c r="AIF272" s="17"/>
      <c r="AIG272" s="17"/>
      <c r="AIH272" s="17"/>
      <c r="AII272" s="17"/>
      <c r="AIJ272" s="17"/>
      <c r="AIK272" s="17"/>
      <c r="AIL272" s="17"/>
      <c r="AIM272" s="17"/>
      <c r="AIN272" s="17"/>
      <c r="AIO272" s="17"/>
      <c r="AIP272" s="17"/>
      <c r="AIQ272" s="17"/>
      <c r="AIR272" s="17"/>
      <c r="AIS272" s="17"/>
      <c r="AIT272" s="17"/>
      <c r="AIU272" s="17"/>
      <c r="AIV272" s="17"/>
      <c r="AIW272" s="17"/>
      <c r="AIX272" s="17"/>
      <c r="AIY272" s="17"/>
      <c r="AIZ272" s="17"/>
      <c r="AJA272" s="17"/>
      <c r="AJB272" s="17"/>
      <c r="AJC272" s="17"/>
      <c r="AJD272" s="17"/>
      <c r="AJE272" s="17"/>
      <c r="AJF272" s="17"/>
      <c r="AJG272" s="17"/>
      <c r="AJH272" s="17"/>
      <c r="AJI272" s="17"/>
      <c r="AJJ272" s="17"/>
      <c r="AJK272" s="17"/>
      <c r="AJL272" s="17"/>
      <c r="AJM272" s="17"/>
      <c r="AJN272" s="17"/>
      <c r="AJO272" s="17"/>
      <c r="AJP272" s="17"/>
      <c r="AJQ272" s="17"/>
      <c r="AJR272" s="17"/>
      <c r="AJS272" s="17"/>
      <c r="AJT272" s="17"/>
      <c r="AJU272" s="17"/>
      <c r="AJV272" s="17"/>
      <c r="AJW272" s="17"/>
      <c r="AJX272" s="17"/>
      <c r="AJY272" s="17"/>
      <c r="AJZ272" s="17"/>
      <c r="AKA272" s="17"/>
      <c r="AKB272" s="17"/>
      <c r="AKC272" s="17"/>
      <c r="AKD272" s="17"/>
      <c r="AKE272" s="17"/>
      <c r="AKF272" s="17"/>
      <c r="AKG272" s="17"/>
      <c r="AKH272" s="17"/>
      <c r="AKI272" s="17"/>
      <c r="AKJ272" s="17"/>
      <c r="AKK272" s="17"/>
      <c r="AKL272" s="17"/>
      <c r="AKM272" s="17"/>
      <c r="AKN272" s="17"/>
      <c r="AKO272" s="17"/>
      <c r="AKP272" s="17"/>
      <c r="AKQ272" s="17"/>
      <c r="AKR272" s="17"/>
      <c r="AKS272" s="17"/>
      <c r="AKT272" s="17"/>
      <c r="AKU272" s="17"/>
      <c r="AKV272" s="17"/>
      <c r="AKW272" s="17"/>
      <c r="AKX272" s="17"/>
      <c r="AKY272" s="17"/>
      <c r="AKZ272" s="17"/>
      <c r="ALA272" s="17"/>
      <c r="ALB272" s="17"/>
      <c r="ALC272" s="17"/>
      <c r="ALD272" s="17"/>
      <c r="ALE272" s="17"/>
      <c r="ALF272" s="17"/>
      <c r="ALG272" s="17"/>
      <c r="ALH272" s="17"/>
      <c r="ALI272" s="17"/>
      <c r="ALJ272" s="17"/>
      <c r="ALK272" s="17"/>
      <c r="ALL272" s="17"/>
      <c r="ALM272" s="17"/>
      <c r="ALN272" s="17"/>
      <c r="ALO272" s="17"/>
      <c r="ALP272" s="17"/>
      <c r="ALQ272" s="17"/>
      <c r="ALR272" s="17"/>
      <c r="ALS272" s="17"/>
      <c r="ALT272" s="17"/>
      <c r="ALU272" s="17"/>
      <c r="ALV272" s="17"/>
      <c r="ALW272" s="17"/>
      <c r="ALX272" s="17"/>
      <c r="ALY272" s="17"/>
      <c r="ALZ272" s="17"/>
      <c r="AMA272" s="17"/>
      <c r="AMB272" s="17"/>
      <c r="AMC272" s="17"/>
      <c r="AMD272" s="17"/>
      <c r="AME272" s="17"/>
      <c r="AMF272" s="17"/>
      <c r="AMG272" s="17"/>
      <c r="AMH272" s="17"/>
      <c r="AMI272" s="17"/>
      <c r="AMJ272" s="17"/>
      <c r="AMK272" s="17"/>
      <c r="AML272" s="17"/>
      <c r="AMM272" s="17"/>
      <c r="AMN272" s="17"/>
      <c r="AMO272" s="17"/>
      <c r="AMP272" s="17"/>
      <c r="AMQ272" s="17"/>
      <c r="AMR272" s="17"/>
      <c r="AMS272" s="17"/>
      <c r="AMT272" s="17"/>
      <c r="AMU272" s="17"/>
      <c r="AMV272" s="17"/>
      <c r="AMW272" s="17"/>
      <c r="AMX272" s="17"/>
      <c r="AMY272" s="17"/>
      <c r="AMZ272" s="17"/>
      <c r="ANA272" s="17"/>
      <c r="ANB272" s="17"/>
      <c r="ANC272" s="17"/>
      <c r="AND272" s="17"/>
      <c r="ANE272" s="17"/>
      <c r="ANF272" s="17"/>
      <c r="ANG272" s="17"/>
      <c r="ANH272" s="17"/>
      <c r="ANI272" s="17"/>
      <c r="ANJ272" s="17"/>
      <c r="ANK272" s="17"/>
      <c r="ANL272" s="17"/>
      <c r="ANM272" s="17"/>
      <c r="ANN272" s="17"/>
      <c r="ANO272" s="17"/>
      <c r="ANP272" s="17"/>
      <c r="ANQ272" s="17"/>
      <c r="ANR272" s="17"/>
      <c r="ANS272" s="17"/>
      <c r="ANT272" s="17"/>
      <c r="ANU272" s="17"/>
      <c r="ANV272" s="17"/>
      <c r="ANW272" s="17"/>
      <c r="ANX272" s="17"/>
      <c r="ANY272" s="17"/>
      <c r="ANZ272" s="17"/>
      <c r="AOA272" s="17"/>
      <c r="AOB272" s="17"/>
      <c r="AOC272" s="17"/>
      <c r="AOD272" s="17"/>
      <c r="AOE272" s="17"/>
      <c r="AOF272" s="17"/>
      <c r="AOG272" s="17"/>
      <c r="AOH272" s="17"/>
      <c r="AOI272" s="17"/>
      <c r="AOJ272" s="17"/>
      <c r="AOK272" s="17"/>
      <c r="AOL272" s="17"/>
      <c r="AOM272" s="17"/>
      <c r="AON272" s="17"/>
      <c r="AOO272" s="17"/>
      <c r="AOP272" s="17"/>
      <c r="AOQ272" s="17"/>
      <c r="AOR272" s="17"/>
      <c r="AOS272" s="17"/>
      <c r="AOT272" s="17"/>
      <c r="AOU272" s="17"/>
      <c r="AOV272" s="17"/>
      <c r="AOW272" s="17"/>
      <c r="AOX272" s="17"/>
      <c r="AOY272" s="17"/>
      <c r="AOZ272" s="17"/>
      <c r="APA272" s="17"/>
      <c r="APB272" s="17"/>
      <c r="APC272" s="17"/>
      <c r="APD272" s="17"/>
      <c r="APE272" s="17"/>
      <c r="APF272" s="17"/>
      <c r="APG272" s="17"/>
      <c r="APH272" s="17"/>
      <c r="API272" s="17"/>
      <c r="APJ272" s="17"/>
      <c r="APK272" s="17"/>
      <c r="APL272" s="17"/>
      <c r="APM272" s="17"/>
      <c r="APN272" s="17"/>
      <c r="APO272" s="17"/>
      <c r="APP272" s="17"/>
      <c r="APQ272" s="17"/>
      <c r="APR272" s="17"/>
      <c r="APS272" s="17"/>
      <c r="APT272" s="17"/>
      <c r="APU272" s="17"/>
      <c r="APV272" s="17"/>
      <c r="APW272" s="17"/>
      <c r="APX272" s="17"/>
      <c r="APY272" s="17"/>
      <c r="APZ272" s="17"/>
      <c r="AQA272" s="17"/>
      <c r="AQB272" s="17"/>
      <c r="AQC272" s="17"/>
      <c r="AQD272" s="17"/>
      <c r="AQE272" s="17"/>
      <c r="AQF272" s="17"/>
      <c r="AQG272" s="17"/>
      <c r="AQH272" s="17"/>
      <c r="AQI272" s="17"/>
      <c r="AQJ272" s="17"/>
      <c r="AQK272" s="17"/>
      <c r="AQL272" s="17"/>
      <c r="AQM272" s="17"/>
      <c r="AQN272" s="17"/>
      <c r="AQO272" s="17"/>
      <c r="AQP272" s="17"/>
      <c r="AQQ272" s="17"/>
      <c r="AQR272" s="17"/>
      <c r="AQS272" s="17"/>
      <c r="AQT272" s="17"/>
      <c r="AQU272" s="17"/>
      <c r="AQV272" s="17"/>
      <c r="AQW272" s="17"/>
      <c r="AQX272" s="17"/>
      <c r="AQY272" s="17"/>
      <c r="AQZ272" s="17"/>
      <c r="ARA272" s="17"/>
      <c r="ARB272" s="17"/>
      <c r="ARC272" s="17"/>
      <c r="ARD272" s="17"/>
      <c r="ARE272" s="17"/>
      <c r="ARF272" s="17"/>
      <c r="ARG272" s="17"/>
      <c r="ARH272" s="17"/>
      <c r="ARI272" s="17"/>
      <c r="ARJ272" s="17"/>
      <c r="ARK272" s="17"/>
      <c r="ARL272" s="17"/>
      <c r="ARM272" s="17"/>
      <c r="ARN272" s="17"/>
      <c r="ARO272" s="17"/>
      <c r="ARP272" s="17"/>
      <c r="ARQ272" s="17"/>
      <c r="ARR272" s="17"/>
      <c r="ARS272" s="17"/>
      <c r="ART272" s="17"/>
      <c r="ARU272" s="17"/>
      <c r="ARV272" s="17"/>
      <c r="ARW272" s="17"/>
      <c r="ARX272" s="17"/>
      <c r="ARY272" s="17"/>
      <c r="ARZ272" s="17"/>
      <c r="ASA272" s="17"/>
      <c r="ASB272" s="17"/>
      <c r="ASC272" s="17"/>
      <c r="ASD272" s="17"/>
      <c r="ASE272" s="17"/>
      <c r="ASF272" s="17"/>
      <c r="ASG272" s="17"/>
      <c r="ASH272" s="17"/>
      <c r="ASI272" s="17"/>
      <c r="ASJ272" s="17"/>
      <c r="ASK272" s="17"/>
      <c r="ASL272" s="17"/>
      <c r="ASM272" s="17"/>
      <c r="ASN272" s="17"/>
      <c r="ASO272" s="17"/>
      <c r="ASP272" s="17"/>
      <c r="ASQ272" s="17"/>
      <c r="ASR272" s="17"/>
      <c r="ASS272" s="17"/>
      <c r="AST272" s="17"/>
      <c r="ASU272" s="17"/>
      <c r="ASV272" s="17"/>
      <c r="ASW272" s="17"/>
      <c r="ASX272" s="17"/>
      <c r="ASY272" s="17"/>
      <c r="ASZ272" s="17"/>
      <c r="ATA272" s="17"/>
      <c r="ATB272" s="17"/>
      <c r="ATC272" s="17"/>
      <c r="ATD272" s="17"/>
      <c r="ATE272" s="17"/>
      <c r="ATF272" s="17"/>
      <c r="ATG272" s="17"/>
      <c r="ATH272" s="17"/>
      <c r="ATI272" s="17"/>
      <c r="ATJ272" s="17"/>
      <c r="ATK272" s="17"/>
      <c r="ATL272" s="17"/>
      <c r="ATM272" s="17"/>
      <c r="ATN272" s="17"/>
      <c r="ATO272" s="17"/>
      <c r="ATP272" s="17"/>
      <c r="ATQ272" s="17"/>
      <c r="ATR272" s="17"/>
      <c r="ATS272" s="17"/>
      <c r="ATT272" s="17"/>
      <c r="ATU272" s="17"/>
      <c r="ATV272" s="17"/>
      <c r="ATW272" s="17"/>
      <c r="ATX272" s="17"/>
      <c r="ATY272" s="17"/>
      <c r="ATZ272" s="17"/>
      <c r="AUA272" s="17"/>
      <c r="AUB272" s="17"/>
      <c r="AUC272" s="17"/>
      <c r="AUD272" s="17"/>
      <c r="AUE272" s="17"/>
      <c r="AUF272" s="17"/>
      <c r="AUG272" s="17"/>
      <c r="AUH272" s="17"/>
      <c r="AUI272" s="17"/>
      <c r="AUJ272" s="17"/>
      <c r="AUK272" s="17"/>
      <c r="AUL272" s="17"/>
      <c r="AUM272" s="17"/>
      <c r="AUN272" s="17"/>
      <c r="AUO272" s="17"/>
      <c r="AUP272" s="17"/>
      <c r="AUQ272" s="17"/>
      <c r="AUR272" s="17"/>
      <c r="AUS272" s="17"/>
      <c r="AUT272" s="17"/>
      <c r="AUU272" s="17"/>
      <c r="AUV272" s="17"/>
      <c r="AUW272" s="17"/>
      <c r="AUX272" s="17"/>
      <c r="AUY272" s="17"/>
      <c r="AUZ272" s="17"/>
      <c r="AVA272" s="17"/>
      <c r="AVB272" s="17"/>
      <c r="AVC272" s="17"/>
      <c r="AVD272" s="17"/>
      <c r="AVE272" s="17"/>
      <c r="AVF272" s="17"/>
      <c r="AVG272" s="17"/>
      <c r="AVH272" s="17"/>
      <c r="AVI272" s="17"/>
      <c r="AVJ272" s="17"/>
      <c r="AVK272" s="17"/>
      <c r="AVL272" s="17"/>
      <c r="AVM272" s="17"/>
      <c r="AVN272" s="17"/>
      <c r="AVO272" s="17"/>
      <c r="AVP272" s="17"/>
      <c r="AVQ272" s="17"/>
      <c r="AVR272" s="17"/>
      <c r="AVS272" s="17"/>
      <c r="AVT272" s="17"/>
      <c r="AVU272" s="17"/>
      <c r="AVV272" s="17"/>
      <c r="AVW272" s="17"/>
      <c r="AVX272" s="17"/>
      <c r="AVY272" s="17"/>
      <c r="AVZ272" s="17"/>
      <c r="AWA272" s="17"/>
      <c r="AWB272" s="17"/>
      <c r="AWC272" s="17"/>
      <c r="AWD272" s="17"/>
      <c r="AWE272" s="17"/>
      <c r="AWF272" s="17"/>
      <c r="AWG272" s="17"/>
      <c r="AWH272" s="17"/>
      <c r="AWI272" s="17"/>
      <c r="AWJ272" s="17"/>
      <c r="AWK272" s="17"/>
      <c r="AWL272" s="17"/>
      <c r="AWM272" s="17"/>
      <c r="AWN272" s="17"/>
      <c r="AWO272" s="17"/>
      <c r="AWP272" s="17"/>
      <c r="AWQ272" s="17"/>
      <c r="AWR272" s="17"/>
      <c r="AWS272" s="17"/>
      <c r="AWT272" s="17"/>
      <c r="AWU272" s="17"/>
      <c r="AWV272" s="17"/>
      <c r="AWW272" s="17"/>
      <c r="AWX272" s="17"/>
      <c r="AWY272" s="17"/>
      <c r="AWZ272" s="17"/>
      <c r="AXA272" s="17"/>
      <c r="AXB272" s="17"/>
      <c r="AXC272" s="17"/>
      <c r="AXD272" s="17"/>
      <c r="AXE272" s="17"/>
      <c r="AXF272" s="17"/>
      <c r="AXG272" s="17"/>
      <c r="AXH272" s="17"/>
      <c r="AXI272" s="17"/>
      <c r="AXJ272" s="17"/>
      <c r="AXK272" s="17"/>
      <c r="AXL272" s="17"/>
      <c r="AXM272" s="17"/>
      <c r="AXN272" s="17"/>
      <c r="AXO272" s="17"/>
      <c r="AXP272" s="17"/>
      <c r="AXQ272" s="17"/>
      <c r="AXR272" s="17"/>
      <c r="AXS272" s="17"/>
      <c r="AXT272" s="17"/>
      <c r="AXU272" s="17"/>
      <c r="AXV272" s="17"/>
      <c r="AXW272" s="17"/>
      <c r="AXX272" s="17"/>
      <c r="AXY272" s="17"/>
      <c r="AXZ272" s="17"/>
      <c r="AYA272" s="17"/>
      <c r="AYB272" s="17"/>
      <c r="AYC272" s="17"/>
      <c r="AYD272" s="17"/>
      <c r="AYE272" s="17"/>
      <c r="AYF272" s="17"/>
      <c r="AYG272" s="17"/>
      <c r="AYH272" s="17"/>
      <c r="AYI272" s="17"/>
      <c r="AYJ272" s="17"/>
      <c r="AYK272" s="17"/>
      <c r="AYL272" s="17"/>
      <c r="AYM272" s="17"/>
      <c r="AYN272" s="17"/>
      <c r="AYO272" s="17"/>
      <c r="AYP272" s="17"/>
      <c r="AYQ272" s="17"/>
      <c r="AYR272" s="17"/>
      <c r="AYS272" s="17"/>
      <c r="AYT272" s="17"/>
      <c r="AYU272" s="17"/>
      <c r="AYV272" s="17"/>
      <c r="AYW272" s="17"/>
      <c r="AYX272" s="17"/>
      <c r="AYY272" s="17"/>
      <c r="AYZ272" s="17"/>
      <c r="AZA272" s="17"/>
      <c r="AZB272" s="17"/>
      <c r="AZC272" s="17"/>
      <c r="AZD272" s="17"/>
      <c r="AZE272" s="17"/>
      <c r="AZF272" s="17"/>
      <c r="AZG272" s="17"/>
      <c r="AZH272" s="17"/>
      <c r="AZI272" s="17"/>
      <c r="AZJ272" s="17"/>
      <c r="AZK272" s="17"/>
      <c r="AZL272" s="17"/>
      <c r="AZM272" s="17"/>
      <c r="AZN272" s="17"/>
      <c r="AZO272" s="17"/>
      <c r="AZP272" s="17"/>
      <c r="AZQ272" s="17"/>
      <c r="AZR272" s="17"/>
      <c r="AZS272" s="17"/>
      <c r="AZT272" s="17"/>
      <c r="AZU272" s="17"/>
      <c r="AZV272" s="17"/>
      <c r="AZW272" s="17"/>
      <c r="AZX272" s="17"/>
      <c r="AZY272" s="17"/>
      <c r="AZZ272" s="17"/>
      <c r="BAA272" s="17"/>
      <c r="BAB272" s="17"/>
      <c r="BAC272" s="17"/>
      <c r="BAD272" s="17"/>
      <c r="BAE272" s="17"/>
      <c r="BAF272" s="17"/>
      <c r="BAG272" s="17"/>
      <c r="BAH272" s="17"/>
      <c r="BAI272" s="17"/>
      <c r="BAJ272" s="17"/>
      <c r="BAK272" s="17"/>
      <c r="BAL272" s="17"/>
      <c r="BAM272" s="17"/>
      <c r="BAN272" s="17"/>
      <c r="BAO272" s="17"/>
      <c r="BAP272" s="17"/>
      <c r="BAQ272" s="17"/>
      <c r="BAR272" s="17"/>
      <c r="BAS272" s="17"/>
      <c r="BAT272" s="17"/>
      <c r="BAU272" s="17"/>
      <c r="BAV272" s="17"/>
      <c r="BAW272" s="17"/>
      <c r="BAX272" s="17"/>
      <c r="BAY272" s="17"/>
      <c r="BAZ272" s="17"/>
      <c r="BBA272" s="17"/>
      <c r="BBB272" s="17"/>
      <c r="BBC272" s="17"/>
      <c r="BBD272" s="17"/>
      <c r="BBE272" s="17"/>
      <c r="BBF272" s="17"/>
      <c r="BBG272" s="17"/>
      <c r="BBH272" s="17"/>
      <c r="BBI272" s="17"/>
      <c r="BBJ272" s="17"/>
      <c r="BBK272" s="17"/>
      <c r="BBL272" s="17"/>
      <c r="BBM272" s="17"/>
      <c r="BBN272" s="17"/>
      <c r="BBO272" s="17"/>
      <c r="BBP272" s="17"/>
      <c r="BBQ272" s="17"/>
      <c r="BBR272" s="17"/>
      <c r="BBS272" s="17"/>
      <c r="BBT272" s="17"/>
      <c r="BBU272" s="17"/>
      <c r="BBV272" s="17"/>
      <c r="BBW272" s="17"/>
      <c r="BBX272" s="17"/>
      <c r="BBY272" s="17"/>
      <c r="BBZ272" s="17"/>
      <c r="BCA272" s="17"/>
      <c r="BCB272" s="17"/>
      <c r="BCC272" s="17"/>
      <c r="BCD272" s="17"/>
      <c r="BCE272" s="17"/>
      <c r="BCF272" s="17"/>
      <c r="BCG272" s="17"/>
      <c r="BCH272" s="17"/>
      <c r="BCI272" s="17"/>
      <c r="BCJ272" s="17"/>
      <c r="BCK272" s="17"/>
      <c r="BCL272" s="17"/>
      <c r="BCM272" s="17"/>
      <c r="BCN272" s="17"/>
      <c r="BCO272" s="17"/>
      <c r="BCP272" s="17"/>
      <c r="BCQ272" s="17"/>
      <c r="BCR272" s="17"/>
      <c r="BCS272" s="17"/>
      <c r="BCT272" s="17"/>
      <c r="BCU272" s="17"/>
      <c r="BCV272" s="17"/>
      <c r="BCW272" s="17"/>
      <c r="BCX272" s="17"/>
      <c r="BCY272" s="17"/>
      <c r="BCZ272" s="17"/>
      <c r="BDA272" s="17"/>
      <c r="BDB272" s="17"/>
      <c r="BDC272" s="17"/>
      <c r="BDD272" s="17"/>
      <c r="BDE272" s="17"/>
      <c r="BDF272" s="17"/>
      <c r="BDG272" s="17"/>
      <c r="BDH272" s="17"/>
      <c r="BDI272" s="17"/>
      <c r="BDJ272" s="17"/>
      <c r="BDK272" s="17"/>
      <c r="BDL272" s="17"/>
      <c r="BDM272" s="17"/>
      <c r="BDN272" s="17"/>
      <c r="BDO272" s="17"/>
      <c r="BDP272" s="17"/>
      <c r="BDQ272" s="17"/>
      <c r="BDR272" s="17"/>
      <c r="BDS272" s="17"/>
      <c r="BDT272" s="17"/>
      <c r="BDU272" s="17"/>
      <c r="BDV272" s="17"/>
      <c r="BDW272" s="17"/>
      <c r="BDX272" s="17"/>
      <c r="BDY272" s="17"/>
      <c r="BDZ272" s="17"/>
      <c r="BEA272" s="17"/>
      <c r="BEB272" s="17"/>
      <c r="BEC272" s="17"/>
      <c r="BED272" s="17"/>
      <c r="BEE272" s="17"/>
      <c r="BEF272" s="17"/>
      <c r="BEG272" s="17"/>
      <c r="BEH272" s="17"/>
      <c r="BEI272" s="17"/>
      <c r="BEJ272" s="17"/>
      <c r="BEK272" s="17"/>
      <c r="BEL272" s="17"/>
      <c r="BEM272" s="17"/>
      <c r="BEN272" s="17"/>
      <c r="BEO272" s="17"/>
      <c r="BEP272" s="17"/>
      <c r="BEQ272" s="17"/>
      <c r="BER272" s="17"/>
      <c r="BES272" s="17"/>
      <c r="BET272" s="17"/>
      <c r="BEU272" s="17"/>
      <c r="BEV272" s="17"/>
      <c r="BEW272" s="17"/>
      <c r="BEX272" s="17"/>
      <c r="BEY272" s="17"/>
      <c r="BEZ272" s="17"/>
      <c r="BFA272" s="17"/>
      <c r="BFB272" s="17"/>
      <c r="BFC272" s="17"/>
      <c r="BFD272" s="17"/>
      <c r="BFE272" s="17"/>
      <c r="BFF272" s="17"/>
      <c r="BFG272" s="17"/>
      <c r="BFH272" s="17"/>
      <c r="BFI272" s="17"/>
      <c r="BFJ272" s="17"/>
      <c r="BFK272" s="17"/>
      <c r="BFL272" s="17"/>
      <c r="BFM272" s="17"/>
      <c r="BFN272" s="17"/>
      <c r="BFO272" s="17"/>
      <c r="BFP272" s="17"/>
      <c r="BFQ272" s="17"/>
      <c r="BFR272" s="17"/>
      <c r="BFS272" s="17"/>
      <c r="BFT272" s="17"/>
      <c r="BFU272" s="17"/>
      <c r="BFV272" s="17"/>
      <c r="BFW272" s="17"/>
      <c r="BFX272" s="17"/>
      <c r="BFY272" s="17"/>
      <c r="BFZ272" s="17"/>
      <c r="BGA272" s="17"/>
      <c r="BGB272" s="17"/>
      <c r="BGC272" s="17"/>
      <c r="BGD272" s="17"/>
      <c r="BGE272" s="17"/>
      <c r="BGF272" s="17"/>
      <c r="BGG272" s="17"/>
      <c r="BGH272" s="17"/>
      <c r="BGI272" s="17"/>
      <c r="BGJ272" s="17"/>
      <c r="BGK272" s="17"/>
      <c r="BGL272" s="17"/>
      <c r="BGM272" s="17"/>
      <c r="BGN272" s="17"/>
      <c r="BGO272" s="17"/>
      <c r="BGP272" s="17"/>
      <c r="BGQ272" s="17"/>
      <c r="BGR272" s="17"/>
      <c r="BGS272" s="17"/>
      <c r="BGT272" s="17"/>
      <c r="BGU272" s="17"/>
      <c r="BGV272" s="17"/>
      <c r="BGW272" s="17"/>
      <c r="BGX272" s="17"/>
      <c r="BGY272" s="17"/>
      <c r="BGZ272" s="17"/>
      <c r="BHA272" s="17"/>
      <c r="BHB272" s="17"/>
      <c r="BHC272" s="17"/>
      <c r="BHD272" s="17"/>
      <c r="BHE272" s="17"/>
      <c r="BHF272" s="17"/>
      <c r="BHG272" s="17"/>
      <c r="BHH272" s="17"/>
      <c r="BHI272" s="17"/>
      <c r="BHJ272" s="17"/>
      <c r="BHK272" s="17"/>
      <c r="BHL272" s="17"/>
      <c r="BHM272" s="17"/>
      <c r="BHN272" s="17"/>
      <c r="BHO272" s="17"/>
      <c r="BHP272" s="17"/>
      <c r="BHQ272" s="17"/>
      <c r="BHR272" s="17"/>
      <c r="BHS272" s="17"/>
      <c r="BHT272" s="17"/>
      <c r="BHU272" s="17"/>
      <c r="BHV272" s="17"/>
      <c r="BHW272" s="17"/>
      <c r="BHX272" s="17"/>
      <c r="BHY272" s="17"/>
      <c r="BHZ272" s="17"/>
      <c r="BIA272" s="17"/>
      <c r="BIB272" s="17"/>
      <c r="BIC272" s="17"/>
      <c r="BID272" s="17"/>
      <c r="BIE272" s="17"/>
      <c r="BIF272" s="17"/>
      <c r="BIG272" s="17"/>
      <c r="BIH272" s="17"/>
      <c r="BII272" s="17"/>
      <c r="BIJ272" s="17"/>
      <c r="BIK272" s="17"/>
      <c r="BIL272" s="17"/>
      <c r="BIM272" s="17"/>
      <c r="BIN272" s="17"/>
      <c r="BIO272" s="17"/>
      <c r="BIP272" s="17"/>
      <c r="BIQ272" s="17"/>
      <c r="BIR272" s="17"/>
      <c r="BIS272" s="17"/>
      <c r="BIT272" s="17"/>
      <c r="BIU272" s="17"/>
      <c r="BIV272" s="17"/>
      <c r="BIW272" s="17"/>
      <c r="BIX272" s="17"/>
      <c r="BIY272" s="17"/>
      <c r="BIZ272" s="17"/>
      <c r="BJA272" s="17"/>
      <c r="BJB272" s="17"/>
      <c r="BJC272" s="17"/>
      <c r="BJD272" s="17"/>
      <c r="BJE272" s="17"/>
      <c r="BJF272" s="17"/>
      <c r="BJG272" s="17"/>
      <c r="BJH272" s="17"/>
      <c r="BJI272" s="17"/>
      <c r="BJJ272" s="17"/>
      <c r="BJK272" s="17"/>
      <c r="BJL272" s="17"/>
      <c r="BJM272" s="17"/>
      <c r="BJN272" s="17"/>
      <c r="BJO272" s="17"/>
      <c r="BJP272" s="17"/>
      <c r="BJQ272" s="17"/>
      <c r="BJR272" s="17"/>
      <c r="BJS272" s="17"/>
      <c r="BJT272" s="17"/>
      <c r="BJU272" s="17"/>
      <c r="BJV272" s="17"/>
      <c r="BJW272" s="17"/>
      <c r="BJX272" s="17"/>
      <c r="BJY272" s="17"/>
      <c r="BJZ272" s="17"/>
      <c r="BKA272" s="17"/>
      <c r="BKB272" s="17"/>
      <c r="BKC272" s="17"/>
      <c r="BKD272" s="17"/>
      <c r="BKE272" s="17"/>
      <c r="BKF272" s="17"/>
      <c r="BKG272" s="17"/>
      <c r="BKH272" s="17"/>
      <c r="BKI272" s="17"/>
      <c r="BKJ272" s="17"/>
      <c r="BKK272" s="17"/>
      <c r="BKL272" s="17"/>
      <c r="BKM272" s="17"/>
      <c r="BKN272" s="17"/>
      <c r="BKO272" s="17"/>
      <c r="BKP272" s="17"/>
      <c r="BKQ272" s="17"/>
      <c r="BKR272" s="17"/>
      <c r="BKS272" s="17"/>
      <c r="BKT272" s="17"/>
      <c r="BKU272" s="17"/>
      <c r="BKV272" s="17"/>
      <c r="BKW272" s="17"/>
      <c r="BKX272" s="17"/>
      <c r="BKY272" s="17"/>
      <c r="BKZ272" s="17"/>
      <c r="BLA272" s="17"/>
      <c r="BLB272" s="17"/>
      <c r="BLC272" s="17"/>
      <c r="BLD272" s="17"/>
      <c r="BLE272" s="17"/>
      <c r="BLF272" s="17"/>
      <c r="BLG272" s="17"/>
      <c r="BLH272" s="17"/>
      <c r="BLI272" s="17"/>
      <c r="BLJ272" s="17"/>
      <c r="BLK272" s="17"/>
      <c r="BLL272" s="17"/>
      <c r="BLM272" s="17"/>
      <c r="BLN272" s="17"/>
      <c r="BLO272" s="17"/>
      <c r="BLP272" s="17"/>
      <c r="BLQ272" s="17"/>
      <c r="BLR272" s="17"/>
      <c r="BLS272" s="17"/>
      <c r="BLT272" s="17"/>
      <c r="BLU272" s="17"/>
      <c r="BLV272" s="17"/>
      <c r="BLW272" s="17"/>
      <c r="BLX272" s="17"/>
      <c r="BLY272" s="17"/>
      <c r="BLZ272" s="17"/>
      <c r="BMA272" s="17"/>
      <c r="BMB272" s="17"/>
      <c r="BMC272" s="17"/>
      <c r="BMD272" s="17"/>
      <c r="BME272" s="17"/>
      <c r="BMF272" s="17"/>
      <c r="BMG272" s="17"/>
      <c r="BMH272" s="17"/>
      <c r="BMI272" s="17"/>
      <c r="BMJ272" s="17"/>
      <c r="BMK272" s="17"/>
      <c r="BML272" s="17"/>
      <c r="BMM272" s="17"/>
      <c r="BMN272" s="17"/>
      <c r="BMO272" s="17"/>
      <c r="BMP272" s="17"/>
      <c r="BMQ272" s="17"/>
      <c r="BMR272" s="17"/>
      <c r="BMS272" s="17"/>
      <c r="BMT272" s="17"/>
      <c r="BMU272" s="17"/>
      <c r="BMV272" s="17"/>
      <c r="BMW272" s="17"/>
      <c r="BMX272" s="17"/>
      <c r="BMY272" s="17"/>
      <c r="BMZ272" s="17"/>
      <c r="BNA272" s="17"/>
      <c r="BNB272" s="17"/>
      <c r="BNC272" s="17"/>
      <c r="BND272" s="17"/>
      <c r="BNE272" s="17"/>
      <c r="BNF272" s="17"/>
      <c r="BNG272" s="17"/>
      <c r="BNH272" s="17"/>
      <c r="BNI272" s="17"/>
      <c r="BNJ272" s="17"/>
      <c r="BNK272" s="17"/>
      <c r="BNL272" s="17"/>
      <c r="BNM272" s="17"/>
      <c r="BNN272" s="17"/>
      <c r="BNO272" s="17"/>
      <c r="BNP272" s="17"/>
      <c r="BNQ272" s="17"/>
      <c r="BNR272" s="17"/>
      <c r="BNS272" s="17"/>
      <c r="BNT272" s="17"/>
      <c r="BNU272" s="17"/>
      <c r="BNV272" s="17"/>
      <c r="BNW272" s="17"/>
      <c r="BNX272" s="17"/>
      <c r="BNY272" s="17"/>
      <c r="BNZ272" s="17"/>
      <c r="BOA272" s="17"/>
      <c r="BOB272" s="17"/>
      <c r="BOC272" s="17"/>
      <c r="BOD272" s="17"/>
      <c r="BOE272" s="17"/>
      <c r="BOF272" s="17"/>
      <c r="BOG272" s="17"/>
      <c r="BOH272" s="17"/>
      <c r="BOI272" s="17"/>
      <c r="BOJ272" s="17"/>
      <c r="BOK272" s="17"/>
      <c r="BOL272" s="17"/>
      <c r="BOM272" s="17"/>
      <c r="BON272" s="17"/>
      <c r="BOO272" s="17"/>
      <c r="BOP272" s="17"/>
      <c r="BOQ272" s="17"/>
      <c r="BOR272" s="17"/>
      <c r="BOS272" s="17"/>
      <c r="BOT272" s="17"/>
      <c r="BOU272" s="17"/>
      <c r="BOV272" s="17"/>
      <c r="BOW272" s="17"/>
      <c r="BOX272" s="17"/>
      <c r="BOY272" s="17"/>
      <c r="BOZ272" s="17"/>
      <c r="BPA272" s="17"/>
      <c r="BPB272" s="17"/>
      <c r="BPC272" s="17"/>
      <c r="BPD272" s="17"/>
      <c r="BPE272" s="17"/>
      <c r="BPF272" s="17"/>
      <c r="BPG272" s="17"/>
      <c r="BPH272" s="17"/>
      <c r="BPI272" s="17"/>
      <c r="BPJ272" s="17"/>
      <c r="BPK272" s="17"/>
      <c r="BPL272" s="17"/>
      <c r="BPM272" s="17"/>
      <c r="BPN272" s="17"/>
      <c r="BPO272" s="17"/>
      <c r="BPP272" s="17"/>
      <c r="BPQ272" s="17"/>
      <c r="BPR272" s="17"/>
      <c r="BPS272" s="17"/>
      <c r="BPT272" s="17"/>
      <c r="BPU272" s="17"/>
      <c r="BPV272" s="17"/>
      <c r="BPW272" s="17"/>
      <c r="BPX272" s="17"/>
      <c r="BPY272" s="17"/>
      <c r="BPZ272" s="17"/>
      <c r="BQA272" s="17"/>
      <c r="BQB272" s="17"/>
      <c r="BQC272" s="17"/>
      <c r="BQD272" s="17"/>
      <c r="BQE272" s="17"/>
      <c r="BQF272" s="17"/>
      <c r="BQG272" s="17"/>
      <c r="BQH272" s="17"/>
      <c r="BQI272" s="17"/>
      <c r="BQJ272" s="17"/>
      <c r="BQK272" s="17"/>
      <c r="BQL272" s="17"/>
      <c r="BQM272" s="17"/>
      <c r="BQN272" s="17"/>
      <c r="BQO272" s="17"/>
      <c r="BQP272" s="17"/>
      <c r="BQQ272" s="17"/>
      <c r="BQR272" s="17"/>
      <c r="BQS272" s="17"/>
      <c r="BQT272" s="17"/>
      <c r="BQU272" s="17"/>
      <c r="BQV272" s="17"/>
      <c r="BQW272" s="17"/>
      <c r="BQX272" s="17"/>
      <c r="BQY272" s="17"/>
      <c r="BQZ272" s="17"/>
      <c r="BRA272" s="17"/>
      <c r="BRB272" s="17"/>
      <c r="BRC272" s="17"/>
      <c r="BRD272" s="17"/>
      <c r="BRE272" s="17"/>
      <c r="BRF272" s="17"/>
      <c r="BRG272" s="17"/>
      <c r="BRH272" s="17"/>
      <c r="BRI272" s="17"/>
      <c r="BRJ272" s="17"/>
      <c r="BRK272" s="17"/>
      <c r="BRL272" s="17"/>
      <c r="BRM272" s="17"/>
      <c r="BRN272" s="17"/>
      <c r="BRO272" s="17"/>
      <c r="BRP272" s="17"/>
      <c r="BRQ272" s="17"/>
      <c r="BRR272" s="17"/>
      <c r="BRS272" s="17"/>
      <c r="BRT272" s="17"/>
      <c r="BRU272" s="17"/>
      <c r="BRV272" s="17"/>
      <c r="BRW272" s="17"/>
      <c r="BRX272" s="17"/>
      <c r="BRY272" s="17"/>
      <c r="BRZ272" s="17"/>
      <c r="BSA272" s="17"/>
      <c r="BSB272" s="17"/>
      <c r="BSC272" s="17"/>
      <c r="BSD272" s="17"/>
      <c r="BSE272" s="17"/>
      <c r="BSF272" s="17"/>
      <c r="BSG272" s="17"/>
      <c r="BSH272" s="17"/>
      <c r="BSI272" s="17"/>
      <c r="BSJ272" s="17"/>
      <c r="BSK272" s="17"/>
      <c r="BSL272" s="17"/>
      <c r="BSM272" s="17"/>
      <c r="BSN272" s="17"/>
      <c r="BSO272" s="17"/>
      <c r="BSP272" s="17"/>
      <c r="BSQ272" s="17"/>
      <c r="BSR272" s="17"/>
      <c r="BSS272" s="17"/>
      <c r="BST272" s="17"/>
      <c r="BSU272" s="17"/>
      <c r="BSV272" s="17"/>
      <c r="BSW272" s="17"/>
      <c r="BSX272" s="17"/>
      <c r="BSY272" s="17"/>
      <c r="BSZ272" s="17"/>
      <c r="BTA272" s="17"/>
      <c r="BTB272" s="17"/>
      <c r="BTC272" s="17"/>
      <c r="BTD272" s="17"/>
      <c r="BTE272" s="17"/>
      <c r="BTF272" s="17"/>
      <c r="BTG272" s="17"/>
      <c r="BTH272" s="17"/>
      <c r="BTI272" s="17"/>
      <c r="BTJ272" s="17"/>
      <c r="BTK272" s="17"/>
      <c r="BTL272" s="17"/>
      <c r="BTM272" s="17"/>
      <c r="BTN272" s="17"/>
      <c r="BTO272" s="17"/>
      <c r="BTP272" s="17"/>
      <c r="BTQ272" s="17"/>
      <c r="BTR272" s="17"/>
      <c r="BTS272" s="17"/>
      <c r="BTT272" s="17"/>
      <c r="BTU272" s="17"/>
      <c r="BTV272" s="17"/>
      <c r="BTW272" s="17"/>
      <c r="BTX272" s="17"/>
      <c r="BTY272" s="17"/>
      <c r="BTZ272" s="17"/>
      <c r="BUA272" s="17"/>
      <c r="BUB272" s="17"/>
      <c r="BUC272" s="17"/>
      <c r="BUD272" s="17"/>
      <c r="BUE272" s="17"/>
      <c r="BUF272" s="17"/>
      <c r="BUG272" s="17"/>
      <c r="BUH272" s="17"/>
      <c r="BUI272" s="17"/>
      <c r="BUJ272" s="17"/>
      <c r="BUK272" s="17"/>
      <c r="BUL272" s="17"/>
      <c r="BUM272" s="17"/>
      <c r="BUN272" s="17"/>
      <c r="BUO272" s="17"/>
      <c r="BUP272" s="17"/>
      <c r="BUQ272" s="17"/>
      <c r="BUR272" s="17"/>
      <c r="BUS272" s="17"/>
      <c r="BUT272" s="17"/>
      <c r="BUU272" s="17"/>
      <c r="BUV272" s="17"/>
      <c r="BUW272" s="17"/>
      <c r="BUX272" s="17"/>
      <c r="BUY272" s="17"/>
      <c r="BUZ272" s="17"/>
      <c r="BVA272" s="17"/>
      <c r="BVB272" s="17"/>
      <c r="BVC272" s="17"/>
      <c r="BVD272" s="17"/>
      <c r="BVE272" s="17"/>
      <c r="BVF272" s="17"/>
      <c r="BVG272" s="17"/>
      <c r="BVH272" s="17"/>
      <c r="BVI272" s="17"/>
      <c r="BVJ272" s="17"/>
      <c r="BVK272" s="17"/>
      <c r="BVL272" s="17"/>
      <c r="BVM272" s="17"/>
      <c r="BVN272" s="17"/>
      <c r="BVO272" s="17"/>
      <c r="BVP272" s="17"/>
      <c r="BVQ272" s="17"/>
      <c r="BVR272" s="17"/>
      <c r="BVS272" s="17"/>
      <c r="BVT272" s="17"/>
      <c r="BVU272" s="17"/>
      <c r="BVV272" s="17"/>
      <c r="BVW272" s="17"/>
      <c r="BVX272" s="17"/>
      <c r="BVY272" s="17"/>
      <c r="BVZ272" s="17"/>
      <c r="BWA272" s="17"/>
      <c r="BWB272" s="17"/>
      <c r="BWC272" s="17"/>
      <c r="BWD272" s="17"/>
      <c r="BWE272" s="17"/>
      <c r="BWF272" s="17"/>
      <c r="BWG272" s="17"/>
      <c r="BWH272" s="17"/>
      <c r="BWI272" s="17"/>
      <c r="BWJ272" s="17"/>
      <c r="BWK272" s="17"/>
      <c r="BWL272" s="17"/>
      <c r="BWM272" s="17"/>
      <c r="BWN272" s="17"/>
      <c r="BWO272" s="17"/>
      <c r="BWP272" s="17"/>
      <c r="BWQ272" s="17"/>
      <c r="BWR272" s="17"/>
      <c r="BWS272" s="17"/>
      <c r="BWT272" s="17"/>
      <c r="BWU272" s="17"/>
      <c r="BWV272" s="17"/>
      <c r="BWW272" s="17"/>
      <c r="BWX272" s="17"/>
      <c r="BWY272" s="17"/>
      <c r="BWZ272" s="17"/>
      <c r="BXA272" s="17"/>
      <c r="BXB272" s="17"/>
      <c r="BXC272" s="17"/>
      <c r="BXD272" s="17"/>
      <c r="BXE272" s="17"/>
      <c r="BXF272" s="17"/>
      <c r="BXG272" s="17"/>
      <c r="BXH272" s="17"/>
      <c r="BXI272" s="17"/>
      <c r="BXJ272" s="17"/>
      <c r="BXK272" s="17"/>
      <c r="BXL272" s="17"/>
      <c r="BXM272" s="17"/>
      <c r="BXN272" s="17"/>
      <c r="BXO272" s="17"/>
      <c r="BXP272" s="17"/>
      <c r="BXQ272" s="17"/>
      <c r="BXR272" s="17"/>
      <c r="BXS272" s="17"/>
      <c r="BXT272" s="17"/>
      <c r="BXU272" s="17"/>
      <c r="BXV272" s="17"/>
      <c r="BXW272" s="17"/>
      <c r="BXX272" s="17"/>
      <c r="BXY272" s="17"/>
      <c r="BXZ272" s="17"/>
      <c r="BYA272" s="17"/>
      <c r="BYB272" s="17"/>
      <c r="BYC272" s="17"/>
      <c r="BYD272" s="17"/>
      <c r="BYE272" s="17"/>
      <c r="BYF272" s="17"/>
      <c r="BYG272" s="17"/>
      <c r="BYH272" s="17"/>
      <c r="BYI272" s="17"/>
      <c r="BYJ272" s="17"/>
      <c r="BYK272" s="17"/>
      <c r="BYL272" s="17"/>
      <c r="BYM272" s="17"/>
      <c r="BYN272" s="17"/>
      <c r="BYO272" s="17"/>
      <c r="BYP272" s="17"/>
      <c r="BYQ272" s="17"/>
      <c r="BYR272" s="17"/>
      <c r="BYS272" s="17"/>
      <c r="BYT272" s="17"/>
      <c r="BYU272" s="17"/>
      <c r="BYV272" s="17"/>
      <c r="BYW272" s="17"/>
      <c r="BYX272" s="17"/>
      <c r="BYY272" s="17"/>
      <c r="BYZ272" s="17"/>
      <c r="BZA272" s="17"/>
      <c r="BZB272" s="17"/>
      <c r="BZC272" s="17"/>
      <c r="BZD272" s="17"/>
      <c r="BZE272" s="17"/>
      <c r="BZF272" s="17"/>
      <c r="BZG272" s="17"/>
      <c r="BZH272" s="17"/>
      <c r="BZI272" s="17"/>
      <c r="BZJ272" s="17"/>
      <c r="BZK272" s="17"/>
      <c r="BZL272" s="17"/>
      <c r="BZM272" s="17"/>
      <c r="BZN272" s="17"/>
      <c r="BZO272" s="17"/>
      <c r="BZP272" s="17"/>
      <c r="BZQ272" s="17"/>
      <c r="BZR272" s="17"/>
      <c r="BZS272" s="17"/>
      <c r="BZT272" s="17"/>
      <c r="BZU272" s="17"/>
      <c r="BZV272" s="17"/>
      <c r="BZW272" s="17"/>
      <c r="BZX272" s="17"/>
      <c r="BZY272" s="17"/>
      <c r="BZZ272" s="17"/>
      <c r="CAA272" s="17"/>
      <c r="CAB272" s="17"/>
      <c r="CAC272" s="17"/>
      <c r="CAD272" s="17"/>
      <c r="CAE272" s="17"/>
      <c r="CAF272" s="17"/>
      <c r="CAG272" s="17"/>
      <c r="CAH272" s="17"/>
      <c r="CAI272" s="17"/>
      <c r="CAJ272" s="17"/>
      <c r="CAK272" s="17"/>
      <c r="CAL272" s="17"/>
      <c r="CAM272" s="17"/>
      <c r="CAN272" s="17"/>
      <c r="CAO272" s="17"/>
      <c r="CAP272" s="17"/>
      <c r="CAQ272" s="17"/>
      <c r="CAR272" s="17"/>
      <c r="CAS272" s="17"/>
      <c r="CAT272" s="17"/>
      <c r="CAU272" s="17"/>
      <c r="CAV272" s="17"/>
      <c r="CAW272" s="17"/>
      <c r="CAX272" s="17"/>
      <c r="CAY272" s="17"/>
      <c r="CAZ272" s="17"/>
      <c r="CBA272" s="17"/>
      <c r="CBB272" s="17"/>
      <c r="CBC272" s="17"/>
      <c r="CBD272" s="17"/>
      <c r="CBE272" s="17"/>
      <c r="CBF272" s="17"/>
      <c r="CBG272" s="17"/>
      <c r="CBH272" s="17"/>
      <c r="CBI272" s="17"/>
      <c r="CBJ272" s="17"/>
      <c r="CBK272" s="17"/>
      <c r="CBL272" s="17"/>
      <c r="CBM272" s="17"/>
      <c r="CBN272" s="17"/>
      <c r="CBO272" s="17"/>
      <c r="CBP272" s="17"/>
      <c r="CBQ272" s="17"/>
      <c r="CBR272" s="17"/>
      <c r="CBS272" s="17"/>
      <c r="CBT272" s="17"/>
      <c r="CBU272" s="17"/>
      <c r="CBV272" s="17"/>
      <c r="CBW272" s="17"/>
      <c r="CBX272" s="17"/>
      <c r="CBY272" s="17"/>
      <c r="CBZ272" s="17"/>
      <c r="CCA272" s="17"/>
      <c r="CCB272" s="17"/>
      <c r="CCC272" s="17"/>
      <c r="CCD272" s="17"/>
      <c r="CCE272" s="17"/>
      <c r="CCF272" s="17"/>
      <c r="CCG272" s="17"/>
      <c r="CCH272" s="17"/>
      <c r="CCI272" s="17"/>
      <c r="CCJ272" s="17"/>
      <c r="CCK272" s="17"/>
      <c r="CCL272" s="17"/>
      <c r="CCM272" s="17"/>
      <c r="CCN272" s="17"/>
      <c r="CCO272" s="17"/>
      <c r="CCP272" s="17"/>
      <c r="CCQ272" s="17"/>
      <c r="CCR272" s="17"/>
      <c r="CCS272" s="17"/>
      <c r="CCT272" s="17"/>
      <c r="CCU272" s="17"/>
      <c r="CCV272" s="17"/>
      <c r="CCW272" s="17"/>
      <c r="CCX272" s="17"/>
      <c r="CCY272" s="17"/>
      <c r="CCZ272" s="17"/>
      <c r="CDA272" s="17"/>
      <c r="CDB272" s="17"/>
      <c r="CDC272" s="17"/>
      <c r="CDD272" s="17"/>
      <c r="CDE272" s="17"/>
      <c r="CDF272" s="17"/>
      <c r="CDG272" s="17"/>
      <c r="CDH272" s="17"/>
      <c r="CDI272" s="17"/>
      <c r="CDJ272" s="17"/>
      <c r="CDK272" s="17"/>
      <c r="CDL272" s="17"/>
      <c r="CDM272" s="17"/>
      <c r="CDN272" s="17"/>
      <c r="CDO272" s="17"/>
      <c r="CDP272" s="17"/>
      <c r="CDQ272" s="17"/>
      <c r="CDR272" s="17"/>
      <c r="CDS272" s="17"/>
      <c r="CDT272" s="17"/>
      <c r="CDU272" s="17"/>
    </row>
    <row r="273">
      <c r="A273" s="14" t="s">
        <v>4737</v>
      </c>
      <c r="B273" s="14" t="s">
        <v>4738</v>
      </c>
      <c r="C273" s="14" t="s">
        <v>4739</v>
      </c>
      <c r="D273" s="14" t="s">
        <v>4740</v>
      </c>
      <c r="E273" s="14" t="s">
        <v>4741</v>
      </c>
      <c r="F273" s="14" t="s">
        <v>2835</v>
      </c>
      <c r="I273" s="14" t="s">
        <v>4742</v>
      </c>
      <c r="J273" s="14" t="s">
        <v>2618</v>
      </c>
      <c r="K273" s="14" t="s">
        <v>2619</v>
      </c>
      <c r="L273" s="17"/>
      <c r="M273" s="17"/>
      <c r="N273" s="14" t="s">
        <v>2673</v>
      </c>
      <c r="O273" s="14" t="s">
        <v>2674</v>
      </c>
      <c r="P273" s="14" t="s">
        <v>4743</v>
      </c>
      <c r="Q273" s="16">
        <v>11.0</v>
      </c>
      <c r="R273" s="16">
        <v>4112612.0</v>
      </c>
      <c r="S273" s="16">
        <v>4112612.0</v>
      </c>
      <c r="T273" s="14" t="s">
        <v>2622</v>
      </c>
      <c r="U273" s="14" t="s">
        <v>2621</v>
      </c>
      <c r="V273" s="14" t="s">
        <v>4744</v>
      </c>
      <c r="W273" s="14" t="s">
        <v>4745</v>
      </c>
      <c r="X273" s="16">
        <v>0.16</v>
      </c>
      <c r="Y273" s="17"/>
      <c r="Z273" s="16">
        <v>12.0</v>
      </c>
      <c r="AA273" s="16">
        <v>63.0</v>
      </c>
      <c r="AB273" s="17"/>
      <c r="AC273" s="16">
        <v>84.0</v>
      </c>
      <c r="AD273" s="16">
        <v>77.0</v>
      </c>
      <c r="AE273" s="22">
        <v>45638.0</v>
      </c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4" t="s">
        <v>4746</v>
      </c>
      <c r="BB273" s="17"/>
      <c r="BC273" s="17"/>
      <c r="BD273" s="14" t="s">
        <v>4747</v>
      </c>
      <c r="BE273" s="17"/>
      <c r="BF273" s="17"/>
      <c r="BG273" s="16">
        <v>1.0</v>
      </c>
      <c r="BH273" s="17"/>
      <c r="BI273" s="17"/>
      <c r="BJ273" s="14" t="s">
        <v>2566</v>
      </c>
      <c r="BK273" s="17"/>
      <c r="BL273" s="17"/>
      <c r="BM273" s="16">
        <v>2.56666667</v>
      </c>
      <c r="BN273" s="17"/>
      <c r="BO273" s="17"/>
      <c r="BP273" s="17"/>
      <c r="BQ273" s="14" t="s">
        <v>4748</v>
      </c>
      <c r="BR273" s="14" t="s">
        <v>4749</v>
      </c>
      <c r="BT273" s="16">
        <v>62.47</v>
      </c>
      <c r="BU273" s="14" t="s">
        <v>2567</v>
      </c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4" t="s">
        <v>4750</v>
      </c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/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/>
      <c r="KJ273" s="17"/>
      <c r="KK273" s="17"/>
      <c r="KL273" s="17"/>
      <c r="KM273" s="17"/>
      <c r="KN273" s="17"/>
      <c r="KO273" s="17"/>
      <c r="KP273" s="17"/>
      <c r="KQ273" s="17"/>
      <c r="KR273" s="17"/>
      <c r="KS273" s="17"/>
      <c r="KT273" s="17"/>
      <c r="KU273" s="17"/>
      <c r="KV273" s="17"/>
      <c r="KW273" s="17"/>
      <c r="KX273" s="17"/>
      <c r="KY273" s="17"/>
      <c r="KZ273" s="17"/>
      <c r="LA273" s="17"/>
      <c r="LB273" s="17"/>
      <c r="LC273" s="17"/>
      <c r="LD273" s="17"/>
      <c r="LE273" s="17"/>
      <c r="LF273" s="17"/>
      <c r="LG273" s="17"/>
      <c r="LH273" s="17"/>
      <c r="LI273" s="17"/>
      <c r="LJ273" s="17"/>
      <c r="LK273" s="17"/>
      <c r="LL273" s="17"/>
      <c r="LM273" s="17"/>
      <c r="LN273" s="17"/>
      <c r="LO273" s="17"/>
      <c r="LP273" s="17"/>
      <c r="LQ273" s="17"/>
      <c r="LR273" s="17"/>
      <c r="LS273" s="17"/>
      <c r="LT273" s="17"/>
      <c r="LU273" s="17"/>
      <c r="LV273" s="17"/>
      <c r="LW273" s="17"/>
      <c r="LX273" s="17"/>
      <c r="LY273" s="17"/>
      <c r="LZ273" s="17"/>
      <c r="MA273" s="17"/>
      <c r="MB273" s="17"/>
      <c r="MC273" s="16">
        <v>41.0</v>
      </c>
      <c r="MD273" s="17"/>
      <c r="ME273" s="16">
        <v>1899.0</v>
      </c>
      <c r="MF273" s="14" t="s">
        <v>4751</v>
      </c>
      <c r="MG273" s="16">
        <v>20.0</v>
      </c>
      <c r="MH273" s="17"/>
      <c r="MI273" s="14" t="s">
        <v>4752</v>
      </c>
      <c r="MJ273" s="17"/>
      <c r="MK273" s="14" t="s">
        <v>4753</v>
      </c>
      <c r="ML273" s="16">
        <v>60.0</v>
      </c>
      <c r="MM273" s="17"/>
      <c r="MN273" s="17"/>
      <c r="MO273" s="17"/>
      <c r="MP273" s="17"/>
      <c r="MQ273" s="17"/>
      <c r="MR273" s="17"/>
      <c r="MS273" s="17"/>
      <c r="MT273" s="17"/>
      <c r="MU273" s="17"/>
      <c r="MV273" s="17"/>
      <c r="MW273" s="17"/>
      <c r="MX273" s="17"/>
      <c r="MY273" s="17"/>
      <c r="MZ273" s="17"/>
      <c r="NA273" s="17"/>
      <c r="NB273" s="17"/>
      <c r="NC273" s="17"/>
      <c r="ND273" s="17"/>
      <c r="NE273" s="17"/>
      <c r="NF273" s="17"/>
      <c r="NG273" s="17"/>
      <c r="NH273" s="17"/>
      <c r="NI273" s="17"/>
      <c r="NJ273" s="17"/>
      <c r="NK273" s="17"/>
      <c r="NL273" s="17"/>
      <c r="NM273" s="17"/>
      <c r="NN273" s="17"/>
      <c r="NO273" s="17"/>
      <c r="NP273" s="17"/>
      <c r="NQ273" s="17"/>
      <c r="NR273" s="17"/>
      <c r="NS273" s="17"/>
      <c r="NT273" s="17"/>
      <c r="NU273" s="17"/>
      <c r="NV273" s="17"/>
      <c r="NW273" s="17"/>
      <c r="NX273" s="17"/>
      <c r="NY273" s="17"/>
      <c r="NZ273" s="17"/>
      <c r="OA273" s="17"/>
      <c r="OB273" s="17"/>
      <c r="OC273" s="17"/>
      <c r="OD273" s="17"/>
      <c r="OE273" s="17"/>
      <c r="OF273" s="17"/>
      <c r="OG273" s="17"/>
      <c r="OH273" s="17"/>
      <c r="OI273" s="17"/>
      <c r="OJ273" s="17"/>
      <c r="OK273" s="17"/>
      <c r="OL273" s="17"/>
      <c r="OM273" s="17"/>
      <c r="ON273" s="17"/>
      <c r="OO273" s="17"/>
      <c r="OP273" s="17"/>
      <c r="OQ273" s="17"/>
      <c r="OR273" s="17"/>
      <c r="OS273" s="17"/>
      <c r="OT273" s="17"/>
      <c r="OU273" s="17"/>
      <c r="OV273" s="17"/>
      <c r="OW273" s="17"/>
      <c r="OX273" s="17"/>
      <c r="OY273" s="17"/>
      <c r="OZ273" s="17"/>
      <c r="PA273" s="17"/>
      <c r="PB273" s="17"/>
      <c r="PC273" s="17"/>
      <c r="PD273" s="17"/>
      <c r="PE273" s="17"/>
      <c r="PF273" s="17"/>
      <c r="PG273" s="17"/>
      <c r="PH273" s="17"/>
      <c r="PI273" s="17"/>
      <c r="PJ273" s="17"/>
      <c r="PK273" s="17"/>
      <c r="PL273" s="17"/>
      <c r="PM273" s="17"/>
      <c r="PN273" s="17"/>
      <c r="PO273" s="17"/>
      <c r="PP273" s="17"/>
      <c r="PQ273" s="17"/>
      <c r="PR273" s="17"/>
      <c r="PS273" s="17"/>
      <c r="PT273" s="17"/>
      <c r="PU273" s="17"/>
      <c r="PV273" s="17"/>
      <c r="PW273" s="17"/>
      <c r="PX273" s="17"/>
      <c r="PY273" s="17"/>
      <c r="PZ273" s="17"/>
      <c r="QA273" s="17"/>
      <c r="QB273" s="17"/>
      <c r="QC273" s="17"/>
      <c r="QD273" s="17"/>
      <c r="QE273" s="17"/>
      <c r="QF273" s="17"/>
      <c r="QG273" s="17"/>
      <c r="QH273" s="17"/>
      <c r="QI273" s="17"/>
      <c r="QJ273" s="17"/>
      <c r="QK273" s="17"/>
      <c r="QL273" s="17"/>
      <c r="QM273" s="17"/>
      <c r="QN273" s="17"/>
      <c r="QO273" s="17"/>
      <c r="QP273" s="17"/>
      <c r="QQ273" s="17"/>
      <c r="QR273" s="17"/>
      <c r="QS273" s="17"/>
      <c r="QT273" s="17"/>
      <c r="QU273" s="17"/>
      <c r="QV273" s="17"/>
      <c r="QW273" s="17"/>
      <c r="QX273" s="17"/>
      <c r="QY273" s="17"/>
      <c r="QZ273" s="17"/>
      <c r="RA273" s="17"/>
      <c r="RB273" s="17"/>
      <c r="RC273" s="17"/>
      <c r="RD273" s="17"/>
      <c r="RE273" s="17"/>
      <c r="RF273" s="17"/>
      <c r="RG273" s="17"/>
      <c r="RH273" s="17"/>
      <c r="RI273" s="17"/>
      <c r="RJ273" s="17"/>
      <c r="RK273" s="17"/>
      <c r="RL273" s="17"/>
      <c r="RM273" s="17"/>
      <c r="RN273" s="17"/>
      <c r="RO273" s="17"/>
      <c r="RP273" s="17"/>
      <c r="RQ273" s="17"/>
      <c r="RR273" s="17"/>
      <c r="RS273" s="17"/>
      <c r="RT273" s="17"/>
      <c r="RU273" s="17"/>
      <c r="RV273" s="17"/>
      <c r="RW273" s="17"/>
      <c r="RX273" s="17"/>
      <c r="RY273" s="17"/>
      <c r="RZ273" s="17"/>
      <c r="SA273" s="17"/>
      <c r="SB273" s="17"/>
      <c r="SC273" s="17"/>
      <c r="SD273" s="17"/>
      <c r="SE273" s="17"/>
      <c r="SF273" s="17"/>
      <c r="SG273" s="17"/>
      <c r="SH273" s="17"/>
      <c r="SI273" s="17"/>
      <c r="SJ273" s="17"/>
      <c r="SK273" s="17"/>
      <c r="SL273" s="17"/>
      <c r="SM273" s="17"/>
      <c r="SN273" s="17"/>
      <c r="SO273" s="17"/>
      <c r="SP273" s="17"/>
      <c r="SQ273" s="17"/>
      <c r="SR273" s="17"/>
      <c r="SS273" s="17"/>
      <c r="ST273" s="17"/>
      <c r="SU273" s="17"/>
      <c r="SV273" s="17"/>
      <c r="SW273" s="17"/>
      <c r="SX273" s="17"/>
      <c r="SY273" s="17"/>
      <c r="SZ273" s="17"/>
      <c r="TA273" s="17"/>
      <c r="TB273" s="17"/>
      <c r="TC273" s="17"/>
      <c r="TD273" s="17"/>
      <c r="TE273" s="17"/>
      <c r="TF273" s="17"/>
      <c r="TG273" s="17"/>
      <c r="TH273" s="17"/>
      <c r="TI273" s="17"/>
      <c r="TJ273" s="17"/>
      <c r="TK273" s="17"/>
      <c r="TL273" s="17"/>
      <c r="TM273" s="17"/>
      <c r="TN273" s="17"/>
      <c r="TO273" s="17"/>
      <c r="TP273" s="17"/>
      <c r="TQ273" s="17"/>
      <c r="TR273" s="17"/>
      <c r="TS273" s="17"/>
      <c r="TT273" s="17"/>
      <c r="TU273" s="17"/>
      <c r="TV273" s="17"/>
      <c r="TW273" s="17"/>
      <c r="TX273" s="17"/>
      <c r="TY273" s="17"/>
      <c r="TZ273" s="17"/>
      <c r="UA273" s="17"/>
      <c r="UB273" s="17"/>
      <c r="UC273" s="17"/>
      <c r="UD273" s="17"/>
      <c r="UE273" s="17"/>
      <c r="UF273" s="17"/>
      <c r="UG273" s="17"/>
      <c r="UH273" s="17"/>
      <c r="UI273" s="17"/>
      <c r="UJ273" s="17"/>
      <c r="UK273" s="17"/>
      <c r="UL273" s="17"/>
      <c r="UM273" s="17"/>
      <c r="UN273" s="17"/>
      <c r="UO273" s="17"/>
      <c r="UP273" s="17"/>
      <c r="UQ273" s="17"/>
      <c r="UR273" s="17"/>
      <c r="US273" s="17"/>
      <c r="UT273" s="17"/>
      <c r="UU273" s="17"/>
      <c r="UV273" s="17"/>
      <c r="UW273" s="17"/>
      <c r="UX273" s="17"/>
      <c r="UY273" s="17"/>
      <c r="UZ273" s="17"/>
      <c r="VA273" s="17"/>
      <c r="VB273" s="17"/>
      <c r="VC273" s="17"/>
      <c r="VD273" s="17"/>
      <c r="VE273" s="17"/>
      <c r="VF273" s="17"/>
      <c r="VG273" s="17"/>
      <c r="VH273" s="17"/>
      <c r="VI273" s="17"/>
      <c r="VJ273" s="17"/>
      <c r="VK273" s="17"/>
      <c r="VL273" s="17"/>
      <c r="VM273" s="17"/>
      <c r="VN273" s="17"/>
      <c r="VO273" s="17"/>
      <c r="VP273" s="17"/>
      <c r="VQ273" s="17"/>
      <c r="VR273" s="17"/>
      <c r="VS273" s="17"/>
      <c r="VT273" s="17"/>
      <c r="VU273" s="17"/>
      <c r="VV273" s="17"/>
      <c r="VW273" s="17"/>
      <c r="VX273" s="17"/>
      <c r="VY273" s="17"/>
      <c r="VZ273" s="17"/>
      <c r="WA273" s="17"/>
      <c r="WB273" s="17"/>
      <c r="WC273" s="17"/>
      <c r="WD273" s="17"/>
      <c r="WE273" s="17"/>
      <c r="WF273" s="17"/>
      <c r="WG273" s="17"/>
      <c r="WH273" s="17"/>
      <c r="WI273" s="17"/>
      <c r="WJ273" s="17"/>
      <c r="WK273" s="17"/>
      <c r="WL273" s="17"/>
      <c r="WM273" s="17"/>
      <c r="WN273" s="17"/>
      <c r="WO273" s="17"/>
      <c r="WP273" s="17"/>
      <c r="WQ273" s="17"/>
      <c r="WR273" s="17"/>
      <c r="WS273" s="17"/>
      <c r="WT273" s="17"/>
      <c r="WU273" s="17"/>
      <c r="WV273" s="17"/>
      <c r="WW273" s="17"/>
      <c r="WX273" s="17"/>
      <c r="WY273" s="17"/>
      <c r="WZ273" s="17"/>
      <c r="XA273" s="17"/>
      <c r="XB273" s="17"/>
      <c r="XC273" s="17"/>
      <c r="XD273" s="17"/>
      <c r="XE273" s="17"/>
      <c r="XF273" s="17"/>
      <c r="XG273" s="17"/>
      <c r="XH273" s="17"/>
      <c r="XI273" s="17"/>
      <c r="XJ273" s="17"/>
      <c r="XK273" s="17"/>
      <c r="XL273" s="17"/>
      <c r="XM273" s="17"/>
      <c r="XN273" s="17"/>
      <c r="XO273" s="17"/>
      <c r="XP273" s="17"/>
      <c r="XQ273" s="17"/>
      <c r="XR273" s="17"/>
      <c r="XS273" s="17"/>
      <c r="XT273" s="17"/>
      <c r="XU273" s="17"/>
      <c r="XV273" s="17"/>
      <c r="XW273" s="17"/>
      <c r="XX273" s="17"/>
      <c r="XY273" s="17"/>
      <c r="XZ273" s="17"/>
      <c r="YA273" s="17"/>
      <c r="YB273" s="17"/>
      <c r="YC273" s="17"/>
      <c r="YD273" s="17"/>
      <c r="YE273" s="17"/>
      <c r="YF273" s="17"/>
      <c r="YG273" s="17"/>
      <c r="YH273" s="17"/>
      <c r="YI273" s="17"/>
      <c r="YJ273" s="17"/>
      <c r="YK273" s="17"/>
      <c r="YL273" s="17"/>
      <c r="YM273" s="17"/>
      <c r="YN273" s="17"/>
      <c r="YO273" s="17"/>
      <c r="YP273" s="17"/>
      <c r="YQ273" s="17"/>
      <c r="YR273" s="17"/>
      <c r="YS273" s="17"/>
      <c r="YT273" s="17"/>
      <c r="YU273" s="17"/>
      <c r="YV273" s="17"/>
      <c r="YW273" s="17"/>
      <c r="YX273" s="17"/>
      <c r="YY273" s="17"/>
      <c r="YZ273" s="17"/>
      <c r="ZA273" s="17"/>
      <c r="ZB273" s="17"/>
      <c r="ZC273" s="17"/>
      <c r="ZD273" s="17"/>
      <c r="ZE273" s="17"/>
      <c r="ZF273" s="17"/>
      <c r="ZG273" s="17"/>
      <c r="ZH273" s="17"/>
      <c r="ZI273" s="17"/>
      <c r="ZJ273" s="17"/>
      <c r="ZK273" s="17"/>
      <c r="ZL273" s="17"/>
      <c r="ZM273" s="17"/>
      <c r="ZN273" s="17"/>
      <c r="ZO273" s="17"/>
      <c r="ZP273" s="17"/>
      <c r="ZQ273" s="17"/>
      <c r="ZR273" s="17"/>
      <c r="ZS273" s="17"/>
      <c r="ZT273" s="17"/>
      <c r="ZU273" s="17"/>
      <c r="ZV273" s="17"/>
      <c r="ZW273" s="17"/>
      <c r="ZX273" s="17"/>
      <c r="ZY273" s="17"/>
      <c r="ZZ273" s="17"/>
      <c r="AAA273" s="17"/>
      <c r="AAB273" s="17"/>
      <c r="AAC273" s="17"/>
      <c r="AAD273" s="17"/>
      <c r="AAE273" s="17"/>
      <c r="AAF273" s="17"/>
      <c r="AAG273" s="17"/>
      <c r="AAH273" s="17"/>
      <c r="AAI273" s="17"/>
      <c r="AAJ273" s="17"/>
      <c r="AAK273" s="17"/>
      <c r="AAL273" s="17"/>
      <c r="AAM273" s="17"/>
      <c r="AAN273" s="17"/>
      <c r="AAO273" s="17"/>
      <c r="AAP273" s="17"/>
      <c r="AAQ273" s="17"/>
      <c r="AAR273" s="17"/>
      <c r="AAS273" s="17"/>
      <c r="AAT273" s="17"/>
      <c r="AAU273" s="17"/>
      <c r="AAV273" s="17"/>
      <c r="AAW273" s="17"/>
      <c r="AAX273" s="17"/>
      <c r="AAY273" s="17"/>
      <c r="AAZ273" s="17"/>
      <c r="ABA273" s="17"/>
      <c r="ABB273" s="17"/>
      <c r="ABC273" s="17"/>
      <c r="ABD273" s="17"/>
      <c r="ABE273" s="17"/>
      <c r="ABF273" s="17"/>
      <c r="ABG273" s="17"/>
      <c r="ABH273" s="17"/>
      <c r="ABI273" s="17"/>
      <c r="ABJ273" s="17"/>
      <c r="ABK273" s="17"/>
      <c r="ABL273" s="17"/>
      <c r="ABM273" s="17"/>
      <c r="ABN273" s="17"/>
      <c r="ABO273" s="17"/>
      <c r="ABP273" s="17"/>
      <c r="ABQ273" s="17"/>
      <c r="ABR273" s="17"/>
      <c r="ABS273" s="17"/>
      <c r="ABT273" s="17"/>
      <c r="ABU273" s="17"/>
      <c r="ABV273" s="17"/>
      <c r="ABW273" s="17"/>
      <c r="ABX273" s="17"/>
      <c r="ABY273" s="17"/>
      <c r="ABZ273" s="17"/>
      <c r="ACA273" s="17"/>
      <c r="ACB273" s="17"/>
      <c r="ACC273" s="17"/>
      <c r="ACD273" s="17"/>
      <c r="ACE273" s="17"/>
      <c r="ACF273" s="17"/>
      <c r="ACG273" s="17"/>
      <c r="ACH273" s="17"/>
      <c r="ACI273" s="17"/>
      <c r="ACJ273" s="17"/>
      <c r="ACK273" s="17"/>
      <c r="ACL273" s="17"/>
      <c r="ACM273" s="17"/>
      <c r="ACN273" s="17"/>
      <c r="ACO273" s="17"/>
      <c r="ACP273" s="17"/>
      <c r="ACQ273" s="17"/>
      <c r="ACR273" s="17"/>
      <c r="ACS273" s="17"/>
      <c r="ACT273" s="17"/>
      <c r="ACU273" s="17"/>
      <c r="ACV273" s="17"/>
      <c r="ACW273" s="17"/>
      <c r="ACX273" s="17"/>
      <c r="ACY273" s="17"/>
      <c r="ACZ273" s="17"/>
      <c r="ADA273" s="17"/>
      <c r="ADB273" s="17"/>
      <c r="ADC273" s="17"/>
      <c r="ADD273" s="17"/>
      <c r="ADE273" s="17"/>
      <c r="ADF273" s="17"/>
      <c r="ADG273" s="17"/>
      <c r="ADH273" s="17"/>
      <c r="ADI273" s="17"/>
      <c r="ADJ273" s="17"/>
      <c r="ADK273" s="17"/>
      <c r="ADL273" s="17"/>
      <c r="ADM273" s="17"/>
      <c r="ADN273" s="17"/>
      <c r="ADO273" s="17"/>
      <c r="ADP273" s="17"/>
      <c r="ADQ273" s="17"/>
      <c r="ADR273" s="17"/>
      <c r="ADS273" s="17"/>
      <c r="ADT273" s="17"/>
      <c r="ADU273" s="17"/>
      <c r="ADV273" s="17"/>
      <c r="ADW273" s="17"/>
      <c r="ADX273" s="17"/>
      <c r="ADY273" s="17"/>
      <c r="ADZ273" s="17"/>
      <c r="AEA273" s="17"/>
      <c r="AEB273" s="17"/>
      <c r="AEC273" s="17"/>
      <c r="AED273" s="17"/>
      <c r="AEE273" s="17"/>
      <c r="AEF273" s="17"/>
      <c r="AEG273" s="17"/>
      <c r="AEH273" s="17"/>
      <c r="AEI273" s="17"/>
      <c r="AEJ273" s="17"/>
      <c r="AEK273" s="17"/>
      <c r="AEL273" s="17"/>
      <c r="AEM273" s="17"/>
      <c r="AEN273" s="17"/>
      <c r="AEO273" s="17"/>
      <c r="AEP273" s="17"/>
      <c r="AEQ273" s="17"/>
      <c r="AER273" s="17"/>
      <c r="AES273" s="17"/>
      <c r="AET273" s="17"/>
      <c r="AEU273" s="17"/>
      <c r="AEV273" s="17"/>
      <c r="AEW273" s="17"/>
      <c r="AEX273" s="17"/>
      <c r="AEY273" s="17"/>
      <c r="AEZ273" s="17"/>
      <c r="AFA273" s="17"/>
      <c r="AFB273" s="17"/>
      <c r="AFC273" s="17"/>
      <c r="AFD273" s="17"/>
      <c r="AFE273" s="17"/>
      <c r="AFF273" s="17"/>
      <c r="AFG273" s="17"/>
      <c r="AFH273" s="17"/>
      <c r="AFI273" s="17"/>
      <c r="AFJ273" s="17"/>
      <c r="AFK273" s="17"/>
      <c r="AFL273" s="17"/>
      <c r="AFM273" s="17"/>
      <c r="AFN273" s="17"/>
      <c r="AFO273" s="17"/>
      <c r="AFP273" s="17"/>
      <c r="AFQ273" s="17"/>
      <c r="AFR273" s="17"/>
      <c r="AFS273" s="17"/>
      <c r="AFT273" s="17"/>
      <c r="AFU273" s="17"/>
      <c r="AFV273" s="17"/>
      <c r="AFW273" s="17"/>
      <c r="AFX273" s="17"/>
      <c r="AFY273" s="17"/>
      <c r="AFZ273" s="17"/>
      <c r="AGA273" s="17"/>
      <c r="AGB273" s="17"/>
      <c r="AGC273" s="17"/>
      <c r="AGD273" s="17"/>
      <c r="AGE273" s="17"/>
      <c r="AGF273" s="17"/>
      <c r="AGG273" s="17"/>
      <c r="AGH273" s="17"/>
      <c r="AGI273" s="17"/>
      <c r="AGJ273" s="17"/>
      <c r="AGK273" s="17"/>
      <c r="AGL273" s="17"/>
      <c r="AGM273" s="17"/>
      <c r="AGN273" s="17"/>
      <c r="AGO273" s="17"/>
      <c r="AGP273" s="17"/>
      <c r="AGQ273" s="17"/>
      <c r="AGR273" s="17"/>
      <c r="AGS273" s="17"/>
      <c r="AGT273" s="17"/>
      <c r="AGU273" s="17"/>
      <c r="AGV273" s="17"/>
      <c r="AGW273" s="17"/>
      <c r="AGX273" s="17"/>
      <c r="AGY273" s="17"/>
      <c r="AGZ273" s="17"/>
      <c r="AHA273" s="17"/>
      <c r="AHB273" s="17"/>
      <c r="AHC273" s="17"/>
      <c r="AHD273" s="17"/>
      <c r="AHE273" s="17"/>
      <c r="AHF273" s="17"/>
      <c r="AHG273" s="17"/>
      <c r="AHH273" s="17"/>
      <c r="AHI273" s="17"/>
      <c r="AHJ273" s="17"/>
      <c r="AHK273" s="17"/>
      <c r="AHL273" s="17"/>
      <c r="AHM273" s="17"/>
      <c r="AHN273" s="17"/>
      <c r="AHO273" s="17"/>
      <c r="AHP273" s="17"/>
      <c r="AHQ273" s="17"/>
      <c r="AHR273" s="17"/>
      <c r="AHS273" s="17"/>
      <c r="AHT273" s="17"/>
      <c r="AHU273" s="17"/>
      <c r="AHV273" s="17"/>
      <c r="AHW273" s="17"/>
      <c r="AHX273" s="17"/>
      <c r="AHY273" s="17"/>
      <c r="AHZ273" s="17"/>
      <c r="AIA273" s="17"/>
      <c r="AIB273" s="17"/>
      <c r="AIC273" s="17"/>
      <c r="AID273" s="17"/>
      <c r="AIE273" s="17"/>
      <c r="AIF273" s="17"/>
      <c r="AIG273" s="17"/>
      <c r="AIH273" s="17"/>
      <c r="AII273" s="17"/>
      <c r="AIJ273" s="17"/>
      <c r="AIK273" s="17"/>
      <c r="AIL273" s="17"/>
      <c r="AIM273" s="17"/>
      <c r="AIN273" s="17"/>
      <c r="AIO273" s="17"/>
      <c r="AIP273" s="17"/>
      <c r="AIQ273" s="17"/>
      <c r="AIR273" s="17"/>
      <c r="AIS273" s="17"/>
      <c r="AIT273" s="17"/>
      <c r="AIU273" s="17"/>
      <c r="AIV273" s="17"/>
      <c r="AIW273" s="17"/>
      <c r="AIX273" s="17"/>
      <c r="AIY273" s="17"/>
      <c r="AIZ273" s="17"/>
      <c r="AJA273" s="17"/>
      <c r="AJB273" s="17"/>
      <c r="AJC273" s="17"/>
      <c r="AJD273" s="17"/>
      <c r="AJE273" s="17"/>
      <c r="AJF273" s="17"/>
      <c r="AJG273" s="17"/>
      <c r="AJH273" s="17"/>
      <c r="AJI273" s="17"/>
      <c r="AJJ273" s="17"/>
      <c r="AJK273" s="17"/>
      <c r="AJL273" s="17"/>
      <c r="AJM273" s="17"/>
      <c r="AJN273" s="17"/>
      <c r="AJO273" s="17"/>
      <c r="AJP273" s="17"/>
      <c r="AJQ273" s="17"/>
      <c r="AJR273" s="17"/>
      <c r="AJS273" s="17"/>
      <c r="AJT273" s="17"/>
      <c r="AJU273" s="17"/>
      <c r="AJV273" s="17"/>
      <c r="AJW273" s="17"/>
      <c r="AJX273" s="17"/>
      <c r="AJY273" s="17"/>
      <c r="AJZ273" s="17"/>
      <c r="AKA273" s="17"/>
      <c r="AKB273" s="17"/>
      <c r="AKC273" s="17"/>
      <c r="AKD273" s="17"/>
      <c r="AKE273" s="17"/>
      <c r="AKF273" s="17"/>
      <c r="AKG273" s="17"/>
      <c r="AKH273" s="17"/>
      <c r="AKI273" s="17"/>
      <c r="AKJ273" s="17"/>
      <c r="AKK273" s="17"/>
      <c r="AKL273" s="17"/>
      <c r="AKM273" s="17"/>
      <c r="AKN273" s="17"/>
      <c r="AKO273" s="17"/>
      <c r="AKP273" s="17"/>
      <c r="AKQ273" s="17"/>
      <c r="AKR273" s="17"/>
      <c r="AKS273" s="17"/>
      <c r="AKT273" s="17"/>
      <c r="AKU273" s="17"/>
      <c r="AKV273" s="17"/>
      <c r="AKW273" s="17"/>
      <c r="AKX273" s="17"/>
      <c r="AKY273" s="17"/>
      <c r="AKZ273" s="17"/>
      <c r="ALA273" s="17"/>
      <c r="ALB273" s="17"/>
      <c r="ALC273" s="17"/>
      <c r="ALD273" s="17"/>
      <c r="ALE273" s="17"/>
      <c r="ALF273" s="17"/>
      <c r="ALG273" s="17"/>
      <c r="ALH273" s="17"/>
      <c r="ALI273" s="17"/>
      <c r="ALJ273" s="17"/>
      <c r="ALK273" s="17"/>
      <c r="ALL273" s="17"/>
      <c r="ALM273" s="17"/>
      <c r="ALN273" s="17"/>
      <c r="ALO273" s="17"/>
      <c r="ALP273" s="17"/>
      <c r="ALQ273" s="17"/>
      <c r="ALR273" s="17"/>
      <c r="ALS273" s="17"/>
      <c r="ALT273" s="17"/>
      <c r="ALU273" s="17"/>
      <c r="ALV273" s="17"/>
      <c r="ALW273" s="17"/>
      <c r="ALX273" s="17"/>
      <c r="ALY273" s="17"/>
      <c r="ALZ273" s="17"/>
      <c r="AMA273" s="17"/>
      <c r="AMB273" s="17"/>
      <c r="AMC273" s="17"/>
      <c r="AMD273" s="17"/>
      <c r="AME273" s="17"/>
      <c r="AMF273" s="17"/>
      <c r="AMG273" s="17"/>
      <c r="AMH273" s="17"/>
      <c r="AMI273" s="17"/>
      <c r="AMJ273" s="17"/>
      <c r="AMK273" s="17"/>
      <c r="AML273" s="17"/>
      <c r="AMM273" s="17"/>
      <c r="AMN273" s="17"/>
      <c r="AMO273" s="17"/>
      <c r="AMP273" s="17"/>
      <c r="AMQ273" s="17"/>
      <c r="AMR273" s="17"/>
      <c r="AMS273" s="17"/>
      <c r="AMT273" s="17"/>
      <c r="AMU273" s="17"/>
      <c r="AMV273" s="17"/>
      <c r="AMW273" s="17"/>
      <c r="AMX273" s="17"/>
      <c r="AMY273" s="17"/>
      <c r="AMZ273" s="17"/>
      <c r="ANA273" s="17"/>
      <c r="ANB273" s="17"/>
      <c r="ANC273" s="17"/>
      <c r="AND273" s="17"/>
      <c r="ANE273" s="17"/>
      <c r="ANF273" s="17"/>
      <c r="ANG273" s="17"/>
      <c r="ANH273" s="17"/>
      <c r="ANI273" s="17"/>
      <c r="ANJ273" s="17"/>
      <c r="ANK273" s="17"/>
      <c r="ANL273" s="17"/>
      <c r="ANM273" s="17"/>
      <c r="ANN273" s="17"/>
      <c r="ANO273" s="17"/>
      <c r="ANP273" s="17"/>
      <c r="ANQ273" s="17"/>
      <c r="ANR273" s="17"/>
      <c r="ANS273" s="17"/>
      <c r="ANT273" s="17"/>
      <c r="ANU273" s="17"/>
      <c r="ANV273" s="17"/>
      <c r="ANW273" s="17"/>
      <c r="ANX273" s="17"/>
      <c r="ANY273" s="17"/>
      <c r="ANZ273" s="17"/>
      <c r="AOA273" s="17"/>
      <c r="AOB273" s="17"/>
      <c r="AOC273" s="17"/>
      <c r="AOD273" s="17"/>
      <c r="AOE273" s="17"/>
      <c r="AOF273" s="17"/>
      <c r="AOG273" s="17"/>
      <c r="AOH273" s="17"/>
      <c r="AOI273" s="17"/>
      <c r="AOJ273" s="17"/>
      <c r="AOK273" s="17"/>
      <c r="AOL273" s="17"/>
      <c r="AOM273" s="17"/>
      <c r="AON273" s="17"/>
      <c r="AOO273" s="17"/>
      <c r="AOP273" s="17"/>
      <c r="AOQ273" s="17"/>
      <c r="AOR273" s="17"/>
      <c r="AOS273" s="17"/>
      <c r="AOT273" s="17"/>
      <c r="AOU273" s="17"/>
      <c r="AOV273" s="17"/>
      <c r="AOW273" s="17"/>
      <c r="AOX273" s="17"/>
      <c r="AOY273" s="17"/>
      <c r="AOZ273" s="17"/>
      <c r="APA273" s="17"/>
      <c r="APB273" s="17"/>
      <c r="APC273" s="17"/>
      <c r="APD273" s="17"/>
      <c r="APE273" s="17"/>
      <c r="APF273" s="17"/>
      <c r="APG273" s="17"/>
      <c r="APH273" s="17"/>
      <c r="API273" s="17"/>
      <c r="APJ273" s="17"/>
      <c r="APK273" s="17"/>
      <c r="APL273" s="17"/>
      <c r="APM273" s="17"/>
      <c r="APN273" s="17"/>
      <c r="APO273" s="17"/>
      <c r="APP273" s="17"/>
      <c r="APQ273" s="17"/>
      <c r="APR273" s="17"/>
      <c r="APS273" s="17"/>
      <c r="APT273" s="17"/>
      <c r="APU273" s="17"/>
      <c r="APV273" s="17"/>
      <c r="APW273" s="17"/>
      <c r="APX273" s="17"/>
      <c r="APY273" s="17"/>
      <c r="APZ273" s="17"/>
      <c r="AQA273" s="17"/>
      <c r="AQB273" s="17"/>
      <c r="AQC273" s="17"/>
      <c r="AQD273" s="17"/>
      <c r="AQE273" s="17"/>
      <c r="AQF273" s="17"/>
      <c r="AQG273" s="17"/>
      <c r="AQH273" s="17"/>
      <c r="AQI273" s="17"/>
      <c r="AQJ273" s="17"/>
      <c r="AQK273" s="17"/>
      <c r="AQL273" s="17"/>
      <c r="AQM273" s="17"/>
      <c r="AQN273" s="17"/>
      <c r="AQO273" s="17"/>
      <c r="AQP273" s="17"/>
      <c r="AQQ273" s="17"/>
      <c r="AQR273" s="17"/>
      <c r="AQS273" s="17"/>
      <c r="AQT273" s="17"/>
      <c r="AQU273" s="17"/>
      <c r="AQV273" s="17"/>
      <c r="AQW273" s="17"/>
      <c r="AQX273" s="17"/>
      <c r="AQY273" s="17"/>
      <c r="AQZ273" s="17"/>
      <c r="ARA273" s="17"/>
      <c r="ARB273" s="17"/>
      <c r="ARC273" s="17"/>
      <c r="ARD273" s="17"/>
      <c r="ARE273" s="17"/>
      <c r="ARF273" s="17"/>
      <c r="ARG273" s="17"/>
      <c r="ARH273" s="17"/>
      <c r="ARI273" s="17"/>
      <c r="ARJ273" s="17"/>
      <c r="ARK273" s="17"/>
      <c r="ARL273" s="17"/>
      <c r="ARM273" s="17"/>
      <c r="ARN273" s="17"/>
      <c r="ARO273" s="17"/>
      <c r="ARP273" s="17"/>
      <c r="ARQ273" s="17"/>
      <c r="ARR273" s="17"/>
      <c r="ARS273" s="17"/>
      <c r="ART273" s="17"/>
      <c r="ARU273" s="17"/>
      <c r="ARV273" s="17"/>
      <c r="ARW273" s="17"/>
      <c r="ARX273" s="17"/>
      <c r="ARY273" s="17"/>
      <c r="ARZ273" s="17"/>
      <c r="ASA273" s="17"/>
      <c r="ASB273" s="17"/>
      <c r="ASC273" s="17"/>
      <c r="ASD273" s="17"/>
      <c r="ASE273" s="17"/>
      <c r="ASF273" s="17"/>
      <c r="ASG273" s="17"/>
      <c r="ASH273" s="17"/>
      <c r="ASI273" s="17"/>
      <c r="ASJ273" s="17"/>
      <c r="ASK273" s="17"/>
      <c r="ASL273" s="17"/>
      <c r="ASM273" s="17"/>
      <c r="ASN273" s="17"/>
      <c r="ASO273" s="17"/>
      <c r="ASP273" s="17"/>
      <c r="ASQ273" s="17"/>
      <c r="ASR273" s="17"/>
      <c r="ASS273" s="17"/>
      <c r="AST273" s="17"/>
      <c r="ASU273" s="17"/>
      <c r="ASV273" s="17"/>
      <c r="ASW273" s="17"/>
      <c r="ASX273" s="17"/>
      <c r="ASY273" s="17"/>
      <c r="ASZ273" s="17"/>
      <c r="ATA273" s="17"/>
      <c r="ATB273" s="17"/>
      <c r="ATC273" s="17"/>
      <c r="ATD273" s="17"/>
      <c r="ATE273" s="17"/>
      <c r="ATF273" s="17"/>
      <c r="ATG273" s="17"/>
      <c r="ATH273" s="17"/>
      <c r="ATI273" s="17"/>
      <c r="ATJ273" s="17"/>
      <c r="ATK273" s="17"/>
      <c r="ATL273" s="17"/>
      <c r="ATM273" s="17"/>
      <c r="ATN273" s="17"/>
      <c r="ATO273" s="17"/>
      <c r="ATP273" s="17"/>
      <c r="ATQ273" s="17"/>
      <c r="ATR273" s="17"/>
      <c r="ATS273" s="17"/>
      <c r="ATT273" s="17"/>
      <c r="ATU273" s="17"/>
      <c r="ATV273" s="17"/>
      <c r="ATW273" s="17"/>
      <c r="ATX273" s="17"/>
      <c r="ATY273" s="17"/>
      <c r="ATZ273" s="17"/>
      <c r="AUA273" s="17"/>
      <c r="AUB273" s="17"/>
      <c r="AUC273" s="17"/>
      <c r="AUD273" s="17"/>
      <c r="AUE273" s="17"/>
      <c r="AUF273" s="17"/>
      <c r="AUG273" s="17"/>
      <c r="AUH273" s="17"/>
      <c r="AUI273" s="17"/>
      <c r="AUJ273" s="17"/>
      <c r="AUK273" s="17"/>
      <c r="AUL273" s="17"/>
      <c r="AUM273" s="17"/>
      <c r="AUN273" s="17"/>
      <c r="AUO273" s="17"/>
      <c r="AUP273" s="17"/>
      <c r="AUQ273" s="17"/>
      <c r="AUR273" s="17"/>
      <c r="AUS273" s="17"/>
      <c r="AUT273" s="17"/>
      <c r="AUU273" s="17"/>
      <c r="AUV273" s="17"/>
      <c r="AUW273" s="17"/>
      <c r="AUX273" s="17"/>
      <c r="AUY273" s="17"/>
      <c r="AUZ273" s="17"/>
      <c r="AVA273" s="17"/>
      <c r="AVB273" s="17"/>
      <c r="AVC273" s="17"/>
      <c r="AVD273" s="17"/>
      <c r="AVE273" s="17"/>
      <c r="AVF273" s="17"/>
      <c r="AVG273" s="17"/>
      <c r="AVH273" s="17"/>
      <c r="AVI273" s="17"/>
      <c r="AVJ273" s="17"/>
      <c r="AVK273" s="17"/>
      <c r="AVL273" s="17"/>
      <c r="AVM273" s="17"/>
      <c r="AVN273" s="17"/>
      <c r="AVO273" s="17"/>
      <c r="AVP273" s="17"/>
      <c r="AVQ273" s="17"/>
      <c r="AVR273" s="17"/>
      <c r="AVS273" s="17"/>
      <c r="AVT273" s="17"/>
      <c r="AVU273" s="17"/>
      <c r="AVV273" s="17"/>
      <c r="AVW273" s="17"/>
      <c r="AVX273" s="17"/>
      <c r="AVY273" s="17"/>
      <c r="AVZ273" s="17"/>
      <c r="AWA273" s="17"/>
      <c r="AWB273" s="17"/>
      <c r="AWC273" s="17"/>
      <c r="AWD273" s="17"/>
      <c r="AWE273" s="17"/>
      <c r="AWF273" s="17"/>
      <c r="AWG273" s="17"/>
      <c r="AWH273" s="17"/>
      <c r="AWI273" s="17"/>
      <c r="AWJ273" s="17"/>
      <c r="AWK273" s="17"/>
      <c r="AWL273" s="17"/>
      <c r="AWM273" s="17"/>
      <c r="AWN273" s="17"/>
      <c r="AWO273" s="17"/>
      <c r="AWP273" s="17"/>
      <c r="AWQ273" s="17"/>
      <c r="AWR273" s="17"/>
      <c r="AWS273" s="17"/>
      <c r="AWT273" s="17"/>
      <c r="AWU273" s="17"/>
      <c r="AWV273" s="17"/>
      <c r="AWW273" s="17"/>
      <c r="AWX273" s="17"/>
      <c r="AWY273" s="17"/>
      <c r="AWZ273" s="17"/>
      <c r="AXA273" s="17"/>
      <c r="AXB273" s="17"/>
      <c r="AXC273" s="17"/>
      <c r="AXD273" s="17"/>
      <c r="AXE273" s="17"/>
      <c r="AXF273" s="17"/>
      <c r="AXG273" s="17"/>
      <c r="AXH273" s="17"/>
      <c r="AXI273" s="17"/>
      <c r="AXJ273" s="17"/>
      <c r="AXK273" s="17"/>
      <c r="AXL273" s="17"/>
      <c r="AXM273" s="17"/>
      <c r="AXN273" s="17"/>
      <c r="AXO273" s="17"/>
      <c r="AXP273" s="17"/>
      <c r="AXQ273" s="17"/>
      <c r="AXR273" s="17"/>
      <c r="AXS273" s="17"/>
      <c r="AXT273" s="17"/>
      <c r="AXU273" s="17"/>
      <c r="AXV273" s="17"/>
      <c r="AXW273" s="17"/>
      <c r="AXX273" s="17"/>
      <c r="AXY273" s="17"/>
      <c r="AXZ273" s="17"/>
      <c r="AYA273" s="17"/>
      <c r="AYB273" s="17"/>
      <c r="AYC273" s="17"/>
      <c r="AYD273" s="17"/>
      <c r="AYE273" s="17"/>
      <c r="AYF273" s="17"/>
      <c r="AYG273" s="17"/>
      <c r="AYH273" s="17"/>
      <c r="AYI273" s="17"/>
      <c r="AYJ273" s="17"/>
      <c r="AYK273" s="17"/>
      <c r="AYL273" s="17"/>
      <c r="AYM273" s="17"/>
      <c r="AYN273" s="17"/>
      <c r="AYO273" s="17"/>
      <c r="AYP273" s="17"/>
      <c r="AYQ273" s="17"/>
      <c r="AYR273" s="17"/>
      <c r="AYS273" s="17"/>
      <c r="AYT273" s="17"/>
      <c r="AYU273" s="17"/>
      <c r="AYV273" s="17"/>
      <c r="AYW273" s="17"/>
      <c r="AYX273" s="17"/>
      <c r="AYY273" s="17"/>
      <c r="AYZ273" s="17"/>
      <c r="AZA273" s="17"/>
      <c r="AZB273" s="17"/>
      <c r="AZC273" s="17"/>
      <c r="AZD273" s="17"/>
      <c r="AZE273" s="17"/>
      <c r="AZF273" s="17"/>
      <c r="AZG273" s="17"/>
      <c r="AZH273" s="17"/>
      <c r="AZI273" s="17"/>
      <c r="AZJ273" s="17"/>
      <c r="AZK273" s="17"/>
      <c r="AZL273" s="17"/>
      <c r="AZM273" s="17"/>
      <c r="AZN273" s="17"/>
      <c r="AZO273" s="17"/>
      <c r="AZP273" s="17"/>
      <c r="AZQ273" s="17"/>
      <c r="AZR273" s="17"/>
      <c r="AZS273" s="17"/>
      <c r="AZT273" s="17"/>
      <c r="AZU273" s="17"/>
      <c r="AZV273" s="17"/>
      <c r="AZW273" s="17"/>
      <c r="AZX273" s="17"/>
      <c r="AZY273" s="17"/>
      <c r="AZZ273" s="17"/>
      <c r="BAA273" s="17"/>
      <c r="BAB273" s="17"/>
      <c r="BAC273" s="17"/>
      <c r="BAD273" s="17"/>
      <c r="BAE273" s="17"/>
      <c r="BAF273" s="17"/>
      <c r="BAG273" s="17"/>
      <c r="BAH273" s="17"/>
      <c r="BAI273" s="17"/>
      <c r="BAJ273" s="17"/>
      <c r="BAK273" s="17"/>
      <c r="BAL273" s="17"/>
      <c r="BAM273" s="17"/>
      <c r="BAN273" s="17"/>
      <c r="BAO273" s="17"/>
      <c r="BAP273" s="17"/>
      <c r="BAQ273" s="17"/>
      <c r="BAR273" s="17"/>
      <c r="BAS273" s="17"/>
      <c r="BAT273" s="17"/>
      <c r="BAU273" s="17"/>
      <c r="BAV273" s="17"/>
      <c r="BAW273" s="17"/>
      <c r="BAX273" s="17"/>
      <c r="BAY273" s="17"/>
      <c r="BAZ273" s="17"/>
      <c r="BBA273" s="17"/>
      <c r="BBB273" s="17"/>
      <c r="BBC273" s="17"/>
      <c r="BBD273" s="17"/>
      <c r="BBE273" s="17"/>
      <c r="BBF273" s="17"/>
      <c r="BBG273" s="17"/>
      <c r="BBH273" s="17"/>
      <c r="BBI273" s="17"/>
      <c r="BBJ273" s="17"/>
      <c r="BBK273" s="17"/>
      <c r="BBL273" s="17"/>
      <c r="BBM273" s="17"/>
      <c r="BBN273" s="17"/>
      <c r="BBO273" s="17"/>
      <c r="BBP273" s="17"/>
      <c r="BBQ273" s="17"/>
      <c r="BBR273" s="17"/>
      <c r="BBS273" s="17"/>
      <c r="BBT273" s="17"/>
      <c r="BBU273" s="17"/>
      <c r="BBV273" s="17"/>
      <c r="BBW273" s="17"/>
      <c r="BBX273" s="17"/>
      <c r="BBY273" s="17"/>
      <c r="BBZ273" s="17"/>
      <c r="BCA273" s="17"/>
      <c r="BCB273" s="17"/>
      <c r="BCC273" s="17"/>
      <c r="BCD273" s="17"/>
      <c r="BCE273" s="17"/>
      <c r="BCF273" s="17"/>
      <c r="BCG273" s="17"/>
      <c r="BCH273" s="17"/>
      <c r="BCI273" s="17"/>
      <c r="BCJ273" s="17"/>
      <c r="BCK273" s="17"/>
      <c r="BCL273" s="17"/>
      <c r="BCM273" s="17"/>
      <c r="BCN273" s="17"/>
      <c r="BCO273" s="17"/>
      <c r="BCP273" s="17"/>
      <c r="BCQ273" s="17"/>
      <c r="BCR273" s="17"/>
      <c r="BCS273" s="17"/>
      <c r="BCT273" s="17"/>
      <c r="BCU273" s="17"/>
      <c r="BCV273" s="17"/>
      <c r="BCW273" s="17"/>
      <c r="BCX273" s="17"/>
      <c r="BCY273" s="17"/>
      <c r="BCZ273" s="17"/>
      <c r="BDA273" s="17"/>
      <c r="BDB273" s="17"/>
      <c r="BDC273" s="17"/>
      <c r="BDD273" s="17"/>
      <c r="BDE273" s="17"/>
      <c r="BDF273" s="17"/>
      <c r="BDG273" s="17"/>
      <c r="BDH273" s="17"/>
      <c r="BDI273" s="17"/>
      <c r="BDJ273" s="17"/>
      <c r="BDK273" s="17"/>
      <c r="BDL273" s="17"/>
      <c r="BDM273" s="17"/>
      <c r="BDN273" s="17"/>
      <c r="BDO273" s="17"/>
      <c r="BDP273" s="17"/>
      <c r="BDQ273" s="17"/>
      <c r="BDR273" s="17"/>
      <c r="BDS273" s="17"/>
      <c r="BDT273" s="17"/>
      <c r="BDU273" s="17"/>
      <c r="BDV273" s="17"/>
      <c r="BDW273" s="17"/>
      <c r="BDX273" s="17"/>
      <c r="BDY273" s="17"/>
      <c r="BDZ273" s="17"/>
      <c r="BEA273" s="17"/>
      <c r="BEB273" s="17"/>
      <c r="BEC273" s="17"/>
      <c r="BED273" s="17"/>
      <c r="BEE273" s="17"/>
      <c r="BEF273" s="17"/>
      <c r="BEG273" s="17"/>
      <c r="BEH273" s="17"/>
      <c r="BEI273" s="17"/>
      <c r="BEJ273" s="17"/>
      <c r="BEK273" s="17"/>
      <c r="BEL273" s="17"/>
      <c r="BEM273" s="17"/>
      <c r="BEN273" s="17"/>
      <c r="BEO273" s="17"/>
      <c r="BEP273" s="17"/>
      <c r="BEQ273" s="17"/>
      <c r="BER273" s="17"/>
      <c r="BES273" s="17"/>
      <c r="BET273" s="17"/>
      <c r="BEU273" s="17"/>
      <c r="BEV273" s="17"/>
      <c r="BEW273" s="17"/>
      <c r="BEX273" s="17"/>
      <c r="BEY273" s="17"/>
      <c r="BEZ273" s="17"/>
      <c r="BFA273" s="17"/>
      <c r="BFB273" s="17"/>
      <c r="BFC273" s="17"/>
      <c r="BFD273" s="17"/>
      <c r="BFE273" s="17"/>
      <c r="BFF273" s="17"/>
      <c r="BFG273" s="17"/>
      <c r="BFH273" s="17"/>
      <c r="BFI273" s="17"/>
      <c r="BFJ273" s="17"/>
      <c r="BFK273" s="17"/>
      <c r="BFL273" s="17"/>
      <c r="BFM273" s="17"/>
      <c r="BFN273" s="17"/>
      <c r="BFO273" s="17"/>
      <c r="BFP273" s="17"/>
      <c r="BFQ273" s="17"/>
      <c r="BFR273" s="17"/>
      <c r="BFS273" s="17"/>
      <c r="BFT273" s="17"/>
      <c r="BFU273" s="17"/>
      <c r="BFV273" s="17"/>
      <c r="BFW273" s="17"/>
      <c r="BFX273" s="17"/>
      <c r="BFY273" s="17"/>
      <c r="BFZ273" s="17"/>
      <c r="BGA273" s="17"/>
      <c r="BGB273" s="17"/>
      <c r="BGC273" s="17"/>
      <c r="BGD273" s="17"/>
      <c r="BGE273" s="17"/>
      <c r="BGF273" s="17"/>
      <c r="BGG273" s="17"/>
      <c r="BGH273" s="17"/>
      <c r="BGI273" s="17"/>
      <c r="BGJ273" s="17"/>
      <c r="BGK273" s="17"/>
      <c r="BGL273" s="17"/>
      <c r="BGM273" s="17"/>
      <c r="BGN273" s="17"/>
      <c r="BGO273" s="17"/>
      <c r="BGP273" s="17"/>
      <c r="BGQ273" s="17"/>
      <c r="BGR273" s="17"/>
      <c r="BGS273" s="17"/>
      <c r="BGT273" s="17"/>
      <c r="BGU273" s="17"/>
      <c r="BGV273" s="17"/>
      <c r="BGW273" s="17"/>
      <c r="BGX273" s="17"/>
      <c r="BGY273" s="17"/>
      <c r="BGZ273" s="17"/>
      <c r="BHA273" s="17"/>
      <c r="BHB273" s="17"/>
      <c r="BHC273" s="17"/>
      <c r="BHD273" s="17"/>
      <c r="BHE273" s="17"/>
      <c r="BHF273" s="17"/>
      <c r="BHG273" s="17"/>
      <c r="BHH273" s="17"/>
      <c r="BHI273" s="17"/>
      <c r="BHJ273" s="17"/>
      <c r="BHK273" s="17"/>
      <c r="BHL273" s="17"/>
      <c r="BHM273" s="17"/>
      <c r="BHN273" s="17"/>
      <c r="BHO273" s="17"/>
      <c r="BHP273" s="17"/>
      <c r="BHQ273" s="17"/>
      <c r="BHR273" s="17"/>
      <c r="BHS273" s="17"/>
      <c r="BHT273" s="17"/>
      <c r="BHU273" s="17"/>
      <c r="BHV273" s="17"/>
      <c r="BHW273" s="17"/>
      <c r="BHX273" s="17"/>
      <c r="BHY273" s="17"/>
      <c r="BHZ273" s="17"/>
      <c r="BIA273" s="17"/>
      <c r="BIB273" s="17"/>
      <c r="BIC273" s="17"/>
      <c r="BID273" s="17"/>
      <c r="BIE273" s="17"/>
      <c r="BIF273" s="17"/>
      <c r="BIG273" s="17"/>
      <c r="BIH273" s="17"/>
      <c r="BII273" s="17"/>
      <c r="BIJ273" s="17"/>
      <c r="BIK273" s="17"/>
      <c r="BIL273" s="17"/>
      <c r="BIM273" s="17"/>
      <c r="BIN273" s="17"/>
      <c r="BIO273" s="17"/>
      <c r="BIP273" s="17"/>
      <c r="BIQ273" s="17"/>
      <c r="BIR273" s="17"/>
      <c r="BIS273" s="17"/>
      <c r="BIT273" s="17"/>
      <c r="BIU273" s="17"/>
      <c r="BIV273" s="17"/>
      <c r="BIW273" s="17"/>
      <c r="BIX273" s="17"/>
      <c r="BIY273" s="17"/>
      <c r="BIZ273" s="17"/>
      <c r="BJA273" s="17"/>
      <c r="BJB273" s="17"/>
      <c r="BJC273" s="17"/>
      <c r="BJD273" s="17"/>
      <c r="BJE273" s="17"/>
      <c r="BJF273" s="17"/>
      <c r="BJG273" s="17"/>
      <c r="BJH273" s="17"/>
      <c r="BJI273" s="17"/>
      <c r="BJJ273" s="17"/>
      <c r="BJK273" s="17"/>
      <c r="BJL273" s="17"/>
      <c r="BJM273" s="17"/>
      <c r="BJN273" s="17"/>
      <c r="BJO273" s="17"/>
      <c r="BJP273" s="17"/>
      <c r="BJQ273" s="17"/>
      <c r="BJR273" s="17"/>
      <c r="BJS273" s="17"/>
      <c r="BJT273" s="17"/>
      <c r="BJU273" s="17"/>
      <c r="BJV273" s="17"/>
      <c r="BJW273" s="17"/>
      <c r="BJX273" s="17"/>
      <c r="BJY273" s="17"/>
      <c r="BJZ273" s="17"/>
      <c r="BKA273" s="17"/>
      <c r="BKB273" s="17"/>
      <c r="BKC273" s="17"/>
      <c r="BKD273" s="17"/>
      <c r="BKE273" s="17"/>
      <c r="BKF273" s="17"/>
      <c r="BKG273" s="17"/>
      <c r="BKH273" s="17"/>
      <c r="BKI273" s="17"/>
      <c r="BKJ273" s="17"/>
      <c r="BKK273" s="17"/>
      <c r="BKL273" s="17"/>
      <c r="BKM273" s="17"/>
      <c r="BKN273" s="17"/>
      <c r="BKO273" s="17"/>
      <c r="BKP273" s="17"/>
      <c r="BKQ273" s="17"/>
      <c r="BKR273" s="17"/>
      <c r="BKS273" s="17"/>
      <c r="BKT273" s="17"/>
      <c r="BKU273" s="17"/>
      <c r="BKV273" s="17"/>
      <c r="BKW273" s="17"/>
      <c r="BKX273" s="17"/>
      <c r="BKY273" s="17"/>
      <c r="BKZ273" s="17"/>
      <c r="BLA273" s="17"/>
      <c r="BLB273" s="17"/>
      <c r="BLC273" s="17"/>
      <c r="BLD273" s="17"/>
      <c r="BLE273" s="17"/>
      <c r="BLF273" s="17"/>
      <c r="BLG273" s="17"/>
      <c r="BLH273" s="17"/>
      <c r="BLI273" s="17"/>
      <c r="BLJ273" s="17"/>
      <c r="BLK273" s="17"/>
      <c r="BLL273" s="17"/>
      <c r="BLM273" s="17"/>
      <c r="BLN273" s="17"/>
      <c r="BLO273" s="17"/>
      <c r="BLP273" s="17"/>
      <c r="BLQ273" s="17"/>
      <c r="BLR273" s="17"/>
      <c r="BLS273" s="17"/>
      <c r="BLT273" s="17"/>
      <c r="BLU273" s="17"/>
      <c r="BLV273" s="17"/>
      <c r="BLW273" s="17"/>
      <c r="BLX273" s="17"/>
      <c r="BLY273" s="17"/>
      <c r="BLZ273" s="17"/>
      <c r="BMA273" s="17"/>
      <c r="BMB273" s="17"/>
      <c r="BMC273" s="17"/>
      <c r="BMD273" s="17"/>
      <c r="BME273" s="17"/>
      <c r="BMF273" s="17"/>
      <c r="BMG273" s="17"/>
      <c r="BMH273" s="17"/>
      <c r="BMI273" s="17"/>
      <c r="BMJ273" s="17"/>
      <c r="BMK273" s="17"/>
      <c r="BML273" s="17"/>
      <c r="BMM273" s="17"/>
      <c r="BMN273" s="17"/>
      <c r="BMO273" s="17"/>
      <c r="BMP273" s="17"/>
      <c r="BMQ273" s="17"/>
      <c r="BMR273" s="17"/>
      <c r="BMS273" s="17"/>
      <c r="BMT273" s="17"/>
      <c r="BMU273" s="17"/>
      <c r="BMV273" s="17"/>
      <c r="BMW273" s="17"/>
      <c r="BMX273" s="17"/>
      <c r="BMY273" s="17"/>
      <c r="BMZ273" s="17"/>
      <c r="BNA273" s="17"/>
      <c r="BNB273" s="17"/>
      <c r="BNC273" s="17"/>
      <c r="BND273" s="17"/>
      <c r="BNE273" s="17"/>
      <c r="BNF273" s="17"/>
      <c r="BNG273" s="17"/>
      <c r="BNH273" s="17"/>
      <c r="BNI273" s="17"/>
      <c r="BNJ273" s="17"/>
      <c r="BNK273" s="17"/>
      <c r="BNL273" s="17"/>
      <c r="BNM273" s="17"/>
      <c r="BNN273" s="17"/>
      <c r="BNO273" s="17"/>
      <c r="BNP273" s="17"/>
      <c r="BNQ273" s="17"/>
      <c r="BNR273" s="17"/>
      <c r="BNS273" s="17"/>
      <c r="BNT273" s="17"/>
      <c r="BNU273" s="17"/>
      <c r="BNV273" s="17"/>
      <c r="BNW273" s="17"/>
      <c r="BNX273" s="17"/>
      <c r="BNY273" s="17"/>
      <c r="BNZ273" s="17"/>
      <c r="BOA273" s="17"/>
      <c r="BOB273" s="17"/>
      <c r="BOC273" s="17"/>
      <c r="BOD273" s="17"/>
      <c r="BOE273" s="17"/>
      <c r="BOF273" s="17"/>
      <c r="BOG273" s="17"/>
      <c r="BOH273" s="17"/>
      <c r="BOI273" s="17"/>
      <c r="BOJ273" s="17"/>
      <c r="BOK273" s="17"/>
      <c r="BOL273" s="17"/>
      <c r="BOM273" s="17"/>
      <c r="BON273" s="17"/>
      <c r="BOO273" s="17"/>
      <c r="BOP273" s="17"/>
      <c r="BOQ273" s="17"/>
      <c r="BOR273" s="17"/>
      <c r="BOS273" s="17"/>
      <c r="BOT273" s="17"/>
      <c r="BOU273" s="17"/>
      <c r="BOV273" s="17"/>
      <c r="BOW273" s="17"/>
      <c r="BOX273" s="17"/>
      <c r="BOY273" s="17"/>
      <c r="BOZ273" s="17"/>
      <c r="BPA273" s="17"/>
      <c r="BPB273" s="17"/>
      <c r="BPC273" s="17"/>
      <c r="BPD273" s="17"/>
      <c r="BPE273" s="17"/>
      <c r="BPF273" s="17"/>
      <c r="BPG273" s="17"/>
      <c r="BPH273" s="17"/>
      <c r="BPI273" s="17"/>
      <c r="BPJ273" s="17"/>
      <c r="BPK273" s="17"/>
      <c r="BPL273" s="17"/>
      <c r="BPM273" s="17"/>
      <c r="BPN273" s="17"/>
      <c r="BPO273" s="17"/>
      <c r="BPP273" s="17"/>
      <c r="BPQ273" s="17"/>
      <c r="BPR273" s="17"/>
      <c r="BPS273" s="17"/>
      <c r="BPT273" s="17"/>
      <c r="BPU273" s="17"/>
      <c r="BPV273" s="17"/>
      <c r="BPW273" s="17"/>
      <c r="BPX273" s="17"/>
      <c r="BPY273" s="17"/>
      <c r="BPZ273" s="17"/>
      <c r="BQA273" s="17"/>
      <c r="BQB273" s="17"/>
      <c r="BQC273" s="17"/>
      <c r="BQD273" s="17"/>
      <c r="BQE273" s="17"/>
      <c r="BQF273" s="17"/>
      <c r="BQG273" s="17"/>
      <c r="BQH273" s="17"/>
      <c r="BQI273" s="17"/>
      <c r="BQJ273" s="17"/>
      <c r="BQK273" s="17"/>
      <c r="BQL273" s="17"/>
      <c r="BQM273" s="17"/>
      <c r="BQN273" s="17"/>
      <c r="BQO273" s="17"/>
      <c r="BQP273" s="17"/>
      <c r="BQQ273" s="17"/>
      <c r="BQR273" s="17"/>
      <c r="BQS273" s="17"/>
      <c r="BQT273" s="17"/>
      <c r="BQU273" s="17"/>
      <c r="BQV273" s="17"/>
      <c r="BQW273" s="17"/>
      <c r="BQX273" s="17"/>
      <c r="BQY273" s="17"/>
      <c r="BQZ273" s="17"/>
      <c r="BRA273" s="17"/>
      <c r="BRB273" s="17"/>
      <c r="BRC273" s="17"/>
      <c r="BRD273" s="17"/>
      <c r="BRE273" s="17"/>
      <c r="BRF273" s="17"/>
      <c r="BRG273" s="17"/>
      <c r="BRH273" s="17"/>
      <c r="BRI273" s="17"/>
      <c r="BRJ273" s="17"/>
      <c r="BRK273" s="17"/>
      <c r="BRL273" s="17"/>
      <c r="BRM273" s="17"/>
      <c r="BRN273" s="17"/>
      <c r="BRO273" s="17"/>
      <c r="BRP273" s="17"/>
      <c r="BRQ273" s="17"/>
      <c r="BRR273" s="17"/>
      <c r="BRS273" s="17"/>
      <c r="BRT273" s="17"/>
      <c r="BRU273" s="17"/>
      <c r="BRV273" s="17"/>
      <c r="BRW273" s="17"/>
      <c r="BRX273" s="17"/>
      <c r="BRY273" s="17"/>
      <c r="BRZ273" s="17"/>
      <c r="BSA273" s="17"/>
      <c r="BSB273" s="17"/>
      <c r="BSC273" s="17"/>
      <c r="BSD273" s="17"/>
      <c r="BSE273" s="17"/>
      <c r="BSF273" s="17"/>
      <c r="BSG273" s="17"/>
      <c r="BSH273" s="17"/>
      <c r="BSI273" s="17"/>
      <c r="BSJ273" s="17"/>
      <c r="BSK273" s="17"/>
      <c r="BSL273" s="17"/>
      <c r="BSM273" s="17"/>
      <c r="BSN273" s="17"/>
      <c r="BSO273" s="17"/>
      <c r="BSP273" s="17"/>
      <c r="BSQ273" s="17"/>
      <c r="BSR273" s="17"/>
      <c r="BSS273" s="17"/>
      <c r="BST273" s="17"/>
      <c r="BSU273" s="17"/>
      <c r="BSV273" s="17"/>
      <c r="BSW273" s="17"/>
      <c r="BSX273" s="17"/>
      <c r="BSY273" s="17"/>
      <c r="BSZ273" s="17"/>
      <c r="BTA273" s="17"/>
      <c r="BTB273" s="17"/>
      <c r="BTC273" s="17"/>
      <c r="BTD273" s="17"/>
      <c r="BTE273" s="17"/>
      <c r="BTF273" s="17"/>
      <c r="BTG273" s="17"/>
      <c r="BTH273" s="17"/>
      <c r="BTI273" s="17"/>
      <c r="BTJ273" s="17"/>
      <c r="BTK273" s="17"/>
      <c r="BTL273" s="17"/>
      <c r="BTM273" s="17"/>
      <c r="BTN273" s="17"/>
      <c r="BTO273" s="17"/>
      <c r="BTP273" s="17"/>
      <c r="BTQ273" s="17"/>
      <c r="BTR273" s="17"/>
      <c r="BTS273" s="17"/>
      <c r="BTT273" s="17"/>
      <c r="BTU273" s="17"/>
      <c r="BTV273" s="17"/>
      <c r="BTW273" s="17"/>
      <c r="BTX273" s="17"/>
      <c r="BTY273" s="17"/>
      <c r="BTZ273" s="17"/>
      <c r="BUA273" s="17"/>
      <c r="BUB273" s="17"/>
      <c r="BUC273" s="17"/>
      <c r="BUD273" s="17"/>
      <c r="BUE273" s="17"/>
      <c r="BUF273" s="17"/>
      <c r="BUG273" s="17"/>
      <c r="BUH273" s="17"/>
      <c r="BUI273" s="17"/>
      <c r="BUJ273" s="17"/>
      <c r="BUK273" s="17"/>
      <c r="BUL273" s="17"/>
      <c r="BUM273" s="17"/>
      <c r="BUN273" s="17"/>
      <c r="BUO273" s="17"/>
      <c r="BUP273" s="17"/>
      <c r="BUQ273" s="17"/>
      <c r="BUR273" s="17"/>
      <c r="BUS273" s="17"/>
      <c r="BUT273" s="17"/>
      <c r="BUU273" s="17"/>
      <c r="BUV273" s="17"/>
      <c r="BUW273" s="17"/>
      <c r="BUX273" s="17"/>
      <c r="BUY273" s="17"/>
      <c r="BUZ273" s="17"/>
      <c r="BVA273" s="17"/>
      <c r="BVB273" s="17"/>
      <c r="BVC273" s="17"/>
      <c r="BVD273" s="17"/>
      <c r="BVE273" s="17"/>
      <c r="BVF273" s="17"/>
      <c r="BVG273" s="17"/>
      <c r="BVH273" s="17"/>
      <c r="BVI273" s="17"/>
      <c r="BVJ273" s="17"/>
      <c r="BVK273" s="17"/>
      <c r="BVL273" s="17"/>
      <c r="BVM273" s="17"/>
      <c r="BVN273" s="17"/>
      <c r="BVO273" s="17"/>
      <c r="BVP273" s="17"/>
      <c r="BVQ273" s="17"/>
      <c r="BVR273" s="17"/>
      <c r="BVS273" s="17"/>
      <c r="BVT273" s="17"/>
      <c r="BVU273" s="17"/>
      <c r="BVV273" s="17"/>
      <c r="BVW273" s="17"/>
      <c r="BVX273" s="17"/>
      <c r="BVY273" s="17"/>
      <c r="BVZ273" s="17"/>
      <c r="BWA273" s="17"/>
      <c r="BWB273" s="17"/>
      <c r="BWC273" s="17"/>
      <c r="BWD273" s="17"/>
      <c r="BWE273" s="17"/>
      <c r="BWF273" s="17"/>
      <c r="BWG273" s="17"/>
      <c r="BWH273" s="17"/>
      <c r="BWI273" s="17"/>
      <c r="BWJ273" s="17"/>
      <c r="BWK273" s="17"/>
      <c r="BWL273" s="17"/>
      <c r="BWM273" s="17"/>
      <c r="BWN273" s="17"/>
      <c r="BWO273" s="17"/>
      <c r="BWP273" s="17"/>
      <c r="BWQ273" s="17"/>
      <c r="BWR273" s="17"/>
      <c r="BWS273" s="17"/>
      <c r="BWT273" s="17"/>
      <c r="BWU273" s="17"/>
      <c r="BWV273" s="17"/>
      <c r="BWW273" s="17"/>
      <c r="BWX273" s="17"/>
      <c r="BWY273" s="17"/>
      <c r="BWZ273" s="17"/>
      <c r="BXA273" s="17"/>
      <c r="BXB273" s="17"/>
      <c r="BXC273" s="17"/>
      <c r="BXD273" s="17"/>
      <c r="BXE273" s="17"/>
      <c r="BXF273" s="17"/>
      <c r="BXG273" s="17"/>
      <c r="BXH273" s="17"/>
      <c r="BXI273" s="17"/>
      <c r="BXJ273" s="17"/>
      <c r="BXK273" s="17"/>
      <c r="BXL273" s="17"/>
      <c r="BXM273" s="17"/>
      <c r="BXN273" s="17"/>
      <c r="BXO273" s="17"/>
      <c r="BXP273" s="17"/>
      <c r="BXQ273" s="17"/>
      <c r="BXR273" s="17"/>
      <c r="BXS273" s="17"/>
      <c r="BXT273" s="17"/>
      <c r="BXU273" s="17"/>
      <c r="BXV273" s="17"/>
      <c r="BXW273" s="17"/>
      <c r="BXX273" s="17"/>
      <c r="BXY273" s="17"/>
      <c r="BXZ273" s="17"/>
      <c r="BYA273" s="17"/>
      <c r="BYB273" s="17"/>
      <c r="BYC273" s="17"/>
      <c r="BYD273" s="17"/>
      <c r="BYE273" s="17"/>
      <c r="BYF273" s="17"/>
      <c r="BYG273" s="17"/>
      <c r="BYH273" s="17"/>
      <c r="BYI273" s="17"/>
      <c r="BYJ273" s="17"/>
      <c r="BYK273" s="17"/>
      <c r="BYL273" s="17"/>
      <c r="BYM273" s="17"/>
      <c r="BYN273" s="17"/>
      <c r="BYO273" s="17"/>
      <c r="BYP273" s="17"/>
      <c r="BYQ273" s="17"/>
      <c r="BYR273" s="17"/>
      <c r="BYS273" s="17"/>
      <c r="BYT273" s="17"/>
      <c r="BYU273" s="17"/>
      <c r="BYV273" s="17"/>
      <c r="BYW273" s="17"/>
      <c r="BYX273" s="17"/>
      <c r="BYY273" s="17"/>
      <c r="BYZ273" s="17"/>
      <c r="BZA273" s="17"/>
      <c r="BZB273" s="17"/>
      <c r="BZC273" s="17"/>
      <c r="BZD273" s="17"/>
      <c r="BZE273" s="17"/>
      <c r="BZF273" s="17"/>
      <c r="BZG273" s="17"/>
      <c r="BZH273" s="17"/>
      <c r="BZI273" s="17"/>
      <c r="BZJ273" s="17"/>
      <c r="BZK273" s="17"/>
      <c r="BZL273" s="17"/>
      <c r="BZM273" s="17"/>
      <c r="BZN273" s="17"/>
      <c r="BZO273" s="17"/>
      <c r="BZP273" s="17"/>
      <c r="BZQ273" s="17"/>
      <c r="BZR273" s="17"/>
      <c r="BZS273" s="17"/>
      <c r="BZT273" s="17"/>
      <c r="BZU273" s="17"/>
      <c r="BZV273" s="17"/>
      <c r="BZW273" s="17"/>
      <c r="BZX273" s="17"/>
      <c r="BZY273" s="17"/>
      <c r="BZZ273" s="17"/>
      <c r="CAA273" s="17"/>
      <c r="CAB273" s="17"/>
      <c r="CAC273" s="17"/>
      <c r="CAD273" s="17"/>
      <c r="CAE273" s="17"/>
      <c r="CAF273" s="17"/>
      <c r="CAG273" s="17"/>
      <c r="CAH273" s="17"/>
      <c r="CAI273" s="17"/>
      <c r="CAJ273" s="17"/>
      <c r="CAK273" s="17"/>
      <c r="CAL273" s="17"/>
      <c r="CAM273" s="17"/>
      <c r="CAN273" s="17"/>
      <c r="CAO273" s="17"/>
      <c r="CAP273" s="17"/>
      <c r="CAQ273" s="17"/>
      <c r="CAR273" s="17"/>
      <c r="CAS273" s="17"/>
      <c r="CAT273" s="17"/>
      <c r="CAU273" s="17"/>
      <c r="CAV273" s="17"/>
      <c r="CAW273" s="17"/>
      <c r="CAX273" s="17"/>
      <c r="CAY273" s="17"/>
      <c r="CAZ273" s="17"/>
      <c r="CBA273" s="17"/>
      <c r="CBB273" s="17"/>
      <c r="CBC273" s="17"/>
      <c r="CBD273" s="17"/>
      <c r="CBE273" s="17"/>
      <c r="CBF273" s="17"/>
      <c r="CBG273" s="17"/>
      <c r="CBH273" s="17"/>
      <c r="CBI273" s="17"/>
      <c r="CBJ273" s="17"/>
      <c r="CBK273" s="17"/>
      <c r="CBL273" s="17"/>
      <c r="CBM273" s="17"/>
      <c r="CBN273" s="17"/>
      <c r="CBO273" s="17"/>
      <c r="CBP273" s="17"/>
      <c r="CBQ273" s="17"/>
      <c r="CBR273" s="17"/>
      <c r="CBS273" s="17"/>
      <c r="CBT273" s="17"/>
      <c r="CBU273" s="17"/>
      <c r="CBV273" s="17"/>
      <c r="CBW273" s="17"/>
      <c r="CBX273" s="17"/>
      <c r="CBY273" s="17"/>
      <c r="CBZ273" s="17"/>
      <c r="CCA273" s="17"/>
      <c r="CCB273" s="17"/>
      <c r="CCC273" s="17"/>
      <c r="CCD273" s="17"/>
      <c r="CCE273" s="17"/>
      <c r="CCF273" s="17"/>
      <c r="CCG273" s="17"/>
      <c r="CCH273" s="17"/>
      <c r="CCI273" s="17"/>
      <c r="CCJ273" s="17"/>
      <c r="CCK273" s="17"/>
      <c r="CCL273" s="17"/>
      <c r="CCM273" s="17"/>
      <c r="CCN273" s="17"/>
      <c r="CCO273" s="17"/>
      <c r="CCP273" s="17"/>
      <c r="CCQ273" s="17"/>
      <c r="CCR273" s="17"/>
      <c r="CCS273" s="17"/>
      <c r="CCT273" s="17"/>
      <c r="CCU273" s="17"/>
      <c r="CCV273" s="17"/>
      <c r="CCW273" s="17"/>
      <c r="CCX273" s="17"/>
      <c r="CCY273" s="17"/>
      <c r="CCZ273" s="17"/>
      <c r="CDA273" s="17"/>
      <c r="CDB273" s="17"/>
      <c r="CDC273" s="17"/>
      <c r="CDD273" s="17"/>
      <c r="CDE273" s="17"/>
      <c r="CDF273" s="17"/>
      <c r="CDG273" s="17"/>
      <c r="CDH273" s="17"/>
      <c r="CDI273" s="17"/>
      <c r="CDJ273" s="17"/>
      <c r="CDK273" s="17"/>
      <c r="CDL273" s="17"/>
      <c r="CDM273" s="17"/>
      <c r="CDN273" s="17"/>
      <c r="CDO273" s="17"/>
      <c r="CDP273" s="17"/>
      <c r="CDQ273" s="17"/>
      <c r="CDR273" s="17"/>
      <c r="CDS273" s="17"/>
      <c r="CDT273" s="17"/>
      <c r="CDU273" s="17"/>
    </row>
    <row r="274">
      <c r="A274" s="14" t="s">
        <v>4737</v>
      </c>
      <c r="B274" s="14" t="s">
        <v>4754</v>
      </c>
      <c r="C274" s="14" t="s">
        <v>4739</v>
      </c>
      <c r="D274" s="14" t="s">
        <v>4740</v>
      </c>
      <c r="E274" s="14" t="s">
        <v>4755</v>
      </c>
      <c r="F274" s="14" t="s">
        <v>2835</v>
      </c>
      <c r="I274" s="14" t="s">
        <v>4756</v>
      </c>
      <c r="J274" s="14" t="s">
        <v>2618</v>
      </c>
      <c r="K274" s="14" t="s">
        <v>2619</v>
      </c>
      <c r="L274" s="17"/>
      <c r="M274" s="17"/>
      <c r="N274" s="14" t="s">
        <v>2673</v>
      </c>
      <c r="O274" s="14" t="s">
        <v>2674</v>
      </c>
      <c r="P274" s="14" t="s">
        <v>4743</v>
      </c>
      <c r="Q274" s="16">
        <v>11.0</v>
      </c>
      <c r="R274" s="16">
        <v>3877559.0</v>
      </c>
      <c r="S274" s="16">
        <v>3877559.0</v>
      </c>
      <c r="T274" s="14" t="s">
        <v>2631</v>
      </c>
      <c r="U274" s="14" t="s">
        <v>2630</v>
      </c>
      <c r="V274" s="14" t="s">
        <v>4757</v>
      </c>
      <c r="W274" s="14" t="s">
        <v>4758</v>
      </c>
      <c r="X274" s="16">
        <v>0.31</v>
      </c>
      <c r="Y274" s="17"/>
      <c r="Z274" s="16">
        <v>42.0</v>
      </c>
      <c r="AA274" s="16">
        <v>95.0</v>
      </c>
      <c r="AB274" s="17"/>
      <c r="AC274" s="16">
        <v>107.0</v>
      </c>
      <c r="AD274" s="16">
        <v>2632.0</v>
      </c>
      <c r="AE274" s="22">
        <v>45303.0</v>
      </c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4" t="s">
        <v>4746</v>
      </c>
      <c r="BB274" s="17"/>
      <c r="BC274" s="17"/>
      <c r="BD274" s="14" t="s">
        <v>4747</v>
      </c>
      <c r="BE274" s="17"/>
      <c r="BF274" s="17"/>
      <c r="BG274" s="16">
        <v>1.0</v>
      </c>
      <c r="BH274" s="17"/>
      <c r="BI274" s="17"/>
      <c r="BJ274" s="14" t="s">
        <v>2566</v>
      </c>
      <c r="BK274" s="17"/>
      <c r="BL274" s="17"/>
      <c r="BM274" s="16">
        <v>87.7</v>
      </c>
      <c r="BN274" s="17"/>
      <c r="BO274" s="17"/>
      <c r="BP274" s="17"/>
      <c r="BQ274" s="14" t="s">
        <v>4748</v>
      </c>
      <c r="BR274" s="14" t="s">
        <v>4749</v>
      </c>
      <c r="BT274" s="16">
        <v>18.32</v>
      </c>
      <c r="BU274" s="14" t="s">
        <v>2567</v>
      </c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4" t="s">
        <v>4750</v>
      </c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/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/>
      <c r="KJ274" s="17"/>
      <c r="KK274" s="17"/>
      <c r="KL274" s="17"/>
      <c r="KM274" s="17"/>
      <c r="KN274" s="17"/>
      <c r="KO274" s="17"/>
      <c r="KP274" s="17"/>
      <c r="KQ274" s="17"/>
      <c r="KR274" s="17"/>
      <c r="KS274" s="17"/>
      <c r="KT274" s="17"/>
      <c r="KU274" s="17"/>
      <c r="KV274" s="17"/>
      <c r="KW274" s="17"/>
      <c r="KX274" s="17"/>
      <c r="KY274" s="17"/>
      <c r="KZ274" s="17"/>
      <c r="LA274" s="17"/>
      <c r="LB274" s="17"/>
      <c r="LC274" s="17"/>
      <c r="LD274" s="17"/>
      <c r="LE274" s="17"/>
      <c r="LF274" s="17"/>
      <c r="LG274" s="17"/>
      <c r="LH274" s="17"/>
      <c r="LI274" s="17"/>
      <c r="LJ274" s="17"/>
      <c r="LK274" s="17"/>
      <c r="LL274" s="17"/>
      <c r="LM274" s="17"/>
      <c r="LN274" s="17"/>
      <c r="LO274" s="17"/>
      <c r="LP274" s="17"/>
      <c r="LQ274" s="17"/>
      <c r="LR274" s="17"/>
      <c r="LS274" s="17"/>
      <c r="LT274" s="17"/>
      <c r="LU274" s="17"/>
      <c r="LV274" s="17"/>
      <c r="LW274" s="17"/>
      <c r="LX274" s="17"/>
      <c r="LY274" s="17"/>
      <c r="LZ274" s="17"/>
      <c r="MA274" s="17"/>
      <c r="MB274" s="17"/>
      <c r="MC274" s="16">
        <v>58.0</v>
      </c>
      <c r="MD274" s="17"/>
      <c r="ME274" s="16">
        <v>557.0</v>
      </c>
      <c r="MF274" s="14" t="s">
        <v>4751</v>
      </c>
      <c r="MG274" s="16">
        <v>20.0</v>
      </c>
      <c r="MH274" s="17"/>
      <c r="MI274" s="14" t="s">
        <v>4752</v>
      </c>
      <c r="MJ274" s="14" t="s">
        <v>4759</v>
      </c>
      <c r="MK274" s="14" t="s">
        <v>4760</v>
      </c>
      <c r="ML274" s="16">
        <v>70.0</v>
      </c>
      <c r="MM274" s="17"/>
      <c r="MN274" s="17"/>
      <c r="MO274" s="17"/>
      <c r="MP274" s="17"/>
      <c r="MQ274" s="17"/>
      <c r="MR274" s="17"/>
      <c r="MS274" s="17"/>
      <c r="MT274" s="17"/>
      <c r="MU274" s="17"/>
      <c r="MV274" s="17"/>
      <c r="MW274" s="17"/>
      <c r="MX274" s="17"/>
      <c r="MY274" s="17"/>
      <c r="MZ274" s="17"/>
      <c r="NA274" s="17"/>
      <c r="NB274" s="17"/>
      <c r="NC274" s="17"/>
      <c r="ND274" s="17"/>
      <c r="NE274" s="17"/>
      <c r="NF274" s="17"/>
      <c r="NG274" s="17"/>
      <c r="NH274" s="17"/>
      <c r="NI274" s="17"/>
      <c r="NJ274" s="17"/>
      <c r="NK274" s="17"/>
      <c r="NL274" s="17"/>
      <c r="NM274" s="17"/>
      <c r="NN274" s="17"/>
      <c r="NO274" s="17"/>
      <c r="NP274" s="17"/>
      <c r="NQ274" s="17"/>
      <c r="NR274" s="17"/>
      <c r="NS274" s="17"/>
      <c r="NT274" s="17"/>
      <c r="NU274" s="17"/>
      <c r="NV274" s="17"/>
      <c r="NW274" s="17"/>
      <c r="NX274" s="17"/>
      <c r="NY274" s="17"/>
      <c r="NZ274" s="17"/>
      <c r="OA274" s="17"/>
      <c r="OB274" s="17"/>
      <c r="OC274" s="17"/>
      <c r="OD274" s="17"/>
      <c r="OE274" s="17"/>
      <c r="OF274" s="17"/>
      <c r="OG274" s="17"/>
      <c r="OH274" s="17"/>
      <c r="OI274" s="17"/>
      <c r="OJ274" s="17"/>
      <c r="OK274" s="17"/>
      <c r="OL274" s="17"/>
      <c r="OM274" s="17"/>
      <c r="ON274" s="17"/>
      <c r="OO274" s="17"/>
      <c r="OP274" s="17"/>
      <c r="OQ274" s="17"/>
      <c r="OR274" s="17"/>
      <c r="OS274" s="17"/>
      <c r="OT274" s="17"/>
      <c r="OU274" s="17"/>
      <c r="OV274" s="17"/>
      <c r="OW274" s="17"/>
      <c r="OX274" s="17"/>
      <c r="OY274" s="17"/>
      <c r="OZ274" s="17"/>
      <c r="PA274" s="17"/>
      <c r="PB274" s="17"/>
      <c r="PC274" s="17"/>
      <c r="PD274" s="17"/>
      <c r="PE274" s="17"/>
      <c r="PF274" s="17"/>
      <c r="PG274" s="17"/>
      <c r="PH274" s="17"/>
      <c r="PI274" s="17"/>
      <c r="PJ274" s="17"/>
      <c r="PK274" s="17"/>
      <c r="PL274" s="17"/>
      <c r="PM274" s="17"/>
      <c r="PN274" s="17"/>
      <c r="PO274" s="17"/>
      <c r="PP274" s="17"/>
      <c r="PQ274" s="17"/>
      <c r="PR274" s="17"/>
      <c r="PS274" s="17"/>
      <c r="PT274" s="17"/>
      <c r="PU274" s="17"/>
      <c r="PV274" s="17"/>
      <c r="PW274" s="17"/>
      <c r="PX274" s="17"/>
      <c r="PY274" s="17"/>
      <c r="PZ274" s="17"/>
      <c r="QA274" s="17"/>
      <c r="QB274" s="17"/>
      <c r="QC274" s="17"/>
      <c r="QD274" s="17"/>
      <c r="QE274" s="17"/>
      <c r="QF274" s="17"/>
      <c r="QG274" s="17"/>
      <c r="QH274" s="17"/>
      <c r="QI274" s="17"/>
      <c r="QJ274" s="17"/>
      <c r="QK274" s="17"/>
      <c r="QL274" s="17"/>
      <c r="QM274" s="17"/>
      <c r="QN274" s="17"/>
      <c r="QO274" s="17"/>
      <c r="QP274" s="17"/>
      <c r="QQ274" s="17"/>
      <c r="QR274" s="17"/>
      <c r="QS274" s="17"/>
      <c r="QT274" s="17"/>
      <c r="QU274" s="17"/>
      <c r="QV274" s="17"/>
      <c r="QW274" s="17"/>
      <c r="QX274" s="17"/>
      <c r="QY274" s="17"/>
      <c r="QZ274" s="17"/>
      <c r="RA274" s="17"/>
      <c r="RB274" s="17"/>
      <c r="RC274" s="17"/>
      <c r="RD274" s="17"/>
      <c r="RE274" s="17"/>
      <c r="RF274" s="17"/>
      <c r="RG274" s="17"/>
      <c r="RH274" s="17"/>
      <c r="RI274" s="17"/>
      <c r="RJ274" s="17"/>
      <c r="RK274" s="17"/>
      <c r="RL274" s="17"/>
      <c r="RM274" s="17"/>
      <c r="RN274" s="17"/>
      <c r="RO274" s="17"/>
      <c r="RP274" s="17"/>
      <c r="RQ274" s="17"/>
      <c r="RR274" s="17"/>
      <c r="RS274" s="17"/>
      <c r="RT274" s="17"/>
      <c r="RU274" s="17"/>
      <c r="RV274" s="17"/>
      <c r="RW274" s="17"/>
      <c r="RX274" s="17"/>
      <c r="RY274" s="17"/>
      <c r="RZ274" s="17"/>
      <c r="SA274" s="17"/>
      <c r="SB274" s="17"/>
      <c r="SC274" s="17"/>
      <c r="SD274" s="17"/>
      <c r="SE274" s="17"/>
      <c r="SF274" s="17"/>
      <c r="SG274" s="17"/>
      <c r="SH274" s="17"/>
      <c r="SI274" s="17"/>
      <c r="SJ274" s="17"/>
      <c r="SK274" s="17"/>
      <c r="SL274" s="17"/>
      <c r="SM274" s="17"/>
      <c r="SN274" s="17"/>
      <c r="SO274" s="17"/>
      <c r="SP274" s="17"/>
      <c r="SQ274" s="17"/>
      <c r="SR274" s="17"/>
      <c r="SS274" s="17"/>
      <c r="ST274" s="17"/>
      <c r="SU274" s="17"/>
      <c r="SV274" s="17"/>
      <c r="SW274" s="17"/>
      <c r="SX274" s="17"/>
      <c r="SY274" s="17"/>
      <c r="SZ274" s="17"/>
      <c r="TA274" s="17"/>
      <c r="TB274" s="17"/>
      <c r="TC274" s="17"/>
      <c r="TD274" s="17"/>
      <c r="TE274" s="17"/>
      <c r="TF274" s="17"/>
      <c r="TG274" s="17"/>
      <c r="TH274" s="17"/>
      <c r="TI274" s="17"/>
      <c r="TJ274" s="17"/>
      <c r="TK274" s="17"/>
      <c r="TL274" s="17"/>
      <c r="TM274" s="17"/>
      <c r="TN274" s="17"/>
      <c r="TO274" s="17"/>
      <c r="TP274" s="17"/>
      <c r="TQ274" s="17"/>
      <c r="TR274" s="17"/>
      <c r="TS274" s="17"/>
      <c r="TT274" s="17"/>
      <c r="TU274" s="17"/>
      <c r="TV274" s="17"/>
      <c r="TW274" s="17"/>
      <c r="TX274" s="17"/>
      <c r="TY274" s="17"/>
      <c r="TZ274" s="17"/>
      <c r="UA274" s="17"/>
      <c r="UB274" s="17"/>
      <c r="UC274" s="17"/>
      <c r="UD274" s="17"/>
      <c r="UE274" s="17"/>
      <c r="UF274" s="17"/>
      <c r="UG274" s="17"/>
      <c r="UH274" s="17"/>
      <c r="UI274" s="17"/>
      <c r="UJ274" s="17"/>
      <c r="UK274" s="17"/>
      <c r="UL274" s="17"/>
      <c r="UM274" s="17"/>
      <c r="UN274" s="17"/>
      <c r="UO274" s="17"/>
      <c r="UP274" s="17"/>
      <c r="UQ274" s="17"/>
      <c r="UR274" s="17"/>
      <c r="US274" s="17"/>
      <c r="UT274" s="17"/>
      <c r="UU274" s="17"/>
      <c r="UV274" s="17"/>
      <c r="UW274" s="17"/>
      <c r="UX274" s="17"/>
      <c r="UY274" s="17"/>
      <c r="UZ274" s="17"/>
      <c r="VA274" s="17"/>
      <c r="VB274" s="17"/>
      <c r="VC274" s="17"/>
      <c r="VD274" s="17"/>
      <c r="VE274" s="17"/>
      <c r="VF274" s="17"/>
      <c r="VG274" s="17"/>
      <c r="VH274" s="17"/>
      <c r="VI274" s="17"/>
      <c r="VJ274" s="17"/>
      <c r="VK274" s="17"/>
      <c r="VL274" s="17"/>
      <c r="VM274" s="17"/>
      <c r="VN274" s="17"/>
      <c r="VO274" s="17"/>
      <c r="VP274" s="17"/>
      <c r="VQ274" s="17"/>
      <c r="VR274" s="17"/>
      <c r="VS274" s="17"/>
      <c r="VT274" s="17"/>
      <c r="VU274" s="17"/>
      <c r="VV274" s="17"/>
      <c r="VW274" s="17"/>
      <c r="VX274" s="17"/>
      <c r="VY274" s="17"/>
      <c r="VZ274" s="17"/>
      <c r="WA274" s="17"/>
      <c r="WB274" s="17"/>
      <c r="WC274" s="17"/>
      <c r="WD274" s="17"/>
      <c r="WE274" s="17"/>
      <c r="WF274" s="17"/>
      <c r="WG274" s="17"/>
      <c r="WH274" s="17"/>
      <c r="WI274" s="17"/>
      <c r="WJ274" s="17"/>
      <c r="WK274" s="17"/>
      <c r="WL274" s="17"/>
      <c r="WM274" s="17"/>
      <c r="WN274" s="17"/>
      <c r="WO274" s="17"/>
      <c r="WP274" s="17"/>
      <c r="WQ274" s="17"/>
      <c r="WR274" s="17"/>
      <c r="WS274" s="17"/>
      <c r="WT274" s="17"/>
      <c r="WU274" s="17"/>
      <c r="WV274" s="17"/>
      <c r="WW274" s="17"/>
      <c r="WX274" s="17"/>
      <c r="WY274" s="17"/>
      <c r="WZ274" s="17"/>
      <c r="XA274" s="17"/>
      <c r="XB274" s="17"/>
      <c r="XC274" s="17"/>
      <c r="XD274" s="17"/>
      <c r="XE274" s="17"/>
      <c r="XF274" s="17"/>
      <c r="XG274" s="17"/>
      <c r="XH274" s="17"/>
      <c r="XI274" s="17"/>
      <c r="XJ274" s="17"/>
      <c r="XK274" s="17"/>
      <c r="XL274" s="17"/>
      <c r="XM274" s="17"/>
      <c r="XN274" s="17"/>
      <c r="XO274" s="17"/>
      <c r="XP274" s="17"/>
      <c r="XQ274" s="17"/>
      <c r="XR274" s="17"/>
      <c r="XS274" s="17"/>
      <c r="XT274" s="17"/>
      <c r="XU274" s="17"/>
      <c r="XV274" s="17"/>
      <c r="XW274" s="17"/>
      <c r="XX274" s="17"/>
      <c r="XY274" s="17"/>
      <c r="XZ274" s="17"/>
      <c r="YA274" s="17"/>
      <c r="YB274" s="17"/>
      <c r="YC274" s="17"/>
      <c r="YD274" s="17"/>
      <c r="YE274" s="17"/>
      <c r="YF274" s="17"/>
      <c r="YG274" s="17"/>
      <c r="YH274" s="17"/>
      <c r="YI274" s="17"/>
      <c r="YJ274" s="17"/>
      <c r="YK274" s="17"/>
      <c r="YL274" s="17"/>
      <c r="YM274" s="17"/>
      <c r="YN274" s="17"/>
      <c r="YO274" s="17"/>
      <c r="YP274" s="17"/>
      <c r="YQ274" s="17"/>
      <c r="YR274" s="17"/>
      <c r="YS274" s="17"/>
      <c r="YT274" s="17"/>
      <c r="YU274" s="17"/>
      <c r="YV274" s="17"/>
      <c r="YW274" s="17"/>
      <c r="YX274" s="17"/>
      <c r="YY274" s="17"/>
      <c r="YZ274" s="17"/>
      <c r="ZA274" s="17"/>
      <c r="ZB274" s="17"/>
      <c r="ZC274" s="17"/>
      <c r="ZD274" s="17"/>
      <c r="ZE274" s="17"/>
      <c r="ZF274" s="17"/>
      <c r="ZG274" s="17"/>
      <c r="ZH274" s="17"/>
      <c r="ZI274" s="17"/>
      <c r="ZJ274" s="17"/>
      <c r="ZK274" s="17"/>
      <c r="ZL274" s="17"/>
      <c r="ZM274" s="17"/>
      <c r="ZN274" s="17"/>
      <c r="ZO274" s="17"/>
      <c r="ZP274" s="17"/>
      <c r="ZQ274" s="17"/>
      <c r="ZR274" s="17"/>
      <c r="ZS274" s="17"/>
      <c r="ZT274" s="17"/>
      <c r="ZU274" s="17"/>
      <c r="ZV274" s="17"/>
      <c r="ZW274" s="17"/>
      <c r="ZX274" s="17"/>
      <c r="ZY274" s="17"/>
      <c r="ZZ274" s="17"/>
      <c r="AAA274" s="17"/>
      <c r="AAB274" s="17"/>
      <c r="AAC274" s="17"/>
      <c r="AAD274" s="17"/>
      <c r="AAE274" s="17"/>
      <c r="AAF274" s="17"/>
      <c r="AAG274" s="17"/>
      <c r="AAH274" s="17"/>
      <c r="AAI274" s="17"/>
      <c r="AAJ274" s="17"/>
      <c r="AAK274" s="17"/>
      <c r="AAL274" s="17"/>
      <c r="AAM274" s="17"/>
      <c r="AAN274" s="17"/>
      <c r="AAO274" s="17"/>
      <c r="AAP274" s="17"/>
      <c r="AAQ274" s="17"/>
      <c r="AAR274" s="17"/>
      <c r="AAS274" s="17"/>
      <c r="AAT274" s="17"/>
      <c r="AAU274" s="17"/>
      <c r="AAV274" s="17"/>
      <c r="AAW274" s="17"/>
      <c r="AAX274" s="17"/>
      <c r="AAY274" s="17"/>
      <c r="AAZ274" s="17"/>
      <c r="ABA274" s="17"/>
      <c r="ABB274" s="17"/>
      <c r="ABC274" s="17"/>
      <c r="ABD274" s="17"/>
      <c r="ABE274" s="17"/>
      <c r="ABF274" s="17"/>
      <c r="ABG274" s="17"/>
      <c r="ABH274" s="17"/>
      <c r="ABI274" s="17"/>
      <c r="ABJ274" s="17"/>
      <c r="ABK274" s="17"/>
      <c r="ABL274" s="17"/>
      <c r="ABM274" s="17"/>
      <c r="ABN274" s="17"/>
      <c r="ABO274" s="17"/>
      <c r="ABP274" s="17"/>
      <c r="ABQ274" s="17"/>
      <c r="ABR274" s="17"/>
      <c r="ABS274" s="17"/>
      <c r="ABT274" s="17"/>
      <c r="ABU274" s="17"/>
      <c r="ABV274" s="17"/>
      <c r="ABW274" s="17"/>
      <c r="ABX274" s="17"/>
      <c r="ABY274" s="17"/>
      <c r="ABZ274" s="17"/>
      <c r="ACA274" s="17"/>
      <c r="ACB274" s="17"/>
      <c r="ACC274" s="17"/>
      <c r="ACD274" s="17"/>
      <c r="ACE274" s="17"/>
      <c r="ACF274" s="17"/>
      <c r="ACG274" s="17"/>
      <c r="ACH274" s="17"/>
      <c r="ACI274" s="17"/>
      <c r="ACJ274" s="17"/>
      <c r="ACK274" s="17"/>
      <c r="ACL274" s="17"/>
      <c r="ACM274" s="17"/>
      <c r="ACN274" s="17"/>
      <c r="ACO274" s="17"/>
      <c r="ACP274" s="17"/>
      <c r="ACQ274" s="17"/>
      <c r="ACR274" s="17"/>
      <c r="ACS274" s="17"/>
      <c r="ACT274" s="17"/>
      <c r="ACU274" s="17"/>
      <c r="ACV274" s="17"/>
      <c r="ACW274" s="17"/>
      <c r="ACX274" s="17"/>
      <c r="ACY274" s="17"/>
      <c r="ACZ274" s="17"/>
      <c r="ADA274" s="17"/>
      <c r="ADB274" s="17"/>
      <c r="ADC274" s="17"/>
      <c r="ADD274" s="17"/>
      <c r="ADE274" s="17"/>
      <c r="ADF274" s="17"/>
      <c r="ADG274" s="17"/>
      <c r="ADH274" s="17"/>
      <c r="ADI274" s="17"/>
      <c r="ADJ274" s="17"/>
      <c r="ADK274" s="17"/>
      <c r="ADL274" s="17"/>
      <c r="ADM274" s="17"/>
      <c r="ADN274" s="17"/>
      <c r="ADO274" s="17"/>
      <c r="ADP274" s="17"/>
      <c r="ADQ274" s="17"/>
      <c r="ADR274" s="17"/>
      <c r="ADS274" s="17"/>
      <c r="ADT274" s="17"/>
      <c r="ADU274" s="17"/>
      <c r="ADV274" s="17"/>
      <c r="ADW274" s="17"/>
      <c r="ADX274" s="17"/>
      <c r="ADY274" s="17"/>
      <c r="ADZ274" s="17"/>
      <c r="AEA274" s="17"/>
      <c r="AEB274" s="17"/>
      <c r="AEC274" s="17"/>
      <c r="AED274" s="17"/>
      <c r="AEE274" s="17"/>
      <c r="AEF274" s="17"/>
      <c r="AEG274" s="17"/>
      <c r="AEH274" s="17"/>
      <c r="AEI274" s="17"/>
      <c r="AEJ274" s="17"/>
      <c r="AEK274" s="17"/>
      <c r="AEL274" s="17"/>
      <c r="AEM274" s="17"/>
      <c r="AEN274" s="17"/>
      <c r="AEO274" s="17"/>
      <c r="AEP274" s="17"/>
      <c r="AEQ274" s="17"/>
      <c r="AER274" s="17"/>
      <c r="AES274" s="17"/>
      <c r="AET274" s="17"/>
      <c r="AEU274" s="17"/>
      <c r="AEV274" s="17"/>
      <c r="AEW274" s="17"/>
      <c r="AEX274" s="17"/>
      <c r="AEY274" s="17"/>
      <c r="AEZ274" s="17"/>
      <c r="AFA274" s="17"/>
      <c r="AFB274" s="17"/>
      <c r="AFC274" s="17"/>
      <c r="AFD274" s="17"/>
      <c r="AFE274" s="17"/>
      <c r="AFF274" s="17"/>
      <c r="AFG274" s="17"/>
      <c r="AFH274" s="17"/>
      <c r="AFI274" s="17"/>
      <c r="AFJ274" s="17"/>
      <c r="AFK274" s="17"/>
      <c r="AFL274" s="17"/>
      <c r="AFM274" s="17"/>
      <c r="AFN274" s="17"/>
      <c r="AFO274" s="17"/>
      <c r="AFP274" s="17"/>
      <c r="AFQ274" s="17"/>
      <c r="AFR274" s="17"/>
      <c r="AFS274" s="17"/>
      <c r="AFT274" s="17"/>
      <c r="AFU274" s="17"/>
      <c r="AFV274" s="17"/>
      <c r="AFW274" s="17"/>
      <c r="AFX274" s="17"/>
      <c r="AFY274" s="17"/>
      <c r="AFZ274" s="17"/>
      <c r="AGA274" s="17"/>
      <c r="AGB274" s="17"/>
      <c r="AGC274" s="17"/>
      <c r="AGD274" s="17"/>
      <c r="AGE274" s="17"/>
      <c r="AGF274" s="17"/>
      <c r="AGG274" s="17"/>
      <c r="AGH274" s="17"/>
      <c r="AGI274" s="17"/>
      <c r="AGJ274" s="17"/>
      <c r="AGK274" s="17"/>
      <c r="AGL274" s="17"/>
      <c r="AGM274" s="17"/>
      <c r="AGN274" s="17"/>
      <c r="AGO274" s="17"/>
      <c r="AGP274" s="17"/>
      <c r="AGQ274" s="17"/>
      <c r="AGR274" s="17"/>
      <c r="AGS274" s="17"/>
      <c r="AGT274" s="17"/>
      <c r="AGU274" s="17"/>
      <c r="AGV274" s="17"/>
      <c r="AGW274" s="17"/>
      <c r="AGX274" s="17"/>
      <c r="AGY274" s="17"/>
      <c r="AGZ274" s="17"/>
      <c r="AHA274" s="17"/>
      <c r="AHB274" s="17"/>
      <c r="AHC274" s="17"/>
      <c r="AHD274" s="17"/>
      <c r="AHE274" s="17"/>
      <c r="AHF274" s="17"/>
      <c r="AHG274" s="17"/>
      <c r="AHH274" s="17"/>
      <c r="AHI274" s="17"/>
      <c r="AHJ274" s="17"/>
      <c r="AHK274" s="17"/>
      <c r="AHL274" s="17"/>
      <c r="AHM274" s="17"/>
      <c r="AHN274" s="17"/>
      <c r="AHO274" s="17"/>
      <c r="AHP274" s="17"/>
      <c r="AHQ274" s="17"/>
      <c r="AHR274" s="17"/>
      <c r="AHS274" s="17"/>
      <c r="AHT274" s="17"/>
      <c r="AHU274" s="17"/>
      <c r="AHV274" s="17"/>
      <c r="AHW274" s="17"/>
      <c r="AHX274" s="17"/>
      <c r="AHY274" s="17"/>
      <c r="AHZ274" s="17"/>
      <c r="AIA274" s="17"/>
      <c r="AIB274" s="17"/>
      <c r="AIC274" s="17"/>
      <c r="AID274" s="17"/>
      <c r="AIE274" s="17"/>
      <c r="AIF274" s="17"/>
      <c r="AIG274" s="17"/>
      <c r="AIH274" s="17"/>
      <c r="AII274" s="17"/>
      <c r="AIJ274" s="17"/>
      <c r="AIK274" s="17"/>
      <c r="AIL274" s="17"/>
      <c r="AIM274" s="17"/>
      <c r="AIN274" s="17"/>
      <c r="AIO274" s="17"/>
      <c r="AIP274" s="17"/>
      <c r="AIQ274" s="17"/>
      <c r="AIR274" s="17"/>
      <c r="AIS274" s="17"/>
      <c r="AIT274" s="17"/>
      <c r="AIU274" s="17"/>
      <c r="AIV274" s="17"/>
      <c r="AIW274" s="17"/>
      <c r="AIX274" s="17"/>
      <c r="AIY274" s="17"/>
      <c r="AIZ274" s="17"/>
      <c r="AJA274" s="17"/>
      <c r="AJB274" s="17"/>
      <c r="AJC274" s="17"/>
      <c r="AJD274" s="17"/>
      <c r="AJE274" s="17"/>
      <c r="AJF274" s="17"/>
      <c r="AJG274" s="17"/>
      <c r="AJH274" s="17"/>
      <c r="AJI274" s="17"/>
      <c r="AJJ274" s="17"/>
      <c r="AJK274" s="17"/>
      <c r="AJL274" s="17"/>
      <c r="AJM274" s="17"/>
      <c r="AJN274" s="17"/>
      <c r="AJO274" s="17"/>
      <c r="AJP274" s="17"/>
      <c r="AJQ274" s="17"/>
      <c r="AJR274" s="17"/>
      <c r="AJS274" s="17"/>
      <c r="AJT274" s="17"/>
      <c r="AJU274" s="17"/>
      <c r="AJV274" s="17"/>
      <c r="AJW274" s="17"/>
      <c r="AJX274" s="17"/>
      <c r="AJY274" s="17"/>
      <c r="AJZ274" s="17"/>
      <c r="AKA274" s="17"/>
      <c r="AKB274" s="17"/>
      <c r="AKC274" s="17"/>
      <c r="AKD274" s="17"/>
      <c r="AKE274" s="17"/>
      <c r="AKF274" s="17"/>
      <c r="AKG274" s="17"/>
      <c r="AKH274" s="17"/>
      <c r="AKI274" s="17"/>
      <c r="AKJ274" s="17"/>
      <c r="AKK274" s="17"/>
      <c r="AKL274" s="17"/>
      <c r="AKM274" s="17"/>
      <c r="AKN274" s="17"/>
      <c r="AKO274" s="17"/>
      <c r="AKP274" s="17"/>
      <c r="AKQ274" s="17"/>
      <c r="AKR274" s="17"/>
      <c r="AKS274" s="17"/>
      <c r="AKT274" s="17"/>
      <c r="AKU274" s="17"/>
      <c r="AKV274" s="17"/>
      <c r="AKW274" s="17"/>
      <c r="AKX274" s="17"/>
      <c r="AKY274" s="17"/>
      <c r="AKZ274" s="17"/>
      <c r="ALA274" s="17"/>
      <c r="ALB274" s="17"/>
      <c r="ALC274" s="17"/>
      <c r="ALD274" s="17"/>
      <c r="ALE274" s="17"/>
      <c r="ALF274" s="17"/>
      <c r="ALG274" s="17"/>
      <c r="ALH274" s="17"/>
      <c r="ALI274" s="17"/>
      <c r="ALJ274" s="17"/>
      <c r="ALK274" s="17"/>
      <c r="ALL274" s="17"/>
      <c r="ALM274" s="17"/>
      <c r="ALN274" s="17"/>
      <c r="ALO274" s="17"/>
      <c r="ALP274" s="17"/>
      <c r="ALQ274" s="17"/>
      <c r="ALR274" s="17"/>
      <c r="ALS274" s="17"/>
      <c r="ALT274" s="17"/>
      <c r="ALU274" s="17"/>
      <c r="ALV274" s="17"/>
      <c r="ALW274" s="17"/>
      <c r="ALX274" s="17"/>
      <c r="ALY274" s="17"/>
      <c r="ALZ274" s="17"/>
      <c r="AMA274" s="17"/>
      <c r="AMB274" s="17"/>
      <c r="AMC274" s="17"/>
      <c r="AMD274" s="17"/>
      <c r="AME274" s="17"/>
      <c r="AMF274" s="17"/>
      <c r="AMG274" s="17"/>
      <c r="AMH274" s="17"/>
      <c r="AMI274" s="17"/>
      <c r="AMJ274" s="17"/>
      <c r="AMK274" s="17"/>
      <c r="AML274" s="17"/>
      <c r="AMM274" s="17"/>
      <c r="AMN274" s="17"/>
      <c r="AMO274" s="17"/>
      <c r="AMP274" s="17"/>
      <c r="AMQ274" s="17"/>
      <c r="AMR274" s="17"/>
      <c r="AMS274" s="17"/>
      <c r="AMT274" s="17"/>
      <c r="AMU274" s="17"/>
      <c r="AMV274" s="17"/>
      <c r="AMW274" s="17"/>
      <c r="AMX274" s="17"/>
      <c r="AMY274" s="17"/>
      <c r="AMZ274" s="17"/>
      <c r="ANA274" s="17"/>
      <c r="ANB274" s="17"/>
      <c r="ANC274" s="17"/>
      <c r="AND274" s="17"/>
      <c r="ANE274" s="17"/>
      <c r="ANF274" s="17"/>
      <c r="ANG274" s="17"/>
      <c r="ANH274" s="17"/>
      <c r="ANI274" s="17"/>
      <c r="ANJ274" s="17"/>
      <c r="ANK274" s="17"/>
      <c r="ANL274" s="17"/>
      <c r="ANM274" s="17"/>
      <c r="ANN274" s="17"/>
      <c r="ANO274" s="17"/>
      <c r="ANP274" s="17"/>
      <c r="ANQ274" s="17"/>
      <c r="ANR274" s="17"/>
      <c r="ANS274" s="17"/>
      <c r="ANT274" s="17"/>
      <c r="ANU274" s="17"/>
      <c r="ANV274" s="17"/>
      <c r="ANW274" s="17"/>
      <c r="ANX274" s="17"/>
      <c r="ANY274" s="17"/>
      <c r="ANZ274" s="17"/>
      <c r="AOA274" s="17"/>
      <c r="AOB274" s="17"/>
      <c r="AOC274" s="17"/>
      <c r="AOD274" s="17"/>
      <c r="AOE274" s="17"/>
      <c r="AOF274" s="17"/>
      <c r="AOG274" s="17"/>
      <c r="AOH274" s="17"/>
      <c r="AOI274" s="17"/>
      <c r="AOJ274" s="17"/>
      <c r="AOK274" s="17"/>
      <c r="AOL274" s="17"/>
      <c r="AOM274" s="17"/>
      <c r="AON274" s="17"/>
      <c r="AOO274" s="17"/>
      <c r="AOP274" s="17"/>
      <c r="AOQ274" s="17"/>
      <c r="AOR274" s="17"/>
      <c r="AOS274" s="17"/>
      <c r="AOT274" s="17"/>
      <c r="AOU274" s="17"/>
      <c r="AOV274" s="17"/>
      <c r="AOW274" s="17"/>
      <c r="AOX274" s="17"/>
      <c r="AOY274" s="17"/>
      <c r="AOZ274" s="17"/>
      <c r="APA274" s="17"/>
      <c r="APB274" s="17"/>
      <c r="APC274" s="17"/>
      <c r="APD274" s="17"/>
      <c r="APE274" s="17"/>
      <c r="APF274" s="17"/>
      <c r="APG274" s="17"/>
      <c r="APH274" s="17"/>
      <c r="API274" s="17"/>
      <c r="APJ274" s="17"/>
      <c r="APK274" s="17"/>
      <c r="APL274" s="17"/>
      <c r="APM274" s="17"/>
      <c r="APN274" s="17"/>
      <c r="APO274" s="17"/>
      <c r="APP274" s="17"/>
      <c r="APQ274" s="17"/>
      <c r="APR274" s="17"/>
      <c r="APS274" s="17"/>
      <c r="APT274" s="17"/>
      <c r="APU274" s="17"/>
      <c r="APV274" s="17"/>
      <c r="APW274" s="17"/>
      <c r="APX274" s="17"/>
      <c r="APY274" s="17"/>
      <c r="APZ274" s="17"/>
      <c r="AQA274" s="17"/>
      <c r="AQB274" s="17"/>
      <c r="AQC274" s="17"/>
      <c r="AQD274" s="17"/>
      <c r="AQE274" s="17"/>
      <c r="AQF274" s="17"/>
      <c r="AQG274" s="17"/>
      <c r="AQH274" s="17"/>
      <c r="AQI274" s="17"/>
      <c r="AQJ274" s="17"/>
      <c r="AQK274" s="17"/>
      <c r="AQL274" s="17"/>
      <c r="AQM274" s="17"/>
      <c r="AQN274" s="17"/>
      <c r="AQO274" s="17"/>
      <c r="AQP274" s="17"/>
      <c r="AQQ274" s="17"/>
      <c r="AQR274" s="17"/>
      <c r="AQS274" s="17"/>
      <c r="AQT274" s="17"/>
      <c r="AQU274" s="17"/>
      <c r="AQV274" s="17"/>
      <c r="AQW274" s="17"/>
      <c r="AQX274" s="17"/>
      <c r="AQY274" s="17"/>
      <c r="AQZ274" s="17"/>
      <c r="ARA274" s="17"/>
      <c r="ARB274" s="17"/>
      <c r="ARC274" s="17"/>
      <c r="ARD274" s="17"/>
      <c r="ARE274" s="17"/>
      <c r="ARF274" s="17"/>
      <c r="ARG274" s="17"/>
      <c r="ARH274" s="17"/>
      <c r="ARI274" s="17"/>
      <c r="ARJ274" s="17"/>
      <c r="ARK274" s="17"/>
      <c r="ARL274" s="17"/>
      <c r="ARM274" s="17"/>
      <c r="ARN274" s="17"/>
      <c r="ARO274" s="17"/>
      <c r="ARP274" s="17"/>
      <c r="ARQ274" s="17"/>
      <c r="ARR274" s="17"/>
      <c r="ARS274" s="17"/>
      <c r="ART274" s="17"/>
      <c r="ARU274" s="17"/>
      <c r="ARV274" s="17"/>
      <c r="ARW274" s="17"/>
      <c r="ARX274" s="17"/>
      <c r="ARY274" s="17"/>
      <c r="ARZ274" s="17"/>
      <c r="ASA274" s="17"/>
      <c r="ASB274" s="17"/>
      <c r="ASC274" s="17"/>
      <c r="ASD274" s="17"/>
      <c r="ASE274" s="17"/>
      <c r="ASF274" s="17"/>
      <c r="ASG274" s="17"/>
      <c r="ASH274" s="17"/>
      <c r="ASI274" s="17"/>
      <c r="ASJ274" s="17"/>
      <c r="ASK274" s="17"/>
      <c r="ASL274" s="17"/>
      <c r="ASM274" s="17"/>
      <c r="ASN274" s="17"/>
      <c r="ASO274" s="17"/>
      <c r="ASP274" s="17"/>
      <c r="ASQ274" s="17"/>
      <c r="ASR274" s="17"/>
      <c r="ASS274" s="17"/>
      <c r="AST274" s="17"/>
      <c r="ASU274" s="17"/>
      <c r="ASV274" s="17"/>
      <c r="ASW274" s="17"/>
      <c r="ASX274" s="17"/>
      <c r="ASY274" s="17"/>
      <c r="ASZ274" s="17"/>
      <c r="ATA274" s="17"/>
      <c r="ATB274" s="17"/>
      <c r="ATC274" s="17"/>
      <c r="ATD274" s="17"/>
      <c r="ATE274" s="17"/>
      <c r="ATF274" s="17"/>
      <c r="ATG274" s="17"/>
      <c r="ATH274" s="17"/>
      <c r="ATI274" s="17"/>
      <c r="ATJ274" s="17"/>
      <c r="ATK274" s="17"/>
      <c r="ATL274" s="17"/>
      <c r="ATM274" s="17"/>
      <c r="ATN274" s="17"/>
      <c r="ATO274" s="17"/>
      <c r="ATP274" s="17"/>
      <c r="ATQ274" s="17"/>
      <c r="ATR274" s="17"/>
      <c r="ATS274" s="17"/>
      <c r="ATT274" s="17"/>
      <c r="ATU274" s="17"/>
      <c r="ATV274" s="17"/>
      <c r="ATW274" s="17"/>
      <c r="ATX274" s="17"/>
      <c r="ATY274" s="17"/>
      <c r="ATZ274" s="17"/>
      <c r="AUA274" s="17"/>
      <c r="AUB274" s="17"/>
      <c r="AUC274" s="17"/>
      <c r="AUD274" s="17"/>
      <c r="AUE274" s="17"/>
      <c r="AUF274" s="17"/>
      <c r="AUG274" s="17"/>
      <c r="AUH274" s="17"/>
      <c r="AUI274" s="17"/>
      <c r="AUJ274" s="17"/>
      <c r="AUK274" s="17"/>
      <c r="AUL274" s="17"/>
      <c r="AUM274" s="17"/>
      <c r="AUN274" s="17"/>
      <c r="AUO274" s="17"/>
      <c r="AUP274" s="17"/>
      <c r="AUQ274" s="17"/>
      <c r="AUR274" s="17"/>
      <c r="AUS274" s="17"/>
      <c r="AUT274" s="17"/>
      <c r="AUU274" s="17"/>
      <c r="AUV274" s="17"/>
      <c r="AUW274" s="17"/>
      <c r="AUX274" s="17"/>
      <c r="AUY274" s="17"/>
      <c r="AUZ274" s="17"/>
      <c r="AVA274" s="17"/>
      <c r="AVB274" s="17"/>
      <c r="AVC274" s="17"/>
      <c r="AVD274" s="17"/>
      <c r="AVE274" s="17"/>
      <c r="AVF274" s="17"/>
      <c r="AVG274" s="17"/>
      <c r="AVH274" s="17"/>
      <c r="AVI274" s="17"/>
      <c r="AVJ274" s="17"/>
      <c r="AVK274" s="17"/>
      <c r="AVL274" s="17"/>
      <c r="AVM274" s="17"/>
      <c r="AVN274" s="17"/>
      <c r="AVO274" s="17"/>
      <c r="AVP274" s="17"/>
      <c r="AVQ274" s="17"/>
      <c r="AVR274" s="17"/>
      <c r="AVS274" s="17"/>
      <c r="AVT274" s="17"/>
      <c r="AVU274" s="17"/>
      <c r="AVV274" s="17"/>
      <c r="AVW274" s="17"/>
      <c r="AVX274" s="17"/>
      <c r="AVY274" s="17"/>
      <c r="AVZ274" s="17"/>
      <c r="AWA274" s="17"/>
      <c r="AWB274" s="17"/>
      <c r="AWC274" s="17"/>
      <c r="AWD274" s="17"/>
      <c r="AWE274" s="17"/>
      <c r="AWF274" s="17"/>
      <c r="AWG274" s="17"/>
      <c r="AWH274" s="17"/>
      <c r="AWI274" s="17"/>
      <c r="AWJ274" s="17"/>
      <c r="AWK274" s="17"/>
      <c r="AWL274" s="17"/>
      <c r="AWM274" s="17"/>
      <c r="AWN274" s="17"/>
      <c r="AWO274" s="17"/>
      <c r="AWP274" s="17"/>
      <c r="AWQ274" s="17"/>
      <c r="AWR274" s="17"/>
      <c r="AWS274" s="17"/>
      <c r="AWT274" s="17"/>
      <c r="AWU274" s="17"/>
      <c r="AWV274" s="17"/>
      <c r="AWW274" s="17"/>
      <c r="AWX274" s="17"/>
      <c r="AWY274" s="17"/>
      <c r="AWZ274" s="17"/>
      <c r="AXA274" s="17"/>
      <c r="AXB274" s="17"/>
      <c r="AXC274" s="17"/>
      <c r="AXD274" s="17"/>
      <c r="AXE274" s="17"/>
      <c r="AXF274" s="17"/>
      <c r="AXG274" s="17"/>
      <c r="AXH274" s="17"/>
      <c r="AXI274" s="17"/>
      <c r="AXJ274" s="17"/>
      <c r="AXK274" s="17"/>
      <c r="AXL274" s="17"/>
      <c r="AXM274" s="17"/>
      <c r="AXN274" s="17"/>
      <c r="AXO274" s="17"/>
      <c r="AXP274" s="17"/>
      <c r="AXQ274" s="17"/>
      <c r="AXR274" s="17"/>
      <c r="AXS274" s="17"/>
      <c r="AXT274" s="17"/>
      <c r="AXU274" s="17"/>
      <c r="AXV274" s="17"/>
      <c r="AXW274" s="17"/>
      <c r="AXX274" s="17"/>
      <c r="AXY274" s="17"/>
      <c r="AXZ274" s="17"/>
      <c r="AYA274" s="17"/>
      <c r="AYB274" s="17"/>
      <c r="AYC274" s="17"/>
      <c r="AYD274" s="17"/>
      <c r="AYE274" s="17"/>
      <c r="AYF274" s="17"/>
      <c r="AYG274" s="17"/>
      <c r="AYH274" s="17"/>
      <c r="AYI274" s="17"/>
      <c r="AYJ274" s="17"/>
      <c r="AYK274" s="17"/>
      <c r="AYL274" s="17"/>
      <c r="AYM274" s="17"/>
      <c r="AYN274" s="17"/>
      <c r="AYO274" s="17"/>
      <c r="AYP274" s="17"/>
      <c r="AYQ274" s="17"/>
      <c r="AYR274" s="17"/>
      <c r="AYS274" s="17"/>
      <c r="AYT274" s="17"/>
      <c r="AYU274" s="17"/>
      <c r="AYV274" s="17"/>
      <c r="AYW274" s="17"/>
      <c r="AYX274" s="17"/>
      <c r="AYY274" s="17"/>
      <c r="AYZ274" s="17"/>
      <c r="AZA274" s="17"/>
      <c r="AZB274" s="17"/>
      <c r="AZC274" s="17"/>
      <c r="AZD274" s="17"/>
      <c r="AZE274" s="17"/>
      <c r="AZF274" s="17"/>
      <c r="AZG274" s="17"/>
      <c r="AZH274" s="17"/>
      <c r="AZI274" s="17"/>
      <c r="AZJ274" s="17"/>
      <c r="AZK274" s="17"/>
      <c r="AZL274" s="17"/>
      <c r="AZM274" s="17"/>
      <c r="AZN274" s="17"/>
      <c r="AZO274" s="17"/>
      <c r="AZP274" s="17"/>
      <c r="AZQ274" s="17"/>
      <c r="AZR274" s="17"/>
      <c r="AZS274" s="17"/>
      <c r="AZT274" s="17"/>
      <c r="AZU274" s="17"/>
      <c r="AZV274" s="17"/>
      <c r="AZW274" s="17"/>
      <c r="AZX274" s="17"/>
      <c r="AZY274" s="17"/>
      <c r="AZZ274" s="17"/>
      <c r="BAA274" s="17"/>
      <c r="BAB274" s="17"/>
      <c r="BAC274" s="17"/>
      <c r="BAD274" s="17"/>
      <c r="BAE274" s="17"/>
      <c r="BAF274" s="17"/>
      <c r="BAG274" s="17"/>
      <c r="BAH274" s="17"/>
      <c r="BAI274" s="17"/>
      <c r="BAJ274" s="17"/>
      <c r="BAK274" s="17"/>
      <c r="BAL274" s="17"/>
      <c r="BAM274" s="17"/>
      <c r="BAN274" s="17"/>
      <c r="BAO274" s="17"/>
      <c r="BAP274" s="17"/>
      <c r="BAQ274" s="17"/>
      <c r="BAR274" s="17"/>
      <c r="BAS274" s="17"/>
      <c r="BAT274" s="17"/>
      <c r="BAU274" s="17"/>
      <c r="BAV274" s="17"/>
      <c r="BAW274" s="17"/>
      <c r="BAX274" s="17"/>
      <c r="BAY274" s="17"/>
      <c r="BAZ274" s="17"/>
      <c r="BBA274" s="17"/>
      <c r="BBB274" s="17"/>
      <c r="BBC274" s="17"/>
      <c r="BBD274" s="17"/>
      <c r="BBE274" s="17"/>
      <c r="BBF274" s="17"/>
      <c r="BBG274" s="17"/>
      <c r="BBH274" s="17"/>
      <c r="BBI274" s="17"/>
      <c r="BBJ274" s="17"/>
      <c r="BBK274" s="17"/>
      <c r="BBL274" s="17"/>
      <c r="BBM274" s="17"/>
      <c r="BBN274" s="17"/>
      <c r="BBO274" s="17"/>
      <c r="BBP274" s="17"/>
      <c r="BBQ274" s="17"/>
      <c r="BBR274" s="17"/>
      <c r="BBS274" s="17"/>
      <c r="BBT274" s="17"/>
      <c r="BBU274" s="17"/>
      <c r="BBV274" s="17"/>
      <c r="BBW274" s="17"/>
      <c r="BBX274" s="17"/>
      <c r="BBY274" s="17"/>
      <c r="BBZ274" s="17"/>
      <c r="BCA274" s="17"/>
      <c r="BCB274" s="17"/>
      <c r="BCC274" s="17"/>
      <c r="BCD274" s="17"/>
      <c r="BCE274" s="17"/>
      <c r="BCF274" s="17"/>
      <c r="BCG274" s="17"/>
      <c r="BCH274" s="17"/>
      <c r="BCI274" s="17"/>
      <c r="BCJ274" s="17"/>
      <c r="BCK274" s="17"/>
      <c r="BCL274" s="17"/>
      <c r="BCM274" s="17"/>
      <c r="BCN274" s="17"/>
      <c r="BCO274" s="17"/>
      <c r="BCP274" s="17"/>
      <c r="BCQ274" s="17"/>
      <c r="BCR274" s="17"/>
      <c r="BCS274" s="17"/>
      <c r="BCT274" s="17"/>
      <c r="BCU274" s="17"/>
      <c r="BCV274" s="17"/>
      <c r="BCW274" s="17"/>
      <c r="BCX274" s="17"/>
      <c r="BCY274" s="17"/>
      <c r="BCZ274" s="17"/>
      <c r="BDA274" s="17"/>
      <c r="BDB274" s="17"/>
      <c r="BDC274" s="17"/>
      <c r="BDD274" s="17"/>
      <c r="BDE274" s="17"/>
      <c r="BDF274" s="17"/>
      <c r="BDG274" s="17"/>
      <c r="BDH274" s="17"/>
      <c r="BDI274" s="17"/>
      <c r="BDJ274" s="17"/>
      <c r="BDK274" s="17"/>
      <c r="BDL274" s="17"/>
      <c r="BDM274" s="17"/>
      <c r="BDN274" s="17"/>
      <c r="BDO274" s="17"/>
      <c r="BDP274" s="17"/>
      <c r="BDQ274" s="17"/>
      <c r="BDR274" s="17"/>
      <c r="BDS274" s="17"/>
      <c r="BDT274" s="17"/>
      <c r="BDU274" s="17"/>
      <c r="BDV274" s="17"/>
      <c r="BDW274" s="17"/>
      <c r="BDX274" s="17"/>
      <c r="BDY274" s="17"/>
      <c r="BDZ274" s="17"/>
      <c r="BEA274" s="17"/>
      <c r="BEB274" s="17"/>
      <c r="BEC274" s="17"/>
      <c r="BED274" s="17"/>
      <c r="BEE274" s="17"/>
      <c r="BEF274" s="17"/>
      <c r="BEG274" s="17"/>
      <c r="BEH274" s="17"/>
      <c r="BEI274" s="17"/>
      <c r="BEJ274" s="17"/>
      <c r="BEK274" s="17"/>
      <c r="BEL274" s="17"/>
      <c r="BEM274" s="17"/>
      <c r="BEN274" s="17"/>
      <c r="BEO274" s="17"/>
      <c r="BEP274" s="17"/>
      <c r="BEQ274" s="17"/>
      <c r="BER274" s="17"/>
      <c r="BES274" s="17"/>
      <c r="BET274" s="17"/>
      <c r="BEU274" s="17"/>
      <c r="BEV274" s="17"/>
      <c r="BEW274" s="17"/>
      <c r="BEX274" s="17"/>
      <c r="BEY274" s="17"/>
      <c r="BEZ274" s="17"/>
      <c r="BFA274" s="17"/>
      <c r="BFB274" s="17"/>
      <c r="BFC274" s="17"/>
      <c r="BFD274" s="17"/>
      <c r="BFE274" s="17"/>
      <c r="BFF274" s="17"/>
      <c r="BFG274" s="17"/>
      <c r="BFH274" s="17"/>
      <c r="BFI274" s="17"/>
      <c r="BFJ274" s="17"/>
      <c r="BFK274" s="17"/>
      <c r="BFL274" s="17"/>
      <c r="BFM274" s="17"/>
      <c r="BFN274" s="17"/>
      <c r="BFO274" s="17"/>
      <c r="BFP274" s="17"/>
      <c r="BFQ274" s="17"/>
      <c r="BFR274" s="17"/>
      <c r="BFS274" s="17"/>
      <c r="BFT274" s="17"/>
      <c r="BFU274" s="17"/>
      <c r="BFV274" s="17"/>
      <c r="BFW274" s="17"/>
      <c r="BFX274" s="17"/>
      <c r="BFY274" s="17"/>
      <c r="BFZ274" s="17"/>
      <c r="BGA274" s="17"/>
      <c r="BGB274" s="17"/>
      <c r="BGC274" s="17"/>
      <c r="BGD274" s="17"/>
      <c r="BGE274" s="17"/>
      <c r="BGF274" s="17"/>
      <c r="BGG274" s="17"/>
      <c r="BGH274" s="17"/>
      <c r="BGI274" s="17"/>
      <c r="BGJ274" s="17"/>
      <c r="BGK274" s="17"/>
      <c r="BGL274" s="17"/>
      <c r="BGM274" s="17"/>
      <c r="BGN274" s="17"/>
      <c r="BGO274" s="17"/>
      <c r="BGP274" s="17"/>
      <c r="BGQ274" s="17"/>
      <c r="BGR274" s="17"/>
      <c r="BGS274" s="17"/>
      <c r="BGT274" s="17"/>
      <c r="BGU274" s="17"/>
      <c r="BGV274" s="17"/>
      <c r="BGW274" s="17"/>
      <c r="BGX274" s="17"/>
      <c r="BGY274" s="17"/>
      <c r="BGZ274" s="17"/>
      <c r="BHA274" s="17"/>
      <c r="BHB274" s="17"/>
      <c r="BHC274" s="17"/>
      <c r="BHD274" s="17"/>
      <c r="BHE274" s="17"/>
      <c r="BHF274" s="17"/>
      <c r="BHG274" s="17"/>
      <c r="BHH274" s="17"/>
      <c r="BHI274" s="17"/>
      <c r="BHJ274" s="17"/>
      <c r="BHK274" s="17"/>
      <c r="BHL274" s="17"/>
      <c r="BHM274" s="17"/>
      <c r="BHN274" s="17"/>
      <c r="BHO274" s="17"/>
      <c r="BHP274" s="17"/>
      <c r="BHQ274" s="17"/>
      <c r="BHR274" s="17"/>
      <c r="BHS274" s="17"/>
      <c r="BHT274" s="17"/>
      <c r="BHU274" s="17"/>
      <c r="BHV274" s="17"/>
      <c r="BHW274" s="17"/>
      <c r="BHX274" s="17"/>
      <c r="BHY274" s="17"/>
      <c r="BHZ274" s="17"/>
      <c r="BIA274" s="17"/>
      <c r="BIB274" s="17"/>
      <c r="BIC274" s="17"/>
      <c r="BID274" s="17"/>
      <c r="BIE274" s="17"/>
      <c r="BIF274" s="17"/>
      <c r="BIG274" s="17"/>
      <c r="BIH274" s="17"/>
      <c r="BII274" s="17"/>
      <c r="BIJ274" s="17"/>
      <c r="BIK274" s="17"/>
      <c r="BIL274" s="17"/>
      <c r="BIM274" s="17"/>
      <c r="BIN274" s="17"/>
      <c r="BIO274" s="17"/>
      <c r="BIP274" s="17"/>
      <c r="BIQ274" s="17"/>
      <c r="BIR274" s="17"/>
      <c r="BIS274" s="17"/>
      <c r="BIT274" s="17"/>
      <c r="BIU274" s="17"/>
      <c r="BIV274" s="17"/>
      <c r="BIW274" s="17"/>
      <c r="BIX274" s="17"/>
      <c r="BIY274" s="17"/>
      <c r="BIZ274" s="17"/>
      <c r="BJA274" s="17"/>
      <c r="BJB274" s="17"/>
      <c r="BJC274" s="17"/>
      <c r="BJD274" s="17"/>
      <c r="BJE274" s="17"/>
      <c r="BJF274" s="17"/>
      <c r="BJG274" s="17"/>
      <c r="BJH274" s="17"/>
      <c r="BJI274" s="17"/>
      <c r="BJJ274" s="17"/>
      <c r="BJK274" s="17"/>
      <c r="BJL274" s="17"/>
      <c r="BJM274" s="17"/>
      <c r="BJN274" s="17"/>
      <c r="BJO274" s="17"/>
      <c r="BJP274" s="17"/>
      <c r="BJQ274" s="17"/>
      <c r="BJR274" s="17"/>
      <c r="BJS274" s="17"/>
      <c r="BJT274" s="17"/>
      <c r="BJU274" s="17"/>
      <c r="BJV274" s="17"/>
      <c r="BJW274" s="17"/>
      <c r="BJX274" s="17"/>
      <c r="BJY274" s="17"/>
      <c r="BJZ274" s="17"/>
      <c r="BKA274" s="17"/>
      <c r="BKB274" s="17"/>
      <c r="BKC274" s="17"/>
      <c r="BKD274" s="17"/>
      <c r="BKE274" s="17"/>
      <c r="BKF274" s="17"/>
      <c r="BKG274" s="17"/>
      <c r="BKH274" s="17"/>
      <c r="BKI274" s="17"/>
      <c r="BKJ274" s="17"/>
      <c r="BKK274" s="17"/>
      <c r="BKL274" s="17"/>
      <c r="BKM274" s="17"/>
      <c r="BKN274" s="17"/>
      <c r="BKO274" s="17"/>
      <c r="BKP274" s="17"/>
      <c r="BKQ274" s="17"/>
      <c r="BKR274" s="17"/>
      <c r="BKS274" s="17"/>
      <c r="BKT274" s="17"/>
      <c r="BKU274" s="17"/>
      <c r="BKV274" s="17"/>
      <c r="BKW274" s="17"/>
      <c r="BKX274" s="17"/>
      <c r="BKY274" s="17"/>
      <c r="BKZ274" s="17"/>
      <c r="BLA274" s="17"/>
      <c r="BLB274" s="17"/>
      <c r="BLC274" s="17"/>
      <c r="BLD274" s="17"/>
      <c r="BLE274" s="17"/>
      <c r="BLF274" s="17"/>
      <c r="BLG274" s="17"/>
      <c r="BLH274" s="17"/>
      <c r="BLI274" s="17"/>
      <c r="BLJ274" s="17"/>
      <c r="BLK274" s="17"/>
      <c r="BLL274" s="17"/>
      <c r="BLM274" s="17"/>
      <c r="BLN274" s="17"/>
      <c r="BLO274" s="17"/>
      <c r="BLP274" s="17"/>
      <c r="BLQ274" s="17"/>
      <c r="BLR274" s="17"/>
      <c r="BLS274" s="17"/>
      <c r="BLT274" s="17"/>
      <c r="BLU274" s="17"/>
      <c r="BLV274" s="17"/>
      <c r="BLW274" s="17"/>
      <c r="BLX274" s="17"/>
      <c r="BLY274" s="17"/>
      <c r="BLZ274" s="17"/>
      <c r="BMA274" s="17"/>
      <c r="BMB274" s="17"/>
      <c r="BMC274" s="17"/>
      <c r="BMD274" s="17"/>
      <c r="BME274" s="17"/>
      <c r="BMF274" s="17"/>
      <c r="BMG274" s="17"/>
      <c r="BMH274" s="17"/>
      <c r="BMI274" s="17"/>
      <c r="BMJ274" s="17"/>
      <c r="BMK274" s="17"/>
      <c r="BML274" s="17"/>
      <c r="BMM274" s="17"/>
      <c r="BMN274" s="17"/>
      <c r="BMO274" s="17"/>
      <c r="BMP274" s="17"/>
      <c r="BMQ274" s="17"/>
      <c r="BMR274" s="17"/>
      <c r="BMS274" s="17"/>
      <c r="BMT274" s="17"/>
      <c r="BMU274" s="17"/>
      <c r="BMV274" s="17"/>
      <c r="BMW274" s="17"/>
      <c r="BMX274" s="17"/>
      <c r="BMY274" s="17"/>
      <c r="BMZ274" s="17"/>
      <c r="BNA274" s="17"/>
      <c r="BNB274" s="17"/>
      <c r="BNC274" s="17"/>
      <c r="BND274" s="17"/>
      <c r="BNE274" s="17"/>
      <c r="BNF274" s="17"/>
      <c r="BNG274" s="17"/>
      <c r="BNH274" s="17"/>
      <c r="BNI274" s="17"/>
      <c r="BNJ274" s="17"/>
      <c r="BNK274" s="17"/>
      <c r="BNL274" s="17"/>
      <c r="BNM274" s="17"/>
      <c r="BNN274" s="17"/>
      <c r="BNO274" s="17"/>
      <c r="BNP274" s="17"/>
      <c r="BNQ274" s="17"/>
      <c r="BNR274" s="17"/>
      <c r="BNS274" s="17"/>
      <c r="BNT274" s="17"/>
      <c r="BNU274" s="17"/>
      <c r="BNV274" s="17"/>
      <c r="BNW274" s="17"/>
      <c r="BNX274" s="17"/>
      <c r="BNY274" s="17"/>
      <c r="BNZ274" s="17"/>
      <c r="BOA274" s="17"/>
      <c r="BOB274" s="17"/>
      <c r="BOC274" s="17"/>
      <c r="BOD274" s="17"/>
      <c r="BOE274" s="17"/>
      <c r="BOF274" s="17"/>
      <c r="BOG274" s="17"/>
      <c r="BOH274" s="17"/>
      <c r="BOI274" s="17"/>
      <c r="BOJ274" s="17"/>
      <c r="BOK274" s="17"/>
      <c r="BOL274" s="17"/>
      <c r="BOM274" s="17"/>
      <c r="BON274" s="17"/>
      <c r="BOO274" s="17"/>
      <c r="BOP274" s="17"/>
      <c r="BOQ274" s="17"/>
      <c r="BOR274" s="17"/>
      <c r="BOS274" s="17"/>
      <c r="BOT274" s="17"/>
      <c r="BOU274" s="17"/>
      <c r="BOV274" s="17"/>
      <c r="BOW274" s="17"/>
      <c r="BOX274" s="17"/>
      <c r="BOY274" s="17"/>
      <c r="BOZ274" s="17"/>
      <c r="BPA274" s="17"/>
      <c r="BPB274" s="17"/>
      <c r="BPC274" s="17"/>
      <c r="BPD274" s="17"/>
      <c r="BPE274" s="17"/>
      <c r="BPF274" s="17"/>
      <c r="BPG274" s="17"/>
      <c r="BPH274" s="17"/>
      <c r="BPI274" s="17"/>
      <c r="BPJ274" s="17"/>
      <c r="BPK274" s="17"/>
      <c r="BPL274" s="17"/>
      <c r="BPM274" s="17"/>
      <c r="BPN274" s="17"/>
      <c r="BPO274" s="17"/>
      <c r="BPP274" s="17"/>
      <c r="BPQ274" s="17"/>
      <c r="BPR274" s="17"/>
      <c r="BPS274" s="17"/>
      <c r="BPT274" s="17"/>
      <c r="BPU274" s="17"/>
      <c r="BPV274" s="17"/>
      <c r="BPW274" s="17"/>
      <c r="BPX274" s="17"/>
      <c r="BPY274" s="17"/>
      <c r="BPZ274" s="17"/>
      <c r="BQA274" s="17"/>
      <c r="BQB274" s="17"/>
      <c r="BQC274" s="17"/>
      <c r="BQD274" s="17"/>
      <c r="BQE274" s="17"/>
      <c r="BQF274" s="17"/>
      <c r="BQG274" s="17"/>
      <c r="BQH274" s="17"/>
      <c r="BQI274" s="17"/>
      <c r="BQJ274" s="17"/>
      <c r="BQK274" s="17"/>
      <c r="BQL274" s="17"/>
      <c r="BQM274" s="17"/>
      <c r="BQN274" s="17"/>
      <c r="BQO274" s="17"/>
      <c r="BQP274" s="17"/>
      <c r="BQQ274" s="17"/>
      <c r="BQR274" s="17"/>
      <c r="BQS274" s="17"/>
      <c r="BQT274" s="17"/>
      <c r="BQU274" s="17"/>
      <c r="BQV274" s="17"/>
      <c r="BQW274" s="17"/>
      <c r="BQX274" s="17"/>
      <c r="BQY274" s="17"/>
      <c r="BQZ274" s="17"/>
      <c r="BRA274" s="17"/>
      <c r="BRB274" s="17"/>
      <c r="BRC274" s="17"/>
      <c r="BRD274" s="17"/>
      <c r="BRE274" s="17"/>
      <c r="BRF274" s="17"/>
      <c r="BRG274" s="17"/>
      <c r="BRH274" s="17"/>
      <c r="BRI274" s="17"/>
      <c r="BRJ274" s="17"/>
      <c r="BRK274" s="17"/>
      <c r="BRL274" s="17"/>
      <c r="BRM274" s="17"/>
      <c r="BRN274" s="17"/>
      <c r="BRO274" s="17"/>
      <c r="BRP274" s="17"/>
      <c r="BRQ274" s="17"/>
      <c r="BRR274" s="17"/>
      <c r="BRS274" s="17"/>
      <c r="BRT274" s="17"/>
      <c r="BRU274" s="17"/>
      <c r="BRV274" s="17"/>
      <c r="BRW274" s="17"/>
      <c r="BRX274" s="17"/>
      <c r="BRY274" s="17"/>
      <c r="BRZ274" s="17"/>
      <c r="BSA274" s="17"/>
      <c r="BSB274" s="17"/>
      <c r="BSC274" s="17"/>
      <c r="BSD274" s="17"/>
      <c r="BSE274" s="17"/>
      <c r="BSF274" s="17"/>
      <c r="BSG274" s="17"/>
      <c r="BSH274" s="17"/>
      <c r="BSI274" s="17"/>
      <c r="BSJ274" s="17"/>
      <c r="BSK274" s="17"/>
      <c r="BSL274" s="17"/>
      <c r="BSM274" s="17"/>
      <c r="BSN274" s="17"/>
      <c r="BSO274" s="17"/>
      <c r="BSP274" s="17"/>
      <c r="BSQ274" s="17"/>
      <c r="BSR274" s="17"/>
      <c r="BSS274" s="17"/>
      <c r="BST274" s="17"/>
      <c r="BSU274" s="17"/>
      <c r="BSV274" s="17"/>
      <c r="BSW274" s="17"/>
      <c r="BSX274" s="17"/>
      <c r="BSY274" s="17"/>
      <c r="BSZ274" s="17"/>
      <c r="BTA274" s="17"/>
      <c r="BTB274" s="17"/>
      <c r="BTC274" s="17"/>
      <c r="BTD274" s="17"/>
      <c r="BTE274" s="17"/>
      <c r="BTF274" s="17"/>
      <c r="BTG274" s="17"/>
      <c r="BTH274" s="17"/>
      <c r="BTI274" s="17"/>
      <c r="BTJ274" s="17"/>
      <c r="BTK274" s="17"/>
      <c r="BTL274" s="17"/>
      <c r="BTM274" s="17"/>
      <c r="BTN274" s="17"/>
      <c r="BTO274" s="17"/>
      <c r="BTP274" s="17"/>
      <c r="BTQ274" s="17"/>
      <c r="BTR274" s="17"/>
      <c r="BTS274" s="17"/>
      <c r="BTT274" s="17"/>
      <c r="BTU274" s="17"/>
      <c r="BTV274" s="17"/>
      <c r="BTW274" s="17"/>
      <c r="BTX274" s="17"/>
      <c r="BTY274" s="17"/>
      <c r="BTZ274" s="17"/>
      <c r="BUA274" s="17"/>
      <c r="BUB274" s="17"/>
      <c r="BUC274" s="17"/>
      <c r="BUD274" s="17"/>
      <c r="BUE274" s="17"/>
      <c r="BUF274" s="17"/>
      <c r="BUG274" s="17"/>
      <c r="BUH274" s="17"/>
      <c r="BUI274" s="17"/>
      <c r="BUJ274" s="17"/>
      <c r="BUK274" s="17"/>
      <c r="BUL274" s="17"/>
      <c r="BUM274" s="17"/>
      <c r="BUN274" s="17"/>
      <c r="BUO274" s="17"/>
      <c r="BUP274" s="17"/>
      <c r="BUQ274" s="17"/>
      <c r="BUR274" s="17"/>
      <c r="BUS274" s="17"/>
      <c r="BUT274" s="17"/>
      <c r="BUU274" s="17"/>
      <c r="BUV274" s="17"/>
      <c r="BUW274" s="17"/>
      <c r="BUX274" s="17"/>
      <c r="BUY274" s="17"/>
      <c r="BUZ274" s="17"/>
      <c r="BVA274" s="17"/>
      <c r="BVB274" s="17"/>
      <c r="BVC274" s="17"/>
      <c r="BVD274" s="17"/>
      <c r="BVE274" s="17"/>
      <c r="BVF274" s="17"/>
      <c r="BVG274" s="17"/>
      <c r="BVH274" s="17"/>
      <c r="BVI274" s="17"/>
      <c r="BVJ274" s="17"/>
      <c r="BVK274" s="17"/>
      <c r="BVL274" s="17"/>
      <c r="BVM274" s="17"/>
      <c r="BVN274" s="17"/>
      <c r="BVO274" s="17"/>
      <c r="BVP274" s="17"/>
      <c r="BVQ274" s="17"/>
      <c r="BVR274" s="17"/>
      <c r="BVS274" s="17"/>
      <c r="BVT274" s="17"/>
      <c r="BVU274" s="17"/>
      <c r="BVV274" s="17"/>
      <c r="BVW274" s="17"/>
      <c r="BVX274" s="17"/>
      <c r="BVY274" s="17"/>
      <c r="BVZ274" s="17"/>
      <c r="BWA274" s="17"/>
      <c r="BWB274" s="17"/>
      <c r="BWC274" s="17"/>
      <c r="BWD274" s="17"/>
      <c r="BWE274" s="17"/>
      <c r="BWF274" s="17"/>
      <c r="BWG274" s="17"/>
      <c r="BWH274" s="17"/>
      <c r="BWI274" s="17"/>
      <c r="BWJ274" s="17"/>
      <c r="BWK274" s="17"/>
      <c r="BWL274" s="17"/>
      <c r="BWM274" s="17"/>
      <c r="BWN274" s="17"/>
      <c r="BWO274" s="17"/>
      <c r="BWP274" s="17"/>
      <c r="BWQ274" s="17"/>
      <c r="BWR274" s="17"/>
      <c r="BWS274" s="17"/>
      <c r="BWT274" s="17"/>
      <c r="BWU274" s="17"/>
      <c r="BWV274" s="17"/>
      <c r="BWW274" s="17"/>
      <c r="BWX274" s="17"/>
      <c r="BWY274" s="17"/>
      <c r="BWZ274" s="17"/>
      <c r="BXA274" s="17"/>
      <c r="BXB274" s="17"/>
      <c r="BXC274" s="17"/>
      <c r="BXD274" s="17"/>
      <c r="BXE274" s="17"/>
      <c r="BXF274" s="17"/>
      <c r="BXG274" s="17"/>
      <c r="BXH274" s="17"/>
      <c r="BXI274" s="17"/>
      <c r="BXJ274" s="17"/>
      <c r="BXK274" s="17"/>
      <c r="BXL274" s="17"/>
      <c r="BXM274" s="17"/>
      <c r="BXN274" s="17"/>
      <c r="BXO274" s="17"/>
      <c r="BXP274" s="17"/>
      <c r="BXQ274" s="17"/>
      <c r="BXR274" s="17"/>
      <c r="BXS274" s="17"/>
      <c r="BXT274" s="17"/>
      <c r="BXU274" s="17"/>
      <c r="BXV274" s="17"/>
      <c r="BXW274" s="17"/>
      <c r="BXX274" s="17"/>
      <c r="BXY274" s="17"/>
      <c r="BXZ274" s="17"/>
      <c r="BYA274" s="17"/>
      <c r="BYB274" s="17"/>
      <c r="BYC274" s="17"/>
      <c r="BYD274" s="17"/>
      <c r="BYE274" s="17"/>
      <c r="BYF274" s="17"/>
      <c r="BYG274" s="17"/>
      <c r="BYH274" s="17"/>
      <c r="BYI274" s="17"/>
      <c r="BYJ274" s="17"/>
      <c r="BYK274" s="17"/>
      <c r="BYL274" s="17"/>
      <c r="BYM274" s="17"/>
      <c r="BYN274" s="17"/>
      <c r="BYO274" s="17"/>
      <c r="BYP274" s="17"/>
      <c r="BYQ274" s="17"/>
      <c r="BYR274" s="17"/>
      <c r="BYS274" s="17"/>
      <c r="BYT274" s="17"/>
      <c r="BYU274" s="17"/>
      <c r="BYV274" s="17"/>
      <c r="BYW274" s="17"/>
      <c r="BYX274" s="17"/>
      <c r="BYY274" s="17"/>
      <c r="BYZ274" s="17"/>
      <c r="BZA274" s="17"/>
      <c r="BZB274" s="17"/>
      <c r="BZC274" s="17"/>
      <c r="BZD274" s="17"/>
      <c r="BZE274" s="17"/>
      <c r="BZF274" s="17"/>
      <c r="BZG274" s="17"/>
      <c r="BZH274" s="17"/>
      <c r="BZI274" s="17"/>
      <c r="BZJ274" s="17"/>
      <c r="BZK274" s="17"/>
      <c r="BZL274" s="17"/>
      <c r="BZM274" s="17"/>
      <c r="BZN274" s="17"/>
      <c r="BZO274" s="17"/>
      <c r="BZP274" s="17"/>
      <c r="BZQ274" s="17"/>
      <c r="BZR274" s="17"/>
      <c r="BZS274" s="17"/>
      <c r="BZT274" s="17"/>
      <c r="BZU274" s="17"/>
      <c r="BZV274" s="17"/>
      <c r="BZW274" s="17"/>
      <c r="BZX274" s="17"/>
      <c r="BZY274" s="17"/>
      <c r="BZZ274" s="17"/>
      <c r="CAA274" s="17"/>
      <c r="CAB274" s="17"/>
      <c r="CAC274" s="17"/>
      <c r="CAD274" s="17"/>
      <c r="CAE274" s="17"/>
      <c r="CAF274" s="17"/>
      <c r="CAG274" s="17"/>
      <c r="CAH274" s="17"/>
      <c r="CAI274" s="17"/>
      <c r="CAJ274" s="17"/>
      <c r="CAK274" s="17"/>
      <c r="CAL274" s="17"/>
      <c r="CAM274" s="17"/>
      <c r="CAN274" s="17"/>
      <c r="CAO274" s="17"/>
      <c r="CAP274" s="17"/>
      <c r="CAQ274" s="17"/>
      <c r="CAR274" s="17"/>
      <c r="CAS274" s="17"/>
      <c r="CAT274" s="17"/>
      <c r="CAU274" s="17"/>
      <c r="CAV274" s="17"/>
      <c r="CAW274" s="17"/>
      <c r="CAX274" s="17"/>
      <c r="CAY274" s="17"/>
      <c r="CAZ274" s="17"/>
      <c r="CBA274" s="17"/>
      <c r="CBB274" s="17"/>
      <c r="CBC274" s="17"/>
      <c r="CBD274" s="17"/>
      <c r="CBE274" s="17"/>
      <c r="CBF274" s="17"/>
      <c r="CBG274" s="17"/>
      <c r="CBH274" s="17"/>
      <c r="CBI274" s="17"/>
      <c r="CBJ274" s="17"/>
      <c r="CBK274" s="17"/>
      <c r="CBL274" s="17"/>
      <c r="CBM274" s="17"/>
      <c r="CBN274" s="17"/>
      <c r="CBO274" s="17"/>
      <c r="CBP274" s="17"/>
      <c r="CBQ274" s="17"/>
      <c r="CBR274" s="17"/>
      <c r="CBS274" s="17"/>
      <c r="CBT274" s="17"/>
      <c r="CBU274" s="17"/>
      <c r="CBV274" s="17"/>
      <c r="CBW274" s="17"/>
      <c r="CBX274" s="17"/>
      <c r="CBY274" s="17"/>
      <c r="CBZ274" s="17"/>
      <c r="CCA274" s="17"/>
      <c r="CCB274" s="17"/>
      <c r="CCC274" s="17"/>
      <c r="CCD274" s="17"/>
      <c r="CCE274" s="17"/>
      <c r="CCF274" s="17"/>
      <c r="CCG274" s="17"/>
      <c r="CCH274" s="17"/>
      <c r="CCI274" s="17"/>
      <c r="CCJ274" s="17"/>
      <c r="CCK274" s="17"/>
      <c r="CCL274" s="17"/>
      <c r="CCM274" s="17"/>
      <c r="CCN274" s="17"/>
      <c r="CCO274" s="17"/>
      <c r="CCP274" s="17"/>
      <c r="CCQ274" s="17"/>
      <c r="CCR274" s="17"/>
      <c r="CCS274" s="17"/>
      <c r="CCT274" s="17"/>
      <c r="CCU274" s="17"/>
      <c r="CCV274" s="17"/>
      <c r="CCW274" s="17"/>
      <c r="CCX274" s="17"/>
      <c r="CCY274" s="17"/>
      <c r="CCZ274" s="17"/>
      <c r="CDA274" s="17"/>
      <c r="CDB274" s="17"/>
      <c r="CDC274" s="17"/>
      <c r="CDD274" s="17"/>
      <c r="CDE274" s="17"/>
      <c r="CDF274" s="17"/>
      <c r="CDG274" s="17"/>
      <c r="CDH274" s="17"/>
      <c r="CDI274" s="17"/>
      <c r="CDJ274" s="17"/>
      <c r="CDK274" s="17"/>
      <c r="CDL274" s="17"/>
      <c r="CDM274" s="17"/>
      <c r="CDN274" s="17"/>
      <c r="CDO274" s="17"/>
      <c r="CDP274" s="17"/>
      <c r="CDQ274" s="17"/>
      <c r="CDR274" s="17"/>
      <c r="CDS274" s="17"/>
      <c r="CDT274" s="17"/>
      <c r="CDU274" s="17"/>
    </row>
    <row r="275">
      <c r="A275" s="14" t="s">
        <v>4737</v>
      </c>
      <c r="B275" s="14" t="s">
        <v>4761</v>
      </c>
      <c r="C275" s="14" t="s">
        <v>4739</v>
      </c>
      <c r="D275" s="14" t="s">
        <v>4740</v>
      </c>
      <c r="E275" s="14" t="s">
        <v>4762</v>
      </c>
      <c r="F275" s="14" t="s">
        <v>2835</v>
      </c>
      <c r="I275" s="14" t="s">
        <v>2558</v>
      </c>
      <c r="J275" s="14" t="s">
        <v>3025</v>
      </c>
      <c r="K275" s="14" t="s">
        <v>2619</v>
      </c>
      <c r="L275" s="17"/>
      <c r="M275" s="17"/>
      <c r="N275" s="14" t="s">
        <v>2673</v>
      </c>
      <c r="O275" s="14" t="s">
        <v>2674</v>
      </c>
      <c r="P275" s="14" t="s">
        <v>4743</v>
      </c>
      <c r="Q275" s="16">
        <v>11.0</v>
      </c>
      <c r="R275" s="16">
        <v>3877588.0</v>
      </c>
      <c r="S275" s="16">
        <v>3877588.0</v>
      </c>
      <c r="T275" s="14" t="s">
        <v>2630</v>
      </c>
      <c r="U275" s="14" t="s">
        <v>2621</v>
      </c>
      <c r="V275" s="14" t="s">
        <v>4763</v>
      </c>
      <c r="W275" s="14" t="s">
        <v>4764</v>
      </c>
      <c r="X275" s="16">
        <v>0.1</v>
      </c>
      <c r="Y275" s="17"/>
      <c r="Z275" s="16">
        <v>16.0</v>
      </c>
      <c r="AA275" s="16">
        <v>148.0</v>
      </c>
      <c r="AB275" s="17"/>
      <c r="AC275" s="16">
        <v>71.0</v>
      </c>
      <c r="AD275" s="16">
        <v>63.0</v>
      </c>
      <c r="AE275" s="22">
        <v>45303.0</v>
      </c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4" t="s">
        <v>4746</v>
      </c>
      <c r="BB275" s="17"/>
      <c r="BC275" s="17"/>
      <c r="BD275" s="14" t="s">
        <v>4765</v>
      </c>
      <c r="BE275" s="17"/>
      <c r="BF275" s="17"/>
      <c r="BG275" s="16">
        <v>1.0</v>
      </c>
      <c r="BH275" s="17"/>
      <c r="BI275" s="17"/>
      <c r="BJ275" s="14" t="s">
        <v>2566</v>
      </c>
      <c r="BK275" s="17"/>
      <c r="BL275" s="17"/>
      <c r="BM275" s="16">
        <v>2.1</v>
      </c>
      <c r="BN275" s="17"/>
      <c r="BO275" s="17"/>
      <c r="BP275" s="17"/>
      <c r="BQ275" s="14" t="s">
        <v>4748</v>
      </c>
      <c r="BR275" s="14" t="s">
        <v>4766</v>
      </c>
      <c r="BT275" s="16">
        <v>49.28</v>
      </c>
      <c r="BU275" s="14" t="s">
        <v>2567</v>
      </c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4" t="s">
        <v>4750</v>
      </c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/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/>
      <c r="KJ275" s="17"/>
      <c r="KK275" s="17"/>
      <c r="KL275" s="17"/>
      <c r="KM275" s="17"/>
      <c r="KN275" s="17"/>
      <c r="KO275" s="17"/>
      <c r="KP275" s="17"/>
      <c r="KQ275" s="17"/>
      <c r="KR275" s="17"/>
      <c r="KS275" s="17"/>
      <c r="KT275" s="17"/>
      <c r="KU275" s="17"/>
      <c r="KV275" s="17"/>
      <c r="KW275" s="17"/>
      <c r="KX275" s="17"/>
      <c r="KY275" s="17"/>
      <c r="KZ275" s="17"/>
      <c r="LA275" s="17"/>
      <c r="LB275" s="17"/>
      <c r="LC275" s="17"/>
      <c r="LD275" s="17"/>
      <c r="LE275" s="17"/>
      <c r="LF275" s="17"/>
      <c r="LG275" s="17"/>
      <c r="LH275" s="17"/>
      <c r="LI275" s="17"/>
      <c r="LJ275" s="17"/>
      <c r="LK275" s="17"/>
      <c r="LL275" s="17"/>
      <c r="LM275" s="17"/>
      <c r="LN275" s="17"/>
      <c r="LO275" s="17"/>
      <c r="LP275" s="17"/>
      <c r="LQ275" s="17"/>
      <c r="LR275" s="17"/>
      <c r="LS275" s="17"/>
      <c r="LT275" s="17"/>
      <c r="LU275" s="17"/>
      <c r="LV275" s="17"/>
      <c r="LW275" s="17"/>
      <c r="LX275" s="17"/>
      <c r="LY275" s="17"/>
      <c r="LZ275" s="17"/>
      <c r="MA275" s="17"/>
      <c r="MB275" s="17"/>
      <c r="MC275" s="16">
        <v>6.0</v>
      </c>
      <c r="MD275" s="14" t="s">
        <v>4767</v>
      </c>
      <c r="ME275" s="16">
        <v>1498.0</v>
      </c>
      <c r="MF275" s="14" t="s">
        <v>4751</v>
      </c>
      <c r="MG275" s="16">
        <v>10.0</v>
      </c>
      <c r="MH275" s="17"/>
      <c r="MI275" s="14" t="s">
        <v>4751</v>
      </c>
      <c r="MK275" s="14" t="s">
        <v>2666</v>
      </c>
      <c r="ML275" s="17"/>
      <c r="MM275" s="17"/>
      <c r="MN275" s="17"/>
      <c r="MO275" s="17"/>
      <c r="MP275" s="17"/>
      <c r="MQ275" s="17"/>
      <c r="MR275" s="17"/>
      <c r="MS275" s="17"/>
      <c r="MT275" s="17"/>
      <c r="MU275" s="17"/>
      <c r="MV275" s="17"/>
      <c r="MW275" s="17"/>
      <c r="MX275" s="17"/>
      <c r="MY275" s="17"/>
      <c r="MZ275" s="17"/>
      <c r="NA275" s="17"/>
      <c r="NB275" s="17"/>
      <c r="NC275" s="17"/>
      <c r="ND275" s="17"/>
      <c r="NE275" s="17"/>
      <c r="NF275" s="17"/>
      <c r="NG275" s="17"/>
      <c r="NH275" s="17"/>
      <c r="NI275" s="17"/>
      <c r="NJ275" s="17"/>
      <c r="NK275" s="17"/>
      <c r="NL275" s="17"/>
      <c r="NM275" s="17"/>
      <c r="NN275" s="17"/>
      <c r="NO275" s="17"/>
      <c r="NP275" s="17"/>
      <c r="NQ275" s="17"/>
      <c r="NR275" s="17"/>
      <c r="NS275" s="17"/>
      <c r="NT275" s="17"/>
      <c r="NU275" s="17"/>
      <c r="NV275" s="17"/>
      <c r="NW275" s="17"/>
      <c r="NX275" s="17"/>
      <c r="NY275" s="17"/>
      <c r="NZ275" s="17"/>
      <c r="OA275" s="17"/>
      <c r="OB275" s="17"/>
      <c r="OC275" s="17"/>
      <c r="OD275" s="17"/>
      <c r="OE275" s="17"/>
      <c r="OF275" s="17"/>
      <c r="OG275" s="17"/>
      <c r="OH275" s="17"/>
      <c r="OI275" s="17"/>
      <c r="OJ275" s="17"/>
      <c r="OK275" s="17"/>
      <c r="OL275" s="17"/>
      <c r="OM275" s="17"/>
      <c r="ON275" s="17"/>
      <c r="OO275" s="17"/>
      <c r="OP275" s="17"/>
      <c r="OQ275" s="17"/>
      <c r="OR275" s="17"/>
      <c r="OS275" s="17"/>
      <c r="OT275" s="17"/>
      <c r="OU275" s="17"/>
      <c r="OV275" s="17"/>
      <c r="OW275" s="17"/>
      <c r="OX275" s="17"/>
      <c r="OY275" s="17"/>
      <c r="OZ275" s="17"/>
      <c r="PA275" s="17"/>
      <c r="PB275" s="17"/>
      <c r="PC275" s="17"/>
      <c r="PD275" s="17"/>
      <c r="PE275" s="17"/>
      <c r="PF275" s="17"/>
      <c r="PG275" s="17"/>
      <c r="PH275" s="17"/>
      <c r="PI275" s="17"/>
      <c r="PJ275" s="17"/>
      <c r="PK275" s="17"/>
      <c r="PL275" s="17"/>
      <c r="PM275" s="17"/>
      <c r="PN275" s="17"/>
      <c r="PO275" s="17"/>
      <c r="PP275" s="17"/>
      <c r="PQ275" s="17"/>
      <c r="PR275" s="17"/>
      <c r="PS275" s="17"/>
      <c r="PT275" s="17"/>
      <c r="PU275" s="17"/>
      <c r="PV275" s="17"/>
      <c r="PW275" s="17"/>
      <c r="PX275" s="17"/>
      <c r="PY275" s="17"/>
      <c r="PZ275" s="17"/>
      <c r="QA275" s="17"/>
      <c r="QB275" s="17"/>
      <c r="QC275" s="17"/>
      <c r="QD275" s="17"/>
      <c r="QE275" s="17"/>
      <c r="QF275" s="17"/>
      <c r="QG275" s="17"/>
      <c r="QH275" s="17"/>
      <c r="QI275" s="17"/>
      <c r="QJ275" s="17"/>
      <c r="QK275" s="17"/>
      <c r="QL275" s="17"/>
      <c r="QM275" s="17"/>
      <c r="QN275" s="17"/>
      <c r="QO275" s="17"/>
      <c r="QP275" s="17"/>
      <c r="QQ275" s="17"/>
      <c r="QR275" s="17"/>
      <c r="QS275" s="17"/>
      <c r="QT275" s="17"/>
      <c r="QU275" s="17"/>
      <c r="QV275" s="17"/>
      <c r="QW275" s="17"/>
      <c r="QX275" s="17"/>
      <c r="QY275" s="17"/>
      <c r="QZ275" s="17"/>
      <c r="RA275" s="17"/>
      <c r="RB275" s="17"/>
      <c r="RC275" s="17"/>
      <c r="RD275" s="17"/>
      <c r="RE275" s="17"/>
      <c r="RF275" s="17"/>
      <c r="RG275" s="17"/>
      <c r="RH275" s="17"/>
      <c r="RI275" s="17"/>
      <c r="RJ275" s="17"/>
      <c r="RK275" s="17"/>
      <c r="RL275" s="17"/>
      <c r="RM275" s="17"/>
      <c r="RN275" s="17"/>
      <c r="RO275" s="17"/>
      <c r="RP275" s="17"/>
      <c r="RQ275" s="17"/>
      <c r="RR275" s="17"/>
      <c r="RS275" s="17"/>
      <c r="RT275" s="17"/>
      <c r="RU275" s="17"/>
      <c r="RV275" s="17"/>
      <c r="RW275" s="17"/>
      <c r="RX275" s="17"/>
      <c r="RY275" s="17"/>
      <c r="RZ275" s="17"/>
      <c r="SA275" s="17"/>
      <c r="SB275" s="17"/>
      <c r="SC275" s="17"/>
      <c r="SD275" s="17"/>
      <c r="SE275" s="17"/>
      <c r="SF275" s="17"/>
      <c r="SG275" s="17"/>
      <c r="SH275" s="17"/>
      <c r="SI275" s="17"/>
      <c r="SJ275" s="17"/>
      <c r="SK275" s="17"/>
      <c r="SL275" s="17"/>
      <c r="SM275" s="17"/>
      <c r="SN275" s="17"/>
      <c r="SO275" s="17"/>
      <c r="SP275" s="17"/>
      <c r="SQ275" s="17"/>
      <c r="SR275" s="17"/>
      <c r="SS275" s="17"/>
      <c r="ST275" s="17"/>
      <c r="SU275" s="17"/>
      <c r="SV275" s="17"/>
      <c r="SW275" s="17"/>
      <c r="SX275" s="17"/>
      <c r="SY275" s="17"/>
      <c r="SZ275" s="17"/>
      <c r="TA275" s="17"/>
      <c r="TB275" s="17"/>
      <c r="TC275" s="17"/>
      <c r="TD275" s="17"/>
      <c r="TE275" s="17"/>
      <c r="TF275" s="17"/>
      <c r="TG275" s="17"/>
      <c r="TH275" s="17"/>
      <c r="TI275" s="17"/>
      <c r="TJ275" s="17"/>
      <c r="TK275" s="17"/>
      <c r="TL275" s="17"/>
      <c r="TM275" s="17"/>
      <c r="TN275" s="17"/>
      <c r="TO275" s="17"/>
      <c r="TP275" s="17"/>
      <c r="TQ275" s="17"/>
      <c r="TR275" s="17"/>
      <c r="TS275" s="17"/>
      <c r="TT275" s="17"/>
      <c r="TU275" s="17"/>
      <c r="TV275" s="17"/>
      <c r="TW275" s="17"/>
      <c r="TX275" s="17"/>
      <c r="TY275" s="17"/>
      <c r="TZ275" s="17"/>
      <c r="UA275" s="17"/>
      <c r="UB275" s="17"/>
      <c r="UC275" s="17"/>
      <c r="UD275" s="17"/>
      <c r="UE275" s="17"/>
      <c r="UF275" s="17"/>
      <c r="UG275" s="17"/>
      <c r="UH275" s="17"/>
      <c r="UI275" s="17"/>
      <c r="UJ275" s="17"/>
      <c r="UK275" s="17"/>
      <c r="UL275" s="17"/>
      <c r="UM275" s="17"/>
      <c r="UN275" s="17"/>
      <c r="UO275" s="17"/>
      <c r="UP275" s="17"/>
      <c r="UQ275" s="17"/>
      <c r="UR275" s="17"/>
      <c r="US275" s="17"/>
      <c r="UT275" s="17"/>
      <c r="UU275" s="17"/>
      <c r="UV275" s="17"/>
      <c r="UW275" s="17"/>
      <c r="UX275" s="17"/>
      <c r="UY275" s="17"/>
      <c r="UZ275" s="17"/>
      <c r="VA275" s="17"/>
      <c r="VB275" s="17"/>
      <c r="VC275" s="17"/>
      <c r="VD275" s="17"/>
      <c r="VE275" s="17"/>
      <c r="VF275" s="17"/>
      <c r="VG275" s="17"/>
      <c r="VH275" s="17"/>
      <c r="VI275" s="17"/>
      <c r="VJ275" s="17"/>
      <c r="VK275" s="17"/>
      <c r="VL275" s="17"/>
      <c r="VM275" s="17"/>
      <c r="VN275" s="17"/>
      <c r="VO275" s="17"/>
      <c r="VP275" s="17"/>
      <c r="VQ275" s="17"/>
      <c r="VR275" s="17"/>
      <c r="VS275" s="17"/>
      <c r="VT275" s="17"/>
      <c r="VU275" s="17"/>
      <c r="VV275" s="17"/>
      <c r="VW275" s="17"/>
      <c r="VX275" s="17"/>
      <c r="VY275" s="17"/>
      <c r="VZ275" s="17"/>
      <c r="WA275" s="17"/>
      <c r="WB275" s="17"/>
      <c r="WC275" s="17"/>
      <c r="WD275" s="17"/>
      <c r="WE275" s="17"/>
      <c r="WF275" s="17"/>
      <c r="WG275" s="17"/>
      <c r="WH275" s="17"/>
      <c r="WI275" s="17"/>
      <c r="WJ275" s="17"/>
      <c r="WK275" s="17"/>
      <c r="WL275" s="17"/>
      <c r="WM275" s="17"/>
      <c r="WN275" s="17"/>
      <c r="WO275" s="17"/>
      <c r="WP275" s="17"/>
      <c r="WQ275" s="17"/>
      <c r="WR275" s="17"/>
      <c r="WS275" s="17"/>
      <c r="WT275" s="17"/>
      <c r="WU275" s="17"/>
      <c r="WV275" s="17"/>
      <c r="WW275" s="17"/>
      <c r="WX275" s="17"/>
      <c r="WY275" s="17"/>
      <c r="WZ275" s="17"/>
      <c r="XA275" s="17"/>
      <c r="XB275" s="17"/>
      <c r="XC275" s="17"/>
      <c r="XD275" s="17"/>
      <c r="XE275" s="17"/>
      <c r="XF275" s="17"/>
      <c r="XG275" s="17"/>
      <c r="XH275" s="17"/>
      <c r="XI275" s="17"/>
      <c r="XJ275" s="17"/>
      <c r="XK275" s="17"/>
      <c r="XL275" s="17"/>
      <c r="XM275" s="17"/>
      <c r="XN275" s="17"/>
      <c r="XO275" s="17"/>
      <c r="XP275" s="17"/>
      <c r="XQ275" s="17"/>
      <c r="XR275" s="17"/>
      <c r="XS275" s="17"/>
      <c r="XT275" s="17"/>
      <c r="XU275" s="17"/>
      <c r="XV275" s="17"/>
      <c r="XW275" s="17"/>
      <c r="XX275" s="17"/>
      <c r="XY275" s="17"/>
      <c r="XZ275" s="17"/>
      <c r="YA275" s="17"/>
      <c r="YB275" s="17"/>
      <c r="YC275" s="17"/>
      <c r="YD275" s="17"/>
      <c r="YE275" s="17"/>
      <c r="YF275" s="17"/>
      <c r="YG275" s="17"/>
      <c r="YH275" s="17"/>
      <c r="YI275" s="17"/>
      <c r="YJ275" s="17"/>
      <c r="YK275" s="17"/>
      <c r="YL275" s="17"/>
      <c r="YM275" s="17"/>
      <c r="YN275" s="17"/>
      <c r="YO275" s="17"/>
      <c r="YP275" s="17"/>
      <c r="YQ275" s="17"/>
      <c r="YR275" s="17"/>
      <c r="YS275" s="17"/>
      <c r="YT275" s="17"/>
      <c r="YU275" s="17"/>
      <c r="YV275" s="17"/>
      <c r="YW275" s="17"/>
      <c r="YX275" s="17"/>
      <c r="YY275" s="17"/>
      <c r="YZ275" s="17"/>
      <c r="ZA275" s="17"/>
      <c r="ZB275" s="17"/>
      <c r="ZC275" s="17"/>
      <c r="ZD275" s="17"/>
      <c r="ZE275" s="17"/>
      <c r="ZF275" s="17"/>
      <c r="ZG275" s="17"/>
      <c r="ZH275" s="17"/>
      <c r="ZI275" s="17"/>
      <c r="ZJ275" s="17"/>
      <c r="ZK275" s="17"/>
      <c r="ZL275" s="17"/>
      <c r="ZM275" s="17"/>
      <c r="ZN275" s="17"/>
      <c r="ZO275" s="17"/>
      <c r="ZP275" s="17"/>
      <c r="ZQ275" s="17"/>
      <c r="ZR275" s="17"/>
      <c r="ZS275" s="17"/>
      <c r="ZT275" s="17"/>
      <c r="ZU275" s="17"/>
      <c r="ZV275" s="17"/>
      <c r="ZW275" s="17"/>
      <c r="ZX275" s="17"/>
      <c r="ZY275" s="17"/>
      <c r="ZZ275" s="17"/>
      <c r="AAA275" s="17"/>
      <c r="AAB275" s="17"/>
      <c r="AAC275" s="17"/>
      <c r="AAD275" s="17"/>
      <c r="AAE275" s="17"/>
      <c r="AAF275" s="17"/>
      <c r="AAG275" s="17"/>
      <c r="AAH275" s="17"/>
      <c r="AAI275" s="17"/>
      <c r="AAJ275" s="17"/>
      <c r="AAK275" s="17"/>
      <c r="AAL275" s="17"/>
      <c r="AAM275" s="17"/>
      <c r="AAN275" s="17"/>
      <c r="AAO275" s="17"/>
      <c r="AAP275" s="17"/>
      <c r="AAQ275" s="17"/>
      <c r="AAR275" s="17"/>
      <c r="AAS275" s="17"/>
      <c r="AAT275" s="17"/>
      <c r="AAU275" s="17"/>
      <c r="AAV275" s="17"/>
      <c r="AAW275" s="17"/>
      <c r="AAX275" s="17"/>
      <c r="AAY275" s="17"/>
      <c r="AAZ275" s="17"/>
      <c r="ABA275" s="17"/>
      <c r="ABB275" s="17"/>
      <c r="ABC275" s="17"/>
      <c r="ABD275" s="17"/>
      <c r="ABE275" s="17"/>
      <c r="ABF275" s="17"/>
      <c r="ABG275" s="17"/>
      <c r="ABH275" s="17"/>
      <c r="ABI275" s="17"/>
      <c r="ABJ275" s="17"/>
      <c r="ABK275" s="17"/>
      <c r="ABL275" s="17"/>
      <c r="ABM275" s="17"/>
      <c r="ABN275" s="17"/>
      <c r="ABO275" s="17"/>
      <c r="ABP275" s="17"/>
      <c r="ABQ275" s="17"/>
      <c r="ABR275" s="17"/>
      <c r="ABS275" s="17"/>
      <c r="ABT275" s="17"/>
      <c r="ABU275" s="17"/>
      <c r="ABV275" s="17"/>
      <c r="ABW275" s="17"/>
      <c r="ABX275" s="17"/>
      <c r="ABY275" s="17"/>
      <c r="ABZ275" s="17"/>
      <c r="ACA275" s="17"/>
      <c r="ACB275" s="17"/>
      <c r="ACC275" s="17"/>
      <c r="ACD275" s="17"/>
      <c r="ACE275" s="17"/>
      <c r="ACF275" s="17"/>
      <c r="ACG275" s="17"/>
      <c r="ACH275" s="17"/>
      <c r="ACI275" s="17"/>
      <c r="ACJ275" s="17"/>
      <c r="ACK275" s="17"/>
      <c r="ACL275" s="17"/>
      <c r="ACM275" s="17"/>
      <c r="ACN275" s="17"/>
      <c r="ACO275" s="17"/>
      <c r="ACP275" s="17"/>
      <c r="ACQ275" s="17"/>
      <c r="ACR275" s="17"/>
      <c r="ACS275" s="17"/>
      <c r="ACT275" s="17"/>
      <c r="ACU275" s="17"/>
      <c r="ACV275" s="17"/>
      <c r="ACW275" s="17"/>
      <c r="ACX275" s="17"/>
      <c r="ACY275" s="17"/>
      <c r="ACZ275" s="17"/>
      <c r="ADA275" s="17"/>
      <c r="ADB275" s="17"/>
      <c r="ADC275" s="17"/>
      <c r="ADD275" s="17"/>
      <c r="ADE275" s="17"/>
      <c r="ADF275" s="17"/>
      <c r="ADG275" s="17"/>
      <c r="ADH275" s="17"/>
      <c r="ADI275" s="17"/>
      <c r="ADJ275" s="17"/>
      <c r="ADK275" s="17"/>
      <c r="ADL275" s="17"/>
      <c r="ADM275" s="17"/>
      <c r="ADN275" s="17"/>
      <c r="ADO275" s="17"/>
      <c r="ADP275" s="17"/>
      <c r="ADQ275" s="17"/>
      <c r="ADR275" s="17"/>
      <c r="ADS275" s="17"/>
      <c r="ADT275" s="17"/>
      <c r="ADU275" s="17"/>
      <c r="ADV275" s="17"/>
      <c r="ADW275" s="17"/>
      <c r="ADX275" s="17"/>
      <c r="ADY275" s="17"/>
      <c r="ADZ275" s="17"/>
      <c r="AEA275" s="17"/>
      <c r="AEB275" s="17"/>
      <c r="AEC275" s="17"/>
      <c r="AED275" s="17"/>
      <c r="AEE275" s="17"/>
      <c r="AEF275" s="17"/>
      <c r="AEG275" s="17"/>
      <c r="AEH275" s="17"/>
      <c r="AEI275" s="17"/>
      <c r="AEJ275" s="17"/>
      <c r="AEK275" s="17"/>
      <c r="AEL275" s="17"/>
      <c r="AEM275" s="17"/>
      <c r="AEN275" s="17"/>
      <c r="AEO275" s="17"/>
      <c r="AEP275" s="17"/>
      <c r="AEQ275" s="17"/>
      <c r="AER275" s="17"/>
      <c r="AES275" s="17"/>
      <c r="AET275" s="17"/>
      <c r="AEU275" s="17"/>
      <c r="AEV275" s="17"/>
      <c r="AEW275" s="17"/>
      <c r="AEX275" s="17"/>
      <c r="AEY275" s="17"/>
      <c r="AEZ275" s="17"/>
      <c r="AFA275" s="17"/>
      <c r="AFB275" s="17"/>
      <c r="AFC275" s="17"/>
      <c r="AFD275" s="17"/>
      <c r="AFE275" s="17"/>
      <c r="AFF275" s="17"/>
      <c r="AFG275" s="17"/>
      <c r="AFH275" s="17"/>
      <c r="AFI275" s="17"/>
      <c r="AFJ275" s="17"/>
      <c r="AFK275" s="17"/>
      <c r="AFL275" s="17"/>
      <c r="AFM275" s="17"/>
      <c r="AFN275" s="17"/>
      <c r="AFO275" s="17"/>
      <c r="AFP275" s="17"/>
      <c r="AFQ275" s="17"/>
      <c r="AFR275" s="17"/>
      <c r="AFS275" s="17"/>
      <c r="AFT275" s="17"/>
      <c r="AFU275" s="17"/>
      <c r="AFV275" s="17"/>
      <c r="AFW275" s="17"/>
      <c r="AFX275" s="17"/>
      <c r="AFY275" s="17"/>
      <c r="AFZ275" s="17"/>
      <c r="AGA275" s="17"/>
      <c r="AGB275" s="17"/>
      <c r="AGC275" s="17"/>
      <c r="AGD275" s="17"/>
      <c r="AGE275" s="17"/>
      <c r="AGF275" s="17"/>
      <c r="AGG275" s="17"/>
      <c r="AGH275" s="17"/>
      <c r="AGI275" s="17"/>
      <c r="AGJ275" s="17"/>
      <c r="AGK275" s="17"/>
      <c r="AGL275" s="17"/>
      <c r="AGM275" s="17"/>
      <c r="AGN275" s="17"/>
      <c r="AGO275" s="17"/>
      <c r="AGP275" s="17"/>
      <c r="AGQ275" s="17"/>
      <c r="AGR275" s="17"/>
      <c r="AGS275" s="17"/>
      <c r="AGT275" s="17"/>
      <c r="AGU275" s="17"/>
      <c r="AGV275" s="17"/>
      <c r="AGW275" s="17"/>
      <c r="AGX275" s="17"/>
      <c r="AGY275" s="17"/>
      <c r="AGZ275" s="17"/>
      <c r="AHA275" s="17"/>
      <c r="AHB275" s="17"/>
      <c r="AHC275" s="17"/>
      <c r="AHD275" s="17"/>
      <c r="AHE275" s="17"/>
      <c r="AHF275" s="17"/>
      <c r="AHG275" s="17"/>
      <c r="AHH275" s="17"/>
      <c r="AHI275" s="17"/>
      <c r="AHJ275" s="17"/>
      <c r="AHK275" s="17"/>
      <c r="AHL275" s="17"/>
      <c r="AHM275" s="17"/>
      <c r="AHN275" s="17"/>
      <c r="AHO275" s="17"/>
      <c r="AHP275" s="17"/>
      <c r="AHQ275" s="17"/>
      <c r="AHR275" s="17"/>
      <c r="AHS275" s="17"/>
      <c r="AHT275" s="17"/>
      <c r="AHU275" s="17"/>
      <c r="AHV275" s="17"/>
      <c r="AHW275" s="17"/>
      <c r="AHX275" s="17"/>
      <c r="AHY275" s="17"/>
      <c r="AHZ275" s="17"/>
      <c r="AIA275" s="17"/>
      <c r="AIB275" s="17"/>
      <c r="AIC275" s="17"/>
      <c r="AID275" s="17"/>
      <c r="AIE275" s="17"/>
      <c r="AIF275" s="17"/>
      <c r="AIG275" s="17"/>
      <c r="AIH275" s="17"/>
      <c r="AII275" s="17"/>
      <c r="AIJ275" s="17"/>
      <c r="AIK275" s="17"/>
      <c r="AIL275" s="17"/>
      <c r="AIM275" s="17"/>
      <c r="AIN275" s="17"/>
      <c r="AIO275" s="17"/>
      <c r="AIP275" s="17"/>
      <c r="AIQ275" s="17"/>
      <c r="AIR275" s="17"/>
      <c r="AIS275" s="17"/>
      <c r="AIT275" s="17"/>
      <c r="AIU275" s="17"/>
      <c r="AIV275" s="17"/>
      <c r="AIW275" s="17"/>
      <c r="AIX275" s="17"/>
      <c r="AIY275" s="17"/>
      <c r="AIZ275" s="17"/>
      <c r="AJA275" s="17"/>
      <c r="AJB275" s="17"/>
      <c r="AJC275" s="17"/>
      <c r="AJD275" s="17"/>
      <c r="AJE275" s="17"/>
      <c r="AJF275" s="17"/>
      <c r="AJG275" s="17"/>
      <c r="AJH275" s="17"/>
      <c r="AJI275" s="17"/>
      <c r="AJJ275" s="17"/>
      <c r="AJK275" s="17"/>
      <c r="AJL275" s="17"/>
      <c r="AJM275" s="17"/>
      <c r="AJN275" s="17"/>
      <c r="AJO275" s="17"/>
      <c r="AJP275" s="17"/>
      <c r="AJQ275" s="17"/>
      <c r="AJR275" s="17"/>
      <c r="AJS275" s="17"/>
      <c r="AJT275" s="17"/>
      <c r="AJU275" s="17"/>
      <c r="AJV275" s="17"/>
      <c r="AJW275" s="17"/>
      <c r="AJX275" s="17"/>
      <c r="AJY275" s="17"/>
      <c r="AJZ275" s="17"/>
      <c r="AKA275" s="17"/>
      <c r="AKB275" s="17"/>
      <c r="AKC275" s="17"/>
      <c r="AKD275" s="17"/>
      <c r="AKE275" s="17"/>
      <c r="AKF275" s="17"/>
      <c r="AKG275" s="17"/>
      <c r="AKH275" s="17"/>
      <c r="AKI275" s="17"/>
      <c r="AKJ275" s="17"/>
      <c r="AKK275" s="17"/>
      <c r="AKL275" s="17"/>
      <c r="AKM275" s="17"/>
      <c r="AKN275" s="17"/>
      <c r="AKO275" s="17"/>
      <c r="AKP275" s="17"/>
      <c r="AKQ275" s="17"/>
      <c r="AKR275" s="17"/>
      <c r="AKS275" s="17"/>
      <c r="AKT275" s="17"/>
      <c r="AKU275" s="17"/>
      <c r="AKV275" s="17"/>
      <c r="AKW275" s="17"/>
      <c r="AKX275" s="17"/>
      <c r="AKY275" s="17"/>
      <c r="AKZ275" s="17"/>
      <c r="ALA275" s="17"/>
      <c r="ALB275" s="17"/>
      <c r="ALC275" s="17"/>
      <c r="ALD275" s="17"/>
      <c r="ALE275" s="17"/>
      <c r="ALF275" s="17"/>
      <c r="ALG275" s="17"/>
      <c r="ALH275" s="17"/>
      <c r="ALI275" s="17"/>
      <c r="ALJ275" s="17"/>
      <c r="ALK275" s="17"/>
      <c r="ALL275" s="17"/>
      <c r="ALM275" s="17"/>
      <c r="ALN275" s="17"/>
      <c r="ALO275" s="17"/>
      <c r="ALP275" s="17"/>
      <c r="ALQ275" s="17"/>
      <c r="ALR275" s="17"/>
      <c r="ALS275" s="17"/>
      <c r="ALT275" s="17"/>
      <c r="ALU275" s="17"/>
      <c r="ALV275" s="17"/>
      <c r="ALW275" s="17"/>
      <c r="ALX275" s="17"/>
      <c r="ALY275" s="17"/>
      <c r="ALZ275" s="17"/>
      <c r="AMA275" s="17"/>
      <c r="AMB275" s="17"/>
      <c r="AMC275" s="17"/>
      <c r="AMD275" s="17"/>
      <c r="AME275" s="17"/>
      <c r="AMF275" s="17"/>
      <c r="AMG275" s="17"/>
      <c r="AMH275" s="17"/>
      <c r="AMI275" s="17"/>
      <c r="AMJ275" s="17"/>
      <c r="AMK275" s="17"/>
      <c r="AML275" s="17"/>
      <c r="AMM275" s="17"/>
      <c r="AMN275" s="17"/>
      <c r="AMO275" s="17"/>
      <c r="AMP275" s="17"/>
      <c r="AMQ275" s="17"/>
      <c r="AMR275" s="17"/>
      <c r="AMS275" s="17"/>
      <c r="AMT275" s="17"/>
      <c r="AMU275" s="17"/>
      <c r="AMV275" s="17"/>
      <c r="AMW275" s="17"/>
      <c r="AMX275" s="17"/>
      <c r="AMY275" s="17"/>
      <c r="AMZ275" s="17"/>
      <c r="ANA275" s="17"/>
      <c r="ANB275" s="17"/>
      <c r="ANC275" s="17"/>
      <c r="AND275" s="17"/>
      <c r="ANE275" s="17"/>
      <c r="ANF275" s="17"/>
      <c r="ANG275" s="17"/>
      <c r="ANH275" s="17"/>
      <c r="ANI275" s="17"/>
      <c r="ANJ275" s="17"/>
      <c r="ANK275" s="17"/>
      <c r="ANL275" s="17"/>
      <c r="ANM275" s="17"/>
      <c r="ANN275" s="17"/>
      <c r="ANO275" s="17"/>
      <c r="ANP275" s="17"/>
      <c r="ANQ275" s="17"/>
      <c r="ANR275" s="17"/>
      <c r="ANS275" s="17"/>
      <c r="ANT275" s="17"/>
      <c r="ANU275" s="17"/>
      <c r="ANV275" s="17"/>
      <c r="ANW275" s="17"/>
      <c r="ANX275" s="17"/>
      <c r="ANY275" s="17"/>
      <c r="ANZ275" s="17"/>
      <c r="AOA275" s="17"/>
      <c r="AOB275" s="17"/>
      <c r="AOC275" s="17"/>
      <c r="AOD275" s="17"/>
      <c r="AOE275" s="17"/>
      <c r="AOF275" s="17"/>
      <c r="AOG275" s="17"/>
      <c r="AOH275" s="17"/>
      <c r="AOI275" s="17"/>
      <c r="AOJ275" s="17"/>
      <c r="AOK275" s="17"/>
      <c r="AOL275" s="17"/>
      <c r="AOM275" s="17"/>
      <c r="AON275" s="17"/>
      <c r="AOO275" s="17"/>
      <c r="AOP275" s="17"/>
      <c r="AOQ275" s="17"/>
      <c r="AOR275" s="17"/>
      <c r="AOS275" s="17"/>
      <c r="AOT275" s="17"/>
      <c r="AOU275" s="17"/>
      <c r="AOV275" s="17"/>
      <c r="AOW275" s="17"/>
      <c r="AOX275" s="17"/>
      <c r="AOY275" s="17"/>
      <c r="AOZ275" s="17"/>
      <c r="APA275" s="17"/>
      <c r="APB275" s="17"/>
      <c r="APC275" s="17"/>
      <c r="APD275" s="17"/>
      <c r="APE275" s="17"/>
      <c r="APF275" s="17"/>
      <c r="APG275" s="17"/>
      <c r="APH275" s="17"/>
      <c r="API275" s="17"/>
      <c r="APJ275" s="17"/>
      <c r="APK275" s="17"/>
      <c r="APL275" s="17"/>
      <c r="APM275" s="17"/>
      <c r="APN275" s="17"/>
      <c r="APO275" s="17"/>
      <c r="APP275" s="17"/>
      <c r="APQ275" s="17"/>
      <c r="APR275" s="17"/>
      <c r="APS275" s="17"/>
      <c r="APT275" s="17"/>
      <c r="APU275" s="17"/>
      <c r="APV275" s="17"/>
      <c r="APW275" s="17"/>
      <c r="APX275" s="17"/>
      <c r="APY275" s="17"/>
      <c r="APZ275" s="17"/>
      <c r="AQA275" s="17"/>
      <c r="AQB275" s="17"/>
      <c r="AQC275" s="17"/>
      <c r="AQD275" s="17"/>
      <c r="AQE275" s="17"/>
      <c r="AQF275" s="17"/>
      <c r="AQG275" s="17"/>
      <c r="AQH275" s="17"/>
      <c r="AQI275" s="17"/>
      <c r="AQJ275" s="17"/>
      <c r="AQK275" s="17"/>
      <c r="AQL275" s="17"/>
      <c r="AQM275" s="17"/>
      <c r="AQN275" s="17"/>
      <c r="AQO275" s="17"/>
      <c r="AQP275" s="17"/>
      <c r="AQQ275" s="17"/>
      <c r="AQR275" s="17"/>
      <c r="AQS275" s="17"/>
      <c r="AQT275" s="17"/>
      <c r="AQU275" s="17"/>
      <c r="AQV275" s="17"/>
      <c r="AQW275" s="17"/>
      <c r="AQX275" s="17"/>
      <c r="AQY275" s="17"/>
      <c r="AQZ275" s="17"/>
      <c r="ARA275" s="17"/>
      <c r="ARB275" s="17"/>
      <c r="ARC275" s="17"/>
      <c r="ARD275" s="17"/>
      <c r="ARE275" s="17"/>
      <c r="ARF275" s="17"/>
      <c r="ARG275" s="17"/>
      <c r="ARH275" s="17"/>
      <c r="ARI275" s="17"/>
      <c r="ARJ275" s="17"/>
      <c r="ARK275" s="17"/>
      <c r="ARL275" s="17"/>
      <c r="ARM275" s="17"/>
      <c r="ARN275" s="17"/>
      <c r="ARO275" s="17"/>
      <c r="ARP275" s="17"/>
      <c r="ARQ275" s="17"/>
      <c r="ARR275" s="17"/>
      <c r="ARS275" s="17"/>
      <c r="ART275" s="17"/>
      <c r="ARU275" s="17"/>
      <c r="ARV275" s="17"/>
      <c r="ARW275" s="17"/>
      <c r="ARX275" s="17"/>
      <c r="ARY275" s="17"/>
      <c r="ARZ275" s="17"/>
      <c r="ASA275" s="17"/>
      <c r="ASB275" s="17"/>
      <c r="ASC275" s="17"/>
      <c r="ASD275" s="17"/>
      <c r="ASE275" s="17"/>
      <c r="ASF275" s="17"/>
      <c r="ASG275" s="17"/>
      <c r="ASH275" s="17"/>
      <c r="ASI275" s="17"/>
      <c r="ASJ275" s="17"/>
      <c r="ASK275" s="17"/>
      <c r="ASL275" s="17"/>
      <c r="ASM275" s="17"/>
      <c r="ASN275" s="17"/>
      <c r="ASO275" s="17"/>
      <c r="ASP275" s="17"/>
      <c r="ASQ275" s="17"/>
      <c r="ASR275" s="17"/>
      <c r="ASS275" s="17"/>
      <c r="AST275" s="17"/>
      <c r="ASU275" s="17"/>
      <c r="ASV275" s="17"/>
      <c r="ASW275" s="17"/>
      <c r="ASX275" s="17"/>
      <c r="ASY275" s="17"/>
      <c r="ASZ275" s="17"/>
      <c r="ATA275" s="17"/>
      <c r="ATB275" s="17"/>
      <c r="ATC275" s="17"/>
      <c r="ATD275" s="17"/>
      <c r="ATE275" s="17"/>
      <c r="ATF275" s="17"/>
      <c r="ATG275" s="17"/>
      <c r="ATH275" s="17"/>
      <c r="ATI275" s="17"/>
      <c r="ATJ275" s="17"/>
      <c r="ATK275" s="17"/>
      <c r="ATL275" s="17"/>
      <c r="ATM275" s="17"/>
      <c r="ATN275" s="17"/>
      <c r="ATO275" s="17"/>
      <c r="ATP275" s="17"/>
      <c r="ATQ275" s="17"/>
      <c r="ATR275" s="17"/>
      <c r="ATS275" s="17"/>
      <c r="ATT275" s="17"/>
      <c r="ATU275" s="17"/>
      <c r="ATV275" s="17"/>
      <c r="ATW275" s="17"/>
      <c r="ATX275" s="17"/>
      <c r="ATY275" s="17"/>
      <c r="ATZ275" s="17"/>
      <c r="AUA275" s="17"/>
      <c r="AUB275" s="17"/>
      <c r="AUC275" s="17"/>
      <c r="AUD275" s="17"/>
      <c r="AUE275" s="17"/>
      <c r="AUF275" s="17"/>
      <c r="AUG275" s="17"/>
      <c r="AUH275" s="17"/>
      <c r="AUI275" s="17"/>
      <c r="AUJ275" s="17"/>
      <c r="AUK275" s="17"/>
      <c r="AUL275" s="17"/>
      <c r="AUM275" s="17"/>
      <c r="AUN275" s="17"/>
      <c r="AUO275" s="17"/>
      <c r="AUP275" s="17"/>
      <c r="AUQ275" s="17"/>
      <c r="AUR275" s="17"/>
      <c r="AUS275" s="17"/>
      <c r="AUT275" s="17"/>
      <c r="AUU275" s="17"/>
      <c r="AUV275" s="17"/>
      <c r="AUW275" s="17"/>
      <c r="AUX275" s="17"/>
      <c r="AUY275" s="17"/>
      <c r="AUZ275" s="17"/>
      <c r="AVA275" s="17"/>
      <c r="AVB275" s="17"/>
      <c r="AVC275" s="17"/>
      <c r="AVD275" s="17"/>
      <c r="AVE275" s="17"/>
      <c r="AVF275" s="17"/>
      <c r="AVG275" s="17"/>
      <c r="AVH275" s="17"/>
      <c r="AVI275" s="17"/>
      <c r="AVJ275" s="17"/>
      <c r="AVK275" s="17"/>
      <c r="AVL275" s="17"/>
      <c r="AVM275" s="17"/>
      <c r="AVN275" s="17"/>
      <c r="AVO275" s="17"/>
      <c r="AVP275" s="17"/>
      <c r="AVQ275" s="17"/>
      <c r="AVR275" s="17"/>
      <c r="AVS275" s="17"/>
      <c r="AVT275" s="17"/>
      <c r="AVU275" s="17"/>
      <c r="AVV275" s="17"/>
      <c r="AVW275" s="17"/>
      <c r="AVX275" s="17"/>
      <c r="AVY275" s="17"/>
      <c r="AVZ275" s="17"/>
      <c r="AWA275" s="17"/>
      <c r="AWB275" s="17"/>
      <c r="AWC275" s="17"/>
      <c r="AWD275" s="17"/>
      <c r="AWE275" s="17"/>
      <c r="AWF275" s="17"/>
      <c r="AWG275" s="17"/>
      <c r="AWH275" s="17"/>
      <c r="AWI275" s="17"/>
      <c r="AWJ275" s="17"/>
      <c r="AWK275" s="17"/>
      <c r="AWL275" s="17"/>
      <c r="AWM275" s="17"/>
      <c r="AWN275" s="17"/>
      <c r="AWO275" s="17"/>
      <c r="AWP275" s="17"/>
      <c r="AWQ275" s="17"/>
      <c r="AWR275" s="17"/>
      <c r="AWS275" s="17"/>
      <c r="AWT275" s="17"/>
      <c r="AWU275" s="17"/>
      <c r="AWV275" s="17"/>
      <c r="AWW275" s="17"/>
      <c r="AWX275" s="17"/>
      <c r="AWY275" s="17"/>
      <c r="AWZ275" s="17"/>
      <c r="AXA275" s="17"/>
      <c r="AXB275" s="17"/>
      <c r="AXC275" s="17"/>
      <c r="AXD275" s="17"/>
      <c r="AXE275" s="17"/>
      <c r="AXF275" s="17"/>
      <c r="AXG275" s="17"/>
      <c r="AXH275" s="17"/>
      <c r="AXI275" s="17"/>
      <c r="AXJ275" s="17"/>
      <c r="AXK275" s="17"/>
      <c r="AXL275" s="17"/>
      <c r="AXM275" s="17"/>
      <c r="AXN275" s="17"/>
      <c r="AXO275" s="17"/>
      <c r="AXP275" s="17"/>
      <c r="AXQ275" s="17"/>
      <c r="AXR275" s="17"/>
      <c r="AXS275" s="17"/>
      <c r="AXT275" s="17"/>
      <c r="AXU275" s="17"/>
      <c r="AXV275" s="17"/>
      <c r="AXW275" s="17"/>
      <c r="AXX275" s="17"/>
      <c r="AXY275" s="17"/>
      <c r="AXZ275" s="17"/>
      <c r="AYA275" s="17"/>
      <c r="AYB275" s="17"/>
      <c r="AYC275" s="17"/>
      <c r="AYD275" s="17"/>
      <c r="AYE275" s="17"/>
      <c r="AYF275" s="17"/>
      <c r="AYG275" s="17"/>
      <c r="AYH275" s="17"/>
      <c r="AYI275" s="17"/>
      <c r="AYJ275" s="17"/>
      <c r="AYK275" s="17"/>
      <c r="AYL275" s="17"/>
      <c r="AYM275" s="17"/>
      <c r="AYN275" s="17"/>
      <c r="AYO275" s="17"/>
      <c r="AYP275" s="17"/>
      <c r="AYQ275" s="17"/>
      <c r="AYR275" s="17"/>
      <c r="AYS275" s="17"/>
      <c r="AYT275" s="17"/>
      <c r="AYU275" s="17"/>
      <c r="AYV275" s="17"/>
      <c r="AYW275" s="17"/>
      <c r="AYX275" s="17"/>
      <c r="AYY275" s="17"/>
      <c r="AYZ275" s="17"/>
      <c r="AZA275" s="17"/>
      <c r="AZB275" s="17"/>
      <c r="AZC275" s="17"/>
      <c r="AZD275" s="17"/>
      <c r="AZE275" s="17"/>
      <c r="AZF275" s="17"/>
      <c r="AZG275" s="17"/>
      <c r="AZH275" s="17"/>
      <c r="AZI275" s="17"/>
      <c r="AZJ275" s="17"/>
      <c r="AZK275" s="17"/>
      <c r="AZL275" s="17"/>
      <c r="AZM275" s="17"/>
      <c r="AZN275" s="17"/>
      <c r="AZO275" s="17"/>
      <c r="AZP275" s="17"/>
      <c r="AZQ275" s="17"/>
      <c r="AZR275" s="17"/>
      <c r="AZS275" s="17"/>
      <c r="AZT275" s="17"/>
      <c r="AZU275" s="17"/>
      <c r="AZV275" s="17"/>
      <c r="AZW275" s="17"/>
      <c r="AZX275" s="17"/>
      <c r="AZY275" s="17"/>
      <c r="AZZ275" s="17"/>
      <c r="BAA275" s="17"/>
      <c r="BAB275" s="17"/>
      <c r="BAC275" s="17"/>
      <c r="BAD275" s="17"/>
      <c r="BAE275" s="17"/>
      <c r="BAF275" s="17"/>
      <c r="BAG275" s="17"/>
      <c r="BAH275" s="17"/>
      <c r="BAI275" s="17"/>
      <c r="BAJ275" s="17"/>
      <c r="BAK275" s="17"/>
      <c r="BAL275" s="17"/>
      <c r="BAM275" s="17"/>
      <c r="BAN275" s="17"/>
      <c r="BAO275" s="17"/>
      <c r="BAP275" s="17"/>
      <c r="BAQ275" s="17"/>
      <c r="BAR275" s="17"/>
      <c r="BAS275" s="17"/>
      <c r="BAT275" s="17"/>
      <c r="BAU275" s="17"/>
      <c r="BAV275" s="17"/>
      <c r="BAW275" s="17"/>
      <c r="BAX275" s="17"/>
      <c r="BAY275" s="17"/>
      <c r="BAZ275" s="17"/>
      <c r="BBA275" s="17"/>
      <c r="BBB275" s="17"/>
      <c r="BBC275" s="17"/>
      <c r="BBD275" s="17"/>
      <c r="BBE275" s="17"/>
      <c r="BBF275" s="17"/>
      <c r="BBG275" s="17"/>
      <c r="BBH275" s="17"/>
      <c r="BBI275" s="17"/>
      <c r="BBJ275" s="17"/>
      <c r="BBK275" s="17"/>
      <c r="BBL275" s="17"/>
      <c r="BBM275" s="17"/>
      <c r="BBN275" s="17"/>
      <c r="BBO275" s="17"/>
      <c r="BBP275" s="17"/>
      <c r="BBQ275" s="17"/>
      <c r="BBR275" s="17"/>
      <c r="BBS275" s="17"/>
      <c r="BBT275" s="17"/>
      <c r="BBU275" s="17"/>
      <c r="BBV275" s="17"/>
      <c r="BBW275" s="17"/>
      <c r="BBX275" s="17"/>
      <c r="BBY275" s="17"/>
      <c r="BBZ275" s="17"/>
      <c r="BCA275" s="17"/>
      <c r="BCB275" s="17"/>
      <c r="BCC275" s="17"/>
      <c r="BCD275" s="17"/>
      <c r="BCE275" s="17"/>
      <c r="BCF275" s="17"/>
      <c r="BCG275" s="17"/>
      <c r="BCH275" s="17"/>
      <c r="BCI275" s="17"/>
      <c r="BCJ275" s="17"/>
      <c r="BCK275" s="17"/>
      <c r="BCL275" s="17"/>
      <c r="BCM275" s="17"/>
      <c r="BCN275" s="17"/>
      <c r="BCO275" s="17"/>
      <c r="BCP275" s="17"/>
      <c r="BCQ275" s="17"/>
      <c r="BCR275" s="17"/>
      <c r="BCS275" s="17"/>
      <c r="BCT275" s="17"/>
      <c r="BCU275" s="17"/>
      <c r="BCV275" s="17"/>
      <c r="BCW275" s="17"/>
      <c r="BCX275" s="17"/>
      <c r="BCY275" s="17"/>
      <c r="BCZ275" s="17"/>
      <c r="BDA275" s="17"/>
      <c r="BDB275" s="17"/>
      <c r="BDC275" s="17"/>
      <c r="BDD275" s="17"/>
      <c r="BDE275" s="17"/>
      <c r="BDF275" s="17"/>
      <c r="BDG275" s="17"/>
      <c r="BDH275" s="17"/>
      <c r="BDI275" s="17"/>
      <c r="BDJ275" s="17"/>
      <c r="BDK275" s="17"/>
      <c r="BDL275" s="17"/>
      <c r="BDM275" s="17"/>
      <c r="BDN275" s="17"/>
      <c r="BDO275" s="17"/>
      <c r="BDP275" s="17"/>
      <c r="BDQ275" s="17"/>
      <c r="BDR275" s="17"/>
      <c r="BDS275" s="17"/>
      <c r="BDT275" s="17"/>
      <c r="BDU275" s="17"/>
      <c r="BDV275" s="17"/>
      <c r="BDW275" s="17"/>
      <c r="BDX275" s="17"/>
      <c r="BDY275" s="17"/>
      <c r="BDZ275" s="17"/>
      <c r="BEA275" s="17"/>
      <c r="BEB275" s="17"/>
      <c r="BEC275" s="17"/>
      <c r="BED275" s="17"/>
      <c r="BEE275" s="17"/>
      <c r="BEF275" s="17"/>
      <c r="BEG275" s="17"/>
      <c r="BEH275" s="17"/>
      <c r="BEI275" s="17"/>
      <c r="BEJ275" s="17"/>
      <c r="BEK275" s="17"/>
      <c r="BEL275" s="17"/>
      <c r="BEM275" s="17"/>
      <c r="BEN275" s="17"/>
      <c r="BEO275" s="17"/>
      <c r="BEP275" s="17"/>
      <c r="BEQ275" s="17"/>
      <c r="BER275" s="17"/>
      <c r="BES275" s="17"/>
      <c r="BET275" s="17"/>
      <c r="BEU275" s="17"/>
      <c r="BEV275" s="17"/>
      <c r="BEW275" s="17"/>
      <c r="BEX275" s="17"/>
      <c r="BEY275" s="17"/>
      <c r="BEZ275" s="17"/>
      <c r="BFA275" s="17"/>
      <c r="BFB275" s="17"/>
      <c r="BFC275" s="17"/>
      <c r="BFD275" s="17"/>
      <c r="BFE275" s="17"/>
      <c r="BFF275" s="17"/>
      <c r="BFG275" s="17"/>
      <c r="BFH275" s="17"/>
      <c r="BFI275" s="17"/>
      <c r="BFJ275" s="17"/>
      <c r="BFK275" s="17"/>
      <c r="BFL275" s="17"/>
      <c r="BFM275" s="17"/>
      <c r="BFN275" s="17"/>
      <c r="BFO275" s="17"/>
      <c r="BFP275" s="17"/>
      <c r="BFQ275" s="17"/>
      <c r="BFR275" s="17"/>
      <c r="BFS275" s="17"/>
      <c r="BFT275" s="17"/>
      <c r="BFU275" s="17"/>
      <c r="BFV275" s="17"/>
      <c r="BFW275" s="17"/>
      <c r="BFX275" s="17"/>
      <c r="BFY275" s="17"/>
      <c r="BFZ275" s="17"/>
      <c r="BGA275" s="17"/>
      <c r="BGB275" s="17"/>
      <c r="BGC275" s="17"/>
      <c r="BGD275" s="17"/>
      <c r="BGE275" s="17"/>
      <c r="BGF275" s="17"/>
      <c r="BGG275" s="17"/>
      <c r="BGH275" s="17"/>
      <c r="BGI275" s="17"/>
      <c r="BGJ275" s="17"/>
      <c r="BGK275" s="17"/>
      <c r="BGL275" s="17"/>
      <c r="BGM275" s="17"/>
      <c r="BGN275" s="17"/>
      <c r="BGO275" s="17"/>
      <c r="BGP275" s="17"/>
      <c r="BGQ275" s="17"/>
      <c r="BGR275" s="17"/>
      <c r="BGS275" s="17"/>
      <c r="BGT275" s="17"/>
      <c r="BGU275" s="17"/>
      <c r="BGV275" s="17"/>
      <c r="BGW275" s="17"/>
      <c r="BGX275" s="17"/>
      <c r="BGY275" s="17"/>
      <c r="BGZ275" s="17"/>
      <c r="BHA275" s="17"/>
      <c r="BHB275" s="17"/>
      <c r="BHC275" s="17"/>
      <c r="BHD275" s="17"/>
      <c r="BHE275" s="17"/>
      <c r="BHF275" s="17"/>
      <c r="BHG275" s="17"/>
      <c r="BHH275" s="17"/>
      <c r="BHI275" s="17"/>
      <c r="BHJ275" s="17"/>
      <c r="BHK275" s="17"/>
      <c r="BHL275" s="17"/>
      <c r="BHM275" s="17"/>
      <c r="BHN275" s="17"/>
      <c r="BHO275" s="17"/>
      <c r="BHP275" s="17"/>
      <c r="BHQ275" s="17"/>
      <c r="BHR275" s="17"/>
      <c r="BHS275" s="17"/>
      <c r="BHT275" s="17"/>
      <c r="BHU275" s="17"/>
      <c r="BHV275" s="17"/>
      <c r="BHW275" s="17"/>
      <c r="BHX275" s="17"/>
      <c r="BHY275" s="17"/>
      <c r="BHZ275" s="17"/>
      <c r="BIA275" s="17"/>
      <c r="BIB275" s="17"/>
      <c r="BIC275" s="17"/>
      <c r="BID275" s="17"/>
      <c r="BIE275" s="17"/>
      <c r="BIF275" s="17"/>
      <c r="BIG275" s="17"/>
      <c r="BIH275" s="17"/>
      <c r="BII275" s="17"/>
      <c r="BIJ275" s="17"/>
      <c r="BIK275" s="17"/>
      <c r="BIL275" s="17"/>
      <c r="BIM275" s="17"/>
      <c r="BIN275" s="17"/>
      <c r="BIO275" s="17"/>
      <c r="BIP275" s="17"/>
      <c r="BIQ275" s="17"/>
      <c r="BIR275" s="17"/>
      <c r="BIS275" s="17"/>
      <c r="BIT275" s="17"/>
      <c r="BIU275" s="17"/>
      <c r="BIV275" s="17"/>
      <c r="BIW275" s="17"/>
      <c r="BIX275" s="17"/>
      <c r="BIY275" s="17"/>
      <c r="BIZ275" s="17"/>
      <c r="BJA275" s="17"/>
      <c r="BJB275" s="17"/>
      <c r="BJC275" s="17"/>
      <c r="BJD275" s="17"/>
      <c r="BJE275" s="17"/>
      <c r="BJF275" s="17"/>
      <c r="BJG275" s="17"/>
      <c r="BJH275" s="17"/>
      <c r="BJI275" s="17"/>
      <c r="BJJ275" s="17"/>
      <c r="BJK275" s="17"/>
      <c r="BJL275" s="17"/>
      <c r="BJM275" s="17"/>
      <c r="BJN275" s="17"/>
      <c r="BJO275" s="17"/>
      <c r="BJP275" s="17"/>
      <c r="BJQ275" s="17"/>
      <c r="BJR275" s="17"/>
      <c r="BJS275" s="17"/>
      <c r="BJT275" s="17"/>
      <c r="BJU275" s="17"/>
      <c r="BJV275" s="17"/>
      <c r="BJW275" s="17"/>
      <c r="BJX275" s="17"/>
      <c r="BJY275" s="17"/>
      <c r="BJZ275" s="17"/>
      <c r="BKA275" s="17"/>
      <c r="BKB275" s="17"/>
      <c r="BKC275" s="17"/>
      <c r="BKD275" s="17"/>
      <c r="BKE275" s="17"/>
      <c r="BKF275" s="17"/>
      <c r="BKG275" s="17"/>
      <c r="BKH275" s="17"/>
      <c r="BKI275" s="17"/>
      <c r="BKJ275" s="17"/>
      <c r="BKK275" s="17"/>
      <c r="BKL275" s="17"/>
      <c r="BKM275" s="17"/>
      <c r="BKN275" s="17"/>
      <c r="BKO275" s="17"/>
      <c r="BKP275" s="17"/>
      <c r="BKQ275" s="17"/>
      <c r="BKR275" s="17"/>
      <c r="BKS275" s="17"/>
      <c r="BKT275" s="17"/>
      <c r="BKU275" s="17"/>
      <c r="BKV275" s="17"/>
      <c r="BKW275" s="17"/>
      <c r="BKX275" s="17"/>
      <c r="BKY275" s="17"/>
      <c r="BKZ275" s="17"/>
      <c r="BLA275" s="17"/>
      <c r="BLB275" s="17"/>
      <c r="BLC275" s="17"/>
      <c r="BLD275" s="17"/>
      <c r="BLE275" s="17"/>
      <c r="BLF275" s="17"/>
      <c r="BLG275" s="17"/>
      <c r="BLH275" s="17"/>
      <c r="BLI275" s="17"/>
      <c r="BLJ275" s="17"/>
      <c r="BLK275" s="17"/>
      <c r="BLL275" s="17"/>
      <c r="BLM275" s="17"/>
      <c r="BLN275" s="17"/>
      <c r="BLO275" s="17"/>
      <c r="BLP275" s="17"/>
      <c r="BLQ275" s="17"/>
      <c r="BLR275" s="17"/>
      <c r="BLS275" s="17"/>
      <c r="BLT275" s="17"/>
      <c r="BLU275" s="17"/>
      <c r="BLV275" s="17"/>
      <c r="BLW275" s="17"/>
      <c r="BLX275" s="17"/>
      <c r="BLY275" s="17"/>
      <c r="BLZ275" s="17"/>
      <c r="BMA275" s="17"/>
      <c r="BMB275" s="17"/>
      <c r="BMC275" s="17"/>
      <c r="BMD275" s="17"/>
      <c r="BME275" s="17"/>
      <c r="BMF275" s="17"/>
      <c r="BMG275" s="17"/>
      <c r="BMH275" s="17"/>
      <c r="BMI275" s="17"/>
      <c r="BMJ275" s="17"/>
      <c r="BMK275" s="17"/>
      <c r="BML275" s="17"/>
      <c r="BMM275" s="17"/>
      <c r="BMN275" s="17"/>
      <c r="BMO275" s="17"/>
      <c r="BMP275" s="17"/>
      <c r="BMQ275" s="17"/>
      <c r="BMR275" s="17"/>
      <c r="BMS275" s="17"/>
      <c r="BMT275" s="17"/>
      <c r="BMU275" s="17"/>
      <c r="BMV275" s="17"/>
      <c r="BMW275" s="17"/>
      <c r="BMX275" s="17"/>
      <c r="BMY275" s="17"/>
      <c r="BMZ275" s="17"/>
      <c r="BNA275" s="17"/>
      <c r="BNB275" s="17"/>
      <c r="BNC275" s="17"/>
      <c r="BND275" s="17"/>
      <c r="BNE275" s="17"/>
      <c r="BNF275" s="17"/>
      <c r="BNG275" s="17"/>
      <c r="BNH275" s="17"/>
      <c r="BNI275" s="17"/>
      <c r="BNJ275" s="17"/>
      <c r="BNK275" s="17"/>
      <c r="BNL275" s="17"/>
      <c r="BNM275" s="17"/>
      <c r="BNN275" s="17"/>
      <c r="BNO275" s="17"/>
      <c r="BNP275" s="17"/>
      <c r="BNQ275" s="17"/>
      <c r="BNR275" s="17"/>
      <c r="BNS275" s="17"/>
      <c r="BNT275" s="17"/>
      <c r="BNU275" s="17"/>
      <c r="BNV275" s="17"/>
      <c r="BNW275" s="17"/>
      <c r="BNX275" s="17"/>
      <c r="BNY275" s="17"/>
      <c r="BNZ275" s="17"/>
      <c r="BOA275" s="17"/>
      <c r="BOB275" s="17"/>
      <c r="BOC275" s="17"/>
      <c r="BOD275" s="17"/>
      <c r="BOE275" s="17"/>
      <c r="BOF275" s="17"/>
      <c r="BOG275" s="17"/>
      <c r="BOH275" s="17"/>
      <c r="BOI275" s="17"/>
      <c r="BOJ275" s="17"/>
      <c r="BOK275" s="17"/>
      <c r="BOL275" s="17"/>
      <c r="BOM275" s="17"/>
      <c r="BON275" s="17"/>
      <c r="BOO275" s="17"/>
      <c r="BOP275" s="17"/>
      <c r="BOQ275" s="17"/>
      <c r="BOR275" s="17"/>
      <c r="BOS275" s="17"/>
      <c r="BOT275" s="17"/>
      <c r="BOU275" s="17"/>
      <c r="BOV275" s="17"/>
      <c r="BOW275" s="17"/>
      <c r="BOX275" s="17"/>
      <c r="BOY275" s="17"/>
      <c r="BOZ275" s="17"/>
      <c r="BPA275" s="17"/>
      <c r="BPB275" s="17"/>
      <c r="BPC275" s="17"/>
      <c r="BPD275" s="17"/>
      <c r="BPE275" s="17"/>
      <c r="BPF275" s="17"/>
      <c r="BPG275" s="17"/>
      <c r="BPH275" s="17"/>
      <c r="BPI275" s="17"/>
      <c r="BPJ275" s="17"/>
      <c r="BPK275" s="17"/>
      <c r="BPL275" s="17"/>
      <c r="BPM275" s="17"/>
      <c r="BPN275" s="17"/>
      <c r="BPO275" s="17"/>
      <c r="BPP275" s="17"/>
      <c r="BPQ275" s="17"/>
      <c r="BPR275" s="17"/>
      <c r="BPS275" s="17"/>
      <c r="BPT275" s="17"/>
      <c r="BPU275" s="17"/>
      <c r="BPV275" s="17"/>
      <c r="BPW275" s="17"/>
      <c r="BPX275" s="17"/>
      <c r="BPY275" s="17"/>
      <c r="BPZ275" s="17"/>
      <c r="BQA275" s="17"/>
      <c r="BQB275" s="17"/>
      <c r="BQC275" s="17"/>
      <c r="BQD275" s="17"/>
      <c r="BQE275" s="17"/>
      <c r="BQF275" s="17"/>
      <c r="BQG275" s="17"/>
      <c r="BQH275" s="17"/>
      <c r="BQI275" s="17"/>
      <c r="BQJ275" s="17"/>
      <c r="BQK275" s="17"/>
      <c r="BQL275" s="17"/>
      <c r="BQM275" s="17"/>
      <c r="BQN275" s="17"/>
      <c r="BQO275" s="17"/>
      <c r="BQP275" s="17"/>
      <c r="BQQ275" s="17"/>
      <c r="BQR275" s="17"/>
      <c r="BQS275" s="17"/>
      <c r="BQT275" s="17"/>
      <c r="BQU275" s="17"/>
      <c r="BQV275" s="17"/>
      <c r="BQW275" s="17"/>
      <c r="BQX275" s="17"/>
      <c r="BQY275" s="17"/>
      <c r="BQZ275" s="17"/>
      <c r="BRA275" s="17"/>
      <c r="BRB275" s="17"/>
      <c r="BRC275" s="17"/>
      <c r="BRD275" s="17"/>
      <c r="BRE275" s="17"/>
      <c r="BRF275" s="17"/>
      <c r="BRG275" s="17"/>
      <c r="BRH275" s="17"/>
      <c r="BRI275" s="17"/>
      <c r="BRJ275" s="17"/>
      <c r="BRK275" s="17"/>
      <c r="BRL275" s="17"/>
      <c r="BRM275" s="17"/>
      <c r="BRN275" s="17"/>
      <c r="BRO275" s="17"/>
      <c r="BRP275" s="17"/>
      <c r="BRQ275" s="17"/>
      <c r="BRR275" s="17"/>
      <c r="BRS275" s="17"/>
      <c r="BRT275" s="17"/>
      <c r="BRU275" s="17"/>
      <c r="BRV275" s="17"/>
      <c r="BRW275" s="17"/>
      <c r="BRX275" s="17"/>
      <c r="BRY275" s="17"/>
      <c r="BRZ275" s="17"/>
      <c r="BSA275" s="17"/>
      <c r="BSB275" s="17"/>
      <c r="BSC275" s="17"/>
      <c r="BSD275" s="17"/>
      <c r="BSE275" s="17"/>
      <c r="BSF275" s="17"/>
      <c r="BSG275" s="17"/>
      <c r="BSH275" s="17"/>
      <c r="BSI275" s="17"/>
      <c r="BSJ275" s="17"/>
      <c r="BSK275" s="17"/>
      <c r="BSL275" s="17"/>
      <c r="BSM275" s="17"/>
      <c r="BSN275" s="17"/>
      <c r="BSO275" s="17"/>
      <c r="BSP275" s="17"/>
      <c r="BSQ275" s="17"/>
      <c r="BSR275" s="17"/>
      <c r="BSS275" s="17"/>
      <c r="BST275" s="17"/>
      <c r="BSU275" s="17"/>
      <c r="BSV275" s="17"/>
      <c r="BSW275" s="17"/>
      <c r="BSX275" s="17"/>
      <c r="BSY275" s="17"/>
      <c r="BSZ275" s="17"/>
      <c r="BTA275" s="17"/>
      <c r="BTB275" s="17"/>
      <c r="BTC275" s="17"/>
      <c r="BTD275" s="17"/>
      <c r="BTE275" s="17"/>
      <c r="BTF275" s="17"/>
      <c r="BTG275" s="17"/>
      <c r="BTH275" s="17"/>
      <c r="BTI275" s="17"/>
      <c r="BTJ275" s="17"/>
      <c r="BTK275" s="17"/>
      <c r="BTL275" s="17"/>
      <c r="BTM275" s="17"/>
      <c r="BTN275" s="17"/>
      <c r="BTO275" s="17"/>
      <c r="BTP275" s="17"/>
      <c r="BTQ275" s="17"/>
      <c r="BTR275" s="17"/>
      <c r="BTS275" s="17"/>
      <c r="BTT275" s="17"/>
      <c r="BTU275" s="17"/>
      <c r="BTV275" s="17"/>
      <c r="BTW275" s="17"/>
      <c r="BTX275" s="17"/>
      <c r="BTY275" s="17"/>
      <c r="BTZ275" s="17"/>
      <c r="BUA275" s="17"/>
      <c r="BUB275" s="17"/>
      <c r="BUC275" s="17"/>
      <c r="BUD275" s="17"/>
      <c r="BUE275" s="17"/>
      <c r="BUF275" s="17"/>
      <c r="BUG275" s="17"/>
      <c r="BUH275" s="17"/>
      <c r="BUI275" s="17"/>
      <c r="BUJ275" s="17"/>
      <c r="BUK275" s="17"/>
      <c r="BUL275" s="17"/>
      <c r="BUM275" s="17"/>
      <c r="BUN275" s="17"/>
      <c r="BUO275" s="17"/>
      <c r="BUP275" s="17"/>
      <c r="BUQ275" s="17"/>
      <c r="BUR275" s="17"/>
      <c r="BUS275" s="17"/>
      <c r="BUT275" s="17"/>
      <c r="BUU275" s="17"/>
      <c r="BUV275" s="17"/>
      <c r="BUW275" s="17"/>
      <c r="BUX275" s="17"/>
      <c r="BUY275" s="17"/>
      <c r="BUZ275" s="17"/>
      <c r="BVA275" s="17"/>
      <c r="BVB275" s="17"/>
      <c r="BVC275" s="17"/>
      <c r="BVD275" s="17"/>
      <c r="BVE275" s="17"/>
      <c r="BVF275" s="17"/>
      <c r="BVG275" s="17"/>
      <c r="BVH275" s="17"/>
      <c r="BVI275" s="17"/>
      <c r="BVJ275" s="17"/>
      <c r="BVK275" s="17"/>
      <c r="BVL275" s="17"/>
      <c r="BVM275" s="17"/>
      <c r="BVN275" s="17"/>
      <c r="BVO275" s="17"/>
      <c r="BVP275" s="17"/>
      <c r="BVQ275" s="17"/>
      <c r="BVR275" s="17"/>
      <c r="BVS275" s="17"/>
      <c r="BVT275" s="17"/>
      <c r="BVU275" s="17"/>
      <c r="BVV275" s="17"/>
      <c r="BVW275" s="17"/>
      <c r="BVX275" s="17"/>
      <c r="BVY275" s="17"/>
      <c r="BVZ275" s="17"/>
      <c r="BWA275" s="17"/>
      <c r="BWB275" s="17"/>
      <c r="BWC275" s="17"/>
      <c r="BWD275" s="17"/>
      <c r="BWE275" s="17"/>
      <c r="BWF275" s="17"/>
      <c r="BWG275" s="17"/>
      <c r="BWH275" s="17"/>
      <c r="BWI275" s="17"/>
      <c r="BWJ275" s="17"/>
      <c r="BWK275" s="17"/>
      <c r="BWL275" s="17"/>
      <c r="BWM275" s="17"/>
      <c r="BWN275" s="17"/>
      <c r="BWO275" s="17"/>
      <c r="BWP275" s="17"/>
      <c r="BWQ275" s="17"/>
      <c r="BWR275" s="17"/>
      <c r="BWS275" s="17"/>
      <c r="BWT275" s="17"/>
      <c r="BWU275" s="17"/>
      <c r="BWV275" s="17"/>
      <c r="BWW275" s="17"/>
      <c r="BWX275" s="17"/>
      <c r="BWY275" s="17"/>
      <c r="BWZ275" s="17"/>
      <c r="BXA275" s="17"/>
      <c r="BXB275" s="17"/>
      <c r="BXC275" s="17"/>
      <c r="BXD275" s="17"/>
      <c r="BXE275" s="17"/>
      <c r="BXF275" s="17"/>
      <c r="BXG275" s="17"/>
      <c r="BXH275" s="17"/>
      <c r="BXI275" s="17"/>
      <c r="BXJ275" s="17"/>
      <c r="BXK275" s="17"/>
      <c r="BXL275" s="17"/>
      <c r="BXM275" s="17"/>
      <c r="BXN275" s="17"/>
      <c r="BXO275" s="17"/>
      <c r="BXP275" s="17"/>
      <c r="BXQ275" s="17"/>
      <c r="BXR275" s="17"/>
      <c r="BXS275" s="17"/>
      <c r="BXT275" s="17"/>
      <c r="BXU275" s="17"/>
      <c r="BXV275" s="17"/>
      <c r="BXW275" s="17"/>
      <c r="BXX275" s="17"/>
      <c r="BXY275" s="17"/>
      <c r="BXZ275" s="17"/>
      <c r="BYA275" s="17"/>
      <c r="BYB275" s="17"/>
      <c r="BYC275" s="17"/>
      <c r="BYD275" s="17"/>
      <c r="BYE275" s="17"/>
      <c r="BYF275" s="17"/>
      <c r="BYG275" s="17"/>
      <c r="BYH275" s="17"/>
      <c r="BYI275" s="17"/>
      <c r="BYJ275" s="17"/>
      <c r="BYK275" s="17"/>
      <c r="BYL275" s="17"/>
      <c r="BYM275" s="17"/>
      <c r="BYN275" s="17"/>
      <c r="BYO275" s="17"/>
      <c r="BYP275" s="17"/>
      <c r="BYQ275" s="17"/>
      <c r="BYR275" s="17"/>
      <c r="BYS275" s="17"/>
      <c r="BYT275" s="17"/>
      <c r="BYU275" s="17"/>
      <c r="BYV275" s="17"/>
      <c r="BYW275" s="17"/>
      <c r="BYX275" s="17"/>
      <c r="BYY275" s="17"/>
      <c r="BYZ275" s="17"/>
      <c r="BZA275" s="17"/>
      <c r="BZB275" s="17"/>
      <c r="BZC275" s="17"/>
      <c r="BZD275" s="17"/>
      <c r="BZE275" s="17"/>
      <c r="BZF275" s="17"/>
      <c r="BZG275" s="17"/>
      <c r="BZH275" s="17"/>
      <c r="BZI275" s="17"/>
      <c r="BZJ275" s="17"/>
      <c r="BZK275" s="17"/>
      <c r="BZL275" s="17"/>
      <c r="BZM275" s="17"/>
      <c r="BZN275" s="17"/>
      <c r="BZO275" s="17"/>
      <c r="BZP275" s="17"/>
      <c r="BZQ275" s="17"/>
      <c r="BZR275" s="17"/>
      <c r="BZS275" s="17"/>
      <c r="BZT275" s="17"/>
      <c r="BZU275" s="17"/>
      <c r="BZV275" s="17"/>
      <c r="BZW275" s="17"/>
      <c r="BZX275" s="17"/>
      <c r="BZY275" s="17"/>
      <c r="BZZ275" s="17"/>
      <c r="CAA275" s="17"/>
      <c r="CAB275" s="17"/>
      <c r="CAC275" s="17"/>
      <c r="CAD275" s="17"/>
      <c r="CAE275" s="17"/>
      <c r="CAF275" s="17"/>
      <c r="CAG275" s="17"/>
      <c r="CAH275" s="17"/>
      <c r="CAI275" s="17"/>
      <c r="CAJ275" s="17"/>
      <c r="CAK275" s="17"/>
      <c r="CAL275" s="17"/>
      <c r="CAM275" s="17"/>
      <c r="CAN275" s="17"/>
      <c r="CAO275" s="17"/>
      <c r="CAP275" s="17"/>
      <c r="CAQ275" s="17"/>
      <c r="CAR275" s="17"/>
      <c r="CAS275" s="17"/>
      <c r="CAT275" s="17"/>
      <c r="CAU275" s="17"/>
      <c r="CAV275" s="17"/>
      <c r="CAW275" s="17"/>
      <c r="CAX275" s="17"/>
      <c r="CAY275" s="17"/>
      <c r="CAZ275" s="17"/>
      <c r="CBA275" s="17"/>
      <c r="CBB275" s="17"/>
      <c r="CBC275" s="17"/>
      <c r="CBD275" s="17"/>
      <c r="CBE275" s="17"/>
      <c r="CBF275" s="17"/>
      <c r="CBG275" s="17"/>
      <c r="CBH275" s="17"/>
      <c r="CBI275" s="17"/>
      <c r="CBJ275" s="17"/>
      <c r="CBK275" s="17"/>
      <c r="CBL275" s="17"/>
      <c r="CBM275" s="17"/>
      <c r="CBN275" s="17"/>
      <c r="CBO275" s="17"/>
      <c r="CBP275" s="17"/>
      <c r="CBQ275" s="17"/>
      <c r="CBR275" s="17"/>
      <c r="CBS275" s="17"/>
      <c r="CBT275" s="17"/>
      <c r="CBU275" s="17"/>
      <c r="CBV275" s="17"/>
      <c r="CBW275" s="17"/>
      <c r="CBX275" s="17"/>
      <c r="CBY275" s="17"/>
      <c r="CBZ275" s="17"/>
      <c r="CCA275" s="17"/>
      <c r="CCB275" s="17"/>
      <c r="CCC275" s="17"/>
      <c r="CCD275" s="17"/>
      <c r="CCE275" s="17"/>
      <c r="CCF275" s="17"/>
      <c r="CCG275" s="17"/>
      <c r="CCH275" s="17"/>
      <c r="CCI275" s="17"/>
      <c r="CCJ275" s="17"/>
      <c r="CCK275" s="17"/>
      <c r="CCL275" s="17"/>
      <c r="CCM275" s="17"/>
      <c r="CCN275" s="17"/>
      <c r="CCO275" s="17"/>
      <c r="CCP275" s="17"/>
      <c r="CCQ275" s="17"/>
      <c r="CCR275" s="17"/>
      <c r="CCS275" s="17"/>
      <c r="CCT275" s="17"/>
      <c r="CCU275" s="17"/>
      <c r="CCV275" s="17"/>
      <c r="CCW275" s="17"/>
      <c r="CCX275" s="17"/>
      <c r="CCY275" s="17"/>
      <c r="CCZ275" s="17"/>
      <c r="CDA275" s="17"/>
      <c r="CDB275" s="17"/>
      <c r="CDC275" s="17"/>
      <c r="CDD275" s="17"/>
      <c r="CDE275" s="17"/>
      <c r="CDF275" s="17"/>
      <c r="CDG275" s="17"/>
      <c r="CDH275" s="17"/>
      <c r="CDI275" s="17"/>
      <c r="CDJ275" s="17"/>
      <c r="CDK275" s="17"/>
      <c r="CDL275" s="17"/>
      <c r="CDM275" s="17"/>
      <c r="CDN275" s="17"/>
      <c r="CDO275" s="17"/>
      <c r="CDP275" s="17"/>
      <c r="CDQ275" s="17"/>
      <c r="CDR275" s="17"/>
      <c r="CDS275" s="17"/>
      <c r="CDT275" s="17"/>
      <c r="CDU275" s="17"/>
    </row>
    <row r="276">
      <c r="A276" s="14" t="s">
        <v>4768</v>
      </c>
      <c r="B276" s="14" t="s">
        <v>4769</v>
      </c>
      <c r="C276" s="14" t="s">
        <v>2614</v>
      </c>
      <c r="D276" s="14" t="s">
        <v>2614</v>
      </c>
      <c r="E276" s="14" t="s">
        <v>4770</v>
      </c>
      <c r="F276" s="14" t="s">
        <v>2835</v>
      </c>
      <c r="I276" s="14" t="s">
        <v>4771</v>
      </c>
      <c r="J276" s="14" t="s">
        <v>2618</v>
      </c>
      <c r="K276" s="14" t="s">
        <v>2619</v>
      </c>
      <c r="L276" s="17"/>
      <c r="M276" s="17"/>
      <c r="N276" s="14" t="s">
        <v>21</v>
      </c>
      <c r="O276" s="14" t="s">
        <v>21</v>
      </c>
      <c r="P276" s="21" t="s">
        <v>2620</v>
      </c>
      <c r="Q276" s="16">
        <v>11.0</v>
      </c>
      <c r="R276" s="16">
        <v>4104112.0</v>
      </c>
      <c r="S276" s="16">
        <v>4104112.0</v>
      </c>
      <c r="T276" s="14" t="s">
        <v>2631</v>
      </c>
      <c r="U276" s="14" t="s">
        <v>2630</v>
      </c>
      <c r="V276" s="14" t="s">
        <v>4772</v>
      </c>
      <c r="W276" s="14" t="s">
        <v>4773</v>
      </c>
      <c r="X276" s="16">
        <v>0.12</v>
      </c>
      <c r="Y276" s="17"/>
      <c r="Z276" s="16">
        <v>9.0</v>
      </c>
      <c r="AA276" s="16">
        <v>65.0</v>
      </c>
      <c r="AB276" s="17"/>
      <c r="AC276" s="17"/>
      <c r="AD276" s="16">
        <v>5835.0</v>
      </c>
      <c r="AE276" s="22">
        <v>45547.0</v>
      </c>
      <c r="AF276" s="17"/>
      <c r="AG276" s="14" t="s">
        <v>2876</v>
      </c>
      <c r="AI276" s="17"/>
      <c r="AJ276" s="17"/>
      <c r="AK276" s="17"/>
      <c r="AL276" s="16">
        <v>76.0</v>
      </c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4" t="s">
        <v>3970</v>
      </c>
      <c r="BB276" s="17"/>
      <c r="BC276" s="17"/>
      <c r="BD276" s="17"/>
      <c r="BE276" s="17"/>
      <c r="BF276" s="17"/>
      <c r="BG276" s="16">
        <v>2.0</v>
      </c>
      <c r="BH276" s="17"/>
      <c r="BI276" s="14" t="s">
        <v>2565</v>
      </c>
      <c r="BJ276" s="14" t="s">
        <v>2566</v>
      </c>
      <c r="BK276" s="17"/>
      <c r="BL276" s="17"/>
      <c r="BM276" s="16">
        <v>194.533333</v>
      </c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/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/>
      <c r="KJ276" s="17"/>
      <c r="KK276" s="17"/>
      <c r="KL276" s="17"/>
      <c r="KM276" s="17"/>
      <c r="KN276" s="17"/>
      <c r="KO276" s="17"/>
      <c r="KP276" s="17"/>
      <c r="KQ276" s="17"/>
      <c r="KR276" s="17"/>
      <c r="KS276" s="17"/>
      <c r="KT276" s="17"/>
      <c r="KU276" s="17"/>
      <c r="KV276" s="17"/>
      <c r="KW276" s="17"/>
      <c r="KX276" s="17"/>
      <c r="KY276" s="17"/>
      <c r="KZ276" s="17"/>
      <c r="LA276" s="17"/>
      <c r="LB276" s="17"/>
      <c r="LC276" s="17"/>
      <c r="LD276" s="17"/>
      <c r="LE276" s="17"/>
      <c r="LF276" s="17"/>
      <c r="LG276" s="17"/>
      <c r="LH276" s="17"/>
      <c r="LI276" s="17"/>
      <c r="LJ276" s="17"/>
      <c r="LK276" s="17"/>
      <c r="LL276" s="17"/>
      <c r="LM276" s="17"/>
      <c r="LN276" s="17"/>
      <c r="LO276" s="17"/>
      <c r="LP276" s="17"/>
      <c r="LQ276" s="17"/>
      <c r="LR276" s="17"/>
      <c r="LS276" s="17"/>
      <c r="LT276" s="17"/>
      <c r="LU276" s="17"/>
      <c r="LV276" s="17"/>
      <c r="LW276" s="17"/>
      <c r="LX276" s="17"/>
      <c r="LY276" s="17"/>
      <c r="LZ276" s="17"/>
      <c r="MA276" s="17"/>
      <c r="MB276" s="17"/>
      <c r="MC276" s="17"/>
      <c r="MD276" s="17"/>
      <c r="ME276" s="17"/>
      <c r="MF276" s="17"/>
      <c r="MG276" s="17"/>
      <c r="MH276" s="17"/>
      <c r="MI276" s="17"/>
      <c r="MJ276" s="17"/>
      <c r="MK276" s="17"/>
      <c r="ML276" s="17"/>
      <c r="MM276" s="17"/>
      <c r="MN276" s="17"/>
      <c r="MO276" s="17"/>
      <c r="MP276" s="17"/>
      <c r="MQ276" s="17"/>
      <c r="MR276" s="17"/>
      <c r="MS276" s="17"/>
      <c r="MT276" s="17"/>
      <c r="MU276" s="17"/>
      <c r="MV276" s="17"/>
      <c r="MW276" s="17"/>
      <c r="MX276" s="17"/>
      <c r="MY276" s="17"/>
      <c r="MZ276" s="17"/>
      <c r="NA276" s="17"/>
      <c r="NB276" s="17"/>
      <c r="NC276" s="17"/>
      <c r="ND276" s="17"/>
      <c r="NE276" s="17"/>
      <c r="NF276" s="17"/>
      <c r="NG276" s="17"/>
      <c r="NH276" s="17"/>
      <c r="NI276" s="17"/>
      <c r="NJ276" s="17"/>
      <c r="NK276" s="17"/>
      <c r="NL276" s="17"/>
      <c r="NM276" s="17"/>
      <c r="NN276" s="17"/>
      <c r="NO276" s="17"/>
      <c r="NP276" s="17"/>
      <c r="NQ276" s="17"/>
      <c r="NR276" s="17"/>
      <c r="NS276" s="17"/>
      <c r="NT276" s="17"/>
      <c r="NU276" s="17"/>
      <c r="NV276" s="17"/>
      <c r="NW276" s="17"/>
      <c r="NX276" s="17"/>
      <c r="NY276" s="17"/>
      <c r="NZ276" s="17"/>
      <c r="OA276" s="17"/>
      <c r="OB276" s="17"/>
      <c r="OC276" s="17"/>
      <c r="OD276" s="17"/>
      <c r="OE276" s="17"/>
      <c r="OF276" s="17"/>
      <c r="OG276" s="17"/>
      <c r="OH276" s="17"/>
      <c r="OI276" s="17"/>
      <c r="OJ276" s="17"/>
      <c r="OK276" s="17"/>
      <c r="OL276" s="17"/>
      <c r="OM276" s="17"/>
      <c r="ON276" s="17"/>
      <c r="OO276" s="17"/>
      <c r="OP276" s="17"/>
      <c r="OQ276" s="17"/>
      <c r="OR276" s="17"/>
      <c r="OS276" s="17"/>
      <c r="OT276" s="17"/>
      <c r="OU276" s="17"/>
      <c r="OV276" s="17"/>
      <c r="OW276" s="17"/>
      <c r="OX276" s="17"/>
      <c r="OY276" s="17"/>
      <c r="OZ276" s="17"/>
      <c r="PA276" s="17"/>
      <c r="PB276" s="17"/>
      <c r="PC276" s="17"/>
      <c r="PD276" s="17"/>
      <c r="PE276" s="17"/>
      <c r="PF276" s="17"/>
      <c r="PG276" s="17"/>
      <c r="PH276" s="17"/>
      <c r="PI276" s="17"/>
      <c r="PJ276" s="17"/>
      <c r="PK276" s="17"/>
      <c r="PL276" s="17"/>
      <c r="PM276" s="17"/>
      <c r="PN276" s="17"/>
      <c r="PO276" s="17"/>
      <c r="PP276" s="17"/>
      <c r="PQ276" s="17"/>
      <c r="PR276" s="17"/>
      <c r="PS276" s="17"/>
      <c r="PT276" s="17"/>
      <c r="PU276" s="17"/>
      <c r="PV276" s="17"/>
      <c r="PW276" s="17"/>
      <c r="PX276" s="17"/>
      <c r="PY276" s="17"/>
      <c r="PZ276" s="17"/>
      <c r="QA276" s="17"/>
      <c r="QB276" s="17"/>
      <c r="QC276" s="17"/>
      <c r="QD276" s="17"/>
      <c r="QE276" s="17"/>
      <c r="QF276" s="17"/>
      <c r="QG276" s="17"/>
      <c r="QH276" s="17"/>
      <c r="QI276" s="17"/>
      <c r="QJ276" s="17"/>
      <c r="QK276" s="17"/>
      <c r="QL276" s="17"/>
      <c r="QM276" s="17"/>
      <c r="QN276" s="17"/>
      <c r="QO276" s="17"/>
      <c r="QP276" s="17"/>
      <c r="QQ276" s="17"/>
      <c r="QR276" s="17"/>
      <c r="QS276" s="17"/>
      <c r="QT276" s="17"/>
      <c r="QU276" s="17"/>
      <c r="QV276" s="17"/>
      <c r="QW276" s="17"/>
      <c r="QX276" s="17"/>
      <c r="QY276" s="17"/>
      <c r="QZ276" s="17"/>
      <c r="RA276" s="17"/>
      <c r="RB276" s="17"/>
      <c r="RC276" s="17"/>
      <c r="RD276" s="17"/>
      <c r="RE276" s="17"/>
      <c r="RF276" s="17"/>
      <c r="RG276" s="17"/>
      <c r="RH276" s="17"/>
      <c r="RI276" s="17"/>
      <c r="RJ276" s="17"/>
      <c r="RK276" s="17"/>
      <c r="RL276" s="17"/>
      <c r="RM276" s="17"/>
      <c r="RN276" s="17"/>
      <c r="RO276" s="17"/>
      <c r="RP276" s="17"/>
      <c r="RQ276" s="17"/>
      <c r="RR276" s="17"/>
      <c r="RS276" s="17"/>
      <c r="RT276" s="17"/>
      <c r="RU276" s="17"/>
      <c r="RV276" s="17"/>
      <c r="RW276" s="17"/>
      <c r="RX276" s="17"/>
      <c r="RY276" s="17"/>
      <c r="RZ276" s="17"/>
      <c r="SA276" s="17"/>
      <c r="SB276" s="17"/>
      <c r="SC276" s="17"/>
      <c r="SD276" s="17"/>
      <c r="SE276" s="17"/>
      <c r="SF276" s="17"/>
      <c r="SG276" s="17"/>
      <c r="SH276" s="17"/>
      <c r="SI276" s="17"/>
      <c r="SJ276" s="17"/>
      <c r="SK276" s="17"/>
      <c r="SL276" s="17"/>
      <c r="SM276" s="17"/>
      <c r="SN276" s="17"/>
      <c r="SO276" s="17"/>
      <c r="SP276" s="17"/>
      <c r="SQ276" s="17"/>
      <c r="SR276" s="17"/>
      <c r="SS276" s="17"/>
      <c r="ST276" s="17"/>
      <c r="SU276" s="17"/>
      <c r="SV276" s="17"/>
      <c r="SW276" s="17"/>
      <c r="SX276" s="17"/>
      <c r="SY276" s="17"/>
      <c r="SZ276" s="17"/>
      <c r="TA276" s="17"/>
      <c r="TB276" s="17"/>
      <c r="TC276" s="17"/>
      <c r="TD276" s="17"/>
      <c r="TE276" s="17"/>
      <c r="TF276" s="17"/>
      <c r="TG276" s="17"/>
      <c r="TH276" s="17"/>
      <c r="TI276" s="17"/>
      <c r="TJ276" s="17"/>
      <c r="TK276" s="17"/>
      <c r="TL276" s="17"/>
      <c r="TM276" s="17"/>
      <c r="TN276" s="17"/>
      <c r="TO276" s="17"/>
      <c r="TP276" s="17"/>
      <c r="TQ276" s="17"/>
      <c r="TR276" s="17"/>
      <c r="TS276" s="17"/>
      <c r="TT276" s="17"/>
      <c r="TU276" s="17"/>
      <c r="TV276" s="17"/>
      <c r="TW276" s="17"/>
      <c r="TX276" s="17"/>
      <c r="TY276" s="17"/>
      <c r="TZ276" s="17"/>
      <c r="UA276" s="17"/>
      <c r="UB276" s="17"/>
      <c r="UC276" s="17"/>
      <c r="UD276" s="17"/>
      <c r="UE276" s="17"/>
      <c r="UF276" s="17"/>
      <c r="UG276" s="17"/>
      <c r="UH276" s="17"/>
      <c r="UI276" s="17"/>
      <c r="UJ276" s="17"/>
      <c r="UK276" s="17"/>
      <c r="UL276" s="17"/>
      <c r="UM276" s="17"/>
      <c r="UN276" s="17"/>
      <c r="UO276" s="17"/>
      <c r="UP276" s="17"/>
      <c r="UQ276" s="17"/>
      <c r="UR276" s="17"/>
      <c r="US276" s="17"/>
      <c r="UT276" s="17"/>
      <c r="UU276" s="17"/>
      <c r="UV276" s="17"/>
      <c r="UW276" s="17"/>
      <c r="UX276" s="17"/>
      <c r="UY276" s="17"/>
      <c r="UZ276" s="17"/>
      <c r="VA276" s="17"/>
      <c r="VB276" s="17"/>
      <c r="VC276" s="17"/>
      <c r="VD276" s="17"/>
      <c r="VE276" s="17"/>
      <c r="VF276" s="17"/>
      <c r="VG276" s="17"/>
      <c r="VH276" s="17"/>
      <c r="VI276" s="17"/>
      <c r="VJ276" s="17"/>
      <c r="VK276" s="17"/>
      <c r="VL276" s="17"/>
      <c r="VM276" s="17"/>
      <c r="VN276" s="17"/>
      <c r="VO276" s="17"/>
      <c r="VP276" s="17"/>
      <c r="VQ276" s="17"/>
      <c r="VR276" s="17"/>
      <c r="VS276" s="17"/>
      <c r="VT276" s="17"/>
      <c r="VU276" s="17"/>
      <c r="VV276" s="17"/>
      <c r="VW276" s="17"/>
      <c r="VX276" s="17"/>
      <c r="VY276" s="17"/>
      <c r="VZ276" s="17"/>
      <c r="WA276" s="17"/>
      <c r="WB276" s="17"/>
      <c r="WC276" s="17"/>
      <c r="WD276" s="17"/>
      <c r="WE276" s="17"/>
      <c r="WF276" s="17"/>
      <c r="WG276" s="17"/>
      <c r="WH276" s="17"/>
      <c r="WI276" s="17"/>
      <c r="WJ276" s="17"/>
      <c r="WK276" s="17"/>
      <c r="WL276" s="17"/>
      <c r="WM276" s="17"/>
      <c r="WN276" s="17"/>
      <c r="WO276" s="17"/>
      <c r="WP276" s="17"/>
      <c r="WQ276" s="17"/>
      <c r="WR276" s="17"/>
      <c r="WS276" s="17"/>
      <c r="WT276" s="17"/>
      <c r="WU276" s="17"/>
      <c r="WV276" s="17"/>
      <c r="WW276" s="17"/>
      <c r="WX276" s="17"/>
      <c r="WY276" s="17"/>
      <c r="WZ276" s="17"/>
      <c r="XA276" s="17"/>
      <c r="XB276" s="17"/>
      <c r="XC276" s="17"/>
      <c r="XD276" s="17"/>
      <c r="XE276" s="17"/>
      <c r="XF276" s="17"/>
      <c r="XG276" s="17"/>
      <c r="XH276" s="17"/>
      <c r="XI276" s="17"/>
      <c r="XJ276" s="17"/>
      <c r="XK276" s="17"/>
      <c r="XL276" s="17"/>
      <c r="XM276" s="17"/>
      <c r="XN276" s="17"/>
      <c r="XO276" s="17"/>
      <c r="XP276" s="17"/>
      <c r="XQ276" s="17"/>
      <c r="XR276" s="17"/>
      <c r="XS276" s="17"/>
      <c r="XT276" s="17"/>
      <c r="XU276" s="17"/>
      <c r="XV276" s="17"/>
      <c r="XW276" s="17"/>
      <c r="XX276" s="17"/>
      <c r="XY276" s="17"/>
      <c r="XZ276" s="17"/>
      <c r="YA276" s="17"/>
      <c r="YB276" s="17"/>
      <c r="YC276" s="17"/>
      <c r="YD276" s="17"/>
      <c r="YE276" s="17"/>
      <c r="YF276" s="17"/>
      <c r="YG276" s="17"/>
      <c r="YH276" s="17"/>
      <c r="YI276" s="17"/>
      <c r="YJ276" s="17"/>
      <c r="YK276" s="17"/>
      <c r="YL276" s="17"/>
      <c r="YM276" s="17"/>
      <c r="YN276" s="17"/>
      <c r="YO276" s="17"/>
      <c r="YP276" s="17"/>
      <c r="YQ276" s="17"/>
      <c r="YR276" s="17"/>
      <c r="YS276" s="17"/>
      <c r="YT276" s="17"/>
      <c r="YU276" s="17"/>
      <c r="YV276" s="17"/>
      <c r="YW276" s="17"/>
      <c r="YX276" s="17"/>
      <c r="YY276" s="17"/>
      <c r="YZ276" s="14" t="s">
        <v>4774</v>
      </c>
      <c r="ZA276" s="17"/>
      <c r="ZB276" s="17"/>
      <c r="ZC276" s="17"/>
      <c r="ZD276" s="17"/>
      <c r="ZE276" s="17"/>
      <c r="ZF276" s="17"/>
      <c r="ZG276" s="17"/>
      <c r="ZH276" s="17"/>
      <c r="ZI276" s="17"/>
      <c r="ZJ276" s="17"/>
      <c r="ZK276" s="17"/>
      <c r="ZL276" s="17"/>
      <c r="ZM276" s="17"/>
      <c r="ZN276" s="17"/>
      <c r="ZO276" s="17"/>
      <c r="ZP276" s="17"/>
      <c r="ZQ276" s="17"/>
      <c r="ZR276" s="17"/>
      <c r="ZS276" s="17"/>
      <c r="ZT276" s="17"/>
      <c r="ZU276" s="17"/>
      <c r="ZV276" s="17"/>
      <c r="ZW276" s="17"/>
      <c r="ZX276" s="17"/>
      <c r="ZY276" s="17"/>
      <c r="ZZ276" s="17"/>
      <c r="AAA276" s="17"/>
      <c r="AAB276" s="17"/>
      <c r="AAC276" s="17"/>
      <c r="AAD276" s="17"/>
      <c r="AAE276" s="17"/>
      <c r="AAF276" s="17"/>
      <c r="AAG276" s="17"/>
      <c r="AAH276" s="17"/>
      <c r="AAI276" s="17"/>
      <c r="AAJ276" s="17"/>
      <c r="AAK276" s="17"/>
      <c r="AAL276" s="17"/>
      <c r="AAM276" s="17"/>
      <c r="AAN276" s="17"/>
      <c r="AAO276" s="17"/>
      <c r="AAP276" s="17"/>
      <c r="AAQ276" s="17"/>
      <c r="AAR276" s="17"/>
      <c r="AAS276" s="17"/>
      <c r="AAT276" s="17"/>
      <c r="AAU276" s="17"/>
      <c r="AAV276" s="17"/>
      <c r="AAW276" s="17"/>
      <c r="AAX276" s="17"/>
      <c r="AAY276" s="17"/>
      <c r="AAZ276" s="17"/>
      <c r="ABA276" s="17"/>
      <c r="ABB276" s="17"/>
      <c r="ABC276" s="17"/>
      <c r="ABD276" s="17"/>
      <c r="ABE276" s="17"/>
      <c r="ABF276" s="17"/>
      <c r="ABG276" s="17"/>
      <c r="ABH276" s="17"/>
      <c r="ABI276" s="17"/>
      <c r="ABJ276" s="17"/>
      <c r="ABK276" s="17"/>
      <c r="ABL276" s="17"/>
      <c r="ABM276" s="17"/>
      <c r="ABN276" s="17"/>
      <c r="ABO276" s="17"/>
      <c r="ABP276" s="17"/>
      <c r="ABQ276" s="17"/>
      <c r="ABR276" s="17"/>
      <c r="ABS276" s="17"/>
      <c r="ABT276" s="17"/>
      <c r="ABU276" s="17"/>
      <c r="ABV276" s="17"/>
      <c r="ABW276" s="17"/>
      <c r="ABX276" s="17"/>
      <c r="ABY276" s="17"/>
      <c r="ABZ276" s="17"/>
      <c r="ACA276" s="17"/>
      <c r="ACB276" s="17"/>
      <c r="ACC276" s="17"/>
      <c r="ACD276" s="17"/>
      <c r="ACE276" s="17"/>
      <c r="ACF276" s="17"/>
      <c r="ACG276" s="17"/>
      <c r="ACH276" s="17"/>
      <c r="ACI276" s="17"/>
      <c r="ACJ276" s="17"/>
      <c r="ACK276" s="17"/>
      <c r="ACL276" s="17"/>
      <c r="ACM276" s="17"/>
      <c r="ACN276" s="17"/>
      <c r="ACO276" s="17"/>
      <c r="ACP276" s="17"/>
      <c r="ACQ276" s="17"/>
      <c r="ACR276" s="17"/>
      <c r="ACS276" s="17"/>
      <c r="ACT276" s="17"/>
      <c r="ACU276" s="17"/>
      <c r="ACV276" s="17"/>
      <c r="ACW276" s="17"/>
      <c r="ACX276" s="17"/>
      <c r="ACY276" s="17"/>
      <c r="ACZ276" s="17"/>
      <c r="ADA276" s="17"/>
      <c r="ADB276" s="17"/>
      <c r="ADC276" s="17"/>
      <c r="ADD276" s="17"/>
      <c r="ADE276" s="17"/>
      <c r="ADF276" s="17"/>
      <c r="ADG276" s="17"/>
      <c r="ADH276" s="17"/>
      <c r="ADI276" s="17"/>
      <c r="ADJ276" s="17"/>
      <c r="ADK276" s="17"/>
      <c r="ADL276" s="17"/>
      <c r="ADM276" s="17"/>
      <c r="ADN276" s="17"/>
      <c r="ADO276" s="17"/>
      <c r="ADP276" s="17"/>
      <c r="ADQ276" s="17"/>
      <c r="ADR276" s="17"/>
      <c r="ADS276" s="17"/>
      <c r="ADT276" s="17"/>
      <c r="ADU276" s="17"/>
      <c r="ADV276" s="17"/>
      <c r="ADW276" s="17"/>
      <c r="ADX276" s="17"/>
      <c r="ADY276" s="17"/>
      <c r="ADZ276" s="17"/>
      <c r="AEA276" s="17"/>
      <c r="AEB276" s="17"/>
      <c r="AEC276" s="17"/>
      <c r="AED276" s="17"/>
      <c r="AEE276" s="17"/>
      <c r="AEF276" s="17"/>
      <c r="AEG276" s="17"/>
      <c r="AEH276" s="17"/>
      <c r="AEI276" s="17"/>
      <c r="AEJ276" s="17"/>
      <c r="AEK276" s="17"/>
      <c r="AEL276" s="17"/>
      <c r="AEM276" s="17"/>
      <c r="AEN276" s="17"/>
      <c r="AEO276" s="17"/>
      <c r="AEP276" s="17"/>
      <c r="AEQ276" s="17"/>
      <c r="AER276" s="17"/>
      <c r="AES276" s="17"/>
      <c r="AET276" s="17"/>
      <c r="AEU276" s="17"/>
      <c r="AEV276" s="17"/>
      <c r="AEW276" s="17"/>
      <c r="AEX276" s="17"/>
      <c r="AEY276" s="17"/>
      <c r="AEZ276" s="17"/>
      <c r="AFA276" s="17"/>
      <c r="AFB276" s="17"/>
      <c r="AFC276" s="17"/>
      <c r="AFD276" s="17"/>
      <c r="AFE276" s="17"/>
      <c r="AFF276" s="17"/>
      <c r="AFG276" s="17"/>
      <c r="AFH276" s="17"/>
      <c r="AFI276" s="17"/>
      <c r="AFJ276" s="17"/>
      <c r="AFK276" s="17"/>
      <c r="AFL276" s="17"/>
      <c r="AFM276" s="17"/>
      <c r="AFN276" s="17"/>
      <c r="AFO276" s="17"/>
      <c r="AFP276" s="17"/>
      <c r="AFQ276" s="17"/>
      <c r="AFR276" s="17"/>
      <c r="AFS276" s="17"/>
      <c r="AFT276" s="17"/>
      <c r="AFU276" s="17"/>
      <c r="AFV276" s="17"/>
      <c r="AFW276" s="17"/>
      <c r="AFX276" s="17"/>
      <c r="AFY276" s="17"/>
      <c r="AFZ276" s="17"/>
      <c r="AGA276" s="17"/>
      <c r="AGB276" s="17"/>
      <c r="AGC276" s="17"/>
      <c r="AGD276" s="17"/>
      <c r="AGE276" s="17"/>
      <c r="AGF276" s="17"/>
      <c r="AGG276" s="17"/>
      <c r="AGH276" s="17"/>
      <c r="AGI276" s="17"/>
      <c r="AGJ276" s="17"/>
      <c r="AGK276" s="17"/>
      <c r="AGL276" s="17"/>
      <c r="AGM276" s="17"/>
      <c r="AGN276" s="17"/>
      <c r="AGO276" s="17"/>
      <c r="AGP276" s="17"/>
      <c r="AGQ276" s="17"/>
      <c r="AGR276" s="17"/>
      <c r="AGS276" s="17"/>
      <c r="AGT276" s="17"/>
      <c r="AGU276" s="17"/>
      <c r="AGV276" s="17"/>
      <c r="AGW276" s="17"/>
      <c r="AGX276" s="17"/>
      <c r="AGY276" s="17"/>
      <c r="AGZ276" s="17"/>
      <c r="AHA276" s="17"/>
      <c r="AHB276" s="17"/>
      <c r="AHC276" s="17"/>
      <c r="AHD276" s="17"/>
      <c r="AHE276" s="17"/>
      <c r="AHF276" s="17"/>
      <c r="AHG276" s="17"/>
      <c r="AHH276" s="17"/>
      <c r="AHI276" s="17"/>
      <c r="AHJ276" s="17"/>
      <c r="AHK276" s="17"/>
      <c r="AHL276" s="17"/>
      <c r="AHM276" s="17"/>
      <c r="AHN276" s="17"/>
      <c r="AHO276" s="17"/>
      <c r="AHP276" s="17"/>
      <c r="AHQ276" s="17"/>
      <c r="AHR276" s="17"/>
      <c r="AHS276" s="17"/>
      <c r="AHT276" s="17"/>
      <c r="AHU276" s="17"/>
      <c r="AHV276" s="17"/>
      <c r="AHW276" s="17"/>
      <c r="AHX276" s="17"/>
      <c r="AHY276" s="17"/>
      <c r="AHZ276" s="17"/>
      <c r="AIA276" s="17"/>
      <c r="AIB276" s="17"/>
      <c r="AIC276" s="17"/>
      <c r="AID276" s="17"/>
      <c r="AIE276" s="17"/>
      <c r="AIF276" s="17"/>
      <c r="AIG276" s="17"/>
      <c r="AIH276" s="17"/>
      <c r="AII276" s="17"/>
      <c r="AIJ276" s="17"/>
      <c r="AIK276" s="17"/>
      <c r="AIL276" s="17"/>
      <c r="AIM276" s="17"/>
      <c r="AIN276" s="17"/>
      <c r="AIO276" s="17"/>
      <c r="AIP276" s="17"/>
      <c r="AIQ276" s="17"/>
      <c r="AIR276" s="17"/>
      <c r="AIS276" s="17"/>
      <c r="AIT276" s="17"/>
      <c r="AIU276" s="17"/>
      <c r="AIV276" s="17"/>
      <c r="AIW276" s="17"/>
      <c r="AIX276" s="17"/>
      <c r="AIY276" s="17"/>
      <c r="AIZ276" s="17"/>
      <c r="AJA276" s="17"/>
      <c r="AJB276" s="17"/>
      <c r="AJC276" s="17"/>
      <c r="AJD276" s="17"/>
      <c r="AJE276" s="17"/>
      <c r="AJF276" s="17"/>
      <c r="AJG276" s="17"/>
      <c r="AJH276" s="17"/>
      <c r="AJI276" s="17"/>
      <c r="AJJ276" s="17"/>
      <c r="AJK276" s="17"/>
      <c r="AJL276" s="17"/>
      <c r="AJM276" s="17"/>
      <c r="AJN276" s="17"/>
      <c r="AJO276" s="17"/>
      <c r="AJP276" s="17"/>
      <c r="AJQ276" s="17"/>
      <c r="AJR276" s="17"/>
      <c r="AJS276" s="17"/>
      <c r="AJT276" s="17"/>
      <c r="AJU276" s="17"/>
      <c r="AJV276" s="17"/>
      <c r="AJW276" s="17"/>
      <c r="AJX276" s="17"/>
      <c r="AJY276" s="17"/>
      <c r="AJZ276" s="17"/>
      <c r="AKA276" s="17"/>
      <c r="AKB276" s="17"/>
      <c r="AKC276" s="17"/>
      <c r="AKD276" s="17"/>
      <c r="AKE276" s="17"/>
      <c r="AKF276" s="17"/>
      <c r="AKG276" s="17"/>
      <c r="AKH276" s="17"/>
      <c r="AKI276" s="17"/>
      <c r="AKJ276" s="16">
        <v>233.0</v>
      </c>
      <c r="AKK276" s="17"/>
      <c r="AKL276" s="17"/>
      <c r="AKM276" s="17"/>
      <c r="AKN276" s="17"/>
      <c r="AKO276" s="17"/>
      <c r="AKP276" s="17"/>
      <c r="AKQ276" s="17"/>
      <c r="AKR276" s="17"/>
      <c r="AKS276" s="17"/>
      <c r="AKT276" s="17"/>
      <c r="AKU276" s="17"/>
      <c r="AKV276" s="17"/>
      <c r="AKW276" s="17"/>
      <c r="AKX276" s="17"/>
      <c r="AKY276" s="17"/>
      <c r="AKZ276" s="17"/>
      <c r="ALA276" s="17"/>
      <c r="ALB276" s="17"/>
      <c r="ALC276" s="17"/>
      <c r="ALD276" s="17"/>
      <c r="ALE276" s="17"/>
      <c r="ALF276" s="17"/>
      <c r="ALG276" s="17"/>
      <c r="ALH276" s="17"/>
      <c r="ALI276" s="17"/>
      <c r="ALJ276" s="17"/>
      <c r="ALK276" s="17"/>
      <c r="ALL276" s="17"/>
      <c r="ALM276" s="17"/>
      <c r="ALN276" s="17"/>
      <c r="ALO276" s="17"/>
      <c r="ALP276" s="17"/>
      <c r="ALQ276" s="17"/>
      <c r="ALR276" s="17"/>
      <c r="ALS276" s="17"/>
      <c r="ALT276" s="17"/>
      <c r="ALU276" s="17"/>
      <c r="ALV276" s="17"/>
      <c r="ALW276" s="17"/>
      <c r="ALX276" s="17"/>
      <c r="ALY276" s="17"/>
      <c r="ALZ276" s="17"/>
      <c r="AMA276" s="17"/>
      <c r="AMB276" s="17"/>
      <c r="AMC276" s="17"/>
      <c r="AMD276" s="17"/>
      <c r="AME276" s="17"/>
      <c r="AMF276" s="17"/>
      <c r="AMG276" s="17"/>
      <c r="AMH276" s="17"/>
      <c r="AMI276" s="17"/>
      <c r="AMJ276" s="17"/>
      <c r="AMK276" s="17"/>
      <c r="AML276" s="17"/>
      <c r="AMM276" s="17"/>
      <c r="AMN276" s="17"/>
      <c r="AMO276" s="17"/>
      <c r="AMP276" s="17"/>
      <c r="AMQ276" s="17"/>
      <c r="AMR276" s="17"/>
      <c r="AMS276" s="17"/>
      <c r="AMT276" s="17"/>
      <c r="AMU276" s="17"/>
      <c r="AMV276" s="17"/>
      <c r="AMW276" s="17"/>
      <c r="AMX276" s="17"/>
      <c r="AMY276" s="17"/>
      <c r="AMZ276" s="17"/>
      <c r="ANA276" s="17"/>
      <c r="ANB276" s="17"/>
      <c r="ANC276" s="17"/>
      <c r="AND276" s="17"/>
      <c r="ANE276" s="17"/>
      <c r="ANF276" s="17"/>
      <c r="ANG276" s="17"/>
      <c r="ANH276" s="17"/>
      <c r="ANI276" s="17"/>
      <c r="ANJ276" s="17"/>
      <c r="ANK276" s="17"/>
      <c r="ANL276" s="17"/>
      <c r="ANM276" s="17"/>
      <c r="ANN276" s="17"/>
      <c r="ANO276" s="17"/>
      <c r="ANP276" s="17"/>
      <c r="ANQ276" s="17"/>
      <c r="ANR276" s="17"/>
      <c r="ANS276" s="17"/>
      <c r="ANT276" s="17"/>
      <c r="ANU276" s="17"/>
      <c r="ANV276" s="17"/>
      <c r="ANW276" s="17"/>
      <c r="ANX276" s="17"/>
      <c r="ANY276" s="17"/>
      <c r="ANZ276" s="17"/>
      <c r="AOA276" s="17"/>
      <c r="AOB276" s="17"/>
      <c r="AOC276" s="17"/>
      <c r="AOD276" s="17"/>
      <c r="AOE276" s="17"/>
      <c r="AOF276" s="17"/>
      <c r="AOG276" s="17"/>
      <c r="AOH276" s="17"/>
      <c r="AOI276" s="17"/>
      <c r="AOJ276" s="17"/>
      <c r="AOK276" s="17"/>
      <c r="AOL276" s="17"/>
      <c r="AOM276" s="17"/>
      <c r="AON276" s="17"/>
      <c r="AOO276" s="17"/>
      <c r="AOP276" s="17"/>
      <c r="AOQ276" s="17"/>
      <c r="AOR276" s="17"/>
      <c r="AOS276" s="17"/>
      <c r="AOT276" s="17"/>
      <c r="AOU276" s="17"/>
      <c r="AOV276" s="17"/>
      <c r="AOW276" s="17"/>
      <c r="AOX276" s="17"/>
      <c r="AOY276" s="17"/>
      <c r="AOZ276" s="17"/>
      <c r="APA276" s="17"/>
      <c r="APB276" s="17"/>
      <c r="APC276" s="17"/>
      <c r="APD276" s="17"/>
      <c r="APE276" s="17"/>
      <c r="APF276" s="17"/>
      <c r="APG276" s="17"/>
      <c r="APH276" s="17"/>
      <c r="API276" s="17"/>
      <c r="APJ276" s="17"/>
      <c r="APK276" s="17"/>
      <c r="APL276" s="17"/>
      <c r="APM276" s="17"/>
      <c r="APN276" s="17"/>
      <c r="APO276" s="17"/>
      <c r="APP276" s="17"/>
      <c r="APQ276" s="17"/>
      <c r="APR276" s="17"/>
      <c r="APS276" s="17"/>
      <c r="APT276" s="17"/>
      <c r="APU276" s="17"/>
      <c r="APV276" s="17"/>
      <c r="APW276" s="17"/>
      <c r="APX276" s="17"/>
      <c r="APY276" s="17"/>
      <c r="APZ276" s="17"/>
      <c r="AQA276" s="17"/>
      <c r="AQB276" s="17"/>
      <c r="AQC276" s="17"/>
      <c r="AQD276" s="17"/>
      <c r="AQE276" s="17"/>
      <c r="AQF276" s="17"/>
      <c r="AQG276" s="17"/>
      <c r="AQH276" s="17"/>
      <c r="AQI276" s="17"/>
      <c r="AQJ276" s="17"/>
      <c r="AQK276" s="17"/>
      <c r="AQL276" s="17"/>
      <c r="AQM276" s="17"/>
      <c r="AQN276" s="17"/>
      <c r="AQO276" s="17"/>
      <c r="AQP276" s="17"/>
      <c r="AQQ276" s="17"/>
      <c r="AQR276" s="17"/>
      <c r="AQS276" s="17"/>
      <c r="AQT276" s="17"/>
      <c r="AQU276" s="17"/>
      <c r="AQV276" s="17"/>
      <c r="AQW276" s="17"/>
      <c r="AQX276" s="17"/>
      <c r="AQY276" s="17"/>
      <c r="AQZ276" s="17"/>
      <c r="ARA276" s="17"/>
      <c r="ARB276" s="17"/>
      <c r="ARC276" s="17"/>
      <c r="ARD276" s="17"/>
      <c r="ARE276" s="17"/>
      <c r="ARF276" s="17"/>
      <c r="ARG276" s="17"/>
      <c r="ARH276" s="17"/>
      <c r="ARI276" s="17"/>
      <c r="ARJ276" s="17"/>
      <c r="ARK276" s="17"/>
      <c r="ARL276" s="17"/>
      <c r="ARM276" s="17"/>
      <c r="ARN276" s="17"/>
      <c r="ARO276" s="17"/>
      <c r="ARP276" s="17"/>
      <c r="ARQ276" s="17"/>
      <c r="ARR276" s="17"/>
      <c r="ARS276" s="17"/>
      <c r="ART276" s="17"/>
      <c r="ARU276" s="17"/>
      <c r="ARV276" s="17"/>
      <c r="ARW276" s="17"/>
      <c r="ARX276" s="17"/>
      <c r="ARY276" s="17"/>
      <c r="ARZ276" s="17"/>
      <c r="ASA276" s="17"/>
      <c r="ASB276" s="17"/>
      <c r="ASC276" s="17"/>
      <c r="ASD276" s="17"/>
      <c r="ASE276" s="17"/>
      <c r="ASF276" s="17"/>
      <c r="ASG276" s="17"/>
      <c r="ASH276" s="17"/>
      <c r="ASI276" s="17"/>
      <c r="ASJ276" s="17"/>
      <c r="ASK276" s="17"/>
      <c r="ASL276" s="17"/>
      <c r="ASM276" s="17"/>
      <c r="ASN276" s="17"/>
      <c r="ASO276" s="17"/>
      <c r="ASP276" s="17"/>
      <c r="ASQ276" s="17"/>
      <c r="ASR276" s="17"/>
      <c r="ASS276" s="17"/>
      <c r="AST276" s="17"/>
      <c r="ASU276" s="17"/>
      <c r="ASV276" s="17"/>
      <c r="ASW276" s="17"/>
      <c r="ASX276" s="17"/>
      <c r="ASY276" s="17"/>
      <c r="ASZ276" s="17"/>
      <c r="ATA276" s="17"/>
      <c r="ATB276" s="17"/>
      <c r="ATC276" s="17"/>
      <c r="ATD276" s="17"/>
      <c r="ATE276" s="17"/>
      <c r="ATF276" s="17"/>
      <c r="ATG276" s="17"/>
      <c r="ATH276" s="17"/>
      <c r="ATI276" s="17"/>
      <c r="ATJ276" s="17"/>
      <c r="ATK276" s="17"/>
      <c r="ATL276" s="17"/>
      <c r="ATM276" s="17"/>
      <c r="ATN276" s="17"/>
      <c r="ATO276" s="17"/>
      <c r="ATP276" s="17"/>
      <c r="ATQ276" s="17"/>
      <c r="ATR276" s="17"/>
      <c r="ATS276" s="17"/>
      <c r="ATT276" s="17"/>
      <c r="ATU276" s="17"/>
      <c r="ATV276" s="17"/>
      <c r="ATW276" s="17"/>
      <c r="ATX276" s="17"/>
      <c r="ATY276" s="17"/>
      <c r="ATZ276" s="17"/>
      <c r="AUA276" s="17"/>
      <c r="AUB276" s="17"/>
      <c r="AUC276" s="17"/>
      <c r="AUD276" s="17"/>
      <c r="AUE276" s="17"/>
      <c r="AUF276" s="17"/>
      <c r="AUG276" s="17"/>
      <c r="AUH276" s="17"/>
      <c r="AUI276" s="17"/>
      <c r="AUJ276" s="17"/>
      <c r="AUK276" s="17"/>
      <c r="AUL276" s="17"/>
      <c r="AUM276" s="17"/>
      <c r="AUN276" s="17"/>
      <c r="AUO276" s="17"/>
      <c r="AUP276" s="17"/>
      <c r="AUQ276" s="17"/>
      <c r="AUR276" s="17"/>
      <c r="AUS276" s="17"/>
      <c r="AUT276" s="17"/>
      <c r="AUU276" s="17"/>
      <c r="AUV276" s="17"/>
      <c r="AUW276" s="17"/>
      <c r="AUX276" s="17"/>
      <c r="AUY276" s="17"/>
      <c r="AUZ276" s="17"/>
      <c r="AVA276" s="17"/>
      <c r="AVB276" s="17"/>
      <c r="AVC276" s="17"/>
      <c r="AVD276" s="17"/>
      <c r="AVE276" s="17"/>
      <c r="AVF276" s="16">
        <v>83.0</v>
      </c>
      <c r="AVG276" s="17"/>
      <c r="AVH276" s="17"/>
      <c r="AVI276" s="17"/>
      <c r="AVJ276" s="17"/>
      <c r="AVK276" s="17"/>
      <c r="AVL276" s="17"/>
      <c r="AVM276" s="17"/>
      <c r="AVN276" s="17"/>
      <c r="AVO276" s="17"/>
      <c r="AVP276" s="17"/>
      <c r="AVQ276" s="17"/>
      <c r="AVR276" s="17"/>
      <c r="AVS276" s="17"/>
      <c r="AVT276" s="17"/>
      <c r="AVU276" s="17"/>
      <c r="AVV276" s="17"/>
      <c r="AVW276" s="17"/>
      <c r="AVX276" s="17"/>
      <c r="AVY276" s="17"/>
      <c r="AVZ276" s="17"/>
      <c r="AWA276" s="17"/>
      <c r="AWB276" s="17"/>
      <c r="AWC276" s="17"/>
      <c r="AWD276" s="17"/>
      <c r="AWE276" s="17"/>
      <c r="AWF276" s="17"/>
      <c r="AWG276" s="17"/>
      <c r="AWH276" s="17"/>
      <c r="AWI276" s="17"/>
      <c r="AWJ276" s="17"/>
      <c r="AWK276" s="17"/>
      <c r="AWL276" s="17"/>
      <c r="AWM276" s="17"/>
      <c r="AWN276" s="17"/>
      <c r="AWO276" s="17"/>
      <c r="AWP276" s="17"/>
      <c r="AWQ276" s="17"/>
      <c r="AWR276" s="17"/>
      <c r="AWS276" s="17"/>
      <c r="AWT276" s="17"/>
      <c r="AWU276" s="17"/>
      <c r="AWV276" s="17"/>
      <c r="AWW276" s="17"/>
      <c r="AWX276" s="17"/>
      <c r="AWY276" s="17"/>
      <c r="AWZ276" s="17"/>
      <c r="AXA276" s="17"/>
      <c r="AXB276" s="17"/>
      <c r="AXC276" s="17"/>
      <c r="AXD276" s="17"/>
      <c r="AXE276" s="17"/>
      <c r="AXF276" s="17"/>
      <c r="AXG276" s="17"/>
      <c r="AXH276" s="17"/>
      <c r="AXI276" s="17"/>
      <c r="AXJ276" s="17"/>
      <c r="AXK276" s="17"/>
      <c r="AXL276" s="17"/>
      <c r="AXM276" s="17"/>
      <c r="AXN276" s="17"/>
      <c r="AXO276" s="17"/>
      <c r="AXP276" s="17"/>
      <c r="AXQ276" s="17"/>
      <c r="AXR276" s="17"/>
      <c r="AXS276" s="17"/>
      <c r="AXT276" s="17"/>
      <c r="AXU276" s="17"/>
      <c r="AXV276" s="17"/>
      <c r="AXW276" s="17"/>
      <c r="AXX276" s="17"/>
      <c r="AXY276" s="17"/>
      <c r="AXZ276" s="17"/>
      <c r="AYA276" s="17"/>
      <c r="AYB276" s="17"/>
      <c r="AYC276" s="17"/>
      <c r="AYD276" s="17"/>
      <c r="AYE276" s="17"/>
      <c r="AYF276" s="17"/>
      <c r="AYG276" s="17"/>
      <c r="AYH276" s="17"/>
      <c r="AYI276" s="17"/>
      <c r="AYJ276" s="17"/>
      <c r="AYK276" s="17"/>
      <c r="AYL276" s="17"/>
      <c r="AYM276" s="17"/>
      <c r="AYN276" s="17"/>
      <c r="AYO276" s="17"/>
      <c r="AYP276" s="17"/>
      <c r="AYQ276" s="17"/>
      <c r="AYR276" s="17"/>
      <c r="AYS276" s="17"/>
      <c r="AYT276" s="17"/>
      <c r="AYU276" s="17"/>
      <c r="AYV276" s="17"/>
      <c r="AYW276" s="17"/>
      <c r="AYX276" s="17"/>
      <c r="AYY276" s="17"/>
      <c r="AYZ276" s="17"/>
      <c r="AZA276" s="17"/>
      <c r="AZB276" s="17"/>
      <c r="AZC276" s="17"/>
      <c r="AZD276" s="17"/>
      <c r="AZE276" s="17"/>
      <c r="AZF276" s="17"/>
      <c r="AZG276" s="17"/>
      <c r="AZH276" s="17"/>
      <c r="AZI276" s="17"/>
      <c r="AZJ276" s="17"/>
      <c r="AZK276" s="17"/>
      <c r="AZL276" s="17"/>
      <c r="AZM276" s="17"/>
      <c r="AZN276" s="17"/>
      <c r="AZO276" s="17"/>
      <c r="AZP276" s="17"/>
      <c r="AZQ276" s="17"/>
      <c r="AZR276" s="17"/>
      <c r="AZS276" s="17"/>
      <c r="AZT276" s="17"/>
      <c r="AZU276" s="17"/>
      <c r="AZV276" s="17"/>
      <c r="AZW276" s="17"/>
      <c r="AZX276" s="17"/>
      <c r="AZY276" s="17"/>
      <c r="AZZ276" s="17"/>
      <c r="BAA276" s="17"/>
      <c r="BAB276" s="17"/>
      <c r="BAC276" s="17"/>
      <c r="BAD276" s="17"/>
      <c r="BAE276" s="17"/>
      <c r="BAF276" s="17"/>
      <c r="BAG276" s="17"/>
      <c r="BAH276" s="17"/>
      <c r="BAI276" s="17"/>
      <c r="BAJ276" s="17"/>
      <c r="BAK276" s="17"/>
      <c r="BAL276" s="17"/>
      <c r="BAM276" s="17"/>
      <c r="BAN276" s="17"/>
      <c r="BAO276" s="17"/>
      <c r="BAP276" s="17"/>
      <c r="BAQ276" s="17"/>
      <c r="BAR276" s="17"/>
      <c r="BAS276" s="17"/>
      <c r="BAT276" s="17"/>
      <c r="BAU276" s="17"/>
      <c r="BAV276" s="17"/>
      <c r="BAW276" s="17"/>
      <c r="BAX276" s="17"/>
      <c r="BAY276" s="17"/>
      <c r="BAZ276" s="17"/>
      <c r="BBA276" s="17"/>
      <c r="BBB276" s="17"/>
      <c r="BBC276" s="17"/>
      <c r="BBD276" s="17"/>
      <c r="BBE276" s="17"/>
      <c r="BBF276" s="17"/>
      <c r="BBG276" s="17"/>
      <c r="BBH276" s="17"/>
      <c r="BBI276" s="17"/>
      <c r="BBJ276" s="17"/>
      <c r="BBK276" s="17"/>
      <c r="BBL276" s="17"/>
      <c r="BBM276" s="17"/>
      <c r="BBN276" s="17"/>
      <c r="BBO276" s="17"/>
      <c r="BBP276" s="17"/>
      <c r="BBQ276" s="17"/>
      <c r="BBR276" s="17"/>
      <c r="BBS276" s="17"/>
      <c r="BBT276" s="17"/>
      <c r="BBU276" s="17"/>
      <c r="BBV276" s="17"/>
      <c r="BBW276" s="17"/>
      <c r="BBX276" s="17"/>
      <c r="BBY276" s="17"/>
      <c r="BBZ276" s="17"/>
      <c r="BCA276" s="17"/>
      <c r="BCB276" s="17"/>
      <c r="BCC276" s="17"/>
      <c r="BCD276" s="17"/>
      <c r="BCE276" s="17"/>
      <c r="BCF276" s="17"/>
      <c r="BCG276" s="17"/>
      <c r="BCH276" s="17"/>
      <c r="BCI276" s="17"/>
      <c r="BCJ276" s="17"/>
      <c r="BCK276" s="17"/>
      <c r="BCL276" s="17"/>
      <c r="BCM276" s="17"/>
      <c r="BCN276" s="17"/>
      <c r="BCO276" s="17"/>
      <c r="BCP276" s="17"/>
      <c r="BCQ276" s="17"/>
      <c r="BCR276" s="17"/>
      <c r="BCS276" s="17"/>
      <c r="BCT276" s="17"/>
      <c r="BCU276" s="17"/>
      <c r="BCV276" s="17"/>
      <c r="BCW276" s="17"/>
      <c r="BCX276" s="17"/>
      <c r="BCY276" s="17"/>
      <c r="BCZ276" s="17"/>
      <c r="BDA276" s="17"/>
      <c r="BDB276" s="17"/>
      <c r="BDC276" s="17"/>
      <c r="BDD276" s="17"/>
      <c r="BDE276" s="17"/>
      <c r="BDF276" s="17"/>
      <c r="BDG276" s="17"/>
      <c r="BDH276" s="17"/>
      <c r="BDI276" s="17"/>
      <c r="BDJ276" s="17"/>
      <c r="BDK276" s="17"/>
      <c r="BDL276" s="17"/>
      <c r="BDM276" s="17"/>
      <c r="BDN276" s="17"/>
      <c r="BDO276" s="17"/>
      <c r="BDP276" s="17"/>
      <c r="BDQ276" s="17"/>
      <c r="BDR276" s="17"/>
      <c r="BDS276" s="17"/>
      <c r="BDT276" s="17"/>
      <c r="BDU276" s="17"/>
      <c r="BDV276" s="17"/>
      <c r="BDW276" s="17"/>
      <c r="BDX276" s="17"/>
      <c r="BDY276" s="17"/>
      <c r="BDZ276" s="17"/>
      <c r="BEA276" s="17"/>
      <c r="BEB276" s="17"/>
      <c r="BEC276" s="17"/>
      <c r="BED276" s="17"/>
      <c r="BEE276" s="17"/>
      <c r="BEF276" s="17"/>
      <c r="BEG276" s="17"/>
      <c r="BEH276" s="17"/>
      <c r="BEI276" s="17"/>
      <c r="BEJ276" s="17"/>
      <c r="BEK276" s="17"/>
      <c r="BEL276" s="17"/>
      <c r="BEM276" s="17"/>
      <c r="BEN276" s="17"/>
      <c r="BEO276" s="17"/>
      <c r="BEP276" s="17"/>
      <c r="BEQ276" s="17"/>
      <c r="BER276" s="17"/>
      <c r="BES276" s="17"/>
      <c r="BET276" s="17"/>
      <c r="BEU276" s="17"/>
      <c r="BEV276" s="17"/>
      <c r="BEW276" s="17"/>
      <c r="BEX276" s="17"/>
      <c r="BEY276" s="17"/>
      <c r="BEZ276" s="17"/>
      <c r="BFA276" s="17"/>
      <c r="BFB276" s="17"/>
      <c r="BFC276" s="17"/>
      <c r="BFD276" s="17"/>
      <c r="BFE276" s="17"/>
      <c r="BFF276" s="17"/>
      <c r="BFG276" s="17"/>
      <c r="BFH276" s="17"/>
      <c r="BFI276" s="17"/>
      <c r="BFJ276" s="17"/>
      <c r="BFK276" s="17"/>
      <c r="BFL276" s="17"/>
      <c r="BFM276" s="17"/>
      <c r="BFN276" s="17"/>
      <c r="BFO276" s="17"/>
      <c r="BFP276" s="17"/>
      <c r="BFQ276" s="17"/>
      <c r="BFR276" s="17"/>
      <c r="BFS276" s="17"/>
      <c r="BFT276" s="17"/>
      <c r="BFU276" s="17"/>
      <c r="BFV276" s="17"/>
      <c r="BFW276" s="17"/>
      <c r="BFX276" s="17"/>
      <c r="BFY276" s="17"/>
      <c r="BFZ276" s="17"/>
      <c r="BGA276" s="17"/>
      <c r="BGB276" s="17"/>
      <c r="BGC276" s="17"/>
      <c r="BGD276" s="17"/>
      <c r="BGE276" s="17"/>
      <c r="BGF276" s="17"/>
      <c r="BGG276" s="17"/>
      <c r="BGH276" s="17"/>
      <c r="BGI276" s="17"/>
      <c r="BGJ276" s="17"/>
      <c r="BGK276" s="17"/>
      <c r="BGL276" s="17"/>
      <c r="BGM276" s="17"/>
      <c r="BGN276" s="17"/>
      <c r="BGO276" s="17"/>
      <c r="BGP276" s="17"/>
      <c r="BGQ276" s="17"/>
      <c r="BGR276" s="17"/>
      <c r="BGS276" s="17"/>
      <c r="BGT276" s="17"/>
      <c r="BGU276" s="17"/>
      <c r="BGV276" s="17"/>
      <c r="BGW276" s="17"/>
      <c r="BGX276" s="17"/>
      <c r="BGY276" s="17"/>
      <c r="BGZ276" s="17"/>
      <c r="BHA276" s="17"/>
      <c r="BHB276" s="17"/>
      <c r="BHC276" s="17"/>
      <c r="BHD276" s="17"/>
      <c r="BHE276" s="17"/>
      <c r="BHF276" s="17"/>
      <c r="BHG276" s="17"/>
      <c r="BHH276" s="17"/>
      <c r="BHI276" s="17"/>
      <c r="BHJ276" s="17"/>
      <c r="BHK276" s="17"/>
      <c r="BHL276" s="17"/>
      <c r="BHM276" s="17"/>
      <c r="BHN276" s="17"/>
      <c r="BHO276" s="17"/>
      <c r="BHP276" s="17"/>
      <c r="BHQ276" s="17"/>
      <c r="BHR276" s="17"/>
      <c r="BHS276" s="17"/>
      <c r="BHT276" s="17"/>
      <c r="BHU276" s="17"/>
      <c r="BHV276" s="17"/>
      <c r="BHW276" s="17"/>
      <c r="BHX276" s="17"/>
      <c r="BHY276" s="17"/>
      <c r="BHZ276" s="17"/>
      <c r="BIA276" s="17"/>
      <c r="BIB276" s="17"/>
      <c r="BIC276" s="17"/>
      <c r="BID276" s="17"/>
      <c r="BIE276" s="17"/>
      <c r="BIF276" s="17"/>
      <c r="BIG276" s="17"/>
      <c r="BIH276" s="17"/>
      <c r="BII276" s="17"/>
      <c r="BIJ276" s="17"/>
      <c r="BIK276" s="17"/>
      <c r="BIL276" s="17"/>
      <c r="BIM276" s="17"/>
      <c r="BIN276" s="17"/>
      <c r="BIO276" s="17"/>
      <c r="BIP276" s="17"/>
      <c r="BIQ276" s="17"/>
      <c r="BIR276" s="17"/>
      <c r="BIS276" s="17"/>
      <c r="BIT276" s="17"/>
      <c r="BIU276" s="17"/>
      <c r="BIV276" s="17"/>
      <c r="BIW276" s="17"/>
      <c r="BIX276" s="17"/>
      <c r="BIY276" s="17"/>
      <c r="BIZ276" s="17"/>
      <c r="BJA276" s="17"/>
      <c r="BJB276" s="17"/>
      <c r="BJC276" s="17"/>
      <c r="BJD276" s="17"/>
      <c r="BJE276" s="17"/>
      <c r="BJF276" s="17"/>
      <c r="BJG276" s="17"/>
      <c r="BJH276" s="17"/>
      <c r="BJI276" s="17"/>
      <c r="BJJ276" s="17"/>
      <c r="BJK276" s="17"/>
      <c r="BJL276" s="17"/>
      <c r="BJM276" s="17"/>
      <c r="BJN276" s="17"/>
      <c r="BJO276" s="17"/>
      <c r="BJP276" s="17"/>
      <c r="BJQ276" s="17"/>
      <c r="BJR276" s="17"/>
      <c r="BJS276" s="17"/>
      <c r="BJT276" s="17"/>
      <c r="BJU276" s="17"/>
      <c r="BJV276" s="17"/>
      <c r="BJW276" s="17"/>
      <c r="BJX276" s="17"/>
      <c r="BJY276" s="17"/>
      <c r="BJZ276" s="17"/>
      <c r="BKA276" s="17"/>
      <c r="BKB276" s="17"/>
      <c r="BKC276" s="17"/>
      <c r="BKD276" s="17"/>
      <c r="BKE276" s="17"/>
      <c r="BKF276" s="17"/>
      <c r="BKG276" s="17"/>
      <c r="BKH276" s="17"/>
      <c r="BKI276" s="17"/>
      <c r="BKJ276" s="17"/>
      <c r="BKK276" s="17"/>
      <c r="BKL276" s="17"/>
      <c r="BKM276" s="17"/>
      <c r="BKN276" s="17"/>
      <c r="BKO276" s="17"/>
      <c r="BKP276" s="17"/>
      <c r="BKQ276" s="17"/>
      <c r="BKR276" s="17"/>
      <c r="BKS276" s="17"/>
      <c r="BKT276" s="17"/>
      <c r="BKU276" s="17"/>
      <c r="BKV276" s="17"/>
      <c r="BKW276" s="17"/>
      <c r="BKX276" s="17"/>
      <c r="BKY276" s="17"/>
      <c r="BKZ276" s="17"/>
      <c r="BLA276" s="17"/>
      <c r="BLB276" s="17"/>
      <c r="BLC276" s="17"/>
      <c r="BLD276" s="17"/>
      <c r="BLE276" s="17"/>
      <c r="BLF276" s="17"/>
      <c r="BLG276" s="17"/>
      <c r="BLH276" s="17"/>
      <c r="BLI276" s="17"/>
      <c r="BLJ276" s="17"/>
      <c r="BLK276" s="17"/>
      <c r="BLL276" s="17"/>
      <c r="BLM276" s="17"/>
      <c r="BLN276" s="17"/>
      <c r="BLO276" s="17"/>
      <c r="BLP276" s="17"/>
      <c r="BLQ276" s="17"/>
      <c r="BLR276" s="17"/>
      <c r="BLS276" s="17"/>
      <c r="BLT276" s="17"/>
      <c r="BLU276" s="17"/>
      <c r="BLV276" s="17"/>
      <c r="BLW276" s="17"/>
      <c r="BLX276" s="17"/>
      <c r="BLY276" s="17"/>
      <c r="BLZ276" s="17"/>
      <c r="BMA276" s="17"/>
      <c r="BMB276" s="17"/>
      <c r="BMC276" s="17"/>
      <c r="BMD276" s="17"/>
      <c r="BME276" s="17"/>
      <c r="BMF276" s="17"/>
      <c r="BMG276" s="17"/>
      <c r="BMH276" s="17"/>
      <c r="BMI276" s="17"/>
      <c r="BMJ276" s="17"/>
      <c r="BMK276" s="17"/>
      <c r="BML276" s="17"/>
      <c r="BMM276" s="17"/>
      <c r="BMN276" s="17"/>
      <c r="BMO276" s="17"/>
      <c r="BMP276" s="17"/>
      <c r="BMQ276" s="17"/>
      <c r="BMR276" s="17"/>
      <c r="BMS276" s="17"/>
      <c r="BMT276" s="17"/>
      <c r="BMU276" s="17"/>
      <c r="BMV276" s="17"/>
      <c r="BMW276" s="17"/>
      <c r="BMX276" s="17"/>
      <c r="BMY276" s="17"/>
      <c r="BMZ276" s="17"/>
      <c r="BNA276" s="17"/>
      <c r="BNB276" s="17"/>
      <c r="BNC276" s="17"/>
      <c r="BND276" s="17"/>
      <c r="BNE276" s="17"/>
      <c r="BNF276" s="17"/>
      <c r="BNG276" s="17"/>
      <c r="BNH276" s="17"/>
      <c r="BNI276" s="17"/>
      <c r="BNJ276" s="17"/>
      <c r="BNK276" s="17"/>
      <c r="BNL276" s="17"/>
      <c r="BNM276" s="17"/>
      <c r="BNN276" s="17"/>
      <c r="BNO276" s="17"/>
      <c r="BNP276" s="17"/>
      <c r="BNQ276" s="17"/>
      <c r="BNR276" s="17"/>
      <c r="BNS276" s="17"/>
      <c r="BNT276" s="17"/>
      <c r="BNU276" s="17"/>
      <c r="BNV276" s="17"/>
      <c r="BNW276" s="17"/>
      <c r="BNX276" s="17"/>
      <c r="BNY276" s="17"/>
      <c r="BNZ276" s="17"/>
      <c r="BOA276" s="17"/>
      <c r="BOB276" s="17"/>
      <c r="BOC276" s="17"/>
      <c r="BOD276" s="17"/>
      <c r="BOE276" s="17"/>
      <c r="BOF276" s="17"/>
      <c r="BOG276" s="17"/>
      <c r="BOH276" s="17"/>
      <c r="BOI276" s="17"/>
      <c r="BOJ276" s="17"/>
      <c r="BOK276" s="17"/>
      <c r="BOL276" s="17"/>
      <c r="BOM276" s="17"/>
      <c r="BON276" s="17"/>
      <c r="BOO276" s="17"/>
      <c r="BOP276" s="17"/>
      <c r="BOQ276" s="17"/>
      <c r="BOR276" s="17"/>
      <c r="BOS276" s="17"/>
      <c r="BOT276" s="17"/>
      <c r="BOU276" s="17"/>
      <c r="BOV276" s="17"/>
      <c r="BOW276" s="17"/>
      <c r="BOX276" s="17"/>
      <c r="BOY276" s="17"/>
      <c r="BOZ276" s="17"/>
      <c r="BPA276" s="17"/>
      <c r="BPB276" s="17"/>
      <c r="BPC276" s="17"/>
      <c r="BPD276" s="17"/>
      <c r="BPE276" s="17"/>
      <c r="BPF276" s="17"/>
      <c r="BPG276" s="17"/>
      <c r="BPH276" s="17"/>
      <c r="BPI276" s="17"/>
      <c r="BPJ276" s="17"/>
      <c r="BPK276" s="17"/>
      <c r="BPL276" s="17"/>
      <c r="BPM276" s="17"/>
      <c r="BPN276" s="17"/>
      <c r="BPO276" s="17"/>
      <c r="BPP276" s="17"/>
      <c r="BPQ276" s="17"/>
      <c r="BPR276" s="17"/>
      <c r="BPS276" s="17"/>
      <c r="BPT276" s="17"/>
      <c r="BPU276" s="17"/>
      <c r="BPV276" s="17"/>
      <c r="BPW276" s="17"/>
      <c r="BPX276" s="17"/>
      <c r="BPY276" s="17"/>
      <c r="BPZ276" s="17"/>
      <c r="BQA276" s="17"/>
      <c r="BQB276" s="17"/>
      <c r="BQC276" s="17"/>
      <c r="BQD276" s="17"/>
      <c r="BQE276" s="17"/>
      <c r="BQF276" s="17"/>
      <c r="BQG276" s="17"/>
      <c r="BQH276" s="17"/>
      <c r="BQI276" s="17"/>
      <c r="BQJ276" s="17"/>
      <c r="BQK276" s="17"/>
      <c r="BQL276" s="17"/>
      <c r="BQM276" s="17"/>
      <c r="BQN276" s="17"/>
      <c r="BQO276" s="17"/>
      <c r="BQP276" s="17"/>
      <c r="BQQ276" s="17"/>
      <c r="BQR276" s="17"/>
      <c r="BQS276" s="17"/>
      <c r="BQT276" s="17"/>
      <c r="BQU276" s="17"/>
      <c r="BQV276" s="17"/>
      <c r="BQW276" s="17"/>
      <c r="BQX276" s="17"/>
      <c r="BQY276" s="17"/>
      <c r="BQZ276" s="17"/>
      <c r="BRA276" s="17"/>
      <c r="BRB276" s="17"/>
      <c r="BRC276" s="17"/>
      <c r="BRD276" s="17"/>
      <c r="BRE276" s="17"/>
      <c r="BRF276" s="17"/>
      <c r="BRG276" s="17"/>
      <c r="BRH276" s="17"/>
      <c r="BRI276" s="17"/>
      <c r="BRJ276" s="17"/>
      <c r="BRK276" s="17"/>
      <c r="BRL276" s="17"/>
      <c r="BRM276" s="17"/>
      <c r="BRN276" s="17"/>
      <c r="BRO276" s="17"/>
      <c r="BRP276" s="17"/>
      <c r="BRQ276" s="17"/>
      <c r="BRR276" s="17"/>
      <c r="BRS276" s="17"/>
      <c r="BRT276" s="17"/>
      <c r="BRU276" s="17"/>
      <c r="BRV276" s="17"/>
      <c r="BRW276" s="17"/>
      <c r="BRX276" s="17"/>
      <c r="BRY276" s="17"/>
      <c r="BRZ276" s="17"/>
      <c r="BSA276" s="17"/>
      <c r="BSB276" s="17"/>
      <c r="BSC276" s="17"/>
      <c r="BSD276" s="17"/>
      <c r="BSE276" s="17"/>
      <c r="BSF276" s="17"/>
      <c r="BSG276" s="17"/>
      <c r="BSH276" s="17"/>
      <c r="BSI276" s="17"/>
      <c r="BSJ276" s="17"/>
      <c r="BSK276" s="17"/>
      <c r="BSL276" s="17"/>
      <c r="BSM276" s="16">
        <v>18.0</v>
      </c>
      <c r="BSN276" s="14" t="s">
        <v>2574</v>
      </c>
      <c r="BSO276" s="14" t="s">
        <v>4775</v>
      </c>
      <c r="BSP276" s="14" t="s">
        <v>4776</v>
      </c>
      <c r="BSR276" s="17"/>
      <c r="BSS276" s="17"/>
      <c r="BST276" s="17"/>
      <c r="BSU276" s="17"/>
      <c r="BSV276" s="17"/>
      <c r="BSW276" s="17"/>
      <c r="BSX276" s="17"/>
      <c r="BSY276" s="17"/>
      <c r="BSZ276" s="17"/>
      <c r="BTA276" s="17"/>
      <c r="BTB276" s="17"/>
      <c r="BTC276" s="17"/>
      <c r="BTD276" s="17"/>
      <c r="BTE276" s="17"/>
      <c r="BTF276" s="17"/>
      <c r="BTG276" s="17"/>
      <c r="BTH276" s="17"/>
      <c r="BTI276" s="17"/>
      <c r="BTJ276" s="17"/>
      <c r="BTK276" s="17"/>
      <c r="BTL276" s="17"/>
      <c r="BTM276" s="17"/>
      <c r="BTN276" s="17"/>
      <c r="BTO276" s="17"/>
      <c r="BTP276" s="17"/>
      <c r="BTQ276" s="17"/>
      <c r="BTR276" s="17"/>
      <c r="BTS276" s="17"/>
      <c r="BTT276" s="17"/>
      <c r="BTU276" s="17"/>
      <c r="BTV276" s="17"/>
      <c r="BTW276" s="17"/>
      <c r="BTX276" s="17"/>
      <c r="BTY276" s="17"/>
      <c r="BTZ276" s="17"/>
      <c r="BUA276" s="17"/>
      <c r="BUB276" s="17"/>
      <c r="BUC276" s="17"/>
      <c r="BUD276" s="17"/>
      <c r="BUE276" s="17"/>
      <c r="BUF276" s="17"/>
      <c r="BUG276" s="17"/>
      <c r="BUH276" s="17"/>
      <c r="BUI276" s="17"/>
      <c r="BUJ276" s="17"/>
      <c r="BUK276" s="17"/>
      <c r="BUL276" s="17"/>
      <c r="BUM276" s="17"/>
      <c r="BUN276" s="17"/>
      <c r="BUO276" s="17"/>
      <c r="BUP276" s="17"/>
      <c r="BUQ276" s="17"/>
      <c r="BUR276" s="17"/>
      <c r="BUS276" s="17"/>
      <c r="BUT276" s="17"/>
      <c r="BUU276" s="17"/>
      <c r="BUV276" s="17"/>
      <c r="BUW276" s="17"/>
      <c r="BUX276" s="17"/>
      <c r="BUY276" s="17"/>
      <c r="BUZ276" s="17"/>
      <c r="BVA276" s="17"/>
      <c r="BVB276" s="17"/>
      <c r="BVC276" s="17"/>
      <c r="BVD276" s="17"/>
      <c r="BVE276" s="17"/>
      <c r="BVF276" s="17"/>
      <c r="BVG276" s="17"/>
      <c r="BVH276" s="17"/>
      <c r="BVI276" s="17"/>
      <c r="BVJ276" s="17"/>
      <c r="BVK276" s="17"/>
      <c r="BVL276" s="17"/>
      <c r="BVM276" s="17"/>
      <c r="BVN276" s="17"/>
      <c r="BVO276" s="17"/>
      <c r="BVP276" s="17"/>
      <c r="BVQ276" s="17"/>
      <c r="BVR276" s="17"/>
      <c r="BVS276" s="17"/>
      <c r="BVT276" s="17"/>
      <c r="BVU276" s="17"/>
      <c r="BVV276" s="17"/>
      <c r="BVW276" s="17"/>
      <c r="BVX276" s="17"/>
      <c r="BVY276" s="17"/>
      <c r="BVZ276" s="17"/>
      <c r="BWA276" s="17"/>
      <c r="BWB276" s="17"/>
      <c r="BWC276" s="17"/>
      <c r="BWD276" s="17"/>
      <c r="BWE276" s="17"/>
      <c r="BWF276" s="17"/>
      <c r="BWG276" s="17"/>
      <c r="BWH276" s="17"/>
      <c r="BWI276" s="17"/>
      <c r="BWJ276" s="17"/>
      <c r="BWK276" s="17"/>
      <c r="BWL276" s="17"/>
      <c r="BWM276" s="17"/>
      <c r="BWN276" s="17"/>
      <c r="BWO276" s="17"/>
      <c r="BWP276" s="17"/>
      <c r="BWQ276" s="17"/>
      <c r="BWR276" s="17"/>
      <c r="BWS276" s="17"/>
      <c r="BWT276" s="17"/>
      <c r="BWU276" s="17"/>
      <c r="BWV276" s="17"/>
      <c r="BWW276" s="17"/>
      <c r="BWX276" s="17"/>
      <c r="BWY276" s="17"/>
      <c r="BWZ276" s="17"/>
      <c r="BXA276" s="17"/>
      <c r="BXB276" s="17"/>
      <c r="BXC276" s="17"/>
      <c r="BXD276" s="17"/>
      <c r="BXE276" s="17"/>
      <c r="BXF276" s="17"/>
      <c r="BXG276" s="17"/>
      <c r="BXH276" s="17"/>
      <c r="BXI276" s="17"/>
      <c r="BXJ276" s="17"/>
      <c r="BXK276" s="17"/>
      <c r="BXL276" s="17"/>
      <c r="BXM276" s="17"/>
      <c r="BXN276" s="17"/>
      <c r="BXO276" s="17"/>
      <c r="BXP276" s="17"/>
      <c r="BXQ276" s="17"/>
      <c r="BXR276" s="17"/>
      <c r="BXS276" s="17"/>
      <c r="BXT276" s="17"/>
      <c r="BXU276" s="17"/>
      <c r="BXV276" s="17"/>
      <c r="BXW276" s="17"/>
      <c r="BXX276" s="17"/>
      <c r="BXY276" s="17"/>
      <c r="BXZ276" s="17"/>
      <c r="BYA276" s="17"/>
      <c r="BYB276" s="17"/>
      <c r="BYC276" s="17"/>
      <c r="BYD276" s="17"/>
      <c r="BYE276" s="17"/>
      <c r="BYF276" s="17"/>
      <c r="BYG276" s="17"/>
      <c r="BYH276" s="17"/>
      <c r="BYI276" s="17"/>
      <c r="BYJ276" s="17"/>
      <c r="BYK276" s="17"/>
      <c r="BYL276" s="17"/>
      <c r="BYM276" s="17"/>
      <c r="BYN276" s="17"/>
      <c r="BYO276" s="17"/>
      <c r="BYP276" s="17"/>
      <c r="BYQ276" s="17"/>
      <c r="BYR276" s="17"/>
      <c r="BYS276" s="17"/>
      <c r="BYT276" s="17"/>
      <c r="BYU276" s="17"/>
      <c r="BYV276" s="17"/>
      <c r="BYW276" s="17"/>
      <c r="BYX276" s="17"/>
      <c r="BYY276" s="17"/>
      <c r="BYZ276" s="17"/>
      <c r="BZA276" s="17"/>
      <c r="BZB276" s="17"/>
      <c r="BZC276" s="17"/>
      <c r="BZD276" s="17"/>
      <c r="BZE276" s="17"/>
      <c r="BZF276" s="17"/>
      <c r="BZG276" s="17"/>
      <c r="BZH276" s="17"/>
      <c r="BZI276" s="17"/>
      <c r="BZJ276" s="17"/>
      <c r="BZK276" s="17"/>
      <c r="BZL276" s="17"/>
      <c r="BZM276" s="17"/>
      <c r="BZN276" s="17"/>
      <c r="BZO276" s="17"/>
      <c r="BZP276" s="17"/>
      <c r="BZQ276" s="17"/>
      <c r="BZR276" s="17"/>
      <c r="BZS276" s="17"/>
      <c r="BZT276" s="17"/>
      <c r="BZU276" s="17"/>
      <c r="BZV276" s="17"/>
      <c r="BZW276" s="17"/>
      <c r="BZX276" s="17"/>
      <c r="BZY276" s="17"/>
      <c r="BZZ276" s="17"/>
      <c r="CAA276" s="17"/>
      <c r="CAB276" s="17"/>
      <c r="CAC276" s="17"/>
      <c r="CAD276" s="17"/>
      <c r="CAE276" s="17"/>
      <c r="CAF276" s="17"/>
      <c r="CAG276" s="17"/>
      <c r="CAH276" s="17"/>
      <c r="CAI276" s="17"/>
      <c r="CAJ276" s="17"/>
      <c r="CAK276" s="17"/>
      <c r="CAL276" s="17"/>
      <c r="CAM276" s="17"/>
      <c r="CAN276" s="17"/>
      <c r="CAO276" s="17"/>
      <c r="CAP276" s="17"/>
      <c r="CAQ276" s="17"/>
      <c r="CAR276" s="17"/>
      <c r="CAS276" s="17"/>
      <c r="CAT276" s="17"/>
      <c r="CAU276" s="17"/>
      <c r="CAV276" s="17"/>
      <c r="CAW276" s="17"/>
      <c r="CAX276" s="17"/>
      <c r="CAY276" s="17"/>
      <c r="CAZ276" s="17"/>
      <c r="CBA276" s="17"/>
      <c r="CBB276" s="17"/>
      <c r="CBC276" s="17"/>
      <c r="CBD276" s="17"/>
      <c r="CBE276" s="17"/>
      <c r="CBF276" s="17"/>
      <c r="CBG276" s="17"/>
      <c r="CBH276" s="17"/>
      <c r="CBI276" s="17"/>
      <c r="CBJ276" s="17"/>
      <c r="CBK276" s="17"/>
      <c r="CBL276" s="17"/>
      <c r="CBM276" s="17"/>
      <c r="CBN276" s="17"/>
      <c r="CBO276" s="17"/>
      <c r="CBP276" s="17"/>
      <c r="CBQ276" s="17"/>
      <c r="CBR276" s="17"/>
      <c r="CBS276" s="17"/>
      <c r="CBT276" s="17"/>
      <c r="CBU276" s="17"/>
      <c r="CBV276" s="17"/>
      <c r="CBW276" s="17"/>
      <c r="CBX276" s="17"/>
      <c r="CBY276" s="17"/>
      <c r="CBZ276" s="17"/>
      <c r="CCA276" s="17"/>
      <c r="CCB276" s="17"/>
      <c r="CCC276" s="17"/>
      <c r="CCD276" s="17"/>
      <c r="CCE276" s="17"/>
      <c r="CCF276" s="17"/>
      <c r="CCG276" s="17"/>
      <c r="CCH276" s="17"/>
      <c r="CCI276" s="17"/>
      <c r="CCJ276" s="17"/>
      <c r="CCK276" s="17"/>
      <c r="CCL276" s="17"/>
      <c r="CCM276" s="17"/>
      <c r="CCN276" s="17"/>
      <c r="CCO276" s="17"/>
      <c r="CCP276" s="17"/>
      <c r="CCQ276" s="17"/>
      <c r="CCR276" s="17"/>
      <c r="CCS276" s="17"/>
      <c r="CCT276" s="17"/>
      <c r="CCU276" s="17"/>
      <c r="CCV276" s="17"/>
      <c r="CCW276" s="17"/>
      <c r="CCX276" s="17"/>
      <c r="CCY276" s="17"/>
      <c r="CCZ276" s="17"/>
      <c r="CDA276" s="17"/>
      <c r="CDB276" s="17"/>
      <c r="CDC276" s="17"/>
      <c r="CDD276" s="17"/>
      <c r="CDE276" s="17"/>
      <c r="CDF276" s="17"/>
      <c r="CDG276" s="17"/>
      <c r="CDH276" s="17"/>
      <c r="CDI276" s="17"/>
      <c r="CDJ276" s="17"/>
      <c r="CDK276" s="17"/>
      <c r="CDL276" s="17"/>
      <c r="CDM276" s="17"/>
      <c r="CDN276" s="17"/>
      <c r="CDO276" s="17"/>
      <c r="CDP276" s="17"/>
      <c r="CDQ276" s="17"/>
      <c r="CDR276" s="17"/>
      <c r="CDS276" s="17"/>
      <c r="CDT276" s="17"/>
      <c r="CDU276" s="17"/>
    </row>
    <row r="277">
      <c r="A277" s="14" t="s">
        <v>4777</v>
      </c>
      <c r="B277" s="14" t="s">
        <v>4778</v>
      </c>
      <c r="C277" s="14" t="s">
        <v>2803</v>
      </c>
      <c r="D277" s="14" t="s">
        <v>4779</v>
      </c>
      <c r="E277" s="14" t="s">
        <v>4705</v>
      </c>
      <c r="F277" s="14" t="s">
        <v>2835</v>
      </c>
      <c r="I277" s="14" t="s">
        <v>4706</v>
      </c>
      <c r="J277" s="14" t="s">
        <v>2618</v>
      </c>
      <c r="K277" s="14" t="s">
        <v>2619</v>
      </c>
      <c r="L277" s="17"/>
      <c r="M277" s="17"/>
      <c r="N277" s="14" t="s">
        <v>21</v>
      </c>
      <c r="O277" s="14" t="s">
        <v>21</v>
      </c>
      <c r="P277" s="14" t="s">
        <v>4780</v>
      </c>
      <c r="Q277" s="16">
        <v>11.0</v>
      </c>
      <c r="R277" s="16">
        <v>4112889.0</v>
      </c>
      <c r="S277" s="16">
        <v>4112889.0</v>
      </c>
      <c r="T277" s="14" t="s">
        <v>2631</v>
      </c>
      <c r="U277" s="14" t="s">
        <v>2630</v>
      </c>
      <c r="V277" s="14" t="s">
        <v>4707</v>
      </c>
      <c r="W277" s="14" t="s">
        <v>4708</v>
      </c>
      <c r="Z277" s="17"/>
      <c r="AA277" s="17"/>
      <c r="AB277" s="17"/>
      <c r="AC277" s="17"/>
      <c r="AD277" s="16">
        <v>5645.0</v>
      </c>
      <c r="AE277" s="22">
        <v>45638.0</v>
      </c>
      <c r="AF277" s="17"/>
      <c r="AG277" s="14" t="s">
        <v>2876</v>
      </c>
      <c r="AI277" s="17"/>
      <c r="AJ277" s="17"/>
      <c r="AK277" s="17"/>
      <c r="AL277" s="16">
        <v>54.0</v>
      </c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4" t="s">
        <v>4781</v>
      </c>
      <c r="BB277" s="17"/>
      <c r="BC277" s="17"/>
      <c r="BD277" s="17"/>
      <c r="BE277" s="17"/>
      <c r="BF277" s="17"/>
      <c r="BG277" s="16">
        <v>1.0</v>
      </c>
      <c r="BH277" s="17"/>
      <c r="BI277" s="14" t="s">
        <v>2565</v>
      </c>
      <c r="BJ277" s="14" t="s">
        <v>2566</v>
      </c>
      <c r="BK277" s="17"/>
      <c r="BL277" s="17"/>
      <c r="BM277" s="16">
        <v>188.133333</v>
      </c>
      <c r="BN277" s="17"/>
      <c r="BO277" s="14" t="s">
        <v>4692</v>
      </c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4" t="s">
        <v>2892</v>
      </c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/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/>
      <c r="KJ277" s="17"/>
      <c r="KK277" s="17"/>
      <c r="KL277" s="17"/>
      <c r="KM277" s="17"/>
      <c r="KN277" s="17"/>
      <c r="KO277" s="17"/>
      <c r="KP277" s="17"/>
      <c r="KQ277" s="17"/>
      <c r="KR277" s="17"/>
      <c r="KS277" s="17"/>
      <c r="KT277" s="17"/>
      <c r="KU277" s="17"/>
      <c r="KV277" s="17"/>
      <c r="KW277" s="17"/>
      <c r="KX277" s="17"/>
      <c r="KY277" s="17"/>
      <c r="KZ277" s="17"/>
      <c r="LA277" s="17"/>
      <c r="LB277" s="17"/>
      <c r="LC277" s="17"/>
      <c r="LD277" s="17"/>
      <c r="LE277" s="17"/>
      <c r="LF277" s="17"/>
      <c r="LG277" s="17"/>
      <c r="LH277" s="17"/>
      <c r="LI277" s="17"/>
      <c r="LJ277" s="17"/>
      <c r="LK277" s="17"/>
      <c r="LL277" s="17"/>
      <c r="LM277" s="17"/>
      <c r="LN277" s="17"/>
      <c r="LO277" s="17"/>
      <c r="LP277" s="17"/>
      <c r="LQ277" s="17"/>
      <c r="LR277" s="17"/>
      <c r="LS277" s="17"/>
      <c r="LT277" s="17"/>
      <c r="LU277" s="17"/>
      <c r="LV277" s="17"/>
      <c r="LW277" s="17"/>
      <c r="LX277" s="17"/>
      <c r="LY277" s="17"/>
      <c r="LZ277" s="17"/>
      <c r="MA277" s="17"/>
      <c r="MB277" s="17"/>
      <c r="MC277" s="17"/>
      <c r="MD277" s="17"/>
      <c r="ME277" s="17"/>
      <c r="MF277" s="17"/>
      <c r="MG277" s="17"/>
      <c r="MH277" s="17"/>
      <c r="MI277" s="17"/>
      <c r="MJ277" s="17"/>
      <c r="MK277" s="17"/>
      <c r="ML277" s="17"/>
      <c r="MM277" s="17"/>
      <c r="MN277" s="17"/>
      <c r="MO277" s="17"/>
      <c r="MP277" s="17"/>
      <c r="MQ277" s="17"/>
      <c r="MR277" s="17"/>
      <c r="MS277" s="17"/>
      <c r="MT277" s="17"/>
      <c r="MU277" s="17"/>
      <c r="MV277" s="17"/>
      <c r="MW277" s="17"/>
      <c r="MX277" s="17"/>
      <c r="MY277" s="17"/>
      <c r="MZ277" s="17"/>
      <c r="NA277" s="17"/>
      <c r="NB277" s="17"/>
      <c r="NC277" s="17"/>
      <c r="ND277" s="17"/>
      <c r="NE277" s="17"/>
      <c r="NF277" s="17"/>
      <c r="NG277" s="17"/>
      <c r="NH277" s="17"/>
      <c r="NI277" s="17"/>
      <c r="NJ277" s="17"/>
      <c r="NK277" s="17"/>
      <c r="NL277" s="17"/>
      <c r="NM277" s="17"/>
      <c r="NN277" s="17"/>
      <c r="NO277" s="17"/>
      <c r="NP277" s="17"/>
      <c r="NQ277" s="17"/>
      <c r="NR277" s="17"/>
      <c r="NS277" s="17"/>
      <c r="NT277" s="17"/>
      <c r="NU277" s="17"/>
      <c r="NV277" s="17"/>
      <c r="NW277" s="17"/>
      <c r="NX277" s="17"/>
      <c r="NY277" s="17"/>
      <c r="NZ277" s="17"/>
      <c r="OA277" s="17"/>
      <c r="OB277" s="17"/>
      <c r="OC277" s="17"/>
      <c r="OD277" s="17"/>
      <c r="OE277" s="17"/>
      <c r="OF277" s="17"/>
      <c r="OG277" s="17"/>
      <c r="OH277" s="17"/>
      <c r="OI277" s="17"/>
      <c r="OJ277" s="17"/>
      <c r="OK277" s="17"/>
      <c r="OL277" s="17"/>
      <c r="OM277" s="17"/>
      <c r="ON277" s="17"/>
      <c r="OO277" s="17"/>
      <c r="OP277" s="17"/>
      <c r="OQ277" s="17"/>
      <c r="OR277" s="17"/>
      <c r="OS277" s="17"/>
      <c r="OT277" s="17"/>
      <c r="OU277" s="17"/>
      <c r="OV277" s="17"/>
      <c r="OW277" s="17"/>
      <c r="OX277" s="17"/>
      <c r="OY277" s="17"/>
      <c r="OZ277" s="17"/>
      <c r="PA277" s="17"/>
      <c r="PB277" s="17"/>
      <c r="PC277" s="17"/>
      <c r="PD277" s="17"/>
      <c r="PE277" s="17"/>
      <c r="PF277" s="17"/>
      <c r="PG277" s="17"/>
      <c r="PH277" s="17"/>
      <c r="PI277" s="17"/>
      <c r="PJ277" s="17"/>
      <c r="PK277" s="17"/>
      <c r="PL277" s="17"/>
      <c r="PM277" s="17"/>
      <c r="PN277" s="17"/>
      <c r="PO277" s="17"/>
      <c r="PP277" s="17"/>
      <c r="PQ277" s="17"/>
      <c r="PR277" s="17"/>
      <c r="PS277" s="17"/>
      <c r="PT277" s="17"/>
      <c r="PU277" s="17"/>
      <c r="PV277" s="17"/>
      <c r="PW277" s="17"/>
      <c r="PX277" s="17"/>
      <c r="PY277" s="17"/>
      <c r="PZ277" s="17"/>
      <c r="QA277" s="17"/>
      <c r="QB277" s="17"/>
      <c r="QC277" s="17"/>
      <c r="QD277" s="17"/>
      <c r="QE277" s="17"/>
      <c r="QF277" s="17"/>
      <c r="QG277" s="17"/>
      <c r="QH277" s="17"/>
      <c r="QI277" s="17"/>
      <c r="QJ277" s="17"/>
      <c r="QK277" s="17"/>
      <c r="QL277" s="17"/>
      <c r="QM277" s="17"/>
      <c r="QN277" s="17"/>
      <c r="QO277" s="17"/>
      <c r="QP277" s="17"/>
      <c r="QQ277" s="17"/>
      <c r="QR277" s="17"/>
      <c r="QS277" s="17"/>
      <c r="QT277" s="17"/>
      <c r="QU277" s="17"/>
      <c r="QV277" s="17"/>
      <c r="QW277" s="17"/>
      <c r="QX277" s="17"/>
      <c r="QY277" s="17"/>
      <c r="QZ277" s="17"/>
      <c r="RA277" s="17"/>
      <c r="RB277" s="17"/>
      <c r="RC277" s="17"/>
      <c r="RD277" s="17"/>
      <c r="RE277" s="17"/>
      <c r="RF277" s="17"/>
      <c r="RG277" s="17"/>
      <c r="RH277" s="17"/>
      <c r="RI277" s="17"/>
      <c r="RJ277" s="17"/>
      <c r="RK277" s="17"/>
      <c r="RL277" s="17"/>
      <c r="RM277" s="17"/>
      <c r="RN277" s="17"/>
      <c r="RO277" s="17"/>
      <c r="RP277" s="17"/>
      <c r="RQ277" s="17"/>
      <c r="RR277" s="17"/>
      <c r="RS277" s="17"/>
      <c r="RT277" s="17"/>
      <c r="RU277" s="17"/>
      <c r="RV277" s="17"/>
      <c r="RW277" s="17"/>
      <c r="RX277" s="17"/>
      <c r="RY277" s="17"/>
      <c r="RZ277" s="17"/>
      <c r="SA277" s="17"/>
      <c r="SB277" s="17"/>
      <c r="SC277" s="17"/>
      <c r="SD277" s="17"/>
      <c r="SE277" s="17"/>
      <c r="SF277" s="17"/>
      <c r="SG277" s="17"/>
      <c r="SH277" s="17"/>
      <c r="SI277" s="17"/>
      <c r="SJ277" s="17"/>
      <c r="SK277" s="17"/>
      <c r="SL277" s="17"/>
      <c r="SM277" s="17"/>
      <c r="SN277" s="17"/>
      <c r="SO277" s="17"/>
      <c r="SP277" s="17"/>
      <c r="SQ277" s="17"/>
      <c r="SR277" s="17"/>
      <c r="SS277" s="17"/>
      <c r="ST277" s="17"/>
      <c r="SU277" s="17"/>
      <c r="SV277" s="17"/>
      <c r="SW277" s="17"/>
      <c r="SX277" s="17"/>
      <c r="SY277" s="17"/>
      <c r="SZ277" s="17"/>
      <c r="TA277" s="17"/>
      <c r="TB277" s="17"/>
      <c r="TC277" s="17"/>
      <c r="TD277" s="17"/>
      <c r="TE277" s="17"/>
      <c r="TF277" s="17"/>
      <c r="TG277" s="17"/>
      <c r="TH277" s="17"/>
      <c r="TI277" s="17"/>
      <c r="TJ277" s="17"/>
      <c r="TK277" s="17"/>
      <c r="TL277" s="17"/>
      <c r="TM277" s="17"/>
      <c r="TN277" s="17"/>
      <c r="TO277" s="17"/>
      <c r="TP277" s="17"/>
      <c r="TQ277" s="17"/>
      <c r="TR277" s="17"/>
      <c r="TS277" s="17"/>
      <c r="TT277" s="17"/>
      <c r="TU277" s="17"/>
      <c r="TV277" s="17"/>
      <c r="TW277" s="17"/>
      <c r="TX277" s="17"/>
      <c r="TY277" s="17"/>
      <c r="TZ277" s="17"/>
      <c r="UA277" s="17"/>
      <c r="UB277" s="17"/>
      <c r="UC277" s="17"/>
      <c r="UD277" s="17"/>
      <c r="UE277" s="17"/>
      <c r="UF277" s="17"/>
      <c r="UG277" s="17"/>
      <c r="UH277" s="17"/>
      <c r="UI277" s="17"/>
      <c r="UJ277" s="17"/>
      <c r="UK277" s="17"/>
      <c r="UL277" s="17"/>
      <c r="UM277" s="17"/>
      <c r="UN277" s="17"/>
      <c r="UO277" s="17"/>
      <c r="UP277" s="17"/>
      <c r="UQ277" s="17"/>
      <c r="UR277" s="17"/>
      <c r="US277" s="17"/>
      <c r="UT277" s="17"/>
      <c r="UU277" s="17"/>
      <c r="UV277" s="17"/>
      <c r="UW277" s="17"/>
      <c r="UX277" s="17"/>
      <c r="UY277" s="17"/>
      <c r="UZ277" s="17"/>
      <c r="VA277" s="17"/>
      <c r="VB277" s="17"/>
      <c r="VC277" s="17"/>
      <c r="VD277" s="17"/>
      <c r="VE277" s="17"/>
      <c r="VF277" s="17"/>
      <c r="VG277" s="17"/>
      <c r="VH277" s="17"/>
      <c r="VI277" s="17"/>
      <c r="VJ277" s="17"/>
      <c r="VK277" s="17"/>
      <c r="VL277" s="17"/>
      <c r="VM277" s="17"/>
      <c r="VN277" s="17"/>
      <c r="VO277" s="17"/>
      <c r="VP277" s="17"/>
      <c r="VQ277" s="17"/>
      <c r="VR277" s="17"/>
      <c r="VS277" s="17"/>
      <c r="VT277" s="17"/>
      <c r="VU277" s="17"/>
      <c r="VV277" s="17"/>
      <c r="VW277" s="17"/>
      <c r="VX277" s="17"/>
      <c r="VY277" s="17"/>
      <c r="VZ277" s="17"/>
      <c r="WA277" s="17"/>
      <c r="WB277" s="17"/>
      <c r="WC277" s="17"/>
      <c r="WD277" s="17"/>
      <c r="WE277" s="17"/>
      <c r="WF277" s="17"/>
      <c r="WG277" s="17"/>
      <c r="WH277" s="17"/>
      <c r="WI277" s="17"/>
      <c r="WJ277" s="17"/>
      <c r="WK277" s="17"/>
      <c r="WL277" s="17"/>
      <c r="WM277" s="17"/>
      <c r="WN277" s="17"/>
      <c r="WO277" s="17"/>
      <c r="WP277" s="17"/>
      <c r="WQ277" s="17"/>
      <c r="WR277" s="17"/>
      <c r="WS277" s="17"/>
      <c r="WT277" s="17"/>
      <c r="WU277" s="17"/>
      <c r="WV277" s="17"/>
      <c r="WW277" s="17"/>
      <c r="WX277" s="17"/>
      <c r="WY277" s="17"/>
      <c r="WZ277" s="17"/>
      <c r="XA277" s="17"/>
      <c r="XB277" s="17"/>
      <c r="XC277" s="17"/>
      <c r="XD277" s="17"/>
      <c r="XE277" s="17"/>
      <c r="XF277" s="17"/>
      <c r="XG277" s="17"/>
      <c r="XH277" s="17"/>
      <c r="XI277" s="17"/>
      <c r="XJ277" s="17"/>
      <c r="XK277" s="17"/>
      <c r="XL277" s="17"/>
      <c r="XM277" s="17"/>
      <c r="XN277" s="17"/>
      <c r="XO277" s="17"/>
      <c r="XP277" s="17"/>
      <c r="XQ277" s="17"/>
      <c r="XR277" s="17"/>
      <c r="XS277" s="17"/>
      <c r="XT277" s="17"/>
      <c r="XU277" s="17"/>
      <c r="XV277" s="17"/>
      <c r="XW277" s="17"/>
      <c r="XX277" s="17"/>
      <c r="XY277" s="17"/>
      <c r="XZ277" s="17"/>
      <c r="YA277" s="17"/>
      <c r="YB277" s="17"/>
      <c r="YC277" s="17"/>
      <c r="YD277" s="17"/>
      <c r="YE277" s="17"/>
      <c r="YF277" s="17"/>
      <c r="YG277" s="17"/>
      <c r="YH277" s="17"/>
      <c r="YI277" s="17"/>
      <c r="YJ277" s="17"/>
      <c r="YK277" s="17"/>
      <c r="YL277" s="17"/>
      <c r="YM277" s="17"/>
      <c r="YN277" s="17"/>
      <c r="YO277" s="17"/>
      <c r="YP277" s="17"/>
      <c r="YQ277" s="17"/>
      <c r="YR277" s="17"/>
      <c r="YS277" s="17"/>
      <c r="YT277" s="17"/>
      <c r="YU277" s="17"/>
      <c r="YV277" s="17"/>
      <c r="YW277" s="17"/>
      <c r="YX277" s="17"/>
      <c r="YY277" s="17"/>
      <c r="YZ277" s="17"/>
      <c r="ZA277" s="17"/>
      <c r="ZB277" s="17"/>
      <c r="ZC277" s="17"/>
      <c r="ZD277" s="17"/>
      <c r="ZE277" s="17"/>
      <c r="ZF277" s="17"/>
      <c r="ZG277" s="17"/>
      <c r="ZH277" s="17"/>
      <c r="ZI277" s="17"/>
      <c r="ZJ277" s="17"/>
      <c r="ZK277" s="17"/>
      <c r="ZL277" s="17"/>
      <c r="ZM277" s="17"/>
      <c r="ZN277" s="17"/>
      <c r="ZO277" s="17"/>
      <c r="ZP277" s="17"/>
      <c r="ZQ277" s="17"/>
      <c r="ZR277" s="17"/>
      <c r="ZS277" s="17"/>
      <c r="ZT277" s="17"/>
      <c r="ZU277" s="17"/>
      <c r="ZV277" s="17"/>
      <c r="ZW277" s="17"/>
      <c r="ZX277" s="17"/>
      <c r="ZY277" s="17"/>
      <c r="ZZ277" s="17"/>
      <c r="AAA277" s="17"/>
      <c r="AAB277" s="17"/>
      <c r="AAC277" s="17"/>
      <c r="AAD277" s="17"/>
      <c r="AAE277" s="17"/>
      <c r="AAF277" s="17"/>
      <c r="AAG277" s="17"/>
      <c r="AAH277" s="17"/>
      <c r="AAI277" s="17"/>
      <c r="AAJ277" s="17"/>
      <c r="AAK277" s="17"/>
      <c r="AAL277" s="17"/>
      <c r="AAM277" s="17"/>
      <c r="AAN277" s="17"/>
      <c r="AAO277" s="17"/>
      <c r="AAP277" s="17"/>
      <c r="AAQ277" s="17"/>
      <c r="AAR277" s="17"/>
      <c r="AAS277" s="17"/>
      <c r="AAT277" s="17"/>
      <c r="AAU277" s="17"/>
      <c r="AAV277" s="17"/>
      <c r="AAW277" s="17"/>
      <c r="AAX277" s="17"/>
      <c r="AAY277" s="17"/>
      <c r="AAZ277" s="17"/>
      <c r="ABA277" s="17"/>
      <c r="ABB277" s="17"/>
      <c r="ABC277" s="17"/>
      <c r="ABD277" s="17"/>
      <c r="ABE277" s="17"/>
      <c r="ABF277" s="17"/>
      <c r="ABG277" s="17"/>
      <c r="ABH277" s="17"/>
      <c r="ABI277" s="17"/>
      <c r="ABJ277" s="17"/>
      <c r="ABK277" s="17"/>
      <c r="ABL277" s="17"/>
      <c r="ABM277" s="17"/>
      <c r="ABN277" s="17"/>
      <c r="ABO277" s="17"/>
      <c r="ABP277" s="17"/>
      <c r="ABQ277" s="17"/>
      <c r="ABR277" s="17"/>
      <c r="ABS277" s="17"/>
      <c r="ABT277" s="17"/>
      <c r="ABU277" s="17"/>
      <c r="ABV277" s="17"/>
      <c r="ABW277" s="17"/>
      <c r="ABX277" s="17"/>
      <c r="ABY277" s="17"/>
      <c r="ABZ277" s="17"/>
      <c r="ACA277" s="17"/>
      <c r="ACB277" s="17"/>
      <c r="ACC277" s="17"/>
      <c r="ACD277" s="17"/>
      <c r="ACE277" s="17"/>
      <c r="ACF277" s="17"/>
      <c r="ACG277" s="17"/>
      <c r="ACH277" s="17"/>
      <c r="ACI277" s="17"/>
      <c r="ACJ277" s="17"/>
      <c r="ACK277" s="17"/>
      <c r="ACL277" s="17"/>
      <c r="ACM277" s="17"/>
      <c r="ACN277" s="17"/>
      <c r="ACO277" s="17"/>
      <c r="ACP277" s="17"/>
      <c r="ACQ277" s="17"/>
      <c r="ACR277" s="17"/>
      <c r="ACS277" s="17"/>
      <c r="ACT277" s="17"/>
      <c r="ACU277" s="17"/>
      <c r="ACV277" s="17"/>
      <c r="ACW277" s="17"/>
      <c r="ACX277" s="17"/>
      <c r="ACY277" s="17"/>
      <c r="ACZ277" s="17"/>
      <c r="ADA277" s="17"/>
      <c r="ADB277" s="17"/>
      <c r="ADC277" s="17"/>
      <c r="ADD277" s="17"/>
      <c r="ADE277" s="17"/>
      <c r="ADF277" s="17"/>
      <c r="ADG277" s="17"/>
      <c r="ADH277" s="17"/>
      <c r="ADI277" s="17"/>
      <c r="ADJ277" s="17"/>
      <c r="ADK277" s="17"/>
      <c r="ADL277" s="17"/>
      <c r="ADM277" s="17"/>
      <c r="ADN277" s="17"/>
      <c r="ADO277" s="17"/>
      <c r="ADP277" s="17"/>
      <c r="ADQ277" s="17"/>
      <c r="ADR277" s="17"/>
      <c r="ADS277" s="17"/>
      <c r="ADT277" s="17"/>
      <c r="ADU277" s="17"/>
      <c r="ADV277" s="17"/>
      <c r="ADW277" s="17"/>
      <c r="ADX277" s="17"/>
      <c r="ADY277" s="17"/>
      <c r="ADZ277" s="17"/>
      <c r="AEA277" s="17"/>
      <c r="AEB277" s="17"/>
      <c r="AEC277" s="17"/>
      <c r="AED277" s="17"/>
      <c r="AEE277" s="17"/>
      <c r="AEF277" s="17"/>
      <c r="AEG277" s="17"/>
      <c r="AEH277" s="17"/>
      <c r="AEI277" s="17"/>
      <c r="AEJ277" s="17"/>
      <c r="AEK277" s="17"/>
      <c r="AEL277" s="17"/>
      <c r="AEM277" s="17"/>
      <c r="AEN277" s="17"/>
      <c r="AEO277" s="17"/>
      <c r="AEP277" s="17"/>
      <c r="AEQ277" s="17"/>
      <c r="AER277" s="17"/>
      <c r="AES277" s="17"/>
      <c r="AET277" s="17"/>
      <c r="AEU277" s="17"/>
      <c r="AEV277" s="17"/>
      <c r="AEW277" s="17"/>
      <c r="AEX277" s="17"/>
      <c r="AEY277" s="17"/>
      <c r="AEZ277" s="17"/>
      <c r="AFA277" s="17"/>
      <c r="AFB277" s="17"/>
      <c r="AFC277" s="17"/>
      <c r="AFD277" s="17"/>
      <c r="AFE277" s="17"/>
      <c r="AFF277" s="17"/>
      <c r="AFG277" s="17"/>
      <c r="AFH277" s="17"/>
      <c r="AFI277" s="17"/>
      <c r="AFJ277" s="17"/>
      <c r="AFK277" s="17"/>
      <c r="AFL277" s="17"/>
      <c r="AFM277" s="17"/>
      <c r="AFN277" s="17"/>
      <c r="AFO277" s="17"/>
      <c r="AFP277" s="17"/>
      <c r="AFQ277" s="17"/>
      <c r="AFR277" s="17"/>
      <c r="AFS277" s="17"/>
      <c r="AFT277" s="17"/>
      <c r="AFU277" s="17"/>
      <c r="AFV277" s="17"/>
      <c r="AFW277" s="17"/>
      <c r="AFX277" s="17"/>
      <c r="AFY277" s="17"/>
      <c r="AFZ277" s="17"/>
      <c r="AGA277" s="17"/>
      <c r="AGB277" s="17"/>
      <c r="AGC277" s="17"/>
      <c r="AGD277" s="17"/>
      <c r="AGE277" s="17"/>
      <c r="AGF277" s="17"/>
      <c r="AGG277" s="17"/>
      <c r="AGH277" s="17"/>
      <c r="AGI277" s="17"/>
      <c r="AGJ277" s="17"/>
      <c r="AGK277" s="17"/>
      <c r="AGL277" s="17"/>
      <c r="AGM277" s="17"/>
      <c r="AGN277" s="17"/>
      <c r="AGO277" s="17"/>
      <c r="AGP277" s="17"/>
      <c r="AGQ277" s="17"/>
      <c r="AGR277" s="17"/>
      <c r="AGS277" s="17"/>
      <c r="AGT277" s="17"/>
      <c r="AGU277" s="17"/>
      <c r="AGV277" s="17"/>
      <c r="AGW277" s="17"/>
      <c r="AGX277" s="17"/>
      <c r="AGY277" s="17"/>
      <c r="AGZ277" s="17"/>
      <c r="AHA277" s="17"/>
      <c r="AHB277" s="17"/>
      <c r="AHC277" s="17"/>
      <c r="AHD277" s="17"/>
      <c r="AHE277" s="17"/>
      <c r="AHF277" s="17"/>
      <c r="AHG277" s="17"/>
      <c r="AHH277" s="17"/>
      <c r="AHI277" s="17"/>
      <c r="AHJ277" s="17"/>
      <c r="AHK277" s="17"/>
      <c r="AHL277" s="17"/>
      <c r="AHM277" s="17"/>
      <c r="AHN277" s="17"/>
      <c r="AHO277" s="17"/>
      <c r="AHP277" s="17"/>
      <c r="AHQ277" s="17"/>
      <c r="AHR277" s="17"/>
      <c r="AHS277" s="17"/>
      <c r="AHT277" s="17"/>
      <c r="AHU277" s="17"/>
      <c r="AHV277" s="17"/>
      <c r="AHW277" s="17"/>
      <c r="AHX277" s="17"/>
      <c r="AHY277" s="17"/>
      <c r="AHZ277" s="17"/>
      <c r="AIA277" s="17"/>
      <c r="AIB277" s="17"/>
      <c r="AIC277" s="17"/>
      <c r="AID277" s="17"/>
      <c r="AIE277" s="17"/>
      <c r="AIF277" s="14" t="s">
        <v>2813</v>
      </c>
      <c r="AIG277" s="17"/>
      <c r="AIH277" s="17"/>
      <c r="AII277" s="17"/>
      <c r="AIJ277" s="17"/>
      <c r="AIK277" s="17"/>
      <c r="AIL277" s="17"/>
      <c r="AIM277" s="17"/>
      <c r="AIN277" s="17"/>
      <c r="AIO277" s="17"/>
      <c r="AIP277" s="17"/>
      <c r="AIQ277" s="17"/>
      <c r="AIR277" s="17"/>
      <c r="AIS277" s="17"/>
      <c r="AIT277" s="17"/>
      <c r="AIU277" s="17"/>
      <c r="AIV277" s="17"/>
      <c r="AIW277" s="17"/>
      <c r="AIX277" s="17"/>
      <c r="AIY277" s="17"/>
      <c r="AIZ277" s="17"/>
      <c r="AJA277" s="17"/>
      <c r="AJB277" s="17"/>
      <c r="AJC277" s="17"/>
      <c r="AJD277" s="17"/>
      <c r="AJE277" s="17"/>
      <c r="AJF277" s="17"/>
      <c r="AJG277" s="17"/>
      <c r="AJH277" s="17"/>
      <c r="AJI277" s="17"/>
      <c r="AJJ277" s="17"/>
      <c r="AJK277" s="17"/>
      <c r="AJL277" s="17"/>
      <c r="AJM277" s="17"/>
      <c r="AJN277" s="17"/>
      <c r="AJO277" s="17"/>
      <c r="AJP277" s="17"/>
      <c r="AJQ277" s="17"/>
      <c r="AJR277" s="17"/>
      <c r="AJS277" s="17"/>
      <c r="AJT277" s="17"/>
      <c r="AJU277" s="17"/>
      <c r="AJV277" s="17"/>
      <c r="AJW277" s="17"/>
      <c r="AJX277" s="17"/>
      <c r="AJY277" s="17"/>
      <c r="AJZ277" s="17"/>
      <c r="AKA277" s="17"/>
      <c r="AKB277" s="17"/>
      <c r="AKC277" s="17"/>
      <c r="AKD277" s="17"/>
      <c r="AKE277" s="17"/>
      <c r="AKF277" s="17"/>
      <c r="AKG277" s="17"/>
      <c r="AKH277" s="17"/>
      <c r="AKI277" s="17"/>
      <c r="AKJ277" s="17"/>
      <c r="AKK277" s="17"/>
      <c r="AKL277" s="17"/>
      <c r="AKM277" s="17"/>
      <c r="AKN277" s="17"/>
      <c r="AKO277" s="17"/>
      <c r="AKP277" s="17"/>
      <c r="AKQ277" s="17"/>
      <c r="AKR277" s="17"/>
      <c r="AKS277" s="17"/>
      <c r="AKT277" s="17"/>
      <c r="AKU277" s="17"/>
      <c r="AKV277" s="17"/>
      <c r="AKW277" s="17"/>
      <c r="AKX277" s="17"/>
      <c r="AKY277" s="17"/>
      <c r="AKZ277" s="17"/>
      <c r="ALA277" s="17"/>
      <c r="ALB277" s="17"/>
      <c r="ALC277" s="17"/>
      <c r="ALD277" s="17"/>
      <c r="ALE277" s="17"/>
      <c r="ALF277" s="17"/>
      <c r="ALG277" s="17"/>
      <c r="ALH277" s="17"/>
      <c r="ALI277" s="17"/>
      <c r="ALJ277" s="17"/>
      <c r="ALK277" s="17"/>
      <c r="ALL277" s="17"/>
      <c r="ALM277" s="17"/>
      <c r="ALN277" s="17"/>
      <c r="ALO277" s="17"/>
      <c r="ALP277" s="17"/>
      <c r="ALQ277" s="17"/>
      <c r="ALR277" s="17"/>
      <c r="ALS277" s="17"/>
      <c r="ALT277" s="17"/>
      <c r="ALU277" s="17"/>
      <c r="ALV277" s="17"/>
      <c r="ALW277" s="17"/>
      <c r="ALX277" s="17"/>
      <c r="ALY277" s="17"/>
      <c r="ALZ277" s="17"/>
      <c r="AMA277" s="17"/>
      <c r="AMB277" s="17"/>
      <c r="AMC277" s="17"/>
      <c r="AMD277" s="17"/>
      <c r="AME277" s="17"/>
      <c r="AMF277" s="17"/>
      <c r="AMG277" s="17"/>
      <c r="AMH277" s="17"/>
      <c r="AMI277" s="17"/>
      <c r="AMJ277" s="17"/>
      <c r="AMK277" s="17"/>
      <c r="AML277" s="17"/>
      <c r="AMM277" s="17"/>
      <c r="AMN277" s="17"/>
      <c r="AMO277" s="17"/>
      <c r="AMP277" s="17"/>
      <c r="AMQ277" s="17"/>
      <c r="AMR277" s="17"/>
      <c r="AMS277" s="17"/>
      <c r="AMT277" s="17"/>
      <c r="AMU277" s="17"/>
      <c r="AMV277" s="17"/>
      <c r="AMW277" s="17"/>
      <c r="AMX277" s="17"/>
      <c r="AMY277" s="17"/>
      <c r="AMZ277" s="17"/>
      <c r="ANA277" s="17"/>
      <c r="ANB277" s="17"/>
      <c r="ANC277" s="17"/>
      <c r="AND277" s="17"/>
      <c r="ANE277" s="17"/>
      <c r="ANF277" s="17"/>
      <c r="ANG277" s="17"/>
      <c r="ANH277" s="17"/>
      <c r="ANI277" s="17"/>
      <c r="ANJ277" s="17"/>
      <c r="ANK277" s="17"/>
      <c r="ANL277" s="17"/>
      <c r="ANM277" s="17"/>
      <c r="ANN277" s="17"/>
      <c r="ANO277" s="17"/>
      <c r="ANP277" s="17"/>
      <c r="ANQ277" s="17"/>
      <c r="ANR277" s="17"/>
      <c r="ANS277" s="17"/>
      <c r="ANT277" s="17"/>
      <c r="ANU277" s="17"/>
      <c r="ANV277" s="17"/>
      <c r="ANW277" s="17"/>
      <c r="ANX277" s="17"/>
      <c r="ANY277" s="17"/>
      <c r="ANZ277" s="17"/>
      <c r="AOA277" s="17"/>
      <c r="AOB277" s="17"/>
      <c r="AOC277" s="17"/>
      <c r="AOD277" s="17"/>
      <c r="AOE277" s="17"/>
      <c r="AOF277" s="17"/>
      <c r="AOG277" s="17"/>
      <c r="AOH277" s="17"/>
      <c r="AOI277" s="17"/>
      <c r="AOJ277" s="17"/>
      <c r="AOK277" s="17"/>
      <c r="AOL277" s="17"/>
      <c r="AOM277" s="17"/>
      <c r="AON277" s="17"/>
      <c r="AOO277" s="17"/>
      <c r="AOP277" s="17"/>
      <c r="AOQ277" s="17"/>
      <c r="AOR277" s="17"/>
      <c r="AOS277" s="17"/>
      <c r="AOT277" s="17"/>
      <c r="AOU277" s="17"/>
      <c r="AOV277" s="17"/>
      <c r="AOW277" s="17"/>
      <c r="AOX277" s="17"/>
      <c r="AOY277" s="17"/>
      <c r="AOZ277" s="17"/>
      <c r="APA277" s="17"/>
      <c r="APB277" s="17"/>
      <c r="APC277" s="17"/>
      <c r="APD277" s="17"/>
      <c r="APE277" s="17"/>
      <c r="APF277" s="17"/>
      <c r="APG277" s="17"/>
      <c r="APH277" s="17"/>
      <c r="API277" s="17"/>
      <c r="APJ277" s="17"/>
      <c r="APK277" s="17"/>
      <c r="APL277" s="17"/>
      <c r="APM277" s="17"/>
      <c r="APN277" s="17"/>
      <c r="APO277" s="17"/>
      <c r="APP277" s="17"/>
      <c r="APQ277" s="17"/>
      <c r="APR277" s="17"/>
      <c r="APS277" s="17"/>
      <c r="APT277" s="17"/>
      <c r="APU277" s="17"/>
      <c r="APV277" s="17"/>
      <c r="APW277" s="17"/>
      <c r="APX277" s="17"/>
      <c r="APY277" s="17"/>
      <c r="APZ277" s="17"/>
      <c r="AQA277" s="17"/>
      <c r="AQB277" s="17"/>
      <c r="AQC277" s="17"/>
      <c r="AQD277" s="17"/>
      <c r="AQE277" s="17"/>
      <c r="AQF277" s="17"/>
      <c r="AQG277" s="17"/>
      <c r="AQH277" s="17"/>
      <c r="AQI277" s="17"/>
      <c r="AQJ277" s="17"/>
      <c r="AQK277" s="17"/>
      <c r="AQL277" s="17"/>
      <c r="AQM277" s="17"/>
      <c r="AQN277" s="17"/>
      <c r="AQO277" s="17"/>
      <c r="AQP277" s="17"/>
      <c r="AQQ277" s="17"/>
      <c r="AQR277" s="17"/>
      <c r="AQS277" s="17"/>
      <c r="AQT277" s="17"/>
      <c r="AQU277" s="17"/>
      <c r="AQV277" s="17"/>
      <c r="AQW277" s="17"/>
      <c r="AQX277" s="17"/>
      <c r="AQY277" s="17"/>
      <c r="AQZ277" s="17"/>
      <c r="ARA277" s="17"/>
      <c r="ARB277" s="17"/>
      <c r="ARC277" s="17"/>
      <c r="ARD277" s="17"/>
      <c r="ARE277" s="17"/>
      <c r="ARF277" s="17"/>
      <c r="ARG277" s="17"/>
      <c r="ARH277" s="17"/>
      <c r="ARI277" s="17"/>
      <c r="ARJ277" s="17"/>
      <c r="ARK277" s="17"/>
      <c r="ARL277" s="17"/>
      <c r="ARM277" s="17"/>
      <c r="ARN277" s="17"/>
      <c r="ARO277" s="17"/>
      <c r="ARP277" s="17"/>
      <c r="ARQ277" s="17"/>
      <c r="ARR277" s="17"/>
      <c r="ARS277" s="17"/>
      <c r="ART277" s="17"/>
      <c r="ARU277" s="17"/>
      <c r="ARV277" s="17"/>
      <c r="ARW277" s="17"/>
      <c r="ARX277" s="17"/>
      <c r="ARY277" s="17"/>
      <c r="ARZ277" s="17"/>
      <c r="ASA277" s="17"/>
      <c r="ASB277" s="17"/>
      <c r="ASC277" s="17"/>
      <c r="ASD277" s="17"/>
      <c r="ASE277" s="17"/>
      <c r="ASF277" s="17"/>
      <c r="ASG277" s="17"/>
      <c r="ASH277" s="17"/>
      <c r="ASI277" s="17"/>
      <c r="ASJ277" s="17"/>
      <c r="ASK277" s="17"/>
      <c r="ASL277" s="17"/>
      <c r="ASM277" s="17"/>
      <c r="ASN277" s="17"/>
      <c r="ASO277" s="17"/>
      <c r="ASP277" s="17"/>
      <c r="ASQ277" s="17"/>
      <c r="ASR277" s="17"/>
      <c r="ASS277" s="17"/>
      <c r="AST277" s="17"/>
      <c r="ASU277" s="17"/>
      <c r="ASV277" s="17"/>
      <c r="ASW277" s="17"/>
      <c r="ASX277" s="17"/>
      <c r="ASY277" s="17"/>
      <c r="ASZ277" s="17"/>
      <c r="ATA277" s="17"/>
      <c r="ATB277" s="17"/>
      <c r="ATC277" s="17"/>
      <c r="ATD277" s="17"/>
      <c r="ATE277" s="17"/>
      <c r="ATF277" s="17"/>
      <c r="ATG277" s="17"/>
      <c r="ATH277" s="17"/>
      <c r="ATI277" s="17"/>
      <c r="ATJ277" s="17"/>
      <c r="ATK277" s="17"/>
      <c r="ATL277" s="17"/>
      <c r="ATM277" s="17"/>
      <c r="ATN277" s="17"/>
      <c r="ATO277" s="17"/>
      <c r="ATP277" s="17"/>
      <c r="ATQ277" s="17"/>
      <c r="ATR277" s="17"/>
      <c r="ATS277" s="17"/>
      <c r="ATT277" s="17"/>
      <c r="ATU277" s="17"/>
      <c r="ATV277" s="17"/>
      <c r="ATW277" s="17"/>
      <c r="ATX277" s="17"/>
      <c r="ATY277" s="17"/>
      <c r="ATZ277" s="17"/>
      <c r="AUA277" s="17"/>
      <c r="AUB277" s="17"/>
      <c r="AUC277" s="17"/>
      <c r="AUD277" s="17"/>
      <c r="AUE277" s="17"/>
      <c r="AUF277" s="17"/>
      <c r="AUG277" s="17"/>
      <c r="AUH277" s="17"/>
      <c r="AUI277" s="17"/>
      <c r="AUJ277" s="17"/>
      <c r="AUK277" s="17"/>
      <c r="AUL277" s="17"/>
      <c r="AUM277" s="17"/>
      <c r="AUN277" s="17"/>
      <c r="AUO277" s="17"/>
      <c r="AUP277" s="17"/>
      <c r="AUQ277" s="17"/>
      <c r="AUR277" s="17"/>
      <c r="AUS277" s="17"/>
      <c r="AUT277" s="17"/>
      <c r="AUU277" s="17"/>
      <c r="AUV277" s="17"/>
      <c r="AUW277" s="17"/>
      <c r="AUX277" s="17"/>
      <c r="AUY277" s="17"/>
      <c r="AUZ277" s="17"/>
      <c r="AVA277" s="17"/>
      <c r="AVB277" s="17"/>
      <c r="AVC277" s="17"/>
      <c r="AVD277" s="17"/>
      <c r="AVE277" s="17"/>
      <c r="AVF277" s="17"/>
      <c r="AVG277" s="17"/>
      <c r="AVH277" s="17"/>
      <c r="AVI277" s="17"/>
      <c r="AVJ277" s="17"/>
      <c r="AVK277" s="17"/>
      <c r="AVL277" s="17"/>
      <c r="AVM277" s="17"/>
      <c r="AVN277" s="17"/>
      <c r="AVO277" s="17"/>
      <c r="AVP277" s="17"/>
      <c r="AVQ277" s="17"/>
      <c r="AVR277" s="17"/>
      <c r="AVS277" s="17"/>
      <c r="AVT277" s="17"/>
      <c r="AVU277" s="17"/>
      <c r="AVV277" s="17"/>
      <c r="AVW277" s="17"/>
      <c r="AVX277" s="17"/>
      <c r="AVY277" s="17"/>
      <c r="AVZ277" s="17"/>
      <c r="AWA277" s="17"/>
      <c r="AWB277" s="17"/>
      <c r="AWC277" s="17"/>
      <c r="AWD277" s="17"/>
      <c r="AWE277" s="17"/>
      <c r="AWF277" s="17"/>
      <c r="AWG277" s="17"/>
      <c r="AWH277" s="17"/>
      <c r="AWI277" s="17"/>
      <c r="AWJ277" s="17"/>
      <c r="AWK277" s="17"/>
      <c r="AWL277" s="17"/>
      <c r="AWM277" s="17"/>
      <c r="AWN277" s="17"/>
      <c r="AWO277" s="17"/>
      <c r="AWP277" s="17"/>
      <c r="AWQ277" s="17"/>
      <c r="AWR277" s="17"/>
      <c r="AWS277" s="17"/>
      <c r="AWT277" s="17"/>
      <c r="AWU277" s="17"/>
      <c r="AWV277" s="17"/>
      <c r="AWW277" s="17"/>
      <c r="AWX277" s="17"/>
      <c r="AWY277" s="17"/>
      <c r="AWZ277" s="17"/>
      <c r="AXA277" s="17"/>
      <c r="AXB277" s="17"/>
      <c r="AXC277" s="17"/>
      <c r="AXD277" s="17"/>
      <c r="AXE277" s="17"/>
      <c r="AXF277" s="17"/>
      <c r="AXG277" s="17"/>
      <c r="AXH277" s="17"/>
      <c r="AXI277" s="17"/>
      <c r="AXJ277" s="17"/>
      <c r="AXK277" s="17"/>
      <c r="AXL277" s="17"/>
      <c r="AXM277" s="17"/>
      <c r="AXN277" s="17"/>
      <c r="AXO277" s="17"/>
      <c r="AXP277" s="17"/>
      <c r="AXQ277" s="17"/>
      <c r="AXR277" s="17"/>
      <c r="AXS277" s="17"/>
      <c r="AXT277" s="17"/>
      <c r="AXU277" s="17"/>
      <c r="AXV277" s="17"/>
      <c r="AXW277" s="17"/>
      <c r="AXX277" s="17"/>
      <c r="AXY277" s="17"/>
      <c r="AXZ277" s="17"/>
      <c r="AYA277" s="17"/>
      <c r="AYB277" s="17"/>
      <c r="AYC277" s="17"/>
      <c r="AYD277" s="17"/>
      <c r="AYE277" s="17"/>
      <c r="AYF277" s="17"/>
      <c r="AYG277" s="17"/>
      <c r="AYH277" s="17"/>
      <c r="AYI277" s="17"/>
      <c r="AYJ277" s="17"/>
      <c r="AYK277" s="17"/>
      <c r="AYL277" s="17"/>
      <c r="AYM277" s="17"/>
      <c r="AYN277" s="17"/>
      <c r="AYO277" s="17"/>
      <c r="AYP277" s="17"/>
      <c r="AYQ277" s="17"/>
      <c r="AYR277" s="17"/>
      <c r="AYS277" s="17"/>
      <c r="AYT277" s="17"/>
      <c r="AYU277" s="17"/>
      <c r="AYV277" s="17"/>
      <c r="AYW277" s="17"/>
      <c r="AYX277" s="17"/>
      <c r="AYY277" s="17"/>
      <c r="AYZ277" s="17"/>
      <c r="AZA277" s="17"/>
      <c r="AZB277" s="17"/>
      <c r="AZC277" s="17"/>
      <c r="AZD277" s="17"/>
      <c r="AZE277" s="17"/>
      <c r="AZF277" s="17"/>
      <c r="AZG277" s="17"/>
      <c r="AZH277" s="17"/>
      <c r="AZI277" s="17"/>
      <c r="AZJ277" s="17"/>
      <c r="AZK277" s="17"/>
      <c r="AZL277" s="17"/>
      <c r="AZM277" s="17"/>
      <c r="AZN277" s="17"/>
      <c r="AZO277" s="17"/>
      <c r="AZP277" s="17"/>
      <c r="AZQ277" s="17"/>
      <c r="AZR277" s="17"/>
      <c r="AZS277" s="17"/>
      <c r="AZT277" s="17"/>
      <c r="AZU277" s="17"/>
      <c r="AZV277" s="17"/>
      <c r="AZW277" s="17"/>
      <c r="AZX277" s="17"/>
      <c r="AZY277" s="17"/>
      <c r="AZZ277" s="17"/>
      <c r="BAA277" s="17"/>
      <c r="BAB277" s="17"/>
      <c r="BAC277" s="17"/>
      <c r="BAD277" s="17"/>
      <c r="BAE277" s="17"/>
      <c r="BAF277" s="17"/>
      <c r="BAG277" s="17"/>
      <c r="BAH277" s="17"/>
      <c r="BAI277" s="17"/>
      <c r="BAJ277" s="17"/>
      <c r="BAK277" s="17"/>
      <c r="BAL277" s="17"/>
      <c r="BAM277" s="17"/>
      <c r="BAN277" s="17"/>
      <c r="BAO277" s="17"/>
      <c r="BAP277" s="17"/>
      <c r="BAQ277" s="17"/>
      <c r="BAR277" s="17"/>
      <c r="BAS277" s="17"/>
      <c r="BAT277" s="17"/>
      <c r="BAU277" s="17"/>
      <c r="BAV277" s="17"/>
      <c r="BAW277" s="17"/>
      <c r="BAX277" s="17"/>
      <c r="BAY277" s="17"/>
      <c r="BAZ277" s="17"/>
      <c r="BBA277" s="17"/>
      <c r="BBB277" s="17"/>
      <c r="BBC277" s="17"/>
      <c r="BBD277" s="17"/>
      <c r="BBE277" s="17"/>
      <c r="BBF277" s="17"/>
      <c r="BBG277" s="17"/>
      <c r="BBH277" s="17"/>
      <c r="BBI277" s="17"/>
      <c r="BBJ277" s="17"/>
      <c r="BBK277" s="17"/>
      <c r="BBL277" s="17"/>
      <c r="BBM277" s="17"/>
      <c r="BBN277" s="17"/>
      <c r="BBO277" s="17"/>
      <c r="BBP277" s="17"/>
      <c r="BBQ277" s="17"/>
      <c r="BBR277" s="17"/>
      <c r="BBS277" s="17"/>
      <c r="BBT277" s="17"/>
      <c r="BBU277" s="17"/>
      <c r="BBV277" s="17"/>
      <c r="BBW277" s="17"/>
      <c r="BBX277" s="17"/>
      <c r="BBY277" s="17"/>
      <c r="BBZ277" s="17"/>
      <c r="BCA277" s="17"/>
      <c r="BCB277" s="17"/>
      <c r="BCC277" s="17"/>
      <c r="BCD277" s="17"/>
      <c r="BCE277" s="17"/>
      <c r="BCF277" s="17"/>
      <c r="BCG277" s="17"/>
      <c r="BCH277" s="17"/>
      <c r="BCI277" s="17"/>
      <c r="BCJ277" s="17"/>
      <c r="BCK277" s="17"/>
      <c r="BCL277" s="17"/>
      <c r="BCM277" s="17"/>
      <c r="BCN277" s="17"/>
      <c r="BCO277" s="17"/>
      <c r="BCP277" s="17"/>
      <c r="BCQ277" s="17"/>
      <c r="BCR277" s="17"/>
      <c r="BCS277" s="17"/>
      <c r="BCT277" s="17"/>
      <c r="BCU277" s="17"/>
      <c r="BCV277" s="17"/>
      <c r="BCW277" s="17"/>
      <c r="BCX277" s="17"/>
      <c r="BCY277" s="17"/>
      <c r="BCZ277" s="17"/>
      <c r="BDA277" s="17"/>
      <c r="BDB277" s="17"/>
      <c r="BDC277" s="17"/>
      <c r="BDD277" s="17"/>
      <c r="BDE277" s="17"/>
      <c r="BDF277" s="17"/>
      <c r="BDG277" s="17"/>
      <c r="BDH277" s="17"/>
      <c r="BDI277" s="17"/>
      <c r="BDJ277" s="17"/>
      <c r="BDK277" s="17"/>
      <c r="BDL277" s="17"/>
      <c r="BDM277" s="17"/>
      <c r="BDN277" s="17"/>
      <c r="BDO277" s="17"/>
      <c r="BDP277" s="17"/>
      <c r="BDQ277" s="17"/>
      <c r="BDR277" s="17"/>
      <c r="BDS277" s="17"/>
      <c r="BDT277" s="17"/>
      <c r="BDU277" s="17"/>
      <c r="BDV277" s="17"/>
      <c r="BDW277" s="17"/>
      <c r="BDX277" s="17"/>
      <c r="BDY277" s="17"/>
      <c r="BDZ277" s="17"/>
      <c r="BEA277" s="17"/>
      <c r="BEB277" s="17"/>
      <c r="BEC277" s="17"/>
      <c r="BED277" s="17"/>
      <c r="BEE277" s="17"/>
      <c r="BEF277" s="17"/>
      <c r="BEG277" s="17"/>
      <c r="BEH277" s="17"/>
      <c r="BEI277" s="17"/>
      <c r="BEJ277" s="17"/>
      <c r="BEK277" s="17"/>
      <c r="BEL277" s="17"/>
      <c r="BEM277" s="17"/>
      <c r="BEN277" s="17"/>
      <c r="BEO277" s="17"/>
      <c r="BEP277" s="17"/>
      <c r="BEQ277" s="17"/>
      <c r="BER277" s="17"/>
      <c r="BES277" s="17"/>
      <c r="BET277" s="17"/>
      <c r="BEU277" s="17"/>
      <c r="BEV277" s="17"/>
      <c r="BEW277" s="17"/>
      <c r="BEX277" s="17"/>
      <c r="BEY277" s="17"/>
      <c r="BEZ277" s="17"/>
      <c r="BFA277" s="17"/>
      <c r="BFB277" s="17"/>
      <c r="BFC277" s="17"/>
      <c r="BFD277" s="17"/>
      <c r="BFE277" s="17"/>
      <c r="BFF277" s="17"/>
      <c r="BFG277" s="17"/>
      <c r="BFH277" s="17"/>
      <c r="BFI277" s="17"/>
      <c r="BFJ277" s="17"/>
      <c r="BFK277" s="17"/>
      <c r="BFL277" s="17"/>
      <c r="BFM277" s="17"/>
      <c r="BFN277" s="17"/>
      <c r="BFO277" s="17"/>
      <c r="BFP277" s="17"/>
      <c r="BFQ277" s="17"/>
      <c r="BFR277" s="17"/>
      <c r="BFS277" s="17"/>
      <c r="BFT277" s="17"/>
      <c r="BFU277" s="17"/>
      <c r="BFV277" s="17"/>
      <c r="BFW277" s="17"/>
      <c r="BFX277" s="17"/>
      <c r="BFY277" s="17"/>
      <c r="BFZ277" s="17"/>
      <c r="BGA277" s="17"/>
      <c r="BGB277" s="17"/>
      <c r="BGC277" s="17"/>
      <c r="BGD277" s="17"/>
      <c r="BGE277" s="17"/>
      <c r="BGF277" s="17"/>
      <c r="BGG277" s="17"/>
      <c r="BGH277" s="17"/>
      <c r="BGI277" s="17"/>
      <c r="BGJ277" s="17"/>
      <c r="BGK277" s="17"/>
      <c r="BGL277" s="17"/>
      <c r="BGM277" s="17"/>
      <c r="BGN277" s="17"/>
      <c r="BGO277" s="17"/>
      <c r="BGP277" s="17"/>
      <c r="BGQ277" s="17"/>
      <c r="BGR277" s="17"/>
      <c r="BGS277" s="17"/>
      <c r="BGT277" s="17"/>
      <c r="BGU277" s="17"/>
      <c r="BGV277" s="17"/>
      <c r="BGW277" s="17"/>
      <c r="BGX277" s="17"/>
      <c r="BGY277" s="17"/>
      <c r="BGZ277" s="17"/>
      <c r="BHA277" s="17"/>
      <c r="BHB277" s="17"/>
      <c r="BHC277" s="17"/>
      <c r="BHD277" s="17"/>
      <c r="BHE277" s="17"/>
      <c r="BHF277" s="17"/>
      <c r="BHG277" s="17"/>
      <c r="BHH277" s="17"/>
      <c r="BHI277" s="17"/>
      <c r="BHJ277" s="17"/>
      <c r="BHK277" s="17"/>
      <c r="BHL277" s="17"/>
      <c r="BHM277" s="17"/>
      <c r="BHN277" s="17"/>
      <c r="BHO277" s="17"/>
      <c r="BHP277" s="17"/>
      <c r="BHQ277" s="17"/>
      <c r="BHR277" s="17"/>
      <c r="BHS277" s="17"/>
      <c r="BHT277" s="17"/>
      <c r="BHU277" s="17"/>
      <c r="BHV277" s="17"/>
      <c r="BHW277" s="17"/>
      <c r="BHX277" s="17"/>
      <c r="BHY277" s="17"/>
      <c r="BHZ277" s="17"/>
      <c r="BIA277" s="17"/>
      <c r="BIB277" s="17"/>
      <c r="BIC277" s="17"/>
      <c r="BID277" s="17"/>
      <c r="BIE277" s="17"/>
      <c r="BIF277" s="17"/>
      <c r="BIG277" s="17"/>
      <c r="BIH277" s="17"/>
      <c r="BII277" s="17"/>
      <c r="BIJ277" s="17"/>
      <c r="BIK277" s="17"/>
      <c r="BIL277" s="17"/>
      <c r="BIM277" s="17"/>
      <c r="BIN277" s="17"/>
      <c r="BIO277" s="17"/>
      <c r="BIP277" s="17"/>
      <c r="BIQ277" s="17"/>
      <c r="BIR277" s="17"/>
      <c r="BIS277" s="17"/>
      <c r="BIT277" s="17"/>
      <c r="BIU277" s="17"/>
      <c r="BIV277" s="17"/>
      <c r="BIW277" s="17"/>
      <c r="BIX277" s="17"/>
      <c r="BIY277" s="17"/>
      <c r="BIZ277" s="17"/>
      <c r="BJA277" s="17"/>
      <c r="BJB277" s="17"/>
      <c r="BJC277" s="17"/>
      <c r="BJD277" s="17"/>
      <c r="BJE277" s="17"/>
      <c r="BJF277" s="17"/>
      <c r="BJG277" s="17"/>
      <c r="BJH277" s="17"/>
      <c r="BJI277" s="17"/>
      <c r="BJJ277" s="17"/>
      <c r="BJK277" s="17"/>
      <c r="BJL277" s="17"/>
      <c r="BJM277" s="17"/>
      <c r="BJN277" s="17"/>
      <c r="BJO277" s="17"/>
      <c r="BJP277" s="17"/>
      <c r="BJQ277" s="17"/>
      <c r="BJR277" s="17"/>
      <c r="BJS277" s="17"/>
      <c r="BJT277" s="17"/>
      <c r="BJU277" s="17"/>
      <c r="BJV277" s="17"/>
      <c r="BJW277" s="17"/>
      <c r="BJX277" s="17"/>
      <c r="BJY277" s="17"/>
      <c r="BJZ277" s="17"/>
      <c r="BKA277" s="17"/>
      <c r="BKB277" s="17"/>
      <c r="BKC277" s="17"/>
      <c r="BKD277" s="17"/>
      <c r="BKE277" s="17"/>
      <c r="BKF277" s="17"/>
      <c r="BKG277" s="17"/>
      <c r="BKH277" s="17"/>
      <c r="BKI277" s="17"/>
      <c r="BKJ277" s="17"/>
      <c r="BKK277" s="17"/>
      <c r="BKL277" s="17"/>
      <c r="BKM277" s="17"/>
      <c r="BKN277" s="17"/>
      <c r="BKO277" s="17"/>
      <c r="BKP277" s="17"/>
      <c r="BKQ277" s="17"/>
      <c r="BKR277" s="17"/>
      <c r="BKS277" s="17"/>
      <c r="BKT277" s="17"/>
      <c r="BKU277" s="17"/>
      <c r="BKV277" s="17"/>
      <c r="BKW277" s="17"/>
      <c r="BKX277" s="17"/>
      <c r="BKY277" s="17"/>
      <c r="BKZ277" s="17"/>
      <c r="BLA277" s="17"/>
      <c r="BLB277" s="17"/>
      <c r="BLC277" s="17"/>
      <c r="BLD277" s="17"/>
      <c r="BLE277" s="17"/>
      <c r="BLF277" s="17"/>
      <c r="BLG277" s="17"/>
      <c r="BLH277" s="17"/>
      <c r="BLI277" s="17"/>
      <c r="BLJ277" s="17"/>
      <c r="BLK277" s="17"/>
      <c r="BLL277" s="17"/>
      <c r="BLM277" s="17"/>
      <c r="BLN277" s="17"/>
      <c r="BLO277" s="17"/>
      <c r="BLP277" s="17"/>
      <c r="BLQ277" s="17"/>
      <c r="BLR277" s="17"/>
      <c r="BLS277" s="17"/>
      <c r="BLT277" s="17"/>
      <c r="BLU277" s="17"/>
      <c r="BLV277" s="17"/>
      <c r="BLW277" s="17"/>
      <c r="BLX277" s="17"/>
      <c r="BLY277" s="17"/>
      <c r="BLZ277" s="17"/>
      <c r="BMA277" s="17"/>
      <c r="BMB277" s="17"/>
      <c r="BMC277" s="17"/>
      <c r="BMD277" s="17"/>
      <c r="BME277" s="17"/>
      <c r="BMF277" s="17"/>
      <c r="BMG277" s="17"/>
      <c r="BMH277" s="17"/>
      <c r="BMI277" s="17"/>
      <c r="BMJ277" s="17"/>
      <c r="BMK277" s="17"/>
      <c r="BML277" s="17"/>
      <c r="BMM277" s="17"/>
      <c r="BMN277" s="17"/>
      <c r="BMO277" s="17"/>
      <c r="BMP277" s="17"/>
      <c r="BMQ277" s="17"/>
      <c r="BMR277" s="17"/>
      <c r="BMS277" s="17"/>
      <c r="BMT277" s="17"/>
      <c r="BMU277" s="17"/>
      <c r="BMV277" s="17"/>
      <c r="BMW277" s="17"/>
      <c r="BMX277" s="17"/>
      <c r="BMY277" s="17"/>
      <c r="BMZ277" s="17"/>
      <c r="BNA277" s="17"/>
      <c r="BNB277" s="17"/>
      <c r="BNC277" s="17"/>
      <c r="BND277" s="17"/>
      <c r="BNE277" s="17"/>
      <c r="BNF277" s="17"/>
      <c r="BNG277" s="17"/>
      <c r="BNH277" s="17"/>
      <c r="BNI277" s="17"/>
      <c r="BNJ277" s="17"/>
      <c r="BNK277" s="17"/>
      <c r="BNL277" s="17"/>
      <c r="BNM277" s="17"/>
      <c r="BNN277" s="17"/>
      <c r="BNO277" s="17"/>
      <c r="BNP277" s="17"/>
      <c r="BNQ277" s="17"/>
      <c r="BNR277" s="17"/>
      <c r="BNS277" s="17"/>
      <c r="BNT277" s="17"/>
      <c r="BNU277" s="17"/>
      <c r="BNV277" s="17"/>
      <c r="BNW277" s="17"/>
      <c r="BNX277" s="17"/>
      <c r="BNY277" s="17"/>
      <c r="BNZ277" s="17"/>
      <c r="BOA277" s="17"/>
      <c r="BOB277" s="17"/>
      <c r="BOC277" s="17"/>
      <c r="BOD277" s="17"/>
      <c r="BOE277" s="17"/>
      <c r="BOF277" s="17"/>
      <c r="BOG277" s="17"/>
      <c r="BOH277" s="17"/>
      <c r="BOI277" s="17"/>
      <c r="BOJ277" s="17"/>
      <c r="BOK277" s="17"/>
      <c r="BOL277" s="17"/>
      <c r="BOM277" s="17"/>
      <c r="BON277" s="17"/>
      <c r="BOO277" s="17"/>
      <c r="BOP277" s="17"/>
      <c r="BOQ277" s="17"/>
      <c r="BOR277" s="17"/>
      <c r="BOS277" s="17"/>
      <c r="BOT277" s="17"/>
      <c r="BOU277" s="17"/>
      <c r="BOV277" s="17"/>
      <c r="BOW277" s="17"/>
      <c r="BOX277" s="17"/>
      <c r="BOY277" s="17"/>
      <c r="BOZ277" s="17"/>
      <c r="BPA277" s="17"/>
      <c r="BPB277" s="17"/>
      <c r="BPC277" s="17"/>
      <c r="BPD277" s="17"/>
      <c r="BPE277" s="17"/>
      <c r="BPF277" s="17"/>
      <c r="BPG277" s="17"/>
      <c r="BPH277" s="17"/>
      <c r="BPI277" s="17"/>
      <c r="BPJ277" s="17"/>
      <c r="BPK277" s="17"/>
      <c r="BPL277" s="17"/>
      <c r="BPM277" s="17"/>
      <c r="BPN277" s="17"/>
      <c r="BPO277" s="17"/>
      <c r="BPP277" s="17"/>
      <c r="BPQ277" s="17"/>
      <c r="BPR277" s="17"/>
      <c r="BPS277" s="17"/>
      <c r="BPT277" s="17"/>
      <c r="BPU277" s="17"/>
      <c r="BPV277" s="17"/>
      <c r="BPW277" s="17"/>
      <c r="BPX277" s="17"/>
      <c r="BPY277" s="17"/>
      <c r="BPZ277" s="17"/>
      <c r="BQA277" s="17"/>
      <c r="BQB277" s="17"/>
      <c r="BQC277" s="17"/>
      <c r="BQD277" s="17"/>
      <c r="BQE277" s="17"/>
      <c r="BQF277" s="17"/>
      <c r="BQG277" s="17"/>
      <c r="BQH277" s="17"/>
      <c r="BQI277" s="17"/>
      <c r="BQJ277" s="17"/>
      <c r="BQK277" s="17"/>
      <c r="BQL277" s="17"/>
      <c r="BQM277" s="17"/>
      <c r="BQN277" s="17"/>
      <c r="BQO277" s="17"/>
      <c r="BQP277" s="17"/>
      <c r="BQQ277" s="17"/>
      <c r="BQR277" s="17"/>
      <c r="BQS277" s="17"/>
      <c r="BQT277" s="17"/>
      <c r="BQU277" s="17"/>
      <c r="BQV277" s="17"/>
      <c r="BQW277" s="17"/>
      <c r="BQX277" s="17"/>
      <c r="BQY277" s="17"/>
      <c r="BQZ277" s="17"/>
      <c r="BRA277" s="17"/>
      <c r="BRB277" s="17"/>
      <c r="BRC277" s="17"/>
      <c r="BRD277" s="17"/>
      <c r="BRE277" s="17"/>
      <c r="BRF277" s="17"/>
      <c r="BRG277" s="17"/>
      <c r="BRH277" s="17"/>
      <c r="BRI277" s="17"/>
      <c r="BRJ277" s="17"/>
      <c r="BRK277" s="17"/>
      <c r="BRL277" s="17"/>
      <c r="BRM277" s="17"/>
      <c r="BRN277" s="17"/>
      <c r="BRO277" s="17"/>
      <c r="BRP277" s="17"/>
      <c r="BRQ277" s="17"/>
      <c r="BRR277" s="17"/>
      <c r="BRS277" s="17"/>
      <c r="BRT277" s="17"/>
      <c r="BRU277" s="17"/>
      <c r="BRV277" s="17"/>
      <c r="BRW277" s="17"/>
      <c r="BRX277" s="17"/>
      <c r="BRY277" s="17"/>
      <c r="BRZ277" s="17"/>
      <c r="BSA277" s="17"/>
      <c r="BSB277" s="17"/>
      <c r="BSC277" s="17"/>
      <c r="BSD277" s="17"/>
      <c r="BSE277" s="17"/>
      <c r="BSF277" s="17"/>
      <c r="BSG277" s="17"/>
      <c r="BSH277" s="17"/>
      <c r="BSI277" s="17"/>
      <c r="BSJ277" s="17"/>
      <c r="BSK277" s="17"/>
      <c r="BSL277" s="17"/>
      <c r="BSM277" s="17"/>
      <c r="BSN277" s="17"/>
      <c r="BSO277" s="17"/>
      <c r="BSP277" s="17"/>
      <c r="BSQ277" s="17"/>
      <c r="BSR277" s="17"/>
      <c r="BSS277" s="17"/>
      <c r="BST277" s="17"/>
      <c r="BSU277" s="17"/>
      <c r="BSV277" s="17"/>
      <c r="BSW277" s="17"/>
      <c r="BSX277" s="17"/>
      <c r="BSY277" s="17"/>
      <c r="BSZ277" s="17"/>
      <c r="BTA277" s="17"/>
      <c r="BTB277" s="17"/>
      <c r="BTC277" s="17"/>
      <c r="BTD277" s="17"/>
      <c r="BTE277" s="17"/>
      <c r="BTF277" s="17"/>
      <c r="BTG277" s="17"/>
      <c r="BTH277" s="17"/>
      <c r="BTI277" s="17"/>
      <c r="BTJ277" s="17"/>
      <c r="BTK277" s="17"/>
      <c r="BTL277" s="17"/>
      <c r="BTM277" s="17"/>
      <c r="BTN277" s="17"/>
      <c r="BTO277" s="17"/>
      <c r="BTP277" s="17"/>
      <c r="BTQ277" s="17"/>
      <c r="BTR277" s="17"/>
      <c r="BTS277" s="17"/>
      <c r="BTT277" s="17"/>
      <c r="BTU277" s="17"/>
      <c r="BTV277" s="17"/>
      <c r="BTW277" s="17"/>
      <c r="BTX277" s="17"/>
      <c r="BTY277" s="17"/>
      <c r="BTZ277" s="17"/>
      <c r="BUA277" s="17"/>
      <c r="BUB277" s="17"/>
      <c r="BUC277" s="17"/>
      <c r="BUD277" s="17"/>
      <c r="BUE277" s="17"/>
      <c r="BUF277" s="17"/>
      <c r="BUG277" s="17"/>
      <c r="BUH277" s="17"/>
      <c r="BUI277" s="17"/>
      <c r="BUJ277" s="17"/>
      <c r="BUK277" s="17"/>
      <c r="BUL277" s="17"/>
      <c r="BUM277" s="17"/>
      <c r="BUN277" s="17"/>
      <c r="BUO277" s="17"/>
      <c r="BUP277" s="17"/>
      <c r="BUQ277" s="17"/>
      <c r="BUR277" s="17"/>
      <c r="BUS277" s="17"/>
      <c r="BUT277" s="17"/>
      <c r="BUU277" s="17"/>
      <c r="BUV277" s="17"/>
      <c r="BUW277" s="17"/>
      <c r="BUX277" s="17"/>
      <c r="BUY277" s="17"/>
      <c r="BUZ277" s="17"/>
      <c r="BVA277" s="17"/>
      <c r="BVB277" s="17"/>
      <c r="BVC277" s="17"/>
      <c r="BVD277" s="17"/>
      <c r="BVE277" s="17"/>
      <c r="BVF277" s="17"/>
      <c r="BVG277" s="17"/>
      <c r="BVH277" s="17"/>
      <c r="BVI277" s="17"/>
      <c r="BVJ277" s="17"/>
      <c r="BVK277" s="17"/>
      <c r="BVL277" s="17"/>
      <c r="BVM277" s="17"/>
      <c r="BVN277" s="17"/>
      <c r="BVO277" s="17"/>
      <c r="BVP277" s="17"/>
      <c r="BVQ277" s="17"/>
      <c r="BVR277" s="17"/>
      <c r="BVS277" s="17"/>
      <c r="BVT277" s="17"/>
      <c r="BVU277" s="17"/>
      <c r="BVV277" s="17"/>
      <c r="BVW277" s="17"/>
      <c r="BVX277" s="17"/>
      <c r="BVY277" s="17"/>
      <c r="BVZ277" s="17"/>
      <c r="BWA277" s="17"/>
      <c r="BWB277" s="17"/>
      <c r="BWC277" s="17"/>
      <c r="BWD277" s="17"/>
      <c r="BWE277" s="17"/>
      <c r="BWF277" s="17"/>
      <c r="BWG277" s="17"/>
      <c r="BWH277" s="17"/>
      <c r="BWI277" s="17"/>
      <c r="BWJ277" s="17"/>
      <c r="BWK277" s="17"/>
      <c r="BWL277" s="17"/>
      <c r="BWM277" s="17"/>
      <c r="BWN277" s="17"/>
      <c r="BWO277" s="17"/>
      <c r="BWP277" s="17"/>
      <c r="BWQ277" s="17"/>
      <c r="BWR277" s="17"/>
      <c r="BWS277" s="17"/>
      <c r="BWT277" s="17"/>
      <c r="BWU277" s="17"/>
      <c r="BWV277" s="17"/>
      <c r="BWW277" s="17"/>
      <c r="BWX277" s="17"/>
      <c r="BWY277" s="17"/>
      <c r="BWZ277" s="17"/>
      <c r="BXA277" s="17"/>
      <c r="BXB277" s="17"/>
      <c r="BXC277" s="17"/>
      <c r="BXD277" s="17"/>
      <c r="BXE277" s="17"/>
      <c r="BXF277" s="17"/>
      <c r="BXG277" s="17"/>
      <c r="BXH277" s="17"/>
      <c r="BXI277" s="17"/>
      <c r="BXJ277" s="17"/>
      <c r="BXK277" s="17"/>
      <c r="BXL277" s="17"/>
      <c r="BXM277" s="17"/>
      <c r="BXN277" s="17"/>
      <c r="BXO277" s="17"/>
      <c r="BXP277" s="17"/>
      <c r="BXQ277" s="17"/>
      <c r="BXR277" s="17"/>
      <c r="BXS277" s="17"/>
      <c r="BXT277" s="17"/>
      <c r="BXU277" s="17"/>
      <c r="BXV277" s="17"/>
      <c r="BXW277" s="17"/>
      <c r="BXX277" s="17"/>
      <c r="BXY277" s="17"/>
      <c r="BXZ277" s="17"/>
      <c r="BYA277" s="17"/>
      <c r="BYB277" s="17"/>
      <c r="BYC277" s="17"/>
      <c r="BYD277" s="17"/>
      <c r="BYE277" s="17"/>
      <c r="BYF277" s="17"/>
      <c r="BYG277" s="17"/>
      <c r="BYH277" s="17"/>
      <c r="BYI277" s="17"/>
      <c r="BYJ277" s="17"/>
      <c r="BYK277" s="17"/>
      <c r="BYL277" s="17"/>
      <c r="BYM277" s="17"/>
      <c r="BYN277" s="17"/>
      <c r="BYO277" s="17"/>
      <c r="BYP277" s="17"/>
      <c r="BYQ277" s="17"/>
      <c r="BYR277" s="17"/>
      <c r="BYS277" s="17"/>
      <c r="BYT277" s="17"/>
      <c r="BYU277" s="17"/>
      <c r="BYV277" s="17"/>
      <c r="BYW277" s="17"/>
      <c r="BYX277" s="17"/>
      <c r="BYY277" s="17"/>
      <c r="BYZ277" s="17"/>
      <c r="BZA277" s="17"/>
      <c r="BZB277" s="17"/>
      <c r="BZC277" s="17"/>
      <c r="BZD277" s="17"/>
      <c r="BZE277" s="17"/>
      <c r="BZF277" s="17"/>
      <c r="BZG277" s="17"/>
      <c r="BZH277" s="17"/>
      <c r="BZI277" s="17"/>
      <c r="BZJ277" s="17"/>
      <c r="BZK277" s="17"/>
      <c r="BZL277" s="17"/>
      <c r="BZM277" s="17"/>
      <c r="BZN277" s="17"/>
      <c r="BZO277" s="17"/>
      <c r="BZP277" s="17"/>
      <c r="BZQ277" s="17"/>
      <c r="BZR277" s="17"/>
      <c r="BZS277" s="17"/>
      <c r="BZT277" s="17"/>
      <c r="BZU277" s="17"/>
      <c r="BZV277" s="17"/>
      <c r="BZW277" s="17"/>
      <c r="BZX277" s="17"/>
      <c r="BZY277" s="17"/>
      <c r="BZZ277" s="17"/>
      <c r="CAA277" s="17"/>
      <c r="CAB277" s="17"/>
      <c r="CAC277" s="17"/>
      <c r="CAD277" s="17"/>
      <c r="CAE277" s="17"/>
      <c r="CAF277" s="17"/>
      <c r="CAG277" s="17"/>
      <c r="CAH277" s="17"/>
      <c r="CAI277" s="17"/>
      <c r="CAJ277" s="17"/>
      <c r="CAK277" s="17"/>
      <c r="CAL277" s="17"/>
      <c r="CAM277" s="17"/>
      <c r="CAN277" s="17"/>
      <c r="CAO277" s="17"/>
      <c r="CAP277" s="17"/>
      <c r="CAQ277" s="17"/>
      <c r="CAR277" s="17"/>
      <c r="CAS277" s="17"/>
      <c r="CAT277" s="17"/>
      <c r="CAU277" s="17"/>
      <c r="CAV277" s="17"/>
      <c r="CAW277" s="17"/>
      <c r="CAX277" s="17"/>
      <c r="CAY277" s="17"/>
      <c r="CAZ277" s="17"/>
      <c r="CBA277" s="17"/>
      <c r="CBB277" s="17"/>
      <c r="CBC277" s="17"/>
      <c r="CBD277" s="17"/>
      <c r="CBE277" s="17"/>
      <c r="CBF277" s="17"/>
      <c r="CBG277" s="17"/>
      <c r="CBH277" s="17"/>
      <c r="CBI277" s="17"/>
      <c r="CBJ277" s="17"/>
      <c r="CBK277" s="17"/>
      <c r="CBL277" s="17"/>
      <c r="CBM277" s="17"/>
      <c r="CBN277" s="17"/>
      <c r="CBO277" s="17"/>
      <c r="CBP277" s="17"/>
      <c r="CBQ277" s="17"/>
      <c r="CBR277" s="17"/>
      <c r="CBS277" s="17"/>
      <c r="CBT277" s="17"/>
      <c r="CBU277" s="17"/>
      <c r="CBV277" s="17"/>
      <c r="CBW277" s="17"/>
      <c r="CBX277" s="17"/>
      <c r="CBY277" s="17"/>
      <c r="CBZ277" s="17"/>
      <c r="CCA277" s="17"/>
      <c r="CCB277" s="17"/>
      <c r="CCC277" s="17"/>
      <c r="CCD277" s="17"/>
      <c r="CCE277" s="17"/>
      <c r="CCF277" s="17"/>
      <c r="CCG277" s="17"/>
      <c r="CCH277" s="17"/>
      <c r="CCI277" s="17"/>
      <c r="CCJ277" s="17"/>
      <c r="CCK277" s="17"/>
      <c r="CCL277" s="17"/>
      <c r="CCM277" s="17"/>
      <c r="CCN277" s="17"/>
      <c r="CCO277" s="17"/>
      <c r="CCP277" s="17"/>
      <c r="CCQ277" s="17"/>
      <c r="CCR277" s="17"/>
      <c r="CCS277" s="17"/>
      <c r="CCT277" s="17"/>
      <c r="CCU277" s="17"/>
      <c r="CCV277" s="17"/>
      <c r="CCW277" s="17"/>
      <c r="CCX277" s="17"/>
      <c r="CCY277" s="17"/>
      <c r="CCZ277" s="17"/>
      <c r="CDA277" s="17"/>
      <c r="CDB277" s="17"/>
      <c r="CDC277" s="17"/>
      <c r="CDD277" s="17"/>
      <c r="CDE277" s="17"/>
      <c r="CDF277" s="17"/>
      <c r="CDG277" s="17"/>
      <c r="CDH277" s="17"/>
      <c r="CDI277" s="17"/>
      <c r="CDJ277" s="17"/>
      <c r="CDK277" s="17"/>
      <c r="CDL277" s="17"/>
      <c r="CDM277" s="17"/>
      <c r="CDN277" s="17"/>
      <c r="CDO277" s="17"/>
      <c r="CDP277" s="17"/>
      <c r="CDQ277" s="17"/>
      <c r="CDR277" s="17"/>
      <c r="CDS277" s="17"/>
      <c r="CDT277" s="17"/>
      <c r="CDU277" s="17"/>
    </row>
  </sheetData>
  <mergeCells count="884">
    <mergeCell ref="F2:H2"/>
    <mergeCell ref="CF2:CG2"/>
    <mergeCell ref="DJ2:DL2"/>
    <mergeCell ref="F3:H3"/>
    <mergeCell ref="AYD3:AYE3"/>
    <mergeCell ref="F4:H4"/>
    <mergeCell ref="CF4:CG4"/>
    <mergeCell ref="DJ4:DL4"/>
    <mergeCell ref="IR7:IS7"/>
    <mergeCell ref="QD7:QF7"/>
    <mergeCell ref="ATD7:ATE7"/>
    <mergeCell ref="ML8:MO8"/>
    <mergeCell ref="QQ8:QR8"/>
    <mergeCell ref="AKT8:AKU8"/>
    <mergeCell ref="CZ2:DA2"/>
    <mergeCell ref="CZ4:DA4"/>
    <mergeCell ref="F5:H5"/>
    <mergeCell ref="W5:Y5"/>
    <mergeCell ref="F6:H6"/>
    <mergeCell ref="F7:H7"/>
    <mergeCell ref="F8:H8"/>
    <mergeCell ref="BU9:BV9"/>
    <mergeCell ref="DJ10:DL10"/>
    <mergeCell ref="CZ11:DA11"/>
    <mergeCell ref="DJ11:DM11"/>
    <mergeCell ref="DJ12:DL12"/>
    <mergeCell ref="CZ13:DA13"/>
    <mergeCell ref="DJ13:DK13"/>
    <mergeCell ref="F14:H14"/>
    <mergeCell ref="F15:H15"/>
    <mergeCell ref="F16:H16"/>
    <mergeCell ref="F17:H17"/>
    <mergeCell ref="W6:Y6"/>
    <mergeCell ref="W8:Y8"/>
    <mergeCell ref="F9:H9"/>
    <mergeCell ref="F10:H10"/>
    <mergeCell ref="F11:H11"/>
    <mergeCell ref="F12:H12"/>
    <mergeCell ref="F13:H13"/>
    <mergeCell ref="DJ15:DM15"/>
    <mergeCell ref="DJ16:DL16"/>
    <mergeCell ref="DJ17:DL17"/>
    <mergeCell ref="B27:C27"/>
    <mergeCell ref="B28:C28"/>
    <mergeCell ref="F28:H28"/>
    <mergeCell ref="F29:H29"/>
    <mergeCell ref="F24:H24"/>
    <mergeCell ref="W24:Y24"/>
    <mergeCell ref="F25:H25"/>
    <mergeCell ref="F26:H26"/>
    <mergeCell ref="F27:H27"/>
    <mergeCell ref="W27:Y27"/>
    <mergeCell ref="W28:Y28"/>
    <mergeCell ref="W29:Y29"/>
    <mergeCell ref="ADI36:ADJ36"/>
    <mergeCell ref="ADI37:ADJ37"/>
    <mergeCell ref="ADI38:ADJ38"/>
    <mergeCell ref="ADI39:ADJ39"/>
    <mergeCell ref="ADI40:ADJ40"/>
    <mergeCell ref="AG27:AH27"/>
    <mergeCell ref="AG28:AH28"/>
    <mergeCell ref="BU29:BV29"/>
    <mergeCell ref="BBY29:BBZ29"/>
    <mergeCell ref="ALU34:ALV34"/>
    <mergeCell ref="AQQ34:AQR34"/>
    <mergeCell ref="ADI35:ADJ35"/>
    <mergeCell ref="CCC36:CCD36"/>
    <mergeCell ref="CCC37:CCD37"/>
    <mergeCell ref="CCC39:CCD39"/>
    <mergeCell ref="BZE37:BZF37"/>
    <mergeCell ref="BZE38:BZF38"/>
    <mergeCell ref="BZE39:BZF39"/>
    <mergeCell ref="BRU38:BRV38"/>
    <mergeCell ref="BRU39:BRV39"/>
    <mergeCell ref="BRU40:BRV40"/>
    <mergeCell ref="BRU35:BRV35"/>
    <mergeCell ref="BZE35:BZF35"/>
    <mergeCell ref="CCC35:CCD35"/>
    <mergeCell ref="BRU36:BRV36"/>
    <mergeCell ref="BZE36:BZF36"/>
    <mergeCell ref="BRU37:BRV37"/>
    <mergeCell ref="CCC38:CCD38"/>
    <mergeCell ref="DI34:DJ34"/>
    <mergeCell ref="QD34:QE34"/>
    <mergeCell ref="SW36:SX36"/>
    <mergeCell ref="SW37:SX37"/>
    <mergeCell ref="IM41:IO41"/>
    <mergeCell ref="MS41:MT41"/>
    <mergeCell ref="ZY43:ZZ43"/>
    <mergeCell ref="MI49:MK49"/>
    <mergeCell ref="MO50:MP50"/>
    <mergeCell ref="MS50:MT50"/>
    <mergeCell ref="VG50:VH50"/>
    <mergeCell ref="QD43:QE43"/>
    <mergeCell ref="QD44:QE44"/>
    <mergeCell ref="ZY44:ZZ44"/>
    <mergeCell ref="QD45:QE45"/>
    <mergeCell ref="ZY45:ZZ45"/>
    <mergeCell ref="ADI47:ADJ47"/>
    <mergeCell ref="IM50:IN50"/>
    <mergeCell ref="ACY51:ADA51"/>
    <mergeCell ref="CT13:CW13"/>
    <mergeCell ref="CT14:CU14"/>
    <mergeCell ref="CZ14:DA14"/>
    <mergeCell ref="BU15:BV15"/>
    <mergeCell ref="CT15:CW15"/>
    <mergeCell ref="DC16:DD16"/>
    <mergeCell ref="CF17:CG17"/>
    <mergeCell ref="CT20:CW20"/>
    <mergeCell ref="CZ20:DA20"/>
    <mergeCell ref="DJ20:DL20"/>
    <mergeCell ref="BU20:BV20"/>
    <mergeCell ref="BU21:BV21"/>
    <mergeCell ref="CZ17:DA17"/>
    <mergeCell ref="CT22:CW22"/>
    <mergeCell ref="CZ22:DA22"/>
    <mergeCell ref="CT25:CW25"/>
    <mergeCell ref="CZ25:DA25"/>
    <mergeCell ref="CZ15:DA15"/>
    <mergeCell ref="CZ23:DA23"/>
    <mergeCell ref="CF20:CG20"/>
    <mergeCell ref="CG30:CH30"/>
    <mergeCell ref="CF31:CG31"/>
    <mergeCell ref="CG36:CH36"/>
    <mergeCell ref="CG37:CH37"/>
    <mergeCell ref="CT21:CW21"/>
    <mergeCell ref="CZ21:DA21"/>
    <mergeCell ref="DJ23:DL23"/>
    <mergeCell ref="DJ25:DK25"/>
    <mergeCell ref="EW30:EY30"/>
    <mergeCell ref="GK32:GL32"/>
    <mergeCell ref="GK33:GL33"/>
    <mergeCell ref="DJ56:DL56"/>
    <mergeCell ref="DJ58:DL58"/>
    <mergeCell ref="DJ61:DL61"/>
    <mergeCell ref="DJ62:DL62"/>
    <mergeCell ref="DJ63:DL63"/>
    <mergeCell ref="DJ64:DL64"/>
    <mergeCell ref="CZ53:DA53"/>
    <mergeCell ref="CZ54:DA54"/>
    <mergeCell ref="CZ55:DA55"/>
    <mergeCell ref="DJ55:DL55"/>
    <mergeCell ref="CZ56:DA56"/>
    <mergeCell ref="CZ57:DA57"/>
    <mergeCell ref="CZ58:DA58"/>
    <mergeCell ref="CZ63:DA63"/>
    <mergeCell ref="CZ64:DA64"/>
    <mergeCell ref="W65:Y65"/>
    <mergeCell ref="BD65:BE65"/>
    <mergeCell ref="BU65:BV65"/>
    <mergeCell ref="CD65:CE65"/>
    <mergeCell ref="ZY65:ZZ65"/>
    <mergeCell ref="ADI65:ADJ65"/>
    <mergeCell ref="AEH65:AEI65"/>
    <mergeCell ref="CZ59:DA59"/>
    <mergeCell ref="CZ60:DA60"/>
    <mergeCell ref="CZ61:DA61"/>
    <mergeCell ref="BU62:BV62"/>
    <mergeCell ref="CZ62:DA62"/>
    <mergeCell ref="BU63:BV63"/>
    <mergeCell ref="AG64:AH64"/>
    <mergeCell ref="BD66:BE66"/>
    <mergeCell ref="CD66:CE66"/>
    <mergeCell ref="ADI66:ADJ66"/>
    <mergeCell ref="AEH66:AEI66"/>
    <mergeCell ref="ZY67:ZZ67"/>
    <mergeCell ref="ADI67:ADJ67"/>
    <mergeCell ref="AEH67:AEI67"/>
    <mergeCell ref="AIM70:AIN70"/>
    <mergeCell ref="AIM72:AIN72"/>
    <mergeCell ref="F77:H77"/>
    <mergeCell ref="F78:H78"/>
    <mergeCell ref="BU78:BV78"/>
    <mergeCell ref="CD78:CE78"/>
    <mergeCell ref="IY118:IZ118"/>
    <mergeCell ref="IR134:IS134"/>
    <mergeCell ref="IL144:IM144"/>
    <mergeCell ref="GK173:GL173"/>
    <mergeCell ref="F70:H70"/>
    <mergeCell ref="F71:H71"/>
    <mergeCell ref="F72:H72"/>
    <mergeCell ref="F73:H73"/>
    <mergeCell ref="F74:H74"/>
    <mergeCell ref="F75:H75"/>
    <mergeCell ref="F76:H76"/>
    <mergeCell ref="AFM125:AFN125"/>
    <mergeCell ref="AFM126:AFO126"/>
    <mergeCell ref="AGE127:AGF127"/>
    <mergeCell ref="QD134:QF134"/>
    <mergeCell ref="ATD134:ATE134"/>
    <mergeCell ref="AIK137:AIL137"/>
    <mergeCell ref="BLK143:BLL143"/>
    <mergeCell ref="ARE160:ARF160"/>
    <mergeCell ref="ARE163:ARF163"/>
    <mergeCell ref="AQQ164:AQS164"/>
    <mergeCell ref="ARE164:ARF164"/>
    <mergeCell ref="AQQ168:AQS168"/>
    <mergeCell ref="ARE168:ARF168"/>
    <mergeCell ref="AKT170:AKU170"/>
    <mergeCell ref="AUF182:AUI182"/>
    <mergeCell ref="ZY145:ZZ145"/>
    <mergeCell ref="BAU145:BAV145"/>
    <mergeCell ref="BQG152:BQH152"/>
    <mergeCell ref="BQI152:BQJ152"/>
    <mergeCell ref="BQI153:BQJ153"/>
    <mergeCell ref="AQQ160:AQS160"/>
    <mergeCell ref="AQQ163:AQS163"/>
    <mergeCell ref="BJD164:BJE164"/>
    <mergeCell ref="AGE186:AGF186"/>
    <mergeCell ref="AGE187:AGF187"/>
    <mergeCell ref="AGE188:AGF188"/>
    <mergeCell ref="AFM118:AFO118"/>
    <mergeCell ref="AFM119:AFO119"/>
    <mergeCell ref="AFM120:AFO120"/>
    <mergeCell ref="AFM121:AFO121"/>
    <mergeCell ref="AFM122:AFO122"/>
    <mergeCell ref="AFM123:AFO123"/>
    <mergeCell ref="AFM124:AFO124"/>
    <mergeCell ref="NN137:NO137"/>
    <mergeCell ref="MJ144:MK144"/>
    <mergeCell ref="PD163:PE163"/>
    <mergeCell ref="PD164:PE164"/>
    <mergeCell ref="ML170:MN170"/>
    <mergeCell ref="QQ170:QR170"/>
    <mergeCell ref="QD182:QE182"/>
    <mergeCell ref="NR204:NS204"/>
    <mergeCell ref="NR205:NS205"/>
    <mergeCell ref="APO211:APQ211"/>
    <mergeCell ref="NR195:NS195"/>
    <mergeCell ref="NR196:NS196"/>
    <mergeCell ref="NR197:NS197"/>
    <mergeCell ref="NR198:NS198"/>
    <mergeCell ref="NR200:NS200"/>
    <mergeCell ref="NR201:NS201"/>
    <mergeCell ref="NR203:NS203"/>
    <mergeCell ref="AJL71:AJM71"/>
    <mergeCell ref="AJL72:AJM72"/>
    <mergeCell ref="AJL73:AJM73"/>
    <mergeCell ref="AJL74:AJN74"/>
    <mergeCell ref="AJL75:AJN75"/>
    <mergeCell ref="AIZ69:AJA69"/>
    <mergeCell ref="AJL69:AJM69"/>
    <mergeCell ref="AJT69:AJV69"/>
    <mergeCell ref="AJL70:AJN70"/>
    <mergeCell ref="AIZ71:AJA71"/>
    <mergeCell ref="AJT71:AJV71"/>
    <mergeCell ref="AJT72:AJV72"/>
    <mergeCell ref="AJT73:AJV73"/>
    <mergeCell ref="AJT74:AJV74"/>
    <mergeCell ref="AJT75:AJV75"/>
    <mergeCell ref="BAY76:BAZ76"/>
    <mergeCell ref="BAY77:BAZ77"/>
    <mergeCell ref="BAY78:BAZ78"/>
    <mergeCell ref="BAY79:BAZ79"/>
    <mergeCell ref="BBU101:BBV101"/>
    <mergeCell ref="BBU102:BBV102"/>
    <mergeCell ref="BGN115:BGO115"/>
    <mergeCell ref="AQK103:AQL103"/>
    <mergeCell ref="BBU103:BBV103"/>
    <mergeCell ref="AQK104:AQL104"/>
    <mergeCell ref="BBU104:BBV104"/>
    <mergeCell ref="AQK105:AQL105"/>
    <mergeCell ref="BBU105:BBV105"/>
    <mergeCell ref="AQK106:AQL106"/>
    <mergeCell ref="BBU106:BBV106"/>
    <mergeCell ref="BKK95:BKM95"/>
    <mergeCell ref="BKK96:BKM96"/>
    <mergeCell ref="BKK97:BKL97"/>
    <mergeCell ref="ADK98:ADM98"/>
    <mergeCell ref="ADK99:ADM99"/>
    <mergeCell ref="AQK101:AQL101"/>
    <mergeCell ref="AQK102:AQL102"/>
    <mergeCell ref="AIZ72:AJA72"/>
    <mergeCell ref="AIZ73:AJA73"/>
    <mergeCell ref="AIM74:AIN74"/>
    <mergeCell ref="AIM75:AIN75"/>
    <mergeCell ref="AGK115:AGL115"/>
    <mergeCell ref="AFM116:AFN116"/>
    <mergeCell ref="AFM117:AFO117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F104:H104"/>
    <mergeCell ref="F105:H105"/>
    <mergeCell ref="F106:H106"/>
    <mergeCell ref="F107:H107"/>
    <mergeCell ref="F108:H108"/>
    <mergeCell ref="F109:H109"/>
    <mergeCell ref="F118:H118"/>
    <mergeCell ref="F119:H119"/>
    <mergeCell ref="F120:H120"/>
    <mergeCell ref="F121:H121"/>
    <mergeCell ref="F122:H122"/>
    <mergeCell ref="F123:H123"/>
    <mergeCell ref="F124:H124"/>
    <mergeCell ref="F125:H125"/>
    <mergeCell ref="F126:H126"/>
    <mergeCell ref="F127:H127"/>
    <mergeCell ref="F128:H128"/>
    <mergeCell ref="F129:H129"/>
    <mergeCell ref="F130:H130"/>
    <mergeCell ref="F131:H131"/>
    <mergeCell ref="F132:H132"/>
    <mergeCell ref="F133:H133"/>
    <mergeCell ref="F134:H134"/>
    <mergeCell ref="F135:H135"/>
    <mergeCell ref="F136:H136"/>
    <mergeCell ref="F137:H137"/>
    <mergeCell ref="F138:H138"/>
    <mergeCell ref="F139:H139"/>
    <mergeCell ref="F140:H140"/>
    <mergeCell ref="F141:H141"/>
    <mergeCell ref="F142:H142"/>
    <mergeCell ref="F143:H143"/>
    <mergeCell ref="F144:H144"/>
    <mergeCell ref="F145:H145"/>
    <mergeCell ref="B152:C152"/>
    <mergeCell ref="B153:C153"/>
    <mergeCell ref="F146:H146"/>
    <mergeCell ref="F147:H147"/>
    <mergeCell ref="F148:H148"/>
    <mergeCell ref="F149:H149"/>
    <mergeCell ref="F150:H150"/>
    <mergeCell ref="F151:H151"/>
    <mergeCell ref="F152:H152"/>
    <mergeCell ref="F153:H153"/>
    <mergeCell ref="F154:H154"/>
    <mergeCell ref="F155:H155"/>
    <mergeCell ref="F156:H156"/>
    <mergeCell ref="F157:H157"/>
    <mergeCell ref="F158:H158"/>
    <mergeCell ref="F159:H159"/>
    <mergeCell ref="F160:H160"/>
    <mergeCell ref="F161:H161"/>
    <mergeCell ref="F162:H162"/>
    <mergeCell ref="F163:H163"/>
    <mergeCell ref="F164:H164"/>
    <mergeCell ref="F165:H165"/>
    <mergeCell ref="F166:H166"/>
    <mergeCell ref="F167:H167"/>
    <mergeCell ref="F168:H168"/>
    <mergeCell ref="F169:H169"/>
    <mergeCell ref="F170:H170"/>
    <mergeCell ref="F171:H171"/>
    <mergeCell ref="F172:H172"/>
    <mergeCell ref="F173:H173"/>
    <mergeCell ref="F174:H174"/>
    <mergeCell ref="F175:H175"/>
    <mergeCell ref="F176:H176"/>
    <mergeCell ref="F177:H177"/>
    <mergeCell ref="F178:H178"/>
    <mergeCell ref="F179:H179"/>
    <mergeCell ref="F180:H180"/>
    <mergeCell ref="B188:C188"/>
    <mergeCell ref="F188:H188"/>
    <mergeCell ref="F181:H181"/>
    <mergeCell ref="F182:H182"/>
    <mergeCell ref="F183:H183"/>
    <mergeCell ref="F184:H184"/>
    <mergeCell ref="F185:H185"/>
    <mergeCell ref="B186:C186"/>
    <mergeCell ref="B187:C187"/>
    <mergeCell ref="F235:H235"/>
    <mergeCell ref="F236:H236"/>
    <mergeCell ref="F237:H237"/>
    <mergeCell ref="F238:H238"/>
    <mergeCell ref="F239:H239"/>
    <mergeCell ref="F240:H240"/>
    <mergeCell ref="F241:H241"/>
    <mergeCell ref="F242:H242"/>
    <mergeCell ref="F243:H243"/>
    <mergeCell ref="F244:H244"/>
    <mergeCell ref="F245:H245"/>
    <mergeCell ref="F246:H246"/>
    <mergeCell ref="F247:H247"/>
    <mergeCell ref="F248:H248"/>
    <mergeCell ref="F249:H249"/>
    <mergeCell ref="F250:H250"/>
    <mergeCell ref="F251:H251"/>
    <mergeCell ref="F252:H252"/>
    <mergeCell ref="F253:H253"/>
    <mergeCell ref="F254:H254"/>
    <mergeCell ref="F255:H255"/>
    <mergeCell ref="F256:H256"/>
    <mergeCell ref="F257:H257"/>
    <mergeCell ref="F258:H258"/>
    <mergeCell ref="F259:H259"/>
    <mergeCell ref="F260:H260"/>
    <mergeCell ref="F261:H261"/>
    <mergeCell ref="F262:H262"/>
    <mergeCell ref="F270:H270"/>
    <mergeCell ref="F271:H271"/>
    <mergeCell ref="F272:H272"/>
    <mergeCell ref="F273:H273"/>
    <mergeCell ref="F274:H274"/>
    <mergeCell ref="F275:H275"/>
    <mergeCell ref="F276:H276"/>
    <mergeCell ref="F277:H277"/>
    <mergeCell ref="F263:H263"/>
    <mergeCell ref="F264:H264"/>
    <mergeCell ref="F265:H265"/>
    <mergeCell ref="F266:H266"/>
    <mergeCell ref="F267:H267"/>
    <mergeCell ref="F268:H268"/>
    <mergeCell ref="F269:H269"/>
    <mergeCell ref="F186:H186"/>
    <mergeCell ref="F187:H187"/>
    <mergeCell ref="F189:H189"/>
    <mergeCell ref="F190:H190"/>
    <mergeCell ref="F191:H191"/>
    <mergeCell ref="F192:H192"/>
    <mergeCell ref="F193:H193"/>
    <mergeCell ref="F194:H194"/>
    <mergeCell ref="F195:H195"/>
    <mergeCell ref="F196:H196"/>
    <mergeCell ref="F197:H197"/>
    <mergeCell ref="F198:H198"/>
    <mergeCell ref="F199:H199"/>
    <mergeCell ref="F200:H200"/>
    <mergeCell ref="F201:H201"/>
    <mergeCell ref="F202:H202"/>
    <mergeCell ref="F203:H203"/>
    <mergeCell ref="F204:H204"/>
    <mergeCell ref="F205:H205"/>
    <mergeCell ref="F206:H206"/>
    <mergeCell ref="F207:H207"/>
    <mergeCell ref="F208:H208"/>
    <mergeCell ref="F209:H209"/>
    <mergeCell ref="F210:H210"/>
    <mergeCell ref="B211:C211"/>
    <mergeCell ref="F211:H211"/>
    <mergeCell ref="F212:H212"/>
    <mergeCell ref="F213:H213"/>
    <mergeCell ref="F214:H214"/>
    <mergeCell ref="F215:H215"/>
    <mergeCell ref="F216:H216"/>
    <mergeCell ref="F217:H217"/>
    <mergeCell ref="F218:H218"/>
    <mergeCell ref="F219:H219"/>
    <mergeCell ref="F220:H220"/>
    <mergeCell ref="F221:H221"/>
    <mergeCell ref="F222:H222"/>
    <mergeCell ref="F223:H223"/>
    <mergeCell ref="F224:H224"/>
    <mergeCell ref="F225:H225"/>
    <mergeCell ref="F226:H226"/>
    <mergeCell ref="F227:H227"/>
    <mergeCell ref="F228:H228"/>
    <mergeCell ref="F229:H229"/>
    <mergeCell ref="F230:H230"/>
    <mergeCell ref="F231:H231"/>
    <mergeCell ref="F232:H232"/>
    <mergeCell ref="F233:H233"/>
    <mergeCell ref="F234:H234"/>
    <mergeCell ref="DJ207:DM207"/>
    <mergeCell ref="DJ208:DM208"/>
    <mergeCell ref="DJ179:DL179"/>
    <mergeCell ref="DJ180:DL180"/>
    <mergeCell ref="DJ181:DL181"/>
    <mergeCell ref="DJ185:DL185"/>
    <mergeCell ref="DJ189:DM189"/>
    <mergeCell ref="DJ190:DM190"/>
    <mergeCell ref="DJ206:DM206"/>
    <mergeCell ref="CT142:CW142"/>
    <mergeCell ref="CZ142:DA142"/>
    <mergeCell ref="CZ125:DA125"/>
    <mergeCell ref="CZ126:DA126"/>
    <mergeCell ref="CT138:CW138"/>
    <mergeCell ref="CZ138:DA138"/>
    <mergeCell ref="DC138:DD138"/>
    <mergeCell ref="CT139:CW139"/>
    <mergeCell ref="CT140:CW140"/>
    <mergeCell ref="CZ139:DA139"/>
    <mergeCell ref="CZ140:DA140"/>
    <mergeCell ref="CZ154:DA154"/>
    <mergeCell ref="CZ155:DA155"/>
    <mergeCell ref="CZ156:DA156"/>
    <mergeCell ref="CZ157:DA157"/>
    <mergeCell ref="CZ158:DA158"/>
    <mergeCell ref="CZ159:DA159"/>
    <mergeCell ref="DJ171:DM171"/>
    <mergeCell ref="DJ174:DL174"/>
    <mergeCell ref="DJ175:DL175"/>
    <mergeCell ref="DJ176:DL176"/>
    <mergeCell ref="DJ177:DL177"/>
    <mergeCell ref="DJ178:DL178"/>
    <mergeCell ref="CZ174:DA174"/>
    <mergeCell ref="CZ175:DA175"/>
    <mergeCell ref="CZ176:DA176"/>
    <mergeCell ref="CZ177:DA177"/>
    <mergeCell ref="CZ178:DA178"/>
    <mergeCell ref="CZ179:DA179"/>
    <mergeCell ref="CF180:CG180"/>
    <mergeCell ref="CZ208:DA208"/>
    <mergeCell ref="CZ209:DA209"/>
    <mergeCell ref="DJ209:DM209"/>
    <mergeCell ref="CZ210:DA210"/>
    <mergeCell ref="DJ210:DM210"/>
    <mergeCell ref="CZ180:DA180"/>
    <mergeCell ref="CZ181:DA181"/>
    <mergeCell ref="CZ185:DA185"/>
    <mergeCell ref="CT189:CU189"/>
    <mergeCell ref="CT206:CW206"/>
    <mergeCell ref="CZ206:DA206"/>
    <mergeCell ref="CZ207:DA207"/>
    <mergeCell ref="CF229:CG229"/>
    <mergeCell ref="CF230:CG230"/>
    <mergeCell ref="CF235:CG235"/>
    <mergeCell ref="CF237:CG237"/>
    <mergeCell ref="CF240:CG240"/>
    <mergeCell ref="CF242:CG242"/>
    <mergeCell ref="CF245:CG245"/>
    <mergeCell ref="CF251:CG251"/>
    <mergeCell ref="CF254:CG254"/>
    <mergeCell ref="ADM259:ADN259"/>
    <mergeCell ref="ADM260:ADN260"/>
    <mergeCell ref="ADM261:ADN261"/>
    <mergeCell ref="ADI262:ADK262"/>
    <mergeCell ref="ADM264:ADN264"/>
    <mergeCell ref="MI275:MJ275"/>
    <mergeCell ref="BSP276:BSQ276"/>
    <mergeCell ref="ADM265:ADN265"/>
    <mergeCell ref="ADM266:ADN266"/>
    <mergeCell ref="ADM267:ADN267"/>
    <mergeCell ref="ADM268:ADN268"/>
    <mergeCell ref="ADM269:ADN269"/>
    <mergeCell ref="ADM271:ADN271"/>
    <mergeCell ref="ADM272:ADN272"/>
    <mergeCell ref="CT207:CW207"/>
    <mergeCell ref="CT208:CW208"/>
    <mergeCell ref="CT209:CW209"/>
    <mergeCell ref="CT210:CW210"/>
    <mergeCell ref="CF212:CG212"/>
    <mergeCell ref="CT212:CW212"/>
    <mergeCell ref="CT213:CW213"/>
    <mergeCell ref="CT214:CW214"/>
    <mergeCell ref="CT215:CW215"/>
    <mergeCell ref="CT216:CW216"/>
    <mergeCell ref="CT217:CW217"/>
    <mergeCell ref="CT218:CW218"/>
    <mergeCell ref="CT219:CW219"/>
    <mergeCell ref="CT220:CW220"/>
    <mergeCell ref="CZ226:DA226"/>
    <mergeCell ref="CZ227:DA227"/>
    <mergeCell ref="CF228:CG228"/>
    <mergeCell ref="CT228:CW228"/>
    <mergeCell ref="CZ228:DA228"/>
    <mergeCell ref="CT229:CW229"/>
    <mergeCell ref="CZ229:DA229"/>
    <mergeCell ref="CT230:CW230"/>
    <mergeCell ref="CT231:CW231"/>
    <mergeCell ref="CT232:CW232"/>
    <mergeCell ref="CT233:CW233"/>
    <mergeCell ref="CT221:CW221"/>
    <mergeCell ref="CT222:CW222"/>
    <mergeCell ref="CT223:CW223"/>
    <mergeCell ref="CT224:CW224"/>
    <mergeCell ref="CT225:CW225"/>
    <mergeCell ref="CT226:CW226"/>
    <mergeCell ref="CT227:CW227"/>
    <mergeCell ref="CZ242:DA242"/>
    <mergeCell ref="CZ245:DA245"/>
    <mergeCell ref="CZ230:DA230"/>
    <mergeCell ref="CZ231:DA231"/>
    <mergeCell ref="CZ232:DA232"/>
    <mergeCell ref="CZ233:DA233"/>
    <mergeCell ref="CZ235:DA235"/>
    <mergeCell ref="CZ237:DA237"/>
    <mergeCell ref="CZ240:DA240"/>
    <mergeCell ref="F31:H31"/>
    <mergeCell ref="F32:H32"/>
    <mergeCell ref="W32:Y32"/>
    <mergeCell ref="W33:Y33"/>
    <mergeCell ref="F33:H33"/>
    <mergeCell ref="F34:H34"/>
    <mergeCell ref="AG34:AH34"/>
    <mergeCell ref="AG35:AH35"/>
    <mergeCell ref="F18:H18"/>
    <mergeCell ref="F19:H19"/>
    <mergeCell ref="F20:H20"/>
    <mergeCell ref="F21:H21"/>
    <mergeCell ref="F22:H22"/>
    <mergeCell ref="F23:H23"/>
    <mergeCell ref="F30:H30"/>
    <mergeCell ref="F42:H42"/>
    <mergeCell ref="W42:Y42"/>
    <mergeCell ref="BD42:BF42"/>
    <mergeCell ref="CG43:CH43"/>
    <mergeCell ref="CG44:CH44"/>
    <mergeCell ref="CG45:CH45"/>
    <mergeCell ref="F50:H50"/>
    <mergeCell ref="F51:H51"/>
    <mergeCell ref="W51:Y51"/>
    <mergeCell ref="AG52:AH52"/>
    <mergeCell ref="AG55:AH55"/>
    <mergeCell ref="F52:H52"/>
    <mergeCell ref="F53:H53"/>
    <mergeCell ref="AG49:AH49"/>
    <mergeCell ref="BU49:BV49"/>
    <mergeCell ref="CZ49:DA49"/>
    <mergeCell ref="AG50:AH50"/>
    <mergeCell ref="CZ52:DA52"/>
    <mergeCell ref="DJ52:DL52"/>
    <mergeCell ref="DJ53:DL53"/>
    <mergeCell ref="F35:H35"/>
    <mergeCell ref="F36:H36"/>
    <mergeCell ref="F37:H37"/>
    <mergeCell ref="F38:H38"/>
    <mergeCell ref="F39:H39"/>
    <mergeCell ref="F40:H40"/>
    <mergeCell ref="F41:H41"/>
    <mergeCell ref="F43:H43"/>
    <mergeCell ref="F44:H44"/>
    <mergeCell ref="F45:H45"/>
    <mergeCell ref="F46:H46"/>
    <mergeCell ref="F47:H47"/>
    <mergeCell ref="F48:H48"/>
    <mergeCell ref="F49:H49"/>
    <mergeCell ref="F54:H54"/>
    <mergeCell ref="F55:H55"/>
    <mergeCell ref="F56:H56"/>
    <mergeCell ref="F57:H57"/>
    <mergeCell ref="F58:H58"/>
    <mergeCell ref="F59:H59"/>
    <mergeCell ref="F60:H60"/>
    <mergeCell ref="W66:Y66"/>
    <mergeCell ref="W67:Y67"/>
    <mergeCell ref="AG67:AH67"/>
    <mergeCell ref="BD67:BE67"/>
    <mergeCell ref="F68:H68"/>
    <mergeCell ref="F69:H69"/>
    <mergeCell ref="AG69:AH69"/>
    <mergeCell ref="BU69:BV69"/>
    <mergeCell ref="BH70:BI70"/>
    <mergeCell ref="BU71:BV71"/>
    <mergeCell ref="AG72:AH72"/>
    <mergeCell ref="F61:H61"/>
    <mergeCell ref="F62:H62"/>
    <mergeCell ref="F63:H63"/>
    <mergeCell ref="F64:H64"/>
    <mergeCell ref="F65:H65"/>
    <mergeCell ref="F66:H66"/>
    <mergeCell ref="F67:H67"/>
    <mergeCell ref="F89:H89"/>
    <mergeCell ref="F90:H90"/>
    <mergeCell ref="F79:H79"/>
    <mergeCell ref="F80:H80"/>
    <mergeCell ref="F81:H81"/>
    <mergeCell ref="F82:H82"/>
    <mergeCell ref="AG82:AH82"/>
    <mergeCell ref="F83:H83"/>
    <mergeCell ref="AG84:AH84"/>
    <mergeCell ref="F84:H84"/>
    <mergeCell ref="F85:H85"/>
    <mergeCell ref="F86:H86"/>
    <mergeCell ref="F87:H87"/>
    <mergeCell ref="F88:H88"/>
    <mergeCell ref="AG88:AK88"/>
    <mergeCell ref="AG89:AK89"/>
    <mergeCell ref="W95:Y95"/>
    <mergeCell ref="W96:Y96"/>
    <mergeCell ref="W97:Y97"/>
    <mergeCell ref="F91:H91"/>
    <mergeCell ref="F92:H92"/>
    <mergeCell ref="F93:H93"/>
    <mergeCell ref="F94:H94"/>
    <mergeCell ref="F95:H95"/>
    <mergeCell ref="AG95:AH95"/>
    <mergeCell ref="AG96:AH96"/>
    <mergeCell ref="F110:H110"/>
    <mergeCell ref="F111:H111"/>
    <mergeCell ref="AG111:AH111"/>
    <mergeCell ref="F116:H116"/>
    <mergeCell ref="F117:H117"/>
    <mergeCell ref="F112:H112"/>
    <mergeCell ref="F113:H113"/>
    <mergeCell ref="F114:H114"/>
    <mergeCell ref="F115:H115"/>
    <mergeCell ref="AG115:AM115"/>
    <mergeCell ref="AG116:AH116"/>
    <mergeCell ref="AG120:AH120"/>
    <mergeCell ref="BU79:BV79"/>
    <mergeCell ref="BU80:BV80"/>
    <mergeCell ref="BU103:BV103"/>
    <mergeCell ref="BU104:BV104"/>
    <mergeCell ref="BU105:BV105"/>
    <mergeCell ref="BU106:BV106"/>
    <mergeCell ref="BU118:BV118"/>
    <mergeCell ref="BU130:BV130"/>
    <mergeCell ref="BU138:BV138"/>
    <mergeCell ref="BU139:BV139"/>
    <mergeCell ref="BU140:BV140"/>
    <mergeCell ref="BU141:BV141"/>
    <mergeCell ref="BU142:BV142"/>
    <mergeCell ref="BU146:BV146"/>
    <mergeCell ref="BU147:BV147"/>
    <mergeCell ref="BU155:BV155"/>
    <mergeCell ref="BU157:BV157"/>
    <mergeCell ref="BU158:BV158"/>
    <mergeCell ref="BU159:BV159"/>
    <mergeCell ref="BU168:BV168"/>
    <mergeCell ref="BU191:BV191"/>
    <mergeCell ref="BU232:BV232"/>
    <mergeCell ref="BU250:BV250"/>
    <mergeCell ref="BR273:BS273"/>
    <mergeCell ref="BR274:BS274"/>
    <mergeCell ref="BR275:BS275"/>
    <mergeCell ref="BU192:BV192"/>
    <mergeCell ref="BU193:BV193"/>
    <mergeCell ref="BU207:BV207"/>
    <mergeCell ref="BU209:BV209"/>
    <mergeCell ref="BU210:BV210"/>
    <mergeCell ref="BU211:BV211"/>
    <mergeCell ref="BU219:BV219"/>
    <mergeCell ref="BU72:BV72"/>
    <mergeCell ref="BU73:BV73"/>
    <mergeCell ref="BU74:BV74"/>
    <mergeCell ref="CD76:CE76"/>
    <mergeCell ref="BU77:BV77"/>
    <mergeCell ref="CD77:CE77"/>
    <mergeCell ref="CD79:CE79"/>
    <mergeCell ref="CF83:CG83"/>
    <mergeCell ref="CF90:CG90"/>
    <mergeCell ref="CF91:CG91"/>
    <mergeCell ref="CD94:CE94"/>
    <mergeCell ref="CD80:CE80"/>
    <mergeCell ref="CF81:CG81"/>
    <mergeCell ref="DJ81:DL81"/>
    <mergeCell ref="CF82:CG82"/>
    <mergeCell ref="DJ82:DK82"/>
    <mergeCell ref="DJ83:DK83"/>
    <mergeCell ref="DJ88:DK88"/>
    <mergeCell ref="DJ90:DK90"/>
    <mergeCell ref="DJ91:DK91"/>
    <mergeCell ref="CZ101:DA101"/>
    <mergeCell ref="CZ102:DA102"/>
    <mergeCell ref="CZ103:DA103"/>
    <mergeCell ref="CZ104:DA104"/>
    <mergeCell ref="DD104:DE104"/>
    <mergeCell ref="CZ105:DA105"/>
    <mergeCell ref="CZ106:DA106"/>
    <mergeCell ref="DD106:DE106"/>
    <mergeCell ref="DC115:DD115"/>
    <mergeCell ref="DG115:DH115"/>
    <mergeCell ref="CZ116:DA116"/>
    <mergeCell ref="CZ117:DA117"/>
    <mergeCell ref="CZ118:DA118"/>
    <mergeCell ref="CZ119:DA119"/>
    <mergeCell ref="CZ120:DA120"/>
    <mergeCell ref="CZ121:DA121"/>
    <mergeCell ref="CZ122:DA122"/>
    <mergeCell ref="CZ123:DA123"/>
    <mergeCell ref="CZ124:DA124"/>
    <mergeCell ref="DJ138:DL138"/>
    <mergeCell ref="DJ139:DL139"/>
    <mergeCell ref="DJ140:DL140"/>
    <mergeCell ref="CF141:CG141"/>
    <mergeCell ref="CT141:CW141"/>
    <mergeCell ref="CZ141:DA141"/>
    <mergeCell ref="DJ141:DL141"/>
    <mergeCell ref="DJ142:DL142"/>
    <mergeCell ref="CZ212:DA212"/>
    <mergeCell ref="CZ213:DA213"/>
    <mergeCell ref="CZ214:DA214"/>
    <mergeCell ref="CZ215:DA215"/>
    <mergeCell ref="CZ216:DA216"/>
    <mergeCell ref="CZ217:DA217"/>
    <mergeCell ref="CZ218:DA218"/>
    <mergeCell ref="CZ219:DA219"/>
    <mergeCell ref="CZ220:DA220"/>
    <mergeCell ref="CZ221:DA221"/>
    <mergeCell ref="CZ222:DA222"/>
    <mergeCell ref="CZ223:DA223"/>
    <mergeCell ref="CZ224:DA224"/>
    <mergeCell ref="CZ225:DA225"/>
    <mergeCell ref="CZ238:DA238"/>
    <mergeCell ref="CZ239:DA239"/>
    <mergeCell ref="CZ241:DA241"/>
    <mergeCell ref="CZ250:DA250"/>
    <mergeCell ref="CZ256:DA256"/>
    <mergeCell ref="CZ258:DA258"/>
    <mergeCell ref="CZ234:DA234"/>
    <mergeCell ref="DJ234:DL234"/>
    <mergeCell ref="DJ235:DL235"/>
    <mergeCell ref="CZ236:DA236"/>
    <mergeCell ref="DJ236:DL236"/>
    <mergeCell ref="DJ237:DL237"/>
    <mergeCell ref="DJ238:DL238"/>
    <mergeCell ref="DJ239:DL239"/>
    <mergeCell ref="DJ240:DL240"/>
    <mergeCell ref="DJ241:DL241"/>
    <mergeCell ref="DJ242:DL242"/>
    <mergeCell ref="DJ243:DK243"/>
    <mergeCell ref="DJ244:DK244"/>
    <mergeCell ref="DJ245:DL245"/>
    <mergeCell ref="DJ253:DL253"/>
    <mergeCell ref="DJ254:DM254"/>
    <mergeCell ref="DJ255:DL255"/>
    <mergeCell ref="DJ256:DL256"/>
    <mergeCell ref="DJ257:DL257"/>
    <mergeCell ref="DJ258:DL258"/>
    <mergeCell ref="DJ246:DM246"/>
    <mergeCell ref="DJ247:DL247"/>
    <mergeCell ref="DJ248:DL248"/>
    <mergeCell ref="DJ249:DL249"/>
    <mergeCell ref="DJ250:DL250"/>
    <mergeCell ref="DJ251:DM251"/>
    <mergeCell ref="DJ252:DL252"/>
    <mergeCell ref="AG253:AH253"/>
    <mergeCell ref="AG254:AH254"/>
    <mergeCell ref="AG255:AH255"/>
    <mergeCell ref="AG256:AH256"/>
    <mergeCell ref="AG257:AH257"/>
    <mergeCell ref="AG258:AH258"/>
    <mergeCell ref="W259:Y259"/>
    <mergeCell ref="W260:Y260"/>
    <mergeCell ref="W261:Y261"/>
    <mergeCell ref="AG261:AH261"/>
    <mergeCell ref="W262:Y262"/>
    <mergeCell ref="W263:Y263"/>
    <mergeCell ref="W264:Y264"/>
    <mergeCell ref="AG265:AH265"/>
    <mergeCell ref="W271:Y271"/>
    <mergeCell ref="W272:Y272"/>
    <mergeCell ref="W270:Y270"/>
    <mergeCell ref="W277:Y277"/>
    <mergeCell ref="W265:Y265"/>
    <mergeCell ref="W266:Y266"/>
    <mergeCell ref="W267:Y267"/>
    <mergeCell ref="W268:Y268"/>
    <mergeCell ref="W269:Y269"/>
    <mergeCell ref="AG271:AH271"/>
    <mergeCell ref="AG276:AH276"/>
    <mergeCell ref="AG277:AH277"/>
    <mergeCell ref="AG123:AH123"/>
    <mergeCell ref="AG124:AH124"/>
    <mergeCell ref="W127:Y127"/>
    <mergeCell ref="W128:Y128"/>
    <mergeCell ref="W129:Y129"/>
    <mergeCell ref="W132:Y132"/>
    <mergeCell ref="W135:Y135"/>
    <mergeCell ref="W159:Y159"/>
    <mergeCell ref="W170:Y170"/>
    <mergeCell ref="W173:Y173"/>
    <mergeCell ref="W137:Y137"/>
    <mergeCell ref="W151:Y151"/>
    <mergeCell ref="W154:Y154"/>
    <mergeCell ref="W155:Y155"/>
    <mergeCell ref="W156:Y156"/>
    <mergeCell ref="W157:Y157"/>
    <mergeCell ref="W158:Y158"/>
    <mergeCell ref="AG133:AH133"/>
    <mergeCell ref="AG135:AH135"/>
    <mergeCell ref="AG140:AH140"/>
    <mergeCell ref="AG143:AH143"/>
    <mergeCell ref="AG152:AH152"/>
    <mergeCell ref="AG153:AH153"/>
    <mergeCell ref="AG155:AH155"/>
    <mergeCell ref="AG166:AH166"/>
    <mergeCell ref="AG173:AH173"/>
    <mergeCell ref="AG174:AH174"/>
    <mergeCell ref="AG188:AH188"/>
    <mergeCell ref="AG198:AH198"/>
    <mergeCell ref="AG199:AH199"/>
    <mergeCell ref="AG208:AH208"/>
    <mergeCell ref="AG212:AH212"/>
    <mergeCell ref="AG214:AK214"/>
    <mergeCell ref="AG215:AH215"/>
    <mergeCell ref="AG218:AH218"/>
    <mergeCell ref="AG220:AH220"/>
    <mergeCell ref="AG221:AH221"/>
    <mergeCell ref="AG225:AH225"/>
    <mergeCell ref="AG231:AH231"/>
    <mergeCell ref="AG233:AH233"/>
    <mergeCell ref="AG246:AH246"/>
    <mergeCell ref="AG248:AH248"/>
    <mergeCell ref="AG249:AH249"/>
    <mergeCell ref="AG251:AH251"/>
    <mergeCell ref="AG252:AK252"/>
  </mergeCells>
  <hyperlinks>
    <hyperlink r:id="rId1" ref="P5"/>
    <hyperlink r:id="rId2" ref="P6"/>
    <hyperlink r:id="rId3" ref="P8"/>
    <hyperlink r:id="rId4" ref="P9"/>
    <hyperlink r:id="rId5" ref="P34"/>
    <hyperlink r:id="rId6" ref="P41"/>
    <hyperlink r:id="rId7" ref="P42"/>
    <hyperlink r:id="rId8" ref="P49"/>
    <hyperlink r:id="rId9" ref="P100"/>
    <hyperlink r:id="rId10" ref="P115"/>
    <hyperlink r:id="rId11" ref="P135"/>
    <hyperlink r:id="rId12" ref="P137"/>
    <hyperlink r:id="rId13" ref="P143"/>
    <hyperlink r:id="rId14" ref="P144"/>
    <hyperlink r:id="rId15" ref="P170"/>
    <hyperlink r:id="rId16" ref="P173"/>
    <hyperlink r:id="rId17" ref="P182"/>
    <hyperlink r:id="rId18" ref="P191"/>
    <hyperlink r:id="rId19" ref="P192"/>
    <hyperlink r:id="rId20" ref="P193"/>
    <hyperlink r:id="rId21" ref="P194"/>
    <hyperlink r:id="rId22" ref="P276"/>
  </hyperlinks>
  <drawing r:id="rId2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</cols>
  <sheetData>
    <row r="1">
      <c r="A1" s="14" t="s">
        <v>4782</v>
      </c>
      <c r="B1" s="14" t="s">
        <v>470</v>
      </c>
      <c r="C1" s="14" t="s">
        <v>1</v>
      </c>
      <c r="D1" s="14" t="s">
        <v>4783</v>
      </c>
      <c r="E1" s="14" t="s">
        <v>4784</v>
      </c>
      <c r="F1" s="14" t="s">
        <v>4785</v>
      </c>
      <c r="G1" s="14" t="s">
        <v>1354</v>
      </c>
      <c r="H1" s="14" t="s">
        <v>4786</v>
      </c>
      <c r="I1" s="14" t="s">
        <v>4787</v>
      </c>
      <c r="J1" s="14" t="s">
        <v>4788</v>
      </c>
      <c r="K1" s="14" t="s">
        <v>4789</v>
      </c>
      <c r="L1" s="14" t="s">
        <v>397</v>
      </c>
      <c r="M1" s="14" t="s">
        <v>398</v>
      </c>
      <c r="N1" s="14" t="s">
        <v>399</v>
      </c>
      <c r="O1" s="14" t="s">
        <v>400</v>
      </c>
      <c r="P1" s="14" t="s">
        <v>401</v>
      </c>
      <c r="Q1" s="14" t="s">
        <v>402</v>
      </c>
      <c r="R1" s="14" t="s">
        <v>403</v>
      </c>
      <c r="S1" s="14" t="s">
        <v>404</v>
      </c>
      <c r="T1" s="14" t="s">
        <v>405</v>
      </c>
      <c r="U1" s="14" t="s">
        <v>4790</v>
      </c>
      <c r="V1" s="14" t="s">
        <v>4791</v>
      </c>
      <c r="W1" s="14" t="s">
        <v>4792</v>
      </c>
      <c r="X1" s="14" t="s">
        <v>4793</v>
      </c>
      <c r="Y1" s="14" t="s">
        <v>4794</v>
      </c>
      <c r="Z1" s="14" t="s">
        <v>4795</v>
      </c>
      <c r="AA1" s="14" t="s">
        <v>4796</v>
      </c>
      <c r="AB1" s="14" t="s">
        <v>4797</v>
      </c>
      <c r="AC1" s="14" t="s">
        <v>4798</v>
      </c>
      <c r="AD1" s="14" t="s">
        <v>4799</v>
      </c>
      <c r="AE1" s="14" t="s">
        <v>4800</v>
      </c>
      <c r="AF1" s="14" t="s">
        <v>4801</v>
      </c>
      <c r="AG1" s="14" t="s">
        <v>4802</v>
      </c>
      <c r="AH1" s="14" t="s">
        <v>4803</v>
      </c>
      <c r="AI1" s="14" t="s">
        <v>4804</v>
      </c>
      <c r="AJ1" s="14" t="s">
        <v>4805</v>
      </c>
      <c r="AK1" s="14" t="s">
        <v>4806</v>
      </c>
      <c r="AL1" s="14" t="s">
        <v>4807</v>
      </c>
      <c r="AM1" s="14" t="s">
        <v>4808</v>
      </c>
      <c r="AN1" s="14" t="s">
        <v>4809</v>
      </c>
      <c r="AO1" s="14" t="s">
        <v>4810</v>
      </c>
      <c r="AP1" s="14" t="s">
        <v>4811</v>
      </c>
      <c r="AQ1" s="14" t="s">
        <v>4812</v>
      </c>
      <c r="AR1" s="14" t="s">
        <v>4813</v>
      </c>
      <c r="AS1" s="14" t="s">
        <v>4814</v>
      </c>
      <c r="AT1" s="14" t="s">
        <v>4815</v>
      </c>
      <c r="AU1" s="14" t="s">
        <v>4816</v>
      </c>
      <c r="AV1" s="14" t="s">
        <v>4817</v>
      </c>
      <c r="AW1" s="14" t="s">
        <v>4818</v>
      </c>
      <c r="AX1" s="14" t="s">
        <v>4819</v>
      </c>
      <c r="AY1" s="14" t="s">
        <v>4820</v>
      </c>
      <c r="AZ1" s="14" t="s">
        <v>4821</v>
      </c>
      <c r="BA1" s="14" t="s">
        <v>4822</v>
      </c>
      <c r="BB1" s="14" t="s">
        <v>4823</v>
      </c>
      <c r="BC1" s="14" t="s">
        <v>4824</v>
      </c>
      <c r="BD1" s="14" t="s">
        <v>4825</v>
      </c>
      <c r="BE1" s="14" t="s">
        <v>4826</v>
      </c>
      <c r="BF1" s="14" t="s">
        <v>4827</v>
      </c>
      <c r="BG1" s="14" t="s">
        <v>4828</v>
      </c>
      <c r="BH1" s="14" t="s">
        <v>4829</v>
      </c>
      <c r="BI1" s="14" t="s">
        <v>4830</v>
      </c>
      <c r="BJ1" s="14" t="s">
        <v>4831</v>
      </c>
      <c r="BK1" s="14" t="s">
        <v>4832</v>
      </c>
      <c r="BL1" s="14" t="s">
        <v>4833</v>
      </c>
      <c r="BM1" s="14" t="s">
        <v>4834</v>
      </c>
      <c r="BN1" s="14" t="s">
        <v>4835</v>
      </c>
      <c r="BO1" s="14" t="s">
        <v>4836</v>
      </c>
      <c r="BP1" s="14" t="s">
        <v>4837</v>
      </c>
      <c r="BQ1" s="14" t="s">
        <v>4838</v>
      </c>
      <c r="BR1" s="14" t="s">
        <v>4839</v>
      </c>
      <c r="BS1" s="14" t="s">
        <v>4840</v>
      </c>
      <c r="BT1" s="14" t="s">
        <v>4841</v>
      </c>
    </row>
    <row r="2">
      <c r="A2" s="14" t="s">
        <v>4842</v>
      </c>
      <c r="B2" s="16">
        <v>11.0</v>
      </c>
      <c r="C2" s="16">
        <v>4082294.0</v>
      </c>
      <c r="D2" s="14" t="s">
        <v>4843</v>
      </c>
      <c r="E2" s="14" t="s">
        <v>2630</v>
      </c>
      <c r="F2" s="14" t="s">
        <v>2631</v>
      </c>
      <c r="G2" s="14" t="s">
        <v>4844</v>
      </c>
      <c r="H2" s="14" t="s">
        <v>2978</v>
      </c>
      <c r="I2" s="14" t="s">
        <v>2978</v>
      </c>
      <c r="J2" s="14" t="s">
        <v>4845</v>
      </c>
      <c r="K2" s="14" t="s">
        <v>4846</v>
      </c>
      <c r="L2" s="14" t="s">
        <v>4846</v>
      </c>
      <c r="M2" s="14" t="s">
        <v>4847</v>
      </c>
      <c r="N2" s="14" t="s">
        <v>4848</v>
      </c>
      <c r="O2" s="14" t="s">
        <v>3345</v>
      </c>
      <c r="P2" s="16">
        <v>258966.0</v>
      </c>
      <c r="Q2" s="17"/>
      <c r="R2" s="16">
        <v>876842.0</v>
      </c>
      <c r="S2" s="16">
        <v>1613296.0</v>
      </c>
      <c r="T2" s="16">
        <v>0.54350968</v>
      </c>
      <c r="U2" s="16">
        <v>246275.0</v>
      </c>
      <c r="V2" s="16">
        <v>0.0</v>
      </c>
      <c r="W2" s="14" t="s">
        <v>2978</v>
      </c>
      <c r="X2" s="14" t="s">
        <v>4849</v>
      </c>
      <c r="Y2" s="16">
        <v>0.58228962</v>
      </c>
      <c r="Z2" s="16">
        <v>8.34</v>
      </c>
      <c r="AA2" s="16">
        <v>0.372</v>
      </c>
      <c r="AB2" s="16">
        <v>0.0</v>
      </c>
      <c r="AC2" s="16">
        <v>0.01</v>
      </c>
      <c r="AD2" s="16">
        <v>0.242</v>
      </c>
      <c r="AE2" s="17"/>
      <c r="AF2" s="17"/>
      <c r="AG2" s="16">
        <v>12050.0</v>
      </c>
      <c r="AH2" s="16">
        <v>74996.0</v>
      </c>
      <c r="AI2" s="16">
        <v>1060.0</v>
      </c>
      <c r="AJ2" s="16">
        <v>0.0</v>
      </c>
      <c r="AK2" s="16">
        <v>30110.0</v>
      </c>
      <c r="AL2" s="16">
        <v>59940.0</v>
      </c>
      <c r="AM2" s="16">
        <v>7633.0</v>
      </c>
      <c r="AN2" s="16">
        <v>0.0</v>
      </c>
      <c r="AO2" s="16">
        <v>16432.0</v>
      </c>
      <c r="AP2" s="16">
        <v>29606.0</v>
      </c>
      <c r="AQ2" s="16">
        <v>4537.0</v>
      </c>
      <c r="AR2" s="16">
        <v>0.0</v>
      </c>
      <c r="AS2" s="16">
        <v>21598.0</v>
      </c>
      <c r="AT2" s="16">
        <v>44836.0</v>
      </c>
      <c r="AU2" s="16">
        <v>5277.0</v>
      </c>
      <c r="AV2" s="16">
        <v>0.0</v>
      </c>
      <c r="AW2" s="16">
        <v>31573.0</v>
      </c>
      <c r="AX2" s="16">
        <v>63970.0</v>
      </c>
      <c r="AY2" s="16">
        <v>7796.0</v>
      </c>
      <c r="AZ2" s="16">
        <v>0.0</v>
      </c>
      <c r="BA2" s="16">
        <v>2807.0</v>
      </c>
      <c r="BB2" s="16">
        <v>5802.0</v>
      </c>
      <c r="BC2" s="16">
        <v>698.0</v>
      </c>
      <c r="BD2" s="16">
        <v>0.0</v>
      </c>
      <c r="BE2" s="16">
        <v>688318.0</v>
      </c>
      <c r="BF2" s="16">
        <v>1179746.0</v>
      </c>
      <c r="BG2" s="16">
        <v>201025.0</v>
      </c>
      <c r="BH2" s="16">
        <v>0.0</v>
      </c>
      <c r="BI2" s="16">
        <v>550.0</v>
      </c>
      <c r="BJ2" s="16">
        <v>910.0</v>
      </c>
      <c r="BK2" s="16">
        <v>161.0</v>
      </c>
      <c r="BL2" s="16">
        <v>0.0</v>
      </c>
      <c r="BM2" s="16">
        <v>41001.0</v>
      </c>
      <c r="BN2" s="16">
        <v>91038.0</v>
      </c>
      <c r="BO2" s="16">
        <v>9493.0</v>
      </c>
      <c r="BP2" s="16">
        <v>0.0</v>
      </c>
      <c r="BQ2" s="16">
        <v>32403.0</v>
      </c>
      <c r="BR2" s="16">
        <v>62452.0</v>
      </c>
      <c r="BS2" s="16">
        <v>8595.0</v>
      </c>
      <c r="BT2" s="16">
        <v>0.0</v>
      </c>
    </row>
    <row r="3">
      <c r="A3" s="14" t="s">
        <v>4850</v>
      </c>
      <c r="B3" s="16">
        <v>11.0</v>
      </c>
      <c r="C3" s="16">
        <v>4086862.0</v>
      </c>
      <c r="D3" s="14" t="s">
        <v>4851</v>
      </c>
      <c r="E3" s="14" t="s">
        <v>2631</v>
      </c>
      <c r="F3" s="14" t="s">
        <v>2630</v>
      </c>
      <c r="G3" s="14" t="s">
        <v>4844</v>
      </c>
      <c r="H3" s="14" t="s">
        <v>2978</v>
      </c>
      <c r="I3" s="14" t="s">
        <v>2978</v>
      </c>
      <c r="J3" s="14" t="s">
        <v>4852</v>
      </c>
      <c r="K3" s="14" t="s">
        <v>4853</v>
      </c>
      <c r="M3" s="14" t="s">
        <v>4853</v>
      </c>
      <c r="N3" s="14" t="s">
        <v>4854</v>
      </c>
      <c r="O3" s="14" t="s">
        <v>4855</v>
      </c>
      <c r="P3" s="16">
        <v>626025.0</v>
      </c>
      <c r="Q3" s="17"/>
      <c r="R3" s="16">
        <v>17509.0</v>
      </c>
      <c r="S3" s="16">
        <v>1529748.0</v>
      </c>
      <c r="T3" s="16">
        <v>0.01144568</v>
      </c>
      <c r="U3" s="16">
        <v>136.0</v>
      </c>
      <c r="V3" s="16">
        <v>0.0</v>
      </c>
      <c r="W3" s="14" t="s">
        <v>2978</v>
      </c>
      <c r="X3" s="14" t="s">
        <v>4849</v>
      </c>
      <c r="Y3" s="16">
        <v>0.01346105</v>
      </c>
      <c r="Z3" s="16">
        <v>29.9</v>
      </c>
      <c r="AA3" s="17"/>
      <c r="AB3" s="16">
        <v>0.0</v>
      </c>
      <c r="AC3" s="16">
        <v>0.05</v>
      </c>
      <c r="AD3" s="16">
        <v>8.73</v>
      </c>
      <c r="AE3" s="17"/>
      <c r="AF3" s="17"/>
      <c r="AG3" s="16">
        <v>178.0</v>
      </c>
      <c r="AH3" s="16">
        <v>73010.0</v>
      </c>
      <c r="AI3" s="16">
        <v>0.0</v>
      </c>
      <c r="AJ3" s="16">
        <v>0.0</v>
      </c>
      <c r="AK3" s="16">
        <v>362.0</v>
      </c>
      <c r="AL3" s="16">
        <v>50848.0</v>
      </c>
      <c r="AM3" s="16">
        <v>3.0</v>
      </c>
      <c r="AN3" s="16">
        <v>0.0</v>
      </c>
      <c r="AO3" s="16">
        <v>451.0</v>
      </c>
      <c r="AP3" s="16">
        <v>28424.0</v>
      </c>
      <c r="AQ3" s="16">
        <v>7.0</v>
      </c>
      <c r="AR3" s="16">
        <v>0.0</v>
      </c>
      <c r="AS3" s="16">
        <v>0.0</v>
      </c>
      <c r="AT3" s="16">
        <v>40732.0</v>
      </c>
      <c r="AU3" s="16">
        <v>0.0</v>
      </c>
      <c r="AV3" s="16">
        <v>0.0</v>
      </c>
      <c r="AW3" s="16">
        <v>117.0</v>
      </c>
      <c r="AX3" s="16">
        <v>44752.0</v>
      </c>
      <c r="AY3" s="16">
        <v>1.0</v>
      </c>
      <c r="AZ3" s="16">
        <v>0.0</v>
      </c>
      <c r="BA3" s="16">
        <v>19.0</v>
      </c>
      <c r="BB3" s="16">
        <v>5960.0</v>
      </c>
      <c r="BC3" s="16">
        <v>0.0</v>
      </c>
      <c r="BD3" s="16">
        <v>0.0</v>
      </c>
      <c r="BE3" s="16">
        <v>15572.0</v>
      </c>
      <c r="BF3" s="16">
        <v>1141554.0</v>
      </c>
      <c r="BG3" s="16">
        <v>119.0</v>
      </c>
      <c r="BH3" s="16">
        <v>0.0</v>
      </c>
      <c r="BI3" s="16">
        <v>1.0</v>
      </c>
      <c r="BJ3" s="16">
        <v>912.0</v>
      </c>
      <c r="BK3" s="16">
        <v>0.0</v>
      </c>
      <c r="BL3" s="16">
        <v>0.0</v>
      </c>
      <c r="BM3" s="16">
        <v>178.0</v>
      </c>
      <c r="BN3" s="16">
        <v>83848.0</v>
      </c>
      <c r="BO3" s="16">
        <v>2.0</v>
      </c>
      <c r="BP3" s="16">
        <v>0.0</v>
      </c>
      <c r="BQ3" s="16">
        <v>631.0</v>
      </c>
      <c r="BR3" s="16">
        <v>59708.0</v>
      </c>
      <c r="BS3" s="16">
        <v>4.0</v>
      </c>
      <c r="BT3" s="16">
        <v>0.0</v>
      </c>
    </row>
    <row r="4">
      <c r="A4" s="14" t="s">
        <v>4856</v>
      </c>
      <c r="B4" s="16">
        <v>11.0</v>
      </c>
      <c r="C4" s="16">
        <v>4091543.0</v>
      </c>
      <c r="D4" s="14" t="s">
        <v>4857</v>
      </c>
      <c r="E4" s="14" t="s">
        <v>2622</v>
      </c>
      <c r="F4" s="14" t="s">
        <v>2631</v>
      </c>
      <c r="G4" s="14" t="s">
        <v>4844</v>
      </c>
      <c r="H4" s="14" t="s">
        <v>2978</v>
      </c>
      <c r="I4" s="14" t="s">
        <v>2978</v>
      </c>
      <c r="J4" s="14" t="s">
        <v>4845</v>
      </c>
      <c r="K4" s="14" t="s">
        <v>4858</v>
      </c>
      <c r="L4" s="14" t="s">
        <v>4858</v>
      </c>
      <c r="M4" s="14" t="s">
        <v>4859</v>
      </c>
      <c r="N4" s="14" t="s">
        <v>4848</v>
      </c>
      <c r="O4" s="14" t="s">
        <v>3345</v>
      </c>
      <c r="P4" s="16">
        <v>258974.0</v>
      </c>
      <c r="Q4" s="17"/>
      <c r="R4" s="16">
        <v>6584.0</v>
      </c>
      <c r="S4" s="16">
        <v>1614204.0</v>
      </c>
      <c r="T4" s="16">
        <v>0.00407879</v>
      </c>
      <c r="U4" s="16">
        <v>119.0</v>
      </c>
      <c r="V4" s="16">
        <v>0.0</v>
      </c>
      <c r="W4" s="14" t="s">
        <v>2978</v>
      </c>
      <c r="X4" s="14" t="s">
        <v>4860</v>
      </c>
      <c r="Y4" s="16">
        <v>0.04158595</v>
      </c>
      <c r="Z4" s="16">
        <v>7.67</v>
      </c>
      <c r="AA4" s="16">
        <v>0.037</v>
      </c>
      <c r="AB4" s="16">
        <v>0.0</v>
      </c>
      <c r="AC4" s="16">
        <v>0.0</v>
      </c>
      <c r="AD4" s="16">
        <v>1.85</v>
      </c>
      <c r="AE4" s="17"/>
      <c r="AF4" s="17"/>
      <c r="AG4" s="16">
        <v>34.0</v>
      </c>
      <c r="AH4" s="16">
        <v>75054.0</v>
      </c>
      <c r="AI4" s="16">
        <v>0.0</v>
      </c>
      <c r="AJ4" s="16">
        <v>0.0</v>
      </c>
      <c r="AK4" s="16">
        <v>879.0</v>
      </c>
      <c r="AL4" s="16">
        <v>60024.0</v>
      </c>
      <c r="AM4" s="16">
        <v>8.0</v>
      </c>
      <c r="AN4" s="16">
        <v>0.0</v>
      </c>
      <c r="AO4" s="16">
        <v>101.0</v>
      </c>
      <c r="AP4" s="16">
        <v>29604.0</v>
      </c>
      <c r="AQ4" s="16">
        <v>0.0</v>
      </c>
      <c r="AR4" s="16">
        <v>0.0</v>
      </c>
      <c r="AS4" s="16">
        <v>632.0</v>
      </c>
      <c r="AT4" s="16">
        <v>44872.0</v>
      </c>
      <c r="AU4" s="16">
        <v>1.0</v>
      </c>
      <c r="AV4" s="16">
        <v>0.0</v>
      </c>
      <c r="AW4" s="16">
        <v>9.0</v>
      </c>
      <c r="AX4" s="16">
        <v>64046.0</v>
      </c>
      <c r="AY4" s="16">
        <v>0.0</v>
      </c>
      <c r="AZ4" s="16">
        <v>0.0</v>
      </c>
      <c r="BA4" s="16">
        <v>10.0</v>
      </c>
      <c r="BB4" s="16">
        <v>6062.0</v>
      </c>
      <c r="BC4" s="16">
        <v>0.0</v>
      </c>
      <c r="BD4" s="16">
        <v>0.0</v>
      </c>
      <c r="BE4" s="16">
        <v>625.0</v>
      </c>
      <c r="BF4" s="16">
        <v>1180032.0</v>
      </c>
      <c r="BG4" s="16">
        <v>0.0</v>
      </c>
      <c r="BH4" s="16">
        <v>0.0</v>
      </c>
      <c r="BI4" s="16">
        <v>0.0</v>
      </c>
      <c r="BJ4" s="16">
        <v>912.0</v>
      </c>
      <c r="BK4" s="16">
        <v>0.0</v>
      </c>
      <c r="BL4" s="16">
        <v>0.0</v>
      </c>
      <c r="BM4" s="16">
        <v>3890.0</v>
      </c>
      <c r="BN4" s="16">
        <v>91088.0</v>
      </c>
      <c r="BO4" s="16">
        <v>103.0</v>
      </c>
      <c r="BP4" s="16">
        <v>0.0</v>
      </c>
      <c r="BQ4" s="16">
        <v>404.0</v>
      </c>
      <c r="BR4" s="16">
        <v>62510.0</v>
      </c>
      <c r="BS4" s="16">
        <v>7.0</v>
      </c>
      <c r="BT4" s="16">
        <v>0.0</v>
      </c>
    </row>
    <row r="5">
      <c r="A5" s="14" t="s">
        <v>4861</v>
      </c>
      <c r="B5" s="16">
        <v>11.0</v>
      </c>
      <c r="C5" s="16">
        <v>4091352.0</v>
      </c>
      <c r="D5" s="14" t="s">
        <v>4862</v>
      </c>
      <c r="E5" s="14" t="s">
        <v>2622</v>
      </c>
      <c r="F5" s="14" t="s">
        <v>2621</v>
      </c>
      <c r="G5" s="14" t="s">
        <v>4844</v>
      </c>
      <c r="H5" s="14" t="s">
        <v>2978</v>
      </c>
      <c r="I5" s="14" t="s">
        <v>2978</v>
      </c>
      <c r="J5" s="14" t="s">
        <v>4845</v>
      </c>
      <c r="K5" s="14" t="s">
        <v>4863</v>
      </c>
      <c r="L5" s="14" t="s">
        <v>4863</v>
      </c>
      <c r="M5" s="14" t="s">
        <v>4864</v>
      </c>
      <c r="N5" s="14" t="s">
        <v>409</v>
      </c>
      <c r="O5" s="14" t="s">
        <v>3345</v>
      </c>
      <c r="P5" s="16">
        <v>258973.0</v>
      </c>
      <c r="Q5" s="17"/>
      <c r="R5" s="16">
        <v>5358.0</v>
      </c>
      <c r="S5" s="16">
        <v>1614238.0</v>
      </c>
      <c r="T5" s="16">
        <v>0.00331921</v>
      </c>
      <c r="U5" s="16">
        <v>158.0</v>
      </c>
      <c r="V5" s="16">
        <v>0.0</v>
      </c>
      <c r="W5" s="14" t="s">
        <v>2978</v>
      </c>
      <c r="X5" s="14" t="s">
        <v>4865</v>
      </c>
      <c r="Y5" s="16">
        <v>0.06228183</v>
      </c>
      <c r="Z5" s="16">
        <v>16.5</v>
      </c>
      <c r="AA5" s="17"/>
      <c r="AB5" s="16">
        <v>0.0</v>
      </c>
      <c r="AC5" s="16">
        <v>0.0</v>
      </c>
      <c r="AD5" s="16">
        <v>7.1</v>
      </c>
      <c r="AE5" s="16">
        <v>0.52</v>
      </c>
      <c r="AF5" s="16">
        <v>0.007</v>
      </c>
      <c r="AG5" s="16">
        <v>4788.0</v>
      </c>
      <c r="AH5" s="16">
        <v>75058.0</v>
      </c>
      <c r="AI5" s="16">
        <v>156.0</v>
      </c>
      <c r="AJ5" s="16">
        <v>0.0</v>
      </c>
      <c r="AK5" s="16">
        <v>218.0</v>
      </c>
      <c r="AL5" s="16">
        <v>60024.0</v>
      </c>
      <c r="AM5" s="16">
        <v>2.0</v>
      </c>
      <c r="AN5" s="16">
        <v>0.0</v>
      </c>
      <c r="AO5" s="16">
        <v>0.0</v>
      </c>
      <c r="AP5" s="16">
        <v>29606.0</v>
      </c>
      <c r="AQ5" s="16">
        <v>0.0</v>
      </c>
      <c r="AR5" s="16">
        <v>0.0</v>
      </c>
      <c r="AS5" s="16">
        <v>0.0</v>
      </c>
      <c r="AT5" s="16">
        <v>44894.0</v>
      </c>
      <c r="AU5" s="16">
        <v>0.0</v>
      </c>
      <c r="AV5" s="16">
        <v>0.0</v>
      </c>
      <c r="AW5" s="16">
        <v>0.0</v>
      </c>
      <c r="AX5" s="16">
        <v>64040.0</v>
      </c>
      <c r="AY5" s="16">
        <v>0.0</v>
      </c>
      <c r="AZ5" s="16">
        <v>0.0</v>
      </c>
      <c r="BA5" s="16">
        <v>8.0</v>
      </c>
      <c r="BB5" s="16">
        <v>6062.0</v>
      </c>
      <c r="BC5" s="16">
        <v>0.0</v>
      </c>
      <c r="BD5" s="16">
        <v>0.0</v>
      </c>
      <c r="BE5" s="16">
        <v>39.0</v>
      </c>
      <c r="BF5" s="16">
        <v>1180044.0</v>
      </c>
      <c r="BG5" s="16">
        <v>0.0</v>
      </c>
      <c r="BH5" s="16">
        <v>0.0</v>
      </c>
      <c r="BI5" s="16">
        <v>0.0</v>
      </c>
      <c r="BJ5" s="16">
        <v>912.0</v>
      </c>
      <c r="BK5" s="16">
        <v>0.0</v>
      </c>
      <c r="BL5" s="16">
        <v>0.0</v>
      </c>
      <c r="BM5" s="16">
        <v>12.0</v>
      </c>
      <c r="BN5" s="16">
        <v>91086.0</v>
      </c>
      <c r="BO5" s="16">
        <v>0.0</v>
      </c>
      <c r="BP5" s="16">
        <v>0.0</v>
      </c>
      <c r="BQ5" s="16">
        <v>293.0</v>
      </c>
      <c r="BR5" s="16">
        <v>62512.0</v>
      </c>
      <c r="BS5" s="16">
        <v>0.0</v>
      </c>
      <c r="BT5" s="16">
        <v>0.0</v>
      </c>
    </row>
    <row r="6">
      <c r="A6" s="14" t="s">
        <v>4866</v>
      </c>
      <c r="B6" s="16">
        <v>11.0</v>
      </c>
      <c r="C6" s="16">
        <v>4086830.0</v>
      </c>
      <c r="D6" s="14" t="s">
        <v>4867</v>
      </c>
      <c r="E6" s="14" t="s">
        <v>2631</v>
      </c>
      <c r="F6" s="14" t="s">
        <v>2630</v>
      </c>
      <c r="G6" s="14" t="s">
        <v>4844</v>
      </c>
      <c r="H6" s="14" t="s">
        <v>2978</v>
      </c>
      <c r="I6" s="14" t="s">
        <v>2978</v>
      </c>
      <c r="J6" s="14" t="s">
        <v>4852</v>
      </c>
      <c r="K6" s="14" t="s">
        <v>4868</v>
      </c>
      <c r="L6" s="14" t="s">
        <v>4868</v>
      </c>
      <c r="M6" s="14" t="s">
        <v>4869</v>
      </c>
      <c r="N6" s="14" t="s">
        <v>409</v>
      </c>
      <c r="O6" s="14" t="s">
        <v>4855</v>
      </c>
      <c r="P6" s="16">
        <v>461722.0</v>
      </c>
      <c r="Q6" s="17"/>
      <c r="R6" s="16">
        <v>2875.0</v>
      </c>
      <c r="S6" s="16">
        <v>1535490.0</v>
      </c>
      <c r="T6" s="16">
        <v>0.00187237</v>
      </c>
      <c r="U6" s="16">
        <v>8.0</v>
      </c>
      <c r="V6" s="16">
        <v>0.0</v>
      </c>
      <c r="W6" s="14" t="s">
        <v>2978</v>
      </c>
      <c r="X6" s="14" t="s">
        <v>4849</v>
      </c>
      <c r="Y6" s="16">
        <v>0.00214036</v>
      </c>
      <c r="Z6" s="16">
        <v>16.3</v>
      </c>
      <c r="AA6" s="17"/>
      <c r="AB6" s="16">
        <v>0.0</v>
      </c>
      <c r="AC6" s="16">
        <v>0.0</v>
      </c>
      <c r="AD6" s="16">
        <v>-0.137</v>
      </c>
      <c r="AE6" s="17"/>
      <c r="AF6" s="17"/>
      <c r="AG6" s="16">
        <v>26.0</v>
      </c>
      <c r="AH6" s="16">
        <v>73118.0</v>
      </c>
      <c r="AI6" s="16">
        <v>0.0</v>
      </c>
      <c r="AJ6" s="16">
        <v>0.0</v>
      </c>
      <c r="AK6" s="16">
        <v>30.0</v>
      </c>
      <c r="AL6" s="16">
        <v>50966.0</v>
      </c>
      <c r="AM6" s="16">
        <v>0.0</v>
      </c>
      <c r="AN6" s="16">
        <v>0.0</v>
      </c>
      <c r="AO6" s="16">
        <v>38.0</v>
      </c>
      <c r="AP6" s="16">
        <v>28618.0</v>
      </c>
      <c r="AQ6" s="16">
        <v>0.0</v>
      </c>
      <c r="AR6" s="16">
        <v>0.0</v>
      </c>
      <c r="AS6" s="16">
        <v>0.0</v>
      </c>
      <c r="AT6" s="16">
        <v>40890.0</v>
      </c>
      <c r="AU6" s="16">
        <v>0.0</v>
      </c>
      <c r="AV6" s="16">
        <v>0.0</v>
      </c>
      <c r="AW6" s="16">
        <v>68.0</v>
      </c>
      <c r="AX6" s="16">
        <v>45026.0</v>
      </c>
      <c r="AY6" s="16">
        <v>0.0</v>
      </c>
      <c r="AZ6" s="16">
        <v>0.0</v>
      </c>
      <c r="BA6" s="16">
        <v>13.0</v>
      </c>
      <c r="BB6" s="16">
        <v>5984.0</v>
      </c>
      <c r="BC6" s="16">
        <v>0.0</v>
      </c>
      <c r="BD6" s="16">
        <v>0.0</v>
      </c>
      <c r="BE6" s="16">
        <v>2536.0</v>
      </c>
      <c r="BF6" s="16">
        <v>1145972.0</v>
      </c>
      <c r="BG6" s="16">
        <v>6.0</v>
      </c>
      <c r="BH6" s="16">
        <v>0.0</v>
      </c>
      <c r="BI6" s="16">
        <v>0.0</v>
      </c>
      <c r="BJ6" s="16">
        <v>912.0</v>
      </c>
      <c r="BK6" s="16">
        <v>0.0</v>
      </c>
      <c r="BL6" s="16">
        <v>0.0</v>
      </c>
      <c r="BM6" s="16">
        <v>76.0</v>
      </c>
      <c r="BN6" s="16">
        <v>84030.0</v>
      </c>
      <c r="BO6" s="16">
        <v>2.0</v>
      </c>
      <c r="BP6" s="16">
        <v>0.0</v>
      </c>
      <c r="BQ6" s="16">
        <v>88.0</v>
      </c>
      <c r="BR6" s="16">
        <v>59974.0</v>
      </c>
      <c r="BS6" s="16">
        <v>0.0</v>
      </c>
      <c r="BT6" s="16">
        <v>0.0</v>
      </c>
    </row>
    <row r="7">
      <c r="A7" s="14" t="s">
        <v>4870</v>
      </c>
      <c r="B7" s="16">
        <v>11.0</v>
      </c>
      <c r="C7" s="16">
        <v>4091311.0</v>
      </c>
      <c r="D7" s="14" t="s">
        <v>4871</v>
      </c>
      <c r="E7" s="14" t="s">
        <v>2622</v>
      </c>
      <c r="F7" s="14" t="s">
        <v>2621</v>
      </c>
      <c r="G7" s="14" t="s">
        <v>4844</v>
      </c>
      <c r="H7" s="14" t="s">
        <v>2978</v>
      </c>
      <c r="I7" s="14" t="s">
        <v>2978</v>
      </c>
      <c r="J7" s="14" t="s">
        <v>4845</v>
      </c>
      <c r="K7" s="14" t="s">
        <v>4872</v>
      </c>
      <c r="L7" s="14" t="s">
        <v>4872</v>
      </c>
      <c r="M7" s="14" t="s">
        <v>4873</v>
      </c>
      <c r="N7" s="14" t="s">
        <v>409</v>
      </c>
      <c r="O7" s="14" t="s">
        <v>4855</v>
      </c>
      <c r="P7" s="16">
        <v>235347.0</v>
      </c>
      <c r="Q7" s="17"/>
      <c r="R7" s="16">
        <v>2933.0</v>
      </c>
      <c r="S7" s="16">
        <v>1614246.0</v>
      </c>
      <c r="T7" s="16">
        <v>0.00181695</v>
      </c>
      <c r="U7" s="16">
        <v>9.0</v>
      </c>
      <c r="V7" s="16">
        <v>0.0</v>
      </c>
      <c r="W7" s="14" t="s">
        <v>2978</v>
      </c>
      <c r="X7" s="14" t="s">
        <v>4860</v>
      </c>
      <c r="Y7" s="16">
        <v>0.00294423</v>
      </c>
      <c r="Z7" s="16">
        <v>25.6</v>
      </c>
      <c r="AA7" s="16">
        <v>0.17</v>
      </c>
      <c r="AB7" s="16">
        <v>0.0</v>
      </c>
      <c r="AC7" s="16">
        <v>0.0</v>
      </c>
      <c r="AD7" s="16">
        <v>8.9</v>
      </c>
      <c r="AE7" s="16">
        <v>0.0</v>
      </c>
      <c r="AF7" s="16">
        <v>0.905</v>
      </c>
      <c r="AG7" s="16">
        <v>15.0</v>
      </c>
      <c r="AH7" s="16">
        <v>75066.0</v>
      </c>
      <c r="AI7" s="16">
        <v>0.0</v>
      </c>
      <c r="AJ7" s="16">
        <v>0.0</v>
      </c>
      <c r="AK7" s="16">
        <v>103.0</v>
      </c>
      <c r="AL7" s="16">
        <v>60030.0</v>
      </c>
      <c r="AM7" s="16">
        <v>0.0</v>
      </c>
      <c r="AN7" s="16">
        <v>0.0</v>
      </c>
      <c r="AO7" s="16">
        <v>154.0</v>
      </c>
      <c r="AP7" s="16">
        <v>29606.0</v>
      </c>
      <c r="AQ7" s="16">
        <v>0.0</v>
      </c>
      <c r="AR7" s="16">
        <v>0.0</v>
      </c>
      <c r="AS7" s="16">
        <v>1.0</v>
      </c>
      <c r="AT7" s="16">
        <v>44888.0</v>
      </c>
      <c r="AU7" s="16">
        <v>0.0</v>
      </c>
      <c r="AV7" s="16">
        <v>0.0</v>
      </c>
      <c r="AW7" s="16">
        <v>30.0</v>
      </c>
      <c r="AX7" s="16">
        <v>64036.0</v>
      </c>
      <c r="AY7" s="16">
        <v>0.0</v>
      </c>
      <c r="AZ7" s="16">
        <v>0.0</v>
      </c>
      <c r="BA7" s="16">
        <v>18.0</v>
      </c>
      <c r="BB7" s="16">
        <v>6062.0</v>
      </c>
      <c r="BC7" s="16">
        <v>0.0</v>
      </c>
      <c r="BD7" s="16">
        <v>0.0</v>
      </c>
      <c r="BE7" s="16">
        <v>2181.0</v>
      </c>
      <c r="BF7" s="16">
        <v>1180046.0</v>
      </c>
      <c r="BG7" s="16">
        <v>5.0</v>
      </c>
      <c r="BH7" s="16">
        <v>0.0</v>
      </c>
      <c r="BI7" s="16">
        <v>0.0</v>
      </c>
      <c r="BJ7" s="16">
        <v>912.0</v>
      </c>
      <c r="BK7" s="16">
        <v>0.0</v>
      </c>
      <c r="BL7" s="16">
        <v>0.0</v>
      </c>
      <c r="BM7" s="16">
        <v>296.0</v>
      </c>
      <c r="BN7" s="16">
        <v>91090.0</v>
      </c>
      <c r="BO7" s="16">
        <v>3.0</v>
      </c>
      <c r="BP7" s="16">
        <v>0.0</v>
      </c>
      <c r="BQ7" s="16">
        <v>135.0</v>
      </c>
      <c r="BR7" s="16">
        <v>62510.0</v>
      </c>
      <c r="BS7" s="16">
        <v>1.0</v>
      </c>
      <c r="BT7" s="16">
        <v>0.0</v>
      </c>
    </row>
    <row r="8">
      <c r="A8" s="14" t="s">
        <v>4874</v>
      </c>
      <c r="B8" s="16">
        <v>11.0</v>
      </c>
      <c r="C8" s="16">
        <v>4084723.0</v>
      </c>
      <c r="D8" s="14" t="s">
        <v>4875</v>
      </c>
      <c r="E8" s="14" t="s">
        <v>2630</v>
      </c>
      <c r="F8" s="14" t="s">
        <v>2622</v>
      </c>
      <c r="G8" s="14" t="s">
        <v>4844</v>
      </c>
      <c r="H8" s="14" t="s">
        <v>2978</v>
      </c>
      <c r="I8" s="14" t="s">
        <v>2978</v>
      </c>
      <c r="J8" s="14" t="s">
        <v>4845</v>
      </c>
      <c r="K8" s="14" t="s">
        <v>4876</v>
      </c>
      <c r="L8" s="14" t="s">
        <v>4876</v>
      </c>
      <c r="M8" s="14" t="s">
        <v>4877</v>
      </c>
      <c r="N8" s="14" t="s">
        <v>409</v>
      </c>
      <c r="O8" s="14" t="s">
        <v>4878</v>
      </c>
      <c r="P8" s="16">
        <v>2672453.0</v>
      </c>
      <c r="Q8" s="17"/>
      <c r="R8" s="16">
        <v>2238.0</v>
      </c>
      <c r="S8" s="16">
        <v>1289314.0</v>
      </c>
      <c r="T8" s="16">
        <v>0.00173581</v>
      </c>
      <c r="U8" s="16">
        <v>5.0</v>
      </c>
      <c r="V8" s="16">
        <v>0.0</v>
      </c>
      <c r="W8" s="14" t="s">
        <v>2978</v>
      </c>
      <c r="X8" s="14" t="s">
        <v>4849</v>
      </c>
      <c r="Y8" s="16">
        <v>0.00193751</v>
      </c>
      <c r="Z8" s="16">
        <v>9.95</v>
      </c>
      <c r="AA8" s="17"/>
      <c r="AB8" s="16">
        <v>0.0</v>
      </c>
      <c r="AC8" s="16">
        <v>-0.02</v>
      </c>
      <c r="AD8" s="16">
        <v>-0.419</v>
      </c>
      <c r="AE8" s="16">
        <v>0.3</v>
      </c>
      <c r="AF8" s="16">
        <v>0.407</v>
      </c>
      <c r="AG8" s="16">
        <v>23.0</v>
      </c>
      <c r="AH8" s="16">
        <v>65936.0</v>
      </c>
      <c r="AI8" s="16">
        <v>0.0</v>
      </c>
      <c r="AJ8" s="16">
        <v>0.0</v>
      </c>
      <c r="AK8" s="16">
        <v>28.0</v>
      </c>
      <c r="AL8" s="16">
        <v>43566.0</v>
      </c>
      <c r="AM8" s="16">
        <v>0.0</v>
      </c>
      <c r="AN8" s="16">
        <v>0.0</v>
      </c>
      <c r="AO8" s="16">
        <v>24.0</v>
      </c>
      <c r="AP8" s="16">
        <v>19412.0</v>
      </c>
      <c r="AQ8" s="16">
        <v>0.0</v>
      </c>
      <c r="AR8" s="16">
        <v>0.0</v>
      </c>
      <c r="AS8" s="16">
        <v>0.0</v>
      </c>
      <c r="AT8" s="16">
        <v>18026.0</v>
      </c>
      <c r="AU8" s="16">
        <v>0.0</v>
      </c>
      <c r="AV8" s="16">
        <v>0.0</v>
      </c>
      <c r="AW8" s="16">
        <v>32.0</v>
      </c>
      <c r="AX8" s="16">
        <v>23274.0</v>
      </c>
      <c r="AY8" s="16">
        <v>0.0</v>
      </c>
      <c r="AZ8" s="16">
        <v>0.0</v>
      </c>
      <c r="BA8" s="16">
        <v>14.0</v>
      </c>
      <c r="BB8" s="16">
        <v>4688.0</v>
      </c>
      <c r="BC8" s="16">
        <v>0.0</v>
      </c>
      <c r="BD8" s="16">
        <v>0.0</v>
      </c>
      <c r="BE8" s="16">
        <v>1989.0</v>
      </c>
      <c r="BF8" s="16">
        <v>988836.0</v>
      </c>
      <c r="BG8" s="16">
        <v>3.0</v>
      </c>
      <c r="BH8" s="16">
        <v>0.0</v>
      </c>
      <c r="BI8" s="16">
        <v>0.0</v>
      </c>
      <c r="BJ8" s="16">
        <v>910.0</v>
      </c>
      <c r="BK8" s="16">
        <v>0.0</v>
      </c>
      <c r="BL8" s="16">
        <v>0.0</v>
      </c>
      <c r="BM8" s="16">
        <v>75.0</v>
      </c>
      <c r="BN8" s="16">
        <v>81020.0</v>
      </c>
      <c r="BO8" s="16">
        <v>2.0</v>
      </c>
      <c r="BP8" s="16">
        <v>0.0</v>
      </c>
      <c r="BQ8" s="16">
        <v>53.0</v>
      </c>
      <c r="BR8" s="16">
        <v>43646.0</v>
      </c>
      <c r="BS8" s="16">
        <v>0.0</v>
      </c>
      <c r="BT8" s="16">
        <v>0.0</v>
      </c>
    </row>
    <row r="9">
      <c r="A9" s="14" t="s">
        <v>4879</v>
      </c>
      <c r="B9" s="16">
        <v>11.0</v>
      </c>
      <c r="C9" s="16">
        <v>4091726.0</v>
      </c>
      <c r="D9" s="14" t="s">
        <v>4880</v>
      </c>
      <c r="E9" s="14" t="s">
        <v>2622</v>
      </c>
      <c r="F9" s="14" t="s">
        <v>2630</v>
      </c>
      <c r="G9" s="14" t="s">
        <v>4844</v>
      </c>
      <c r="H9" s="14" t="s">
        <v>2978</v>
      </c>
      <c r="I9" s="14" t="s">
        <v>2978</v>
      </c>
      <c r="J9" s="14" t="s">
        <v>4845</v>
      </c>
      <c r="K9" s="14" t="s">
        <v>4881</v>
      </c>
      <c r="L9" s="14" t="s">
        <v>4881</v>
      </c>
      <c r="M9" s="14" t="s">
        <v>4882</v>
      </c>
      <c r="N9" s="14" t="s">
        <v>4848</v>
      </c>
      <c r="O9" s="14" t="s">
        <v>4878</v>
      </c>
      <c r="P9" s="16">
        <v>461728.0</v>
      </c>
      <c r="Q9" s="17"/>
      <c r="R9" s="16">
        <v>1747.0</v>
      </c>
      <c r="S9" s="16">
        <v>1613844.0</v>
      </c>
      <c r="T9" s="16">
        <v>0.00108251</v>
      </c>
      <c r="U9" s="16">
        <v>2.0</v>
      </c>
      <c r="V9" s="16">
        <v>0.0</v>
      </c>
      <c r="W9" s="14" t="s">
        <v>2978</v>
      </c>
      <c r="X9" s="14" t="s">
        <v>4849</v>
      </c>
      <c r="Y9" s="16">
        <v>0.00137349</v>
      </c>
      <c r="Z9" s="16">
        <v>0.259</v>
      </c>
      <c r="AA9" s="17"/>
      <c r="AB9" s="16">
        <v>0.0</v>
      </c>
      <c r="AC9" s="16">
        <v>0.0</v>
      </c>
      <c r="AD9" s="16">
        <v>-5.65</v>
      </c>
      <c r="AE9" s="17"/>
      <c r="AF9" s="17"/>
      <c r="AG9" s="16">
        <v>24.0</v>
      </c>
      <c r="AH9" s="16">
        <v>75048.0</v>
      </c>
      <c r="AI9" s="16">
        <v>0.0</v>
      </c>
      <c r="AJ9" s="16">
        <v>0.0</v>
      </c>
      <c r="AK9" s="16">
        <v>3.0</v>
      </c>
      <c r="AL9" s="16">
        <v>60028.0</v>
      </c>
      <c r="AM9" s="16">
        <v>0.0</v>
      </c>
      <c r="AN9" s="16">
        <v>0.0</v>
      </c>
      <c r="AO9" s="16">
        <v>0.0</v>
      </c>
      <c r="AP9" s="16">
        <v>29608.0</v>
      </c>
      <c r="AQ9" s="16">
        <v>0.0</v>
      </c>
      <c r="AR9" s="16">
        <v>0.0</v>
      </c>
      <c r="AS9" s="16">
        <v>0.0</v>
      </c>
      <c r="AT9" s="16">
        <v>44888.0</v>
      </c>
      <c r="AU9" s="16">
        <v>0.0</v>
      </c>
      <c r="AV9" s="16">
        <v>0.0</v>
      </c>
      <c r="AW9" s="16">
        <v>3.0</v>
      </c>
      <c r="AX9" s="16">
        <v>63676.0</v>
      </c>
      <c r="AY9" s="16">
        <v>0.0</v>
      </c>
      <c r="AZ9" s="16">
        <v>0.0</v>
      </c>
      <c r="BA9" s="16">
        <v>0.0</v>
      </c>
      <c r="BB9" s="16">
        <v>6060.0</v>
      </c>
      <c r="BC9" s="16">
        <v>0.0</v>
      </c>
      <c r="BD9" s="16">
        <v>0.0</v>
      </c>
      <c r="BE9" s="16">
        <v>1688.0</v>
      </c>
      <c r="BF9" s="16">
        <v>1180040.0</v>
      </c>
      <c r="BG9" s="16">
        <v>2.0</v>
      </c>
      <c r="BH9" s="16">
        <v>0.0</v>
      </c>
      <c r="BI9" s="16">
        <v>0.0</v>
      </c>
      <c r="BJ9" s="16">
        <v>910.0</v>
      </c>
      <c r="BK9" s="16">
        <v>0.0</v>
      </c>
      <c r="BL9" s="16">
        <v>0.0</v>
      </c>
      <c r="BM9" s="16">
        <v>0.0</v>
      </c>
      <c r="BN9" s="16">
        <v>91086.0</v>
      </c>
      <c r="BO9" s="16">
        <v>0.0</v>
      </c>
      <c r="BP9" s="16">
        <v>0.0</v>
      </c>
      <c r="BQ9" s="16">
        <v>29.0</v>
      </c>
      <c r="BR9" s="16">
        <v>62500.0</v>
      </c>
      <c r="BS9" s="16">
        <v>0.0</v>
      </c>
      <c r="BT9" s="16">
        <v>0.0</v>
      </c>
    </row>
    <row r="10">
      <c r="A10" s="14" t="s">
        <v>4883</v>
      </c>
      <c r="B10" s="16">
        <v>11.0</v>
      </c>
      <c r="C10" s="16">
        <v>4074571.0</v>
      </c>
      <c r="D10" s="14" t="s">
        <v>4884</v>
      </c>
      <c r="E10" s="14" t="s">
        <v>2622</v>
      </c>
      <c r="F10" s="14" t="s">
        <v>2621</v>
      </c>
      <c r="G10" s="14" t="s">
        <v>4844</v>
      </c>
      <c r="H10" s="14" t="s">
        <v>2978</v>
      </c>
      <c r="I10" s="14" t="s">
        <v>2978</v>
      </c>
      <c r="J10" s="14" t="s">
        <v>4845</v>
      </c>
      <c r="K10" s="14" t="s">
        <v>4885</v>
      </c>
      <c r="L10" s="14" t="s">
        <v>4885</v>
      </c>
      <c r="M10" s="14" t="s">
        <v>4886</v>
      </c>
      <c r="N10" s="14" t="s">
        <v>4848</v>
      </c>
      <c r="O10" s="14" t="s">
        <v>4887</v>
      </c>
      <c r="P10" s="16">
        <v>461738.0</v>
      </c>
      <c r="Q10" s="17"/>
      <c r="R10" s="16">
        <v>1509.0</v>
      </c>
      <c r="S10" s="16">
        <v>1614014.0</v>
      </c>
      <c r="T10" s="16">
        <v>9.3494E-4</v>
      </c>
      <c r="U10" s="16">
        <v>15.0</v>
      </c>
      <c r="V10" s="16">
        <v>0.0</v>
      </c>
      <c r="W10" s="14" t="s">
        <v>2978</v>
      </c>
      <c r="X10" s="14" t="s">
        <v>4865</v>
      </c>
      <c r="Y10" s="16">
        <v>0.01705445</v>
      </c>
      <c r="Z10" s="16">
        <v>1.91</v>
      </c>
      <c r="AA10" s="16">
        <v>0.039</v>
      </c>
      <c r="AB10" s="16">
        <v>0.01</v>
      </c>
      <c r="AC10" s="16">
        <v>0.01</v>
      </c>
      <c r="AD10" s="16">
        <v>-2.23</v>
      </c>
      <c r="AE10" s="17"/>
      <c r="AF10" s="17"/>
      <c r="AG10" s="16">
        <v>1339.0</v>
      </c>
      <c r="AH10" s="16">
        <v>75016.0</v>
      </c>
      <c r="AI10" s="16">
        <v>14.0</v>
      </c>
      <c r="AJ10" s="16">
        <v>0.0</v>
      </c>
      <c r="AK10" s="16">
        <v>80.0</v>
      </c>
      <c r="AL10" s="16">
        <v>60008.0</v>
      </c>
      <c r="AM10" s="16">
        <v>0.0</v>
      </c>
      <c r="AN10" s="16">
        <v>0.0</v>
      </c>
      <c r="AO10" s="16">
        <v>0.0</v>
      </c>
      <c r="AP10" s="16">
        <v>29604.0</v>
      </c>
      <c r="AQ10" s="16">
        <v>0.0</v>
      </c>
      <c r="AR10" s="16">
        <v>0.0</v>
      </c>
      <c r="AS10" s="16">
        <v>1.0</v>
      </c>
      <c r="AT10" s="16">
        <v>44874.0</v>
      </c>
      <c r="AU10" s="16">
        <v>0.0</v>
      </c>
      <c r="AV10" s="16">
        <v>0.0</v>
      </c>
      <c r="AW10" s="16">
        <v>0.0</v>
      </c>
      <c r="AX10" s="16">
        <v>64028.0</v>
      </c>
      <c r="AY10" s="16">
        <v>0.0</v>
      </c>
      <c r="AZ10" s="16">
        <v>0.0</v>
      </c>
      <c r="BA10" s="16">
        <v>4.0</v>
      </c>
      <c r="BB10" s="16">
        <v>6056.0</v>
      </c>
      <c r="BC10" s="16">
        <v>0.0</v>
      </c>
      <c r="BD10" s="16">
        <v>0.0</v>
      </c>
      <c r="BE10" s="16">
        <v>10.0</v>
      </c>
      <c r="BF10" s="16">
        <v>1179980.0</v>
      </c>
      <c r="BG10" s="16">
        <v>0.0</v>
      </c>
      <c r="BH10" s="16">
        <v>0.0</v>
      </c>
      <c r="BI10" s="16">
        <v>0.0</v>
      </c>
      <c r="BJ10" s="16">
        <v>912.0</v>
      </c>
      <c r="BK10" s="16">
        <v>0.0</v>
      </c>
      <c r="BL10" s="16">
        <v>0.0</v>
      </c>
      <c r="BM10" s="16">
        <v>7.0</v>
      </c>
      <c r="BN10" s="16">
        <v>91026.0</v>
      </c>
      <c r="BO10" s="16">
        <v>0.0</v>
      </c>
      <c r="BP10" s="16">
        <v>0.0</v>
      </c>
      <c r="BQ10" s="16">
        <v>68.0</v>
      </c>
      <c r="BR10" s="16">
        <v>62510.0</v>
      </c>
      <c r="BS10" s="16">
        <v>1.0</v>
      </c>
      <c r="BT10" s="16">
        <v>0.0</v>
      </c>
    </row>
    <row r="11">
      <c r="A11" s="14" t="s">
        <v>4888</v>
      </c>
      <c r="B11" s="16">
        <v>11.0</v>
      </c>
      <c r="C11" s="16">
        <v>4083326.0</v>
      </c>
      <c r="D11" s="14" t="s">
        <v>4889</v>
      </c>
      <c r="E11" s="14" t="s">
        <v>2631</v>
      </c>
      <c r="F11" s="14" t="s">
        <v>2630</v>
      </c>
      <c r="G11" s="14" t="s">
        <v>4844</v>
      </c>
      <c r="H11" s="14" t="s">
        <v>2978</v>
      </c>
      <c r="I11" s="14" t="s">
        <v>2978</v>
      </c>
      <c r="J11" s="14" t="s">
        <v>4845</v>
      </c>
      <c r="K11" s="14" t="s">
        <v>4890</v>
      </c>
      <c r="L11" s="14" t="s">
        <v>4890</v>
      </c>
      <c r="M11" s="14" t="s">
        <v>4891</v>
      </c>
      <c r="N11" s="14" t="s">
        <v>4848</v>
      </c>
      <c r="O11" s="14" t="s">
        <v>4887</v>
      </c>
      <c r="P11" s="16">
        <v>258970.0</v>
      </c>
      <c r="Q11" s="17"/>
      <c r="R11" s="16">
        <v>1179.0</v>
      </c>
      <c r="S11" s="16">
        <v>1614258.0</v>
      </c>
      <c r="T11" s="16">
        <v>7.3037E-4</v>
      </c>
      <c r="U11" s="16">
        <v>8.0</v>
      </c>
      <c r="V11" s="16">
        <v>0.0</v>
      </c>
      <c r="W11" s="14" t="s">
        <v>2978</v>
      </c>
      <c r="X11" s="14" t="s">
        <v>4865</v>
      </c>
      <c r="Y11" s="16">
        <v>0.01314162</v>
      </c>
      <c r="Z11" s="16">
        <v>9.17</v>
      </c>
      <c r="AA11" s="16">
        <v>0.137</v>
      </c>
      <c r="AB11" s="16">
        <v>0.2</v>
      </c>
      <c r="AC11" s="16">
        <v>0.04</v>
      </c>
      <c r="AD11" s="16">
        <v>3.42</v>
      </c>
      <c r="AE11" s="17"/>
      <c r="AF11" s="17"/>
      <c r="AG11" s="16">
        <v>1039.0</v>
      </c>
      <c r="AH11" s="16">
        <v>75066.0</v>
      </c>
      <c r="AI11" s="16">
        <v>8.0</v>
      </c>
      <c r="AJ11" s="16">
        <v>0.0</v>
      </c>
      <c r="AK11" s="16">
        <v>45.0</v>
      </c>
      <c r="AL11" s="16">
        <v>60030.0</v>
      </c>
      <c r="AM11" s="16">
        <v>0.0</v>
      </c>
      <c r="AN11" s="16">
        <v>0.0</v>
      </c>
      <c r="AO11" s="16">
        <v>0.0</v>
      </c>
      <c r="AP11" s="16">
        <v>29606.0</v>
      </c>
      <c r="AQ11" s="16">
        <v>0.0</v>
      </c>
      <c r="AR11" s="16">
        <v>0.0</v>
      </c>
      <c r="AS11" s="16">
        <v>0.0</v>
      </c>
      <c r="AT11" s="16">
        <v>44884.0</v>
      </c>
      <c r="AU11" s="16">
        <v>0.0</v>
      </c>
      <c r="AV11" s="16">
        <v>0.0</v>
      </c>
      <c r="AW11" s="16">
        <v>0.0</v>
      </c>
      <c r="AX11" s="16">
        <v>64048.0</v>
      </c>
      <c r="AY11" s="16">
        <v>0.0</v>
      </c>
      <c r="AZ11" s="16">
        <v>0.0</v>
      </c>
      <c r="BA11" s="16">
        <v>13.0</v>
      </c>
      <c r="BB11" s="16">
        <v>6062.0</v>
      </c>
      <c r="BC11" s="16">
        <v>0.0</v>
      </c>
      <c r="BD11" s="16">
        <v>0.0</v>
      </c>
      <c r="BE11" s="16">
        <v>22.0</v>
      </c>
      <c r="BF11" s="16">
        <v>1180048.0</v>
      </c>
      <c r="BG11" s="16">
        <v>0.0</v>
      </c>
      <c r="BH11" s="16">
        <v>0.0</v>
      </c>
      <c r="BI11" s="16">
        <v>0.0</v>
      </c>
      <c r="BJ11" s="16">
        <v>912.0</v>
      </c>
      <c r="BK11" s="16">
        <v>0.0</v>
      </c>
      <c r="BL11" s="16">
        <v>0.0</v>
      </c>
      <c r="BM11" s="16">
        <v>2.0</v>
      </c>
      <c r="BN11" s="16">
        <v>91090.0</v>
      </c>
      <c r="BO11" s="16">
        <v>0.0</v>
      </c>
      <c r="BP11" s="16">
        <v>0.0</v>
      </c>
      <c r="BQ11" s="16">
        <v>58.0</v>
      </c>
      <c r="BR11" s="16">
        <v>62512.0</v>
      </c>
      <c r="BS11" s="16">
        <v>0.0</v>
      </c>
      <c r="BT11" s="16">
        <v>0.0</v>
      </c>
    </row>
    <row r="12">
      <c r="A12" s="14" t="s">
        <v>4892</v>
      </c>
      <c r="B12" s="16">
        <v>11.0</v>
      </c>
      <c r="C12" s="16">
        <v>4091668.0</v>
      </c>
      <c r="D12" s="14" t="s">
        <v>4893</v>
      </c>
      <c r="E12" s="14" t="s">
        <v>2631</v>
      </c>
      <c r="F12" s="14" t="s">
        <v>2630</v>
      </c>
      <c r="G12" s="14" t="s">
        <v>4844</v>
      </c>
      <c r="H12" s="14" t="s">
        <v>2978</v>
      </c>
      <c r="I12" s="14" t="s">
        <v>2978</v>
      </c>
      <c r="J12" s="14" t="s">
        <v>4845</v>
      </c>
      <c r="K12" s="14" t="s">
        <v>4894</v>
      </c>
      <c r="L12" s="14" t="s">
        <v>4894</v>
      </c>
      <c r="M12" s="14" t="s">
        <v>4895</v>
      </c>
      <c r="N12" s="14" t="s">
        <v>409</v>
      </c>
      <c r="O12" s="14" t="s">
        <v>4855</v>
      </c>
      <c r="P12" s="16">
        <v>258976.0</v>
      </c>
      <c r="Q12" s="17"/>
      <c r="R12" s="16">
        <v>1158.0</v>
      </c>
      <c r="S12" s="16">
        <v>1614202.0</v>
      </c>
      <c r="T12" s="16">
        <v>7.1738E-4</v>
      </c>
      <c r="U12" s="16">
        <v>5.0</v>
      </c>
      <c r="V12" s="16">
        <v>0.0</v>
      </c>
      <c r="W12" s="14" t="s">
        <v>2978</v>
      </c>
      <c r="X12" s="14" t="s">
        <v>4860</v>
      </c>
      <c r="Y12" s="16">
        <v>0.0022468</v>
      </c>
      <c r="Z12" s="16">
        <v>28.9</v>
      </c>
      <c r="AA12" s="17"/>
      <c r="AB12" s="16">
        <v>0.0</v>
      </c>
      <c r="AC12" s="16">
        <v>0.0</v>
      </c>
      <c r="AD12" s="16">
        <v>8.8</v>
      </c>
      <c r="AE12" s="16">
        <v>0.0</v>
      </c>
      <c r="AF12" s="16">
        <v>0.997</v>
      </c>
      <c r="AG12" s="16">
        <v>7.0</v>
      </c>
      <c r="AH12" s="16">
        <v>75058.0</v>
      </c>
      <c r="AI12" s="16">
        <v>1.0</v>
      </c>
      <c r="AJ12" s="16">
        <v>0.0</v>
      </c>
      <c r="AK12" s="16">
        <v>11.0</v>
      </c>
      <c r="AL12" s="16">
        <v>60016.0</v>
      </c>
      <c r="AM12" s="16">
        <v>0.0</v>
      </c>
      <c r="AN12" s="16">
        <v>0.0</v>
      </c>
      <c r="AO12" s="16">
        <v>2.0</v>
      </c>
      <c r="AP12" s="16">
        <v>29608.0</v>
      </c>
      <c r="AQ12" s="16">
        <v>0.0</v>
      </c>
      <c r="AR12" s="16">
        <v>0.0</v>
      </c>
      <c r="AS12" s="16">
        <v>1.0</v>
      </c>
      <c r="AT12" s="16">
        <v>44888.0</v>
      </c>
      <c r="AU12" s="16">
        <v>0.0</v>
      </c>
      <c r="AV12" s="16">
        <v>0.0</v>
      </c>
      <c r="AW12" s="16">
        <v>19.0</v>
      </c>
      <c r="AX12" s="16">
        <v>64028.0</v>
      </c>
      <c r="AY12" s="16">
        <v>0.0</v>
      </c>
      <c r="AZ12" s="16">
        <v>0.0</v>
      </c>
      <c r="BA12" s="16">
        <v>13.0</v>
      </c>
      <c r="BB12" s="16">
        <v>6062.0</v>
      </c>
      <c r="BC12" s="16">
        <v>0.0</v>
      </c>
      <c r="BD12" s="16">
        <v>0.0</v>
      </c>
      <c r="BE12" s="16">
        <v>827.0</v>
      </c>
      <c r="BF12" s="16">
        <v>1180038.0</v>
      </c>
      <c r="BG12" s="16">
        <v>1.0</v>
      </c>
      <c r="BH12" s="16">
        <v>0.0</v>
      </c>
      <c r="BI12" s="16">
        <v>0.0</v>
      </c>
      <c r="BJ12" s="16">
        <v>912.0</v>
      </c>
      <c r="BK12" s="16">
        <v>0.0</v>
      </c>
      <c r="BL12" s="16">
        <v>0.0</v>
      </c>
      <c r="BM12" s="16">
        <v>229.0</v>
      </c>
      <c r="BN12" s="16">
        <v>91084.0</v>
      </c>
      <c r="BO12" s="16">
        <v>2.0</v>
      </c>
      <c r="BP12" s="16">
        <v>0.0</v>
      </c>
      <c r="BQ12" s="16">
        <v>49.0</v>
      </c>
      <c r="BR12" s="16">
        <v>62508.0</v>
      </c>
      <c r="BS12" s="16">
        <v>1.0</v>
      </c>
      <c r="BT12" s="16">
        <v>0.0</v>
      </c>
    </row>
    <row r="13">
      <c r="A13" s="14" t="s">
        <v>4896</v>
      </c>
      <c r="B13" s="16">
        <v>11.0</v>
      </c>
      <c r="C13" s="16">
        <v>4091578.0</v>
      </c>
      <c r="D13" s="14" t="s">
        <v>4897</v>
      </c>
      <c r="E13" s="14" t="s">
        <v>2622</v>
      </c>
      <c r="F13" s="14" t="s">
        <v>2630</v>
      </c>
      <c r="G13" s="14" t="s">
        <v>4844</v>
      </c>
      <c r="H13" s="14" t="s">
        <v>2978</v>
      </c>
      <c r="I13" s="14" t="s">
        <v>2978</v>
      </c>
      <c r="J13" s="14" t="s">
        <v>4845</v>
      </c>
      <c r="K13" s="14" t="s">
        <v>4898</v>
      </c>
      <c r="L13" s="14" t="s">
        <v>4898</v>
      </c>
      <c r="M13" s="14" t="s">
        <v>4899</v>
      </c>
      <c r="N13" s="14" t="s">
        <v>409</v>
      </c>
      <c r="O13" s="14" t="s">
        <v>3345</v>
      </c>
      <c r="P13" s="16">
        <v>461726.0</v>
      </c>
      <c r="Q13" s="17"/>
      <c r="R13" s="16">
        <v>889.0</v>
      </c>
      <c r="S13" s="16">
        <v>1614204.0</v>
      </c>
      <c r="T13" s="16">
        <v>5.5074E-4</v>
      </c>
      <c r="U13" s="16">
        <v>3.0</v>
      </c>
      <c r="V13" s="16">
        <v>0.0</v>
      </c>
      <c r="W13" s="14" t="s">
        <v>2978</v>
      </c>
      <c r="X13" s="14" t="s">
        <v>4865</v>
      </c>
      <c r="Y13" s="16">
        <v>0.00995675</v>
      </c>
      <c r="Z13" s="16">
        <v>25.5</v>
      </c>
      <c r="AA13" s="16">
        <v>0.28</v>
      </c>
      <c r="AB13" s="16">
        <v>0.0</v>
      </c>
      <c r="AC13" s="16">
        <v>0.0</v>
      </c>
      <c r="AD13" s="16">
        <v>8.83</v>
      </c>
      <c r="AE13" s="16">
        <v>0.0</v>
      </c>
      <c r="AF13" s="16">
        <v>0.36</v>
      </c>
      <c r="AG13" s="16">
        <v>793.0</v>
      </c>
      <c r="AH13" s="16">
        <v>75046.0</v>
      </c>
      <c r="AI13" s="16">
        <v>3.0</v>
      </c>
      <c r="AJ13" s="16">
        <v>0.0</v>
      </c>
      <c r="AK13" s="16">
        <v>32.0</v>
      </c>
      <c r="AL13" s="16">
        <v>60024.0</v>
      </c>
      <c r="AM13" s="16">
        <v>0.0</v>
      </c>
      <c r="AN13" s="16">
        <v>0.0</v>
      </c>
      <c r="AO13" s="16">
        <v>0.0</v>
      </c>
      <c r="AP13" s="16">
        <v>29604.0</v>
      </c>
      <c r="AQ13" s="16">
        <v>0.0</v>
      </c>
      <c r="AR13" s="16">
        <v>0.0</v>
      </c>
      <c r="AS13" s="16">
        <v>0.0</v>
      </c>
      <c r="AT13" s="16">
        <v>44880.0</v>
      </c>
      <c r="AU13" s="16">
        <v>0.0</v>
      </c>
      <c r="AV13" s="16">
        <v>0.0</v>
      </c>
      <c r="AW13" s="16">
        <v>0.0</v>
      </c>
      <c r="AX13" s="16">
        <v>64044.0</v>
      </c>
      <c r="AY13" s="16">
        <v>0.0</v>
      </c>
      <c r="AZ13" s="16">
        <v>0.0</v>
      </c>
      <c r="BA13" s="16">
        <v>1.0</v>
      </c>
      <c r="BB13" s="16">
        <v>6062.0</v>
      </c>
      <c r="BC13" s="16">
        <v>0.0</v>
      </c>
      <c r="BD13" s="16">
        <v>0.0</v>
      </c>
      <c r="BE13" s="16">
        <v>9.0</v>
      </c>
      <c r="BF13" s="16">
        <v>1180038.0</v>
      </c>
      <c r="BG13" s="16">
        <v>0.0</v>
      </c>
      <c r="BH13" s="16">
        <v>0.0</v>
      </c>
      <c r="BI13" s="16">
        <v>0.0</v>
      </c>
      <c r="BJ13" s="16">
        <v>910.0</v>
      </c>
      <c r="BK13" s="16">
        <v>0.0</v>
      </c>
      <c r="BL13" s="16">
        <v>0.0</v>
      </c>
      <c r="BM13" s="16">
        <v>3.0</v>
      </c>
      <c r="BN13" s="16">
        <v>91084.0</v>
      </c>
      <c r="BO13" s="16">
        <v>0.0</v>
      </c>
      <c r="BP13" s="16">
        <v>0.0</v>
      </c>
      <c r="BQ13" s="16">
        <v>51.0</v>
      </c>
      <c r="BR13" s="16">
        <v>62512.0</v>
      </c>
      <c r="BS13" s="16">
        <v>0.0</v>
      </c>
      <c r="BT13" s="16">
        <v>0.0</v>
      </c>
    </row>
    <row r="14">
      <c r="A14" s="14" t="s">
        <v>4900</v>
      </c>
      <c r="B14" s="16">
        <v>11.0</v>
      </c>
      <c r="C14" s="16">
        <v>4086513.0</v>
      </c>
      <c r="D14" s="14" t="s">
        <v>4901</v>
      </c>
      <c r="E14" s="14" t="s">
        <v>2622</v>
      </c>
      <c r="F14" s="14" t="s">
        <v>2621</v>
      </c>
      <c r="G14" s="14" t="s">
        <v>4844</v>
      </c>
      <c r="H14" s="14" t="s">
        <v>2978</v>
      </c>
      <c r="I14" s="14" t="s">
        <v>2978</v>
      </c>
      <c r="J14" s="14" t="s">
        <v>4845</v>
      </c>
      <c r="K14" s="14" t="s">
        <v>4902</v>
      </c>
      <c r="L14" s="14" t="s">
        <v>4902</v>
      </c>
      <c r="M14" s="14" t="s">
        <v>4903</v>
      </c>
      <c r="N14" s="14" t="s">
        <v>409</v>
      </c>
      <c r="O14" s="14" t="s">
        <v>4887</v>
      </c>
      <c r="P14" s="16">
        <v>461721.0</v>
      </c>
      <c r="Q14" s="17"/>
      <c r="R14" s="16">
        <v>799.0</v>
      </c>
      <c r="S14" s="16">
        <v>1614180.0</v>
      </c>
      <c r="T14" s="16">
        <v>4.9499E-4</v>
      </c>
      <c r="U14" s="16">
        <v>2.0</v>
      </c>
      <c r="V14" s="16">
        <v>0.0</v>
      </c>
      <c r="W14" s="14" t="s">
        <v>2978</v>
      </c>
      <c r="X14" s="14" t="s">
        <v>4865</v>
      </c>
      <c r="Y14" s="16">
        <v>0.0072461</v>
      </c>
      <c r="Z14" s="16">
        <v>19.6</v>
      </c>
      <c r="AA14" s="16">
        <v>0.049</v>
      </c>
      <c r="AB14" s="16">
        <v>0.01</v>
      </c>
      <c r="AC14" s="16">
        <v>-0.02</v>
      </c>
      <c r="AD14" s="16">
        <v>3.04</v>
      </c>
      <c r="AE14" s="16">
        <v>0.05</v>
      </c>
      <c r="AF14" s="16">
        <v>0.179</v>
      </c>
      <c r="AG14" s="16">
        <v>583.0</v>
      </c>
      <c r="AH14" s="16">
        <v>75050.0</v>
      </c>
      <c r="AI14" s="16">
        <v>1.0</v>
      </c>
      <c r="AJ14" s="16">
        <v>0.0</v>
      </c>
      <c r="AK14" s="16">
        <v>52.0</v>
      </c>
      <c r="AL14" s="16">
        <v>60034.0</v>
      </c>
      <c r="AM14" s="16">
        <v>0.0</v>
      </c>
      <c r="AN14" s="16">
        <v>0.0</v>
      </c>
      <c r="AO14" s="16">
        <v>0.0</v>
      </c>
      <c r="AP14" s="16">
        <v>29608.0</v>
      </c>
      <c r="AQ14" s="16">
        <v>0.0</v>
      </c>
      <c r="AR14" s="16">
        <v>0.0</v>
      </c>
      <c r="AS14" s="16">
        <v>10.0</v>
      </c>
      <c r="AT14" s="16">
        <v>44882.0</v>
      </c>
      <c r="AU14" s="16">
        <v>0.0</v>
      </c>
      <c r="AV14" s="16">
        <v>0.0</v>
      </c>
      <c r="AW14" s="16">
        <v>0.0</v>
      </c>
      <c r="AX14" s="16">
        <v>64036.0</v>
      </c>
      <c r="AY14" s="16">
        <v>0.0</v>
      </c>
      <c r="AZ14" s="16">
        <v>0.0</v>
      </c>
      <c r="BA14" s="16">
        <v>1.0</v>
      </c>
      <c r="BB14" s="16">
        <v>6062.0</v>
      </c>
      <c r="BC14" s="16">
        <v>0.0</v>
      </c>
      <c r="BD14" s="16">
        <v>0.0</v>
      </c>
      <c r="BE14" s="16">
        <v>122.0</v>
      </c>
      <c r="BF14" s="16">
        <v>1180024.0</v>
      </c>
      <c r="BG14" s="16">
        <v>0.0</v>
      </c>
      <c r="BH14" s="16">
        <v>0.0</v>
      </c>
      <c r="BI14" s="16">
        <v>0.0</v>
      </c>
      <c r="BJ14" s="16">
        <v>912.0</v>
      </c>
      <c r="BK14" s="16">
        <v>0.0</v>
      </c>
      <c r="BL14" s="16">
        <v>0.0</v>
      </c>
      <c r="BM14" s="16">
        <v>0.0</v>
      </c>
      <c r="BN14" s="16">
        <v>91064.0</v>
      </c>
      <c r="BO14" s="16">
        <v>0.0</v>
      </c>
      <c r="BP14" s="16">
        <v>0.0</v>
      </c>
      <c r="BQ14" s="16">
        <v>31.0</v>
      </c>
      <c r="BR14" s="16">
        <v>62508.0</v>
      </c>
      <c r="BS14" s="16">
        <v>1.0</v>
      </c>
      <c r="BT14" s="16">
        <v>0.0</v>
      </c>
    </row>
    <row r="15">
      <c r="A15" s="14" t="s">
        <v>4904</v>
      </c>
      <c r="B15" s="16">
        <v>11.0</v>
      </c>
      <c r="C15" s="16">
        <v>4086520.0</v>
      </c>
      <c r="D15" s="14" t="s">
        <v>4905</v>
      </c>
      <c r="E15" s="14" t="s">
        <v>2630</v>
      </c>
      <c r="F15" s="14" t="s">
        <v>2631</v>
      </c>
      <c r="G15" s="14" t="s">
        <v>4844</v>
      </c>
      <c r="H15" s="14" t="s">
        <v>2978</v>
      </c>
      <c r="I15" s="14" t="s">
        <v>2978</v>
      </c>
      <c r="J15" s="14" t="s">
        <v>4845</v>
      </c>
      <c r="K15" s="14" t="s">
        <v>4906</v>
      </c>
      <c r="L15" s="14" t="s">
        <v>4906</v>
      </c>
      <c r="M15" s="14" t="s">
        <v>4907</v>
      </c>
      <c r="N15" s="14" t="s">
        <v>4848</v>
      </c>
      <c r="O15" s="14" t="s">
        <v>4887</v>
      </c>
      <c r="P15" s="16">
        <v>258972.0</v>
      </c>
      <c r="Q15" s="17"/>
      <c r="R15" s="16">
        <v>731.0</v>
      </c>
      <c r="S15" s="16">
        <v>1614146.0</v>
      </c>
      <c r="T15" s="16">
        <v>4.5287E-4</v>
      </c>
      <c r="U15" s="16">
        <v>9.0</v>
      </c>
      <c r="V15" s="16">
        <v>0.0</v>
      </c>
      <c r="W15" s="14" t="s">
        <v>2978</v>
      </c>
      <c r="X15" s="14" t="s">
        <v>4860</v>
      </c>
      <c r="Y15" s="16">
        <v>0.00665176</v>
      </c>
      <c r="Z15" s="16">
        <v>9.05</v>
      </c>
      <c r="AA15" s="16">
        <v>0.073</v>
      </c>
      <c r="AB15" s="16">
        <v>0.03</v>
      </c>
      <c r="AC15" s="16">
        <v>-0.01</v>
      </c>
      <c r="AD15" s="16">
        <v>0.733</v>
      </c>
      <c r="AE15" s="17"/>
      <c r="AF15" s="17"/>
      <c r="AG15" s="16">
        <v>1.0</v>
      </c>
      <c r="AH15" s="16">
        <v>75052.0</v>
      </c>
      <c r="AI15" s="16">
        <v>0.0</v>
      </c>
      <c r="AJ15" s="16">
        <v>0.0</v>
      </c>
      <c r="AK15" s="16">
        <v>0.0</v>
      </c>
      <c r="AL15" s="16">
        <v>60032.0</v>
      </c>
      <c r="AM15" s="16">
        <v>0.0</v>
      </c>
      <c r="AN15" s="16">
        <v>0.0</v>
      </c>
      <c r="AO15" s="16">
        <v>0.0</v>
      </c>
      <c r="AP15" s="16">
        <v>29598.0</v>
      </c>
      <c r="AQ15" s="16">
        <v>0.0</v>
      </c>
      <c r="AR15" s="16">
        <v>0.0</v>
      </c>
      <c r="AS15" s="16">
        <v>0.0</v>
      </c>
      <c r="AT15" s="16">
        <v>44876.0</v>
      </c>
      <c r="AU15" s="16">
        <v>0.0</v>
      </c>
      <c r="AV15" s="16">
        <v>0.0</v>
      </c>
      <c r="AW15" s="16">
        <v>0.0</v>
      </c>
      <c r="AX15" s="16">
        <v>64028.0</v>
      </c>
      <c r="AY15" s="16">
        <v>0.0</v>
      </c>
      <c r="AZ15" s="16">
        <v>0.0</v>
      </c>
      <c r="BA15" s="16">
        <v>0.0</v>
      </c>
      <c r="BB15" s="16">
        <v>6062.0</v>
      </c>
      <c r="BC15" s="16">
        <v>0.0</v>
      </c>
      <c r="BD15" s="16">
        <v>0.0</v>
      </c>
      <c r="BE15" s="16">
        <v>58.0</v>
      </c>
      <c r="BF15" s="16">
        <v>1180028.0</v>
      </c>
      <c r="BG15" s="16">
        <v>0.0</v>
      </c>
      <c r="BH15" s="16">
        <v>0.0</v>
      </c>
      <c r="BI15" s="16">
        <v>0.0</v>
      </c>
      <c r="BJ15" s="16">
        <v>912.0</v>
      </c>
      <c r="BK15" s="16">
        <v>0.0</v>
      </c>
      <c r="BL15" s="16">
        <v>0.0</v>
      </c>
      <c r="BM15" s="16">
        <v>647.0</v>
      </c>
      <c r="BN15" s="16">
        <v>91054.0</v>
      </c>
      <c r="BO15" s="16">
        <v>9.0</v>
      </c>
      <c r="BP15" s="16">
        <v>0.0</v>
      </c>
      <c r="BQ15" s="16">
        <v>25.0</v>
      </c>
      <c r="BR15" s="16">
        <v>62504.0</v>
      </c>
      <c r="BS15" s="16">
        <v>0.0</v>
      </c>
      <c r="BT15" s="16">
        <v>0.0</v>
      </c>
    </row>
    <row r="16">
      <c r="A16" s="14" t="s">
        <v>4908</v>
      </c>
      <c r="B16" s="16">
        <v>11.0</v>
      </c>
      <c r="C16" s="16">
        <v>4086812.0</v>
      </c>
      <c r="D16" s="14" t="s">
        <v>4909</v>
      </c>
      <c r="E16" s="14" t="s">
        <v>2622</v>
      </c>
      <c r="F16" s="14" t="s">
        <v>2631</v>
      </c>
      <c r="G16" s="14" t="s">
        <v>4844</v>
      </c>
      <c r="H16" s="14" t="s">
        <v>2978</v>
      </c>
      <c r="I16" s="14" t="s">
        <v>2978</v>
      </c>
      <c r="J16" s="14" t="s">
        <v>4852</v>
      </c>
      <c r="K16" s="14" t="s">
        <v>4910</v>
      </c>
      <c r="L16" s="14" t="s">
        <v>4910</v>
      </c>
      <c r="M16" s="14" t="s">
        <v>4911</v>
      </c>
      <c r="N16" s="14" t="s">
        <v>409</v>
      </c>
      <c r="O16" s="14" t="s">
        <v>4855</v>
      </c>
      <c r="P16" s="16">
        <v>506350.0</v>
      </c>
      <c r="Q16" s="17"/>
      <c r="R16" s="16">
        <v>652.0</v>
      </c>
      <c r="S16" s="16">
        <v>1536526.0</v>
      </c>
      <c r="T16" s="16">
        <v>4.2433E-4</v>
      </c>
      <c r="U16" s="16">
        <v>1.0</v>
      </c>
      <c r="V16" s="16">
        <v>0.0</v>
      </c>
      <c r="W16" s="14" t="s">
        <v>2978</v>
      </c>
      <c r="X16" s="14" t="s">
        <v>4865</v>
      </c>
      <c r="Y16" s="16">
        <v>0.00730027</v>
      </c>
      <c r="Z16" s="16">
        <v>13.9</v>
      </c>
      <c r="AA16" s="17"/>
      <c r="AB16" s="16">
        <v>0.06</v>
      </c>
      <c r="AC16" s="16">
        <v>0.06</v>
      </c>
      <c r="AD16" s="16">
        <v>-0.027</v>
      </c>
      <c r="AE16" s="17"/>
      <c r="AF16" s="17"/>
      <c r="AG16" s="16">
        <v>573.0</v>
      </c>
      <c r="AH16" s="16">
        <v>73166.0</v>
      </c>
      <c r="AI16" s="16">
        <v>1.0</v>
      </c>
      <c r="AJ16" s="16">
        <v>0.0</v>
      </c>
      <c r="AK16" s="16">
        <v>47.0</v>
      </c>
      <c r="AL16" s="16">
        <v>50996.0</v>
      </c>
      <c r="AM16" s="16">
        <v>0.0</v>
      </c>
      <c r="AN16" s="16">
        <v>0.0</v>
      </c>
      <c r="AO16" s="16">
        <v>0.0</v>
      </c>
      <c r="AP16" s="16">
        <v>28642.0</v>
      </c>
      <c r="AQ16" s="16">
        <v>0.0</v>
      </c>
      <c r="AR16" s="16">
        <v>0.0</v>
      </c>
      <c r="AS16" s="16">
        <v>0.0</v>
      </c>
      <c r="AT16" s="16">
        <v>40922.0</v>
      </c>
      <c r="AU16" s="16">
        <v>0.0</v>
      </c>
      <c r="AV16" s="16">
        <v>0.0</v>
      </c>
      <c r="AW16" s="16">
        <v>0.0</v>
      </c>
      <c r="AX16" s="16">
        <v>45100.0</v>
      </c>
      <c r="AY16" s="16">
        <v>0.0</v>
      </c>
      <c r="AZ16" s="16">
        <v>0.0</v>
      </c>
      <c r="BA16" s="16">
        <v>0.0</v>
      </c>
      <c r="BB16" s="16">
        <v>5982.0</v>
      </c>
      <c r="BC16" s="16">
        <v>0.0</v>
      </c>
      <c r="BD16" s="16">
        <v>0.0</v>
      </c>
      <c r="BE16" s="16">
        <v>6.0</v>
      </c>
      <c r="BF16" s="16">
        <v>1146732.0</v>
      </c>
      <c r="BG16" s="16">
        <v>0.0</v>
      </c>
      <c r="BH16" s="16">
        <v>0.0</v>
      </c>
      <c r="BI16" s="16">
        <v>0.0</v>
      </c>
      <c r="BJ16" s="16">
        <v>912.0</v>
      </c>
      <c r="BK16" s="16">
        <v>0.0</v>
      </c>
      <c r="BL16" s="16">
        <v>0.0</v>
      </c>
      <c r="BM16" s="16">
        <v>0.0</v>
      </c>
      <c r="BN16" s="16">
        <v>84048.0</v>
      </c>
      <c r="BO16" s="16">
        <v>0.0</v>
      </c>
      <c r="BP16" s="16">
        <v>0.0</v>
      </c>
      <c r="BQ16" s="16">
        <v>26.0</v>
      </c>
      <c r="BR16" s="16">
        <v>60026.0</v>
      </c>
      <c r="BS16" s="16">
        <v>0.0</v>
      </c>
      <c r="BT16" s="16">
        <v>0.0</v>
      </c>
    </row>
    <row r="17">
      <c r="A17" s="14" t="s">
        <v>4912</v>
      </c>
      <c r="B17" s="16">
        <v>11.0</v>
      </c>
      <c r="C17" s="16">
        <v>3856384.0</v>
      </c>
      <c r="D17" s="14" t="s">
        <v>4913</v>
      </c>
      <c r="E17" s="14" t="s">
        <v>2622</v>
      </c>
      <c r="F17" s="14" t="s">
        <v>2631</v>
      </c>
      <c r="G17" s="14" t="s">
        <v>4844</v>
      </c>
      <c r="H17" s="14" t="s">
        <v>2978</v>
      </c>
      <c r="I17" s="14" t="s">
        <v>2978</v>
      </c>
      <c r="J17" s="14" t="s">
        <v>4845</v>
      </c>
      <c r="K17" s="14" t="s">
        <v>4914</v>
      </c>
      <c r="L17" s="14" t="s">
        <v>4914</v>
      </c>
      <c r="M17" s="14" t="s">
        <v>4915</v>
      </c>
      <c r="N17" s="14" t="s">
        <v>4848</v>
      </c>
      <c r="O17" s="14" t="s">
        <v>4878</v>
      </c>
      <c r="P17" s="16">
        <v>258968.0</v>
      </c>
      <c r="Q17" s="17"/>
      <c r="R17" s="16">
        <v>485.0</v>
      </c>
      <c r="S17" s="16">
        <v>1614138.0</v>
      </c>
      <c r="T17" s="16">
        <v>3.0047E-4</v>
      </c>
      <c r="U17" s="16">
        <v>1.0</v>
      </c>
      <c r="V17" s="16">
        <v>0.0</v>
      </c>
      <c r="W17" s="14" t="s">
        <v>2978</v>
      </c>
      <c r="X17" s="14" t="s">
        <v>4849</v>
      </c>
      <c r="Y17" s="16">
        <v>1.5456E-4</v>
      </c>
      <c r="Z17" s="16">
        <v>12.4</v>
      </c>
      <c r="AA17" s="17"/>
      <c r="AB17" s="16">
        <v>0.0</v>
      </c>
      <c r="AC17" s="16">
        <v>-0.01</v>
      </c>
      <c r="AD17" s="16">
        <v>1.04</v>
      </c>
      <c r="AE17" s="17"/>
      <c r="AF17" s="17"/>
      <c r="AG17" s="16">
        <v>3.0</v>
      </c>
      <c r="AH17" s="16">
        <v>75046.0</v>
      </c>
      <c r="AI17" s="16">
        <v>0.0</v>
      </c>
      <c r="AJ17" s="16">
        <v>0.0</v>
      </c>
      <c r="AK17" s="16">
        <v>7.0</v>
      </c>
      <c r="AL17" s="16">
        <v>60032.0</v>
      </c>
      <c r="AM17" s="16">
        <v>0.0</v>
      </c>
      <c r="AN17" s="16">
        <v>0.0</v>
      </c>
      <c r="AO17" s="16">
        <v>224.0</v>
      </c>
      <c r="AP17" s="16">
        <v>29608.0</v>
      </c>
      <c r="AQ17" s="16">
        <v>1.0</v>
      </c>
      <c r="AR17" s="16">
        <v>0.0</v>
      </c>
      <c r="AS17" s="16">
        <v>0.0</v>
      </c>
      <c r="AT17" s="16">
        <v>44884.0</v>
      </c>
      <c r="AU17" s="16">
        <v>0.0</v>
      </c>
      <c r="AV17" s="16">
        <v>0.0</v>
      </c>
      <c r="AW17" s="16">
        <v>0.0</v>
      </c>
      <c r="AX17" s="16">
        <v>63964.0</v>
      </c>
      <c r="AY17" s="16">
        <v>0.0</v>
      </c>
      <c r="AZ17" s="16">
        <v>0.0</v>
      </c>
      <c r="BA17" s="16">
        <v>1.0</v>
      </c>
      <c r="BB17" s="16">
        <v>6060.0</v>
      </c>
      <c r="BC17" s="16">
        <v>0.0</v>
      </c>
      <c r="BD17" s="16">
        <v>0.0</v>
      </c>
      <c r="BE17" s="16">
        <v>206.0</v>
      </c>
      <c r="BF17" s="16">
        <v>1180042.0</v>
      </c>
      <c r="BG17" s="16">
        <v>0.0</v>
      </c>
      <c r="BH17" s="16">
        <v>0.0</v>
      </c>
      <c r="BI17" s="16">
        <v>0.0</v>
      </c>
      <c r="BJ17" s="16">
        <v>912.0</v>
      </c>
      <c r="BK17" s="16">
        <v>0.0</v>
      </c>
      <c r="BL17" s="16">
        <v>0.0</v>
      </c>
      <c r="BM17" s="16">
        <v>8.0</v>
      </c>
      <c r="BN17" s="16">
        <v>91080.0</v>
      </c>
      <c r="BO17" s="16">
        <v>0.0</v>
      </c>
      <c r="BP17" s="16">
        <v>0.0</v>
      </c>
      <c r="BQ17" s="16">
        <v>36.0</v>
      </c>
      <c r="BR17" s="16">
        <v>62510.0</v>
      </c>
      <c r="BS17" s="16">
        <v>0.0</v>
      </c>
      <c r="BT17" s="16">
        <v>0.0</v>
      </c>
    </row>
    <row r="18">
      <c r="A18" s="14" t="s">
        <v>4916</v>
      </c>
      <c r="B18" s="16">
        <v>11.0</v>
      </c>
      <c r="C18" s="16">
        <v>4055598.0</v>
      </c>
      <c r="D18" s="14" t="s">
        <v>4917</v>
      </c>
      <c r="E18" s="14" t="s">
        <v>2622</v>
      </c>
      <c r="F18" s="14" t="s">
        <v>2621</v>
      </c>
      <c r="G18" s="14" t="s">
        <v>4844</v>
      </c>
      <c r="H18" s="14" t="s">
        <v>2978</v>
      </c>
      <c r="I18" s="14" t="s">
        <v>2978</v>
      </c>
      <c r="J18" s="14" t="s">
        <v>4845</v>
      </c>
      <c r="K18" s="14" t="s">
        <v>4918</v>
      </c>
      <c r="L18" s="14" t="s">
        <v>4918</v>
      </c>
      <c r="M18" s="14" t="s">
        <v>4919</v>
      </c>
      <c r="N18" s="14" t="s">
        <v>409</v>
      </c>
      <c r="O18" s="14" t="s">
        <v>410</v>
      </c>
      <c r="P18" s="16">
        <v>461734.0</v>
      </c>
      <c r="Q18" s="17"/>
      <c r="R18" s="16">
        <v>478.0</v>
      </c>
      <c r="S18" s="16">
        <v>1598430.0</v>
      </c>
      <c r="T18" s="16">
        <v>2.9904E-4</v>
      </c>
      <c r="U18" s="16">
        <v>0.0</v>
      </c>
      <c r="V18" s="16">
        <v>0.0</v>
      </c>
      <c r="W18" s="14" t="s">
        <v>2978</v>
      </c>
      <c r="X18" s="14" t="s">
        <v>4849</v>
      </c>
      <c r="Y18" s="16">
        <v>3.4856E-4</v>
      </c>
      <c r="Z18" s="16">
        <v>23.0</v>
      </c>
      <c r="AA18" s="17"/>
      <c r="AB18" s="16">
        <v>0.0</v>
      </c>
      <c r="AC18" s="16">
        <v>0.0</v>
      </c>
      <c r="AD18" s="16">
        <v>8.89</v>
      </c>
      <c r="AE18" s="16">
        <v>0.14</v>
      </c>
      <c r="AF18" s="16">
        <v>0.843</v>
      </c>
      <c r="AG18" s="16">
        <v>3.0</v>
      </c>
      <c r="AH18" s="16">
        <v>74840.0</v>
      </c>
      <c r="AI18" s="16">
        <v>0.0</v>
      </c>
      <c r="AJ18" s="16">
        <v>0.0</v>
      </c>
      <c r="AK18" s="16">
        <v>10.0</v>
      </c>
      <c r="AL18" s="16">
        <v>58066.0</v>
      </c>
      <c r="AM18" s="16">
        <v>0.0</v>
      </c>
      <c r="AN18" s="16">
        <v>0.0</v>
      </c>
      <c r="AO18" s="16">
        <v>11.0</v>
      </c>
      <c r="AP18" s="16">
        <v>29290.0</v>
      </c>
      <c r="AQ18" s="16">
        <v>0.0</v>
      </c>
      <c r="AR18" s="16">
        <v>0.0</v>
      </c>
      <c r="AS18" s="16">
        <v>0.0</v>
      </c>
      <c r="AT18" s="16">
        <v>44582.0</v>
      </c>
      <c r="AU18" s="16">
        <v>0.0</v>
      </c>
      <c r="AV18" s="16">
        <v>0.0</v>
      </c>
      <c r="AW18" s="16">
        <v>0.0</v>
      </c>
      <c r="AX18" s="16">
        <v>63048.0</v>
      </c>
      <c r="AY18" s="16">
        <v>0.0</v>
      </c>
      <c r="AZ18" s="16">
        <v>0.0</v>
      </c>
      <c r="BA18" s="16">
        <v>0.0</v>
      </c>
      <c r="BB18" s="16">
        <v>4454.0</v>
      </c>
      <c r="BC18" s="16">
        <v>0.0</v>
      </c>
      <c r="BD18" s="16">
        <v>0.0</v>
      </c>
      <c r="BE18" s="16">
        <v>444.0</v>
      </c>
      <c r="BF18" s="16">
        <v>1173472.0</v>
      </c>
      <c r="BG18" s="16">
        <v>0.0</v>
      </c>
      <c r="BH18" s="16">
        <v>0.0</v>
      </c>
      <c r="BI18" s="16">
        <v>0.0</v>
      </c>
      <c r="BJ18" s="16">
        <v>912.0</v>
      </c>
      <c r="BK18" s="16">
        <v>0.0</v>
      </c>
      <c r="BL18" s="16">
        <v>0.0</v>
      </c>
      <c r="BM18" s="16">
        <v>2.0</v>
      </c>
      <c r="BN18" s="16">
        <v>87874.0</v>
      </c>
      <c r="BO18" s="16">
        <v>0.0</v>
      </c>
      <c r="BP18" s="16">
        <v>0.0</v>
      </c>
      <c r="BQ18" s="16">
        <v>8.0</v>
      </c>
      <c r="BR18" s="16">
        <v>61892.0</v>
      </c>
      <c r="BS18" s="16">
        <v>0.0</v>
      </c>
      <c r="BT18" s="16">
        <v>0.0</v>
      </c>
    </row>
    <row r="19">
      <c r="A19" s="14" t="s">
        <v>4920</v>
      </c>
      <c r="B19" s="16">
        <v>11.0</v>
      </c>
      <c r="C19" s="16">
        <v>4083329.0</v>
      </c>
      <c r="D19" s="14" t="s">
        <v>4921</v>
      </c>
      <c r="E19" s="14" t="s">
        <v>2622</v>
      </c>
      <c r="F19" s="14" t="s">
        <v>2621</v>
      </c>
      <c r="G19" s="14" t="s">
        <v>4844</v>
      </c>
      <c r="H19" s="14" t="s">
        <v>2978</v>
      </c>
      <c r="I19" s="14" t="s">
        <v>2978</v>
      </c>
      <c r="J19" s="14" t="s">
        <v>4845</v>
      </c>
      <c r="K19" s="14" t="s">
        <v>4922</v>
      </c>
      <c r="L19" s="14" t="s">
        <v>4922</v>
      </c>
      <c r="M19" s="14" t="s">
        <v>4923</v>
      </c>
      <c r="N19" s="14" t="s">
        <v>4848</v>
      </c>
      <c r="O19" s="14" t="s">
        <v>4887</v>
      </c>
      <c r="P19" s="16">
        <v>705175.0</v>
      </c>
      <c r="Q19" s="17"/>
      <c r="R19" s="16">
        <v>476.0</v>
      </c>
      <c r="S19" s="16">
        <v>1614246.0</v>
      </c>
      <c r="T19" s="16">
        <v>2.9487E-4</v>
      </c>
      <c r="U19" s="16">
        <v>7.0</v>
      </c>
      <c r="V19" s="16">
        <v>0.0</v>
      </c>
      <c r="W19" s="14" t="s">
        <v>2978</v>
      </c>
      <c r="X19" s="14" t="s">
        <v>4860</v>
      </c>
      <c r="Y19" s="16">
        <v>0.0044896</v>
      </c>
      <c r="Z19" s="16">
        <v>11.8</v>
      </c>
      <c r="AA19" s="16">
        <v>0.208</v>
      </c>
      <c r="AB19" s="16">
        <v>0.17</v>
      </c>
      <c r="AC19" s="16">
        <v>0.03</v>
      </c>
      <c r="AD19" s="16">
        <v>3.56</v>
      </c>
      <c r="AE19" s="17"/>
      <c r="AF19" s="17"/>
      <c r="AG19" s="16">
        <v>3.0</v>
      </c>
      <c r="AH19" s="16">
        <v>75076.0</v>
      </c>
      <c r="AI19" s="16">
        <v>0.0</v>
      </c>
      <c r="AJ19" s="16">
        <v>0.0</v>
      </c>
      <c r="AK19" s="16">
        <v>1.0</v>
      </c>
      <c r="AL19" s="16">
        <v>60026.0</v>
      </c>
      <c r="AM19" s="16">
        <v>0.0</v>
      </c>
      <c r="AN19" s="16">
        <v>0.0</v>
      </c>
      <c r="AO19" s="16">
        <v>0.0</v>
      </c>
      <c r="AP19" s="16">
        <v>29608.0</v>
      </c>
      <c r="AQ19" s="16">
        <v>0.0</v>
      </c>
      <c r="AR19" s="16">
        <v>0.0</v>
      </c>
      <c r="AS19" s="16">
        <v>0.0</v>
      </c>
      <c r="AT19" s="16">
        <v>44892.0</v>
      </c>
      <c r="AU19" s="16">
        <v>0.0</v>
      </c>
      <c r="AV19" s="16">
        <v>0.0</v>
      </c>
      <c r="AW19" s="16">
        <v>0.0</v>
      </c>
      <c r="AX19" s="16">
        <v>64036.0</v>
      </c>
      <c r="AY19" s="16">
        <v>0.0</v>
      </c>
      <c r="AZ19" s="16">
        <v>0.0</v>
      </c>
      <c r="BA19" s="16">
        <v>2.0</v>
      </c>
      <c r="BB19" s="16">
        <v>6062.0</v>
      </c>
      <c r="BC19" s="16">
        <v>0.0</v>
      </c>
      <c r="BD19" s="16">
        <v>0.0</v>
      </c>
      <c r="BE19" s="16">
        <v>5.0</v>
      </c>
      <c r="BF19" s="16">
        <v>1180038.0</v>
      </c>
      <c r="BG19" s="16">
        <v>0.0</v>
      </c>
      <c r="BH19" s="16">
        <v>0.0</v>
      </c>
      <c r="BI19" s="16">
        <v>0.0</v>
      </c>
      <c r="BJ19" s="16">
        <v>912.0</v>
      </c>
      <c r="BK19" s="16">
        <v>0.0</v>
      </c>
      <c r="BL19" s="16">
        <v>0.0</v>
      </c>
      <c r="BM19" s="16">
        <v>443.0</v>
      </c>
      <c r="BN19" s="16">
        <v>91086.0</v>
      </c>
      <c r="BO19" s="16">
        <v>7.0</v>
      </c>
      <c r="BP19" s="16">
        <v>0.0</v>
      </c>
      <c r="BQ19" s="16">
        <v>22.0</v>
      </c>
      <c r="BR19" s="16">
        <v>62510.0</v>
      </c>
      <c r="BS19" s="16">
        <v>0.0</v>
      </c>
      <c r="BT19" s="16">
        <v>0.0</v>
      </c>
    </row>
    <row r="20">
      <c r="A20" s="14" t="s">
        <v>4924</v>
      </c>
      <c r="B20" s="16">
        <v>11.0</v>
      </c>
      <c r="C20" s="16">
        <v>4059290.0</v>
      </c>
      <c r="D20" s="14" t="s">
        <v>4925</v>
      </c>
      <c r="E20" s="14" t="s">
        <v>2622</v>
      </c>
      <c r="F20" s="14" t="s">
        <v>2621</v>
      </c>
      <c r="G20" s="14" t="s">
        <v>4844</v>
      </c>
      <c r="H20" s="14" t="s">
        <v>2978</v>
      </c>
      <c r="I20" s="14" t="s">
        <v>2978</v>
      </c>
      <c r="J20" s="14" t="s">
        <v>4845</v>
      </c>
      <c r="K20" s="14" t="s">
        <v>4926</v>
      </c>
      <c r="L20" s="14" t="s">
        <v>4926</v>
      </c>
      <c r="M20" s="14" t="s">
        <v>4927</v>
      </c>
      <c r="N20" s="14" t="s">
        <v>4848</v>
      </c>
      <c r="O20" s="14" t="s">
        <v>4887</v>
      </c>
      <c r="P20" s="16">
        <v>704564.0</v>
      </c>
      <c r="Q20" s="17"/>
      <c r="R20" s="16">
        <v>428.0</v>
      </c>
      <c r="S20" s="16">
        <v>1614020.0</v>
      </c>
      <c r="T20" s="16">
        <v>2.6518E-4</v>
      </c>
      <c r="U20" s="16">
        <v>1.0</v>
      </c>
      <c r="V20" s="16">
        <v>0.0</v>
      </c>
      <c r="W20" s="14" t="s">
        <v>2978</v>
      </c>
      <c r="X20" s="14" t="s">
        <v>4865</v>
      </c>
      <c r="Y20" s="16">
        <v>0.00463202</v>
      </c>
      <c r="Z20" s="16">
        <v>9.06</v>
      </c>
      <c r="AA20" s="17"/>
      <c r="AB20" s="16">
        <v>0.0</v>
      </c>
      <c r="AC20" s="16">
        <v>0.0</v>
      </c>
      <c r="AD20" s="16">
        <v>0.216</v>
      </c>
      <c r="AE20" s="17"/>
      <c r="AF20" s="17"/>
      <c r="AG20" s="16">
        <v>379.0</v>
      </c>
      <c r="AH20" s="16">
        <v>75026.0</v>
      </c>
      <c r="AI20" s="16">
        <v>1.0</v>
      </c>
      <c r="AJ20" s="16">
        <v>0.0</v>
      </c>
      <c r="AK20" s="16">
        <v>23.0</v>
      </c>
      <c r="AL20" s="16">
        <v>60008.0</v>
      </c>
      <c r="AM20" s="16">
        <v>0.0</v>
      </c>
      <c r="AN20" s="16">
        <v>0.0</v>
      </c>
      <c r="AO20" s="16">
        <v>0.0</v>
      </c>
      <c r="AP20" s="16">
        <v>29608.0</v>
      </c>
      <c r="AQ20" s="16">
        <v>0.0</v>
      </c>
      <c r="AR20" s="16">
        <v>0.0</v>
      </c>
      <c r="AS20" s="16">
        <v>0.0</v>
      </c>
      <c r="AT20" s="16">
        <v>44874.0</v>
      </c>
      <c r="AU20" s="16">
        <v>0.0</v>
      </c>
      <c r="AV20" s="16">
        <v>0.0</v>
      </c>
      <c r="AW20" s="16">
        <v>0.0</v>
      </c>
      <c r="AX20" s="16">
        <v>64016.0</v>
      </c>
      <c r="AY20" s="16">
        <v>0.0</v>
      </c>
      <c r="AZ20" s="16">
        <v>0.0</v>
      </c>
      <c r="BA20" s="16">
        <v>0.0</v>
      </c>
      <c r="BB20" s="16">
        <v>6062.0</v>
      </c>
      <c r="BC20" s="16">
        <v>0.0</v>
      </c>
      <c r="BD20" s="16">
        <v>0.0</v>
      </c>
      <c r="BE20" s="16">
        <v>7.0</v>
      </c>
      <c r="BF20" s="16">
        <v>1179946.0</v>
      </c>
      <c r="BG20" s="16">
        <v>0.0</v>
      </c>
      <c r="BH20" s="16">
        <v>0.0</v>
      </c>
      <c r="BI20" s="16">
        <v>0.0</v>
      </c>
      <c r="BJ20" s="16">
        <v>912.0</v>
      </c>
      <c r="BK20" s="16">
        <v>0.0</v>
      </c>
      <c r="BL20" s="16">
        <v>0.0</v>
      </c>
      <c r="BM20" s="16">
        <v>1.0</v>
      </c>
      <c r="BN20" s="16">
        <v>91062.0</v>
      </c>
      <c r="BO20" s="16">
        <v>0.0</v>
      </c>
      <c r="BP20" s="16">
        <v>0.0</v>
      </c>
      <c r="BQ20" s="16">
        <v>18.0</v>
      </c>
      <c r="BR20" s="16">
        <v>62506.0</v>
      </c>
      <c r="BS20" s="16">
        <v>0.0</v>
      </c>
      <c r="BT20" s="16">
        <v>0.0</v>
      </c>
    </row>
    <row r="21">
      <c r="A21" s="14" t="s">
        <v>4928</v>
      </c>
      <c r="B21" s="16">
        <v>11.0</v>
      </c>
      <c r="C21" s="16">
        <v>3856375.0</v>
      </c>
      <c r="D21" s="14" t="s">
        <v>4929</v>
      </c>
      <c r="E21" s="14" t="s">
        <v>2622</v>
      </c>
      <c r="F21" s="14" t="s">
        <v>2621</v>
      </c>
      <c r="G21" s="14" t="s">
        <v>4844</v>
      </c>
      <c r="H21" s="14" t="s">
        <v>2978</v>
      </c>
      <c r="I21" s="14" t="s">
        <v>2978</v>
      </c>
      <c r="J21" s="14" t="s">
        <v>4845</v>
      </c>
      <c r="K21" s="14" t="s">
        <v>4930</v>
      </c>
      <c r="L21" s="14" t="s">
        <v>4930</v>
      </c>
      <c r="M21" s="14" t="s">
        <v>4931</v>
      </c>
      <c r="N21" s="14" t="s">
        <v>4848</v>
      </c>
      <c r="O21" s="14" t="s">
        <v>4878</v>
      </c>
      <c r="P21" s="16">
        <v>706295.0</v>
      </c>
      <c r="Q21" s="17"/>
      <c r="R21" s="16">
        <v>328.0</v>
      </c>
      <c r="S21" s="16">
        <v>1614062.0</v>
      </c>
      <c r="T21" s="16">
        <v>2.0321E-4</v>
      </c>
      <c r="U21" s="16">
        <v>0.0</v>
      </c>
      <c r="V21" s="16">
        <v>0.0</v>
      </c>
      <c r="W21" s="14" t="s">
        <v>2978</v>
      </c>
      <c r="X21" s="14" t="s">
        <v>4849</v>
      </c>
      <c r="Y21" s="16">
        <v>2.4085E-4</v>
      </c>
      <c r="Z21" s="16">
        <v>12.2</v>
      </c>
      <c r="AA21" s="17"/>
      <c r="AB21" s="16">
        <v>0.0</v>
      </c>
      <c r="AC21" s="16">
        <v>-0.01</v>
      </c>
      <c r="AD21" s="16">
        <v>0.46</v>
      </c>
      <c r="AE21" s="17"/>
      <c r="AF21" s="17"/>
      <c r="AG21" s="16">
        <v>0.0</v>
      </c>
      <c r="AH21" s="16">
        <v>74946.0</v>
      </c>
      <c r="AI21" s="16">
        <v>0.0</v>
      </c>
      <c r="AJ21" s="16">
        <v>0.0</v>
      </c>
      <c r="AK21" s="16">
        <v>1.0</v>
      </c>
      <c r="AL21" s="16">
        <v>60012.0</v>
      </c>
      <c r="AM21" s="16">
        <v>0.0</v>
      </c>
      <c r="AN21" s="16">
        <v>0.0</v>
      </c>
      <c r="AO21" s="16">
        <v>0.0</v>
      </c>
      <c r="AP21" s="16">
        <v>29606.0</v>
      </c>
      <c r="AQ21" s="16">
        <v>0.0</v>
      </c>
      <c r="AR21" s="16">
        <v>0.0</v>
      </c>
      <c r="AS21" s="16">
        <v>0.0</v>
      </c>
      <c r="AT21" s="16">
        <v>44898.0</v>
      </c>
      <c r="AU21" s="16">
        <v>0.0</v>
      </c>
      <c r="AV21" s="16">
        <v>0.0</v>
      </c>
      <c r="AW21" s="16">
        <v>0.0</v>
      </c>
      <c r="AX21" s="16">
        <v>63970.0</v>
      </c>
      <c r="AY21" s="16">
        <v>0.0</v>
      </c>
      <c r="AZ21" s="16">
        <v>0.0</v>
      </c>
      <c r="BA21" s="16">
        <v>0.0</v>
      </c>
      <c r="BB21" s="16">
        <v>6084.0</v>
      </c>
      <c r="BC21" s="16">
        <v>0.0</v>
      </c>
      <c r="BD21" s="16">
        <v>0.0</v>
      </c>
      <c r="BE21" s="16">
        <v>313.0</v>
      </c>
      <c r="BF21" s="16">
        <v>1180050.0</v>
      </c>
      <c r="BG21" s="16">
        <v>0.0</v>
      </c>
      <c r="BH21" s="16">
        <v>0.0</v>
      </c>
      <c r="BI21" s="16">
        <v>0.0</v>
      </c>
      <c r="BJ21" s="16">
        <v>912.0</v>
      </c>
      <c r="BK21" s="16">
        <v>0.0</v>
      </c>
      <c r="BL21" s="16">
        <v>0.0</v>
      </c>
      <c r="BM21" s="16">
        <v>0.0</v>
      </c>
      <c r="BN21" s="16">
        <v>91094.0</v>
      </c>
      <c r="BO21" s="16">
        <v>0.0</v>
      </c>
      <c r="BP21" s="16">
        <v>0.0</v>
      </c>
      <c r="BQ21" s="16">
        <v>14.0</v>
      </c>
      <c r="BR21" s="16">
        <v>62490.0</v>
      </c>
      <c r="BS21" s="16">
        <v>0.0</v>
      </c>
      <c r="BT21" s="16">
        <v>0.0</v>
      </c>
    </row>
    <row r="22">
      <c r="A22" s="14" t="s">
        <v>4932</v>
      </c>
      <c r="B22" s="16">
        <v>11.0</v>
      </c>
      <c r="C22" s="16">
        <v>4091553.0</v>
      </c>
      <c r="D22" s="14" t="s">
        <v>4933</v>
      </c>
      <c r="E22" s="14" t="s">
        <v>2622</v>
      </c>
      <c r="F22" s="14" t="s">
        <v>2631</v>
      </c>
      <c r="G22" s="14" t="s">
        <v>4844</v>
      </c>
      <c r="H22" s="14" t="s">
        <v>2978</v>
      </c>
      <c r="I22" s="14" t="s">
        <v>2978</v>
      </c>
      <c r="J22" s="14" t="s">
        <v>4845</v>
      </c>
      <c r="K22" s="14" t="s">
        <v>4934</v>
      </c>
      <c r="L22" s="14" t="s">
        <v>4934</v>
      </c>
      <c r="M22" s="14" t="s">
        <v>4935</v>
      </c>
      <c r="N22" s="14" t="s">
        <v>409</v>
      </c>
      <c r="O22" s="14" t="s">
        <v>4878</v>
      </c>
      <c r="P22" s="16">
        <v>258975.0</v>
      </c>
      <c r="Q22" s="17"/>
      <c r="R22" s="16">
        <v>328.0</v>
      </c>
      <c r="S22" s="16">
        <v>1614232.0</v>
      </c>
      <c r="T22" s="16">
        <v>2.0319E-4</v>
      </c>
      <c r="U22" s="16">
        <v>1.0</v>
      </c>
      <c r="V22" s="16">
        <v>0.0</v>
      </c>
      <c r="W22" s="14" t="s">
        <v>2978</v>
      </c>
      <c r="X22" s="14" t="s">
        <v>4860</v>
      </c>
      <c r="Y22" s="16">
        <v>0.00275708</v>
      </c>
      <c r="Z22" s="16">
        <v>15.1</v>
      </c>
      <c r="AA22" s="16">
        <v>0.022</v>
      </c>
      <c r="AB22" s="16">
        <v>0.0</v>
      </c>
      <c r="AC22" s="16">
        <v>0.0</v>
      </c>
      <c r="AD22" s="16">
        <v>2.48</v>
      </c>
      <c r="AE22" s="16">
        <v>1.0</v>
      </c>
      <c r="AF22" s="16">
        <v>0.001</v>
      </c>
      <c r="AG22" s="16">
        <v>11.0</v>
      </c>
      <c r="AH22" s="16">
        <v>75062.0</v>
      </c>
      <c r="AI22" s="16">
        <v>0.0</v>
      </c>
      <c r="AJ22" s="16">
        <v>0.0</v>
      </c>
      <c r="AK22" s="16">
        <v>2.0</v>
      </c>
      <c r="AL22" s="16">
        <v>60030.0</v>
      </c>
      <c r="AM22" s="16">
        <v>0.0</v>
      </c>
      <c r="AN22" s="16">
        <v>0.0</v>
      </c>
      <c r="AO22" s="16">
        <v>0.0</v>
      </c>
      <c r="AP22" s="16">
        <v>29608.0</v>
      </c>
      <c r="AQ22" s="16">
        <v>0.0</v>
      </c>
      <c r="AR22" s="16">
        <v>0.0</v>
      </c>
      <c r="AS22" s="16">
        <v>0.0</v>
      </c>
      <c r="AT22" s="16">
        <v>44882.0</v>
      </c>
      <c r="AU22" s="16">
        <v>0.0</v>
      </c>
      <c r="AV22" s="16">
        <v>0.0</v>
      </c>
      <c r="AW22" s="16">
        <v>0.0</v>
      </c>
      <c r="AX22" s="16">
        <v>64044.0</v>
      </c>
      <c r="AY22" s="16">
        <v>0.0</v>
      </c>
      <c r="AZ22" s="16">
        <v>0.0</v>
      </c>
      <c r="BA22" s="16">
        <v>2.0</v>
      </c>
      <c r="BB22" s="16">
        <v>6062.0</v>
      </c>
      <c r="BC22" s="16">
        <v>0.0</v>
      </c>
      <c r="BD22" s="16">
        <v>0.0</v>
      </c>
      <c r="BE22" s="16">
        <v>9.0</v>
      </c>
      <c r="BF22" s="16">
        <v>1180040.0</v>
      </c>
      <c r="BG22" s="16">
        <v>0.0</v>
      </c>
      <c r="BH22" s="16">
        <v>0.0</v>
      </c>
      <c r="BI22" s="16">
        <v>0.0</v>
      </c>
      <c r="BJ22" s="16">
        <v>912.0</v>
      </c>
      <c r="BK22" s="16">
        <v>0.0</v>
      </c>
      <c r="BL22" s="16">
        <v>0.0</v>
      </c>
      <c r="BM22" s="16">
        <v>278.0</v>
      </c>
      <c r="BN22" s="16">
        <v>91084.0</v>
      </c>
      <c r="BO22" s="16">
        <v>1.0</v>
      </c>
      <c r="BP22" s="16">
        <v>0.0</v>
      </c>
      <c r="BQ22" s="16">
        <v>26.0</v>
      </c>
      <c r="BR22" s="16">
        <v>62508.0</v>
      </c>
      <c r="BS22" s="16">
        <v>0.0</v>
      </c>
      <c r="BT22" s="16">
        <v>0.0</v>
      </c>
    </row>
    <row r="23">
      <c r="A23" s="14" t="s">
        <v>4936</v>
      </c>
      <c r="B23" s="16">
        <v>11.0</v>
      </c>
      <c r="C23" s="16">
        <v>4086554.0</v>
      </c>
      <c r="D23" s="14" t="s">
        <v>4937</v>
      </c>
      <c r="E23" s="14" t="s">
        <v>2631</v>
      </c>
      <c r="F23" s="14" t="s">
        <v>2630</v>
      </c>
      <c r="G23" s="14" t="s">
        <v>4844</v>
      </c>
      <c r="H23" s="14" t="s">
        <v>2978</v>
      </c>
      <c r="I23" s="14" t="s">
        <v>2978</v>
      </c>
      <c r="J23" s="14" t="s">
        <v>4852</v>
      </c>
      <c r="K23" s="14" t="s">
        <v>4938</v>
      </c>
      <c r="L23" s="14" t="s">
        <v>4938</v>
      </c>
      <c r="M23" s="14" t="s">
        <v>4939</v>
      </c>
      <c r="N23" s="14" t="s">
        <v>409</v>
      </c>
      <c r="O23" s="14" t="s">
        <v>4878</v>
      </c>
      <c r="P23" s="16">
        <v>418810.0</v>
      </c>
      <c r="Q23" s="17"/>
      <c r="R23" s="16">
        <v>289.0</v>
      </c>
      <c r="S23" s="16">
        <v>1613866.0</v>
      </c>
      <c r="T23" s="16">
        <v>1.7907E-4</v>
      </c>
      <c r="U23" s="16">
        <v>1.0</v>
      </c>
      <c r="V23" s="16">
        <v>0.0</v>
      </c>
      <c r="W23" s="14" t="s">
        <v>2978</v>
      </c>
      <c r="X23" s="14" t="s">
        <v>4940</v>
      </c>
      <c r="Y23" s="16">
        <v>2.6133E-4</v>
      </c>
      <c r="Z23" s="16">
        <v>21.1</v>
      </c>
      <c r="AA23" s="17"/>
      <c r="AB23" s="16">
        <v>0.08</v>
      </c>
      <c r="AC23" s="16">
        <v>-0.1</v>
      </c>
      <c r="AD23" s="16">
        <v>4.88</v>
      </c>
      <c r="AE23" s="17"/>
      <c r="AF23" s="17"/>
      <c r="AG23" s="16">
        <v>2.0</v>
      </c>
      <c r="AH23" s="16">
        <v>74918.0</v>
      </c>
      <c r="AI23" s="16">
        <v>0.0</v>
      </c>
      <c r="AJ23" s="16">
        <v>0.0</v>
      </c>
      <c r="AK23" s="16">
        <v>23.0</v>
      </c>
      <c r="AL23" s="16">
        <v>59998.0</v>
      </c>
      <c r="AM23" s="16">
        <v>1.0</v>
      </c>
      <c r="AN23" s="16">
        <v>0.0</v>
      </c>
      <c r="AO23" s="16">
        <v>0.0</v>
      </c>
      <c r="AP23" s="16">
        <v>29600.0</v>
      </c>
      <c r="AQ23" s="16">
        <v>0.0</v>
      </c>
      <c r="AR23" s="16">
        <v>0.0</v>
      </c>
      <c r="AS23" s="16">
        <v>0.0</v>
      </c>
      <c r="AT23" s="16">
        <v>44892.0</v>
      </c>
      <c r="AU23" s="16">
        <v>0.0</v>
      </c>
      <c r="AV23" s="16">
        <v>0.0</v>
      </c>
      <c r="AW23" s="16">
        <v>0.0</v>
      </c>
      <c r="AX23" s="16">
        <v>63994.0</v>
      </c>
      <c r="AY23" s="16">
        <v>0.0</v>
      </c>
      <c r="AZ23" s="16">
        <v>0.0</v>
      </c>
      <c r="BA23" s="16">
        <v>0.0</v>
      </c>
      <c r="BB23" s="16">
        <v>6084.0</v>
      </c>
      <c r="BC23" s="16">
        <v>0.0</v>
      </c>
      <c r="BD23" s="16">
        <v>0.0</v>
      </c>
      <c r="BE23" s="16">
        <v>226.0</v>
      </c>
      <c r="BF23" s="16">
        <v>1179964.0</v>
      </c>
      <c r="BG23" s="16">
        <v>0.0</v>
      </c>
      <c r="BH23" s="16">
        <v>0.0</v>
      </c>
      <c r="BI23" s="16">
        <v>0.0</v>
      </c>
      <c r="BJ23" s="16">
        <v>912.0</v>
      </c>
      <c r="BK23" s="16">
        <v>0.0</v>
      </c>
      <c r="BL23" s="16">
        <v>0.0</v>
      </c>
      <c r="BM23" s="16">
        <v>32.0</v>
      </c>
      <c r="BN23" s="16">
        <v>91036.0</v>
      </c>
      <c r="BO23" s="16">
        <v>0.0</v>
      </c>
      <c r="BP23" s="16">
        <v>0.0</v>
      </c>
      <c r="BQ23" s="16">
        <v>6.0</v>
      </c>
      <c r="BR23" s="16">
        <v>62468.0</v>
      </c>
      <c r="BS23" s="16">
        <v>0.0</v>
      </c>
      <c r="BT23" s="16">
        <v>0.0</v>
      </c>
    </row>
    <row r="24">
      <c r="A24" s="14" t="s">
        <v>4941</v>
      </c>
      <c r="B24" s="16">
        <v>11.0</v>
      </c>
      <c r="C24" s="16">
        <v>4055628.0</v>
      </c>
      <c r="D24" s="14" t="s">
        <v>4942</v>
      </c>
      <c r="E24" s="14" t="s">
        <v>2622</v>
      </c>
      <c r="F24" s="14" t="s">
        <v>2630</v>
      </c>
      <c r="G24" s="14" t="s">
        <v>4844</v>
      </c>
      <c r="H24" s="14" t="s">
        <v>2978</v>
      </c>
      <c r="I24" s="14" t="s">
        <v>2978</v>
      </c>
      <c r="J24" s="14" t="s">
        <v>4845</v>
      </c>
      <c r="K24" s="14" t="s">
        <v>4943</v>
      </c>
      <c r="L24" s="14" t="s">
        <v>4943</v>
      </c>
      <c r="M24" s="14" t="s">
        <v>4944</v>
      </c>
      <c r="N24" s="14" t="s">
        <v>409</v>
      </c>
      <c r="O24" s="14" t="s">
        <v>410</v>
      </c>
      <c r="P24" s="16">
        <v>461735.0</v>
      </c>
      <c r="Q24" s="17"/>
      <c r="R24" s="16">
        <v>279.0</v>
      </c>
      <c r="S24" s="16">
        <v>1584540.0</v>
      </c>
      <c r="T24" s="16">
        <v>1.7608E-4</v>
      </c>
      <c r="U24" s="16">
        <v>0.0</v>
      </c>
      <c r="V24" s="16">
        <v>0.0</v>
      </c>
      <c r="W24" s="14" t="s">
        <v>2978</v>
      </c>
      <c r="X24" s="14" t="s">
        <v>4849</v>
      </c>
      <c r="Y24" s="16">
        <v>2.1125E-4</v>
      </c>
      <c r="Z24" s="16">
        <v>21.5</v>
      </c>
      <c r="AA24" s="17"/>
      <c r="AB24" s="16">
        <v>0.0</v>
      </c>
      <c r="AC24" s="16">
        <v>0.0</v>
      </c>
      <c r="AD24" s="16">
        <v>8.9</v>
      </c>
      <c r="AE24" s="16">
        <v>0.09</v>
      </c>
      <c r="AF24" s="16">
        <v>0.787</v>
      </c>
      <c r="AG24" s="16">
        <v>0.0</v>
      </c>
      <c r="AH24" s="16">
        <v>74510.0</v>
      </c>
      <c r="AI24" s="16">
        <v>0.0</v>
      </c>
      <c r="AJ24" s="16">
        <v>0.0</v>
      </c>
      <c r="AK24" s="16">
        <v>2.0</v>
      </c>
      <c r="AL24" s="16">
        <v>55772.0</v>
      </c>
      <c r="AM24" s="16">
        <v>0.0</v>
      </c>
      <c r="AN24" s="16">
        <v>0.0</v>
      </c>
      <c r="AO24" s="16">
        <v>0.0</v>
      </c>
      <c r="AP24" s="16">
        <v>29052.0</v>
      </c>
      <c r="AQ24" s="16">
        <v>0.0</v>
      </c>
      <c r="AR24" s="16">
        <v>0.0</v>
      </c>
      <c r="AS24" s="16">
        <v>0.0</v>
      </c>
      <c r="AT24" s="16">
        <v>43970.0</v>
      </c>
      <c r="AU24" s="16">
        <v>0.0</v>
      </c>
      <c r="AV24" s="16">
        <v>0.0</v>
      </c>
      <c r="AW24" s="16">
        <v>0.0</v>
      </c>
      <c r="AX24" s="16">
        <v>62378.0</v>
      </c>
      <c r="AY24" s="16">
        <v>0.0</v>
      </c>
      <c r="AZ24" s="16">
        <v>0.0</v>
      </c>
      <c r="BA24" s="16">
        <v>0.0</v>
      </c>
      <c r="BB24" s="16">
        <v>4426.0</v>
      </c>
      <c r="BC24" s="16">
        <v>0.0</v>
      </c>
      <c r="BD24" s="16">
        <v>0.0</v>
      </c>
      <c r="BE24" s="16">
        <v>273.0</v>
      </c>
      <c r="BF24" s="16">
        <v>1165600.0</v>
      </c>
      <c r="BG24" s="16">
        <v>0.0</v>
      </c>
      <c r="BH24" s="16">
        <v>0.0</v>
      </c>
      <c r="BI24" s="16">
        <v>0.0</v>
      </c>
      <c r="BJ24" s="16">
        <v>910.0</v>
      </c>
      <c r="BK24" s="16">
        <v>0.0</v>
      </c>
      <c r="BL24" s="16">
        <v>0.0</v>
      </c>
      <c r="BM24" s="16">
        <v>0.0</v>
      </c>
      <c r="BN24" s="16">
        <v>86544.0</v>
      </c>
      <c r="BO24" s="16">
        <v>0.0</v>
      </c>
      <c r="BP24" s="16">
        <v>0.0</v>
      </c>
      <c r="BQ24" s="16">
        <v>4.0</v>
      </c>
      <c r="BR24" s="16">
        <v>61378.0</v>
      </c>
      <c r="BS24" s="16">
        <v>0.0</v>
      </c>
      <c r="BT24" s="16">
        <v>0.0</v>
      </c>
    </row>
    <row r="25">
      <c r="A25" s="14" t="s">
        <v>4945</v>
      </c>
      <c r="B25" s="16">
        <v>11.0</v>
      </c>
      <c r="C25" s="16">
        <v>4082342.0</v>
      </c>
      <c r="D25" s="14" t="s">
        <v>4946</v>
      </c>
      <c r="E25" s="14" t="s">
        <v>2622</v>
      </c>
      <c r="F25" s="14" t="s">
        <v>2621</v>
      </c>
      <c r="G25" s="14" t="s">
        <v>4844</v>
      </c>
      <c r="H25" s="14" t="s">
        <v>2978</v>
      </c>
      <c r="I25" s="14" t="s">
        <v>2978</v>
      </c>
      <c r="J25" s="14" t="s">
        <v>4845</v>
      </c>
      <c r="K25" s="14" t="s">
        <v>4947</v>
      </c>
      <c r="L25" s="14" t="s">
        <v>4947</v>
      </c>
      <c r="M25" s="14" t="s">
        <v>4948</v>
      </c>
      <c r="N25" s="14" t="s">
        <v>4848</v>
      </c>
      <c r="O25" s="14" t="s">
        <v>4878</v>
      </c>
      <c r="P25" s="16">
        <v>530884.0</v>
      </c>
      <c r="Q25" s="17"/>
      <c r="R25" s="16">
        <v>247.0</v>
      </c>
      <c r="S25" s="16">
        <v>1611814.0</v>
      </c>
      <c r="T25" s="16">
        <v>1.5324E-4</v>
      </c>
      <c r="U25" s="16">
        <v>0.0</v>
      </c>
      <c r="V25" s="16">
        <v>0.0</v>
      </c>
      <c r="W25" s="14" t="s">
        <v>2978</v>
      </c>
      <c r="X25" s="14" t="s">
        <v>4940</v>
      </c>
      <c r="Y25" s="16">
        <v>2.3487E-4</v>
      </c>
      <c r="Z25" s="16">
        <v>12.5</v>
      </c>
      <c r="AA25" s="16">
        <v>0.022</v>
      </c>
      <c r="AB25" s="16">
        <v>0.01</v>
      </c>
      <c r="AC25" s="16">
        <v>-0.01</v>
      </c>
      <c r="AD25" s="16">
        <v>4.93</v>
      </c>
      <c r="AE25" s="17"/>
      <c r="AF25" s="17"/>
      <c r="AG25" s="16">
        <v>3.0</v>
      </c>
      <c r="AH25" s="16">
        <v>74876.0</v>
      </c>
      <c r="AI25" s="16">
        <v>0.0</v>
      </c>
      <c r="AJ25" s="16">
        <v>0.0</v>
      </c>
      <c r="AK25" s="16">
        <v>21.0</v>
      </c>
      <c r="AL25" s="16">
        <v>59786.0</v>
      </c>
      <c r="AM25" s="16">
        <v>0.0</v>
      </c>
      <c r="AN25" s="16">
        <v>0.0</v>
      </c>
      <c r="AO25" s="16">
        <v>0.0</v>
      </c>
      <c r="AP25" s="16">
        <v>29570.0</v>
      </c>
      <c r="AQ25" s="16">
        <v>0.0</v>
      </c>
      <c r="AR25" s="16">
        <v>0.0</v>
      </c>
      <c r="AS25" s="16">
        <v>0.0</v>
      </c>
      <c r="AT25" s="16">
        <v>44882.0</v>
      </c>
      <c r="AU25" s="16">
        <v>0.0</v>
      </c>
      <c r="AV25" s="16">
        <v>0.0</v>
      </c>
      <c r="AW25" s="16">
        <v>1.0</v>
      </c>
      <c r="AX25" s="16">
        <v>63930.0</v>
      </c>
      <c r="AY25" s="16">
        <v>0.0</v>
      </c>
      <c r="AZ25" s="16">
        <v>0.0</v>
      </c>
      <c r="BA25" s="16">
        <v>0.0</v>
      </c>
      <c r="BB25" s="16">
        <v>5272.0</v>
      </c>
      <c r="BC25" s="16">
        <v>0.0</v>
      </c>
      <c r="BD25" s="16">
        <v>0.0</v>
      </c>
      <c r="BE25" s="16">
        <v>215.0</v>
      </c>
      <c r="BF25" s="16">
        <v>1179408.0</v>
      </c>
      <c r="BG25" s="16">
        <v>0.0</v>
      </c>
      <c r="BH25" s="16">
        <v>0.0</v>
      </c>
      <c r="BI25" s="16">
        <v>0.0</v>
      </c>
      <c r="BJ25" s="16">
        <v>912.0</v>
      </c>
      <c r="BK25" s="16">
        <v>0.0</v>
      </c>
      <c r="BL25" s="16">
        <v>0.0</v>
      </c>
      <c r="BM25" s="16">
        <v>0.0</v>
      </c>
      <c r="BN25" s="16">
        <v>90800.0</v>
      </c>
      <c r="BO25" s="16">
        <v>0.0</v>
      </c>
      <c r="BP25" s="16">
        <v>0.0</v>
      </c>
      <c r="BQ25" s="16">
        <v>7.0</v>
      </c>
      <c r="BR25" s="16">
        <v>62378.0</v>
      </c>
      <c r="BS25" s="16">
        <v>0.0</v>
      </c>
      <c r="BT25" s="16">
        <v>0.0</v>
      </c>
    </row>
    <row r="26">
      <c r="A26" s="14" t="s">
        <v>4949</v>
      </c>
      <c r="B26" s="16">
        <v>11.0</v>
      </c>
      <c r="C26" s="16">
        <v>4088726.0</v>
      </c>
      <c r="D26" s="14" t="s">
        <v>4950</v>
      </c>
      <c r="E26" s="14" t="s">
        <v>2631</v>
      </c>
      <c r="F26" s="14" t="s">
        <v>2622</v>
      </c>
      <c r="G26" s="14" t="s">
        <v>4844</v>
      </c>
      <c r="H26" s="14" t="s">
        <v>2978</v>
      </c>
      <c r="I26" s="14" t="s">
        <v>2978</v>
      </c>
      <c r="J26" s="14" t="s">
        <v>4951</v>
      </c>
      <c r="K26" s="14" t="s">
        <v>4952</v>
      </c>
      <c r="L26" s="14" t="s">
        <v>4952</v>
      </c>
      <c r="M26" s="14" t="s">
        <v>4953</v>
      </c>
      <c r="N26" s="14" t="s">
        <v>409</v>
      </c>
      <c r="P26" s="17"/>
      <c r="Q26" s="17"/>
      <c r="R26" s="16">
        <v>233.0</v>
      </c>
      <c r="S26" s="16">
        <v>1535796.0</v>
      </c>
      <c r="T26" s="16">
        <v>1.5171E-4</v>
      </c>
      <c r="U26" s="16">
        <v>0.0</v>
      </c>
      <c r="V26" s="16">
        <v>0.0</v>
      </c>
      <c r="W26" s="14" t="s">
        <v>2978</v>
      </c>
      <c r="X26" s="14" t="s">
        <v>4954</v>
      </c>
      <c r="Y26" s="16">
        <v>0.00248483</v>
      </c>
      <c r="Z26" s="16">
        <v>21.3</v>
      </c>
      <c r="AA26" s="17"/>
      <c r="AB26" s="16">
        <v>0.07</v>
      </c>
      <c r="AC26" s="16">
        <v>0.08</v>
      </c>
      <c r="AD26" s="16">
        <v>7.03</v>
      </c>
      <c r="AE26" s="17"/>
      <c r="AF26" s="17"/>
      <c r="AG26" s="16">
        <v>4.0</v>
      </c>
      <c r="AH26" s="16">
        <v>73140.0</v>
      </c>
      <c r="AI26" s="16">
        <v>0.0</v>
      </c>
      <c r="AJ26" s="16">
        <v>0.0</v>
      </c>
      <c r="AK26" s="16">
        <v>0.0</v>
      </c>
      <c r="AL26" s="16">
        <v>50966.0</v>
      </c>
      <c r="AM26" s="16">
        <v>0.0</v>
      </c>
      <c r="AN26" s="16">
        <v>0.0</v>
      </c>
      <c r="AO26" s="16">
        <v>0.0</v>
      </c>
      <c r="AP26" s="16">
        <v>28646.0</v>
      </c>
      <c r="AQ26" s="16">
        <v>0.0</v>
      </c>
      <c r="AR26" s="16">
        <v>0.0</v>
      </c>
      <c r="AS26" s="16">
        <v>119.0</v>
      </c>
      <c r="AT26" s="16">
        <v>40902.0</v>
      </c>
      <c r="AU26" s="16">
        <v>0.0</v>
      </c>
      <c r="AV26" s="16">
        <v>0.0</v>
      </c>
      <c r="AW26" s="16">
        <v>20.0</v>
      </c>
      <c r="AX26" s="16">
        <v>44470.0</v>
      </c>
      <c r="AY26" s="16">
        <v>0.0</v>
      </c>
      <c r="AZ26" s="16">
        <v>0.0</v>
      </c>
      <c r="BA26" s="16">
        <v>0.0</v>
      </c>
      <c r="BB26" s="16">
        <v>5990.0</v>
      </c>
      <c r="BC26" s="16">
        <v>0.0</v>
      </c>
      <c r="BD26" s="16">
        <v>0.0</v>
      </c>
      <c r="BE26" s="16">
        <v>84.0</v>
      </c>
      <c r="BF26" s="16">
        <v>1146714.0</v>
      </c>
      <c r="BG26" s="16">
        <v>0.0</v>
      </c>
      <c r="BH26" s="16">
        <v>0.0</v>
      </c>
      <c r="BI26" s="16">
        <v>0.0</v>
      </c>
      <c r="BJ26" s="16">
        <v>912.0</v>
      </c>
      <c r="BK26" s="16">
        <v>0.0</v>
      </c>
      <c r="BL26" s="16">
        <v>0.0</v>
      </c>
      <c r="BM26" s="16">
        <v>0.0</v>
      </c>
      <c r="BN26" s="16">
        <v>84056.0</v>
      </c>
      <c r="BO26" s="16">
        <v>0.0</v>
      </c>
      <c r="BP26" s="16">
        <v>0.0</v>
      </c>
      <c r="BQ26" s="16">
        <v>6.0</v>
      </c>
      <c r="BR26" s="16">
        <v>60000.0</v>
      </c>
      <c r="BS26" s="16">
        <v>0.0</v>
      </c>
      <c r="BT26" s="16">
        <v>0.0</v>
      </c>
    </row>
    <row r="27">
      <c r="A27" s="14" t="s">
        <v>4955</v>
      </c>
      <c r="B27" s="16">
        <v>11.0</v>
      </c>
      <c r="C27" s="16">
        <v>4082914.0</v>
      </c>
      <c r="D27" s="14" t="s">
        <v>4956</v>
      </c>
      <c r="E27" s="14" t="s">
        <v>2622</v>
      </c>
      <c r="F27" s="14" t="s">
        <v>2631</v>
      </c>
      <c r="G27" s="14" t="s">
        <v>4844</v>
      </c>
      <c r="H27" s="14" t="s">
        <v>2978</v>
      </c>
      <c r="I27" s="14" t="s">
        <v>2978</v>
      </c>
      <c r="J27" s="14" t="s">
        <v>4845</v>
      </c>
      <c r="K27" s="14" t="s">
        <v>4957</v>
      </c>
      <c r="L27" s="14" t="s">
        <v>4957</v>
      </c>
      <c r="M27" s="14" t="s">
        <v>4958</v>
      </c>
      <c r="N27" s="14" t="s">
        <v>4848</v>
      </c>
      <c r="O27" s="14" t="s">
        <v>3345</v>
      </c>
      <c r="P27" s="16">
        <v>461715.0</v>
      </c>
      <c r="Q27" s="17"/>
      <c r="R27" s="16">
        <v>237.0</v>
      </c>
      <c r="S27" s="16">
        <v>1614174.0</v>
      </c>
      <c r="T27" s="16">
        <v>1.4682E-4</v>
      </c>
      <c r="U27" s="16">
        <v>1.0</v>
      </c>
      <c r="V27" s="16">
        <v>0.0</v>
      </c>
      <c r="W27" s="14" t="s">
        <v>2978</v>
      </c>
      <c r="X27" s="14" t="s">
        <v>4865</v>
      </c>
      <c r="Y27" s="16">
        <v>0.00241308</v>
      </c>
      <c r="Z27" s="16">
        <v>7.21</v>
      </c>
      <c r="AA27" s="16">
        <v>0.07</v>
      </c>
      <c r="AB27" s="16">
        <v>0.0</v>
      </c>
      <c r="AC27" s="16">
        <v>0.0</v>
      </c>
      <c r="AD27" s="16">
        <v>2.78</v>
      </c>
      <c r="AE27" s="17"/>
      <c r="AF27" s="17"/>
      <c r="AG27" s="16">
        <v>204.0</v>
      </c>
      <c r="AH27" s="16">
        <v>75044.0</v>
      </c>
      <c r="AI27" s="16">
        <v>0.0</v>
      </c>
      <c r="AJ27" s="16">
        <v>0.0</v>
      </c>
      <c r="AK27" s="16">
        <v>7.0</v>
      </c>
      <c r="AL27" s="16">
        <v>60026.0</v>
      </c>
      <c r="AM27" s="16">
        <v>0.0</v>
      </c>
      <c r="AN27" s="16">
        <v>0.0</v>
      </c>
      <c r="AO27" s="16">
        <v>0.0</v>
      </c>
      <c r="AP27" s="16">
        <v>29606.0</v>
      </c>
      <c r="AQ27" s="16">
        <v>0.0</v>
      </c>
      <c r="AR27" s="16">
        <v>0.0</v>
      </c>
      <c r="AS27" s="16">
        <v>0.0</v>
      </c>
      <c r="AT27" s="16">
        <v>44884.0</v>
      </c>
      <c r="AU27" s="16">
        <v>0.0</v>
      </c>
      <c r="AV27" s="16">
        <v>0.0</v>
      </c>
      <c r="AW27" s="16">
        <v>0.0</v>
      </c>
      <c r="AX27" s="16">
        <v>64024.0</v>
      </c>
      <c r="AY27" s="16">
        <v>0.0</v>
      </c>
      <c r="AZ27" s="16">
        <v>0.0</v>
      </c>
      <c r="BA27" s="16">
        <v>1.0</v>
      </c>
      <c r="BB27" s="16">
        <v>6062.0</v>
      </c>
      <c r="BC27" s="16">
        <v>0.0</v>
      </c>
      <c r="BD27" s="16">
        <v>0.0</v>
      </c>
      <c r="BE27" s="16">
        <v>6.0</v>
      </c>
      <c r="BF27" s="16">
        <v>1180018.0</v>
      </c>
      <c r="BG27" s="16">
        <v>0.0</v>
      </c>
      <c r="BH27" s="16">
        <v>0.0</v>
      </c>
      <c r="BI27" s="16">
        <v>0.0</v>
      </c>
      <c r="BJ27" s="16">
        <v>912.0</v>
      </c>
      <c r="BK27" s="16">
        <v>0.0</v>
      </c>
      <c r="BL27" s="16">
        <v>0.0</v>
      </c>
      <c r="BM27" s="16">
        <v>4.0</v>
      </c>
      <c r="BN27" s="16">
        <v>91088.0</v>
      </c>
      <c r="BO27" s="16">
        <v>0.0</v>
      </c>
      <c r="BP27" s="16">
        <v>0.0</v>
      </c>
      <c r="BQ27" s="16">
        <v>15.0</v>
      </c>
      <c r="BR27" s="16">
        <v>62510.0</v>
      </c>
      <c r="BS27" s="16">
        <v>1.0</v>
      </c>
      <c r="BT27" s="16">
        <v>0.0</v>
      </c>
    </row>
    <row r="28">
      <c r="A28" s="14" t="s">
        <v>4959</v>
      </c>
      <c r="B28" s="16">
        <v>11.0</v>
      </c>
      <c r="C28" s="16">
        <v>4086644.0</v>
      </c>
      <c r="D28" s="14" t="s">
        <v>4960</v>
      </c>
      <c r="E28" s="14" t="s">
        <v>2631</v>
      </c>
      <c r="F28" s="14" t="s">
        <v>2630</v>
      </c>
      <c r="G28" s="14" t="s">
        <v>4844</v>
      </c>
      <c r="H28" s="14" t="s">
        <v>2978</v>
      </c>
      <c r="I28" s="14" t="s">
        <v>2978</v>
      </c>
      <c r="J28" s="14" t="s">
        <v>4852</v>
      </c>
      <c r="K28" s="14" t="s">
        <v>4961</v>
      </c>
      <c r="L28" s="14" t="s">
        <v>4961</v>
      </c>
      <c r="M28" s="14" t="s">
        <v>4962</v>
      </c>
      <c r="N28" s="14" t="s">
        <v>409</v>
      </c>
      <c r="P28" s="17"/>
      <c r="Q28" s="17"/>
      <c r="R28" s="16">
        <v>214.0</v>
      </c>
      <c r="S28" s="16">
        <v>1564130.0</v>
      </c>
      <c r="T28" s="16">
        <v>1.3682E-4</v>
      </c>
      <c r="U28" s="16">
        <v>1.0</v>
      </c>
      <c r="V28" s="16">
        <v>0.0</v>
      </c>
      <c r="W28" s="14" t="s">
        <v>2978</v>
      </c>
      <c r="X28" s="14" t="s">
        <v>4963</v>
      </c>
      <c r="Y28" s="16">
        <v>0.00115037</v>
      </c>
      <c r="Z28" s="16">
        <v>23.4</v>
      </c>
      <c r="AA28" s="17"/>
      <c r="AB28" s="16">
        <v>0.0</v>
      </c>
      <c r="AC28" s="16">
        <v>-0.01</v>
      </c>
      <c r="AD28" s="16">
        <v>8.66</v>
      </c>
      <c r="AE28" s="17"/>
      <c r="AF28" s="17"/>
      <c r="AG28" s="16">
        <v>0.0</v>
      </c>
      <c r="AH28" s="16">
        <v>73608.0</v>
      </c>
      <c r="AI28" s="16">
        <v>0.0</v>
      </c>
      <c r="AJ28" s="16">
        <v>0.0</v>
      </c>
      <c r="AK28" s="16">
        <v>43.0</v>
      </c>
      <c r="AL28" s="16">
        <v>53548.0</v>
      </c>
      <c r="AM28" s="16">
        <v>1.0</v>
      </c>
      <c r="AN28" s="16">
        <v>0.0</v>
      </c>
      <c r="AO28" s="16">
        <v>16.0</v>
      </c>
      <c r="AP28" s="16">
        <v>28902.0</v>
      </c>
      <c r="AQ28" s="16">
        <v>0.0</v>
      </c>
      <c r="AR28" s="16">
        <v>0.0</v>
      </c>
      <c r="AS28" s="16">
        <v>0.0</v>
      </c>
      <c r="AT28" s="16">
        <v>41880.0</v>
      </c>
      <c r="AU28" s="16">
        <v>0.0</v>
      </c>
      <c r="AV28" s="16">
        <v>0.0</v>
      </c>
      <c r="AW28" s="16">
        <v>0.0</v>
      </c>
      <c r="AX28" s="16">
        <v>58554.0</v>
      </c>
      <c r="AY28" s="16">
        <v>0.0</v>
      </c>
      <c r="AZ28" s="16">
        <v>0.0</v>
      </c>
      <c r="BA28" s="16">
        <v>12.0</v>
      </c>
      <c r="BB28" s="16">
        <v>6014.0</v>
      </c>
      <c r="BC28" s="16">
        <v>0.0</v>
      </c>
      <c r="BD28" s="16">
        <v>0.0</v>
      </c>
      <c r="BE28" s="16">
        <v>98.0</v>
      </c>
      <c r="BF28" s="16">
        <v>1153684.0</v>
      </c>
      <c r="BG28" s="16">
        <v>0.0</v>
      </c>
      <c r="BH28" s="16">
        <v>0.0</v>
      </c>
      <c r="BI28" s="16">
        <v>0.0</v>
      </c>
      <c r="BJ28" s="16">
        <v>912.0</v>
      </c>
      <c r="BK28" s="16">
        <v>0.0</v>
      </c>
      <c r="BL28" s="16">
        <v>0.0</v>
      </c>
      <c r="BM28" s="16">
        <v>29.0</v>
      </c>
      <c r="BN28" s="16">
        <v>86392.0</v>
      </c>
      <c r="BO28" s="16">
        <v>0.0</v>
      </c>
      <c r="BP28" s="16">
        <v>0.0</v>
      </c>
      <c r="BQ28" s="16">
        <v>16.0</v>
      </c>
      <c r="BR28" s="16">
        <v>60636.0</v>
      </c>
      <c r="BS28" s="16">
        <v>0.0</v>
      </c>
      <c r="BT28" s="16">
        <v>0.0</v>
      </c>
    </row>
    <row r="29">
      <c r="A29" s="14" t="s">
        <v>4964</v>
      </c>
      <c r="B29" s="16">
        <v>11.0</v>
      </c>
      <c r="C29" s="16">
        <v>4084694.0</v>
      </c>
      <c r="D29" s="14" t="s">
        <v>4965</v>
      </c>
      <c r="E29" s="14" t="s">
        <v>2631</v>
      </c>
      <c r="F29" s="14" t="s">
        <v>2630</v>
      </c>
      <c r="G29" s="14" t="s">
        <v>4844</v>
      </c>
      <c r="H29" s="14" t="s">
        <v>2978</v>
      </c>
      <c r="I29" s="14" t="s">
        <v>2978</v>
      </c>
      <c r="J29" s="14" t="s">
        <v>4845</v>
      </c>
      <c r="K29" s="14" t="s">
        <v>4966</v>
      </c>
      <c r="L29" s="14" t="s">
        <v>4966</v>
      </c>
      <c r="M29" s="14" t="s">
        <v>4967</v>
      </c>
      <c r="N29" s="14" t="s">
        <v>409</v>
      </c>
      <c r="P29" s="17"/>
      <c r="Q29" s="17"/>
      <c r="R29" s="16">
        <v>174.0</v>
      </c>
      <c r="S29" s="16">
        <v>1289388.0</v>
      </c>
      <c r="T29" s="16">
        <v>1.3495E-4</v>
      </c>
      <c r="U29" s="16">
        <v>0.0</v>
      </c>
      <c r="V29" s="16">
        <v>0.0</v>
      </c>
      <c r="W29" s="14" t="s">
        <v>2978</v>
      </c>
      <c r="X29" s="14" t="s">
        <v>4865</v>
      </c>
      <c r="Y29" s="16">
        <v>2.2552E-4</v>
      </c>
      <c r="Z29" s="16">
        <v>18.7</v>
      </c>
      <c r="AA29" s="16">
        <v>0.377</v>
      </c>
      <c r="AB29" s="16">
        <v>0.0</v>
      </c>
      <c r="AC29" s="16">
        <v>-0.02</v>
      </c>
      <c r="AD29" s="16">
        <v>8.8</v>
      </c>
      <c r="AE29" s="16">
        <v>0.08</v>
      </c>
      <c r="AF29" s="16">
        <v>0.103</v>
      </c>
      <c r="AG29" s="16">
        <v>22.0</v>
      </c>
      <c r="AH29" s="16">
        <v>65978.0</v>
      </c>
      <c r="AI29" s="16">
        <v>0.0</v>
      </c>
      <c r="AJ29" s="16">
        <v>0.0</v>
      </c>
      <c r="AK29" s="16">
        <v>1.0</v>
      </c>
      <c r="AL29" s="16">
        <v>43570.0</v>
      </c>
      <c r="AM29" s="16">
        <v>0.0</v>
      </c>
      <c r="AN29" s="16">
        <v>0.0</v>
      </c>
      <c r="AO29" s="16">
        <v>0.0</v>
      </c>
      <c r="AP29" s="16">
        <v>19412.0</v>
      </c>
      <c r="AQ29" s="16">
        <v>0.0</v>
      </c>
      <c r="AR29" s="16">
        <v>0.0</v>
      </c>
      <c r="AS29" s="16">
        <v>0.0</v>
      </c>
      <c r="AT29" s="16">
        <v>18028.0</v>
      </c>
      <c r="AU29" s="16">
        <v>0.0</v>
      </c>
      <c r="AV29" s="16">
        <v>0.0</v>
      </c>
      <c r="AW29" s="16">
        <v>0.0</v>
      </c>
      <c r="AX29" s="16">
        <v>23256.0</v>
      </c>
      <c r="AY29" s="16">
        <v>0.0</v>
      </c>
      <c r="AZ29" s="16">
        <v>0.0</v>
      </c>
      <c r="BA29" s="16">
        <v>0.0</v>
      </c>
      <c r="BB29" s="16">
        <v>4692.0</v>
      </c>
      <c r="BC29" s="16">
        <v>0.0</v>
      </c>
      <c r="BD29" s="16">
        <v>0.0</v>
      </c>
      <c r="BE29" s="16">
        <v>144.0</v>
      </c>
      <c r="BF29" s="16">
        <v>988876.0</v>
      </c>
      <c r="BG29" s="16">
        <v>0.0</v>
      </c>
      <c r="BH29" s="16">
        <v>0.0</v>
      </c>
      <c r="BI29" s="16">
        <v>0.0</v>
      </c>
      <c r="BJ29" s="16">
        <v>912.0</v>
      </c>
      <c r="BK29" s="16">
        <v>0.0</v>
      </c>
      <c r="BL29" s="16">
        <v>0.0</v>
      </c>
      <c r="BM29" s="16">
        <v>5.0</v>
      </c>
      <c r="BN29" s="16">
        <v>81022.0</v>
      </c>
      <c r="BO29" s="16">
        <v>0.0</v>
      </c>
      <c r="BP29" s="16">
        <v>0.0</v>
      </c>
      <c r="BQ29" s="16">
        <v>2.0</v>
      </c>
      <c r="BR29" s="16">
        <v>43642.0</v>
      </c>
      <c r="BS29" s="16">
        <v>0.0</v>
      </c>
      <c r="BT29" s="16">
        <v>0.0</v>
      </c>
    </row>
    <row r="30">
      <c r="A30" s="14" t="s">
        <v>4968</v>
      </c>
      <c r="B30" s="16">
        <v>11.0</v>
      </c>
      <c r="C30" s="16">
        <v>4059380.0</v>
      </c>
      <c r="D30" s="14" t="s">
        <v>4969</v>
      </c>
      <c r="E30" s="14" t="s">
        <v>2622</v>
      </c>
      <c r="F30" s="14" t="s">
        <v>2630</v>
      </c>
      <c r="G30" s="14" t="s">
        <v>4844</v>
      </c>
      <c r="H30" s="14" t="s">
        <v>2978</v>
      </c>
      <c r="I30" s="14" t="s">
        <v>2978</v>
      </c>
      <c r="J30" s="14" t="s">
        <v>4845</v>
      </c>
      <c r="K30" s="14" t="s">
        <v>4970</v>
      </c>
      <c r="L30" s="14" t="s">
        <v>4970</v>
      </c>
      <c r="M30" s="14" t="s">
        <v>4971</v>
      </c>
      <c r="N30" s="14" t="s">
        <v>4848</v>
      </c>
      <c r="O30" s="14" t="s">
        <v>4887</v>
      </c>
      <c r="P30" s="16">
        <v>461737.0</v>
      </c>
      <c r="Q30" s="17"/>
      <c r="R30" s="16">
        <v>216.0</v>
      </c>
      <c r="S30" s="16">
        <v>1614020.0</v>
      </c>
      <c r="T30" s="16">
        <v>1.3383E-4</v>
      </c>
      <c r="U30" s="16">
        <v>3.0</v>
      </c>
      <c r="V30" s="16">
        <v>0.0</v>
      </c>
      <c r="W30" s="14" t="s">
        <v>2978</v>
      </c>
      <c r="X30" s="14" t="s">
        <v>4954</v>
      </c>
      <c r="Y30" s="16">
        <v>0.0032396</v>
      </c>
      <c r="Z30" s="16">
        <v>7.44</v>
      </c>
      <c r="AA30" s="17"/>
      <c r="AB30" s="16">
        <v>0.01</v>
      </c>
      <c r="AC30" s="16">
        <v>0.02</v>
      </c>
      <c r="AD30" s="16">
        <v>0.218</v>
      </c>
      <c r="AE30" s="17"/>
      <c r="AF30" s="17"/>
      <c r="AG30" s="16">
        <v>0.0</v>
      </c>
      <c r="AH30" s="16">
        <v>75028.0</v>
      </c>
      <c r="AI30" s="16">
        <v>0.0</v>
      </c>
      <c r="AJ30" s="16">
        <v>0.0</v>
      </c>
      <c r="AK30" s="16">
        <v>1.0</v>
      </c>
      <c r="AL30" s="16">
        <v>60008.0</v>
      </c>
      <c r="AM30" s="16">
        <v>0.0</v>
      </c>
      <c r="AN30" s="16">
        <v>0.0</v>
      </c>
      <c r="AO30" s="16">
        <v>0.0</v>
      </c>
      <c r="AP30" s="16">
        <v>29608.0</v>
      </c>
      <c r="AQ30" s="16">
        <v>0.0</v>
      </c>
      <c r="AR30" s="16">
        <v>0.0</v>
      </c>
      <c r="AS30" s="16">
        <v>166.0</v>
      </c>
      <c r="AT30" s="16">
        <v>44874.0</v>
      </c>
      <c r="AU30" s="16">
        <v>3.0</v>
      </c>
      <c r="AV30" s="16">
        <v>0.0</v>
      </c>
      <c r="AW30" s="16">
        <v>0.0</v>
      </c>
      <c r="AX30" s="16">
        <v>64016.0</v>
      </c>
      <c r="AY30" s="16">
        <v>0.0</v>
      </c>
      <c r="AZ30" s="16">
        <v>0.0</v>
      </c>
      <c r="BA30" s="16">
        <v>0.0</v>
      </c>
      <c r="BB30" s="16">
        <v>6062.0</v>
      </c>
      <c r="BC30" s="16">
        <v>0.0</v>
      </c>
      <c r="BD30" s="16">
        <v>0.0</v>
      </c>
      <c r="BE30" s="16">
        <v>0.0</v>
      </c>
      <c r="BF30" s="16">
        <v>1179946.0</v>
      </c>
      <c r="BG30" s="16">
        <v>0.0</v>
      </c>
      <c r="BH30" s="16">
        <v>0.0</v>
      </c>
      <c r="BI30" s="16">
        <v>0.0</v>
      </c>
      <c r="BJ30" s="16">
        <v>912.0</v>
      </c>
      <c r="BK30" s="16">
        <v>0.0</v>
      </c>
      <c r="BL30" s="16">
        <v>0.0</v>
      </c>
      <c r="BM30" s="16">
        <v>4.0</v>
      </c>
      <c r="BN30" s="16">
        <v>91062.0</v>
      </c>
      <c r="BO30" s="16">
        <v>0.0</v>
      </c>
      <c r="BP30" s="16">
        <v>0.0</v>
      </c>
      <c r="BQ30" s="16">
        <v>45.0</v>
      </c>
      <c r="BR30" s="16">
        <v>62504.0</v>
      </c>
      <c r="BS30" s="16">
        <v>0.0</v>
      </c>
      <c r="BT30" s="16">
        <v>0.0</v>
      </c>
    </row>
    <row r="31">
      <c r="A31" s="14" t="s">
        <v>4972</v>
      </c>
      <c r="B31" s="16">
        <v>11.0</v>
      </c>
      <c r="C31" s="16">
        <v>4091700.0</v>
      </c>
      <c r="D31" s="14" t="s">
        <v>4973</v>
      </c>
      <c r="E31" s="14" t="s">
        <v>2631</v>
      </c>
      <c r="F31" s="14" t="s">
        <v>2630</v>
      </c>
      <c r="G31" s="14" t="s">
        <v>4844</v>
      </c>
      <c r="H31" s="14" t="s">
        <v>2978</v>
      </c>
      <c r="I31" s="14" t="s">
        <v>2978</v>
      </c>
      <c r="J31" s="14" t="s">
        <v>4845</v>
      </c>
      <c r="K31" s="14" t="s">
        <v>4974</v>
      </c>
      <c r="L31" s="14" t="s">
        <v>4974</v>
      </c>
      <c r="M31" s="14" t="s">
        <v>4975</v>
      </c>
      <c r="N31" s="14" t="s">
        <v>409</v>
      </c>
      <c r="O31" s="14" t="s">
        <v>410</v>
      </c>
      <c r="P31" s="16">
        <v>530877.0</v>
      </c>
      <c r="Q31" s="17"/>
      <c r="R31" s="16">
        <v>216.0</v>
      </c>
      <c r="S31" s="16">
        <v>1614198.0</v>
      </c>
      <c r="T31" s="16">
        <v>1.3381E-4</v>
      </c>
      <c r="U31" s="16">
        <v>2.0</v>
      </c>
      <c r="V31" s="16">
        <v>0.0</v>
      </c>
      <c r="W31" s="14" t="s">
        <v>2978</v>
      </c>
      <c r="X31" s="14" t="s">
        <v>4860</v>
      </c>
      <c r="Y31" s="16">
        <v>4.2708E-4</v>
      </c>
      <c r="Z31" s="16">
        <v>21.5</v>
      </c>
      <c r="AA31" s="17"/>
      <c r="AB31" s="16">
        <v>0.0</v>
      </c>
      <c r="AC31" s="16">
        <v>0.01</v>
      </c>
      <c r="AD31" s="16">
        <v>4.03</v>
      </c>
      <c r="AE31" s="16">
        <v>0.16</v>
      </c>
      <c r="AF31" s="16">
        <v>0.322</v>
      </c>
      <c r="AG31" s="16">
        <v>3.0</v>
      </c>
      <c r="AH31" s="16">
        <v>75068.0</v>
      </c>
      <c r="AI31" s="16">
        <v>0.0</v>
      </c>
      <c r="AJ31" s="16">
        <v>0.0</v>
      </c>
      <c r="AK31" s="16">
        <v>0.0</v>
      </c>
      <c r="AL31" s="16">
        <v>60032.0</v>
      </c>
      <c r="AM31" s="16">
        <v>0.0</v>
      </c>
      <c r="AN31" s="16">
        <v>0.0</v>
      </c>
      <c r="AO31" s="16">
        <v>0.0</v>
      </c>
      <c r="AP31" s="16">
        <v>29608.0</v>
      </c>
      <c r="AQ31" s="16">
        <v>0.0</v>
      </c>
      <c r="AR31" s="16">
        <v>0.0</v>
      </c>
      <c r="AS31" s="16">
        <v>0.0</v>
      </c>
      <c r="AT31" s="16">
        <v>44888.0</v>
      </c>
      <c r="AU31" s="16">
        <v>0.0</v>
      </c>
      <c r="AV31" s="16">
        <v>0.0</v>
      </c>
      <c r="AW31" s="16">
        <v>7.0</v>
      </c>
      <c r="AX31" s="16">
        <v>63990.0</v>
      </c>
      <c r="AY31" s="16">
        <v>0.0</v>
      </c>
      <c r="AZ31" s="16">
        <v>0.0</v>
      </c>
      <c r="BA31" s="16">
        <v>1.0</v>
      </c>
      <c r="BB31" s="16">
        <v>6062.0</v>
      </c>
      <c r="BC31" s="16">
        <v>0.0</v>
      </c>
      <c r="BD31" s="16">
        <v>0.0</v>
      </c>
      <c r="BE31" s="16">
        <v>150.0</v>
      </c>
      <c r="BF31" s="16">
        <v>1180048.0</v>
      </c>
      <c r="BG31" s="16">
        <v>1.0</v>
      </c>
      <c r="BH31" s="16">
        <v>0.0</v>
      </c>
      <c r="BI31" s="16">
        <v>0.0</v>
      </c>
      <c r="BJ31" s="16">
        <v>912.0</v>
      </c>
      <c r="BK31" s="16">
        <v>0.0</v>
      </c>
      <c r="BL31" s="16">
        <v>0.0</v>
      </c>
      <c r="BM31" s="16">
        <v>50.0</v>
      </c>
      <c r="BN31" s="16">
        <v>91084.0</v>
      </c>
      <c r="BO31" s="16">
        <v>1.0</v>
      </c>
      <c r="BP31" s="16">
        <v>0.0</v>
      </c>
      <c r="BQ31" s="16">
        <v>5.0</v>
      </c>
      <c r="BR31" s="16">
        <v>62506.0</v>
      </c>
      <c r="BS31" s="16">
        <v>0.0</v>
      </c>
      <c r="BT31" s="16">
        <v>0.0</v>
      </c>
    </row>
    <row r="32">
      <c r="A32" s="14" t="s">
        <v>4976</v>
      </c>
      <c r="B32" s="16">
        <v>11.0</v>
      </c>
      <c r="C32" s="16">
        <v>3856381.0</v>
      </c>
      <c r="D32" s="14" t="s">
        <v>4977</v>
      </c>
      <c r="E32" s="14" t="s">
        <v>2631</v>
      </c>
      <c r="F32" s="14" t="s">
        <v>2630</v>
      </c>
      <c r="G32" s="14" t="s">
        <v>4844</v>
      </c>
      <c r="H32" s="14" t="s">
        <v>2978</v>
      </c>
      <c r="I32" s="14" t="s">
        <v>2978</v>
      </c>
      <c r="J32" s="14" t="s">
        <v>4845</v>
      </c>
      <c r="K32" s="14" t="s">
        <v>4978</v>
      </c>
      <c r="L32" s="14" t="s">
        <v>4978</v>
      </c>
      <c r="M32" s="14" t="s">
        <v>4979</v>
      </c>
      <c r="N32" s="14" t="s">
        <v>4848</v>
      </c>
      <c r="O32" s="14" t="s">
        <v>3345</v>
      </c>
      <c r="P32" s="16">
        <v>719609.0</v>
      </c>
      <c r="Q32" s="17"/>
      <c r="R32" s="16">
        <v>215.0</v>
      </c>
      <c r="S32" s="16">
        <v>1614150.0</v>
      </c>
      <c r="T32" s="16">
        <v>1.332E-4</v>
      </c>
      <c r="U32" s="16">
        <v>2.0</v>
      </c>
      <c r="V32" s="16">
        <v>0.0</v>
      </c>
      <c r="W32" s="14" t="s">
        <v>2978</v>
      </c>
      <c r="X32" s="14" t="s">
        <v>4860</v>
      </c>
      <c r="Y32" s="16">
        <v>0.00188456</v>
      </c>
      <c r="Z32" s="16">
        <v>13.8</v>
      </c>
      <c r="AA32" s="17"/>
      <c r="AB32" s="16">
        <v>0.0</v>
      </c>
      <c r="AC32" s="16">
        <v>0.0</v>
      </c>
      <c r="AD32" s="16">
        <v>0.577</v>
      </c>
      <c r="AE32" s="17"/>
      <c r="AF32" s="17"/>
      <c r="AG32" s="16">
        <v>0.0</v>
      </c>
      <c r="AH32" s="16">
        <v>75062.0</v>
      </c>
      <c r="AI32" s="16">
        <v>0.0</v>
      </c>
      <c r="AJ32" s="16">
        <v>0.0</v>
      </c>
      <c r="AK32" s="16">
        <v>1.0</v>
      </c>
      <c r="AL32" s="16">
        <v>60030.0</v>
      </c>
      <c r="AM32" s="16">
        <v>0.0</v>
      </c>
      <c r="AN32" s="16">
        <v>0.0</v>
      </c>
      <c r="AO32" s="16">
        <v>0.0</v>
      </c>
      <c r="AP32" s="16">
        <v>29606.0</v>
      </c>
      <c r="AQ32" s="16">
        <v>0.0</v>
      </c>
      <c r="AR32" s="16">
        <v>0.0</v>
      </c>
      <c r="AS32" s="16">
        <v>0.0</v>
      </c>
      <c r="AT32" s="16">
        <v>44886.0</v>
      </c>
      <c r="AU32" s="16">
        <v>0.0</v>
      </c>
      <c r="AV32" s="16">
        <v>0.0</v>
      </c>
      <c r="AW32" s="16">
        <v>0.0</v>
      </c>
      <c r="AX32" s="16">
        <v>63960.0</v>
      </c>
      <c r="AY32" s="16">
        <v>0.0</v>
      </c>
      <c r="AZ32" s="16">
        <v>0.0</v>
      </c>
      <c r="BA32" s="16">
        <v>3.0</v>
      </c>
      <c r="BB32" s="16">
        <v>6062.0</v>
      </c>
      <c r="BC32" s="16">
        <v>0.0</v>
      </c>
      <c r="BD32" s="16">
        <v>0.0</v>
      </c>
      <c r="BE32" s="16">
        <v>1.0</v>
      </c>
      <c r="BF32" s="16">
        <v>1180038.0</v>
      </c>
      <c r="BG32" s="16">
        <v>0.0</v>
      </c>
      <c r="BH32" s="16">
        <v>0.0</v>
      </c>
      <c r="BI32" s="16">
        <v>0.0</v>
      </c>
      <c r="BJ32" s="16">
        <v>912.0</v>
      </c>
      <c r="BK32" s="16">
        <v>0.0</v>
      </c>
      <c r="BL32" s="16">
        <v>0.0</v>
      </c>
      <c r="BM32" s="16">
        <v>194.0</v>
      </c>
      <c r="BN32" s="16">
        <v>91084.0</v>
      </c>
      <c r="BO32" s="16">
        <v>2.0</v>
      </c>
      <c r="BP32" s="16">
        <v>0.0</v>
      </c>
      <c r="BQ32" s="16">
        <v>16.0</v>
      </c>
      <c r="BR32" s="16">
        <v>62510.0</v>
      </c>
      <c r="BS32" s="16">
        <v>0.0</v>
      </c>
      <c r="BT32" s="16">
        <v>0.0</v>
      </c>
    </row>
    <row r="33">
      <c r="A33" s="14" t="s">
        <v>4980</v>
      </c>
      <c r="B33" s="16">
        <v>11.0</v>
      </c>
      <c r="C33" s="16">
        <v>3967646.0</v>
      </c>
      <c r="D33" s="14" t="s">
        <v>4981</v>
      </c>
      <c r="E33" s="14" t="s">
        <v>2621</v>
      </c>
      <c r="F33" s="14" t="s">
        <v>2622</v>
      </c>
      <c r="G33" s="14" t="s">
        <v>4844</v>
      </c>
      <c r="H33" s="14" t="s">
        <v>2978</v>
      </c>
      <c r="I33" s="14" t="s">
        <v>2978</v>
      </c>
      <c r="J33" s="14" t="s">
        <v>4845</v>
      </c>
      <c r="K33" s="14" t="s">
        <v>4982</v>
      </c>
      <c r="L33" s="14" t="s">
        <v>4982</v>
      </c>
      <c r="M33" s="14" t="s">
        <v>4983</v>
      </c>
      <c r="N33" s="14" t="s">
        <v>4848</v>
      </c>
      <c r="O33" s="14" t="s">
        <v>4887</v>
      </c>
      <c r="P33" s="16">
        <v>461731.0</v>
      </c>
      <c r="Q33" s="17"/>
      <c r="R33" s="16">
        <v>204.0</v>
      </c>
      <c r="S33" s="16">
        <v>1614232.0</v>
      </c>
      <c r="T33" s="16">
        <v>1.2638E-4</v>
      </c>
      <c r="U33" s="16">
        <v>1.0</v>
      </c>
      <c r="V33" s="16">
        <v>0.0</v>
      </c>
      <c r="W33" s="14" t="s">
        <v>2978</v>
      </c>
      <c r="X33" s="14" t="s">
        <v>4865</v>
      </c>
      <c r="Y33" s="16">
        <v>0.00204859</v>
      </c>
      <c r="Z33" s="16">
        <v>11.7</v>
      </c>
      <c r="AA33" s="17"/>
      <c r="AB33" s="16">
        <v>0.0</v>
      </c>
      <c r="AC33" s="16">
        <v>0.0</v>
      </c>
      <c r="AD33" s="16">
        <v>2.94</v>
      </c>
      <c r="AE33" s="17"/>
      <c r="AF33" s="17"/>
      <c r="AG33" s="16">
        <v>175.0</v>
      </c>
      <c r="AH33" s="16">
        <v>75052.0</v>
      </c>
      <c r="AI33" s="16">
        <v>1.0</v>
      </c>
      <c r="AJ33" s="16">
        <v>0.0</v>
      </c>
      <c r="AK33" s="16">
        <v>13.0</v>
      </c>
      <c r="AL33" s="16">
        <v>60030.0</v>
      </c>
      <c r="AM33" s="16">
        <v>0.0</v>
      </c>
      <c r="AN33" s="16">
        <v>0.0</v>
      </c>
      <c r="AO33" s="16">
        <v>0.0</v>
      </c>
      <c r="AP33" s="16">
        <v>29608.0</v>
      </c>
      <c r="AQ33" s="16">
        <v>0.0</v>
      </c>
      <c r="AR33" s="16">
        <v>0.0</v>
      </c>
      <c r="AS33" s="16">
        <v>0.0</v>
      </c>
      <c r="AT33" s="16">
        <v>44892.0</v>
      </c>
      <c r="AU33" s="16">
        <v>0.0</v>
      </c>
      <c r="AV33" s="16">
        <v>0.0</v>
      </c>
      <c r="AW33" s="16">
        <v>0.0</v>
      </c>
      <c r="AX33" s="16">
        <v>64046.0</v>
      </c>
      <c r="AY33" s="16">
        <v>0.0</v>
      </c>
      <c r="AZ33" s="16">
        <v>0.0</v>
      </c>
      <c r="BA33" s="16">
        <v>0.0</v>
      </c>
      <c r="BB33" s="16">
        <v>6062.0</v>
      </c>
      <c r="BC33" s="16">
        <v>0.0</v>
      </c>
      <c r="BD33" s="16">
        <v>0.0</v>
      </c>
      <c r="BE33" s="16">
        <v>6.0</v>
      </c>
      <c r="BF33" s="16">
        <v>1180042.0</v>
      </c>
      <c r="BG33" s="16">
        <v>0.0</v>
      </c>
      <c r="BH33" s="16">
        <v>0.0</v>
      </c>
      <c r="BI33" s="16">
        <v>0.0</v>
      </c>
      <c r="BJ33" s="16">
        <v>912.0</v>
      </c>
      <c r="BK33" s="16">
        <v>0.0</v>
      </c>
      <c r="BL33" s="16">
        <v>0.0</v>
      </c>
      <c r="BM33" s="16">
        <v>0.0</v>
      </c>
      <c r="BN33" s="16">
        <v>91084.0</v>
      </c>
      <c r="BO33" s="16">
        <v>0.0</v>
      </c>
      <c r="BP33" s="16">
        <v>0.0</v>
      </c>
      <c r="BQ33" s="16">
        <v>10.0</v>
      </c>
      <c r="BR33" s="16">
        <v>62504.0</v>
      </c>
      <c r="BS33" s="16">
        <v>0.0</v>
      </c>
      <c r="BT33" s="16">
        <v>0.0</v>
      </c>
    </row>
    <row r="34">
      <c r="A34" s="14" t="s">
        <v>4984</v>
      </c>
      <c r="B34" s="16">
        <v>11.0</v>
      </c>
      <c r="C34" s="16">
        <v>4084760.0</v>
      </c>
      <c r="D34" s="14" t="s">
        <v>4985</v>
      </c>
      <c r="E34" s="14" t="s">
        <v>2630</v>
      </c>
      <c r="F34" s="14" t="s">
        <v>2621</v>
      </c>
      <c r="G34" s="14" t="s">
        <v>4844</v>
      </c>
      <c r="H34" s="14" t="s">
        <v>2978</v>
      </c>
      <c r="I34" s="14" t="s">
        <v>2978</v>
      </c>
      <c r="J34" s="14" t="s">
        <v>4845</v>
      </c>
      <c r="K34" s="14" t="s">
        <v>4986</v>
      </c>
      <c r="L34" s="14" t="s">
        <v>4986</v>
      </c>
      <c r="M34" s="14" t="s">
        <v>4987</v>
      </c>
      <c r="N34" s="14" t="s">
        <v>409</v>
      </c>
      <c r="P34" s="17"/>
      <c r="Q34" s="17"/>
      <c r="R34" s="16">
        <v>158.0</v>
      </c>
      <c r="S34" s="16">
        <v>1289042.0</v>
      </c>
      <c r="T34" s="16">
        <v>1.2257E-4</v>
      </c>
      <c r="U34" s="16">
        <v>0.0</v>
      </c>
      <c r="V34" s="16">
        <v>0.0</v>
      </c>
      <c r="W34" s="14" t="s">
        <v>2978</v>
      </c>
      <c r="X34" s="14" t="s">
        <v>4849</v>
      </c>
      <c r="Y34" s="16">
        <v>1.2679E-4</v>
      </c>
      <c r="Z34" s="16">
        <v>18.8</v>
      </c>
      <c r="AA34" s="16">
        <v>0.097</v>
      </c>
      <c r="AB34" s="16">
        <v>0.0</v>
      </c>
      <c r="AC34" s="16">
        <v>-0.03</v>
      </c>
      <c r="AD34" s="16">
        <v>3.7</v>
      </c>
      <c r="AE34" s="16">
        <v>0.48</v>
      </c>
      <c r="AF34" s="16">
        <v>0.012</v>
      </c>
      <c r="AG34" s="16">
        <v>0.0</v>
      </c>
      <c r="AH34" s="16">
        <v>65780.0</v>
      </c>
      <c r="AI34" s="16">
        <v>0.0</v>
      </c>
      <c r="AJ34" s="16">
        <v>0.0</v>
      </c>
      <c r="AK34" s="16">
        <v>0.0</v>
      </c>
      <c r="AL34" s="16">
        <v>43536.0</v>
      </c>
      <c r="AM34" s="16">
        <v>0.0</v>
      </c>
      <c r="AN34" s="16">
        <v>0.0</v>
      </c>
      <c r="AO34" s="16">
        <v>0.0</v>
      </c>
      <c r="AP34" s="16">
        <v>19414.0</v>
      </c>
      <c r="AQ34" s="16">
        <v>0.0</v>
      </c>
      <c r="AR34" s="16">
        <v>0.0</v>
      </c>
      <c r="AS34" s="16">
        <v>0.0</v>
      </c>
      <c r="AT34" s="16">
        <v>18022.0</v>
      </c>
      <c r="AU34" s="16">
        <v>0.0</v>
      </c>
      <c r="AV34" s="16">
        <v>0.0</v>
      </c>
      <c r="AW34" s="16">
        <v>9.0</v>
      </c>
      <c r="AX34" s="16">
        <v>23234.0</v>
      </c>
      <c r="AY34" s="16">
        <v>0.0</v>
      </c>
      <c r="AZ34" s="16">
        <v>0.0</v>
      </c>
      <c r="BA34" s="16">
        <v>0.0</v>
      </c>
      <c r="BB34" s="16">
        <v>4684.0</v>
      </c>
      <c r="BC34" s="16">
        <v>0.0</v>
      </c>
      <c r="BD34" s="16">
        <v>0.0</v>
      </c>
      <c r="BE34" s="16">
        <v>145.0</v>
      </c>
      <c r="BF34" s="16">
        <v>988854.0</v>
      </c>
      <c r="BG34" s="16">
        <v>0.0</v>
      </c>
      <c r="BH34" s="16">
        <v>0.0</v>
      </c>
      <c r="BI34" s="16">
        <v>0.0</v>
      </c>
      <c r="BJ34" s="16">
        <v>910.0</v>
      </c>
      <c r="BK34" s="16">
        <v>0.0</v>
      </c>
      <c r="BL34" s="16">
        <v>0.0</v>
      </c>
      <c r="BM34" s="16">
        <v>0.0</v>
      </c>
      <c r="BN34" s="16">
        <v>81002.0</v>
      </c>
      <c r="BO34" s="16">
        <v>0.0</v>
      </c>
      <c r="BP34" s="16">
        <v>0.0</v>
      </c>
      <c r="BQ34" s="16">
        <v>4.0</v>
      </c>
      <c r="BR34" s="16">
        <v>43606.0</v>
      </c>
      <c r="BS34" s="16">
        <v>0.0</v>
      </c>
      <c r="BT34" s="16">
        <v>0.0</v>
      </c>
    </row>
    <row r="35">
      <c r="A35" s="14" t="s">
        <v>4988</v>
      </c>
      <c r="B35" s="16">
        <v>11.0</v>
      </c>
      <c r="C35" s="16">
        <v>4086815.0</v>
      </c>
      <c r="D35" s="14" t="s">
        <v>4989</v>
      </c>
      <c r="E35" s="14" t="s">
        <v>2622</v>
      </c>
      <c r="F35" s="14" t="s">
        <v>2631</v>
      </c>
      <c r="G35" s="14" t="s">
        <v>4844</v>
      </c>
      <c r="H35" s="14" t="s">
        <v>2978</v>
      </c>
      <c r="I35" s="14" t="s">
        <v>2978</v>
      </c>
      <c r="J35" s="14" t="s">
        <v>4852</v>
      </c>
      <c r="K35" s="14" t="s">
        <v>4990</v>
      </c>
      <c r="L35" s="14" t="s">
        <v>4990</v>
      </c>
      <c r="M35" s="14" t="s">
        <v>4991</v>
      </c>
      <c r="N35" s="14" t="s">
        <v>409</v>
      </c>
      <c r="O35" s="14" t="s">
        <v>4855</v>
      </c>
      <c r="P35" s="16">
        <v>1706106.0</v>
      </c>
      <c r="Q35" s="17"/>
      <c r="R35" s="16">
        <v>170.0</v>
      </c>
      <c r="S35" s="16">
        <v>1536390.0</v>
      </c>
      <c r="T35" s="16">
        <v>1.1065E-4</v>
      </c>
      <c r="U35" s="16">
        <v>0.0</v>
      </c>
      <c r="V35" s="16">
        <v>0.0</v>
      </c>
      <c r="W35" s="14" t="s">
        <v>2978</v>
      </c>
      <c r="X35" s="14" t="s">
        <v>4865</v>
      </c>
      <c r="Y35" s="16">
        <v>0.00144223</v>
      </c>
      <c r="Z35" s="16">
        <v>16.4</v>
      </c>
      <c r="AA35" s="17"/>
      <c r="AB35" s="16">
        <v>0.13</v>
      </c>
      <c r="AC35" s="16">
        <v>0.07</v>
      </c>
      <c r="AD35" s="16">
        <v>1.48</v>
      </c>
      <c r="AE35" s="17"/>
      <c r="AF35" s="17"/>
      <c r="AG35" s="16">
        <v>123.0</v>
      </c>
      <c r="AH35" s="16">
        <v>73020.0</v>
      </c>
      <c r="AI35" s="16">
        <v>0.0</v>
      </c>
      <c r="AJ35" s="16">
        <v>0.0</v>
      </c>
      <c r="AK35" s="16">
        <v>5.0</v>
      </c>
      <c r="AL35" s="16">
        <v>50974.0</v>
      </c>
      <c r="AM35" s="16">
        <v>0.0</v>
      </c>
      <c r="AN35" s="16">
        <v>0.0</v>
      </c>
      <c r="AO35" s="16">
        <v>0.0</v>
      </c>
      <c r="AP35" s="16">
        <v>28646.0</v>
      </c>
      <c r="AQ35" s="16">
        <v>0.0</v>
      </c>
      <c r="AR35" s="16">
        <v>0.0</v>
      </c>
      <c r="AS35" s="16">
        <v>0.0</v>
      </c>
      <c r="AT35" s="16">
        <v>40936.0</v>
      </c>
      <c r="AU35" s="16">
        <v>0.0</v>
      </c>
      <c r="AV35" s="16">
        <v>0.0</v>
      </c>
      <c r="AW35" s="16">
        <v>0.0</v>
      </c>
      <c r="AX35" s="16">
        <v>45116.0</v>
      </c>
      <c r="AY35" s="16">
        <v>0.0</v>
      </c>
      <c r="AZ35" s="16">
        <v>0.0</v>
      </c>
      <c r="BA35" s="16">
        <v>0.0</v>
      </c>
      <c r="BB35" s="16">
        <v>6006.0</v>
      </c>
      <c r="BC35" s="16">
        <v>0.0</v>
      </c>
      <c r="BD35" s="16">
        <v>0.0</v>
      </c>
      <c r="BE35" s="16">
        <v>35.0</v>
      </c>
      <c r="BF35" s="16">
        <v>1146728.0</v>
      </c>
      <c r="BG35" s="16">
        <v>0.0</v>
      </c>
      <c r="BH35" s="16">
        <v>0.0</v>
      </c>
      <c r="BI35" s="16">
        <v>0.0</v>
      </c>
      <c r="BJ35" s="16">
        <v>912.0</v>
      </c>
      <c r="BK35" s="16">
        <v>0.0</v>
      </c>
      <c r="BL35" s="16">
        <v>0.0</v>
      </c>
      <c r="BM35" s="16">
        <v>2.0</v>
      </c>
      <c r="BN35" s="16">
        <v>84058.0</v>
      </c>
      <c r="BO35" s="16">
        <v>0.0</v>
      </c>
      <c r="BP35" s="16">
        <v>0.0</v>
      </c>
      <c r="BQ35" s="16">
        <v>5.0</v>
      </c>
      <c r="BR35" s="16">
        <v>59994.0</v>
      </c>
      <c r="BS35" s="16">
        <v>0.0</v>
      </c>
      <c r="BT35" s="16">
        <v>0.0</v>
      </c>
    </row>
    <row r="36">
      <c r="A36" s="14" t="s">
        <v>4992</v>
      </c>
      <c r="B36" s="16">
        <v>11.0</v>
      </c>
      <c r="C36" s="16">
        <v>4059353.0</v>
      </c>
      <c r="D36" s="14" t="s">
        <v>4993</v>
      </c>
      <c r="E36" s="14" t="s">
        <v>2631</v>
      </c>
      <c r="F36" s="14" t="s">
        <v>2621</v>
      </c>
      <c r="G36" s="14" t="s">
        <v>4844</v>
      </c>
      <c r="H36" s="14" t="s">
        <v>2978</v>
      </c>
      <c r="I36" s="14" t="s">
        <v>2978</v>
      </c>
      <c r="J36" s="14" t="s">
        <v>4845</v>
      </c>
      <c r="K36" s="14" t="s">
        <v>4994</v>
      </c>
      <c r="L36" s="14" t="s">
        <v>4994</v>
      </c>
      <c r="M36" s="14" t="s">
        <v>4995</v>
      </c>
      <c r="N36" s="14" t="s">
        <v>4848</v>
      </c>
      <c r="O36" s="14" t="s">
        <v>4878</v>
      </c>
      <c r="P36" s="16">
        <v>530883.0</v>
      </c>
      <c r="Q36" s="17"/>
      <c r="R36" s="16">
        <v>177.0</v>
      </c>
      <c r="S36" s="16">
        <v>1614098.0</v>
      </c>
      <c r="T36" s="16">
        <v>1.0966E-4</v>
      </c>
      <c r="U36" s="16">
        <v>0.0</v>
      </c>
      <c r="V36" s="16">
        <v>0.0</v>
      </c>
      <c r="W36" s="14" t="s">
        <v>2978</v>
      </c>
      <c r="X36" s="14" t="s">
        <v>4940</v>
      </c>
      <c r="Y36" s="16">
        <v>1.4084E-4</v>
      </c>
      <c r="Z36" s="16">
        <v>8.72</v>
      </c>
      <c r="AA36" s="17"/>
      <c r="AB36" s="16">
        <v>0.0</v>
      </c>
      <c r="AC36" s="16">
        <v>0.01</v>
      </c>
      <c r="AD36" s="16">
        <v>1.05</v>
      </c>
      <c r="AE36" s="17"/>
      <c r="AF36" s="17"/>
      <c r="AG36" s="16">
        <v>2.0</v>
      </c>
      <c r="AH36" s="16">
        <v>75012.0</v>
      </c>
      <c r="AI36" s="16">
        <v>0.0</v>
      </c>
      <c r="AJ36" s="16">
        <v>0.0</v>
      </c>
      <c r="AK36" s="16">
        <v>14.0</v>
      </c>
      <c r="AL36" s="16">
        <v>60024.0</v>
      </c>
      <c r="AM36" s="16">
        <v>0.0</v>
      </c>
      <c r="AN36" s="16">
        <v>0.0</v>
      </c>
      <c r="AO36" s="16">
        <v>0.0</v>
      </c>
      <c r="AP36" s="16">
        <v>29606.0</v>
      </c>
      <c r="AQ36" s="16">
        <v>0.0</v>
      </c>
      <c r="AR36" s="16">
        <v>0.0</v>
      </c>
      <c r="AS36" s="16">
        <v>0.0</v>
      </c>
      <c r="AT36" s="16">
        <v>44880.0</v>
      </c>
      <c r="AU36" s="16">
        <v>0.0</v>
      </c>
      <c r="AV36" s="16">
        <v>0.0</v>
      </c>
      <c r="AW36" s="16">
        <v>0.0</v>
      </c>
      <c r="AX36" s="16">
        <v>64030.0</v>
      </c>
      <c r="AY36" s="16">
        <v>0.0</v>
      </c>
      <c r="AZ36" s="16">
        <v>0.0</v>
      </c>
      <c r="BA36" s="16">
        <v>0.0</v>
      </c>
      <c r="BB36" s="16">
        <v>6062.0</v>
      </c>
      <c r="BC36" s="16">
        <v>0.0</v>
      </c>
      <c r="BD36" s="16">
        <v>0.0</v>
      </c>
      <c r="BE36" s="16">
        <v>151.0</v>
      </c>
      <c r="BF36" s="16">
        <v>1179992.0</v>
      </c>
      <c r="BG36" s="16">
        <v>0.0</v>
      </c>
      <c r="BH36" s="16">
        <v>0.0</v>
      </c>
      <c r="BI36" s="16">
        <v>0.0</v>
      </c>
      <c r="BJ36" s="16">
        <v>910.0</v>
      </c>
      <c r="BK36" s="16">
        <v>0.0</v>
      </c>
      <c r="BL36" s="16">
        <v>0.0</v>
      </c>
      <c r="BM36" s="16">
        <v>0.0</v>
      </c>
      <c r="BN36" s="16">
        <v>91074.0</v>
      </c>
      <c r="BO36" s="16">
        <v>0.0</v>
      </c>
      <c r="BP36" s="16">
        <v>0.0</v>
      </c>
      <c r="BQ36" s="16">
        <v>10.0</v>
      </c>
      <c r="BR36" s="16">
        <v>62508.0</v>
      </c>
      <c r="BS36" s="16">
        <v>0.0</v>
      </c>
      <c r="BT36" s="16">
        <v>0.0</v>
      </c>
    </row>
    <row r="37">
      <c r="A37" s="14" t="s">
        <v>4996</v>
      </c>
      <c r="B37" s="16">
        <v>11.0</v>
      </c>
      <c r="C37" s="16">
        <v>4086829.0</v>
      </c>
      <c r="D37" s="14" t="s">
        <v>4997</v>
      </c>
      <c r="E37" s="14" t="s">
        <v>2622</v>
      </c>
      <c r="F37" s="14" t="s">
        <v>2621</v>
      </c>
      <c r="G37" s="14" t="s">
        <v>4844</v>
      </c>
      <c r="H37" s="14" t="s">
        <v>2978</v>
      </c>
      <c r="I37" s="14" t="s">
        <v>2978</v>
      </c>
      <c r="J37" s="14" t="s">
        <v>4852</v>
      </c>
      <c r="K37" s="14" t="s">
        <v>4998</v>
      </c>
      <c r="L37" s="14" t="s">
        <v>4998</v>
      </c>
      <c r="M37" s="14" t="s">
        <v>4999</v>
      </c>
      <c r="N37" s="14" t="s">
        <v>4848</v>
      </c>
      <c r="P37" s="17"/>
      <c r="Q37" s="17"/>
      <c r="R37" s="16">
        <v>164.0</v>
      </c>
      <c r="S37" s="16">
        <v>1535588.0</v>
      </c>
      <c r="T37" s="16">
        <v>1.068E-4</v>
      </c>
      <c r="U37" s="16">
        <v>2.0</v>
      </c>
      <c r="V37" s="16">
        <v>0.0</v>
      </c>
      <c r="W37" s="14" t="s">
        <v>2978</v>
      </c>
      <c r="X37" s="14" t="s">
        <v>4860</v>
      </c>
      <c r="Y37" s="16">
        <v>7.1842E-4</v>
      </c>
      <c r="Z37" s="16">
        <v>6.03</v>
      </c>
      <c r="AA37" s="17"/>
      <c r="AB37" s="16">
        <v>0.0</v>
      </c>
      <c r="AC37" s="16">
        <v>0.0</v>
      </c>
      <c r="AD37" s="16">
        <v>1.02</v>
      </c>
      <c r="AE37" s="17"/>
      <c r="AF37" s="17"/>
      <c r="AG37" s="16">
        <v>56.0</v>
      </c>
      <c r="AH37" s="16">
        <v>73152.0</v>
      </c>
      <c r="AI37" s="16">
        <v>1.0</v>
      </c>
      <c r="AJ37" s="16">
        <v>0.0</v>
      </c>
      <c r="AK37" s="16">
        <v>1.0</v>
      </c>
      <c r="AL37" s="16">
        <v>50972.0</v>
      </c>
      <c r="AM37" s="16">
        <v>0.0</v>
      </c>
      <c r="AN37" s="16">
        <v>0.0</v>
      </c>
      <c r="AO37" s="16">
        <v>0.0</v>
      </c>
      <c r="AP37" s="16">
        <v>28630.0</v>
      </c>
      <c r="AQ37" s="16">
        <v>0.0</v>
      </c>
      <c r="AR37" s="16">
        <v>0.0</v>
      </c>
      <c r="AS37" s="16">
        <v>1.0</v>
      </c>
      <c r="AT37" s="16">
        <v>40894.0</v>
      </c>
      <c r="AU37" s="16">
        <v>0.0</v>
      </c>
      <c r="AV37" s="16">
        <v>0.0</v>
      </c>
      <c r="AW37" s="16">
        <v>0.0</v>
      </c>
      <c r="AX37" s="16">
        <v>45052.0</v>
      </c>
      <c r="AY37" s="16">
        <v>0.0</v>
      </c>
      <c r="AZ37" s="16">
        <v>0.0</v>
      </c>
      <c r="BA37" s="16">
        <v>0.0</v>
      </c>
      <c r="BB37" s="16">
        <v>5984.0</v>
      </c>
      <c r="BC37" s="16">
        <v>0.0</v>
      </c>
      <c r="BD37" s="16">
        <v>0.0</v>
      </c>
      <c r="BE37" s="16">
        <v>22.0</v>
      </c>
      <c r="BF37" s="16">
        <v>1145994.0</v>
      </c>
      <c r="BG37" s="16">
        <v>0.0</v>
      </c>
      <c r="BH37" s="16">
        <v>0.0</v>
      </c>
      <c r="BI37" s="16">
        <v>0.0</v>
      </c>
      <c r="BJ37" s="16">
        <v>912.0</v>
      </c>
      <c r="BK37" s="16">
        <v>0.0</v>
      </c>
      <c r="BL37" s="16">
        <v>0.0</v>
      </c>
      <c r="BM37" s="16">
        <v>74.0</v>
      </c>
      <c r="BN37" s="16">
        <v>84034.0</v>
      </c>
      <c r="BO37" s="16">
        <v>1.0</v>
      </c>
      <c r="BP37" s="16">
        <v>0.0</v>
      </c>
      <c r="BQ37" s="16">
        <v>10.0</v>
      </c>
      <c r="BR37" s="16">
        <v>59964.0</v>
      </c>
      <c r="BS37" s="16">
        <v>0.0</v>
      </c>
      <c r="BT37" s="16">
        <v>0.0</v>
      </c>
    </row>
    <row r="38">
      <c r="A38" s="14" t="s">
        <v>5000</v>
      </c>
      <c r="B38" s="16">
        <v>11.0</v>
      </c>
      <c r="C38" s="16">
        <v>4055548.0</v>
      </c>
      <c r="D38" s="14" t="s">
        <v>5001</v>
      </c>
      <c r="E38" s="14" t="s">
        <v>2631</v>
      </c>
      <c r="F38" s="14" t="s">
        <v>2622</v>
      </c>
      <c r="G38" s="14" t="s">
        <v>4844</v>
      </c>
      <c r="H38" s="14" t="s">
        <v>2978</v>
      </c>
      <c r="I38" s="14" t="s">
        <v>2978</v>
      </c>
      <c r="J38" s="14" t="s">
        <v>4845</v>
      </c>
      <c r="K38" s="14" t="s">
        <v>5002</v>
      </c>
      <c r="L38" s="14" t="s">
        <v>5002</v>
      </c>
      <c r="M38" s="14" t="s">
        <v>5003</v>
      </c>
      <c r="N38" s="14" t="s">
        <v>409</v>
      </c>
      <c r="O38" s="14" t="s">
        <v>4855</v>
      </c>
      <c r="P38" s="16">
        <v>705955.0</v>
      </c>
      <c r="Q38" s="17"/>
      <c r="R38" s="16">
        <v>163.0</v>
      </c>
      <c r="S38" s="16">
        <v>1600730.0</v>
      </c>
      <c r="T38" s="16">
        <v>1.0183E-4</v>
      </c>
      <c r="U38" s="16">
        <v>1.0</v>
      </c>
      <c r="V38" s="16">
        <v>0.0</v>
      </c>
      <c r="W38" s="14" t="s">
        <v>2978</v>
      </c>
      <c r="X38" s="14" t="s">
        <v>4954</v>
      </c>
      <c r="Y38" s="16">
        <v>2.988E-5</v>
      </c>
      <c r="Z38" s="16">
        <v>15.4</v>
      </c>
      <c r="AA38" s="17"/>
      <c r="AB38" s="16">
        <v>0.0</v>
      </c>
      <c r="AC38" s="16">
        <v>0.0</v>
      </c>
      <c r="AD38" s="16">
        <v>1.6</v>
      </c>
      <c r="AE38" s="16">
        <v>0.39</v>
      </c>
      <c r="AF38" s="16">
        <v>0.025</v>
      </c>
      <c r="AG38" s="16">
        <v>2.0</v>
      </c>
      <c r="AH38" s="16">
        <v>74892.0</v>
      </c>
      <c r="AI38" s="16">
        <v>0.0</v>
      </c>
      <c r="AJ38" s="16">
        <v>0.0</v>
      </c>
      <c r="AK38" s="16">
        <v>0.0</v>
      </c>
      <c r="AL38" s="16">
        <v>58418.0</v>
      </c>
      <c r="AM38" s="16">
        <v>0.0</v>
      </c>
      <c r="AN38" s="16">
        <v>0.0</v>
      </c>
      <c r="AO38" s="16">
        <v>98.0</v>
      </c>
      <c r="AP38" s="16">
        <v>29338.0</v>
      </c>
      <c r="AQ38" s="16">
        <v>0.0</v>
      </c>
      <c r="AR38" s="16">
        <v>0.0</v>
      </c>
      <c r="AS38" s="16">
        <v>4.0</v>
      </c>
      <c r="AT38" s="16">
        <v>44662.0</v>
      </c>
      <c r="AU38" s="16">
        <v>0.0</v>
      </c>
      <c r="AV38" s="16">
        <v>0.0</v>
      </c>
      <c r="AW38" s="16">
        <v>0.0</v>
      </c>
      <c r="AX38" s="16">
        <v>63356.0</v>
      </c>
      <c r="AY38" s="16">
        <v>0.0</v>
      </c>
      <c r="AZ38" s="16">
        <v>0.0</v>
      </c>
      <c r="BA38" s="16">
        <v>0.0</v>
      </c>
      <c r="BB38" s="16">
        <v>4528.0</v>
      </c>
      <c r="BC38" s="16">
        <v>0.0</v>
      </c>
      <c r="BD38" s="16">
        <v>0.0</v>
      </c>
      <c r="BE38" s="16">
        <v>41.0</v>
      </c>
      <c r="BF38" s="16">
        <v>1174486.0</v>
      </c>
      <c r="BG38" s="16">
        <v>0.0</v>
      </c>
      <c r="BH38" s="16">
        <v>0.0</v>
      </c>
      <c r="BI38" s="16">
        <v>0.0</v>
      </c>
      <c r="BJ38" s="16">
        <v>912.0</v>
      </c>
      <c r="BK38" s="16">
        <v>0.0</v>
      </c>
      <c r="BL38" s="16">
        <v>0.0</v>
      </c>
      <c r="BM38" s="16">
        <v>1.0</v>
      </c>
      <c r="BN38" s="16">
        <v>88162.0</v>
      </c>
      <c r="BO38" s="16">
        <v>0.0</v>
      </c>
      <c r="BP38" s="16">
        <v>0.0</v>
      </c>
      <c r="BQ38" s="16">
        <v>17.0</v>
      </c>
      <c r="BR38" s="16">
        <v>61976.0</v>
      </c>
      <c r="BS38" s="16">
        <v>1.0</v>
      </c>
      <c r="BT38" s="16">
        <v>0.0</v>
      </c>
    </row>
    <row r="39">
      <c r="A39" s="14" t="s">
        <v>5004</v>
      </c>
      <c r="B39" s="16">
        <v>11.0</v>
      </c>
      <c r="C39" s="16">
        <v>4091328.0</v>
      </c>
      <c r="D39" s="14" t="s">
        <v>5005</v>
      </c>
      <c r="E39" s="14" t="s">
        <v>2622</v>
      </c>
      <c r="F39" s="14" t="s">
        <v>2621</v>
      </c>
      <c r="G39" s="14" t="s">
        <v>4844</v>
      </c>
      <c r="H39" s="14" t="s">
        <v>2978</v>
      </c>
      <c r="I39" s="14" t="s">
        <v>2978</v>
      </c>
      <c r="J39" s="14" t="s">
        <v>4845</v>
      </c>
      <c r="K39" s="14" t="s">
        <v>5006</v>
      </c>
      <c r="L39" s="14" t="s">
        <v>5006</v>
      </c>
      <c r="M39" s="14" t="s">
        <v>5007</v>
      </c>
      <c r="N39" s="14" t="s">
        <v>409</v>
      </c>
      <c r="O39" s="14" t="s">
        <v>4855</v>
      </c>
      <c r="P39" s="16">
        <v>461723.0</v>
      </c>
      <c r="Q39" s="17"/>
      <c r="R39" s="16">
        <v>154.0</v>
      </c>
      <c r="S39" s="16">
        <v>1614198.0</v>
      </c>
      <c r="T39" s="18">
        <v>9.5403E-5</v>
      </c>
      <c r="U39" s="16">
        <v>0.0</v>
      </c>
      <c r="V39" s="16">
        <v>0.0</v>
      </c>
      <c r="W39" s="14" t="s">
        <v>2978</v>
      </c>
      <c r="X39" s="14" t="s">
        <v>4849</v>
      </c>
      <c r="Y39" s="16">
        <v>1.0626E-4</v>
      </c>
      <c r="Z39" s="16">
        <v>23.8</v>
      </c>
      <c r="AA39" s="17"/>
      <c r="AB39" s="16">
        <v>0.0</v>
      </c>
      <c r="AC39" s="16">
        <v>-0.01</v>
      </c>
      <c r="AD39" s="16">
        <v>8.9</v>
      </c>
      <c r="AE39" s="16">
        <v>0.03</v>
      </c>
      <c r="AF39" s="16">
        <v>0.827</v>
      </c>
      <c r="AG39" s="16">
        <v>2.0</v>
      </c>
      <c r="AH39" s="16">
        <v>75038.0</v>
      </c>
      <c r="AI39" s="16">
        <v>0.0</v>
      </c>
      <c r="AJ39" s="16">
        <v>0.0</v>
      </c>
      <c r="AK39" s="16">
        <v>1.0</v>
      </c>
      <c r="AL39" s="16">
        <v>60024.0</v>
      </c>
      <c r="AM39" s="16">
        <v>0.0</v>
      </c>
      <c r="AN39" s="16">
        <v>0.0</v>
      </c>
      <c r="AO39" s="16">
        <v>0.0</v>
      </c>
      <c r="AP39" s="16">
        <v>29608.0</v>
      </c>
      <c r="AQ39" s="16">
        <v>0.0</v>
      </c>
      <c r="AR39" s="16">
        <v>0.0</v>
      </c>
      <c r="AS39" s="16">
        <v>0.0</v>
      </c>
      <c r="AT39" s="16">
        <v>44884.0</v>
      </c>
      <c r="AU39" s="16">
        <v>0.0</v>
      </c>
      <c r="AV39" s="16">
        <v>0.0</v>
      </c>
      <c r="AW39" s="16">
        <v>0.0</v>
      </c>
      <c r="AX39" s="16">
        <v>64028.0</v>
      </c>
      <c r="AY39" s="16">
        <v>0.0</v>
      </c>
      <c r="AZ39" s="16">
        <v>0.0</v>
      </c>
      <c r="BA39" s="16">
        <v>0.0</v>
      </c>
      <c r="BB39" s="16">
        <v>6062.0</v>
      </c>
      <c r="BC39" s="16">
        <v>0.0</v>
      </c>
      <c r="BD39" s="16">
        <v>0.0</v>
      </c>
      <c r="BE39" s="16">
        <v>145.0</v>
      </c>
      <c r="BF39" s="16">
        <v>1180038.0</v>
      </c>
      <c r="BG39" s="16">
        <v>0.0</v>
      </c>
      <c r="BH39" s="16">
        <v>0.0</v>
      </c>
      <c r="BI39" s="16">
        <v>0.0</v>
      </c>
      <c r="BJ39" s="16">
        <v>912.0</v>
      </c>
      <c r="BK39" s="16">
        <v>0.0</v>
      </c>
      <c r="BL39" s="16">
        <v>0.0</v>
      </c>
      <c r="BM39" s="16">
        <v>2.0</v>
      </c>
      <c r="BN39" s="16">
        <v>91092.0</v>
      </c>
      <c r="BO39" s="16">
        <v>0.0</v>
      </c>
      <c r="BP39" s="16">
        <v>0.0</v>
      </c>
      <c r="BQ39" s="16">
        <v>4.0</v>
      </c>
      <c r="BR39" s="16">
        <v>62512.0</v>
      </c>
      <c r="BS39" s="16">
        <v>0.0</v>
      </c>
      <c r="BT39" s="16">
        <v>0.0</v>
      </c>
    </row>
    <row r="40">
      <c r="A40" s="14" t="s">
        <v>5008</v>
      </c>
      <c r="B40" s="16">
        <v>11.0</v>
      </c>
      <c r="C40" s="16">
        <v>3967594.0</v>
      </c>
      <c r="D40" s="14" t="s">
        <v>5009</v>
      </c>
      <c r="E40" s="14" t="s">
        <v>2630</v>
      </c>
      <c r="F40" s="14" t="s">
        <v>2631</v>
      </c>
      <c r="G40" s="14" t="s">
        <v>4844</v>
      </c>
      <c r="H40" s="14" t="s">
        <v>2978</v>
      </c>
      <c r="I40" s="14" t="s">
        <v>2978</v>
      </c>
      <c r="J40" s="14" t="s">
        <v>4845</v>
      </c>
      <c r="K40" s="14" t="s">
        <v>5010</v>
      </c>
      <c r="L40" s="14" t="s">
        <v>5010</v>
      </c>
      <c r="M40" s="14" t="s">
        <v>5011</v>
      </c>
      <c r="N40" s="14" t="s">
        <v>409</v>
      </c>
      <c r="O40" s="14" t="s">
        <v>410</v>
      </c>
      <c r="P40" s="16">
        <v>663469.0</v>
      </c>
      <c r="Q40" s="17"/>
      <c r="R40" s="16">
        <v>152.0</v>
      </c>
      <c r="S40" s="16">
        <v>1614086.0</v>
      </c>
      <c r="T40" s="18">
        <v>9.4171E-5</v>
      </c>
      <c r="U40" s="16">
        <v>0.0</v>
      </c>
      <c r="V40" s="16">
        <v>0.0</v>
      </c>
      <c r="W40" s="14" t="s">
        <v>2978</v>
      </c>
      <c r="X40" s="14" t="s">
        <v>4849</v>
      </c>
      <c r="Y40" s="16">
        <v>1.0876E-4</v>
      </c>
      <c r="Z40" s="16">
        <v>24.3</v>
      </c>
      <c r="AA40" s="17"/>
      <c r="AB40" s="16">
        <v>0.0</v>
      </c>
      <c r="AC40" s="16">
        <v>0.0</v>
      </c>
      <c r="AD40" s="16">
        <v>6.33</v>
      </c>
      <c r="AE40" s="16">
        <v>0.04</v>
      </c>
      <c r="AF40" s="16">
        <v>0.063</v>
      </c>
      <c r="AG40" s="16">
        <v>1.0</v>
      </c>
      <c r="AH40" s="16">
        <v>74926.0</v>
      </c>
      <c r="AI40" s="16">
        <v>0.0</v>
      </c>
      <c r="AJ40" s="16">
        <v>0.0</v>
      </c>
      <c r="AK40" s="16">
        <v>0.0</v>
      </c>
      <c r="AL40" s="16">
        <v>60008.0</v>
      </c>
      <c r="AM40" s="16">
        <v>0.0</v>
      </c>
      <c r="AN40" s="16">
        <v>0.0</v>
      </c>
      <c r="AO40" s="16">
        <v>0.0</v>
      </c>
      <c r="AP40" s="16">
        <v>29602.0</v>
      </c>
      <c r="AQ40" s="16">
        <v>0.0</v>
      </c>
      <c r="AR40" s="16">
        <v>0.0</v>
      </c>
      <c r="AS40" s="16">
        <v>0.0</v>
      </c>
      <c r="AT40" s="16">
        <v>44904.0</v>
      </c>
      <c r="AU40" s="16">
        <v>0.0</v>
      </c>
      <c r="AV40" s="16">
        <v>0.0</v>
      </c>
      <c r="AW40" s="16">
        <v>0.0</v>
      </c>
      <c r="AX40" s="16">
        <v>64036.0</v>
      </c>
      <c r="AY40" s="16">
        <v>0.0</v>
      </c>
      <c r="AZ40" s="16">
        <v>0.0</v>
      </c>
      <c r="BA40" s="16">
        <v>0.0</v>
      </c>
      <c r="BB40" s="16">
        <v>6084.0</v>
      </c>
      <c r="BC40" s="16">
        <v>0.0</v>
      </c>
      <c r="BD40" s="16">
        <v>0.0</v>
      </c>
      <c r="BE40" s="16">
        <v>148.0</v>
      </c>
      <c r="BF40" s="16">
        <v>1180050.0</v>
      </c>
      <c r="BG40" s="16">
        <v>0.0</v>
      </c>
      <c r="BH40" s="16">
        <v>0.0</v>
      </c>
      <c r="BI40" s="16">
        <v>0.0</v>
      </c>
      <c r="BJ40" s="16">
        <v>912.0</v>
      </c>
      <c r="BK40" s="16">
        <v>0.0</v>
      </c>
      <c r="BL40" s="16">
        <v>0.0</v>
      </c>
      <c r="BM40" s="16">
        <v>0.0</v>
      </c>
      <c r="BN40" s="16">
        <v>91080.0</v>
      </c>
      <c r="BO40" s="16">
        <v>0.0</v>
      </c>
      <c r="BP40" s="16">
        <v>0.0</v>
      </c>
      <c r="BQ40" s="16">
        <v>3.0</v>
      </c>
      <c r="BR40" s="16">
        <v>62484.0</v>
      </c>
      <c r="BS40" s="16">
        <v>0.0</v>
      </c>
      <c r="BT40" s="16">
        <v>0.0</v>
      </c>
    </row>
    <row r="41">
      <c r="A41" s="14" t="s">
        <v>5012</v>
      </c>
      <c r="B41" s="16">
        <v>11.0</v>
      </c>
      <c r="C41" s="16">
        <v>4091347.0</v>
      </c>
      <c r="D41" s="14" t="s">
        <v>5013</v>
      </c>
      <c r="E41" s="14" t="s">
        <v>2630</v>
      </c>
      <c r="F41" s="14" t="s">
        <v>2631</v>
      </c>
      <c r="G41" s="14" t="s">
        <v>4844</v>
      </c>
      <c r="H41" s="14" t="s">
        <v>2978</v>
      </c>
      <c r="I41" s="14" t="s">
        <v>2978</v>
      </c>
      <c r="J41" s="14" t="s">
        <v>4845</v>
      </c>
      <c r="K41" s="14" t="s">
        <v>5014</v>
      </c>
      <c r="L41" s="14" t="s">
        <v>5014</v>
      </c>
      <c r="M41" s="14" t="s">
        <v>5015</v>
      </c>
      <c r="N41" s="14" t="s">
        <v>409</v>
      </c>
      <c r="O41" s="14" t="s">
        <v>3345</v>
      </c>
      <c r="P41" s="16">
        <v>859464.0</v>
      </c>
      <c r="Q41" s="17"/>
      <c r="R41" s="16">
        <v>150.0</v>
      </c>
      <c r="S41" s="16">
        <v>1614008.0</v>
      </c>
      <c r="T41" s="18">
        <v>9.2936E-5</v>
      </c>
      <c r="U41" s="16">
        <v>0.0</v>
      </c>
      <c r="V41" s="16">
        <v>0.0</v>
      </c>
      <c r="W41" s="14" t="s">
        <v>2978</v>
      </c>
      <c r="X41" s="14" t="s">
        <v>4849</v>
      </c>
      <c r="Y41" s="16">
        <v>9.941E-5</v>
      </c>
      <c r="Z41" s="16">
        <v>19.9</v>
      </c>
      <c r="AA41" s="16">
        <v>0.162</v>
      </c>
      <c r="AB41" s="16">
        <v>0.01</v>
      </c>
      <c r="AC41" s="16">
        <v>0.01</v>
      </c>
      <c r="AD41" s="16">
        <v>4.72</v>
      </c>
      <c r="AE41" s="16">
        <v>0.27</v>
      </c>
      <c r="AF41" s="16">
        <v>0.019</v>
      </c>
      <c r="AG41" s="16">
        <v>1.0</v>
      </c>
      <c r="AH41" s="16">
        <v>74900.0</v>
      </c>
      <c r="AI41" s="16">
        <v>0.0</v>
      </c>
      <c r="AJ41" s="16">
        <v>0.0</v>
      </c>
      <c r="AK41" s="16">
        <v>0.0</v>
      </c>
      <c r="AL41" s="16">
        <v>59998.0</v>
      </c>
      <c r="AM41" s="16">
        <v>0.0</v>
      </c>
      <c r="AN41" s="16">
        <v>0.0</v>
      </c>
      <c r="AO41" s="16">
        <v>0.0</v>
      </c>
      <c r="AP41" s="16">
        <v>29608.0</v>
      </c>
      <c r="AQ41" s="16">
        <v>0.0</v>
      </c>
      <c r="AR41" s="16">
        <v>0.0</v>
      </c>
      <c r="AS41" s="16">
        <v>0.0</v>
      </c>
      <c r="AT41" s="16">
        <v>44894.0</v>
      </c>
      <c r="AU41" s="16">
        <v>0.0</v>
      </c>
      <c r="AV41" s="16">
        <v>0.0</v>
      </c>
      <c r="AW41" s="16">
        <v>0.0</v>
      </c>
      <c r="AX41" s="16">
        <v>64026.0</v>
      </c>
      <c r="AY41" s="16">
        <v>0.0</v>
      </c>
      <c r="AZ41" s="16">
        <v>0.0</v>
      </c>
      <c r="BA41" s="16">
        <v>0.0</v>
      </c>
      <c r="BB41" s="16">
        <v>6084.0</v>
      </c>
      <c r="BC41" s="16">
        <v>0.0</v>
      </c>
      <c r="BD41" s="16">
        <v>0.0</v>
      </c>
      <c r="BE41" s="16">
        <v>136.0</v>
      </c>
      <c r="BF41" s="16">
        <v>1180022.0</v>
      </c>
      <c r="BG41" s="16">
        <v>0.0</v>
      </c>
      <c r="BH41" s="16">
        <v>0.0</v>
      </c>
      <c r="BI41" s="16">
        <v>0.0</v>
      </c>
      <c r="BJ41" s="16">
        <v>912.0</v>
      </c>
      <c r="BK41" s="16">
        <v>0.0</v>
      </c>
      <c r="BL41" s="16">
        <v>0.0</v>
      </c>
      <c r="BM41" s="16">
        <v>0.0</v>
      </c>
      <c r="BN41" s="16">
        <v>91078.0</v>
      </c>
      <c r="BO41" s="16">
        <v>0.0</v>
      </c>
      <c r="BP41" s="16">
        <v>0.0</v>
      </c>
      <c r="BQ41" s="16">
        <v>13.0</v>
      </c>
      <c r="BR41" s="16">
        <v>62486.0</v>
      </c>
      <c r="BS41" s="16">
        <v>0.0</v>
      </c>
      <c r="BT41" s="16">
        <v>0.0</v>
      </c>
    </row>
    <row r="42">
      <c r="A42" s="14" t="s">
        <v>5016</v>
      </c>
      <c r="B42" s="16">
        <v>11.0</v>
      </c>
      <c r="C42" s="16">
        <v>4074629.0</v>
      </c>
      <c r="D42" s="14" t="s">
        <v>5017</v>
      </c>
      <c r="E42" s="14" t="s">
        <v>2630</v>
      </c>
      <c r="F42" s="14" t="s">
        <v>2631</v>
      </c>
      <c r="G42" s="14" t="s">
        <v>4844</v>
      </c>
      <c r="H42" s="14" t="s">
        <v>2978</v>
      </c>
      <c r="I42" s="14" t="s">
        <v>2978</v>
      </c>
      <c r="J42" s="14" t="s">
        <v>4845</v>
      </c>
      <c r="K42" s="14" t="s">
        <v>5018</v>
      </c>
      <c r="L42" s="14" t="s">
        <v>5018</v>
      </c>
      <c r="M42" s="14" t="s">
        <v>5019</v>
      </c>
      <c r="N42" s="14" t="s">
        <v>409</v>
      </c>
      <c r="O42" s="14" t="s">
        <v>410</v>
      </c>
      <c r="P42" s="16">
        <v>2050080.0</v>
      </c>
      <c r="Q42" s="17"/>
      <c r="R42" s="16">
        <v>138.0</v>
      </c>
      <c r="S42" s="16">
        <v>1601676.0</v>
      </c>
      <c r="T42" s="18">
        <v>8.616E-5</v>
      </c>
      <c r="U42" s="16">
        <v>0.0</v>
      </c>
      <c r="V42" s="16">
        <v>0.0</v>
      </c>
      <c r="W42" s="14" t="s">
        <v>2978</v>
      </c>
      <c r="X42" s="14" t="s">
        <v>4849</v>
      </c>
      <c r="Y42" s="16">
        <v>9.993E-5</v>
      </c>
      <c r="Z42" s="16">
        <v>23.4</v>
      </c>
      <c r="AA42" s="17"/>
      <c r="AB42" s="16">
        <v>0.0</v>
      </c>
      <c r="AC42" s="16">
        <v>0.0</v>
      </c>
      <c r="AD42" s="16">
        <v>6.31</v>
      </c>
      <c r="AE42" s="16">
        <v>0.34</v>
      </c>
      <c r="AF42" s="16">
        <v>0.078</v>
      </c>
      <c r="AG42" s="16">
        <v>0.0</v>
      </c>
      <c r="AH42" s="16">
        <v>74692.0</v>
      </c>
      <c r="AI42" s="16">
        <v>0.0</v>
      </c>
      <c r="AJ42" s="16">
        <v>0.0</v>
      </c>
      <c r="AK42" s="16">
        <v>0.0</v>
      </c>
      <c r="AL42" s="16">
        <v>57768.0</v>
      </c>
      <c r="AM42" s="16">
        <v>0.0</v>
      </c>
      <c r="AN42" s="16">
        <v>0.0</v>
      </c>
      <c r="AO42" s="16">
        <v>0.0</v>
      </c>
      <c r="AP42" s="16">
        <v>29338.0</v>
      </c>
      <c r="AQ42" s="16">
        <v>0.0</v>
      </c>
      <c r="AR42" s="16">
        <v>0.0</v>
      </c>
      <c r="AS42" s="16">
        <v>0.0</v>
      </c>
      <c r="AT42" s="16">
        <v>44366.0</v>
      </c>
      <c r="AU42" s="16">
        <v>0.0</v>
      </c>
      <c r="AV42" s="16">
        <v>0.0</v>
      </c>
      <c r="AW42" s="16">
        <v>0.0</v>
      </c>
      <c r="AX42" s="16">
        <v>63298.0</v>
      </c>
      <c r="AY42" s="16">
        <v>0.0</v>
      </c>
      <c r="AZ42" s="16">
        <v>0.0</v>
      </c>
      <c r="BA42" s="16">
        <v>0.0</v>
      </c>
      <c r="BB42" s="16">
        <v>6070.0</v>
      </c>
      <c r="BC42" s="16">
        <v>0.0</v>
      </c>
      <c r="BD42" s="16">
        <v>0.0</v>
      </c>
      <c r="BE42" s="16">
        <v>136.0</v>
      </c>
      <c r="BF42" s="16">
        <v>1173814.0</v>
      </c>
      <c r="BG42" s="16">
        <v>0.0</v>
      </c>
      <c r="BH42" s="16">
        <v>0.0</v>
      </c>
      <c r="BI42" s="16">
        <v>0.0</v>
      </c>
      <c r="BJ42" s="16">
        <v>912.0</v>
      </c>
      <c r="BK42" s="16">
        <v>0.0</v>
      </c>
      <c r="BL42" s="16">
        <v>0.0</v>
      </c>
      <c r="BM42" s="16">
        <v>0.0</v>
      </c>
      <c r="BN42" s="16">
        <v>89368.0</v>
      </c>
      <c r="BO42" s="16">
        <v>0.0</v>
      </c>
      <c r="BP42" s="16">
        <v>0.0</v>
      </c>
      <c r="BQ42" s="16">
        <v>2.0</v>
      </c>
      <c r="BR42" s="16">
        <v>62050.0</v>
      </c>
      <c r="BS42" s="16">
        <v>0.0</v>
      </c>
      <c r="BT42" s="16">
        <v>0.0</v>
      </c>
    </row>
    <row r="43">
      <c r="A43" s="14" t="s">
        <v>5020</v>
      </c>
      <c r="B43" s="16">
        <v>11.0</v>
      </c>
      <c r="C43" s="16">
        <v>4086730.0</v>
      </c>
      <c r="D43" s="14" t="s">
        <v>5021</v>
      </c>
      <c r="E43" s="14" t="s">
        <v>2622</v>
      </c>
      <c r="F43" s="14" t="s">
        <v>2621</v>
      </c>
      <c r="G43" s="14" t="s">
        <v>4844</v>
      </c>
      <c r="H43" s="14" t="s">
        <v>2978</v>
      </c>
      <c r="I43" s="14" t="s">
        <v>2978</v>
      </c>
      <c r="J43" s="14" t="s">
        <v>4852</v>
      </c>
      <c r="K43" s="14" t="s">
        <v>5022</v>
      </c>
      <c r="L43" s="14" t="s">
        <v>5022</v>
      </c>
      <c r="M43" s="14" t="s">
        <v>5023</v>
      </c>
      <c r="N43" s="14" t="s">
        <v>4848</v>
      </c>
      <c r="P43" s="17"/>
      <c r="Q43" s="14" t="s">
        <v>5024</v>
      </c>
      <c r="R43" s="16">
        <v>130.0</v>
      </c>
      <c r="S43" s="16">
        <v>1537772.0</v>
      </c>
      <c r="T43" s="18">
        <v>8.4538E-5</v>
      </c>
      <c r="U43" s="16">
        <v>0.0</v>
      </c>
      <c r="V43" s="16">
        <v>0.0</v>
      </c>
      <c r="W43" s="14" t="s">
        <v>2978</v>
      </c>
      <c r="X43" s="14" t="s">
        <v>4849</v>
      </c>
      <c r="Y43" s="16">
        <v>9.318E-5</v>
      </c>
      <c r="Z43" s="16">
        <v>8.77</v>
      </c>
      <c r="AA43" s="17"/>
      <c r="AB43" s="16">
        <v>0.0</v>
      </c>
      <c r="AC43" s="16">
        <v>0.0</v>
      </c>
      <c r="AD43" s="16">
        <v>3.67</v>
      </c>
      <c r="AE43" s="17"/>
      <c r="AF43" s="17"/>
      <c r="AG43" s="16">
        <v>2.0</v>
      </c>
      <c r="AH43" s="16">
        <v>73038.0</v>
      </c>
      <c r="AI43" s="16">
        <v>0.0</v>
      </c>
      <c r="AJ43" s="16">
        <v>0.0</v>
      </c>
      <c r="AK43" s="16">
        <v>0.0</v>
      </c>
      <c r="AL43" s="16">
        <v>51002.0</v>
      </c>
      <c r="AM43" s="16">
        <v>0.0</v>
      </c>
      <c r="AN43" s="16">
        <v>0.0</v>
      </c>
      <c r="AO43" s="16">
        <v>0.0</v>
      </c>
      <c r="AP43" s="16">
        <v>28652.0</v>
      </c>
      <c r="AQ43" s="16">
        <v>0.0</v>
      </c>
      <c r="AR43" s="16">
        <v>0.0</v>
      </c>
      <c r="AS43" s="16">
        <v>0.0</v>
      </c>
      <c r="AT43" s="16">
        <v>40934.0</v>
      </c>
      <c r="AU43" s="16">
        <v>0.0</v>
      </c>
      <c r="AV43" s="16">
        <v>0.0</v>
      </c>
      <c r="AW43" s="16">
        <v>0.0</v>
      </c>
      <c r="AX43" s="16">
        <v>46118.0</v>
      </c>
      <c r="AY43" s="16">
        <v>0.0</v>
      </c>
      <c r="AZ43" s="16">
        <v>0.0</v>
      </c>
      <c r="BA43" s="16">
        <v>0.0</v>
      </c>
      <c r="BB43" s="16">
        <v>6014.0</v>
      </c>
      <c r="BC43" s="16">
        <v>0.0</v>
      </c>
      <c r="BD43" s="16">
        <v>0.0</v>
      </c>
      <c r="BE43" s="16">
        <v>125.0</v>
      </c>
      <c r="BF43" s="16">
        <v>1146970.0</v>
      </c>
      <c r="BG43" s="16">
        <v>0.0</v>
      </c>
      <c r="BH43" s="16">
        <v>0.0</v>
      </c>
      <c r="BI43" s="16">
        <v>0.0</v>
      </c>
      <c r="BJ43" s="16">
        <v>912.0</v>
      </c>
      <c r="BK43" s="16">
        <v>0.0</v>
      </c>
      <c r="BL43" s="16">
        <v>0.0</v>
      </c>
      <c r="BM43" s="16">
        <v>0.0</v>
      </c>
      <c r="BN43" s="16">
        <v>84072.0</v>
      </c>
      <c r="BO43" s="16">
        <v>0.0</v>
      </c>
      <c r="BP43" s="16">
        <v>0.0</v>
      </c>
      <c r="BQ43" s="16">
        <v>3.0</v>
      </c>
      <c r="BR43" s="16">
        <v>60060.0</v>
      </c>
      <c r="BS43" s="16">
        <v>0.0</v>
      </c>
      <c r="BT43" s="16">
        <v>0.0</v>
      </c>
    </row>
    <row r="44">
      <c r="A44" s="14" t="s">
        <v>5025</v>
      </c>
      <c r="B44" s="16">
        <v>11.0</v>
      </c>
      <c r="C44" s="16">
        <v>4091495.0</v>
      </c>
      <c r="D44" s="14" t="s">
        <v>5026</v>
      </c>
      <c r="E44" s="14" t="s">
        <v>2631</v>
      </c>
      <c r="F44" s="14" t="s">
        <v>2630</v>
      </c>
      <c r="G44" s="14" t="s">
        <v>4844</v>
      </c>
      <c r="H44" s="14" t="s">
        <v>2978</v>
      </c>
      <c r="I44" s="14" t="s">
        <v>2978</v>
      </c>
      <c r="J44" s="14" t="s">
        <v>4845</v>
      </c>
      <c r="K44" s="14" t="s">
        <v>5027</v>
      </c>
      <c r="L44" s="14" t="s">
        <v>5027</v>
      </c>
      <c r="M44" s="14" t="s">
        <v>5028</v>
      </c>
      <c r="N44" s="14" t="s">
        <v>4848</v>
      </c>
      <c r="O44" s="14" t="s">
        <v>4878</v>
      </c>
      <c r="P44" s="16">
        <v>767415.0</v>
      </c>
      <c r="Q44" s="17"/>
      <c r="R44" s="16">
        <v>128.0</v>
      </c>
      <c r="S44" s="16">
        <v>1614034.0</v>
      </c>
      <c r="T44" s="18">
        <v>7.9304E-5</v>
      </c>
      <c r="U44" s="16">
        <v>0.0</v>
      </c>
      <c r="V44" s="16">
        <v>0.0</v>
      </c>
      <c r="W44" s="14" t="s">
        <v>2978</v>
      </c>
      <c r="X44" s="14" t="s">
        <v>4849</v>
      </c>
      <c r="Y44" s="16">
        <v>8.59E-5</v>
      </c>
      <c r="Z44" s="16">
        <v>8.57</v>
      </c>
      <c r="AA44" s="16">
        <v>0.013</v>
      </c>
      <c r="AB44" s="16">
        <v>0.0</v>
      </c>
      <c r="AC44" s="16">
        <v>0.01</v>
      </c>
      <c r="AD44" s="16">
        <v>0.497</v>
      </c>
      <c r="AE44" s="17"/>
      <c r="AF44" s="17"/>
      <c r="AG44" s="16">
        <v>5.0</v>
      </c>
      <c r="AH44" s="16">
        <v>74908.0</v>
      </c>
      <c r="AI44" s="16">
        <v>0.0</v>
      </c>
      <c r="AJ44" s="16">
        <v>0.0</v>
      </c>
      <c r="AK44" s="16">
        <v>0.0</v>
      </c>
      <c r="AL44" s="16">
        <v>60004.0</v>
      </c>
      <c r="AM44" s="16">
        <v>0.0</v>
      </c>
      <c r="AN44" s="16">
        <v>0.0</v>
      </c>
      <c r="AO44" s="16">
        <v>1.0</v>
      </c>
      <c r="AP44" s="16">
        <v>29606.0</v>
      </c>
      <c r="AQ44" s="16">
        <v>0.0</v>
      </c>
      <c r="AR44" s="16">
        <v>0.0</v>
      </c>
      <c r="AS44" s="16">
        <v>0.0</v>
      </c>
      <c r="AT44" s="16">
        <v>44872.0</v>
      </c>
      <c r="AU44" s="16">
        <v>0.0</v>
      </c>
      <c r="AV44" s="16">
        <v>0.0</v>
      </c>
      <c r="AW44" s="16">
        <v>1.0</v>
      </c>
      <c r="AX44" s="16">
        <v>64036.0</v>
      </c>
      <c r="AY44" s="16">
        <v>0.0</v>
      </c>
      <c r="AZ44" s="16">
        <v>0.0</v>
      </c>
      <c r="BA44" s="16">
        <v>0.0</v>
      </c>
      <c r="BB44" s="16">
        <v>6084.0</v>
      </c>
      <c r="BC44" s="16">
        <v>0.0</v>
      </c>
      <c r="BD44" s="16">
        <v>0.0</v>
      </c>
      <c r="BE44" s="16">
        <v>119.0</v>
      </c>
      <c r="BF44" s="16">
        <v>1180048.0</v>
      </c>
      <c r="BG44" s="16">
        <v>0.0</v>
      </c>
      <c r="BH44" s="16">
        <v>0.0</v>
      </c>
      <c r="BI44" s="16">
        <v>0.0</v>
      </c>
      <c r="BJ44" s="16">
        <v>912.0</v>
      </c>
      <c r="BK44" s="16">
        <v>0.0</v>
      </c>
      <c r="BL44" s="16">
        <v>0.0</v>
      </c>
      <c r="BM44" s="16">
        <v>1.0</v>
      </c>
      <c r="BN44" s="16">
        <v>91078.0</v>
      </c>
      <c r="BO44" s="16">
        <v>0.0</v>
      </c>
      <c r="BP44" s="16">
        <v>0.0</v>
      </c>
      <c r="BQ44" s="16">
        <v>1.0</v>
      </c>
      <c r="BR44" s="16">
        <v>62486.0</v>
      </c>
      <c r="BS44" s="16">
        <v>0.0</v>
      </c>
      <c r="BT44" s="16">
        <v>0.0</v>
      </c>
    </row>
    <row r="45">
      <c r="A45" s="14" t="s">
        <v>5029</v>
      </c>
      <c r="B45" s="16">
        <v>11.0</v>
      </c>
      <c r="C45" s="16">
        <v>4086714.0</v>
      </c>
      <c r="D45" s="14" t="s">
        <v>5030</v>
      </c>
      <c r="E45" s="14" t="s">
        <v>2622</v>
      </c>
      <c r="F45" s="14" t="s">
        <v>2621</v>
      </c>
      <c r="G45" s="14" t="s">
        <v>4844</v>
      </c>
      <c r="H45" s="14" t="s">
        <v>2978</v>
      </c>
      <c r="I45" s="14" t="s">
        <v>2978</v>
      </c>
      <c r="J45" s="14" t="s">
        <v>4852</v>
      </c>
      <c r="K45" s="14" t="s">
        <v>5031</v>
      </c>
      <c r="L45" s="14" t="s">
        <v>5031</v>
      </c>
      <c r="M45" s="14" t="s">
        <v>5032</v>
      </c>
      <c r="N45" s="14" t="s">
        <v>409</v>
      </c>
      <c r="P45" s="17"/>
      <c r="Q45" s="14" t="s">
        <v>5024</v>
      </c>
      <c r="R45" s="16">
        <v>120.0</v>
      </c>
      <c r="S45" s="16">
        <v>1537832.0</v>
      </c>
      <c r="T45" s="18">
        <v>7.8032E-5</v>
      </c>
      <c r="U45" s="16">
        <v>0.0</v>
      </c>
      <c r="V45" s="16">
        <v>0.0</v>
      </c>
      <c r="W45" s="14" t="s">
        <v>2978</v>
      </c>
      <c r="X45" s="14" t="s">
        <v>4849</v>
      </c>
      <c r="Y45" s="16">
        <v>8.411E-5</v>
      </c>
      <c r="Z45" s="16">
        <v>18.3</v>
      </c>
      <c r="AA45" s="17"/>
      <c r="AB45" s="16">
        <v>0.0</v>
      </c>
      <c r="AC45" s="16">
        <v>0.01</v>
      </c>
      <c r="AD45" s="16">
        <v>4.4</v>
      </c>
      <c r="AE45" s="17"/>
      <c r="AF45" s="17"/>
      <c r="AG45" s="16">
        <v>3.0</v>
      </c>
      <c r="AH45" s="16">
        <v>73024.0</v>
      </c>
      <c r="AI45" s="16">
        <v>0.0</v>
      </c>
      <c r="AJ45" s="16">
        <v>0.0</v>
      </c>
      <c r="AK45" s="16">
        <v>2.0</v>
      </c>
      <c r="AL45" s="16">
        <v>51000.0</v>
      </c>
      <c r="AM45" s="16">
        <v>0.0</v>
      </c>
      <c r="AN45" s="16">
        <v>0.0</v>
      </c>
      <c r="AO45" s="16">
        <v>0.0</v>
      </c>
      <c r="AP45" s="16">
        <v>28650.0</v>
      </c>
      <c r="AQ45" s="16">
        <v>0.0</v>
      </c>
      <c r="AR45" s="16">
        <v>0.0</v>
      </c>
      <c r="AS45" s="16">
        <v>0.0</v>
      </c>
      <c r="AT45" s="16">
        <v>40940.0</v>
      </c>
      <c r="AU45" s="16">
        <v>0.0</v>
      </c>
      <c r="AV45" s="16">
        <v>0.0</v>
      </c>
      <c r="AW45" s="16">
        <v>0.0</v>
      </c>
      <c r="AX45" s="16">
        <v>46350.0</v>
      </c>
      <c r="AY45" s="16">
        <v>0.0</v>
      </c>
      <c r="AZ45" s="16">
        <v>0.0</v>
      </c>
      <c r="BA45" s="16">
        <v>0.0</v>
      </c>
      <c r="BB45" s="16">
        <v>6012.0</v>
      </c>
      <c r="BC45" s="16">
        <v>0.0</v>
      </c>
      <c r="BD45" s="16">
        <v>0.0</v>
      </c>
      <c r="BE45" s="16">
        <v>114.0</v>
      </c>
      <c r="BF45" s="16">
        <v>1146832.0</v>
      </c>
      <c r="BG45" s="16">
        <v>0.0</v>
      </c>
      <c r="BH45" s="16">
        <v>0.0</v>
      </c>
      <c r="BI45" s="16">
        <v>0.0</v>
      </c>
      <c r="BJ45" s="16">
        <v>912.0</v>
      </c>
      <c r="BK45" s="16">
        <v>0.0</v>
      </c>
      <c r="BL45" s="16">
        <v>0.0</v>
      </c>
      <c r="BM45" s="16">
        <v>0.0</v>
      </c>
      <c r="BN45" s="16">
        <v>84082.0</v>
      </c>
      <c r="BO45" s="16">
        <v>0.0</v>
      </c>
      <c r="BP45" s="16">
        <v>0.0</v>
      </c>
      <c r="BQ45" s="16">
        <v>1.0</v>
      </c>
      <c r="BR45" s="16">
        <v>60030.0</v>
      </c>
      <c r="BS45" s="16">
        <v>0.0</v>
      </c>
      <c r="BT45" s="16">
        <v>0.0</v>
      </c>
    </row>
    <row r="46">
      <c r="A46" s="14" t="s">
        <v>5033</v>
      </c>
      <c r="B46" s="16">
        <v>11.0</v>
      </c>
      <c r="C46" s="16">
        <v>4070072.0</v>
      </c>
      <c r="D46" s="14" t="s">
        <v>5034</v>
      </c>
      <c r="E46" s="14" t="s">
        <v>2622</v>
      </c>
      <c r="F46" s="14" t="s">
        <v>2621</v>
      </c>
      <c r="G46" s="14" t="s">
        <v>4844</v>
      </c>
      <c r="H46" s="14" t="s">
        <v>2978</v>
      </c>
      <c r="I46" s="14" t="s">
        <v>2978</v>
      </c>
      <c r="J46" s="14" t="s">
        <v>4845</v>
      </c>
      <c r="K46" s="14" t="s">
        <v>5035</v>
      </c>
      <c r="L46" s="14" t="s">
        <v>5035</v>
      </c>
      <c r="M46" s="14" t="s">
        <v>5036</v>
      </c>
      <c r="N46" s="14" t="s">
        <v>4848</v>
      </c>
      <c r="O46" s="14" t="s">
        <v>4878</v>
      </c>
      <c r="P46" s="16">
        <v>1674776.0</v>
      </c>
      <c r="Q46" s="17"/>
      <c r="R46" s="16">
        <v>122.0</v>
      </c>
      <c r="S46" s="16">
        <v>1614132.0</v>
      </c>
      <c r="T46" s="18">
        <v>7.5582E-5</v>
      </c>
      <c r="U46" s="16">
        <v>2.0</v>
      </c>
      <c r="V46" s="16">
        <v>0.0</v>
      </c>
      <c r="W46" s="14" t="s">
        <v>2978</v>
      </c>
      <c r="X46" s="14" t="s">
        <v>4860</v>
      </c>
      <c r="Y46" s="16">
        <v>9.135E-4</v>
      </c>
      <c r="Z46" s="16">
        <v>4.13</v>
      </c>
      <c r="AA46" s="17"/>
      <c r="AB46" s="16">
        <v>0.0</v>
      </c>
      <c r="AC46" s="16">
        <v>0.01</v>
      </c>
      <c r="AD46" s="16">
        <v>-1.66</v>
      </c>
      <c r="AE46" s="17"/>
      <c r="AF46" s="17"/>
      <c r="AG46" s="16">
        <v>0.0</v>
      </c>
      <c r="AH46" s="16">
        <v>75034.0</v>
      </c>
      <c r="AI46" s="16">
        <v>0.0</v>
      </c>
      <c r="AJ46" s="16">
        <v>0.0</v>
      </c>
      <c r="AK46" s="16">
        <v>1.0</v>
      </c>
      <c r="AL46" s="16">
        <v>60014.0</v>
      </c>
      <c r="AM46" s="16">
        <v>0.0</v>
      </c>
      <c r="AN46" s="16">
        <v>0.0</v>
      </c>
      <c r="AO46" s="16">
        <v>0.0</v>
      </c>
      <c r="AP46" s="16">
        <v>29608.0</v>
      </c>
      <c r="AQ46" s="16">
        <v>0.0</v>
      </c>
      <c r="AR46" s="16">
        <v>0.0</v>
      </c>
      <c r="AS46" s="16">
        <v>0.0</v>
      </c>
      <c r="AT46" s="16">
        <v>44872.0</v>
      </c>
      <c r="AU46" s="16">
        <v>0.0</v>
      </c>
      <c r="AV46" s="16">
        <v>0.0</v>
      </c>
      <c r="AW46" s="16">
        <v>0.0</v>
      </c>
      <c r="AX46" s="16">
        <v>64032.0</v>
      </c>
      <c r="AY46" s="16">
        <v>0.0</v>
      </c>
      <c r="AZ46" s="16">
        <v>0.0</v>
      </c>
      <c r="BA46" s="16">
        <v>1.0</v>
      </c>
      <c r="BB46" s="16">
        <v>6056.0</v>
      </c>
      <c r="BC46" s="16">
        <v>0.0</v>
      </c>
      <c r="BD46" s="16">
        <v>0.0</v>
      </c>
      <c r="BE46" s="16">
        <v>19.0</v>
      </c>
      <c r="BF46" s="16">
        <v>1180020.0</v>
      </c>
      <c r="BG46" s="16">
        <v>0.0</v>
      </c>
      <c r="BH46" s="16">
        <v>0.0</v>
      </c>
      <c r="BI46" s="16">
        <v>0.0</v>
      </c>
      <c r="BJ46" s="16">
        <v>912.0</v>
      </c>
      <c r="BK46" s="16">
        <v>0.0</v>
      </c>
      <c r="BL46" s="16">
        <v>0.0</v>
      </c>
      <c r="BM46" s="16">
        <v>99.0</v>
      </c>
      <c r="BN46" s="16">
        <v>91078.0</v>
      </c>
      <c r="BO46" s="16">
        <v>2.0</v>
      </c>
      <c r="BP46" s="16">
        <v>0.0</v>
      </c>
      <c r="BQ46" s="16">
        <v>2.0</v>
      </c>
      <c r="BR46" s="16">
        <v>62506.0</v>
      </c>
      <c r="BS46" s="16">
        <v>0.0</v>
      </c>
      <c r="BT46" s="16">
        <v>0.0</v>
      </c>
    </row>
    <row r="47">
      <c r="A47" s="14" t="s">
        <v>5037</v>
      </c>
      <c r="B47" s="16">
        <v>11.0</v>
      </c>
      <c r="C47" s="16">
        <v>3967613.0</v>
      </c>
      <c r="D47" s="14" t="s">
        <v>5038</v>
      </c>
      <c r="E47" s="14" t="s">
        <v>2630</v>
      </c>
      <c r="F47" s="14" t="s">
        <v>2631</v>
      </c>
      <c r="G47" s="14" t="s">
        <v>4844</v>
      </c>
      <c r="H47" s="14" t="s">
        <v>2978</v>
      </c>
      <c r="I47" s="14" t="s">
        <v>2978</v>
      </c>
      <c r="J47" s="14" t="s">
        <v>4845</v>
      </c>
      <c r="K47" s="14" t="s">
        <v>5039</v>
      </c>
      <c r="L47" s="14" t="s">
        <v>5039</v>
      </c>
      <c r="M47" s="14" t="s">
        <v>5040</v>
      </c>
      <c r="N47" s="14" t="s">
        <v>4848</v>
      </c>
      <c r="O47" s="14" t="s">
        <v>4887</v>
      </c>
      <c r="P47" s="16">
        <v>704895.0</v>
      </c>
      <c r="Q47" s="17"/>
      <c r="R47" s="16">
        <v>116.0</v>
      </c>
      <c r="S47" s="16">
        <v>1614254.0</v>
      </c>
      <c r="T47" s="18">
        <v>7.186E-5</v>
      </c>
      <c r="U47" s="16">
        <v>1.0</v>
      </c>
      <c r="V47" s="16">
        <v>0.0</v>
      </c>
      <c r="W47" s="14" t="s">
        <v>2978</v>
      </c>
      <c r="X47" s="14" t="s">
        <v>4963</v>
      </c>
      <c r="Y47" s="16">
        <v>0.00205212</v>
      </c>
      <c r="Z47" s="16">
        <v>9.07</v>
      </c>
      <c r="AA47" s="17"/>
      <c r="AB47" s="16">
        <v>0.0</v>
      </c>
      <c r="AC47" s="16">
        <v>-0.01</v>
      </c>
      <c r="AD47" s="16">
        <v>-0.247</v>
      </c>
      <c r="AE47" s="17"/>
      <c r="AF47" s="17"/>
      <c r="AG47" s="16">
        <v>3.0</v>
      </c>
      <c r="AH47" s="16">
        <v>75058.0</v>
      </c>
      <c r="AI47" s="16">
        <v>0.0</v>
      </c>
      <c r="AJ47" s="16">
        <v>0.0</v>
      </c>
      <c r="AK47" s="16">
        <v>28.0</v>
      </c>
      <c r="AL47" s="16">
        <v>60034.0</v>
      </c>
      <c r="AM47" s="16">
        <v>0.0</v>
      </c>
      <c r="AN47" s="16">
        <v>0.0</v>
      </c>
      <c r="AO47" s="16">
        <v>0.0</v>
      </c>
      <c r="AP47" s="16">
        <v>29606.0</v>
      </c>
      <c r="AQ47" s="16">
        <v>0.0</v>
      </c>
      <c r="AR47" s="16">
        <v>0.0</v>
      </c>
      <c r="AS47" s="16">
        <v>0.0</v>
      </c>
      <c r="AT47" s="16">
        <v>44894.0</v>
      </c>
      <c r="AU47" s="16">
        <v>0.0</v>
      </c>
      <c r="AV47" s="16">
        <v>0.0</v>
      </c>
      <c r="AW47" s="16">
        <v>0.0</v>
      </c>
      <c r="AX47" s="16">
        <v>64052.0</v>
      </c>
      <c r="AY47" s="16">
        <v>0.0</v>
      </c>
      <c r="AZ47" s="16">
        <v>0.0</v>
      </c>
      <c r="BA47" s="16">
        <v>19.0</v>
      </c>
      <c r="BB47" s="16">
        <v>6062.0</v>
      </c>
      <c r="BC47" s="16">
        <v>1.0</v>
      </c>
      <c r="BD47" s="16">
        <v>0.0</v>
      </c>
      <c r="BE47" s="16">
        <v>53.0</v>
      </c>
      <c r="BF47" s="16">
        <v>1180042.0</v>
      </c>
      <c r="BG47" s="16">
        <v>0.0</v>
      </c>
      <c r="BH47" s="16">
        <v>0.0</v>
      </c>
      <c r="BI47" s="16">
        <v>0.0</v>
      </c>
      <c r="BJ47" s="16">
        <v>912.0</v>
      </c>
      <c r="BK47" s="16">
        <v>0.0</v>
      </c>
      <c r="BL47" s="16">
        <v>0.0</v>
      </c>
      <c r="BM47" s="16">
        <v>5.0</v>
      </c>
      <c r="BN47" s="16">
        <v>91084.0</v>
      </c>
      <c r="BO47" s="16">
        <v>0.0</v>
      </c>
      <c r="BP47" s="16">
        <v>0.0</v>
      </c>
      <c r="BQ47" s="16">
        <v>8.0</v>
      </c>
      <c r="BR47" s="16">
        <v>62510.0</v>
      </c>
      <c r="BS47" s="16">
        <v>0.0</v>
      </c>
      <c r="BT47" s="16">
        <v>0.0</v>
      </c>
    </row>
    <row r="48">
      <c r="A48" s="14" t="s">
        <v>5041</v>
      </c>
      <c r="B48" s="16">
        <v>11.0</v>
      </c>
      <c r="C48" s="16">
        <v>4091584.0</v>
      </c>
      <c r="D48" s="14" t="s">
        <v>5042</v>
      </c>
      <c r="E48" s="14" t="s">
        <v>2631</v>
      </c>
      <c r="F48" s="14" t="s">
        <v>2630</v>
      </c>
      <c r="G48" s="14" t="s">
        <v>4844</v>
      </c>
      <c r="H48" s="14" t="s">
        <v>2978</v>
      </c>
      <c r="I48" s="14" t="s">
        <v>2978</v>
      </c>
      <c r="J48" s="14" t="s">
        <v>4845</v>
      </c>
      <c r="K48" s="14" t="s">
        <v>5043</v>
      </c>
      <c r="L48" s="14" t="s">
        <v>5043</v>
      </c>
      <c r="M48" s="14" t="s">
        <v>5044</v>
      </c>
      <c r="N48" s="14" t="s">
        <v>409</v>
      </c>
      <c r="O48" s="14" t="s">
        <v>410</v>
      </c>
      <c r="P48" s="16">
        <v>461727.0</v>
      </c>
      <c r="Q48" s="17"/>
      <c r="R48" s="16">
        <v>104.0</v>
      </c>
      <c r="S48" s="16">
        <v>1614048.0</v>
      </c>
      <c r="T48" s="18">
        <v>6.4434E-5</v>
      </c>
      <c r="U48" s="16">
        <v>0.0</v>
      </c>
      <c r="V48" s="16">
        <v>0.0</v>
      </c>
      <c r="W48" s="14" t="s">
        <v>2978</v>
      </c>
      <c r="X48" s="14" t="s">
        <v>4849</v>
      </c>
      <c r="Y48" s="16">
        <v>6.228E-5</v>
      </c>
      <c r="Z48" s="16">
        <v>19.8</v>
      </c>
      <c r="AA48" s="16">
        <v>0.03</v>
      </c>
      <c r="AB48" s="16">
        <v>0.0</v>
      </c>
      <c r="AC48" s="16">
        <v>0.0</v>
      </c>
      <c r="AD48" s="16">
        <v>1.23</v>
      </c>
      <c r="AE48" s="16">
        <v>0.09</v>
      </c>
      <c r="AF48" s="16">
        <v>0.036</v>
      </c>
      <c r="AG48" s="16">
        <v>5.0</v>
      </c>
      <c r="AH48" s="16">
        <v>74914.0</v>
      </c>
      <c r="AI48" s="16">
        <v>0.0</v>
      </c>
      <c r="AJ48" s="16">
        <v>0.0</v>
      </c>
      <c r="AK48" s="16">
        <v>5.0</v>
      </c>
      <c r="AL48" s="16">
        <v>59990.0</v>
      </c>
      <c r="AM48" s="16">
        <v>0.0</v>
      </c>
      <c r="AN48" s="16">
        <v>0.0</v>
      </c>
      <c r="AO48" s="16">
        <v>0.0</v>
      </c>
      <c r="AP48" s="16">
        <v>29608.0</v>
      </c>
      <c r="AQ48" s="16">
        <v>0.0</v>
      </c>
      <c r="AR48" s="16">
        <v>0.0</v>
      </c>
      <c r="AS48" s="16">
        <v>2.0</v>
      </c>
      <c r="AT48" s="16">
        <v>44896.0</v>
      </c>
      <c r="AU48" s="16">
        <v>0.0</v>
      </c>
      <c r="AV48" s="16">
        <v>0.0</v>
      </c>
      <c r="AW48" s="16">
        <v>1.0</v>
      </c>
      <c r="AX48" s="16">
        <v>64032.0</v>
      </c>
      <c r="AY48" s="16">
        <v>0.0</v>
      </c>
      <c r="AZ48" s="16">
        <v>0.0</v>
      </c>
      <c r="BA48" s="16">
        <v>0.0</v>
      </c>
      <c r="BB48" s="16">
        <v>6084.0</v>
      </c>
      <c r="BC48" s="16">
        <v>0.0</v>
      </c>
      <c r="BD48" s="16">
        <v>0.0</v>
      </c>
      <c r="BE48" s="16">
        <v>89.0</v>
      </c>
      <c r="BF48" s="16">
        <v>1180046.0</v>
      </c>
      <c r="BG48" s="16">
        <v>0.0</v>
      </c>
      <c r="BH48" s="16">
        <v>0.0</v>
      </c>
      <c r="BI48" s="16">
        <v>0.0</v>
      </c>
      <c r="BJ48" s="16">
        <v>912.0</v>
      </c>
      <c r="BK48" s="16">
        <v>0.0</v>
      </c>
      <c r="BL48" s="16">
        <v>0.0</v>
      </c>
      <c r="BM48" s="16">
        <v>0.0</v>
      </c>
      <c r="BN48" s="16">
        <v>91080.0</v>
      </c>
      <c r="BO48" s="16">
        <v>0.0</v>
      </c>
      <c r="BP48" s="16">
        <v>0.0</v>
      </c>
      <c r="BQ48" s="16">
        <v>2.0</v>
      </c>
      <c r="BR48" s="16">
        <v>62486.0</v>
      </c>
      <c r="BS48" s="16">
        <v>0.0</v>
      </c>
      <c r="BT48" s="16">
        <v>0.0</v>
      </c>
    </row>
    <row r="49">
      <c r="A49" s="14" t="s">
        <v>5045</v>
      </c>
      <c r="B49" s="16">
        <v>11.0</v>
      </c>
      <c r="C49" s="16">
        <v>4086709.0</v>
      </c>
      <c r="D49" s="14" t="s">
        <v>5046</v>
      </c>
      <c r="E49" s="14" t="s">
        <v>5047</v>
      </c>
      <c r="F49" s="14" t="s">
        <v>2621</v>
      </c>
      <c r="G49" s="14" t="s">
        <v>4844</v>
      </c>
      <c r="H49" s="14" t="s">
        <v>2978</v>
      </c>
      <c r="I49" s="14" t="s">
        <v>2978</v>
      </c>
      <c r="J49" s="14" t="s">
        <v>4852</v>
      </c>
      <c r="K49" s="14" t="s">
        <v>5048</v>
      </c>
      <c r="L49" s="14" t="s">
        <v>5048</v>
      </c>
      <c r="M49" s="14" t="s">
        <v>5049</v>
      </c>
      <c r="N49" s="14" t="s">
        <v>5050</v>
      </c>
      <c r="P49" s="17"/>
      <c r="Q49" s="14" t="s">
        <v>5024</v>
      </c>
      <c r="R49" s="16">
        <v>99.0</v>
      </c>
      <c r="S49" s="16">
        <v>1537980.0</v>
      </c>
      <c r="T49" s="18">
        <v>6.437E-5</v>
      </c>
      <c r="U49" s="16">
        <v>0.0</v>
      </c>
      <c r="V49" s="16">
        <v>0.0</v>
      </c>
      <c r="W49" s="14" t="s">
        <v>2978</v>
      </c>
      <c r="X49" s="14" t="s">
        <v>4940</v>
      </c>
      <c r="Y49" s="16">
        <v>1.6574E-4</v>
      </c>
      <c r="Z49" s="16">
        <v>8.54</v>
      </c>
      <c r="AA49" s="17"/>
      <c r="AB49" s="16">
        <v>0.0</v>
      </c>
      <c r="AC49" s="16">
        <v>-0.02</v>
      </c>
      <c r="AD49" s="16">
        <v>0.604</v>
      </c>
      <c r="AE49" s="17"/>
      <c r="AF49" s="17"/>
      <c r="AG49" s="16">
        <v>1.0</v>
      </c>
      <c r="AH49" s="16">
        <v>73052.0</v>
      </c>
      <c r="AI49" s="16">
        <v>0.0</v>
      </c>
      <c r="AJ49" s="16">
        <v>0.0</v>
      </c>
      <c r="AK49" s="16">
        <v>14.0</v>
      </c>
      <c r="AL49" s="16">
        <v>50968.0</v>
      </c>
      <c r="AM49" s="16">
        <v>0.0</v>
      </c>
      <c r="AN49" s="16">
        <v>0.0</v>
      </c>
      <c r="AO49" s="16">
        <v>0.0</v>
      </c>
      <c r="AP49" s="16">
        <v>28638.0</v>
      </c>
      <c r="AQ49" s="16">
        <v>0.0</v>
      </c>
      <c r="AR49" s="16">
        <v>0.0</v>
      </c>
      <c r="AS49" s="16">
        <v>2.0</v>
      </c>
      <c r="AT49" s="16">
        <v>40900.0</v>
      </c>
      <c r="AU49" s="16">
        <v>0.0</v>
      </c>
      <c r="AV49" s="16">
        <v>0.0</v>
      </c>
      <c r="AW49" s="16">
        <v>4.0</v>
      </c>
      <c r="AX49" s="16">
        <v>46844.0</v>
      </c>
      <c r="AY49" s="16">
        <v>0.0</v>
      </c>
      <c r="AZ49" s="16">
        <v>0.0</v>
      </c>
      <c r="BA49" s="16">
        <v>0.0</v>
      </c>
      <c r="BB49" s="16">
        <v>5984.0</v>
      </c>
      <c r="BC49" s="16">
        <v>0.0</v>
      </c>
      <c r="BD49" s="16">
        <v>0.0</v>
      </c>
      <c r="BE49" s="16">
        <v>73.0</v>
      </c>
      <c r="BF49" s="16">
        <v>1146566.0</v>
      </c>
      <c r="BG49" s="16">
        <v>0.0</v>
      </c>
      <c r="BH49" s="16">
        <v>0.0</v>
      </c>
      <c r="BI49" s="16">
        <v>0.0</v>
      </c>
      <c r="BJ49" s="16">
        <v>908.0</v>
      </c>
      <c r="BK49" s="16">
        <v>0.0</v>
      </c>
      <c r="BL49" s="16">
        <v>0.0</v>
      </c>
      <c r="BM49" s="16">
        <v>0.0</v>
      </c>
      <c r="BN49" s="16">
        <v>84092.0</v>
      </c>
      <c r="BO49" s="16">
        <v>0.0</v>
      </c>
      <c r="BP49" s="16">
        <v>0.0</v>
      </c>
      <c r="BQ49" s="16">
        <v>5.0</v>
      </c>
      <c r="BR49" s="16">
        <v>60028.0</v>
      </c>
      <c r="BS49" s="16">
        <v>0.0</v>
      </c>
      <c r="BT49" s="16">
        <v>0.0</v>
      </c>
    </row>
    <row r="50">
      <c r="A50" s="14" t="s">
        <v>5051</v>
      </c>
      <c r="B50" s="16">
        <v>11.0</v>
      </c>
      <c r="C50" s="16">
        <v>4055532.0</v>
      </c>
      <c r="D50" s="14" t="s">
        <v>5052</v>
      </c>
      <c r="E50" s="14" t="s">
        <v>2630</v>
      </c>
      <c r="F50" s="14" t="s">
        <v>2631</v>
      </c>
      <c r="G50" s="14" t="s">
        <v>4844</v>
      </c>
      <c r="H50" s="14" t="s">
        <v>2978</v>
      </c>
      <c r="I50" s="14" t="s">
        <v>2978</v>
      </c>
      <c r="J50" s="14" t="s">
        <v>4845</v>
      </c>
      <c r="K50" s="14" t="s">
        <v>5053</v>
      </c>
      <c r="L50" s="14" t="s">
        <v>5053</v>
      </c>
      <c r="M50" s="14" t="s">
        <v>5054</v>
      </c>
      <c r="N50" s="14" t="s">
        <v>409</v>
      </c>
      <c r="O50" s="14" t="s">
        <v>410</v>
      </c>
      <c r="P50" s="16">
        <v>646975.0</v>
      </c>
      <c r="Q50" s="17"/>
      <c r="R50" s="16">
        <v>102.0</v>
      </c>
      <c r="S50" s="16">
        <v>1595482.0</v>
      </c>
      <c r="T50" s="18">
        <v>6.3931E-5</v>
      </c>
      <c r="U50" s="16">
        <v>0.0</v>
      </c>
      <c r="V50" s="16">
        <v>0.0</v>
      </c>
      <c r="W50" s="14" t="s">
        <v>2978</v>
      </c>
      <c r="X50" s="14" t="s">
        <v>4849</v>
      </c>
      <c r="Y50" s="16">
        <v>6.939E-5</v>
      </c>
      <c r="Z50" s="16">
        <v>25.1</v>
      </c>
      <c r="AA50" s="17"/>
      <c r="AB50" s="16">
        <v>0.01</v>
      </c>
      <c r="AC50" s="16">
        <v>0.05</v>
      </c>
      <c r="AD50" s="16">
        <v>6.33</v>
      </c>
      <c r="AE50" s="16">
        <v>0.0</v>
      </c>
      <c r="AF50" s="16">
        <v>0.658</v>
      </c>
      <c r="AG50" s="16">
        <v>3.0</v>
      </c>
      <c r="AH50" s="16">
        <v>74726.0</v>
      </c>
      <c r="AI50" s="16">
        <v>0.0</v>
      </c>
      <c r="AJ50" s="16">
        <v>0.0</v>
      </c>
      <c r="AK50" s="16">
        <v>0.0</v>
      </c>
      <c r="AL50" s="16">
        <v>57588.0</v>
      </c>
      <c r="AM50" s="16">
        <v>0.0</v>
      </c>
      <c r="AN50" s="16">
        <v>0.0</v>
      </c>
      <c r="AO50" s="16">
        <v>0.0</v>
      </c>
      <c r="AP50" s="16">
        <v>29244.0</v>
      </c>
      <c r="AQ50" s="16">
        <v>0.0</v>
      </c>
      <c r="AR50" s="16">
        <v>0.0</v>
      </c>
      <c r="AS50" s="16">
        <v>0.0</v>
      </c>
      <c r="AT50" s="16">
        <v>44544.0</v>
      </c>
      <c r="AU50" s="16">
        <v>0.0</v>
      </c>
      <c r="AV50" s="16">
        <v>0.0</v>
      </c>
      <c r="AW50" s="16">
        <v>0.0</v>
      </c>
      <c r="AX50" s="16">
        <v>63068.0</v>
      </c>
      <c r="AY50" s="16">
        <v>0.0</v>
      </c>
      <c r="AZ50" s="16">
        <v>0.0</v>
      </c>
      <c r="BA50" s="16">
        <v>0.0</v>
      </c>
      <c r="BB50" s="16">
        <v>4540.0</v>
      </c>
      <c r="BC50" s="16">
        <v>0.0</v>
      </c>
      <c r="BD50" s="16">
        <v>0.0</v>
      </c>
      <c r="BE50" s="16">
        <v>97.0</v>
      </c>
      <c r="BF50" s="16">
        <v>1171544.0</v>
      </c>
      <c r="BG50" s="16">
        <v>0.0</v>
      </c>
      <c r="BH50" s="16">
        <v>0.0</v>
      </c>
      <c r="BI50" s="16">
        <v>0.0</v>
      </c>
      <c r="BJ50" s="16">
        <v>912.0</v>
      </c>
      <c r="BK50" s="16">
        <v>0.0</v>
      </c>
      <c r="BL50" s="16">
        <v>0.0</v>
      </c>
      <c r="BM50" s="16">
        <v>0.0</v>
      </c>
      <c r="BN50" s="16">
        <v>87564.0</v>
      </c>
      <c r="BO50" s="16">
        <v>0.0</v>
      </c>
      <c r="BP50" s="16">
        <v>0.0</v>
      </c>
      <c r="BQ50" s="16">
        <v>2.0</v>
      </c>
      <c r="BR50" s="16">
        <v>61752.0</v>
      </c>
      <c r="BS50" s="16">
        <v>0.0</v>
      </c>
      <c r="BT50" s="16">
        <v>0.0</v>
      </c>
    </row>
    <row r="51">
      <c r="A51" s="14" t="s">
        <v>5055</v>
      </c>
      <c r="B51" s="16">
        <v>11.0</v>
      </c>
      <c r="C51" s="16">
        <v>4055594.0</v>
      </c>
      <c r="D51" s="14" t="s">
        <v>5056</v>
      </c>
      <c r="E51" s="14" t="s">
        <v>2631</v>
      </c>
      <c r="F51" s="14" t="s">
        <v>2630</v>
      </c>
      <c r="G51" s="14" t="s">
        <v>4844</v>
      </c>
      <c r="H51" s="14" t="s">
        <v>2978</v>
      </c>
      <c r="I51" s="14" t="s">
        <v>2978</v>
      </c>
      <c r="J51" s="14" t="s">
        <v>4845</v>
      </c>
      <c r="K51" s="14" t="s">
        <v>5057</v>
      </c>
      <c r="L51" s="14" t="s">
        <v>5057</v>
      </c>
      <c r="M51" s="14" t="s">
        <v>5058</v>
      </c>
      <c r="N51" s="14" t="s">
        <v>409</v>
      </c>
      <c r="O51" s="14" t="s">
        <v>410</v>
      </c>
      <c r="P51" s="16">
        <v>569843.0</v>
      </c>
      <c r="Q51" s="17"/>
      <c r="R51" s="16">
        <v>100.0</v>
      </c>
      <c r="S51" s="16">
        <v>1598928.0</v>
      </c>
      <c r="T51" s="18">
        <v>6.2542E-5</v>
      </c>
      <c r="U51" s="16">
        <v>2.0</v>
      </c>
      <c r="V51" s="16">
        <v>0.0</v>
      </c>
      <c r="W51" s="14" t="s">
        <v>2978</v>
      </c>
      <c r="X51" s="14" t="s">
        <v>4954</v>
      </c>
      <c r="Y51" s="16">
        <v>3.3355E-4</v>
      </c>
      <c r="Z51" s="16">
        <v>24.4</v>
      </c>
      <c r="AA51" s="17"/>
      <c r="AB51" s="16">
        <v>0.0</v>
      </c>
      <c r="AC51" s="16">
        <v>0.0</v>
      </c>
      <c r="AD51" s="16">
        <v>8.78</v>
      </c>
      <c r="AE51" s="16">
        <v>0.53</v>
      </c>
      <c r="AF51" s="16">
        <v>0.089</v>
      </c>
      <c r="AG51" s="16">
        <v>18.0</v>
      </c>
      <c r="AH51" s="16">
        <v>74870.0</v>
      </c>
      <c r="AI51" s="16">
        <v>0.0</v>
      </c>
      <c r="AJ51" s="16">
        <v>0.0</v>
      </c>
      <c r="AK51" s="16">
        <v>4.0</v>
      </c>
      <c r="AL51" s="16">
        <v>58186.0</v>
      </c>
      <c r="AM51" s="16">
        <v>0.0</v>
      </c>
      <c r="AN51" s="16">
        <v>0.0</v>
      </c>
      <c r="AO51" s="16">
        <v>0.0</v>
      </c>
      <c r="AP51" s="16">
        <v>29314.0</v>
      </c>
      <c r="AQ51" s="16">
        <v>0.0</v>
      </c>
      <c r="AR51" s="16">
        <v>0.0</v>
      </c>
      <c r="AS51" s="16">
        <v>22.0</v>
      </c>
      <c r="AT51" s="16">
        <v>44590.0</v>
      </c>
      <c r="AU51" s="16">
        <v>1.0</v>
      </c>
      <c r="AV51" s="16">
        <v>0.0</v>
      </c>
      <c r="AW51" s="16">
        <v>0.0</v>
      </c>
      <c r="AX51" s="16">
        <v>62960.0</v>
      </c>
      <c r="AY51" s="16">
        <v>0.0</v>
      </c>
      <c r="AZ51" s="16">
        <v>0.0</v>
      </c>
      <c r="BA51" s="16">
        <v>0.0</v>
      </c>
      <c r="BB51" s="16">
        <v>4462.0</v>
      </c>
      <c r="BC51" s="16">
        <v>0.0</v>
      </c>
      <c r="BD51" s="16">
        <v>0.0</v>
      </c>
      <c r="BE51" s="16">
        <v>4.0</v>
      </c>
      <c r="BF51" s="16">
        <v>1173808.0</v>
      </c>
      <c r="BG51" s="16">
        <v>0.0</v>
      </c>
      <c r="BH51" s="16">
        <v>0.0</v>
      </c>
      <c r="BI51" s="16">
        <v>0.0</v>
      </c>
      <c r="BJ51" s="16">
        <v>912.0</v>
      </c>
      <c r="BK51" s="16">
        <v>0.0</v>
      </c>
      <c r="BL51" s="16">
        <v>0.0</v>
      </c>
      <c r="BM51" s="16">
        <v>31.0</v>
      </c>
      <c r="BN51" s="16">
        <v>87968.0</v>
      </c>
      <c r="BO51" s="16">
        <v>1.0</v>
      </c>
      <c r="BP51" s="16">
        <v>0.0</v>
      </c>
      <c r="BQ51" s="16">
        <v>21.0</v>
      </c>
      <c r="BR51" s="16">
        <v>61858.0</v>
      </c>
      <c r="BS51" s="16">
        <v>0.0</v>
      </c>
      <c r="BT51" s="16">
        <v>0.0</v>
      </c>
    </row>
    <row r="52">
      <c r="A52" s="14" t="s">
        <v>5059</v>
      </c>
      <c r="B52" s="16">
        <v>11.0</v>
      </c>
      <c r="C52" s="16">
        <v>4091376.0</v>
      </c>
      <c r="D52" s="14" t="s">
        <v>5060</v>
      </c>
      <c r="E52" s="14" t="s">
        <v>2631</v>
      </c>
      <c r="F52" s="14" t="s">
        <v>2630</v>
      </c>
      <c r="G52" s="14" t="s">
        <v>4844</v>
      </c>
      <c r="H52" s="14" t="s">
        <v>2978</v>
      </c>
      <c r="I52" s="14" t="s">
        <v>2978</v>
      </c>
      <c r="J52" s="14" t="s">
        <v>4845</v>
      </c>
      <c r="K52" s="14" t="s">
        <v>5061</v>
      </c>
      <c r="L52" s="14" t="s">
        <v>5061</v>
      </c>
      <c r="M52" s="14" t="s">
        <v>5062</v>
      </c>
      <c r="N52" s="14" t="s">
        <v>409</v>
      </c>
      <c r="O52" s="14" t="s">
        <v>410</v>
      </c>
      <c r="P52" s="16">
        <v>647713.0</v>
      </c>
      <c r="Q52" s="17"/>
      <c r="R52" s="16">
        <v>98.0</v>
      </c>
      <c r="S52" s="16">
        <v>1614070.0</v>
      </c>
      <c r="T52" s="18">
        <v>6.0716E-5</v>
      </c>
      <c r="U52" s="16">
        <v>1.0</v>
      </c>
      <c r="V52" s="16">
        <v>0.0</v>
      </c>
      <c r="W52" s="14" t="s">
        <v>2978</v>
      </c>
      <c r="X52" s="14" t="s">
        <v>4849</v>
      </c>
      <c r="Y52" s="16">
        <v>6.048E-5</v>
      </c>
      <c r="Z52" s="16">
        <v>23.6</v>
      </c>
      <c r="AA52" s="17"/>
      <c r="AB52" s="16">
        <v>0.0</v>
      </c>
      <c r="AC52" s="16">
        <v>0.0</v>
      </c>
      <c r="AD52" s="16">
        <v>8.8</v>
      </c>
      <c r="AE52" s="16">
        <v>0.05</v>
      </c>
      <c r="AF52" s="16">
        <v>0.051</v>
      </c>
      <c r="AG52" s="16">
        <v>1.0</v>
      </c>
      <c r="AH52" s="16">
        <v>74936.0</v>
      </c>
      <c r="AI52" s="16">
        <v>0.0</v>
      </c>
      <c r="AJ52" s="16">
        <v>0.0</v>
      </c>
      <c r="AK52" s="16">
        <v>2.0</v>
      </c>
      <c r="AL52" s="16">
        <v>59996.0</v>
      </c>
      <c r="AM52" s="16">
        <v>0.0</v>
      </c>
      <c r="AN52" s="16">
        <v>0.0</v>
      </c>
      <c r="AO52" s="16">
        <v>1.0</v>
      </c>
      <c r="AP52" s="16">
        <v>29608.0</v>
      </c>
      <c r="AQ52" s="16">
        <v>0.0</v>
      </c>
      <c r="AR52" s="16">
        <v>0.0</v>
      </c>
      <c r="AS52" s="16">
        <v>0.0</v>
      </c>
      <c r="AT52" s="16">
        <v>44898.0</v>
      </c>
      <c r="AU52" s="16">
        <v>0.0</v>
      </c>
      <c r="AV52" s="16">
        <v>0.0</v>
      </c>
      <c r="AW52" s="16">
        <v>0.0</v>
      </c>
      <c r="AX52" s="16">
        <v>64024.0</v>
      </c>
      <c r="AY52" s="16">
        <v>0.0</v>
      </c>
      <c r="AZ52" s="16">
        <v>0.0</v>
      </c>
      <c r="BA52" s="16">
        <v>1.0</v>
      </c>
      <c r="BB52" s="16">
        <v>6084.0</v>
      </c>
      <c r="BC52" s="16">
        <v>0.0</v>
      </c>
      <c r="BD52" s="16">
        <v>0.0</v>
      </c>
      <c r="BE52" s="16">
        <v>87.0</v>
      </c>
      <c r="BF52" s="16">
        <v>1180038.0</v>
      </c>
      <c r="BG52" s="16">
        <v>0.0</v>
      </c>
      <c r="BH52" s="16">
        <v>0.0</v>
      </c>
      <c r="BI52" s="16">
        <v>0.0</v>
      </c>
      <c r="BJ52" s="16">
        <v>912.0</v>
      </c>
      <c r="BK52" s="16">
        <v>0.0</v>
      </c>
      <c r="BL52" s="16">
        <v>0.0</v>
      </c>
      <c r="BM52" s="16">
        <v>0.0</v>
      </c>
      <c r="BN52" s="16">
        <v>91084.0</v>
      </c>
      <c r="BO52" s="16">
        <v>0.0</v>
      </c>
      <c r="BP52" s="16">
        <v>0.0</v>
      </c>
      <c r="BQ52" s="16">
        <v>6.0</v>
      </c>
      <c r="BR52" s="16">
        <v>62490.0</v>
      </c>
      <c r="BS52" s="16">
        <v>1.0</v>
      </c>
      <c r="BT52" s="16">
        <v>0.0</v>
      </c>
    </row>
    <row r="53">
      <c r="A53" s="14" t="s">
        <v>5063</v>
      </c>
      <c r="B53" s="16">
        <v>11.0</v>
      </c>
      <c r="C53" s="16">
        <v>4086581.0</v>
      </c>
      <c r="D53" s="14" t="s">
        <v>5064</v>
      </c>
      <c r="E53" s="14" t="s">
        <v>2622</v>
      </c>
      <c r="F53" s="14" t="s">
        <v>2621</v>
      </c>
      <c r="G53" s="14" t="s">
        <v>4844</v>
      </c>
      <c r="H53" s="14" t="s">
        <v>2978</v>
      </c>
      <c r="I53" s="14" t="s">
        <v>2978</v>
      </c>
      <c r="J53" s="14" t="s">
        <v>4852</v>
      </c>
      <c r="K53" s="14" t="s">
        <v>5065</v>
      </c>
      <c r="L53" s="14" t="s">
        <v>5065</v>
      </c>
      <c r="M53" s="14" t="s">
        <v>5066</v>
      </c>
      <c r="N53" s="14" t="s">
        <v>409</v>
      </c>
      <c r="P53" s="17"/>
      <c r="Q53" s="17"/>
      <c r="R53" s="16">
        <v>91.0</v>
      </c>
      <c r="S53" s="16">
        <v>1613342.0</v>
      </c>
      <c r="T53" s="18">
        <v>5.6405E-5</v>
      </c>
      <c r="U53" s="16">
        <v>1.0</v>
      </c>
      <c r="V53" s="16">
        <v>0.0</v>
      </c>
      <c r="W53" s="14" t="s">
        <v>2978</v>
      </c>
      <c r="X53" s="14" t="s">
        <v>4849</v>
      </c>
      <c r="Y53" s="16">
        <v>5.547E-5</v>
      </c>
      <c r="Z53" s="16">
        <v>23.8</v>
      </c>
      <c r="AA53" s="17"/>
      <c r="AB53" s="16">
        <v>0.0</v>
      </c>
      <c r="AC53" s="16">
        <v>-0.01</v>
      </c>
      <c r="AD53" s="16">
        <v>8.85</v>
      </c>
      <c r="AE53" s="17"/>
      <c r="AF53" s="17"/>
      <c r="AG53" s="16">
        <v>8.0</v>
      </c>
      <c r="AH53" s="16">
        <v>74916.0</v>
      </c>
      <c r="AI53" s="16">
        <v>0.0</v>
      </c>
      <c r="AJ53" s="16">
        <v>0.0</v>
      </c>
      <c r="AK53" s="16">
        <v>0.0</v>
      </c>
      <c r="AL53" s="16">
        <v>59950.0</v>
      </c>
      <c r="AM53" s="16">
        <v>0.0</v>
      </c>
      <c r="AN53" s="16">
        <v>0.0</v>
      </c>
      <c r="AO53" s="16">
        <v>0.0</v>
      </c>
      <c r="AP53" s="16">
        <v>29590.0</v>
      </c>
      <c r="AQ53" s="16">
        <v>0.0</v>
      </c>
      <c r="AR53" s="16">
        <v>0.0</v>
      </c>
      <c r="AS53" s="16">
        <v>1.0</v>
      </c>
      <c r="AT53" s="16">
        <v>44878.0</v>
      </c>
      <c r="AU53" s="16">
        <v>0.0</v>
      </c>
      <c r="AV53" s="16">
        <v>0.0</v>
      </c>
      <c r="AW53" s="16">
        <v>0.0</v>
      </c>
      <c r="AX53" s="16">
        <v>63990.0</v>
      </c>
      <c r="AY53" s="16">
        <v>0.0</v>
      </c>
      <c r="AZ53" s="16">
        <v>0.0</v>
      </c>
      <c r="BA53" s="16">
        <v>0.0</v>
      </c>
      <c r="BB53" s="16">
        <v>6082.0</v>
      </c>
      <c r="BC53" s="16">
        <v>0.0</v>
      </c>
      <c r="BD53" s="16">
        <v>0.0</v>
      </c>
      <c r="BE53" s="16">
        <v>80.0</v>
      </c>
      <c r="BF53" s="16">
        <v>1179682.0</v>
      </c>
      <c r="BG53" s="16">
        <v>1.0</v>
      </c>
      <c r="BH53" s="16">
        <v>0.0</v>
      </c>
      <c r="BI53" s="16">
        <v>0.0</v>
      </c>
      <c r="BJ53" s="16">
        <v>912.0</v>
      </c>
      <c r="BK53" s="16">
        <v>0.0</v>
      </c>
      <c r="BL53" s="16">
        <v>0.0</v>
      </c>
      <c r="BM53" s="16">
        <v>1.0</v>
      </c>
      <c r="BN53" s="16">
        <v>90882.0</v>
      </c>
      <c r="BO53" s="16">
        <v>0.0</v>
      </c>
      <c r="BP53" s="16">
        <v>0.0</v>
      </c>
      <c r="BQ53" s="16">
        <v>1.0</v>
      </c>
      <c r="BR53" s="16">
        <v>62460.0</v>
      </c>
      <c r="BS53" s="16">
        <v>0.0</v>
      </c>
      <c r="BT53" s="16">
        <v>0.0</v>
      </c>
    </row>
    <row r="54">
      <c r="A54" s="14" t="s">
        <v>5067</v>
      </c>
      <c r="B54" s="16">
        <v>11.0</v>
      </c>
      <c r="C54" s="16">
        <v>4091634.0</v>
      </c>
      <c r="D54" s="14" t="s">
        <v>5068</v>
      </c>
      <c r="E54" s="14" t="s">
        <v>2631</v>
      </c>
      <c r="F54" s="14" t="s">
        <v>2630</v>
      </c>
      <c r="G54" s="14" t="s">
        <v>4844</v>
      </c>
      <c r="H54" s="14" t="s">
        <v>2978</v>
      </c>
      <c r="I54" s="14" t="s">
        <v>2978</v>
      </c>
      <c r="J54" s="14" t="s">
        <v>4845</v>
      </c>
      <c r="K54" s="14" t="s">
        <v>5069</v>
      </c>
      <c r="L54" s="14" t="s">
        <v>5069</v>
      </c>
      <c r="M54" s="14" t="s">
        <v>5070</v>
      </c>
      <c r="N54" s="14" t="s">
        <v>409</v>
      </c>
      <c r="O54" s="14" t="s">
        <v>410</v>
      </c>
      <c r="P54" s="16">
        <v>665790.0</v>
      </c>
      <c r="Q54" s="17"/>
      <c r="R54" s="16">
        <v>91.0</v>
      </c>
      <c r="S54" s="16">
        <v>1614086.0</v>
      </c>
      <c r="T54" s="18">
        <v>5.6379E-5</v>
      </c>
      <c r="U54" s="16">
        <v>0.0</v>
      </c>
      <c r="V54" s="16">
        <v>0.0</v>
      </c>
      <c r="W54" s="14" t="s">
        <v>2978</v>
      </c>
      <c r="X54" s="14" t="s">
        <v>4849</v>
      </c>
      <c r="Y54" s="16">
        <v>5.627E-5</v>
      </c>
      <c r="Z54" s="16">
        <v>22.8</v>
      </c>
      <c r="AA54" s="17"/>
      <c r="AB54" s="16">
        <v>0.0</v>
      </c>
      <c r="AC54" s="16">
        <v>0.01</v>
      </c>
      <c r="AD54" s="16">
        <v>8.8</v>
      </c>
      <c r="AE54" s="16">
        <v>0.28</v>
      </c>
      <c r="AF54" s="16">
        <v>0.026</v>
      </c>
      <c r="AG54" s="16">
        <v>0.0</v>
      </c>
      <c r="AH54" s="16">
        <v>74926.0</v>
      </c>
      <c r="AI54" s="16">
        <v>0.0</v>
      </c>
      <c r="AJ54" s="16">
        <v>0.0</v>
      </c>
      <c r="AK54" s="16">
        <v>0.0</v>
      </c>
      <c r="AL54" s="16">
        <v>60006.0</v>
      </c>
      <c r="AM54" s="16">
        <v>0.0</v>
      </c>
      <c r="AN54" s="16">
        <v>0.0</v>
      </c>
      <c r="AO54" s="16">
        <v>0.0</v>
      </c>
      <c r="AP54" s="16">
        <v>29608.0</v>
      </c>
      <c r="AQ54" s="16">
        <v>0.0</v>
      </c>
      <c r="AR54" s="16">
        <v>0.0</v>
      </c>
      <c r="AS54" s="16">
        <v>2.0</v>
      </c>
      <c r="AT54" s="16">
        <v>44900.0</v>
      </c>
      <c r="AU54" s="16">
        <v>0.0</v>
      </c>
      <c r="AV54" s="16">
        <v>0.0</v>
      </c>
      <c r="AW54" s="16">
        <v>0.0</v>
      </c>
      <c r="AX54" s="16">
        <v>64036.0</v>
      </c>
      <c r="AY54" s="16">
        <v>0.0</v>
      </c>
      <c r="AZ54" s="16">
        <v>0.0</v>
      </c>
      <c r="BA54" s="16">
        <v>0.0</v>
      </c>
      <c r="BB54" s="16">
        <v>6084.0</v>
      </c>
      <c r="BC54" s="16">
        <v>0.0</v>
      </c>
      <c r="BD54" s="16">
        <v>0.0</v>
      </c>
      <c r="BE54" s="16">
        <v>81.0</v>
      </c>
      <c r="BF54" s="16">
        <v>1180038.0</v>
      </c>
      <c r="BG54" s="16">
        <v>0.0</v>
      </c>
      <c r="BH54" s="16">
        <v>0.0</v>
      </c>
      <c r="BI54" s="16">
        <v>0.0</v>
      </c>
      <c r="BJ54" s="16">
        <v>912.0</v>
      </c>
      <c r="BK54" s="16">
        <v>0.0</v>
      </c>
      <c r="BL54" s="16">
        <v>0.0</v>
      </c>
      <c r="BM54" s="16">
        <v>4.0</v>
      </c>
      <c r="BN54" s="16">
        <v>91092.0</v>
      </c>
      <c r="BO54" s="16">
        <v>0.0</v>
      </c>
      <c r="BP54" s="16">
        <v>0.0</v>
      </c>
      <c r="BQ54" s="16">
        <v>4.0</v>
      </c>
      <c r="BR54" s="16">
        <v>62484.0</v>
      </c>
      <c r="BS54" s="16">
        <v>0.0</v>
      </c>
      <c r="BT54" s="16">
        <v>0.0</v>
      </c>
    </row>
    <row r="55">
      <c r="A55" s="14" t="s">
        <v>5071</v>
      </c>
      <c r="B55" s="16">
        <v>11.0</v>
      </c>
      <c r="C55" s="16">
        <v>4091404.0</v>
      </c>
      <c r="D55" s="14" t="s">
        <v>5072</v>
      </c>
      <c r="E55" s="14" t="s">
        <v>2631</v>
      </c>
      <c r="F55" s="14" t="s">
        <v>2621</v>
      </c>
      <c r="G55" s="14" t="s">
        <v>4844</v>
      </c>
      <c r="H55" s="14" t="s">
        <v>2978</v>
      </c>
      <c r="I55" s="14" t="s">
        <v>2978</v>
      </c>
      <c r="J55" s="14" t="s">
        <v>4845</v>
      </c>
      <c r="K55" s="14" t="s">
        <v>5073</v>
      </c>
      <c r="L55" s="14" t="s">
        <v>5073</v>
      </c>
      <c r="M55" s="14" t="s">
        <v>5074</v>
      </c>
      <c r="N55" s="14" t="s">
        <v>409</v>
      </c>
      <c r="O55" s="14" t="s">
        <v>410</v>
      </c>
      <c r="P55" s="16">
        <v>1059289.0</v>
      </c>
      <c r="Q55" s="17"/>
      <c r="R55" s="16">
        <v>86.0</v>
      </c>
      <c r="S55" s="16">
        <v>1614072.0</v>
      </c>
      <c r="T55" s="18">
        <v>5.3281E-5</v>
      </c>
      <c r="U55" s="16">
        <v>1.0</v>
      </c>
      <c r="V55" s="16">
        <v>0.0</v>
      </c>
      <c r="W55" s="14" t="s">
        <v>2978</v>
      </c>
      <c r="X55" s="14" t="s">
        <v>4954</v>
      </c>
      <c r="Y55" s="16">
        <v>0.0015889</v>
      </c>
      <c r="Z55" s="16">
        <v>26.2</v>
      </c>
      <c r="AA55" s="16">
        <v>0.242</v>
      </c>
      <c r="AB55" s="16">
        <v>0.0</v>
      </c>
      <c r="AC55" s="16">
        <v>0.01</v>
      </c>
      <c r="AD55" s="16">
        <v>8.78</v>
      </c>
      <c r="AE55" s="16">
        <v>0.01</v>
      </c>
      <c r="AF55" s="16">
        <v>0.248</v>
      </c>
      <c r="AG55" s="16">
        <v>0.0</v>
      </c>
      <c r="AH55" s="16">
        <v>74928.0</v>
      </c>
      <c r="AI55" s="16">
        <v>0.0</v>
      </c>
      <c r="AJ55" s="16">
        <v>0.0</v>
      </c>
      <c r="AK55" s="16">
        <v>0.0</v>
      </c>
      <c r="AL55" s="16">
        <v>60010.0</v>
      </c>
      <c r="AM55" s="16">
        <v>0.0</v>
      </c>
      <c r="AN55" s="16">
        <v>0.0</v>
      </c>
      <c r="AO55" s="16">
        <v>0.0</v>
      </c>
      <c r="AP55" s="16">
        <v>29608.0</v>
      </c>
      <c r="AQ55" s="16">
        <v>0.0</v>
      </c>
      <c r="AR55" s="16">
        <v>0.0</v>
      </c>
      <c r="AS55" s="16">
        <v>86.0</v>
      </c>
      <c r="AT55" s="16">
        <v>44886.0</v>
      </c>
      <c r="AU55" s="16">
        <v>1.0</v>
      </c>
      <c r="AV55" s="16">
        <v>0.0</v>
      </c>
      <c r="AW55" s="16">
        <v>0.0</v>
      </c>
      <c r="AX55" s="16">
        <v>64024.0</v>
      </c>
      <c r="AY55" s="16">
        <v>0.0</v>
      </c>
      <c r="AZ55" s="16">
        <v>0.0</v>
      </c>
      <c r="BA55" s="16">
        <v>0.0</v>
      </c>
      <c r="BB55" s="16">
        <v>6084.0</v>
      </c>
      <c r="BC55" s="16">
        <v>0.0</v>
      </c>
      <c r="BD55" s="16">
        <v>0.0</v>
      </c>
      <c r="BE55" s="16">
        <v>0.0</v>
      </c>
      <c r="BF55" s="16">
        <v>1180044.0</v>
      </c>
      <c r="BG55" s="16">
        <v>0.0</v>
      </c>
      <c r="BH55" s="16">
        <v>0.0</v>
      </c>
      <c r="BI55" s="16">
        <v>0.0</v>
      </c>
      <c r="BJ55" s="16">
        <v>910.0</v>
      </c>
      <c r="BK55" s="16">
        <v>0.0</v>
      </c>
      <c r="BL55" s="16">
        <v>0.0</v>
      </c>
      <c r="BM55" s="16">
        <v>0.0</v>
      </c>
      <c r="BN55" s="16">
        <v>91090.0</v>
      </c>
      <c r="BO55" s="16">
        <v>0.0</v>
      </c>
      <c r="BP55" s="16">
        <v>0.0</v>
      </c>
      <c r="BQ55" s="16">
        <v>0.0</v>
      </c>
      <c r="BR55" s="16">
        <v>62488.0</v>
      </c>
      <c r="BS55" s="16">
        <v>0.0</v>
      </c>
      <c r="BT55" s="16">
        <v>0.0</v>
      </c>
    </row>
    <row r="56">
      <c r="A56" s="14" t="s">
        <v>5075</v>
      </c>
      <c r="B56" s="16">
        <v>11.0</v>
      </c>
      <c r="C56" s="16">
        <v>4086594.0</v>
      </c>
      <c r="D56" s="14" t="s">
        <v>5076</v>
      </c>
      <c r="E56" s="14" t="s">
        <v>2631</v>
      </c>
      <c r="F56" s="14" t="s">
        <v>2630</v>
      </c>
      <c r="G56" s="14" t="s">
        <v>4844</v>
      </c>
      <c r="H56" s="14" t="s">
        <v>2978</v>
      </c>
      <c r="I56" s="14" t="s">
        <v>2978</v>
      </c>
      <c r="J56" s="14" t="s">
        <v>4852</v>
      </c>
      <c r="K56" s="14" t="s">
        <v>5077</v>
      </c>
      <c r="L56" s="14" t="s">
        <v>5077</v>
      </c>
      <c r="M56" s="14" t="s">
        <v>5078</v>
      </c>
      <c r="N56" s="14" t="s">
        <v>409</v>
      </c>
      <c r="P56" s="17"/>
      <c r="Q56" s="17"/>
      <c r="R56" s="16">
        <v>80.0</v>
      </c>
      <c r="S56" s="16">
        <v>1611068.0</v>
      </c>
      <c r="T56" s="18">
        <v>4.9657E-5</v>
      </c>
      <c r="U56" s="16">
        <v>0.0</v>
      </c>
      <c r="V56" s="16">
        <v>0.0</v>
      </c>
      <c r="W56" s="14" t="s">
        <v>2978</v>
      </c>
      <c r="X56" s="14" t="s">
        <v>4954</v>
      </c>
      <c r="Y56" s="16">
        <v>3.5031E-4</v>
      </c>
      <c r="Z56" s="16">
        <v>21.8</v>
      </c>
      <c r="AA56" s="17"/>
      <c r="AB56" s="16">
        <v>0.0</v>
      </c>
      <c r="AC56" s="16">
        <v>0.04</v>
      </c>
      <c r="AD56" s="16">
        <v>4.92</v>
      </c>
      <c r="AE56" s="17"/>
      <c r="AF56" s="17"/>
      <c r="AG56" s="16">
        <v>4.0</v>
      </c>
      <c r="AH56" s="16">
        <v>74980.0</v>
      </c>
      <c r="AI56" s="16">
        <v>0.0</v>
      </c>
      <c r="AJ56" s="16">
        <v>0.0</v>
      </c>
      <c r="AK56" s="16">
        <v>4.0</v>
      </c>
      <c r="AL56" s="16">
        <v>59774.0</v>
      </c>
      <c r="AM56" s="16">
        <v>0.0</v>
      </c>
      <c r="AN56" s="16">
        <v>0.0</v>
      </c>
      <c r="AO56" s="16">
        <v>0.0</v>
      </c>
      <c r="AP56" s="16">
        <v>29522.0</v>
      </c>
      <c r="AQ56" s="16">
        <v>0.0</v>
      </c>
      <c r="AR56" s="16">
        <v>0.0</v>
      </c>
      <c r="AS56" s="16">
        <v>23.0</v>
      </c>
      <c r="AT56" s="16">
        <v>44806.0</v>
      </c>
      <c r="AU56" s="16">
        <v>0.0</v>
      </c>
      <c r="AV56" s="16">
        <v>0.0</v>
      </c>
      <c r="AW56" s="16">
        <v>0.0</v>
      </c>
      <c r="AX56" s="16">
        <v>63812.0</v>
      </c>
      <c r="AY56" s="16">
        <v>0.0</v>
      </c>
      <c r="AZ56" s="16">
        <v>0.0</v>
      </c>
      <c r="BA56" s="16">
        <v>0.0</v>
      </c>
      <c r="BB56" s="16">
        <v>6058.0</v>
      </c>
      <c r="BC56" s="16">
        <v>0.0</v>
      </c>
      <c r="BD56" s="16">
        <v>0.0</v>
      </c>
      <c r="BE56" s="16">
        <v>40.0</v>
      </c>
      <c r="BF56" s="16">
        <v>1178300.0</v>
      </c>
      <c r="BG56" s="16">
        <v>0.0</v>
      </c>
      <c r="BH56" s="16">
        <v>0.0</v>
      </c>
      <c r="BI56" s="16">
        <v>0.0</v>
      </c>
      <c r="BJ56" s="16">
        <v>912.0</v>
      </c>
      <c r="BK56" s="16">
        <v>0.0</v>
      </c>
      <c r="BL56" s="16">
        <v>0.0</v>
      </c>
      <c r="BM56" s="16">
        <v>7.0</v>
      </c>
      <c r="BN56" s="16">
        <v>90520.0</v>
      </c>
      <c r="BO56" s="16">
        <v>0.0</v>
      </c>
      <c r="BP56" s="16">
        <v>0.0</v>
      </c>
      <c r="BQ56" s="16">
        <v>2.0</v>
      </c>
      <c r="BR56" s="16">
        <v>62384.0</v>
      </c>
      <c r="BS56" s="16">
        <v>0.0</v>
      </c>
      <c r="BT56" s="16">
        <v>0.0</v>
      </c>
    </row>
    <row r="57">
      <c r="A57" s="14" t="s">
        <v>5079</v>
      </c>
      <c r="B57" s="16">
        <v>11.0</v>
      </c>
      <c r="C57" s="16">
        <v>4086709.0</v>
      </c>
      <c r="D57" s="14" t="s">
        <v>5046</v>
      </c>
      <c r="E57" s="14" t="s">
        <v>2621</v>
      </c>
      <c r="F57" s="14" t="s">
        <v>5047</v>
      </c>
      <c r="G57" s="14" t="s">
        <v>4844</v>
      </c>
      <c r="H57" s="14" t="s">
        <v>2978</v>
      </c>
      <c r="I57" s="14" t="s">
        <v>2978</v>
      </c>
      <c r="J57" s="14" t="s">
        <v>4852</v>
      </c>
      <c r="K57" s="14" t="s">
        <v>5080</v>
      </c>
      <c r="L57" s="14" t="s">
        <v>5080</v>
      </c>
      <c r="M57" s="14" t="s">
        <v>5081</v>
      </c>
      <c r="N57" s="14" t="s">
        <v>5082</v>
      </c>
      <c r="P57" s="17"/>
      <c r="Q57" s="14" t="s">
        <v>5024</v>
      </c>
      <c r="R57" s="16">
        <v>76.0</v>
      </c>
      <c r="S57" s="16">
        <v>1538190.0</v>
      </c>
      <c r="T57" s="18">
        <v>4.9409E-5</v>
      </c>
      <c r="U57" s="16">
        <v>0.0</v>
      </c>
      <c r="V57" s="16">
        <v>0.0</v>
      </c>
      <c r="W57" s="14" t="s">
        <v>2978</v>
      </c>
      <c r="X57" s="14" t="s">
        <v>4954</v>
      </c>
      <c r="Y57" s="18">
        <v>9.671E-5</v>
      </c>
      <c r="Z57" s="16">
        <v>6.17</v>
      </c>
      <c r="AA57" s="17"/>
      <c r="AB57" s="16">
        <v>0.0</v>
      </c>
      <c r="AC57" s="16">
        <v>0.0</v>
      </c>
      <c r="AD57" s="16">
        <v>0.604</v>
      </c>
      <c r="AE57" s="17"/>
      <c r="AF57" s="17"/>
      <c r="AG57" s="16">
        <v>5.0</v>
      </c>
      <c r="AH57" s="16">
        <v>72934.0</v>
      </c>
      <c r="AI57" s="16">
        <v>0.0</v>
      </c>
      <c r="AJ57" s="16">
        <v>0.0</v>
      </c>
      <c r="AK57" s="16">
        <v>0.0</v>
      </c>
      <c r="AL57" s="16">
        <v>50958.0</v>
      </c>
      <c r="AM57" s="16">
        <v>0.0</v>
      </c>
      <c r="AN57" s="16">
        <v>0.0</v>
      </c>
      <c r="AO57" s="16">
        <v>0.0</v>
      </c>
      <c r="AP57" s="16">
        <v>28638.0</v>
      </c>
      <c r="AQ57" s="16">
        <v>0.0</v>
      </c>
      <c r="AR57" s="16">
        <v>0.0</v>
      </c>
      <c r="AS57" s="16">
        <v>8.0</v>
      </c>
      <c r="AT57" s="16">
        <v>40920.0</v>
      </c>
      <c r="AU57" s="16">
        <v>0.0</v>
      </c>
      <c r="AV57" s="16">
        <v>0.0</v>
      </c>
      <c r="AW57" s="16">
        <v>1.0</v>
      </c>
      <c r="AX57" s="16">
        <v>46848.0</v>
      </c>
      <c r="AY57" s="16">
        <v>0.0</v>
      </c>
      <c r="AZ57" s="16">
        <v>0.0</v>
      </c>
      <c r="BA57" s="16">
        <v>1.0</v>
      </c>
      <c r="BB57" s="16">
        <v>6010.0</v>
      </c>
      <c r="BC57" s="16">
        <v>0.0</v>
      </c>
      <c r="BD57" s="16">
        <v>0.0</v>
      </c>
      <c r="BE57" s="16">
        <v>51.0</v>
      </c>
      <c r="BF57" s="16">
        <v>1146846.0</v>
      </c>
      <c r="BG57" s="16">
        <v>0.0</v>
      </c>
      <c r="BH57" s="16">
        <v>0.0</v>
      </c>
      <c r="BI57" s="16">
        <v>0.0</v>
      </c>
      <c r="BJ57" s="16">
        <v>908.0</v>
      </c>
      <c r="BK57" s="16">
        <v>0.0</v>
      </c>
      <c r="BL57" s="16">
        <v>0.0</v>
      </c>
      <c r="BM57" s="16">
        <v>8.0</v>
      </c>
      <c r="BN57" s="16">
        <v>84106.0</v>
      </c>
      <c r="BO57" s="16">
        <v>0.0</v>
      </c>
      <c r="BP57" s="16">
        <v>0.0</v>
      </c>
      <c r="BQ57" s="16">
        <v>2.0</v>
      </c>
      <c r="BR57" s="16">
        <v>60022.0</v>
      </c>
      <c r="BS57" s="16">
        <v>0.0</v>
      </c>
      <c r="BT57" s="16">
        <v>0.0</v>
      </c>
    </row>
    <row r="58">
      <c r="A58" s="14" t="s">
        <v>5083</v>
      </c>
      <c r="B58" s="16">
        <v>11.0</v>
      </c>
      <c r="C58" s="16">
        <v>4074582.0</v>
      </c>
      <c r="D58" s="14" t="s">
        <v>5084</v>
      </c>
      <c r="E58" s="14" t="s">
        <v>2630</v>
      </c>
      <c r="F58" s="14" t="s">
        <v>2631</v>
      </c>
      <c r="G58" s="14" t="s">
        <v>4844</v>
      </c>
      <c r="H58" s="14" t="s">
        <v>2978</v>
      </c>
      <c r="I58" s="14" t="s">
        <v>2978</v>
      </c>
      <c r="J58" s="14" t="s">
        <v>4845</v>
      </c>
      <c r="K58" s="14" t="s">
        <v>5085</v>
      </c>
      <c r="L58" s="14" t="s">
        <v>5085</v>
      </c>
      <c r="M58" s="14" t="s">
        <v>5086</v>
      </c>
      <c r="N58" s="14" t="s">
        <v>409</v>
      </c>
      <c r="O58" s="14" t="s">
        <v>4878</v>
      </c>
      <c r="P58" s="16">
        <v>847753.0</v>
      </c>
      <c r="Q58" s="17"/>
      <c r="R58" s="16">
        <v>79.0</v>
      </c>
      <c r="S58" s="16">
        <v>1613888.0</v>
      </c>
      <c r="T58" s="18">
        <v>4.895E-5</v>
      </c>
      <c r="U58" s="16">
        <v>0.0</v>
      </c>
      <c r="V58" s="16">
        <v>0.0</v>
      </c>
      <c r="W58" s="14" t="s">
        <v>2978</v>
      </c>
      <c r="X58" s="14" t="s">
        <v>4865</v>
      </c>
      <c r="Y58" s="16">
        <v>5.0662E-4</v>
      </c>
      <c r="Z58" s="16">
        <v>12.6</v>
      </c>
      <c r="AA58" s="16">
        <v>0.025</v>
      </c>
      <c r="AB58" s="16">
        <v>0.0</v>
      </c>
      <c r="AC58" s="16">
        <v>0.0</v>
      </c>
      <c r="AD58" s="16">
        <v>1.84</v>
      </c>
      <c r="AE58" s="16">
        <v>0.89</v>
      </c>
      <c r="AF58" s="16">
        <v>0.0</v>
      </c>
      <c r="AG58" s="16">
        <v>49.0</v>
      </c>
      <c r="AH58" s="16">
        <v>75032.0</v>
      </c>
      <c r="AI58" s="16">
        <v>0.0</v>
      </c>
      <c r="AJ58" s="16">
        <v>0.0</v>
      </c>
      <c r="AK58" s="16">
        <v>7.0</v>
      </c>
      <c r="AL58" s="16">
        <v>59982.0</v>
      </c>
      <c r="AM58" s="16">
        <v>0.0</v>
      </c>
      <c r="AN58" s="16">
        <v>0.0</v>
      </c>
      <c r="AO58" s="16">
        <v>0.0</v>
      </c>
      <c r="AP58" s="16">
        <v>29594.0</v>
      </c>
      <c r="AQ58" s="16">
        <v>0.0</v>
      </c>
      <c r="AR58" s="16">
        <v>0.0</v>
      </c>
      <c r="AS58" s="16">
        <v>0.0</v>
      </c>
      <c r="AT58" s="16">
        <v>44864.0</v>
      </c>
      <c r="AU58" s="16">
        <v>0.0</v>
      </c>
      <c r="AV58" s="16">
        <v>0.0</v>
      </c>
      <c r="AW58" s="16">
        <v>3.0</v>
      </c>
      <c r="AX58" s="16">
        <v>64028.0</v>
      </c>
      <c r="AY58" s="16">
        <v>0.0</v>
      </c>
      <c r="AZ58" s="16">
        <v>0.0</v>
      </c>
      <c r="BA58" s="16">
        <v>0.0</v>
      </c>
      <c r="BB58" s="16">
        <v>6056.0</v>
      </c>
      <c r="BC58" s="16">
        <v>0.0</v>
      </c>
      <c r="BD58" s="16">
        <v>0.0</v>
      </c>
      <c r="BE58" s="16">
        <v>13.0</v>
      </c>
      <c r="BF58" s="16">
        <v>1179934.0</v>
      </c>
      <c r="BG58" s="16">
        <v>0.0</v>
      </c>
      <c r="BH58" s="16">
        <v>0.0</v>
      </c>
      <c r="BI58" s="16">
        <v>0.0</v>
      </c>
      <c r="BJ58" s="16">
        <v>910.0</v>
      </c>
      <c r="BK58" s="16">
        <v>0.0</v>
      </c>
      <c r="BL58" s="16">
        <v>0.0</v>
      </c>
      <c r="BM58" s="16">
        <v>4.0</v>
      </c>
      <c r="BN58" s="16">
        <v>90982.0</v>
      </c>
      <c r="BO58" s="16">
        <v>0.0</v>
      </c>
      <c r="BP58" s="16">
        <v>0.0</v>
      </c>
      <c r="BQ58" s="16">
        <v>3.0</v>
      </c>
      <c r="BR58" s="16">
        <v>62506.0</v>
      </c>
      <c r="BS58" s="16">
        <v>0.0</v>
      </c>
      <c r="BT58" s="16">
        <v>0.0</v>
      </c>
    </row>
    <row r="59">
      <c r="A59" s="14" t="s">
        <v>5087</v>
      </c>
      <c r="B59" s="16">
        <v>11.0</v>
      </c>
      <c r="C59" s="16">
        <v>4091303.0</v>
      </c>
      <c r="D59" s="14" t="s">
        <v>5088</v>
      </c>
      <c r="E59" s="14" t="s">
        <v>2631</v>
      </c>
      <c r="F59" s="14" t="s">
        <v>2630</v>
      </c>
      <c r="G59" s="14" t="s">
        <v>4844</v>
      </c>
      <c r="H59" s="14" t="s">
        <v>2978</v>
      </c>
      <c r="I59" s="14" t="s">
        <v>2978</v>
      </c>
      <c r="J59" s="14" t="s">
        <v>4951</v>
      </c>
      <c r="K59" s="14" t="s">
        <v>5089</v>
      </c>
      <c r="L59" s="14" t="s">
        <v>5089</v>
      </c>
      <c r="M59" s="14" t="s">
        <v>5090</v>
      </c>
      <c r="N59" s="14" t="s">
        <v>409</v>
      </c>
      <c r="O59" s="14" t="s">
        <v>4878</v>
      </c>
      <c r="P59" s="16">
        <v>1064085.0</v>
      </c>
      <c r="Q59" s="17"/>
      <c r="R59" s="16">
        <v>78.0</v>
      </c>
      <c r="S59" s="16">
        <v>1613932.0</v>
      </c>
      <c r="T59" s="18">
        <v>4.8329E-5</v>
      </c>
      <c r="U59" s="16">
        <v>0.0</v>
      </c>
      <c r="V59" s="16">
        <v>0.0</v>
      </c>
      <c r="W59" s="14" t="s">
        <v>2978</v>
      </c>
      <c r="X59" s="14" t="s">
        <v>4860</v>
      </c>
      <c r="Y59" s="18">
        <v>5.937E-5</v>
      </c>
      <c r="Z59" s="16">
        <v>9.55</v>
      </c>
      <c r="AA59" s="16">
        <v>0.024</v>
      </c>
      <c r="AB59" s="16">
        <v>0.01</v>
      </c>
      <c r="AC59" s="16">
        <v>0.01</v>
      </c>
      <c r="AD59" s="16">
        <v>8.8</v>
      </c>
      <c r="AE59" s="17"/>
      <c r="AF59" s="17"/>
      <c r="AG59" s="16">
        <v>2.0</v>
      </c>
      <c r="AH59" s="16">
        <v>74876.0</v>
      </c>
      <c r="AI59" s="16">
        <v>0.0</v>
      </c>
      <c r="AJ59" s="16">
        <v>0.0</v>
      </c>
      <c r="AK59" s="16">
        <v>1.0</v>
      </c>
      <c r="AL59" s="16">
        <v>59986.0</v>
      </c>
      <c r="AM59" s="16">
        <v>0.0</v>
      </c>
      <c r="AN59" s="16">
        <v>0.0</v>
      </c>
      <c r="AO59" s="16">
        <v>0.0</v>
      </c>
      <c r="AP59" s="16">
        <v>29606.0</v>
      </c>
      <c r="AQ59" s="16">
        <v>0.0</v>
      </c>
      <c r="AR59" s="16">
        <v>0.0</v>
      </c>
      <c r="AS59" s="16">
        <v>4.0</v>
      </c>
      <c r="AT59" s="16">
        <v>44890.0</v>
      </c>
      <c r="AU59" s="16">
        <v>0.0</v>
      </c>
      <c r="AV59" s="16">
        <v>0.0</v>
      </c>
      <c r="AW59" s="16">
        <v>0.0</v>
      </c>
      <c r="AX59" s="16">
        <v>63988.0</v>
      </c>
      <c r="AY59" s="16">
        <v>0.0</v>
      </c>
      <c r="AZ59" s="16">
        <v>0.0</v>
      </c>
      <c r="BA59" s="16">
        <v>0.0</v>
      </c>
      <c r="BB59" s="16">
        <v>6084.0</v>
      </c>
      <c r="BC59" s="16">
        <v>0.0</v>
      </c>
      <c r="BD59" s="16">
        <v>0.0</v>
      </c>
      <c r="BE59" s="16">
        <v>57.0</v>
      </c>
      <c r="BF59" s="16">
        <v>1180026.0</v>
      </c>
      <c r="BG59" s="16">
        <v>0.0</v>
      </c>
      <c r="BH59" s="16">
        <v>0.0</v>
      </c>
      <c r="BI59" s="16">
        <v>0.0</v>
      </c>
      <c r="BJ59" s="16">
        <v>912.0</v>
      </c>
      <c r="BK59" s="16">
        <v>0.0</v>
      </c>
      <c r="BL59" s="16">
        <v>0.0</v>
      </c>
      <c r="BM59" s="16">
        <v>10.0</v>
      </c>
      <c r="BN59" s="16">
        <v>91080.0</v>
      </c>
      <c r="BO59" s="16">
        <v>0.0</v>
      </c>
      <c r="BP59" s="16">
        <v>0.0</v>
      </c>
      <c r="BQ59" s="16">
        <v>4.0</v>
      </c>
      <c r="BR59" s="16">
        <v>62484.0</v>
      </c>
      <c r="BS59" s="16">
        <v>0.0</v>
      </c>
      <c r="BT59" s="16">
        <v>0.0</v>
      </c>
    </row>
    <row r="60">
      <c r="A60" s="14" t="s">
        <v>5091</v>
      </c>
      <c r="B60" s="16">
        <v>11.0</v>
      </c>
      <c r="C60" s="16">
        <v>4082948.0</v>
      </c>
      <c r="D60" s="14" t="s">
        <v>5092</v>
      </c>
      <c r="E60" s="14" t="s">
        <v>2622</v>
      </c>
      <c r="F60" s="14" t="s">
        <v>2621</v>
      </c>
      <c r="G60" s="14" t="s">
        <v>4844</v>
      </c>
      <c r="H60" s="14" t="s">
        <v>2978</v>
      </c>
      <c r="I60" s="14" t="s">
        <v>2978</v>
      </c>
      <c r="J60" s="14" t="s">
        <v>4845</v>
      </c>
      <c r="K60" s="14" t="s">
        <v>5093</v>
      </c>
      <c r="L60" s="14" t="s">
        <v>5093</v>
      </c>
      <c r="M60" s="14" t="s">
        <v>5094</v>
      </c>
      <c r="N60" s="14" t="s">
        <v>4848</v>
      </c>
      <c r="O60" s="14" t="s">
        <v>4878</v>
      </c>
      <c r="P60" s="16">
        <v>772750.0</v>
      </c>
      <c r="Q60" s="17"/>
      <c r="R60" s="16">
        <v>78.0</v>
      </c>
      <c r="S60" s="16">
        <v>1614038.0</v>
      </c>
      <c r="T60" s="18">
        <v>4.8326E-5</v>
      </c>
      <c r="U60" s="16">
        <v>0.0</v>
      </c>
      <c r="V60" s="16">
        <v>0.0</v>
      </c>
      <c r="W60" s="14" t="s">
        <v>2978</v>
      </c>
      <c r="X60" s="14" t="s">
        <v>4849</v>
      </c>
      <c r="Y60" s="16">
        <v>5.11E-5</v>
      </c>
      <c r="Z60" s="16">
        <v>8.63</v>
      </c>
      <c r="AA60" s="17"/>
      <c r="AB60" s="16">
        <v>0.01</v>
      </c>
      <c r="AC60" s="16">
        <v>-0.02</v>
      </c>
      <c r="AD60" s="16">
        <v>3.58</v>
      </c>
      <c r="AE60" s="17"/>
      <c r="AF60" s="17"/>
      <c r="AG60" s="16">
        <v>0.0</v>
      </c>
      <c r="AH60" s="16">
        <v>74912.0</v>
      </c>
      <c r="AI60" s="16">
        <v>0.0</v>
      </c>
      <c r="AJ60" s="16">
        <v>0.0</v>
      </c>
      <c r="AK60" s="16">
        <v>1.0</v>
      </c>
      <c r="AL60" s="16">
        <v>60002.0</v>
      </c>
      <c r="AM60" s="16">
        <v>0.0</v>
      </c>
      <c r="AN60" s="16">
        <v>0.0</v>
      </c>
      <c r="AO60" s="16">
        <v>0.0</v>
      </c>
      <c r="AP60" s="16">
        <v>29608.0</v>
      </c>
      <c r="AQ60" s="16">
        <v>0.0</v>
      </c>
      <c r="AR60" s="16">
        <v>0.0</v>
      </c>
      <c r="AS60" s="16">
        <v>0.0</v>
      </c>
      <c r="AT60" s="16">
        <v>44886.0</v>
      </c>
      <c r="AU60" s="16">
        <v>0.0</v>
      </c>
      <c r="AV60" s="16">
        <v>0.0</v>
      </c>
      <c r="AW60" s="16">
        <v>0.0</v>
      </c>
      <c r="AX60" s="16">
        <v>64024.0</v>
      </c>
      <c r="AY60" s="16">
        <v>0.0</v>
      </c>
      <c r="AZ60" s="16">
        <v>0.0</v>
      </c>
      <c r="BA60" s="16">
        <v>0.0</v>
      </c>
      <c r="BB60" s="16">
        <v>6084.0</v>
      </c>
      <c r="BC60" s="16">
        <v>0.0</v>
      </c>
      <c r="BD60" s="16">
        <v>0.0</v>
      </c>
      <c r="BE60" s="16">
        <v>74.0</v>
      </c>
      <c r="BF60" s="16">
        <v>1180036.0</v>
      </c>
      <c r="BG60" s="16">
        <v>0.0</v>
      </c>
      <c r="BH60" s="16">
        <v>0.0</v>
      </c>
      <c r="BI60" s="16">
        <v>0.0</v>
      </c>
      <c r="BJ60" s="16">
        <v>912.0</v>
      </c>
      <c r="BK60" s="16">
        <v>0.0</v>
      </c>
      <c r="BL60" s="16">
        <v>0.0</v>
      </c>
      <c r="BM60" s="16">
        <v>1.0</v>
      </c>
      <c r="BN60" s="16">
        <v>91086.0</v>
      </c>
      <c r="BO60" s="16">
        <v>0.0</v>
      </c>
      <c r="BP60" s="16">
        <v>0.0</v>
      </c>
      <c r="BQ60" s="16">
        <v>2.0</v>
      </c>
      <c r="BR60" s="16">
        <v>62488.0</v>
      </c>
      <c r="BS60" s="16">
        <v>0.0</v>
      </c>
      <c r="BT60" s="16">
        <v>0.0</v>
      </c>
    </row>
    <row r="61">
      <c r="A61" s="14" t="s">
        <v>5095</v>
      </c>
      <c r="B61" s="16">
        <v>11.0</v>
      </c>
      <c r="C61" s="16">
        <v>4083323.0</v>
      </c>
      <c r="D61" s="14" t="s">
        <v>5096</v>
      </c>
      <c r="E61" s="14" t="s">
        <v>2622</v>
      </c>
      <c r="F61" s="14" t="s">
        <v>2621</v>
      </c>
      <c r="G61" s="14" t="s">
        <v>4844</v>
      </c>
      <c r="H61" s="14" t="s">
        <v>2978</v>
      </c>
      <c r="I61" s="14" t="s">
        <v>2978</v>
      </c>
      <c r="J61" s="14" t="s">
        <v>4845</v>
      </c>
      <c r="K61" s="14" t="s">
        <v>5097</v>
      </c>
      <c r="L61" s="14" t="s">
        <v>5097</v>
      </c>
      <c r="M61" s="14" t="s">
        <v>5098</v>
      </c>
      <c r="N61" s="14" t="s">
        <v>4848</v>
      </c>
      <c r="O61" s="14" t="s">
        <v>4878</v>
      </c>
      <c r="P61" s="16">
        <v>461718.0</v>
      </c>
      <c r="Q61" s="17"/>
      <c r="R61" s="16">
        <v>78.0</v>
      </c>
      <c r="S61" s="16">
        <v>1614112.0</v>
      </c>
      <c r="T61" s="18">
        <v>4.8324E-5</v>
      </c>
      <c r="U61" s="16">
        <v>0.0</v>
      </c>
      <c r="V61" s="16">
        <v>0.0</v>
      </c>
      <c r="W61" s="14" t="s">
        <v>2978</v>
      </c>
      <c r="X61" s="14" t="s">
        <v>4849</v>
      </c>
      <c r="Y61" s="16">
        <v>4.781E-5</v>
      </c>
      <c r="Z61" s="16">
        <v>1.02</v>
      </c>
      <c r="AA61" s="16">
        <v>0.382</v>
      </c>
      <c r="AB61" s="16">
        <v>0.07</v>
      </c>
      <c r="AC61" s="16">
        <v>0.02</v>
      </c>
      <c r="AD61" s="16">
        <v>-2.29</v>
      </c>
      <c r="AE61" s="17"/>
      <c r="AF61" s="17"/>
      <c r="AG61" s="16">
        <v>2.0</v>
      </c>
      <c r="AH61" s="16">
        <v>74934.0</v>
      </c>
      <c r="AI61" s="16">
        <v>0.0</v>
      </c>
      <c r="AJ61" s="16">
        <v>0.0</v>
      </c>
      <c r="AK61" s="16">
        <v>1.0</v>
      </c>
      <c r="AL61" s="16">
        <v>60014.0</v>
      </c>
      <c r="AM61" s="16">
        <v>0.0</v>
      </c>
      <c r="AN61" s="16">
        <v>0.0</v>
      </c>
      <c r="AO61" s="16">
        <v>0.0</v>
      </c>
      <c r="AP61" s="16">
        <v>29608.0</v>
      </c>
      <c r="AQ61" s="16">
        <v>0.0</v>
      </c>
      <c r="AR61" s="16">
        <v>0.0</v>
      </c>
      <c r="AS61" s="16">
        <v>0.0</v>
      </c>
      <c r="AT61" s="16">
        <v>44892.0</v>
      </c>
      <c r="AU61" s="16">
        <v>0.0</v>
      </c>
      <c r="AV61" s="16">
        <v>0.0</v>
      </c>
      <c r="AW61" s="16">
        <v>0.0</v>
      </c>
      <c r="AX61" s="16">
        <v>64042.0</v>
      </c>
      <c r="AY61" s="16">
        <v>0.0</v>
      </c>
      <c r="AZ61" s="16">
        <v>0.0</v>
      </c>
      <c r="BA61" s="16">
        <v>0.0</v>
      </c>
      <c r="BB61" s="16">
        <v>6084.0</v>
      </c>
      <c r="BC61" s="16">
        <v>0.0</v>
      </c>
      <c r="BD61" s="16">
        <v>0.0</v>
      </c>
      <c r="BE61" s="16">
        <v>70.0</v>
      </c>
      <c r="BF61" s="16">
        <v>1180046.0</v>
      </c>
      <c r="BG61" s="16">
        <v>0.0</v>
      </c>
      <c r="BH61" s="16">
        <v>0.0</v>
      </c>
      <c r="BI61" s="16">
        <v>0.0</v>
      </c>
      <c r="BJ61" s="16">
        <v>912.0</v>
      </c>
      <c r="BK61" s="16">
        <v>0.0</v>
      </c>
      <c r="BL61" s="16">
        <v>0.0</v>
      </c>
      <c r="BM61" s="16">
        <v>2.0</v>
      </c>
      <c r="BN61" s="16">
        <v>91090.0</v>
      </c>
      <c r="BO61" s="16">
        <v>0.0</v>
      </c>
      <c r="BP61" s="16">
        <v>0.0</v>
      </c>
      <c r="BQ61" s="16">
        <v>3.0</v>
      </c>
      <c r="BR61" s="16">
        <v>62490.0</v>
      </c>
      <c r="BS61" s="16">
        <v>0.0</v>
      </c>
      <c r="BT61" s="16">
        <v>0.0</v>
      </c>
    </row>
    <row r="62">
      <c r="A62" s="14" t="s">
        <v>5099</v>
      </c>
      <c r="B62" s="16">
        <v>11.0</v>
      </c>
      <c r="C62" s="16">
        <v>4059386.0</v>
      </c>
      <c r="D62" s="14" t="s">
        <v>5100</v>
      </c>
      <c r="E62" s="14" t="s">
        <v>2631</v>
      </c>
      <c r="F62" s="14" t="s">
        <v>2630</v>
      </c>
      <c r="G62" s="14" t="s">
        <v>4844</v>
      </c>
      <c r="H62" s="14" t="s">
        <v>2978</v>
      </c>
      <c r="I62" s="14" t="s">
        <v>2978</v>
      </c>
      <c r="J62" s="14" t="s">
        <v>4845</v>
      </c>
      <c r="K62" s="14" t="s">
        <v>5101</v>
      </c>
      <c r="L62" s="14" t="s">
        <v>5101</v>
      </c>
      <c r="M62" s="14" t="s">
        <v>5102</v>
      </c>
      <c r="N62" s="14" t="s">
        <v>4848</v>
      </c>
      <c r="O62" s="14" t="s">
        <v>4878</v>
      </c>
      <c r="P62" s="16">
        <v>705838.0</v>
      </c>
      <c r="Q62" s="17"/>
      <c r="R62" s="16">
        <v>76.0</v>
      </c>
      <c r="S62" s="16">
        <v>1613808.0</v>
      </c>
      <c r="T62" s="18">
        <v>4.7094E-5</v>
      </c>
      <c r="U62" s="16">
        <v>1.0</v>
      </c>
      <c r="V62" s="16">
        <v>0.0</v>
      </c>
      <c r="W62" s="14" t="s">
        <v>2978</v>
      </c>
      <c r="X62" s="14" t="s">
        <v>4940</v>
      </c>
      <c r="Y62" s="18">
        <v>6.616E-5</v>
      </c>
      <c r="Z62" s="16">
        <v>9.41</v>
      </c>
      <c r="AA62" s="17"/>
      <c r="AB62" s="16">
        <v>0.0</v>
      </c>
      <c r="AC62" s="16">
        <v>0.0</v>
      </c>
      <c r="AD62" s="16">
        <v>0.593</v>
      </c>
      <c r="AE62" s="17"/>
      <c r="AF62" s="17"/>
      <c r="AG62" s="16">
        <v>0.0</v>
      </c>
      <c r="AH62" s="16">
        <v>74886.0</v>
      </c>
      <c r="AI62" s="16">
        <v>0.0</v>
      </c>
      <c r="AJ62" s="16">
        <v>0.0</v>
      </c>
      <c r="AK62" s="16">
        <v>8.0</v>
      </c>
      <c r="AL62" s="16">
        <v>59986.0</v>
      </c>
      <c r="AM62" s="16">
        <v>1.0</v>
      </c>
      <c r="AN62" s="16">
        <v>0.0</v>
      </c>
      <c r="AO62" s="16">
        <v>0.0</v>
      </c>
      <c r="AP62" s="16">
        <v>29604.0</v>
      </c>
      <c r="AQ62" s="16">
        <v>0.0</v>
      </c>
      <c r="AR62" s="16">
        <v>0.0</v>
      </c>
      <c r="AS62" s="16">
        <v>1.0</v>
      </c>
      <c r="AT62" s="16">
        <v>44890.0</v>
      </c>
      <c r="AU62" s="16">
        <v>0.0</v>
      </c>
      <c r="AV62" s="16">
        <v>0.0</v>
      </c>
      <c r="AW62" s="16">
        <v>0.0</v>
      </c>
      <c r="AX62" s="16">
        <v>64026.0</v>
      </c>
      <c r="AY62" s="16">
        <v>0.0</v>
      </c>
      <c r="AZ62" s="16">
        <v>0.0</v>
      </c>
      <c r="BA62" s="16">
        <v>1.0</v>
      </c>
      <c r="BB62" s="16">
        <v>6084.0</v>
      </c>
      <c r="BC62" s="16">
        <v>0.0</v>
      </c>
      <c r="BD62" s="16">
        <v>0.0</v>
      </c>
      <c r="BE62" s="16">
        <v>62.0</v>
      </c>
      <c r="BF62" s="16">
        <v>1179880.0</v>
      </c>
      <c r="BG62" s="16">
        <v>0.0</v>
      </c>
      <c r="BH62" s="16">
        <v>0.0</v>
      </c>
      <c r="BI62" s="16">
        <v>0.0</v>
      </c>
      <c r="BJ62" s="16">
        <v>912.0</v>
      </c>
      <c r="BK62" s="16">
        <v>0.0</v>
      </c>
      <c r="BL62" s="16">
        <v>0.0</v>
      </c>
      <c r="BM62" s="16">
        <v>0.0</v>
      </c>
      <c r="BN62" s="16">
        <v>91062.0</v>
      </c>
      <c r="BO62" s="16">
        <v>0.0</v>
      </c>
      <c r="BP62" s="16">
        <v>0.0</v>
      </c>
      <c r="BQ62" s="16">
        <v>4.0</v>
      </c>
      <c r="BR62" s="16">
        <v>62478.0</v>
      </c>
      <c r="BS62" s="16">
        <v>0.0</v>
      </c>
      <c r="BT62" s="16">
        <v>0.0</v>
      </c>
    </row>
    <row r="63">
      <c r="A63" s="14" t="s">
        <v>5103</v>
      </c>
      <c r="B63" s="16">
        <v>11.0</v>
      </c>
      <c r="C63" s="16">
        <v>4086727.0</v>
      </c>
      <c r="D63" s="14" t="s">
        <v>5104</v>
      </c>
      <c r="E63" s="14" t="s">
        <v>2622</v>
      </c>
      <c r="F63" s="14" t="s">
        <v>2621</v>
      </c>
      <c r="G63" s="14" t="s">
        <v>4844</v>
      </c>
      <c r="H63" s="14" t="s">
        <v>2978</v>
      </c>
      <c r="I63" s="14" t="s">
        <v>2978</v>
      </c>
      <c r="J63" s="14" t="s">
        <v>4852</v>
      </c>
      <c r="K63" s="14" t="s">
        <v>5105</v>
      </c>
      <c r="L63" s="14" t="s">
        <v>5105</v>
      </c>
      <c r="M63" s="14" t="s">
        <v>5106</v>
      </c>
      <c r="N63" s="14" t="s">
        <v>4848</v>
      </c>
      <c r="P63" s="17"/>
      <c r="Q63" s="14" t="s">
        <v>5024</v>
      </c>
      <c r="R63" s="16">
        <v>69.0</v>
      </c>
      <c r="S63" s="16">
        <v>1537708.0</v>
      </c>
      <c r="T63" s="18">
        <v>4.4872E-5</v>
      </c>
      <c r="U63" s="16">
        <v>0.0</v>
      </c>
      <c r="V63" s="16">
        <v>0.0</v>
      </c>
      <c r="W63" s="14" t="s">
        <v>2978</v>
      </c>
      <c r="X63" s="14" t="s">
        <v>4849</v>
      </c>
      <c r="Y63" s="16">
        <v>4.75E-5</v>
      </c>
      <c r="Z63" s="16">
        <v>8.73</v>
      </c>
      <c r="AA63" s="17"/>
      <c r="AB63" s="16">
        <v>0.0</v>
      </c>
      <c r="AC63" s="16">
        <v>0.0</v>
      </c>
      <c r="AD63" s="16">
        <v>3.63</v>
      </c>
      <c r="AE63" s="17"/>
      <c r="AF63" s="17"/>
      <c r="AG63" s="16">
        <v>0.0</v>
      </c>
      <c r="AH63" s="16">
        <v>73036.0</v>
      </c>
      <c r="AI63" s="16">
        <v>0.0</v>
      </c>
      <c r="AJ63" s="16">
        <v>0.0</v>
      </c>
      <c r="AK63" s="16">
        <v>0.0</v>
      </c>
      <c r="AL63" s="16">
        <v>51004.0</v>
      </c>
      <c r="AM63" s="16">
        <v>0.0</v>
      </c>
      <c r="AN63" s="16">
        <v>0.0</v>
      </c>
      <c r="AO63" s="16">
        <v>0.0</v>
      </c>
      <c r="AP63" s="16">
        <v>28650.0</v>
      </c>
      <c r="AQ63" s="16">
        <v>0.0</v>
      </c>
      <c r="AR63" s="16">
        <v>0.0</v>
      </c>
      <c r="AS63" s="16">
        <v>0.0</v>
      </c>
      <c r="AT63" s="16">
        <v>40936.0</v>
      </c>
      <c r="AU63" s="16">
        <v>0.0</v>
      </c>
      <c r="AV63" s="16">
        <v>0.0</v>
      </c>
      <c r="AW63" s="16">
        <v>0.0</v>
      </c>
      <c r="AX63" s="16">
        <v>46114.0</v>
      </c>
      <c r="AY63" s="16">
        <v>0.0</v>
      </c>
      <c r="AZ63" s="16">
        <v>0.0</v>
      </c>
      <c r="BA63" s="16">
        <v>0.0</v>
      </c>
      <c r="BB63" s="16">
        <v>6012.0</v>
      </c>
      <c r="BC63" s="16">
        <v>0.0</v>
      </c>
      <c r="BD63" s="16">
        <v>0.0</v>
      </c>
      <c r="BE63" s="16">
        <v>68.0</v>
      </c>
      <c r="BF63" s="16">
        <v>1146934.0</v>
      </c>
      <c r="BG63" s="16">
        <v>0.0</v>
      </c>
      <c r="BH63" s="16">
        <v>0.0</v>
      </c>
      <c r="BI63" s="16">
        <v>0.0</v>
      </c>
      <c r="BJ63" s="16">
        <v>912.0</v>
      </c>
      <c r="BK63" s="16">
        <v>0.0</v>
      </c>
      <c r="BL63" s="16">
        <v>0.0</v>
      </c>
      <c r="BM63" s="16">
        <v>0.0</v>
      </c>
      <c r="BN63" s="16">
        <v>84064.0</v>
      </c>
      <c r="BO63" s="16">
        <v>0.0</v>
      </c>
      <c r="BP63" s="16">
        <v>0.0</v>
      </c>
      <c r="BQ63" s="16">
        <v>1.0</v>
      </c>
      <c r="BR63" s="16">
        <v>60046.0</v>
      </c>
      <c r="BS63" s="16">
        <v>0.0</v>
      </c>
      <c r="BT63" s="16">
        <v>0.0</v>
      </c>
    </row>
    <row r="64">
      <c r="A64" s="14" t="s">
        <v>5107</v>
      </c>
      <c r="B64" s="16">
        <v>11.0</v>
      </c>
      <c r="C64" s="16">
        <v>4074664.0</v>
      </c>
      <c r="D64" s="14" t="s">
        <v>5108</v>
      </c>
      <c r="E64" s="14" t="s">
        <v>2631</v>
      </c>
      <c r="F64" s="14" t="s">
        <v>2630</v>
      </c>
      <c r="G64" s="14" t="s">
        <v>4844</v>
      </c>
      <c r="H64" s="14" t="s">
        <v>2978</v>
      </c>
      <c r="I64" s="14" t="s">
        <v>2978</v>
      </c>
      <c r="J64" s="14" t="s">
        <v>4845</v>
      </c>
      <c r="K64" s="14" t="s">
        <v>5109</v>
      </c>
      <c r="L64" s="14" t="s">
        <v>5109</v>
      </c>
      <c r="M64" s="14" t="s">
        <v>5110</v>
      </c>
      <c r="N64" s="14" t="s">
        <v>4848</v>
      </c>
      <c r="O64" s="14" t="s">
        <v>4878</v>
      </c>
      <c r="P64" s="16">
        <v>2923549.0</v>
      </c>
      <c r="Q64" s="17"/>
      <c r="R64" s="16">
        <v>69.0</v>
      </c>
      <c r="S64" s="16">
        <v>1561628.0</v>
      </c>
      <c r="T64" s="18">
        <v>4.4185E-5</v>
      </c>
      <c r="U64" s="16">
        <v>0.0</v>
      </c>
      <c r="V64" s="16">
        <v>0.0</v>
      </c>
      <c r="W64" s="14" t="s">
        <v>2978</v>
      </c>
      <c r="X64" s="14" t="s">
        <v>4849</v>
      </c>
      <c r="Y64" s="16">
        <v>4.729E-5</v>
      </c>
      <c r="Z64" s="16">
        <v>10.4</v>
      </c>
      <c r="AA64" s="16">
        <v>0.383</v>
      </c>
      <c r="AB64" s="16">
        <v>0.0</v>
      </c>
      <c r="AC64" s="16">
        <v>0.01</v>
      </c>
      <c r="AD64" s="16">
        <v>4.94</v>
      </c>
      <c r="AE64" s="17"/>
      <c r="AF64" s="17"/>
      <c r="AG64" s="16">
        <v>0.0</v>
      </c>
      <c r="AH64" s="16">
        <v>73568.0</v>
      </c>
      <c r="AI64" s="16">
        <v>0.0</v>
      </c>
      <c r="AJ64" s="16">
        <v>0.0</v>
      </c>
      <c r="AK64" s="16">
        <v>0.0</v>
      </c>
      <c r="AL64" s="16">
        <v>51826.0</v>
      </c>
      <c r="AM64" s="16">
        <v>0.0</v>
      </c>
      <c r="AN64" s="16">
        <v>0.0</v>
      </c>
      <c r="AO64" s="16">
        <v>0.0</v>
      </c>
      <c r="AP64" s="16">
        <v>28778.0</v>
      </c>
      <c r="AQ64" s="16">
        <v>0.0</v>
      </c>
      <c r="AR64" s="16">
        <v>0.0</v>
      </c>
      <c r="AS64" s="16">
        <v>0.0</v>
      </c>
      <c r="AT64" s="16">
        <v>41734.0</v>
      </c>
      <c r="AU64" s="16">
        <v>0.0</v>
      </c>
      <c r="AV64" s="16">
        <v>0.0</v>
      </c>
      <c r="AW64" s="16">
        <v>0.0</v>
      </c>
      <c r="AX64" s="16">
        <v>60702.0</v>
      </c>
      <c r="AY64" s="16">
        <v>0.0</v>
      </c>
      <c r="AZ64" s="16">
        <v>0.0</v>
      </c>
      <c r="BA64" s="16">
        <v>0.0</v>
      </c>
      <c r="BB64" s="16">
        <v>6012.0</v>
      </c>
      <c r="BC64" s="16">
        <v>0.0</v>
      </c>
      <c r="BD64" s="16">
        <v>0.0</v>
      </c>
      <c r="BE64" s="16">
        <v>68.0</v>
      </c>
      <c r="BF64" s="16">
        <v>1152190.0</v>
      </c>
      <c r="BG64" s="16">
        <v>0.0</v>
      </c>
      <c r="BH64" s="16">
        <v>0.0</v>
      </c>
      <c r="BI64" s="16">
        <v>0.0</v>
      </c>
      <c r="BJ64" s="16">
        <v>912.0</v>
      </c>
      <c r="BK64" s="16">
        <v>0.0</v>
      </c>
      <c r="BL64" s="16">
        <v>0.0</v>
      </c>
      <c r="BM64" s="16">
        <v>0.0</v>
      </c>
      <c r="BN64" s="16">
        <v>85402.0</v>
      </c>
      <c r="BO64" s="16">
        <v>0.0</v>
      </c>
      <c r="BP64" s="16">
        <v>0.0</v>
      </c>
      <c r="BQ64" s="16">
        <v>1.0</v>
      </c>
      <c r="BR64" s="16">
        <v>60504.0</v>
      </c>
      <c r="BS64" s="16">
        <v>0.0</v>
      </c>
      <c r="BT64" s="16">
        <v>0.0</v>
      </c>
    </row>
    <row r="65">
      <c r="A65" s="14" t="s">
        <v>5111</v>
      </c>
      <c r="B65" s="16">
        <v>11.0</v>
      </c>
      <c r="C65" s="16">
        <v>4091404.0</v>
      </c>
      <c r="D65" s="14" t="s">
        <v>5072</v>
      </c>
      <c r="E65" s="14" t="s">
        <v>2631</v>
      </c>
      <c r="F65" s="14" t="s">
        <v>2630</v>
      </c>
      <c r="G65" s="14" t="s">
        <v>4844</v>
      </c>
      <c r="H65" s="14" t="s">
        <v>2978</v>
      </c>
      <c r="I65" s="14" t="s">
        <v>2978</v>
      </c>
      <c r="J65" s="14" t="s">
        <v>4845</v>
      </c>
      <c r="K65" s="14" t="s">
        <v>5112</v>
      </c>
      <c r="L65" s="14" t="s">
        <v>5112</v>
      </c>
      <c r="M65" s="14" t="s">
        <v>5113</v>
      </c>
      <c r="N65" s="14" t="s">
        <v>409</v>
      </c>
      <c r="O65" s="14" t="s">
        <v>410</v>
      </c>
      <c r="P65" s="16">
        <v>641926.0</v>
      </c>
      <c r="Q65" s="17"/>
      <c r="R65" s="16">
        <v>71.0</v>
      </c>
      <c r="S65" s="16">
        <v>1614072.0</v>
      </c>
      <c r="T65" s="18">
        <v>4.3988E-5</v>
      </c>
      <c r="U65" s="16">
        <v>0.0</v>
      </c>
      <c r="V65" s="16">
        <v>0.0</v>
      </c>
      <c r="W65" s="14" t="s">
        <v>2978</v>
      </c>
      <c r="X65" s="14" t="s">
        <v>4849</v>
      </c>
      <c r="Y65" s="16">
        <v>4.428E-5</v>
      </c>
      <c r="Z65" s="16">
        <v>24.2</v>
      </c>
      <c r="AA65" s="16">
        <v>0.116</v>
      </c>
      <c r="AB65" s="16">
        <v>0.0</v>
      </c>
      <c r="AC65" s="16">
        <v>0.0</v>
      </c>
      <c r="AD65" s="16">
        <v>8.78</v>
      </c>
      <c r="AE65" s="16">
        <v>0.01</v>
      </c>
      <c r="AF65" s="16">
        <v>0.093</v>
      </c>
      <c r="AG65" s="16">
        <v>5.0</v>
      </c>
      <c r="AH65" s="16">
        <v>74928.0</v>
      </c>
      <c r="AI65" s="16">
        <v>0.0</v>
      </c>
      <c r="AJ65" s="16">
        <v>0.0</v>
      </c>
      <c r="AK65" s="16">
        <v>0.0</v>
      </c>
      <c r="AL65" s="16">
        <v>60010.0</v>
      </c>
      <c r="AM65" s="16">
        <v>0.0</v>
      </c>
      <c r="AN65" s="16">
        <v>0.0</v>
      </c>
      <c r="AO65" s="16">
        <v>0.0</v>
      </c>
      <c r="AP65" s="16">
        <v>29608.0</v>
      </c>
      <c r="AQ65" s="16">
        <v>0.0</v>
      </c>
      <c r="AR65" s="16">
        <v>0.0</v>
      </c>
      <c r="AS65" s="16">
        <v>0.0</v>
      </c>
      <c r="AT65" s="16">
        <v>44886.0</v>
      </c>
      <c r="AU65" s="16">
        <v>0.0</v>
      </c>
      <c r="AV65" s="16">
        <v>0.0</v>
      </c>
      <c r="AW65" s="16">
        <v>0.0</v>
      </c>
      <c r="AX65" s="16">
        <v>64024.0</v>
      </c>
      <c r="AY65" s="16">
        <v>0.0</v>
      </c>
      <c r="AZ65" s="16">
        <v>0.0</v>
      </c>
      <c r="BA65" s="16">
        <v>0.0</v>
      </c>
      <c r="BB65" s="16">
        <v>6084.0</v>
      </c>
      <c r="BC65" s="16">
        <v>0.0</v>
      </c>
      <c r="BD65" s="16">
        <v>0.0</v>
      </c>
      <c r="BE65" s="16">
        <v>65.0</v>
      </c>
      <c r="BF65" s="16">
        <v>1180044.0</v>
      </c>
      <c r="BG65" s="16">
        <v>0.0</v>
      </c>
      <c r="BH65" s="16">
        <v>0.0</v>
      </c>
      <c r="BI65" s="16">
        <v>0.0</v>
      </c>
      <c r="BJ65" s="16">
        <v>910.0</v>
      </c>
      <c r="BK65" s="16">
        <v>0.0</v>
      </c>
      <c r="BL65" s="16">
        <v>0.0</v>
      </c>
      <c r="BM65" s="16">
        <v>0.0</v>
      </c>
      <c r="BN65" s="16">
        <v>91090.0</v>
      </c>
      <c r="BO65" s="16">
        <v>0.0</v>
      </c>
      <c r="BP65" s="16">
        <v>0.0</v>
      </c>
      <c r="BQ65" s="16">
        <v>1.0</v>
      </c>
      <c r="BR65" s="16">
        <v>62488.0</v>
      </c>
      <c r="BS65" s="16">
        <v>0.0</v>
      </c>
      <c r="BT65" s="16">
        <v>0.0</v>
      </c>
    </row>
    <row r="66">
      <c r="A66" s="14" t="s">
        <v>5114</v>
      </c>
      <c r="B66" s="16">
        <v>11.0</v>
      </c>
      <c r="C66" s="16">
        <v>4083434.0</v>
      </c>
      <c r="D66" s="14" t="s">
        <v>5115</v>
      </c>
      <c r="E66" s="14" t="s">
        <v>2622</v>
      </c>
      <c r="F66" s="14" t="s">
        <v>2631</v>
      </c>
      <c r="G66" s="14" t="s">
        <v>4844</v>
      </c>
      <c r="H66" s="14" t="s">
        <v>2978</v>
      </c>
      <c r="I66" s="14" t="s">
        <v>2978</v>
      </c>
      <c r="J66" s="14" t="s">
        <v>4845</v>
      </c>
      <c r="K66" s="14" t="s">
        <v>5116</v>
      </c>
      <c r="L66" s="14" t="s">
        <v>5116</v>
      </c>
      <c r="M66" s="14" t="s">
        <v>5117</v>
      </c>
      <c r="N66" s="14" t="s">
        <v>409</v>
      </c>
      <c r="O66" s="14" t="s">
        <v>410</v>
      </c>
      <c r="P66" s="16">
        <v>1699791.0</v>
      </c>
      <c r="Q66" s="17"/>
      <c r="R66" s="16">
        <v>69.0</v>
      </c>
      <c r="S66" s="16">
        <v>1614154.0</v>
      </c>
      <c r="T66" s="18">
        <v>4.2747E-5</v>
      </c>
      <c r="U66" s="16">
        <v>0.0</v>
      </c>
      <c r="V66" s="16">
        <v>0.0</v>
      </c>
      <c r="W66" s="14" t="s">
        <v>2978</v>
      </c>
      <c r="X66" s="14" t="s">
        <v>4849</v>
      </c>
      <c r="Y66" s="16">
        <v>4.51E-5</v>
      </c>
      <c r="Z66" s="16">
        <v>23.7</v>
      </c>
      <c r="AA66" s="16">
        <v>0.2</v>
      </c>
      <c r="AB66" s="16">
        <v>0.0</v>
      </c>
      <c r="AC66" s="16">
        <v>-0.01</v>
      </c>
      <c r="AD66" s="16">
        <v>2.36</v>
      </c>
      <c r="AE66" s="16">
        <v>0.03</v>
      </c>
      <c r="AF66" s="16">
        <v>0.969</v>
      </c>
      <c r="AG66" s="16">
        <v>1.0</v>
      </c>
      <c r="AH66" s="16">
        <v>74960.0</v>
      </c>
      <c r="AI66" s="16">
        <v>0.0</v>
      </c>
      <c r="AJ66" s="16">
        <v>0.0</v>
      </c>
      <c r="AK66" s="16">
        <v>0.0</v>
      </c>
      <c r="AL66" s="16">
        <v>60014.0</v>
      </c>
      <c r="AM66" s="16">
        <v>0.0</v>
      </c>
      <c r="AN66" s="16">
        <v>0.0</v>
      </c>
      <c r="AO66" s="16">
        <v>0.0</v>
      </c>
      <c r="AP66" s="16">
        <v>29606.0</v>
      </c>
      <c r="AQ66" s="16">
        <v>0.0</v>
      </c>
      <c r="AR66" s="16">
        <v>0.0</v>
      </c>
      <c r="AS66" s="16">
        <v>0.0</v>
      </c>
      <c r="AT66" s="16">
        <v>44892.0</v>
      </c>
      <c r="AU66" s="16">
        <v>0.0</v>
      </c>
      <c r="AV66" s="16">
        <v>0.0</v>
      </c>
      <c r="AW66" s="16">
        <v>0.0</v>
      </c>
      <c r="AX66" s="16">
        <v>64044.0</v>
      </c>
      <c r="AY66" s="16">
        <v>0.0</v>
      </c>
      <c r="AZ66" s="16">
        <v>0.0</v>
      </c>
      <c r="BA66" s="16">
        <v>0.0</v>
      </c>
      <c r="BB66" s="16">
        <v>6084.0</v>
      </c>
      <c r="BC66" s="16">
        <v>0.0</v>
      </c>
      <c r="BD66" s="16">
        <v>0.0</v>
      </c>
      <c r="BE66" s="16">
        <v>66.0</v>
      </c>
      <c r="BF66" s="16">
        <v>1180066.0</v>
      </c>
      <c r="BG66" s="16">
        <v>0.0</v>
      </c>
      <c r="BH66" s="16">
        <v>0.0</v>
      </c>
      <c r="BI66" s="16">
        <v>0.0</v>
      </c>
      <c r="BJ66" s="16">
        <v>912.0</v>
      </c>
      <c r="BK66" s="16">
        <v>0.0</v>
      </c>
      <c r="BL66" s="16">
        <v>0.0</v>
      </c>
      <c r="BM66" s="16">
        <v>0.0</v>
      </c>
      <c r="BN66" s="16">
        <v>91092.0</v>
      </c>
      <c r="BO66" s="16">
        <v>0.0</v>
      </c>
      <c r="BP66" s="16">
        <v>0.0</v>
      </c>
      <c r="BQ66" s="16">
        <v>2.0</v>
      </c>
      <c r="BR66" s="16">
        <v>62484.0</v>
      </c>
      <c r="BS66" s="16">
        <v>0.0</v>
      </c>
      <c r="BT66" s="16">
        <v>0.0</v>
      </c>
    </row>
    <row r="67">
      <c r="A67" s="14" t="s">
        <v>5118</v>
      </c>
      <c r="B67" s="16">
        <v>11.0</v>
      </c>
      <c r="C67" s="16">
        <v>4091494.0</v>
      </c>
      <c r="D67" s="14" t="s">
        <v>5119</v>
      </c>
      <c r="E67" s="14" t="s">
        <v>2622</v>
      </c>
      <c r="F67" s="14" t="s">
        <v>2621</v>
      </c>
      <c r="G67" s="14" t="s">
        <v>4844</v>
      </c>
      <c r="H67" s="14" t="s">
        <v>2978</v>
      </c>
      <c r="I67" s="14" t="s">
        <v>2978</v>
      </c>
      <c r="J67" s="14" t="s">
        <v>4845</v>
      </c>
      <c r="K67" s="14" t="s">
        <v>5120</v>
      </c>
      <c r="L67" s="14" t="s">
        <v>5120</v>
      </c>
      <c r="M67" s="14" t="s">
        <v>5121</v>
      </c>
      <c r="N67" s="14" t="s">
        <v>409</v>
      </c>
      <c r="O67" s="14" t="s">
        <v>410</v>
      </c>
      <c r="P67" s="16">
        <v>568147.0</v>
      </c>
      <c r="Q67" s="17"/>
      <c r="R67" s="16">
        <v>68.0</v>
      </c>
      <c r="S67" s="16">
        <v>1614042.0</v>
      </c>
      <c r="T67" s="18">
        <v>4.213E-5</v>
      </c>
      <c r="U67" s="16">
        <v>0.0</v>
      </c>
      <c r="V67" s="16">
        <v>0.0</v>
      </c>
      <c r="W67" s="14" t="s">
        <v>2978</v>
      </c>
      <c r="X67" s="14" t="s">
        <v>4940</v>
      </c>
      <c r="Y67" s="16">
        <v>2.3407E-4</v>
      </c>
      <c r="Z67" s="16">
        <v>16.5</v>
      </c>
      <c r="AA67" s="16">
        <v>0.039</v>
      </c>
      <c r="AB67" s="16">
        <v>0.0</v>
      </c>
      <c r="AC67" s="16">
        <v>0.01</v>
      </c>
      <c r="AD67" s="16">
        <v>5.99</v>
      </c>
      <c r="AE67" s="16">
        <v>1.0</v>
      </c>
      <c r="AF67" s="16">
        <v>0.003</v>
      </c>
      <c r="AG67" s="16">
        <v>13.0</v>
      </c>
      <c r="AH67" s="16">
        <v>74918.0</v>
      </c>
      <c r="AI67" s="16">
        <v>0.0</v>
      </c>
      <c r="AJ67" s="16">
        <v>0.0</v>
      </c>
      <c r="AK67" s="16">
        <v>21.0</v>
      </c>
      <c r="AL67" s="16">
        <v>60000.0</v>
      </c>
      <c r="AM67" s="16">
        <v>0.0</v>
      </c>
      <c r="AN67" s="16">
        <v>0.0</v>
      </c>
      <c r="AO67" s="16">
        <v>0.0</v>
      </c>
      <c r="AP67" s="16">
        <v>29598.0</v>
      </c>
      <c r="AQ67" s="16">
        <v>0.0</v>
      </c>
      <c r="AR67" s="16">
        <v>0.0</v>
      </c>
      <c r="AS67" s="16">
        <v>0.0</v>
      </c>
      <c r="AT67" s="16">
        <v>44878.0</v>
      </c>
      <c r="AU67" s="16">
        <v>0.0</v>
      </c>
      <c r="AV67" s="16">
        <v>0.0</v>
      </c>
      <c r="AW67" s="16">
        <v>0.0</v>
      </c>
      <c r="AX67" s="16">
        <v>64036.0</v>
      </c>
      <c r="AY67" s="16">
        <v>0.0</v>
      </c>
      <c r="AZ67" s="16">
        <v>0.0</v>
      </c>
      <c r="BA67" s="16">
        <v>0.0</v>
      </c>
      <c r="BB67" s="16">
        <v>6084.0</v>
      </c>
      <c r="BC67" s="16">
        <v>0.0</v>
      </c>
      <c r="BD67" s="16">
        <v>0.0</v>
      </c>
      <c r="BE67" s="16">
        <v>26.0</v>
      </c>
      <c r="BF67" s="16">
        <v>1180044.0</v>
      </c>
      <c r="BG67" s="16">
        <v>0.0</v>
      </c>
      <c r="BH67" s="16">
        <v>0.0</v>
      </c>
      <c r="BI67" s="16">
        <v>0.0</v>
      </c>
      <c r="BJ67" s="16">
        <v>912.0</v>
      </c>
      <c r="BK67" s="16">
        <v>0.0</v>
      </c>
      <c r="BL67" s="16">
        <v>0.0</v>
      </c>
      <c r="BM67" s="16">
        <v>3.0</v>
      </c>
      <c r="BN67" s="16">
        <v>91088.0</v>
      </c>
      <c r="BO67" s="16">
        <v>0.0</v>
      </c>
      <c r="BP67" s="16">
        <v>0.0</v>
      </c>
      <c r="BQ67" s="16">
        <v>5.0</v>
      </c>
      <c r="BR67" s="16">
        <v>62484.0</v>
      </c>
      <c r="BS67" s="16">
        <v>0.0</v>
      </c>
      <c r="BT67" s="16">
        <v>0.0</v>
      </c>
    </row>
    <row r="68">
      <c r="A68" s="14" t="s">
        <v>5122</v>
      </c>
      <c r="B68" s="16">
        <v>11.0</v>
      </c>
      <c r="C68" s="16">
        <v>4086602.0</v>
      </c>
      <c r="D68" s="14" t="s">
        <v>5123</v>
      </c>
      <c r="E68" s="14" t="s">
        <v>2622</v>
      </c>
      <c r="F68" s="14" t="s">
        <v>2621</v>
      </c>
      <c r="G68" s="14" t="s">
        <v>4844</v>
      </c>
      <c r="H68" s="14" t="s">
        <v>2978</v>
      </c>
      <c r="I68" s="14" t="s">
        <v>2978</v>
      </c>
      <c r="J68" s="14" t="s">
        <v>4852</v>
      </c>
      <c r="K68" s="14" t="s">
        <v>5124</v>
      </c>
      <c r="L68" s="14" t="s">
        <v>5124</v>
      </c>
      <c r="M68" s="14" t="s">
        <v>5125</v>
      </c>
      <c r="N68" s="14" t="s">
        <v>409</v>
      </c>
      <c r="P68" s="17"/>
      <c r="Q68" s="17"/>
      <c r="R68" s="16">
        <v>67.0</v>
      </c>
      <c r="S68" s="16">
        <v>1606532.0</v>
      </c>
      <c r="T68" s="18">
        <v>4.1705E-5</v>
      </c>
      <c r="U68" s="16">
        <v>0.0</v>
      </c>
      <c r="V68" s="16">
        <v>0.0</v>
      </c>
      <c r="W68" s="14" t="s">
        <v>2978</v>
      </c>
      <c r="X68" s="14" t="s">
        <v>4954</v>
      </c>
      <c r="Y68" s="18">
        <v>7.298E-5</v>
      </c>
      <c r="Z68" s="16">
        <v>22.8</v>
      </c>
      <c r="AA68" s="17"/>
      <c r="AB68" s="16">
        <v>0.0</v>
      </c>
      <c r="AC68" s="16">
        <v>0.0</v>
      </c>
      <c r="AD68" s="16">
        <v>5.01</v>
      </c>
      <c r="AE68" s="17"/>
      <c r="AF68" s="17"/>
      <c r="AG68" s="16">
        <v>0.0</v>
      </c>
      <c r="AH68" s="16">
        <v>74856.0</v>
      </c>
      <c r="AI68" s="16">
        <v>0.0</v>
      </c>
      <c r="AJ68" s="16">
        <v>0.0</v>
      </c>
      <c r="AK68" s="16">
        <v>2.0</v>
      </c>
      <c r="AL68" s="16">
        <v>59434.0</v>
      </c>
      <c r="AM68" s="16">
        <v>0.0</v>
      </c>
      <c r="AN68" s="16">
        <v>0.0</v>
      </c>
      <c r="AO68" s="16">
        <v>0.0</v>
      </c>
      <c r="AP68" s="16">
        <v>29418.0</v>
      </c>
      <c r="AQ68" s="16">
        <v>0.0</v>
      </c>
      <c r="AR68" s="16">
        <v>0.0</v>
      </c>
      <c r="AS68" s="16">
        <v>7.0</v>
      </c>
      <c r="AT68" s="16">
        <v>44604.0</v>
      </c>
      <c r="AU68" s="16">
        <v>0.0</v>
      </c>
      <c r="AV68" s="16">
        <v>0.0</v>
      </c>
      <c r="AW68" s="16">
        <v>5.0</v>
      </c>
      <c r="AX68" s="16">
        <v>63514.0</v>
      </c>
      <c r="AY68" s="16">
        <v>0.0</v>
      </c>
      <c r="AZ68" s="16">
        <v>0.0</v>
      </c>
      <c r="BA68" s="16">
        <v>0.0</v>
      </c>
      <c r="BB68" s="16">
        <v>6058.0</v>
      </c>
      <c r="BC68" s="16">
        <v>0.0</v>
      </c>
      <c r="BD68" s="16">
        <v>0.0</v>
      </c>
      <c r="BE68" s="16">
        <v>40.0</v>
      </c>
      <c r="BF68" s="16">
        <v>1175598.0</v>
      </c>
      <c r="BG68" s="16">
        <v>0.0</v>
      </c>
      <c r="BH68" s="16">
        <v>0.0</v>
      </c>
      <c r="BI68" s="16">
        <v>0.0</v>
      </c>
      <c r="BJ68" s="16">
        <v>912.0</v>
      </c>
      <c r="BK68" s="16">
        <v>0.0</v>
      </c>
      <c r="BL68" s="16">
        <v>0.0</v>
      </c>
      <c r="BM68" s="16">
        <v>9.0</v>
      </c>
      <c r="BN68" s="16">
        <v>89972.0</v>
      </c>
      <c r="BO68" s="16">
        <v>0.0</v>
      </c>
      <c r="BP68" s="16">
        <v>0.0</v>
      </c>
      <c r="BQ68" s="16">
        <v>4.0</v>
      </c>
      <c r="BR68" s="16">
        <v>62166.0</v>
      </c>
      <c r="BS68" s="16">
        <v>0.0</v>
      </c>
      <c r="BT68" s="16">
        <v>0.0</v>
      </c>
    </row>
    <row r="69">
      <c r="A69" s="14" t="s">
        <v>5126</v>
      </c>
      <c r="B69" s="16">
        <v>11.0</v>
      </c>
      <c r="C69" s="16">
        <v>4074520.0</v>
      </c>
      <c r="D69" s="14" t="s">
        <v>5127</v>
      </c>
      <c r="E69" s="14" t="s">
        <v>2631</v>
      </c>
      <c r="F69" s="14" t="s">
        <v>2630</v>
      </c>
      <c r="G69" s="14" t="s">
        <v>4844</v>
      </c>
      <c r="H69" s="14" t="s">
        <v>2978</v>
      </c>
      <c r="I69" s="14" t="s">
        <v>2978</v>
      </c>
      <c r="J69" s="14" t="s">
        <v>4845</v>
      </c>
      <c r="K69" s="14" t="s">
        <v>5128</v>
      </c>
      <c r="L69" s="14" t="s">
        <v>5128</v>
      </c>
      <c r="M69" s="14" t="s">
        <v>5129</v>
      </c>
      <c r="N69" s="14" t="s">
        <v>4848</v>
      </c>
      <c r="O69" s="14" t="s">
        <v>4878</v>
      </c>
      <c r="P69" s="16">
        <v>772172.0</v>
      </c>
      <c r="Q69" s="17"/>
      <c r="R69" s="16">
        <v>66.0</v>
      </c>
      <c r="S69" s="16">
        <v>1613804.0</v>
      </c>
      <c r="T69" s="18">
        <v>4.0897E-5</v>
      </c>
      <c r="U69" s="16">
        <v>0.0</v>
      </c>
      <c r="V69" s="16">
        <v>0.0</v>
      </c>
      <c r="W69" s="14" t="s">
        <v>2978</v>
      </c>
      <c r="X69" s="14" t="s">
        <v>4849</v>
      </c>
      <c r="Y69" s="16">
        <v>4.019E-5</v>
      </c>
      <c r="Z69" s="16">
        <v>11.1</v>
      </c>
      <c r="AA69" s="16">
        <v>0.29</v>
      </c>
      <c r="AB69" s="16">
        <v>0.0</v>
      </c>
      <c r="AC69" s="16">
        <v>0.0</v>
      </c>
      <c r="AD69" s="16">
        <v>1.49</v>
      </c>
      <c r="AE69" s="17"/>
      <c r="AF69" s="17"/>
      <c r="AG69" s="16">
        <v>1.0</v>
      </c>
      <c r="AH69" s="16">
        <v>74920.0</v>
      </c>
      <c r="AI69" s="16">
        <v>0.0</v>
      </c>
      <c r="AJ69" s="16">
        <v>0.0</v>
      </c>
      <c r="AK69" s="16">
        <v>0.0</v>
      </c>
      <c r="AL69" s="16">
        <v>60008.0</v>
      </c>
      <c r="AM69" s="16">
        <v>0.0</v>
      </c>
      <c r="AN69" s="16">
        <v>0.0</v>
      </c>
      <c r="AO69" s="16">
        <v>0.0</v>
      </c>
      <c r="AP69" s="16">
        <v>29606.0</v>
      </c>
      <c r="AQ69" s="16">
        <v>0.0</v>
      </c>
      <c r="AR69" s="16">
        <v>0.0</v>
      </c>
      <c r="AS69" s="16">
        <v>0.0</v>
      </c>
      <c r="AT69" s="16">
        <v>44884.0</v>
      </c>
      <c r="AU69" s="16">
        <v>0.0</v>
      </c>
      <c r="AV69" s="16">
        <v>0.0</v>
      </c>
      <c r="AW69" s="16">
        <v>0.0</v>
      </c>
      <c r="AX69" s="16">
        <v>64036.0</v>
      </c>
      <c r="AY69" s="16">
        <v>0.0</v>
      </c>
      <c r="AZ69" s="16">
        <v>0.0</v>
      </c>
      <c r="BA69" s="16">
        <v>0.0</v>
      </c>
      <c r="BB69" s="16">
        <v>5914.0</v>
      </c>
      <c r="BC69" s="16">
        <v>0.0</v>
      </c>
      <c r="BD69" s="16">
        <v>0.0</v>
      </c>
      <c r="BE69" s="16">
        <v>60.0</v>
      </c>
      <c r="BF69" s="16">
        <v>1180008.0</v>
      </c>
      <c r="BG69" s="16">
        <v>0.0</v>
      </c>
      <c r="BH69" s="16">
        <v>0.0</v>
      </c>
      <c r="BI69" s="16">
        <v>0.0</v>
      </c>
      <c r="BJ69" s="16">
        <v>912.0</v>
      </c>
      <c r="BK69" s="16">
        <v>0.0</v>
      </c>
      <c r="BL69" s="16">
        <v>0.0</v>
      </c>
      <c r="BM69" s="16">
        <v>3.0</v>
      </c>
      <c r="BN69" s="16">
        <v>91060.0</v>
      </c>
      <c r="BO69" s="16">
        <v>0.0</v>
      </c>
      <c r="BP69" s="16">
        <v>0.0</v>
      </c>
      <c r="BQ69" s="16">
        <v>2.0</v>
      </c>
      <c r="BR69" s="16">
        <v>62456.0</v>
      </c>
      <c r="BS69" s="16">
        <v>0.0</v>
      </c>
      <c r="BT69" s="16">
        <v>0.0</v>
      </c>
    </row>
    <row r="70">
      <c r="A70" s="14" t="s">
        <v>5130</v>
      </c>
      <c r="B70" s="16">
        <v>11.0</v>
      </c>
      <c r="C70" s="16">
        <v>4083275.0</v>
      </c>
      <c r="D70" s="14" t="s">
        <v>5131</v>
      </c>
      <c r="E70" s="14" t="s">
        <v>2622</v>
      </c>
      <c r="F70" s="14" t="s">
        <v>2621</v>
      </c>
      <c r="G70" s="14" t="s">
        <v>4844</v>
      </c>
      <c r="H70" s="14" t="s">
        <v>2978</v>
      </c>
      <c r="I70" s="14" t="s">
        <v>2978</v>
      </c>
      <c r="J70" s="14" t="s">
        <v>4845</v>
      </c>
      <c r="K70" s="14" t="s">
        <v>5132</v>
      </c>
      <c r="L70" s="14" t="s">
        <v>5132</v>
      </c>
      <c r="M70" s="14" t="s">
        <v>5133</v>
      </c>
      <c r="N70" s="14" t="s">
        <v>4848</v>
      </c>
      <c r="O70" s="14" t="s">
        <v>4878</v>
      </c>
      <c r="P70" s="16">
        <v>1468249.0</v>
      </c>
      <c r="Q70" s="17"/>
      <c r="R70" s="16">
        <v>66.0</v>
      </c>
      <c r="S70" s="16">
        <v>1614040.0</v>
      </c>
      <c r="T70" s="18">
        <v>4.0891E-5</v>
      </c>
      <c r="U70" s="16">
        <v>0.0</v>
      </c>
      <c r="V70" s="16">
        <v>0.0</v>
      </c>
      <c r="W70" s="14" t="s">
        <v>2978</v>
      </c>
      <c r="X70" s="14" t="s">
        <v>4954</v>
      </c>
      <c r="Y70" s="16">
        <v>8.476E-4</v>
      </c>
      <c r="Z70" s="16">
        <v>3.97</v>
      </c>
      <c r="AA70" s="16">
        <v>0.248</v>
      </c>
      <c r="AB70" s="16">
        <v>0.01</v>
      </c>
      <c r="AC70" s="16">
        <v>0.01</v>
      </c>
      <c r="AD70" s="16">
        <v>-2.57</v>
      </c>
      <c r="AE70" s="17"/>
      <c r="AF70" s="17"/>
      <c r="AG70" s="16">
        <v>3.0</v>
      </c>
      <c r="AH70" s="16">
        <v>74940.0</v>
      </c>
      <c r="AI70" s="16">
        <v>0.0</v>
      </c>
      <c r="AJ70" s="16">
        <v>0.0</v>
      </c>
      <c r="AK70" s="16">
        <v>0.0</v>
      </c>
      <c r="AL70" s="16">
        <v>60006.0</v>
      </c>
      <c r="AM70" s="16">
        <v>0.0</v>
      </c>
      <c r="AN70" s="16">
        <v>0.0</v>
      </c>
      <c r="AO70" s="16">
        <v>0.0</v>
      </c>
      <c r="AP70" s="16">
        <v>29608.0</v>
      </c>
      <c r="AQ70" s="16">
        <v>0.0</v>
      </c>
      <c r="AR70" s="16">
        <v>0.0</v>
      </c>
      <c r="AS70" s="16">
        <v>49.0</v>
      </c>
      <c r="AT70" s="16">
        <v>44898.0</v>
      </c>
      <c r="AU70" s="16">
        <v>0.0</v>
      </c>
      <c r="AV70" s="16">
        <v>0.0</v>
      </c>
      <c r="AW70" s="16">
        <v>6.0</v>
      </c>
      <c r="AX70" s="16">
        <v>63972.0</v>
      </c>
      <c r="AY70" s="16">
        <v>0.0</v>
      </c>
      <c r="AZ70" s="16">
        <v>0.0</v>
      </c>
      <c r="BA70" s="16">
        <v>0.0</v>
      </c>
      <c r="BB70" s="16">
        <v>6084.0</v>
      </c>
      <c r="BC70" s="16">
        <v>0.0</v>
      </c>
      <c r="BD70" s="16">
        <v>0.0</v>
      </c>
      <c r="BE70" s="16">
        <v>7.0</v>
      </c>
      <c r="BF70" s="16">
        <v>1180038.0</v>
      </c>
      <c r="BG70" s="16">
        <v>0.0</v>
      </c>
      <c r="BH70" s="16">
        <v>0.0</v>
      </c>
      <c r="BI70" s="16">
        <v>0.0</v>
      </c>
      <c r="BJ70" s="16">
        <v>912.0</v>
      </c>
      <c r="BK70" s="16">
        <v>0.0</v>
      </c>
      <c r="BL70" s="16">
        <v>0.0</v>
      </c>
      <c r="BM70" s="16">
        <v>1.0</v>
      </c>
      <c r="BN70" s="16">
        <v>91094.0</v>
      </c>
      <c r="BO70" s="16">
        <v>0.0</v>
      </c>
      <c r="BP70" s="16">
        <v>0.0</v>
      </c>
      <c r="BQ70" s="16">
        <v>0.0</v>
      </c>
      <c r="BR70" s="16">
        <v>62488.0</v>
      </c>
      <c r="BS70" s="16">
        <v>0.0</v>
      </c>
      <c r="BT70" s="16">
        <v>0.0</v>
      </c>
    </row>
    <row r="71">
      <c r="A71" s="14" t="s">
        <v>5134</v>
      </c>
      <c r="B71" s="16">
        <v>11.0</v>
      </c>
      <c r="C71" s="16">
        <v>4086603.0</v>
      </c>
      <c r="D71" s="14" t="s">
        <v>5135</v>
      </c>
      <c r="E71" s="14" t="s">
        <v>2631</v>
      </c>
      <c r="F71" s="14" t="s">
        <v>2630</v>
      </c>
      <c r="G71" s="14" t="s">
        <v>4844</v>
      </c>
      <c r="H71" s="14" t="s">
        <v>2978</v>
      </c>
      <c r="I71" s="14" t="s">
        <v>2978</v>
      </c>
      <c r="J71" s="14" t="s">
        <v>4852</v>
      </c>
      <c r="K71" s="14" t="s">
        <v>5136</v>
      </c>
      <c r="L71" s="14" t="s">
        <v>5136</v>
      </c>
      <c r="M71" s="14" t="s">
        <v>5137</v>
      </c>
      <c r="N71" s="14" t="s">
        <v>409</v>
      </c>
      <c r="O71" s="14" t="s">
        <v>410</v>
      </c>
      <c r="P71" s="16">
        <v>1031286.0</v>
      </c>
      <c r="Q71" s="17"/>
      <c r="R71" s="16">
        <v>65.0</v>
      </c>
      <c r="S71" s="16">
        <v>1606234.0</v>
      </c>
      <c r="T71" s="18">
        <v>4.0467E-5</v>
      </c>
      <c r="U71" s="16">
        <v>0.0</v>
      </c>
      <c r="V71" s="16">
        <v>0.0</v>
      </c>
      <c r="W71" s="14" t="s">
        <v>2978</v>
      </c>
      <c r="X71" s="14" t="s">
        <v>4865</v>
      </c>
      <c r="Y71" s="18">
        <v>6.249E-5</v>
      </c>
      <c r="Z71" s="16">
        <v>22.3</v>
      </c>
      <c r="AA71" s="17"/>
      <c r="AB71" s="16">
        <v>0.0</v>
      </c>
      <c r="AC71" s="16">
        <v>0.01</v>
      </c>
      <c r="AD71" s="16">
        <v>5.82</v>
      </c>
      <c r="AE71" s="17"/>
      <c r="AF71" s="17"/>
      <c r="AG71" s="16">
        <v>9.0</v>
      </c>
      <c r="AH71" s="16">
        <v>74726.0</v>
      </c>
      <c r="AI71" s="16">
        <v>0.0</v>
      </c>
      <c r="AJ71" s="16">
        <v>0.0</v>
      </c>
      <c r="AK71" s="16">
        <v>1.0</v>
      </c>
      <c r="AL71" s="16">
        <v>59400.0</v>
      </c>
      <c r="AM71" s="16">
        <v>0.0</v>
      </c>
      <c r="AN71" s="16">
        <v>0.0</v>
      </c>
      <c r="AO71" s="16">
        <v>1.0</v>
      </c>
      <c r="AP71" s="16">
        <v>29418.0</v>
      </c>
      <c r="AQ71" s="16">
        <v>0.0</v>
      </c>
      <c r="AR71" s="16">
        <v>0.0</v>
      </c>
      <c r="AS71" s="16">
        <v>2.0</v>
      </c>
      <c r="AT71" s="16">
        <v>44580.0</v>
      </c>
      <c r="AU71" s="16">
        <v>0.0</v>
      </c>
      <c r="AV71" s="16">
        <v>0.0</v>
      </c>
      <c r="AW71" s="16">
        <v>0.0</v>
      </c>
      <c r="AX71" s="16">
        <v>63466.0</v>
      </c>
      <c r="AY71" s="16">
        <v>0.0</v>
      </c>
      <c r="AZ71" s="16">
        <v>0.0</v>
      </c>
      <c r="BA71" s="16">
        <v>0.0</v>
      </c>
      <c r="BB71" s="16">
        <v>6078.0</v>
      </c>
      <c r="BC71" s="16">
        <v>0.0</v>
      </c>
      <c r="BD71" s="16">
        <v>0.0</v>
      </c>
      <c r="BE71" s="16">
        <v>51.0</v>
      </c>
      <c r="BF71" s="16">
        <v>1175540.0</v>
      </c>
      <c r="BG71" s="16">
        <v>0.0</v>
      </c>
      <c r="BH71" s="16">
        <v>0.0</v>
      </c>
      <c r="BI71" s="16">
        <v>0.0</v>
      </c>
      <c r="BJ71" s="16">
        <v>912.0</v>
      </c>
      <c r="BK71" s="16">
        <v>0.0</v>
      </c>
      <c r="BL71" s="16">
        <v>0.0</v>
      </c>
      <c r="BM71" s="16">
        <v>0.0</v>
      </c>
      <c r="BN71" s="16">
        <v>89972.0</v>
      </c>
      <c r="BO71" s="16">
        <v>0.0</v>
      </c>
      <c r="BP71" s="16">
        <v>0.0</v>
      </c>
      <c r="BQ71" s="16">
        <v>1.0</v>
      </c>
      <c r="BR71" s="16">
        <v>62142.0</v>
      </c>
      <c r="BS71" s="16">
        <v>0.0</v>
      </c>
      <c r="BT71" s="16">
        <v>0.0</v>
      </c>
    </row>
    <row r="72">
      <c r="A72" s="14" t="s">
        <v>5138</v>
      </c>
      <c r="B72" s="16">
        <v>11.0</v>
      </c>
      <c r="C72" s="16">
        <v>4091298.0</v>
      </c>
      <c r="D72" s="14" t="s">
        <v>5139</v>
      </c>
      <c r="E72" s="14" t="s">
        <v>2631</v>
      </c>
      <c r="F72" s="14" t="s">
        <v>2630</v>
      </c>
      <c r="G72" s="14" t="s">
        <v>4844</v>
      </c>
      <c r="H72" s="14" t="s">
        <v>2978</v>
      </c>
      <c r="I72" s="14" t="s">
        <v>2978</v>
      </c>
      <c r="J72" s="14" t="s">
        <v>4845</v>
      </c>
      <c r="K72" s="14" t="s">
        <v>5140</v>
      </c>
      <c r="L72" s="14" t="s">
        <v>5140</v>
      </c>
      <c r="M72" s="14" t="s">
        <v>5141</v>
      </c>
      <c r="N72" s="14" t="s">
        <v>409</v>
      </c>
      <c r="O72" s="14" t="s">
        <v>410</v>
      </c>
      <c r="P72" s="16">
        <v>648477.0</v>
      </c>
      <c r="Q72" s="17"/>
      <c r="R72" s="16">
        <v>62.0</v>
      </c>
      <c r="S72" s="16">
        <v>1613910.0</v>
      </c>
      <c r="T72" s="18">
        <v>3.8416E-5</v>
      </c>
      <c r="U72" s="16">
        <v>0.0</v>
      </c>
      <c r="V72" s="16">
        <v>0.0</v>
      </c>
      <c r="W72" s="14" t="s">
        <v>2978</v>
      </c>
      <c r="X72" s="14" t="s">
        <v>4940</v>
      </c>
      <c r="Y72" s="18">
        <v>6.618E-5</v>
      </c>
      <c r="Z72" s="16">
        <v>28.0</v>
      </c>
      <c r="AA72" s="17"/>
      <c r="AB72" s="16">
        <v>0.0</v>
      </c>
      <c r="AC72" s="16">
        <v>-0.01</v>
      </c>
      <c r="AD72" s="16">
        <v>8.8</v>
      </c>
      <c r="AE72" s="16">
        <v>0.0</v>
      </c>
      <c r="AF72" s="16">
        <v>0.814</v>
      </c>
      <c r="AG72" s="16">
        <v>0.0</v>
      </c>
      <c r="AH72" s="16">
        <v>74862.0</v>
      </c>
      <c r="AI72" s="16">
        <v>0.0</v>
      </c>
      <c r="AJ72" s="16">
        <v>0.0</v>
      </c>
      <c r="AK72" s="16">
        <v>8.0</v>
      </c>
      <c r="AL72" s="16">
        <v>59970.0</v>
      </c>
      <c r="AM72" s="16">
        <v>0.0</v>
      </c>
      <c r="AN72" s="16">
        <v>0.0</v>
      </c>
      <c r="AO72" s="16">
        <v>0.0</v>
      </c>
      <c r="AP72" s="16">
        <v>29608.0</v>
      </c>
      <c r="AQ72" s="16">
        <v>0.0</v>
      </c>
      <c r="AR72" s="16">
        <v>0.0</v>
      </c>
      <c r="AS72" s="16">
        <v>5.0</v>
      </c>
      <c r="AT72" s="16">
        <v>44882.0</v>
      </c>
      <c r="AU72" s="16">
        <v>0.0</v>
      </c>
      <c r="AV72" s="16">
        <v>0.0</v>
      </c>
      <c r="AW72" s="16">
        <v>0.0</v>
      </c>
      <c r="AX72" s="16">
        <v>63990.0</v>
      </c>
      <c r="AY72" s="16">
        <v>0.0</v>
      </c>
      <c r="AZ72" s="16">
        <v>0.0</v>
      </c>
      <c r="BA72" s="16">
        <v>1.0</v>
      </c>
      <c r="BB72" s="16">
        <v>6084.0</v>
      </c>
      <c r="BC72" s="16">
        <v>0.0</v>
      </c>
      <c r="BD72" s="16">
        <v>0.0</v>
      </c>
      <c r="BE72" s="16">
        <v>40.0</v>
      </c>
      <c r="BF72" s="16">
        <v>1180038.0</v>
      </c>
      <c r="BG72" s="16">
        <v>0.0</v>
      </c>
      <c r="BH72" s="16">
        <v>0.0</v>
      </c>
      <c r="BI72" s="16">
        <v>0.0</v>
      </c>
      <c r="BJ72" s="16">
        <v>912.0</v>
      </c>
      <c r="BK72" s="16">
        <v>0.0</v>
      </c>
      <c r="BL72" s="16">
        <v>0.0</v>
      </c>
      <c r="BM72" s="16">
        <v>2.0</v>
      </c>
      <c r="BN72" s="16">
        <v>91076.0</v>
      </c>
      <c r="BO72" s="16">
        <v>0.0</v>
      </c>
      <c r="BP72" s="16">
        <v>0.0</v>
      </c>
      <c r="BQ72" s="16">
        <v>6.0</v>
      </c>
      <c r="BR72" s="16">
        <v>62488.0</v>
      </c>
      <c r="BS72" s="16">
        <v>0.0</v>
      </c>
      <c r="BT72" s="16">
        <v>0.0</v>
      </c>
    </row>
    <row r="73">
      <c r="A73" s="14" t="s">
        <v>5142</v>
      </c>
      <c r="B73" s="16">
        <v>11.0</v>
      </c>
      <c r="C73" s="16">
        <v>4084723.0</v>
      </c>
      <c r="D73" s="14" t="s">
        <v>4875</v>
      </c>
      <c r="E73" s="14" t="s">
        <v>2630</v>
      </c>
      <c r="F73" s="14" t="s">
        <v>2631</v>
      </c>
      <c r="G73" s="14" t="s">
        <v>4844</v>
      </c>
      <c r="H73" s="14" t="s">
        <v>2978</v>
      </c>
      <c r="I73" s="14" t="s">
        <v>2978</v>
      </c>
      <c r="J73" s="14" t="s">
        <v>4845</v>
      </c>
      <c r="K73" s="14" t="s">
        <v>5143</v>
      </c>
      <c r="L73" s="14" t="s">
        <v>5143</v>
      </c>
      <c r="M73" s="14" t="s">
        <v>5144</v>
      </c>
      <c r="N73" s="14" t="s">
        <v>409</v>
      </c>
      <c r="P73" s="17"/>
      <c r="Q73" s="17"/>
      <c r="R73" s="16">
        <v>49.0</v>
      </c>
      <c r="S73" s="16">
        <v>1289316.0</v>
      </c>
      <c r="T73" s="18">
        <v>3.8005E-5</v>
      </c>
      <c r="U73" s="16">
        <v>0.0</v>
      </c>
      <c r="V73" s="16">
        <v>0.0</v>
      </c>
      <c r="W73" s="14" t="s">
        <v>2978</v>
      </c>
      <c r="X73" s="14" t="s">
        <v>4849</v>
      </c>
      <c r="Y73" s="16">
        <v>3.565E-5</v>
      </c>
      <c r="Z73" s="16">
        <v>10.3</v>
      </c>
      <c r="AA73" s="17"/>
      <c r="AB73" s="16">
        <v>0.0</v>
      </c>
      <c r="AC73" s="16">
        <v>-0.02</v>
      </c>
      <c r="AD73" s="16">
        <v>-0.419</v>
      </c>
      <c r="AE73" s="16">
        <v>0.81</v>
      </c>
      <c r="AF73" s="16">
        <v>0.007</v>
      </c>
      <c r="AG73" s="16">
        <v>0.0</v>
      </c>
      <c r="AH73" s="16">
        <v>65936.0</v>
      </c>
      <c r="AI73" s="16">
        <v>0.0</v>
      </c>
      <c r="AJ73" s="16">
        <v>0.0</v>
      </c>
      <c r="AK73" s="16">
        <v>0.0</v>
      </c>
      <c r="AL73" s="16">
        <v>43566.0</v>
      </c>
      <c r="AM73" s="16">
        <v>0.0</v>
      </c>
      <c r="AN73" s="16">
        <v>0.0</v>
      </c>
      <c r="AO73" s="16">
        <v>0.0</v>
      </c>
      <c r="AP73" s="16">
        <v>19412.0</v>
      </c>
      <c r="AQ73" s="16">
        <v>0.0</v>
      </c>
      <c r="AR73" s="16">
        <v>0.0</v>
      </c>
      <c r="AS73" s="16">
        <v>0.0</v>
      </c>
      <c r="AT73" s="16">
        <v>18026.0</v>
      </c>
      <c r="AU73" s="16">
        <v>0.0</v>
      </c>
      <c r="AV73" s="16">
        <v>0.0</v>
      </c>
      <c r="AW73" s="16">
        <v>0.0</v>
      </c>
      <c r="AX73" s="16">
        <v>23274.0</v>
      </c>
      <c r="AY73" s="16">
        <v>0.0</v>
      </c>
      <c r="AZ73" s="16">
        <v>0.0</v>
      </c>
      <c r="BA73" s="16">
        <v>0.0</v>
      </c>
      <c r="BB73" s="16">
        <v>4688.0</v>
      </c>
      <c r="BC73" s="16">
        <v>0.0</v>
      </c>
      <c r="BD73" s="16">
        <v>0.0</v>
      </c>
      <c r="BE73" s="16">
        <v>46.0</v>
      </c>
      <c r="BF73" s="16">
        <v>988838.0</v>
      </c>
      <c r="BG73" s="16">
        <v>0.0</v>
      </c>
      <c r="BH73" s="16">
        <v>0.0</v>
      </c>
      <c r="BI73" s="16">
        <v>0.0</v>
      </c>
      <c r="BJ73" s="16">
        <v>910.0</v>
      </c>
      <c r="BK73" s="16">
        <v>0.0</v>
      </c>
      <c r="BL73" s="16">
        <v>0.0</v>
      </c>
      <c r="BM73" s="16">
        <v>2.0</v>
      </c>
      <c r="BN73" s="16">
        <v>81020.0</v>
      </c>
      <c r="BO73" s="16">
        <v>0.0</v>
      </c>
      <c r="BP73" s="16">
        <v>0.0</v>
      </c>
      <c r="BQ73" s="16">
        <v>1.0</v>
      </c>
      <c r="BR73" s="16">
        <v>43646.0</v>
      </c>
      <c r="BS73" s="16">
        <v>0.0</v>
      </c>
      <c r="BT73" s="16">
        <v>0.0</v>
      </c>
    </row>
    <row r="74">
      <c r="A74" s="14" t="s">
        <v>5145</v>
      </c>
      <c r="B74" s="16">
        <v>11.0</v>
      </c>
      <c r="C74" s="16">
        <v>4091412.0</v>
      </c>
      <c r="D74" s="14" t="s">
        <v>5146</v>
      </c>
      <c r="E74" s="14" t="s">
        <v>2622</v>
      </c>
      <c r="F74" s="14" t="s">
        <v>2621</v>
      </c>
      <c r="G74" s="14" t="s">
        <v>4844</v>
      </c>
      <c r="H74" s="14" t="s">
        <v>2978</v>
      </c>
      <c r="I74" s="14" t="s">
        <v>2978</v>
      </c>
      <c r="J74" s="14" t="s">
        <v>4845</v>
      </c>
      <c r="K74" s="14" t="s">
        <v>5147</v>
      </c>
      <c r="L74" s="14" t="s">
        <v>5147</v>
      </c>
      <c r="M74" s="14" t="s">
        <v>5148</v>
      </c>
      <c r="N74" s="14" t="s">
        <v>409</v>
      </c>
      <c r="O74" s="14" t="s">
        <v>410</v>
      </c>
      <c r="P74" s="16">
        <v>452077.0</v>
      </c>
      <c r="Q74" s="17"/>
      <c r="R74" s="16">
        <v>60.0</v>
      </c>
      <c r="S74" s="16">
        <v>1614212.0</v>
      </c>
      <c r="T74" s="18">
        <v>3.717E-5</v>
      </c>
      <c r="U74" s="16">
        <v>0.0</v>
      </c>
      <c r="V74" s="16">
        <v>0.0</v>
      </c>
      <c r="W74" s="14" t="s">
        <v>2978</v>
      </c>
      <c r="X74" s="14" t="s">
        <v>4849</v>
      </c>
      <c r="Y74" s="16">
        <v>2.394E-5</v>
      </c>
      <c r="Z74" s="16">
        <v>27.9</v>
      </c>
      <c r="AA74" s="17"/>
      <c r="AB74" s="16">
        <v>0.0</v>
      </c>
      <c r="AC74" s="16">
        <v>0.01</v>
      </c>
      <c r="AD74" s="16">
        <v>8.9</v>
      </c>
      <c r="AE74" s="16">
        <v>0.0</v>
      </c>
      <c r="AF74" s="16">
        <v>0.975</v>
      </c>
      <c r="AG74" s="16">
        <v>0.0</v>
      </c>
      <c r="AH74" s="16">
        <v>75058.0</v>
      </c>
      <c r="AI74" s="16">
        <v>0.0</v>
      </c>
      <c r="AJ74" s="16">
        <v>0.0</v>
      </c>
      <c r="AK74" s="16">
        <v>1.0</v>
      </c>
      <c r="AL74" s="16">
        <v>60024.0</v>
      </c>
      <c r="AM74" s="16">
        <v>0.0</v>
      </c>
      <c r="AN74" s="16">
        <v>0.0</v>
      </c>
      <c r="AO74" s="16">
        <v>0.0</v>
      </c>
      <c r="AP74" s="16">
        <v>29606.0</v>
      </c>
      <c r="AQ74" s="16">
        <v>0.0</v>
      </c>
      <c r="AR74" s="16">
        <v>0.0</v>
      </c>
      <c r="AS74" s="16">
        <v>0.0</v>
      </c>
      <c r="AT74" s="16">
        <v>44882.0</v>
      </c>
      <c r="AU74" s="16">
        <v>0.0</v>
      </c>
      <c r="AV74" s="16">
        <v>0.0</v>
      </c>
      <c r="AW74" s="16">
        <v>17.0</v>
      </c>
      <c r="AX74" s="16">
        <v>64036.0</v>
      </c>
      <c r="AY74" s="16">
        <v>0.0</v>
      </c>
      <c r="AZ74" s="16">
        <v>0.0</v>
      </c>
      <c r="BA74" s="16">
        <v>0.0</v>
      </c>
      <c r="BB74" s="16">
        <v>6062.0</v>
      </c>
      <c r="BC74" s="16">
        <v>0.0</v>
      </c>
      <c r="BD74" s="16">
        <v>0.0</v>
      </c>
      <c r="BE74" s="16">
        <v>38.0</v>
      </c>
      <c r="BF74" s="16">
        <v>1180040.0</v>
      </c>
      <c r="BG74" s="16">
        <v>0.0</v>
      </c>
      <c r="BH74" s="16">
        <v>0.0</v>
      </c>
      <c r="BI74" s="16">
        <v>0.0</v>
      </c>
      <c r="BJ74" s="16">
        <v>912.0</v>
      </c>
      <c r="BK74" s="16">
        <v>0.0</v>
      </c>
      <c r="BL74" s="16">
        <v>0.0</v>
      </c>
      <c r="BM74" s="16">
        <v>0.0</v>
      </c>
      <c r="BN74" s="16">
        <v>91088.0</v>
      </c>
      <c r="BO74" s="16">
        <v>0.0</v>
      </c>
      <c r="BP74" s="16">
        <v>0.0</v>
      </c>
      <c r="BQ74" s="16">
        <v>4.0</v>
      </c>
      <c r="BR74" s="16">
        <v>62504.0</v>
      </c>
      <c r="BS74" s="16">
        <v>0.0</v>
      </c>
      <c r="BT74" s="16">
        <v>0.0</v>
      </c>
    </row>
    <row r="75">
      <c r="A75" s="14" t="s">
        <v>5149</v>
      </c>
      <c r="B75" s="16">
        <v>11.0</v>
      </c>
      <c r="C75" s="16">
        <v>3967607.0</v>
      </c>
      <c r="D75" s="14" t="s">
        <v>5150</v>
      </c>
      <c r="E75" s="14" t="s">
        <v>2622</v>
      </c>
      <c r="F75" s="14" t="s">
        <v>2621</v>
      </c>
      <c r="G75" s="14" t="s">
        <v>4844</v>
      </c>
      <c r="H75" s="14" t="s">
        <v>2978</v>
      </c>
      <c r="I75" s="14" t="s">
        <v>2978</v>
      </c>
      <c r="J75" s="14" t="s">
        <v>4845</v>
      </c>
      <c r="K75" s="14" t="s">
        <v>5151</v>
      </c>
      <c r="L75" s="14" t="s">
        <v>5151</v>
      </c>
      <c r="M75" s="14" t="s">
        <v>5152</v>
      </c>
      <c r="N75" s="14" t="s">
        <v>4848</v>
      </c>
      <c r="O75" s="14" t="s">
        <v>4878</v>
      </c>
      <c r="P75" s="16">
        <v>2063784.0</v>
      </c>
      <c r="Q75" s="17"/>
      <c r="R75" s="16">
        <v>59.0</v>
      </c>
      <c r="S75" s="16">
        <v>1614072.0</v>
      </c>
      <c r="T75" s="18">
        <v>3.6554E-5</v>
      </c>
      <c r="U75" s="16">
        <v>0.0</v>
      </c>
      <c r="V75" s="16">
        <v>0.0</v>
      </c>
      <c r="W75" s="14" t="s">
        <v>2978</v>
      </c>
      <c r="X75" s="14" t="s">
        <v>4849</v>
      </c>
      <c r="Y75" s="16">
        <v>3.748E-5</v>
      </c>
      <c r="Z75" s="16">
        <v>6.84</v>
      </c>
      <c r="AA75" s="17"/>
      <c r="AB75" s="16">
        <v>0.0</v>
      </c>
      <c r="AC75" s="16">
        <v>0.0</v>
      </c>
      <c r="AD75" s="16">
        <v>0.377</v>
      </c>
      <c r="AE75" s="17"/>
      <c r="AF75" s="17"/>
      <c r="AG75" s="16">
        <v>1.0</v>
      </c>
      <c r="AH75" s="16">
        <v>74912.0</v>
      </c>
      <c r="AI75" s="16">
        <v>0.0</v>
      </c>
      <c r="AJ75" s="16">
        <v>0.0</v>
      </c>
      <c r="AK75" s="16">
        <v>0.0</v>
      </c>
      <c r="AL75" s="16">
        <v>60006.0</v>
      </c>
      <c r="AM75" s="16">
        <v>0.0</v>
      </c>
      <c r="AN75" s="16">
        <v>0.0</v>
      </c>
      <c r="AO75" s="16">
        <v>0.0</v>
      </c>
      <c r="AP75" s="16">
        <v>29606.0</v>
      </c>
      <c r="AQ75" s="16">
        <v>0.0</v>
      </c>
      <c r="AR75" s="16">
        <v>0.0</v>
      </c>
      <c r="AS75" s="16">
        <v>0.0</v>
      </c>
      <c r="AT75" s="16">
        <v>44902.0</v>
      </c>
      <c r="AU75" s="16">
        <v>0.0</v>
      </c>
      <c r="AV75" s="16">
        <v>0.0</v>
      </c>
      <c r="AW75" s="16">
        <v>0.0</v>
      </c>
      <c r="AX75" s="16">
        <v>64038.0</v>
      </c>
      <c r="AY75" s="16">
        <v>0.0</v>
      </c>
      <c r="AZ75" s="16">
        <v>0.0</v>
      </c>
      <c r="BA75" s="16">
        <v>0.0</v>
      </c>
      <c r="BB75" s="16">
        <v>6084.0</v>
      </c>
      <c r="BC75" s="16">
        <v>0.0</v>
      </c>
      <c r="BD75" s="16">
        <v>0.0</v>
      </c>
      <c r="BE75" s="16">
        <v>56.0</v>
      </c>
      <c r="BF75" s="16">
        <v>1180044.0</v>
      </c>
      <c r="BG75" s="16">
        <v>0.0</v>
      </c>
      <c r="BH75" s="16">
        <v>0.0</v>
      </c>
      <c r="BI75" s="16">
        <v>0.0</v>
      </c>
      <c r="BJ75" s="16">
        <v>912.0</v>
      </c>
      <c r="BK75" s="16">
        <v>0.0</v>
      </c>
      <c r="BL75" s="16">
        <v>0.0</v>
      </c>
      <c r="BM75" s="16">
        <v>0.0</v>
      </c>
      <c r="BN75" s="16">
        <v>91082.0</v>
      </c>
      <c r="BO75" s="16">
        <v>0.0</v>
      </c>
      <c r="BP75" s="16">
        <v>0.0</v>
      </c>
      <c r="BQ75" s="16">
        <v>2.0</v>
      </c>
      <c r="BR75" s="16">
        <v>62486.0</v>
      </c>
      <c r="BS75" s="16">
        <v>0.0</v>
      </c>
      <c r="BT75" s="16">
        <v>0.0</v>
      </c>
    </row>
    <row r="76">
      <c r="A76" s="14" t="s">
        <v>5153</v>
      </c>
      <c r="B76" s="16">
        <v>11.0</v>
      </c>
      <c r="C76" s="16">
        <v>4088702.0</v>
      </c>
      <c r="D76" s="14" t="s">
        <v>5154</v>
      </c>
      <c r="E76" s="14" t="s">
        <v>2630</v>
      </c>
      <c r="F76" s="14" t="s">
        <v>2621</v>
      </c>
      <c r="G76" s="14" t="s">
        <v>4844</v>
      </c>
      <c r="H76" s="14" t="s">
        <v>2978</v>
      </c>
      <c r="I76" s="14" t="s">
        <v>2978</v>
      </c>
      <c r="J76" s="14" t="s">
        <v>4951</v>
      </c>
      <c r="K76" s="14" t="s">
        <v>5155</v>
      </c>
      <c r="L76" s="14" t="s">
        <v>5155</v>
      </c>
      <c r="M76" s="14" t="s">
        <v>5156</v>
      </c>
      <c r="N76" s="14" t="s">
        <v>409</v>
      </c>
      <c r="O76" s="14" t="s">
        <v>410</v>
      </c>
      <c r="P76" s="16">
        <v>634572.0</v>
      </c>
      <c r="Q76" s="17"/>
      <c r="R76" s="16">
        <v>53.0</v>
      </c>
      <c r="S76" s="16">
        <v>1535664.0</v>
      </c>
      <c r="T76" s="18">
        <v>3.4513E-5</v>
      </c>
      <c r="U76" s="16">
        <v>0.0</v>
      </c>
      <c r="V76" s="16">
        <v>0.0</v>
      </c>
      <c r="W76" s="14" t="s">
        <v>2978</v>
      </c>
      <c r="X76" s="14" t="s">
        <v>4963</v>
      </c>
      <c r="Y76" s="16">
        <v>5.4571E-4</v>
      </c>
      <c r="Z76" s="16">
        <v>23.4</v>
      </c>
      <c r="AA76" s="17"/>
      <c r="AB76" s="16">
        <v>0.0</v>
      </c>
      <c r="AC76" s="16">
        <v>0.0</v>
      </c>
      <c r="AD76" s="16">
        <v>6.33</v>
      </c>
      <c r="AE76" s="17"/>
      <c r="AF76" s="17"/>
      <c r="AG76" s="16">
        <v>0.0</v>
      </c>
      <c r="AH76" s="16">
        <v>73026.0</v>
      </c>
      <c r="AI76" s="16">
        <v>0.0</v>
      </c>
      <c r="AJ76" s="16">
        <v>0.0</v>
      </c>
      <c r="AK76" s="16">
        <v>6.0</v>
      </c>
      <c r="AL76" s="16">
        <v>50962.0</v>
      </c>
      <c r="AM76" s="16">
        <v>0.0</v>
      </c>
      <c r="AN76" s="16">
        <v>0.0</v>
      </c>
      <c r="AO76" s="16">
        <v>0.0</v>
      </c>
      <c r="AP76" s="16">
        <v>28650.0</v>
      </c>
      <c r="AQ76" s="16">
        <v>0.0</v>
      </c>
      <c r="AR76" s="16">
        <v>0.0</v>
      </c>
      <c r="AS76" s="16">
        <v>0.0</v>
      </c>
      <c r="AT76" s="16">
        <v>40908.0</v>
      </c>
      <c r="AU76" s="16">
        <v>0.0</v>
      </c>
      <c r="AV76" s="16">
        <v>0.0</v>
      </c>
      <c r="AW76" s="16">
        <v>0.0</v>
      </c>
      <c r="AX76" s="16">
        <v>44480.0</v>
      </c>
      <c r="AY76" s="16">
        <v>0.0</v>
      </c>
      <c r="AZ76" s="16">
        <v>0.0</v>
      </c>
      <c r="BA76" s="16">
        <v>7.0</v>
      </c>
      <c r="BB76" s="16">
        <v>6010.0</v>
      </c>
      <c r="BC76" s="16">
        <v>0.0</v>
      </c>
      <c r="BD76" s="16">
        <v>0.0</v>
      </c>
      <c r="BE76" s="16">
        <v>26.0</v>
      </c>
      <c r="BF76" s="16">
        <v>1146690.0</v>
      </c>
      <c r="BG76" s="16">
        <v>0.0</v>
      </c>
      <c r="BH76" s="16">
        <v>0.0</v>
      </c>
      <c r="BI76" s="16">
        <v>0.0</v>
      </c>
      <c r="BJ76" s="16">
        <v>912.0</v>
      </c>
      <c r="BK76" s="16">
        <v>0.0</v>
      </c>
      <c r="BL76" s="16">
        <v>0.0</v>
      </c>
      <c r="BM76" s="16">
        <v>10.0</v>
      </c>
      <c r="BN76" s="16">
        <v>84044.0</v>
      </c>
      <c r="BO76" s="16">
        <v>0.0</v>
      </c>
      <c r="BP76" s="16">
        <v>0.0</v>
      </c>
      <c r="BQ76" s="16">
        <v>4.0</v>
      </c>
      <c r="BR76" s="16">
        <v>59982.0</v>
      </c>
      <c r="BS76" s="16">
        <v>0.0</v>
      </c>
      <c r="BT76" s="16">
        <v>0.0</v>
      </c>
    </row>
    <row r="77">
      <c r="A77" s="14" t="s">
        <v>5157</v>
      </c>
      <c r="B77" s="16">
        <v>11.0</v>
      </c>
      <c r="C77" s="16">
        <v>4084708.0</v>
      </c>
      <c r="D77" s="14" t="s">
        <v>5158</v>
      </c>
      <c r="E77" s="14" t="s">
        <v>2622</v>
      </c>
      <c r="F77" s="14" t="s">
        <v>2621</v>
      </c>
      <c r="G77" s="14" t="s">
        <v>4844</v>
      </c>
      <c r="H77" s="14" t="s">
        <v>2978</v>
      </c>
      <c r="I77" s="14" t="s">
        <v>2978</v>
      </c>
      <c r="J77" s="14" t="s">
        <v>4845</v>
      </c>
      <c r="K77" s="14" t="s">
        <v>5159</v>
      </c>
      <c r="L77" s="14" t="s">
        <v>5159</v>
      </c>
      <c r="M77" s="14" t="s">
        <v>5160</v>
      </c>
      <c r="N77" s="14" t="s">
        <v>409</v>
      </c>
      <c r="P77" s="17"/>
      <c r="Q77" s="17"/>
      <c r="R77" s="16">
        <v>44.0</v>
      </c>
      <c r="S77" s="16">
        <v>1289260.0</v>
      </c>
      <c r="T77" s="18">
        <v>3.4128E-5</v>
      </c>
      <c r="U77" s="16">
        <v>0.0</v>
      </c>
      <c r="V77" s="16">
        <v>0.0</v>
      </c>
      <c r="W77" s="14" t="s">
        <v>2978</v>
      </c>
      <c r="X77" s="14" t="s">
        <v>4940</v>
      </c>
      <c r="Y77" s="16">
        <v>5.7351E-4</v>
      </c>
      <c r="Z77" s="16">
        <v>18.5</v>
      </c>
      <c r="AA77" s="17"/>
      <c r="AB77" s="16">
        <v>0.0</v>
      </c>
      <c r="AC77" s="16">
        <v>-0.02</v>
      </c>
      <c r="AD77" s="16">
        <v>5.97</v>
      </c>
      <c r="AE77" s="16">
        <v>0.06</v>
      </c>
      <c r="AF77" s="16">
        <v>0.884</v>
      </c>
      <c r="AG77" s="16">
        <v>1.0</v>
      </c>
      <c r="AH77" s="16">
        <v>65846.0</v>
      </c>
      <c r="AI77" s="16">
        <v>0.0</v>
      </c>
      <c r="AJ77" s="16">
        <v>0.0</v>
      </c>
      <c r="AK77" s="16">
        <v>34.0</v>
      </c>
      <c r="AL77" s="16">
        <v>43542.0</v>
      </c>
      <c r="AM77" s="16">
        <v>0.0</v>
      </c>
      <c r="AN77" s="16">
        <v>0.0</v>
      </c>
      <c r="AO77" s="16">
        <v>0.0</v>
      </c>
      <c r="AP77" s="16">
        <v>19414.0</v>
      </c>
      <c r="AQ77" s="16">
        <v>0.0</v>
      </c>
      <c r="AR77" s="16">
        <v>0.0</v>
      </c>
      <c r="AS77" s="16">
        <v>1.0</v>
      </c>
      <c r="AT77" s="16">
        <v>18040.0</v>
      </c>
      <c r="AU77" s="16">
        <v>0.0</v>
      </c>
      <c r="AV77" s="16">
        <v>0.0</v>
      </c>
      <c r="AW77" s="16">
        <v>0.0</v>
      </c>
      <c r="AX77" s="16">
        <v>23270.0</v>
      </c>
      <c r="AY77" s="16">
        <v>0.0</v>
      </c>
      <c r="AZ77" s="16">
        <v>0.0</v>
      </c>
      <c r="BA77" s="16">
        <v>0.0</v>
      </c>
      <c r="BB77" s="16">
        <v>4714.0</v>
      </c>
      <c r="BC77" s="16">
        <v>0.0</v>
      </c>
      <c r="BD77" s="16">
        <v>0.0</v>
      </c>
      <c r="BE77" s="16">
        <v>6.0</v>
      </c>
      <c r="BF77" s="16">
        <v>988880.0</v>
      </c>
      <c r="BG77" s="16">
        <v>0.0</v>
      </c>
      <c r="BH77" s="16">
        <v>0.0</v>
      </c>
      <c r="BI77" s="16">
        <v>0.0</v>
      </c>
      <c r="BJ77" s="16">
        <v>912.0</v>
      </c>
      <c r="BK77" s="16">
        <v>0.0</v>
      </c>
      <c r="BL77" s="16">
        <v>0.0</v>
      </c>
      <c r="BM77" s="16">
        <v>0.0</v>
      </c>
      <c r="BN77" s="16">
        <v>81022.0</v>
      </c>
      <c r="BO77" s="16">
        <v>0.0</v>
      </c>
      <c r="BP77" s="16">
        <v>0.0</v>
      </c>
      <c r="BQ77" s="16">
        <v>2.0</v>
      </c>
      <c r="BR77" s="16">
        <v>43620.0</v>
      </c>
      <c r="BS77" s="16">
        <v>0.0</v>
      </c>
      <c r="BT77" s="16">
        <v>0.0</v>
      </c>
    </row>
    <row r="78">
      <c r="A78" s="14" t="s">
        <v>5161</v>
      </c>
      <c r="B78" s="16">
        <v>11.0</v>
      </c>
      <c r="C78" s="16">
        <v>4082950.0</v>
      </c>
      <c r="D78" s="14" t="s">
        <v>5162</v>
      </c>
      <c r="E78" s="14" t="s">
        <v>2631</v>
      </c>
      <c r="F78" s="14" t="s">
        <v>2630</v>
      </c>
      <c r="G78" s="14" t="s">
        <v>4844</v>
      </c>
      <c r="H78" s="14" t="s">
        <v>2978</v>
      </c>
      <c r="I78" s="14" t="s">
        <v>2978</v>
      </c>
      <c r="J78" s="14" t="s">
        <v>4845</v>
      </c>
      <c r="K78" s="14" t="s">
        <v>5093</v>
      </c>
      <c r="L78" s="14" t="s">
        <v>5093</v>
      </c>
      <c r="M78" s="14" t="s">
        <v>5163</v>
      </c>
      <c r="N78" s="14" t="s">
        <v>4848</v>
      </c>
      <c r="O78" s="14" t="s">
        <v>410</v>
      </c>
      <c r="P78" s="16">
        <v>947426.0</v>
      </c>
      <c r="Q78" s="17"/>
      <c r="R78" s="16">
        <v>54.0</v>
      </c>
      <c r="S78" s="16">
        <v>1614066.0</v>
      </c>
      <c r="T78" s="18">
        <v>3.3456E-5</v>
      </c>
      <c r="U78" s="16">
        <v>0.0</v>
      </c>
      <c r="V78" s="16">
        <v>0.0</v>
      </c>
      <c r="W78" s="14" t="s">
        <v>2978</v>
      </c>
      <c r="X78" s="14" t="s">
        <v>4849</v>
      </c>
      <c r="Y78" s="16">
        <v>3.259E-5</v>
      </c>
      <c r="Z78" s="16">
        <v>13.3</v>
      </c>
      <c r="AA78" s="17"/>
      <c r="AB78" s="16">
        <v>0.23</v>
      </c>
      <c r="AC78" s="16">
        <v>-0.3</v>
      </c>
      <c r="AD78" s="16">
        <v>2.89</v>
      </c>
      <c r="AE78" s="17"/>
      <c r="AF78" s="17"/>
      <c r="AG78" s="16">
        <v>2.0</v>
      </c>
      <c r="AH78" s="16">
        <v>75016.0</v>
      </c>
      <c r="AI78" s="16">
        <v>0.0</v>
      </c>
      <c r="AJ78" s="16">
        <v>0.0</v>
      </c>
      <c r="AK78" s="16">
        <v>0.0</v>
      </c>
      <c r="AL78" s="16">
        <v>60022.0</v>
      </c>
      <c r="AM78" s="16">
        <v>0.0</v>
      </c>
      <c r="AN78" s="16">
        <v>0.0</v>
      </c>
      <c r="AO78" s="16">
        <v>0.0</v>
      </c>
      <c r="AP78" s="16">
        <v>29608.0</v>
      </c>
      <c r="AQ78" s="16">
        <v>0.0</v>
      </c>
      <c r="AR78" s="16">
        <v>0.0</v>
      </c>
      <c r="AS78" s="16">
        <v>1.0</v>
      </c>
      <c r="AT78" s="16">
        <v>44872.0</v>
      </c>
      <c r="AU78" s="16">
        <v>0.0</v>
      </c>
      <c r="AV78" s="16">
        <v>0.0</v>
      </c>
      <c r="AW78" s="16">
        <v>0.0</v>
      </c>
      <c r="AX78" s="16">
        <v>64022.0</v>
      </c>
      <c r="AY78" s="16">
        <v>0.0</v>
      </c>
      <c r="AZ78" s="16">
        <v>0.0</v>
      </c>
      <c r="BA78" s="16">
        <v>0.0</v>
      </c>
      <c r="BB78" s="16">
        <v>6062.0</v>
      </c>
      <c r="BC78" s="16">
        <v>0.0</v>
      </c>
      <c r="BD78" s="16">
        <v>0.0</v>
      </c>
      <c r="BE78" s="16">
        <v>50.0</v>
      </c>
      <c r="BF78" s="16">
        <v>1179972.0</v>
      </c>
      <c r="BG78" s="16">
        <v>0.0</v>
      </c>
      <c r="BH78" s="16">
        <v>0.0</v>
      </c>
      <c r="BI78" s="16">
        <v>0.0</v>
      </c>
      <c r="BJ78" s="16">
        <v>912.0</v>
      </c>
      <c r="BK78" s="16">
        <v>0.0</v>
      </c>
      <c r="BL78" s="16">
        <v>0.0</v>
      </c>
      <c r="BM78" s="16">
        <v>0.0</v>
      </c>
      <c r="BN78" s="16">
        <v>91078.0</v>
      </c>
      <c r="BO78" s="16">
        <v>0.0</v>
      </c>
      <c r="BP78" s="16">
        <v>0.0</v>
      </c>
      <c r="BQ78" s="16">
        <v>1.0</v>
      </c>
      <c r="BR78" s="16">
        <v>62502.0</v>
      </c>
      <c r="BS78" s="16">
        <v>0.0</v>
      </c>
      <c r="BT78" s="16">
        <v>0.0</v>
      </c>
    </row>
    <row r="79">
      <c r="A79" s="14" t="s">
        <v>5164</v>
      </c>
      <c r="B79" s="16">
        <v>11.0</v>
      </c>
      <c r="C79" s="16">
        <v>4086638.0</v>
      </c>
      <c r="D79" s="14" t="s">
        <v>5165</v>
      </c>
      <c r="E79" s="14" t="s">
        <v>2631</v>
      </c>
      <c r="F79" s="14" t="s">
        <v>2630</v>
      </c>
      <c r="G79" s="14" t="s">
        <v>5166</v>
      </c>
      <c r="H79" s="14" t="s">
        <v>2978</v>
      </c>
      <c r="I79" s="14" t="s">
        <v>21</v>
      </c>
      <c r="J79" s="14" t="s">
        <v>4852</v>
      </c>
      <c r="K79" s="14" t="s">
        <v>5167</v>
      </c>
      <c r="L79" s="14" t="s">
        <v>5167</v>
      </c>
      <c r="M79" s="14" t="s">
        <v>5168</v>
      </c>
      <c r="N79" s="14" t="s">
        <v>409</v>
      </c>
      <c r="P79" s="17"/>
      <c r="Q79" s="17"/>
      <c r="R79" s="16">
        <v>52.0</v>
      </c>
      <c r="S79" s="16">
        <v>1571620.0</v>
      </c>
      <c r="T79" s="18">
        <v>3.3087E-5</v>
      </c>
      <c r="U79" s="16">
        <v>0.0</v>
      </c>
      <c r="V79" s="16">
        <v>0.0</v>
      </c>
      <c r="W79" s="14" t="s">
        <v>2978</v>
      </c>
      <c r="X79" s="14" t="s">
        <v>4849</v>
      </c>
      <c r="Y79" s="16">
        <v>3.242E-5</v>
      </c>
      <c r="Z79" s="16">
        <v>18.8</v>
      </c>
      <c r="AA79" s="17"/>
      <c r="AB79" s="16">
        <v>0.0</v>
      </c>
      <c r="AC79" s="16">
        <v>-0.01</v>
      </c>
      <c r="AD79" s="16">
        <v>8.66</v>
      </c>
      <c r="AE79" s="17"/>
      <c r="AF79" s="17"/>
      <c r="AG79" s="16">
        <v>0.0</v>
      </c>
      <c r="AH79" s="16">
        <v>73824.0</v>
      </c>
      <c r="AI79" s="16">
        <v>0.0</v>
      </c>
      <c r="AJ79" s="16">
        <v>0.0</v>
      </c>
      <c r="AK79" s="16">
        <v>1.0</v>
      </c>
      <c r="AL79" s="16">
        <v>54686.0</v>
      </c>
      <c r="AM79" s="16">
        <v>0.0</v>
      </c>
      <c r="AN79" s="16">
        <v>0.0</v>
      </c>
      <c r="AO79" s="16">
        <v>0.0</v>
      </c>
      <c r="AP79" s="16">
        <v>28966.0</v>
      </c>
      <c r="AQ79" s="16">
        <v>0.0</v>
      </c>
      <c r="AR79" s="16">
        <v>0.0</v>
      </c>
      <c r="AS79" s="16">
        <v>0.0</v>
      </c>
      <c r="AT79" s="16">
        <v>42378.0</v>
      </c>
      <c r="AU79" s="16">
        <v>0.0</v>
      </c>
      <c r="AV79" s="16">
        <v>0.0</v>
      </c>
      <c r="AW79" s="16">
        <v>0.0</v>
      </c>
      <c r="AX79" s="16">
        <v>59944.0</v>
      </c>
      <c r="AY79" s="16">
        <v>0.0</v>
      </c>
      <c r="AZ79" s="16">
        <v>0.0</v>
      </c>
      <c r="BA79" s="16">
        <v>0.0</v>
      </c>
      <c r="BB79" s="16">
        <v>6026.0</v>
      </c>
      <c r="BC79" s="16">
        <v>0.0</v>
      </c>
      <c r="BD79" s="16">
        <v>0.0</v>
      </c>
      <c r="BE79" s="16">
        <v>49.0</v>
      </c>
      <c r="BF79" s="16">
        <v>1156878.0</v>
      </c>
      <c r="BG79" s="16">
        <v>0.0</v>
      </c>
      <c r="BH79" s="16">
        <v>0.0</v>
      </c>
      <c r="BI79" s="16">
        <v>0.0</v>
      </c>
      <c r="BJ79" s="16">
        <v>912.0</v>
      </c>
      <c r="BK79" s="16">
        <v>0.0</v>
      </c>
      <c r="BL79" s="16">
        <v>0.0</v>
      </c>
      <c r="BM79" s="16">
        <v>0.0</v>
      </c>
      <c r="BN79" s="16">
        <v>87152.0</v>
      </c>
      <c r="BO79" s="16">
        <v>0.0</v>
      </c>
      <c r="BP79" s="16">
        <v>0.0</v>
      </c>
      <c r="BQ79" s="16">
        <v>2.0</v>
      </c>
      <c r="BR79" s="16">
        <v>60854.0</v>
      </c>
      <c r="BS79" s="16">
        <v>0.0</v>
      </c>
      <c r="BT79" s="16">
        <v>0.0</v>
      </c>
    </row>
    <row r="80">
      <c r="A80" s="14" t="s">
        <v>5169</v>
      </c>
      <c r="B80" s="16">
        <v>11.0</v>
      </c>
      <c r="C80" s="16">
        <v>4083463.0</v>
      </c>
      <c r="D80" s="14" t="s">
        <v>5170</v>
      </c>
      <c r="E80" s="14" t="s">
        <v>2621</v>
      </c>
      <c r="F80" s="14" t="s">
        <v>2622</v>
      </c>
      <c r="G80" s="14" t="s">
        <v>4844</v>
      </c>
      <c r="H80" s="14" t="s">
        <v>2978</v>
      </c>
      <c r="I80" s="14" t="s">
        <v>2978</v>
      </c>
      <c r="J80" s="14" t="s">
        <v>4845</v>
      </c>
      <c r="K80" s="14" t="s">
        <v>5171</v>
      </c>
      <c r="L80" s="14" t="s">
        <v>5171</v>
      </c>
      <c r="M80" s="14" t="s">
        <v>5172</v>
      </c>
      <c r="N80" s="14" t="s">
        <v>409</v>
      </c>
      <c r="O80" s="14" t="s">
        <v>410</v>
      </c>
      <c r="P80" s="16">
        <v>946404.0</v>
      </c>
      <c r="Q80" s="17"/>
      <c r="R80" s="16">
        <v>51.0</v>
      </c>
      <c r="S80" s="16">
        <v>1614094.0</v>
      </c>
      <c r="T80" s="18">
        <v>3.1597E-5</v>
      </c>
      <c r="U80" s="16">
        <v>4.0</v>
      </c>
      <c r="V80" s="16">
        <v>0.0</v>
      </c>
      <c r="W80" s="14" t="s">
        <v>2978</v>
      </c>
      <c r="X80" s="14" t="s">
        <v>4860</v>
      </c>
      <c r="Y80" s="16">
        <v>4.2706E-4</v>
      </c>
      <c r="Z80" s="16">
        <v>23.7</v>
      </c>
      <c r="AA80" s="16">
        <v>0.273</v>
      </c>
      <c r="AB80" s="16">
        <v>0.0</v>
      </c>
      <c r="AC80" s="16">
        <v>0.01</v>
      </c>
      <c r="AD80" s="16">
        <v>6.33</v>
      </c>
      <c r="AE80" s="16">
        <v>0.0</v>
      </c>
      <c r="AF80" s="16">
        <v>0.941</v>
      </c>
      <c r="AG80" s="16">
        <v>0.0</v>
      </c>
      <c r="AH80" s="16">
        <v>74946.0</v>
      </c>
      <c r="AI80" s="16">
        <v>0.0</v>
      </c>
      <c r="AJ80" s="16">
        <v>0.0</v>
      </c>
      <c r="AK80" s="16">
        <v>0.0</v>
      </c>
      <c r="AL80" s="16">
        <v>60008.0</v>
      </c>
      <c r="AM80" s="16">
        <v>0.0</v>
      </c>
      <c r="AN80" s="16">
        <v>0.0</v>
      </c>
      <c r="AO80" s="16">
        <v>0.0</v>
      </c>
      <c r="AP80" s="16">
        <v>29608.0</v>
      </c>
      <c r="AQ80" s="16">
        <v>0.0</v>
      </c>
      <c r="AR80" s="16">
        <v>0.0</v>
      </c>
      <c r="AS80" s="16">
        <v>1.0</v>
      </c>
      <c r="AT80" s="16">
        <v>44896.0</v>
      </c>
      <c r="AU80" s="16">
        <v>0.0</v>
      </c>
      <c r="AV80" s="16">
        <v>0.0</v>
      </c>
      <c r="AW80" s="16">
        <v>0.0</v>
      </c>
      <c r="AX80" s="16">
        <v>64032.0</v>
      </c>
      <c r="AY80" s="16">
        <v>0.0</v>
      </c>
      <c r="AZ80" s="16">
        <v>0.0</v>
      </c>
      <c r="BA80" s="16">
        <v>0.0</v>
      </c>
      <c r="BB80" s="16">
        <v>6084.0</v>
      </c>
      <c r="BC80" s="16">
        <v>0.0</v>
      </c>
      <c r="BD80" s="16">
        <v>0.0</v>
      </c>
      <c r="BE80" s="16">
        <v>0.0</v>
      </c>
      <c r="BF80" s="16">
        <v>1180034.0</v>
      </c>
      <c r="BG80" s="16">
        <v>0.0</v>
      </c>
      <c r="BH80" s="16">
        <v>0.0</v>
      </c>
      <c r="BI80" s="16">
        <v>0.0</v>
      </c>
      <c r="BJ80" s="16">
        <v>912.0</v>
      </c>
      <c r="BK80" s="16">
        <v>0.0</v>
      </c>
      <c r="BL80" s="16">
        <v>0.0</v>
      </c>
      <c r="BM80" s="16">
        <v>50.0</v>
      </c>
      <c r="BN80" s="16">
        <v>91088.0</v>
      </c>
      <c r="BO80" s="16">
        <v>4.0</v>
      </c>
      <c r="BP80" s="16">
        <v>0.0</v>
      </c>
      <c r="BQ80" s="16">
        <v>0.0</v>
      </c>
      <c r="BR80" s="16">
        <v>62486.0</v>
      </c>
      <c r="BS80" s="16">
        <v>0.0</v>
      </c>
      <c r="BT80" s="16">
        <v>0.0</v>
      </c>
    </row>
    <row r="81">
      <c r="A81" s="14" t="s">
        <v>5173</v>
      </c>
      <c r="B81" s="16">
        <v>11.0</v>
      </c>
      <c r="C81" s="16">
        <v>4086506.0</v>
      </c>
      <c r="D81" s="14" t="s">
        <v>5174</v>
      </c>
      <c r="E81" s="14" t="s">
        <v>2622</v>
      </c>
      <c r="F81" s="14" t="s">
        <v>2621</v>
      </c>
      <c r="G81" s="14" t="s">
        <v>4844</v>
      </c>
      <c r="H81" s="14" t="s">
        <v>2978</v>
      </c>
      <c r="I81" s="14" t="s">
        <v>2978</v>
      </c>
      <c r="J81" s="14" t="s">
        <v>4845</v>
      </c>
      <c r="K81" s="14" t="s">
        <v>5175</v>
      </c>
      <c r="L81" s="14" t="s">
        <v>5175</v>
      </c>
      <c r="M81" s="14" t="s">
        <v>5176</v>
      </c>
      <c r="N81" s="14" t="s">
        <v>409</v>
      </c>
      <c r="O81" s="14" t="s">
        <v>410</v>
      </c>
      <c r="P81" s="16">
        <v>665131.0</v>
      </c>
      <c r="Q81" s="17"/>
      <c r="R81" s="16">
        <v>51.0</v>
      </c>
      <c r="S81" s="16">
        <v>1614138.0</v>
      </c>
      <c r="T81" s="18">
        <v>3.1596E-5</v>
      </c>
      <c r="U81" s="16">
        <v>0.0</v>
      </c>
      <c r="V81" s="16">
        <v>0.0</v>
      </c>
      <c r="W81" s="14" t="s">
        <v>2978</v>
      </c>
      <c r="X81" s="14" t="s">
        <v>4954</v>
      </c>
      <c r="Y81" s="16">
        <v>1.7092E-4</v>
      </c>
      <c r="Z81" s="16">
        <v>29.6</v>
      </c>
      <c r="AA81" s="17"/>
      <c r="AB81" s="16">
        <v>0.16</v>
      </c>
      <c r="AC81" s="16">
        <v>-0.05</v>
      </c>
      <c r="AD81" s="16">
        <v>8.85</v>
      </c>
      <c r="AE81" s="16">
        <v>0.0</v>
      </c>
      <c r="AF81" s="16">
        <v>0.889</v>
      </c>
      <c r="AG81" s="16">
        <v>3.0</v>
      </c>
      <c r="AH81" s="16">
        <v>75034.0</v>
      </c>
      <c r="AI81" s="16">
        <v>0.0</v>
      </c>
      <c r="AJ81" s="16">
        <v>0.0</v>
      </c>
      <c r="AK81" s="16">
        <v>1.0</v>
      </c>
      <c r="AL81" s="16">
        <v>60022.0</v>
      </c>
      <c r="AM81" s="16">
        <v>0.0</v>
      </c>
      <c r="AN81" s="16">
        <v>0.0</v>
      </c>
      <c r="AO81" s="16">
        <v>0.0</v>
      </c>
      <c r="AP81" s="16">
        <v>29608.0</v>
      </c>
      <c r="AQ81" s="16">
        <v>0.0</v>
      </c>
      <c r="AR81" s="16">
        <v>0.0</v>
      </c>
      <c r="AS81" s="16">
        <v>13.0</v>
      </c>
      <c r="AT81" s="16">
        <v>44878.0</v>
      </c>
      <c r="AU81" s="16">
        <v>0.0</v>
      </c>
      <c r="AV81" s="16">
        <v>0.0</v>
      </c>
      <c r="AW81" s="16">
        <v>0.0</v>
      </c>
      <c r="AX81" s="16">
        <v>64024.0</v>
      </c>
      <c r="AY81" s="16">
        <v>0.0</v>
      </c>
      <c r="AZ81" s="16">
        <v>0.0</v>
      </c>
      <c r="BA81" s="16">
        <v>0.0</v>
      </c>
      <c r="BB81" s="16">
        <v>6062.0</v>
      </c>
      <c r="BC81" s="16">
        <v>0.0</v>
      </c>
      <c r="BD81" s="16">
        <v>0.0</v>
      </c>
      <c r="BE81" s="16">
        <v>29.0</v>
      </c>
      <c r="BF81" s="16">
        <v>1180026.0</v>
      </c>
      <c r="BG81" s="16">
        <v>0.0</v>
      </c>
      <c r="BH81" s="16">
        <v>0.0</v>
      </c>
      <c r="BI81" s="16">
        <v>0.0</v>
      </c>
      <c r="BJ81" s="16">
        <v>912.0</v>
      </c>
      <c r="BK81" s="16">
        <v>0.0</v>
      </c>
      <c r="BL81" s="16">
        <v>0.0</v>
      </c>
      <c r="BM81" s="16">
        <v>3.0</v>
      </c>
      <c r="BN81" s="16">
        <v>91066.0</v>
      </c>
      <c r="BO81" s="16">
        <v>0.0</v>
      </c>
      <c r="BP81" s="16">
        <v>0.0</v>
      </c>
      <c r="BQ81" s="16">
        <v>2.0</v>
      </c>
      <c r="BR81" s="16">
        <v>62506.0</v>
      </c>
      <c r="BS81" s="16">
        <v>0.0</v>
      </c>
      <c r="BT81" s="16">
        <v>0.0</v>
      </c>
    </row>
    <row r="82">
      <c r="A82" s="14" t="s">
        <v>5177</v>
      </c>
      <c r="B82" s="16">
        <v>11.0</v>
      </c>
      <c r="C82" s="16">
        <v>4086533.0</v>
      </c>
      <c r="D82" s="14" t="s">
        <v>5178</v>
      </c>
      <c r="E82" s="14" t="s">
        <v>2631</v>
      </c>
      <c r="F82" s="14" t="s">
        <v>2630</v>
      </c>
      <c r="G82" s="14" t="s">
        <v>4844</v>
      </c>
      <c r="H82" s="14" t="s">
        <v>2978</v>
      </c>
      <c r="I82" s="14" t="s">
        <v>2978</v>
      </c>
      <c r="J82" s="14" t="s">
        <v>4845</v>
      </c>
      <c r="K82" s="14" t="s">
        <v>5179</v>
      </c>
      <c r="L82" s="14" t="s">
        <v>5179</v>
      </c>
      <c r="M82" s="14" t="s">
        <v>5180</v>
      </c>
      <c r="N82" s="14" t="s">
        <v>409</v>
      </c>
      <c r="P82" s="17"/>
      <c r="Q82" s="17"/>
      <c r="R82" s="16">
        <v>50.0</v>
      </c>
      <c r="S82" s="16">
        <v>1614056.0</v>
      </c>
      <c r="T82" s="18">
        <v>3.0978E-5</v>
      </c>
      <c r="U82" s="16">
        <v>0.0</v>
      </c>
      <c r="V82" s="16">
        <v>0.0</v>
      </c>
      <c r="W82" s="14" t="s">
        <v>2978</v>
      </c>
      <c r="X82" s="14" t="s">
        <v>4849</v>
      </c>
      <c r="Y82" s="16">
        <v>3.259E-5</v>
      </c>
      <c r="Z82" s="16">
        <v>27.8</v>
      </c>
      <c r="AA82" s="17"/>
      <c r="AB82" s="16">
        <v>0.0</v>
      </c>
      <c r="AC82" s="16">
        <v>0.0</v>
      </c>
      <c r="AD82" s="16">
        <v>8.75</v>
      </c>
      <c r="AE82" s="16">
        <v>0.0</v>
      </c>
      <c r="AF82" s="16">
        <v>0.995</v>
      </c>
      <c r="AG82" s="16">
        <v>0.0</v>
      </c>
      <c r="AH82" s="16">
        <v>74934.0</v>
      </c>
      <c r="AI82" s="16">
        <v>0.0</v>
      </c>
      <c r="AJ82" s="16">
        <v>0.0</v>
      </c>
      <c r="AK82" s="16">
        <v>0.0</v>
      </c>
      <c r="AL82" s="16">
        <v>60002.0</v>
      </c>
      <c r="AM82" s="16">
        <v>0.0</v>
      </c>
      <c r="AN82" s="16">
        <v>0.0</v>
      </c>
      <c r="AO82" s="16">
        <v>0.0</v>
      </c>
      <c r="AP82" s="16">
        <v>29608.0</v>
      </c>
      <c r="AQ82" s="16">
        <v>0.0</v>
      </c>
      <c r="AR82" s="16">
        <v>0.0</v>
      </c>
      <c r="AS82" s="16">
        <v>0.0</v>
      </c>
      <c r="AT82" s="16">
        <v>44902.0</v>
      </c>
      <c r="AU82" s="16">
        <v>0.0</v>
      </c>
      <c r="AV82" s="16">
        <v>0.0</v>
      </c>
      <c r="AW82" s="16">
        <v>0.0</v>
      </c>
      <c r="AX82" s="16">
        <v>64036.0</v>
      </c>
      <c r="AY82" s="16">
        <v>0.0</v>
      </c>
      <c r="AZ82" s="16">
        <v>0.0</v>
      </c>
      <c r="BA82" s="16">
        <v>0.0</v>
      </c>
      <c r="BB82" s="16">
        <v>6084.0</v>
      </c>
      <c r="BC82" s="16">
        <v>0.0</v>
      </c>
      <c r="BD82" s="16">
        <v>0.0</v>
      </c>
      <c r="BE82" s="16">
        <v>50.0</v>
      </c>
      <c r="BF82" s="16">
        <v>1180030.0</v>
      </c>
      <c r="BG82" s="16">
        <v>0.0</v>
      </c>
      <c r="BH82" s="16">
        <v>0.0</v>
      </c>
      <c r="BI82" s="16">
        <v>0.0</v>
      </c>
      <c r="BJ82" s="16">
        <v>912.0</v>
      </c>
      <c r="BK82" s="16">
        <v>0.0</v>
      </c>
      <c r="BL82" s="16">
        <v>0.0</v>
      </c>
      <c r="BM82" s="16">
        <v>0.0</v>
      </c>
      <c r="BN82" s="16">
        <v>91070.0</v>
      </c>
      <c r="BO82" s="16">
        <v>0.0</v>
      </c>
      <c r="BP82" s="16">
        <v>0.0</v>
      </c>
      <c r="BQ82" s="16">
        <v>0.0</v>
      </c>
      <c r="BR82" s="16">
        <v>62478.0</v>
      </c>
      <c r="BS82" s="16">
        <v>0.0</v>
      </c>
      <c r="BT82" s="16">
        <v>0.0</v>
      </c>
    </row>
    <row r="83">
      <c r="A83" s="14" t="s">
        <v>5181</v>
      </c>
      <c r="B83" s="16">
        <v>11.0</v>
      </c>
      <c r="C83" s="16">
        <v>4023902.0</v>
      </c>
      <c r="D83" s="14" t="s">
        <v>5182</v>
      </c>
      <c r="E83" s="14" t="s">
        <v>2622</v>
      </c>
      <c r="F83" s="14" t="s">
        <v>2621</v>
      </c>
      <c r="G83" s="14" t="s">
        <v>4844</v>
      </c>
      <c r="H83" s="14" t="s">
        <v>2978</v>
      </c>
      <c r="I83" s="14" t="s">
        <v>2978</v>
      </c>
      <c r="J83" s="14" t="s">
        <v>4845</v>
      </c>
      <c r="K83" s="14" t="s">
        <v>5183</v>
      </c>
      <c r="L83" s="14" t="s">
        <v>5183</v>
      </c>
      <c r="M83" s="14" t="s">
        <v>5184</v>
      </c>
      <c r="N83" s="14" t="s">
        <v>4848</v>
      </c>
      <c r="O83" s="14" t="s">
        <v>4878</v>
      </c>
      <c r="P83" s="16">
        <v>1137295.0</v>
      </c>
      <c r="Q83" s="17"/>
      <c r="R83" s="16">
        <v>48.0</v>
      </c>
      <c r="S83" s="16">
        <v>1613888.0</v>
      </c>
      <c r="T83" s="18">
        <v>2.9742E-5</v>
      </c>
      <c r="U83" s="16">
        <v>0.0</v>
      </c>
      <c r="V83" s="16">
        <v>0.0</v>
      </c>
      <c r="W83" s="14" t="s">
        <v>2978</v>
      </c>
      <c r="X83" s="14" t="s">
        <v>4849</v>
      </c>
      <c r="Y83" s="16">
        <v>2.907E-5</v>
      </c>
      <c r="Z83" s="16">
        <v>8.41</v>
      </c>
      <c r="AA83" s="17"/>
      <c r="AB83" s="16">
        <v>0.0</v>
      </c>
      <c r="AC83" s="16">
        <v>0.0</v>
      </c>
      <c r="AD83" s="16">
        <v>1.15</v>
      </c>
      <c r="AE83" s="17"/>
      <c r="AF83" s="17"/>
      <c r="AG83" s="16">
        <v>1.0</v>
      </c>
      <c r="AH83" s="16">
        <v>74882.0</v>
      </c>
      <c r="AI83" s="16">
        <v>0.0</v>
      </c>
      <c r="AJ83" s="16">
        <v>0.0</v>
      </c>
      <c r="AK83" s="16">
        <v>0.0</v>
      </c>
      <c r="AL83" s="16">
        <v>59998.0</v>
      </c>
      <c r="AM83" s="16">
        <v>0.0</v>
      </c>
      <c r="AN83" s="16">
        <v>0.0</v>
      </c>
      <c r="AO83" s="16">
        <v>0.0</v>
      </c>
      <c r="AP83" s="16">
        <v>29602.0</v>
      </c>
      <c r="AQ83" s="16">
        <v>0.0</v>
      </c>
      <c r="AR83" s="16">
        <v>0.0</v>
      </c>
      <c r="AS83" s="16">
        <v>0.0</v>
      </c>
      <c r="AT83" s="16">
        <v>44880.0</v>
      </c>
      <c r="AU83" s="16">
        <v>0.0</v>
      </c>
      <c r="AV83" s="16">
        <v>0.0</v>
      </c>
      <c r="AW83" s="16">
        <v>0.0</v>
      </c>
      <c r="AX83" s="16">
        <v>64010.0</v>
      </c>
      <c r="AY83" s="16">
        <v>0.0</v>
      </c>
      <c r="AZ83" s="16">
        <v>0.0</v>
      </c>
      <c r="BA83" s="16">
        <v>0.0</v>
      </c>
      <c r="BB83" s="16">
        <v>6084.0</v>
      </c>
      <c r="BC83" s="16">
        <v>0.0</v>
      </c>
      <c r="BD83" s="16">
        <v>0.0</v>
      </c>
      <c r="BE83" s="16">
        <v>45.0</v>
      </c>
      <c r="BF83" s="16">
        <v>1179968.0</v>
      </c>
      <c r="BG83" s="16">
        <v>0.0</v>
      </c>
      <c r="BH83" s="16">
        <v>0.0</v>
      </c>
      <c r="BI83" s="16">
        <v>0.0</v>
      </c>
      <c r="BJ83" s="16">
        <v>912.0</v>
      </c>
      <c r="BK83" s="16">
        <v>0.0</v>
      </c>
      <c r="BL83" s="16">
        <v>0.0</v>
      </c>
      <c r="BM83" s="16">
        <v>0.0</v>
      </c>
      <c r="BN83" s="16">
        <v>91082.0</v>
      </c>
      <c r="BO83" s="16">
        <v>0.0</v>
      </c>
      <c r="BP83" s="16">
        <v>0.0</v>
      </c>
      <c r="BQ83" s="16">
        <v>2.0</v>
      </c>
      <c r="BR83" s="16">
        <v>62470.0</v>
      </c>
      <c r="BS83" s="16">
        <v>0.0</v>
      </c>
      <c r="BT83" s="16">
        <v>0.0</v>
      </c>
    </row>
    <row r="84">
      <c r="A84" s="14" t="s">
        <v>5185</v>
      </c>
      <c r="B84" s="16">
        <v>11.0</v>
      </c>
      <c r="C84" s="16">
        <v>4074582.0</v>
      </c>
      <c r="D84" s="14" t="s">
        <v>5084</v>
      </c>
      <c r="E84" s="14" t="s">
        <v>2630</v>
      </c>
      <c r="F84" s="14" t="s">
        <v>2622</v>
      </c>
      <c r="G84" s="14" t="s">
        <v>4844</v>
      </c>
      <c r="H84" s="14" t="s">
        <v>2978</v>
      </c>
      <c r="I84" s="14" t="s">
        <v>2978</v>
      </c>
      <c r="J84" s="14" t="s">
        <v>4845</v>
      </c>
      <c r="K84" s="14" t="s">
        <v>5186</v>
      </c>
      <c r="L84" s="14" t="s">
        <v>5186</v>
      </c>
      <c r="M84" s="14" t="s">
        <v>5187</v>
      </c>
      <c r="N84" s="14" t="s">
        <v>409</v>
      </c>
      <c r="O84" s="14" t="s">
        <v>410</v>
      </c>
      <c r="P84" s="16">
        <v>1473215.0</v>
      </c>
      <c r="Q84" s="17"/>
      <c r="R84" s="16">
        <v>47.0</v>
      </c>
      <c r="S84" s="16">
        <v>1613770.0</v>
      </c>
      <c r="T84" s="18">
        <v>2.9124E-5</v>
      </c>
      <c r="U84" s="16">
        <v>0.0</v>
      </c>
      <c r="V84" s="16">
        <v>0.0</v>
      </c>
      <c r="W84" s="14" t="s">
        <v>2978</v>
      </c>
      <c r="X84" s="14" t="s">
        <v>4849</v>
      </c>
      <c r="Y84" s="16">
        <v>2.907E-5</v>
      </c>
      <c r="Z84" s="16">
        <v>17.5</v>
      </c>
      <c r="AA84" s="16">
        <v>0.043</v>
      </c>
      <c r="AB84" s="16">
        <v>0.0</v>
      </c>
      <c r="AC84" s="16">
        <v>0.0</v>
      </c>
      <c r="AD84" s="16">
        <v>1.84</v>
      </c>
      <c r="AE84" s="16">
        <v>0.2</v>
      </c>
      <c r="AF84" s="16">
        <v>0.005</v>
      </c>
      <c r="AG84" s="16">
        <v>1.0</v>
      </c>
      <c r="AH84" s="16">
        <v>74910.0</v>
      </c>
      <c r="AI84" s="16">
        <v>0.0</v>
      </c>
      <c r="AJ84" s="16">
        <v>0.0</v>
      </c>
      <c r="AK84" s="16">
        <v>0.0</v>
      </c>
      <c r="AL84" s="16">
        <v>59962.0</v>
      </c>
      <c r="AM84" s="16">
        <v>0.0</v>
      </c>
      <c r="AN84" s="16">
        <v>0.0</v>
      </c>
      <c r="AO84" s="16">
        <v>0.0</v>
      </c>
      <c r="AP84" s="16">
        <v>29594.0</v>
      </c>
      <c r="AQ84" s="16">
        <v>0.0</v>
      </c>
      <c r="AR84" s="16">
        <v>0.0</v>
      </c>
      <c r="AS84" s="16">
        <v>0.0</v>
      </c>
      <c r="AT84" s="16">
        <v>44876.0</v>
      </c>
      <c r="AU84" s="16">
        <v>0.0</v>
      </c>
      <c r="AV84" s="16">
        <v>0.0</v>
      </c>
      <c r="AW84" s="16">
        <v>0.0</v>
      </c>
      <c r="AX84" s="16">
        <v>64028.0</v>
      </c>
      <c r="AY84" s="16">
        <v>0.0</v>
      </c>
      <c r="AZ84" s="16">
        <v>0.0</v>
      </c>
      <c r="BA84" s="16">
        <v>0.0</v>
      </c>
      <c r="BB84" s="16">
        <v>6078.0</v>
      </c>
      <c r="BC84" s="16">
        <v>0.0</v>
      </c>
      <c r="BD84" s="16">
        <v>0.0</v>
      </c>
      <c r="BE84" s="16">
        <v>45.0</v>
      </c>
      <c r="BF84" s="16">
        <v>1179942.0</v>
      </c>
      <c r="BG84" s="16">
        <v>0.0</v>
      </c>
      <c r="BH84" s="16">
        <v>0.0</v>
      </c>
      <c r="BI84" s="16">
        <v>0.0</v>
      </c>
      <c r="BJ84" s="16">
        <v>910.0</v>
      </c>
      <c r="BK84" s="16">
        <v>0.0</v>
      </c>
      <c r="BL84" s="16">
        <v>0.0</v>
      </c>
      <c r="BM84" s="16">
        <v>0.0</v>
      </c>
      <c r="BN84" s="16">
        <v>90986.0</v>
      </c>
      <c r="BO84" s="16">
        <v>0.0</v>
      </c>
      <c r="BP84" s="16">
        <v>0.0</v>
      </c>
      <c r="BQ84" s="16">
        <v>1.0</v>
      </c>
      <c r="BR84" s="16">
        <v>62484.0</v>
      </c>
      <c r="BS84" s="16">
        <v>0.0</v>
      </c>
      <c r="BT84" s="16">
        <v>0.0</v>
      </c>
    </row>
    <row r="85">
      <c r="A85" s="14" t="s">
        <v>5188</v>
      </c>
      <c r="B85" s="16">
        <v>11.0</v>
      </c>
      <c r="C85" s="16">
        <v>4086643.0</v>
      </c>
      <c r="D85" s="14" t="s">
        <v>5189</v>
      </c>
      <c r="E85" s="14" t="s">
        <v>2622</v>
      </c>
      <c r="F85" s="14" t="s">
        <v>2621</v>
      </c>
      <c r="G85" s="14" t="s">
        <v>4844</v>
      </c>
      <c r="H85" s="14" t="s">
        <v>2978</v>
      </c>
      <c r="I85" s="14" t="s">
        <v>2978</v>
      </c>
      <c r="J85" s="14" t="s">
        <v>4852</v>
      </c>
      <c r="K85" s="14" t="s">
        <v>5190</v>
      </c>
      <c r="L85" s="14" t="s">
        <v>5190</v>
      </c>
      <c r="M85" s="14" t="s">
        <v>5191</v>
      </c>
      <c r="N85" s="14" t="s">
        <v>4848</v>
      </c>
      <c r="O85" s="14" t="s">
        <v>4878</v>
      </c>
      <c r="P85" s="16">
        <v>3052444.0</v>
      </c>
      <c r="Q85" s="17"/>
      <c r="R85" s="16">
        <v>44.0</v>
      </c>
      <c r="S85" s="16">
        <v>1565066.0</v>
      </c>
      <c r="T85" s="18">
        <v>2.8114E-5</v>
      </c>
      <c r="U85" s="16">
        <v>0.0</v>
      </c>
      <c r="V85" s="16">
        <v>0.0</v>
      </c>
      <c r="W85" s="14" t="s">
        <v>2978</v>
      </c>
      <c r="X85" s="14" t="s">
        <v>4860</v>
      </c>
      <c r="Y85" s="16">
        <v>1.5253E-4</v>
      </c>
      <c r="Z85" s="16">
        <v>7.1</v>
      </c>
      <c r="AA85" s="17"/>
      <c r="AB85" s="16">
        <v>0.0</v>
      </c>
      <c r="AC85" s="16">
        <v>-0.01</v>
      </c>
      <c r="AD85" s="16">
        <v>2.42</v>
      </c>
      <c r="AE85" s="17"/>
      <c r="AF85" s="17"/>
      <c r="AG85" s="16">
        <v>3.0</v>
      </c>
      <c r="AH85" s="16">
        <v>73530.0</v>
      </c>
      <c r="AI85" s="16">
        <v>0.0</v>
      </c>
      <c r="AJ85" s="16">
        <v>0.0</v>
      </c>
      <c r="AK85" s="16">
        <v>3.0</v>
      </c>
      <c r="AL85" s="16">
        <v>53724.0</v>
      </c>
      <c r="AM85" s="16">
        <v>0.0</v>
      </c>
      <c r="AN85" s="16">
        <v>0.0</v>
      </c>
      <c r="AO85" s="16">
        <v>0.0</v>
      </c>
      <c r="AP85" s="16">
        <v>28904.0</v>
      </c>
      <c r="AQ85" s="16">
        <v>0.0</v>
      </c>
      <c r="AR85" s="16">
        <v>0.0</v>
      </c>
      <c r="AS85" s="16">
        <v>2.0</v>
      </c>
      <c r="AT85" s="16">
        <v>41986.0</v>
      </c>
      <c r="AU85" s="16">
        <v>0.0</v>
      </c>
      <c r="AV85" s="16">
        <v>0.0</v>
      </c>
      <c r="AW85" s="16">
        <v>1.0</v>
      </c>
      <c r="AX85" s="16">
        <v>58704.0</v>
      </c>
      <c r="AY85" s="16">
        <v>0.0</v>
      </c>
      <c r="AZ85" s="16">
        <v>0.0</v>
      </c>
      <c r="BA85" s="16">
        <v>0.0</v>
      </c>
      <c r="BB85" s="16">
        <v>6038.0</v>
      </c>
      <c r="BC85" s="16">
        <v>0.0</v>
      </c>
      <c r="BD85" s="16">
        <v>0.0</v>
      </c>
      <c r="BE85" s="16">
        <v>12.0</v>
      </c>
      <c r="BF85" s="16">
        <v>1154106.0</v>
      </c>
      <c r="BG85" s="16">
        <v>0.0</v>
      </c>
      <c r="BH85" s="16">
        <v>0.0</v>
      </c>
      <c r="BI85" s="16">
        <v>0.0</v>
      </c>
      <c r="BJ85" s="16">
        <v>912.0</v>
      </c>
      <c r="BK85" s="16">
        <v>0.0</v>
      </c>
      <c r="BL85" s="16">
        <v>0.0</v>
      </c>
      <c r="BM85" s="16">
        <v>20.0</v>
      </c>
      <c r="BN85" s="16">
        <v>86516.0</v>
      </c>
      <c r="BO85" s="16">
        <v>0.0</v>
      </c>
      <c r="BP85" s="16">
        <v>0.0</v>
      </c>
      <c r="BQ85" s="16">
        <v>3.0</v>
      </c>
      <c r="BR85" s="16">
        <v>60646.0</v>
      </c>
      <c r="BS85" s="16">
        <v>0.0</v>
      </c>
      <c r="BT85" s="16">
        <v>0.0</v>
      </c>
    </row>
    <row r="86">
      <c r="A86" s="14" t="s">
        <v>5192</v>
      </c>
      <c r="B86" s="16">
        <v>11.0</v>
      </c>
      <c r="C86" s="16">
        <v>4088710.0</v>
      </c>
      <c r="D86" s="14" t="s">
        <v>5193</v>
      </c>
      <c r="E86" s="14" t="s">
        <v>2622</v>
      </c>
      <c r="F86" s="14" t="s">
        <v>2630</v>
      </c>
      <c r="G86" s="14" t="s">
        <v>4844</v>
      </c>
      <c r="H86" s="14" t="s">
        <v>2978</v>
      </c>
      <c r="I86" s="14" t="s">
        <v>2978</v>
      </c>
      <c r="J86" s="14" t="s">
        <v>4951</v>
      </c>
      <c r="K86" s="14" t="s">
        <v>5194</v>
      </c>
      <c r="L86" s="14" t="s">
        <v>5194</v>
      </c>
      <c r="M86" s="14" t="s">
        <v>5195</v>
      </c>
      <c r="N86" s="14" t="s">
        <v>409</v>
      </c>
      <c r="P86" s="17"/>
      <c r="Q86" s="17"/>
      <c r="R86" s="16">
        <v>43.0</v>
      </c>
      <c r="S86" s="16">
        <v>1535740.0</v>
      </c>
      <c r="T86" s="18">
        <v>2.8E-5</v>
      </c>
      <c r="U86" s="16">
        <v>0.0</v>
      </c>
      <c r="V86" s="16">
        <v>0.0</v>
      </c>
      <c r="W86" s="14" t="s">
        <v>2978</v>
      </c>
      <c r="X86" s="14" t="s">
        <v>4849</v>
      </c>
      <c r="Y86" s="16">
        <v>2.629E-5</v>
      </c>
      <c r="Z86" s="16">
        <v>23.1</v>
      </c>
      <c r="AA86" s="17"/>
      <c r="AB86" s="16">
        <v>0.0</v>
      </c>
      <c r="AC86" s="16">
        <v>0.0</v>
      </c>
      <c r="AD86" s="16">
        <v>7.14</v>
      </c>
      <c r="AE86" s="17"/>
      <c r="AF86" s="17"/>
      <c r="AG86" s="16">
        <v>0.0</v>
      </c>
      <c r="AH86" s="16">
        <v>73026.0</v>
      </c>
      <c r="AI86" s="16">
        <v>0.0</v>
      </c>
      <c r="AJ86" s="16">
        <v>0.0</v>
      </c>
      <c r="AK86" s="16">
        <v>0.0</v>
      </c>
      <c r="AL86" s="16">
        <v>50970.0</v>
      </c>
      <c r="AM86" s="16">
        <v>0.0</v>
      </c>
      <c r="AN86" s="16">
        <v>0.0</v>
      </c>
      <c r="AO86" s="16">
        <v>0.0</v>
      </c>
      <c r="AP86" s="16">
        <v>28648.0</v>
      </c>
      <c r="AQ86" s="16">
        <v>0.0</v>
      </c>
      <c r="AR86" s="16">
        <v>0.0</v>
      </c>
      <c r="AS86" s="16">
        <v>0.0</v>
      </c>
      <c r="AT86" s="16">
        <v>40916.0</v>
      </c>
      <c r="AU86" s="16">
        <v>0.0</v>
      </c>
      <c r="AV86" s="16">
        <v>0.0</v>
      </c>
      <c r="AW86" s="16">
        <v>2.0</v>
      </c>
      <c r="AX86" s="16">
        <v>44482.0</v>
      </c>
      <c r="AY86" s="16">
        <v>0.0</v>
      </c>
      <c r="AZ86" s="16">
        <v>0.0</v>
      </c>
      <c r="BA86" s="16">
        <v>0.0</v>
      </c>
      <c r="BB86" s="16">
        <v>6010.0</v>
      </c>
      <c r="BC86" s="16">
        <v>0.0</v>
      </c>
      <c r="BD86" s="16">
        <v>0.0</v>
      </c>
      <c r="BE86" s="16">
        <v>40.0</v>
      </c>
      <c r="BF86" s="16">
        <v>1146744.0</v>
      </c>
      <c r="BG86" s="16">
        <v>0.0</v>
      </c>
      <c r="BH86" s="16">
        <v>0.0</v>
      </c>
      <c r="BI86" s="16">
        <v>0.0</v>
      </c>
      <c r="BJ86" s="16">
        <v>912.0</v>
      </c>
      <c r="BK86" s="16">
        <v>0.0</v>
      </c>
      <c r="BL86" s="16">
        <v>0.0</v>
      </c>
      <c r="BM86" s="16">
        <v>0.0</v>
      </c>
      <c r="BN86" s="16">
        <v>84046.0</v>
      </c>
      <c r="BO86" s="16">
        <v>0.0</v>
      </c>
      <c r="BP86" s="16">
        <v>0.0</v>
      </c>
      <c r="BQ86" s="16">
        <v>1.0</v>
      </c>
      <c r="BR86" s="16">
        <v>59986.0</v>
      </c>
      <c r="BS86" s="16">
        <v>0.0</v>
      </c>
      <c r="BT86" s="16">
        <v>0.0</v>
      </c>
    </row>
    <row r="87">
      <c r="A87" s="14" t="s">
        <v>5196</v>
      </c>
      <c r="B87" s="16">
        <v>11.0</v>
      </c>
      <c r="C87" s="16">
        <v>4086597.0</v>
      </c>
      <c r="D87" s="14" t="s">
        <v>5197</v>
      </c>
      <c r="E87" s="14" t="s">
        <v>2631</v>
      </c>
      <c r="F87" s="14" t="s">
        <v>2630</v>
      </c>
      <c r="G87" s="14" t="s">
        <v>4844</v>
      </c>
      <c r="H87" s="14" t="s">
        <v>2978</v>
      </c>
      <c r="I87" s="14" t="s">
        <v>2978</v>
      </c>
      <c r="J87" s="14" t="s">
        <v>4852</v>
      </c>
      <c r="K87" s="14" t="s">
        <v>5198</v>
      </c>
      <c r="L87" s="14" t="s">
        <v>5198</v>
      </c>
      <c r="M87" s="14" t="s">
        <v>5199</v>
      </c>
      <c r="N87" s="14" t="s">
        <v>409</v>
      </c>
      <c r="P87" s="17"/>
      <c r="Q87" s="17"/>
      <c r="R87" s="16">
        <v>45.0</v>
      </c>
      <c r="S87" s="16">
        <v>1609428.0</v>
      </c>
      <c r="T87" s="18">
        <v>2.796E-5</v>
      </c>
      <c r="U87" s="16">
        <v>0.0</v>
      </c>
      <c r="V87" s="16">
        <v>0.0</v>
      </c>
      <c r="W87" s="14" t="s">
        <v>2978</v>
      </c>
      <c r="X87" s="14" t="s">
        <v>4954</v>
      </c>
      <c r="Y87" s="18">
        <v>4.356E-5</v>
      </c>
      <c r="Z87" s="16">
        <v>22.4</v>
      </c>
      <c r="AA87" s="17"/>
      <c r="AB87" s="16">
        <v>0.0</v>
      </c>
      <c r="AC87" s="16">
        <v>-0.01</v>
      </c>
      <c r="AD87" s="16">
        <v>6.99</v>
      </c>
      <c r="AE87" s="17"/>
      <c r="AF87" s="17"/>
      <c r="AG87" s="16">
        <v>0.0</v>
      </c>
      <c r="AH87" s="16">
        <v>74836.0</v>
      </c>
      <c r="AI87" s="16">
        <v>0.0</v>
      </c>
      <c r="AJ87" s="16">
        <v>0.0</v>
      </c>
      <c r="AK87" s="16">
        <v>4.0</v>
      </c>
      <c r="AL87" s="16">
        <v>59644.0</v>
      </c>
      <c r="AM87" s="16">
        <v>0.0</v>
      </c>
      <c r="AN87" s="16">
        <v>0.0</v>
      </c>
      <c r="AO87" s="16">
        <v>1.0</v>
      </c>
      <c r="AP87" s="16">
        <v>29484.0</v>
      </c>
      <c r="AQ87" s="16">
        <v>0.0</v>
      </c>
      <c r="AR87" s="16">
        <v>0.0</v>
      </c>
      <c r="AS87" s="16">
        <v>5.0</v>
      </c>
      <c r="AT87" s="16">
        <v>44746.0</v>
      </c>
      <c r="AU87" s="16">
        <v>0.0</v>
      </c>
      <c r="AV87" s="16">
        <v>0.0</v>
      </c>
      <c r="AW87" s="16">
        <v>0.0</v>
      </c>
      <c r="AX87" s="16">
        <v>63726.0</v>
      </c>
      <c r="AY87" s="16">
        <v>0.0</v>
      </c>
      <c r="AZ87" s="16">
        <v>0.0</v>
      </c>
      <c r="BA87" s="16">
        <v>0.0</v>
      </c>
      <c r="BB87" s="16">
        <v>6080.0</v>
      </c>
      <c r="BC87" s="16">
        <v>0.0</v>
      </c>
      <c r="BD87" s="16">
        <v>0.0</v>
      </c>
      <c r="BE87" s="16">
        <v>29.0</v>
      </c>
      <c r="BF87" s="16">
        <v>1177396.0</v>
      </c>
      <c r="BG87" s="16">
        <v>0.0</v>
      </c>
      <c r="BH87" s="16">
        <v>0.0</v>
      </c>
      <c r="BI87" s="16">
        <v>0.0</v>
      </c>
      <c r="BJ87" s="16">
        <v>912.0</v>
      </c>
      <c r="BK87" s="16">
        <v>0.0</v>
      </c>
      <c r="BL87" s="16">
        <v>0.0</v>
      </c>
      <c r="BM87" s="16">
        <v>3.0</v>
      </c>
      <c r="BN87" s="16">
        <v>90338.0</v>
      </c>
      <c r="BO87" s="16">
        <v>0.0</v>
      </c>
      <c r="BP87" s="16">
        <v>0.0</v>
      </c>
      <c r="BQ87" s="16">
        <v>3.0</v>
      </c>
      <c r="BR87" s="16">
        <v>62266.0</v>
      </c>
      <c r="BS87" s="16">
        <v>0.0</v>
      </c>
      <c r="BT87" s="16">
        <v>0.0</v>
      </c>
    </row>
    <row r="88">
      <c r="A88" s="14" t="s">
        <v>5200</v>
      </c>
      <c r="B88" s="16">
        <v>11.0</v>
      </c>
      <c r="C88" s="16">
        <v>4091641.0</v>
      </c>
      <c r="D88" s="14" t="s">
        <v>5201</v>
      </c>
      <c r="E88" s="14" t="s">
        <v>2631</v>
      </c>
      <c r="F88" s="14" t="s">
        <v>2630</v>
      </c>
      <c r="G88" s="14" t="s">
        <v>4844</v>
      </c>
      <c r="H88" s="14" t="s">
        <v>2978</v>
      </c>
      <c r="I88" s="14" t="s">
        <v>2978</v>
      </c>
      <c r="J88" s="14" t="s">
        <v>4845</v>
      </c>
      <c r="K88" s="14" t="s">
        <v>5202</v>
      </c>
      <c r="L88" s="14" t="s">
        <v>5202</v>
      </c>
      <c r="M88" s="14" t="s">
        <v>5203</v>
      </c>
      <c r="N88" s="14" t="s">
        <v>409</v>
      </c>
      <c r="O88" s="14" t="s">
        <v>410</v>
      </c>
      <c r="P88" s="16">
        <v>838190.0</v>
      </c>
      <c r="Q88" s="17"/>
      <c r="R88" s="16">
        <v>44.0</v>
      </c>
      <c r="S88" s="16">
        <v>1614076.0</v>
      </c>
      <c r="T88" s="18">
        <v>2.726E-5</v>
      </c>
      <c r="U88" s="16">
        <v>0.0</v>
      </c>
      <c r="V88" s="16">
        <v>0.0</v>
      </c>
      <c r="W88" s="14" t="s">
        <v>2978</v>
      </c>
      <c r="X88" s="14" t="s">
        <v>4865</v>
      </c>
      <c r="Y88" s="18">
        <v>5.28E-5</v>
      </c>
      <c r="Z88" s="16">
        <v>24.5</v>
      </c>
      <c r="AA88" s="16">
        <v>0.125</v>
      </c>
      <c r="AB88" s="16">
        <v>0.0</v>
      </c>
      <c r="AC88" s="16">
        <v>0.0</v>
      </c>
      <c r="AD88" s="16">
        <v>8.8</v>
      </c>
      <c r="AE88" s="16">
        <v>0.27</v>
      </c>
      <c r="AF88" s="16">
        <v>0.024</v>
      </c>
      <c r="AG88" s="16">
        <v>8.0</v>
      </c>
      <c r="AH88" s="16">
        <v>74908.0</v>
      </c>
      <c r="AI88" s="16">
        <v>0.0</v>
      </c>
      <c r="AJ88" s="16">
        <v>0.0</v>
      </c>
      <c r="AK88" s="16">
        <v>1.0</v>
      </c>
      <c r="AL88" s="16">
        <v>60002.0</v>
      </c>
      <c r="AM88" s="16">
        <v>0.0</v>
      </c>
      <c r="AN88" s="16">
        <v>0.0</v>
      </c>
      <c r="AO88" s="16">
        <v>1.0</v>
      </c>
      <c r="AP88" s="16">
        <v>29606.0</v>
      </c>
      <c r="AQ88" s="16">
        <v>0.0</v>
      </c>
      <c r="AR88" s="16">
        <v>0.0</v>
      </c>
      <c r="AS88" s="16">
        <v>0.0</v>
      </c>
      <c r="AT88" s="16">
        <v>44902.0</v>
      </c>
      <c r="AU88" s="16">
        <v>0.0</v>
      </c>
      <c r="AV88" s="16">
        <v>0.0</v>
      </c>
      <c r="AW88" s="16">
        <v>0.0</v>
      </c>
      <c r="AX88" s="16">
        <v>64044.0</v>
      </c>
      <c r="AY88" s="16">
        <v>0.0</v>
      </c>
      <c r="AZ88" s="16">
        <v>0.0</v>
      </c>
      <c r="BA88" s="16">
        <v>0.0</v>
      </c>
      <c r="BB88" s="16">
        <v>6084.0</v>
      </c>
      <c r="BC88" s="16">
        <v>0.0</v>
      </c>
      <c r="BD88" s="16">
        <v>0.0</v>
      </c>
      <c r="BE88" s="16">
        <v>26.0</v>
      </c>
      <c r="BF88" s="16">
        <v>1180048.0</v>
      </c>
      <c r="BG88" s="16">
        <v>0.0</v>
      </c>
      <c r="BH88" s="16">
        <v>0.0</v>
      </c>
      <c r="BI88" s="16">
        <v>0.0</v>
      </c>
      <c r="BJ88" s="16">
        <v>912.0</v>
      </c>
      <c r="BK88" s="16">
        <v>0.0</v>
      </c>
      <c r="BL88" s="16">
        <v>0.0</v>
      </c>
      <c r="BM88" s="16">
        <v>4.0</v>
      </c>
      <c r="BN88" s="16">
        <v>91086.0</v>
      </c>
      <c r="BO88" s="16">
        <v>0.0</v>
      </c>
      <c r="BP88" s="16">
        <v>0.0</v>
      </c>
      <c r="BQ88" s="16">
        <v>4.0</v>
      </c>
      <c r="BR88" s="16">
        <v>62484.0</v>
      </c>
      <c r="BS88" s="16">
        <v>0.0</v>
      </c>
      <c r="BT88" s="16">
        <v>0.0</v>
      </c>
    </row>
    <row r="89">
      <c r="A89" s="14" t="s">
        <v>5204</v>
      </c>
      <c r="B89" s="16">
        <v>11.0</v>
      </c>
      <c r="C89" s="16">
        <v>4083449.0</v>
      </c>
      <c r="D89" s="14" t="s">
        <v>5205</v>
      </c>
      <c r="E89" s="14" t="s">
        <v>2622</v>
      </c>
      <c r="F89" s="14" t="s">
        <v>2621</v>
      </c>
      <c r="G89" s="14" t="s">
        <v>4844</v>
      </c>
      <c r="H89" s="14" t="s">
        <v>2978</v>
      </c>
      <c r="I89" s="14" t="s">
        <v>2978</v>
      </c>
      <c r="J89" s="14" t="s">
        <v>4845</v>
      </c>
      <c r="K89" s="14" t="s">
        <v>5206</v>
      </c>
      <c r="L89" s="14" t="s">
        <v>5206</v>
      </c>
      <c r="M89" s="14" t="s">
        <v>5207</v>
      </c>
      <c r="N89" s="14" t="s">
        <v>4848</v>
      </c>
      <c r="O89" s="14" t="s">
        <v>4878</v>
      </c>
      <c r="P89" s="16">
        <v>461720.0</v>
      </c>
      <c r="Q89" s="17"/>
      <c r="R89" s="16">
        <v>44.0</v>
      </c>
      <c r="S89" s="16">
        <v>1614126.0</v>
      </c>
      <c r="T89" s="18">
        <v>2.7259E-5</v>
      </c>
      <c r="U89" s="16">
        <v>0.0</v>
      </c>
      <c r="V89" s="16">
        <v>0.0</v>
      </c>
      <c r="W89" s="14" t="s">
        <v>2978</v>
      </c>
      <c r="X89" s="14" t="s">
        <v>4940</v>
      </c>
      <c r="Y89" s="16">
        <v>1.02E-4</v>
      </c>
      <c r="Z89" s="16">
        <v>8.51</v>
      </c>
      <c r="AA89" s="16">
        <v>0.049</v>
      </c>
      <c r="AB89" s="16">
        <v>0.02</v>
      </c>
      <c r="AC89" s="16">
        <v>-0.04</v>
      </c>
      <c r="AD89" s="16">
        <v>0.367</v>
      </c>
      <c r="AE89" s="17"/>
      <c r="AF89" s="17"/>
      <c r="AG89" s="16">
        <v>1.0</v>
      </c>
      <c r="AH89" s="16">
        <v>74950.0</v>
      </c>
      <c r="AI89" s="16">
        <v>0.0</v>
      </c>
      <c r="AJ89" s="16">
        <v>0.0</v>
      </c>
      <c r="AK89" s="16">
        <v>11.0</v>
      </c>
      <c r="AL89" s="16">
        <v>60014.0</v>
      </c>
      <c r="AM89" s="16">
        <v>0.0</v>
      </c>
      <c r="AN89" s="16">
        <v>0.0</v>
      </c>
      <c r="AO89" s="16">
        <v>0.0</v>
      </c>
      <c r="AP89" s="16">
        <v>29604.0</v>
      </c>
      <c r="AQ89" s="16">
        <v>0.0</v>
      </c>
      <c r="AR89" s="16">
        <v>0.0</v>
      </c>
      <c r="AS89" s="16">
        <v>0.0</v>
      </c>
      <c r="AT89" s="16">
        <v>44898.0</v>
      </c>
      <c r="AU89" s="16">
        <v>0.0</v>
      </c>
      <c r="AV89" s="16">
        <v>0.0</v>
      </c>
      <c r="AW89" s="16">
        <v>0.0</v>
      </c>
      <c r="AX89" s="16">
        <v>64028.0</v>
      </c>
      <c r="AY89" s="16">
        <v>0.0</v>
      </c>
      <c r="AZ89" s="16">
        <v>0.0</v>
      </c>
      <c r="BA89" s="16">
        <v>1.0</v>
      </c>
      <c r="BB89" s="16">
        <v>6084.0</v>
      </c>
      <c r="BC89" s="16">
        <v>0.0</v>
      </c>
      <c r="BD89" s="16">
        <v>0.0</v>
      </c>
      <c r="BE89" s="16">
        <v>26.0</v>
      </c>
      <c r="BF89" s="16">
        <v>1180058.0</v>
      </c>
      <c r="BG89" s="16">
        <v>0.0</v>
      </c>
      <c r="BH89" s="16">
        <v>0.0</v>
      </c>
      <c r="BI89" s="16">
        <v>0.0</v>
      </c>
      <c r="BJ89" s="16">
        <v>912.0</v>
      </c>
      <c r="BK89" s="16">
        <v>0.0</v>
      </c>
      <c r="BL89" s="16">
        <v>0.0</v>
      </c>
      <c r="BM89" s="16">
        <v>3.0</v>
      </c>
      <c r="BN89" s="16">
        <v>91092.0</v>
      </c>
      <c r="BO89" s="16">
        <v>0.0</v>
      </c>
      <c r="BP89" s="16">
        <v>0.0</v>
      </c>
      <c r="BQ89" s="16">
        <v>2.0</v>
      </c>
      <c r="BR89" s="16">
        <v>62486.0</v>
      </c>
      <c r="BS89" s="16">
        <v>0.0</v>
      </c>
      <c r="BT89" s="16">
        <v>0.0</v>
      </c>
    </row>
    <row r="90">
      <c r="A90" s="14" t="s">
        <v>5208</v>
      </c>
      <c r="B90" s="16">
        <v>11.0</v>
      </c>
      <c r="C90" s="16">
        <v>4055603.0</v>
      </c>
      <c r="D90" s="14" t="s">
        <v>5209</v>
      </c>
      <c r="E90" s="14" t="s">
        <v>2622</v>
      </c>
      <c r="F90" s="14" t="s">
        <v>2621</v>
      </c>
      <c r="G90" s="14" t="s">
        <v>4844</v>
      </c>
      <c r="H90" s="14" t="s">
        <v>2978</v>
      </c>
      <c r="I90" s="14" t="s">
        <v>2978</v>
      </c>
      <c r="J90" s="14" t="s">
        <v>4845</v>
      </c>
      <c r="K90" s="14" t="s">
        <v>5210</v>
      </c>
      <c r="L90" s="14" t="s">
        <v>5210</v>
      </c>
      <c r="M90" s="14" t="s">
        <v>5211</v>
      </c>
      <c r="N90" s="14" t="s">
        <v>409</v>
      </c>
      <c r="O90" s="14" t="s">
        <v>410</v>
      </c>
      <c r="P90" s="16">
        <v>1514151.0</v>
      </c>
      <c r="Q90" s="17"/>
      <c r="R90" s="16">
        <v>43.0</v>
      </c>
      <c r="S90" s="16">
        <v>1596860.0</v>
      </c>
      <c r="T90" s="18">
        <v>2.6928E-5</v>
      </c>
      <c r="U90" s="16">
        <v>0.0</v>
      </c>
      <c r="V90" s="16">
        <v>0.0</v>
      </c>
      <c r="W90" s="14" t="s">
        <v>2978</v>
      </c>
      <c r="X90" s="14" t="s">
        <v>4849</v>
      </c>
      <c r="Y90" s="16">
        <v>2.49E-5</v>
      </c>
      <c r="Z90" s="16">
        <v>26.9</v>
      </c>
      <c r="AA90" s="17"/>
      <c r="AB90" s="16">
        <v>0.0</v>
      </c>
      <c r="AC90" s="16">
        <v>-0.01</v>
      </c>
      <c r="AD90" s="16">
        <v>5.9</v>
      </c>
      <c r="AE90" s="16">
        <v>0.0</v>
      </c>
      <c r="AF90" s="16">
        <v>0.998</v>
      </c>
      <c r="AG90" s="16">
        <v>0.0</v>
      </c>
      <c r="AH90" s="16">
        <v>74726.0</v>
      </c>
      <c r="AI90" s="16">
        <v>0.0</v>
      </c>
      <c r="AJ90" s="16">
        <v>0.0</v>
      </c>
      <c r="AK90" s="16">
        <v>2.0</v>
      </c>
      <c r="AL90" s="16">
        <v>57796.0</v>
      </c>
      <c r="AM90" s="16">
        <v>0.0</v>
      </c>
      <c r="AN90" s="16">
        <v>0.0</v>
      </c>
      <c r="AO90" s="16">
        <v>0.0</v>
      </c>
      <c r="AP90" s="16">
        <v>29262.0</v>
      </c>
      <c r="AQ90" s="16">
        <v>0.0</v>
      </c>
      <c r="AR90" s="16">
        <v>0.0</v>
      </c>
      <c r="AS90" s="16">
        <v>0.0</v>
      </c>
      <c r="AT90" s="16">
        <v>44534.0</v>
      </c>
      <c r="AU90" s="16">
        <v>0.0</v>
      </c>
      <c r="AV90" s="16">
        <v>0.0</v>
      </c>
      <c r="AW90" s="16">
        <v>0.0</v>
      </c>
      <c r="AX90" s="16">
        <v>62978.0</v>
      </c>
      <c r="AY90" s="16">
        <v>0.0</v>
      </c>
      <c r="AZ90" s="16">
        <v>0.0</v>
      </c>
      <c r="BA90" s="16">
        <v>0.0</v>
      </c>
      <c r="BB90" s="16">
        <v>4462.0</v>
      </c>
      <c r="BC90" s="16">
        <v>0.0</v>
      </c>
      <c r="BD90" s="16">
        <v>0.0</v>
      </c>
      <c r="BE90" s="16">
        <v>39.0</v>
      </c>
      <c r="BF90" s="16">
        <v>1172638.0</v>
      </c>
      <c r="BG90" s="16">
        <v>0.0</v>
      </c>
      <c r="BH90" s="16">
        <v>0.0</v>
      </c>
      <c r="BI90" s="16">
        <v>0.0</v>
      </c>
      <c r="BJ90" s="16">
        <v>912.0</v>
      </c>
      <c r="BK90" s="16">
        <v>0.0</v>
      </c>
      <c r="BL90" s="16">
        <v>0.0</v>
      </c>
      <c r="BM90" s="16">
        <v>0.0</v>
      </c>
      <c r="BN90" s="16">
        <v>87742.0</v>
      </c>
      <c r="BO90" s="16">
        <v>0.0</v>
      </c>
      <c r="BP90" s="16">
        <v>0.0</v>
      </c>
      <c r="BQ90" s="16">
        <v>2.0</v>
      </c>
      <c r="BR90" s="16">
        <v>61810.0</v>
      </c>
      <c r="BS90" s="16">
        <v>0.0</v>
      </c>
      <c r="BT90" s="16">
        <v>0.0</v>
      </c>
    </row>
    <row r="91">
      <c r="A91" s="14" t="s">
        <v>5212</v>
      </c>
      <c r="B91" s="16">
        <v>11.0</v>
      </c>
      <c r="C91" s="16">
        <v>4091513.0</v>
      </c>
      <c r="D91" s="14" t="s">
        <v>5213</v>
      </c>
      <c r="E91" s="14" t="s">
        <v>2622</v>
      </c>
      <c r="F91" s="14" t="s">
        <v>2631</v>
      </c>
      <c r="G91" s="14" t="s">
        <v>5166</v>
      </c>
      <c r="H91" s="14" t="s">
        <v>2978</v>
      </c>
      <c r="I91" s="14" t="s">
        <v>21</v>
      </c>
      <c r="J91" s="14" t="s">
        <v>4845</v>
      </c>
      <c r="K91" s="14" t="s">
        <v>5214</v>
      </c>
      <c r="L91" s="14" t="s">
        <v>5214</v>
      </c>
      <c r="M91" s="14" t="s">
        <v>5215</v>
      </c>
      <c r="N91" s="14" t="s">
        <v>409</v>
      </c>
      <c r="O91" s="14" t="s">
        <v>410</v>
      </c>
      <c r="P91" s="16">
        <v>1015522.0</v>
      </c>
      <c r="Q91" s="17"/>
      <c r="R91" s="16">
        <v>42.0</v>
      </c>
      <c r="S91" s="16">
        <v>1614220.0</v>
      </c>
      <c r="T91" s="18">
        <v>2.6019E-5</v>
      </c>
      <c r="U91" s="16">
        <v>0.0</v>
      </c>
      <c r="V91" s="16">
        <v>0.0</v>
      </c>
      <c r="W91" s="14" t="s">
        <v>2978</v>
      </c>
      <c r="X91" s="14" t="s">
        <v>4849</v>
      </c>
      <c r="Y91" s="16">
        <v>2.665E-5</v>
      </c>
      <c r="Z91" s="16">
        <v>8.06</v>
      </c>
      <c r="AA91" s="16">
        <v>0.06</v>
      </c>
      <c r="AB91" s="16">
        <v>0.0</v>
      </c>
      <c r="AC91" s="16">
        <v>0.0</v>
      </c>
      <c r="AD91" s="16">
        <v>1.14</v>
      </c>
      <c r="AE91" s="16">
        <v>1.0</v>
      </c>
      <c r="AF91" s="16">
        <v>0.001</v>
      </c>
      <c r="AG91" s="16">
        <v>0.0</v>
      </c>
      <c r="AH91" s="16">
        <v>75064.0</v>
      </c>
      <c r="AI91" s="16">
        <v>0.0</v>
      </c>
      <c r="AJ91" s="16">
        <v>0.0</v>
      </c>
      <c r="AK91" s="16">
        <v>0.0</v>
      </c>
      <c r="AL91" s="16">
        <v>60022.0</v>
      </c>
      <c r="AM91" s="16">
        <v>0.0</v>
      </c>
      <c r="AN91" s="16">
        <v>0.0</v>
      </c>
      <c r="AO91" s="16">
        <v>0.0</v>
      </c>
      <c r="AP91" s="16">
        <v>29604.0</v>
      </c>
      <c r="AQ91" s="16">
        <v>0.0</v>
      </c>
      <c r="AR91" s="16">
        <v>0.0</v>
      </c>
      <c r="AS91" s="16">
        <v>0.0</v>
      </c>
      <c r="AT91" s="16">
        <v>44882.0</v>
      </c>
      <c r="AU91" s="16">
        <v>0.0</v>
      </c>
      <c r="AV91" s="16">
        <v>0.0</v>
      </c>
      <c r="AW91" s="16">
        <v>0.0</v>
      </c>
      <c r="AX91" s="16">
        <v>64042.0</v>
      </c>
      <c r="AY91" s="16">
        <v>0.0</v>
      </c>
      <c r="AZ91" s="16">
        <v>0.0</v>
      </c>
      <c r="BA91" s="16">
        <v>0.0</v>
      </c>
      <c r="BB91" s="16">
        <v>6062.0</v>
      </c>
      <c r="BC91" s="16">
        <v>0.0</v>
      </c>
      <c r="BD91" s="16">
        <v>0.0</v>
      </c>
      <c r="BE91" s="16">
        <v>42.0</v>
      </c>
      <c r="BF91" s="16">
        <v>1180036.0</v>
      </c>
      <c r="BG91" s="16">
        <v>0.0</v>
      </c>
      <c r="BH91" s="16">
        <v>0.0</v>
      </c>
      <c r="BI91" s="16">
        <v>0.0</v>
      </c>
      <c r="BJ91" s="16">
        <v>912.0</v>
      </c>
      <c r="BK91" s="16">
        <v>0.0</v>
      </c>
      <c r="BL91" s="16">
        <v>0.0</v>
      </c>
      <c r="BM91" s="16">
        <v>0.0</v>
      </c>
      <c r="BN91" s="16">
        <v>91088.0</v>
      </c>
      <c r="BO91" s="16">
        <v>0.0</v>
      </c>
      <c r="BP91" s="16">
        <v>0.0</v>
      </c>
      <c r="BQ91" s="16">
        <v>0.0</v>
      </c>
      <c r="BR91" s="16">
        <v>62508.0</v>
      </c>
      <c r="BS91" s="16">
        <v>0.0</v>
      </c>
      <c r="BT91" s="16">
        <v>0.0</v>
      </c>
    </row>
    <row r="92">
      <c r="A92" s="14" t="s">
        <v>5216</v>
      </c>
      <c r="B92" s="16">
        <v>11.0</v>
      </c>
      <c r="C92" s="16">
        <v>4055539.0</v>
      </c>
      <c r="D92" s="14" t="s">
        <v>5217</v>
      </c>
      <c r="E92" s="14" t="s">
        <v>2622</v>
      </c>
      <c r="F92" s="14" t="s">
        <v>2621</v>
      </c>
      <c r="G92" s="14" t="s">
        <v>4844</v>
      </c>
      <c r="H92" s="14" t="s">
        <v>2978</v>
      </c>
      <c r="I92" s="14" t="s">
        <v>2978</v>
      </c>
      <c r="J92" s="14" t="s">
        <v>4845</v>
      </c>
      <c r="K92" s="14" t="s">
        <v>5218</v>
      </c>
      <c r="L92" s="14" t="s">
        <v>5218</v>
      </c>
      <c r="M92" s="14" t="s">
        <v>5219</v>
      </c>
      <c r="N92" s="14" t="s">
        <v>4848</v>
      </c>
      <c r="O92" s="14" t="s">
        <v>4878</v>
      </c>
      <c r="P92" s="16">
        <v>1140911.0</v>
      </c>
      <c r="Q92" s="17"/>
      <c r="R92" s="16">
        <v>41.0</v>
      </c>
      <c r="S92" s="16">
        <v>1597888.0</v>
      </c>
      <c r="T92" s="18">
        <v>2.5659E-5</v>
      </c>
      <c r="U92" s="16">
        <v>0.0</v>
      </c>
      <c r="V92" s="16">
        <v>0.0</v>
      </c>
      <c r="W92" s="14" t="s">
        <v>2978</v>
      </c>
      <c r="X92" s="14" t="s">
        <v>4849</v>
      </c>
      <c r="Y92" s="16">
        <v>2.327E-5</v>
      </c>
      <c r="Z92" s="16">
        <v>9.06</v>
      </c>
      <c r="AA92" s="17"/>
      <c r="AB92" s="16">
        <v>0.0</v>
      </c>
      <c r="AC92" s="16">
        <v>0.0</v>
      </c>
      <c r="AD92" s="16">
        <v>0.028</v>
      </c>
      <c r="AE92" s="17"/>
      <c r="AF92" s="17"/>
      <c r="AG92" s="16">
        <v>0.0</v>
      </c>
      <c r="AH92" s="16">
        <v>74722.0</v>
      </c>
      <c r="AI92" s="16">
        <v>0.0</v>
      </c>
      <c r="AJ92" s="16">
        <v>0.0</v>
      </c>
      <c r="AK92" s="16">
        <v>2.0</v>
      </c>
      <c r="AL92" s="16">
        <v>58026.0</v>
      </c>
      <c r="AM92" s="16">
        <v>0.0</v>
      </c>
      <c r="AN92" s="16">
        <v>0.0</v>
      </c>
      <c r="AO92" s="16">
        <v>0.0</v>
      </c>
      <c r="AP92" s="16">
        <v>29288.0</v>
      </c>
      <c r="AQ92" s="16">
        <v>0.0</v>
      </c>
      <c r="AR92" s="16">
        <v>0.0</v>
      </c>
      <c r="AS92" s="16">
        <v>1.0</v>
      </c>
      <c r="AT92" s="16">
        <v>44612.0</v>
      </c>
      <c r="AU92" s="16">
        <v>0.0</v>
      </c>
      <c r="AV92" s="16">
        <v>0.0</v>
      </c>
      <c r="AW92" s="16">
        <v>0.0</v>
      </c>
      <c r="AX92" s="16">
        <v>63158.0</v>
      </c>
      <c r="AY92" s="16">
        <v>0.0</v>
      </c>
      <c r="AZ92" s="16">
        <v>0.0</v>
      </c>
      <c r="BA92" s="16">
        <v>0.0</v>
      </c>
      <c r="BB92" s="16">
        <v>4534.0</v>
      </c>
      <c r="BC92" s="16">
        <v>0.0</v>
      </c>
      <c r="BD92" s="16">
        <v>0.0</v>
      </c>
      <c r="BE92" s="16">
        <v>37.0</v>
      </c>
      <c r="BF92" s="16">
        <v>1172972.0</v>
      </c>
      <c r="BG92" s="16">
        <v>0.0</v>
      </c>
      <c r="BH92" s="16">
        <v>0.0</v>
      </c>
      <c r="BI92" s="16">
        <v>0.0</v>
      </c>
      <c r="BJ92" s="16">
        <v>912.0</v>
      </c>
      <c r="BK92" s="16">
        <v>0.0</v>
      </c>
      <c r="BL92" s="16">
        <v>0.0</v>
      </c>
      <c r="BM92" s="16">
        <v>0.0</v>
      </c>
      <c r="BN92" s="16">
        <v>87836.0</v>
      </c>
      <c r="BO92" s="16">
        <v>0.0</v>
      </c>
      <c r="BP92" s="16">
        <v>0.0</v>
      </c>
      <c r="BQ92" s="16">
        <v>1.0</v>
      </c>
      <c r="BR92" s="16">
        <v>61828.0</v>
      </c>
      <c r="BS92" s="16">
        <v>0.0</v>
      </c>
      <c r="BT92" s="16">
        <v>0.0</v>
      </c>
    </row>
    <row r="93">
      <c r="A93" s="14" t="s">
        <v>5220</v>
      </c>
      <c r="B93" s="16">
        <v>11.0</v>
      </c>
      <c r="C93" s="16">
        <v>4086646.0</v>
      </c>
      <c r="D93" s="14" t="s">
        <v>5221</v>
      </c>
      <c r="E93" s="14" t="s">
        <v>2631</v>
      </c>
      <c r="F93" s="14" t="s">
        <v>2630</v>
      </c>
      <c r="G93" s="14" t="s">
        <v>4844</v>
      </c>
      <c r="H93" s="14" t="s">
        <v>2978</v>
      </c>
      <c r="I93" s="14" t="s">
        <v>2978</v>
      </c>
      <c r="J93" s="14" t="s">
        <v>4852</v>
      </c>
      <c r="K93" s="14" t="s">
        <v>5222</v>
      </c>
      <c r="L93" s="14" t="s">
        <v>5222</v>
      </c>
      <c r="M93" s="14" t="s">
        <v>5223</v>
      </c>
      <c r="N93" s="14" t="s">
        <v>4848</v>
      </c>
      <c r="P93" s="17"/>
      <c r="Q93" s="17"/>
      <c r="R93" s="16">
        <v>40.0</v>
      </c>
      <c r="S93" s="16">
        <v>1562272.0</v>
      </c>
      <c r="T93" s="18">
        <v>2.5604E-5</v>
      </c>
      <c r="U93" s="16">
        <v>0.0</v>
      </c>
      <c r="V93" s="16">
        <v>0.0</v>
      </c>
      <c r="W93" s="14" t="s">
        <v>2978</v>
      </c>
      <c r="X93" s="14" t="s">
        <v>4849</v>
      </c>
      <c r="Y93" s="16">
        <v>2.123E-5</v>
      </c>
      <c r="Z93" s="16">
        <v>9.1</v>
      </c>
      <c r="AA93" s="17"/>
      <c r="AB93" s="16">
        <v>0.0</v>
      </c>
      <c r="AC93" s="16">
        <v>-0.02</v>
      </c>
      <c r="AD93" s="16">
        <v>3.39</v>
      </c>
      <c r="AE93" s="17"/>
      <c r="AF93" s="17"/>
      <c r="AG93" s="16">
        <v>0.0</v>
      </c>
      <c r="AH93" s="16">
        <v>73566.0</v>
      </c>
      <c r="AI93" s="16">
        <v>0.0</v>
      </c>
      <c r="AJ93" s="16">
        <v>0.0</v>
      </c>
      <c r="AK93" s="16">
        <v>0.0</v>
      </c>
      <c r="AL93" s="16">
        <v>53206.0</v>
      </c>
      <c r="AM93" s="16">
        <v>0.0</v>
      </c>
      <c r="AN93" s="16">
        <v>0.0</v>
      </c>
      <c r="AO93" s="16">
        <v>0.0</v>
      </c>
      <c r="AP93" s="16">
        <v>28880.0</v>
      </c>
      <c r="AQ93" s="16">
        <v>0.0</v>
      </c>
      <c r="AR93" s="16">
        <v>0.0</v>
      </c>
      <c r="AS93" s="16">
        <v>2.0</v>
      </c>
      <c r="AT93" s="16">
        <v>41748.0</v>
      </c>
      <c r="AU93" s="16">
        <v>0.0</v>
      </c>
      <c r="AV93" s="16">
        <v>0.0</v>
      </c>
      <c r="AW93" s="16">
        <v>0.0</v>
      </c>
      <c r="AX93" s="16">
        <v>58178.0</v>
      </c>
      <c r="AY93" s="16">
        <v>0.0</v>
      </c>
      <c r="AZ93" s="16">
        <v>0.0</v>
      </c>
      <c r="BA93" s="16">
        <v>0.0</v>
      </c>
      <c r="BB93" s="16">
        <v>6010.0</v>
      </c>
      <c r="BC93" s="16">
        <v>0.0</v>
      </c>
      <c r="BD93" s="16">
        <v>0.0</v>
      </c>
      <c r="BE93" s="16">
        <v>34.0</v>
      </c>
      <c r="BF93" s="16">
        <v>1152938.0</v>
      </c>
      <c r="BG93" s="16">
        <v>0.0</v>
      </c>
      <c r="BH93" s="16">
        <v>0.0</v>
      </c>
      <c r="BI93" s="16">
        <v>0.0</v>
      </c>
      <c r="BJ93" s="16">
        <v>912.0</v>
      </c>
      <c r="BK93" s="16">
        <v>0.0</v>
      </c>
      <c r="BL93" s="16">
        <v>0.0</v>
      </c>
      <c r="BM93" s="16">
        <v>2.0</v>
      </c>
      <c r="BN93" s="16">
        <v>86232.0</v>
      </c>
      <c r="BO93" s="16">
        <v>0.0</v>
      </c>
      <c r="BP93" s="16">
        <v>0.0</v>
      </c>
      <c r="BQ93" s="16">
        <v>2.0</v>
      </c>
      <c r="BR93" s="16">
        <v>60602.0</v>
      </c>
      <c r="BS93" s="16">
        <v>0.0</v>
      </c>
      <c r="BT93" s="16">
        <v>0.0</v>
      </c>
    </row>
    <row r="94">
      <c r="A94" s="14" t="s">
        <v>5224</v>
      </c>
      <c r="B94" s="16">
        <v>11.0</v>
      </c>
      <c r="C94" s="16">
        <v>3967561.0</v>
      </c>
      <c r="D94" s="14" t="s">
        <v>5225</v>
      </c>
      <c r="E94" s="14" t="s">
        <v>2631</v>
      </c>
      <c r="F94" s="14" t="s">
        <v>2630</v>
      </c>
      <c r="G94" s="14" t="s">
        <v>4844</v>
      </c>
      <c r="H94" s="14" t="s">
        <v>2978</v>
      </c>
      <c r="I94" s="14" t="s">
        <v>2978</v>
      </c>
      <c r="J94" s="14" t="s">
        <v>4845</v>
      </c>
      <c r="K94" s="14" t="s">
        <v>5226</v>
      </c>
      <c r="L94" s="14" t="s">
        <v>5226</v>
      </c>
      <c r="M94" s="14" t="s">
        <v>5227</v>
      </c>
      <c r="N94" s="14" t="s">
        <v>409</v>
      </c>
      <c r="O94" s="14" t="s">
        <v>410</v>
      </c>
      <c r="P94" s="16">
        <v>568734.0</v>
      </c>
      <c r="Q94" s="17"/>
      <c r="R94" s="16">
        <v>40.0</v>
      </c>
      <c r="S94" s="16">
        <v>1614006.0</v>
      </c>
      <c r="T94" s="18">
        <v>2.4783E-5</v>
      </c>
      <c r="U94" s="16">
        <v>0.0</v>
      </c>
      <c r="V94" s="16">
        <v>0.0</v>
      </c>
      <c r="W94" s="14" t="s">
        <v>2978</v>
      </c>
      <c r="X94" s="14" t="s">
        <v>4849</v>
      </c>
      <c r="Y94" s="16">
        <v>1.994E-5</v>
      </c>
      <c r="Z94" s="16">
        <v>25.4</v>
      </c>
      <c r="AA94" s="17"/>
      <c r="AB94" s="16">
        <v>0.0</v>
      </c>
      <c r="AC94" s="16">
        <v>0.01</v>
      </c>
      <c r="AD94" s="16">
        <v>8.79</v>
      </c>
      <c r="AE94" s="16">
        <v>0.15</v>
      </c>
      <c r="AF94" s="16">
        <v>0.642</v>
      </c>
      <c r="AG94" s="16">
        <v>2.0</v>
      </c>
      <c r="AH94" s="16">
        <v>74898.0</v>
      </c>
      <c r="AI94" s="16">
        <v>0.0</v>
      </c>
      <c r="AJ94" s="16">
        <v>0.0</v>
      </c>
      <c r="AK94" s="16">
        <v>2.0</v>
      </c>
      <c r="AL94" s="16">
        <v>60004.0</v>
      </c>
      <c r="AM94" s="16">
        <v>0.0</v>
      </c>
      <c r="AN94" s="16">
        <v>0.0</v>
      </c>
      <c r="AO94" s="16">
        <v>0.0</v>
      </c>
      <c r="AP94" s="16">
        <v>29604.0</v>
      </c>
      <c r="AQ94" s="16">
        <v>0.0</v>
      </c>
      <c r="AR94" s="16">
        <v>0.0</v>
      </c>
      <c r="AS94" s="16">
        <v>0.0</v>
      </c>
      <c r="AT94" s="16">
        <v>44898.0</v>
      </c>
      <c r="AU94" s="16">
        <v>0.0</v>
      </c>
      <c r="AV94" s="16">
        <v>0.0</v>
      </c>
      <c r="AW94" s="16">
        <v>0.0</v>
      </c>
      <c r="AX94" s="16">
        <v>64024.0</v>
      </c>
      <c r="AY94" s="16">
        <v>0.0</v>
      </c>
      <c r="AZ94" s="16">
        <v>0.0</v>
      </c>
      <c r="BA94" s="16">
        <v>0.0</v>
      </c>
      <c r="BB94" s="16">
        <v>6084.0</v>
      </c>
      <c r="BC94" s="16">
        <v>0.0</v>
      </c>
      <c r="BD94" s="16">
        <v>0.0</v>
      </c>
      <c r="BE94" s="16">
        <v>33.0</v>
      </c>
      <c r="BF94" s="16">
        <v>1180018.0</v>
      </c>
      <c r="BG94" s="16">
        <v>0.0</v>
      </c>
      <c r="BH94" s="16">
        <v>0.0</v>
      </c>
      <c r="BI94" s="16">
        <v>0.0</v>
      </c>
      <c r="BJ94" s="16">
        <v>912.0</v>
      </c>
      <c r="BK94" s="16">
        <v>0.0</v>
      </c>
      <c r="BL94" s="16">
        <v>0.0</v>
      </c>
      <c r="BM94" s="16">
        <v>2.0</v>
      </c>
      <c r="BN94" s="16">
        <v>91078.0</v>
      </c>
      <c r="BO94" s="16">
        <v>0.0</v>
      </c>
      <c r="BP94" s="16">
        <v>0.0</v>
      </c>
      <c r="BQ94" s="16">
        <v>1.0</v>
      </c>
      <c r="BR94" s="16">
        <v>62486.0</v>
      </c>
      <c r="BS94" s="16">
        <v>0.0</v>
      </c>
      <c r="BT94" s="16">
        <v>0.0</v>
      </c>
    </row>
    <row r="95">
      <c r="A95" s="14" t="s">
        <v>5228</v>
      </c>
      <c r="B95" s="16">
        <v>11.0</v>
      </c>
      <c r="C95" s="16">
        <v>4091329.0</v>
      </c>
      <c r="D95" s="14" t="s">
        <v>5229</v>
      </c>
      <c r="E95" s="14" t="s">
        <v>2631</v>
      </c>
      <c r="F95" s="14" t="s">
        <v>2630</v>
      </c>
      <c r="G95" s="14" t="s">
        <v>4844</v>
      </c>
      <c r="H95" s="14" t="s">
        <v>2978</v>
      </c>
      <c r="I95" s="14" t="s">
        <v>2978</v>
      </c>
      <c r="J95" s="14" t="s">
        <v>4845</v>
      </c>
      <c r="K95" s="14" t="s">
        <v>5230</v>
      </c>
      <c r="L95" s="14" t="s">
        <v>5230</v>
      </c>
      <c r="M95" s="14" t="s">
        <v>5231</v>
      </c>
      <c r="N95" s="14" t="s">
        <v>409</v>
      </c>
      <c r="O95" s="14" t="s">
        <v>410</v>
      </c>
      <c r="P95" s="16">
        <v>569429.0</v>
      </c>
      <c r="Q95" s="17"/>
      <c r="R95" s="16">
        <v>40.0</v>
      </c>
      <c r="S95" s="16">
        <v>1614122.0</v>
      </c>
      <c r="T95" s="18">
        <v>2.4781E-5</v>
      </c>
      <c r="U95" s="16">
        <v>0.0</v>
      </c>
      <c r="V95" s="16">
        <v>0.0</v>
      </c>
      <c r="W95" s="14" t="s">
        <v>2978</v>
      </c>
      <c r="X95" s="14" t="s">
        <v>4954</v>
      </c>
      <c r="Y95" s="16">
        <v>3.3151E-4</v>
      </c>
      <c r="Z95" s="16">
        <v>23.2</v>
      </c>
      <c r="AA95" s="16">
        <v>0.051</v>
      </c>
      <c r="AB95" s="16">
        <v>0.01</v>
      </c>
      <c r="AC95" s="16">
        <v>0.0</v>
      </c>
      <c r="AD95" s="16">
        <v>7.03</v>
      </c>
      <c r="AE95" s="16">
        <v>0.22</v>
      </c>
      <c r="AF95" s="16">
        <v>0.019</v>
      </c>
      <c r="AG95" s="16">
        <v>0.0</v>
      </c>
      <c r="AH95" s="16">
        <v>75020.0</v>
      </c>
      <c r="AI95" s="16">
        <v>0.0</v>
      </c>
      <c r="AJ95" s="16">
        <v>0.0</v>
      </c>
      <c r="AK95" s="16">
        <v>1.0</v>
      </c>
      <c r="AL95" s="16">
        <v>60012.0</v>
      </c>
      <c r="AM95" s="16">
        <v>0.0</v>
      </c>
      <c r="AN95" s="16">
        <v>0.0</v>
      </c>
      <c r="AO95" s="16">
        <v>0.0</v>
      </c>
      <c r="AP95" s="16">
        <v>29606.0</v>
      </c>
      <c r="AQ95" s="16">
        <v>0.0</v>
      </c>
      <c r="AR95" s="16">
        <v>0.0</v>
      </c>
      <c r="AS95" s="16">
        <v>22.0</v>
      </c>
      <c r="AT95" s="16">
        <v>44876.0</v>
      </c>
      <c r="AU95" s="16">
        <v>0.0</v>
      </c>
      <c r="AV95" s="16">
        <v>0.0</v>
      </c>
      <c r="AW95" s="16">
        <v>0.0</v>
      </c>
      <c r="AX95" s="16">
        <v>64020.0</v>
      </c>
      <c r="AY95" s="16">
        <v>0.0</v>
      </c>
      <c r="AZ95" s="16">
        <v>0.0</v>
      </c>
      <c r="BA95" s="16">
        <v>0.0</v>
      </c>
      <c r="BB95" s="16">
        <v>6062.0</v>
      </c>
      <c r="BC95" s="16">
        <v>0.0</v>
      </c>
      <c r="BD95" s="16">
        <v>0.0</v>
      </c>
      <c r="BE95" s="16">
        <v>13.0</v>
      </c>
      <c r="BF95" s="16">
        <v>1180020.0</v>
      </c>
      <c r="BG95" s="16">
        <v>0.0</v>
      </c>
      <c r="BH95" s="16">
        <v>0.0</v>
      </c>
      <c r="BI95" s="16">
        <v>0.0</v>
      </c>
      <c r="BJ95" s="16">
        <v>912.0</v>
      </c>
      <c r="BK95" s="16">
        <v>0.0</v>
      </c>
      <c r="BL95" s="16">
        <v>0.0</v>
      </c>
      <c r="BM95" s="16">
        <v>3.0</v>
      </c>
      <c r="BN95" s="16">
        <v>91084.0</v>
      </c>
      <c r="BO95" s="16">
        <v>0.0</v>
      </c>
      <c r="BP95" s="16">
        <v>0.0</v>
      </c>
      <c r="BQ95" s="16">
        <v>1.0</v>
      </c>
      <c r="BR95" s="16">
        <v>62510.0</v>
      </c>
      <c r="BS95" s="16">
        <v>0.0</v>
      </c>
      <c r="BT95" s="16">
        <v>0.0</v>
      </c>
    </row>
    <row r="96">
      <c r="A96" s="14" t="s">
        <v>5232</v>
      </c>
      <c r="B96" s="16">
        <v>11.0</v>
      </c>
      <c r="C96" s="16">
        <v>4091502.0</v>
      </c>
      <c r="D96" s="14" t="s">
        <v>5233</v>
      </c>
      <c r="E96" s="14" t="s">
        <v>2622</v>
      </c>
      <c r="F96" s="14" t="s">
        <v>2621</v>
      </c>
      <c r="G96" s="14" t="s">
        <v>4844</v>
      </c>
      <c r="H96" s="14" t="s">
        <v>2978</v>
      </c>
      <c r="I96" s="14" t="s">
        <v>2978</v>
      </c>
      <c r="J96" s="14" t="s">
        <v>4845</v>
      </c>
      <c r="K96" s="14" t="s">
        <v>5234</v>
      </c>
      <c r="L96" s="14" t="s">
        <v>5234</v>
      </c>
      <c r="M96" s="14" t="s">
        <v>5235</v>
      </c>
      <c r="N96" s="14" t="s">
        <v>409</v>
      </c>
      <c r="O96" s="14" t="s">
        <v>410</v>
      </c>
      <c r="P96" s="16">
        <v>2940738.0</v>
      </c>
      <c r="Q96" s="17"/>
      <c r="R96" s="16">
        <v>40.0</v>
      </c>
      <c r="S96" s="16">
        <v>1614194.0</v>
      </c>
      <c r="T96" s="18">
        <v>2.478E-5</v>
      </c>
      <c r="U96" s="16">
        <v>0.0</v>
      </c>
      <c r="V96" s="16">
        <v>0.0</v>
      </c>
      <c r="W96" s="14" t="s">
        <v>2978</v>
      </c>
      <c r="X96" s="14" t="s">
        <v>4849</v>
      </c>
      <c r="Y96" s="18">
        <v>2.8E-7</v>
      </c>
      <c r="Z96" s="16">
        <v>23.0</v>
      </c>
      <c r="AA96" s="17"/>
      <c r="AB96" s="16">
        <v>0.0</v>
      </c>
      <c r="AC96" s="16">
        <v>0.0</v>
      </c>
      <c r="AD96" s="16">
        <v>8.9</v>
      </c>
      <c r="AE96" s="16">
        <v>0.24</v>
      </c>
      <c r="AF96" s="16">
        <v>0.02</v>
      </c>
      <c r="AG96" s="16">
        <v>0.0</v>
      </c>
      <c r="AH96" s="16">
        <v>75040.0</v>
      </c>
      <c r="AI96" s="16">
        <v>0.0</v>
      </c>
      <c r="AJ96" s="16">
        <v>0.0</v>
      </c>
      <c r="AK96" s="16">
        <v>0.0</v>
      </c>
      <c r="AL96" s="16">
        <v>60028.0</v>
      </c>
      <c r="AM96" s="16">
        <v>0.0</v>
      </c>
      <c r="AN96" s="16">
        <v>0.0</v>
      </c>
      <c r="AO96" s="16">
        <v>0.0</v>
      </c>
      <c r="AP96" s="16">
        <v>29606.0</v>
      </c>
      <c r="AQ96" s="16">
        <v>0.0</v>
      </c>
      <c r="AR96" s="16">
        <v>0.0</v>
      </c>
      <c r="AS96" s="16">
        <v>0.0</v>
      </c>
      <c r="AT96" s="16">
        <v>44880.0</v>
      </c>
      <c r="AU96" s="16">
        <v>0.0</v>
      </c>
      <c r="AV96" s="16">
        <v>0.0</v>
      </c>
      <c r="AW96" s="16">
        <v>37.0</v>
      </c>
      <c r="AX96" s="16">
        <v>64046.0</v>
      </c>
      <c r="AY96" s="16">
        <v>0.0</v>
      </c>
      <c r="AZ96" s="16">
        <v>0.0</v>
      </c>
      <c r="BA96" s="16">
        <v>0.0</v>
      </c>
      <c r="BB96" s="16">
        <v>6062.0</v>
      </c>
      <c r="BC96" s="16">
        <v>0.0</v>
      </c>
      <c r="BD96" s="16">
        <v>0.0</v>
      </c>
      <c r="BE96" s="16">
        <v>2.0</v>
      </c>
      <c r="BF96" s="16">
        <v>1180030.0</v>
      </c>
      <c r="BG96" s="16">
        <v>0.0</v>
      </c>
      <c r="BH96" s="16">
        <v>0.0</v>
      </c>
      <c r="BI96" s="16">
        <v>0.0</v>
      </c>
      <c r="BJ96" s="16">
        <v>912.0</v>
      </c>
      <c r="BK96" s="16">
        <v>0.0</v>
      </c>
      <c r="BL96" s="16">
        <v>0.0</v>
      </c>
      <c r="BM96" s="16">
        <v>0.0</v>
      </c>
      <c r="BN96" s="16">
        <v>91080.0</v>
      </c>
      <c r="BO96" s="16">
        <v>0.0</v>
      </c>
      <c r="BP96" s="16">
        <v>0.0</v>
      </c>
      <c r="BQ96" s="16">
        <v>1.0</v>
      </c>
      <c r="BR96" s="16">
        <v>62510.0</v>
      </c>
      <c r="BS96" s="16">
        <v>0.0</v>
      </c>
      <c r="BT96" s="16">
        <v>0.0</v>
      </c>
    </row>
    <row r="97">
      <c r="A97" s="14" t="s">
        <v>5236</v>
      </c>
      <c r="B97" s="16">
        <v>11.0</v>
      </c>
      <c r="C97" s="16">
        <v>3856361.0</v>
      </c>
      <c r="D97" s="14" t="s">
        <v>5237</v>
      </c>
      <c r="E97" s="14" t="s">
        <v>2631</v>
      </c>
      <c r="F97" s="14" t="s">
        <v>2622</v>
      </c>
      <c r="G97" s="14" t="s">
        <v>4844</v>
      </c>
      <c r="H97" s="14" t="s">
        <v>2978</v>
      </c>
      <c r="I97" s="14" t="s">
        <v>2978</v>
      </c>
      <c r="J97" s="14" t="s">
        <v>4845</v>
      </c>
      <c r="K97" s="14" t="s">
        <v>5238</v>
      </c>
      <c r="L97" s="14" t="s">
        <v>5238</v>
      </c>
      <c r="M97" s="14" t="s">
        <v>5239</v>
      </c>
      <c r="N97" s="14" t="s">
        <v>409</v>
      </c>
      <c r="O97" s="14" t="s">
        <v>410</v>
      </c>
      <c r="P97" s="16">
        <v>1046761.0</v>
      </c>
      <c r="Q97" s="17"/>
      <c r="R97" s="16">
        <v>39.0</v>
      </c>
      <c r="S97" s="16">
        <v>1614066.0</v>
      </c>
      <c r="T97" s="18">
        <v>2.4163E-5</v>
      </c>
      <c r="U97" s="16">
        <v>0.0</v>
      </c>
      <c r="V97" s="16">
        <v>0.0</v>
      </c>
      <c r="W97" s="14" t="s">
        <v>2978</v>
      </c>
      <c r="X97" s="14" t="s">
        <v>4940</v>
      </c>
      <c r="Y97" s="18">
        <v>4.283E-5</v>
      </c>
      <c r="Z97" s="16">
        <v>17.6</v>
      </c>
      <c r="AA97" s="17"/>
      <c r="AB97" s="16">
        <v>0.0</v>
      </c>
      <c r="AC97" s="16">
        <v>0.0</v>
      </c>
      <c r="AD97" s="16">
        <v>0.805</v>
      </c>
      <c r="AE97" s="16">
        <v>0.31</v>
      </c>
      <c r="AF97" s="16">
        <v>0.005</v>
      </c>
      <c r="AG97" s="16">
        <v>0.0</v>
      </c>
      <c r="AH97" s="16">
        <v>74946.0</v>
      </c>
      <c r="AI97" s="16">
        <v>0.0</v>
      </c>
      <c r="AJ97" s="16">
        <v>0.0</v>
      </c>
      <c r="AK97" s="16">
        <v>6.0</v>
      </c>
      <c r="AL97" s="16">
        <v>60008.0</v>
      </c>
      <c r="AM97" s="16">
        <v>0.0</v>
      </c>
      <c r="AN97" s="16">
        <v>0.0</v>
      </c>
      <c r="AO97" s="16">
        <v>1.0</v>
      </c>
      <c r="AP97" s="16">
        <v>29608.0</v>
      </c>
      <c r="AQ97" s="16">
        <v>0.0</v>
      </c>
      <c r="AR97" s="16">
        <v>0.0</v>
      </c>
      <c r="AS97" s="16">
        <v>0.0</v>
      </c>
      <c r="AT97" s="16">
        <v>44898.0</v>
      </c>
      <c r="AU97" s="16">
        <v>0.0</v>
      </c>
      <c r="AV97" s="16">
        <v>0.0</v>
      </c>
      <c r="AW97" s="16">
        <v>0.0</v>
      </c>
      <c r="AX97" s="16">
        <v>63980.0</v>
      </c>
      <c r="AY97" s="16">
        <v>0.0</v>
      </c>
      <c r="AZ97" s="16">
        <v>0.0</v>
      </c>
      <c r="BA97" s="16">
        <v>0.0</v>
      </c>
      <c r="BB97" s="16">
        <v>6084.0</v>
      </c>
      <c r="BC97" s="16">
        <v>0.0</v>
      </c>
      <c r="BD97" s="16">
        <v>0.0</v>
      </c>
      <c r="BE97" s="16">
        <v>32.0</v>
      </c>
      <c r="BF97" s="16">
        <v>1180044.0</v>
      </c>
      <c r="BG97" s="16">
        <v>0.0</v>
      </c>
      <c r="BH97" s="16">
        <v>0.0</v>
      </c>
      <c r="BI97" s="16">
        <v>0.0</v>
      </c>
      <c r="BJ97" s="16">
        <v>912.0</v>
      </c>
      <c r="BK97" s="16">
        <v>0.0</v>
      </c>
      <c r="BL97" s="16">
        <v>0.0</v>
      </c>
      <c r="BM97" s="16">
        <v>0.0</v>
      </c>
      <c r="BN97" s="16">
        <v>91096.0</v>
      </c>
      <c r="BO97" s="16">
        <v>0.0</v>
      </c>
      <c r="BP97" s="16">
        <v>0.0</v>
      </c>
      <c r="BQ97" s="16">
        <v>0.0</v>
      </c>
      <c r="BR97" s="16">
        <v>62490.0</v>
      </c>
      <c r="BS97" s="16">
        <v>0.0</v>
      </c>
      <c r="BT97" s="16">
        <v>0.0</v>
      </c>
    </row>
    <row r="98">
      <c r="A98" s="14" t="s">
        <v>5240</v>
      </c>
      <c r="B98" s="16">
        <v>11.0</v>
      </c>
      <c r="C98" s="16">
        <v>4083315.0</v>
      </c>
      <c r="D98" s="14" t="s">
        <v>5241</v>
      </c>
      <c r="E98" s="14" t="s">
        <v>2622</v>
      </c>
      <c r="F98" s="14" t="s">
        <v>2630</v>
      </c>
      <c r="G98" s="14" t="s">
        <v>4844</v>
      </c>
      <c r="H98" s="14" t="s">
        <v>2978</v>
      </c>
      <c r="I98" s="14" t="s">
        <v>2978</v>
      </c>
      <c r="J98" s="14" t="s">
        <v>4845</v>
      </c>
      <c r="K98" s="14" t="s">
        <v>5242</v>
      </c>
      <c r="L98" s="14" t="s">
        <v>5242</v>
      </c>
      <c r="M98" s="14" t="s">
        <v>5243</v>
      </c>
      <c r="N98" s="14" t="s">
        <v>409</v>
      </c>
      <c r="O98" s="14" t="s">
        <v>410</v>
      </c>
      <c r="P98" s="16">
        <v>530878.0</v>
      </c>
      <c r="Q98" s="17"/>
      <c r="R98" s="16">
        <v>39.0</v>
      </c>
      <c r="S98" s="16">
        <v>1614114.0</v>
      </c>
      <c r="T98" s="18">
        <v>2.4162E-5</v>
      </c>
      <c r="U98" s="16">
        <v>0.0</v>
      </c>
      <c r="V98" s="16">
        <v>0.0</v>
      </c>
      <c r="W98" s="14" t="s">
        <v>2978</v>
      </c>
      <c r="X98" s="14" t="s">
        <v>4849</v>
      </c>
      <c r="Y98" s="16">
        <v>2.394E-5</v>
      </c>
      <c r="Z98" s="16">
        <v>21.7</v>
      </c>
      <c r="AA98" s="17"/>
      <c r="AB98" s="16">
        <v>0.0</v>
      </c>
      <c r="AC98" s="16">
        <v>0.0</v>
      </c>
      <c r="AD98" s="16">
        <v>8.87</v>
      </c>
      <c r="AE98" s="16">
        <v>0.24</v>
      </c>
      <c r="AF98" s="16">
        <v>0.822</v>
      </c>
      <c r="AG98" s="16">
        <v>0.0</v>
      </c>
      <c r="AH98" s="16">
        <v>74940.0</v>
      </c>
      <c r="AI98" s="16">
        <v>0.0</v>
      </c>
      <c r="AJ98" s="16">
        <v>0.0</v>
      </c>
      <c r="AK98" s="16">
        <v>0.0</v>
      </c>
      <c r="AL98" s="16">
        <v>60006.0</v>
      </c>
      <c r="AM98" s="16">
        <v>0.0</v>
      </c>
      <c r="AN98" s="16">
        <v>0.0</v>
      </c>
      <c r="AO98" s="16">
        <v>0.0</v>
      </c>
      <c r="AP98" s="16">
        <v>29608.0</v>
      </c>
      <c r="AQ98" s="16">
        <v>0.0</v>
      </c>
      <c r="AR98" s="16">
        <v>0.0</v>
      </c>
      <c r="AS98" s="16">
        <v>0.0</v>
      </c>
      <c r="AT98" s="16">
        <v>44896.0</v>
      </c>
      <c r="AU98" s="16">
        <v>0.0</v>
      </c>
      <c r="AV98" s="16">
        <v>0.0</v>
      </c>
      <c r="AW98" s="16">
        <v>0.0</v>
      </c>
      <c r="AX98" s="16">
        <v>64038.0</v>
      </c>
      <c r="AY98" s="16">
        <v>0.0</v>
      </c>
      <c r="AZ98" s="16">
        <v>0.0</v>
      </c>
      <c r="BA98" s="16">
        <v>0.0</v>
      </c>
      <c r="BB98" s="16">
        <v>6084.0</v>
      </c>
      <c r="BC98" s="16">
        <v>0.0</v>
      </c>
      <c r="BD98" s="16">
        <v>0.0</v>
      </c>
      <c r="BE98" s="16">
        <v>38.0</v>
      </c>
      <c r="BF98" s="16">
        <v>1180048.0</v>
      </c>
      <c r="BG98" s="16">
        <v>0.0</v>
      </c>
      <c r="BH98" s="16">
        <v>0.0</v>
      </c>
      <c r="BI98" s="16">
        <v>0.0</v>
      </c>
      <c r="BJ98" s="16">
        <v>912.0</v>
      </c>
      <c r="BK98" s="16">
        <v>0.0</v>
      </c>
      <c r="BL98" s="16">
        <v>0.0</v>
      </c>
      <c r="BM98" s="16">
        <v>0.0</v>
      </c>
      <c r="BN98" s="16">
        <v>91092.0</v>
      </c>
      <c r="BO98" s="16">
        <v>0.0</v>
      </c>
      <c r="BP98" s="16">
        <v>0.0</v>
      </c>
      <c r="BQ98" s="16">
        <v>1.0</v>
      </c>
      <c r="BR98" s="16">
        <v>62490.0</v>
      </c>
      <c r="BS98" s="16">
        <v>0.0</v>
      </c>
      <c r="BT98" s="16">
        <v>0.0</v>
      </c>
    </row>
    <row r="99">
      <c r="A99" s="14" t="s">
        <v>5244</v>
      </c>
      <c r="B99" s="16">
        <v>11.0</v>
      </c>
      <c r="C99" s="16">
        <v>4084728.0</v>
      </c>
      <c r="D99" s="14" t="s">
        <v>5245</v>
      </c>
      <c r="E99" s="14" t="s">
        <v>2622</v>
      </c>
      <c r="F99" s="14" t="s">
        <v>2621</v>
      </c>
      <c r="G99" s="14" t="s">
        <v>4844</v>
      </c>
      <c r="H99" s="14" t="s">
        <v>2978</v>
      </c>
      <c r="I99" s="14" t="s">
        <v>2978</v>
      </c>
      <c r="J99" s="14" t="s">
        <v>4845</v>
      </c>
      <c r="K99" s="14" t="s">
        <v>5246</v>
      </c>
      <c r="L99" s="14" t="s">
        <v>5246</v>
      </c>
      <c r="M99" s="14" t="s">
        <v>5247</v>
      </c>
      <c r="N99" s="14" t="s">
        <v>4848</v>
      </c>
      <c r="P99" s="17"/>
      <c r="Q99" s="17"/>
      <c r="R99" s="16">
        <v>31.0</v>
      </c>
      <c r="S99" s="16">
        <v>1289304.0</v>
      </c>
      <c r="T99" s="18">
        <v>2.4044E-5</v>
      </c>
      <c r="U99" s="16">
        <v>0.0</v>
      </c>
      <c r="V99" s="16">
        <v>0.0</v>
      </c>
      <c r="W99" s="14" t="s">
        <v>2978</v>
      </c>
      <c r="X99" s="14" t="s">
        <v>4865</v>
      </c>
      <c r="Y99" s="18">
        <v>6.007E-5</v>
      </c>
      <c r="Z99" s="16">
        <v>17.1</v>
      </c>
      <c r="AA99" s="16">
        <v>0.09</v>
      </c>
      <c r="AB99" s="16">
        <v>0.0</v>
      </c>
      <c r="AC99" s="16">
        <v>-0.02</v>
      </c>
      <c r="AD99" s="16">
        <v>4.98</v>
      </c>
      <c r="AE99" s="17"/>
      <c r="AF99" s="17"/>
      <c r="AG99" s="16">
        <v>8.0</v>
      </c>
      <c r="AH99" s="16">
        <v>65868.0</v>
      </c>
      <c r="AI99" s="16">
        <v>0.0</v>
      </c>
      <c r="AJ99" s="16">
        <v>0.0</v>
      </c>
      <c r="AK99" s="16">
        <v>1.0</v>
      </c>
      <c r="AL99" s="16">
        <v>43552.0</v>
      </c>
      <c r="AM99" s="16">
        <v>0.0</v>
      </c>
      <c r="AN99" s="16">
        <v>0.0</v>
      </c>
      <c r="AO99" s="16">
        <v>0.0</v>
      </c>
      <c r="AP99" s="16">
        <v>19414.0</v>
      </c>
      <c r="AQ99" s="16">
        <v>0.0</v>
      </c>
      <c r="AR99" s="16">
        <v>0.0</v>
      </c>
      <c r="AS99" s="16">
        <v>0.0</v>
      </c>
      <c r="AT99" s="16">
        <v>18038.0</v>
      </c>
      <c r="AU99" s="16">
        <v>0.0</v>
      </c>
      <c r="AV99" s="16">
        <v>0.0</v>
      </c>
      <c r="AW99" s="16">
        <v>0.0</v>
      </c>
      <c r="AX99" s="16">
        <v>23272.0</v>
      </c>
      <c r="AY99" s="16">
        <v>0.0</v>
      </c>
      <c r="AZ99" s="16">
        <v>0.0</v>
      </c>
      <c r="BA99" s="16">
        <v>0.0</v>
      </c>
      <c r="BB99" s="16">
        <v>4710.0</v>
      </c>
      <c r="BC99" s="16">
        <v>0.0</v>
      </c>
      <c r="BD99" s="16">
        <v>0.0</v>
      </c>
      <c r="BE99" s="16">
        <v>19.0</v>
      </c>
      <c r="BF99" s="16">
        <v>988884.0</v>
      </c>
      <c r="BG99" s="16">
        <v>0.0</v>
      </c>
      <c r="BH99" s="16">
        <v>0.0</v>
      </c>
      <c r="BI99" s="16">
        <v>0.0</v>
      </c>
      <c r="BJ99" s="16">
        <v>912.0</v>
      </c>
      <c r="BK99" s="16">
        <v>0.0</v>
      </c>
      <c r="BL99" s="16">
        <v>0.0</v>
      </c>
      <c r="BM99" s="16">
        <v>2.0</v>
      </c>
      <c r="BN99" s="16">
        <v>81038.0</v>
      </c>
      <c r="BO99" s="16">
        <v>0.0</v>
      </c>
      <c r="BP99" s="16">
        <v>0.0</v>
      </c>
      <c r="BQ99" s="16">
        <v>1.0</v>
      </c>
      <c r="BR99" s="16">
        <v>43616.0</v>
      </c>
      <c r="BS99" s="16">
        <v>0.0</v>
      </c>
      <c r="BT99" s="16">
        <v>0.0</v>
      </c>
    </row>
    <row r="100">
      <c r="A100" s="14" t="s">
        <v>5248</v>
      </c>
      <c r="B100" s="16">
        <v>11.0</v>
      </c>
      <c r="C100" s="16">
        <v>4091359.0</v>
      </c>
      <c r="D100" s="14" t="s">
        <v>5249</v>
      </c>
      <c r="E100" s="14" t="s">
        <v>2621</v>
      </c>
      <c r="F100" s="14" t="s">
        <v>2622</v>
      </c>
      <c r="G100" s="14" t="s">
        <v>4844</v>
      </c>
      <c r="H100" s="14" t="s">
        <v>2978</v>
      </c>
      <c r="I100" s="14" t="s">
        <v>2978</v>
      </c>
      <c r="J100" s="14" t="s">
        <v>4845</v>
      </c>
      <c r="K100" s="14" t="s">
        <v>5250</v>
      </c>
      <c r="L100" s="14" t="s">
        <v>5250</v>
      </c>
      <c r="M100" s="14" t="s">
        <v>5251</v>
      </c>
      <c r="N100" s="14" t="s">
        <v>409</v>
      </c>
      <c r="O100" s="14" t="s">
        <v>3345</v>
      </c>
      <c r="P100" s="16">
        <v>658000.0</v>
      </c>
      <c r="Q100" s="17"/>
      <c r="R100" s="16">
        <v>38.0</v>
      </c>
      <c r="S100" s="16">
        <v>1614124.0</v>
      </c>
      <c r="T100" s="18">
        <v>2.3542E-5</v>
      </c>
      <c r="U100" s="16">
        <v>0.0</v>
      </c>
      <c r="V100" s="16">
        <v>0.0</v>
      </c>
      <c r="W100" s="14" t="s">
        <v>2978</v>
      </c>
      <c r="X100" s="14" t="s">
        <v>4849</v>
      </c>
      <c r="Y100" s="16">
        <v>2.313E-5</v>
      </c>
      <c r="Z100" s="16">
        <v>22.7</v>
      </c>
      <c r="AA100" s="17"/>
      <c r="AB100" s="16">
        <v>0.0</v>
      </c>
      <c r="AC100" s="16">
        <v>0.0</v>
      </c>
      <c r="AD100" s="16">
        <v>2.84</v>
      </c>
      <c r="AE100" s="16">
        <v>0.05</v>
      </c>
      <c r="AF100" s="16">
        <v>0.003</v>
      </c>
      <c r="AG100" s="16">
        <v>0.0</v>
      </c>
      <c r="AH100" s="16">
        <v>74938.0</v>
      </c>
      <c r="AI100" s="16">
        <v>0.0</v>
      </c>
      <c r="AJ100" s="16">
        <v>0.0</v>
      </c>
      <c r="AK100" s="16">
        <v>0.0</v>
      </c>
      <c r="AL100" s="16">
        <v>60008.0</v>
      </c>
      <c r="AM100" s="16">
        <v>0.0</v>
      </c>
      <c r="AN100" s="16">
        <v>0.0</v>
      </c>
      <c r="AO100" s="16">
        <v>0.0</v>
      </c>
      <c r="AP100" s="16">
        <v>29608.0</v>
      </c>
      <c r="AQ100" s="16">
        <v>0.0</v>
      </c>
      <c r="AR100" s="16">
        <v>0.0</v>
      </c>
      <c r="AS100" s="16">
        <v>0.0</v>
      </c>
      <c r="AT100" s="16">
        <v>44898.0</v>
      </c>
      <c r="AU100" s="16">
        <v>0.0</v>
      </c>
      <c r="AV100" s="16">
        <v>0.0</v>
      </c>
      <c r="AW100" s="16">
        <v>0.0</v>
      </c>
      <c r="AX100" s="16">
        <v>64040.0</v>
      </c>
      <c r="AY100" s="16">
        <v>0.0</v>
      </c>
      <c r="AZ100" s="16">
        <v>0.0</v>
      </c>
      <c r="BA100" s="16">
        <v>0.0</v>
      </c>
      <c r="BB100" s="16">
        <v>6084.0</v>
      </c>
      <c r="BC100" s="16">
        <v>0.0</v>
      </c>
      <c r="BD100" s="16">
        <v>0.0</v>
      </c>
      <c r="BE100" s="16">
        <v>37.0</v>
      </c>
      <c r="BF100" s="16">
        <v>1180058.0</v>
      </c>
      <c r="BG100" s="16">
        <v>0.0</v>
      </c>
      <c r="BH100" s="16">
        <v>0.0</v>
      </c>
      <c r="BI100" s="16">
        <v>0.0</v>
      </c>
      <c r="BJ100" s="16">
        <v>912.0</v>
      </c>
      <c r="BK100" s="16">
        <v>0.0</v>
      </c>
      <c r="BL100" s="16">
        <v>0.0</v>
      </c>
      <c r="BM100" s="16">
        <v>0.0</v>
      </c>
      <c r="BN100" s="16">
        <v>91088.0</v>
      </c>
      <c r="BO100" s="16">
        <v>0.0</v>
      </c>
      <c r="BP100" s="16">
        <v>0.0</v>
      </c>
      <c r="BQ100" s="16">
        <v>1.0</v>
      </c>
      <c r="BR100" s="16">
        <v>62490.0</v>
      </c>
      <c r="BS100" s="16">
        <v>0.0</v>
      </c>
      <c r="BT100" s="16">
        <v>0.0</v>
      </c>
    </row>
    <row r="101">
      <c r="A101" s="14" t="s">
        <v>5252</v>
      </c>
      <c r="B101" s="16">
        <v>11.0</v>
      </c>
      <c r="C101" s="16">
        <v>4086740.0</v>
      </c>
      <c r="D101" s="14" t="s">
        <v>5253</v>
      </c>
      <c r="E101" s="14" t="s">
        <v>2631</v>
      </c>
      <c r="F101" s="14" t="s">
        <v>2630</v>
      </c>
      <c r="G101" s="14" t="s">
        <v>4844</v>
      </c>
      <c r="H101" s="14" t="s">
        <v>2978</v>
      </c>
      <c r="I101" s="14" t="s">
        <v>2978</v>
      </c>
      <c r="J101" s="14" t="s">
        <v>4852</v>
      </c>
      <c r="K101" s="14" t="s">
        <v>5254</v>
      </c>
      <c r="L101" s="14" t="s">
        <v>5254</v>
      </c>
      <c r="M101" s="14" t="s">
        <v>5255</v>
      </c>
      <c r="N101" s="14" t="s">
        <v>409</v>
      </c>
      <c r="P101" s="17"/>
      <c r="Q101" s="14" t="s">
        <v>5024</v>
      </c>
      <c r="R101" s="16">
        <v>36.0</v>
      </c>
      <c r="S101" s="16">
        <v>1537192.0</v>
      </c>
      <c r="T101" s="18">
        <v>2.3419E-5</v>
      </c>
      <c r="U101" s="16">
        <v>1.0</v>
      </c>
      <c r="V101" s="16">
        <v>0.0</v>
      </c>
      <c r="W101" s="14" t="s">
        <v>2978</v>
      </c>
      <c r="X101" s="14" t="s">
        <v>4865</v>
      </c>
      <c r="Y101" s="18">
        <v>3.549E-5</v>
      </c>
      <c r="Z101" s="16">
        <v>15.9</v>
      </c>
      <c r="AA101" s="17"/>
      <c r="AB101" s="16">
        <v>0.0</v>
      </c>
      <c r="AC101" s="16">
        <v>0.0</v>
      </c>
      <c r="AD101" s="16">
        <v>3.83</v>
      </c>
      <c r="AE101" s="17"/>
      <c r="AF101" s="17"/>
      <c r="AG101" s="16">
        <v>6.0</v>
      </c>
      <c r="AH101" s="16">
        <v>72946.0</v>
      </c>
      <c r="AI101" s="16">
        <v>0.0</v>
      </c>
      <c r="AJ101" s="16">
        <v>0.0</v>
      </c>
      <c r="AK101" s="16">
        <v>1.0</v>
      </c>
      <c r="AL101" s="16">
        <v>50962.0</v>
      </c>
      <c r="AM101" s="16">
        <v>0.0</v>
      </c>
      <c r="AN101" s="16">
        <v>0.0</v>
      </c>
      <c r="AO101" s="16">
        <v>0.0</v>
      </c>
      <c r="AP101" s="16">
        <v>28642.0</v>
      </c>
      <c r="AQ101" s="16">
        <v>0.0</v>
      </c>
      <c r="AR101" s="16">
        <v>0.0</v>
      </c>
      <c r="AS101" s="16">
        <v>1.0</v>
      </c>
      <c r="AT101" s="16">
        <v>40920.0</v>
      </c>
      <c r="AU101" s="16">
        <v>0.0</v>
      </c>
      <c r="AV101" s="16">
        <v>0.0</v>
      </c>
      <c r="AW101" s="16">
        <v>0.0</v>
      </c>
      <c r="AX101" s="16">
        <v>45818.0</v>
      </c>
      <c r="AY101" s="16">
        <v>0.0</v>
      </c>
      <c r="AZ101" s="16">
        <v>0.0</v>
      </c>
      <c r="BA101" s="16">
        <v>0.0</v>
      </c>
      <c r="BB101" s="16">
        <v>6014.0</v>
      </c>
      <c r="BC101" s="16">
        <v>0.0</v>
      </c>
      <c r="BD101" s="16">
        <v>0.0</v>
      </c>
      <c r="BE101" s="16">
        <v>21.0</v>
      </c>
      <c r="BF101" s="16">
        <v>1146880.0</v>
      </c>
      <c r="BG101" s="16">
        <v>0.0</v>
      </c>
      <c r="BH101" s="16">
        <v>0.0</v>
      </c>
      <c r="BI101" s="16">
        <v>0.0</v>
      </c>
      <c r="BJ101" s="16">
        <v>908.0</v>
      </c>
      <c r="BK101" s="16">
        <v>0.0</v>
      </c>
      <c r="BL101" s="16">
        <v>0.0</v>
      </c>
      <c r="BM101" s="16">
        <v>6.0</v>
      </c>
      <c r="BN101" s="16">
        <v>84052.0</v>
      </c>
      <c r="BO101" s="16">
        <v>1.0</v>
      </c>
      <c r="BP101" s="16">
        <v>0.0</v>
      </c>
      <c r="BQ101" s="16">
        <v>1.0</v>
      </c>
      <c r="BR101" s="16">
        <v>60050.0</v>
      </c>
      <c r="BS101" s="16">
        <v>0.0</v>
      </c>
      <c r="BT101" s="16">
        <v>0.0</v>
      </c>
    </row>
    <row r="102">
      <c r="A102" s="14" t="s">
        <v>5256</v>
      </c>
      <c r="B102" s="16">
        <v>11.0</v>
      </c>
      <c r="C102" s="16">
        <v>3856377.0</v>
      </c>
      <c r="D102" s="14" t="s">
        <v>5257</v>
      </c>
      <c r="E102" s="14" t="s">
        <v>2622</v>
      </c>
      <c r="F102" s="14" t="s">
        <v>2621</v>
      </c>
      <c r="G102" s="14" t="s">
        <v>4844</v>
      </c>
      <c r="H102" s="14" t="s">
        <v>2978</v>
      </c>
      <c r="I102" s="14" t="s">
        <v>2978</v>
      </c>
      <c r="J102" s="14" t="s">
        <v>4845</v>
      </c>
      <c r="K102" s="14" t="s">
        <v>5258</v>
      </c>
      <c r="L102" s="14" t="s">
        <v>5258</v>
      </c>
      <c r="M102" s="14" t="s">
        <v>5259</v>
      </c>
      <c r="N102" s="14" t="s">
        <v>409</v>
      </c>
      <c r="O102" s="14" t="s">
        <v>410</v>
      </c>
      <c r="P102" s="16">
        <v>931672.0</v>
      </c>
      <c r="Q102" s="17"/>
      <c r="R102" s="16">
        <v>37.0</v>
      </c>
      <c r="S102" s="16">
        <v>1614060.0</v>
      </c>
      <c r="T102" s="18">
        <v>2.2924E-5</v>
      </c>
      <c r="U102" s="16">
        <v>0.0</v>
      </c>
      <c r="V102" s="16">
        <v>0.0</v>
      </c>
      <c r="W102" s="14" t="s">
        <v>2978</v>
      </c>
      <c r="X102" s="14" t="s">
        <v>4849</v>
      </c>
      <c r="Y102" s="16">
        <v>1.724E-5</v>
      </c>
      <c r="Z102" s="16">
        <v>20.4</v>
      </c>
      <c r="AA102" s="17"/>
      <c r="AB102" s="16">
        <v>0.0</v>
      </c>
      <c r="AC102" s="16">
        <v>-0.01</v>
      </c>
      <c r="AD102" s="16">
        <v>8.88</v>
      </c>
      <c r="AE102" s="16">
        <v>0.34</v>
      </c>
      <c r="AF102" s="16">
        <v>0.003</v>
      </c>
      <c r="AG102" s="16">
        <v>0.0</v>
      </c>
      <c r="AH102" s="16">
        <v>74946.0</v>
      </c>
      <c r="AI102" s="16">
        <v>0.0</v>
      </c>
      <c r="AJ102" s="16">
        <v>0.0</v>
      </c>
      <c r="AK102" s="16">
        <v>0.0</v>
      </c>
      <c r="AL102" s="16">
        <v>60006.0</v>
      </c>
      <c r="AM102" s="16">
        <v>0.0</v>
      </c>
      <c r="AN102" s="16">
        <v>0.0</v>
      </c>
      <c r="AO102" s="16">
        <v>8.0</v>
      </c>
      <c r="AP102" s="16">
        <v>29608.0</v>
      </c>
      <c r="AQ102" s="16">
        <v>0.0</v>
      </c>
      <c r="AR102" s="16">
        <v>0.0</v>
      </c>
      <c r="AS102" s="16">
        <v>0.0</v>
      </c>
      <c r="AT102" s="16">
        <v>44900.0</v>
      </c>
      <c r="AU102" s="16">
        <v>0.0</v>
      </c>
      <c r="AV102" s="16">
        <v>0.0</v>
      </c>
      <c r="AW102" s="16">
        <v>0.0</v>
      </c>
      <c r="AX102" s="16">
        <v>63970.0</v>
      </c>
      <c r="AY102" s="16">
        <v>0.0</v>
      </c>
      <c r="AZ102" s="16">
        <v>0.0</v>
      </c>
      <c r="BA102" s="16">
        <v>0.0</v>
      </c>
      <c r="BB102" s="16">
        <v>6082.0</v>
      </c>
      <c r="BC102" s="16">
        <v>0.0</v>
      </c>
      <c r="BD102" s="16">
        <v>0.0</v>
      </c>
      <c r="BE102" s="16">
        <v>29.0</v>
      </c>
      <c r="BF102" s="16">
        <v>1180054.0</v>
      </c>
      <c r="BG102" s="16">
        <v>0.0</v>
      </c>
      <c r="BH102" s="16">
        <v>0.0</v>
      </c>
      <c r="BI102" s="16">
        <v>0.0</v>
      </c>
      <c r="BJ102" s="16">
        <v>912.0</v>
      </c>
      <c r="BK102" s="16">
        <v>0.0</v>
      </c>
      <c r="BL102" s="16">
        <v>0.0</v>
      </c>
      <c r="BM102" s="16">
        <v>0.0</v>
      </c>
      <c r="BN102" s="16">
        <v>91092.0</v>
      </c>
      <c r="BO102" s="16">
        <v>0.0</v>
      </c>
      <c r="BP102" s="16">
        <v>0.0</v>
      </c>
      <c r="BQ102" s="16">
        <v>0.0</v>
      </c>
      <c r="BR102" s="16">
        <v>62490.0</v>
      </c>
      <c r="BS102" s="16">
        <v>0.0</v>
      </c>
      <c r="BT102" s="16">
        <v>0.0</v>
      </c>
    </row>
    <row r="103">
      <c r="A103" s="14" t="s">
        <v>5260</v>
      </c>
      <c r="B103" s="16">
        <v>11.0</v>
      </c>
      <c r="C103" s="16">
        <v>3967608.0</v>
      </c>
      <c r="D103" s="14" t="s">
        <v>406</v>
      </c>
      <c r="E103" s="14" t="s">
        <v>2631</v>
      </c>
      <c r="F103" s="14" t="s">
        <v>2630</v>
      </c>
      <c r="G103" s="14" t="s">
        <v>4844</v>
      </c>
      <c r="H103" s="14" t="s">
        <v>2978</v>
      </c>
      <c r="I103" s="14" t="s">
        <v>2978</v>
      </c>
      <c r="J103" s="14" t="s">
        <v>4845</v>
      </c>
      <c r="K103" s="14" t="s">
        <v>407</v>
      </c>
      <c r="L103" s="14" t="s">
        <v>407</v>
      </c>
      <c r="M103" s="14" t="s">
        <v>408</v>
      </c>
      <c r="N103" s="14" t="s">
        <v>409</v>
      </c>
      <c r="O103" s="14" t="s">
        <v>410</v>
      </c>
      <c r="P103" s="16">
        <v>666040.0</v>
      </c>
      <c r="Q103" s="17"/>
      <c r="R103" s="16">
        <v>37.0</v>
      </c>
      <c r="S103" s="16">
        <v>1614070.0</v>
      </c>
      <c r="T103" s="18">
        <v>2.2923E-5</v>
      </c>
      <c r="U103" s="16">
        <v>0.0</v>
      </c>
      <c r="V103" s="16">
        <v>0.0</v>
      </c>
      <c r="W103" s="14" t="s">
        <v>2978</v>
      </c>
      <c r="X103" s="14" t="s">
        <v>4849</v>
      </c>
      <c r="Y103" s="16">
        <v>2.153E-5</v>
      </c>
      <c r="Z103" s="16">
        <v>26.6</v>
      </c>
      <c r="AA103" s="17"/>
      <c r="AB103" s="16">
        <v>0.0</v>
      </c>
      <c r="AC103" s="16">
        <v>0.0</v>
      </c>
      <c r="AD103" s="16">
        <v>8.79</v>
      </c>
      <c r="AE103" s="16">
        <v>0.0</v>
      </c>
      <c r="AF103" s="16">
        <v>0.938</v>
      </c>
      <c r="AG103" s="16">
        <v>0.0</v>
      </c>
      <c r="AH103" s="16">
        <v>74900.0</v>
      </c>
      <c r="AI103" s="16">
        <v>0.0</v>
      </c>
      <c r="AJ103" s="16">
        <v>0.0</v>
      </c>
      <c r="AK103" s="16">
        <v>1.0</v>
      </c>
      <c r="AL103" s="16">
        <v>60008.0</v>
      </c>
      <c r="AM103" s="16">
        <v>0.0</v>
      </c>
      <c r="AN103" s="16">
        <v>0.0</v>
      </c>
      <c r="AO103" s="16">
        <v>0.0</v>
      </c>
      <c r="AP103" s="16">
        <v>29606.0</v>
      </c>
      <c r="AQ103" s="16">
        <v>0.0</v>
      </c>
      <c r="AR103" s="16">
        <v>0.0</v>
      </c>
      <c r="AS103" s="16">
        <v>0.0</v>
      </c>
      <c r="AT103" s="16">
        <v>44902.0</v>
      </c>
      <c r="AU103" s="16">
        <v>0.0</v>
      </c>
      <c r="AV103" s="16">
        <v>0.0</v>
      </c>
      <c r="AW103" s="16">
        <v>0.0</v>
      </c>
      <c r="AX103" s="16">
        <v>64032.0</v>
      </c>
      <c r="AY103" s="16">
        <v>0.0</v>
      </c>
      <c r="AZ103" s="16">
        <v>0.0</v>
      </c>
      <c r="BA103" s="16">
        <v>0.0</v>
      </c>
      <c r="BB103" s="16">
        <v>6084.0</v>
      </c>
      <c r="BC103" s="16">
        <v>0.0</v>
      </c>
      <c r="BD103" s="16">
        <v>0.0</v>
      </c>
      <c r="BE103" s="16">
        <v>35.0</v>
      </c>
      <c r="BF103" s="16">
        <v>1180052.0</v>
      </c>
      <c r="BG103" s="16">
        <v>0.0</v>
      </c>
      <c r="BH103" s="16">
        <v>0.0</v>
      </c>
      <c r="BI103" s="16">
        <v>0.0</v>
      </c>
      <c r="BJ103" s="16">
        <v>912.0</v>
      </c>
      <c r="BK103" s="16">
        <v>0.0</v>
      </c>
      <c r="BL103" s="16">
        <v>0.0</v>
      </c>
      <c r="BM103" s="16">
        <v>0.0</v>
      </c>
      <c r="BN103" s="16">
        <v>91092.0</v>
      </c>
      <c r="BO103" s="16">
        <v>0.0</v>
      </c>
      <c r="BP103" s="16">
        <v>0.0</v>
      </c>
      <c r="BQ103" s="16">
        <v>1.0</v>
      </c>
      <c r="BR103" s="16">
        <v>62482.0</v>
      </c>
      <c r="BS103" s="16">
        <v>0.0</v>
      </c>
      <c r="BT103" s="16">
        <v>0.0</v>
      </c>
    </row>
    <row r="104">
      <c r="A104" s="14" t="s">
        <v>5261</v>
      </c>
      <c r="B104" s="16">
        <v>11.0</v>
      </c>
      <c r="C104" s="16">
        <v>4091365.0</v>
      </c>
      <c r="D104" s="14" t="s">
        <v>5262</v>
      </c>
      <c r="E104" s="14" t="s">
        <v>2631</v>
      </c>
      <c r="F104" s="14" t="s">
        <v>2630</v>
      </c>
      <c r="G104" s="14" t="s">
        <v>4844</v>
      </c>
      <c r="H104" s="14" t="s">
        <v>2978</v>
      </c>
      <c r="I104" s="14" t="s">
        <v>2978</v>
      </c>
      <c r="J104" s="14" t="s">
        <v>4845</v>
      </c>
      <c r="K104" s="14" t="s">
        <v>5263</v>
      </c>
      <c r="L104" s="14" t="s">
        <v>5263</v>
      </c>
      <c r="M104" s="14" t="s">
        <v>5264</v>
      </c>
      <c r="N104" s="14" t="s">
        <v>409</v>
      </c>
      <c r="O104" s="14" t="s">
        <v>410</v>
      </c>
      <c r="P104" s="16">
        <v>582384.0</v>
      </c>
      <c r="Q104" s="17"/>
      <c r="R104" s="16">
        <v>36.0</v>
      </c>
      <c r="S104" s="16">
        <v>1614082.0</v>
      </c>
      <c r="T104" s="18">
        <v>2.2304E-5</v>
      </c>
      <c r="U104" s="16">
        <v>0.0</v>
      </c>
      <c r="V104" s="16">
        <v>0.0</v>
      </c>
      <c r="W104" s="14" t="s">
        <v>2978</v>
      </c>
      <c r="X104" s="14" t="s">
        <v>4849</v>
      </c>
      <c r="Y104" s="16">
        <v>1.803E-5</v>
      </c>
      <c r="Z104" s="16">
        <v>22.1</v>
      </c>
      <c r="AA104" s="16">
        <v>0.056</v>
      </c>
      <c r="AB104" s="16">
        <v>0.0</v>
      </c>
      <c r="AC104" s="16">
        <v>0.0</v>
      </c>
      <c r="AD104" s="16">
        <v>5.9</v>
      </c>
      <c r="AE104" s="16">
        <v>0.05</v>
      </c>
      <c r="AF104" s="16">
        <v>0.013</v>
      </c>
      <c r="AG104" s="16">
        <v>3.0</v>
      </c>
      <c r="AH104" s="16">
        <v>74936.0</v>
      </c>
      <c r="AI104" s="16">
        <v>0.0</v>
      </c>
      <c r="AJ104" s="16">
        <v>0.0</v>
      </c>
      <c r="AK104" s="16">
        <v>1.0</v>
      </c>
      <c r="AL104" s="16">
        <v>60004.0</v>
      </c>
      <c r="AM104" s="16">
        <v>0.0</v>
      </c>
      <c r="AN104" s="16">
        <v>0.0</v>
      </c>
      <c r="AO104" s="16">
        <v>0.0</v>
      </c>
      <c r="AP104" s="16">
        <v>29606.0</v>
      </c>
      <c r="AQ104" s="16">
        <v>0.0</v>
      </c>
      <c r="AR104" s="16">
        <v>0.0</v>
      </c>
      <c r="AS104" s="16">
        <v>0.0</v>
      </c>
      <c r="AT104" s="16">
        <v>44898.0</v>
      </c>
      <c r="AU104" s="16">
        <v>0.0</v>
      </c>
      <c r="AV104" s="16">
        <v>0.0</v>
      </c>
      <c r="AW104" s="16">
        <v>0.0</v>
      </c>
      <c r="AX104" s="16">
        <v>64024.0</v>
      </c>
      <c r="AY104" s="16">
        <v>0.0</v>
      </c>
      <c r="AZ104" s="16">
        <v>0.0</v>
      </c>
      <c r="BA104" s="16">
        <v>0.0</v>
      </c>
      <c r="BB104" s="16">
        <v>6084.0</v>
      </c>
      <c r="BC104" s="16">
        <v>0.0</v>
      </c>
      <c r="BD104" s="16">
        <v>0.0</v>
      </c>
      <c r="BE104" s="16">
        <v>30.0</v>
      </c>
      <c r="BF104" s="16">
        <v>1180044.0</v>
      </c>
      <c r="BG104" s="16">
        <v>0.0</v>
      </c>
      <c r="BH104" s="16">
        <v>0.0</v>
      </c>
      <c r="BI104" s="16">
        <v>0.0</v>
      </c>
      <c r="BJ104" s="16">
        <v>912.0</v>
      </c>
      <c r="BK104" s="16">
        <v>0.0</v>
      </c>
      <c r="BL104" s="16">
        <v>0.0</v>
      </c>
      <c r="BM104" s="16">
        <v>1.0</v>
      </c>
      <c r="BN104" s="16">
        <v>91086.0</v>
      </c>
      <c r="BO104" s="16">
        <v>0.0</v>
      </c>
      <c r="BP104" s="16">
        <v>0.0</v>
      </c>
      <c r="BQ104" s="16">
        <v>1.0</v>
      </c>
      <c r="BR104" s="16">
        <v>62488.0</v>
      </c>
      <c r="BS104" s="16">
        <v>0.0</v>
      </c>
      <c r="BT104" s="16">
        <v>0.0</v>
      </c>
    </row>
    <row r="105">
      <c r="A105" s="14" t="s">
        <v>5265</v>
      </c>
      <c r="B105" s="16">
        <v>11.0</v>
      </c>
      <c r="C105" s="16">
        <v>4091627.0</v>
      </c>
      <c r="D105" s="14" t="s">
        <v>5266</v>
      </c>
      <c r="E105" s="14" t="s">
        <v>2630</v>
      </c>
      <c r="F105" s="14" t="s">
        <v>2631</v>
      </c>
      <c r="G105" s="14" t="s">
        <v>4844</v>
      </c>
      <c r="H105" s="14" t="s">
        <v>2978</v>
      </c>
      <c r="I105" s="14" t="s">
        <v>2978</v>
      </c>
      <c r="J105" s="14" t="s">
        <v>4845</v>
      </c>
      <c r="K105" s="14" t="s">
        <v>5267</v>
      </c>
      <c r="L105" s="14" t="s">
        <v>5267</v>
      </c>
      <c r="M105" s="14" t="s">
        <v>5268</v>
      </c>
      <c r="N105" s="14" t="s">
        <v>4848</v>
      </c>
      <c r="O105" s="14" t="s">
        <v>4878</v>
      </c>
      <c r="P105" s="16">
        <v>2940509.0</v>
      </c>
      <c r="Q105" s="17"/>
      <c r="R105" s="16">
        <v>35.0</v>
      </c>
      <c r="S105" s="16">
        <v>1613968.0</v>
      </c>
      <c r="T105" s="18">
        <v>2.1686E-5</v>
      </c>
      <c r="U105" s="16">
        <v>0.0</v>
      </c>
      <c r="V105" s="16">
        <v>0.0</v>
      </c>
      <c r="W105" s="14" t="s">
        <v>2978</v>
      </c>
      <c r="X105" s="14" t="s">
        <v>4954</v>
      </c>
      <c r="Y105" s="16">
        <v>3.4987E-4</v>
      </c>
      <c r="Z105" s="16">
        <v>8.25</v>
      </c>
      <c r="AA105" s="16">
        <v>0.019</v>
      </c>
      <c r="AB105" s="16">
        <v>0.0</v>
      </c>
      <c r="AC105" s="16">
        <v>0.01</v>
      </c>
      <c r="AD105" s="16">
        <v>0.685</v>
      </c>
      <c r="AE105" s="17"/>
      <c r="AF105" s="17"/>
      <c r="AG105" s="16">
        <v>0.0</v>
      </c>
      <c r="AH105" s="16">
        <v>74974.0</v>
      </c>
      <c r="AI105" s="16">
        <v>0.0</v>
      </c>
      <c r="AJ105" s="16">
        <v>0.0</v>
      </c>
      <c r="AK105" s="16">
        <v>0.0</v>
      </c>
      <c r="AL105" s="16">
        <v>60004.0</v>
      </c>
      <c r="AM105" s="16">
        <v>0.0</v>
      </c>
      <c r="AN105" s="16">
        <v>0.0</v>
      </c>
      <c r="AO105" s="16">
        <v>7.0</v>
      </c>
      <c r="AP105" s="16">
        <v>29604.0</v>
      </c>
      <c r="AQ105" s="16">
        <v>0.0</v>
      </c>
      <c r="AR105" s="16">
        <v>0.0</v>
      </c>
      <c r="AS105" s="16">
        <v>23.0</v>
      </c>
      <c r="AT105" s="16">
        <v>44864.0</v>
      </c>
      <c r="AU105" s="16">
        <v>0.0</v>
      </c>
      <c r="AV105" s="16">
        <v>0.0</v>
      </c>
      <c r="AW105" s="16">
        <v>0.0</v>
      </c>
      <c r="AX105" s="16">
        <v>64008.0</v>
      </c>
      <c r="AY105" s="16">
        <v>0.0</v>
      </c>
      <c r="AZ105" s="16">
        <v>0.0</v>
      </c>
      <c r="BA105" s="16">
        <v>0.0</v>
      </c>
      <c r="BB105" s="16">
        <v>6062.0</v>
      </c>
      <c r="BC105" s="16">
        <v>0.0</v>
      </c>
      <c r="BD105" s="16">
        <v>0.0</v>
      </c>
      <c r="BE105" s="16">
        <v>3.0</v>
      </c>
      <c r="BF105" s="16">
        <v>1179974.0</v>
      </c>
      <c r="BG105" s="16">
        <v>0.0</v>
      </c>
      <c r="BH105" s="16">
        <v>0.0</v>
      </c>
      <c r="BI105" s="16">
        <v>0.0</v>
      </c>
      <c r="BJ105" s="16">
        <v>912.0</v>
      </c>
      <c r="BK105" s="16">
        <v>0.0</v>
      </c>
      <c r="BL105" s="16">
        <v>0.0</v>
      </c>
      <c r="BM105" s="16">
        <v>0.0</v>
      </c>
      <c r="BN105" s="16">
        <v>91064.0</v>
      </c>
      <c r="BO105" s="16">
        <v>0.0</v>
      </c>
      <c r="BP105" s="16">
        <v>0.0</v>
      </c>
      <c r="BQ105" s="16">
        <v>2.0</v>
      </c>
      <c r="BR105" s="16">
        <v>62502.0</v>
      </c>
      <c r="BS105" s="16">
        <v>0.0</v>
      </c>
      <c r="BT105" s="16">
        <v>0.0</v>
      </c>
    </row>
    <row r="106">
      <c r="A106" s="14" t="s">
        <v>5269</v>
      </c>
      <c r="B106" s="16">
        <v>11.0</v>
      </c>
      <c r="C106" s="16">
        <v>4091541.0</v>
      </c>
      <c r="D106" s="14" t="s">
        <v>5270</v>
      </c>
      <c r="E106" s="14" t="s">
        <v>2622</v>
      </c>
      <c r="F106" s="14" t="s">
        <v>2621</v>
      </c>
      <c r="G106" s="14" t="s">
        <v>4844</v>
      </c>
      <c r="H106" s="14" t="s">
        <v>2978</v>
      </c>
      <c r="I106" s="14" t="s">
        <v>2978</v>
      </c>
      <c r="J106" s="14" t="s">
        <v>4845</v>
      </c>
      <c r="K106" s="14" t="s">
        <v>5271</v>
      </c>
      <c r="L106" s="14" t="s">
        <v>5271</v>
      </c>
      <c r="M106" s="14" t="s">
        <v>5272</v>
      </c>
      <c r="N106" s="14" t="s">
        <v>409</v>
      </c>
      <c r="O106" s="14" t="s">
        <v>410</v>
      </c>
      <c r="P106" s="16">
        <v>950347.0</v>
      </c>
      <c r="Q106" s="17"/>
      <c r="R106" s="16">
        <v>35.0</v>
      </c>
      <c r="S106" s="16">
        <v>1614060.0</v>
      </c>
      <c r="T106" s="18">
        <v>2.1684E-5</v>
      </c>
      <c r="U106" s="16">
        <v>0.0</v>
      </c>
      <c r="V106" s="16">
        <v>0.0</v>
      </c>
      <c r="W106" s="14" t="s">
        <v>2978</v>
      </c>
      <c r="X106" s="14" t="s">
        <v>4849</v>
      </c>
      <c r="Y106" s="16">
        <v>1.962E-5</v>
      </c>
      <c r="Z106" s="16">
        <v>9.55</v>
      </c>
      <c r="AA106" s="17"/>
      <c r="AB106" s="16">
        <v>0.0</v>
      </c>
      <c r="AC106" s="16">
        <v>0.0</v>
      </c>
      <c r="AD106" s="16">
        <v>1.48</v>
      </c>
      <c r="AE106" s="16">
        <v>1.0</v>
      </c>
      <c r="AF106" s="16">
        <v>0.007</v>
      </c>
      <c r="AG106" s="16">
        <v>0.0</v>
      </c>
      <c r="AH106" s="16">
        <v>74920.0</v>
      </c>
      <c r="AI106" s="16">
        <v>0.0</v>
      </c>
      <c r="AJ106" s="16">
        <v>0.0</v>
      </c>
      <c r="AK106" s="16">
        <v>3.0</v>
      </c>
      <c r="AL106" s="16">
        <v>60008.0</v>
      </c>
      <c r="AM106" s="16">
        <v>0.0</v>
      </c>
      <c r="AN106" s="16">
        <v>0.0</v>
      </c>
      <c r="AO106" s="16">
        <v>0.0</v>
      </c>
      <c r="AP106" s="16">
        <v>29604.0</v>
      </c>
      <c r="AQ106" s="16">
        <v>0.0</v>
      </c>
      <c r="AR106" s="16">
        <v>0.0</v>
      </c>
      <c r="AS106" s="16">
        <v>0.0</v>
      </c>
      <c r="AT106" s="16">
        <v>44882.0</v>
      </c>
      <c r="AU106" s="16">
        <v>0.0</v>
      </c>
      <c r="AV106" s="16">
        <v>0.0</v>
      </c>
      <c r="AW106" s="16">
        <v>0.0</v>
      </c>
      <c r="AX106" s="16">
        <v>64042.0</v>
      </c>
      <c r="AY106" s="16">
        <v>0.0</v>
      </c>
      <c r="AZ106" s="16">
        <v>0.0</v>
      </c>
      <c r="BA106" s="16">
        <v>0.0</v>
      </c>
      <c r="BB106" s="16">
        <v>6084.0</v>
      </c>
      <c r="BC106" s="16">
        <v>0.0</v>
      </c>
      <c r="BD106" s="16">
        <v>0.0</v>
      </c>
      <c r="BE106" s="16">
        <v>32.0</v>
      </c>
      <c r="BF106" s="16">
        <v>1180036.0</v>
      </c>
      <c r="BG106" s="16">
        <v>0.0</v>
      </c>
      <c r="BH106" s="16">
        <v>0.0</v>
      </c>
      <c r="BI106" s="16">
        <v>0.0</v>
      </c>
      <c r="BJ106" s="16">
        <v>912.0</v>
      </c>
      <c r="BK106" s="16">
        <v>0.0</v>
      </c>
      <c r="BL106" s="16">
        <v>0.0</v>
      </c>
      <c r="BM106" s="16">
        <v>0.0</v>
      </c>
      <c r="BN106" s="16">
        <v>91084.0</v>
      </c>
      <c r="BO106" s="16">
        <v>0.0</v>
      </c>
      <c r="BP106" s="16">
        <v>0.0</v>
      </c>
      <c r="BQ106" s="16">
        <v>0.0</v>
      </c>
      <c r="BR106" s="16">
        <v>62488.0</v>
      </c>
      <c r="BS106" s="16">
        <v>0.0</v>
      </c>
      <c r="BT106" s="16">
        <v>0.0</v>
      </c>
    </row>
    <row r="107">
      <c r="A107" s="14" t="s">
        <v>5273</v>
      </c>
      <c r="B107" s="16">
        <v>11.0</v>
      </c>
      <c r="C107" s="16">
        <v>4059345.0</v>
      </c>
      <c r="D107" s="14" t="s">
        <v>5274</v>
      </c>
      <c r="E107" s="14" t="s">
        <v>2622</v>
      </c>
      <c r="F107" s="14" t="s">
        <v>2630</v>
      </c>
      <c r="G107" s="14" t="s">
        <v>4844</v>
      </c>
      <c r="H107" s="14" t="s">
        <v>2978</v>
      </c>
      <c r="I107" s="14" t="s">
        <v>2978</v>
      </c>
      <c r="J107" s="14" t="s">
        <v>4845</v>
      </c>
      <c r="K107" s="14" t="s">
        <v>5275</v>
      </c>
      <c r="L107" s="14" t="s">
        <v>5275</v>
      </c>
      <c r="M107" s="14" t="s">
        <v>5276</v>
      </c>
      <c r="N107" s="14" t="s">
        <v>409</v>
      </c>
      <c r="O107" s="14" t="s">
        <v>410</v>
      </c>
      <c r="P107" s="16">
        <v>1000246.0</v>
      </c>
      <c r="Q107" s="17"/>
      <c r="R107" s="16">
        <v>35.0</v>
      </c>
      <c r="S107" s="16">
        <v>1614100.0</v>
      </c>
      <c r="T107" s="18">
        <v>2.1684E-5</v>
      </c>
      <c r="U107" s="16">
        <v>0.0</v>
      </c>
      <c r="V107" s="16">
        <v>0.0</v>
      </c>
      <c r="W107" s="14" t="s">
        <v>2978</v>
      </c>
      <c r="X107" s="14" t="s">
        <v>4865</v>
      </c>
      <c r="Y107" s="16">
        <v>3.2118E-4</v>
      </c>
      <c r="Z107" s="16">
        <v>23.7</v>
      </c>
      <c r="AA107" s="17"/>
      <c r="AB107" s="16">
        <v>0.0</v>
      </c>
      <c r="AC107" s="16">
        <v>0.0</v>
      </c>
      <c r="AD107" s="16">
        <v>8.89</v>
      </c>
      <c r="AE107" s="16">
        <v>0.04</v>
      </c>
      <c r="AF107" s="16">
        <v>0.408</v>
      </c>
      <c r="AG107" s="16">
        <v>33.0</v>
      </c>
      <c r="AH107" s="16">
        <v>75026.0</v>
      </c>
      <c r="AI107" s="16">
        <v>0.0</v>
      </c>
      <c r="AJ107" s="16">
        <v>0.0</v>
      </c>
      <c r="AK107" s="16">
        <v>0.0</v>
      </c>
      <c r="AL107" s="16">
        <v>60012.0</v>
      </c>
      <c r="AM107" s="16">
        <v>0.0</v>
      </c>
      <c r="AN107" s="16">
        <v>0.0</v>
      </c>
      <c r="AO107" s="16">
        <v>0.0</v>
      </c>
      <c r="AP107" s="16">
        <v>29606.0</v>
      </c>
      <c r="AQ107" s="16">
        <v>0.0</v>
      </c>
      <c r="AR107" s="16">
        <v>0.0</v>
      </c>
      <c r="AS107" s="16">
        <v>0.0</v>
      </c>
      <c r="AT107" s="16">
        <v>44880.0</v>
      </c>
      <c r="AU107" s="16">
        <v>0.0</v>
      </c>
      <c r="AV107" s="16">
        <v>0.0</v>
      </c>
      <c r="AW107" s="16">
        <v>0.0</v>
      </c>
      <c r="AX107" s="16">
        <v>64026.0</v>
      </c>
      <c r="AY107" s="16">
        <v>0.0</v>
      </c>
      <c r="AZ107" s="16">
        <v>0.0</v>
      </c>
      <c r="BA107" s="16">
        <v>0.0</v>
      </c>
      <c r="BB107" s="16">
        <v>6062.0</v>
      </c>
      <c r="BC107" s="16">
        <v>0.0</v>
      </c>
      <c r="BD107" s="16">
        <v>0.0</v>
      </c>
      <c r="BE107" s="16">
        <v>0.0</v>
      </c>
      <c r="BF107" s="16">
        <v>1179996.0</v>
      </c>
      <c r="BG107" s="16">
        <v>0.0</v>
      </c>
      <c r="BH107" s="16">
        <v>0.0</v>
      </c>
      <c r="BI107" s="16">
        <v>0.0</v>
      </c>
      <c r="BJ107" s="16">
        <v>912.0</v>
      </c>
      <c r="BK107" s="16">
        <v>0.0</v>
      </c>
      <c r="BL107" s="16">
        <v>0.0</v>
      </c>
      <c r="BM107" s="16">
        <v>0.0</v>
      </c>
      <c r="BN107" s="16">
        <v>91076.0</v>
      </c>
      <c r="BO107" s="16">
        <v>0.0</v>
      </c>
      <c r="BP107" s="16">
        <v>0.0</v>
      </c>
      <c r="BQ107" s="16">
        <v>2.0</v>
      </c>
      <c r="BR107" s="16">
        <v>62504.0</v>
      </c>
      <c r="BS107" s="16">
        <v>0.0</v>
      </c>
      <c r="BT107" s="16">
        <v>0.0</v>
      </c>
    </row>
    <row r="108">
      <c r="A108" s="14" t="s">
        <v>5277</v>
      </c>
      <c r="B108" s="16">
        <v>11.0</v>
      </c>
      <c r="C108" s="16">
        <v>4091559.0</v>
      </c>
      <c r="D108" s="14" t="s">
        <v>5278</v>
      </c>
      <c r="E108" s="14" t="s">
        <v>2631</v>
      </c>
      <c r="F108" s="14" t="s">
        <v>2630</v>
      </c>
      <c r="G108" s="14" t="s">
        <v>4844</v>
      </c>
      <c r="H108" s="14" t="s">
        <v>2978</v>
      </c>
      <c r="I108" s="14" t="s">
        <v>2978</v>
      </c>
      <c r="J108" s="14" t="s">
        <v>4845</v>
      </c>
      <c r="K108" s="14" t="s">
        <v>5279</v>
      </c>
      <c r="L108" s="14" t="s">
        <v>5279</v>
      </c>
      <c r="M108" s="14" t="s">
        <v>5280</v>
      </c>
      <c r="N108" s="14" t="s">
        <v>409</v>
      </c>
      <c r="O108" s="14" t="s">
        <v>410</v>
      </c>
      <c r="P108" s="16">
        <v>566360.0</v>
      </c>
      <c r="Q108" s="17"/>
      <c r="R108" s="16">
        <v>34.0</v>
      </c>
      <c r="S108" s="16">
        <v>1614076.0</v>
      </c>
      <c r="T108" s="18">
        <v>2.1065E-5</v>
      </c>
      <c r="U108" s="16">
        <v>0.0</v>
      </c>
      <c r="V108" s="16">
        <v>0.0</v>
      </c>
      <c r="W108" s="14" t="s">
        <v>2978</v>
      </c>
      <c r="X108" s="14" t="s">
        <v>4954</v>
      </c>
      <c r="Y108" s="18">
        <v>5.787E-5</v>
      </c>
      <c r="Z108" s="16">
        <v>22.1</v>
      </c>
      <c r="AA108" s="17"/>
      <c r="AB108" s="16">
        <v>0.0</v>
      </c>
      <c r="AC108" s="16">
        <v>0.06</v>
      </c>
      <c r="AD108" s="16">
        <v>4.95</v>
      </c>
      <c r="AE108" s="16">
        <v>0.36</v>
      </c>
      <c r="AF108" s="16">
        <v>0.005</v>
      </c>
      <c r="AG108" s="16">
        <v>0.0</v>
      </c>
      <c r="AH108" s="16">
        <v>74932.0</v>
      </c>
      <c r="AI108" s="16">
        <v>0.0</v>
      </c>
      <c r="AJ108" s="16">
        <v>0.0</v>
      </c>
      <c r="AK108" s="16">
        <v>1.0</v>
      </c>
      <c r="AL108" s="16">
        <v>59998.0</v>
      </c>
      <c r="AM108" s="16">
        <v>0.0</v>
      </c>
      <c r="AN108" s="16">
        <v>0.0</v>
      </c>
      <c r="AO108" s="16">
        <v>17.0</v>
      </c>
      <c r="AP108" s="16">
        <v>29608.0</v>
      </c>
      <c r="AQ108" s="16">
        <v>0.0</v>
      </c>
      <c r="AR108" s="16">
        <v>0.0</v>
      </c>
      <c r="AS108" s="16">
        <v>6.0</v>
      </c>
      <c r="AT108" s="16">
        <v>44882.0</v>
      </c>
      <c r="AU108" s="16">
        <v>0.0</v>
      </c>
      <c r="AV108" s="16">
        <v>0.0</v>
      </c>
      <c r="AW108" s="16">
        <v>0.0</v>
      </c>
      <c r="AX108" s="16">
        <v>64046.0</v>
      </c>
      <c r="AY108" s="16">
        <v>0.0</v>
      </c>
      <c r="AZ108" s="16">
        <v>0.0</v>
      </c>
      <c r="BA108" s="16">
        <v>0.0</v>
      </c>
      <c r="BB108" s="16">
        <v>6084.0</v>
      </c>
      <c r="BC108" s="16">
        <v>0.0</v>
      </c>
      <c r="BD108" s="16">
        <v>0.0</v>
      </c>
      <c r="BE108" s="16">
        <v>6.0</v>
      </c>
      <c r="BF108" s="16">
        <v>1180038.0</v>
      </c>
      <c r="BG108" s="16">
        <v>0.0</v>
      </c>
      <c r="BH108" s="16">
        <v>0.0</v>
      </c>
      <c r="BI108" s="16">
        <v>0.0</v>
      </c>
      <c r="BJ108" s="16">
        <v>912.0</v>
      </c>
      <c r="BK108" s="16">
        <v>0.0</v>
      </c>
      <c r="BL108" s="16">
        <v>0.0</v>
      </c>
      <c r="BM108" s="16">
        <v>0.0</v>
      </c>
      <c r="BN108" s="16">
        <v>91088.0</v>
      </c>
      <c r="BO108" s="16">
        <v>0.0</v>
      </c>
      <c r="BP108" s="16">
        <v>0.0</v>
      </c>
      <c r="BQ108" s="16">
        <v>4.0</v>
      </c>
      <c r="BR108" s="16">
        <v>62488.0</v>
      </c>
      <c r="BS108" s="16">
        <v>0.0</v>
      </c>
      <c r="BT108" s="16">
        <v>0.0</v>
      </c>
    </row>
    <row r="109">
      <c r="A109" s="14" t="s">
        <v>5281</v>
      </c>
      <c r="B109" s="16">
        <v>11.0</v>
      </c>
      <c r="C109" s="16">
        <v>4091364.0</v>
      </c>
      <c r="D109" s="14" t="s">
        <v>5282</v>
      </c>
      <c r="E109" s="14" t="s">
        <v>2622</v>
      </c>
      <c r="F109" s="14" t="s">
        <v>2621</v>
      </c>
      <c r="G109" s="14" t="s">
        <v>4844</v>
      </c>
      <c r="H109" s="14" t="s">
        <v>2978</v>
      </c>
      <c r="I109" s="14" t="s">
        <v>2978</v>
      </c>
      <c r="J109" s="14" t="s">
        <v>4845</v>
      </c>
      <c r="K109" s="14" t="s">
        <v>5283</v>
      </c>
      <c r="L109" s="14" t="s">
        <v>5283</v>
      </c>
      <c r="M109" s="14" t="s">
        <v>5284</v>
      </c>
      <c r="N109" s="14" t="s">
        <v>409</v>
      </c>
      <c r="O109" s="14" t="s">
        <v>410</v>
      </c>
      <c r="P109" s="16">
        <v>530880.0</v>
      </c>
      <c r="Q109" s="17"/>
      <c r="R109" s="16">
        <v>34.0</v>
      </c>
      <c r="S109" s="16">
        <v>1614120.0</v>
      </c>
      <c r="T109" s="18">
        <v>2.1064E-5</v>
      </c>
      <c r="U109" s="16">
        <v>0.0</v>
      </c>
      <c r="V109" s="16">
        <v>0.0</v>
      </c>
      <c r="W109" s="14" t="s">
        <v>2978</v>
      </c>
      <c r="X109" s="14" t="s">
        <v>4860</v>
      </c>
      <c r="Y109" s="18">
        <v>7.506E-5</v>
      </c>
      <c r="Z109" s="16">
        <v>25.3</v>
      </c>
      <c r="AA109" s="17"/>
      <c r="AB109" s="16">
        <v>0.0</v>
      </c>
      <c r="AC109" s="16">
        <v>-0.01</v>
      </c>
      <c r="AD109" s="16">
        <v>5.98</v>
      </c>
      <c r="AE109" s="16">
        <v>0.01</v>
      </c>
      <c r="AF109" s="16">
        <v>0.761</v>
      </c>
      <c r="AG109" s="16">
        <v>1.0</v>
      </c>
      <c r="AH109" s="16">
        <v>74942.0</v>
      </c>
      <c r="AI109" s="16">
        <v>0.0</v>
      </c>
      <c r="AJ109" s="16">
        <v>0.0</v>
      </c>
      <c r="AK109" s="16">
        <v>7.0</v>
      </c>
      <c r="AL109" s="16">
        <v>60012.0</v>
      </c>
      <c r="AM109" s="16">
        <v>0.0</v>
      </c>
      <c r="AN109" s="16">
        <v>0.0</v>
      </c>
      <c r="AO109" s="16">
        <v>0.0</v>
      </c>
      <c r="AP109" s="16">
        <v>29608.0</v>
      </c>
      <c r="AQ109" s="16">
        <v>0.0</v>
      </c>
      <c r="AR109" s="16">
        <v>0.0</v>
      </c>
      <c r="AS109" s="16">
        <v>0.0</v>
      </c>
      <c r="AT109" s="16">
        <v>44902.0</v>
      </c>
      <c r="AU109" s="16">
        <v>0.0</v>
      </c>
      <c r="AV109" s="16">
        <v>0.0</v>
      </c>
      <c r="AW109" s="16">
        <v>4.0</v>
      </c>
      <c r="AX109" s="16">
        <v>64038.0</v>
      </c>
      <c r="AY109" s="16">
        <v>0.0</v>
      </c>
      <c r="AZ109" s="16">
        <v>0.0</v>
      </c>
      <c r="BA109" s="16">
        <v>0.0</v>
      </c>
      <c r="BB109" s="16">
        <v>6084.0</v>
      </c>
      <c r="BC109" s="16">
        <v>0.0</v>
      </c>
      <c r="BD109" s="16">
        <v>0.0</v>
      </c>
      <c r="BE109" s="16">
        <v>10.0</v>
      </c>
      <c r="BF109" s="16">
        <v>1180046.0</v>
      </c>
      <c r="BG109" s="16">
        <v>0.0</v>
      </c>
      <c r="BH109" s="16">
        <v>0.0</v>
      </c>
      <c r="BI109" s="16">
        <v>0.0</v>
      </c>
      <c r="BJ109" s="16">
        <v>912.0</v>
      </c>
      <c r="BK109" s="16">
        <v>0.0</v>
      </c>
      <c r="BL109" s="16">
        <v>0.0</v>
      </c>
      <c r="BM109" s="16">
        <v>12.0</v>
      </c>
      <c r="BN109" s="16">
        <v>91088.0</v>
      </c>
      <c r="BO109" s="16">
        <v>0.0</v>
      </c>
      <c r="BP109" s="16">
        <v>0.0</v>
      </c>
      <c r="BQ109" s="16">
        <v>0.0</v>
      </c>
      <c r="BR109" s="16">
        <v>62488.0</v>
      </c>
      <c r="BS109" s="16">
        <v>0.0</v>
      </c>
      <c r="BT109" s="16">
        <v>0.0</v>
      </c>
    </row>
    <row r="110">
      <c r="A110" s="14" t="s">
        <v>5285</v>
      </c>
      <c r="B110" s="16">
        <v>11.0</v>
      </c>
      <c r="C110" s="16">
        <v>4084737.0</v>
      </c>
      <c r="D110" s="14" t="s">
        <v>5286</v>
      </c>
      <c r="E110" s="14" t="s">
        <v>2631</v>
      </c>
      <c r="F110" s="14" t="s">
        <v>2630</v>
      </c>
      <c r="G110" s="14" t="s">
        <v>4844</v>
      </c>
      <c r="H110" s="14" t="s">
        <v>2978</v>
      </c>
      <c r="I110" s="14" t="s">
        <v>2978</v>
      </c>
      <c r="J110" s="14" t="s">
        <v>4845</v>
      </c>
      <c r="K110" s="14" t="s">
        <v>5287</v>
      </c>
      <c r="L110" s="14" t="s">
        <v>5287</v>
      </c>
      <c r="M110" s="14" t="s">
        <v>5288</v>
      </c>
      <c r="N110" s="14" t="s">
        <v>4848</v>
      </c>
      <c r="P110" s="17"/>
      <c r="Q110" s="17"/>
      <c r="R110" s="16">
        <v>27.0</v>
      </c>
      <c r="S110" s="16">
        <v>1289236.0</v>
      </c>
      <c r="T110" s="18">
        <v>2.0943E-5</v>
      </c>
      <c r="U110" s="16">
        <v>1.0</v>
      </c>
      <c r="V110" s="16">
        <v>0.0</v>
      </c>
      <c r="W110" s="14" t="s">
        <v>2978</v>
      </c>
      <c r="X110" s="14" t="s">
        <v>4860</v>
      </c>
      <c r="Y110" s="18">
        <v>9.424E-5</v>
      </c>
      <c r="Z110" s="16">
        <v>17.0</v>
      </c>
      <c r="AA110" s="16">
        <v>0.12</v>
      </c>
      <c r="AB110" s="16">
        <v>0.0</v>
      </c>
      <c r="AC110" s="16">
        <v>-0.04</v>
      </c>
      <c r="AD110" s="16">
        <v>4.91</v>
      </c>
      <c r="AE110" s="17"/>
      <c r="AF110" s="17"/>
      <c r="AG110" s="16">
        <v>0.0</v>
      </c>
      <c r="AH110" s="16">
        <v>65836.0</v>
      </c>
      <c r="AI110" s="16">
        <v>0.0</v>
      </c>
      <c r="AJ110" s="16">
        <v>0.0</v>
      </c>
      <c r="AK110" s="16">
        <v>0.0</v>
      </c>
      <c r="AL110" s="16">
        <v>43552.0</v>
      </c>
      <c r="AM110" s="16">
        <v>0.0</v>
      </c>
      <c r="AN110" s="16">
        <v>0.0</v>
      </c>
      <c r="AO110" s="16">
        <v>0.0</v>
      </c>
      <c r="AP110" s="16">
        <v>19412.0</v>
      </c>
      <c r="AQ110" s="16">
        <v>0.0</v>
      </c>
      <c r="AR110" s="16">
        <v>0.0</v>
      </c>
      <c r="AS110" s="16">
        <v>0.0</v>
      </c>
      <c r="AT110" s="16">
        <v>18034.0</v>
      </c>
      <c r="AU110" s="16">
        <v>0.0</v>
      </c>
      <c r="AV110" s="16">
        <v>0.0</v>
      </c>
      <c r="AW110" s="16">
        <v>0.0</v>
      </c>
      <c r="AX110" s="16">
        <v>23260.0</v>
      </c>
      <c r="AY110" s="16">
        <v>0.0</v>
      </c>
      <c r="AZ110" s="16">
        <v>0.0</v>
      </c>
      <c r="BA110" s="16">
        <v>1.0</v>
      </c>
      <c r="BB110" s="16">
        <v>4710.0</v>
      </c>
      <c r="BC110" s="16">
        <v>0.0</v>
      </c>
      <c r="BD110" s="16">
        <v>0.0</v>
      </c>
      <c r="BE110" s="16">
        <v>13.0</v>
      </c>
      <c r="BF110" s="16">
        <v>988868.0</v>
      </c>
      <c r="BG110" s="16">
        <v>0.0</v>
      </c>
      <c r="BH110" s="16">
        <v>0.0</v>
      </c>
      <c r="BI110" s="16">
        <v>0.0</v>
      </c>
      <c r="BJ110" s="16">
        <v>912.0</v>
      </c>
      <c r="BK110" s="16">
        <v>0.0</v>
      </c>
      <c r="BL110" s="16">
        <v>0.0</v>
      </c>
      <c r="BM110" s="16">
        <v>13.0</v>
      </c>
      <c r="BN110" s="16">
        <v>81036.0</v>
      </c>
      <c r="BO110" s="16">
        <v>1.0</v>
      </c>
      <c r="BP110" s="16">
        <v>0.0</v>
      </c>
      <c r="BQ110" s="16">
        <v>0.0</v>
      </c>
      <c r="BR110" s="16">
        <v>43616.0</v>
      </c>
      <c r="BS110" s="16">
        <v>0.0</v>
      </c>
      <c r="BT110" s="16">
        <v>0.0</v>
      </c>
    </row>
    <row r="111">
      <c r="A111" s="14" t="s">
        <v>5289</v>
      </c>
      <c r="B111" s="16">
        <v>11.0</v>
      </c>
      <c r="C111" s="16">
        <v>4086739.0</v>
      </c>
      <c r="D111" s="14" t="s">
        <v>5290</v>
      </c>
      <c r="E111" s="14" t="s">
        <v>2622</v>
      </c>
      <c r="F111" s="14" t="s">
        <v>2621</v>
      </c>
      <c r="G111" s="14" t="s">
        <v>4844</v>
      </c>
      <c r="H111" s="14" t="s">
        <v>2978</v>
      </c>
      <c r="I111" s="14" t="s">
        <v>2978</v>
      </c>
      <c r="J111" s="14" t="s">
        <v>4852</v>
      </c>
      <c r="K111" s="14" t="s">
        <v>5291</v>
      </c>
      <c r="L111" s="14" t="s">
        <v>5291</v>
      </c>
      <c r="M111" s="14" t="s">
        <v>5292</v>
      </c>
      <c r="N111" s="14" t="s">
        <v>4848</v>
      </c>
      <c r="P111" s="17"/>
      <c r="Q111" s="14" t="s">
        <v>5024</v>
      </c>
      <c r="R111" s="16">
        <v>32.0</v>
      </c>
      <c r="S111" s="16">
        <v>1537564.0</v>
      </c>
      <c r="T111" s="18">
        <v>2.0812E-5</v>
      </c>
      <c r="U111" s="16">
        <v>0.0</v>
      </c>
      <c r="V111" s="16">
        <v>0.0</v>
      </c>
      <c r="W111" s="14" t="s">
        <v>2978</v>
      </c>
      <c r="X111" s="14" t="s">
        <v>4940</v>
      </c>
      <c r="Y111" s="18">
        <v>6.386E-5</v>
      </c>
      <c r="Z111" s="16">
        <v>8.88</v>
      </c>
      <c r="AA111" s="17"/>
      <c r="AB111" s="16">
        <v>0.0</v>
      </c>
      <c r="AC111" s="16">
        <v>0.0</v>
      </c>
      <c r="AD111" s="16">
        <v>5.81</v>
      </c>
      <c r="AE111" s="17"/>
      <c r="AF111" s="17"/>
      <c r="AG111" s="16">
        <v>3.0</v>
      </c>
      <c r="AH111" s="16">
        <v>73046.0</v>
      </c>
      <c r="AI111" s="16">
        <v>0.0</v>
      </c>
      <c r="AJ111" s="16">
        <v>0.0</v>
      </c>
      <c r="AK111" s="16">
        <v>7.0</v>
      </c>
      <c r="AL111" s="16">
        <v>50986.0</v>
      </c>
      <c r="AM111" s="16">
        <v>0.0</v>
      </c>
      <c r="AN111" s="16">
        <v>0.0</v>
      </c>
      <c r="AO111" s="16">
        <v>0.0</v>
      </c>
      <c r="AP111" s="16">
        <v>28646.0</v>
      </c>
      <c r="AQ111" s="16">
        <v>0.0</v>
      </c>
      <c r="AR111" s="16">
        <v>0.0</v>
      </c>
      <c r="AS111" s="16">
        <v>0.0</v>
      </c>
      <c r="AT111" s="16">
        <v>40940.0</v>
      </c>
      <c r="AU111" s="16">
        <v>0.0</v>
      </c>
      <c r="AV111" s="16">
        <v>0.0</v>
      </c>
      <c r="AW111" s="16">
        <v>0.0</v>
      </c>
      <c r="AX111" s="16">
        <v>45950.0</v>
      </c>
      <c r="AY111" s="16">
        <v>0.0</v>
      </c>
      <c r="AZ111" s="16">
        <v>0.0</v>
      </c>
      <c r="BA111" s="16">
        <v>0.0</v>
      </c>
      <c r="BB111" s="16">
        <v>6014.0</v>
      </c>
      <c r="BC111" s="16">
        <v>0.0</v>
      </c>
      <c r="BD111" s="16">
        <v>0.0</v>
      </c>
      <c r="BE111" s="16">
        <v>17.0</v>
      </c>
      <c r="BF111" s="16">
        <v>1146948.0</v>
      </c>
      <c r="BG111" s="16">
        <v>0.0</v>
      </c>
      <c r="BH111" s="16">
        <v>0.0</v>
      </c>
      <c r="BI111" s="16">
        <v>0.0</v>
      </c>
      <c r="BJ111" s="16">
        <v>912.0</v>
      </c>
      <c r="BK111" s="16">
        <v>0.0</v>
      </c>
      <c r="BL111" s="16">
        <v>0.0</v>
      </c>
      <c r="BM111" s="16">
        <v>4.0</v>
      </c>
      <c r="BN111" s="16">
        <v>84068.0</v>
      </c>
      <c r="BO111" s="16">
        <v>0.0</v>
      </c>
      <c r="BP111" s="16">
        <v>0.0</v>
      </c>
      <c r="BQ111" s="16">
        <v>1.0</v>
      </c>
      <c r="BR111" s="16">
        <v>60054.0</v>
      </c>
      <c r="BS111" s="16">
        <v>0.0</v>
      </c>
      <c r="BT111" s="16">
        <v>0.0</v>
      </c>
    </row>
    <row r="112">
      <c r="A112" s="14" t="s">
        <v>5293</v>
      </c>
      <c r="B112" s="16">
        <v>11.0</v>
      </c>
      <c r="C112" s="16">
        <v>4086732.0</v>
      </c>
      <c r="D112" s="14" t="s">
        <v>5294</v>
      </c>
      <c r="E112" s="14" t="s">
        <v>5295</v>
      </c>
      <c r="F112" s="14" t="s">
        <v>2621</v>
      </c>
      <c r="G112" s="14" t="s">
        <v>4844</v>
      </c>
      <c r="H112" s="14" t="s">
        <v>2978</v>
      </c>
      <c r="I112" s="14" t="s">
        <v>2978</v>
      </c>
      <c r="J112" s="14" t="s">
        <v>4852</v>
      </c>
      <c r="K112" s="14" t="s">
        <v>5296</v>
      </c>
      <c r="L112" s="14" t="s">
        <v>5296</v>
      </c>
      <c r="M112" s="14" t="s">
        <v>5297</v>
      </c>
      <c r="N112" s="14" t="s">
        <v>5050</v>
      </c>
      <c r="P112" s="17"/>
      <c r="Q112" s="14" t="s">
        <v>5024</v>
      </c>
      <c r="R112" s="16">
        <v>32.0</v>
      </c>
      <c r="S112" s="16">
        <v>1537610.0</v>
      </c>
      <c r="T112" s="18">
        <v>2.0812E-5</v>
      </c>
      <c r="U112" s="16">
        <v>0.0</v>
      </c>
      <c r="V112" s="16">
        <v>0.0</v>
      </c>
      <c r="W112" s="14" t="s">
        <v>2978</v>
      </c>
      <c r="X112" s="14" t="s">
        <v>4963</v>
      </c>
      <c r="Y112" s="16">
        <v>2.2714E-4</v>
      </c>
      <c r="Z112" s="16">
        <v>16.8</v>
      </c>
      <c r="AA112" s="17"/>
      <c r="AB112" s="16">
        <v>0.0</v>
      </c>
      <c r="AC112" s="16">
        <v>0.02</v>
      </c>
      <c r="AD112" s="16">
        <v>0.493</v>
      </c>
      <c r="AE112" s="17"/>
      <c r="AF112" s="17"/>
      <c r="AG112" s="16">
        <v>19.0</v>
      </c>
      <c r="AH112" s="16">
        <v>73122.0</v>
      </c>
      <c r="AI112" s="16">
        <v>0.0</v>
      </c>
      <c r="AJ112" s="16">
        <v>0.0</v>
      </c>
      <c r="AK112" s="16">
        <v>1.0</v>
      </c>
      <c r="AL112" s="16">
        <v>50974.0</v>
      </c>
      <c r="AM112" s="16">
        <v>0.0</v>
      </c>
      <c r="AN112" s="16">
        <v>0.0</v>
      </c>
      <c r="AO112" s="16">
        <v>0.0</v>
      </c>
      <c r="AP112" s="16">
        <v>28642.0</v>
      </c>
      <c r="AQ112" s="16">
        <v>0.0</v>
      </c>
      <c r="AR112" s="16">
        <v>0.0</v>
      </c>
      <c r="AS112" s="16">
        <v>0.0</v>
      </c>
      <c r="AT112" s="16">
        <v>40916.0</v>
      </c>
      <c r="AU112" s="16">
        <v>0.0</v>
      </c>
      <c r="AV112" s="16">
        <v>0.0</v>
      </c>
      <c r="AW112" s="16">
        <v>0.0</v>
      </c>
      <c r="AX112" s="16">
        <v>46060.0</v>
      </c>
      <c r="AY112" s="16">
        <v>0.0</v>
      </c>
      <c r="AZ112" s="16">
        <v>0.0</v>
      </c>
      <c r="BA112" s="16">
        <v>4.0</v>
      </c>
      <c r="BB112" s="16">
        <v>5992.0</v>
      </c>
      <c r="BC112" s="16">
        <v>0.0</v>
      </c>
      <c r="BD112" s="16">
        <v>0.0</v>
      </c>
      <c r="BE112" s="16">
        <v>3.0</v>
      </c>
      <c r="BF112" s="16">
        <v>1146876.0</v>
      </c>
      <c r="BG112" s="16">
        <v>0.0</v>
      </c>
      <c r="BH112" s="16">
        <v>0.0</v>
      </c>
      <c r="BI112" s="16">
        <v>0.0</v>
      </c>
      <c r="BJ112" s="16">
        <v>910.0</v>
      </c>
      <c r="BK112" s="16">
        <v>0.0</v>
      </c>
      <c r="BL112" s="16">
        <v>0.0</v>
      </c>
      <c r="BM112" s="16">
        <v>0.0</v>
      </c>
      <c r="BN112" s="16">
        <v>84040.0</v>
      </c>
      <c r="BO112" s="16">
        <v>0.0</v>
      </c>
      <c r="BP112" s="16">
        <v>0.0</v>
      </c>
      <c r="BQ112" s="16">
        <v>5.0</v>
      </c>
      <c r="BR112" s="16">
        <v>60078.0</v>
      </c>
      <c r="BS112" s="16">
        <v>0.0</v>
      </c>
      <c r="BT112" s="16">
        <v>0.0</v>
      </c>
    </row>
    <row r="113">
      <c r="A113" s="14" t="s">
        <v>5298</v>
      </c>
      <c r="B113" s="16">
        <v>11.0</v>
      </c>
      <c r="C113" s="16">
        <v>4059372.0</v>
      </c>
      <c r="D113" s="14" t="s">
        <v>5299</v>
      </c>
      <c r="E113" s="14" t="s">
        <v>2630</v>
      </c>
      <c r="F113" s="14" t="s">
        <v>2631</v>
      </c>
      <c r="G113" s="14" t="s">
        <v>4844</v>
      </c>
      <c r="H113" s="14" t="s">
        <v>2978</v>
      </c>
      <c r="I113" s="14" t="s">
        <v>2978</v>
      </c>
      <c r="J113" s="14" t="s">
        <v>4845</v>
      </c>
      <c r="K113" s="14" t="s">
        <v>5300</v>
      </c>
      <c r="L113" s="14" t="s">
        <v>5300</v>
      </c>
      <c r="M113" s="14" t="s">
        <v>5301</v>
      </c>
      <c r="N113" s="14" t="s">
        <v>409</v>
      </c>
      <c r="O113" s="14" t="s">
        <v>410</v>
      </c>
      <c r="P113" s="16">
        <v>959783.0</v>
      </c>
      <c r="Q113" s="17"/>
      <c r="R113" s="16">
        <v>33.0</v>
      </c>
      <c r="S113" s="16">
        <v>1613974.0</v>
      </c>
      <c r="T113" s="18">
        <v>2.0446E-5</v>
      </c>
      <c r="U113" s="16">
        <v>0.0</v>
      </c>
      <c r="V113" s="16">
        <v>0.0</v>
      </c>
      <c r="W113" s="14" t="s">
        <v>2978</v>
      </c>
      <c r="X113" s="14" t="s">
        <v>4849</v>
      </c>
      <c r="Y113" s="16">
        <v>1.995E-5</v>
      </c>
      <c r="Z113" s="16">
        <v>24.1</v>
      </c>
      <c r="AA113" s="17"/>
      <c r="AB113" s="16">
        <v>0.0</v>
      </c>
      <c r="AC113" s="16">
        <v>0.01</v>
      </c>
      <c r="AD113" s="16">
        <v>6.33</v>
      </c>
      <c r="AE113" s="16">
        <v>0.17</v>
      </c>
      <c r="AF113" s="16">
        <v>0.025</v>
      </c>
      <c r="AG113" s="16">
        <v>0.0</v>
      </c>
      <c r="AH113" s="16">
        <v>74916.0</v>
      </c>
      <c r="AI113" s="16">
        <v>0.0</v>
      </c>
      <c r="AJ113" s="16">
        <v>0.0</v>
      </c>
      <c r="AK113" s="16">
        <v>0.0</v>
      </c>
      <c r="AL113" s="16">
        <v>60002.0</v>
      </c>
      <c r="AM113" s="16">
        <v>0.0</v>
      </c>
      <c r="AN113" s="16">
        <v>0.0</v>
      </c>
      <c r="AO113" s="16">
        <v>0.0</v>
      </c>
      <c r="AP113" s="16">
        <v>29606.0</v>
      </c>
      <c r="AQ113" s="16">
        <v>0.0</v>
      </c>
      <c r="AR113" s="16">
        <v>0.0</v>
      </c>
      <c r="AS113" s="16">
        <v>0.0</v>
      </c>
      <c r="AT113" s="16">
        <v>44894.0</v>
      </c>
      <c r="AU113" s="16">
        <v>0.0</v>
      </c>
      <c r="AV113" s="16">
        <v>0.0</v>
      </c>
      <c r="AW113" s="16">
        <v>0.0</v>
      </c>
      <c r="AX113" s="16">
        <v>64030.0</v>
      </c>
      <c r="AY113" s="16">
        <v>0.0</v>
      </c>
      <c r="AZ113" s="16">
        <v>0.0</v>
      </c>
      <c r="BA113" s="16">
        <v>0.0</v>
      </c>
      <c r="BB113" s="16">
        <v>6084.0</v>
      </c>
      <c r="BC113" s="16">
        <v>0.0</v>
      </c>
      <c r="BD113" s="16">
        <v>0.0</v>
      </c>
      <c r="BE113" s="16">
        <v>33.0</v>
      </c>
      <c r="BF113" s="16">
        <v>1179970.0</v>
      </c>
      <c r="BG113" s="16">
        <v>0.0</v>
      </c>
      <c r="BH113" s="16">
        <v>0.0</v>
      </c>
      <c r="BI113" s="16">
        <v>0.0</v>
      </c>
      <c r="BJ113" s="16">
        <v>912.0</v>
      </c>
      <c r="BK113" s="16">
        <v>0.0</v>
      </c>
      <c r="BL113" s="16">
        <v>0.0</v>
      </c>
      <c r="BM113" s="16">
        <v>0.0</v>
      </c>
      <c r="BN113" s="16">
        <v>91076.0</v>
      </c>
      <c r="BO113" s="16">
        <v>0.0</v>
      </c>
      <c r="BP113" s="16">
        <v>0.0</v>
      </c>
      <c r="BQ113" s="16">
        <v>0.0</v>
      </c>
      <c r="BR113" s="16">
        <v>62484.0</v>
      </c>
      <c r="BS113" s="16">
        <v>0.0</v>
      </c>
      <c r="BT113" s="16">
        <v>0.0</v>
      </c>
    </row>
    <row r="114">
      <c r="A114" s="14" t="s">
        <v>5302</v>
      </c>
      <c r="B114" s="16">
        <v>11.0</v>
      </c>
      <c r="C114" s="16">
        <v>4083458.0</v>
      </c>
      <c r="D114" s="14" t="s">
        <v>5303</v>
      </c>
      <c r="E114" s="14" t="s">
        <v>2621</v>
      </c>
      <c r="F114" s="14" t="s">
        <v>2631</v>
      </c>
      <c r="G114" s="14" t="s">
        <v>4844</v>
      </c>
      <c r="H114" s="14" t="s">
        <v>2978</v>
      </c>
      <c r="I114" s="14" t="s">
        <v>2978</v>
      </c>
      <c r="J114" s="14" t="s">
        <v>4845</v>
      </c>
      <c r="K114" s="14" t="s">
        <v>5304</v>
      </c>
      <c r="L114" s="14" t="s">
        <v>5304</v>
      </c>
      <c r="M114" s="14" t="s">
        <v>5305</v>
      </c>
      <c r="N114" s="14" t="s">
        <v>409</v>
      </c>
      <c r="P114" s="17"/>
      <c r="Q114" s="17"/>
      <c r="R114" s="16">
        <v>33.0</v>
      </c>
      <c r="S114" s="16">
        <v>1614092.0</v>
      </c>
      <c r="T114" s="18">
        <v>2.0445E-5</v>
      </c>
      <c r="U114" s="16">
        <v>0.0</v>
      </c>
      <c r="V114" s="16">
        <v>0.0</v>
      </c>
      <c r="W114" s="14" t="s">
        <v>2978</v>
      </c>
      <c r="X114" s="14" t="s">
        <v>4849</v>
      </c>
      <c r="Y114" s="16">
        <v>1.994E-5</v>
      </c>
      <c r="Z114" s="16">
        <v>23.2</v>
      </c>
      <c r="AA114" s="16">
        <v>0.339</v>
      </c>
      <c r="AB114" s="16">
        <v>0.0</v>
      </c>
      <c r="AC114" s="16">
        <v>0.0</v>
      </c>
      <c r="AD114" s="16">
        <v>0.784</v>
      </c>
      <c r="AE114" s="16">
        <v>0.02</v>
      </c>
      <c r="AF114" s="16">
        <v>0.873</v>
      </c>
      <c r="AG114" s="16">
        <v>0.0</v>
      </c>
      <c r="AH114" s="16">
        <v>74950.0</v>
      </c>
      <c r="AI114" s="16">
        <v>0.0</v>
      </c>
      <c r="AJ114" s="16">
        <v>0.0</v>
      </c>
      <c r="AK114" s="16">
        <v>0.0</v>
      </c>
      <c r="AL114" s="16">
        <v>60004.0</v>
      </c>
      <c r="AM114" s="16">
        <v>0.0</v>
      </c>
      <c r="AN114" s="16">
        <v>0.0</v>
      </c>
      <c r="AO114" s="16">
        <v>0.0</v>
      </c>
      <c r="AP114" s="16">
        <v>29608.0</v>
      </c>
      <c r="AQ114" s="16">
        <v>0.0</v>
      </c>
      <c r="AR114" s="16">
        <v>0.0</v>
      </c>
      <c r="AS114" s="16">
        <v>0.0</v>
      </c>
      <c r="AT114" s="16">
        <v>44892.0</v>
      </c>
      <c r="AU114" s="16">
        <v>0.0</v>
      </c>
      <c r="AV114" s="16">
        <v>0.0</v>
      </c>
      <c r="AW114" s="16">
        <v>0.0</v>
      </c>
      <c r="AX114" s="16">
        <v>64032.0</v>
      </c>
      <c r="AY114" s="16">
        <v>0.0</v>
      </c>
      <c r="AZ114" s="16">
        <v>0.0</v>
      </c>
      <c r="BA114" s="16">
        <v>0.0</v>
      </c>
      <c r="BB114" s="16">
        <v>6084.0</v>
      </c>
      <c r="BC114" s="16">
        <v>0.0</v>
      </c>
      <c r="BD114" s="16">
        <v>0.0</v>
      </c>
      <c r="BE114" s="16">
        <v>33.0</v>
      </c>
      <c r="BF114" s="16">
        <v>1180034.0</v>
      </c>
      <c r="BG114" s="16">
        <v>0.0</v>
      </c>
      <c r="BH114" s="16">
        <v>0.0</v>
      </c>
      <c r="BI114" s="16">
        <v>0.0</v>
      </c>
      <c r="BJ114" s="16">
        <v>912.0</v>
      </c>
      <c r="BK114" s="16">
        <v>0.0</v>
      </c>
      <c r="BL114" s="16">
        <v>0.0</v>
      </c>
      <c r="BM114" s="16">
        <v>0.0</v>
      </c>
      <c r="BN114" s="16">
        <v>91090.0</v>
      </c>
      <c r="BO114" s="16">
        <v>0.0</v>
      </c>
      <c r="BP114" s="16">
        <v>0.0</v>
      </c>
      <c r="BQ114" s="16">
        <v>0.0</v>
      </c>
      <c r="BR114" s="16">
        <v>62486.0</v>
      </c>
      <c r="BS114" s="16">
        <v>0.0</v>
      </c>
      <c r="BT114" s="16">
        <v>0.0</v>
      </c>
    </row>
    <row r="115">
      <c r="A115" s="14" t="s">
        <v>5306</v>
      </c>
      <c r="B115" s="16">
        <v>11.0</v>
      </c>
      <c r="C115" s="16">
        <v>4091667.0</v>
      </c>
      <c r="D115" s="14" t="s">
        <v>5307</v>
      </c>
      <c r="E115" s="14" t="s">
        <v>2622</v>
      </c>
      <c r="F115" s="14" t="s">
        <v>2621</v>
      </c>
      <c r="G115" s="14" t="s">
        <v>4844</v>
      </c>
      <c r="H115" s="14" t="s">
        <v>2978</v>
      </c>
      <c r="I115" s="14" t="s">
        <v>2978</v>
      </c>
      <c r="J115" s="14" t="s">
        <v>4845</v>
      </c>
      <c r="K115" s="14" t="s">
        <v>5308</v>
      </c>
      <c r="L115" s="14" t="s">
        <v>5308</v>
      </c>
      <c r="M115" s="14" t="s">
        <v>5309</v>
      </c>
      <c r="N115" s="14" t="s">
        <v>409</v>
      </c>
      <c r="O115" s="14" t="s">
        <v>410</v>
      </c>
      <c r="P115" s="16">
        <v>855253.0</v>
      </c>
      <c r="Q115" s="17"/>
      <c r="R115" s="16">
        <v>33.0</v>
      </c>
      <c r="S115" s="16">
        <v>1614130.0</v>
      </c>
      <c r="T115" s="18">
        <v>2.0444E-5</v>
      </c>
      <c r="U115" s="16">
        <v>0.0</v>
      </c>
      <c r="V115" s="16">
        <v>0.0</v>
      </c>
      <c r="W115" s="14" t="s">
        <v>2978</v>
      </c>
      <c r="X115" s="14" t="s">
        <v>4849</v>
      </c>
      <c r="Y115" s="16">
        <v>1.962E-5</v>
      </c>
      <c r="Z115" s="16">
        <v>31.0</v>
      </c>
      <c r="AA115" s="17"/>
      <c r="AB115" s="16">
        <v>0.0</v>
      </c>
      <c r="AC115" s="16">
        <v>0.0</v>
      </c>
      <c r="AD115" s="16">
        <v>8.9</v>
      </c>
      <c r="AE115" s="16">
        <v>0.0</v>
      </c>
      <c r="AF115" s="16">
        <v>0.769</v>
      </c>
      <c r="AG115" s="16">
        <v>0.0</v>
      </c>
      <c r="AH115" s="16">
        <v>74932.0</v>
      </c>
      <c r="AI115" s="16">
        <v>0.0</v>
      </c>
      <c r="AJ115" s="16">
        <v>0.0</v>
      </c>
      <c r="AK115" s="16">
        <v>0.0</v>
      </c>
      <c r="AL115" s="16">
        <v>60014.0</v>
      </c>
      <c r="AM115" s="16">
        <v>0.0</v>
      </c>
      <c r="AN115" s="16">
        <v>0.0</v>
      </c>
      <c r="AO115" s="16">
        <v>0.0</v>
      </c>
      <c r="AP115" s="16">
        <v>29606.0</v>
      </c>
      <c r="AQ115" s="16">
        <v>0.0</v>
      </c>
      <c r="AR115" s="16">
        <v>0.0</v>
      </c>
      <c r="AS115" s="16">
        <v>0.0</v>
      </c>
      <c r="AT115" s="16">
        <v>44902.0</v>
      </c>
      <c r="AU115" s="16">
        <v>0.0</v>
      </c>
      <c r="AV115" s="16">
        <v>0.0</v>
      </c>
      <c r="AW115" s="16">
        <v>0.0</v>
      </c>
      <c r="AX115" s="16">
        <v>64050.0</v>
      </c>
      <c r="AY115" s="16">
        <v>0.0</v>
      </c>
      <c r="AZ115" s="16">
        <v>0.0</v>
      </c>
      <c r="BA115" s="16">
        <v>0.0</v>
      </c>
      <c r="BB115" s="16">
        <v>6084.0</v>
      </c>
      <c r="BC115" s="16">
        <v>0.0</v>
      </c>
      <c r="BD115" s="16">
        <v>0.0</v>
      </c>
      <c r="BE115" s="16">
        <v>32.0</v>
      </c>
      <c r="BF115" s="16">
        <v>1180054.0</v>
      </c>
      <c r="BG115" s="16">
        <v>0.0</v>
      </c>
      <c r="BH115" s="16">
        <v>0.0</v>
      </c>
      <c r="BI115" s="16">
        <v>0.0</v>
      </c>
      <c r="BJ115" s="16">
        <v>912.0</v>
      </c>
      <c r="BK115" s="16">
        <v>0.0</v>
      </c>
      <c r="BL115" s="16">
        <v>0.0</v>
      </c>
      <c r="BM115" s="16">
        <v>0.0</v>
      </c>
      <c r="BN115" s="16">
        <v>91088.0</v>
      </c>
      <c r="BO115" s="16">
        <v>0.0</v>
      </c>
      <c r="BP115" s="16">
        <v>0.0</v>
      </c>
      <c r="BQ115" s="16">
        <v>1.0</v>
      </c>
      <c r="BR115" s="16">
        <v>62488.0</v>
      </c>
      <c r="BS115" s="16">
        <v>0.0</v>
      </c>
      <c r="BT115" s="16">
        <v>0.0</v>
      </c>
    </row>
    <row r="116">
      <c r="A116" s="14" t="s">
        <v>5310</v>
      </c>
      <c r="B116" s="16">
        <v>11.0</v>
      </c>
      <c r="C116" s="16">
        <v>4091546.0</v>
      </c>
      <c r="D116" s="14" t="s">
        <v>5311</v>
      </c>
      <c r="E116" s="14" t="s">
        <v>2630</v>
      </c>
      <c r="F116" s="14" t="s">
        <v>2631</v>
      </c>
      <c r="G116" s="14" t="s">
        <v>4844</v>
      </c>
      <c r="H116" s="14" t="s">
        <v>2978</v>
      </c>
      <c r="I116" s="14" t="s">
        <v>2978</v>
      </c>
      <c r="J116" s="14" t="s">
        <v>4845</v>
      </c>
      <c r="K116" s="14" t="s">
        <v>5312</v>
      </c>
      <c r="L116" s="14" t="s">
        <v>5312</v>
      </c>
      <c r="M116" s="14" t="s">
        <v>5313</v>
      </c>
      <c r="N116" s="14" t="s">
        <v>4848</v>
      </c>
      <c r="O116" s="14" t="s">
        <v>4878</v>
      </c>
      <c r="P116" s="16">
        <v>2070835.0</v>
      </c>
      <c r="Q116" s="17"/>
      <c r="R116" s="16">
        <v>33.0</v>
      </c>
      <c r="S116" s="16">
        <v>1614182.0</v>
      </c>
      <c r="T116" s="18">
        <v>2.0444E-5</v>
      </c>
      <c r="U116" s="16">
        <v>1.0</v>
      </c>
      <c r="V116" s="16">
        <v>0.0</v>
      </c>
      <c r="W116" s="14" t="s">
        <v>2978</v>
      </c>
      <c r="X116" s="14" t="s">
        <v>4860</v>
      </c>
      <c r="Y116" s="16">
        <v>2.6483E-4</v>
      </c>
      <c r="Z116" s="16">
        <v>8.61</v>
      </c>
      <c r="AA116" s="16">
        <v>0.036</v>
      </c>
      <c r="AB116" s="16">
        <v>0.0</v>
      </c>
      <c r="AC116" s="16">
        <v>0.0</v>
      </c>
      <c r="AD116" s="16">
        <v>0.767</v>
      </c>
      <c r="AE116" s="17"/>
      <c r="AF116" s="17"/>
      <c r="AG116" s="16">
        <v>0.0</v>
      </c>
      <c r="AH116" s="16">
        <v>75040.0</v>
      </c>
      <c r="AI116" s="16">
        <v>0.0</v>
      </c>
      <c r="AJ116" s="16">
        <v>0.0</v>
      </c>
      <c r="AK116" s="16">
        <v>0.0</v>
      </c>
      <c r="AL116" s="16">
        <v>60028.0</v>
      </c>
      <c r="AM116" s="16">
        <v>0.0</v>
      </c>
      <c r="AN116" s="16">
        <v>0.0</v>
      </c>
      <c r="AO116" s="16">
        <v>0.0</v>
      </c>
      <c r="AP116" s="16">
        <v>29604.0</v>
      </c>
      <c r="AQ116" s="16">
        <v>0.0</v>
      </c>
      <c r="AR116" s="16">
        <v>0.0</v>
      </c>
      <c r="AS116" s="16">
        <v>0.0</v>
      </c>
      <c r="AT116" s="16">
        <v>44868.0</v>
      </c>
      <c r="AU116" s="16">
        <v>0.0</v>
      </c>
      <c r="AV116" s="16">
        <v>0.0</v>
      </c>
      <c r="AW116" s="16">
        <v>0.0</v>
      </c>
      <c r="AX116" s="16">
        <v>64044.0</v>
      </c>
      <c r="AY116" s="16">
        <v>0.0</v>
      </c>
      <c r="AZ116" s="16">
        <v>0.0</v>
      </c>
      <c r="BA116" s="16">
        <v>0.0</v>
      </c>
      <c r="BB116" s="16">
        <v>6062.0</v>
      </c>
      <c r="BC116" s="16">
        <v>0.0</v>
      </c>
      <c r="BD116" s="16">
        <v>0.0</v>
      </c>
      <c r="BE116" s="16">
        <v>0.0</v>
      </c>
      <c r="BF116" s="16">
        <v>1180028.0</v>
      </c>
      <c r="BG116" s="16">
        <v>0.0</v>
      </c>
      <c r="BH116" s="16">
        <v>0.0</v>
      </c>
      <c r="BI116" s="16">
        <v>0.0</v>
      </c>
      <c r="BJ116" s="16">
        <v>912.0</v>
      </c>
      <c r="BK116" s="16">
        <v>0.0</v>
      </c>
      <c r="BL116" s="16">
        <v>0.0</v>
      </c>
      <c r="BM116" s="16">
        <v>33.0</v>
      </c>
      <c r="BN116" s="16">
        <v>91086.0</v>
      </c>
      <c r="BO116" s="16">
        <v>1.0</v>
      </c>
      <c r="BP116" s="16">
        <v>0.0</v>
      </c>
      <c r="BQ116" s="16">
        <v>0.0</v>
      </c>
      <c r="BR116" s="16">
        <v>62510.0</v>
      </c>
      <c r="BS116" s="16">
        <v>0.0</v>
      </c>
      <c r="BT116" s="16">
        <v>0.0</v>
      </c>
    </row>
    <row r="117">
      <c r="A117" s="14" t="s">
        <v>5314</v>
      </c>
      <c r="B117" s="16">
        <v>11.0</v>
      </c>
      <c r="C117" s="16">
        <v>4084731.0</v>
      </c>
      <c r="D117" s="14" t="s">
        <v>5315</v>
      </c>
      <c r="E117" s="14" t="s">
        <v>2622</v>
      </c>
      <c r="F117" s="14" t="s">
        <v>2621</v>
      </c>
      <c r="G117" s="14" t="s">
        <v>4844</v>
      </c>
      <c r="H117" s="14" t="s">
        <v>2978</v>
      </c>
      <c r="I117" s="14" t="s">
        <v>2978</v>
      </c>
      <c r="J117" s="14" t="s">
        <v>4845</v>
      </c>
      <c r="K117" s="14" t="s">
        <v>5316</v>
      </c>
      <c r="L117" s="14" t="s">
        <v>5316</v>
      </c>
      <c r="M117" s="14" t="s">
        <v>5317</v>
      </c>
      <c r="N117" s="14" t="s">
        <v>4848</v>
      </c>
      <c r="P117" s="17"/>
      <c r="Q117" s="17"/>
      <c r="R117" s="16">
        <v>26.0</v>
      </c>
      <c r="S117" s="16">
        <v>1289284.0</v>
      </c>
      <c r="T117" s="18">
        <v>2.0166E-5</v>
      </c>
      <c r="U117" s="16">
        <v>0.0</v>
      </c>
      <c r="V117" s="16">
        <v>0.0</v>
      </c>
      <c r="W117" s="14" t="s">
        <v>2978</v>
      </c>
      <c r="X117" s="14" t="s">
        <v>4849</v>
      </c>
      <c r="Y117" s="16">
        <v>1.642E-5</v>
      </c>
      <c r="Z117" s="16">
        <v>17.1</v>
      </c>
      <c r="AA117" s="16">
        <v>0.059</v>
      </c>
      <c r="AB117" s="16">
        <v>0.0</v>
      </c>
      <c r="AC117" s="16">
        <v>-0.03</v>
      </c>
      <c r="AD117" s="16">
        <v>7.14</v>
      </c>
      <c r="AE117" s="17"/>
      <c r="AF117" s="17"/>
      <c r="AG117" s="16">
        <v>2.0</v>
      </c>
      <c r="AH117" s="16">
        <v>65860.0</v>
      </c>
      <c r="AI117" s="16">
        <v>0.0</v>
      </c>
      <c r="AJ117" s="16">
        <v>0.0</v>
      </c>
      <c r="AK117" s="16">
        <v>0.0</v>
      </c>
      <c r="AL117" s="16">
        <v>43556.0</v>
      </c>
      <c r="AM117" s="16">
        <v>0.0</v>
      </c>
      <c r="AN117" s="16">
        <v>0.0</v>
      </c>
      <c r="AO117" s="16">
        <v>0.0</v>
      </c>
      <c r="AP117" s="16">
        <v>19412.0</v>
      </c>
      <c r="AQ117" s="16">
        <v>0.0</v>
      </c>
      <c r="AR117" s="16">
        <v>0.0</v>
      </c>
      <c r="AS117" s="16">
        <v>0.0</v>
      </c>
      <c r="AT117" s="16">
        <v>18038.0</v>
      </c>
      <c r="AU117" s="16">
        <v>0.0</v>
      </c>
      <c r="AV117" s="16">
        <v>0.0</v>
      </c>
      <c r="AW117" s="16">
        <v>0.0</v>
      </c>
      <c r="AX117" s="16">
        <v>23272.0</v>
      </c>
      <c r="AY117" s="16">
        <v>0.0</v>
      </c>
      <c r="AZ117" s="16">
        <v>0.0</v>
      </c>
      <c r="BA117" s="16">
        <v>0.0</v>
      </c>
      <c r="BB117" s="16">
        <v>4708.0</v>
      </c>
      <c r="BC117" s="16">
        <v>0.0</v>
      </c>
      <c r="BD117" s="16">
        <v>0.0</v>
      </c>
      <c r="BE117" s="16">
        <v>24.0</v>
      </c>
      <c r="BF117" s="16">
        <v>988878.0</v>
      </c>
      <c r="BG117" s="16">
        <v>0.0</v>
      </c>
      <c r="BH117" s="16">
        <v>0.0</v>
      </c>
      <c r="BI117" s="16">
        <v>0.0</v>
      </c>
      <c r="BJ117" s="16">
        <v>912.0</v>
      </c>
      <c r="BK117" s="16">
        <v>0.0</v>
      </c>
      <c r="BL117" s="16">
        <v>0.0</v>
      </c>
      <c r="BM117" s="16">
        <v>0.0</v>
      </c>
      <c r="BN117" s="16">
        <v>81028.0</v>
      </c>
      <c r="BO117" s="16">
        <v>0.0</v>
      </c>
      <c r="BP117" s="16">
        <v>0.0</v>
      </c>
      <c r="BQ117" s="16">
        <v>0.0</v>
      </c>
      <c r="BR117" s="16">
        <v>43620.0</v>
      </c>
      <c r="BS117" s="16">
        <v>0.0</v>
      </c>
      <c r="BT117" s="16">
        <v>0.0</v>
      </c>
    </row>
    <row r="118">
      <c r="A118" s="14" t="s">
        <v>5318</v>
      </c>
      <c r="B118" s="16">
        <v>11.0</v>
      </c>
      <c r="C118" s="16">
        <v>4082902.0</v>
      </c>
      <c r="D118" s="14" t="s">
        <v>5319</v>
      </c>
      <c r="E118" s="14" t="s">
        <v>2631</v>
      </c>
      <c r="F118" s="14" t="s">
        <v>2630</v>
      </c>
      <c r="G118" s="14" t="s">
        <v>4844</v>
      </c>
      <c r="H118" s="14" t="s">
        <v>2978</v>
      </c>
      <c r="I118" s="14" t="s">
        <v>2978</v>
      </c>
      <c r="J118" s="14" t="s">
        <v>4845</v>
      </c>
      <c r="K118" s="14" t="s">
        <v>5320</v>
      </c>
      <c r="L118" s="14" t="s">
        <v>5320</v>
      </c>
      <c r="M118" s="14" t="s">
        <v>5321</v>
      </c>
      <c r="N118" s="14" t="s">
        <v>4848</v>
      </c>
      <c r="P118" s="17"/>
      <c r="Q118" s="17"/>
      <c r="R118" s="16">
        <v>32.0</v>
      </c>
      <c r="S118" s="16">
        <v>1614038.0</v>
      </c>
      <c r="T118" s="18">
        <v>1.9826E-5</v>
      </c>
      <c r="U118" s="16">
        <v>0.0</v>
      </c>
      <c r="V118" s="16">
        <v>0.0</v>
      </c>
      <c r="W118" s="14" t="s">
        <v>2978</v>
      </c>
      <c r="X118" s="14" t="s">
        <v>4849</v>
      </c>
      <c r="Y118" s="16">
        <v>1.883E-5</v>
      </c>
      <c r="Z118" s="16">
        <v>11.1</v>
      </c>
      <c r="AA118" s="16">
        <v>0.269</v>
      </c>
      <c r="AB118" s="16">
        <v>0.1</v>
      </c>
      <c r="AC118" s="16">
        <v>-0.17</v>
      </c>
      <c r="AD118" s="16">
        <v>5.86</v>
      </c>
      <c r="AE118" s="17"/>
      <c r="AF118" s="17"/>
      <c r="AG118" s="16">
        <v>0.0</v>
      </c>
      <c r="AH118" s="16">
        <v>74916.0</v>
      </c>
      <c r="AI118" s="16">
        <v>0.0</v>
      </c>
      <c r="AJ118" s="16">
        <v>0.0</v>
      </c>
      <c r="AK118" s="16">
        <v>0.0</v>
      </c>
      <c r="AL118" s="16">
        <v>60002.0</v>
      </c>
      <c r="AM118" s="16">
        <v>0.0</v>
      </c>
      <c r="AN118" s="16">
        <v>0.0</v>
      </c>
      <c r="AO118" s="16">
        <v>0.0</v>
      </c>
      <c r="AP118" s="16">
        <v>29604.0</v>
      </c>
      <c r="AQ118" s="16">
        <v>0.0</v>
      </c>
      <c r="AR118" s="16">
        <v>0.0</v>
      </c>
      <c r="AS118" s="16">
        <v>0.0</v>
      </c>
      <c r="AT118" s="16">
        <v>44898.0</v>
      </c>
      <c r="AU118" s="16">
        <v>0.0</v>
      </c>
      <c r="AV118" s="16">
        <v>0.0</v>
      </c>
      <c r="AW118" s="16">
        <v>0.0</v>
      </c>
      <c r="AX118" s="16">
        <v>64024.0</v>
      </c>
      <c r="AY118" s="16">
        <v>0.0</v>
      </c>
      <c r="AZ118" s="16">
        <v>0.0</v>
      </c>
      <c r="BA118" s="16">
        <v>0.0</v>
      </c>
      <c r="BB118" s="16">
        <v>6084.0</v>
      </c>
      <c r="BC118" s="16">
        <v>0.0</v>
      </c>
      <c r="BD118" s="16">
        <v>0.0</v>
      </c>
      <c r="BE118" s="16">
        <v>31.0</v>
      </c>
      <c r="BF118" s="16">
        <v>1180026.0</v>
      </c>
      <c r="BG118" s="16">
        <v>0.0</v>
      </c>
      <c r="BH118" s="16">
        <v>0.0</v>
      </c>
      <c r="BI118" s="16">
        <v>0.0</v>
      </c>
      <c r="BJ118" s="16">
        <v>912.0</v>
      </c>
      <c r="BK118" s="16">
        <v>0.0</v>
      </c>
      <c r="BL118" s="16">
        <v>0.0</v>
      </c>
      <c r="BM118" s="16">
        <v>0.0</v>
      </c>
      <c r="BN118" s="16">
        <v>91092.0</v>
      </c>
      <c r="BO118" s="16">
        <v>0.0</v>
      </c>
      <c r="BP118" s="16">
        <v>0.0</v>
      </c>
      <c r="BQ118" s="16">
        <v>1.0</v>
      </c>
      <c r="BR118" s="16">
        <v>62480.0</v>
      </c>
      <c r="BS118" s="16">
        <v>0.0</v>
      </c>
      <c r="BT118" s="16">
        <v>0.0</v>
      </c>
    </row>
    <row r="119">
      <c r="A119" s="14" t="s">
        <v>5322</v>
      </c>
      <c r="B119" s="16">
        <v>11.0</v>
      </c>
      <c r="C119" s="16">
        <v>4083418.0</v>
      </c>
      <c r="D119" s="14" t="s">
        <v>5323</v>
      </c>
      <c r="E119" s="14" t="s">
        <v>2631</v>
      </c>
      <c r="F119" s="14" t="s">
        <v>2630</v>
      </c>
      <c r="G119" s="14" t="s">
        <v>4844</v>
      </c>
      <c r="H119" s="14" t="s">
        <v>2978</v>
      </c>
      <c r="I119" s="14" t="s">
        <v>2978</v>
      </c>
      <c r="J119" s="14" t="s">
        <v>4845</v>
      </c>
      <c r="K119" s="14" t="s">
        <v>5324</v>
      </c>
      <c r="L119" s="14" t="s">
        <v>5324</v>
      </c>
      <c r="M119" s="14" t="s">
        <v>5325</v>
      </c>
      <c r="N119" s="14" t="s">
        <v>409</v>
      </c>
      <c r="O119" s="14" t="s">
        <v>410</v>
      </c>
      <c r="P119" s="16">
        <v>1016603.0</v>
      </c>
      <c r="Q119" s="17"/>
      <c r="R119" s="16">
        <v>32.0</v>
      </c>
      <c r="S119" s="16">
        <v>1614092.0</v>
      </c>
      <c r="T119" s="18">
        <v>1.9825E-5</v>
      </c>
      <c r="U119" s="16">
        <v>0.0</v>
      </c>
      <c r="V119" s="16">
        <v>0.0</v>
      </c>
      <c r="W119" s="14" t="s">
        <v>2978</v>
      </c>
      <c r="X119" s="14" t="s">
        <v>4954</v>
      </c>
      <c r="Y119" s="16">
        <v>2.977E-5</v>
      </c>
      <c r="Z119" s="16">
        <v>25.0</v>
      </c>
      <c r="AA119" s="16">
        <v>0.278</v>
      </c>
      <c r="AB119" s="16">
        <v>0.0</v>
      </c>
      <c r="AC119" s="16">
        <v>-0.02</v>
      </c>
      <c r="AD119" s="16">
        <v>8.76</v>
      </c>
      <c r="AE119" s="16">
        <v>0.01</v>
      </c>
      <c r="AF119" s="16">
        <v>0.91</v>
      </c>
      <c r="AG119" s="16">
        <v>4.0</v>
      </c>
      <c r="AH119" s="16">
        <v>74948.0</v>
      </c>
      <c r="AI119" s="16">
        <v>0.0</v>
      </c>
      <c r="AJ119" s="16">
        <v>0.0</v>
      </c>
      <c r="AK119" s="16">
        <v>0.0</v>
      </c>
      <c r="AL119" s="16">
        <v>60006.0</v>
      </c>
      <c r="AM119" s="16">
        <v>0.0</v>
      </c>
      <c r="AN119" s="16">
        <v>0.0</v>
      </c>
      <c r="AO119" s="16">
        <v>0.0</v>
      </c>
      <c r="AP119" s="16">
        <v>29608.0</v>
      </c>
      <c r="AQ119" s="16">
        <v>0.0</v>
      </c>
      <c r="AR119" s="16">
        <v>0.0</v>
      </c>
      <c r="AS119" s="16">
        <v>4.0</v>
      </c>
      <c r="AT119" s="16">
        <v>44890.0</v>
      </c>
      <c r="AU119" s="16">
        <v>0.0</v>
      </c>
      <c r="AV119" s="16">
        <v>0.0</v>
      </c>
      <c r="AW119" s="16">
        <v>0.0</v>
      </c>
      <c r="AX119" s="16">
        <v>64034.0</v>
      </c>
      <c r="AY119" s="16">
        <v>0.0</v>
      </c>
      <c r="AZ119" s="16">
        <v>0.0</v>
      </c>
      <c r="BA119" s="16">
        <v>0.0</v>
      </c>
      <c r="BB119" s="16">
        <v>6084.0</v>
      </c>
      <c r="BC119" s="16">
        <v>0.0</v>
      </c>
      <c r="BD119" s="16">
        <v>0.0</v>
      </c>
      <c r="BE119" s="16">
        <v>19.0</v>
      </c>
      <c r="BF119" s="16">
        <v>1180046.0</v>
      </c>
      <c r="BG119" s="16">
        <v>0.0</v>
      </c>
      <c r="BH119" s="16">
        <v>0.0</v>
      </c>
      <c r="BI119" s="16">
        <v>0.0</v>
      </c>
      <c r="BJ119" s="16">
        <v>910.0</v>
      </c>
      <c r="BK119" s="16">
        <v>0.0</v>
      </c>
      <c r="BL119" s="16">
        <v>0.0</v>
      </c>
      <c r="BM119" s="16">
        <v>5.0</v>
      </c>
      <c r="BN119" s="16">
        <v>91080.0</v>
      </c>
      <c r="BO119" s="16">
        <v>0.0</v>
      </c>
      <c r="BP119" s="16">
        <v>0.0</v>
      </c>
      <c r="BQ119" s="16">
        <v>0.0</v>
      </c>
      <c r="BR119" s="16">
        <v>62486.0</v>
      </c>
      <c r="BS119" s="16">
        <v>0.0</v>
      </c>
      <c r="BT119" s="16">
        <v>0.0</v>
      </c>
    </row>
    <row r="120">
      <c r="A120" s="14" t="s">
        <v>5326</v>
      </c>
      <c r="B120" s="16">
        <v>11.0</v>
      </c>
      <c r="C120" s="16">
        <v>4088731.0</v>
      </c>
      <c r="D120" s="14" t="s">
        <v>5327</v>
      </c>
      <c r="E120" s="14" t="s">
        <v>2622</v>
      </c>
      <c r="F120" s="14" t="s">
        <v>2621</v>
      </c>
      <c r="G120" s="14" t="s">
        <v>5166</v>
      </c>
      <c r="H120" s="14" t="s">
        <v>2978</v>
      </c>
      <c r="I120" s="14" t="s">
        <v>21</v>
      </c>
      <c r="J120" s="14" t="s">
        <v>4951</v>
      </c>
      <c r="K120" s="14" t="s">
        <v>5328</v>
      </c>
      <c r="L120" s="14" t="s">
        <v>5328</v>
      </c>
      <c r="M120" s="14" t="s">
        <v>5329</v>
      </c>
      <c r="N120" s="14" t="s">
        <v>409</v>
      </c>
      <c r="P120" s="17"/>
      <c r="Q120" s="17"/>
      <c r="R120" s="16">
        <v>29.0</v>
      </c>
      <c r="S120" s="16">
        <v>1535830.0</v>
      </c>
      <c r="T120" s="18">
        <v>1.8882E-5</v>
      </c>
      <c r="U120" s="16">
        <v>0.0</v>
      </c>
      <c r="V120" s="16">
        <v>0.0</v>
      </c>
      <c r="W120" s="14" t="s">
        <v>2978</v>
      </c>
      <c r="X120" s="14" t="s">
        <v>4849</v>
      </c>
      <c r="Y120" s="16">
        <v>1.693E-5</v>
      </c>
      <c r="Z120" s="16">
        <v>22.7</v>
      </c>
      <c r="AA120" s="17"/>
      <c r="AB120" s="16">
        <v>0.0</v>
      </c>
      <c r="AC120" s="16">
        <v>0.0</v>
      </c>
      <c r="AD120" s="16">
        <v>7.13</v>
      </c>
      <c r="AE120" s="17"/>
      <c r="AF120" s="17"/>
      <c r="AG120" s="16">
        <v>0.0</v>
      </c>
      <c r="AH120" s="16">
        <v>73142.0</v>
      </c>
      <c r="AI120" s="16">
        <v>0.0</v>
      </c>
      <c r="AJ120" s="16">
        <v>0.0</v>
      </c>
      <c r="AK120" s="16">
        <v>0.0</v>
      </c>
      <c r="AL120" s="16">
        <v>50982.0</v>
      </c>
      <c r="AM120" s="16">
        <v>0.0</v>
      </c>
      <c r="AN120" s="16">
        <v>0.0</v>
      </c>
      <c r="AO120" s="16">
        <v>0.0</v>
      </c>
      <c r="AP120" s="16">
        <v>28648.0</v>
      </c>
      <c r="AQ120" s="16">
        <v>0.0</v>
      </c>
      <c r="AR120" s="16">
        <v>0.0</v>
      </c>
      <c r="AS120" s="16">
        <v>0.0</v>
      </c>
      <c r="AT120" s="16">
        <v>40900.0</v>
      </c>
      <c r="AU120" s="16">
        <v>0.0</v>
      </c>
      <c r="AV120" s="16">
        <v>0.0</v>
      </c>
      <c r="AW120" s="16">
        <v>0.0</v>
      </c>
      <c r="AX120" s="16">
        <v>44464.0</v>
      </c>
      <c r="AY120" s="16">
        <v>0.0</v>
      </c>
      <c r="AZ120" s="16">
        <v>0.0</v>
      </c>
      <c r="BA120" s="16">
        <v>0.0</v>
      </c>
      <c r="BB120" s="16">
        <v>5990.0</v>
      </c>
      <c r="BC120" s="16">
        <v>0.0</v>
      </c>
      <c r="BD120" s="16">
        <v>0.0</v>
      </c>
      <c r="BE120" s="16">
        <v>28.0</v>
      </c>
      <c r="BF120" s="16">
        <v>1146736.0</v>
      </c>
      <c r="BG120" s="16">
        <v>0.0</v>
      </c>
      <c r="BH120" s="16">
        <v>0.0</v>
      </c>
      <c r="BI120" s="16">
        <v>0.0</v>
      </c>
      <c r="BJ120" s="16">
        <v>912.0</v>
      </c>
      <c r="BK120" s="16">
        <v>0.0</v>
      </c>
      <c r="BL120" s="16">
        <v>0.0</v>
      </c>
      <c r="BM120" s="16">
        <v>0.0</v>
      </c>
      <c r="BN120" s="16">
        <v>84048.0</v>
      </c>
      <c r="BO120" s="16">
        <v>0.0</v>
      </c>
      <c r="BP120" s="16">
        <v>0.0</v>
      </c>
      <c r="BQ120" s="16">
        <v>1.0</v>
      </c>
      <c r="BR120" s="16">
        <v>60008.0</v>
      </c>
      <c r="BS120" s="16">
        <v>0.0</v>
      </c>
      <c r="BT120" s="16">
        <v>0.0</v>
      </c>
    </row>
    <row r="121">
      <c r="A121" s="14" t="s">
        <v>5330</v>
      </c>
      <c r="B121" s="16">
        <v>11.0</v>
      </c>
      <c r="C121" s="16">
        <v>4086741.0</v>
      </c>
      <c r="D121" s="14" t="s">
        <v>5331</v>
      </c>
      <c r="E121" s="14" t="s">
        <v>2621</v>
      </c>
      <c r="F121" s="14" t="s">
        <v>5332</v>
      </c>
      <c r="G121" s="14" t="s">
        <v>4844</v>
      </c>
      <c r="H121" s="14" t="s">
        <v>2978</v>
      </c>
      <c r="I121" s="14" t="s">
        <v>2978</v>
      </c>
      <c r="J121" s="14" t="s">
        <v>4852</v>
      </c>
      <c r="K121" s="14" t="s">
        <v>5333</v>
      </c>
      <c r="L121" s="14" t="s">
        <v>5333</v>
      </c>
      <c r="M121" s="14" t="s">
        <v>5334</v>
      </c>
      <c r="N121" s="14" t="s">
        <v>5335</v>
      </c>
      <c r="P121" s="17"/>
      <c r="Q121" s="14" t="s">
        <v>5024</v>
      </c>
      <c r="R121" s="16">
        <v>29.0</v>
      </c>
      <c r="S121" s="16">
        <v>1537424.0</v>
      </c>
      <c r="T121" s="18">
        <v>1.8863E-5</v>
      </c>
      <c r="U121" s="16">
        <v>0.0</v>
      </c>
      <c r="V121" s="16">
        <v>0.0</v>
      </c>
      <c r="W121" s="14" t="s">
        <v>2978</v>
      </c>
      <c r="X121" s="14" t="s">
        <v>4849</v>
      </c>
      <c r="Y121" s="16">
        <v>1.693E-5</v>
      </c>
      <c r="Z121" s="16">
        <v>29.5</v>
      </c>
      <c r="AA121" s="17"/>
      <c r="AB121" s="16">
        <v>0.0</v>
      </c>
      <c r="AC121" s="16">
        <v>0.01</v>
      </c>
      <c r="AD121" s="16">
        <v>3.73</v>
      </c>
      <c r="AE121" s="17"/>
      <c r="AF121" s="17"/>
      <c r="AG121" s="16">
        <v>0.0</v>
      </c>
      <c r="AH121" s="16">
        <v>73042.0</v>
      </c>
      <c r="AI121" s="16">
        <v>0.0</v>
      </c>
      <c r="AJ121" s="16">
        <v>0.0</v>
      </c>
      <c r="AK121" s="16">
        <v>0.0</v>
      </c>
      <c r="AL121" s="16">
        <v>50970.0</v>
      </c>
      <c r="AM121" s="16">
        <v>0.0</v>
      </c>
      <c r="AN121" s="16">
        <v>0.0</v>
      </c>
      <c r="AO121" s="16">
        <v>0.0</v>
      </c>
      <c r="AP121" s="16">
        <v>28648.0</v>
      </c>
      <c r="AQ121" s="16">
        <v>0.0</v>
      </c>
      <c r="AR121" s="16">
        <v>0.0</v>
      </c>
      <c r="AS121" s="16">
        <v>0.0</v>
      </c>
      <c r="AT121" s="16">
        <v>40938.0</v>
      </c>
      <c r="AU121" s="16">
        <v>0.0</v>
      </c>
      <c r="AV121" s="16">
        <v>0.0</v>
      </c>
      <c r="AW121" s="16">
        <v>0.0</v>
      </c>
      <c r="AX121" s="16">
        <v>45894.0</v>
      </c>
      <c r="AY121" s="16">
        <v>0.0</v>
      </c>
      <c r="AZ121" s="16">
        <v>0.0</v>
      </c>
      <c r="BA121" s="16">
        <v>0.0</v>
      </c>
      <c r="BB121" s="16">
        <v>6014.0</v>
      </c>
      <c r="BC121" s="16">
        <v>0.0</v>
      </c>
      <c r="BD121" s="16">
        <v>0.0</v>
      </c>
      <c r="BE121" s="16">
        <v>28.0</v>
      </c>
      <c r="BF121" s="16">
        <v>1146890.0</v>
      </c>
      <c r="BG121" s="16">
        <v>0.0</v>
      </c>
      <c r="BH121" s="16">
        <v>0.0</v>
      </c>
      <c r="BI121" s="16">
        <v>0.0</v>
      </c>
      <c r="BJ121" s="16">
        <v>910.0</v>
      </c>
      <c r="BK121" s="16">
        <v>0.0</v>
      </c>
      <c r="BL121" s="16">
        <v>0.0</v>
      </c>
      <c r="BM121" s="16">
        <v>0.0</v>
      </c>
      <c r="BN121" s="16">
        <v>84064.0</v>
      </c>
      <c r="BO121" s="16">
        <v>0.0</v>
      </c>
      <c r="BP121" s="16">
        <v>0.0</v>
      </c>
      <c r="BQ121" s="16">
        <v>1.0</v>
      </c>
      <c r="BR121" s="16">
        <v>60054.0</v>
      </c>
      <c r="BS121" s="16">
        <v>0.0</v>
      </c>
      <c r="BT121" s="16">
        <v>0.0</v>
      </c>
    </row>
    <row r="122">
      <c r="A122" s="14" t="s">
        <v>5336</v>
      </c>
      <c r="B122" s="16">
        <v>11.0</v>
      </c>
      <c r="C122" s="16">
        <v>4082898.0</v>
      </c>
      <c r="D122" s="14" t="s">
        <v>5337</v>
      </c>
      <c r="E122" s="14" t="s">
        <v>2630</v>
      </c>
      <c r="F122" s="14" t="s">
        <v>2631</v>
      </c>
      <c r="G122" s="14" t="s">
        <v>4844</v>
      </c>
      <c r="H122" s="14" t="s">
        <v>2978</v>
      </c>
      <c r="I122" s="14" t="s">
        <v>2978</v>
      </c>
      <c r="J122" s="14" t="s">
        <v>4845</v>
      </c>
      <c r="K122" s="14" t="s">
        <v>5338</v>
      </c>
      <c r="L122" s="14" t="s">
        <v>5338</v>
      </c>
      <c r="M122" s="14" t="s">
        <v>5339</v>
      </c>
      <c r="N122" s="14" t="s">
        <v>409</v>
      </c>
      <c r="O122" s="14" t="s">
        <v>410</v>
      </c>
      <c r="P122" s="16">
        <v>964336.0</v>
      </c>
      <c r="Q122" s="17"/>
      <c r="R122" s="16">
        <v>30.0</v>
      </c>
      <c r="S122" s="16">
        <v>1614068.0</v>
      </c>
      <c r="T122" s="18">
        <v>1.8587E-5</v>
      </c>
      <c r="U122" s="16">
        <v>0.0</v>
      </c>
      <c r="V122" s="16">
        <v>0.0</v>
      </c>
      <c r="W122" s="14" t="s">
        <v>2978</v>
      </c>
      <c r="X122" s="14" t="s">
        <v>4849</v>
      </c>
      <c r="Y122" s="16">
        <v>1.724E-5</v>
      </c>
      <c r="Z122" s="16">
        <v>24.4</v>
      </c>
      <c r="AA122" s="16">
        <v>0.427</v>
      </c>
      <c r="AB122" s="16">
        <v>0.03</v>
      </c>
      <c r="AC122" s="16">
        <v>-0.09</v>
      </c>
      <c r="AD122" s="16">
        <v>6.33</v>
      </c>
      <c r="AE122" s="16">
        <v>0.05</v>
      </c>
      <c r="AF122" s="16">
        <v>0.901</v>
      </c>
      <c r="AG122" s="16">
        <v>0.0</v>
      </c>
      <c r="AH122" s="16">
        <v>74922.0</v>
      </c>
      <c r="AI122" s="16">
        <v>0.0</v>
      </c>
      <c r="AJ122" s="16">
        <v>0.0</v>
      </c>
      <c r="AK122" s="16">
        <v>0.0</v>
      </c>
      <c r="AL122" s="16">
        <v>60006.0</v>
      </c>
      <c r="AM122" s="16">
        <v>0.0</v>
      </c>
      <c r="AN122" s="16">
        <v>0.0</v>
      </c>
      <c r="AO122" s="16">
        <v>0.0</v>
      </c>
      <c r="AP122" s="16">
        <v>29608.0</v>
      </c>
      <c r="AQ122" s="16">
        <v>0.0</v>
      </c>
      <c r="AR122" s="16">
        <v>0.0</v>
      </c>
      <c r="AS122" s="16">
        <v>0.0</v>
      </c>
      <c r="AT122" s="16">
        <v>44898.0</v>
      </c>
      <c r="AU122" s="16">
        <v>0.0</v>
      </c>
      <c r="AV122" s="16">
        <v>0.0</v>
      </c>
      <c r="AW122" s="16">
        <v>0.0</v>
      </c>
      <c r="AX122" s="16">
        <v>64036.0</v>
      </c>
      <c r="AY122" s="16">
        <v>0.0</v>
      </c>
      <c r="AZ122" s="16">
        <v>0.0</v>
      </c>
      <c r="BA122" s="16">
        <v>0.0</v>
      </c>
      <c r="BB122" s="16">
        <v>6084.0</v>
      </c>
      <c r="BC122" s="16">
        <v>0.0</v>
      </c>
      <c r="BD122" s="16">
        <v>0.0</v>
      </c>
      <c r="BE122" s="16">
        <v>29.0</v>
      </c>
      <c r="BF122" s="16">
        <v>1180026.0</v>
      </c>
      <c r="BG122" s="16">
        <v>0.0</v>
      </c>
      <c r="BH122" s="16">
        <v>0.0</v>
      </c>
      <c r="BI122" s="16">
        <v>0.0</v>
      </c>
      <c r="BJ122" s="16">
        <v>912.0</v>
      </c>
      <c r="BK122" s="16">
        <v>0.0</v>
      </c>
      <c r="BL122" s="16">
        <v>0.0</v>
      </c>
      <c r="BM122" s="16">
        <v>0.0</v>
      </c>
      <c r="BN122" s="16">
        <v>91090.0</v>
      </c>
      <c r="BO122" s="16">
        <v>0.0</v>
      </c>
      <c r="BP122" s="16">
        <v>0.0</v>
      </c>
      <c r="BQ122" s="16">
        <v>1.0</v>
      </c>
      <c r="BR122" s="16">
        <v>62486.0</v>
      </c>
      <c r="BS122" s="16">
        <v>0.0</v>
      </c>
      <c r="BT122" s="16">
        <v>0.0</v>
      </c>
    </row>
    <row r="123">
      <c r="A123" s="14" t="s">
        <v>5340</v>
      </c>
      <c r="B123" s="16">
        <v>11.0</v>
      </c>
      <c r="C123" s="16">
        <v>4091582.0</v>
      </c>
      <c r="D123" s="14" t="s">
        <v>5341</v>
      </c>
      <c r="E123" s="14" t="s">
        <v>2622</v>
      </c>
      <c r="F123" s="14" t="s">
        <v>2621</v>
      </c>
      <c r="G123" s="14" t="s">
        <v>4844</v>
      </c>
      <c r="H123" s="14" t="s">
        <v>2978</v>
      </c>
      <c r="I123" s="14" t="s">
        <v>2978</v>
      </c>
      <c r="J123" s="14" t="s">
        <v>4845</v>
      </c>
      <c r="K123" s="14" t="s">
        <v>5342</v>
      </c>
      <c r="L123" s="14" t="s">
        <v>5342</v>
      </c>
      <c r="M123" s="14" t="s">
        <v>5343</v>
      </c>
      <c r="N123" s="14" t="s">
        <v>4848</v>
      </c>
      <c r="O123" s="14" t="s">
        <v>4878</v>
      </c>
      <c r="P123" s="16">
        <v>1087120.0</v>
      </c>
      <c r="Q123" s="17"/>
      <c r="R123" s="16">
        <v>30.0</v>
      </c>
      <c r="S123" s="16">
        <v>1614090.0</v>
      </c>
      <c r="T123" s="18">
        <v>1.8586E-5</v>
      </c>
      <c r="U123" s="16">
        <v>0.0</v>
      </c>
      <c r="V123" s="16">
        <v>0.0</v>
      </c>
      <c r="W123" s="14" t="s">
        <v>2978</v>
      </c>
      <c r="X123" s="14" t="s">
        <v>4940</v>
      </c>
      <c r="Y123" s="18">
        <v>4.283E-5</v>
      </c>
      <c r="Z123" s="16">
        <v>9.32</v>
      </c>
      <c r="AA123" s="16">
        <v>0.04</v>
      </c>
      <c r="AB123" s="16">
        <v>0.04</v>
      </c>
      <c r="AC123" s="16">
        <v>0.07</v>
      </c>
      <c r="AD123" s="16">
        <v>1.67</v>
      </c>
      <c r="AE123" s="17"/>
      <c r="AF123" s="17"/>
      <c r="AG123" s="16">
        <v>0.0</v>
      </c>
      <c r="AH123" s="16">
        <v>74932.0</v>
      </c>
      <c r="AI123" s="16">
        <v>0.0</v>
      </c>
      <c r="AJ123" s="16">
        <v>0.0</v>
      </c>
      <c r="AK123" s="16">
        <v>6.0</v>
      </c>
      <c r="AL123" s="16">
        <v>60006.0</v>
      </c>
      <c r="AM123" s="16">
        <v>0.0</v>
      </c>
      <c r="AN123" s="16">
        <v>0.0</v>
      </c>
      <c r="AO123" s="16">
        <v>0.0</v>
      </c>
      <c r="AP123" s="16">
        <v>29608.0</v>
      </c>
      <c r="AQ123" s="16">
        <v>0.0</v>
      </c>
      <c r="AR123" s="16">
        <v>0.0</v>
      </c>
      <c r="AS123" s="16">
        <v>0.0</v>
      </c>
      <c r="AT123" s="16">
        <v>44896.0</v>
      </c>
      <c r="AU123" s="16">
        <v>0.0</v>
      </c>
      <c r="AV123" s="16">
        <v>0.0</v>
      </c>
      <c r="AW123" s="16">
        <v>0.0</v>
      </c>
      <c r="AX123" s="16">
        <v>64036.0</v>
      </c>
      <c r="AY123" s="16">
        <v>0.0</v>
      </c>
      <c r="AZ123" s="16">
        <v>0.0</v>
      </c>
      <c r="BA123" s="16">
        <v>0.0</v>
      </c>
      <c r="BB123" s="16">
        <v>6084.0</v>
      </c>
      <c r="BC123" s="16">
        <v>0.0</v>
      </c>
      <c r="BD123" s="16">
        <v>0.0</v>
      </c>
      <c r="BE123" s="16">
        <v>19.0</v>
      </c>
      <c r="BF123" s="16">
        <v>1180042.0</v>
      </c>
      <c r="BG123" s="16">
        <v>0.0</v>
      </c>
      <c r="BH123" s="16">
        <v>0.0</v>
      </c>
      <c r="BI123" s="16">
        <v>0.0</v>
      </c>
      <c r="BJ123" s="16">
        <v>910.0</v>
      </c>
      <c r="BK123" s="16">
        <v>0.0</v>
      </c>
      <c r="BL123" s="16">
        <v>0.0</v>
      </c>
      <c r="BM123" s="16">
        <v>0.0</v>
      </c>
      <c r="BN123" s="16">
        <v>91088.0</v>
      </c>
      <c r="BO123" s="16">
        <v>0.0</v>
      </c>
      <c r="BP123" s="16">
        <v>0.0</v>
      </c>
      <c r="BQ123" s="16">
        <v>5.0</v>
      </c>
      <c r="BR123" s="16">
        <v>62488.0</v>
      </c>
      <c r="BS123" s="16">
        <v>0.0</v>
      </c>
      <c r="BT123" s="16">
        <v>0.0</v>
      </c>
    </row>
    <row r="124">
      <c r="A124" s="14" t="s">
        <v>5344</v>
      </c>
      <c r="B124" s="16">
        <v>11.0</v>
      </c>
      <c r="C124" s="16">
        <v>4086596.0</v>
      </c>
      <c r="D124" s="14" t="s">
        <v>5345</v>
      </c>
      <c r="E124" s="14" t="s">
        <v>2622</v>
      </c>
      <c r="F124" s="14" t="s">
        <v>2621</v>
      </c>
      <c r="G124" s="14" t="s">
        <v>4844</v>
      </c>
      <c r="H124" s="14" t="s">
        <v>2978</v>
      </c>
      <c r="I124" s="14" t="s">
        <v>2978</v>
      </c>
      <c r="J124" s="14" t="s">
        <v>4852</v>
      </c>
      <c r="K124" s="14" t="s">
        <v>5346</v>
      </c>
      <c r="L124" s="14" t="s">
        <v>5346</v>
      </c>
      <c r="M124" s="14" t="s">
        <v>5347</v>
      </c>
      <c r="N124" s="14" t="s">
        <v>5348</v>
      </c>
      <c r="O124" s="17"/>
      <c r="P124" s="17"/>
      <c r="Q124" s="17"/>
      <c r="R124" s="16">
        <v>29.0</v>
      </c>
      <c r="S124" s="16">
        <v>1609922.0</v>
      </c>
      <c r="T124" s="18">
        <v>1.8013E-5</v>
      </c>
      <c r="U124" s="16">
        <v>0.0</v>
      </c>
      <c r="V124" s="16">
        <v>0.0</v>
      </c>
      <c r="W124" s="14" t="s">
        <v>2978</v>
      </c>
      <c r="X124" s="14" t="s">
        <v>4849</v>
      </c>
      <c r="Y124" s="16">
        <v>1.379E-5</v>
      </c>
      <c r="Z124" s="16">
        <v>38.0</v>
      </c>
      <c r="AA124" s="17"/>
      <c r="AB124" s="16">
        <v>0.0</v>
      </c>
      <c r="AC124" s="16">
        <v>0.02</v>
      </c>
      <c r="AD124" s="16">
        <v>4.17</v>
      </c>
      <c r="AE124" s="17"/>
      <c r="AF124" s="17"/>
      <c r="AG124" s="16">
        <v>1.0</v>
      </c>
      <c r="AH124" s="16">
        <v>74822.0</v>
      </c>
      <c r="AI124" s="16">
        <v>0.0</v>
      </c>
      <c r="AJ124" s="16">
        <v>0.0</v>
      </c>
      <c r="AK124" s="16">
        <v>1.0</v>
      </c>
      <c r="AL124" s="16">
        <v>59696.0</v>
      </c>
      <c r="AM124" s="16">
        <v>0.0</v>
      </c>
      <c r="AN124" s="16">
        <v>0.0</v>
      </c>
      <c r="AO124" s="16">
        <v>0.0</v>
      </c>
      <c r="AP124" s="16">
        <v>29484.0</v>
      </c>
      <c r="AQ124" s="16">
        <v>0.0</v>
      </c>
      <c r="AR124" s="16">
        <v>0.0</v>
      </c>
      <c r="AS124" s="16">
        <v>2.0</v>
      </c>
      <c r="AT124" s="16">
        <v>44782.0</v>
      </c>
      <c r="AU124" s="16">
        <v>0.0</v>
      </c>
      <c r="AV124" s="16">
        <v>0.0</v>
      </c>
      <c r="AW124" s="16">
        <v>0.0</v>
      </c>
      <c r="AX124" s="16">
        <v>63772.0</v>
      </c>
      <c r="AY124" s="16">
        <v>0.0</v>
      </c>
      <c r="AZ124" s="16">
        <v>0.0</v>
      </c>
      <c r="BA124" s="16">
        <v>0.0</v>
      </c>
      <c r="BB124" s="16">
        <v>6080.0</v>
      </c>
      <c r="BC124" s="16">
        <v>0.0</v>
      </c>
      <c r="BD124" s="16">
        <v>0.0</v>
      </c>
      <c r="BE124" s="16">
        <v>24.0</v>
      </c>
      <c r="BF124" s="16">
        <v>1177668.0</v>
      </c>
      <c r="BG124" s="16">
        <v>0.0</v>
      </c>
      <c r="BH124" s="16">
        <v>0.0</v>
      </c>
      <c r="BI124" s="16">
        <v>0.0</v>
      </c>
      <c r="BJ124" s="16">
        <v>912.0</v>
      </c>
      <c r="BK124" s="16">
        <v>0.0</v>
      </c>
      <c r="BL124" s="16">
        <v>0.0</v>
      </c>
      <c r="BM124" s="16">
        <v>1.0</v>
      </c>
      <c r="BN124" s="16">
        <v>90396.0</v>
      </c>
      <c r="BO124" s="16">
        <v>0.0</v>
      </c>
      <c r="BP124" s="16">
        <v>0.0</v>
      </c>
      <c r="BQ124" s="16">
        <v>0.0</v>
      </c>
      <c r="BR124" s="16">
        <v>62310.0</v>
      </c>
      <c r="BS124" s="16">
        <v>0.0</v>
      </c>
      <c r="BT124" s="16">
        <v>0.0</v>
      </c>
    </row>
    <row r="125">
      <c r="A125" s="14" t="s">
        <v>5349</v>
      </c>
      <c r="B125" s="16">
        <v>11.0</v>
      </c>
      <c r="C125" s="16">
        <v>4083485.0</v>
      </c>
      <c r="D125" s="14" t="s">
        <v>5350</v>
      </c>
      <c r="E125" s="14" t="s">
        <v>2622</v>
      </c>
      <c r="F125" s="14" t="s">
        <v>2621</v>
      </c>
      <c r="G125" s="14" t="s">
        <v>4844</v>
      </c>
      <c r="H125" s="14" t="s">
        <v>2978</v>
      </c>
      <c r="I125" s="14" t="s">
        <v>2978</v>
      </c>
      <c r="J125" s="14" t="s">
        <v>4845</v>
      </c>
      <c r="K125" s="14" t="s">
        <v>5351</v>
      </c>
      <c r="L125" s="14" t="s">
        <v>5351</v>
      </c>
      <c r="M125" s="14" t="s">
        <v>5352</v>
      </c>
      <c r="N125" s="14" t="s">
        <v>4848</v>
      </c>
      <c r="O125" s="14" t="s">
        <v>4878</v>
      </c>
      <c r="P125" s="16">
        <v>1541149.0</v>
      </c>
      <c r="Q125" s="17"/>
      <c r="R125" s="16">
        <v>29.0</v>
      </c>
      <c r="S125" s="16">
        <v>1613616.0</v>
      </c>
      <c r="T125" s="18">
        <v>1.7972E-5</v>
      </c>
      <c r="U125" s="16">
        <v>0.0</v>
      </c>
      <c r="V125" s="16">
        <v>0.0</v>
      </c>
      <c r="W125" s="14" t="s">
        <v>2978</v>
      </c>
      <c r="X125" s="14" t="s">
        <v>4860</v>
      </c>
      <c r="Y125" s="16">
        <v>1.426E-5</v>
      </c>
      <c r="Z125" s="16">
        <v>11.1</v>
      </c>
      <c r="AA125" s="16">
        <v>0.541</v>
      </c>
      <c r="AB125" s="16">
        <v>0.03</v>
      </c>
      <c r="AC125" s="16">
        <v>-0.07</v>
      </c>
      <c r="AD125" s="16">
        <v>1.43</v>
      </c>
      <c r="AE125" s="17"/>
      <c r="AF125" s="17"/>
      <c r="AG125" s="16">
        <v>1.0</v>
      </c>
      <c r="AH125" s="16">
        <v>74942.0</v>
      </c>
      <c r="AI125" s="16">
        <v>0.0</v>
      </c>
      <c r="AJ125" s="16">
        <v>0.0</v>
      </c>
      <c r="AK125" s="16">
        <v>2.0</v>
      </c>
      <c r="AL125" s="16">
        <v>59964.0</v>
      </c>
      <c r="AM125" s="16">
        <v>0.0</v>
      </c>
      <c r="AN125" s="16">
        <v>0.0</v>
      </c>
      <c r="AO125" s="16">
        <v>0.0</v>
      </c>
      <c r="AP125" s="16">
        <v>29596.0</v>
      </c>
      <c r="AQ125" s="16">
        <v>0.0</v>
      </c>
      <c r="AR125" s="16">
        <v>0.0</v>
      </c>
      <c r="AS125" s="16">
        <v>0.0</v>
      </c>
      <c r="AT125" s="16">
        <v>44878.0</v>
      </c>
      <c r="AU125" s="16">
        <v>0.0</v>
      </c>
      <c r="AV125" s="16">
        <v>0.0</v>
      </c>
      <c r="AW125" s="16">
        <v>0.0</v>
      </c>
      <c r="AX125" s="16">
        <v>64016.0</v>
      </c>
      <c r="AY125" s="16">
        <v>0.0</v>
      </c>
      <c r="AZ125" s="16">
        <v>0.0</v>
      </c>
      <c r="BA125" s="16">
        <v>0.0</v>
      </c>
      <c r="BB125" s="16">
        <v>6084.0</v>
      </c>
      <c r="BC125" s="16">
        <v>0.0</v>
      </c>
      <c r="BD125" s="16">
        <v>0.0</v>
      </c>
      <c r="BE125" s="16">
        <v>21.0</v>
      </c>
      <c r="BF125" s="16">
        <v>1179770.0</v>
      </c>
      <c r="BG125" s="16">
        <v>0.0</v>
      </c>
      <c r="BH125" s="16">
        <v>0.0</v>
      </c>
      <c r="BI125" s="16">
        <v>0.0</v>
      </c>
      <c r="BJ125" s="16">
        <v>912.0</v>
      </c>
      <c r="BK125" s="16">
        <v>0.0</v>
      </c>
      <c r="BL125" s="16">
        <v>0.0</v>
      </c>
      <c r="BM125" s="16">
        <v>4.0</v>
      </c>
      <c r="BN125" s="16">
        <v>90982.0</v>
      </c>
      <c r="BO125" s="16">
        <v>0.0</v>
      </c>
      <c r="BP125" s="16">
        <v>0.0</v>
      </c>
      <c r="BQ125" s="16">
        <v>1.0</v>
      </c>
      <c r="BR125" s="16">
        <v>62472.0</v>
      </c>
      <c r="BS125" s="16">
        <v>0.0</v>
      </c>
      <c r="BT125" s="16">
        <v>0.0</v>
      </c>
    </row>
    <row r="126">
      <c r="A126" s="14" t="s">
        <v>5353</v>
      </c>
      <c r="B126" s="16">
        <v>11.0</v>
      </c>
      <c r="C126" s="16">
        <v>4055533.0</v>
      </c>
      <c r="D126" s="14" t="s">
        <v>5354</v>
      </c>
      <c r="E126" s="14" t="s">
        <v>2621</v>
      </c>
      <c r="F126" s="14" t="s">
        <v>2622</v>
      </c>
      <c r="G126" s="14" t="s">
        <v>4844</v>
      </c>
      <c r="H126" s="14" t="s">
        <v>2978</v>
      </c>
      <c r="I126" s="14" t="s">
        <v>2978</v>
      </c>
      <c r="J126" s="14" t="s">
        <v>4845</v>
      </c>
      <c r="K126" s="14" t="s">
        <v>5355</v>
      </c>
      <c r="L126" s="14" t="s">
        <v>5355</v>
      </c>
      <c r="M126" s="14" t="s">
        <v>5356</v>
      </c>
      <c r="N126" s="14" t="s">
        <v>4848</v>
      </c>
      <c r="O126" s="14" t="s">
        <v>4878</v>
      </c>
      <c r="P126" s="16">
        <v>705726.0</v>
      </c>
      <c r="Q126" s="17"/>
      <c r="R126" s="16">
        <v>28.0</v>
      </c>
      <c r="S126" s="16">
        <v>1595802.0</v>
      </c>
      <c r="T126" s="18">
        <v>1.7546E-5</v>
      </c>
      <c r="U126" s="16">
        <v>0.0</v>
      </c>
      <c r="V126" s="16">
        <v>0.0</v>
      </c>
      <c r="W126" s="14" t="s">
        <v>2978</v>
      </c>
      <c r="X126" s="14" t="s">
        <v>4940</v>
      </c>
      <c r="Y126" s="16">
        <v>2.5795E-4</v>
      </c>
      <c r="Z126" s="16">
        <v>9.3</v>
      </c>
      <c r="AA126" s="17"/>
      <c r="AB126" s="16">
        <v>0.0</v>
      </c>
      <c r="AC126" s="16">
        <v>0.0</v>
      </c>
      <c r="AD126" s="16">
        <v>2.57</v>
      </c>
      <c r="AE126" s="17"/>
      <c r="AF126" s="17"/>
      <c r="AG126" s="16">
        <v>0.0</v>
      </c>
      <c r="AH126" s="16">
        <v>74720.0</v>
      </c>
      <c r="AI126" s="16">
        <v>0.0</v>
      </c>
      <c r="AJ126" s="16">
        <v>0.0</v>
      </c>
      <c r="AK126" s="16">
        <v>22.0</v>
      </c>
      <c r="AL126" s="16">
        <v>57630.0</v>
      </c>
      <c r="AM126" s="16">
        <v>0.0</v>
      </c>
      <c r="AN126" s="16">
        <v>0.0</v>
      </c>
      <c r="AO126" s="16">
        <v>0.0</v>
      </c>
      <c r="AP126" s="16">
        <v>29250.0</v>
      </c>
      <c r="AQ126" s="16">
        <v>0.0</v>
      </c>
      <c r="AR126" s="16">
        <v>0.0</v>
      </c>
      <c r="AS126" s="16">
        <v>0.0</v>
      </c>
      <c r="AT126" s="16">
        <v>44544.0</v>
      </c>
      <c r="AU126" s="16">
        <v>0.0</v>
      </c>
      <c r="AV126" s="16">
        <v>0.0</v>
      </c>
      <c r="AW126" s="16">
        <v>0.0</v>
      </c>
      <c r="AX126" s="16">
        <v>63084.0</v>
      </c>
      <c r="AY126" s="16">
        <v>0.0</v>
      </c>
      <c r="AZ126" s="16">
        <v>0.0</v>
      </c>
      <c r="BA126" s="16">
        <v>0.0</v>
      </c>
      <c r="BB126" s="16">
        <v>4540.0</v>
      </c>
      <c r="BC126" s="16">
        <v>0.0</v>
      </c>
      <c r="BD126" s="16">
        <v>0.0</v>
      </c>
      <c r="BE126" s="16">
        <v>3.0</v>
      </c>
      <c r="BF126" s="16">
        <v>1171762.0</v>
      </c>
      <c r="BG126" s="16">
        <v>0.0</v>
      </c>
      <c r="BH126" s="16">
        <v>0.0</v>
      </c>
      <c r="BI126" s="16">
        <v>0.0</v>
      </c>
      <c r="BJ126" s="16">
        <v>912.0</v>
      </c>
      <c r="BK126" s="16">
        <v>0.0</v>
      </c>
      <c r="BL126" s="16">
        <v>0.0</v>
      </c>
      <c r="BM126" s="16">
        <v>0.0</v>
      </c>
      <c r="BN126" s="16">
        <v>87602.0</v>
      </c>
      <c r="BO126" s="16">
        <v>0.0</v>
      </c>
      <c r="BP126" s="16">
        <v>0.0</v>
      </c>
      <c r="BQ126" s="16">
        <v>3.0</v>
      </c>
      <c r="BR126" s="16">
        <v>61758.0</v>
      </c>
      <c r="BS126" s="16">
        <v>0.0</v>
      </c>
      <c r="BT126" s="16">
        <v>0.0</v>
      </c>
    </row>
    <row r="127">
      <c r="A127" s="14" t="s">
        <v>5357</v>
      </c>
      <c r="B127" s="16">
        <v>11.0</v>
      </c>
      <c r="C127" s="16">
        <v>4086580.0</v>
      </c>
      <c r="D127" s="14" t="s">
        <v>5358</v>
      </c>
      <c r="E127" s="14" t="s">
        <v>2622</v>
      </c>
      <c r="F127" s="14" t="s">
        <v>2630</v>
      </c>
      <c r="G127" s="14" t="s">
        <v>4844</v>
      </c>
      <c r="H127" s="14" t="s">
        <v>2978</v>
      </c>
      <c r="I127" s="14" t="s">
        <v>2978</v>
      </c>
      <c r="J127" s="14" t="s">
        <v>4852</v>
      </c>
      <c r="K127" s="14" t="s">
        <v>5359</v>
      </c>
      <c r="L127" s="14" t="s">
        <v>5359</v>
      </c>
      <c r="M127" s="14" t="s">
        <v>5360</v>
      </c>
      <c r="N127" s="14" t="s">
        <v>409</v>
      </c>
      <c r="P127" s="17"/>
      <c r="Q127" s="17"/>
      <c r="R127" s="16">
        <v>28.0</v>
      </c>
      <c r="S127" s="16">
        <v>1613410.0</v>
      </c>
      <c r="T127" s="18">
        <v>1.7355E-5</v>
      </c>
      <c r="U127" s="16">
        <v>0.0</v>
      </c>
      <c r="V127" s="16">
        <v>0.0</v>
      </c>
      <c r="W127" s="14" t="s">
        <v>2978</v>
      </c>
      <c r="X127" s="14" t="s">
        <v>4954</v>
      </c>
      <c r="Y127" s="16">
        <v>4.0523E-4</v>
      </c>
      <c r="Z127" s="16">
        <v>19.1</v>
      </c>
      <c r="AA127" s="17"/>
      <c r="AB127" s="16">
        <v>0.0</v>
      </c>
      <c r="AC127" s="16">
        <v>-0.02</v>
      </c>
      <c r="AD127" s="16">
        <v>3.55</v>
      </c>
      <c r="AE127" s="17"/>
      <c r="AF127" s="17"/>
      <c r="AG127" s="16">
        <v>0.0</v>
      </c>
      <c r="AH127" s="16">
        <v>75048.0</v>
      </c>
      <c r="AI127" s="16">
        <v>0.0</v>
      </c>
      <c r="AJ127" s="16">
        <v>0.0</v>
      </c>
      <c r="AK127" s="16">
        <v>0.0</v>
      </c>
      <c r="AL127" s="16">
        <v>59956.0</v>
      </c>
      <c r="AM127" s="16">
        <v>0.0</v>
      </c>
      <c r="AN127" s="16">
        <v>0.0</v>
      </c>
      <c r="AO127" s="16">
        <v>0.0</v>
      </c>
      <c r="AP127" s="16">
        <v>29584.0</v>
      </c>
      <c r="AQ127" s="16">
        <v>0.0</v>
      </c>
      <c r="AR127" s="16">
        <v>0.0</v>
      </c>
      <c r="AS127" s="16">
        <v>26.0</v>
      </c>
      <c r="AT127" s="16">
        <v>44882.0</v>
      </c>
      <c r="AU127" s="16">
        <v>0.0</v>
      </c>
      <c r="AV127" s="16">
        <v>0.0</v>
      </c>
      <c r="AW127" s="16">
        <v>0.0</v>
      </c>
      <c r="AX127" s="16">
        <v>63980.0</v>
      </c>
      <c r="AY127" s="16">
        <v>0.0</v>
      </c>
      <c r="AZ127" s="16">
        <v>0.0</v>
      </c>
      <c r="BA127" s="16">
        <v>0.0</v>
      </c>
      <c r="BB127" s="16">
        <v>6060.0</v>
      </c>
      <c r="BC127" s="16">
        <v>0.0</v>
      </c>
      <c r="BD127" s="16">
        <v>0.0</v>
      </c>
      <c r="BE127" s="16">
        <v>0.0</v>
      </c>
      <c r="BF127" s="16">
        <v>1179638.0</v>
      </c>
      <c r="BG127" s="16">
        <v>0.0</v>
      </c>
      <c r="BH127" s="16">
        <v>0.0</v>
      </c>
      <c r="BI127" s="16">
        <v>0.0</v>
      </c>
      <c r="BJ127" s="16">
        <v>912.0</v>
      </c>
      <c r="BK127" s="16">
        <v>0.0</v>
      </c>
      <c r="BL127" s="16">
        <v>0.0</v>
      </c>
      <c r="BM127" s="16">
        <v>2.0</v>
      </c>
      <c r="BN127" s="16">
        <v>90886.0</v>
      </c>
      <c r="BO127" s="16">
        <v>0.0</v>
      </c>
      <c r="BP127" s="16">
        <v>0.0</v>
      </c>
      <c r="BQ127" s="16">
        <v>0.0</v>
      </c>
      <c r="BR127" s="16">
        <v>62464.0</v>
      </c>
      <c r="BS127" s="16">
        <v>0.0</v>
      </c>
      <c r="BT127" s="16">
        <v>0.0</v>
      </c>
    </row>
    <row r="128">
      <c r="A128" s="14" t="s">
        <v>5361</v>
      </c>
      <c r="B128" s="16">
        <v>11.0</v>
      </c>
      <c r="C128" s="16">
        <v>4070042.0</v>
      </c>
      <c r="D128" s="14" t="s">
        <v>5362</v>
      </c>
      <c r="E128" s="14" t="s">
        <v>2622</v>
      </c>
      <c r="F128" s="14" t="s">
        <v>2621</v>
      </c>
      <c r="G128" s="14" t="s">
        <v>4844</v>
      </c>
      <c r="H128" s="14" t="s">
        <v>2978</v>
      </c>
      <c r="I128" s="14" t="s">
        <v>2978</v>
      </c>
      <c r="J128" s="14" t="s">
        <v>4845</v>
      </c>
      <c r="K128" s="14" t="s">
        <v>5363</v>
      </c>
      <c r="L128" s="14" t="s">
        <v>5363</v>
      </c>
      <c r="M128" s="14" t="s">
        <v>5364</v>
      </c>
      <c r="N128" s="14" t="s">
        <v>4848</v>
      </c>
      <c r="O128" s="14" t="s">
        <v>4878</v>
      </c>
      <c r="P128" s="16">
        <v>736721.0</v>
      </c>
      <c r="Q128" s="17"/>
      <c r="R128" s="16">
        <v>28.0</v>
      </c>
      <c r="S128" s="16">
        <v>1614040.0</v>
      </c>
      <c r="T128" s="18">
        <v>1.7348E-5</v>
      </c>
      <c r="U128" s="16">
        <v>1.0</v>
      </c>
      <c r="V128" s="16">
        <v>0.0</v>
      </c>
      <c r="W128" s="14" t="s">
        <v>2978</v>
      </c>
      <c r="X128" s="14" t="s">
        <v>4860</v>
      </c>
      <c r="Y128" s="16">
        <v>2.1758E-4</v>
      </c>
      <c r="Z128" s="16">
        <v>9.93</v>
      </c>
      <c r="AA128" s="17"/>
      <c r="AB128" s="16">
        <v>0.0</v>
      </c>
      <c r="AC128" s="16">
        <v>-0.01</v>
      </c>
      <c r="AD128" s="16">
        <v>4.22</v>
      </c>
      <c r="AE128" s="17"/>
      <c r="AF128" s="17"/>
      <c r="AG128" s="16">
        <v>0.0</v>
      </c>
      <c r="AH128" s="16">
        <v>74924.0</v>
      </c>
      <c r="AI128" s="16">
        <v>0.0</v>
      </c>
      <c r="AJ128" s="16">
        <v>0.0</v>
      </c>
      <c r="AK128" s="16">
        <v>0.0</v>
      </c>
      <c r="AL128" s="16">
        <v>59992.0</v>
      </c>
      <c r="AM128" s="16">
        <v>0.0</v>
      </c>
      <c r="AN128" s="16">
        <v>0.0</v>
      </c>
      <c r="AO128" s="16">
        <v>0.0</v>
      </c>
      <c r="AP128" s="16">
        <v>29606.0</v>
      </c>
      <c r="AQ128" s="16">
        <v>0.0</v>
      </c>
      <c r="AR128" s="16">
        <v>0.0</v>
      </c>
      <c r="AS128" s="16">
        <v>0.0</v>
      </c>
      <c r="AT128" s="16">
        <v>44898.0</v>
      </c>
      <c r="AU128" s="16">
        <v>0.0</v>
      </c>
      <c r="AV128" s="16">
        <v>0.0</v>
      </c>
      <c r="AW128" s="16">
        <v>0.0</v>
      </c>
      <c r="AX128" s="16">
        <v>64044.0</v>
      </c>
      <c r="AY128" s="16">
        <v>0.0</v>
      </c>
      <c r="AZ128" s="16">
        <v>0.0</v>
      </c>
      <c r="BA128" s="16">
        <v>0.0</v>
      </c>
      <c r="BB128" s="16">
        <v>6064.0</v>
      </c>
      <c r="BC128" s="16">
        <v>0.0</v>
      </c>
      <c r="BD128" s="16">
        <v>0.0</v>
      </c>
      <c r="BE128" s="16">
        <v>0.0</v>
      </c>
      <c r="BF128" s="16">
        <v>1180034.0</v>
      </c>
      <c r="BG128" s="16">
        <v>0.0</v>
      </c>
      <c r="BH128" s="16">
        <v>0.0</v>
      </c>
      <c r="BI128" s="16">
        <v>0.0</v>
      </c>
      <c r="BJ128" s="16">
        <v>912.0</v>
      </c>
      <c r="BK128" s="16">
        <v>0.0</v>
      </c>
      <c r="BL128" s="16">
        <v>0.0</v>
      </c>
      <c r="BM128" s="16">
        <v>28.0</v>
      </c>
      <c r="BN128" s="16">
        <v>91080.0</v>
      </c>
      <c r="BO128" s="16">
        <v>1.0</v>
      </c>
      <c r="BP128" s="16">
        <v>0.0</v>
      </c>
      <c r="BQ128" s="16">
        <v>0.0</v>
      </c>
      <c r="BR128" s="16">
        <v>62486.0</v>
      </c>
      <c r="BS128" s="16">
        <v>0.0</v>
      </c>
      <c r="BT128" s="16">
        <v>0.0</v>
      </c>
    </row>
    <row r="129">
      <c r="A129" s="14" t="s">
        <v>5365</v>
      </c>
      <c r="B129" s="16">
        <v>11.0</v>
      </c>
      <c r="C129" s="16">
        <v>4091503.0</v>
      </c>
      <c r="D129" s="14" t="s">
        <v>5366</v>
      </c>
      <c r="E129" s="14" t="s">
        <v>2630</v>
      </c>
      <c r="F129" s="14" t="s">
        <v>2631</v>
      </c>
      <c r="G129" s="14" t="s">
        <v>4844</v>
      </c>
      <c r="H129" s="14" t="s">
        <v>2978</v>
      </c>
      <c r="I129" s="14" t="s">
        <v>2978</v>
      </c>
      <c r="J129" s="14" t="s">
        <v>4845</v>
      </c>
      <c r="K129" s="14" t="s">
        <v>5367</v>
      </c>
      <c r="L129" s="14" t="s">
        <v>5367</v>
      </c>
      <c r="M129" s="14" t="s">
        <v>5368</v>
      </c>
      <c r="N129" s="14" t="s">
        <v>409</v>
      </c>
      <c r="O129" s="14" t="s">
        <v>410</v>
      </c>
      <c r="P129" s="16">
        <v>461725.0</v>
      </c>
      <c r="Q129" s="17"/>
      <c r="R129" s="16">
        <v>28.0</v>
      </c>
      <c r="S129" s="16">
        <v>1614052.0</v>
      </c>
      <c r="T129" s="18">
        <v>1.7348E-5</v>
      </c>
      <c r="U129" s="16">
        <v>0.0</v>
      </c>
      <c r="V129" s="16">
        <v>0.0</v>
      </c>
      <c r="W129" s="14" t="s">
        <v>2978</v>
      </c>
      <c r="X129" s="14" t="s">
        <v>4849</v>
      </c>
      <c r="Y129" s="16">
        <v>1.454E-5</v>
      </c>
      <c r="Z129" s="16">
        <v>23.4</v>
      </c>
      <c r="AA129" s="16">
        <v>0.059</v>
      </c>
      <c r="AB129" s="16">
        <v>0.0</v>
      </c>
      <c r="AC129" s="16">
        <v>0.0</v>
      </c>
      <c r="AD129" s="16">
        <v>6.33</v>
      </c>
      <c r="AE129" s="16">
        <v>0.11</v>
      </c>
      <c r="AF129" s="16">
        <v>0.019</v>
      </c>
      <c r="AG129" s="16">
        <v>1.0</v>
      </c>
      <c r="AH129" s="16">
        <v>74916.0</v>
      </c>
      <c r="AI129" s="16">
        <v>0.0</v>
      </c>
      <c r="AJ129" s="16">
        <v>0.0</v>
      </c>
      <c r="AK129" s="16">
        <v>0.0</v>
      </c>
      <c r="AL129" s="16">
        <v>60000.0</v>
      </c>
      <c r="AM129" s="16">
        <v>0.0</v>
      </c>
      <c r="AN129" s="16">
        <v>0.0</v>
      </c>
      <c r="AO129" s="16">
        <v>0.0</v>
      </c>
      <c r="AP129" s="16">
        <v>29604.0</v>
      </c>
      <c r="AQ129" s="16">
        <v>0.0</v>
      </c>
      <c r="AR129" s="16">
        <v>0.0</v>
      </c>
      <c r="AS129" s="16">
        <v>0.0</v>
      </c>
      <c r="AT129" s="16">
        <v>44888.0</v>
      </c>
      <c r="AU129" s="16">
        <v>0.0</v>
      </c>
      <c r="AV129" s="16">
        <v>0.0</v>
      </c>
      <c r="AW129" s="16">
        <v>0.0</v>
      </c>
      <c r="AX129" s="16">
        <v>64032.0</v>
      </c>
      <c r="AY129" s="16">
        <v>0.0</v>
      </c>
      <c r="AZ129" s="16">
        <v>0.0</v>
      </c>
      <c r="BA129" s="16">
        <v>0.0</v>
      </c>
      <c r="BB129" s="16">
        <v>6084.0</v>
      </c>
      <c r="BC129" s="16">
        <v>0.0</v>
      </c>
      <c r="BD129" s="16">
        <v>0.0</v>
      </c>
      <c r="BE129" s="16">
        <v>25.0</v>
      </c>
      <c r="BF129" s="16">
        <v>1180042.0</v>
      </c>
      <c r="BG129" s="16">
        <v>0.0</v>
      </c>
      <c r="BH129" s="16">
        <v>0.0</v>
      </c>
      <c r="BI129" s="16">
        <v>0.0</v>
      </c>
      <c r="BJ129" s="16">
        <v>912.0</v>
      </c>
      <c r="BK129" s="16">
        <v>0.0</v>
      </c>
      <c r="BL129" s="16">
        <v>0.0</v>
      </c>
      <c r="BM129" s="16">
        <v>0.0</v>
      </c>
      <c r="BN129" s="16">
        <v>91088.0</v>
      </c>
      <c r="BO129" s="16">
        <v>0.0</v>
      </c>
      <c r="BP129" s="16">
        <v>0.0</v>
      </c>
      <c r="BQ129" s="16">
        <v>2.0</v>
      </c>
      <c r="BR129" s="16">
        <v>62486.0</v>
      </c>
      <c r="BS129" s="16">
        <v>0.0</v>
      </c>
      <c r="BT129" s="16">
        <v>0.0</v>
      </c>
    </row>
    <row r="130">
      <c r="A130" s="14" t="s">
        <v>5369</v>
      </c>
      <c r="B130" s="16">
        <v>11.0</v>
      </c>
      <c r="C130" s="16">
        <v>4070179.0</v>
      </c>
      <c r="D130" s="14" t="s">
        <v>5370</v>
      </c>
      <c r="E130" s="14" t="s">
        <v>2630</v>
      </c>
      <c r="F130" s="14" t="s">
        <v>2631</v>
      </c>
      <c r="G130" s="14" t="s">
        <v>4844</v>
      </c>
      <c r="H130" s="14" t="s">
        <v>2978</v>
      </c>
      <c r="I130" s="14" t="s">
        <v>2978</v>
      </c>
      <c r="J130" s="14" t="s">
        <v>4845</v>
      </c>
      <c r="K130" s="14" t="s">
        <v>5371</v>
      </c>
      <c r="L130" s="14" t="s">
        <v>5371</v>
      </c>
      <c r="M130" s="14" t="s">
        <v>5372</v>
      </c>
      <c r="N130" s="14" t="s">
        <v>409</v>
      </c>
      <c r="O130" s="14" t="s">
        <v>410</v>
      </c>
      <c r="P130" s="16">
        <v>806603.0</v>
      </c>
      <c r="Q130" s="17"/>
      <c r="R130" s="16">
        <v>28.0</v>
      </c>
      <c r="S130" s="16">
        <v>1614074.0</v>
      </c>
      <c r="T130" s="18">
        <v>1.7347E-5</v>
      </c>
      <c r="U130" s="16">
        <v>0.0</v>
      </c>
      <c r="V130" s="16">
        <v>0.0</v>
      </c>
      <c r="W130" s="14" t="s">
        <v>2978</v>
      </c>
      <c r="X130" s="14" t="s">
        <v>4849</v>
      </c>
      <c r="Y130" s="16">
        <v>1.567E-5</v>
      </c>
      <c r="Z130" s="16">
        <v>26.2</v>
      </c>
      <c r="AA130" s="17"/>
      <c r="AB130" s="16">
        <v>0.0</v>
      </c>
      <c r="AC130" s="16">
        <v>0.0</v>
      </c>
      <c r="AD130" s="16">
        <v>6.33</v>
      </c>
      <c r="AE130" s="16">
        <v>0.01</v>
      </c>
      <c r="AF130" s="16">
        <v>0.854</v>
      </c>
      <c r="AG130" s="16">
        <v>1.0</v>
      </c>
      <c r="AH130" s="16">
        <v>74952.0</v>
      </c>
      <c r="AI130" s="16">
        <v>0.0</v>
      </c>
      <c r="AJ130" s="16">
        <v>0.0</v>
      </c>
      <c r="AK130" s="16">
        <v>0.0</v>
      </c>
      <c r="AL130" s="16">
        <v>60006.0</v>
      </c>
      <c r="AM130" s="16">
        <v>0.0</v>
      </c>
      <c r="AN130" s="16">
        <v>0.0</v>
      </c>
      <c r="AO130" s="16">
        <v>0.0</v>
      </c>
      <c r="AP130" s="16">
        <v>29608.0</v>
      </c>
      <c r="AQ130" s="16">
        <v>0.0</v>
      </c>
      <c r="AR130" s="16">
        <v>0.0</v>
      </c>
      <c r="AS130" s="16">
        <v>0.0</v>
      </c>
      <c r="AT130" s="16">
        <v>44894.0</v>
      </c>
      <c r="AU130" s="16">
        <v>0.0</v>
      </c>
      <c r="AV130" s="16">
        <v>0.0</v>
      </c>
      <c r="AW130" s="16">
        <v>0.0</v>
      </c>
      <c r="AX130" s="16">
        <v>64040.0</v>
      </c>
      <c r="AY130" s="16">
        <v>0.0</v>
      </c>
      <c r="AZ130" s="16">
        <v>0.0</v>
      </c>
      <c r="BA130" s="16">
        <v>0.0</v>
      </c>
      <c r="BB130" s="16">
        <v>6042.0</v>
      </c>
      <c r="BC130" s="16">
        <v>0.0</v>
      </c>
      <c r="BD130" s="16">
        <v>0.0</v>
      </c>
      <c r="BE130" s="16">
        <v>27.0</v>
      </c>
      <c r="BF130" s="16">
        <v>1180048.0</v>
      </c>
      <c r="BG130" s="16">
        <v>0.0</v>
      </c>
      <c r="BH130" s="16">
        <v>0.0</v>
      </c>
      <c r="BI130" s="16">
        <v>0.0</v>
      </c>
      <c r="BJ130" s="16">
        <v>912.0</v>
      </c>
      <c r="BK130" s="16">
        <v>0.0</v>
      </c>
      <c r="BL130" s="16">
        <v>0.0</v>
      </c>
      <c r="BM130" s="16">
        <v>0.0</v>
      </c>
      <c r="BN130" s="16">
        <v>91088.0</v>
      </c>
      <c r="BO130" s="16">
        <v>0.0</v>
      </c>
      <c r="BP130" s="16">
        <v>0.0</v>
      </c>
      <c r="BQ130" s="16">
        <v>0.0</v>
      </c>
      <c r="BR130" s="16">
        <v>62484.0</v>
      </c>
      <c r="BS130" s="16">
        <v>0.0</v>
      </c>
      <c r="BT130" s="16">
        <v>0.0</v>
      </c>
    </row>
    <row r="131">
      <c r="A131" s="14" t="s">
        <v>5373</v>
      </c>
      <c r="B131" s="16">
        <v>11.0</v>
      </c>
      <c r="C131" s="16">
        <v>4091621.0</v>
      </c>
      <c r="D131" s="14" t="s">
        <v>5374</v>
      </c>
      <c r="E131" s="14" t="s">
        <v>2630</v>
      </c>
      <c r="F131" s="14" t="s">
        <v>2631</v>
      </c>
      <c r="G131" s="14" t="s">
        <v>5166</v>
      </c>
      <c r="H131" s="14" t="s">
        <v>2978</v>
      </c>
      <c r="I131" s="14" t="s">
        <v>21</v>
      </c>
      <c r="J131" s="14" t="s">
        <v>4845</v>
      </c>
      <c r="K131" s="14" t="s">
        <v>5375</v>
      </c>
      <c r="L131" s="14" t="s">
        <v>5375</v>
      </c>
      <c r="M131" s="14" t="s">
        <v>5376</v>
      </c>
      <c r="N131" s="14" t="s">
        <v>4848</v>
      </c>
      <c r="O131" s="14" t="s">
        <v>4878</v>
      </c>
      <c r="P131" s="16">
        <v>1104956.0</v>
      </c>
      <c r="Q131" s="17"/>
      <c r="R131" s="16">
        <v>28.0</v>
      </c>
      <c r="S131" s="16">
        <v>1614094.0</v>
      </c>
      <c r="T131" s="18">
        <v>1.7347E-5</v>
      </c>
      <c r="U131" s="16">
        <v>0.0</v>
      </c>
      <c r="V131" s="16">
        <v>0.0</v>
      </c>
      <c r="W131" s="14" t="s">
        <v>2978</v>
      </c>
      <c r="X131" s="14" t="s">
        <v>4940</v>
      </c>
      <c r="Y131" s="16">
        <v>5.53E-6</v>
      </c>
      <c r="Z131" s="16">
        <v>6.68</v>
      </c>
      <c r="AA131" s="16">
        <v>0.061</v>
      </c>
      <c r="AB131" s="16">
        <v>0.01</v>
      </c>
      <c r="AC131" s="16">
        <v>0.02</v>
      </c>
      <c r="AD131" s="16">
        <v>-0.337</v>
      </c>
      <c r="AE131" s="17"/>
      <c r="AF131" s="17"/>
      <c r="AG131" s="16">
        <v>0.0</v>
      </c>
      <c r="AH131" s="16">
        <v>75012.0</v>
      </c>
      <c r="AI131" s="16">
        <v>0.0</v>
      </c>
      <c r="AJ131" s="16">
        <v>0.0</v>
      </c>
      <c r="AK131" s="16">
        <v>2.0</v>
      </c>
      <c r="AL131" s="16">
        <v>60008.0</v>
      </c>
      <c r="AM131" s="16">
        <v>0.0</v>
      </c>
      <c r="AN131" s="16">
        <v>0.0</v>
      </c>
      <c r="AO131" s="16">
        <v>12.0</v>
      </c>
      <c r="AP131" s="16">
        <v>29604.0</v>
      </c>
      <c r="AQ131" s="16">
        <v>0.0</v>
      </c>
      <c r="AR131" s="16">
        <v>0.0</v>
      </c>
      <c r="AS131" s="16">
        <v>0.0</v>
      </c>
      <c r="AT131" s="16">
        <v>44872.0</v>
      </c>
      <c r="AU131" s="16">
        <v>0.0</v>
      </c>
      <c r="AV131" s="16">
        <v>0.0</v>
      </c>
      <c r="AW131" s="16">
        <v>0.0</v>
      </c>
      <c r="AX131" s="16">
        <v>64026.0</v>
      </c>
      <c r="AY131" s="16">
        <v>0.0</v>
      </c>
      <c r="AZ131" s="16">
        <v>0.0</v>
      </c>
      <c r="BA131" s="16">
        <v>0.0</v>
      </c>
      <c r="BB131" s="16">
        <v>6062.0</v>
      </c>
      <c r="BC131" s="16">
        <v>0.0</v>
      </c>
      <c r="BD131" s="16">
        <v>0.0</v>
      </c>
      <c r="BE131" s="16">
        <v>10.0</v>
      </c>
      <c r="BF131" s="16">
        <v>1180018.0</v>
      </c>
      <c r="BG131" s="16">
        <v>0.0</v>
      </c>
      <c r="BH131" s="16">
        <v>0.0</v>
      </c>
      <c r="BI131" s="16">
        <v>0.0</v>
      </c>
      <c r="BJ131" s="16">
        <v>912.0</v>
      </c>
      <c r="BK131" s="16">
        <v>0.0</v>
      </c>
      <c r="BL131" s="16">
        <v>0.0</v>
      </c>
      <c r="BM131" s="16">
        <v>0.0</v>
      </c>
      <c r="BN131" s="16">
        <v>91078.0</v>
      </c>
      <c r="BO131" s="16">
        <v>0.0</v>
      </c>
      <c r="BP131" s="16">
        <v>0.0</v>
      </c>
      <c r="BQ131" s="16">
        <v>4.0</v>
      </c>
      <c r="BR131" s="16">
        <v>62502.0</v>
      </c>
      <c r="BS131" s="16">
        <v>0.0</v>
      </c>
      <c r="BT131" s="16">
        <v>0.0</v>
      </c>
    </row>
    <row r="132">
      <c r="A132" s="14" t="s">
        <v>5377</v>
      </c>
      <c r="B132" s="16">
        <v>11.0</v>
      </c>
      <c r="C132" s="16">
        <v>4091297.0</v>
      </c>
      <c r="D132" s="14" t="s">
        <v>5378</v>
      </c>
      <c r="E132" s="14" t="s">
        <v>2622</v>
      </c>
      <c r="F132" s="14" t="s">
        <v>2621</v>
      </c>
      <c r="G132" s="14" t="s">
        <v>4844</v>
      </c>
      <c r="H132" s="14" t="s">
        <v>2978</v>
      </c>
      <c r="I132" s="14" t="s">
        <v>2978</v>
      </c>
      <c r="J132" s="14" t="s">
        <v>4951</v>
      </c>
      <c r="K132" s="14" t="s">
        <v>5346</v>
      </c>
      <c r="L132" s="14" t="s">
        <v>5346</v>
      </c>
      <c r="M132" s="14" t="s">
        <v>5347</v>
      </c>
      <c r="N132" s="14" t="s">
        <v>5348</v>
      </c>
      <c r="O132" s="14" t="s">
        <v>4878</v>
      </c>
      <c r="P132" s="16">
        <v>2167525.0</v>
      </c>
      <c r="Q132" s="14" t="s">
        <v>5379</v>
      </c>
      <c r="R132" s="16">
        <v>27.0</v>
      </c>
      <c r="S132" s="16">
        <v>1614058.0</v>
      </c>
      <c r="T132" s="18">
        <v>1.6728E-5</v>
      </c>
      <c r="U132" s="16">
        <v>0.0</v>
      </c>
      <c r="V132" s="16">
        <v>0.0</v>
      </c>
      <c r="W132" s="14" t="s">
        <v>2978</v>
      </c>
      <c r="X132" s="14" t="s">
        <v>4860</v>
      </c>
      <c r="Y132" s="16">
        <v>2.104E-5</v>
      </c>
      <c r="Z132" s="16">
        <v>9.49</v>
      </c>
      <c r="AA132" s="16">
        <v>0.139</v>
      </c>
      <c r="AB132" s="16">
        <v>0.0</v>
      </c>
      <c r="AC132" s="16">
        <v>-0.01</v>
      </c>
      <c r="AD132" s="16">
        <v>5.97</v>
      </c>
      <c r="AE132" s="17"/>
      <c r="AF132" s="17"/>
      <c r="AG132" s="16">
        <v>0.0</v>
      </c>
      <c r="AH132" s="16">
        <v>74920.0</v>
      </c>
      <c r="AI132" s="16">
        <v>0.0</v>
      </c>
      <c r="AJ132" s="16">
        <v>0.0</v>
      </c>
      <c r="AK132" s="16">
        <v>0.0</v>
      </c>
      <c r="AL132" s="16">
        <v>59996.0</v>
      </c>
      <c r="AM132" s="16">
        <v>0.0</v>
      </c>
      <c r="AN132" s="16">
        <v>0.0</v>
      </c>
      <c r="AO132" s="16">
        <v>0.0</v>
      </c>
      <c r="AP132" s="16">
        <v>29606.0</v>
      </c>
      <c r="AQ132" s="16">
        <v>0.0</v>
      </c>
      <c r="AR132" s="16">
        <v>0.0</v>
      </c>
      <c r="AS132" s="16">
        <v>2.0</v>
      </c>
      <c r="AT132" s="16">
        <v>44900.0</v>
      </c>
      <c r="AU132" s="16">
        <v>0.0</v>
      </c>
      <c r="AV132" s="16">
        <v>0.0</v>
      </c>
      <c r="AW132" s="16">
        <v>0.0</v>
      </c>
      <c r="AX132" s="16">
        <v>64018.0</v>
      </c>
      <c r="AY132" s="16">
        <v>0.0</v>
      </c>
      <c r="AZ132" s="16">
        <v>0.0</v>
      </c>
      <c r="BA132" s="16">
        <v>0.0</v>
      </c>
      <c r="BB132" s="16">
        <v>6084.0</v>
      </c>
      <c r="BC132" s="16">
        <v>0.0</v>
      </c>
      <c r="BD132" s="16">
        <v>0.0</v>
      </c>
      <c r="BE132" s="16">
        <v>19.0</v>
      </c>
      <c r="BF132" s="16">
        <v>1180046.0</v>
      </c>
      <c r="BG132" s="16">
        <v>0.0</v>
      </c>
      <c r="BH132" s="16">
        <v>0.0</v>
      </c>
      <c r="BI132" s="16">
        <v>0.0</v>
      </c>
      <c r="BJ132" s="16">
        <v>912.0</v>
      </c>
      <c r="BK132" s="16">
        <v>0.0</v>
      </c>
      <c r="BL132" s="16">
        <v>0.0</v>
      </c>
      <c r="BM132" s="16">
        <v>5.0</v>
      </c>
      <c r="BN132" s="16">
        <v>91088.0</v>
      </c>
      <c r="BO132" s="16">
        <v>0.0</v>
      </c>
      <c r="BP132" s="16">
        <v>0.0</v>
      </c>
      <c r="BQ132" s="16">
        <v>1.0</v>
      </c>
      <c r="BR132" s="16">
        <v>62488.0</v>
      </c>
      <c r="BS132" s="16">
        <v>0.0</v>
      </c>
      <c r="BT132" s="16">
        <v>0.0</v>
      </c>
    </row>
    <row r="133">
      <c r="A133" s="14" t="s">
        <v>5380</v>
      </c>
      <c r="B133" s="16">
        <v>11.0</v>
      </c>
      <c r="C133" s="16">
        <v>4091747.0</v>
      </c>
      <c r="D133" s="14" t="s">
        <v>5381</v>
      </c>
      <c r="E133" s="14" t="s">
        <v>2630</v>
      </c>
      <c r="F133" s="14" t="s">
        <v>2631</v>
      </c>
      <c r="G133" s="14" t="s">
        <v>4844</v>
      </c>
      <c r="H133" s="14" t="s">
        <v>2978</v>
      </c>
      <c r="I133" s="14" t="s">
        <v>2978</v>
      </c>
      <c r="J133" s="14" t="s">
        <v>4845</v>
      </c>
      <c r="K133" s="14" t="s">
        <v>5382</v>
      </c>
      <c r="L133" s="14" t="s">
        <v>5382</v>
      </c>
      <c r="M133" s="14" t="s">
        <v>5383</v>
      </c>
      <c r="N133" s="14" t="s">
        <v>4848</v>
      </c>
      <c r="O133" s="14" t="s">
        <v>4878</v>
      </c>
      <c r="P133" s="16">
        <v>1108888.0</v>
      </c>
      <c r="Q133" s="17"/>
      <c r="R133" s="16">
        <v>26.0</v>
      </c>
      <c r="S133" s="16">
        <v>1612366.0</v>
      </c>
      <c r="T133" s="18">
        <v>1.6125E-5</v>
      </c>
      <c r="U133" s="16">
        <v>0.0</v>
      </c>
      <c r="V133" s="16">
        <v>0.0</v>
      </c>
      <c r="W133" s="14" t="s">
        <v>2978</v>
      </c>
      <c r="X133" s="14" t="s">
        <v>4940</v>
      </c>
      <c r="Y133" s="16">
        <v>2.6129E-4</v>
      </c>
      <c r="Z133" s="16">
        <v>10.2</v>
      </c>
      <c r="AA133" s="17"/>
      <c r="AB133" s="16">
        <v>0.0</v>
      </c>
      <c r="AC133" s="16">
        <v>0.02</v>
      </c>
      <c r="AD133" s="16">
        <v>1.05</v>
      </c>
      <c r="AE133" s="17"/>
      <c r="AF133" s="17"/>
      <c r="AG133" s="16">
        <v>1.0</v>
      </c>
      <c r="AH133" s="16">
        <v>74930.0</v>
      </c>
      <c r="AI133" s="16">
        <v>0.0</v>
      </c>
      <c r="AJ133" s="16">
        <v>0.0</v>
      </c>
      <c r="AK133" s="16">
        <v>23.0</v>
      </c>
      <c r="AL133" s="16">
        <v>60006.0</v>
      </c>
      <c r="AM133" s="16">
        <v>0.0</v>
      </c>
      <c r="AN133" s="16">
        <v>0.0</v>
      </c>
      <c r="AO133" s="16">
        <v>0.0</v>
      </c>
      <c r="AP133" s="16">
        <v>29604.0</v>
      </c>
      <c r="AQ133" s="16">
        <v>0.0</v>
      </c>
      <c r="AR133" s="16">
        <v>0.0</v>
      </c>
      <c r="AS133" s="16">
        <v>0.0</v>
      </c>
      <c r="AT133" s="16">
        <v>44894.0</v>
      </c>
      <c r="AU133" s="16">
        <v>0.0</v>
      </c>
      <c r="AV133" s="16">
        <v>0.0</v>
      </c>
      <c r="AW133" s="16">
        <v>0.0</v>
      </c>
      <c r="AX133" s="16">
        <v>62334.0</v>
      </c>
      <c r="AY133" s="16">
        <v>0.0</v>
      </c>
      <c r="AZ133" s="16">
        <v>0.0</v>
      </c>
      <c r="BA133" s="16">
        <v>0.0</v>
      </c>
      <c r="BB133" s="16">
        <v>6080.0</v>
      </c>
      <c r="BC133" s="16">
        <v>0.0</v>
      </c>
      <c r="BD133" s="16">
        <v>0.0</v>
      </c>
      <c r="BE133" s="16">
        <v>2.0</v>
      </c>
      <c r="BF133" s="16">
        <v>1180044.0</v>
      </c>
      <c r="BG133" s="16">
        <v>0.0</v>
      </c>
      <c r="BH133" s="16">
        <v>0.0</v>
      </c>
      <c r="BI133" s="16">
        <v>0.0</v>
      </c>
      <c r="BJ133" s="16">
        <v>912.0</v>
      </c>
      <c r="BK133" s="16">
        <v>0.0</v>
      </c>
      <c r="BL133" s="16">
        <v>0.0</v>
      </c>
      <c r="BM133" s="16">
        <v>0.0</v>
      </c>
      <c r="BN133" s="16">
        <v>91084.0</v>
      </c>
      <c r="BO133" s="16">
        <v>0.0</v>
      </c>
      <c r="BP133" s="16">
        <v>0.0</v>
      </c>
      <c r="BQ133" s="16">
        <v>0.0</v>
      </c>
      <c r="BR133" s="16">
        <v>62478.0</v>
      </c>
      <c r="BS133" s="16">
        <v>0.0</v>
      </c>
      <c r="BT133" s="16">
        <v>0.0</v>
      </c>
    </row>
    <row r="134">
      <c r="A134" s="14" t="s">
        <v>5384</v>
      </c>
      <c r="B134" s="16">
        <v>11.0</v>
      </c>
      <c r="C134" s="16">
        <v>4070038.0</v>
      </c>
      <c r="D134" s="14" t="s">
        <v>5385</v>
      </c>
      <c r="E134" s="14" t="s">
        <v>2630</v>
      </c>
      <c r="F134" s="14" t="s">
        <v>2631</v>
      </c>
      <c r="G134" s="14" t="s">
        <v>4844</v>
      </c>
      <c r="H134" s="14" t="s">
        <v>2978</v>
      </c>
      <c r="I134" s="14" t="s">
        <v>2978</v>
      </c>
      <c r="J134" s="14" t="s">
        <v>4845</v>
      </c>
      <c r="K134" s="14" t="s">
        <v>5386</v>
      </c>
      <c r="L134" s="14" t="s">
        <v>5386</v>
      </c>
      <c r="M134" s="14" t="s">
        <v>5387</v>
      </c>
      <c r="N134" s="14" t="s">
        <v>409</v>
      </c>
      <c r="O134" s="14" t="s">
        <v>410</v>
      </c>
      <c r="P134" s="16">
        <v>1364666.0</v>
      </c>
      <c r="Q134" s="17"/>
      <c r="R134" s="16">
        <v>26.0</v>
      </c>
      <c r="S134" s="16">
        <v>1614070.0</v>
      </c>
      <c r="T134" s="18">
        <v>1.6108E-5</v>
      </c>
      <c r="U134" s="16">
        <v>1.0</v>
      </c>
      <c r="V134" s="16">
        <v>0.0</v>
      </c>
      <c r="W134" s="14" t="s">
        <v>2978</v>
      </c>
      <c r="X134" s="14" t="s">
        <v>4849</v>
      </c>
      <c r="Y134" s="18">
        <v>6.8E-7</v>
      </c>
      <c r="Z134" s="16">
        <v>22.0</v>
      </c>
      <c r="AA134" s="17"/>
      <c r="AB134" s="16">
        <v>0.0</v>
      </c>
      <c r="AC134" s="16">
        <v>0.01</v>
      </c>
      <c r="AD134" s="16">
        <v>3.69</v>
      </c>
      <c r="AE134" s="16">
        <v>0.17</v>
      </c>
      <c r="AF134" s="16">
        <v>0.067</v>
      </c>
      <c r="AG134" s="16">
        <v>0.0</v>
      </c>
      <c r="AH134" s="16">
        <v>74938.0</v>
      </c>
      <c r="AI134" s="16">
        <v>0.0</v>
      </c>
      <c r="AJ134" s="16">
        <v>0.0</v>
      </c>
      <c r="AK134" s="16">
        <v>0.0</v>
      </c>
      <c r="AL134" s="16">
        <v>60008.0</v>
      </c>
      <c r="AM134" s="16">
        <v>0.0</v>
      </c>
      <c r="AN134" s="16">
        <v>0.0</v>
      </c>
      <c r="AO134" s="16">
        <v>21.0</v>
      </c>
      <c r="AP134" s="16">
        <v>29604.0</v>
      </c>
      <c r="AQ134" s="16">
        <v>1.0</v>
      </c>
      <c r="AR134" s="16">
        <v>0.0</v>
      </c>
      <c r="AS134" s="16">
        <v>0.0</v>
      </c>
      <c r="AT134" s="16">
        <v>44894.0</v>
      </c>
      <c r="AU134" s="16">
        <v>0.0</v>
      </c>
      <c r="AV134" s="16">
        <v>0.0</v>
      </c>
      <c r="AW134" s="16">
        <v>0.0</v>
      </c>
      <c r="AX134" s="16">
        <v>64050.0</v>
      </c>
      <c r="AY134" s="16">
        <v>0.0</v>
      </c>
      <c r="AZ134" s="16">
        <v>0.0</v>
      </c>
      <c r="BA134" s="16">
        <v>0.0</v>
      </c>
      <c r="BB134" s="16">
        <v>6058.0</v>
      </c>
      <c r="BC134" s="16">
        <v>0.0</v>
      </c>
      <c r="BD134" s="16">
        <v>0.0</v>
      </c>
      <c r="BE134" s="16">
        <v>3.0</v>
      </c>
      <c r="BF134" s="16">
        <v>1180046.0</v>
      </c>
      <c r="BG134" s="16">
        <v>0.0</v>
      </c>
      <c r="BH134" s="16">
        <v>0.0</v>
      </c>
      <c r="BI134" s="16">
        <v>0.0</v>
      </c>
      <c r="BJ134" s="16">
        <v>912.0</v>
      </c>
      <c r="BK134" s="16">
        <v>0.0</v>
      </c>
      <c r="BL134" s="16">
        <v>0.0</v>
      </c>
      <c r="BM134" s="16">
        <v>0.0</v>
      </c>
      <c r="BN134" s="16">
        <v>91076.0</v>
      </c>
      <c r="BO134" s="16">
        <v>0.0</v>
      </c>
      <c r="BP134" s="16">
        <v>0.0</v>
      </c>
      <c r="BQ134" s="16">
        <v>2.0</v>
      </c>
      <c r="BR134" s="16">
        <v>62484.0</v>
      </c>
      <c r="BS134" s="16">
        <v>0.0</v>
      </c>
      <c r="BT134" s="16">
        <v>0.0</v>
      </c>
    </row>
    <row r="135">
      <c r="A135" s="14" t="s">
        <v>5388</v>
      </c>
      <c r="B135" s="16">
        <v>11.0</v>
      </c>
      <c r="C135" s="16">
        <v>4091375.0</v>
      </c>
      <c r="D135" s="14" t="s">
        <v>5389</v>
      </c>
      <c r="E135" s="14" t="s">
        <v>2622</v>
      </c>
      <c r="F135" s="14" t="s">
        <v>2621</v>
      </c>
      <c r="G135" s="14" t="s">
        <v>4844</v>
      </c>
      <c r="H135" s="14" t="s">
        <v>2978</v>
      </c>
      <c r="I135" s="14" t="s">
        <v>2978</v>
      </c>
      <c r="J135" s="14" t="s">
        <v>4845</v>
      </c>
      <c r="K135" s="14" t="s">
        <v>5390</v>
      </c>
      <c r="L135" s="14" t="s">
        <v>5390</v>
      </c>
      <c r="M135" s="14" t="s">
        <v>5023</v>
      </c>
      <c r="N135" s="14" t="s">
        <v>4848</v>
      </c>
      <c r="O135" s="14" t="s">
        <v>4878</v>
      </c>
      <c r="P135" s="16">
        <v>1113103.0</v>
      </c>
      <c r="Q135" s="17"/>
      <c r="R135" s="16">
        <v>26.0</v>
      </c>
      <c r="S135" s="16">
        <v>1614196.0</v>
      </c>
      <c r="T135" s="18">
        <v>1.6107E-5</v>
      </c>
      <c r="U135" s="16">
        <v>0.0</v>
      </c>
      <c r="V135" s="16">
        <v>0.0</v>
      </c>
      <c r="W135" s="14" t="s">
        <v>2978</v>
      </c>
      <c r="X135" s="14" t="s">
        <v>4860</v>
      </c>
      <c r="Y135" s="18">
        <v>6.763E-5</v>
      </c>
      <c r="Z135" s="16">
        <v>1.09</v>
      </c>
      <c r="AA135" s="16">
        <v>0.02</v>
      </c>
      <c r="AB135" s="16">
        <v>0.0</v>
      </c>
      <c r="AC135" s="16">
        <v>0.0</v>
      </c>
      <c r="AD135" s="16">
        <v>-1.17</v>
      </c>
      <c r="AE135" s="17"/>
      <c r="AF135" s="17"/>
      <c r="AG135" s="16">
        <v>1.0</v>
      </c>
      <c r="AH135" s="16">
        <v>75054.0</v>
      </c>
      <c r="AI135" s="16">
        <v>0.0</v>
      </c>
      <c r="AJ135" s="16">
        <v>0.0</v>
      </c>
      <c r="AK135" s="16">
        <v>1.0</v>
      </c>
      <c r="AL135" s="16">
        <v>60028.0</v>
      </c>
      <c r="AM135" s="16">
        <v>0.0</v>
      </c>
      <c r="AN135" s="16">
        <v>0.0</v>
      </c>
      <c r="AO135" s="16">
        <v>0.0</v>
      </c>
      <c r="AP135" s="16">
        <v>29606.0</v>
      </c>
      <c r="AQ135" s="16">
        <v>0.0</v>
      </c>
      <c r="AR135" s="16">
        <v>0.0</v>
      </c>
      <c r="AS135" s="16">
        <v>0.0</v>
      </c>
      <c r="AT135" s="16">
        <v>44884.0</v>
      </c>
      <c r="AU135" s="16">
        <v>0.0</v>
      </c>
      <c r="AV135" s="16">
        <v>0.0</v>
      </c>
      <c r="AW135" s="16">
        <v>0.0</v>
      </c>
      <c r="AX135" s="16">
        <v>64022.0</v>
      </c>
      <c r="AY135" s="16">
        <v>0.0</v>
      </c>
      <c r="AZ135" s="16">
        <v>0.0</v>
      </c>
      <c r="BA135" s="16">
        <v>0.0</v>
      </c>
      <c r="BB135" s="16">
        <v>6062.0</v>
      </c>
      <c r="BC135" s="16">
        <v>0.0</v>
      </c>
      <c r="BD135" s="16">
        <v>0.0</v>
      </c>
      <c r="BE135" s="16">
        <v>11.0</v>
      </c>
      <c r="BF135" s="16">
        <v>1180034.0</v>
      </c>
      <c r="BG135" s="16">
        <v>0.0</v>
      </c>
      <c r="BH135" s="16">
        <v>0.0</v>
      </c>
      <c r="BI135" s="16">
        <v>0.0</v>
      </c>
      <c r="BJ135" s="16">
        <v>912.0</v>
      </c>
      <c r="BK135" s="16">
        <v>0.0</v>
      </c>
      <c r="BL135" s="16">
        <v>0.0</v>
      </c>
      <c r="BM135" s="16">
        <v>11.0</v>
      </c>
      <c r="BN135" s="16">
        <v>91084.0</v>
      </c>
      <c r="BO135" s="16">
        <v>0.0</v>
      </c>
      <c r="BP135" s="16">
        <v>0.0</v>
      </c>
      <c r="BQ135" s="16">
        <v>2.0</v>
      </c>
      <c r="BR135" s="16">
        <v>62510.0</v>
      </c>
      <c r="BS135" s="16">
        <v>0.0</v>
      </c>
      <c r="BT135" s="16">
        <v>0.0</v>
      </c>
    </row>
    <row r="136">
      <c r="A136" s="14" t="s">
        <v>5391</v>
      </c>
      <c r="B136" s="16">
        <v>11.0</v>
      </c>
      <c r="C136" s="16">
        <v>4091726.0</v>
      </c>
      <c r="D136" s="14" t="s">
        <v>4880</v>
      </c>
      <c r="E136" s="14" t="s">
        <v>2622</v>
      </c>
      <c r="F136" s="14" t="s">
        <v>2621</v>
      </c>
      <c r="G136" s="14" t="s">
        <v>4844</v>
      </c>
      <c r="H136" s="14" t="s">
        <v>2978</v>
      </c>
      <c r="I136" s="14" t="s">
        <v>2978</v>
      </c>
      <c r="J136" s="14" t="s">
        <v>4845</v>
      </c>
      <c r="K136" s="14" t="s">
        <v>4881</v>
      </c>
      <c r="L136" s="14" t="s">
        <v>4881</v>
      </c>
      <c r="M136" s="14" t="s">
        <v>5392</v>
      </c>
      <c r="N136" s="14" t="s">
        <v>4848</v>
      </c>
      <c r="O136" s="14" t="s">
        <v>4878</v>
      </c>
      <c r="P136" s="16">
        <v>1064128.0</v>
      </c>
      <c r="Q136" s="17"/>
      <c r="R136" s="16">
        <v>25.0</v>
      </c>
      <c r="S136" s="16">
        <v>1613844.0</v>
      </c>
      <c r="T136" s="18">
        <v>1.5491E-5</v>
      </c>
      <c r="U136" s="16">
        <v>0.0</v>
      </c>
      <c r="V136" s="16">
        <v>0.0</v>
      </c>
      <c r="W136" s="14" t="s">
        <v>2978</v>
      </c>
      <c r="X136" s="14" t="s">
        <v>4865</v>
      </c>
      <c r="Y136" s="18">
        <v>3.467E-5</v>
      </c>
      <c r="Z136" s="16">
        <v>0.378</v>
      </c>
      <c r="AA136" s="17"/>
      <c r="AB136" s="16">
        <v>0.0</v>
      </c>
      <c r="AC136" s="16">
        <v>0.49</v>
      </c>
      <c r="AD136" s="16">
        <v>-5.65</v>
      </c>
      <c r="AE136" s="17"/>
      <c r="AF136" s="17"/>
      <c r="AG136" s="16">
        <v>6.0</v>
      </c>
      <c r="AH136" s="16">
        <v>75048.0</v>
      </c>
      <c r="AI136" s="16">
        <v>0.0</v>
      </c>
      <c r="AJ136" s="16">
        <v>0.0</v>
      </c>
      <c r="AK136" s="16">
        <v>2.0</v>
      </c>
      <c r="AL136" s="16">
        <v>60028.0</v>
      </c>
      <c r="AM136" s="16">
        <v>0.0</v>
      </c>
      <c r="AN136" s="16">
        <v>0.0</v>
      </c>
      <c r="AO136" s="16">
        <v>0.0</v>
      </c>
      <c r="AP136" s="16">
        <v>29608.0</v>
      </c>
      <c r="AQ136" s="16">
        <v>0.0</v>
      </c>
      <c r="AR136" s="16">
        <v>0.0</v>
      </c>
      <c r="AS136" s="16">
        <v>0.0</v>
      </c>
      <c r="AT136" s="16">
        <v>44888.0</v>
      </c>
      <c r="AU136" s="16">
        <v>0.0</v>
      </c>
      <c r="AV136" s="16">
        <v>0.0</v>
      </c>
      <c r="AW136" s="16">
        <v>0.0</v>
      </c>
      <c r="AX136" s="16">
        <v>63676.0</v>
      </c>
      <c r="AY136" s="16">
        <v>0.0</v>
      </c>
      <c r="AZ136" s="16">
        <v>0.0</v>
      </c>
      <c r="BA136" s="16">
        <v>0.0</v>
      </c>
      <c r="BB136" s="16">
        <v>6060.0</v>
      </c>
      <c r="BC136" s="16">
        <v>0.0</v>
      </c>
      <c r="BD136" s="16">
        <v>0.0</v>
      </c>
      <c r="BE136" s="16">
        <v>14.0</v>
      </c>
      <c r="BF136" s="16">
        <v>1180040.0</v>
      </c>
      <c r="BG136" s="16">
        <v>0.0</v>
      </c>
      <c r="BH136" s="16">
        <v>0.0</v>
      </c>
      <c r="BI136" s="16">
        <v>0.0</v>
      </c>
      <c r="BJ136" s="16">
        <v>910.0</v>
      </c>
      <c r="BK136" s="16">
        <v>0.0</v>
      </c>
      <c r="BL136" s="16">
        <v>0.0</v>
      </c>
      <c r="BM136" s="16">
        <v>2.0</v>
      </c>
      <c r="BN136" s="16">
        <v>91086.0</v>
      </c>
      <c r="BO136" s="16">
        <v>0.0</v>
      </c>
      <c r="BP136" s="16">
        <v>0.0</v>
      </c>
      <c r="BQ136" s="16">
        <v>1.0</v>
      </c>
      <c r="BR136" s="16">
        <v>62500.0</v>
      </c>
      <c r="BS136" s="16">
        <v>0.0</v>
      </c>
      <c r="BT136" s="16">
        <v>0.0</v>
      </c>
    </row>
    <row r="137">
      <c r="A137" s="14" t="s">
        <v>5393</v>
      </c>
      <c r="B137" s="16">
        <v>11.0</v>
      </c>
      <c r="C137" s="16">
        <v>4082189.0</v>
      </c>
      <c r="D137" s="14" t="s">
        <v>5394</v>
      </c>
      <c r="E137" s="14" t="s">
        <v>2631</v>
      </c>
      <c r="F137" s="14" t="s">
        <v>2622</v>
      </c>
      <c r="G137" s="14" t="s">
        <v>4844</v>
      </c>
      <c r="H137" s="14" t="s">
        <v>2978</v>
      </c>
      <c r="I137" s="14" t="s">
        <v>2978</v>
      </c>
      <c r="J137" s="14" t="s">
        <v>4845</v>
      </c>
      <c r="K137" s="14" t="s">
        <v>5395</v>
      </c>
      <c r="L137" s="14" t="s">
        <v>5395</v>
      </c>
      <c r="M137" s="14" t="s">
        <v>5396</v>
      </c>
      <c r="N137" s="14" t="s">
        <v>4848</v>
      </c>
      <c r="O137" s="14" t="s">
        <v>4878</v>
      </c>
      <c r="P137" s="16">
        <v>1099753.0</v>
      </c>
      <c r="Q137" s="17"/>
      <c r="R137" s="16">
        <v>25.0</v>
      </c>
      <c r="S137" s="16">
        <v>1613978.0</v>
      </c>
      <c r="T137" s="18">
        <v>1.549E-5</v>
      </c>
      <c r="U137" s="16">
        <v>0.0</v>
      </c>
      <c r="V137" s="16">
        <v>0.0</v>
      </c>
      <c r="W137" s="14" t="s">
        <v>2978</v>
      </c>
      <c r="X137" s="14" t="s">
        <v>4849</v>
      </c>
      <c r="Y137" s="16">
        <v>9.53E-6</v>
      </c>
      <c r="Z137" s="16">
        <v>9.28</v>
      </c>
      <c r="AA137" s="16">
        <v>0.034</v>
      </c>
      <c r="AB137" s="16">
        <v>0.0</v>
      </c>
      <c r="AC137" s="16">
        <v>0.0</v>
      </c>
      <c r="AD137" s="16">
        <v>1.27</v>
      </c>
      <c r="AE137" s="17"/>
      <c r="AF137" s="17"/>
      <c r="AG137" s="16">
        <v>0.0</v>
      </c>
      <c r="AH137" s="16">
        <v>74908.0</v>
      </c>
      <c r="AI137" s="16">
        <v>0.0</v>
      </c>
      <c r="AJ137" s="16">
        <v>0.0</v>
      </c>
      <c r="AK137" s="16">
        <v>0.0</v>
      </c>
      <c r="AL137" s="16">
        <v>60004.0</v>
      </c>
      <c r="AM137" s="16">
        <v>0.0</v>
      </c>
      <c r="AN137" s="16">
        <v>0.0</v>
      </c>
      <c r="AO137" s="16">
        <v>0.0</v>
      </c>
      <c r="AP137" s="16">
        <v>29606.0</v>
      </c>
      <c r="AQ137" s="16">
        <v>0.0</v>
      </c>
      <c r="AR137" s="16">
        <v>0.0</v>
      </c>
      <c r="AS137" s="16">
        <v>0.0</v>
      </c>
      <c r="AT137" s="16">
        <v>44896.0</v>
      </c>
      <c r="AU137" s="16">
        <v>0.0</v>
      </c>
      <c r="AV137" s="16">
        <v>0.0</v>
      </c>
      <c r="AW137" s="16">
        <v>5.0</v>
      </c>
      <c r="AX137" s="16">
        <v>64032.0</v>
      </c>
      <c r="AY137" s="16">
        <v>0.0</v>
      </c>
      <c r="AZ137" s="16">
        <v>0.0</v>
      </c>
      <c r="BA137" s="16">
        <v>0.0</v>
      </c>
      <c r="BB137" s="16">
        <v>6022.0</v>
      </c>
      <c r="BC137" s="16">
        <v>0.0</v>
      </c>
      <c r="BD137" s="16">
        <v>0.0</v>
      </c>
      <c r="BE137" s="16">
        <v>18.0</v>
      </c>
      <c r="BF137" s="16">
        <v>1180046.0</v>
      </c>
      <c r="BG137" s="16">
        <v>0.0</v>
      </c>
      <c r="BH137" s="16">
        <v>0.0</v>
      </c>
      <c r="BI137" s="16">
        <v>0.0</v>
      </c>
      <c r="BJ137" s="16">
        <v>912.0</v>
      </c>
      <c r="BK137" s="16">
        <v>0.0</v>
      </c>
      <c r="BL137" s="16">
        <v>0.0</v>
      </c>
      <c r="BM137" s="16">
        <v>0.0</v>
      </c>
      <c r="BN137" s="16">
        <v>91078.0</v>
      </c>
      <c r="BO137" s="16">
        <v>0.0</v>
      </c>
      <c r="BP137" s="16">
        <v>0.0</v>
      </c>
      <c r="BQ137" s="16">
        <v>2.0</v>
      </c>
      <c r="BR137" s="16">
        <v>62474.0</v>
      </c>
      <c r="BS137" s="16">
        <v>0.0</v>
      </c>
      <c r="BT137" s="16">
        <v>0.0</v>
      </c>
    </row>
    <row r="138">
      <c r="A138" s="14" t="s">
        <v>5397</v>
      </c>
      <c r="B138" s="16">
        <v>11.0</v>
      </c>
      <c r="C138" s="16">
        <v>4070186.0</v>
      </c>
      <c r="D138" s="14" t="s">
        <v>5398</v>
      </c>
      <c r="E138" s="14" t="s">
        <v>2631</v>
      </c>
      <c r="F138" s="14" t="s">
        <v>2621</v>
      </c>
      <c r="G138" s="14" t="s">
        <v>4844</v>
      </c>
      <c r="H138" s="14" t="s">
        <v>2978</v>
      </c>
      <c r="I138" s="14" t="s">
        <v>2978</v>
      </c>
      <c r="J138" s="14" t="s">
        <v>4845</v>
      </c>
      <c r="K138" s="14" t="s">
        <v>5399</v>
      </c>
      <c r="L138" s="14" t="s">
        <v>5399</v>
      </c>
      <c r="M138" s="14" t="s">
        <v>5400</v>
      </c>
      <c r="N138" s="14" t="s">
        <v>4848</v>
      </c>
      <c r="O138" s="14" t="s">
        <v>4878</v>
      </c>
      <c r="P138" s="16">
        <v>1090360.0</v>
      </c>
      <c r="Q138" s="17"/>
      <c r="R138" s="16">
        <v>25.0</v>
      </c>
      <c r="S138" s="16">
        <v>1614104.0</v>
      </c>
      <c r="T138" s="18">
        <v>1.5488E-5</v>
      </c>
      <c r="U138" s="16">
        <v>0.0</v>
      </c>
      <c r="V138" s="16">
        <v>0.0</v>
      </c>
      <c r="W138" s="14" t="s">
        <v>2978</v>
      </c>
      <c r="X138" s="14" t="s">
        <v>4954</v>
      </c>
      <c r="Y138" s="16">
        <v>1.2019E-4</v>
      </c>
      <c r="Z138" s="16">
        <v>6.83</v>
      </c>
      <c r="AA138" s="17"/>
      <c r="AB138" s="16">
        <v>0.0</v>
      </c>
      <c r="AC138" s="16">
        <v>0.0</v>
      </c>
      <c r="AD138" s="16">
        <v>-0.005</v>
      </c>
      <c r="AE138" s="17"/>
      <c r="AF138" s="17"/>
      <c r="AG138" s="16">
        <v>12.0</v>
      </c>
      <c r="AH138" s="16">
        <v>75052.0</v>
      </c>
      <c r="AI138" s="16">
        <v>0.0</v>
      </c>
      <c r="AJ138" s="16">
        <v>0.0</v>
      </c>
      <c r="AK138" s="16">
        <v>0.0</v>
      </c>
      <c r="AL138" s="16">
        <v>60024.0</v>
      </c>
      <c r="AM138" s="16">
        <v>0.0</v>
      </c>
      <c r="AN138" s="16">
        <v>0.0</v>
      </c>
      <c r="AO138" s="16">
        <v>0.0</v>
      </c>
      <c r="AP138" s="16">
        <v>29608.0</v>
      </c>
      <c r="AQ138" s="16">
        <v>0.0</v>
      </c>
      <c r="AR138" s="16">
        <v>0.0</v>
      </c>
      <c r="AS138" s="16">
        <v>10.0</v>
      </c>
      <c r="AT138" s="16">
        <v>44878.0</v>
      </c>
      <c r="AU138" s="16">
        <v>0.0</v>
      </c>
      <c r="AV138" s="16">
        <v>0.0</v>
      </c>
      <c r="AW138" s="16">
        <v>0.0</v>
      </c>
      <c r="AX138" s="16">
        <v>64044.0</v>
      </c>
      <c r="AY138" s="16">
        <v>0.0</v>
      </c>
      <c r="AZ138" s="16">
        <v>0.0</v>
      </c>
      <c r="BA138" s="16">
        <v>0.0</v>
      </c>
      <c r="BB138" s="16">
        <v>5986.0</v>
      </c>
      <c r="BC138" s="16">
        <v>0.0</v>
      </c>
      <c r="BD138" s="16">
        <v>0.0</v>
      </c>
      <c r="BE138" s="16">
        <v>0.0</v>
      </c>
      <c r="BF138" s="16">
        <v>1180034.0</v>
      </c>
      <c r="BG138" s="16">
        <v>0.0</v>
      </c>
      <c r="BH138" s="16">
        <v>0.0</v>
      </c>
      <c r="BI138" s="16">
        <v>0.0</v>
      </c>
      <c r="BJ138" s="16">
        <v>912.0</v>
      </c>
      <c r="BK138" s="16">
        <v>0.0</v>
      </c>
      <c r="BL138" s="16">
        <v>0.0</v>
      </c>
      <c r="BM138" s="16">
        <v>0.0</v>
      </c>
      <c r="BN138" s="16">
        <v>91066.0</v>
      </c>
      <c r="BO138" s="16">
        <v>0.0</v>
      </c>
      <c r="BP138" s="16">
        <v>0.0</v>
      </c>
      <c r="BQ138" s="16">
        <v>3.0</v>
      </c>
      <c r="BR138" s="16">
        <v>62500.0</v>
      </c>
      <c r="BS138" s="16">
        <v>0.0</v>
      </c>
      <c r="BT138" s="16">
        <v>0.0</v>
      </c>
    </row>
    <row r="139">
      <c r="A139" s="14" t="s">
        <v>5401</v>
      </c>
      <c r="B139" s="16">
        <v>11.0</v>
      </c>
      <c r="C139" s="16">
        <v>4091408.0</v>
      </c>
      <c r="D139" s="14" t="s">
        <v>5402</v>
      </c>
      <c r="E139" s="14" t="s">
        <v>2622</v>
      </c>
      <c r="F139" s="14" t="s">
        <v>2631</v>
      </c>
      <c r="G139" s="14" t="s">
        <v>4844</v>
      </c>
      <c r="H139" s="14" t="s">
        <v>2978</v>
      </c>
      <c r="I139" s="14" t="s">
        <v>2978</v>
      </c>
      <c r="J139" s="14" t="s">
        <v>4845</v>
      </c>
      <c r="K139" s="14" t="s">
        <v>5403</v>
      </c>
      <c r="L139" s="14" t="s">
        <v>5403</v>
      </c>
      <c r="M139" s="14" t="s">
        <v>5404</v>
      </c>
      <c r="N139" s="14" t="s">
        <v>409</v>
      </c>
      <c r="O139" s="14" t="s">
        <v>410</v>
      </c>
      <c r="P139" s="16">
        <v>658650.0</v>
      </c>
      <c r="Q139" s="17"/>
      <c r="R139" s="16">
        <v>25.0</v>
      </c>
      <c r="S139" s="16">
        <v>1614108.0</v>
      </c>
      <c r="T139" s="18">
        <v>1.5488E-5</v>
      </c>
      <c r="U139" s="16">
        <v>0.0</v>
      </c>
      <c r="V139" s="16">
        <v>0.0</v>
      </c>
      <c r="W139" s="14" t="s">
        <v>2978</v>
      </c>
      <c r="X139" s="14" t="s">
        <v>4954</v>
      </c>
      <c r="Y139" s="16">
        <v>3.6803E-4</v>
      </c>
      <c r="Z139" s="16">
        <v>23.1</v>
      </c>
      <c r="AA139" s="16">
        <v>0.053</v>
      </c>
      <c r="AB139" s="16">
        <v>0.01</v>
      </c>
      <c r="AC139" s="16">
        <v>0.01</v>
      </c>
      <c r="AD139" s="16">
        <v>4.25</v>
      </c>
      <c r="AE139" s="16">
        <v>0.05</v>
      </c>
      <c r="AF139" s="16">
        <v>0.578</v>
      </c>
      <c r="AG139" s="16">
        <v>0.0</v>
      </c>
      <c r="AH139" s="16">
        <v>74936.0</v>
      </c>
      <c r="AI139" s="16">
        <v>0.0</v>
      </c>
      <c r="AJ139" s="16">
        <v>0.0</v>
      </c>
      <c r="AK139" s="16">
        <v>0.0</v>
      </c>
      <c r="AL139" s="16">
        <v>60014.0</v>
      </c>
      <c r="AM139" s="16">
        <v>0.0</v>
      </c>
      <c r="AN139" s="16">
        <v>0.0</v>
      </c>
      <c r="AO139" s="16">
        <v>0.0</v>
      </c>
      <c r="AP139" s="16">
        <v>29608.0</v>
      </c>
      <c r="AQ139" s="16">
        <v>0.0</v>
      </c>
      <c r="AR139" s="16">
        <v>0.0</v>
      </c>
      <c r="AS139" s="16">
        <v>24.0</v>
      </c>
      <c r="AT139" s="16">
        <v>44894.0</v>
      </c>
      <c r="AU139" s="16">
        <v>0.0</v>
      </c>
      <c r="AV139" s="16">
        <v>0.0</v>
      </c>
      <c r="AW139" s="16">
        <v>0.0</v>
      </c>
      <c r="AX139" s="16">
        <v>64032.0</v>
      </c>
      <c r="AY139" s="16">
        <v>0.0</v>
      </c>
      <c r="AZ139" s="16">
        <v>0.0</v>
      </c>
      <c r="BA139" s="16">
        <v>0.0</v>
      </c>
      <c r="BB139" s="16">
        <v>6084.0</v>
      </c>
      <c r="BC139" s="16">
        <v>0.0</v>
      </c>
      <c r="BD139" s="16">
        <v>0.0</v>
      </c>
      <c r="BE139" s="16">
        <v>0.0</v>
      </c>
      <c r="BF139" s="16">
        <v>1180048.0</v>
      </c>
      <c r="BG139" s="16">
        <v>0.0</v>
      </c>
      <c r="BH139" s="16">
        <v>0.0</v>
      </c>
      <c r="BI139" s="16">
        <v>0.0</v>
      </c>
      <c r="BJ139" s="16">
        <v>912.0</v>
      </c>
      <c r="BK139" s="16">
        <v>0.0</v>
      </c>
      <c r="BL139" s="16">
        <v>0.0</v>
      </c>
      <c r="BM139" s="16">
        <v>1.0</v>
      </c>
      <c r="BN139" s="16">
        <v>91094.0</v>
      </c>
      <c r="BO139" s="16">
        <v>0.0</v>
      </c>
      <c r="BP139" s="16">
        <v>0.0</v>
      </c>
      <c r="BQ139" s="16">
        <v>0.0</v>
      </c>
      <c r="BR139" s="16">
        <v>62486.0</v>
      </c>
      <c r="BS139" s="16">
        <v>0.0</v>
      </c>
      <c r="BT139" s="16">
        <v>0.0</v>
      </c>
    </row>
    <row r="140">
      <c r="A140" s="14" t="s">
        <v>5405</v>
      </c>
      <c r="B140" s="16">
        <v>11.0</v>
      </c>
      <c r="C140" s="16">
        <v>4091401.0</v>
      </c>
      <c r="D140" s="14" t="s">
        <v>5406</v>
      </c>
      <c r="E140" s="14" t="s">
        <v>2630</v>
      </c>
      <c r="F140" s="14" t="s">
        <v>2631</v>
      </c>
      <c r="G140" s="14" t="s">
        <v>5166</v>
      </c>
      <c r="H140" s="14" t="s">
        <v>2978</v>
      </c>
      <c r="I140" s="14" t="s">
        <v>21</v>
      </c>
      <c r="J140" s="14" t="s">
        <v>4845</v>
      </c>
      <c r="K140" s="14" t="s">
        <v>5407</v>
      </c>
      <c r="L140" s="14" t="s">
        <v>5407</v>
      </c>
      <c r="M140" s="14" t="s">
        <v>5408</v>
      </c>
      <c r="N140" s="14" t="s">
        <v>409</v>
      </c>
      <c r="O140" s="14" t="s">
        <v>410</v>
      </c>
      <c r="P140" s="16">
        <v>957596.0</v>
      </c>
      <c r="Q140" s="17"/>
      <c r="R140" s="16">
        <v>25.0</v>
      </c>
      <c r="S140" s="16">
        <v>1614132.0</v>
      </c>
      <c r="T140" s="18">
        <v>1.5488E-5</v>
      </c>
      <c r="U140" s="16">
        <v>0.0</v>
      </c>
      <c r="V140" s="16">
        <v>0.0</v>
      </c>
      <c r="W140" s="14" t="s">
        <v>2978</v>
      </c>
      <c r="X140" s="14" t="s">
        <v>4849</v>
      </c>
      <c r="Y140" s="16">
        <v>1.376E-5</v>
      </c>
      <c r="Z140" s="16">
        <v>25.0</v>
      </c>
      <c r="AA140" s="16">
        <v>0.229</v>
      </c>
      <c r="AB140" s="16">
        <v>0.0</v>
      </c>
      <c r="AC140" s="16">
        <v>0.01</v>
      </c>
      <c r="AD140" s="16">
        <v>6.33</v>
      </c>
      <c r="AE140" s="16">
        <v>0.07</v>
      </c>
      <c r="AF140" s="16">
        <v>0.046</v>
      </c>
      <c r="AG140" s="16">
        <v>0.0</v>
      </c>
      <c r="AH140" s="16">
        <v>75044.0</v>
      </c>
      <c r="AI140" s="16">
        <v>0.0</v>
      </c>
      <c r="AJ140" s="16">
        <v>0.0</v>
      </c>
      <c r="AK140" s="16">
        <v>0.0</v>
      </c>
      <c r="AL140" s="16">
        <v>60018.0</v>
      </c>
      <c r="AM140" s="16">
        <v>0.0</v>
      </c>
      <c r="AN140" s="16">
        <v>0.0</v>
      </c>
      <c r="AO140" s="16">
        <v>0.0</v>
      </c>
      <c r="AP140" s="16">
        <v>29606.0</v>
      </c>
      <c r="AQ140" s="16">
        <v>0.0</v>
      </c>
      <c r="AR140" s="16">
        <v>0.0</v>
      </c>
      <c r="AS140" s="16">
        <v>0.0</v>
      </c>
      <c r="AT140" s="16">
        <v>44880.0</v>
      </c>
      <c r="AU140" s="16">
        <v>0.0</v>
      </c>
      <c r="AV140" s="16">
        <v>0.0</v>
      </c>
      <c r="AW140" s="16">
        <v>0.0</v>
      </c>
      <c r="AX140" s="16">
        <v>64014.0</v>
      </c>
      <c r="AY140" s="16">
        <v>0.0</v>
      </c>
      <c r="AZ140" s="16">
        <v>0.0</v>
      </c>
      <c r="BA140" s="16">
        <v>0.0</v>
      </c>
      <c r="BB140" s="16">
        <v>6062.0</v>
      </c>
      <c r="BC140" s="16">
        <v>0.0</v>
      </c>
      <c r="BD140" s="16">
        <v>0.0</v>
      </c>
      <c r="BE140" s="16">
        <v>24.0</v>
      </c>
      <c r="BF140" s="16">
        <v>1180012.0</v>
      </c>
      <c r="BG140" s="16">
        <v>0.0</v>
      </c>
      <c r="BH140" s="16">
        <v>0.0</v>
      </c>
      <c r="BI140" s="16">
        <v>0.0</v>
      </c>
      <c r="BJ140" s="16">
        <v>912.0</v>
      </c>
      <c r="BK140" s="16">
        <v>0.0</v>
      </c>
      <c r="BL140" s="16">
        <v>0.0</v>
      </c>
      <c r="BM140" s="16">
        <v>0.0</v>
      </c>
      <c r="BN140" s="16">
        <v>91078.0</v>
      </c>
      <c r="BO140" s="16">
        <v>0.0</v>
      </c>
      <c r="BP140" s="16">
        <v>0.0</v>
      </c>
      <c r="BQ140" s="16">
        <v>1.0</v>
      </c>
      <c r="BR140" s="16">
        <v>62506.0</v>
      </c>
      <c r="BS140" s="16">
        <v>0.0</v>
      </c>
      <c r="BT140" s="16">
        <v>0.0</v>
      </c>
    </row>
    <row r="141">
      <c r="A141" s="14" t="s">
        <v>5409</v>
      </c>
      <c r="B141" s="16">
        <v>11.0</v>
      </c>
      <c r="C141" s="16">
        <v>4055540.0</v>
      </c>
      <c r="D141" s="14" t="s">
        <v>5410</v>
      </c>
      <c r="E141" s="14" t="s">
        <v>2631</v>
      </c>
      <c r="F141" s="14" t="s">
        <v>2630</v>
      </c>
      <c r="G141" s="14" t="s">
        <v>4844</v>
      </c>
      <c r="H141" s="14" t="s">
        <v>2978</v>
      </c>
      <c r="I141" s="14" t="s">
        <v>2978</v>
      </c>
      <c r="J141" s="14" t="s">
        <v>4845</v>
      </c>
      <c r="K141" s="14" t="s">
        <v>5411</v>
      </c>
      <c r="L141" s="14" t="s">
        <v>5411</v>
      </c>
      <c r="M141" s="14" t="s">
        <v>5412</v>
      </c>
      <c r="N141" s="14" t="s">
        <v>409</v>
      </c>
      <c r="O141" s="14" t="s">
        <v>410</v>
      </c>
      <c r="P141" s="16">
        <v>1007032.0</v>
      </c>
      <c r="Q141" s="17"/>
      <c r="R141" s="16">
        <v>24.0</v>
      </c>
      <c r="S141" s="16">
        <v>1598290.0</v>
      </c>
      <c r="T141" s="18">
        <v>1.5016E-5</v>
      </c>
      <c r="U141" s="16">
        <v>0.0</v>
      </c>
      <c r="V141" s="16">
        <v>0.0</v>
      </c>
      <c r="W141" s="14" t="s">
        <v>2978</v>
      </c>
      <c r="X141" s="14" t="s">
        <v>4940</v>
      </c>
      <c r="Y141" s="16">
        <v>1.371E-5</v>
      </c>
      <c r="Z141" s="16">
        <v>24.0</v>
      </c>
      <c r="AA141" s="17"/>
      <c r="AB141" s="16">
        <v>0.0</v>
      </c>
      <c r="AC141" s="16">
        <v>0.0</v>
      </c>
      <c r="AD141" s="16">
        <v>8.78</v>
      </c>
      <c r="AE141" s="16">
        <v>0.05</v>
      </c>
      <c r="AF141" s="16">
        <v>0.786</v>
      </c>
      <c r="AG141" s="16">
        <v>0.0</v>
      </c>
      <c r="AH141" s="16">
        <v>74746.0</v>
      </c>
      <c r="AI141" s="16">
        <v>0.0</v>
      </c>
      <c r="AJ141" s="16">
        <v>0.0</v>
      </c>
      <c r="AK141" s="16">
        <v>3.0</v>
      </c>
      <c r="AL141" s="16">
        <v>58080.0</v>
      </c>
      <c r="AM141" s="16">
        <v>0.0</v>
      </c>
      <c r="AN141" s="16">
        <v>0.0</v>
      </c>
      <c r="AO141" s="16">
        <v>9.0</v>
      </c>
      <c r="AP141" s="16">
        <v>29296.0</v>
      </c>
      <c r="AQ141" s="16">
        <v>0.0</v>
      </c>
      <c r="AR141" s="16">
        <v>0.0</v>
      </c>
      <c r="AS141" s="16">
        <v>0.0</v>
      </c>
      <c r="AT141" s="16">
        <v>44646.0</v>
      </c>
      <c r="AU141" s="16">
        <v>0.0</v>
      </c>
      <c r="AV141" s="16">
        <v>0.0</v>
      </c>
      <c r="AW141" s="16">
        <v>1.0</v>
      </c>
      <c r="AX141" s="16">
        <v>63200.0</v>
      </c>
      <c r="AY141" s="16">
        <v>0.0</v>
      </c>
      <c r="AZ141" s="16">
        <v>0.0</v>
      </c>
      <c r="BA141" s="16">
        <v>0.0</v>
      </c>
      <c r="BB141" s="16">
        <v>4534.0</v>
      </c>
      <c r="BC141" s="16">
        <v>0.0</v>
      </c>
      <c r="BD141" s="16">
        <v>0.0</v>
      </c>
      <c r="BE141" s="16">
        <v>5.0</v>
      </c>
      <c r="BF141" s="16">
        <v>1173144.0</v>
      </c>
      <c r="BG141" s="16">
        <v>0.0</v>
      </c>
      <c r="BH141" s="16">
        <v>0.0</v>
      </c>
      <c r="BI141" s="16">
        <v>0.0</v>
      </c>
      <c r="BJ141" s="16">
        <v>912.0</v>
      </c>
      <c r="BK141" s="16">
        <v>0.0</v>
      </c>
      <c r="BL141" s="16">
        <v>0.0</v>
      </c>
      <c r="BM141" s="16">
        <v>0.0</v>
      </c>
      <c r="BN141" s="16">
        <v>87884.0</v>
      </c>
      <c r="BO141" s="16">
        <v>0.0</v>
      </c>
      <c r="BP141" s="16">
        <v>0.0</v>
      </c>
      <c r="BQ141" s="16">
        <v>6.0</v>
      </c>
      <c r="BR141" s="16">
        <v>61848.0</v>
      </c>
      <c r="BS141" s="16">
        <v>0.0</v>
      </c>
      <c r="BT141" s="16">
        <v>0.0</v>
      </c>
    </row>
    <row r="142">
      <c r="A142" s="14" t="s">
        <v>5413</v>
      </c>
      <c r="B142" s="16">
        <v>11.0</v>
      </c>
      <c r="C142" s="16">
        <v>4091520.0</v>
      </c>
      <c r="D142" s="14" t="s">
        <v>5414</v>
      </c>
      <c r="E142" s="14" t="s">
        <v>2622</v>
      </c>
      <c r="F142" s="14" t="s">
        <v>2621</v>
      </c>
      <c r="G142" s="14" t="s">
        <v>4844</v>
      </c>
      <c r="H142" s="14" t="s">
        <v>2978</v>
      </c>
      <c r="I142" s="14" t="s">
        <v>2978</v>
      </c>
      <c r="J142" s="14" t="s">
        <v>4845</v>
      </c>
      <c r="K142" s="14" t="s">
        <v>5415</v>
      </c>
      <c r="L142" s="14" t="s">
        <v>5415</v>
      </c>
      <c r="M142" s="14" t="s">
        <v>5416</v>
      </c>
      <c r="N142" s="14" t="s">
        <v>409</v>
      </c>
      <c r="O142" s="14" t="s">
        <v>410</v>
      </c>
      <c r="P142" s="16">
        <v>860940.0</v>
      </c>
      <c r="Q142" s="17"/>
      <c r="R142" s="16">
        <v>24.0</v>
      </c>
      <c r="S142" s="16">
        <v>1614104.0</v>
      </c>
      <c r="T142" s="18">
        <v>1.4869E-5</v>
      </c>
      <c r="U142" s="16">
        <v>0.0</v>
      </c>
      <c r="V142" s="16">
        <v>0.0</v>
      </c>
      <c r="W142" s="14" t="s">
        <v>2978</v>
      </c>
      <c r="X142" s="14" t="s">
        <v>4849</v>
      </c>
      <c r="Y142" s="16">
        <v>1.376E-5</v>
      </c>
      <c r="Z142" s="16">
        <v>16.5</v>
      </c>
      <c r="AA142" s="17"/>
      <c r="AB142" s="16">
        <v>0.0</v>
      </c>
      <c r="AC142" s="16">
        <v>0.0</v>
      </c>
      <c r="AD142" s="16">
        <v>8.9</v>
      </c>
      <c r="AE142" s="16">
        <v>1.0</v>
      </c>
      <c r="AF142" s="16">
        <v>0.001</v>
      </c>
      <c r="AG142" s="16">
        <v>0.0</v>
      </c>
      <c r="AH142" s="16">
        <v>74924.0</v>
      </c>
      <c r="AI142" s="16">
        <v>0.0</v>
      </c>
      <c r="AJ142" s="16">
        <v>0.0</v>
      </c>
      <c r="AK142" s="16">
        <v>0.0</v>
      </c>
      <c r="AL142" s="16">
        <v>60008.0</v>
      </c>
      <c r="AM142" s="16">
        <v>0.0</v>
      </c>
      <c r="AN142" s="16">
        <v>0.0</v>
      </c>
      <c r="AO142" s="16">
        <v>0.0</v>
      </c>
      <c r="AP142" s="16">
        <v>29608.0</v>
      </c>
      <c r="AQ142" s="16">
        <v>0.0</v>
      </c>
      <c r="AR142" s="16">
        <v>0.0</v>
      </c>
      <c r="AS142" s="16">
        <v>0.0</v>
      </c>
      <c r="AT142" s="16">
        <v>44898.0</v>
      </c>
      <c r="AU142" s="16">
        <v>0.0</v>
      </c>
      <c r="AV142" s="16">
        <v>0.0</v>
      </c>
      <c r="AW142" s="16">
        <v>0.0</v>
      </c>
      <c r="AX142" s="16">
        <v>64048.0</v>
      </c>
      <c r="AY142" s="16">
        <v>0.0</v>
      </c>
      <c r="AZ142" s="16">
        <v>0.0</v>
      </c>
      <c r="BA142" s="16">
        <v>0.0</v>
      </c>
      <c r="BB142" s="16">
        <v>6084.0</v>
      </c>
      <c r="BC142" s="16">
        <v>0.0</v>
      </c>
      <c r="BD142" s="16">
        <v>0.0</v>
      </c>
      <c r="BE142" s="16">
        <v>24.0</v>
      </c>
      <c r="BF142" s="16">
        <v>1180046.0</v>
      </c>
      <c r="BG142" s="16">
        <v>0.0</v>
      </c>
      <c r="BH142" s="16">
        <v>0.0</v>
      </c>
      <c r="BI142" s="16">
        <v>0.0</v>
      </c>
      <c r="BJ142" s="16">
        <v>912.0</v>
      </c>
      <c r="BK142" s="16">
        <v>0.0</v>
      </c>
      <c r="BL142" s="16">
        <v>0.0</v>
      </c>
      <c r="BM142" s="16">
        <v>0.0</v>
      </c>
      <c r="BN142" s="16">
        <v>91088.0</v>
      </c>
      <c r="BO142" s="16">
        <v>0.0</v>
      </c>
      <c r="BP142" s="16">
        <v>0.0</v>
      </c>
      <c r="BQ142" s="16">
        <v>0.0</v>
      </c>
      <c r="BR142" s="16">
        <v>62488.0</v>
      </c>
      <c r="BS142" s="16">
        <v>0.0</v>
      </c>
      <c r="BT142" s="16">
        <v>0.0</v>
      </c>
    </row>
    <row r="143">
      <c r="A143" s="14" t="s">
        <v>5417</v>
      </c>
      <c r="B143" s="16">
        <v>11.0</v>
      </c>
      <c r="C143" s="16">
        <v>4070154.0</v>
      </c>
      <c r="D143" s="14" t="s">
        <v>5418</v>
      </c>
      <c r="E143" s="14" t="s">
        <v>2621</v>
      </c>
      <c r="F143" s="14" t="s">
        <v>2622</v>
      </c>
      <c r="G143" s="14" t="s">
        <v>5166</v>
      </c>
      <c r="H143" s="14" t="s">
        <v>2978</v>
      </c>
      <c r="I143" s="14" t="s">
        <v>21</v>
      </c>
      <c r="J143" s="14" t="s">
        <v>4845</v>
      </c>
      <c r="K143" s="14" t="s">
        <v>5419</v>
      </c>
      <c r="L143" s="14" t="s">
        <v>5419</v>
      </c>
      <c r="M143" s="14" t="s">
        <v>5420</v>
      </c>
      <c r="N143" s="14" t="s">
        <v>4848</v>
      </c>
      <c r="O143" s="14" t="s">
        <v>4878</v>
      </c>
      <c r="P143" s="16">
        <v>753531.0</v>
      </c>
      <c r="Q143" s="17"/>
      <c r="R143" s="16">
        <v>24.0</v>
      </c>
      <c r="S143" s="16">
        <v>1614168.0</v>
      </c>
      <c r="T143" s="18">
        <v>1.4868E-5</v>
      </c>
      <c r="U143" s="16">
        <v>0.0</v>
      </c>
      <c r="V143" s="16">
        <v>0.0</v>
      </c>
      <c r="W143" s="14" t="s">
        <v>2978</v>
      </c>
      <c r="X143" s="14" t="s">
        <v>4849</v>
      </c>
      <c r="Y143" s="16">
        <v>1.376E-5</v>
      </c>
      <c r="Z143" s="16">
        <v>9.15</v>
      </c>
      <c r="AA143" s="17"/>
      <c r="AB143" s="16">
        <v>0.0</v>
      </c>
      <c r="AC143" s="16">
        <v>0.0</v>
      </c>
      <c r="AD143" s="16">
        <v>2.37</v>
      </c>
      <c r="AE143" s="17"/>
      <c r="AF143" s="17"/>
      <c r="AG143" s="16">
        <v>0.0</v>
      </c>
      <c r="AH143" s="16">
        <v>75054.0</v>
      </c>
      <c r="AI143" s="16">
        <v>0.0</v>
      </c>
      <c r="AJ143" s="16">
        <v>0.0</v>
      </c>
      <c r="AK143" s="16">
        <v>0.0</v>
      </c>
      <c r="AL143" s="16">
        <v>60022.0</v>
      </c>
      <c r="AM143" s="16">
        <v>0.0</v>
      </c>
      <c r="AN143" s="16">
        <v>0.0</v>
      </c>
      <c r="AO143" s="16">
        <v>0.0</v>
      </c>
      <c r="AP143" s="16">
        <v>29606.0</v>
      </c>
      <c r="AQ143" s="16">
        <v>0.0</v>
      </c>
      <c r="AR143" s="16">
        <v>0.0</v>
      </c>
      <c r="AS143" s="16">
        <v>0.0</v>
      </c>
      <c r="AT143" s="16">
        <v>44870.0</v>
      </c>
      <c r="AU143" s="16">
        <v>0.0</v>
      </c>
      <c r="AV143" s="16">
        <v>0.0</v>
      </c>
      <c r="AW143" s="16">
        <v>0.0</v>
      </c>
      <c r="AX143" s="16">
        <v>64040.0</v>
      </c>
      <c r="AY143" s="16">
        <v>0.0</v>
      </c>
      <c r="AZ143" s="16">
        <v>0.0</v>
      </c>
      <c r="BA143" s="16">
        <v>0.0</v>
      </c>
      <c r="BB143" s="16">
        <v>6046.0</v>
      </c>
      <c r="BC143" s="16">
        <v>0.0</v>
      </c>
      <c r="BD143" s="16">
        <v>0.0</v>
      </c>
      <c r="BE143" s="16">
        <v>24.0</v>
      </c>
      <c r="BF143" s="16">
        <v>1180030.0</v>
      </c>
      <c r="BG143" s="16">
        <v>0.0</v>
      </c>
      <c r="BH143" s="16">
        <v>0.0</v>
      </c>
      <c r="BI143" s="16">
        <v>0.0</v>
      </c>
      <c r="BJ143" s="16">
        <v>912.0</v>
      </c>
      <c r="BK143" s="16">
        <v>0.0</v>
      </c>
      <c r="BL143" s="16">
        <v>0.0</v>
      </c>
      <c r="BM143" s="16">
        <v>0.0</v>
      </c>
      <c r="BN143" s="16">
        <v>91078.0</v>
      </c>
      <c r="BO143" s="16">
        <v>0.0</v>
      </c>
      <c r="BP143" s="16">
        <v>0.0</v>
      </c>
      <c r="BQ143" s="16">
        <v>0.0</v>
      </c>
      <c r="BR143" s="16">
        <v>62510.0</v>
      </c>
      <c r="BS143" s="16">
        <v>0.0</v>
      </c>
      <c r="BT143" s="16">
        <v>0.0</v>
      </c>
    </row>
    <row r="144">
      <c r="A144" s="14" t="s">
        <v>5421</v>
      </c>
      <c r="B144" s="16">
        <v>11.0</v>
      </c>
      <c r="C144" s="16">
        <v>3967652.0</v>
      </c>
      <c r="D144" s="14" t="s">
        <v>5422</v>
      </c>
      <c r="E144" s="14" t="s">
        <v>2621</v>
      </c>
      <c r="F144" s="14" t="s">
        <v>2622</v>
      </c>
      <c r="G144" s="14" t="s">
        <v>5166</v>
      </c>
      <c r="H144" s="14" t="s">
        <v>2978</v>
      </c>
      <c r="I144" s="14" t="s">
        <v>21</v>
      </c>
      <c r="J144" s="14" t="s">
        <v>4845</v>
      </c>
      <c r="K144" s="14" t="s">
        <v>5423</v>
      </c>
      <c r="L144" s="14" t="s">
        <v>5423</v>
      </c>
      <c r="M144" s="14" t="s">
        <v>5424</v>
      </c>
      <c r="N144" s="14" t="s">
        <v>4848</v>
      </c>
      <c r="O144" s="14" t="s">
        <v>4878</v>
      </c>
      <c r="P144" s="16">
        <v>2936337.0</v>
      </c>
      <c r="Q144" s="17"/>
      <c r="R144" s="16">
        <v>24.0</v>
      </c>
      <c r="S144" s="16">
        <v>1614180.0</v>
      </c>
      <c r="T144" s="18">
        <v>1.4868E-5</v>
      </c>
      <c r="U144" s="16">
        <v>0.0</v>
      </c>
      <c r="V144" s="16">
        <v>0.0</v>
      </c>
      <c r="W144" s="14" t="s">
        <v>2978</v>
      </c>
      <c r="X144" s="14" t="s">
        <v>4849</v>
      </c>
      <c r="Y144" s="16">
        <v>1.376E-5</v>
      </c>
      <c r="Z144" s="16">
        <v>10.0</v>
      </c>
      <c r="AA144" s="17"/>
      <c r="AB144" s="16">
        <v>0.0</v>
      </c>
      <c r="AC144" s="16">
        <v>0.0</v>
      </c>
      <c r="AD144" s="16">
        <v>1.66</v>
      </c>
      <c r="AE144" s="17"/>
      <c r="AF144" s="17"/>
      <c r="AG144" s="16">
        <v>0.0</v>
      </c>
      <c r="AH144" s="16">
        <v>75030.0</v>
      </c>
      <c r="AI144" s="16">
        <v>0.0</v>
      </c>
      <c r="AJ144" s="16">
        <v>0.0</v>
      </c>
      <c r="AK144" s="16">
        <v>0.0</v>
      </c>
      <c r="AL144" s="16">
        <v>60028.0</v>
      </c>
      <c r="AM144" s="16">
        <v>0.0</v>
      </c>
      <c r="AN144" s="16">
        <v>0.0</v>
      </c>
      <c r="AO144" s="16">
        <v>0.0</v>
      </c>
      <c r="AP144" s="16">
        <v>29604.0</v>
      </c>
      <c r="AQ144" s="16">
        <v>0.0</v>
      </c>
      <c r="AR144" s="16">
        <v>0.0</v>
      </c>
      <c r="AS144" s="16">
        <v>0.0</v>
      </c>
      <c r="AT144" s="16">
        <v>44886.0</v>
      </c>
      <c r="AU144" s="16">
        <v>0.0</v>
      </c>
      <c r="AV144" s="16">
        <v>0.0</v>
      </c>
      <c r="AW144" s="16">
        <v>0.0</v>
      </c>
      <c r="AX144" s="16">
        <v>64042.0</v>
      </c>
      <c r="AY144" s="16">
        <v>0.0</v>
      </c>
      <c r="AZ144" s="16">
        <v>0.0</v>
      </c>
      <c r="BA144" s="16">
        <v>0.0</v>
      </c>
      <c r="BB144" s="16">
        <v>6062.0</v>
      </c>
      <c r="BC144" s="16">
        <v>0.0</v>
      </c>
      <c r="BD144" s="16">
        <v>0.0</v>
      </c>
      <c r="BE144" s="16">
        <v>24.0</v>
      </c>
      <c r="BF144" s="16">
        <v>1180020.0</v>
      </c>
      <c r="BG144" s="16">
        <v>0.0</v>
      </c>
      <c r="BH144" s="16">
        <v>0.0</v>
      </c>
      <c r="BI144" s="16">
        <v>0.0</v>
      </c>
      <c r="BJ144" s="16">
        <v>912.0</v>
      </c>
      <c r="BK144" s="16">
        <v>0.0</v>
      </c>
      <c r="BL144" s="16">
        <v>0.0</v>
      </c>
      <c r="BM144" s="16">
        <v>0.0</v>
      </c>
      <c r="BN144" s="16">
        <v>91088.0</v>
      </c>
      <c r="BO144" s="16">
        <v>0.0</v>
      </c>
      <c r="BP144" s="16">
        <v>0.0</v>
      </c>
      <c r="BQ144" s="16">
        <v>0.0</v>
      </c>
      <c r="BR144" s="16">
        <v>62508.0</v>
      </c>
      <c r="BS144" s="16">
        <v>0.0</v>
      </c>
      <c r="BT144" s="16">
        <v>0.0</v>
      </c>
    </row>
    <row r="145">
      <c r="A145" s="14" t="s">
        <v>5425</v>
      </c>
      <c r="B145" s="16">
        <v>11.0</v>
      </c>
      <c r="C145" s="16">
        <v>4084709.0</v>
      </c>
      <c r="D145" s="14" t="s">
        <v>5426</v>
      </c>
      <c r="E145" s="14" t="s">
        <v>2631</v>
      </c>
      <c r="F145" s="14" t="s">
        <v>2630</v>
      </c>
      <c r="G145" s="14" t="s">
        <v>4844</v>
      </c>
      <c r="H145" s="14" t="s">
        <v>2978</v>
      </c>
      <c r="I145" s="14" t="s">
        <v>2978</v>
      </c>
      <c r="J145" s="14" t="s">
        <v>4845</v>
      </c>
      <c r="K145" s="14" t="s">
        <v>5427</v>
      </c>
      <c r="L145" s="14" t="s">
        <v>5427</v>
      </c>
      <c r="M145" s="14" t="s">
        <v>5428</v>
      </c>
      <c r="N145" s="14" t="s">
        <v>409</v>
      </c>
      <c r="P145" s="17"/>
      <c r="Q145" s="17"/>
      <c r="R145" s="16">
        <v>19.0</v>
      </c>
      <c r="S145" s="16">
        <v>1289254.0</v>
      </c>
      <c r="T145" s="18">
        <v>1.4737E-5</v>
      </c>
      <c r="U145" s="16">
        <v>0.0</v>
      </c>
      <c r="V145" s="16">
        <v>0.0</v>
      </c>
      <c r="W145" s="14" t="s">
        <v>2978</v>
      </c>
      <c r="X145" s="14" t="s">
        <v>4860</v>
      </c>
      <c r="Y145" s="18">
        <v>7.563E-5</v>
      </c>
      <c r="Z145" s="16">
        <v>18.3</v>
      </c>
      <c r="AA145" s="16">
        <v>0.181</v>
      </c>
      <c r="AB145" s="16">
        <v>0.0</v>
      </c>
      <c r="AC145" s="16">
        <v>-0.02</v>
      </c>
      <c r="AD145" s="16">
        <v>7.03</v>
      </c>
      <c r="AE145" s="16">
        <v>0.15</v>
      </c>
      <c r="AF145" s="16">
        <v>0.792</v>
      </c>
      <c r="AG145" s="16">
        <v>2.0</v>
      </c>
      <c r="AH145" s="16">
        <v>65852.0</v>
      </c>
      <c r="AI145" s="16">
        <v>0.0</v>
      </c>
      <c r="AJ145" s="16">
        <v>0.0</v>
      </c>
      <c r="AK145" s="16">
        <v>0.0</v>
      </c>
      <c r="AL145" s="16">
        <v>43542.0</v>
      </c>
      <c r="AM145" s="16">
        <v>0.0</v>
      </c>
      <c r="AN145" s="16">
        <v>0.0</v>
      </c>
      <c r="AO145" s="16">
        <v>0.0</v>
      </c>
      <c r="AP145" s="16">
        <v>19412.0</v>
      </c>
      <c r="AQ145" s="16">
        <v>0.0</v>
      </c>
      <c r="AR145" s="16">
        <v>0.0</v>
      </c>
      <c r="AS145" s="16">
        <v>1.0</v>
      </c>
      <c r="AT145" s="16">
        <v>18038.0</v>
      </c>
      <c r="AU145" s="16">
        <v>0.0</v>
      </c>
      <c r="AV145" s="16">
        <v>0.0</v>
      </c>
      <c r="AW145" s="16">
        <v>0.0</v>
      </c>
      <c r="AX145" s="16">
        <v>23272.0</v>
      </c>
      <c r="AY145" s="16">
        <v>0.0</v>
      </c>
      <c r="AZ145" s="16">
        <v>0.0</v>
      </c>
      <c r="BA145" s="16">
        <v>0.0</v>
      </c>
      <c r="BB145" s="16">
        <v>4710.0</v>
      </c>
      <c r="BC145" s="16">
        <v>0.0</v>
      </c>
      <c r="BD145" s="16">
        <v>0.0</v>
      </c>
      <c r="BE145" s="16">
        <v>4.0</v>
      </c>
      <c r="BF145" s="16">
        <v>988872.0</v>
      </c>
      <c r="BG145" s="16">
        <v>0.0</v>
      </c>
      <c r="BH145" s="16">
        <v>0.0</v>
      </c>
      <c r="BI145" s="16">
        <v>0.0</v>
      </c>
      <c r="BJ145" s="16">
        <v>912.0</v>
      </c>
      <c r="BK145" s="16">
        <v>0.0</v>
      </c>
      <c r="BL145" s="16">
        <v>0.0</v>
      </c>
      <c r="BM145" s="16">
        <v>11.0</v>
      </c>
      <c r="BN145" s="16">
        <v>81022.0</v>
      </c>
      <c r="BO145" s="16">
        <v>0.0</v>
      </c>
      <c r="BP145" s="16">
        <v>0.0</v>
      </c>
      <c r="BQ145" s="16">
        <v>1.0</v>
      </c>
      <c r="BR145" s="16">
        <v>43622.0</v>
      </c>
      <c r="BS145" s="16">
        <v>0.0</v>
      </c>
      <c r="BT145" s="16">
        <v>0.0</v>
      </c>
    </row>
    <row r="146">
      <c r="A146" s="14" t="s">
        <v>5429</v>
      </c>
      <c r="B146" s="16">
        <v>11.0</v>
      </c>
      <c r="C146" s="16">
        <v>4086593.0</v>
      </c>
      <c r="D146" s="14" t="s">
        <v>5430</v>
      </c>
      <c r="E146" s="14" t="s">
        <v>2622</v>
      </c>
      <c r="F146" s="14" t="s">
        <v>2621</v>
      </c>
      <c r="G146" s="14" t="s">
        <v>4844</v>
      </c>
      <c r="H146" s="14" t="s">
        <v>2978</v>
      </c>
      <c r="I146" s="14" t="s">
        <v>2978</v>
      </c>
      <c r="J146" s="14" t="s">
        <v>4852</v>
      </c>
      <c r="K146" s="14" t="s">
        <v>5431</v>
      </c>
      <c r="L146" s="14" t="s">
        <v>5431</v>
      </c>
      <c r="M146" s="14" t="s">
        <v>5432</v>
      </c>
      <c r="N146" s="14" t="s">
        <v>409</v>
      </c>
      <c r="P146" s="17"/>
      <c r="Q146" s="17"/>
      <c r="R146" s="16">
        <v>22.0</v>
      </c>
      <c r="S146" s="16">
        <v>1610848.0</v>
      </c>
      <c r="T146" s="18">
        <v>1.3657E-5</v>
      </c>
      <c r="U146" s="16">
        <v>0.0</v>
      </c>
      <c r="V146" s="16">
        <v>0.0</v>
      </c>
      <c r="W146" s="14" t="s">
        <v>2978</v>
      </c>
      <c r="X146" s="14" t="s">
        <v>4860</v>
      </c>
      <c r="Y146" s="18">
        <v>3.607E-5</v>
      </c>
      <c r="Z146" s="16">
        <v>23.1</v>
      </c>
      <c r="AA146" s="17"/>
      <c r="AB146" s="16">
        <v>0.0</v>
      </c>
      <c r="AC146" s="16">
        <v>0.01</v>
      </c>
      <c r="AD146" s="16">
        <v>1.69</v>
      </c>
      <c r="AE146" s="17"/>
      <c r="AF146" s="17"/>
      <c r="AG146" s="16">
        <v>0.0</v>
      </c>
      <c r="AH146" s="16">
        <v>74854.0</v>
      </c>
      <c r="AI146" s="16">
        <v>0.0</v>
      </c>
      <c r="AJ146" s="16">
        <v>0.0</v>
      </c>
      <c r="AK146" s="16">
        <v>0.0</v>
      </c>
      <c r="AL146" s="16">
        <v>59764.0</v>
      </c>
      <c r="AM146" s="16">
        <v>0.0</v>
      </c>
      <c r="AN146" s="16">
        <v>0.0</v>
      </c>
      <c r="AO146" s="16">
        <v>0.0</v>
      </c>
      <c r="AP146" s="16">
        <v>29522.0</v>
      </c>
      <c r="AQ146" s="16">
        <v>0.0</v>
      </c>
      <c r="AR146" s="16">
        <v>0.0</v>
      </c>
      <c r="AS146" s="16">
        <v>1.0</v>
      </c>
      <c r="AT146" s="16">
        <v>44822.0</v>
      </c>
      <c r="AU146" s="16">
        <v>0.0</v>
      </c>
      <c r="AV146" s="16">
        <v>0.0</v>
      </c>
      <c r="AW146" s="16">
        <v>0.0</v>
      </c>
      <c r="AX146" s="16">
        <v>63810.0</v>
      </c>
      <c r="AY146" s="16">
        <v>0.0</v>
      </c>
      <c r="AZ146" s="16">
        <v>0.0</v>
      </c>
      <c r="BA146" s="16">
        <v>0.0</v>
      </c>
      <c r="BB146" s="16">
        <v>6080.0</v>
      </c>
      <c r="BC146" s="16">
        <v>0.0</v>
      </c>
      <c r="BD146" s="16">
        <v>0.0</v>
      </c>
      <c r="BE146" s="16">
        <v>13.0</v>
      </c>
      <c r="BF146" s="16">
        <v>1178224.0</v>
      </c>
      <c r="BG146" s="16">
        <v>0.0</v>
      </c>
      <c r="BH146" s="16">
        <v>0.0</v>
      </c>
      <c r="BI146" s="16">
        <v>0.0</v>
      </c>
      <c r="BJ146" s="16">
        <v>912.0</v>
      </c>
      <c r="BK146" s="16">
        <v>0.0</v>
      </c>
      <c r="BL146" s="16">
        <v>0.0</v>
      </c>
      <c r="BM146" s="16">
        <v>7.0</v>
      </c>
      <c r="BN146" s="16">
        <v>90510.0</v>
      </c>
      <c r="BO146" s="16">
        <v>0.0</v>
      </c>
      <c r="BP146" s="16">
        <v>0.0</v>
      </c>
      <c r="BQ146" s="16">
        <v>1.0</v>
      </c>
      <c r="BR146" s="16">
        <v>62350.0</v>
      </c>
      <c r="BS146" s="16">
        <v>0.0</v>
      </c>
      <c r="BT146" s="16">
        <v>0.0</v>
      </c>
    </row>
    <row r="147">
      <c r="A147" s="14" t="s">
        <v>5433</v>
      </c>
      <c r="B147" s="16">
        <v>11.0</v>
      </c>
      <c r="C147" s="16">
        <v>4023942.0</v>
      </c>
      <c r="D147" s="14" t="s">
        <v>5434</v>
      </c>
      <c r="E147" s="14" t="s">
        <v>2622</v>
      </c>
      <c r="F147" s="14" t="s">
        <v>2621</v>
      </c>
      <c r="G147" s="14" t="s">
        <v>4844</v>
      </c>
      <c r="H147" s="14" t="s">
        <v>2978</v>
      </c>
      <c r="I147" s="14" t="s">
        <v>2978</v>
      </c>
      <c r="J147" s="14" t="s">
        <v>4845</v>
      </c>
      <c r="K147" s="14" t="s">
        <v>5435</v>
      </c>
      <c r="L147" s="14" t="s">
        <v>5435</v>
      </c>
      <c r="M147" s="14" t="s">
        <v>5436</v>
      </c>
      <c r="N147" s="14" t="s">
        <v>409</v>
      </c>
      <c r="O147" s="14" t="s">
        <v>410</v>
      </c>
      <c r="P147" s="16">
        <v>461732.0</v>
      </c>
      <c r="Q147" s="17"/>
      <c r="R147" s="16">
        <v>22.0</v>
      </c>
      <c r="S147" s="16">
        <v>1613926.0</v>
      </c>
      <c r="T147" s="18">
        <v>1.3631E-5</v>
      </c>
      <c r="U147" s="16">
        <v>0.0</v>
      </c>
      <c r="V147" s="16">
        <v>0.0</v>
      </c>
      <c r="W147" s="14" t="s">
        <v>2978</v>
      </c>
      <c r="X147" s="14" t="s">
        <v>4849</v>
      </c>
      <c r="Y147" s="16">
        <v>1.107E-5</v>
      </c>
      <c r="Z147" s="16">
        <v>20.0</v>
      </c>
      <c r="AA147" s="17"/>
      <c r="AB147" s="16">
        <v>0.0</v>
      </c>
      <c r="AC147" s="16">
        <v>0.01</v>
      </c>
      <c r="AD147" s="16">
        <v>8.87</v>
      </c>
      <c r="AE147" s="16">
        <v>0.27</v>
      </c>
      <c r="AF147" s="16">
        <v>0.17</v>
      </c>
      <c r="AG147" s="16">
        <v>0.0</v>
      </c>
      <c r="AH147" s="16">
        <v>74904.0</v>
      </c>
      <c r="AI147" s="16">
        <v>0.0</v>
      </c>
      <c r="AJ147" s="16">
        <v>0.0</v>
      </c>
      <c r="AK147" s="16">
        <v>0.0</v>
      </c>
      <c r="AL147" s="16">
        <v>59982.0</v>
      </c>
      <c r="AM147" s="16">
        <v>0.0</v>
      </c>
      <c r="AN147" s="16">
        <v>0.0</v>
      </c>
      <c r="AO147" s="16">
        <v>0.0</v>
      </c>
      <c r="AP147" s="16">
        <v>29606.0</v>
      </c>
      <c r="AQ147" s="16">
        <v>0.0</v>
      </c>
      <c r="AR147" s="16">
        <v>0.0</v>
      </c>
      <c r="AS147" s="16">
        <v>0.0</v>
      </c>
      <c r="AT147" s="16">
        <v>44888.0</v>
      </c>
      <c r="AU147" s="16">
        <v>0.0</v>
      </c>
      <c r="AV147" s="16">
        <v>0.0</v>
      </c>
      <c r="AW147" s="16">
        <v>0.0</v>
      </c>
      <c r="AX147" s="16">
        <v>64008.0</v>
      </c>
      <c r="AY147" s="16">
        <v>0.0</v>
      </c>
      <c r="AZ147" s="16">
        <v>0.0</v>
      </c>
      <c r="BA147" s="16">
        <v>0.0</v>
      </c>
      <c r="BB147" s="16">
        <v>6084.0</v>
      </c>
      <c r="BC147" s="16">
        <v>0.0</v>
      </c>
      <c r="BD147" s="16">
        <v>0.0</v>
      </c>
      <c r="BE147" s="16">
        <v>20.0</v>
      </c>
      <c r="BF147" s="16">
        <v>1179974.0</v>
      </c>
      <c r="BG147" s="16">
        <v>0.0</v>
      </c>
      <c r="BH147" s="16">
        <v>0.0</v>
      </c>
      <c r="BI147" s="16">
        <v>0.0</v>
      </c>
      <c r="BJ147" s="16">
        <v>912.0</v>
      </c>
      <c r="BK147" s="16">
        <v>0.0</v>
      </c>
      <c r="BL147" s="16">
        <v>0.0</v>
      </c>
      <c r="BM147" s="16">
        <v>0.0</v>
      </c>
      <c r="BN147" s="16">
        <v>91088.0</v>
      </c>
      <c r="BO147" s="16">
        <v>0.0</v>
      </c>
      <c r="BP147" s="16">
        <v>0.0</v>
      </c>
      <c r="BQ147" s="16">
        <v>2.0</v>
      </c>
      <c r="BR147" s="16">
        <v>62480.0</v>
      </c>
      <c r="BS147" s="16">
        <v>0.0</v>
      </c>
      <c r="BT147" s="16">
        <v>0.0</v>
      </c>
    </row>
    <row r="148">
      <c r="A148" s="14" t="s">
        <v>5437</v>
      </c>
      <c r="B148" s="16">
        <v>11.0</v>
      </c>
      <c r="C148" s="16">
        <v>4091283.0</v>
      </c>
      <c r="D148" s="14" t="s">
        <v>5438</v>
      </c>
      <c r="E148" s="14" t="s">
        <v>2631</v>
      </c>
      <c r="F148" s="14" t="s">
        <v>2621</v>
      </c>
      <c r="G148" s="14" t="s">
        <v>4844</v>
      </c>
      <c r="H148" s="14" t="s">
        <v>2978</v>
      </c>
      <c r="I148" s="14" t="s">
        <v>2978</v>
      </c>
      <c r="J148" s="14" t="s">
        <v>4845</v>
      </c>
      <c r="K148" s="14" t="s">
        <v>5439</v>
      </c>
      <c r="L148" s="14" t="s">
        <v>5439</v>
      </c>
      <c r="M148" s="14" t="s">
        <v>5440</v>
      </c>
      <c r="N148" s="14" t="s">
        <v>409</v>
      </c>
      <c r="O148" s="14" t="s">
        <v>410</v>
      </c>
      <c r="P148" s="16">
        <v>1043591.0</v>
      </c>
      <c r="Q148" s="17"/>
      <c r="R148" s="16">
        <v>22.0</v>
      </c>
      <c r="S148" s="16">
        <v>1613994.0</v>
      </c>
      <c r="T148" s="18">
        <v>1.3631E-5</v>
      </c>
      <c r="U148" s="16">
        <v>0.0</v>
      </c>
      <c r="V148" s="16">
        <v>0.0</v>
      </c>
      <c r="W148" s="14" t="s">
        <v>2978</v>
      </c>
      <c r="X148" s="14" t="s">
        <v>4849</v>
      </c>
      <c r="Y148" s="16">
        <v>1.107E-5</v>
      </c>
      <c r="Z148" s="16">
        <v>27.6</v>
      </c>
      <c r="AA148" s="17"/>
      <c r="AB148" s="16">
        <v>0.0</v>
      </c>
      <c r="AC148" s="16">
        <v>0.0</v>
      </c>
      <c r="AD148" s="16">
        <v>8.79</v>
      </c>
      <c r="AE148" s="16">
        <v>0.0</v>
      </c>
      <c r="AF148" s="16">
        <v>0.967</v>
      </c>
      <c r="AG148" s="16">
        <v>1.0</v>
      </c>
      <c r="AH148" s="16">
        <v>74900.0</v>
      </c>
      <c r="AI148" s="16">
        <v>0.0</v>
      </c>
      <c r="AJ148" s="16">
        <v>0.0</v>
      </c>
      <c r="AK148" s="16">
        <v>0.0</v>
      </c>
      <c r="AL148" s="16">
        <v>60000.0</v>
      </c>
      <c r="AM148" s="16">
        <v>0.0</v>
      </c>
      <c r="AN148" s="16">
        <v>0.0</v>
      </c>
      <c r="AO148" s="16">
        <v>0.0</v>
      </c>
      <c r="AP148" s="16">
        <v>29608.0</v>
      </c>
      <c r="AQ148" s="16">
        <v>0.0</v>
      </c>
      <c r="AR148" s="16">
        <v>0.0</v>
      </c>
      <c r="AS148" s="16">
        <v>0.0</v>
      </c>
      <c r="AT148" s="16">
        <v>44900.0</v>
      </c>
      <c r="AU148" s="16">
        <v>0.0</v>
      </c>
      <c r="AV148" s="16">
        <v>0.0</v>
      </c>
      <c r="AW148" s="16">
        <v>0.0</v>
      </c>
      <c r="AX148" s="16">
        <v>63984.0</v>
      </c>
      <c r="AY148" s="16">
        <v>0.0</v>
      </c>
      <c r="AZ148" s="16">
        <v>0.0</v>
      </c>
      <c r="BA148" s="16">
        <v>0.0</v>
      </c>
      <c r="BB148" s="16">
        <v>6084.0</v>
      </c>
      <c r="BC148" s="16">
        <v>0.0</v>
      </c>
      <c r="BD148" s="16">
        <v>0.0</v>
      </c>
      <c r="BE148" s="16">
        <v>20.0</v>
      </c>
      <c r="BF148" s="16">
        <v>1180038.0</v>
      </c>
      <c r="BG148" s="16">
        <v>0.0</v>
      </c>
      <c r="BH148" s="16">
        <v>0.0</v>
      </c>
      <c r="BI148" s="16">
        <v>0.0</v>
      </c>
      <c r="BJ148" s="16">
        <v>912.0</v>
      </c>
      <c r="BK148" s="16">
        <v>0.0</v>
      </c>
      <c r="BL148" s="16">
        <v>0.0</v>
      </c>
      <c r="BM148" s="16">
        <v>0.0</v>
      </c>
      <c r="BN148" s="16">
        <v>91082.0</v>
      </c>
      <c r="BO148" s="16">
        <v>0.0</v>
      </c>
      <c r="BP148" s="16">
        <v>0.0</v>
      </c>
      <c r="BQ148" s="16">
        <v>1.0</v>
      </c>
      <c r="BR148" s="16">
        <v>62486.0</v>
      </c>
      <c r="BS148" s="16">
        <v>0.0</v>
      </c>
      <c r="BT148" s="16">
        <v>0.0</v>
      </c>
    </row>
    <row r="149">
      <c r="A149" s="14" t="s">
        <v>5441</v>
      </c>
      <c r="B149" s="16">
        <v>11.0</v>
      </c>
      <c r="C149" s="16">
        <v>4086514.0</v>
      </c>
      <c r="D149" s="14" t="s">
        <v>5442</v>
      </c>
      <c r="E149" s="14" t="s">
        <v>2631</v>
      </c>
      <c r="F149" s="14" t="s">
        <v>2630</v>
      </c>
      <c r="G149" s="14" t="s">
        <v>4844</v>
      </c>
      <c r="H149" s="14" t="s">
        <v>2978</v>
      </c>
      <c r="I149" s="14" t="s">
        <v>2978</v>
      </c>
      <c r="J149" s="14" t="s">
        <v>4845</v>
      </c>
      <c r="K149" s="14" t="s">
        <v>5443</v>
      </c>
      <c r="L149" s="14" t="s">
        <v>5443</v>
      </c>
      <c r="M149" s="14" t="s">
        <v>5444</v>
      </c>
      <c r="N149" s="14" t="s">
        <v>4848</v>
      </c>
      <c r="O149" s="14" t="s">
        <v>4878</v>
      </c>
      <c r="P149" s="16">
        <v>2953858.0</v>
      </c>
      <c r="Q149" s="17"/>
      <c r="R149" s="16">
        <v>22.0</v>
      </c>
      <c r="S149" s="16">
        <v>1614042.0</v>
      </c>
      <c r="T149" s="18">
        <v>1.363E-5</v>
      </c>
      <c r="U149" s="16">
        <v>0.0</v>
      </c>
      <c r="V149" s="16">
        <v>0.0</v>
      </c>
      <c r="W149" s="14" t="s">
        <v>2978</v>
      </c>
      <c r="X149" s="14" t="s">
        <v>4849</v>
      </c>
      <c r="Y149" s="16">
        <v>1.22E-5</v>
      </c>
      <c r="Z149" s="16">
        <v>13.3</v>
      </c>
      <c r="AA149" s="16">
        <v>0.191</v>
      </c>
      <c r="AB149" s="16">
        <v>0.18</v>
      </c>
      <c r="AC149" s="16">
        <v>-0.07</v>
      </c>
      <c r="AD149" s="16">
        <v>4.12</v>
      </c>
      <c r="AE149" s="17"/>
      <c r="AF149" s="17"/>
      <c r="AG149" s="16">
        <v>0.0</v>
      </c>
      <c r="AH149" s="16">
        <v>74924.0</v>
      </c>
      <c r="AI149" s="16">
        <v>0.0</v>
      </c>
      <c r="AJ149" s="16">
        <v>0.0</v>
      </c>
      <c r="AK149" s="16">
        <v>0.0</v>
      </c>
      <c r="AL149" s="16">
        <v>60008.0</v>
      </c>
      <c r="AM149" s="16">
        <v>0.0</v>
      </c>
      <c r="AN149" s="16">
        <v>0.0</v>
      </c>
      <c r="AO149" s="16">
        <v>0.0</v>
      </c>
      <c r="AP149" s="16">
        <v>29606.0</v>
      </c>
      <c r="AQ149" s="16">
        <v>0.0</v>
      </c>
      <c r="AR149" s="16">
        <v>0.0</v>
      </c>
      <c r="AS149" s="16">
        <v>0.0</v>
      </c>
      <c r="AT149" s="16">
        <v>44888.0</v>
      </c>
      <c r="AU149" s="16">
        <v>0.0</v>
      </c>
      <c r="AV149" s="16">
        <v>0.0</v>
      </c>
      <c r="AW149" s="16">
        <v>0.0</v>
      </c>
      <c r="AX149" s="16">
        <v>64036.0</v>
      </c>
      <c r="AY149" s="16">
        <v>0.0</v>
      </c>
      <c r="AZ149" s="16">
        <v>0.0</v>
      </c>
      <c r="BA149" s="16">
        <v>0.0</v>
      </c>
      <c r="BB149" s="16">
        <v>6082.0</v>
      </c>
      <c r="BC149" s="16">
        <v>0.0</v>
      </c>
      <c r="BD149" s="16">
        <v>0.0</v>
      </c>
      <c r="BE149" s="16">
        <v>22.0</v>
      </c>
      <c r="BF149" s="16">
        <v>1180040.0</v>
      </c>
      <c r="BG149" s="16">
        <v>0.0</v>
      </c>
      <c r="BH149" s="16">
        <v>0.0</v>
      </c>
      <c r="BI149" s="16">
        <v>0.0</v>
      </c>
      <c r="BJ149" s="16">
        <v>912.0</v>
      </c>
      <c r="BK149" s="16">
        <v>0.0</v>
      </c>
      <c r="BL149" s="16">
        <v>0.0</v>
      </c>
      <c r="BM149" s="16">
        <v>0.0</v>
      </c>
      <c r="BN149" s="16">
        <v>91066.0</v>
      </c>
      <c r="BO149" s="16">
        <v>0.0</v>
      </c>
      <c r="BP149" s="16">
        <v>0.0</v>
      </c>
      <c r="BQ149" s="16">
        <v>0.0</v>
      </c>
      <c r="BR149" s="16">
        <v>62480.0</v>
      </c>
      <c r="BS149" s="16">
        <v>0.0</v>
      </c>
      <c r="BT149" s="16">
        <v>0.0</v>
      </c>
    </row>
    <row r="150">
      <c r="A150" s="14" t="s">
        <v>5445</v>
      </c>
      <c r="B150" s="16">
        <v>11.0</v>
      </c>
      <c r="C150" s="16">
        <v>4086503.0</v>
      </c>
      <c r="D150" s="14" t="s">
        <v>5446</v>
      </c>
      <c r="E150" s="14" t="s">
        <v>2622</v>
      </c>
      <c r="F150" s="14" t="s">
        <v>2630</v>
      </c>
      <c r="G150" s="14" t="s">
        <v>4844</v>
      </c>
      <c r="H150" s="14" t="s">
        <v>2978</v>
      </c>
      <c r="I150" s="14" t="s">
        <v>2978</v>
      </c>
      <c r="J150" s="14" t="s">
        <v>4845</v>
      </c>
      <c r="K150" s="14" t="s">
        <v>5447</v>
      </c>
      <c r="L150" s="14" t="s">
        <v>5447</v>
      </c>
      <c r="M150" s="14" t="s">
        <v>5448</v>
      </c>
      <c r="N150" s="14" t="s">
        <v>409</v>
      </c>
      <c r="O150" s="14" t="s">
        <v>410</v>
      </c>
      <c r="P150" s="16">
        <v>857902.0</v>
      </c>
      <c r="Q150" s="17"/>
      <c r="R150" s="16">
        <v>22.0</v>
      </c>
      <c r="S150" s="16">
        <v>1614156.0</v>
      </c>
      <c r="T150" s="18">
        <v>1.3629E-5</v>
      </c>
      <c r="U150" s="16">
        <v>0.0</v>
      </c>
      <c r="V150" s="16">
        <v>0.0</v>
      </c>
      <c r="W150" s="14" t="s">
        <v>2978</v>
      </c>
      <c r="X150" s="14" t="s">
        <v>4849</v>
      </c>
      <c r="Y150" s="16">
        <v>1.22E-5</v>
      </c>
      <c r="Z150" s="16">
        <v>22.8</v>
      </c>
      <c r="AA150" s="17"/>
      <c r="AB150" s="16">
        <v>0.04</v>
      </c>
      <c r="AC150" s="16">
        <v>0.0</v>
      </c>
      <c r="AD150" s="16">
        <v>8.85</v>
      </c>
      <c r="AE150" s="16">
        <v>0.05</v>
      </c>
      <c r="AF150" s="16">
        <v>0.67</v>
      </c>
      <c r="AG150" s="16">
        <v>0.0</v>
      </c>
      <c r="AH150" s="16">
        <v>75056.0</v>
      </c>
      <c r="AI150" s="16">
        <v>0.0</v>
      </c>
      <c r="AJ150" s="16">
        <v>0.0</v>
      </c>
      <c r="AK150" s="16">
        <v>0.0</v>
      </c>
      <c r="AL150" s="16">
        <v>60014.0</v>
      </c>
      <c r="AM150" s="16">
        <v>0.0</v>
      </c>
      <c r="AN150" s="16">
        <v>0.0</v>
      </c>
      <c r="AO150" s="16">
        <v>0.0</v>
      </c>
      <c r="AP150" s="16">
        <v>29606.0</v>
      </c>
      <c r="AQ150" s="16">
        <v>0.0</v>
      </c>
      <c r="AR150" s="16">
        <v>0.0</v>
      </c>
      <c r="AS150" s="16">
        <v>0.0</v>
      </c>
      <c r="AT150" s="16">
        <v>44876.0</v>
      </c>
      <c r="AU150" s="16">
        <v>0.0</v>
      </c>
      <c r="AV150" s="16">
        <v>0.0</v>
      </c>
      <c r="AW150" s="16">
        <v>0.0</v>
      </c>
      <c r="AX150" s="16">
        <v>64030.0</v>
      </c>
      <c r="AY150" s="16">
        <v>0.0</v>
      </c>
      <c r="AZ150" s="16">
        <v>0.0</v>
      </c>
      <c r="BA150" s="16">
        <v>0.0</v>
      </c>
      <c r="BB150" s="16">
        <v>6062.0</v>
      </c>
      <c r="BC150" s="16">
        <v>0.0</v>
      </c>
      <c r="BD150" s="16">
        <v>0.0</v>
      </c>
      <c r="BE150" s="16">
        <v>22.0</v>
      </c>
      <c r="BF150" s="16">
        <v>1180036.0</v>
      </c>
      <c r="BG150" s="16">
        <v>0.0</v>
      </c>
      <c r="BH150" s="16">
        <v>0.0</v>
      </c>
      <c r="BI150" s="16">
        <v>0.0</v>
      </c>
      <c r="BJ150" s="16">
        <v>912.0</v>
      </c>
      <c r="BK150" s="16">
        <v>0.0</v>
      </c>
      <c r="BL150" s="16">
        <v>0.0</v>
      </c>
      <c r="BM150" s="16">
        <v>0.0</v>
      </c>
      <c r="BN150" s="16">
        <v>91056.0</v>
      </c>
      <c r="BO150" s="16">
        <v>0.0</v>
      </c>
      <c r="BP150" s="16">
        <v>0.0</v>
      </c>
      <c r="BQ150" s="16">
        <v>0.0</v>
      </c>
      <c r="BR150" s="16">
        <v>62508.0</v>
      </c>
      <c r="BS150" s="16">
        <v>0.0</v>
      </c>
      <c r="BT150" s="16">
        <v>0.0</v>
      </c>
    </row>
    <row r="151">
      <c r="A151" s="14" t="s">
        <v>5449</v>
      </c>
      <c r="B151" s="16">
        <v>11.0</v>
      </c>
      <c r="C151" s="16">
        <v>4091583.0</v>
      </c>
      <c r="D151" s="14" t="s">
        <v>5450</v>
      </c>
      <c r="E151" s="14" t="s">
        <v>2622</v>
      </c>
      <c r="F151" s="14" t="s">
        <v>2621</v>
      </c>
      <c r="G151" s="14" t="s">
        <v>4844</v>
      </c>
      <c r="H151" s="14" t="s">
        <v>2978</v>
      </c>
      <c r="I151" s="14" t="s">
        <v>2978</v>
      </c>
      <c r="J151" s="14" t="s">
        <v>4845</v>
      </c>
      <c r="K151" s="14" t="s">
        <v>5451</v>
      </c>
      <c r="L151" s="14" t="s">
        <v>5451</v>
      </c>
      <c r="M151" s="14" t="s">
        <v>5452</v>
      </c>
      <c r="N151" s="14" t="s">
        <v>409</v>
      </c>
      <c r="P151" s="17"/>
      <c r="Q151" s="17"/>
      <c r="R151" s="16">
        <v>22.0</v>
      </c>
      <c r="S151" s="16">
        <v>1614216.0</v>
      </c>
      <c r="T151" s="18">
        <v>1.3629E-5</v>
      </c>
      <c r="U151" s="16">
        <v>0.0</v>
      </c>
      <c r="V151" s="16">
        <v>0.0</v>
      </c>
      <c r="W151" s="14" t="s">
        <v>2978</v>
      </c>
      <c r="X151" s="14" t="s">
        <v>4954</v>
      </c>
      <c r="Y151" s="16">
        <v>1.7091E-4</v>
      </c>
      <c r="Z151" s="16">
        <v>25.1</v>
      </c>
      <c r="AA151" s="17"/>
      <c r="AB151" s="16">
        <v>0.02</v>
      </c>
      <c r="AC151" s="16">
        <v>0.04</v>
      </c>
      <c r="AD151" s="16">
        <v>4.09</v>
      </c>
      <c r="AE151" s="16">
        <v>0.0</v>
      </c>
      <c r="AF151" s="16">
        <v>0.059</v>
      </c>
      <c r="AG151" s="16">
        <v>1.0</v>
      </c>
      <c r="AH151" s="16">
        <v>75048.0</v>
      </c>
      <c r="AI151" s="16">
        <v>0.0</v>
      </c>
      <c r="AJ151" s="16">
        <v>0.0</v>
      </c>
      <c r="AK151" s="16">
        <v>0.0</v>
      </c>
      <c r="AL151" s="16">
        <v>60030.0</v>
      </c>
      <c r="AM151" s="16">
        <v>0.0</v>
      </c>
      <c r="AN151" s="16">
        <v>0.0</v>
      </c>
      <c r="AO151" s="16">
        <v>0.0</v>
      </c>
      <c r="AP151" s="16">
        <v>29608.0</v>
      </c>
      <c r="AQ151" s="16">
        <v>0.0</v>
      </c>
      <c r="AR151" s="16">
        <v>0.0</v>
      </c>
      <c r="AS151" s="16">
        <v>13.0</v>
      </c>
      <c r="AT151" s="16">
        <v>44882.0</v>
      </c>
      <c r="AU151" s="16">
        <v>0.0</v>
      </c>
      <c r="AV151" s="16">
        <v>0.0</v>
      </c>
      <c r="AW151" s="16">
        <v>0.0</v>
      </c>
      <c r="AX151" s="16">
        <v>64042.0</v>
      </c>
      <c r="AY151" s="16">
        <v>0.0</v>
      </c>
      <c r="AZ151" s="16">
        <v>0.0</v>
      </c>
      <c r="BA151" s="16">
        <v>0.0</v>
      </c>
      <c r="BB151" s="16">
        <v>6062.0</v>
      </c>
      <c r="BC151" s="16">
        <v>0.0</v>
      </c>
      <c r="BD151" s="16">
        <v>0.0</v>
      </c>
      <c r="BE151" s="16">
        <v>5.0</v>
      </c>
      <c r="BF151" s="16">
        <v>1180044.0</v>
      </c>
      <c r="BG151" s="16">
        <v>0.0</v>
      </c>
      <c r="BH151" s="16">
        <v>0.0</v>
      </c>
      <c r="BI151" s="16">
        <v>0.0</v>
      </c>
      <c r="BJ151" s="16">
        <v>910.0</v>
      </c>
      <c r="BK151" s="16">
        <v>0.0</v>
      </c>
      <c r="BL151" s="16">
        <v>0.0</v>
      </c>
      <c r="BM151" s="16">
        <v>1.0</v>
      </c>
      <c r="BN151" s="16">
        <v>91078.0</v>
      </c>
      <c r="BO151" s="16">
        <v>0.0</v>
      </c>
      <c r="BP151" s="16">
        <v>0.0</v>
      </c>
      <c r="BQ151" s="16">
        <v>2.0</v>
      </c>
      <c r="BR151" s="16">
        <v>62512.0</v>
      </c>
      <c r="BS151" s="16">
        <v>0.0</v>
      </c>
      <c r="BT151" s="16">
        <v>0.0</v>
      </c>
    </row>
    <row r="152">
      <c r="A152" s="14" t="s">
        <v>5453</v>
      </c>
      <c r="B152" s="16">
        <v>11.0</v>
      </c>
      <c r="C152" s="16">
        <v>4091751.0</v>
      </c>
      <c r="D152" s="14" t="s">
        <v>5454</v>
      </c>
      <c r="E152" s="14" t="s">
        <v>2622</v>
      </c>
      <c r="F152" s="14" t="s">
        <v>2621</v>
      </c>
      <c r="G152" s="14" t="s">
        <v>4844</v>
      </c>
      <c r="H152" s="14" t="s">
        <v>2978</v>
      </c>
      <c r="I152" s="14" t="s">
        <v>2978</v>
      </c>
      <c r="J152" s="14" t="s">
        <v>4845</v>
      </c>
      <c r="K152" s="14" t="s">
        <v>5455</v>
      </c>
      <c r="L152" s="14" t="s">
        <v>5455</v>
      </c>
      <c r="M152" s="14" t="s">
        <v>5456</v>
      </c>
      <c r="N152" s="14" t="s">
        <v>409</v>
      </c>
      <c r="O152" s="14" t="s">
        <v>410</v>
      </c>
      <c r="P152" s="16">
        <v>1057184.0</v>
      </c>
      <c r="Q152" s="17"/>
      <c r="R152" s="16">
        <v>21.0</v>
      </c>
      <c r="S152" s="16">
        <v>1611842.0</v>
      </c>
      <c r="T152" s="18">
        <v>1.3029E-5</v>
      </c>
      <c r="U152" s="16">
        <v>0.0</v>
      </c>
      <c r="V152" s="16">
        <v>0.0</v>
      </c>
      <c r="W152" s="14" t="s">
        <v>2978</v>
      </c>
      <c r="X152" s="14" t="s">
        <v>4865</v>
      </c>
      <c r="Y152" s="16">
        <v>1.746E-5</v>
      </c>
      <c r="Z152" s="16">
        <v>26.6</v>
      </c>
      <c r="AA152" s="17"/>
      <c r="AB152" s="16">
        <v>0.0</v>
      </c>
      <c r="AC152" s="16">
        <v>0.0</v>
      </c>
      <c r="AD152" s="16">
        <v>5.17</v>
      </c>
      <c r="AE152" s="16">
        <v>0.0</v>
      </c>
      <c r="AF152" s="16">
        <v>0.988</v>
      </c>
      <c r="AG152" s="16">
        <v>4.0</v>
      </c>
      <c r="AH152" s="16">
        <v>74918.0</v>
      </c>
      <c r="AI152" s="16">
        <v>0.0</v>
      </c>
      <c r="AJ152" s="16">
        <v>0.0</v>
      </c>
      <c r="AK152" s="16">
        <v>0.0</v>
      </c>
      <c r="AL152" s="16">
        <v>60006.0</v>
      </c>
      <c r="AM152" s="16">
        <v>0.0</v>
      </c>
      <c r="AN152" s="16">
        <v>0.0</v>
      </c>
      <c r="AO152" s="16">
        <v>2.0</v>
      </c>
      <c r="AP152" s="16">
        <v>29608.0</v>
      </c>
      <c r="AQ152" s="16">
        <v>0.0</v>
      </c>
      <c r="AR152" s="16">
        <v>0.0</v>
      </c>
      <c r="AS152" s="16">
        <v>0.0</v>
      </c>
      <c r="AT152" s="16">
        <v>44884.0</v>
      </c>
      <c r="AU152" s="16">
        <v>0.0</v>
      </c>
      <c r="AV152" s="16">
        <v>0.0</v>
      </c>
      <c r="AW152" s="16">
        <v>1.0</v>
      </c>
      <c r="AX152" s="16">
        <v>61850.0</v>
      </c>
      <c r="AY152" s="16">
        <v>0.0</v>
      </c>
      <c r="AZ152" s="16">
        <v>0.0</v>
      </c>
      <c r="BA152" s="16">
        <v>0.0</v>
      </c>
      <c r="BB152" s="16">
        <v>6080.0</v>
      </c>
      <c r="BC152" s="16">
        <v>0.0</v>
      </c>
      <c r="BD152" s="16">
        <v>0.0</v>
      </c>
      <c r="BE152" s="16">
        <v>11.0</v>
      </c>
      <c r="BF152" s="16">
        <v>1180030.0</v>
      </c>
      <c r="BG152" s="16">
        <v>0.0</v>
      </c>
      <c r="BH152" s="16">
        <v>0.0</v>
      </c>
      <c r="BI152" s="16">
        <v>0.0</v>
      </c>
      <c r="BJ152" s="16">
        <v>912.0</v>
      </c>
      <c r="BK152" s="16">
        <v>0.0</v>
      </c>
      <c r="BL152" s="16">
        <v>0.0</v>
      </c>
      <c r="BM152" s="16">
        <v>1.0</v>
      </c>
      <c r="BN152" s="16">
        <v>91082.0</v>
      </c>
      <c r="BO152" s="16">
        <v>0.0</v>
      </c>
      <c r="BP152" s="16">
        <v>0.0</v>
      </c>
      <c r="BQ152" s="16">
        <v>2.0</v>
      </c>
      <c r="BR152" s="16">
        <v>62472.0</v>
      </c>
      <c r="BS152" s="16">
        <v>0.0</v>
      </c>
      <c r="BT152" s="16">
        <v>0.0</v>
      </c>
    </row>
    <row r="153">
      <c r="A153" s="14" t="s">
        <v>5457</v>
      </c>
      <c r="B153" s="16">
        <v>11.0</v>
      </c>
      <c r="C153" s="16">
        <v>4059313.0</v>
      </c>
      <c r="D153" s="14" t="s">
        <v>5458</v>
      </c>
      <c r="E153" s="14" t="s">
        <v>2622</v>
      </c>
      <c r="F153" s="14" t="s">
        <v>2621</v>
      </c>
      <c r="G153" s="14" t="s">
        <v>4844</v>
      </c>
      <c r="H153" s="14" t="s">
        <v>2978</v>
      </c>
      <c r="I153" s="14" t="s">
        <v>2978</v>
      </c>
      <c r="J153" s="14" t="s">
        <v>4845</v>
      </c>
      <c r="K153" s="14" t="s">
        <v>5459</v>
      </c>
      <c r="L153" s="14" t="s">
        <v>5459</v>
      </c>
      <c r="M153" s="14" t="s">
        <v>5460</v>
      </c>
      <c r="N153" s="14" t="s">
        <v>409</v>
      </c>
      <c r="O153" s="14" t="s">
        <v>410</v>
      </c>
      <c r="P153" s="16">
        <v>2159640.0</v>
      </c>
      <c r="Q153" s="17"/>
      <c r="R153" s="16">
        <v>21.0</v>
      </c>
      <c r="S153" s="16">
        <v>1613990.0</v>
      </c>
      <c r="T153" s="18">
        <v>1.3011E-5</v>
      </c>
      <c r="U153" s="16">
        <v>0.0</v>
      </c>
      <c r="V153" s="16">
        <v>0.0</v>
      </c>
      <c r="W153" s="14" t="s">
        <v>2978</v>
      </c>
      <c r="X153" s="14" t="s">
        <v>4954</v>
      </c>
      <c r="Y153" s="16">
        <v>2.9472E-4</v>
      </c>
      <c r="Z153" s="16">
        <v>24.7</v>
      </c>
      <c r="AA153" s="17"/>
      <c r="AB153" s="16">
        <v>0.0</v>
      </c>
      <c r="AC153" s="16">
        <v>0.0</v>
      </c>
      <c r="AD153" s="16">
        <v>8.89</v>
      </c>
      <c r="AE153" s="16">
        <v>0.02</v>
      </c>
      <c r="AF153" s="16">
        <v>0.063</v>
      </c>
      <c r="AG153" s="16">
        <v>0.0</v>
      </c>
      <c r="AH153" s="16">
        <v>74912.0</v>
      </c>
      <c r="AI153" s="16">
        <v>0.0</v>
      </c>
      <c r="AJ153" s="16">
        <v>0.0</v>
      </c>
      <c r="AK153" s="16">
        <v>0.0</v>
      </c>
      <c r="AL153" s="16">
        <v>59992.0</v>
      </c>
      <c r="AM153" s="16">
        <v>0.0</v>
      </c>
      <c r="AN153" s="16">
        <v>0.0</v>
      </c>
      <c r="AO153" s="16">
        <v>0.0</v>
      </c>
      <c r="AP153" s="16">
        <v>29608.0</v>
      </c>
      <c r="AQ153" s="16">
        <v>0.0</v>
      </c>
      <c r="AR153" s="16">
        <v>0.0</v>
      </c>
      <c r="AS153" s="16">
        <v>20.0</v>
      </c>
      <c r="AT153" s="16">
        <v>44882.0</v>
      </c>
      <c r="AU153" s="16">
        <v>0.0</v>
      </c>
      <c r="AV153" s="16">
        <v>0.0</v>
      </c>
      <c r="AW153" s="16">
        <v>0.0</v>
      </c>
      <c r="AX153" s="16">
        <v>64028.0</v>
      </c>
      <c r="AY153" s="16">
        <v>0.0</v>
      </c>
      <c r="AZ153" s="16">
        <v>0.0</v>
      </c>
      <c r="BA153" s="16">
        <v>0.0</v>
      </c>
      <c r="BB153" s="16">
        <v>6084.0</v>
      </c>
      <c r="BC153" s="16">
        <v>0.0</v>
      </c>
      <c r="BD153" s="16">
        <v>0.0</v>
      </c>
      <c r="BE153" s="16">
        <v>0.0</v>
      </c>
      <c r="BF153" s="16">
        <v>1180000.0</v>
      </c>
      <c r="BG153" s="16">
        <v>0.0</v>
      </c>
      <c r="BH153" s="16">
        <v>0.0</v>
      </c>
      <c r="BI153" s="16">
        <v>0.0</v>
      </c>
      <c r="BJ153" s="16">
        <v>912.0</v>
      </c>
      <c r="BK153" s="16">
        <v>0.0</v>
      </c>
      <c r="BL153" s="16">
        <v>0.0</v>
      </c>
      <c r="BM153" s="16">
        <v>0.0</v>
      </c>
      <c r="BN153" s="16">
        <v>91088.0</v>
      </c>
      <c r="BO153" s="16">
        <v>0.0</v>
      </c>
      <c r="BP153" s="16">
        <v>0.0</v>
      </c>
      <c r="BQ153" s="16">
        <v>1.0</v>
      </c>
      <c r="BR153" s="16">
        <v>62484.0</v>
      </c>
      <c r="BS153" s="16">
        <v>0.0</v>
      </c>
      <c r="BT153" s="16">
        <v>0.0</v>
      </c>
    </row>
    <row r="154">
      <c r="A154" s="14" t="s">
        <v>5461</v>
      </c>
      <c r="B154" s="16">
        <v>11.0</v>
      </c>
      <c r="C154" s="16">
        <v>3856378.0</v>
      </c>
      <c r="D154" s="14" t="s">
        <v>5462</v>
      </c>
      <c r="E154" s="14" t="s">
        <v>2631</v>
      </c>
      <c r="F154" s="14" t="s">
        <v>2630</v>
      </c>
      <c r="G154" s="14" t="s">
        <v>4844</v>
      </c>
      <c r="H154" s="14" t="s">
        <v>2978</v>
      </c>
      <c r="I154" s="14" t="s">
        <v>2978</v>
      </c>
      <c r="J154" s="14" t="s">
        <v>4845</v>
      </c>
      <c r="K154" s="14" t="s">
        <v>5463</v>
      </c>
      <c r="L154" s="14" t="s">
        <v>5463</v>
      </c>
      <c r="M154" s="14" t="s">
        <v>5464</v>
      </c>
      <c r="N154" s="14" t="s">
        <v>4848</v>
      </c>
      <c r="O154" s="14" t="s">
        <v>4878</v>
      </c>
      <c r="P154" s="16">
        <v>1657616.0</v>
      </c>
      <c r="Q154" s="17"/>
      <c r="R154" s="16">
        <v>21.0</v>
      </c>
      <c r="S154" s="16">
        <v>1614032.0</v>
      </c>
      <c r="T154" s="18">
        <v>1.3011E-5</v>
      </c>
      <c r="U154" s="16">
        <v>0.0</v>
      </c>
      <c r="V154" s="16">
        <v>0.0</v>
      </c>
      <c r="W154" s="14" t="s">
        <v>2978</v>
      </c>
      <c r="X154" s="14" t="s">
        <v>4849</v>
      </c>
      <c r="Y154" s="16">
        <v>1.107E-5</v>
      </c>
      <c r="Z154" s="16">
        <v>3.67</v>
      </c>
      <c r="AA154" s="17"/>
      <c r="AB154" s="16">
        <v>0.0</v>
      </c>
      <c r="AC154" s="16">
        <v>-0.02</v>
      </c>
      <c r="AD154" s="16">
        <v>-9.16</v>
      </c>
      <c r="AE154" s="17"/>
      <c r="AF154" s="17"/>
      <c r="AG154" s="16">
        <v>0.0</v>
      </c>
      <c r="AH154" s="16">
        <v>74946.0</v>
      </c>
      <c r="AI154" s="16">
        <v>0.0</v>
      </c>
      <c r="AJ154" s="16">
        <v>0.0</v>
      </c>
      <c r="AK154" s="16">
        <v>0.0</v>
      </c>
      <c r="AL154" s="16">
        <v>60012.0</v>
      </c>
      <c r="AM154" s="16">
        <v>0.0</v>
      </c>
      <c r="AN154" s="16">
        <v>0.0</v>
      </c>
      <c r="AO154" s="16">
        <v>0.0</v>
      </c>
      <c r="AP154" s="16">
        <v>29608.0</v>
      </c>
      <c r="AQ154" s="16">
        <v>0.0</v>
      </c>
      <c r="AR154" s="16">
        <v>0.0</v>
      </c>
      <c r="AS154" s="16">
        <v>0.0</v>
      </c>
      <c r="AT154" s="16">
        <v>44898.0</v>
      </c>
      <c r="AU154" s="16">
        <v>0.0</v>
      </c>
      <c r="AV154" s="16">
        <v>0.0</v>
      </c>
      <c r="AW154" s="16">
        <v>0.0</v>
      </c>
      <c r="AX154" s="16">
        <v>63950.0</v>
      </c>
      <c r="AY154" s="16">
        <v>0.0</v>
      </c>
      <c r="AZ154" s="16">
        <v>0.0</v>
      </c>
      <c r="BA154" s="16">
        <v>0.0</v>
      </c>
      <c r="BB154" s="16">
        <v>6084.0</v>
      </c>
      <c r="BC154" s="16">
        <v>0.0</v>
      </c>
      <c r="BD154" s="16">
        <v>0.0</v>
      </c>
      <c r="BE154" s="16">
        <v>20.0</v>
      </c>
      <c r="BF154" s="16">
        <v>1180042.0</v>
      </c>
      <c r="BG154" s="16">
        <v>0.0</v>
      </c>
      <c r="BH154" s="16">
        <v>0.0</v>
      </c>
      <c r="BI154" s="16">
        <v>0.0</v>
      </c>
      <c r="BJ154" s="16">
        <v>912.0</v>
      </c>
      <c r="BK154" s="16">
        <v>0.0</v>
      </c>
      <c r="BL154" s="16">
        <v>0.0</v>
      </c>
      <c r="BM154" s="16">
        <v>1.0</v>
      </c>
      <c r="BN154" s="16">
        <v>91090.0</v>
      </c>
      <c r="BO154" s="16">
        <v>0.0</v>
      </c>
      <c r="BP154" s="16">
        <v>0.0</v>
      </c>
      <c r="BQ154" s="16">
        <v>0.0</v>
      </c>
      <c r="BR154" s="16">
        <v>62490.0</v>
      </c>
      <c r="BS154" s="16">
        <v>0.0</v>
      </c>
      <c r="BT154" s="16">
        <v>0.0</v>
      </c>
    </row>
    <row r="155">
      <c r="A155" s="14" t="s">
        <v>5465</v>
      </c>
      <c r="B155" s="16">
        <v>11.0</v>
      </c>
      <c r="C155" s="16">
        <v>4091413.0</v>
      </c>
      <c r="D155" s="14" t="s">
        <v>5466</v>
      </c>
      <c r="E155" s="14" t="s">
        <v>2631</v>
      </c>
      <c r="F155" s="14" t="s">
        <v>2630</v>
      </c>
      <c r="G155" s="14" t="s">
        <v>4844</v>
      </c>
      <c r="H155" s="14" t="s">
        <v>2978</v>
      </c>
      <c r="I155" s="14" t="s">
        <v>2978</v>
      </c>
      <c r="J155" s="14" t="s">
        <v>4845</v>
      </c>
      <c r="K155" s="14" t="s">
        <v>5467</v>
      </c>
      <c r="L155" s="14" t="s">
        <v>5467</v>
      </c>
      <c r="M155" s="14" t="s">
        <v>5468</v>
      </c>
      <c r="N155" s="14" t="s">
        <v>409</v>
      </c>
      <c r="O155" s="14" t="s">
        <v>410</v>
      </c>
      <c r="P155" s="16">
        <v>1061867.0</v>
      </c>
      <c r="Q155" s="17"/>
      <c r="R155" s="16">
        <v>21.0</v>
      </c>
      <c r="S155" s="16">
        <v>1614066.0</v>
      </c>
      <c r="T155" s="18">
        <v>1.3011E-5</v>
      </c>
      <c r="U155" s="16">
        <v>0.0</v>
      </c>
      <c r="V155" s="16">
        <v>0.0</v>
      </c>
      <c r="W155" s="14" t="s">
        <v>2978</v>
      </c>
      <c r="X155" s="14" t="s">
        <v>4865</v>
      </c>
      <c r="Y155" s="18">
        <v>6.233E-5</v>
      </c>
      <c r="Z155" s="16">
        <v>24.3</v>
      </c>
      <c r="AA155" s="16">
        <v>0.073</v>
      </c>
      <c r="AB155" s="16">
        <v>0.0</v>
      </c>
      <c r="AC155" s="16">
        <v>0.0</v>
      </c>
      <c r="AD155" s="16">
        <v>8.8</v>
      </c>
      <c r="AE155" s="16">
        <v>0.05</v>
      </c>
      <c r="AF155" s="16">
        <v>0.273</v>
      </c>
      <c r="AG155" s="16">
        <v>9.0</v>
      </c>
      <c r="AH155" s="16">
        <v>74942.0</v>
      </c>
      <c r="AI155" s="16">
        <v>0.0</v>
      </c>
      <c r="AJ155" s="16">
        <v>0.0</v>
      </c>
      <c r="AK155" s="16">
        <v>0.0</v>
      </c>
      <c r="AL155" s="16">
        <v>60000.0</v>
      </c>
      <c r="AM155" s="16">
        <v>0.0</v>
      </c>
      <c r="AN155" s="16">
        <v>0.0</v>
      </c>
      <c r="AO155" s="16">
        <v>0.0</v>
      </c>
      <c r="AP155" s="16">
        <v>29608.0</v>
      </c>
      <c r="AQ155" s="16">
        <v>0.0</v>
      </c>
      <c r="AR155" s="16">
        <v>0.0</v>
      </c>
      <c r="AS155" s="16">
        <v>0.0</v>
      </c>
      <c r="AT155" s="16">
        <v>44886.0</v>
      </c>
      <c r="AU155" s="16">
        <v>0.0</v>
      </c>
      <c r="AV155" s="16">
        <v>0.0</v>
      </c>
      <c r="AW155" s="16">
        <v>0.0</v>
      </c>
      <c r="AX155" s="16">
        <v>64026.0</v>
      </c>
      <c r="AY155" s="16">
        <v>0.0</v>
      </c>
      <c r="AZ155" s="16">
        <v>0.0</v>
      </c>
      <c r="BA155" s="16">
        <v>0.0</v>
      </c>
      <c r="BB155" s="16">
        <v>6084.0</v>
      </c>
      <c r="BC155" s="16">
        <v>0.0</v>
      </c>
      <c r="BD155" s="16">
        <v>0.0</v>
      </c>
      <c r="BE155" s="16">
        <v>9.0</v>
      </c>
      <c r="BF155" s="16">
        <v>1180038.0</v>
      </c>
      <c r="BG155" s="16">
        <v>0.0</v>
      </c>
      <c r="BH155" s="16">
        <v>0.0</v>
      </c>
      <c r="BI155" s="16">
        <v>0.0</v>
      </c>
      <c r="BJ155" s="16">
        <v>912.0</v>
      </c>
      <c r="BK155" s="16">
        <v>0.0</v>
      </c>
      <c r="BL155" s="16">
        <v>0.0</v>
      </c>
      <c r="BM155" s="16">
        <v>1.0</v>
      </c>
      <c r="BN155" s="16">
        <v>91082.0</v>
      </c>
      <c r="BO155" s="16">
        <v>0.0</v>
      </c>
      <c r="BP155" s="16">
        <v>0.0</v>
      </c>
      <c r="BQ155" s="16">
        <v>2.0</v>
      </c>
      <c r="BR155" s="16">
        <v>62488.0</v>
      </c>
      <c r="BS155" s="16">
        <v>0.0</v>
      </c>
      <c r="BT155" s="16">
        <v>0.0</v>
      </c>
    </row>
    <row r="156">
      <c r="A156" s="14" t="s">
        <v>5469</v>
      </c>
      <c r="B156" s="16">
        <v>11.0</v>
      </c>
      <c r="C156" s="16">
        <v>4091302.0</v>
      </c>
      <c r="D156" s="14" t="s">
        <v>5470</v>
      </c>
      <c r="E156" s="14" t="s">
        <v>2622</v>
      </c>
      <c r="F156" s="14" t="s">
        <v>2621</v>
      </c>
      <c r="G156" s="14" t="s">
        <v>4844</v>
      </c>
      <c r="H156" s="14" t="s">
        <v>2978</v>
      </c>
      <c r="I156" s="14" t="s">
        <v>2978</v>
      </c>
      <c r="J156" s="14" t="s">
        <v>4845</v>
      </c>
      <c r="K156" s="14" t="s">
        <v>5471</v>
      </c>
      <c r="L156" s="14" t="s">
        <v>5471</v>
      </c>
      <c r="M156" s="14" t="s">
        <v>5472</v>
      </c>
      <c r="N156" s="14" t="s">
        <v>409</v>
      </c>
      <c r="O156" s="14" t="s">
        <v>410</v>
      </c>
      <c r="P156" s="16">
        <v>578672.0</v>
      </c>
      <c r="Q156" s="17"/>
      <c r="R156" s="16">
        <v>21.0</v>
      </c>
      <c r="S156" s="16">
        <v>1614098.0</v>
      </c>
      <c r="T156" s="18">
        <v>1.301E-5</v>
      </c>
      <c r="U156" s="16">
        <v>0.0</v>
      </c>
      <c r="V156" s="16">
        <v>0.0</v>
      </c>
      <c r="W156" s="14" t="s">
        <v>2978</v>
      </c>
      <c r="X156" s="14" t="s">
        <v>4963</v>
      </c>
      <c r="Y156" s="16">
        <v>6.5415E-4</v>
      </c>
      <c r="Z156" s="16">
        <v>22.5</v>
      </c>
      <c r="AA156" s="16">
        <v>0.201</v>
      </c>
      <c r="AB156" s="16">
        <v>0.0</v>
      </c>
      <c r="AC156" s="16">
        <v>0.0</v>
      </c>
      <c r="AD156" s="16">
        <v>8.9</v>
      </c>
      <c r="AE156" s="16">
        <v>0.0</v>
      </c>
      <c r="AF156" s="16">
        <v>0.852</v>
      </c>
      <c r="AG156" s="16">
        <v>0.0</v>
      </c>
      <c r="AH156" s="16">
        <v>74938.0</v>
      </c>
      <c r="AI156" s="16">
        <v>0.0</v>
      </c>
      <c r="AJ156" s="16">
        <v>0.0</v>
      </c>
      <c r="AK156" s="16">
        <v>1.0</v>
      </c>
      <c r="AL156" s="16">
        <v>60004.0</v>
      </c>
      <c r="AM156" s="16">
        <v>0.0</v>
      </c>
      <c r="AN156" s="16">
        <v>0.0</v>
      </c>
      <c r="AO156" s="16">
        <v>0.0</v>
      </c>
      <c r="AP156" s="16">
        <v>29608.0</v>
      </c>
      <c r="AQ156" s="16">
        <v>0.0</v>
      </c>
      <c r="AR156" s="16">
        <v>0.0</v>
      </c>
      <c r="AS156" s="16">
        <v>0.0</v>
      </c>
      <c r="AT156" s="16">
        <v>44900.0</v>
      </c>
      <c r="AU156" s="16">
        <v>0.0</v>
      </c>
      <c r="AV156" s="16">
        <v>0.0</v>
      </c>
      <c r="AW156" s="16">
        <v>0.0</v>
      </c>
      <c r="AX156" s="16">
        <v>64030.0</v>
      </c>
      <c r="AY156" s="16">
        <v>0.0</v>
      </c>
      <c r="AZ156" s="16">
        <v>0.0</v>
      </c>
      <c r="BA156" s="16">
        <v>8.0</v>
      </c>
      <c r="BB156" s="16">
        <v>6084.0</v>
      </c>
      <c r="BC156" s="16">
        <v>0.0</v>
      </c>
      <c r="BD156" s="16">
        <v>0.0</v>
      </c>
      <c r="BE156" s="16">
        <v>9.0</v>
      </c>
      <c r="BF156" s="16">
        <v>1180048.0</v>
      </c>
      <c r="BG156" s="16">
        <v>0.0</v>
      </c>
      <c r="BH156" s="16">
        <v>0.0</v>
      </c>
      <c r="BI156" s="16">
        <v>0.0</v>
      </c>
      <c r="BJ156" s="16">
        <v>912.0</v>
      </c>
      <c r="BK156" s="16">
        <v>0.0</v>
      </c>
      <c r="BL156" s="16">
        <v>0.0</v>
      </c>
      <c r="BM156" s="16">
        <v>0.0</v>
      </c>
      <c r="BN156" s="16">
        <v>91086.0</v>
      </c>
      <c r="BO156" s="16">
        <v>0.0</v>
      </c>
      <c r="BP156" s="16">
        <v>0.0</v>
      </c>
      <c r="BQ156" s="16">
        <v>3.0</v>
      </c>
      <c r="BR156" s="16">
        <v>62488.0</v>
      </c>
      <c r="BS156" s="16">
        <v>0.0</v>
      </c>
      <c r="BT156" s="16">
        <v>0.0</v>
      </c>
    </row>
    <row r="157">
      <c r="A157" s="14" t="s">
        <v>5473</v>
      </c>
      <c r="B157" s="16">
        <v>11.0</v>
      </c>
      <c r="C157" s="16">
        <v>3967641.0</v>
      </c>
      <c r="D157" s="14" t="s">
        <v>427</v>
      </c>
      <c r="E157" s="14" t="s">
        <v>2631</v>
      </c>
      <c r="F157" s="14" t="s">
        <v>2630</v>
      </c>
      <c r="G157" s="14" t="s">
        <v>4844</v>
      </c>
      <c r="H157" s="14" t="s">
        <v>2978</v>
      </c>
      <c r="I157" s="14" t="s">
        <v>2978</v>
      </c>
      <c r="J157" s="14" t="s">
        <v>4845</v>
      </c>
      <c r="K157" s="14" t="s">
        <v>428</v>
      </c>
      <c r="L157" s="14" t="s">
        <v>428</v>
      </c>
      <c r="M157" s="14" t="s">
        <v>429</v>
      </c>
      <c r="N157" s="14" t="s">
        <v>409</v>
      </c>
      <c r="P157" s="17"/>
      <c r="Q157" s="17"/>
      <c r="R157" s="16">
        <v>21.0</v>
      </c>
      <c r="S157" s="16">
        <v>1614112.0</v>
      </c>
      <c r="T157" s="18">
        <v>1.301E-5</v>
      </c>
      <c r="U157" s="16">
        <v>0.0</v>
      </c>
      <c r="V157" s="16">
        <v>0.0</v>
      </c>
      <c r="W157" s="14" t="s">
        <v>2978</v>
      </c>
      <c r="X157" s="14" t="s">
        <v>4849</v>
      </c>
      <c r="Y157" s="16">
        <v>1.03E-5</v>
      </c>
      <c r="Z157" s="16">
        <v>28.4</v>
      </c>
      <c r="AA157" s="17"/>
      <c r="AB157" s="16">
        <v>0.0</v>
      </c>
      <c r="AC157" s="16">
        <v>0.0</v>
      </c>
      <c r="AD157" s="16">
        <v>8.79</v>
      </c>
      <c r="AE157" s="16">
        <v>0.0</v>
      </c>
      <c r="AF157" s="16">
        <v>0.998</v>
      </c>
      <c r="AG157" s="16">
        <v>2.0</v>
      </c>
      <c r="AH157" s="16">
        <v>74938.0</v>
      </c>
      <c r="AI157" s="16">
        <v>0.0</v>
      </c>
      <c r="AJ157" s="16">
        <v>0.0</v>
      </c>
      <c r="AK157" s="16">
        <v>0.0</v>
      </c>
      <c r="AL157" s="16">
        <v>60006.0</v>
      </c>
      <c r="AM157" s="16">
        <v>0.0</v>
      </c>
      <c r="AN157" s="16">
        <v>0.0</v>
      </c>
      <c r="AO157" s="16">
        <v>0.0</v>
      </c>
      <c r="AP157" s="16">
        <v>29606.0</v>
      </c>
      <c r="AQ157" s="16">
        <v>0.0</v>
      </c>
      <c r="AR157" s="16">
        <v>0.0</v>
      </c>
      <c r="AS157" s="16">
        <v>0.0</v>
      </c>
      <c r="AT157" s="16">
        <v>44896.0</v>
      </c>
      <c r="AU157" s="16">
        <v>0.0</v>
      </c>
      <c r="AV157" s="16">
        <v>0.0</v>
      </c>
      <c r="AW157" s="16">
        <v>0.0</v>
      </c>
      <c r="AX157" s="16">
        <v>64044.0</v>
      </c>
      <c r="AY157" s="16">
        <v>0.0</v>
      </c>
      <c r="AZ157" s="16">
        <v>0.0</v>
      </c>
      <c r="BA157" s="16">
        <v>0.0</v>
      </c>
      <c r="BB157" s="16">
        <v>6084.0</v>
      </c>
      <c r="BC157" s="16">
        <v>0.0</v>
      </c>
      <c r="BD157" s="16">
        <v>0.0</v>
      </c>
      <c r="BE157" s="16">
        <v>19.0</v>
      </c>
      <c r="BF157" s="16">
        <v>1180044.0</v>
      </c>
      <c r="BG157" s="16">
        <v>0.0</v>
      </c>
      <c r="BH157" s="16">
        <v>0.0</v>
      </c>
      <c r="BI157" s="16">
        <v>0.0</v>
      </c>
      <c r="BJ157" s="16">
        <v>912.0</v>
      </c>
      <c r="BK157" s="16">
        <v>0.0</v>
      </c>
      <c r="BL157" s="16">
        <v>0.0</v>
      </c>
      <c r="BM157" s="16">
        <v>0.0</v>
      </c>
      <c r="BN157" s="16">
        <v>91094.0</v>
      </c>
      <c r="BO157" s="16">
        <v>0.0</v>
      </c>
      <c r="BP157" s="16">
        <v>0.0</v>
      </c>
      <c r="BQ157" s="16">
        <v>0.0</v>
      </c>
      <c r="BR157" s="16">
        <v>62488.0</v>
      </c>
      <c r="BS157" s="16">
        <v>0.0</v>
      </c>
      <c r="BT157" s="16">
        <v>0.0</v>
      </c>
    </row>
    <row r="158">
      <c r="A158" s="14" t="s">
        <v>5474</v>
      </c>
      <c r="B158" s="16">
        <v>11.0</v>
      </c>
      <c r="C158" s="16">
        <v>4074556.0</v>
      </c>
      <c r="D158" s="14" t="s">
        <v>5475</v>
      </c>
      <c r="E158" s="14" t="s">
        <v>2631</v>
      </c>
      <c r="F158" s="14" t="s">
        <v>2622</v>
      </c>
      <c r="G158" s="14" t="s">
        <v>5166</v>
      </c>
      <c r="H158" s="14" t="s">
        <v>2978</v>
      </c>
      <c r="I158" s="14" t="s">
        <v>21</v>
      </c>
      <c r="J158" s="14" t="s">
        <v>4845</v>
      </c>
      <c r="K158" s="14" t="s">
        <v>5476</v>
      </c>
      <c r="L158" s="14" t="s">
        <v>5476</v>
      </c>
      <c r="M158" s="14" t="s">
        <v>5477</v>
      </c>
      <c r="N158" s="14" t="s">
        <v>4848</v>
      </c>
      <c r="O158" s="14" t="s">
        <v>4878</v>
      </c>
      <c r="P158" s="16">
        <v>2933297.0</v>
      </c>
      <c r="Q158" s="17"/>
      <c r="R158" s="16">
        <v>21.0</v>
      </c>
      <c r="S158" s="16">
        <v>1614144.0</v>
      </c>
      <c r="T158" s="18">
        <v>1.301E-5</v>
      </c>
      <c r="U158" s="16">
        <v>0.0</v>
      </c>
      <c r="V158" s="16">
        <v>0.0</v>
      </c>
      <c r="W158" s="14" t="s">
        <v>2978</v>
      </c>
      <c r="X158" s="14" t="s">
        <v>4849</v>
      </c>
      <c r="Y158" s="16">
        <v>1.107E-5</v>
      </c>
      <c r="Z158" s="16">
        <v>10.4</v>
      </c>
      <c r="AA158" s="16">
        <v>0.06</v>
      </c>
      <c r="AB158" s="16">
        <v>0.0</v>
      </c>
      <c r="AC158" s="16">
        <v>0.0</v>
      </c>
      <c r="AD158" s="16">
        <v>4.11</v>
      </c>
      <c r="AE158" s="17"/>
      <c r="AF158" s="17"/>
      <c r="AG158" s="16">
        <v>0.0</v>
      </c>
      <c r="AH158" s="16">
        <v>75054.0</v>
      </c>
      <c r="AI158" s="16">
        <v>0.0</v>
      </c>
      <c r="AJ158" s="16">
        <v>0.0</v>
      </c>
      <c r="AK158" s="16">
        <v>0.0</v>
      </c>
      <c r="AL158" s="16">
        <v>60030.0</v>
      </c>
      <c r="AM158" s="16">
        <v>0.0</v>
      </c>
      <c r="AN158" s="16">
        <v>0.0</v>
      </c>
      <c r="AO158" s="16">
        <v>0.0</v>
      </c>
      <c r="AP158" s="16">
        <v>29608.0</v>
      </c>
      <c r="AQ158" s="16">
        <v>0.0</v>
      </c>
      <c r="AR158" s="16">
        <v>0.0</v>
      </c>
      <c r="AS158" s="16">
        <v>0.0</v>
      </c>
      <c r="AT158" s="16">
        <v>44888.0</v>
      </c>
      <c r="AU158" s="16">
        <v>0.0</v>
      </c>
      <c r="AV158" s="16">
        <v>0.0</v>
      </c>
      <c r="AW158" s="16">
        <v>0.0</v>
      </c>
      <c r="AX158" s="16">
        <v>64032.0</v>
      </c>
      <c r="AY158" s="16">
        <v>0.0</v>
      </c>
      <c r="AZ158" s="16">
        <v>0.0</v>
      </c>
      <c r="BA158" s="16">
        <v>0.0</v>
      </c>
      <c r="BB158" s="16">
        <v>6042.0</v>
      </c>
      <c r="BC158" s="16">
        <v>0.0</v>
      </c>
      <c r="BD158" s="16">
        <v>0.0</v>
      </c>
      <c r="BE158" s="16">
        <v>20.0</v>
      </c>
      <c r="BF158" s="16">
        <v>1180020.0</v>
      </c>
      <c r="BG158" s="16">
        <v>0.0</v>
      </c>
      <c r="BH158" s="16">
        <v>0.0</v>
      </c>
      <c r="BI158" s="16">
        <v>0.0</v>
      </c>
      <c r="BJ158" s="16">
        <v>912.0</v>
      </c>
      <c r="BK158" s="16">
        <v>0.0</v>
      </c>
      <c r="BL158" s="16">
        <v>0.0</v>
      </c>
      <c r="BM158" s="16">
        <v>0.0</v>
      </c>
      <c r="BN158" s="16">
        <v>91056.0</v>
      </c>
      <c r="BO158" s="16">
        <v>0.0</v>
      </c>
      <c r="BP158" s="16">
        <v>0.0</v>
      </c>
      <c r="BQ158" s="16">
        <v>1.0</v>
      </c>
      <c r="BR158" s="16">
        <v>62502.0</v>
      </c>
      <c r="BS158" s="16">
        <v>0.0</v>
      </c>
      <c r="BT158" s="16">
        <v>0.0</v>
      </c>
    </row>
    <row r="159">
      <c r="A159" s="14" t="s">
        <v>5478</v>
      </c>
      <c r="B159" s="16">
        <v>11.0</v>
      </c>
      <c r="C159" s="16">
        <v>4070073.0</v>
      </c>
      <c r="D159" s="14" t="s">
        <v>5479</v>
      </c>
      <c r="E159" s="14" t="s">
        <v>2631</v>
      </c>
      <c r="F159" s="14" t="s">
        <v>2630</v>
      </c>
      <c r="G159" s="14" t="s">
        <v>4844</v>
      </c>
      <c r="H159" s="14" t="s">
        <v>2978</v>
      </c>
      <c r="I159" s="14" t="s">
        <v>2978</v>
      </c>
      <c r="J159" s="14" t="s">
        <v>4845</v>
      </c>
      <c r="K159" s="14" t="s">
        <v>5480</v>
      </c>
      <c r="L159" s="14" t="s">
        <v>5480</v>
      </c>
      <c r="M159" s="14" t="s">
        <v>5481</v>
      </c>
      <c r="N159" s="14" t="s">
        <v>409</v>
      </c>
      <c r="O159" s="14" t="s">
        <v>410</v>
      </c>
      <c r="P159" s="16">
        <v>2143190.0</v>
      </c>
      <c r="Q159" s="17"/>
      <c r="R159" s="16">
        <v>21.0</v>
      </c>
      <c r="S159" s="16">
        <v>1614180.0</v>
      </c>
      <c r="T159" s="18">
        <v>1.301E-5</v>
      </c>
      <c r="U159" s="16">
        <v>0.0</v>
      </c>
      <c r="V159" s="16">
        <v>0.0</v>
      </c>
      <c r="W159" s="14" t="s">
        <v>2978</v>
      </c>
      <c r="X159" s="14" t="s">
        <v>4954</v>
      </c>
      <c r="Y159" s="18">
        <v>5.788E-5</v>
      </c>
      <c r="Z159" s="16">
        <v>22.6</v>
      </c>
      <c r="AA159" s="17"/>
      <c r="AB159" s="16">
        <v>0.0</v>
      </c>
      <c r="AC159" s="16">
        <v>0.01</v>
      </c>
      <c r="AD159" s="16">
        <v>8.8</v>
      </c>
      <c r="AE159" s="16">
        <v>0.11</v>
      </c>
      <c r="AF159" s="16">
        <v>0.272</v>
      </c>
      <c r="AG159" s="16">
        <v>1.0</v>
      </c>
      <c r="AH159" s="16">
        <v>75048.0</v>
      </c>
      <c r="AI159" s="16">
        <v>0.0</v>
      </c>
      <c r="AJ159" s="16">
        <v>0.0</v>
      </c>
      <c r="AK159" s="16">
        <v>1.0</v>
      </c>
      <c r="AL159" s="16">
        <v>60020.0</v>
      </c>
      <c r="AM159" s="16">
        <v>0.0</v>
      </c>
      <c r="AN159" s="16">
        <v>0.0</v>
      </c>
      <c r="AO159" s="16">
        <v>0.0</v>
      </c>
      <c r="AP159" s="16">
        <v>29608.0</v>
      </c>
      <c r="AQ159" s="16">
        <v>0.0</v>
      </c>
      <c r="AR159" s="16">
        <v>0.0</v>
      </c>
      <c r="AS159" s="16">
        <v>6.0</v>
      </c>
      <c r="AT159" s="16">
        <v>44876.0</v>
      </c>
      <c r="AU159" s="16">
        <v>0.0</v>
      </c>
      <c r="AV159" s="16">
        <v>0.0</v>
      </c>
      <c r="AW159" s="16">
        <v>0.0</v>
      </c>
      <c r="AX159" s="16">
        <v>64042.0</v>
      </c>
      <c r="AY159" s="16">
        <v>0.0</v>
      </c>
      <c r="AZ159" s="16">
        <v>0.0</v>
      </c>
      <c r="BA159" s="16">
        <v>0.0</v>
      </c>
      <c r="BB159" s="16">
        <v>6058.0</v>
      </c>
      <c r="BC159" s="16">
        <v>0.0</v>
      </c>
      <c r="BD159" s="16">
        <v>0.0</v>
      </c>
      <c r="BE159" s="16">
        <v>12.0</v>
      </c>
      <c r="BF159" s="16">
        <v>1180024.0</v>
      </c>
      <c r="BG159" s="16">
        <v>0.0</v>
      </c>
      <c r="BH159" s="16">
        <v>0.0</v>
      </c>
      <c r="BI159" s="16">
        <v>0.0</v>
      </c>
      <c r="BJ159" s="16">
        <v>912.0</v>
      </c>
      <c r="BK159" s="16">
        <v>0.0</v>
      </c>
      <c r="BL159" s="16">
        <v>0.0</v>
      </c>
      <c r="BM159" s="16">
        <v>1.0</v>
      </c>
      <c r="BN159" s="16">
        <v>91084.0</v>
      </c>
      <c r="BO159" s="16">
        <v>0.0</v>
      </c>
      <c r="BP159" s="16">
        <v>0.0</v>
      </c>
      <c r="BQ159" s="16">
        <v>0.0</v>
      </c>
      <c r="BR159" s="16">
        <v>62508.0</v>
      </c>
      <c r="BS159" s="16">
        <v>0.0</v>
      </c>
      <c r="BT159" s="16">
        <v>0.0</v>
      </c>
    </row>
    <row r="160">
      <c r="A160" s="14" t="s">
        <v>5482</v>
      </c>
      <c r="B160" s="16">
        <v>11.0</v>
      </c>
      <c r="C160" s="16">
        <v>4084712.0</v>
      </c>
      <c r="D160" s="14" t="s">
        <v>5483</v>
      </c>
      <c r="E160" s="14" t="s">
        <v>2622</v>
      </c>
      <c r="F160" s="14" t="s">
        <v>2631</v>
      </c>
      <c r="G160" s="14" t="s">
        <v>4844</v>
      </c>
      <c r="H160" s="14" t="s">
        <v>2978</v>
      </c>
      <c r="I160" s="14" t="s">
        <v>2978</v>
      </c>
      <c r="J160" s="14" t="s">
        <v>4845</v>
      </c>
      <c r="K160" s="14" t="s">
        <v>5484</v>
      </c>
      <c r="L160" s="14" t="s">
        <v>5484</v>
      </c>
      <c r="M160" s="14" t="s">
        <v>5485</v>
      </c>
      <c r="N160" s="14" t="s">
        <v>409</v>
      </c>
      <c r="P160" s="17"/>
      <c r="Q160" s="17"/>
      <c r="R160" s="16">
        <v>16.0</v>
      </c>
      <c r="S160" s="16">
        <v>1289318.0</v>
      </c>
      <c r="T160" s="18">
        <v>1.241E-5</v>
      </c>
      <c r="U160" s="16">
        <v>0.0</v>
      </c>
      <c r="V160" s="16">
        <v>0.0</v>
      </c>
      <c r="W160" s="14" t="s">
        <v>2978</v>
      </c>
      <c r="X160" s="14" t="s">
        <v>4849</v>
      </c>
      <c r="Y160" s="16">
        <v>8.21E-6</v>
      </c>
      <c r="Z160" s="16">
        <v>18.2</v>
      </c>
      <c r="AA160" s="16">
        <v>0.464</v>
      </c>
      <c r="AB160" s="16">
        <v>0.01</v>
      </c>
      <c r="AC160" s="16">
        <v>0.0</v>
      </c>
      <c r="AD160" s="16">
        <v>8.9</v>
      </c>
      <c r="AE160" s="16">
        <v>0.11</v>
      </c>
      <c r="AF160" s="16">
        <v>0.974</v>
      </c>
      <c r="AG160" s="16">
        <v>1.0</v>
      </c>
      <c r="AH160" s="16">
        <v>65870.0</v>
      </c>
      <c r="AI160" s="16">
        <v>0.0</v>
      </c>
      <c r="AJ160" s="16">
        <v>0.0</v>
      </c>
      <c r="AK160" s="16">
        <v>0.0</v>
      </c>
      <c r="AL160" s="16">
        <v>43548.0</v>
      </c>
      <c r="AM160" s="16">
        <v>0.0</v>
      </c>
      <c r="AN160" s="16">
        <v>0.0</v>
      </c>
      <c r="AO160" s="16">
        <v>0.0</v>
      </c>
      <c r="AP160" s="16">
        <v>19410.0</v>
      </c>
      <c r="AQ160" s="16">
        <v>0.0</v>
      </c>
      <c r="AR160" s="16">
        <v>0.0</v>
      </c>
      <c r="AS160" s="16">
        <v>0.0</v>
      </c>
      <c r="AT160" s="16">
        <v>18042.0</v>
      </c>
      <c r="AU160" s="16">
        <v>0.0</v>
      </c>
      <c r="AV160" s="16">
        <v>0.0</v>
      </c>
      <c r="AW160" s="16">
        <v>0.0</v>
      </c>
      <c r="AX160" s="16">
        <v>23278.0</v>
      </c>
      <c r="AY160" s="16">
        <v>0.0</v>
      </c>
      <c r="AZ160" s="16">
        <v>0.0</v>
      </c>
      <c r="BA160" s="16">
        <v>0.0</v>
      </c>
      <c r="BB160" s="16">
        <v>4716.0</v>
      </c>
      <c r="BC160" s="16">
        <v>0.0</v>
      </c>
      <c r="BD160" s="16">
        <v>0.0</v>
      </c>
      <c r="BE160" s="16">
        <v>14.0</v>
      </c>
      <c r="BF160" s="16">
        <v>988890.0</v>
      </c>
      <c r="BG160" s="16">
        <v>0.0</v>
      </c>
      <c r="BH160" s="16">
        <v>0.0</v>
      </c>
      <c r="BI160" s="16">
        <v>0.0</v>
      </c>
      <c r="BJ160" s="16">
        <v>912.0</v>
      </c>
      <c r="BK160" s="16">
        <v>0.0</v>
      </c>
      <c r="BL160" s="16">
        <v>0.0</v>
      </c>
      <c r="BM160" s="16">
        <v>0.0</v>
      </c>
      <c r="BN160" s="16">
        <v>81028.0</v>
      </c>
      <c r="BO160" s="16">
        <v>0.0</v>
      </c>
      <c r="BP160" s="16">
        <v>0.0</v>
      </c>
      <c r="BQ160" s="16">
        <v>1.0</v>
      </c>
      <c r="BR160" s="16">
        <v>43624.0</v>
      </c>
      <c r="BS160" s="16">
        <v>0.0</v>
      </c>
      <c r="BT160" s="16">
        <v>0.0</v>
      </c>
    </row>
    <row r="161">
      <c r="A161" s="14" t="s">
        <v>5486</v>
      </c>
      <c r="B161" s="16">
        <v>11.0</v>
      </c>
      <c r="C161" s="16">
        <v>4091721.0</v>
      </c>
      <c r="D161" s="14" t="s">
        <v>5487</v>
      </c>
      <c r="E161" s="14" t="s">
        <v>2630</v>
      </c>
      <c r="F161" s="14" t="s">
        <v>2631</v>
      </c>
      <c r="G161" s="14" t="s">
        <v>4844</v>
      </c>
      <c r="H161" s="14" t="s">
        <v>2978</v>
      </c>
      <c r="I161" s="14" t="s">
        <v>2978</v>
      </c>
      <c r="J161" s="14" t="s">
        <v>4845</v>
      </c>
      <c r="K161" s="14" t="s">
        <v>5488</v>
      </c>
      <c r="L161" s="14" t="s">
        <v>5488</v>
      </c>
      <c r="M161" s="14" t="s">
        <v>5489</v>
      </c>
      <c r="N161" s="14" t="s">
        <v>409</v>
      </c>
      <c r="O161" s="14" t="s">
        <v>410</v>
      </c>
      <c r="P161" s="16">
        <v>2925865.0</v>
      </c>
      <c r="Q161" s="17"/>
      <c r="R161" s="16">
        <v>20.0</v>
      </c>
      <c r="S161" s="16">
        <v>1613896.0</v>
      </c>
      <c r="T161" s="18">
        <v>1.2392E-5</v>
      </c>
      <c r="U161" s="16">
        <v>0.0</v>
      </c>
      <c r="V161" s="16">
        <v>0.0</v>
      </c>
      <c r="W161" s="14" t="s">
        <v>2978</v>
      </c>
      <c r="X161" s="14" t="s">
        <v>4849</v>
      </c>
      <c r="Y161" s="16">
        <v>1.03E-5</v>
      </c>
      <c r="Z161" s="16">
        <v>22.3</v>
      </c>
      <c r="AA161" s="17"/>
      <c r="AB161" s="16">
        <v>0.0</v>
      </c>
      <c r="AC161" s="16">
        <v>0.0</v>
      </c>
      <c r="AD161" s="16">
        <v>1.38</v>
      </c>
      <c r="AE161" s="16">
        <v>0.06</v>
      </c>
      <c r="AF161" s="16">
        <v>0.001</v>
      </c>
      <c r="AG161" s="16">
        <v>0.0</v>
      </c>
      <c r="AH161" s="16">
        <v>74926.0</v>
      </c>
      <c r="AI161" s="16">
        <v>0.0</v>
      </c>
      <c r="AJ161" s="16">
        <v>0.0</v>
      </c>
      <c r="AK161" s="16">
        <v>0.0</v>
      </c>
      <c r="AL161" s="16">
        <v>60010.0</v>
      </c>
      <c r="AM161" s="16">
        <v>0.0</v>
      </c>
      <c r="AN161" s="16">
        <v>0.0</v>
      </c>
      <c r="AO161" s="16">
        <v>0.0</v>
      </c>
      <c r="AP161" s="16">
        <v>29608.0</v>
      </c>
      <c r="AQ161" s="16">
        <v>0.0</v>
      </c>
      <c r="AR161" s="16">
        <v>0.0</v>
      </c>
      <c r="AS161" s="16">
        <v>0.0</v>
      </c>
      <c r="AT161" s="16">
        <v>44896.0</v>
      </c>
      <c r="AU161" s="16">
        <v>0.0</v>
      </c>
      <c r="AV161" s="16">
        <v>0.0</v>
      </c>
      <c r="AW161" s="16">
        <v>0.0</v>
      </c>
      <c r="AX161" s="16">
        <v>63838.0</v>
      </c>
      <c r="AY161" s="16">
        <v>0.0</v>
      </c>
      <c r="AZ161" s="16">
        <v>0.0</v>
      </c>
      <c r="BA161" s="16">
        <v>0.0</v>
      </c>
      <c r="BB161" s="16">
        <v>6082.0</v>
      </c>
      <c r="BC161" s="16">
        <v>0.0</v>
      </c>
      <c r="BD161" s="16">
        <v>0.0</v>
      </c>
      <c r="BE161" s="16">
        <v>19.0</v>
      </c>
      <c r="BF161" s="16">
        <v>1180050.0</v>
      </c>
      <c r="BG161" s="16">
        <v>0.0</v>
      </c>
      <c r="BH161" s="16">
        <v>0.0</v>
      </c>
      <c r="BI161" s="16">
        <v>0.0</v>
      </c>
      <c r="BJ161" s="16">
        <v>912.0</v>
      </c>
      <c r="BK161" s="16">
        <v>0.0</v>
      </c>
      <c r="BL161" s="16">
        <v>0.0</v>
      </c>
      <c r="BM161" s="16">
        <v>0.0</v>
      </c>
      <c r="BN161" s="16">
        <v>91092.0</v>
      </c>
      <c r="BO161" s="16">
        <v>0.0</v>
      </c>
      <c r="BP161" s="16">
        <v>0.0</v>
      </c>
      <c r="BQ161" s="16">
        <v>1.0</v>
      </c>
      <c r="BR161" s="16">
        <v>62482.0</v>
      </c>
      <c r="BS161" s="16">
        <v>0.0</v>
      </c>
      <c r="BT161" s="16">
        <v>0.0</v>
      </c>
    </row>
    <row r="162">
      <c r="A162" s="14" t="s">
        <v>5490</v>
      </c>
      <c r="B162" s="16">
        <v>11.0</v>
      </c>
      <c r="C162" s="16">
        <v>4023908.0</v>
      </c>
      <c r="D162" s="14" t="s">
        <v>5491</v>
      </c>
      <c r="E162" s="14" t="s">
        <v>2630</v>
      </c>
      <c r="F162" s="14" t="s">
        <v>2631</v>
      </c>
      <c r="G162" s="14" t="s">
        <v>4844</v>
      </c>
      <c r="H162" s="14" t="s">
        <v>2978</v>
      </c>
      <c r="I162" s="14" t="s">
        <v>2978</v>
      </c>
      <c r="J162" s="14" t="s">
        <v>4845</v>
      </c>
      <c r="K162" s="14" t="s">
        <v>5492</v>
      </c>
      <c r="L162" s="14" t="s">
        <v>5492</v>
      </c>
      <c r="M162" s="14" t="s">
        <v>5493</v>
      </c>
      <c r="N162" s="14" t="s">
        <v>4848</v>
      </c>
      <c r="O162" s="14" t="s">
        <v>4878</v>
      </c>
      <c r="P162" s="16">
        <v>705880.0</v>
      </c>
      <c r="Q162" s="17"/>
      <c r="R162" s="16">
        <v>20.0</v>
      </c>
      <c r="S162" s="16">
        <v>1613968.0</v>
      </c>
      <c r="T162" s="18">
        <v>1.2392E-5</v>
      </c>
      <c r="U162" s="16">
        <v>0.0</v>
      </c>
      <c r="V162" s="16">
        <v>0.0</v>
      </c>
      <c r="W162" s="14" t="s">
        <v>2978</v>
      </c>
      <c r="X162" s="14" t="s">
        <v>4849</v>
      </c>
      <c r="Y162" s="16">
        <v>8.78E-6</v>
      </c>
      <c r="Z162" s="16">
        <v>1.1</v>
      </c>
      <c r="AA162" s="17"/>
      <c r="AB162" s="16">
        <v>0.0</v>
      </c>
      <c r="AC162" s="16">
        <v>0.01</v>
      </c>
      <c r="AD162" s="16">
        <v>-3.49</v>
      </c>
      <c r="AE162" s="17"/>
      <c r="AF162" s="17"/>
      <c r="AG162" s="16">
        <v>2.0</v>
      </c>
      <c r="AH162" s="16">
        <v>74920.0</v>
      </c>
      <c r="AI162" s="16">
        <v>0.0</v>
      </c>
      <c r="AJ162" s="16">
        <v>0.0</v>
      </c>
      <c r="AK162" s="16">
        <v>0.0</v>
      </c>
      <c r="AL162" s="16">
        <v>60012.0</v>
      </c>
      <c r="AM162" s="16">
        <v>0.0</v>
      </c>
      <c r="AN162" s="16">
        <v>0.0</v>
      </c>
      <c r="AO162" s="16">
        <v>0.0</v>
      </c>
      <c r="AP162" s="16">
        <v>29602.0</v>
      </c>
      <c r="AQ162" s="16">
        <v>0.0</v>
      </c>
      <c r="AR162" s="16">
        <v>0.0</v>
      </c>
      <c r="AS162" s="16">
        <v>0.0</v>
      </c>
      <c r="AT162" s="16">
        <v>44890.0</v>
      </c>
      <c r="AU162" s="16">
        <v>0.0</v>
      </c>
      <c r="AV162" s="16">
        <v>0.0</v>
      </c>
      <c r="AW162" s="16">
        <v>0.0</v>
      </c>
      <c r="AX162" s="16">
        <v>64020.0</v>
      </c>
      <c r="AY162" s="16">
        <v>0.0</v>
      </c>
      <c r="AZ162" s="16">
        <v>0.0</v>
      </c>
      <c r="BA162" s="16">
        <v>0.0</v>
      </c>
      <c r="BB162" s="16">
        <v>6084.0</v>
      </c>
      <c r="BC162" s="16">
        <v>0.0</v>
      </c>
      <c r="BD162" s="16">
        <v>0.0</v>
      </c>
      <c r="BE162" s="16">
        <v>17.0</v>
      </c>
      <c r="BF162" s="16">
        <v>1179970.0</v>
      </c>
      <c r="BG162" s="16">
        <v>0.0</v>
      </c>
      <c r="BH162" s="16">
        <v>0.0</v>
      </c>
      <c r="BI162" s="16">
        <v>0.0</v>
      </c>
      <c r="BJ162" s="16">
        <v>912.0</v>
      </c>
      <c r="BK162" s="16">
        <v>0.0</v>
      </c>
      <c r="BL162" s="16">
        <v>0.0</v>
      </c>
      <c r="BM162" s="16">
        <v>0.0</v>
      </c>
      <c r="BN162" s="16">
        <v>91082.0</v>
      </c>
      <c r="BO162" s="16">
        <v>0.0</v>
      </c>
      <c r="BP162" s="16">
        <v>0.0</v>
      </c>
      <c r="BQ162" s="16">
        <v>1.0</v>
      </c>
      <c r="BR162" s="16">
        <v>62476.0</v>
      </c>
      <c r="BS162" s="16">
        <v>0.0</v>
      </c>
      <c r="BT162" s="16">
        <v>0.0</v>
      </c>
    </row>
    <row r="163">
      <c r="A163" s="14" t="s">
        <v>5494</v>
      </c>
      <c r="B163" s="16">
        <v>11.0</v>
      </c>
      <c r="C163" s="16">
        <v>4055537.0</v>
      </c>
      <c r="D163" s="14" t="s">
        <v>5495</v>
      </c>
      <c r="E163" s="14" t="s">
        <v>2630</v>
      </c>
      <c r="F163" s="14" t="s">
        <v>2631</v>
      </c>
      <c r="G163" s="14" t="s">
        <v>5166</v>
      </c>
      <c r="H163" s="14" t="s">
        <v>2978</v>
      </c>
      <c r="I163" s="14" t="s">
        <v>21</v>
      </c>
      <c r="J163" s="14" t="s">
        <v>4845</v>
      </c>
      <c r="K163" s="14" t="s">
        <v>5496</v>
      </c>
      <c r="L163" s="14" t="s">
        <v>5496</v>
      </c>
      <c r="M163" s="14" t="s">
        <v>5497</v>
      </c>
      <c r="N163" s="14" t="s">
        <v>409</v>
      </c>
      <c r="P163" s="17"/>
      <c r="Q163" s="17"/>
      <c r="R163" s="16">
        <v>19.0</v>
      </c>
      <c r="S163" s="16">
        <v>1597236.0</v>
      </c>
      <c r="T163" s="18">
        <v>1.1896E-5</v>
      </c>
      <c r="U163" s="16">
        <v>0.0</v>
      </c>
      <c r="V163" s="16">
        <v>0.0</v>
      </c>
      <c r="W163" s="14" t="s">
        <v>2978</v>
      </c>
      <c r="X163" s="14" t="s">
        <v>4849</v>
      </c>
      <c r="Y163" s="16">
        <v>1.036E-5</v>
      </c>
      <c r="Z163" s="16">
        <v>29.6</v>
      </c>
      <c r="AA163" s="17"/>
      <c r="AB163" s="16">
        <v>0.01</v>
      </c>
      <c r="AC163" s="16">
        <v>-0.01</v>
      </c>
      <c r="AD163" s="16">
        <v>6.33</v>
      </c>
      <c r="AE163" s="16">
        <v>0.0</v>
      </c>
      <c r="AF163" s="16">
        <v>0.658</v>
      </c>
      <c r="AG163" s="16">
        <v>0.0</v>
      </c>
      <c r="AH163" s="16">
        <v>74852.0</v>
      </c>
      <c r="AI163" s="16">
        <v>0.0</v>
      </c>
      <c r="AJ163" s="16">
        <v>0.0</v>
      </c>
      <c r="AK163" s="16">
        <v>0.0</v>
      </c>
      <c r="AL163" s="16">
        <v>57870.0</v>
      </c>
      <c r="AM163" s="16">
        <v>0.0</v>
      </c>
      <c r="AN163" s="16">
        <v>0.0</v>
      </c>
      <c r="AO163" s="16">
        <v>0.0</v>
      </c>
      <c r="AP163" s="16">
        <v>29274.0</v>
      </c>
      <c r="AQ163" s="16">
        <v>0.0</v>
      </c>
      <c r="AR163" s="16">
        <v>0.0</v>
      </c>
      <c r="AS163" s="16">
        <v>0.0</v>
      </c>
      <c r="AT163" s="16">
        <v>44576.0</v>
      </c>
      <c r="AU163" s="16">
        <v>0.0</v>
      </c>
      <c r="AV163" s="16">
        <v>0.0</v>
      </c>
      <c r="AW163" s="16">
        <v>0.0</v>
      </c>
      <c r="AX163" s="16">
        <v>63150.0</v>
      </c>
      <c r="AY163" s="16">
        <v>0.0</v>
      </c>
      <c r="AZ163" s="16">
        <v>0.0</v>
      </c>
      <c r="BA163" s="16">
        <v>0.0</v>
      </c>
      <c r="BB163" s="16">
        <v>4516.0</v>
      </c>
      <c r="BC163" s="16">
        <v>0.0</v>
      </c>
      <c r="BD163" s="16">
        <v>0.0</v>
      </c>
      <c r="BE163" s="16">
        <v>19.0</v>
      </c>
      <c r="BF163" s="16">
        <v>1172518.0</v>
      </c>
      <c r="BG163" s="16">
        <v>0.0</v>
      </c>
      <c r="BH163" s="16">
        <v>0.0</v>
      </c>
      <c r="BI163" s="16">
        <v>0.0</v>
      </c>
      <c r="BJ163" s="16">
        <v>912.0</v>
      </c>
      <c r="BK163" s="16">
        <v>0.0</v>
      </c>
      <c r="BL163" s="16">
        <v>0.0</v>
      </c>
      <c r="BM163" s="16">
        <v>0.0</v>
      </c>
      <c r="BN163" s="16">
        <v>87752.0</v>
      </c>
      <c r="BO163" s="16">
        <v>0.0</v>
      </c>
      <c r="BP163" s="16">
        <v>0.0</v>
      </c>
      <c r="BQ163" s="16">
        <v>0.0</v>
      </c>
      <c r="BR163" s="16">
        <v>61816.0</v>
      </c>
      <c r="BS163" s="16">
        <v>0.0</v>
      </c>
      <c r="BT163" s="16">
        <v>0.0</v>
      </c>
    </row>
    <row r="164">
      <c r="A164" s="14" t="s">
        <v>5498</v>
      </c>
      <c r="B164" s="16">
        <v>11.0</v>
      </c>
      <c r="C164" s="16">
        <v>4091702.0</v>
      </c>
      <c r="D164" s="14" t="s">
        <v>5499</v>
      </c>
      <c r="E164" s="14" t="s">
        <v>5500</v>
      </c>
      <c r="F164" s="14" t="s">
        <v>2621</v>
      </c>
      <c r="G164" s="14" t="s">
        <v>4844</v>
      </c>
      <c r="H164" s="14" t="s">
        <v>2978</v>
      </c>
      <c r="I164" s="14" t="s">
        <v>2978</v>
      </c>
      <c r="J164" s="14" t="s">
        <v>4845</v>
      </c>
      <c r="K164" s="14" t="s">
        <v>5501</v>
      </c>
      <c r="L164" s="14" t="s">
        <v>5501</v>
      </c>
      <c r="M164" s="14" t="s">
        <v>5502</v>
      </c>
      <c r="N164" s="14" t="s">
        <v>5050</v>
      </c>
      <c r="O164" s="14" t="s">
        <v>410</v>
      </c>
      <c r="P164" s="16">
        <v>2183240.0</v>
      </c>
      <c r="Q164" s="17"/>
      <c r="R164" s="16">
        <v>19.0</v>
      </c>
      <c r="S164" s="16">
        <v>1614038.0</v>
      </c>
      <c r="T164" s="18">
        <v>1.1772E-5</v>
      </c>
      <c r="U164" s="16">
        <v>0.0</v>
      </c>
      <c r="V164" s="16">
        <v>0.0</v>
      </c>
      <c r="W164" s="14" t="s">
        <v>2978</v>
      </c>
      <c r="X164" s="14" t="s">
        <v>4860</v>
      </c>
      <c r="Y164" s="18">
        <v>3.587E-5</v>
      </c>
      <c r="Z164" s="16">
        <v>20.2</v>
      </c>
      <c r="AA164" s="17"/>
      <c r="AB164" s="16">
        <v>0.0</v>
      </c>
      <c r="AC164" s="16">
        <v>0.0</v>
      </c>
      <c r="AD164" s="16">
        <v>1.33</v>
      </c>
      <c r="AE164" s="17"/>
      <c r="AF164" s="17"/>
      <c r="AG164" s="16">
        <v>4.0</v>
      </c>
      <c r="AH164" s="16">
        <v>74924.0</v>
      </c>
      <c r="AI164" s="16">
        <v>0.0</v>
      </c>
      <c r="AJ164" s="16">
        <v>0.0</v>
      </c>
      <c r="AK164" s="16">
        <v>1.0</v>
      </c>
      <c r="AL164" s="16">
        <v>60008.0</v>
      </c>
      <c r="AM164" s="16">
        <v>0.0</v>
      </c>
      <c r="AN164" s="16">
        <v>0.0</v>
      </c>
      <c r="AO164" s="16">
        <v>0.0</v>
      </c>
      <c r="AP164" s="16">
        <v>29606.0</v>
      </c>
      <c r="AQ164" s="16">
        <v>0.0</v>
      </c>
      <c r="AR164" s="16">
        <v>0.0</v>
      </c>
      <c r="AS164" s="16">
        <v>1.0</v>
      </c>
      <c r="AT164" s="16">
        <v>44898.0</v>
      </c>
      <c r="AU164" s="16">
        <v>0.0</v>
      </c>
      <c r="AV164" s="16">
        <v>0.0</v>
      </c>
      <c r="AW164" s="16">
        <v>0.0</v>
      </c>
      <c r="AX164" s="16">
        <v>63994.0</v>
      </c>
      <c r="AY164" s="16">
        <v>0.0</v>
      </c>
      <c r="AZ164" s="16">
        <v>0.0</v>
      </c>
      <c r="BA164" s="16">
        <v>0.0</v>
      </c>
      <c r="BB164" s="16">
        <v>6084.0</v>
      </c>
      <c r="BC164" s="16">
        <v>0.0</v>
      </c>
      <c r="BD164" s="16">
        <v>0.0</v>
      </c>
      <c r="BE164" s="16">
        <v>5.0</v>
      </c>
      <c r="BF164" s="16">
        <v>1180040.0</v>
      </c>
      <c r="BG164" s="16">
        <v>0.0</v>
      </c>
      <c r="BH164" s="16">
        <v>0.0</v>
      </c>
      <c r="BI164" s="16">
        <v>0.0</v>
      </c>
      <c r="BJ164" s="16">
        <v>912.0</v>
      </c>
      <c r="BK164" s="16">
        <v>0.0</v>
      </c>
      <c r="BL164" s="16">
        <v>0.0</v>
      </c>
      <c r="BM164" s="16">
        <v>7.0</v>
      </c>
      <c r="BN164" s="16">
        <v>91086.0</v>
      </c>
      <c r="BO164" s="16">
        <v>0.0</v>
      </c>
      <c r="BP164" s="16">
        <v>0.0</v>
      </c>
      <c r="BQ164" s="16">
        <v>1.0</v>
      </c>
      <c r="BR164" s="16">
        <v>62486.0</v>
      </c>
      <c r="BS164" s="16">
        <v>0.0</v>
      </c>
      <c r="BT164" s="16">
        <v>0.0</v>
      </c>
    </row>
    <row r="165">
      <c r="A165" s="14" t="s">
        <v>5503</v>
      </c>
      <c r="B165" s="16">
        <v>11.0</v>
      </c>
      <c r="C165" s="16">
        <v>4086500.0</v>
      </c>
      <c r="D165" s="14" t="s">
        <v>5504</v>
      </c>
      <c r="E165" s="14" t="s">
        <v>2622</v>
      </c>
      <c r="F165" s="14" t="s">
        <v>2621</v>
      </c>
      <c r="G165" s="14" t="s">
        <v>5166</v>
      </c>
      <c r="H165" s="14" t="s">
        <v>2978</v>
      </c>
      <c r="I165" s="14" t="s">
        <v>21</v>
      </c>
      <c r="J165" s="14" t="s">
        <v>4845</v>
      </c>
      <c r="K165" s="14" t="s">
        <v>5431</v>
      </c>
      <c r="L165" s="14" t="s">
        <v>5431</v>
      </c>
      <c r="M165" s="14" t="s">
        <v>5432</v>
      </c>
      <c r="N165" s="14" t="s">
        <v>409</v>
      </c>
      <c r="O165" s="14" t="s">
        <v>410</v>
      </c>
      <c r="P165" s="16">
        <v>1023852.0</v>
      </c>
      <c r="Q165" s="17"/>
      <c r="R165" s="16">
        <v>19.0</v>
      </c>
      <c r="S165" s="16">
        <v>1614098.0</v>
      </c>
      <c r="T165" s="18">
        <v>1.1771E-5</v>
      </c>
      <c r="U165" s="16">
        <v>0.0</v>
      </c>
      <c r="V165" s="16">
        <v>0.0</v>
      </c>
      <c r="W165" s="14" t="s">
        <v>2978</v>
      </c>
      <c r="X165" s="14" t="s">
        <v>4860</v>
      </c>
      <c r="Y165" s="16">
        <v>1.426E-5</v>
      </c>
      <c r="Z165" s="16">
        <v>33.0</v>
      </c>
      <c r="AA165" s="17"/>
      <c r="AB165" s="16">
        <v>0.28</v>
      </c>
      <c r="AC165" s="16">
        <v>-0.11</v>
      </c>
      <c r="AD165" s="16">
        <v>8.85</v>
      </c>
      <c r="AE165" s="16">
        <v>0.0</v>
      </c>
      <c r="AF165" s="16">
        <v>1.0</v>
      </c>
      <c r="AG165" s="16">
        <v>0.0</v>
      </c>
      <c r="AH165" s="16">
        <v>75044.0</v>
      </c>
      <c r="AI165" s="16">
        <v>0.0</v>
      </c>
      <c r="AJ165" s="16">
        <v>0.0</v>
      </c>
      <c r="AK165" s="16">
        <v>2.0</v>
      </c>
      <c r="AL165" s="16">
        <v>60020.0</v>
      </c>
      <c r="AM165" s="16">
        <v>0.0</v>
      </c>
      <c r="AN165" s="16">
        <v>0.0</v>
      </c>
      <c r="AO165" s="16">
        <v>1.0</v>
      </c>
      <c r="AP165" s="16">
        <v>29604.0</v>
      </c>
      <c r="AQ165" s="16">
        <v>0.0</v>
      </c>
      <c r="AR165" s="16">
        <v>0.0</v>
      </c>
      <c r="AS165" s="16">
        <v>1.0</v>
      </c>
      <c r="AT165" s="16">
        <v>44878.0</v>
      </c>
      <c r="AU165" s="16">
        <v>0.0</v>
      </c>
      <c r="AV165" s="16">
        <v>0.0</v>
      </c>
      <c r="AW165" s="16">
        <v>0.0</v>
      </c>
      <c r="AX165" s="16">
        <v>64022.0</v>
      </c>
      <c r="AY165" s="16">
        <v>0.0</v>
      </c>
      <c r="AZ165" s="16">
        <v>0.0</v>
      </c>
      <c r="BA165" s="16">
        <v>0.0</v>
      </c>
      <c r="BB165" s="16">
        <v>6062.0</v>
      </c>
      <c r="BC165" s="16">
        <v>0.0</v>
      </c>
      <c r="BD165" s="16">
        <v>0.0</v>
      </c>
      <c r="BE165" s="16">
        <v>11.0</v>
      </c>
      <c r="BF165" s="16">
        <v>1180012.0</v>
      </c>
      <c r="BG165" s="16">
        <v>0.0</v>
      </c>
      <c r="BH165" s="16">
        <v>0.0</v>
      </c>
      <c r="BI165" s="16">
        <v>0.0</v>
      </c>
      <c r="BJ165" s="16">
        <v>910.0</v>
      </c>
      <c r="BK165" s="16">
        <v>0.0</v>
      </c>
      <c r="BL165" s="16">
        <v>0.0</v>
      </c>
      <c r="BM165" s="16">
        <v>4.0</v>
      </c>
      <c r="BN165" s="16">
        <v>91044.0</v>
      </c>
      <c r="BO165" s="16">
        <v>0.0</v>
      </c>
      <c r="BP165" s="16">
        <v>0.0</v>
      </c>
      <c r="BQ165" s="16">
        <v>0.0</v>
      </c>
      <c r="BR165" s="16">
        <v>62502.0</v>
      </c>
      <c r="BS165" s="16">
        <v>0.0</v>
      </c>
      <c r="BT165" s="16">
        <v>0.0</v>
      </c>
    </row>
    <row r="166">
      <c r="A166" s="14" t="s">
        <v>5505</v>
      </c>
      <c r="B166" s="16">
        <v>11.0</v>
      </c>
      <c r="C166" s="16">
        <v>3967589.0</v>
      </c>
      <c r="D166" s="14" t="s">
        <v>5506</v>
      </c>
      <c r="E166" s="14" t="s">
        <v>2631</v>
      </c>
      <c r="F166" s="14" t="s">
        <v>2630</v>
      </c>
      <c r="G166" s="14" t="s">
        <v>4844</v>
      </c>
      <c r="H166" s="14" t="s">
        <v>2978</v>
      </c>
      <c r="I166" s="14" t="s">
        <v>2978</v>
      </c>
      <c r="J166" s="14" t="s">
        <v>4845</v>
      </c>
      <c r="K166" s="14" t="s">
        <v>5507</v>
      </c>
      <c r="L166" s="14" t="s">
        <v>5507</v>
      </c>
      <c r="M166" s="14" t="s">
        <v>5508</v>
      </c>
      <c r="N166" s="14" t="s">
        <v>4848</v>
      </c>
      <c r="O166" s="14" t="s">
        <v>4878</v>
      </c>
      <c r="P166" s="16">
        <v>706287.0</v>
      </c>
      <c r="Q166" s="17"/>
      <c r="R166" s="16">
        <v>19.0</v>
      </c>
      <c r="S166" s="16">
        <v>1614212.0</v>
      </c>
      <c r="T166" s="18">
        <v>1.177E-5</v>
      </c>
      <c r="U166" s="16">
        <v>1.0</v>
      </c>
      <c r="V166" s="16">
        <v>0.0</v>
      </c>
      <c r="W166" s="14" t="s">
        <v>2978</v>
      </c>
      <c r="X166" s="14" t="s">
        <v>4940</v>
      </c>
      <c r="Y166" s="16">
        <v>2.0668E-4</v>
      </c>
      <c r="Z166" s="16">
        <v>7.6</v>
      </c>
      <c r="AA166" s="17"/>
      <c r="AB166" s="16">
        <v>0.0</v>
      </c>
      <c r="AC166" s="16">
        <v>0.0</v>
      </c>
      <c r="AD166" s="16">
        <v>2.02</v>
      </c>
      <c r="AE166" s="17"/>
      <c r="AF166" s="17"/>
      <c r="AG166" s="16">
        <v>0.0</v>
      </c>
      <c r="AH166" s="16">
        <v>75046.0</v>
      </c>
      <c r="AI166" s="16">
        <v>0.0</v>
      </c>
      <c r="AJ166" s="16">
        <v>0.0</v>
      </c>
      <c r="AK166" s="16">
        <v>19.0</v>
      </c>
      <c r="AL166" s="16">
        <v>60030.0</v>
      </c>
      <c r="AM166" s="16">
        <v>1.0</v>
      </c>
      <c r="AN166" s="16">
        <v>0.0</v>
      </c>
      <c r="AO166" s="16">
        <v>0.0</v>
      </c>
      <c r="AP166" s="16">
        <v>29606.0</v>
      </c>
      <c r="AQ166" s="16">
        <v>0.0</v>
      </c>
      <c r="AR166" s="16">
        <v>0.0</v>
      </c>
      <c r="AS166" s="16">
        <v>0.0</v>
      </c>
      <c r="AT166" s="16">
        <v>44890.0</v>
      </c>
      <c r="AU166" s="16">
        <v>0.0</v>
      </c>
      <c r="AV166" s="16">
        <v>0.0</v>
      </c>
      <c r="AW166" s="16">
        <v>0.0</v>
      </c>
      <c r="AX166" s="16">
        <v>64034.0</v>
      </c>
      <c r="AY166" s="16">
        <v>0.0</v>
      </c>
      <c r="AZ166" s="16">
        <v>0.0</v>
      </c>
      <c r="BA166" s="16">
        <v>0.0</v>
      </c>
      <c r="BB166" s="16">
        <v>6062.0</v>
      </c>
      <c r="BC166" s="16">
        <v>0.0</v>
      </c>
      <c r="BD166" s="16">
        <v>0.0</v>
      </c>
      <c r="BE166" s="16">
        <v>0.0</v>
      </c>
      <c r="BF166" s="16">
        <v>1180042.0</v>
      </c>
      <c r="BG166" s="16">
        <v>0.0</v>
      </c>
      <c r="BH166" s="16">
        <v>0.0</v>
      </c>
      <c r="BI166" s="16">
        <v>0.0</v>
      </c>
      <c r="BJ166" s="16">
        <v>912.0</v>
      </c>
      <c r="BK166" s="16">
        <v>0.0</v>
      </c>
      <c r="BL166" s="16">
        <v>0.0</v>
      </c>
      <c r="BM166" s="16">
        <v>0.0</v>
      </c>
      <c r="BN166" s="16">
        <v>91084.0</v>
      </c>
      <c r="BO166" s="16">
        <v>0.0</v>
      </c>
      <c r="BP166" s="16">
        <v>0.0</v>
      </c>
      <c r="BQ166" s="16">
        <v>0.0</v>
      </c>
      <c r="BR166" s="16">
        <v>62506.0</v>
      </c>
      <c r="BS166" s="16">
        <v>0.0</v>
      </c>
      <c r="BT166" s="16">
        <v>0.0</v>
      </c>
    </row>
    <row r="167">
      <c r="A167" s="14" t="s">
        <v>5509</v>
      </c>
      <c r="B167" s="16">
        <v>11.0</v>
      </c>
      <c r="C167" s="16">
        <v>4084730.0</v>
      </c>
      <c r="D167" s="14" t="s">
        <v>5510</v>
      </c>
      <c r="E167" s="14" t="s">
        <v>2622</v>
      </c>
      <c r="F167" s="14" t="s">
        <v>2631</v>
      </c>
      <c r="G167" s="14" t="s">
        <v>5166</v>
      </c>
      <c r="H167" s="14" t="s">
        <v>2978</v>
      </c>
      <c r="I167" s="14" t="s">
        <v>21</v>
      </c>
      <c r="J167" s="14" t="s">
        <v>4845</v>
      </c>
      <c r="K167" s="14" t="s">
        <v>5511</v>
      </c>
      <c r="L167" s="14" t="s">
        <v>5511</v>
      </c>
      <c r="M167" s="14" t="s">
        <v>5512</v>
      </c>
      <c r="N167" s="14" t="s">
        <v>409</v>
      </c>
      <c r="P167" s="17"/>
      <c r="Q167" s="17"/>
      <c r="R167" s="16">
        <v>15.0</v>
      </c>
      <c r="S167" s="16">
        <v>1289410.0</v>
      </c>
      <c r="T167" s="18">
        <v>1.1633E-5</v>
      </c>
      <c r="U167" s="16">
        <v>0.0</v>
      </c>
      <c r="V167" s="16">
        <v>0.0</v>
      </c>
      <c r="W167" s="14" t="s">
        <v>2978</v>
      </c>
      <c r="X167" s="14" t="s">
        <v>4849</v>
      </c>
      <c r="Y167" s="16">
        <v>9.11E-6</v>
      </c>
      <c r="Z167" s="16">
        <v>15.2</v>
      </c>
      <c r="AA167" s="16">
        <v>0.059</v>
      </c>
      <c r="AB167" s="16">
        <v>0.0</v>
      </c>
      <c r="AC167" s="16">
        <v>0.0</v>
      </c>
      <c r="AD167" s="16">
        <v>3.01</v>
      </c>
      <c r="AE167" s="16">
        <v>0.26</v>
      </c>
      <c r="AF167" s="16">
        <v>0.003</v>
      </c>
      <c r="AG167" s="16">
        <v>0.0</v>
      </c>
      <c r="AH167" s="16">
        <v>65982.0</v>
      </c>
      <c r="AI167" s="16">
        <v>0.0</v>
      </c>
      <c r="AJ167" s="16">
        <v>0.0</v>
      </c>
      <c r="AK167" s="16">
        <v>0.0</v>
      </c>
      <c r="AL167" s="16">
        <v>43572.0</v>
      </c>
      <c r="AM167" s="16">
        <v>0.0</v>
      </c>
      <c r="AN167" s="16">
        <v>0.0</v>
      </c>
      <c r="AO167" s="16">
        <v>0.0</v>
      </c>
      <c r="AP167" s="16">
        <v>19414.0</v>
      </c>
      <c r="AQ167" s="16">
        <v>0.0</v>
      </c>
      <c r="AR167" s="16">
        <v>0.0</v>
      </c>
      <c r="AS167" s="16">
        <v>0.0</v>
      </c>
      <c r="AT167" s="16">
        <v>18026.0</v>
      </c>
      <c r="AU167" s="16">
        <v>0.0</v>
      </c>
      <c r="AV167" s="16">
        <v>0.0</v>
      </c>
      <c r="AW167" s="16">
        <v>0.0</v>
      </c>
      <c r="AX167" s="16">
        <v>23270.0</v>
      </c>
      <c r="AY167" s="16">
        <v>0.0</v>
      </c>
      <c r="AZ167" s="16">
        <v>0.0</v>
      </c>
      <c r="BA167" s="16">
        <v>0.0</v>
      </c>
      <c r="BB167" s="16">
        <v>4686.0</v>
      </c>
      <c r="BC167" s="16">
        <v>0.0</v>
      </c>
      <c r="BD167" s="16">
        <v>0.0</v>
      </c>
      <c r="BE167" s="16">
        <v>15.0</v>
      </c>
      <c r="BF167" s="16">
        <v>988874.0</v>
      </c>
      <c r="BG167" s="16">
        <v>0.0</v>
      </c>
      <c r="BH167" s="16">
        <v>0.0</v>
      </c>
      <c r="BI167" s="16">
        <v>0.0</v>
      </c>
      <c r="BJ167" s="16">
        <v>912.0</v>
      </c>
      <c r="BK167" s="16">
        <v>0.0</v>
      </c>
      <c r="BL167" s="16">
        <v>0.0</v>
      </c>
      <c r="BM167" s="16">
        <v>0.0</v>
      </c>
      <c r="BN167" s="16">
        <v>81034.0</v>
      </c>
      <c r="BO167" s="16">
        <v>0.0</v>
      </c>
      <c r="BP167" s="16">
        <v>0.0</v>
      </c>
      <c r="BQ167" s="16">
        <v>0.0</v>
      </c>
      <c r="BR167" s="16">
        <v>43640.0</v>
      </c>
      <c r="BS167" s="16">
        <v>0.0</v>
      </c>
      <c r="BT167" s="16">
        <v>0.0</v>
      </c>
    </row>
    <row r="168">
      <c r="A168" s="14" t="s">
        <v>5513</v>
      </c>
      <c r="B168" s="16">
        <v>11.0</v>
      </c>
      <c r="C168" s="16">
        <v>4084721.0</v>
      </c>
      <c r="D168" s="17"/>
      <c r="E168" s="14" t="s">
        <v>2622</v>
      </c>
      <c r="F168" s="14" t="s">
        <v>2621</v>
      </c>
      <c r="G168" s="14" t="s">
        <v>5166</v>
      </c>
      <c r="H168" s="14" t="s">
        <v>2978</v>
      </c>
      <c r="I168" s="14" t="s">
        <v>21</v>
      </c>
      <c r="J168" s="14" t="s">
        <v>4845</v>
      </c>
      <c r="K168" s="14" t="s">
        <v>5514</v>
      </c>
      <c r="L168" s="14" t="s">
        <v>5514</v>
      </c>
      <c r="M168" s="14" t="s">
        <v>5515</v>
      </c>
      <c r="N168" s="14" t="s">
        <v>409</v>
      </c>
      <c r="P168" s="17"/>
      <c r="Q168" s="17"/>
      <c r="R168" s="16">
        <v>15.0</v>
      </c>
      <c r="S168" s="16">
        <v>1289462.0</v>
      </c>
      <c r="T168" s="18">
        <v>1.1633E-5</v>
      </c>
      <c r="U168" s="16">
        <v>0.0</v>
      </c>
      <c r="V168" s="16">
        <v>0.0</v>
      </c>
      <c r="W168" s="14" t="s">
        <v>2978</v>
      </c>
      <c r="X168" s="14" t="s">
        <v>4849</v>
      </c>
      <c r="Y168" s="16">
        <v>7.33E-6</v>
      </c>
      <c r="Z168" s="16">
        <v>18.1</v>
      </c>
      <c r="AA168" s="17"/>
      <c r="AB168" s="16">
        <v>0.0</v>
      </c>
      <c r="AC168" s="16">
        <v>-0.03</v>
      </c>
      <c r="AD168" s="16">
        <v>8.9</v>
      </c>
      <c r="AE168" s="16">
        <v>0.02</v>
      </c>
      <c r="AF168" s="16">
        <v>0.05</v>
      </c>
      <c r="AG168" s="16">
        <v>0.0</v>
      </c>
      <c r="AH168" s="16">
        <v>65998.0</v>
      </c>
      <c r="AI168" s="16">
        <v>0.0</v>
      </c>
      <c r="AJ168" s="16">
        <v>0.0</v>
      </c>
      <c r="AK168" s="16">
        <v>0.0</v>
      </c>
      <c r="AL168" s="16">
        <v>43576.0</v>
      </c>
      <c r="AM168" s="16">
        <v>0.0</v>
      </c>
      <c r="AN168" s="16">
        <v>0.0</v>
      </c>
      <c r="AO168" s="16">
        <v>0.0</v>
      </c>
      <c r="AP168" s="16">
        <v>19412.0</v>
      </c>
      <c r="AQ168" s="16">
        <v>0.0</v>
      </c>
      <c r="AR168" s="16">
        <v>0.0</v>
      </c>
      <c r="AS168" s="16">
        <v>0.0</v>
      </c>
      <c r="AT168" s="16">
        <v>18032.0</v>
      </c>
      <c r="AU168" s="16">
        <v>0.0</v>
      </c>
      <c r="AV168" s="16">
        <v>0.0</v>
      </c>
      <c r="AW168" s="16">
        <v>0.0</v>
      </c>
      <c r="AX168" s="16">
        <v>23284.0</v>
      </c>
      <c r="AY168" s="16">
        <v>0.0</v>
      </c>
      <c r="AZ168" s="16">
        <v>0.0</v>
      </c>
      <c r="BA168" s="16">
        <v>0.0</v>
      </c>
      <c r="BB168" s="16">
        <v>4692.0</v>
      </c>
      <c r="BC168" s="16">
        <v>0.0</v>
      </c>
      <c r="BD168" s="16">
        <v>0.0</v>
      </c>
      <c r="BE168" s="16">
        <v>13.0</v>
      </c>
      <c r="BF168" s="16">
        <v>988882.0</v>
      </c>
      <c r="BG168" s="16">
        <v>0.0</v>
      </c>
      <c r="BH168" s="16">
        <v>0.0</v>
      </c>
      <c r="BI168" s="16">
        <v>0.0</v>
      </c>
      <c r="BJ168" s="16">
        <v>912.0</v>
      </c>
      <c r="BK168" s="16">
        <v>0.0</v>
      </c>
      <c r="BL168" s="16">
        <v>0.0</v>
      </c>
      <c r="BM168" s="16">
        <v>0.0</v>
      </c>
      <c r="BN168" s="16">
        <v>81032.0</v>
      </c>
      <c r="BO168" s="16">
        <v>0.0</v>
      </c>
      <c r="BP168" s="16">
        <v>0.0</v>
      </c>
      <c r="BQ168" s="16">
        <v>2.0</v>
      </c>
      <c r="BR168" s="16">
        <v>43642.0</v>
      </c>
      <c r="BS168" s="16">
        <v>0.0</v>
      </c>
      <c r="BT168" s="16">
        <v>0.0</v>
      </c>
    </row>
    <row r="169">
      <c r="A169" s="14" t="s">
        <v>5516</v>
      </c>
      <c r="B169" s="16">
        <v>11.0</v>
      </c>
      <c r="C169" s="16">
        <v>4086650.0</v>
      </c>
      <c r="D169" s="14" t="s">
        <v>5517</v>
      </c>
      <c r="E169" s="14" t="s">
        <v>2630</v>
      </c>
      <c r="F169" s="14" t="s">
        <v>2631</v>
      </c>
      <c r="G169" s="14" t="s">
        <v>4844</v>
      </c>
      <c r="H169" s="14" t="s">
        <v>2978</v>
      </c>
      <c r="I169" s="14" t="s">
        <v>2978</v>
      </c>
      <c r="J169" s="14" t="s">
        <v>4852</v>
      </c>
      <c r="K169" s="14" t="s">
        <v>5518</v>
      </c>
      <c r="L169" s="14" t="s">
        <v>5518</v>
      </c>
      <c r="M169" s="14" t="s">
        <v>5519</v>
      </c>
      <c r="N169" s="14" t="s">
        <v>409</v>
      </c>
      <c r="P169" s="17"/>
      <c r="Q169" s="17"/>
      <c r="R169" s="16">
        <v>18.0</v>
      </c>
      <c r="S169" s="16">
        <v>1559274.0</v>
      </c>
      <c r="T169" s="18">
        <v>1.1544E-5</v>
      </c>
      <c r="U169" s="16">
        <v>0.0</v>
      </c>
      <c r="V169" s="16">
        <v>0.0</v>
      </c>
      <c r="W169" s="14" t="s">
        <v>2978</v>
      </c>
      <c r="X169" s="14" t="s">
        <v>4865</v>
      </c>
      <c r="Y169" s="16">
        <v>1.5758E-4</v>
      </c>
      <c r="Z169" s="16">
        <v>18.2</v>
      </c>
      <c r="AA169" s="17"/>
      <c r="AB169" s="16">
        <v>0.0</v>
      </c>
      <c r="AC169" s="16">
        <v>0.0</v>
      </c>
      <c r="AD169" s="16">
        <v>4.63</v>
      </c>
      <c r="AE169" s="17"/>
      <c r="AF169" s="17"/>
      <c r="AG169" s="16">
        <v>18.0</v>
      </c>
      <c r="AH169" s="16">
        <v>73490.0</v>
      </c>
      <c r="AI169" s="16">
        <v>0.0</v>
      </c>
      <c r="AJ169" s="16">
        <v>0.0</v>
      </c>
      <c r="AK169" s="16">
        <v>0.0</v>
      </c>
      <c r="AL169" s="16">
        <v>52698.0</v>
      </c>
      <c r="AM169" s="16">
        <v>0.0</v>
      </c>
      <c r="AN169" s="16">
        <v>0.0</v>
      </c>
      <c r="AO169" s="16">
        <v>0.0</v>
      </c>
      <c r="AP169" s="16">
        <v>28838.0</v>
      </c>
      <c r="AQ169" s="16">
        <v>0.0</v>
      </c>
      <c r="AR169" s="16">
        <v>0.0</v>
      </c>
      <c r="AS169" s="16">
        <v>0.0</v>
      </c>
      <c r="AT169" s="16">
        <v>41592.0</v>
      </c>
      <c r="AU169" s="16">
        <v>0.0</v>
      </c>
      <c r="AV169" s="16">
        <v>0.0</v>
      </c>
      <c r="AW169" s="16">
        <v>0.0</v>
      </c>
      <c r="AX169" s="16">
        <v>57636.0</v>
      </c>
      <c r="AY169" s="16">
        <v>0.0</v>
      </c>
      <c r="AZ169" s="16">
        <v>0.0</v>
      </c>
      <c r="BA169" s="16">
        <v>0.0</v>
      </c>
      <c r="BB169" s="16">
        <v>6002.0</v>
      </c>
      <c r="BC169" s="16">
        <v>0.0</v>
      </c>
      <c r="BD169" s="16">
        <v>0.0</v>
      </c>
      <c r="BE169" s="16">
        <v>0.0</v>
      </c>
      <c r="BF169" s="16">
        <v>1151642.0</v>
      </c>
      <c r="BG169" s="16">
        <v>0.0</v>
      </c>
      <c r="BH169" s="16">
        <v>0.0</v>
      </c>
      <c r="BI169" s="16">
        <v>0.0</v>
      </c>
      <c r="BJ169" s="16">
        <v>912.0</v>
      </c>
      <c r="BK169" s="16">
        <v>0.0</v>
      </c>
      <c r="BL169" s="16">
        <v>0.0</v>
      </c>
      <c r="BM169" s="16">
        <v>0.0</v>
      </c>
      <c r="BN169" s="16">
        <v>85952.0</v>
      </c>
      <c r="BO169" s="16">
        <v>0.0</v>
      </c>
      <c r="BP169" s="16">
        <v>0.0</v>
      </c>
      <c r="BQ169" s="16">
        <v>0.0</v>
      </c>
      <c r="BR169" s="16">
        <v>60512.0</v>
      </c>
      <c r="BS169" s="16">
        <v>0.0</v>
      </c>
      <c r="BT169" s="16">
        <v>0.0</v>
      </c>
    </row>
    <row r="170">
      <c r="A170" s="14" t="s">
        <v>5520</v>
      </c>
      <c r="B170" s="16">
        <v>11.0</v>
      </c>
      <c r="C170" s="16">
        <v>4091755.0</v>
      </c>
      <c r="D170" s="14" t="s">
        <v>5521</v>
      </c>
      <c r="E170" s="14" t="s">
        <v>2630</v>
      </c>
      <c r="F170" s="14" t="s">
        <v>2631</v>
      </c>
      <c r="G170" s="14" t="s">
        <v>4844</v>
      </c>
      <c r="H170" s="14" t="s">
        <v>2978</v>
      </c>
      <c r="I170" s="14" t="s">
        <v>2978</v>
      </c>
      <c r="J170" s="14" t="s">
        <v>4845</v>
      </c>
      <c r="K170" s="14" t="s">
        <v>5522</v>
      </c>
      <c r="L170" s="14" t="s">
        <v>5522</v>
      </c>
      <c r="M170" s="14" t="s">
        <v>5523</v>
      </c>
      <c r="N170" s="14" t="s">
        <v>409</v>
      </c>
      <c r="O170" s="14" t="s">
        <v>410</v>
      </c>
      <c r="P170" s="16">
        <v>2925152.0</v>
      </c>
      <c r="Q170" s="17"/>
      <c r="R170" s="16">
        <v>18.0</v>
      </c>
      <c r="S170" s="16">
        <v>1611384.0</v>
      </c>
      <c r="T170" s="18">
        <v>1.1171E-5</v>
      </c>
      <c r="U170" s="16">
        <v>0.0</v>
      </c>
      <c r="V170" s="16">
        <v>0.0</v>
      </c>
      <c r="W170" s="14" t="s">
        <v>2978</v>
      </c>
      <c r="X170" s="14" t="s">
        <v>4849</v>
      </c>
      <c r="Y170" s="16">
        <v>8.03E-6</v>
      </c>
      <c r="Z170" s="16">
        <v>26.5</v>
      </c>
      <c r="AA170" s="17"/>
      <c r="AB170" s="16">
        <v>0.0</v>
      </c>
      <c r="AC170" s="16">
        <v>0.0</v>
      </c>
      <c r="AD170" s="16">
        <v>6.33</v>
      </c>
      <c r="AE170" s="16">
        <v>0.0</v>
      </c>
      <c r="AF170" s="16">
        <v>0.879</v>
      </c>
      <c r="AG170" s="16">
        <v>0.0</v>
      </c>
      <c r="AH170" s="16">
        <v>74928.0</v>
      </c>
      <c r="AI170" s="16">
        <v>0.0</v>
      </c>
      <c r="AJ170" s="16">
        <v>0.0</v>
      </c>
      <c r="AK170" s="16">
        <v>0.0</v>
      </c>
      <c r="AL170" s="16">
        <v>60012.0</v>
      </c>
      <c r="AM170" s="16">
        <v>0.0</v>
      </c>
      <c r="AN170" s="16">
        <v>0.0</v>
      </c>
      <c r="AO170" s="16">
        <v>0.0</v>
      </c>
      <c r="AP170" s="16">
        <v>29608.0</v>
      </c>
      <c r="AQ170" s="16">
        <v>0.0</v>
      </c>
      <c r="AR170" s="16">
        <v>0.0</v>
      </c>
      <c r="AS170" s="16">
        <v>0.0</v>
      </c>
      <c r="AT170" s="16">
        <v>44894.0</v>
      </c>
      <c r="AU170" s="16">
        <v>0.0</v>
      </c>
      <c r="AV170" s="16">
        <v>0.0</v>
      </c>
      <c r="AW170" s="16">
        <v>0.0</v>
      </c>
      <c r="AX170" s="16">
        <v>61352.0</v>
      </c>
      <c r="AY170" s="16">
        <v>0.0</v>
      </c>
      <c r="AZ170" s="16">
        <v>0.0</v>
      </c>
      <c r="BA170" s="16">
        <v>0.0</v>
      </c>
      <c r="BB170" s="16">
        <v>6080.0</v>
      </c>
      <c r="BC170" s="16">
        <v>0.0</v>
      </c>
      <c r="BD170" s="16">
        <v>0.0</v>
      </c>
      <c r="BE170" s="16">
        <v>16.0</v>
      </c>
      <c r="BF170" s="16">
        <v>1180038.0</v>
      </c>
      <c r="BG170" s="16">
        <v>0.0</v>
      </c>
      <c r="BH170" s="16">
        <v>0.0</v>
      </c>
      <c r="BI170" s="16">
        <v>0.0</v>
      </c>
      <c r="BJ170" s="16">
        <v>912.0</v>
      </c>
      <c r="BK170" s="16">
        <v>0.0</v>
      </c>
      <c r="BL170" s="16">
        <v>0.0</v>
      </c>
      <c r="BM170" s="16">
        <v>0.0</v>
      </c>
      <c r="BN170" s="16">
        <v>91088.0</v>
      </c>
      <c r="BO170" s="16">
        <v>0.0</v>
      </c>
      <c r="BP170" s="16">
        <v>0.0</v>
      </c>
      <c r="BQ170" s="16">
        <v>2.0</v>
      </c>
      <c r="BR170" s="16">
        <v>62472.0</v>
      </c>
      <c r="BS170" s="16">
        <v>0.0</v>
      </c>
      <c r="BT170" s="16">
        <v>0.0</v>
      </c>
    </row>
    <row r="171">
      <c r="A171" s="14" t="s">
        <v>5524</v>
      </c>
      <c r="B171" s="16">
        <v>11.0</v>
      </c>
      <c r="C171" s="16">
        <v>4082333.0</v>
      </c>
      <c r="D171" s="14" t="s">
        <v>5525</v>
      </c>
      <c r="E171" s="14" t="s">
        <v>2631</v>
      </c>
      <c r="F171" s="14" t="s">
        <v>2622</v>
      </c>
      <c r="G171" s="14" t="s">
        <v>5166</v>
      </c>
      <c r="H171" s="14" t="s">
        <v>2978</v>
      </c>
      <c r="I171" s="14" t="s">
        <v>21</v>
      </c>
      <c r="J171" s="14" t="s">
        <v>4845</v>
      </c>
      <c r="K171" s="14" t="s">
        <v>5526</v>
      </c>
      <c r="L171" s="14" t="s">
        <v>5526</v>
      </c>
      <c r="M171" s="14" t="s">
        <v>5527</v>
      </c>
      <c r="N171" s="14" t="s">
        <v>4848</v>
      </c>
      <c r="O171" s="14" t="s">
        <v>4878</v>
      </c>
      <c r="P171" s="16">
        <v>2927532.0</v>
      </c>
      <c r="Q171" s="17"/>
      <c r="R171" s="16">
        <v>18.0</v>
      </c>
      <c r="S171" s="16">
        <v>1612782.0</v>
      </c>
      <c r="T171" s="18">
        <v>1.1161E-5</v>
      </c>
      <c r="U171" s="16">
        <v>0.0</v>
      </c>
      <c r="V171" s="16">
        <v>0.0</v>
      </c>
      <c r="W171" s="14" t="s">
        <v>2978</v>
      </c>
      <c r="X171" s="14" t="s">
        <v>4849</v>
      </c>
      <c r="Y171" s="16">
        <v>9.54E-6</v>
      </c>
      <c r="Z171" s="16">
        <v>7.97</v>
      </c>
      <c r="AA171" s="16">
        <v>0.116</v>
      </c>
      <c r="AB171" s="16">
        <v>0.0</v>
      </c>
      <c r="AC171" s="16">
        <v>0.0</v>
      </c>
      <c r="AD171" s="16">
        <v>0.907</v>
      </c>
      <c r="AE171" s="17"/>
      <c r="AF171" s="17"/>
      <c r="AG171" s="16">
        <v>0.0</v>
      </c>
      <c r="AH171" s="16">
        <v>75038.0</v>
      </c>
      <c r="AI171" s="16">
        <v>0.0</v>
      </c>
      <c r="AJ171" s="16">
        <v>0.0</v>
      </c>
      <c r="AK171" s="16">
        <v>0.0</v>
      </c>
      <c r="AL171" s="16">
        <v>59930.0</v>
      </c>
      <c r="AM171" s="16">
        <v>0.0</v>
      </c>
      <c r="AN171" s="16">
        <v>0.0</v>
      </c>
      <c r="AO171" s="16">
        <v>0.0</v>
      </c>
      <c r="AP171" s="16">
        <v>29586.0</v>
      </c>
      <c r="AQ171" s="16">
        <v>0.0</v>
      </c>
      <c r="AR171" s="16">
        <v>0.0</v>
      </c>
      <c r="AS171" s="16">
        <v>0.0</v>
      </c>
      <c r="AT171" s="16">
        <v>44878.0</v>
      </c>
      <c r="AU171" s="16">
        <v>0.0</v>
      </c>
      <c r="AV171" s="16">
        <v>0.0</v>
      </c>
      <c r="AW171" s="16">
        <v>0.0</v>
      </c>
      <c r="AX171" s="16">
        <v>63988.0</v>
      </c>
      <c r="AY171" s="16">
        <v>0.0</v>
      </c>
      <c r="AZ171" s="16">
        <v>0.0</v>
      </c>
      <c r="BA171" s="16">
        <v>0.0</v>
      </c>
      <c r="BB171" s="16">
        <v>5412.0</v>
      </c>
      <c r="BC171" s="16">
        <v>0.0</v>
      </c>
      <c r="BD171" s="16">
        <v>0.0</v>
      </c>
      <c r="BE171" s="16">
        <v>18.0</v>
      </c>
      <c r="BF171" s="16">
        <v>1179708.0</v>
      </c>
      <c r="BG171" s="16">
        <v>0.0</v>
      </c>
      <c r="BH171" s="16">
        <v>0.0</v>
      </c>
      <c r="BI171" s="16">
        <v>0.0</v>
      </c>
      <c r="BJ171" s="16">
        <v>912.0</v>
      </c>
      <c r="BK171" s="16">
        <v>0.0</v>
      </c>
      <c r="BL171" s="16">
        <v>0.0</v>
      </c>
      <c r="BM171" s="16">
        <v>0.0</v>
      </c>
      <c r="BN171" s="16">
        <v>90898.0</v>
      </c>
      <c r="BO171" s="16">
        <v>0.0</v>
      </c>
      <c r="BP171" s="16">
        <v>0.0</v>
      </c>
      <c r="BQ171" s="16">
        <v>0.0</v>
      </c>
      <c r="BR171" s="16">
        <v>62432.0</v>
      </c>
      <c r="BS171" s="16">
        <v>0.0</v>
      </c>
      <c r="BT171" s="16">
        <v>0.0</v>
      </c>
    </row>
    <row r="172">
      <c r="A172" s="14" t="s">
        <v>5528</v>
      </c>
      <c r="B172" s="16">
        <v>11.0</v>
      </c>
      <c r="C172" s="16">
        <v>4070158.0</v>
      </c>
      <c r="D172" s="14" t="s">
        <v>5529</v>
      </c>
      <c r="E172" s="14" t="s">
        <v>2630</v>
      </c>
      <c r="F172" s="14" t="s">
        <v>2631</v>
      </c>
      <c r="G172" s="14" t="s">
        <v>4844</v>
      </c>
      <c r="H172" s="14" t="s">
        <v>2978</v>
      </c>
      <c r="I172" s="14" t="s">
        <v>2978</v>
      </c>
      <c r="J172" s="14" t="s">
        <v>4845</v>
      </c>
      <c r="K172" s="14" t="s">
        <v>5530</v>
      </c>
      <c r="L172" s="14" t="s">
        <v>5530</v>
      </c>
      <c r="M172" s="14" t="s">
        <v>5531</v>
      </c>
      <c r="N172" s="14" t="s">
        <v>409</v>
      </c>
      <c r="O172" s="14" t="s">
        <v>410</v>
      </c>
      <c r="P172" s="16">
        <v>1903912.0</v>
      </c>
      <c r="Q172" s="17"/>
      <c r="R172" s="16">
        <v>18.0</v>
      </c>
      <c r="S172" s="16">
        <v>1614042.0</v>
      </c>
      <c r="T172" s="18">
        <v>1.1152E-5</v>
      </c>
      <c r="U172" s="16">
        <v>0.0</v>
      </c>
      <c r="V172" s="16">
        <v>0.0</v>
      </c>
      <c r="W172" s="14" t="s">
        <v>2978</v>
      </c>
      <c r="X172" s="14" t="s">
        <v>4849</v>
      </c>
      <c r="Y172" s="16">
        <v>8.78E-6</v>
      </c>
      <c r="Z172" s="16">
        <v>32.0</v>
      </c>
      <c r="AA172" s="17"/>
      <c r="AB172" s="16">
        <v>0.0</v>
      </c>
      <c r="AC172" s="16">
        <v>0.01</v>
      </c>
      <c r="AD172" s="16">
        <v>6.33</v>
      </c>
      <c r="AE172" s="16">
        <v>0.0</v>
      </c>
      <c r="AF172" s="16">
        <v>0.977</v>
      </c>
      <c r="AG172" s="16">
        <v>0.0</v>
      </c>
      <c r="AH172" s="16">
        <v>74930.0</v>
      </c>
      <c r="AI172" s="16">
        <v>0.0</v>
      </c>
      <c r="AJ172" s="16">
        <v>0.0</v>
      </c>
      <c r="AK172" s="16">
        <v>0.0</v>
      </c>
      <c r="AL172" s="16">
        <v>60008.0</v>
      </c>
      <c r="AM172" s="16">
        <v>0.0</v>
      </c>
      <c r="AN172" s="16">
        <v>0.0</v>
      </c>
      <c r="AO172" s="16">
        <v>0.0</v>
      </c>
      <c r="AP172" s="16">
        <v>29608.0</v>
      </c>
      <c r="AQ172" s="16">
        <v>0.0</v>
      </c>
      <c r="AR172" s="16">
        <v>0.0</v>
      </c>
      <c r="AS172" s="16">
        <v>0.0</v>
      </c>
      <c r="AT172" s="16">
        <v>44892.0</v>
      </c>
      <c r="AU172" s="16">
        <v>0.0</v>
      </c>
      <c r="AV172" s="16">
        <v>0.0</v>
      </c>
      <c r="AW172" s="16">
        <v>0.0</v>
      </c>
      <c r="AX172" s="16">
        <v>64032.0</v>
      </c>
      <c r="AY172" s="16">
        <v>0.0</v>
      </c>
      <c r="AZ172" s="16">
        <v>0.0</v>
      </c>
      <c r="BA172" s="16">
        <v>0.0</v>
      </c>
      <c r="BB172" s="16">
        <v>6068.0</v>
      </c>
      <c r="BC172" s="16">
        <v>0.0</v>
      </c>
      <c r="BD172" s="16">
        <v>0.0</v>
      </c>
      <c r="BE172" s="16">
        <v>17.0</v>
      </c>
      <c r="BF172" s="16">
        <v>1180022.0</v>
      </c>
      <c r="BG172" s="16">
        <v>0.0</v>
      </c>
      <c r="BH172" s="16">
        <v>0.0</v>
      </c>
      <c r="BI172" s="16">
        <v>0.0</v>
      </c>
      <c r="BJ172" s="16">
        <v>910.0</v>
      </c>
      <c r="BK172" s="16">
        <v>0.0</v>
      </c>
      <c r="BL172" s="16">
        <v>0.0</v>
      </c>
      <c r="BM172" s="16">
        <v>0.0</v>
      </c>
      <c r="BN172" s="16">
        <v>91084.0</v>
      </c>
      <c r="BO172" s="16">
        <v>0.0</v>
      </c>
      <c r="BP172" s="16">
        <v>0.0</v>
      </c>
      <c r="BQ172" s="16">
        <v>1.0</v>
      </c>
      <c r="BR172" s="16">
        <v>62488.0</v>
      </c>
      <c r="BS172" s="16">
        <v>0.0</v>
      </c>
      <c r="BT172" s="16">
        <v>0.0</v>
      </c>
    </row>
    <row r="173">
      <c r="A173" s="14" t="s">
        <v>5532</v>
      </c>
      <c r="B173" s="16">
        <v>11.0</v>
      </c>
      <c r="C173" s="16">
        <v>4082184.0</v>
      </c>
      <c r="D173" s="17"/>
      <c r="E173" s="14" t="s">
        <v>2631</v>
      </c>
      <c r="F173" s="14" t="s">
        <v>2630</v>
      </c>
      <c r="G173" s="14" t="s">
        <v>5166</v>
      </c>
      <c r="H173" s="14" t="s">
        <v>2978</v>
      </c>
      <c r="I173" s="14" t="s">
        <v>21</v>
      </c>
      <c r="J173" s="14" t="s">
        <v>4845</v>
      </c>
      <c r="K173" s="14" t="s">
        <v>5533</v>
      </c>
      <c r="L173" s="14" t="s">
        <v>5533</v>
      </c>
      <c r="M173" s="14" t="s">
        <v>5534</v>
      </c>
      <c r="N173" s="14" t="s">
        <v>409</v>
      </c>
      <c r="O173" s="14" t="s">
        <v>410</v>
      </c>
      <c r="P173" s="16">
        <v>2065441.0</v>
      </c>
      <c r="Q173" s="17"/>
      <c r="R173" s="16">
        <v>18.0</v>
      </c>
      <c r="S173" s="16">
        <v>1614062.0</v>
      </c>
      <c r="T173" s="18">
        <v>1.1152E-5</v>
      </c>
      <c r="U173" s="16">
        <v>0.0</v>
      </c>
      <c r="V173" s="16">
        <v>0.0</v>
      </c>
      <c r="W173" s="14" t="s">
        <v>2978</v>
      </c>
      <c r="X173" s="14" t="s">
        <v>4849</v>
      </c>
      <c r="Y173" s="16">
        <v>8.78E-6</v>
      </c>
      <c r="Z173" s="16">
        <v>32.0</v>
      </c>
      <c r="AA173" s="17"/>
      <c r="AB173" s="16">
        <v>0.03</v>
      </c>
      <c r="AC173" s="16">
        <v>-0.05</v>
      </c>
      <c r="AD173" s="16">
        <v>8.8</v>
      </c>
      <c r="AE173" s="16">
        <v>0.03</v>
      </c>
      <c r="AF173" s="16">
        <v>0.712</v>
      </c>
      <c r="AG173" s="16">
        <v>0.0</v>
      </c>
      <c r="AH173" s="16">
        <v>75022.0</v>
      </c>
      <c r="AI173" s="16">
        <v>0.0</v>
      </c>
      <c r="AJ173" s="16">
        <v>0.0</v>
      </c>
      <c r="AK173" s="16">
        <v>0.0</v>
      </c>
      <c r="AL173" s="16">
        <v>60010.0</v>
      </c>
      <c r="AM173" s="16">
        <v>0.0</v>
      </c>
      <c r="AN173" s="16">
        <v>0.0</v>
      </c>
      <c r="AO173" s="16">
        <v>0.0</v>
      </c>
      <c r="AP173" s="16">
        <v>29606.0</v>
      </c>
      <c r="AQ173" s="16">
        <v>0.0</v>
      </c>
      <c r="AR173" s="16">
        <v>0.0</v>
      </c>
      <c r="AS173" s="16">
        <v>0.0</v>
      </c>
      <c r="AT173" s="16">
        <v>44880.0</v>
      </c>
      <c r="AU173" s="16">
        <v>0.0</v>
      </c>
      <c r="AV173" s="16">
        <v>0.0</v>
      </c>
      <c r="AW173" s="16">
        <v>0.0</v>
      </c>
      <c r="AX173" s="16">
        <v>64026.0</v>
      </c>
      <c r="AY173" s="16">
        <v>0.0</v>
      </c>
      <c r="AZ173" s="16">
        <v>0.0</v>
      </c>
      <c r="BA173" s="16">
        <v>0.0</v>
      </c>
      <c r="BB173" s="16">
        <v>5996.0</v>
      </c>
      <c r="BC173" s="16">
        <v>0.0</v>
      </c>
      <c r="BD173" s="16">
        <v>0.0</v>
      </c>
      <c r="BE173" s="16">
        <v>17.0</v>
      </c>
      <c r="BF173" s="16">
        <v>1180036.0</v>
      </c>
      <c r="BG173" s="16">
        <v>0.0</v>
      </c>
      <c r="BH173" s="16">
        <v>0.0</v>
      </c>
      <c r="BI173" s="16">
        <v>0.0</v>
      </c>
      <c r="BJ173" s="16">
        <v>912.0</v>
      </c>
      <c r="BK173" s="16">
        <v>0.0</v>
      </c>
      <c r="BL173" s="16">
        <v>0.0</v>
      </c>
      <c r="BM173" s="16">
        <v>0.0</v>
      </c>
      <c r="BN173" s="16">
        <v>91082.0</v>
      </c>
      <c r="BO173" s="16">
        <v>0.0</v>
      </c>
      <c r="BP173" s="16">
        <v>0.0</v>
      </c>
      <c r="BQ173" s="16">
        <v>1.0</v>
      </c>
      <c r="BR173" s="16">
        <v>62492.0</v>
      </c>
      <c r="BS173" s="16">
        <v>0.0</v>
      </c>
      <c r="BT173" s="16">
        <v>0.0</v>
      </c>
    </row>
    <row r="174">
      <c r="A174" s="14" t="s">
        <v>5535</v>
      </c>
      <c r="B174" s="16">
        <v>11.0</v>
      </c>
      <c r="C174" s="16">
        <v>3967651.0</v>
      </c>
      <c r="D174" s="14" t="s">
        <v>433</v>
      </c>
      <c r="E174" s="14" t="s">
        <v>2630</v>
      </c>
      <c r="F174" s="14" t="s">
        <v>2631</v>
      </c>
      <c r="G174" s="14" t="s">
        <v>4844</v>
      </c>
      <c r="H174" s="14" t="s">
        <v>2978</v>
      </c>
      <c r="I174" s="14" t="s">
        <v>2978</v>
      </c>
      <c r="J174" s="14" t="s">
        <v>4845</v>
      </c>
      <c r="K174" s="14" t="s">
        <v>434</v>
      </c>
      <c r="L174" s="14" t="s">
        <v>434</v>
      </c>
      <c r="M174" s="14" t="s">
        <v>435</v>
      </c>
      <c r="N174" s="14" t="s">
        <v>409</v>
      </c>
      <c r="O174" s="14" t="s">
        <v>410</v>
      </c>
      <c r="P174" s="16">
        <v>849947.0</v>
      </c>
      <c r="Q174" s="17"/>
      <c r="R174" s="16">
        <v>18.0</v>
      </c>
      <c r="S174" s="16">
        <v>1614120.0</v>
      </c>
      <c r="T174" s="18">
        <v>1.1152E-5</v>
      </c>
      <c r="U174" s="16">
        <v>0.0</v>
      </c>
      <c r="V174" s="16">
        <v>0.0</v>
      </c>
      <c r="W174" s="14" t="s">
        <v>2978</v>
      </c>
      <c r="X174" s="14" t="s">
        <v>4865</v>
      </c>
      <c r="Y174" s="16">
        <v>1.063E-5</v>
      </c>
      <c r="Z174" s="16">
        <v>23.2</v>
      </c>
      <c r="AA174" s="17"/>
      <c r="AB174" s="16">
        <v>0.0</v>
      </c>
      <c r="AC174" s="16">
        <v>0.0</v>
      </c>
      <c r="AD174" s="16">
        <v>6.33</v>
      </c>
      <c r="AE174" s="16">
        <v>0.0</v>
      </c>
      <c r="AF174" s="16">
        <v>0.908</v>
      </c>
      <c r="AG174" s="16">
        <v>3.0</v>
      </c>
      <c r="AH174" s="16">
        <v>74948.0</v>
      </c>
      <c r="AI174" s="16">
        <v>0.0</v>
      </c>
      <c r="AJ174" s="16">
        <v>0.0</v>
      </c>
      <c r="AK174" s="16">
        <v>0.0</v>
      </c>
      <c r="AL174" s="16">
        <v>60008.0</v>
      </c>
      <c r="AM174" s="16">
        <v>0.0</v>
      </c>
      <c r="AN174" s="16">
        <v>0.0</v>
      </c>
      <c r="AO174" s="16">
        <v>1.0</v>
      </c>
      <c r="AP174" s="16">
        <v>29604.0</v>
      </c>
      <c r="AQ174" s="16">
        <v>0.0</v>
      </c>
      <c r="AR174" s="16">
        <v>0.0</v>
      </c>
      <c r="AS174" s="16">
        <v>2.0</v>
      </c>
      <c r="AT174" s="16">
        <v>44900.0</v>
      </c>
      <c r="AU174" s="16">
        <v>0.0</v>
      </c>
      <c r="AV174" s="16">
        <v>0.0</v>
      </c>
      <c r="AW174" s="16">
        <v>0.0</v>
      </c>
      <c r="AX174" s="16">
        <v>64040.0</v>
      </c>
      <c r="AY174" s="16">
        <v>0.0</v>
      </c>
      <c r="AZ174" s="16">
        <v>0.0</v>
      </c>
      <c r="BA174" s="16">
        <v>0.0</v>
      </c>
      <c r="BB174" s="16">
        <v>6084.0</v>
      </c>
      <c r="BC174" s="16">
        <v>0.0</v>
      </c>
      <c r="BD174" s="16">
        <v>0.0</v>
      </c>
      <c r="BE174" s="16">
        <v>10.0</v>
      </c>
      <c r="BF174" s="16">
        <v>1180052.0</v>
      </c>
      <c r="BG174" s="16">
        <v>0.0</v>
      </c>
      <c r="BH174" s="16">
        <v>0.0</v>
      </c>
      <c r="BI174" s="16">
        <v>0.0</v>
      </c>
      <c r="BJ174" s="16">
        <v>912.0</v>
      </c>
      <c r="BK174" s="16">
        <v>0.0</v>
      </c>
      <c r="BL174" s="16">
        <v>0.0</v>
      </c>
      <c r="BM174" s="16">
        <v>0.0</v>
      </c>
      <c r="BN174" s="16">
        <v>91086.0</v>
      </c>
      <c r="BO174" s="16">
        <v>0.0</v>
      </c>
      <c r="BP174" s="16">
        <v>0.0</v>
      </c>
      <c r="BQ174" s="16">
        <v>2.0</v>
      </c>
      <c r="BR174" s="16">
        <v>62486.0</v>
      </c>
      <c r="BS174" s="16">
        <v>0.0</v>
      </c>
      <c r="BT174" s="16">
        <v>0.0</v>
      </c>
    </row>
    <row r="175">
      <c r="A175" s="14" t="s">
        <v>5536</v>
      </c>
      <c r="B175" s="16">
        <v>11.0</v>
      </c>
      <c r="C175" s="16">
        <v>4023950.0</v>
      </c>
      <c r="D175" s="14" t="s">
        <v>5537</v>
      </c>
      <c r="E175" s="14" t="s">
        <v>2622</v>
      </c>
      <c r="F175" s="14" t="s">
        <v>2621</v>
      </c>
      <c r="G175" s="14" t="s">
        <v>4844</v>
      </c>
      <c r="H175" s="14" t="s">
        <v>2978</v>
      </c>
      <c r="I175" s="14" t="s">
        <v>2978</v>
      </c>
      <c r="J175" s="14" t="s">
        <v>4845</v>
      </c>
      <c r="K175" s="14" t="s">
        <v>5538</v>
      </c>
      <c r="L175" s="14" t="s">
        <v>5538</v>
      </c>
      <c r="M175" s="14" t="s">
        <v>5539</v>
      </c>
      <c r="N175" s="14" t="s">
        <v>4848</v>
      </c>
      <c r="O175" s="14" t="s">
        <v>4878</v>
      </c>
      <c r="P175" s="16">
        <v>772699.0</v>
      </c>
      <c r="Q175" s="17"/>
      <c r="R175" s="16">
        <v>17.0</v>
      </c>
      <c r="S175" s="16">
        <v>1613794.0</v>
      </c>
      <c r="T175" s="18">
        <v>1.0534E-5</v>
      </c>
      <c r="U175" s="16">
        <v>0.0</v>
      </c>
      <c r="V175" s="16">
        <v>0.0</v>
      </c>
      <c r="W175" s="14" t="s">
        <v>2978</v>
      </c>
      <c r="X175" s="14" t="s">
        <v>4849</v>
      </c>
      <c r="Y175" s="16">
        <v>7.63E-6</v>
      </c>
      <c r="Z175" s="16">
        <v>4.73</v>
      </c>
      <c r="AA175" s="17"/>
      <c r="AB175" s="16">
        <v>0.01</v>
      </c>
      <c r="AC175" s="16">
        <v>0.01</v>
      </c>
      <c r="AD175" s="16">
        <v>-0.671</v>
      </c>
      <c r="AE175" s="17"/>
      <c r="AF175" s="17"/>
      <c r="AG175" s="16">
        <v>0.0</v>
      </c>
      <c r="AH175" s="16">
        <v>74872.0</v>
      </c>
      <c r="AI175" s="16">
        <v>0.0</v>
      </c>
      <c r="AJ175" s="16">
        <v>0.0</v>
      </c>
      <c r="AK175" s="16">
        <v>0.0</v>
      </c>
      <c r="AL175" s="16">
        <v>59986.0</v>
      </c>
      <c r="AM175" s="16">
        <v>0.0</v>
      </c>
      <c r="AN175" s="16">
        <v>0.0</v>
      </c>
      <c r="AO175" s="16">
        <v>0.0</v>
      </c>
      <c r="AP175" s="16">
        <v>29598.0</v>
      </c>
      <c r="AQ175" s="16">
        <v>0.0</v>
      </c>
      <c r="AR175" s="16">
        <v>0.0</v>
      </c>
      <c r="AS175" s="16">
        <v>1.0</v>
      </c>
      <c r="AT175" s="16">
        <v>44884.0</v>
      </c>
      <c r="AU175" s="16">
        <v>0.0</v>
      </c>
      <c r="AV175" s="16">
        <v>0.0</v>
      </c>
      <c r="AW175" s="16">
        <v>0.0</v>
      </c>
      <c r="AX175" s="16">
        <v>63974.0</v>
      </c>
      <c r="AY175" s="16">
        <v>0.0</v>
      </c>
      <c r="AZ175" s="16">
        <v>0.0</v>
      </c>
      <c r="BA175" s="16">
        <v>0.0</v>
      </c>
      <c r="BB175" s="16">
        <v>6084.0</v>
      </c>
      <c r="BC175" s="16">
        <v>0.0</v>
      </c>
      <c r="BD175" s="16">
        <v>0.0</v>
      </c>
      <c r="BE175" s="16">
        <v>15.0</v>
      </c>
      <c r="BF175" s="16">
        <v>1179940.0</v>
      </c>
      <c r="BG175" s="16">
        <v>0.0</v>
      </c>
      <c r="BH175" s="16">
        <v>0.0</v>
      </c>
      <c r="BI175" s="16">
        <v>0.0</v>
      </c>
      <c r="BJ175" s="16">
        <v>912.0</v>
      </c>
      <c r="BK175" s="16">
        <v>0.0</v>
      </c>
      <c r="BL175" s="16">
        <v>0.0</v>
      </c>
      <c r="BM175" s="16">
        <v>1.0</v>
      </c>
      <c r="BN175" s="16">
        <v>91064.0</v>
      </c>
      <c r="BO175" s="16">
        <v>0.0</v>
      </c>
      <c r="BP175" s="16">
        <v>0.0</v>
      </c>
      <c r="BQ175" s="16">
        <v>0.0</v>
      </c>
      <c r="BR175" s="16">
        <v>62480.0</v>
      </c>
      <c r="BS175" s="16">
        <v>0.0</v>
      </c>
      <c r="BT175" s="16">
        <v>0.0</v>
      </c>
    </row>
    <row r="176">
      <c r="A176" s="14" t="s">
        <v>5540</v>
      </c>
      <c r="B176" s="16">
        <v>11.0</v>
      </c>
      <c r="C176" s="16">
        <v>4086480.0</v>
      </c>
      <c r="D176" s="14" t="s">
        <v>5541</v>
      </c>
      <c r="E176" s="14" t="s">
        <v>2622</v>
      </c>
      <c r="F176" s="14" t="s">
        <v>2631</v>
      </c>
      <c r="G176" s="14" t="s">
        <v>4844</v>
      </c>
      <c r="H176" s="14" t="s">
        <v>2978</v>
      </c>
      <c r="I176" s="14" t="s">
        <v>2978</v>
      </c>
      <c r="J176" s="14" t="s">
        <v>4845</v>
      </c>
      <c r="K176" s="14" t="s">
        <v>5542</v>
      </c>
      <c r="L176" s="14" t="s">
        <v>5542</v>
      </c>
      <c r="M176" s="14" t="s">
        <v>5543</v>
      </c>
      <c r="N176" s="14" t="s">
        <v>409</v>
      </c>
      <c r="P176" s="17"/>
      <c r="Q176" s="17"/>
      <c r="R176" s="16">
        <v>17.0</v>
      </c>
      <c r="S176" s="16">
        <v>1613942.0</v>
      </c>
      <c r="T176" s="18">
        <v>1.0533E-5</v>
      </c>
      <c r="U176" s="16">
        <v>0.0</v>
      </c>
      <c r="V176" s="16">
        <v>0.0</v>
      </c>
      <c r="W176" s="14" t="s">
        <v>2978</v>
      </c>
      <c r="X176" s="14" t="s">
        <v>4849</v>
      </c>
      <c r="Y176" s="16">
        <v>8.78E-6</v>
      </c>
      <c r="Z176" s="16">
        <v>25.1</v>
      </c>
      <c r="AA176" s="16">
        <v>0.507</v>
      </c>
      <c r="AB176" s="16">
        <v>0.0</v>
      </c>
      <c r="AC176" s="16">
        <v>0.0</v>
      </c>
      <c r="AD176" s="16">
        <v>8.85</v>
      </c>
      <c r="AE176" s="16">
        <v>0.0</v>
      </c>
      <c r="AF176" s="16">
        <v>0.995</v>
      </c>
      <c r="AG176" s="16">
        <v>0.0</v>
      </c>
      <c r="AH176" s="16">
        <v>74914.0</v>
      </c>
      <c r="AI176" s="16">
        <v>0.0</v>
      </c>
      <c r="AJ176" s="16">
        <v>0.0</v>
      </c>
      <c r="AK176" s="16">
        <v>0.0</v>
      </c>
      <c r="AL176" s="16">
        <v>59994.0</v>
      </c>
      <c r="AM176" s="16">
        <v>0.0</v>
      </c>
      <c r="AN176" s="16">
        <v>0.0</v>
      </c>
      <c r="AO176" s="16">
        <v>0.0</v>
      </c>
      <c r="AP176" s="16">
        <v>29606.0</v>
      </c>
      <c r="AQ176" s="16">
        <v>0.0</v>
      </c>
      <c r="AR176" s="16">
        <v>0.0</v>
      </c>
      <c r="AS176" s="16">
        <v>0.0</v>
      </c>
      <c r="AT176" s="16">
        <v>44888.0</v>
      </c>
      <c r="AU176" s="16">
        <v>0.0</v>
      </c>
      <c r="AV176" s="16">
        <v>0.0</v>
      </c>
      <c r="AW176" s="16">
        <v>0.0</v>
      </c>
      <c r="AX176" s="16">
        <v>64020.0</v>
      </c>
      <c r="AY176" s="16">
        <v>0.0</v>
      </c>
      <c r="AZ176" s="16">
        <v>0.0</v>
      </c>
      <c r="BA176" s="16">
        <v>0.0</v>
      </c>
      <c r="BB176" s="16">
        <v>6080.0</v>
      </c>
      <c r="BC176" s="16">
        <v>0.0</v>
      </c>
      <c r="BD176" s="16">
        <v>0.0</v>
      </c>
      <c r="BE176" s="16">
        <v>17.0</v>
      </c>
      <c r="BF176" s="16">
        <v>1180012.0</v>
      </c>
      <c r="BG176" s="16">
        <v>0.0</v>
      </c>
      <c r="BH176" s="16">
        <v>0.0</v>
      </c>
      <c r="BI176" s="16">
        <v>0.0</v>
      </c>
      <c r="BJ176" s="16">
        <v>912.0</v>
      </c>
      <c r="BK176" s="16">
        <v>0.0</v>
      </c>
      <c r="BL176" s="16">
        <v>0.0</v>
      </c>
      <c r="BM176" s="16">
        <v>0.0</v>
      </c>
      <c r="BN176" s="16">
        <v>91034.0</v>
      </c>
      <c r="BO176" s="16">
        <v>0.0</v>
      </c>
      <c r="BP176" s="16">
        <v>0.0</v>
      </c>
      <c r="BQ176" s="16">
        <v>0.0</v>
      </c>
      <c r="BR176" s="16">
        <v>62482.0</v>
      </c>
      <c r="BS176" s="16">
        <v>0.0</v>
      </c>
      <c r="BT176" s="16">
        <v>0.0</v>
      </c>
    </row>
    <row r="177">
      <c r="A177" s="14" t="s">
        <v>5544</v>
      </c>
      <c r="B177" s="16">
        <v>11.0</v>
      </c>
      <c r="C177" s="16">
        <v>4082930.0</v>
      </c>
      <c r="D177" s="17"/>
      <c r="E177" s="14" t="s">
        <v>2631</v>
      </c>
      <c r="F177" s="14" t="s">
        <v>2621</v>
      </c>
      <c r="G177" s="14" t="s">
        <v>5166</v>
      </c>
      <c r="H177" s="14" t="s">
        <v>2978</v>
      </c>
      <c r="I177" s="14" t="s">
        <v>21</v>
      </c>
      <c r="J177" s="14" t="s">
        <v>4845</v>
      </c>
      <c r="K177" s="14" t="s">
        <v>5545</v>
      </c>
      <c r="L177" s="14" t="s">
        <v>5545</v>
      </c>
      <c r="M177" s="14" t="s">
        <v>5546</v>
      </c>
      <c r="N177" s="14" t="s">
        <v>409</v>
      </c>
      <c r="P177" s="17"/>
      <c r="Q177" s="17"/>
      <c r="R177" s="16">
        <v>17.0</v>
      </c>
      <c r="S177" s="16">
        <v>1614098.0</v>
      </c>
      <c r="T177" s="18">
        <v>1.0532E-5</v>
      </c>
      <c r="U177" s="16">
        <v>0.0</v>
      </c>
      <c r="V177" s="16">
        <v>0.0</v>
      </c>
      <c r="W177" s="14" t="s">
        <v>2978</v>
      </c>
      <c r="X177" s="14" t="s">
        <v>4849</v>
      </c>
      <c r="Y177" s="16">
        <v>8.78E-6</v>
      </c>
      <c r="Z177" s="16">
        <v>27.2</v>
      </c>
      <c r="AA177" s="17"/>
      <c r="AB177" s="16">
        <v>0.08</v>
      </c>
      <c r="AC177" s="16">
        <v>-0.1</v>
      </c>
      <c r="AD177" s="16">
        <v>8.8</v>
      </c>
      <c r="AE177" s="16">
        <v>0.01</v>
      </c>
      <c r="AF177" s="16">
        <v>0.976</v>
      </c>
      <c r="AG177" s="16">
        <v>0.0</v>
      </c>
      <c r="AH177" s="16">
        <v>74998.0</v>
      </c>
      <c r="AI177" s="16">
        <v>0.0</v>
      </c>
      <c r="AJ177" s="16">
        <v>0.0</v>
      </c>
      <c r="AK177" s="16">
        <v>0.0</v>
      </c>
      <c r="AL177" s="16">
        <v>60016.0</v>
      </c>
      <c r="AM177" s="16">
        <v>0.0</v>
      </c>
      <c r="AN177" s="16">
        <v>0.0</v>
      </c>
      <c r="AO177" s="16">
        <v>0.0</v>
      </c>
      <c r="AP177" s="16">
        <v>29604.0</v>
      </c>
      <c r="AQ177" s="16">
        <v>0.0</v>
      </c>
      <c r="AR177" s="16">
        <v>0.0</v>
      </c>
      <c r="AS177" s="16">
        <v>0.0</v>
      </c>
      <c r="AT177" s="16">
        <v>44874.0</v>
      </c>
      <c r="AU177" s="16">
        <v>0.0</v>
      </c>
      <c r="AV177" s="16">
        <v>0.0</v>
      </c>
      <c r="AW177" s="16">
        <v>0.0</v>
      </c>
      <c r="AX177" s="16">
        <v>64014.0</v>
      </c>
      <c r="AY177" s="16">
        <v>0.0</v>
      </c>
      <c r="AZ177" s="16">
        <v>0.0</v>
      </c>
      <c r="BA177" s="16">
        <v>0.0</v>
      </c>
      <c r="BB177" s="16">
        <v>6062.0</v>
      </c>
      <c r="BC177" s="16">
        <v>0.0</v>
      </c>
      <c r="BD177" s="16">
        <v>0.0</v>
      </c>
      <c r="BE177" s="16">
        <v>17.0</v>
      </c>
      <c r="BF177" s="16">
        <v>1180032.0</v>
      </c>
      <c r="BG177" s="16">
        <v>0.0</v>
      </c>
      <c r="BH177" s="16">
        <v>0.0</v>
      </c>
      <c r="BI177" s="16">
        <v>0.0</v>
      </c>
      <c r="BJ177" s="16">
        <v>912.0</v>
      </c>
      <c r="BK177" s="16">
        <v>0.0</v>
      </c>
      <c r="BL177" s="16">
        <v>0.0</v>
      </c>
      <c r="BM177" s="16">
        <v>0.0</v>
      </c>
      <c r="BN177" s="16">
        <v>91082.0</v>
      </c>
      <c r="BO177" s="16">
        <v>0.0</v>
      </c>
      <c r="BP177" s="16">
        <v>0.0</v>
      </c>
      <c r="BQ177" s="16">
        <v>0.0</v>
      </c>
      <c r="BR177" s="16">
        <v>62504.0</v>
      </c>
      <c r="BS177" s="16">
        <v>0.0</v>
      </c>
      <c r="BT177" s="16">
        <v>0.0</v>
      </c>
    </row>
    <row r="178">
      <c r="A178" s="14" t="s">
        <v>5547</v>
      </c>
      <c r="B178" s="16">
        <v>11.0</v>
      </c>
      <c r="C178" s="16">
        <v>4083452.0</v>
      </c>
      <c r="D178" s="14" t="s">
        <v>5548</v>
      </c>
      <c r="E178" s="14" t="s">
        <v>2622</v>
      </c>
      <c r="F178" s="14" t="s">
        <v>2621</v>
      </c>
      <c r="G178" s="14" t="s">
        <v>5166</v>
      </c>
      <c r="H178" s="14" t="s">
        <v>2978</v>
      </c>
      <c r="I178" s="14" t="s">
        <v>21</v>
      </c>
      <c r="J178" s="14" t="s">
        <v>4845</v>
      </c>
      <c r="K178" s="14" t="s">
        <v>5549</v>
      </c>
      <c r="L178" s="14" t="s">
        <v>5549</v>
      </c>
      <c r="M178" s="14" t="s">
        <v>5550</v>
      </c>
      <c r="N178" s="14" t="s">
        <v>4848</v>
      </c>
      <c r="O178" s="14" t="s">
        <v>4878</v>
      </c>
      <c r="P178" s="16">
        <v>1161976.0</v>
      </c>
      <c r="Q178" s="17"/>
      <c r="R178" s="16">
        <v>17.0</v>
      </c>
      <c r="S178" s="16">
        <v>1614216.0</v>
      </c>
      <c r="T178" s="18">
        <v>1.0531E-5</v>
      </c>
      <c r="U178" s="16">
        <v>0.0</v>
      </c>
      <c r="V178" s="16">
        <v>0.0</v>
      </c>
      <c r="W178" s="14" t="s">
        <v>2978</v>
      </c>
      <c r="X178" s="14" t="s">
        <v>4860</v>
      </c>
      <c r="Y178" s="16">
        <v>2.863E-5</v>
      </c>
      <c r="Z178" s="16">
        <v>7.84</v>
      </c>
      <c r="AA178" s="16">
        <v>0.098</v>
      </c>
      <c r="AB178" s="16">
        <v>0.02</v>
      </c>
      <c r="AC178" s="16">
        <v>-0.04</v>
      </c>
      <c r="AD178" s="16">
        <v>0.427</v>
      </c>
      <c r="AE178" s="17"/>
      <c r="AF178" s="17"/>
      <c r="AG178" s="16">
        <v>0.0</v>
      </c>
      <c r="AH178" s="16">
        <v>75060.0</v>
      </c>
      <c r="AI178" s="16">
        <v>0.0</v>
      </c>
      <c r="AJ178" s="16">
        <v>0.0</v>
      </c>
      <c r="AK178" s="16">
        <v>1.0</v>
      </c>
      <c r="AL178" s="16">
        <v>60026.0</v>
      </c>
      <c r="AM178" s="16">
        <v>0.0</v>
      </c>
      <c r="AN178" s="16">
        <v>0.0</v>
      </c>
      <c r="AO178" s="16">
        <v>0.0</v>
      </c>
      <c r="AP178" s="16">
        <v>29608.0</v>
      </c>
      <c r="AQ178" s="16">
        <v>0.0</v>
      </c>
      <c r="AR178" s="16">
        <v>0.0</v>
      </c>
      <c r="AS178" s="16">
        <v>0.0</v>
      </c>
      <c r="AT178" s="16">
        <v>44886.0</v>
      </c>
      <c r="AU178" s="16">
        <v>0.0</v>
      </c>
      <c r="AV178" s="16">
        <v>0.0</v>
      </c>
      <c r="AW178" s="16">
        <v>0.0</v>
      </c>
      <c r="AX178" s="16">
        <v>64028.0</v>
      </c>
      <c r="AY178" s="16">
        <v>0.0</v>
      </c>
      <c r="AZ178" s="16">
        <v>0.0</v>
      </c>
      <c r="BA178" s="16">
        <v>0.0</v>
      </c>
      <c r="BB178" s="16">
        <v>6062.0</v>
      </c>
      <c r="BC178" s="16">
        <v>0.0</v>
      </c>
      <c r="BD178" s="16">
        <v>0.0</v>
      </c>
      <c r="BE178" s="16">
        <v>9.0</v>
      </c>
      <c r="BF178" s="16">
        <v>1180052.0</v>
      </c>
      <c r="BG178" s="16">
        <v>0.0</v>
      </c>
      <c r="BH178" s="16">
        <v>0.0</v>
      </c>
      <c r="BI178" s="16">
        <v>0.0</v>
      </c>
      <c r="BJ178" s="16">
        <v>912.0</v>
      </c>
      <c r="BK178" s="16">
        <v>0.0</v>
      </c>
      <c r="BL178" s="16">
        <v>0.0</v>
      </c>
      <c r="BM178" s="16">
        <v>6.0</v>
      </c>
      <c r="BN178" s="16">
        <v>91080.0</v>
      </c>
      <c r="BO178" s="16">
        <v>0.0</v>
      </c>
      <c r="BP178" s="16">
        <v>0.0</v>
      </c>
      <c r="BQ178" s="16">
        <v>1.0</v>
      </c>
      <c r="BR178" s="16">
        <v>62502.0</v>
      </c>
      <c r="BS178" s="16">
        <v>0.0</v>
      </c>
      <c r="BT178" s="16">
        <v>0.0</v>
      </c>
    </row>
    <row r="179">
      <c r="A179" s="14" t="s">
        <v>5551</v>
      </c>
      <c r="B179" s="16">
        <v>11.0</v>
      </c>
      <c r="C179" s="16">
        <v>4091625.0</v>
      </c>
      <c r="D179" s="14" t="s">
        <v>5552</v>
      </c>
      <c r="E179" s="14" t="s">
        <v>2622</v>
      </c>
      <c r="F179" s="14" t="s">
        <v>2621</v>
      </c>
      <c r="G179" s="14" t="s">
        <v>5166</v>
      </c>
      <c r="H179" s="14" t="s">
        <v>2978</v>
      </c>
      <c r="I179" s="14" t="s">
        <v>21</v>
      </c>
      <c r="J179" s="14" t="s">
        <v>4845</v>
      </c>
      <c r="K179" s="14" t="s">
        <v>5553</v>
      </c>
      <c r="L179" s="14" t="s">
        <v>5553</v>
      </c>
      <c r="M179" s="14" t="s">
        <v>5554</v>
      </c>
      <c r="N179" s="14" t="s">
        <v>409</v>
      </c>
      <c r="O179" s="14" t="s">
        <v>410</v>
      </c>
      <c r="P179" s="16">
        <v>2628858.0</v>
      </c>
      <c r="Q179" s="17"/>
      <c r="R179" s="16">
        <v>17.0</v>
      </c>
      <c r="S179" s="16">
        <v>1614232.0</v>
      </c>
      <c r="T179" s="18">
        <v>1.0531E-5</v>
      </c>
      <c r="U179" s="16">
        <v>0.0</v>
      </c>
      <c r="V179" s="16">
        <v>0.0</v>
      </c>
      <c r="W179" s="14" t="s">
        <v>2978</v>
      </c>
      <c r="X179" s="14" t="s">
        <v>4849</v>
      </c>
      <c r="Y179" s="16">
        <v>8.78E-6</v>
      </c>
      <c r="Z179" s="16">
        <v>18.6</v>
      </c>
      <c r="AA179" s="17"/>
      <c r="AB179" s="16">
        <v>0.0</v>
      </c>
      <c r="AC179" s="16">
        <v>0.0</v>
      </c>
      <c r="AD179" s="16">
        <v>4.85</v>
      </c>
      <c r="AE179" s="16">
        <v>0.12</v>
      </c>
      <c r="AF179" s="16">
        <v>0.003</v>
      </c>
      <c r="AG179" s="16">
        <v>0.0</v>
      </c>
      <c r="AH179" s="16">
        <v>75054.0</v>
      </c>
      <c r="AI179" s="16">
        <v>0.0</v>
      </c>
      <c r="AJ179" s="16">
        <v>0.0</v>
      </c>
      <c r="AK179" s="16">
        <v>0.0</v>
      </c>
      <c r="AL179" s="16">
        <v>60026.0</v>
      </c>
      <c r="AM179" s="16">
        <v>0.0</v>
      </c>
      <c r="AN179" s="16">
        <v>0.0</v>
      </c>
      <c r="AO179" s="16">
        <v>0.0</v>
      </c>
      <c r="AP179" s="16">
        <v>29604.0</v>
      </c>
      <c r="AQ179" s="16">
        <v>0.0</v>
      </c>
      <c r="AR179" s="16">
        <v>0.0</v>
      </c>
      <c r="AS179" s="16">
        <v>0.0</v>
      </c>
      <c r="AT179" s="16">
        <v>44892.0</v>
      </c>
      <c r="AU179" s="16">
        <v>0.0</v>
      </c>
      <c r="AV179" s="16">
        <v>0.0</v>
      </c>
      <c r="AW179" s="16">
        <v>0.0</v>
      </c>
      <c r="AX179" s="16">
        <v>64040.0</v>
      </c>
      <c r="AY179" s="16">
        <v>0.0</v>
      </c>
      <c r="AZ179" s="16">
        <v>0.0</v>
      </c>
      <c r="BA179" s="16">
        <v>0.0</v>
      </c>
      <c r="BB179" s="16">
        <v>6062.0</v>
      </c>
      <c r="BC179" s="16">
        <v>0.0</v>
      </c>
      <c r="BD179" s="16">
        <v>0.0</v>
      </c>
      <c r="BE179" s="16">
        <v>17.0</v>
      </c>
      <c r="BF179" s="16">
        <v>1180052.0</v>
      </c>
      <c r="BG179" s="16">
        <v>0.0</v>
      </c>
      <c r="BH179" s="16">
        <v>0.0</v>
      </c>
      <c r="BI179" s="16">
        <v>0.0</v>
      </c>
      <c r="BJ179" s="16">
        <v>910.0</v>
      </c>
      <c r="BK179" s="16">
        <v>0.0</v>
      </c>
      <c r="BL179" s="16">
        <v>0.0</v>
      </c>
      <c r="BM179" s="16">
        <v>0.0</v>
      </c>
      <c r="BN179" s="16">
        <v>91086.0</v>
      </c>
      <c r="BO179" s="16">
        <v>0.0</v>
      </c>
      <c r="BP179" s="16">
        <v>0.0</v>
      </c>
      <c r="BQ179" s="16">
        <v>0.0</v>
      </c>
      <c r="BR179" s="16">
        <v>62506.0</v>
      </c>
      <c r="BS179" s="16">
        <v>0.0</v>
      </c>
      <c r="BT179" s="16">
        <v>0.0</v>
      </c>
    </row>
    <row r="180">
      <c r="A180" s="14" t="s">
        <v>5555</v>
      </c>
      <c r="B180" s="16">
        <v>11.0</v>
      </c>
      <c r="C180" s="16">
        <v>4086669.0</v>
      </c>
      <c r="D180" s="14" t="s">
        <v>5556</v>
      </c>
      <c r="E180" s="14" t="s">
        <v>2622</v>
      </c>
      <c r="F180" s="14" t="s">
        <v>2630</v>
      </c>
      <c r="G180" s="14" t="s">
        <v>4844</v>
      </c>
      <c r="H180" s="14" t="s">
        <v>2978</v>
      </c>
      <c r="I180" s="14" t="s">
        <v>2978</v>
      </c>
      <c r="J180" s="14" t="s">
        <v>4852</v>
      </c>
      <c r="K180" s="14" t="s">
        <v>5557</v>
      </c>
      <c r="L180" s="14" t="s">
        <v>5557</v>
      </c>
      <c r="M180" s="14" t="s">
        <v>5558</v>
      </c>
      <c r="N180" s="14" t="s">
        <v>409</v>
      </c>
      <c r="P180" s="17"/>
      <c r="Q180" s="17"/>
      <c r="R180" s="16">
        <v>16.0</v>
      </c>
      <c r="S180" s="16">
        <v>1546736.0</v>
      </c>
      <c r="T180" s="18">
        <v>1.0344E-5</v>
      </c>
      <c r="U180" s="16">
        <v>0.0</v>
      </c>
      <c r="V180" s="16">
        <v>0.0</v>
      </c>
      <c r="W180" s="14" t="s">
        <v>2978</v>
      </c>
      <c r="X180" s="14" t="s">
        <v>4865</v>
      </c>
      <c r="Y180" s="18">
        <v>7.38E-5</v>
      </c>
      <c r="Z180" s="16">
        <v>22.6</v>
      </c>
      <c r="AA180" s="17"/>
      <c r="AB180" s="16">
        <v>0.0</v>
      </c>
      <c r="AC180" s="16">
        <v>0.01</v>
      </c>
      <c r="AD180" s="16">
        <v>5.87</v>
      </c>
      <c r="AE180" s="17"/>
      <c r="AF180" s="17"/>
      <c r="AG180" s="16">
        <v>10.0</v>
      </c>
      <c r="AH180" s="16">
        <v>73264.0</v>
      </c>
      <c r="AI180" s="16">
        <v>0.0</v>
      </c>
      <c r="AJ180" s="16">
        <v>0.0</v>
      </c>
      <c r="AK180" s="16">
        <v>4.0</v>
      </c>
      <c r="AL180" s="16">
        <v>51296.0</v>
      </c>
      <c r="AM180" s="16">
        <v>0.0</v>
      </c>
      <c r="AN180" s="16">
        <v>0.0</v>
      </c>
      <c r="AO180" s="16">
        <v>0.0</v>
      </c>
      <c r="AP180" s="16">
        <v>28698.0</v>
      </c>
      <c r="AQ180" s="16">
        <v>0.0</v>
      </c>
      <c r="AR180" s="16">
        <v>0.0</v>
      </c>
      <c r="AS180" s="16">
        <v>0.0</v>
      </c>
      <c r="AT180" s="16">
        <v>41046.0</v>
      </c>
      <c r="AU180" s="16">
        <v>0.0</v>
      </c>
      <c r="AV180" s="16">
        <v>0.0</v>
      </c>
      <c r="AW180" s="16">
        <v>0.0</v>
      </c>
      <c r="AX180" s="16">
        <v>52730.0</v>
      </c>
      <c r="AY180" s="16">
        <v>0.0</v>
      </c>
      <c r="AZ180" s="16">
        <v>0.0</v>
      </c>
      <c r="BA180" s="16">
        <v>0.0</v>
      </c>
      <c r="BB180" s="16">
        <v>5994.0</v>
      </c>
      <c r="BC180" s="16">
        <v>0.0</v>
      </c>
      <c r="BD180" s="16">
        <v>0.0</v>
      </c>
      <c r="BE180" s="16">
        <v>0.0</v>
      </c>
      <c r="BF180" s="16">
        <v>1147948.0</v>
      </c>
      <c r="BG180" s="16">
        <v>0.0</v>
      </c>
      <c r="BH180" s="16">
        <v>0.0</v>
      </c>
      <c r="BI180" s="16">
        <v>0.0</v>
      </c>
      <c r="BJ180" s="16">
        <v>912.0</v>
      </c>
      <c r="BK180" s="16">
        <v>0.0</v>
      </c>
      <c r="BL180" s="16">
        <v>0.0</v>
      </c>
      <c r="BM180" s="16">
        <v>0.0</v>
      </c>
      <c r="BN180" s="16">
        <v>84654.0</v>
      </c>
      <c r="BO180" s="16">
        <v>0.0</v>
      </c>
      <c r="BP180" s="16">
        <v>0.0</v>
      </c>
      <c r="BQ180" s="16">
        <v>2.0</v>
      </c>
      <c r="BR180" s="16">
        <v>60194.0</v>
      </c>
      <c r="BS180" s="16">
        <v>0.0</v>
      </c>
      <c r="BT180" s="16">
        <v>0.0</v>
      </c>
    </row>
    <row r="181">
      <c r="A181" s="14" t="s">
        <v>5559</v>
      </c>
      <c r="B181" s="16">
        <v>11.0</v>
      </c>
      <c r="C181" s="16">
        <v>4084732.0</v>
      </c>
      <c r="D181" s="14" t="s">
        <v>5560</v>
      </c>
      <c r="E181" s="14" t="s">
        <v>2631</v>
      </c>
      <c r="F181" s="14" t="s">
        <v>2621</v>
      </c>
      <c r="G181" s="14" t="s">
        <v>4844</v>
      </c>
      <c r="H181" s="14" t="s">
        <v>2978</v>
      </c>
      <c r="I181" s="14" t="s">
        <v>2978</v>
      </c>
      <c r="J181" s="14" t="s">
        <v>4845</v>
      </c>
      <c r="K181" s="14" t="s">
        <v>5561</v>
      </c>
      <c r="L181" s="14" t="s">
        <v>5561</v>
      </c>
      <c r="M181" s="14" t="s">
        <v>5562</v>
      </c>
      <c r="N181" s="14" t="s">
        <v>409</v>
      </c>
      <c r="P181" s="17"/>
      <c r="Q181" s="17"/>
      <c r="R181" s="16">
        <v>13.0</v>
      </c>
      <c r="S181" s="16">
        <v>1289232.0</v>
      </c>
      <c r="T181" s="18">
        <v>1.0084E-5</v>
      </c>
      <c r="U181" s="16">
        <v>0.0</v>
      </c>
      <c r="V181" s="16">
        <v>0.0</v>
      </c>
      <c r="W181" s="14" t="s">
        <v>2978</v>
      </c>
      <c r="X181" s="14" t="s">
        <v>4849</v>
      </c>
      <c r="Y181" s="16">
        <v>5.97E-6</v>
      </c>
      <c r="Z181" s="16">
        <v>17.5</v>
      </c>
      <c r="AA181" s="17"/>
      <c r="AB181" s="16">
        <v>0.0</v>
      </c>
      <c r="AC181" s="16">
        <v>-0.02</v>
      </c>
      <c r="AD181" s="16">
        <v>7.04</v>
      </c>
      <c r="AE181" s="16">
        <v>0.18</v>
      </c>
      <c r="AF181" s="16">
        <v>0.824</v>
      </c>
      <c r="AG181" s="16">
        <v>0.0</v>
      </c>
      <c r="AH181" s="16">
        <v>65836.0</v>
      </c>
      <c r="AI181" s="16">
        <v>0.0</v>
      </c>
      <c r="AJ181" s="16">
        <v>0.0</v>
      </c>
      <c r="AK181" s="16">
        <v>0.0</v>
      </c>
      <c r="AL181" s="16">
        <v>43554.0</v>
      </c>
      <c r="AM181" s="16">
        <v>0.0</v>
      </c>
      <c r="AN181" s="16">
        <v>0.0</v>
      </c>
      <c r="AO181" s="16">
        <v>0.0</v>
      </c>
      <c r="AP181" s="16">
        <v>19408.0</v>
      </c>
      <c r="AQ181" s="16">
        <v>0.0</v>
      </c>
      <c r="AR181" s="16">
        <v>0.0</v>
      </c>
      <c r="AS181" s="16">
        <v>0.0</v>
      </c>
      <c r="AT181" s="16">
        <v>18032.0</v>
      </c>
      <c r="AU181" s="16">
        <v>0.0</v>
      </c>
      <c r="AV181" s="16">
        <v>0.0</v>
      </c>
      <c r="AW181" s="16">
        <v>0.0</v>
      </c>
      <c r="AX181" s="16">
        <v>23260.0</v>
      </c>
      <c r="AY181" s="16">
        <v>0.0</v>
      </c>
      <c r="AZ181" s="16">
        <v>0.0</v>
      </c>
      <c r="BA181" s="16">
        <v>0.0</v>
      </c>
      <c r="BB181" s="16">
        <v>4714.0</v>
      </c>
      <c r="BC181" s="16">
        <v>0.0</v>
      </c>
      <c r="BD181" s="16">
        <v>0.0</v>
      </c>
      <c r="BE181" s="16">
        <v>11.0</v>
      </c>
      <c r="BF181" s="16">
        <v>988874.0</v>
      </c>
      <c r="BG181" s="16">
        <v>0.0</v>
      </c>
      <c r="BH181" s="16">
        <v>0.0</v>
      </c>
      <c r="BI181" s="16">
        <v>0.0</v>
      </c>
      <c r="BJ181" s="16">
        <v>910.0</v>
      </c>
      <c r="BK181" s="16">
        <v>0.0</v>
      </c>
      <c r="BL181" s="16">
        <v>0.0</v>
      </c>
      <c r="BM181" s="16">
        <v>0.0</v>
      </c>
      <c r="BN181" s="16">
        <v>81026.0</v>
      </c>
      <c r="BO181" s="16">
        <v>0.0</v>
      </c>
      <c r="BP181" s="16">
        <v>0.0</v>
      </c>
      <c r="BQ181" s="16">
        <v>2.0</v>
      </c>
      <c r="BR181" s="16">
        <v>43618.0</v>
      </c>
      <c r="BS181" s="16">
        <v>0.0</v>
      </c>
      <c r="BT181" s="16">
        <v>0.0</v>
      </c>
    </row>
    <row r="182">
      <c r="A182" s="14" t="s">
        <v>5563</v>
      </c>
      <c r="B182" s="16">
        <v>11.0</v>
      </c>
      <c r="C182" s="16">
        <v>4084757.0</v>
      </c>
      <c r="D182" s="17"/>
      <c r="E182" s="14" t="s">
        <v>2630</v>
      </c>
      <c r="F182" s="14" t="s">
        <v>2622</v>
      </c>
      <c r="G182" s="14" t="s">
        <v>5166</v>
      </c>
      <c r="H182" s="14" t="s">
        <v>2978</v>
      </c>
      <c r="I182" s="14" t="s">
        <v>21</v>
      </c>
      <c r="J182" s="14" t="s">
        <v>4845</v>
      </c>
      <c r="K182" s="14" t="s">
        <v>5564</v>
      </c>
      <c r="L182" s="14" t="s">
        <v>5564</v>
      </c>
      <c r="M182" s="14" t="s">
        <v>5565</v>
      </c>
      <c r="N182" s="14" t="s">
        <v>409</v>
      </c>
      <c r="P182" s="17"/>
      <c r="Q182" s="17"/>
      <c r="R182" s="16">
        <v>13.0</v>
      </c>
      <c r="S182" s="16">
        <v>1289406.0</v>
      </c>
      <c r="T182" s="18">
        <v>1.0082E-5</v>
      </c>
      <c r="U182" s="16">
        <v>0.0</v>
      </c>
      <c r="V182" s="16">
        <v>0.0</v>
      </c>
      <c r="W182" s="14" t="s">
        <v>2978</v>
      </c>
      <c r="X182" s="14" t="s">
        <v>4849</v>
      </c>
      <c r="Y182" s="16">
        <v>7.33E-6</v>
      </c>
      <c r="Z182" s="16">
        <v>19.4</v>
      </c>
      <c r="AA182" s="16">
        <v>0.429</v>
      </c>
      <c r="AB182" s="16">
        <v>0.01</v>
      </c>
      <c r="AC182" s="16">
        <v>0.0</v>
      </c>
      <c r="AD182" s="16">
        <v>6.33</v>
      </c>
      <c r="AE182" s="16">
        <v>0.06</v>
      </c>
      <c r="AF182" s="16">
        <v>0.127</v>
      </c>
      <c r="AG182" s="16">
        <v>0.0</v>
      </c>
      <c r="AH182" s="16">
        <v>65994.0</v>
      </c>
      <c r="AI182" s="16">
        <v>0.0</v>
      </c>
      <c r="AJ182" s="16">
        <v>0.0</v>
      </c>
      <c r="AK182" s="16">
        <v>0.0</v>
      </c>
      <c r="AL182" s="16">
        <v>43566.0</v>
      </c>
      <c r="AM182" s="16">
        <v>0.0</v>
      </c>
      <c r="AN182" s="16">
        <v>0.0</v>
      </c>
      <c r="AO182" s="16">
        <v>0.0</v>
      </c>
      <c r="AP182" s="16">
        <v>19414.0</v>
      </c>
      <c r="AQ182" s="16">
        <v>0.0</v>
      </c>
      <c r="AR182" s="16">
        <v>0.0</v>
      </c>
      <c r="AS182" s="16">
        <v>0.0</v>
      </c>
      <c r="AT182" s="16">
        <v>18024.0</v>
      </c>
      <c r="AU182" s="16">
        <v>0.0</v>
      </c>
      <c r="AV182" s="16">
        <v>0.0</v>
      </c>
      <c r="AW182" s="16">
        <v>0.0</v>
      </c>
      <c r="AX182" s="16">
        <v>23272.0</v>
      </c>
      <c r="AY182" s="16">
        <v>0.0</v>
      </c>
      <c r="AZ182" s="16">
        <v>0.0</v>
      </c>
      <c r="BA182" s="16">
        <v>0.0</v>
      </c>
      <c r="BB182" s="16">
        <v>4678.0</v>
      </c>
      <c r="BC182" s="16">
        <v>0.0</v>
      </c>
      <c r="BD182" s="16">
        <v>0.0</v>
      </c>
      <c r="BE182" s="16">
        <v>13.0</v>
      </c>
      <c r="BF182" s="16">
        <v>988876.0</v>
      </c>
      <c r="BG182" s="16">
        <v>0.0</v>
      </c>
      <c r="BH182" s="16">
        <v>0.0</v>
      </c>
      <c r="BI182" s="16">
        <v>0.0</v>
      </c>
      <c r="BJ182" s="16">
        <v>912.0</v>
      </c>
      <c r="BK182" s="16">
        <v>0.0</v>
      </c>
      <c r="BL182" s="16">
        <v>0.0</v>
      </c>
      <c r="BM182" s="16">
        <v>0.0</v>
      </c>
      <c r="BN182" s="16">
        <v>81028.0</v>
      </c>
      <c r="BO182" s="16">
        <v>0.0</v>
      </c>
      <c r="BP182" s="16">
        <v>0.0</v>
      </c>
      <c r="BQ182" s="16">
        <v>0.0</v>
      </c>
      <c r="BR182" s="16">
        <v>43642.0</v>
      </c>
      <c r="BS182" s="16">
        <v>0.0</v>
      </c>
      <c r="BT182" s="16">
        <v>0.0</v>
      </c>
    </row>
    <row r="183">
      <c r="A183" s="14" t="s">
        <v>5566</v>
      </c>
      <c r="B183" s="16">
        <v>11.0</v>
      </c>
      <c r="C183" s="16">
        <v>4091791.0</v>
      </c>
      <c r="D183" s="14" t="s">
        <v>5567</v>
      </c>
      <c r="E183" s="14" t="s">
        <v>2630</v>
      </c>
      <c r="F183" s="14" t="s">
        <v>2631</v>
      </c>
      <c r="G183" s="14" t="s">
        <v>4844</v>
      </c>
      <c r="H183" s="14" t="s">
        <v>2978</v>
      </c>
      <c r="I183" s="14" t="s">
        <v>2978</v>
      </c>
      <c r="J183" s="14" t="s">
        <v>4845</v>
      </c>
      <c r="K183" s="14" t="s">
        <v>5568</v>
      </c>
      <c r="L183" s="14" t="s">
        <v>5568</v>
      </c>
      <c r="M183" s="14" t="s">
        <v>5569</v>
      </c>
      <c r="N183" s="14" t="s">
        <v>409</v>
      </c>
      <c r="P183" s="17"/>
      <c r="Q183" s="17"/>
      <c r="R183" s="16">
        <v>16.0</v>
      </c>
      <c r="S183" s="16">
        <v>1603416.0</v>
      </c>
      <c r="T183" s="18">
        <v>9.9787E-6</v>
      </c>
      <c r="U183" s="16">
        <v>0.0</v>
      </c>
      <c r="V183" s="16">
        <v>0.0</v>
      </c>
      <c r="W183" s="14" t="s">
        <v>2978</v>
      </c>
      <c r="X183" s="14" t="s">
        <v>4849</v>
      </c>
      <c r="Y183" s="16">
        <v>7.63E-6</v>
      </c>
      <c r="Z183" s="16">
        <v>25.9</v>
      </c>
      <c r="AA183" s="17"/>
      <c r="AB183" s="16">
        <v>0.0</v>
      </c>
      <c r="AC183" s="16">
        <v>0.01</v>
      </c>
      <c r="AD183" s="16">
        <v>4.72</v>
      </c>
      <c r="AE183" s="16">
        <v>0.01</v>
      </c>
      <c r="AF183" s="16">
        <v>0.981</v>
      </c>
      <c r="AG183" s="16">
        <v>0.0</v>
      </c>
      <c r="AH183" s="16">
        <v>74936.0</v>
      </c>
      <c r="AI183" s="16">
        <v>0.0</v>
      </c>
      <c r="AJ183" s="16">
        <v>0.0</v>
      </c>
      <c r="AK183" s="16">
        <v>0.0</v>
      </c>
      <c r="AL183" s="16">
        <v>60006.0</v>
      </c>
      <c r="AM183" s="16">
        <v>0.0</v>
      </c>
      <c r="AN183" s="16">
        <v>0.0</v>
      </c>
      <c r="AO183" s="16">
        <v>0.0</v>
      </c>
      <c r="AP183" s="16">
        <v>29602.0</v>
      </c>
      <c r="AQ183" s="16">
        <v>0.0</v>
      </c>
      <c r="AR183" s="16">
        <v>0.0</v>
      </c>
      <c r="AS183" s="16">
        <v>0.0</v>
      </c>
      <c r="AT183" s="16">
        <v>44892.0</v>
      </c>
      <c r="AU183" s="16">
        <v>0.0</v>
      </c>
      <c r="AV183" s="16">
        <v>0.0</v>
      </c>
      <c r="AW183" s="16">
        <v>0.0</v>
      </c>
      <c r="AX183" s="16">
        <v>53504.0</v>
      </c>
      <c r="AY183" s="16">
        <v>0.0</v>
      </c>
      <c r="AZ183" s="16">
        <v>0.0</v>
      </c>
      <c r="BA183" s="16">
        <v>0.0</v>
      </c>
      <c r="BB183" s="16">
        <v>6078.0</v>
      </c>
      <c r="BC183" s="16">
        <v>0.0</v>
      </c>
      <c r="BD183" s="16">
        <v>0.0</v>
      </c>
      <c r="BE183" s="16">
        <v>15.0</v>
      </c>
      <c r="BF183" s="16">
        <v>1179978.0</v>
      </c>
      <c r="BG183" s="16">
        <v>0.0</v>
      </c>
      <c r="BH183" s="16">
        <v>0.0</v>
      </c>
      <c r="BI183" s="16">
        <v>0.0</v>
      </c>
      <c r="BJ183" s="16">
        <v>912.0</v>
      </c>
      <c r="BK183" s="16">
        <v>0.0</v>
      </c>
      <c r="BL183" s="16">
        <v>0.0</v>
      </c>
      <c r="BM183" s="16">
        <v>0.0</v>
      </c>
      <c r="BN183" s="16">
        <v>91088.0</v>
      </c>
      <c r="BO183" s="16">
        <v>0.0</v>
      </c>
      <c r="BP183" s="16">
        <v>0.0</v>
      </c>
      <c r="BQ183" s="16">
        <v>1.0</v>
      </c>
      <c r="BR183" s="16">
        <v>62420.0</v>
      </c>
      <c r="BS183" s="16">
        <v>0.0</v>
      </c>
      <c r="BT183" s="16">
        <v>0.0</v>
      </c>
    </row>
    <row r="184">
      <c r="A184" s="14" t="s">
        <v>5570</v>
      </c>
      <c r="B184" s="16">
        <v>11.0</v>
      </c>
      <c r="C184" s="16">
        <v>4082348.0</v>
      </c>
      <c r="D184" s="14" t="s">
        <v>5571</v>
      </c>
      <c r="E184" s="14" t="s">
        <v>2631</v>
      </c>
      <c r="F184" s="14" t="s">
        <v>2630</v>
      </c>
      <c r="G184" s="14" t="s">
        <v>4844</v>
      </c>
      <c r="H184" s="14" t="s">
        <v>2978</v>
      </c>
      <c r="I184" s="14" t="s">
        <v>2978</v>
      </c>
      <c r="J184" s="14" t="s">
        <v>4845</v>
      </c>
      <c r="K184" s="14" t="s">
        <v>5572</v>
      </c>
      <c r="L184" s="14" t="s">
        <v>5572</v>
      </c>
      <c r="M184" s="14" t="s">
        <v>5573</v>
      </c>
      <c r="N184" s="14" t="s">
        <v>4848</v>
      </c>
      <c r="O184" s="14" t="s">
        <v>4878</v>
      </c>
      <c r="P184" s="16">
        <v>1094715.0</v>
      </c>
      <c r="Q184" s="17"/>
      <c r="R184" s="16">
        <v>16.0</v>
      </c>
      <c r="S184" s="16">
        <v>1610906.0</v>
      </c>
      <c r="T184" s="18">
        <v>9.9323E-6</v>
      </c>
      <c r="U184" s="16">
        <v>0.0</v>
      </c>
      <c r="V184" s="16">
        <v>0.0</v>
      </c>
      <c r="W184" s="14" t="s">
        <v>2978</v>
      </c>
      <c r="X184" s="14" t="s">
        <v>4849</v>
      </c>
      <c r="Y184" s="16">
        <v>6.89E-6</v>
      </c>
      <c r="Z184" s="16">
        <v>9.98</v>
      </c>
      <c r="AA184" s="16">
        <v>0.221</v>
      </c>
      <c r="AB184" s="16">
        <v>0.0</v>
      </c>
      <c r="AC184" s="16">
        <v>0.0</v>
      </c>
      <c r="AD184" s="16">
        <v>1.98</v>
      </c>
      <c r="AE184" s="17"/>
      <c r="AF184" s="17"/>
      <c r="AG184" s="16">
        <v>0.0</v>
      </c>
      <c r="AH184" s="16">
        <v>74868.0</v>
      </c>
      <c r="AI184" s="16">
        <v>0.0</v>
      </c>
      <c r="AJ184" s="16">
        <v>0.0</v>
      </c>
      <c r="AK184" s="16">
        <v>0.0</v>
      </c>
      <c r="AL184" s="16">
        <v>59628.0</v>
      </c>
      <c r="AM184" s="16">
        <v>0.0</v>
      </c>
      <c r="AN184" s="16">
        <v>0.0</v>
      </c>
      <c r="AO184" s="16">
        <v>0.0</v>
      </c>
      <c r="AP184" s="16">
        <v>29538.0</v>
      </c>
      <c r="AQ184" s="16">
        <v>0.0</v>
      </c>
      <c r="AR184" s="16">
        <v>0.0</v>
      </c>
      <c r="AS184" s="16">
        <v>0.0</v>
      </c>
      <c r="AT184" s="16">
        <v>44864.0</v>
      </c>
      <c r="AU184" s="16">
        <v>0.0</v>
      </c>
      <c r="AV184" s="16">
        <v>0.0</v>
      </c>
      <c r="AW184" s="16">
        <v>2.0</v>
      </c>
      <c r="AX184" s="16">
        <v>63888.0</v>
      </c>
      <c r="AY184" s="16">
        <v>0.0</v>
      </c>
      <c r="AZ184" s="16">
        <v>0.0</v>
      </c>
      <c r="BA184" s="16">
        <v>0.0</v>
      </c>
      <c r="BB184" s="16">
        <v>5164.0</v>
      </c>
      <c r="BC184" s="16">
        <v>0.0</v>
      </c>
      <c r="BD184" s="16">
        <v>0.0</v>
      </c>
      <c r="BE184" s="16">
        <v>14.0</v>
      </c>
      <c r="BF184" s="16">
        <v>1179042.0</v>
      </c>
      <c r="BG184" s="16">
        <v>0.0</v>
      </c>
      <c r="BH184" s="16">
        <v>0.0</v>
      </c>
      <c r="BI184" s="16">
        <v>0.0</v>
      </c>
      <c r="BJ184" s="16">
        <v>910.0</v>
      </c>
      <c r="BK184" s="16">
        <v>0.0</v>
      </c>
      <c r="BL184" s="16">
        <v>0.0</v>
      </c>
      <c r="BM184" s="16">
        <v>0.0</v>
      </c>
      <c r="BN184" s="16">
        <v>90684.0</v>
      </c>
      <c r="BO184" s="16">
        <v>0.0</v>
      </c>
      <c r="BP184" s="16">
        <v>0.0</v>
      </c>
      <c r="BQ184" s="16">
        <v>0.0</v>
      </c>
      <c r="BR184" s="16">
        <v>62320.0</v>
      </c>
      <c r="BS184" s="16">
        <v>0.0</v>
      </c>
      <c r="BT184" s="16">
        <v>0.0</v>
      </c>
    </row>
    <row r="185">
      <c r="A185" s="14" t="s">
        <v>5574</v>
      </c>
      <c r="B185" s="16">
        <v>11.0</v>
      </c>
      <c r="C185" s="16">
        <v>4074506.0</v>
      </c>
      <c r="D185" s="14" t="s">
        <v>5575</v>
      </c>
      <c r="E185" s="14" t="s">
        <v>2622</v>
      </c>
      <c r="F185" s="14" t="s">
        <v>2621</v>
      </c>
      <c r="G185" s="14" t="s">
        <v>5166</v>
      </c>
      <c r="H185" s="14" t="s">
        <v>2978</v>
      </c>
      <c r="I185" s="14" t="s">
        <v>21</v>
      </c>
      <c r="J185" s="14" t="s">
        <v>4845</v>
      </c>
      <c r="K185" s="14" t="s">
        <v>5576</v>
      </c>
      <c r="L185" s="14" t="s">
        <v>5576</v>
      </c>
      <c r="M185" s="14" t="s">
        <v>5577</v>
      </c>
      <c r="N185" s="14" t="s">
        <v>409</v>
      </c>
      <c r="O185" s="14" t="s">
        <v>410</v>
      </c>
      <c r="P185" s="16">
        <v>1059192.0</v>
      </c>
      <c r="Q185" s="17"/>
      <c r="R185" s="16">
        <v>16.0</v>
      </c>
      <c r="S185" s="16">
        <v>1613588.0</v>
      </c>
      <c r="T185" s="18">
        <v>9.9158E-6</v>
      </c>
      <c r="U185" s="16">
        <v>0.0</v>
      </c>
      <c r="V185" s="16">
        <v>0.0</v>
      </c>
      <c r="W185" s="14" t="s">
        <v>2978</v>
      </c>
      <c r="X185" s="14" t="s">
        <v>4849</v>
      </c>
      <c r="Y185" s="16">
        <v>8.03E-6</v>
      </c>
      <c r="Z185" s="16">
        <v>23.0</v>
      </c>
      <c r="AA185" s="17"/>
      <c r="AB185" s="16">
        <v>0.0</v>
      </c>
      <c r="AC185" s="16">
        <v>0.0</v>
      </c>
      <c r="AD185" s="16">
        <v>8.87</v>
      </c>
      <c r="AE185" s="16">
        <v>0.03</v>
      </c>
      <c r="AF185" s="16">
        <v>0.015</v>
      </c>
      <c r="AG185" s="16">
        <v>0.0</v>
      </c>
      <c r="AH185" s="16">
        <v>75028.0</v>
      </c>
      <c r="AI185" s="16">
        <v>0.0</v>
      </c>
      <c r="AJ185" s="16">
        <v>0.0</v>
      </c>
      <c r="AK185" s="16">
        <v>0.0</v>
      </c>
      <c r="AL185" s="16">
        <v>60024.0</v>
      </c>
      <c r="AM185" s="16">
        <v>0.0</v>
      </c>
      <c r="AN185" s="16">
        <v>0.0</v>
      </c>
      <c r="AO185" s="16">
        <v>0.0</v>
      </c>
      <c r="AP185" s="16">
        <v>29600.0</v>
      </c>
      <c r="AQ185" s="16">
        <v>0.0</v>
      </c>
      <c r="AR185" s="16">
        <v>0.0</v>
      </c>
      <c r="AS185" s="16">
        <v>0.0</v>
      </c>
      <c r="AT185" s="16">
        <v>44874.0</v>
      </c>
      <c r="AU185" s="16">
        <v>0.0</v>
      </c>
      <c r="AV185" s="16">
        <v>0.0</v>
      </c>
      <c r="AW185" s="16">
        <v>0.0</v>
      </c>
      <c r="AX185" s="16">
        <v>64004.0</v>
      </c>
      <c r="AY185" s="16">
        <v>0.0</v>
      </c>
      <c r="AZ185" s="16">
        <v>0.0</v>
      </c>
      <c r="BA185" s="16">
        <v>0.0</v>
      </c>
      <c r="BB185" s="16">
        <v>5688.0</v>
      </c>
      <c r="BC185" s="16">
        <v>0.0</v>
      </c>
      <c r="BD185" s="16">
        <v>0.0</v>
      </c>
      <c r="BE185" s="16">
        <v>16.0</v>
      </c>
      <c r="BF185" s="16">
        <v>1179962.0</v>
      </c>
      <c r="BG185" s="16">
        <v>0.0</v>
      </c>
      <c r="BH185" s="16">
        <v>0.0</v>
      </c>
      <c r="BI185" s="16">
        <v>0.0</v>
      </c>
      <c r="BJ185" s="16">
        <v>912.0</v>
      </c>
      <c r="BK185" s="16">
        <v>0.0</v>
      </c>
      <c r="BL185" s="16">
        <v>0.0</v>
      </c>
      <c r="BM185" s="16">
        <v>0.0</v>
      </c>
      <c r="BN185" s="16">
        <v>91040.0</v>
      </c>
      <c r="BO185" s="16">
        <v>0.0</v>
      </c>
      <c r="BP185" s="16">
        <v>0.0</v>
      </c>
      <c r="BQ185" s="16">
        <v>0.0</v>
      </c>
      <c r="BR185" s="16">
        <v>62456.0</v>
      </c>
      <c r="BS185" s="16">
        <v>0.0</v>
      </c>
      <c r="BT185" s="16">
        <v>0.0</v>
      </c>
    </row>
    <row r="186">
      <c r="A186" s="14" t="s">
        <v>5578</v>
      </c>
      <c r="B186" s="16">
        <v>11.0</v>
      </c>
      <c r="C186" s="16">
        <v>4091519.0</v>
      </c>
      <c r="D186" s="14" t="s">
        <v>5579</v>
      </c>
      <c r="E186" s="14" t="s">
        <v>2622</v>
      </c>
      <c r="F186" s="14" t="s">
        <v>2621</v>
      </c>
      <c r="G186" s="14" t="s">
        <v>4844</v>
      </c>
      <c r="H186" s="14" t="s">
        <v>2978</v>
      </c>
      <c r="I186" s="14" t="s">
        <v>2978</v>
      </c>
      <c r="J186" s="14" t="s">
        <v>4845</v>
      </c>
      <c r="K186" s="14" t="s">
        <v>5580</v>
      </c>
      <c r="L186" s="14" t="s">
        <v>5580</v>
      </c>
      <c r="M186" s="14" t="s">
        <v>5581</v>
      </c>
      <c r="N186" s="14" t="s">
        <v>4848</v>
      </c>
      <c r="O186" s="14" t="s">
        <v>4878</v>
      </c>
      <c r="P186" s="16">
        <v>2926799.0</v>
      </c>
      <c r="Q186" s="17"/>
      <c r="R186" s="16">
        <v>16.0</v>
      </c>
      <c r="S186" s="16">
        <v>1614062.0</v>
      </c>
      <c r="T186" s="18">
        <v>9.9129E-6</v>
      </c>
      <c r="U186" s="16">
        <v>0.0</v>
      </c>
      <c r="V186" s="16">
        <v>0.0</v>
      </c>
      <c r="W186" s="14" t="s">
        <v>2978</v>
      </c>
      <c r="X186" s="14" t="s">
        <v>4849</v>
      </c>
      <c r="Y186" s="16">
        <v>7.63E-6</v>
      </c>
      <c r="Z186" s="16">
        <v>8.52</v>
      </c>
      <c r="AA186" s="16">
        <v>0.124</v>
      </c>
      <c r="AB186" s="16">
        <v>0.0</v>
      </c>
      <c r="AC186" s="16">
        <v>0.0</v>
      </c>
      <c r="AD186" s="16">
        <v>7.12</v>
      </c>
      <c r="AE186" s="17"/>
      <c r="AF186" s="17"/>
      <c r="AG186" s="16">
        <v>0.0</v>
      </c>
      <c r="AH186" s="16">
        <v>74920.0</v>
      </c>
      <c r="AI186" s="16">
        <v>0.0</v>
      </c>
      <c r="AJ186" s="16">
        <v>0.0</v>
      </c>
      <c r="AK186" s="16">
        <v>0.0</v>
      </c>
      <c r="AL186" s="16">
        <v>60006.0</v>
      </c>
      <c r="AM186" s="16">
        <v>0.0</v>
      </c>
      <c r="AN186" s="16">
        <v>0.0</v>
      </c>
      <c r="AO186" s="16">
        <v>0.0</v>
      </c>
      <c r="AP186" s="16">
        <v>29604.0</v>
      </c>
      <c r="AQ186" s="16">
        <v>0.0</v>
      </c>
      <c r="AR186" s="16">
        <v>0.0</v>
      </c>
      <c r="AS186" s="16">
        <v>0.0</v>
      </c>
      <c r="AT186" s="16">
        <v>44890.0</v>
      </c>
      <c r="AU186" s="16">
        <v>0.0</v>
      </c>
      <c r="AV186" s="16">
        <v>0.0</v>
      </c>
      <c r="AW186" s="16">
        <v>0.0</v>
      </c>
      <c r="AX186" s="16">
        <v>64042.0</v>
      </c>
      <c r="AY186" s="16">
        <v>0.0</v>
      </c>
      <c r="AZ186" s="16">
        <v>0.0</v>
      </c>
      <c r="BA186" s="16">
        <v>0.0</v>
      </c>
      <c r="BB186" s="16">
        <v>6084.0</v>
      </c>
      <c r="BC186" s="16">
        <v>0.0</v>
      </c>
      <c r="BD186" s="16">
        <v>0.0</v>
      </c>
      <c r="BE186" s="16">
        <v>15.0</v>
      </c>
      <c r="BF186" s="16">
        <v>1180036.0</v>
      </c>
      <c r="BG186" s="16">
        <v>0.0</v>
      </c>
      <c r="BH186" s="16">
        <v>0.0</v>
      </c>
      <c r="BI186" s="16">
        <v>0.0</v>
      </c>
      <c r="BJ186" s="16">
        <v>912.0</v>
      </c>
      <c r="BK186" s="16">
        <v>0.0</v>
      </c>
      <c r="BL186" s="16">
        <v>0.0</v>
      </c>
      <c r="BM186" s="16">
        <v>0.0</v>
      </c>
      <c r="BN186" s="16">
        <v>91086.0</v>
      </c>
      <c r="BO186" s="16">
        <v>0.0</v>
      </c>
      <c r="BP186" s="16">
        <v>0.0</v>
      </c>
      <c r="BQ186" s="16">
        <v>1.0</v>
      </c>
      <c r="BR186" s="16">
        <v>62482.0</v>
      </c>
      <c r="BS186" s="16">
        <v>0.0</v>
      </c>
      <c r="BT186" s="16">
        <v>0.0</v>
      </c>
    </row>
    <row r="187">
      <c r="A187" s="14" t="s">
        <v>5582</v>
      </c>
      <c r="B187" s="16">
        <v>11.0</v>
      </c>
      <c r="C187" s="16">
        <v>3856371.0</v>
      </c>
      <c r="D187" s="14" t="s">
        <v>5583</v>
      </c>
      <c r="E187" s="14" t="s">
        <v>2622</v>
      </c>
      <c r="F187" s="14" t="s">
        <v>2630</v>
      </c>
      <c r="G187" s="14" t="s">
        <v>4844</v>
      </c>
      <c r="H187" s="14" t="s">
        <v>2978</v>
      </c>
      <c r="I187" s="14" t="s">
        <v>2978</v>
      </c>
      <c r="J187" s="14" t="s">
        <v>4845</v>
      </c>
      <c r="K187" s="14" t="s">
        <v>5584</v>
      </c>
      <c r="L187" s="14" t="s">
        <v>5584</v>
      </c>
      <c r="M187" s="14" t="s">
        <v>5585</v>
      </c>
      <c r="N187" s="14" t="s">
        <v>409</v>
      </c>
      <c r="P187" s="17"/>
      <c r="Q187" s="17"/>
      <c r="R187" s="16">
        <v>16.0</v>
      </c>
      <c r="S187" s="16">
        <v>1614086.0</v>
      </c>
      <c r="T187" s="18">
        <v>9.9127E-6</v>
      </c>
      <c r="U187" s="16">
        <v>0.0</v>
      </c>
      <c r="V187" s="16">
        <v>0.0</v>
      </c>
      <c r="W187" s="14" t="s">
        <v>2978</v>
      </c>
      <c r="X187" s="17"/>
      <c r="Y187" s="17"/>
      <c r="Z187" s="16">
        <v>18.0</v>
      </c>
      <c r="AA187" s="17"/>
      <c r="AB187" s="16">
        <v>0.0</v>
      </c>
      <c r="AC187" s="16">
        <v>-0.01</v>
      </c>
      <c r="AD187" s="16">
        <v>5.85</v>
      </c>
      <c r="AE187" s="16">
        <v>0.51</v>
      </c>
      <c r="AF187" s="16">
        <v>0.078</v>
      </c>
      <c r="AG187" s="16">
        <v>0.0</v>
      </c>
      <c r="AH187" s="16">
        <v>74946.0</v>
      </c>
      <c r="AI187" s="16">
        <v>0.0</v>
      </c>
      <c r="AJ187" s="16">
        <v>0.0</v>
      </c>
      <c r="AK187" s="16">
        <v>0.0</v>
      </c>
      <c r="AL187" s="16">
        <v>60014.0</v>
      </c>
      <c r="AM187" s="16">
        <v>0.0</v>
      </c>
      <c r="AN187" s="16">
        <v>0.0</v>
      </c>
      <c r="AO187" s="16">
        <v>0.0</v>
      </c>
      <c r="AP187" s="16">
        <v>29608.0</v>
      </c>
      <c r="AQ187" s="16">
        <v>0.0</v>
      </c>
      <c r="AR187" s="16">
        <v>0.0</v>
      </c>
      <c r="AS187" s="16">
        <v>0.0</v>
      </c>
      <c r="AT187" s="16">
        <v>44900.0</v>
      </c>
      <c r="AU187" s="16">
        <v>0.0</v>
      </c>
      <c r="AV187" s="16">
        <v>0.0</v>
      </c>
      <c r="AW187" s="16">
        <v>14.0</v>
      </c>
      <c r="AX187" s="16">
        <v>63990.0</v>
      </c>
      <c r="AY187" s="16">
        <v>0.0</v>
      </c>
      <c r="AZ187" s="16">
        <v>0.0</v>
      </c>
      <c r="BA187" s="16">
        <v>0.0</v>
      </c>
      <c r="BB187" s="16">
        <v>6084.0</v>
      </c>
      <c r="BC187" s="16">
        <v>0.0</v>
      </c>
      <c r="BD187" s="16">
        <v>0.0</v>
      </c>
      <c r="BE187" s="16">
        <v>1.0</v>
      </c>
      <c r="BF187" s="16">
        <v>1180046.0</v>
      </c>
      <c r="BG187" s="16">
        <v>0.0</v>
      </c>
      <c r="BH187" s="16">
        <v>0.0</v>
      </c>
      <c r="BI187" s="16">
        <v>0.0</v>
      </c>
      <c r="BJ187" s="16">
        <v>912.0</v>
      </c>
      <c r="BK187" s="16">
        <v>0.0</v>
      </c>
      <c r="BL187" s="16">
        <v>0.0</v>
      </c>
      <c r="BM187" s="16">
        <v>1.0</v>
      </c>
      <c r="BN187" s="16">
        <v>91096.0</v>
      </c>
      <c r="BO187" s="16">
        <v>0.0</v>
      </c>
      <c r="BP187" s="16">
        <v>0.0</v>
      </c>
      <c r="BQ187" s="16">
        <v>0.0</v>
      </c>
      <c r="BR187" s="16">
        <v>62490.0</v>
      </c>
      <c r="BS187" s="16">
        <v>0.0</v>
      </c>
      <c r="BT187" s="16">
        <v>0.0</v>
      </c>
    </row>
    <row r="188">
      <c r="A188" s="14" t="s">
        <v>5586</v>
      </c>
      <c r="B188" s="16">
        <v>11.0</v>
      </c>
      <c r="C188" s="16">
        <v>3856279.0</v>
      </c>
      <c r="D188" s="14" t="s">
        <v>5587</v>
      </c>
      <c r="E188" s="14" t="s">
        <v>2630</v>
      </c>
      <c r="F188" s="14" t="s">
        <v>2631</v>
      </c>
      <c r="G188" s="14" t="s">
        <v>5166</v>
      </c>
      <c r="H188" s="14" t="s">
        <v>2978</v>
      </c>
      <c r="I188" s="14" t="s">
        <v>21</v>
      </c>
      <c r="J188" s="14" t="s">
        <v>4845</v>
      </c>
      <c r="K188" s="14" t="s">
        <v>5588</v>
      </c>
      <c r="L188" s="14" t="s">
        <v>5588</v>
      </c>
      <c r="M188" s="14" t="s">
        <v>5589</v>
      </c>
      <c r="N188" s="14" t="s">
        <v>4848</v>
      </c>
      <c r="O188" s="14" t="s">
        <v>4878</v>
      </c>
      <c r="P188" s="16">
        <v>530876.0</v>
      </c>
      <c r="Q188" s="17"/>
      <c r="R188" s="16">
        <v>16.0</v>
      </c>
      <c r="S188" s="16">
        <v>1614140.0</v>
      </c>
      <c r="T188" s="18">
        <v>9.9124E-6</v>
      </c>
      <c r="U188" s="16">
        <v>1.0</v>
      </c>
      <c r="V188" s="16">
        <v>0.0</v>
      </c>
      <c r="W188" s="14" t="s">
        <v>2978</v>
      </c>
      <c r="X188" s="14" t="s">
        <v>4963</v>
      </c>
      <c r="Y188" s="16">
        <v>1.3403E-4</v>
      </c>
      <c r="Z188" s="16">
        <v>13.4</v>
      </c>
      <c r="AA188" s="17"/>
      <c r="AB188" s="16">
        <v>0.0</v>
      </c>
      <c r="AC188" s="16">
        <v>0.0</v>
      </c>
      <c r="AD188" s="16">
        <v>3.37</v>
      </c>
      <c r="AE188" s="17"/>
      <c r="AF188" s="17"/>
      <c r="AG188" s="16">
        <v>0.0</v>
      </c>
      <c r="AH188" s="16">
        <v>75044.0</v>
      </c>
      <c r="AI188" s="16">
        <v>0.0</v>
      </c>
      <c r="AJ188" s="16">
        <v>0.0</v>
      </c>
      <c r="AK188" s="16">
        <v>0.0</v>
      </c>
      <c r="AL188" s="16">
        <v>60032.0</v>
      </c>
      <c r="AM188" s="16">
        <v>0.0</v>
      </c>
      <c r="AN188" s="16">
        <v>0.0</v>
      </c>
      <c r="AO188" s="16">
        <v>1.0</v>
      </c>
      <c r="AP188" s="16">
        <v>29606.0</v>
      </c>
      <c r="AQ188" s="16">
        <v>0.0</v>
      </c>
      <c r="AR188" s="16">
        <v>0.0</v>
      </c>
      <c r="AS188" s="16">
        <v>0.0</v>
      </c>
      <c r="AT188" s="16">
        <v>44880.0</v>
      </c>
      <c r="AU188" s="16">
        <v>0.0</v>
      </c>
      <c r="AV188" s="16">
        <v>0.0</v>
      </c>
      <c r="AW188" s="16">
        <v>0.0</v>
      </c>
      <c r="AX188" s="16">
        <v>63984.0</v>
      </c>
      <c r="AY188" s="16">
        <v>0.0</v>
      </c>
      <c r="AZ188" s="16">
        <v>0.0</v>
      </c>
      <c r="BA188" s="16">
        <v>3.0</v>
      </c>
      <c r="BB188" s="16">
        <v>6062.0</v>
      </c>
      <c r="BC188" s="16">
        <v>1.0</v>
      </c>
      <c r="BD188" s="16">
        <v>0.0</v>
      </c>
      <c r="BE188" s="16">
        <v>10.0</v>
      </c>
      <c r="BF188" s="16">
        <v>1180026.0</v>
      </c>
      <c r="BG188" s="16">
        <v>0.0</v>
      </c>
      <c r="BH188" s="16">
        <v>0.0</v>
      </c>
      <c r="BI188" s="16">
        <v>0.0</v>
      </c>
      <c r="BJ188" s="16">
        <v>912.0</v>
      </c>
      <c r="BK188" s="16">
        <v>0.0</v>
      </c>
      <c r="BL188" s="16">
        <v>0.0</v>
      </c>
      <c r="BM188" s="16">
        <v>0.0</v>
      </c>
      <c r="BN188" s="16">
        <v>91088.0</v>
      </c>
      <c r="BO188" s="16">
        <v>0.0</v>
      </c>
      <c r="BP188" s="16">
        <v>0.0</v>
      </c>
      <c r="BQ188" s="16">
        <v>2.0</v>
      </c>
      <c r="BR188" s="16">
        <v>62506.0</v>
      </c>
      <c r="BS188" s="16">
        <v>0.0</v>
      </c>
      <c r="BT188" s="16">
        <v>0.0</v>
      </c>
    </row>
    <row r="189">
      <c r="A189" s="14" t="s">
        <v>5590</v>
      </c>
      <c r="B189" s="16">
        <v>11.0</v>
      </c>
      <c r="C189" s="16">
        <v>4082347.0</v>
      </c>
      <c r="D189" s="14" t="s">
        <v>5591</v>
      </c>
      <c r="E189" s="14" t="s">
        <v>2630</v>
      </c>
      <c r="F189" s="14" t="s">
        <v>2631</v>
      </c>
      <c r="G189" s="14" t="s">
        <v>4844</v>
      </c>
      <c r="H189" s="14" t="s">
        <v>2978</v>
      </c>
      <c r="I189" s="14" t="s">
        <v>2978</v>
      </c>
      <c r="J189" s="14" t="s">
        <v>4845</v>
      </c>
      <c r="K189" s="14" t="s">
        <v>5592</v>
      </c>
      <c r="L189" s="14" t="s">
        <v>5592</v>
      </c>
      <c r="M189" s="14" t="s">
        <v>5593</v>
      </c>
      <c r="N189" s="14" t="s">
        <v>409</v>
      </c>
      <c r="P189" s="17"/>
      <c r="Q189" s="17"/>
      <c r="R189" s="16">
        <v>15.0</v>
      </c>
      <c r="S189" s="16">
        <v>1610866.0</v>
      </c>
      <c r="T189" s="18">
        <v>9.3118E-6</v>
      </c>
      <c r="U189" s="16">
        <v>1.0</v>
      </c>
      <c r="V189" s="16">
        <v>0.0</v>
      </c>
      <c r="W189" s="14" t="s">
        <v>2978</v>
      </c>
      <c r="X189" s="14" t="s">
        <v>4860</v>
      </c>
      <c r="Y189" s="16">
        <v>1.0106E-4</v>
      </c>
      <c r="Z189" s="16">
        <v>33.0</v>
      </c>
      <c r="AA189" s="16">
        <v>0.597</v>
      </c>
      <c r="AB189" s="16">
        <v>0.07</v>
      </c>
      <c r="AC189" s="16">
        <v>-0.1</v>
      </c>
      <c r="AD189" s="16">
        <v>6.33</v>
      </c>
      <c r="AE189" s="16">
        <v>0.0</v>
      </c>
      <c r="AF189" s="16">
        <v>0.983</v>
      </c>
      <c r="AG189" s="16">
        <v>0.0</v>
      </c>
      <c r="AH189" s="16">
        <v>74846.0</v>
      </c>
      <c r="AI189" s="16">
        <v>0.0</v>
      </c>
      <c r="AJ189" s="16">
        <v>0.0</v>
      </c>
      <c r="AK189" s="16">
        <v>0.0</v>
      </c>
      <c r="AL189" s="16">
        <v>59612.0</v>
      </c>
      <c r="AM189" s="16">
        <v>0.0</v>
      </c>
      <c r="AN189" s="16">
        <v>0.0</v>
      </c>
      <c r="AO189" s="16">
        <v>0.0</v>
      </c>
      <c r="AP189" s="16">
        <v>29548.0</v>
      </c>
      <c r="AQ189" s="16">
        <v>0.0</v>
      </c>
      <c r="AR189" s="16">
        <v>0.0</v>
      </c>
      <c r="AS189" s="16">
        <v>0.0</v>
      </c>
      <c r="AT189" s="16">
        <v>44860.0</v>
      </c>
      <c r="AU189" s="16">
        <v>0.0</v>
      </c>
      <c r="AV189" s="16">
        <v>0.0</v>
      </c>
      <c r="AW189" s="16">
        <v>0.0</v>
      </c>
      <c r="AX189" s="16">
        <v>63904.0</v>
      </c>
      <c r="AY189" s="16">
        <v>0.0</v>
      </c>
      <c r="AZ189" s="16">
        <v>0.0</v>
      </c>
      <c r="BA189" s="16">
        <v>0.0</v>
      </c>
      <c r="BB189" s="16">
        <v>5166.0</v>
      </c>
      <c r="BC189" s="16">
        <v>0.0</v>
      </c>
      <c r="BD189" s="16">
        <v>0.0</v>
      </c>
      <c r="BE189" s="16">
        <v>0.0</v>
      </c>
      <c r="BF189" s="16">
        <v>1179026.0</v>
      </c>
      <c r="BG189" s="16">
        <v>0.0</v>
      </c>
      <c r="BH189" s="16">
        <v>0.0</v>
      </c>
      <c r="BI189" s="16">
        <v>0.0</v>
      </c>
      <c r="BJ189" s="16">
        <v>912.0</v>
      </c>
      <c r="BK189" s="16">
        <v>0.0</v>
      </c>
      <c r="BL189" s="16">
        <v>0.0</v>
      </c>
      <c r="BM189" s="16">
        <v>15.0</v>
      </c>
      <c r="BN189" s="16">
        <v>90668.0</v>
      </c>
      <c r="BO189" s="16">
        <v>1.0</v>
      </c>
      <c r="BP189" s="16">
        <v>0.0</v>
      </c>
      <c r="BQ189" s="16">
        <v>0.0</v>
      </c>
      <c r="BR189" s="16">
        <v>62324.0</v>
      </c>
      <c r="BS189" s="16">
        <v>0.0</v>
      </c>
      <c r="BT189" s="16">
        <v>0.0</v>
      </c>
    </row>
    <row r="190">
      <c r="A190" s="14" t="s">
        <v>5594</v>
      </c>
      <c r="B190" s="16">
        <v>11.0</v>
      </c>
      <c r="C190" s="16">
        <v>4083485.0</v>
      </c>
      <c r="D190" s="14" t="s">
        <v>5350</v>
      </c>
      <c r="E190" s="14" t="s">
        <v>2622</v>
      </c>
      <c r="F190" s="14" t="s">
        <v>2631</v>
      </c>
      <c r="G190" s="14" t="s">
        <v>4844</v>
      </c>
      <c r="H190" s="14" t="s">
        <v>2978</v>
      </c>
      <c r="I190" s="14" t="s">
        <v>2978</v>
      </c>
      <c r="J190" s="14" t="s">
        <v>4845</v>
      </c>
      <c r="K190" s="14" t="s">
        <v>5351</v>
      </c>
      <c r="L190" s="14" t="s">
        <v>5351</v>
      </c>
      <c r="M190" s="14" t="s">
        <v>5595</v>
      </c>
      <c r="N190" s="14" t="s">
        <v>4848</v>
      </c>
      <c r="O190" s="14" t="s">
        <v>4878</v>
      </c>
      <c r="P190" s="16">
        <v>793159.0</v>
      </c>
      <c r="Q190" s="17"/>
      <c r="R190" s="16">
        <v>15.0</v>
      </c>
      <c r="S190" s="16">
        <v>1613616.0</v>
      </c>
      <c r="T190" s="18">
        <v>9.2959E-6</v>
      </c>
      <c r="U190" s="16">
        <v>0.0</v>
      </c>
      <c r="V190" s="16">
        <v>0.0</v>
      </c>
      <c r="W190" s="14" t="s">
        <v>2978</v>
      </c>
      <c r="X190" s="14" t="s">
        <v>4940</v>
      </c>
      <c r="Y190" s="16">
        <v>1.1532E-4</v>
      </c>
      <c r="Z190" s="16">
        <v>10.3</v>
      </c>
      <c r="AA190" s="16">
        <v>0.552</v>
      </c>
      <c r="AB190" s="16">
        <v>0.01</v>
      </c>
      <c r="AC190" s="16">
        <v>0.0</v>
      </c>
      <c r="AD190" s="16">
        <v>1.43</v>
      </c>
      <c r="AE190" s="17"/>
      <c r="AF190" s="17"/>
      <c r="AG190" s="16">
        <v>0.0</v>
      </c>
      <c r="AH190" s="16">
        <v>74942.0</v>
      </c>
      <c r="AI190" s="16">
        <v>0.0</v>
      </c>
      <c r="AJ190" s="16">
        <v>0.0</v>
      </c>
      <c r="AK190" s="16">
        <v>12.0</v>
      </c>
      <c r="AL190" s="16">
        <v>59964.0</v>
      </c>
      <c r="AM190" s="16">
        <v>0.0</v>
      </c>
      <c r="AN190" s="16">
        <v>0.0</v>
      </c>
      <c r="AO190" s="16">
        <v>0.0</v>
      </c>
      <c r="AP190" s="16">
        <v>29596.0</v>
      </c>
      <c r="AQ190" s="16">
        <v>0.0</v>
      </c>
      <c r="AR190" s="16">
        <v>0.0</v>
      </c>
      <c r="AS190" s="16">
        <v>0.0</v>
      </c>
      <c r="AT190" s="16">
        <v>44878.0</v>
      </c>
      <c r="AU190" s="16">
        <v>0.0</v>
      </c>
      <c r="AV190" s="16">
        <v>0.0</v>
      </c>
      <c r="AW190" s="16">
        <v>0.0</v>
      </c>
      <c r="AX190" s="16">
        <v>64016.0</v>
      </c>
      <c r="AY190" s="16">
        <v>0.0</v>
      </c>
      <c r="AZ190" s="16">
        <v>0.0</v>
      </c>
      <c r="BA190" s="16">
        <v>0.0</v>
      </c>
      <c r="BB190" s="16">
        <v>6084.0</v>
      </c>
      <c r="BC190" s="16">
        <v>0.0</v>
      </c>
      <c r="BD190" s="16">
        <v>0.0</v>
      </c>
      <c r="BE190" s="16">
        <v>2.0</v>
      </c>
      <c r="BF190" s="16">
        <v>1179770.0</v>
      </c>
      <c r="BG190" s="16">
        <v>0.0</v>
      </c>
      <c r="BH190" s="16">
        <v>0.0</v>
      </c>
      <c r="BI190" s="16">
        <v>0.0</v>
      </c>
      <c r="BJ190" s="16">
        <v>912.0</v>
      </c>
      <c r="BK190" s="16">
        <v>0.0</v>
      </c>
      <c r="BL190" s="16">
        <v>0.0</v>
      </c>
      <c r="BM190" s="16">
        <v>0.0</v>
      </c>
      <c r="BN190" s="16">
        <v>90982.0</v>
      </c>
      <c r="BO190" s="16">
        <v>0.0</v>
      </c>
      <c r="BP190" s="16">
        <v>0.0</v>
      </c>
      <c r="BQ190" s="16">
        <v>1.0</v>
      </c>
      <c r="BR190" s="16">
        <v>62472.0</v>
      </c>
      <c r="BS190" s="16">
        <v>0.0</v>
      </c>
      <c r="BT190" s="16">
        <v>0.0</v>
      </c>
    </row>
    <row r="191">
      <c r="A191" s="14" t="s">
        <v>5596</v>
      </c>
      <c r="B191" s="16">
        <v>11.0</v>
      </c>
      <c r="C191" s="16">
        <v>4023887.0</v>
      </c>
      <c r="D191" s="14" t="s">
        <v>5597</v>
      </c>
      <c r="E191" s="14" t="s">
        <v>2622</v>
      </c>
      <c r="F191" s="14" t="s">
        <v>2621</v>
      </c>
      <c r="G191" s="14" t="s">
        <v>5166</v>
      </c>
      <c r="H191" s="14" t="s">
        <v>2978</v>
      </c>
      <c r="I191" s="14" t="s">
        <v>21</v>
      </c>
      <c r="J191" s="14" t="s">
        <v>4845</v>
      </c>
      <c r="K191" s="14" t="s">
        <v>5598</v>
      </c>
      <c r="L191" s="14" t="s">
        <v>5598</v>
      </c>
      <c r="M191" s="14" t="s">
        <v>5599</v>
      </c>
      <c r="N191" s="14" t="s">
        <v>4848</v>
      </c>
      <c r="O191" s="14" t="s">
        <v>4878</v>
      </c>
      <c r="P191" s="16">
        <v>1125898.0</v>
      </c>
      <c r="Q191" s="17"/>
      <c r="R191" s="16">
        <v>15.0</v>
      </c>
      <c r="S191" s="16">
        <v>1613874.0</v>
      </c>
      <c r="T191" s="18">
        <v>9.2944E-6</v>
      </c>
      <c r="U191" s="16">
        <v>0.0</v>
      </c>
      <c r="V191" s="16">
        <v>0.0</v>
      </c>
      <c r="W191" s="14" t="s">
        <v>2978</v>
      </c>
      <c r="X191" s="14" t="s">
        <v>4963</v>
      </c>
      <c r="Y191" s="16">
        <v>6.5655E-4</v>
      </c>
      <c r="Z191" s="16">
        <v>9.52</v>
      </c>
      <c r="AA191" s="17"/>
      <c r="AB191" s="16">
        <v>0.0</v>
      </c>
      <c r="AC191" s="16">
        <v>0.0</v>
      </c>
      <c r="AD191" s="16">
        <v>2.09</v>
      </c>
      <c r="AE191" s="17"/>
      <c r="AF191" s="17"/>
      <c r="AG191" s="16">
        <v>0.0</v>
      </c>
      <c r="AH191" s="16">
        <v>75000.0</v>
      </c>
      <c r="AI191" s="16">
        <v>0.0</v>
      </c>
      <c r="AJ191" s="16">
        <v>0.0</v>
      </c>
      <c r="AK191" s="16">
        <v>0.0</v>
      </c>
      <c r="AL191" s="16">
        <v>60004.0</v>
      </c>
      <c r="AM191" s="16">
        <v>0.0</v>
      </c>
      <c r="AN191" s="16">
        <v>0.0</v>
      </c>
      <c r="AO191" s="16">
        <v>0.0</v>
      </c>
      <c r="AP191" s="16">
        <v>29600.0</v>
      </c>
      <c r="AQ191" s="16">
        <v>0.0</v>
      </c>
      <c r="AR191" s="16">
        <v>0.0</v>
      </c>
      <c r="AS191" s="16">
        <v>0.0</v>
      </c>
      <c r="AT191" s="16">
        <v>44856.0</v>
      </c>
      <c r="AU191" s="16">
        <v>0.0</v>
      </c>
      <c r="AV191" s="16">
        <v>0.0</v>
      </c>
      <c r="AW191" s="16">
        <v>0.0</v>
      </c>
      <c r="AX191" s="16">
        <v>63990.0</v>
      </c>
      <c r="AY191" s="16">
        <v>0.0</v>
      </c>
      <c r="AZ191" s="16">
        <v>0.0</v>
      </c>
      <c r="BA191" s="16">
        <v>8.0</v>
      </c>
      <c r="BB191" s="16">
        <v>6060.0</v>
      </c>
      <c r="BC191" s="16">
        <v>0.0</v>
      </c>
      <c r="BD191" s="16">
        <v>0.0</v>
      </c>
      <c r="BE191" s="16">
        <v>5.0</v>
      </c>
      <c r="BF191" s="16">
        <v>1179892.0</v>
      </c>
      <c r="BG191" s="16">
        <v>0.0</v>
      </c>
      <c r="BH191" s="16">
        <v>0.0</v>
      </c>
      <c r="BI191" s="16">
        <v>0.0</v>
      </c>
      <c r="BJ191" s="16">
        <v>912.0</v>
      </c>
      <c r="BK191" s="16">
        <v>0.0</v>
      </c>
      <c r="BL191" s="16">
        <v>0.0</v>
      </c>
      <c r="BM191" s="16">
        <v>0.0</v>
      </c>
      <c r="BN191" s="16">
        <v>91070.0</v>
      </c>
      <c r="BO191" s="16">
        <v>0.0</v>
      </c>
      <c r="BP191" s="16">
        <v>0.0</v>
      </c>
      <c r="BQ191" s="16">
        <v>2.0</v>
      </c>
      <c r="BR191" s="16">
        <v>62490.0</v>
      </c>
      <c r="BS191" s="16">
        <v>0.0</v>
      </c>
      <c r="BT191" s="16">
        <v>0.0</v>
      </c>
    </row>
    <row r="192">
      <c r="A192" s="14" t="s">
        <v>5600</v>
      </c>
      <c r="B192" s="16">
        <v>11.0</v>
      </c>
      <c r="C192" s="16">
        <v>4082188.0</v>
      </c>
      <c r="D192" s="14" t="s">
        <v>5601</v>
      </c>
      <c r="E192" s="14" t="s">
        <v>2631</v>
      </c>
      <c r="F192" s="14" t="s">
        <v>2630</v>
      </c>
      <c r="G192" s="14" t="s">
        <v>4844</v>
      </c>
      <c r="H192" s="14" t="s">
        <v>2978</v>
      </c>
      <c r="I192" s="14" t="s">
        <v>2978</v>
      </c>
      <c r="J192" s="14" t="s">
        <v>4845</v>
      </c>
      <c r="K192" s="14" t="s">
        <v>5602</v>
      </c>
      <c r="L192" s="14" t="s">
        <v>5602</v>
      </c>
      <c r="M192" s="14" t="s">
        <v>5603</v>
      </c>
      <c r="N192" s="14" t="s">
        <v>409</v>
      </c>
      <c r="O192" s="14" t="s">
        <v>410</v>
      </c>
      <c r="P192" s="16">
        <v>2048761.0</v>
      </c>
      <c r="Q192" s="17"/>
      <c r="R192" s="16">
        <v>15.0</v>
      </c>
      <c r="S192" s="16">
        <v>1613892.0</v>
      </c>
      <c r="T192" s="18">
        <v>9.2943E-6</v>
      </c>
      <c r="U192" s="16">
        <v>0.0</v>
      </c>
      <c r="V192" s="16">
        <v>0.0</v>
      </c>
      <c r="W192" s="14" t="s">
        <v>2978</v>
      </c>
      <c r="X192" s="14" t="s">
        <v>4860</v>
      </c>
      <c r="Y192" s="16">
        <v>1.426E-5</v>
      </c>
      <c r="Z192" s="16">
        <v>31.0</v>
      </c>
      <c r="AA192" s="16">
        <v>0.587</v>
      </c>
      <c r="AB192" s="16">
        <v>0.07</v>
      </c>
      <c r="AC192" s="16">
        <v>0.03</v>
      </c>
      <c r="AD192" s="16">
        <v>8.8</v>
      </c>
      <c r="AE192" s="16">
        <v>0.0</v>
      </c>
      <c r="AF192" s="16">
        <v>0.701</v>
      </c>
      <c r="AG192" s="16">
        <v>3.0</v>
      </c>
      <c r="AH192" s="16">
        <v>74878.0</v>
      </c>
      <c r="AI192" s="16">
        <v>0.0</v>
      </c>
      <c r="AJ192" s="16">
        <v>0.0</v>
      </c>
      <c r="AK192" s="16">
        <v>0.0</v>
      </c>
      <c r="AL192" s="16">
        <v>59992.0</v>
      </c>
      <c r="AM192" s="16">
        <v>0.0</v>
      </c>
      <c r="AN192" s="16">
        <v>0.0</v>
      </c>
      <c r="AO192" s="16">
        <v>0.0</v>
      </c>
      <c r="AP192" s="16">
        <v>29606.0</v>
      </c>
      <c r="AQ192" s="16">
        <v>0.0</v>
      </c>
      <c r="AR192" s="16">
        <v>0.0</v>
      </c>
      <c r="AS192" s="16">
        <v>1.0</v>
      </c>
      <c r="AT192" s="16">
        <v>44892.0</v>
      </c>
      <c r="AU192" s="16">
        <v>0.0</v>
      </c>
      <c r="AV192" s="16">
        <v>0.0</v>
      </c>
      <c r="AW192" s="16">
        <v>0.0</v>
      </c>
      <c r="AX192" s="16">
        <v>64018.0</v>
      </c>
      <c r="AY192" s="16">
        <v>0.0</v>
      </c>
      <c r="AZ192" s="16">
        <v>0.0</v>
      </c>
      <c r="BA192" s="16">
        <v>0.0</v>
      </c>
      <c r="BB192" s="16">
        <v>6012.0</v>
      </c>
      <c r="BC192" s="16">
        <v>0.0</v>
      </c>
      <c r="BD192" s="16">
        <v>0.0</v>
      </c>
      <c r="BE192" s="16">
        <v>6.0</v>
      </c>
      <c r="BF192" s="16">
        <v>1180044.0</v>
      </c>
      <c r="BG192" s="16">
        <v>0.0</v>
      </c>
      <c r="BH192" s="16">
        <v>0.0</v>
      </c>
      <c r="BI192" s="16">
        <v>0.0</v>
      </c>
      <c r="BJ192" s="16">
        <v>908.0</v>
      </c>
      <c r="BK192" s="16">
        <v>0.0</v>
      </c>
      <c r="BL192" s="16">
        <v>0.0</v>
      </c>
      <c r="BM192" s="16">
        <v>4.0</v>
      </c>
      <c r="BN192" s="16">
        <v>91064.0</v>
      </c>
      <c r="BO192" s="16">
        <v>0.0</v>
      </c>
      <c r="BP192" s="16">
        <v>0.0</v>
      </c>
      <c r="BQ192" s="16">
        <v>1.0</v>
      </c>
      <c r="BR192" s="16">
        <v>62478.0</v>
      </c>
      <c r="BS192" s="16">
        <v>0.0</v>
      </c>
      <c r="BT192" s="16">
        <v>0.0</v>
      </c>
    </row>
    <row r="193">
      <c r="A193" s="14" t="s">
        <v>5604</v>
      </c>
      <c r="B193" s="16">
        <v>11.0</v>
      </c>
      <c r="C193" s="16">
        <v>4086507.0</v>
      </c>
      <c r="D193" s="14" t="s">
        <v>5605</v>
      </c>
      <c r="E193" s="14" t="s">
        <v>2631</v>
      </c>
      <c r="F193" s="14" t="s">
        <v>2630</v>
      </c>
      <c r="G193" s="14" t="s">
        <v>4844</v>
      </c>
      <c r="H193" s="14" t="s">
        <v>2978</v>
      </c>
      <c r="I193" s="14" t="s">
        <v>2978</v>
      </c>
      <c r="J193" s="14" t="s">
        <v>4845</v>
      </c>
      <c r="K193" s="14" t="s">
        <v>5606</v>
      </c>
      <c r="L193" s="14" t="s">
        <v>5606</v>
      </c>
      <c r="M193" s="14" t="s">
        <v>5607</v>
      </c>
      <c r="N193" s="14" t="s">
        <v>409</v>
      </c>
      <c r="O193" s="14" t="s">
        <v>410</v>
      </c>
      <c r="P193" s="16">
        <v>852471.0</v>
      </c>
      <c r="Q193" s="17"/>
      <c r="R193" s="16">
        <v>15.0</v>
      </c>
      <c r="S193" s="16">
        <v>1614000.0</v>
      </c>
      <c r="T193" s="18">
        <v>9.2937E-6</v>
      </c>
      <c r="U193" s="16">
        <v>0.0</v>
      </c>
      <c r="V193" s="16">
        <v>0.0</v>
      </c>
      <c r="W193" s="14" t="s">
        <v>2978</v>
      </c>
      <c r="X193" s="14" t="s">
        <v>4860</v>
      </c>
      <c r="Y193" s="16">
        <v>8.75E-6</v>
      </c>
      <c r="Z193" s="16">
        <v>28.0</v>
      </c>
      <c r="AA193" s="16">
        <v>0.271</v>
      </c>
      <c r="AB193" s="16">
        <v>0.03</v>
      </c>
      <c r="AC193" s="16">
        <v>-0.02</v>
      </c>
      <c r="AD193" s="16">
        <v>8.75</v>
      </c>
      <c r="AE193" s="16">
        <v>0.0</v>
      </c>
      <c r="AF193" s="16">
        <v>0.997</v>
      </c>
      <c r="AG193" s="16">
        <v>1.0</v>
      </c>
      <c r="AH193" s="16">
        <v>74908.0</v>
      </c>
      <c r="AI193" s="16">
        <v>0.0</v>
      </c>
      <c r="AJ193" s="16">
        <v>0.0</v>
      </c>
      <c r="AK193" s="16">
        <v>2.0</v>
      </c>
      <c r="AL193" s="16">
        <v>60004.0</v>
      </c>
      <c r="AM193" s="16">
        <v>0.0</v>
      </c>
      <c r="AN193" s="16">
        <v>0.0</v>
      </c>
      <c r="AO193" s="16">
        <v>0.0</v>
      </c>
      <c r="AP193" s="16">
        <v>29604.0</v>
      </c>
      <c r="AQ193" s="16">
        <v>0.0</v>
      </c>
      <c r="AR193" s="16">
        <v>0.0</v>
      </c>
      <c r="AS193" s="16">
        <v>0.0</v>
      </c>
      <c r="AT193" s="16">
        <v>44886.0</v>
      </c>
      <c r="AU193" s="16">
        <v>0.0</v>
      </c>
      <c r="AV193" s="16">
        <v>0.0</v>
      </c>
      <c r="AW193" s="16">
        <v>0.0</v>
      </c>
      <c r="AX193" s="16">
        <v>64020.0</v>
      </c>
      <c r="AY193" s="16">
        <v>0.0</v>
      </c>
      <c r="AZ193" s="16">
        <v>0.0</v>
      </c>
      <c r="BA193" s="16">
        <v>0.0</v>
      </c>
      <c r="BB193" s="16">
        <v>6084.0</v>
      </c>
      <c r="BC193" s="16">
        <v>0.0</v>
      </c>
      <c r="BD193" s="16">
        <v>0.0</v>
      </c>
      <c r="BE193" s="16">
        <v>9.0</v>
      </c>
      <c r="BF193" s="16">
        <v>1180038.0</v>
      </c>
      <c r="BG193" s="16">
        <v>0.0</v>
      </c>
      <c r="BH193" s="16">
        <v>0.0</v>
      </c>
      <c r="BI193" s="16">
        <v>0.0</v>
      </c>
      <c r="BJ193" s="16">
        <v>912.0</v>
      </c>
      <c r="BK193" s="16">
        <v>0.0</v>
      </c>
      <c r="BL193" s="16">
        <v>0.0</v>
      </c>
      <c r="BM193" s="16">
        <v>3.0</v>
      </c>
      <c r="BN193" s="16">
        <v>91064.0</v>
      </c>
      <c r="BO193" s="16">
        <v>0.0</v>
      </c>
      <c r="BP193" s="16">
        <v>0.0</v>
      </c>
      <c r="BQ193" s="16">
        <v>0.0</v>
      </c>
      <c r="BR193" s="16">
        <v>62480.0</v>
      </c>
      <c r="BS193" s="16">
        <v>0.0</v>
      </c>
      <c r="BT193" s="16">
        <v>0.0</v>
      </c>
    </row>
    <row r="194">
      <c r="A194" s="14" t="s">
        <v>5608</v>
      </c>
      <c r="B194" s="16">
        <v>11.0</v>
      </c>
      <c r="C194" s="16">
        <v>4074570.0</v>
      </c>
      <c r="D194" s="14" t="s">
        <v>5609</v>
      </c>
      <c r="E194" s="14" t="s">
        <v>2631</v>
      </c>
      <c r="F194" s="14" t="s">
        <v>2630</v>
      </c>
      <c r="G194" s="14" t="s">
        <v>5166</v>
      </c>
      <c r="H194" s="14" t="s">
        <v>2978</v>
      </c>
      <c r="I194" s="14" t="s">
        <v>21</v>
      </c>
      <c r="J194" s="14" t="s">
        <v>4845</v>
      </c>
      <c r="K194" s="14" t="s">
        <v>5610</v>
      </c>
      <c r="L194" s="14" t="s">
        <v>5610</v>
      </c>
      <c r="M194" s="14" t="s">
        <v>5611</v>
      </c>
      <c r="N194" s="14" t="s">
        <v>409</v>
      </c>
      <c r="O194" s="14" t="s">
        <v>410</v>
      </c>
      <c r="P194" s="16">
        <v>959501.0</v>
      </c>
      <c r="Q194" s="17"/>
      <c r="R194" s="16">
        <v>15.0</v>
      </c>
      <c r="S194" s="16">
        <v>1614072.0</v>
      </c>
      <c r="T194" s="18">
        <v>9.2933E-6</v>
      </c>
      <c r="U194" s="16">
        <v>0.0</v>
      </c>
      <c r="V194" s="16">
        <v>0.0</v>
      </c>
      <c r="W194" s="14" t="s">
        <v>2978</v>
      </c>
      <c r="X194" s="14" t="s">
        <v>4849</v>
      </c>
      <c r="Y194" s="16">
        <v>7.63E-6</v>
      </c>
      <c r="Z194" s="16">
        <v>26.0</v>
      </c>
      <c r="AA194" s="16">
        <v>0.14</v>
      </c>
      <c r="AB194" s="16">
        <v>0.0</v>
      </c>
      <c r="AC194" s="16">
        <v>0.0</v>
      </c>
      <c r="AD194" s="16">
        <v>8.76</v>
      </c>
      <c r="AE194" s="16">
        <v>0.01</v>
      </c>
      <c r="AF194" s="16">
        <v>0.362</v>
      </c>
      <c r="AG194" s="16">
        <v>0.0</v>
      </c>
      <c r="AH194" s="16">
        <v>75034.0</v>
      </c>
      <c r="AI194" s="16">
        <v>0.0</v>
      </c>
      <c r="AJ194" s="16">
        <v>0.0</v>
      </c>
      <c r="AK194" s="16">
        <v>0.0</v>
      </c>
      <c r="AL194" s="16">
        <v>60010.0</v>
      </c>
      <c r="AM194" s="16">
        <v>0.0</v>
      </c>
      <c r="AN194" s="16">
        <v>0.0</v>
      </c>
      <c r="AO194" s="16">
        <v>0.0</v>
      </c>
      <c r="AP194" s="16">
        <v>29604.0</v>
      </c>
      <c r="AQ194" s="16">
        <v>0.0</v>
      </c>
      <c r="AR194" s="16">
        <v>0.0</v>
      </c>
      <c r="AS194" s="16">
        <v>0.0</v>
      </c>
      <c r="AT194" s="16">
        <v>44880.0</v>
      </c>
      <c r="AU194" s="16">
        <v>0.0</v>
      </c>
      <c r="AV194" s="16">
        <v>0.0</v>
      </c>
      <c r="AW194" s="16">
        <v>0.0</v>
      </c>
      <c r="AX194" s="16">
        <v>64026.0</v>
      </c>
      <c r="AY194" s="16">
        <v>0.0</v>
      </c>
      <c r="AZ194" s="16">
        <v>0.0</v>
      </c>
      <c r="BA194" s="16">
        <v>0.0</v>
      </c>
      <c r="BB194" s="16">
        <v>6056.0</v>
      </c>
      <c r="BC194" s="16">
        <v>0.0</v>
      </c>
      <c r="BD194" s="16">
        <v>0.0</v>
      </c>
      <c r="BE194" s="16">
        <v>15.0</v>
      </c>
      <c r="BF194" s="16">
        <v>1180002.0</v>
      </c>
      <c r="BG194" s="16">
        <v>0.0</v>
      </c>
      <c r="BH194" s="16">
        <v>0.0</v>
      </c>
      <c r="BI194" s="16">
        <v>0.0</v>
      </c>
      <c r="BJ194" s="16">
        <v>912.0</v>
      </c>
      <c r="BK194" s="16">
        <v>0.0</v>
      </c>
      <c r="BL194" s="16">
        <v>0.0</v>
      </c>
      <c r="BM194" s="16">
        <v>0.0</v>
      </c>
      <c r="BN194" s="16">
        <v>91040.0</v>
      </c>
      <c r="BO194" s="16">
        <v>0.0</v>
      </c>
      <c r="BP194" s="16">
        <v>0.0</v>
      </c>
      <c r="BQ194" s="16">
        <v>0.0</v>
      </c>
      <c r="BR194" s="16">
        <v>62508.0</v>
      </c>
      <c r="BS194" s="16">
        <v>0.0</v>
      </c>
      <c r="BT194" s="16">
        <v>0.0</v>
      </c>
    </row>
    <row r="195">
      <c r="A195" s="14" t="s">
        <v>5612</v>
      </c>
      <c r="B195" s="16">
        <v>11.0</v>
      </c>
      <c r="C195" s="16">
        <v>3967678.0</v>
      </c>
      <c r="D195" s="14" t="s">
        <v>444</v>
      </c>
      <c r="E195" s="14" t="s">
        <v>2630</v>
      </c>
      <c r="F195" s="14" t="s">
        <v>2622</v>
      </c>
      <c r="G195" s="14" t="s">
        <v>5166</v>
      </c>
      <c r="H195" s="14" t="s">
        <v>2978</v>
      </c>
      <c r="I195" s="14" t="s">
        <v>21</v>
      </c>
      <c r="J195" s="14" t="s">
        <v>4845</v>
      </c>
      <c r="K195" s="14" t="s">
        <v>445</v>
      </c>
      <c r="L195" s="14" t="s">
        <v>445</v>
      </c>
      <c r="M195" s="14" t="s">
        <v>446</v>
      </c>
      <c r="N195" s="14" t="s">
        <v>409</v>
      </c>
      <c r="P195" s="17"/>
      <c r="Q195" s="17"/>
      <c r="R195" s="16">
        <v>15.0</v>
      </c>
      <c r="S195" s="16">
        <v>1614204.0</v>
      </c>
      <c r="T195" s="18">
        <v>9.2925E-6</v>
      </c>
      <c r="U195" s="16">
        <v>0.0</v>
      </c>
      <c r="V195" s="16">
        <v>0.0</v>
      </c>
      <c r="W195" s="14" t="s">
        <v>2978</v>
      </c>
      <c r="X195" s="14" t="s">
        <v>4849</v>
      </c>
      <c r="Y195" s="16">
        <v>6.88E-6</v>
      </c>
      <c r="Z195" s="16">
        <v>29.0</v>
      </c>
      <c r="AA195" s="17"/>
      <c r="AB195" s="16">
        <v>0.0</v>
      </c>
      <c r="AC195" s="16">
        <v>0.0</v>
      </c>
      <c r="AD195" s="16">
        <v>6.33</v>
      </c>
      <c r="AE195" s="16">
        <v>0.01</v>
      </c>
      <c r="AF195" s="16">
        <v>0.978</v>
      </c>
      <c r="AG195" s="16">
        <v>0.0</v>
      </c>
      <c r="AH195" s="16">
        <v>75064.0</v>
      </c>
      <c r="AI195" s="16">
        <v>0.0</v>
      </c>
      <c r="AJ195" s="16">
        <v>0.0</v>
      </c>
      <c r="AK195" s="16">
        <v>0.0</v>
      </c>
      <c r="AL195" s="16">
        <v>60024.0</v>
      </c>
      <c r="AM195" s="16">
        <v>0.0</v>
      </c>
      <c r="AN195" s="16">
        <v>0.0</v>
      </c>
      <c r="AO195" s="16">
        <v>0.0</v>
      </c>
      <c r="AP195" s="16">
        <v>29606.0</v>
      </c>
      <c r="AQ195" s="16">
        <v>0.0</v>
      </c>
      <c r="AR195" s="16">
        <v>0.0</v>
      </c>
      <c r="AS195" s="16">
        <v>0.0</v>
      </c>
      <c r="AT195" s="16">
        <v>44886.0</v>
      </c>
      <c r="AU195" s="16">
        <v>0.0</v>
      </c>
      <c r="AV195" s="16">
        <v>0.0</v>
      </c>
      <c r="AW195" s="16">
        <v>0.0</v>
      </c>
      <c r="AX195" s="16">
        <v>64040.0</v>
      </c>
      <c r="AY195" s="16">
        <v>0.0</v>
      </c>
      <c r="AZ195" s="16">
        <v>0.0</v>
      </c>
      <c r="BA195" s="16">
        <v>0.0</v>
      </c>
      <c r="BB195" s="16">
        <v>6060.0</v>
      </c>
      <c r="BC195" s="16">
        <v>0.0</v>
      </c>
      <c r="BD195" s="16">
        <v>0.0</v>
      </c>
      <c r="BE195" s="16">
        <v>14.0</v>
      </c>
      <c r="BF195" s="16">
        <v>1180022.0</v>
      </c>
      <c r="BG195" s="16">
        <v>0.0</v>
      </c>
      <c r="BH195" s="16">
        <v>0.0</v>
      </c>
      <c r="BI195" s="16">
        <v>0.0</v>
      </c>
      <c r="BJ195" s="16">
        <v>912.0</v>
      </c>
      <c r="BK195" s="16">
        <v>0.0</v>
      </c>
      <c r="BL195" s="16">
        <v>0.0</v>
      </c>
      <c r="BM195" s="16">
        <v>0.0</v>
      </c>
      <c r="BN195" s="16">
        <v>91084.0</v>
      </c>
      <c r="BO195" s="16">
        <v>0.0</v>
      </c>
      <c r="BP195" s="16">
        <v>0.0</v>
      </c>
      <c r="BQ195" s="16">
        <v>1.0</v>
      </c>
      <c r="BR195" s="16">
        <v>62506.0</v>
      </c>
      <c r="BS195" s="16">
        <v>0.0</v>
      </c>
      <c r="BT195" s="16">
        <v>0.0</v>
      </c>
    </row>
    <row r="196">
      <c r="A196" s="14" t="s">
        <v>5613</v>
      </c>
      <c r="B196" s="16">
        <v>11.0</v>
      </c>
      <c r="C196" s="16">
        <v>4091609.0</v>
      </c>
      <c r="D196" s="14" t="s">
        <v>5614</v>
      </c>
      <c r="E196" s="14" t="s">
        <v>2622</v>
      </c>
      <c r="F196" s="14" t="s">
        <v>2621</v>
      </c>
      <c r="G196" s="14" t="s">
        <v>5166</v>
      </c>
      <c r="H196" s="14" t="s">
        <v>2978</v>
      </c>
      <c r="I196" s="14" t="s">
        <v>21</v>
      </c>
      <c r="J196" s="14" t="s">
        <v>4845</v>
      </c>
      <c r="K196" s="14" t="s">
        <v>5615</v>
      </c>
      <c r="L196" s="14" t="s">
        <v>5615</v>
      </c>
      <c r="M196" s="14" t="s">
        <v>5616</v>
      </c>
      <c r="N196" s="14" t="s">
        <v>4848</v>
      </c>
      <c r="P196" s="17"/>
      <c r="Q196" s="17"/>
      <c r="R196" s="16">
        <v>15.0</v>
      </c>
      <c r="S196" s="16">
        <v>1614224.0</v>
      </c>
      <c r="T196" s="18">
        <v>9.2924E-6</v>
      </c>
      <c r="U196" s="16">
        <v>0.0</v>
      </c>
      <c r="V196" s="16">
        <v>0.0</v>
      </c>
      <c r="W196" s="14" t="s">
        <v>2978</v>
      </c>
      <c r="X196" s="14" t="s">
        <v>4849</v>
      </c>
      <c r="Y196" s="16">
        <v>6.15E-6</v>
      </c>
      <c r="Z196" s="16">
        <v>7.32</v>
      </c>
      <c r="AA196" s="16">
        <v>0.034</v>
      </c>
      <c r="AB196" s="16">
        <v>0.01</v>
      </c>
      <c r="AC196" s="16">
        <v>0.02</v>
      </c>
      <c r="AD196" s="16">
        <v>2.49</v>
      </c>
      <c r="AE196" s="17"/>
      <c r="AF196" s="17"/>
      <c r="AG196" s="16">
        <v>0.0</v>
      </c>
      <c r="AH196" s="16">
        <v>75060.0</v>
      </c>
      <c r="AI196" s="16">
        <v>0.0</v>
      </c>
      <c r="AJ196" s="16">
        <v>0.0</v>
      </c>
      <c r="AK196" s="16">
        <v>0.0</v>
      </c>
      <c r="AL196" s="16">
        <v>60032.0</v>
      </c>
      <c r="AM196" s="16">
        <v>0.0</v>
      </c>
      <c r="AN196" s="16">
        <v>0.0</v>
      </c>
      <c r="AO196" s="16">
        <v>0.0</v>
      </c>
      <c r="AP196" s="16">
        <v>29608.0</v>
      </c>
      <c r="AQ196" s="16">
        <v>0.0</v>
      </c>
      <c r="AR196" s="16">
        <v>0.0</v>
      </c>
      <c r="AS196" s="16">
        <v>0.0</v>
      </c>
      <c r="AT196" s="16">
        <v>44884.0</v>
      </c>
      <c r="AU196" s="16">
        <v>0.0</v>
      </c>
      <c r="AV196" s="16">
        <v>0.0</v>
      </c>
      <c r="AW196" s="16">
        <v>1.0</v>
      </c>
      <c r="AX196" s="16">
        <v>64036.0</v>
      </c>
      <c r="AY196" s="16">
        <v>0.0</v>
      </c>
      <c r="AZ196" s="16">
        <v>0.0</v>
      </c>
      <c r="BA196" s="16">
        <v>0.0</v>
      </c>
      <c r="BB196" s="16">
        <v>6062.0</v>
      </c>
      <c r="BC196" s="16">
        <v>0.0</v>
      </c>
      <c r="BD196" s="16">
        <v>0.0</v>
      </c>
      <c r="BE196" s="16">
        <v>13.0</v>
      </c>
      <c r="BF196" s="16">
        <v>1180038.0</v>
      </c>
      <c r="BG196" s="16">
        <v>0.0</v>
      </c>
      <c r="BH196" s="16">
        <v>0.0</v>
      </c>
      <c r="BI196" s="16">
        <v>0.0</v>
      </c>
      <c r="BJ196" s="16">
        <v>912.0</v>
      </c>
      <c r="BK196" s="16">
        <v>0.0</v>
      </c>
      <c r="BL196" s="16">
        <v>0.0</v>
      </c>
      <c r="BM196" s="16">
        <v>1.0</v>
      </c>
      <c r="BN196" s="16">
        <v>91088.0</v>
      </c>
      <c r="BO196" s="16">
        <v>0.0</v>
      </c>
      <c r="BP196" s="16">
        <v>0.0</v>
      </c>
      <c r="BQ196" s="16">
        <v>0.0</v>
      </c>
      <c r="BR196" s="16">
        <v>62504.0</v>
      </c>
      <c r="BS196" s="16">
        <v>0.0</v>
      </c>
      <c r="BT196" s="16">
        <v>0.0</v>
      </c>
    </row>
    <row r="197">
      <c r="A197" s="14" t="s">
        <v>5617</v>
      </c>
      <c r="B197" s="16">
        <v>11.0</v>
      </c>
      <c r="C197" s="16">
        <v>4086810.0</v>
      </c>
      <c r="D197" s="14" t="s">
        <v>5618</v>
      </c>
      <c r="E197" s="14" t="s">
        <v>2622</v>
      </c>
      <c r="F197" s="14" t="s">
        <v>2621</v>
      </c>
      <c r="G197" s="14" t="s">
        <v>5166</v>
      </c>
      <c r="H197" s="14" t="s">
        <v>2978</v>
      </c>
      <c r="I197" s="14" t="s">
        <v>21</v>
      </c>
      <c r="J197" s="14" t="s">
        <v>4852</v>
      </c>
      <c r="K197" s="14" t="s">
        <v>5619</v>
      </c>
      <c r="L197" s="14" t="s">
        <v>5619</v>
      </c>
      <c r="M197" s="14" t="s">
        <v>5620</v>
      </c>
      <c r="N197" s="14" t="s">
        <v>409</v>
      </c>
      <c r="P197" s="17"/>
      <c r="Q197" s="17"/>
      <c r="R197" s="16">
        <v>14.0</v>
      </c>
      <c r="S197" s="16">
        <v>1536550.0</v>
      </c>
      <c r="T197" s="18">
        <v>9.1113E-6</v>
      </c>
      <c r="U197" s="16">
        <v>0.0</v>
      </c>
      <c r="V197" s="16">
        <v>0.0</v>
      </c>
      <c r="W197" s="14" t="s">
        <v>2978</v>
      </c>
      <c r="X197" s="14" t="s">
        <v>4849</v>
      </c>
      <c r="Y197" s="16">
        <v>6.33E-6</v>
      </c>
      <c r="Z197" s="16">
        <v>16.8</v>
      </c>
      <c r="AA197" s="17"/>
      <c r="AB197" s="16">
        <v>0.0</v>
      </c>
      <c r="AC197" s="16">
        <v>0.0</v>
      </c>
      <c r="AD197" s="16">
        <v>1.91</v>
      </c>
      <c r="AE197" s="17"/>
      <c r="AF197" s="17"/>
      <c r="AG197" s="16">
        <v>0.0</v>
      </c>
      <c r="AH197" s="16">
        <v>73160.0</v>
      </c>
      <c r="AI197" s="16">
        <v>0.0</v>
      </c>
      <c r="AJ197" s="16">
        <v>0.0</v>
      </c>
      <c r="AK197" s="16">
        <v>0.0</v>
      </c>
      <c r="AL197" s="16">
        <v>50996.0</v>
      </c>
      <c r="AM197" s="16">
        <v>0.0</v>
      </c>
      <c r="AN197" s="16">
        <v>0.0</v>
      </c>
      <c r="AO197" s="16">
        <v>0.0</v>
      </c>
      <c r="AP197" s="16">
        <v>28642.0</v>
      </c>
      <c r="AQ197" s="16">
        <v>0.0</v>
      </c>
      <c r="AR197" s="16">
        <v>0.0</v>
      </c>
      <c r="AS197" s="16">
        <v>0.0</v>
      </c>
      <c r="AT197" s="16">
        <v>40922.0</v>
      </c>
      <c r="AU197" s="16">
        <v>0.0</v>
      </c>
      <c r="AV197" s="16">
        <v>0.0</v>
      </c>
      <c r="AW197" s="16">
        <v>0.0</v>
      </c>
      <c r="AX197" s="16">
        <v>45122.0</v>
      </c>
      <c r="AY197" s="16">
        <v>0.0</v>
      </c>
      <c r="AZ197" s="16">
        <v>0.0</v>
      </c>
      <c r="BA197" s="16">
        <v>0.0</v>
      </c>
      <c r="BB197" s="16">
        <v>5984.0</v>
      </c>
      <c r="BC197" s="16">
        <v>0.0</v>
      </c>
      <c r="BD197" s="16">
        <v>0.0</v>
      </c>
      <c r="BE197" s="16">
        <v>13.0</v>
      </c>
      <c r="BF197" s="16">
        <v>1146746.0</v>
      </c>
      <c r="BG197" s="16">
        <v>0.0</v>
      </c>
      <c r="BH197" s="16">
        <v>0.0</v>
      </c>
      <c r="BI197" s="16">
        <v>0.0</v>
      </c>
      <c r="BJ197" s="16">
        <v>912.0</v>
      </c>
      <c r="BK197" s="16">
        <v>0.0</v>
      </c>
      <c r="BL197" s="16">
        <v>0.0</v>
      </c>
      <c r="BM197" s="16">
        <v>0.0</v>
      </c>
      <c r="BN197" s="16">
        <v>84044.0</v>
      </c>
      <c r="BO197" s="16">
        <v>0.0</v>
      </c>
      <c r="BP197" s="16">
        <v>0.0</v>
      </c>
      <c r="BQ197" s="16">
        <v>1.0</v>
      </c>
      <c r="BR197" s="16">
        <v>60022.0</v>
      </c>
      <c r="BS197" s="16">
        <v>0.0</v>
      </c>
      <c r="BT197" s="16">
        <v>0.0</v>
      </c>
    </row>
    <row r="198">
      <c r="A198" s="14" t="s">
        <v>5621</v>
      </c>
      <c r="B198" s="16">
        <v>11.0</v>
      </c>
      <c r="C198" s="16">
        <v>4086709.0</v>
      </c>
      <c r="D198" s="14" t="s">
        <v>5046</v>
      </c>
      <c r="E198" s="14" t="s">
        <v>5622</v>
      </c>
      <c r="F198" s="14" t="s">
        <v>2621</v>
      </c>
      <c r="G198" s="14" t="s">
        <v>4844</v>
      </c>
      <c r="H198" s="14" t="s">
        <v>2978</v>
      </c>
      <c r="I198" s="14" t="s">
        <v>2978</v>
      </c>
      <c r="J198" s="14" t="s">
        <v>4852</v>
      </c>
      <c r="K198" s="14" t="s">
        <v>5623</v>
      </c>
      <c r="L198" s="14" t="s">
        <v>5623</v>
      </c>
      <c r="M198" s="14" t="s">
        <v>5624</v>
      </c>
      <c r="N198" s="14" t="s">
        <v>5050</v>
      </c>
      <c r="P198" s="17"/>
      <c r="Q198" s="14" t="s">
        <v>5024</v>
      </c>
      <c r="R198" s="16">
        <v>14.0</v>
      </c>
      <c r="S198" s="16">
        <v>1538192.0</v>
      </c>
      <c r="T198" s="18">
        <v>9.1016E-6</v>
      </c>
      <c r="U198" s="16">
        <v>0.0</v>
      </c>
      <c r="V198" s="16">
        <v>0.0</v>
      </c>
      <c r="W198" s="14" t="s">
        <v>2978</v>
      </c>
      <c r="X198" s="14" t="s">
        <v>4865</v>
      </c>
      <c r="Y198" s="16">
        <v>1.092E-5</v>
      </c>
      <c r="Z198" s="16">
        <v>16.6</v>
      </c>
      <c r="AA198" s="17"/>
      <c r="AB198" s="16">
        <v>0.0</v>
      </c>
      <c r="AC198" s="16">
        <v>-0.03</v>
      </c>
      <c r="AD198" s="16">
        <v>0.604</v>
      </c>
      <c r="AE198" s="17"/>
      <c r="AF198" s="17"/>
      <c r="AG198" s="16">
        <v>3.0</v>
      </c>
      <c r="AH198" s="16">
        <v>72934.0</v>
      </c>
      <c r="AI198" s="16">
        <v>0.0</v>
      </c>
      <c r="AJ198" s="16">
        <v>0.0</v>
      </c>
      <c r="AK198" s="16">
        <v>0.0</v>
      </c>
      <c r="AL198" s="16">
        <v>50958.0</v>
      </c>
      <c r="AM198" s="16">
        <v>0.0</v>
      </c>
      <c r="AN198" s="16">
        <v>0.0</v>
      </c>
      <c r="AO198" s="16">
        <v>0.0</v>
      </c>
      <c r="AP198" s="16">
        <v>28640.0</v>
      </c>
      <c r="AQ198" s="16">
        <v>0.0</v>
      </c>
      <c r="AR198" s="16">
        <v>0.0</v>
      </c>
      <c r="AS198" s="16">
        <v>0.0</v>
      </c>
      <c r="AT198" s="16">
        <v>40920.0</v>
      </c>
      <c r="AU198" s="16">
        <v>0.0</v>
      </c>
      <c r="AV198" s="16">
        <v>0.0</v>
      </c>
      <c r="AW198" s="16">
        <v>0.0</v>
      </c>
      <c r="AX198" s="16">
        <v>46848.0</v>
      </c>
      <c r="AY198" s="16">
        <v>0.0</v>
      </c>
      <c r="AZ198" s="16">
        <v>0.0</v>
      </c>
      <c r="BA198" s="16">
        <v>0.0</v>
      </c>
      <c r="BB198" s="16">
        <v>6010.0</v>
      </c>
      <c r="BC198" s="16">
        <v>0.0</v>
      </c>
      <c r="BD198" s="16">
        <v>0.0</v>
      </c>
      <c r="BE198" s="16">
        <v>10.0</v>
      </c>
      <c r="BF198" s="16">
        <v>1146846.0</v>
      </c>
      <c r="BG198" s="16">
        <v>0.0</v>
      </c>
      <c r="BH198" s="16">
        <v>0.0</v>
      </c>
      <c r="BI198" s="16">
        <v>0.0</v>
      </c>
      <c r="BJ198" s="16">
        <v>908.0</v>
      </c>
      <c r="BK198" s="16">
        <v>0.0</v>
      </c>
      <c r="BL198" s="16">
        <v>0.0</v>
      </c>
      <c r="BM198" s="16">
        <v>1.0</v>
      </c>
      <c r="BN198" s="16">
        <v>84106.0</v>
      </c>
      <c r="BO198" s="16">
        <v>0.0</v>
      </c>
      <c r="BP198" s="16">
        <v>0.0</v>
      </c>
      <c r="BQ198" s="16">
        <v>0.0</v>
      </c>
      <c r="BR198" s="16">
        <v>60022.0</v>
      </c>
      <c r="BS198" s="16">
        <v>0.0</v>
      </c>
      <c r="BT198" s="16">
        <v>0.0</v>
      </c>
    </row>
    <row r="199">
      <c r="A199" s="14" t="s">
        <v>5625</v>
      </c>
      <c r="B199" s="16">
        <v>11.0</v>
      </c>
      <c r="C199" s="16">
        <v>4091789.0</v>
      </c>
      <c r="D199" s="14" t="s">
        <v>5626</v>
      </c>
      <c r="E199" s="14" t="s">
        <v>2621</v>
      </c>
      <c r="F199" s="14" t="s">
        <v>2622</v>
      </c>
      <c r="G199" s="14" t="s">
        <v>4844</v>
      </c>
      <c r="H199" s="14" t="s">
        <v>2978</v>
      </c>
      <c r="I199" s="14" t="s">
        <v>2978</v>
      </c>
      <c r="J199" s="14" t="s">
        <v>4845</v>
      </c>
      <c r="K199" s="14" t="s">
        <v>5627</v>
      </c>
      <c r="L199" s="14" t="s">
        <v>5627</v>
      </c>
      <c r="M199" s="14" t="s">
        <v>5628</v>
      </c>
      <c r="N199" s="14" t="s">
        <v>4848</v>
      </c>
      <c r="O199" s="14" t="s">
        <v>4878</v>
      </c>
      <c r="P199" s="16">
        <v>1592679.0</v>
      </c>
      <c r="Q199" s="17"/>
      <c r="R199" s="16">
        <v>14.0</v>
      </c>
      <c r="S199" s="16">
        <v>1604258.0</v>
      </c>
      <c r="T199" s="18">
        <v>8.7268E-6</v>
      </c>
      <c r="U199" s="16">
        <v>0.0</v>
      </c>
      <c r="V199" s="16">
        <v>0.0</v>
      </c>
      <c r="W199" s="14" t="s">
        <v>2978</v>
      </c>
      <c r="X199" s="14" t="s">
        <v>4849</v>
      </c>
      <c r="Y199" s="16">
        <v>6.88E-6</v>
      </c>
      <c r="Z199" s="16">
        <v>8.99</v>
      </c>
      <c r="AA199" s="17"/>
      <c r="AB199" s="16">
        <v>0.0</v>
      </c>
      <c r="AC199" s="16">
        <v>0.05</v>
      </c>
      <c r="AD199" s="16">
        <v>2.94</v>
      </c>
      <c r="AE199" s="17"/>
      <c r="AF199" s="17"/>
      <c r="AG199" s="16">
        <v>0.0</v>
      </c>
      <c r="AH199" s="16">
        <v>74926.0</v>
      </c>
      <c r="AI199" s="16">
        <v>0.0</v>
      </c>
      <c r="AJ199" s="16">
        <v>0.0</v>
      </c>
      <c r="AK199" s="16">
        <v>0.0</v>
      </c>
      <c r="AL199" s="16">
        <v>59998.0</v>
      </c>
      <c r="AM199" s="16">
        <v>0.0</v>
      </c>
      <c r="AN199" s="16">
        <v>0.0</v>
      </c>
      <c r="AO199" s="16">
        <v>0.0</v>
      </c>
      <c r="AP199" s="16">
        <v>29606.0</v>
      </c>
      <c r="AQ199" s="16">
        <v>0.0</v>
      </c>
      <c r="AR199" s="16">
        <v>0.0</v>
      </c>
      <c r="AS199" s="16">
        <v>0.0</v>
      </c>
      <c r="AT199" s="16">
        <v>44894.0</v>
      </c>
      <c r="AU199" s="16">
        <v>0.0</v>
      </c>
      <c r="AV199" s="16">
        <v>0.0</v>
      </c>
      <c r="AW199" s="16">
        <v>0.0</v>
      </c>
      <c r="AX199" s="16">
        <v>54350.0</v>
      </c>
      <c r="AY199" s="16">
        <v>0.0</v>
      </c>
      <c r="AZ199" s="16">
        <v>0.0</v>
      </c>
      <c r="BA199" s="16">
        <v>0.0</v>
      </c>
      <c r="BB199" s="16">
        <v>6078.0</v>
      </c>
      <c r="BC199" s="16">
        <v>0.0</v>
      </c>
      <c r="BD199" s="16">
        <v>0.0</v>
      </c>
      <c r="BE199" s="16">
        <v>14.0</v>
      </c>
      <c r="BF199" s="16">
        <v>1179984.0</v>
      </c>
      <c r="BG199" s="16">
        <v>0.0</v>
      </c>
      <c r="BH199" s="16">
        <v>0.0</v>
      </c>
      <c r="BI199" s="16">
        <v>0.0</v>
      </c>
      <c r="BJ199" s="16">
        <v>912.0</v>
      </c>
      <c r="BK199" s="16">
        <v>0.0</v>
      </c>
      <c r="BL199" s="16">
        <v>0.0</v>
      </c>
      <c r="BM199" s="16">
        <v>0.0</v>
      </c>
      <c r="BN199" s="16">
        <v>91086.0</v>
      </c>
      <c r="BO199" s="16">
        <v>0.0</v>
      </c>
      <c r="BP199" s="16">
        <v>0.0</v>
      </c>
      <c r="BQ199" s="16">
        <v>0.0</v>
      </c>
      <c r="BR199" s="16">
        <v>62424.0</v>
      </c>
      <c r="BS199" s="16">
        <v>0.0</v>
      </c>
      <c r="BT199" s="16">
        <v>0.0</v>
      </c>
    </row>
    <row r="200">
      <c r="A200" s="14" t="s">
        <v>5629</v>
      </c>
      <c r="B200" s="16">
        <v>11.0</v>
      </c>
      <c r="C200" s="16">
        <v>4074508.0</v>
      </c>
      <c r="D200" s="17"/>
      <c r="E200" s="14" t="s">
        <v>2622</v>
      </c>
      <c r="F200" s="14" t="s">
        <v>2621</v>
      </c>
      <c r="G200" s="14" t="s">
        <v>5166</v>
      </c>
      <c r="H200" s="14" t="s">
        <v>2978</v>
      </c>
      <c r="I200" s="14" t="s">
        <v>21</v>
      </c>
      <c r="J200" s="14" t="s">
        <v>4845</v>
      </c>
      <c r="K200" s="14" t="s">
        <v>5630</v>
      </c>
      <c r="L200" s="14" t="s">
        <v>5630</v>
      </c>
      <c r="M200" s="14" t="s">
        <v>5631</v>
      </c>
      <c r="N200" s="14" t="s">
        <v>4848</v>
      </c>
      <c r="P200" s="17"/>
      <c r="Q200" s="17"/>
      <c r="R200" s="16">
        <v>14.0</v>
      </c>
      <c r="S200" s="16">
        <v>1613712.0</v>
      </c>
      <c r="T200" s="18">
        <v>8.6756E-6</v>
      </c>
      <c r="U200" s="16">
        <v>0.0</v>
      </c>
      <c r="V200" s="16">
        <v>0.0</v>
      </c>
      <c r="W200" s="14" t="s">
        <v>2978</v>
      </c>
      <c r="X200" s="14" t="s">
        <v>4849</v>
      </c>
      <c r="Y200" s="16">
        <v>6.15E-6</v>
      </c>
      <c r="Z200" s="16">
        <v>10.8</v>
      </c>
      <c r="AA200" s="17"/>
      <c r="AB200" s="16">
        <v>0.01</v>
      </c>
      <c r="AC200" s="16">
        <v>0.01</v>
      </c>
      <c r="AD200" s="16">
        <v>5.01</v>
      </c>
      <c r="AE200" s="17"/>
      <c r="AF200" s="17"/>
      <c r="AG200" s="16">
        <v>1.0</v>
      </c>
      <c r="AH200" s="16">
        <v>75038.0</v>
      </c>
      <c r="AI200" s="16">
        <v>0.0</v>
      </c>
      <c r="AJ200" s="16">
        <v>0.0</v>
      </c>
      <c r="AK200" s="16">
        <v>0.0</v>
      </c>
      <c r="AL200" s="16">
        <v>60022.0</v>
      </c>
      <c r="AM200" s="16">
        <v>0.0</v>
      </c>
      <c r="AN200" s="16">
        <v>0.0</v>
      </c>
      <c r="AO200" s="16">
        <v>0.0</v>
      </c>
      <c r="AP200" s="16">
        <v>29606.0</v>
      </c>
      <c r="AQ200" s="16">
        <v>0.0</v>
      </c>
      <c r="AR200" s="16">
        <v>0.0</v>
      </c>
      <c r="AS200" s="16">
        <v>0.0</v>
      </c>
      <c r="AT200" s="16">
        <v>44876.0</v>
      </c>
      <c r="AU200" s="16">
        <v>0.0</v>
      </c>
      <c r="AV200" s="16">
        <v>0.0</v>
      </c>
      <c r="AW200" s="16">
        <v>0.0</v>
      </c>
      <c r="AX200" s="16">
        <v>64008.0</v>
      </c>
      <c r="AY200" s="16">
        <v>0.0</v>
      </c>
      <c r="AZ200" s="16">
        <v>0.0</v>
      </c>
      <c r="BA200" s="16">
        <v>0.0</v>
      </c>
      <c r="BB200" s="16">
        <v>5746.0</v>
      </c>
      <c r="BC200" s="16">
        <v>0.0</v>
      </c>
      <c r="BD200" s="16">
        <v>0.0</v>
      </c>
      <c r="BE200" s="16">
        <v>13.0</v>
      </c>
      <c r="BF200" s="16">
        <v>1179984.0</v>
      </c>
      <c r="BG200" s="16">
        <v>0.0</v>
      </c>
      <c r="BH200" s="16">
        <v>0.0</v>
      </c>
      <c r="BI200" s="16">
        <v>0.0</v>
      </c>
      <c r="BJ200" s="16">
        <v>912.0</v>
      </c>
      <c r="BK200" s="16">
        <v>0.0</v>
      </c>
      <c r="BL200" s="16">
        <v>0.0</v>
      </c>
      <c r="BM200" s="16">
        <v>0.0</v>
      </c>
      <c r="BN200" s="16">
        <v>91056.0</v>
      </c>
      <c r="BO200" s="16">
        <v>0.0</v>
      </c>
      <c r="BP200" s="16">
        <v>0.0</v>
      </c>
      <c r="BQ200" s="16">
        <v>0.0</v>
      </c>
      <c r="BR200" s="16">
        <v>62464.0</v>
      </c>
      <c r="BS200" s="16">
        <v>0.0</v>
      </c>
      <c r="BT200" s="16">
        <v>0.0</v>
      </c>
    </row>
    <row r="201">
      <c r="A201" s="14" t="s">
        <v>5632</v>
      </c>
      <c r="B201" s="16">
        <v>11.0</v>
      </c>
      <c r="C201" s="16">
        <v>4074569.0</v>
      </c>
      <c r="D201" s="14" t="s">
        <v>5633</v>
      </c>
      <c r="E201" s="14" t="s">
        <v>2622</v>
      </c>
      <c r="F201" s="14" t="s">
        <v>2621</v>
      </c>
      <c r="G201" s="14" t="s">
        <v>4844</v>
      </c>
      <c r="H201" s="14" t="s">
        <v>2978</v>
      </c>
      <c r="I201" s="14" t="s">
        <v>2978</v>
      </c>
      <c r="J201" s="14" t="s">
        <v>4845</v>
      </c>
      <c r="K201" s="14" t="s">
        <v>5634</v>
      </c>
      <c r="L201" s="14" t="s">
        <v>5634</v>
      </c>
      <c r="M201" s="14" t="s">
        <v>5635</v>
      </c>
      <c r="N201" s="14" t="s">
        <v>409</v>
      </c>
      <c r="O201" s="14" t="s">
        <v>410</v>
      </c>
      <c r="P201" s="16">
        <v>951660.0</v>
      </c>
      <c r="Q201" s="17"/>
      <c r="R201" s="16">
        <v>14.0</v>
      </c>
      <c r="S201" s="16">
        <v>1613890.0</v>
      </c>
      <c r="T201" s="18">
        <v>8.6747E-6</v>
      </c>
      <c r="U201" s="16">
        <v>0.0</v>
      </c>
      <c r="V201" s="16">
        <v>0.0</v>
      </c>
      <c r="W201" s="14" t="s">
        <v>2978</v>
      </c>
      <c r="X201" s="14" t="s">
        <v>4865</v>
      </c>
      <c r="Y201" s="18">
        <v>3.472E-5</v>
      </c>
      <c r="Z201" s="16">
        <v>27.5</v>
      </c>
      <c r="AA201" s="17"/>
      <c r="AB201" s="16">
        <v>0.0</v>
      </c>
      <c r="AC201" s="16">
        <v>0.0</v>
      </c>
      <c r="AD201" s="16">
        <v>8.87</v>
      </c>
      <c r="AE201" s="16">
        <v>0.0</v>
      </c>
      <c r="AF201" s="16">
        <v>0.947</v>
      </c>
      <c r="AG201" s="16">
        <v>6.0</v>
      </c>
      <c r="AH201" s="16">
        <v>74896.0</v>
      </c>
      <c r="AI201" s="16">
        <v>0.0</v>
      </c>
      <c r="AJ201" s="16">
        <v>0.0</v>
      </c>
      <c r="AK201" s="16">
        <v>0.0</v>
      </c>
      <c r="AL201" s="16">
        <v>59984.0</v>
      </c>
      <c r="AM201" s="16">
        <v>0.0</v>
      </c>
      <c r="AN201" s="16">
        <v>0.0</v>
      </c>
      <c r="AO201" s="16">
        <v>0.0</v>
      </c>
      <c r="AP201" s="16">
        <v>29606.0</v>
      </c>
      <c r="AQ201" s="16">
        <v>0.0</v>
      </c>
      <c r="AR201" s="16">
        <v>0.0</v>
      </c>
      <c r="AS201" s="16">
        <v>0.0</v>
      </c>
      <c r="AT201" s="16">
        <v>44884.0</v>
      </c>
      <c r="AU201" s="16">
        <v>0.0</v>
      </c>
      <c r="AV201" s="16">
        <v>0.0</v>
      </c>
      <c r="AW201" s="16">
        <v>0.0</v>
      </c>
      <c r="AX201" s="16">
        <v>64020.0</v>
      </c>
      <c r="AY201" s="16">
        <v>0.0</v>
      </c>
      <c r="AZ201" s="16">
        <v>0.0</v>
      </c>
      <c r="BA201" s="16">
        <v>0.0</v>
      </c>
      <c r="BB201" s="16">
        <v>6070.0</v>
      </c>
      <c r="BC201" s="16">
        <v>0.0</v>
      </c>
      <c r="BD201" s="16">
        <v>0.0</v>
      </c>
      <c r="BE201" s="16">
        <v>7.0</v>
      </c>
      <c r="BF201" s="16">
        <v>1179994.0</v>
      </c>
      <c r="BG201" s="16">
        <v>0.0</v>
      </c>
      <c r="BH201" s="16">
        <v>0.0</v>
      </c>
      <c r="BI201" s="16">
        <v>0.0</v>
      </c>
      <c r="BJ201" s="16">
        <v>912.0</v>
      </c>
      <c r="BK201" s="16">
        <v>0.0</v>
      </c>
      <c r="BL201" s="16">
        <v>0.0</v>
      </c>
      <c r="BM201" s="16">
        <v>0.0</v>
      </c>
      <c r="BN201" s="16">
        <v>91042.0</v>
      </c>
      <c r="BO201" s="16">
        <v>0.0</v>
      </c>
      <c r="BP201" s="16">
        <v>0.0</v>
      </c>
      <c r="BQ201" s="16">
        <v>1.0</v>
      </c>
      <c r="BR201" s="16">
        <v>62482.0</v>
      </c>
      <c r="BS201" s="16">
        <v>0.0</v>
      </c>
      <c r="BT201" s="16">
        <v>0.0</v>
      </c>
    </row>
    <row r="202">
      <c r="A202" s="14" t="s">
        <v>5636</v>
      </c>
      <c r="B202" s="16">
        <v>11.0</v>
      </c>
      <c r="C202" s="16">
        <v>4091335.0</v>
      </c>
      <c r="D202" s="14" t="s">
        <v>5637</v>
      </c>
      <c r="E202" s="14" t="s">
        <v>2631</v>
      </c>
      <c r="F202" s="14" t="s">
        <v>2630</v>
      </c>
      <c r="G202" s="14" t="s">
        <v>4844</v>
      </c>
      <c r="H202" s="14" t="s">
        <v>2978</v>
      </c>
      <c r="I202" s="14" t="s">
        <v>2978</v>
      </c>
      <c r="J202" s="14" t="s">
        <v>4845</v>
      </c>
      <c r="K202" s="14" t="s">
        <v>5638</v>
      </c>
      <c r="L202" s="14" t="s">
        <v>5638</v>
      </c>
      <c r="M202" s="14" t="s">
        <v>5639</v>
      </c>
      <c r="N202" s="14" t="s">
        <v>409</v>
      </c>
      <c r="O202" s="14" t="s">
        <v>410</v>
      </c>
      <c r="P202" s="16">
        <v>1498126.0</v>
      </c>
      <c r="Q202" s="17"/>
      <c r="R202" s="16">
        <v>14.0</v>
      </c>
      <c r="S202" s="16">
        <v>1613934.0</v>
      </c>
      <c r="T202" s="18">
        <v>8.6745E-6</v>
      </c>
      <c r="U202" s="16">
        <v>0.0</v>
      </c>
      <c r="V202" s="16">
        <v>0.0</v>
      </c>
      <c r="W202" s="14" t="s">
        <v>2978</v>
      </c>
      <c r="X202" s="14" t="s">
        <v>4954</v>
      </c>
      <c r="Y202" s="16">
        <v>7.38E-6</v>
      </c>
      <c r="Z202" s="16">
        <v>26.0</v>
      </c>
      <c r="AA202" s="16">
        <v>0.076</v>
      </c>
      <c r="AB202" s="16">
        <v>0.0</v>
      </c>
      <c r="AC202" s="16">
        <v>0.0</v>
      </c>
      <c r="AD202" s="16">
        <v>8.8</v>
      </c>
      <c r="AE202" s="16">
        <v>0.02</v>
      </c>
      <c r="AF202" s="16">
        <v>0.048</v>
      </c>
      <c r="AG202" s="16">
        <v>0.0</v>
      </c>
      <c r="AH202" s="16">
        <v>74856.0</v>
      </c>
      <c r="AI202" s="16">
        <v>0.0</v>
      </c>
      <c r="AJ202" s="16">
        <v>0.0</v>
      </c>
      <c r="AK202" s="16">
        <v>1.0</v>
      </c>
      <c r="AL202" s="16">
        <v>59984.0</v>
      </c>
      <c r="AM202" s="16">
        <v>0.0</v>
      </c>
      <c r="AN202" s="16">
        <v>0.0</v>
      </c>
      <c r="AO202" s="16">
        <v>0.0</v>
      </c>
      <c r="AP202" s="16">
        <v>29608.0</v>
      </c>
      <c r="AQ202" s="16">
        <v>0.0</v>
      </c>
      <c r="AR202" s="16">
        <v>0.0</v>
      </c>
      <c r="AS202" s="16">
        <v>2.0</v>
      </c>
      <c r="AT202" s="16">
        <v>44892.0</v>
      </c>
      <c r="AU202" s="16">
        <v>0.0</v>
      </c>
      <c r="AV202" s="16">
        <v>0.0</v>
      </c>
      <c r="AW202" s="16">
        <v>0.0</v>
      </c>
      <c r="AX202" s="16">
        <v>64008.0</v>
      </c>
      <c r="AY202" s="16">
        <v>0.0</v>
      </c>
      <c r="AZ202" s="16">
        <v>0.0</v>
      </c>
      <c r="BA202" s="16">
        <v>0.0</v>
      </c>
      <c r="BB202" s="16">
        <v>6084.0</v>
      </c>
      <c r="BC202" s="16">
        <v>0.0</v>
      </c>
      <c r="BD202" s="16">
        <v>0.0</v>
      </c>
      <c r="BE202" s="16">
        <v>10.0</v>
      </c>
      <c r="BF202" s="16">
        <v>1180020.0</v>
      </c>
      <c r="BG202" s="16">
        <v>0.0</v>
      </c>
      <c r="BH202" s="16">
        <v>0.0</v>
      </c>
      <c r="BI202" s="16">
        <v>0.0</v>
      </c>
      <c r="BJ202" s="16">
        <v>912.0</v>
      </c>
      <c r="BK202" s="16">
        <v>0.0</v>
      </c>
      <c r="BL202" s="16">
        <v>0.0</v>
      </c>
      <c r="BM202" s="16">
        <v>1.0</v>
      </c>
      <c r="BN202" s="16">
        <v>91082.0</v>
      </c>
      <c r="BO202" s="16">
        <v>0.0</v>
      </c>
      <c r="BP202" s="16">
        <v>0.0</v>
      </c>
      <c r="BQ202" s="16">
        <v>0.0</v>
      </c>
      <c r="BR202" s="16">
        <v>62488.0</v>
      </c>
      <c r="BS202" s="16">
        <v>0.0</v>
      </c>
      <c r="BT202" s="16">
        <v>0.0</v>
      </c>
    </row>
    <row r="203">
      <c r="A203" s="14" t="s">
        <v>5640</v>
      </c>
      <c r="B203" s="16">
        <v>11.0</v>
      </c>
      <c r="C203" s="16">
        <v>4086512.0</v>
      </c>
      <c r="D203" s="14" t="s">
        <v>5641</v>
      </c>
      <c r="E203" s="14" t="s">
        <v>2630</v>
      </c>
      <c r="F203" s="14" t="s">
        <v>2631</v>
      </c>
      <c r="G203" s="14" t="s">
        <v>4844</v>
      </c>
      <c r="H203" s="14" t="s">
        <v>2978</v>
      </c>
      <c r="I203" s="14" t="s">
        <v>2978</v>
      </c>
      <c r="J203" s="14" t="s">
        <v>4845</v>
      </c>
      <c r="K203" s="14" t="s">
        <v>5642</v>
      </c>
      <c r="L203" s="14" t="s">
        <v>5642</v>
      </c>
      <c r="M203" s="14" t="s">
        <v>5643</v>
      </c>
      <c r="N203" s="14" t="s">
        <v>409</v>
      </c>
      <c r="O203" s="14" t="s">
        <v>410</v>
      </c>
      <c r="P203" s="16">
        <v>374632.0</v>
      </c>
      <c r="Q203" s="17"/>
      <c r="R203" s="16">
        <v>14.0</v>
      </c>
      <c r="S203" s="16">
        <v>1613996.0</v>
      </c>
      <c r="T203" s="18">
        <v>8.6741E-6</v>
      </c>
      <c r="U203" s="16">
        <v>0.0</v>
      </c>
      <c r="V203" s="16">
        <v>0.0</v>
      </c>
      <c r="W203" s="14" t="s">
        <v>2978</v>
      </c>
      <c r="X203" s="14" t="s">
        <v>4849</v>
      </c>
      <c r="Y203" s="16">
        <v>5.42E-6</v>
      </c>
      <c r="Z203" s="16">
        <v>22.0</v>
      </c>
      <c r="AA203" s="17"/>
      <c r="AB203" s="16">
        <v>0.04</v>
      </c>
      <c r="AC203" s="16">
        <v>-0.07</v>
      </c>
      <c r="AD203" s="16">
        <v>4.66</v>
      </c>
      <c r="AE203" s="16">
        <v>0.05</v>
      </c>
      <c r="AF203" s="16">
        <v>0.109</v>
      </c>
      <c r="AG203" s="16">
        <v>0.0</v>
      </c>
      <c r="AH203" s="16">
        <v>74884.0</v>
      </c>
      <c r="AI203" s="16">
        <v>0.0</v>
      </c>
      <c r="AJ203" s="16">
        <v>0.0</v>
      </c>
      <c r="AK203" s="16">
        <v>1.0</v>
      </c>
      <c r="AL203" s="16">
        <v>60008.0</v>
      </c>
      <c r="AM203" s="16">
        <v>0.0</v>
      </c>
      <c r="AN203" s="16">
        <v>0.0</v>
      </c>
      <c r="AO203" s="16">
        <v>0.0</v>
      </c>
      <c r="AP203" s="16">
        <v>29602.0</v>
      </c>
      <c r="AQ203" s="16">
        <v>0.0</v>
      </c>
      <c r="AR203" s="16">
        <v>0.0</v>
      </c>
      <c r="AS203" s="16">
        <v>0.0</v>
      </c>
      <c r="AT203" s="16">
        <v>44888.0</v>
      </c>
      <c r="AU203" s="16">
        <v>0.0</v>
      </c>
      <c r="AV203" s="16">
        <v>0.0</v>
      </c>
      <c r="AW203" s="16">
        <v>0.0</v>
      </c>
      <c r="AX203" s="16">
        <v>64030.0</v>
      </c>
      <c r="AY203" s="16">
        <v>0.0</v>
      </c>
      <c r="AZ203" s="16">
        <v>0.0</v>
      </c>
      <c r="BA203" s="16">
        <v>1.0</v>
      </c>
      <c r="BB203" s="16">
        <v>6084.0</v>
      </c>
      <c r="BC203" s="16">
        <v>0.0</v>
      </c>
      <c r="BD203" s="16">
        <v>0.0</v>
      </c>
      <c r="BE203" s="16">
        <v>12.0</v>
      </c>
      <c r="BF203" s="16">
        <v>1180036.0</v>
      </c>
      <c r="BG203" s="16">
        <v>0.0</v>
      </c>
      <c r="BH203" s="16">
        <v>0.0</v>
      </c>
      <c r="BI203" s="16">
        <v>0.0</v>
      </c>
      <c r="BJ203" s="16">
        <v>912.0</v>
      </c>
      <c r="BK203" s="16">
        <v>0.0</v>
      </c>
      <c r="BL203" s="16">
        <v>0.0</v>
      </c>
      <c r="BM203" s="16">
        <v>0.0</v>
      </c>
      <c r="BN203" s="16">
        <v>91068.0</v>
      </c>
      <c r="BO203" s="16">
        <v>0.0</v>
      </c>
      <c r="BP203" s="16">
        <v>0.0</v>
      </c>
      <c r="BQ203" s="16">
        <v>0.0</v>
      </c>
      <c r="BR203" s="16">
        <v>62484.0</v>
      </c>
      <c r="BS203" s="16">
        <v>0.0</v>
      </c>
      <c r="BT203" s="16">
        <v>0.0</v>
      </c>
    </row>
    <row r="204">
      <c r="A204" s="14" t="s">
        <v>5644</v>
      </c>
      <c r="B204" s="16">
        <v>11.0</v>
      </c>
      <c r="C204" s="16">
        <v>4070115.0</v>
      </c>
      <c r="D204" s="14" t="s">
        <v>5645</v>
      </c>
      <c r="E204" s="14" t="s">
        <v>2622</v>
      </c>
      <c r="F204" s="14" t="s">
        <v>2621</v>
      </c>
      <c r="G204" s="14" t="s">
        <v>4844</v>
      </c>
      <c r="H204" s="14" t="s">
        <v>2978</v>
      </c>
      <c r="I204" s="14" t="s">
        <v>2978</v>
      </c>
      <c r="J204" s="14" t="s">
        <v>4845</v>
      </c>
      <c r="K204" s="14" t="s">
        <v>5646</v>
      </c>
      <c r="L204" s="14" t="s">
        <v>5646</v>
      </c>
      <c r="M204" s="14" t="s">
        <v>5647</v>
      </c>
      <c r="N204" s="14" t="s">
        <v>409</v>
      </c>
      <c r="P204" s="17"/>
      <c r="Q204" s="17"/>
      <c r="R204" s="16">
        <v>14.0</v>
      </c>
      <c r="S204" s="16">
        <v>1614006.0</v>
      </c>
      <c r="T204" s="18">
        <v>8.6741E-6</v>
      </c>
      <c r="U204" s="16">
        <v>0.0</v>
      </c>
      <c r="V204" s="16">
        <v>0.0</v>
      </c>
      <c r="W204" s="14" t="s">
        <v>2978</v>
      </c>
      <c r="X204" s="14" t="s">
        <v>4849</v>
      </c>
      <c r="Y204" s="16">
        <v>6.15E-6</v>
      </c>
      <c r="Z204" s="16">
        <v>27.0</v>
      </c>
      <c r="AA204" s="17"/>
      <c r="AB204" s="16">
        <v>0.0</v>
      </c>
      <c r="AC204" s="16">
        <v>0.0</v>
      </c>
      <c r="AD204" s="16">
        <v>8.9</v>
      </c>
      <c r="AE204" s="16">
        <v>0.0</v>
      </c>
      <c r="AF204" s="16">
        <v>0.999</v>
      </c>
      <c r="AG204" s="16">
        <v>0.0</v>
      </c>
      <c r="AH204" s="16">
        <v>74906.0</v>
      </c>
      <c r="AI204" s="16">
        <v>0.0</v>
      </c>
      <c r="AJ204" s="16">
        <v>0.0</v>
      </c>
      <c r="AK204" s="16">
        <v>0.0</v>
      </c>
      <c r="AL204" s="16">
        <v>59990.0</v>
      </c>
      <c r="AM204" s="16">
        <v>0.0</v>
      </c>
      <c r="AN204" s="16">
        <v>0.0</v>
      </c>
      <c r="AO204" s="16">
        <v>0.0</v>
      </c>
      <c r="AP204" s="16">
        <v>29606.0</v>
      </c>
      <c r="AQ204" s="16">
        <v>0.0</v>
      </c>
      <c r="AR204" s="16">
        <v>0.0</v>
      </c>
      <c r="AS204" s="16">
        <v>1.0</v>
      </c>
      <c r="AT204" s="16">
        <v>44890.0</v>
      </c>
      <c r="AU204" s="16">
        <v>0.0</v>
      </c>
      <c r="AV204" s="16">
        <v>0.0</v>
      </c>
      <c r="AW204" s="16">
        <v>0.0</v>
      </c>
      <c r="AX204" s="16">
        <v>64028.0</v>
      </c>
      <c r="AY204" s="16">
        <v>0.0</v>
      </c>
      <c r="AZ204" s="16">
        <v>0.0</v>
      </c>
      <c r="BA204" s="16">
        <v>0.0</v>
      </c>
      <c r="BB204" s="16">
        <v>6080.0</v>
      </c>
      <c r="BC204" s="16">
        <v>0.0</v>
      </c>
      <c r="BD204" s="16">
        <v>0.0</v>
      </c>
      <c r="BE204" s="16">
        <v>13.0</v>
      </c>
      <c r="BF204" s="16">
        <v>1180036.0</v>
      </c>
      <c r="BG204" s="16">
        <v>0.0</v>
      </c>
      <c r="BH204" s="16">
        <v>0.0</v>
      </c>
      <c r="BI204" s="16">
        <v>0.0</v>
      </c>
      <c r="BJ204" s="16">
        <v>912.0</v>
      </c>
      <c r="BK204" s="16">
        <v>0.0</v>
      </c>
      <c r="BL204" s="16">
        <v>0.0</v>
      </c>
      <c r="BM204" s="16">
        <v>0.0</v>
      </c>
      <c r="BN204" s="16">
        <v>91072.0</v>
      </c>
      <c r="BO204" s="16">
        <v>0.0</v>
      </c>
      <c r="BP204" s="16">
        <v>0.0</v>
      </c>
      <c r="BQ204" s="16">
        <v>0.0</v>
      </c>
      <c r="BR204" s="16">
        <v>62486.0</v>
      </c>
      <c r="BS204" s="16">
        <v>0.0</v>
      </c>
      <c r="BT204" s="16">
        <v>0.0</v>
      </c>
    </row>
    <row r="205">
      <c r="A205" s="14" t="s">
        <v>5648</v>
      </c>
      <c r="B205" s="16">
        <v>11.0</v>
      </c>
      <c r="C205" s="16">
        <v>3967617.0</v>
      </c>
      <c r="D205" s="14" t="s">
        <v>416</v>
      </c>
      <c r="E205" s="14" t="s">
        <v>2622</v>
      </c>
      <c r="F205" s="14" t="s">
        <v>2621</v>
      </c>
      <c r="G205" s="14" t="s">
        <v>4844</v>
      </c>
      <c r="H205" s="14" t="s">
        <v>2978</v>
      </c>
      <c r="I205" s="14" t="s">
        <v>2978</v>
      </c>
      <c r="J205" s="14" t="s">
        <v>4845</v>
      </c>
      <c r="K205" s="14" t="s">
        <v>417</v>
      </c>
      <c r="L205" s="14" t="s">
        <v>417</v>
      </c>
      <c r="M205" s="14" t="s">
        <v>418</v>
      </c>
      <c r="N205" s="14" t="s">
        <v>409</v>
      </c>
      <c r="O205" s="14" t="s">
        <v>410</v>
      </c>
      <c r="P205" s="16">
        <v>952024.0</v>
      </c>
      <c r="Q205" s="17"/>
      <c r="R205" s="16">
        <v>14.0</v>
      </c>
      <c r="S205" s="16">
        <v>1614070.0</v>
      </c>
      <c r="T205" s="18">
        <v>8.6737E-6</v>
      </c>
      <c r="U205" s="16">
        <v>0.0</v>
      </c>
      <c r="V205" s="16">
        <v>0.0</v>
      </c>
      <c r="W205" s="14" t="s">
        <v>2978</v>
      </c>
      <c r="X205" s="14" t="s">
        <v>4940</v>
      </c>
      <c r="Y205" s="16">
        <v>5.53E-6</v>
      </c>
      <c r="Z205" s="16">
        <v>23.0</v>
      </c>
      <c r="AA205" s="17"/>
      <c r="AB205" s="16">
        <v>0.0</v>
      </c>
      <c r="AC205" s="16">
        <v>0.0</v>
      </c>
      <c r="AD205" s="16">
        <v>8.89</v>
      </c>
      <c r="AE205" s="16">
        <v>0.11</v>
      </c>
      <c r="AF205" s="16">
        <v>0.706</v>
      </c>
      <c r="AG205" s="16">
        <v>0.0</v>
      </c>
      <c r="AH205" s="16">
        <v>74912.0</v>
      </c>
      <c r="AI205" s="16">
        <v>0.0</v>
      </c>
      <c r="AJ205" s="16">
        <v>0.0</v>
      </c>
      <c r="AK205" s="16">
        <v>2.0</v>
      </c>
      <c r="AL205" s="16">
        <v>60004.0</v>
      </c>
      <c r="AM205" s="16">
        <v>0.0</v>
      </c>
      <c r="AN205" s="16">
        <v>0.0</v>
      </c>
      <c r="AO205" s="16">
        <v>0.0</v>
      </c>
      <c r="AP205" s="16">
        <v>29602.0</v>
      </c>
      <c r="AQ205" s="16">
        <v>0.0</v>
      </c>
      <c r="AR205" s="16">
        <v>0.0</v>
      </c>
      <c r="AS205" s="16">
        <v>0.0</v>
      </c>
      <c r="AT205" s="16">
        <v>44894.0</v>
      </c>
      <c r="AU205" s="16">
        <v>0.0</v>
      </c>
      <c r="AV205" s="16">
        <v>0.0</v>
      </c>
      <c r="AW205" s="16">
        <v>0.0</v>
      </c>
      <c r="AX205" s="16">
        <v>64044.0</v>
      </c>
      <c r="AY205" s="16">
        <v>0.0</v>
      </c>
      <c r="AZ205" s="16">
        <v>0.0</v>
      </c>
      <c r="BA205" s="16">
        <v>0.0</v>
      </c>
      <c r="BB205" s="16">
        <v>6084.0</v>
      </c>
      <c r="BC205" s="16">
        <v>0.0</v>
      </c>
      <c r="BD205" s="16">
        <v>0.0</v>
      </c>
      <c r="BE205" s="16">
        <v>9.0</v>
      </c>
      <c r="BF205" s="16">
        <v>1180038.0</v>
      </c>
      <c r="BG205" s="16">
        <v>0.0</v>
      </c>
      <c r="BH205" s="16">
        <v>0.0</v>
      </c>
      <c r="BI205" s="16">
        <v>0.0</v>
      </c>
      <c r="BJ205" s="16">
        <v>912.0</v>
      </c>
      <c r="BK205" s="16">
        <v>0.0</v>
      </c>
      <c r="BL205" s="16">
        <v>0.0</v>
      </c>
      <c r="BM205" s="16">
        <v>1.0</v>
      </c>
      <c r="BN205" s="16">
        <v>91094.0</v>
      </c>
      <c r="BO205" s="16">
        <v>0.0</v>
      </c>
      <c r="BP205" s="16">
        <v>0.0</v>
      </c>
      <c r="BQ205" s="16">
        <v>2.0</v>
      </c>
      <c r="BR205" s="16">
        <v>62486.0</v>
      </c>
      <c r="BS205" s="16">
        <v>0.0</v>
      </c>
      <c r="BT205" s="16">
        <v>0.0</v>
      </c>
    </row>
    <row r="206">
      <c r="A206" s="14" t="s">
        <v>5649</v>
      </c>
      <c r="B206" s="16">
        <v>11.0</v>
      </c>
      <c r="C206" s="16">
        <v>3856316.0</v>
      </c>
      <c r="D206" s="14" t="s">
        <v>5650</v>
      </c>
      <c r="E206" s="14" t="s">
        <v>2622</v>
      </c>
      <c r="F206" s="14" t="s">
        <v>2621</v>
      </c>
      <c r="G206" s="14" t="s">
        <v>4844</v>
      </c>
      <c r="H206" s="14" t="s">
        <v>2978</v>
      </c>
      <c r="I206" s="14" t="s">
        <v>2978</v>
      </c>
      <c r="J206" s="14" t="s">
        <v>4845</v>
      </c>
      <c r="K206" s="14" t="s">
        <v>5651</v>
      </c>
      <c r="L206" s="14" t="s">
        <v>5651</v>
      </c>
      <c r="M206" s="14" t="s">
        <v>5652</v>
      </c>
      <c r="N206" s="14" t="s">
        <v>409</v>
      </c>
      <c r="O206" s="14" t="s">
        <v>410</v>
      </c>
      <c r="P206" s="16">
        <v>2926164.0</v>
      </c>
      <c r="Q206" s="17"/>
      <c r="R206" s="16">
        <v>14.0</v>
      </c>
      <c r="S206" s="16">
        <v>1614078.0</v>
      </c>
      <c r="T206" s="18">
        <v>8.6737E-6</v>
      </c>
      <c r="U206" s="16">
        <v>0.0</v>
      </c>
      <c r="V206" s="16">
        <v>0.0</v>
      </c>
      <c r="W206" s="14" t="s">
        <v>2978</v>
      </c>
      <c r="X206" s="14" t="s">
        <v>4849</v>
      </c>
      <c r="Y206" s="16">
        <v>6.88E-6</v>
      </c>
      <c r="Z206" s="16">
        <v>24.5</v>
      </c>
      <c r="AA206" s="17"/>
      <c r="AB206" s="16">
        <v>0.01</v>
      </c>
      <c r="AC206" s="16">
        <v>0.02</v>
      </c>
      <c r="AD206" s="16">
        <v>5.95</v>
      </c>
      <c r="AE206" s="16">
        <v>0.09</v>
      </c>
      <c r="AF206" s="16">
        <v>0.998</v>
      </c>
      <c r="AG206" s="16">
        <v>0.0</v>
      </c>
      <c r="AH206" s="16">
        <v>74930.0</v>
      </c>
      <c r="AI206" s="16">
        <v>0.0</v>
      </c>
      <c r="AJ206" s="16">
        <v>0.0</v>
      </c>
      <c r="AK206" s="16">
        <v>0.0</v>
      </c>
      <c r="AL206" s="16">
        <v>60010.0</v>
      </c>
      <c r="AM206" s="16">
        <v>0.0</v>
      </c>
      <c r="AN206" s="16">
        <v>0.0</v>
      </c>
      <c r="AO206" s="16">
        <v>0.0</v>
      </c>
      <c r="AP206" s="16">
        <v>29604.0</v>
      </c>
      <c r="AQ206" s="16">
        <v>0.0</v>
      </c>
      <c r="AR206" s="16">
        <v>0.0</v>
      </c>
      <c r="AS206" s="16">
        <v>0.0</v>
      </c>
      <c r="AT206" s="16">
        <v>44898.0</v>
      </c>
      <c r="AU206" s="16">
        <v>0.0</v>
      </c>
      <c r="AV206" s="16">
        <v>0.0</v>
      </c>
      <c r="AW206" s="16">
        <v>0.0</v>
      </c>
      <c r="AX206" s="16">
        <v>64014.0</v>
      </c>
      <c r="AY206" s="16">
        <v>0.0</v>
      </c>
      <c r="AZ206" s="16">
        <v>0.0</v>
      </c>
      <c r="BA206" s="16">
        <v>0.0</v>
      </c>
      <c r="BB206" s="16">
        <v>6084.0</v>
      </c>
      <c r="BC206" s="16">
        <v>0.0</v>
      </c>
      <c r="BD206" s="16">
        <v>0.0</v>
      </c>
      <c r="BE206" s="16">
        <v>14.0</v>
      </c>
      <c r="BF206" s="16">
        <v>1180044.0</v>
      </c>
      <c r="BG206" s="16">
        <v>0.0</v>
      </c>
      <c r="BH206" s="16">
        <v>0.0</v>
      </c>
      <c r="BI206" s="16">
        <v>0.0</v>
      </c>
      <c r="BJ206" s="16">
        <v>912.0</v>
      </c>
      <c r="BK206" s="16">
        <v>0.0</v>
      </c>
      <c r="BL206" s="16">
        <v>0.0</v>
      </c>
      <c r="BM206" s="16">
        <v>0.0</v>
      </c>
      <c r="BN206" s="16">
        <v>91092.0</v>
      </c>
      <c r="BO206" s="16">
        <v>0.0</v>
      </c>
      <c r="BP206" s="16">
        <v>0.0</v>
      </c>
      <c r="BQ206" s="16">
        <v>0.0</v>
      </c>
      <c r="BR206" s="16">
        <v>62490.0</v>
      </c>
      <c r="BS206" s="16">
        <v>0.0</v>
      </c>
      <c r="BT206" s="16">
        <v>0.0</v>
      </c>
    </row>
    <row r="207">
      <c r="A207" s="14" t="s">
        <v>5653</v>
      </c>
      <c r="B207" s="16">
        <v>11.0</v>
      </c>
      <c r="C207" s="16">
        <v>4070072.0</v>
      </c>
      <c r="D207" s="14" t="s">
        <v>5034</v>
      </c>
      <c r="E207" s="14" t="s">
        <v>2622</v>
      </c>
      <c r="F207" s="14" t="s">
        <v>2630</v>
      </c>
      <c r="G207" s="14" t="s">
        <v>5166</v>
      </c>
      <c r="H207" s="14" t="s">
        <v>2978</v>
      </c>
      <c r="I207" s="14" t="s">
        <v>21</v>
      </c>
      <c r="J207" s="14" t="s">
        <v>4845</v>
      </c>
      <c r="K207" s="14" t="s">
        <v>5035</v>
      </c>
      <c r="L207" s="14" t="s">
        <v>5035</v>
      </c>
      <c r="M207" s="14" t="s">
        <v>5654</v>
      </c>
      <c r="N207" s="14" t="s">
        <v>4848</v>
      </c>
      <c r="O207" s="14" t="s">
        <v>4878</v>
      </c>
      <c r="P207" s="16">
        <v>1011357.0</v>
      </c>
      <c r="Q207" s="17"/>
      <c r="R207" s="16">
        <v>14.0</v>
      </c>
      <c r="S207" s="16">
        <v>1614132.0</v>
      </c>
      <c r="T207" s="18">
        <v>8.6734E-6</v>
      </c>
      <c r="U207" s="16">
        <v>0.0</v>
      </c>
      <c r="V207" s="16">
        <v>0.0</v>
      </c>
      <c r="W207" s="14" t="s">
        <v>2978</v>
      </c>
      <c r="X207" s="14" t="s">
        <v>4860</v>
      </c>
      <c r="Y207" s="18">
        <v>7.506E-5</v>
      </c>
      <c r="Z207" s="16">
        <v>3.87</v>
      </c>
      <c r="AA207" s="17"/>
      <c r="AB207" s="16">
        <v>0.0</v>
      </c>
      <c r="AC207" s="16">
        <v>0.02</v>
      </c>
      <c r="AD207" s="16">
        <v>-1.66</v>
      </c>
      <c r="AE207" s="17"/>
      <c r="AF207" s="17"/>
      <c r="AG207" s="16">
        <v>0.0</v>
      </c>
      <c r="AH207" s="16">
        <v>75034.0</v>
      </c>
      <c r="AI207" s="16">
        <v>0.0</v>
      </c>
      <c r="AJ207" s="16">
        <v>0.0</v>
      </c>
      <c r="AK207" s="16">
        <v>0.0</v>
      </c>
      <c r="AL207" s="16">
        <v>60014.0</v>
      </c>
      <c r="AM207" s="16">
        <v>0.0</v>
      </c>
      <c r="AN207" s="16">
        <v>0.0</v>
      </c>
      <c r="AO207" s="16">
        <v>0.0</v>
      </c>
      <c r="AP207" s="16">
        <v>29608.0</v>
      </c>
      <c r="AQ207" s="16">
        <v>0.0</v>
      </c>
      <c r="AR207" s="16">
        <v>0.0</v>
      </c>
      <c r="AS207" s="16">
        <v>0.0</v>
      </c>
      <c r="AT207" s="16">
        <v>44872.0</v>
      </c>
      <c r="AU207" s="16">
        <v>0.0</v>
      </c>
      <c r="AV207" s="16">
        <v>0.0</v>
      </c>
      <c r="AW207" s="16">
        <v>0.0</v>
      </c>
      <c r="AX207" s="16">
        <v>64032.0</v>
      </c>
      <c r="AY207" s="16">
        <v>0.0</v>
      </c>
      <c r="AZ207" s="16">
        <v>0.0</v>
      </c>
      <c r="BA207" s="16">
        <v>1.0</v>
      </c>
      <c r="BB207" s="16">
        <v>6056.0</v>
      </c>
      <c r="BC207" s="16">
        <v>0.0</v>
      </c>
      <c r="BD207" s="16">
        <v>0.0</v>
      </c>
      <c r="BE207" s="16">
        <v>0.0</v>
      </c>
      <c r="BF207" s="16">
        <v>1180020.0</v>
      </c>
      <c r="BG207" s="16">
        <v>0.0</v>
      </c>
      <c r="BH207" s="16">
        <v>0.0</v>
      </c>
      <c r="BI207" s="16">
        <v>0.0</v>
      </c>
      <c r="BJ207" s="16">
        <v>912.0</v>
      </c>
      <c r="BK207" s="16">
        <v>0.0</v>
      </c>
      <c r="BL207" s="16">
        <v>0.0</v>
      </c>
      <c r="BM207" s="16">
        <v>12.0</v>
      </c>
      <c r="BN207" s="16">
        <v>91078.0</v>
      </c>
      <c r="BO207" s="16">
        <v>0.0</v>
      </c>
      <c r="BP207" s="16">
        <v>0.0</v>
      </c>
      <c r="BQ207" s="16">
        <v>1.0</v>
      </c>
      <c r="BR207" s="16">
        <v>62506.0</v>
      </c>
      <c r="BS207" s="16">
        <v>0.0</v>
      </c>
      <c r="BT207" s="16">
        <v>0.0</v>
      </c>
    </row>
    <row r="208">
      <c r="A208" s="14" t="s">
        <v>5655</v>
      </c>
      <c r="B208" s="16">
        <v>11.0</v>
      </c>
      <c r="C208" s="16">
        <v>4084765.0</v>
      </c>
      <c r="D208" s="14" t="s">
        <v>5656</v>
      </c>
      <c r="E208" s="14" t="s">
        <v>2631</v>
      </c>
      <c r="F208" s="14" t="s">
        <v>2621</v>
      </c>
      <c r="G208" s="14" t="s">
        <v>4844</v>
      </c>
      <c r="H208" s="14" t="s">
        <v>2978</v>
      </c>
      <c r="I208" s="14" t="s">
        <v>2978</v>
      </c>
      <c r="J208" s="14" t="s">
        <v>4845</v>
      </c>
      <c r="K208" s="14" t="s">
        <v>5657</v>
      </c>
      <c r="L208" s="14" t="s">
        <v>5657</v>
      </c>
      <c r="M208" s="14" t="s">
        <v>5658</v>
      </c>
      <c r="N208" s="14" t="s">
        <v>409</v>
      </c>
      <c r="P208" s="17"/>
      <c r="Q208" s="17"/>
      <c r="R208" s="16">
        <v>11.0</v>
      </c>
      <c r="S208" s="16">
        <v>1289328.0</v>
      </c>
      <c r="T208" s="18">
        <v>8.5316E-6</v>
      </c>
      <c r="U208" s="16">
        <v>0.0</v>
      </c>
      <c r="V208" s="16">
        <v>0.0</v>
      </c>
      <c r="W208" s="14" t="s">
        <v>2978</v>
      </c>
      <c r="X208" s="14" t="s">
        <v>4940</v>
      </c>
      <c r="Y208" s="18">
        <v>9.065E-5</v>
      </c>
      <c r="Z208" s="16">
        <v>18.4</v>
      </c>
      <c r="AA208" s="17"/>
      <c r="AB208" s="16">
        <v>0.0</v>
      </c>
      <c r="AC208" s="16">
        <v>-0.06</v>
      </c>
      <c r="AD208" s="16">
        <v>8.8</v>
      </c>
      <c r="AE208" s="16">
        <v>1.0</v>
      </c>
      <c r="AF208" s="16">
        <v>0.011</v>
      </c>
      <c r="AG208" s="16">
        <v>2.0</v>
      </c>
      <c r="AH208" s="16">
        <v>65952.0</v>
      </c>
      <c r="AI208" s="16">
        <v>0.0</v>
      </c>
      <c r="AJ208" s="16">
        <v>0.0</v>
      </c>
      <c r="AK208" s="16">
        <v>8.0</v>
      </c>
      <c r="AL208" s="16">
        <v>43560.0</v>
      </c>
      <c r="AM208" s="16">
        <v>0.0</v>
      </c>
      <c r="AN208" s="16">
        <v>0.0</v>
      </c>
      <c r="AO208" s="16">
        <v>0.0</v>
      </c>
      <c r="AP208" s="16">
        <v>19414.0</v>
      </c>
      <c r="AQ208" s="16">
        <v>0.0</v>
      </c>
      <c r="AR208" s="16">
        <v>0.0</v>
      </c>
      <c r="AS208" s="16">
        <v>0.0</v>
      </c>
      <c r="AT208" s="16">
        <v>18024.0</v>
      </c>
      <c r="AU208" s="16">
        <v>0.0</v>
      </c>
      <c r="AV208" s="16">
        <v>0.0</v>
      </c>
      <c r="AW208" s="16">
        <v>0.0</v>
      </c>
      <c r="AX208" s="16">
        <v>23256.0</v>
      </c>
      <c r="AY208" s="16">
        <v>0.0</v>
      </c>
      <c r="AZ208" s="16">
        <v>0.0</v>
      </c>
      <c r="BA208" s="16">
        <v>0.0</v>
      </c>
      <c r="BB208" s="16">
        <v>4674.0</v>
      </c>
      <c r="BC208" s="16">
        <v>0.0</v>
      </c>
      <c r="BD208" s="16">
        <v>0.0</v>
      </c>
      <c r="BE208" s="16">
        <v>1.0</v>
      </c>
      <c r="BF208" s="16">
        <v>988874.0</v>
      </c>
      <c r="BG208" s="16">
        <v>0.0</v>
      </c>
      <c r="BH208" s="16">
        <v>0.0</v>
      </c>
      <c r="BI208" s="16">
        <v>0.0</v>
      </c>
      <c r="BJ208" s="16">
        <v>912.0</v>
      </c>
      <c r="BK208" s="16">
        <v>0.0</v>
      </c>
      <c r="BL208" s="16">
        <v>0.0</v>
      </c>
      <c r="BM208" s="16">
        <v>0.0</v>
      </c>
      <c r="BN208" s="16">
        <v>81022.0</v>
      </c>
      <c r="BO208" s="16">
        <v>0.0</v>
      </c>
      <c r="BP208" s="16">
        <v>0.0</v>
      </c>
      <c r="BQ208" s="16">
        <v>0.0</v>
      </c>
      <c r="BR208" s="16">
        <v>43640.0</v>
      </c>
      <c r="BS208" s="16">
        <v>0.0</v>
      </c>
      <c r="BT208" s="16">
        <v>0.0</v>
      </c>
    </row>
    <row r="209">
      <c r="A209" s="14" t="s">
        <v>5659</v>
      </c>
      <c r="B209" s="16">
        <v>11.0</v>
      </c>
      <c r="C209" s="16">
        <v>4084751.0</v>
      </c>
      <c r="D209" s="14" t="s">
        <v>5660</v>
      </c>
      <c r="E209" s="14" t="s">
        <v>2621</v>
      </c>
      <c r="F209" s="14" t="s">
        <v>2622</v>
      </c>
      <c r="G209" s="14" t="s">
        <v>5166</v>
      </c>
      <c r="H209" s="14" t="s">
        <v>2978</v>
      </c>
      <c r="I209" s="14" t="s">
        <v>21</v>
      </c>
      <c r="J209" s="14" t="s">
        <v>4845</v>
      </c>
      <c r="K209" s="14" t="s">
        <v>5661</v>
      </c>
      <c r="L209" s="14" t="s">
        <v>5661</v>
      </c>
      <c r="M209" s="14" t="s">
        <v>5662</v>
      </c>
      <c r="N209" s="14" t="s">
        <v>409</v>
      </c>
      <c r="P209" s="17"/>
      <c r="Q209" s="17"/>
      <c r="R209" s="16">
        <v>11.0</v>
      </c>
      <c r="S209" s="16">
        <v>1289396.0</v>
      </c>
      <c r="T209" s="18">
        <v>8.5311E-6</v>
      </c>
      <c r="U209" s="16">
        <v>0.0</v>
      </c>
      <c r="V209" s="16">
        <v>0.0</v>
      </c>
      <c r="W209" s="14" t="s">
        <v>2978</v>
      </c>
      <c r="X209" s="14" t="s">
        <v>4849</v>
      </c>
      <c r="Y209" s="16">
        <v>5.11E-6</v>
      </c>
      <c r="Z209" s="16">
        <v>19.4</v>
      </c>
      <c r="AA209" s="16">
        <v>0.103</v>
      </c>
      <c r="AB209" s="16">
        <v>0.0</v>
      </c>
      <c r="AC209" s="16">
        <v>-0.02</v>
      </c>
      <c r="AD209" s="16">
        <v>6.36</v>
      </c>
      <c r="AE209" s="16">
        <v>0.16</v>
      </c>
      <c r="AF209" s="16">
        <v>0.018</v>
      </c>
      <c r="AG209" s="16">
        <v>0.0</v>
      </c>
      <c r="AH209" s="16">
        <v>65968.0</v>
      </c>
      <c r="AI209" s="16">
        <v>0.0</v>
      </c>
      <c r="AJ209" s="16">
        <v>0.0</v>
      </c>
      <c r="AK209" s="16">
        <v>0.0</v>
      </c>
      <c r="AL209" s="16">
        <v>43572.0</v>
      </c>
      <c r="AM209" s="16">
        <v>0.0</v>
      </c>
      <c r="AN209" s="16">
        <v>0.0</v>
      </c>
      <c r="AO209" s="16">
        <v>0.0</v>
      </c>
      <c r="AP209" s="16">
        <v>19414.0</v>
      </c>
      <c r="AQ209" s="16">
        <v>0.0</v>
      </c>
      <c r="AR209" s="16">
        <v>0.0</v>
      </c>
      <c r="AS209" s="16">
        <v>0.0</v>
      </c>
      <c r="AT209" s="16">
        <v>18028.0</v>
      </c>
      <c r="AU209" s="16">
        <v>0.0</v>
      </c>
      <c r="AV209" s="16">
        <v>0.0</v>
      </c>
      <c r="AW209" s="16">
        <v>0.0</v>
      </c>
      <c r="AX209" s="16">
        <v>23266.0</v>
      </c>
      <c r="AY209" s="16">
        <v>0.0</v>
      </c>
      <c r="AZ209" s="16">
        <v>0.0</v>
      </c>
      <c r="BA209" s="16">
        <v>0.0</v>
      </c>
      <c r="BB209" s="16">
        <v>4680.0</v>
      </c>
      <c r="BC209" s="16">
        <v>0.0</v>
      </c>
      <c r="BD209" s="16">
        <v>0.0</v>
      </c>
      <c r="BE209" s="16">
        <v>10.0</v>
      </c>
      <c r="BF209" s="16">
        <v>988884.0</v>
      </c>
      <c r="BG209" s="16">
        <v>0.0</v>
      </c>
      <c r="BH209" s="16">
        <v>0.0</v>
      </c>
      <c r="BI209" s="16">
        <v>0.0</v>
      </c>
      <c r="BJ209" s="16">
        <v>912.0</v>
      </c>
      <c r="BK209" s="16">
        <v>0.0</v>
      </c>
      <c r="BL209" s="16">
        <v>0.0</v>
      </c>
      <c r="BM209" s="16">
        <v>0.0</v>
      </c>
      <c r="BN209" s="16">
        <v>81030.0</v>
      </c>
      <c r="BO209" s="16">
        <v>0.0</v>
      </c>
      <c r="BP209" s="16">
        <v>0.0</v>
      </c>
      <c r="BQ209" s="16">
        <v>1.0</v>
      </c>
      <c r="BR209" s="16">
        <v>43642.0</v>
      </c>
      <c r="BS209" s="16">
        <v>0.0</v>
      </c>
      <c r="BT209" s="16">
        <v>0.0</v>
      </c>
    </row>
    <row r="210">
      <c r="A210" s="14" t="s">
        <v>5663</v>
      </c>
      <c r="B210" s="16">
        <v>11.0</v>
      </c>
      <c r="C210" s="16">
        <v>4055552.0</v>
      </c>
      <c r="D210" s="14" t="s">
        <v>5664</v>
      </c>
      <c r="E210" s="14" t="s">
        <v>2631</v>
      </c>
      <c r="F210" s="14" t="s">
        <v>2630</v>
      </c>
      <c r="G210" s="14" t="s">
        <v>5166</v>
      </c>
      <c r="H210" s="14" t="s">
        <v>2978</v>
      </c>
      <c r="I210" s="14" t="s">
        <v>21</v>
      </c>
      <c r="J210" s="14" t="s">
        <v>4845</v>
      </c>
      <c r="K210" s="14" t="s">
        <v>5665</v>
      </c>
      <c r="L210" s="14" t="s">
        <v>5665</v>
      </c>
      <c r="M210" s="14" t="s">
        <v>5666</v>
      </c>
      <c r="N210" s="14" t="s">
        <v>409</v>
      </c>
      <c r="P210" s="17"/>
      <c r="Q210" s="17"/>
      <c r="R210" s="16">
        <v>13.0</v>
      </c>
      <c r="S210" s="16">
        <v>1601190.0</v>
      </c>
      <c r="T210" s="18">
        <v>8.119E-6</v>
      </c>
      <c r="U210" s="16">
        <v>0.0</v>
      </c>
      <c r="V210" s="16">
        <v>0.0</v>
      </c>
      <c r="W210" s="14" t="s">
        <v>2978</v>
      </c>
      <c r="X210" s="14" t="s">
        <v>4849</v>
      </c>
      <c r="Y210" s="16">
        <v>6.17E-6</v>
      </c>
      <c r="Z210" s="16">
        <v>20.8</v>
      </c>
      <c r="AA210" s="17"/>
      <c r="AB210" s="16">
        <v>0.0</v>
      </c>
      <c r="AC210" s="16">
        <v>0.0</v>
      </c>
      <c r="AD210" s="16">
        <v>6.79</v>
      </c>
      <c r="AE210" s="16">
        <v>0.17</v>
      </c>
      <c r="AF210" s="16">
        <v>0.015</v>
      </c>
      <c r="AG210" s="16">
        <v>0.0</v>
      </c>
      <c r="AH210" s="16">
        <v>74892.0</v>
      </c>
      <c r="AI210" s="16">
        <v>0.0</v>
      </c>
      <c r="AJ210" s="16">
        <v>0.0</v>
      </c>
      <c r="AK210" s="16">
        <v>0.0</v>
      </c>
      <c r="AL210" s="16">
        <v>58516.0</v>
      </c>
      <c r="AM210" s="16">
        <v>0.0</v>
      </c>
      <c r="AN210" s="16">
        <v>0.0</v>
      </c>
      <c r="AO210" s="16">
        <v>0.0</v>
      </c>
      <c r="AP210" s="16">
        <v>29350.0</v>
      </c>
      <c r="AQ210" s="16">
        <v>0.0</v>
      </c>
      <c r="AR210" s="16">
        <v>0.0</v>
      </c>
      <c r="AS210" s="16">
        <v>0.0</v>
      </c>
      <c r="AT210" s="16">
        <v>44680.0</v>
      </c>
      <c r="AU210" s="16">
        <v>0.0</v>
      </c>
      <c r="AV210" s="16">
        <v>0.0</v>
      </c>
      <c r="AW210" s="16">
        <v>0.0</v>
      </c>
      <c r="AX210" s="16">
        <v>63350.0</v>
      </c>
      <c r="AY210" s="16">
        <v>0.0</v>
      </c>
      <c r="AZ210" s="16">
        <v>0.0</v>
      </c>
      <c r="BA210" s="16">
        <v>0.0</v>
      </c>
      <c r="BB210" s="16">
        <v>4520.0</v>
      </c>
      <c r="BC210" s="16">
        <v>0.0</v>
      </c>
      <c r="BD210" s="16">
        <v>0.0</v>
      </c>
      <c r="BE210" s="16">
        <v>13.0</v>
      </c>
      <c r="BF210" s="16">
        <v>1174736.0</v>
      </c>
      <c r="BG210" s="16">
        <v>0.0</v>
      </c>
      <c r="BH210" s="16">
        <v>0.0</v>
      </c>
      <c r="BI210" s="16">
        <v>0.0</v>
      </c>
      <c r="BJ210" s="16">
        <v>912.0</v>
      </c>
      <c r="BK210" s="16">
        <v>0.0</v>
      </c>
      <c r="BL210" s="16">
        <v>0.0</v>
      </c>
      <c r="BM210" s="16">
        <v>0.0</v>
      </c>
      <c r="BN210" s="16">
        <v>88240.0</v>
      </c>
      <c r="BO210" s="16">
        <v>0.0</v>
      </c>
      <c r="BP210" s="16">
        <v>0.0</v>
      </c>
      <c r="BQ210" s="16">
        <v>0.0</v>
      </c>
      <c r="BR210" s="16">
        <v>61994.0</v>
      </c>
      <c r="BS210" s="16">
        <v>0.0</v>
      </c>
      <c r="BT210" s="16">
        <v>0.0</v>
      </c>
    </row>
    <row r="211">
      <c r="A211" s="14" t="s">
        <v>5667</v>
      </c>
      <c r="B211" s="16">
        <v>11.0</v>
      </c>
      <c r="C211" s="16">
        <v>4082349.0</v>
      </c>
      <c r="D211" s="14" t="s">
        <v>5668</v>
      </c>
      <c r="E211" s="14" t="s">
        <v>2631</v>
      </c>
      <c r="F211" s="14" t="s">
        <v>2622</v>
      </c>
      <c r="G211" s="14" t="s">
        <v>4844</v>
      </c>
      <c r="H211" s="14" t="s">
        <v>2978</v>
      </c>
      <c r="I211" s="14" t="s">
        <v>2978</v>
      </c>
      <c r="J211" s="14" t="s">
        <v>4845</v>
      </c>
      <c r="K211" s="14" t="s">
        <v>5669</v>
      </c>
      <c r="L211" s="14" t="s">
        <v>5669</v>
      </c>
      <c r="M211" s="14" t="s">
        <v>5670</v>
      </c>
      <c r="N211" s="14" t="s">
        <v>409</v>
      </c>
      <c r="O211" s="14" t="s">
        <v>410</v>
      </c>
      <c r="P211" s="16">
        <v>1684439.0</v>
      </c>
      <c r="Q211" s="17"/>
      <c r="R211" s="16">
        <v>13.0</v>
      </c>
      <c r="S211" s="16">
        <v>1610612.0</v>
      </c>
      <c r="T211" s="18">
        <v>8.0715E-6</v>
      </c>
      <c r="U211" s="16">
        <v>0.0</v>
      </c>
      <c r="V211" s="16">
        <v>0.0</v>
      </c>
      <c r="W211" s="14" t="s">
        <v>2978</v>
      </c>
      <c r="X211" s="14" t="s">
        <v>4849</v>
      </c>
      <c r="Y211" s="16">
        <v>5.43E-6</v>
      </c>
      <c r="Z211" s="16">
        <v>33.0</v>
      </c>
      <c r="AA211" s="16">
        <v>0.37</v>
      </c>
      <c r="AB211" s="16">
        <v>0.0</v>
      </c>
      <c r="AC211" s="16">
        <v>0.01</v>
      </c>
      <c r="AD211" s="16">
        <v>8.79</v>
      </c>
      <c r="AE211" s="16">
        <v>0.0</v>
      </c>
      <c r="AF211" s="16">
        <v>0.904</v>
      </c>
      <c r="AG211" s="16">
        <v>0.0</v>
      </c>
      <c r="AH211" s="16">
        <v>74846.0</v>
      </c>
      <c r="AI211" s="16">
        <v>0.0</v>
      </c>
      <c r="AJ211" s="16">
        <v>0.0</v>
      </c>
      <c r="AK211" s="16">
        <v>0.0</v>
      </c>
      <c r="AL211" s="16">
        <v>59578.0</v>
      </c>
      <c r="AM211" s="16">
        <v>0.0</v>
      </c>
      <c r="AN211" s="16">
        <v>0.0</v>
      </c>
      <c r="AO211" s="16">
        <v>1.0</v>
      </c>
      <c r="AP211" s="16">
        <v>29536.0</v>
      </c>
      <c r="AQ211" s="16">
        <v>0.0</v>
      </c>
      <c r="AR211" s="16">
        <v>0.0</v>
      </c>
      <c r="AS211" s="16">
        <v>0.0</v>
      </c>
      <c r="AT211" s="16">
        <v>44832.0</v>
      </c>
      <c r="AU211" s="16">
        <v>0.0</v>
      </c>
      <c r="AV211" s="16">
        <v>0.0</v>
      </c>
      <c r="AW211" s="16">
        <v>0.0</v>
      </c>
      <c r="AX211" s="16">
        <v>63884.0</v>
      </c>
      <c r="AY211" s="16">
        <v>0.0</v>
      </c>
      <c r="AZ211" s="16">
        <v>0.0</v>
      </c>
      <c r="BA211" s="16">
        <v>0.0</v>
      </c>
      <c r="BB211" s="16">
        <v>5144.0</v>
      </c>
      <c r="BC211" s="16">
        <v>0.0</v>
      </c>
      <c r="BD211" s="16">
        <v>0.0</v>
      </c>
      <c r="BE211" s="16">
        <v>12.0</v>
      </c>
      <c r="BF211" s="16">
        <v>1178918.0</v>
      </c>
      <c r="BG211" s="16">
        <v>0.0</v>
      </c>
      <c r="BH211" s="16">
        <v>0.0</v>
      </c>
      <c r="BI211" s="16">
        <v>0.0</v>
      </c>
      <c r="BJ211" s="16">
        <v>912.0</v>
      </c>
      <c r="BK211" s="16">
        <v>0.0</v>
      </c>
      <c r="BL211" s="16">
        <v>0.0</v>
      </c>
      <c r="BM211" s="16">
        <v>0.0</v>
      </c>
      <c r="BN211" s="16">
        <v>90650.0</v>
      </c>
      <c r="BO211" s="16">
        <v>0.0</v>
      </c>
      <c r="BP211" s="16">
        <v>0.0</v>
      </c>
      <c r="BQ211" s="16">
        <v>0.0</v>
      </c>
      <c r="BR211" s="16">
        <v>62312.0</v>
      </c>
      <c r="BS211" s="16">
        <v>0.0</v>
      </c>
      <c r="BT211" s="16">
        <v>0.0</v>
      </c>
    </row>
    <row r="212">
      <c r="A212" s="14" t="s">
        <v>5671</v>
      </c>
      <c r="B212" s="16">
        <v>11.0</v>
      </c>
      <c r="C212" s="16">
        <v>4070087.0</v>
      </c>
      <c r="D212" s="14" t="s">
        <v>5672</v>
      </c>
      <c r="E212" s="14" t="s">
        <v>2622</v>
      </c>
      <c r="F212" s="14" t="s">
        <v>2621</v>
      </c>
      <c r="G212" s="14" t="s">
        <v>4844</v>
      </c>
      <c r="H212" s="14" t="s">
        <v>2978</v>
      </c>
      <c r="I212" s="14" t="s">
        <v>2978</v>
      </c>
      <c r="J212" s="14" t="s">
        <v>4845</v>
      </c>
      <c r="K212" s="14" t="s">
        <v>5673</v>
      </c>
      <c r="L212" s="14" t="s">
        <v>5673</v>
      </c>
      <c r="M212" s="14" t="s">
        <v>5674</v>
      </c>
      <c r="N212" s="14" t="s">
        <v>4848</v>
      </c>
      <c r="O212" s="14" t="s">
        <v>4878</v>
      </c>
      <c r="P212" s="16">
        <v>1086817.0</v>
      </c>
      <c r="Q212" s="17"/>
      <c r="R212" s="16">
        <v>13.0</v>
      </c>
      <c r="S212" s="16">
        <v>1613956.0</v>
      </c>
      <c r="T212" s="18">
        <v>8.0547E-6</v>
      </c>
      <c r="U212" s="16">
        <v>1.0</v>
      </c>
      <c r="V212" s="16">
        <v>0.0</v>
      </c>
      <c r="W212" s="14" t="s">
        <v>2978</v>
      </c>
      <c r="X212" s="14" t="s">
        <v>4940</v>
      </c>
      <c r="Y212" s="16">
        <v>1.327E-5</v>
      </c>
      <c r="Z212" s="16">
        <v>2.2</v>
      </c>
      <c r="AA212" s="17"/>
      <c r="AB212" s="16">
        <v>0.01</v>
      </c>
      <c r="AC212" s="16">
        <v>0.02</v>
      </c>
      <c r="AD212" s="16">
        <v>-3.77</v>
      </c>
      <c r="AE212" s="17"/>
      <c r="AF212" s="17"/>
      <c r="AG212" s="16">
        <v>0.0</v>
      </c>
      <c r="AH212" s="16">
        <v>74874.0</v>
      </c>
      <c r="AI212" s="16">
        <v>0.0</v>
      </c>
      <c r="AJ212" s="16">
        <v>0.0</v>
      </c>
      <c r="AK212" s="16">
        <v>3.0</v>
      </c>
      <c r="AL212" s="16">
        <v>59994.0</v>
      </c>
      <c r="AM212" s="16">
        <v>0.0</v>
      </c>
      <c r="AN212" s="16">
        <v>0.0</v>
      </c>
      <c r="AO212" s="16">
        <v>0.0</v>
      </c>
      <c r="AP212" s="16">
        <v>29606.0</v>
      </c>
      <c r="AQ212" s="16">
        <v>0.0</v>
      </c>
      <c r="AR212" s="16">
        <v>0.0</v>
      </c>
      <c r="AS212" s="16">
        <v>0.0</v>
      </c>
      <c r="AT212" s="16">
        <v>44890.0</v>
      </c>
      <c r="AU212" s="16">
        <v>0.0</v>
      </c>
      <c r="AV212" s="16">
        <v>0.0</v>
      </c>
      <c r="AW212" s="16">
        <v>0.0</v>
      </c>
      <c r="AX212" s="16">
        <v>64028.0</v>
      </c>
      <c r="AY212" s="16">
        <v>0.0</v>
      </c>
      <c r="AZ212" s="16">
        <v>0.0</v>
      </c>
      <c r="BA212" s="16">
        <v>0.0</v>
      </c>
      <c r="BB212" s="16">
        <v>6082.0</v>
      </c>
      <c r="BC212" s="16">
        <v>0.0</v>
      </c>
      <c r="BD212" s="16">
        <v>0.0</v>
      </c>
      <c r="BE212" s="16">
        <v>8.0</v>
      </c>
      <c r="BF212" s="16">
        <v>1180016.0</v>
      </c>
      <c r="BG212" s="16">
        <v>0.0</v>
      </c>
      <c r="BH212" s="16">
        <v>0.0</v>
      </c>
      <c r="BI212" s="16">
        <v>0.0</v>
      </c>
      <c r="BJ212" s="16">
        <v>912.0</v>
      </c>
      <c r="BK212" s="16">
        <v>0.0</v>
      </c>
      <c r="BL212" s="16">
        <v>0.0</v>
      </c>
      <c r="BM212" s="16">
        <v>0.0</v>
      </c>
      <c r="BN212" s="16">
        <v>91068.0</v>
      </c>
      <c r="BO212" s="16">
        <v>0.0</v>
      </c>
      <c r="BP212" s="16">
        <v>0.0</v>
      </c>
      <c r="BQ212" s="16">
        <v>2.0</v>
      </c>
      <c r="BR212" s="16">
        <v>62486.0</v>
      </c>
      <c r="BS212" s="16">
        <v>1.0</v>
      </c>
      <c r="BT212" s="16">
        <v>0.0</v>
      </c>
    </row>
    <row r="213">
      <c r="A213" s="14" t="s">
        <v>5675</v>
      </c>
      <c r="B213" s="16">
        <v>11.0</v>
      </c>
      <c r="C213" s="16">
        <v>4082282.0</v>
      </c>
      <c r="D213" s="14" t="s">
        <v>5676</v>
      </c>
      <c r="E213" s="14" t="s">
        <v>2631</v>
      </c>
      <c r="F213" s="14" t="s">
        <v>2630</v>
      </c>
      <c r="G213" s="14" t="s">
        <v>5166</v>
      </c>
      <c r="H213" s="14" t="s">
        <v>2978</v>
      </c>
      <c r="I213" s="14" t="s">
        <v>21</v>
      </c>
      <c r="J213" s="14" t="s">
        <v>4845</v>
      </c>
      <c r="K213" s="14" t="s">
        <v>5677</v>
      </c>
      <c r="L213" s="14" t="s">
        <v>5677</v>
      </c>
      <c r="M213" s="14" t="s">
        <v>5678</v>
      </c>
      <c r="N213" s="14" t="s">
        <v>4848</v>
      </c>
      <c r="O213" s="14" t="s">
        <v>4878</v>
      </c>
      <c r="P213" s="16">
        <v>793768.0</v>
      </c>
      <c r="Q213" s="17"/>
      <c r="R213" s="16">
        <v>13.0</v>
      </c>
      <c r="S213" s="16">
        <v>1614012.0</v>
      </c>
      <c r="T213" s="18">
        <v>8.0545E-6</v>
      </c>
      <c r="U213" s="16">
        <v>1.0</v>
      </c>
      <c r="V213" s="16">
        <v>0.0</v>
      </c>
      <c r="W213" s="14" t="s">
        <v>2978</v>
      </c>
      <c r="X213" s="14" t="s">
        <v>4860</v>
      </c>
      <c r="Y213" s="18">
        <v>8.443E-5</v>
      </c>
      <c r="Z213" s="16">
        <v>8.92</v>
      </c>
      <c r="AA213" s="16">
        <v>0.371</v>
      </c>
      <c r="AB213" s="16">
        <v>0.0</v>
      </c>
      <c r="AC213" s="16">
        <v>0.0</v>
      </c>
      <c r="AD213" s="16">
        <v>1.98</v>
      </c>
      <c r="AE213" s="17"/>
      <c r="AF213" s="17"/>
      <c r="AG213" s="16">
        <v>0.0</v>
      </c>
      <c r="AH213" s="16">
        <v>75058.0</v>
      </c>
      <c r="AI213" s="16">
        <v>0.0</v>
      </c>
      <c r="AJ213" s="16">
        <v>0.0</v>
      </c>
      <c r="AK213" s="16">
        <v>0.0</v>
      </c>
      <c r="AL213" s="16">
        <v>60024.0</v>
      </c>
      <c r="AM213" s="16">
        <v>0.0</v>
      </c>
      <c r="AN213" s="16">
        <v>0.0</v>
      </c>
      <c r="AO213" s="16">
        <v>0.0</v>
      </c>
      <c r="AP213" s="16">
        <v>29608.0</v>
      </c>
      <c r="AQ213" s="16">
        <v>0.0</v>
      </c>
      <c r="AR213" s="16">
        <v>0.0</v>
      </c>
      <c r="AS213" s="16">
        <v>0.0</v>
      </c>
      <c r="AT213" s="16">
        <v>44886.0</v>
      </c>
      <c r="AU213" s="16">
        <v>0.0</v>
      </c>
      <c r="AV213" s="16">
        <v>0.0</v>
      </c>
      <c r="AW213" s="16">
        <v>0.0</v>
      </c>
      <c r="AX213" s="16">
        <v>64032.0</v>
      </c>
      <c r="AY213" s="16">
        <v>0.0</v>
      </c>
      <c r="AZ213" s="16">
        <v>0.0</v>
      </c>
      <c r="BA213" s="16">
        <v>0.0</v>
      </c>
      <c r="BB213" s="16">
        <v>5912.0</v>
      </c>
      <c r="BC213" s="16">
        <v>0.0</v>
      </c>
      <c r="BD213" s="16">
        <v>0.0</v>
      </c>
      <c r="BE213" s="16">
        <v>0.0</v>
      </c>
      <c r="BF213" s="16">
        <v>1180022.0</v>
      </c>
      <c r="BG213" s="16">
        <v>0.0</v>
      </c>
      <c r="BH213" s="16">
        <v>0.0</v>
      </c>
      <c r="BI213" s="16">
        <v>0.0</v>
      </c>
      <c r="BJ213" s="16">
        <v>912.0</v>
      </c>
      <c r="BK213" s="16">
        <v>0.0</v>
      </c>
      <c r="BL213" s="16">
        <v>0.0</v>
      </c>
      <c r="BM213" s="16">
        <v>13.0</v>
      </c>
      <c r="BN213" s="16">
        <v>91072.0</v>
      </c>
      <c r="BO213" s="16">
        <v>1.0</v>
      </c>
      <c r="BP213" s="16">
        <v>0.0</v>
      </c>
      <c r="BQ213" s="16">
        <v>0.0</v>
      </c>
      <c r="BR213" s="16">
        <v>62486.0</v>
      </c>
      <c r="BS213" s="16">
        <v>0.0</v>
      </c>
      <c r="BT213" s="16">
        <v>0.0</v>
      </c>
    </row>
    <row r="214">
      <c r="A214" s="14" t="s">
        <v>5679</v>
      </c>
      <c r="B214" s="16">
        <v>11.0</v>
      </c>
      <c r="C214" s="16">
        <v>4091659.0</v>
      </c>
      <c r="D214" s="14" t="s">
        <v>5680</v>
      </c>
      <c r="E214" s="14" t="s">
        <v>2631</v>
      </c>
      <c r="F214" s="14" t="s">
        <v>2630</v>
      </c>
      <c r="G214" s="14" t="s">
        <v>4844</v>
      </c>
      <c r="H214" s="14" t="s">
        <v>2978</v>
      </c>
      <c r="I214" s="14" t="s">
        <v>2978</v>
      </c>
      <c r="J214" s="14" t="s">
        <v>4845</v>
      </c>
      <c r="K214" s="14" t="s">
        <v>5681</v>
      </c>
      <c r="L214" s="14" t="s">
        <v>5681</v>
      </c>
      <c r="M214" s="14" t="s">
        <v>5682</v>
      </c>
      <c r="N214" s="14" t="s">
        <v>409</v>
      </c>
      <c r="O214" s="14" t="s">
        <v>410</v>
      </c>
      <c r="P214" s="16">
        <v>530875.0</v>
      </c>
      <c r="Q214" s="17"/>
      <c r="R214" s="16">
        <v>13.0</v>
      </c>
      <c r="S214" s="16">
        <v>1614068.0</v>
      </c>
      <c r="T214" s="18">
        <v>8.0542E-6</v>
      </c>
      <c r="U214" s="16">
        <v>0.0</v>
      </c>
      <c r="V214" s="16">
        <v>0.0</v>
      </c>
      <c r="W214" s="14" t="s">
        <v>2978</v>
      </c>
      <c r="X214" s="14" t="s">
        <v>4940</v>
      </c>
      <c r="Y214" s="16">
        <v>2.255E-5</v>
      </c>
      <c r="Z214" s="16">
        <v>24.7</v>
      </c>
      <c r="AA214" s="16">
        <v>0.106</v>
      </c>
      <c r="AB214" s="16">
        <v>0.0</v>
      </c>
      <c r="AC214" s="16">
        <v>0.0</v>
      </c>
      <c r="AD214" s="16">
        <v>8.8</v>
      </c>
      <c r="AE214" s="16">
        <v>0.12</v>
      </c>
      <c r="AF214" s="16">
        <v>0.206</v>
      </c>
      <c r="AG214" s="16">
        <v>0.0</v>
      </c>
      <c r="AH214" s="16">
        <v>74916.0</v>
      </c>
      <c r="AI214" s="16">
        <v>0.0</v>
      </c>
      <c r="AJ214" s="16">
        <v>0.0</v>
      </c>
      <c r="AK214" s="16">
        <v>4.0</v>
      </c>
      <c r="AL214" s="16">
        <v>60002.0</v>
      </c>
      <c r="AM214" s="16">
        <v>0.0</v>
      </c>
      <c r="AN214" s="16">
        <v>0.0</v>
      </c>
      <c r="AO214" s="16">
        <v>0.0</v>
      </c>
      <c r="AP214" s="16">
        <v>29608.0</v>
      </c>
      <c r="AQ214" s="16">
        <v>0.0</v>
      </c>
      <c r="AR214" s="16">
        <v>0.0</v>
      </c>
      <c r="AS214" s="16">
        <v>1.0</v>
      </c>
      <c r="AT214" s="16">
        <v>44896.0</v>
      </c>
      <c r="AU214" s="16">
        <v>0.0</v>
      </c>
      <c r="AV214" s="16">
        <v>0.0</v>
      </c>
      <c r="AW214" s="16">
        <v>0.0</v>
      </c>
      <c r="AX214" s="16">
        <v>64034.0</v>
      </c>
      <c r="AY214" s="16">
        <v>0.0</v>
      </c>
      <c r="AZ214" s="16">
        <v>0.0</v>
      </c>
      <c r="BA214" s="16">
        <v>0.0</v>
      </c>
      <c r="BB214" s="16">
        <v>6084.0</v>
      </c>
      <c r="BC214" s="16">
        <v>0.0</v>
      </c>
      <c r="BD214" s="16">
        <v>0.0</v>
      </c>
      <c r="BE214" s="16">
        <v>6.0</v>
      </c>
      <c r="BF214" s="16">
        <v>1180040.0</v>
      </c>
      <c r="BG214" s="16">
        <v>0.0</v>
      </c>
      <c r="BH214" s="16">
        <v>0.0</v>
      </c>
      <c r="BI214" s="16">
        <v>0.0</v>
      </c>
      <c r="BJ214" s="16">
        <v>912.0</v>
      </c>
      <c r="BK214" s="16">
        <v>0.0</v>
      </c>
      <c r="BL214" s="16">
        <v>0.0</v>
      </c>
      <c r="BM214" s="16">
        <v>2.0</v>
      </c>
      <c r="BN214" s="16">
        <v>91088.0</v>
      </c>
      <c r="BO214" s="16">
        <v>0.0</v>
      </c>
      <c r="BP214" s="16">
        <v>0.0</v>
      </c>
      <c r="BQ214" s="16">
        <v>0.0</v>
      </c>
      <c r="BR214" s="16">
        <v>62488.0</v>
      </c>
      <c r="BS214" s="16">
        <v>0.0</v>
      </c>
      <c r="BT214" s="16">
        <v>0.0</v>
      </c>
    </row>
    <row r="215">
      <c r="A215" s="14" t="s">
        <v>5683</v>
      </c>
      <c r="B215" s="16">
        <v>11.0</v>
      </c>
      <c r="C215" s="16">
        <v>4059371.0</v>
      </c>
      <c r="D215" s="14" t="s">
        <v>5684</v>
      </c>
      <c r="E215" s="14" t="s">
        <v>2621</v>
      </c>
      <c r="F215" s="14" t="s">
        <v>2622</v>
      </c>
      <c r="G215" s="14" t="s">
        <v>5166</v>
      </c>
      <c r="H215" s="14" t="s">
        <v>2978</v>
      </c>
      <c r="I215" s="14" t="s">
        <v>21</v>
      </c>
      <c r="J215" s="14" t="s">
        <v>4845</v>
      </c>
      <c r="K215" s="14" t="s">
        <v>5685</v>
      </c>
      <c r="L215" s="14" t="s">
        <v>5685</v>
      </c>
      <c r="M215" s="14" t="s">
        <v>5686</v>
      </c>
      <c r="N215" s="14" t="s">
        <v>4848</v>
      </c>
      <c r="P215" s="17"/>
      <c r="Q215" s="17"/>
      <c r="R215" s="16">
        <v>13.0</v>
      </c>
      <c r="S215" s="16">
        <v>1614112.0</v>
      </c>
      <c r="T215" s="18">
        <v>8.054E-6</v>
      </c>
      <c r="U215" s="16">
        <v>0.0</v>
      </c>
      <c r="V215" s="16">
        <v>0.0</v>
      </c>
      <c r="W215" s="14" t="s">
        <v>2978</v>
      </c>
      <c r="X215" s="14" t="s">
        <v>4860</v>
      </c>
      <c r="Y215" s="18">
        <v>7.506E-5</v>
      </c>
      <c r="Z215" s="16">
        <v>9.39</v>
      </c>
      <c r="AA215" s="17"/>
      <c r="AB215" s="16">
        <v>0.0</v>
      </c>
      <c r="AC215" s="16">
        <v>0.0</v>
      </c>
      <c r="AD215" s="16">
        <v>0.997</v>
      </c>
      <c r="AE215" s="17"/>
      <c r="AF215" s="17"/>
      <c r="AG215" s="16">
        <v>0.0</v>
      </c>
      <c r="AH215" s="16">
        <v>75040.0</v>
      </c>
      <c r="AI215" s="16">
        <v>0.0</v>
      </c>
      <c r="AJ215" s="16">
        <v>0.0</v>
      </c>
      <c r="AK215" s="16">
        <v>0.0</v>
      </c>
      <c r="AL215" s="16">
        <v>60020.0</v>
      </c>
      <c r="AM215" s="16">
        <v>0.0</v>
      </c>
      <c r="AN215" s="16">
        <v>0.0</v>
      </c>
      <c r="AO215" s="16">
        <v>0.0</v>
      </c>
      <c r="AP215" s="16">
        <v>29608.0</v>
      </c>
      <c r="AQ215" s="16">
        <v>0.0</v>
      </c>
      <c r="AR215" s="16">
        <v>0.0</v>
      </c>
      <c r="AS215" s="16">
        <v>0.0</v>
      </c>
      <c r="AT215" s="16">
        <v>44878.0</v>
      </c>
      <c r="AU215" s="16">
        <v>0.0</v>
      </c>
      <c r="AV215" s="16">
        <v>0.0</v>
      </c>
      <c r="AW215" s="16">
        <v>0.0</v>
      </c>
      <c r="AX215" s="16">
        <v>64028.0</v>
      </c>
      <c r="AY215" s="16">
        <v>0.0</v>
      </c>
      <c r="AZ215" s="16">
        <v>0.0</v>
      </c>
      <c r="BA215" s="16">
        <v>0.0</v>
      </c>
      <c r="BB215" s="16">
        <v>6062.0</v>
      </c>
      <c r="BC215" s="16">
        <v>0.0</v>
      </c>
      <c r="BD215" s="16">
        <v>0.0</v>
      </c>
      <c r="BE215" s="16">
        <v>1.0</v>
      </c>
      <c r="BF215" s="16">
        <v>1179976.0</v>
      </c>
      <c r="BG215" s="16">
        <v>0.0</v>
      </c>
      <c r="BH215" s="16">
        <v>0.0</v>
      </c>
      <c r="BI215" s="16">
        <v>0.0</v>
      </c>
      <c r="BJ215" s="16">
        <v>912.0</v>
      </c>
      <c r="BK215" s="16">
        <v>0.0</v>
      </c>
      <c r="BL215" s="16">
        <v>0.0</v>
      </c>
      <c r="BM215" s="16">
        <v>12.0</v>
      </c>
      <c r="BN215" s="16">
        <v>91086.0</v>
      </c>
      <c r="BO215" s="16">
        <v>0.0</v>
      </c>
      <c r="BP215" s="16">
        <v>0.0</v>
      </c>
      <c r="BQ215" s="16">
        <v>0.0</v>
      </c>
      <c r="BR215" s="16">
        <v>62502.0</v>
      </c>
      <c r="BS215" s="16">
        <v>0.0</v>
      </c>
      <c r="BT215" s="16">
        <v>0.0</v>
      </c>
    </row>
    <row r="216">
      <c r="A216" s="14" t="s">
        <v>5687</v>
      </c>
      <c r="B216" s="16">
        <v>11.0</v>
      </c>
      <c r="C216" s="16">
        <v>4086502.0</v>
      </c>
      <c r="D216" s="14" t="s">
        <v>5688</v>
      </c>
      <c r="E216" s="14" t="s">
        <v>2631</v>
      </c>
      <c r="F216" s="14" t="s">
        <v>2630</v>
      </c>
      <c r="G216" s="14" t="s">
        <v>5166</v>
      </c>
      <c r="H216" s="14" t="s">
        <v>2978</v>
      </c>
      <c r="I216" s="14" t="s">
        <v>21</v>
      </c>
      <c r="J216" s="14" t="s">
        <v>4845</v>
      </c>
      <c r="K216" s="14" t="s">
        <v>5689</v>
      </c>
      <c r="L216" s="14" t="s">
        <v>5689</v>
      </c>
      <c r="M216" s="14" t="s">
        <v>5690</v>
      </c>
      <c r="N216" s="14" t="s">
        <v>4848</v>
      </c>
      <c r="O216" s="14" t="s">
        <v>4878</v>
      </c>
      <c r="P216" s="16">
        <v>514767.0</v>
      </c>
      <c r="Q216" s="17"/>
      <c r="R216" s="16">
        <v>13.0</v>
      </c>
      <c r="S216" s="16">
        <v>1614140.0</v>
      </c>
      <c r="T216" s="18">
        <v>8.0538E-6</v>
      </c>
      <c r="U216" s="16">
        <v>1.0</v>
      </c>
      <c r="V216" s="16">
        <v>0.0</v>
      </c>
      <c r="W216" s="14" t="s">
        <v>2978</v>
      </c>
      <c r="X216" s="14" t="s">
        <v>4865</v>
      </c>
      <c r="Y216" s="18">
        <v>5.272E-5</v>
      </c>
      <c r="Z216" s="16">
        <v>8.11</v>
      </c>
      <c r="AA216" s="16">
        <v>0.089</v>
      </c>
      <c r="AB216" s="16">
        <v>0.06</v>
      </c>
      <c r="AC216" s="16">
        <v>0.0</v>
      </c>
      <c r="AD216" s="16">
        <v>1.88</v>
      </c>
      <c r="AE216" s="17"/>
      <c r="AF216" s="17"/>
      <c r="AG216" s="16">
        <v>8.0</v>
      </c>
      <c r="AH216" s="16">
        <v>75044.0</v>
      </c>
      <c r="AI216" s="16">
        <v>1.0</v>
      </c>
      <c r="AJ216" s="16">
        <v>0.0</v>
      </c>
      <c r="AK216" s="16">
        <v>0.0</v>
      </c>
      <c r="AL216" s="16">
        <v>60028.0</v>
      </c>
      <c r="AM216" s="16">
        <v>0.0</v>
      </c>
      <c r="AN216" s="16">
        <v>0.0</v>
      </c>
      <c r="AO216" s="16">
        <v>0.0</v>
      </c>
      <c r="AP216" s="16">
        <v>29606.0</v>
      </c>
      <c r="AQ216" s="16">
        <v>0.0</v>
      </c>
      <c r="AR216" s="16">
        <v>0.0</v>
      </c>
      <c r="AS216" s="16">
        <v>0.0</v>
      </c>
      <c r="AT216" s="16">
        <v>44868.0</v>
      </c>
      <c r="AU216" s="16">
        <v>0.0</v>
      </c>
      <c r="AV216" s="16">
        <v>0.0</v>
      </c>
      <c r="AW216" s="16">
        <v>0.0</v>
      </c>
      <c r="AX216" s="16">
        <v>64034.0</v>
      </c>
      <c r="AY216" s="16">
        <v>0.0</v>
      </c>
      <c r="AZ216" s="16">
        <v>0.0</v>
      </c>
      <c r="BA216" s="16">
        <v>1.0</v>
      </c>
      <c r="BB216" s="16">
        <v>6062.0</v>
      </c>
      <c r="BC216" s="16">
        <v>0.0</v>
      </c>
      <c r="BD216" s="16">
        <v>0.0</v>
      </c>
      <c r="BE216" s="16">
        <v>0.0</v>
      </c>
      <c r="BF216" s="16">
        <v>1180020.0</v>
      </c>
      <c r="BG216" s="16">
        <v>0.0</v>
      </c>
      <c r="BH216" s="16">
        <v>0.0</v>
      </c>
      <c r="BI216" s="16">
        <v>0.0</v>
      </c>
      <c r="BJ216" s="16">
        <v>912.0</v>
      </c>
      <c r="BK216" s="16">
        <v>0.0</v>
      </c>
      <c r="BL216" s="16">
        <v>0.0</v>
      </c>
      <c r="BM216" s="16">
        <v>0.0</v>
      </c>
      <c r="BN216" s="16">
        <v>91062.0</v>
      </c>
      <c r="BO216" s="16">
        <v>0.0</v>
      </c>
      <c r="BP216" s="16">
        <v>0.0</v>
      </c>
      <c r="BQ216" s="16">
        <v>4.0</v>
      </c>
      <c r="BR216" s="16">
        <v>62504.0</v>
      </c>
      <c r="BS216" s="16">
        <v>0.0</v>
      </c>
      <c r="BT216" s="16">
        <v>0.0</v>
      </c>
    </row>
    <row r="217">
      <c r="A217" s="14" t="s">
        <v>5691</v>
      </c>
      <c r="B217" s="16">
        <v>11.0</v>
      </c>
      <c r="C217" s="16">
        <v>4083453.0</v>
      </c>
      <c r="D217" s="14" t="s">
        <v>5692</v>
      </c>
      <c r="E217" s="14" t="s">
        <v>2631</v>
      </c>
      <c r="F217" s="14" t="s">
        <v>2630</v>
      </c>
      <c r="G217" s="14" t="s">
        <v>4844</v>
      </c>
      <c r="H217" s="14" t="s">
        <v>2978</v>
      </c>
      <c r="I217" s="14" t="s">
        <v>2978</v>
      </c>
      <c r="J217" s="14" t="s">
        <v>4845</v>
      </c>
      <c r="K217" s="14" t="s">
        <v>5693</v>
      </c>
      <c r="L217" s="14" t="s">
        <v>5693</v>
      </c>
      <c r="M217" s="14" t="s">
        <v>5694</v>
      </c>
      <c r="N217" s="14" t="s">
        <v>409</v>
      </c>
      <c r="O217" s="14" t="s">
        <v>410</v>
      </c>
      <c r="P217" s="16">
        <v>960497.0</v>
      </c>
      <c r="Q217" s="17"/>
      <c r="R217" s="16">
        <v>13.0</v>
      </c>
      <c r="S217" s="16">
        <v>1614144.0</v>
      </c>
      <c r="T217" s="18">
        <v>8.0538E-6</v>
      </c>
      <c r="U217" s="16">
        <v>0.0</v>
      </c>
      <c r="V217" s="16">
        <v>0.0</v>
      </c>
      <c r="W217" s="14" t="s">
        <v>2978</v>
      </c>
      <c r="X217" s="14" t="s">
        <v>4940</v>
      </c>
      <c r="Y217" s="16">
        <v>5.53E-6</v>
      </c>
      <c r="Z217" s="16">
        <v>21.9</v>
      </c>
      <c r="AA217" s="17"/>
      <c r="AB217" s="16">
        <v>0.01</v>
      </c>
      <c r="AC217" s="16">
        <v>-0.02</v>
      </c>
      <c r="AD217" s="16">
        <v>5.82</v>
      </c>
      <c r="AE217" s="16">
        <v>0.36</v>
      </c>
      <c r="AF217" s="16">
        <v>0.426</v>
      </c>
      <c r="AG217" s="16">
        <v>1.0</v>
      </c>
      <c r="AH217" s="16">
        <v>74960.0</v>
      </c>
      <c r="AI217" s="16">
        <v>0.0</v>
      </c>
      <c r="AJ217" s="16">
        <v>0.0</v>
      </c>
      <c r="AK217" s="16">
        <v>2.0</v>
      </c>
      <c r="AL217" s="16">
        <v>60012.0</v>
      </c>
      <c r="AM217" s="16">
        <v>0.0</v>
      </c>
      <c r="AN217" s="16">
        <v>0.0</v>
      </c>
      <c r="AO217" s="16">
        <v>0.0</v>
      </c>
      <c r="AP217" s="16">
        <v>29606.0</v>
      </c>
      <c r="AQ217" s="16">
        <v>0.0</v>
      </c>
      <c r="AR217" s="16">
        <v>0.0</v>
      </c>
      <c r="AS217" s="16">
        <v>0.0</v>
      </c>
      <c r="AT217" s="16">
        <v>44902.0</v>
      </c>
      <c r="AU217" s="16">
        <v>0.0</v>
      </c>
      <c r="AV217" s="16">
        <v>0.0</v>
      </c>
      <c r="AW217" s="16">
        <v>0.0</v>
      </c>
      <c r="AX217" s="16">
        <v>64036.0</v>
      </c>
      <c r="AY217" s="16">
        <v>0.0</v>
      </c>
      <c r="AZ217" s="16">
        <v>0.0</v>
      </c>
      <c r="BA217" s="16">
        <v>1.0</v>
      </c>
      <c r="BB217" s="16">
        <v>6084.0</v>
      </c>
      <c r="BC217" s="16">
        <v>0.0</v>
      </c>
      <c r="BD217" s="16">
        <v>0.0</v>
      </c>
      <c r="BE217" s="16">
        <v>5.0</v>
      </c>
      <c r="BF217" s="16">
        <v>1180058.0</v>
      </c>
      <c r="BG217" s="16">
        <v>0.0</v>
      </c>
      <c r="BH217" s="16">
        <v>0.0</v>
      </c>
      <c r="BI217" s="16">
        <v>0.0</v>
      </c>
      <c r="BJ217" s="16">
        <v>912.0</v>
      </c>
      <c r="BK217" s="16">
        <v>0.0</v>
      </c>
      <c r="BL217" s="16">
        <v>0.0</v>
      </c>
      <c r="BM217" s="16">
        <v>1.0</v>
      </c>
      <c r="BN217" s="16">
        <v>91090.0</v>
      </c>
      <c r="BO217" s="16">
        <v>0.0</v>
      </c>
      <c r="BP217" s="16">
        <v>0.0</v>
      </c>
      <c r="BQ217" s="16">
        <v>3.0</v>
      </c>
      <c r="BR217" s="16">
        <v>62484.0</v>
      </c>
      <c r="BS217" s="16">
        <v>0.0</v>
      </c>
      <c r="BT217" s="16">
        <v>0.0</v>
      </c>
    </row>
    <row r="218">
      <c r="A218" s="14" t="s">
        <v>5695</v>
      </c>
      <c r="B218" s="16">
        <v>11.0</v>
      </c>
      <c r="C218" s="16">
        <v>4084765.0</v>
      </c>
      <c r="D218" s="14" t="s">
        <v>5656</v>
      </c>
      <c r="E218" s="14" t="s">
        <v>2631</v>
      </c>
      <c r="F218" s="14" t="s">
        <v>2622</v>
      </c>
      <c r="G218" s="14" t="s">
        <v>4844</v>
      </c>
      <c r="H218" s="14" t="s">
        <v>2978</v>
      </c>
      <c r="I218" s="14" t="s">
        <v>2978</v>
      </c>
      <c r="J218" s="14" t="s">
        <v>4845</v>
      </c>
      <c r="K218" s="14" t="s">
        <v>5696</v>
      </c>
      <c r="L218" s="14" t="s">
        <v>5696</v>
      </c>
      <c r="M218" s="14" t="s">
        <v>5697</v>
      </c>
      <c r="N218" s="14" t="s">
        <v>409</v>
      </c>
      <c r="P218" s="17"/>
      <c r="Q218" s="17"/>
      <c r="R218" s="16">
        <v>10.0</v>
      </c>
      <c r="S218" s="16">
        <v>1289210.0</v>
      </c>
      <c r="T218" s="18">
        <v>7.7567E-6</v>
      </c>
      <c r="U218" s="16">
        <v>0.0</v>
      </c>
      <c r="V218" s="16">
        <v>0.0</v>
      </c>
      <c r="W218" s="14" t="s">
        <v>2978</v>
      </c>
      <c r="X218" s="14" t="s">
        <v>4860</v>
      </c>
      <c r="Y218" s="18">
        <v>4.835E-5</v>
      </c>
      <c r="Z218" s="16">
        <v>22.4</v>
      </c>
      <c r="AA218" s="17"/>
      <c r="AB218" s="16">
        <v>0.0</v>
      </c>
      <c r="AC218" s="16">
        <v>-0.06</v>
      </c>
      <c r="AD218" s="16">
        <v>8.8</v>
      </c>
      <c r="AE218" s="16">
        <v>0.02</v>
      </c>
      <c r="AF218" s="16">
        <v>0.071</v>
      </c>
      <c r="AG218" s="16">
        <v>0.0</v>
      </c>
      <c r="AH218" s="16">
        <v>65830.0</v>
      </c>
      <c r="AI218" s="16">
        <v>0.0</v>
      </c>
      <c r="AJ218" s="16">
        <v>0.0</v>
      </c>
      <c r="AK218" s="16">
        <v>0.0</v>
      </c>
      <c r="AL218" s="16">
        <v>43540.0</v>
      </c>
      <c r="AM218" s="16">
        <v>0.0</v>
      </c>
      <c r="AN218" s="16">
        <v>0.0</v>
      </c>
      <c r="AO218" s="16">
        <v>0.0</v>
      </c>
      <c r="AP218" s="16">
        <v>19414.0</v>
      </c>
      <c r="AQ218" s="16">
        <v>0.0</v>
      </c>
      <c r="AR218" s="16">
        <v>0.0</v>
      </c>
      <c r="AS218" s="16">
        <v>0.0</v>
      </c>
      <c r="AT218" s="16">
        <v>18036.0</v>
      </c>
      <c r="AU218" s="16">
        <v>0.0</v>
      </c>
      <c r="AV218" s="16">
        <v>0.0</v>
      </c>
      <c r="AW218" s="16">
        <v>0.0</v>
      </c>
      <c r="AX218" s="16">
        <v>23256.0</v>
      </c>
      <c r="AY218" s="16">
        <v>0.0</v>
      </c>
      <c r="AZ218" s="16">
        <v>0.0</v>
      </c>
      <c r="BA218" s="16">
        <v>1.0</v>
      </c>
      <c r="BB218" s="16">
        <v>4696.0</v>
      </c>
      <c r="BC218" s="16">
        <v>0.0</v>
      </c>
      <c r="BD218" s="16">
        <v>0.0</v>
      </c>
      <c r="BE218" s="16">
        <v>1.0</v>
      </c>
      <c r="BF218" s="16">
        <v>988882.0</v>
      </c>
      <c r="BG218" s="16">
        <v>0.0</v>
      </c>
      <c r="BH218" s="16">
        <v>0.0</v>
      </c>
      <c r="BI218" s="16">
        <v>0.0</v>
      </c>
      <c r="BJ218" s="16">
        <v>912.0</v>
      </c>
      <c r="BK218" s="16">
        <v>0.0</v>
      </c>
      <c r="BL218" s="16">
        <v>0.0</v>
      </c>
      <c r="BM218" s="16">
        <v>8.0</v>
      </c>
      <c r="BN218" s="16">
        <v>81026.0</v>
      </c>
      <c r="BO218" s="16">
        <v>0.0</v>
      </c>
      <c r="BP218" s="16">
        <v>0.0</v>
      </c>
      <c r="BQ218" s="16">
        <v>0.0</v>
      </c>
      <c r="BR218" s="16">
        <v>43618.0</v>
      </c>
      <c r="BS218" s="16">
        <v>0.0</v>
      </c>
      <c r="BT218" s="16">
        <v>0.0</v>
      </c>
    </row>
    <row r="219">
      <c r="A219" s="14" t="s">
        <v>5698</v>
      </c>
      <c r="B219" s="16">
        <v>11.0</v>
      </c>
      <c r="C219" s="16">
        <v>4086607.0</v>
      </c>
      <c r="D219" s="14" t="s">
        <v>5699</v>
      </c>
      <c r="E219" s="14" t="s">
        <v>2622</v>
      </c>
      <c r="F219" s="14" t="s">
        <v>2631</v>
      </c>
      <c r="G219" s="14" t="s">
        <v>5166</v>
      </c>
      <c r="H219" s="14" t="s">
        <v>2978</v>
      </c>
      <c r="I219" s="14" t="s">
        <v>21</v>
      </c>
      <c r="J219" s="14" t="s">
        <v>4852</v>
      </c>
      <c r="K219" s="14" t="s">
        <v>5700</v>
      </c>
      <c r="L219" s="14" t="s">
        <v>5700</v>
      </c>
      <c r="M219" s="14" t="s">
        <v>5701</v>
      </c>
      <c r="N219" s="14" t="s">
        <v>409</v>
      </c>
      <c r="P219" s="17"/>
      <c r="Q219" s="17"/>
      <c r="R219" s="16">
        <v>12.0</v>
      </c>
      <c r="S219" s="16">
        <v>1604346.0</v>
      </c>
      <c r="T219" s="18">
        <v>7.4797E-6</v>
      </c>
      <c r="U219" s="16">
        <v>0.0</v>
      </c>
      <c r="V219" s="16">
        <v>0.0</v>
      </c>
      <c r="W219" s="14" t="s">
        <v>2978</v>
      </c>
      <c r="X219" s="14" t="s">
        <v>4849</v>
      </c>
      <c r="Y219" s="16">
        <v>5.03E-6</v>
      </c>
      <c r="Z219" s="16">
        <v>19.8</v>
      </c>
      <c r="AA219" s="17"/>
      <c r="AB219" s="16">
        <v>0.0</v>
      </c>
      <c r="AC219" s="16">
        <v>-0.01</v>
      </c>
      <c r="AD219" s="16">
        <v>2.83</v>
      </c>
      <c r="AE219" s="17"/>
      <c r="AF219" s="17"/>
      <c r="AG219" s="16">
        <v>0.0</v>
      </c>
      <c r="AH219" s="16">
        <v>74788.0</v>
      </c>
      <c r="AI219" s="16">
        <v>0.0</v>
      </c>
      <c r="AJ219" s="16">
        <v>0.0</v>
      </c>
      <c r="AK219" s="16">
        <v>0.0</v>
      </c>
      <c r="AL219" s="16">
        <v>59214.0</v>
      </c>
      <c r="AM219" s="16">
        <v>0.0</v>
      </c>
      <c r="AN219" s="16">
        <v>0.0</v>
      </c>
      <c r="AO219" s="16">
        <v>0.0</v>
      </c>
      <c r="AP219" s="16">
        <v>29374.0</v>
      </c>
      <c r="AQ219" s="16">
        <v>0.0</v>
      </c>
      <c r="AR219" s="16">
        <v>0.0</v>
      </c>
      <c r="AS219" s="16">
        <v>0.0</v>
      </c>
      <c r="AT219" s="16">
        <v>44522.0</v>
      </c>
      <c r="AU219" s="16">
        <v>0.0</v>
      </c>
      <c r="AV219" s="16">
        <v>0.0</v>
      </c>
      <c r="AW219" s="16">
        <v>0.0</v>
      </c>
      <c r="AX219" s="16">
        <v>63328.0</v>
      </c>
      <c r="AY219" s="16">
        <v>0.0</v>
      </c>
      <c r="AZ219" s="16">
        <v>0.0</v>
      </c>
      <c r="BA219" s="16">
        <v>0.0</v>
      </c>
      <c r="BB219" s="16">
        <v>6058.0</v>
      </c>
      <c r="BC219" s="16">
        <v>0.0</v>
      </c>
      <c r="BD219" s="16">
        <v>0.0</v>
      </c>
      <c r="BE219" s="16">
        <v>11.0</v>
      </c>
      <c r="BF219" s="16">
        <v>1174298.0</v>
      </c>
      <c r="BG219" s="16">
        <v>0.0</v>
      </c>
      <c r="BH219" s="16">
        <v>0.0</v>
      </c>
      <c r="BI219" s="16">
        <v>0.0</v>
      </c>
      <c r="BJ219" s="16">
        <v>912.0</v>
      </c>
      <c r="BK219" s="16">
        <v>0.0</v>
      </c>
      <c r="BL219" s="16">
        <v>0.0</v>
      </c>
      <c r="BM219" s="16">
        <v>1.0</v>
      </c>
      <c r="BN219" s="16">
        <v>89776.0</v>
      </c>
      <c r="BO219" s="16">
        <v>0.0</v>
      </c>
      <c r="BP219" s="16">
        <v>0.0</v>
      </c>
      <c r="BQ219" s="16">
        <v>0.0</v>
      </c>
      <c r="BR219" s="16">
        <v>62076.0</v>
      </c>
      <c r="BS219" s="16">
        <v>0.0</v>
      </c>
      <c r="BT219" s="16">
        <v>0.0</v>
      </c>
    </row>
    <row r="220">
      <c r="A220" s="14" t="s">
        <v>5702</v>
      </c>
      <c r="B220" s="16">
        <v>11.0</v>
      </c>
      <c r="C220" s="16">
        <v>4059333.0</v>
      </c>
      <c r="D220" s="14" t="s">
        <v>5703</v>
      </c>
      <c r="E220" s="14" t="s">
        <v>2622</v>
      </c>
      <c r="F220" s="14" t="s">
        <v>2621</v>
      </c>
      <c r="G220" s="14" t="s">
        <v>5166</v>
      </c>
      <c r="H220" s="14" t="s">
        <v>2978</v>
      </c>
      <c r="I220" s="14" t="s">
        <v>21</v>
      </c>
      <c r="J220" s="14" t="s">
        <v>4845</v>
      </c>
      <c r="K220" s="14" t="s">
        <v>5704</v>
      </c>
      <c r="L220" s="14" t="s">
        <v>5704</v>
      </c>
      <c r="M220" s="14" t="s">
        <v>5705</v>
      </c>
      <c r="N220" s="14" t="s">
        <v>409</v>
      </c>
      <c r="O220" s="14" t="s">
        <v>410</v>
      </c>
      <c r="P220" s="16">
        <v>952836.0</v>
      </c>
      <c r="Q220" s="17"/>
      <c r="R220" s="16">
        <v>12.0</v>
      </c>
      <c r="S220" s="16">
        <v>1613980.0</v>
      </c>
      <c r="T220" s="18">
        <v>7.435E-6</v>
      </c>
      <c r="U220" s="16">
        <v>0.0</v>
      </c>
      <c r="V220" s="16">
        <v>0.0</v>
      </c>
      <c r="W220" s="14" t="s">
        <v>2978</v>
      </c>
      <c r="X220" s="14" t="s">
        <v>4849</v>
      </c>
      <c r="Y220" s="16">
        <v>3.59E-6</v>
      </c>
      <c r="Z220" s="16">
        <v>23.2</v>
      </c>
      <c r="AA220" s="17"/>
      <c r="AB220" s="16">
        <v>0.0</v>
      </c>
      <c r="AC220" s="16">
        <v>-0.01</v>
      </c>
      <c r="AD220" s="16">
        <v>3.51</v>
      </c>
      <c r="AE220" s="16">
        <v>0.03</v>
      </c>
      <c r="AF220" s="16">
        <v>0.139</v>
      </c>
      <c r="AG220" s="16">
        <v>0.0</v>
      </c>
      <c r="AH220" s="16">
        <v>74980.0</v>
      </c>
      <c r="AI220" s="16">
        <v>0.0</v>
      </c>
      <c r="AJ220" s="16">
        <v>0.0</v>
      </c>
      <c r="AK220" s="16">
        <v>1.0</v>
      </c>
      <c r="AL220" s="16">
        <v>60002.0</v>
      </c>
      <c r="AM220" s="16">
        <v>0.0</v>
      </c>
      <c r="AN220" s="16">
        <v>0.0</v>
      </c>
      <c r="AO220" s="16">
        <v>0.0</v>
      </c>
      <c r="AP220" s="16">
        <v>29600.0</v>
      </c>
      <c r="AQ220" s="16">
        <v>0.0</v>
      </c>
      <c r="AR220" s="16">
        <v>0.0</v>
      </c>
      <c r="AS220" s="16">
        <v>0.0</v>
      </c>
      <c r="AT220" s="16">
        <v>44868.0</v>
      </c>
      <c r="AU220" s="16">
        <v>0.0</v>
      </c>
      <c r="AV220" s="16">
        <v>0.0</v>
      </c>
      <c r="AW220" s="16">
        <v>0.0</v>
      </c>
      <c r="AX220" s="16">
        <v>64010.0</v>
      </c>
      <c r="AY220" s="16">
        <v>0.0</v>
      </c>
      <c r="AZ220" s="16">
        <v>0.0</v>
      </c>
      <c r="BA220" s="16">
        <v>0.0</v>
      </c>
      <c r="BB220" s="16">
        <v>6062.0</v>
      </c>
      <c r="BC220" s="16">
        <v>0.0</v>
      </c>
      <c r="BD220" s="16">
        <v>0.0</v>
      </c>
      <c r="BE220" s="16">
        <v>9.0</v>
      </c>
      <c r="BF220" s="16">
        <v>1179972.0</v>
      </c>
      <c r="BG220" s="16">
        <v>0.0</v>
      </c>
      <c r="BH220" s="16">
        <v>0.0</v>
      </c>
      <c r="BI220" s="16">
        <v>0.0</v>
      </c>
      <c r="BJ220" s="16">
        <v>912.0</v>
      </c>
      <c r="BK220" s="16">
        <v>0.0</v>
      </c>
      <c r="BL220" s="16">
        <v>0.0</v>
      </c>
      <c r="BM220" s="16">
        <v>0.0</v>
      </c>
      <c r="BN220" s="16">
        <v>91068.0</v>
      </c>
      <c r="BO220" s="16">
        <v>0.0</v>
      </c>
      <c r="BP220" s="16">
        <v>0.0</v>
      </c>
      <c r="BQ220" s="16">
        <v>2.0</v>
      </c>
      <c r="BR220" s="16">
        <v>62506.0</v>
      </c>
      <c r="BS220" s="16">
        <v>0.0</v>
      </c>
      <c r="BT220" s="16">
        <v>0.0</v>
      </c>
    </row>
    <row r="221">
      <c r="A221" s="14" t="s">
        <v>5706</v>
      </c>
      <c r="B221" s="16">
        <v>11.0</v>
      </c>
      <c r="C221" s="16">
        <v>4070170.0</v>
      </c>
      <c r="D221" s="14" t="s">
        <v>5707</v>
      </c>
      <c r="E221" s="14" t="s">
        <v>2631</v>
      </c>
      <c r="F221" s="14" t="s">
        <v>2630</v>
      </c>
      <c r="G221" s="14" t="s">
        <v>4844</v>
      </c>
      <c r="H221" s="14" t="s">
        <v>2978</v>
      </c>
      <c r="I221" s="14" t="s">
        <v>2978</v>
      </c>
      <c r="J221" s="14" t="s">
        <v>4845</v>
      </c>
      <c r="K221" s="14" t="s">
        <v>5708</v>
      </c>
      <c r="L221" s="14" t="s">
        <v>5708</v>
      </c>
      <c r="M221" s="14" t="s">
        <v>5709</v>
      </c>
      <c r="N221" s="14" t="s">
        <v>409</v>
      </c>
      <c r="P221" s="17"/>
      <c r="Q221" s="17"/>
      <c r="R221" s="16">
        <v>12.0</v>
      </c>
      <c r="S221" s="16">
        <v>1613988.0</v>
      </c>
      <c r="T221" s="18">
        <v>7.435E-6</v>
      </c>
      <c r="U221" s="16">
        <v>1.0</v>
      </c>
      <c r="V221" s="16">
        <v>0.0</v>
      </c>
      <c r="W221" s="14" t="s">
        <v>2978</v>
      </c>
      <c r="X221" s="14" t="s">
        <v>4860</v>
      </c>
      <c r="Y221" s="16">
        <v>2.863E-5</v>
      </c>
      <c r="Z221" s="16">
        <v>28.1</v>
      </c>
      <c r="AA221" s="17"/>
      <c r="AB221" s="16">
        <v>0.0</v>
      </c>
      <c r="AC221" s="16">
        <v>-0.01</v>
      </c>
      <c r="AD221" s="16">
        <v>8.8</v>
      </c>
      <c r="AE221" s="16">
        <v>0.03</v>
      </c>
      <c r="AF221" s="16">
        <v>0.787</v>
      </c>
      <c r="AG221" s="16">
        <v>1.0</v>
      </c>
      <c r="AH221" s="16">
        <v>74916.0</v>
      </c>
      <c r="AI221" s="16">
        <v>0.0</v>
      </c>
      <c r="AJ221" s="16">
        <v>0.0</v>
      </c>
      <c r="AK221" s="16">
        <v>0.0</v>
      </c>
      <c r="AL221" s="16">
        <v>59996.0</v>
      </c>
      <c r="AM221" s="16">
        <v>0.0</v>
      </c>
      <c r="AN221" s="16">
        <v>0.0</v>
      </c>
      <c r="AO221" s="16">
        <v>0.0</v>
      </c>
      <c r="AP221" s="16">
        <v>29606.0</v>
      </c>
      <c r="AQ221" s="16">
        <v>0.0</v>
      </c>
      <c r="AR221" s="16">
        <v>0.0</v>
      </c>
      <c r="AS221" s="16">
        <v>3.0</v>
      </c>
      <c r="AT221" s="16">
        <v>44886.0</v>
      </c>
      <c r="AU221" s="16">
        <v>0.0</v>
      </c>
      <c r="AV221" s="16">
        <v>0.0</v>
      </c>
      <c r="AW221" s="16">
        <v>0.0</v>
      </c>
      <c r="AX221" s="16">
        <v>64034.0</v>
      </c>
      <c r="AY221" s="16">
        <v>0.0</v>
      </c>
      <c r="AZ221" s="16">
        <v>0.0</v>
      </c>
      <c r="BA221" s="16">
        <v>0.0</v>
      </c>
      <c r="BB221" s="16">
        <v>6042.0</v>
      </c>
      <c r="BC221" s="16">
        <v>0.0</v>
      </c>
      <c r="BD221" s="16">
        <v>0.0</v>
      </c>
      <c r="BE221" s="16">
        <v>2.0</v>
      </c>
      <c r="BF221" s="16">
        <v>1180040.0</v>
      </c>
      <c r="BG221" s="16">
        <v>0.0</v>
      </c>
      <c r="BH221" s="16">
        <v>0.0</v>
      </c>
      <c r="BI221" s="16">
        <v>0.0</v>
      </c>
      <c r="BJ221" s="16">
        <v>912.0</v>
      </c>
      <c r="BK221" s="16">
        <v>0.0</v>
      </c>
      <c r="BL221" s="16">
        <v>0.0</v>
      </c>
      <c r="BM221" s="16">
        <v>6.0</v>
      </c>
      <c r="BN221" s="16">
        <v>91070.0</v>
      </c>
      <c r="BO221" s="16">
        <v>1.0</v>
      </c>
      <c r="BP221" s="16">
        <v>0.0</v>
      </c>
      <c r="BQ221" s="16">
        <v>0.0</v>
      </c>
      <c r="BR221" s="16">
        <v>62486.0</v>
      </c>
      <c r="BS221" s="16">
        <v>0.0</v>
      </c>
      <c r="BT221" s="16">
        <v>0.0</v>
      </c>
    </row>
    <row r="222">
      <c r="A222" s="14" t="s">
        <v>5710</v>
      </c>
      <c r="B222" s="16">
        <v>11.0</v>
      </c>
      <c r="C222" s="16">
        <v>4070054.0</v>
      </c>
      <c r="D222" s="14" t="s">
        <v>5711</v>
      </c>
      <c r="E222" s="14" t="s">
        <v>2622</v>
      </c>
      <c r="F222" s="14" t="s">
        <v>2631</v>
      </c>
      <c r="G222" s="14" t="s">
        <v>4844</v>
      </c>
      <c r="H222" s="14" t="s">
        <v>2978</v>
      </c>
      <c r="I222" s="14" t="s">
        <v>2978</v>
      </c>
      <c r="J222" s="14" t="s">
        <v>4845</v>
      </c>
      <c r="K222" s="14" t="s">
        <v>5712</v>
      </c>
      <c r="L222" s="14" t="s">
        <v>5712</v>
      </c>
      <c r="M222" s="14" t="s">
        <v>5713</v>
      </c>
      <c r="N222" s="14" t="s">
        <v>409</v>
      </c>
      <c r="O222" s="14" t="s">
        <v>410</v>
      </c>
      <c r="P222" s="16">
        <v>2040135.0</v>
      </c>
      <c r="Q222" s="17"/>
      <c r="R222" s="16">
        <v>12.0</v>
      </c>
      <c r="S222" s="16">
        <v>1614044.0</v>
      </c>
      <c r="T222" s="18">
        <v>7.4347E-6</v>
      </c>
      <c r="U222" s="16">
        <v>0.0</v>
      </c>
      <c r="V222" s="16">
        <v>0.0</v>
      </c>
      <c r="W222" s="14" t="s">
        <v>2978</v>
      </c>
      <c r="X222" s="14" t="s">
        <v>4849</v>
      </c>
      <c r="Y222" s="16">
        <v>5.0E-6</v>
      </c>
      <c r="Z222" s="16">
        <v>19.9</v>
      </c>
      <c r="AA222" s="17"/>
      <c r="AB222" s="16">
        <v>0.0</v>
      </c>
      <c r="AC222" s="16">
        <v>0.0</v>
      </c>
      <c r="AD222" s="16">
        <v>5.03</v>
      </c>
      <c r="AE222" s="16">
        <v>0.38</v>
      </c>
      <c r="AF222" s="16">
        <v>0.074</v>
      </c>
      <c r="AG222" s="16">
        <v>0.0</v>
      </c>
      <c r="AH222" s="16">
        <v>74932.0</v>
      </c>
      <c r="AI222" s="16">
        <v>0.0</v>
      </c>
      <c r="AJ222" s="16">
        <v>0.0</v>
      </c>
      <c r="AK222" s="16">
        <v>0.0</v>
      </c>
      <c r="AL222" s="16">
        <v>59998.0</v>
      </c>
      <c r="AM222" s="16">
        <v>0.0</v>
      </c>
      <c r="AN222" s="16">
        <v>0.0</v>
      </c>
      <c r="AO222" s="16">
        <v>0.0</v>
      </c>
      <c r="AP222" s="16">
        <v>29606.0</v>
      </c>
      <c r="AQ222" s="16">
        <v>0.0</v>
      </c>
      <c r="AR222" s="16">
        <v>0.0</v>
      </c>
      <c r="AS222" s="16">
        <v>0.0</v>
      </c>
      <c r="AT222" s="16">
        <v>44890.0</v>
      </c>
      <c r="AU222" s="16">
        <v>0.0</v>
      </c>
      <c r="AV222" s="16">
        <v>0.0</v>
      </c>
      <c r="AW222" s="16">
        <v>0.0</v>
      </c>
      <c r="AX222" s="16">
        <v>64044.0</v>
      </c>
      <c r="AY222" s="16">
        <v>0.0</v>
      </c>
      <c r="AZ222" s="16">
        <v>0.0</v>
      </c>
      <c r="BA222" s="16">
        <v>0.0</v>
      </c>
      <c r="BB222" s="16">
        <v>6074.0</v>
      </c>
      <c r="BC222" s="16">
        <v>0.0</v>
      </c>
      <c r="BD222" s="16">
        <v>0.0</v>
      </c>
      <c r="BE222" s="16">
        <v>11.0</v>
      </c>
      <c r="BF222" s="16">
        <v>1180020.0</v>
      </c>
      <c r="BG222" s="16">
        <v>0.0</v>
      </c>
      <c r="BH222" s="16">
        <v>0.0</v>
      </c>
      <c r="BI222" s="16">
        <v>0.0</v>
      </c>
      <c r="BJ222" s="16">
        <v>908.0</v>
      </c>
      <c r="BK222" s="16">
        <v>0.0</v>
      </c>
      <c r="BL222" s="16">
        <v>0.0</v>
      </c>
      <c r="BM222" s="16">
        <v>0.0</v>
      </c>
      <c r="BN222" s="16">
        <v>91084.0</v>
      </c>
      <c r="BO222" s="16">
        <v>0.0</v>
      </c>
      <c r="BP222" s="16">
        <v>0.0</v>
      </c>
      <c r="BQ222" s="16">
        <v>1.0</v>
      </c>
      <c r="BR222" s="16">
        <v>62488.0</v>
      </c>
      <c r="BS222" s="16">
        <v>0.0</v>
      </c>
      <c r="BT222" s="16">
        <v>0.0</v>
      </c>
    </row>
    <row r="223">
      <c r="A223" s="14" t="s">
        <v>5714</v>
      </c>
      <c r="B223" s="16">
        <v>11.0</v>
      </c>
      <c r="C223" s="16">
        <v>4091530.0</v>
      </c>
      <c r="D223" s="14" t="s">
        <v>5715</v>
      </c>
      <c r="E223" s="14" t="s">
        <v>2621</v>
      </c>
      <c r="F223" s="14" t="s">
        <v>2622</v>
      </c>
      <c r="G223" s="14" t="s">
        <v>4844</v>
      </c>
      <c r="H223" s="14" t="s">
        <v>2978</v>
      </c>
      <c r="I223" s="14" t="s">
        <v>2978</v>
      </c>
      <c r="J223" s="14" t="s">
        <v>4845</v>
      </c>
      <c r="K223" s="14" t="s">
        <v>5716</v>
      </c>
      <c r="L223" s="14" t="s">
        <v>5716</v>
      </c>
      <c r="M223" s="14" t="s">
        <v>5717</v>
      </c>
      <c r="N223" s="14" t="s">
        <v>409</v>
      </c>
      <c r="O223" s="14" t="s">
        <v>410</v>
      </c>
      <c r="P223" s="16">
        <v>2932014.0</v>
      </c>
      <c r="Q223" s="17"/>
      <c r="R223" s="16">
        <v>12.0</v>
      </c>
      <c r="S223" s="16">
        <v>1614082.0</v>
      </c>
      <c r="T223" s="18">
        <v>7.4346E-6</v>
      </c>
      <c r="U223" s="16">
        <v>0.0</v>
      </c>
      <c r="V223" s="16">
        <v>0.0</v>
      </c>
      <c r="W223" s="14" t="s">
        <v>2978</v>
      </c>
      <c r="X223" s="14" t="s">
        <v>4865</v>
      </c>
      <c r="Y223" s="16">
        <v>4.43E-6</v>
      </c>
      <c r="Z223" s="16">
        <v>23.1</v>
      </c>
      <c r="AA223" s="16">
        <v>0.097</v>
      </c>
      <c r="AB223" s="16">
        <v>0.0</v>
      </c>
      <c r="AC223" s="16">
        <v>0.0</v>
      </c>
      <c r="AD223" s="16">
        <v>4.72</v>
      </c>
      <c r="AE223" s="16">
        <v>0.05</v>
      </c>
      <c r="AF223" s="16">
        <v>0.015</v>
      </c>
      <c r="AG223" s="16">
        <v>2.0</v>
      </c>
      <c r="AH223" s="16">
        <v>74932.0</v>
      </c>
      <c r="AI223" s="16">
        <v>0.0</v>
      </c>
      <c r="AJ223" s="16">
        <v>0.0</v>
      </c>
      <c r="AK223" s="16">
        <v>0.0</v>
      </c>
      <c r="AL223" s="16">
        <v>60006.0</v>
      </c>
      <c r="AM223" s="16">
        <v>0.0</v>
      </c>
      <c r="AN223" s="16">
        <v>0.0</v>
      </c>
      <c r="AO223" s="16">
        <v>0.0</v>
      </c>
      <c r="AP223" s="16">
        <v>29606.0</v>
      </c>
      <c r="AQ223" s="16">
        <v>0.0</v>
      </c>
      <c r="AR223" s="16">
        <v>0.0</v>
      </c>
      <c r="AS223" s="16">
        <v>0.0</v>
      </c>
      <c r="AT223" s="16">
        <v>44884.0</v>
      </c>
      <c r="AU223" s="16">
        <v>0.0</v>
      </c>
      <c r="AV223" s="16">
        <v>0.0</v>
      </c>
      <c r="AW223" s="16">
        <v>0.0</v>
      </c>
      <c r="AX223" s="16">
        <v>64044.0</v>
      </c>
      <c r="AY223" s="16">
        <v>0.0</v>
      </c>
      <c r="AZ223" s="16">
        <v>0.0</v>
      </c>
      <c r="BA223" s="16">
        <v>0.0</v>
      </c>
      <c r="BB223" s="16">
        <v>6084.0</v>
      </c>
      <c r="BC223" s="16">
        <v>0.0</v>
      </c>
      <c r="BD223" s="16">
        <v>0.0</v>
      </c>
      <c r="BE223" s="16">
        <v>9.0</v>
      </c>
      <c r="BF223" s="16">
        <v>1180034.0</v>
      </c>
      <c r="BG223" s="16">
        <v>0.0</v>
      </c>
      <c r="BH223" s="16">
        <v>0.0</v>
      </c>
      <c r="BI223" s="16">
        <v>0.0</v>
      </c>
      <c r="BJ223" s="16">
        <v>912.0</v>
      </c>
      <c r="BK223" s="16">
        <v>0.0</v>
      </c>
      <c r="BL223" s="16">
        <v>0.0</v>
      </c>
      <c r="BM223" s="16">
        <v>0.0</v>
      </c>
      <c r="BN223" s="16">
        <v>91092.0</v>
      </c>
      <c r="BO223" s="16">
        <v>0.0</v>
      </c>
      <c r="BP223" s="16">
        <v>0.0</v>
      </c>
      <c r="BQ223" s="16">
        <v>1.0</v>
      </c>
      <c r="BR223" s="16">
        <v>62488.0</v>
      </c>
      <c r="BS223" s="16">
        <v>0.0</v>
      </c>
      <c r="BT223" s="16">
        <v>0.0</v>
      </c>
    </row>
    <row r="224">
      <c r="A224" s="14" t="s">
        <v>5718</v>
      </c>
      <c r="B224" s="16">
        <v>11.0</v>
      </c>
      <c r="C224" s="16">
        <v>4023951.0</v>
      </c>
      <c r="D224" s="14" t="s">
        <v>5719</v>
      </c>
      <c r="E224" s="14" t="s">
        <v>2631</v>
      </c>
      <c r="F224" s="14" t="s">
        <v>2630</v>
      </c>
      <c r="G224" s="14" t="s">
        <v>5166</v>
      </c>
      <c r="H224" s="14" t="s">
        <v>2978</v>
      </c>
      <c r="I224" s="14" t="s">
        <v>21</v>
      </c>
      <c r="J224" s="14" t="s">
        <v>4845</v>
      </c>
      <c r="K224" s="14" t="s">
        <v>5720</v>
      </c>
      <c r="L224" s="14" t="s">
        <v>5720</v>
      </c>
      <c r="M224" s="14" t="s">
        <v>5721</v>
      </c>
      <c r="N224" s="14" t="s">
        <v>409</v>
      </c>
      <c r="O224" s="14" t="s">
        <v>410</v>
      </c>
      <c r="P224" s="16">
        <v>1176892.0</v>
      </c>
      <c r="Q224" s="17"/>
      <c r="R224" s="16">
        <v>12.0</v>
      </c>
      <c r="S224" s="16">
        <v>1614114.0</v>
      </c>
      <c r="T224" s="18">
        <v>7.4344E-6</v>
      </c>
      <c r="U224" s="16">
        <v>0.0</v>
      </c>
      <c r="V224" s="16">
        <v>0.0</v>
      </c>
      <c r="W224" s="14" t="s">
        <v>2978</v>
      </c>
      <c r="X224" s="14" t="s">
        <v>4849</v>
      </c>
      <c r="Y224" s="16">
        <v>4.29E-6</v>
      </c>
      <c r="Z224" s="16">
        <v>26.9</v>
      </c>
      <c r="AA224" s="17"/>
      <c r="AB224" s="16">
        <v>0.0</v>
      </c>
      <c r="AC224" s="16">
        <v>0.0</v>
      </c>
      <c r="AD224" s="16">
        <v>8.76</v>
      </c>
      <c r="AE224" s="16">
        <v>0.0</v>
      </c>
      <c r="AF224" s="16">
        <v>0.992</v>
      </c>
      <c r="AG224" s="16">
        <v>0.0</v>
      </c>
      <c r="AH224" s="16">
        <v>75030.0</v>
      </c>
      <c r="AI224" s="16">
        <v>0.0</v>
      </c>
      <c r="AJ224" s="16">
        <v>0.0</v>
      </c>
      <c r="AK224" s="16">
        <v>0.0</v>
      </c>
      <c r="AL224" s="16">
        <v>60022.0</v>
      </c>
      <c r="AM224" s="16">
        <v>0.0</v>
      </c>
      <c r="AN224" s="16">
        <v>0.0</v>
      </c>
      <c r="AO224" s="16">
        <v>0.0</v>
      </c>
      <c r="AP224" s="16">
        <v>29606.0</v>
      </c>
      <c r="AQ224" s="16">
        <v>0.0</v>
      </c>
      <c r="AR224" s="16">
        <v>0.0</v>
      </c>
      <c r="AS224" s="16">
        <v>0.0</v>
      </c>
      <c r="AT224" s="16">
        <v>44878.0</v>
      </c>
      <c r="AU224" s="16">
        <v>0.0</v>
      </c>
      <c r="AV224" s="16">
        <v>0.0</v>
      </c>
      <c r="AW224" s="16">
        <v>0.0</v>
      </c>
      <c r="AX224" s="16">
        <v>64028.0</v>
      </c>
      <c r="AY224" s="16">
        <v>0.0</v>
      </c>
      <c r="AZ224" s="16">
        <v>0.0</v>
      </c>
      <c r="BA224" s="16">
        <v>0.0</v>
      </c>
      <c r="BB224" s="16">
        <v>6062.0</v>
      </c>
      <c r="BC224" s="16">
        <v>0.0</v>
      </c>
      <c r="BD224" s="16">
        <v>0.0</v>
      </c>
      <c r="BE224" s="16">
        <v>10.0</v>
      </c>
      <c r="BF224" s="16">
        <v>1179988.0</v>
      </c>
      <c r="BG224" s="16">
        <v>0.0</v>
      </c>
      <c r="BH224" s="16">
        <v>0.0</v>
      </c>
      <c r="BI224" s="16">
        <v>0.0</v>
      </c>
      <c r="BJ224" s="16">
        <v>912.0</v>
      </c>
      <c r="BK224" s="16">
        <v>0.0</v>
      </c>
      <c r="BL224" s="16">
        <v>0.0</v>
      </c>
      <c r="BM224" s="16">
        <v>1.0</v>
      </c>
      <c r="BN224" s="16">
        <v>91084.0</v>
      </c>
      <c r="BO224" s="16">
        <v>0.0</v>
      </c>
      <c r="BP224" s="16">
        <v>0.0</v>
      </c>
      <c r="BQ224" s="16">
        <v>1.0</v>
      </c>
      <c r="BR224" s="16">
        <v>62504.0</v>
      </c>
      <c r="BS224" s="16">
        <v>0.0</v>
      </c>
      <c r="BT224" s="16">
        <v>0.0</v>
      </c>
    </row>
    <row r="225">
      <c r="A225" s="14" t="s">
        <v>5722</v>
      </c>
      <c r="B225" s="16">
        <v>11.0</v>
      </c>
      <c r="C225" s="16">
        <v>4091400.0</v>
      </c>
      <c r="D225" s="17"/>
      <c r="E225" s="14" t="s">
        <v>2630</v>
      </c>
      <c r="F225" s="14" t="s">
        <v>2621</v>
      </c>
      <c r="G225" s="14" t="s">
        <v>5166</v>
      </c>
      <c r="H225" s="14" t="s">
        <v>2978</v>
      </c>
      <c r="I225" s="14" t="s">
        <v>21</v>
      </c>
      <c r="J225" s="14" t="s">
        <v>4845</v>
      </c>
      <c r="K225" s="14" t="s">
        <v>5723</v>
      </c>
      <c r="L225" s="14" t="s">
        <v>5723</v>
      </c>
      <c r="M225" s="14" t="s">
        <v>5724</v>
      </c>
      <c r="N225" s="14" t="s">
        <v>409</v>
      </c>
      <c r="P225" s="17"/>
      <c r="Q225" s="17"/>
      <c r="R225" s="16">
        <v>12.0</v>
      </c>
      <c r="S225" s="16">
        <v>1614124.0</v>
      </c>
      <c r="T225" s="18">
        <v>7.4344E-6</v>
      </c>
      <c r="U225" s="16">
        <v>0.0</v>
      </c>
      <c r="V225" s="16">
        <v>0.0</v>
      </c>
      <c r="W225" s="14" t="s">
        <v>2978</v>
      </c>
      <c r="X225" s="14" t="s">
        <v>4849</v>
      </c>
      <c r="Y225" s="16">
        <v>5.0E-6</v>
      </c>
      <c r="Z225" s="16">
        <v>25.3</v>
      </c>
      <c r="AA225" s="17"/>
      <c r="AB225" s="16">
        <v>0.0</v>
      </c>
      <c r="AC225" s="16">
        <v>0.0</v>
      </c>
      <c r="AD225" s="16">
        <v>2.95</v>
      </c>
      <c r="AE225" s="16">
        <v>0.01</v>
      </c>
      <c r="AF225" s="16">
        <v>0.873</v>
      </c>
      <c r="AG225" s="16">
        <v>0.0</v>
      </c>
      <c r="AH225" s="16">
        <v>75046.0</v>
      </c>
      <c r="AI225" s="16">
        <v>0.0</v>
      </c>
      <c r="AJ225" s="16">
        <v>0.0</v>
      </c>
      <c r="AK225" s="16">
        <v>0.0</v>
      </c>
      <c r="AL225" s="16">
        <v>60020.0</v>
      </c>
      <c r="AM225" s="16">
        <v>0.0</v>
      </c>
      <c r="AN225" s="16">
        <v>0.0</v>
      </c>
      <c r="AO225" s="16">
        <v>0.0</v>
      </c>
      <c r="AP225" s="16">
        <v>29604.0</v>
      </c>
      <c r="AQ225" s="16">
        <v>0.0</v>
      </c>
      <c r="AR225" s="16">
        <v>0.0</v>
      </c>
      <c r="AS225" s="16">
        <v>0.0</v>
      </c>
      <c r="AT225" s="16">
        <v>44876.0</v>
      </c>
      <c r="AU225" s="16">
        <v>0.0</v>
      </c>
      <c r="AV225" s="16">
        <v>0.0</v>
      </c>
      <c r="AW225" s="16">
        <v>0.0</v>
      </c>
      <c r="AX225" s="16">
        <v>64026.0</v>
      </c>
      <c r="AY225" s="16">
        <v>0.0</v>
      </c>
      <c r="AZ225" s="16">
        <v>0.0</v>
      </c>
      <c r="BA225" s="16">
        <v>0.0</v>
      </c>
      <c r="BB225" s="16">
        <v>6062.0</v>
      </c>
      <c r="BC225" s="16">
        <v>0.0</v>
      </c>
      <c r="BD225" s="16">
        <v>0.0</v>
      </c>
      <c r="BE225" s="16">
        <v>11.0</v>
      </c>
      <c r="BF225" s="16">
        <v>1180006.0</v>
      </c>
      <c r="BG225" s="16">
        <v>0.0</v>
      </c>
      <c r="BH225" s="16">
        <v>0.0</v>
      </c>
      <c r="BI225" s="16">
        <v>0.0</v>
      </c>
      <c r="BJ225" s="16">
        <v>908.0</v>
      </c>
      <c r="BK225" s="16">
        <v>0.0</v>
      </c>
      <c r="BL225" s="16">
        <v>0.0</v>
      </c>
      <c r="BM225" s="16">
        <v>0.0</v>
      </c>
      <c r="BN225" s="16">
        <v>91074.0</v>
      </c>
      <c r="BO225" s="16">
        <v>0.0</v>
      </c>
      <c r="BP225" s="16">
        <v>0.0</v>
      </c>
      <c r="BQ225" s="16">
        <v>1.0</v>
      </c>
      <c r="BR225" s="16">
        <v>62502.0</v>
      </c>
      <c r="BS225" s="16">
        <v>0.0</v>
      </c>
      <c r="BT225" s="16">
        <v>0.0</v>
      </c>
    </row>
    <row r="226">
      <c r="A226" s="14" t="s">
        <v>5725</v>
      </c>
      <c r="B226" s="16">
        <v>11.0</v>
      </c>
      <c r="C226" s="16">
        <v>3856382.0</v>
      </c>
      <c r="D226" s="14" t="s">
        <v>5726</v>
      </c>
      <c r="E226" s="14" t="s">
        <v>2631</v>
      </c>
      <c r="F226" s="14" t="s">
        <v>2630</v>
      </c>
      <c r="G226" s="14" t="s">
        <v>5166</v>
      </c>
      <c r="H226" s="14" t="s">
        <v>2978</v>
      </c>
      <c r="I226" s="14" t="s">
        <v>21</v>
      </c>
      <c r="J226" s="14" t="s">
        <v>4845</v>
      </c>
      <c r="K226" s="14" t="s">
        <v>5727</v>
      </c>
      <c r="L226" s="14" t="s">
        <v>5727</v>
      </c>
      <c r="M226" s="14" t="s">
        <v>5728</v>
      </c>
      <c r="N226" s="14" t="s">
        <v>409</v>
      </c>
      <c r="O226" s="14" t="s">
        <v>410</v>
      </c>
      <c r="P226" s="16">
        <v>2930879.0</v>
      </c>
      <c r="Q226" s="17"/>
      <c r="R226" s="16">
        <v>12.0</v>
      </c>
      <c r="S226" s="16">
        <v>1614126.0</v>
      </c>
      <c r="T226" s="18">
        <v>7.4344E-6</v>
      </c>
      <c r="U226" s="16">
        <v>0.0</v>
      </c>
      <c r="V226" s="16">
        <v>0.0</v>
      </c>
      <c r="W226" s="14" t="s">
        <v>2978</v>
      </c>
      <c r="X226" s="14" t="s">
        <v>4954</v>
      </c>
      <c r="Y226" s="16">
        <v>1.3693E-4</v>
      </c>
      <c r="Z226" s="16">
        <v>18.1</v>
      </c>
      <c r="AA226" s="17"/>
      <c r="AB226" s="16">
        <v>0.0</v>
      </c>
      <c r="AC226" s="16">
        <v>0.0</v>
      </c>
      <c r="AD226" s="16">
        <v>1.1</v>
      </c>
      <c r="AE226" s="16">
        <v>0.36</v>
      </c>
      <c r="AF226" s="16">
        <v>0.007</v>
      </c>
      <c r="AG226" s="16">
        <v>1.0</v>
      </c>
      <c r="AH226" s="16">
        <v>75066.0</v>
      </c>
      <c r="AI226" s="16">
        <v>0.0</v>
      </c>
      <c r="AJ226" s="16">
        <v>0.0</v>
      </c>
      <c r="AK226" s="16">
        <v>0.0</v>
      </c>
      <c r="AL226" s="16">
        <v>60028.0</v>
      </c>
      <c r="AM226" s="16">
        <v>0.0</v>
      </c>
      <c r="AN226" s="16">
        <v>0.0</v>
      </c>
      <c r="AO226" s="16">
        <v>0.0</v>
      </c>
      <c r="AP226" s="16">
        <v>29604.0</v>
      </c>
      <c r="AQ226" s="16">
        <v>0.0</v>
      </c>
      <c r="AR226" s="16">
        <v>0.0</v>
      </c>
      <c r="AS226" s="16">
        <v>11.0</v>
      </c>
      <c r="AT226" s="16">
        <v>44886.0</v>
      </c>
      <c r="AU226" s="16">
        <v>0.0</v>
      </c>
      <c r="AV226" s="16">
        <v>0.0</v>
      </c>
      <c r="AW226" s="16">
        <v>0.0</v>
      </c>
      <c r="AX226" s="16">
        <v>63948.0</v>
      </c>
      <c r="AY226" s="16">
        <v>0.0</v>
      </c>
      <c r="AZ226" s="16">
        <v>0.0</v>
      </c>
      <c r="BA226" s="16">
        <v>0.0</v>
      </c>
      <c r="BB226" s="16">
        <v>6052.0</v>
      </c>
      <c r="BC226" s="16">
        <v>0.0</v>
      </c>
      <c r="BD226" s="16">
        <v>0.0</v>
      </c>
      <c r="BE226" s="16">
        <v>0.0</v>
      </c>
      <c r="BF226" s="16">
        <v>1180036.0</v>
      </c>
      <c r="BG226" s="16">
        <v>0.0</v>
      </c>
      <c r="BH226" s="16">
        <v>0.0</v>
      </c>
      <c r="BI226" s="16">
        <v>0.0</v>
      </c>
      <c r="BJ226" s="16">
        <v>912.0</v>
      </c>
      <c r="BK226" s="16">
        <v>0.0</v>
      </c>
      <c r="BL226" s="16">
        <v>0.0</v>
      </c>
      <c r="BM226" s="16">
        <v>0.0</v>
      </c>
      <c r="BN226" s="16">
        <v>91084.0</v>
      </c>
      <c r="BO226" s="16">
        <v>0.0</v>
      </c>
      <c r="BP226" s="16">
        <v>0.0</v>
      </c>
      <c r="BQ226" s="16">
        <v>0.0</v>
      </c>
      <c r="BR226" s="16">
        <v>62510.0</v>
      </c>
      <c r="BS226" s="16">
        <v>0.0</v>
      </c>
      <c r="BT226" s="16">
        <v>0.0</v>
      </c>
    </row>
    <row r="227">
      <c r="A227" s="14" t="s">
        <v>5729</v>
      </c>
      <c r="B227" s="16">
        <v>11.0</v>
      </c>
      <c r="C227" s="16">
        <v>4091318.0</v>
      </c>
      <c r="D227" s="14" t="s">
        <v>5730</v>
      </c>
      <c r="E227" s="14" t="s">
        <v>2622</v>
      </c>
      <c r="F227" s="14" t="s">
        <v>2621</v>
      </c>
      <c r="G227" s="14" t="s">
        <v>5166</v>
      </c>
      <c r="H227" s="14" t="s">
        <v>2978</v>
      </c>
      <c r="I227" s="14" t="s">
        <v>21</v>
      </c>
      <c r="J227" s="14" t="s">
        <v>4951</v>
      </c>
      <c r="K227" s="14" t="s">
        <v>5731</v>
      </c>
      <c r="L227" s="14" t="s">
        <v>5731</v>
      </c>
      <c r="M227" s="14" t="s">
        <v>5732</v>
      </c>
      <c r="N227" s="14" t="s">
        <v>409</v>
      </c>
      <c r="P227" s="17"/>
      <c r="Q227" s="17"/>
      <c r="R227" s="16">
        <v>12.0</v>
      </c>
      <c r="S227" s="16">
        <v>1614222.0</v>
      </c>
      <c r="T227" s="18">
        <v>7.4339E-6</v>
      </c>
      <c r="U227" s="16">
        <v>0.0</v>
      </c>
      <c r="V227" s="16">
        <v>0.0</v>
      </c>
      <c r="W227" s="14" t="s">
        <v>2978</v>
      </c>
      <c r="X227" s="14" t="s">
        <v>4860</v>
      </c>
      <c r="Y227" s="18">
        <v>4.368E-5</v>
      </c>
      <c r="Z227" s="16">
        <v>5.32</v>
      </c>
      <c r="AA227" s="16">
        <v>0.271</v>
      </c>
      <c r="AB227" s="16">
        <v>0.0</v>
      </c>
      <c r="AC227" s="16">
        <v>0.0</v>
      </c>
      <c r="AD227" s="16">
        <v>0.57</v>
      </c>
      <c r="AE227" s="17"/>
      <c r="AF227" s="17"/>
      <c r="AG227" s="16">
        <v>0.0</v>
      </c>
      <c r="AH227" s="16">
        <v>75048.0</v>
      </c>
      <c r="AI227" s="16">
        <v>0.0</v>
      </c>
      <c r="AJ227" s="16">
        <v>0.0</v>
      </c>
      <c r="AK227" s="16">
        <v>0.0</v>
      </c>
      <c r="AL227" s="16">
        <v>60032.0</v>
      </c>
      <c r="AM227" s="16">
        <v>0.0</v>
      </c>
      <c r="AN227" s="16">
        <v>0.0</v>
      </c>
      <c r="AO227" s="16">
        <v>0.0</v>
      </c>
      <c r="AP227" s="16">
        <v>29608.0</v>
      </c>
      <c r="AQ227" s="16">
        <v>0.0</v>
      </c>
      <c r="AR227" s="16">
        <v>0.0</v>
      </c>
      <c r="AS227" s="16">
        <v>0.0</v>
      </c>
      <c r="AT227" s="16">
        <v>44890.0</v>
      </c>
      <c r="AU227" s="16">
        <v>0.0</v>
      </c>
      <c r="AV227" s="16">
        <v>0.0</v>
      </c>
      <c r="AW227" s="16">
        <v>0.0</v>
      </c>
      <c r="AX227" s="16">
        <v>64040.0</v>
      </c>
      <c r="AY227" s="16">
        <v>0.0</v>
      </c>
      <c r="AZ227" s="16">
        <v>0.0</v>
      </c>
      <c r="BA227" s="16">
        <v>1.0</v>
      </c>
      <c r="BB227" s="16">
        <v>6060.0</v>
      </c>
      <c r="BC227" s="16">
        <v>0.0</v>
      </c>
      <c r="BD227" s="16">
        <v>0.0</v>
      </c>
      <c r="BE227" s="16">
        <v>1.0</v>
      </c>
      <c r="BF227" s="16">
        <v>1180032.0</v>
      </c>
      <c r="BG227" s="16">
        <v>0.0</v>
      </c>
      <c r="BH227" s="16">
        <v>0.0</v>
      </c>
      <c r="BI227" s="16">
        <v>0.0</v>
      </c>
      <c r="BJ227" s="16">
        <v>912.0</v>
      </c>
      <c r="BK227" s="16">
        <v>0.0</v>
      </c>
      <c r="BL227" s="16">
        <v>0.0</v>
      </c>
      <c r="BM227" s="16">
        <v>8.0</v>
      </c>
      <c r="BN227" s="16">
        <v>91088.0</v>
      </c>
      <c r="BO227" s="16">
        <v>0.0</v>
      </c>
      <c r="BP227" s="16">
        <v>0.0</v>
      </c>
      <c r="BQ227" s="16">
        <v>2.0</v>
      </c>
      <c r="BR227" s="16">
        <v>62512.0</v>
      </c>
      <c r="BS227" s="16">
        <v>0.0</v>
      </c>
      <c r="BT227" s="16">
        <v>0.0</v>
      </c>
    </row>
    <row r="228">
      <c r="A228" s="14" t="s">
        <v>5733</v>
      </c>
      <c r="B228" s="16">
        <v>11.0</v>
      </c>
      <c r="C228" s="16">
        <v>4083372.0</v>
      </c>
      <c r="D228" s="14" t="s">
        <v>5734</v>
      </c>
      <c r="E228" s="14" t="s">
        <v>2622</v>
      </c>
      <c r="F228" s="14" t="s">
        <v>2621</v>
      </c>
      <c r="G228" s="14" t="s">
        <v>5166</v>
      </c>
      <c r="H228" s="14" t="s">
        <v>2978</v>
      </c>
      <c r="I228" s="14" t="s">
        <v>21</v>
      </c>
      <c r="J228" s="14" t="s">
        <v>4845</v>
      </c>
      <c r="K228" s="14" t="s">
        <v>5735</v>
      </c>
      <c r="L228" s="14" t="s">
        <v>5735</v>
      </c>
      <c r="M228" s="14" t="s">
        <v>5736</v>
      </c>
      <c r="N228" s="14" t="s">
        <v>4848</v>
      </c>
      <c r="P228" s="17"/>
      <c r="Q228" s="17"/>
      <c r="R228" s="16">
        <v>12.0</v>
      </c>
      <c r="S228" s="16">
        <v>1614254.0</v>
      </c>
      <c r="T228" s="18">
        <v>7.4338E-6</v>
      </c>
      <c r="U228" s="16">
        <v>0.0</v>
      </c>
      <c r="V228" s="16">
        <v>0.0</v>
      </c>
      <c r="W228" s="14" t="s">
        <v>2978</v>
      </c>
      <c r="X228" s="14" t="s">
        <v>4849</v>
      </c>
      <c r="Y228" s="16">
        <v>5.42E-6</v>
      </c>
      <c r="Z228" s="16">
        <v>8.17</v>
      </c>
      <c r="AA228" s="17"/>
      <c r="AB228" s="16">
        <v>0.0</v>
      </c>
      <c r="AC228" s="16">
        <v>0.0</v>
      </c>
      <c r="AD228" s="16">
        <v>0.924</v>
      </c>
      <c r="AE228" s="17"/>
      <c r="AF228" s="17"/>
      <c r="AG228" s="16">
        <v>0.0</v>
      </c>
      <c r="AH228" s="16">
        <v>75082.0</v>
      </c>
      <c r="AI228" s="16">
        <v>0.0</v>
      </c>
      <c r="AJ228" s="16">
        <v>0.0</v>
      </c>
      <c r="AK228" s="16">
        <v>0.0</v>
      </c>
      <c r="AL228" s="16">
        <v>60038.0</v>
      </c>
      <c r="AM228" s="16">
        <v>0.0</v>
      </c>
      <c r="AN228" s="16">
        <v>0.0</v>
      </c>
      <c r="AO228" s="16">
        <v>0.0</v>
      </c>
      <c r="AP228" s="16">
        <v>29608.0</v>
      </c>
      <c r="AQ228" s="16">
        <v>0.0</v>
      </c>
      <c r="AR228" s="16">
        <v>0.0</v>
      </c>
      <c r="AS228" s="16">
        <v>0.0</v>
      </c>
      <c r="AT228" s="16">
        <v>44882.0</v>
      </c>
      <c r="AU228" s="16">
        <v>0.0</v>
      </c>
      <c r="AV228" s="16">
        <v>0.0</v>
      </c>
      <c r="AW228" s="16">
        <v>0.0</v>
      </c>
      <c r="AX228" s="16">
        <v>64044.0</v>
      </c>
      <c r="AY228" s="16">
        <v>0.0</v>
      </c>
      <c r="AZ228" s="16">
        <v>0.0</v>
      </c>
      <c r="BA228" s="16">
        <v>0.0</v>
      </c>
      <c r="BB228" s="16">
        <v>6062.0</v>
      </c>
      <c r="BC228" s="16">
        <v>0.0</v>
      </c>
      <c r="BD228" s="16">
        <v>0.0</v>
      </c>
      <c r="BE228" s="16">
        <v>12.0</v>
      </c>
      <c r="BF228" s="16">
        <v>1180028.0</v>
      </c>
      <c r="BG228" s="16">
        <v>0.0</v>
      </c>
      <c r="BH228" s="16">
        <v>0.0</v>
      </c>
      <c r="BI228" s="16">
        <v>0.0</v>
      </c>
      <c r="BJ228" s="16">
        <v>912.0</v>
      </c>
      <c r="BK228" s="16">
        <v>0.0</v>
      </c>
      <c r="BL228" s="16">
        <v>0.0</v>
      </c>
      <c r="BM228" s="16">
        <v>0.0</v>
      </c>
      <c r="BN228" s="16">
        <v>91088.0</v>
      </c>
      <c r="BO228" s="16">
        <v>0.0</v>
      </c>
      <c r="BP228" s="16">
        <v>0.0</v>
      </c>
      <c r="BQ228" s="16">
        <v>0.0</v>
      </c>
      <c r="BR228" s="16">
        <v>62510.0</v>
      </c>
      <c r="BS228" s="16">
        <v>0.0</v>
      </c>
      <c r="BT228" s="16">
        <v>0.0</v>
      </c>
    </row>
    <row r="229">
      <c r="A229" s="14" t="s">
        <v>5737</v>
      </c>
      <c r="B229" s="16">
        <v>11.0</v>
      </c>
      <c r="C229" s="16">
        <v>4086677.0</v>
      </c>
      <c r="D229" s="14" t="s">
        <v>5738</v>
      </c>
      <c r="E229" s="14" t="s">
        <v>2621</v>
      </c>
      <c r="F229" s="14" t="s">
        <v>2631</v>
      </c>
      <c r="G229" s="14" t="s">
        <v>5166</v>
      </c>
      <c r="H229" s="14" t="s">
        <v>2978</v>
      </c>
      <c r="I229" s="14" t="s">
        <v>21</v>
      </c>
      <c r="J229" s="14" t="s">
        <v>4852</v>
      </c>
      <c r="K229" s="14" t="s">
        <v>5739</v>
      </c>
      <c r="L229" s="14" t="s">
        <v>5739</v>
      </c>
      <c r="M229" s="14" t="s">
        <v>5740</v>
      </c>
      <c r="N229" s="14" t="s">
        <v>409</v>
      </c>
      <c r="P229" s="17"/>
      <c r="Q229" s="17"/>
      <c r="R229" s="16">
        <v>11.0</v>
      </c>
      <c r="S229" s="16">
        <v>1543164.0</v>
      </c>
      <c r="T229" s="18">
        <v>7.1282E-6</v>
      </c>
      <c r="U229" s="16">
        <v>0.0</v>
      </c>
      <c r="V229" s="16">
        <v>0.0</v>
      </c>
      <c r="W229" s="14" t="s">
        <v>2978</v>
      </c>
      <c r="X229" s="14" t="s">
        <v>4860</v>
      </c>
      <c r="Y229" s="16">
        <v>3.94E-6</v>
      </c>
      <c r="Z229" s="16">
        <v>21.1</v>
      </c>
      <c r="AA229" s="17"/>
      <c r="AB229" s="16">
        <v>0.0</v>
      </c>
      <c r="AC229" s="16">
        <v>-0.02</v>
      </c>
      <c r="AD229" s="16">
        <v>3.6</v>
      </c>
      <c r="AE229" s="17"/>
      <c r="AF229" s="17"/>
      <c r="AG229" s="16">
        <v>0.0</v>
      </c>
      <c r="AH229" s="16">
        <v>73182.0</v>
      </c>
      <c r="AI229" s="16">
        <v>0.0</v>
      </c>
      <c r="AJ229" s="16">
        <v>0.0</v>
      </c>
      <c r="AK229" s="16">
        <v>1.0</v>
      </c>
      <c r="AL229" s="16">
        <v>51130.0</v>
      </c>
      <c r="AM229" s="16">
        <v>0.0</v>
      </c>
      <c r="AN229" s="16">
        <v>0.0</v>
      </c>
      <c r="AO229" s="16">
        <v>0.0</v>
      </c>
      <c r="AP229" s="16">
        <v>28674.0</v>
      </c>
      <c r="AQ229" s="16">
        <v>0.0</v>
      </c>
      <c r="AR229" s="16">
        <v>0.0</v>
      </c>
      <c r="AS229" s="16">
        <v>0.0</v>
      </c>
      <c r="AT229" s="16">
        <v>40952.0</v>
      </c>
      <c r="AU229" s="16">
        <v>0.0</v>
      </c>
      <c r="AV229" s="16">
        <v>0.0</v>
      </c>
      <c r="AW229" s="16">
        <v>1.0</v>
      </c>
      <c r="AX229" s="16">
        <v>50526.0</v>
      </c>
      <c r="AY229" s="16">
        <v>0.0</v>
      </c>
      <c r="AZ229" s="16">
        <v>0.0</v>
      </c>
      <c r="BA229" s="16">
        <v>0.0</v>
      </c>
      <c r="BB229" s="16">
        <v>5992.0</v>
      </c>
      <c r="BC229" s="16">
        <v>0.0</v>
      </c>
      <c r="BD229" s="16">
        <v>0.0</v>
      </c>
      <c r="BE229" s="16">
        <v>7.0</v>
      </c>
      <c r="BF229" s="16">
        <v>1147332.0</v>
      </c>
      <c r="BG229" s="16">
        <v>0.0</v>
      </c>
      <c r="BH229" s="16">
        <v>0.0</v>
      </c>
      <c r="BI229" s="16">
        <v>0.0</v>
      </c>
      <c r="BJ229" s="16">
        <v>912.0</v>
      </c>
      <c r="BK229" s="16">
        <v>0.0</v>
      </c>
      <c r="BL229" s="16">
        <v>0.0</v>
      </c>
      <c r="BM229" s="16">
        <v>2.0</v>
      </c>
      <c r="BN229" s="16">
        <v>84332.0</v>
      </c>
      <c r="BO229" s="16">
        <v>0.0</v>
      </c>
      <c r="BP229" s="16">
        <v>0.0</v>
      </c>
      <c r="BQ229" s="16">
        <v>0.0</v>
      </c>
      <c r="BR229" s="16">
        <v>60132.0</v>
      </c>
      <c r="BS229" s="16">
        <v>0.0</v>
      </c>
      <c r="BT229" s="16">
        <v>0.0</v>
      </c>
    </row>
    <row r="230">
      <c r="A230" s="14" t="s">
        <v>5741</v>
      </c>
      <c r="B230" s="16">
        <v>11.0</v>
      </c>
      <c r="C230" s="16">
        <v>4084693.0</v>
      </c>
      <c r="D230" s="14" t="s">
        <v>5742</v>
      </c>
      <c r="E230" s="14" t="s">
        <v>2622</v>
      </c>
      <c r="F230" s="14" t="s">
        <v>2621</v>
      </c>
      <c r="G230" s="14" t="s">
        <v>4844</v>
      </c>
      <c r="H230" s="14" t="s">
        <v>2978</v>
      </c>
      <c r="I230" s="14" t="s">
        <v>2978</v>
      </c>
      <c r="J230" s="14" t="s">
        <v>4845</v>
      </c>
      <c r="K230" s="14" t="s">
        <v>5743</v>
      </c>
      <c r="L230" s="14" t="s">
        <v>5743</v>
      </c>
      <c r="M230" s="14" t="s">
        <v>5744</v>
      </c>
      <c r="N230" s="14" t="s">
        <v>409</v>
      </c>
      <c r="P230" s="17"/>
      <c r="Q230" s="17"/>
      <c r="R230" s="16">
        <v>9.0</v>
      </c>
      <c r="S230" s="16">
        <v>1289260.0</v>
      </c>
      <c r="T230" s="18">
        <v>6.9807E-6</v>
      </c>
      <c r="U230" s="16">
        <v>0.0</v>
      </c>
      <c r="V230" s="16">
        <v>0.0</v>
      </c>
      <c r="W230" s="14" t="s">
        <v>2978</v>
      </c>
      <c r="X230" s="14" t="s">
        <v>4849</v>
      </c>
      <c r="Y230" s="16">
        <v>2.94E-6</v>
      </c>
      <c r="Z230" s="16">
        <v>18.8</v>
      </c>
      <c r="AA230" s="17"/>
      <c r="AB230" s="16">
        <v>0.0</v>
      </c>
      <c r="AC230" s="16">
        <v>-0.05</v>
      </c>
      <c r="AD230" s="16">
        <v>7.13</v>
      </c>
      <c r="AE230" s="16">
        <v>0.0</v>
      </c>
      <c r="AF230" s="16">
        <v>0.149</v>
      </c>
      <c r="AG230" s="16">
        <v>0.0</v>
      </c>
      <c r="AH230" s="16">
        <v>65850.0</v>
      </c>
      <c r="AI230" s="16">
        <v>0.0</v>
      </c>
      <c r="AJ230" s="16">
        <v>0.0</v>
      </c>
      <c r="AK230" s="16">
        <v>0.0</v>
      </c>
      <c r="AL230" s="16">
        <v>43542.0</v>
      </c>
      <c r="AM230" s="16">
        <v>0.0</v>
      </c>
      <c r="AN230" s="16">
        <v>0.0</v>
      </c>
      <c r="AO230" s="16">
        <v>0.0</v>
      </c>
      <c r="AP230" s="16">
        <v>19414.0</v>
      </c>
      <c r="AQ230" s="16">
        <v>0.0</v>
      </c>
      <c r="AR230" s="16">
        <v>0.0</v>
      </c>
      <c r="AS230" s="16">
        <v>1.0</v>
      </c>
      <c r="AT230" s="16">
        <v>18036.0</v>
      </c>
      <c r="AU230" s="16">
        <v>0.0</v>
      </c>
      <c r="AV230" s="16">
        <v>0.0</v>
      </c>
      <c r="AW230" s="16">
        <v>0.0</v>
      </c>
      <c r="AX230" s="16">
        <v>23268.0</v>
      </c>
      <c r="AY230" s="16">
        <v>0.0</v>
      </c>
      <c r="AZ230" s="16">
        <v>0.0</v>
      </c>
      <c r="BA230" s="16">
        <v>0.0</v>
      </c>
      <c r="BB230" s="16">
        <v>4714.0</v>
      </c>
      <c r="BC230" s="16">
        <v>0.0</v>
      </c>
      <c r="BD230" s="16">
        <v>0.0</v>
      </c>
      <c r="BE230" s="16">
        <v>7.0</v>
      </c>
      <c r="BF230" s="16">
        <v>988886.0</v>
      </c>
      <c r="BG230" s="16">
        <v>0.0</v>
      </c>
      <c r="BH230" s="16">
        <v>0.0</v>
      </c>
      <c r="BI230" s="16">
        <v>0.0</v>
      </c>
      <c r="BJ230" s="16">
        <v>912.0</v>
      </c>
      <c r="BK230" s="16">
        <v>0.0</v>
      </c>
      <c r="BL230" s="16">
        <v>0.0</v>
      </c>
      <c r="BM230" s="16">
        <v>1.0</v>
      </c>
      <c r="BN230" s="16">
        <v>81024.0</v>
      </c>
      <c r="BO230" s="16">
        <v>0.0</v>
      </c>
      <c r="BP230" s="16">
        <v>0.0</v>
      </c>
      <c r="BQ230" s="16">
        <v>0.0</v>
      </c>
      <c r="BR230" s="16">
        <v>43614.0</v>
      </c>
      <c r="BS230" s="16">
        <v>0.0</v>
      </c>
      <c r="BT230" s="16">
        <v>0.0</v>
      </c>
    </row>
    <row r="231">
      <c r="A231" s="14" t="s">
        <v>5745</v>
      </c>
      <c r="B231" s="16">
        <v>11.0</v>
      </c>
      <c r="C231" s="16">
        <v>4084732.0</v>
      </c>
      <c r="D231" s="14" t="s">
        <v>5560</v>
      </c>
      <c r="E231" s="14" t="s">
        <v>2631</v>
      </c>
      <c r="F231" s="14" t="s">
        <v>2630</v>
      </c>
      <c r="G231" s="14" t="s">
        <v>4844</v>
      </c>
      <c r="H231" s="14" t="s">
        <v>2978</v>
      </c>
      <c r="I231" s="14" t="s">
        <v>2978</v>
      </c>
      <c r="J231" s="14" t="s">
        <v>4845</v>
      </c>
      <c r="K231" s="14" t="s">
        <v>5746</v>
      </c>
      <c r="L231" s="14" t="s">
        <v>5746</v>
      </c>
      <c r="M231" s="14" t="s">
        <v>5747</v>
      </c>
      <c r="N231" s="14" t="s">
        <v>409</v>
      </c>
      <c r="O231" s="14" t="s">
        <v>410</v>
      </c>
      <c r="P231" s="16">
        <v>2641524.0</v>
      </c>
      <c r="Q231" s="17"/>
      <c r="R231" s="16">
        <v>9.0</v>
      </c>
      <c r="S231" s="16">
        <v>1289350.0</v>
      </c>
      <c r="T231" s="18">
        <v>6.9803E-6</v>
      </c>
      <c r="U231" s="16">
        <v>0.0</v>
      </c>
      <c r="V231" s="16">
        <v>0.0</v>
      </c>
      <c r="W231" s="14" t="s">
        <v>2978</v>
      </c>
      <c r="X231" s="14" t="s">
        <v>4954</v>
      </c>
      <c r="Y231" s="16">
        <v>1.934E-5</v>
      </c>
      <c r="Z231" s="16">
        <v>17.8</v>
      </c>
      <c r="AA231" s="17"/>
      <c r="AB231" s="16">
        <v>0.0</v>
      </c>
      <c r="AC231" s="16">
        <v>-0.02</v>
      </c>
      <c r="AD231" s="16">
        <v>7.04</v>
      </c>
      <c r="AE231" s="16">
        <v>0.98</v>
      </c>
      <c r="AF231" s="16">
        <v>0.006</v>
      </c>
      <c r="AG231" s="16">
        <v>0.0</v>
      </c>
      <c r="AH231" s="16">
        <v>65958.0</v>
      </c>
      <c r="AI231" s="16">
        <v>0.0</v>
      </c>
      <c r="AJ231" s="16">
        <v>0.0</v>
      </c>
      <c r="AK231" s="16">
        <v>1.0</v>
      </c>
      <c r="AL231" s="16">
        <v>43574.0</v>
      </c>
      <c r="AM231" s="16">
        <v>0.0</v>
      </c>
      <c r="AN231" s="16">
        <v>0.0</v>
      </c>
      <c r="AO231" s="16">
        <v>0.0</v>
      </c>
      <c r="AP231" s="16">
        <v>19408.0</v>
      </c>
      <c r="AQ231" s="16">
        <v>0.0</v>
      </c>
      <c r="AR231" s="16">
        <v>0.0</v>
      </c>
      <c r="AS231" s="16">
        <v>2.0</v>
      </c>
      <c r="AT231" s="16">
        <v>18020.0</v>
      </c>
      <c r="AU231" s="16">
        <v>0.0</v>
      </c>
      <c r="AV231" s="16">
        <v>0.0</v>
      </c>
      <c r="AW231" s="16">
        <v>0.0</v>
      </c>
      <c r="AX231" s="16">
        <v>23260.0</v>
      </c>
      <c r="AY231" s="16">
        <v>0.0</v>
      </c>
      <c r="AZ231" s="16">
        <v>0.0</v>
      </c>
      <c r="BA231" s="16">
        <v>0.0</v>
      </c>
      <c r="BB231" s="16">
        <v>4692.0</v>
      </c>
      <c r="BC231" s="16">
        <v>0.0</v>
      </c>
      <c r="BD231" s="16">
        <v>0.0</v>
      </c>
      <c r="BE231" s="16">
        <v>6.0</v>
      </c>
      <c r="BF231" s="16">
        <v>988866.0</v>
      </c>
      <c r="BG231" s="16">
        <v>0.0</v>
      </c>
      <c r="BH231" s="16">
        <v>0.0</v>
      </c>
      <c r="BI231" s="16">
        <v>0.0</v>
      </c>
      <c r="BJ231" s="16">
        <v>910.0</v>
      </c>
      <c r="BK231" s="16">
        <v>0.0</v>
      </c>
      <c r="BL231" s="16">
        <v>0.0</v>
      </c>
      <c r="BM231" s="16">
        <v>0.0</v>
      </c>
      <c r="BN231" s="16">
        <v>81022.0</v>
      </c>
      <c r="BO231" s="16">
        <v>0.0</v>
      </c>
      <c r="BP231" s="16">
        <v>0.0</v>
      </c>
      <c r="BQ231" s="16">
        <v>0.0</v>
      </c>
      <c r="BR231" s="16">
        <v>43640.0</v>
      </c>
      <c r="BS231" s="16">
        <v>0.0</v>
      </c>
      <c r="BT231" s="16">
        <v>0.0</v>
      </c>
    </row>
    <row r="232">
      <c r="A232" s="14" t="s">
        <v>5748</v>
      </c>
      <c r="B232" s="16">
        <v>11.0</v>
      </c>
      <c r="C232" s="16">
        <v>4074642.0</v>
      </c>
      <c r="D232" s="14" t="s">
        <v>5749</v>
      </c>
      <c r="E232" s="14" t="s">
        <v>2631</v>
      </c>
      <c r="F232" s="14" t="s">
        <v>2630</v>
      </c>
      <c r="G232" s="14" t="s">
        <v>4844</v>
      </c>
      <c r="H232" s="14" t="s">
        <v>2978</v>
      </c>
      <c r="I232" s="14" t="s">
        <v>2978</v>
      </c>
      <c r="J232" s="14" t="s">
        <v>4845</v>
      </c>
      <c r="K232" s="14" t="s">
        <v>5750</v>
      </c>
      <c r="L232" s="14" t="s">
        <v>5750</v>
      </c>
      <c r="M232" s="14" t="s">
        <v>5751</v>
      </c>
      <c r="N232" s="14" t="s">
        <v>409</v>
      </c>
      <c r="O232" s="14" t="s">
        <v>410</v>
      </c>
      <c r="P232" s="16">
        <v>2238467.0</v>
      </c>
      <c r="Q232" s="17"/>
      <c r="R232" s="16">
        <v>11.0</v>
      </c>
      <c r="S232" s="16">
        <v>1584184.0</v>
      </c>
      <c r="T232" s="18">
        <v>6.9436E-6</v>
      </c>
      <c r="U232" s="16">
        <v>0.0</v>
      </c>
      <c r="V232" s="16">
        <v>0.0</v>
      </c>
      <c r="W232" s="14" t="s">
        <v>2978</v>
      </c>
      <c r="X232" s="14" t="s">
        <v>4865</v>
      </c>
      <c r="Y232" s="16">
        <v>1.757E-5</v>
      </c>
      <c r="Z232" s="16">
        <v>23.6</v>
      </c>
      <c r="AA232" s="16">
        <v>0.117</v>
      </c>
      <c r="AB232" s="16">
        <v>0.0</v>
      </c>
      <c r="AC232" s="16">
        <v>-0.01</v>
      </c>
      <c r="AD232" s="16">
        <v>8.76</v>
      </c>
      <c r="AE232" s="16">
        <v>0.09</v>
      </c>
      <c r="AF232" s="16">
        <v>0.335</v>
      </c>
      <c r="AG232" s="16">
        <v>4.0</v>
      </c>
      <c r="AH232" s="16">
        <v>74248.0</v>
      </c>
      <c r="AI232" s="16">
        <v>0.0</v>
      </c>
      <c r="AJ232" s="16">
        <v>0.0</v>
      </c>
      <c r="AK232" s="16">
        <v>1.0</v>
      </c>
      <c r="AL232" s="16">
        <v>54854.0</v>
      </c>
      <c r="AM232" s="16">
        <v>0.0</v>
      </c>
      <c r="AN232" s="16">
        <v>0.0</v>
      </c>
      <c r="AO232" s="16">
        <v>0.0</v>
      </c>
      <c r="AP232" s="16">
        <v>29046.0</v>
      </c>
      <c r="AQ232" s="16">
        <v>0.0</v>
      </c>
      <c r="AR232" s="16">
        <v>0.0</v>
      </c>
      <c r="AS232" s="16">
        <v>0.0</v>
      </c>
      <c r="AT232" s="16">
        <v>43358.0</v>
      </c>
      <c r="AU232" s="16">
        <v>0.0</v>
      </c>
      <c r="AV232" s="16">
        <v>0.0</v>
      </c>
      <c r="AW232" s="16">
        <v>0.0</v>
      </c>
      <c r="AX232" s="16">
        <v>62172.0</v>
      </c>
      <c r="AY232" s="16">
        <v>0.0</v>
      </c>
      <c r="AZ232" s="16">
        <v>0.0</v>
      </c>
      <c r="BA232" s="16">
        <v>1.0</v>
      </c>
      <c r="BB232" s="16">
        <v>6044.0</v>
      </c>
      <c r="BC232" s="16">
        <v>0.0</v>
      </c>
      <c r="BD232" s="16">
        <v>0.0</v>
      </c>
      <c r="BE232" s="16">
        <v>3.0</v>
      </c>
      <c r="BF232" s="16">
        <v>1164498.0</v>
      </c>
      <c r="BG232" s="16">
        <v>0.0</v>
      </c>
      <c r="BH232" s="16">
        <v>0.0</v>
      </c>
      <c r="BI232" s="16">
        <v>0.0</v>
      </c>
      <c r="BJ232" s="16">
        <v>912.0</v>
      </c>
      <c r="BK232" s="16">
        <v>0.0</v>
      </c>
      <c r="BL232" s="16">
        <v>0.0</v>
      </c>
      <c r="BM232" s="16">
        <v>2.0</v>
      </c>
      <c r="BN232" s="16">
        <v>87682.0</v>
      </c>
      <c r="BO232" s="16">
        <v>0.0</v>
      </c>
      <c r="BP232" s="16">
        <v>0.0</v>
      </c>
      <c r="BQ232" s="16">
        <v>0.0</v>
      </c>
      <c r="BR232" s="16">
        <v>61370.0</v>
      </c>
      <c r="BS232" s="16">
        <v>0.0</v>
      </c>
      <c r="BT232" s="16">
        <v>0.0</v>
      </c>
    </row>
    <row r="233">
      <c r="A233" s="14" t="s">
        <v>5752</v>
      </c>
      <c r="B233" s="16">
        <v>11.0</v>
      </c>
      <c r="C233" s="16">
        <v>4074641.0</v>
      </c>
      <c r="D233" s="14" t="s">
        <v>5753</v>
      </c>
      <c r="E233" s="14" t="s">
        <v>2622</v>
      </c>
      <c r="F233" s="14" t="s">
        <v>2621</v>
      </c>
      <c r="G233" s="14" t="s">
        <v>4844</v>
      </c>
      <c r="H233" s="14" t="s">
        <v>2978</v>
      </c>
      <c r="I233" s="14" t="s">
        <v>2978</v>
      </c>
      <c r="J233" s="14" t="s">
        <v>4845</v>
      </c>
      <c r="K233" s="14" t="s">
        <v>5754</v>
      </c>
      <c r="L233" s="14" t="s">
        <v>5754</v>
      </c>
      <c r="M233" s="14" t="s">
        <v>5755</v>
      </c>
      <c r="N233" s="14" t="s">
        <v>409</v>
      </c>
      <c r="O233" s="14" t="s">
        <v>410</v>
      </c>
      <c r="P233" s="16">
        <v>1004001.0</v>
      </c>
      <c r="Q233" s="17"/>
      <c r="R233" s="16">
        <v>11.0</v>
      </c>
      <c r="S233" s="16">
        <v>1585268.0</v>
      </c>
      <c r="T233" s="18">
        <v>6.9389E-6</v>
      </c>
      <c r="U233" s="16">
        <v>0.0</v>
      </c>
      <c r="V233" s="16">
        <v>0.0</v>
      </c>
      <c r="W233" s="14" t="s">
        <v>2978</v>
      </c>
      <c r="X233" s="14" t="s">
        <v>4849</v>
      </c>
      <c r="Y233" s="18">
        <v>1.85E-6</v>
      </c>
      <c r="Z233" s="16">
        <v>24.2</v>
      </c>
      <c r="AA233" s="17"/>
      <c r="AB233" s="16">
        <v>0.0</v>
      </c>
      <c r="AC233" s="16">
        <v>-0.01</v>
      </c>
      <c r="AD233" s="16">
        <v>3.32</v>
      </c>
      <c r="AE233" s="16">
        <v>0.0</v>
      </c>
      <c r="AF233" s="16">
        <v>0.014</v>
      </c>
      <c r="AG233" s="16">
        <v>1.0</v>
      </c>
      <c r="AH233" s="16">
        <v>74280.0</v>
      </c>
      <c r="AI233" s="16">
        <v>0.0</v>
      </c>
      <c r="AJ233" s="16">
        <v>0.0</v>
      </c>
      <c r="AK233" s="16">
        <v>0.0</v>
      </c>
      <c r="AL233" s="16">
        <v>55008.0</v>
      </c>
      <c r="AM233" s="16">
        <v>0.0</v>
      </c>
      <c r="AN233" s="16">
        <v>0.0</v>
      </c>
      <c r="AO233" s="16">
        <v>0.0</v>
      </c>
      <c r="AP233" s="16">
        <v>29058.0</v>
      </c>
      <c r="AQ233" s="16">
        <v>0.0</v>
      </c>
      <c r="AR233" s="16">
        <v>0.0</v>
      </c>
      <c r="AS233" s="16">
        <v>0.0</v>
      </c>
      <c r="AT233" s="16">
        <v>43476.0</v>
      </c>
      <c r="AU233" s="16">
        <v>0.0</v>
      </c>
      <c r="AV233" s="16">
        <v>0.0</v>
      </c>
      <c r="AW233" s="16">
        <v>0.0</v>
      </c>
      <c r="AX233" s="16">
        <v>62258.0</v>
      </c>
      <c r="AY233" s="16">
        <v>0.0</v>
      </c>
      <c r="AZ233" s="16">
        <v>0.0</v>
      </c>
      <c r="BA233" s="16">
        <v>1.0</v>
      </c>
      <c r="BB233" s="16">
        <v>6040.0</v>
      </c>
      <c r="BC233" s="16">
        <v>0.0</v>
      </c>
      <c r="BD233" s="16">
        <v>0.0</v>
      </c>
      <c r="BE233" s="16">
        <v>6.0</v>
      </c>
      <c r="BF233" s="16">
        <v>1165068.0</v>
      </c>
      <c r="BG233" s="16">
        <v>0.0</v>
      </c>
      <c r="BH233" s="16">
        <v>0.0</v>
      </c>
      <c r="BI233" s="16">
        <v>0.0</v>
      </c>
      <c r="BJ233" s="16">
        <v>912.0</v>
      </c>
      <c r="BK233" s="16">
        <v>0.0</v>
      </c>
      <c r="BL233" s="16">
        <v>0.0</v>
      </c>
      <c r="BM233" s="16">
        <v>1.0</v>
      </c>
      <c r="BN233" s="16">
        <v>87774.0</v>
      </c>
      <c r="BO233" s="16">
        <v>0.0</v>
      </c>
      <c r="BP233" s="16">
        <v>0.0</v>
      </c>
      <c r="BQ233" s="16">
        <v>2.0</v>
      </c>
      <c r="BR233" s="16">
        <v>61394.0</v>
      </c>
      <c r="BS233" s="16">
        <v>0.0</v>
      </c>
      <c r="BT233" s="16">
        <v>0.0</v>
      </c>
    </row>
    <row r="234">
      <c r="A234" s="14" t="s">
        <v>5756</v>
      </c>
      <c r="B234" s="16">
        <v>11.0</v>
      </c>
      <c r="C234" s="16">
        <v>4086625.0</v>
      </c>
      <c r="D234" s="14" t="s">
        <v>5757</v>
      </c>
      <c r="E234" s="14" t="s">
        <v>2621</v>
      </c>
      <c r="F234" s="14" t="s">
        <v>2622</v>
      </c>
      <c r="G234" s="14" t="s">
        <v>4844</v>
      </c>
      <c r="H234" s="14" t="s">
        <v>2978</v>
      </c>
      <c r="I234" s="14" t="s">
        <v>2978</v>
      </c>
      <c r="J234" s="14" t="s">
        <v>4852</v>
      </c>
      <c r="K234" s="14" t="s">
        <v>5758</v>
      </c>
      <c r="L234" s="14" t="s">
        <v>5758</v>
      </c>
      <c r="M234" s="14" t="s">
        <v>5759</v>
      </c>
      <c r="N234" s="14" t="s">
        <v>4848</v>
      </c>
      <c r="P234" s="17"/>
      <c r="Q234" s="17"/>
      <c r="R234" s="16">
        <v>11.0</v>
      </c>
      <c r="S234" s="16">
        <v>1589524.0</v>
      </c>
      <c r="T234" s="18">
        <v>6.9203E-6</v>
      </c>
      <c r="U234" s="16">
        <v>0.0</v>
      </c>
      <c r="V234" s="16">
        <v>0.0</v>
      </c>
      <c r="W234" s="14" t="s">
        <v>2978</v>
      </c>
      <c r="X234" s="14" t="s">
        <v>4849</v>
      </c>
      <c r="Y234" s="16">
        <v>5.06E-6</v>
      </c>
      <c r="Z234" s="16">
        <v>11.8</v>
      </c>
      <c r="AA234" s="17"/>
      <c r="AB234" s="16">
        <v>0.0</v>
      </c>
      <c r="AC234" s="16">
        <v>-0.04</v>
      </c>
      <c r="AD234" s="16">
        <v>4.7</v>
      </c>
      <c r="AE234" s="17"/>
      <c r="AF234" s="17"/>
      <c r="AG234" s="16">
        <v>0.0</v>
      </c>
      <c r="AH234" s="16">
        <v>74208.0</v>
      </c>
      <c r="AI234" s="16">
        <v>0.0</v>
      </c>
      <c r="AJ234" s="16">
        <v>0.0</v>
      </c>
      <c r="AK234" s="16">
        <v>0.0</v>
      </c>
      <c r="AL234" s="16">
        <v>57512.0</v>
      </c>
      <c r="AM234" s="16">
        <v>0.0</v>
      </c>
      <c r="AN234" s="16">
        <v>0.0</v>
      </c>
      <c r="AO234" s="16">
        <v>0.0</v>
      </c>
      <c r="AP234" s="16">
        <v>29206.0</v>
      </c>
      <c r="AQ234" s="16">
        <v>0.0</v>
      </c>
      <c r="AR234" s="16">
        <v>0.0</v>
      </c>
      <c r="AS234" s="16">
        <v>0.0</v>
      </c>
      <c r="AT234" s="16">
        <v>43608.0</v>
      </c>
      <c r="AU234" s="16">
        <v>0.0</v>
      </c>
      <c r="AV234" s="16">
        <v>0.0</v>
      </c>
      <c r="AW234" s="16">
        <v>0.0</v>
      </c>
      <c r="AX234" s="16">
        <v>62162.0</v>
      </c>
      <c r="AY234" s="16">
        <v>0.0</v>
      </c>
      <c r="AZ234" s="16">
        <v>0.0</v>
      </c>
      <c r="BA234" s="16">
        <v>0.0</v>
      </c>
      <c r="BB234" s="16">
        <v>6062.0</v>
      </c>
      <c r="BC234" s="16">
        <v>0.0</v>
      </c>
      <c r="BD234" s="16">
        <v>0.0</v>
      </c>
      <c r="BE234" s="16">
        <v>11.0</v>
      </c>
      <c r="BF234" s="16">
        <v>1165844.0</v>
      </c>
      <c r="BG234" s="16">
        <v>0.0</v>
      </c>
      <c r="BH234" s="16">
        <v>0.0</v>
      </c>
      <c r="BI234" s="16">
        <v>0.0</v>
      </c>
      <c r="BJ234" s="16">
        <v>912.0</v>
      </c>
      <c r="BK234" s="16">
        <v>0.0</v>
      </c>
      <c r="BL234" s="16">
        <v>0.0</v>
      </c>
      <c r="BM234" s="16">
        <v>0.0</v>
      </c>
      <c r="BN234" s="16">
        <v>88530.0</v>
      </c>
      <c r="BO234" s="16">
        <v>0.0</v>
      </c>
      <c r="BP234" s="16">
        <v>0.0</v>
      </c>
      <c r="BQ234" s="16">
        <v>0.0</v>
      </c>
      <c r="BR234" s="16">
        <v>61480.0</v>
      </c>
      <c r="BS234" s="16">
        <v>0.0</v>
      </c>
      <c r="BT234" s="16">
        <v>0.0</v>
      </c>
    </row>
    <row r="235">
      <c r="A235" s="14" t="s">
        <v>5760</v>
      </c>
      <c r="B235" s="16">
        <v>11.0</v>
      </c>
      <c r="C235" s="16">
        <v>4086556.0</v>
      </c>
      <c r="D235" s="14" t="s">
        <v>5761</v>
      </c>
      <c r="E235" s="14" t="s">
        <v>2622</v>
      </c>
      <c r="F235" s="14" t="s">
        <v>2621</v>
      </c>
      <c r="G235" s="14" t="s">
        <v>4844</v>
      </c>
      <c r="H235" s="14" t="s">
        <v>2978</v>
      </c>
      <c r="I235" s="14" t="s">
        <v>2978</v>
      </c>
      <c r="J235" s="14" t="s">
        <v>4852</v>
      </c>
      <c r="K235" s="14" t="s">
        <v>5762</v>
      </c>
      <c r="L235" s="14" t="s">
        <v>5762</v>
      </c>
      <c r="M235" s="14" t="s">
        <v>5763</v>
      </c>
      <c r="N235" s="14" t="s">
        <v>4848</v>
      </c>
      <c r="P235" s="17"/>
      <c r="Q235" s="17"/>
      <c r="R235" s="16">
        <v>11.0</v>
      </c>
      <c r="S235" s="16">
        <v>1613752.0</v>
      </c>
      <c r="T235" s="18">
        <v>6.8164E-6</v>
      </c>
      <c r="U235" s="16">
        <v>0.0</v>
      </c>
      <c r="V235" s="16">
        <v>0.0</v>
      </c>
      <c r="W235" s="14" t="s">
        <v>2978</v>
      </c>
      <c r="X235" s="14" t="s">
        <v>4860</v>
      </c>
      <c r="Y235" s="16">
        <v>8.76E-6</v>
      </c>
      <c r="Z235" s="16">
        <v>2.68</v>
      </c>
      <c r="AA235" s="17"/>
      <c r="AB235" s="16">
        <v>0.05</v>
      </c>
      <c r="AC235" s="16">
        <v>0.04</v>
      </c>
      <c r="AD235" s="16">
        <v>0.384</v>
      </c>
      <c r="AE235" s="17"/>
      <c r="AF235" s="17"/>
      <c r="AG235" s="16">
        <v>0.0</v>
      </c>
      <c r="AH235" s="16">
        <v>74920.0</v>
      </c>
      <c r="AI235" s="16">
        <v>0.0</v>
      </c>
      <c r="AJ235" s="16">
        <v>0.0</v>
      </c>
      <c r="AK235" s="16">
        <v>1.0</v>
      </c>
      <c r="AL235" s="16">
        <v>59986.0</v>
      </c>
      <c r="AM235" s="16">
        <v>0.0</v>
      </c>
      <c r="AN235" s="16">
        <v>0.0</v>
      </c>
      <c r="AO235" s="16">
        <v>0.0</v>
      </c>
      <c r="AP235" s="16">
        <v>29602.0</v>
      </c>
      <c r="AQ235" s="16">
        <v>0.0</v>
      </c>
      <c r="AR235" s="16">
        <v>0.0</v>
      </c>
      <c r="AS235" s="16">
        <v>1.0</v>
      </c>
      <c r="AT235" s="16">
        <v>44882.0</v>
      </c>
      <c r="AU235" s="16">
        <v>0.0</v>
      </c>
      <c r="AV235" s="16">
        <v>0.0</v>
      </c>
      <c r="AW235" s="16">
        <v>1.0</v>
      </c>
      <c r="AX235" s="16">
        <v>63982.0</v>
      </c>
      <c r="AY235" s="16">
        <v>0.0</v>
      </c>
      <c r="AZ235" s="16">
        <v>0.0</v>
      </c>
      <c r="BA235" s="16">
        <v>0.0</v>
      </c>
      <c r="BB235" s="16">
        <v>6084.0</v>
      </c>
      <c r="BC235" s="16">
        <v>0.0</v>
      </c>
      <c r="BD235" s="16">
        <v>0.0</v>
      </c>
      <c r="BE235" s="16">
        <v>5.0</v>
      </c>
      <c r="BF235" s="16">
        <v>1179912.0</v>
      </c>
      <c r="BG235" s="16">
        <v>0.0</v>
      </c>
      <c r="BH235" s="16">
        <v>0.0</v>
      </c>
      <c r="BI235" s="16">
        <v>0.0</v>
      </c>
      <c r="BJ235" s="16">
        <v>912.0</v>
      </c>
      <c r="BK235" s="16">
        <v>0.0</v>
      </c>
      <c r="BL235" s="16">
        <v>0.0</v>
      </c>
      <c r="BM235" s="16">
        <v>3.0</v>
      </c>
      <c r="BN235" s="16">
        <v>91018.0</v>
      </c>
      <c r="BO235" s="16">
        <v>0.0</v>
      </c>
      <c r="BP235" s="16">
        <v>0.0</v>
      </c>
      <c r="BQ235" s="16">
        <v>0.0</v>
      </c>
      <c r="BR235" s="16">
        <v>62454.0</v>
      </c>
      <c r="BS235" s="16">
        <v>0.0</v>
      </c>
      <c r="BT235" s="16">
        <v>0.0</v>
      </c>
    </row>
    <row r="236">
      <c r="A236" s="14" t="s">
        <v>5764</v>
      </c>
      <c r="B236" s="16">
        <v>11.0</v>
      </c>
      <c r="C236" s="16">
        <v>4070104.0</v>
      </c>
      <c r="D236" s="14" t="s">
        <v>5765</v>
      </c>
      <c r="E236" s="14" t="s">
        <v>2630</v>
      </c>
      <c r="F236" s="14" t="s">
        <v>2621</v>
      </c>
      <c r="G236" s="14" t="s">
        <v>4844</v>
      </c>
      <c r="H236" s="14" t="s">
        <v>2978</v>
      </c>
      <c r="I236" s="14" t="s">
        <v>2978</v>
      </c>
      <c r="J236" s="14" t="s">
        <v>4845</v>
      </c>
      <c r="K236" s="14" t="s">
        <v>5766</v>
      </c>
      <c r="L236" s="14" t="s">
        <v>5766</v>
      </c>
      <c r="M236" s="14" t="s">
        <v>5767</v>
      </c>
      <c r="N236" s="14" t="s">
        <v>409</v>
      </c>
      <c r="O236" s="14" t="s">
        <v>410</v>
      </c>
      <c r="P236" s="16">
        <v>2070034.0</v>
      </c>
      <c r="Q236" s="17"/>
      <c r="R236" s="16">
        <v>11.0</v>
      </c>
      <c r="S236" s="16">
        <v>1614058.0</v>
      </c>
      <c r="T236" s="18">
        <v>6.8151E-6</v>
      </c>
      <c r="U236" s="16">
        <v>0.0</v>
      </c>
      <c r="V236" s="16">
        <v>0.0</v>
      </c>
      <c r="W236" s="14" t="s">
        <v>2978</v>
      </c>
      <c r="X236" s="14" t="s">
        <v>4849</v>
      </c>
      <c r="Y236" s="16">
        <v>4.29E-6</v>
      </c>
      <c r="Z236" s="16">
        <v>24.1</v>
      </c>
      <c r="AA236" s="17"/>
      <c r="AB236" s="16">
        <v>0.03</v>
      </c>
      <c r="AC236" s="16">
        <v>0.03</v>
      </c>
      <c r="AD236" s="16">
        <v>6.33</v>
      </c>
      <c r="AE236" s="16">
        <v>0.07</v>
      </c>
      <c r="AF236" s="16">
        <v>0.059</v>
      </c>
      <c r="AG236" s="16">
        <v>1.0</v>
      </c>
      <c r="AH236" s="16">
        <v>74934.0</v>
      </c>
      <c r="AI236" s="16">
        <v>0.0</v>
      </c>
      <c r="AJ236" s="16">
        <v>0.0</v>
      </c>
      <c r="AK236" s="16">
        <v>0.0</v>
      </c>
      <c r="AL236" s="16">
        <v>59998.0</v>
      </c>
      <c r="AM236" s="16">
        <v>0.0</v>
      </c>
      <c r="AN236" s="16">
        <v>0.0</v>
      </c>
      <c r="AO236" s="16">
        <v>0.0</v>
      </c>
      <c r="AP236" s="16">
        <v>29600.0</v>
      </c>
      <c r="AQ236" s="16">
        <v>0.0</v>
      </c>
      <c r="AR236" s="16">
        <v>0.0</v>
      </c>
      <c r="AS236" s="16">
        <v>0.0</v>
      </c>
      <c r="AT236" s="16">
        <v>44886.0</v>
      </c>
      <c r="AU236" s="16">
        <v>0.0</v>
      </c>
      <c r="AV236" s="16">
        <v>0.0</v>
      </c>
      <c r="AW236" s="16">
        <v>0.0</v>
      </c>
      <c r="AX236" s="16">
        <v>64034.0</v>
      </c>
      <c r="AY236" s="16">
        <v>0.0</v>
      </c>
      <c r="AZ236" s="16">
        <v>0.0</v>
      </c>
      <c r="BA236" s="16">
        <v>0.0</v>
      </c>
      <c r="BB236" s="16">
        <v>6082.0</v>
      </c>
      <c r="BC236" s="16">
        <v>0.0</v>
      </c>
      <c r="BD236" s="16">
        <v>0.0</v>
      </c>
      <c r="BE236" s="16">
        <v>10.0</v>
      </c>
      <c r="BF236" s="16">
        <v>1180042.0</v>
      </c>
      <c r="BG236" s="16">
        <v>0.0</v>
      </c>
      <c r="BH236" s="16">
        <v>0.0</v>
      </c>
      <c r="BI236" s="16">
        <v>0.0</v>
      </c>
      <c r="BJ236" s="16">
        <v>912.0</v>
      </c>
      <c r="BK236" s="16">
        <v>0.0</v>
      </c>
      <c r="BL236" s="16">
        <v>0.0</v>
      </c>
      <c r="BM236" s="16">
        <v>0.0</v>
      </c>
      <c r="BN236" s="16">
        <v>91080.0</v>
      </c>
      <c r="BO236" s="16">
        <v>0.0</v>
      </c>
      <c r="BP236" s="16">
        <v>0.0</v>
      </c>
      <c r="BQ236" s="16">
        <v>0.0</v>
      </c>
      <c r="BR236" s="16">
        <v>62490.0</v>
      </c>
      <c r="BS236" s="16">
        <v>0.0</v>
      </c>
      <c r="BT236" s="16">
        <v>0.0</v>
      </c>
    </row>
    <row r="237">
      <c r="A237" s="14" t="s">
        <v>5768</v>
      </c>
      <c r="B237" s="16">
        <v>11.0</v>
      </c>
      <c r="C237" s="16">
        <v>4091548.0</v>
      </c>
      <c r="D237" s="14" t="s">
        <v>5769</v>
      </c>
      <c r="E237" s="14" t="s">
        <v>2622</v>
      </c>
      <c r="F237" s="14" t="s">
        <v>2621</v>
      </c>
      <c r="G237" s="14" t="s">
        <v>4844</v>
      </c>
      <c r="H237" s="14" t="s">
        <v>2978</v>
      </c>
      <c r="I237" s="14" t="s">
        <v>2978</v>
      </c>
      <c r="J237" s="14" t="s">
        <v>4845</v>
      </c>
      <c r="K237" s="14" t="s">
        <v>5770</v>
      </c>
      <c r="L237" s="14" t="s">
        <v>5770</v>
      </c>
      <c r="M237" s="14" t="s">
        <v>5771</v>
      </c>
      <c r="N237" s="14" t="s">
        <v>409</v>
      </c>
      <c r="O237" s="14" t="s">
        <v>410</v>
      </c>
      <c r="P237" s="16">
        <v>864286.0</v>
      </c>
      <c r="Q237" s="17"/>
      <c r="R237" s="16">
        <v>11.0</v>
      </c>
      <c r="S237" s="16">
        <v>1614060.0</v>
      </c>
      <c r="T237" s="18">
        <v>6.8151E-6</v>
      </c>
      <c r="U237" s="16">
        <v>0.0</v>
      </c>
      <c r="V237" s="16">
        <v>0.0</v>
      </c>
      <c r="W237" s="14" t="s">
        <v>2978</v>
      </c>
      <c r="X237" s="14" t="s">
        <v>4860</v>
      </c>
      <c r="Y237" s="18">
        <v>3.587E-5</v>
      </c>
      <c r="Z237" s="16">
        <v>16.4</v>
      </c>
      <c r="AA237" s="16">
        <v>0.012</v>
      </c>
      <c r="AB237" s="16">
        <v>0.0</v>
      </c>
      <c r="AC237" s="16">
        <v>0.01</v>
      </c>
      <c r="AD237" s="16">
        <v>2.73</v>
      </c>
      <c r="AE237" s="16">
        <v>0.38</v>
      </c>
      <c r="AF237" s="16">
        <v>0.003</v>
      </c>
      <c r="AG237" s="16">
        <v>0.0</v>
      </c>
      <c r="AH237" s="16">
        <v>74924.0</v>
      </c>
      <c r="AI237" s="16">
        <v>0.0</v>
      </c>
      <c r="AJ237" s="16">
        <v>0.0</v>
      </c>
      <c r="AK237" s="16">
        <v>0.0</v>
      </c>
      <c r="AL237" s="16">
        <v>60008.0</v>
      </c>
      <c r="AM237" s="16">
        <v>0.0</v>
      </c>
      <c r="AN237" s="16">
        <v>0.0</v>
      </c>
      <c r="AO237" s="16">
        <v>0.0</v>
      </c>
      <c r="AP237" s="16">
        <v>29602.0</v>
      </c>
      <c r="AQ237" s="16">
        <v>0.0</v>
      </c>
      <c r="AR237" s="16">
        <v>0.0</v>
      </c>
      <c r="AS237" s="16">
        <v>3.0</v>
      </c>
      <c r="AT237" s="16">
        <v>44884.0</v>
      </c>
      <c r="AU237" s="16">
        <v>0.0</v>
      </c>
      <c r="AV237" s="16">
        <v>0.0</v>
      </c>
      <c r="AW237" s="16">
        <v>0.0</v>
      </c>
      <c r="AX237" s="16">
        <v>64042.0</v>
      </c>
      <c r="AY237" s="16">
        <v>0.0</v>
      </c>
      <c r="AZ237" s="16">
        <v>0.0</v>
      </c>
      <c r="BA237" s="16">
        <v>0.0</v>
      </c>
      <c r="BB237" s="16">
        <v>6084.0</v>
      </c>
      <c r="BC237" s="16">
        <v>0.0</v>
      </c>
      <c r="BD237" s="16">
        <v>0.0</v>
      </c>
      <c r="BE237" s="16">
        <v>0.0</v>
      </c>
      <c r="BF237" s="16">
        <v>1180030.0</v>
      </c>
      <c r="BG237" s="16">
        <v>0.0</v>
      </c>
      <c r="BH237" s="16">
        <v>0.0</v>
      </c>
      <c r="BI237" s="16">
        <v>0.0</v>
      </c>
      <c r="BJ237" s="16">
        <v>912.0</v>
      </c>
      <c r="BK237" s="16">
        <v>0.0</v>
      </c>
      <c r="BL237" s="16">
        <v>0.0</v>
      </c>
      <c r="BM237" s="16">
        <v>7.0</v>
      </c>
      <c r="BN237" s="16">
        <v>91088.0</v>
      </c>
      <c r="BO237" s="16">
        <v>0.0</v>
      </c>
      <c r="BP237" s="16">
        <v>0.0</v>
      </c>
      <c r="BQ237" s="16">
        <v>1.0</v>
      </c>
      <c r="BR237" s="16">
        <v>62486.0</v>
      </c>
      <c r="BS237" s="16">
        <v>0.0</v>
      </c>
      <c r="BT237" s="16">
        <v>0.0</v>
      </c>
    </row>
    <row r="238">
      <c r="A238" s="14" t="s">
        <v>5772</v>
      </c>
      <c r="B238" s="16">
        <v>11.0</v>
      </c>
      <c r="C238" s="16">
        <v>4086508.0</v>
      </c>
      <c r="D238" s="14" t="s">
        <v>5773</v>
      </c>
      <c r="E238" s="14" t="s">
        <v>2622</v>
      </c>
      <c r="F238" s="14" t="s">
        <v>2621</v>
      </c>
      <c r="G238" s="14" t="s">
        <v>4844</v>
      </c>
      <c r="H238" s="14" t="s">
        <v>2978</v>
      </c>
      <c r="I238" s="14" t="s">
        <v>2978</v>
      </c>
      <c r="J238" s="14" t="s">
        <v>4845</v>
      </c>
      <c r="K238" s="14" t="s">
        <v>5774</v>
      </c>
      <c r="L238" s="14" t="s">
        <v>5774</v>
      </c>
      <c r="M238" s="14" t="s">
        <v>5775</v>
      </c>
      <c r="N238" s="14" t="s">
        <v>4848</v>
      </c>
      <c r="O238" s="14" t="s">
        <v>4878</v>
      </c>
      <c r="P238" s="16">
        <v>1159562.0</v>
      </c>
      <c r="Q238" s="17"/>
      <c r="R238" s="16">
        <v>11.0</v>
      </c>
      <c r="S238" s="16">
        <v>1614062.0</v>
      </c>
      <c r="T238" s="18">
        <v>6.8151E-6</v>
      </c>
      <c r="U238" s="16">
        <v>0.0</v>
      </c>
      <c r="V238" s="16">
        <v>0.0</v>
      </c>
      <c r="W238" s="14" t="s">
        <v>2978</v>
      </c>
      <c r="X238" s="14" t="s">
        <v>4865</v>
      </c>
      <c r="Y238" s="18">
        <v>8.152E-5</v>
      </c>
      <c r="Z238" s="16">
        <v>8.79</v>
      </c>
      <c r="AA238" s="16">
        <v>0.095</v>
      </c>
      <c r="AB238" s="16">
        <v>0.0</v>
      </c>
      <c r="AC238" s="16">
        <v>-0.01</v>
      </c>
      <c r="AD238" s="16">
        <v>3.54</v>
      </c>
      <c r="AE238" s="17"/>
      <c r="AF238" s="17"/>
      <c r="AG238" s="16">
        <v>11.0</v>
      </c>
      <c r="AH238" s="16">
        <v>74936.0</v>
      </c>
      <c r="AI238" s="16">
        <v>0.0</v>
      </c>
      <c r="AJ238" s="16">
        <v>0.0</v>
      </c>
      <c r="AK238" s="16">
        <v>0.0</v>
      </c>
      <c r="AL238" s="16">
        <v>60002.0</v>
      </c>
      <c r="AM238" s="16">
        <v>0.0</v>
      </c>
      <c r="AN238" s="16">
        <v>0.0</v>
      </c>
      <c r="AO238" s="16">
        <v>0.0</v>
      </c>
      <c r="AP238" s="16">
        <v>29602.0</v>
      </c>
      <c r="AQ238" s="16">
        <v>0.0</v>
      </c>
      <c r="AR238" s="16">
        <v>0.0</v>
      </c>
      <c r="AS238" s="16">
        <v>0.0</v>
      </c>
      <c r="AT238" s="16">
        <v>44890.0</v>
      </c>
      <c r="AU238" s="16">
        <v>0.0</v>
      </c>
      <c r="AV238" s="16">
        <v>0.0</v>
      </c>
      <c r="AW238" s="16">
        <v>0.0</v>
      </c>
      <c r="AX238" s="16">
        <v>64028.0</v>
      </c>
      <c r="AY238" s="16">
        <v>0.0</v>
      </c>
      <c r="AZ238" s="16">
        <v>0.0</v>
      </c>
      <c r="BA238" s="16">
        <v>0.0</v>
      </c>
      <c r="BB238" s="16">
        <v>6084.0</v>
      </c>
      <c r="BC238" s="16">
        <v>0.0</v>
      </c>
      <c r="BD238" s="16">
        <v>0.0</v>
      </c>
      <c r="BE238" s="16">
        <v>0.0</v>
      </c>
      <c r="BF238" s="16">
        <v>1180054.0</v>
      </c>
      <c r="BG238" s="16">
        <v>0.0</v>
      </c>
      <c r="BH238" s="16">
        <v>0.0</v>
      </c>
      <c r="BI238" s="16">
        <v>0.0</v>
      </c>
      <c r="BJ238" s="16">
        <v>912.0</v>
      </c>
      <c r="BK238" s="16">
        <v>0.0</v>
      </c>
      <c r="BL238" s="16">
        <v>0.0</v>
      </c>
      <c r="BM238" s="16">
        <v>0.0</v>
      </c>
      <c r="BN238" s="16">
        <v>91068.0</v>
      </c>
      <c r="BO238" s="16">
        <v>0.0</v>
      </c>
      <c r="BP238" s="16">
        <v>0.0</v>
      </c>
      <c r="BQ238" s="16">
        <v>0.0</v>
      </c>
      <c r="BR238" s="16">
        <v>62486.0</v>
      </c>
      <c r="BS238" s="16">
        <v>0.0</v>
      </c>
      <c r="BT238" s="16">
        <v>0.0</v>
      </c>
    </row>
    <row r="239">
      <c r="A239" s="14" t="s">
        <v>5776</v>
      </c>
      <c r="B239" s="16">
        <v>11.0</v>
      </c>
      <c r="C239" s="16">
        <v>4083371.0</v>
      </c>
      <c r="D239" s="14" t="s">
        <v>5777</v>
      </c>
      <c r="E239" s="14" t="s">
        <v>2630</v>
      </c>
      <c r="F239" s="14" t="s">
        <v>2631</v>
      </c>
      <c r="G239" s="14" t="s">
        <v>4844</v>
      </c>
      <c r="H239" s="14" t="s">
        <v>2978</v>
      </c>
      <c r="I239" s="14" t="s">
        <v>2978</v>
      </c>
      <c r="J239" s="14" t="s">
        <v>4845</v>
      </c>
      <c r="K239" s="14" t="s">
        <v>5778</v>
      </c>
      <c r="L239" s="14" t="s">
        <v>5778</v>
      </c>
      <c r="M239" s="14" t="s">
        <v>5779</v>
      </c>
      <c r="N239" s="14" t="s">
        <v>4848</v>
      </c>
      <c r="P239" s="17"/>
      <c r="Q239" s="17"/>
      <c r="R239" s="16">
        <v>11.0</v>
      </c>
      <c r="S239" s="16">
        <v>1614070.0</v>
      </c>
      <c r="T239" s="18">
        <v>6.8151E-6</v>
      </c>
      <c r="U239" s="16">
        <v>0.0</v>
      </c>
      <c r="V239" s="16">
        <v>0.0</v>
      </c>
      <c r="W239" s="14" t="s">
        <v>2978</v>
      </c>
      <c r="X239" s="14" t="s">
        <v>4865</v>
      </c>
      <c r="Y239" s="18">
        <v>5.279E-5</v>
      </c>
      <c r="Z239" s="16">
        <v>4.13</v>
      </c>
      <c r="AA239" s="16">
        <v>0.093</v>
      </c>
      <c r="AB239" s="16">
        <v>0.05</v>
      </c>
      <c r="AC239" s="16">
        <v>0.01</v>
      </c>
      <c r="AD239" s="16">
        <v>-0.949</v>
      </c>
      <c r="AE239" s="17"/>
      <c r="AF239" s="17"/>
      <c r="AG239" s="16">
        <v>8.0</v>
      </c>
      <c r="AH239" s="16">
        <v>74922.0</v>
      </c>
      <c r="AI239" s="16">
        <v>0.0</v>
      </c>
      <c r="AJ239" s="16">
        <v>0.0</v>
      </c>
      <c r="AK239" s="16">
        <v>0.0</v>
      </c>
      <c r="AL239" s="16">
        <v>60010.0</v>
      </c>
      <c r="AM239" s="16">
        <v>0.0</v>
      </c>
      <c r="AN239" s="16">
        <v>0.0</v>
      </c>
      <c r="AO239" s="16">
        <v>0.0</v>
      </c>
      <c r="AP239" s="16">
        <v>29606.0</v>
      </c>
      <c r="AQ239" s="16">
        <v>0.0</v>
      </c>
      <c r="AR239" s="16">
        <v>0.0</v>
      </c>
      <c r="AS239" s="16">
        <v>0.0</v>
      </c>
      <c r="AT239" s="16">
        <v>44890.0</v>
      </c>
      <c r="AU239" s="16">
        <v>0.0</v>
      </c>
      <c r="AV239" s="16">
        <v>0.0</v>
      </c>
      <c r="AW239" s="16">
        <v>0.0</v>
      </c>
      <c r="AX239" s="16">
        <v>64036.0</v>
      </c>
      <c r="AY239" s="16">
        <v>0.0</v>
      </c>
      <c r="AZ239" s="16">
        <v>0.0</v>
      </c>
      <c r="BA239" s="16">
        <v>0.0</v>
      </c>
      <c r="BB239" s="16">
        <v>6084.0</v>
      </c>
      <c r="BC239" s="16">
        <v>0.0</v>
      </c>
      <c r="BD239" s="16">
        <v>0.0</v>
      </c>
      <c r="BE239" s="16">
        <v>0.0</v>
      </c>
      <c r="BF239" s="16">
        <v>1180040.0</v>
      </c>
      <c r="BG239" s="16">
        <v>0.0</v>
      </c>
      <c r="BH239" s="16">
        <v>0.0</v>
      </c>
      <c r="BI239" s="16">
        <v>0.0</v>
      </c>
      <c r="BJ239" s="16">
        <v>910.0</v>
      </c>
      <c r="BK239" s="16">
        <v>0.0</v>
      </c>
      <c r="BL239" s="16">
        <v>0.0</v>
      </c>
      <c r="BM239" s="16">
        <v>0.0</v>
      </c>
      <c r="BN239" s="16">
        <v>91086.0</v>
      </c>
      <c r="BO239" s="16">
        <v>0.0</v>
      </c>
      <c r="BP239" s="16">
        <v>0.0</v>
      </c>
      <c r="BQ239" s="16">
        <v>3.0</v>
      </c>
      <c r="BR239" s="16">
        <v>62486.0</v>
      </c>
      <c r="BS239" s="16">
        <v>0.0</v>
      </c>
      <c r="BT239" s="16">
        <v>0.0</v>
      </c>
    </row>
    <row r="240">
      <c r="A240" s="14" t="s">
        <v>5780</v>
      </c>
      <c r="B240" s="16">
        <v>11.0</v>
      </c>
      <c r="C240" s="16">
        <v>4091421.0</v>
      </c>
      <c r="D240" s="14" t="s">
        <v>5781</v>
      </c>
      <c r="E240" s="14" t="s">
        <v>2631</v>
      </c>
      <c r="F240" s="14" t="s">
        <v>2630</v>
      </c>
      <c r="G240" s="14" t="s">
        <v>4844</v>
      </c>
      <c r="H240" s="14" t="s">
        <v>2978</v>
      </c>
      <c r="I240" s="14" t="s">
        <v>2978</v>
      </c>
      <c r="J240" s="14" t="s">
        <v>4845</v>
      </c>
      <c r="K240" s="14" t="s">
        <v>5782</v>
      </c>
      <c r="L240" s="14" t="s">
        <v>5782</v>
      </c>
      <c r="M240" s="14" t="s">
        <v>5783</v>
      </c>
      <c r="N240" s="14" t="s">
        <v>409</v>
      </c>
      <c r="O240" s="14" t="s">
        <v>410</v>
      </c>
      <c r="P240" s="16">
        <v>1411176.0</v>
      </c>
      <c r="Q240" s="17"/>
      <c r="R240" s="16">
        <v>11.0</v>
      </c>
      <c r="S240" s="16">
        <v>1614084.0</v>
      </c>
      <c r="T240" s="18">
        <v>6.815E-6</v>
      </c>
      <c r="U240" s="16">
        <v>0.0</v>
      </c>
      <c r="V240" s="16">
        <v>0.0</v>
      </c>
      <c r="W240" s="14" t="s">
        <v>2978</v>
      </c>
      <c r="X240" s="14" t="s">
        <v>4860</v>
      </c>
      <c r="Y240" s="16">
        <v>3.65E-6</v>
      </c>
      <c r="Z240" s="16">
        <v>28.1</v>
      </c>
      <c r="AA240" s="17"/>
      <c r="AB240" s="16">
        <v>0.0</v>
      </c>
      <c r="AC240" s="16">
        <v>0.0</v>
      </c>
      <c r="AD240" s="16">
        <v>8.8</v>
      </c>
      <c r="AE240" s="16">
        <v>0.02</v>
      </c>
      <c r="AF240" s="16">
        <v>0.103</v>
      </c>
      <c r="AG240" s="16">
        <v>0.0</v>
      </c>
      <c r="AH240" s="16">
        <v>74930.0</v>
      </c>
      <c r="AI240" s="16">
        <v>0.0</v>
      </c>
      <c r="AJ240" s="16">
        <v>0.0</v>
      </c>
      <c r="AK240" s="16">
        <v>0.0</v>
      </c>
      <c r="AL240" s="16">
        <v>60010.0</v>
      </c>
      <c r="AM240" s="16">
        <v>0.0</v>
      </c>
      <c r="AN240" s="16">
        <v>0.0</v>
      </c>
      <c r="AO240" s="16">
        <v>0.0</v>
      </c>
      <c r="AP240" s="16">
        <v>29608.0</v>
      </c>
      <c r="AQ240" s="16">
        <v>0.0</v>
      </c>
      <c r="AR240" s="16">
        <v>0.0</v>
      </c>
      <c r="AS240" s="16">
        <v>0.0</v>
      </c>
      <c r="AT240" s="16">
        <v>44894.0</v>
      </c>
      <c r="AU240" s="16">
        <v>0.0</v>
      </c>
      <c r="AV240" s="16">
        <v>0.0</v>
      </c>
      <c r="AW240" s="16">
        <v>0.0</v>
      </c>
      <c r="AX240" s="16">
        <v>64028.0</v>
      </c>
      <c r="AY240" s="16">
        <v>0.0</v>
      </c>
      <c r="AZ240" s="16">
        <v>0.0</v>
      </c>
      <c r="BA240" s="16">
        <v>0.0</v>
      </c>
      <c r="BB240" s="16">
        <v>6084.0</v>
      </c>
      <c r="BC240" s="16">
        <v>0.0</v>
      </c>
      <c r="BD240" s="16">
        <v>0.0</v>
      </c>
      <c r="BE240" s="16">
        <v>9.0</v>
      </c>
      <c r="BF240" s="16">
        <v>1180044.0</v>
      </c>
      <c r="BG240" s="16">
        <v>0.0</v>
      </c>
      <c r="BH240" s="16">
        <v>0.0</v>
      </c>
      <c r="BI240" s="16">
        <v>0.0</v>
      </c>
      <c r="BJ240" s="16">
        <v>912.0</v>
      </c>
      <c r="BK240" s="16">
        <v>0.0</v>
      </c>
      <c r="BL240" s="16">
        <v>0.0</v>
      </c>
      <c r="BM240" s="16">
        <v>2.0</v>
      </c>
      <c r="BN240" s="16">
        <v>91088.0</v>
      </c>
      <c r="BO240" s="16">
        <v>0.0</v>
      </c>
      <c r="BP240" s="16">
        <v>0.0</v>
      </c>
      <c r="BQ240" s="16">
        <v>0.0</v>
      </c>
      <c r="BR240" s="16">
        <v>62486.0</v>
      </c>
      <c r="BS240" s="16">
        <v>0.0</v>
      </c>
      <c r="BT240" s="16">
        <v>0.0</v>
      </c>
    </row>
    <row r="241">
      <c r="A241" s="14" t="s">
        <v>5784</v>
      </c>
      <c r="B241" s="16">
        <v>11.0</v>
      </c>
      <c r="C241" s="16">
        <v>3856332.0</v>
      </c>
      <c r="D241" s="14" t="s">
        <v>5785</v>
      </c>
      <c r="E241" s="14" t="s">
        <v>2630</v>
      </c>
      <c r="F241" s="14" t="s">
        <v>2631</v>
      </c>
      <c r="G241" s="14" t="s">
        <v>4844</v>
      </c>
      <c r="H241" s="14" t="s">
        <v>2978</v>
      </c>
      <c r="I241" s="14" t="s">
        <v>2978</v>
      </c>
      <c r="J241" s="14" t="s">
        <v>4845</v>
      </c>
      <c r="K241" s="14" t="s">
        <v>5786</v>
      </c>
      <c r="L241" s="14" t="s">
        <v>5786</v>
      </c>
      <c r="M241" s="14" t="s">
        <v>5787</v>
      </c>
      <c r="N241" s="14" t="s">
        <v>409</v>
      </c>
      <c r="O241" s="14" t="s">
        <v>410</v>
      </c>
      <c r="P241" s="16">
        <v>1426521.0</v>
      </c>
      <c r="Q241" s="17"/>
      <c r="R241" s="16">
        <v>11.0</v>
      </c>
      <c r="S241" s="16">
        <v>1614086.0</v>
      </c>
      <c r="T241" s="18">
        <v>6.815E-6</v>
      </c>
      <c r="U241" s="16">
        <v>0.0</v>
      </c>
      <c r="V241" s="16">
        <v>0.0</v>
      </c>
      <c r="W241" s="14" t="s">
        <v>2978</v>
      </c>
      <c r="X241" s="14" t="s">
        <v>4849</v>
      </c>
      <c r="Y241" s="16">
        <v>5.0E-6</v>
      </c>
      <c r="Z241" s="16">
        <v>23.8</v>
      </c>
      <c r="AA241" s="17"/>
      <c r="AB241" s="16">
        <v>0.0</v>
      </c>
      <c r="AC241" s="16">
        <v>0.0</v>
      </c>
      <c r="AD241" s="16">
        <v>4.71</v>
      </c>
      <c r="AE241" s="16">
        <v>0.55</v>
      </c>
      <c r="AF241" s="16">
        <v>0.087</v>
      </c>
      <c r="AG241" s="16">
        <v>0.0</v>
      </c>
      <c r="AH241" s="16">
        <v>74946.0</v>
      </c>
      <c r="AI241" s="16">
        <v>0.0</v>
      </c>
      <c r="AJ241" s="16">
        <v>0.0</v>
      </c>
      <c r="AK241" s="16">
        <v>0.0</v>
      </c>
      <c r="AL241" s="16">
        <v>60008.0</v>
      </c>
      <c r="AM241" s="16">
        <v>0.0</v>
      </c>
      <c r="AN241" s="16">
        <v>0.0</v>
      </c>
      <c r="AO241" s="16">
        <v>0.0</v>
      </c>
      <c r="AP241" s="16">
        <v>29600.0</v>
      </c>
      <c r="AQ241" s="16">
        <v>0.0</v>
      </c>
      <c r="AR241" s="16">
        <v>0.0</v>
      </c>
      <c r="AS241" s="16">
        <v>0.0</v>
      </c>
      <c r="AT241" s="16">
        <v>44892.0</v>
      </c>
      <c r="AU241" s="16">
        <v>0.0</v>
      </c>
      <c r="AV241" s="16">
        <v>0.0</v>
      </c>
      <c r="AW241" s="16">
        <v>0.0</v>
      </c>
      <c r="AX241" s="16">
        <v>64024.0</v>
      </c>
      <c r="AY241" s="16">
        <v>0.0</v>
      </c>
      <c r="AZ241" s="16">
        <v>0.0</v>
      </c>
      <c r="BA241" s="16">
        <v>0.0</v>
      </c>
      <c r="BB241" s="16">
        <v>6084.0</v>
      </c>
      <c r="BC241" s="16">
        <v>0.0</v>
      </c>
      <c r="BD241" s="16">
        <v>0.0</v>
      </c>
      <c r="BE241" s="16">
        <v>11.0</v>
      </c>
      <c r="BF241" s="16">
        <v>1180042.0</v>
      </c>
      <c r="BG241" s="16">
        <v>0.0</v>
      </c>
      <c r="BH241" s="16">
        <v>0.0</v>
      </c>
      <c r="BI241" s="16">
        <v>0.0</v>
      </c>
      <c r="BJ241" s="16">
        <v>912.0</v>
      </c>
      <c r="BK241" s="16">
        <v>0.0</v>
      </c>
      <c r="BL241" s="16">
        <v>0.0</v>
      </c>
      <c r="BM241" s="16">
        <v>0.0</v>
      </c>
      <c r="BN241" s="16">
        <v>91092.0</v>
      </c>
      <c r="BO241" s="16">
        <v>0.0</v>
      </c>
      <c r="BP241" s="16">
        <v>0.0</v>
      </c>
      <c r="BQ241" s="16">
        <v>0.0</v>
      </c>
      <c r="BR241" s="16">
        <v>62486.0</v>
      </c>
      <c r="BS241" s="16">
        <v>0.0</v>
      </c>
      <c r="BT241" s="16">
        <v>0.0</v>
      </c>
    </row>
    <row r="242">
      <c r="A242" s="14" t="s">
        <v>5788</v>
      </c>
      <c r="B242" s="16">
        <v>11.0</v>
      </c>
      <c r="C242" s="16">
        <v>4082930.0</v>
      </c>
      <c r="D242" s="14" t="s">
        <v>5789</v>
      </c>
      <c r="E242" s="14" t="s">
        <v>2631</v>
      </c>
      <c r="F242" s="14" t="s">
        <v>2630</v>
      </c>
      <c r="G242" s="14" t="s">
        <v>5166</v>
      </c>
      <c r="H242" s="14" t="s">
        <v>2978</v>
      </c>
      <c r="I242" s="14" t="s">
        <v>21</v>
      </c>
      <c r="J242" s="14" t="s">
        <v>4845</v>
      </c>
      <c r="K242" s="14" t="s">
        <v>5790</v>
      </c>
      <c r="L242" s="14" t="s">
        <v>5790</v>
      </c>
      <c r="M242" s="14" t="s">
        <v>5791</v>
      </c>
      <c r="N242" s="14" t="s">
        <v>409</v>
      </c>
      <c r="O242" s="14" t="s">
        <v>410</v>
      </c>
      <c r="P242" s="16">
        <v>934559.0</v>
      </c>
      <c r="Q242" s="17"/>
      <c r="R242" s="16">
        <v>11.0</v>
      </c>
      <c r="S242" s="16">
        <v>1614098.0</v>
      </c>
      <c r="T242" s="18">
        <v>6.815E-6</v>
      </c>
      <c r="U242" s="16">
        <v>0.0</v>
      </c>
      <c r="V242" s="16">
        <v>0.0</v>
      </c>
      <c r="W242" s="14" t="s">
        <v>2978</v>
      </c>
      <c r="X242" s="14" t="s">
        <v>4940</v>
      </c>
      <c r="Y242" s="16">
        <v>5.53E-6</v>
      </c>
      <c r="Z242" s="16">
        <v>25.3</v>
      </c>
      <c r="AA242" s="17"/>
      <c r="AB242" s="16">
        <v>0.06</v>
      </c>
      <c r="AC242" s="16">
        <v>-0.07</v>
      </c>
      <c r="AD242" s="16">
        <v>8.8</v>
      </c>
      <c r="AE242" s="16">
        <v>0.07</v>
      </c>
      <c r="AF242" s="16">
        <v>0.974</v>
      </c>
      <c r="AG242" s="16">
        <v>0.0</v>
      </c>
      <c r="AH242" s="16">
        <v>74998.0</v>
      </c>
      <c r="AI242" s="16">
        <v>0.0</v>
      </c>
      <c r="AJ242" s="16">
        <v>0.0</v>
      </c>
      <c r="AK242" s="16">
        <v>2.0</v>
      </c>
      <c r="AL242" s="16">
        <v>60016.0</v>
      </c>
      <c r="AM242" s="16">
        <v>0.0</v>
      </c>
      <c r="AN242" s="16">
        <v>0.0</v>
      </c>
      <c r="AO242" s="16">
        <v>0.0</v>
      </c>
      <c r="AP242" s="16">
        <v>29604.0</v>
      </c>
      <c r="AQ242" s="16">
        <v>0.0</v>
      </c>
      <c r="AR242" s="16">
        <v>0.0</v>
      </c>
      <c r="AS242" s="16">
        <v>0.0</v>
      </c>
      <c r="AT242" s="16">
        <v>44874.0</v>
      </c>
      <c r="AU242" s="16">
        <v>0.0</v>
      </c>
      <c r="AV242" s="16">
        <v>0.0</v>
      </c>
      <c r="AW242" s="16">
        <v>0.0</v>
      </c>
      <c r="AX242" s="16">
        <v>64014.0</v>
      </c>
      <c r="AY242" s="16">
        <v>0.0</v>
      </c>
      <c r="AZ242" s="16">
        <v>0.0</v>
      </c>
      <c r="BA242" s="16">
        <v>0.0</v>
      </c>
      <c r="BB242" s="16">
        <v>6062.0</v>
      </c>
      <c r="BC242" s="16">
        <v>0.0</v>
      </c>
      <c r="BD242" s="16">
        <v>0.0</v>
      </c>
      <c r="BE242" s="16">
        <v>8.0</v>
      </c>
      <c r="BF242" s="16">
        <v>1180032.0</v>
      </c>
      <c r="BG242" s="16">
        <v>0.0</v>
      </c>
      <c r="BH242" s="16">
        <v>0.0</v>
      </c>
      <c r="BI242" s="16">
        <v>0.0</v>
      </c>
      <c r="BJ242" s="16">
        <v>912.0</v>
      </c>
      <c r="BK242" s="16">
        <v>0.0</v>
      </c>
      <c r="BL242" s="16">
        <v>0.0</v>
      </c>
      <c r="BM242" s="16">
        <v>0.0</v>
      </c>
      <c r="BN242" s="16">
        <v>91082.0</v>
      </c>
      <c r="BO242" s="16">
        <v>0.0</v>
      </c>
      <c r="BP242" s="16">
        <v>0.0</v>
      </c>
      <c r="BQ242" s="16">
        <v>1.0</v>
      </c>
      <c r="BR242" s="16">
        <v>62504.0</v>
      </c>
      <c r="BS242" s="16">
        <v>0.0</v>
      </c>
      <c r="BT242" s="16">
        <v>0.0</v>
      </c>
    </row>
    <row r="243">
      <c r="A243" s="14" t="s">
        <v>5792</v>
      </c>
      <c r="B243" s="16">
        <v>11.0</v>
      </c>
      <c r="C243" s="16">
        <v>4091456.0</v>
      </c>
      <c r="D243" s="14" t="s">
        <v>5793</v>
      </c>
      <c r="E243" s="14" t="s">
        <v>2631</v>
      </c>
      <c r="F243" s="14" t="s">
        <v>2630</v>
      </c>
      <c r="G243" s="14" t="s">
        <v>4844</v>
      </c>
      <c r="H243" s="14" t="s">
        <v>2978</v>
      </c>
      <c r="I243" s="14" t="s">
        <v>2978</v>
      </c>
      <c r="J243" s="14" t="s">
        <v>4845</v>
      </c>
      <c r="K243" s="14" t="s">
        <v>5794</v>
      </c>
      <c r="L243" s="14" t="s">
        <v>5794</v>
      </c>
      <c r="M243" s="14" t="s">
        <v>5795</v>
      </c>
      <c r="N243" s="14" t="s">
        <v>4848</v>
      </c>
      <c r="O243" s="14" t="s">
        <v>4878</v>
      </c>
      <c r="P243" s="16">
        <v>2058850.0</v>
      </c>
      <c r="Q243" s="17"/>
      <c r="R243" s="16">
        <v>11.0</v>
      </c>
      <c r="S243" s="16">
        <v>1614102.0</v>
      </c>
      <c r="T243" s="18">
        <v>6.8149E-6</v>
      </c>
      <c r="U243" s="16">
        <v>0.0</v>
      </c>
      <c r="V243" s="16">
        <v>0.0</v>
      </c>
      <c r="W243" s="14" t="s">
        <v>2978</v>
      </c>
      <c r="X243" s="14" t="s">
        <v>4865</v>
      </c>
      <c r="Y243" s="18">
        <v>5.278E-5</v>
      </c>
      <c r="Z243" s="16">
        <v>8.33</v>
      </c>
      <c r="AA243" s="16">
        <v>0.162</v>
      </c>
      <c r="AB243" s="16">
        <v>0.0</v>
      </c>
      <c r="AC243" s="16">
        <v>0.0</v>
      </c>
      <c r="AD243" s="16">
        <v>4.03</v>
      </c>
      <c r="AE243" s="17"/>
      <c r="AF243" s="17"/>
      <c r="AG243" s="16">
        <v>8.0</v>
      </c>
      <c r="AH243" s="16">
        <v>74944.0</v>
      </c>
      <c r="AI243" s="16">
        <v>0.0</v>
      </c>
      <c r="AJ243" s="16">
        <v>0.0</v>
      </c>
      <c r="AK243" s="16">
        <v>1.0</v>
      </c>
      <c r="AL243" s="16">
        <v>60010.0</v>
      </c>
      <c r="AM243" s="16">
        <v>0.0</v>
      </c>
      <c r="AN243" s="16">
        <v>0.0</v>
      </c>
      <c r="AO243" s="16">
        <v>0.0</v>
      </c>
      <c r="AP243" s="16">
        <v>29608.0</v>
      </c>
      <c r="AQ243" s="16">
        <v>0.0</v>
      </c>
      <c r="AR243" s="16">
        <v>0.0</v>
      </c>
      <c r="AS243" s="16">
        <v>0.0</v>
      </c>
      <c r="AT243" s="16">
        <v>44886.0</v>
      </c>
      <c r="AU243" s="16">
        <v>0.0</v>
      </c>
      <c r="AV243" s="16">
        <v>0.0</v>
      </c>
      <c r="AW243" s="16">
        <v>0.0</v>
      </c>
      <c r="AX243" s="16">
        <v>64048.0</v>
      </c>
      <c r="AY243" s="16">
        <v>0.0</v>
      </c>
      <c r="AZ243" s="16">
        <v>0.0</v>
      </c>
      <c r="BA243" s="16">
        <v>0.0</v>
      </c>
      <c r="BB243" s="16">
        <v>6084.0</v>
      </c>
      <c r="BC243" s="16">
        <v>0.0</v>
      </c>
      <c r="BD243" s="16">
        <v>0.0</v>
      </c>
      <c r="BE243" s="16">
        <v>0.0</v>
      </c>
      <c r="BF243" s="16">
        <v>1180038.0</v>
      </c>
      <c r="BG243" s="16">
        <v>0.0</v>
      </c>
      <c r="BH243" s="16">
        <v>0.0</v>
      </c>
      <c r="BI243" s="16">
        <v>0.0</v>
      </c>
      <c r="BJ243" s="16">
        <v>912.0</v>
      </c>
      <c r="BK243" s="16">
        <v>0.0</v>
      </c>
      <c r="BL243" s="16">
        <v>0.0</v>
      </c>
      <c r="BM243" s="16">
        <v>0.0</v>
      </c>
      <c r="BN243" s="16">
        <v>91086.0</v>
      </c>
      <c r="BO243" s="16">
        <v>0.0</v>
      </c>
      <c r="BP243" s="16">
        <v>0.0</v>
      </c>
      <c r="BQ243" s="16">
        <v>2.0</v>
      </c>
      <c r="BR243" s="16">
        <v>62486.0</v>
      </c>
      <c r="BS243" s="16">
        <v>0.0</v>
      </c>
      <c r="BT243" s="16">
        <v>0.0</v>
      </c>
    </row>
    <row r="244">
      <c r="A244" s="14" t="s">
        <v>5796</v>
      </c>
      <c r="B244" s="16">
        <v>11.0</v>
      </c>
      <c r="C244" s="16">
        <v>4091415.0</v>
      </c>
      <c r="D244" s="14" t="s">
        <v>5797</v>
      </c>
      <c r="E244" s="14" t="s">
        <v>2622</v>
      </c>
      <c r="F244" s="14" t="s">
        <v>2630</v>
      </c>
      <c r="G244" s="14" t="s">
        <v>4844</v>
      </c>
      <c r="H244" s="14" t="s">
        <v>2978</v>
      </c>
      <c r="I244" s="14" t="s">
        <v>2978</v>
      </c>
      <c r="J244" s="14" t="s">
        <v>4845</v>
      </c>
      <c r="K244" s="14" t="s">
        <v>5798</v>
      </c>
      <c r="L244" s="14" t="s">
        <v>5798</v>
      </c>
      <c r="M244" s="14" t="s">
        <v>5799</v>
      </c>
      <c r="N244" s="14" t="s">
        <v>409</v>
      </c>
      <c r="P244" s="17"/>
      <c r="Q244" s="17"/>
      <c r="R244" s="16">
        <v>11.0</v>
      </c>
      <c r="S244" s="16">
        <v>1614106.0</v>
      </c>
      <c r="T244" s="18">
        <v>6.8149E-6</v>
      </c>
      <c r="U244" s="16">
        <v>0.0</v>
      </c>
      <c r="V244" s="16">
        <v>0.0</v>
      </c>
      <c r="W244" s="14" t="s">
        <v>2978</v>
      </c>
      <c r="X244" s="14" t="s">
        <v>4849</v>
      </c>
      <c r="Y244" s="16">
        <v>4.29E-6</v>
      </c>
      <c r="Z244" s="16">
        <v>18.8</v>
      </c>
      <c r="AA244" s="17"/>
      <c r="AB244" s="16">
        <v>0.0</v>
      </c>
      <c r="AC244" s="16">
        <v>0.0</v>
      </c>
      <c r="AD244" s="16">
        <v>4.16</v>
      </c>
      <c r="AE244" s="16">
        <v>0.22</v>
      </c>
      <c r="AF244" s="16">
        <v>0.314</v>
      </c>
      <c r="AG244" s="16">
        <v>0.0</v>
      </c>
      <c r="AH244" s="16">
        <v>74944.0</v>
      </c>
      <c r="AI244" s="16">
        <v>0.0</v>
      </c>
      <c r="AJ244" s="16">
        <v>0.0</v>
      </c>
      <c r="AK244" s="16">
        <v>0.0</v>
      </c>
      <c r="AL244" s="16">
        <v>60008.0</v>
      </c>
      <c r="AM244" s="16">
        <v>0.0</v>
      </c>
      <c r="AN244" s="16">
        <v>0.0</v>
      </c>
      <c r="AO244" s="16">
        <v>0.0</v>
      </c>
      <c r="AP244" s="16">
        <v>29608.0</v>
      </c>
      <c r="AQ244" s="16">
        <v>0.0</v>
      </c>
      <c r="AR244" s="16">
        <v>0.0</v>
      </c>
      <c r="AS244" s="16">
        <v>0.0</v>
      </c>
      <c r="AT244" s="16">
        <v>44896.0</v>
      </c>
      <c r="AU244" s="16">
        <v>0.0</v>
      </c>
      <c r="AV244" s="16">
        <v>0.0</v>
      </c>
      <c r="AW244" s="16">
        <v>0.0</v>
      </c>
      <c r="AX244" s="16">
        <v>64038.0</v>
      </c>
      <c r="AY244" s="16">
        <v>0.0</v>
      </c>
      <c r="AZ244" s="16">
        <v>0.0</v>
      </c>
      <c r="BA244" s="16">
        <v>0.0</v>
      </c>
      <c r="BB244" s="16">
        <v>6084.0</v>
      </c>
      <c r="BC244" s="16">
        <v>0.0</v>
      </c>
      <c r="BD244" s="16">
        <v>0.0</v>
      </c>
      <c r="BE244" s="16">
        <v>10.0</v>
      </c>
      <c r="BF244" s="16">
        <v>1180044.0</v>
      </c>
      <c r="BG244" s="16">
        <v>0.0</v>
      </c>
      <c r="BH244" s="16">
        <v>0.0</v>
      </c>
      <c r="BI244" s="16">
        <v>0.0</v>
      </c>
      <c r="BJ244" s="16">
        <v>912.0</v>
      </c>
      <c r="BK244" s="16">
        <v>0.0</v>
      </c>
      <c r="BL244" s="16">
        <v>0.0</v>
      </c>
      <c r="BM244" s="16">
        <v>1.0</v>
      </c>
      <c r="BN244" s="16">
        <v>91082.0</v>
      </c>
      <c r="BO244" s="16">
        <v>0.0</v>
      </c>
      <c r="BP244" s="16">
        <v>0.0</v>
      </c>
      <c r="BQ244" s="16">
        <v>0.0</v>
      </c>
      <c r="BR244" s="16">
        <v>62490.0</v>
      </c>
      <c r="BS244" s="16">
        <v>0.0</v>
      </c>
      <c r="BT244" s="16">
        <v>0.0</v>
      </c>
    </row>
    <row r="245">
      <c r="A245" s="14" t="s">
        <v>5800</v>
      </c>
      <c r="B245" s="16">
        <v>11.0</v>
      </c>
      <c r="C245" s="16">
        <v>4083395.0</v>
      </c>
      <c r="D245" s="14" t="s">
        <v>5801</v>
      </c>
      <c r="E245" s="14" t="s">
        <v>2622</v>
      </c>
      <c r="F245" s="14" t="s">
        <v>2630</v>
      </c>
      <c r="G245" s="14" t="s">
        <v>4844</v>
      </c>
      <c r="H245" s="14" t="s">
        <v>2978</v>
      </c>
      <c r="I245" s="14" t="s">
        <v>2978</v>
      </c>
      <c r="J245" s="14" t="s">
        <v>4845</v>
      </c>
      <c r="K245" s="14" t="s">
        <v>5802</v>
      </c>
      <c r="L245" s="14" t="s">
        <v>5802</v>
      </c>
      <c r="M245" s="14" t="s">
        <v>5803</v>
      </c>
      <c r="N245" s="14" t="s">
        <v>409</v>
      </c>
      <c r="O245" s="14" t="s">
        <v>410</v>
      </c>
      <c r="P245" s="16">
        <v>1374484.0</v>
      </c>
      <c r="Q245" s="17"/>
      <c r="R245" s="16">
        <v>11.0</v>
      </c>
      <c r="S245" s="16">
        <v>1614126.0</v>
      </c>
      <c r="T245" s="18">
        <v>6.8148E-6</v>
      </c>
      <c r="U245" s="16">
        <v>0.0</v>
      </c>
      <c r="V245" s="16">
        <v>0.0</v>
      </c>
      <c r="W245" s="14" t="s">
        <v>2978</v>
      </c>
      <c r="X245" s="14" t="s">
        <v>4849</v>
      </c>
      <c r="Y245" s="16">
        <v>5.0E-6</v>
      </c>
      <c r="Z245" s="16">
        <v>23.4</v>
      </c>
      <c r="AA245" s="16">
        <v>0.269</v>
      </c>
      <c r="AB245" s="16">
        <v>0.01</v>
      </c>
      <c r="AC245" s="16">
        <v>0.0</v>
      </c>
      <c r="AD245" s="16">
        <v>0.766</v>
      </c>
      <c r="AE245" s="16">
        <v>0.02</v>
      </c>
      <c r="AF245" s="16">
        <v>0.498</v>
      </c>
      <c r="AG245" s="16">
        <v>0.0</v>
      </c>
      <c r="AH245" s="16">
        <v>74936.0</v>
      </c>
      <c r="AI245" s="16">
        <v>0.0</v>
      </c>
      <c r="AJ245" s="16">
        <v>0.0</v>
      </c>
      <c r="AK245" s="16">
        <v>0.0</v>
      </c>
      <c r="AL245" s="16">
        <v>60014.0</v>
      </c>
      <c r="AM245" s="16">
        <v>0.0</v>
      </c>
      <c r="AN245" s="16">
        <v>0.0</v>
      </c>
      <c r="AO245" s="16">
        <v>0.0</v>
      </c>
      <c r="AP245" s="16">
        <v>29608.0</v>
      </c>
      <c r="AQ245" s="16">
        <v>0.0</v>
      </c>
      <c r="AR245" s="16">
        <v>0.0</v>
      </c>
      <c r="AS245" s="16">
        <v>0.0</v>
      </c>
      <c r="AT245" s="16">
        <v>44892.0</v>
      </c>
      <c r="AU245" s="16">
        <v>0.0</v>
      </c>
      <c r="AV245" s="16">
        <v>0.0</v>
      </c>
      <c r="AW245" s="16">
        <v>0.0</v>
      </c>
      <c r="AX245" s="16">
        <v>64038.0</v>
      </c>
      <c r="AY245" s="16">
        <v>0.0</v>
      </c>
      <c r="AZ245" s="16">
        <v>0.0</v>
      </c>
      <c r="BA245" s="16">
        <v>0.0</v>
      </c>
      <c r="BB245" s="16">
        <v>6084.0</v>
      </c>
      <c r="BC245" s="16">
        <v>0.0</v>
      </c>
      <c r="BD245" s="16">
        <v>0.0</v>
      </c>
      <c r="BE245" s="16">
        <v>11.0</v>
      </c>
      <c r="BF245" s="16">
        <v>1180064.0</v>
      </c>
      <c r="BG245" s="16">
        <v>0.0</v>
      </c>
      <c r="BH245" s="16">
        <v>0.0</v>
      </c>
      <c r="BI245" s="16">
        <v>0.0</v>
      </c>
      <c r="BJ245" s="16">
        <v>910.0</v>
      </c>
      <c r="BK245" s="16">
        <v>0.0</v>
      </c>
      <c r="BL245" s="16">
        <v>0.0</v>
      </c>
      <c r="BM245" s="16">
        <v>0.0</v>
      </c>
      <c r="BN245" s="16">
        <v>91092.0</v>
      </c>
      <c r="BO245" s="16">
        <v>0.0</v>
      </c>
      <c r="BP245" s="16">
        <v>0.0</v>
      </c>
      <c r="BQ245" s="16">
        <v>0.0</v>
      </c>
      <c r="BR245" s="16">
        <v>62488.0</v>
      </c>
      <c r="BS245" s="16">
        <v>0.0</v>
      </c>
      <c r="BT245" s="16">
        <v>0.0</v>
      </c>
    </row>
    <row r="246">
      <c r="A246" s="14" t="s">
        <v>5804</v>
      </c>
      <c r="B246" s="16">
        <v>11.0</v>
      </c>
      <c r="C246" s="16">
        <v>4070145.0</v>
      </c>
      <c r="D246" s="14" t="s">
        <v>5805</v>
      </c>
      <c r="E246" s="14" t="s">
        <v>2630</v>
      </c>
      <c r="F246" s="14" t="s">
        <v>2631</v>
      </c>
      <c r="G246" s="14" t="s">
        <v>5166</v>
      </c>
      <c r="H246" s="14" t="s">
        <v>2978</v>
      </c>
      <c r="I246" s="14" t="s">
        <v>21</v>
      </c>
      <c r="J246" s="14" t="s">
        <v>4845</v>
      </c>
      <c r="K246" s="14" t="s">
        <v>5806</v>
      </c>
      <c r="L246" s="14" t="s">
        <v>5806</v>
      </c>
      <c r="M246" s="14" t="s">
        <v>5807</v>
      </c>
      <c r="N246" s="14" t="s">
        <v>409</v>
      </c>
      <c r="O246" s="14" t="s">
        <v>410</v>
      </c>
      <c r="P246" s="16">
        <v>1525838.0</v>
      </c>
      <c r="Q246" s="17"/>
      <c r="R246" s="16">
        <v>11.0</v>
      </c>
      <c r="S246" s="16">
        <v>1614172.0</v>
      </c>
      <c r="T246" s="18">
        <v>6.8146E-6</v>
      </c>
      <c r="U246" s="16">
        <v>0.0</v>
      </c>
      <c r="V246" s="16">
        <v>0.0</v>
      </c>
      <c r="W246" s="14" t="s">
        <v>2978</v>
      </c>
      <c r="X246" s="14" t="s">
        <v>4849</v>
      </c>
      <c r="Y246" s="16">
        <v>4.29E-6</v>
      </c>
      <c r="Z246" s="16">
        <v>23.2</v>
      </c>
      <c r="AA246" s="17"/>
      <c r="AB246" s="16">
        <v>0.0</v>
      </c>
      <c r="AC246" s="16">
        <v>0.01</v>
      </c>
      <c r="AD246" s="16">
        <v>6.33</v>
      </c>
      <c r="AE246" s="16">
        <v>0.01</v>
      </c>
      <c r="AF246" s="16">
        <v>0.514</v>
      </c>
      <c r="AG246" s="16">
        <v>0.0</v>
      </c>
      <c r="AH246" s="16">
        <v>75050.0</v>
      </c>
      <c r="AI246" s="16">
        <v>0.0</v>
      </c>
      <c r="AJ246" s="16">
        <v>0.0</v>
      </c>
      <c r="AK246" s="16">
        <v>0.0</v>
      </c>
      <c r="AL246" s="16">
        <v>60020.0</v>
      </c>
      <c r="AM246" s="16">
        <v>0.0</v>
      </c>
      <c r="AN246" s="16">
        <v>0.0</v>
      </c>
      <c r="AO246" s="16">
        <v>0.0</v>
      </c>
      <c r="AP246" s="16">
        <v>29606.0</v>
      </c>
      <c r="AQ246" s="16">
        <v>0.0</v>
      </c>
      <c r="AR246" s="16">
        <v>0.0</v>
      </c>
      <c r="AS246" s="16">
        <v>0.0</v>
      </c>
      <c r="AT246" s="16">
        <v>44874.0</v>
      </c>
      <c r="AU246" s="16">
        <v>0.0</v>
      </c>
      <c r="AV246" s="16">
        <v>0.0</v>
      </c>
      <c r="AW246" s="16">
        <v>0.0</v>
      </c>
      <c r="AX246" s="16">
        <v>64044.0</v>
      </c>
      <c r="AY246" s="16">
        <v>0.0</v>
      </c>
      <c r="AZ246" s="16">
        <v>0.0</v>
      </c>
      <c r="BA246" s="16">
        <v>0.0</v>
      </c>
      <c r="BB246" s="16">
        <v>6058.0</v>
      </c>
      <c r="BC246" s="16">
        <v>0.0</v>
      </c>
      <c r="BD246" s="16">
        <v>0.0</v>
      </c>
      <c r="BE246" s="16">
        <v>10.0</v>
      </c>
      <c r="BF246" s="16">
        <v>1180026.0</v>
      </c>
      <c r="BG246" s="16">
        <v>0.0</v>
      </c>
      <c r="BH246" s="16">
        <v>0.0</v>
      </c>
      <c r="BI246" s="16">
        <v>0.0</v>
      </c>
      <c r="BJ246" s="16">
        <v>912.0</v>
      </c>
      <c r="BK246" s="16">
        <v>0.0</v>
      </c>
      <c r="BL246" s="16">
        <v>0.0</v>
      </c>
      <c r="BM246" s="16">
        <v>1.0</v>
      </c>
      <c r="BN246" s="16">
        <v>91076.0</v>
      </c>
      <c r="BO246" s="16">
        <v>0.0</v>
      </c>
      <c r="BP246" s="16">
        <v>0.0</v>
      </c>
      <c r="BQ246" s="16">
        <v>0.0</v>
      </c>
      <c r="BR246" s="16">
        <v>62506.0</v>
      </c>
      <c r="BS246" s="16">
        <v>0.0</v>
      </c>
      <c r="BT246" s="16">
        <v>0.0</v>
      </c>
    </row>
    <row r="247">
      <c r="A247" s="14" t="s">
        <v>5808</v>
      </c>
      <c r="B247" s="16">
        <v>11.0</v>
      </c>
      <c r="C247" s="16">
        <v>4086798.0</v>
      </c>
      <c r="D247" s="14" t="s">
        <v>5809</v>
      </c>
      <c r="E247" s="14" t="s">
        <v>2622</v>
      </c>
      <c r="F247" s="14" t="s">
        <v>2621</v>
      </c>
      <c r="G247" s="14" t="s">
        <v>5166</v>
      </c>
      <c r="H247" s="14" t="s">
        <v>2978</v>
      </c>
      <c r="I247" s="14" t="s">
        <v>21</v>
      </c>
      <c r="J247" s="14" t="s">
        <v>4852</v>
      </c>
      <c r="K247" s="14" t="s">
        <v>5810</v>
      </c>
      <c r="L247" s="14" t="s">
        <v>5810</v>
      </c>
      <c r="M247" s="14" t="s">
        <v>5811</v>
      </c>
      <c r="N247" s="14" t="s">
        <v>409</v>
      </c>
      <c r="P247" s="17"/>
      <c r="Q247" s="17"/>
      <c r="R247" s="16">
        <v>10.0</v>
      </c>
      <c r="S247" s="16">
        <v>1536576.0</v>
      </c>
      <c r="T247" s="18">
        <v>6.508E-6</v>
      </c>
      <c r="U247" s="16">
        <v>0.0</v>
      </c>
      <c r="V247" s="16">
        <v>0.0</v>
      </c>
      <c r="W247" s="14" t="s">
        <v>2978</v>
      </c>
      <c r="X247" s="14" t="s">
        <v>4849</v>
      </c>
      <c r="Y247" s="16">
        <v>4.41E-6</v>
      </c>
      <c r="Z247" s="16">
        <v>22.7</v>
      </c>
      <c r="AA247" s="17"/>
      <c r="AB247" s="16">
        <v>0.0</v>
      </c>
      <c r="AC247" s="16">
        <v>0.04</v>
      </c>
      <c r="AD247" s="16">
        <v>8.84</v>
      </c>
      <c r="AE247" s="17"/>
      <c r="AF247" s="17"/>
      <c r="AG247" s="16">
        <v>0.0</v>
      </c>
      <c r="AH247" s="16">
        <v>73160.0</v>
      </c>
      <c r="AI247" s="16">
        <v>0.0</v>
      </c>
      <c r="AJ247" s="16">
        <v>0.0</v>
      </c>
      <c r="AK247" s="16">
        <v>0.0</v>
      </c>
      <c r="AL247" s="16">
        <v>50996.0</v>
      </c>
      <c r="AM247" s="16">
        <v>0.0</v>
      </c>
      <c r="AN247" s="16">
        <v>0.0</v>
      </c>
      <c r="AO247" s="16">
        <v>0.0</v>
      </c>
      <c r="AP247" s="16">
        <v>28648.0</v>
      </c>
      <c r="AQ247" s="16">
        <v>0.0</v>
      </c>
      <c r="AR247" s="16">
        <v>0.0</v>
      </c>
      <c r="AS247" s="16">
        <v>0.0</v>
      </c>
      <c r="AT247" s="16">
        <v>40924.0</v>
      </c>
      <c r="AU247" s="16">
        <v>0.0</v>
      </c>
      <c r="AV247" s="16">
        <v>0.0</v>
      </c>
      <c r="AW247" s="16">
        <v>0.0</v>
      </c>
      <c r="AX247" s="16">
        <v>45148.0</v>
      </c>
      <c r="AY247" s="16">
        <v>0.0</v>
      </c>
      <c r="AZ247" s="16">
        <v>0.0</v>
      </c>
      <c r="BA247" s="16">
        <v>0.0</v>
      </c>
      <c r="BB247" s="16">
        <v>5984.0</v>
      </c>
      <c r="BC247" s="16">
        <v>0.0</v>
      </c>
      <c r="BD247" s="16">
        <v>0.0</v>
      </c>
      <c r="BE247" s="16">
        <v>10.0</v>
      </c>
      <c r="BF247" s="16">
        <v>1146738.0</v>
      </c>
      <c r="BG247" s="16">
        <v>0.0</v>
      </c>
      <c r="BH247" s="16">
        <v>0.0</v>
      </c>
      <c r="BI247" s="16">
        <v>0.0</v>
      </c>
      <c r="BJ247" s="16">
        <v>912.0</v>
      </c>
      <c r="BK247" s="16">
        <v>0.0</v>
      </c>
      <c r="BL247" s="16">
        <v>0.0</v>
      </c>
      <c r="BM247" s="16">
        <v>0.0</v>
      </c>
      <c r="BN247" s="16">
        <v>84048.0</v>
      </c>
      <c r="BO247" s="16">
        <v>0.0</v>
      </c>
      <c r="BP247" s="16">
        <v>0.0</v>
      </c>
      <c r="BQ247" s="16">
        <v>0.0</v>
      </c>
      <c r="BR247" s="16">
        <v>60018.0</v>
      </c>
      <c r="BS247" s="16">
        <v>0.0</v>
      </c>
      <c r="BT247" s="16">
        <v>0.0</v>
      </c>
    </row>
    <row r="248">
      <c r="A248" s="14" t="s">
        <v>5812</v>
      </c>
      <c r="B248" s="16">
        <v>11.0</v>
      </c>
      <c r="C248" s="16">
        <v>4055604.0</v>
      </c>
      <c r="D248" s="14" t="s">
        <v>5813</v>
      </c>
      <c r="E248" s="14" t="s">
        <v>2631</v>
      </c>
      <c r="F248" s="14" t="s">
        <v>2630</v>
      </c>
      <c r="G248" s="14" t="s">
        <v>4844</v>
      </c>
      <c r="H248" s="14" t="s">
        <v>2978</v>
      </c>
      <c r="I248" s="14" t="s">
        <v>2978</v>
      </c>
      <c r="J248" s="14" t="s">
        <v>4845</v>
      </c>
      <c r="K248" s="14" t="s">
        <v>5814</v>
      </c>
      <c r="L248" s="14" t="s">
        <v>5814</v>
      </c>
      <c r="M248" s="14" t="s">
        <v>5815</v>
      </c>
      <c r="N248" s="14" t="s">
        <v>409</v>
      </c>
      <c r="O248" s="14" t="s">
        <v>410</v>
      </c>
      <c r="P248" s="16">
        <v>1038769.0</v>
      </c>
      <c r="Q248" s="17"/>
      <c r="R248" s="16">
        <v>10.0</v>
      </c>
      <c r="S248" s="16">
        <v>1595986.0</v>
      </c>
      <c r="T248" s="18">
        <v>6.2657E-6</v>
      </c>
      <c r="U248" s="16">
        <v>0.0</v>
      </c>
      <c r="V248" s="16">
        <v>0.0</v>
      </c>
      <c r="W248" s="14" t="s">
        <v>2978</v>
      </c>
      <c r="X248" s="14" t="s">
        <v>4860</v>
      </c>
      <c r="Y248" s="16">
        <v>9.09E-6</v>
      </c>
      <c r="Z248" s="16">
        <v>26.0</v>
      </c>
      <c r="AA248" s="17"/>
      <c r="AB248" s="16">
        <v>0.0</v>
      </c>
      <c r="AC248" s="16">
        <v>0.0</v>
      </c>
      <c r="AD248" s="16">
        <v>8.78</v>
      </c>
      <c r="AE248" s="16">
        <v>0.09</v>
      </c>
      <c r="AF248" s="16">
        <v>0.591</v>
      </c>
      <c r="AG248" s="16">
        <v>1.0</v>
      </c>
      <c r="AH248" s="16">
        <v>74696.0</v>
      </c>
      <c r="AI248" s="16">
        <v>0.0</v>
      </c>
      <c r="AJ248" s="16">
        <v>0.0</v>
      </c>
      <c r="AK248" s="16">
        <v>1.0</v>
      </c>
      <c r="AL248" s="16">
        <v>57704.0</v>
      </c>
      <c r="AM248" s="16">
        <v>0.0</v>
      </c>
      <c r="AN248" s="16">
        <v>0.0</v>
      </c>
      <c r="AO248" s="16">
        <v>0.0</v>
      </c>
      <c r="AP248" s="16">
        <v>29234.0</v>
      </c>
      <c r="AQ248" s="16">
        <v>0.0</v>
      </c>
      <c r="AR248" s="16">
        <v>0.0</v>
      </c>
      <c r="AS248" s="16">
        <v>0.0</v>
      </c>
      <c r="AT248" s="16">
        <v>44470.0</v>
      </c>
      <c r="AU248" s="16">
        <v>0.0</v>
      </c>
      <c r="AV248" s="16">
        <v>0.0</v>
      </c>
      <c r="AW248" s="16">
        <v>0.0</v>
      </c>
      <c r="AX248" s="16">
        <v>62958.0</v>
      </c>
      <c r="AY248" s="16">
        <v>0.0</v>
      </c>
      <c r="AZ248" s="16">
        <v>0.0</v>
      </c>
      <c r="BA248" s="16">
        <v>0.0</v>
      </c>
      <c r="BB248" s="16">
        <v>4464.0</v>
      </c>
      <c r="BC248" s="16">
        <v>0.0</v>
      </c>
      <c r="BD248" s="16">
        <v>0.0</v>
      </c>
      <c r="BE248" s="16">
        <v>5.0</v>
      </c>
      <c r="BF248" s="16">
        <v>1172108.0</v>
      </c>
      <c r="BG248" s="16">
        <v>0.0</v>
      </c>
      <c r="BH248" s="16">
        <v>0.0</v>
      </c>
      <c r="BI248" s="16">
        <v>0.0</v>
      </c>
      <c r="BJ248" s="16">
        <v>912.0</v>
      </c>
      <c r="BK248" s="16">
        <v>0.0</v>
      </c>
      <c r="BL248" s="16">
        <v>0.0</v>
      </c>
      <c r="BM248" s="16">
        <v>3.0</v>
      </c>
      <c r="BN248" s="16">
        <v>87672.0</v>
      </c>
      <c r="BO248" s="16">
        <v>0.0</v>
      </c>
      <c r="BP248" s="16">
        <v>0.0</v>
      </c>
      <c r="BQ248" s="16">
        <v>0.0</v>
      </c>
      <c r="BR248" s="16">
        <v>61768.0</v>
      </c>
      <c r="BS248" s="16">
        <v>0.0</v>
      </c>
      <c r="BT248" s="16">
        <v>0.0</v>
      </c>
    </row>
    <row r="249">
      <c r="A249" s="14" t="s">
        <v>5816</v>
      </c>
      <c r="B249" s="16">
        <v>11.0</v>
      </c>
      <c r="C249" s="16">
        <v>4086602.0</v>
      </c>
      <c r="D249" s="14" t="s">
        <v>5123</v>
      </c>
      <c r="E249" s="14" t="s">
        <v>2622</v>
      </c>
      <c r="F249" s="14" t="s">
        <v>2630</v>
      </c>
      <c r="G249" s="14" t="s">
        <v>5166</v>
      </c>
      <c r="H249" s="14" t="s">
        <v>2978</v>
      </c>
      <c r="I249" s="14" t="s">
        <v>21</v>
      </c>
      <c r="J249" s="14" t="s">
        <v>4852</v>
      </c>
      <c r="K249" s="14" t="s">
        <v>5817</v>
      </c>
      <c r="L249" s="14" t="s">
        <v>5817</v>
      </c>
      <c r="M249" s="14" t="s">
        <v>5818</v>
      </c>
      <c r="N249" s="14" t="s">
        <v>409</v>
      </c>
      <c r="P249" s="17"/>
      <c r="Q249" s="17"/>
      <c r="R249" s="16">
        <v>10.0</v>
      </c>
      <c r="S249" s="16">
        <v>1606532.0</v>
      </c>
      <c r="T249" s="18">
        <v>6.2246E-6</v>
      </c>
      <c r="U249" s="16">
        <v>0.0</v>
      </c>
      <c r="V249" s="16">
        <v>0.0</v>
      </c>
      <c r="W249" s="14" t="s">
        <v>2978</v>
      </c>
      <c r="X249" s="14" t="s">
        <v>4860</v>
      </c>
      <c r="Y249" s="18">
        <v>5.194E-5</v>
      </c>
      <c r="Z249" s="16">
        <v>21.5</v>
      </c>
      <c r="AA249" s="17"/>
      <c r="AB249" s="16">
        <v>0.0</v>
      </c>
      <c r="AC249" s="16">
        <v>-0.03</v>
      </c>
      <c r="AD249" s="16">
        <v>5.01</v>
      </c>
      <c r="AE249" s="17"/>
      <c r="AF249" s="17"/>
      <c r="AG249" s="16">
        <v>0.0</v>
      </c>
      <c r="AH249" s="16">
        <v>74856.0</v>
      </c>
      <c r="AI249" s="16">
        <v>0.0</v>
      </c>
      <c r="AJ249" s="16">
        <v>0.0</v>
      </c>
      <c r="AK249" s="16">
        <v>0.0</v>
      </c>
      <c r="AL249" s="16">
        <v>59434.0</v>
      </c>
      <c r="AM249" s="16">
        <v>0.0</v>
      </c>
      <c r="AN249" s="16">
        <v>0.0</v>
      </c>
      <c r="AO249" s="16">
        <v>0.0</v>
      </c>
      <c r="AP249" s="16">
        <v>29418.0</v>
      </c>
      <c r="AQ249" s="16">
        <v>0.0</v>
      </c>
      <c r="AR249" s="16">
        <v>0.0</v>
      </c>
      <c r="AS249" s="16">
        <v>0.0</v>
      </c>
      <c r="AT249" s="16">
        <v>44604.0</v>
      </c>
      <c r="AU249" s="16">
        <v>0.0</v>
      </c>
      <c r="AV249" s="16">
        <v>0.0</v>
      </c>
      <c r="AW249" s="16">
        <v>0.0</v>
      </c>
      <c r="AX249" s="16">
        <v>63514.0</v>
      </c>
      <c r="AY249" s="16">
        <v>0.0</v>
      </c>
      <c r="AZ249" s="16">
        <v>0.0</v>
      </c>
      <c r="BA249" s="16">
        <v>0.0</v>
      </c>
      <c r="BB249" s="16">
        <v>6058.0</v>
      </c>
      <c r="BC249" s="16">
        <v>0.0</v>
      </c>
      <c r="BD249" s="16">
        <v>0.0</v>
      </c>
      <c r="BE249" s="16">
        <v>1.0</v>
      </c>
      <c r="BF249" s="16">
        <v>1175598.0</v>
      </c>
      <c r="BG249" s="16">
        <v>0.0</v>
      </c>
      <c r="BH249" s="16">
        <v>0.0</v>
      </c>
      <c r="BI249" s="16">
        <v>0.0</v>
      </c>
      <c r="BJ249" s="16">
        <v>912.0</v>
      </c>
      <c r="BK249" s="16">
        <v>0.0</v>
      </c>
      <c r="BL249" s="16">
        <v>0.0</v>
      </c>
      <c r="BM249" s="16">
        <v>9.0</v>
      </c>
      <c r="BN249" s="16">
        <v>89972.0</v>
      </c>
      <c r="BO249" s="16">
        <v>0.0</v>
      </c>
      <c r="BP249" s="16">
        <v>0.0</v>
      </c>
      <c r="BQ249" s="16">
        <v>0.0</v>
      </c>
      <c r="BR249" s="16">
        <v>62166.0</v>
      </c>
      <c r="BS249" s="16">
        <v>0.0</v>
      </c>
      <c r="BT249" s="16">
        <v>0.0</v>
      </c>
    </row>
    <row r="250">
      <c r="A250" s="14" t="s">
        <v>5819</v>
      </c>
      <c r="B250" s="16">
        <v>11.0</v>
      </c>
      <c r="C250" s="16">
        <v>4084765.0</v>
      </c>
      <c r="D250" s="14" t="s">
        <v>5656</v>
      </c>
      <c r="E250" s="14" t="s">
        <v>2631</v>
      </c>
      <c r="F250" s="14" t="s">
        <v>2630</v>
      </c>
      <c r="G250" s="14" t="s">
        <v>4844</v>
      </c>
      <c r="H250" s="14" t="s">
        <v>2978</v>
      </c>
      <c r="I250" s="14" t="s">
        <v>2978</v>
      </c>
      <c r="J250" s="14" t="s">
        <v>4845</v>
      </c>
      <c r="K250" s="14" t="s">
        <v>5820</v>
      </c>
      <c r="L250" s="14" t="s">
        <v>5820</v>
      </c>
      <c r="M250" s="14" t="s">
        <v>5821</v>
      </c>
      <c r="N250" s="14" t="s">
        <v>409</v>
      </c>
      <c r="P250" s="17"/>
      <c r="Q250" s="17"/>
      <c r="R250" s="16">
        <v>8.0</v>
      </c>
      <c r="S250" s="16">
        <v>1289328.0</v>
      </c>
      <c r="T250" s="18">
        <v>6.2048E-6</v>
      </c>
      <c r="U250" s="16">
        <v>0.0</v>
      </c>
      <c r="V250" s="16">
        <v>0.0</v>
      </c>
      <c r="W250" s="14" t="s">
        <v>2978</v>
      </c>
      <c r="X250" s="14" t="s">
        <v>4860</v>
      </c>
      <c r="Y250" s="16">
        <v>1.652E-5</v>
      </c>
      <c r="Z250" s="16">
        <v>22.5</v>
      </c>
      <c r="AA250" s="17"/>
      <c r="AB250" s="16">
        <v>0.0</v>
      </c>
      <c r="AC250" s="16">
        <v>-0.06</v>
      </c>
      <c r="AD250" s="16">
        <v>8.8</v>
      </c>
      <c r="AE250" s="16">
        <v>0.02</v>
      </c>
      <c r="AF250" s="16">
        <v>0.447</v>
      </c>
      <c r="AG250" s="16">
        <v>0.0</v>
      </c>
      <c r="AH250" s="16">
        <v>65952.0</v>
      </c>
      <c r="AI250" s="16">
        <v>0.0</v>
      </c>
      <c r="AJ250" s="16">
        <v>0.0</v>
      </c>
      <c r="AK250" s="16">
        <v>0.0</v>
      </c>
      <c r="AL250" s="16">
        <v>43560.0</v>
      </c>
      <c r="AM250" s="16">
        <v>0.0</v>
      </c>
      <c r="AN250" s="16">
        <v>0.0</v>
      </c>
      <c r="AO250" s="16">
        <v>0.0</v>
      </c>
      <c r="AP250" s="16">
        <v>19414.0</v>
      </c>
      <c r="AQ250" s="16">
        <v>0.0</v>
      </c>
      <c r="AR250" s="16">
        <v>0.0</v>
      </c>
      <c r="AS250" s="16">
        <v>0.0</v>
      </c>
      <c r="AT250" s="16">
        <v>18024.0</v>
      </c>
      <c r="AU250" s="16">
        <v>0.0</v>
      </c>
      <c r="AV250" s="16">
        <v>0.0</v>
      </c>
      <c r="AW250" s="16">
        <v>0.0</v>
      </c>
      <c r="AX250" s="16">
        <v>23256.0</v>
      </c>
      <c r="AY250" s="16">
        <v>0.0</v>
      </c>
      <c r="AZ250" s="16">
        <v>0.0</v>
      </c>
      <c r="BA250" s="16">
        <v>0.0</v>
      </c>
      <c r="BB250" s="16">
        <v>4674.0</v>
      </c>
      <c r="BC250" s="16">
        <v>0.0</v>
      </c>
      <c r="BD250" s="16">
        <v>0.0</v>
      </c>
      <c r="BE250" s="16">
        <v>4.0</v>
      </c>
      <c r="BF250" s="16">
        <v>988874.0</v>
      </c>
      <c r="BG250" s="16">
        <v>0.0</v>
      </c>
      <c r="BH250" s="16">
        <v>0.0</v>
      </c>
      <c r="BI250" s="16">
        <v>0.0</v>
      </c>
      <c r="BJ250" s="16">
        <v>912.0</v>
      </c>
      <c r="BK250" s="16">
        <v>0.0</v>
      </c>
      <c r="BL250" s="16">
        <v>0.0</v>
      </c>
      <c r="BM250" s="16">
        <v>4.0</v>
      </c>
      <c r="BN250" s="16">
        <v>81022.0</v>
      </c>
      <c r="BO250" s="16">
        <v>0.0</v>
      </c>
      <c r="BP250" s="16">
        <v>0.0</v>
      </c>
      <c r="BQ250" s="16">
        <v>0.0</v>
      </c>
      <c r="BR250" s="16">
        <v>43640.0</v>
      </c>
      <c r="BS250" s="16">
        <v>0.0</v>
      </c>
      <c r="BT250" s="16">
        <v>0.0</v>
      </c>
    </row>
    <row r="251">
      <c r="A251" s="14" t="s">
        <v>5822</v>
      </c>
      <c r="B251" s="16">
        <v>11.0</v>
      </c>
      <c r="C251" s="16">
        <v>4082337.0</v>
      </c>
      <c r="D251" s="14" t="s">
        <v>5823</v>
      </c>
      <c r="E251" s="14" t="s">
        <v>2631</v>
      </c>
      <c r="F251" s="14" t="s">
        <v>2622</v>
      </c>
      <c r="G251" s="14" t="s">
        <v>5166</v>
      </c>
      <c r="H251" s="14" t="s">
        <v>2978</v>
      </c>
      <c r="I251" s="14" t="s">
        <v>21</v>
      </c>
      <c r="J251" s="14" t="s">
        <v>4845</v>
      </c>
      <c r="K251" s="14" t="s">
        <v>5824</v>
      </c>
      <c r="L251" s="14" t="s">
        <v>5824</v>
      </c>
      <c r="M251" s="14" t="s">
        <v>5825</v>
      </c>
      <c r="N251" s="14" t="s">
        <v>409</v>
      </c>
      <c r="O251" s="14" t="s">
        <v>410</v>
      </c>
      <c r="P251" s="16">
        <v>2923740.0</v>
      </c>
      <c r="Q251" s="17"/>
      <c r="R251" s="16">
        <v>10.0</v>
      </c>
      <c r="S251" s="16">
        <v>1612508.0</v>
      </c>
      <c r="T251" s="18">
        <v>6.2015E-6</v>
      </c>
      <c r="U251" s="16">
        <v>0.0</v>
      </c>
      <c r="V251" s="16">
        <v>0.0</v>
      </c>
      <c r="W251" s="14" t="s">
        <v>2978</v>
      </c>
      <c r="X251" s="14" t="s">
        <v>4954</v>
      </c>
      <c r="Y251" s="18">
        <v>4.346E-5</v>
      </c>
      <c r="Z251" s="16">
        <v>21.6</v>
      </c>
      <c r="AA251" s="16">
        <v>0.032</v>
      </c>
      <c r="AB251" s="16">
        <v>0.0</v>
      </c>
      <c r="AC251" s="16">
        <v>0.0</v>
      </c>
      <c r="AD251" s="16">
        <v>8.79</v>
      </c>
      <c r="AE251" s="16">
        <v>0.21</v>
      </c>
      <c r="AF251" s="16">
        <v>0.043</v>
      </c>
      <c r="AG251" s="16">
        <v>0.0</v>
      </c>
      <c r="AH251" s="16">
        <v>75026.0</v>
      </c>
      <c r="AI251" s="16">
        <v>0.0</v>
      </c>
      <c r="AJ251" s="16">
        <v>0.0</v>
      </c>
      <c r="AK251" s="16">
        <v>0.0</v>
      </c>
      <c r="AL251" s="16">
        <v>59878.0</v>
      </c>
      <c r="AM251" s="16">
        <v>0.0</v>
      </c>
      <c r="AN251" s="16">
        <v>0.0</v>
      </c>
      <c r="AO251" s="16">
        <v>0.0</v>
      </c>
      <c r="AP251" s="16">
        <v>29578.0</v>
      </c>
      <c r="AQ251" s="16">
        <v>0.0</v>
      </c>
      <c r="AR251" s="16">
        <v>0.0</v>
      </c>
      <c r="AS251" s="16">
        <v>5.0</v>
      </c>
      <c r="AT251" s="16">
        <v>44878.0</v>
      </c>
      <c r="AU251" s="16">
        <v>0.0</v>
      </c>
      <c r="AV251" s="16">
        <v>0.0</v>
      </c>
      <c r="AW251" s="16">
        <v>0.0</v>
      </c>
      <c r="AX251" s="16">
        <v>63974.0</v>
      </c>
      <c r="AY251" s="16">
        <v>0.0</v>
      </c>
      <c r="AZ251" s="16">
        <v>0.0</v>
      </c>
      <c r="BA251" s="16">
        <v>1.0</v>
      </c>
      <c r="BB251" s="16">
        <v>5354.0</v>
      </c>
      <c r="BC251" s="16">
        <v>0.0</v>
      </c>
      <c r="BD251" s="16">
        <v>0.0</v>
      </c>
      <c r="BE251" s="16">
        <v>4.0</v>
      </c>
      <c r="BF251" s="16">
        <v>1179604.0</v>
      </c>
      <c r="BG251" s="16">
        <v>0.0</v>
      </c>
      <c r="BH251" s="16">
        <v>0.0</v>
      </c>
      <c r="BI251" s="16">
        <v>0.0</v>
      </c>
      <c r="BJ251" s="16">
        <v>912.0</v>
      </c>
      <c r="BK251" s="16">
        <v>0.0</v>
      </c>
      <c r="BL251" s="16">
        <v>0.0</v>
      </c>
      <c r="BM251" s="16">
        <v>0.0</v>
      </c>
      <c r="BN251" s="16">
        <v>90876.0</v>
      </c>
      <c r="BO251" s="16">
        <v>0.0</v>
      </c>
      <c r="BP251" s="16">
        <v>0.0</v>
      </c>
      <c r="BQ251" s="16">
        <v>0.0</v>
      </c>
      <c r="BR251" s="16">
        <v>62428.0</v>
      </c>
      <c r="BS251" s="16">
        <v>0.0</v>
      </c>
      <c r="BT251" s="16">
        <v>0.0</v>
      </c>
    </row>
    <row r="252">
      <c r="A252" s="14" t="s">
        <v>5826</v>
      </c>
      <c r="B252" s="16">
        <v>11.0</v>
      </c>
      <c r="C252" s="16">
        <v>4091727.0</v>
      </c>
      <c r="D252" s="14" t="s">
        <v>5827</v>
      </c>
      <c r="E252" s="14" t="s">
        <v>2631</v>
      </c>
      <c r="F252" s="14" t="s">
        <v>2630</v>
      </c>
      <c r="G252" s="14" t="s">
        <v>4844</v>
      </c>
      <c r="H252" s="14" t="s">
        <v>2978</v>
      </c>
      <c r="I252" s="14" t="s">
        <v>2978</v>
      </c>
      <c r="J252" s="14" t="s">
        <v>4845</v>
      </c>
      <c r="K252" s="14" t="s">
        <v>5828</v>
      </c>
      <c r="L252" s="14" t="s">
        <v>5828</v>
      </c>
      <c r="M252" s="14" t="s">
        <v>5829</v>
      </c>
      <c r="N252" s="14" t="s">
        <v>409</v>
      </c>
      <c r="P252" s="17"/>
      <c r="Q252" s="17"/>
      <c r="R252" s="16">
        <v>10.0</v>
      </c>
      <c r="S252" s="16">
        <v>1613648.0</v>
      </c>
      <c r="T252" s="18">
        <v>6.1971E-6</v>
      </c>
      <c r="U252" s="16">
        <v>0.0</v>
      </c>
      <c r="V252" s="16">
        <v>0.0</v>
      </c>
      <c r="W252" s="14" t="s">
        <v>2978</v>
      </c>
      <c r="X252" s="14" t="s">
        <v>4865</v>
      </c>
      <c r="Y252" s="16">
        <v>1.063E-5</v>
      </c>
      <c r="Z252" s="16">
        <v>24.8</v>
      </c>
      <c r="AA252" s="17"/>
      <c r="AB252" s="16">
        <v>0.0</v>
      </c>
      <c r="AC252" s="16">
        <v>0.0</v>
      </c>
      <c r="AD252" s="16">
        <v>8.8</v>
      </c>
      <c r="AE252" s="16">
        <v>0.0</v>
      </c>
      <c r="AF252" s="16">
        <v>0.989</v>
      </c>
      <c r="AG252" s="16">
        <v>3.0</v>
      </c>
      <c r="AH252" s="16">
        <v>74920.0</v>
      </c>
      <c r="AI252" s="16">
        <v>0.0</v>
      </c>
      <c r="AJ252" s="16">
        <v>0.0</v>
      </c>
      <c r="AK252" s="16">
        <v>0.0</v>
      </c>
      <c r="AL252" s="16">
        <v>60014.0</v>
      </c>
      <c r="AM252" s="16">
        <v>0.0</v>
      </c>
      <c r="AN252" s="16">
        <v>0.0</v>
      </c>
      <c r="AO252" s="16">
        <v>0.0</v>
      </c>
      <c r="AP252" s="16">
        <v>29604.0</v>
      </c>
      <c r="AQ252" s="16">
        <v>0.0</v>
      </c>
      <c r="AR252" s="16">
        <v>0.0</v>
      </c>
      <c r="AS252" s="16">
        <v>0.0</v>
      </c>
      <c r="AT252" s="16">
        <v>44896.0</v>
      </c>
      <c r="AU252" s="16">
        <v>0.0</v>
      </c>
      <c r="AV252" s="16">
        <v>0.0</v>
      </c>
      <c r="AW252" s="16">
        <v>0.0</v>
      </c>
      <c r="AX252" s="16">
        <v>63602.0</v>
      </c>
      <c r="AY252" s="16">
        <v>0.0</v>
      </c>
      <c r="AZ252" s="16">
        <v>0.0</v>
      </c>
      <c r="BA252" s="16">
        <v>0.0</v>
      </c>
      <c r="BB252" s="16">
        <v>6084.0</v>
      </c>
      <c r="BC252" s="16">
        <v>0.0</v>
      </c>
      <c r="BD252" s="16">
        <v>0.0</v>
      </c>
      <c r="BE252" s="16">
        <v>4.0</v>
      </c>
      <c r="BF252" s="16">
        <v>1180048.0</v>
      </c>
      <c r="BG252" s="16">
        <v>0.0</v>
      </c>
      <c r="BH252" s="16">
        <v>0.0</v>
      </c>
      <c r="BI252" s="16">
        <v>0.0</v>
      </c>
      <c r="BJ252" s="16">
        <v>912.0</v>
      </c>
      <c r="BK252" s="16">
        <v>0.0</v>
      </c>
      <c r="BL252" s="16">
        <v>0.0</v>
      </c>
      <c r="BM252" s="16">
        <v>3.0</v>
      </c>
      <c r="BN252" s="16">
        <v>91092.0</v>
      </c>
      <c r="BO252" s="16">
        <v>0.0</v>
      </c>
      <c r="BP252" s="16">
        <v>0.0</v>
      </c>
      <c r="BQ252" s="16">
        <v>0.0</v>
      </c>
      <c r="BR252" s="16">
        <v>62476.0</v>
      </c>
      <c r="BS252" s="16">
        <v>0.0</v>
      </c>
      <c r="BT252" s="16">
        <v>0.0</v>
      </c>
    </row>
    <row r="253">
      <c r="A253" s="14" t="s">
        <v>5830</v>
      </c>
      <c r="B253" s="16">
        <v>11.0</v>
      </c>
      <c r="C253" s="16">
        <v>4082235.0</v>
      </c>
      <c r="D253" s="14" t="s">
        <v>5831</v>
      </c>
      <c r="E253" s="14" t="s">
        <v>2621</v>
      </c>
      <c r="F253" s="14" t="s">
        <v>2622</v>
      </c>
      <c r="G253" s="14" t="s">
        <v>5166</v>
      </c>
      <c r="H253" s="14" t="s">
        <v>2978</v>
      </c>
      <c r="I253" s="14" t="s">
        <v>21</v>
      </c>
      <c r="J253" s="14" t="s">
        <v>4845</v>
      </c>
      <c r="K253" s="14" t="s">
        <v>5832</v>
      </c>
      <c r="L253" s="14" t="s">
        <v>5832</v>
      </c>
      <c r="M253" s="14" t="s">
        <v>5833</v>
      </c>
      <c r="N253" s="14" t="s">
        <v>409</v>
      </c>
      <c r="P253" s="17"/>
      <c r="Q253" s="17"/>
      <c r="R253" s="16">
        <v>10.0</v>
      </c>
      <c r="S253" s="16">
        <v>1614048.0</v>
      </c>
      <c r="T253" s="18">
        <v>6.1956E-6</v>
      </c>
      <c r="U253" s="16">
        <v>0.0</v>
      </c>
      <c r="V253" s="16">
        <v>0.0</v>
      </c>
      <c r="W253" s="14" t="s">
        <v>2978</v>
      </c>
      <c r="X253" s="17"/>
      <c r="Y253" s="17"/>
      <c r="Z253" s="16">
        <v>30.0</v>
      </c>
      <c r="AA253" s="17"/>
      <c r="AB253" s="16">
        <v>0.0</v>
      </c>
      <c r="AC253" s="16">
        <v>0.01</v>
      </c>
      <c r="AD253" s="16">
        <v>6.36</v>
      </c>
      <c r="AE253" s="16">
        <v>0.0</v>
      </c>
      <c r="AF253" s="16">
        <v>0.979</v>
      </c>
      <c r="AG253" s="16">
        <v>0.0</v>
      </c>
      <c r="AH253" s="16">
        <v>75028.0</v>
      </c>
      <c r="AI253" s="16">
        <v>0.0</v>
      </c>
      <c r="AJ253" s="16">
        <v>0.0</v>
      </c>
      <c r="AK253" s="16">
        <v>0.0</v>
      </c>
      <c r="AL253" s="16">
        <v>60026.0</v>
      </c>
      <c r="AM253" s="16">
        <v>0.0</v>
      </c>
      <c r="AN253" s="16">
        <v>0.0</v>
      </c>
      <c r="AO253" s="16">
        <v>0.0</v>
      </c>
      <c r="AP253" s="16">
        <v>29606.0</v>
      </c>
      <c r="AQ253" s="16">
        <v>0.0</v>
      </c>
      <c r="AR253" s="16">
        <v>0.0</v>
      </c>
      <c r="AS253" s="16">
        <v>0.0</v>
      </c>
      <c r="AT253" s="16">
        <v>44872.0</v>
      </c>
      <c r="AU253" s="16">
        <v>0.0</v>
      </c>
      <c r="AV253" s="16">
        <v>0.0</v>
      </c>
      <c r="AW253" s="16">
        <v>10.0</v>
      </c>
      <c r="AX253" s="16">
        <v>64030.0</v>
      </c>
      <c r="AY253" s="16">
        <v>0.0</v>
      </c>
      <c r="AZ253" s="16">
        <v>0.0</v>
      </c>
      <c r="BA253" s="16">
        <v>0.0</v>
      </c>
      <c r="BB253" s="16">
        <v>5988.0</v>
      </c>
      <c r="BC253" s="16">
        <v>0.0</v>
      </c>
      <c r="BD253" s="16">
        <v>0.0</v>
      </c>
      <c r="BE253" s="16">
        <v>0.0</v>
      </c>
      <c r="BF253" s="16">
        <v>1180010.0</v>
      </c>
      <c r="BG253" s="16">
        <v>0.0</v>
      </c>
      <c r="BH253" s="16">
        <v>0.0</v>
      </c>
      <c r="BI253" s="16">
        <v>0.0</v>
      </c>
      <c r="BJ253" s="16">
        <v>912.0</v>
      </c>
      <c r="BK253" s="16">
        <v>0.0</v>
      </c>
      <c r="BL253" s="16">
        <v>0.0</v>
      </c>
      <c r="BM253" s="16">
        <v>0.0</v>
      </c>
      <c r="BN253" s="16">
        <v>91078.0</v>
      </c>
      <c r="BO253" s="16">
        <v>0.0</v>
      </c>
      <c r="BP253" s="16">
        <v>0.0</v>
      </c>
      <c r="BQ253" s="16">
        <v>0.0</v>
      </c>
      <c r="BR253" s="16">
        <v>62498.0</v>
      </c>
      <c r="BS253" s="16">
        <v>0.0</v>
      </c>
      <c r="BT253" s="16">
        <v>0.0</v>
      </c>
    </row>
    <row r="254">
      <c r="A254" s="14" t="s">
        <v>5834</v>
      </c>
      <c r="B254" s="16">
        <v>11.0</v>
      </c>
      <c r="C254" s="16">
        <v>4082929.0</v>
      </c>
      <c r="D254" s="14" t="s">
        <v>5835</v>
      </c>
      <c r="E254" s="14" t="s">
        <v>2622</v>
      </c>
      <c r="F254" s="14" t="s">
        <v>2621</v>
      </c>
      <c r="G254" s="14" t="s">
        <v>4844</v>
      </c>
      <c r="H254" s="14" t="s">
        <v>2978</v>
      </c>
      <c r="I254" s="14" t="s">
        <v>2978</v>
      </c>
      <c r="J254" s="14" t="s">
        <v>4845</v>
      </c>
      <c r="K254" s="14" t="s">
        <v>5836</v>
      </c>
      <c r="L254" s="14" t="s">
        <v>5836</v>
      </c>
      <c r="M254" s="14" t="s">
        <v>5837</v>
      </c>
      <c r="N254" s="14" t="s">
        <v>4848</v>
      </c>
      <c r="O254" s="14" t="s">
        <v>4878</v>
      </c>
      <c r="P254" s="16">
        <v>461716.0</v>
      </c>
      <c r="Q254" s="17"/>
      <c r="R254" s="16">
        <v>10.0</v>
      </c>
      <c r="S254" s="16">
        <v>1614058.0</v>
      </c>
      <c r="T254" s="18">
        <v>6.1956E-6</v>
      </c>
      <c r="U254" s="16">
        <v>0.0</v>
      </c>
      <c r="V254" s="16">
        <v>0.0</v>
      </c>
      <c r="W254" s="14" t="s">
        <v>2978</v>
      </c>
      <c r="X254" s="14" t="s">
        <v>4865</v>
      </c>
      <c r="Y254" s="16">
        <v>4.43E-6</v>
      </c>
      <c r="Z254" s="16">
        <v>2.17</v>
      </c>
      <c r="AA254" s="16">
        <v>0.392</v>
      </c>
      <c r="AB254" s="16">
        <v>0.06</v>
      </c>
      <c r="AC254" s="16">
        <v>-0.07</v>
      </c>
      <c r="AD254" s="16">
        <v>-3.85</v>
      </c>
      <c r="AE254" s="17"/>
      <c r="AF254" s="17"/>
      <c r="AG254" s="16">
        <v>2.0</v>
      </c>
      <c r="AH254" s="16">
        <v>74914.0</v>
      </c>
      <c r="AI254" s="16">
        <v>0.0</v>
      </c>
      <c r="AJ254" s="16">
        <v>0.0</v>
      </c>
      <c r="AK254" s="16">
        <v>1.0</v>
      </c>
      <c r="AL254" s="16">
        <v>60006.0</v>
      </c>
      <c r="AM254" s="16">
        <v>0.0</v>
      </c>
      <c r="AN254" s="16">
        <v>0.0</v>
      </c>
      <c r="AO254" s="16">
        <v>0.0</v>
      </c>
      <c r="AP254" s="16">
        <v>29608.0</v>
      </c>
      <c r="AQ254" s="16">
        <v>0.0</v>
      </c>
      <c r="AR254" s="16">
        <v>0.0</v>
      </c>
      <c r="AS254" s="16">
        <v>1.0</v>
      </c>
      <c r="AT254" s="16">
        <v>44898.0</v>
      </c>
      <c r="AU254" s="16">
        <v>0.0</v>
      </c>
      <c r="AV254" s="16">
        <v>0.0</v>
      </c>
      <c r="AW254" s="16">
        <v>0.0</v>
      </c>
      <c r="AX254" s="16">
        <v>64016.0</v>
      </c>
      <c r="AY254" s="16">
        <v>0.0</v>
      </c>
      <c r="AZ254" s="16">
        <v>0.0</v>
      </c>
      <c r="BA254" s="16">
        <v>0.0</v>
      </c>
      <c r="BB254" s="16">
        <v>6084.0</v>
      </c>
      <c r="BC254" s="16">
        <v>0.0</v>
      </c>
      <c r="BD254" s="16">
        <v>0.0</v>
      </c>
      <c r="BE254" s="16">
        <v>6.0</v>
      </c>
      <c r="BF254" s="16">
        <v>1180050.0</v>
      </c>
      <c r="BG254" s="16">
        <v>0.0</v>
      </c>
      <c r="BH254" s="16">
        <v>0.0</v>
      </c>
      <c r="BI254" s="16">
        <v>0.0</v>
      </c>
      <c r="BJ254" s="16">
        <v>910.0</v>
      </c>
      <c r="BK254" s="16">
        <v>0.0</v>
      </c>
      <c r="BL254" s="16">
        <v>0.0</v>
      </c>
      <c r="BM254" s="16">
        <v>0.0</v>
      </c>
      <c r="BN254" s="16">
        <v>91082.0</v>
      </c>
      <c r="BO254" s="16">
        <v>0.0</v>
      </c>
      <c r="BP254" s="16">
        <v>0.0</v>
      </c>
      <c r="BQ254" s="16">
        <v>0.0</v>
      </c>
      <c r="BR254" s="16">
        <v>62490.0</v>
      </c>
      <c r="BS254" s="16">
        <v>0.0</v>
      </c>
      <c r="BT254" s="16">
        <v>0.0</v>
      </c>
    </row>
    <row r="255">
      <c r="A255" s="14" t="s">
        <v>5838</v>
      </c>
      <c r="B255" s="16">
        <v>11.0</v>
      </c>
      <c r="C255" s="16">
        <v>3967640.0</v>
      </c>
      <c r="D255" s="14" t="s">
        <v>5839</v>
      </c>
      <c r="E255" s="14" t="s">
        <v>2622</v>
      </c>
      <c r="F255" s="14" t="s">
        <v>2621</v>
      </c>
      <c r="G255" s="14" t="s">
        <v>4844</v>
      </c>
      <c r="H255" s="14" t="s">
        <v>2978</v>
      </c>
      <c r="I255" s="14" t="s">
        <v>2978</v>
      </c>
      <c r="J255" s="14" t="s">
        <v>4845</v>
      </c>
      <c r="K255" s="14" t="s">
        <v>5840</v>
      </c>
      <c r="L255" s="14" t="s">
        <v>5840</v>
      </c>
      <c r="M255" s="14" t="s">
        <v>5841</v>
      </c>
      <c r="N255" s="14" t="s">
        <v>4848</v>
      </c>
      <c r="O255" s="14" t="s">
        <v>4878</v>
      </c>
      <c r="P255" s="16">
        <v>766387.0</v>
      </c>
      <c r="Q255" s="17"/>
      <c r="R255" s="16">
        <v>10.0</v>
      </c>
      <c r="S255" s="16">
        <v>1614070.0</v>
      </c>
      <c r="T255" s="18">
        <v>6.1955E-6</v>
      </c>
      <c r="U255" s="16">
        <v>0.0</v>
      </c>
      <c r="V255" s="16">
        <v>0.0</v>
      </c>
      <c r="W255" s="14" t="s">
        <v>2978</v>
      </c>
      <c r="X255" s="14" t="s">
        <v>4849</v>
      </c>
      <c r="Y255" s="16">
        <v>2.92E-6</v>
      </c>
      <c r="Z255" s="16">
        <v>0.658</v>
      </c>
      <c r="AA255" s="17"/>
      <c r="AB255" s="16">
        <v>0.0</v>
      </c>
      <c r="AC255" s="16">
        <v>0.0</v>
      </c>
      <c r="AD255" s="16">
        <v>-2.08</v>
      </c>
      <c r="AE255" s="17"/>
      <c r="AF255" s="17"/>
      <c r="AG255" s="16">
        <v>0.0</v>
      </c>
      <c r="AH255" s="16">
        <v>74920.0</v>
      </c>
      <c r="AI255" s="16">
        <v>0.0</v>
      </c>
      <c r="AJ255" s="16">
        <v>0.0</v>
      </c>
      <c r="AK255" s="16">
        <v>0.0</v>
      </c>
      <c r="AL255" s="16">
        <v>60008.0</v>
      </c>
      <c r="AM255" s="16">
        <v>0.0</v>
      </c>
      <c r="AN255" s="16">
        <v>0.0</v>
      </c>
      <c r="AO255" s="16">
        <v>0.0</v>
      </c>
      <c r="AP255" s="16">
        <v>29604.0</v>
      </c>
      <c r="AQ255" s="16">
        <v>0.0</v>
      </c>
      <c r="AR255" s="16">
        <v>0.0</v>
      </c>
      <c r="AS255" s="16">
        <v>1.0</v>
      </c>
      <c r="AT255" s="16">
        <v>44900.0</v>
      </c>
      <c r="AU255" s="16">
        <v>0.0</v>
      </c>
      <c r="AV255" s="16">
        <v>0.0</v>
      </c>
      <c r="AW255" s="16">
        <v>0.0</v>
      </c>
      <c r="AX255" s="16">
        <v>64024.0</v>
      </c>
      <c r="AY255" s="16">
        <v>0.0</v>
      </c>
      <c r="AZ255" s="16">
        <v>0.0</v>
      </c>
      <c r="BA255" s="16">
        <v>0.0</v>
      </c>
      <c r="BB255" s="16">
        <v>6084.0</v>
      </c>
      <c r="BC255" s="16">
        <v>0.0</v>
      </c>
      <c r="BD255" s="16">
        <v>0.0</v>
      </c>
      <c r="BE255" s="16">
        <v>8.0</v>
      </c>
      <c r="BF255" s="16">
        <v>1180042.0</v>
      </c>
      <c r="BG255" s="16">
        <v>0.0</v>
      </c>
      <c r="BH255" s="16">
        <v>0.0</v>
      </c>
      <c r="BI255" s="16">
        <v>0.0</v>
      </c>
      <c r="BJ255" s="16">
        <v>912.0</v>
      </c>
      <c r="BK255" s="16">
        <v>0.0</v>
      </c>
      <c r="BL255" s="16">
        <v>0.0</v>
      </c>
      <c r="BM255" s="16">
        <v>1.0</v>
      </c>
      <c r="BN255" s="16">
        <v>91088.0</v>
      </c>
      <c r="BO255" s="16">
        <v>0.0</v>
      </c>
      <c r="BP255" s="16">
        <v>0.0</v>
      </c>
      <c r="BQ255" s="16">
        <v>0.0</v>
      </c>
      <c r="BR255" s="16">
        <v>62488.0</v>
      </c>
      <c r="BS255" s="16">
        <v>0.0</v>
      </c>
      <c r="BT255" s="16">
        <v>0.0</v>
      </c>
    </row>
    <row r="256">
      <c r="A256" s="14" t="s">
        <v>5842</v>
      </c>
      <c r="B256" s="16">
        <v>11.0</v>
      </c>
      <c r="C256" s="16">
        <v>4086529.0</v>
      </c>
      <c r="D256" s="14" t="s">
        <v>5843</v>
      </c>
      <c r="E256" s="14" t="s">
        <v>2622</v>
      </c>
      <c r="F256" s="14" t="s">
        <v>2621</v>
      </c>
      <c r="G256" s="14" t="s">
        <v>4844</v>
      </c>
      <c r="H256" s="14" t="s">
        <v>2978</v>
      </c>
      <c r="I256" s="14" t="s">
        <v>2978</v>
      </c>
      <c r="J256" s="14" t="s">
        <v>4845</v>
      </c>
      <c r="K256" s="14" t="s">
        <v>5844</v>
      </c>
      <c r="L256" s="14" t="s">
        <v>5844</v>
      </c>
      <c r="M256" s="14" t="s">
        <v>5845</v>
      </c>
      <c r="N256" s="14" t="s">
        <v>4848</v>
      </c>
      <c r="O256" s="14" t="s">
        <v>4878</v>
      </c>
      <c r="P256" s="16">
        <v>2937124.0</v>
      </c>
      <c r="Q256" s="17"/>
      <c r="R256" s="16">
        <v>10.0</v>
      </c>
      <c r="S256" s="16">
        <v>1614076.0</v>
      </c>
      <c r="T256" s="18">
        <v>6.1955E-6</v>
      </c>
      <c r="U256" s="16">
        <v>0.0</v>
      </c>
      <c r="V256" s="16">
        <v>0.0</v>
      </c>
      <c r="W256" s="14" t="s">
        <v>2978</v>
      </c>
      <c r="X256" s="14" t="s">
        <v>4849</v>
      </c>
      <c r="Y256" s="16">
        <v>4.29E-6</v>
      </c>
      <c r="Z256" s="16">
        <v>12.1</v>
      </c>
      <c r="AA256" s="16">
        <v>0.642</v>
      </c>
      <c r="AB256" s="16">
        <v>0.06</v>
      </c>
      <c r="AC256" s="16">
        <v>-0.06</v>
      </c>
      <c r="AD256" s="16">
        <v>5.0</v>
      </c>
      <c r="AE256" s="17"/>
      <c r="AF256" s="17"/>
      <c r="AG256" s="16">
        <v>0.0</v>
      </c>
      <c r="AH256" s="16">
        <v>74944.0</v>
      </c>
      <c r="AI256" s="16">
        <v>0.0</v>
      </c>
      <c r="AJ256" s="16">
        <v>0.0</v>
      </c>
      <c r="AK256" s="16">
        <v>0.0</v>
      </c>
      <c r="AL256" s="16">
        <v>60006.0</v>
      </c>
      <c r="AM256" s="16">
        <v>0.0</v>
      </c>
      <c r="AN256" s="16">
        <v>0.0</v>
      </c>
      <c r="AO256" s="16">
        <v>0.0</v>
      </c>
      <c r="AP256" s="16">
        <v>29606.0</v>
      </c>
      <c r="AQ256" s="16">
        <v>0.0</v>
      </c>
      <c r="AR256" s="16">
        <v>0.0</v>
      </c>
      <c r="AS256" s="16">
        <v>0.0</v>
      </c>
      <c r="AT256" s="16">
        <v>44892.0</v>
      </c>
      <c r="AU256" s="16">
        <v>0.0</v>
      </c>
      <c r="AV256" s="16">
        <v>0.0</v>
      </c>
      <c r="AW256" s="16">
        <v>0.0</v>
      </c>
      <c r="AX256" s="16">
        <v>64038.0</v>
      </c>
      <c r="AY256" s="16">
        <v>0.0</v>
      </c>
      <c r="AZ256" s="16">
        <v>0.0</v>
      </c>
      <c r="BA256" s="16">
        <v>0.0</v>
      </c>
      <c r="BB256" s="16">
        <v>6084.0</v>
      </c>
      <c r="BC256" s="16">
        <v>0.0</v>
      </c>
      <c r="BD256" s="16">
        <v>0.0</v>
      </c>
      <c r="BE256" s="16">
        <v>10.0</v>
      </c>
      <c r="BF256" s="16">
        <v>1180046.0</v>
      </c>
      <c r="BG256" s="16">
        <v>0.0</v>
      </c>
      <c r="BH256" s="16">
        <v>0.0</v>
      </c>
      <c r="BI256" s="16">
        <v>0.0</v>
      </c>
      <c r="BJ256" s="16">
        <v>912.0</v>
      </c>
      <c r="BK256" s="16">
        <v>0.0</v>
      </c>
      <c r="BL256" s="16">
        <v>0.0</v>
      </c>
      <c r="BM256" s="16">
        <v>0.0</v>
      </c>
      <c r="BN256" s="16">
        <v>91070.0</v>
      </c>
      <c r="BO256" s="16">
        <v>0.0</v>
      </c>
      <c r="BP256" s="16">
        <v>0.0</v>
      </c>
      <c r="BQ256" s="16">
        <v>0.0</v>
      </c>
      <c r="BR256" s="16">
        <v>62478.0</v>
      </c>
      <c r="BS256" s="16">
        <v>0.0</v>
      </c>
      <c r="BT256" s="16">
        <v>0.0</v>
      </c>
    </row>
    <row r="257">
      <c r="A257" s="14" t="s">
        <v>5846</v>
      </c>
      <c r="B257" s="16">
        <v>11.0</v>
      </c>
      <c r="C257" s="16">
        <v>4070150.0</v>
      </c>
      <c r="D257" s="14" t="s">
        <v>5847</v>
      </c>
      <c r="E257" s="14" t="s">
        <v>2631</v>
      </c>
      <c r="F257" s="14" t="s">
        <v>2630</v>
      </c>
      <c r="G257" s="14" t="s">
        <v>4844</v>
      </c>
      <c r="H257" s="14" t="s">
        <v>2978</v>
      </c>
      <c r="I257" s="14" t="s">
        <v>2978</v>
      </c>
      <c r="J257" s="14" t="s">
        <v>4845</v>
      </c>
      <c r="K257" s="14" t="s">
        <v>5848</v>
      </c>
      <c r="L257" s="14" t="s">
        <v>5848</v>
      </c>
      <c r="M257" s="14" t="s">
        <v>5849</v>
      </c>
      <c r="N257" s="14" t="s">
        <v>4848</v>
      </c>
      <c r="O257" s="14" t="s">
        <v>4878</v>
      </c>
      <c r="P257" s="16">
        <v>1082202.0</v>
      </c>
      <c r="Q257" s="17"/>
      <c r="R257" s="16">
        <v>10.0</v>
      </c>
      <c r="S257" s="16">
        <v>1614100.0</v>
      </c>
      <c r="T257" s="18">
        <v>6.1954E-6</v>
      </c>
      <c r="U257" s="16">
        <v>0.0</v>
      </c>
      <c r="V257" s="16">
        <v>0.0</v>
      </c>
      <c r="W257" s="14" t="s">
        <v>2978</v>
      </c>
      <c r="X257" s="14" t="s">
        <v>4865</v>
      </c>
      <c r="Y257" s="16">
        <v>1.744E-5</v>
      </c>
      <c r="Z257" s="16">
        <v>8.8</v>
      </c>
      <c r="AA257" s="17"/>
      <c r="AB257" s="16">
        <v>0.0</v>
      </c>
      <c r="AC257" s="16">
        <v>0.0</v>
      </c>
      <c r="AD257" s="16">
        <v>1.65</v>
      </c>
      <c r="AE257" s="17"/>
      <c r="AF257" s="17"/>
      <c r="AG257" s="16">
        <v>4.0</v>
      </c>
      <c r="AH257" s="16">
        <v>75018.0</v>
      </c>
      <c r="AI257" s="16">
        <v>0.0</v>
      </c>
      <c r="AJ257" s="16">
        <v>0.0</v>
      </c>
      <c r="AK257" s="16">
        <v>2.0</v>
      </c>
      <c r="AL257" s="16">
        <v>60020.0</v>
      </c>
      <c r="AM257" s="16">
        <v>0.0</v>
      </c>
      <c r="AN257" s="16">
        <v>0.0</v>
      </c>
      <c r="AO257" s="16">
        <v>0.0</v>
      </c>
      <c r="AP257" s="16">
        <v>29608.0</v>
      </c>
      <c r="AQ257" s="16">
        <v>0.0</v>
      </c>
      <c r="AR257" s="16">
        <v>0.0</v>
      </c>
      <c r="AS257" s="16">
        <v>0.0</v>
      </c>
      <c r="AT257" s="16">
        <v>44872.0</v>
      </c>
      <c r="AU257" s="16">
        <v>0.0</v>
      </c>
      <c r="AV257" s="16">
        <v>0.0</v>
      </c>
      <c r="AW257" s="16">
        <v>0.0</v>
      </c>
      <c r="AX257" s="16">
        <v>64028.0</v>
      </c>
      <c r="AY257" s="16">
        <v>0.0</v>
      </c>
      <c r="AZ257" s="16">
        <v>0.0</v>
      </c>
      <c r="BA257" s="16">
        <v>0.0</v>
      </c>
      <c r="BB257" s="16">
        <v>6054.0</v>
      </c>
      <c r="BC257" s="16">
        <v>0.0</v>
      </c>
      <c r="BD257" s="16">
        <v>0.0</v>
      </c>
      <c r="BE257" s="16">
        <v>3.0</v>
      </c>
      <c r="BF257" s="16">
        <v>1180016.0</v>
      </c>
      <c r="BG257" s="16">
        <v>0.0</v>
      </c>
      <c r="BH257" s="16">
        <v>0.0</v>
      </c>
      <c r="BI257" s="16">
        <v>0.0</v>
      </c>
      <c r="BJ257" s="16">
        <v>912.0</v>
      </c>
      <c r="BK257" s="16">
        <v>0.0</v>
      </c>
      <c r="BL257" s="16">
        <v>0.0</v>
      </c>
      <c r="BM257" s="16">
        <v>0.0</v>
      </c>
      <c r="BN257" s="16">
        <v>91062.0</v>
      </c>
      <c r="BO257" s="16">
        <v>0.0</v>
      </c>
      <c r="BP257" s="16">
        <v>0.0</v>
      </c>
      <c r="BQ257" s="16">
        <v>1.0</v>
      </c>
      <c r="BR257" s="16">
        <v>62510.0</v>
      </c>
      <c r="BS257" s="16">
        <v>0.0</v>
      </c>
      <c r="BT257" s="16">
        <v>0.0</v>
      </c>
    </row>
    <row r="258">
      <c r="A258" s="14" t="s">
        <v>5850</v>
      </c>
      <c r="B258" s="16">
        <v>11.0</v>
      </c>
      <c r="C258" s="16">
        <v>4059314.0</v>
      </c>
      <c r="D258" s="14" t="s">
        <v>5851</v>
      </c>
      <c r="E258" s="14" t="s">
        <v>2621</v>
      </c>
      <c r="F258" s="14" t="s">
        <v>2630</v>
      </c>
      <c r="G258" s="14" t="s">
        <v>5166</v>
      </c>
      <c r="H258" s="14" t="s">
        <v>2978</v>
      </c>
      <c r="I258" s="14" t="s">
        <v>21</v>
      </c>
      <c r="J258" s="14" t="s">
        <v>4845</v>
      </c>
      <c r="K258" s="14" t="s">
        <v>5852</v>
      </c>
      <c r="L258" s="14" t="s">
        <v>5852</v>
      </c>
      <c r="M258" s="14" t="s">
        <v>5853</v>
      </c>
      <c r="N258" s="14" t="s">
        <v>4848</v>
      </c>
      <c r="O258" s="14" t="s">
        <v>4878</v>
      </c>
      <c r="P258" s="16">
        <v>1654038.0</v>
      </c>
      <c r="Q258" s="17"/>
      <c r="R258" s="16">
        <v>10.0</v>
      </c>
      <c r="S258" s="16">
        <v>1614102.0</v>
      </c>
      <c r="T258" s="18">
        <v>6.1954E-6</v>
      </c>
      <c r="U258" s="16">
        <v>0.0</v>
      </c>
      <c r="V258" s="16">
        <v>0.0</v>
      </c>
      <c r="W258" s="14" t="s">
        <v>2978</v>
      </c>
      <c r="X258" s="14" t="s">
        <v>4849</v>
      </c>
      <c r="Y258" s="16">
        <v>4.29E-6</v>
      </c>
      <c r="Z258" s="16">
        <v>7.68</v>
      </c>
      <c r="AA258" s="17"/>
      <c r="AB258" s="16">
        <v>0.0</v>
      </c>
      <c r="AC258" s="16">
        <v>0.0</v>
      </c>
      <c r="AD258" s="16">
        <v>-1.08</v>
      </c>
      <c r="AE258" s="17"/>
      <c r="AF258" s="17"/>
      <c r="AG258" s="16">
        <v>0.0</v>
      </c>
      <c r="AH258" s="16">
        <v>75024.0</v>
      </c>
      <c r="AI258" s="16">
        <v>0.0</v>
      </c>
      <c r="AJ258" s="16">
        <v>0.0</v>
      </c>
      <c r="AK258" s="16">
        <v>0.0</v>
      </c>
      <c r="AL258" s="16">
        <v>60018.0</v>
      </c>
      <c r="AM258" s="16">
        <v>0.0</v>
      </c>
      <c r="AN258" s="16">
        <v>0.0</v>
      </c>
      <c r="AO258" s="16">
        <v>0.0</v>
      </c>
      <c r="AP258" s="16">
        <v>29604.0</v>
      </c>
      <c r="AQ258" s="16">
        <v>0.0</v>
      </c>
      <c r="AR258" s="16">
        <v>0.0</v>
      </c>
      <c r="AS258" s="16">
        <v>0.0</v>
      </c>
      <c r="AT258" s="16">
        <v>44870.0</v>
      </c>
      <c r="AU258" s="16">
        <v>0.0</v>
      </c>
      <c r="AV258" s="16">
        <v>0.0</v>
      </c>
      <c r="AW258" s="16">
        <v>0.0</v>
      </c>
      <c r="AX258" s="16">
        <v>64038.0</v>
      </c>
      <c r="AY258" s="16">
        <v>0.0</v>
      </c>
      <c r="AZ258" s="16">
        <v>0.0</v>
      </c>
      <c r="BA258" s="16">
        <v>0.0</v>
      </c>
      <c r="BB258" s="16">
        <v>6062.0</v>
      </c>
      <c r="BC258" s="16">
        <v>0.0</v>
      </c>
      <c r="BD258" s="16">
        <v>0.0</v>
      </c>
      <c r="BE258" s="16">
        <v>10.0</v>
      </c>
      <c r="BF258" s="16">
        <v>1179992.0</v>
      </c>
      <c r="BG258" s="16">
        <v>0.0</v>
      </c>
      <c r="BH258" s="16">
        <v>0.0</v>
      </c>
      <c r="BI258" s="16">
        <v>0.0</v>
      </c>
      <c r="BJ258" s="16">
        <v>912.0</v>
      </c>
      <c r="BK258" s="16">
        <v>0.0</v>
      </c>
      <c r="BL258" s="16">
        <v>0.0</v>
      </c>
      <c r="BM258" s="16">
        <v>0.0</v>
      </c>
      <c r="BN258" s="16">
        <v>91076.0</v>
      </c>
      <c r="BO258" s="16">
        <v>0.0</v>
      </c>
      <c r="BP258" s="16">
        <v>0.0</v>
      </c>
      <c r="BQ258" s="16">
        <v>0.0</v>
      </c>
      <c r="BR258" s="16">
        <v>62506.0</v>
      </c>
      <c r="BS258" s="16">
        <v>0.0</v>
      </c>
      <c r="BT258" s="16">
        <v>0.0</v>
      </c>
    </row>
    <row r="259">
      <c r="A259" s="14" t="s">
        <v>5854</v>
      </c>
      <c r="B259" s="16">
        <v>11.0</v>
      </c>
      <c r="C259" s="16">
        <v>4091334.0</v>
      </c>
      <c r="D259" s="14" t="s">
        <v>5855</v>
      </c>
      <c r="E259" s="14" t="s">
        <v>2622</v>
      </c>
      <c r="F259" s="14" t="s">
        <v>2621</v>
      </c>
      <c r="G259" s="14" t="s">
        <v>4844</v>
      </c>
      <c r="H259" s="14" t="s">
        <v>2978</v>
      </c>
      <c r="I259" s="14" t="s">
        <v>2978</v>
      </c>
      <c r="J259" s="14" t="s">
        <v>4845</v>
      </c>
      <c r="K259" s="14" t="s">
        <v>5856</v>
      </c>
      <c r="L259" s="14" t="s">
        <v>5856</v>
      </c>
      <c r="M259" s="14" t="s">
        <v>5857</v>
      </c>
      <c r="N259" s="14" t="s">
        <v>409</v>
      </c>
      <c r="O259" s="14" t="s">
        <v>410</v>
      </c>
      <c r="P259" s="16">
        <v>847477.0</v>
      </c>
      <c r="Q259" s="17"/>
      <c r="R259" s="16">
        <v>10.0</v>
      </c>
      <c r="S259" s="16">
        <v>1614114.0</v>
      </c>
      <c r="T259" s="18">
        <v>6.1953E-6</v>
      </c>
      <c r="U259" s="16">
        <v>0.0</v>
      </c>
      <c r="V259" s="16">
        <v>0.0</v>
      </c>
      <c r="W259" s="14" t="s">
        <v>2978</v>
      </c>
      <c r="X259" s="14" t="s">
        <v>4954</v>
      </c>
      <c r="Y259" s="16">
        <v>7.38E-6</v>
      </c>
      <c r="Z259" s="16">
        <v>27.2</v>
      </c>
      <c r="AA259" s="17"/>
      <c r="AB259" s="16">
        <v>0.02</v>
      </c>
      <c r="AC259" s="16">
        <v>0.01</v>
      </c>
      <c r="AD259" s="16">
        <v>8.9</v>
      </c>
      <c r="AE259" s="16">
        <v>0.0</v>
      </c>
      <c r="AF259" s="16">
        <v>0.886</v>
      </c>
      <c r="AG259" s="16">
        <v>0.0</v>
      </c>
      <c r="AH259" s="16">
        <v>74932.0</v>
      </c>
      <c r="AI259" s="16">
        <v>0.0</v>
      </c>
      <c r="AJ259" s="16">
        <v>0.0</v>
      </c>
      <c r="AK259" s="16">
        <v>0.0</v>
      </c>
      <c r="AL259" s="16">
        <v>60006.0</v>
      </c>
      <c r="AM259" s="16">
        <v>0.0</v>
      </c>
      <c r="AN259" s="16">
        <v>0.0</v>
      </c>
      <c r="AO259" s="16">
        <v>0.0</v>
      </c>
      <c r="AP259" s="16">
        <v>29608.0</v>
      </c>
      <c r="AQ259" s="16">
        <v>0.0</v>
      </c>
      <c r="AR259" s="16">
        <v>0.0</v>
      </c>
      <c r="AS259" s="16">
        <v>2.0</v>
      </c>
      <c r="AT259" s="16">
        <v>44906.0</v>
      </c>
      <c r="AU259" s="16">
        <v>0.0</v>
      </c>
      <c r="AV259" s="16">
        <v>0.0</v>
      </c>
      <c r="AW259" s="16">
        <v>0.0</v>
      </c>
      <c r="AX259" s="16">
        <v>64038.0</v>
      </c>
      <c r="AY259" s="16">
        <v>0.0</v>
      </c>
      <c r="AZ259" s="16">
        <v>0.0</v>
      </c>
      <c r="BA259" s="16">
        <v>1.0</v>
      </c>
      <c r="BB259" s="16">
        <v>6084.0</v>
      </c>
      <c r="BC259" s="16">
        <v>0.0</v>
      </c>
      <c r="BD259" s="16">
        <v>0.0</v>
      </c>
      <c r="BE259" s="16">
        <v>6.0</v>
      </c>
      <c r="BF259" s="16">
        <v>1180046.0</v>
      </c>
      <c r="BG259" s="16">
        <v>0.0</v>
      </c>
      <c r="BH259" s="16">
        <v>0.0</v>
      </c>
      <c r="BI259" s="16">
        <v>0.0</v>
      </c>
      <c r="BJ259" s="16">
        <v>912.0</v>
      </c>
      <c r="BK259" s="16">
        <v>0.0</v>
      </c>
      <c r="BL259" s="16">
        <v>0.0</v>
      </c>
      <c r="BM259" s="16">
        <v>1.0</v>
      </c>
      <c r="BN259" s="16">
        <v>91092.0</v>
      </c>
      <c r="BO259" s="16">
        <v>0.0</v>
      </c>
      <c r="BP259" s="16">
        <v>0.0</v>
      </c>
      <c r="BQ259" s="16">
        <v>0.0</v>
      </c>
      <c r="BR259" s="16">
        <v>62490.0</v>
      </c>
      <c r="BS259" s="16">
        <v>0.0</v>
      </c>
      <c r="BT259" s="16">
        <v>0.0</v>
      </c>
    </row>
    <row r="260">
      <c r="A260" s="14" t="s">
        <v>5858</v>
      </c>
      <c r="B260" s="16">
        <v>11.0</v>
      </c>
      <c r="C260" s="16">
        <v>4091346.0</v>
      </c>
      <c r="D260" s="17"/>
      <c r="E260" s="14" t="s">
        <v>2630</v>
      </c>
      <c r="F260" s="14" t="s">
        <v>2631</v>
      </c>
      <c r="G260" s="14" t="s">
        <v>5166</v>
      </c>
      <c r="H260" s="14" t="s">
        <v>2978</v>
      </c>
      <c r="I260" s="14" t="s">
        <v>21</v>
      </c>
      <c r="J260" s="14" t="s">
        <v>4845</v>
      </c>
      <c r="K260" s="14" t="s">
        <v>5859</v>
      </c>
      <c r="L260" s="14" t="s">
        <v>5859</v>
      </c>
      <c r="M260" s="14" t="s">
        <v>5860</v>
      </c>
      <c r="N260" s="14" t="s">
        <v>409</v>
      </c>
      <c r="P260" s="17"/>
      <c r="Q260" s="17"/>
      <c r="R260" s="16">
        <v>10.0</v>
      </c>
      <c r="S260" s="16">
        <v>1614130.0</v>
      </c>
      <c r="T260" s="18">
        <v>6.1953E-6</v>
      </c>
      <c r="U260" s="16">
        <v>0.0</v>
      </c>
      <c r="V260" s="16">
        <v>0.0</v>
      </c>
      <c r="W260" s="14" t="s">
        <v>2978</v>
      </c>
      <c r="X260" s="14" t="s">
        <v>4849</v>
      </c>
      <c r="Y260" s="16">
        <v>4.29E-6</v>
      </c>
      <c r="Z260" s="16">
        <v>21.7</v>
      </c>
      <c r="AA260" s="17"/>
      <c r="AB260" s="16">
        <v>0.0</v>
      </c>
      <c r="AC260" s="16">
        <v>0.0</v>
      </c>
      <c r="AD260" s="16">
        <v>6.33</v>
      </c>
      <c r="AE260" s="16">
        <v>0.21</v>
      </c>
      <c r="AF260" s="16">
        <v>0.283</v>
      </c>
      <c r="AG260" s="16">
        <v>0.0</v>
      </c>
      <c r="AH260" s="16">
        <v>75026.0</v>
      </c>
      <c r="AI260" s="16">
        <v>0.0</v>
      </c>
      <c r="AJ260" s="16">
        <v>0.0</v>
      </c>
      <c r="AK260" s="16">
        <v>0.0</v>
      </c>
      <c r="AL260" s="16">
        <v>60012.0</v>
      </c>
      <c r="AM260" s="16">
        <v>0.0</v>
      </c>
      <c r="AN260" s="16">
        <v>0.0</v>
      </c>
      <c r="AO260" s="16">
        <v>0.0</v>
      </c>
      <c r="AP260" s="16">
        <v>29604.0</v>
      </c>
      <c r="AQ260" s="16">
        <v>0.0</v>
      </c>
      <c r="AR260" s="16">
        <v>0.0</v>
      </c>
      <c r="AS260" s="16">
        <v>0.0</v>
      </c>
      <c r="AT260" s="16">
        <v>44882.0</v>
      </c>
      <c r="AU260" s="16">
        <v>0.0</v>
      </c>
      <c r="AV260" s="16">
        <v>0.0</v>
      </c>
      <c r="AW260" s="16">
        <v>0.0</v>
      </c>
      <c r="AX260" s="16">
        <v>64022.0</v>
      </c>
      <c r="AY260" s="16">
        <v>0.0</v>
      </c>
      <c r="AZ260" s="16">
        <v>0.0</v>
      </c>
      <c r="BA260" s="16">
        <v>0.0</v>
      </c>
      <c r="BB260" s="16">
        <v>6062.0</v>
      </c>
      <c r="BC260" s="16">
        <v>0.0</v>
      </c>
      <c r="BD260" s="16">
        <v>0.0</v>
      </c>
      <c r="BE260" s="16">
        <v>10.0</v>
      </c>
      <c r="BF260" s="16">
        <v>1180024.0</v>
      </c>
      <c r="BG260" s="16">
        <v>0.0</v>
      </c>
      <c r="BH260" s="16">
        <v>0.0</v>
      </c>
      <c r="BI260" s="16">
        <v>0.0</v>
      </c>
      <c r="BJ260" s="16">
        <v>912.0</v>
      </c>
      <c r="BK260" s="16">
        <v>0.0</v>
      </c>
      <c r="BL260" s="16">
        <v>0.0</v>
      </c>
      <c r="BM260" s="16">
        <v>0.0</v>
      </c>
      <c r="BN260" s="16">
        <v>91080.0</v>
      </c>
      <c r="BO260" s="16">
        <v>0.0</v>
      </c>
      <c r="BP260" s="16">
        <v>0.0</v>
      </c>
      <c r="BQ260" s="16">
        <v>0.0</v>
      </c>
      <c r="BR260" s="16">
        <v>62506.0</v>
      </c>
      <c r="BS260" s="16">
        <v>0.0</v>
      </c>
      <c r="BT260" s="16">
        <v>0.0</v>
      </c>
    </row>
    <row r="261">
      <c r="A261" s="14" t="s">
        <v>5861</v>
      </c>
      <c r="B261" s="16">
        <v>11.0</v>
      </c>
      <c r="C261" s="16">
        <v>3856380.0</v>
      </c>
      <c r="D261" s="14" t="s">
        <v>5862</v>
      </c>
      <c r="E261" s="14" t="s">
        <v>2631</v>
      </c>
      <c r="F261" s="14" t="s">
        <v>2622</v>
      </c>
      <c r="G261" s="14" t="s">
        <v>4844</v>
      </c>
      <c r="H261" s="14" t="s">
        <v>2978</v>
      </c>
      <c r="I261" s="14" t="s">
        <v>2978</v>
      </c>
      <c r="J261" s="14" t="s">
        <v>4845</v>
      </c>
      <c r="K261" s="14" t="s">
        <v>5863</v>
      </c>
      <c r="L261" s="14" t="s">
        <v>5863</v>
      </c>
      <c r="M261" s="14" t="s">
        <v>5864</v>
      </c>
      <c r="N261" s="14" t="s">
        <v>409</v>
      </c>
      <c r="O261" s="14" t="s">
        <v>410</v>
      </c>
      <c r="P261" s="16">
        <v>1002634.0</v>
      </c>
      <c r="Q261" s="17"/>
      <c r="R261" s="16">
        <v>10.0</v>
      </c>
      <c r="S261" s="16">
        <v>1614134.0</v>
      </c>
      <c r="T261" s="18">
        <v>6.1953E-6</v>
      </c>
      <c r="U261" s="16">
        <v>0.0</v>
      </c>
      <c r="V261" s="16">
        <v>0.0</v>
      </c>
      <c r="W261" s="14" t="s">
        <v>2978</v>
      </c>
      <c r="X261" s="14" t="s">
        <v>4940</v>
      </c>
      <c r="Y261" s="18">
        <v>4.282E-5</v>
      </c>
      <c r="Z261" s="16">
        <v>24.0</v>
      </c>
      <c r="AA261" s="17"/>
      <c r="AB261" s="16">
        <v>0.0</v>
      </c>
      <c r="AC261" s="16">
        <v>0.0</v>
      </c>
      <c r="AD261" s="16">
        <v>5.84</v>
      </c>
      <c r="AE261" s="16">
        <v>0.43</v>
      </c>
      <c r="AF261" s="16">
        <v>0.007</v>
      </c>
      <c r="AG261" s="16">
        <v>0.0</v>
      </c>
      <c r="AH261" s="16">
        <v>75048.0</v>
      </c>
      <c r="AI261" s="16">
        <v>0.0</v>
      </c>
      <c r="AJ261" s="16">
        <v>0.0</v>
      </c>
      <c r="AK261" s="16">
        <v>6.0</v>
      </c>
      <c r="AL261" s="16">
        <v>60034.0</v>
      </c>
      <c r="AM261" s="16">
        <v>0.0</v>
      </c>
      <c r="AN261" s="16">
        <v>0.0</v>
      </c>
      <c r="AO261" s="16">
        <v>0.0</v>
      </c>
      <c r="AP261" s="16">
        <v>29608.0</v>
      </c>
      <c r="AQ261" s="16">
        <v>0.0</v>
      </c>
      <c r="AR261" s="16">
        <v>0.0</v>
      </c>
      <c r="AS261" s="16">
        <v>0.0</v>
      </c>
      <c r="AT261" s="16">
        <v>44886.0</v>
      </c>
      <c r="AU261" s="16">
        <v>0.0</v>
      </c>
      <c r="AV261" s="16">
        <v>0.0</v>
      </c>
      <c r="AW261" s="16">
        <v>0.0</v>
      </c>
      <c r="AX261" s="16">
        <v>63956.0</v>
      </c>
      <c r="AY261" s="16">
        <v>0.0</v>
      </c>
      <c r="AZ261" s="16">
        <v>0.0</v>
      </c>
      <c r="BA261" s="16">
        <v>0.0</v>
      </c>
      <c r="BB261" s="16">
        <v>6062.0</v>
      </c>
      <c r="BC261" s="16">
        <v>0.0</v>
      </c>
      <c r="BD261" s="16">
        <v>0.0</v>
      </c>
      <c r="BE261" s="16">
        <v>3.0</v>
      </c>
      <c r="BF261" s="16">
        <v>1180028.0</v>
      </c>
      <c r="BG261" s="16">
        <v>0.0</v>
      </c>
      <c r="BH261" s="16">
        <v>0.0</v>
      </c>
      <c r="BI261" s="16">
        <v>0.0</v>
      </c>
      <c r="BJ261" s="16">
        <v>912.0</v>
      </c>
      <c r="BK261" s="16">
        <v>0.0</v>
      </c>
      <c r="BL261" s="16">
        <v>0.0</v>
      </c>
      <c r="BM261" s="16">
        <v>0.0</v>
      </c>
      <c r="BN261" s="16">
        <v>91090.0</v>
      </c>
      <c r="BO261" s="16">
        <v>0.0</v>
      </c>
      <c r="BP261" s="16">
        <v>0.0</v>
      </c>
      <c r="BQ261" s="16">
        <v>1.0</v>
      </c>
      <c r="BR261" s="16">
        <v>62510.0</v>
      </c>
      <c r="BS261" s="16">
        <v>0.0</v>
      </c>
      <c r="BT261" s="16">
        <v>0.0</v>
      </c>
    </row>
    <row r="262">
      <c r="A262" s="14" t="s">
        <v>5865</v>
      </c>
      <c r="B262" s="16">
        <v>11.0</v>
      </c>
      <c r="C262" s="16">
        <v>4074552.0</v>
      </c>
      <c r="D262" s="17"/>
      <c r="E262" s="14" t="s">
        <v>2630</v>
      </c>
      <c r="F262" s="14" t="s">
        <v>2631</v>
      </c>
      <c r="G262" s="14" t="s">
        <v>5166</v>
      </c>
      <c r="H262" s="14" t="s">
        <v>2978</v>
      </c>
      <c r="I262" s="14" t="s">
        <v>21</v>
      </c>
      <c r="J262" s="14" t="s">
        <v>4845</v>
      </c>
      <c r="K262" s="14" t="s">
        <v>5866</v>
      </c>
      <c r="L262" s="14" t="s">
        <v>5866</v>
      </c>
      <c r="M262" s="14" t="s">
        <v>5867</v>
      </c>
      <c r="N262" s="14" t="s">
        <v>409</v>
      </c>
      <c r="P262" s="17"/>
      <c r="Q262" s="17"/>
      <c r="R262" s="16">
        <v>10.0</v>
      </c>
      <c r="S262" s="16">
        <v>1614150.0</v>
      </c>
      <c r="T262" s="18">
        <v>6.1952E-6</v>
      </c>
      <c r="U262" s="16">
        <v>0.0</v>
      </c>
      <c r="V262" s="16">
        <v>0.0</v>
      </c>
      <c r="W262" s="14" t="s">
        <v>2978</v>
      </c>
      <c r="X262" s="14" t="s">
        <v>4849</v>
      </c>
      <c r="Y262" s="16">
        <v>4.29E-6</v>
      </c>
      <c r="Z262" s="16">
        <v>23.0</v>
      </c>
      <c r="AA262" s="16">
        <v>0.106</v>
      </c>
      <c r="AB262" s="16">
        <v>0.0</v>
      </c>
      <c r="AC262" s="16">
        <v>0.01</v>
      </c>
      <c r="AD262" s="16">
        <v>6.31</v>
      </c>
      <c r="AE262" s="16">
        <v>0.02</v>
      </c>
      <c r="AF262" s="16">
        <v>0.015</v>
      </c>
      <c r="AG262" s="16">
        <v>0.0</v>
      </c>
      <c r="AH262" s="16">
        <v>75046.0</v>
      </c>
      <c r="AI262" s="16">
        <v>0.0</v>
      </c>
      <c r="AJ262" s="16">
        <v>0.0</v>
      </c>
      <c r="AK262" s="16">
        <v>0.0</v>
      </c>
      <c r="AL262" s="16">
        <v>60028.0</v>
      </c>
      <c r="AM262" s="16">
        <v>0.0</v>
      </c>
      <c r="AN262" s="16">
        <v>0.0</v>
      </c>
      <c r="AO262" s="16">
        <v>0.0</v>
      </c>
      <c r="AP262" s="16">
        <v>29604.0</v>
      </c>
      <c r="AQ262" s="16">
        <v>0.0</v>
      </c>
      <c r="AR262" s="16">
        <v>0.0</v>
      </c>
      <c r="AS262" s="16">
        <v>0.0</v>
      </c>
      <c r="AT262" s="16">
        <v>44884.0</v>
      </c>
      <c r="AU262" s="16">
        <v>0.0</v>
      </c>
      <c r="AV262" s="16">
        <v>0.0</v>
      </c>
      <c r="AW262" s="16">
        <v>0.0</v>
      </c>
      <c r="AX262" s="16">
        <v>64044.0</v>
      </c>
      <c r="AY262" s="16">
        <v>0.0</v>
      </c>
      <c r="AZ262" s="16">
        <v>0.0</v>
      </c>
      <c r="BA262" s="16">
        <v>0.0</v>
      </c>
      <c r="BB262" s="16">
        <v>6042.0</v>
      </c>
      <c r="BC262" s="16">
        <v>0.0</v>
      </c>
      <c r="BD262" s="16">
        <v>0.0</v>
      </c>
      <c r="BE262" s="16">
        <v>10.0</v>
      </c>
      <c r="BF262" s="16">
        <v>1180018.0</v>
      </c>
      <c r="BG262" s="16">
        <v>0.0</v>
      </c>
      <c r="BH262" s="16">
        <v>0.0</v>
      </c>
      <c r="BI262" s="16">
        <v>0.0</v>
      </c>
      <c r="BJ262" s="16">
        <v>910.0</v>
      </c>
      <c r="BK262" s="16">
        <v>0.0</v>
      </c>
      <c r="BL262" s="16">
        <v>0.0</v>
      </c>
      <c r="BM262" s="16">
        <v>0.0</v>
      </c>
      <c r="BN262" s="16">
        <v>91072.0</v>
      </c>
      <c r="BO262" s="16">
        <v>0.0</v>
      </c>
      <c r="BP262" s="16">
        <v>0.0</v>
      </c>
      <c r="BQ262" s="16">
        <v>0.0</v>
      </c>
      <c r="BR262" s="16">
        <v>62502.0</v>
      </c>
      <c r="BS262" s="16">
        <v>0.0</v>
      </c>
      <c r="BT262" s="16">
        <v>0.0</v>
      </c>
    </row>
    <row r="263">
      <c r="A263" s="14" t="s">
        <v>5868</v>
      </c>
      <c r="B263" s="16">
        <v>11.0</v>
      </c>
      <c r="C263" s="16">
        <v>4070116.0</v>
      </c>
      <c r="D263" s="14" t="s">
        <v>5869</v>
      </c>
      <c r="E263" s="14" t="s">
        <v>2631</v>
      </c>
      <c r="F263" s="14" t="s">
        <v>2630</v>
      </c>
      <c r="G263" s="14" t="s">
        <v>4844</v>
      </c>
      <c r="H263" s="14" t="s">
        <v>2978</v>
      </c>
      <c r="I263" s="14" t="s">
        <v>2978</v>
      </c>
      <c r="J263" s="14" t="s">
        <v>4845</v>
      </c>
      <c r="K263" s="14" t="s">
        <v>5870</v>
      </c>
      <c r="L263" s="14" t="s">
        <v>5870</v>
      </c>
      <c r="M263" s="14" t="s">
        <v>5871</v>
      </c>
      <c r="N263" s="14" t="s">
        <v>409</v>
      </c>
      <c r="O263" s="14" t="s">
        <v>410</v>
      </c>
      <c r="P263" s="16">
        <v>1427074.0</v>
      </c>
      <c r="Q263" s="17"/>
      <c r="R263" s="16">
        <v>10.0</v>
      </c>
      <c r="S263" s="16">
        <v>1614156.0</v>
      </c>
      <c r="T263" s="18">
        <v>6.1952E-6</v>
      </c>
      <c r="U263" s="16">
        <v>0.0</v>
      </c>
      <c r="V263" s="16">
        <v>0.0</v>
      </c>
      <c r="W263" s="14" t="s">
        <v>2978</v>
      </c>
      <c r="X263" s="14" t="s">
        <v>4860</v>
      </c>
      <c r="Y263" s="16">
        <v>8.75E-6</v>
      </c>
      <c r="Z263" s="16">
        <v>28.0</v>
      </c>
      <c r="AA263" s="17"/>
      <c r="AB263" s="16">
        <v>0.0</v>
      </c>
      <c r="AC263" s="16">
        <v>0.0</v>
      </c>
      <c r="AD263" s="16">
        <v>8.8</v>
      </c>
      <c r="AE263" s="16">
        <v>0.0</v>
      </c>
      <c r="AF263" s="16">
        <v>0.992</v>
      </c>
      <c r="AG263" s="16">
        <v>0.0</v>
      </c>
      <c r="AH263" s="16">
        <v>75040.0</v>
      </c>
      <c r="AI263" s="16">
        <v>0.0</v>
      </c>
      <c r="AJ263" s="16">
        <v>0.0</v>
      </c>
      <c r="AK263" s="16">
        <v>2.0</v>
      </c>
      <c r="AL263" s="16">
        <v>60010.0</v>
      </c>
      <c r="AM263" s="16">
        <v>0.0</v>
      </c>
      <c r="AN263" s="16">
        <v>0.0</v>
      </c>
      <c r="AO263" s="16">
        <v>0.0</v>
      </c>
      <c r="AP263" s="16">
        <v>29608.0</v>
      </c>
      <c r="AQ263" s="16">
        <v>0.0</v>
      </c>
      <c r="AR263" s="16">
        <v>0.0</v>
      </c>
      <c r="AS263" s="16">
        <v>0.0</v>
      </c>
      <c r="AT263" s="16">
        <v>44884.0</v>
      </c>
      <c r="AU263" s="16">
        <v>0.0</v>
      </c>
      <c r="AV263" s="16">
        <v>0.0</v>
      </c>
      <c r="AW263" s="16">
        <v>0.0</v>
      </c>
      <c r="AX263" s="16">
        <v>64024.0</v>
      </c>
      <c r="AY263" s="16">
        <v>0.0</v>
      </c>
      <c r="AZ263" s="16">
        <v>0.0</v>
      </c>
      <c r="BA263" s="16">
        <v>0.0</v>
      </c>
      <c r="BB263" s="16">
        <v>6058.0</v>
      </c>
      <c r="BC263" s="16">
        <v>0.0</v>
      </c>
      <c r="BD263" s="16">
        <v>0.0</v>
      </c>
      <c r="BE263" s="16">
        <v>5.0</v>
      </c>
      <c r="BF263" s="16">
        <v>1180036.0</v>
      </c>
      <c r="BG263" s="16">
        <v>0.0</v>
      </c>
      <c r="BH263" s="16">
        <v>0.0</v>
      </c>
      <c r="BI263" s="16">
        <v>0.0</v>
      </c>
      <c r="BJ263" s="16">
        <v>912.0</v>
      </c>
      <c r="BK263" s="16">
        <v>0.0</v>
      </c>
      <c r="BL263" s="16">
        <v>0.0</v>
      </c>
      <c r="BM263" s="16">
        <v>3.0</v>
      </c>
      <c r="BN263" s="16">
        <v>91078.0</v>
      </c>
      <c r="BO263" s="16">
        <v>0.0</v>
      </c>
      <c r="BP263" s="16">
        <v>0.0</v>
      </c>
      <c r="BQ263" s="16">
        <v>0.0</v>
      </c>
      <c r="BR263" s="16">
        <v>62506.0</v>
      </c>
      <c r="BS263" s="16">
        <v>0.0</v>
      </c>
      <c r="BT263" s="16">
        <v>0.0</v>
      </c>
    </row>
    <row r="264">
      <c r="A264" s="14" t="s">
        <v>5872</v>
      </c>
      <c r="B264" s="16">
        <v>11.0</v>
      </c>
      <c r="C264" s="16">
        <v>4083414.0</v>
      </c>
      <c r="D264" s="14" t="s">
        <v>5873</v>
      </c>
      <c r="E264" s="14" t="s">
        <v>2630</v>
      </c>
      <c r="F264" s="14" t="s">
        <v>2631</v>
      </c>
      <c r="G264" s="14" t="s">
        <v>4844</v>
      </c>
      <c r="H264" s="14" t="s">
        <v>2978</v>
      </c>
      <c r="I264" s="14" t="s">
        <v>2978</v>
      </c>
      <c r="J264" s="14" t="s">
        <v>4845</v>
      </c>
      <c r="K264" s="14" t="s">
        <v>5874</v>
      </c>
      <c r="L264" s="14" t="s">
        <v>5874</v>
      </c>
      <c r="M264" s="14" t="s">
        <v>5875</v>
      </c>
      <c r="N264" s="14" t="s">
        <v>409</v>
      </c>
      <c r="P264" s="17"/>
      <c r="Q264" s="17"/>
      <c r="R264" s="16">
        <v>10.0</v>
      </c>
      <c r="S264" s="16">
        <v>1614164.0</v>
      </c>
      <c r="T264" s="18">
        <v>6.1952E-6</v>
      </c>
      <c r="U264" s="16">
        <v>0.0</v>
      </c>
      <c r="V264" s="16">
        <v>0.0</v>
      </c>
      <c r="W264" s="14" t="s">
        <v>2978</v>
      </c>
      <c r="X264" s="14" t="s">
        <v>4849</v>
      </c>
      <c r="Y264" s="16">
        <v>4.29E-6</v>
      </c>
      <c r="Z264" s="16">
        <v>10.7</v>
      </c>
      <c r="AA264" s="17"/>
      <c r="AB264" s="16">
        <v>0.0</v>
      </c>
      <c r="AC264" s="16">
        <v>0.0</v>
      </c>
      <c r="AD264" s="16">
        <v>1.25</v>
      </c>
      <c r="AE264" s="16">
        <v>0.36</v>
      </c>
      <c r="AF264" s="16">
        <v>0.003</v>
      </c>
      <c r="AG264" s="16">
        <v>0.0</v>
      </c>
      <c r="AH264" s="16">
        <v>74960.0</v>
      </c>
      <c r="AI264" s="16">
        <v>0.0</v>
      </c>
      <c r="AJ264" s="16">
        <v>0.0</v>
      </c>
      <c r="AK264" s="16">
        <v>0.0</v>
      </c>
      <c r="AL264" s="16">
        <v>60016.0</v>
      </c>
      <c r="AM264" s="16">
        <v>0.0</v>
      </c>
      <c r="AN264" s="16">
        <v>0.0</v>
      </c>
      <c r="AO264" s="16">
        <v>0.0</v>
      </c>
      <c r="AP264" s="16">
        <v>29608.0</v>
      </c>
      <c r="AQ264" s="16">
        <v>0.0</v>
      </c>
      <c r="AR264" s="16">
        <v>0.0</v>
      </c>
      <c r="AS264" s="16">
        <v>0.0</v>
      </c>
      <c r="AT264" s="16">
        <v>44890.0</v>
      </c>
      <c r="AU264" s="16">
        <v>0.0</v>
      </c>
      <c r="AV264" s="16">
        <v>0.0</v>
      </c>
      <c r="AW264" s="16">
        <v>0.0</v>
      </c>
      <c r="AX264" s="16">
        <v>64050.0</v>
      </c>
      <c r="AY264" s="16">
        <v>0.0</v>
      </c>
      <c r="AZ264" s="16">
        <v>0.0</v>
      </c>
      <c r="BA264" s="16">
        <v>0.0</v>
      </c>
      <c r="BB264" s="16">
        <v>6084.0</v>
      </c>
      <c r="BC264" s="16">
        <v>0.0</v>
      </c>
      <c r="BD264" s="16">
        <v>0.0</v>
      </c>
      <c r="BE264" s="16">
        <v>10.0</v>
      </c>
      <c r="BF264" s="16">
        <v>1180066.0</v>
      </c>
      <c r="BG264" s="16">
        <v>0.0</v>
      </c>
      <c r="BH264" s="16">
        <v>0.0</v>
      </c>
      <c r="BI264" s="16">
        <v>0.0</v>
      </c>
      <c r="BJ264" s="16">
        <v>912.0</v>
      </c>
      <c r="BK264" s="16">
        <v>0.0</v>
      </c>
      <c r="BL264" s="16">
        <v>0.0</v>
      </c>
      <c r="BM264" s="16">
        <v>0.0</v>
      </c>
      <c r="BN264" s="16">
        <v>91090.0</v>
      </c>
      <c r="BO264" s="16">
        <v>0.0</v>
      </c>
      <c r="BP264" s="16">
        <v>0.0</v>
      </c>
      <c r="BQ264" s="16">
        <v>0.0</v>
      </c>
      <c r="BR264" s="16">
        <v>62488.0</v>
      </c>
      <c r="BS264" s="16">
        <v>0.0</v>
      </c>
      <c r="BT264" s="16">
        <v>0.0</v>
      </c>
    </row>
    <row r="265">
      <c r="A265" s="14" t="s">
        <v>5876</v>
      </c>
      <c r="B265" s="16">
        <v>11.0</v>
      </c>
      <c r="C265" s="16">
        <v>4086529.0</v>
      </c>
      <c r="D265" s="14" t="s">
        <v>5843</v>
      </c>
      <c r="E265" s="14" t="s">
        <v>2622</v>
      </c>
      <c r="F265" s="14" t="s">
        <v>2631</v>
      </c>
      <c r="G265" s="14" t="s">
        <v>5166</v>
      </c>
      <c r="H265" s="14" t="s">
        <v>2978</v>
      </c>
      <c r="I265" s="14" t="s">
        <v>21</v>
      </c>
      <c r="J265" s="14" t="s">
        <v>4845</v>
      </c>
      <c r="K265" s="14" t="s">
        <v>5844</v>
      </c>
      <c r="L265" s="14" t="s">
        <v>5844</v>
      </c>
      <c r="M265" s="14" t="s">
        <v>5877</v>
      </c>
      <c r="N265" s="14" t="s">
        <v>4848</v>
      </c>
      <c r="O265" s="14" t="s">
        <v>4878</v>
      </c>
      <c r="P265" s="16">
        <v>2930158.0</v>
      </c>
      <c r="Q265" s="17"/>
      <c r="R265" s="16">
        <v>10.0</v>
      </c>
      <c r="S265" s="16">
        <v>1614194.0</v>
      </c>
      <c r="T265" s="18">
        <v>6.195E-6</v>
      </c>
      <c r="U265" s="16">
        <v>0.0</v>
      </c>
      <c r="V265" s="16">
        <v>0.0</v>
      </c>
      <c r="W265" s="14" t="s">
        <v>2978</v>
      </c>
      <c r="X265" s="14" t="s">
        <v>4860</v>
      </c>
      <c r="Y265" s="18">
        <v>5.938E-5</v>
      </c>
      <c r="Z265" s="16">
        <v>13.0</v>
      </c>
      <c r="AA265" s="16">
        <v>0.156</v>
      </c>
      <c r="AB265" s="16">
        <v>0.1</v>
      </c>
      <c r="AC265" s="16">
        <v>-0.09</v>
      </c>
      <c r="AD265" s="16">
        <v>5.0</v>
      </c>
      <c r="AE265" s="17"/>
      <c r="AF265" s="17"/>
      <c r="AG265" s="16">
        <v>0.0</v>
      </c>
      <c r="AH265" s="16">
        <v>75066.0</v>
      </c>
      <c r="AI265" s="16">
        <v>0.0</v>
      </c>
      <c r="AJ265" s="16">
        <v>0.0</v>
      </c>
      <c r="AK265" s="16">
        <v>0.0</v>
      </c>
      <c r="AL265" s="16">
        <v>60026.0</v>
      </c>
      <c r="AM265" s="16">
        <v>0.0</v>
      </c>
      <c r="AN265" s="16">
        <v>0.0</v>
      </c>
      <c r="AO265" s="16">
        <v>0.0</v>
      </c>
      <c r="AP265" s="16">
        <v>29606.0</v>
      </c>
      <c r="AQ265" s="16">
        <v>0.0</v>
      </c>
      <c r="AR265" s="16">
        <v>0.0</v>
      </c>
      <c r="AS265" s="16">
        <v>0.0</v>
      </c>
      <c r="AT265" s="16">
        <v>44880.0</v>
      </c>
      <c r="AU265" s="16">
        <v>0.0</v>
      </c>
      <c r="AV265" s="16">
        <v>0.0</v>
      </c>
      <c r="AW265" s="16">
        <v>0.0</v>
      </c>
      <c r="AX265" s="16">
        <v>64038.0</v>
      </c>
      <c r="AY265" s="16">
        <v>0.0</v>
      </c>
      <c r="AZ265" s="16">
        <v>0.0</v>
      </c>
      <c r="BA265" s="16">
        <v>0.0</v>
      </c>
      <c r="BB265" s="16">
        <v>6062.0</v>
      </c>
      <c r="BC265" s="16">
        <v>0.0</v>
      </c>
      <c r="BD265" s="16">
        <v>0.0</v>
      </c>
      <c r="BE265" s="16">
        <v>0.0</v>
      </c>
      <c r="BF265" s="16">
        <v>1180038.0</v>
      </c>
      <c r="BG265" s="16">
        <v>0.0</v>
      </c>
      <c r="BH265" s="16">
        <v>0.0</v>
      </c>
      <c r="BI265" s="16">
        <v>0.0</v>
      </c>
      <c r="BJ265" s="16">
        <v>912.0</v>
      </c>
      <c r="BK265" s="16">
        <v>0.0</v>
      </c>
      <c r="BL265" s="16">
        <v>0.0</v>
      </c>
      <c r="BM265" s="16">
        <v>10.0</v>
      </c>
      <c r="BN265" s="16">
        <v>91066.0</v>
      </c>
      <c r="BO265" s="16">
        <v>0.0</v>
      </c>
      <c r="BP265" s="16">
        <v>0.0</v>
      </c>
      <c r="BQ265" s="16">
        <v>0.0</v>
      </c>
      <c r="BR265" s="16">
        <v>62500.0</v>
      </c>
      <c r="BS265" s="16">
        <v>0.0</v>
      </c>
      <c r="BT265" s="16">
        <v>0.0</v>
      </c>
    </row>
    <row r="266">
      <c r="A266" s="14" t="s">
        <v>5878</v>
      </c>
      <c r="B266" s="16">
        <v>11.0</v>
      </c>
      <c r="C266" s="16">
        <v>4070077.0</v>
      </c>
      <c r="D266" s="14" t="s">
        <v>5879</v>
      </c>
      <c r="E266" s="14" t="s">
        <v>2621</v>
      </c>
      <c r="F266" s="14" t="s">
        <v>2622</v>
      </c>
      <c r="G266" s="14" t="s">
        <v>5166</v>
      </c>
      <c r="H266" s="14" t="s">
        <v>2978</v>
      </c>
      <c r="I266" s="14" t="s">
        <v>21</v>
      </c>
      <c r="J266" s="14" t="s">
        <v>4845</v>
      </c>
      <c r="K266" s="14" t="s">
        <v>5880</v>
      </c>
      <c r="L266" s="14" t="s">
        <v>5880</v>
      </c>
      <c r="M266" s="14" t="s">
        <v>5881</v>
      </c>
      <c r="N266" s="14" t="s">
        <v>409</v>
      </c>
      <c r="P266" s="17"/>
      <c r="Q266" s="17"/>
      <c r="R266" s="16">
        <v>10.0</v>
      </c>
      <c r="S266" s="16">
        <v>1614218.0</v>
      </c>
      <c r="T266" s="18">
        <v>6.195E-6</v>
      </c>
      <c r="U266" s="16">
        <v>0.0</v>
      </c>
      <c r="V266" s="16">
        <v>0.0</v>
      </c>
      <c r="W266" s="14" t="s">
        <v>2978</v>
      </c>
      <c r="X266" s="14" t="s">
        <v>4849</v>
      </c>
      <c r="Y266" s="16">
        <v>2.47E-6</v>
      </c>
      <c r="Z266" s="16">
        <v>26.5</v>
      </c>
      <c r="AA266" s="17"/>
      <c r="AB266" s="16">
        <v>0.0</v>
      </c>
      <c r="AC266" s="16">
        <v>0.0</v>
      </c>
      <c r="AD266" s="16">
        <v>6.36</v>
      </c>
      <c r="AE266" s="16">
        <v>0.04</v>
      </c>
      <c r="AF266" s="16">
        <v>0.514</v>
      </c>
      <c r="AG266" s="16">
        <v>0.0</v>
      </c>
      <c r="AH266" s="16">
        <v>75062.0</v>
      </c>
      <c r="AI266" s="16">
        <v>0.0</v>
      </c>
      <c r="AJ266" s="16">
        <v>0.0</v>
      </c>
      <c r="AK266" s="16">
        <v>0.0</v>
      </c>
      <c r="AL266" s="16">
        <v>60022.0</v>
      </c>
      <c r="AM266" s="16">
        <v>0.0</v>
      </c>
      <c r="AN266" s="16">
        <v>0.0</v>
      </c>
      <c r="AO266" s="16">
        <v>0.0</v>
      </c>
      <c r="AP266" s="16">
        <v>29608.0</v>
      </c>
      <c r="AQ266" s="16">
        <v>0.0</v>
      </c>
      <c r="AR266" s="16">
        <v>0.0</v>
      </c>
      <c r="AS266" s="16">
        <v>0.0</v>
      </c>
      <c r="AT266" s="16">
        <v>44884.0</v>
      </c>
      <c r="AU266" s="16">
        <v>0.0</v>
      </c>
      <c r="AV266" s="16">
        <v>0.0</v>
      </c>
      <c r="AW266" s="16">
        <v>0.0</v>
      </c>
      <c r="AX266" s="16">
        <v>64048.0</v>
      </c>
      <c r="AY266" s="16">
        <v>0.0</v>
      </c>
      <c r="AZ266" s="16">
        <v>0.0</v>
      </c>
      <c r="BA266" s="16">
        <v>0.0</v>
      </c>
      <c r="BB266" s="16">
        <v>6058.0</v>
      </c>
      <c r="BC266" s="16">
        <v>0.0</v>
      </c>
      <c r="BD266" s="16">
        <v>0.0</v>
      </c>
      <c r="BE266" s="16">
        <v>7.0</v>
      </c>
      <c r="BF266" s="16">
        <v>1180038.0</v>
      </c>
      <c r="BG266" s="16">
        <v>0.0</v>
      </c>
      <c r="BH266" s="16">
        <v>0.0</v>
      </c>
      <c r="BI266" s="16">
        <v>0.0</v>
      </c>
      <c r="BJ266" s="16">
        <v>912.0</v>
      </c>
      <c r="BK266" s="16">
        <v>0.0</v>
      </c>
      <c r="BL266" s="16">
        <v>0.0</v>
      </c>
      <c r="BM266" s="16">
        <v>0.0</v>
      </c>
      <c r="BN266" s="16">
        <v>91074.0</v>
      </c>
      <c r="BO266" s="16">
        <v>0.0</v>
      </c>
      <c r="BP266" s="16">
        <v>0.0</v>
      </c>
      <c r="BQ266" s="16">
        <v>3.0</v>
      </c>
      <c r="BR266" s="16">
        <v>62512.0</v>
      </c>
      <c r="BS266" s="16">
        <v>0.0</v>
      </c>
      <c r="BT266" s="16">
        <v>0.0</v>
      </c>
    </row>
    <row r="267">
      <c r="A267" s="14" t="s">
        <v>5882</v>
      </c>
      <c r="B267" s="16">
        <v>11.0</v>
      </c>
      <c r="C267" s="16">
        <v>4086842.0</v>
      </c>
      <c r="D267" s="14" t="s">
        <v>5883</v>
      </c>
      <c r="E267" s="14" t="s">
        <v>2631</v>
      </c>
      <c r="F267" s="14" t="s">
        <v>2630</v>
      </c>
      <c r="G267" s="14" t="s">
        <v>5166</v>
      </c>
      <c r="H267" s="14" t="s">
        <v>2978</v>
      </c>
      <c r="I267" s="14" t="s">
        <v>21</v>
      </c>
      <c r="J267" s="14" t="s">
        <v>4852</v>
      </c>
      <c r="K267" s="14" t="s">
        <v>5884</v>
      </c>
      <c r="L267" s="14" t="s">
        <v>5884</v>
      </c>
      <c r="M267" s="14" t="s">
        <v>5885</v>
      </c>
      <c r="N267" s="14" t="s">
        <v>409</v>
      </c>
      <c r="P267" s="17"/>
      <c r="Q267" s="17"/>
      <c r="R267" s="16">
        <v>9.0</v>
      </c>
      <c r="S267" s="16">
        <v>1534392.0</v>
      </c>
      <c r="T267" s="18">
        <v>5.8655E-6</v>
      </c>
      <c r="U267" s="16">
        <v>0.0</v>
      </c>
      <c r="V267" s="16">
        <v>0.0</v>
      </c>
      <c r="W267" s="14" t="s">
        <v>2978</v>
      </c>
      <c r="X267" s="14" t="s">
        <v>4954</v>
      </c>
      <c r="Y267" s="18">
        <v>4.793E-5</v>
      </c>
      <c r="Z267" s="16">
        <v>20.9</v>
      </c>
      <c r="AA267" s="17"/>
      <c r="AB267" s="16">
        <v>0.0</v>
      </c>
      <c r="AC267" s="16">
        <v>0.0</v>
      </c>
      <c r="AD267" s="16">
        <v>5.67</v>
      </c>
      <c r="AE267" s="17"/>
      <c r="AF267" s="17"/>
      <c r="AG267" s="16">
        <v>0.0</v>
      </c>
      <c r="AH267" s="16">
        <v>73088.0</v>
      </c>
      <c r="AI267" s="16">
        <v>0.0</v>
      </c>
      <c r="AJ267" s="16">
        <v>0.0</v>
      </c>
      <c r="AK267" s="16">
        <v>0.0</v>
      </c>
      <c r="AL267" s="16">
        <v>50954.0</v>
      </c>
      <c r="AM267" s="16">
        <v>0.0</v>
      </c>
      <c r="AN267" s="16">
        <v>0.0</v>
      </c>
      <c r="AO267" s="16">
        <v>0.0</v>
      </c>
      <c r="AP267" s="16">
        <v>28602.0</v>
      </c>
      <c r="AQ267" s="16">
        <v>0.0</v>
      </c>
      <c r="AR267" s="16">
        <v>0.0</v>
      </c>
      <c r="AS267" s="16">
        <v>5.0</v>
      </c>
      <c r="AT267" s="16">
        <v>40864.0</v>
      </c>
      <c r="AU267" s="16">
        <v>0.0</v>
      </c>
      <c r="AV267" s="16">
        <v>0.0</v>
      </c>
      <c r="AW267" s="16">
        <v>0.0</v>
      </c>
      <c r="AX267" s="16">
        <v>44986.0</v>
      </c>
      <c r="AY267" s="16">
        <v>0.0</v>
      </c>
      <c r="AZ267" s="16">
        <v>0.0</v>
      </c>
      <c r="BA267" s="16">
        <v>0.0</v>
      </c>
      <c r="BB267" s="16">
        <v>5978.0</v>
      </c>
      <c r="BC267" s="16">
        <v>0.0</v>
      </c>
      <c r="BD267" s="16">
        <v>0.0</v>
      </c>
      <c r="BE267" s="16">
        <v>4.0</v>
      </c>
      <c r="BF267" s="16">
        <v>1145070.0</v>
      </c>
      <c r="BG267" s="16">
        <v>0.0</v>
      </c>
      <c r="BH267" s="16">
        <v>0.0</v>
      </c>
      <c r="BI267" s="16">
        <v>0.0</v>
      </c>
      <c r="BJ267" s="16">
        <v>912.0</v>
      </c>
      <c r="BK267" s="16">
        <v>0.0</v>
      </c>
      <c r="BL267" s="16">
        <v>0.0</v>
      </c>
      <c r="BM267" s="16">
        <v>0.0</v>
      </c>
      <c r="BN267" s="16">
        <v>84020.0</v>
      </c>
      <c r="BO267" s="16">
        <v>0.0</v>
      </c>
      <c r="BP267" s="16">
        <v>0.0</v>
      </c>
      <c r="BQ267" s="16">
        <v>0.0</v>
      </c>
      <c r="BR267" s="16">
        <v>59918.0</v>
      </c>
      <c r="BS267" s="16">
        <v>0.0</v>
      </c>
      <c r="BT267" s="16">
        <v>0.0</v>
      </c>
    </row>
    <row r="268">
      <c r="A268" s="14" t="s">
        <v>5886</v>
      </c>
      <c r="B268" s="16">
        <v>11.0</v>
      </c>
      <c r="C268" s="16">
        <v>4086828.0</v>
      </c>
      <c r="D268" s="14" t="s">
        <v>5887</v>
      </c>
      <c r="E268" s="14" t="s">
        <v>2622</v>
      </c>
      <c r="F268" s="14" t="s">
        <v>2630</v>
      </c>
      <c r="G268" s="14" t="s">
        <v>4844</v>
      </c>
      <c r="H268" s="14" t="s">
        <v>2978</v>
      </c>
      <c r="I268" s="14" t="s">
        <v>2978</v>
      </c>
      <c r="J268" s="14" t="s">
        <v>4852</v>
      </c>
      <c r="K268" s="14" t="s">
        <v>5888</v>
      </c>
      <c r="L268" s="14" t="s">
        <v>5888</v>
      </c>
      <c r="M268" s="14" t="s">
        <v>5889</v>
      </c>
      <c r="N268" s="14" t="s">
        <v>409</v>
      </c>
      <c r="P268" s="17"/>
      <c r="Q268" s="17"/>
      <c r="R268" s="16">
        <v>9.0</v>
      </c>
      <c r="S268" s="16">
        <v>1535828.0</v>
      </c>
      <c r="T268" s="18">
        <v>5.86E-6</v>
      </c>
      <c r="U268" s="16">
        <v>0.0</v>
      </c>
      <c r="V268" s="16">
        <v>0.0</v>
      </c>
      <c r="W268" s="14" t="s">
        <v>2978</v>
      </c>
      <c r="X268" s="14" t="s">
        <v>4849</v>
      </c>
      <c r="Y268" s="16">
        <v>3.69E-6</v>
      </c>
      <c r="Z268" s="16">
        <v>15.0</v>
      </c>
      <c r="AA268" s="17"/>
      <c r="AB268" s="16">
        <v>0.04</v>
      </c>
      <c r="AC268" s="16">
        <v>0.07</v>
      </c>
      <c r="AD268" s="16">
        <v>1.26</v>
      </c>
      <c r="AE268" s="17"/>
      <c r="AF268" s="17"/>
      <c r="AG268" s="16">
        <v>0.0</v>
      </c>
      <c r="AH268" s="16">
        <v>73030.0</v>
      </c>
      <c r="AI268" s="16">
        <v>0.0</v>
      </c>
      <c r="AJ268" s="16">
        <v>0.0</v>
      </c>
      <c r="AK268" s="16">
        <v>0.0</v>
      </c>
      <c r="AL268" s="16">
        <v>50958.0</v>
      </c>
      <c r="AM268" s="16">
        <v>0.0</v>
      </c>
      <c r="AN268" s="16">
        <v>0.0</v>
      </c>
      <c r="AO268" s="16">
        <v>0.0</v>
      </c>
      <c r="AP268" s="16">
        <v>28624.0</v>
      </c>
      <c r="AQ268" s="16">
        <v>0.0</v>
      </c>
      <c r="AR268" s="16">
        <v>0.0</v>
      </c>
      <c r="AS268" s="16">
        <v>0.0</v>
      </c>
      <c r="AT268" s="16">
        <v>40916.0</v>
      </c>
      <c r="AU268" s="16">
        <v>0.0</v>
      </c>
      <c r="AV268" s="16">
        <v>0.0</v>
      </c>
      <c r="AW268" s="16">
        <v>0.0</v>
      </c>
      <c r="AX268" s="16">
        <v>45072.0</v>
      </c>
      <c r="AY268" s="16">
        <v>0.0</v>
      </c>
      <c r="AZ268" s="16">
        <v>0.0</v>
      </c>
      <c r="BA268" s="16">
        <v>0.0</v>
      </c>
      <c r="BB268" s="16">
        <v>6006.0</v>
      </c>
      <c r="BC268" s="16">
        <v>0.0</v>
      </c>
      <c r="BD268" s="16">
        <v>0.0</v>
      </c>
      <c r="BE268" s="16">
        <v>9.0</v>
      </c>
      <c r="BF268" s="16">
        <v>1146298.0</v>
      </c>
      <c r="BG268" s="16">
        <v>0.0</v>
      </c>
      <c r="BH268" s="16">
        <v>0.0</v>
      </c>
      <c r="BI268" s="16">
        <v>0.0</v>
      </c>
      <c r="BJ268" s="16">
        <v>912.0</v>
      </c>
      <c r="BK268" s="16">
        <v>0.0</v>
      </c>
      <c r="BL268" s="16">
        <v>0.0</v>
      </c>
      <c r="BM268" s="16">
        <v>0.0</v>
      </c>
      <c r="BN268" s="16">
        <v>84050.0</v>
      </c>
      <c r="BO268" s="16">
        <v>0.0</v>
      </c>
      <c r="BP268" s="16">
        <v>0.0</v>
      </c>
      <c r="BQ268" s="16">
        <v>0.0</v>
      </c>
      <c r="BR268" s="16">
        <v>59962.0</v>
      </c>
      <c r="BS268" s="16">
        <v>0.0</v>
      </c>
      <c r="BT268" s="16">
        <v>0.0</v>
      </c>
    </row>
    <row r="269">
      <c r="A269" s="14" t="s">
        <v>5890</v>
      </c>
      <c r="B269" s="16">
        <v>11.0</v>
      </c>
      <c r="C269" s="16">
        <v>4086780.0</v>
      </c>
      <c r="D269" s="14" t="s">
        <v>5891</v>
      </c>
      <c r="E269" s="14" t="s">
        <v>2630</v>
      </c>
      <c r="F269" s="14" t="s">
        <v>2631</v>
      </c>
      <c r="G269" s="14" t="s">
        <v>4844</v>
      </c>
      <c r="H269" s="14" t="s">
        <v>2978</v>
      </c>
      <c r="I269" s="14" t="s">
        <v>2978</v>
      </c>
      <c r="J269" s="14" t="s">
        <v>4852</v>
      </c>
      <c r="K269" s="14" t="s">
        <v>5892</v>
      </c>
      <c r="L269" s="14" t="s">
        <v>5892</v>
      </c>
      <c r="M269" s="14" t="s">
        <v>5893</v>
      </c>
      <c r="N269" s="14" t="s">
        <v>409</v>
      </c>
      <c r="P269" s="17"/>
      <c r="Q269" s="17"/>
      <c r="R269" s="16">
        <v>9.0</v>
      </c>
      <c r="S269" s="16">
        <v>1536298.0</v>
      </c>
      <c r="T269" s="18">
        <v>5.8582E-6</v>
      </c>
      <c r="U269" s="16">
        <v>0.0</v>
      </c>
      <c r="V269" s="16">
        <v>0.0</v>
      </c>
      <c r="W269" s="14" t="s">
        <v>2978</v>
      </c>
      <c r="X269" s="14" t="s">
        <v>4849</v>
      </c>
      <c r="Y269" s="16">
        <v>1.88E-6</v>
      </c>
      <c r="Z269" s="16">
        <v>22.5</v>
      </c>
      <c r="AA269" s="17"/>
      <c r="AB269" s="16">
        <v>0.0</v>
      </c>
      <c r="AC269" s="16">
        <v>0.02</v>
      </c>
      <c r="AD269" s="16">
        <v>2.87</v>
      </c>
      <c r="AE269" s="17"/>
      <c r="AF269" s="17"/>
      <c r="AG269" s="16">
        <v>0.0</v>
      </c>
      <c r="AH269" s="16">
        <v>72872.0</v>
      </c>
      <c r="AI269" s="16">
        <v>0.0</v>
      </c>
      <c r="AJ269" s="16">
        <v>0.0</v>
      </c>
      <c r="AK269" s="16">
        <v>1.0</v>
      </c>
      <c r="AL269" s="16">
        <v>50926.0</v>
      </c>
      <c r="AM269" s="16">
        <v>0.0</v>
      </c>
      <c r="AN269" s="16">
        <v>0.0</v>
      </c>
      <c r="AO269" s="16">
        <v>0.0</v>
      </c>
      <c r="AP269" s="16">
        <v>28648.0</v>
      </c>
      <c r="AQ269" s="16">
        <v>0.0</v>
      </c>
      <c r="AR269" s="16">
        <v>0.0</v>
      </c>
      <c r="AS269" s="16">
        <v>0.0</v>
      </c>
      <c r="AT269" s="16">
        <v>40918.0</v>
      </c>
      <c r="AU269" s="16">
        <v>0.0</v>
      </c>
      <c r="AV269" s="16">
        <v>0.0</v>
      </c>
      <c r="AW269" s="16">
        <v>0.0</v>
      </c>
      <c r="AX269" s="16">
        <v>45284.0</v>
      </c>
      <c r="AY269" s="16">
        <v>0.0</v>
      </c>
      <c r="AZ269" s="16">
        <v>0.0</v>
      </c>
      <c r="BA269" s="16">
        <v>0.0</v>
      </c>
      <c r="BB269" s="16">
        <v>6010.0</v>
      </c>
      <c r="BC269" s="16">
        <v>0.0</v>
      </c>
      <c r="BD269" s="16">
        <v>0.0</v>
      </c>
      <c r="BE269" s="16">
        <v>6.0</v>
      </c>
      <c r="BF269" s="16">
        <v>1146712.0</v>
      </c>
      <c r="BG269" s="16">
        <v>0.0</v>
      </c>
      <c r="BH269" s="16">
        <v>0.0</v>
      </c>
      <c r="BI269" s="16">
        <v>0.0</v>
      </c>
      <c r="BJ269" s="16">
        <v>910.0</v>
      </c>
      <c r="BK269" s="16">
        <v>0.0</v>
      </c>
      <c r="BL269" s="16">
        <v>0.0</v>
      </c>
      <c r="BM269" s="16">
        <v>0.0</v>
      </c>
      <c r="BN269" s="16">
        <v>84012.0</v>
      </c>
      <c r="BO269" s="16">
        <v>0.0</v>
      </c>
      <c r="BP269" s="16">
        <v>0.0</v>
      </c>
      <c r="BQ269" s="16">
        <v>2.0</v>
      </c>
      <c r="BR269" s="16">
        <v>60006.0</v>
      </c>
      <c r="BS269" s="16">
        <v>0.0</v>
      </c>
      <c r="BT269" s="16">
        <v>0.0</v>
      </c>
    </row>
    <row r="270">
      <c r="A270" s="14" t="s">
        <v>5894</v>
      </c>
      <c r="B270" s="16">
        <v>11.0</v>
      </c>
      <c r="C270" s="16">
        <v>4086620.0</v>
      </c>
      <c r="D270" s="14" t="s">
        <v>5895</v>
      </c>
      <c r="E270" s="14" t="s">
        <v>2622</v>
      </c>
      <c r="F270" s="14" t="s">
        <v>2621</v>
      </c>
      <c r="G270" s="14" t="s">
        <v>4844</v>
      </c>
      <c r="H270" s="14" t="s">
        <v>2978</v>
      </c>
      <c r="I270" s="14" t="s">
        <v>2978</v>
      </c>
      <c r="J270" s="14" t="s">
        <v>4852</v>
      </c>
      <c r="K270" s="14" t="s">
        <v>5896</v>
      </c>
      <c r="L270" s="14" t="s">
        <v>5896</v>
      </c>
      <c r="M270" s="14" t="s">
        <v>5897</v>
      </c>
      <c r="N270" s="14" t="s">
        <v>5348</v>
      </c>
      <c r="O270" s="17"/>
      <c r="P270" s="17"/>
      <c r="Q270" s="17"/>
      <c r="R270" s="16">
        <v>9.0</v>
      </c>
      <c r="S270" s="16">
        <v>1592704.0</v>
      </c>
      <c r="T270" s="18">
        <v>5.6508E-6</v>
      </c>
      <c r="U270" s="16">
        <v>0.0</v>
      </c>
      <c r="V270" s="16">
        <v>0.0</v>
      </c>
      <c r="W270" s="14" t="s">
        <v>2978</v>
      </c>
      <c r="X270" s="14" t="s">
        <v>4849</v>
      </c>
      <c r="Y270" s="16">
        <v>2.95E-6</v>
      </c>
      <c r="Z270" s="16">
        <v>38.0</v>
      </c>
      <c r="AA270" s="17"/>
      <c r="AB270" s="16">
        <v>0.0</v>
      </c>
      <c r="AC270" s="16">
        <v>-0.02</v>
      </c>
      <c r="AD270" s="16">
        <v>7.07</v>
      </c>
      <c r="AE270" s="17"/>
      <c r="AF270" s="17"/>
      <c r="AG270" s="16">
        <v>1.0</v>
      </c>
      <c r="AH270" s="16">
        <v>74296.0</v>
      </c>
      <c r="AI270" s="16">
        <v>0.0</v>
      </c>
      <c r="AJ270" s="16">
        <v>0.0</v>
      </c>
      <c r="AK270" s="16">
        <v>0.0</v>
      </c>
      <c r="AL270" s="16">
        <v>57958.0</v>
      </c>
      <c r="AM270" s="16">
        <v>0.0</v>
      </c>
      <c r="AN270" s="16">
        <v>0.0</v>
      </c>
      <c r="AO270" s="16">
        <v>0.0</v>
      </c>
      <c r="AP270" s="16">
        <v>29232.0</v>
      </c>
      <c r="AQ270" s="16">
        <v>0.0</v>
      </c>
      <c r="AR270" s="16">
        <v>0.0</v>
      </c>
      <c r="AS270" s="16">
        <v>0.0</v>
      </c>
      <c r="AT270" s="16">
        <v>43812.0</v>
      </c>
      <c r="AU270" s="16">
        <v>0.0</v>
      </c>
      <c r="AV270" s="16">
        <v>0.0</v>
      </c>
      <c r="AW270" s="16">
        <v>0.0</v>
      </c>
      <c r="AX270" s="16">
        <v>62422.0</v>
      </c>
      <c r="AY270" s="16">
        <v>0.0</v>
      </c>
      <c r="AZ270" s="16">
        <v>0.0</v>
      </c>
      <c r="BA270" s="16">
        <v>0.0</v>
      </c>
      <c r="BB270" s="16">
        <v>6062.0</v>
      </c>
      <c r="BC270" s="16">
        <v>0.0</v>
      </c>
      <c r="BD270" s="16">
        <v>0.0</v>
      </c>
      <c r="BE270" s="16">
        <v>8.0</v>
      </c>
      <c r="BF270" s="16">
        <v>1167624.0</v>
      </c>
      <c r="BG270" s="16">
        <v>0.0</v>
      </c>
      <c r="BH270" s="16">
        <v>0.0</v>
      </c>
      <c r="BI270" s="16">
        <v>0.0</v>
      </c>
      <c r="BJ270" s="16">
        <v>912.0</v>
      </c>
      <c r="BK270" s="16">
        <v>0.0</v>
      </c>
      <c r="BL270" s="16">
        <v>0.0</v>
      </c>
      <c r="BM270" s="16">
        <v>0.0</v>
      </c>
      <c r="BN270" s="16">
        <v>88786.0</v>
      </c>
      <c r="BO270" s="16">
        <v>0.0</v>
      </c>
      <c r="BP270" s="16">
        <v>0.0</v>
      </c>
      <c r="BQ270" s="16">
        <v>0.0</v>
      </c>
      <c r="BR270" s="16">
        <v>61600.0</v>
      </c>
      <c r="BS270" s="16">
        <v>0.0</v>
      </c>
      <c r="BT270" s="16">
        <v>0.0</v>
      </c>
    </row>
    <row r="271">
      <c r="A271" s="14" t="s">
        <v>5898</v>
      </c>
      <c r="B271" s="16">
        <v>11.0</v>
      </c>
      <c r="C271" s="16">
        <v>4082349.0</v>
      </c>
      <c r="D271" s="14" t="s">
        <v>5668</v>
      </c>
      <c r="E271" s="14" t="s">
        <v>2631</v>
      </c>
      <c r="F271" s="14" t="s">
        <v>2621</v>
      </c>
      <c r="G271" s="14" t="s">
        <v>4844</v>
      </c>
      <c r="H271" s="14" t="s">
        <v>2978</v>
      </c>
      <c r="I271" s="14" t="s">
        <v>2978</v>
      </c>
      <c r="J271" s="14" t="s">
        <v>4845</v>
      </c>
      <c r="K271" s="14" t="s">
        <v>5899</v>
      </c>
      <c r="L271" s="14" t="s">
        <v>5899</v>
      </c>
      <c r="M271" s="14" t="s">
        <v>5900</v>
      </c>
      <c r="N271" s="14" t="s">
        <v>409</v>
      </c>
      <c r="P271" s="17"/>
      <c r="Q271" s="17"/>
      <c r="R271" s="16">
        <v>9.0</v>
      </c>
      <c r="S271" s="16">
        <v>1610612.0</v>
      </c>
      <c r="T271" s="18">
        <v>5.5879E-6</v>
      </c>
      <c r="U271" s="16">
        <v>0.0</v>
      </c>
      <c r="V271" s="16">
        <v>0.0</v>
      </c>
      <c r="W271" s="14" t="s">
        <v>2978</v>
      </c>
      <c r="X271" s="14" t="s">
        <v>4849</v>
      </c>
      <c r="Y271" s="16">
        <v>2.92E-6</v>
      </c>
      <c r="Z271" s="16">
        <v>33.0</v>
      </c>
      <c r="AA271" s="16">
        <v>0.199</v>
      </c>
      <c r="AB271" s="16">
        <v>0.2</v>
      </c>
      <c r="AC271" s="16">
        <v>0.03</v>
      </c>
      <c r="AD271" s="16">
        <v>8.79</v>
      </c>
      <c r="AE271" s="16">
        <v>0.0</v>
      </c>
      <c r="AF271" s="16">
        <v>0.992</v>
      </c>
      <c r="AG271" s="16">
        <v>0.0</v>
      </c>
      <c r="AH271" s="16">
        <v>74846.0</v>
      </c>
      <c r="AI271" s="16">
        <v>0.0</v>
      </c>
      <c r="AJ271" s="16">
        <v>0.0</v>
      </c>
      <c r="AK271" s="16">
        <v>0.0</v>
      </c>
      <c r="AL271" s="16">
        <v>59578.0</v>
      </c>
      <c r="AM271" s="16">
        <v>0.0</v>
      </c>
      <c r="AN271" s="16">
        <v>0.0</v>
      </c>
      <c r="AO271" s="16">
        <v>0.0</v>
      </c>
      <c r="AP271" s="16">
        <v>29536.0</v>
      </c>
      <c r="AQ271" s="16">
        <v>0.0</v>
      </c>
      <c r="AR271" s="16">
        <v>0.0</v>
      </c>
      <c r="AS271" s="16">
        <v>0.0</v>
      </c>
      <c r="AT271" s="16">
        <v>44832.0</v>
      </c>
      <c r="AU271" s="16">
        <v>0.0</v>
      </c>
      <c r="AV271" s="16">
        <v>0.0</v>
      </c>
      <c r="AW271" s="16">
        <v>0.0</v>
      </c>
      <c r="AX271" s="16">
        <v>63884.0</v>
      </c>
      <c r="AY271" s="16">
        <v>0.0</v>
      </c>
      <c r="AZ271" s="16">
        <v>0.0</v>
      </c>
      <c r="BA271" s="16">
        <v>0.0</v>
      </c>
      <c r="BB271" s="16">
        <v>5144.0</v>
      </c>
      <c r="BC271" s="16">
        <v>0.0</v>
      </c>
      <c r="BD271" s="16">
        <v>0.0</v>
      </c>
      <c r="BE271" s="16">
        <v>8.0</v>
      </c>
      <c r="BF271" s="16">
        <v>1178918.0</v>
      </c>
      <c r="BG271" s="16">
        <v>0.0</v>
      </c>
      <c r="BH271" s="16">
        <v>0.0</v>
      </c>
      <c r="BI271" s="16">
        <v>0.0</v>
      </c>
      <c r="BJ271" s="16">
        <v>912.0</v>
      </c>
      <c r="BK271" s="16">
        <v>0.0</v>
      </c>
      <c r="BL271" s="16">
        <v>0.0</v>
      </c>
      <c r="BM271" s="16">
        <v>0.0</v>
      </c>
      <c r="BN271" s="16">
        <v>90650.0</v>
      </c>
      <c r="BO271" s="16">
        <v>0.0</v>
      </c>
      <c r="BP271" s="16">
        <v>0.0</v>
      </c>
      <c r="BQ271" s="16">
        <v>1.0</v>
      </c>
      <c r="BR271" s="16">
        <v>62312.0</v>
      </c>
      <c r="BS271" s="16">
        <v>0.0</v>
      </c>
      <c r="BT271" s="16">
        <v>0.0</v>
      </c>
    </row>
    <row r="272">
      <c r="A272" s="14" t="s">
        <v>5901</v>
      </c>
      <c r="B272" s="16">
        <v>11.0</v>
      </c>
      <c r="C272" s="16">
        <v>4082293.0</v>
      </c>
      <c r="D272" s="14" t="s">
        <v>5902</v>
      </c>
      <c r="E272" s="14" t="s">
        <v>2630</v>
      </c>
      <c r="F272" s="14" t="s">
        <v>2631</v>
      </c>
      <c r="G272" s="14" t="s">
        <v>5166</v>
      </c>
      <c r="H272" s="14" t="s">
        <v>2978</v>
      </c>
      <c r="I272" s="14" t="s">
        <v>21</v>
      </c>
      <c r="J272" s="14" t="s">
        <v>4845</v>
      </c>
      <c r="K272" s="14" t="s">
        <v>5903</v>
      </c>
      <c r="L272" s="14" t="s">
        <v>5903</v>
      </c>
      <c r="M272" s="14" t="s">
        <v>5904</v>
      </c>
      <c r="N272" s="14" t="s">
        <v>409</v>
      </c>
      <c r="P272" s="17"/>
      <c r="Q272" s="17"/>
      <c r="R272" s="16">
        <v>9.0</v>
      </c>
      <c r="S272" s="16">
        <v>1613966.0</v>
      </c>
      <c r="T272" s="18">
        <v>5.5763E-6</v>
      </c>
      <c r="U272" s="16">
        <v>0.0</v>
      </c>
      <c r="V272" s="16">
        <v>0.0</v>
      </c>
      <c r="W272" s="14" t="s">
        <v>2978</v>
      </c>
      <c r="X272" s="14" t="s">
        <v>4849</v>
      </c>
      <c r="Y272" s="16">
        <v>3.59E-6</v>
      </c>
      <c r="Z272" s="16">
        <v>22.6</v>
      </c>
      <c r="AA272" s="16">
        <v>0.402</v>
      </c>
      <c r="AB272" s="16">
        <v>0.01</v>
      </c>
      <c r="AC272" s="16">
        <v>0.02</v>
      </c>
      <c r="AD272" s="16">
        <v>6.33</v>
      </c>
      <c r="AE272" s="16">
        <v>0.13</v>
      </c>
      <c r="AF272" s="16">
        <v>0.969</v>
      </c>
      <c r="AG272" s="16">
        <v>0.0</v>
      </c>
      <c r="AH272" s="16">
        <v>75046.0</v>
      </c>
      <c r="AI272" s="16">
        <v>0.0</v>
      </c>
      <c r="AJ272" s="16">
        <v>0.0</v>
      </c>
      <c r="AK272" s="16">
        <v>0.0</v>
      </c>
      <c r="AL272" s="16">
        <v>60030.0</v>
      </c>
      <c r="AM272" s="16">
        <v>0.0</v>
      </c>
      <c r="AN272" s="16">
        <v>0.0</v>
      </c>
      <c r="AO272" s="16">
        <v>0.0</v>
      </c>
      <c r="AP272" s="16">
        <v>29606.0</v>
      </c>
      <c r="AQ272" s="16">
        <v>0.0</v>
      </c>
      <c r="AR272" s="16">
        <v>0.0</v>
      </c>
      <c r="AS272" s="16">
        <v>0.0</v>
      </c>
      <c r="AT272" s="16">
        <v>44888.0</v>
      </c>
      <c r="AU272" s="16">
        <v>0.0</v>
      </c>
      <c r="AV272" s="16">
        <v>0.0</v>
      </c>
      <c r="AW272" s="16">
        <v>0.0</v>
      </c>
      <c r="AX272" s="16">
        <v>64036.0</v>
      </c>
      <c r="AY272" s="16">
        <v>0.0</v>
      </c>
      <c r="AZ272" s="16">
        <v>0.0</v>
      </c>
      <c r="BA272" s="16">
        <v>0.0</v>
      </c>
      <c r="BB272" s="16">
        <v>5876.0</v>
      </c>
      <c r="BC272" s="16">
        <v>0.0</v>
      </c>
      <c r="BD272" s="16">
        <v>0.0</v>
      </c>
      <c r="BE272" s="16">
        <v>9.0</v>
      </c>
      <c r="BF272" s="16">
        <v>1180024.0</v>
      </c>
      <c r="BG272" s="16">
        <v>0.0</v>
      </c>
      <c r="BH272" s="16">
        <v>0.0</v>
      </c>
      <c r="BI272" s="16">
        <v>0.0</v>
      </c>
      <c r="BJ272" s="16">
        <v>912.0</v>
      </c>
      <c r="BK272" s="16">
        <v>0.0</v>
      </c>
      <c r="BL272" s="16">
        <v>0.0</v>
      </c>
      <c r="BM272" s="16">
        <v>0.0</v>
      </c>
      <c r="BN272" s="16">
        <v>91066.0</v>
      </c>
      <c r="BO272" s="16">
        <v>0.0</v>
      </c>
      <c r="BP272" s="16">
        <v>0.0</v>
      </c>
      <c r="BQ272" s="16">
        <v>0.0</v>
      </c>
      <c r="BR272" s="16">
        <v>62482.0</v>
      </c>
      <c r="BS272" s="16">
        <v>0.0</v>
      </c>
      <c r="BT272" s="16">
        <v>0.0</v>
      </c>
    </row>
    <row r="273">
      <c r="A273" s="14" t="s">
        <v>5905</v>
      </c>
      <c r="B273" s="16">
        <v>11.0</v>
      </c>
      <c r="C273" s="16">
        <v>4059363.0</v>
      </c>
      <c r="D273" s="14" t="s">
        <v>5906</v>
      </c>
      <c r="E273" s="14" t="s">
        <v>2631</v>
      </c>
      <c r="F273" s="14" t="s">
        <v>2621</v>
      </c>
      <c r="G273" s="14" t="s">
        <v>4844</v>
      </c>
      <c r="H273" s="14" t="s">
        <v>2978</v>
      </c>
      <c r="I273" s="14" t="s">
        <v>2978</v>
      </c>
      <c r="J273" s="14" t="s">
        <v>4845</v>
      </c>
      <c r="K273" s="14" t="s">
        <v>5907</v>
      </c>
      <c r="L273" s="14" t="s">
        <v>5907</v>
      </c>
      <c r="M273" s="14" t="s">
        <v>5908</v>
      </c>
      <c r="N273" s="14" t="s">
        <v>409</v>
      </c>
      <c r="O273" s="14" t="s">
        <v>410</v>
      </c>
      <c r="P273" s="16">
        <v>648646.0</v>
      </c>
      <c r="Q273" s="17"/>
      <c r="R273" s="16">
        <v>9.0</v>
      </c>
      <c r="S273" s="16">
        <v>1613972.0</v>
      </c>
      <c r="T273" s="18">
        <v>5.5763E-6</v>
      </c>
      <c r="U273" s="16">
        <v>0.0</v>
      </c>
      <c r="V273" s="16">
        <v>0.0</v>
      </c>
      <c r="W273" s="14" t="s">
        <v>2978</v>
      </c>
      <c r="X273" s="14" t="s">
        <v>4849</v>
      </c>
      <c r="Y273" s="16">
        <v>2.92E-6</v>
      </c>
      <c r="Z273" s="16">
        <v>22.6</v>
      </c>
      <c r="AA273" s="17"/>
      <c r="AB273" s="16">
        <v>0.0</v>
      </c>
      <c r="AC273" s="16">
        <v>0.01</v>
      </c>
      <c r="AD273" s="16">
        <v>8.79</v>
      </c>
      <c r="AE273" s="16">
        <v>0.05</v>
      </c>
      <c r="AF273" s="16">
        <v>0.668</v>
      </c>
      <c r="AG273" s="16">
        <v>1.0</v>
      </c>
      <c r="AH273" s="16">
        <v>74900.0</v>
      </c>
      <c r="AI273" s="16">
        <v>0.0</v>
      </c>
      <c r="AJ273" s="16">
        <v>0.0</v>
      </c>
      <c r="AK273" s="16">
        <v>0.0</v>
      </c>
      <c r="AL273" s="16">
        <v>59990.0</v>
      </c>
      <c r="AM273" s="16">
        <v>0.0</v>
      </c>
      <c r="AN273" s="16">
        <v>0.0</v>
      </c>
      <c r="AO273" s="16">
        <v>0.0</v>
      </c>
      <c r="AP273" s="16">
        <v>29608.0</v>
      </c>
      <c r="AQ273" s="16">
        <v>0.0</v>
      </c>
      <c r="AR273" s="16">
        <v>0.0</v>
      </c>
      <c r="AS273" s="16">
        <v>0.0</v>
      </c>
      <c r="AT273" s="16">
        <v>44880.0</v>
      </c>
      <c r="AU273" s="16">
        <v>0.0</v>
      </c>
      <c r="AV273" s="16">
        <v>0.0</v>
      </c>
      <c r="AW273" s="16">
        <v>0.0</v>
      </c>
      <c r="AX273" s="16">
        <v>64030.0</v>
      </c>
      <c r="AY273" s="16">
        <v>0.0</v>
      </c>
      <c r="AZ273" s="16">
        <v>0.0</v>
      </c>
      <c r="BA273" s="16">
        <v>0.0</v>
      </c>
      <c r="BB273" s="16">
        <v>6084.0</v>
      </c>
      <c r="BC273" s="16">
        <v>0.0</v>
      </c>
      <c r="BD273" s="16">
        <v>0.0</v>
      </c>
      <c r="BE273" s="16">
        <v>8.0</v>
      </c>
      <c r="BF273" s="16">
        <v>1180006.0</v>
      </c>
      <c r="BG273" s="16">
        <v>0.0</v>
      </c>
      <c r="BH273" s="16">
        <v>0.0</v>
      </c>
      <c r="BI273" s="16">
        <v>0.0</v>
      </c>
      <c r="BJ273" s="16">
        <v>912.0</v>
      </c>
      <c r="BK273" s="16">
        <v>0.0</v>
      </c>
      <c r="BL273" s="16">
        <v>0.0</v>
      </c>
      <c r="BM273" s="16">
        <v>0.0</v>
      </c>
      <c r="BN273" s="16">
        <v>91082.0</v>
      </c>
      <c r="BO273" s="16">
        <v>0.0</v>
      </c>
      <c r="BP273" s="16">
        <v>0.0</v>
      </c>
      <c r="BQ273" s="16">
        <v>0.0</v>
      </c>
      <c r="BR273" s="16">
        <v>62480.0</v>
      </c>
      <c r="BS273" s="16">
        <v>0.0</v>
      </c>
      <c r="BT273" s="16">
        <v>0.0</v>
      </c>
    </row>
    <row r="274">
      <c r="A274" s="14" t="s">
        <v>5909</v>
      </c>
      <c r="B274" s="16">
        <v>11.0</v>
      </c>
      <c r="C274" s="16">
        <v>3856362.0</v>
      </c>
      <c r="D274" s="14" t="s">
        <v>5910</v>
      </c>
      <c r="E274" s="14" t="s">
        <v>2622</v>
      </c>
      <c r="F274" s="14" t="s">
        <v>2621</v>
      </c>
      <c r="G274" s="14" t="s">
        <v>4844</v>
      </c>
      <c r="H274" s="14" t="s">
        <v>2978</v>
      </c>
      <c r="I274" s="14" t="s">
        <v>2978</v>
      </c>
      <c r="J274" s="14" t="s">
        <v>4845</v>
      </c>
      <c r="K274" s="14" t="s">
        <v>5911</v>
      </c>
      <c r="L274" s="14" t="s">
        <v>5911</v>
      </c>
      <c r="M274" s="14" t="s">
        <v>5912</v>
      </c>
      <c r="N274" s="14" t="s">
        <v>409</v>
      </c>
      <c r="O274" s="14" t="s">
        <v>410</v>
      </c>
      <c r="P274" s="16">
        <v>2067637.0</v>
      </c>
      <c r="Q274" s="17"/>
      <c r="R274" s="16">
        <v>9.0</v>
      </c>
      <c r="S274" s="16">
        <v>1614038.0</v>
      </c>
      <c r="T274" s="18">
        <v>5.5761E-6</v>
      </c>
      <c r="U274" s="16">
        <v>1.0</v>
      </c>
      <c r="V274" s="16">
        <v>0.0</v>
      </c>
      <c r="W274" s="14" t="s">
        <v>2978</v>
      </c>
      <c r="X274" s="14" t="s">
        <v>4940</v>
      </c>
      <c r="Y274" s="18">
        <v>6.614E-5</v>
      </c>
      <c r="Z274" s="16">
        <v>16.3</v>
      </c>
      <c r="AA274" s="17"/>
      <c r="AB274" s="16">
        <v>0.01</v>
      </c>
      <c r="AC274" s="16">
        <v>-0.03</v>
      </c>
      <c r="AD274" s="16">
        <v>1.52</v>
      </c>
      <c r="AE274" s="16">
        <v>0.48</v>
      </c>
      <c r="AF274" s="16">
        <v>0.003</v>
      </c>
      <c r="AG274" s="16">
        <v>0.0</v>
      </c>
      <c r="AH274" s="16">
        <v>74932.0</v>
      </c>
      <c r="AI274" s="16">
        <v>0.0</v>
      </c>
      <c r="AJ274" s="16">
        <v>0.0</v>
      </c>
      <c r="AK274" s="16">
        <v>8.0</v>
      </c>
      <c r="AL274" s="16">
        <v>60008.0</v>
      </c>
      <c r="AM274" s="16">
        <v>1.0</v>
      </c>
      <c r="AN274" s="16">
        <v>0.0</v>
      </c>
      <c r="AO274" s="16">
        <v>0.0</v>
      </c>
      <c r="AP274" s="16">
        <v>29608.0</v>
      </c>
      <c r="AQ274" s="16">
        <v>0.0</v>
      </c>
      <c r="AR274" s="16">
        <v>0.0</v>
      </c>
      <c r="AS274" s="16">
        <v>0.0</v>
      </c>
      <c r="AT274" s="16">
        <v>44900.0</v>
      </c>
      <c r="AU274" s="16">
        <v>0.0</v>
      </c>
      <c r="AV274" s="16">
        <v>0.0</v>
      </c>
      <c r="AW274" s="16">
        <v>0.0</v>
      </c>
      <c r="AX274" s="16">
        <v>63982.0</v>
      </c>
      <c r="AY274" s="16">
        <v>0.0</v>
      </c>
      <c r="AZ274" s="16">
        <v>0.0</v>
      </c>
      <c r="BA274" s="16">
        <v>0.0</v>
      </c>
      <c r="BB274" s="16">
        <v>6082.0</v>
      </c>
      <c r="BC274" s="16">
        <v>0.0</v>
      </c>
      <c r="BD274" s="16">
        <v>0.0</v>
      </c>
      <c r="BE274" s="16">
        <v>0.0</v>
      </c>
      <c r="BF274" s="16">
        <v>1180034.0</v>
      </c>
      <c r="BG274" s="16">
        <v>0.0</v>
      </c>
      <c r="BH274" s="16">
        <v>0.0</v>
      </c>
      <c r="BI274" s="16">
        <v>0.0</v>
      </c>
      <c r="BJ274" s="16">
        <v>912.0</v>
      </c>
      <c r="BK274" s="16">
        <v>0.0</v>
      </c>
      <c r="BL274" s="16">
        <v>0.0</v>
      </c>
      <c r="BM274" s="16">
        <v>0.0</v>
      </c>
      <c r="BN274" s="16">
        <v>91092.0</v>
      </c>
      <c r="BO274" s="16">
        <v>0.0</v>
      </c>
      <c r="BP274" s="16">
        <v>0.0</v>
      </c>
      <c r="BQ274" s="16">
        <v>1.0</v>
      </c>
      <c r="BR274" s="16">
        <v>62488.0</v>
      </c>
      <c r="BS274" s="16">
        <v>0.0</v>
      </c>
      <c r="BT274" s="16">
        <v>0.0</v>
      </c>
    </row>
    <row r="275">
      <c r="A275" s="14" t="s">
        <v>5913</v>
      </c>
      <c r="B275" s="16">
        <v>11.0</v>
      </c>
      <c r="C275" s="16">
        <v>3856334.0</v>
      </c>
      <c r="D275" s="14" t="s">
        <v>5914</v>
      </c>
      <c r="E275" s="14" t="s">
        <v>2630</v>
      </c>
      <c r="F275" s="14" t="s">
        <v>2631</v>
      </c>
      <c r="G275" s="14" t="s">
        <v>4844</v>
      </c>
      <c r="H275" s="14" t="s">
        <v>2978</v>
      </c>
      <c r="I275" s="14" t="s">
        <v>2978</v>
      </c>
      <c r="J275" s="14" t="s">
        <v>4845</v>
      </c>
      <c r="K275" s="14" t="s">
        <v>5915</v>
      </c>
      <c r="L275" s="14" t="s">
        <v>5915</v>
      </c>
      <c r="M275" s="14" t="s">
        <v>5916</v>
      </c>
      <c r="N275" s="14" t="s">
        <v>409</v>
      </c>
      <c r="O275" s="14" t="s">
        <v>410</v>
      </c>
      <c r="P275" s="16">
        <v>2932746.0</v>
      </c>
      <c r="Q275" s="17"/>
      <c r="R275" s="16">
        <v>9.0</v>
      </c>
      <c r="S275" s="16">
        <v>1614086.0</v>
      </c>
      <c r="T275" s="18">
        <v>5.5759E-6</v>
      </c>
      <c r="U275" s="16">
        <v>0.0</v>
      </c>
      <c r="V275" s="16">
        <v>0.0</v>
      </c>
      <c r="W275" s="14" t="s">
        <v>2978</v>
      </c>
      <c r="X275" s="14" t="s">
        <v>4865</v>
      </c>
      <c r="Y275" s="18">
        <v>6.232E-5</v>
      </c>
      <c r="Z275" s="16">
        <v>21.2</v>
      </c>
      <c r="AA275" s="17"/>
      <c r="AB275" s="16">
        <v>0.0</v>
      </c>
      <c r="AC275" s="16">
        <v>-0.02</v>
      </c>
      <c r="AD275" s="16">
        <v>3.0</v>
      </c>
      <c r="AE275" s="16">
        <v>0.48</v>
      </c>
      <c r="AF275" s="16">
        <v>0.0</v>
      </c>
      <c r="AG275" s="16">
        <v>9.0</v>
      </c>
      <c r="AH275" s="16">
        <v>74950.0</v>
      </c>
      <c r="AI275" s="16">
        <v>0.0</v>
      </c>
      <c r="AJ275" s="16">
        <v>0.0</v>
      </c>
      <c r="AK275" s="16">
        <v>0.0</v>
      </c>
      <c r="AL275" s="16">
        <v>60010.0</v>
      </c>
      <c r="AM275" s="16">
        <v>0.0</v>
      </c>
      <c r="AN275" s="16">
        <v>0.0</v>
      </c>
      <c r="AO275" s="16">
        <v>0.0</v>
      </c>
      <c r="AP275" s="16">
        <v>29604.0</v>
      </c>
      <c r="AQ275" s="16">
        <v>0.0</v>
      </c>
      <c r="AR275" s="16">
        <v>0.0</v>
      </c>
      <c r="AS275" s="16">
        <v>0.0</v>
      </c>
      <c r="AT275" s="16">
        <v>44896.0</v>
      </c>
      <c r="AU275" s="16">
        <v>0.0</v>
      </c>
      <c r="AV275" s="16">
        <v>0.0</v>
      </c>
      <c r="AW275" s="16">
        <v>0.0</v>
      </c>
      <c r="AX275" s="16">
        <v>64020.0</v>
      </c>
      <c r="AY275" s="16">
        <v>0.0</v>
      </c>
      <c r="AZ275" s="16">
        <v>0.0</v>
      </c>
      <c r="BA275" s="16">
        <v>0.0</v>
      </c>
      <c r="BB275" s="16">
        <v>6084.0</v>
      </c>
      <c r="BC275" s="16">
        <v>0.0</v>
      </c>
      <c r="BD275" s="16">
        <v>0.0</v>
      </c>
      <c r="BE275" s="16">
        <v>0.0</v>
      </c>
      <c r="BF275" s="16">
        <v>1180032.0</v>
      </c>
      <c r="BG275" s="16">
        <v>0.0</v>
      </c>
      <c r="BH275" s="16">
        <v>0.0</v>
      </c>
      <c r="BI275" s="16">
        <v>0.0</v>
      </c>
      <c r="BJ275" s="16">
        <v>912.0</v>
      </c>
      <c r="BK275" s="16">
        <v>0.0</v>
      </c>
      <c r="BL275" s="16">
        <v>0.0</v>
      </c>
      <c r="BM275" s="16">
        <v>0.0</v>
      </c>
      <c r="BN275" s="16">
        <v>91088.0</v>
      </c>
      <c r="BO275" s="16">
        <v>0.0</v>
      </c>
      <c r="BP275" s="16">
        <v>0.0</v>
      </c>
      <c r="BQ275" s="16">
        <v>0.0</v>
      </c>
      <c r="BR275" s="16">
        <v>62490.0</v>
      </c>
      <c r="BS275" s="16">
        <v>0.0</v>
      </c>
      <c r="BT275" s="16">
        <v>0.0</v>
      </c>
    </row>
    <row r="276">
      <c r="A276" s="14" t="s">
        <v>5917</v>
      </c>
      <c r="B276" s="16">
        <v>11.0</v>
      </c>
      <c r="C276" s="16">
        <v>4091652.0</v>
      </c>
      <c r="D276" s="14" t="s">
        <v>5918</v>
      </c>
      <c r="E276" s="14" t="s">
        <v>2631</v>
      </c>
      <c r="F276" s="14" t="s">
        <v>2630</v>
      </c>
      <c r="G276" s="14" t="s">
        <v>4844</v>
      </c>
      <c r="H276" s="14" t="s">
        <v>2978</v>
      </c>
      <c r="I276" s="14" t="s">
        <v>2978</v>
      </c>
      <c r="J276" s="14" t="s">
        <v>4845</v>
      </c>
      <c r="K276" s="14" t="s">
        <v>5919</v>
      </c>
      <c r="L276" s="14" t="s">
        <v>5919</v>
      </c>
      <c r="M276" s="14" t="s">
        <v>5920</v>
      </c>
      <c r="N276" s="14" t="s">
        <v>409</v>
      </c>
      <c r="P276" s="17"/>
      <c r="Q276" s="17"/>
      <c r="R276" s="16">
        <v>9.0</v>
      </c>
      <c r="S276" s="16">
        <v>1614122.0</v>
      </c>
      <c r="T276" s="18">
        <v>5.5758E-6</v>
      </c>
      <c r="U276" s="16">
        <v>0.0</v>
      </c>
      <c r="V276" s="16">
        <v>0.0</v>
      </c>
      <c r="W276" s="14" t="s">
        <v>2978</v>
      </c>
      <c r="X276" s="14" t="s">
        <v>4860</v>
      </c>
      <c r="Y276" s="18">
        <v>5.136E-5</v>
      </c>
      <c r="Z276" s="16">
        <v>19.8</v>
      </c>
      <c r="AA276" s="17"/>
      <c r="AB276" s="16">
        <v>0.0</v>
      </c>
      <c r="AC276" s="16">
        <v>0.0</v>
      </c>
      <c r="AD276" s="16">
        <v>4.31</v>
      </c>
      <c r="AE276" s="16">
        <v>0.27</v>
      </c>
      <c r="AF276" s="16">
        <v>0.037</v>
      </c>
      <c r="AG276" s="16">
        <v>0.0</v>
      </c>
      <c r="AH276" s="16">
        <v>74938.0</v>
      </c>
      <c r="AI276" s="16">
        <v>0.0</v>
      </c>
      <c r="AJ276" s="16">
        <v>0.0</v>
      </c>
      <c r="AK276" s="16">
        <v>0.0</v>
      </c>
      <c r="AL276" s="16">
        <v>60008.0</v>
      </c>
      <c r="AM276" s="16">
        <v>0.0</v>
      </c>
      <c r="AN276" s="16">
        <v>0.0</v>
      </c>
      <c r="AO276" s="16">
        <v>0.0</v>
      </c>
      <c r="AP276" s="16">
        <v>29606.0</v>
      </c>
      <c r="AQ276" s="16">
        <v>0.0</v>
      </c>
      <c r="AR276" s="16">
        <v>0.0</v>
      </c>
      <c r="AS276" s="16">
        <v>0.0</v>
      </c>
      <c r="AT276" s="16">
        <v>44902.0</v>
      </c>
      <c r="AU276" s="16">
        <v>0.0</v>
      </c>
      <c r="AV276" s="16">
        <v>0.0</v>
      </c>
      <c r="AW276" s="16">
        <v>0.0</v>
      </c>
      <c r="AX276" s="16">
        <v>64040.0</v>
      </c>
      <c r="AY276" s="16">
        <v>0.0</v>
      </c>
      <c r="AZ276" s="16">
        <v>0.0</v>
      </c>
      <c r="BA276" s="16">
        <v>0.0</v>
      </c>
      <c r="BB276" s="16">
        <v>6084.0</v>
      </c>
      <c r="BC276" s="16">
        <v>0.0</v>
      </c>
      <c r="BD276" s="16">
        <v>0.0</v>
      </c>
      <c r="BE276" s="16">
        <v>0.0</v>
      </c>
      <c r="BF276" s="16">
        <v>1180048.0</v>
      </c>
      <c r="BG276" s="16">
        <v>0.0</v>
      </c>
      <c r="BH276" s="16">
        <v>0.0</v>
      </c>
      <c r="BI276" s="16">
        <v>0.0</v>
      </c>
      <c r="BJ276" s="16">
        <v>912.0</v>
      </c>
      <c r="BK276" s="16">
        <v>0.0</v>
      </c>
      <c r="BL276" s="16">
        <v>0.0</v>
      </c>
      <c r="BM276" s="16">
        <v>9.0</v>
      </c>
      <c r="BN276" s="16">
        <v>91096.0</v>
      </c>
      <c r="BO276" s="16">
        <v>0.0</v>
      </c>
      <c r="BP276" s="16">
        <v>0.0</v>
      </c>
      <c r="BQ276" s="16">
        <v>0.0</v>
      </c>
      <c r="BR276" s="16">
        <v>62488.0</v>
      </c>
      <c r="BS276" s="16">
        <v>0.0</v>
      </c>
      <c r="BT276" s="16">
        <v>0.0</v>
      </c>
    </row>
    <row r="277">
      <c r="A277" s="14" t="s">
        <v>5921</v>
      </c>
      <c r="B277" s="16">
        <v>11.0</v>
      </c>
      <c r="C277" s="16">
        <v>4083306.0</v>
      </c>
      <c r="D277" s="14" t="s">
        <v>5922</v>
      </c>
      <c r="E277" s="14" t="s">
        <v>2622</v>
      </c>
      <c r="F277" s="14" t="s">
        <v>2621</v>
      </c>
      <c r="G277" s="14" t="s">
        <v>4844</v>
      </c>
      <c r="H277" s="14" t="s">
        <v>2978</v>
      </c>
      <c r="I277" s="14" t="s">
        <v>2978</v>
      </c>
      <c r="J277" s="14" t="s">
        <v>4845</v>
      </c>
      <c r="K277" s="14" t="s">
        <v>5923</v>
      </c>
      <c r="L277" s="14" t="s">
        <v>5923</v>
      </c>
      <c r="M277" s="14" t="s">
        <v>5924</v>
      </c>
      <c r="N277" s="14" t="s">
        <v>409</v>
      </c>
      <c r="P277" s="17"/>
      <c r="Q277" s="17"/>
      <c r="R277" s="16">
        <v>9.0</v>
      </c>
      <c r="S277" s="16">
        <v>1614138.0</v>
      </c>
      <c r="T277" s="18">
        <v>5.5757E-6</v>
      </c>
      <c r="U277" s="16">
        <v>0.0</v>
      </c>
      <c r="V277" s="16">
        <v>0.0</v>
      </c>
      <c r="W277" s="14" t="s">
        <v>2978</v>
      </c>
      <c r="X277" s="14" t="s">
        <v>4860</v>
      </c>
      <c r="Y277" s="18">
        <v>4.368E-5</v>
      </c>
      <c r="Z277" s="16">
        <v>23.0</v>
      </c>
      <c r="AA277" s="17"/>
      <c r="AB277" s="16">
        <v>0.01</v>
      </c>
      <c r="AC277" s="16">
        <v>0.0</v>
      </c>
      <c r="AD277" s="16">
        <v>8.87</v>
      </c>
      <c r="AE277" s="16">
        <v>0.11</v>
      </c>
      <c r="AF277" s="16">
        <v>0.037</v>
      </c>
      <c r="AG277" s="16">
        <v>1.0</v>
      </c>
      <c r="AH277" s="16">
        <v>74956.0</v>
      </c>
      <c r="AI277" s="16">
        <v>0.0</v>
      </c>
      <c r="AJ277" s="16">
        <v>0.0</v>
      </c>
      <c r="AK277" s="16">
        <v>0.0</v>
      </c>
      <c r="AL277" s="16">
        <v>60010.0</v>
      </c>
      <c r="AM277" s="16">
        <v>0.0</v>
      </c>
      <c r="AN277" s="16">
        <v>0.0</v>
      </c>
      <c r="AO277" s="16">
        <v>0.0</v>
      </c>
      <c r="AP277" s="16">
        <v>29608.0</v>
      </c>
      <c r="AQ277" s="16">
        <v>0.0</v>
      </c>
      <c r="AR277" s="16">
        <v>0.0</v>
      </c>
      <c r="AS277" s="16">
        <v>0.0</v>
      </c>
      <c r="AT277" s="16">
        <v>44894.0</v>
      </c>
      <c r="AU277" s="16">
        <v>0.0</v>
      </c>
      <c r="AV277" s="16">
        <v>0.0</v>
      </c>
      <c r="AW277" s="16">
        <v>0.0</v>
      </c>
      <c r="AX277" s="16">
        <v>64038.0</v>
      </c>
      <c r="AY277" s="16">
        <v>0.0</v>
      </c>
      <c r="AZ277" s="16">
        <v>0.0</v>
      </c>
      <c r="BA277" s="16">
        <v>0.0</v>
      </c>
      <c r="BB277" s="16">
        <v>6084.0</v>
      </c>
      <c r="BC277" s="16">
        <v>0.0</v>
      </c>
      <c r="BD277" s="16">
        <v>0.0</v>
      </c>
      <c r="BE277" s="16">
        <v>0.0</v>
      </c>
      <c r="BF277" s="16">
        <v>1180058.0</v>
      </c>
      <c r="BG277" s="16">
        <v>0.0</v>
      </c>
      <c r="BH277" s="16">
        <v>0.0</v>
      </c>
      <c r="BI277" s="16">
        <v>0.0</v>
      </c>
      <c r="BJ277" s="16">
        <v>912.0</v>
      </c>
      <c r="BK277" s="16">
        <v>0.0</v>
      </c>
      <c r="BL277" s="16">
        <v>0.0</v>
      </c>
      <c r="BM277" s="16">
        <v>8.0</v>
      </c>
      <c r="BN277" s="16">
        <v>91090.0</v>
      </c>
      <c r="BO277" s="16">
        <v>0.0</v>
      </c>
      <c r="BP277" s="16">
        <v>0.0</v>
      </c>
      <c r="BQ277" s="16">
        <v>0.0</v>
      </c>
      <c r="BR277" s="16">
        <v>62488.0</v>
      </c>
      <c r="BS277" s="16">
        <v>0.0</v>
      </c>
      <c r="BT277" s="16">
        <v>0.0</v>
      </c>
    </row>
    <row r="278">
      <c r="A278" s="14" t="s">
        <v>5925</v>
      </c>
      <c r="B278" s="16">
        <v>11.0</v>
      </c>
      <c r="C278" s="16">
        <v>4083454.0</v>
      </c>
      <c r="D278" s="14" t="s">
        <v>5926</v>
      </c>
      <c r="E278" s="14" t="s">
        <v>2621</v>
      </c>
      <c r="F278" s="14" t="s">
        <v>2631</v>
      </c>
      <c r="G278" s="14" t="s">
        <v>5166</v>
      </c>
      <c r="H278" s="14" t="s">
        <v>2978</v>
      </c>
      <c r="I278" s="14" t="s">
        <v>21</v>
      </c>
      <c r="J278" s="14" t="s">
        <v>4845</v>
      </c>
      <c r="K278" s="14" t="s">
        <v>5927</v>
      </c>
      <c r="L278" s="14" t="s">
        <v>5927</v>
      </c>
      <c r="M278" s="14" t="s">
        <v>5928</v>
      </c>
      <c r="N278" s="14" t="s">
        <v>409</v>
      </c>
      <c r="P278" s="17"/>
      <c r="Q278" s="17"/>
      <c r="R278" s="16">
        <v>9.0</v>
      </c>
      <c r="S278" s="16">
        <v>1614186.0</v>
      </c>
      <c r="T278" s="18">
        <v>5.5756E-6</v>
      </c>
      <c r="U278" s="16">
        <v>0.0</v>
      </c>
      <c r="V278" s="16">
        <v>0.0</v>
      </c>
      <c r="W278" s="14" t="s">
        <v>2978</v>
      </c>
      <c r="X278" s="14" t="s">
        <v>4849</v>
      </c>
      <c r="Y278" s="16">
        <v>2.47E-6</v>
      </c>
      <c r="Z278" s="16">
        <v>24.9</v>
      </c>
      <c r="AA278" s="16">
        <v>0.312</v>
      </c>
      <c r="AB278" s="16">
        <v>0.01</v>
      </c>
      <c r="AC278" s="16">
        <v>-0.01</v>
      </c>
      <c r="AD278" s="16">
        <v>6.33</v>
      </c>
      <c r="AE278" s="16">
        <v>0.0</v>
      </c>
      <c r="AF278" s="16">
        <v>0.967</v>
      </c>
      <c r="AG278" s="16">
        <v>0.0</v>
      </c>
      <c r="AH278" s="16">
        <v>75068.0</v>
      </c>
      <c r="AI278" s="16">
        <v>0.0</v>
      </c>
      <c r="AJ278" s="16">
        <v>0.0</v>
      </c>
      <c r="AK278" s="16">
        <v>0.0</v>
      </c>
      <c r="AL278" s="16">
        <v>60030.0</v>
      </c>
      <c r="AM278" s="16">
        <v>0.0</v>
      </c>
      <c r="AN278" s="16">
        <v>0.0</v>
      </c>
      <c r="AO278" s="16">
        <v>0.0</v>
      </c>
      <c r="AP278" s="16">
        <v>29606.0</v>
      </c>
      <c r="AQ278" s="16">
        <v>0.0</v>
      </c>
      <c r="AR278" s="16">
        <v>0.0</v>
      </c>
      <c r="AS278" s="16">
        <v>0.0</v>
      </c>
      <c r="AT278" s="16">
        <v>44878.0</v>
      </c>
      <c r="AU278" s="16">
        <v>0.0</v>
      </c>
      <c r="AV278" s="16">
        <v>0.0</v>
      </c>
      <c r="AW278" s="16">
        <v>0.0</v>
      </c>
      <c r="AX278" s="16">
        <v>64018.0</v>
      </c>
      <c r="AY278" s="16">
        <v>0.0</v>
      </c>
      <c r="AZ278" s="16">
        <v>0.0</v>
      </c>
      <c r="BA278" s="16">
        <v>0.0</v>
      </c>
      <c r="BB278" s="16">
        <v>6062.0</v>
      </c>
      <c r="BC278" s="16">
        <v>0.0</v>
      </c>
      <c r="BD278" s="16">
        <v>0.0</v>
      </c>
      <c r="BE278" s="16">
        <v>7.0</v>
      </c>
      <c r="BF278" s="16">
        <v>1180022.0</v>
      </c>
      <c r="BG278" s="16">
        <v>0.0</v>
      </c>
      <c r="BH278" s="16">
        <v>0.0</v>
      </c>
      <c r="BI278" s="16">
        <v>0.0</v>
      </c>
      <c r="BJ278" s="16">
        <v>912.0</v>
      </c>
      <c r="BK278" s="16">
        <v>0.0</v>
      </c>
      <c r="BL278" s="16">
        <v>0.0</v>
      </c>
      <c r="BM278" s="16">
        <v>0.0</v>
      </c>
      <c r="BN278" s="16">
        <v>91084.0</v>
      </c>
      <c r="BO278" s="16">
        <v>0.0</v>
      </c>
      <c r="BP278" s="16">
        <v>0.0</v>
      </c>
      <c r="BQ278" s="16">
        <v>2.0</v>
      </c>
      <c r="BR278" s="16">
        <v>62506.0</v>
      </c>
      <c r="BS278" s="16">
        <v>0.0</v>
      </c>
      <c r="BT278" s="16">
        <v>0.0</v>
      </c>
    </row>
    <row r="279">
      <c r="A279" s="14" t="s">
        <v>5929</v>
      </c>
      <c r="B279" s="16">
        <v>11.0</v>
      </c>
      <c r="C279" s="16">
        <v>4086517.0</v>
      </c>
      <c r="D279" s="14" t="s">
        <v>5930</v>
      </c>
      <c r="E279" s="14" t="s">
        <v>2631</v>
      </c>
      <c r="F279" s="14" t="s">
        <v>2630</v>
      </c>
      <c r="G279" s="14" t="s">
        <v>5166</v>
      </c>
      <c r="H279" s="14" t="s">
        <v>2978</v>
      </c>
      <c r="I279" s="14" t="s">
        <v>21</v>
      </c>
      <c r="J279" s="14" t="s">
        <v>4845</v>
      </c>
      <c r="K279" s="14" t="s">
        <v>5931</v>
      </c>
      <c r="L279" s="14" t="s">
        <v>5931</v>
      </c>
      <c r="M279" s="14" t="s">
        <v>5932</v>
      </c>
      <c r="N279" s="14" t="s">
        <v>4848</v>
      </c>
      <c r="P279" s="17"/>
      <c r="Q279" s="17"/>
      <c r="R279" s="16">
        <v>9.0</v>
      </c>
      <c r="S279" s="16">
        <v>1614190.0</v>
      </c>
      <c r="T279" s="18">
        <v>5.5756E-6</v>
      </c>
      <c r="U279" s="16">
        <v>0.0</v>
      </c>
      <c r="V279" s="16">
        <v>0.0</v>
      </c>
      <c r="W279" s="14" t="s">
        <v>2978</v>
      </c>
      <c r="X279" s="14" t="s">
        <v>4954</v>
      </c>
      <c r="Y279" s="18">
        <v>7.257E-5</v>
      </c>
      <c r="Z279" s="16">
        <v>6.66</v>
      </c>
      <c r="AA279" s="16">
        <v>0.068</v>
      </c>
      <c r="AB279" s="16">
        <v>0.05</v>
      </c>
      <c r="AC279" s="16">
        <v>0.0</v>
      </c>
      <c r="AD279" s="16">
        <v>0.989</v>
      </c>
      <c r="AE279" s="17"/>
      <c r="AF279" s="17"/>
      <c r="AG279" s="16">
        <v>0.0</v>
      </c>
      <c r="AH279" s="16">
        <v>75056.0</v>
      </c>
      <c r="AI279" s="16">
        <v>0.0</v>
      </c>
      <c r="AJ279" s="16">
        <v>0.0</v>
      </c>
      <c r="AK279" s="16">
        <v>0.0</v>
      </c>
      <c r="AL279" s="16">
        <v>60034.0</v>
      </c>
      <c r="AM279" s="16">
        <v>0.0</v>
      </c>
      <c r="AN279" s="16">
        <v>0.0</v>
      </c>
      <c r="AO279" s="16">
        <v>0.0</v>
      </c>
      <c r="AP279" s="16">
        <v>29604.0</v>
      </c>
      <c r="AQ279" s="16">
        <v>0.0</v>
      </c>
      <c r="AR279" s="16">
        <v>0.0</v>
      </c>
      <c r="AS279" s="16">
        <v>7.0</v>
      </c>
      <c r="AT279" s="16">
        <v>44884.0</v>
      </c>
      <c r="AU279" s="16">
        <v>0.0</v>
      </c>
      <c r="AV279" s="16">
        <v>0.0</v>
      </c>
      <c r="AW279" s="16">
        <v>0.0</v>
      </c>
      <c r="AX279" s="16">
        <v>64030.0</v>
      </c>
      <c r="AY279" s="16">
        <v>0.0</v>
      </c>
      <c r="AZ279" s="16">
        <v>0.0</v>
      </c>
      <c r="BA279" s="16">
        <v>0.0</v>
      </c>
      <c r="BB279" s="16">
        <v>6060.0</v>
      </c>
      <c r="BC279" s="16">
        <v>0.0</v>
      </c>
      <c r="BD279" s="16">
        <v>0.0</v>
      </c>
      <c r="BE279" s="16">
        <v>0.0</v>
      </c>
      <c r="BF279" s="16">
        <v>1180038.0</v>
      </c>
      <c r="BG279" s="16">
        <v>0.0</v>
      </c>
      <c r="BH279" s="16">
        <v>0.0</v>
      </c>
      <c r="BI279" s="16">
        <v>0.0</v>
      </c>
      <c r="BJ279" s="16">
        <v>912.0</v>
      </c>
      <c r="BK279" s="16">
        <v>0.0</v>
      </c>
      <c r="BL279" s="16">
        <v>0.0</v>
      </c>
      <c r="BM279" s="16">
        <v>2.0</v>
      </c>
      <c r="BN279" s="16">
        <v>91070.0</v>
      </c>
      <c r="BO279" s="16">
        <v>0.0</v>
      </c>
      <c r="BP279" s="16">
        <v>0.0</v>
      </c>
      <c r="BQ279" s="16">
        <v>0.0</v>
      </c>
      <c r="BR279" s="16">
        <v>62502.0</v>
      </c>
      <c r="BS279" s="16">
        <v>0.0</v>
      </c>
      <c r="BT279" s="16">
        <v>0.0</v>
      </c>
    </row>
    <row r="280">
      <c r="A280" s="14" t="s">
        <v>5933</v>
      </c>
      <c r="B280" s="16">
        <v>11.0</v>
      </c>
      <c r="C280" s="16">
        <v>4091534.0</v>
      </c>
      <c r="D280" s="14" t="s">
        <v>5934</v>
      </c>
      <c r="E280" s="14" t="s">
        <v>2631</v>
      </c>
      <c r="F280" s="14" t="s">
        <v>2622</v>
      </c>
      <c r="G280" s="14" t="s">
        <v>5166</v>
      </c>
      <c r="H280" s="14" t="s">
        <v>2978</v>
      </c>
      <c r="I280" s="14" t="s">
        <v>21</v>
      </c>
      <c r="J280" s="14" t="s">
        <v>4845</v>
      </c>
      <c r="K280" s="14" t="s">
        <v>5935</v>
      </c>
      <c r="L280" s="14" t="s">
        <v>5935</v>
      </c>
      <c r="M280" s="14" t="s">
        <v>5936</v>
      </c>
      <c r="N280" s="14" t="s">
        <v>409</v>
      </c>
      <c r="O280" s="14" t="s">
        <v>410</v>
      </c>
      <c r="P280" s="16">
        <v>649990.0</v>
      </c>
      <c r="Q280" s="17"/>
      <c r="R280" s="16">
        <v>9.0</v>
      </c>
      <c r="S280" s="16">
        <v>1614202.0</v>
      </c>
      <c r="T280" s="18">
        <v>5.5755E-6</v>
      </c>
      <c r="U280" s="16">
        <v>0.0</v>
      </c>
      <c r="V280" s="16">
        <v>0.0</v>
      </c>
      <c r="W280" s="14" t="s">
        <v>2978</v>
      </c>
      <c r="X280" s="14" t="s">
        <v>4849</v>
      </c>
      <c r="Y280" s="16">
        <v>2.92E-6</v>
      </c>
      <c r="Z280" s="16">
        <v>23.3</v>
      </c>
      <c r="AA280" s="16">
        <v>0.09</v>
      </c>
      <c r="AB280" s="16">
        <v>0.0</v>
      </c>
      <c r="AC280" s="16">
        <v>0.0</v>
      </c>
      <c r="AD280" s="16">
        <v>5.86</v>
      </c>
      <c r="AE280" s="16">
        <v>0.07</v>
      </c>
      <c r="AF280" s="16">
        <v>0.584</v>
      </c>
      <c r="AG280" s="16">
        <v>0.0</v>
      </c>
      <c r="AH280" s="16">
        <v>75058.0</v>
      </c>
      <c r="AI280" s="16">
        <v>0.0</v>
      </c>
      <c r="AJ280" s="16">
        <v>0.0</v>
      </c>
      <c r="AK280" s="16">
        <v>0.0</v>
      </c>
      <c r="AL280" s="16">
        <v>60022.0</v>
      </c>
      <c r="AM280" s="16">
        <v>0.0</v>
      </c>
      <c r="AN280" s="16">
        <v>0.0</v>
      </c>
      <c r="AO280" s="16">
        <v>0.0</v>
      </c>
      <c r="AP280" s="16">
        <v>29604.0</v>
      </c>
      <c r="AQ280" s="16">
        <v>0.0</v>
      </c>
      <c r="AR280" s="16">
        <v>0.0</v>
      </c>
      <c r="AS280" s="16">
        <v>0.0</v>
      </c>
      <c r="AT280" s="16">
        <v>44880.0</v>
      </c>
      <c r="AU280" s="16">
        <v>0.0</v>
      </c>
      <c r="AV280" s="16">
        <v>0.0</v>
      </c>
      <c r="AW280" s="16">
        <v>0.0</v>
      </c>
      <c r="AX280" s="16">
        <v>64044.0</v>
      </c>
      <c r="AY280" s="16">
        <v>0.0</v>
      </c>
      <c r="AZ280" s="16">
        <v>0.0</v>
      </c>
      <c r="BA280" s="16">
        <v>0.0</v>
      </c>
      <c r="BB280" s="16">
        <v>6062.0</v>
      </c>
      <c r="BC280" s="16">
        <v>0.0</v>
      </c>
      <c r="BD280" s="16">
        <v>0.0</v>
      </c>
      <c r="BE280" s="16">
        <v>8.0</v>
      </c>
      <c r="BF280" s="16">
        <v>1180030.0</v>
      </c>
      <c r="BG280" s="16">
        <v>0.0</v>
      </c>
      <c r="BH280" s="16">
        <v>0.0</v>
      </c>
      <c r="BI280" s="16">
        <v>0.0</v>
      </c>
      <c r="BJ280" s="16">
        <v>908.0</v>
      </c>
      <c r="BK280" s="16">
        <v>0.0</v>
      </c>
      <c r="BL280" s="16">
        <v>0.0</v>
      </c>
      <c r="BM280" s="16">
        <v>0.0</v>
      </c>
      <c r="BN280" s="16">
        <v>91084.0</v>
      </c>
      <c r="BO280" s="16">
        <v>0.0</v>
      </c>
      <c r="BP280" s="16">
        <v>0.0</v>
      </c>
      <c r="BQ280" s="16">
        <v>1.0</v>
      </c>
      <c r="BR280" s="16">
        <v>62510.0</v>
      </c>
      <c r="BS280" s="16">
        <v>0.0</v>
      </c>
      <c r="BT280" s="16">
        <v>0.0</v>
      </c>
    </row>
    <row r="281">
      <c r="A281" s="14" t="s">
        <v>5937</v>
      </c>
      <c r="B281" s="16">
        <v>11.0</v>
      </c>
      <c r="C281" s="16">
        <v>4083338.0</v>
      </c>
      <c r="D281" s="17"/>
      <c r="E281" s="14" t="s">
        <v>2622</v>
      </c>
      <c r="F281" s="14" t="s">
        <v>2630</v>
      </c>
      <c r="G281" s="14" t="s">
        <v>5166</v>
      </c>
      <c r="H281" s="14" t="s">
        <v>2978</v>
      </c>
      <c r="I281" s="14" t="s">
        <v>21</v>
      </c>
      <c r="J281" s="14" t="s">
        <v>4845</v>
      </c>
      <c r="K281" s="14" t="s">
        <v>5938</v>
      </c>
      <c r="L281" s="14" t="s">
        <v>5938</v>
      </c>
      <c r="M281" s="14" t="s">
        <v>5939</v>
      </c>
      <c r="N281" s="14" t="s">
        <v>4848</v>
      </c>
      <c r="P281" s="17"/>
      <c r="Q281" s="17"/>
      <c r="R281" s="16">
        <v>9.0</v>
      </c>
      <c r="S281" s="16">
        <v>1614244.0</v>
      </c>
      <c r="T281" s="18">
        <v>5.5754E-6</v>
      </c>
      <c r="U281" s="16">
        <v>0.0</v>
      </c>
      <c r="V281" s="16">
        <v>0.0</v>
      </c>
      <c r="W281" s="14" t="s">
        <v>2978</v>
      </c>
      <c r="X281" s="14" t="s">
        <v>4849</v>
      </c>
      <c r="Y281" s="16">
        <v>3.59E-6</v>
      </c>
      <c r="Z281" s="16">
        <v>8.38</v>
      </c>
      <c r="AA281" s="16">
        <v>0.172</v>
      </c>
      <c r="AB281" s="16">
        <v>0.0</v>
      </c>
      <c r="AC281" s="16">
        <v>-0.01</v>
      </c>
      <c r="AD281" s="16">
        <v>1.45</v>
      </c>
      <c r="AE281" s="17"/>
      <c r="AF281" s="17"/>
      <c r="AG281" s="16">
        <v>0.0</v>
      </c>
      <c r="AH281" s="16">
        <v>75066.0</v>
      </c>
      <c r="AI281" s="16">
        <v>0.0</v>
      </c>
      <c r="AJ281" s="16">
        <v>0.0</v>
      </c>
      <c r="AK281" s="16">
        <v>0.0</v>
      </c>
      <c r="AL281" s="16">
        <v>60032.0</v>
      </c>
      <c r="AM281" s="16">
        <v>0.0</v>
      </c>
      <c r="AN281" s="16">
        <v>0.0</v>
      </c>
      <c r="AO281" s="16">
        <v>0.0</v>
      </c>
      <c r="AP281" s="16">
        <v>29608.0</v>
      </c>
      <c r="AQ281" s="16">
        <v>0.0</v>
      </c>
      <c r="AR281" s="16">
        <v>0.0</v>
      </c>
      <c r="AS281" s="16">
        <v>0.0</v>
      </c>
      <c r="AT281" s="16">
        <v>44886.0</v>
      </c>
      <c r="AU281" s="16">
        <v>0.0</v>
      </c>
      <c r="AV281" s="16">
        <v>0.0</v>
      </c>
      <c r="AW281" s="16">
        <v>0.0</v>
      </c>
      <c r="AX281" s="16">
        <v>64042.0</v>
      </c>
      <c r="AY281" s="16">
        <v>0.0</v>
      </c>
      <c r="AZ281" s="16">
        <v>0.0</v>
      </c>
      <c r="BA281" s="16">
        <v>0.0</v>
      </c>
      <c r="BB281" s="16">
        <v>6062.0</v>
      </c>
      <c r="BC281" s="16">
        <v>0.0</v>
      </c>
      <c r="BD281" s="16">
        <v>0.0</v>
      </c>
      <c r="BE281" s="16">
        <v>9.0</v>
      </c>
      <c r="BF281" s="16">
        <v>1180038.0</v>
      </c>
      <c r="BG281" s="16">
        <v>0.0</v>
      </c>
      <c r="BH281" s="16">
        <v>0.0</v>
      </c>
      <c r="BI281" s="16">
        <v>0.0</v>
      </c>
      <c r="BJ281" s="16">
        <v>910.0</v>
      </c>
      <c r="BK281" s="16">
        <v>0.0</v>
      </c>
      <c r="BL281" s="16">
        <v>0.0</v>
      </c>
      <c r="BM281" s="16">
        <v>0.0</v>
      </c>
      <c r="BN281" s="16">
        <v>91088.0</v>
      </c>
      <c r="BO281" s="16">
        <v>0.0</v>
      </c>
      <c r="BP281" s="16">
        <v>0.0</v>
      </c>
      <c r="BQ281" s="16">
        <v>0.0</v>
      </c>
      <c r="BR281" s="16">
        <v>62512.0</v>
      </c>
      <c r="BS281" s="16">
        <v>0.0</v>
      </c>
      <c r="BT281" s="16">
        <v>0.0</v>
      </c>
    </row>
    <row r="282">
      <c r="A282" s="14" t="s">
        <v>5940</v>
      </c>
      <c r="B282" s="16">
        <v>11.0</v>
      </c>
      <c r="C282" s="16">
        <v>4083416.0</v>
      </c>
      <c r="D282" s="17"/>
      <c r="E282" s="14" t="s">
        <v>2630</v>
      </c>
      <c r="F282" s="14" t="s">
        <v>2622</v>
      </c>
      <c r="G282" s="14" t="s">
        <v>5166</v>
      </c>
      <c r="H282" s="14" t="s">
        <v>2978</v>
      </c>
      <c r="I282" s="14" t="s">
        <v>21</v>
      </c>
      <c r="J282" s="14" t="s">
        <v>4845</v>
      </c>
      <c r="K282" s="14" t="s">
        <v>5941</v>
      </c>
      <c r="L282" s="14" t="s">
        <v>5941</v>
      </c>
      <c r="M282" s="14" t="s">
        <v>5942</v>
      </c>
      <c r="N282" s="14" t="s">
        <v>4848</v>
      </c>
      <c r="P282" s="17"/>
      <c r="Q282" s="17"/>
      <c r="R282" s="16">
        <v>9.0</v>
      </c>
      <c r="S282" s="16">
        <v>1614256.0</v>
      </c>
      <c r="T282" s="18">
        <v>5.5753E-6</v>
      </c>
      <c r="U282" s="16">
        <v>0.0</v>
      </c>
      <c r="V282" s="16">
        <v>0.0</v>
      </c>
      <c r="W282" s="14" t="s">
        <v>2978</v>
      </c>
      <c r="X282" s="14" t="s">
        <v>4849</v>
      </c>
      <c r="Y282" s="16">
        <v>3.59E-6</v>
      </c>
      <c r="Z282" s="16">
        <v>1.02</v>
      </c>
      <c r="AA282" s="16">
        <v>0.032</v>
      </c>
      <c r="AB282" s="16">
        <v>0.0</v>
      </c>
      <c r="AC282" s="16">
        <v>0.0</v>
      </c>
      <c r="AD282" s="16">
        <v>-4.86</v>
      </c>
      <c r="AE282" s="17"/>
      <c r="AF282" s="17"/>
      <c r="AG282" s="16">
        <v>0.0</v>
      </c>
      <c r="AH282" s="16">
        <v>75074.0</v>
      </c>
      <c r="AI282" s="16">
        <v>0.0</v>
      </c>
      <c r="AJ282" s="16">
        <v>0.0</v>
      </c>
      <c r="AK282" s="16">
        <v>0.0</v>
      </c>
      <c r="AL282" s="16">
        <v>60028.0</v>
      </c>
      <c r="AM282" s="16">
        <v>0.0</v>
      </c>
      <c r="AN282" s="16">
        <v>0.0</v>
      </c>
      <c r="AO282" s="16">
        <v>0.0</v>
      </c>
      <c r="AP282" s="16">
        <v>29608.0</v>
      </c>
      <c r="AQ282" s="16">
        <v>0.0</v>
      </c>
      <c r="AR282" s="16">
        <v>0.0</v>
      </c>
      <c r="AS282" s="16">
        <v>0.0</v>
      </c>
      <c r="AT282" s="16">
        <v>44882.0</v>
      </c>
      <c r="AU282" s="16">
        <v>0.0</v>
      </c>
      <c r="AV282" s="16">
        <v>0.0</v>
      </c>
      <c r="AW282" s="16">
        <v>0.0</v>
      </c>
      <c r="AX282" s="16">
        <v>64046.0</v>
      </c>
      <c r="AY282" s="16">
        <v>0.0</v>
      </c>
      <c r="AZ282" s="16">
        <v>0.0</v>
      </c>
      <c r="BA282" s="16">
        <v>0.0</v>
      </c>
      <c r="BB282" s="16">
        <v>6062.0</v>
      </c>
      <c r="BC282" s="16">
        <v>0.0</v>
      </c>
      <c r="BD282" s="16">
        <v>0.0</v>
      </c>
      <c r="BE282" s="16">
        <v>9.0</v>
      </c>
      <c r="BF282" s="16">
        <v>1180048.0</v>
      </c>
      <c r="BG282" s="16">
        <v>0.0</v>
      </c>
      <c r="BH282" s="16">
        <v>0.0</v>
      </c>
      <c r="BI282" s="16">
        <v>0.0</v>
      </c>
      <c r="BJ282" s="16">
        <v>910.0</v>
      </c>
      <c r="BK282" s="16">
        <v>0.0</v>
      </c>
      <c r="BL282" s="16">
        <v>0.0</v>
      </c>
      <c r="BM282" s="16">
        <v>0.0</v>
      </c>
      <c r="BN282" s="16">
        <v>91088.0</v>
      </c>
      <c r="BO282" s="16">
        <v>0.0</v>
      </c>
      <c r="BP282" s="16">
        <v>0.0</v>
      </c>
      <c r="BQ282" s="16">
        <v>0.0</v>
      </c>
      <c r="BR282" s="16">
        <v>62510.0</v>
      </c>
      <c r="BS282" s="16">
        <v>0.0</v>
      </c>
      <c r="BT282" s="16">
        <v>0.0</v>
      </c>
    </row>
    <row r="283">
      <c r="A283" s="14" t="s">
        <v>5943</v>
      </c>
      <c r="B283" s="16">
        <v>11.0</v>
      </c>
      <c r="C283" s="16">
        <v>4083417.0</v>
      </c>
      <c r="D283" s="14" t="s">
        <v>5944</v>
      </c>
      <c r="E283" s="14" t="s">
        <v>2622</v>
      </c>
      <c r="F283" s="14" t="s">
        <v>2621</v>
      </c>
      <c r="G283" s="14" t="s">
        <v>5166</v>
      </c>
      <c r="H283" s="14" t="s">
        <v>2978</v>
      </c>
      <c r="I283" s="14" t="s">
        <v>21</v>
      </c>
      <c r="J283" s="14" t="s">
        <v>4845</v>
      </c>
      <c r="K283" s="14" t="s">
        <v>5945</v>
      </c>
      <c r="L283" s="14" t="s">
        <v>5945</v>
      </c>
      <c r="M283" s="14" t="s">
        <v>5946</v>
      </c>
      <c r="N283" s="14" t="s">
        <v>409</v>
      </c>
      <c r="O283" s="14" t="s">
        <v>410</v>
      </c>
      <c r="P283" s="16">
        <v>849806.0</v>
      </c>
      <c r="Q283" s="17"/>
      <c r="R283" s="16">
        <v>9.0</v>
      </c>
      <c r="S283" s="16">
        <v>1614270.0</v>
      </c>
      <c r="T283" s="18">
        <v>5.5753E-6</v>
      </c>
      <c r="U283" s="16">
        <v>0.0</v>
      </c>
      <c r="V283" s="16">
        <v>0.0</v>
      </c>
      <c r="W283" s="14" t="s">
        <v>2978</v>
      </c>
      <c r="X283" s="14" t="s">
        <v>4849</v>
      </c>
      <c r="Y283" s="16">
        <v>2.47E-6</v>
      </c>
      <c r="Z283" s="16">
        <v>27.8</v>
      </c>
      <c r="AA283" s="17"/>
      <c r="AB283" s="16">
        <v>0.0</v>
      </c>
      <c r="AC283" s="16">
        <v>-0.03</v>
      </c>
      <c r="AD283" s="16">
        <v>8.87</v>
      </c>
      <c r="AE283" s="16">
        <v>0.0</v>
      </c>
      <c r="AF283" s="16">
        <v>0.91</v>
      </c>
      <c r="AG283" s="16">
        <v>1.0</v>
      </c>
      <c r="AH283" s="16">
        <v>75082.0</v>
      </c>
      <c r="AI283" s="16">
        <v>0.0</v>
      </c>
      <c r="AJ283" s="16">
        <v>0.0</v>
      </c>
      <c r="AK283" s="16">
        <v>0.0</v>
      </c>
      <c r="AL283" s="16">
        <v>60032.0</v>
      </c>
      <c r="AM283" s="16">
        <v>0.0</v>
      </c>
      <c r="AN283" s="16">
        <v>0.0</v>
      </c>
      <c r="AO283" s="16">
        <v>0.0</v>
      </c>
      <c r="AP283" s="16">
        <v>29606.0</v>
      </c>
      <c r="AQ283" s="16">
        <v>0.0</v>
      </c>
      <c r="AR283" s="16">
        <v>0.0</v>
      </c>
      <c r="AS283" s="16">
        <v>1.0</v>
      </c>
      <c r="AT283" s="16">
        <v>44886.0</v>
      </c>
      <c r="AU283" s="16">
        <v>0.0</v>
      </c>
      <c r="AV283" s="16">
        <v>0.0</v>
      </c>
      <c r="AW283" s="16">
        <v>0.0</v>
      </c>
      <c r="AX283" s="16">
        <v>64042.0</v>
      </c>
      <c r="AY283" s="16">
        <v>0.0</v>
      </c>
      <c r="AZ283" s="16">
        <v>0.0</v>
      </c>
      <c r="BA283" s="16">
        <v>0.0</v>
      </c>
      <c r="BB283" s="16">
        <v>6062.0</v>
      </c>
      <c r="BC283" s="16">
        <v>0.0</v>
      </c>
      <c r="BD283" s="16">
        <v>0.0</v>
      </c>
      <c r="BE283" s="16">
        <v>7.0</v>
      </c>
      <c r="BF283" s="16">
        <v>1180046.0</v>
      </c>
      <c r="BG283" s="16">
        <v>0.0</v>
      </c>
      <c r="BH283" s="16">
        <v>0.0</v>
      </c>
      <c r="BI283" s="16">
        <v>0.0</v>
      </c>
      <c r="BJ283" s="16">
        <v>912.0</v>
      </c>
      <c r="BK283" s="16">
        <v>0.0</v>
      </c>
      <c r="BL283" s="16">
        <v>0.0</v>
      </c>
      <c r="BM283" s="16">
        <v>0.0</v>
      </c>
      <c r="BN283" s="16">
        <v>91090.0</v>
      </c>
      <c r="BO283" s="16">
        <v>0.0</v>
      </c>
      <c r="BP283" s="16">
        <v>0.0</v>
      </c>
      <c r="BQ283" s="16">
        <v>0.0</v>
      </c>
      <c r="BR283" s="16">
        <v>62512.0</v>
      </c>
      <c r="BS283" s="16">
        <v>0.0</v>
      </c>
      <c r="BT283" s="16">
        <v>0.0</v>
      </c>
    </row>
    <row r="284">
      <c r="A284" s="14" t="s">
        <v>5947</v>
      </c>
      <c r="B284" s="16">
        <v>11.0</v>
      </c>
      <c r="C284" s="16">
        <v>4084729.0</v>
      </c>
      <c r="D284" s="14" t="s">
        <v>5948</v>
      </c>
      <c r="E284" s="14" t="s">
        <v>2631</v>
      </c>
      <c r="F284" s="14" t="s">
        <v>2630</v>
      </c>
      <c r="G284" s="14" t="s">
        <v>4844</v>
      </c>
      <c r="H284" s="14" t="s">
        <v>2978</v>
      </c>
      <c r="I284" s="14" t="s">
        <v>2978</v>
      </c>
      <c r="J284" s="14" t="s">
        <v>4845</v>
      </c>
      <c r="K284" s="14" t="s">
        <v>5949</v>
      </c>
      <c r="L284" s="14" t="s">
        <v>5949</v>
      </c>
      <c r="M284" s="14" t="s">
        <v>5950</v>
      </c>
      <c r="N284" s="14" t="s">
        <v>409</v>
      </c>
      <c r="P284" s="17"/>
      <c r="Q284" s="17"/>
      <c r="R284" s="16">
        <v>7.0</v>
      </c>
      <c r="S284" s="16">
        <v>1289244.0</v>
      </c>
      <c r="T284" s="18">
        <v>5.4295E-6</v>
      </c>
      <c r="U284" s="16">
        <v>0.0</v>
      </c>
      <c r="V284" s="16">
        <v>0.0</v>
      </c>
      <c r="W284" s="14" t="s">
        <v>2978</v>
      </c>
      <c r="X284" s="14" t="s">
        <v>4954</v>
      </c>
      <c r="Y284" s="16">
        <v>1.932E-5</v>
      </c>
      <c r="Z284" s="16">
        <v>17.3</v>
      </c>
      <c r="AA284" s="17"/>
      <c r="AB284" s="16">
        <v>0.0</v>
      </c>
      <c r="AC284" s="16">
        <v>-0.01</v>
      </c>
      <c r="AD284" s="16">
        <v>4.95</v>
      </c>
      <c r="AE284" s="16">
        <v>0.2</v>
      </c>
      <c r="AF284" s="16">
        <v>0.143</v>
      </c>
      <c r="AG284" s="16">
        <v>0.0</v>
      </c>
      <c r="AH284" s="16">
        <v>65840.0</v>
      </c>
      <c r="AI284" s="16">
        <v>0.0</v>
      </c>
      <c r="AJ284" s="16">
        <v>0.0</v>
      </c>
      <c r="AK284" s="16">
        <v>0.0</v>
      </c>
      <c r="AL284" s="16">
        <v>43556.0</v>
      </c>
      <c r="AM284" s="16">
        <v>0.0</v>
      </c>
      <c r="AN284" s="16">
        <v>0.0</v>
      </c>
      <c r="AO284" s="16">
        <v>0.0</v>
      </c>
      <c r="AP284" s="16">
        <v>19410.0</v>
      </c>
      <c r="AQ284" s="16">
        <v>0.0</v>
      </c>
      <c r="AR284" s="16">
        <v>0.0</v>
      </c>
      <c r="AS284" s="16">
        <v>2.0</v>
      </c>
      <c r="AT284" s="16">
        <v>18034.0</v>
      </c>
      <c r="AU284" s="16">
        <v>0.0</v>
      </c>
      <c r="AV284" s="16">
        <v>0.0</v>
      </c>
      <c r="AW284" s="16">
        <v>0.0</v>
      </c>
      <c r="AX284" s="16">
        <v>23260.0</v>
      </c>
      <c r="AY284" s="16">
        <v>0.0</v>
      </c>
      <c r="AZ284" s="16">
        <v>0.0</v>
      </c>
      <c r="BA284" s="16">
        <v>0.0</v>
      </c>
      <c r="BB284" s="16">
        <v>4706.0</v>
      </c>
      <c r="BC284" s="16">
        <v>0.0</v>
      </c>
      <c r="BD284" s="16">
        <v>0.0</v>
      </c>
      <c r="BE284" s="16">
        <v>4.0</v>
      </c>
      <c r="BF284" s="16">
        <v>988878.0</v>
      </c>
      <c r="BG284" s="16">
        <v>0.0</v>
      </c>
      <c r="BH284" s="16">
        <v>0.0</v>
      </c>
      <c r="BI284" s="16">
        <v>0.0</v>
      </c>
      <c r="BJ284" s="16">
        <v>912.0</v>
      </c>
      <c r="BK284" s="16">
        <v>0.0</v>
      </c>
      <c r="BL284" s="16">
        <v>0.0</v>
      </c>
      <c r="BM284" s="16">
        <v>1.0</v>
      </c>
      <c r="BN284" s="16">
        <v>81028.0</v>
      </c>
      <c r="BO284" s="16">
        <v>0.0</v>
      </c>
      <c r="BP284" s="16">
        <v>0.0</v>
      </c>
      <c r="BQ284" s="16">
        <v>0.0</v>
      </c>
      <c r="BR284" s="16">
        <v>43620.0</v>
      </c>
      <c r="BS284" s="16">
        <v>0.0</v>
      </c>
      <c r="BT284" s="16">
        <v>0.0</v>
      </c>
    </row>
    <row r="285">
      <c r="A285" s="14" t="s">
        <v>5951</v>
      </c>
      <c r="B285" s="16">
        <v>11.0</v>
      </c>
      <c r="C285" s="16">
        <v>4084736.0</v>
      </c>
      <c r="D285" s="14" t="s">
        <v>5952</v>
      </c>
      <c r="E285" s="14" t="s">
        <v>2622</v>
      </c>
      <c r="F285" s="14" t="s">
        <v>2621</v>
      </c>
      <c r="G285" s="14" t="s">
        <v>4844</v>
      </c>
      <c r="H285" s="14" t="s">
        <v>2978</v>
      </c>
      <c r="I285" s="14" t="s">
        <v>2978</v>
      </c>
      <c r="J285" s="14" t="s">
        <v>4845</v>
      </c>
      <c r="K285" s="14" t="s">
        <v>5953</v>
      </c>
      <c r="L285" s="14" t="s">
        <v>5953</v>
      </c>
      <c r="M285" s="14" t="s">
        <v>5954</v>
      </c>
      <c r="N285" s="14" t="s">
        <v>409</v>
      </c>
      <c r="P285" s="17"/>
      <c r="Q285" s="17"/>
      <c r="R285" s="16">
        <v>7.0</v>
      </c>
      <c r="S285" s="16">
        <v>1289284.0</v>
      </c>
      <c r="T285" s="18">
        <v>5.4294E-6</v>
      </c>
      <c r="U285" s="16">
        <v>0.0</v>
      </c>
      <c r="V285" s="16">
        <v>0.0</v>
      </c>
      <c r="W285" s="14" t="s">
        <v>2978</v>
      </c>
      <c r="X285" s="14" t="s">
        <v>4849</v>
      </c>
      <c r="Y285" s="16">
        <v>1.48E-6</v>
      </c>
      <c r="Z285" s="16">
        <v>18.3</v>
      </c>
      <c r="AA285" s="16">
        <v>0.133</v>
      </c>
      <c r="AB285" s="16">
        <v>0.0</v>
      </c>
      <c r="AC285" s="16">
        <v>-0.01</v>
      </c>
      <c r="AD285" s="16">
        <v>5.8</v>
      </c>
      <c r="AE285" s="16">
        <v>0.21</v>
      </c>
      <c r="AF285" s="16">
        <v>0.018</v>
      </c>
      <c r="AG285" s="16">
        <v>1.0</v>
      </c>
      <c r="AH285" s="16">
        <v>65850.0</v>
      </c>
      <c r="AI285" s="16">
        <v>0.0</v>
      </c>
      <c r="AJ285" s="16">
        <v>0.0</v>
      </c>
      <c r="AK285" s="16">
        <v>0.0</v>
      </c>
      <c r="AL285" s="16">
        <v>43554.0</v>
      </c>
      <c r="AM285" s="16">
        <v>0.0</v>
      </c>
      <c r="AN285" s="16">
        <v>0.0</v>
      </c>
      <c r="AO285" s="16">
        <v>0.0</v>
      </c>
      <c r="AP285" s="16">
        <v>19412.0</v>
      </c>
      <c r="AQ285" s="16">
        <v>0.0</v>
      </c>
      <c r="AR285" s="16">
        <v>0.0</v>
      </c>
      <c r="AS285" s="16">
        <v>0.0</v>
      </c>
      <c r="AT285" s="16">
        <v>18036.0</v>
      </c>
      <c r="AU285" s="16">
        <v>0.0</v>
      </c>
      <c r="AV285" s="16">
        <v>0.0</v>
      </c>
      <c r="AW285" s="16">
        <v>1.0</v>
      </c>
      <c r="AX285" s="16">
        <v>23264.0</v>
      </c>
      <c r="AY285" s="16">
        <v>0.0</v>
      </c>
      <c r="AZ285" s="16">
        <v>0.0</v>
      </c>
      <c r="BA285" s="16">
        <v>0.0</v>
      </c>
      <c r="BB285" s="16">
        <v>4708.0</v>
      </c>
      <c r="BC285" s="16">
        <v>0.0</v>
      </c>
      <c r="BD285" s="16">
        <v>0.0</v>
      </c>
      <c r="BE285" s="16">
        <v>5.0</v>
      </c>
      <c r="BF285" s="16">
        <v>988892.0</v>
      </c>
      <c r="BG285" s="16">
        <v>0.0</v>
      </c>
      <c r="BH285" s="16">
        <v>0.0</v>
      </c>
      <c r="BI285" s="16">
        <v>0.0</v>
      </c>
      <c r="BJ285" s="16">
        <v>912.0</v>
      </c>
      <c r="BK285" s="16">
        <v>0.0</v>
      </c>
      <c r="BL285" s="16">
        <v>0.0</v>
      </c>
      <c r="BM285" s="16">
        <v>0.0</v>
      </c>
      <c r="BN285" s="16">
        <v>81038.0</v>
      </c>
      <c r="BO285" s="16">
        <v>0.0</v>
      </c>
      <c r="BP285" s="16">
        <v>0.0</v>
      </c>
      <c r="BQ285" s="16">
        <v>0.0</v>
      </c>
      <c r="BR285" s="16">
        <v>43618.0</v>
      </c>
      <c r="BS285" s="16">
        <v>0.0</v>
      </c>
      <c r="BT285" s="16">
        <v>0.0</v>
      </c>
    </row>
    <row r="286">
      <c r="A286" s="14" t="s">
        <v>5955</v>
      </c>
      <c r="B286" s="16">
        <v>11.0</v>
      </c>
      <c r="C286" s="16">
        <v>4086808.0</v>
      </c>
      <c r="D286" s="17"/>
      <c r="E286" s="14" t="s">
        <v>2622</v>
      </c>
      <c r="F286" s="14" t="s">
        <v>2630</v>
      </c>
      <c r="G286" s="14" t="s">
        <v>5166</v>
      </c>
      <c r="H286" s="14" t="s">
        <v>2978</v>
      </c>
      <c r="I286" s="14" t="s">
        <v>21</v>
      </c>
      <c r="J286" s="14" t="s">
        <v>4852</v>
      </c>
      <c r="K286" s="14" t="s">
        <v>5956</v>
      </c>
      <c r="L286" s="14" t="s">
        <v>5956</v>
      </c>
      <c r="M286" s="14" t="s">
        <v>5957</v>
      </c>
      <c r="N286" s="14" t="s">
        <v>409</v>
      </c>
      <c r="P286" s="17"/>
      <c r="Q286" s="17"/>
      <c r="R286" s="16">
        <v>8.0</v>
      </c>
      <c r="S286" s="16">
        <v>1536568.0</v>
      </c>
      <c r="T286" s="18">
        <v>5.2064E-6</v>
      </c>
      <c r="U286" s="16">
        <v>0.0</v>
      </c>
      <c r="V286" s="16">
        <v>0.0</v>
      </c>
      <c r="W286" s="14" t="s">
        <v>2978</v>
      </c>
      <c r="X286" s="14" t="s">
        <v>4849</v>
      </c>
      <c r="Y286" s="16">
        <v>3.0E-6</v>
      </c>
      <c r="Z286" s="16">
        <v>22.2</v>
      </c>
      <c r="AA286" s="17"/>
      <c r="AB286" s="16">
        <v>0.0</v>
      </c>
      <c r="AC286" s="16">
        <v>0.01</v>
      </c>
      <c r="AD286" s="16">
        <v>5.0</v>
      </c>
      <c r="AE286" s="17"/>
      <c r="AF286" s="17"/>
      <c r="AG286" s="16">
        <v>0.0</v>
      </c>
      <c r="AH286" s="16">
        <v>73150.0</v>
      </c>
      <c r="AI286" s="16">
        <v>0.0</v>
      </c>
      <c r="AJ286" s="16">
        <v>0.0</v>
      </c>
      <c r="AK286" s="16">
        <v>0.0</v>
      </c>
      <c r="AL286" s="16">
        <v>50992.0</v>
      </c>
      <c r="AM286" s="16">
        <v>0.0</v>
      </c>
      <c r="AN286" s="16">
        <v>0.0</v>
      </c>
      <c r="AO286" s="16">
        <v>0.0</v>
      </c>
      <c r="AP286" s="16">
        <v>28646.0</v>
      </c>
      <c r="AQ286" s="16">
        <v>0.0</v>
      </c>
      <c r="AR286" s="16">
        <v>0.0</v>
      </c>
      <c r="AS286" s="16">
        <v>0.0</v>
      </c>
      <c r="AT286" s="16">
        <v>40926.0</v>
      </c>
      <c r="AU286" s="16">
        <v>0.0</v>
      </c>
      <c r="AV286" s="16">
        <v>0.0</v>
      </c>
      <c r="AW286" s="16">
        <v>0.0</v>
      </c>
      <c r="AX286" s="16">
        <v>45138.0</v>
      </c>
      <c r="AY286" s="16">
        <v>0.0</v>
      </c>
      <c r="AZ286" s="16">
        <v>0.0</v>
      </c>
      <c r="BA286" s="16">
        <v>0.0</v>
      </c>
      <c r="BB286" s="16">
        <v>5984.0</v>
      </c>
      <c r="BC286" s="16">
        <v>0.0</v>
      </c>
      <c r="BD286" s="16">
        <v>0.0</v>
      </c>
      <c r="BE286" s="16">
        <v>8.0</v>
      </c>
      <c r="BF286" s="16">
        <v>1146744.0</v>
      </c>
      <c r="BG286" s="16">
        <v>0.0</v>
      </c>
      <c r="BH286" s="16">
        <v>0.0</v>
      </c>
      <c r="BI286" s="16">
        <v>0.0</v>
      </c>
      <c r="BJ286" s="16">
        <v>912.0</v>
      </c>
      <c r="BK286" s="16">
        <v>0.0</v>
      </c>
      <c r="BL286" s="16">
        <v>0.0</v>
      </c>
      <c r="BM286" s="16">
        <v>0.0</v>
      </c>
      <c r="BN286" s="16">
        <v>84052.0</v>
      </c>
      <c r="BO286" s="16">
        <v>0.0</v>
      </c>
      <c r="BP286" s="16">
        <v>0.0</v>
      </c>
      <c r="BQ286" s="16">
        <v>0.0</v>
      </c>
      <c r="BR286" s="16">
        <v>60024.0</v>
      </c>
      <c r="BS286" s="16">
        <v>0.0</v>
      </c>
      <c r="BT286" s="16">
        <v>0.0</v>
      </c>
    </row>
    <row r="287">
      <c r="A287" s="14" t="s">
        <v>5958</v>
      </c>
      <c r="B287" s="16">
        <v>11.0</v>
      </c>
      <c r="C287" s="16">
        <v>4055590.0</v>
      </c>
      <c r="D287" s="14" t="s">
        <v>5959</v>
      </c>
      <c r="E287" s="14" t="s">
        <v>2621</v>
      </c>
      <c r="F287" s="14" t="s">
        <v>2622</v>
      </c>
      <c r="G287" s="14" t="s">
        <v>5166</v>
      </c>
      <c r="H287" s="14" t="s">
        <v>2978</v>
      </c>
      <c r="I287" s="14" t="s">
        <v>21</v>
      </c>
      <c r="J287" s="14" t="s">
        <v>4845</v>
      </c>
      <c r="K287" s="14" t="s">
        <v>5960</v>
      </c>
      <c r="L287" s="14" t="s">
        <v>5960</v>
      </c>
      <c r="M287" s="14" t="s">
        <v>5961</v>
      </c>
      <c r="N287" s="14" t="s">
        <v>4848</v>
      </c>
      <c r="P287" s="17"/>
      <c r="Q287" s="17"/>
      <c r="R287" s="16">
        <v>8.0</v>
      </c>
      <c r="S287" s="16">
        <v>1600086.0</v>
      </c>
      <c r="T287" s="18">
        <v>4.9997E-6</v>
      </c>
      <c r="U287" s="16">
        <v>0.0</v>
      </c>
      <c r="V287" s="16">
        <v>0.0</v>
      </c>
      <c r="W287" s="14" t="s">
        <v>2978</v>
      </c>
      <c r="X287" s="14" t="s">
        <v>4849</v>
      </c>
      <c r="Y287" s="18">
        <v>6.8E-7</v>
      </c>
      <c r="Z287" s="16">
        <v>8.99</v>
      </c>
      <c r="AA287" s="17"/>
      <c r="AB287" s="16">
        <v>0.0</v>
      </c>
      <c r="AC287" s="16">
        <v>0.0</v>
      </c>
      <c r="AD287" s="16">
        <v>0.752</v>
      </c>
      <c r="AE287" s="17"/>
      <c r="AF287" s="17"/>
      <c r="AG287" s="16">
        <v>0.0</v>
      </c>
      <c r="AH287" s="16">
        <v>74878.0</v>
      </c>
      <c r="AI287" s="16">
        <v>0.0</v>
      </c>
      <c r="AJ287" s="16">
        <v>0.0</v>
      </c>
      <c r="AK287" s="16">
        <v>0.0</v>
      </c>
      <c r="AL287" s="16">
        <v>58360.0</v>
      </c>
      <c r="AM287" s="16">
        <v>0.0</v>
      </c>
      <c r="AN287" s="16">
        <v>0.0</v>
      </c>
      <c r="AO287" s="16">
        <v>0.0</v>
      </c>
      <c r="AP287" s="16">
        <v>29334.0</v>
      </c>
      <c r="AQ287" s="16">
        <v>0.0</v>
      </c>
      <c r="AR287" s="16">
        <v>0.0</v>
      </c>
      <c r="AS287" s="16">
        <v>0.0</v>
      </c>
      <c r="AT287" s="16">
        <v>44636.0</v>
      </c>
      <c r="AU287" s="16">
        <v>0.0</v>
      </c>
      <c r="AV287" s="16">
        <v>0.0</v>
      </c>
      <c r="AW287" s="16">
        <v>5.0</v>
      </c>
      <c r="AX287" s="16">
        <v>63034.0</v>
      </c>
      <c r="AY287" s="16">
        <v>0.0</v>
      </c>
      <c r="AZ287" s="16">
        <v>0.0</v>
      </c>
      <c r="BA287" s="16">
        <v>0.0</v>
      </c>
      <c r="BB287" s="16">
        <v>4474.0</v>
      </c>
      <c r="BC287" s="16">
        <v>0.0</v>
      </c>
      <c r="BD287" s="16">
        <v>0.0</v>
      </c>
      <c r="BE287" s="16">
        <v>3.0</v>
      </c>
      <c r="BF287" s="16">
        <v>1174448.0</v>
      </c>
      <c r="BG287" s="16">
        <v>0.0</v>
      </c>
      <c r="BH287" s="16">
        <v>0.0</v>
      </c>
      <c r="BI287" s="16">
        <v>0.0</v>
      </c>
      <c r="BJ287" s="16">
        <v>912.0</v>
      </c>
      <c r="BK287" s="16">
        <v>0.0</v>
      </c>
      <c r="BL287" s="16">
        <v>0.0</v>
      </c>
      <c r="BM287" s="16">
        <v>0.0</v>
      </c>
      <c r="BN287" s="16">
        <v>88120.0</v>
      </c>
      <c r="BO287" s="16">
        <v>0.0</v>
      </c>
      <c r="BP287" s="16">
        <v>0.0</v>
      </c>
      <c r="BQ287" s="16">
        <v>0.0</v>
      </c>
      <c r="BR287" s="16">
        <v>61890.0</v>
      </c>
      <c r="BS287" s="16">
        <v>0.0</v>
      </c>
      <c r="BT287" s="16">
        <v>0.0</v>
      </c>
    </row>
    <row r="288">
      <c r="A288" s="14" t="s">
        <v>5962</v>
      </c>
      <c r="B288" s="16">
        <v>11.0</v>
      </c>
      <c r="C288" s="16">
        <v>4074605.0</v>
      </c>
      <c r="D288" s="14" t="s">
        <v>5963</v>
      </c>
      <c r="E288" s="14" t="s">
        <v>2622</v>
      </c>
      <c r="F288" s="14" t="s">
        <v>2621</v>
      </c>
      <c r="G288" s="14" t="s">
        <v>5166</v>
      </c>
      <c r="H288" s="14" t="s">
        <v>2978</v>
      </c>
      <c r="I288" s="14" t="s">
        <v>21</v>
      </c>
      <c r="J288" s="14" t="s">
        <v>4845</v>
      </c>
      <c r="K288" s="14" t="s">
        <v>5964</v>
      </c>
      <c r="L288" s="14" t="s">
        <v>5964</v>
      </c>
      <c r="M288" s="14" t="s">
        <v>5965</v>
      </c>
      <c r="N288" s="14" t="s">
        <v>409</v>
      </c>
      <c r="P288" s="17"/>
      <c r="Q288" s="17"/>
      <c r="R288" s="16">
        <v>8.0</v>
      </c>
      <c r="S288" s="16">
        <v>1611858.0</v>
      </c>
      <c r="T288" s="18">
        <v>4.9632E-6</v>
      </c>
      <c r="U288" s="16">
        <v>0.0</v>
      </c>
      <c r="V288" s="16">
        <v>0.0</v>
      </c>
      <c r="W288" s="14" t="s">
        <v>2978</v>
      </c>
      <c r="X288" s="14" t="s">
        <v>4849</v>
      </c>
      <c r="Y288" s="18">
        <v>1.24E-6</v>
      </c>
      <c r="Z288" s="16">
        <v>25.1</v>
      </c>
      <c r="AA288" s="17"/>
      <c r="AB288" s="16">
        <v>0.0</v>
      </c>
      <c r="AC288" s="16">
        <v>0.0</v>
      </c>
      <c r="AD288" s="16">
        <v>1.92</v>
      </c>
      <c r="AE288" s="16">
        <v>0.0</v>
      </c>
      <c r="AF288" s="16">
        <v>0.993</v>
      </c>
      <c r="AG288" s="16">
        <v>0.0</v>
      </c>
      <c r="AH288" s="16">
        <v>74974.0</v>
      </c>
      <c r="AI288" s="16">
        <v>0.0</v>
      </c>
      <c r="AJ288" s="16">
        <v>0.0</v>
      </c>
      <c r="AK288" s="16">
        <v>0.0</v>
      </c>
      <c r="AL288" s="16">
        <v>59658.0</v>
      </c>
      <c r="AM288" s="16">
        <v>0.0</v>
      </c>
      <c r="AN288" s="16">
        <v>0.0</v>
      </c>
      <c r="AO288" s="16">
        <v>0.0</v>
      </c>
      <c r="AP288" s="16">
        <v>29544.0</v>
      </c>
      <c r="AQ288" s="16">
        <v>0.0</v>
      </c>
      <c r="AR288" s="16">
        <v>0.0</v>
      </c>
      <c r="AS288" s="16">
        <v>1.0</v>
      </c>
      <c r="AT288" s="16">
        <v>44792.0</v>
      </c>
      <c r="AU288" s="16">
        <v>0.0</v>
      </c>
      <c r="AV288" s="16">
        <v>0.0</v>
      </c>
      <c r="AW288" s="16">
        <v>1.0</v>
      </c>
      <c r="AX288" s="16">
        <v>63874.0</v>
      </c>
      <c r="AY288" s="16">
        <v>0.0</v>
      </c>
      <c r="AZ288" s="16">
        <v>0.0</v>
      </c>
      <c r="BA288" s="16">
        <v>0.0</v>
      </c>
      <c r="BB288" s="16">
        <v>6054.0</v>
      </c>
      <c r="BC288" s="16">
        <v>0.0</v>
      </c>
      <c r="BD288" s="16">
        <v>0.0</v>
      </c>
      <c r="BE288" s="16">
        <v>5.0</v>
      </c>
      <c r="BF288" s="16">
        <v>1179018.0</v>
      </c>
      <c r="BG288" s="16">
        <v>0.0</v>
      </c>
      <c r="BH288" s="16">
        <v>0.0</v>
      </c>
      <c r="BI288" s="16">
        <v>0.0</v>
      </c>
      <c r="BJ288" s="16">
        <v>912.0</v>
      </c>
      <c r="BK288" s="16">
        <v>0.0</v>
      </c>
      <c r="BL288" s="16">
        <v>0.0</v>
      </c>
      <c r="BM288" s="16">
        <v>0.0</v>
      </c>
      <c r="BN288" s="16">
        <v>90614.0</v>
      </c>
      <c r="BO288" s="16">
        <v>0.0</v>
      </c>
      <c r="BP288" s="16">
        <v>0.0</v>
      </c>
      <c r="BQ288" s="16">
        <v>1.0</v>
      </c>
      <c r="BR288" s="16">
        <v>62418.0</v>
      </c>
      <c r="BS288" s="16">
        <v>0.0</v>
      </c>
      <c r="BT288" s="16">
        <v>0.0</v>
      </c>
    </row>
    <row r="289">
      <c r="A289" s="14" t="s">
        <v>5966</v>
      </c>
      <c r="B289" s="16">
        <v>11.0</v>
      </c>
      <c r="C289" s="16">
        <v>4082339.0</v>
      </c>
      <c r="D289" s="17"/>
      <c r="E289" s="14" t="s">
        <v>2631</v>
      </c>
      <c r="F289" s="14" t="s">
        <v>2630</v>
      </c>
      <c r="G289" s="14" t="s">
        <v>5166</v>
      </c>
      <c r="H289" s="14" t="s">
        <v>2978</v>
      </c>
      <c r="I289" s="14" t="s">
        <v>21</v>
      </c>
      <c r="J289" s="14" t="s">
        <v>4845</v>
      </c>
      <c r="K289" s="14" t="s">
        <v>5967</v>
      </c>
      <c r="L289" s="14" t="s">
        <v>5967</v>
      </c>
      <c r="M289" s="14" t="s">
        <v>5968</v>
      </c>
      <c r="N289" s="14" t="s">
        <v>4848</v>
      </c>
      <c r="P289" s="17"/>
      <c r="Q289" s="17"/>
      <c r="R289" s="16">
        <v>8.0</v>
      </c>
      <c r="S289" s="16">
        <v>1612076.0</v>
      </c>
      <c r="T289" s="18">
        <v>4.9625E-6</v>
      </c>
      <c r="U289" s="16">
        <v>0.0</v>
      </c>
      <c r="V289" s="16">
        <v>0.0</v>
      </c>
      <c r="W289" s="14" t="s">
        <v>2978</v>
      </c>
      <c r="X289" s="14" t="s">
        <v>4963</v>
      </c>
      <c r="Y289" s="16">
        <v>4.9459E-4</v>
      </c>
      <c r="Z289" s="16">
        <v>10.6</v>
      </c>
      <c r="AA289" s="17"/>
      <c r="AB289" s="16">
        <v>0.02</v>
      </c>
      <c r="AC289" s="16">
        <v>0.02</v>
      </c>
      <c r="AD289" s="16">
        <v>5.81</v>
      </c>
      <c r="AE289" s="17"/>
      <c r="AF289" s="17"/>
      <c r="AG289" s="16">
        <v>0.0</v>
      </c>
      <c r="AH289" s="16">
        <v>74998.0</v>
      </c>
      <c r="AI289" s="16">
        <v>0.0</v>
      </c>
      <c r="AJ289" s="16">
        <v>0.0</v>
      </c>
      <c r="AK289" s="16">
        <v>0.0</v>
      </c>
      <c r="AL289" s="16">
        <v>59836.0</v>
      </c>
      <c r="AM289" s="16">
        <v>0.0</v>
      </c>
      <c r="AN289" s="16">
        <v>0.0</v>
      </c>
      <c r="AO289" s="16">
        <v>0.0</v>
      </c>
      <c r="AP289" s="16">
        <v>29570.0</v>
      </c>
      <c r="AQ289" s="16">
        <v>0.0</v>
      </c>
      <c r="AR289" s="16">
        <v>0.0</v>
      </c>
      <c r="AS289" s="16">
        <v>0.0</v>
      </c>
      <c r="AT289" s="16">
        <v>44868.0</v>
      </c>
      <c r="AU289" s="16">
        <v>0.0</v>
      </c>
      <c r="AV289" s="16">
        <v>0.0</v>
      </c>
      <c r="AW289" s="16">
        <v>0.0</v>
      </c>
      <c r="AX289" s="16">
        <v>63942.0</v>
      </c>
      <c r="AY289" s="16">
        <v>0.0</v>
      </c>
      <c r="AZ289" s="16">
        <v>0.0</v>
      </c>
      <c r="BA289" s="16">
        <v>6.0</v>
      </c>
      <c r="BB289" s="16">
        <v>5282.0</v>
      </c>
      <c r="BC289" s="16">
        <v>0.0</v>
      </c>
      <c r="BD289" s="16">
        <v>0.0</v>
      </c>
      <c r="BE289" s="16">
        <v>0.0</v>
      </c>
      <c r="BF289" s="16">
        <v>1179464.0</v>
      </c>
      <c r="BG289" s="16">
        <v>0.0</v>
      </c>
      <c r="BH289" s="16">
        <v>0.0</v>
      </c>
      <c r="BI289" s="16">
        <v>0.0</v>
      </c>
      <c r="BJ289" s="16">
        <v>912.0</v>
      </c>
      <c r="BK289" s="16">
        <v>0.0</v>
      </c>
      <c r="BL289" s="16">
        <v>0.0</v>
      </c>
      <c r="BM289" s="16">
        <v>2.0</v>
      </c>
      <c r="BN289" s="16">
        <v>90800.0</v>
      </c>
      <c r="BO289" s="16">
        <v>0.0</v>
      </c>
      <c r="BP289" s="16">
        <v>0.0</v>
      </c>
      <c r="BQ289" s="16">
        <v>0.0</v>
      </c>
      <c r="BR289" s="16">
        <v>62404.0</v>
      </c>
      <c r="BS289" s="16">
        <v>0.0</v>
      </c>
      <c r="BT289" s="16">
        <v>0.0</v>
      </c>
    </row>
    <row r="290">
      <c r="A290" s="14" t="s">
        <v>5969</v>
      </c>
      <c r="B290" s="16">
        <v>11.0</v>
      </c>
      <c r="C290" s="16">
        <v>4091735.0</v>
      </c>
      <c r="D290" s="14" t="s">
        <v>5970</v>
      </c>
      <c r="E290" s="14" t="s">
        <v>2630</v>
      </c>
      <c r="F290" s="14" t="s">
        <v>2631</v>
      </c>
      <c r="G290" s="14" t="s">
        <v>5166</v>
      </c>
      <c r="H290" s="14" t="s">
        <v>2978</v>
      </c>
      <c r="I290" s="14" t="s">
        <v>21</v>
      </c>
      <c r="J290" s="14" t="s">
        <v>4845</v>
      </c>
      <c r="K290" s="14" t="s">
        <v>5971</v>
      </c>
      <c r="L290" s="14" t="s">
        <v>5971</v>
      </c>
      <c r="M290" s="14" t="s">
        <v>5972</v>
      </c>
      <c r="N290" s="14" t="s">
        <v>4848</v>
      </c>
      <c r="P290" s="17"/>
      <c r="Q290" s="17"/>
      <c r="R290" s="16">
        <v>8.0</v>
      </c>
      <c r="S290" s="16">
        <v>1613656.0</v>
      </c>
      <c r="T290" s="18">
        <v>4.9577E-6</v>
      </c>
      <c r="U290" s="16">
        <v>0.0</v>
      </c>
      <c r="V290" s="16">
        <v>0.0</v>
      </c>
      <c r="W290" s="14" t="s">
        <v>2978</v>
      </c>
      <c r="X290" s="14" t="s">
        <v>4860</v>
      </c>
      <c r="Y290" s="18">
        <v>3.587E-5</v>
      </c>
      <c r="Z290" s="16">
        <v>10.5</v>
      </c>
      <c r="AA290" s="17"/>
      <c r="AB290" s="16">
        <v>0.0</v>
      </c>
      <c r="AC290" s="16">
        <v>0.03</v>
      </c>
      <c r="AD290" s="16">
        <v>3.66</v>
      </c>
      <c r="AE290" s="17"/>
      <c r="AF290" s="17"/>
      <c r="AG290" s="16">
        <v>0.0</v>
      </c>
      <c r="AH290" s="16">
        <v>75066.0</v>
      </c>
      <c r="AI290" s="16">
        <v>0.0</v>
      </c>
      <c r="AJ290" s="16">
        <v>0.0</v>
      </c>
      <c r="AK290" s="16">
        <v>0.0</v>
      </c>
      <c r="AL290" s="16">
        <v>60028.0</v>
      </c>
      <c r="AM290" s="16">
        <v>0.0</v>
      </c>
      <c r="AN290" s="16">
        <v>0.0</v>
      </c>
      <c r="AO290" s="16">
        <v>0.0</v>
      </c>
      <c r="AP290" s="16">
        <v>29606.0</v>
      </c>
      <c r="AQ290" s="16">
        <v>0.0</v>
      </c>
      <c r="AR290" s="16">
        <v>0.0</v>
      </c>
      <c r="AS290" s="16">
        <v>0.0</v>
      </c>
      <c r="AT290" s="16">
        <v>44886.0</v>
      </c>
      <c r="AU290" s="16">
        <v>0.0</v>
      </c>
      <c r="AV290" s="16">
        <v>0.0</v>
      </c>
      <c r="AW290" s="16">
        <v>0.0</v>
      </c>
      <c r="AX290" s="16">
        <v>63466.0</v>
      </c>
      <c r="AY290" s="16">
        <v>0.0</v>
      </c>
      <c r="AZ290" s="16">
        <v>0.0</v>
      </c>
      <c r="BA290" s="16">
        <v>1.0</v>
      </c>
      <c r="BB290" s="16">
        <v>6062.0</v>
      </c>
      <c r="BC290" s="16">
        <v>0.0</v>
      </c>
      <c r="BD290" s="16">
        <v>0.0</v>
      </c>
      <c r="BE290" s="16">
        <v>0.0</v>
      </c>
      <c r="BF290" s="16">
        <v>1180038.0</v>
      </c>
      <c r="BG290" s="16">
        <v>0.0</v>
      </c>
      <c r="BH290" s="16">
        <v>0.0</v>
      </c>
      <c r="BI290" s="16">
        <v>0.0</v>
      </c>
      <c r="BJ290" s="16">
        <v>912.0</v>
      </c>
      <c r="BK290" s="16">
        <v>0.0</v>
      </c>
      <c r="BL290" s="16">
        <v>0.0</v>
      </c>
      <c r="BM290" s="16">
        <v>7.0</v>
      </c>
      <c r="BN290" s="16">
        <v>91090.0</v>
      </c>
      <c r="BO290" s="16">
        <v>0.0</v>
      </c>
      <c r="BP290" s="16">
        <v>0.0</v>
      </c>
      <c r="BQ290" s="16">
        <v>0.0</v>
      </c>
      <c r="BR290" s="16">
        <v>62502.0</v>
      </c>
      <c r="BS290" s="16">
        <v>0.0</v>
      </c>
      <c r="BT290" s="16">
        <v>0.0</v>
      </c>
    </row>
    <row r="291">
      <c r="A291" s="14" t="s">
        <v>5973</v>
      </c>
      <c r="B291" s="16">
        <v>11.0</v>
      </c>
      <c r="C291" s="16">
        <v>4059350.0</v>
      </c>
      <c r="D291" s="14" t="s">
        <v>5974</v>
      </c>
      <c r="E291" s="14" t="s">
        <v>2631</v>
      </c>
      <c r="F291" s="14" t="s">
        <v>2630</v>
      </c>
      <c r="G291" s="14" t="s">
        <v>4844</v>
      </c>
      <c r="H291" s="14" t="s">
        <v>2978</v>
      </c>
      <c r="I291" s="14" t="s">
        <v>2978</v>
      </c>
      <c r="J291" s="14" t="s">
        <v>4845</v>
      </c>
      <c r="K291" s="14" t="s">
        <v>5975</v>
      </c>
      <c r="L291" s="14" t="s">
        <v>5975</v>
      </c>
      <c r="M291" s="14" t="s">
        <v>5976</v>
      </c>
      <c r="N291" s="14" t="s">
        <v>4848</v>
      </c>
      <c r="O291" s="14" t="s">
        <v>4878</v>
      </c>
      <c r="P291" s="16">
        <v>704295.0</v>
      </c>
      <c r="Q291" s="17"/>
      <c r="R291" s="16">
        <v>8.0</v>
      </c>
      <c r="S291" s="16">
        <v>1614008.0</v>
      </c>
      <c r="T291" s="18">
        <v>4.9566E-6</v>
      </c>
      <c r="U291" s="16">
        <v>0.0</v>
      </c>
      <c r="V291" s="16">
        <v>0.0</v>
      </c>
      <c r="W291" s="14" t="s">
        <v>2978</v>
      </c>
      <c r="X291" s="14" t="s">
        <v>4849</v>
      </c>
      <c r="Y291" s="16">
        <v>2.47E-6</v>
      </c>
      <c r="Z291" s="16">
        <v>12.0</v>
      </c>
      <c r="AA291" s="17"/>
      <c r="AB291" s="16">
        <v>0.0</v>
      </c>
      <c r="AC291" s="16">
        <v>-0.01</v>
      </c>
      <c r="AD291" s="16">
        <v>2.82</v>
      </c>
      <c r="AE291" s="17"/>
      <c r="AF291" s="17"/>
      <c r="AG291" s="16">
        <v>1.0</v>
      </c>
      <c r="AH291" s="16">
        <v>74900.0</v>
      </c>
      <c r="AI291" s="16">
        <v>0.0</v>
      </c>
      <c r="AJ291" s="16">
        <v>0.0</v>
      </c>
      <c r="AK291" s="16">
        <v>0.0</v>
      </c>
      <c r="AL291" s="16">
        <v>60004.0</v>
      </c>
      <c r="AM291" s="16">
        <v>0.0</v>
      </c>
      <c r="AN291" s="16">
        <v>0.0</v>
      </c>
      <c r="AO291" s="16">
        <v>0.0</v>
      </c>
      <c r="AP291" s="16">
        <v>29604.0</v>
      </c>
      <c r="AQ291" s="16">
        <v>0.0</v>
      </c>
      <c r="AR291" s="16">
        <v>0.0</v>
      </c>
      <c r="AS291" s="16">
        <v>0.0</v>
      </c>
      <c r="AT291" s="16">
        <v>44888.0</v>
      </c>
      <c r="AU291" s="16">
        <v>0.0</v>
      </c>
      <c r="AV291" s="16">
        <v>0.0</v>
      </c>
      <c r="AW291" s="16">
        <v>0.0</v>
      </c>
      <c r="AX291" s="16">
        <v>64028.0</v>
      </c>
      <c r="AY291" s="16">
        <v>0.0</v>
      </c>
      <c r="AZ291" s="16">
        <v>0.0</v>
      </c>
      <c r="BA291" s="16">
        <v>0.0</v>
      </c>
      <c r="BB291" s="16">
        <v>6084.0</v>
      </c>
      <c r="BC291" s="16">
        <v>0.0</v>
      </c>
      <c r="BD291" s="16">
        <v>0.0</v>
      </c>
      <c r="BE291" s="16">
        <v>7.0</v>
      </c>
      <c r="BF291" s="16">
        <v>1180014.0</v>
      </c>
      <c r="BG291" s="16">
        <v>0.0</v>
      </c>
      <c r="BH291" s="16">
        <v>0.0</v>
      </c>
      <c r="BI291" s="16">
        <v>0.0</v>
      </c>
      <c r="BJ291" s="16">
        <v>912.0</v>
      </c>
      <c r="BK291" s="16">
        <v>0.0</v>
      </c>
      <c r="BL291" s="16">
        <v>0.0</v>
      </c>
      <c r="BM291" s="16">
        <v>0.0</v>
      </c>
      <c r="BN291" s="16">
        <v>91090.0</v>
      </c>
      <c r="BO291" s="16">
        <v>0.0</v>
      </c>
      <c r="BP291" s="16">
        <v>0.0</v>
      </c>
      <c r="BQ291" s="16">
        <v>0.0</v>
      </c>
      <c r="BR291" s="16">
        <v>62484.0</v>
      </c>
      <c r="BS291" s="16">
        <v>0.0</v>
      </c>
      <c r="BT291" s="16">
        <v>0.0</v>
      </c>
    </row>
    <row r="292">
      <c r="A292" s="14" t="s">
        <v>5977</v>
      </c>
      <c r="B292" s="16">
        <v>11.0</v>
      </c>
      <c r="C292" s="16">
        <v>4070032.0</v>
      </c>
      <c r="D292" s="14" t="s">
        <v>5978</v>
      </c>
      <c r="E292" s="14" t="s">
        <v>2631</v>
      </c>
      <c r="F292" s="14" t="s">
        <v>2630</v>
      </c>
      <c r="G292" s="14" t="s">
        <v>5166</v>
      </c>
      <c r="H292" s="14" t="s">
        <v>2978</v>
      </c>
      <c r="I292" s="14" t="s">
        <v>21</v>
      </c>
      <c r="J292" s="14" t="s">
        <v>4845</v>
      </c>
      <c r="K292" s="14" t="s">
        <v>5979</v>
      </c>
      <c r="L292" s="14" t="s">
        <v>5979</v>
      </c>
      <c r="M292" s="14" t="s">
        <v>5980</v>
      </c>
      <c r="N292" s="14" t="s">
        <v>409</v>
      </c>
      <c r="O292" s="14" t="s">
        <v>410</v>
      </c>
      <c r="P292" s="16">
        <v>2928130.0</v>
      </c>
      <c r="Q292" s="17"/>
      <c r="R292" s="16">
        <v>8.0</v>
      </c>
      <c r="S292" s="16">
        <v>1614036.0</v>
      </c>
      <c r="T292" s="18">
        <v>4.9565E-6</v>
      </c>
      <c r="U292" s="16">
        <v>0.0</v>
      </c>
      <c r="V292" s="16">
        <v>0.0</v>
      </c>
      <c r="W292" s="14" t="s">
        <v>2978</v>
      </c>
      <c r="X292" s="14" t="s">
        <v>4849</v>
      </c>
      <c r="Y292" s="18">
        <v>1.24E-6</v>
      </c>
      <c r="Z292" s="16">
        <v>27.0</v>
      </c>
      <c r="AA292" s="17"/>
      <c r="AB292" s="16">
        <v>0.0</v>
      </c>
      <c r="AC292" s="16">
        <v>-0.01</v>
      </c>
      <c r="AD292" s="16">
        <v>8.8</v>
      </c>
      <c r="AE292" s="16">
        <v>0.07</v>
      </c>
      <c r="AF292" s="16">
        <v>0.127</v>
      </c>
      <c r="AG292" s="16">
        <v>0.0</v>
      </c>
      <c r="AH292" s="16">
        <v>75028.0</v>
      </c>
      <c r="AI292" s="16">
        <v>0.0</v>
      </c>
      <c r="AJ292" s="16">
        <v>0.0</v>
      </c>
      <c r="AK292" s="16">
        <v>0.0</v>
      </c>
      <c r="AL292" s="16">
        <v>60014.0</v>
      </c>
      <c r="AM292" s="16">
        <v>0.0</v>
      </c>
      <c r="AN292" s="16">
        <v>0.0</v>
      </c>
      <c r="AO292" s="16">
        <v>0.0</v>
      </c>
      <c r="AP292" s="16">
        <v>29604.0</v>
      </c>
      <c r="AQ292" s="16">
        <v>0.0</v>
      </c>
      <c r="AR292" s="16">
        <v>0.0</v>
      </c>
      <c r="AS292" s="16">
        <v>1.0</v>
      </c>
      <c r="AT292" s="16">
        <v>44884.0</v>
      </c>
      <c r="AU292" s="16">
        <v>0.0</v>
      </c>
      <c r="AV292" s="16">
        <v>0.0</v>
      </c>
      <c r="AW292" s="16">
        <v>0.0</v>
      </c>
      <c r="AX292" s="16">
        <v>64036.0</v>
      </c>
      <c r="AY292" s="16">
        <v>0.0</v>
      </c>
      <c r="AZ292" s="16">
        <v>0.0</v>
      </c>
      <c r="BA292" s="16">
        <v>1.0</v>
      </c>
      <c r="BB292" s="16">
        <v>5976.0</v>
      </c>
      <c r="BC292" s="16">
        <v>0.0</v>
      </c>
      <c r="BD292" s="16">
        <v>0.0</v>
      </c>
      <c r="BE292" s="16">
        <v>5.0</v>
      </c>
      <c r="BF292" s="16">
        <v>1180012.0</v>
      </c>
      <c r="BG292" s="16">
        <v>0.0</v>
      </c>
      <c r="BH292" s="16">
        <v>0.0</v>
      </c>
      <c r="BI292" s="16">
        <v>0.0</v>
      </c>
      <c r="BJ292" s="16">
        <v>912.0</v>
      </c>
      <c r="BK292" s="16">
        <v>0.0</v>
      </c>
      <c r="BL292" s="16">
        <v>0.0</v>
      </c>
      <c r="BM292" s="16">
        <v>1.0</v>
      </c>
      <c r="BN292" s="16">
        <v>91074.0</v>
      </c>
      <c r="BO292" s="16">
        <v>0.0</v>
      </c>
      <c r="BP292" s="16">
        <v>0.0</v>
      </c>
      <c r="BQ292" s="16">
        <v>0.0</v>
      </c>
      <c r="BR292" s="16">
        <v>62496.0</v>
      </c>
      <c r="BS292" s="16">
        <v>0.0</v>
      </c>
      <c r="BT292" s="16">
        <v>0.0</v>
      </c>
    </row>
    <row r="293">
      <c r="A293" s="14" t="s">
        <v>5981</v>
      </c>
      <c r="B293" s="16">
        <v>11.0</v>
      </c>
      <c r="C293" s="16">
        <v>4070156.0</v>
      </c>
      <c r="D293" s="14" t="s">
        <v>5982</v>
      </c>
      <c r="E293" s="14" t="s">
        <v>2631</v>
      </c>
      <c r="F293" s="14" t="s">
        <v>2630</v>
      </c>
      <c r="G293" s="14" t="s">
        <v>4844</v>
      </c>
      <c r="H293" s="14" t="s">
        <v>2978</v>
      </c>
      <c r="I293" s="14" t="s">
        <v>2978</v>
      </c>
      <c r="J293" s="14" t="s">
        <v>4845</v>
      </c>
      <c r="K293" s="14" t="s">
        <v>5419</v>
      </c>
      <c r="L293" s="14" t="s">
        <v>5419</v>
      </c>
      <c r="M293" s="14" t="s">
        <v>5983</v>
      </c>
      <c r="N293" s="14" t="s">
        <v>4848</v>
      </c>
      <c r="O293" s="14" t="s">
        <v>4878</v>
      </c>
      <c r="P293" s="16">
        <v>1126952.0</v>
      </c>
      <c r="Q293" s="17"/>
      <c r="R293" s="16">
        <v>8.0</v>
      </c>
      <c r="S293" s="16">
        <v>1614044.0</v>
      </c>
      <c r="T293" s="18">
        <v>4.9565E-6</v>
      </c>
      <c r="U293" s="16">
        <v>0.0</v>
      </c>
      <c r="V293" s="16">
        <v>0.0</v>
      </c>
      <c r="W293" s="14" t="s">
        <v>2978</v>
      </c>
      <c r="X293" s="14" t="s">
        <v>4849</v>
      </c>
      <c r="Y293" s="16">
        <v>2.47E-6</v>
      </c>
      <c r="Z293" s="16">
        <v>9.55</v>
      </c>
      <c r="AA293" s="17"/>
      <c r="AB293" s="16">
        <v>0.0</v>
      </c>
      <c r="AC293" s="16">
        <v>-0.01</v>
      </c>
      <c r="AD293" s="16">
        <v>3.51</v>
      </c>
      <c r="AE293" s="17"/>
      <c r="AF293" s="17"/>
      <c r="AG293" s="16">
        <v>1.0</v>
      </c>
      <c r="AH293" s="16">
        <v>74926.0</v>
      </c>
      <c r="AI293" s="16">
        <v>0.0</v>
      </c>
      <c r="AJ293" s="16">
        <v>0.0</v>
      </c>
      <c r="AK293" s="16">
        <v>0.0</v>
      </c>
      <c r="AL293" s="16">
        <v>59998.0</v>
      </c>
      <c r="AM293" s="16">
        <v>0.0</v>
      </c>
      <c r="AN293" s="16">
        <v>0.0</v>
      </c>
      <c r="AO293" s="16">
        <v>0.0</v>
      </c>
      <c r="AP293" s="16">
        <v>29608.0</v>
      </c>
      <c r="AQ293" s="16">
        <v>0.0</v>
      </c>
      <c r="AR293" s="16">
        <v>0.0</v>
      </c>
      <c r="AS293" s="16">
        <v>0.0</v>
      </c>
      <c r="AT293" s="16">
        <v>44886.0</v>
      </c>
      <c r="AU293" s="16">
        <v>0.0</v>
      </c>
      <c r="AV293" s="16">
        <v>0.0</v>
      </c>
      <c r="AW293" s="16">
        <v>0.0</v>
      </c>
      <c r="AX293" s="16">
        <v>64042.0</v>
      </c>
      <c r="AY293" s="16">
        <v>0.0</v>
      </c>
      <c r="AZ293" s="16">
        <v>0.0</v>
      </c>
      <c r="BA293" s="16">
        <v>0.0</v>
      </c>
      <c r="BB293" s="16">
        <v>6070.0</v>
      </c>
      <c r="BC293" s="16">
        <v>0.0</v>
      </c>
      <c r="BD293" s="16">
        <v>0.0</v>
      </c>
      <c r="BE293" s="16">
        <v>7.0</v>
      </c>
      <c r="BF293" s="16">
        <v>1180040.0</v>
      </c>
      <c r="BG293" s="16">
        <v>0.0</v>
      </c>
      <c r="BH293" s="16">
        <v>0.0</v>
      </c>
      <c r="BI293" s="16">
        <v>0.0</v>
      </c>
      <c r="BJ293" s="16">
        <v>912.0</v>
      </c>
      <c r="BK293" s="16">
        <v>0.0</v>
      </c>
      <c r="BL293" s="16">
        <v>0.0</v>
      </c>
      <c r="BM293" s="16">
        <v>0.0</v>
      </c>
      <c r="BN293" s="16">
        <v>91076.0</v>
      </c>
      <c r="BO293" s="16">
        <v>0.0</v>
      </c>
      <c r="BP293" s="16">
        <v>0.0</v>
      </c>
      <c r="BQ293" s="16">
        <v>0.0</v>
      </c>
      <c r="BR293" s="16">
        <v>62486.0</v>
      </c>
      <c r="BS293" s="16">
        <v>0.0</v>
      </c>
      <c r="BT293" s="16">
        <v>0.0</v>
      </c>
    </row>
    <row r="294">
      <c r="A294" s="14" t="s">
        <v>5984</v>
      </c>
      <c r="B294" s="16">
        <v>11.0</v>
      </c>
      <c r="C294" s="16">
        <v>4070111.0</v>
      </c>
      <c r="D294" s="14" t="s">
        <v>5985</v>
      </c>
      <c r="E294" s="14" t="s">
        <v>2631</v>
      </c>
      <c r="F294" s="14" t="s">
        <v>2630</v>
      </c>
      <c r="G294" s="14" t="s">
        <v>4844</v>
      </c>
      <c r="H294" s="14" t="s">
        <v>2978</v>
      </c>
      <c r="I294" s="14" t="s">
        <v>2978</v>
      </c>
      <c r="J294" s="14" t="s">
        <v>4845</v>
      </c>
      <c r="K294" s="14" t="s">
        <v>5986</v>
      </c>
      <c r="L294" s="14" t="s">
        <v>5986</v>
      </c>
      <c r="M294" s="14" t="s">
        <v>5987</v>
      </c>
      <c r="N294" s="14" t="s">
        <v>4848</v>
      </c>
      <c r="O294" s="14" t="s">
        <v>4878</v>
      </c>
      <c r="P294" s="16">
        <v>2040935.0</v>
      </c>
      <c r="Q294" s="17"/>
      <c r="R294" s="16">
        <v>8.0</v>
      </c>
      <c r="S294" s="16">
        <v>1614062.0</v>
      </c>
      <c r="T294" s="18">
        <v>4.9564E-6</v>
      </c>
      <c r="U294" s="16">
        <v>0.0</v>
      </c>
      <c r="V294" s="16">
        <v>0.0</v>
      </c>
      <c r="W294" s="14" t="s">
        <v>2978</v>
      </c>
      <c r="X294" s="14" t="s">
        <v>4849</v>
      </c>
      <c r="Y294" s="16">
        <v>2.92E-6</v>
      </c>
      <c r="Z294" s="16">
        <v>9.32</v>
      </c>
      <c r="AA294" s="17"/>
      <c r="AB294" s="16">
        <v>0.0</v>
      </c>
      <c r="AC294" s="16">
        <v>0.02</v>
      </c>
      <c r="AD294" s="16">
        <v>3.38</v>
      </c>
      <c r="AE294" s="17"/>
      <c r="AF294" s="17"/>
      <c r="AG294" s="16">
        <v>0.0</v>
      </c>
      <c r="AH294" s="16">
        <v>74944.0</v>
      </c>
      <c r="AI294" s="16">
        <v>0.0</v>
      </c>
      <c r="AJ294" s="16">
        <v>0.0</v>
      </c>
      <c r="AK294" s="16">
        <v>0.0</v>
      </c>
      <c r="AL294" s="16">
        <v>59996.0</v>
      </c>
      <c r="AM294" s="16">
        <v>0.0</v>
      </c>
      <c r="AN294" s="16">
        <v>0.0</v>
      </c>
      <c r="AO294" s="16">
        <v>0.0</v>
      </c>
      <c r="AP294" s="16">
        <v>29608.0</v>
      </c>
      <c r="AQ294" s="16">
        <v>0.0</v>
      </c>
      <c r="AR294" s="16">
        <v>0.0</v>
      </c>
      <c r="AS294" s="16">
        <v>0.0</v>
      </c>
      <c r="AT294" s="16">
        <v>44890.0</v>
      </c>
      <c r="AU294" s="16">
        <v>0.0</v>
      </c>
      <c r="AV294" s="16">
        <v>0.0</v>
      </c>
      <c r="AW294" s="16">
        <v>0.0</v>
      </c>
      <c r="AX294" s="16">
        <v>64024.0</v>
      </c>
      <c r="AY294" s="16">
        <v>0.0</v>
      </c>
      <c r="AZ294" s="16">
        <v>0.0</v>
      </c>
      <c r="BA294" s="16">
        <v>0.0</v>
      </c>
      <c r="BB294" s="16">
        <v>6084.0</v>
      </c>
      <c r="BC294" s="16">
        <v>0.0</v>
      </c>
      <c r="BD294" s="16">
        <v>0.0</v>
      </c>
      <c r="BE294" s="16">
        <v>8.0</v>
      </c>
      <c r="BF294" s="16">
        <v>1180034.0</v>
      </c>
      <c r="BG294" s="16">
        <v>0.0</v>
      </c>
      <c r="BH294" s="16">
        <v>0.0</v>
      </c>
      <c r="BI294" s="16">
        <v>0.0</v>
      </c>
      <c r="BJ294" s="16">
        <v>912.0</v>
      </c>
      <c r="BK294" s="16">
        <v>0.0</v>
      </c>
      <c r="BL294" s="16">
        <v>0.0</v>
      </c>
      <c r="BM294" s="16">
        <v>0.0</v>
      </c>
      <c r="BN294" s="16">
        <v>91082.0</v>
      </c>
      <c r="BO294" s="16">
        <v>0.0</v>
      </c>
      <c r="BP294" s="16">
        <v>0.0</v>
      </c>
      <c r="BQ294" s="16">
        <v>0.0</v>
      </c>
      <c r="BR294" s="16">
        <v>62488.0</v>
      </c>
      <c r="BS294" s="16">
        <v>0.0</v>
      </c>
      <c r="BT294" s="16">
        <v>0.0</v>
      </c>
    </row>
    <row r="295">
      <c r="A295" s="14" t="s">
        <v>5988</v>
      </c>
      <c r="B295" s="16">
        <v>11.0</v>
      </c>
      <c r="C295" s="16">
        <v>3967658.0</v>
      </c>
      <c r="D295" s="14" t="s">
        <v>5989</v>
      </c>
      <c r="E295" s="14" t="s">
        <v>2621</v>
      </c>
      <c r="F295" s="14" t="s">
        <v>2622</v>
      </c>
      <c r="G295" s="14" t="s">
        <v>4844</v>
      </c>
      <c r="H295" s="14" t="s">
        <v>2978</v>
      </c>
      <c r="I295" s="14" t="s">
        <v>2978</v>
      </c>
      <c r="J295" s="14" t="s">
        <v>4845</v>
      </c>
      <c r="K295" s="14" t="s">
        <v>5990</v>
      </c>
      <c r="L295" s="14" t="s">
        <v>5990</v>
      </c>
      <c r="M295" s="14" t="s">
        <v>5991</v>
      </c>
      <c r="N295" s="14" t="s">
        <v>4848</v>
      </c>
      <c r="O295" s="14" t="s">
        <v>4878</v>
      </c>
      <c r="P295" s="16">
        <v>2937591.0</v>
      </c>
      <c r="Q295" s="17"/>
      <c r="R295" s="16">
        <v>8.0</v>
      </c>
      <c r="S295" s="16">
        <v>1614068.0</v>
      </c>
      <c r="T295" s="18">
        <v>4.9564E-6</v>
      </c>
      <c r="U295" s="16">
        <v>0.0</v>
      </c>
      <c r="V295" s="16">
        <v>0.0</v>
      </c>
      <c r="W295" s="14" t="s">
        <v>2978</v>
      </c>
      <c r="X295" s="14" t="s">
        <v>4849</v>
      </c>
      <c r="Y295" s="16">
        <v>2.47E-6</v>
      </c>
      <c r="Z295" s="16">
        <v>8.5</v>
      </c>
      <c r="AA295" s="17"/>
      <c r="AB295" s="16">
        <v>0.0</v>
      </c>
      <c r="AC295" s="16">
        <v>0.0</v>
      </c>
      <c r="AD295" s="16">
        <v>-0.044</v>
      </c>
      <c r="AE295" s="17"/>
      <c r="AF295" s="17"/>
      <c r="AG295" s="16">
        <v>0.0</v>
      </c>
      <c r="AH295" s="16">
        <v>74932.0</v>
      </c>
      <c r="AI295" s="16">
        <v>0.0</v>
      </c>
      <c r="AJ295" s="16">
        <v>0.0</v>
      </c>
      <c r="AK295" s="16">
        <v>0.0</v>
      </c>
      <c r="AL295" s="16">
        <v>60008.0</v>
      </c>
      <c r="AM295" s="16">
        <v>0.0</v>
      </c>
      <c r="AN295" s="16">
        <v>0.0</v>
      </c>
      <c r="AO295" s="16">
        <v>0.0</v>
      </c>
      <c r="AP295" s="16">
        <v>29606.0</v>
      </c>
      <c r="AQ295" s="16">
        <v>0.0</v>
      </c>
      <c r="AR295" s="16">
        <v>0.0</v>
      </c>
      <c r="AS295" s="16">
        <v>1.0</v>
      </c>
      <c r="AT295" s="16">
        <v>44896.0</v>
      </c>
      <c r="AU295" s="16">
        <v>0.0</v>
      </c>
      <c r="AV295" s="16">
        <v>0.0</v>
      </c>
      <c r="AW295" s="16">
        <v>0.0</v>
      </c>
      <c r="AX295" s="16">
        <v>64030.0</v>
      </c>
      <c r="AY295" s="16">
        <v>0.0</v>
      </c>
      <c r="AZ295" s="16">
        <v>0.0</v>
      </c>
      <c r="BA295" s="16">
        <v>0.0</v>
      </c>
      <c r="BB295" s="16">
        <v>6084.0</v>
      </c>
      <c r="BC295" s="16">
        <v>0.0</v>
      </c>
      <c r="BD295" s="16">
        <v>0.0</v>
      </c>
      <c r="BE295" s="16">
        <v>7.0</v>
      </c>
      <c r="BF295" s="16">
        <v>1180022.0</v>
      </c>
      <c r="BG295" s="16">
        <v>0.0</v>
      </c>
      <c r="BH295" s="16">
        <v>0.0</v>
      </c>
      <c r="BI295" s="16">
        <v>0.0</v>
      </c>
      <c r="BJ295" s="16">
        <v>912.0</v>
      </c>
      <c r="BK295" s="16">
        <v>0.0</v>
      </c>
      <c r="BL295" s="16">
        <v>0.0</v>
      </c>
      <c r="BM295" s="16">
        <v>0.0</v>
      </c>
      <c r="BN295" s="16">
        <v>91094.0</v>
      </c>
      <c r="BO295" s="16">
        <v>0.0</v>
      </c>
      <c r="BP295" s="16">
        <v>0.0</v>
      </c>
      <c r="BQ295" s="16">
        <v>0.0</v>
      </c>
      <c r="BR295" s="16">
        <v>62484.0</v>
      </c>
      <c r="BS295" s="16">
        <v>0.0</v>
      </c>
      <c r="BT295" s="16">
        <v>0.0</v>
      </c>
    </row>
    <row r="296">
      <c r="A296" s="14" t="s">
        <v>5992</v>
      </c>
      <c r="B296" s="16">
        <v>11.0</v>
      </c>
      <c r="C296" s="16">
        <v>4091658.0</v>
      </c>
      <c r="D296" s="14" t="s">
        <v>5993</v>
      </c>
      <c r="E296" s="14" t="s">
        <v>2622</v>
      </c>
      <c r="F296" s="14" t="s">
        <v>2621</v>
      </c>
      <c r="G296" s="14" t="s">
        <v>4844</v>
      </c>
      <c r="H296" s="14" t="s">
        <v>2978</v>
      </c>
      <c r="I296" s="14" t="s">
        <v>2978</v>
      </c>
      <c r="J296" s="14" t="s">
        <v>4845</v>
      </c>
      <c r="K296" s="14" t="s">
        <v>5994</v>
      </c>
      <c r="L296" s="14" t="s">
        <v>5994</v>
      </c>
      <c r="M296" s="14" t="s">
        <v>5995</v>
      </c>
      <c r="N296" s="14" t="s">
        <v>5348</v>
      </c>
      <c r="O296" s="14" t="s">
        <v>410</v>
      </c>
      <c r="P296" s="16">
        <v>1473945.0</v>
      </c>
      <c r="Q296" s="17"/>
      <c r="R296" s="16">
        <v>8.0</v>
      </c>
      <c r="S296" s="16">
        <v>1614078.0</v>
      </c>
      <c r="T296" s="18">
        <v>4.9564E-6</v>
      </c>
      <c r="U296" s="16">
        <v>0.0</v>
      </c>
      <c r="V296" s="16">
        <v>0.0</v>
      </c>
      <c r="W296" s="14" t="s">
        <v>2978</v>
      </c>
      <c r="X296" s="14" t="s">
        <v>4849</v>
      </c>
      <c r="Y296" s="18">
        <v>1.24E-6</v>
      </c>
      <c r="Z296" s="16">
        <v>38.0</v>
      </c>
      <c r="AA296" s="17"/>
      <c r="AB296" s="16">
        <v>0.0</v>
      </c>
      <c r="AC296" s="16">
        <v>-0.01</v>
      </c>
      <c r="AD296" s="16">
        <v>4.97</v>
      </c>
      <c r="AE296" s="17"/>
      <c r="AF296" s="17"/>
      <c r="AG296" s="16">
        <v>0.0</v>
      </c>
      <c r="AH296" s="16">
        <v>74922.0</v>
      </c>
      <c r="AI296" s="16">
        <v>0.0</v>
      </c>
      <c r="AJ296" s="16">
        <v>0.0</v>
      </c>
      <c r="AK296" s="16">
        <v>0.0</v>
      </c>
      <c r="AL296" s="16">
        <v>60002.0</v>
      </c>
      <c r="AM296" s="16">
        <v>0.0</v>
      </c>
      <c r="AN296" s="16">
        <v>0.0</v>
      </c>
      <c r="AO296" s="16">
        <v>0.0</v>
      </c>
      <c r="AP296" s="16">
        <v>29608.0</v>
      </c>
      <c r="AQ296" s="16">
        <v>0.0</v>
      </c>
      <c r="AR296" s="16">
        <v>0.0</v>
      </c>
      <c r="AS296" s="16">
        <v>1.0</v>
      </c>
      <c r="AT296" s="16">
        <v>44892.0</v>
      </c>
      <c r="AU296" s="16">
        <v>0.0</v>
      </c>
      <c r="AV296" s="16">
        <v>0.0</v>
      </c>
      <c r="AW296" s="16">
        <v>0.0</v>
      </c>
      <c r="AX296" s="16">
        <v>64042.0</v>
      </c>
      <c r="AY296" s="16">
        <v>0.0</v>
      </c>
      <c r="AZ296" s="16">
        <v>0.0</v>
      </c>
      <c r="BA296" s="16">
        <v>0.0</v>
      </c>
      <c r="BB296" s="16">
        <v>6084.0</v>
      </c>
      <c r="BC296" s="16">
        <v>0.0</v>
      </c>
      <c r="BD296" s="16">
        <v>0.0</v>
      </c>
      <c r="BE296" s="16">
        <v>5.0</v>
      </c>
      <c r="BF296" s="16">
        <v>1180040.0</v>
      </c>
      <c r="BG296" s="16">
        <v>0.0</v>
      </c>
      <c r="BH296" s="16">
        <v>0.0</v>
      </c>
      <c r="BI296" s="16">
        <v>0.0</v>
      </c>
      <c r="BJ296" s="16">
        <v>912.0</v>
      </c>
      <c r="BK296" s="16">
        <v>0.0</v>
      </c>
      <c r="BL296" s="16">
        <v>0.0</v>
      </c>
      <c r="BM296" s="16">
        <v>1.0</v>
      </c>
      <c r="BN296" s="16">
        <v>91090.0</v>
      </c>
      <c r="BO296" s="16">
        <v>0.0</v>
      </c>
      <c r="BP296" s="16">
        <v>0.0</v>
      </c>
      <c r="BQ296" s="16">
        <v>1.0</v>
      </c>
      <c r="BR296" s="16">
        <v>62486.0</v>
      </c>
      <c r="BS296" s="16">
        <v>0.0</v>
      </c>
      <c r="BT296" s="16">
        <v>0.0</v>
      </c>
    </row>
    <row r="297">
      <c r="A297" s="14" t="s">
        <v>5996</v>
      </c>
      <c r="B297" s="16">
        <v>11.0</v>
      </c>
      <c r="C297" s="16">
        <v>4083294.0</v>
      </c>
      <c r="D297" s="14" t="s">
        <v>5997</v>
      </c>
      <c r="E297" s="14" t="s">
        <v>2622</v>
      </c>
      <c r="F297" s="14" t="s">
        <v>2621</v>
      </c>
      <c r="G297" s="14" t="s">
        <v>4844</v>
      </c>
      <c r="H297" s="14" t="s">
        <v>2978</v>
      </c>
      <c r="I297" s="14" t="s">
        <v>2978</v>
      </c>
      <c r="J297" s="14" t="s">
        <v>4845</v>
      </c>
      <c r="K297" s="14" t="s">
        <v>5998</v>
      </c>
      <c r="L297" s="14" t="s">
        <v>5998</v>
      </c>
      <c r="M297" s="14" t="s">
        <v>5999</v>
      </c>
      <c r="N297" s="14" t="s">
        <v>409</v>
      </c>
      <c r="O297" s="14" t="s">
        <v>410</v>
      </c>
      <c r="P297" s="16">
        <v>1500742.0</v>
      </c>
      <c r="Q297" s="17"/>
      <c r="R297" s="16">
        <v>8.0</v>
      </c>
      <c r="S297" s="16">
        <v>1614088.0</v>
      </c>
      <c r="T297" s="18">
        <v>4.9564E-6</v>
      </c>
      <c r="U297" s="16">
        <v>0.0</v>
      </c>
      <c r="V297" s="16">
        <v>0.0</v>
      </c>
      <c r="W297" s="14" t="s">
        <v>2978</v>
      </c>
      <c r="X297" s="14" t="s">
        <v>4849</v>
      </c>
      <c r="Y297" s="16">
        <v>2.47E-6</v>
      </c>
      <c r="Z297" s="16">
        <v>25.2</v>
      </c>
      <c r="AA297" s="17"/>
      <c r="AB297" s="16">
        <v>0.01</v>
      </c>
      <c r="AC297" s="16">
        <v>-0.01</v>
      </c>
      <c r="AD297" s="16">
        <v>1.86</v>
      </c>
      <c r="AE297" s="16">
        <v>0.0</v>
      </c>
      <c r="AF297" s="16">
        <v>0.99</v>
      </c>
      <c r="AG297" s="16">
        <v>0.0</v>
      </c>
      <c r="AH297" s="16">
        <v>74946.0</v>
      </c>
      <c r="AI297" s="16">
        <v>0.0</v>
      </c>
      <c r="AJ297" s="16">
        <v>0.0</v>
      </c>
      <c r="AK297" s="16">
        <v>0.0</v>
      </c>
      <c r="AL297" s="16">
        <v>60006.0</v>
      </c>
      <c r="AM297" s="16">
        <v>0.0</v>
      </c>
      <c r="AN297" s="16">
        <v>0.0</v>
      </c>
      <c r="AO297" s="16">
        <v>0.0</v>
      </c>
      <c r="AP297" s="16">
        <v>29606.0</v>
      </c>
      <c r="AQ297" s="16">
        <v>0.0</v>
      </c>
      <c r="AR297" s="16">
        <v>0.0</v>
      </c>
      <c r="AS297" s="16">
        <v>1.0</v>
      </c>
      <c r="AT297" s="16">
        <v>44898.0</v>
      </c>
      <c r="AU297" s="16">
        <v>0.0</v>
      </c>
      <c r="AV297" s="16">
        <v>0.0</v>
      </c>
      <c r="AW297" s="16">
        <v>0.0</v>
      </c>
      <c r="AX297" s="16">
        <v>64008.0</v>
      </c>
      <c r="AY297" s="16">
        <v>0.0</v>
      </c>
      <c r="AZ297" s="16">
        <v>0.0</v>
      </c>
      <c r="BA297" s="16">
        <v>0.0</v>
      </c>
      <c r="BB297" s="16">
        <v>6084.0</v>
      </c>
      <c r="BC297" s="16">
        <v>0.0</v>
      </c>
      <c r="BD297" s="16">
        <v>0.0</v>
      </c>
      <c r="BE297" s="16">
        <v>7.0</v>
      </c>
      <c r="BF297" s="16">
        <v>1180048.0</v>
      </c>
      <c r="BG297" s="16">
        <v>0.0</v>
      </c>
      <c r="BH297" s="16">
        <v>0.0</v>
      </c>
      <c r="BI297" s="16">
        <v>0.0</v>
      </c>
      <c r="BJ297" s="16">
        <v>908.0</v>
      </c>
      <c r="BK297" s="16">
        <v>0.0</v>
      </c>
      <c r="BL297" s="16">
        <v>0.0</v>
      </c>
      <c r="BM297" s="16">
        <v>0.0</v>
      </c>
      <c r="BN297" s="16">
        <v>91096.0</v>
      </c>
      <c r="BO297" s="16">
        <v>0.0</v>
      </c>
      <c r="BP297" s="16">
        <v>0.0</v>
      </c>
      <c r="BQ297" s="16">
        <v>0.0</v>
      </c>
      <c r="BR297" s="16">
        <v>62488.0</v>
      </c>
      <c r="BS297" s="16">
        <v>0.0</v>
      </c>
      <c r="BT297" s="16">
        <v>0.0</v>
      </c>
    </row>
    <row r="298">
      <c r="A298" s="14" t="s">
        <v>6000</v>
      </c>
      <c r="B298" s="16">
        <v>11.0</v>
      </c>
      <c r="C298" s="16">
        <v>4091308.0</v>
      </c>
      <c r="D298" s="14" t="s">
        <v>6001</v>
      </c>
      <c r="E298" s="14" t="s">
        <v>2622</v>
      </c>
      <c r="F298" s="14" t="s">
        <v>3462</v>
      </c>
      <c r="G298" s="14" t="s">
        <v>4844</v>
      </c>
      <c r="H298" s="14" t="s">
        <v>2978</v>
      </c>
      <c r="I298" s="14" t="s">
        <v>2978</v>
      </c>
      <c r="J298" s="14" t="s">
        <v>4845</v>
      </c>
      <c r="K298" s="14" t="s">
        <v>6002</v>
      </c>
      <c r="L298" s="14" t="s">
        <v>6002</v>
      </c>
      <c r="M298" s="14" t="s">
        <v>6003</v>
      </c>
      <c r="N298" s="14" t="s">
        <v>5335</v>
      </c>
      <c r="P298" s="17"/>
      <c r="Q298" s="17"/>
      <c r="R298" s="16">
        <v>8.0</v>
      </c>
      <c r="S298" s="16">
        <v>1614094.0</v>
      </c>
      <c r="T298" s="18">
        <v>4.9563E-6</v>
      </c>
      <c r="U298" s="16">
        <v>0.0</v>
      </c>
      <c r="V298" s="16">
        <v>0.0</v>
      </c>
      <c r="W298" s="14" t="s">
        <v>2978</v>
      </c>
      <c r="X298" s="14" t="s">
        <v>4849</v>
      </c>
      <c r="Y298" s="16">
        <v>2.47E-6</v>
      </c>
      <c r="Z298" s="16">
        <v>32.0</v>
      </c>
      <c r="AA298" s="17"/>
      <c r="AB298" s="16">
        <v>0.0</v>
      </c>
      <c r="AC298" s="16">
        <v>-0.06</v>
      </c>
      <c r="AD298" s="16">
        <v>7.14</v>
      </c>
      <c r="AE298" s="17"/>
      <c r="AF298" s="17"/>
      <c r="AG298" s="16">
        <v>0.0</v>
      </c>
      <c r="AH298" s="16">
        <v>74936.0</v>
      </c>
      <c r="AI298" s="16">
        <v>0.0</v>
      </c>
      <c r="AJ298" s="16">
        <v>0.0</v>
      </c>
      <c r="AK298" s="16">
        <v>0.0</v>
      </c>
      <c r="AL298" s="16">
        <v>60000.0</v>
      </c>
      <c r="AM298" s="16">
        <v>0.0</v>
      </c>
      <c r="AN298" s="16">
        <v>0.0</v>
      </c>
      <c r="AO298" s="16">
        <v>0.0</v>
      </c>
      <c r="AP298" s="16">
        <v>29608.0</v>
      </c>
      <c r="AQ298" s="16">
        <v>0.0</v>
      </c>
      <c r="AR298" s="16">
        <v>0.0</v>
      </c>
      <c r="AS298" s="16">
        <v>0.0</v>
      </c>
      <c r="AT298" s="16">
        <v>44900.0</v>
      </c>
      <c r="AU298" s="16">
        <v>0.0</v>
      </c>
      <c r="AV298" s="16">
        <v>0.0</v>
      </c>
      <c r="AW298" s="16">
        <v>0.0</v>
      </c>
      <c r="AX298" s="16">
        <v>64026.0</v>
      </c>
      <c r="AY298" s="16">
        <v>0.0</v>
      </c>
      <c r="AZ298" s="16">
        <v>0.0</v>
      </c>
      <c r="BA298" s="16">
        <v>1.0</v>
      </c>
      <c r="BB298" s="16">
        <v>6084.0</v>
      </c>
      <c r="BC298" s="16">
        <v>0.0</v>
      </c>
      <c r="BD298" s="16">
        <v>0.0</v>
      </c>
      <c r="BE298" s="16">
        <v>7.0</v>
      </c>
      <c r="BF298" s="16">
        <v>1180048.0</v>
      </c>
      <c r="BG298" s="16">
        <v>0.0</v>
      </c>
      <c r="BH298" s="16">
        <v>0.0</v>
      </c>
      <c r="BI298" s="16">
        <v>0.0</v>
      </c>
      <c r="BJ298" s="16">
        <v>912.0</v>
      </c>
      <c r="BK298" s="16">
        <v>0.0</v>
      </c>
      <c r="BL298" s="16">
        <v>0.0</v>
      </c>
      <c r="BM298" s="16">
        <v>0.0</v>
      </c>
      <c r="BN298" s="16">
        <v>91094.0</v>
      </c>
      <c r="BO298" s="16">
        <v>0.0</v>
      </c>
      <c r="BP298" s="16">
        <v>0.0</v>
      </c>
      <c r="BQ298" s="16">
        <v>0.0</v>
      </c>
      <c r="BR298" s="16">
        <v>62486.0</v>
      </c>
      <c r="BS298" s="16">
        <v>0.0</v>
      </c>
      <c r="BT298" s="16">
        <v>0.0</v>
      </c>
    </row>
    <row r="299">
      <c r="A299" s="14" t="s">
        <v>6004</v>
      </c>
      <c r="B299" s="16">
        <v>11.0</v>
      </c>
      <c r="C299" s="16">
        <v>4091320.0</v>
      </c>
      <c r="D299" s="14" t="s">
        <v>6005</v>
      </c>
      <c r="E299" s="14" t="s">
        <v>2621</v>
      </c>
      <c r="F299" s="14" t="s">
        <v>2631</v>
      </c>
      <c r="G299" s="14" t="s">
        <v>4844</v>
      </c>
      <c r="H299" s="14" t="s">
        <v>2978</v>
      </c>
      <c r="I299" s="14" t="s">
        <v>2978</v>
      </c>
      <c r="J299" s="14" t="s">
        <v>4845</v>
      </c>
      <c r="K299" s="14" t="s">
        <v>6006</v>
      </c>
      <c r="L299" s="14" t="s">
        <v>6006</v>
      </c>
      <c r="M299" s="14" t="s">
        <v>6007</v>
      </c>
      <c r="N299" s="14" t="s">
        <v>409</v>
      </c>
      <c r="O299" s="14" t="s">
        <v>410</v>
      </c>
      <c r="P299" s="16">
        <v>2620944.0</v>
      </c>
      <c r="Q299" s="17"/>
      <c r="R299" s="16">
        <v>8.0</v>
      </c>
      <c r="S299" s="16">
        <v>1614094.0</v>
      </c>
      <c r="T299" s="18">
        <v>4.9563E-6</v>
      </c>
      <c r="U299" s="16">
        <v>0.0</v>
      </c>
      <c r="V299" s="16">
        <v>0.0</v>
      </c>
      <c r="W299" s="14" t="s">
        <v>2978</v>
      </c>
      <c r="X299" s="14" t="s">
        <v>4849</v>
      </c>
      <c r="Y299" s="16">
        <v>2.47E-6</v>
      </c>
      <c r="Z299" s="16">
        <v>22.2</v>
      </c>
      <c r="AA299" s="17"/>
      <c r="AB299" s="16">
        <v>0.44</v>
      </c>
      <c r="AC299" s="16">
        <v>0.19</v>
      </c>
      <c r="AD299" s="16">
        <v>0.104</v>
      </c>
      <c r="AE299" s="16">
        <v>0.1</v>
      </c>
      <c r="AF299" s="16">
        <v>0.098</v>
      </c>
      <c r="AG299" s="16">
        <v>0.0</v>
      </c>
      <c r="AH299" s="16">
        <v>74924.0</v>
      </c>
      <c r="AI299" s="16">
        <v>0.0</v>
      </c>
      <c r="AJ299" s="16">
        <v>0.0</v>
      </c>
      <c r="AK299" s="16">
        <v>0.0</v>
      </c>
      <c r="AL299" s="16">
        <v>60004.0</v>
      </c>
      <c r="AM299" s="16">
        <v>0.0</v>
      </c>
      <c r="AN299" s="16">
        <v>0.0</v>
      </c>
      <c r="AO299" s="16">
        <v>0.0</v>
      </c>
      <c r="AP299" s="16">
        <v>29608.0</v>
      </c>
      <c r="AQ299" s="16">
        <v>0.0</v>
      </c>
      <c r="AR299" s="16">
        <v>0.0</v>
      </c>
      <c r="AS299" s="16">
        <v>0.0</v>
      </c>
      <c r="AT299" s="16">
        <v>44900.0</v>
      </c>
      <c r="AU299" s="16">
        <v>0.0</v>
      </c>
      <c r="AV299" s="16">
        <v>0.0</v>
      </c>
      <c r="AW299" s="16">
        <v>0.0</v>
      </c>
      <c r="AX299" s="16">
        <v>64034.0</v>
      </c>
      <c r="AY299" s="16">
        <v>0.0</v>
      </c>
      <c r="AZ299" s="16">
        <v>0.0</v>
      </c>
      <c r="BA299" s="16">
        <v>1.0</v>
      </c>
      <c r="BB299" s="16">
        <v>6084.0</v>
      </c>
      <c r="BC299" s="16">
        <v>0.0</v>
      </c>
      <c r="BD299" s="16">
        <v>0.0</v>
      </c>
      <c r="BE299" s="16">
        <v>7.0</v>
      </c>
      <c r="BF299" s="16">
        <v>1180050.0</v>
      </c>
      <c r="BG299" s="16">
        <v>0.0</v>
      </c>
      <c r="BH299" s="16">
        <v>0.0</v>
      </c>
      <c r="BI299" s="16">
        <v>0.0</v>
      </c>
      <c r="BJ299" s="16">
        <v>912.0</v>
      </c>
      <c r="BK299" s="16">
        <v>0.0</v>
      </c>
      <c r="BL299" s="16">
        <v>0.0</v>
      </c>
      <c r="BM299" s="16">
        <v>0.0</v>
      </c>
      <c r="BN299" s="16">
        <v>91088.0</v>
      </c>
      <c r="BO299" s="16">
        <v>0.0</v>
      </c>
      <c r="BP299" s="16">
        <v>0.0</v>
      </c>
      <c r="BQ299" s="16">
        <v>0.0</v>
      </c>
      <c r="BR299" s="16">
        <v>62490.0</v>
      </c>
      <c r="BS299" s="16">
        <v>0.0</v>
      </c>
      <c r="BT299" s="16">
        <v>0.0</v>
      </c>
    </row>
    <row r="300">
      <c r="A300" s="14" t="s">
        <v>6008</v>
      </c>
      <c r="B300" s="16">
        <v>11.0</v>
      </c>
      <c r="C300" s="16">
        <v>4091579.0</v>
      </c>
      <c r="D300" s="14" t="s">
        <v>6009</v>
      </c>
      <c r="E300" s="14" t="s">
        <v>2621</v>
      </c>
      <c r="F300" s="14" t="s">
        <v>2622</v>
      </c>
      <c r="G300" s="14" t="s">
        <v>4844</v>
      </c>
      <c r="H300" s="14" t="s">
        <v>2978</v>
      </c>
      <c r="I300" s="14" t="s">
        <v>2978</v>
      </c>
      <c r="J300" s="14" t="s">
        <v>4845</v>
      </c>
      <c r="K300" s="14" t="s">
        <v>6010</v>
      </c>
      <c r="L300" s="14" t="s">
        <v>6010</v>
      </c>
      <c r="M300" s="14" t="s">
        <v>6011</v>
      </c>
      <c r="N300" s="14" t="s">
        <v>4848</v>
      </c>
      <c r="O300" s="14" t="s">
        <v>4878</v>
      </c>
      <c r="P300" s="16">
        <v>1113176.0</v>
      </c>
      <c r="Q300" s="17"/>
      <c r="R300" s="16">
        <v>8.0</v>
      </c>
      <c r="S300" s="16">
        <v>1614094.0</v>
      </c>
      <c r="T300" s="18">
        <v>4.9563E-6</v>
      </c>
      <c r="U300" s="16">
        <v>0.0</v>
      </c>
      <c r="V300" s="16">
        <v>0.0</v>
      </c>
      <c r="W300" s="14" t="s">
        <v>2978</v>
      </c>
      <c r="X300" s="14" t="s">
        <v>4940</v>
      </c>
      <c r="Y300" s="16">
        <v>1.327E-5</v>
      </c>
      <c r="Z300" s="16">
        <v>9.48</v>
      </c>
      <c r="AA300" s="16">
        <v>0.405</v>
      </c>
      <c r="AB300" s="16">
        <v>0.0</v>
      </c>
      <c r="AC300" s="16">
        <v>0.0</v>
      </c>
      <c r="AD300" s="16">
        <v>3.63</v>
      </c>
      <c r="AE300" s="17"/>
      <c r="AF300" s="17"/>
      <c r="AG300" s="16">
        <v>0.0</v>
      </c>
      <c r="AH300" s="16">
        <v>74932.0</v>
      </c>
      <c r="AI300" s="16">
        <v>0.0</v>
      </c>
      <c r="AJ300" s="16">
        <v>0.0</v>
      </c>
      <c r="AK300" s="16">
        <v>3.0</v>
      </c>
      <c r="AL300" s="16">
        <v>60012.0</v>
      </c>
      <c r="AM300" s="16">
        <v>0.0</v>
      </c>
      <c r="AN300" s="16">
        <v>0.0</v>
      </c>
      <c r="AO300" s="16">
        <v>0.0</v>
      </c>
      <c r="AP300" s="16">
        <v>29604.0</v>
      </c>
      <c r="AQ300" s="16">
        <v>0.0</v>
      </c>
      <c r="AR300" s="16">
        <v>0.0</v>
      </c>
      <c r="AS300" s="16">
        <v>0.0</v>
      </c>
      <c r="AT300" s="16">
        <v>44892.0</v>
      </c>
      <c r="AU300" s="16">
        <v>0.0</v>
      </c>
      <c r="AV300" s="16">
        <v>0.0</v>
      </c>
      <c r="AW300" s="16">
        <v>0.0</v>
      </c>
      <c r="AX300" s="16">
        <v>64046.0</v>
      </c>
      <c r="AY300" s="16">
        <v>0.0</v>
      </c>
      <c r="AZ300" s="16">
        <v>0.0</v>
      </c>
      <c r="BA300" s="16">
        <v>0.0</v>
      </c>
      <c r="BB300" s="16">
        <v>6082.0</v>
      </c>
      <c r="BC300" s="16">
        <v>0.0</v>
      </c>
      <c r="BD300" s="16">
        <v>0.0</v>
      </c>
      <c r="BE300" s="16">
        <v>5.0</v>
      </c>
      <c r="BF300" s="16">
        <v>1180038.0</v>
      </c>
      <c r="BG300" s="16">
        <v>0.0</v>
      </c>
      <c r="BH300" s="16">
        <v>0.0</v>
      </c>
      <c r="BI300" s="16">
        <v>0.0</v>
      </c>
      <c r="BJ300" s="16">
        <v>912.0</v>
      </c>
      <c r="BK300" s="16">
        <v>0.0</v>
      </c>
      <c r="BL300" s="16">
        <v>0.0</v>
      </c>
      <c r="BM300" s="16">
        <v>0.0</v>
      </c>
      <c r="BN300" s="16">
        <v>91088.0</v>
      </c>
      <c r="BO300" s="16">
        <v>0.0</v>
      </c>
      <c r="BP300" s="16">
        <v>0.0</v>
      </c>
      <c r="BQ300" s="16">
        <v>0.0</v>
      </c>
      <c r="BR300" s="16">
        <v>62488.0</v>
      </c>
      <c r="BS300" s="16">
        <v>0.0</v>
      </c>
      <c r="BT300" s="16">
        <v>0.0</v>
      </c>
    </row>
    <row r="301">
      <c r="A301" s="14" t="s">
        <v>6012</v>
      </c>
      <c r="B301" s="16">
        <v>11.0</v>
      </c>
      <c r="C301" s="16">
        <v>3967618.0</v>
      </c>
      <c r="D301" s="14" t="s">
        <v>421</v>
      </c>
      <c r="E301" s="14" t="s">
        <v>2631</v>
      </c>
      <c r="F301" s="14" t="s">
        <v>2630</v>
      </c>
      <c r="G301" s="14" t="s">
        <v>4844</v>
      </c>
      <c r="H301" s="14" t="s">
        <v>2978</v>
      </c>
      <c r="I301" s="14" t="s">
        <v>2978</v>
      </c>
      <c r="J301" s="14" t="s">
        <v>4845</v>
      </c>
      <c r="K301" s="14" t="s">
        <v>422</v>
      </c>
      <c r="L301" s="14" t="s">
        <v>422</v>
      </c>
      <c r="M301" s="14" t="s">
        <v>423</v>
      </c>
      <c r="N301" s="14" t="s">
        <v>409</v>
      </c>
      <c r="O301" s="14" t="s">
        <v>410</v>
      </c>
      <c r="P301" s="16">
        <v>2950825.0</v>
      </c>
      <c r="Q301" s="17"/>
      <c r="R301" s="16">
        <v>8.0</v>
      </c>
      <c r="S301" s="16">
        <v>1614096.0</v>
      </c>
      <c r="T301" s="18">
        <v>4.9563E-6</v>
      </c>
      <c r="U301" s="16">
        <v>0.0</v>
      </c>
      <c r="V301" s="16">
        <v>0.0</v>
      </c>
      <c r="W301" s="14" t="s">
        <v>2978</v>
      </c>
      <c r="X301" s="14" t="s">
        <v>4849</v>
      </c>
      <c r="Y301" s="16">
        <v>2.47E-6</v>
      </c>
      <c r="Z301" s="16">
        <v>27.6</v>
      </c>
      <c r="AA301" s="17"/>
      <c r="AB301" s="16">
        <v>0.0</v>
      </c>
      <c r="AC301" s="16">
        <v>0.0</v>
      </c>
      <c r="AD301" s="16">
        <v>8.79</v>
      </c>
      <c r="AE301" s="16">
        <v>0.06</v>
      </c>
      <c r="AF301" s="16">
        <v>0.996</v>
      </c>
      <c r="AG301" s="16">
        <v>1.0</v>
      </c>
      <c r="AH301" s="16">
        <v>74928.0</v>
      </c>
      <c r="AI301" s="16">
        <v>0.0</v>
      </c>
      <c r="AJ301" s="16">
        <v>0.0</v>
      </c>
      <c r="AK301" s="16">
        <v>0.0</v>
      </c>
      <c r="AL301" s="16">
        <v>60004.0</v>
      </c>
      <c r="AM301" s="16">
        <v>0.0</v>
      </c>
      <c r="AN301" s="16">
        <v>0.0</v>
      </c>
      <c r="AO301" s="16">
        <v>0.0</v>
      </c>
      <c r="AP301" s="16">
        <v>29604.0</v>
      </c>
      <c r="AQ301" s="16">
        <v>0.0</v>
      </c>
      <c r="AR301" s="16">
        <v>0.0</v>
      </c>
      <c r="AS301" s="16">
        <v>0.0</v>
      </c>
      <c r="AT301" s="16">
        <v>44900.0</v>
      </c>
      <c r="AU301" s="16">
        <v>0.0</v>
      </c>
      <c r="AV301" s="16">
        <v>0.0</v>
      </c>
      <c r="AW301" s="16">
        <v>0.0</v>
      </c>
      <c r="AX301" s="16">
        <v>64036.0</v>
      </c>
      <c r="AY301" s="16">
        <v>0.0</v>
      </c>
      <c r="AZ301" s="16">
        <v>0.0</v>
      </c>
      <c r="BA301" s="16">
        <v>0.0</v>
      </c>
      <c r="BB301" s="16">
        <v>6084.0</v>
      </c>
      <c r="BC301" s="16">
        <v>0.0</v>
      </c>
      <c r="BD301" s="16">
        <v>0.0</v>
      </c>
      <c r="BE301" s="16">
        <v>7.0</v>
      </c>
      <c r="BF301" s="16">
        <v>1180052.0</v>
      </c>
      <c r="BG301" s="16">
        <v>0.0</v>
      </c>
      <c r="BH301" s="16">
        <v>0.0</v>
      </c>
      <c r="BI301" s="16">
        <v>0.0</v>
      </c>
      <c r="BJ301" s="16">
        <v>912.0</v>
      </c>
      <c r="BK301" s="16">
        <v>0.0</v>
      </c>
      <c r="BL301" s="16">
        <v>0.0</v>
      </c>
      <c r="BM301" s="16">
        <v>0.0</v>
      </c>
      <c r="BN301" s="16">
        <v>91092.0</v>
      </c>
      <c r="BO301" s="16">
        <v>0.0</v>
      </c>
      <c r="BP301" s="16">
        <v>0.0</v>
      </c>
      <c r="BQ301" s="16">
        <v>0.0</v>
      </c>
      <c r="BR301" s="16">
        <v>62484.0</v>
      </c>
      <c r="BS301" s="16">
        <v>0.0</v>
      </c>
      <c r="BT301" s="16">
        <v>0.0</v>
      </c>
    </row>
    <row r="302">
      <c r="A302" s="14" t="s">
        <v>6013</v>
      </c>
      <c r="B302" s="16">
        <v>11.0</v>
      </c>
      <c r="C302" s="16">
        <v>4059332.0</v>
      </c>
      <c r="D302" s="14" t="s">
        <v>6014</v>
      </c>
      <c r="E302" s="14" t="s">
        <v>2622</v>
      </c>
      <c r="F302" s="14" t="s">
        <v>2621</v>
      </c>
      <c r="G302" s="14" t="s">
        <v>5166</v>
      </c>
      <c r="H302" s="14" t="s">
        <v>2978</v>
      </c>
      <c r="I302" s="14" t="s">
        <v>21</v>
      </c>
      <c r="J302" s="14" t="s">
        <v>4845</v>
      </c>
      <c r="K302" s="14" t="s">
        <v>6015</v>
      </c>
      <c r="L302" s="14" t="s">
        <v>6015</v>
      </c>
      <c r="M302" s="14" t="s">
        <v>6016</v>
      </c>
      <c r="N302" s="14" t="s">
        <v>4848</v>
      </c>
      <c r="O302" s="14" t="s">
        <v>4878</v>
      </c>
      <c r="P302" s="16">
        <v>788325.0</v>
      </c>
      <c r="Q302" s="17"/>
      <c r="R302" s="16">
        <v>8.0</v>
      </c>
      <c r="S302" s="16">
        <v>1614096.0</v>
      </c>
      <c r="T302" s="18">
        <v>4.9563E-6</v>
      </c>
      <c r="U302" s="16">
        <v>0.0</v>
      </c>
      <c r="V302" s="16">
        <v>0.0</v>
      </c>
      <c r="W302" s="14" t="s">
        <v>2978</v>
      </c>
      <c r="X302" s="14" t="s">
        <v>4849</v>
      </c>
      <c r="Y302" s="16">
        <v>2.92E-6</v>
      </c>
      <c r="Z302" s="16">
        <v>9.58</v>
      </c>
      <c r="AA302" s="17"/>
      <c r="AB302" s="16">
        <v>0.0</v>
      </c>
      <c r="AC302" s="16">
        <v>0.0</v>
      </c>
      <c r="AD302" s="16">
        <v>0.302</v>
      </c>
      <c r="AE302" s="17"/>
      <c r="AF302" s="17"/>
      <c r="AG302" s="16">
        <v>0.0</v>
      </c>
      <c r="AH302" s="16">
        <v>75014.0</v>
      </c>
      <c r="AI302" s="16">
        <v>0.0</v>
      </c>
      <c r="AJ302" s="16">
        <v>0.0</v>
      </c>
      <c r="AK302" s="16">
        <v>0.0</v>
      </c>
      <c r="AL302" s="16">
        <v>60020.0</v>
      </c>
      <c r="AM302" s="16">
        <v>0.0</v>
      </c>
      <c r="AN302" s="16">
        <v>0.0</v>
      </c>
      <c r="AO302" s="16">
        <v>0.0</v>
      </c>
      <c r="AP302" s="16">
        <v>29604.0</v>
      </c>
      <c r="AQ302" s="16">
        <v>0.0</v>
      </c>
      <c r="AR302" s="16">
        <v>0.0</v>
      </c>
      <c r="AS302" s="16">
        <v>0.0</v>
      </c>
      <c r="AT302" s="16">
        <v>44882.0</v>
      </c>
      <c r="AU302" s="16">
        <v>0.0</v>
      </c>
      <c r="AV302" s="16">
        <v>0.0</v>
      </c>
      <c r="AW302" s="16">
        <v>0.0</v>
      </c>
      <c r="AX302" s="16">
        <v>64024.0</v>
      </c>
      <c r="AY302" s="16">
        <v>0.0</v>
      </c>
      <c r="AZ302" s="16">
        <v>0.0</v>
      </c>
      <c r="BA302" s="16">
        <v>0.0</v>
      </c>
      <c r="BB302" s="16">
        <v>6062.0</v>
      </c>
      <c r="BC302" s="16">
        <v>0.0</v>
      </c>
      <c r="BD302" s="16">
        <v>0.0</v>
      </c>
      <c r="BE302" s="16">
        <v>8.0</v>
      </c>
      <c r="BF302" s="16">
        <v>1179988.0</v>
      </c>
      <c r="BG302" s="16">
        <v>0.0</v>
      </c>
      <c r="BH302" s="16">
        <v>0.0</v>
      </c>
      <c r="BI302" s="16">
        <v>0.0</v>
      </c>
      <c r="BJ302" s="16">
        <v>912.0</v>
      </c>
      <c r="BK302" s="16">
        <v>0.0</v>
      </c>
      <c r="BL302" s="16">
        <v>0.0</v>
      </c>
      <c r="BM302" s="16">
        <v>0.0</v>
      </c>
      <c r="BN302" s="16">
        <v>91086.0</v>
      </c>
      <c r="BO302" s="16">
        <v>0.0</v>
      </c>
      <c r="BP302" s="16">
        <v>0.0</v>
      </c>
      <c r="BQ302" s="16">
        <v>0.0</v>
      </c>
      <c r="BR302" s="16">
        <v>62504.0</v>
      </c>
      <c r="BS302" s="16">
        <v>0.0</v>
      </c>
      <c r="BT302" s="16">
        <v>0.0</v>
      </c>
    </row>
    <row r="303">
      <c r="A303" s="14" t="s">
        <v>6017</v>
      </c>
      <c r="B303" s="16">
        <v>11.0</v>
      </c>
      <c r="C303" s="16">
        <v>4083406.0</v>
      </c>
      <c r="D303" s="14" t="s">
        <v>6018</v>
      </c>
      <c r="E303" s="14" t="s">
        <v>2621</v>
      </c>
      <c r="F303" s="14" t="s">
        <v>2622</v>
      </c>
      <c r="G303" s="14" t="s">
        <v>4844</v>
      </c>
      <c r="H303" s="14" t="s">
        <v>2978</v>
      </c>
      <c r="I303" s="14" t="s">
        <v>2978</v>
      </c>
      <c r="J303" s="14" t="s">
        <v>4845</v>
      </c>
      <c r="K303" s="14" t="s">
        <v>6019</v>
      </c>
      <c r="L303" s="14" t="s">
        <v>6019</v>
      </c>
      <c r="M303" s="14" t="s">
        <v>6020</v>
      </c>
      <c r="N303" s="14" t="s">
        <v>409</v>
      </c>
      <c r="O303" s="14" t="s">
        <v>410</v>
      </c>
      <c r="P303" s="16">
        <v>530879.0</v>
      </c>
      <c r="Q303" s="17"/>
      <c r="R303" s="16">
        <v>8.0</v>
      </c>
      <c r="S303" s="16">
        <v>1614110.0</v>
      </c>
      <c r="T303" s="18">
        <v>4.9563E-6</v>
      </c>
      <c r="U303" s="16">
        <v>0.0</v>
      </c>
      <c r="V303" s="16">
        <v>0.0</v>
      </c>
      <c r="W303" s="14" t="s">
        <v>2978</v>
      </c>
      <c r="X303" s="14" t="s">
        <v>4865</v>
      </c>
      <c r="Y303" s="16">
        <v>1.063E-5</v>
      </c>
      <c r="Z303" s="16">
        <v>22.3</v>
      </c>
      <c r="AA303" s="16">
        <v>0.108</v>
      </c>
      <c r="AB303" s="16">
        <v>0.0</v>
      </c>
      <c r="AC303" s="16">
        <v>0.0</v>
      </c>
      <c r="AD303" s="16">
        <v>4.72</v>
      </c>
      <c r="AE303" s="16">
        <v>0.06</v>
      </c>
      <c r="AF303" s="16">
        <v>0.052</v>
      </c>
      <c r="AG303" s="16">
        <v>3.0</v>
      </c>
      <c r="AH303" s="16">
        <v>74948.0</v>
      </c>
      <c r="AI303" s="16">
        <v>0.0</v>
      </c>
      <c r="AJ303" s="16">
        <v>0.0</v>
      </c>
      <c r="AK303" s="16">
        <v>0.0</v>
      </c>
      <c r="AL303" s="16">
        <v>60008.0</v>
      </c>
      <c r="AM303" s="16">
        <v>0.0</v>
      </c>
      <c r="AN303" s="16">
        <v>0.0</v>
      </c>
      <c r="AO303" s="16">
        <v>0.0</v>
      </c>
      <c r="AP303" s="16">
        <v>29608.0</v>
      </c>
      <c r="AQ303" s="16">
        <v>0.0</v>
      </c>
      <c r="AR303" s="16">
        <v>0.0</v>
      </c>
      <c r="AS303" s="16">
        <v>0.0</v>
      </c>
      <c r="AT303" s="16">
        <v>44886.0</v>
      </c>
      <c r="AU303" s="16">
        <v>0.0</v>
      </c>
      <c r="AV303" s="16">
        <v>0.0</v>
      </c>
      <c r="AW303" s="16">
        <v>0.0</v>
      </c>
      <c r="AX303" s="16">
        <v>64036.0</v>
      </c>
      <c r="AY303" s="16">
        <v>0.0</v>
      </c>
      <c r="AZ303" s="16">
        <v>0.0</v>
      </c>
      <c r="BA303" s="16">
        <v>0.0</v>
      </c>
      <c r="BB303" s="16">
        <v>6084.0</v>
      </c>
      <c r="BC303" s="16">
        <v>0.0</v>
      </c>
      <c r="BD303" s="16">
        <v>0.0</v>
      </c>
      <c r="BE303" s="16">
        <v>4.0</v>
      </c>
      <c r="BF303" s="16">
        <v>1180052.0</v>
      </c>
      <c r="BG303" s="16">
        <v>0.0</v>
      </c>
      <c r="BH303" s="16">
        <v>0.0</v>
      </c>
      <c r="BI303" s="16">
        <v>0.0</v>
      </c>
      <c r="BJ303" s="16">
        <v>912.0</v>
      </c>
      <c r="BK303" s="16">
        <v>0.0</v>
      </c>
      <c r="BL303" s="16">
        <v>0.0</v>
      </c>
      <c r="BM303" s="16">
        <v>0.0</v>
      </c>
      <c r="BN303" s="16">
        <v>91090.0</v>
      </c>
      <c r="BO303" s="16">
        <v>0.0</v>
      </c>
      <c r="BP303" s="16">
        <v>0.0</v>
      </c>
      <c r="BQ303" s="16">
        <v>1.0</v>
      </c>
      <c r="BR303" s="16">
        <v>62486.0</v>
      </c>
      <c r="BS303" s="16">
        <v>0.0</v>
      </c>
      <c r="BT303" s="16">
        <v>0.0</v>
      </c>
    </row>
    <row r="304">
      <c r="A304" s="14" t="s">
        <v>6021</v>
      </c>
      <c r="B304" s="16">
        <v>11.0</v>
      </c>
      <c r="C304" s="16">
        <v>4070085.0</v>
      </c>
      <c r="D304" s="14" t="s">
        <v>6022</v>
      </c>
      <c r="E304" s="14" t="s">
        <v>2631</v>
      </c>
      <c r="F304" s="14" t="s">
        <v>2621</v>
      </c>
      <c r="G304" s="14" t="s">
        <v>5166</v>
      </c>
      <c r="H304" s="14" t="s">
        <v>2978</v>
      </c>
      <c r="I304" s="14" t="s">
        <v>21</v>
      </c>
      <c r="J304" s="14" t="s">
        <v>4845</v>
      </c>
      <c r="K304" s="14" t="s">
        <v>6023</v>
      </c>
      <c r="L304" s="14" t="s">
        <v>6023</v>
      </c>
      <c r="M304" s="14" t="s">
        <v>6024</v>
      </c>
      <c r="N304" s="14" t="s">
        <v>409</v>
      </c>
      <c r="O304" s="14" t="s">
        <v>410</v>
      </c>
      <c r="P304" s="16">
        <v>2683132.0</v>
      </c>
      <c r="Q304" s="17"/>
      <c r="R304" s="16">
        <v>8.0</v>
      </c>
      <c r="S304" s="16">
        <v>1614118.0</v>
      </c>
      <c r="T304" s="18">
        <v>4.9563E-6</v>
      </c>
      <c r="U304" s="16">
        <v>0.0</v>
      </c>
      <c r="V304" s="16">
        <v>0.0</v>
      </c>
      <c r="W304" s="14" t="s">
        <v>2978</v>
      </c>
      <c r="X304" s="14" t="s">
        <v>4849</v>
      </c>
      <c r="Y304" s="16">
        <v>2.92E-6</v>
      </c>
      <c r="Z304" s="16">
        <v>29.0</v>
      </c>
      <c r="AA304" s="17"/>
      <c r="AB304" s="16">
        <v>0.01</v>
      </c>
      <c r="AC304" s="16">
        <v>0.01</v>
      </c>
      <c r="AD304" s="16">
        <v>8.8</v>
      </c>
      <c r="AE304" s="16">
        <v>0.01</v>
      </c>
      <c r="AF304" s="16">
        <v>0.997</v>
      </c>
      <c r="AG304" s="16">
        <v>0.0</v>
      </c>
      <c r="AH304" s="16">
        <v>75010.0</v>
      </c>
      <c r="AI304" s="16">
        <v>0.0</v>
      </c>
      <c r="AJ304" s="16">
        <v>0.0</v>
      </c>
      <c r="AK304" s="16">
        <v>0.0</v>
      </c>
      <c r="AL304" s="16">
        <v>60022.0</v>
      </c>
      <c r="AM304" s="16">
        <v>0.0</v>
      </c>
      <c r="AN304" s="16">
        <v>0.0</v>
      </c>
      <c r="AO304" s="16">
        <v>0.0</v>
      </c>
      <c r="AP304" s="16">
        <v>29608.0</v>
      </c>
      <c r="AQ304" s="16">
        <v>0.0</v>
      </c>
      <c r="AR304" s="16">
        <v>0.0</v>
      </c>
      <c r="AS304" s="16">
        <v>0.0</v>
      </c>
      <c r="AT304" s="16">
        <v>44878.0</v>
      </c>
      <c r="AU304" s="16">
        <v>0.0</v>
      </c>
      <c r="AV304" s="16">
        <v>0.0</v>
      </c>
      <c r="AW304" s="16">
        <v>0.0</v>
      </c>
      <c r="AX304" s="16">
        <v>64028.0</v>
      </c>
      <c r="AY304" s="16">
        <v>0.0</v>
      </c>
      <c r="AZ304" s="16">
        <v>0.0</v>
      </c>
      <c r="BA304" s="16">
        <v>0.0</v>
      </c>
      <c r="BB304" s="16">
        <v>6058.0</v>
      </c>
      <c r="BC304" s="16">
        <v>0.0</v>
      </c>
      <c r="BD304" s="16">
        <v>0.0</v>
      </c>
      <c r="BE304" s="16">
        <v>8.0</v>
      </c>
      <c r="BF304" s="16">
        <v>1180028.0</v>
      </c>
      <c r="BG304" s="16">
        <v>0.0</v>
      </c>
      <c r="BH304" s="16">
        <v>0.0</v>
      </c>
      <c r="BI304" s="16">
        <v>0.0</v>
      </c>
      <c r="BJ304" s="16">
        <v>912.0</v>
      </c>
      <c r="BK304" s="16">
        <v>0.0</v>
      </c>
      <c r="BL304" s="16">
        <v>0.0</v>
      </c>
      <c r="BM304" s="16">
        <v>0.0</v>
      </c>
      <c r="BN304" s="16">
        <v>91066.0</v>
      </c>
      <c r="BO304" s="16">
        <v>0.0</v>
      </c>
      <c r="BP304" s="16">
        <v>0.0</v>
      </c>
      <c r="BQ304" s="16">
        <v>0.0</v>
      </c>
      <c r="BR304" s="16">
        <v>62508.0</v>
      </c>
      <c r="BS304" s="16">
        <v>0.0</v>
      </c>
      <c r="BT304" s="16">
        <v>0.0</v>
      </c>
    </row>
    <row r="305">
      <c r="A305" s="14" t="s">
        <v>6025</v>
      </c>
      <c r="B305" s="16">
        <v>11.0</v>
      </c>
      <c r="C305" s="16">
        <v>4091315.0</v>
      </c>
      <c r="D305" s="14" t="s">
        <v>6026</v>
      </c>
      <c r="E305" s="14" t="s">
        <v>6027</v>
      </c>
      <c r="F305" s="14" t="s">
        <v>2622</v>
      </c>
      <c r="G305" s="14" t="s">
        <v>4844</v>
      </c>
      <c r="H305" s="14" t="s">
        <v>2978</v>
      </c>
      <c r="I305" s="14" t="s">
        <v>2978</v>
      </c>
      <c r="J305" s="14" t="s">
        <v>4845</v>
      </c>
      <c r="K305" s="14" t="s">
        <v>6028</v>
      </c>
      <c r="L305" s="14" t="s">
        <v>6028</v>
      </c>
      <c r="M305" s="14" t="s">
        <v>6029</v>
      </c>
      <c r="N305" s="14" t="s">
        <v>5335</v>
      </c>
      <c r="P305" s="17"/>
      <c r="Q305" s="17"/>
      <c r="R305" s="16">
        <v>8.0</v>
      </c>
      <c r="S305" s="16">
        <v>1614136.0</v>
      </c>
      <c r="T305" s="18">
        <v>4.9562E-6</v>
      </c>
      <c r="U305" s="16">
        <v>0.0</v>
      </c>
      <c r="V305" s="16">
        <v>0.0</v>
      </c>
      <c r="W305" s="14" t="s">
        <v>2978</v>
      </c>
      <c r="X305" s="14" t="s">
        <v>4849</v>
      </c>
      <c r="Y305" s="16">
        <v>2.47E-6</v>
      </c>
      <c r="Z305" s="16">
        <v>32.0</v>
      </c>
      <c r="AA305" s="17"/>
      <c r="AB305" s="16">
        <v>0.0</v>
      </c>
      <c r="AC305" s="16">
        <v>0.0</v>
      </c>
      <c r="AD305" s="16">
        <v>8.9</v>
      </c>
      <c r="AE305" s="17"/>
      <c r="AF305" s="17"/>
      <c r="AG305" s="16">
        <v>0.0</v>
      </c>
      <c r="AH305" s="16">
        <v>74944.0</v>
      </c>
      <c r="AI305" s="16">
        <v>0.0</v>
      </c>
      <c r="AJ305" s="16">
        <v>0.0</v>
      </c>
      <c r="AK305" s="16">
        <v>0.0</v>
      </c>
      <c r="AL305" s="16">
        <v>60014.0</v>
      </c>
      <c r="AM305" s="16">
        <v>0.0</v>
      </c>
      <c r="AN305" s="16">
        <v>0.0</v>
      </c>
      <c r="AO305" s="16">
        <v>0.0</v>
      </c>
      <c r="AP305" s="16">
        <v>29608.0</v>
      </c>
      <c r="AQ305" s="16">
        <v>0.0</v>
      </c>
      <c r="AR305" s="16">
        <v>0.0</v>
      </c>
      <c r="AS305" s="16">
        <v>0.0</v>
      </c>
      <c r="AT305" s="16">
        <v>44900.0</v>
      </c>
      <c r="AU305" s="16">
        <v>0.0</v>
      </c>
      <c r="AV305" s="16">
        <v>0.0</v>
      </c>
      <c r="AW305" s="16">
        <v>0.0</v>
      </c>
      <c r="AX305" s="16">
        <v>64036.0</v>
      </c>
      <c r="AY305" s="16">
        <v>0.0</v>
      </c>
      <c r="AZ305" s="16">
        <v>0.0</v>
      </c>
      <c r="BA305" s="16">
        <v>1.0</v>
      </c>
      <c r="BB305" s="16">
        <v>6084.0</v>
      </c>
      <c r="BC305" s="16">
        <v>0.0</v>
      </c>
      <c r="BD305" s="16">
        <v>0.0</v>
      </c>
      <c r="BE305" s="16">
        <v>7.0</v>
      </c>
      <c r="BF305" s="16">
        <v>1180056.0</v>
      </c>
      <c r="BG305" s="16">
        <v>0.0</v>
      </c>
      <c r="BH305" s="16">
        <v>0.0</v>
      </c>
      <c r="BI305" s="16">
        <v>0.0</v>
      </c>
      <c r="BJ305" s="16">
        <v>912.0</v>
      </c>
      <c r="BK305" s="16">
        <v>0.0</v>
      </c>
      <c r="BL305" s="16">
        <v>0.0</v>
      </c>
      <c r="BM305" s="16">
        <v>0.0</v>
      </c>
      <c r="BN305" s="16">
        <v>91092.0</v>
      </c>
      <c r="BO305" s="16">
        <v>0.0</v>
      </c>
      <c r="BP305" s="16">
        <v>0.0</v>
      </c>
      <c r="BQ305" s="16">
        <v>0.0</v>
      </c>
      <c r="BR305" s="16">
        <v>62490.0</v>
      </c>
      <c r="BS305" s="16">
        <v>0.0</v>
      </c>
      <c r="BT305" s="16">
        <v>0.0</v>
      </c>
    </row>
    <row r="306">
      <c r="A306" s="14" t="s">
        <v>6030</v>
      </c>
      <c r="B306" s="16">
        <v>11.0</v>
      </c>
      <c r="C306" s="16">
        <v>4091392.0</v>
      </c>
      <c r="D306" s="14" t="s">
        <v>6031</v>
      </c>
      <c r="E306" s="14" t="s">
        <v>2621</v>
      </c>
      <c r="F306" s="14" t="s">
        <v>2622</v>
      </c>
      <c r="G306" s="14" t="s">
        <v>5166</v>
      </c>
      <c r="H306" s="14" t="s">
        <v>2978</v>
      </c>
      <c r="I306" s="14" t="s">
        <v>21</v>
      </c>
      <c r="J306" s="14" t="s">
        <v>4845</v>
      </c>
      <c r="K306" s="14" t="s">
        <v>6032</v>
      </c>
      <c r="L306" s="14" t="s">
        <v>6032</v>
      </c>
      <c r="M306" s="14" t="s">
        <v>6033</v>
      </c>
      <c r="N306" s="14" t="s">
        <v>409</v>
      </c>
      <c r="O306" s="14" t="s">
        <v>410</v>
      </c>
      <c r="P306" s="16">
        <v>2934344.0</v>
      </c>
      <c r="Q306" s="17"/>
      <c r="R306" s="16">
        <v>8.0</v>
      </c>
      <c r="S306" s="16">
        <v>1614186.0</v>
      </c>
      <c r="T306" s="18">
        <v>4.9561E-6</v>
      </c>
      <c r="U306" s="16">
        <v>0.0</v>
      </c>
      <c r="V306" s="16">
        <v>0.0</v>
      </c>
      <c r="W306" s="14" t="s">
        <v>2978</v>
      </c>
      <c r="X306" s="14" t="s">
        <v>4849</v>
      </c>
      <c r="Y306" s="16">
        <v>1.83E-6</v>
      </c>
      <c r="Z306" s="16">
        <v>16.3</v>
      </c>
      <c r="AA306" s="17"/>
      <c r="AB306" s="16">
        <v>0.0</v>
      </c>
      <c r="AC306" s="16">
        <v>0.0</v>
      </c>
      <c r="AD306" s="16">
        <v>2.93</v>
      </c>
      <c r="AE306" s="16">
        <v>0.41</v>
      </c>
      <c r="AF306" s="16">
        <v>0.0</v>
      </c>
      <c r="AG306" s="16">
        <v>0.0</v>
      </c>
      <c r="AH306" s="16">
        <v>75046.0</v>
      </c>
      <c r="AI306" s="16">
        <v>0.0</v>
      </c>
      <c r="AJ306" s="16">
        <v>0.0</v>
      </c>
      <c r="AK306" s="16">
        <v>1.0</v>
      </c>
      <c r="AL306" s="16">
        <v>60030.0</v>
      </c>
      <c r="AM306" s="16">
        <v>0.0</v>
      </c>
      <c r="AN306" s="16">
        <v>0.0</v>
      </c>
      <c r="AO306" s="16">
        <v>0.0</v>
      </c>
      <c r="AP306" s="16">
        <v>29606.0</v>
      </c>
      <c r="AQ306" s="16">
        <v>0.0</v>
      </c>
      <c r="AR306" s="16">
        <v>0.0</v>
      </c>
      <c r="AS306" s="16">
        <v>0.0</v>
      </c>
      <c r="AT306" s="16">
        <v>44884.0</v>
      </c>
      <c r="AU306" s="16">
        <v>0.0</v>
      </c>
      <c r="AV306" s="16">
        <v>0.0</v>
      </c>
      <c r="AW306" s="16">
        <v>0.0</v>
      </c>
      <c r="AX306" s="16">
        <v>64026.0</v>
      </c>
      <c r="AY306" s="16">
        <v>0.0</v>
      </c>
      <c r="AZ306" s="16">
        <v>0.0</v>
      </c>
      <c r="BA306" s="16">
        <v>0.0</v>
      </c>
      <c r="BB306" s="16">
        <v>6062.0</v>
      </c>
      <c r="BC306" s="16">
        <v>0.0</v>
      </c>
      <c r="BD306" s="16">
        <v>0.0</v>
      </c>
      <c r="BE306" s="16">
        <v>6.0</v>
      </c>
      <c r="BF306" s="16">
        <v>1180022.0</v>
      </c>
      <c r="BG306" s="16">
        <v>0.0</v>
      </c>
      <c r="BH306" s="16">
        <v>0.0</v>
      </c>
      <c r="BI306" s="16">
        <v>0.0</v>
      </c>
      <c r="BJ306" s="16">
        <v>912.0</v>
      </c>
      <c r="BK306" s="16">
        <v>0.0</v>
      </c>
      <c r="BL306" s="16">
        <v>0.0</v>
      </c>
      <c r="BM306" s="16">
        <v>0.0</v>
      </c>
      <c r="BN306" s="16">
        <v>91088.0</v>
      </c>
      <c r="BO306" s="16">
        <v>0.0</v>
      </c>
      <c r="BP306" s="16">
        <v>0.0</v>
      </c>
      <c r="BQ306" s="16">
        <v>1.0</v>
      </c>
      <c r="BR306" s="16">
        <v>62510.0</v>
      </c>
      <c r="BS306" s="16">
        <v>0.0</v>
      </c>
      <c r="BT306" s="16">
        <v>0.0</v>
      </c>
    </row>
    <row r="307">
      <c r="A307" s="14" t="s">
        <v>6034</v>
      </c>
      <c r="B307" s="16">
        <v>11.0</v>
      </c>
      <c r="C307" s="16">
        <v>4091554.0</v>
      </c>
      <c r="D307" s="17"/>
      <c r="E307" s="14" t="s">
        <v>2622</v>
      </c>
      <c r="F307" s="14" t="s">
        <v>6035</v>
      </c>
      <c r="G307" s="14" t="s">
        <v>5166</v>
      </c>
      <c r="H307" s="14" t="s">
        <v>2978</v>
      </c>
      <c r="I307" s="14" t="s">
        <v>21</v>
      </c>
      <c r="J307" s="14" t="s">
        <v>4845</v>
      </c>
      <c r="K307" s="14" t="s">
        <v>6036</v>
      </c>
      <c r="L307" s="14" t="s">
        <v>6036</v>
      </c>
      <c r="M307" s="14" t="s">
        <v>6037</v>
      </c>
      <c r="N307" s="14" t="s">
        <v>5082</v>
      </c>
      <c r="P307" s="17"/>
      <c r="Q307" s="17"/>
      <c r="R307" s="16">
        <v>8.0</v>
      </c>
      <c r="S307" s="16">
        <v>1614226.0</v>
      </c>
      <c r="T307" s="18">
        <v>4.9559E-6</v>
      </c>
      <c r="U307" s="16">
        <v>0.0</v>
      </c>
      <c r="V307" s="16">
        <v>0.0</v>
      </c>
      <c r="W307" s="14" t="s">
        <v>2978</v>
      </c>
      <c r="X307" s="14" t="s">
        <v>4849</v>
      </c>
      <c r="Y307" s="16">
        <v>2.92E-6</v>
      </c>
      <c r="Z307" s="16">
        <v>15.1</v>
      </c>
      <c r="AA307" s="17"/>
      <c r="AB307" s="16">
        <v>0.01</v>
      </c>
      <c r="AC307" s="16">
        <v>0.01</v>
      </c>
      <c r="AD307" s="16">
        <v>4.94</v>
      </c>
      <c r="AE307" s="17"/>
      <c r="AF307" s="17"/>
      <c r="AG307" s="16">
        <v>0.0</v>
      </c>
      <c r="AH307" s="16">
        <v>75056.0</v>
      </c>
      <c r="AI307" s="16">
        <v>0.0</v>
      </c>
      <c r="AJ307" s="16">
        <v>0.0</v>
      </c>
      <c r="AK307" s="16">
        <v>0.0</v>
      </c>
      <c r="AL307" s="16">
        <v>60036.0</v>
      </c>
      <c r="AM307" s="16">
        <v>0.0</v>
      </c>
      <c r="AN307" s="16">
        <v>0.0</v>
      </c>
      <c r="AO307" s="16">
        <v>0.0</v>
      </c>
      <c r="AP307" s="16">
        <v>29608.0</v>
      </c>
      <c r="AQ307" s="16">
        <v>0.0</v>
      </c>
      <c r="AR307" s="16">
        <v>0.0</v>
      </c>
      <c r="AS307" s="16">
        <v>0.0</v>
      </c>
      <c r="AT307" s="16">
        <v>44880.0</v>
      </c>
      <c r="AU307" s="16">
        <v>0.0</v>
      </c>
      <c r="AV307" s="16">
        <v>0.0</v>
      </c>
      <c r="AW307" s="16">
        <v>0.0</v>
      </c>
      <c r="AX307" s="16">
        <v>64038.0</v>
      </c>
      <c r="AY307" s="16">
        <v>0.0</v>
      </c>
      <c r="AZ307" s="16">
        <v>0.0</v>
      </c>
      <c r="BA307" s="16">
        <v>0.0</v>
      </c>
      <c r="BB307" s="16">
        <v>6062.0</v>
      </c>
      <c r="BC307" s="16">
        <v>0.0</v>
      </c>
      <c r="BD307" s="16">
        <v>0.0</v>
      </c>
      <c r="BE307" s="16">
        <v>8.0</v>
      </c>
      <c r="BF307" s="16">
        <v>1180038.0</v>
      </c>
      <c r="BG307" s="16">
        <v>0.0</v>
      </c>
      <c r="BH307" s="16">
        <v>0.0</v>
      </c>
      <c r="BI307" s="16">
        <v>0.0</v>
      </c>
      <c r="BJ307" s="16">
        <v>912.0</v>
      </c>
      <c r="BK307" s="16">
        <v>0.0</v>
      </c>
      <c r="BL307" s="16">
        <v>0.0</v>
      </c>
      <c r="BM307" s="16">
        <v>0.0</v>
      </c>
      <c r="BN307" s="16">
        <v>91088.0</v>
      </c>
      <c r="BO307" s="16">
        <v>0.0</v>
      </c>
      <c r="BP307" s="16">
        <v>0.0</v>
      </c>
      <c r="BQ307" s="16">
        <v>0.0</v>
      </c>
      <c r="BR307" s="16">
        <v>62508.0</v>
      </c>
      <c r="BS307" s="16">
        <v>0.0</v>
      </c>
      <c r="BT307" s="16">
        <v>0.0</v>
      </c>
    </row>
    <row r="308">
      <c r="A308" s="14" t="s">
        <v>6038</v>
      </c>
      <c r="B308" s="16">
        <v>11.0</v>
      </c>
      <c r="C308" s="16">
        <v>4091693.0</v>
      </c>
      <c r="D308" s="14" t="s">
        <v>6039</v>
      </c>
      <c r="E308" s="14" t="s">
        <v>2631</v>
      </c>
      <c r="F308" s="14" t="s">
        <v>2621</v>
      </c>
      <c r="G308" s="14" t="s">
        <v>5166</v>
      </c>
      <c r="H308" s="14" t="s">
        <v>2978</v>
      </c>
      <c r="I308" s="14" t="s">
        <v>21</v>
      </c>
      <c r="J308" s="14" t="s">
        <v>4845</v>
      </c>
      <c r="K308" s="14" t="s">
        <v>6040</v>
      </c>
      <c r="L308" s="14" t="s">
        <v>6040</v>
      </c>
      <c r="M308" s="14" t="s">
        <v>6041</v>
      </c>
      <c r="N308" s="14" t="s">
        <v>409</v>
      </c>
      <c r="P308" s="17"/>
      <c r="Q308" s="17"/>
      <c r="R308" s="16">
        <v>8.0</v>
      </c>
      <c r="S308" s="16">
        <v>1614240.0</v>
      </c>
      <c r="T308" s="18">
        <v>4.9559E-6</v>
      </c>
      <c r="U308" s="16">
        <v>0.0</v>
      </c>
      <c r="V308" s="16">
        <v>0.0</v>
      </c>
      <c r="W308" s="14" t="s">
        <v>2978</v>
      </c>
      <c r="X308" s="14" t="s">
        <v>4849</v>
      </c>
      <c r="Y308" s="16">
        <v>2.92E-6</v>
      </c>
      <c r="Z308" s="16">
        <v>25.5</v>
      </c>
      <c r="AA308" s="17"/>
      <c r="AB308" s="16">
        <v>0.0</v>
      </c>
      <c r="AC308" s="16">
        <v>0.0</v>
      </c>
      <c r="AD308" s="16">
        <v>4.9</v>
      </c>
      <c r="AE308" s="16">
        <v>0.0</v>
      </c>
      <c r="AF308" s="16">
        <v>1.0</v>
      </c>
      <c r="AG308" s="16">
        <v>0.0</v>
      </c>
      <c r="AH308" s="16">
        <v>75064.0</v>
      </c>
      <c r="AI308" s="16">
        <v>0.0</v>
      </c>
      <c r="AJ308" s="16">
        <v>0.0</v>
      </c>
      <c r="AK308" s="16">
        <v>0.0</v>
      </c>
      <c r="AL308" s="16">
        <v>60030.0</v>
      </c>
      <c r="AM308" s="16">
        <v>0.0</v>
      </c>
      <c r="AN308" s="16">
        <v>0.0</v>
      </c>
      <c r="AO308" s="16">
        <v>0.0</v>
      </c>
      <c r="AP308" s="16">
        <v>29608.0</v>
      </c>
      <c r="AQ308" s="16">
        <v>0.0</v>
      </c>
      <c r="AR308" s="16">
        <v>0.0</v>
      </c>
      <c r="AS308" s="16">
        <v>0.0</v>
      </c>
      <c r="AT308" s="16">
        <v>44890.0</v>
      </c>
      <c r="AU308" s="16">
        <v>0.0</v>
      </c>
      <c r="AV308" s="16">
        <v>0.0</v>
      </c>
      <c r="AW308" s="16">
        <v>0.0</v>
      </c>
      <c r="AX308" s="16">
        <v>64024.0</v>
      </c>
      <c r="AY308" s="16">
        <v>0.0</v>
      </c>
      <c r="AZ308" s="16">
        <v>0.0</v>
      </c>
      <c r="BA308" s="16">
        <v>0.0</v>
      </c>
      <c r="BB308" s="16">
        <v>6062.0</v>
      </c>
      <c r="BC308" s="16">
        <v>0.0</v>
      </c>
      <c r="BD308" s="16">
        <v>0.0</v>
      </c>
      <c r="BE308" s="16">
        <v>8.0</v>
      </c>
      <c r="BF308" s="16">
        <v>1180048.0</v>
      </c>
      <c r="BG308" s="16">
        <v>0.0</v>
      </c>
      <c r="BH308" s="16">
        <v>0.0</v>
      </c>
      <c r="BI308" s="16">
        <v>0.0</v>
      </c>
      <c r="BJ308" s="16">
        <v>912.0</v>
      </c>
      <c r="BK308" s="16">
        <v>0.0</v>
      </c>
      <c r="BL308" s="16">
        <v>0.0</v>
      </c>
      <c r="BM308" s="16">
        <v>0.0</v>
      </c>
      <c r="BN308" s="16">
        <v>91090.0</v>
      </c>
      <c r="BO308" s="16">
        <v>0.0</v>
      </c>
      <c r="BP308" s="16">
        <v>0.0</v>
      </c>
      <c r="BQ308" s="16">
        <v>0.0</v>
      </c>
      <c r="BR308" s="16">
        <v>62512.0</v>
      </c>
      <c r="BS308" s="16">
        <v>0.0</v>
      </c>
      <c r="BT308" s="16">
        <v>0.0</v>
      </c>
    </row>
    <row r="309">
      <c r="A309" s="14" t="s">
        <v>6042</v>
      </c>
      <c r="B309" s="16">
        <v>11.0</v>
      </c>
      <c r="C309" s="16">
        <v>4083379.0</v>
      </c>
      <c r="D309" s="14" t="s">
        <v>6043</v>
      </c>
      <c r="E309" s="14" t="s">
        <v>2622</v>
      </c>
      <c r="F309" s="14" t="s">
        <v>2631</v>
      </c>
      <c r="G309" s="14" t="s">
        <v>4844</v>
      </c>
      <c r="H309" s="14" t="s">
        <v>2978</v>
      </c>
      <c r="I309" s="14" t="s">
        <v>2978</v>
      </c>
      <c r="J309" s="14" t="s">
        <v>4845</v>
      </c>
      <c r="K309" s="14" t="s">
        <v>6044</v>
      </c>
      <c r="L309" s="14" t="s">
        <v>6044</v>
      </c>
      <c r="M309" s="14" t="s">
        <v>6045</v>
      </c>
      <c r="N309" s="14" t="s">
        <v>409</v>
      </c>
      <c r="O309" s="14" t="s">
        <v>410</v>
      </c>
      <c r="P309" s="16">
        <v>835703.0</v>
      </c>
      <c r="Q309" s="17"/>
      <c r="R309" s="16">
        <v>8.0</v>
      </c>
      <c r="S309" s="16">
        <v>1614270.0</v>
      </c>
      <c r="T309" s="18">
        <v>4.9558E-6</v>
      </c>
      <c r="U309" s="16">
        <v>0.0</v>
      </c>
      <c r="V309" s="16">
        <v>0.0</v>
      </c>
      <c r="W309" s="14" t="s">
        <v>2978</v>
      </c>
      <c r="X309" s="14" t="s">
        <v>4865</v>
      </c>
      <c r="Y309" s="18">
        <v>5.27E-5</v>
      </c>
      <c r="Z309" s="16">
        <v>24.9</v>
      </c>
      <c r="AA309" s="16">
        <v>0.096</v>
      </c>
      <c r="AB309" s="16">
        <v>0.61</v>
      </c>
      <c r="AC309" s="16">
        <v>0.41</v>
      </c>
      <c r="AD309" s="16">
        <v>8.87</v>
      </c>
      <c r="AE309" s="16">
        <v>0.0</v>
      </c>
      <c r="AF309" s="16">
        <v>0.119</v>
      </c>
      <c r="AG309" s="16">
        <v>8.0</v>
      </c>
      <c r="AH309" s="16">
        <v>75078.0</v>
      </c>
      <c r="AI309" s="16">
        <v>0.0</v>
      </c>
      <c r="AJ309" s="16">
        <v>0.0</v>
      </c>
      <c r="AK309" s="16">
        <v>0.0</v>
      </c>
      <c r="AL309" s="16">
        <v>60038.0</v>
      </c>
      <c r="AM309" s="16">
        <v>0.0</v>
      </c>
      <c r="AN309" s="16">
        <v>0.0</v>
      </c>
      <c r="AO309" s="16">
        <v>0.0</v>
      </c>
      <c r="AP309" s="16">
        <v>29608.0</v>
      </c>
      <c r="AQ309" s="16">
        <v>0.0</v>
      </c>
      <c r="AR309" s="16">
        <v>0.0</v>
      </c>
      <c r="AS309" s="16">
        <v>0.0</v>
      </c>
      <c r="AT309" s="16">
        <v>44886.0</v>
      </c>
      <c r="AU309" s="16">
        <v>0.0</v>
      </c>
      <c r="AV309" s="16">
        <v>0.0</v>
      </c>
      <c r="AW309" s="16">
        <v>0.0</v>
      </c>
      <c r="AX309" s="16">
        <v>64046.0</v>
      </c>
      <c r="AY309" s="16">
        <v>0.0</v>
      </c>
      <c r="AZ309" s="16">
        <v>0.0</v>
      </c>
      <c r="BA309" s="16">
        <v>0.0</v>
      </c>
      <c r="BB309" s="16">
        <v>6062.0</v>
      </c>
      <c r="BC309" s="16">
        <v>0.0</v>
      </c>
      <c r="BD309" s="16">
        <v>0.0</v>
      </c>
      <c r="BE309" s="16">
        <v>0.0</v>
      </c>
      <c r="BF309" s="16">
        <v>1180038.0</v>
      </c>
      <c r="BG309" s="16">
        <v>0.0</v>
      </c>
      <c r="BH309" s="16">
        <v>0.0</v>
      </c>
      <c r="BI309" s="16">
        <v>0.0</v>
      </c>
      <c r="BJ309" s="16">
        <v>912.0</v>
      </c>
      <c r="BK309" s="16">
        <v>0.0</v>
      </c>
      <c r="BL309" s="16">
        <v>0.0</v>
      </c>
      <c r="BM309" s="16">
        <v>0.0</v>
      </c>
      <c r="BN309" s="16">
        <v>91092.0</v>
      </c>
      <c r="BO309" s="16">
        <v>0.0</v>
      </c>
      <c r="BP309" s="16">
        <v>0.0</v>
      </c>
      <c r="BQ309" s="16">
        <v>0.0</v>
      </c>
      <c r="BR309" s="16">
        <v>62510.0</v>
      </c>
      <c r="BS309" s="16">
        <v>0.0</v>
      </c>
      <c r="BT309" s="16">
        <v>0.0</v>
      </c>
    </row>
    <row r="310">
      <c r="A310" s="14" t="s">
        <v>6046</v>
      </c>
      <c r="B310" s="16">
        <v>11.0</v>
      </c>
      <c r="C310" s="16">
        <v>4084673.0</v>
      </c>
      <c r="D310" s="17"/>
      <c r="E310" s="14" t="s">
        <v>2630</v>
      </c>
      <c r="F310" s="14" t="s">
        <v>2631</v>
      </c>
      <c r="G310" s="14" t="s">
        <v>5166</v>
      </c>
      <c r="H310" s="14" t="s">
        <v>2978</v>
      </c>
      <c r="I310" s="14" t="s">
        <v>21</v>
      </c>
      <c r="J310" s="14" t="s">
        <v>4845</v>
      </c>
      <c r="K310" s="14" t="s">
        <v>6047</v>
      </c>
      <c r="L310" s="14" t="s">
        <v>6047</v>
      </c>
      <c r="M310" s="14" t="s">
        <v>6048</v>
      </c>
      <c r="N310" s="14" t="s">
        <v>409</v>
      </c>
      <c r="P310" s="17"/>
      <c r="Q310" s="17"/>
      <c r="R310" s="16">
        <v>6.0</v>
      </c>
      <c r="S310" s="16">
        <v>1289256.0</v>
      </c>
      <c r="T310" s="18">
        <v>4.6538E-6</v>
      </c>
      <c r="U310" s="16">
        <v>0.0</v>
      </c>
      <c r="V310" s="16">
        <v>0.0</v>
      </c>
      <c r="W310" s="14" t="s">
        <v>2978</v>
      </c>
      <c r="X310" s="14" t="s">
        <v>4849</v>
      </c>
      <c r="Y310" s="16">
        <v>2.18E-6</v>
      </c>
      <c r="Z310" s="16">
        <v>22.7</v>
      </c>
      <c r="AA310" s="16">
        <v>0.458</v>
      </c>
      <c r="AB310" s="16">
        <v>0.03</v>
      </c>
      <c r="AC310" s="16">
        <v>0.01</v>
      </c>
      <c r="AD310" s="16">
        <v>6.33</v>
      </c>
      <c r="AE310" s="16">
        <v>0.02</v>
      </c>
      <c r="AF310" s="16">
        <v>0.209</v>
      </c>
      <c r="AG310" s="16">
        <v>0.0</v>
      </c>
      <c r="AH310" s="16">
        <v>65944.0</v>
      </c>
      <c r="AI310" s="16">
        <v>0.0</v>
      </c>
      <c r="AJ310" s="16">
        <v>0.0</v>
      </c>
      <c r="AK310" s="16">
        <v>0.0</v>
      </c>
      <c r="AL310" s="16">
        <v>43550.0</v>
      </c>
      <c r="AM310" s="16">
        <v>0.0</v>
      </c>
      <c r="AN310" s="16">
        <v>0.0</v>
      </c>
      <c r="AO310" s="16">
        <v>0.0</v>
      </c>
      <c r="AP310" s="16">
        <v>19404.0</v>
      </c>
      <c r="AQ310" s="16">
        <v>0.0</v>
      </c>
      <c r="AR310" s="16">
        <v>0.0</v>
      </c>
      <c r="AS310" s="16">
        <v>0.0</v>
      </c>
      <c r="AT310" s="16">
        <v>18014.0</v>
      </c>
      <c r="AU310" s="16">
        <v>0.0</v>
      </c>
      <c r="AV310" s="16">
        <v>0.0</v>
      </c>
      <c r="AW310" s="16">
        <v>0.0</v>
      </c>
      <c r="AX310" s="16">
        <v>23254.0</v>
      </c>
      <c r="AY310" s="16">
        <v>0.0</v>
      </c>
      <c r="AZ310" s="16">
        <v>0.0</v>
      </c>
      <c r="BA310" s="16">
        <v>0.0</v>
      </c>
      <c r="BB310" s="16">
        <v>4694.0</v>
      </c>
      <c r="BC310" s="16">
        <v>0.0</v>
      </c>
      <c r="BD310" s="16">
        <v>0.0</v>
      </c>
      <c r="BE310" s="16">
        <v>6.0</v>
      </c>
      <c r="BF310" s="16">
        <v>988826.0</v>
      </c>
      <c r="BG310" s="16">
        <v>0.0</v>
      </c>
      <c r="BH310" s="16">
        <v>0.0</v>
      </c>
      <c r="BI310" s="16">
        <v>0.0</v>
      </c>
      <c r="BJ310" s="16">
        <v>912.0</v>
      </c>
      <c r="BK310" s="16">
        <v>0.0</v>
      </c>
      <c r="BL310" s="16">
        <v>0.0</v>
      </c>
      <c r="BM310" s="16">
        <v>0.0</v>
      </c>
      <c r="BN310" s="16">
        <v>81014.0</v>
      </c>
      <c r="BO310" s="16">
        <v>0.0</v>
      </c>
      <c r="BP310" s="16">
        <v>0.0</v>
      </c>
      <c r="BQ310" s="16">
        <v>0.0</v>
      </c>
      <c r="BR310" s="16">
        <v>43644.0</v>
      </c>
      <c r="BS310" s="16">
        <v>0.0</v>
      </c>
      <c r="BT310" s="16">
        <v>0.0</v>
      </c>
    </row>
    <row r="311">
      <c r="A311" s="14" t="s">
        <v>6049</v>
      </c>
      <c r="B311" s="16">
        <v>11.0</v>
      </c>
      <c r="C311" s="16">
        <v>4084694.0</v>
      </c>
      <c r="D311" s="14" t="s">
        <v>4965</v>
      </c>
      <c r="E311" s="14" t="s">
        <v>2631</v>
      </c>
      <c r="F311" s="14" t="s">
        <v>2621</v>
      </c>
      <c r="G311" s="14" t="s">
        <v>4844</v>
      </c>
      <c r="H311" s="14" t="s">
        <v>2978</v>
      </c>
      <c r="I311" s="14" t="s">
        <v>2978</v>
      </c>
      <c r="J311" s="14" t="s">
        <v>4845</v>
      </c>
      <c r="K311" s="14" t="s">
        <v>6050</v>
      </c>
      <c r="L311" s="14" t="s">
        <v>6050</v>
      </c>
      <c r="M311" s="14" t="s">
        <v>6051</v>
      </c>
      <c r="N311" s="14" t="s">
        <v>409</v>
      </c>
      <c r="P311" s="17"/>
      <c r="Q311" s="17"/>
      <c r="R311" s="16">
        <v>6.0</v>
      </c>
      <c r="S311" s="16">
        <v>1289270.0</v>
      </c>
      <c r="T311" s="18">
        <v>4.6538E-6</v>
      </c>
      <c r="U311" s="16">
        <v>0.0</v>
      </c>
      <c r="V311" s="16">
        <v>0.0</v>
      </c>
      <c r="W311" s="14" t="s">
        <v>2978</v>
      </c>
      <c r="X311" s="14" t="s">
        <v>4940</v>
      </c>
      <c r="Y311" s="16">
        <v>3.041E-5</v>
      </c>
      <c r="Z311" s="16">
        <v>18.3</v>
      </c>
      <c r="AA311" s="16">
        <v>0.222</v>
      </c>
      <c r="AB311" s="16">
        <v>0.0</v>
      </c>
      <c r="AC311" s="16">
        <v>-0.04</v>
      </c>
      <c r="AD311" s="16">
        <v>8.8</v>
      </c>
      <c r="AE311" s="16">
        <v>0.1</v>
      </c>
      <c r="AF311" s="16">
        <v>0.166</v>
      </c>
      <c r="AG311" s="16">
        <v>2.0</v>
      </c>
      <c r="AH311" s="16">
        <v>65856.0</v>
      </c>
      <c r="AI311" s="16">
        <v>0.0</v>
      </c>
      <c r="AJ311" s="16">
        <v>0.0</v>
      </c>
      <c r="AK311" s="16">
        <v>4.0</v>
      </c>
      <c r="AL311" s="16">
        <v>43550.0</v>
      </c>
      <c r="AM311" s="16">
        <v>0.0</v>
      </c>
      <c r="AN311" s="16">
        <v>0.0</v>
      </c>
      <c r="AO311" s="16">
        <v>0.0</v>
      </c>
      <c r="AP311" s="16">
        <v>19412.0</v>
      </c>
      <c r="AQ311" s="16">
        <v>0.0</v>
      </c>
      <c r="AR311" s="16">
        <v>0.0</v>
      </c>
      <c r="AS311" s="16">
        <v>0.0</v>
      </c>
      <c r="AT311" s="16">
        <v>18040.0</v>
      </c>
      <c r="AU311" s="16">
        <v>0.0</v>
      </c>
      <c r="AV311" s="16">
        <v>0.0</v>
      </c>
      <c r="AW311" s="16">
        <v>0.0</v>
      </c>
      <c r="AX311" s="16">
        <v>23256.0</v>
      </c>
      <c r="AY311" s="16">
        <v>0.0</v>
      </c>
      <c r="AZ311" s="16">
        <v>0.0</v>
      </c>
      <c r="BA311" s="16">
        <v>0.0</v>
      </c>
      <c r="BB311" s="16">
        <v>4714.0</v>
      </c>
      <c r="BC311" s="16">
        <v>0.0</v>
      </c>
      <c r="BD311" s="16">
        <v>0.0</v>
      </c>
      <c r="BE311" s="16">
        <v>0.0</v>
      </c>
      <c r="BF311" s="16">
        <v>988884.0</v>
      </c>
      <c r="BG311" s="16">
        <v>0.0</v>
      </c>
      <c r="BH311" s="16">
        <v>0.0</v>
      </c>
      <c r="BI311" s="16">
        <v>0.0</v>
      </c>
      <c r="BJ311" s="16">
        <v>912.0</v>
      </c>
      <c r="BK311" s="16">
        <v>0.0</v>
      </c>
      <c r="BL311" s="16">
        <v>0.0</v>
      </c>
      <c r="BM311" s="16">
        <v>0.0</v>
      </c>
      <c r="BN311" s="16">
        <v>81026.0</v>
      </c>
      <c r="BO311" s="16">
        <v>0.0</v>
      </c>
      <c r="BP311" s="16">
        <v>0.0</v>
      </c>
      <c r="BQ311" s="16">
        <v>0.0</v>
      </c>
      <c r="BR311" s="16">
        <v>43620.0</v>
      </c>
      <c r="BS311" s="16">
        <v>0.0</v>
      </c>
      <c r="BT311" s="16">
        <v>0.0</v>
      </c>
    </row>
    <row r="312">
      <c r="A312" s="14" t="s">
        <v>6052</v>
      </c>
      <c r="B312" s="16">
        <v>11.0</v>
      </c>
      <c r="C312" s="16">
        <v>4086803.0</v>
      </c>
      <c r="D312" s="14" t="s">
        <v>6053</v>
      </c>
      <c r="E312" s="14" t="s">
        <v>2622</v>
      </c>
      <c r="F312" s="14" t="s">
        <v>2631</v>
      </c>
      <c r="G312" s="14" t="s">
        <v>4844</v>
      </c>
      <c r="H312" s="14" t="s">
        <v>2978</v>
      </c>
      <c r="I312" s="14" t="s">
        <v>2978</v>
      </c>
      <c r="J312" s="14" t="s">
        <v>4852</v>
      </c>
      <c r="K312" s="14" t="s">
        <v>6054</v>
      </c>
      <c r="L312" s="14" t="s">
        <v>6054</v>
      </c>
      <c r="M312" s="14" t="s">
        <v>6055</v>
      </c>
      <c r="N312" s="14" t="s">
        <v>409</v>
      </c>
      <c r="P312" s="17"/>
      <c r="Q312" s="17"/>
      <c r="R312" s="16">
        <v>7.0</v>
      </c>
      <c r="S312" s="16">
        <v>1536446.0</v>
      </c>
      <c r="T312" s="18">
        <v>4.556E-6</v>
      </c>
      <c r="U312" s="16">
        <v>0.0</v>
      </c>
      <c r="V312" s="16">
        <v>0.0</v>
      </c>
      <c r="W312" s="14" t="s">
        <v>2978</v>
      </c>
      <c r="X312" s="14" t="s">
        <v>4865</v>
      </c>
      <c r="Y312" s="16">
        <v>4.55E-6</v>
      </c>
      <c r="Z312" s="16">
        <v>15.3</v>
      </c>
      <c r="AA312" s="17"/>
      <c r="AB312" s="16">
        <v>0.01</v>
      </c>
      <c r="AC312" s="16">
        <v>0.11</v>
      </c>
      <c r="AD312" s="16">
        <v>1.86</v>
      </c>
      <c r="AE312" s="17"/>
      <c r="AF312" s="17"/>
      <c r="AG312" s="16">
        <v>2.0</v>
      </c>
      <c r="AH312" s="16">
        <v>73022.0</v>
      </c>
      <c r="AI312" s="16">
        <v>0.0</v>
      </c>
      <c r="AJ312" s="16">
        <v>0.0</v>
      </c>
      <c r="AK312" s="16">
        <v>0.0</v>
      </c>
      <c r="AL312" s="16">
        <v>50976.0</v>
      </c>
      <c r="AM312" s="16">
        <v>0.0</v>
      </c>
      <c r="AN312" s="16">
        <v>0.0</v>
      </c>
      <c r="AO312" s="16">
        <v>0.0</v>
      </c>
      <c r="AP312" s="16">
        <v>28648.0</v>
      </c>
      <c r="AQ312" s="16">
        <v>0.0</v>
      </c>
      <c r="AR312" s="16">
        <v>0.0</v>
      </c>
      <c r="AS312" s="16">
        <v>0.0</v>
      </c>
      <c r="AT312" s="16">
        <v>40936.0</v>
      </c>
      <c r="AU312" s="16">
        <v>0.0</v>
      </c>
      <c r="AV312" s="16">
        <v>0.0</v>
      </c>
      <c r="AW312" s="16">
        <v>0.0</v>
      </c>
      <c r="AX312" s="16">
        <v>45138.0</v>
      </c>
      <c r="AY312" s="16">
        <v>0.0</v>
      </c>
      <c r="AZ312" s="16">
        <v>0.0</v>
      </c>
      <c r="BA312" s="16">
        <v>0.0</v>
      </c>
      <c r="BB312" s="16">
        <v>6006.0</v>
      </c>
      <c r="BC312" s="16">
        <v>0.0</v>
      </c>
      <c r="BD312" s="16">
        <v>0.0</v>
      </c>
      <c r="BE312" s="16">
        <v>5.0</v>
      </c>
      <c r="BF312" s="16">
        <v>1146758.0</v>
      </c>
      <c r="BG312" s="16">
        <v>0.0</v>
      </c>
      <c r="BH312" s="16">
        <v>0.0</v>
      </c>
      <c r="BI312" s="16">
        <v>0.0</v>
      </c>
      <c r="BJ312" s="16">
        <v>912.0</v>
      </c>
      <c r="BK312" s="16">
        <v>0.0</v>
      </c>
      <c r="BL312" s="16">
        <v>0.0</v>
      </c>
      <c r="BM312" s="16">
        <v>0.0</v>
      </c>
      <c r="BN312" s="16">
        <v>84050.0</v>
      </c>
      <c r="BO312" s="16">
        <v>0.0</v>
      </c>
      <c r="BP312" s="16">
        <v>0.0</v>
      </c>
      <c r="BQ312" s="16">
        <v>0.0</v>
      </c>
      <c r="BR312" s="16">
        <v>60000.0</v>
      </c>
      <c r="BS312" s="16">
        <v>0.0</v>
      </c>
      <c r="BT312" s="16">
        <v>0.0</v>
      </c>
    </row>
    <row r="313">
      <c r="A313" s="14" t="s">
        <v>6056</v>
      </c>
      <c r="B313" s="16">
        <v>11.0</v>
      </c>
      <c r="C313" s="16">
        <v>4086767.0</v>
      </c>
      <c r="D313" s="14" t="s">
        <v>6057</v>
      </c>
      <c r="E313" s="14" t="s">
        <v>2622</v>
      </c>
      <c r="F313" s="14" t="s">
        <v>2621</v>
      </c>
      <c r="G313" s="14" t="s">
        <v>4844</v>
      </c>
      <c r="H313" s="14" t="s">
        <v>2978</v>
      </c>
      <c r="I313" s="14" t="s">
        <v>2978</v>
      </c>
      <c r="J313" s="14" t="s">
        <v>4852</v>
      </c>
      <c r="K313" s="14" t="s">
        <v>6058</v>
      </c>
      <c r="L313" s="14" t="s">
        <v>6058</v>
      </c>
      <c r="M313" s="14" t="s">
        <v>5148</v>
      </c>
      <c r="N313" s="14" t="s">
        <v>409</v>
      </c>
      <c r="P313" s="17"/>
      <c r="Q313" s="14" t="s">
        <v>5024</v>
      </c>
      <c r="R313" s="16">
        <v>7.0</v>
      </c>
      <c r="S313" s="16">
        <v>1536964.0</v>
      </c>
      <c r="T313" s="18">
        <v>4.5544E-6</v>
      </c>
      <c r="U313" s="16">
        <v>0.0</v>
      </c>
      <c r="V313" s="16">
        <v>0.0</v>
      </c>
      <c r="W313" s="14" t="s">
        <v>2978</v>
      </c>
      <c r="X313" s="14" t="s">
        <v>4849</v>
      </c>
      <c r="Y313" s="16">
        <v>1.88E-6</v>
      </c>
      <c r="Z313" s="16">
        <v>22.6</v>
      </c>
      <c r="AA313" s="17"/>
      <c r="AB313" s="16">
        <v>0.0</v>
      </c>
      <c r="AC313" s="16">
        <v>0.04</v>
      </c>
      <c r="AD313" s="16">
        <v>7.06</v>
      </c>
      <c r="AE313" s="17"/>
      <c r="AF313" s="17"/>
      <c r="AG313" s="16">
        <v>0.0</v>
      </c>
      <c r="AH313" s="16">
        <v>73026.0</v>
      </c>
      <c r="AI313" s="16">
        <v>0.0</v>
      </c>
      <c r="AJ313" s="16">
        <v>0.0</v>
      </c>
      <c r="AK313" s="16">
        <v>0.0</v>
      </c>
      <c r="AL313" s="16">
        <v>50978.0</v>
      </c>
      <c r="AM313" s="16">
        <v>0.0</v>
      </c>
      <c r="AN313" s="16">
        <v>0.0</v>
      </c>
      <c r="AO313" s="16">
        <v>0.0</v>
      </c>
      <c r="AP313" s="16">
        <v>28648.0</v>
      </c>
      <c r="AQ313" s="16">
        <v>0.0</v>
      </c>
      <c r="AR313" s="16">
        <v>0.0</v>
      </c>
      <c r="AS313" s="16">
        <v>0.0</v>
      </c>
      <c r="AT313" s="16">
        <v>40934.0</v>
      </c>
      <c r="AU313" s="16">
        <v>0.0</v>
      </c>
      <c r="AV313" s="16">
        <v>0.0</v>
      </c>
      <c r="AW313" s="16">
        <v>0.0</v>
      </c>
      <c r="AX313" s="16">
        <v>45542.0</v>
      </c>
      <c r="AY313" s="16">
        <v>0.0</v>
      </c>
      <c r="AZ313" s="16">
        <v>0.0</v>
      </c>
      <c r="BA313" s="16">
        <v>0.0</v>
      </c>
      <c r="BB313" s="16">
        <v>6010.0</v>
      </c>
      <c r="BC313" s="16">
        <v>0.0</v>
      </c>
      <c r="BD313" s="16">
        <v>0.0</v>
      </c>
      <c r="BE313" s="16">
        <v>6.0</v>
      </c>
      <c r="BF313" s="16">
        <v>1146834.0</v>
      </c>
      <c r="BG313" s="16">
        <v>0.0</v>
      </c>
      <c r="BH313" s="16">
        <v>0.0</v>
      </c>
      <c r="BI313" s="16">
        <v>0.0</v>
      </c>
      <c r="BJ313" s="16">
        <v>912.0</v>
      </c>
      <c r="BK313" s="16">
        <v>0.0</v>
      </c>
      <c r="BL313" s="16">
        <v>0.0</v>
      </c>
      <c r="BM313" s="16">
        <v>0.0</v>
      </c>
      <c r="BN313" s="16">
        <v>84054.0</v>
      </c>
      <c r="BO313" s="16">
        <v>0.0</v>
      </c>
      <c r="BP313" s="16">
        <v>0.0</v>
      </c>
      <c r="BQ313" s="16">
        <v>1.0</v>
      </c>
      <c r="BR313" s="16">
        <v>60026.0</v>
      </c>
      <c r="BS313" s="16">
        <v>0.0</v>
      </c>
      <c r="BT313" s="16">
        <v>0.0</v>
      </c>
    </row>
    <row r="314">
      <c r="A314" s="14" t="s">
        <v>6059</v>
      </c>
      <c r="B314" s="16">
        <v>11.0</v>
      </c>
      <c r="C314" s="16">
        <v>4086689.0</v>
      </c>
      <c r="D314" s="14" t="s">
        <v>6060</v>
      </c>
      <c r="E314" s="14" t="s">
        <v>6061</v>
      </c>
      <c r="F314" s="14" t="s">
        <v>2621</v>
      </c>
      <c r="G314" s="14" t="s">
        <v>4844</v>
      </c>
      <c r="H314" s="14" t="s">
        <v>2978</v>
      </c>
      <c r="I314" s="14" t="s">
        <v>2978</v>
      </c>
      <c r="J314" s="14" t="s">
        <v>4852</v>
      </c>
      <c r="K314" s="14" t="s">
        <v>6062</v>
      </c>
      <c r="L314" s="14" t="s">
        <v>6062</v>
      </c>
      <c r="M314" s="14" t="s">
        <v>6063</v>
      </c>
      <c r="N314" s="14" t="s">
        <v>5050</v>
      </c>
      <c r="P314" s="17"/>
      <c r="Q314" s="17"/>
      <c r="R314" s="16">
        <v>7.0</v>
      </c>
      <c r="S314" s="16">
        <v>1541082.0</v>
      </c>
      <c r="T314" s="18">
        <v>4.5423E-6</v>
      </c>
      <c r="U314" s="16">
        <v>0.0</v>
      </c>
      <c r="V314" s="16">
        <v>0.0</v>
      </c>
      <c r="W314" s="14" t="s">
        <v>2978</v>
      </c>
      <c r="X314" s="14" t="s">
        <v>4865</v>
      </c>
      <c r="Y314" s="18">
        <v>3.546E-5</v>
      </c>
      <c r="Z314" s="16">
        <v>14.3</v>
      </c>
      <c r="AA314" s="17"/>
      <c r="AB314" s="16">
        <v>0.0</v>
      </c>
      <c r="AC314" s="16">
        <v>0.0</v>
      </c>
      <c r="AD314" s="16">
        <v>0.67</v>
      </c>
      <c r="AE314" s="17"/>
      <c r="AF314" s="17"/>
      <c r="AG314" s="16">
        <v>6.0</v>
      </c>
      <c r="AH314" s="16">
        <v>73034.0</v>
      </c>
      <c r="AI314" s="16">
        <v>0.0</v>
      </c>
      <c r="AJ314" s="16">
        <v>0.0</v>
      </c>
      <c r="AK314" s="16">
        <v>0.0</v>
      </c>
      <c r="AL314" s="16">
        <v>51022.0</v>
      </c>
      <c r="AM314" s="16">
        <v>0.0</v>
      </c>
      <c r="AN314" s="16">
        <v>0.0</v>
      </c>
      <c r="AO314" s="16">
        <v>0.0</v>
      </c>
      <c r="AP314" s="16">
        <v>28654.0</v>
      </c>
      <c r="AQ314" s="16">
        <v>0.0</v>
      </c>
      <c r="AR314" s="16">
        <v>0.0</v>
      </c>
      <c r="AS314" s="16">
        <v>0.0</v>
      </c>
      <c r="AT314" s="16">
        <v>40944.0</v>
      </c>
      <c r="AU314" s="16">
        <v>0.0</v>
      </c>
      <c r="AV314" s="16">
        <v>0.0</v>
      </c>
      <c r="AW314" s="16">
        <v>0.0</v>
      </c>
      <c r="AX314" s="16">
        <v>49094.0</v>
      </c>
      <c r="AY314" s="16">
        <v>0.0</v>
      </c>
      <c r="AZ314" s="16">
        <v>0.0</v>
      </c>
      <c r="BA314" s="16">
        <v>0.0</v>
      </c>
      <c r="BB314" s="16">
        <v>6012.0</v>
      </c>
      <c r="BC314" s="16">
        <v>0.0</v>
      </c>
      <c r="BD314" s="16">
        <v>0.0</v>
      </c>
      <c r="BE314" s="16">
        <v>1.0</v>
      </c>
      <c r="BF314" s="16">
        <v>1147112.0</v>
      </c>
      <c r="BG314" s="16">
        <v>0.0</v>
      </c>
      <c r="BH314" s="16">
        <v>0.0</v>
      </c>
      <c r="BI314" s="16">
        <v>0.0</v>
      </c>
      <c r="BJ314" s="16">
        <v>912.0</v>
      </c>
      <c r="BK314" s="16">
        <v>0.0</v>
      </c>
      <c r="BL314" s="16">
        <v>0.0</v>
      </c>
      <c r="BM314" s="16">
        <v>0.0</v>
      </c>
      <c r="BN314" s="16">
        <v>84216.0</v>
      </c>
      <c r="BO314" s="16">
        <v>0.0</v>
      </c>
      <c r="BP314" s="16">
        <v>0.0</v>
      </c>
      <c r="BQ314" s="16">
        <v>0.0</v>
      </c>
      <c r="BR314" s="16">
        <v>60082.0</v>
      </c>
      <c r="BS314" s="16">
        <v>0.0</v>
      </c>
      <c r="BT314" s="16">
        <v>0.0</v>
      </c>
    </row>
    <row r="315">
      <c r="A315" s="14" t="s">
        <v>6064</v>
      </c>
      <c r="B315" s="16">
        <v>11.0</v>
      </c>
      <c r="C315" s="16">
        <v>4074647.0</v>
      </c>
      <c r="D315" s="14" t="s">
        <v>6065</v>
      </c>
      <c r="E315" s="14" t="s">
        <v>2622</v>
      </c>
      <c r="F315" s="14" t="s">
        <v>2621</v>
      </c>
      <c r="G315" s="14" t="s">
        <v>5166</v>
      </c>
      <c r="H315" s="14" t="s">
        <v>2978</v>
      </c>
      <c r="I315" s="14" t="s">
        <v>21</v>
      </c>
      <c r="J315" s="14" t="s">
        <v>4845</v>
      </c>
      <c r="K315" s="14" t="s">
        <v>6066</v>
      </c>
      <c r="L315" s="14" t="s">
        <v>6066</v>
      </c>
      <c r="M315" s="14" t="s">
        <v>6067</v>
      </c>
      <c r="N315" s="14" t="s">
        <v>409</v>
      </c>
      <c r="O315" s="14" t="s">
        <v>410</v>
      </c>
      <c r="P315" s="16">
        <v>942156.0</v>
      </c>
      <c r="Q315" s="17"/>
      <c r="R315" s="16">
        <v>7.0</v>
      </c>
      <c r="S315" s="16">
        <v>1579192.0</v>
      </c>
      <c r="T315" s="18">
        <v>4.4326E-6</v>
      </c>
      <c r="U315" s="16">
        <v>0.0</v>
      </c>
      <c r="V315" s="16">
        <v>0.0</v>
      </c>
      <c r="W315" s="14" t="s">
        <v>2978</v>
      </c>
      <c r="X315" s="14" t="s">
        <v>4860</v>
      </c>
      <c r="Y315" s="16">
        <v>3.81E-6</v>
      </c>
      <c r="Z315" s="16">
        <v>28.2</v>
      </c>
      <c r="AA315" s="17"/>
      <c r="AB315" s="16">
        <v>0.0</v>
      </c>
      <c r="AC315" s="16">
        <v>-0.01</v>
      </c>
      <c r="AD315" s="16">
        <v>8.87</v>
      </c>
      <c r="AE315" s="16">
        <v>0.0</v>
      </c>
      <c r="AF315" s="16">
        <v>0.966</v>
      </c>
      <c r="AG315" s="16">
        <v>0.0</v>
      </c>
      <c r="AH315" s="16">
        <v>74226.0</v>
      </c>
      <c r="AI315" s="16">
        <v>0.0</v>
      </c>
      <c r="AJ315" s="16">
        <v>0.0</v>
      </c>
      <c r="AK315" s="16">
        <v>0.0</v>
      </c>
      <c r="AL315" s="16">
        <v>54112.0</v>
      </c>
      <c r="AM315" s="16">
        <v>0.0</v>
      </c>
      <c r="AN315" s="16">
        <v>0.0</v>
      </c>
      <c r="AO315" s="16">
        <v>0.0</v>
      </c>
      <c r="AP315" s="16">
        <v>28982.0</v>
      </c>
      <c r="AQ315" s="16">
        <v>0.0</v>
      </c>
      <c r="AR315" s="16">
        <v>0.0</v>
      </c>
      <c r="AS315" s="16">
        <v>0.0</v>
      </c>
      <c r="AT315" s="16">
        <v>42946.0</v>
      </c>
      <c r="AU315" s="16">
        <v>0.0</v>
      </c>
      <c r="AV315" s="16">
        <v>0.0</v>
      </c>
      <c r="AW315" s="16">
        <v>0.0</v>
      </c>
      <c r="AX315" s="16">
        <v>61864.0</v>
      </c>
      <c r="AY315" s="16">
        <v>0.0</v>
      </c>
      <c r="AZ315" s="16">
        <v>0.0</v>
      </c>
      <c r="BA315" s="16">
        <v>0.0</v>
      </c>
      <c r="BB315" s="16">
        <v>6008.0</v>
      </c>
      <c r="BC315" s="16">
        <v>0.0</v>
      </c>
      <c r="BD315" s="16">
        <v>0.0</v>
      </c>
      <c r="BE315" s="16">
        <v>4.0</v>
      </c>
      <c r="BF315" s="16">
        <v>1161780.0</v>
      </c>
      <c r="BG315" s="16">
        <v>0.0</v>
      </c>
      <c r="BH315" s="16">
        <v>0.0</v>
      </c>
      <c r="BI315" s="16">
        <v>0.0</v>
      </c>
      <c r="BJ315" s="16">
        <v>912.0</v>
      </c>
      <c r="BK315" s="16">
        <v>0.0</v>
      </c>
      <c r="BL315" s="16">
        <v>0.0</v>
      </c>
      <c r="BM315" s="16">
        <v>2.0</v>
      </c>
      <c r="BN315" s="16">
        <v>87160.0</v>
      </c>
      <c r="BO315" s="16">
        <v>0.0</v>
      </c>
      <c r="BP315" s="16">
        <v>0.0</v>
      </c>
      <c r="BQ315" s="16">
        <v>1.0</v>
      </c>
      <c r="BR315" s="16">
        <v>61202.0</v>
      </c>
      <c r="BS315" s="16">
        <v>0.0</v>
      </c>
      <c r="BT315" s="16">
        <v>0.0</v>
      </c>
    </row>
    <row r="316">
      <c r="A316" s="14" t="s">
        <v>6068</v>
      </c>
      <c r="B316" s="16">
        <v>11.0</v>
      </c>
      <c r="C316" s="16">
        <v>4055626.0</v>
      </c>
      <c r="D316" s="14" t="s">
        <v>6069</v>
      </c>
      <c r="E316" s="14" t="s">
        <v>2621</v>
      </c>
      <c r="F316" s="14" t="s">
        <v>2622</v>
      </c>
      <c r="G316" s="14" t="s">
        <v>5166</v>
      </c>
      <c r="H316" s="14" t="s">
        <v>2978</v>
      </c>
      <c r="I316" s="14" t="s">
        <v>21</v>
      </c>
      <c r="J316" s="14" t="s">
        <v>4845</v>
      </c>
      <c r="K316" s="14" t="s">
        <v>6070</v>
      </c>
      <c r="L316" s="14" t="s">
        <v>6070</v>
      </c>
      <c r="M316" s="14" t="s">
        <v>6071</v>
      </c>
      <c r="N316" s="14" t="s">
        <v>4848</v>
      </c>
      <c r="P316" s="17"/>
      <c r="Q316" s="17"/>
      <c r="R316" s="16">
        <v>7.0</v>
      </c>
      <c r="S316" s="16">
        <v>1586838.0</v>
      </c>
      <c r="T316" s="18">
        <v>4.4113E-6</v>
      </c>
      <c r="U316" s="16">
        <v>0.0</v>
      </c>
      <c r="V316" s="16">
        <v>0.0</v>
      </c>
      <c r="W316" s="14" t="s">
        <v>2978</v>
      </c>
      <c r="X316" s="14" t="s">
        <v>4849</v>
      </c>
      <c r="Y316" s="16">
        <v>2.5E-6</v>
      </c>
      <c r="Z316" s="16">
        <v>10.3</v>
      </c>
      <c r="AA316" s="17"/>
      <c r="AB316" s="16">
        <v>0.0</v>
      </c>
      <c r="AC316" s="16">
        <v>0.0</v>
      </c>
      <c r="AD316" s="16">
        <v>1.84</v>
      </c>
      <c r="AE316" s="17"/>
      <c r="AF316" s="17"/>
      <c r="AG316" s="16">
        <v>0.0</v>
      </c>
      <c r="AH316" s="16">
        <v>74702.0</v>
      </c>
      <c r="AI316" s="16">
        <v>0.0</v>
      </c>
      <c r="AJ316" s="16">
        <v>0.0</v>
      </c>
      <c r="AK316" s="16">
        <v>0.0</v>
      </c>
      <c r="AL316" s="16">
        <v>56118.0</v>
      </c>
      <c r="AM316" s="16">
        <v>0.0</v>
      </c>
      <c r="AN316" s="16">
        <v>0.0</v>
      </c>
      <c r="AO316" s="16">
        <v>0.0</v>
      </c>
      <c r="AP316" s="16">
        <v>29086.0</v>
      </c>
      <c r="AQ316" s="16">
        <v>0.0</v>
      </c>
      <c r="AR316" s="16">
        <v>0.0</v>
      </c>
      <c r="AS316" s="16">
        <v>0.0</v>
      </c>
      <c r="AT316" s="16">
        <v>44102.0</v>
      </c>
      <c r="AU316" s="16">
        <v>0.0</v>
      </c>
      <c r="AV316" s="16">
        <v>0.0</v>
      </c>
      <c r="AW316" s="16">
        <v>0.0</v>
      </c>
      <c r="AX316" s="16">
        <v>62542.0</v>
      </c>
      <c r="AY316" s="16">
        <v>0.0</v>
      </c>
      <c r="AZ316" s="16">
        <v>0.0</v>
      </c>
      <c r="BA316" s="16">
        <v>0.0</v>
      </c>
      <c r="BB316" s="16">
        <v>4404.0</v>
      </c>
      <c r="BC316" s="16">
        <v>0.0</v>
      </c>
      <c r="BD316" s="16">
        <v>0.0</v>
      </c>
      <c r="BE316" s="16">
        <v>7.0</v>
      </c>
      <c r="BF316" s="16">
        <v>1166768.0</v>
      </c>
      <c r="BG316" s="16">
        <v>0.0</v>
      </c>
      <c r="BH316" s="16">
        <v>0.0</v>
      </c>
      <c r="BI316" s="16">
        <v>0.0</v>
      </c>
      <c r="BJ316" s="16">
        <v>912.0</v>
      </c>
      <c r="BK316" s="16">
        <v>0.0</v>
      </c>
      <c r="BL316" s="16">
        <v>0.0</v>
      </c>
      <c r="BM316" s="16">
        <v>0.0</v>
      </c>
      <c r="BN316" s="16">
        <v>86714.0</v>
      </c>
      <c r="BO316" s="16">
        <v>0.0</v>
      </c>
      <c r="BP316" s="16">
        <v>0.0</v>
      </c>
      <c r="BQ316" s="16">
        <v>0.0</v>
      </c>
      <c r="BR316" s="16">
        <v>61490.0</v>
      </c>
      <c r="BS316" s="16">
        <v>0.0</v>
      </c>
      <c r="BT316" s="16">
        <v>0.0</v>
      </c>
    </row>
    <row r="317">
      <c r="A317" s="14" t="s">
        <v>6072</v>
      </c>
      <c r="B317" s="16">
        <v>11.0</v>
      </c>
      <c r="C317" s="16">
        <v>4074633.0</v>
      </c>
      <c r="D317" s="14" t="s">
        <v>6073</v>
      </c>
      <c r="E317" s="14" t="s">
        <v>2630</v>
      </c>
      <c r="F317" s="14" t="s">
        <v>2631</v>
      </c>
      <c r="G317" s="14" t="s">
        <v>4844</v>
      </c>
      <c r="H317" s="14" t="s">
        <v>2978</v>
      </c>
      <c r="I317" s="14" t="s">
        <v>2978</v>
      </c>
      <c r="J317" s="14" t="s">
        <v>4845</v>
      </c>
      <c r="K317" s="14" t="s">
        <v>6074</v>
      </c>
      <c r="L317" s="14" t="s">
        <v>6074</v>
      </c>
      <c r="M317" s="14" t="s">
        <v>6075</v>
      </c>
      <c r="N317" s="14" t="s">
        <v>409</v>
      </c>
      <c r="P317" s="17"/>
      <c r="Q317" s="17"/>
      <c r="R317" s="16">
        <v>7.0</v>
      </c>
      <c r="S317" s="16">
        <v>1596962.0</v>
      </c>
      <c r="T317" s="18">
        <v>4.3833E-6</v>
      </c>
      <c r="U317" s="16">
        <v>0.0</v>
      </c>
      <c r="V317" s="16">
        <v>0.0</v>
      </c>
      <c r="W317" s="14" t="s">
        <v>2978</v>
      </c>
      <c r="X317" s="14" t="s">
        <v>4860</v>
      </c>
      <c r="Y317" s="18">
        <v>3.667E-5</v>
      </c>
      <c r="Z317" s="16">
        <v>28.5</v>
      </c>
      <c r="AA317" s="16">
        <v>0.362</v>
      </c>
      <c r="AB317" s="16">
        <v>0.0</v>
      </c>
      <c r="AC317" s="16">
        <v>0.01</v>
      </c>
      <c r="AD317" s="16">
        <v>6.31</v>
      </c>
      <c r="AE317" s="16">
        <v>0.01</v>
      </c>
      <c r="AF317" s="16">
        <v>0.847</v>
      </c>
      <c r="AG317" s="16">
        <v>0.0</v>
      </c>
      <c r="AH317" s="16">
        <v>74602.0</v>
      </c>
      <c r="AI317" s="16">
        <v>0.0</v>
      </c>
      <c r="AJ317" s="16">
        <v>0.0</v>
      </c>
      <c r="AK317" s="16">
        <v>0.0</v>
      </c>
      <c r="AL317" s="16">
        <v>56976.0</v>
      </c>
      <c r="AM317" s="16">
        <v>0.0</v>
      </c>
      <c r="AN317" s="16">
        <v>0.0</v>
      </c>
      <c r="AO317" s="16">
        <v>0.0</v>
      </c>
      <c r="AP317" s="16">
        <v>29244.0</v>
      </c>
      <c r="AQ317" s="16">
        <v>0.0</v>
      </c>
      <c r="AR317" s="16">
        <v>0.0</v>
      </c>
      <c r="AS317" s="16">
        <v>0.0</v>
      </c>
      <c r="AT317" s="16">
        <v>44108.0</v>
      </c>
      <c r="AU317" s="16">
        <v>0.0</v>
      </c>
      <c r="AV317" s="16">
        <v>0.0</v>
      </c>
      <c r="AW317" s="16">
        <v>0.0</v>
      </c>
      <c r="AX317" s="16">
        <v>63000.0</v>
      </c>
      <c r="AY317" s="16">
        <v>0.0</v>
      </c>
      <c r="AZ317" s="16">
        <v>0.0</v>
      </c>
      <c r="BA317" s="16">
        <v>0.0</v>
      </c>
      <c r="BB317" s="16">
        <v>6062.0</v>
      </c>
      <c r="BC317" s="16">
        <v>0.0</v>
      </c>
      <c r="BD317" s="16">
        <v>0.0</v>
      </c>
      <c r="BE317" s="16">
        <v>0.0</v>
      </c>
      <c r="BF317" s="16">
        <v>1171340.0</v>
      </c>
      <c r="BG317" s="16">
        <v>0.0</v>
      </c>
      <c r="BH317" s="16">
        <v>0.0</v>
      </c>
      <c r="BI317" s="16">
        <v>0.0</v>
      </c>
      <c r="BJ317" s="16">
        <v>912.0</v>
      </c>
      <c r="BK317" s="16">
        <v>0.0</v>
      </c>
      <c r="BL317" s="16">
        <v>0.0</v>
      </c>
      <c r="BM317" s="16">
        <v>7.0</v>
      </c>
      <c r="BN317" s="16">
        <v>88870.0</v>
      </c>
      <c r="BO317" s="16">
        <v>0.0</v>
      </c>
      <c r="BP317" s="16">
        <v>0.0</v>
      </c>
      <c r="BQ317" s="16">
        <v>0.0</v>
      </c>
      <c r="BR317" s="16">
        <v>61848.0</v>
      </c>
      <c r="BS317" s="16">
        <v>0.0</v>
      </c>
      <c r="BT317" s="16">
        <v>0.0</v>
      </c>
    </row>
    <row r="318">
      <c r="A318" s="14" t="s">
        <v>6076</v>
      </c>
      <c r="B318" s="16">
        <v>11.0</v>
      </c>
      <c r="C318" s="16">
        <v>4086579.0</v>
      </c>
      <c r="D318" s="17"/>
      <c r="E318" s="14" t="s">
        <v>2631</v>
      </c>
      <c r="F318" s="14" t="s">
        <v>2621</v>
      </c>
      <c r="G318" s="14" t="s">
        <v>5166</v>
      </c>
      <c r="H318" s="14" t="s">
        <v>2978</v>
      </c>
      <c r="I318" s="14" t="s">
        <v>21</v>
      </c>
      <c r="J318" s="14" t="s">
        <v>4852</v>
      </c>
      <c r="K318" s="14" t="s">
        <v>6077</v>
      </c>
      <c r="L318" s="14" t="s">
        <v>6077</v>
      </c>
      <c r="M318" s="14" t="s">
        <v>6078</v>
      </c>
      <c r="N318" s="14" t="s">
        <v>409</v>
      </c>
      <c r="P318" s="17"/>
      <c r="Q318" s="17"/>
      <c r="R318" s="16">
        <v>7.0</v>
      </c>
      <c r="S318" s="16">
        <v>1613556.0</v>
      </c>
      <c r="T318" s="18">
        <v>4.3382E-6</v>
      </c>
      <c r="U318" s="16">
        <v>0.0</v>
      </c>
      <c r="V318" s="16">
        <v>0.0</v>
      </c>
      <c r="W318" s="14" t="s">
        <v>2978</v>
      </c>
      <c r="X318" s="14" t="s">
        <v>4849</v>
      </c>
      <c r="Y318" s="16">
        <v>1.83E-6</v>
      </c>
      <c r="Z318" s="16">
        <v>22.5</v>
      </c>
      <c r="AA318" s="17"/>
      <c r="AB318" s="16">
        <v>0.0</v>
      </c>
      <c r="AC318" s="16">
        <v>0.0</v>
      </c>
      <c r="AD318" s="16">
        <v>5.82</v>
      </c>
      <c r="AE318" s="17"/>
      <c r="AF318" s="17"/>
      <c r="AG318" s="16">
        <v>0.0</v>
      </c>
      <c r="AH318" s="16">
        <v>75040.0</v>
      </c>
      <c r="AI318" s="16">
        <v>0.0</v>
      </c>
      <c r="AJ318" s="16">
        <v>0.0</v>
      </c>
      <c r="AK318" s="16">
        <v>0.0</v>
      </c>
      <c r="AL318" s="16">
        <v>59976.0</v>
      </c>
      <c r="AM318" s="16">
        <v>0.0</v>
      </c>
      <c r="AN318" s="16">
        <v>0.0</v>
      </c>
      <c r="AO318" s="16">
        <v>0.0</v>
      </c>
      <c r="AP318" s="16">
        <v>29590.0</v>
      </c>
      <c r="AQ318" s="16">
        <v>0.0</v>
      </c>
      <c r="AR318" s="16">
        <v>0.0</v>
      </c>
      <c r="AS318" s="16">
        <v>0.0</v>
      </c>
      <c r="AT318" s="16">
        <v>44872.0</v>
      </c>
      <c r="AU318" s="16">
        <v>0.0</v>
      </c>
      <c r="AV318" s="16">
        <v>0.0</v>
      </c>
      <c r="AW318" s="16">
        <v>0.0</v>
      </c>
      <c r="AX318" s="16">
        <v>63986.0</v>
      </c>
      <c r="AY318" s="16">
        <v>0.0</v>
      </c>
      <c r="AZ318" s="16">
        <v>0.0</v>
      </c>
      <c r="BA318" s="16">
        <v>0.0</v>
      </c>
      <c r="BB318" s="16">
        <v>6062.0</v>
      </c>
      <c r="BC318" s="16">
        <v>0.0</v>
      </c>
      <c r="BD318" s="16">
        <v>0.0</v>
      </c>
      <c r="BE318" s="16">
        <v>6.0</v>
      </c>
      <c r="BF318" s="16">
        <v>1179716.0</v>
      </c>
      <c r="BG318" s="16">
        <v>0.0</v>
      </c>
      <c r="BH318" s="16">
        <v>0.0</v>
      </c>
      <c r="BI318" s="16">
        <v>0.0</v>
      </c>
      <c r="BJ318" s="16">
        <v>912.0</v>
      </c>
      <c r="BK318" s="16">
        <v>0.0</v>
      </c>
      <c r="BL318" s="16">
        <v>0.0</v>
      </c>
      <c r="BM318" s="16">
        <v>1.0</v>
      </c>
      <c r="BN318" s="16">
        <v>90924.0</v>
      </c>
      <c r="BO318" s="16">
        <v>0.0</v>
      </c>
      <c r="BP318" s="16">
        <v>0.0</v>
      </c>
      <c r="BQ318" s="16">
        <v>0.0</v>
      </c>
      <c r="BR318" s="16">
        <v>62478.0</v>
      </c>
      <c r="BS318" s="16">
        <v>0.0</v>
      </c>
      <c r="BT318" s="16">
        <v>0.0</v>
      </c>
    </row>
    <row r="319">
      <c r="A319" s="14" t="s">
        <v>6079</v>
      </c>
      <c r="B319" s="16">
        <v>11.0</v>
      </c>
      <c r="C319" s="16">
        <v>4074581.0</v>
      </c>
      <c r="D319" s="14" t="s">
        <v>6080</v>
      </c>
      <c r="E319" s="14" t="s">
        <v>2630</v>
      </c>
      <c r="F319" s="14" t="s">
        <v>2631</v>
      </c>
      <c r="G319" s="14" t="s">
        <v>4844</v>
      </c>
      <c r="H319" s="14" t="s">
        <v>2978</v>
      </c>
      <c r="I319" s="14" t="s">
        <v>2978</v>
      </c>
      <c r="J319" s="14" t="s">
        <v>4845</v>
      </c>
      <c r="K319" s="14" t="s">
        <v>6081</v>
      </c>
      <c r="L319" s="14" t="s">
        <v>6081</v>
      </c>
      <c r="M319" s="14" t="s">
        <v>6082</v>
      </c>
      <c r="N319" s="14" t="s">
        <v>409</v>
      </c>
      <c r="O319" s="14" t="s">
        <v>410</v>
      </c>
      <c r="P319" s="16">
        <v>992279.0</v>
      </c>
      <c r="Q319" s="17"/>
      <c r="R319" s="16">
        <v>7.0</v>
      </c>
      <c r="S319" s="16">
        <v>1613828.0</v>
      </c>
      <c r="T319" s="18">
        <v>4.3375E-6</v>
      </c>
      <c r="U319" s="16">
        <v>0.0</v>
      </c>
      <c r="V319" s="16">
        <v>0.0</v>
      </c>
      <c r="W319" s="14" t="s">
        <v>2978</v>
      </c>
      <c r="X319" s="14" t="s">
        <v>4865</v>
      </c>
      <c r="Y319" s="16">
        <v>2.549E-5</v>
      </c>
      <c r="Z319" s="16">
        <v>22.5</v>
      </c>
      <c r="AA319" s="17"/>
      <c r="AB319" s="16">
        <v>0.0</v>
      </c>
      <c r="AC319" s="16">
        <v>0.0</v>
      </c>
      <c r="AD319" s="16">
        <v>6.31</v>
      </c>
      <c r="AE319" s="16">
        <v>0.27</v>
      </c>
      <c r="AF319" s="16">
        <v>0.0</v>
      </c>
      <c r="AG319" s="16">
        <v>5.0</v>
      </c>
      <c r="AH319" s="16">
        <v>74926.0</v>
      </c>
      <c r="AI319" s="16">
        <v>0.0</v>
      </c>
      <c r="AJ319" s="16">
        <v>0.0</v>
      </c>
      <c r="AK319" s="16">
        <v>0.0</v>
      </c>
      <c r="AL319" s="16">
        <v>59974.0</v>
      </c>
      <c r="AM319" s="16">
        <v>0.0</v>
      </c>
      <c r="AN319" s="16">
        <v>0.0</v>
      </c>
      <c r="AO319" s="16">
        <v>0.0</v>
      </c>
      <c r="AP319" s="16">
        <v>29592.0</v>
      </c>
      <c r="AQ319" s="16">
        <v>0.0</v>
      </c>
      <c r="AR319" s="16">
        <v>0.0</v>
      </c>
      <c r="AS319" s="16">
        <v>0.0</v>
      </c>
      <c r="AT319" s="16">
        <v>44886.0</v>
      </c>
      <c r="AU319" s="16">
        <v>0.0</v>
      </c>
      <c r="AV319" s="16">
        <v>0.0</v>
      </c>
      <c r="AW319" s="16">
        <v>0.0</v>
      </c>
      <c r="AX319" s="16">
        <v>64032.0</v>
      </c>
      <c r="AY319" s="16">
        <v>0.0</v>
      </c>
      <c r="AZ319" s="16">
        <v>0.0</v>
      </c>
      <c r="BA319" s="16">
        <v>0.0</v>
      </c>
      <c r="BB319" s="16">
        <v>6080.0</v>
      </c>
      <c r="BC319" s="16">
        <v>0.0</v>
      </c>
      <c r="BD319" s="16">
        <v>0.0</v>
      </c>
      <c r="BE319" s="16">
        <v>1.0</v>
      </c>
      <c r="BF319" s="16">
        <v>1179940.0</v>
      </c>
      <c r="BG319" s="16">
        <v>0.0</v>
      </c>
      <c r="BH319" s="16">
        <v>0.0</v>
      </c>
      <c r="BI319" s="16">
        <v>0.0</v>
      </c>
      <c r="BJ319" s="16">
        <v>912.0</v>
      </c>
      <c r="BK319" s="16">
        <v>0.0</v>
      </c>
      <c r="BL319" s="16">
        <v>0.0</v>
      </c>
      <c r="BM319" s="16">
        <v>0.0</v>
      </c>
      <c r="BN319" s="16">
        <v>90998.0</v>
      </c>
      <c r="BO319" s="16">
        <v>0.0</v>
      </c>
      <c r="BP319" s="16">
        <v>0.0</v>
      </c>
      <c r="BQ319" s="16">
        <v>1.0</v>
      </c>
      <c r="BR319" s="16">
        <v>62488.0</v>
      </c>
      <c r="BS319" s="16">
        <v>0.0</v>
      </c>
      <c r="BT319" s="16">
        <v>0.0</v>
      </c>
    </row>
    <row r="320">
      <c r="A320" s="14" t="s">
        <v>6083</v>
      </c>
      <c r="B320" s="16">
        <v>11.0</v>
      </c>
      <c r="C320" s="16">
        <v>4086557.0</v>
      </c>
      <c r="D320" s="14" t="s">
        <v>6084</v>
      </c>
      <c r="E320" s="14" t="s">
        <v>2631</v>
      </c>
      <c r="F320" s="14" t="s">
        <v>2630</v>
      </c>
      <c r="G320" s="14" t="s">
        <v>4844</v>
      </c>
      <c r="H320" s="14" t="s">
        <v>2978</v>
      </c>
      <c r="I320" s="14" t="s">
        <v>2978</v>
      </c>
      <c r="J320" s="14" t="s">
        <v>4852</v>
      </c>
      <c r="K320" s="14" t="s">
        <v>6085</v>
      </c>
      <c r="L320" s="14" t="s">
        <v>6085</v>
      </c>
      <c r="M320" s="14" t="s">
        <v>6086</v>
      </c>
      <c r="N320" s="14" t="s">
        <v>409</v>
      </c>
      <c r="P320" s="17"/>
      <c r="Q320" s="17"/>
      <c r="R320" s="16">
        <v>7.0</v>
      </c>
      <c r="S320" s="16">
        <v>1613838.0</v>
      </c>
      <c r="T320" s="18">
        <v>4.3375E-6</v>
      </c>
      <c r="U320" s="16">
        <v>0.0</v>
      </c>
      <c r="V320" s="16">
        <v>0.0</v>
      </c>
      <c r="W320" s="14" t="s">
        <v>2978</v>
      </c>
      <c r="X320" s="14" t="s">
        <v>4849</v>
      </c>
      <c r="Y320" s="18">
        <v>6.8E-7</v>
      </c>
      <c r="Z320" s="16">
        <v>21.5</v>
      </c>
      <c r="AA320" s="17"/>
      <c r="AB320" s="16">
        <v>0.0</v>
      </c>
      <c r="AC320" s="16">
        <v>-0.02</v>
      </c>
      <c r="AD320" s="16">
        <v>6.97</v>
      </c>
      <c r="AE320" s="17"/>
      <c r="AF320" s="17"/>
      <c r="AG320" s="16">
        <v>1.0</v>
      </c>
      <c r="AH320" s="16">
        <v>74924.0</v>
      </c>
      <c r="AI320" s="16">
        <v>0.0</v>
      </c>
      <c r="AJ320" s="16">
        <v>0.0</v>
      </c>
      <c r="AK320" s="16">
        <v>1.0</v>
      </c>
      <c r="AL320" s="16">
        <v>59994.0</v>
      </c>
      <c r="AM320" s="16">
        <v>0.0</v>
      </c>
      <c r="AN320" s="16">
        <v>0.0</v>
      </c>
      <c r="AO320" s="16">
        <v>0.0</v>
      </c>
      <c r="AP320" s="16">
        <v>29602.0</v>
      </c>
      <c r="AQ320" s="16">
        <v>0.0</v>
      </c>
      <c r="AR320" s="16">
        <v>0.0</v>
      </c>
      <c r="AS320" s="16">
        <v>0.0</v>
      </c>
      <c r="AT320" s="16">
        <v>44894.0</v>
      </c>
      <c r="AU320" s="16">
        <v>0.0</v>
      </c>
      <c r="AV320" s="16">
        <v>0.0</v>
      </c>
      <c r="AW320" s="16">
        <v>1.0</v>
      </c>
      <c r="AX320" s="16">
        <v>63994.0</v>
      </c>
      <c r="AY320" s="16">
        <v>0.0</v>
      </c>
      <c r="AZ320" s="16">
        <v>0.0</v>
      </c>
      <c r="BA320" s="16">
        <v>0.0</v>
      </c>
      <c r="BB320" s="16">
        <v>6084.0</v>
      </c>
      <c r="BC320" s="16">
        <v>0.0</v>
      </c>
      <c r="BD320" s="16">
        <v>0.0</v>
      </c>
      <c r="BE320" s="16">
        <v>3.0</v>
      </c>
      <c r="BF320" s="16">
        <v>1179956.0</v>
      </c>
      <c r="BG320" s="16">
        <v>0.0</v>
      </c>
      <c r="BH320" s="16">
        <v>0.0</v>
      </c>
      <c r="BI320" s="16">
        <v>0.0</v>
      </c>
      <c r="BJ320" s="16">
        <v>912.0</v>
      </c>
      <c r="BK320" s="16">
        <v>0.0</v>
      </c>
      <c r="BL320" s="16">
        <v>0.0</v>
      </c>
      <c r="BM320" s="16">
        <v>1.0</v>
      </c>
      <c r="BN320" s="16">
        <v>91024.0</v>
      </c>
      <c r="BO320" s="16">
        <v>0.0</v>
      </c>
      <c r="BP320" s="16">
        <v>0.0</v>
      </c>
      <c r="BQ320" s="16">
        <v>0.0</v>
      </c>
      <c r="BR320" s="16">
        <v>62454.0</v>
      </c>
      <c r="BS320" s="16">
        <v>0.0</v>
      </c>
      <c r="BT320" s="16">
        <v>0.0</v>
      </c>
    </row>
    <row r="321">
      <c r="A321" s="14" t="s">
        <v>6087</v>
      </c>
      <c r="B321" s="16">
        <v>11.0</v>
      </c>
      <c r="C321" s="16">
        <v>4091722.0</v>
      </c>
      <c r="D321" s="14" t="s">
        <v>6088</v>
      </c>
      <c r="E321" s="14" t="s">
        <v>2621</v>
      </c>
      <c r="F321" s="14" t="s">
        <v>2622</v>
      </c>
      <c r="G321" s="14" t="s">
        <v>4844</v>
      </c>
      <c r="H321" s="14" t="s">
        <v>2978</v>
      </c>
      <c r="I321" s="14" t="s">
        <v>2978</v>
      </c>
      <c r="J321" s="14" t="s">
        <v>4845</v>
      </c>
      <c r="K321" s="14" t="s">
        <v>6089</v>
      </c>
      <c r="L321" s="14" t="s">
        <v>6089</v>
      </c>
      <c r="M321" s="14" t="s">
        <v>6090</v>
      </c>
      <c r="N321" s="14" t="s">
        <v>409</v>
      </c>
      <c r="O321" s="14" t="s">
        <v>410</v>
      </c>
      <c r="P321" s="16">
        <v>2083428.0</v>
      </c>
      <c r="Q321" s="17"/>
      <c r="R321" s="16">
        <v>7.0</v>
      </c>
      <c r="S321" s="16">
        <v>1613886.0</v>
      </c>
      <c r="T321" s="18">
        <v>4.3374E-6</v>
      </c>
      <c r="U321" s="16">
        <v>0.0</v>
      </c>
      <c r="V321" s="16">
        <v>0.0</v>
      </c>
      <c r="W321" s="14" t="s">
        <v>2978</v>
      </c>
      <c r="X321" s="14" t="s">
        <v>4849</v>
      </c>
      <c r="Y321" s="16">
        <v>1.83E-6</v>
      </c>
      <c r="Z321" s="16">
        <v>17.0</v>
      </c>
      <c r="AA321" s="17"/>
      <c r="AB321" s="16">
        <v>0.0</v>
      </c>
      <c r="AC321" s="16">
        <v>0.01</v>
      </c>
      <c r="AD321" s="16">
        <v>2.99</v>
      </c>
      <c r="AE321" s="16">
        <v>1.0</v>
      </c>
      <c r="AF321" s="16">
        <v>0.0</v>
      </c>
      <c r="AG321" s="16">
        <v>0.0</v>
      </c>
      <c r="AH321" s="16">
        <v>74930.0</v>
      </c>
      <c r="AI321" s="16">
        <v>0.0</v>
      </c>
      <c r="AJ321" s="16">
        <v>0.0</v>
      </c>
      <c r="AK321" s="16">
        <v>0.0</v>
      </c>
      <c r="AL321" s="16">
        <v>60008.0</v>
      </c>
      <c r="AM321" s="16">
        <v>0.0</v>
      </c>
      <c r="AN321" s="16">
        <v>0.0</v>
      </c>
      <c r="AO321" s="16">
        <v>0.0</v>
      </c>
      <c r="AP321" s="16">
        <v>29608.0</v>
      </c>
      <c r="AQ321" s="16">
        <v>0.0</v>
      </c>
      <c r="AR321" s="16">
        <v>0.0</v>
      </c>
      <c r="AS321" s="16">
        <v>0.0</v>
      </c>
      <c r="AT321" s="16">
        <v>44898.0</v>
      </c>
      <c r="AU321" s="16">
        <v>0.0</v>
      </c>
      <c r="AV321" s="16">
        <v>0.0</v>
      </c>
      <c r="AW321" s="16">
        <v>0.0</v>
      </c>
      <c r="AX321" s="16">
        <v>63832.0</v>
      </c>
      <c r="AY321" s="16">
        <v>0.0</v>
      </c>
      <c r="AZ321" s="16">
        <v>0.0</v>
      </c>
      <c r="BA321" s="16">
        <v>0.0</v>
      </c>
      <c r="BB321" s="16">
        <v>6084.0</v>
      </c>
      <c r="BC321" s="16">
        <v>0.0</v>
      </c>
      <c r="BD321" s="16">
        <v>0.0</v>
      </c>
      <c r="BE321" s="16">
        <v>6.0</v>
      </c>
      <c r="BF321" s="16">
        <v>1180044.0</v>
      </c>
      <c r="BG321" s="16">
        <v>0.0</v>
      </c>
      <c r="BH321" s="16">
        <v>0.0</v>
      </c>
      <c r="BI321" s="16">
        <v>0.0</v>
      </c>
      <c r="BJ321" s="16">
        <v>908.0</v>
      </c>
      <c r="BK321" s="16">
        <v>0.0</v>
      </c>
      <c r="BL321" s="16">
        <v>0.0</v>
      </c>
      <c r="BM321" s="16">
        <v>1.0</v>
      </c>
      <c r="BN321" s="16">
        <v>91090.0</v>
      </c>
      <c r="BO321" s="16">
        <v>0.0</v>
      </c>
      <c r="BP321" s="16">
        <v>0.0</v>
      </c>
      <c r="BQ321" s="16">
        <v>0.0</v>
      </c>
      <c r="BR321" s="16">
        <v>62484.0</v>
      </c>
      <c r="BS321" s="16">
        <v>0.0</v>
      </c>
      <c r="BT321" s="16">
        <v>0.0</v>
      </c>
    </row>
    <row r="322">
      <c r="A322" s="14" t="s">
        <v>6091</v>
      </c>
      <c r="B322" s="16">
        <v>11.0</v>
      </c>
      <c r="C322" s="16">
        <v>4023920.0</v>
      </c>
      <c r="D322" s="14" t="s">
        <v>6092</v>
      </c>
      <c r="E322" s="14" t="s">
        <v>2622</v>
      </c>
      <c r="F322" s="14" t="s">
        <v>2621</v>
      </c>
      <c r="G322" s="14" t="s">
        <v>4844</v>
      </c>
      <c r="H322" s="14" t="s">
        <v>2978</v>
      </c>
      <c r="I322" s="14" t="s">
        <v>2978</v>
      </c>
      <c r="J322" s="14" t="s">
        <v>4845</v>
      </c>
      <c r="K322" s="14" t="s">
        <v>6093</v>
      </c>
      <c r="L322" s="14" t="s">
        <v>6093</v>
      </c>
      <c r="M322" s="14" t="s">
        <v>6094</v>
      </c>
      <c r="N322" s="14" t="s">
        <v>4848</v>
      </c>
      <c r="P322" s="17"/>
      <c r="Q322" s="17"/>
      <c r="R322" s="16">
        <v>7.0</v>
      </c>
      <c r="S322" s="16">
        <v>1613934.0</v>
      </c>
      <c r="T322" s="18">
        <v>4.3372E-6</v>
      </c>
      <c r="U322" s="16">
        <v>0.0</v>
      </c>
      <c r="V322" s="16">
        <v>0.0</v>
      </c>
      <c r="W322" s="14" t="s">
        <v>2978</v>
      </c>
      <c r="X322" s="14" t="s">
        <v>4849</v>
      </c>
      <c r="Y322" s="16">
        <v>2.47E-6</v>
      </c>
      <c r="Z322" s="16">
        <v>11.0</v>
      </c>
      <c r="AA322" s="17"/>
      <c r="AB322" s="16">
        <v>0.0</v>
      </c>
      <c r="AC322" s="16">
        <v>0.0</v>
      </c>
      <c r="AD322" s="16">
        <v>3.59</v>
      </c>
      <c r="AE322" s="17"/>
      <c r="AF322" s="17"/>
      <c r="AG322" s="16">
        <v>0.0</v>
      </c>
      <c r="AH322" s="16">
        <v>74904.0</v>
      </c>
      <c r="AI322" s="16">
        <v>0.0</v>
      </c>
      <c r="AJ322" s="16">
        <v>0.0</v>
      </c>
      <c r="AK322" s="16">
        <v>0.0</v>
      </c>
      <c r="AL322" s="16">
        <v>60002.0</v>
      </c>
      <c r="AM322" s="16">
        <v>0.0</v>
      </c>
      <c r="AN322" s="16">
        <v>0.0</v>
      </c>
      <c r="AO322" s="16">
        <v>0.0</v>
      </c>
      <c r="AP322" s="16">
        <v>29600.0</v>
      </c>
      <c r="AQ322" s="16">
        <v>0.0</v>
      </c>
      <c r="AR322" s="16">
        <v>0.0</v>
      </c>
      <c r="AS322" s="16">
        <v>0.0</v>
      </c>
      <c r="AT322" s="16">
        <v>44884.0</v>
      </c>
      <c r="AU322" s="16">
        <v>0.0</v>
      </c>
      <c r="AV322" s="16">
        <v>0.0</v>
      </c>
      <c r="AW322" s="16">
        <v>0.0</v>
      </c>
      <c r="AX322" s="16">
        <v>64000.0</v>
      </c>
      <c r="AY322" s="16">
        <v>0.0</v>
      </c>
      <c r="AZ322" s="16">
        <v>0.0</v>
      </c>
      <c r="BA322" s="16">
        <v>0.0</v>
      </c>
      <c r="BB322" s="16">
        <v>6084.0</v>
      </c>
      <c r="BC322" s="16">
        <v>0.0</v>
      </c>
      <c r="BD322" s="16">
        <v>0.0</v>
      </c>
      <c r="BE322" s="16">
        <v>7.0</v>
      </c>
      <c r="BF322" s="16">
        <v>1179982.0</v>
      </c>
      <c r="BG322" s="16">
        <v>0.0</v>
      </c>
      <c r="BH322" s="16">
        <v>0.0</v>
      </c>
      <c r="BI322" s="16">
        <v>0.0</v>
      </c>
      <c r="BJ322" s="16">
        <v>912.0</v>
      </c>
      <c r="BK322" s="16">
        <v>0.0</v>
      </c>
      <c r="BL322" s="16">
        <v>0.0</v>
      </c>
      <c r="BM322" s="16">
        <v>0.0</v>
      </c>
      <c r="BN322" s="16">
        <v>91082.0</v>
      </c>
      <c r="BO322" s="16">
        <v>0.0</v>
      </c>
      <c r="BP322" s="16">
        <v>0.0</v>
      </c>
      <c r="BQ322" s="16">
        <v>0.0</v>
      </c>
      <c r="BR322" s="16">
        <v>62484.0</v>
      </c>
      <c r="BS322" s="16">
        <v>0.0</v>
      </c>
      <c r="BT322" s="16">
        <v>0.0</v>
      </c>
    </row>
    <row r="323">
      <c r="A323" s="14" t="s">
        <v>6095</v>
      </c>
      <c r="B323" s="16">
        <v>11.0</v>
      </c>
      <c r="C323" s="16">
        <v>4082919.0</v>
      </c>
      <c r="D323" s="14" t="s">
        <v>6096</v>
      </c>
      <c r="E323" s="14" t="s">
        <v>2631</v>
      </c>
      <c r="F323" s="14" t="s">
        <v>2622</v>
      </c>
      <c r="G323" s="14" t="s">
        <v>4844</v>
      </c>
      <c r="H323" s="14" t="s">
        <v>2978</v>
      </c>
      <c r="I323" s="14" t="s">
        <v>2978</v>
      </c>
      <c r="J323" s="14" t="s">
        <v>4845</v>
      </c>
      <c r="K323" s="14" t="s">
        <v>6097</v>
      </c>
      <c r="L323" s="14" t="s">
        <v>6097</v>
      </c>
      <c r="M323" s="14" t="s">
        <v>6098</v>
      </c>
      <c r="N323" s="14" t="s">
        <v>409</v>
      </c>
      <c r="O323" s="14" t="s">
        <v>410</v>
      </c>
      <c r="P323" s="16">
        <v>947118.0</v>
      </c>
      <c r="Q323" s="17"/>
      <c r="R323" s="16">
        <v>7.0</v>
      </c>
      <c r="S323" s="16">
        <v>1613944.0</v>
      </c>
      <c r="T323" s="18">
        <v>4.3372E-6</v>
      </c>
      <c r="U323" s="16">
        <v>0.0</v>
      </c>
      <c r="V323" s="16">
        <v>0.0</v>
      </c>
      <c r="W323" s="14" t="s">
        <v>2978</v>
      </c>
      <c r="X323" s="14" t="s">
        <v>4849</v>
      </c>
      <c r="Y323" s="16">
        <v>2.47E-6</v>
      </c>
      <c r="Z323" s="16">
        <v>26.9</v>
      </c>
      <c r="AA323" s="16">
        <v>0.285</v>
      </c>
      <c r="AB323" s="16">
        <v>0.01</v>
      </c>
      <c r="AC323" s="16">
        <v>-0.03</v>
      </c>
      <c r="AD323" s="16">
        <v>8.79</v>
      </c>
      <c r="AE323" s="16">
        <v>0.01</v>
      </c>
      <c r="AF323" s="16">
        <v>0.999</v>
      </c>
      <c r="AG323" s="16">
        <v>0.0</v>
      </c>
      <c r="AH323" s="16">
        <v>74862.0</v>
      </c>
      <c r="AI323" s="16">
        <v>0.0</v>
      </c>
      <c r="AJ323" s="16">
        <v>0.0</v>
      </c>
      <c r="AK323" s="16">
        <v>0.0</v>
      </c>
      <c r="AL323" s="16">
        <v>59992.0</v>
      </c>
      <c r="AM323" s="16">
        <v>0.0</v>
      </c>
      <c r="AN323" s="16">
        <v>0.0</v>
      </c>
      <c r="AO323" s="16">
        <v>0.0</v>
      </c>
      <c r="AP323" s="16">
        <v>29606.0</v>
      </c>
      <c r="AQ323" s="16">
        <v>0.0</v>
      </c>
      <c r="AR323" s="16">
        <v>0.0</v>
      </c>
      <c r="AS323" s="16">
        <v>0.0</v>
      </c>
      <c r="AT323" s="16">
        <v>44884.0</v>
      </c>
      <c r="AU323" s="16">
        <v>0.0</v>
      </c>
      <c r="AV323" s="16">
        <v>0.0</v>
      </c>
      <c r="AW323" s="16">
        <v>0.0</v>
      </c>
      <c r="AX323" s="16">
        <v>64010.0</v>
      </c>
      <c r="AY323" s="16">
        <v>0.0</v>
      </c>
      <c r="AZ323" s="16">
        <v>0.0</v>
      </c>
      <c r="BA323" s="16">
        <v>0.0</v>
      </c>
      <c r="BB323" s="16">
        <v>6084.0</v>
      </c>
      <c r="BC323" s="16">
        <v>0.0</v>
      </c>
      <c r="BD323" s="16">
        <v>0.0</v>
      </c>
      <c r="BE323" s="16">
        <v>7.0</v>
      </c>
      <c r="BF323" s="16">
        <v>1180016.0</v>
      </c>
      <c r="BG323" s="16">
        <v>0.0</v>
      </c>
      <c r="BH323" s="16">
        <v>0.0</v>
      </c>
      <c r="BI323" s="16">
        <v>0.0</v>
      </c>
      <c r="BJ323" s="16">
        <v>912.0</v>
      </c>
      <c r="BK323" s="16">
        <v>0.0</v>
      </c>
      <c r="BL323" s="16">
        <v>0.0</v>
      </c>
      <c r="BM323" s="16">
        <v>0.0</v>
      </c>
      <c r="BN323" s="16">
        <v>91094.0</v>
      </c>
      <c r="BO323" s="16">
        <v>0.0</v>
      </c>
      <c r="BP323" s="16">
        <v>0.0</v>
      </c>
      <c r="BQ323" s="16">
        <v>0.0</v>
      </c>
      <c r="BR323" s="16">
        <v>62484.0</v>
      </c>
      <c r="BS323" s="16">
        <v>0.0</v>
      </c>
      <c r="BT323" s="16">
        <v>0.0</v>
      </c>
    </row>
    <row r="324">
      <c r="A324" s="14" t="s">
        <v>6099</v>
      </c>
      <c r="B324" s="16">
        <v>11.0</v>
      </c>
      <c r="C324" s="16">
        <v>4086501.0</v>
      </c>
      <c r="D324" s="14" t="s">
        <v>6100</v>
      </c>
      <c r="E324" s="14" t="s">
        <v>2631</v>
      </c>
      <c r="F324" s="14" t="s">
        <v>2630</v>
      </c>
      <c r="G324" s="14" t="s">
        <v>4844</v>
      </c>
      <c r="H324" s="14" t="s">
        <v>2978</v>
      </c>
      <c r="I324" s="14" t="s">
        <v>2978</v>
      </c>
      <c r="J324" s="14" t="s">
        <v>4845</v>
      </c>
      <c r="K324" s="14" t="s">
        <v>5077</v>
      </c>
      <c r="L324" s="14" t="s">
        <v>5077</v>
      </c>
      <c r="M324" s="14" t="s">
        <v>5078</v>
      </c>
      <c r="N324" s="14" t="s">
        <v>409</v>
      </c>
      <c r="O324" s="14" t="s">
        <v>410</v>
      </c>
      <c r="P324" s="16">
        <v>2947491.0</v>
      </c>
      <c r="Q324" s="17"/>
      <c r="R324" s="16">
        <v>7.0</v>
      </c>
      <c r="S324" s="16">
        <v>1613960.0</v>
      </c>
      <c r="T324" s="18">
        <v>4.3372E-6</v>
      </c>
      <c r="U324" s="16">
        <v>0.0</v>
      </c>
      <c r="V324" s="16">
        <v>0.0</v>
      </c>
      <c r="W324" s="14" t="s">
        <v>2978</v>
      </c>
      <c r="X324" s="14" t="s">
        <v>4860</v>
      </c>
      <c r="Y324" s="16">
        <v>3.65E-6</v>
      </c>
      <c r="Z324" s="16">
        <v>31.0</v>
      </c>
      <c r="AA324" s="16">
        <v>0.443</v>
      </c>
      <c r="AB324" s="16">
        <v>0.11</v>
      </c>
      <c r="AC324" s="16">
        <v>-0.04</v>
      </c>
      <c r="AD324" s="16">
        <v>8.75</v>
      </c>
      <c r="AE324" s="16">
        <v>0.0</v>
      </c>
      <c r="AF324" s="16">
        <v>0.996</v>
      </c>
      <c r="AG324" s="16">
        <v>0.0</v>
      </c>
      <c r="AH324" s="16">
        <v>74906.0</v>
      </c>
      <c r="AI324" s="16">
        <v>0.0</v>
      </c>
      <c r="AJ324" s="16">
        <v>0.0</v>
      </c>
      <c r="AK324" s="16">
        <v>0.0</v>
      </c>
      <c r="AL324" s="16">
        <v>59996.0</v>
      </c>
      <c r="AM324" s="16">
        <v>0.0</v>
      </c>
      <c r="AN324" s="16">
        <v>0.0</v>
      </c>
      <c r="AO324" s="16">
        <v>0.0</v>
      </c>
      <c r="AP324" s="16">
        <v>29606.0</v>
      </c>
      <c r="AQ324" s="16">
        <v>0.0</v>
      </c>
      <c r="AR324" s="16">
        <v>0.0</v>
      </c>
      <c r="AS324" s="16">
        <v>1.0</v>
      </c>
      <c r="AT324" s="16">
        <v>44888.0</v>
      </c>
      <c r="AU324" s="16">
        <v>0.0</v>
      </c>
      <c r="AV324" s="16">
        <v>0.0</v>
      </c>
      <c r="AW324" s="16">
        <v>0.0</v>
      </c>
      <c r="AX324" s="16">
        <v>64022.0</v>
      </c>
      <c r="AY324" s="16">
        <v>0.0</v>
      </c>
      <c r="AZ324" s="16">
        <v>0.0</v>
      </c>
      <c r="BA324" s="16">
        <v>0.0</v>
      </c>
      <c r="BB324" s="16">
        <v>6084.0</v>
      </c>
      <c r="BC324" s="16">
        <v>0.0</v>
      </c>
      <c r="BD324" s="16">
        <v>0.0</v>
      </c>
      <c r="BE324" s="16">
        <v>4.0</v>
      </c>
      <c r="BF324" s="16">
        <v>1180024.0</v>
      </c>
      <c r="BG324" s="16">
        <v>0.0</v>
      </c>
      <c r="BH324" s="16">
        <v>0.0</v>
      </c>
      <c r="BI324" s="16">
        <v>0.0</v>
      </c>
      <c r="BJ324" s="16">
        <v>912.0</v>
      </c>
      <c r="BK324" s="16">
        <v>0.0</v>
      </c>
      <c r="BL324" s="16">
        <v>0.0</v>
      </c>
      <c r="BM324" s="16">
        <v>2.0</v>
      </c>
      <c r="BN324" s="16">
        <v>91040.0</v>
      </c>
      <c r="BO324" s="16">
        <v>0.0</v>
      </c>
      <c r="BP324" s="16">
        <v>0.0</v>
      </c>
      <c r="BQ324" s="16">
        <v>0.0</v>
      </c>
      <c r="BR324" s="16">
        <v>62482.0</v>
      </c>
      <c r="BS324" s="16">
        <v>0.0</v>
      </c>
      <c r="BT324" s="16">
        <v>0.0</v>
      </c>
    </row>
    <row r="325">
      <c r="A325" s="14" t="s">
        <v>6101</v>
      </c>
      <c r="B325" s="16">
        <v>11.0</v>
      </c>
      <c r="C325" s="16">
        <v>4059334.0</v>
      </c>
      <c r="D325" s="14" t="s">
        <v>6102</v>
      </c>
      <c r="E325" s="14" t="s">
        <v>2631</v>
      </c>
      <c r="F325" s="14" t="s">
        <v>2630</v>
      </c>
      <c r="G325" s="14" t="s">
        <v>4844</v>
      </c>
      <c r="H325" s="14" t="s">
        <v>2978</v>
      </c>
      <c r="I325" s="14" t="s">
        <v>2978</v>
      </c>
      <c r="J325" s="14" t="s">
        <v>4845</v>
      </c>
      <c r="K325" s="14" t="s">
        <v>6103</v>
      </c>
      <c r="L325" s="14" t="s">
        <v>6103</v>
      </c>
      <c r="M325" s="14" t="s">
        <v>6104</v>
      </c>
      <c r="N325" s="14" t="s">
        <v>409</v>
      </c>
      <c r="O325" s="14" t="s">
        <v>410</v>
      </c>
      <c r="P325" s="16">
        <v>1387918.0</v>
      </c>
      <c r="Q325" s="17"/>
      <c r="R325" s="16">
        <v>7.0</v>
      </c>
      <c r="S325" s="16">
        <v>1613976.0</v>
      </c>
      <c r="T325" s="18">
        <v>4.3371E-6</v>
      </c>
      <c r="U325" s="16">
        <v>0.0</v>
      </c>
      <c r="V325" s="16">
        <v>0.0</v>
      </c>
      <c r="W325" s="14" t="s">
        <v>2978</v>
      </c>
      <c r="X325" s="14" t="s">
        <v>4865</v>
      </c>
      <c r="Y325" s="16">
        <v>1.064E-5</v>
      </c>
      <c r="Z325" s="16">
        <v>25.5</v>
      </c>
      <c r="AA325" s="17"/>
      <c r="AB325" s="16">
        <v>0.0</v>
      </c>
      <c r="AC325" s="16">
        <v>-0.01</v>
      </c>
      <c r="AD325" s="16">
        <v>8.79</v>
      </c>
      <c r="AE325" s="16">
        <v>0.19</v>
      </c>
      <c r="AF325" s="16">
        <v>0.06</v>
      </c>
      <c r="AG325" s="16">
        <v>3.0</v>
      </c>
      <c r="AH325" s="16">
        <v>74900.0</v>
      </c>
      <c r="AI325" s="16">
        <v>0.0</v>
      </c>
      <c r="AJ325" s="16">
        <v>0.0</v>
      </c>
      <c r="AK325" s="16">
        <v>0.0</v>
      </c>
      <c r="AL325" s="16">
        <v>59994.0</v>
      </c>
      <c r="AM325" s="16">
        <v>0.0</v>
      </c>
      <c r="AN325" s="16">
        <v>0.0</v>
      </c>
      <c r="AO325" s="16">
        <v>0.0</v>
      </c>
      <c r="AP325" s="16">
        <v>29604.0</v>
      </c>
      <c r="AQ325" s="16">
        <v>0.0</v>
      </c>
      <c r="AR325" s="16">
        <v>0.0</v>
      </c>
      <c r="AS325" s="16">
        <v>0.0</v>
      </c>
      <c r="AT325" s="16">
        <v>44894.0</v>
      </c>
      <c r="AU325" s="16">
        <v>0.0</v>
      </c>
      <c r="AV325" s="16">
        <v>0.0</v>
      </c>
      <c r="AW325" s="16">
        <v>1.0</v>
      </c>
      <c r="AX325" s="16">
        <v>64028.0</v>
      </c>
      <c r="AY325" s="16">
        <v>0.0</v>
      </c>
      <c r="AZ325" s="16">
        <v>0.0</v>
      </c>
      <c r="BA325" s="16">
        <v>0.0</v>
      </c>
      <c r="BB325" s="16">
        <v>6084.0</v>
      </c>
      <c r="BC325" s="16">
        <v>0.0</v>
      </c>
      <c r="BD325" s="16">
        <v>0.0</v>
      </c>
      <c r="BE325" s="16">
        <v>3.0</v>
      </c>
      <c r="BF325" s="16">
        <v>1180000.0</v>
      </c>
      <c r="BG325" s="16">
        <v>0.0</v>
      </c>
      <c r="BH325" s="16">
        <v>0.0</v>
      </c>
      <c r="BI325" s="16">
        <v>0.0</v>
      </c>
      <c r="BJ325" s="16">
        <v>912.0</v>
      </c>
      <c r="BK325" s="16">
        <v>0.0</v>
      </c>
      <c r="BL325" s="16">
        <v>0.0</v>
      </c>
      <c r="BM325" s="16">
        <v>0.0</v>
      </c>
      <c r="BN325" s="16">
        <v>91078.0</v>
      </c>
      <c r="BO325" s="16">
        <v>0.0</v>
      </c>
      <c r="BP325" s="16">
        <v>0.0</v>
      </c>
      <c r="BQ325" s="16">
        <v>0.0</v>
      </c>
      <c r="BR325" s="16">
        <v>62482.0</v>
      </c>
      <c r="BS325" s="16">
        <v>0.0</v>
      </c>
      <c r="BT325" s="16">
        <v>0.0</v>
      </c>
    </row>
    <row r="326">
      <c r="A326" s="14" t="s">
        <v>6105</v>
      </c>
      <c r="B326" s="16">
        <v>11.0</v>
      </c>
      <c r="C326" s="16">
        <v>4091709.0</v>
      </c>
      <c r="D326" s="14" t="s">
        <v>6106</v>
      </c>
      <c r="E326" s="14" t="s">
        <v>2631</v>
      </c>
      <c r="F326" s="14" t="s">
        <v>2630</v>
      </c>
      <c r="G326" s="14" t="s">
        <v>4844</v>
      </c>
      <c r="H326" s="14" t="s">
        <v>2978</v>
      </c>
      <c r="I326" s="14" t="s">
        <v>2978</v>
      </c>
      <c r="J326" s="14" t="s">
        <v>4845</v>
      </c>
      <c r="K326" s="14" t="s">
        <v>6107</v>
      </c>
      <c r="L326" s="14" t="s">
        <v>6107</v>
      </c>
      <c r="M326" s="14" t="s">
        <v>6108</v>
      </c>
      <c r="N326" s="14" t="s">
        <v>409</v>
      </c>
      <c r="O326" s="14" t="s">
        <v>410</v>
      </c>
      <c r="P326" s="16">
        <v>582365.0</v>
      </c>
      <c r="Q326" s="17"/>
      <c r="R326" s="16">
        <v>7.0</v>
      </c>
      <c r="S326" s="16">
        <v>1614028.0</v>
      </c>
      <c r="T326" s="18">
        <v>4.337E-6</v>
      </c>
      <c r="U326" s="16">
        <v>0.0</v>
      </c>
      <c r="V326" s="16">
        <v>0.0</v>
      </c>
      <c r="W326" s="14" t="s">
        <v>2978</v>
      </c>
      <c r="X326" s="14" t="s">
        <v>4865</v>
      </c>
      <c r="Y326" s="16">
        <v>4.43E-6</v>
      </c>
      <c r="Z326" s="16">
        <v>29.2</v>
      </c>
      <c r="AA326" s="17"/>
      <c r="AB326" s="16">
        <v>0.0</v>
      </c>
      <c r="AC326" s="16">
        <v>0.0</v>
      </c>
      <c r="AD326" s="16">
        <v>8.8</v>
      </c>
      <c r="AE326" s="16">
        <v>0.0</v>
      </c>
      <c r="AF326" s="16">
        <v>1.0</v>
      </c>
      <c r="AG326" s="16">
        <v>2.0</v>
      </c>
      <c r="AH326" s="16">
        <v>74926.0</v>
      </c>
      <c r="AI326" s="16">
        <v>0.0</v>
      </c>
      <c r="AJ326" s="16">
        <v>0.0</v>
      </c>
      <c r="AK326" s="16">
        <v>0.0</v>
      </c>
      <c r="AL326" s="16">
        <v>60016.0</v>
      </c>
      <c r="AM326" s="16">
        <v>0.0</v>
      </c>
      <c r="AN326" s="16">
        <v>0.0</v>
      </c>
      <c r="AO326" s="16">
        <v>0.0</v>
      </c>
      <c r="AP326" s="16">
        <v>29608.0</v>
      </c>
      <c r="AQ326" s="16">
        <v>0.0</v>
      </c>
      <c r="AR326" s="16">
        <v>0.0</v>
      </c>
      <c r="AS326" s="16">
        <v>0.0</v>
      </c>
      <c r="AT326" s="16">
        <v>44900.0</v>
      </c>
      <c r="AU326" s="16">
        <v>0.0</v>
      </c>
      <c r="AV326" s="16">
        <v>0.0</v>
      </c>
      <c r="AW326" s="16">
        <v>0.0</v>
      </c>
      <c r="AX326" s="16">
        <v>63942.0</v>
      </c>
      <c r="AY326" s="16">
        <v>0.0</v>
      </c>
      <c r="AZ326" s="16">
        <v>0.0</v>
      </c>
      <c r="BA326" s="16">
        <v>0.0</v>
      </c>
      <c r="BB326" s="16">
        <v>6084.0</v>
      </c>
      <c r="BC326" s="16">
        <v>0.0</v>
      </c>
      <c r="BD326" s="16">
        <v>0.0</v>
      </c>
      <c r="BE326" s="16">
        <v>5.0</v>
      </c>
      <c r="BF326" s="16">
        <v>1180060.0</v>
      </c>
      <c r="BG326" s="16">
        <v>0.0</v>
      </c>
      <c r="BH326" s="16">
        <v>0.0</v>
      </c>
      <c r="BI326" s="16">
        <v>0.0</v>
      </c>
      <c r="BJ326" s="16">
        <v>912.0</v>
      </c>
      <c r="BK326" s="16">
        <v>0.0</v>
      </c>
      <c r="BL326" s="16">
        <v>0.0</v>
      </c>
      <c r="BM326" s="16">
        <v>0.0</v>
      </c>
      <c r="BN326" s="16">
        <v>91092.0</v>
      </c>
      <c r="BO326" s="16">
        <v>0.0</v>
      </c>
      <c r="BP326" s="16">
        <v>0.0</v>
      </c>
      <c r="BQ326" s="16">
        <v>0.0</v>
      </c>
      <c r="BR326" s="16">
        <v>62488.0</v>
      </c>
      <c r="BS326" s="16">
        <v>0.0</v>
      </c>
      <c r="BT326" s="16">
        <v>0.0</v>
      </c>
    </row>
    <row r="327">
      <c r="A327" s="14" t="s">
        <v>6109</v>
      </c>
      <c r="B327" s="16">
        <v>11.0</v>
      </c>
      <c r="C327" s="16">
        <v>4074553.0</v>
      </c>
      <c r="D327" s="14" t="s">
        <v>6110</v>
      </c>
      <c r="E327" s="14" t="s">
        <v>2621</v>
      </c>
      <c r="F327" s="14" t="s">
        <v>2622</v>
      </c>
      <c r="G327" s="14" t="s">
        <v>5166</v>
      </c>
      <c r="H327" s="14" t="s">
        <v>2978</v>
      </c>
      <c r="I327" s="14" t="s">
        <v>21</v>
      </c>
      <c r="J327" s="14" t="s">
        <v>4845</v>
      </c>
      <c r="K327" s="14" t="s">
        <v>6111</v>
      </c>
      <c r="L327" s="14" t="s">
        <v>6111</v>
      </c>
      <c r="M327" s="14" t="s">
        <v>6112</v>
      </c>
      <c r="N327" s="14" t="s">
        <v>4848</v>
      </c>
      <c r="O327" s="14" t="s">
        <v>4878</v>
      </c>
      <c r="P327" s="16">
        <v>1109899.0</v>
      </c>
      <c r="Q327" s="17"/>
      <c r="R327" s="16">
        <v>7.0</v>
      </c>
      <c r="S327" s="16">
        <v>1614038.0</v>
      </c>
      <c r="T327" s="18">
        <v>4.3369E-6</v>
      </c>
      <c r="U327" s="16">
        <v>0.0</v>
      </c>
      <c r="V327" s="16">
        <v>0.0</v>
      </c>
      <c r="W327" s="14" t="s">
        <v>2978</v>
      </c>
      <c r="X327" s="14" t="s">
        <v>4849</v>
      </c>
      <c r="Y327" s="16">
        <v>2.47E-6</v>
      </c>
      <c r="Z327" s="16">
        <v>7.6</v>
      </c>
      <c r="AA327" s="16">
        <v>0.293</v>
      </c>
      <c r="AB327" s="16">
        <v>0.0</v>
      </c>
      <c r="AC327" s="16">
        <v>0.0</v>
      </c>
      <c r="AD327" s="16">
        <v>0.012</v>
      </c>
      <c r="AE327" s="17"/>
      <c r="AF327" s="17"/>
      <c r="AG327" s="16">
        <v>0.0</v>
      </c>
      <c r="AH327" s="16">
        <v>74996.0</v>
      </c>
      <c r="AI327" s="16">
        <v>0.0</v>
      </c>
      <c r="AJ327" s="16">
        <v>0.0</v>
      </c>
      <c r="AK327" s="16">
        <v>0.0</v>
      </c>
      <c r="AL327" s="16">
        <v>60016.0</v>
      </c>
      <c r="AM327" s="16">
        <v>0.0</v>
      </c>
      <c r="AN327" s="16">
        <v>0.0</v>
      </c>
      <c r="AO327" s="16">
        <v>0.0</v>
      </c>
      <c r="AP327" s="16">
        <v>29604.0</v>
      </c>
      <c r="AQ327" s="16">
        <v>0.0</v>
      </c>
      <c r="AR327" s="16">
        <v>0.0</v>
      </c>
      <c r="AS327" s="16">
        <v>0.0</v>
      </c>
      <c r="AT327" s="16">
        <v>44878.0</v>
      </c>
      <c r="AU327" s="16">
        <v>0.0</v>
      </c>
      <c r="AV327" s="16">
        <v>0.0</v>
      </c>
      <c r="AW327" s="16">
        <v>0.0</v>
      </c>
      <c r="AX327" s="16">
        <v>64012.0</v>
      </c>
      <c r="AY327" s="16">
        <v>0.0</v>
      </c>
      <c r="AZ327" s="16">
        <v>0.0</v>
      </c>
      <c r="BA327" s="16">
        <v>0.0</v>
      </c>
      <c r="BB327" s="16">
        <v>6042.0</v>
      </c>
      <c r="BC327" s="16">
        <v>0.0</v>
      </c>
      <c r="BD327" s="16">
        <v>0.0</v>
      </c>
      <c r="BE327" s="16">
        <v>7.0</v>
      </c>
      <c r="BF327" s="16">
        <v>1180002.0</v>
      </c>
      <c r="BG327" s="16">
        <v>0.0</v>
      </c>
      <c r="BH327" s="16">
        <v>0.0</v>
      </c>
      <c r="BI327" s="16">
        <v>0.0</v>
      </c>
      <c r="BJ327" s="16">
        <v>910.0</v>
      </c>
      <c r="BK327" s="16">
        <v>0.0</v>
      </c>
      <c r="BL327" s="16">
        <v>0.0</v>
      </c>
      <c r="BM327" s="16">
        <v>0.0</v>
      </c>
      <c r="BN327" s="16">
        <v>91074.0</v>
      </c>
      <c r="BO327" s="16">
        <v>0.0</v>
      </c>
      <c r="BP327" s="16">
        <v>0.0</v>
      </c>
      <c r="BQ327" s="16">
        <v>0.0</v>
      </c>
      <c r="BR327" s="16">
        <v>62504.0</v>
      </c>
      <c r="BS327" s="16">
        <v>0.0</v>
      </c>
      <c r="BT327" s="16">
        <v>0.0</v>
      </c>
    </row>
    <row r="328">
      <c r="A328" s="14" t="s">
        <v>6113</v>
      </c>
      <c r="B328" s="16">
        <v>11.0</v>
      </c>
      <c r="C328" s="16">
        <v>4091335.0</v>
      </c>
      <c r="D328" s="14" t="s">
        <v>5637</v>
      </c>
      <c r="E328" s="14" t="s">
        <v>2631</v>
      </c>
      <c r="F328" s="14" t="s">
        <v>2622</v>
      </c>
      <c r="G328" s="14" t="s">
        <v>5166</v>
      </c>
      <c r="H328" s="14" t="s">
        <v>2978</v>
      </c>
      <c r="I328" s="14" t="s">
        <v>21</v>
      </c>
      <c r="J328" s="14" t="s">
        <v>4845</v>
      </c>
      <c r="K328" s="14" t="s">
        <v>6114</v>
      </c>
      <c r="L328" s="14" t="s">
        <v>6114</v>
      </c>
      <c r="M328" s="14" t="s">
        <v>6115</v>
      </c>
      <c r="N328" s="14" t="s">
        <v>409</v>
      </c>
      <c r="O328" s="14" t="s">
        <v>410</v>
      </c>
      <c r="P328" s="16">
        <v>1016056.0</v>
      </c>
      <c r="Q328" s="17"/>
      <c r="R328" s="16">
        <v>7.0</v>
      </c>
      <c r="S328" s="16">
        <v>1614052.0</v>
      </c>
      <c r="T328" s="18">
        <v>4.3369E-6</v>
      </c>
      <c r="U328" s="16">
        <v>0.0</v>
      </c>
      <c r="V328" s="16">
        <v>0.0</v>
      </c>
      <c r="W328" s="14" t="s">
        <v>2978</v>
      </c>
      <c r="X328" s="14" t="s">
        <v>4849</v>
      </c>
      <c r="Y328" s="16">
        <v>2.47E-6</v>
      </c>
      <c r="Z328" s="16">
        <v>26.0</v>
      </c>
      <c r="AA328" s="16">
        <v>0.226</v>
      </c>
      <c r="AB328" s="16">
        <v>0.01</v>
      </c>
      <c r="AC328" s="16">
        <v>0.01</v>
      </c>
      <c r="AD328" s="16">
        <v>8.8</v>
      </c>
      <c r="AE328" s="16">
        <v>0.02</v>
      </c>
      <c r="AF328" s="16">
        <v>0.052</v>
      </c>
      <c r="AG328" s="16">
        <v>0.0</v>
      </c>
      <c r="AH328" s="16">
        <v>74978.0</v>
      </c>
      <c r="AI328" s="16">
        <v>0.0</v>
      </c>
      <c r="AJ328" s="16">
        <v>0.0</v>
      </c>
      <c r="AK328" s="16">
        <v>0.0</v>
      </c>
      <c r="AL328" s="16">
        <v>60004.0</v>
      </c>
      <c r="AM328" s="16">
        <v>0.0</v>
      </c>
      <c r="AN328" s="16">
        <v>0.0</v>
      </c>
      <c r="AO328" s="16">
        <v>0.0</v>
      </c>
      <c r="AP328" s="16">
        <v>29608.0</v>
      </c>
      <c r="AQ328" s="16">
        <v>0.0</v>
      </c>
      <c r="AR328" s="16">
        <v>0.0</v>
      </c>
      <c r="AS328" s="16">
        <v>0.0</v>
      </c>
      <c r="AT328" s="16">
        <v>44880.0</v>
      </c>
      <c r="AU328" s="16">
        <v>0.0</v>
      </c>
      <c r="AV328" s="16">
        <v>0.0</v>
      </c>
      <c r="AW328" s="16">
        <v>0.0</v>
      </c>
      <c r="AX328" s="16">
        <v>64008.0</v>
      </c>
      <c r="AY328" s="16">
        <v>0.0</v>
      </c>
      <c r="AZ328" s="16">
        <v>0.0</v>
      </c>
      <c r="BA328" s="16">
        <v>0.0</v>
      </c>
      <c r="BB328" s="16">
        <v>6062.0</v>
      </c>
      <c r="BC328" s="16">
        <v>0.0</v>
      </c>
      <c r="BD328" s="16">
        <v>0.0</v>
      </c>
      <c r="BE328" s="16">
        <v>7.0</v>
      </c>
      <c r="BF328" s="16">
        <v>1180012.0</v>
      </c>
      <c r="BG328" s="16">
        <v>0.0</v>
      </c>
      <c r="BH328" s="16">
        <v>0.0</v>
      </c>
      <c r="BI328" s="16">
        <v>0.0</v>
      </c>
      <c r="BJ328" s="16">
        <v>912.0</v>
      </c>
      <c r="BK328" s="16">
        <v>0.0</v>
      </c>
      <c r="BL328" s="16">
        <v>0.0</v>
      </c>
      <c r="BM328" s="16">
        <v>0.0</v>
      </c>
      <c r="BN328" s="16">
        <v>91078.0</v>
      </c>
      <c r="BO328" s="16">
        <v>0.0</v>
      </c>
      <c r="BP328" s="16">
        <v>0.0</v>
      </c>
      <c r="BQ328" s="16">
        <v>0.0</v>
      </c>
      <c r="BR328" s="16">
        <v>62510.0</v>
      </c>
      <c r="BS328" s="16">
        <v>0.0</v>
      </c>
      <c r="BT328" s="16">
        <v>0.0</v>
      </c>
    </row>
    <row r="329">
      <c r="A329" s="14" t="s">
        <v>6116</v>
      </c>
      <c r="B329" s="16">
        <v>11.0</v>
      </c>
      <c r="C329" s="16">
        <v>3967682.0</v>
      </c>
      <c r="D329" s="14" t="s">
        <v>449</v>
      </c>
      <c r="E329" s="14" t="s">
        <v>2631</v>
      </c>
      <c r="F329" s="14" t="s">
        <v>2622</v>
      </c>
      <c r="G329" s="14" t="s">
        <v>4844</v>
      </c>
      <c r="H329" s="14" t="s">
        <v>2978</v>
      </c>
      <c r="I329" s="14" t="s">
        <v>2978</v>
      </c>
      <c r="J329" s="14" t="s">
        <v>4845</v>
      </c>
      <c r="K329" s="14" t="s">
        <v>450</v>
      </c>
      <c r="L329" s="14" t="s">
        <v>450</v>
      </c>
      <c r="M329" s="14" t="s">
        <v>451</v>
      </c>
      <c r="N329" s="14" t="s">
        <v>409</v>
      </c>
      <c r="O329" s="14" t="s">
        <v>410</v>
      </c>
      <c r="P329" s="16">
        <v>2927489.0</v>
      </c>
      <c r="Q329" s="17"/>
      <c r="R329" s="16">
        <v>7.0</v>
      </c>
      <c r="S329" s="16">
        <v>1614068.0</v>
      </c>
      <c r="T329" s="18">
        <v>4.3369E-6</v>
      </c>
      <c r="U329" s="16">
        <v>0.0</v>
      </c>
      <c r="V329" s="16">
        <v>0.0</v>
      </c>
      <c r="W329" s="14" t="s">
        <v>2978</v>
      </c>
      <c r="X329" s="14" t="s">
        <v>4940</v>
      </c>
      <c r="Y329" s="18">
        <v>4.284E-5</v>
      </c>
      <c r="Z329" s="16">
        <v>25.9</v>
      </c>
      <c r="AA329" s="17"/>
      <c r="AB329" s="16">
        <v>0.02</v>
      </c>
      <c r="AC329" s="16">
        <v>-0.12</v>
      </c>
      <c r="AD329" s="16">
        <v>8.79</v>
      </c>
      <c r="AE329" s="16">
        <v>0.22</v>
      </c>
      <c r="AF329" s="16">
        <v>0.018</v>
      </c>
      <c r="AG329" s="16">
        <v>0.0</v>
      </c>
      <c r="AH329" s="16">
        <v>74938.0</v>
      </c>
      <c r="AI329" s="16">
        <v>0.0</v>
      </c>
      <c r="AJ329" s="16">
        <v>0.0</v>
      </c>
      <c r="AK329" s="16">
        <v>6.0</v>
      </c>
      <c r="AL329" s="16">
        <v>60002.0</v>
      </c>
      <c r="AM329" s="16">
        <v>0.0</v>
      </c>
      <c r="AN329" s="16">
        <v>0.0</v>
      </c>
      <c r="AO329" s="16">
        <v>0.0</v>
      </c>
      <c r="AP329" s="16">
        <v>29608.0</v>
      </c>
      <c r="AQ329" s="16">
        <v>0.0</v>
      </c>
      <c r="AR329" s="16">
        <v>0.0</v>
      </c>
      <c r="AS329" s="16">
        <v>0.0</v>
      </c>
      <c r="AT329" s="16">
        <v>44898.0</v>
      </c>
      <c r="AU329" s="16">
        <v>0.0</v>
      </c>
      <c r="AV329" s="16">
        <v>0.0</v>
      </c>
      <c r="AW329" s="16">
        <v>0.0</v>
      </c>
      <c r="AX329" s="16">
        <v>64034.0</v>
      </c>
      <c r="AY329" s="16">
        <v>0.0</v>
      </c>
      <c r="AZ329" s="16">
        <v>0.0</v>
      </c>
      <c r="BA329" s="16">
        <v>0.0</v>
      </c>
      <c r="BB329" s="16">
        <v>6082.0</v>
      </c>
      <c r="BC329" s="16">
        <v>0.0</v>
      </c>
      <c r="BD329" s="16">
        <v>0.0</v>
      </c>
      <c r="BE329" s="16">
        <v>1.0</v>
      </c>
      <c r="BF329" s="16">
        <v>1180026.0</v>
      </c>
      <c r="BG329" s="16">
        <v>0.0</v>
      </c>
      <c r="BH329" s="16">
        <v>0.0</v>
      </c>
      <c r="BI329" s="16">
        <v>0.0</v>
      </c>
      <c r="BJ329" s="16">
        <v>912.0</v>
      </c>
      <c r="BK329" s="16">
        <v>0.0</v>
      </c>
      <c r="BL329" s="16">
        <v>0.0</v>
      </c>
      <c r="BM329" s="16">
        <v>0.0</v>
      </c>
      <c r="BN329" s="16">
        <v>91088.0</v>
      </c>
      <c r="BO329" s="16">
        <v>0.0</v>
      </c>
      <c r="BP329" s="16">
        <v>0.0</v>
      </c>
      <c r="BQ329" s="16">
        <v>0.0</v>
      </c>
      <c r="BR329" s="16">
        <v>62480.0</v>
      </c>
      <c r="BS329" s="16">
        <v>0.0</v>
      </c>
      <c r="BT329" s="16">
        <v>0.0</v>
      </c>
    </row>
    <row r="330">
      <c r="A330" s="14" t="s">
        <v>6117</v>
      </c>
      <c r="B330" s="16">
        <v>11.0</v>
      </c>
      <c r="C330" s="16">
        <v>4091420.0</v>
      </c>
      <c r="D330" s="14" t="s">
        <v>6118</v>
      </c>
      <c r="E330" s="14" t="s">
        <v>2622</v>
      </c>
      <c r="F330" s="14" t="s">
        <v>2621</v>
      </c>
      <c r="G330" s="14" t="s">
        <v>4844</v>
      </c>
      <c r="H330" s="14" t="s">
        <v>2978</v>
      </c>
      <c r="I330" s="14" t="s">
        <v>2978</v>
      </c>
      <c r="J330" s="14" t="s">
        <v>4845</v>
      </c>
      <c r="K330" s="14" t="s">
        <v>6119</v>
      </c>
      <c r="L330" s="14" t="s">
        <v>6119</v>
      </c>
      <c r="M330" s="14" t="s">
        <v>6120</v>
      </c>
      <c r="N330" s="14" t="s">
        <v>4848</v>
      </c>
      <c r="O330" s="14" t="s">
        <v>4878</v>
      </c>
      <c r="P330" s="16">
        <v>1079920.0</v>
      </c>
      <c r="Q330" s="17"/>
      <c r="R330" s="16">
        <v>7.0</v>
      </c>
      <c r="S330" s="16">
        <v>1614068.0</v>
      </c>
      <c r="T330" s="18">
        <v>4.3369E-6</v>
      </c>
      <c r="U330" s="16">
        <v>0.0</v>
      </c>
      <c r="V330" s="16">
        <v>0.0</v>
      </c>
      <c r="W330" s="14" t="s">
        <v>2978</v>
      </c>
      <c r="X330" s="14" t="s">
        <v>4849</v>
      </c>
      <c r="Y330" s="16">
        <v>2.47E-6</v>
      </c>
      <c r="Z330" s="16">
        <v>7.7</v>
      </c>
      <c r="AA330" s="16">
        <v>0.033</v>
      </c>
      <c r="AB330" s="16">
        <v>0.0</v>
      </c>
      <c r="AC330" s="16">
        <v>0.01</v>
      </c>
      <c r="AD330" s="16">
        <v>0.557</v>
      </c>
      <c r="AE330" s="17"/>
      <c r="AF330" s="17"/>
      <c r="AG330" s="16">
        <v>0.0</v>
      </c>
      <c r="AH330" s="16">
        <v>74936.0</v>
      </c>
      <c r="AI330" s="16">
        <v>0.0</v>
      </c>
      <c r="AJ330" s="16">
        <v>0.0</v>
      </c>
      <c r="AK330" s="16">
        <v>0.0</v>
      </c>
      <c r="AL330" s="16">
        <v>59994.0</v>
      </c>
      <c r="AM330" s="16">
        <v>0.0</v>
      </c>
      <c r="AN330" s="16">
        <v>0.0</v>
      </c>
      <c r="AO330" s="16">
        <v>0.0</v>
      </c>
      <c r="AP330" s="16">
        <v>29608.0</v>
      </c>
      <c r="AQ330" s="16">
        <v>0.0</v>
      </c>
      <c r="AR330" s="16">
        <v>0.0</v>
      </c>
      <c r="AS330" s="16">
        <v>0.0</v>
      </c>
      <c r="AT330" s="16">
        <v>44888.0</v>
      </c>
      <c r="AU330" s="16">
        <v>0.0</v>
      </c>
      <c r="AV330" s="16">
        <v>0.0</v>
      </c>
      <c r="AW330" s="16">
        <v>0.0</v>
      </c>
      <c r="AX330" s="16">
        <v>64036.0</v>
      </c>
      <c r="AY330" s="16">
        <v>0.0</v>
      </c>
      <c r="AZ330" s="16">
        <v>0.0</v>
      </c>
      <c r="BA330" s="16">
        <v>0.0</v>
      </c>
      <c r="BB330" s="16">
        <v>6084.0</v>
      </c>
      <c r="BC330" s="16">
        <v>0.0</v>
      </c>
      <c r="BD330" s="16">
        <v>0.0</v>
      </c>
      <c r="BE330" s="16">
        <v>7.0</v>
      </c>
      <c r="BF330" s="16">
        <v>1180034.0</v>
      </c>
      <c r="BG330" s="16">
        <v>0.0</v>
      </c>
      <c r="BH330" s="16">
        <v>0.0</v>
      </c>
      <c r="BI330" s="16">
        <v>0.0</v>
      </c>
      <c r="BJ330" s="16">
        <v>912.0</v>
      </c>
      <c r="BK330" s="16">
        <v>0.0</v>
      </c>
      <c r="BL330" s="16">
        <v>0.0</v>
      </c>
      <c r="BM330" s="16">
        <v>0.0</v>
      </c>
      <c r="BN330" s="16">
        <v>91086.0</v>
      </c>
      <c r="BO330" s="16">
        <v>0.0</v>
      </c>
      <c r="BP330" s="16">
        <v>0.0</v>
      </c>
      <c r="BQ330" s="16">
        <v>0.0</v>
      </c>
      <c r="BR330" s="16">
        <v>62490.0</v>
      </c>
      <c r="BS330" s="16">
        <v>0.0</v>
      </c>
      <c r="BT330" s="16">
        <v>0.0</v>
      </c>
    </row>
    <row r="331">
      <c r="A331" s="14" t="s">
        <v>6121</v>
      </c>
      <c r="B331" s="16">
        <v>11.0</v>
      </c>
      <c r="C331" s="16">
        <v>4091388.0</v>
      </c>
      <c r="D331" s="14" t="s">
        <v>6122</v>
      </c>
      <c r="E331" s="14" t="s">
        <v>2631</v>
      </c>
      <c r="F331" s="14" t="s">
        <v>2630</v>
      </c>
      <c r="G331" s="14" t="s">
        <v>4844</v>
      </c>
      <c r="H331" s="14" t="s">
        <v>2978</v>
      </c>
      <c r="I331" s="14" t="s">
        <v>2978</v>
      </c>
      <c r="J331" s="14" t="s">
        <v>4845</v>
      </c>
      <c r="K331" s="14" t="s">
        <v>6123</v>
      </c>
      <c r="L331" s="14" t="s">
        <v>6123</v>
      </c>
      <c r="M331" s="14" t="s">
        <v>6124</v>
      </c>
      <c r="N331" s="14" t="s">
        <v>409</v>
      </c>
      <c r="P331" s="17"/>
      <c r="Q331" s="17"/>
      <c r="R331" s="16">
        <v>7.0</v>
      </c>
      <c r="S331" s="16">
        <v>1614082.0</v>
      </c>
      <c r="T331" s="18">
        <v>4.3368E-6</v>
      </c>
      <c r="U331" s="16">
        <v>0.0</v>
      </c>
      <c r="V331" s="16">
        <v>0.0</v>
      </c>
      <c r="W331" s="14" t="s">
        <v>2978</v>
      </c>
      <c r="X331" s="14" t="s">
        <v>4849</v>
      </c>
      <c r="Y331" s="16">
        <v>2.47E-6</v>
      </c>
      <c r="Z331" s="16">
        <v>16.7</v>
      </c>
      <c r="AA331" s="16">
        <v>0.019</v>
      </c>
      <c r="AB331" s="16">
        <v>0.0</v>
      </c>
      <c r="AC331" s="16">
        <v>0.0</v>
      </c>
      <c r="AD331" s="16">
        <v>1.68</v>
      </c>
      <c r="AE331" s="16">
        <v>0.13</v>
      </c>
      <c r="AF331" s="16">
        <v>0.007</v>
      </c>
      <c r="AG331" s="16">
        <v>0.0</v>
      </c>
      <c r="AH331" s="16">
        <v>74938.0</v>
      </c>
      <c r="AI331" s="16">
        <v>0.0</v>
      </c>
      <c r="AJ331" s="16">
        <v>0.0</v>
      </c>
      <c r="AK331" s="16">
        <v>0.0</v>
      </c>
      <c r="AL331" s="16">
        <v>60014.0</v>
      </c>
      <c r="AM331" s="16">
        <v>0.0</v>
      </c>
      <c r="AN331" s="16">
        <v>0.0</v>
      </c>
      <c r="AO331" s="16">
        <v>0.0</v>
      </c>
      <c r="AP331" s="16">
        <v>29606.0</v>
      </c>
      <c r="AQ331" s="16">
        <v>0.0</v>
      </c>
      <c r="AR331" s="16">
        <v>0.0</v>
      </c>
      <c r="AS331" s="16">
        <v>0.0</v>
      </c>
      <c r="AT331" s="16">
        <v>44884.0</v>
      </c>
      <c r="AU331" s="16">
        <v>0.0</v>
      </c>
      <c r="AV331" s="16">
        <v>0.0</v>
      </c>
      <c r="AW331" s="16">
        <v>0.0</v>
      </c>
      <c r="AX331" s="16">
        <v>64028.0</v>
      </c>
      <c r="AY331" s="16">
        <v>0.0</v>
      </c>
      <c r="AZ331" s="16">
        <v>0.0</v>
      </c>
      <c r="BA331" s="16">
        <v>0.0</v>
      </c>
      <c r="BB331" s="16">
        <v>6084.0</v>
      </c>
      <c r="BC331" s="16">
        <v>0.0</v>
      </c>
      <c r="BD331" s="16">
        <v>0.0</v>
      </c>
      <c r="BE331" s="16">
        <v>7.0</v>
      </c>
      <c r="BF331" s="16">
        <v>1180048.0</v>
      </c>
      <c r="BG331" s="16">
        <v>0.0</v>
      </c>
      <c r="BH331" s="16">
        <v>0.0</v>
      </c>
      <c r="BI331" s="16">
        <v>0.0</v>
      </c>
      <c r="BJ331" s="16">
        <v>912.0</v>
      </c>
      <c r="BK331" s="16">
        <v>0.0</v>
      </c>
      <c r="BL331" s="16">
        <v>0.0</v>
      </c>
      <c r="BM331" s="16">
        <v>0.0</v>
      </c>
      <c r="BN331" s="16">
        <v>91080.0</v>
      </c>
      <c r="BO331" s="16">
        <v>0.0</v>
      </c>
      <c r="BP331" s="16">
        <v>0.0</v>
      </c>
      <c r="BQ331" s="16">
        <v>0.0</v>
      </c>
      <c r="BR331" s="16">
        <v>62488.0</v>
      </c>
      <c r="BS331" s="16">
        <v>0.0</v>
      </c>
      <c r="BT331" s="16">
        <v>0.0</v>
      </c>
    </row>
    <row r="332">
      <c r="A332" s="14" t="s">
        <v>6125</v>
      </c>
      <c r="B332" s="16">
        <v>11.0</v>
      </c>
      <c r="C332" s="16">
        <v>4091366.0</v>
      </c>
      <c r="D332" s="14" t="s">
        <v>6126</v>
      </c>
      <c r="E332" s="14" t="s">
        <v>2621</v>
      </c>
      <c r="F332" s="14" t="s">
        <v>2630</v>
      </c>
      <c r="G332" s="14" t="s">
        <v>4844</v>
      </c>
      <c r="H332" s="14" t="s">
        <v>2978</v>
      </c>
      <c r="I332" s="14" t="s">
        <v>2978</v>
      </c>
      <c r="J332" s="14" t="s">
        <v>4845</v>
      </c>
      <c r="K332" s="14" t="s">
        <v>6127</v>
      </c>
      <c r="L332" s="14" t="s">
        <v>6127</v>
      </c>
      <c r="M332" s="14" t="s">
        <v>6128</v>
      </c>
      <c r="N332" s="14" t="s">
        <v>4848</v>
      </c>
      <c r="O332" s="14" t="s">
        <v>4878</v>
      </c>
      <c r="P332" s="16">
        <v>1151369.0</v>
      </c>
      <c r="Q332" s="17"/>
      <c r="R332" s="16">
        <v>7.0</v>
      </c>
      <c r="S332" s="16">
        <v>1614088.0</v>
      </c>
      <c r="T332" s="18">
        <v>4.3368E-6</v>
      </c>
      <c r="U332" s="16">
        <v>0.0</v>
      </c>
      <c r="V332" s="16">
        <v>0.0</v>
      </c>
      <c r="W332" s="14" t="s">
        <v>2978</v>
      </c>
      <c r="X332" s="14" t="s">
        <v>4849</v>
      </c>
      <c r="Y332" s="16">
        <v>1.83E-6</v>
      </c>
      <c r="Z332" s="16">
        <v>6.82</v>
      </c>
      <c r="AA332" s="16">
        <v>0.012</v>
      </c>
      <c r="AB332" s="16">
        <v>0.0</v>
      </c>
      <c r="AC332" s="16">
        <v>0.0</v>
      </c>
      <c r="AD332" s="16">
        <v>1.4</v>
      </c>
      <c r="AE332" s="17"/>
      <c r="AF332" s="17"/>
      <c r="AG332" s="16">
        <v>1.0</v>
      </c>
      <c r="AH332" s="16">
        <v>74940.0</v>
      </c>
      <c r="AI332" s="16">
        <v>0.0</v>
      </c>
      <c r="AJ332" s="16">
        <v>0.0</v>
      </c>
      <c r="AK332" s="16">
        <v>0.0</v>
      </c>
      <c r="AL332" s="16">
        <v>60008.0</v>
      </c>
      <c r="AM332" s="16">
        <v>0.0</v>
      </c>
      <c r="AN332" s="16">
        <v>0.0</v>
      </c>
      <c r="AO332" s="16">
        <v>0.0</v>
      </c>
      <c r="AP332" s="16">
        <v>29606.0</v>
      </c>
      <c r="AQ332" s="16">
        <v>0.0</v>
      </c>
      <c r="AR332" s="16">
        <v>0.0</v>
      </c>
      <c r="AS332" s="16">
        <v>0.0</v>
      </c>
      <c r="AT332" s="16">
        <v>44898.0</v>
      </c>
      <c r="AU332" s="16">
        <v>0.0</v>
      </c>
      <c r="AV332" s="16">
        <v>0.0</v>
      </c>
      <c r="AW332" s="16">
        <v>0.0</v>
      </c>
      <c r="AX332" s="16">
        <v>64036.0</v>
      </c>
      <c r="AY332" s="16">
        <v>0.0</v>
      </c>
      <c r="AZ332" s="16">
        <v>0.0</v>
      </c>
      <c r="BA332" s="16">
        <v>0.0</v>
      </c>
      <c r="BB332" s="16">
        <v>6084.0</v>
      </c>
      <c r="BC332" s="16">
        <v>0.0</v>
      </c>
      <c r="BD332" s="16">
        <v>0.0</v>
      </c>
      <c r="BE332" s="16">
        <v>6.0</v>
      </c>
      <c r="BF332" s="16">
        <v>1180032.0</v>
      </c>
      <c r="BG332" s="16">
        <v>0.0</v>
      </c>
      <c r="BH332" s="16">
        <v>0.0</v>
      </c>
      <c r="BI332" s="16">
        <v>0.0</v>
      </c>
      <c r="BJ332" s="16">
        <v>912.0</v>
      </c>
      <c r="BK332" s="16">
        <v>0.0</v>
      </c>
      <c r="BL332" s="16">
        <v>0.0</v>
      </c>
      <c r="BM332" s="16">
        <v>0.0</v>
      </c>
      <c r="BN332" s="16">
        <v>91086.0</v>
      </c>
      <c r="BO332" s="16">
        <v>0.0</v>
      </c>
      <c r="BP332" s="16">
        <v>0.0</v>
      </c>
      <c r="BQ332" s="16">
        <v>0.0</v>
      </c>
      <c r="BR332" s="16">
        <v>62486.0</v>
      </c>
      <c r="BS332" s="16">
        <v>0.0</v>
      </c>
      <c r="BT332" s="16">
        <v>0.0</v>
      </c>
    </row>
    <row r="333">
      <c r="A333" s="14" t="s">
        <v>6129</v>
      </c>
      <c r="B333" s="16">
        <v>11.0</v>
      </c>
      <c r="C333" s="16">
        <v>4082932.0</v>
      </c>
      <c r="D333" s="14" t="s">
        <v>6130</v>
      </c>
      <c r="E333" s="14" t="s">
        <v>2631</v>
      </c>
      <c r="F333" s="14" t="s">
        <v>2630</v>
      </c>
      <c r="G333" s="14" t="s">
        <v>5166</v>
      </c>
      <c r="H333" s="14" t="s">
        <v>2978</v>
      </c>
      <c r="I333" s="14" t="s">
        <v>21</v>
      </c>
      <c r="J333" s="14" t="s">
        <v>4845</v>
      </c>
      <c r="K333" s="14" t="s">
        <v>6131</v>
      </c>
      <c r="L333" s="14" t="s">
        <v>6131</v>
      </c>
      <c r="M333" s="14" t="s">
        <v>6132</v>
      </c>
      <c r="N333" s="14" t="s">
        <v>4848</v>
      </c>
      <c r="P333" s="17"/>
      <c r="Q333" s="17"/>
      <c r="R333" s="16">
        <v>7.0</v>
      </c>
      <c r="S333" s="16">
        <v>1614090.0</v>
      </c>
      <c r="T333" s="18">
        <v>4.3368E-6</v>
      </c>
      <c r="U333" s="16">
        <v>0.0</v>
      </c>
      <c r="V333" s="16">
        <v>0.0</v>
      </c>
      <c r="W333" s="14" t="s">
        <v>2978</v>
      </c>
      <c r="X333" s="14" t="s">
        <v>4860</v>
      </c>
      <c r="Y333" s="18">
        <v>3.588E-5</v>
      </c>
      <c r="Z333" s="16">
        <v>10.3</v>
      </c>
      <c r="AA333" s="17"/>
      <c r="AB333" s="16">
        <v>0.06</v>
      </c>
      <c r="AC333" s="16">
        <v>-0.09</v>
      </c>
      <c r="AD333" s="16">
        <v>4.15</v>
      </c>
      <c r="AE333" s="17"/>
      <c r="AF333" s="17"/>
      <c r="AG333" s="16">
        <v>0.0</v>
      </c>
      <c r="AH333" s="16">
        <v>75000.0</v>
      </c>
      <c r="AI333" s="16">
        <v>0.0</v>
      </c>
      <c r="AJ333" s="16">
        <v>0.0</v>
      </c>
      <c r="AK333" s="16">
        <v>0.0</v>
      </c>
      <c r="AL333" s="16">
        <v>60018.0</v>
      </c>
      <c r="AM333" s="16">
        <v>0.0</v>
      </c>
      <c r="AN333" s="16">
        <v>0.0</v>
      </c>
      <c r="AO333" s="16">
        <v>0.0</v>
      </c>
      <c r="AP333" s="16">
        <v>29606.0</v>
      </c>
      <c r="AQ333" s="16">
        <v>0.0</v>
      </c>
      <c r="AR333" s="16">
        <v>0.0</v>
      </c>
      <c r="AS333" s="16">
        <v>0.0</v>
      </c>
      <c r="AT333" s="16">
        <v>44878.0</v>
      </c>
      <c r="AU333" s="16">
        <v>0.0</v>
      </c>
      <c r="AV333" s="16">
        <v>0.0</v>
      </c>
      <c r="AW333" s="16">
        <v>0.0</v>
      </c>
      <c r="AX333" s="16">
        <v>64012.0</v>
      </c>
      <c r="AY333" s="16">
        <v>0.0</v>
      </c>
      <c r="AZ333" s="16">
        <v>0.0</v>
      </c>
      <c r="BA333" s="16">
        <v>0.0</v>
      </c>
      <c r="BB333" s="16">
        <v>6062.0</v>
      </c>
      <c r="BC333" s="16">
        <v>0.0</v>
      </c>
      <c r="BD333" s="16">
        <v>0.0</v>
      </c>
      <c r="BE333" s="16">
        <v>0.0</v>
      </c>
      <c r="BF333" s="16">
        <v>1180020.0</v>
      </c>
      <c r="BG333" s="16">
        <v>0.0</v>
      </c>
      <c r="BH333" s="16">
        <v>0.0</v>
      </c>
      <c r="BI333" s="16">
        <v>0.0</v>
      </c>
      <c r="BJ333" s="16">
        <v>910.0</v>
      </c>
      <c r="BK333" s="16">
        <v>0.0</v>
      </c>
      <c r="BL333" s="16">
        <v>0.0</v>
      </c>
      <c r="BM333" s="16">
        <v>7.0</v>
      </c>
      <c r="BN333" s="16">
        <v>91076.0</v>
      </c>
      <c r="BO333" s="16">
        <v>0.0</v>
      </c>
      <c r="BP333" s="16">
        <v>0.0</v>
      </c>
      <c r="BQ333" s="16">
        <v>0.0</v>
      </c>
      <c r="BR333" s="16">
        <v>62508.0</v>
      </c>
      <c r="BS333" s="16">
        <v>0.0</v>
      </c>
      <c r="BT333" s="16">
        <v>0.0</v>
      </c>
    </row>
    <row r="334">
      <c r="A334" s="14" t="s">
        <v>6133</v>
      </c>
      <c r="B334" s="16">
        <v>11.0</v>
      </c>
      <c r="C334" s="16">
        <v>4083395.0</v>
      </c>
      <c r="D334" s="14" t="s">
        <v>5801</v>
      </c>
      <c r="E334" s="14" t="s">
        <v>2622</v>
      </c>
      <c r="F334" s="14" t="s">
        <v>2621</v>
      </c>
      <c r="G334" s="14" t="s">
        <v>4844</v>
      </c>
      <c r="H334" s="14" t="s">
        <v>2978</v>
      </c>
      <c r="I334" s="14" t="s">
        <v>2978</v>
      </c>
      <c r="J334" s="14" t="s">
        <v>4845</v>
      </c>
      <c r="K334" s="14" t="s">
        <v>6134</v>
      </c>
      <c r="L334" s="14" t="s">
        <v>6134</v>
      </c>
      <c r="M334" s="14" t="s">
        <v>6135</v>
      </c>
      <c r="N334" s="14" t="s">
        <v>4848</v>
      </c>
      <c r="P334" s="17"/>
      <c r="Q334" s="17"/>
      <c r="R334" s="16">
        <v>7.0</v>
      </c>
      <c r="S334" s="16">
        <v>1614126.0</v>
      </c>
      <c r="T334" s="18">
        <v>4.3367E-6</v>
      </c>
      <c r="U334" s="16">
        <v>0.0</v>
      </c>
      <c r="V334" s="16">
        <v>0.0</v>
      </c>
      <c r="W334" s="14" t="s">
        <v>2978</v>
      </c>
      <c r="X334" s="14" t="s">
        <v>4865</v>
      </c>
      <c r="Y334" s="16">
        <v>1.746E-5</v>
      </c>
      <c r="Z334" s="16">
        <v>8.81</v>
      </c>
      <c r="AA334" s="16">
        <v>0.12</v>
      </c>
      <c r="AB334" s="16">
        <v>0.01</v>
      </c>
      <c r="AC334" s="16">
        <v>0.01</v>
      </c>
      <c r="AD334" s="16">
        <v>0.766</v>
      </c>
      <c r="AE334" s="17"/>
      <c r="AF334" s="17"/>
      <c r="AG334" s="16">
        <v>4.0</v>
      </c>
      <c r="AH334" s="16">
        <v>74936.0</v>
      </c>
      <c r="AI334" s="16">
        <v>0.0</v>
      </c>
      <c r="AJ334" s="16">
        <v>0.0</v>
      </c>
      <c r="AK334" s="16">
        <v>0.0</v>
      </c>
      <c r="AL334" s="16">
        <v>60014.0</v>
      </c>
      <c r="AM334" s="16">
        <v>0.0</v>
      </c>
      <c r="AN334" s="16">
        <v>0.0</v>
      </c>
      <c r="AO334" s="16">
        <v>0.0</v>
      </c>
      <c r="AP334" s="16">
        <v>29608.0</v>
      </c>
      <c r="AQ334" s="16">
        <v>0.0</v>
      </c>
      <c r="AR334" s="16">
        <v>0.0</v>
      </c>
      <c r="AS334" s="16">
        <v>0.0</v>
      </c>
      <c r="AT334" s="16">
        <v>44892.0</v>
      </c>
      <c r="AU334" s="16">
        <v>0.0</v>
      </c>
      <c r="AV334" s="16">
        <v>0.0</v>
      </c>
      <c r="AW334" s="16">
        <v>0.0</v>
      </c>
      <c r="AX334" s="16">
        <v>64038.0</v>
      </c>
      <c r="AY334" s="16">
        <v>0.0</v>
      </c>
      <c r="AZ334" s="16">
        <v>0.0</v>
      </c>
      <c r="BA334" s="16">
        <v>0.0</v>
      </c>
      <c r="BB334" s="16">
        <v>6084.0</v>
      </c>
      <c r="BC334" s="16">
        <v>0.0</v>
      </c>
      <c r="BD334" s="16">
        <v>0.0</v>
      </c>
      <c r="BE334" s="16">
        <v>3.0</v>
      </c>
      <c r="BF334" s="16">
        <v>1180064.0</v>
      </c>
      <c r="BG334" s="16">
        <v>0.0</v>
      </c>
      <c r="BH334" s="16">
        <v>0.0</v>
      </c>
      <c r="BI334" s="16">
        <v>0.0</v>
      </c>
      <c r="BJ334" s="16">
        <v>910.0</v>
      </c>
      <c r="BK334" s="16">
        <v>0.0</v>
      </c>
      <c r="BL334" s="16">
        <v>0.0</v>
      </c>
      <c r="BM334" s="16">
        <v>0.0</v>
      </c>
      <c r="BN334" s="16">
        <v>91092.0</v>
      </c>
      <c r="BO334" s="16">
        <v>0.0</v>
      </c>
      <c r="BP334" s="16">
        <v>0.0</v>
      </c>
      <c r="BQ334" s="16">
        <v>0.0</v>
      </c>
      <c r="BR334" s="16">
        <v>62488.0</v>
      </c>
      <c r="BS334" s="16">
        <v>0.0</v>
      </c>
      <c r="BT334" s="16">
        <v>0.0</v>
      </c>
    </row>
    <row r="335">
      <c r="A335" s="14" t="s">
        <v>6136</v>
      </c>
      <c r="B335" s="16">
        <v>11.0</v>
      </c>
      <c r="C335" s="16">
        <v>4083276.0</v>
      </c>
      <c r="D335" s="14" t="s">
        <v>6137</v>
      </c>
      <c r="E335" s="14" t="s">
        <v>2631</v>
      </c>
      <c r="F335" s="14" t="s">
        <v>2630</v>
      </c>
      <c r="G335" s="14" t="s">
        <v>5166</v>
      </c>
      <c r="H335" s="14" t="s">
        <v>2978</v>
      </c>
      <c r="I335" s="14" t="s">
        <v>21</v>
      </c>
      <c r="J335" s="14" t="s">
        <v>4845</v>
      </c>
      <c r="K335" s="14" t="s">
        <v>6138</v>
      </c>
      <c r="L335" s="14" t="s">
        <v>6138</v>
      </c>
      <c r="M335" s="14" t="s">
        <v>6139</v>
      </c>
      <c r="N335" s="14" t="s">
        <v>409</v>
      </c>
      <c r="O335" s="14" t="s">
        <v>410</v>
      </c>
      <c r="P335" s="16">
        <v>837525.0</v>
      </c>
      <c r="Q335" s="17"/>
      <c r="R335" s="16">
        <v>7.0</v>
      </c>
      <c r="S335" s="16">
        <v>1614182.0</v>
      </c>
      <c r="T335" s="18">
        <v>4.3366E-6</v>
      </c>
      <c r="U335" s="16">
        <v>0.0</v>
      </c>
      <c r="V335" s="16">
        <v>0.0</v>
      </c>
      <c r="W335" s="14" t="s">
        <v>2978</v>
      </c>
      <c r="X335" s="14" t="s">
        <v>4860</v>
      </c>
      <c r="Y335" s="16">
        <v>8.75E-6</v>
      </c>
      <c r="Z335" s="16">
        <v>31.0</v>
      </c>
      <c r="AA335" s="17"/>
      <c r="AB335" s="16">
        <v>0.0</v>
      </c>
      <c r="AC335" s="16">
        <v>0.01</v>
      </c>
      <c r="AD335" s="16">
        <v>8.8</v>
      </c>
      <c r="AE335" s="16">
        <v>0.0</v>
      </c>
      <c r="AF335" s="16">
        <v>0.827</v>
      </c>
      <c r="AG335" s="16">
        <v>0.0</v>
      </c>
      <c r="AH335" s="16">
        <v>75066.0</v>
      </c>
      <c r="AI335" s="16">
        <v>0.0</v>
      </c>
      <c r="AJ335" s="16">
        <v>0.0</v>
      </c>
      <c r="AK335" s="16">
        <v>1.0</v>
      </c>
      <c r="AL335" s="16">
        <v>60026.0</v>
      </c>
      <c r="AM335" s="16">
        <v>0.0</v>
      </c>
      <c r="AN335" s="16">
        <v>0.0</v>
      </c>
      <c r="AO335" s="16">
        <v>0.0</v>
      </c>
      <c r="AP335" s="16">
        <v>29608.0</v>
      </c>
      <c r="AQ335" s="16">
        <v>0.0</v>
      </c>
      <c r="AR335" s="16">
        <v>0.0</v>
      </c>
      <c r="AS335" s="16">
        <v>0.0</v>
      </c>
      <c r="AT335" s="16">
        <v>44884.0</v>
      </c>
      <c r="AU335" s="16">
        <v>0.0</v>
      </c>
      <c r="AV335" s="16">
        <v>0.0</v>
      </c>
      <c r="AW335" s="16">
        <v>0.0</v>
      </c>
      <c r="AX335" s="16">
        <v>63990.0</v>
      </c>
      <c r="AY335" s="16">
        <v>0.0</v>
      </c>
      <c r="AZ335" s="16">
        <v>0.0</v>
      </c>
      <c r="BA335" s="16">
        <v>0.0</v>
      </c>
      <c r="BB335" s="16">
        <v>6062.0</v>
      </c>
      <c r="BC335" s="16">
        <v>0.0</v>
      </c>
      <c r="BD335" s="16">
        <v>0.0</v>
      </c>
      <c r="BE335" s="16">
        <v>3.0</v>
      </c>
      <c r="BF335" s="16">
        <v>1180038.0</v>
      </c>
      <c r="BG335" s="16">
        <v>0.0</v>
      </c>
      <c r="BH335" s="16">
        <v>0.0</v>
      </c>
      <c r="BI335" s="16">
        <v>0.0</v>
      </c>
      <c r="BJ335" s="16">
        <v>912.0</v>
      </c>
      <c r="BK335" s="16">
        <v>0.0</v>
      </c>
      <c r="BL335" s="16">
        <v>0.0</v>
      </c>
      <c r="BM335" s="16">
        <v>3.0</v>
      </c>
      <c r="BN335" s="16">
        <v>91084.0</v>
      </c>
      <c r="BO335" s="16">
        <v>0.0</v>
      </c>
      <c r="BP335" s="16">
        <v>0.0</v>
      </c>
      <c r="BQ335" s="16">
        <v>0.0</v>
      </c>
      <c r="BR335" s="16">
        <v>62512.0</v>
      </c>
      <c r="BS335" s="16">
        <v>0.0</v>
      </c>
      <c r="BT335" s="16">
        <v>0.0</v>
      </c>
    </row>
    <row r="336">
      <c r="A336" s="14" t="s">
        <v>6140</v>
      </c>
      <c r="B336" s="16">
        <v>11.0</v>
      </c>
      <c r="C336" s="16">
        <v>4091445.0</v>
      </c>
      <c r="D336" s="14" t="s">
        <v>6141</v>
      </c>
      <c r="E336" s="14" t="s">
        <v>2631</v>
      </c>
      <c r="F336" s="14" t="s">
        <v>2630</v>
      </c>
      <c r="G336" s="14" t="s">
        <v>4844</v>
      </c>
      <c r="H336" s="14" t="s">
        <v>2978</v>
      </c>
      <c r="I336" s="14" t="s">
        <v>2978</v>
      </c>
      <c r="J336" s="14" t="s">
        <v>4845</v>
      </c>
      <c r="K336" s="14" t="s">
        <v>6142</v>
      </c>
      <c r="L336" s="14" t="s">
        <v>6142</v>
      </c>
      <c r="M336" s="14" t="s">
        <v>6143</v>
      </c>
      <c r="N336" s="14" t="s">
        <v>409</v>
      </c>
      <c r="P336" s="17"/>
      <c r="Q336" s="17"/>
      <c r="R336" s="16">
        <v>7.0</v>
      </c>
      <c r="S336" s="16">
        <v>1614194.0</v>
      </c>
      <c r="T336" s="18">
        <v>4.3365E-6</v>
      </c>
      <c r="U336" s="16">
        <v>0.0</v>
      </c>
      <c r="V336" s="16">
        <v>0.0</v>
      </c>
      <c r="W336" s="14" t="s">
        <v>2978</v>
      </c>
      <c r="X336" s="14" t="s">
        <v>4940</v>
      </c>
      <c r="Y336" s="16">
        <v>1.326E-5</v>
      </c>
      <c r="Z336" s="16">
        <v>14.5</v>
      </c>
      <c r="AA336" s="17"/>
      <c r="AB336" s="16">
        <v>0.0</v>
      </c>
      <c r="AC336" s="16">
        <v>0.0</v>
      </c>
      <c r="AD336" s="16">
        <v>1.54</v>
      </c>
      <c r="AE336" s="16">
        <v>0.15</v>
      </c>
      <c r="AF336" s="16">
        <v>0.1</v>
      </c>
      <c r="AG336" s="16">
        <v>0.0</v>
      </c>
      <c r="AH336" s="16">
        <v>75058.0</v>
      </c>
      <c r="AI336" s="16">
        <v>0.0</v>
      </c>
      <c r="AJ336" s="16">
        <v>0.0</v>
      </c>
      <c r="AK336" s="16">
        <v>3.0</v>
      </c>
      <c r="AL336" s="16">
        <v>60028.0</v>
      </c>
      <c r="AM336" s="16">
        <v>0.0</v>
      </c>
      <c r="AN336" s="16">
        <v>0.0</v>
      </c>
      <c r="AO336" s="16">
        <v>0.0</v>
      </c>
      <c r="AP336" s="16">
        <v>29604.0</v>
      </c>
      <c r="AQ336" s="16">
        <v>0.0</v>
      </c>
      <c r="AR336" s="16">
        <v>0.0</v>
      </c>
      <c r="AS336" s="16">
        <v>0.0</v>
      </c>
      <c r="AT336" s="16">
        <v>44882.0</v>
      </c>
      <c r="AU336" s="16">
        <v>0.0</v>
      </c>
      <c r="AV336" s="16">
        <v>0.0</v>
      </c>
      <c r="AW336" s="16">
        <v>0.0</v>
      </c>
      <c r="AX336" s="16">
        <v>64022.0</v>
      </c>
      <c r="AY336" s="16">
        <v>0.0</v>
      </c>
      <c r="AZ336" s="16">
        <v>0.0</v>
      </c>
      <c r="BA336" s="16">
        <v>0.0</v>
      </c>
      <c r="BB336" s="16">
        <v>6062.0</v>
      </c>
      <c r="BC336" s="16">
        <v>0.0</v>
      </c>
      <c r="BD336" s="16">
        <v>0.0</v>
      </c>
      <c r="BE336" s="16">
        <v>3.0</v>
      </c>
      <c r="BF336" s="16">
        <v>1180028.0</v>
      </c>
      <c r="BG336" s="16">
        <v>0.0</v>
      </c>
      <c r="BH336" s="16">
        <v>0.0</v>
      </c>
      <c r="BI336" s="16">
        <v>0.0</v>
      </c>
      <c r="BJ336" s="16">
        <v>912.0</v>
      </c>
      <c r="BK336" s="16">
        <v>0.0</v>
      </c>
      <c r="BL336" s="16">
        <v>0.0</v>
      </c>
      <c r="BM336" s="16">
        <v>1.0</v>
      </c>
      <c r="BN336" s="16">
        <v>91086.0</v>
      </c>
      <c r="BO336" s="16">
        <v>0.0</v>
      </c>
      <c r="BP336" s="16">
        <v>0.0</v>
      </c>
      <c r="BQ336" s="16">
        <v>0.0</v>
      </c>
      <c r="BR336" s="16">
        <v>62512.0</v>
      </c>
      <c r="BS336" s="16">
        <v>0.0</v>
      </c>
      <c r="BT336" s="16">
        <v>0.0</v>
      </c>
    </row>
    <row r="337">
      <c r="A337" s="14" t="s">
        <v>6144</v>
      </c>
      <c r="B337" s="16">
        <v>11.0</v>
      </c>
      <c r="C337" s="16">
        <v>4083293.0</v>
      </c>
      <c r="D337" s="17"/>
      <c r="E337" s="14" t="s">
        <v>2631</v>
      </c>
      <c r="F337" s="14" t="s">
        <v>2622</v>
      </c>
      <c r="G337" s="14" t="s">
        <v>5166</v>
      </c>
      <c r="H337" s="14" t="s">
        <v>2978</v>
      </c>
      <c r="I337" s="14" t="s">
        <v>21</v>
      </c>
      <c r="J337" s="14" t="s">
        <v>4845</v>
      </c>
      <c r="K337" s="14" t="s">
        <v>6145</v>
      </c>
      <c r="L337" s="14" t="s">
        <v>6145</v>
      </c>
      <c r="M337" s="14" t="s">
        <v>6146</v>
      </c>
      <c r="N337" s="14" t="s">
        <v>409</v>
      </c>
      <c r="P337" s="17"/>
      <c r="Q337" s="17"/>
      <c r="R337" s="16">
        <v>7.0</v>
      </c>
      <c r="S337" s="16">
        <v>1614200.0</v>
      </c>
      <c r="T337" s="18">
        <v>4.3365E-6</v>
      </c>
      <c r="U337" s="16">
        <v>0.0</v>
      </c>
      <c r="V337" s="16">
        <v>0.0</v>
      </c>
      <c r="W337" s="14" t="s">
        <v>2978</v>
      </c>
      <c r="X337" s="14" t="s">
        <v>4849</v>
      </c>
      <c r="Y337" s="16">
        <v>2.47E-6</v>
      </c>
      <c r="Z337" s="16">
        <v>24.1</v>
      </c>
      <c r="AA337" s="16">
        <v>0.201</v>
      </c>
      <c r="AB337" s="16">
        <v>0.0</v>
      </c>
      <c r="AC337" s="16">
        <v>0.0</v>
      </c>
      <c r="AD337" s="16">
        <v>1.94</v>
      </c>
      <c r="AE337" s="16">
        <v>0.0</v>
      </c>
      <c r="AF337" s="16">
        <v>0.999</v>
      </c>
      <c r="AG337" s="16">
        <v>0.0</v>
      </c>
      <c r="AH337" s="16">
        <v>75054.0</v>
      </c>
      <c r="AI337" s="16">
        <v>0.0</v>
      </c>
      <c r="AJ337" s="16">
        <v>0.0</v>
      </c>
      <c r="AK337" s="16">
        <v>0.0</v>
      </c>
      <c r="AL337" s="16">
        <v>60028.0</v>
      </c>
      <c r="AM337" s="16">
        <v>0.0</v>
      </c>
      <c r="AN337" s="16">
        <v>0.0</v>
      </c>
      <c r="AO337" s="16">
        <v>0.0</v>
      </c>
      <c r="AP337" s="16">
        <v>29608.0</v>
      </c>
      <c r="AQ337" s="16">
        <v>0.0</v>
      </c>
      <c r="AR337" s="16">
        <v>0.0</v>
      </c>
      <c r="AS337" s="16">
        <v>0.0</v>
      </c>
      <c r="AT337" s="16">
        <v>44880.0</v>
      </c>
      <c r="AU337" s="16">
        <v>0.0</v>
      </c>
      <c r="AV337" s="16">
        <v>0.0</v>
      </c>
      <c r="AW337" s="16">
        <v>0.0</v>
      </c>
      <c r="AX337" s="16">
        <v>64020.0</v>
      </c>
      <c r="AY337" s="16">
        <v>0.0</v>
      </c>
      <c r="AZ337" s="16">
        <v>0.0</v>
      </c>
      <c r="BA337" s="16">
        <v>0.0</v>
      </c>
      <c r="BB337" s="16">
        <v>6062.0</v>
      </c>
      <c r="BC337" s="16">
        <v>0.0</v>
      </c>
      <c r="BD337" s="16">
        <v>0.0</v>
      </c>
      <c r="BE337" s="16">
        <v>7.0</v>
      </c>
      <c r="BF337" s="16">
        <v>1180034.0</v>
      </c>
      <c r="BG337" s="16">
        <v>0.0</v>
      </c>
      <c r="BH337" s="16">
        <v>0.0</v>
      </c>
      <c r="BI337" s="16">
        <v>0.0</v>
      </c>
      <c r="BJ337" s="16">
        <v>912.0</v>
      </c>
      <c r="BK337" s="16">
        <v>0.0</v>
      </c>
      <c r="BL337" s="16">
        <v>0.0</v>
      </c>
      <c r="BM337" s="16">
        <v>0.0</v>
      </c>
      <c r="BN337" s="16">
        <v>91090.0</v>
      </c>
      <c r="BO337" s="16">
        <v>0.0</v>
      </c>
      <c r="BP337" s="16">
        <v>0.0</v>
      </c>
      <c r="BQ337" s="16">
        <v>0.0</v>
      </c>
      <c r="BR337" s="16">
        <v>62512.0</v>
      </c>
      <c r="BS337" s="16">
        <v>0.0</v>
      </c>
      <c r="BT337" s="16">
        <v>0.0</v>
      </c>
    </row>
    <row r="338">
      <c r="A338" s="14" t="s">
        <v>6147</v>
      </c>
      <c r="B338" s="16">
        <v>11.0</v>
      </c>
      <c r="C338" s="16">
        <v>3856324.0</v>
      </c>
      <c r="D338" s="17"/>
      <c r="E338" s="14" t="s">
        <v>2622</v>
      </c>
      <c r="F338" s="14" t="s">
        <v>2631</v>
      </c>
      <c r="G338" s="14" t="s">
        <v>5166</v>
      </c>
      <c r="H338" s="14" t="s">
        <v>2978</v>
      </c>
      <c r="I338" s="14" t="s">
        <v>21</v>
      </c>
      <c r="J338" s="14" t="s">
        <v>4845</v>
      </c>
      <c r="K338" s="14" t="s">
        <v>6148</v>
      </c>
      <c r="L338" s="14" t="s">
        <v>6148</v>
      </c>
      <c r="M338" s="14" t="s">
        <v>6149</v>
      </c>
      <c r="N338" s="14" t="s">
        <v>409</v>
      </c>
      <c r="P338" s="17"/>
      <c r="Q338" s="17"/>
      <c r="R338" s="16">
        <v>7.0</v>
      </c>
      <c r="S338" s="16">
        <v>1614206.0</v>
      </c>
      <c r="T338" s="18">
        <v>4.3365E-6</v>
      </c>
      <c r="U338" s="16">
        <v>0.0</v>
      </c>
      <c r="V338" s="16">
        <v>0.0</v>
      </c>
      <c r="W338" s="14" t="s">
        <v>2978</v>
      </c>
      <c r="X338" s="14" t="s">
        <v>4849</v>
      </c>
      <c r="Y338" s="16">
        <v>2.47E-6</v>
      </c>
      <c r="Z338" s="16">
        <v>9.06</v>
      </c>
      <c r="AA338" s="17"/>
      <c r="AB338" s="16">
        <v>0.01</v>
      </c>
      <c r="AC338" s="16">
        <v>0.03</v>
      </c>
      <c r="AD338" s="16">
        <v>0.3</v>
      </c>
      <c r="AE338" s="16">
        <v>0.3</v>
      </c>
      <c r="AF338" s="16">
        <v>0.007</v>
      </c>
      <c r="AG338" s="16">
        <v>0.0</v>
      </c>
      <c r="AH338" s="16">
        <v>75058.0</v>
      </c>
      <c r="AI338" s="16">
        <v>0.0</v>
      </c>
      <c r="AJ338" s="16">
        <v>0.0</v>
      </c>
      <c r="AK338" s="16">
        <v>0.0</v>
      </c>
      <c r="AL338" s="16">
        <v>60030.0</v>
      </c>
      <c r="AM338" s="16">
        <v>0.0</v>
      </c>
      <c r="AN338" s="16">
        <v>0.0</v>
      </c>
      <c r="AO338" s="16">
        <v>0.0</v>
      </c>
      <c r="AP338" s="16">
        <v>29602.0</v>
      </c>
      <c r="AQ338" s="16">
        <v>0.0</v>
      </c>
      <c r="AR338" s="16">
        <v>0.0</v>
      </c>
      <c r="AS338" s="16">
        <v>0.0</v>
      </c>
      <c r="AT338" s="16">
        <v>44888.0</v>
      </c>
      <c r="AU338" s="16">
        <v>0.0</v>
      </c>
      <c r="AV338" s="16">
        <v>0.0</v>
      </c>
      <c r="AW338" s="16">
        <v>0.0</v>
      </c>
      <c r="AX338" s="16">
        <v>64016.0</v>
      </c>
      <c r="AY338" s="16">
        <v>0.0</v>
      </c>
      <c r="AZ338" s="16">
        <v>0.0</v>
      </c>
      <c r="BA338" s="16">
        <v>0.0</v>
      </c>
      <c r="BB338" s="16">
        <v>6062.0</v>
      </c>
      <c r="BC338" s="16">
        <v>0.0</v>
      </c>
      <c r="BD338" s="16">
        <v>0.0</v>
      </c>
      <c r="BE338" s="16">
        <v>7.0</v>
      </c>
      <c r="BF338" s="16">
        <v>1180036.0</v>
      </c>
      <c r="BG338" s="16">
        <v>0.0</v>
      </c>
      <c r="BH338" s="16">
        <v>0.0</v>
      </c>
      <c r="BI338" s="16">
        <v>0.0</v>
      </c>
      <c r="BJ338" s="16">
        <v>912.0</v>
      </c>
      <c r="BK338" s="16">
        <v>0.0</v>
      </c>
      <c r="BL338" s="16">
        <v>0.0</v>
      </c>
      <c r="BM338" s="16">
        <v>0.0</v>
      </c>
      <c r="BN338" s="16">
        <v>91090.0</v>
      </c>
      <c r="BO338" s="16">
        <v>0.0</v>
      </c>
      <c r="BP338" s="16">
        <v>0.0</v>
      </c>
      <c r="BQ338" s="16">
        <v>0.0</v>
      </c>
      <c r="BR338" s="16">
        <v>62512.0</v>
      </c>
      <c r="BS338" s="16">
        <v>0.0</v>
      </c>
      <c r="BT338" s="16">
        <v>0.0</v>
      </c>
    </row>
    <row r="339">
      <c r="A339" s="14" t="s">
        <v>6150</v>
      </c>
      <c r="B339" s="16">
        <v>11.0</v>
      </c>
      <c r="C339" s="16">
        <v>4086712.0</v>
      </c>
      <c r="D339" s="14" t="s">
        <v>6151</v>
      </c>
      <c r="E339" s="14" t="s">
        <v>2622</v>
      </c>
      <c r="F339" s="14" t="s">
        <v>2621</v>
      </c>
      <c r="G339" s="14" t="s">
        <v>5166</v>
      </c>
      <c r="H339" s="14" t="s">
        <v>2978</v>
      </c>
      <c r="I339" s="14" t="s">
        <v>21</v>
      </c>
      <c r="J339" s="14" t="s">
        <v>4852</v>
      </c>
      <c r="K339" s="14" t="s">
        <v>6152</v>
      </c>
      <c r="L339" s="14" t="s">
        <v>6152</v>
      </c>
      <c r="M339" s="14" t="s">
        <v>6153</v>
      </c>
      <c r="N339" s="14" t="s">
        <v>4848</v>
      </c>
      <c r="P339" s="17"/>
      <c r="Q339" s="14" t="s">
        <v>5024</v>
      </c>
      <c r="R339" s="16">
        <v>6.0</v>
      </c>
      <c r="S339" s="16">
        <v>1536376.0</v>
      </c>
      <c r="T339" s="18">
        <v>3.9053E-6</v>
      </c>
      <c r="U339" s="16">
        <v>0.0</v>
      </c>
      <c r="V339" s="16">
        <v>0.0</v>
      </c>
      <c r="W339" s="14" t="s">
        <v>2978</v>
      </c>
      <c r="X339" s="14" t="s">
        <v>4849</v>
      </c>
      <c r="Y339" s="16">
        <v>1.88E-6</v>
      </c>
      <c r="Z339" s="16">
        <v>4.36</v>
      </c>
      <c r="AA339" s="17"/>
      <c r="AB339" s="16">
        <v>0.0</v>
      </c>
      <c r="AC339" s="16">
        <v>-0.02</v>
      </c>
      <c r="AD339" s="16">
        <v>0.985</v>
      </c>
      <c r="AE339" s="17"/>
      <c r="AF339" s="17"/>
      <c r="AG339" s="16">
        <v>0.0</v>
      </c>
      <c r="AH339" s="16">
        <v>73086.0</v>
      </c>
      <c r="AI339" s="16">
        <v>0.0</v>
      </c>
      <c r="AJ339" s="16">
        <v>0.0</v>
      </c>
      <c r="AK339" s="16">
        <v>0.0</v>
      </c>
      <c r="AL339" s="16">
        <v>50952.0</v>
      </c>
      <c r="AM339" s="16">
        <v>0.0</v>
      </c>
      <c r="AN339" s="16">
        <v>0.0</v>
      </c>
      <c r="AO339" s="16">
        <v>0.0</v>
      </c>
      <c r="AP339" s="16">
        <v>28636.0</v>
      </c>
      <c r="AQ339" s="16">
        <v>0.0</v>
      </c>
      <c r="AR339" s="16">
        <v>0.0</v>
      </c>
      <c r="AS339" s="16">
        <v>0.0</v>
      </c>
      <c r="AT339" s="16">
        <v>40898.0</v>
      </c>
      <c r="AU339" s="16">
        <v>0.0</v>
      </c>
      <c r="AV339" s="16">
        <v>0.0</v>
      </c>
      <c r="AW339" s="16">
        <v>0.0</v>
      </c>
      <c r="AX339" s="16">
        <v>46144.0</v>
      </c>
      <c r="AY339" s="16">
        <v>0.0</v>
      </c>
      <c r="AZ339" s="16">
        <v>0.0</v>
      </c>
      <c r="BA339" s="16">
        <v>0.0</v>
      </c>
      <c r="BB339" s="16">
        <v>5984.0</v>
      </c>
      <c r="BC339" s="16">
        <v>0.0</v>
      </c>
      <c r="BD339" s="16">
        <v>0.0</v>
      </c>
      <c r="BE339" s="16">
        <v>6.0</v>
      </c>
      <c r="BF339" s="16">
        <v>1145790.0</v>
      </c>
      <c r="BG339" s="16">
        <v>0.0</v>
      </c>
      <c r="BH339" s="16">
        <v>0.0</v>
      </c>
      <c r="BI339" s="16">
        <v>0.0</v>
      </c>
      <c r="BJ339" s="16">
        <v>912.0</v>
      </c>
      <c r="BK339" s="16">
        <v>0.0</v>
      </c>
      <c r="BL339" s="16">
        <v>0.0</v>
      </c>
      <c r="BM339" s="16">
        <v>0.0</v>
      </c>
      <c r="BN339" s="16">
        <v>84002.0</v>
      </c>
      <c r="BO339" s="16">
        <v>0.0</v>
      </c>
      <c r="BP339" s="16">
        <v>0.0</v>
      </c>
      <c r="BQ339" s="16">
        <v>0.0</v>
      </c>
      <c r="BR339" s="16">
        <v>59972.0</v>
      </c>
      <c r="BS339" s="16">
        <v>0.0</v>
      </c>
      <c r="BT339" s="16">
        <v>0.0</v>
      </c>
    </row>
    <row r="340">
      <c r="A340" s="14" t="s">
        <v>6154</v>
      </c>
      <c r="B340" s="16">
        <v>11.0</v>
      </c>
      <c r="C340" s="16">
        <v>4086815.0</v>
      </c>
      <c r="D340" s="14" t="s">
        <v>4989</v>
      </c>
      <c r="E340" s="14" t="s">
        <v>2622</v>
      </c>
      <c r="F340" s="14" t="s">
        <v>2621</v>
      </c>
      <c r="G340" s="14" t="s">
        <v>4844</v>
      </c>
      <c r="H340" s="14" t="s">
        <v>2978</v>
      </c>
      <c r="I340" s="14" t="s">
        <v>2978</v>
      </c>
      <c r="J340" s="14" t="s">
        <v>4852</v>
      </c>
      <c r="K340" s="14" t="s">
        <v>6155</v>
      </c>
      <c r="L340" s="14" t="s">
        <v>6155</v>
      </c>
      <c r="M340" s="14" t="s">
        <v>6156</v>
      </c>
      <c r="N340" s="14" t="s">
        <v>409</v>
      </c>
      <c r="P340" s="17"/>
      <c r="Q340" s="17"/>
      <c r="R340" s="16">
        <v>6.0</v>
      </c>
      <c r="S340" s="16">
        <v>1536390.0</v>
      </c>
      <c r="T340" s="18">
        <v>3.9053E-6</v>
      </c>
      <c r="U340" s="16">
        <v>0.0</v>
      </c>
      <c r="V340" s="16">
        <v>0.0</v>
      </c>
      <c r="W340" s="14" t="s">
        <v>2978</v>
      </c>
      <c r="X340" s="14" t="s">
        <v>4849</v>
      </c>
      <c r="Y340" s="16">
        <v>1.28E-6</v>
      </c>
      <c r="Z340" s="16">
        <v>17.5</v>
      </c>
      <c r="AA340" s="17"/>
      <c r="AB340" s="16">
        <v>0.1</v>
      </c>
      <c r="AC340" s="16">
        <v>0.05</v>
      </c>
      <c r="AD340" s="16">
        <v>1.48</v>
      </c>
      <c r="AE340" s="17"/>
      <c r="AF340" s="17"/>
      <c r="AG340" s="16">
        <v>0.0</v>
      </c>
      <c r="AH340" s="16">
        <v>73020.0</v>
      </c>
      <c r="AI340" s="16">
        <v>0.0</v>
      </c>
      <c r="AJ340" s="16">
        <v>0.0</v>
      </c>
      <c r="AK340" s="16">
        <v>0.0</v>
      </c>
      <c r="AL340" s="16">
        <v>50974.0</v>
      </c>
      <c r="AM340" s="16">
        <v>0.0</v>
      </c>
      <c r="AN340" s="16">
        <v>0.0</v>
      </c>
      <c r="AO340" s="16">
        <v>0.0</v>
      </c>
      <c r="AP340" s="16">
        <v>28646.0</v>
      </c>
      <c r="AQ340" s="16">
        <v>0.0</v>
      </c>
      <c r="AR340" s="16">
        <v>0.0</v>
      </c>
      <c r="AS340" s="16">
        <v>0.0</v>
      </c>
      <c r="AT340" s="16">
        <v>40936.0</v>
      </c>
      <c r="AU340" s="16">
        <v>0.0</v>
      </c>
      <c r="AV340" s="16">
        <v>0.0</v>
      </c>
      <c r="AW340" s="16">
        <v>0.0</v>
      </c>
      <c r="AX340" s="16">
        <v>45116.0</v>
      </c>
      <c r="AY340" s="16">
        <v>0.0</v>
      </c>
      <c r="AZ340" s="16">
        <v>0.0</v>
      </c>
      <c r="BA340" s="16">
        <v>0.0</v>
      </c>
      <c r="BB340" s="16">
        <v>6006.0</v>
      </c>
      <c r="BC340" s="16">
        <v>0.0</v>
      </c>
      <c r="BD340" s="16">
        <v>0.0</v>
      </c>
      <c r="BE340" s="16">
        <v>5.0</v>
      </c>
      <c r="BF340" s="16">
        <v>1146728.0</v>
      </c>
      <c r="BG340" s="16">
        <v>0.0</v>
      </c>
      <c r="BH340" s="16">
        <v>0.0</v>
      </c>
      <c r="BI340" s="16">
        <v>0.0</v>
      </c>
      <c r="BJ340" s="16">
        <v>912.0</v>
      </c>
      <c r="BK340" s="16">
        <v>0.0</v>
      </c>
      <c r="BL340" s="16">
        <v>0.0</v>
      </c>
      <c r="BM340" s="16">
        <v>0.0</v>
      </c>
      <c r="BN340" s="16">
        <v>84058.0</v>
      </c>
      <c r="BO340" s="16">
        <v>0.0</v>
      </c>
      <c r="BP340" s="16">
        <v>0.0</v>
      </c>
      <c r="BQ340" s="16">
        <v>1.0</v>
      </c>
      <c r="BR340" s="16">
        <v>59994.0</v>
      </c>
      <c r="BS340" s="16">
        <v>0.0</v>
      </c>
      <c r="BT340" s="16">
        <v>0.0</v>
      </c>
    </row>
    <row r="341">
      <c r="A341" s="14" t="s">
        <v>6157</v>
      </c>
      <c r="B341" s="16">
        <v>11.0</v>
      </c>
      <c r="C341" s="16">
        <v>4086782.0</v>
      </c>
      <c r="D341" s="14" t="s">
        <v>6158</v>
      </c>
      <c r="E341" s="14" t="s">
        <v>2621</v>
      </c>
      <c r="F341" s="14" t="s">
        <v>2631</v>
      </c>
      <c r="G341" s="14" t="s">
        <v>4844</v>
      </c>
      <c r="H341" s="14" t="s">
        <v>2978</v>
      </c>
      <c r="I341" s="14" t="s">
        <v>2978</v>
      </c>
      <c r="J341" s="14" t="s">
        <v>4852</v>
      </c>
      <c r="K341" s="14" t="s">
        <v>6159</v>
      </c>
      <c r="L341" s="14" t="s">
        <v>6159</v>
      </c>
      <c r="M341" s="14" t="s">
        <v>6160</v>
      </c>
      <c r="N341" s="14" t="s">
        <v>409</v>
      </c>
      <c r="P341" s="17"/>
      <c r="Q341" s="17"/>
      <c r="R341" s="16">
        <v>6.0</v>
      </c>
      <c r="S341" s="16">
        <v>1536646.0</v>
      </c>
      <c r="T341" s="18">
        <v>3.9046E-6</v>
      </c>
      <c r="U341" s="16">
        <v>0.0</v>
      </c>
      <c r="V341" s="16">
        <v>0.0</v>
      </c>
      <c r="W341" s="14" t="s">
        <v>2978</v>
      </c>
      <c r="X341" s="14" t="s">
        <v>4849</v>
      </c>
      <c r="Y341" s="16">
        <v>1.88E-6</v>
      </c>
      <c r="Z341" s="16">
        <v>22.7</v>
      </c>
      <c r="AA341" s="17"/>
      <c r="AB341" s="16">
        <v>0.0</v>
      </c>
      <c r="AC341" s="16">
        <v>0.08</v>
      </c>
      <c r="AD341" s="16">
        <v>3.75</v>
      </c>
      <c r="AE341" s="17"/>
      <c r="AF341" s="17"/>
      <c r="AG341" s="16">
        <v>0.0</v>
      </c>
      <c r="AH341" s="16">
        <v>73026.0</v>
      </c>
      <c r="AI341" s="16">
        <v>0.0</v>
      </c>
      <c r="AJ341" s="16">
        <v>0.0</v>
      </c>
      <c r="AK341" s="16">
        <v>0.0</v>
      </c>
      <c r="AL341" s="16">
        <v>50970.0</v>
      </c>
      <c r="AM341" s="16">
        <v>0.0</v>
      </c>
      <c r="AN341" s="16">
        <v>0.0</v>
      </c>
      <c r="AO341" s="16">
        <v>0.0</v>
      </c>
      <c r="AP341" s="16">
        <v>28648.0</v>
      </c>
      <c r="AQ341" s="16">
        <v>0.0</v>
      </c>
      <c r="AR341" s="16">
        <v>0.0</v>
      </c>
      <c r="AS341" s="16">
        <v>0.0</v>
      </c>
      <c r="AT341" s="16">
        <v>40922.0</v>
      </c>
      <c r="AU341" s="16">
        <v>0.0</v>
      </c>
      <c r="AV341" s="16">
        <v>0.0</v>
      </c>
      <c r="AW341" s="16">
        <v>0.0</v>
      </c>
      <c r="AX341" s="16">
        <v>45292.0</v>
      </c>
      <c r="AY341" s="16">
        <v>0.0</v>
      </c>
      <c r="AZ341" s="16">
        <v>0.0</v>
      </c>
      <c r="BA341" s="16">
        <v>0.0</v>
      </c>
      <c r="BB341" s="16">
        <v>6008.0</v>
      </c>
      <c r="BC341" s="16">
        <v>0.0</v>
      </c>
      <c r="BD341" s="16">
        <v>0.0</v>
      </c>
      <c r="BE341" s="16">
        <v>6.0</v>
      </c>
      <c r="BF341" s="16">
        <v>1146808.0</v>
      </c>
      <c r="BG341" s="16">
        <v>0.0</v>
      </c>
      <c r="BH341" s="16">
        <v>0.0</v>
      </c>
      <c r="BI341" s="16">
        <v>0.0</v>
      </c>
      <c r="BJ341" s="16">
        <v>912.0</v>
      </c>
      <c r="BK341" s="16">
        <v>0.0</v>
      </c>
      <c r="BL341" s="16">
        <v>0.0</v>
      </c>
      <c r="BM341" s="16">
        <v>0.0</v>
      </c>
      <c r="BN341" s="16">
        <v>84050.0</v>
      </c>
      <c r="BO341" s="16">
        <v>0.0</v>
      </c>
      <c r="BP341" s="16">
        <v>0.0</v>
      </c>
      <c r="BQ341" s="16">
        <v>0.0</v>
      </c>
      <c r="BR341" s="16">
        <v>60010.0</v>
      </c>
      <c r="BS341" s="16">
        <v>0.0</v>
      </c>
      <c r="BT341" s="16">
        <v>0.0</v>
      </c>
    </row>
    <row r="342">
      <c r="A342" s="14" t="s">
        <v>6161</v>
      </c>
      <c r="B342" s="16">
        <v>11.0</v>
      </c>
      <c r="C342" s="16">
        <v>4086788.0</v>
      </c>
      <c r="D342" s="14" t="s">
        <v>6162</v>
      </c>
      <c r="E342" s="14" t="s">
        <v>2622</v>
      </c>
      <c r="F342" s="14" t="s">
        <v>2621</v>
      </c>
      <c r="G342" s="14" t="s">
        <v>5166</v>
      </c>
      <c r="H342" s="14" t="s">
        <v>2978</v>
      </c>
      <c r="I342" s="14" t="s">
        <v>21</v>
      </c>
      <c r="J342" s="14" t="s">
        <v>4852</v>
      </c>
      <c r="K342" s="14" t="s">
        <v>6163</v>
      </c>
      <c r="L342" s="14" t="s">
        <v>6163</v>
      </c>
      <c r="M342" s="14" t="s">
        <v>6164</v>
      </c>
      <c r="N342" s="14" t="s">
        <v>5348</v>
      </c>
      <c r="O342" s="17"/>
      <c r="P342" s="17"/>
      <c r="Q342" s="17"/>
      <c r="R342" s="16">
        <v>6.0</v>
      </c>
      <c r="S342" s="16">
        <v>1536752.0</v>
      </c>
      <c r="T342" s="18">
        <v>3.9043E-6</v>
      </c>
      <c r="U342" s="16">
        <v>0.0</v>
      </c>
      <c r="V342" s="16">
        <v>0.0</v>
      </c>
      <c r="W342" s="14" t="s">
        <v>2978</v>
      </c>
      <c r="X342" s="14" t="s">
        <v>4849</v>
      </c>
      <c r="Y342" s="16">
        <v>1.88E-6</v>
      </c>
      <c r="Z342" s="16">
        <v>39.0</v>
      </c>
      <c r="AA342" s="17"/>
      <c r="AB342" s="16">
        <v>0.0</v>
      </c>
      <c r="AC342" s="16">
        <v>0.01</v>
      </c>
      <c r="AD342" s="16">
        <v>8.84</v>
      </c>
      <c r="AE342" s="17"/>
      <c r="AF342" s="17"/>
      <c r="AG342" s="16">
        <v>0.0</v>
      </c>
      <c r="AH342" s="16">
        <v>73170.0</v>
      </c>
      <c r="AI342" s="16">
        <v>0.0</v>
      </c>
      <c r="AJ342" s="16">
        <v>0.0</v>
      </c>
      <c r="AK342" s="16">
        <v>0.0</v>
      </c>
      <c r="AL342" s="16">
        <v>50994.0</v>
      </c>
      <c r="AM342" s="16">
        <v>0.0</v>
      </c>
      <c r="AN342" s="16">
        <v>0.0</v>
      </c>
      <c r="AO342" s="16">
        <v>0.0</v>
      </c>
      <c r="AP342" s="16">
        <v>28648.0</v>
      </c>
      <c r="AQ342" s="16">
        <v>0.0</v>
      </c>
      <c r="AR342" s="16">
        <v>0.0</v>
      </c>
      <c r="AS342" s="16">
        <v>0.0</v>
      </c>
      <c r="AT342" s="16">
        <v>40918.0</v>
      </c>
      <c r="AU342" s="16">
        <v>0.0</v>
      </c>
      <c r="AV342" s="16">
        <v>0.0</v>
      </c>
      <c r="AW342" s="16">
        <v>0.0</v>
      </c>
      <c r="AX342" s="16">
        <v>45252.0</v>
      </c>
      <c r="AY342" s="16">
        <v>0.0</v>
      </c>
      <c r="AZ342" s="16">
        <v>0.0</v>
      </c>
      <c r="BA342" s="16">
        <v>0.0</v>
      </c>
      <c r="BB342" s="16">
        <v>5986.0</v>
      </c>
      <c r="BC342" s="16">
        <v>0.0</v>
      </c>
      <c r="BD342" s="16">
        <v>0.0</v>
      </c>
      <c r="BE342" s="16">
        <v>6.0</v>
      </c>
      <c r="BF342" s="16">
        <v>1146790.0</v>
      </c>
      <c r="BG342" s="16">
        <v>0.0</v>
      </c>
      <c r="BH342" s="16">
        <v>0.0</v>
      </c>
      <c r="BI342" s="16">
        <v>0.0</v>
      </c>
      <c r="BJ342" s="16">
        <v>912.0</v>
      </c>
      <c r="BK342" s="16">
        <v>0.0</v>
      </c>
      <c r="BL342" s="16">
        <v>0.0</v>
      </c>
      <c r="BM342" s="16">
        <v>0.0</v>
      </c>
      <c r="BN342" s="16">
        <v>84052.0</v>
      </c>
      <c r="BO342" s="16">
        <v>0.0</v>
      </c>
      <c r="BP342" s="16">
        <v>0.0</v>
      </c>
      <c r="BQ342" s="16">
        <v>0.0</v>
      </c>
      <c r="BR342" s="16">
        <v>60030.0</v>
      </c>
      <c r="BS342" s="16">
        <v>0.0</v>
      </c>
      <c r="BT342" s="16">
        <v>0.0</v>
      </c>
    </row>
    <row r="343">
      <c r="A343" s="14" t="s">
        <v>6165</v>
      </c>
      <c r="B343" s="16">
        <v>11.0</v>
      </c>
      <c r="C343" s="16">
        <v>4086755.0</v>
      </c>
      <c r="D343" s="14" t="s">
        <v>6166</v>
      </c>
      <c r="E343" s="14" t="s">
        <v>2631</v>
      </c>
      <c r="F343" s="14" t="s">
        <v>2630</v>
      </c>
      <c r="G343" s="14" t="s">
        <v>5166</v>
      </c>
      <c r="H343" s="14" t="s">
        <v>2978</v>
      </c>
      <c r="I343" s="14" t="s">
        <v>21</v>
      </c>
      <c r="J343" s="14" t="s">
        <v>4852</v>
      </c>
      <c r="K343" s="14" t="s">
        <v>6167</v>
      </c>
      <c r="L343" s="14" t="s">
        <v>6167</v>
      </c>
      <c r="M343" s="14" t="s">
        <v>6168</v>
      </c>
      <c r="N343" s="14" t="s">
        <v>409</v>
      </c>
      <c r="P343" s="17"/>
      <c r="Q343" s="14" t="s">
        <v>5024</v>
      </c>
      <c r="R343" s="16">
        <v>6.0</v>
      </c>
      <c r="S343" s="16">
        <v>1537170.0</v>
      </c>
      <c r="T343" s="18">
        <v>3.9033E-6</v>
      </c>
      <c r="U343" s="16">
        <v>0.0</v>
      </c>
      <c r="V343" s="16">
        <v>0.0</v>
      </c>
      <c r="W343" s="14" t="s">
        <v>2978</v>
      </c>
      <c r="X343" s="14" t="s">
        <v>4860</v>
      </c>
      <c r="Y343" s="16">
        <v>2.338E-5</v>
      </c>
      <c r="Z343" s="16">
        <v>15.0</v>
      </c>
      <c r="AA343" s="17"/>
      <c r="AB343" s="16">
        <v>0.0</v>
      </c>
      <c r="AC343" s="16">
        <v>0.0</v>
      </c>
      <c r="AD343" s="16">
        <v>4.14</v>
      </c>
      <c r="AE343" s="17"/>
      <c r="AF343" s="17"/>
      <c r="AG343" s="16">
        <v>0.0</v>
      </c>
      <c r="AH343" s="16">
        <v>73124.0</v>
      </c>
      <c r="AI343" s="16">
        <v>0.0</v>
      </c>
      <c r="AJ343" s="16">
        <v>0.0</v>
      </c>
      <c r="AK343" s="16">
        <v>0.0</v>
      </c>
      <c r="AL343" s="16">
        <v>50984.0</v>
      </c>
      <c r="AM343" s="16">
        <v>0.0</v>
      </c>
      <c r="AN343" s="16">
        <v>0.0</v>
      </c>
      <c r="AO343" s="16">
        <v>0.0</v>
      </c>
      <c r="AP343" s="16">
        <v>28644.0</v>
      </c>
      <c r="AQ343" s="16">
        <v>0.0</v>
      </c>
      <c r="AR343" s="16">
        <v>0.0</v>
      </c>
      <c r="AS343" s="16">
        <v>0.0</v>
      </c>
      <c r="AT343" s="16">
        <v>40920.0</v>
      </c>
      <c r="AU343" s="16">
        <v>0.0</v>
      </c>
      <c r="AV343" s="16">
        <v>0.0</v>
      </c>
      <c r="AW343" s="16">
        <v>0.0</v>
      </c>
      <c r="AX343" s="16">
        <v>45630.0</v>
      </c>
      <c r="AY343" s="16">
        <v>0.0</v>
      </c>
      <c r="AZ343" s="16">
        <v>0.0</v>
      </c>
      <c r="BA343" s="16">
        <v>0.0</v>
      </c>
      <c r="BB343" s="16">
        <v>5988.0</v>
      </c>
      <c r="BC343" s="16">
        <v>0.0</v>
      </c>
      <c r="BD343" s="16">
        <v>0.0</v>
      </c>
      <c r="BE343" s="16">
        <v>0.0</v>
      </c>
      <c r="BF343" s="16">
        <v>1146868.0</v>
      </c>
      <c r="BG343" s="16">
        <v>0.0</v>
      </c>
      <c r="BH343" s="16">
        <v>0.0</v>
      </c>
      <c r="BI343" s="16">
        <v>0.0</v>
      </c>
      <c r="BJ343" s="16">
        <v>912.0</v>
      </c>
      <c r="BK343" s="16">
        <v>0.0</v>
      </c>
      <c r="BL343" s="16">
        <v>0.0</v>
      </c>
      <c r="BM343" s="16">
        <v>5.0</v>
      </c>
      <c r="BN343" s="16">
        <v>84044.0</v>
      </c>
      <c r="BO343" s="16">
        <v>0.0</v>
      </c>
      <c r="BP343" s="16">
        <v>0.0</v>
      </c>
      <c r="BQ343" s="16">
        <v>1.0</v>
      </c>
      <c r="BR343" s="16">
        <v>60056.0</v>
      </c>
      <c r="BS343" s="16">
        <v>0.0</v>
      </c>
      <c r="BT343" s="16">
        <v>0.0</v>
      </c>
    </row>
    <row r="344">
      <c r="A344" s="14" t="s">
        <v>6169</v>
      </c>
      <c r="B344" s="16">
        <v>11.0</v>
      </c>
      <c r="C344" s="16">
        <v>4086728.0</v>
      </c>
      <c r="D344" s="17"/>
      <c r="E344" s="14" t="s">
        <v>2630</v>
      </c>
      <c r="F344" s="14" t="s">
        <v>2631</v>
      </c>
      <c r="G344" s="14" t="s">
        <v>5166</v>
      </c>
      <c r="H344" s="14" t="s">
        <v>2978</v>
      </c>
      <c r="I344" s="14" t="s">
        <v>21</v>
      </c>
      <c r="J344" s="14" t="s">
        <v>4852</v>
      </c>
      <c r="K344" s="14" t="s">
        <v>6170</v>
      </c>
      <c r="L344" s="14" t="s">
        <v>6170</v>
      </c>
      <c r="M344" s="14" t="s">
        <v>6171</v>
      </c>
      <c r="N344" s="14" t="s">
        <v>409</v>
      </c>
      <c r="P344" s="17"/>
      <c r="Q344" s="14" t="s">
        <v>5024</v>
      </c>
      <c r="R344" s="16">
        <v>6.0</v>
      </c>
      <c r="S344" s="16">
        <v>1537226.0</v>
      </c>
      <c r="T344" s="18">
        <v>3.9031E-6</v>
      </c>
      <c r="U344" s="16">
        <v>0.0</v>
      </c>
      <c r="V344" s="16">
        <v>0.0</v>
      </c>
      <c r="W344" s="14" t="s">
        <v>2978</v>
      </c>
      <c r="X344" s="14" t="s">
        <v>4849</v>
      </c>
      <c r="Y344" s="16">
        <v>1.88E-6</v>
      </c>
      <c r="Z344" s="16">
        <v>16.1</v>
      </c>
      <c r="AA344" s="17"/>
      <c r="AB344" s="16">
        <v>0.0</v>
      </c>
      <c r="AC344" s="16">
        <v>-0.03</v>
      </c>
      <c r="AD344" s="16">
        <v>1.28</v>
      </c>
      <c r="AE344" s="17"/>
      <c r="AF344" s="17"/>
      <c r="AG344" s="16">
        <v>0.0</v>
      </c>
      <c r="AH344" s="16">
        <v>72958.0</v>
      </c>
      <c r="AI344" s="16">
        <v>0.0</v>
      </c>
      <c r="AJ344" s="16">
        <v>0.0</v>
      </c>
      <c r="AK344" s="16">
        <v>0.0</v>
      </c>
      <c r="AL344" s="16">
        <v>50952.0</v>
      </c>
      <c r="AM344" s="16">
        <v>0.0</v>
      </c>
      <c r="AN344" s="16">
        <v>0.0</v>
      </c>
      <c r="AO344" s="16">
        <v>0.0</v>
      </c>
      <c r="AP344" s="16">
        <v>28646.0</v>
      </c>
      <c r="AQ344" s="16">
        <v>0.0</v>
      </c>
      <c r="AR344" s="16">
        <v>0.0</v>
      </c>
      <c r="AS344" s="16">
        <v>0.0</v>
      </c>
      <c r="AT344" s="16">
        <v>40898.0</v>
      </c>
      <c r="AU344" s="16">
        <v>0.0</v>
      </c>
      <c r="AV344" s="16">
        <v>0.0</v>
      </c>
      <c r="AW344" s="16">
        <v>0.0</v>
      </c>
      <c r="AX344" s="16">
        <v>45966.0</v>
      </c>
      <c r="AY344" s="16">
        <v>0.0</v>
      </c>
      <c r="AZ344" s="16">
        <v>0.0</v>
      </c>
      <c r="BA344" s="16">
        <v>0.0</v>
      </c>
      <c r="BB344" s="16">
        <v>5992.0</v>
      </c>
      <c r="BC344" s="16">
        <v>0.0</v>
      </c>
      <c r="BD344" s="16">
        <v>0.0</v>
      </c>
      <c r="BE344" s="16">
        <v>6.0</v>
      </c>
      <c r="BF344" s="16">
        <v>1146798.0</v>
      </c>
      <c r="BG344" s="16">
        <v>0.0</v>
      </c>
      <c r="BH344" s="16">
        <v>0.0</v>
      </c>
      <c r="BI344" s="16">
        <v>0.0</v>
      </c>
      <c r="BJ344" s="16">
        <v>912.0</v>
      </c>
      <c r="BK344" s="16">
        <v>0.0</v>
      </c>
      <c r="BL344" s="16">
        <v>0.0</v>
      </c>
      <c r="BM344" s="16">
        <v>0.0</v>
      </c>
      <c r="BN344" s="16">
        <v>84042.0</v>
      </c>
      <c r="BO344" s="16">
        <v>0.0</v>
      </c>
      <c r="BP344" s="16">
        <v>0.0</v>
      </c>
      <c r="BQ344" s="16">
        <v>0.0</v>
      </c>
      <c r="BR344" s="16">
        <v>60062.0</v>
      </c>
      <c r="BS344" s="16">
        <v>0.0</v>
      </c>
      <c r="BT344" s="16">
        <v>0.0</v>
      </c>
    </row>
    <row r="345">
      <c r="A345" s="14" t="s">
        <v>6172</v>
      </c>
      <c r="B345" s="16">
        <v>11.0</v>
      </c>
      <c r="C345" s="16">
        <v>4086729.0</v>
      </c>
      <c r="D345" s="14" t="s">
        <v>6173</v>
      </c>
      <c r="E345" s="14" t="s">
        <v>2622</v>
      </c>
      <c r="F345" s="14" t="s">
        <v>2630</v>
      </c>
      <c r="G345" s="14" t="s">
        <v>5166</v>
      </c>
      <c r="H345" s="14" t="s">
        <v>2978</v>
      </c>
      <c r="I345" s="14" t="s">
        <v>21</v>
      </c>
      <c r="J345" s="14" t="s">
        <v>4852</v>
      </c>
      <c r="K345" s="14" t="s">
        <v>6174</v>
      </c>
      <c r="L345" s="14" t="s">
        <v>6174</v>
      </c>
      <c r="M345" s="14" t="s">
        <v>6175</v>
      </c>
      <c r="N345" s="14" t="s">
        <v>409</v>
      </c>
      <c r="P345" s="17"/>
      <c r="Q345" s="14" t="s">
        <v>5024</v>
      </c>
      <c r="R345" s="16">
        <v>6.0</v>
      </c>
      <c r="S345" s="16">
        <v>1537870.0</v>
      </c>
      <c r="T345" s="18">
        <v>3.9015E-6</v>
      </c>
      <c r="U345" s="16">
        <v>0.0</v>
      </c>
      <c r="V345" s="16">
        <v>0.0</v>
      </c>
      <c r="W345" s="14" t="s">
        <v>2978</v>
      </c>
      <c r="X345" s="14" t="s">
        <v>4849</v>
      </c>
      <c r="Y345" s="16">
        <v>1.28E-6</v>
      </c>
      <c r="Z345" s="16">
        <v>18.6</v>
      </c>
      <c r="AA345" s="17"/>
      <c r="AB345" s="16">
        <v>0.0</v>
      </c>
      <c r="AC345" s="16">
        <v>-0.03</v>
      </c>
      <c r="AD345" s="16">
        <v>8.07</v>
      </c>
      <c r="AE345" s="17"/>
      <c r="AF345" s="17"/>
      <c r="AG345" s="16">
        <v>0.0</v>
      </c>
      <c r="AH345" s="16">
        <v>73176.0</v>
      </c>
      <c r="AI345" s="16">
        <v>0.0</v>
      </c>
      <c r="AJ345" s="16">
        <v>0.0</v>
      </c>
      <c r="AK345" s="16">
        <v>0.0</v>
      </c>
      <c r="AL345" s="16">
        <v>51028.0</v>
      </c>
      <c r="AM345" s="16">
        <v>0.0</v>
      </c>
      <c r="AN345" s="16">
        <v>0.0</v>
      </c>
      <c r="AO345" s="16">
        <v>0.0</v>
      </c>
      <c r="AP345" s="16">
        <v>28650.0</v>
      </c>
      <c r="AQ345" s="16">
        <v>0.0</v>
      </c>
      <c r="AR345" s="16">
        <v>0.0</v>
      </c>
      <c r="AS345" s="16">
        <v>0.0</v>
      </c>
      <c r="AT345" s="16">
        <v>40924.0</v>
      </c>
      <c r="AU345" s="16">
        <v>0.0</v>
      </c>
      <c r="AV345" s="16">
        <v>0.0</v>
      </c>
      <c r="AW345" s="16">
        <v>0.0</v>
      </c>
      <c r="AX345" s="16">
        <v>46108.0</v>
      </c>
      <c r="AY345" s="16">
        <v>0.0</v>
      </c>
      <c r="AZ345" s="16">
        <v>0.0</v>
      </c>
      <c r="BA345" s="16">
        <v>0.0</v>
      </c>
      <c r="BB345" s="16">
        <v>5992.0</v>
      </c>
      <c r="BC345" s="16">
        <v>0.0</v>
      </c>
      <c r="BD345" s="16">
        <v>0.0</v>
      </c>
      <c r="BE345" s="16">
        <v>5.0</v>
      </c>
      <c r="BF345" s="16">
        <v>1146946.0</v>
      </c>
      <c r="BG345" s="16">
        <v>0.0</v>
      </c>
      <c r="BH345" s="16">
        <v>0.0</v>
      </c>
      <c r="BI345" s="16">
        <v>0.0</v>
      </c>
      <c r="BJ345" s="16">
        <v>910.0</v>
      </c>
      <c r="BK345" s="16">
        <v>0.0</v>
      </c>
      <c r="BL345" s="16">
        <v>0.0</v>
      </c>
      <c r="BM345" s="16">
        <v>0.0</v>
      </c>
      <c r="BN345" s="16">
        <v>84058.0</v>
      </c>
      <c r="BO345" s="16">
        <v>0.0</v>
      </c>
      <c r="BP345" s="16">
        <v>0.0</v>
      </c>
      <c r="BQ345" s="16">
        <v>1.0</v>
      </c>
      <c r="BR345" s="16">
        <v>60078.0</v>
      </c>
      <c r="BS345" s="16">
        <v>0.0</v>
      </c>
      <c r="BT345" s="16">
        <v>0.0</v>
      </c>
    </row>
    <row r="346">
      <c r="A346" s="14" t="s">
        <v>6176</v>
      </c>
      <c r="B346" s="16">
        <v>11.0</v>
      </c>
      <c r="C346" s="16">
        <v>4086687.0</v>
      </c>
      <c r="D346" s="17"/>
      <c r="E346" s="14" t="s">
        <v>2622</v>
      </c>
      <c r="F346" s="14" t="s">
        <v>2621</v>
      </c>
      <c r="G346" s="14" t="s">
        <v>5166</v>
      </c>
      <c r="H346" s="14" t="s">
        <v>2978</v>
      </c>
      <c r="I346" s="14" t="s">
        <v>21</v>
      </c>
      <c r="J346" s="14" t="s">
        <v>4852</v>
      </c>
      <c r="K346" s="14" t="s">
        <v>6177</v>
      </c>
      <c r="L346" s="14" t="s">
        <v>6177</v>
      </c>
      <c r="M346" s="14" t="s">
        <v>6178</v>
      </c>
      <c r="N346" s="14" t="s">
        <v>409</v>
      </c>
      <c r="P346" s="17"/>
      <c r="Q346" s="17"/>
      <c r="R346" s="16">
        <v>6.0</v>
      </c>
      <c r="S346" s="16">
        <v>1541554.0</v>
      </c>
      <c r="T346" s="18">
        <v>3.8922E-6</v>
      </c>
      <c r="U346" s="16">
        <v>0.0</v>
      </c>
      <c r="V346" s="16">
        <v>0.0</v>
      </c>
      <c r="W346" s="14" t="s">
        <v>2978</v>
      </c>
      <c r="X346" s="14" t="s">
        <v>4849</v>
      </c>
      <c r="Y346" s="16">
        <v>1.28E-6</v>
      </c>
      <c r="Z346" s="16">
        <v>21.7</v>
      </c>
      <c r="AA346" s="17"/>
      <c r="AB346" s="16">
        <v>0.0</v>
      </c>
      <c r="AC346" s="16">
        <v>-0.01</v>
      </c>
      <c r="AD346" s="16">
        <v>6.85</v>
      </c>
      <c r="AE346" s="17"/>
      <c r="AF346" s="17"/>
      <c r="AG346" s="16">
        <v>0.0</v>
      </c>
      <c r="AH346" s="16">
        <v>73186.0</v>
      </c>
      <c r="AI346" s="16">
        <v>0.0</v>
      </c>
      <c r="AJ346" s="16">
        <v>0.0</v>
      </c>
      <c r="AK346" s="16">
        <v>0.0</v>
      </c>
      <c r="AL346" s="16">
        <v>51072.0</v>
      </c>
      <c r="AM346" s="16">
        <v>0.0</v>
      </c>
      <c r="AN346" s="16">
        <v>0.0</v>
      </c>
      <c r="AO346" s="16">
        <v>0.0</v>
      </c>
      <c r="AP346" s="16">
        <v>28654.0</v>
      </c>
      <c r="AQ346" s="16">
        <v>0.0</v>
      </c>
      <c r="AR346" s="16">
        <v>0.0</v>
      </c>
      <c r="AS346" s="16">
        <v>0.0</v>
      </c>
      <c r="AT346" s="16">
        <v>40940.0</v>
      </c>
      <c r="AU346" s="16">
        <v>0.0</v>
      </c>
      <c r="AV346" s="16">
        <v>0.0</v>
      </c>
      <c r="AW346" s="16">
        <v>0.0</v>
      </c>
      <c r="AX346" s="16">
        <v>49304.0</v>
      </c>
      <c r="AY346" s="16">
        <v>0.0</v>
      </c>
      <c r="AZ346" s="16">
        <v>0.0</v>
      </c>
      <c r="BA346" s="16">
        <v>0.0</v>
      </c>
      <c r="BB346" s="16">
        <v>5990.0</v>
      </c>
      <c r="BC346" s="16">
        <v>0.0</v>
      </c>
      <c r="BD346" s="16">
        <v>0.0</v>
      </c>
      <c r="BE346" s="16">
        <v>5.0</v>
      </c>
      <c r="BF346" s="16">
        <v>1147162.0</v>
      </c>
      <c r="BG346" s="16">
        <v>0.0</v>
      </c>
      <c r="BH346" s="16">
        <v>0.0</v>
      </c>
      <c r="BI346" s="16">
        <v>0.0</v>
      </c>
      <c r="BJ346" s="16">
        <v>912.0</v>
      </c>
      <c r="BK346" s="16">
        <v>0.0</v>
      </c>
      <c r="BL346" s="16">
        <v>0.0</v>
      </c>
      <c r="BM346" s="16">
        <v>1.0</v>
      </c>
      <c r="BN346" s="16">
        <v>84228.0</v>
      </c>
      <c r="BO346" s="16">
        <v>0.0</v>
      </c>
      <c r="BP346" s="16">
        <v>0.0</v>
      </c>
      <c r="BQ346" s="16">
        <v>0.0</v>
      </c>
      <c r="BR346" s="16">
        <v>60106.0</v>
      </c>
      <c r="BS346" s="16">
        <v>0.0</v>
      </c>
      <c r="BT346" s="16">
        <v>0.0</v>
      </c>
    </row>
    <row r="347">
      <c r="A347" s="14" t="s">
        <v>6179</v>
      </c>
      <c r="B347" s="16">
        <v>11.0</v>
      </c>
      <c r="C347" s="16">
        <v>4086684.0</v>
      </c>
      <c r="D347" s="14" t="s">
        <v>6180</v>
      </c>
      <c r="E347" s="14" t="s">
        <v>2622</v>
      </c>
      <c r="F347" s="14" t="s">
        <v>2621</v>
      </c>
      <c r="G347" s="14" t="s">
        <v>4844</v>
      </c>
      <c r="H347" s="14" t="s">
        <v>2978</v>
      </c>
      <c r="I347" s="14" t="s">
        <v>2978</v>
      </c>
      <c r="J347" s="14" t="s">
        <v>4852</v>
      </c>
      <c r="K347" s="14" t="s">
        <v>6181</v>
      </c>
      <c r="L347" s="14" t="s">
        <v>6181</v>
      </c>
      <c r="M347" s="14" t="s">
        <v>6182</v>
      </c>
      <c r="N347" s="14" t="s">
        <v>409</v>
      </c>
      <c r="P347" s="17"/>
      <c r="Q347" s="17"/>
      <c r="R347" s="16">
        <v>6.0</v>
      </c>
      <c r="S347" s="16">
        <v>1541972.0</v>
      </c>
      <c r="T347" s="18">
        <v>3.8911E-6</v>
      </c>
      <c r="U347" s="16">
        <v>0.0</v>
      </c>
      <c r="V347" s="16">
        <v>0.0</v>
      </c>
      <c r="W347" s="14" t="s">
        <v>2978</v>
      </c>
      <c r="X347" s="14" t="s">
        <v>4865</v>
      </c>
      <c r="Y347" s="16">
        <v>4.54E-6</v>
      </c>
      <c r="Z347" s="16">
        <v>20.6</v>
      </c>
      <c r="AA347" s="17"/>
      <c r="AB347" s="16">
        <v>0.0</v>
      </c>
      <c r="AC347" s="16">
        <v>-0.01</v>
      </c>
      <c r="AD347" s="16">
        <v>4.75</v>
      </c>
      <c r="AE347" s="17"/>
      <c r="AF347" s="17"/>
      <c r="AG347" s="16">
        <v>2.0</v>
      </c>
      <c r="AH347" s="16">
        <v>73068.0</v>
      </c>
      <c r="AI347" s="16">
        <v>0.0</v>
      </c>
      <c r="AJ347" s="16">
        <v>0.0</v>
      </c>
      <c r="AK347" s="16">
        <v>0.0</v>
      </c>
      <c r="AL347" s="16">
        <v>51064.0</v>
      </c>
      <c r="AM347" s="16">
        <v>0.0</v>
      </c>
      <c r="AN347" s="16">
        <v>0.0</v>
      </c>
      <c r="AO347" s="16">
        <v>0.0</v>
      </c>
      <c r="AP347" s="16">
        <v>28660.0</v>
      </c>
      <c r="AQ347" s="16">
        <v>0.0</v>
      </c>
      <c r="AR347" s="16">
        <v>0.0</v>
      </c>
      <c r="AS347" s="16">
        <v>0.0</v>
      </c>
      <c r="AT347" s="16">
        <v>40958.0</v>
      </c>
      <c r="AU347" s="16">
        <v>0.0</v>
      </c>
      <c r="AV347" s="16">
        <v>0.0</v>
      </c>
      <c r="AW347" s="16">
        <v>0.0</v>
      </c>
      <c r="AX347" s="16">
        <v>49714.0</v>
      </c>
      <c r="AY347" s="16">
        <v>0.0</v>
      </c>
      <c r="AZ347" s="16">
        <v>0.0</v>
      </c>
      <c r="BA347" s="16">
        <v>1.0</v>
      </c>
      <c r="BB347" s="16">
        <v>6012.0</v>
      </c>
      <c r="BC347" s="16">
        <v>0.0</v>
      </c>
      <c r="BD347" s="16">
        <v>0.0</v>
      </c>
      <c r="BE347" s="16">
        <v>1.0</v>
      </c>
      <c r="BF347" s="16">
        <v>1147234.0</v>
      </c>
      <c r="BG347" s="16">
        <v>0.0</v>
      </c>
      <c r="BH347" s="16">
        <v>0.0</v>
      </c>
      <c r="BI347" s="16">
        <v>0.0</v>
      </c>
      <c r="BJ347" s="16">
        <v>912.0</v>
      </c>
      <c r="BK347" s="16">
        <v>0.0</v>
      </c>
      <c r="BL347" s="16">
        <v>0.0</v>
      </c>
      <c r="BM347" s="16">
        <v>1.0</v>
      </c>
      <c r="BN347" s="16">
        <v>84264.0</v>
      </c>
      <c r="BO347" s="16">
        <v>0.0</v>
      </c>
      <c r="BP347" s="16">
        <v>0.0</v>
      </c>
      <c r="BQ347" s="16">
        <v>1.0</v>
      </c>
      <c r="BR347" s="16">
        <v>60086.0</v>
      </c>
      <c r="BS347" s="16">
        <v>0.0</v>
      </c>
      <c r="BT347" s="16">
        <v>0.0</v>
      </c>
    </row>
    <row r="348">
      <c r="A348" s="14" t="s">
        <v>6183</v>
      </c>
      <c r="B348" s="16">
        <v>11.0</v>
      </c>
      <c r="C348" s="16">
        <v>4086651.0</v>
      </c>
      <c r="D348" s="14" t="s">
        <v>6184</v>
      </c>
      <c r="E348" s="14" t="s">
        <v>2631</v>
      </c>
      <c r="F348" s="14" t="s">
        <v>2630</v>
      </c>
      <c r="G348" s="14" t="s">
        <v>4844</v>
      </c>
      <c r="H348" s="14" t="s">
        <v>2978</v>
      </c>
      <c r="I348" s="14" t="s">
        <v>2978</v>
      </c>
      <c r="J348" s="14" t="s">
        <v>4852</v>
      </c>
      <c r="K348" s="14" t="s">
        <v>6185</v>
      </c>
      <c r="L348" s="14" t="s">
        <v>6185</v>
      </c>
      <c r="M348" s="14" t="s">
        <v>6186</v>
      </c>
      <c r="N348" s="14" t="s">
        <v>409</v>
      </c>
      <c r="P348" s="17"/>
      <c r="Q348" s="17"/>
      <c r="R348" s="16">
        <v>6.0</v>
      </c>
      <c r="S348" s="16">
        <v>1558238.0</v>
      </c>
      <c r="T348" s="18">
        <v>3.8505E-6</v>
      </c>
      <c r="U348" s="16">
        <v>0.0</v>
      </c>
      <c r="V348" s="16">
        <v>0.0</v>
      </c>
      <c r="W348" s="14" t="s">
        <v>2978</v>
      </c>
      <c r="X348" s="14" t="s">
        <v>4954</v>
      </c>
      <c r="Y348" s="18">
        <v>4.731E-5</v>
      </c>
      <c r="Z348" s="16">
        <v>20.9</v>
      </c>
      <c r="AA348" s="17"/>
      <c r="AB348" s="16">
        <v>0.0</v>
      </c>
      <c r="AC348" s="16">
        <v>0.01</v>
      </c>
      <c r="AD348" s="16">
        <v>8.66</v>
      </c>
      <c r="AE348" s="17"/>
      <c r="AF348" s="17"/>
      <c r="AG348" s="16">
        <v>0.0</v>
      </c>
      <c r="AH348" s="16">
        <v>73466.0</v>
      </c>
      <c r="AI348" s="16">
        <v>0.0</v>
      </c>
      <c r="AJ348" s="16">
        <v>0.0</v>
      </c>
      <c r="AK348" s="16">
        <v>0.0</v>
      </c>
      <c r="AL348" s="16">
        <v>52574.0</v>
      </c>
      <c r="AM348" s="16">
        <v>0.0</v>
      </c>
      <c r="AN348" s="16">
        <v>0.0</v>
      </c>
      <c r="AO348" s="16">
        <v>0.0</v>
      </c>
      <c r="AP348" s="16">
        <v>28824.0</v>
      </c>
      <c r="AQ348" s="16">
        <v>0.0</v>
      </c>
      <c r="AR348" s="16">
        <v>0.0</v>
      </c>
      <c r="AS348" s="16">
        <v>5.0</v>
      </c>
      <c r="AT348" s="16">
        <v>41524.0</v>
      </c>
      <c r="AU348" s="16">
        <v>0.0</v>
      </c>
      <c r="AV348" s="16">
        <v>0.0</v>
      </c>
      <c r="AW348" s="16">
        <v>0.0</v>
      </c>
      <c r="AX348" s="16">
        <v>57276.0</v>
      </c>
      <c r="AY348" s="16">
        <v>0.0</v>
      </c>
      <c r="AZ348" s="16">
        <v>0.0</v>
      </c>
      <c r="BA348" s="16">
        <v>0.0</v>
      </c>
      <c r="BB348" s="16">
        <v>6000.0</v>
      </c>
      <c r="BC348" s="16">
        <v>0.0</v>
      </c>
      <c r="BD348" s="16">
        <v>0.0</v>
      </c>
      <c r="BE348" s="16">
        <v>1.0</v>
      </c>
      <c r="BF348" s="16">
        <v>1151330.0</v>
      </c>
      <c r="BG348" s="16">
        <v>0.0</v>
      </c>
      <c r="BH348" s="16">
        <v>0.0</v>
      </c>
      <c r="BI348" s="16">
        <v>0.0</v>
      </c>
      <c r="BJ348" s="16">
        <v>912.0</v>
      </c>
      <c r="BK348" s="16">
        <v>0.0</v>
      </c>
      <c r="BL348" s="16">
        <v>0.0</v>
      </c>
      <c r="BM348" s="16">
        <v>0.0</v>
      </c>
      <c r="BN348" s="16">
        <v>85864.0</v>
      </c>
      <c r="BO348" s="16">
        <v>0.0</v>
      </c>
      <c r="BP348" s="16">
        <v>0.0</v>
      </c>
      <c r="BQ348" s="16">
        <v>0.0</v>
      </c>
      <c r="BR348" s="16">
        <v>60468.0</v>
      </c>
      <c r="BS348" s="16">
        <v>0.0</v>
      </c>
      <c r="BT348" s="16">
        <v>0.0</v>
      </c>
    </row>
    <row r="349">
      <c r="A349" s="14" t="s">
        <v>6187</v>
      </c>
      <c r="B349" s="16">
        <v>11.0</v>
      </c>
      <c r="C349" s="16">
        <v>4086623.0</v>
      </c>
      <c r="D349" s="14" t="s">
        <v>6188</v>
      </c>
      <c r="E349" s="14" t="s">
        <v>2621</v>
      </c>
      <c r="F349" s="14" t="s">
        <v>2630</v>
      </c>
      <c r="G349" s="14" t="s">
        <v>4844</v>
      </c>
      <c r="H349" s="14" t="s">
        <v>2978</v>
      </c>
      <c r="I349" s="14" t="s">
        <v>2978</v>
      </c>
      <c r="J349" s="14" t="s">
        <v>4852</v>
      </c>
      <c r="K349" s="14" t="s">
        <v>6189</v>
      </c>
      <c r="L349" s="14" t="s">
        <v>6189</v>
      </c>
      <c r="M349" s="14" t="s">
        <v>6190</v>
      </c>
      <c r="N349" s="14" t="s">
        <v>409</v>
      </c>
      <c r="O349" s="14" t="s">
        <v>410</v>
      </c>
      <c r="P349" s="16">
        <v>2641525.0</v>
      </c>
      <c r="Q349" s="17"/>
      <c r="R349" s="16">
        <v>6.0</v>
      </c>
      <c r="S349" s="16">
        <v>1589638.0</v>
      </c>
      <c r="T349" s="18">
        <v>3.7744E-6</v>
      </c>
      <c r="U349" s="16">
        <v>0.0</v>
      </c>
      <c r="V349" s="16">
        <v>0.0</v>
      </c>
      <c r="W349" s="14" t="s">
        <v>2978</v>
      </c>
      <c r="X349" s="14" t="s">
        <v>4849</v>
      </c>
      <c r="Y349" s="18">
        <v>6.9E-7</v>
      </c>
      <c r="Z349" s="16">
        <v>19.6</v>
      </c>
      <c r="AA349" s="17"/>
      <c r="AB349" s="16">
        <v>0.0</v>
      </c>
      <c r="AC349" s="16">
        <v>-0.03</v>
      </c>
      <c r="AD349" s="16">
        <v>6.32</v>
      </c>
      <c r="AE349" s="17"/>
      <c r="AF349" s="17"/>
      <c r="AG349" s="16">
        <v>0.0</v>
      </c>
      <c r="AH349" s="16">
        <v>74202.0</v>
      </c>
      <c r="AI349" s="16">
        <v>0.0</v>
      </c>
      <c r="AJ349" s="16">
        <v>0.0</v>
      </c>
      <c r="AK349" s="16">
        <v>0.0</v>
      </c>
      <c r="AL349" s="16">
        <v>57526.0</v>
      </c>
      <c r="AM349" s="16">
        <v>0.0</v>
      </c>
      <c r="AN349" s="16">
        <v>0.0</v>
      </c>
      <c r="AO349" s="16">
        <v>0.0</v>
      </c>
      <c r="AP349" s="16">
        <v>29214.0</v>
      </c>
      <c r="AQ349" s="16">
        <v>0.0</v>
      </c>
      <c r="AR349" s="16">
        <v>0.0</v>
      </c>
      <c r="AS349" s="16">
        <v>0.0</v>
      </c>
      <c r="AT349" s="16">
        <v>43610.0</v>
      </c>
      <c r="AU349" s="16">
        <v>0.0</v>
      </c>
      <c r="AV349" s="16">
        <v>0.0</v>
      </c>
      <c r="AW349" s="16">
        <v>3.0</v>
      </c>
      <c r="AX349" s="16">
        <v>62204.0</v>
      </c>
      <c r="AY349" s="16">
        <v>0.0</v>
      </c>
      <c r="AZ349" s="16">
        <v>0.0</v>
      </c>
      <c r="BA349" s="16">
        <v>0.0</v>
      </c>
      <c r="BB349" s="16">
        <v>6060.0</v>
      </c>
      <c r="BC349" s="16">
        <v>0.0</v>
      </c>
      <c r="BD349" s="16">
        <v>0.0</v>
      </c>
      <c r="BE349" s="16">
        <v>3.0</v>
      </c>
      <c r="BF349" s="16">
        <v>1165866.0</v>
      </c>
      <c r="BG349" s="16">
        <v>0.0</v>
      </c>
      <c r="BH349" s="16">
        <v>0.0</v>
      </c>
      <c r="BI349" s="16">
        <v>0.0</v>
      </c>
      <c r="BJ349" s="16">
        <v>912.0</v>
      </c>
      <c r="BK349" s="16">
        <v>0.0</v>
      </c>
      <c r="BL349" s="16">
        <v>0.0</v>
      </c>
      <c r="BM349" s="16">
        <v>0.0</v>
      </c>
      <c r="BN349" s="16">
        <v>88568.0</v>
      </c>
      <c r="BO349" s="16">
        <v>0.0</v>
      </c>
      <c r="BP349" s="16">
        <v>0.0</v>
      </c>
      <c r="BQ349" s="16">
        <v>0.0</v>
      </c>
      <c r="BR349" s="16">
        <v>61476.0</v>
      </c>
      <c r="BS349" s="16">
        <v>0.0</v>
      </c>
      <c r="BT349" s="16">
        <v>0.0</v>
      </c>
    </row>
    <row r="350">
      <c r="A350" s="14" t="s">
        <v>6191</v>
      </c>
      <c r="B350" s="16">
        <v>11.0</v>
      </c>
      <c r="C350" s="16">
        <v>4086613.0</v>
      </c>
      <c r="D350" s="14" t="s">
        <v>6192</v>
      </c>
      <c r="E350" s="14" t="s">
        <v>2630</v>
      </c>
      <c r="F350" s="14" t="s">
        <v>2621</v>
      </c>
      <c r="G350" s="14" t="s">
        <v>5166</v>
      </c>
      <c r="H350" s="14" t="s">
        <v>2978</v>
      </c>
      <c r="I350" s="14" t="s">
        <v>21</v>
      </c>
      <c r="J350" s="14" t="s">
        <v>4852</v>
      </c>
      <c r="K350" s="14" t="s">
        <v>6193</v>
      </c>
      <c r="L350" s="14" t="s">
        <v>6193</v>
      </c>
      <c r="M350" s="14" t="s">
        <v>6194</v>
      </c>
      <c r="N350" s="14" t="s">
        <v>4848</v>
      </c>
      <c r="P350" s="17"/>
      <c r="Q350" s="17"/>
      <c r="R350" s="16">
        <v>6.0</v>
      </c>
      <c r="S350" s="16">
        <v>1600370.0</v>
      </c>
      <c r="T350" s="18">
        <v>3.7491E-6</v>
      </c>
      <c r="U350" s="16">
        <v>0.0</v>
      </c>
      <c r="V350" s="16">
        <v>0.0</v>
      </c>
      <c r="W350" s="14" t="s">
        <v>2978</v>
      </c>
      <c r="X350" s="14" t="s">
        <v>4954</v>
      </c>
      <c r="Y350" s="16">
        <v>7.48E-6</v>
      </c>
      <c r="Z350" s="16">
        <v>9.21</v>
      </c>
      <c r="AA350" s="17"/>
      <c r="AB350" s="16">
        <v>0.0</v>
      </c>
      <c r="AC350" s="16">
        <v>0.01</v>
      </c>
      <c r="AD350" s="16">
        <v>1.78</v>
      </c>
      <c r="AE350" s="17"/>
      <c r="AF350" s="17"/>
      <c r="AG350" s="16">
        <v>0.0</v>
      </c>
      <c r="AH350" s="16">
        <v>74686.0</v>
      </c>
      <c r="AI350" s="16">
        <v>0.0</v>
      </c>
      <c r="AJ350" s="16">
        <v>0.0</v>
      </c>
      <c r="AK350" s="16">
        <v>0.0</v>
      </c>
      <c r="AL350" s="16">
        <v>58854.0</v>
      </c>
      <c r="AM350" s="16">
        <v>0.0</v>
      </c>
      <c r="AN350" s="16">
        <v>0.0</v>
      </c>
      <c r="AO350" s="16">
        <v>0.0</v>
      </c>
      <c r="AP350" s="16">
        <v>29348.0</v>
      </c>
      <c r="AQ350" s="16">
        <v>0.0</v>
      </c>
      <c r="AR350" s="16">
        <v>0.0</v>
      </c>
      <c r="AS350" s="16">
        <v>2.0</v>
      </c>
      <c r="AT350" s="16">
        <v>44298.0</v>
      </c>
      <c r="AU350" s="16">
        <v>0.0</v>
      </c>
      <c r="AV350" s="16">
        <v>0.0</v>
      </c>
      <c r="AW350" s="16">
        <v>0.0</v>
      </c>
      <c r="AX350" s="16">
        <v>63042.0</v>
      </c>
      <c r="AY350" s="16">
        <v>0.0</v>
      </c>
      <c r="AZ350" s="16">
        <v>0.0</v>
      </c>
      <c r="BA350" s="16">
        <v>0.0</v>
      </c>
      <c r="BB350" s="16">
        <v>6050.0</v>
      </c>
      <c r="BC350" s="16">
        <v>0.0</v>
      </c>
      <c r="BD350" s="16">
        <v>0.0</v>
      </c>
      <c r="BE350" s="16">
        <v>2.0</v>
      </c>
      <c r="BF350" s="16">
        <v>1171872.0</v>
      </c>
      <c r="BG350" s="16">
        <v>0.0</v>
      </c>
      <c r="BH350" s="16">
        <v>0.0</v>
      </c>
      <c r="BI350" s="16">
        <v>0.0</v>
      </c>
      <c r="BJ350" s="16">
        <v>912.0</v>
      </c>
      <c r="BK350" s="16">
        <v>0.0</v>
      </c>
      <c r="BL350" s="16">
        <v>0.0</v>
      </c>
      <c r="BM350" s="16">
        <v>1.0</v>
      </c>
      <c r="BN350" s="16">
        <v>89424.0</v>
      </c>
      <c r="BO350" s="16">
        <v>0.0</v>
      </c>
      <c r="BP350" s="16">
        <v>0.0</v>
      </c>
      <c r="BQ350" s="16">
        <v>1.0</v>
      </c>
      <c r="BR350" s="16">
        <v>61884.0</v>
      </c>
      <c r="BS350" s="16">
        <v>0.0</v>
      </c>
      <c r="BT350" s="16">
        <v>0.0</v>
      </c>
    </row>
    <row r="351">
      <c r="A351" s="14" t="s">
        <v>6195</v>
      </c>
      <c r="B351" s="16">
        <v>11.0</v>
      </c>
      <c r="C351" s="16">
        <v>4086609.0</v>
      </c>
      <c r="D351" s="14" t="s">
        <v>6196</v>
      </c>
      <c r="E351" s="14" t="s">
        <v>2621</v>
      </c>
      <c r="F351" s="14" t="s">
        <v>2622</v>
      </c>
      <c r="G351" s="14" t="s">
        <v>4844</v>
      </c>
      <c r="H351" s="14" t="s">
        <v>2978</v>
      </c>
      <c r="I351" s="14" t="s">
        <v>2978</v>
      </c>
      <c r="J351" s="14" t="s">
        <v>4852</v>
      </c>
      <c r="K351" s="14" t="s">
        <v>6197</v>
      </c>
      <c r="L351" s="14" t="s">
        <v>6197</v>
      </c>
      <c r="M351" s="14" t="s">
        <v>6198</v>
      </c>
      <c r="N351" s="14" t="s">
        <v>409</v>
      </c>
      <c r="P351" s="17"/>
      <c r="Q351" s="17"/>
      <c r="R351" s="16">
        <v>6.0</v>
      </c>
      <c r="S351" s="16">
        <v>1602836.0</v>
      </c>
      <c r="T351" s="18">
        <v>3.7434E-6</v>
      </c>
      <c r="U351" s="16">
        <v>0.0</v>
      </c>
      <c r="V351" s="16">
        <v>0.0</v>
      </c>
      <c r="W351" s="14" t="s">
        <v>2978</v>
      </c>
      <c r="X351" s="14" t="s">
        <v>4865</v>
      </c>
      <c r="Y351" s="18">
        <v>3.483E-5</v>
      </c>
      <c r="Z351" s="16">
        <v>22.9</v>
      </c>
      <c r="AA351" s="17"/>
      <c r="AB351" s="16">
        <v>0.0</v>
      </c>
      <c r="AC351" s="16">
        <v>-0.02</v>
      </c>
      <c r="AD351" s="16">
        <v>6.32</v>
      </c>
      <c r="AE351" s="17"/>
      <c r="AF351" s="17"/>
      <c r="AG351" s="16">
        <v>6.0</v>
      </c>
      <c r="AH351" s="16">
        <v>74618.0</v>
      </c>
      <c r="AI351" s="16">
        <v>0.0</v>
      </c>
      <c r="AJ351" s="16">
        <v>0.0</v>
      </c>
      <c r="AK351" s="16">
        <v>0.0</v>
      </c>
      <c r="AL351" s="16">
        <v>59110.0</v>
      </c>
      <c r="AM351" s="16">
        <v>0.0</v>
      </c>
      <c r="AN351" s="16">
        <v>0.0</v>
      </c>
      <c r="AO351" s="16">
        <v>0.0</v>
      </c>
      <c r="AP351" s="16">
        <v>29364.0</v>
      </c>
      <c r="AQ351" s="16">
        <v>0.0</v>
      </c>
      <c r="AR351" s="16">
        <v>0.0</v>
      </c>
      <c r="AS351" s="16">
        <v>0.0</v>
      </c>
      <c r="AT351" s="16">
        <v>44456.0</v>
      </c>
      <c r="AU351" s="16">
        <v>0.0</v>
      </c>
      <c r="AV351" s="16">
        <v>0.0</v>
      </c>
      <c r="AW351" s="16">
        <v>0.0</v>
      </c>
      <c r="AX351" s="16">
        <v>63256.0</v>
      </c>
      <c r="AY351" s="16">
        <v>0.0</v>
      </c>
      <c r="AZ351" s="16">
        <v>0.0</v>
      </c>
      <c r="BA351" s="16">
        <v>0.0</v>
      </c>
      <c r="BB351" s="16">
        <v>6080.0</v>
      </c>
      <c r="BC351" s="16">
        <v>0.0</v>
      </c>
      <c r="BD351" s="16">
        <v>0.0</v>
      </c>
      <c r="BE351" s="16">
        <v>0.0</v>
      </c>
      <c r="BF351" s="16">
        <v>1173406.0</v>
      </c>
      <c r="BG351" s="16">
        <v>0.0</v>
      </c>
      <c r="BH351" s="16">
        <v>0.0</v>
      </c>
      <c r="BI351" s="16">
        <v>0.0</v>
      </c>
      <c r="BJ351" s="16">
        <v>910.0</v>
      </c>
      <c r="BK351" s="16">
        <v>0.0</v>
      </c>
      <c r="BL351" s="16">
        <v>0.0</v>
      </c>
      <c r="BM351" s="16">
        <v>0.0</v>
      </c>
      <c r="BN351" s="16">
        <v>89644.0</v>
      </c>
      <c r="BO351" s="16">
        <v>0.0</v>
      </c>
      <c r="BP351" s="16">
        <v>0.0</v>
      </c>
      <c r="BQ351" s="16">
        <v>0.0</v>
      </c>
      <c r="BR351" s="16">
        <v>61992.0</v>
      </c>
      <c r="BS351" s="16">
        <v>0.0</v>
      </c>
      <c r="BT351" s="16">
        <v>0.0</v>
      </c>
    </row>
    <row r="352">
      <c r="A352" s="14" t="s">
        <v>6199</v>
      </c>
      <c r="B352" s="16">
        <v>11.0</v>
      </c>
      <c r="C352" s="16">
        <v>4091752.0</v>
      </c>
      <c r="D352" s="14" t="s">
        <v>6200</v>
      </c>
      <c r="E352" s="14" t="s">
        <v>2631</v>
      </c>
      <c r="F352" s="14" t="s">
        <v>2630</v>
      </c>
      <c r="G352" s="14" t="s">
        <v>5166</v>
      </c>
      <c r="H352" s="14" t="s">
        <v>2978</v>
      </c>
      <c r="I352" s="14" t="s">
        <v>21</v>
      </c>
      <c r="J352" s="14" t="s">
        <v>4845</v>
      </c>
      <c r="K352" s="14" t="s">
        <v>6201</v>
      </c>
      <c r="L352" s="14" t="s">
        <v>6201</v>
      </c>
      <c r="M352" s="14" t="s">
        <v>6202</v>
      </c>
      <c r="N352" s="14" t="s">
        <v>409</v>
      </c>
      <c r="O352" s="14" t="s">
        <v>410</v>
      </c>
      <c r="P352" s="16">
        <v>577323.0</v>
      </c>
      <c r="Q352" s="17"/>
      <c r="R352" s="16">
        <v>6.0</v>
      </c>
      <c r="S352" s="16">
        <v>1611786.0</v>
      </c>
      <c r="T352" s="18">
        <v>3.7226E-6</v>
      </c>
      <c r="U352" s="16">
        <v>0.0</v>
      </c>
      <c r="V352" s="16">
        <v>0.0</v>
      </c>
      <c r="W352" s="14" t="s">
        <v>2978</v>
      </c>
      <c r="X352" s="14" t="s">
        <v>4849</v>
      </c>
      <c r="Y352" s="16">
        <v>1.83E-6</v>
      </c>
      <c r="Z352" s="16">
        <v>24.4</v>
      </c>
      <c r="AA352" s="17"/>
      <c r="AB352" s="16">
        <v>0.0</v>
      </c>
      <c r="AC352" s="16">
        <v>0.01</v>
      </c>
      <c r="AD352" s="16">
        <v>8.8</v>
      </c>
      <c r="AE352" s="16">
        <v>0.01</v>
      </c>
      <c r="AF352" s="16">
        <v>0.263</v>
      </c>
      <c r="AG352" s="16">
        <v>0.0</v>
      </c>
      <c r="AH352" s="16">
        <v>75042.0</v>
      </c>
      <c r="AI352" s="16">
        <v>0.0</v>
      </c>
      <c r="AJ352" s="16">
        <v>0.0</v>
      </c>
      <c r="AK352" s="16">
        <v>0.0</v>
      </c>
      <c r="AL352" s="16">
        <v>60020.0</v>
      </c>
      <c r="AM352" s="16">
        <v>0.0</v>
      </c>
      <c r="AN352" s="16">
        <v>0.0</v>
      </c>
      <c r="AO352" s="16">
        <v>0.0</v>
      </c>
      <c r="AP352" s="16">
        <v>29608.0</v>
      </c>
      <c r="AQ352" s="16">
        <v>0.0</v>
      </c>
      <c r="AR352" s="16">
        <v>0.0</v>
      </c>
      <c r="AS352" s="16">
        <v>0.0</v>
      </c>
      <c r="AT352" s="16">
        <v>44876.0</v>
      </c>
      <c r="AU352" s="16">
        <v>0.0</v>
      </c>
      <c r="AV352" s="16">
        <v>0.0</v>
      </c>
      <c r="AW352" s="16">
        <v>0.0</v>
      </c>
      <c r="AX352" s="16">
        <v>61668.0</v>
      </c>
      <c r="AY352" s="16">
        <v>0.0</v>
      </c>
      <c r="AZ352" s="16">
        <v>0.0</v>
      </c>
      <c r="BA352" s="16">
        <v>0.0</v>
      </c>
      <c r="BB352" s="16">
        <v>6058.0</v>
      </c>
      <c r="BC352" s="16">
        <v>0.0</v>
      </c>
      <c r="BD352" s="16">
        <v>0.0</v>
      </c>
      <c r="BE352" s="16">
        <v>6.0</v>
      </c>
      <c r="BF352" s="16">
        <v>1180022.0</v>
      </c>
      <c r="BG352" s="16">
        <v>0.0</v>
      </c>
      <c r="BH352" s="16">
        <v>0.0</v>
      </c>
      <c r="BI352" s="16">
        <v>0.0</v>
      </c>
      <c r="BJ352" s="16">
        <v>912.0</v>
      </c>
      <c r="BK352" s="16">
        <v>0.0</v>
      </c>
      <c r="BL352" s="16">
        <v>0.0</v>
      </c>
      <c r="BM352" s="16">
        <v>0.0</v>
      </c>
      <c r="BN352" s="16">
        <v>91086.0</v>
      </c>
      <c r="BO352" s="16">
        <v>0.0</v>
      </c>
      <c r="BP352" s="16">
        <v>0.0</v>
      </c>
      <c r="BQ352" s="16">
        <v>0.0</v>
      </c>
      <c r="BR352" s="16">
        <v>62494.0</v>
      </c>
      <c r="BS352" s="16">
        <v>0.0</v>
      </c>
      <c r="BT352" s="16">
        <v>0.0</v>
      </c>
    </row>
    <row r="353">
      <c r="A353" s="14" t="s">
        <v>6203</v>
      </c>
      <c r="B353" s="16">
        <v>11.0</v>
      </c>
      <c r="C353" s="16">
        <v>4074606.0</v>
      </c>
      <c r="D353" s="14" t="s">
        <v>6204</v>
      </c>
      <c r="E353" s="14" t="s">
        <v>2631</v>
      </c>
      <c r="F353" s="14" t="s">
        <v>2630</v>
      </c>
      <c r="G353" s="14" t="s">
        <v>5166</v>
      </c>
      <c r="H353" s="14" t="s">
        <v>2978</v>
      </c>
      <c r="I353" s="14" t="s">
        <v>21</v>
      </c>
      <c r="J353" s="14" t="s">
        <v>4845</v>
      </c>
      <c r="K353" s="14" t="s">
        <v>6205</v>
      </c>
      <c r="L353" s="14" t="s">
        <v>6205</v>
      </c>
      <c r="M353" s="14" t="s">
        <v>6206</v>
      </c>
      <c r="N353" s="14" t="s">
        <v>409</v>
      </c>
      <c r="P353" s="17"/>
      <c r="Q353" s="17"/>
      <c r="R353" s="16">
        <v>6.0</v>
      </c>
      <c r="S353" s="16">
        <v>1611816.0</v>
      </c>
      <c r="T353" s="18">
        <v>3.7225E-6</v>
      </c>
      <c r="U353" s="16">
        <v>0.0</v>
      </c>
      <c r="V353" s="16">
        <v>0.0</v>
      </c>
      <c r="W353" s="14" t="s">
        <v>2978</v>
      </c>
      <c r="X353" s="14" t="s">
        <v>4849</v>
      </c>
      <c r="Y353" s="18">
        <v>1.24E-6</v>
      </c>
      <c r="Z353" s="16">
        <v>26.4</v>
      </c>
      <c r="AA353" s="16">
        <v>0.59</v>
      </c>
      <c r="AB353" s="16">
        <v>0.0</v>
      </c>
      <c r="AC353" s="16">
        <v>0.0</v>
      </c>
      <c r="AD353" s="16">
        <v>8.76</v>
      </c>
      <c r="AE353" s="16">
        <v>0.11</v>
      </c>
      <c r="AF353" s="16">
        <v>0.934</v>
      </c>
      <c r="AG353" s="16">
        <v>0.0</v>
      </c>
      <c r="AH353" s="16">
        <v>75006.0</v>
      </c>
      <c r="AI353" s="16">
        <v>0.0</v>
      </c>
      <c r="AJ353" s="16">
        <v>0.0</v>
      </c>
      <c r="AK353" s="16">
        <v>0.0</v>
      </c>
      <c r="AL353" s="16">
        <v>59634.0</v>
      </c>
      <c r="AM353" s="16">
        <v>0.0</v>
      </c>
      <c r="AN353" s="16">
        <v>0.0</v>
      </c>
      <c r="AO353" s="16">
        <v>0.0</v>
      </c>
      <c r="AP353" s="16">
        <v>29546.0</v>
      </c>
      <c r="AQ353" s="16">
        <v>0.0</v>
      </c>
      <c r="AR353" s="16">
        <v>0.0</v>
      </c>
      <c r="AS353" s="16">
        <v>0.0</v>
      </c>
      <c r="AT353" s="16">
        <v>44792.0</v>
      </c>
      <c r="AU353" s="16">
        <v>0.0</v>
      </c>
      <c r="AV353" s="16">
        <v>0.0</v>
      </c>
      <c r="AW353" s="16">
        <v>0.0</v>
      </c>
      <c r="AX353" s="16">
        <v>63900.0</v>
      </c>
      <c r="AY353" s="16">
        <v>0.0</v>
      </c>
      <c r="AZ353" s="16">
        <v>0.0</v>
      </c>
      <c r="BA353" s="16">
        <v>0.0</v>
      </c>
      <c r="BB353" s="16">
        <v>6054.0</v>
      </c>
      <c r="BC353" s="16">
        <v>0.0</v>
      </c>
      <c r="BD353" s="16">
        <v>0.0</v>
      </c>
      <c r="BE353" s="16">
        <v>5.0</v>
      </c>
      <c r="BF353" s="16">
        <v>1178954.0</v>
      </c>
      <c r="BG353" s="16">
        <v>0.0</v>
      </c>
      <c r="BH353" s="16">
        <v>0.0</v>
      </c>
      <c r="BI353" s="16">
        <v>0.0</v>
      </c>
      <c r="BJ353" s="16">
        <v>912.0</v>
      </c>
      <c r="BK353" s="16">
        <v>0.0</v>
      </c>
      <c r="BL353" s="16">
        <v>0.0</v>
      </c>
      <c r="BM353" s="16">
        <v>1.0</v>
      </c>
      <c r="BN353" s="16">
        <v>90604.0</v>
      </c>
      <c r="BO353" s="16">
        <v>0.0</v>
      </c>
      <c r="BP353" s="16">
        <v>0.0</v>
      </c>
      <c r="BQ353" s="16">
        <v>0.0</v>
      </c>
      <c r="BR353" s="16">
        <v>62414.0</v>
      </c>
      <c r="BS353" s="16">
        <v>0.0</v>
      </c>
      <c r="BT353" s="16">
        <v>0.0</v>
      </c>
    </row>
    <row r="354">
      <c r="A354" s="14" t="s">
        <v>6207</v>
      </c>
      <c r="B354" s="16">
        <v>11.0</v>
      </c>
      <c r="C354" s="16">
        <v>4082324.0</v>
      </c>
      <c r="D354" s="17"/>
      <c r="E354" s="14" t="s">
        <v>2631</v>
      </c>
      <c r="F354" s="14" t="s">
        <v>2621</v>
      </c>
      <c r="G354" s="14" t="s">
        <v>5166</v>
      </c>
      <c r="H354" s="14" t="s">
        <v>2978</v>
      </c>
      <c r="I354" s="14" t="s">
        <v>21</v>
      </c>
      <c r="J354" s="14" t="s">
        <v>4845</v>
      </c>
      <c r="K354" s="14" t="s">
        <v>6208</v>
      </c>
      <c r="L354" s="14" t="s">
        <v>6208</v>
      </c>
      <c r="M354" s="14" t="s">
        <v>6209</v>
      </c>
      <c r="N354" s="14" t="s">
        <v>409</v>
      </c>
      <c r="P354" s="17"/>
      <c r="Q354" s="17"/>
      <c r="R354" s="16">
        <v>6.0</v>
      </c>
      <c r="S354" s="16">
        <v>1613286.0</v>
      </c>
      <c r="T354" s="18">
        <v>3.7191E-6</v>
      </c>
      <c r="U354" s="16">
        <v>0.0</v>
      </c>
      <c r="V354" s="16">
        <v>0.0</v>
      </c>
      <c r="W354" s="14" t="s">
        <v>2978</v>
      </c>
      <c r="X354" s="14" t="s">
        <v>4849</v>
      </c>
      <c r="Y354" s="16">
        <v>1.83E-6</v>
      </c>
      <c r="Z354" s="16">
        <v>25.8</v>
      </c>
      <c r="AA354" s="16">
        <v>0.252</v>
      </c>
      <c r="AB354" s="16">
        <v>0.0</v>
      </c>
      <c r="AC354" s="16">
        <v>-0.01</v>
      </c>
      <c r="AD354" s="16">
        <v>5.87</v>
      </c>
      <c r="AE354" s="16">
        <v>0.02</v>
      </c>
      <c r="AF354" s="16">
        <v>0.954</v>
      </c>
      <c r="AG354" s="16">
        <v>0.0</v>
      </c>
      <c r="AH354" s="16">
        <v>75048.0</v>
      </c>
      <c r="AI354" s="16">
        <v>0.0</v>
      </c>
      <c r="AJ354" s="16">
        <v>0.0</v>
      </c>
      <c r="AK354" s="16">
        <v>0.0</v>
      </c>
      <c r="AL354" s="16">
        <v>59964.0</v>
      </c>
      <c r="AM354" s="16">
        <v>0.0</v>
      </c>
      <c r="AN354" s="16">
        <v>0.0</v>
      </c>
      <c r="AO354" s="16">
        <v>0.0</v>
      </c>
      <c r="AP354" s="16">
        <v>29592.0</v>
      </c>
      <c r="AQ354" s="16">
        <v>0.0</v>
      </c>
      <c r="AR354" s="16">
        <v>0.0</v>
      </c>
      <c r="AS354" s="16">
        <v>0.0</v>
      </c>
      <c r="AT354" s="16">
        <v>44890.0</v>
      </c>
      <c r="AU354" s="16">
        <v>0.0</v>
      </c>
      <c r="AV354" s="16">
        <v>0.0</v>
      </c>
      <c r="AW354" s="16">
        <v>0.0</v>
      </c>
      <c r="AX354" s="16">
        <v>64020.0</v>
      </c>
      <c r="AY354" s="16">
        <v>0.0</v>
      </c>
      <c r="AZ354" s="16">
        <v>0.0</v>
      </c>
      <c r="BA354" s="16">
        <v>0.0</v>
      </c>
      <c r="BB354" s="16">
        <v>5528.0</v>
      </c>
      <c r="BC354" s="16">
        <v>0.0</v>
      </c>
      <c r="BD354" s="16">
        <v>0.0</v>
      </c>
      <c r="BE354" s="16">
        <v>6.0</v>
      </c>
      <c r="BF354" s="16">
        <v>1179902.0</v>
      </c>
      <c r="BG354" s="16">
        <v>0.0</v>
      </c>
      <c r="BH354" s="16">
        <v>0.0</v>
      </c>
      <c r="BI354" s="16">
        <v>0.0</v>
      </c>
      <c r="BJ354" s="16">
        <v>912.0</v>
      </c>
      <c r="BK354" s="16">
        <v>0.0</v>
      </c>
      <c r="BL354" s="16">
        <v>0.0</v>
      </c>
      <c r="BM354" s="16">
        <v>0.0</v>
      </c>
      <c r="BN354" s="16">
        <v>90972.0</v>
      </c>
      <c r="BO354" s="16">
        <v>0.0</v>
      </c>
      <c r="BP354" s="16">
        <v>0.0</v>
      </c>
      <c r="BQ354" s="16">
        <v>0.0</v>
      </c>
      <c r="BR354" s="16">
        <v>62458.0</v>
      </c>
      <c r="BS354" s="16">
        <v>0.0</v>
      </c>
      <c r="BT354" s="16">
        <v>0.0</v>
      </c>
    </row>
    <row r="355">
      <c r="A355" s="14" t="s">
        <v>6210</v>
      </c>
      <c r="B355" s="16">
        <v>11.0</v>
      </c>
      <c r="C355" s="16">
        <v>4082234.0</v>
      </c>
      <c r="D355" s="14" t="s">
        <v>6211</v>
      </c>
      <c r="E355" s="14" t="s">
        <v>2630</v>
      </c>
      <c r="F355" s="14" t="s">
        <v>2631</v>
      </c>
      <c r="G355" s="14" t="s">
        <v>4844</v>
      </c>
      <c r="H355" s="14" t="s">
        <v>2978</v>
      </c>
      <c r="I355" s="14" t="s">
        <v>2978</v>
      </c>
      <c r="J355" s="14" t="s">
        <v>4845</v>
      </c>
      <c r="K355" s="14" t="s">
        <v>6212</v>
      </c>
      <c r="L355" s="14" t="s">
        <v>6212</v>
      </c>
      <c r="M355" s="14" t="s">
        <v>6213</v>
      </c>
      <c r="N355" s="14" t="s">
        <v>4848</v>
      </c>
      <c r="P355" s="17"/>
      <c r="Q355" s="17"/>
      <c r="R355" s="16">
        <v>6.0</v>
      </c>
      <c r="S355" s="16">
        <v>1613410.0</v>
      </c>
      <c r="T355" s="18">
        <v>3.7188E-6</v>
      </c>
      <c r="U355" s="16">
        <v>0.0</v>
      </c>
      <c r="V355" s="16">
        <v>0.0</v>
      </c>
      <c r="W355" s="14" t="s">
        <v>2978</v>
      </c>
      <c r="X355" s="14" t="s">
        <v>4860</v>
      </c>
      <c r="Y355" s="16">
        <v>2.863E-5</v>
      </c>
      <c r="Z355" s="16">
        <v>2.04</v>
      </c>
      <c r="AA355" s="16">
        <v>0.077</v>
      </c>
      <c r="AB355" s="16">
        <v>0.0</v>
      </c>
      <c r="AC355" s="16">
        <v>0.01</v>
      </c>
      <c r="AD355" s="16">
        <v>-10.2</v>
      </c>
      <c r="AE355" s="17"/>
      <c r="AF355" s="17"/>
      <c r="AG355" s="16">
        <v>0.0</v>
      </c>
      <c r="AH355" s="16">
        <v>74906.0</v>
      </c>
      <c r="AI355" s="16">
        <v>0.0</v>
      </c>
      <c r="AJ355" s="16">
        <v>0.0</v>
      </c>
      <c r="AK355" s="16">
        <v>0.0</v>
      </c>
      <c r="AL355" s="16">
        <v>59992.0</v>
      </c>
      <c r="AM355" s="16">
        <v>0.0</v>
      </c>
      <c r="AN355" s="16">
        <v>0.0</v>
      </c>
      <c r="AO355" s="16">
        <v>0.0</v>
      </c>
      <c r="AP355" s="16">
        <v>29602.0</v>
      </c>
      <c r="AQ355" s="16">
        <v>0.0</v>
      </c>
      <c r="AR355" s="16">
        <v>0.0</v>
      </c>
      <c r="AS355" s="16">
        <v>0.0</v>
      </c>
      <c r="AT355" s="16">
        <v>44892.0</v>
      </c>
      <c r="AU355" s="16">
        <v>0.0</v>
      </c>
      <c r="AV355" s="16">
        <v>0.0</v>
      </c>
      <c r="AW355" s="16">
        <v>0.0</v>
      </c>
      <c r="AX355" s="16">
        <v>64038.0</v>
      </c>
      <c r="AY355" s="16">
        <v>0.0</v>
      </c>
      <c r="AZ355" s="16">
        <v>0.0</v>
      </c>
      <c r="BA355" s="16">
        <v>0.0</v>
      </c>
      <c r="BB355" s="16">
        <v>5998.0</v>
      </c>
      <c r="BC355" s="16">
        <v>0.0</v>
      </c>
      <c r="BD355" s="16">
        <v>0.0</v>
      </c>
      <c r="BE355" s="16">
        <v>0.0</v>
      </c>
      <c r="BF355" s="16">
        <v>1179520.0</v>
      </c>
      <c r="BG355" s="16">
        <v>0.0</v>
      </c>
      <c r="BH355" s="16">
        <v>0.0</v>
      </c>
      <c r="BI355" s="16">
        <v>0.0</v>
      </c>
      <c r="BJ355" s="16">
        <v>912.0</v>
      </c>
      <c r="BK355" s="16">
        <v>0.0</v>
      </c>
      <c r="BL355" s="16">
        <v>0.0</v>
      </c>
      <c r="BM355" s="16">
        <v>6.0</v>
      </c>
      <c r="BN355" s="16">
        <v>91084.0</v>
      </c>
      <c r="BO355" s="16">
        <v>0.0</v>
      </c>
      <c r="BP355" s="16">
        <v>0.0</v>
      </c>
      <c r="BQ355" s="16">
        <v>0.0</v>
      </c>
      <c r="BR355" s="16">
        <v>62466.0</v>
      </c>
      <c r="BS355" s="16">
        <v>0.0</v>
      </c>
      <c r="BT355" s="16">
        <v>0.0</v>
      </c>
    </row>
    <row r="356">
      <c r="A356" s="14" t="s">
        <v>6214</v>
      </c>
      <c r="B356" s="16">
        <v>11.0</v>
      </c>
      <c r="C356" s="16">
        <v>4082312.0</v>
      </c>
      <c r="D356" s="14" t="s">
        <v>6215</v>
      </c>
      <c r="E356" s="14" t="s">
        <v>2631</v>
      </c>
      <c r="F356" s="14" t="s">
        <v>2630</v>
      </c>
      <c r="G356" s="14" t="s">
        <v>4844</v>
      </c>
      <c r="H356" s="14" t="s">
        <v>2978</v>
      </c>
      <c r="I356" s="14" t="s">
        <v>2978</v>
      </c>
      <c r="J356" s="14" t="s">
        <v>4845</v>
      </c>
      <c r="K356" s="14" t="s">
        <v>6216</v>
      </c>
      <c r="L356" s="14" t="s">
        <v>6216</v>
      </c>
      <c r="M356" s="14" t="s">
        <v>6217</v>
      </c>
      <c r="N356" s="14" t="s">
        <v>4848</v>
      </c>
      <c r="P356" s="17"/>
      <c r="Q356" s="17"/>
      <c r="R356" s="16">
        <v>6.0</v>
      </c>
      <c r="S356" s="16">
        <v>1613558.0</v>
      </c>
      <c r="T356" s="18">
        <v>3.7185E-6</v>
      </c>
      <c r="U356" s="16">
        <v>1.0</v>
      </c>
      <c r="V356" s="16">
        <v>0.0</v>
      </c>
      <c r="W356" s="14" t="s">
        <v>2978</v>
      </c>
      <c r="X356" s="14" t="s">
        <v>4865</v>
      </c>
      <c r="Y356" s="18">
        <v>3.471E-5</v>
      </c>
      <c r="Z356" s="16">
        <v>11.1</v>
      </c>
      <c r="AA356" s="16">
        <v>0.54</v>
      </c>
      <c r="AB356" s="16">
        <v>0.0</v>
      </c>
      <c r="AC356" s="16">
        <v>-0.01</v>
      </c>
      <c r="AD356" s="16">
        <v>3.54</v>
      </c>
      <c r="AE356" s="17"/>
      <c r="AF356" s="17"/>
      <c r="AG356" s="16">
        <v>6.0</v>
      </c>
      <c r="AH356" s="16">
        <v>74924.0</v>
      </c>
      <c r="AI356" s="16">
        <v>1.0</v>
      </c>
      <c r="AJ356" s="16">
        <v>0.0</v>
      </c>
      <c r="AK356" s="16">
        <v>0.0</v>
      </c>
      <c r="AL356" s="16">
        <v>59984.0</v>
      </c>
      <c r="AM356" s="16">
        <v>0.0</v>
      </c>
      <c r="AN356" s="16">
        <v>0.0</v>
      </c>
      <c r="AO356" s="16">
        <v>0.0</v>
      </c>
      <c r="AP356" s="16">
        <v>29606.0</v>
      </c>
      <c r="AQ356" s="16">
        <v>0.0</v>
      </c>
      <c r="AR356" s="16">
        <v>0.0</v>
      </c>
      <c r="AS356" s="16">
        <v>0.0</v>
      </c>
      <c r="AT356" s="16">
        <v>44894.0</v>
      </c>
      <c r="AU356" s="16">
        <v>0.0</v>
      </c>
      <c r="AV356" s="16">
        <v>0.0</v>
      </c>
      <c r="AW356" s="16">
        <v>0.0</v>
      </c>
      <c r="AX356" s="16">
        <v>64038.0</v>
      </c>
      <c r="AY356" s="16">
        <v>0.0</v>
      </c>
      <c r="AZ356" s="16">
        <v>0.0</v>
      </c>
      <c r="BA356" s="16">
        <v>0.0</v>
      </c>
      <c r="BB356" s="16">
        <v>5730.0</v>
      </c>
      <c r="BC356" s="16">
        <v>0.0</v>
      </c>
      <c r="BD356" s="16">
        <v>0.0</v>
      </c>
      <c r="BE356" s="16">
        <v>0.0</v>
      </c>
      <c r="BF356" s="16">
        <v>1180002.0</v>
      </c>
      <c r="BG356" s="16">
        <v>0.0</v>
      </c>
      <c r="BH356" s="16">
        <v>0.0</v>
      </c>
      <c r="BI356" s="16">
        <v>0.0</v>
      </c>
      <c r="BJ356" s="16">
        <v>912.0</v>
      </c>
      <c r="BK356" s="16">
        <v>0.0</v>
      </c>
      <c r="BL356" s="16">
        <v>0.0</v>
      </c>
      <c r="BM356" s="16">
        <v>0.0</v>
      </c>
      <c r="BN356" s="16">
        <v>91026.0</v>
      </c>
      <c r="BO356" s="16">
        <v>0.0</v>
      </c>
      <c r="BP356" s="16">
        <v>0.0</v>
      </c>
      <c r="BQ356" s="16">
        <v>0.0</v>
      </c>
      <c r="BR356" s="16">
        <v>62442.0</v>
      </c>
      <c r="BS356" s="16">
        <v>0.0</v>
      </c>
      <c r="BT356" s="16">
        <v>0.0</v>
      </c>
    </row>
    <row r="357">
      <c r="A357" s="14" t="s">
        <v>6218</v>
      </c>
      <c r="B357" s="16">
        <v>11.0</v>
      </c>
      <c r="C357" s="16">
        <v>4074528.0</v>
      </c>
      <c r="D357" s="14" t="s">
        <v>6219</v>
      </c>
      <c r="E357" s="14" t="s">
        <v>2631</v>
      </c>
      <c r="F357" s="14" t="s">
        <v>2630</v>
      </c>
      <c r="G357" s="14" t="s">
        <v>4844</v>
      </c>
      <c r="H357" s="14" t="s">
        <v>2978</v>
      </c>
      <c r="I357" s="14" t="s">
        <v>2978</v>
      </c>
      <c r="J357" s="14" t="s">
        <v>4845</v>
      </c>
      <c r="K357" s="14" t="s">
        <v>6220</v>
      </c>
      <c r="L357" s="14" t="s">
        <v>6220</v>
      </c>
      <c r="M357" s="14" t="s">
        <v>6221</v>
      </c>
      <c r="N357" s="14" t="s">
        <v>409</v>
      </c>
      <c r="O357" s="14" t="s">
        <v>410</v>
      </c>
      <c r="P357" s="16">
        <v>657193.0</v>
      </c>
      <c r="Q357" s="17"/>
      <c r="R357" s="16">
        <v>6.0</v>
      </c>
      <c r="S357" s="16">
        <v>1613884.0</v>
      </c>
      <c r="T357" s="18">
        <v>3.7177E-6</v>
      </c>
      <c r="U357" s="16">
        <v>0.0</v>
      </c>
      <c r="V357" s="16">
        <v>0.0</v>
      </c>
      <c r="W357" s="14" t="s">
        <v>2978</v>
      </c>
      <c r="X357" s="14" t="s">
        <v>4849</v>
      </c>
      <c r="Y357" s="18">
        <v>7.9E-7</v>
      </c>
      <c r="Z357" s="16">
        <v>23.6</v>
      </c>
      <c r="AA357" s="16">
        <v>0.286</v>
      </c>
      <c r="AB357" s="16">
        <v>0.0</v>
      </c>
      <c r="AC357" s="16">
        <v>-0.01</v>
      </c>
      <c r="AD357" s="16">
        <v>7.01</v>
      </c>
      <c r="AE357" s="16">
        <v>0.08</v>
      </c>
      <c r="AF357" s="16">
        <v>0.26</v>
      </c>
      <c r="AG357" s="16">
        <v>0.0</v>
      </c>
      <c r="AH357" s="16">
        <v>74920.0</v>
      </c>
      <c r="AI357" s="16">
        <v>0.0</v>
      </c>
      <c r="AJ357" s="16">
        <v>0.0</v>
      </c>
      <c r="AK357" s="16">
        <v>0.0</v>
      </c>
      <c r="AL357" s="16">
        <v>60004.0</v>
      </c>
      <c r="AM357" s="16">
        <v>0.0</v>
      </c>
      <c r="AN357" s="16">
        <v>0.0</v>
      </c>
      <c r="AO357" s="16">
        <v>0.0</v>
      </c>
      <c r="AP357" s="16">
        <v>29606.0</v>
      </c>
      <c r="AQ357" s="16">
        <v>0.0</v>
      </c>
      <c r="AR357" s="16">
        <v>0.0</v>
      </c>
      <c r="AS357" s="16">
        <v>1.0</v>
      </c>
      <c r="AT357" s="16">
        <v>44894.0</v>
      </c>
      <c r="AU357" s="16">
        <v>0.0</v>
      </c>
      <c r="AV357" s="16">
        <v>0.0</v>
      </c>
      <c r="AW357" s="16">
        <v>0.0</v>
      </c>
      <c r="AX357" s="16">
        <v>64028.0</v>
      </c>
      <c r="AY357" s="16">
        <v>0.0</v>
      </c>
      <c r="AZ357" s="16">
        <v>0.0</v>
      </c>
      <c r="BA357" s="16">
        <v>0.0</v>
      </c>
      <c r="BB357" s="16">
        <v>5964.0</v>
      </c>
      <c r="BC357" s="16">
        <v>0.0</v>
      </c>
      <c r="BD357" s="16">
        <v>0.0</v>
      </c>
      <c r="BE357" s="16">
        <v>4.0</v>
      </c>
      <c r="BF357" s="16">
        <v>1180026.0</v>
      </c>
      <c r="BG357" s="16">
        <v>0.0</v>
      </c>
      <c r="BH357" s="16">
        <v>0.0</v>
      </c>
      <c r="BI357" s="16">
        <v>0.0</v>
      </c>
      <c r="BJ357" s="16">
        <v>912.0</v>
      </c>
      <c r="BK357" s="16">
        <v>0.0</v>
      </c>
      <c r="BL357" s="16">
        <v>0.0</v>
      </c>
      <c r="BM357" s="16">
        <v>0.0</v>
      </c>
      <c r="BN357" s="16">
        <v>91060.0</v>
      </c>
      <c r="BO357" s="16">
        <v>0.0</v>
      </c>
      <c r="BP357" s="16">
        <v>0.0</v>
      </c>
      <c r="BQ357" s="16">
        <v>1.0</v>
      </c>
      <c r="BR357" s="16">
        <v>62470.0</v>
      </c>
      <c r="BS357" s="16">
        <v>0.0</v>
      </c>
      <c r="BT357" s="16">
        <v>0.0</v>
      </c>
    </row>
    <row r="358">
      <c r="A358" s="14" t="s">
        <v>6222</v>
      </c>
      <c r="B358" s="16">
        <v>11.0</v>
      </c>
      <c r="C358" s="16">
        <v>4059377.0</v>
      </c>
      <c r="D358" s="14" t="s">
        <v>6223</v>
      </c>
      <c r="E358" s="14" t="s">
        <v>2631</v>
      </c>
      <c r="F358" s="14" t="s">
        <v>2621</v>
      </c>
      <c r="G358" s="14" t="s">
        <v>4844</v>
      </c>
      <c r="H358" s="14" t="s">
        <v>2978</v>
      </c>
      <c r="I358" s="14" t="s">
        <v>2978</v>
      </c>
      <c r="J358" s="14" t="s">
        <v>4845</v>
      </c>
      <c r="K358" s="14" t="s">
        <v>6224</v>
      </c>
      <c r="L358" s="14" t="s">
        <v>6224</v>
      </c>
      <c r="M358" s="14" t="s">
        <v>6225</v>
      </c>
      <c r="N358" s="14" t="s">
        <v>4848</v>
      </c>
      <c r="P358" s="17"/>
      <c r="Q358" s="17"/>
      <c r="R358" s="16">
        <v>6.0</v>
      </c>
      <c r="S358" s="16">
        <v>1613934.0</v>
      </c>
      <c r="T358" s="18">
        <v>3.7176E-6</v>
      </c>
      <c r="U358" s="16">
        <v>0.0</v>
      </c>
      <c r="V358" s="16">
        <v>0.0</v>
      </c>
      <c r="W358" s="14" t="s">
        <v>2978</v>
      </c>
      <c r="X358" s="14" t="s">
        <v>4954</v>
      </c>
      <c r="Y358" s="18">
        <v>5.787E-5</v>
      </c>
      <c r="Z358" s="16">
        <v>9.1</v>
      </c>
      <c r="AA358" s="17"/>
      <c r="AB358" s="16">
        <v>0.0</v>
      </c>
      <c r="AC358" s="16">
        <v>0.02</v>
      </c>
      <c r="AD358" s="16">
        <v>2.87</v>
      </c>
      <c r="AE358" s="17"/>
      <c r="AF358" s="17"/>
      <c r="AG358" s="16">
        <v>0.0</v>
      </c>
      <c r="AH358" s="16">
        <v>74904.0</v>
      </c>
      <c r="AI358" s="16">
        <v>0.0</v>
      </c>
      <c r="AJ358" s="16">
        <v>0.0</v>
      </c>
      <c r="AK358" s="16">
        <v>0.0</v>
      </c>
      <c r="AL358" s="16">
        <v>59996.0</v>
      </c>
      <c r="AM358" s="16">
        <v>0.0</v>
      </c>
      <c r="AN358" s="16">
        <v>0.0</v>
      </c>
      <c r="AO358" s="16">
        <v>0.0</v>
      </c>
      <c r="AP358" s="16">
        <v>29606.0</v>
      </c>
      <c r="AQ358" s="16">
        <v>0.0</v>
      </c>
      <c r="AR358" s="16">
        <v>0.0</v>
      </c>
      <c r="AS358" s="16">
        <v>6.0</v>
      </c>
      <c r="AT358" s="16">
        <v>44890.0</v>
      </c>
      <c r="AU358" s="16">
        <v>0.0</v>
      </c>
      <c r="AV358" s="16">
        <v>0.0</v>
      </c>
      <c r="AW358" s="16">
        <v>0.0</v>
      </c>
      <c r="AX358" s="16">
        <v>64028.0</v>
      </c>
      <c r="AY358" s="16">
        <v>0.0</v>
      </c>
      <c r="AZ358" s="16">
        <v>0.0</v>
      </c>
      <c r="BA358" s="16">
        <v>0.0</v>
      </c>
      <c r="BB358" s="16">
        <v>6084.0</v>
      </c>
      <c r="BC358" s="16">
        <v>0.0</v>
      </c>
      <c r="BD358" s="16">
        <v>0.0</v>
      </c>
      <c r="BE358" s="16">
        <v>0.0</v>
      </c>
      <c r="BF358" s="16">
        <v>1179966.0</v>
      </c>
      <c r="BG358" s="16">
        <v>0.0</v>
      </c>
      <c r="BH358" s="16">
        <v>0.0</v>
      </c>
      <c r="BI358" s="16">
        <v>0.0</v>
      </c>
      <c r="BJ358" s="16">
        <v>912.0</v>
      </c>
      <c r="BK358" s="16">
        <v>0.0</v>
      </c>
      <c r="BL358" s="16">
        <v>0.0</v>
      </c>
      <c r="BM358" s="16">
        <v>0.0</v>
      </c>
      <c r="BN358" s="16">
        <v>91074.0</v>
      </c>
      <c r="BO358" s="16">
        <v>0.0</v>
      </c>
      <c r="BP358" s="16">
        <v>0.0</v>
      </c>
      <c r="BQ358" s="16">
        <v>0.0</v>
      </c>
      <c r="BR358" s="16">
        <v>62474.0</v>
      </c>
      <c r="BS358" s="16">
        <v>0.0</v>
      </c>
      <c r="BT358" s="16">
        <v>0.0</v>
      </c>
    </row>
    <row r="359">
      <c r="A359" s="14" t="s">
        <v>6226</v>
      </c>
      <c r="B359" s="16">
        <v>11.0</v>
      </c>
      <c r="C359" s="16">
        <v>4070134.0</v>
      </c>
      <c r="D359" s="14" t="s">
        <v>6227</v>
      </c>
      <c r="E359" s="14" t="s">
        <v>6228</v>
      </c>
      <c r="F359" s="14" t="s">
        <v>2621</v>
      </c>
      <c r="G359" s="14" t="s">
        <v>4844</v>
      </c>
      <c r="H359" s="14" t="s">
        <v>2978</v>
      </c>
      <c r="I359" s="14" t="s">
        <v>2978</v>
      </c>
      <c r="J359" s="14" t="s">
        <v>4845</v>
      </c>
      <c r="K359" s="14" t="s">
        <v>6229</v>
      </c>
      <c r="L359" s="14" t="s">
        <v>6229</v>
      </c>
      <c r="M359" s="14" t="s">
        <v>6230</v>
      </c>
      <c r="N359" s="14" t="s">
        <v>5050</v>
      </c>
      <c r="O359" s="14" t="s">
        <v>410</v>
      </c>
      <c r="P359" s="16">
        <v>580501.0</v>
      </c>
      <c r="Q359" s="17"/>
      <c r="R359" s="16">
        <v>6.0</v>
      </c>
      <c r="S359" s="16">
        <v>1613992.0</v>
      </c>
      <c r="T359" s="18">
        <v>3.7175E-6</v>
      </c>
      <c r="U359" s="16">
        <v>0.0</v>
      </c>
      <c r="V359" s="16">
        <v>0.0</v>
      </c>
      <c r="W359" s="14" t="s">
        <v>2978</v>
      </c>
      <c r="X359" s="14" t="s">
        <v>4849</v>
      </c>
      <c r="Y359" s="18">
        <v>7.9E-7</v>
      </c>
      <c r="Z359" s="16">
        <v>19.4</v>
      </c>
      <c r="AA359" s="17"/>
      <c r="AB359" s="16">
        <v>0.0</v>
      </c>
      <c r="AC359" s="16">
        <v>0.0</v>
      </c>
      <c r="AD359" s="16">
        <v>6.36</v>
      </c>
      <c r="AE359" s="17"/>
      <c r="AF359" s="17"/>
      <c r="AG359" s="16">
        <v>0.0</v>
      </c>
      <c r="AH359" s="16">
        <v>74876.0</v>
      </c>
      <c r="AI359" s="16">
        <v>0.0</v>
      </c>
      <c r="AJ359" s="16">
        <v>0.0</v>
      </c>
      <c r="AK359" s="16">
        <v>0.0</v>
      </c>
      <c r="AL359" s="16">
        <v>60002.0</v>
      </c>
      <c r="AM359" s="16">
        <v>0.0</v>
      </c>
      <c r="AN359" s="16">
        <v>0.0</v>
      </c>
      <c r="AO359" s="16">
        <v>2.0</v>
      </c>
      <c r="AP359" s="16">
        <v>29606.0</v>
      </c>
      <c r="AQ359" s="16">
        <v>0.0</v>
      </c>
      <c r="AR359" s="16">
        <v>0.0</v>
      </c>
      <c r="AS359" s="16">
        <v>0.0</v>
      </c>
      <c r="AT359" s="16">
        <v>44886.0</v>
      </c>
      <c r="AU359" s="16">
        <v>0.0</v>
      </c>
      <c r="AV359" s="16">
        <v>0.0</v>
      </c>
      <c r="AW359" s="16">
        <v>0.0</v>
      </c>
      <c r="AX359" s="16">
        <v>64026.0</v>
      </c>
      <c r="AY359" s="16">
        <v>0.0</v>
      </c>
      <c r="AZ359" s="16">
        <v>0.0</v>
      </c>
      <c r="BA359" s="16">
        <v>0.0</v>
      </c>
      <c r="BB359" s="16">
        <v>6080.0</v>
      </c>
      <c r="BC359" s="16">
        <v>0.0</v>
      </c>
      <c r="BD359" s="16">
        <v>0.0</v>
      </c>
      <c r="BE359" s="16">
        <v>4.0</v>
      </c>
      <c r="BF359" s="16">
        <v>1180032.0</v>
      </c>
      <c r="BG359" s="16">
        <v>0.0</v>
      </c>
      <c r="BH359" s="16">
        <v>0.0</v>
      </c>
      <c r="BI359" s="16">
        <v>0.0</v>
      </c>
      <c r="BJ359" s="16">
        <v>912.0</v>
      </c>
      <c r="BK359" s="16">
        <v>0.0</v>
      </c>
      <c r="BL359" s="16">
        <v>0.0</v>
      </c>
      <c r="BM359" s="16">
        <v>0.0</v>
      </c>
      <c r="BN359" s="16">
        <v>91082.0</v>
      </c>
      <c r="BO359" s="16">
        <v>0.0</v>
      </c>
      <c r="BP359" s="16">
        <v>0.0</v>
      </c>
      <c r="BQ359" s="16">
        <v>0.0</v>
      </c>
      <c r="BR359" s="16">
        <v>62490.0</v>
      </c>
      <c r="BS359" s="16">
        <v>0.0</v>
      </c>
      <c r="BT359" s="16">
        <v>0.0</v>
      </c>
    </row>
    <row r="360">
      <c r="A360" s="14" t="s">
        <v>6231</v>
      </c>
      <c r="B360" s="16">
        <v>11.0</v>
      </c>
      <c r="C360" s="16">
        <v>4091607.0</v>
      </c>
      <c r="D360" s="14" t="s">
        <v>6232</v>
      </c>
      <c r="E360" s="14" t="s">
        <v>2631</v>
      </c>
      <c r="F360" s="14" t="s">
        <v>2630</v>
      </c>
      <c r="G360" s="14" t="s">
        <v>4844</v>
      </c>
      <c r="H360" s="14" t="s">
        <v>2978</v>
      </c>
      <c r="I360" s="14" t="s">
        <v>2978</v>
      </c>
      <c r="J360" s="14" t="s">
        <v>4845</v>
      </c>
      <c r="K360" s="14" t="s">
        <v>6233</v>
      </c>
      <c r="L360" s="14" t="s">
        <v>6233</v>
      </c>
      <c r="M360" s="14" t="s">
        <v>6234</v>
      </c>
      <c r="N360" s="14" t="s">
        <v>409</v>
      </c>
      <c r="O360" s="14" t="s">
        <v>410</v>
      </c>
      <c r="P360" s="16">
        <v>568211.0</v>
      </c>
      <c r="Q360" s="17"/>
      <c r="R360" s="16">
        <v>6.0</v>
      </c>
      <c r="S360" s="16">
        <v>1614012.0</v>
      </c>
      <c r="T360" s="18">
        <v>3.7174E-6</v>
      </c>
      <c r="U360" s="16">
        <v>0.0</v>
      </c>
      <c r="V360" s="16">
        <v>0.0</v>
      </c>
      <c r="W360" s="14" t="s">
        <v>2978</v>
      </c>
      <c r="X360" s="14" t="s">
        <v>4940</v>
      </c>
      <c r="Y360" s="18">
        <v>4.284E-5</v>
      </c>
      <c r="Z360" s="16">
        <v>24.6</v>
      </c>
      <c r="AA360" s="17"/>
      <c r="AB360" s="16">
        <v>0.0</v>
      </c>
      <c r="AC360" s="16">
        <v>0.0</v>
      </c>
      <c r="AD360" s="16">
        <v>8.78</v>
      </c>
      <c r="AE360" s="16">
        <v>0.01</v>
      </c>
      <c r="AF360" s="16">
        <v>0.009</v>
      </c>
      <c r="AG360" s="16">
        <v>0.0</v>
      </c>
      <c r="AH360" s="16">
        <v>74904.0</v>
      </c>
      <c r="AI360" s="16">
        <v>0.0</v>
      </c>
      <c r="AJ360" s="16">
        <v>0.0</v>
      </c>
      <c r="AK360" s="16">
        <v>6.0</v>
      </c>
      <c r="AL360" s="16">
        <v>59994.0</v>
      </c>
      <c r="AM360" s="16">
        <v>0.0</v>
      </c>
      <c r="AN360" s="16">
        <v>0.0</v>
      </c>
      <c r="AO360" s="16">
        <v>0.0</v>
      </c>
      <c r="AP360" s="16">
        <v>29606.0</v>
      </c>
      <c r="AQ360" s="16">
        <v>0.0</v>
      </c>
      <c r="AR360" s="16">
        <v>0.0</v>
      </c>
      <c r="AS360" s="16">
        <v>0.0</v>
      </c>
      <c r="AT360" s="16">
        <v>44886.0</v>
      </c>
      <c r="AU360" s="16">
        <v>0.0</v>
      </c>
      <c r="AV360" s="16">
        <v>0.0</v>
      </c>
      <c r="AW360" s="16">
        <v>0.0</v>
      </c>
      <c r="AX360" s="16">
        <v>64024.0</v>
      </c>
      <c r="AY360" s="16">
        <v>0.0</v>
      </c>
      <c r="AZ360" s="16">
        <v>0.0</v>
      </c>
      <c r="BA360" s="16">
        <v>0.0</v>
      </c>
      <c r="BB360" s="16">
        <v>6084.0</v>
      </c>
      <c r="BC360" s="16">
        <v>0.0</v>
      </c>
      <c r="BD360" s="16">
        <v>0.0</v>
      </c>
      <c r="BE360" s="16">
        <v>0.0</v>
      </c>
      <c r="BF360" s="16">
        <v>1180032.0</v>
      </c>
      <c r="BG360" s="16">
        <v>0.0</v>
      </c>
      <c r="BH360" s="16">
        <v>0.0</v>
      </c>
      <c r="BI360" s="16">
        <v>0.0</v>
      </c>
      <c r="BJ360" s="16">
        <v>912.0</v>
      </c>
      <c r="BK360" s="16">
        <v>0.0</v>
      </c>
      <c r="BL360" s="16">
        <v>0.0</v>
      </c>
      <c r="BM360" s="16">
        <v>0.0</v>
      </c>
      <c r="BN360" s="16">
        <v>91092.0</v>
      </c>
      <c r="BO360" s="16">
        <v>0.0</v>
      </c>
      <c r="BP360" s="16">
        <v>0.0</v>
      </c>
      <c r="BQ360" s="16">
        <v>0.0</v>
      </c>
      <c r="BR360" s="16">
        <v>62478.0</v>
      </c>
      <c r="BS360" s="16">
        <v>0.0</v>
      </c>
      <c r="BT360" s="16">
        <v>0.0</v>
      </c>
    </row>
    <row r="361">
      <c r="A361" s="14" t="s">
        <v>6235</v>
      </c>
      <c r="B361" s="16">
        <v>11.0</v>
      </c>
      <c r="C361" s="16">
        <v>4074563.0</v>
      </c>
      <c r="D361" s="14" t="s">
        <v>6236</v>
      </c>
      <c r="E361" s="14" t="s">
        <v>2630</v>
      </c>
      <c r="F361" s="14" t="s">
        <v>2631</v>
      </c>
      <c r="G361" s="14" t="s">
        <v>4844</v>
      </c>
      <c r="H361" s="14" t="s">
        <v>2978</v>
      </c>
      <c r="I361" s="14" t="s">
        <v>2978</v>
      </c>
      <c r="J361" s="14" t="s">
        <v>4845</v>
      </c>
      <c r="K361" s="14" t="s">
        <v>6237</v>
      </c>
      <c r="L361" s="14" t="s">
        <v>6237</v>
      </c>
      <c r="M361" s="14" t="s">
        <v>6238</v>
      </c>
      <c r="N361" s="14" t="s">
        <v>409</v>
      </c>
      <c r="O361" s="14" t="s">
        <v>410</v>
      </c>
      <c r="P361" s="16">
        <v>1009594.0</v>
      </c>
      <c r="Q361" s="17"/>
      <c r="R361" s="16">
        <v>6.0</v>
      </c>
      <c r="S361" s="16">
        <v>1614030.0</v>
      </c>
      <c r="T361" s="18">
        <v>3.7174E-6</v>
      </c>
      <c r="U361" s="16">
        <v>0.0</v>
      </c>
      <c r="V361" s="16">
        <v>0.0</v>
      </c>
      <c r="W361" s="14" t="s">
        <v>2978</v>
      </c>
      <c r="X361" s="14" t="s">
        <v>4954</v>
      </c>
      <c r="Y361" s="18">
        <v>5.786E-5</v>
      </c>
      <c r="Z361" s="16">
        <v>23.1</v>
      </c>
      <c r="AA361" s="17"/>
      <c r="AB361" s="16">
        <v>0.0</v>
      </c>
      <c r="AC361" s="16">
        <v>0.0</v>
      </c>
      <c r="AD361" s="16">
        <v>6.31</v>
      </c>
      <c r="AE361" s="16">
        <v>0.14</v>
      </c>
      <c r="AF361" s="16">
        <v>0.127</v>
      </c>
      <c r="AG361" s="16">
        <v>0.0</v>
      </c>
      <c r="AH361" s="16">
        <v>74924.0</v>
      </c>
      <c r="AI361" s="16">
        <v>0.0</v>
      </c>
      <c r="AJ361" s="16">
        <v>0.0</v>
      </c>
      <c r="AK361" s="16">
        <v>0.0</v>
      </c>
      <c r="AL361" s="16">
        <v>60010.0</v>
      </c>
      <c r="AM361" s="16">
        <v>0.0</v>
      </c>
      <c r="AN361" s="16">
        <v>0.0</v>
      </c>
      <c r="AO361" s="16">
        <v>0.0</v>
      </c>
      <c r="AP361" s="16">
        <v>29606.0</v>
      </c>
      <c r="AQ361" s="16">
        <v>0.0</v>
      </c>
      <c r="AR361" s="16">
        <v>0.0</v>
      </c>
      <c r="AS361" s="16">
        <v>6.0</v>
      </c>
      <c r="AT361" s="16">
        <v>44892.0</v>
      </c>
      <c r="AU361" s="16">
        <v>0.0</v>
      </c>
      <c r="AV361" s="16">
        <v>0.0</v>
      </c>
      <c r="AW361" s="16">
        <v>0.0</v>
      </c>
      <c r="AX361" s="16">
        <v>64038.0</v>
      </c>
      <c r="AY361" s="16">
        <v>0.0</v>
      </c>
      <c r="AZ361" s="16">
        <v>0.0</v>
      </c>
      <c r="BA361" s="16">
        <v>0.0</v>
      </c>
      <c r="BB361" s="16">
        <v>6078.0</v>
      </c>
      <c r="BC361" s="16">
        <v>0.0</v>
      </c>
      <c r="BD361" s="16">
        <v>0.0</v>
      </c>
      <c r="BE361" s="16">
        <v>0.0</v>
      </c>
      <c r="BF361" s="16">
        <v>1180030.0</v>
      </c>
      <c r="BG361" s="16">
        <v>0.0</v>
      </c>
      <c r="BH361" s="16">
        <v>0.0</v>
      </c>
      <c r="BI361" s="16">
        <v>0.0</v>
      </c>
      <c r="BJ361" s="16">
        <v>910.0</v>
      </c>
      <c r="BK361" s="16">
        <v>0.0</v>
      </c>
      <c r="BL361" s="16">
        <v>0.0</v>
      </c>
      <c r="BM361" s="16">
        <v>0.0</v>
      </c>
      <c r="BN361" s="16">
        <v>91058.0</v>
      </c>
      <c r="BO361" s="16">
        <v>0.0</v>
      </c>
      <c r="BP361" s="16">
        <v>0.0</v>
      </c>
      <c r="BQ361" s="16">
        <v>0.0</v>
      </c>
      <c r="BR361" s="16">
        <v>62484.0</v>
      </c>
      <c r="BS361" s="16">
        <v>0.0</v>
      </c>
      <c r="BT361" s="16">
        <v>0.0</v>
      </c>
    </row>
    <row r="362">
      <c r="A362" s="14" t="s">
        <v>6239</v>
      </c>
      <c r="B362" s="16">
        <v>11.0</v>
      </c>
      <c r="C362" s="16">
        <v>4091629.0</v>
      </c>
      <c r="D362" s="14" t="s">
        <v>6240</v>
      </c>
      <c r="E362" s="14" t="s">
        <v>2621</v>
      </c>
      <c r="F362" s="14" t="s">
        <v>2622</v>
      </c>
      <c r="G362" s="14" t="s">
        <v>5166</v>
      </c>
      <c r="H362" s="14" t="s">
        <v>2978</v>
      </c>
      <c r="I362" s="14" t="s">
        <v>21</v>
      </c>
      <c r="J362" s="14" t="s">
        <v>4845</v>
      </c>
      <c r="K362" s="14" t="s">
        <v>6241</v>
      </c>
      <c r="L362" s="14" t="s">
        <v>6241</v>
      </c>
      <c r="M362" s="14" t="s">
        <v>6242</v>
      </c>
      <c r="N362" s="14" t="s">
        <v>409</v>
      </c>
      <c r="O362" s="14" t="s">
        <v>410</v>
      </c>
      <c r="P362" s="16">
        <v>2923649.0</v>
      </c>
      <c r="Q362" s="17"/>
      <c r="R362" s="16">
        <v>6.0</v>
      </c>
      <c r="S362" s="16">
        <v>1614046.0</v>
      </c>
      <c r="T362" s="18">
        <v>3.7174E-6</v>
      </c>
      <c r="U362" s="16">
        <v>0.0</v>
      </c>
      <c r="V362" s="16">
        <v>0.0</v>
      </c>
      <c r="W362" s="14" t="s">
        <v>2978</v>
      </c>
      <c r="X362" s="14" t="s">
        <v>4849</v>
      </c>
      <c r="Y362" s="18">
        <v>7.9E-7</v>
      </c>
      <c r="Z362" s="16">
        <v>8.09</v>
      </c>
      <c r="AA362" s="17"/>
      <c r="AB362" s="16">
        <v>0.0</v>
      </c>
      <c r="AC362" s="16">
        <v>0.01</v>
      </c>
      <c r="AD362" s="16">
        <v>-0.353</v>
      </c>
      <c r="AE362" s="16">
        <v>0.66</v>
      </c>
      <c r="AF362" s="16">
        <v>0.0</v>
      </c>
      <c r="AG362" s="16">
        <v>0.0</v>
      </c>
      <c r="AH362" s="16">
        <v>74990.0</v>
      </c>
      <c r="AI362" s="16">
        <v>0.0</v>
      </c>
      <c r="AJ362" s="16">
        <v>0.0</v>
      </c>
      <c r="AK362" s="16">
        <v>1.0</v>
      </c>
      <c r="AL362" s="16">
        <v>60008.0</v>
      </c>
      <c r="AM362" s="16">
        <v>0.0</v>
      </c>
      <c r="AN362" s="16">
        <v>0.0</v>
      </c>
      <c r="AO362" s="16">
        <v>0.0</v>
      </c>
      <c r="AP362" s="16">
        <v>29606.0</v>
      </c>
      <c r="AQ362" s="16">
        <v>0.0</v>
      </c>
      <c r="AR362" s="16">
        <v>0.0</v>
      </c>
      <c r="AS362" s="16">
        <v>0.0</v>
      </c>
      <c r="AT362" s="16">
        <v>44870.0</v>
      </c>
      <c r="AU362" s="16">
        <v>0.0</v>
      </c>
      <c r="AV362" s="16">
        <v>0.0</v>
      </c>
      <c r="AW362" s="16">
        <v>0.0</v>
      </c>
      <c r="AX362" s="16">
        <v>64010.0</v>
      </c>
      <c r="AY362" s="16">
        <v>0.0</v>
      </c>
      <c r="AZ362" s="16">
        <v>0.0</v>
      </c>
      <c r="BA362" s="16">
        <v>1.0</v>
      </c>
      <c r="BB362" s="16">
        <v>6062.0</v>
      </c>
      <c r="BC362" s="16">
        <v>0.0</v>
      </c>
      <c r="BD362" s="16">
        <v>0.0</v>
      </c>
      <c r="BE362" s="16">
        <v>4.0</v>
      </c>
      <c r="BF362" s="16">
        <v>1180008.0</v>
      </c>
      <c r="BG362" s="16">
        <v>0.0</v>
      </c>
      <c r="BH362" s="16">
        <v>0.0</v>
      </c>
      <c r="BI362" s="16">
        <v>0.0</v>
      </c>
      <c r="BJ362" s="16">
        <v>910.0</v>
      </c>
      <c r="BK362" s="16">
        <v>0.0</v>
      </c>
      <c r="BL362" s="16">
        <v>0.0</v>
      </c>
      <c r="BM362" s="16">
        <v>0.0</v>
      </c>
      <c r="BN362" s="16">
        <v>91076.0</v>
      </c>
      <c r="BO362" s="16">
        <v>0.0</v>
      </c>
      <c r="BP362" s="16">
        <v>0.0</v>
      </c>
      <c r="BQ362" s="16">
        <v>0.0</v>
      </c>
      <c r="BR362" s="16">
        <v>62506.0</v>
      </c>
      <c r="BS362" s="16">
        <v>0.0</v>
      </c>
      <c r="BT362" s="16">
        <v>0.0</v>
      </c>
    </row>
    <row r="363">
      <c r="A363" s="14" t="s">
        <v>6243</v>
      </c>
      <c r="B363" s="16">
        <v>11.0</v>
      </c>
      <c r="C363" s="16">
        <v>4091540.0</v>
      </c>
      <c r="D363" s="14" t="s">
        <v>6244</v>
      </c>
      <c r="E363" s="14" t="s">
        <v>2622</v>
      </c>
      <c r="F363" s="14" t="s">
        <v>2621</v>
      </c>
      <c r="G363" s="14" t="s">
        <v>4844</v>
      </c>
      <c r="H363" s="14" t="s">
        <v>2978</v>
      </c>
      <c r="I363" s="14" t="s">
        <v>2978</v>
      </c>
      <c r="J363" s="14" t="s">
        <v>4845</v>
      </c>
      <c r="K363" s="14" t="s">
        <v>6245</v>
      </c>
      <c r="L363" s="14" t="s">
        <v>6245</v>
      </c>
      <c r="M363" s="14" t="s">
        <v>6246</v>
      </c>
      <c r="N363" s="14" t="s">
        <v>4848</v>
      </c>
      <c r="O363" s="14" t="s">
        <v>4878</v>
      </c>
      <c r="P363" s="16">
        <v>1544490.0</v>
      </c>
      <c r="Q363" s="17"/>
      <c r="R363" s="16">
        <v>6.0</v>
      </c>
      <c r="S363" s="16">
        <v>1614076.0</v>
      </c>
      <c r="T363" s="18">
        <v>3.7173E-6</v>
      </c>
      <c r="U363" s="16">
        <v>0.0</v>
      </c>
      <c r="V363" s="16">
        <v>0.0</v>
      </c>
      <c r="W363" s="14" t="s">
        <v>2978</v>
      </c>
      <c r="X363" s="14" t="s">
        <v>4940</v>
      </c>
      <c r="Y363" s="16">
        <v>1.327E-5</v>
      </c>
      <c r="Z363" s="16">
        <v>6.47</v>
      </c>
      <c r="AA363" s="16">
        <v>0.236</v>
      </c>
      <c r="AB363" s="16">
        <v>0.0</v>
      </c>
      <c r="AC363" s="16">
        <v>0.0</v>
      </c>
      <c r="AD363" s="16">
        <v>1.27</v>
      </c>
      <c r="AE363" s="17"/>
      <c r="AF363" s="17"/>
      <c r="AG363" s="16">
        <v>1.0</v>
      </c>
      <c r="AH363" s="16">
        <v>74926.0</v>
      </c>
      <c r="AI363" s="16">
        <v>0.0</v>
      </c>
      <c r="AJ363" s="16">
        <v>0.0</v>
      </c>
      <c r="AK363" s="16">
        <v>3.0</v>
      </c>
      <c r="AL363" s="16">
        <v>60010.0</v>
      </c>
      <c r="AM363" s="16">
        <v>0.0</v>
      </c>
      <c r="AN363" s="16">
        <v>0.0</v>
      </c>
      <c r="AO363" s="16">
        <v>0.0</v>
      </c>
      <c r="AP363" s="16">
        <v>29606.0</v>
      </c>
      <c r="AQ363" s="16">
        <v>0.0</v>
      </c>
      <c r="AR363" s="16">
        <v>0.0</v>
      </c>
      <c r="AS363" s="16">
        <v>0.0</v>
      </c>
      <c r="AT363" s="16">
        <v>44886.0</v>
      </c>
      <c r="AU363" s="16">
        <v>0.0</v>
      </c>
      <c r="AV363" s="16">
        <v>0.0</v>
      </c>
      <c r="AW363" s="16">
        <v>0.0</v>
      </c>
      <c r="AX363" s="16">
        <v>64042.0</v>
      </c>
      <c r="AY363" s="16">
        <v>0.0</v>
      </c>
      <c r="AZ363" s="16">
        <v>0.0</v>
      </c>
      <c r="BA363" s="16">
        <v>0.0</v>
      </c>
      <c r="BB363" s="16">
        <v>6082.0</v>
      </c>
      <c r="BC363" s="16">
        <v>0.0</v>
      </c>
      <c r="BD363" s="16">
        <v>0.0</v>
      </c>
      <c r="BE363" s="16">
        <v>2.0</v>
      </c>
      <c r="BF363" s="16">
        <v>1180038.0</v>
      </c>
      <c r="BG363" s="16">
        <v>0.0</v>
      </c>
      <c r="BH363" s="16">
        <v>0.0</v>
      </c>
      <c r="BI363" s="16">
        <v>0.0</v>
      </c>
      <c r="BJ363" s="16">
        <v>910.0</v>
      </c>
      <c r="BK363" s="16">
        <v>0.0</v>
      </c>
      <c r="BL363" s="16">
        <v>0.0</v>
      </c>
      <c r="BM363" s="16">
        <v>0.0</v>
      </c>
      <c r="BN363" s="16">
        <v>91088.0</v>
      </c>
      <c r="BO363" s="16">
        <v>0.0</v>
      </c>
      <c r="BP363" s="16">
        <v>0.0</v>
      </c>
      <c r="BQ363" s="16">
        <v>0.0</v>
      </c>
      <c r="BR363" s="16">
        <v>62488.0</v>
      </c>
      <c r="BS363" s="16">
        <v>0.0</v>
      </c>
      <c r="BT363" s="16">
        <v>0.0</v>
      </c>
    </row>
    <row r="364">
      <c r="A364" s="14" t="s">
        <v>6247</v>
      </c>
      <c r="B364" s="16">
        <v>11.0</v>
      </c>
      <c r="C364" s="16">
        <v>4086524.0</v>
      </c>
      <c r="D364" s="14" t="s">
        <v>6248</v>
      </c>
      <c r="E364" s="14" t="s">
        <v>2622</v>
      </c>
      <c r="F364" s="14" t="s">
        <v>2621</v>
      </c>
      <c r="G364" s="14" t="s">
        <v>4844</v>
      </c>
      <c r="H364" s="14" t="s">
        <v>2978</v>
      </c>
      <c r="I364" s="14" t="s">
        <v>2978</v>
      </c>
      <c r="J364" s="14" t="s">
        <v>4845</v>
      </c>
      <c r="K364" s="14" t="s">
        <v>5731</v>
      </c>
      <c r="L364" s="14" t="s">
        <v>5731</v>
      </c>
      <c r="M364" s="14" t="s">
        <v>5732</v>
      </c>
      <c r="N364" s="14" t="s">
        <v>409</v>
      </c>
      <c r="O364" s="14" t="s">
        <v>410</v>
      </c>
      <c r="P364" s="16">
        <v>1438759.0</v>
      </c>
      <c r="Q364" s="17"/>
      <c r="R364" s="16">
        <v>6.0</v>
      </c>
      <c r="S364" s="16">
        <v>1614084.0</v>
      </c>
      <c r="T364" s="18">
        <v>3.7173E-6</v>
      </c>
      <c r="U364" s="16">
        <v>0.0</v>
      </c>
      <c r="V364" s="16">
        <v>0.0</v>
      </c>
      <c r="W364" s="14" t="s">
        <v>2978</v>
      </c>
      <c r="X364" s="14" t="s">
        <v>4849</v>
      </c>
      <c r="Y364" s="18">
        <v>1.24E-6</v>
      </c>
      <c r="Z364" s="16">
        <v>19.2</v>
      </c>
      <c r="AA364" s="17"/>
      <c r="AB364" s="16">
        <v>0.05</v>
      </c>
      <c r="AC364" s="16">
        <v>-0.05</v>
      </c>
      <c r="AD364" s="16">
        <v>8.85</v>
      </c>
      <c r="AE364" s="16">
        <v>0.48</v>
      </c>
      <c r="AF364" s="16">
        <v>0.273</v>
      </c>
      <c r="AG364" s="16">
        <v>0.0</v>
      </c>
      <c r="AH364" s="16">
        <v>74938.0</v>
      </c>
      <c r="AI364" s="16">
        <v>0.0</v>
      </c>
      <c r="AJ364" s="16">
        <v>0.0</v>
      </c>
      <c r="AK364" s="16">
        <v>0.0</v>
      </c>
      <c r="AL364" s="16">
        <v>60012.0</v>
      </c>
      <c r="AM364" s="16">
        <v>0.0</v>
      </c>
      <c r="AN364" s="16">
        <v>0.0</v>
      </c>
      <c r="AO364" s="16">
        <v>0.0</v>
      </c>
      <c r="AP364" s="16">
        <v>29606.0</v>
      </c>
      <c r="AQ364" s="16">
        <v>0.0</v>
      </c>
      <c r="AR364" s="16">
        <v>0.0</v>
      </c>
      <c r="AS364" s="16">
        <v>0.0</v>
      </c>
      <c r="AT364" s="16">
        <v>44894.0</v>
      </c>
      <c r="AU364" s="16">
        <v>0.0</v>
      </c>
      <c r="AV364" s="16">
        <v>0.0</v>
      </c>
      <c r="AW364" s="16">
        <v>0.0</v>
      </c>
      <c r="AX364" s="16">
        <v>64042.0</v>
      </c>
      <c r="AY364" s="16">
        <v>0.0</v>
      </c>
      <c r="AZ364" s="16">
        <v>0.0</v>
      </c>
      <c r="BA364" s="16">
        <v>0.0</v>
      </c>
      <c r="BB364" s="16">
        <v>6084.0</v>
      </c>
      <c r="BC364" s="16">
        <v>0.0</v>
      </c>
      <c r="BD364" s="16">
        <v>0.0</v>
      </c>
      <c r="BE364" s="16">
        <v>5.0</v>
      </c>
      <c r="BF364" s="16">
        <v>1180042.0</v>
      </c>
      <c r="BG364" s="16">
        <v>0.0</v>
      </c>
      <c r="BH364" s="16">
        <v>0.0</v>
      </c>
      <c r="BI364" s="16">
        <v>0.0</v>
      </c>
      <c r="BJ364" s="16">
        <v>912.0</v>
      </c>
      <c r="BK364" s="16">
        <v>0.0</v>
      </c>
      <c r="BL364" s="16">
        <v>0.0</v>
      </c>
      <c r="BM364" s="16">
        <v>0.0</v>
      </c>
      <c r="BN364" s="16">
        <v>91076.0</v>
      </c>
      <c r="BO364" s="16">
        <v>0.0</v>
      </c>
      <c r="BP364" s="16">
        <v>0.0</v>
      </c>
      <c r="BQ364" s="16">
        <v>1.0</v>
      </c>
      <c r="BR364" s="16">
        <v>62478.0</v>
      </c>
      <c r="BS364" s="16">
        <v>0.0</v>
      </c>
      <c r="BT364" s="16">
        <v>0.0</v>
      </c>
    </row>
    <row r="365">
      <c r="A365" s="14" t="s">
        <v>6249</v>
      </c>
      <c r="B365" s="16">
        <v>11.0</v>
      </c>
      <c r="C365" s="16">
        <v>4091296.0</v>
      </c>
      <c r="D365" s="14" t="s">
        <v>6250</v>
      </c>
      <c r="E365" s="14" t="s">
        <v>2622</v>
      </c>
      <c r="F365" s="14" t="s">
        <v>2630</v>
      </c>
      <c r="G365" s="14" t="s">
        <v>4844</v>
      </c>
      <c r="H365" s="14" t="s">
        <v>2978</v>
      </c>
      <c r="I365" s="14" t="s">
        <v>2978</v>
      </c>
      <c r="J365" s="14" t="s">
        <v>4845</v>
      </c>
      <c r="K365" s="14" t="s">
        <v>6251</v>
      </c>
      <c r="L365" s="14" t="s">
        <v>6251</v>
      </c>
      <c r="M365" s="14" t="s">
        <v>6252</v>
      </c>
      <c r="N365" s="14" t="s">
        <v>409</v>
      </c>
      <c r="O365" s="14" t="s">
        <v>410</v>
      </c>
      <c r="P365" s="16">
        <v>654839.0</v>
      </c>
      <c r="Q365" s="17"/>
      <c r="R365" s="16">
        <v>6.0</v>
      </c>
      <c r="S365" s="16">
        <v>1614108.0</v>
      </c>
      <c r="T365" s="18">
        <v>3.7172E-6</v>
      </c>
      <c r="U365" s="16">
        <v>0.0</v>
      </c>
      <c r="V365" s="16">
        <v>0.0</v>
      </c>
      <c r="W365" s="14" t="s">
        <v>2978</v>
      </c>
      <c r="X365" s="14" t="s">
        <v>4860</v>
      </c>
      <c r="Y365" s="16">
        <v>2.863E-5</v>
      </c>
      <c r="Z365" s="16">
        <v>25.2</v>
      </c>
      <c r="AA365" s="16">
        <v>0.434</v>
      </c>
      <c r="AB365" s="16">
        <v>0.0</v>
      </c>
      <c r="AC365" s="16">
        <v>0.0</v>
      </c>
      <c r="AD365" s="16">
        <v>8.9</v>
      </c>
      <c r="AE365" s="16">
        <v>0.0</v>
      </c>
      <c r="AF365" s="16">
        <v>0.944</v>
      </c>
      <c r="AG365" s="16">
        <v>0.0</v>
      </c>
      <c r="AH365" s="16">
        <v>74936.0</v>
      </c>
      <c r="AI365" s="16">
        <v>0.0</v>
      </c>
      <c r="AJ365" s="16">
        <v>0.0</v>
      </c>
      <c r="AK365" s="16">
        <v>0.0</v>
      </c>
      <c r="AL365" s="16">
        <v>60008.0</v>
      </c>
      <c r="AM365" s="16">
        <v>0.0</v>
      </c>
      <c r="AN365" s="16">
        <v>0.0</v>
      </c>
      <c r="AO365" s="16">
        <v>0.0</v>
      </c>
      <c r="AP365" s="16">
        <v>29608.0</v>
      </c>
      <c r="AQ365" s="16">
        <v>0.0</v>
      </c>
      <c r="AR365" s="16">
        <v>0.0</v>
      </c>
      <c r="AS365" s="16">
        <v>0.0</v>
      </c>
      <c r="AT365" s="16">
        <v>44896.0</v>
      </c>
      <c r="AU365" s="16">
        <v>0.0</v>
      </c>
      <c r="AV365" s="16">
        <v>0.0</v>
      </c>
      <c r="AW365" s="16">
        <v>0.0</v>
      </c>
      <c r="AX365" s="16">
        <v>64036.0</v>
      </c>
      <c r="AY365" s="16">
        <v>0.0</v>
      </c>
      <c r="AZ365" s="16">
        <v>0.0</v>
      </c>
      <c r="BA365" s="16">
        <v>0.0</v>
      </c>
      <c r="BB365" s="16">
        <v>6084.0</v>
      </c>
      <c r="BC365" s="16">
        <v>0.0</v>
      </c>
      <c r="BD365" s="16">
        <v>0.0</v>
      </c>
      <c r="BE365" s="16">
        <v>0.0</v>
      </c>
      <c r="BF365" s="16">
        <v>1180054.0</v>
      </c>
      <c r="BG365" s="16">
        <v>0.0</v>
      </c>
      <c r="BH365" s="16">
        <v>0.0</v>
      </c>
      <c r="BI365" s="16">
        <v>0.0</v>
      </c>
      <c r="BJ365" s="16">
        <v>912.0</v>
      </c>
      <c r="BK365" s="16">
        <v>0.0</v>
      </c>
      <c r="BL365" s="16">
        <v>0.0</v>
      </c>
      <c r="BM365" s="16">
        <v>6.0</v>
      </c>
      <c r="BN365" s="16">
        <v>91086.0</v>
      </c>
      <c r="BO365" s="16">
        <v>0.0</v>
      </c>
      <c r="BP365" s="16">
        <v>0.0</v>
      </c>
      <c r="BQ365" s="16">
        <v>0.0</v>
      </c>
      <c r="BR365" s="16">
        <v>62488.0</v>
      </c>
      <c r="BS365" s="16">
        <v>0.0</v>
      </c>
      <c r="BT365" s="16">
        <v>0.0</v>
      </c>
    </row>
    <row r="366">
      <c r="A366" s="14" t="s">
        <v>6253</v>
      </c>
      <c r="B366" s="16">
        <v>11.0</v>
      </c>
      <c r="C366" s="16">
        <v>4091636.0</v>
      </c>
      <c r="D366" s="14" t="s">
        <v>6254</v>
      </c>
      <c r="E366" s="14" t="s">
        <v>2622</v>
      </c>
      <c r="F366" s="14" t="s">
        <v>2621</v>
      </c>
      <c r="G366" s="14" t="s">
        <v>4844</v>
      </c>
      <c r="H366" s="14" t="s">
        <v>2978</v>
      </c>
      <c r="I366" s="14" t="s">
        <v>2978</v>
      </c>
      <c r="J366" s="14" t="s">
        <v>4845</v>
      </c>
      <c r="K366" s="14" t="s">
        <v>6255</v>
      </c>
      <c r="L366" s="14" t="s">
        <v>6255</v>
      </c>
      <c r="M366" s="14" t="s">
        <v>6256</v>
      </c>
      <c r="N366" s="14" t="s">
        <v>4848</v>
      </c>
      <c r="P366" s="17"/>
      <c r="Q366" s="17"/>
      <c r="R366" s="16">
        <v>6.0</v>
      </c>
      <c r="S366" s="16">
        <v>1614112.0</v>
      </c>
      <c r="T366" s="18">
        <v>3.7172E-6</v>
      </c>
      <c r="U366" s="16">
        <v>0.0</v>
      </c>
      <c r="V366" s="16">
        <v>0.0</v>
      </c>
      <c r="W366" s="14" t="s">
        <v>2978</v>
      </c>
      <c r="X366" s="14" t="s">
        <v>4865</v>
      </c>
      <c r="Y366" s="16">
        <v>2.549E-5</v>
      </c>
      <c r="Z366" s="16">
        <v>8.36</v>
      </c>
      <c r="AA366" s="16">
        <v>0.05</v>
      </c>
      <c r="AB366" s="16">
        <v>0.0</v>
      </c>
      <c r="AC366" s="16">
        <v>0.0</v>
      </c>
      <c r="AD366" s="16">
        <v>2.93</v>
      </c>
      <c r="AE366" s="17"/>
      <c r="AF366" s="17"/>
      <c r="AG366" s="16">
        <v>5.0</v>
      </c>
      <c r="AH366" s="16">
        <v>74936.0</v>
      </c>
      <c r="AI366" s="16">
        <v>0.0</v>
      </c>
      <c r="AJ366" s="16">
        <v>0.0</v>
      </c>
      <c r="AK366" s="16">
        <v>0.0</v>
      </c>
      <c r="AL366" s="16">
        <v>60006.0</v>
      </c>
      <c r="AM366" s="16">
        <v>0.0</v>
      </c>
      <c r="AN366" s="16">
        <v>0.0</v>
      </c>
      <c r="AO366" s="16">
        <v>0.0</v>
      </c>
      <c r="AP366" s="16">
        <v>29606.0</v>
      </c>
      <c r="AQ366" s="16">
        <v>0.0</v>
      </c>
      <c r="AR366" s="16">
        <v>0.0</v>
      </c>
      <c r="AS366" s="16">
        <v>0.0</v>
      </c>
      <c r="AT366" s="16">
        <v>44902.0</v>
      </c>
      <c r="AU366" s="16">
        <v>0.0</v>
      </c>
      <c r="AV366" s="16">
        <v>0.0</v>
      </c>
      <c r="AW366" s="16">
        <v>0.0</v>
      </c>
      <c r="AX366" s="16">
        <v>64044.0</v>
      </c>
      <c r="AY366" s="16">
        <v>0.0</v>
      </c>
      <c r="AZ366" s="16">
        <v>0.0</v>
      </c>
      <c r="BA366" s="16">
        <v>0.0</v>
      </c>
      <c r="BB366" s="16">
        <v>6084.0</v>
      </c>
      <c r="BC366" s="16">
        <v>0.0</v>
      </c>
      <c r="BD366" s="16">
        <v>0.0</v>
      </c>
      <c r="BE366" s="16">
        <v>0.0</v>
      </c>
      <c r="BF366" s="16">
        <v>1180042.0</v>
      </c>
      <c r="BG366" s="16">
        <v>0.0</v>
      </c>
      <c r="BH366" s="16">
        <v>0.0</v>
      </c>
      <c r="BI366" s="16">
        <v>0.0</v>
      </c>
      <c r="BJ366" s="16">
        <v>912.0</v>
      </c>
      <c r="BK366" s="16">
        <v>0.0</v>
      </c>
      <c r="BL366" s="16">
        <v>0.0</v>
      </c>
      <c r="BM366" s="16">
        <v>0.0</v>
      </c>
      <c r="BN366" s="16">
        <v>91090.0</v>
      </c>
      <c r="BO366" s="16">
        <v>0.0</v>
      </c>
      <c r="BP366" s="16">
        <v>0.0</v>
      </c>
      <c r="BQ366" s="16">
        <v>1.0</v>
      </c>
      <c r="BR366" s="16">
        <v>62490.0</v>
      </c>
      <c r="BS366" s="16">
        <v>0.0</v>
      </c>
      <c r="BT366" s="16">
        <v>0.0</v>
      </c>
    </row>
    <row r="367">
      <c r="A367" s="14" t="s">
        <v>6257</v>
      </c>
      <c r="B367" s="16">
        <v>11.0</v>
      </c>
      <c r="C367" s="16">
        <v>3856383.0</v>
      </c>
      <c r="D367" s="17"/>
      <c r="E367" s="14" t="s">
        <v>2622</v>
      </c>
      <c r="F367" s="14" t="s">
        <v>2621</v>
      </c>
      <c r="G367" s="14" t="s">
        <v>5166</v>
      </c>
      <c r="H367" s="14" t="s">
        <v>2978</v>
      </c>
      <c r="I367" s="14" t="s">
        <v>21</v>
      </c>
      <c r="J367" s="14" t="s">
        <v>4845</v>
      </c>
      <c r="K367" s="14" t="s">
        <v>6258</v>
      </c>
      <c r="L367" s="14" t="s">
        <v>6258</v>
      </c>
      <c r="M367" s="14" t="s">
        <v>6259</v>
      </c>
      <c r="N367" s="14" t="s">
        <v>409</v>
      </c>
      <c r="P367" s="17"/>
      <c r="Q367" s="17"/>
      <c r="R367" s="16">
        <v>6.0</v>
      </c>
      <c r="S367" s="16">
        <v>1614124.0</v>
      </c>
      <c r="T367" s="18">
        <v>3.7172E-6</v>
      </c>
      <c r="U367" s="16">
        <v>0.0</v>
      </c>
      <c r="V367" s="16">
        <v>0.0</v>
      </c>
      <c r="W367" s="14" t="s">
        <v>2978</v>
      </c>
      <c r="X367" s="14" t="s">
        <v>4849</v>
      </c>
      <c r="Y367" s="18">
        <v>1.24E-6</v>
      </c>
      <c r="Z367" s="16">
        <v>21.0</v>
      </c>
      <c r="AA367" s="17"/>
      <c r="AB367" s="16">
        <v>0.0</v>
      </c>
      <c r="AC367" s="16">
        <v>-0.01</v>
      </c>
      <c r="AD367" s="16">
        <v>2.06</v>
      </c>
      <c r="AE367" s="16">
        <v>0.29</v>
      </c>
      <c r="AF367" s="16">
        <v>0.021</v>
      </c>
      <c r="AG367" s="16">
        <v>0.0</v>
      </c>
      <c r="AH367" s="16">
        <v>75064.0</v>
      </c>
      <c r="AI367" s="16">
        <v>0.0</v>
      </c>
      <c r="AJ367" s="16">
        <v>0.0</v>
      </c>
      <c r="AK367" s="16">
        <v>0.0</v>
      </c>
      <c r="AL367" s="16">
        <v>60030.0</v>
      </c>
      <c r="AM367" s="16">
        <v>0.0</v>
      </c>
      <c r="AN367" s="16">
        <v>0.0</v>
      </c>
      <c r="AO367" s="16">
        <v>0.0</v>
      </c>
      <c r="AP367" s="16">
        <v>29608.0</v>
      </c>
      <c r="AQ367" s="16">
        <v>0.0</v>
      </c>
      <c r="AR367" s="16">
        <v>0.0</v>
      </c>
      <c r="AS367" s="16">
        <v>0.0</v>
      </c>
      <c r="AT367" s="16">
        <v>44884.0</v>
      </c>
      <c r="AU367" s="16">
        <v>0.0</v>
      </c>
      <c r="AV367" s="16">
        <v>0.0</v>
      </c>
      <c r="AW367" s="16">
        <v>0.0</v>
      </c>
      <c r="AX367" s="16">
        <v>63934.0</v>
      </c>
      <c r="AY367" s="16">
        <v>0.0</v>
      </c>
      <c r="AZ367" s="16">
        <v>0.0</v>
      </c>
      <c r="BA367" s="16">
        <v>0.0</v>
      </c>
      <c r="BB367" s="16">
        <v>6060.0</v>
      </c>
      <c r="BC367" s="16">
        <v>0.0</v>
      </c>
      <c r="BD367" s="16">
        <v>0.0</v>
      </c>
      <c r="BE367" s="16">
        <v>5.0</v>
      </c>
      <c r="BF367" s="16">
        <v>1180040.0</v>
      </c>
      <c r="BG367" s="16">
        <v>0.0</v>
      </c>
      <c r="BH367" s="16">
        <v>0.0</v>
      </c>
      <c r="BI367" s="16">
        <v>0.0</v>
      </c>
      <c r="BJ367" s="16">
        <v>912.0</v>
      </c>
      <c r="BK367" s="16">
        <v>0.0</v>
      </c>
      <c r="BL367" s="16">
        <v>0.0</v>
      </c>
      <c r="BM367" s="16">
        <v>0.0</v>
      </c>
      <c r="BN367" s="16">
        <v>91082.0</v>
      </c>
      <c r="BO367" s="16">
        <v>0.0</v>
      </c>
      <c r="BP367" s="16">
        <v>0.0</v>
      </c>
      <c r="BQ367" s="16">
        <v>1.0</v>
      </c>
      <c r="BR367" s="16">
        <v>62510.0</v>
      </c>
      <c r="BS367" s="16">
        <v>0.0</v>
      </c>
      <c r="BT367" s="16">
        <v>0.0</v>
      </c>
    </row>
    <row r="368">
      <c r="A368" s="14" t="s">
        <v>6260</v>
      </c>
      <c r="B368" s="16">
        <v>11.0</v>
      </c>
      <c r="C368" s="16">
        <v>4091450.0</v>
      </c>
      <c r="D368" s="14" t="s">
        <v>6261</v>
      </c>
      <c r="E368" s="14" t="s">
        <v>2631</v>
      </c>
      <c r="F368" s="14" t="s">
        <v>2622</v>
      </c>
      <c r="G368" s="14" t="s">
        <v>4844</v>
      </c>
      <c r="H368" s="14" t="s">
        <v>2978</v>
      </c>
      <c r="I368" s="14" t="s">
        <v>2978</v>
      </c>
      <c r="J368" s="14" t="s">
        <v>4845</v>
      </c>
      <c r="K368" s="14" t="s">
        <v>6262</v>
      </c>
      <c r="L368" s="14" t="s">
        <v>6262</v>
      </c>
      <c r="M368" s="14" t="s">
        <v>6263</v>
      </c>
      <c r="N368" s="14" t="s">
        <v>409</v>
      </c>
      <c r="P368" s="17"/>
      <c r="Q368" s="17"/>
      <c r="R368" s="16">
        <v>6.0</v>
      </c>
      <c r="S368" s="16">
        <v>1614124.0</v>
      </c>
      <c r="T368" s="18">
        <v>3.7172E-6</v>
      </c>
      <c r="U368" s="16">
        <v>0.0</v>
      </c>
      <c r="V368" s="16">
        <v>0.0</v>
      </c>
      <c r="W368" s="14" t="s">
        <v>2978</v>
      </c>
      <c r="X368" s="14" t="s">
        <v>4860</v>
      </c>
      <c r="Y368" s="16">
        <v>1.425E-5</v>
      </c>
      <c r="Z368" s="16">
        <v>21.3</v>
      </c>
      <c r="AA368" s="16">
        <v>0.222</v>
      </c>
      <c r="AB368" s="16">
        <v>0.0</v>
      </c>
      <c r="AC368" s="16">
        <v>0.0</v>
      </c>
      <c r="AD368" s="16">
        <v>4.15</v>
      </c>
      <c r="AE368" s="16">
        <v>0.16</v>
      </c>
      <c r="AF368" s="16">
        <v>0.024</v>
      </c>
      <c r="AG368" s="16">
        <v>0.0</v>
      </c>
      <c r="AH368" s="16">
        <v>74952.0</v>
      </c>
      <c r="AI368" s="16">
        <v>0.0</v>
      </c>
      <c r="AJ368" s="16">
        <v>0.0</v>
      </c>
      <c r="AK368" s="16">
        <v>0.0</v>
      </c>
      <c r="AL368" s="16">
        <v>60010.0</v>
      </c>
      <c r="AM368" s="16">
        <v>0.0</v>
      </c>
      <c r="AN368" s="16">
        <v>0.0</v>
      </c>
      <c r="AO368" s="16">
        <v>1.0</v>
      </c>
      <c r="AP368" s="16">
        <v>29608.0</v>
      </c>
      <c r="AQ368" s="16">
        <v>0.0</v>
      </c>
      <c r="AR368" s="16">
        <v>0.0</v>
      </c>
      <c r="AS368" s="16">
        <v>0.0</v>
      </c>
      <c r="AT368" s="16">
        <v>44894.0</v>
      </c>
      <c r="AU368" s="16">
        <v>0.0</v>
      </c>
      <c r="AV368" s="16">
        <v>0.0</v>
      </c>
      <c r="AW368" s="16">
        <v>0.0</v>
      </c>
      <c r="AX368" s="16">
        <v>64040.0</v>
      </c>
      <c r="AY368" s="16">
        <v>0.0</v>
      </c>
      <c r="AZ368" s="16">
        <v>0.0</v>
      </c>
      <c r="BA368" s="16">
        <v>1.0</v>
      </c>
      <c r="BB368" s="16">
        <v>6084.0</v>
      </c>
      <c r="BC368" s="16">
        <v>0.0</v>
      </c>
      <c r="BD368" s="16">
        <v>0.0</v>
      </c>
      <c r="BE368" s="16">
        <v>0.0</v>
      </c>
      <c r="BF368" s="16">
        <v>1180046.0</v>
      </c>
      <c r="BG368" s="16">
        <v>0.0</v>
      </c>
      <c r="BH368" s="16">
        <v>0.0</v>
      </c>
      <c r="BI368" s="16">
        <v>0.0</v>
      </c>
      <c r="BJ368" s="16">
        <v>910.0</v>
      </c>
      <c r="BK368" s="16">
        <v>0.0</v>
      </c>
      <c r="BL368" s="16">
        <v>0.0</v>
      </c>
      <c r="BM368" s="16">
        <v>4.0</v>
      </c>
      <c r="BN368" s="16">
        <v>91090.0</v>
      </c>
      <c r="BO368" s="16">
        <v>0.0</v>
      </c>
      <c r="BP368" s="16">
        <v>0.0</v>
      </c>
      <c r="BQ368" s="16">
        <v>0.0</v>
      </c>
      <c r="BR368" s="16">
        <v>62490.0</v>
      </c>
      <c r="BS368" s="16">
        <v>0.0</v>
      </c>
      <c r="BT368" s="16">
        <v>0.0</v>
      </c>
    </row>
    <row r="369">
      <c r="A369" s="14" t="s">
        <v>6264</v>
      </c>
      <c r="B369" s="16">
        <v>11.0</v>
      </c>
      <c r="C369" s="16">
        <v>4083352.0</v>
      </c>
      <c r="D369" s="14" t="s">
        <v>6265</v>
      </c>
      <c r="E369" s="14" t="s">
        <v>2630</v>
      </c>
      <c r="F369" s="14" t="s">
        <v>2631</v>
      </c>
      <c r="G369" s="14" t="s">
        <v>4844</v>
      </c>
      <c r="H369" s="14" t="s">
        <v>2978</v>
      </c>
      <c r="I369" s="14" t="s">
        <v>2978</v>
      </c>
      <c r="J369" s="14" t="s">
        <v>4845</v>
      </c>
      <c r="K369" s="14" t="s">
        <v>6266</v>
      </c>
      <c r="L369" s="14" t="s">
        <v>6266</v>
      </c>
      <c r="M369" s="14" t="s">
        <v>6267</v>
      </c>
      <c r="N369" s="14" t="s">
        <v>409</v>
      </c>
      <c r="P369" s="17"/>
      <c r="Q369" s="17"/>
      <c r="R369" s="16">
        <v>6.0</v>
      </c>
      <c r="S369" s="16">
        <v>1614128.0</v>
      </c>
      <c r="T369" s="18">
        <v>3.7172E-6</v>
      </c>
      <c r="U369" s="16">
        <v>0.0</v>
      </c>
      <c r="V369" s="16">
        <v>0.0</v>
      </c>
      <c r="W369" s="14" t="s">
        <v>2978</v>
      </c>
      <c r="X369" s="14" t="s">
        <v>4849</v>
      </c>
      <c r="Y369" s="18">
        <v>1.24E-6</v>
      </c>
      <c r="Z369" s="16">
        <v>21.3</v>
      </c>
      <c r="AA369" s="16">
        <v>0.198</v>
      </c>
      <c r="AB369" s="16">
        <v>0.0</v>
      </c>
      <c r="AC369" s="16">
        <v>0.0</v>
      </c>
      <c r="AD369" s="16">
        <v>3.66</v>
      </c>
      <c r="AE369" s="16">
        <v>0.12</v>
      </c>
      <c r="AF369" s="16">
        <v>0.077</v>
      </c>
      <c r="AG369" s="16">
        <v>1.0</v>
      </c>
      <c r="AH369" s="16">
        <v>74942.0</v>
      </c>
      <c r="AI369" s="16">
        <v>0.0</v>
      </c>
      <c r="AJ369" s="16">
        <v>0.0</v>
      </c>
      <c r="AK369" s="16">
        <v>0.0</v>
      </c>
      <c r="AL369" s="16">
        <v>60010.0</v>
      </c>
      <c r="AM369" s="16">
        <v>0.0</v>
      </c>
      <c r="AN369" s="16">
        <v>0.0</v>
      </c>
      <c r="AO369" s="16">
        <v>0.0</v>
      </c>
      <c r="AP369" s="16">
        <v>29608.0</v>
      </c>
      <c r="AQ369" s="16">
        <v>0.0</v>
      </c>
      <c r="AR369" s="16">
        <v>0.0</v>
      </c>
      <c r="AS369" s="16">
        <v>0.0</v>
      </c>
      <c r="AT369" s="16">
        <v>44894.0</v>
      </c>
      <c r="AU369" s="16">
        <v>0.0</v>
      </c>
      <c r="AV369" s="16">
        <v>0.0</v>
      </c>
      <c r="AW369" s="16">
        <v>0.0</v>
      </c>
      <c r="AX369" s="16">
        <v>64046.0</v>
      </c>
      <c r="AY369" s="16">
        <v>0.0</v>
      </c>
      <c r="AZ369" s="16">
        <v>0.0</v>
      </c>
      <c r="BA369" s="16">
        <v>0.0</v>
      </c>
      <c r="BB369" s="16">
        <v>6084.0</v>
      </c>
      <c r="BC369" s="16">
        <v>0.0</v>
      </c>
      <c r="BD369" s="16">
        <v>0.0</v>
      </c>
      <c r="BE369" s="16">
        <v>5.0</v>
      </c>
      <c r="BF369" s="16">
        <v>1180052.0</v>
      </c>
      <c r="BG369" s="16">
        <v>0.0</v>
      </c>
      <c r="BH369" s="16">
        <v>0.0</v>
      </c>
      <c r="BI369" s="16">
        <v>0.0</v>
      </c>
      <c r="BJ369" s="16">
        <v>912.0</v>
      </c>
      <c r="BK369" s="16">
        <v>0.0</v>
      </c>
      <c r="BL369" s="16">
        <v>0.0</v>
      </c>
      <c r="BM369" s="16">
        <v>0.0</v>
      </c>
      <c r="BN369" s="16">
        <v>91094.0</v>
      </c>
      <c r="BO369" s="16">
        <v>0.0</v>
      </c>
      <c r="BP369" s="16">
        <v>0.0</v>
      </c>
      <c r="BQ369" s="16">
        <v>0.0</v>
      </c>
      <c r="BR369" s="16">
        <v>62486.0</v>
      </c>
      <c r="BS369" s="16">
        <v>0.0</v>
      </c>
      <c r="BT369" s="16">
        <v>0.0</v>
      </c>
    </row>
    <row r="370">
      <c r="A370" s="14" t="s">
        <v>6268</v>
      </c>
      <c r="B370" s="16">
        <v>11.0</v>
      </c>
      <c r="C370" s="16">
        <v>4070070.0</v>
      </c>
      <c r="D370" s="14" t="s">
        <v>6269</v>
      </c>
      <c r="E370" s="14" t="s">
        <v>2630</v>
      </c>
      <c r="F370" s="14" t="s">
        <v>2631</v>
      </c>
      <c r="G370" s="14" t="s">
        <v>5166</v>
      </c>
      <c r="H370" s="14" t="s">
        <v>2978</v>
      </c>
      <c r="I370" s="14" t="s">
        <v>21</v>
      </c>
      <c r="J370" s="14" t="s">
        <v>4845</v>
      </c>
      <c r="K370" s="14" t="s">
        <v>6270</v>
      </c>
      <c r="L370" s="14" t="s">
        <v>6270</v>
      </c>
      <c r="M370" s="14" t="s">
        <v>6271</v>
      </c>
      <c r="N370" s="14" t="s">
        <v>409</v>
      </c>
      <c r="O370" s="14" t="s">
        <v>410</v>
      </c>
      <c r="P370" s="16">
        <v>834741.0</v>
      </c>
      <c r="Q370" s="17"/>
      <c r="R370" s="16">
        <v>6.0</v>
      </c>
      <c r="S370" s="16">
        <v>1614146.0</v>
      </c>
      <c r="T370" s="18">
        <v>3.7171E-6</v>
      </c>
      <c r="U370" s="16">
        <v>0.0</v>
      </c>
      <c r="V370" s="16">
        <v>0.0</v>
      </c>
      <c r="W370" s="14" t="s">
        <v>2978</v>
      </c>
      <c r="X370" s="14" t="s">
        <v>4849</v>
      </c>
      <c r="Y370" s="16">
        <v>1.83E-6</v>
      </c>
      <c r="Z370" s="16">
        <v>23.4</v>
      </c>
      <c r="AA370" s="17"/>
      <c r="AB370" s="16">
        <v>0.0</v>
      </c>
      <c r="AC370" s="16">
        <v>0.0</v>
      </c>
      <c r="AD370" s="16">
        <v>6.33</v>
      </c>
      <c r="AE370" s="16">
        <v>0.14</v>
      </c>
      <c r="AF370" s="16">
        <v>0.261</v>
      </c>
      <c r="AG370" s="16">
        <v>0.0</v>
      </c>
      <c r="AH370" s="16">
        <v>75024.0</v>
      </c>
      <c r="AI370" s="16">
        <v>0.0</v>
      </c>
      <c r="AJ370" s="16">
        <v>0.0</v>
      </c>
      <c r="AK370" s="16">
        <v>0.0</v>
      </c>
      <c r="AL370" s="16">
        <v>60026.0</v>
      </c>
      <c r="AM370" s="16">
        <v>0.0</v>
      </c>
      <c r="AN370" s="16">
        <v>0.0</v>
      </c>
      <c r="AO370" s="16">
        <v>0.0</v>
      </c>
      <c r="AP370" s="16">
        <v>29608.0</v>
      </c>
      <c r="AQ370" s="16">
        <v>0.0</v>
      </c>
      <c r="AR370" s="16">
        <v>0.0</v>
      </c>
      <c r="AS370" s="16">
        <v>0.0</v>
      </c>
      <c r="AT370" s="16">
        <v>44874.0</v>
      </c>
      <c r="AU370" s="16">
        <v>0.0</v>
      </c>
      <c r="AV370" s="16">
        <v>0.0</v>
      </c>
      <c r="AW370" s="16">
        <v>0.0</v>
      </c>
      <c r="AX370" s="16">
        <v>64036.0</v>
      </c>
      <c r="AY370" s="16">
        <v>0.0</v>
      </c>
      <c r="AZ370" s="16">
        <v>0.0</v>
      </c>
      <c r="BA370" s="16">
        <v>0.0</v>
      </c>
      <c r="BB370" s="16">
        <v>6058.0</v>
      </c>
      <c r="BC370" s="16">
        <v>0.0</v>
      </c>
      <c r="BD370" s="16">
        <v>0.0</v>
      </c>
      <c r="BE370" s="16">
        <v>6.0</v>
      </c>
      <c r="BF370" s="16">
        <v>1180024.0</v>
      </c>
      <c r="BG370" s="16">
        <v>0.0</v>
      </c>
      <c r="BH370" s="16">
        <v>0.0</v>
      </c>
      <c r="BI370" s="16">
        <v>0.0</v>
      </c>
      <c r="BJ370" s="16">
        <v>912.0</v>
      </c>
      <c r="BK370" s="16">
        <v>0.0</v>
      </c>
      <c r="BL370" s="16">
        <v>0.0</v>
      </c>
      <c r="BM370" s="16">
        <v>0.0</v>
      </c>
      <c r="BN370" s="16">
        <v>91076.0</v>
      </c>
      <c r="BO370" s="16">
        <v>0.0</v>
      </c>
      <c r="BP370" s="16">
        <v>0.0</v>
      </c>
      <c r="BQ370" s="16">
        <v>0.0</v>
      </c>
      <c r="BR370" s="16">
        <v>62508.0</v>
      </c>
      <c r="BS370" s="16">
        <v>0.0</v>
      </c>
      <c r="BT370" s="16">
        <v>0.0</v>
      </c>
    </row>
    <row r="371">
      <c r="A371" s="14" t="s">
        <v>6272</v>
      </c>
      <c r="B371" s="16">
        <v>11.0</v>
      </c>
      <c r="C371" s="16">
        <v>4082924.0</v>
      </c>
      <c r="D371" s="14" t="s">
        <v>6273</v>
      </c>
      <c r="E371" s="14" t="s">
        <v>2621</v>
      </c>
      <c r="F371" s="14" t="s">
        <v>2622</v>
      </c>
      <c r="G371" s="14" t="s">
        <v>5166</v>
      </c>
      <c r="H371" s="14" t="s">
        <v>2978</v>
      </c>
      <c r="I371" s="14" t="s">
        <v>21</v>
      </c>
      <c r="J371" s="14" t="s">
        <v>4845</v>
      </c>
      <c r="K371" s="14" t="s">
        <v>6274</v>
      </c>
      <c r="L371" s="14" t="s">
        <v>6274</v>
      </c>
      <c r="M371" s="14" t="s">
        <v>6275</v>
      </c>
      <c r="N371" s="14" t="s">
        <v>409</v>
      </c>
      <c r="O371" s="14" t="s">
        <v>410</v>
      </c>
      <c r="P371" s="16">
        <v>948102.0</v>
      </c>
      <c r="Q371" s="17"/>
      <c r="R371" s="16">
        <v>6.0</v>
      </c>
      <c r="S371" s="16">
        <v>1614154.0</v>
      </c>
      <c r="T371" s="18">
        <v>3.7171E-6</v>
      </c>
      <c r="U371" s="16">
        <v>0.0</v>
      </c>
      <c r="V371" s="16">
        <v>0.0</v>
      </c>
      <c r="W371" s="14" t="s">
        <v>2978</v>
      </c>
      <c r="X371" s="14" t="s">
        <v>4849</v>
      </c>
      <c r="Y371" s="18">
        <v>1.24E-6</v>
      </c>
      <c r="Z371" s="16">
        <v>24.7</v>
      </c>
      <c r="AA371" s="17"/>
      <c r="AB371" s="16">
        <v>0.03</v>
      </c>
      <c r="AC371" s="16">
        <v>-0.01</v>
      </c>
      <c r="AD371" s="16">
        <v>6.36</v>
      </c>
      <c r="AE371" s="16">
        <v>0.26</v>
      </c>
      <c r="AF371" s="16">
        <v>0.247</v>
      </c>
      <c r="AG371" s="16">
        <v>0.0</v>
      </c>
      <c r="AH371" s="16">
        <v>75044.0</v>
      </c>
      <c r="AI371" s="16">
        <v>0.0</v>
      </c>
      <c r="AJ371" s="16">
        <v>0.0</v>
      </c>
      <c r="AK371" s="16">
        <v>0.0</v>
      </c>
      <c r="AL371" s="16">
        <v>60024.0</v>
      </c>
      <c r="AM371" s="16">
        <v>0.0</v>
      </c>
      <c r="AN371" s="16">
        <v>0.0</v>
      </c>
      <c r="AO371" s="16">
        <v>0.0</v>
      </c>
      <c r="AP371" s="16">
        <v>29606.0</v>
      </c>
      <c r="AQ371" s="16">
        <v>0.0</v>
      </c>
      <c r="AR371" s="16">
        <v>0.0</v>
      </c>
      <c r="AS371" s="16">
        <v>0.0</v>
      </c>
      <c r="AT371" s="16">
        <v>44880.0</v>
      </c>
      <c r="AU371" s="16">
        <v>0.0</v>
      </c>
      <c r="AV371" s="16">
        <v>0.0</v>
      </c>
      <c r="AW371" s="16">
        <v>0.0</v>
      </c>
      <c r="AX371" s="16">
        <v>64024.0</v>
      </c>
      <c r="AY371" s="16">
        <v>0.0</v>
      </c>
      <c r="AZ371" s="16">
        <v>0.0</v>
      </c>
      <c r="BA371" s="16">
        <v>0.0</v>
      </c>
      <c r="BB371" s="16">
        <v>6062.0</v>
      </c>
      <c r="BC371" s="16">
        <v>0.0</v>
      </c>
      <c r="BD371" s="16">
        <v>0.0</v>
      </c>
      <c r="BE371" s="16">
        <v>5.0</v>
      </c>
      <c r="BF371" s="16">
        <v>1180018.0</v>
      </c>
      <c r="BG371" s="16">
        <v>0.0</v>
      </c>
      <c r="BH371" s="16">
        <v>0.0</v>
      </c>
      <c r="BI371" s="16">
        <v>0.0</v>
      </c>
      <c r="BJ371" s="16">
        <v>910.0</v>
      </c>
      <c r="BK371" s="16">
        <v>0.0</v>
      </c>
      <c r="BL371" s="16">
        <v>0.0</v>
      </c>
      <c r="BM371" s="16">
        <v>0.0</v>
      </c>
      <c r="BN371" s="16">
        <v>91076.0</v>
      </c>
      <c r="BO371" s="16">
        <v>0.0</v>
      </c>
      <c r="BP371" s="16">
        <v>0.0</v>
      </c>
      <c r="BQ371" s="16">
        <v>1.0</v>
      </c>
      <c r="BR371" s="16">
        <v>62510.0</v>
      </c>
      <c r="BS371" s="16">
        <v>0.0</v>
      </c>
      <c r="BT371" s="16">
        <v>0.0</v>
      </c>
    </row>
    <row r="372">
      <c r="A372" s="14" t="s">
        <v>6276</v>
      </c>
      <c r="B372" s="16">
        <v>11.0</v>
      </c>
      <c r="C372" s="16">
        <v>4091539.0</v>
      </c>
      <c r="D372" s="14" t="s">
        <v>6277</v>
      </c>
      <c r="E372" s="14" t="s">
        <v>2631</v>
      </c>
      <c r="F372" s="14" t="s">
        <v>2630</v>
      </c>
      <c r="G372" s="14" t="s">
        <v>4844</v>
      </c>
      <c r="H372" s="14" t="s">
        <v>2978</v>
      </c>
      <c r="I372" s="14" t="s">
        <v>2978</v>
      </c>
      <c r="J372" s="14" t="s">
        <v>4845</v>
      </c>
      <c r="K372" s="14" t="s">
        <v>6278</v>
      </c>
      <c r="L372" s="14" t="s">
        <v>6278</v>
      </c>
      <c r="M372" s="14" t="s">
        <v>6279</v>
      </c>
      <c r="N372" s="14" t="s">
        <v>409</v>
      </c>
      <c r="O372" s="14" t="s">
        <v>410</v>
      </c>
      <c r="P372" s="16">
        <v>1056127.0</v>
      </c>
      <c r="Q372" s="17"/>
      <c r="R372" s="16">
        <v>6.0</v>
      </c>
      <c r="S372" s="16">
        <v>1614180.0</v>
      </c>
      <c r="T372" s="18">
        <v>3.7171E-6</v>
      </c>
      <c r="U372" s="16">
        <v>0.0</v>
      </c>
      <c r="V372" s="16">
        <v>0.0</v>
      </c>
      <c r="W372" s="14" t="s">
        <v>2978</v>
      </c>
      <c r="X372" s="14" t="s">
        <v>4954</v>
      </c>
      <c r="Y372" s="16">
        <v>7.39E-6</v>
      </c>
      <c r="Z372" s="16">
        <v>13.6</v>
      </c>
      <c r="AA372" s="16">
        <v>0.023</v>
      </c>
      <c r="AB372" s="16">
        <v>0.0</v>
      </c>
      <c r="AC372" s="16">
        <v>0.0</v>
      </c>
      <c r="AD372" s="16">
        <v>3.91</v>
      </c>
      <c r="AE372" s="16">
        <v>0.89</v>
      </c>
      <c r="AF372" s="16">
        <v>0.079</v>
      </c>
      <c r="AG372" s="16">
        <v>0.0</v>
      </c>
      <c r="AH372" s="16">
        <v>75058.0</v>
      </c>
      <c r="AI372" s="16">
        <v>0.0</v>
      </c>
      <c r="AJ372" s="16">
        <v>0.0</v>
      </c>
      <c r="AK372" s="16">
        <v>1.0</v>
      </c>
      <c r="AL372" s="16">
        <v>60020.0</v>
      </c>
      <c r="AM372" s="16">
        <v>0.0</v>
      </c>
      <c r="AN372" s="16">
        <v>0.0</v>
      </c>
      <c r="AO372" s="16">
        <v>0.0</v>
      </c>
      <c r="AP372" s="16">
        <v>29604.0</v>
      </c>
      <c r="AQ372" s="16">
        <v>0.0</v>
      </c>
      <c r="AR372" s="16">
        <v>0.0</v>
      </c>
      <c r="AS372" s="16">
        <v>2.0</v>
      </c>
      <c r="AT372" s="16">
        <v>44866.0</v>
      </c>
      <c r="AU372" s="16">
        <v>0.0</v>
      </c>
      <c r="AV372" s="16">
        <v>0.0</v>
      </c>
      <c r="AW372" s="16">
        <v>0.0</v>
      </c>
      <c r="AX372" s="16">
        <v>64036.0</v>
      </c>
      <c r="AY372" s="16">
        <v>0.0</v>
      </c>
      <c r="AZ372" s="16">
        <v>0.0</v>
      </c>
      <c r="BA372" s="16">
        <v>0.0</v>
      </c>
      <c r="BB372" s="16">
        <v>6060.0</v>
      </c>
      <c r="BC372" s="16">
        <v>0.0</v>
      </c>
      <c r="BD372" s="16">
        <v>0.0</v>
      </c>
      <c r="BE372" s="16">
        <v>0.0</v>
      </c>
      <c r="BF372" s="16">
        <v>1180036.0</v>
      </c>
      <c r="BG372" s="16">
        <v>0.0</v>
      </c>
      <c r="BH372" s="16">
        <v>0.0</v>
      </c>
      <c r="BI372" s="16">
        <v>0.0</v>
      </c>
      <c r="BJ372" s="16">
        <v>912.0</v>
      </c>
      <c r="BK372" s="16">
        <v>0.0</v>
      </c>
      <c r="BL372" s="16">
        <v>0.0</v>
      </c>
      <c r="BM372" s="16">
        <v>0.0</v>
      </c>
      <c r="BN372" s="16">
        <v>91078.0</v>
      </c>
      <c r="BO372" s="16">
        <v>0.0</v>
      </c>
      <c r="BP372" s="16">
        <v>0.0</v>
      </c>
      <c r="BQ372" s="16">
        <v>3.0</v>
      </c>
      <c r="BR372" s="16">
        <v>62510.0</v>
      </c>
      <c r="BS372" s="16">
        <v>0.0</v>
      </c>
      <c r="BT372" s="16">
        <v>0.0</v>
      </c>
    </row>
    <row r="373">
      <c r="A373" s="14" t="s">
        <v>6280</v>
      </c>
      <c r="B373" s="16">
        <v>11.0</v>
      </c>
      <c r="C373" s="16">
        <v>4091323.0</v>
      </c>
      <c r="D373" s="14" t="s">
        <v>6281</v>
      </c>
      <c r="E373" s="14" t="s">
        <v>2631</v>
      </c>
      <c r="F373" s="14" t="s">
        <v>2630</v>
      </c>
      <c r="G373" s="14" t="s">
        <v>5166</v>
      </c>
      <c r="H373" s="14" t="s">
        <v>2978</v>
      </c>
      <c r="I373" s="14" t="s">
        <v>21</v>
      </c>
      <c r="J373" s="14" t="s">
        <v>4845</v>
      </c>
      <c r="K373" s="14" t="s">
        <v>6282</v>
      </c>
      <c r="L373" s="14" t="s">
        <v>6282</v>
      </c>
      <c r="M373" s="14" t="s">
        <v>6283</v>
      </c>
      <c r="N373" s="14" t="s">
        <v>409</v>
      </c>
      <c r="O373" s="14" t="s">
        <v>410</v>
      </c>
      <c r="P373" s="16">
        <v>1002215.0</v>
      </c>
      <c r="Q373" s="17"/>
      <c r="R373" s="16">
        <v>6.0</v>
      </c>
      <c r="S373" s="16">
        <v>1614186.0</v>
      </c>
      <c r="T373" s="18">
        <v>3.717E-6</v>
      </c>
      <c r="U373" s="16">
        <v>0.0</v>
      </c>
      <c r="V373" s="16">
        <v>0.0</v>
      </c>
      <c r="W373" s="14" t="s">
        <v>2978</v>
      </c>
      <c r="X373" s="14" t="s">
        <v>4940</v>
      </c>
      <c r="Y373" s="16">
        <v>5.53E-6</v>
      </c>
      <c r="Z373" s="16">
        <v>23.0</v>
      </c>
      <c r="AA373" s="16">
        <v>0.063</v>
      </c>
      <c r="AB373" s="16">
        <v>0.0</v>
      </c>
      <c r="AC373" s="16">
        <v>0.0</v>
      </c>
      <c r="AD373" s="16">
        <v>8.8</v>
      </c>
      <c r="AE373" s="16">
        <v>0.01</v>
      </c>
      <c r="AF373" s="16">
        <v>0.848</v>
      </c>
      <c r="AG373" s="16">
        <v>0.0</v>
      </c>
      <c r="AH373" s="16">
        <v>75034.0</v>
      </c>
      <c r="AI373" s="16">
        <v>0.0</v>
      </c>
      <c r="AJ373" s="16">
        <v>0.0</v>
      </c>
      <c r="AK373" s="16">
        <v>2.0</v>
      </c>
      <c r="AL373" s="16">
        <v>60024.0</v>
      </c>
      <c r="AM373" s="16">
        <v>0.0</v>
      </c>
      <c r="AN373" s="16">
        <v>0.0</v>
      </c>
      <c r="AO373" s="16">
        <v>0.0</v>
      </c>
      <c r="AP373" s="16">
        <v>29606.0</v>
      </c>
      <c r="AQ373" s="16">
        <v>0.0</v>
      </c>
      <c r="AR373" s="16">
        <v>0.0</v>
      </c>
      <c r="AS373" s="16">
        <v>0.0</v>
      </c>
      <c r="AT373" s="16">
        <v>44886.0</v>
      </c>
      <c r="AU373" s="16">
        <v>0.0</v>
      </c>
      <c r="AV373" s="16">
        <v>0.0</v>
      </c>
      <c r="AW373" s="16">
        <v>0.0</v>
      </c>
      <c r="AX373" s="16">
        <v>64026.0</v>
      </c>
      <c r="AY373" s="16">
        <v>0.0</v>
      </c>
      <c r="AZ373" s="16">
        <v>0.0</v>
      </c>
      <c r="BA373" s="16">
        <v>0.0</v>
      </c>
      <c r="BB373" s="16">
        <v>6062.0</v>
      </c>
      <c r="BC373" s="16">
        <v>0.0</v>
      </c>
      <c r="BD373" s="16">
        <v>0.0</v>
      </c>
      <c r="BE373" s="16">
        <v>4.0</v>
      </c>
      <c r="BF373" s="16">
        <v>1180038.0</v>
      </c>
      <c r="BG373" s="16">
        <v>0.0</v>
      </c>
      <c r="BH373" s="16">
        <v>0.0</v>
      </c>
      <c r="BI373" s="16">
        <v>0.0</v>
      </c>
      <c r="BJ373" s="16">
        <v>912.0</v>
      </c>
      <c r="BK373" s="16">
        <v>0.0</v>
      </c>
      <c r="BL373" s="16">
        <v>0.0</v>
      </c>
      <c r="BM373" s="16">
        <v>0.0</v>
      </c>
      <c r="BN373" s="16">
        <v>91086.0</v>
      </c>
      <c r="BO373" s="16">
        <v>0.0</v>
      </c>
      <c r="BP373" s="16">
        <v>0.0</v>
      </c>
      <c r="BQ373" s="16">
        <v>0.0</v>
      </c>
      <c r="BR373" s="16">
        <v>62512.0</v>
      </c>
      <c r="BS373" s="16">
        <v>0.0</v>
      </c>
      <c r="BT373" s="16">
        <v>0.0</v>
      </c>
    </row>
    <row r="374">
      <c r="A374" s="14" t="s">
        <v>6284</v>
      </c>
      <c r="B374" s="16">
        <v>11.0</v>
      </c>
      <c r="C374" s="16">
        <v>4083279.0</v>
      </c>
      <c r="D374" s="17"/>
      <c r="E374" s="14" t="s">
        <v>2631</v>
      </c>
      <c r="F374" s="14" t="s">
        <v>2630</v>
      </c>
      <c r="G374" s="14" t="s">
        <v>5166</v>
      </c>
      <c r="H374" s="14" t="s">
        <v>2978</v>
      </c>
      <c r="I374" s="14" t="s">
        <v>21</v>
      </c>
      <c r="J374" s="14" t="s">
        <v>4845</v>
      </c>
      <c r="K374" s="14" t="s">
        <v>6285</v>
      </c>
      <c r="L374" s="14" t="s">
        <v>6285</v>
      </c>
      <c r="M374" s="14" t="s">
        <v>6286</v>
      </c>
      <c r="N374" s="14" t="s">
        <v>409</v>
      </c>
      <c r="P374" s="17"/>
      <c r="Q374" s="17"/>
      <c r="R374" s="16">
        <v>6.0</v>
      </c>
      <c r="S374" s="16">
        <v>1614188.0</v>
      </c>
      <c r="T374" s="18">
        <v>3.717E-6</v>
      </c>
      <c r="U374" s="16">
        <v>0.0</v>
      </c>
      <c r="V374" s="16">
        <v>0.0</v>
      </c>
      <c r="W374" s="14" t="s">
        <v>2978</v>
      </c>
      <c r="X374" s="14" t="s">
        <v>4849</v>
      </c>
      <c r="Y374" s="18">
        <v>1.24E-6</v>
      </c>
      <c r="Z374" s="16">
        <v>27.2</v>
      </c>
      <c r="AA374" s="17"/>
      <c r="AB374" s="16">
        <v>0.04</v>
      </c>
      <c r="AC374" s="16">
        <v>0.01</v>
      </c>
      <c r="AD374" s="16">
        <v>8.8</v>
      </c>
      <c r="AE374" s="16">
        <v>0.0</v>
      </c>
      <c r="AF374" s="16">
        <v>0.912</v>
      </c>
      <c r="AG374" s="16">
        <v>0.0</v>
      </c>
      <c r="AH374" s="16">
        <v>75070.0</v>
      </c>
      <c r="AI374" s="16">
        <v>0.0</v>
      </c>
      <c r="AJ374" s="16">
        <v>0.0</v>
      </c>
      <c r="AK374" s="16">
        <v>0.0</v>
      </c>
      <c r="AL374" s="16">
        <v>60020.0</v>
      </c>
      <c r="AM374" s="16">
        <v>0.0</v>
      </c>
      <c r="AN374" s="16">
        <v>0.0</v>
      </c>
      <c r="AO374" s="16">
        <v>0.0</v>
      </c>
      <c r="AP374" s="16">
        <v>29606.0</v>
      </c>
      <c r="AQ374" s="16">
        <v>0.0</v>
      </c>
      <c r="AR374" s="16">
        <v>0.0</v>
      </c>
      <c r="AS374" s="16">
        <v>0.0</v>
      </c>
      <c r="AT374" s="16">
        <v>44880.0</v>
      </c>
      <c r="AU374" s="16">
        <v>0.0</v>
      </c>
      <c r="AV374" s="16">
        <v>0.0</v>
      </c>
      <c r="AW374" s="16">
        <v>0.0</v>
      </c>
      <c r="AX374" s="16">
        <v>63992.0</v>
      </c>
      <c r="AY374" s="16">
        <v>0.0</v>
      </c>
      <c r="AZ374" s="16">
        <v>0.0</v>
      </c>
      <c r="BA374" s="16">
        <v>0.0</v>
      </c>
      <c r="BB374" s="16">
        <v>6062.0</v>
      </c>
      <c r="BC374" s="16">
        <v>0.0</v>
      </c>
      <c r="BD374" s="16">
        <v>0.0</v>
      </c>
      <c r="BE374" s="16">
        <v>5.0</v>
      </c>
      <c r="BF374" s="16">
        <v>1180044.0</v>
      </c>
      <c r="BG374" s="16">
        <v>0.0</v>
      </c>
      <c r="BH374" s="16">
        <v>0.0</v>
      </c>
      <c r="BI374" s="16">
        <v>0.0</v>
      </c>
      <c r="BJ374" s="16">
        <v>912.0</v>
      </c>
      <c r="BK374" s="16">
        <v>0.0</v>
      </c>
      <c r="BL374" s="16">
        <v>0.0</v>
      </c>
      <c r="BM374" s="16">
        <v>1.0</v>
      </c>
      <c r="BN374" s="16">
        <v>91092.0</v>
      </c>
      <c r="BO374" s="16">
        <v>0.0</v>
      </c>
      <c r="BP374" s="16">
        <v>0.0</v>
      </c>
      <c r="BQ374" s="16">
        <v>0.0</v>
      </c>
      <c r="BR374" s="16">
        <v>62510.0</v>
      </c>
      <c r="BS374" s="16">
        <v>0.0</v>
      </c>
      <c r="BT374" s="16">
        <v>0.0</v>
      </c>
    </row>
    <row r="375">
      <c r="A375" s="14" t="s">
        <v>6287</v>
      </c>
      <c r="B375" s="16">
        <v>11.0</v>
      </c>
      <c r="C375" s="16">
        <v>3856357.0</v>
      </c>
      <c r="D375" s="17"/>
      <c r="E375" s="14" t="s">
        <v>2631</v>
      </c>
      <c r="F375" s="14" t="s">
        <v>2622</v>
      </c>
      <c r="G375" s="14" t="s">
        <v>5166</v>
      </c>
      <c r="H375" s="14" t="s">
        <v>2978</v>
      </c>
      <c r="I375" s="14" t="s">
        <v>21</v>
      </c>
      <c r="J375" s="14" t="s">
        <v>4845</v>
      </c>
      <c r="K375" s="14" t="s">
        <v>6288</v>
      </c>
      <c r="L375" s="14" t="s">
        <v>6288</v>
      </c>
      <c r="M375" s="14" t="s">
        <v>6289</v>
      </c>
      <c r="N375" s="14" t="s">
        <v>409</v>
      </c>
      <c r="P375" s="17"/>
      <c r="Q375" s="17"/>
      <c r="R375" s="16">
        <v>6.0</v>
      </c>
      <c r="S375" s="16">
        <v>1614212.0</v>
      </c>
      <c r="T375" s="18">
        <v>3.717E-6</v>
      </c>
      <c r="U375" s="16">
        <v>0.0</v>
      </c>
      <c r="V375" s="16">
        <v>0.0</v>
      </c>
      <c r="W375" s="14" t="s">
        <v>2978</v>
      </c>
      <c r="X375" s="14" t="s">
        <v>4849</v>
      </c>
      <c r="Y375" s="18">
        <v>1.24E-6</v>
      </c>
      <c r="Z375" s="16">
        <v>22.6</v>
      </c>
      <c r="AA375" s="17"/>
      <c r="AB375" s="16">
        <v>0.0</v>
      </c>
      <c r="AC375" s="16">
        <v>-0.01</v>
      </c>
      <c r="AD375" s="16">
        <v>1.48</v>
      </c>
      <c r="AE375" s="16">
        <v>0.46</v>
      </c>
      <c r="AF375" s="16">
        <v>0.185</v>
      </c>
      <c r="AG375" s="16">
        <v>1.0</v>
      </c>
      <c r="AH375" s="16">
        <v>75078.0</v>
      </c>
      <c r="AI375" s="16">
        <v>0.0</v>
      </c>
      <c r="AJ375" s="16">
        <v>0.0</v>
      </c>
      <c r="AK375" s="16">
        <v>0.0</v>
      </c>
      <c r="AL375" s="16">
        <v>60034.0</v>
      </c>
      <c r="AM375" s="16">
        <v>0.0</v>
      </c>
      <c r="AN375" s="16">
        <v>0.0</v>
      </c>
      <c r="AO375" s="16">
        <v>0.0</v>
      </c>
      <c r="AP375" s="16">
        <v>29608.0</v>
      </c>
      <c r="AQ375" s="16">
        <v>0.0</v>
      </c>
      <c r="AR375" s="16">
        <v>0.0</v>
      </c>
      <c r="AS375" s="16">
        <v>0.0</v>
      </c>
      <c r="AT375" s="16">
        <v>44888.0</v>
      </c>
      <c r="AU375" s="16">
        <v>0.0</v>
      </c>
      <c r="AV375" s="16">
        <v>0.0</v>
      </c>
      <c r="AW375" s="16">
        <v>0.0</v>
      </c>
      <c r="AX375" s="16">
        <v>63996.0</v>
      </c>
      <c r="AY375" s="16">
        <v>0.0</v>
      </c>
      <c r="AZ375" s="16">
        <v>0.0</v>
      </c>
      <c r="BA375" s="16">
        <v>0.0</v>
      </c>
      <c r="BB375" s="16">
        <v>6062.0</v>
      </c>
      <c r="BC375" s="16">
        <v>0.0</v>
      </c>
      <c r="BD375" s="16">
        <v>0.0</v>
      </c>
      <c r="BE375" s="16">
        <v>5.0</v>
      </c>
      <c r="BF375" s="16">
        <v>1180034.0</v>
      </c>
      <c r="BG375" s="16">
        <v>0.0</v>
      </c>
      <c r="BH375" s="16">
        <v>0.0</v>
      </c>
      <c r="BI375" s="16">
        <v>0.0</v>
      </c>
      <c r="BJ375" s="16">
        <v>912.0</v>
      </c>
      <c r="BK375" s="16">
        <v>0.0</v>
      </c>
      <c r="BL375" s="16">
        <v>0.0</v>
      </c>
      <c r="BM375" s="16">
        <v>0.0</v>
      </c>
      <c r="BN375" s="16">
        <v>91088.0</v>
      </c>
      <c r="BO375" s="16">
        <v>0.0</v>
      </c>
      <c r="BP375" s="16">
        <v>0.0</v>
      </c>
      <c r="BQ375" s="16">
        <v>0.0</v>
      </c>
      <c r="BR375" s="16">
        <v>62512.0</v>
      </c>
      <c r="BS375" s="16">
        <v>0.0</v>
      </c>
      <c r="BT375" s="16">
        <v>0.0</v>
      </c>
    </row>
    <row r="376">
      <c r="A376" s="14" t="s">
        <v>6290</v>
      </c>
      <c r="B376" s="16">
        <v>11.0</v>
      </c>
      <c r="C376" s="16">
        <v>3967604.0</v>
      </c>
      <c r="D376" s="14" t="s">
        <v>6291</v>
      </c>
      <c r="E376" s="14" t="s">
        <v>2622</v>
      </c>
      <c r="F376" s="14" t="s">
        <v>2621</v>
      </c>
      <c r="G376" s="14" t="s">
        <v>5166</v>
      </c>
      <c r="H376" s="14" t="s">
        <v>2978</v>
      </c>
      <c r="I376" s="14" t="s">
        <v>21</v>
      </c>
      <c r="J376" s="14" t="s">
        <v>4845</v>
      </c>
      <c r="K376" s="14" t="s">
        <v>6292</v>
      </c>
      <c r="L376" s="14" t="s">
        <v>6292</v>
      </c>
      <c r="M376" s="14" t="s">
        <v>6293</v>
      </c>
      <c r="N376" s="14" t="s">
        <v>4848</v>
      </c>
      <c r="O376" s="14" t="s">
        <v>4878</v>
      </c>
      <c r="P376" s="16">
        <v>1125568.0</v>
      </c>
      <c r="Q376" s="17"/>
      <c r="R376" s="16">
        <v>6.0</v>
      </c>
      <c r="S376" s="16">
        <v>1614214.0</v>
      </c>
      <c r="T376" s="18">
        <v>3.717E-6</v>
      </c>
      <c r="U376" s="16">
        <v>0.0</v>
      </c>
      <c r="V376" s="16">
        <v>0.0</v>
      </c>
      <c r="W376" s="14" t="s">
        <v>2978</v>
      </c>
      <c r="X376" s="14" t="s">
        <v>4849</v>
      </c>
      <c r="Y376" s="16">
        <v>1.83E-6</v>
      </c>
      <c r="Z376" s="16">
        <v>11.5</v>
      </c>
      <c r="AA376" s="17"/>
      <c r="AB376" s="16">
        <v>0.0</v>
      </c>
      <c r="AC376" s="16">
        <v>0.0</v>
      </c>
      <c r="AD376" s="16">
        <v>4.28</v>
      </c>
      <c r="AE376" s="17"/>
      <c r="AF376" s="17"/>
      <c r="AG376" s="16">
        <v>0.0</v>
      </c>
      <c r="AH376" s="16">
        <v>75046.0</v>
      </c>
      <c r="AI376" s="16">
        <v>0.0</v>
      </c>
      <c r="AJ376" s="16">
        <v>0.0</v>
      </c>
      <c r="AK376" s="16">
        <v>0.0</v>
      </c>
      <c r="AL376" s="16">
        <v>60026.0</v>
      </c>
      <c r="AM376" s="16">
        <v>0.0</v>
      </c>
      <c r="AN376" s="16">
        <v>0.0</v>
      </c>
      <c r="AO376" s="16">
        <v>0.0</v>
      </c>
      <c r="AP376" s="16">
        <v>29608.0</v>
      </c>
      <c r="AQ376" s="16">
        <v>0.0</v>
      </c>
      <c r="AR376" s="16">
        <v>0.0</v>
      </c>
      <c r="AS376" s="16">
        <v>0.0</v>
      </c>
      <c r="AT376" s="16">
        <v>44892.0</v>
      </c>
      <c r="AU376" s="16">
        <v>0.0</v>
      </c>
      <c r="AV376" s="16">
        <v>0.0</v>
      </c>
      <c r="AW376" s="16">
        <v>0.0</v>
      </c>
      <c r="AX376" s="16">
        <v>64044.0</v>
      </c>
      <c r="AY376" s="16">
        <v>0.0</v>
      </c>
      <c r="AZ376" s="16">
        <v>0.0</v>
      </c>
      <c r="BA376" s="16">
        <v>0.0</v>
      </c>
      <c r="BB376" s="16">
        <v>6062.0</v>
      </c>
      <c r="BC376" s="16">
        <v>0.0</v>
      </c>
      <c r="BD376" s="16">
        <v>0.0</v>
      </c>
      <c r="BE376" s="16">
        <v>6.0</v>
      </c>
      <c r="BF376" s="16">
        <v>1180038.0</v>
      </c>
      <c r="BG376" s="16">
        <v>0.0</v>
      </c>
      <c r="BH376" s="16">
        <v>0.0</v>
      </c>
      <c r="BI376" s="16">
        <v>0.0</v>
      </c>
      <c r="BJ376" s="16">
        <v>912.0</v>
      </c>
      <c r="BK376" s="16">
        <v>0.0</v>
      </c>
      <c r="BL376" s="16">
        <v>0.0</v>
      </c>
      <c r="BM376" s="16">
        <v>0.0</v>
      </c>
      <c r="BN376" s="16">
        <v>91080.0</v>
      </c>
      <c r="BO376" s="16">
        <v>0.0</v>
      </c>
      <c r="BP376" s="16">
        <v>0.0</v>
      </c>
      <c r="BQ376" s="16">
        <v>0.0</v>
      </c>
      <c r="BR376" s="16">
        <v>62506.0</v>
      </c>
      <c r="BS376" s="16">
        <v>0.0</v>
      </c>
      <c r="BT376" s="16">
        <v>0.0</v>
      </c>
    </row>
    <row r="377">
      <c r="A377" s="14" t="s">
        <v>6294</v>
      </c>
      <c r="B377" s="16">
        <v>11.0</v>
      </c>
      <c r="C377" s="16">
        <v>3856337.0</v>
      </c>
      <c r="D377" s="14" t="s">
        <v>6295</v>
      </c>
      <c r="E377" s="14" t="s">
        <v>2622</v>
      </c>
      <c r="F377" s="14" t="s">
        <v>2630</v>
      </c>
      <c r="G377" s="14" t="s">
        <v>5166</v>
      </c>
      <c r="H377" s="14" t="s">
        <v>2978</v>
      </c>
      <c r="I377" s="14" t="s">
        <v>21</v>
      </c>
      <c r="J377" s="14" t="s">
        <v>4845</v>
      </c>
      <c r="K377" s="14" t="s">
        <v>6296</v>
      </c>
      <c r="L377" s="14" t="s">
        <v>6296</v>
      </c>
      <c r="M377" s="14" t="s">
        <v>6297</v>
      </c>
      <c r="N377" s="14" t="s">
        <v>409</v>
      </c>
      <c r="P377" s="17"/>
      <c r="Q377" s="17"/>
      <c r="R377" s="16">
        <v>6.0</v>
      </c>
      <c r="S377" s="16">
        <v>1614220.0</v>
      </c>
      <c r="T377" s="18">
        <v>3.717E-6</v>
      </c>
      <c r="U377" s="16">
        <v>0.0</v>
      </c>
      <c r="V377" s="16">
        <v>0.0</v>
      </c>
      <c r="W377" s="14" t="s">
        <v>2978</v>
      </c>
      <c r="X377" s="14" t="s">
        <v>4849</v>
      </c>
      <c r="Y377" s="16">
        <v>1.83E-6</v>
      </c>
      <c r="Z377" s="16">
        <v>17.6</v>
      </c>
      <c r="AA377" s="17"/>
      <c r="AB377" s="16">
        <v>0.0</v>
      </c>
      <c r="AC377" s="16">
        <v>0.01</v>
      </c>
      <c r="AD377" s="16">
        <v>3.44</v>
      </c>
      <c r="AE377" s="16">
        <v>0.22</v>
      </c>
      <c r="AF377" s="16">
        <v>0.127</v>
      </c>
      <c r="AG377" s="16">
        <v>0.0</v>
      </c>
      <c r="AH377" s="16">
        <v>75068.0</v>
      </c>
      <c r="AI377" s="16">
        <v>0.0</v>
      </c>
      <c r="AJ377" s="16">
        <v>0.0</v>
      </c>
      <c r="AK377" s="16">
        <v>0.0</v>
      </c>
      <c r="AL377" s="16">
        <v>60030.0</v>
      </c>
      <c r="AM377" s="16">
        <v>0.0</v>
      </c>
      <c r="AN377" s="16">
        <v>0.0</v>
      </c>
      <c r="AO377" s="16">
        <v>0.0</v>
      </c>
      <c r="AP377" s="16">
        <v>29606.0</v>
      </c>
      <c r="AQ377" s="16">
        <v>0.0</v>
      </c>
      <c r="AR377" s="16">
        <v>0.0</v>
      </c>
      <c r="AS377" s="16">
        <v>0.0</v>
      </c>
      <c r="AT377" s="16">
        <v>44888.0</v>
      </c>
      <c r="AU377" s="16">
        <v>0.0</v>
      </c>
      <c r="AV377" s="16">
        <v>0.0</v>
      </c>
      <c r="AW377" s="16">
        <v>0.0</v>
      </c>
      <c r="AX377" s="16">
        <v>64024.0</v>
      </c>
      <c r="AY377" s="16">
        <v>0.0</v>
      </c>
      <c r="AZ377" s="16">
        <v>0.0</v>
      </c>
      <c r="BA377" s="16">
        <v>0.0</v>
      </c>
      <c r="BB377" s="16">
        <v>6062.0</v>
      </c>
      <c r="BC377" s="16">
        <v>0.0</v>
      </c>
      <c r="BD377" s="16">
        <v>0.0</v>
      </c>
      <c r="BE377" s="16">
        <v>6.0</v>
      </c>
      <c r="BF377" s="16">
        <v>1180032.0</v>
      </c>
      <c r="BG377" s="16">
        <v>0.0</v>
      </c>
      <c r="BH377" s="16">
        <v>0.0</v>
      </c>
      <c r="BI377" s="16">
        <v>0.0</v>
      </c>
      <c r="BJ377" s="16">
        <v>912.0</v>
      </c>
      <c r="BK377" s="16">
        <v>0.0</v>
      </c>
      <c r="BL377" s="16">
        <v>0.0</v>
      </c>
      <c r="BM377" s="16">
        <v>0.0</v>
      </c>
      <c r="BN377" s="16">
        <v>91086.0</v>
      </c>
      <c r="BO377" s="16">
        <v>0.0</v>
      </c>
      <c r="BP377" s="16">
        <v>0.0</v>
      </c>
      <c r="BQ377" s="16">
        <v>0.0</v>
      </c>
      <c r="BR377" s="16">
        <v>62512.0</v>
      </c>
      <c r="BS377" s="16">
        <v>0.0</v>
      </c>
      <c r="BT377" s="16">
        <v>0.0</v>
      </c>
    </row>
    <row r="378">
      <c r="A378" s="14" t="s">
        <v>6298</v>
      </c>
      <c r="B378" s="16">
        <v>11.0</v>
      </c>
      <c r="C378" s="16">
        <v>4091465.0</v>
      </c>
      <c r="D378" s="14" t="s">
        <v>6299</v>
      </c>
      <c r="E378" s="14" t="s">
        <v>2622</v>
      </c>
      <c r="F378" s="14" t="s">
        <v>2630</v>
      </c>
      <c r="G378" s="14" t="s">
        <v>5166</v>
      </c>
      <c r="H378" s="14" t="s">
        <v>2978</v>
      </c>
      <c r="I378" s="14" t="s">
        <v>21</v>
      </c>
      <c r="J378" s="14" t="s">
        <v>4845</v>
      </c>
      <c r="K378" s="14" t="s">
        <v>6300</v>
      </c>
      <c r="L378" s="14" t="s">
        <v>6300</v>
      </c>
      <c r="M378" s="14" t="s">
        <v>6301</v>
      </c>
      <c r="N378" s="14" t="s">
        <v>409</v>
      </c>
      <c r="O378" s="14" t="s">
        <v>410</v>
      </c>
      <c r="P378" s="16">
        <v>2057386.0</v>
      </c>
      <c r="Q378" s="17"/>
      <c r="R378" s="16">
        <v>6.0</v>
      </c>
      <c r="S378" s="16">
        <v>1614222.0</v>
      </c>
      <c r="T378" s="18">
        <v>3.717E-6</v>
      </c>
      <c r="U378" s="16">
        <v>0.0</v>
      </c>
      <c r="V378" s="16">
        <v>0.0</v>
      </c>
      <c r="W378" s="14" t="s">
        <v>2978</v>
      </c>
      <c r="X378" s="14" t="s">
        <v>4940</v>
      </c>
      <c r="Y378" s="16">
        <v>3.232E-5</v>
      </c>
      <c r="Z378" s="16">
        <v>23.2</v>
      </c>
      <c r="AA378" s="16">
        <v>0.156</v>
      </c>
      <c r="AB378" s="16">
        <v>0.0</v>
      </c>
      <c r="AC378" s="16">
        <v>0.0</v>
      </c>
      <c r="AD378" s="16">
        <v>1.28</v>
      </c>
      <c r="AE378" s="16">
        <v>0.0</v>
      </c>
      <c r="AF378" s="16">
        <v>0.721</v>
      </c>
      <c r="AG378" s="16">
        <v>0.0</v>
      </c>
      <c r="AH378" s="16">
        <v>75066.0</v>
      </c>
      <c r="AI378" s="16">
        <v>0.0</v>
      </c>
      <c r="AJ378" s="16">
        <v>0.0</v>
      </c>
      <c r="AK378" s="16">
        <v>5.0</v>
      </c>
      <c r="AL378" s="16">
        <v>60030.0</v>
      </c>
      <c r="AM378" s="16">
        <v>0.0</v>
      </c>
      <c r="AN378" s="16">
        <v>0.0</v>
      </c>
      <c r="AO378" s="16">
        <v>0.0</v>
      </c>
      <c r="AP378" s="16">
        <v>29608.0</v>
      </c>
      <c r="AQ378" s="16">
        <v>0.0</v>
      </c>
      <c r="AR378" s="16">
        <v>0.0</v>
      </c>
      <c r="AS378" s="16">
        <v>0.0</v>
      </c>
      <c r="AT378" s="16">
        <v>44880.0</v>
      </c>
      <c r="AU378" s="16">
        <v>0.0</v>
      </c>
      <c r="AV378" s="16">
        <v>0.0</v>
      </c>
      <c r="AW378" s="16">
        <v>0.0</v>
      </c>
      <c r="AX378" s="16">
        <v>64042.0</v>
      </c>
      <c r="AY378" s="16">
        <v>0.0</v>
      </c>
      <c r="AZ378" s="16">
        <v>0.0</v>
      </c>
      <c r="BA378" s="16">
        <v>0.0</v>
      </c>
      <c r="BB378" s="16">
        <v>6062.0</v>
      </c>
      <c r="BC378" s="16">
        <v>0.0</v>
      </c>
      <c r="BD378" s="16">
        <v>0.0</v>
      </c>
      <c r="BE378" s="16">
        <v>1.0</v>
      </c>
      <c r="BF378" s="16">
        <v>1180030.0</v>
      </c>
      <c r="BG378" s="16">
        <v>0.0</v>
      </c>
      <c r="BH378" s="16">
        <v>0.0</v>
      </c>
      <c r="BI378" s="16">
        <v>0.0</v>
      </c>
      <c r="BJ378" s="16">
        <v>912.0</v>
      </c>
      <c r="BK378" s="16">
        <v>0.0</v>
      </c>
      <c r="BL378" s="16">
        <v>0.0</v>
      </c>
      <c r="BM378" s="16">
        <v>0.0</v>
      </c>
      <c r="BN378" s="16">
        <v>91082.0</v>
      </c>
      <c r="BO378" s="16">
        <v>0.0</v>
      </c>
      <c r="BP378" s="16">
        <v>0.0</v>
      </c>
      <c r="BQ378" s="16">
        <v>0.0</v>
      </c>
      <c r="BR378" s="16">
        <v>62510.0</v>
      </c>
      <c r="BS378" s="16">
        <v>0.0</v>
      </c>
      <c r="BT378" s="16">
        <v>0.0</v>
      </c>
    </row>
    <row r="379">
      <c r="A379" s="14" t="s">
        <v>6302</v>
      </c>
      <c r="B379" s="16">
        <v>11.0</v>
      </c>
      <c r="C379" s="16">
        <v>4083323.0</v>
      </c>
      <c r="D379" s="17"/>
      <c r="E379" s="14" t="s">
        <v>2622</v>
      </c>
      <c r="F379" s="14" t="s">
        <v>2630</v>
      </c>
      <c r="G379" s="14" t="s">
        <v>5166</v>
      </c>
      <c r="H379" s="14" t="s">
        <v>2978</v>
      </c>
      <c r="I379" s="14" t="s">
        <v>21</v>
      </c>
      <c r="J379" s="14" t="s">
        <v>4845</v>
      </c>
      <c r="K379" s="14" t="s">
        <v>5097</v>
      </c>
      <c r="L379" s="14" t="s">
        <v>5097</v>
      </c>
      <c r="M379" s="14" t="s">
        <v>6303</v>
      </c>
      <c r="N379" s="14" t="s">
        <v>4848</v>
      </c>
      <c r="P379" s="17"/>
      <c r="Q379" s="17"/>
      <c r="R379" s="16">
        <v>6.0</v>
      </c>
      <c r="S379" s="16">
        <v>1614230.0</v>
      </c>
      <c r="T379" s="18">
        <v>3.7169E-6</v>
      </c>
      <c r="U379" s="16">
        <v>0.0</v>
      </c>
      <c r="V379" s="16">
        <v>0.0</v>
      </c>
      <c r="W379" s="14" t="s">
        <v>2978</v>
      </c>
      <c r="X379" s="14" t="s">
        <v>4849</v>
      </c>
      <c r="Y379" s="16">
        <v>1.83E-6</v>
      </c>
      <c r="Z379" s="16">
        <v>0.745</v>
      </c>
      <c r="AA379" s="17"/>
      <c r="AB379" s="16">
        <v>0.0</v>
      </c>
      <c r="AC379" s="16">
        <v>-0.02</v>
      </c>
      <c r="AD379" s="16">
        <v>-2.29</v>
      </c>
      <c r="AE379" s="17"/>
      <c r="AF379" s="17"/>
      <c r="AG379" s="16">
        <v>0.0</v>
      </c>
      <c r="AH379" s="16">
        <v>75056.0</v>
      </c>
      <c r="AI379" s="16">
        <v>0.0</v>
      </c>
      <c r="AJ379" s="16">
        <v>0.0</v>
      </c>
      <c r="AK379" s="16">
        <v>0.0</v>
      </c>
      <c r="AL379" s="16">
        <v>60034.0</v>
      </c>
      <c r="AM379" s="16">
        <v>0.0</v>
      </c>
      <c r="AN379" s="16">
        <v>0.0</v>
      </c>
      <c r="AO379" s="16">
        <v>0.0</v>
      </c>
      <c r="AP379" s="16">
        <v>29608.0</v>
      </c>
      <c r="AQ379" s="16">
        <v>0.0</v>
      </c>
      <c r="AR379" s="16">
        <v>0.0</v>
      </c>
      <c r="AS379" s="16">
        <v>0.0</v>
      </c>
      <c r="AT379" s="16">
        <v>44880.0</v>
      </c>
      <c r="AU379" s="16">
        <v>0.0</v>
      </c>
      <c r="AV379" s="16">
        <v>0.0</v>
      </c>
      <c r="AW379" s="16">
        <v>0.0</v>
      </c>
      <c r="AX379" s="16">
        <v>64042.0</v>
      </c>
      <c r="AY379" s="16">
        <v>0.0</v>
      </c>
      <c r="AZ379" s="16">
        <v>0.0</v>
      </c>
      <c r="BA379" s="16">
        <v>0.0</v>
      </c>
      <c r="BB379" s="16">
        <v>6062.0</v>
      </c>
      <c r="BC379" s="16">
        <v>0.0</v>
      </c>
      <c r="BD379" s="16">
        <v>0.0</v>
      </c>
      <c r="BE379" s="16">
        <v>6.0</v>
      </c>
      <c r="BF379" s="16">
        <v>1180038.0</v>
      </c>
      <c r="BG379" s="16">
        <v>0.0</v>
      </c>
      <c r="BH379" s="16">
        <v>0.0</v>
      </c>
      <c r="BI379" s="16">
        <v>0.0</v>
      </c>
      <c r="BJ379" s="16">
        <v>912.0</v>
      </c>
      <c r="BK379" s="16">
        <v>0.0</v>
      </c>
      <c r="BL379" s="16">
        <v>0.0</v>
      </c>
      <c r="BM379" s="16">
        <v>0.0</v>
      </c>
      <c r="BN379" s="16">
        <v>91086.0</v>
      </c>
      <c r="BO379" s="16">
        <v>0.0</v>
      </c>
      <c r="BP379" s="16">
        <v>0.0</v>
      </c>
      <c r="BQ379" s="16">
        <v>0.0</v>
      </c>
      <c r="BR379" s="16">
        <v>62512.0</v>
      </c>
      <c r="BS379" s="16">
        <v>0.0</v>
      </c>
      <c r="BT379" s="16">
        <v>0.0</v>
      </c>
    </row>
    <row r="380">
      <c r="A380" s="14" t="s">
        <v>6304</v>
      </c>
      <c r="B380" s="16">
        <v>11.0</v>
      </c>
      <c r="C380" s="16">
        <v>4083386.0</v>
      </c>
      <c r="D380" s="14" t="s">
        <v>6305</v>
      </c>
      <c r="E380" s="14" t="s">
        <v>2622</v>
      </c>
      <c r="F380" s="14" t="s">
        <v>2621</v>
      </c>
      <c r="G380" s="14" t="s">
        <v>5166</v>
      </c>
      <c r="H380" s="14" t="s">
        <v>2978</v>
      </c>
      <c r="I380" s="14" t="s">
        <v>21</v>
      </c>
      <c r="J380" s="14" t="s">
        <v>4845</v>
      </c>
      <c r="K380" s="14" t="s">
        <v>6306</v>
      </c>
      <c r="L380" s="14" t="s">
        <v>6306</v>
      </c>
      <c r="M380" s="14" t="s">
        <v>6307</v>
      </c>
      <c r="N380" s="14" t="s">
        <v>4848</v>
      </c>
      <c r="P380" s="17"/>
      <c r="Q380" s="17"/>
      <c r="R380" s="16">
        <v>6.0</v>
      </c>
      <c r="S380" s="16">
        <v>1614234.0</v>
      </c>
      <c r="T380" s="18">
        <v>3.7169E-6</v>
      </c>
      <c r="U380" s="16">
        <v>0.0</v>
      </c>
      <c r="V380" s="16">
        <v>0.0</v>
      </c>
      <c r="W380" s="14" t="s">
        <v>2978</v>
      </c>
      <c r="X380" s="14" t="s">
        <v>4860</v>
      </c>
      <c r="Y380" s="16">
        <v>3.65E-6</v>
      </c>
      <c r="Z380" s="16">
        <v>10.1</v>
      </c>
      <c r="AA380" s="16">
        <v>0.326</v>
      </c>
      <c r="AB380" s="16">
        <v>0.0</v>
      </c>
      <c r="AC380" s="16">
        <v>0.01</v>
      </c>
      <c r="AD380" s="16">
        <v>5.93</v>
      </c>
      <c r="AE380" s="17"/>
      <c r="AF380" s="17"/>
      <c r="AG380" s="16">
        <v>0.0</v>
      </c>
      <c r="AH380" s="16">
        <v>75068.0</v>
      </c>
      <c r="AI380" s="16">
        <v>0.0</v>
      </c>
      <c r="AJ380" s="16">
        <v>0.0</v>
      </c>
      <c r="AK380" s="16">
        <v>0.0</v>
      </c>
      <c r="AL380" s="16">
        <v>60034.0</v>
      </c>
      <c r="AM380" s="16">
        <v>0.0</v>
      </c>
      <c r="AN380" s="16">
        <v>0.0</v>
      </c>
      <c r="AO380" s="16">
        <v>0.0</v>
      </c>
      <c r="AP380" s="16">
        <v>29608.0</v>
      </c>
      <c r="AQ380" s="16">
        <v>0.0</v>
      </c>
      <c r="AR380" s="16">
        <v>0.0</v>
      </c>
      <c r="AS380" s="16">
        <v>0.0</v>
      </c>
      <c r="AT380" s="16">
        <v>44882.0</v>
      </c>
      <c r="AU380" s="16">
        <v>0.0</v>
      </c>
      <c r="AV380" s="16">
        <v>0.0</v>
      </c>
      <c r="AW380" s="16">
        <v>0.0</v>
      </c>
      <c r="AX380" s="16">
        <v>64034.0</v>
      </c>
      <c r="AY380" s="16">
        <v>0.0</v>
      </c>
      <c r="AZ380" s="16">
        <v>0.0</v>
      </c>
      <c r="BA380" s="16">
        <v>0.0</v>
      </c>
      <c r="BB380" s="16">
        <v>6062.0</v>
      </c>
      <c r="BC380" s="16">
        <v>0.0</v>
      </c>
      <c r="BD380" s="16">
        <v>0.0</v>
      </c>
      <c r="BE380" s="16">
        <v>4.0</v>
      </c>
      <c r="BF380" s="16">
        <v>1180044.0</v>
      </c>
      <c r="BG380" s="16">
        <v>0.0</v>
      </c>
      <c r="BH380" s="16">
        <v>0.0</v>
      </c>
      <c r="BI380" s="16">
        <v>0.0</v>
      </c>
      <c r="BJ380" s="16">
        <v>912.0</v>
      </c>
      <c r="BK380" s="16">
        <v>0.0</v>
      </c>
      <c r="BL380" s="16">
        <v>0.0</v>
      </c>
      <c r="BM380" s="16">
        <v>2.0</v>
      </c>
      <c r="BN380" s="16">
        <v>91086.0</v>
      </c>
      <c r="BO380" s="16">
        <v>0.0</v>
      </c>
      <c r="BP380" s="16">
        <v>0.0</v>
      </c>
      <c r="BQ380" s="16">
        <v>0.0</v>
      </c>
      <c r="BR380" s="16">
        <v>62504.0</v>
      </c>
      <c r="BS380" s="16">
        <v>0.0</v>
      </c>
      <c r="BT380" s="16">
        <v>0.0</v>
      </c>
    </row>
    <row r="381">
      <c r="A381" s="14" t="s">
        <v>6308</v>
      </c>
      <c r="B381" s="16">
        <v>11.0</v>
      </c>
      <c r="C381" s="16">
        <v>4083309.0</v>
      </c>
      <c r="D381" s="14" t="s">
        <v>6309</v>
      </c>
      <c r="E381" s="14" t="s">
        <v>2622</v>
      </c>
      <c r="F381" s="14" t="s">
        <v>2621</v>
      </c>
      <c r="G381" s="14" t="s">
        <v>5166</v>
      </c>
      <c r="H381" s="14" t="s">
        <v>2978</v>
      </c>
      <c r="I381" s="14" t="s">
        <v>21</v>
      </c>
      <c r="J381" s="14" t="s">
        <v>4845</v>
      </c>
      <c r="K381" s="14" t="s">
        <v>6310</v>
      </c>
      <c r="L381" s="14" t="s">
        <v>6310</v>
      </c>
      <c r="M381" s="14" t="s">
        <v>6311</v>
      </c>
      <c r="N381" s="14" t="s">
        <v>409</v>
      </c>
      <c r="O381" s="14" t="s">
        <v>99</v>
      </c>
      <c r="P381" s="16">
        <v>41464.0</v>
      </c>
      <c r="Q381" s="17"/>
      <c r="R381" s="16">
        <v>6.0</v>
      </c>
      <c r="S381" s="16">
        <v>1614250.0</v>
      </c>
      <c r="T381" s="18">
        <v>3.7169E-6</v>
      </c>
      <c r="U381" s="16">
        <v>0.0</v>
      </c>
      <c r="V381" s="16">
        <v>0.0</v>
      </c>
      <c r="W381" s="14" t="s">
        <v>2978</v>
      </c>
      <c r="X381" s="14" t="s">
        <v>4849</v>
      </c>
      <c r="Y381" s="18">
        <v>1.24E-6</v>
      </c>
      <c r="Z381" s="16">
        <v>30.0</v>
      </c>
      <c r="AA381" s="17"/>
      <c r="AB381" s="16">
        <v>0.03</v>
      </c>
      <c r="AC381" s="16">
        <v>-0.01</v>
      </c>
      <c r="AD381" s="16">
        <v>8.87</v>
      </c>
      <c r="AE381" s="16">
        <v>0.0</v>
      </c>
      <c r="AF381" s="16">
        <v>0.994</v>
      </c>
      <c r="AG381" s="16">
        <v>1.0</v>
      </c>
      <c r="AH381" s="16">
        <v>75066.0</v>
      </c>
      <c r="AI381" s="16">
        <v>0.0</v>
      </c>
      <c r="AJ381" s="16">
        <v>0.0</v>
      </c>
      <c r="AK381" s="16">
        <v>0.0</v>
      </c>
      <c r="AL381" s="16">
        <v>60032.0</v>
      </c>
      <c r="AM381" s="16">
        <v>0.0</v>
      </c>
      <c r="AN381" s="16">
        <v>0.0</v>
      </c>
      <c r="AO381" s="16">
        <v>0.0</v>
      </c>
      <c r="AP381" s="16">
        <v>29608.0</v>
      </c>
      <c r="AQ381" s="16">
        <v>0.0</v>
      </c>
      <c r="AR381" s="16">
        <v>0.0</v>
      </c>
      <c r="AS381" s="16">
        <v>0.0</v>
      </c>
      <c r="AT381" s="16">
        <v>44882.0</v>
      </c>
      <c r="AU381" s="16">
        <v>0.0</v>
      </c>
      <c r="AV381" s="16">
        <v>0.0</v>
      </c>
      <c r="AW381" s="16">
        <v>0.0</v>
      </c>
      <c r="AX381" s="16">
        <v>64042.0</v>
      </c>
      <c r="AY381" s="16">
        <v>0.0</v>
      </c>
      <c r="AZ381" s="16">
        <v>0.0</v>
      </c>
      <c r="BA381" s="16">
        <v>0.0</v>
      </c>
      <c r="BB381" s="16">
        <v>6062.0</v>
      </c>
      <c r="BC381" s="16">
        <v>0.0</v>
      </c>
      <c r="BD381" s="16">
        <v>0.0</v>
      </c>
      <c r="BE381" s="16">
        <v>5.0</v>
      </c>
      <c r="BF381" s="16">
        <v>1180044.0</v>
      </c>
      <c r="BG381" s="16">
        <v>0.0</v>
      </c>
      <c r="BH381" s="16">
        <v>0.0</v>
      </c>
      <c r="BI381" s="16">
        <v>0.0</v>
      </c>
      <c r="BJ381" s="16">
        <v>912.0</v>
      </c>
      <c r="BK381" s="16">
        <v>0.0</v>
      </c>
      <c r="BL381" s="16">
        <v>0.0</v>
      </c>
      <c r="BM381" s="16">
        <v>0.0</v>
      </c>
      <c r="BN381" s="16">
        <v>91090.0</v>
      </c>
      <c r="BO381" s="16">
        <v>0.0</v>
      </c>
      <c r="BP381" s="16">
        <v>0.0</v>
      </c>
      <c r="BQ381" s="16">
        <v>0.0</v>
      </c>
      <c r="BR381" s="16">
        <v>62512.0</v>
      </c>
      <c r="BS381" s="16">
        <v>0.0</v>
      </c>
      <c r="BT381" s="16">
        <v>0.0</v>
      </c>
    </row>
    <row r="382">
      <c r="A382" s="14" t="s">
        <v>6312</v>
      </c>
      <c r="B382" s="16">
        <v>11.0</v>
      </c>
      <c r="C382" s="16">
        <v>4086844.0</v>
      </c>
      <c r="D382" s="14" t="s">
        <v>6313</v>
      </c>
      <c r="E382" s="14" t="s">
        <v>2631</v>
      </c>
      <c r="F382" s="14" t="s">
        <v>2630</v>
      </c>
      <c r="G382" s="14" t="s">
        <v>4844</v>
      </c>
      <c r="H382" s="14" t="s">
        <v>2978</v>
      </c>
      <c r="I382" s="14" t="s">
        <v>2978</v>
      </c>
      <c r="J382" s="14" t="s">
        <v>4852</v>
      </c>
      <c r="K382" s="14" t="s">
        <v>6314</v>
      </c>
      <c r="L382" s="14" t="s">
        <v>6314</v>
      </c>
      <c r="M382" s="14" t="s">
        <v>6315</v>
      </c>
      <c r="N382" s="14" t="s">
        <v>4848</v>
      </c>
      <c r="P382" s="17"/>
      <c r="Q382" s="17"/>
      <c r="R382" s="16">
        <v>5.0</v>
      </c>
      <c r="S382" s="16">
        <v>1533914.0</v>
      </c>
      <c r="T382" s="18">
        <v>3.2596E-6</v>
      </c>
      <c r="U382" s="16">
        <v>0.0</v>
      </c>
      <c r="V382" s="16">
        <v>0.0</v>
      </c>
      <c r="W382" s="14" t="s">
        <v>2978</v>
      </c>
      <c r="X382" s="17"/>
      <c r="Y382" s="17"/>
      <c r="Z382" s="16">
        <v>8.57</v>
      </c>
      <c r="AA382" s="17"/>
      <c r="AB382" s="16">
        <v>0.19</v>
      </c>
      <c r="AC382" s="16">
        <v>0.15</v>
      </c>
      <c r="AD382" s="16">
        <v>4.91</v>
      </c>
      <c r="AE382" s="17"/>
      <c r="AF382" s="17"/>
      <c r="AG382" s="16">
        <v>0.0</v>
      </c>
      <c r="AH382" s="16">
        <v>72982.0</v>
      </c>
      <c r="AI382" s="16">
        <v>0.0</v>
      </c>
      <c r="AJ382" s="16">
        <v>0.0</v>
      </c>
      <c r="AK382" s="16">
        <v>0.0</v>
      </c>
      <c r="AL382" s="16">
        <v>50922.0</v>
      </c>
      <c r="AM382" s="16">
        <v>0.0</v>
      </c>
      <c r="AN382" s="16">
        <v>0.0</v>
      </c>
      <c r="AO382" s="16">
        <v>0.0</v>
      </c>
      <c r="AP382" s="16">
        <v>28602.0</v>
      </c>
      <c r="AQ382" s="16">
        <v>0.0</v>
      </c>
      <c r="AR382" s="16">
        <v>0.0</v>
      </c>
      <c r="AS382" s="16">
        <v>0.0</v>
      </c>
      <c r="AT382" s="16">
        <v>40866.0</v>
      </c>
      <c r="AU382" s="16">
        <v>0.0</v>
      </c>
      <c r="AV382" s="16">
        <v>0.0</v>
      </c>
      <c r="AW382" s="16">
        <v>4.0</v>
      </c>
      <c r="AX382" s="16">
        <v>44964.0</v>
      </c>
      <c r="AY382" s="16">
        <v>0.0</v>
      </c>
      <c r="AZ382" s="16">
        <v>0.0</v>
      </c>
      <c r="BA382" s="16">
        <v>0.0</v>
      </c>
      <c r="BB382" s="16">
        <v>5998.0</v>
      </c>
      <c r="BC382" s="16">
        <v>0.0</v>
      </c>
      <c r="BD382" s="16">
        <v>0.0</v>
      </c>
      <c r="BE382" s="16">
        <v>0.0</v>
      </c>
      <c r="BF382" s="16">
        <v>1144778.0</v>
      </c>
      <c r="BG382" s="16">
        <v>0.0</v>
      </c>
      <c r="BH382" s="16">
        <v>0.0</v>
      </c>
      <c r="BI382" s="16">
        <v>0.0</v>
      </c>
      <c r="BJ382" s="16">
        <v>912.0</v>
      </c>
      <c r="BK382" s="16">
        <v>0.0</v>
      </c>
      <c r="BL382" s="16">
        <v>0.0</v>
      </c>
      <c r="BM382" s="16">
        <v>0.0</v>
      </c>
      <c r="BN382" s="16">
        <v>84006.0</v>
      </c>
      <c r="BO382" s="16">
        <v>0.0</v>
      </c>
      <c r="BP382" s="16">
        <v>0.0</v>
      </c>
      <c r="BQ382" s="16">
        <v>1.0</v>
      </c>
      <c r="BR382" s="16">
        <v>59884.0</v>
      </c>
      <c r="BS382" s="16">
        <v>0.0</v>
      </c>
      <c r="BT382" s="16">
        <v>0.0</v>
      </c>
    </row>
    <row r="383">
      <c r="A383" s="14" t="s">
        <v>6316</v>
      </c>
      <c r="B383" s="16">
        <v>11.0</v>
      </c>
      <c r="C383" s="16">
        <v>4088726.0</v>
      </c>
      <c r="D383" s="14" t="s">
        <v>4950</v>
      </c>
      <c r="E383" s="14" t="s">
        <v>2631</v>
      </c>
      <c r="F383" s="14" t="s">
        <v>2621</v>
      </c>
      <c r="G383" s="14" t="s">
        <v>5166</v>
      </c>
      <c r="H383" s="14" t="s">
        <v>2978</v>
      </c>
      <c r="I383" s="14" t="s">
        <v>21</v>
      </c>
      <c r="J383" s="14" t="s">
        <v>4951</v>
      </c>
      <c r="K383" s="14" t="s">
        <v>4952</v>
      </c>
      <c r="L383" s="14" t="s">
        <v>4952</v>
      </c>
      <c r="M383" s="14" t="s">
        <v>6317</v>
      </c>
      <c r="N383" s="14" t="s">
        <v>409</v>
      </c>
      <c r="P383" s="17"/>
      <c r="Q383" s="17"/>
      <c r="R383" s="16">
        <v>5.0</v>
      </c>
      <c r="S383" s="16">
        <v>1535796.0</v>
      </c>
      <c r="T383" s="18">
        <v>3.2556E-6</v>
      </c>
      <c r="U383" s="16">
        <v>0.0</v>
      </c>
      <c r="V383" s="16">
        <v>0.0</v>
      </c>
      <c r="W383" s="14" t="s">
        <v>2978</v>
      </c>
      <c r="X383" s="14" t="s">
        <v>4849</v>
      </c>
      <c r="Y383" s="18">
        <v>8.2E-7</v>
      </c>
      <c r="Z383" s="16">
        <v>21.1</v>
      </c>
      <c r="AA383" s="17"/>
      <c r="AB383" s="16">
        <v>0.0</v>
      </c>
      <c r="AC383" s="16">
        <v>0.01</v>
      </c>
      <c r="AD383" s="16">
        <v>7.03</v>
      </c>
      <c r="AE383" s="17"/>
      <c r="AF383" s="17"/>
      <c r="AG383" s="16">
        <v>0.0</v>
      </c>
      <c r="AH383" s="16">
        <v>73140.0</v>
      </c>
      <c r="AI383" s="16">
        <v>0.0</v>
      </c>
      <c r="AJ383" s="16">
        <v>0.0</v>
      </c>
      <c r="AK383" s="16">
        <v>0.0</v>
      </c>
      <c r="AL383" s="16">
        <v>50966.0</v>
      </c>
      <c r="AM383" s="16">
        <v>0.0</v>
      </c>
      <c r="AN383" s="16">
        <v>0.0</v>
      </c>
      <c r="AO383" s="16">
        <v>0.0</v>
      </c>
      <c r="AP383" s="16">
        <v>28646.0</v>
      </c>
      <c r="AQ383" s="16">
        <v>0.0</v>
      </c>
      <c r="AR383" s="16">
        <v>0.0</v>
      </c>
      <c r="AS383" s="16">
        <v>0.0</v>
      </c>
      <c r="AT383" s="16">
        <v>40902.0</v>
      </c>
      <c r="AU383" s="16">
        <v>0.0</v>
      </c>
      <c r="AV383" s="16">
        <v>0.0</v>
      </c>
      <c r="AW383" s="16">
        <v>0.0</v>
      </c>
      <c r="AX383" s="16">
        <v>44470.0</v>
      </c>
      <c r="AY383" s="16">
        <v>0.0</v>
      </c>
      <c r="AZ383" s="16">
        <v>0.0</v>
      </c>
      <c r="BA383" s="16">
        <v>0.0</v>
      </c>
      <c r="BB383" s="16">
        <v>5990.0</v>
      </c>
      <c r="BC383" s="16">
        <v>0.0</v>
      </c>
      <c r="BD383" s="16">
        <v>0.0</v>
      </c>
      <c r="BE383" s="16">
        <v>4.0</v>
      </c>
      <c r="BF383" s="16">
        <v>1146714.0</v>
      </c>
      <c r="BG383" s="16">
        <v>0.0</v>
      </c>
      <c r="BH383" s="16">
        <v>0.0</v>
      </c>
      <c r="BI383" s="16">
        <v>0.0</v>
      </c>
      <c r="BJ383" s="16">
        <v>912.0</v>
      </c>
      <c r="BK383" s="16">
        <v>0.0</v>
      </c>
      <c r="BL383" s="16">
        <v>0.0</v>
      </c>
      <c r="BM383" s="16">
        <v>1.0</v>
      </c>
      <c r="BN383" s="16">
        <v>84056.0</v>
      </c>
      <c r="BO383" s="16">
        <v>0.0</v>
      </c>
      <c r="BP383" s="16">
        <v>0.0</v>
      </c>
      <c r="BQ383" s="16">
        <v>0.0</v>
      </c>
      <c r="BR383" s="16">
        <v>60000.0</v>
      </c>
      <c r="BS383" s="16">
        <v>0.0</v>
      </c>
      <c r="BT383" s="16">
        <v>0.0</v>
      </c>
    </row>
    <row r="384">
      <c r="A384" s="14" t="s">
        <v>6318</v>
      </c>
      <c r="B384" s="16">
        <v>11.0</v>
      </c>
      <c r="C384" s="16">
        <v>4088720.0</v>
      </c>
      <c r="D384" s="17"/>
      <c r="E384" s="14" t="s">
        <v>2630</v>
      </c>
      <c r="F384" s="14" t="s">
        <v>2631</v>
      </c>
      <c r="G384" s="14" t="s">
        <v>5166</v>
      </c>
      <c r="H384" s="14" t="s">
        <v>2978</v>
      </c>
      <c r="I384" s="14" t="s">
        <v>21</v>
      </c>
      <c r="J384" s="14" t="s">
        <v>4951</v>
      </c>
      <c r="K384" s="14" t="s">
        <v>6319</v>
      </c>
      <c r="L384" s="14" t="s">
        <v>6319</v>
      </c>
      <c r="M384" s="14" t="s">
        <v>6320</v>
      </c>
      <c r="N384" s="14" t="s">
        <v>4848</v>
      </c>
      <c r="P384" s="17"/>
      <c r="Q384" s="17"/>
      <c r="R384" s="16">
        <v>5.0</v>
      </c>
      <c r="S384" s="16">
        <v>1535890.0</v>
      </c>
      <c r="T384" s="18">
        <v>3.2554E-6</v>
      </c>
      <c r="U384" s="16">
        <v>0.0</v>
      </c>
      <c r="V384" s="16">
        <v>0.0</v>
      </c>
      <c r="W384" s="14" t="s">
        <v>2978</v>
      </c>
      <c r="X384" s="14" t="s">
        <v>4849</v>
      </c>
      <c r="Y384" s="16">
        <v>1.28E-6</v>
      </c>
      <c r="Z384" s="16">
        <v>22.0</v>
      </c>
      <c r="AA384" s="17"/>
      <c r="AB384" s="16">
        <v>0.19</v>
      </c>
      <c r="AC384" s="16">
        <v>0.14</v>
      </c>
      <c r="AD384" s="16">
        <v>2.9</v>
      </c>
      <c r="AE384" s="17"/>
      <c r="AF384" s="17"/>
      <c r="AG384" s="16">
        <v>0.0</v>
      </c>
      <c r="AH384" s="16">
        <v>73172.0</v>
      </c>
      <c r="AI384" s="16">
        <v>0.0</v>
      </c>
      <c r="AJ384" s="16">
        <v>0.0</v>
      </c>
      <c r="AK384" s="16">
        <v>0.0</v>
      </c>
      <c r="AL384" s="16">
        <v>50980.0</v>
      </c>
      <c r="AM384" s="16">
        <v>0.0</v>
      </c>
      <c r="AN384" s="16">
        <v>0.0</v>
      </c>
      <c r="AO384" s="16">
        <v>0.0</v>
      </c>
      <c r="AP384" s="16">
        <v>28652.0</v>
      </c>
      <c r="AQ384" s="16">
        <v>0.0</v>
      </c>
      <c r="AR384" s="16">
        <v>0.0</v>
      </c>
      <c r="AS384" s="16">
        <v>0.0</v>
      </c>
      <c r="AT384" s="16">
        <v>40896.0</v>
      </c>
      <c r="AU384" s="16">
        <v>0.0</v>
      </c>
      <c r="AV384" s="16">
        <v>0.0</v>
      </c>
      <c r="AW384" s="16">
        <v>0.0</v>
      </c>
      <c r="AX384" s="16">
        <v>44482.0</v>
      </c>
      <c r="AY384" s="16">
        <v>0.0</v>
      </c>
      <c r="AZ384" s="16">
        <v>0.0</v>
      </c>
      <c r="BA384" s="16">
        <v>0.0</v>
      </c>
      <c r="BB384" s="16">
        <v>5990.0</v>
      </c>
      <c r="BC384" s="16">
        <v>0.0</v>
      </c>
      <c r="BD384" s="16">
        <v>0.0</v>
      </c>
      <c r="BE384" s="16">
        <v>5.0</v>
      </c>
      <c r="BF384" s="16">
        <v>1146754.0</v>
      </c>
      <c r="BG384" s="16">
        <v>0.0</v>
      </c>
      <c r="BH384" s="16">
        <v>0.0</v>
      </c>
      <c r="BI384" s="16">
        <v>0.0</v>
      </c>
      <c r="BJ384" s="16">
        <v>912.0</v>
      </c>
      <c r="BK384" s="16">
        <v>0.0</v>
      </c>
      <c r="BL384" s="16">
        <v>0.0</v>
      </c>
      <c r="BM384" s="16">
        <v>0.0</v>
      </c>
      <c r="BN384" s="16">
        <v>84052.0</v>
      </c>
      <c r="BO384" s="16">
        <v>0.0</v>
      </c>
      <c r="BP384" s="16">
        <v>0.0</v>
      </c>
      <c r="BQ384" s="16">
        <v>0.0</v>
      </c>
      <c r="BR384" s="16">
        <v>60000.0</v>
      </c>
      <c r="BS384" s="16">
        <v>0.0</v>
      </c>
      <c r="BT384" s="16">
        <v>0.0</v>
      </c>
    </row>
    <row r="385">
      <c r="A385" s="14" t="s">
        <v>6321</v>
      </c>
      <c r="B385" s="16">
        <v>11.0</v>
      </c>
      <c r="C385" s="16">
        <v>4086815.0</v>
      </c>
      <c r="D385" s="14" t="s">
        <v>4989</v>
      </c>
      <c r="E385" s="14" t="s">
        <v>2622</v>
      </c>
      <c r="F385" s="14" t="s">
        <v>2630</v>
      </c>
      <c r="G385" s="14" t="s">
        <v>5166</v>
      </c>
      <c r="H385" s="14" t="s">
        <v>2978</v>
      </c>
      <c r="I385" s="14" t="s">
        <v>21</v>
      </c>
      <c r="J385" s="14" t="s">
        <v>4852</v>
      </c>
      <c r="K385" s="14" t="s">
        <v>6322</v>
      </c>
      <c r="L385" s="14" t="s">
        <v>6322</v>
      </c>
      <c r="M385" s="14" t="s">
        <v>6323</v>
      </c>
      <c r="N385" s="14" t="s">
        <v>409</v>
      </c>
      <c r="P385" s="17"/>
      <c r="Q385" s="17"/>
      <c r="R385" s="16">
        <v>5.0</v>
      </c>
      <c r="S385" s="16">
        <v>1536508.0</v>
      </c>
      <c r="T385" s="18">
        <v>3.2541E-6</v>
      </c>
      <c r="U385" s="16">
        <v>0.0</v>
      </c>
      <c r="V385" s="16">
        <v>0.0</v>
      </c>
      <c r="W385" s="14" t="s">
        <v>2978</v>
      </c>
      <c r="X385" s="14" t="s">
        <v>4860</v>
      </c>
      <c r="Y385" s="16">
        <v>3.95E-6</v>
      </c>
      <c r="Z385" s="16">
        <v>16.7</v>
      </c>
      <c r="AA385" s="17"/>
      <c r="AB385" s="16">
        <v>0.04</v>
      </c>
      <c r="AC385" s="16">
        <v>0.04</v>
      </c>
      <c r="AD385" s="16">
        <v>1.48</v>
      </c>
      <c r="AE385" s="17"/>
      <c r="AF385" s="17"/>
      <c r="AG385" s="16">
        <v>0.0</v>
      </c>
      <c r="AH385" s="16">
        <v>73142.0</v>
      </c>
      <c r="AI385" s="16">
        <v>0.0</v>
      </c>
      <c r="AJ385" s="16">
        <v>0.0</v>
      </c>
      <c r="AK385" s="16">
        <v>1.0</v>
      </c>
      <c r="AL385" s="16">
        <v>50994.0</v>
      </c>
      <c r="AM385" s="16">
        <v>0.0</v>
      </c>
      <c r="AN385" s="16">
        <v>0.0</v>
      </c>
      <c r="AO385" s="16">
        <v>0.0</v>
      </c>
      <c r="AP385" s="16">
        <v>28646.0</v>
      </c>
      <c r="AQ385" s="16">
        <v>0.0</v>
      </c>
      <c r="AR385" s="16">
        <v>0.0</v>
      </c>
      <c r="AS385" s="16">
        <v>0.0</v>
      </c>
      <c r="AT385" s="16">
        <v>40924.0</v>
      </c>
      <c r="AU385" s="16">
        <v>0.0</v>
      </c>
      <c r="AV385" s="16">
        <v>0.0</v>
      </c>
      <c r="AW385" s="16">
        <v>0.0</v>
      </c>
      <c r="AX385" s="16">
        <v>45116.0</v>
      </c>
      <c r="AY385" s="16">
        <v>0.0</v>
      </c>
      <c r="AZ385" s="16">
        <v>0.0</v>
      </c>
      <c r="BA385" s="16">
        <v>0.0</v>
      </c>
      <c r="BB385" s="16">
        <v>5984.0</v>
      </c>
      <c r="BC385" s="16">
        <v>0.0</v>
      </c>
      <c r="BD385" s="16">
        <v>0.0</v>
      </c>
      <c r="BE385" s="16">
        <v>2.0</v>
      </c>
      <c r="BF385" s="16">
        <v>1146720.0</v>
      </c>
      <c r="BG385" s="16">
        <v>0.0</v>
      </c>
      <c r="BH385" s="16">
        <v>0.0</v>
      </c>
      <c r="BI385" s="16">
        <v>0.0</v>
      </c>
      <c r="BJ385" s="16">
        <v>912.0</v>
      </c>
      <c r="BK385" s="16">
        <v>0.0</v>
      </c>
      <c r="BL385" s="16">
        <v>0.0</v>
      </c>
      <c r="BM385" s="16">
        <v>2.0</v>
      </c>
      <c r="BN385" s="16">
        <v>84054.0</v>
      </c>
      <c r="BO385" s="16">
        <v>0.0</v>
      </c>
      <c r="BP385" s="16">
        <v>0.0</v>
      </c>
      <c r="BQ385" s="16">
        <v>0.0</v>
      </c>
      <c r="BR385" s="16">
        <v>60016.0</v>
      </c>
      <c r="BS385" s="16">
        <v>0.0</v>
      </c>
      <c r="BT385" s="16">
        <v>0.0</v>
      </c>
    </row>
    <row r="386">
      <c r="A386" s="14" t="s">
        <v>6324</v>
      </c>
      <c r="B386" s="16">
        <v>11.0</v>
      </c>
      <c r="C386" s="16">
        <v>4086709.0</v>
      </c>
      <c r="D386" s="17"/>
      <c r="E386" s="14" t="s">
        <v>6325</v>
      </c>
      <c r="F386" s="14" t="s">
        <v>2621</v>
      </c>
      <c r="G386" s="14" t="s">
        <v>5166</v>
      </c>
      <c r="H386" s="14" t="s">
        <v>2978</v>
      </c>
      <c r="I386" s="14" t="s">
        <v>21</v>
      </c>
      <c r="J386" s="14" t="s">
        <v>4852</v>
      </c>
      <c r="K386" s="14" t="s">
        <v>6326</v>
      </c>
      <c r="L386" s="14" t="s">
        <v>6326</v>
      </c>
      <c r="M386" s="14" t="s">
        <v>6327</v>
      </c>
      <c r="N386" s="14" t="s">
        <v>5050</v>
      </c>
      <c r="P386" s="17"/>
      <c r="Q386" s="14" t="s">
        <v>5024</v>
      </c>
      <c r="R386" s="16">
        <v>5.0</v>
      </c>
      <c r="S386" s="16">
        <v>1538304.0</v>
      </c>
      <c r="T386" s="18">
        <v>3.2503E-6</v>
      </c>
      <c r="U386" s="16">
        <v>0.0</v>
      </c>
      <c r="V386" s="16">
        <v>0.0</v>
      </c>
      <c r="W386" s="14" t="s">
        <v>2978</v>
      </c>
      <c r="X386" s="14" t="s">
        <v>4849</v>
      </c>
      <c r="Y386" s="18">
        <v>2.9E-7</v>
      </c>
      <c r="Z386" s="16">
        <v>16.3</v>
      </c>
      <c r="AA386" s="17"/>
      <c r="AB386" s="16">
        <v>0.0</v>
      </c>
      <c r="AC386" s="16">
        <v>0.0</v>
      </c>
      <c r="AD386" s="16">
        <v>0.604</v>
      </c>
      <c r="AE386" s="17"/>
      <c r="AF386" s="17"/>
      <c r="AG386" s="16">
        <v>0.0</v>
      </c>
      <c r="AH386" s="16">
        <v>73056.0</v>
      </c>
      <c r="AI386" s="16">
        <v>0.0</v>
      </c>
      <c r="AJ386" s="16">
        <v>0.0</v>
      </c>
      <c r="AK386" s="16">
        <v>0.0</v>
      </c>
      <c r="AL386" s="16">
        <v>50978.0</v>
      </c>
      <c r="AM386" s="16">
        <v>0.0</v>
      </c>
      <c r="AN386" s="16">
        <v>0.0</v>
      </c>
      <c r="AO386" s="16">
        <v>0.0</v>
      </c>
      <c r="AP386" s="16">
        <v>28640.0</v>
      </c>
      <c r="AQ386" s="16">
        <v>0.0</v>
      </c>
      <c r="AR386" s="16">
        <v>0.0</v>
      </c>
      <c r="AS386" s="16">
        <v>1.0</v>
      </c>
      <c r="AT386" s="16">
        <v>40908.0</v>
      </c>
      <c r="AU386" s="16">
        <v>0.0</v>
      </c>
      <c r="AV386" s="16">
        <v>0.0</v>
      </c>
      <c r="AW386" s="16">
        <v>0.0</v>
      </c>
      <c r="AX386" s="16">
        <v>46846.0</v>
      </c>
      <c r="AY386" s="16">
        <v>0.0</v>
      </c>
      <c r="AZ386" s="16">
        <v>0.0</v>
      </c>
      <c r="BA386" s="16">
        <v>0.0</v>
      </c>
      <c r="BB386" s="16">
        <v>5988.0</v>
      </c>
      <c r="BC386" s="16">
        <v>0.0</v>
      </c>
      <c r="BD386" s="16">
        <v>0.0</v>
      </c>
      <c r="BE386" s="16">
        <v>2.0</v>
      </c>
      <c r="BF386" s="16">
        <v>1146834.0</v>
      </c>
      <c r="BG386" s="16">
        <v>0.0</v>
      </c>
      <c r="BH386" s="16">
        <v>0.0</v>
      </c>
      <c r="BI386" s="16">
        <v>0.0</v>
      </c>
      <c r="BJ386" s="16">
        <v>908.0</v>
      </c>
      <c r="BK386" s="16">
        <v>0.0</v>
      </c>
      <c r="BL386" s="16">
        <v>0.0</v>
      </c>
      <c r="BM386" s="16">
        <v>1.0</v>
      </c>
      <c r="BN386" s="16">
        <v>84102.0</v>
      </c>
      <c r="BO386" s="16">
        <v>0.0</v>
      </c>
      <c r="BP386" s="16">
        <v>0.0</v>
      </c>
      <c r="BQ386" s="16">
        <v>1.0</v>
      </c>
      <c r="BR386" s="16">
        <v>60044.0</v>
      </c>
      <c r="BS386" s="16">
        <v>0.0</v>
      </c>
      <c r="BT386" s="16">
        <v>0.0</v>
      </c>
    </row>
    <row r="387">
      <c r="A387" s="14" t="s">
        <v>6328</v>
      </c>
      <c r="B387" s="16">
        <v>11.0</v>
      </c>
      <c r="C387" s="16">
        <v>4091789.0</v>
      </c>
      <c r="D387" s="14" t="s">
        <v>5626</v>
      </c>
      <c r="E387" s="14" t="s">
        <v>2621</v>
      </c>
      <c r="F387" s="14" t="s">
        <v>2630</v>
      </c>
      <c r="G387" s="14" t="s">
        <v>5166</v>
      </c>
      <c r="H387" s="14" t="s">
        <v>2978</v>
      </c>
      <c r="I387" s="14" t="s">
        <v>21</v>
      </c>
      <c r="J387" s="14" t="s">
        <v>4845</v>
      </c>
      <c r="K387" s="14" t="s">
        <v>5627</v>
      </c>
      <c r="L387" s="14" t="s">
        <v>5627</v>
      </c>
      <c r="M387" s="14" t="s">
        <v>6329</v>
      </c>
      <c r="N387" s="14" t="s">
        <v>4848</v>
      </c>
      <c r="O387" s="14" t="s">
        <v>4878</v>
      </c>
      <c r="P387" s="16">
        <v>461730.0</v>
      </c>
      <c r="Q387" s="17"/>
      <c r="R387" s="16">
        <v>5.0</v>
      </c>
      <c r="S387" s="16">
        <v>1604376.0</v>
      </c>
      <c r="T387" s="18">
        <v>3.1165E-6</v>
      </c>
      <c r="U387" s="16">
        <v>0.0</v>
      </c>
      <c r="V387" s="16">
        <v>0.0</v>
      </c>
      <c r="W387" s="14" t="s">
        <v>2978</v>
      </c>
      <c r="X387" s="14" t="s">
        <v>4849</v>
      </c>
      <c r="Y387" s="18">
        <v>7.9E-7</v>
      </c>
      <c r="Z387" s="16">
        <v>8.55</v>
      </c>
      <c r="AA387" s="17"/>
      <c r="AB387" s="16">
        <v>0.0</v>
      </c>
      <c r="AC387" s="16">
        <v>0.03</v>
      </c>
      <c r="AD387" s="16">
        <v>2.94</v>
      </c>
      <c r="AE387" s="17"/>
      <c r="AF387" s="17"/>
      <c r="AG387" s="16">
        <v>0.0</v>
      </c>
      <c r="AH387" s="16">
        <v>75048.0</v>
      </c>
      <c r="AI387" s="16">
        <v>0.0</v>
      </c>
      <c r="AJ387" s="16">
        <v>0.0</v>
      </c>
      <c r="AK387" s="16">
        <v>0.0</v>
      </c>
      <c r="AL387" s="16">
        <v>60018.0</v>
      </c>
      <c r="AM387" s="16">
        <v>0.0</v>
      </c>
      <c r="AN387" s="16">
        <v>0.0</v>
      </c>
      <c r="AO387" s="16">
        <v>0.0</v>
      </c>
      <c r="AP387" s="16">
        <v>29606.0</v>
      </c>
      <c r="AQ387" s="16">
        <v>0.0</v>
      </c>
      <c r="AR387" s="16">
        <v>0.0</v>
      </c>
      <c r="AS387" s="16">
        <v>0.0</v>
      </c>
      <c r="AT387" s="16">
        <v>44882.0</v>
      </c>
      <c r="AU387" s="16">
        <v>0.0</v>
      </c>
      <c r="AV387" s="16">
        <v>0.0</v>
      </c>
      <c r="AW387" s="16">
        <v>0.0</v>
      </c>
      <c r="AX387" s="16">
        <v>54350.0</v>
      </c>
      <c r="AY387" s="16">
        <v>0.0</v>
      </c>
      <c r="AZ387" s="16">
        <v>0.0</v>
      </c>
      <c r="BA387" s="16">
        <v>0.0</v>
      </c>
      <c r="BB387" s="16">
        <v>6056.0</v>
      </c>
      <c r="BC387" s="16">
        <v>0.0</v>
      </c>
      <c r="BD387" s="16">
        <v>0.0</v>
      </c>
      <c r="BE387" s="16">
        <v>4.0</v>
      </c>
      <c r="BF387" s="16">
        <v>1179976.0</v>
      </c>
      <c r="BG387" s="16">
        <v>0.0</v>
      </c>
      <c r="BH387" s="16">
        <v>0.0</v>
      </c>
      <c r="BI387" s="16">
        <v>0.0</v>
      </c>
      <c r="BJ387" s="16">
        <v>912.0</v>
      </c>
      <c r="BK387" s="16">
        <v>0.0</v>
      </c>
      <c r="BL387" s="16">
        <v>0.0</v>
      </c>
      <c r="BM387" s="16">
        <v>0.0</v>
      </c>
      <c r="BN387" s="16">
        <v>91082.0</v>
      </c>
      <c r="BO387" s="16">
        <v>0.0</v>
      </c>
      <c r="BP387" s="16">
        <v>0.0</v>
      </c>
      <c r="BQ387" s="16">
        <v>1.0</v>
      </c>
      <c r="BR387" s="16">
        <v>62446.0</v>
      </c>
      <c r="BS387" s="16">
        <v>0.0</v>
      </c>
      <c r="BT387" s="16">
        <v>0.0</v>
      </c>
    </row>
    <row r="388">
      <c r="A388" s="14" t="s">
        <v>6330</v>
      </c>
      <c r="B388" s="16">
        <v>11.0</v>
      </c>
      <c r="C388" s="16">
        <v>4086601.0</v>
      </c>
      <c r="D388" s="14" t="s">
        <v>6331</v>
      </c>
      <c r="E388" s="14" t="s">
        <v>2631</v>
      </c>
      <c r="F388" s="14" t="s">
        <v>2622</v>
      </c>
      <c r="G388" s="14" t="s">
        <v>5166</v>
      </c>
      <c r="H388" s="14" t="s">
        <v>2978</v>
      </c>
      <c r="I388" s="14" t="s">
        <v>21</v>
      </c>
      <c r="J388" s="14" t="s">
        <v>4852</v>
      </c>
      <c r="K388" s="14" t="s">
        <v>6332</v>
      </c>
      <c r="L388" s="14" t="s">
        <v>6332</v>
      </c>
      <c r="M388" s="14" t="s">
        <v>6333</v>
      </c>
      <c r="N388" s="14" t="s">
        <v>409</v>
      </c>
      <c r="P388" s="17"/>
      <c r="Q388" s="17"/>
      <c r="R388" s="16">
        <v>5.0</v>
      </c>
      <c r="S388" s="16">
        <v>1608076.0</v>
      </c>
      <c r="T388" s="18">
        <v>3.1093E-6</v>
      </c>
      <c r="U388" s="16">
        <v>0.0</v>
      </c>
      <c r="V388" s="16">
        <v>0.0</v>
      </c>
      <c r="W388" s="14" t="s">
        <v>2978</v>
      </c>
      <c r="X388" s="14" t="s">
        <v>4849</v>
      </c>
      <c r="Y388" s="16">
        <v>1.25E-6</v>
      </c>
      <c r="Z388" s="16">
        <v>18.1</v>
      </c>
      <c r="AA388" s="17"/>
      <c r="AB388" s="16">
        <v>0.0</v>
      </c>
      <c r="AC388" s="16">
        <v>0.01</v>
      </c>
      <c r="AD388" s="16">
        <v>5.78</v>
      </c>
      <c r="AE388" s="17"/>
      <c r="AF388" s="17"/>
      <c r="AG388" s="16">
        <v>0.0</v>
      </c>
      <c r="AH388" s="16">
        <v>74924.0</v>
      </c>
      <c r="AI388" s="16">
        <v>0.0</v>
      </c>
      <c r="AJ388" s="16">
        <v>0.0</v>
      </c>
      <c r="AK388" s="16">
        <v>0.0</v>
      </c>
      <c r="AL388" s="16">
        <v>59558.0</v>
      </c>
      <c r="AM388" s="16">
        <v>0.0</v>
      </c>
      <c r="AN388" s="16">
        <v>0.0</v>
      </c>
      <c r="AO388" s="16">
        <v>0.0</v>
      </c>
      <c r="AP388" s="16">
        <v>29442.0</v>
      </c>
      <c r="AQ388" s="16">
        <v>0.0</v>
      </c>
      <c r="AR388" s="16">
        <v>0.0</v>
      </c>
      <c r="AS388" s="16">
        <v>0.0</v>
      </c>
      <c r="AT388" s="16">
        <v>44682.0</v>
      </c>
      <c r="AU388" s="16">
        <v>0.0</v>
      </c>
      <c r="AV388" s="16">
        <v>0.0</v>
      </c>
      <c r="AW388" s="16">
        <v>0.0</v>
      </c>
      <c r="AX388" s="16">
        <v>63604.0</v>
      </c>
      <c r="AY388" s="16">
        <v>0.0</v>
      </c>
      <c r="AZ388" s="16">
        <v>0.0</v>
      </c>
      <c r="BA388" s="16">
        <v>0.0</v>
      </c>
      <c r="BB388" s="16">
        <v>6058.0</v>
      </c>
      <c r="BC388" s="16">
        <v>0.0</v>
      </c>
      <c r="BD388" s="16">
        <v>0.0</v>
      </c>
      <c r="BE388" s="16">
        <v>5.0</v>
      </c>
      <c r="BF388" s="16">
        <v>1176496.0</v>
      </c>
      <c r="BG388" s="16">
        <v>0.0</v>
      </c>
      <c r="BH388" s="16">
        <v>0.0</v>
      </c>
      <c r="BI388" s="16">
        <v>0.0</v>
      </c>
      <c r="BJ388" s="16">
        <v>912.0</v>
      </c>
      <c r="BK388" s="16">
        <v>0.0</v>
      </c>
      <c r="BL388" s="16">
        <v>0.0</v>
      </c>
      <c r="BM388" s="16">
        <v>0.0</v>
      </c>
      <c r="BN388" s="16">
        <v>90156.0</v>
      </c>
      <c r="BO388" s="16">
        <v>0.0</v>
      </c>
      <c r="BP388" s="16">
        <v>0.0</v>
      </c>
      <c r="BQ388" s="16">
        <v>0.0</v>
      </c>
      <c r="BR388" s="16">
        <v>62244.0</v>
      </c>
      <c r="BS388" s="16">
        <v>0.0</v>
      </c>
      <c r="BT388" s="16">
        <v>0.0</v>
      </c>
    </row>
    <row r="389">
      <c r="A389" s="14" t="s">
        <v>6334</v>
      </c>
      <c r="B389" s="16">
        <v>11.0</v>
      </c>
      <c r="C389" s="16">
        <v>4082348.0</v>
      </c>
      <c r="D389" s="14" t="s">
        <v>5571</v>
      </c>
      <c r="E389" s="14" t="s">
        <v>2631</v>
      </c>
      <c r="F389" s="14" t="s">
        <v>2621</v>
      </c>
      <c r="G389" s="14" t="s">
        <v>4844</v>
      </c>
      <c r="H389" s="14" t="s">
        <v>2978</v>
      </c>
      <c r="I389" s="14" t="s">
        <v>2978</v>
      </c>
      <c r="J389" s="14" t="s">
        <v>4845</v>
      </c>
      <c r="K389" s="14" t="s">
        <v>6335</v>
      </c>
      <c r="L389" s="14" t="s">
        <v>6335</v>
      </c>
      <c r="M389" s="14" t="s">
        <v>6336</v>
      </c>
      <c r="N389" s="14" t="s">
        <v>409</v>
      </c>
      <c r="P389" s="17"/>
      <c r="Q389" s="17"/>
      <c r="R389" s="16">
        <v>5.0</v>
      </c>
      <c r="S389" s="16">
        <v>1610908.0</v>
      </c>
      <c r="T389" s="18">
        <v>3.1038E-6</v>
      </c>
      <c r="U389" s="16">
        <v>0.0</v>
      </c>
      <c r="V389" s="16">
        <v>0.0</v>
      </c>
      <c r="W389" s="14" t="s">
        <v>2978</v>
      </c>
      <c r="X389" s="14" t="s">
        <v>4849</v>
      </c>
      <c r="Y389" s="18">
        <v>1.24E-6</v>
      </c>
      <c r="Z389" s="16">
        <v>23.4</v>
      </c>
      <c r="AA389" s="16">
        <v>0.018</v>
      </c>
      <c r="AB389" s="16">
        <v>0.0</v>
      </c>
      <c r="AC389" s="16">
        <v>0.0</v>
      </c>
      <c r="AD389" s="16">
        <v>1.98</v>
      </c>
      <c r="AE389" s="16">
        <v>0.19</v>
      </c>
      <c r="AF389" s="16">
        <v>0.247</v>
      </c>
      <c r="AG389" s="16">
        <v>0.0</v>
      </c>
      <c r="AH389" s="16">
        <v>74868.0</v>
      </c>
      <c r="AI389" s="16">
        <v>0.0</v>
      </c>
      <c r="AJ389" s="16">
        <v>0.0</v>
      </c>
      <c r="AK389" s="16">
        <v>0.0</v>
      </c>
      <c r="AL389" s="16">
        <v>59628.0</v>
      </c>
      <c r="AM389" s="16">
        <v>0.0</v>
      </c>
      <c r="AN389" s="16">
        <v>0.0</v>
      </c>
      <c r="AO389" s="16">
        <v>0.0</v>
      </c>
      <c r="AP389" s="16">
        <v>29538.0</v>
      </c>
      <c r="AQ389" s="16">
        <v>0.0</v>
      </c>
      <c r="AR389" s="16">
        <v>0.0</v>
      </c>
      <c r="AS389" s="16">
        <v>0.0</v>
      </c>
      <c r="AT389" s="16">
        <v>44864.0</v>
      </c>
      <c r="AU389" s="16">
        <v>0.0</v>
      </c>
      <c r="AV389" s="16">
        <v>0.0</v>
      </c>
      <c r="AW389" s="16">
        <v>0.0</v>
      </c>
      <c r="AX389" s="16">
        <v>63888.0</v>
      </c>
      <c r="AY389" s="16">
        <v>0.0</v>
      </c>
      <c r="AZ389" s="16">
        <v>0.0</v>
      </c>
      <c r="BA389" s="16">
        <v>0.0</v>
      </c>
      <c r="BB389" s="16">
        <v>5164.0</v>
      </c>
      <c r="BC389" s="16">
        <v>0.0</v>
      </c>
      <c r="BD389" s="16">
        <v>0.0</v>
      </c>
      <c r="BE389" s="16">
        <v>5.0</v>
      </c>
      <c r="BF389" s="16">
        <v>1179044.0</v>
      </c>
      <c r="BG389" s="16">
        <v>0.0</v>
      </c>
      <c r="BH389" s="16">
        <v>0.0</v>
      </c>
      <c r="BI389" s="16">
        <v>0.0</v>
      </c>
      <c r="BJ389" s="16">
        <v>910.0</v>
      </c>
      <c r="BK389" s="16">
        <v>0.0</v>
      </c>
      <c r="BL389" s="16">
        <v>0.0</v>
      </c>
      <c r="BM389" s="16">
        <v>0.0</v>
      </c>
      <c r="BN389" s="16">
        <v>90684.0</v>
      </c>
      <c r="BO389" s="16">
        <v>0.0</v>
      </c>
      <c r="BP389" s="16">
        <v>0.0</v>
      </c>
      <c r="BQ389" s="16">
        <v>0.0</v>
      </c>
      <c r="BR389" s="16">
        <v>62320.0</v>
      </c>
      <c r="BS389" s="16">
        <v>0.0</v>
      </c>
      <c r="BT389" s="16">
        <v>0.0</v>
      </c>
    </row>
    <row r="390">
      <c r="A390" s="14" t="s">
        <v>6337</v>
      </c>
      <c r="B390" s="16">
        <v>11.0</v>
      </c>
      <c r="C390" s="16">
        <v>4084725.0</v>
      </c>
      <c r="D390" s="14" t="s">
        <v>6338</v>
      </c>
      <c r="E390" s="14" t="s">
        <v>2630</v>
      </c>
      <c r="F390" s="14" t="s">
        <v>2631</v>
      </c>
      <c r="G390" s="14" t="s">
        <v>5166</v>
      </c>
      <c r="H390" s="14" t="s">
        <v>2978</v>
      </c>
      <c r="I390" s="14" t="s">
        <v>21</v>
      </c>
      <c r="J390" s="14" t="s">
        <v>4845</v>
      </c>
      <c r="K390" s="14" t="s">
        <v>6339</v>
      </c>
      <c r="L390" s="14" t="s">
        <v>6339</v>
      </c>
      <c r="M390" s="14" t="s">
        <v>6340</v>
      </c>
      <c r="N390" s="14" t="s">
        <v>4848</v>
      </c>
      <c r="P390" s="17"/>
      <c r="Q390" s="17"/>
      <c r="R390" s="16">
        <v>4.0</v>
      </c>
      <c r="S390" s="16">
        <v>1289312.0</v>
      </c>
      <c r="T390" s="18">
        <v>3.1024E-6</v>
      </c>
      <c r="U390" s="16">
        <v>0.0</v>
      </c>
      <c r="V390" s="16">
        <v>0.0</v>
      </c>
      <c r="W390" s="14" t="s">
        <v>2978</v>
      </c>
      <c r="X390" s="14" t="s">
        <v>4940</v>
      </c>
      <c r="Y390" s="16">
        <v>1.826E-5</v>
      </c>
      <c r="Z390" s="16">
        <v>18.9</v>
      </c>
      <c r="AA390" s="16">
        <v>0.122</v>
      </c>
      <c r="AB390" s="16">
        <v>0.0</v>
      </c>
      <c r="AC390" s="16">
        <v>0.01</v>
      </c>
      <c r="AD390" s="16">
        <v>6.33</v>
      </c>
      <c r="AE390" s="17"/>
      <c r="AF390" s="17"/>
      <c r="AG390" s="16">
        <v>0.0</v>
      </c>
      <c r="AH390" s="16">
        <v>65926.0</v>
      </c>
      <c r="AI390" s="16">
        <v>0.0</v>
      </c>
      <c r="AJ390" s="16">
        <v>0.0</v>
      </c>
      <c r="AK390" s="16">
        <v>3.0</v>
      </c>
      <c r="AL390" s="16">
        <v>43566.0</v>
      </c>
      <c r="AM390" s="16">
        <v>0.0</v>
      </c>
      <c r="AN390" s="16">
        <v>0.0</v>
      </c>
      <c r="AO390" s="16">
        <v>0.0</v>
      </c>
      <c r="AP390" s="16">
        <v>19410.0</v>
      </c>
      <c r="AQ390" s="16">
        <v>0.0</v>
      </c>
      <c r="AR390" s="16">
        <v>0.0</v>
      </c>
      <c r="AS390" s="16">
        <v>0.0</v>
      </c>
      <c r="AT390" s="16">
        <v>18018.0</v>
      </c>
      <c r="AU390" s="16">
        <v>0.0</v>
      </c>
      <c r="AV390" s="16">
        <v>0.0</v>
      </c>
      <c r="AW390" s="16">
        <v>0.0</v>
      </c>
      <c r="AX390" s="16">
        <v>23264.0</v>
      </c>
      <c r="AY390" s="16">
        <v>0.0</v>
      </c>
      <c r="AZ390" s="16">
        <v>0.0</v>
      </c>
      <c r="BA390" s="16">
        <v>0.0</v>
      </c>
      <c r="BB390" s="16">
        <v>4694.0</v>
      </c>
      <c r="BC390" s="16">
        <v>0.0</v>
      </c>
      <c r="BD390" s="16">
        <v>0.0</v>
      </c>
      <c r="BE390" s="16">
        <v>0.0</v>
      </c>
      <c r="BF390" s="16">
        <v>988870.0</v>
      </c>
      <c r="BG390" s="16">
        <v>0.0</v>
      </c>
      <c r="BH390" s="16">
        <v>0.0</v>
      </c>
      <c r="BI390" s="16">
        <v>0.0</v>
      </c>
      <c r="BJ390" s="16">
        <v>912.0</v>
      </c>
      <c r="BK390" s="16">
        <v>0.0</v>
      </c>
      <c r="BL390" s="16">
        <v>0.0</v>
      </c>
      <c r="BM390" s="16">
        <v>0.0</v>
      </c>
      <c r="BN390" s="16">
        <v>81016.0</v>
      </c>
      <c r="BO390" s="16">
        <v>0.0</v>
      </c>
      <c r="BP390" s="16">
        <v>0.0</v>
      </c>
      <c r="BQ390" s="16">
        <v>1.0</v>
      </c>
      <c r="BR390" s="16">
        <v>43636.0</v>
      </c>
      <c r="BS390" s="16">
        <v>0.0</v>
      </c>
      <c r="BT390" s="16">
        <v>0.0</v>
      </c>
    </row>
    <row r="391">
      <c r="A391" s="14" t="s">
        <v>6341</v>
      </c>
      <c r="B391" s="16">
        <v>11.0</v>
      </c>
      <c r="C391" s="16">
        <v>4084761.0</v>
      </c>
      <c r="D391" s="17"/>
      <c r="E391" s="14" t="s">
        <v>2622</v>
      </c>
      <c r="F391" s="14" t="s">
        <v>2621</v>
      </c>
      <c r="G391" s="14" t="s">
        <v>5166</v>
      </c>
      <c r="H391" s="14" t="s">
        <v>2978</v>
      </c>
      <c r="I391" s="14" t="s">
        <v>21</v>
      </c>
      <c r="J391" s="14" t="s">
        <v>4845</v>
      </c>
      <c r="K391" s="14" t="s">
        <v>6342</v>
      </c>
      <c r="L391" s="14" t="s">
        <v>6342</v>
      </c>
      <c r="M391" s="14" t="s">
        <v>6343</v>
      </c>
      <c r="N391" s="14" t="s">
        <v>4848</v>
      </c>
      <c r="P391" s="17"/>
      <c r="Q391" s="17"/>
      <c r="R391" s="16">
        <v>4.0</v>
      </c>
      <c r="S391" s="16">
        <v>1289380.0</v>
      </c>
      <c r="T391" s="18">
        <v>3.1023E-6</v>
      </c>
      <c r="U391" s="16">
        <v>0.0</v>
      </c>
      <c r="V391" s="16">
        <v>0.0</v>
      </c>
      <c r="W391" s="14" t="s">
        <v>2978</v>
      </c>
      <c r="X391" s="14" t="s">
        <v>4860</v>
      </c>
      <c r="Y391" s="16">
        <v>9.83E-6</v>
      </c>
      <c r="Z391" s="16">
        <v>15.4</v>
      </c>
      <c r="AA391" s="16">
        <v>0.073</v>
      </c>
      <c r="AB391" s="16">
        <v>0.0</v>
      </c>
      <c r="AC391" s="16">
        <v>0.01</v>
      </c>
      <c r="AD391" s="16">
        <v>2.01</v>
      </c>
      <c r="AE391" s="17"/>
      <c r="AF391" s="17"/>
      <c r="AG391" s="16">
        <v>1.0</v>
      </c>
      <c r="AH391" s="16">
        <v>65972.0</v>
      </c>
      <c r="AI391" s="16">
        <v>0.0</v>
      </c>
      <c r="AJ391" s="16">
        <v>0.0</v>
      </c>
      <c r="AK391" s="16">
        <v>0.0</v>
      </c>
      <c r="AL391" s="16">
        <v>43568.0</v>
      </c>
      <c r="AM391" s="16">
        <v>0.0</v>
      </c>
      <c r="AN391" s="16">
        <v>0.0</v>
      </c>
      <c r="AO391" s="16">
        <v>0.0</v>
      </c>
      <c r="AP391" s="16">
        <v>19414.0</v>
      </c>
      <c r="AQ391" s="16">
        <v>0.0</v>
      </c>
      <c r="AR391" s="16">
        <v>0.0</v>
      </c>
      <c r="AS391" s="16">
        <v>0.0</v>
      </c>
      <c r="AT391" s="16">
        <v>18026.0</v>
      </c>
      <c r="AU391" s="16">
        <v>0.0</v>
      </c>
      <c r="AV391" s="16">
        <v>0.0</v>
      </c>
      <c r="AW391" s="16">
        <v>0.0</v>
      </c>
      <c r="AX391" s="16">
        <v>23268.0</v>
      </c>
      <c r="AY391" s="16">
        <v>0.0</v>
      </c>
      <c r="AZ391" s="16">
        <v>0.0</v>
      </c>
      <c r="BA391" s="16">
        <v>0.0</v>
      </c>
      <c r="BB391" s="16">
        <v>4672.0</v>
      </c>
      <c r="BC391" s="16">
        <v>0.0</v>
      </c>
      <c r="BD391" s="16">
        <v>0.0</v>
      </c>
      <c r="BE391" s="16">
        <v>0.0</v>
      </c>
      <c r="BF391" s="16">
        <v>988884.0</v>
      </c>
      <c r="BG391" s="16">
        <v>0.0</v>
      </c>
      <c r="BH391" s="16">
        <v>0.0</v>
      </c>
      <c r="BI391" s="16">
        <v>0.0</v>
      </c>
      <c r="BJ391" s="16">
        <v>912.0</v>
      </c>
      <c r="BK391" s="16">
        <v>0.0</v>
      </c>
      <c r="BL391" s="16">
        <v>0.0</v>
      </c>
      <c r="BM391" s="16">
        <v>3.0</v>
      </c>
      <c r="BN391" s="16">
        <v>81024.0</v>
      </c>
      <c r="BO391" s="16">
        <v>0.0</v>
      </c>
      <c r="BP391" s="16">
        <v>0.0</v>
      </c>
      <c r="BQ391" s="16">
        <v>0.0</v>
      </c>
      <c r="BR391" s="16">
        <v>43640.0</v>
      </c>
      <c r="BS391" s="16">
        <v>0.0</v>
      </c>
      <c r="BT391" s="16">
        <v>0.0</v>
      </c>
    </row>
    <row r="392">
      <c r="A392" s="14" t="s">
        <v>6344</v>
      </c>
      <c r="B392" s="16">
        <v>11.0</v>
      </c>
      <c r="C392" s="16">
        <v>4083495.0</v>
      </c>
      <c r="D392" s="17"/>
      <c r="E392" s="14" t="s">
        <v>2622</v>
      </c>
      <c r="F392" s="14" t="s">
        <v>2630</v>
      </c>
      <c r="G392" s="14" t="s">
        <v>5166</v>
      </c>
      <c r="H392" s="14" t="s">
        <v>2978</v>
      </c>
      <c r="I392" s="14" t="s">
        <v>21</v>
      </c>
      <c r="J392" s="14" t="s">
        <v>4845</v>
      </c>
      <c r="K392" s="14" t="s">
        <v>6345</v>
      </c>
      <c r="L392" s="14" t="s">
        <v>6345</v>
      </c>
      <c r="M392" s="14" t="s">
        <v>6346</v>
      </c>
      <c r="N392" s="14" t="s">
        <v>409</v>
      </c>
      <c r="P392" s="17"/>
      <c r="Q392" s="17"/>
      <c r="R392" s="16">
        <v>5.0</v>
      </c>
      <c r="S392" s="16">
        <v>1612834.0</v>
      </c>
      <c r="T392" s="18">
        <v>3.1001E-6</v>
      </c>
      <c r="U392" s="16">
        <v>0.0</v>
      </c>
      <c r="V392" s="16">
        <v>0.0</v>
      </c>
      <c r="W392" s="14" t="s">
        <v>2978</v>
      </c>
      <c r="X392" s="14" t="s">
        <v>4849</v>
      </c>
      <c r="Y392" s="18">
        <v>1.24E-6</v>
      </c>
      <c r="Z392" s="16">
        <v>25.2</v>
      </c>
      <c r="AA392" s="17"/>
      <c r="AB392" s="16">
        <v>0.01</v>
      </c>
      <c r="AC392" s="16">
        <v>0.0</v>
      </c>
      <c r="AD392" s="16">
        <v>8.86</v>
      </c>
      <c r="AE392" s="16">
        <v>0.04</v>
      </c>
      <c r="AF392" s="16">
        <v>0.852</v>
      </c>
      <c r="AG392" s="16">
        <v>0.0</v>
      </c>
      <c r="AH392" s="16">
        <v>75022.0</v>
      </c>
      <c r="AI392" s="16">
        <v>0.0</v>
      </c>
      <c r="AJ392" s="16">
        <v>0.0</v>
      </c>
      <c r="AK392" s="16">
        <v>0.0</v>
      </c>
      <c r="AL392" s="16">
        <v>59832.0</v>
      </c>
      <c r="AM392" s="16">
        <v>0.0</v>
      </c>
      <c r="AN392" s="16">
        <v>0.0</v>
      </c>
      <c r="AO392" s="16">
        <v>0.0</v>
      </c>
      <c r="AP392" s="16">
        <v>29580.0</v>
      </c>
      <c r="AQ392" s="16">
        <v>0.0</v>
      </c>
      <c r="AR392" s="16">
        <v>0.0</v>
      </c>
      <c r="AS392" s="16">
        <v>0.0</v>
      </c>
      <c r="AT392" s="16">
        <v>44832.0</v>
      </c>
      <c r="AU392" s="16">
        <v>0.0</v>
      </c>
      <c r="AV392" s="16">
        <v>0.0</v>
      </c>
      <c r="AW392" s="16">
        <v>0.0</v>
      </c>
      <c r="AX392" s="16">
        <v>63970.0</v>
      </c>
      <c r="AY392" s="16">
        <v>0.0</v>
      </c>
      <c r="AZ392" s="16">
        <v>0.0</v>
      </c>
      <c r="BA392" s="16">
        <v>0.0</v>
      </c>
      <c r="BB392" s="16">
        <v>6062.0</v>
      </c>
      <c r="BC392" s="16">
        <v>0.0</v>
      </c>
      <c r="BD392" s="16">
        <v>0.0</v>
      </c>
      <c r="BE392" s="16">
        <v>5.0</v>
      </c>
      <c r="BF392" s="16">
        <v>1179300.0</v>
      </c>
      <c r="BG392" s="16">
        <v>0.0</v>
      </c>
      <c r="BH392" s="16">
        <v>0.0</v>
      </c>
      <c r="BI392" s="16">
        <v>0.0</v>
      </c>
      <c r="BJ392" s="16">
        <v>912.0</v>
      </c>
      <c r="BK392" s="16">
        <v>0.0</v>
      </c>
      <c r="BL392" s="16">
        <v>0.0</v>
      </c>
      <c r="BM392" s="16">
        <v>0.0</v>
      </c>
      <c r="BN392" s="16">
        <v>90866.0</v>
      </c>
      <c r="BO392" s="16">
        <v>0.0</v>
      </c>
      <c r="BP392" s="16">
        <v>0.0</v>
      </c>
      <c r="BQ392" s="16">
        <v>0.0</v>
      </c>
      <c r="BR392" s="16">
        <v>62458.0</v>
      </c>
      <c r="BS392" s="16">
        <v>0.0</v>
      </c>
      <c r="BT392" s="16">
        <v>0.0</v>
      </c>
    </row>
    <row r="393">
      <c r="A393" s="14" t="s">
        <v>6347</v>
      </c>
      <c r="B393" s="16">
        <v>11.0</v>
      </c>
      <c r="C393" s="16">
        <v>4091740.0</v>
      </c>
      <c r="D393" s="14" t="s">
        <v>6348</v>
      </c>
      <c r="E393" s="14" t="s">
        <v>2622</v>
      </c>
      <c r="F393" s="14" t="s">
        <v>2631</v>
      </c>
      <c r="G393" s="14" t="s">
        <v>4844</v>
      </c>
      <c r="H393" s="14" t="s">
        <v>2978</v>
      </c>
      <c r="I393" s="14" t="s">
        <v>2978</v>
      </c>
      <c r="J393" s="14" t="s">
        <v>4845</v>
      </c>
      <c r="K393" s="14" t="s">
        <v>6349</v>
      </c>
      <c r="L393" s="14" t="s">
        <v>6349</v>
      </c>
      <c r="M393" s="14" t="s">
        <v>6350</v>
      </c>
      <c r="N393" s="14" t="s">
        <v>409</v>
      </c>
      <c r="O393" s="14" t="s">
        <v>410</v>
      </c>
      <c r="P393" s="16">
        <v>1376063.0</v>
      </c>
      <c r="Q393" s="17"/>
      <c r="R393" s="16">
        <v>5.0</v>
      </c>
      <c r="S393" s="16">
        <v>1612972.0</v>
      </c>
      <c r="T393" s="18">
        <v>3.0999E-6</v>
      </c>
      <c r="U393" s="16">
        <v>0.0</v>
      </c>
      <c r="V393" s="16">
        <v>0.0</v>
      </c>
      <c r="W393" s="14" t="s">
        <v>2978</v>
      </c>
      <c r="X393" s="14" t="s">
        <v>4860</v>
      </c>
      <c r="Y393" s="16">
        <v>1.425E-5</v>
      </c>
      <c r="Z393" s="16">
        <v>25.5</v>
      </c>
      <c r="AA393" s="17"/>
      <c r="AB393" s="16">
        <v>0.0</v>
      </c>
      <c r="AC393" s="16">
        <v>0.0</v>
      </c>
      <c r="AD393" s="16">
        <v>8.9</v>
      </c>
      <c r="AE393" s="16">
        <v>0.0</v>
      </c>
      <c r="AF393" s="16">
        <v>0.93</v>
      </c>
      <c r="AG393" s="16">
        <v>0.0</v>
      </c>
      <c r="AH393" s="16">
        <v>74930.0</v>
      </c>
      <c r="AI393" s="16">
        <v>0.0</v>
      </c>
      <c r="AJ393" s="16">
        <v>0.0</v>
      </c>
      <c r="AK393" s="16">
        <v>0.0</v>
      </c>
      <c r="AL393" s="16">
        <v>60002.0</v>
      </c>
      <c r="AM393" s="16">
        <v>0.0</v>
      </c>
      <c r="AN393" s="16">
        <v>0.0</v>
      </c>
      <c r="AO393" s="16">
        <v>0.0</v>
      </c>
      <c r="AP393" s="16">
        <v>29608.0</v>
      </c>
      <c r="AQ393" s="16">
        <v>0.0</v>
      </c>
      <c r="AR393" s="16">
        <v>0.0</v>
      </c>
      <c r="AS393" s="16">
        <v>0.0</v>
      </c>
      <c r="AT393" s="16">
        <v>44892.0</v>
      </c>
      <c r="AU393" s="16">
        <v>0.0</v>
      </c>
      <c r="AV393" s="16">
        <v>0.0</v>
      </c>
      <c r="AW393" s="16">
        <v>0.0</v>
      </c>
      <c r="AX393" s="16">
        <v>62934.0</v>
      </c>
      <c r="AY393" s="16">
        <v>0.0</v>
      </c>
      <c r="AZ393" s="16">
        <v>0.0</v>
      </c>
      <c r="BA393" s="16">
        <v>0.0</v>
      </c>
      <c r="BB393" s="16">
        <v>6084.0</v>
      </c>
      <c r="BC393" s="16">
        <v>0.0</v>
      </c>
      <c r="BD393" s="16">
        <v>0.0</v>
      </c>
      <c r="BE393" s="16">
        <v>0.0</v>
      </c>
      <c r="BF393" s="16">
        <v>1180040.0</v>
      </c>
      <c r="BG393" s="16">
        <v>0.0</v>
      </c>
      <c r="BH393" s="16">
        <v>0.0</v>
      </c>
      <c r="BI393" s="16">
        <v>0.0</v>
      </c>
      <c r="BJ393" s="16">
        <v>912.0</v>
      </c>
      <c r="BK393" s="16">
        <v>0.0</v>
      </c>
      <c r="BL393" s="16">
        <v>0.0</v>
      </c>
      <c r="BM393" s="16">
        <v>4.0</v>
      </c>
      <c r="BN393" s="16">
        <v>91090.0</v>
      </c>
      <c r="BO393" s="16">
        <v>0.0</v>
      </c>
      <c r="BP393" s="16">
        <v>0.0</v>
      </c>
      <c r="BQ393" s="16">
        <v>1.0</v>
      </c>
      <c r="BR393" s="16">
        <v>62480.0</v>
      </c>
      <c r="BS393" s="16">
        <v>0.0</v>
      </c>
      <c r="BT393" s="16">
        <v>0.0</v>
      </c>
    </row>
    <row r="394">
      <c r="A394" s="14" t="s">
        <v>6351</v>
      </c>
      <c r="B394" s="16">
        <v>11.0</v>
      </c>
      <c r="C394" s="16">
        <v>4086582.0</v>
      </c>
      <c r="D394" s="14" t="s">
        <v>6352</v>
      </c>
      <c r="E394" s="14" t="s">
        <v>2631</v>
      </c>
      <c r="F394" s="14" t="s">
        <v>2630</v>
      </c>
      <c r="G394" s="14" t="s">
        <v>4844</v>
      </c>
      <c r="H394" s="14" t="s">
        <v>2978</v>
      </c>
      <c r="I394" s="14" t="s">
        <v>2978</v>
      </c>
      <c r="J394" s="14" t="s">
        <v>4852</v>
      </c>
      <c r="K394" s="14" t="s">
        <v>6353</v>
      </c>
      <c r="L394" s="14" t="s">
        <v>6353</v>
      </c>
      <c r="M394" s="14" t="s">
        <v>6354</v>
      </c>
      <c r="N394" s="14" t="s">
        <v>409</v>
      </c>
      <c r="P394" s="17"/>
      <c r="Q394" s="17"/>
      <c r="R394" s="16">
        <v>5.0</v>
      </c>
      <c r="S394" s="16">
        <v>1613088.0</v>
      </c>
      <c r="T394" s="18">
        <v>3.0996E-6</v>
      </c>
      <c r="U394" s="16">
        <v>0.0</v>
      </c>
      <c r="V394" s="16">
        <v>0.0</v>
      </c>
      <c r="W394" s="14" t="s">
        <v>2978</v>
      </c>
      <c r="X394" s="14" t="s">
        <v>4849</v>
      </c>
      <c r="Y394" s="18">
        <v>6.8E-7</v>
      </c>
      <c r="Z394" s="16">
        <v>24.6</v>
      </c>
      <c r="AA394" s="17"/>
      <c r="AB394" s="16">
        <v>0.34</v>
      </c>
      <c r="AC394" s="16">
        <v>0.06</v>
      </c>
      <c r="AD394" s="16">
        <v>8.75</v>
      </c>
      <c r="AE394" s="17"/>
      <c r="AF394" s="17"/>
      <c r="AG394" s="16">
        <v>1.0</v>
      </c>
      <c r="AH394" s="16">
        <v>74910.0</v>
      </c>
      <c r="AI394" s="16">
        <v>0.0</v>
      </c>
      <c r="AJ394" s="16">
        <v>0.0</v>
      </c>
      <c r="AK394" s="16">
        <v>0.0</v>
      </c>
      <c r="AL394" s="16">
        <v>59936.0</v>
      </c>
      <c r="AM394" s="16">
        <v>0.0</v>
      </c>
      <c r="AN394" s="16">
        <v>0.0</v>
      </c>
      <c r="AO394" s="16">
        <v>0.0</v>
      </c>
      <c r="AP394" s="16">
        <v>29582.0</v>
      </c>
      <c r="AQ394" s="16">
        <v>0.0</v>
      </c>
      <c r="AR394" s="16">
        <v>0.0</v>
      </c>
      <c r="AS394" s="16">
        <v>0.0</v>
      </c>
      <c r="AT394" s="16">
        <v>44858.0</v>
      </c>
      <c r="AU394" s="16">
        <v>0.0</v>
      </c>
      <c r="AV394" s="16">
        <v>0.0</v>
      </c>
      <c r="AW394" s="16">
        <v>0.0</v>
      </c>
      <c r="AX394" s="16">
        <v>63970.0</v>
      </c>
      <c r="AY394" s="16">
        <v>0.0</v>
      </c>
      <c r="AZ394" s="16">
        <v>0.0</v>
      </c>
      <c r="BA394" s="16">
        <v>0.0</v>
      </c>
      <c r="BB394" s="16">
        <v>6082.0</v>
      </c>
      <c r="BC394" s="16">
        <v>0.0</v>
      </c>
      <c r="BD394" s="16">
        <v>0.0</v>
      </c>
      <c r="BE394" s="16">
        <v>3.0</v>
      </c>
      <c r="BF394" s="16">
        <v>1179564.0</v>
      </c>
      <c r="BG394" s="16">
        <v>0.0</v>
      </c>
      <c r="BH394" s="16">
        <v>0.0</v>
      </c>
      <c r="BI394" s="16">
        <v>0.0</v>
      </c>
      <c r="BJ394" s="16">
        <v>912.0</v>
      </c>
      <c r="BK394" s="16">
        <v>0.0</v>
      </c>
      <c r="BL394" s="16">
        <v>0.0</v>
      </c>
      <c r="BM394" s="16">
        <v>1.0</v>
      </c>
      <c r="BN394" s="16">
        <v>90838.0</v>
      </c>
      <c r="BO394" s="16">
        <v>0.0</v>
      </c>
      <c r="BP394" s="16">
        <v>0.0</v>
      </c>
      <c r="BQ394" s="16">
        <v>0.0</v>
      </c>
      <c r="BR394" s="16">
        <v>62436.0</v>
      </c>
      <c r="BS394" s="16">
        <v>0.0</v>
      </c>
      <c r="BT394" s="16">
        <v>0.0</v>
      </c>
    </row>
    <row r="395">
      <c r="A395" s="14" t="s">
        <v>6355</v>
      </c>
      <c r="B395" s="16">
        <v>11.0</v>
      </c>
      <c r="C395" s="16">
        <v>4074512.0</v>
      </c>
      <c r="D395" s="17"/>
      <c r="E395" s="14" t="s">
        <v>2631</v>
      </c>
      <c r="F395" s="14" t="s">
        <v>2630</v>
      </c>
      <c r="G395" s="14" t="s">
        <v>5166</v>
      </c>
      <c r="H395" s="14" t="s">
        <v>2978</v>
      </c>
      <c r="I395" s="14" t="s">
        <v>21</v>
      </c>
      <c r="J395" s="14" t="s">
        <v>4845</v>
      </c>
      <c r="K395" s="14" t="s">
        <v>6356</v>
      </c>
      <c r="L395" s="14" t="s">
        <v>6356</v>
      </c>
      <c r="M395" s="14" t="s">
        <v>6357</v>
      </c>
      <c r="N395" s="14" t="s">
        <v>409</v>
      </c>
      <c r="P395" s="17"/>
      <c r="Q395" s="17"/>
      <c r="R395" s="16">
        <v>5.0</v>
      </c>
      <c r="S395" s="16">
        <v>1613702.0</v>
      </c>
      <c r="T395" s="18">
        <v>3.0985E-6</v>
      </c>
      <c r="U395" s="16">
        <v>0.0</v>
      </c>
      <c r="V395" s="16">
        <v>0.0</v>
      </c>
      <c r="W395" s="14" t="s">
        <v>2978</v>
      </c>
      <c r="X395" s="14" t="s">
        <v>4849</v>
      </c>
      <c r="Y395" s="18">
        <v>1.24E-6</v>
      </c>
      <c r="Z395" s="16">
        <v>29.8</v>
      </c>
      <c r="AA395" s="17"/>
      <c r="AB395" s="16">
        <v>0.0</v>
      </c>
      <c r="AC395" s="16">
        <v>0.0</v>
      </c>
      <c r="AD395" s="16">
        <v>8.76</v>
      </c>
      <c r="AE395" s="16">
        <v>0.01</v>
      </c>
      <c r="AF395" s="16">
        <v>0.688</v>
      </c>
      <c r="AG395" s="16">
        <v>0.0</v>
      </c>
      <c r="AH395" s="16">
        <v>75020.0</v>
      </c>
      <c r="AI395" s="16">
        <v>0.0</v>
      </c>
      <c r="AJ395" s="16">
        <v>0.0</v>
      </c>
      <c r="AK395" s="16">
        <v>0.0</v>
      </c>
      <c r="AL395" s="16">
        <v>60024.0</v>
      </c>
      <c r="AM395" s="16">
        <v>0.0</v>
      </c>
      <c r="AN395" s="16">
        <v>0.0</v>
      </c>
      <c r="AO395" s="16">
        <v>0.0</v>
      </c>
      <c r="AP395" s="16">
        <v>29604.0</v>
      </c>
      <c r="AQ395" s="16">
        <v>0.0</v>
      </c>
      <c r="AR395" s="16">
        <v>0.0</v>
      </c>
      <c r="AS395" s="16">
        <v>0.0</v>
      </c>
      <c r="AT395" s="16">
        <v>44878.0</v>
      </c>
      <c r="AU395" s="16">
        <v>0.0</v>
      </c>
      <c r="AV395" s="16">
        <v>0.0</v>
      </c>
      <c r="AW395" s="16">
        <v>0.0</v>
      </c>
      <c r="AX395" s="16">
        <v>63996.0</v>
      </c>
      <c r="AY395" s="16">
        <v>0.0</v>
      </c>
      <c r="AZ395" s="16">
        <v>0.0</v>
      </c>
      <c r="BA395" s="16">
        <v>0.0</v>
      </c>
      <c r="BB395" s="16">
        <v>5760.0</v>
      </c>
      <c r="BC395" s="16">
        <v>0.0</v>
      </c>
      <c r="BD395" s="16">
        <v>0.0</v>
      </c>
      <c r="BE395" s="16">
        <v>5.0</v>
      </c>
      <c r="BF395" s="16">
        <v>1179992.0</v>
      </c>
      <c r="BG395" s="16">
        <v>0.0</v>
      </c>
      <c r="BH395" s="16">
        <v>0.0</v>
      </c>
      <c r="BI395" s="16">
        <v>0.0</v>
      </c>
      <c r="BJ395" s="16">
        <v>912.0</v>
      </c>
      <c r="BK395" s="16">
        <v>0.0</v>
      </c>
      <c r="BL395" s="16">
        <v>0.0</v>
      </c>
      <c r="BM395" s="16">
        <v>0.0</v>
      </c>
      <c r="BN395" s="16">
        <v>91056.0</v>
      </c>
      <c r="BO395" s="16">
        <v>0.0</v>
      </c>
      <c r="BP395" s="16">
        <v>0.0</v>
      </c>
      <c r="BQ395" s="16">
        <v>0.0</v>
      </c>
      <c r="BR395" s="16">
        <v>62460.0</v>
      </c>
      <c r="BS395" s="16">
        <v>0.0</v>
      </c>
      <c r="BT395" s="16">
        <v>0.0</v>
      </c>
    </row>
    <row r="396">
      <c r="A396" s="14" t="s">
        <v>6358</v>
      </c>
      <c r="B396" s="16">
        <v>11.0</v>
      </c>
      <c r="C396" s="16">
        <v>4059387.0</v>
      </c>
      <c r="D396" s="14" t="s">
        <v>6359</v>
      </c>
      <c r="E396" s="14" t="s">
        <v>2622</v>
      </c>
      <c r="F396" s="14" t="s">
        <v>2621</v>
      </c>
      <c r="G396" s="14" t="s">
        <v>4844</v>
      </c>
      <c r="H396" s="14" t="s">
        <v>2978</v>
      </c>
      <c r="I396" s="14" t="s">
        <v>2978</v>
      </c>
      <c r="J396" s="14" t="s">
        <v>4845</v>
      </c>
      <c r="K396" s="14" t="s">
        <v>6360</v>
      </c>
      <c r="L396" s="14" t="s">
        <v>6360</v>
      </c>
      <c r="M396" s="14" t="s">
        <v>6361</v>
      </c>
      <c r="N396" s="14" t="s">
        <v>409</v>
      </c>
      <c r="P396" s="17"/>
      <c r="Q396" s="17"/>
      <c r="R396" s="16">
        <v>5.0</v>
      </c>
      <c r="S396" s="16">
        <v>1613744.0</v>
      </c>
      <c r="T396" s="18">
        <v>3.0984E-6</v>
      </c>
      <c r="U396" s="16">
        <v>0.0</v>
      </c>
      <c r="V396" s="16">
        <v>0.0</v>
      </c>
      <c r="W396" s="14" t="s">
        <v>2978</v>
      </c>
      <c r="X396" s="14" t="s">
        <v>4865</v>
      </c>
      <c r="Y396" s="16">
        <v>1.064E-5</v>
      </c>
      <c r="Z396" s="16">
        <v>24.8</v>
      </c>
      <c r="AA396" s="17"/>
      <c r="AB396" s="16">
        <v>0.01</v>
      </c>
      <c r="AC396" s="16">
        <v>0.04</v>
      </c>
      <c r="AD396" s="16">
        <v>8.89</v>
      </c>
      <c r="AE396" s="16">
        <v>0.02</v>
      </c>
      <c r="AF396" s="16">
        <v>0.514</v>
      </c>
      <c r="AG396" s="16">
        <v>3.0</v>
      </c>
      <c r="AH396" s="16">
        <v>74888.0</v>
      </c>
      <c r="AI396" s="16">
        <v>0.0</v>
      </c>
      <c r="AJ396" s="16">
        <v>0.0</v>
      </c>
      <c r="AK396" s="16">
        <v>0.0</v>
      </c>
      <c r="AL396" s="16">
        <v>59984.0</v>
      </c>
      <c r="AM396" s="16">
        <v>0.0</v>
      </c>
      <c r="AN396" s="16">
        <v>0.0</v>
      </c>
      <c r="AO396" s="16">
        <v>0.0</v>
      </c>
      <c r="AP396" s="16">
        <v>29602.0</v>
      </c>
      <c r="AQ396" s="16">
        <v>0.0</v>
      </c>
      <c r="AR396" s="16">
        <v>0.0</v>
      </c>
      <c r="AS396" s="16">
        <v>0.0</v>
      </c>
      <c r="AT396" s="16">
        <v>44882.0</v>
      </c>
      <c r="AU396" s="16">
        <v>0.0</v>
      </c>
      <c r="AV396" s="16">
        <v>0.0</v>
      </c>
      <c r="AW396" s="16">
        <v>0.0</v>
      </c>
      <c r="AX396" s="16">
        <v>64018.0</v>
      </c>
      <c r="AY396" s="16">
        <v>0.0</v>
      </c>
      <c r="AZ396" s="16">
        <v>0.0</v>
      </c>
      <c r="BA396" s="16">
        <v>0.0</v>
      </c>
      <c r="BB396" s="16">
        <v>6084.0</v>
      </c>
      <c r="BC396" s="16">
        <v>0.0</v>
      </c>
      <c r="BD396" s="16">
        <v>0.0</v>
      </c>
      <c r="BE396" s="16">
        <v>2.0</v>
      </c>
      <c r="BF396" s="16">
        <v>1179832.0</v>
      </c>
      <c r="BG396" s="16">
        <v>0.0</v>
      </c>
      <c r="BH396" s="16">
        <v>0.0</v>
      </c>
      <c r="BI396" s="16">
        <v>0.0</v>
      </c>
      <c r="BJ396" s="16">
        <v>912.0</v>
      </c>
      <c r="BK396" s="16">
        <v>0.0</v>
      </c>
      <c r="BL396" s="16">
        <v>0.0</v>
      </c>
      <c r="BM396" s="16">
        <v>0.0</v>
      </c>
      <c r="BN396" s="16">
        <v>91062.0</v>
      </c>
      <c r="BO396" s="16">
        <v>0.0</v>
      </c>
      <c r="BP396" s="16">
        <v>0.0</v>
      </c>
      <c r="BQ396" s="16">
        <v>0.0</v>
      </c>
      <c r="BR396" s="16">
        <v>62480.0</v>
      </c>
      <c r="BS396" s="16">
        <v>0.0</v>
      </c>
      <c r="BT396" s="16">
        <v>0.0</v>
      </c>
    </row>
    <row r="397">
      <c r="A397" s="14" t="s">
        <v>6362</v>
      </c>
      <c r="B397" s="16">
        <v>11.0</v>
      </c>
      <c r="C397" s="16">
        <v>4059284.0</v>
      </c>
      <c r="D397" s="14" t="s">
        <v>6363</v>
      </c>
      <c r="E397" s="14" t="s">
        <v>2631</v>
      </c>
      <c r="F397" s="14" t="s">
        <v>2630</v>
      </c>
      <c r="G397" s="14" t="s">
        <v>5166</v>
      </c>
      <c r="H397" s="14" t="s">
        <v>2978</v>
      </c>
      <c r="I397" s="14" t="s">
        <v>21</v>
      </c>
      <c r="J397" s="14" t="s">
        <v>4845</v>
      </c>
      <c r="K397" s="14" t="s">
        <v>6364</v>
      </c>
      <c r="L397" s="14" t="s">
        <v>6364</v>
      </c>
      <c r="M397" s="14" t="s">
        <v>6365</v>
      </c>
      <c r="N397" s="14" t="s">
        <v>4848</v>
      </c>
      <c r="P397" s="17"/>
      <c r="Q397" s="17"/>
      <c r="R397" s="16">
        <v>5.0</v>
      </c>
      <c r="S397" s="16">
        <v>1613886.0</v>
      </c>
      <c r="T397" s="18">
        <v>3.0981E-6</v>
      </c>
      <c r="U397" s="16">
        <v>0.0</v>
      </c>
      <c r="V397" s="16">
        <v>0.0</v>
      </c>
      <c r="W397" s="14" t="s">
        <v>2978</v>
      </c>
      <c r="X397" s="14" t="s">
        <v>4849</v>
      </c>
      <c r="Y397" s="18">
        <v>1.24E-6</v>
      </c>
      <c r="Z397" s="16">
        <v>6.19</v>
      </c>
      <c r="AA397" s="17"/>
      <c r="AB397" s="16">
        <v>0.01</v>
      </c>
      <c r="AC397" s="16">
        <v>0.04</v>
      </c>
      <c r="AD397" s="16">
        <v>-2.69</v>
      </c>
      <c r="AE397" s="17"/>
      <c r="AF397" s="17"/>
      <c r="AG397" s="16">
        <v>0.0</v>
      </c>
      <c r="AH397" s="16">
        <v>75004.0</v>
      </c>
      <c r="AI397" s="16">
        <v>0.0</v>
      </c>
      <c r="AJ397" s="16">
        <v>0.0</v>
      </c>
      <c r="AK397" s="16">
        <v>0.0</v>
      </c>
      <c r="AL397" s="16">
        <v>60010.0</v>
      </c>
      <c r="AM397" s="16">
        <v>0.0</v>
      </c>
      <c r="AN397" s="16">
        <v>0.0</v>
      </c>
      <c r="AO397" s="16">
        <v>0.0</v>
      </c>
      <c r="AP397" s="16">
        <v>29608.0</v>
      </c>
      <c r="AQ397" s="16">
        <v>0.0</v>
      </c>
      <c r="AR397" s="16">
        <v>0.0</v>
      </c>
      <c r="AS397" s="16">
        <v>0.0</v>
      </c>
      <c r="AT397" s="16">
        <v>44880.0</v>
      </c>
      <c r="AU397" s="16">
        <v>0.0</v>
      </c>
      <c r="AV397" s="16">
        <v>0.0</v>
      </c>
      <c r="AW397" s="16">
        <v>0.0</v>
      </c>
      <c r="AX397" s="16">
        <v>64012.0</v>
      </c>
      <c r="AY397" s="16">
        <v>0.0</v>
      </c>
      <c r="AZ397" s="16">
        <v>0.0</v>
      </c>
      <c r="BA397" s="16">
        <v>0.0</v>
      </c>
      <c r="BB397" s="16">
        <v>6062.0</v>
      </c>
      <c r="BC397" s="16">
        <v>0.0</v>
      </c>
      <c r="BD397" s="16">
        <v>0.0</v>
      </c>
      <c r="BE397" s="16">
        <v>5.0</v>
      </c>
      <c r="BF397" s="16">
        <v>1179830.0</v>
      </c>
      <c r="BG397" s="16">
        <v>0.0</v>
      </c>
      <c r="BH397" s="16">
        <v>0.0</v>
      </c>
      <c r="BI397" s="16">
        <v>0.0</v>
      </c>
      <c r="BJ397" s="16">
        <v>912.0</v>
      </c>
      <c r="BK397" s="16">
        <v>0.0</v>
      </c>
      <c r="BL397" s="16">
        <v>0.0</v>
      </c>
      <c r="BM397" s="16">
        <v>0.0</v>
      </c>
      <c r="BN397" s="16">
        <v>91068.0</v>
      </c>
      <c r="BO397" s="16">
        <v>0.0</v>
      </c>
      <c r="BP397" s="16">
        <v>0.0</v>
      </c>
      <c r="BQ397" s="16">
        <v>0.0</v>
      </c>
      <c r="BR397" s="16">
        <v>62500.0</v>
      </c>
      <c r="BS397" s="16">
        <v>0.0</v>
      </c>
      <c r="BT397" s="16">
        <v>0.0</v>
      </c>
    </row>
    <row r="398">
      <c r="A398" s="14" t="s">
        <v>6366</v>
      </c>
      <c r="B398" s="16">
        <v>11.0</v>
      </c>
      <c r="C398" s="16">
        <v>4074572.0</v>
      </c>
      <c r="D398" s="14" t="s">
        <v>6367</v>
      </c>
      <c r="E398" s="14" t="s">
        <v>2631</v>
      </c>
      <c r="F398" s="14" t="s">
        <v>2630</v>
      </c>
      <c r="G398" s="14" t="s">
        <v>4844</v>
      </c>
      <c r="H398" s="14" t="s">
        <v>2978</v>
      </c>
      <c r="I398" s="14" t="s">
        <v>2978</v>
      </c>
      <c r="J398" s="14" t="s">
        <v>4845</v>
      </c>
      <c r="K398" s="14" t="s">
        <v>6368</v>
      </c>
      <c r="L398" s="14" t="s">
        <v>6368</v>
      </c>
      <c r="M398" s="14" t="s">
        <v>6369</v>
      </c>
      <c r="N398" s="14" t="s">
        <v>409</v>
      </c>
      <c r="P398" s="17"/>
      <c r="Q398" s="17"/>
      <c r="R398" s="16">
        <v>5.0</v>
      </c>
      <c r="S398" s="16">
        <v>1613906.0</v>
      </c>
      <c r="T398" s="18">
        <v>3.0981E-6</v>
      </c>
      <c r="U398" s="16">
        <v>0.0</v>
      </c>
      <c r="V398" s="16">
        <v>0.0</v>
      </c>
      <c r="W398" s="14" t="s">
        <v>2978</v>
      </c>
      <c r="X398" s="14" t="s">
        <v>4849</v>
      </c>
      <c r="Y398" s="18">
        <v>1.24E-6</v>
      </c>
      <c r="Z398" s="16">
        <v>23.2</v>
      </c>
      <c r="AA398" s="17"/>
      <c r="AB398" s="16">
        <v>0.0</v>
      </c>
      <c r="AC398" s="16">
        <v>0.0</v>
      </c>
      <c r="AD398" s="16">
        <v>8.76</v>
      </c>
      <c r="AE398" s="16">
        <v>0.06</v>
      </c>
      <c r="AF398" s="16">
        <v>0.082</v>
      </c>
      <c r="AG398" s="16">
        <v>0.0</v>
      </c>
      <c r="AH398" s="16">
        <v>74916.0</v>
      </c>
      <c r="AI398" s="16">
        <v>0.0</v>
      </c>
      <c r="AJ398" s="16">
        <v>0.0</v>
      </c>
      <c r="AK398" s="16">
        <v>0.0</v>
      </c>
      <c r="AL398" s="16">
        <v>59988.0</v>
      </c>
      <c r="AM398" s="16">
        <v>0.0</v>
      </c>
      <c r="AN398" s="16">
        <v>0.0</v>
      </c>
      <c r="AO398" s="16">
        <v>0.0</v>
      </c>
      <c r="AP398" s="16">
        <v>29606.0</v>
      </c>
      <c r="AQ398" s="16">
        <v>0.0</v>
      </c>
      <c r="AR398" s="16">
        <v>0.0</v>
      </c>
      <c r="AS398" s="16">
        <v>0.0</v>
      </c>
      <c r="AT398" s="16">
        <v>44886.0</v>
      </c>
      <c r="AU398" s="16">
        <v>0.0</v>
      </c>
      <c r="AV398" s="16">
        <v>0.0</v>
      </c>
      <c r="AW398" s="16">
        <v>0.0</v>
      </c>
      <c r="AX398" s="16">
        <v>64026.0</v>
      </c>
      <c r="AY398" s="16">
        <v>0.0</v>
      </c>
      <c r="AZ398" s="16">
        <v>0.0</v>
      </c>
      <c r="BA398" s="16">
        <v>0.0</v>
      </c>
      <c r="BB398" s="16">
        <v>6074.0</v>
      </c>
      <c r="BC398" s="16">
        <v>0.0</v>
      </c>
      <c r="BD398" s="16">
        <v>0.0</v>
      </c>
      <c r="BE398" s="16">
        <v>5.0</v>
      </c>
      <c r="BF398" s="16">
        <v>1179986.0</v>
      </c>
      <c r="BG398" s="16">
        <v>0.0</v>
      </c>
      <c r="BH398" s="16">
        <v>0.0</v>
      </c>
      <c r="BI398" s="16">
        <v>0.0</v>
      </c>
      <c r="BJ398" s="16">
        <v>912.0</v>
      </c>
      <c r="BK398" s="16">
        <v>0.0</v>
      </c>
      <c r="BL398" s="16">
        <v>0.0</v>
      </c>
      <c r="BM398" s="16">
        <v>0.0</v>
      </c>
      <c r="BN398" s="16">
        <v>91034.0</v>
      </c>
      <c r="BO398" s="16">
        <v>0.0</v>
      </c>
      <c r="BP398" s="16">
        <v>0.0</v>
      </c>
      <c r="BQ398" s="16">
        <v>0.0</v>
      </c>
      <c r="BR398" s="16">
        <v>62478.0</v>
      </c>
      <c r="BS398" s="16">
        <v>0.0</v>
      </c>
      <c r="BT398" s="16">
        <v>0.0</v>
      </c>
    </row>
    <row r="399">
      <c r="A399" s="14" t="s">
        <v>6370</v>
      </c>
      <c r="B399" s="16">
        <v>11.0</v>
      </c>
      <c r="C399" s="16">
        <v>4023919.0</v>
      </c>
      <c r="D399" s="14" t="s">
        <v>6371</v>
      </c>
      <c r="E399" s="14" t="s">
        <v>2631</v>
      </c>
      <c r="F399" s="14" t="s">
        <v>2630</v>
      </c>
      <c r="G399" s="14" t="s">
        <v>4844</v>
      </c>
      <c r="H399" s="14" t="s">
        <v>2978</v>
      </c>
      <c r="I399" s="14" t="s">
        <v>2978</v>
      </c>
      <c r="J399" s="14" t="s">
        <v>4845</v>
      </c>
      <c r="K399" s="14" t="s">
        <v>6372</v>
      </c>
      <c r="L399" s="14" t="s">
        <v>6372</v>
      </c>
      <c r="M399" s="14" t="s">
        <v>6373</v>
      </c>
      <c r="N399" s="14" t="s">
        <v>409</v>
      </c>
      <c r="O399" s="14" t="s">
        <v>410</v>
      </c>
      <c r="P399" s="16">
        <v>2197664.0</v>
      </c>
      <c r="Q399" s="17"/>
      <c r="R399" s="16">
        <v>5.0</v>
      </c>
      <c r="S399" s="16">
        <v>1613946.0</v>
      </c>
      <c r="T399" s="18">
        <v>3.098E-6</v>
      </c>
      <c r="U399" s="16">
        <v>0.0</v>
      </c>
      <c r="V399" s="16">
        <v>0.0</v>
      </c>
      <c r="W399" s="14" t="s">
        <v>2978</v>
      </c>
      <c r="X399" s="14" t="s">
        <v>4849</v>
      </c>
      <c r="Y399" s="18">
        <v>7.9E-7</v>
      </c>
      <c r="Z399" s="16">
        <v>20.0</v>
      </c>
      <c r="AA399" s="17"/>
      <c r="AB399" s="16">
        <v>0.0</v>
      </c>
      <c r="AC399" s="16">
        <v>0.0</v>
      </c>
      <c r="AD399" s="16">
        <v>4.84</v>
      </c>
      <c r="AE399" s="16">
        <v>0.37</v>
      </c>
      <c r="AF399" s="16">
        <v>0.007</v>
      </c>
      <c r="AG399" s="16">
        <v>0.0</v>
      </c>
      <c r="AH399" s="16">
        <v>74914.0</v>
      </c>
      <c r="AI399" s="16">
        <v>0.0</v>
      </c>
      <c r="AJ399" s="16">
        <v>0.0</v>
      </c>
      <c r="AK399" s="16">
        <v>0.0</v>
      </c>
      <c r="AL399" s="16">
        <v>60004.0</v>
      </c>
      <c r="AM399" s="16">
        <v>0.0</v>
      </c>
      <c r="AN399" s="16">
        <v>0.0</v>
      </c>
      <c r="AO399" s="16">
        <v>0.0</v>
      </c>
      <c r="AP399" s="16">
        <v>29604.0</v>
      </c>
      <c r="AQ399" s="16">
        <v>0.0</v>
      </c>
      <c r="AR399" s="16">
        <v>0.0</v>
      </c>
      <c r="AS399" s="16">
        <v>0.0</v>
      </c>
      <c r="AT399" s="16">
        <v>44894.0</v>
      </c>
      <c r="AU399" s="16">
        <v>0.0</v>
      </c>
      <c r="AV399" s="16">
        <v>0.0</v>
      </c>
      <c r="AW399" s="16">
        <v>0.0</v>
      </c>
      <c r="AX399" s="16">
        <v>64002.0</v>
      </c>
      <c r="AY399" s="16">
        <v>0.0</v>
      </c>
      <c r="AZ399" s="16">
        <v>0.0</v>
      </c>
      <c r="BA399" s="16">
        <v>0.0</v>
      </c>
      <c r="BB399" s="16">
        <v>6084.0</v>
      </c>
      <c r="BC399" s="16">
        <v>0.0</v>
      </c>
      <c r="BD399" s="16">
        <v>0.0</v>
      </c>
      <c r="BE399" s="16">
        <v>4.0</v>
      </c>
      <c r="BF399" s="16">
        <v>1179974.0</v>
      </c>
      <c r="BG399" s="16">
        <v>0.0</v>
      </c>
      <c r="BH399" s="16">
        <v>0.0</v>
      </c>
      <c r="BI399" s="16">
        <v>0.0</v>
      </c>
      <c r="BJ399" s="16">
        <v>912.0</v>
      </c>
      <c r="BK399" s="16">
        <v>0.0</v>
      </c>
      <c r="BL399" s="16">
        <v>0.0</v>
      </c>
      <c r="BM399" s="16">
        <v>0.0</v>
      </c>
      <c r="BN399" s="16">
        <v>91078.0</v>
      </c>
      <c r="BO399" s="16">
        <v>0.0</v>
      </c>
      <c r="BP399" s="16">
        <v>0.0</v>
      </c>
      <c r="BQ399" s="16">
        <v>1.0</v>
      </c>
      <c r="BR399" s="16">
        <v>62480.0</v>
      </c>
      <c r="BS399" s="16">
        <v>0.0</v>
      </c>
      <c r="BT399" s="16">
        <v>0.0</v>
      </c>
    </row>
    <row r="400">
      <c r="A400" s="14" t="s">
        <v>6374</v>
      </c>
      <c r="B400" s="16">
        <v>11.0</v>
      </c>
      <c r="C400" s="16">
        <v>4086526.0</v>
      </c>
      <c r="D400" s="14" t="s">
        <v>6375</v>
      </c>
      <c r="E400" s="14" t="s">
        <v>2621</v>
      </c>
      <c r="F400" s="14" t="s">
        <v>2622</v>
      </c>
      <c r="G400" s="14" t="s">
        <v>4844</v>
      </c>
      <c r="H400" s="14" t="s">
        <v>2978</v>
      </c>
      <c r="I400" s="14" t="s">
        <v>2978</v>
      </c>
      <c r="J400" s="14" t="s">
        <v>4845</v>
      </c>
      <c r="K400" s="14" t="s">
        <v>6376</v>
      </c>
      <c r="L400" s="14" t="s">
        <v>6376</v>
      </c>
      <c r="M400" s="14" t="s">
        <v>6377</v>
      </c>
      <c r="N400" s="14" t="s">
        <v>4848</v>
      </c>
      <c r="P400" s="17"/>
      <c r="Q400" s="17"/>
      <c r="R400" s="16">
        <v>5.0</v>
      </c>
      <c r="S400" s="16">
        <v>1614062.0</v>
      </c>
      <c r="T400" s="18">
        <v>3.0978E-6</v>
      </c>
      <c r="U400" s="16">
        <v>0.0</v>
      </c>
      <c r="V400" s="16">
        <v>0.0</v>
      </c>
      <c r="W400" s="14" t="s">
        <v>2978</v>
      </c>
      <c r="X400" s="14" t="s">
        <v>4849</v>
      </c>
      <c r="Y400" s="18">
        <v>1.24E-6</v>
      </c>
      <c r="Z400" s="16">
        <v>9.77</v>
      </c>
      <c r="AA400" s="16">
        <v>0.078</v>
      </c>
      <c r="AB400" s="16">
        <v>0.07</v>
      </c>
      <c r="AC400" s="16">
        <v>0.0</v>
      </c>
      <c r="AD400" s="16">
        <v>1.86</v>
      </c>
      <c r="AE400" s="17"/>
      <c r="AF400" s="17"/>
      <c r="AG400" s="16">
        <v>0.0</v>
      </c>
      <c r="AH400" s="16">
        <v>74938.0</v>
      </c>
      <c r="AI400" s="16">
        <v>0.0</v>
      </c>
      <c r="AJ400" s="16">
        <v>0.0</v>
      </c>
      <c r="AK400" s="16">
        <v>0.0</v>
      </c>
      <c r="AL400" s="16">
        <v>60014.0</v>
      </c>
      <c r="AM400" s="16">
        <v>0.0</v>
      </c>
      <c r="AN400" s="16">
        <v>0.0</v>
      </c>
      <c r="AO400" s="16">
        <v>0.0</v>
      </c>
      <c r="AP400" s="16">
        <v>29608.0</v>
      </c>
      <c r="AQ400" s="16">
        <v>0.0</v>
      </c>
      <c r="AR400" s="16">
        <v>0.0</v>
      </c>
      <c r="AS400" s="16">
        <v>0.0</v>
      </c>
      <c r="AT400" s="16">
        <v>44894.0</v>
      </c>
      <c r="AU400" s="16">
        <v>0.0</v>
      </c>
      <c r="AV400" s="16">
        <v>0.0</v>
      </c>
      <c r="AW400" s="16">
        <v>0.0</v>
      </c>
      <c r="AX400" s="16">
        <v>64040.0</v>
      </c>
      <c r="AY400" s="16">
        <v>0.0</v>
      </c>
      <c r="AZ400" s="16">
        <v>0.0</v>
      </c>
      <c r="BA400" s="16">
        <v>0.0</v>
      </c>
      <c r="BB400" s="16">
        <v>6084.0</v>
      </c>
      <c r="BC400" s="16">
        <v>0.0</v>
      </c>
      <c r="BD400" s="16">
        <v>0.0</v>
      </c>
      <c r="BE400" s="16">
        <v>5.0</v>
      </c>
      <c r="BF400" s="16">
        <v>1180034.0</v>
      </c>
      <c r="BG400" s="16">
        <v>0.0</v>
      </c>
      <c r="BH400" s="16">
        <v>0.0</v>
      </c>
      <c r="BI400" s="16">
        <v>0.0</v>
      </c>
      <c r="BJ400" s="16">
        <v>912.0</v>
      </c>
      <c r="BK400" s="16">
        <v>0.0</v>
      </c>
      <c r="BL400" s="16">
        <v>0.0</v>
      </c>
      <c r="BM400" s="16">
        <v>0.0</v>
      </c>
      <c r="BN400" s="16">
        <v>91056.0</v>
      </c>
      <c r="BO400" s="16">
        <v>0.0</v>
      </c>
      <c r="BP400" s="16">
        <v>0.0</v>
      </c>
      <c r="BQ400" s="16">
        <v>0.0</v>
      </c>
      <c r="BR400" s="16">
        <v>62482.0</v>
      </c>
      <c r="BS400" s="16">
        <v>0.0</v>
      </c>
      <c r="BT400" s="16">
        <v>0.0</v>
      </c>
    </row>
    <row r="401">
      <c r="A401" s="14" t="s">
        <v>6378</v>
      </c>
      <c r="B401" s="16">
        <v>11.0</v>
      </c>
      <c r="C401" s="16">
        <v>4082229.0</v>
      </c>
      <c r="D401" s="17"/>
      <c r="E401" s="14" t="s">
        <v>2630</v>
      </c>
      <c r="F401" s="14" t="s">
        <v>2631</v>
      </c>
      <c r="G401" s="14" t="s">
        <v>5166</v>
      </c>
      <c r="H401" s="14" t="s">
        <v>2978</v>
      </c>
      <c r="I401" s="14" t="s">
        <v>21</v>
      </c>
      <c r="J401" s="14" t="s">
        <v>4845</v>
      </c>
      <c r="K401" s="14" t="s">
        <v>6379</v>
      </c>
      <c r="L401" s="14" t="s">
        <v>6379</v>
      </c>
      <c r="M401" s="14" t="s">
        <v>6380</v>
      </c>
      <c r="N401" s="14" t="s">
        <v>409</v>
      </c>
      <c r="P401" s="17"/>
      <c r="Q401" s="17"/>
      <c r="R401" s="16">
        <v>5.0</v>
      </c>
      <c r="S401" s="16">
        <v>1614084.0</v>
      </c>
      <c r="T401" s="18">
        <v>3.0977E-6</v>
      </c>
      <c r="U401" s="16">
        <v>0.0</v>
      </c>
      <c r="V401" s="16">
        <v>0.0</v>
      </c>
      <c r="W401" s="14" t="s">
        <v>2978</v>
      </c>
      <c r="X401" s="14" t="s">
        <v>4849</v>
      </c>
      <c r="Y401" s="18">
        <v>1.24E-6</v>
      </c>
      <c r="Z401" s="16">
        <v>23.0</v>
      </c>
      <c r="AA401" s="17"/>
      <c r="AB401" s="16">
        <v>0.0</v>
      </c>
      <c r="AC401" s="16">
        <v>0.0</v>
      </c>
      <c r="AD401" s="16">
        <v>6.33</v>
      </c>
      <c r="AE401" s="16">
        <v>0.19</v>
      </c>
      <c r="AF401" s="16">
        <v>0.021</v>
      </c>
      <c r="AG401" s="16">
        <v>0.0</v>
      </c>
      <c r="AH401" s="16">
        <v>75030.0</v>
      </c>
      <c r="AI401" s="16">
        <v>0.0</v>
      </c>
      <c r="AJ401" s="16">
        <v>0.0</v>
      </c>
      <c r="AK401" s="16">
        <v>0.0</v>
      </c>
      <c r="AL401" s="16">
        <v>60020.0</v>
      </c>
      <c r="AM401" s="16">
        <v>0.0</v>
      </c>
      <c r="AN401" s="16">
        <v>0.0</v>
      </c>
      <c r="AO401" s="16">
        <v>0.0</v>
      </c>
      <c r="AP401" s="16">
        <v>29608.0</v>
      </c>
      <c r="AQ401" s="16">
        <v>0.0</v>
      </c>
      <c r="AR401" s="16">
        <v>0.0</v>
      </c>
      <c r="AS401" s="16">
        <v>0.0</v>
      </c>
      <c r="AT401" s="16">
        <v>44882.0</v>
      </c>
      <c r="AU401" s="16">
        <v>0.0</v>
      </c>
      <c r="AV401" s="16">
        <v>0.0</v>
      </c>
      <c r="AW401" s="16">
        <v>0.0</v>
      </c>
      <c r="AX401" s="16">
        <v>64034.0</v>
      </c>
      <c r="AY401" s="16">
        <v>0.0</v>
      </c>
      <c r="AZ401" s="16">
        <v>0.0</v>
      </c>
      <c r="BA401" s="16">
        <v>0.0</v>
      </c>
      <c r="BB401" s="16">
        <v>5986.0</v>
      </c>
      <c r="BC401" s="16">
        <v>0.0</v>
      </c>
      <c r="BD401" s="16">
        <v>0.0</v>
      </c>
      <c r="BE401" s="16">
        <v>5.0</v>
      </c>
      <c r="BF401" s="16">
        <v>1180036.0</v>
      </c>
      <c r="BG401" s="16">
        <v>0.0</v>
      </c>
      <c r="BH401" s="16">
        <v>0.0</v>
      </c>
      <c r="BI401" s="16">
        <v>0.0</v>
      </c>
      <c r="BJ401" s="16">
        <v>912.0</v>
      </c>
      <c r="BK401" s="16">
        <v>0.0</v>
      </c>
      <c r="BL401" s="16">
        <v>0.0</v>
      </c>
      <c r="BM401" s="16">
        <v>0.0</v>
      </c>
      <c r="BN401" s="16">
        <v>91078.0</v>
      </c>
      <c r="BO401" s="16">
        <v>0.0</v>
      </c>
      <c r="BP401" s="16">
        <v>0.0</v>
      </c>
      <c r="BQ401" s="16">
        <v>0.0</v>
      </c>
      <c r="BR401" s="16">
        <v>62498.0</v>
      </c>
      <c r="BS401" s="16">
        <v>0.0</v>
      </c>
      <c r="BT401" s="16">
        <v>0.0</v>
      </c>
    </row>
    <row r="402">
      <c r="A402" s="14" t="s">
        <v>6381</v>
      </c>
      <c r="B402" s="16">
        <v>11.0</v>
      </c>
      <c r="C402" s="16">
        <v>4091664.0</v>
      </c>
      <c r="D402" s="14" t="s">
        <v>6382</v>
      </c>
      <c r="E402" s="14" t="s">
        <v>2630</v>
      </c>
      <c r="F402" s="14" t="s">
        <v>2631</v>
      </c>
      <c r="G402" s="14" t="s">
        <v>4844</v>
      </c>
      <c r="H402" s="14" t="s">
        <v>2978</v>
      </c>
      <c r="I402" s="14" t="s">
        <v>2978</v>
      </c>
      <c r="J402" s="14" t="s">
        <v>4845</v>
      </c>
      <c r="K402" s="14" t="s">
        <v>6383</v>
      </c>
      <c r="L402" s="14" t="s">
        <v>6383</v>
      </c>
      <c r="M402" s="14" t="s">
        <v>6384</v>
      </c>
      <c r="N402" s="14" t="s">
        <v>409</v>
      </c>
      <c r="O402" s="14" t="s">
        <v>410</v>
      </c>
      <c r="P402" s="16">
        <v>1433341.0</v>
      </c>
      <c r="Q402" s="17"/>
      <c r="R402" s="16">
        <v>5.0</v>
      </c>
      <c r="S402" s="16">
        <v>1614102.0</v>
      </c>
      <c r="T402" s="18">
        <v>3.0977E-6</v>
      </c>
      <c r="U402" s="16">
        <v>0.0</v>
      </c>
      <c r="V402" s="16">
        <v>0.0</v>
      </c>
      <c r="W402" s="14" t="s">
        <v>2978</v>
      </c>
      <c r="X402" s="14" t="s">
        <v>4849</v>
      </c>
      <c r="Y402" s="18">
        <v>1.24E-6</v>
      </c>
      <c r="Z402" s="16">
        <v>23.5</v>
      </c>
      <c r="AA402" s="17"/>
      <c r="AB402" s="16">
        <v>0.0</v>
      </c>
      <c r="AC402" s="16">
        <v>0.01</v>
      </c>
      <c r="AD402" s="16">
        <v>6.33</v>
      </c>
      <c r="AE402" s="16">
        <v>0.01</v>
      </c>
      <c r="AF402" s="16">
        <v>0.373</v>
      </c>
      <c r="AG402" s="16">
        <v>0.0</v>
      </c>
      <c r="AH402" s="16">
        <v>74926.0</v>
      </c>
      <c r="AI402" s="16">
        <v>0.0</v>
      </c>
      <c r="AJ402" s="16">
        <v>0.0</v>
      </c>
      <c r="AK402" s="16">
        <v>0.0</v>
      </c>
      <c r="AL402" s="16">
        <v>60004.0</v>
      </c>
      <c r="AM402" s="16">
        <v>0.0</v>
      </c>
      <c r="AN402" s="16">
        <v>0.0</v>
      </c>
      <c r="AO402" s="16">
        <v>0.0</v>
      </c>
      <c r="AP402" s="16">
        <v>29608.0</v>
      </c>
      <c r="AQ402" s="16">
        <v>0.0</v>
      </c>
      <c r="AR402" s="16">
        <v>0.0</v>
      </c>
      <c r="AS402" s="16">
        <v>0.0</v>
      </c>
      <c r="AT402" s="16">
        <v>44892.0</v>
      </c>
      <c r="AU402" s="16">
        <v>0.0</v>
      </c>
      <c r="AV402" s="16">
        <v>0.0</v>
      </c>
      <c r="AW402" s="16">
        <v>0.0</v>
      </c>
      <c r="AX402" s="16">
        <v>64044.0</v>
      </c>
      <c r="AY402" s="16">
        <v>0.0</v>
      </c>
      <c r="AZ402" s="16">
        <v>0.0</v>
      </c>
      <c r="BA402" s="16">
        <v>0.0</v>
      </c>
      <c r="BB402" s="16">
        <v>6084.0</v>
      </c>
      <c r="BC402" s="16">
        <v>0.0</v>
      </c>
      <c r="BD402" s="16">
        <v>0.0</v>
      </c>
      <c r="BE402" s="16">
        <v>5.0</v>
      </c>
      <c r="BF402" s="16">
        <v>1180050.0</v>
      </c>
      <c r="BG402" s="16">
        <v>0.0</v>
      </c>
      <c r="BH402" s="16">
        <v>0.0</v>
      </c>
      <c r="BI402" s="16">
        <v>0.0</v>
      </c>
      <c r="BJ402" s="16">
        <v>912.0</v>
      </c>
      <c r="BK402" s="16">
        <v>0.0</v>
      </c>
      <c r="BL402" s="16">
        <v>0.0</v>
      </c>
      <c r="BM402" s="16">
        <v>0.0</v>
      </c>
      <c r="BN402" s="16">
        <v>91094.0</v>
      </c>
      <c r="BO402" s="16">
        <v>0.0</v>
      </c>
      <c r="BP402" s="16">
        <v>0.0</v>
      </c>
      <c r="BQ402" s="16">
        <v>0.0</v>
      </c>
      <c r="BR402" s="16">
        <v>62488.0</v>
      </c>
      <c r="BS402" s="16">
        <v>0.0</v>
      </c>
      <c r="BT402" s="16">
        <v>0.0</v>
      </c>
    </row>
    <row r="403">
      <c r="A403" s="14" t="s">
        <v>6385</v>
      </c>
      <c r="B403" s="16">
        <v>11.0</v>
      </c>
      <c r="C403" s="16">
        <v>3967656.0</v>
      </c>
      <c r="D403" s="14" t="s">
        <v>436</v>
      </c>
      <c r="E403" s="14" t="s">
        <v>2631</v>
      </c>
      <c r="F403" s="14" t="s">
        <v>2621</v>
      </c>
      <c r="G403" s="14" t="s">
        <v>4844</v>
      </c>
      <c r="H403" s="14" t="s">
        <v>2978</v>
      </c>
      <c r="I403" s="14" t="s">
        <v>2978</v>
      </c>
      <c r="J403" s="14" t="s">
        <v>4845</v>
      </c>
      <c r="K403" s="14" t="s">
        <v>440</v>
      </c>
      <c r="L403" s="14" t="s">
        <v>440</v>
      </c>
      <c r="M403" s="14" t="s">
        <v>441</v>
      </c>
      <c r="N403" s="14" t="s">
        <v>409</v>
      </c>
      <c r="P403" s="17"/>
      <c r="Q403" s="17"/>
      <c r="R403" s="16">
        <v>5.0</v>
      </c>
      <c r="S403" s="16">
        <v>1614124.0</v>
      </c>
      <c r="T403" s="18">
        <v>3.0977E-6</v>
      </c>
      <c r="U403" s="16">
        <v>0.0</v>
      </c>
      <c r="V403" s="16">
        <v>0.0</v>
      </c>
      <c r="W403" s="14" t="s">
        <v>2978</v>
      </c>
      <c r="X403" s="14" t="s">
        <v>4940</v>
      </c>
      <c r="Y403" s="16">
        <v>3.233E-5</v>
      </c>
      <c r="Z403" s="16">
        <v>26.5</v>
      </c>
      <c r="AA403" s="17"/>
      <c r="AB403" s="16">
        <v>0.0</v>
      </c>
      <c r="AC403" s="16">
        <v>0.0</v>
      </c>
      <c r="AD403" s="16">
        <v>8.79</v>
      </c>
      <c r="AE403" s="16">
        <v>0.03</v>
      </c>
      <c r="AF403" s="16">
        <v>0.936</v>
      </c>
      <c r="AG403" s="16">
        <v>0.0</v>
      </c>
      <c r="AH403" s="16">
        <v>74944.0</v>
      </c>
      <c r="AI403" s="16">
        <v>0.0</v>
      </c>
      <c r="AJ403" s="16">
        <v>0.0</v>
      </c>
      <c r="AK403" s="16">
        <v>5.0</v>
      </c>
      <c r="AL403" s="16">
        <v>60008.0</v>
      </c>
      <c r="AM403" s="16">
        <v>0.0</v>
      </c>
      <c r="AN403" s="16">
        <v>0.0</v>
      </c>
      <c r="AO403" s="16">
        <v>0.0</v>
      </c>
      <c r="AP403" s="16">
        <v>29608.0</v>
      </c>
      <c r="AQ403" s="16">
        <v>0.0</v>
      </c>
      <c r="AR403" s="16">
        <v>0.0</v>
      </c>
      <c r="AS403" s="16">
        <v>0.0</v>
      </c>
      <c r="AT403" s="16">
        <v>44900.0</v>
      </c>
      <c r="AU403" s="16">
        <v>0.0</v>
      </c>
      <c r="AV403" s="16">
        <v>0.0</v>
      </c>
      <c r="AW403" s="16">
        <v>0.0</v>
      </c>
      <c r="AX403" s="16">
        <v>64046.0</v>
      </c>
      <c r="AY403" s="16">
        <v>0.0</v>
      </c>
      <c r="AZ403" s="16">
        <v>0.0</v>
      </c>
      <c r="BA403" s="16">
        <v>0.0</v>
      </c>
      <c r="BB403" s="16">
        <v>6084.0</v>
      </c>
      <c r="BC403" s="16">
        <v>0.0</v>
      </c>
      <c r="BD403" s="16">
        <v>0.0</v>
      </c>
      <c r="BE403" s="16">
        <v>0.0</v>
      </c>
      <c r="BF403" s="16">
        <v>1180048.0</v>
      </c>
      <c r="BG403" s="16">
        <v>0.0</v>
      </c>
      <c r="BH403" s="16">
        <v>0.0</v>
      </c>
      <c r="BI403" s="16">
        <v>0.0</v>
      </c>
      <c r="BJ403" s="16">
        <v>912.0</v>
      </c>
      <c r="BK403" s="16">
        <v>0.0</v>
      </c>
      <c r="BL403" s="16">
        <v>0.0</v>
      </c>
      <c r="BM403" s="16">
        <v>0.0</v>
      </c>
      <c r="BN403" s="16">
        <v>91088.0</v>
      </c>
      <c r="BO403" s="16">
        <v>0.0</v>
      </c>
      <c r="BP403" s="16">
        <v>0.0</v>
      </c>
      <c r="BQ403" s="16">
        <v>0.0</v>
      </c>
      <c r="BR403" s="16">
        <v>62486.0</v>
      </c>
      <c r="BS403" s="16">
        <v>0.0</v>
      </c>
      <c r="BT403" s="16">
        <v>0.0</v>
      </c>
    </row>
    <row r="404">
      <c r="A404" s="14" t="s">
        <v>6386</v>
      </c>
      <c r="B404" s="16">
        <v>11.0</v>
      </c>
      <c r="C404" s="16">
        <v>4083395.0</v>
      </c>
      <c r="D404" s="14" t="s">
        <v>5801</v>
      </c>
      <c r="E404" s="14" t="s">
        <v>2622</v>
      </c>
      <c r="F404" s="14" t="s">
        <v>2631</v>
      </c>
      <c r="G404" s="14" t="s">
        <v>4844</v>
      </c>
      <c r="H404" s="14" t="s">
        <v>2978</v>
      </c>
      <c r="I404" s="14" t="s">
        <v>2978</v>
      </c>
      <c r="J404" s="14" t="s">
        <v>4845</v>
      </c>
      <c r="K404" s="14" t="s">
        <v>5802</v>
      </c>
      <c r="L404" s="14" t="s">
        <v>5802</v>
      </c>
      <c r="M404" s="14" t="s">
        <v>6387</v>
      </c>
      <c r="N404" s="14" t="s">
        <v>409</v>
      </c>
      <c r="O404" s="14" t="s">
        <v>410</v>
      </c>
      <c r="P404" s="16">
        <v>937398.0</v>
      </c>
      <c r="Q404" s="17"/>
      <c r="R404" s="16">
        <v>5.0</v>
      </c>
      <c r="S404" s="16">
        <v>1614126.0</v>
      </c>
      <c r="T404" s="18">
        <v>3.0977E-6</v>
      </c>
      <c r="U404" s="16">
        <v>0.0</v>
      </c>
      <c r="V404" s="16">
        <v>0.0</v>
      </c>
      <c r="W404" s="14" t="s">
        <v>2978</v>
      </c>
      <c r="X404" s="14" t="s">
        <v>4849</v>
      </c>
      <c r="Y404" s="18">
        <v>6.8E-7</v>
      </c>
      <c r="Z404" s="16">
        <v>23.4</v>
      </c>
      <c r="AA404" s="16">
        <v>0.128</v>
      </c>
      <c r="AB404" s="16">
        <v>0.02</v>
      </c>
      <c r="AC404" s="16">
        <v>-0.01</v>
      </c>
      <c r="AD404" s="16">
        <v>0.766</v>
      </c>
      <c r="AE404" s="16">
        <v>0.02</v>
      </c>
      <c r="AF404" s="16">
        <v>0.498</v>
      </c>
      <c r="AG404" s="16">
        <v>0.0</v>
      </c>
      <c r="AH404" s="16">
        <v>74936.0</v>
      </c>
      <c r="AI404" s="16">
        <v>0.0</v>
      </c>
      <c r="AJ404" s="16">
        <v>0.0</v>
      </c>
      <c r="AK404" s="16">
        <v>0.0</v>
      </c>
      <c r="AL404" s="16">
        <v>60014.0</v>
      </c>
      <c r="AM404" s="16">
        <v>0.0</v>
      </c>
      <c r="AN404" s="16">
        <v>0.0</v>
      </c>
      <c r="AO404" s="16">
        <v>1.0</v>
      </c>
      <c r="AP404" s="16">
        <v>29608.0</v>
      </c>
      <c r="AQ404" s="16">
        <v>0.0</v>
      </c>
      <c r="AR404" s="16">
        <v>0.0</v>
      </c>
      <c r="AS404" s="16">
        <v>0.0</v>
      </c>
      <c r="AT404" s="16">
        <v>44892.0</v>
      </c>
      <c r="AU404" s="16">
        <v>0.0</v>
      </c>
      <c r="AV404" s="16">
        <v>0.0</v>
      </c>
      <c r="AW404" s="16">
        <v>0.0</v>
      </c>
      <c r="AX404" s="16">
        <v>64038.0</v>
      </c>
      <c r="AY404" s="16">
        <v>0.0</v>
      </c>
      <c r="AZ404" s="16">
        <v>0.0</v>
      </c>
      <c r="BA404" s="16">
        <v>0.0</v>
      </c>
      <c r="BB404" s="16">
        <v>6084.0</v>
      </c>
      <c r="BC404" s="16">
        <v>0.0</v>
      </c>
      <c r="BD404" s="16">
        <v>0.0</v>
      </c>
      <c r="BE404" s="16">
        <v>3.0</v>
      </c>
      <c r="BF404" s="16">
        <v>1180064.0</v>
      </c>
      <c r="BG404" s="16">
        <v>0.0</v>
      </c>
      <c r="BH404" s="16">
        <v>0.0</v>
      </c>
      <c r="BI404" s="16">
        <v>0.0</v>
      </c>
      <c r="BJ404" s="16">
        <v>910.0</v>
      </c>
      <c r="BK404" s="16">
        <v>0.0</v>
      </c>
      <c r="BL404" s="16">
        <v>0.0</v>
      </c>
      <c r="BM404" s="16">
        <v>0.0</v>
      </c>
      <c r="BN404" s="16">
        <v>91092.0</v>
      </c>
      <c r="BO404" s="16">
        <v>0.0</v>
      </c>
      <c r="BP404" s="16">
        <v>0.0</v>
      </c>
      <c r="BQ404" s="16">
        <v>1.0</v>
      </c>
      <c r="BR404" s="16">
        <v>62488.0</v>
      </c>
      <c r="BS404" s="16">
        <v>0.0</v>
      </c>
      <c r="BT404" s="16">
        <v>0.0</v>
      </c>
    </row>
    <row r="405">
      <c r="A405" s="14" t="s">
        <v>6388</v>
      </c>
      <c r="B405" s="16">
        <v>11.0</v>
      </c>
      <c r="C405" s="16">
        <v>4086503.0</v>
      </c>
      <c r="D405" s="14" t="s">
        <v>5446</v>
      </c>
      <c r="E405" s="14" t="s">
        <v>2622</v>
      </c>
      <c r="F405" s="14" t="s">
        <v>2621</v>
      </c>
      <c r="G405" s="14" t="s">
        <v>4844</v>
      </c>
      <c r="H405" s="14" t="s">
        <v>2978</v>
      </c>
      <c r="I405" s="14" t="s">
        <v>2978</v>
      </c>
      <c r="J405" s="14" t="s">
        <v>4845</v>
      </c>
      <c r="K405" s="14" t="s">
        <v>6389</v>
      </c>
      <c r="L405" s="14" t="s">
        <v>6389</v>
      </c>
      <c r="M405" s="14" t="s">
        <v>5347</v>
      </c>
      <c r="N405" s="14" t="s">
        <v>5348</v>
      </c>
      <c r="O405" s="17"/>
      <c r="P405" s="17"/>
      <c r="Q405" s="17"/>
      <c r="R405" s="16">
        <v>5.0</v>
      </c>
      <c r="S405" s="16">
        <v>1614156.0</v>
      </c>
      <c r="T405" s="18">
        <v>3.0976E-6</v>
      </c>
      <c r="U405" s="16">
        <v>0.0</v>
      </c>
      <c r="V405" s="16">
        <v>0.0</v>
      </c>
      <c r="W405" s="14" t="s">
        <v>2978</v>
      </c>
      <c r="X405" s="14" t="s">
        <v>4849</v>
      </c>
      <c r="Y405" s="18">
        <v>6.8E-7</v>
      </c>
      <c r="Z405" s="16">
        <v>45.0</v>
      </c>
      <c r="AA405" s="17"/>
      <c r="AB405" s="16">
        <v>0.44</v>
      </c>
      <c r="AC405" s="16">
        <v>-0.11</v>
      </c>
      <c r="AD405" s="16">
        <v>8.85</v>
      </c>
      <c r="AE405" s="17"/>
      <c r="AF405" s="17"/>
      <c r="AG405" s="16">
        <v>1.0</v>
      </c>
      <c r="AH405" s="16">
        <v>75056.0</v>
      </c>
      <c r="AI405" s="16">
        <v>0.0</v>
      </c>
      <c r="AJ405" s="16">
        <v>0.0</v>
      </c>
      <c r="AK405" s="16">
        <v>1.0</v>
      </c>
      <c r="AL405" s="16">
        <v>60014.0</v>
      </c>
      <c r="AM405" s="16">
        <v>0.0</v>
      </c>
      <c r="AN405" s="16">
        <v>0.0</v>
      </c>
      <c r="AO405" s="16">
        <v>0.0</v>
      </c>
      <c r="AP405" s="16">
        <v>29606.0</v>
      </c>
      <c r="AQ405" s="16">
        <v>0.0</v>
      </c>
      <c r="AR405" s="16">
        <v>0.0</v>
      </c>
      <c r="AS405" s="16">
        <v>0.0</v>
      </c>
      <c r="AT405" s="16">
        <v>44876.0</v>
      </c>
      <c r="AU405" s="16">
        <v>0.0</v>
      </c>
      <c r="AV405" s="16">
        <v>0.0</v>
      </c>
      <c r="AW405" s="16">
        <v>0.0</v>
      </c>
      <c r="AX405" s="16">
        <v>64030.0</v>
      </c>
      <c r="AY405" s="16">
        <v>0.0</v>
      </c>
      <c r="AZ405" s="16">
        <v>0.0</v>
      </c>
      <c r="BA405" s="16">
        <v>0.0</v>
      </c>
      <c r="BB405" s="16">
        <v>6062.0</v>
      </c>
      <c r="BC405" s="16">
        <v>0.0</v>
      </c>
      <c r="BD405" s="16">
        <v>0.0</v>
      </c>
      <c r="BE405" s="16">
        <v>3.0</v>
      </c>
      <c r="BF405" s="16">
        <v>1180036.0</v>
      </c>
      <c r="BG405" s="16">
        <v>0.0</v>
      </c>
      <c r="BH405" s="16">
        <v>0.0</v>
      </c>
      <c r="BI405" s="16">
        <v>0.0</v>
      </c>
      <c r="BJ405" s="16">
        <v>912.0</v>
      </c>
      <c r="BK405" s="16">
        <v>0.0</v>
      </c>
      <c r="BL405" s="16">
        <v>0.0</v>
      </c>
      <c r="BM405" s="16">
        <v>0.0</v>
      </c>
      <c r="BN405" s="16">
        <v>91056.0</v>
      </c>
      <c r="BO405" s="16">
        <v>0.0</v>
      </c>
      <c r="BP405" s="16">
        <v>0.0</v>
      </c>
      <c r="BQ405" s="16">
        <v>0.0</v>
      </c>
      <c r="BR405" s="16">
        <v>62508.0</v>
      </c>
      <c r="BS405" s="16">
        <v>0.0</v>
      </c>
      <c r="BT405" s="16">
        <v>0.0</v>
      </c>
    </row>
    <row r="406">
      <c r="A406" s="14" t="s">
        <v>6390</v>
      </c>
      <c r="B406" s="16">
        <v>11.0</v>
      </c>
      <c r="C406" s="16">
        <v>4070088.0</v>
      </c>
      <c r="D406" s="14" t="s">
        <v>6391</v>
      </c>
      <c r="E406" s="14" t="s">
        <v>2631</v>
      </c>
      <c r="F406" s="14" t="s">
        <v>2630</v>
      </c>
      <c r="G406" s="14" t="s">
        <v>5166</v>
      </c>
      <c r="H406" s="14" t="s">
        <v>2978</v>
      </c>
      <c r="I406" s="14" t="s">
        <v>21</v>
      </c>
      <c r="J406" s="14" t="s">
        <v>4845</v>
      </c>
      <c r="K406" s="14" t="s">
        <v>6392</v>
      </c>
      <c r="L406" s="14" t="s">
        <v>6392</v>
      </c>
      <c r="M406" s="14" t="s">
        <v>6393</v>
      </c>
      <c r="N406" s="14" t="s">
        <v>409</v>
      </c>
      <c r="O406" s="14" t="s">
        <v>410</v>
      </c>
      <c r="P406" s="16">
        <v>2609269.0</v>
      </c>
      <c r="Q406" s="17"/>
      <c r="R406" s="16">
        <v>5.0</v>
      </c>
      <c r="S406" s="16">
        <v>1614168.0</v>
      </c>
      <c r="T406" s="18">
        <v>3.0976E-6</v>
      </c>
      <c r="U406" s="16">
        <v>0.0</v>
      </c>
      <c r="V406" s="16">
        <v>0.0</v>
      </c>
      <c r="W406" s="14" t="s">
        <v>2978</v>
      </c>
      <c r="X406" s="14" t="s">
        <v>4865</v>
      </c>
      <c r="Y406" s="16">
        <v>4.42E-6</v>
      </c>
      <c r="Z406" s="16">
        <v>28.0</v>
      </c>
      <c r="AA406" s="17"/>
      <c r="AB406" s="16">
        <v>0.01</v>
      </c>
      <c r="AC406" s="16">
        <v>0.01</v>
      </c>
      <c r="AD406" s="16">
        <v>8.8</v>
      </c>
      <c r="AE406" s="16">
        <v>0.0</v>
      </c>
      <c r="AF406" s="16">
        <v>0.993</v>
      </c>
      <c r="AG406" s="16">
        <v>2.0</v>
      </c>
      <c r="AH406" s="16">
        <v>75038.0</v>
      </c>
      <c r="AI406" s="16">
        <v>0.0</v>
      </c>
      <c r="AJ406" s="16">
        <v>0.0</v>
      </c>
      <c r="AK406" s="16">
        <v>0.0</v>
      </c>
      <c r="AL406" s="16">
        <v>60016.0</v>
      </c>
      <c r="AM406" s="16">
        <v>0.0</v>
      </c>
      <c r="AN406" s="16">
        <v>0.0</v>
      </c>
      <c r="AO406" s="16">
        <v>0.0</v>
      </c>
      <c r="AP406" s="16">
        <v>29608.0</v>
      </c>
      <c r="AQ406" s="16">
        <v>0.0</v>
      </c>
      <c r="AR406" s="16">
        <v>0.0</v>
      </c>
      <c r="AS406" s="16">
        <v>0.0</v>
      </c>
      <c r="AT406" s="16">
        <v>44874.0</v>
      </c>
      <c r="AU406" s="16">
        <v>0.0</v>
      </c>
      <c r="AV406" s="16">
        <v>0.0</v>
      </c>
      <c r="AW406" s="16">
        <v>1.0</v>
      </c>
      <c r="AX406" s="16">
        <v>64044.0</v>
      </c>
      <c r="AY406" s="16">
        <v>0.0</v>
      </c>
      <c r="AZ406" s="16">
        <v>0.0</v>
      </c>
      <c r="BA406" s="16">
        <v>0.0</v>
      </c>
      <c r="BB406" s="16">
        <v>6058.0</v>
      </c>
      <c r="BC406" s="16">
        <v>0.0</v>
      </c>
      <c r="BD406" s="16">
        <v>0.0</v>
      </c>
      <c r="BE406" s="16">
        <v>2.0</v>
      </c>
      <c r="BF406" s="16">
        <v>1180028.0</v>
      </c>
      <c r="BG406" s="16">
        <v>0.0</v>
      </c>
      <c r="BH406" s="16">
        <v>0.0</v>
      </c>
      <c r="BI406" s="16">
        <v>0.0</v>
      </c>
      <c r="BJ406" s="16">
        <v>912.0</v>
      </c>
      <c r="BK406" s="16">
        <v>0.0</v>
      </c>
      <c r="BL406" s="16">
        <v>0.0</v>
      </c>
      <c r="BM406" s="16">
        <v>0.0</v>
      </c>
      <c r="BN406" s="16">
        <v>91078.0</v>
      </c>
      <c r="BO406" s="16">
        <v>0.0</v>
      </c>
      <c r="BP406" s="16">
        <v>0.0</v>
      </c>
      <c r="BQ406" s="16">
        <v>0.0</v>
      </c>
      <c r="BR406" s="16">
        <v>62512.0</v>
      </c>
      <c r="BS406" s="16">
        <v>0.0</v>
      </c>
      <c r="BT406" s="16">
        <v>0.0</v>
      </c>
    </row>
    <row r="407">
      <c r="A407" s="14" t="s">
        <v>6394</v>
      </c>
      <c r="B407" s="16">
        <v>11.0</v>
      </c>
      <c r="C407" s="16">
        <v>4086532.0</v>
      </c>
      <c r="D407" s="14" t="s">
        <v>6395</v>
      </c>
      <c r="E407" s="14" t="s">
        <v>2631</v>
      </c>
      <c r="F407" s="14" t="s">
        <v>2630</v>
      </c>
      <c r="G407" s="14" t="s">
        <v>5166</v>
      </c>
      <c r="H407" s="14" t="s">
        <v>2978</v>
      </c>
      <c r="I407" s="14" t="s">
        <v>21</v>
      </c>
      <c r="J407" s="14" t="s">
        <v>4845</v>
      </c>
      <c r="K407" s="14" t="s">
        <v>6396</v>
      </c>
      <c r="L407" s="14" t="s">
        <v>6396</v>
      </c>
      <c r="M407" s="14" t="s">
        <v>6397</v>
      </c>
      <c r="N407" s="14" t="s">
        <v>4848</v>
      </c>
      <c r="O407" s="14" t="s">
        <v>4878</v>
      </c>
      <c r="P407" s="16">
        <v>1137723.0</v>
      </c>
      <c r="Q407" s="17"/>
      <c r="R407" s="16">
        <v>5.0</v>
      </c>
      <c r="S407" s="16">
        <v>1614168.0</v>
      </c>
      <c r="T407" s="18">
        <v>3.0976E-6</v>
      </c>
      <c r="U407" s="16">
        <v>0.0</v>
      </c>
      <c r="V407" s="16">
        <v>0.0</v>
      </c>
      <c r="W407" s="14" t="s">
        <v>2978</v>
      </c>
      <c r="X407" s="14" t="s">
        <v>4860</v>
      </c>
      <c r="Y407" s="16">
        <v>2.104E-5</v>
      </c>
      <c r="Z407" s="16">
        <v>7.66</v>
      </c>
      <c r="AA407" s="17"/>
      <c r="AB407" s="16">
        <v>0.01</v>
      </c>
      <c r="AC407" s="16">
        <v>0.0</v>
      </c>
      <c r="AD407" s="16">
        <v>0.944</v>
      </c>
      <c r="AE407" s="17"/>
      <c r="AF407" s="17"/>
      <c r="AG407" s="16">
        <v>0.0</v>
      </c>
      <c r="AH407" s="16">
        <v>75062.0</v>
      </c>
      <c r="AI407" s="16">
        <v>0.0</v>
      </c>
      <c r="AJ407" s="16">
        <v>0.0</v>
      </c>
      <c r="AK407" s="16">
        <v>0.0</v>
      </c>
      <c r="AL407" s="16">
        <v>60022.0</v>
      </c>
      <c r="AM407" s="16">
        <v>0.0</v>
      </c>
      <c r="AN407" s="16">
        <v>0.0</v>
      </c>
      <c r="AO407" s="16">
        <v>0.0</v>
      </c>
      <c r="AP407" s="16">
        <v>29606.0</v>
      </c>
      <c r="AQ407" s="16">
        <v>0.0</v>
      </c>
      <c r="AR407" s="16">
        <v>0.0</v>
      </c>
      <c r="AS407" s="16">
        <v>0.0</v>
      </c>
      <c r="AT407" s="16">
        <v>44880.0</v>
      </c>
      <c r="AU407" s="16">
        <v>0.0</v>
      </c>
      <c r="AV407" s="16">
        <v>0.0</v>
      </c>
      <c r="AW407" s="16">
        <v>0.0</v>
      </c>
      <c r="AX407" s="16">
        <v>64040.0</v>
      </c>
      <c r="AY407" s="16">
        <v>0.0</v>
      </c>
      <c r="AZ407" s="16">
        <v>0.0</v>
      </c>
      <c r="BA407" s="16">
        <v>0.0</v>
      </c>
      <c r="BB407" s="16">
        <v>6062.0</v>
      </c>
      <c r="BC407" s="16">
        <v>0.0</v>
      </c>
      <c r="BD407" s="16">
        <v>0.0</v>
      </c>
      <c r="BE407" s="16">
        <v>0.0</v>
      </c>
      <c r="BF407" s="16">
        <v>1180020.0</v>
      </c>
      <c r="BG407" s="16">
        <v>0.0</v>
      </c>
      <c r="BH407" s="16">
        <v>0.0</v>
      </c>
      <c r="BI407" s="16">
        <v>0.0</v>
      </c>
      <c r="BJ407" s="16">
        <v>912.0</v>
      </c>
      <c r="BK407" s="16">
        <v>0.0</v>
      </c>
      <c r="BL407" s="16">
        <v>0.0</v>
      </c>
      <c r="BM407" s="16">
        <v>5.0</v>
      </c>
      <c r="BN407" s="16">
        <v>91060.0</v>
      </c>
      <c r="BO407" s="16">
        <v>0.0</v>
      </c>
      <c r="BP407" s="16">
        <v>0.0</v>
      </c>
      <c r="BQ407" s="16">
        <v>0.0</v>
      </c>
      <c r="BR407" s="16">
        <v>62504.0</v>
      </c>
      <c r="BS407" s="16">
        <v>0.0</v>
      </c>
      <c r="BT407" s="16">
        <v>0.0</v>
      </c>
    </row>
    <row r="408">
      <c r="A408" s="14" t="s">
        <v>6398</v>
      </c>
      <c r="B408" s="16">
        <v>11.0</v>
      </c>
      <c r="C408" s="16">
        <v>4083471.0</v>
      </c>
      <c r="D408" s="14" t="s">
        <v>6399</v>
      </c>
      <c r="E408" s="14" t="s">
        <v>2631</v>
      </c>
      <c r="F408" s="14" t="s">
        <v>2630</v>
      </c>
      <c r="G408" s="14" t="s">
        <v>5166</v>
      </c>
      <c r="H408" s="14" t="s">
        <v>2978</v>
      </c>
      <c r="I408" s="14" t="s">
        <v>21</v>
      </c>
      <c r="J408" s="14" t="s">
        <v>4845</v>
      </c>
      <c r="K408" s="14" t="s">
        <v>6400</v>
      </c>
      <c r="L408" s="14" t="s">
        <v>6400</v>
      </c>
      <c r="M408" s="14" t="s">
        <v>6401</v>
      </c>
      <c r="N408" s="14" t="s">
        <v>409</v>
      </c>
      <c r="O408" s="14" t="s">
        <v>410</v>
      </c>
      <c r="P408" s="16">
        <v>858407.0</v>
      </c>
      <c r="Q408" s="17"/>
      <c r="R408" s="16">
        <v>5.0</v>
      </c>
      <c r="S408" s="16">
        <v>1614170.0</v>
      </c>
      <c r="T408" s="18">
        <v>3.0976E-6</v>
      </c>
      <c r="U408" s="16">
        <v>0.0</v>
      </c>
      <c r="V408" s="16">
        <v>0.0</v>
      </c>
      <c r="W408" s="14" t="s">
        <v>2978</v>
      </c>
      <c r="X408" s="14" t="s">
        <v>4940</v>
      </c>
      <c r="Y408" s="16">
        <v>5.53E-6</v>
      </c>
      <c r="Z408" s="16">
        <v>24.8</v>
      </c>
      <c r="AA408" s="17"/>
      <c r="AB408" s="16">
        <v>0.0</v>
      </c>
      <c r="AC408" s="16">
        <v>0.02</v>
      </c>
      <c r="AD408" s="16">
        <v>8.76</v>
      </c>
      <c r="AE408" s="16">
        <v>0.01</v>
      </c>
      <c r="AF408" s="16">
        <v>0.79</v>
      </c>
      <c r="AG408" s="16">
        <v>0.0</v>
      </c>
      <c r="AH408" s="16">
        <v>75072.0</v>
      </c>
      <c r="AI408" s="16">
        <v>0.0</v>
      </c>
      <c r="AJ408" s="16">
        <v>0.0</v>
      </c>
      <c r="AK408" s="16">
        <v>2.0</v>
      </c>
      <c r="AL408" s="16">
        <v>60032.0</v>
      </c>
      <c r="AM408" s="16">
        <v>0.0</v>
      </c>
      <c r="AN408" s="16">
        <v>0.0</v>
      </c>
      <c r="AO408" s="16">
        <v>0.0</v>
      </c>
      <c r="AP408" s="16">
        <v>29608.0</v>
      </c>
      <c r="AQ408" s="16">
        <v>0.0</v>
      </c>
      <c r="AR408" s="16">
        <v>0.0</v>
      </c>
      <c r="AS408" s="16">
        <v>0.0</v>
      </c>
      <c r="AT408" s="16">
        <v>44878.0</v>
      </c>
      <c r="AU408" s="16">
        <v>0.0</v>
      </c>
      <c r="AV408" s="16">
        <v>0.0</v>
      </c>
      <c r="AW408" s="16">
        <v>0.0</v>
      </c>
      <c r="AX408" s="16">
        <v>64036.0</v>
      </c>
      <c r="AY408" s="16">
        <v>0.0</v>
      </c>
      <c r="AZ408" s="16">
        <v>0.0</v>
      </c>
      <c r="BA408" s="16">
        <v>0.0</v>
      </c>
      <c r="BB408" s="16">
        <v>6062.0</v>
      </c>
      <c r="BC408" s="16">
        <v>0.0</v>
      </c>
      <c r="BD408" s="16">
        <v>0.0</v>
      </c>
      <c r="BE408" s="16">
        <v>3.0</v>
      </c>
      <c r="BF408" s="16">
        <v>1179996.0</v>
      </c>
      <c r="BG408" s="16">
        <v>0.0</v>
      </c>
      <c r="BH408" s="16">
        <v>0.0</v>
      </c>
      <c r="BI408" s="16">
        <v>0.0</v>
      </c>
      <c r="BJ408" s="16">
        <v>912.0</v>
      </c>
      <c r="BK408" s="16">
        <v>0.0</v>
      </c>
      <c r="BL408" s="16">
        <v>0.0</v>
      </c>
      <c r="BM408" s="16">
        <v>0.0</v>
      </c>
      <c r="BN408" s="16">
        <v>91068.0</v>
      </c>
      <c r="BO408" s="16">
        <v>0.0</v>
      </c>
      <c r="BP408" s="16">
        <v>0.0</v>
      </c>
      <c r="BQ408" s="16">
        <v>0.0</v>
      </c>
      <c r="BR408" s="16">
        <v>62506.0</v>
      </c>
      <c r="BS408" s="16">
        <v>0.0</v>
      </c>
      <c r="BT408" s="16">
        <v>0.0</v>
      </c>
    </row>
    <row r="409">
      <c r="A409" s="14" t="s">
        <v>6402</v>
      </c>
      <c r="B409" s="16">
        <v>11.0</v>
      </c>
      <c r="C409" s="16">
        <v>4091427.0</v>
      </c>
      <c r="D409" s="14" t="s">
        <v>6403</v>
      </c>
      <c r="E409" s="14" t="s">
        <v>2631</v>
      </c>
      <c r="F409" s="14" t="s">
        <v>2630</v>
      </c>
      <c r="G409" s="14" t="s">
        <v>5166</v>
      </c>
      <c r="H409" s="14" t="s">
        <v>2978</v>
      </c>
      <c r="I409" s="14" t="s">
        <v>21</v>
      </c>
      <c r="J409" s="14" t="s">
        <v>4845</v>
      </c>
      <c r="K409" s="14" t="s">
        <v>6404</v>
      </c>
      <c r="L409" s="14" t="s">
        <v>6404</v>
      </c>
      <c r="M409" s="14" t="s">
        <v>6405</v>
      </c>
      <c r="N409" s="14" t="s">
        <v>409</v>
      </c>
      <c r="P409" s="17"/>
      <c r="Q409" s="17"/>
      <c r="R409" s="16">
        <v>5.0</v>
      </c>
      <c r="S409" s="16">
        <v>1614194.0</v>
      </c>
      <c r="T409" s="18">
        <v>3.0975E-6</v>
      </c>
      <c r="U409" s="16">
        <v>0.0</v>
      </c>
      <c r="V409" s="16">
        <v>0.0</v>
      </c>
      <c r="W409" s="14" t="s">
        <v>2978</v>
      </c>
      <c r="X409" s="14" t="s">
        <v>4940</v>
      </c>
      <c r="Y409" s="16">
        <v>5.53E-6</v>
      </c>
      <c r="Z409" s="16">
        <v>15.7</v>
      </c>
      <c r="AA409" s="17"/>
      <c r="AB409" s="16">
        <v>0.0</v>
      </c>
      <c r="AC409" s="16">
        <v>0.0</v>
      </c>
      <c r="AD409" s="16">
        <v>3.45</v>
      </c>
      <c r="AE409" s="16">
        <v>0.48</v>
      </c>
      <c r="AF409" s="16">
        <v>0.005</v>
      </c>
      <c r="AG409" s="16">
        <v>0.0</v>
      </c>
      <c r="AH409" s="16">
        <v>75054.0</v>
      </c>
      <c r="AI409" s="16">
        <v>0.0</v>
      </c>
      <c r="AJ409" s="16">
        <v>0.0</v>
      </c>
      <c r="AK409" s="16">
        <v>2.0</v>
      </c>
      <c r="AL409" s="16">
        <v>60032.0</v>
      </c>
      <c r="AM409" s="16">
        <v>0.0</v>
      </c>
      <c r="AN409" s="16">
        <v>0.0</v>
      </c>
      <c r="AO409" s="16">
        <v>0.0</v>
      </c>
      <c r="AP409" s="16">
        <v>29606.0</v>
      </c>
      <c r="AQ409" s="16">
        <v>0.0</v>
      </c>
      <c r="AR409" s="16">
        <v>0.0</v>
      </c>
      <c r="AS409" s="16">
        <v>0.0</v>
      </c>
      <c r="AT409" s="16">
        <v>44880.0</v>
      </c>
      <c r="AU409" s="16">
        <v>0.0</v>
      </c>
      <c r="AV409" s="16">
        <v>0.0</v>
      </c>
      <c r="AW409" s="16">
        <v>0.0</v>
      </c>
      <c r="AX409" s="16">
        <v>64026.0</v>
      </c>
      <c r="AY409" s="16">
        <v>0.0</v>
      </c>
      <c r="AZ409" s="16">
        <v>0.0</v>
      </c>
      <c r="BA409" s="16">
        <v>0.0</v>
      </c>
      <c r="BB409" s="16">
        <v>6062.0</v>
      </c>
      <c r="BC409" s="16">
        <v>0.0</v>
      </c>
      <c r="BD409" s="16">
        <v>0.0</v>
      </c>
      <c r="BE409" s="16">
        <v>3.0</v>
      </c>
      <c r="BF409" s="16">
        <v>1180030.0</v>
      </c>
      <c r="BG409" s="16">
        <v>0.0</v>
      </c>
      <c r="BH409" s="16">
        <v>0.0</v>
      </c>
      <c r="BI409" s="16">
        <v>0.0</v>
      </c>
      <c r="BJ409" s="16">
        <v>912.0</v>
      </c>
      <c r="BK409" s="16">
        <v>0.0</v>
      </c>
      <c r="BL409" s="16">
        <v>0.0</v>
      </c>
      <c r="BM409" s="16">
        <v>0.0</v>
      </c>
      <c r="BN409" s="16">
        <v>91080.0</v>
      </c>
      <c r="BO409" s="16">
        <v>0.0</v>
      </c>
      <c r="BP409" s="16">
        <v>0.0</v>
      </c>
      <c r="BQ409" s="16">
        <v>0.0</v>
      </c>
      <c r="BR409" s="16">
        <v>62512.0</v>
      </c>
      <c r="BS409" s="16">
        <v>0.0</v>
      </c>
      <c r="BT409" s="16">
        <v>0.0</v>
      </c>
    </row>
    <row r="410">
      <c r="A410" s="14" t="s">
        <v>6406</v>
      </c>
      <c r="B410" s="16">
        <v>11.0</v>
      </c>
      <c r="C410" s="16">
        <v>4091362.0</v>
      </c>
      <c r="D410" s="14" t="s">
        <v>6407</v>
      </c>
      <c r="E410" s="14" t="s">
        <v>2631</v>
      </c>
      <c r="F410" s="14" t="s">
        <v>2630</v>
      </c>
      <c r="G410" s="14" t="s">
        <v>5166</v>
      </c>
      <c r="H410" s="14" t="s">
        <v>2978</v>
      </c>
      <c r="I410" s="14" t="s">
        <v>21</v>
      </c>
      <c r="J410" s="14" t="s">
        <v>4845</v>
      </c>
      <c r="K410" s="14" t="s">
        <v>6408</v>
      </c>
      <c r="L410" s="14" t="s">
        <v>6408</v>
      </c>
      <c r="M410" s="14" t="s">
        <v>6409</v>
      </c>
      <c r="N410" s="14" t="s">
        <v>409</v>
      </c>
      <c r="O410" s="14" t="s">
        <v>3345</v>
      </c>
      <c r="P410" s="16">
        <v>2183056.0</v>
      </c>
      <c r="Q410" s="17"/>
      <c r="R410" s="16">
        <v>5.0</v>
      </c>
      <c r="S410" s="16">
        <v>1614198.0</v>
      </c>
      <c r="T410" s="18">
        <v>3.0975E-6</v>
      </c>
      <c r="U410" s="16">
        <v>0.0</v>
      </c>
      <c r="V410" s="16">
        <v>0.0</v>
      </c>
      <c r="W410" s="14" t="s">
        <v>2978</v>
      </c>
      <c r="X410" s="14" t="s">
        <v>4849</v>
      </c>
      <c r="Y410" s="18">
        <v>7.9E-7</v>
      </c>
      <c r="Z410" s="16">
        <v>13.3</v>
      </c>
      <c r="AA410" s="16">
        <v>0.015</v>
      </c>
      <c r="AB410" s="16">
        <v>0.01</v>
      </c>
      <c r="AC410" s="16">
        <v>0.0</v>
      </c>
      <c r="AD410" s="16">
        <v>1.69</v>
      </c>
      <c r="AE410" s="16">
        <v>0.32</v>
      </c>
      <c r="AF410" s="16">
        <v>0.003</v>
      </c>
      <c r="AG410" s="16">
        <v>0.0</v>
      </c>
      <c r="AH410" s="16">
        <v>75060.0</v>
      </c>
      <c r="AI410" s="16">
        <v>0.0</v>
      </c>
      <c r="AJ410" s="16">
        <v>0.0</v>
      </c>
      <c r="AK410" s="16">
        <v>1.0</v>
      </c>
      <c r="AL410" s="16">
        <v>60032.0</v>
      </c>
      <c r="AM410" s="16">
        <v>0.0</v>
      </c>
      <c r="AN410" s="16">
        <v>0.0</v>
      </c>
      <c r="AO410" s="16">
        <v>0.0</v>
      </c>
      <c r="AP410" s="16">
        <v>29608.0</v>
      </c>
      <c r="AQ410" s="16">
        <v>0.0</v>
      </c>
      <c r="AR410" s="16">
        <v>0.0</v>
      </c>
      <c r="AS410" s="16">
        <v>0.0</v>
      </c>
      <c r="AT410" s="16">
        <v>44882.0</v>
      </c>
      <c r="AU410" s="16">
        <v>0.0</v>
      </c>
      <c r="AV410" s="16">
        <v>0.0</v>
      </c>
      <c r="AW410" s="16">
        <v>0.0</v>
      </c>
      <c r="AX410" s="16">
        <v>64022.0</v>
      </c>
      <c r="AY410" s="16">
        <v>0.0</v>
      </c>
      <c r="AZ410" s="16">
        <v>0.0</v>
      </c>
      <c r="BA410" s="16">
        <v>0.0</v>
      </c>
      <c r="BB410" s="16">
        <v>6062.0</v>
      </c>
      <c r="BC410" s="16">
        <v>0.0</v>
      </c>
      <c r="BD410" s="16">
        <v>0.0</v>
      </c>
      <c r="BE410" s="16">
        <v>4.0</v>
      </c>
      <c r="BF410" s="16">
        <v>1180034.0</v>
      </c>
      <c r="BG410" s="16">
        <v>0.0</v>
      </c>
      <c r="BH410" s="16">
        <v>0.0</v>
      </c>
      <c r="BI410" s="16">
        <v>0.0</v>
      </c>
      <c r="BJ410" s="16">
        <v>912.0</v>
      </c>
      <c r="BK410" s="16">
        <v>0.0</v>
      </c>
      <c r="BL410" s="16">
        <v>0.0</v>
      </c>
      <c r="BM410" s="16">
        <v>0.0</v>
      </c>
      <c r="BN410" s="16">
        <v>91078.0</v>
      </c>
      <c r="BO410" s="16">
        <v>0.0</v>
      </c>
      <c r="BP410" s="16">
        <v>0.0</v>
      </c>
      <c r="BQ410" s="16">
        <v>0.0</v>
      </c>
      <c r="BR410" s="16">
        <v>62508.0</v>
      </c>
      <c r="BS410" s="16">
        <v>0.0</v>
      </c>
      <c r="BT410" s="16">
        <v>0.0</v>
      </c>
    </row>
    <row r="411">
      <c r="A411" s="14" t="s">
        <v>6410</v>
      </c>
      <c r="B411" s="16">
        <v>11.0</v>
      </c>
      <c r="C411" s="16">
        <v>4091542.0</v>
      </c>
      <c r="D411" s="14" t="s">
        <v>6411</v>
      </c>
      <c r="E411" s="14" t="s">
        <v>2622</v>
      </c>
      <c r="F411" s="14" t="s">
        <v>2630</v>
      </c>
      <c r="G411" s="14" t="s">
        <v>5166</v>
      </c>
      <c r="H411" s="14" t="s">
        <v>2978</v>
      </c>
      <c r="I411" s="14" t="s">
        <v>21</v>
      </c>
      <c r="J411" s="14" t="s">
        <v>4845</v>
      </c>
      <c r="K411" s="14" t="s">
        <v>6412</v>
      </c>
      <c r="L411" s="14" t="s">
        <v>6412</v>
      </c>
      <c r="M411" s="14" t="s">
        <v>6413</v>
      </c>
      <c r="N411" s="14" t="s">
        <v>409</v>
      </c>
      <c r="P411" s="17"/>
      <c r="Q411" s="17"/>
      <c r="R411" s="16">
        <v>5.0</v>
      </c>
      <c r="S411" s="16">
        <v>1614198.0</v>
      </c>
      <c r="T411" s="18">
        <v>3.0975E-6</v>
      </c>
      <c r="U411" s="16">
        <v>0.0</v>
      </c>
      <c r="V411" s="16">
        <v>0.0</v>
      </c>
      <c r="W411" s="14" t="s">
        <v>2978</v>
      </c>
      <c r="X411" s="14" t="s">
        <v>4849</v>
      </c>
      <c r="Y411" s="18">
        <v>1.24E-6</v>
      </c>
      <c r="Z411" s="16">
        <v>18.2</v>
      </c>
      <c r="AA411" s="16">
        <v>0.094</v>
      </c>
      <c r="AB411" s="16">
        <v>0.0</v>
      </c>
      <c r="AC411" s="16">
        <v>0.0</v>
      </c>
      <c r="AD411" s="16">
        <v>5.95</v>
      </c>
      <c r="AE411" s="16">
        <v>0.27</v>
      </c>
      <c r="AF411" s="16">
        <v>0.018</v>
      </c>
      <c r="AG411" s="16">
        <v>0.0</v>
      </c>
      <c r="AH411" s="16">
        <v>75038.0</v>
      </c>
      <c r="AI411" s="16">
        <v>0.0</v>
      </c>
      <c r="AJ411" s="16">
        <v>0.0</v>
      </c>
      <c r="AK411" s="16">
        <v>0.0</v>
      </c>
      <c r="AL411" s="16">
        <v>60030.0</v>
      </c>
      <c r="AM411" s="16">
        <v>0.0</v>
      </c>
      <c r="AN411" s="16">
        <v>0.0</v>
      </c>
      <c r="AO411" s="16">
        <v>0.0</v>
      </c>
      <c r="AP411" s="16">
        <v>29606.0</v>
      </c>
      <c r="AQ411" s="16">
        <v>0.0</v>
      </c>
      <c r="AR411" s="16">
        <v>0.0</v>
      </c>
      <c r="AS411" s="16">
        <v>0.0</v>
      </c>
      <c r="AT411" s="16">
        <v>44876.0</v>
      </c>
      <c r="AU411" s="16">
        <v>0.0</v>
      </c>
      <c r="AV411" s="16">
        <v>0.0</v>
      </c>
      <c r="AW411" s="16">
        <v>0.0</v>
      </c>
      <c r="AX411" s="16">
        <v>64048.0</v>
      </c>
      <c r="AY411" s="16">
        <v>0.0</v>
      </c>
      <c r="AZ411" s="16">
        <v>0.0</v>
      </c>
      <c r="BA411" s="16">
        <v>0.0</v>
      </c>
      <c r="BB411" s="16">
        <v>6062.0</v>
      </c>
      <c r="BC411" s="16">
        <v>0.0</v>
      </c>
      <c r="BD411" s="16">
        <v>0.0</v>
      </c>
      <c r="BE411" s="16">
        <v>5.0</v>
      </c>
      <c r="BF411" s="16">
        <v>1180038.0</v>
      </c>
      <c r="BG411" s="16">
        <v>0.0</v>
      </c>
      <c r="BH411" s="16">
        <v>0.0</v>
      </c>
      <c r="BI411" s="16">
        <v>0.0</v>
      </c>
      <c r="BJ411" s="16">
        <v>912.0</v>
      </c>
      <c r="BK411" s="16">
        <v>0.0</v>
      </c>
      <c r="BL411" s="16">
        <v>0.0</v>
      </c>
      <c r="BM411" s="16">
        <v>0.0</v>
      </c>
      <c r="BN411" s="16">
        <v>91082.0</v>
      </c>
      <c r="BO411" s="16">
        <v>0.0</v>
      </c>
      <c r="BP411" s="16">
        <v>0.0</v>
      </c>
      <c r="BQ411" s="16">
        <v>0.0</v>
      </c>
      <c r="BR411" s="16">
        <v>62506.0</v>
      </c>
      <c r="BS411" s="16">
        <v>0.0</v>
      </c>
      <c r="BT411" s="16">
        <v>0.0</v>
      </c>
    </row>
    <row r="412">
      <c r="A412" s="14" t="s">
        <v>6414</v>
      </c>
      <c r="B412" s="16">
        <v>11.0</v>
      </c>
      <c r="C412" s="16">
        <v>4091628.0</v>
      </c>
      <c r="D412" s="14" t="s">
        <v>6415</v>
      </c>
      <c r="E412" s="14" t="s">
        <v>2631</v>
      </c>
      <c r="F412" s="14" t="s">
        <v>2622</v>
      </c>
      <c r="G412" s="14" t="s">
        <v>5166</v>
      </c>
      <c r="H412" s="14" t="s">
        <v>2978</v>
      </c>
      <c r="I412" s="14" t="s">
        <v>21</v>
      </c>
      <c r="J412" s="14" t="s">
        <v>4845</v>
      </c>
      <c r="K412" s="14" t="s">
        <v>6416</v>
      </c>
      <c r="L412" s="14" t="s">
        <v>6416</v>
      </c>
      <c r="M412" s="14" t="s">
        <v>6417</v>
      </c>
      <c r="N412" s="14" t="s">
        <v>409</v>
      </c>
      <c r="O412" s="14" t="s">
        <v>410</v>
      </c>
      <c r="P412" s="16">
        <v>1362297.0</v>
      </c>
      <c r="Q412" s="17"/>
      <c r="R412" s="16">
        <v>5.0</v>
      </c>
      <c r="S412" s="16">
        <v>1614200.0</v>
      </c>
      <c r="T412" s="18">
        <v>3.0975E-6</v>
      </c>
      <c r="U412" s="16">
        <v>0.0</v>
      </c>
      <c r="V412" s="16">
        <v>0.0</v>
      </c>
      <c r="W412" s="14" t="s">
        <v>2978</v>
      </c>
      <c r="X412" s="14" t="s">
        <v>4849</v>
      </c>
      <c r="Y412" s="18">
        <v>1.24E-6</v>
      </c>
      <c r="Z412" s="16">
        <v>7.16</v>
      </c>
      <c r="AA412" s="16">
        <v>0.01</v>
      </c>
      <c r="AB412" s="16">
        <v>0.0</v>
      </c>
      <c r="AC412" s="16">
        <v>0.0</v>
      </c>
      <c r="AD412" s="16">
        <v>0.541</v>
      </c>
      <c r="AE412" s="16">
        <v>0.22</v>
      </c>
      <c r="AF412" s="16">
        <v>0.001</v>
      </c>
      <c r="AG412" s="16">
        <v>0.0</v>
      </c>
      <c r="AH412" s="16">
        <v>75048.0</v>
      </c>
      <c r="AI412" s="16">
        <v>0.0</v>
      </c>
      <c r="AJ412" s="16">
        <v>0.0</v>
      </c>
      <c r="AK412" s="16">
        <v>0.0</v>
      </c>
      <c r="AL412" s="16">
        <v>60028.0</v>
      </c>
      <c r="AM412" s="16">
        <v>0.0</v>
      </c>
      <c r="AN412" s="16">
        <v>0.0</v>
      </c>
      <c r="AO412" s="16">
        <v>0.0</v>
      </c>
      <c r="AP412" s="16">
        <v>29606.0</v>
      </c>
      <c r="AQ412" s="16">
        <v>0.0</v>
      </c>
      <c r="AR412" s="16">
        <v>0.0</v>
      </c>
      <c r="AS412" s="16">
        <v>0.0</v>
      </c>
      <c r="AT412" s="16">
        <v>44882.0</v>
      </c>
      <c r="AU412" s="16">
        <v>0.0</v>
      </c>
      <c r="AV412" s="16">
        <v>0.0</v>
      </c>
      <c r="AW412" s="16">
        <v>0.0</v>
      </c>
      <c r="AX412" s="16">
        <v>64030.0</v>
      </c>
      <c r="AY412" s="16">
        <v>0.0</v>
      </c>
      <c r="AZ412" s="16">
        <v>0.0</v>
      </c>
      <c r="BA412" s="16">
        <v>0.0</v>
      </c>
      <c r="BB412" s="16">
        <v>6062.0</v>
      </c>
      <c r="BC412" s="16">
        <v>0.0</v>
      </c>
      <c r="BD412" s="16">
        <v>0.0</v>
      </c>
      <c r="BE412" s="16">
        <v>5.0</v>
      </c>
      <c r="BF412" s="16">
        <v>1180036.0</v>
      </c>
      <c r="BG412" s="16">
        <v>0.0</v>
      </c>
      <c r="BH412" s="16">
        <v>0.0</v>
      </c>
      <c r="BI412" s="16">
        <v>0.0</v>
      </c>
      <c r="BJ412" s="16">
        <v>912.0</v>
      </c>
      <c r="BK412" s="16">
        <v>0.0</v>
      </c>
      <c r="BL412" s="16">
        <v>0.0</v>
      </c>
      <c r="BM412" s="16">
        <v>0.0</v>
      </c>
      <c r="BN412" s="16">
        <v>91090.0</v>
      </c>
      <c r="BO412" s="16">
        <v>0.0</v>
      </c>
      <c r="BP412" s="16">
        <v>0.0</v>
      </c>
      <c r="BQ412" s="16">
        <v>0.0</v>
      </c>
      <c r="BR412" s="16">
        <v>62506.0</v>
      </c>
      <c r="BS412" s="16">
        <v>0.0</v>
      </c>
      <c r="BT412" s="16">
        <v>0.0</v>
      </c>
    </row>
    <row r="413">
      <c r="A413" s="14" t="s">
        <v>6418</v>
      </c>
      <c r="B413" s="16">
        <v>11.0</v>
      </c>
      <c r="C413" s="16">
        <v>3967586.0</v>
      </c>
      <c r="D413" s="14" t="s">
        <v>6419</v>
      </c>
      <c r="E413" s="14" t="s">
        <v>2621</v>
      </c>
      <c r="F413" s="14" t="s">
        <v>2622</v>
      </c>
      <c r="G413" s="14" t="s">
        <v>5166</v>
      </c>
      <c r="H413" s="14" t="s">
        <v>2978</v>
      </c>
      <c r="I413" s="14" t="s">
        <v>21</v>
      </c>
      <c r="J413" s="14" t="s">
        <v>4845</v>
      </c>
      <c r="K413" s="14" t="s">
        <v>6420</v>
      </c>
      <c r="L413" s="14" t="s">
        <v>6420</v>
      </c>
      <c r="M413" s="14" t="s">
        <v>6421</v>
      </c>
      <c r="N413" s="14" t="s">
        <v>4848</v>
      </c>
      <c r="P413" s="17"/>
      <c r="Q413" s="17"/>
      <c r="R413" s="16">
        <v>5.0</v>
      </c>
      <c r="S413" s="16">
        <v>1614214.0</v>
      </c>
      <c r="T413" s="18">
        <v>3.0975E-6</v>
      </c>
      <c r="U413" s="16">
        <v>0.0</v>
      </c>
      <c r="V413" s="16">
        <v>0.0</v>
      </c>
      <c r="W413" s="14" t="s">
        <v>2978</v>
      </c>
      <c r="X413" s="14" t="s">
        <v>4849</v>
      </c>
      <c r="Y413" s="18">
        <v>7.9E-7</v>
      </c>
      <c r="Z413" s="16">
        <v>12.1</v>
      </c>
      <c r="AA413" s="17"/>
      <c r="AB413" s="16">
        <v>0.0</v>
      </c>
      <c r="AC413" s="16">
        <v>-0.01</v>
      </c>
      <c r="AD413" s="16">
        <v>0.322</v>
      </c>
      <c r="AE413" s="17"/>
      <c r="AF413" s="17"/>
      <c r="AG413" s="16">
        <v>0.0</v>
      </c>
      <c r="AH413" s="16">
        <v>75050.0</v>
      </c>
      <c r="AI413" s="16">
        <v>0.0</v>
      </c>
      <c r="AJ413" s="16">
        <v>0.0</v>
      </c>
      <c r="AK413" s="16">
        <v>0.0</v>
      </c>
      <c r="AL413" s="16">
        <v>60030.0</v>
      </c>
      <c r="AM413" s="16">
        <v>0.0</v>
      </c>
      <c r="AN413" s="16">
        <v>0.0</v>
      </c>
      <c r="AO413" s="16">
        <v>0.0</v>
      </c>
      <c r="AP413" s="16">
        <v>29604.0</v>
      </c>
      <c r="AQ413" s="16">
        <v>0.0</v>
      </c>
      <c r="AR413" s="16">
        <v>0.0</v>
      </c>
      <c r="AS413" s="16">
        <v>0.0</v>
      </c>
      <c r="AT413" s="16">
        <v>44888.0</v>
      </c>
      <c r="AU413" s="16">
        <v>0.0</v>
      </c>
      <c r="AV413" s="16">
        <v>0.0</v>
      </c>
      <c r="AW413" s="16">
        <v>0.0</v>
      </c>
      <c r="AX413" s="16">
        <v>64046.0</v>
      </c>
      <c r="AY413" s="16">
        <v>0.0</v>
      </c>
      <c r="AZ413" s="16">
        <v>0.0</v>
      </c>
      <c r="BA413" s="16">
        <v>0.0</v>
      </c>
      <c r="BB413" s="16">
        <v>6060.0</v>
      </c>
      <c r="BC413" s="16">
        <v>0.0</v>
      </c>
      <c r="BD413" s="16">
        <v>0.0</v>
      </c>
      <c r="BE413" s="16">
        <v>4.0</v>
      </c>
      <c r="BF413" s="16">
        <v>1180036.0</v>
      </c>
      <c r="BG413" s="16">
        <v>0.0</v>
      </c>
      <c r="BH413" s="16">
        <v>0.0</v>
      </c>
      <c r="BI413" s="16">
        <v>0.0</v>
      </c>
      <c r="BJ413" s="16">
        <v>912.0</v>
      </c>
      <c r="BK413" s="16">
        <v>0.0</v>
      </c>
      <c r="BL413" s="16">
        <v>0.0</v>
      </c>
      <c r="BM413" s="16">
        <v>0.0</v>
      </c>
      <c r="BN413" s="16">
        <v>91078.0</v>
      </c>
      <c r="BO413" s="16">
        <v>0.0</v>
      </c>
      <c r="BP413" s="16">
        <v>0.0</v>
      </c>
      <c r="BQ413" s="16">
        <v>1.0</v>
      </c>
      <c r="BR413" s="16">
        <v>62510.0</v>
      </c>
      <c r="BS413" s="16">
        <v>0.0</v>
      </c>
      <c r="BT413" s="16">
        <v>0.0</v>
      </c>
    </row>
    <row r="414">
      <c r="A414" s="14" t="s">
        <v>6422</v>
      </c>
      <c r="B414" s="16">
        <v>11.0</v>
      </c>
      <c r="C414" s="16">
        <v>4070100.0</v>
      </c>
      <c r="D414" s="17"/>
      <c r="E414" s="14" t="s">
        <v>2631</v>
      </c>
      <c r="F414" s="14" t="s">
        <v>2622</v>
      </c>
      <c r="G414" s="14" t="s">
        <v>5166</v>
      </c>
      <c r="H414" s="14" t="s">
        <v>2978</v>
      </c>
      <c r="I414" s="14" t="s">
        <v>21</v>
      </c>
      <c r="J414" s="14" t="s">
        <v>4845</v>
      </c>
      <c r="K414" s="14" t="s">
        <v>6423</v>
      </c>
      <c r="L414" s="14" t="s">
        <v>6423</v>
      </c>
      <c r="M414" s="14" t="s">
        <v>6424</v>
      </c>
      <c r="N414" s="14" t="s">
        <v>409</v>
      </c>
      <c r="P414" s="17"/>
      <c r="Q414" s="17"/>
      <c r="R414" s="16">
        <v>5.0</v>
      </c>
      <c r="S414" s="16">
        <v>1614214.0</v>
      </c>
      <c r="T414" s="18">
        <v>3.0975E-6</v>
      </c>
      <c r="U414" s="16">
        <v>0.0</v>
      </c>
      <c r="V414" s="16">
        <v>0.0</v>
      </c>
      <c r="W414" s="14" t="s">
        <v>2978</v>
      </c>
      <c r="X414" s="14" t="s">
        <v>4849</v>
      </c>
      <c r="Y414" s="18">
        <v>1.24E-6</v>
      </c>
      <c r="Z414" s="16">
        <v>28.7</v>
      </c>
      <c r="AA414" s="17"/>
      <c r="AB414" s="16">
        <v>0.0</v>
      </c>
      <c r="AC414" s="16">
        <v>0.02</v>
      </c>
      <c r="AD414" s="16">
        <v>8.8</v>
      </c>
      <c r="AE414" s="16">
        <v>0.0</v>
      </c>
      <c r="AF414" s="16">
        <v>0.996</v>
      </c>
      <c r="AG414" s="16">
        <v>0.0</v>
      </c>
      <c r="AH414" s="16">
        <v>75056.0</v>
      </c>
      <c r="AI414" s="16">
        <v>0.0</v>
      </c>
      <c r="AJ414" s="16">
        <v>0.0</v>
      </c>
      <c r="AK414" s="16">
        <v>0.0</v>
      </c>
      <c r="AL414" s="16">
        <v>60034.0</v>
      </c>
      <c r="AM414" s="16">
        <v>0.0</v>
      </c>
      <c r="AN414" s="16">
        <v>0.0</v>
      </c>
      <c r="AO414" s="16">
        <v>0.0</v>
      </c>
      <c r="AP414" s="16">
        <v>29608.0</v>
      </c>
      <c r="AQ414" s="16">
        <v>0.0</v>
      </c>
      <c r="AR414" s="16">
        <v>0.0</v>
      </c>
      <c r="AS414" s="16">
        <v>0.0</v>
      </c>
      <c r="AT414" s="16">
        <v>44878.0</v>
      </c>
      <c r="AU414" s="16">
        <v>0.0</v>
      </c>
      <c r="AV414" s="16">
        <v>0.0</v>
      </c>
      <c r="AW414" s="16">
        <v>0.0</v>
      </c>
      <c r="AX414" s="16">
        <v>64032.0</v>
      </c>
      <c r="AY414" s="16">
        <v>0.0</v>
      </c>
      <c r="AZ414" s="16">
        <v>0.0</v>
      </c>
      <c r="BA414" s="16">
        <v>0.0</v>
      </c>
      <c r="BB414" s="16">
        <v>6060.0</v>
      </c>
      <c r="BC414" s="16">
        <v>0.0</v>
      </c>
      <c r="BD414" s="16">
        <v>0.0</v>
      </c>
      <c r="BE414" s="16">
        <v>5.0</v>
      </c>
      <c r="BF414" s="16">
        <v>1180038.0</v>
      </c>
      <c r="BG414" s="16">
        <v>0.0</v>
      </c>
      <c r="BH414" s="16">
        <v>0.0</v>
      </c>
      <c r="BI414" s="16">
        <v>0.0</v>
      </c>
      <c r="BJ414" s="16">
        <v>912.0</v>
      </c>
      <c r="BK414" s="16">
        <v>0.0</v>
      </c>
      <c r="BL414" s="16">
        <v>0.0</v>
      </c>
      <c r="BM414" s="16">
        <v>0.0</v>
      </c>
      <c r="BN414" s="16">
        <v>91084.0</v>
      </c>
      <c r="BO414" s="16">
        <v>0.0</v>
      </c>
      <c r="BP414" s="16">
        <v>0.0</v>
      </c>
      <c r="BQ414" s="16">
        <v>0.0</v>
      </c>
      <c r="BR414" s="16">
        <v>62512.0</v>
      </c>
      <c r="BS414" s="16">
        <v>0.0</v>
      </c>
      <c r="BT414" s="16">
        <v>0.0</v>
      </c>
    </row>
    <row r="415">
      <c r="A415" s="14" t="s">
        <v>6425</v>
      </c>
      <c r="B415" s="16">
        <v>11.0</v>
      </c>
      <c r="C415" s="16">
        <v>3856339.0</v>
      </c>
      <c r="D415" s="14" t="s">
        <v>6426</v>
      </c>
      <c r="E415" s="14" t="s">
        <v>2622</v>
      </c>
      <c r="F415" s="14" t="s">
        <v>2621</v>
      </c>
      <c r="G415" s="14" t="s">
        <v>5166</v>
      </c>
      <c r="H415" s="14" t="s">
        <v>2978</v>
      </c>
      <c r="I415" s="14" t="s">
        <v>21</v>
      </c>
      <c r="J415" s="14" t="s">
        <v>4845</v>
      </c>
      <c r="K415" s="14" t="s">
        <v>6427</v>
      </c>
      <c r="L415" s="14" t="s">
        <v>6427</v>
      </c>
      <c r="M415" s="14" t="s">
        <v>6428</v>
      </c>
      <c r="N415" s="14" t="s">
        <v>4848</v>
      </c>
      <c r="O415" s="14" t="s">
        <v>4878</v>
      </c>
      <c r="P415" s="16">
        <v>1585797.0</v>
      </c>
      <c r="Q415" s="17"/>
      <c r="R415" s="16">
        <v>5.0</v>
      </c>
      <c r="S415" s="16">
        <v>1614226.0</v>
      </c>
      <c r="T415" s="18">
        <v>3.0975E-6</v>
      </c>
      <c r="U415" s="16">
        <v>0.0</v>
      </c>
      <c r="V415" s="16">
        <v>0.0</v>
      </c>
      <c r="W415" s="14" t="s">
        <v>2978</v>
      </c>
      <c r="X415" s="14" t="s">
        <v>4860</v>
      </c>
      <c r="Y415" s="16">
        <v>3.65E-6</v>
      </c>
      <c r="Z415" s="16">
        <v>13.4</v>
      </c>
      <c r="AA415" s="17"/>
      <c r="AB415" s="16">
        <v>0.0</v>
      </c>
      <c r="AC415" s="16">
        <v>-0.02</v>
      </c>
      <c r="AD415" s="16">
        <v>4.26</v>
      </c>
      <c r="AE415" s="17"/>
      <c r="AF415" s="17"/>
      <c r="AG415" s="16">
        <v>0.0</v>
      </c>
      <c r="AH415" s="16">
        <v>75066.0</v>
      </c>
      <c r="AI415" s="16">
        <v>0.0</v>
      </c>
      <c r="AJ415" s="16">
        <v>0.0</v>
      </c>
      <c r="AK415" s="16">
        <v>0.0</v>
      </c>
      <c r="AL415" s="16">
        <v>60028.0</v>
      </c>
      <c r="AM415" s="16">
        <v>0.0</v>
      </c>
      <c r="AN415" s="16">
        <v>0.0</v>
      </c>
      <c r="AO415" s="16">
        <v>0.0</v>
      </c>
      <c r="AP415" s="16">
        <v>29602.0</v>
      </c>
      <c r="AQ415" s="16">
        <v>0.0</v>
      </c>
      <c r="AR415" s="16">
        <v>0.0</v>
      </c>
      <c r="AS415" s="16">
        <v>0.0</v>
      </c>
      <c r="AT415" s="16">
        <v>44892.0</v>
      </c>
      <c r="AU415" s="16">
        <v>0.0</v>
      </c>
      <c r="AV415" s="16">
        <v>0.0</v>
      </c>
      <c r="AW415" s="16">
        <v>0.0</v>
      </c>
      <c r="AX415" s="16">
        <v>64022.0</v>
      </c>
      <c r="AY415" s="16">
        <v>0.0</v>
      </c>
      <c r="AZ415" s="16">
        <v>0.0</v>
      </c>
      <c r="BA415" s="16">
        <v>0.0</v>
      </c>
      <c r="BB415" s="16">
        <v>6062.0</v>
      </c>
      <c r="BC415" s="16">
        <v>0.0</v>
      </c>
      <c r="BD415" s="16">
        <v>0.0</v>
      </c>
      <c r="BE415" s="16">
        <v>3.0</v>
      </c>
      <c r="BF415" s="16">
        <v>1180044.0</v>
      </c>
      <c r="BG415" s="16">
        <v>0.0</v>
      </c>
      <c r="BH415" s="16">
        <v>0.0</v>
      </c>
      <c r="BI415" s="16">
        <v>0.0</v>
      </c>
      <c r="BJ415" s="16">
        <v>912.0</v>
      </c>
      <c r="BK415" s="16">
        <v>0.0</v>
      </c>
      <c r="BL415" s="16">
        <v>0.0</v>
      </c>
      <c r="BM415" s="16">
        <v>2.0</v>
      </c>
      <c r="BN415" s="16">
        <v>91086.0</v>
      </c>
      <c r="BO415" s="16">
        <v>0.0</v>
      </c>
      <c r="BP415" s="16">
        <v>0.0</v>
      </c>
      <c r="BQ415" s="16">
        <v>0.0</v>
      </c>
      <c r="BR415" s="16">
        <v>62512.0</v>
      </c>
      <c r="BS415" s="16">
        <v>0.0</v>
      </c>
      <c r="BT415" s="16">
        <v>0.0</v>
      </c>
    </row>
    <row r="416">
      <c r="A416" s="14" t="s">
        <v>6429</v>
      </c>
      <c r="B416" s="16">
        <v>11.0</v>
      </c>
      <c r="C416" s="16">
        <v>4091334.0</v>
      </c>
      <c r="D416" s="17"/>
      <c r="E416" s="14" t="s">
        <v>2622</v>
      </c>
      <c r="F416" s="14" t="s">
        <v>2631</v>
      </c>
      <c r="G416" s="14" t="s">
        <v>5166</v>
      </c>
      <c r="H416" s="14" t="s">
        <v>2978</v>
      </c>
      <c r="I416" s="14" t="s">
        <v>21</v>
      </c>
      <c r="J416" s="14" t="s">
        <v>4845</v>
      </c>
      <c r="K416" s="14" t="s">
        <v>6430</v>
      </c>
      <c r="L416" s="14" t="s">
        <v>6430</v>
      </c>
      <c r="M416" s="14" t="s">
        <v>6431</v>
      </c>
      <c r="N416" s="14" t="s">
        <v>409</v>
      </c>
      <c r="P416" s="17"/>
      <c r="Q416" s="17"/>
      <c r="R416" s="16">
        <v>5.0</v>
      </c>
      <c r="S416" s="16">
        <v>1614232.0</v>
      </c>
      <c r="T416" s="18">
        <v>3.0974E-6</v>
      </c>
      <c r="U416" s="16">
        <v>0.0</v>
      </c>
      <c r="V416" s="16">
        <v>0.0</v>
      </c>
      <c r="W416" s="14" t="s">
        <v>2978</v>
      </c>
      <c r="X416" s="14" t="s">
        <v>4849</v>
      </c>
      <c r="Y416" s="18">
        <v>1.24E-6</v>
      </c>
      <c r="Z416" s="16">
        <v>23.8</v>
      </c>
      <c r="AA416" s="16">
        <v>0.048</v>
      </c>
      <c r="AB416" s="16">
        <v>0.0</v>
      </c>
      <c r="AC416" s="16">
        <v>0.01</v>
      </c>
      <c r="AD416" s="16">
        <v>8.9</v>
      </c>
      <c r="AE416" s="16">
        <v>0.02</v>
      </c>
      <c r="AF416" s="16">
        <v>0.035</v>
      </c>
      <c r="AG416" s="16">
        <v>0.0</v>
      </c>
      <c r="AH416" s="16">
        <v>75054.0</v>
      </c>
      <c r="AI416" s="16">
        <v>0.0</v>
      </c>
      <c r="AJ416" s="16">
        <v>0.0</v>
      </c>
      <c r="AK416" s="16">
        <v>0.0</v>
      </c>
      <c r="AL416" s="16">
        <v>60026.0</v>
      </c>
      <c r="AM416" s="16">
        <v>0.0</v>
      </c>
      <c r="AN416" s="16">
        <v>0.0</v>
      </c>
      <c r="AO416" s="16">
        <v>0.0</v>
      </c>
      <c r="AP416" s="16">
        <v>29608.0</v>
      </c>
      <c r="AQ416" s="16">
        <v>0.0</v>
      </c>
      <c r="AR416" s="16">
        <v>0.0</v>
      </c>
      <c r="AS416" s="16">
        <v>0.0</v>
      </c>
      <c r="AT416" s="16">
        <v>44894.0</v>
      </c>
      <c r="AU416" s="16">
        <v>0.0</v>
      </c>
      <c r="AV416" s="16">
        <v>0.0</v>
      </c>
      <c r="AW416" s="16">
        <v>0.0</v>
      </c>
      <c r="AX416" s="16">
        <v>64038.0</v>
      </c>
      <c r="AY416" s="16">
        <v>0.0</v>
      </c>
      <c r="AZ416" s="16">
        <v>0.0</v>
      </c>
      <c r="BA416" s="16">
        <v>0.0</v>
      </c>
      <c r="BB416" s="16">
        <v>6062.0</v>
      </c>
      <c r="BC416" s="16">
        <v>0.0</v>
      </c>
      <c r="BD416" s="16">
        <v>0.0</v>
      </c>
      <c r="BE416" s="16">
        <v>5.0</v>
      </c>
      <c r="BF416" s="16">
        <v>1180038.0</v>
      </c>
      <c r="BG416" s="16">
        <v>0.0</v>
      </c>
      <c r="BH416" s="16">
        <v>0.0</v>
      </c>
      <c r="BI416" s="16">
        <v>0.0</v>
      </c>
      <c r="BJ416" s="16">
        <v>912.0</v>
      </c>
      <c r="BK416" s="16">
        <v>0.0</v>
      </c>
      <c r="BL416" s="16">
        <v>0.0</v>
      </c>
      <c r="BM416" s="16">
        <v>0.0</v>
      </c>
      <c r="BN416" s="16">
        <v>91088.0</v>
      </c>
      <c r="BO416" s="16">
        <v>0.0</v>
      </c>
      <c r="BP416" s="16">
        <v>0.0</v>
      </c>
      <c r="BQ416" s="16">
        <v>0.0</v>
      </c>
      <c r="BR416" s="16">
        <v>62512.0</v>
      </c>
      <c r="BS416" s="16">
        <v>0.0</v>
      </c>
      <c r="BT416" s="16">
        <v>0.0</v>
      </c>
    </row>
    <row r="417">
      <c r="A417" s="14" t="s">
        <v>6432</v>
      </c>
      <c r="B417" s="16">
        <v>11.0</v>
      </c>
      <c r="C417" s="16">
        <v>4091368.0</v>
      </c>
      <c r="D417" s="14" t="s">
        <v>6433</v>
      </c>
      <c r="E417" s="14" t="s">
        <v>2622</v>
      </c>
      <c r="F417" s="14" t="s">
        <v>2621</v>
      </c>
      <c r="G417" s="14" t="s">
        <v>4844</v>
      </c>
      <c r="H417" s="14" t="s">
        <v>2978</v>
      </c>
      <c r="I417" s="14" t="s">
        <v>2978</v>
      </c>
      <c r="J417" s="14" t="s">
        <v>4845</v>
      </c>
      <c r="K417" s="14" t="s">
        <v>6434</v>
      </c>
      <c r="L417" s="14" t="s">
        <v>6434</v>
      </c>
      <c r="M417" s="14" t="s">
        <v>6435</v>
      </c>
      <c r="N417" s="14" t="s">
        <v>409</v>
      </c>
      <c r="P417" s="17"/>
      <c r="Q417" s="17"/>
      <c r="R417" s="16">
        <v>5.0</v>
      </c>
      <c r="S417" s="16">
        <v>1614242.0</v>
      </c>
      <c r="T417" s="18">
        <v>3.0974E-6</v>
      </c>
      <c r="U417" s="16">
        <v>0.0</v>
      </c>
      <c r="V417" s="16">
        <v>0.0</v>
      </c>
      <c r="W417" s="14" t="s">
        <v>2978</v>
      </c>
      <c r="X417" s="14" t="s">
        <v>4865</v>
      </c>
      <c r="Y417" s="16">
        <v>1.744E-5</v>
      </c>
      <c r="Z417" s="16">
        <v>22.8</v>
      </c>
      <c r="AA417" s="17"/>
      <c r="AB417" s="16">
        <v>0.0</v>
      </c>
      <c r="AC417" s="16">
        <v>0.0</v>
      </c>
      <c r="AD417" s="16">
        <v>5.0</v>
      </c>
      <c r="AE417" s="16">
        <v>0.17</v>
      </c>
      <c r="AF417" s="16">
        <v>0.007</v>
      </c>
      <c r="AG417" s="16">
        <v>4.0</v>
      </c>
      <c r="AH417" s="16">
        <v>75068.0</v>
      </c>
      <c r="AI417" s="16">
        <v>0.0</v>
      </c>
      <c r="AJ417" s="16">
        <v>0.0</v>
      </c>
      <c r="AK417" s="16">
        <v>0.0</v>
      </c>
      <c r="AL417" s="16">
        <v>60030.0</v>
      </c>
      <c r="AM417" s="16">
        <v>0.0</v>
      </c>
      <c r="AN417" s="16">
        <v>0.0</v>
      </c>
      <c r="AO417" s="16">
        <v>0.0</v>
      </c>
      <c r="AP417" s="16">
        <v>29608.0</v>
      </c>
      <c r="AQ417" s="16">
        <v>0.0</v>
      </c>
      <c r="AR417" s="16">
        <v>0.0</v>
      </c>
      <c r="AS417" s="16">
        <v>0.0</v>
      </c>
      <c r="AT417" s="16">
        <v>44886.0</v>
      </c>
      <c r="AU417" s="16">
        <v>0.0</v>
      </c>
      <c r="AV417" s="16">
        <v>0.0</v>
      </c>
      <c r="AW417" s="16">
        <v>0.0</v>
      </c>
      <c r="AX417" s="16">
        <v>64036.0</v>
      </c>
      <c r="AY417" s="16">
        <v>0.0</v>
      </c>
      <c r="AZ417" s="16">
        <v>0.0</v>
      </c>
      <c r="BA417" s="16">
        <v>0.0</v>
      </c>
      <c r="BB417" s="16">
        <v>6062.0</v>
      </c>
      <c r="BC417" s="16">
        <v>0.0</v>
      </c>
      <c r="BD417" s="16">
        <v>0.0</v>
      </c>
      <c r="BE417" s="16">
        <v>1.0</v>
      </c>
      <c r="BF417" s="16">
        <v>1180038.0</v>
      </c>
      <c r="BG417" s="16">
        <v>0.0</v>
      </c>
      <c r="BH417" s="16">
        <v>0.0</v>
      </c>
      <c r="BI417" s="16">
        <v>0.0</v>
      </c>
      <c r="BJ417" s="16">
        <v>910.0</v>
      </c>
      <c r="BK417" s="16">
        <v>0.0</v>
      </c>
      <c r="BL417" s="16">
        <v>0.0</v>
      </c>
      <c r="BM417" s="16">
        <v>0.0</v>
      </c>
      <c r="BN417" s="16">
        <v>91092.0</v>
      </c>
      <c r="BO417" s="16">
        <v>0.0</v>
      </c>
      <c r="BP417" s="16">
        <v>0.0</v>
      </c>
      <c r="BQ417" s="16">
        <v>0.0</v>
      </c>
      <c r="BR417" s="16">
        <v>62512.0</v>
      </c>
      <c r="BS417" s="16">
        <v>0.0</v>
      </c>
      <c r="BT417" s="16">
        <v>0.0</v>
      </c>
    </row>
    <row r="418">
      <c r="A418" s="14" t="s">
        <v>6436</v>
      </c>
      <c r="B418" s="16">
        <v>11.0</v>
      </c>
      <c r="C418" s="16">
        <v>4086853.0</v>
      </c>
      <c r="D418" s="14" t="s">
        <v>6437</v>
      </c>
      <c r="E418" s="14" t="s">
        <v>2631</v>
      </c>
      <c r="F418" s="14" t="s">
        <v>2630</v>
      </c>
      <c r="G418" s="14" t="s">
        <v>4844</v>
      </c>
      <c r="H418" s="14" t="s">
        <v>2978</v>
      </c>
      <c r="I418" s="14" t="s">
        <v>2978</v>
      </c>
      <c r="J418" s="14" t="s">
        <v>4852</v>
      </c>
      <c r="K418" s="14" t="s">
        <v>6438</v>
      </c>
      <c r="L418" s="14" t="s">
        <v>6438</v>
      </c>
      <c r="M418" s="14" t="s">
        <v>6439</v>
      </c>
      <c r="N418" s="14" t="s">
        <v>4848</v>
      </c>
      <c r="P418" s="17"/>
      <c r="Q418" s="17"/>
      <c r="R418" s="16">
        <v>4.0</v>
      </c>
      <c r="S418" s="16">
        <v>1531570.0</v>
      </c>
      <c r="T418" s="18">
        <v>2.6117E-6</v>
      </c>
      <c r="U418" s="16">
        <v>0.0</v>
      </c>
      <c r="V418" s="16">
        <v>0.0</v>
      </c>
      <c r="W418" s="14" t="s">
        <v>2978</v>
      </c>
      <c r="X418" s="14" t="s">
        <v>4849</v>
      </c>
      <c r="Y418" s="18">
        <v>7.0E-7</v>
      </c>
      <c r="Z418" s="16">
        <v>7.39</v>
      </c>
      <c r="AA418" s="17"/>
      <c r="AB418" s="16">
        <v>0.02</v>
      </c>
      <c r="AC418" s="16">
        <v>0.01</v>
      </c>
      <c r="AD418" s="16">
        <v>5.79</v>
      </c>
      <c r="AE418" s="17"/>
      <c r="AF418" s="17"/>
      <c r="AG418" s="16">
        <v>1.0</v>
      </c>
      <c r="AH418" s="16">
        <v>72962.0</v>
      </c>
      <c r="AI418" s="16">
        <v>0.0</v>
      </c>
      <c r="AJ418" s="16">
        <v>0.0</v>
      </c>
      <c r="AK418" s="16">
        <v>0.0</v>
      </c>
      <c r="AL418" s="16">
        <v>50882.0</v>
      </c>
      <c r="AM418" s="16">
        <v>0.0</v>
      </c>
      <c r="AN418" s="16">
        <v>0.0</v>
      </c>
      <c r="AO418" s="16">
        <v>0.0</v>
      </c>
      <c r="AP418" s="16">
        <v>28542.0</v>
      </c>
      <c r="AQ418" s="16">
        <v>0.0</v>
      </c>
      <c r="AR418" s="16">
        <v>0.0</v>
      </c>
      <c r="AS418" s="16">
        <v>0.0</v>
      </c>
      <c r="AT418" s="16">
        <v>40790.0</v>
      </c>
      <c r="AU418" s="16">
        <v>0.0</v>
      </c>
      <c r="AV418" s="16">
        <v>0.0</v>
      </c>
      <c r="AW418" s="16">
        <v>0.0</v>
      </c>
      <c r="AX418" s="16">
        <v>44920.0</v>
      </c>
      <c r="AY418" s="16">
        <v>0.0</v>
      </c>
      <c r="AZ418" s="16">
        <v>0.0</v>
      </c>
      <c r="BA418" s="16">
        <v>0.0</v>
      </c>
      <c r="BB418" s="16">
        <v>5988.0</v>
      </c>
      <c r="BC418" s="16">
        <v>0.0</v>
      </c>
      <c r="BD418" s="16">
        <v>0.0</v>
      </c>
      <c r="BE418" s="16">
        <v>3.0</v>
      </c>
      <c r="BF418" s="16">
        <v>1142806.0</v>
      </c>
      <c r="BG418" s="16">
        <v>0.0</v>
      </c>
      <c r="BH418" s="16">
        <v>0.0</v>
      </c>
      <c r="BI418" s="16">
        <v>0.0</v>
      </c>
      <c r="BJ418" s="16">
        <v>912.0</v>
      </c>
      <c r="BK418" s="16">
        <v>0.0</v>
      </c>
      <c r="BL418" s="16">
        <v>0.0</v>
      </c>
      <c r="BM418" s="16">
        <v>0.0</v>
      </c>
      <c r="BN418" s="16">
        <v>83988.0</v>
      </c>
      <c r="BO418" s="16">
        <v>0.0</v>
      </c>
      <c r="BP418" s="16">
        <v>0.0</v>
      </c>
      <c r="BQ418" s="16">
        <v>0.0</v>
      </c>
      <c r="BR418" s="16">
        <v>59780.0</v>
      </c>
      <c r="BS418" s="16">
        <v>0.0</v>
      </c>
      <c r="BT418" s="16">
        <v>0.0</v>
      </c>
    </row>
    <row r="419">
      <c r="A419" s="14" t="s">
        <v>6440</v>
      </c>
      <c r="B419" s="16">
        <v>11.0</v>
      </c>
      <c r="C419" s="16">
        <v>4088705.0</v>
      </c>
      <c r="D419" s="17"/>
      <c r="E419" s="14" t="s">
        <v>2630</v>
      </c>
      <c r="F419" s="14" t="s">
        <v>2621</v>
      </c>
      <c r="G419" s="14" t="s">
        <v>5166</v>
      </c>
      <c r="H419" s="14" t="s">
        <v>2978</v>
      </c>
      <c r="I419" s="14" t="s">
        <v>21</v>
      </c>
      <c r="J419" s="14" t="s">
        <v>4951</v>
      </c>
      <c r="K419" s="14" t="s">
        <v>6441</v>
      </c>
      <c r="L419" s="14" t="s">
        <v>6441</v>
      </c>
      <c r="M419" s="14" t="s">
        <v>6442</v>
      </c>
      <c r="N419" s="14" t="s">
        <v>4848</v>
      </c>
      <c r="P419" s="17"/>
      <c r="Q419" s="17"/>
      <c r="R419" s="16">
        <v>4.0</v>
      </c>
      <c r="S419" s="16">
        <v>1535758.0</v>
      </c>
      <c r="T419" s="18">
        <v>2.6046E-6</v>
      </c>
      <c r="U419" s="16">
        <v>0.0</v>
      </c>
      <c r="V419" s="16">
        <v>0.0</v>
      </c>
      <c r="W419" s="14" t="s">
        <v>2978</v>
      </c>
      <c r="X419" s="14" t="s">
        <v>4849</v>
      </c>
      <c r="Y419" s="18">
        <v>8.2E-7</v>
      </c>
      <c r="Z419" s="16">
        <v>23.3</v>
      </c>
      <c r="AA419" s="17"/>
      <c r="AB419" s="16">
        <v>0.0</v>
      </c>
      <c r="AC419" s="16">
        <v>0.0</v>
      </c>
      <c r="AD419" s="16">
        <v>6.33</v>
      </c>
      <c r="AE419" s="17"/>
      <c r="AF419" s="17"/>
      <c r="AG419" s="16">
        <v>0.0</v>
      </c>
      <c r="AH419" s="16">
        <v>73104.0</v>
      </c>
      <c r="AI419" s="16">
        <v>0.0</v>
      </c>
      <c r="AJ419" s="16">
        <v>0.0</v>
      </c>
      <c r="AK419" s="16">
        <v>0.0</v>
      </c>
      <c r="AL419" s="16">
        <v>50980.0</v>
      </c>
      <c r="AM419" s="16">
        <v>0.0</v>
      </c>
      <c r="AN419" s="16">
        <v>0.0</v>
      </c>
      <c r="AO419" s="16">
        <v>0.0</v>
      </c>
      <c r="AP419" s="16">
        <v>28654.0</v>
      </c>
      <c r="AQ419" s="16">
        <v>0.0</v>
      </c>
      <c r="AR419" s="16">
        <v>0.0</v>
      </c>
      <c r="AS419" s="16">
        <v>0.0</v>
      </c>
      <c r="AT419" s="16">
        <v>40888.0</v>
      </c>
      <c r="AU419" s="16">
        <v>0.0</v>
      </c>
      <c r="AV419" s="16">
        <v>0.0</v>
      </c>
      <c r="AW419" s="16">
        <v>0.0</v>
      </c>
      <c r="AX419" s="16">
        <v>44478.0</v>
      </c>
      <c r="AY419" s="16">
        <v>0.0</v>
      </c>
      <c r="AZ419" s="16">
        <v>0.0</v>
      </c>
      <c r="BA419" s="16">
        <v>0.0</v>
      </c>
      <c r="BB419" s="16">
        <v>5988.0</v>
      </c>
      <c r="BC419" s="16">
        <v>0.0</v>
      </c>
      <c r="BD419" s="16">
        <v>0.0</v>
      </c>
      <c r="BE419" s="16">
        <v>4.0</v>
      </c>
      <c r="BF419" s="16">
        <v>1146706.0</v>
      </c>
      <c r="BG419" s="16">
        <v>0.0</v>
      </c>
      <c r="BH419" s="16">
        <v>0.0</v>
      </c>
      <c r="BI419" s="16">
        <v>0.0</v>
      </c>
      <c r="BJ419" s="16">
        <v>912.0</v>
      </c>
      <c r="BK419" s="16">
        <v>0.0</v>
      </c>
      <c r="BL419" s="16">
        <v>0.0</v>
      </c>
      <c r="BM419" s="16">
        <v>0.0</v>
      </c>
      <c r="BN419" s="16">
        <v>84042.0</v>
      </c>
      <c r="BO419" s="16">
        <v>0.0</v>
      </c>
      <c r="BP419" s="16">
        <v>0.0</v>
      </c>
      <c r="BQ419" s="16">
        <v>0.0</v>
      </c>
      <c r="BR419" s="16">
        <v>60006.0</v>
      </c>
      <c r="BS419" s="16">
        <v>0.0</v>
      </c>
      <c r="BT419" s="16">
        <v>0.0</v>
      </c>
    </row>
    <row r="420">
      <c r="A420" s="14" t="s">
        <v>6443</v>
      </c>
      <c r="B420" s="16">
        <v>11.0</v>
      </c>
      <c r="C420" s="16">
        <v>4086824.0</v>
      </c>
      <c r="D420" s="17"/>
      <c r="E420" s="14" t="s">
        <v>6444</v>
      </c>
      <c r="F420" s="14" t="s">
        <v>2630</v>
      </c>
      <c r="G420" s="14" t="s">
        <v>5166</v>
      </c>
      <c r="H420" s="14" t="s">
        <v>2978</v>
      </c>
      <c r="I420" s="14" t="s">
        <v>21</v>
      </c>
      <c r="J420" s="14" t="s">
        <v>4852</v>
      </c>
      <c r="K420" s="14" t="s">
        <v>6445</v>
      </c>
      <c r="L420" s="14" t="s">
        <v>6445</v>
      </c>
      <c r="M420" s="14" t="s">
        <v>6446</v>
      </c>
      <c r="N420" s="14" t="s">
        <v>5335</v>
      </c>
      <c r="P420" s="17"/>
      <c r="Q420" s="17"/>
      <c r="R420" s="16">
        <v>4.0</v>
      </c>
      <c r="S420" s="16">
        <v>1536194.0</v>
      </c>
      <c r="T420" s="18">
        <v>2.6038E-6</v>
      </c>
      <c r="U420" s="16">
        <v>0.0</v>
      </c>
      <c r="V420" s="16">
        <v>0.0</v>
      </c>
      <c r="W420" s="14" t="s">
        <v>2978</v>
      </c>
      <c r="X420" s="17"/>
      <c r="Y420" s="17"/>
      <c r="Z420" s="16">
        <v>31.0</v>
      </c>
      <c r="AA420" s="17"/>
      <c r="AB420" s="16">
        <v>0.0</v>
      </c>
      <c r="AC420" s="16">
        <v>0.01</v>
      </c>
      <c r="AD420" s="16">
        <v>3.65</v>
      </c>
      <c r="AE420" s="17"/>
      <c r="AF420" s="17"/>
      <c r="AG420" s="16">
        <v>0.0</v>
      </c>
      <c r="AH420" s="16">
        <v>73148.0</v>
      </c>
      <c r="AI420" s="16">
        <v>0.0</v>
      </c>
      <c r="AJ420" s="16">
        <v>0.0</v>
      </c>
      <c r="AK420" s="16">
        <v>0.0</v>
      </c>
      <c r="AL420" s="16">
        <v>50988.0</v>
      </c>
      <c r="AM420" s="16">
        <v>0.0</v>
      </c>
      <c r="AN420" s="16">
        <v>0.0</v>
      </c>
      <c r="AO420" s="16">
        <v>0.0</v>
      </c>
      <c r="AP420" s="16">
        <v>28636.0</v>
      </c>
      <c r="AQ420" s="16">
        <v>0.0</v>
      </c>
      <c r="AR420" s="16">
        <v>0.0</v>
      </c>
      <c r="AS420" s="16">
        <v>0.0</v>
      </c>
      <c r="AT420" s="16">
        <v>40916.0</v>
      </c>
      <c r="AU420" s="16">
        <v>0.0</v>
      </c>
      <c r="AV420" s="16">
        <v>0.0</v>
      </c>
      <c r="AW420" s="16">
        <v>0.0</v>
      </c>
      <c r="AX420" s="16">
        <v>45096.0</v>
      </c>
      <c r="AY420" s="16">
        <v>0.0</v>
      </c>
      <c r="AZ420" s="16">
        <v>0.0</v>
      </c>
      <c r="BA420" s="16">
        <v>0.0</v>
      </c>
      <c r="BB420" s="16">
        <v>5984.0</v>
      </c>
      <c r="BC420" s="16">
        <v>0.0</v>
      </c>
      <c r="BD420" s="16">
        <v>0.0</v>
      </c>
      <c r="BE420" s="16">
        <v>0.0</v>
      </c>
      <c r="BF420" s="16">
        <v>1146470.0</v>
      </c>
      <c r="BG420" s="16">
        <v>0.0</v>
      </c>
      <c r="BH420" s="16">
        <v>0.0</v>
      </c>
      <c r="BI420" s="16">
        <v>0.0</v>
      </c>
      <c r="BJ420" s="16">
        <v>912.0</v>
      </c>
      <c r="BK420" s="16">
        <v>0.0</v>
      </c>
      <c r="BL420" s="16">
        <v>0.0</v>
      </c>
      <c r="BM420" s="16">
        <v>0.0</v>
      </c>
      <c r="BN420" s="16">
        <v>84032.0</v>
      </c>
      <c r="BO420" s="16">
        <v>0.0</v>
      </c>
      <c r="BP420" s="16">
        <v>0.0</v>
      </c>
      <c r="BQ420" s="16">
        <v>4.0</v>
      </c>
      <c r="BR420" s="16">
        <v>60012.0</v>
      </c>
      <c r="BS420" s="16">
        <v>0.0</v>
      </c>
      <c r="BT420" s="16">
        <v>0.0</v>
      </c>
    </row>
    <row r="421">
      <c r="A421" s="14" t="s">
        <v>6447</v>
      </c>
      <c r="B421" s="16">
        <v>11.0</v>
      </c>
      <c r="C421" s="16">
        <v>4086812.0</v>
      </c>
      <c r="D421" s="14" t="s">
        <v>4909</v>
      </c>
      <c r="E421" s="14" t="s">
        <v>2622</v>
      </c>
      <c r="F421" s="14" t="s">
        <v>2621</v>
      </c>
      <c r="G421" s="14" t="s">
        <v>4844</v>
      </c>
      <c r="H421" s="14" t="s">
        <v>2978</v>
      </c>
      <c r="I421" s="14" t="s">
        <v>2978</v>
      </c>
      <c r="J421" s="14" t="s">
        <v>4852</v>
      </c>
      <c r="K421" s="14" t="s">
        <v>6448</v>
      </c>
      <c r="L421" s="14" t="s">
        <v>6448</v>
      </c>
      <c r="M421" s="14" t="s">
        <v>6449</v>
      </c>
      <c r="N421" s="14" t="s">
        <v>409</v>
      </c>
      <c r="P421" s="17"/>
      <c r="Q421" s="17"/>
      <c r="R421" s="16">
        <v>4.0</v>
      </c>
      <c r="S421" s="16">
        <v>1536410.0</v>
      </c>
      <c r="T421" s="18">
        <v>2.6035E-6</v>
      </c>
      <c r="U421" s="16">
        <v>0.0</v>
      </c>
      <c r="V421" s="16">
        <v>0.0</v>
      </c>
      <c r="W421" s="14" t="s">
        <v>2978</v>
      </c>
      <c r="X421" s="14" t="s">
        <v>4940</v>
      </c>
      <c r="Y421" s="16">
        <v>1.561E-5</v>
      </c>
      <c r="Z421" s="16">
        <v>10.1</v>
      </c>
      <c r="AA421" s="17"/>
      <c r="AB421" s="16">
        <v>0.03</v>
      </c>
      <c r="AC421" s="16">
        <v>0.02</v>
      </c>
      <c r="AD421" s="16">
        <v>-0.027</v>
      </c>
      <c r="AE421" s="17"/>
      <c r="AF421" s="17"/>
      <c r="AG421" s="16">
        <v>0.0</v>
      </c>
      <c r="AH421" s="16">
        <v>73046.0</v>
      </c>
      <c r="AI421" s="16">
        <v>0.0</v>
      </c>
      <c r="AJ421" s="16">
        <v>0.0</v>
      </c>
      <c r="AK421" s="16">
        <v>3.0</v>
      </c>
      <c r="AL421" s="16">
        <v>50976.0</v>
      </c>
      <c r="AM421" s="16">
        <v>0.0</v>
      </c>
      <c r="AN421" s="16">
        <v>0.0</v>
      </c>
      <c r="AO421" s="16">
        <v>0.0</v>
      </c>
      <c r="AP421" s="16">
        <v>28642.0</v>
      </c>
      <c r="AQ421" s="16">
        <v>0.0</v>
      </c>
      <c r="AR421" s="16">
        <v>0.0</v>
      </c>
      <c r="AS421" s="16">
        <v>0.0</v>
      </c>
      <c r="AT421" s="16">
        <v>40934.0</v>
      </c>
      <c r="AU421" s="16">
        <v>0.0</v>
      </c>
      <c r="AV421" s="16">
        <v>0.0</v>
      </c>
      <c r="AW421" s="16">
        <v>0.0</v>
      </c>
      <c r="AX421" s="16">
        <v>45100.0</v>
      </c>
      <c r="AY421" s="16">
        <v>0.0</v>
      </c>
      <c r="AZ421" s="16">
        <v>0.0</v>
      </c>
      <c r="BA421" s="16">
        <v>0.0</v>
      </c>
      <c r="BB421" s="16">
        <v>6004.0</v>
      </c>
      <c r="BC421" s="16">
        <v>0.0</v>
      </c>
      <c r="BD421" s="16">
        <v>0.0</v>
      </c>
      <c r="BE421" s="16">
        <v>1.0</v>
      </c>
      <c r="BF421" s="16">
        <v>1146740.0</v>
      </c>
      <c r="BG421" s="16">
        <v>0.0</v>
      </c>
      <c r="BH421" s="16">
        <v>0.0</v>
      </c>
      <c r="BI421" s="16">
        <v>0.0</v>
      </c>
      <c r="BJ421" s="16">
        <v>912.0</v>
      </c>
      <c r="BK421" s="16">
        <v>0.0</v>
      </c>
      <c r="BL421" s="16">
        <v>0.0</v>
      </c>
      <c r="BM421" s="16">
        <v>0.0</v>
      </c>
      <c r="BN421" s="16">
        <v>84052.0</v>
      </c>
      <c r="BO421" s="16">
        <v>0.0</v>
      </c>
      <c r="BP421" s="16">
        <v>0.0</v>
      </c>
      <c r="BQ421" s="16">
        <v>0.0</v>
      </c>
      <c r="BR421" s="16">
        <v>60004.0</v>
      </c>
      <c r="BS421" s="16">
        <v>0.0</v>
      </c>
      <c r="BT421" s="16">
        <v>0.0</v>
      </c>
    </row>
    <row r="422">
      <c r="A422" s="14" t="s">
        <v>6450</v>
      </c>
      <c r="B422" s="16">
        <v>11.0</v>
      </c>
      <c r="C422" s="16">
        <v>4086784.0</v>
      </c>
      <c r="D422" s="14" t="s">
        <v>6451</v>
      </c>
      <c r="E422" s="14" t="s">
        <v>2622</v>
      </c>
      <c r="F422" s="14" t="s">
        <v>2621</v>
      </c>
      <c r="G422" s="14" t="s">
        <v>5166</v>
      </c>
      <c r="H422" s="14" t="s">
        <v>2978</v>
      </c>
      <c r="I422" s="14" t="s">
        <v>21</v>
      </c>
      <c r="J422" s="14" t="s">
        <v>4852</v>
      </c>
      <c r="K422" s="14" t="s">
        <v>6452</v>
      </c>
      <c r="L422" s="14" t="s">
        <v>6452</v>
      </c>
      <c r="M422" s="14" t="s">
        <v>6453</v>
      </c>
      <c r="N422" s="14" t="s">
        <v>4848</v>
      </c>
      <c r="P422" s="17"/>
      <c r="Q422" s="17"/>
      <c r="R422" s="16">
        <v>4.0</v>
      </c>
      <c r="S422" s="16">
        <v>1536840.0</v>
      </c>
      <c r="T422" s="18">
        <v>2.6027E-6</v>
      </c>
      <c r="U422" s="16">
        <v>0.0</v>
      </c>
      <c r="V422" s="16">
        <v>0.0</v>
      </c>
      <c r="W422" s="14" t="s">
        <v>2978</v>
      </c>
      <c r="X422" s="14" t="s">
        <v>4849</v>
      </c>
      <c r="Y422" s="18">
        <v>8.2E-7</v>
      </c>
      <c r="Z422" s="16">
        <v>8.17</v>
      </c>
      <c r="AA422" s="17"/>
      <c r="AB422" s="16">
        <v>0.0</v>
      </c>
      <c r="AC422" s="16">
        <v>0.0</v>
      </c>
      <c r="AD422" s="16">
        <v>3.53</v>
      </c>
      <c r="AE422" s="17"/>
      <c r="AF422" s="17"/>
      <c r="AG422" s="16">
        <v>0.0</v>
      </c>
      <c r="AH422" s="16">
        <v>73180.0</v>
      </c>
      <c r="AI422" s="16">
        <v>0.0</v>
      </c>
      <c r="AJ422" s="16">
        <v>0.0</v>
      </c>
      <c r="AK422" s="16">
        <v>0.0</v>
      </c>
      <c r="AL422" s="16">
        <v>50994.0</v>
      </c>
      <c r="AM422" s="16">
        <v>0.0</v>
      </c>
      <c r="AN422" s="16">
        <v>0.0</v>
      </c>
      <c r="AO422" s="16">
        <v>0.0</v>
      </c>
      <c r="AP422" s="16">
        <v>28650.0</v>
      </c>
      <c r="AQ422" s="16">
        <v>0.0</v>
      </c>
      <c r="AR422" s="16">
        <v>0.0</v>
      </c>
      <c r="AS422" s="16">
        <v>0.0</v>
      </c>
      <c r="AT422" s="16">
        <v>40922.0</v>
      </c>
      <c r="AU422" s="16">
        <v>0.0</v>
      </c>
      <c r="AV422" s="16">
        <v>0.0</v>
      </c>
      <c r="AW422" s="16">
        <v>0.0</v>
      </c>
      <c r="AX422" s="16">
        <v>45304.0</v>
      </c>
      <c r="AY422" s="16">
        <v>0.0</v>
      </c>
      <c r="AZ422" s="16">
        <v>0.0</v>
      </c>
      <c r="BA422" s="16">
        <v>0.0</v>
      </c>
      <c r="BB422" s="16">
        <v>5986.0</v>
      </c>
      <c r="BC422" s="16">
        <v>0.0</v>
      </c>
      <c r="BD422" s="16">
        <v>0.0</v>
      </c>
      <c r="BE422" s="16">
        <v>4.0</v>
      </c>
      <c r="BF422" s="16">
        <v>1146808.0</v>
      </c>
      <c r="BG422" s="16">
        <v>0.0</v>
      </c>
      <c r="BH422" s="16">
        <v>0.0</v>
      </c>
      <c r="BI422" s="16">
        <v>0.0</v>
      </c>
      <c r="BJ422" s="16">
        <v>912.0</v>
      </c>
      <c r="BK422" s="16">
        <v>0.0</v>
      </c>
      <c r="BL422" s="16">
        <v>0.0</v>
      </c>
      <c r="BM422" s="16">
        <v>0.0</v>
      </c>
      <c r="BN422" s="16">
        <v>84052.0</v>
      </c>
      <c r="BO422" s="16">
        <v>0.0</v>
      </c>
      <c r="BP422" s="16">
        <v>0.0</v>
      </c>
      <c r="BQ422" s="16">
        <v>0.0</v>
      </c>
      <c r="BR422" s="16">
        <v>60032.0</v>
      </c>
      <c r="BS422" s="16">
        <v>0.0</v>
      </c>
      <c r="BT422" s="16">
        <v>0.0</v>
      </c>
    </row>
    <row r="423">
      <c r="A423" s="14" t="s">
        <v>6454</v>
      </c>
      <c r="B423" s="16">
        <v>11.0</v>
      </c>
      <c r="C423" s="16">
        <v>4086746.0</v>
      </c>
      <c r="D423" s="14" t="s">
        <v>6455</v>
      </c>
      <c r="E423" s="14" t="s">
        <v>2631</v>
      </c>
      <c r="F423" s="14" t="s">
        <v>2630</v>
      </c>
      <c r="G423" s="14" t="s">
        <v>5166</v>
      </c>
      <c r="H423" s="14" t="s">
        <v>2978</v>
      </c>
      <c r="I423" s="14" t="s">
        <v>21</v>
      </c>
      <c r="J423" s="14" t="s">
        <v>4852</v>
      </c>
      <c r="K423" s="14" t="s">
        <v>6456</v>
      </c>
      <c r="L423" s="14" t="s">
        <v>6456</v>
      </c>
      <c r="M423" s="14" t="s">
        <v>6457</v>
      </c>
      <c r="N423" s="14" t="s">
        <v>409</v>
      </c>
      <c r="P423" s="17"/>
      <c r="Q423" s="14" t="s">
        <v>5024</v>
      </c>
      <c r="R423" s="16">
        <v>4.0</v>
      </c>
      <c r="S423" s="16">
        <v>1537308.0</v>
      </c>
      <c r="T423" s="18">
        <v>2.602E-6</v>
      </c>
      <c r="U423" s="16">
        <v>0.0</v>
      </c>
      <c r="V423" s="16">
        <v>0.0</v>
      </c>
      <c r="W423" s="14" t="s">
        <v>2978</v>
      </c>
      <c r="X423" s="17"/>
      <c r="Y423" s="17"/>
      <c r="Z423" s="16">
        <v>17.7</v>
      </c>
      <c r="AA423" s="17"/>
      <c r="AB423" s="16">
        <v>0.02</v>
      </c>
      <c r="AC423" s="16">
        <v>0.01</v>
      </c>
      <c r="AD423" s="16">
        <v>3.48</v>
      </c>
      <c r="AE423" s="17"/>
      <c r="AF423" s="17"/>
      <c r="AG423" s="16">
        <v>0.0</v>
      </c>
      <c r="AH423" s="16">
        <v>73106.0</v>
      </c>
      <c r="AI423" s="16">
        <v>0.0</v>
      </c>
      <c r="AJ423" s="16">
        <v>0.0</v>
      </c>
      <c r="AK423" s="16">
        <v>0.0</v>
      </c>
      <c r="AL423" s="16">
        <v>50978.0</v>
      </c>
      <c r="AM423" s="16">
        <v>0.0</v>
      </c>
      <c r="AN423" s="16">
        <v>0.0</v>
      </c>
      <c r="AO423" s="16">
        <v>0.0</v>
      </c>
      <c r="AP423" s="16">
        <v>28646.0</v>
      </c>
      <c r="AQ423" s="16">
        <v>0.0</v>
      </c>
      <c r="AR423" s="16">
        <v>0.0</v>
      </c>
      <c r="AS423" s="16">
        <v>0.0</v>
      </c>
      <c r="AT423" s="16">
        <v>40918.0</v>
      </c>
      <c r="AU423" s="16">
        <v>0.0</v>
      </c>
      <c r="AV423" s="16">
        <v>0.0</v>
      </c>
      <c r="AW423" s="16">
        <v>0.0</v>
      </c>
      <c r="AX423" s="16">
        <v>45810.0</v>
      </c>
      <c r="AY423" s="16">
        <v>0.0</v>
      </c>
      <c r="AZ423" s="16">
        <v>0.0</v>
      </c>
      <c r="BA423" s="16">
        <v>0.0</v>
      </c>
      <c r="BB423" s="16">
        <v>5990.0</v>
      </c>
      <c r="BC423" s="16">
        <v>0.0</v>
      </c>
      <c r="BD423" s="16">
        <v>0.0</v>
      </c>
      <c r="BE423" s="16">
        <v>1.0</v>
      </c>
      <c r="BF423" s="16">
        <v>1146848.0</v>
      </c>
      <c r="BG423" s="16">
        <v>0.0</v>
      </c>
      <c r="BH423" s="16">
        <v>0.0</v>
      </c>
      <c r="BI423" s="16">
        <v>0.0</v>
      </c>
      <c r="BJ423" s="16">
        <v>912.0</v>
      </c>
      <c r="BK423" s="16">
        <v>0.0</v>
      </c>
      <c r="BL423" s="16">
        <v>0.0</v>
      </c>
      <c r="BM423" s="16">
        <v>0.0</v>
      </c>
      <c r="BN423" s="16">
        <v>84036.0</v>
      </c>
      <c r="BO423" s="16">
        <v>0.0</v>
      </c>
      <c r="BP423" s="16">
        <v>0.0</v>
      </c>
      <c r="BQ423" s="16">
        <v>3.0</v>
      </c>
      <c r="BR423" s="16">
        <v>60064.0</v>
      </c>
      <c r="BS423" s="16">
        <v>0.0</v>
      </c>
      <c r="BT423" s="16">
        <v>0.0</v>
      </c>
    </row>
    <row r="424">
      <c r="A424" s="14" t="s">
        <v>6458</v>
      </c>
      <c r="B424" s="16">
        <v>11.0</v>
      </c>
      <c r="C424" s="16">
        <v>4086729.0</v>
      </c>
      <c r="D424" s="17"/>
      <c r="E424" s="14" t="s">
        <v>2622</v>
      </c>
      <c r="F424" s="14" t="s">
        <v>2621</v>
      </c>
      <c r="G424" s="14" t="s">
        <v>5166</v>
      </c>
      <c r="H424" s="14" t="s">
        <v>2978</v>
      </c>
      <c r="I424" s="14" t="s">
        <v>21</v>
      </c>
      <c r="J424" s="14" t="s">
        <v>4852</v>
      </c>
      <c r="K424" s="14" t="s">
        <v>6459</v>
      </c>
      <c r="L424" s="14" t="s">
        <v>6459</v>
      </c>
      <c r="M424" s="14" t="s">
        <v>6460</v>
      </c>
      <c r="N424" s="14" t="s">
        <v>409</v>
      </c>
      <c r="P424" s="17"/>
      <c r="Q424" s="14" t="s">
        <v>5024</v>
      </c>
      <c r="R424" s="16">
        <v>4.0</v>
      </c>
      <c r="S424" s="16">
        <v>1537870.0</v>
      </c>
      <c r="T424" s="18">
        <v>2.601E-6</v>
      </c>
      <c r="U424" s="16">
        <v>0.0</v>
      </c>
      <c r="V424" s="16">
        <v>0.0</v>
      </c>
      <c r="W424" s="14" t="s">
        <v>2978</v>
      </c>
      <c r="X424" s="14" t="s">
        <v>4849</v>
      </c>
      <c r="Y424" s="18">
        <v>7.0E-7</v>
      </c>
      <c r="Z424" s="16">
        <v>22.5</v>
      </c>
      <c r="AA424" s="17"/>
      <c r="AB424" s="16">
        <v>0.0</v>
      </c>
      <c r="AC424" s="16">
        <v>0.02</v>
      </c>
      <c r="AD424" s="16">
        <v>8.07</v>
      </c>
      <c r="AE424" s="17"/>
      <c r="AF424" s="17"/>
      <c r="AG424" s="16">
        <v>0.0</v>
      </c>
      <c r="AH424" s="16">
        <v>73176.0</v>
      </c>
      <c r="AI424" s="16">
        <v>0.0</v>
      </c>
      <c r="AJ424" s="16">
        <v>0.0</v>
      </c>
      <c r="AK424" s="16">
        <v>0.0</v>
      </c>
      <c r="AL424" s="16">
        <v>51028.0</v>
      </c>
      <c r="AM424" s="16">
        <v>0.0</v>
      </c>
      <c r="AN424" s="16">
        <v>0.0</v>
      </c>
      <c r="AO424" s="16">
        <v>0.0</v>
      </c>
      <c r="AP424" s="16">
        <v>28650.0</v>
      </c>
      <c r="AQ424" s="16">
        <v>0.0</v>
      </c>
      <c r="AR424" s="16">
        <v>0.0</v>
      </c>
      <c r="AS424" s="16">
        <v>0.0</v>
      </c>
      <c r="AT424" s="16">
        <v>40924.0</v>
      </c>
      <c r="AU424" s="16">
        <v>0.0</v>
      </c>
      <c r="AV424" s="16">
        <v>0.0</v>
      </c>
      <c r="AW424" s="16">
        <v>0.0</v>
      </c>
      <c r="AX424" s="16">
        <v>46108.0</v>
      </c>
      <c r="AY424" s="16">
        <v>0.0</v>
      </c>
      <c r="AZ424" s="16">
        <v>0.0</v>
      </c>
      <c r="BA424" s="16">
        <v>1.0</v>
      </c>
      <c r="BB424" s="16">
        <v>5992.0</v>
      </c>
      <c r="BC424" s="16">
        <v>0.0</v>
      </c>
      <c r="BD424" s="16">
        <v>0.0</v>
      </c>
      <c r="BE424" s="16">
        <v>3.0</v>
      </c>
      <c r="BF424" s="16">
        <v>1146946.0</v>
      </c>
      <c r="BG424" s="16">
        <v>0.0</v>
      </c>
      <c r="BH424" s="16">
        <v>0.0</v>
      </c>
      <c r="BI424" s="16">
        <v>0.0</v>
      </c>
      <c r="BJ424" s="16">
        <v>910.0</v>
      </c>
      <c r="BK424" s="16">
        <v>0.0</v>
      </c>
      <c r="BL424" s="16">
        <v>0.0</v>
      </c>
      <c r="BM424" s="16">
        <v>0.0</v>
      </c>
      <c r="BN424" s="16">
        <v>84058.0</v>
      </c>
      <c r="BO424" s="16">
        <v>0.0</v>
      </c>
      <c r="BP424" s="16">
        <v>0.0</v>
      </c>
      <c r="BQ424" s="16">
        <v>0.0</v>
      </c>
      <c r="BR424" s="16">
        <v>60078.0</v>
      </c>
      <c r="BS424" s="16">
        <v>0.0</v>
      </c>
      <c r="BT424" s="16">
        <v>0.0</v>
      </c>
    </row>
    <row r="425">
      <c r="A425" s="14" t="s">
        <v>6461</v>
      </c>
      <c r="B425" s="16">
        <v>11.0</v>
      </c>
      <c r="C425" s="16">
        <v>4086723.0</v>
      </c>
      <c r="D425" s="14" t="s">
        <v>6462</v>
      </c>
      <c r="E425" s="14" t="s">
        <v>2622</v>
      </c>
      <c r="F425" s="14" t="s">
        <v>2621</v>
      </c>
      <c r="G425" s="14" t="s">
        <v>5166</v>
      </c>
      <c r="H425" s="14" t="s">
        <v>2978</v>
      </c>
      <c r="I425" s="14" t="s">
        <v>21</v>
      </c>
      <c r="J425" s="14" t="s">
        <v>4852</v>
      </c>
      <c r="K425" s="14" t="s">
        <v>6463</v>
      </c>
      <c r="L425" s="14" t="s">
        <v>6463</v>
      </c>
      <c r="M425" s="14" t="s">
        <v>6435</v>
      </c>
      <c r="N425" s="14" t="s">
        <v>409</v>
      </c>
      <c r="P425" s="17"/>
      <c r="Q425" s="14" t="s">
        <v>5024</v>
      </c>
      <c r="R425" s="16">
        <v>4.0</v>
      </c>
      <c r="S425" s="16">
        <v>1538018.0</v>
      </c>
      <c r="T425" s="18">
        <v>2.6007E-6</v>
      </c>
      <c r="U425" s="16">
        <v>0.0</v>
      </c>
      <c r="V425" s="16">
        <v>0.0</v>
      </c>
      <c r="W425" s="14" t="s">
        <v>2978</v>
      </c>
      <c r="X425" s="14" t="s">
        <v>4849</v>
      </c>
      <c r="Y425" s="18">
        <v>8.2E-7</v>
      </c>
      <c r="Z425" s="16">
        <v>16.8</v>
      </c>
      <c r="AA425" s="17"/>
      <c r="AB425" s="16">
        <v>0.0</v>
      </c>
      <c r="AC425" s="16">
        <v>0.01</v>
      </c>
      <c r="AD425" s="16">
        <v>0.166</v>
      </c>
      <c r="AE425" s="17"/>
      <c r="AF425" s="17"/>
      <c r="AG425" s="16">
        <v>0.0</v>
      </c>
      <c r="AH425" s="16">
        <v>73158.0</v>
      </c>
      <c r="AI425" s="16">
        <v>0.0</v>
      </c>
      <c r="AJ425" s="16">
        <v>0.0</v>
      </c>
      <c r="AK425" s="16">
        <v>0.0</v>
      </c>
      <c r="AL425" s="16">
        <v>51026.0</v>
      </c>
      <c r="AM425" s="16">
        <v>0.0</v>
      </c>
      <c r="AN425" s="16">
        <v>0.0</v>
      </c>
      <c r="AO425" s="16">
        <v>0.0</v>
      </c>
      <c r="AP425" s="16">
        <v>28650.0</v>
      </c>
      <c r="AQ425" s="16">
        <v>0.0</v>
      </c>
      <c r="AR425" s="16">
        <v>0.0</v>
      </c>
      <c r="AS425" s="16">
        <v>0.0</v>
      </c>
      <c r="AT425" s="16">
        <v>40928.0</v>
      </c>
      <c r="AU425" s="16">
        <v>0.0</v>
      </c>
      <c r="AV425" s="16">
        <v>0.0</v>
      </c>
      <c r="AW425" s="16">
        <v>0.0</v>
      </c>
      <c r="AX425" s="16">
        <v>46266.0</v>
      </c>
      <c r="AY425" s="16">
        <v>0.0</v>
      </c>
      <c r="AZ425" s="16">
        <v>0.0</v>
      </c>
      <c r="BA425" s="16">
        <v>0.0</v>
      </c>
      <c r="BB425" s="16">
        <v>5990.0</v>
      </c>
      <c r="BC425" s="16">
        <v>0.0</v>
      </c>
      <c r="BD425" s="16">
        <v>0.0</v>
      </c>
      <c r="BE425" s="16">
        <v>4.0</v>
      </c>
      <c r="BF425" s="16">
        <v>1146942.0</v>
      </c>
      <c r="BG425" s="16">
        <v>0.0</v>
      </c>
      <c r="BH425" s="16">
        <v>0.0</v>
      </c>
      <c r="BI425" s="16">
        <v>0.0</v>
      </c>
      <c r="BJ425" s="16">
        <v>912.0</v>
      </c>
      <c r="BK425" s="16">
        <v>0.0</v>
      </c>
      <c r="BL425" s="16">
        <v>0.0</v>
      </c>
      <c r="BM425" s="16">
        <v>0.0</v>
      </c>
      <c r="BN425" s="16">
        <v>84072.0</v>
      </c>
      <c r="BO425" s="16">
        <v>0.0</v>
      </c>
      <c r="BP425" s="16">
        <v>0.0</v>
      </c>
      <c r="BQ425" s="16">
        <v>0.0</v>
      </c>
      <c r="BR425" s="16">
        <v>60074.0</v>
      </c>
      <c r="BS425" s="16">
        <v>0.0</v>
      </c>
      <c r="BT425" s="16">
        <v>0.0</v>
      </c>
    </row>
    <row r="426">
      <c r="A426" s="14" t="s">
        <v>6464</v>
      </c>
      <c r="B426" s="16">
        <v>11.0</v>
      </c>
      <c r="C426" s="16">
        <v>4086709.0</v>
      </c>
      <c r="D426" s="14" t="s">
        <v>5046</v>
      </c>
      <c r="E426" s="14" t="s">
        <v>2621</v>
      </c>
      <c r="F426" s="14" t="s">
        <v>6325</v>
      </c>
      <c r="G426" s="14" t="s">
        <v>4844</v>
      </c>
      <c r="H426" s="14" t="s">
        <v>2978</v>
      </c>
      <c r="I426" s="14" t="s">
        <v>2978</v>
      </c>
      <c r="J426" s="14" t="s">
        <v>4852</v>
      </c>
      <c r="K426" s="14" t="s">
        <v>6465</v>
      </c>
      <c r="L426" s="14" t="s">
        <v>6465</v>
      </c>
      <c r="M426" s="14" t="s">
        <v>6466</v>
      </c>
      <c r="N426" s="14" t="s">
        <v>5082</v>
      </c>
      <c r="P426" s="17"/>
      <c r="Q426" s="14" t="s">
        <v>5024</v>
      </c>
      <c r="R426" s="16">
        <v>4.0</v>
      </c>
      <c r="S426" s="16">
        <v>1538192.0</v>
      </c>
      <c r="T426" s="18">
        <v>2.6005E-6</v>
      </c>
      <c r="U426" s="16">
        <v>0.0</v>
      </c>
      <c r="V426" s="16">
        <v>0.0</v>
      </c>
      <c r="W426" s="14" t="s">
        <v>2978</v>
      </c>
      <c r="X426" s="14" t="s">
        <v>4860</v>
      </c>
      <c r="Y426" s="16">
        <v>3.95E-6</v>
      </c>
      <c r="Z426" s="16">
        <v>6.04</v>
      </c>
      <c r="AA426" s="17"/>
      <c r="AB426" s="16">
        <v>0.0</v>
      </c>
      <c r="AC426" s="16">
        <v>0.01</v>
      </c>
      <c r="AD426" s="16">
        <v>0.604</v>
      </c>
      <c r="AE426" s="17"/>
      <c r="AF426" s="17"/>
      <c r="AG426" s="16">
        <v>1.0</v>
      </c>
      <c r="AH426" s="16">
        <v>72934.0</v>
      </c>
      <c r="AI426" s="16">
        <v>0.0</v>
      </c>
      <c r="AJ426" s="16">
        <v>0.0</v>
      </c>
      <c r="AK426" s="16">
        <v>0.0</v>
      </c>
      <c r="AL426" s="16">
        <v>50958.0</v>
      </c>
      <c r="AM426" s="16">
        <v>0.0</v>
      </c>
      <c r="AN426" s="16">
        <v>0.0</v>
      </c>
      <c r="AO426" s="16">
        <v>0.0</v>
      </c>
      <c r="AP426" s="16">
        <v>28640.0</v>
      </c>
      <c r="AQ426" s="16">
        <v>0.0</v>
      </c>
      <c r="AR426" s="16">
        <v>0.0</v>
      </c>
      <c r="AS426" s="16">
        <v>0.0</v>
      </c>
      <c r="AT426" s="16">
        <v>40920.0</v>
      </c>
      <c r="AU426" s="16">
        <v>0.0</v>
      </c>
      <c r="AV426" s="16">
        <v>0.0</v>
      </c>
      <c r="AW426" s="16">
        <v>0.0</v>
      </c>
      <c r="AX426" s="16">
        <v>46848.0</v>
      </c>
      <c r="AY426" s="16">
        <v>0.0</v>
      </c>
      <c r="AZ426" s="16">
        <v>0.0</v>
      </c>
      <c r="BA426" s="16">
        <v>0.0</v>
      </c>
      <c r="BB426" s="16">
        <v>6010.0</v>
      </c>
      <c r="BC426" s="16">
        <v>0.0</v>
      </c>
      <c r="BD426" s="16">
        <v>0.0</v>
      </c>
      <c r="BE426" s="16">
        <v>1.0</v>
      </c>
      <c r="BF426" s="16">
        <v>1146846.0</v>
      </c>
      <c r="BG426" s="16">
        <v>0.0</v>
      </c>
      <c r="BH426" s="16">
        <v>0.0</v>
      </c>
      <c r="BI426" s="16">
        <v>0.0</v>
      </c>
      <c r="BJ426" s="16">
        <v>908.0</v>
      </c>
      <c r="BK426" s="16">
        <v>0.0</v>
      </c>
      <c r="BL426" s="16">
        <v>0.0</v>
      </c>
      <c r="BM426" s="16">
        <v>2.0</v>
      </c>
      <c r="BN426" s="16">
        <v>84106.0</v>
      </c>
      <c r="BO426" s="16">
        <v>0.0</v>
      </c>
      <c r="BP426" s="16">
        <v>0.0</v>
      </c>
      <c r="BQ426" s="16">
        <v>0.0</v>
      </c>
      <c r="BR426" s="16">
        <v>60022.0</v>
      </c>
      <c r="BS426" s="16">
        <v>0.0</v>
      </c>
      <c r="BT426" s="16">
        <v>0.0</v>
      </c>
    </row>
    <row r="427">
      <c r="A427" s="14" t="s">
        <v>6467</v>
      </c>
      <c r="B427" s="16">
        <v>11.0</v>
      </c>
      <c r="C427" s="16">
        <v>4086703.0</v>
      </c>
      <c r="D427" s="14" t="s">
        <v>6468</v>
      </c>
      <c r="E427" s="14" t="s">
        <v>2622</v>
      </c>
      <c r="F427" s="14" t="s">
        <v>2631</v>
      </c>
      <c r="G427" s="14" t="s">
        <v>4844</v>
      </c>
      <c r="H427" s="14" t="s">
        <v>2978</v>
      </c>
      <c r="I427" s="14" t="s">
        <v>2978</v>
      </c>
      <c r="J427" s="14" t="s">
        <v>4852</v>
      </c>
      <c r="K427" s="14" t="s">
        <v>6469</v>
      </c>
      <c r="L427" s="14" t="s">
        <v>6469</v>
      </c>
      <c r="M427" s="14" t="s">
        <v>6470</v>
      </c>
      <c r="N427" s="14" t="s">
        <v>409</v>
      </c>
      <c r="P427" s="17"/>
      <c r="Q427" s="14" t="s">
        <v>5024</v>
      </c>
      <c r="R427" s="16">
        <v>4.0</v>
      </c>
      <c r="S427" s="16">
        <v>1538804.0</v>
      </c>
      <c r="T427" s="18">
        <v>2.5994E-6</v>
      </c>
      <c r="U427" s="16">
        <v>0.0</v>
      </c>
      <c r="V427" s="16">
        <v>0.0</v>
      </c>
      <c r="W427" s="14" t="s">
        <v>2978</v>
      </c>
      <c r="X427" s="14" t="s">
        <v>4849</v>
      </c>
      <c r="Y427" s="18">
        <v>7.0E-7</v>
      </c>
      <c r="Z427" s="16">
        <v>6.49</v>
      </c>
      <c r="AA427" s="17"/>
      <c r="AB427" s="16">
        <v>0.0</v>
      </c>
      <c r="AC427" s="16">
        <v>-0.01</v>
      </c>
      <c r="AD427" s="16">
        <v>1.06</v>
      </c>
      <c r="AE427" s="17"/>
      <c r="AF427" s="17"/>
      <c r="AG427" s="16">
        <v>0.0</v>
      </c>
      <c r="AH427" s="16">
        <v>73040.0</v>
      </c>
      <c r="AI427" s="16">
        <v>0.0</v>
      </c>
      <c r="AJ427" s="16">
        <v>0.0</v>
      </c>
      <c r="AK427" s="16">
        <v>0.0</v>
      </c>
      <c r="AL427" s="16">
        <v>51000.0</v>
      </c>
      <c r="AM427" s="16">
        <v>0.0</v>
      </c>
      <c r="AN427" s="16">
        <v>0.0</v>
      </c>
      <c r="AO427" s="16">
        <v>0.0</v>
      </c>
      <c r="AP427" s="16">
        <v>28652.0</v>
      </c>
      <c r="AQ427" s="16">
        <v>0.0</v>
      </c>
      <c r="AR427" s="16">
        <v>0.0</v>
      </c>
      <c r="AS427" s="16">
        <v>0.0</v>
      </c>
      <c r="AT427" s="16">
        <v>40938.0</v>
      </c>
      <c r="AU427" s="16">
        <v>0.0</v>
      </c>
      <c r="AV427" s="16">
        <v>0.0</v>
      </c>
      <c r="AW427" s="16">
        <v>0.0</v>
      </c>
      <c r="AX427" s="16">
        <v>47118.0</v>
      </c>
      <c r="AY427" s="16">
        <v>0.0</v>
      </c>
      <c r="AZ427" s="16">
        <v>0.0</v>
      </c>
      <c r="BA427" s="16">
        <v>0.0</v>
      </c>
      <c r="BB427" s="16">
        <v>6012.0</v>
      </c>
      <c r="BC427" s="16">
        <v>0.0</v>
      </c>
      <c r="BD427" s="16">
        <v>0.0</v>
      </c>
      <c r="BE427" s="16">
        <v>3.0</v>
      </c>
      <c r="BF427" s="16">
        <v>1146972.0</v>
      </c>
      <c r="BG427" s="16">
        <v>0.0</v>
      </c>
      <c r="BH427" s="16">
        <v>0.0</v>
      </c>
      <c r="BI427" s="16">
        <v>0.0</v>
      </c>
      <c r="BJ427" s="16">
        <v>912.0</v>
      </c>
      <c r="BK427" s="16">
        <v>0.0</v>
      </c>
      <c r="BL427" s="16">
        <v>0.0</v>
      </c>
      <c r="BM427" s="16">
        <v>0.0</v>
      </c>
      <c r="BN427" s="16">
        <v>84118.0</v>
      </c>
      <c r="BO427" s="16">
        <v>0.0</v>
      </c>
      <c r="BP427" s="16">
        <v>0.0</v>
      </c>
      <c r="BQ427" s="16">
        <v>1.0</v>
      </c>
      <c r="BR427" s="16">
        <v>60042.0</v>
      </c>
      <c r="BS427" s="16">
        <v>0.0</v>
      </c>
      <c r="BT427" s="16">
        <v>0.0</v>
      </c>
    </row>
    <row r="428">
      <c r="A428" s="14" t="s">
        <v>6471</v>
      </c>
      <c r="B428" s="16">
        <v>11.0</v>
      </c>
      <c r="C428" s="16">
        <v>4086703.0</v>
      </c>
      <c r="D428" s="14" t="s">
        <v>6472</v>
      </c>
      <c r="E428" s="14" t="s">
        <v>6473</v>
      </c>
      <c r="F428" s="14" t="s">
        <v>2622</v>
      </c>
      <c r="G428" s="14" t="s">
        <v>4844</v>
      </c>
      <c r="H428" s="14" t="s">
        <v>2978</v>
      </c>
      <c r="I428" s="14" t="s">
        <v>2978</v>
      </c>
      <c r="J428" s="14" t="s">
        <v>4852</v>
      </c>
      <c r="K428" s="14" t="s">
        <v>6326</v>
      </c>
      <c r="L428" s="14" t="s">
        <v>6326</v>
      </c>
      <c r="M428" s="14" t="s">
        <v>6474</v>
      </c>
      <c r="N428" s="14" t="s">
        <v>5050</v>
      </c>
      <c r="P428" s="17"/>
      <c r="Q428" s="14" t="s">
        <v>5024</v>
      </c>
      <c r="R428" s="16">
        <v>4.0</v>
      </c>
      <c r="S428" s="16">
        <v>1538804.0</v>
      </c>
      <c r="T428" s="18">
        <v>2.5994E-6</v>
      </c>
      <c r="U428" s="16">
        <v>0.0</v>
      </c>
      <c r="V428" s="16">
        <v>0.0</v>
      </c>
      <c r="W428" s="14" t="s">
        <v>2978</v>
      </c>
      <c r="X428" s="14" t="s">
        <v>4849</v>
      </c>
      <c r="Y428" s="18">
        <v>7.0E-7</v>
      </c>
      <c r="Z428" s="16">
        <v>12.6</v>
      </c>
      <c r="AA428" s="17"/>
      <c r="AB428" s="16">
        <v>0.0</v>
      </c>
      <c r="AC428" s="16">
        <v>0.01</v>
      </c>
      <c r="AD428" s="16">
        <v>1.06</v>
      </c>
      <c r="AE428" s="17"/>
      <c r="AF428" s="17"/>
      <c r="AG428" s="16">
        <v>0.0</v>
      </c>
      <c r="AH428" s="16">
        <v>73040.0</v>
      </c>
      <c r="AI428" s="16">
        <v>0.0</v>
      </c>
      <c r="AJ428" s="16">
        <v>0.0</v>
      </c>
      <c r="AK428" s="16">
        <v>0.0</v>
      </c>
      <c r="AL428" s="16">
        <v>51000.0</v>
      </c>
      <c r="AM428" s="16">
        <v>0.0</v>
      </c>
      <c r="AN428" s="16">
        <v>0.0</v>
      </c>
      <c r="AO428" s="16">
        <v>0.0</v>
      </c>
      <c r="AP428" s="16">
        <v>28652.0</v>
      </c>
      <c r="AQ428" s="16">
        <v>0.0</v>
      </c>
      <c r="AR428" s="16">
        <v>0.0</v>
      </c>
      <c r="AS428" s="16">
        <v>0.0</v>
      </c>
      <c r="AT428" s="16">
        <v>40938.0</v>
      </c>
      <c r="AU428" s="16">
        <v>0.0</v>
      </c>
      <c r="AV428" s="16">
        <v>0.0</v>
      </c>
      <c r="AW428" s="16">
        <v>0.0</v>
      </c>
      <c r="AX428" s="16">
        <v>47118.0</v>
      </c>
      <c r="AY428" s="16">
        <v>0.0</v>
      </c>
      <c r="AZ428" s="16">
        <v>0.0</v>
      </c>
      <c r="BA428" s="16">
        <v>1.0</v>
      </c>
      <c r="BB428" s="16">
        <v>6012.0</v>
      </c>
      <c r="BC428" s="16">
        <v>0.0</v>
      </c>
      <c r="BD428" s="16">
        <v>0.0</v>
      </c>
      <c r="BE428" s="16">
        <v>3.0</v>
      </c>
      <c r="BF428" s="16">
        <v>1146972.0</v>
      </c>
      <c r="BG428" s="16">
        <v>0.0</v>
      </c>
      <c r="BH428" s="16">
        <v>0.0</v>
      </c>
      <c r="BI428" s="16">
        <v>0.0</v>
      </c>
      <c r="BJ428" s="16">
        <v>912.0</v>
      </c>
      <c r="BK428" s="16">
        <v>0.0</v>
      </c>
      <c r="BL428" s="16">
        <v>0.0</v>
      </c>
      <c r="BM428" s="16">
        <v>0.0</v>
      </c>
      <c r="BN428" s="16">
        <v>84118.0</v>
      </c>
      <c r="BO428" s="16">
        <v>0.0</v>
      </c>
      <c r="BP428" s="16">
        <v>0.0</v>
      </c>
      <c r="BQ428" s="16">
        <v>0.0</v>
      </c>
      <c r="BR428" s="16">
        <v>60042.0</v>
      </c>
      <c r="BS428" s="16">
        <v>0.0</v>
      </c>
      <c r="BT428" s="16">
        <v>0.0</v>
      </c>
    </row>
    <row r="429">
      <c r="A429" s="14" t="s">
        <v>6475</v>
      </c>
      <c r="B429" s="16">
        <v>11.0</v>
      </c>
      <c r="C429" s="16">
        <v>4086642.0</v>
      </c>
      <c r="D429" s="14" t="s">
        <v>6476</v>
      </c>
      <c r="E429" s="14" t="s">
        <v>2630</v>
      </c>
      <c r="F429" s="14" t="s">
        <v>2631</v>
      </c>
      <c r="G429" s="14" t="s">
        <v>4844</v>
      </c>
      <c r="H429" s="14" t="s">
        <v>2978</v>
      </c>
      <c r="I429" s="14" t="s">
        <v>2978</v>
      </c>
      <c r="J429" s="14" t="s">
        <v>4852</v>
      </c>
      <c r="K429" s="14" t="s">
        <v>6477</v>
      </c>
      <c r="L429" s="14" t="s">
        <v>6477</v>
      </c>
      <c r="M429" s="14" t="s">
        <v>6478</v>
      </c>
      <c r="N429" s="14" t="s">
        <v>409</v>
      </c>
      <c r="P429" s="17"/>
      <c r="Q429" s="17"/>
      <c r="R429" s="16">
        <v>4.0</v>
      </c>
      <c r="S429" s="16">
        <v>1566338.0</v>
      </c>
      <c r="T429" s="18">
        <v>2.5537E-6</v>
      </c>
      <c r="U429" s="16">
        <v>0.0</v>
      </c>
      <c r="V429" s="16">
        <v>0.0</v>
      </c>
      <c r="W429" s="14" t="s">
        <v>2978</v>
      </c>
      <c r="X429" s="14" t="s">
        <v>4940</v>
      </c>
      <c r="Y429" s="16">
        <v>2.532E-5</v>
      </c>
      <c r="Z429" s="16">
        <v>21.0</v>
      </c>
      <c r="AA429" s="17"/>
      <c r="AB429" s="16">
        <v>0.0</v>
      </c>
      <c r="AC429" s="16">
        <v>-0.01</v>
      </c>
      <c r="AD429" s="16">
        <v>1.28</v>
      </c>
      <c r="AE429" s="17"/>
      <c r="AF429" s="17"/>
      <c r="AG429" s="16">
        <v>0.0</v>
      </c>
      <c r="AH429" s="16">
        <v>73564.0</v>
      </c>
      <c r="AI429" s="16">
        <v>0.0</v>
      </c>
      <c r="AJ429" s="16">
        <v>0.0</v>
      </c>
      <c r="AK429" s="16">
        <v>4.0</v>
      </c>
      <c r="AL429" s="16">
        <v>53860.0</v>
      </c>
      <c r="AM429" s="16">
        <v>0.0</v>
      </c>
      <c r="AN429" s="16">
        <v>0.0</v>
      </c>
      <c r="AO429" s="16">
        <v>0.0</v>
      </c>
      <c r="AP429" s="16">
        <v>28912.0</v>
      </c>
      <c r="AQ429" s="16">
        <v>0.0</v>
      </c>
      <c r="AR429" s="16">
        <v>0.0</v>
      </c>
      <c r="AS429" s="16">
        <v>0.0</v>
      </c>
      <c r="AT429" s="16">
        <v>42048.0</v>
      </c>
      <c r="AU429" s="16">
        <v>0.0</v>
      </c>
      <c r="AV429" s="16">
        <v>0.0</v>
      </c>
      <c r="AW429" s="16">
        <v>0.0</v>
      </c>
      <c r="AX429" s="16">
        <v>59104.0</v>
      </c>
      <c r="AY429" s="16">
        <v>0.0</v>
      </c>
      <c r="AZ429" s="16">
        <v>0.0</v>
      </c>
      <c r="BA429" s="16">
        <v>0.0</v>
      </c>
      <c r="BB429" s="16">
        <v>6042.0</v>
      </c>
      <c r="BC429" s="16">
        <v>0.0</v>
      </c>
      <c r="BD429" s="16">
        <v>0.0</v>
      </c>
      <c r="BE429" s="16">
        <v>0.0</v>
      </c>
      <c r="BF429" s="16">
        <v>1154596.0</v>
      </c>
      <c r="BG429" s="16">
        <v>0.0</v>
      </c>
      <c r="BH429" s="16">
        <v>0.0</v>
      </c>
      <c r="BI429" s="16">
        <v>0.0</v>
      </c>
      <c r="BJ429" s="16">
        <v>912.0</v>
      </c>
      <c r="BK429" s="16">
        <v>0.0</v>
      </c>
      <c r="BL429" s="16">
        <v>0.0</v>
      </c>
      <c r="BM429" s="16">
        <v>0.0</v>
      </c>
      <c r="BN429" s="16">
        <v>86622.0</v>
      </c>
      <c r="BO429" s="16">
        <v>0.0</v>
      </c>
      <c r="BP429" s="16">
        <v>0.0</v>
      </c>
      <c r="BQ429" s="16">
        <v>0.0</v>
      </c>
      <c r="BR429" s="16">
        <v>60678.0</v>
      </c>
      <c r="BS429" s="16">
        <v>0.0</v>
      </c>
      <c r="BT429" s="16">
        <v>0.0</v>
      </c>
    </row>
    <row r="430">
      <c r="A430" s="14" t="s">
        <v>6479</v>
      </c>
      <c r="B430" s="16">
        <v>11.0</v>
      </c>
      <c r="C430" s="16">
        <v>4055630.0</v>
      </c>
      <c r="D430" s="14" t="s">
        <v>6480</v>
      </c>
      <c r="E430" s="14" t="s">
        <v>2630</v>
      </c>
      <c r="F430" s="14" t="s">
        <v>2631</v>
      </c>
      <c r="G430" s="14" t="s">
        <v>4844</v>
      </c>
      <c r="H430" s="14" t="s">
        <v>2978</v>
      </c>
      <c r="I430" s="14" t="s">
        <v>2978</v>
      </c>
      <c r="J430" s="14" t="s">
        <v>4845</v>
      </c>
      <c r="K430" s="14" t="s">
        <v>6481</v>
      </c>
      <c r="L430" s="14" t="s">
        <v>6481</v>
      </c>
      <c r="M430" s="14" t="s">
        <v>6482</v>
      </c>
      <c r="N430" s="14" t="s">
        <v>409</v>
      </c>
      <c r="O430" s="14" t="s">
        <v>410</v>
      </c>
      <c r="P430" s="16">
        <v>999273.0</v>
      </c>
      <c r="Q430" s="17"/>
      <c r="R430" s="16">
        <v>4.0</v>
      </c>
      <c r="S430" s="16">
        <v>1584276.0</v>
      </c>
      <c r="T430" s="18">
        <v>2.5248E-6</v>
      </c>
      <c r="U430" s="16">
        <v>0.0</v>
      </c>
      <c r="V430" s="16">
        <v>0.0</v>
      </c>
      <c r="W430" s="14" t="s">
        <v>2978</v>
      </c>
      <c r="X430" s="14" t="s">
        <v>4865</v>
      </c>
      <c r="Y430" s="16">
        <v>1.069E-5</v>
      </c>
      <c r="Z430" s="16">
        <v>23.1</v>
      </c>
      <c r="AA430" s="17"/>
      <c r="AB430" s="16">
        <v>0.0</v>
      </c>
      <c r="AC430" s="16">
        <v>0.0</v>
      </c>
      <c r="AD430" s="16">
        <v>6.33</v>
      </c>
      <c r="AE430" s="16">
        <v>0.02</v>
      </c>
      <c r="AF430" s="16">
        <v>0.49</v>
      </c>
      <c r="AG430" s="16">
        <v>3.0</v>
      </c>
      <c r="AH430" s="16">
        <v>74540.0</v>
      </c>
      <c r="AI430" s="16">
        <v>0.0</v>
      </c>
      <c r="AJ430" s="16">
        <v>0.0</v>
      </c>
      <c r="AK430" s="16">
        <v>0.0</v>
      </c>
      <c r="AL430" s="16">
        <v>55686.0</v>
      </c>
      <c r="AM430" s="16">
        <v>0.0</v>
      </c>
      <c r="AN430" s="16">
        <v>0.0</v>
      </c>
      <c r="AO430" s="16">
        <v>0.0</v>
      </c>
      <c r="AP430" s="16">
        <v>29048.0</v>
      </c>
      <c r="AQ430" s="16">
        <v>0.0</v>
      </c>
      <c r="AR430" s="16">
        <v>0.0</v>
      </c>
      <c r="AS430" s="16">
        <v>1.0</v>
      </c>
      <c r="AT430" s="16">
        <v>43992.0</v>
      </c>
      <c r="AU430" s="16">
        <v>0.0</v>
      </c>
      <c r="AV430" s="16">
        <v>0.0</v>
      </c>
      <c r="AW430" s="16">
        <v>0.0</v>
      </c>
      <c r="AX430" s="16">
        <v>62402.0</v>
      </c>
      <c r="AY430" s="16">
        <v>0.0</v>
      </c>
      <c r="AZ430" s="16">
        <v>0.0</v>
      </c>
      <c r="BA430" s="16">
        <v>0.0</v>
      </c>
      <c r="BB430" s="16">
        <v>4428.0</v>
      </c>
      <c r="BC430" s="16">
        <v>0.0</v>
      </c>
      <c r="BD430" s="16">
        <v>0.0</v>
      </c>
      <c r="BE430" s="16">
        <v>0.0</v>
      </c>
      <c r="BF430" s="16">
        <v>1165362.0</v>
      </c>
      <c r="BG430" s="16">
        <v>0.0</v>
      </c>
      <c r="BH430" s="16">
        <v>0.0</v>
      </c>
      <c r="BI430" s="16">
        <v>0.0</v>
      </c>
      <c r="BJ430" s="16">
        <v>910.0</v>
      </c>
      <c r="BK430" s="16">
        <v>0.0</v>
      </c>
      <c r="BL430" s="16">
        <v>0.0</v>
      </c>
      <c r="BM430" s="16">
        <v>0.0</v>
      </c>
      <c r="BN430" s="16">
        <v>86536.0</v>
      </c>
      <c r="BO430" s="16">
        <v>0.0</v>
      </c>
      <c r="BP430" s="16">
        <v>0.0</v>
      </c>
      <c r="BQ430" s="16">
        <v>0.0</v>
      </c>
      <c r="BR430" s="16">
        <v>61372.0</v>
      </c>
      <c r="BS430" s="16">
        <v>0.0</v>
      </c>
      <c r="BT430" s="16">
        <v>0.0</v>
      </c>
    </row>
    <row r="431">
      <c r="A431" s="14" t="s">
        <v>6483</v>
      </c>
      <c r="B431" s="16">
        <v>11.0</v>
      </c>
      <c r="C431" s="16">
        <v>4086607.0</v>
      </c>
      <c r="D431" s="14" t="s">
        <v>5699</v>
      </c>
      <c r="E431" s="14" t="s">
        <v>2622</v>
      </c>
      <c r="F431" s="14" t="s">
        <v>2630</v>
      </c>
      <c r="G431" s="14" t="s">
        <v>5166</v>
      </c>
      <c r="H431" s="14" t="s">
        <v>2978</v>
      </c>
      <c r="I431" s="14" t="s">
        <v>21</v>
      </c>
      <c r="J431" s="14" t="s">
        <v>4852</v>
      </c>
      <c r="K431" s="14" t="s">
        <v>5700</v>
      </c>
      <c r="L431" s="14" t="s">
        <v>5700</v>
      </c>
      <c r="M431" s="14" t="s">
        <v>6484</v>
      </c>
      <c r="N431" s="14" t="s">
        <v>409</v>
      </c>
      <c r="P431" s="17"/>
      <c r="Q431" s="17"/>
      <c r="R431" s="16">
        <v>4.0</v>
      </c>
      <c r="S431" s="16">
        <v>1604346.0</v>
      </c>
      <c r="T431" s="18">
        <v>2.4932E-6</v>
      </c>
      <c r="U431" s="16">
        <v>0.0</v>
      </c>
      <c r="V431" s="16">
        <v>0.0</v>
      </c>
      <c r="W431" s="14" t="s">
        <v>2978</v>
      </c>
      <c r="X431" s="14" t="s">
        <v>4865</v>
      </c>
      <c r="Y431" s="16">
        <v>4.44E-6</v>
      </c>
      <c r="Z431" s="16">
        <v>19.7</v>
      </c>
      <c r="AA431" s="17"/>
      <c r="AB431" s="16">
        <v>0.0</v>
      </c>
      <c r="AC431" s="16">
        <v>-0.02</v>
      </c>
      <c r="AD431" s="16">
        <v>2.83</v>
      </c>
      <c r="AE431" s="17"/>
      <c r="AF431" s="17"/>
      <c r="AG431" s="16">
        <v>2.0</v>
      </c>
      <c r="AH431" s="16">
        <v>74788.0</v>
      </c>
      <c r="AI431" s="16">
        <v>0.0</v>
      </c>
      <c r="AJ431" s="16">
        <v>0.0</v>
      </c>
      <c r="AK431" s="16">
        <v>0.0</v>
      </c>
      <c r="AL431" s="16">
        <v>59214.0</v>
      </c>
      <c r="AM431" s="16">
        <v>0.0</v>
      </c>
      <c r="AN431" s="16">
        <v>0.0</v>
      </c>
      <c r="AO431" s="16">
        <v>0.0</v>
      </c>
      <c r="AP431" s="16">
        <v>29374.0</v>
      </c>
      <c r="AQ431" s="16">
        <v>0.0</v>
      </c>
      <c r="AR431" s="16">
        <v>0.0</v>
      </c>
      <c r="AS431" s="16">
        <v>0.0</v>
      </c>
      <c r="AT431" s="16">
        <v>44522.0</v>
      </c>
      <c r="AU431" s="16">
        <v>0.0</v>
      </c>
      <c r="AV431" s="16">
        <v>0.0</v>
      </c>
      <c r="AW431" s="16">
        <v>0.0</v>
      </c>
      <c r="AX431" s="16">
        <v>63328.0</v>
      </c>
      <c r="AY431" s="16">
        <v>0.0</v>
      </c>
      <c r="AZ431" s="16">
        <v>0.0</v>
      </c>
      <c r="BA431" s="16">
        <v>0.0</v>
      </c>
      <c r="BB431" s="16">
        <v>6058.0</v>
      </c>
      <c r="BC431" s="16">
        <v>0.0</v>
      </c>
      <c r="BD431" s="16">
        <v>0.0</v>
      </c>
      <c r="BE431" s="16">
        <v>2.0</v>
      </c>
      <c r="BF431" s="16">
        <v>1174298.0</v>
      </c>
      <c r="BG431" s="16">
        <v>0.0</v>
      </c>
      <c r="BH431" s="16">
        <v>0.0</v>
      </c>
      <c r="BI431" s="16">
        <v>0.0</v>
      </c>
      <c r="BJ431" s="16">
        <v>912.0</v>
      </c>
      <c r="BK431" s="16">
        <v>0.0</v>
      </c>
      <c r="BL431" s="16">
        <v>0.0</v>
      </c>
      <c r="BM431" s="16">
        <v>0.0</v>
      </c>
      <c r="BN431" s="16">
        <v>89776.0</v>
      </c>
      <c r="BO431" s="16">
        <v>0.0</v>
      </c>
      <c r="BP431" s="16">
        <v>0.0</v>
      </c>
      <c r="BQ431" s="16">
        <v>0.0</v>
      </c>
      <c r="BR431" s="16">
        <v>62076.0</v>
      </c>
      <c r="BS431" s="16">
        <v>0.0</v>
      </c>
      <c r="BT431" s="16">
        <v>0.0</v>
      </c>
    </row>
    <row r="432">
      <c r="A432" s="14" t="s">
        <v>6485</v>
      </c>
      <c r="B432" s="16">
        <v>11.0</v>
      </c>
      <c r="C432" s="16">
        <v>4074616.0</v>
      </c>
      <c r="D432" s="17"/>
      <c r="E432" s="14" t="s">
        <v>2631</v>
      </c>
      <c r="F432" s="14" t="s">
        <v>2630</v>
      </c>
      <c r="G432" s="14" t="s">
        <v>5166</v>
      </c>
      <c r="H432" s="14" t="s">
        <v>2978</v>
      </c>
      <c r="I432" s="14" t="s">
        <v>21</v>
      </c>
      <c r="J432" s="14" t="s">
        <v>4845</v>
      </c>
      <c r="K432" s="14" t="s">
        <v>6486</v>
      </c>
      <c r="L432" s="14" t="s">
        <v>6486</v>
      </c>
      <c r="M432" s="14" t="s">
        <v>6487</v>
      </c>
      <c r="N432" s="14" t="s">
        <v>4848</v>
      </c>
      <c r="P432" s="17"/>
      <c r="Q432" s="17"/>
      <c r="R432" s="16">
        <v>4.0</v>
      </c>
      <c r="S432" s="16">
        <v>1608604.0</v>
      </c>
      <c r="T432" s="18">
        <v>2.4866E-6</v>
      </c>
      <c r="U432" s="16">
        <v>0.0</v>
      </c>
      <c r="V432" s="16">
        <v>0.0</v>
      </c>
      <c r="W432" s="14" t="s">
        <v>2978</v>
      </c>
      <c r="X432" s="14" t="s">
        <v>4849</v>
      </c>
      <c r="Y432" s="18">
        <v>8.0E-7</v>
      </c>
      <c r="Z432" s="16">
        <v>9.48</v>
      </c>
      <c r="AA432" s="16">
        <v>0.334</v>
      </c>
      <c r="AB432" s="16">
        <v>0.0</v>
      </c>
      <c r="AC432" s="16">
        <v>0.0</v>
      </c>
      <c r="AD432" s="16">
        <v>2.75</v>
      </c>
      <c r="AE432" s="17"/>
      <c r="AF432" s="17"/>
      <c r="AG432" s="16">
        <v>0.0</v>
      </c>
      <c r="AH432" s="16">
        <v>74938.0</v>
      </c>
      <c r="AI432" s="16">
        <v>0.0</v>
      </c>
      <c r="AJ432" s="16">
        <v>0.0</v>
      </c>
      <c r="AK432" s="16">
        <v>0.0</v>
      </c>
      <c r="AL432" s="16">
        <v>59040.0</v>
      </c>
      <c r="AM432" s="16">
        <v>0.0</v>
      </c>
      <c r="AN432" s="16">
        <v>0.0</v>
      </c>
      <c r="AO432" s="16">
        <v>0.0</v>
      </c>
      <c r="AP432" s="16">
        <v>29454.0</v>
      </c>
      <c r="AQ432" s="16">
        <v>0.0</v>
      </c>
      <c r="AR432" s="16">
        <v>0.0</v>
      </c>
      <c r="AS432" s="16">
        <v>0.0</v>
      </c>
      <c r="AT432" s="16">
        <v>44680.0</v>
      </c>
      <c r="AU432" s="16">
        <v>0.0</v>
      </c>
      <c r="AV432" s="16">
        <v>0.0</v>
      </c>
      <c r="AW432" s="16">
        <v>0.0</v>
      </c>
      <c r="AX432" s="16">
        <v>63702.0</v>
      </c>
      <c r="AY432" s="16">
        <v>0.0</v>
      </c>
      <c r="AZ432" s="16">
        <v>0.0</v>
      </c>
      <c r="BA432" s="16">
        <v>0.0</v>
      </c>
      <c r="BB432" s="16">
        <v>6052.0</v>
      </c>
      <c r="BC432" s="16">
        <v>0.0</v>
      </c>
      <c r="BD432" s="16">
        <v>0.0</v>
      </c>
      <c r="BE432" s="16">
        <v>4.0</v>
      </c>
      <c r="BF432" s="16">
        <v>1177386.0</v>
      </c>
      <c r="BG432" s="16">
        <v>0.0</v>
      </c>
      <c r="BH432" s="16">
        <v>0.0</v>
      </c>
      <c r="BI432" s="16">
        <v>0.0</v>
      </c>
      <c r="BJ432" s="16">
        <v>908.0</v>
      </c>
      <c r="BK432" s="16">
        <v>0.0</v>
      </c>
      <c r="BL432" s="16">
        <v>0.0</v>
      </c>
      <c r="BM432" s="16">
        <v>0.0</v>
      </c>
      <c r="BN432" s="16">
        <v>90128.0</v>
      </c>
      <c r="BO432" s="16">
        <v>0.0</v>
      </c>
      <c r="BP432" s="16">
        <v>0.0</v>
      </c>
      <c r="BQ432" s="16">
        <v>0.0</v>
      </c>
      <c r="BR432" s="16">
        <v>62316.0</v>
      </c>
      <c r="BS432" s="16">
        <v>0.0</v>
      </c>
      <c r="BT432" s="16">
        <v>0.0</v>
      </c>
    </row>
    <row r="433">
      <c r="A433" s="14" t="s">
        <v>6488</v>
      </c>
      <c r="B433" s="16">
        <v>11.0</v>
      </c>
      <c r="C433" s="16">
        <v>4082335.0</v>
      </c>
      <c r="D433" s="14" t="s">
        <v>6489</v>
      </c>
      <c r="E433" s="14" t="s">
        <v>2621</v>
      </c>
      <c r="F433" s="14" t="s">
        <v>2622</v>
      </c>
      <c r="G433" s="14" t="s">
        <v>4844</v>
      </c>
      <c r="H433" s="14" t="s">
        <v>2978</v>
      </c>
      <c r="I433" s="14" t="s">
        <v>2978</v>
      </c>
      <c r="J433" s="14" t="s">
        <v>4845</v>
      </c>
      <c r="K433" s="14" t="s">
        <v>6490</v>
      </c>
      <c r="L433" s="14" t="s">
        <v>6490</v>
      </c>
      <c r="M433" s="14" t="s">
        <v>6491</v>
      </c>
      <c r="N433" s="14" t="s">
        <v>409</v>
      </c>
      <c r="P433" s="17"/>
      <c r="Q433" s="17"/>
      <c r="R433" s="16">
        <v>4.0</v>
      </c>
      <c r="S433" s="16">
        <v>1612582.0</v>
      </c>
      <c r="T433" s="18">
        <v>2.4805E-6</v>
      </c>
      <c r="U433" s="16">
        <v>0.0</v>
      </c>
      <c r="V433" s="16">
        <v>0.0</v>
      </c>
      <c r="W433" s="14" t="s">
        <v>2978</v>
      </c>
      <c r="X433" s="14" t="s">
        <v>4849</v>
      </c>
      <c r="Y433" s="18">
        <v>7.9E-7</v>
      </c>
      <c r="Z433" s="16">
        <v>28.5</v>
      </c>
      <c r="AA433" s="16">
        <v>0.111</v>
      </c>
      <c r="AB433" s="16">
        <v>0.0</v>
      </c>
      <c r="AC433" s="16">
        <v>0.0</v>
      </c>
      <c r="AD433" s="16">
        <v>6.36</v>
      </c>
      <c r="AE433" s="16">
        <v>0.04</v>
      </c>
      <c r="AF433" s="16">
        <v>0.858</v>
      </c>
      <c r="AG433" s="16">
        <v>0.0</v>
      </c>
      <c r="AH433" s="16">
        <v>74902.0</v>
      </c>
      <c r="AI433" s="16">
        <v>0.0</v>
      </c>
      <c r="AJ433" s="16">
        <v>0.0</v>
      </c>
      <c r="AK433" s="16">
        <v>0.0</v>
      </c>
      <c r="AL433" s="16">
        <v>59884.0</v>
      </c>
      <c r="AM433" s="16">
        <v>0.0</v>
      </c>
      <c r="AN433" s="16">
        <v>0.0</v>
      </c>
      <c r="AO433" s="16">
        <v>0.0</v>
      </c>
      <c r="AP433" s="16">
        <v>29584.0</v>
      </c>
      <c r="AQ433" s="16">
        <v>0.0</v>
      </c>
      <c r="AR433" s="16">
        <v>0.0</v>
      </c>
      <c r="AS433" s="16">
        <v>0.0</v>
      </c>
      <c r="AT433" s="16">
        <v>44896.0</v>
      </c>
      <c r="AU433" s="16">
        <v>0.0</v>
      </c>
      <c r="AV433" s="16">
        <v>0.0</v>
      </c>
      <c r="AW433" s="16">
        <v>0.0</v>
      </c>
      <c r="AX433" s="16">
        <v>63988.0</v>
      </c>
      <c r="AY433" s="16">
        <v>0.0</v>
      </c>
      <c r="AZ433" s="16">
        <v>0.0</v>
      </c>
      <c r="BA433" s="16">
        <v>0.0</v>
      </c>
      <c r="BB433" s="16">
        <v>5422.0</v>
      </c>
      <c r="BC433" s="16">
        <v>0.0</v>
      </c>
      <c r="BD433" s="16">
        <v>0.0</v>
      </c>
      <c r="BE433" s="16">
        <v>4.0</v>
      </c>
      <c r="BF433" s="16">
        <v>1179680.0</v>
      </c>
      <c r="BG433" s="16">
        <v>0.0</v>
      </c>
      <c r="BH433" s="16">
        <v>0.0</v>
      </c>
      <c r="BI433" s="16">
        <v>0.0</v>
      </c>
      <c r="BJ433" s="16">
        <v>912.0</v>
      </c>
      <c r="BK433" s="16">
        <v>0.0</v>
      </c>
      <c r="BL433" s="16">
        <v>0.0</v>
      </c>
      <c r="BM433" s="16">
        <v>0.0</v>
      </c>
      <c r="BN433" s="16">
        <v>90896.0</v>
      </c>
      <c r="BO433" s="16">
        <v>0.0</v>
      </c>
      <c r="BP433" s="16">
        <v>0.0</v>
      </c>
      <c r="BQ433" s="16">
        <v>0.0</v>
      </c>
      <c r="BR433" s="16">
        <v>62418.0</v>
      </c>
      <c r="BS433" s="16">
        <v>0.0</v>
      </c>
      <c r="BT433" s="16">
        <v>0.0</v>
      </c>
    </row>
    <row r="434">
      <c r="A434" s="14" t="s">
        <v>6492</v>
      </c>
      <c r="B434" s="16">
        <v>11.0</v>
      </c>
      <c r="C434" s="16">
        <v>4082306.0</v>
      </c>
      <c r="D434" s="14" t="s">
        <v>6493</v>
      </c>
      <c r="E434" s="14" t="s">
        <v>2622</v>
      </c>
      <c r="F434" s="14" t="s">
        <v>2631</v>
      </c>
      <c r="G434" s="14" t="s">
        <v>4844</v>
      </c>
      <c r="H434" s="14" t="s">
        <v>2978</v>
      </c>
      <c r="I434" s="14" t="s">
        <v>2978</v>
      </c>
      <c r="J434" s="14" t="s">
        <v>4845</v>
      </c>
      <c r="K434" s="14" t="s">
        <v>6494</v>
      </c>
      <c r="L434" s="14" t="s">
        <v>6494</v>
      </c>
      <c r="M434" s="14" t="s">
        <v>6495</v>
      </c>
      <c r="N434" s="14" t="s">
        <v>409</v>
      </c>
      <c r="P434" s="17"/>
      <c r="Q434" s="17"/>
      <c r="R434" s="16">
        <v>4.0</v>
      </c>
      <c r="S434" s="16">
        <v>1613654.0</v>
      </c>
      <c r="T434" s="18">
        <v>2.4788E-6</v>
      </c>
      <c r="U434" s="16">
        <v>0.0</v>
      </c>
      <c r="V434" s="16">
        <v>0.0</v>
      </c>
      <c r="W434" s="14" t="s">
        <v>2978</v>
      </c>
      <c r="X434" s="14" t="s">
        <v>4849</v>
      </c>
      <c r="Y434" s="18">
        <v>2.8E-7</v>
      </c>
      <c r="Z434" s="16">
        <v>23.6</v>
      </c>
      <c r="AA434" s="17"/>
      <c r="AB434" s="16">
        <v>0.0</v>
      </c>
      <c r="AC434" s="16">
        <v>0.0</v>
      </c>
      <c r="AD434" s="16">
        <v>4.24</v>
      </c>
      <c r="AE434" s="16">
        <v>0.03</v>
      </c>
      <c r="AF434" s="16">
        <v>0.824</v>
      </c>
      <c r="AG434" s="16">
        <v>0.0</v>
      </c>
      <c r="AH434" s="16">
        <v>74928.0</v>
      </c>
      <c r="AI434" s="16">
        <v>0.0</v>
      </c>
      <c r="AJ434" s="16">
        <v>0.0</v>
      </c>
      <c r="AK434" s="16">
        <v>0.0</v>
      </c>
      <c r="AL434" s="16">
        <v>59992.0</v>
      </c>
      <c r="AM434" s="16">
        <v>0.0</v>
      </c>
      <c r="AN434" s="16">
        <v>0.0</v>
      </c>
      <c r="AO434" s="16">
        <v>0.0</v>
      </c>
      <c r="AP434" s="16">
        <v>29600.0</v>
      </c>
      <c r="AQ434" s="16">
        <v>0.0</v>
      </c>
      <c r="AR434" s="16">
        <v>0.0</v>
      </c>
      <c r="AS434" s="16">
        <v>0.0</v>
      </c>
      <c r="AT434" s="16">
        <v>44896.0</v>
      </c>
      <c r="AU434" s="16">
        <v>0.0</v>
      </c>
      <c r="AV434" s="16">
        <v>0.0</v>
      </c>
      <c r="AW434" s="16">
        <v>0.0</v>
      </c>
      <c r="AX434" s="16">
        <v>64026.0</v>
      </c>
      <c r="AY434" s="16">
        <v>0.0</v>
      </c>
      <c r="AZ434" s="16">
        <v>0.0</v>
      </c>
      <c r="BA434" s="16">
        <v>0.0</v>
      </c>
      <c r="BB434" s="16">
        <v>5798.0</v>
      </c>
      <c r="BC434" s="16">
        <v>0.0</v>
      </c>
      <c r="BD434" s="16">
        <v>0.0</v>
      </c>
      <c r="BE434" s="16">
        <v>2.0</v>
      </c>
      <c r="BF434" s="16">
        <v>1180006.0</v>
      </c>
      <c r="BG434" s="16">
        <v>0.0</v>
      </c>
      <c r="BH434" s="16">
        <v>0.0</v>
      </c>
      <c r="BI434" s="16">
        <v>0.0</v>
      </c>
      <c r="BJ434" s="16">
        <v>912.0</v>
      </c>
      <c r="BK434" s="16">
        <v>0.0</v>
      </c>
      <c r="BL434" s="16">
        <v>0.0</v>
      </c>
      <c r="BM434" s="16">
        <v>0.0</v>
      </c>
      <c r="BN434" s="16">
        <v>91048.0</v>
      </c>
      <c r="BO434" s="16">
        <v>0.0</v>
      </c>
      <c r="BP434" s="16">
        <v>0.0</v>
      </c>
      <c r="BQ434" s="16">
        <v>2.0</v>
      </c>
      <c r="BR434" s="16">
        <v>62448.0</v>
      </c>
      <c r="BS434" s="16">
        <v>0.0</v>
      </c>
      <c r="BT434" s="16">
        <v>0.0</v>
      </c>
    </row>
    <row r="435">
      <c r="A435" s="14" t="s">
        <v>6496</v>
      </c>
      <c r="B435" s="16">
        <v>11.0</v>
      </c>
      <c r="C435" s="16">
        <v>4091733.0</v>
      </c>
      <c r="D435" s="14" t="s">
        <v>6497</v>
      </c>
      <c r="E435" s="14" t="s">
        <v>2630</v>
      </c>
      <c r="F435" s="14" t="s">
        <v>2631</v>
      </c>
      <c r="G435" s="14" t="s">
        <v>5166</v>
      </c>
      <c r="H435" s="14" t="s">
        <v>2978</v>
      </c>
      <c r="I435" s="14" t="s">
        <v>21</v>
      </c>
      <c r="J435" s="14" t="s">
        <v>4845</v>
      </c>
      <c r="K435" s="14" t="s">
        <v>6498</v>
      </c>
      <c r="L435" s="14" t="s">
        <v>6498</v>
      </c>
      <c r="M435" s="14" t="s">
        <v>6499</v>
      </c>
      <c r="N435" s="14" t="s">
        <v>409</v>
      </c>
      <c r="O435" s="14" t="s">
        <v>410</v>
      </c>
      <c r="P435" s="16">
        <v>2577774.0</v>
      </c>
      <c r="Q435" s="17"/>
      <c r="R435" s="16">
        <v>4.0</v>
      </c>
      <c r="S435" s="16">
        <v>1613696.0</v>
      </c>
      <c r="T435" s="18">
        <v>2.4788E-6</v>
      </c>
      <c r="U435" s="16">
        <v>0.0</v>
      </c>
      <c r="V435" s="16">
        <v>0.0</v>
      </c>
      <c r="W435" s="14" t="s">
        <v>2978</v>
      </c>
      <c r="X435" s="14" t="s">
        <v>4849</v>
      </c>
      <c r="Y435" s="18">
        <v>6.8E-7</v>
      </c>
      <c r="Z435" s="16">
        <v>23.0</v>
      </c>
      <c r="AA435" s="17"/>
      <c r="AB435" s="16">
        <v>0.0</v>
      </c>
      <c r="AC435" s="16">
        <v>0.02</v>
      </c>
      <c r="AD435" s="16">
        <v>3.1</v>
      </c>
      <c r="AE435" s="16">
        <v>0.05</v>
      </c>
      <c r="AF435" s="16">
        <v>0.362</v>
      </c>
      <c r="AG435" s="16">
        <v>0.0</v>
      </c>
      <c r="AH435" s="16">
        <v>75052.0</v>
      </c>
      <c r="AI435" s="16">
        <v>0.0</v>
      </c>
      <c r="AJ435" s="16">
        <v>0.0</v>
      </c>
      <c r="AK435" s="16">
        <v>0.0</v>
      </c>
      <c r="AL435" s="16">
        <v>60028.0</v>
      </c>
      <c r="AM435" s="16">
        <v>0.0</v>
      </c>
      <c r="AN435" s="16">
        <v>0.0</v>
      </c>
      <c r="AO435" s="16">
        <v>0.0</v>
      </c>
      <c r="AP435" s="16">
        <v>29606.0</v>
      </c>
      <c r="AQ435" s="16">
        <v>0.0</v>
      </c>
      <c r="AR435" s="16">
        <v>0.0</v>
      </c>
      <c r="AS435" s="16">
        <v>0.0</v>
      </c>
      <c r="AT435" s="16">
        <v>44884.0</v>
      </c>
      <c r="AU435" s="16">
        <v>0.0</v>
      </c>
      <c r="AV435" s="16">
        <v>0.0</v>
      </c>
      <c r="AW435" s="16">
        <v>0.0</v>
      </c>
      <c r="AX435" s="16">
        <v>63522.0</v>
      </c>
      <c r="AY435" s="16">
        <v>0.0</v>
      </c>
      <c r="AZ435" s="16">
        <v>0.0</v>
      </c>
      <c r="BA435" s="16">
        <v>0.0</v>
      </c>
      <c r="BB435" s="16">
        <v>6060.0</v>
      </c>
      <c r="BC435" s="16">
        <v>0.0</v>
      </c>
      <c r="BD435" s="16">
        <v>0.0</v>
      </c>
      <c r="BE435" s="16">
        <v>3.0</v>
      </c>
      <c r="BF435" s="16">
        <v>1180044.0</v>
      </c>
      <c r="BG435" s="16">
        <v>0.0</v>
      </c>
      <c r="BH435" s="16">
        <v>0.0</v>
      </c>
      <c r="BI435" s="16">
        <v>0.0</v>
      </c>
      <c r="BJ435" s="16">
        <v>912.0</v>
      </c>
      <c r="BK435" s="16">
        <v>0.0</v>
      </c>
      <c r="BL435" s="16">
        <v>0.0</v>
      </c>
      <c r="BM435" s="16">
        <v>1.0</v>
      </c>
      <c r="BN435" s="16">
        <v>91086.0</v>
      </c>
      <c r="BO435" s="16">
        <v>0.0</v>
      </c>
      <c r="BP435" s="16">
        <v>0.0</v>
      </c>
      <c r="BQ435" s="16">
        <v>0.0</v>
      </c>
      <c r="BR435" s="16">
        <v>62502.0</v>
      </c>
      <c r="BS435" s="16">
        <v>0.0</v>
      </c>
      <c r="BT435" s="16">
        <v>0.0</v>
      </c>
    </row>
    <row r="436">
      <c r="A436" s="14" t="s">
        <v>6500</v>
      </c>
      <c r="B436" s="16">
        <v>11.0</v>
      </c>
      <c r="C436" s="16">
        <v>4074508.0</v>
      </c>
      <c r="D436" s="14" t="s">
        <v>6501</v>
      </c>
      <c r="E436" s="14" t="s">
        <v>2622</v>
      </c>
      <c r="F436" s="14" t="s">
        <v>2630</v>
      </c>
      <c r="G436" s="14" t="s">
        <v>4844</v>
      </c>
      <c r="H436" s="14" t="s">
        <v>2978</v>
      </c>
      <c r="I436" s="14" t="s">
        <v>2978</v>
      </c>
      <c r="J436" s="14" t="s">
        <v>4845</v>
      </c>
      <c r="K436" s="14" t="s">
        <v>6502</v>
      </c>
      <c r="L436" s="14" t="s">
        <v>6502</v>
      </c>
      <c r="M436" s="14" t="s">
        <v>6503</v>
      </c>
      <c r="N436" s="14" t="s">
        <v>409</v>
      </c>
      <c r="O436" s="14" t="s">
        <v>410</v>
      </c>
      <c r="P436" s="16">
        <v>1378101.0</v>
      </c>
      <c r="Q436" s="17"/>
      <c r="R436" s="16">
        <v>4.0</v>
      </c>
      <c r="S436" s="16">
        <v>1613712.0</v>
      </c>
      <c r="T436" s="18">
        <v>2.4788E-6</v>
      </c>
      <c r="U436" s="16">
        <v>0.0</v>
      </c>
      <c r="V436" s="16">
        <v>0.0</v>
      </c>
      <c r="W436" s="14" t="s">
        <v>2978</v>
      </c>
      <c r="X436" s="14" t="s">
        <v>4940</v>
      </c>
      <c r="Y436" s="16">
        <v>5.53E-6</v>
      </c>
      <c r="Z436" s="16">
        <v>16.7</v>
      </c>
      <c r="AA436" s="17"/>
      <c r="AB436" s="16">
        <v>0.0</v>
      </c>
      <c r="AC436" s="16">
        <v>-0.01</v>
      </c>
      <c r="AD436" s="16">
        <v>5.01</v>
      </c>
      <c r="AE436" s="16">
        <v>1.0</v>
      </c>
      <c r="AF436" s="16">
        <v>0.001</v>
      </c>
      <c r="AG436" s="16">
        <v>0.0</v>
      </c>
      <c r="AH436" s="16">
        <v>75038.0</v>
      </c>
      <c r="AI436" s="16">
        <v>0.0</v>
      </c>
      <c r="AJ436" s="16">
        <v>0.0</v>
      </c>
      <c r="AK436" s="16">
        <v>2.0</v>
      </c>
      <c r="AL436" s="16">
        <v>60022.0</v>
      </c>
      <c r="AM436" s="16">
        <v>0.0</v>
      </c>
      <c r="AN436" s="16">
        <v>0.0</v>
      </c>
      <c r="AO436" s="16">
        <v>0.0</v>
      </c>
      <c r="AP436" s="16">
        <v>29606.0</v>
      </c>
      <c r="AQ436" s="16">
        <v>0.0</v>
      </c>
      <c r="AR436" s="16">
        <v>0.0</v>
      </c>
      <c r="AS436" s="16">
        <v>0.0</v>
      </c>
      <c r="AT436" s="16">
        <v>44876.0</v>
      </c>
      <c r="AU436" s="16">
        <v>0.0</v>
      </c>
      <c r="AV436" s="16">
        <v>0.0</v>
      </c>
      <c r="AW436" s="16">
        <v>0.0</v>
      </c>
      <c r="AX436" s="16">
        <v>64008.0</v>
      </c>
      <c r="AY436" s="16">
        <v>0.0</v>
      </c>
      <c r="AZ436" s="16">
        <v>0.0</v>
      </c>
      <c r="BA436" s="16">
        <v>0.0</v>
      </c>
      <c r="BB436" s="16">
        <v>5746.0</v>
      </c>
      <c r="BC436" s="16">
        <v>0.0</v>
      </c>
      <c r="BD436" s="16">
        <v>0.0</v>
      </c>
      <c r="BE436" s="16">
        <v>2.0</v>
      </c>
      <c r="BF436" s="16">
        <v>1179984.0</v>
      </c>
      <c r="BG436" s="16">
        <v>0.0</v>
      </c>
      <c r="BH436" s="16">
        <v>0.0</v>
      </c>
      <c r="BI436" s="16">
        <v>0.0</v>
      </c>
      <c r="BJ436" s="16">
        <v>912.0</v>
      </c>
      <c r="BK436" s="16">
        <v>0.0</v>
      </c>
      <c r="BL436" s="16">
        <v>0.0</v>
      </c>
      <c r="BM436" s="16">
        <v>0.0</v>
      </c>
      <c r="BN436" s="16">
        <v>91056.0</v>
      </c>
      <c r="BO436" s="16">
        <v>0.0</v>
      </c>
      <c r="BP436" s="16">
        <v>0.0</v>
      </c>
      <c r="BQ436" s="16">
        <v>0.0</v>
      </c>
      <c r="BR436" s="16">
        <v>62464.0</v>
      </c>
      <c r="BS436" s="16">
        <v>0.0</v>
      </c>
      <c r="BT436" s="16">
        <v>0.0</v>
      </c>
    </row>
    <row r="437">
      <c r="A437" s="14" t="s">
        <v>6504</v>
      </c>
      <c r="B437" s="16">
        <v>11.0</v>
      </c>
      <c r="C437" s="16">
        <v>4059281.0</v>
      </c>
      <c r="D437" s="14" t="s">
        <v>6505</v>
      </c>
      <c r="E437" s="14" t="s">
        <v>2631</v>
      </c>
      <c r="F437" s="14" t="s">
        <v>2621</v>
      </c>
      <c r="G437" s="14" t="s">
        <v>5166</v>
      </c>
      <c r="H437" s="14" t="s">
        <v>2978</v>
      </c>
      <c r="I437" s="14" t="s">
        <v>21</v>
      </c>
      <c r="J437" s="14" t="s">
        <v>4845</v>
      </c>
      <c r="K437" s="14" t="s">
        <v>6506</v>
      </c>
      <c r="L437" s="14" t="s">
        <v>6506</v>
      </c>
      <c r="M437" s="14" t="s">
        <v>6507</v>
      </c>
      <c r="N437" s="14" t="s">
        <v>409</v>
      </c>
      <c r="P437" s="17"/>
      <c r="Q437" s="17"/>
      <c r="R437" s="16">
        <v>4.0</v>
      </c>
      <c r="S437" s="16">
        <v>1613776.0</v>
      </c>
      <c r="T437" s="18">
        <v>2.4787E-6</v>
      </c>
      <c r="U437" s="16">
        <v>0.0</v>
      </c>
      <c r="V437" s="16">
        <v>0.0</v>
      </c>
      <c r="W437" s="14" t="s">
        <v>2978</v>
      </c>
      <c r="X437" s="14" t="s">
        <v>4849</v>
      </c>
      <c r="Y437" s="18">
        <v>6.8E-7</v>
      </c>
      <c r="Z437" s="16">
        <v>33.0</v>
      </c>
      <c r="AA437" s="17"/>
      <c r="AB437" s="16">
        <v>0.02</v>
      </c>
      <c r="AC437" s="16">
        <v>0.02</v>
      </c>
      <c r="AD437" s="16">
        <v>4.15</v>
      </c>
      <c r="AE437" s="16">
        <v>0.04</v>
      </c>
      <c r="AF437" s="16">
        <v>0.773</v>
      </c>
      <c r="AG437" s="16">
        <v>0.0</v>
      </c>
      <c r="AH437" s="16">
        <v>75018.0</v>
      </c>
      <c r="AI437" s="16">
        <v>0.0</v>
      </c>
      <c r="AJ437" s="16">
        <v>0.0</v>
      </c>
      <c r="AK437" s="16">
        <v>0.0</v>
      </c>
      <c r="AL437" s="16">
        <v>60006.0</v>
      </c>
      <c r="AM437" s="16">
        <v>0.0</v>
      </c>
      <c r="AN437" s="16">
        <v>0.0</v>
      </c>
      <c r="AO437" s="16">
        <v>1.0</v>
      </c>
      <c r="AP437" s="16">
        <v>29604.0</v>
      </c>
      <c r="AQ437" s="16">
        <v>0.0</v>
      </c>
      <c r="AR437" s="16">
        <v>0.0</v>
      </c>
      <c r="AS437" s="16">
        <v>0.0</v>
      </c>
      <c r="AT437" s="16">
        <v>44890.0</v>
      </c>
      <c r="AU437" s="16">
        <v>0.0</v>
      </c>
      <c r="AV437" s="16">
        <v>0.0</v>
      </c>
      <c r="AW437" s="16">
        <v>0.0</v>
      </c>
      <c r="AX437" s="16">
        <v>64010.0</v>
      </c>
      <c r="AY437" s="16">
        <v>0.0</v>
      </c>
      <c r="AZ437" s="16">
        <v>0.0</v>
      </c>
      <c r="BA437" s="16">
        <v>0.0</v>
      </c>
      <c r="BB437" s="16">
        <v>6062.0</v>
      </c>
      <c r="BC437" s="16">
        <v>0.0</v>
      </c>
      <c r="BD437" s="16">
        <v>0.0</v>
      </c>
      <c r="BE437" s="16">
        <v>3.0</v>
      </c>
      <c r="BF437" s="16">
        <v>1179694.0</v>
      </c>
      <c r="BG437" s="16">
        <v>0.0</v>
      </c>
      <c r="BH437" s="16">
        <v>0.0</v>
      </c>
      <c r="BI437" s="16">
        <v>0.0</v>
      </c>
      <c r="BJ437" s="16">
        <v>912.0</v>
      </c>
      <c r="BK437" s="16">
        <v>0.0</v>
      </c>
      <c r="BL437" s="16">
        <v>0.0</v>
      </c>
      <c r="BM437" s="16">
        <v>0.0</v>
      </c>
      <c r="BN437" s="16">
        <v>91078.0</v>
      </c>
      <c r="BO437" s="16">
        <v>0.0</v>
      </c>
      <c r="BP437" s="16">
        <v>0.0</v>
      </c>
      <c r="BQ437" s="16">
        <v>0.0</v>
      </c>
      <c r="BR437" s="16">
        <v>62502.0</v>
      </c>
      <c r="BS437" s="16">
        <v>0.0</v>
      </c>
      <c r="BT437" s="16">
        <v>0.0</v>
      </c>
    </row>
    <row r="438">
      <c r="A438" s="14" t="s">
        <v>6508</v>
      </c>
      <c r="B438" s="16">
        <v>11.0</v>
      </c>
      <c r="C438" s="16">
        <v>4074527.0</v>
      </c>
      <c r="D438" s="14" t="s">
        <v>6509</v>
      </c>
      <c r="E438" s="14" t="s">
        <v>2622</v>
      </c>
      <c r="F438" s="14" t="s">
        <v>2621</v>
      </c>
      <c r="G438" s="14" t="s">
        <v>5166</v>
      </c>
      <c r="H438" s="14" t="s">
        <v>2978</v>
      </c>
      <c r="I438" s="14" t="s">
        <v>21</v>
      </c>
      <c r="J438" s="14" t="s">
        <v>4845</v>
      </c>
      <c r="K438" s="14" t="s">
        <v>6510</v>
      </c>
      <c r="L438" s="14" t="s">
        <v>6510</v>
      </c>
      <c r="M438" s="14" t="s">
        <v>6511</v>
      </c>
      <c r="N438" s="14" t="s">
        <v>409</v>
      </c>
      <c r="P438" s="17"/>
      <c r="Q438" s="17"/>
      <c r="R438" s="16">
        <v>4.0</v>
      </c>
      <c r="S438" s="16">
        <v>1613956.0</v>
      </c>
      <c r="T438" s="18">
        <v>2.4784E-6</v>
      </c>
      <c r="U438" s="16">
        <v>0.0</v>
      </c>
      <c r="V438" s="16">
        <v>0.0</v>
      </c>
      <c r="W438" s="14" t="s">
        <v>2978</v>
      </c>
      <c r="X438" s="14" t="s">
        <v>4849</v>
      </c>
      <c r="Y438" s="18">
        <v>7.9E-7</v>
      </c>
      <c r="Z438" s="16">
        <v>27.9</v>
      </c>
      <c r="AA438" s="17"/>
      <c r="AB438" s="16">
        <v>0.0</v>
      </c>
      <c r="AC438" s="16">
        <v>-0.01</v>
      </c>
      <c r="AD438" s="16">
        <v>7.08</v>
      </c>
      <c r="AE438" s="16">
        <v>0.0</v>
      </c>
      <c r="AF438" s="16">
        <v>0.982</v>
      </c>
      <c r="AG438" s="16">
        <v>0.0</v>
      </c>
      <c r="AH438" s="16">
        <v>75022.0</v>
      </c>
      <c r="AI438" s="16">
        <v>0.0</v>
      </c>
      <c r="AJ438" s="16">
        <v>0.0</v>
      </c>
      <c r="AK438" s="16">
        <v>0.0</v>
      </c>
      <c r="AL438" s="16">
        <v>60024.0</v>
      </c>
      <c r="AM438" s="16">
        <v>0.0</v>
      </c>
      <c r="AN438" s="16">
        <v>0.0</v>
      </c>
      <c r="AO438" s="16">
        <v>0.0</v>
      </c>
      <c r="AP438" s="16">
        <v>29602.0</v>
      </c>
      <c r="AQ438" s="16">
        <v>0.0</v>
      </c>
      <c r="AR438" s="16">
        <v>0.0</v>
      </c>
      <c r="AS438" s="16">
        <v>0.0</v>
      </c>
      <c r="AT438" s="16">
        <v>44876.0</v>
      </c>
      <c r="AU438" s="16">
        <v>0.0</v>
      </c>
      <c r="AV438" s="16">
        <v>0.0</v>
      </c>
      <c r="AW438" s="16">
        <v>0.0</v>
      </c>
      <c r="AX438" s="16">
        <v>64018.0</v>
      </c>
      <c r="AY438" s="16">
        <v>0.0</v>
      </c>
      <c r="AZ438" s="16">
        <v>0.0</v>
      </c>
      <c r="BA438" s="16">
        <v>0.0</v>
      </c>
      <c r="BB438" s="16">
        <v>5950.0</v>
      </c>
      <c r="BC438" s="16">
        <v>0.0</v>
      </c>
      <c r="BD438" s="16">
        <v>0.0</v>
      </c>
      <c r="BE438" s="16">
        <v>4.0</v>
      </c>
      <c r="BF438" s="16">
        <v>1180010.0</v>
      </c>
      <c r="BG438" s="16">
        <v>0.0</v>
      </c>
      <c r="BH438" s="16">
        <v>0.0</v>
      </c>
      <c r="BI438" s="16">
        <v>0.0</v>
      </c>
      <c r="BJ438" s="16">
        <v>912.0</v>
      </c>
      <c r="BK438" s="16">
        <v>0.0</v>
      </c>
      <c r="BL438" s="16">
        <v>0.0</v>
      </c>
      <c r="BM438" s="16">
        <v>0.0</v>
      </c>
      <c r="BN438" s="16">
        <v>91060.0</v>
      </c>
      <c r="BO438" s="16">
        <v>0.0</v>
      </c>
      <c r="BP438" s="16">
        <v>0.0</v>
      </c>
      <c r="BQ438" s="16">
        <v>0.0</v>
      </c>
      <c r="BR438" s="16">
        <v>62482.0</v>
      </c>
      <c r="BS438" s="16">
        <v>0.0</v>
      </c>
      <c r="BT438" s="16">
        <v>0.0</v>
      </c>
    </row>
    <row r="439">
      <c r="A439" s="14" t="s">
        <v>6512</v>
      </c>
      <c r="B439" s="16">
        <v>11.0</v>
      </c>
      <c r="C439" s="16">
        <v>4082265.0</v>
      </c>
      <c r="D439" s="14" t="s">
        <v>6513</v>
      </c>
      <c r="E439" s="14" t="s">
        <v>2622</v>
      </c>
      <c r="F439" s="14" t="s">
        <v>2621</v>
      </c>
      <c r="G439" s="14" t="s">
        <v>5166</v>
      </c>
      <c r="H439" s="14" t="s">
        <v>2978</v>
      </c>
      <c r="I439" s="14" t="s">
        <v>21</v>
      </c>
      <c r="J439" s="14" t="s">
        <v>4845</v>
      </c>
      <c r="K439" s="14" t="s">
        <v>6514</v>
      </c>
      <c r="L439" s="14" t="s">
        <v>6514</v>
      </c>
      <c r="M439" s="14" t="s">
        <v>6515</v>
      </c>
      <c r="N439" s="14" t="s">
        <v>4848</v>
      </c>
      <c r="P439" s="17"/>
      <c r="Q439" s="17"/>
      <c r="R439" s="16">
        <v>4.0</v>
      </c>
      <c r="S439" s="16">
        <v>1614004.0</v>
      </c>
      <c r="T439" s="18">
        <v>2.4783E-6</v>
      </c>
      <c r="U439" s="16">
        <v>0.0</v>
      </c>
      <c r="V439" s="16">
        <v>0.0</v>
      </c>
      <c r="W439" s="14" t="s">
        <v>2978</v>
      </c>
      <c r="X439" s="14" t="s">
        <v>4849</v>
      </c>
      <c r="Y439" s="18">
        <v>7.9E-7</v>
      </c>
      <c r="Z439" s="16">
        <v>11.3</v>
      </c>
      <c r="AA439" s="17"/>
      <c r="AB439" s="16">
        <v>0.0</v>
      </c>
      <c r="AC439" s="16">
        <v>-0.01</v>
      </c>
      <c r="AD439" s="16">
        <v>5.05</v>
      </c>
      <c r="AE439" s="17"/>
      <c r="AF439" s="17"/>
      <c r="AG439" s="16">
        <v>0.0</v>
      </c>
      <c r="AH439" s="16">
        <v>75034.0</v>
      </c>
      <c r="AI439" s="16">
        <v>0.0</v>
      </c>
      <c r="AJ439" s="16">
        <v>0.0</v>
      </c>
      <c r="AK439" s="16">
        <v>0.0</v>
      </c>
      <c r="AL439" s="16">
        <v>60028.0</v>
      </c>
      <c r="AM439" s="16">
        <v>0.0</v>
      </c>
      <c r="AN439" s="16">
        <v>0.0</v>
      </c>
      <c r="AO439" s="16">
        <v>0.0</v>
      </c>
      <c r="AP439" s="16">
        <v>29606.0</v>
      </c>
      <c r="AQ439" s="16">
        <v>0.0</v>
      </c>
      <c r="AR439" s="16">
        <v>0.0</v>
      </c>
      <c r="AS439" s="16">
        <v>0.0</v>
      </c>
      <c r="AT439" s="16">
        <v>44880.0</v>
      </c>
      <c r="AU439" s="16">
        <v>0.0</v>
      </c>
      <c r="AV439" s="16">
        <v>0.0</v>
      </c>
      <c r="AW439" s="16">
        <v>0.0</v>
      </c>
      <c r="AX439" s="16">
        <v>64028.0</v>
      </c>
      <c r="AY439" s="16">
        <v>0.0</v>
      </c>
      <c r="AZ439" s="16">
        <v>0.0</v>
      </c>
      <c r="BA439" s="16">
        <v>0.0</v>
      </c>
      <c r="BB439" s="16">
        <v>5928.0</v>
      </c>
      <c r="BC439" s="16">
        <v>0.0</v>
      </c>
      <c r="BD439" s="16">
        <v>0.0</v>
      </c>
      <c r="BE439" s="16">
        <v>4.0</v>
      </c>
      <c r="BF439" s="16">
        <v>1180022.0</v>
      </c>
      <c r="BG439" s="16">
        <v>0.0</v>
      </c>
      <c r="BH439" s="16">
        <v>0.0</v>
      </c>
      <c r="BI439" s="16">
        <v>0.0</v>
      </c>
      <c r="BJ439" s="16">
        <v>912.0</v>
      </c>
      <c r="BK439" s="16">
        <v>0.0</v>
      </c>
      <c r="BL439" s="16">
        <v>0.0</v>
      </c>
      <c r="BM439" s="16">
        <v>0.0</v>
      </c>
      <c r="BN439" s="16">
        <v>91072.0</v>
      </c>
      <c r="BO439" s="16">
        <v>0.0</v>
      </c>
      <c r="BP439" s="16">
        <v>0.0</v>
      </c>
      <c r="BQ439" s="16">
        <v>0.0</v>
      </c>
      <c r="BR439" s="16">
        <v>62494.0</v>
      </c>
      <c r="BS439" s="16">
        <v>0.0</v>
      </c>
      <c r="BT439" s="16">
        <v>0.0</v>
      </c>
    </row>
    <row r="440">
      <c r="A440" s="14" t="s">
        <v>6516</v>
      </c>
      <c r="B440" s="16">
        <v>11.0</v>
      </c>
      <c r="C440" s="16">
        <v>4070114.0</v>
      </c>
      <c r="D440" s="14" t="s">
        <v>6517</v>
      </c>
      <c r="E440" s="14" t="s">
        <v>2622</v>
      </c>
      <c r="F440" s="14" t="s">
        <v>2621</v>
      </c>
      <c r="G440" s="14" t="s">
        <v>4844</v>
      </c>
      <c r="H440" s="14" t="s">
        <v>2978</v>
      </c>
      <c r="I440" s="14" t="s">
        <v>2978</v>
      </c>
      <c r="J440" s="14" t="s">
        <v>4845</v>
      </c>
      <c r="K440" s="14" t="s">
        <v>6518</v>
      </c>
      <c r="L440" s="14" t="s">
        <v>6518</v>
      </c>
      <c r="M440" s="14" t="s">
        <v>6519</v>
      </c>
      <c r="N440" s="14" t="s">
        <v>4848</v>
      </c>
      <c r="O440" s="14" t="s">
        <v>4878</v>
      </c>
      <c r="P440" s="16">
        <v>2945772.0</v>
      </c>
      <c r="Q440" s="17"/>
      <c r="R440" s="16">
        <v>4.0</v>
      </c>
      <c r="S440" s="16">
        <v>1614008.0</v>
      </c>
      <c r="T440" s="18">
        <v>2.4783E-6</v>
      </c>
      <c r="U440" s="16">
        <v>0.0</v>
      </c>
      <c r="V440" s="16">
        <v>0.0</v>
      </c>
      <c r="W440" s="14" t="s">
        <v>2978</v>
      </c>
      <c r="X440" s="14" t="s">
        <v>4849</v>
      </c>
      <c r="Y440" s="18">
        <v>7.9E-7</v>
      </c>
      <c r="Z440" s="16">
        <v>7.34</v>
      </c>
      <c r="AA440" s="17"/>
      <c r="AB440" s="16">
        <v>0.0</v>
      </c>
      <c r="AC440" s="16">
        <v>0.0</v>
      </c>
      <c r="AD440" s="16">
        <v>1.78</v>
      </c>
      <c r="AE440" s="17"/>
      <c r="AF440" s="17"/>
      <c r="AG440" s="16">
        <v>0.0</v>
      </c>
      <c r="AH440" s="16">
        <v>74908.0</v>
      </c>
      <c r="AI440" s="16">
        <v>0.0</v>
      </c>
      <c r="AJ440" s="16">
        <v>0.0</v>
      </c>
      <c r="AK440" s="16">
        <v>0.0</v>
      </c>
      <c r="AL440" s="16">
        <v>59994.0</v>
      </c>
      <c r="AM440" s="16">
        <v>0.0</v>
      </c>
      <c r="AN440" s="16">
        <v>0.0</v>
      </c>
      <c r="AO440" s="16">
        <v>0.0</v>
      </c>
      <c r="AP440" s="16">
        <v>29608.0</v>
      </c>
      <c r="AQ440" s="16">
        <v>0.0</v>
      </c>
      <c r="AR440" s="16">
        <v>0.0</v>
      </c>
      <c r="AS440" s="16">
        <v>0.0</v>
      </c>
      <c r="AT440" s="16">
        <v>44886.0</v>
      </c>
      <c r="AU440" s="16">
        <v>0.0</v>
      </c>
      <c r="AV440" s="16">
        <v>0.0</v>
      </c>
      <c r="AW440" s="16">
        <v>0.0</v>
      </c>
      <c r="AX440" s="16">
        <v>64034.0</v>
      </c>
      <c r="AY440" s="16">
        <v>0.0</v>
      </c>
      <c r="AZ440" s="16">
        <v>0.0</v>
      </c>
      <c r="BA440" s="16">
        <v>0.0</v>
      </c>
      <c r="BB440" s="16">
        <v>6082.0</v>
      </c>
      <c r="BC440" s="16">
        <v>0.0</v>
      </c>
      <c r="BD440" s="16">
        <v>0.0</v>
      </c>
      <c r="BE440" s="16">
        <v>4.0</v>
      </c>
      <c r="BF440" s="16">
        <v>1180022.0</v>
      </c>
      <c r="BG440" s="16">
        <v>0.0</v>
      </c>
      <c r="BH440" s="16">
        <v>0.0</v>
      </c>
      <c r="BI440" s="16">
        <v>0.0</v>
      </c>
      <c r="BJ440" s="16">
        <v>912.0</v>
      </c>
      <c r="BK440" s="16">
        <v>0.0</v>
      </c>
      <c r="BL440" s="16">
        <v>0.0</v>
      </c>
      <c r="BM440" s="16">
        <v>0.0</v>
      </c>
      <c r="BN440" s="16">
        <v>91078.0</v>
      </c>
      <c r="BO440" s="16">
        <v>0.0</v>
      </c>
      <c r="BP440" s="16">
        <v>0.0</v>
      </c>
      <c r="BQ440" s="16">
        <v>0.0</v>
      </c>
      <c r="BR440" s="16">
        <v>62484.0</v>
      </c>
      <c r="BS440" s="16">
        <v>0.0</v>
      </c>
      <c r="BT440" s="16">
        <v>0.0</v>
      </c>
    </row>
    <row r="441">
      <c r="A441" s="14" t="s">
        <v>6520</v>
      </c>
      <c r="B441" s="16">
        <v>11.0</v>
      </c>
      <c r="C441" s="16">
        <v>4059378.0</v>
      </c>
      <c r="D441" s="14" t="s">
        <v>6521</v>
      </c>
      <c r="E441" s="14" t="s">
        <v>2622</v>
      </c>
      <c r="F441" s="14" t="s">
        <v>2630</v>
      </c>
      <c r="G441" s="14" t="s">
        <v>5166</v>
      </c>
      <c r="H441" s="14" t="s">
        <v>2978</v>
      </c>
      <c r="I441" s="14" t="s">
        <v>21</v>
      </c>
      <c r="J441" s="14" t="s">
        <v>4845</v>
      </c>
      <c r="K441" s="14" t="s">
        <v>6522</v>
      </c>
      <c r="L441" s="14" t="s">
        <v>6522</v>
      </c>
      <c r="M441" s="14" t="s">
        <v>6523</v>
      </c>
      <c r="N441" s="14" t="s">
        <v>409</v>
      </c>
      <c r="P441" s="17"/>
      <c r="Q441" s="17"/>
      <c r="R441" s="16">
        <v>4.0</v>
      </c>
      <c r="S441" s="16">
        <v>1614022.0</v>
      </c>
      <c r="T441" s="18">
        <v>2.4783E-6</v>
      </c>
      <c r="U441" s="16">
        <v>0.0</v>
      </c>
      <c r="V441" s="16">
        <v>0.0</v>
      </c>
      <c r="W441" s="14" t="s">
        <v>2978</v>
      </c>
      <c r="X441" s="14" t="s">
        <v>4860</v>
      </c>
      <c r="Y441" s="16">
        <v>1.425E-5</v>
      </c>
      <c r="Z441" s="16">
        <v>25.4</v>
      </c>
      <c r="AA441" s="17"/>
      <c r="AB441" s="16">
        <v>0.0</v>
      </c>
      <c r="AC441" s="16">
        <v>0.0</v>
      </c>
      <c r="AD441" s="16">
        <v>8.89</v>
      </c>
      <c r="AE441" s="16">
        <v>0.0</v>
      </c>
      <c r="AF441" s="16">
        <v>0.983</v>
      </c>
      <c r="AG441" s="16">
        <v>0.0</v>
      </c>
      <c r="AH441" s="16">
        <v>75024.0</v>
      </c>
      <c r="AI441" s="16">
        <v>0.0</v>
      </c>
      <c r="AJ441" s="16">
        <v>0.0</v>
      </c>
      <c r="AK441" s="16">
        <v>0.0</v>
      </c>
      <c r="AL441" s="16">
        <v>60006.0</v>
      </c>
      <c r="AM441" s="16">
        <v>0.0</v>
      </c>
      <c r="AN441" s="16">
        <v>0.0</v>
      </c>
      <c r="AO441" s="16">
        <v>0.0</v>
      </c>
      <c r="AP441" s="16">
        <v>29602.0</v>
      </c>
      <c r="AQ441" s="16">
        <v>0.0</v>
      </c>
      <c r="AR441" s="16">
        <v>0.0</v>
      </c>
      <c r="AS441" s="16">
        <v>0.0</v>
      </c>
      <c r="AT441" s="16">
        <v>44878.0</v>
      </c>
      <c r="AU441" s="16">
        <v>0.0</v>
      </c>
      <c r="AV441" s="16">
        <v>0.0</v>
      </c>
      <c r="AW441" s="16">
        <v>0.0</v>
      </c>
      <c r="AX441" s="16">
        <v>64024.0</v>
      </c>
      <c r="AY441" s="16">
        <v>0.0</v>
      </c>
      <c r="AZ441" s="16">
        <v>0.0</v>
      </c>
      <c r="BA441" s="16">
        <v>0.0</v>
      </c>
      <c r="BB441" s="16">
        <v>6062.0</v>
      </c>
      <c r="BC441" s="16">
        <v>0.0</v>
      </c>
      <c r="BD441" s="16">
        <v>0.0</v>
      </c>
      <c r="BE441" s="16">
        <v>0.0</v>
      </c>
      <c r="BF441" s="16">
        <v>1179938.0</v>
      </c>
      <c r="BG441" s="16">
        <v>0.0</v>
      </c>
      <c r="BH441" s="16">
        <v>0.0</v>
      </c>
      <c r="BI441" s="16">
        <v>0.0</v>
      </c>
      <c r="BJ441" s="16">
        <v>912.0</v>
      </c>
      <c r="BK441" s="16">
        <v>0.0</v>
      </c>
      <c r="BL441" s="16">
        <v>0.0</v>
      </c>
      <c r="BM441" s="16">
        <v>4.0</v>
      </c>
      <c r="BN441" s="16">
        <v>91072.0</v>
      </c>
      <c r="BO441" s="16">
        <v>0.0</v>
      </c>
      <c r="BP441" s="16">
        <v>0.0</v>
      </c>
      <c r="BQ441" s="16">
        <v>0.0</v>
      </c>
      <c r="BR441" s="16">
        <v>62504.0</v>
      </c>
      <c r="BS441" s="16">
        <v>0.0</v>
      </c>
      <c r="BT441" s="16">
        <v>0.0</v>
      </c>
    </row>
    <row r="442">
      <c r="A442" s="14" t="s">
        <v>6524</v>
      </c>
      <c r="B442" s="16">
        <v>11.0</v>
      </c>
      <c r="C442" s="16">
        <v>3967560.0</v>
      </c>
      <c r="D442" s="17"/>
      <c r="E442" s="14" t="s">
        <v>2622</v>
      </c>
      <c r="F442" s="14" t="s">
        <v>2621</v>
      </c>
      <c r="G442" s="14" t="s">
        <v>5166</v>
      </c>
      <c r="H442" s="14" t="s">
        <v>2978</v>
      </c>
      <c r="I442" s="14" t="s">
        <v>21</v>
      </c>
      <c r="J442" s="14" t="s">
        <v>4845</v>
      </c>
      <c r="K442" s="14" t="s">
        <v>6525</v>
      </c>
      <c r="L442" s="14" t="s">
        <v>6525</v>
      </c>
      <c r="M442" s="14" t="s">
        <v>6526</v>
      </c>
      <c r="N442" s="14" t="s">
        <v>5348</v>
      </c>
      <c r="O442" s="17"/>
      <c r="P442" s="17"/>
      <c r="Q442" s="17"/>
      <c r="R442" s="16">
        <v>4.0</v>
      </c>
      <c r="S442" s="16">
        <v>1614034.0</v>
      </c>
      <c r="T442" s="18">
        <v>2.4783E-6</v>
      </c>
      <c r="U442" s="16">
        <v>0.0</v>
      </c>
      <c r="V442" s="16">
        <v>0.0</v>
      </c>
      <c r="W442" s="14" t="s">
        <v>2978</v>
      </c>
      <c r="X442" s="14" t="s">
        <v>4849</v>
      </c>
      <c r="Y442" s="18">
        <v>7.9E-7</v>
      </c>
      <c r="Z442" s="16">
        <v>36.0</v>
      </c>
      <c r="AA442" s="17"/>
      <c r="AB442" s="16">
        <v>0.0</v>
      </c>
      <c r="AC442" s="16">
        <v>0.01</v>
      </c>
      <c r="AD442" s="16">
        <v>5.92</v>
      </c>
      <c r="AE442" s="17"/>
      <c r="AF442" s="17"/>
      <c r="AG442" s="16">
        <v>0.0</v>
      </c>
      <c r="AH442" s="16">
        <v>74998.0</v>
      </c>
      <c r="AI442" s="16">
        <v>0.0</v>
      </c>
      <c r="AJ442" s="16">
        <v>0.0</v>
      </c>
      <c r="AK442" s="16">
        <v>0.0</v>
      </c>
      <c r="AL442" s="16">
        <v>60010.0</v>
      </c>
      <c r="AM442" s="16">
        <v>0.0</v>
      </c>
      <c r="AN442" s="16">
        <v>0.0</v>
      </c>
      <c r="AO442" s="16">
        <v>0.0</v>
      </c>
      <c r="AP442" s="16">
        <v>29604.0</v>
      </c>
      <c r="AQ442" s="16">
        <v>0.0</v>
      </c>
      <c r="AR442" s="16">
        <v>0.0</v>
      </c>
      <c r="AS442" s="16">
        <v>0.0</v>
      </c>
      <c r="AT442" s="16">
        <v>44880.0</v>
      </c>
      <c r="AU442" s="16">
        <v>0.0</v>
      </c>
      <c r="AV442" s="16">
        <v>0.0</v>
      </c>
      <c r="AW442" s="16">
        <v>0.0</v>
      </c>
      <c r="AX442" s="16">
        <v>64014.0</v>
      </c>
      <c r="AY442" s="16">
        <v>0.0</v>
      </c>
      <c r="AZ442" s="16">
        <v>0.0</v>
      </c>
      <c r="BA442" s="16">
        <v>0.0</v>
      </c>
      <c r="BB442" s="16">
        <v>6062.0</v>
      </c>
      <c r="BC442" s="16">
        <v>0.0</v>
      </c>
      <c r="BD442" s="16">
        <v>0.0</v>
      </c>
      <c r="BE442" s="16">
        <v>4.0</v>
      </c>
      <c r="BF442" s="16">
        <v>1180000.0</v>
      </c>
      <c r="BG442" s="16">
        <v>0.0</v>
      </c>
      <c r="BH442" s="16">
        <v>0.0</v>
      </c>
      <c r="BI442" s="16">
        <v>0.0</v>
      </c>
      <c r="BJ442" s="16">
        <v>912.0</v>
      </c>
      <c r="BK442" s="16">
        <v>0.0</v>
      </c>
      <c r="BL442" s="16">
        <v>0.0</v>
      </c>
      <c r="BM442" s="16">
        <v>0.0</v>
      </c>
      <c r="BN442" s="16">
        <v>91054.0</v>
      </c>
      <c r="BO442" s="16">
        <v>0.0</v>
      </c>
      <c r="BP442" s="16">
        <v>0.0</v>
      </c>
      <c r="BQ442" s="16">
        <v>0.0</v>
      </c>
      <c r="BR442" s="16">
        <v>62500.0</v>
      </c>
      <c r="BS442" s="16">
        <v>0.0</v>
      </c>
      <c r="BT442" s="16">
        <v>0.0</v>
      </c>
    </row>
    <row r="443">
      <c r="A443" s="14" t="s">
        <v>6527</v>
      </c>
      <c r="B443" s="16">
        <v>11.0</v>
      </c>
      <c r="C443" s="16">
        <v>4091321.0</v>
      </c>
      <c r="D443" s="14" t="s">
        <v>6528</v>
      </c>
      <c r="E443" s="14" t="s">
        <v>2631</v>
      </c>
      <c r="F443" s="14" t="s">
        <v>2630</v>
      </c>
      <c r="G443" s="14" t="s">
        <v>4844</v>
      </c>
      <c r="H443" s="14" t="s">
        <v>2978</v>
      </c>
      <c r="I443" s="14" t="s">
        <v>2978</v>
      </c>
      <c r="J443" s="14" t="s">
        <v>4845</v>
      </c>
      <c r="K443" s="14" t="s">
        <v>6529</v>
      </c>
      <c r="L443" s="14" t="s">
        <v>6529</v>
      </c>
      <c r="M443" s="14" t="s">
        <v>6530</v>
      </c>
      <c r="N443" s="14" t="s">
        <v>409</v>
      </c>
      <c r="O443" s="14" t="s">
        <v>410</v>
      </c>
      <c r="P443" s="16">
        <v>569772.0</v>
      </c>
      <c r="Q443" s="17"/>
      <c r="R443" s="16">
        <v>4.0</v>
      </c>
      <c r="S443" s="16">
        <v>1614050.0</v>
      </c>
      <c r="T443" s="18">
        <v>2.4782E-6</v>
      </c>
      <c r="U443" s="16">
        <v>0.0</v>
      </c>
      <c r="V443" s="16">
        <v>0.0</v>
      </c>
      <c r="W443" s="14" t="s">
        <v>2978</v>
      </c>
      <c r="X443" s="14" t="s">
        <v>4865</v>
      </c>
      <c r="Y443" s="16">
        <v>1.063E-5</v>
      </c>
      <c r="Z443" s="16">
        <v>22.2</v>
      </c>
      <c r="AA443" s="17"/>
      <c r="AB443" s="16">
        <v>0.0</v>
      </c>
      <c r="AC443" s="16">
        <v>0.0</v>
      </c>
      <c r="AD443" s="16">
        <v>8.8</v>
      </c>
      <c r="AE443" s="16">
        <v>0.17</v>
      </c>
      <c r="AF443" s="16">
        <v>0.003</v>
      </c>
      <c r="AG443" s="16">
        <v>3.0</v>
      </c>
      <c r="AH443" s="16">
        <v>74914.0</v>
      </c>
      <c r="AI443" s="16">
        <v>0.0</v>
      </c>
      <c r="AJ443" s="16">
        <v>0.0</v>
      </c>
      <c r="AK443" s="16">
        <v>0.0</v>
      </c>
      <c r="AL443" s="16">
        <v>60000.0</v>
      </c>
      <c r="AM443" s="16">
        <v>0.0</v>
      </c>
      <c r="AN443" s="16">
        <v>0.0</v>
      </c>
      <c r="AO443" s="16">
        <v>0.0</v>
      </c>
      <c r="AP443" s="16">
        <v>29608.0</v>
      </c>
      <c r="AQ443" s="16">
        <v>0.0</v>
      </c>
      <c r="AR443" s="16">
        <v>0.0</v>
      </c>
      <c r="AS443" s="16">
        <v>1.0</v>
      </c>
      <c r="AT443" s="16">
        <v>44898.0</v>
      </c>
      <c r="AU443" s="16">
        <v>0.0</v>
      </c>
      <c r="AV443" s="16">
        <v>0.0</v>
      </c>
      <c r="AW443" s="16">
        <v>0.0</v>
      </c>
      <c r="AX443" s="16">
        <v>64016.0</v>
      </c>
      <c r="AY443" s="16">
        <v>0.0</v>
      </c>
      <c r="AZ443" s="16">
        <v>0.0</v>
      </c>
      <c r="BA443" s="16">
        <v>0.0</v>
      </c>
      <c r="BB443" s="16">
        <v>6084.0</v>
      </c>
      <c r="BC443" s="16">
        <v>0.0</v>
      </c>
      <c r="BD443" s="16">
        <v>0.0</v>
      </c>
      <c r="BE443" s="16">
        <v>0.0</v>
      </c>
      <c r="BF443" s="16">
        <v>1180042.0</v>
      </c>
      <c r="BG443" s="16">
        <v>0.0</v>
      </c>
      <c r="BH443" s="16">
        <v>0.0</v>
      </c>
      <c r="BI443" s="16">
        <v>0.0</v>
      </c>
      <c r="BJ443" s="16">
        <v>912.0</v>
      </c>
      <c r="BK443" s="16">
        <v>0.0</v>
      </c>
      <c r="BL443" s="16">
        <v>0.0</v>
      </c>
      <c r="BM443" s="16">
        <v>0.0</v>
      </c>
      <c r="BN443" s="16">
        <v>91090.0</v>
      </c>
      <c r="BO443" s="16">
        <v>0.0</v>
      </c>
      <c r="BP443" s="16">
        <v>0.0</v>
      </c>
      <c r="BQ443" s="16">
        <v>0.0</v>
      </c>
      <c r="BR443" s="16">
        <v>62486.0</v>
      </c>
      <c r="BS443" s="16">
        <v>0.0</v>
      </c>
      <c r="BT443" s="16">
        <v>0.0</v>
      </c>
    </row>
    <row r="444">
      <c r="A444" s="14" t="s">
        <v>6531</v>
      </c>
      <c r="B444" s="16">
        <v>11.0</v>
      </c>
      <c r="C444" s="16">
        <v>4091406.0</v>
      </c>
      <c r="D444" s="14" t="s">
        <v>6532</v>
      </c>
      <c r="E444" s="14" t="s">
        <v>2630</v>
      </c>
      <c r="F444" s="14" t="s">
        <v>2631</v>
      </c>
      <c r="G444" s="14" t="s">
        <v>4844</v>
      </c>
      <c r="H444" s="14" t="s">
        <v>2978</v>
      </c>
      <c r="I444" s="14" t="s">
        <v>2978</v>
      </c>
      <c r="J444" s="14" t="s">
        <v>4845</v>
      </c>
      <c r="K444" s="14" t="s">
        <v>6533</v>
      </c>
      <c r="L444" s="14" t="s">
        <v>6533</v>
      </c>
      <c r="M444" s="14" t="s">
        <v>6534</v>
      </c>
      <c r="N444" s="14" t="s">
        <v>409</v>
      </c>
      <c r="P444" s="17"/>
      <c r="Q444" s="17"/>
      <c r="R444" s="16">
        <v>4.0</v>
      </c>
      <c r="S444" s="16">
        <v>1614054.0</v>
      </c>
      <c r="T444" s="18">
        <v>2.4782E-6</v>
      </c>
      <c r="U444" s="16">
        <v>0.0</v>
      </c>
      <c r="V444" s="16">
        <v>0.0</v>
      </c>
      <c r="W444" s="14" t="s">
        <v>2978</v>
      </c>
      <c r="X444" s="17"/>
      <c r="Y444" s="17"/>
      <c r="Z444" s="16">
        <v>17.9</v>
      </c>
      <c r="AA444" s="17"/>
      <c r="AB444" s="16">
        <v>0.0</v>
      </c>
      <c r="AC444" s="16">
        <v>0.0</v>
      </c>
      <c r="AD444" s="16">
        <v>6.33</v>
      </c>
      <c r="AE444" s="16">
        <v>0.98</v>
      </c>
      <c r="AF444" s="16">
        <v>0.007</v>
      </c>
      <c r="AG444" s="16">
        <v>0.0</v>
      </c>
      <c r="AH444" s="16">
        <v>74928.0</v>
      </c>
      <c r="AI444" s="16">
        <v>0.0</v>
      </c>
      <c r="AJ444" s="16">
        <v>0.0</v>
      </c>
      <c r="AK444" s="16">
        <v>0.0</v>
      </c>
      <c r="AL444" s="16">
        <v>60004.0</v>
      </c>
      <c r="AM444" s="16">
        <v>0.0</v>
      </c>
      <c r="AN444" s="16">
        <v>0.0</v>
      </c>
      <c r="AO444" s="16">
        <v>0.0</v>
      </c>
      <c r="AP444" s="16">
        <v>29606.0</v>
      </c>
      <c r="AQ444" s="16">
        <v>0.0</v>
      </c>
      <c r="AR444" s="16">
        <v>0.0</v>
      </c>
      <c r="AS444" s="16">
        <v>0.0</v>
      </c>
      <c r="AT444" s="16">
        <v>44886.0</v>
      </c>
      <c r="AU444" s="16">
        <v>0.0</v>
      </c>
      <c r="AV444" s="16">
        <v>0.0</v>
      </c>
      <c r="AW444" s="16">
        <v>0.0</v>
      </c>
      <c r="AX444" s="16">
        <v>64024.0</v>
      </c>
      <c r="AY444" s="16">
        <v>0.0</v>
      </c>
      <c r="AZ444" s="16">
        <v>0.0</v>
      </c>
      <c r="BA444" s="16">
        <v>0.0</v>
      </c>
      <c r="BB444" s="16">
        <v>6082.0</v>
      </c>
      <c r="BC444" s="16">
        <v>0.0</v>
      </c>
      <c r="BD444" s="16">
        <v>0.0</v>
      </c>
      <c r="BE444" s="16">
        <v>1.0</v>
      </c>
      <c r="BF444" s="16">
        <v>1180042.0</v>
      </c>
      <c r="BG444" s="16">
        <v>0.0</v>
      </c>
      <c r="BH444" s="16">
        <v>0.0</v>
      </c>
      <c r="BI444" s="16">
        <v>0.0</v>
      </c>
      <c r="BJ444" s="16">
        <v>912.0</v>
      </c>
      <c r="BK444" s="16">
        <v>0.0</v>
      </c>
      <c r="BL444" s="16">
        <v>0.0</v>
      </c>
      <c r="BM444" s="16">
        <v>0.0</v>
      </c>
      <c r="BN444" s="16">
        <v>91088.0</v>
      </c>
      <c r="BO444" s="16">
        <v>0.0</v>
      </c>
      <c r="BP444" s="16">
        <v>0.0</v>
      </c>
      <c r="BQ444" s="16">
        <v>3.0</v>
      </c>
      <c r="BR444" s="16">
        <v>62482.0</v>
      </c>
      <c r="BS444" s="16">
        <v>0.0</v>
      </c>
      <c r="BT444" s="16">
        <v>0.0</v>
      </c>
    </row>
    <row r="445">
      <c r="A445" s="14" t="s">
        <v>6535</v>
      </c>
      <c r="B445" s="16">
        <v>11.0</v>
      </c>
      <c r="C445" s="16">
        <v>4082890.0</v>
      </c>
      <c r="D445" s="14" t="s">
        <v>6536</v>
      </c>
      <c r="E445" s="14" t="s">
        <v>2631</v>
      </c>
      <c r="F445" s="14" t="s">
        <v>2630</v>
      </c>
      <c r="G445" s="14" t="s">
        <v>5166</v>
      </c>
      <c r="H445" s="14" t="s">
        <v>2978</v>
      </c>
      <c r="I445" s="14" t="s">
        <v>21</v>
      </c>
      <c r="J445" s="14" t="s">
        <v>4845</v>
      </c>
      <c r="K445" s="14" t="s">
        <v>6537</v>
      </c>
      <c r="L445" s="14" t="s">
        <v>6537</v>
      </c>
      <c r="M445" s="14" t="s">
        <v>6538</v>
      </c>
      <c r="N445" s="14" t="s">
        <v>4848</v>
      </c>
      <c r="P445" s="17"/>
      <c r="Q445" s="17"/>
      <c r="R445" s="16">
        <v>4.0</v>
      </c>
      <c r="S445" s="16">
        <v>1614062.0</v>
      </c>
      <c r="T445" s="18">
        <v>2.4782E-6</v>
      </c>
      <c r="U445" s="16">
        <v>0.0</v>
      </c>
      <c r="V445" s="16">
        <v>0.0</v>
      </c>
      <c r="W445" s="14" t="s">
        <v>2978</v>
      </c>
      <c r="X445" s="14" t="s">
        <v>4940</v>
      </c>
      <c r="Y445" s="16">
        <v>1.327E-5</v>
      </c>
      <c r="Z445" s="16">
        <v>9.62</v>
      </c>
      <c r="AA445" s="16">
        <v>0.291</v>
      </c>
      <c r="AB445" s="16">
        <v>0.11</v>
      </c>
      <c r="AC445" s="16">
        <v>-0.19</v>
      </c>
      <c r="AD445" s="16">
        <v>2.59</v>
      </c>
      <c r="AE445" s="17"/>
      <c r="AF445" s="17"/>
      <c r="AG445" s="16">
        <v>0.0</v>
      </c>
      <c r="AH445" s="16">
        <v>75020.0</v>
      </c>
      <c r="AI445" s="16">
        <v>0.0</v>
      </c>
      <c r="AJ445" s="16">
        <v>0.0</v>
      </c>
      <c r="AK445" s="16">
        <v>3.0</v>
      </c>
      <c r="AL445" s="16">
        <v>60020.0</v>
      </c>
      <c r="AM445" s="16">
        <v>0.0</v>
      </c>
      <c r="AN445" s="16">
        <v>0.0</v>
      </c>
      <c r="AO445" s="16">
        <v>0.0</v>
      </c>
      <c r="AP445" s="16">
        <v>29604.0</v>
      </c>
      <c r="AQ445" s="16">
        <v>0.0</v>
      </c>
      <c r="AR445" s="16">
        <v>0.0</v>
      </c>
      <c r="AS445" s="16">
        <v>0.0</v>
      </c>
      <c r="AT445" s="16">
        <v>44868.0</v>
      </c>
      <c r="AU445" s="16">
        <v>0.0</v>
      </c>
      <c r="AV445" s="16">
        <v>0.0</v>
      </c>
      <c r="AW445" s="16">
        <v>0.0</v>
      </c>
      <c r="AX445" s="16">
        <v>64024.0</v>
      </c>
      <c r="AY445" s="16">
        <v>0.0</v>
      </c>
      <c r="AZ445" s="16">
        <v>0.0</v>
      </c>
      <c r="BA445" s="16">
        <v>0.0</v>
      </c>
      <c r="BB445" s="16">
        <v>6062.0</v>
      </c>
      <c r="BC445" s="16">
        <v>0.0</v>
      </c>
      <c r="BD445" s="16">
        <v>0.0</v>
      </c>
      <c r="BE445" s="16">
        <v>1.0</v>
      </c>
      <c r="BF445" s="16">
        <v>1179964.0</v>
      </c>
      <c r="BG445" s="16">
        <v>0.0</v>
      </c>
      <c r="BH445" s="16">
        <v>0.0</v>
      </c>
      <c r="BI445" s="16">
        <v>0.0</v>
      </c>
      <c r="BJ445" s="16">
        <v>912.0</v>
      </c>
      <c r="BK445" s="16">
        <v>0.0</v>
      </c>
      <c r="BL445" s="16">
        <v>0.0</v>
      </c>
      <c r="BM445" s="16">
        <v>0.0</v>
      </c>
      <c r="BN445" s="16">
        <v>91084.0</v>
      </c>
      <c r="BO445" s="16">
        <v>0.0</v>
      </c>
      <c r="BP445" s="16">
        <v>0.0</v>
      </c>
      <c r="BQ445" s="16">
        <v>0.0</v>
      </c>
      <c r="BR445" s="16">
        <v>62504.0</v>
      </c>
      <c r="BS445" s="16">
        <v>0.0</v>
      </c>
      <c r="BT445" s="16">
        <v>0.0</v>
      </c>
    </row>
    <row r="446">
      <c r="A446" s="14" t="s">
        <v>6539</v>
      </c>
      <c r="B446" s="16">
        <v>11.0</v>
      </c>
      <c r="C446" s="16">
        <v>4091483.0</v>
      </c>
      <c r="D446" s="14" t="s">
        <v>6540</v>
      </c>
      <c r="E446" s="14" t="s">
        <v>2631</v>
      </c>
      <c r="F446" s="14" t="s">
        <v>2630</v>
      </c>
      <c r="G446" s="14" t="s">
        <v>4844</v>
      </c>
      <c r="H446" s="14" t="s">
        <v>2978</v>
      </c>
      <c r="I446" s="14" t="s">
        <v>2978</v>
      </c>
      <c r="J446" s="14" t="s">
        <v>4845</v>
      </c>
      <c r="K446" s="14" t="s">
        <v>6541</v>
      </c>
      <c r="L446" s="14" t="s">
        <v>6541</v>
      </c>
      <c r="M446" s="14" t="s">
        <v>6542</v>
      </c>
      <c r="N446" s="14" t="s">
        <v>4848</v>
      </c>
      <c r="P446" s="17"/>
      <c r="Q446" s="17"/>
      <c r="R446" s="16">
        <v>4.0</v>
      </c>
      <c r="S446" s="16">
        <v>1614066.0</v>
      </c>
      <c r="T446" s="18">
        <v>2.4782E-6</v>
      </c>
      <c r="U446" s="16">
        <v>0.0</v>
      </c>
      <c r="V446" s="16">
        <v>0.0</v>
      </c>
      <c r="W446" s="14" t="s">
        <v>2978</v>
      </c>
      <c r="X446" s="14" t="s">
        <v>4849</v>
      </c>
      <c r="Y446" s="18">
        <v>6.8E-7</v>
      </c>
      <c r="Z446" s="16">
        <v>8.83</v>
      </c>
      <c r="AA446" s="16">
        <v>0.217</v>
      </c>
      <c r="AB446" s="16">
        <v>0.0</v>
      </c>
      <c r="AC446" s="16">
        <v>0.0</v>
      </c>
      <c r="AD446" s="16">
        <v>3.27</v>
      </c>
      <c r="AE446" s="17"/>
      <c r="AF446" s="17"/>
      <c r="AG446" s="16">
        <v>0.0</v>
      </c>
      <c r="AH446" s="16">
        <v>74930.0</v>
      </c>
      <c r="AI446" s="16">
        <v>0.0</v>
      </c>
      <c r="AJ446" s="16">
        <v>0.0</v>
      </c>
      <c r="AK446" s="16">
        <v>0.0</v>
      </c>
      <c r="AL446" s="16">
        <v>59996.0</v>
      </c>
      <c r="AM446" s="16">
        <v>0.0</v>
      </c>
      <c r="AN446" s="16">
        <v>0.0</v>
      </c>
      <c r="AO446" s="16">
        <v>0.0</v>
      </c>
      <c r="AP446" s="16">
        <v>29604.0</v>
      </c>
      <c r="AQ446" s="16">
        <v>0.0</v>
      </c>
      <c r="AR446" s="16">
        <v>0.0</v>
      </c>
      <c r="AS446" s="16">
        <v>0.0</v>
      </c>
      <c r="AT446" s="16">
        <v>44880.0</v>
      </c>
      <c r="AU446" s="16">
        <v>0.0</v>
      </c>
      <c r="AV446" s="16">
        <v>0.0</v>
      </c>
      <c r="AW446" s="16">
        <v>0.0</v>
      </c>
      <c r="AX446" s="16">
        <v>64042.0</v>
      </c>
      <c r="AY446" s="16">
        <v>0.0</v>
      </c>
      <c r="AZ446" s="16">
        <v>0.0</v>
      </c>
      <c r="BA446" s="16">
        <v>0.0</v>
      </c>
      <c r="BB446" s="16">
        <v>6084.0</v>
      </c>
      <c r="BC446" s="16">
        <v>0.0</v>
      </c>
      <c r="BD446" s="16">
        <v>0.0</v>
      </c>
      <c r="BE446" s="16">
        <v>3.0</v>
      </c>
      <c r="BF446" s="16">
        <v>1180038.0</v>
      </c>
      <c r="BG446" s="16">
        <v>0.0</v>
      </c>
      <c r="BH446" s="16">
        <v>0.0</v>
      </c>
      <c r="BI446" s="16">
        <v>0.0</v>
      </c>
      <c r="BJ446" s="16">
        <v>912.0</v>
      </c>
      <c r="BK446" s="16">
        <v>0.0</v>
      </c>
      <c r="BL446" s="16">
        <v>0.0</v>
      </c>
      <c r="BM446" s="16">
        <v>1.0</v>
      </c>
      <c r="BN446" s="16">
        <v>91092.0</v>
      </c>
      <c r="BO446" s="16">
        <v>0.0</v>
      </c>
      <c r="BP446" s="16">
        <v>0.0</v>
      </c>
      <c r="BQ446" s="16">
        <v>0.0</v>
      </c>
      <c r="BR446" s="16">
        <v>62488.0</v>
      </c>
      <c r="BS446" s="16">
        <v>0.0</v>
      </c>
      <c r="BT446" s="16">
        <v>0.0</v>
      </c>
    </row>
    <row r="447">
      <c r="A447" s="14" t="s">
        <v>6543</v>
      </c>
      <c r="B447" s="16">
        <v>11.0</v>
      </c>
      <c r="C447" s="16">
        <v>4023913.0</v>
      </c>
      <c r="D447" s="17"/>
      <c r="E447" s="14" t="s">
        <v>6544</v>
      </c>
      <c r="F447" s="14" t="s">
        <v>2630</v>
      </c>
      <c r="G447" s="14" t="s">
        <v>5166</v>
      </c>
      <c r="H447" s="14" t="s">
        <v>2978</v>
      </c>
      <c r="I447" s="14" t="s">
        <v>21</v>
      </c>
      <c r="J447" s="14" t="s">
        <v>4845</v>
      </c>
      <c r="K447" s="14" t="s">
        <v>6545</v>
      </c>
      <c r="L447" s="14" t="s">
        <v>6545</v>
      </c>
      <c r="M447" s="14" t="s">
        <v>6546</v>
      </c>
      <c r="N447" s="14" t="s">
        <v>5335</v>
      </c>
      <c r="P447" s="17"/>
      <c r="Q447" s="17"/>
      <c r="R447" s="16">
        <v>4.0</v>
      </c>
      <c r="S447" s="16">
        <v>1614068.0</v>
      </c>
      <c r="T447" s="18">
        <v>2.4782E-6</v>
      </c>
      <c r="U447" s="16">
        <v>0.0</v>
      </c>
      <c r="V447" s="16">
        <v>0.0</v>
      </c>
      <c r="W447" s="14" t="s">
        <v>2978</v>
      </c>
      <c r="X447" s="14" t="s">
        <v>4849</v>
      </c>
      <c r="Y447" s="18">
        <v>7.9E-7</v>
      </c>
      <c r="Z447" s="16">
        <v>27.5</v>
      </c>
      <c r="AA447" s="17"/>
      <c r="AB447" s="16">
        <v>0.01</v>
      </c>
      <c r="AC447" s="16">
        <v>-0.03</v>
      </c>
      <c r="AD447" s="16">
        <v>4.7</v>
      </c>
      <c r="AE447" s="17"/>
      <c r="AF447" s="17"/>
      <c r="AG447" s="16">
        <v>0.0</v>
      </c>
      <c r="AH447" s="16">
        <v>75028.0</v>
      </c>
      <c r="AI447" s="16">
        <v>0.0</v>
      </c>
      <c r="AJ447" s="16">
        <v>0.0</v>
      </c>
      <c r="AK447" s="16">
        <v>0.0</v>
      </c>
      <c r="AL447" s="16">
        <v>60022.0</v>
      </c>
      <c r="AM447" s="16">
        <v>0.0</v>
      </c>
      <c r="AN447" s="16">
        <v>0.0</v>
      </c>
      <c r="AO447" s="16">
        <v>0.0</v>
      </c>
      <c r="AP447" s="16">
        <v>29606.0</v>
      </c>
      <c r="AQ447" s="16">
        <v>0.0</v>
      </c>
      <c r="AR447" s="16">
        <v>0.0</v>
      </c>
      <c r="AS447" s="16">
        <v>0.0</v>
      </c>
      <c r="AT447" s="16">
        <v>44874.0</v>
      </c>
      <c r="AU447" s="16">
        <v>0.0</v>
      </c>
      <c r="AV447" s="16">
        <v>0.0</v>
      </c>
      <c r="AW447" s="16">
        <v>0.0</v>
      </c>
      <c r="AX447" s="16">
        <v>64022.0</v>
      </c>
      <c r="AY447" s="16">
        <v>0.0</v>
      </c>
      <c r="AZ447" s="16">
        <v>0.0</v>
      </c>
      <c r="BA447" s="16">
        <v>0.0</v>
      </c>
      <c r="BB447" s="16">
        <v>6062.0</v>
      </c>
      <c r="BC447" s="16">
        <v>0.0</v>
      </c>
      <c r="BD447" s="16">
        <v>0.0</v>
      </c>
      <c r="BE447" s="16">
        <v>4.0</v>
      </c>
      <c r="BF447" s="16">
        <v>1179960.0</v>
      </c>
      <c r="BG447" s="16">
        <v>0.0</v>
      </c>
      <c r="BH447" s="16">
        <v>0.0</v>
      </c>
      <c r="BI447" s="16">
        <v>0.0</v>
      </c>
      <c r="BJ447" s="16">
        <v>910.0</v>
      </c>
      <c r="BK447" s="16">
        <v>0.0</v>
      </c>
      <c r="BL447" s="16">
        <v>0.0</v>
      </c>
      <c r="BM447" s="16">
        <v>0.0</v>
      </c>
      <c r="BN447" s="16">
        <v>91086.0</v>
      </c>
      <c r="BO447" s="16">
        <v>0.0</v>
      </c>
      <c r="BP447" s="16">
        <v>0.0</v>
      </c>
      <c r="BQ447" s="16">
        <v>0.0</v>
      </c>
      <c r="BR447" s="16">
        <v>62498.0</v>
      </c>
      <c r="BS447" s="16">
        <v>0.0</v>
      </c>
      <c r="BT447" s="16">
        <v>0.0</v>
      </c>
    </row>
    <row r="448">
      <c r="A448" s="14" t="s">
        <v>6547</v>
      </c>
      <c r="B448" s="16">
        <v>11.0</v>
      </c>
      <c r="C448" s="16">
        <v>4059298.0</v>
      </c>
      <c r="D448" s="14" t="s">
        <v>6548</v>
      </c>
      <c r="E448" s="14" t="s">
        <v>2622</v>
      </c>
      <c r="F448" s="14" t="s">
        <v>2621</v>
      </c>
      <c r="G448" s="14" t="s">
        <v>5166</v>
      </c>
      <c r="H448" s="14" t="s">
        <v>2978</v>
      </c>
      <c r="I448" s="14" t="s">
        <v>21</v>
      </c>
      <c r="J448" s="14" t="s">
        <v>4845</v>
      </c>
      <c r="K448" s="14" t="s">
        <v>6549</v>
      </c>
      <c r="L448" s="14" t="s">
        <v>6549</v>
      </c>
      <c r="M448" s="14" t="s">
        <v>6550</v>
      </c>
      <c r="N448" s="14" t="s">
        <v>409</v>
      </c>
      <c r="O448" s="14" t="s">
        <v>410</v>
      </c>
      <c r="P448" s="16">
        <v>1398687.0</v>
      </c>
      <c r="Q448" s="17"/>
      <c r="R448" s="16">
        <v>4.0</v>
      </c>
      <c r="S448" s="16">
        <v>1614072.0</v>
      </c>
      <c r="T448" s="18">
        <v>2.4782E-6</v>
      </c>
      <c r="U448" s="16">
        <v>0.0</v>
      </c>
      <c r="V448" s="16">
        <v>0.0</v>
      </c>
      <c r="W448" s="14" t="s">
        <v>2978</v>
      </c>
      <c r="X448" s="14" t="s">
        <v>4849</v>
      </c>
      <c r="Y448" s="18">
        <v>7.9E-7</v>
      </c>
      <c r="Z448" s="16">
        <v>22.4</v>
      </c>
      <c r="AA448" s="17"/>
      <c r="AB448" s="16">
        <v>0.0</v>
      </c>
      <c r="AC448" s="16">
        <v>0.0</v>
      </c>
      <c r="AD448" s="16">
        <v>8.89</v>
      </c>
      <c r="AE448" s="16">
        <v>0.15</v>
      </c>
      <c r="AF448" s="16">
        <v>0.202</v>
      </c>
      <c r="AG448" s="16">
        <v>0.0</v>
      </c>
      <c r="AH448" s="16">
        <v>75026.0</v>
      </c>
      <c r="AI448" s="16">
        <v>0.0</v>
      </c>
      <c r="AJ448" s="16">
        <v>0.0</v>
      </c>
      <c r="AK448" s="16">
        <v>0.0</v>
      </c>
      <c r="AL448" s="16">
        <v>60022.0</v>
      </c>
      <c r="AM448" s="16">
        <v>0.0</v>
      </c>
      <c r="AN448" s="16">
        <v>0.0</v>
      </c>
      <c r="AO448" s="16">
        <v>0.0</v>
      </c>
      <c r="AP448" s="16">
        <v>29606.0</v>
      </c>
      <c r="AQ448" s="16">
        <v>0.0</v>
      </c>
      <c r="AR448" s="16">
        <v>0.0</v>
      </c>
      <c r="AS448" s="16">
        <v>0.0</v>
      </c>
      <c r="AT448" s="16">
        <v>44880.0</v>
      </c>
      <c r="AU448" s="16">
        <v>0.0</v>
      </c>
      <c r="AV448" s="16">
        <v>0.0</v>
      </c>
      <c r="AW448" s="16">
        <v>0.0</v>
      </c>
      <c r="AX448" s="16">
        <v>64020.0</v>
      </c>
      <c r="AY448" s="16">
        <v>0.0</v>
      </c>
      <c r="AZ448" s="16">
        <v>0.0</v>
      </c>
      <c r="BA448" s="16">
        <v>0.0</v>
      </c>
      <c r="BB448" s="16">
        <v>6062.0</v>
      </c>
      <c r="BC448" s="16">
        <v>0.0</v>
      </c>
      <c r="BD448" s="16">
        <v>0.0</v>
      </c>
      <c r="BE448" s="16">
        <v>4.0</v>
      </c>
      <c r="BF448" s="16">
        <v>1179956.0</v>
      </c>
      <c r="BG448" s="16">
        <v>0.0</v>
      </c>
      <c r="BH448" s="16">
        <v>0.0</v>
      </c>
      <c r="BI448" s="16">
        <v>0.0</v>
      </c>
      <c r="BJ448" s="16">
        <v>912.0</v>
      </c>
      <c r="BK448" s="16">
        <v>0.0</v>
      </c>
      <c r="BL448" s="16">
        <v>0.0</v>
      </c>
      <c r="BM448" s="16">
        <v>0.0</v>
      </c>
      <c r="BN448" s="16">
        <v>91088.0</v>
      </c>
      <c r="BO448" s="16">
        <v>0.0</v>
      </c>
      <c r="BP448" s="16">
        <v>0.0</v>
      </c>
      <c r="BQ448" s="16">
        <v>0.0</v>
      </c>
      <c r="BR448" s="16">
        <v>62500.0</v>
      </c>
      <c r="BS448" s="16">
        <v>0.0</v>
      </c>
      <c r="BT448" s="16">
        <v>0.0</v>
      </c>
    </row>
    <row r="449">
      <c r="A449" s="14" t="s">
        <v>6551</v>
      </c>
      <c r="B449" s="16">
        <v>11.0</v>
      </c>
      <c r="C449" s="16">
        <v>4086486.0</v>
      </c>
      <c r="D449" s="14" t="s">
        <v>6552</v>
      </c>
      <c r="E449" s="14" t="s">
        <v>2621</v>
      </c>
      <c r="F449" s="14" t="s">
        <v>2630</v>
      </c>
      <c r="G449" s="14" t="s">
        <v>5166</v>
      </c>
      <c r="H449" s="14" t="s">
        <v>2978</v>
      </c>
      <c r="I449" s="14" t="s">
        <v>21</v>
      </c>
      <c r="J449" s="14" t="s">
        <v>4845</v>
      </c>
      <c r="K449" s="14" t="s">
        <v>6553</v>
      </c>
      <c r="L449" s="14" t="s">
        <v>6553</v>
      </c>
      <c r="M449" s="14" t="s">
        <v>6554</v>
      </c>
      <c r="N449" s="14" t="s">
        <v>409</v>
      </c>
      <c r="P449" s="17"/>
      <c r="Q449" s="17"/>
      <c r="R449" s="16">
        <v>4.0</v>
      </c>
      <c r="S449" s="16">
        <v>1614074.0</v>
      </c>
      <c r="T449" s="18">
        <v>2.4782E-6</v>
      </c>
      <c r="U449" s="16">
        <v>0.0</v>
      </c>
      <c r="V449" s="16">
        <v>0.0</v>
      </c>
      <c r="W449" s="14" t="s">
        <v>2978</v>
      </c>
      <c r="X449" s="14" t="s">
        <v>4849</v>
      </c>
      <c r="Y449" s="18">
        <v>7.9E-7</v>
      </c>
      <c r="Z449" s="16">
        <v>26.8</v>
      </c>
      <c r="AA449" s="16">
        <v>0.389</v>
      </c>
      <c r="AB449" s="16">
        <v>0.02</v>
      </c>
      <c r="AC449" s="16">
        <v>0.0</v>
      </c>
      <c r="AD449" s="16">
        <v>6.33</v>
      </c>
      <c r="AE449" s="16">
        <v>0.0</v>
      </c>
      <c r="AF449" s="16">
        <v>0.93</v>
      </c>
      <c r="AG449" s="16">
        <v>0.0</v>
      </c>
      <c r="AH449" s="16">
        <v>75046.0</v>
      </c>
      <c r="AI449" s="16">
        <v>0.0</v>
      </c>
      <c r="AJ449" s="16">
        <v>0.0</v>
      </c>
      <c r="AK449" s="16">
        <v>0.0</v>
      </c>
      <c r="AL449" s="16">
        <v>60006.0</v>
      </c>
      <c r="AM449" s="16">
        <v>0.0</v>
      </c>
      <c r="AN449" s="16">
        <v>0.0</v>
      </c>
      <c r="AO449" s="16">
        <v>0.0</v>
      </c>
      <c r="AP449" s="16">
        <v>29602.0</v>
      </c>
      <c r="AQ449" s="16">
        <v>0.0</v>
      </c>
      <c r="AR449" s="16">
        <v>0.0</v>
      </c>
      <c r="AS449" s="16">
        <v>0.0</v>
      </c>
      <c r="AT449" s="16">
        <v>44876.0</v>
      </c>
      <c r="AU449" s="16">
        <v>0.0</v>
      </c>
      <c r="AV449" s="16">
        <v>0.0</v>
      </c>
      <c r="AW449" s="16">
        <v>0.0</v>
      </c>
      <c r="AX449" s="16">
        <v>64030.0</v>
      </c>
      <c r="AY449" s="16">
        <v>0.0</v>
      </c>
      <c r="AZ449" s="16">
        <v>0.0</v>
      </c>
      <c r="BA449" s="16">
        <v>0.0</v>
      </c>
      <c r="BB449" s="16">
        <v>6060.0</v>
      </c>
      <c r="BC449" s="16">
        <v>0.0</v>
      </c>
      <c r="BD449" s="16">
        <v>0.0</v>
      </c>
      <c r="BE449" s="16">
        <v>4.0</v>
      </c>
      <c r="BF449" s="16">
        <v>1179994.0</v>
      </c>
      <c r="BG449" s="16">
        <v>0.0</v>
      </c>
      <c r="BH449" s="16">
        <v>0.0</v>
      </c>
      <c r="BI449" s="16">
        <v>0.0</v>
      </c>
      <c r="BJ449" s="16">
        <v>912.0</v>
      </c>
      <c r="BK449" s="16">
        <v>0.0</v>
      </c>
      <c r="BL449" s="16">
        <v>0.0</v>
      </c>
      <c r="BM449" s="16">
        <v>0.0</v>
      </c>
      <c r="BN449" s="16">
        <v>91040.0</v>
      </c>
      <c r="BO449" s="16">
        <v>0.0</v>
      </c>
      <c r="BP449" s="16">
        <v>0.0</v>
      </c>
      <c r="BQ449" s="16">
        <v>0.0</v>
      </c>
      <c r="BR449" s="16">
        <v>62508.0</v>
      </c>
      <c r="BS449" s="16">
        <v>0.0</v>
      </c>
      <c r="BT449" s="16">
        <v>0.0</v>
      </c>
    </row>
    <row r="450">
      <c r="A450" s="14" t="s">
        <v>6555</v>
      </c>
      <c r="B450" s="16">
        <v>11.0</v>
      </c>
      <c r="C450" s="16">
        <v>3967650.0</v>
      </c>
      <c r="D450" s="14" t="s">
        <v>430</v>
      </c>
      <c r="E450" s="14" t="s">
        <v>2630</v>
      </c>
      <c r="F450" s="14" t="s">
        <v>2631</v>
      </c>
      <c r="G450" s="14" t="s">
        <v>4844</v>
      </c>
      <c r="H450" s="14" t="s">
        <v>2978</v>
      </c>
      <c r="I450" s="14" t="s">
        <v>2978</v>
      </c>
      <c r="J450" s="14" t="s">
        <v>4845</v>
      </c>
      <c r="K450" s="14" t="s">
        <v>431</v>
      </c>
      <c r="L450" s="14" t="s">
        <v>431</v>
      </c>
      <c r="M450" s="14" t="s">
        <v>432</v>
      </c>
      <c r="N450" s="14" t="s">
        <v>409</v>
      </c>
      <c r="O450" s="14" t="s">
        <v>410</v>
      </c>
      <c r="P450" s="16">
        <v>1499307.0</v>
      </c>
      <c r="Q450" s="17"/>
      <c r="R450" s="16">
        <v>4.0</v>
      </c>
      <c r="S450" s="16">
        <v>1614090.0</v>
      </c>
      <c r="T450" s="18">
        <v>2.4782E-6</v>
      </c>
      <c r="U450" s="16">
        <v>0.0</v>
      </c>
      <c r="V450" s="16">
        <v>0.0</v>
      </c>
      <c r="W450" s="14" t="s">
        <v>2978</v>
      </c>
      <c r="X450" s="14" t="s">
        <v>4849</v>
      </c>
      <c r="Y450" s="18">
        <v>6.8E-7</v>
      </c>
      <c r="Z450" s="16">
        <v>20.8</v>
      </c>
      <c r="AA450" s="17"/>
      <c r="AB450" s="16">
        <v>0.0</v>
      </c>
      <c r="AC450" s="16">
        <v>0.0</v>
      </c>
      <c r="AD450" s="16">
        <v>6.33</v>
      </c>
      <c r="AE450" s="16">
        <v>0.56</v>
      </c>
      <c r="AF450" s="16">
        <v>0.116</v>
      </c>
      <c r="AG450" s="16">
        <v>1.0</v>
      </c>
      <c r="AH450" s="16">
        <v>74938.0</v>
      </c>
      <c r="AI450" s="16">
        <v>0.0</v>
      </c>
      <c r="AJ450" s="16">
        <v>0.0</v>
      </c>
      <c r="AK450" s="16">
        <v>0.0</v>
      </c>
      <c r="AL450" s="16">
        <v>60010.0</v>
      </c>
      <c r="AM450" s="16">
        <v>0.0</v>
      </c>
      <c r="AN450" s="16">
        <v>0.0</v>
      </c>
      <c r="AO450" s="16">
        <v>0.0</v>
      </c>
      <c r="AP450" s="16">
        <v>29604.0</v>
      </c>
      <c r="AQ450" s="16">
        <v>0.0</v>
      </c>
      <c r="AR450" s="16">
        <v>0.0</v>
      </c>
      <c r="AS450" s="16">
        <v>0.0</v>
      </c>
      <c r="AT450" s="16">
        <v>44898.0</v>
      </c>
      <c r="AU450" s="16">
        <v>0.0</v>
      </c>
      <c r="AV450" s="16">
        <v>0.0</v>
      </c>
      <c r="AW450" s="16">
        <v>0.0</v>
      </c>
      <c r="AX450" s="16">
        <v>64044.0</v>
      </c>
      <c r="AY450" s="16">
        <v>0.0</v>
      </c>
      <c r="AZ450" s="16">
        <v>0.0</v>
      </c>
      <c r="BA450" s="16">
        <v>0.0</v>
      </c>
      <c r="BB450" s="16">
        <v>6084.0</v>
      </c>
      <c r="BC450" s="16">
        <v>0.0</v>
      </c>
      <c r="BD450" s="16">
        <v>0.0</v>
      </c>
      <c r="BE450" s="16">
        <v>3.0</v>
      </c>
      <c r="BF450" s="16">
        <v>1180026.0</v>
      </c>
      <c r="BG450" s="16">
        <v>0.0</v>
      </c>
      <c r="BH450" s="16">
        <v>0.0</v>
      </c>
      <c r="BI450" s="16">
        <v>0.0</v>
      </c>
      <c r="BJ450" s="16">
        <v>912.0</v>
      </c>
      <c r="BK450" s="16">
        <v>0.0</v>
      </c>
      <c r="BL450" s="16">
        <v>0.0</v>
      </c>
      <c r="BM450" s="16">
        <v>0.0</v>
      </c>
      <c r="BN450" s="16">
        <v>91086.0</v>
      </c>
      <c r="BO450" s="16">
        <v>0.0</v>
      </c>
      <c r="BP450" s="16">
        <v>0.0</v>
      </c>
      <c r="BQ450" s="16">
        <v>0.0</v>
      </c>
      <c r="BR450" s="16">
        <v>62488.0</v>
      </c>
      <c r="BS450" s="16">
        <v>0.0</v>
      </c>
      <c r="BT450" s="16">
        <v>0.0</v>
      </c>
    </row>
    <row r="451">
      <c r="A451" s="14" t="s">
        <v>6556</v>
      </c>
      <c r="B451" s="16">
        <v>11.0</v>
      </c>
      <c r="C451" s="16">
        <v>4074551.0</v>
      </c>
      <c r="D451" s="17"/>
      <c r="E451" s="14" t="s">
        <v>2622</v>
      </c>
      <c r="F451" s="14" t="s">
        <v>2621</v>
      </c>
      <c r="G451" s="14" t="s">
        <v>5166</v>
      </c>
      <c r="H451" s="14" t="s">
        <v>2978</v>
      </c>
      <c r="I451" s="14" t="s">
        <v>21</v>
      </c>
      <c r="J451" s="14" t="s">
        <v>4845</v>
      </c>
      <c r="K451" s="14" t="s">
        <v>6557</v>
      </c>
      <c r="L451" s="14" t="s">
        <v>6557</v>
      </c>
      <c r="M451" s="14" t="s">
        <v>6558</v>
      </c>
      <c r="N451" s="14" t="s">
        <v>409</v>
      </c>
      <c r="P451" s="17"/>
      <c r="Q451" s="17"/>
      <c r="R451" s="16">
        <v>4.0</v>
      </c>
      <c r="S451" s="16">
        <v>1614092.0</v>
      </c>
      <c r="T451" s="18">
        <v>2.4782E-6</v>
      </c>
      <c r="U451" s="16">
        <v>0.0</v>
      </c>
      <c r="V451" s="16">
        <v>0.0</v>
      </c>
      <c r="W451" s="14" t="s">
        <v>2978</v>
      </c>
      <c r="X451" s="14" t="s">
        <v>4849</v>
      </c>
      <c r="Y451" s="18">
        <v>6.8E-7</v>
      </c>
      <c r="Z451" s="16">
        <v>19.8</v>
      </c>
      <c r="AA451" s="17"/>
      <c r="AB451" s="16">
        <v>0.0</v>
      </c>
      <c r="AC451" s="16">
        <v>0.0</v>
      </c>
      <c r="AD451" s="16">
        <v>8.87</v>
      </c>
      <c r="AE451" s="16">
        <v>0.06</v>
      </c>
      <c r="AF451" s="16">
        <v>0.04</v>
      </c>
      <c r="AG451" s="16">
        <v>0.0</v>
      </c>
      <c r="AH451" s="16">
        <v>75038.0</v>
      </c>
      <c r="AI451" s="16">
        <v>0.0</v>
      </c>
      <c r="AJ451" s="16">
        <v>0.0</v>
      </c>
      <c r="AK451" s="16">
        <v>0.0</v>
      </c>
      <c r="AL451" s="16">
        <v>60018.0</v>
      </c>
      <c r="AM451" s="16">
        <v>0.0</v>
      </c>
      <c r="AN451" s="16">
        <v>0.0</v>
      </c>
      <c r="AO451" s="16">
        <v>0.0</v>
      </c>
      <c r="AP451" s="16">
        <v>29608.0</v>
      </c>
      <c r="AQ451" s="16">
        <v>0.0</v>
      </c>
      <c r="AR451" s="16">
        <v>0.0</v>
      </c>
      <c r="AS451" s="16">
        <v>0.0</v>
      </c>
      <c r="AT451" s="16">
        <v>44886.0</v>
      </c>
      <c r="AU451" s="16">
        <v>0.0</v>
      </c>
      <c r="AV451" s="16">
        <v>0.0</v>
      </c>
      <c r="AW451" s="16">
        <v>0.0</v>
      </c>
      <c r="AX451" s="16">
        <v>64022.0</v>
      </c>
      <c r="AY451" s="16">
        <v>0.0</v>
      </c>
      <c r="AZ451" s="16">
        <v>0.0</v>
      </c>
      <c r="BA451" s="16">
        <v>0.0</v>
      </c>
      <c r="BB451" s="16">
        <v>6036.0</v>
      </c>
      <c r="BC451" s="16">
        <v>0.0</v>
      </c>
      <c r="BD451" s="16">
        <v>0.0</v>
      </c>
      <c r="BE451" s="16">
        <v>3.0</v>
      </c>
      <c r="BF451" s="16">
        <v>1180014.0</v>
      </c>
      <c r="BG451" s="16">
        <v>0.0</v>
      </c>
      <c r="BH451" s="16">
        <v>0.0</v>
      </c>
      <c r="BI451" s="16">
        <v>0.0</v>
      </c>
      <c r="BJ451" s="16">
        <v>910.0</v>
      </c>
      <c r="BK451" s="16">
        <v>0.0</v>
      </c>
      <c r="BL451" s="16">
        <v>0.0</v>
      </c>
      <c r="BM451" s="16">
        <v>0.0</v>
      </c>
      <c r="BN451" s="16">
        <v>91062.0</v>
      </c>
      <c r="BO451" s="16">
        <v>0.0</v>
      </c>
      <c r="BP451" s="16">
        <v>0.0</v>
      </c>
      <c r="BQ451" s="16">
        <v>1.0</v>
      </c>
      <c r="BR451" s="16">
        <v>62498.0</v>
      </c>
      <c r="BS451" s="16">
        <v>0.0</v>
      </c>
      <c r="BT451" s="16">
        <v>0.0</v>
      </c>
    </row>
    <row r="452">
      <c r="A452" s="14" t="s">
        <v>6559</v>
      </c>
      <c r="B452" s="16">
        <v>11.0</v>
      </c>
      <c r="C452" s="16">
        <v>4091372.0</v>
      </c>
      <c r="D452" s="14" t="s">
        <v>6560</v>
      </c>
      <c r="E452" s="14" t="s">
        <v>2630</v>
      </c>
      <c r="F452" s="14" t="s">
        <v>2631</v>
      </c>
      <c r="G452" s="14" t="s">
        <v>4844</v>
      </c>
      <c r="H452" s="14" t="s">
        <v>2978</v>
      </c>
      <c r="I452" s="14" t="s">
        <v>2978</v>
      </c>
      <c r="J452" s="14" t="s">
        <v>4845</v>
      </c>
      <c r="K452" s="14" t="s">
        <v>6561</v>
      </c>
      <c r="L452" s="14" t="s">
        <v>6561</v>
      </c>
      <c r="M452" s="14" t="s">
        <v>6562</v>
      </c>
      <c r="N452" s="14" t="s">
        <v>4848</v>
      </c>
      <c r="O452" s="14" t="s">
        <v>4878</v>
      </c>
      <c r="P452" s="16">
        <v>1458406.0</v>
      </c>
      <c r="Q452" s="17"/>
      <c r="R452" s="16">
        <v>4.0</v>
      </c>
      <c r="S452" s="16">
        <v>1614104.0</v>
      </c>
      <c r="T452" s="18">
        <v>2.4782E-6</v>
      </c>
      <c r="U452" s="16">
        <v>0.0</v>
      </c>
      <c r="V452" s="16">
        <v>0.0</v>
      </c>
      <c r="W452" s="14" t="s">
        <v>2978</v>
      </c>
      <c r="X452" s="14" t="s">
        <v>4865</v>
      </c>
      <c r="Y452" s="16">
        <v>4.43E-6</v>
      </c>
      <c r="Z452" s="16">
        <v>8.08</v>
      </c>
      <c r="AA452" s="16">
        <v>0.042</v>
      </c>
      <c r="AB452" s="16">
        <v>0.01</v>
      </c>
      <c r="AC452" s="16">
        <v>0.0</v>
      </c>
      <c r="AD452" s="16">
        <v>1.8</v>
      </c>
      <c r="AE452" s="17"/>
      <c r="AF452" s="17"/>
      <c r="AG452" s="16">
        <v>2.0</v>
      </c>
      <c r="AH452" s="16">
        <v>74938.0</v>
      </c>
      <c r="AI452" s="16">
        <v>0.0</v>
      </c>
      <c r="AJ452" s="16">
        <v>0.0</v>
      </c>
      <c r="AK452" s="16">
        <v>1.0</v>
      </c>
      <c r="AL452" s="16">
        <v>60008.0</v>
      </c>
      <c r="AM452" s="16">
        <v>0.0</v>
      </c>
      <c r="AN452" s="16">
        <v>0.0</v>
      </c>
      <c r="AO452" s="16">
        <v>0.0</v>
      </c>
      <c r="AP452" s="16">
        <v>29608.0</v>
      </c>
      <c r="AQ452" s="16">
        <v>0.0</v>
      </c>
      <c r="AR452" s="16">
        <v>0.0</v>
      </c>
      <c r="AS452" s="16">
        <v>0.0</v>
      </c>
      <c r="AT452" s="16">
        <v>44894.0</v>
      </c>
      <c r="AU452" s="16">
        <v>0.0</v>
      </c>
      <c r="AV452" s="16">
        <v>0.0</v>
      </c>
      <c r="AW452" s="16">
        <v>0.0</v>
      </c>
      <c r="AX452" s="16">
        <v>64040.0</v>
      </c>
      <c r="AY452" s="16">
        <v>0.0</v>
      </c>
      <c r="AZ452" s="16">
        <v>0.0</v>
      </c>
      <c r="BA452" s="16">
        <v>0.0</v>
      </c>
      <c r="BB452" s="16">
        <v>6084.0</v>
      </c>
      <c r="BC452" s="16">
        <v>0.0</v>
      </c>
      <c r="BD452" s="16">
        <v>0.0</v>
      </c>
      <c r="BE452" s="16">
        <v>0.0</v>
      </c>
      <c r="BF452" s="16">
        <v>1180048.0</v>
      </c>
      <c r="BG452" s="16">
        <v>0.0</v>
      </c>
      <c r="BH452" s="16">
        <v>0.0</v>
      </c>
      <c r="BI452" s="16">
        <v>0.0</v>
      </c>
      <c r="BJ452" s="16">
        <v>912.0</v>
      </c>
      <c r="BK452" s="16">
        <v>0.0</v>
      </c>
      <c r="BL452" s="16">
        <v>0.0</v>
      </c>
      <c r="BM452" s="16">
        <v>0.0</v>
      </c>
      <c r="BN452" s="16">
        <v>91082.0</v>
      </c>
      <c r="BO452" s="16">
        <v>0.0</v>
      </c>
      <c r="BP452" s="16">
        <v>0.0</v>
      </c>
      <c r="BQ452" s="16">
        <v>1.0</v>
      </c>
      <c r="BR452" s="16">
        <v>62490.0</v>
      </c>
      <c r="BS452" s="16">
        <v>0.0</v>
      </c>
      <c r="BT452" s="16">
        <v>0.0</v>
      </c>
    </row>
    <row r="453">
      <c r="A453" s="14" t="s">
        <v>6563</v>
      </c>
      <c r="B453" s="16">
        <v>11.0</v>
      </c>
      <c r="C453" s="16">
        <v>4086484.0</v>
      </c>
      <c r="D453" s="14" t="s">
        <v>6564</v>
      </c>
      <c r="E453" s="14" t="s">
        <v>2622</v>
      </c>
      <c r="F453" s="14" t="s">
        <v>2630</v>
      </c>
      <c r="G453" s="14" t="s">
        <v>4844</v>
      </c>
      <c r="H453" s="14" t="s">
        <v>2978</v>
      </c>
      <c r="I453" s="14" t="s">
        <v>2978</v>
      </c>
      <c r="J453" s="14" t="s">
        <v>4845</v>
      </c>
      <c r="K453" s="14" t="s">
        <v>6565</v>
      </c>
      <c r="L453" s="14" t="s">
        <v>6565</v>
      </c>
      <c r="M453" s="14" t="s">
        <v>6566</v>
      </c>
      <c r="N453" s="14" t="s">
        <v>409</v>
      </c>
      <c r="P453" s="17"/>
      <c r="Q453" s="17"/>
      <c r="R453" s="16">
        <v>4.0</v>
      </c>
      <c r="S453" s="16">
        <v>1614112.0</v>
      </c>
      <c r="T453" s="18">
        <v>2.4781E-6</v>
      </c>
      <c r="U453" s="16">
        <v>0.0</v>
      </c>
      <c r="V453" s="16">
        <v>0.0</v>
      </c>
      <c r="W453" s="14" t="s">
        <v>2978</v>
      </c>
      <c r="X453" s="14" t="s">
        <v>4849</v>
      </c>
      <c r="Y453" s="18">
        <v>6.8E-7</v>
      </c>
      <c r="Z453" s="16">
        <v>23.2</v>
      </c>
      <c r="AA453" s="16">
        <v>0.026</v>
      </c>
      <c r="AB453" s="16">
        <v>0.0</v>
      </c>
      <c r="AC453" s="16">
        <v>0.0</v>
      </c>
      <c r="AD453" s="16">
        <v>1.56</v>
      </c>
      <c r="AE453" s="16">
        <v>0.0</v>
      </c>
      <c r="AF453" s="16">
        <v>0.14</v>
      </c>
      <c r="AG453" s="16">
        <v>0.0</v>
      </c>
      <c r="AH453" s="16">
        <v>75028.0</v>
      </c>
      <c r="AI453" s="16">
        <v>0.0</v>
      </c>
      <c r="AJ453" s="16">
        <v>0.0</v>
      </c>
      <c r="AK453" s="16">
        <v>0.0</v>
      </c>
      <c r="AL453" s="16">
        <v>60020.0</v>
      </c>
      <c r="AM453" s="16">
        <v>0.0</v>
      </c>
      <c r="AN453" s="16">
        <v>0.0</v>
      </c>
      <c r="AO453" s="16">
        <v>0.0</v>
      </c>
      <c r="AP453" s="16">
        <v>29604.0</v>
      </c>
      <c r="AQ453" s="16">
        <v>0.0</v>
      </c>
      <c r="AR453" s="16">
        <v>0.0</v>
      </c>
      <c r="AS453" s="16">
        <v>0.0</v>
      </c>
      <c r="AT453" s="16">
        <v>44878.0</v>
      </c>
      <c r="AU453" s="16">
        <v>0.0</v>
      </c>
      <c r="AV453" s="16">
        <v>0.0</v>
      </c>
      <c r="AW453" s="16">
        <v>0.0</v>
      </c>
      <c r="AX453" s="16">
        <v>64032.0</v>
      </c>
      <c r="AY453" s="16">
        <v>0.0</v>
      </c>
      <c r="AZ453" s="16">
        <v>0.0</v>
      </c>
      <c r="BA453" s="16">
        <v>0.0</v>
      </c>
      <c r="BB453" s="16">
        <v>6062.0</v>
      </c>
      <c r="BC453" s="16">
        <v>0.0</v>
      </c>
      <c r="BD453" s="16">
        <v>0.0</v>
      </c>
      <c r="BE453" s="16">
        <v>3.0</v>
      </c>
      <c r="BF453" s="16">
        <v>1180026.0</v>
      </c>
      <c r="BG453" s="16">
        <v>0.0</v>
      </c>
      <c r="BH453" s="16">
        <v>0.0</v>
      </c>
      <c r="BI453" s="16">
        <v>0.0</v>
      </c>
      <c r="BJ453" s="16">
        <v>912.0</v>
      </c>
      <c r="BK453" s="16">
        <v>0.0</v>
      </c>
      <c r="BL453" s="16">
        <v>0.0</v>
      </c>
      <c r="BM453" s="16">
        <v>1.0</v>
      </c>
      <c r="BN453" s="16">
        <v>91040.0</v>
      </c>
      <c r="BO453" s="16">
        <v>0.0</v>
      </c>
      <c r="BP453" s="16">
        <v>0.0</v>
      </c>
      <c r="BQ453" s="16">
        <v>0.0</v>
      </c>
      <c r="BR453" s="16">
        <v>62510.0</v>
      </c>
      <c r="BS453" s="16">
        <v>0.0</v>
      </c>
      <c r="BT453" s="16">
        <v>0.0</v>
      </c>
    </row>
    <row r="454">
      <c r="A454" s="14" t="s">
        <v>6567</v>
      </c>
      <c r="B454" s="16">
        <v>11.0</v>
      </c>
      <c r="C454" s="16">
        <v>4059328.0</v>
      </c>
      <c r="D454" s="14" t="s">
        <v>6568</v>
      </c>
      <c r="E454" s="14" t="s">
        <v>2622</v>
      </c>
      <c r="F454" s="14" t="s">
        <v>2621</v>
      </c>
      <c r="G454" s="14" t="s">
        <v>5166</v>
      </c>
      <c r="H454" s="14" t="s">
        <v>2978</v>
      </c>
      <c r="I454" s="14" t="s">
        <v>21</v>
      </c>
      <c r="J454" s="14" t="s">
        <v>4845</v>
      </c>
      <c r="K454" s="14" t="s">
        <v>6569</v>
      </c>
      <c r="L454" s="14" t="s">
        <v>6569</v>
      </c>
      <c r="M454" s="14" t="s">
        <v>6570</v>
      </c>
      <c r="N454" s="14" t="s">
        <v>409</v>
      </c>
      <c r="P454" s="17"/>
      <c r="Q454" s="17"/>
      <c r="R454" s="16">
        <v>4.0</v>
      </c>
      <c r="S454" s="16">
        <v>1614120.0</v>
      </c>
      <c r="T454" s="18">
        <v>2.4781E-6</v>
      </c>
      <c r="U454" s="16">
        <v>0.0</v>
      </c>
      <c r="V454" s="16">
        <v>0.0</v>
      </c>
      <c r="W454" s="14" t="s">
        <v>2978</v>
      </c>
      <c r="X454" s="14" t="s">
        <v>4849</v>
      </c>
      <c r="Y454" s="18">
        <v>6.8E-7</v>
      </c>
      <c r="Z454" s="16">
        <v>21.9</v>
      </c>
      <c r="AA454" s="17"/>
      <c r="AB454" s="16">
        <v>0.0</v>
      </c>
      <c r="AC454" s="16">
        <v>0.0</v>
      </c>
      <c r="AD454" s="16">
        <v>8.89</v>
      </c>
      <c r="AE454" s="16">
        <v>0.33</v>
      </c>
      <c r="AF454" s="16">
        <v>0.027</v>
      </c>
      <c r="AG454" s="16">
        <v>1.0</v>
      </c>
      <c r="AH454" s="16">
        <v>75028.0</v>
      </c>
      <c r="AI454" s="16">
        <v>0.0</v>
      </c>
      <c r="AJ454" s="16">
        <v>0.0</v>
      </c>
      <c r="AK454" s="16">
        <v>0.0</v>
      </c>
      <c r="AL454" s="16">
        <v>60024.0</v>
      </c>
      <c r="AM454" s="16">
        <v>0.0</v>
      </c>
      <c r="AN454" s="16">
        <v>0.0</v>
      </c>
      <c r="AO454" s="16">
        <v>0.0</v>
      </c>
      <c r="AP454" s="16">
        <v>29606.0</v>
      </c>
      <c r="AQ454" s="16">
        <v>0.0</v>
      </c>
      <c r="AR454" s="16">
        <v>0.0</v>
      </c>
      <c r="AS454" s="16">
        <v>0.0</v>
      </c>
      <c r="AT454" s="16">
        <v>44882.0</v>
      </c>
      <c r="AU454" s="16">
        <v>0.0</v>
      </c>
      <c r="AV454" s="16">
        <v>0.0</v>
      </c>
      <c r="AW454" s="16">
        <v>0.0</v>
      </c>
      <c r="AX454" s="16">
        <v>64026.0</v>
      </c>
      <c r="AY454" s="16">
        <v>0.0</v>
      </c>
      <c r="AZ454" s="16">
        <v>0.0</v>
      </c>
      <c r="BA454" s="16">
        <v>0.0</v>
      </c>
      <c r="BB454" s="16">
        <v>6062.0</v>
      </c>
      <c r="BC454" s="16">
        <v>0.0</v>
      </c>
      <c r="BD454" s="16">
        <v>0.0</v>
      </c>
      <c r="BE454" s="16">
        <v>3.0</v>
      </c>
      <c r="BF454" s="16">
        <v>1179998.0</v>
      </c>
      <c r="BG454" s="16">
        <v>0.0</v>
      </c>
      <c r="BH454" s="16">
        <v>0.0</v>
      </c>
      <c r="BI454" s="16">
        <v>0.0</v>
      </c>
      <c r="BJ454" s="16">
        <v>910.0</v>
      </c>
      <c r="BK454" s="16">
        <v>0.0</v>
      </c>
      <c r="BL454" s="16">
        <v>0.0</v>
      </c>
      <c r="BM454" s="16">
        <v>0.0</v>
      </c>
      <c r="BN454" s="16">
        <v>91082.0</v>
      </c>
      <c r="BO454" s="16">
        <v>0.0</v>
      </c>
      <c r="BP454" s="16">
        <v>0.0</v>
      </c>
      <c r="BQ454" s="16">
        <v>0.0</v>
      </c>
      <c r="BR454" s="16">
        <v>62502.0</v>
      </c>
      <c r="BS454" s="16">
        <v>0.0</v>
      </c>
      <c r="BT454" s="16">
        <v>0.0</v>
      </c>
    </row>
    <row r="455">
      <c r="A455" s="14" t="s">
        <v>6571</v>
      </c>
      <c r="B455" s="16">
        <v>11.0</v>
      </c>
      <c r="C455" s="16">
        <v>4091364.0</v>
      </c>
      <c r="D455" s="14" t="s">
        <v>5282</v>
      </c>
      <c r="E455" s="14" t="s">
        <v>2622</v>
      </c>
      <c r="F455" s="14" t="s">
        <v>2630</v>
      </c>
      <c r="G455" s="14" t="s">
        <v>4844</v>
      </c>
      <c r="H455" s="14" t="s">
        <v>2978</v>
      </c>
      <c r="I455" s="14" t="s">
        <v>2978</v>
      </c>
      <c r="J455" s="14" t="s">
        <v>4845</v>
      </c>
      <c r="K455" s="14" t="s">
        <v>6572</v>
      </c>
      <c r="L455" s="14" t="s">
        <v>6572</v>
      </c>
      <c r="M455" s="14" t="s">
        <v>6573</v>
      </c>
      <c r="N455" s="14" t="s">
        <v>409</v>
      </c>
      <c r="O455" s="14" t="s">
        <v>410</v>
      </c>
      <c r="P455" s="16">
        <v>2139802.0</v>
      </c>
      <c r="Q455" s="17"/>
      <c r="R455" s="16">
        <v>4.0</v>
      </c>
      <c r="S455" s="16">
        <v>1614120.0</v>
      </c>
      <c r="T455" s="18">
        <v>2.4781E-6</v>
      </c>
      <c r="U455" s="16">
        <v>0.0</v>
      </c>
      <c r="V455" s="16">
        <v>0.0</v>
      </c>
      <c r="W455" s="14" t="s">
        <v>2978</v>
      </c>
      <c r="X455" s="14" t="s">
        <v>4940</v>
      </c>
      <c r="Y455" s="16">
        <v>1.327E-5</v>
      </c>
      <c r="Z455" s="16">
        <v>20.6</v>
      </c>
      <c r="AA455" s="17"/>
      <c r="AB455" s="16">
        <v>0.0</v>
      </c>
      <c r="AC455" s="16">
        <v>0.0</v>
      </c>
      <c r="AD455" s="16">
        <v>5.98</v>
      </c>
      <c r="AE455" s="16">
        <v>0.17</v>
      </c>
      <c r="AF455" s="16">
        <v>0.015</v>
      </c>
      <c r="AG455" s="16">
        <v>0.0</v>
      </c>
      <c r="AH455" s="16">
        <v>74942.0</v>
      </c>
      <c r="AI455" s="16">
        <v>0.0</v>
      </c>
      <c r="AJ455" s="16">
        <v>0.0</v>
      </c>
      <c r="AK455" s="16">
        <v>3.0</v>
      </c>
      <c r="AL455" s="16">
        <v>60012.0</v>
      </c>
      <c r="AM455" s="16">
        <v>0.0</v>
      </c>
      <c r="AN455" s="16">
        <v>0.0</v>
      </c>
      <c r="AO455" s="16">
        <v>0.0</v>
      </c>
      <c r="AP455" s="16">
        <v>29608.0</v>
      </c>
      <c r="AQ455" s="16">
        <v>0.0</v>
      </c>
      <c r="AR455" s="16">
        <v>0.0</v>
      </c>
      <c r="AS455" s="16">
        <v>0.0</v>
      </c>
      <c r="AT455" s="16">
        <v>44902.0</v>
      </c>
      <c r="AU455" s="16">
        <v>0.0</v>
      </c>
      <c r="AV455" s="16">
        <v>0.0</v>
      </c>
      <c r="AW455" s="16">
        <v>0.0</v>
      </c>
      <c r="AX455" s="16">
        <v>64038.0</v>
      </c>
      <c r="AY455" s="16">
        <v>0.0</v>
      </c>
      <c r="AZ455" s="16">
        <v>0.0</v>
      </c>
      <c r="BA455" s="16">
        <v>0.0</v>
      </c>
      <c r="BB455" s="16">
        <v>6084.0</v>
      </c>
      <c r="BC455" s="16">
        <v>0.0</v>
      </c>
      <c r="BD455" s="16">
        <v>0.0</v>
      </c>
      <c r="BE455" s="16">
        <v>1.0</v>
      </c>
      <c r="BF455" s="16">
        <v>1180046.0</v>
      </c>
      <c r="BG455" s="16">
        <v>0.0</v>
      </c>
      <c r="BH455" s="16">
        <v>0.0</v>
      </c>
      <c r="BI455" s="16">
        <v>0.0</v>
      </c>
      <c r="BJ455" s="16">
        <v>912.0</v>
      </c>
      <c r="BK455" s="16">
        <v>0.0</v>
      </c>
      <c r="BL455" s="16">
        <v>0.0</v>
      </c>
      <c r="BM455" s="16">
        <v>0.0</v>
      </c>
      <c r="BN455" s="16">
        <v>91088.0</v>
      </c>
      <c r="BO455" s="16">
        <v>0.0</v>
      </c>
      <c r="BP455" s="16">
        <v>0.0</v>
      </c>
      <c r="BQ455" s="16">
        <v>0.0</v>
      </c>
      <c r="BR455" s="16">
        <v>62488.0</v>
      </c>
      <c r="BS455" s="16">
        <v>0.0</v>
      </c>
      <c r="BT455" s="16">
        <v>0.0</v>
      </c>
    </row>
    <row r="456">
      <c r="A456" s="14" t="s">
        <v>6574</v>
      </c>
      <c r="B456" s="16">
        <v>11.0</v>
      </c>
      <c r="C456" s="16">
        <v>4091422.0</v>
      </c>
      <c r="D456" s="14" t="s">
        <v>6575</v>
      </c>
      <c r="E456" s="14" t="s">
        <v>2630</v>
      </c>
      <c r="F456" s="14" t="s">
        <v>2631</v>
      </c>
      <c r="G456" s="14" t="s">
        <v>5166</v>
      </c>
      <c r="H456" s="14" t="s">
        <v>2978</v>
      </c>
      <c r="I456" s="14" t="s">
        <v>21</v>
      </c>
      <c r="J456" s="14" t="s">
        <v>4845</v>
      </c>
      <c r="K456" s="14" t="s">
        <v>6576</v>
      </c>
      <c r="L456" s="14" t="s">
        <v>6576</v>
      </c>
      <c r="M456" s="14" t="s">
        <v>6577</v>
      </c>
      <c r="N456" s="14" t="s">
        <v>409</v>
      </c>
      <c r="O456" s="14" t="s">
        <v>410</v>
      </c>
      <c r="P456" s="16">
        <v>1058257.0</v>
      </c>
      <c r="Q456" s="17"/>
      <c r="R456" s="16">
        <v>4.0</v>
      </c>
      <c r="S456" s="16">
        <v>1614128.0</v>
      </c>
      <c r="T456" s="18">
        <v>2.4781E-6</v>
      </c>
      <c r="U456" s="16">
        <v>0.0</v>
      </c>
      <c r="V456" s="16">
        <v>0.0</v>
      </c>
      <c r="W456" s="14" t="s">
        <v>2978</v>
      </c>
      <c r="X456" s="14" t="s">
        <v>4849</v>
      </c>
      <c r="Y456" s="18">
        <v>6.8E-7</v>
      </c>
      <c r="Z456" s="16">
        <v>31.0</v>
      </c>
      <c r="AA456" s="16">
        <v>0.18</v>
      </c>
      <c r="AB456" s="16">
        <v>0.0</v>
      </c>
      <c r="AC456" s="16">
        <v>0.01</v>
      </c>
      <c r="AD456" s="16">
        <v>6.33</v>
      </c>
      <c r="AE456" s="16">
        <v>0.01</v>
      </c>
      <c r="AF456" s="16">
        <v>0.085</v>
      </c>
      <c r="AG456" s="16">
        <v>0.0</v>
      </c>
      <c r="AH456" s="16">
        <v>75018.0</v>
      </c>
      <c r="AI456" s="16">
        <v>0.0</v>
      </c>
      <c r="AJ456" s="16">
        <v>0.0</v>
      </c>
      <c r="AK456" s="16">
        <v>0.0</v>
      </c>
      <c r="AL456" s="16">
        <v>60028.0</v>
      </c>
      <c r="AM456" s="16">
        <v>0.0</v>
      </c>
      <c r="AN456" s="16">
        <v>0.0</v>
      </c>
      <c r="AO456" s="16">
        <v>0.0</v>
      </c>
      <c r="AP456" s="16">
        <v>29606.0</v>
      </c>
      <c r="AQ456" s="16">
        <v>0.0</v>
      </c>
      <c r="AR456" s="16">
        <v>0.0</v>
      </c>
      <c r="AS456" s="16">
        <v>0.0</v>
      </c>
      <c r="AT456" s="16">
        <v>44876.0</v>
      </c>
      <c r="AU456" s="16">
        <v>0.0</v>
      </c>
      <c r="AV456" s="16">
        <v>0.0</v>
      </c>
      <c r="AW456" s="16">
        <v>0.0</v>
      </c>
      <c r="AX456" s="16">
        <v>64030.0</v>
      </c>
      <c r="AY456" s="16">
        <v>0.0</v>
      </c>
      <c r="AZ456" s="16">
        <v>0.0</v>
      </c>
      <c r="BA456" s="16">
        <v>0.0</v>
      </c>
      <c r="BB456" s="16">
        <v>6062.0</v>
      </c>
      <c r="BC456" s="16">
        <v>0.0</v>
      </c>
      <c r="BD456" s="16">
        <v>0.0</v>
      </c>
      <c r="BE456" s="16">
        <v>3.0</v>
      </c>
      <c r="BF456" s="16">
        <v>1180012.0</v>
      </c>
      <c r="BG456" s="16">
        <v>0.0</v>
      </c>
      <c r="BH456" s="16">
        <v>0.0</v>
      </c>
      <c r="BI456" s="16">
        <v>0.0</v>
      </c>
      <c r="BJ456" s="16">
        <v>912.0</v>
      </c>
      <c r="BK456" s="16">
        <v>0.0</v>
      </c>
      <c r="BL456" s="16">
        <v>0.0</v>
      </c>
      <c r="BM456" s="16">
        <v>0.0</v>
      </c>
      <c r="BN456" s="16">
        <v>91080.0</v>
      </c>
      <c r="BO456" s="16">
        <v>0.0</v>
      </c>
      <c r="BP456" s="16">
        <v>0.0</v>
      </c>
      <c r="BQ456" s="16">
        <v>1.0</v>
      </c>
      <c r="BR456" s="16">
        <v>62504.0</v>
      </c>
      <c r="BS456" s="16">
        <v>0.0</v>
      </c>
      <c r="BT456" s="16">
        <v>0.0</v>
      </c>
    </row>
    <row r="457">
      <c r="A457" s="14" t="s">
        <v>6578</v>
      </c>
      <c r="B457" s="16">
        <v>11.0</v>
      </c>
      <c r="C457" s="16">
        <v>4091711.0</v>
      </c>
      <c r="D457" s="14" t="s">
        <v>6579</v>
      </c>
      <c r="E457" s="14" t="s">
        <v>2621</v>
      </c>
      <c r="F457" s="14" t="s">
        <v>2622</v>
      </c>
      <c r="G457" s="14" t="s">
        <v>5166</v>
      </c>
      <c r="H457" s="14" t="s">
        <v>2978</v>
      </c>
      <c r="I457" s="14" t="s">
        <v>21</v>
      </c>
      <c r="J457" s="14" t="s">
        <v>4845</v>
      </c>
      <c r="K457" s="14" t="s">
        <v>6580</v>
      </c>
      <c r="L457" s="14" t="s">
        <v>6580</v>
      </c>
      <c r="M457" s="14" t="s">
        <v>6581</v>
      </c>
      <c r="N457" s="14" t="s">
        <v>4848</v>
      </c>
      <c r="O457" s="14" t="s">
        <v>4878</v>
      </c>
      <c r="P457" s="16">
        <v>2169802.0</v>
      </c>
      <c r="Q457" s="17"/>
      <c r="R457" s="16">
        <v>4.0</v>
      </c>
      <c r="S457" s="16">
        <v>1614128.0</v>
      </c>
      <c r="T457" s="18">
        <v>2.4781E-6</v>
      </c>
      <c r="U457" s="16">
        <v>0.0</v>
      </c>
      <c r="V457" s="16">
        <v>0.0</v>
      </c>
      <c r="W457" s="14" t="s">
        <v>2978</v>
      </c>
      <c r="X457" s="14" t="s">
        <v>4849</v>
      </c>
      <c r="Y457" s="18">
        <v>7.9E-7</v>
      </c>
      <c r="Z457" s="16">
        <v>10.7</v>
      </c>
      <c r="AA457" s="17"/>
      <c r="AB457" s="16">
        <v>0.0</v>
      </c>
      <c r="AC457" s="16">
        <v>0.01</v>
      </c>
      <c r="AD457" s="16">
        <v>4.73</v>
      </c>
      <c r="AE457" s="17"/>
      <c r="AF457" s="17"/>
      <c r="AG457" s="16">
        <v>0.0</v>
      </c>
      <c r="AH457" s="16">
        <v>75042.0</v>
      </c>
      <c r="AI457" s="16">
        <v>0.0</v>
      </c>
      <c r="AJ457" s="16">
        <v>0.0</v>
      </c>
      <c r="AK457" s="16">
        <v>0.0</v>
      </c>
      <c r="AL457" s="16">
        <v>60028.0</v>
      </c>
      <c r="AM457" s="16">
        <v>0.0</v>
      </c>
      <c r="AN457" s="16">
        <v>0.0</v>
      </c>
      <c r="AO457" s="16">
        <v>0.0</v>
      </c>
      <c r="AP457" s="16">
        <v>29608.0</v>
      </c>
      <c r="AQ457" s="16">
        <v>0.0</v>
      </c>
      <c r="AR457" s="16">
        <v>0.0</v>
      </c>
      <c r="AS457" s="16">
        <v>0.0</v>
      </c>
      <c r="AT457" s="16">
        <v>44882.0</v>
      </c>
      <c r="AU457" s="16">
        <v>0.0</v>
      </c>
      <c r="AV457" s="16">
        <v>0.0</v>
      </c>
      <c r="AW457" s="16">
        <v>0.0</v>
      </c>
      <c r="AX457" s="16">
        <v>63954.0</v>
      </c>
      <c r="AY457" s="16">
        <v>0.0</v>
      </c>
      <c r="AZ457" s="16">
        <v>0.0</v>
      </c>
      <c r="BA457" s="16">
        <v>0.0</v>
      </c>
      <c r="BB457" s="16">
        <v>6062.0</v>
      </c>
      <c r="BC457" s="16">
        <v>0.0</v>
      </c>
      <c r="BD457" s="16">
        <v>0.0</v>
      </c>
      <c r="BE457" s="16">
        <v>4.0</v>
      </c>
      <c r="BF457" s="16">
        <v>1180038.0</v>
      </c>
      <c r="BG457" s="16">
        <v>0.0</v>
      </c>
      <c r="BH457" s="16">
        <v>0.0</v>
      </c>
      <c r="BI457" s="16">
        <v>0.0</v>
      </c>
      <c r="BJ457" s="16">
        <v>912.0</v>
      </c>
      <c r="BK457" s="16">
        <v>0.0</v>
      </c>
      <c r="BL457" s="16">
        <v>0.0</v>
      </c>
      <c r="BM457" s="16">
        <v>0.0</v>
      </c>
      <c r="BN457" s="16">
        <v>91090.0</v>
      </c>
      <c r="BO457" s="16">
        <v>0.0</v>
      </c>
      <c r="BP457" s="16">
        <v>0.0</v>
      </c>
      <c r="BQ457" s="16">
        <v>0.0</v>
      </c>
      <c r="BR457" s="16">
        <v>62512.0</v>
      </c>
      <c r="BS457" s="16">
        <v>0.0</v>
      </c>
      <c r="BT457" s="16">
        <v>0.0</v>
      </c>
    </row>
    <row r="458">
      <c r="A458" s="14" t="s">
        <v>6582</v>
      </c>
      <c r="B458" s="16">
        <v>11.0</v>
      </c>
      <c r="C458" s="16">
        <v>4082921.0</v>
      </c>
      <c r="D458" s="17"/>
      <c r="E458" s="14" t="s">
        <v>2630</v>
      </c>
      <c r="F458" s="14" t="s">
        <v>2631</v>
      </c>
      <c r="G458" s="14" t="s">
        <v>5166</v>
      </c>
      <c r="H458" s="14" t="s">
        <v>2978</v>
      </c>
      <c r="I458" s="14" t="s">
        <v>21</v>
      </c>
      <c r="J458" s="14" t="s">
        <v>4845</v>
      </c>
      <c r="K458" s="14" t="s">
        <v>6583</v>
      </c>
      <c r="L458" s="14" t="s">
        <v>6583</v>
      </c>
      <c r="M458" s="14" t="s">
        <v>6584</v>
      </c>
      <c r="N458" s="14" t="s">
        <v>409</v>
      </c>
      <c r="P458" s="17"/>
      <c r="Q458" s="17"/>
      <c r="R458" s="16">
        <v>4.0</v>
      </c>
      <c r="S458" s="16">
        <v>1614148.0</v>
      </c>
      <c r="T458" s="18">
        <v>2.4781E-6</v>
      </c>
      <c r="U458" s="16">
        <v>0.0</v>
      </c>
      <c r="V458" s="16">
        <v>0.0</v>
      </c>
      <c r="W458" s="14" t="s">
        <v>2978</v>
      </c>
      <c r="X458" s="14" t="s">
        <v>4849</v>
      </c>
      <c r="Y458" s="18">
        <v>6.8E-7</v>
      </c>
      <c r="Z458" s="16">
        <v>22.6</v>
      </c>
      <c r="AA458" s="17"/>
      <c r="AB458" s="16">
        <v>0.0</v>
      </c>
      <c r="AC458" s="16">
        <v>0.0</v>
      </c>
      <c r="AD458" s="16">
        <v>6.33</v>
      </c>
      <c r="AE458" s="16">
        <v>0.23</v>
      </c>
      <c r="AF458" s="16">
        <v>0.712</v>
      </c>
      <c r="AG458" s="16">
        <v>0.0</v>
      </c>
      <c r="AH458" s="16">
        <v>75036.0</v>
      </c>
      <c r="AI458" s="16">
        <v>0.0</v>
      </c>
      <c r="AJ458" s="16">
        <v>0.0</v>
      </c>
      <c r="AK458" s="16">
        <v>0.0</v>
      </c>
      <c r="AL458" s="16">
        <v>60020.0</v>
      </c>
      <c r="AM458" s="16">
        <v>0.0</v>
      </c>
      <c r="AN458" s="16">
        <v>0.0</v>
      </c>
      <c r="AO458" s="16">
        <v>0.0</v>
      </c>
      <c r="AP458" s="16">
        <v>29606.0</v>
      </c>
      <c r="AQ458" s="16">
        <v>0.0</v>
      </c>
      <c r="AR458" s="16">
        <v>0.0</v>
      </c>
      <c r="AS458" s="16">
        <v>0.0</v>
      </c>
      <c r="AT458" s="16">
        <v>44878.0</v>
      </c>
      <c r="AU458" s="16">
        <v>0.0</v>
      </c>
      <c r="AV458" s="16">
        <v>0.0</v>
      </c>
      <c r="AW458" s="16">
        <v>0.0</v>
      </c>
      <c r="AX458" s="16">
        <v>64024.0</v>
      </c>
      <c r="AY458" s="16">
        <v>0.0</v>
      </c>
      <c r="AZ458" s="16">
        <v>0.0</v>
      </c>
      <c r="BA458" s="16">
        <v>0.0</v>
      </c>
      <c r="BB458" s="16">
        <v>6062.0</v>
      </c>
      <c r="BC458" s="16">
        <v>0.0</v>
      </c>
      <c r="BD458" s="16">
        <v>0.0</v>
      </c>
      <c r="BE458" s="16">
        <v>3.0</v>
      </c>
      <c r="BF458" s="16">
        <v>1180022.0</v>
      </c>
      <c r="BG458" s="16">
        <v>0.0</v>
      </c>
      <c r="BH458" s="16">
        <v>0.0</v>
      </c>
      <c r="BI458" s="16">
        <v>0.0</v>
      </c>
      <c r="BJ458" s="16">
        <v>912.0</v>
      </c>
      <c r="BK458" s="16">
        <v>0.0</v>
      </c>
      <c r="BL458" s="16">
        <v>0.0</v>
      </c>
      <c r="BM458" s="16">
        <v>0.0</v>
      </c>
      <c r="BN458" s="16">
        <v>91080.0</v>
      </c>
      <c r="BO458" s="16">
        <v>0.0</v>
      </c>
      <c r="BP458" s="16">
        <v>0.0</v>
      </c>
      <c r="BQ458" s="16">
        <v>1.0</v>
      </c>
      <c r="BR458" s="16">
        <v>62508.0</v>
      </c>
      <c r="BS458" s="16">
        <v>0.0</v>
      </c>
      <c r="BT458" s="16">
        <v>0.0</v>
      </c>
    </row>
    <row r="459">
      <c r="A459" s="14" t="s">
        <v>6585</v>
      </c>
      <c r="B459" s="16">
        <v>11.0</v>
      </c>
      <c r="C459" s="16">
        <v>3856370.0</v>
      </c>
      <c r="D459" s="14" t="s">
        <v>6586</v>
      </c>
      <c r="E459" s="14" t="s">
        <v>2630</v>
      </c>
      <c r="F459" s="14" t="s">
        <v>2621</v>
      </c>
      <c r="G459" s="14" t="s">
        <v>5166</v>
      </c>
      <c r="H459" s="14" t="s">
        <v>2978</v>
      </c>
      <c r="I459" s="14" t="s">
        <v>21</v>
      </c>
      <c r="J459" s="14" t="s">
        <v>4845</v>
      </c>
      <c r="K459" s="14" t="s">
        <v>6587</v>
      </c>
      <c r="L459" s="14" t="s">
        <v>6587</v>
      </c>
      <c r="M459" s="14" t="s">
        <v>6588</v>
      </c>
      <c r="N459" s="14" t="s">
        <v>409</v>
      </c>
      <c r="O459" s="14" t="s">
        <v>410</v>
      </c>
      <c r="P459" s="16">
        <v>572800.0</v>
      </c>
      <c r="Q459" s="17"/>
      <c r="R459" s="16">
        <v>4.0</v>
      </c>
      <c r="S459" s="16">
        <v>1614156.0</v>
      </c>
      <c r="T459" s="18">
        <v>2.4781E-6</v>
      </c>
      <c r="U459" s="16">
        <v>0.0</v>
      </c>
      <c r="V459" s="16">
        <v>0.0</v>
      </c>
      <c r="W459" s="14" t="s">
        <v>2978</v>
      </c>
      <c r="X459" s="14" t="s">
        <v>4849</v>
      </c>
      <c r="Y459" s="18">
        <v>6.8E-7</v>
      </c>
      <c r="Z459" s="16">
        <v>8.07</v>
      </c>
      <c r="AA459" s="17"/>
      <c r="AB459" s="16">
        <v>0.0</v>
      </c>
      <c r="AC459" s="16">
        <v>0.0</v>
      </c>
      <c r="AD459" s="16">
        <v>0.078</v>
      </c>
      <c r="AE459" s="16">
        <v>0.86</v>
      </c>
      <c r="AF459" s="16">
        <v>0.003</v>
      </c>
      <c r="AG459" s="16">
        <v>0.0</v>
      </c>
      <c r="AH459" s="16">
        <v>75046.0</v>
      </c>
      <c r="AI459" s="16">
        <v>0.0</v>
      </c>
      <c r="AJ459" s="16">
        <v>0.0</v>
      </c>
      <c r="AK459" s="16">
        <v>0.0</v>
      </c>
      <c r="AL459" s="16">
        <v>60032.0</v>
      </c>
      <c r="AM459" s="16">
        <v>0.0</v>
      </c>
      <c r="AN459" s="16">
        <v>0.0</v>
      </c>
      <c r="AO459" s="16">
        <v>0.0</v>
      </c>
      <c r="AP459" s="16">
        <v>29604.0</v>
      </c>
      <c r="AQ459" s="16">
        <v>0.0</v>
      </c>
      <c r="AR459" s="16">
        <v>0.0</v>
      </c>
      <c r="AS459" s="16">
        <v>0.0</v>
      </c>
      <c r="AT459" s="16">
        <v>44880.0</v>
      </c>
      <c r="AU459" s="16">
        <v>0.0</v>
      </c>
      <c r="AV459" s="16">
        <v>0.0</v>
      </c>
      <c r="AW459" s="16">
        <v>0.0</v>
      </c>
      <c r="AX459" s="16">
        <v>63988.0</v>
      </c>
      <c r="AY459" s="16">
        <v>0.0</v>
      </c>
      <c r="AZ459" s="16">
        <v>0.0</v>
      </c>
      <c r="BA459" s="16">
        <v>0.0</v>
      </c>
      <c r="BB459" s="16">
        <v>6062.0</v>
      </c>
      <c r="BC459" s="16">
        <v>0.0</v>
      </c>
      <c r="BD459" s="16">
        <v>0.0</v>
      </c>
      <c r="BE459" s="16">
        <v>3.0</v>
      </c>
      <c r="BF459" s="16">
        <v>1180036.0</v>
      </c>
      <c r="BG459" s="16">
        <v>0.0</v>
      </c>
      <c r="BH459" s="16">
        <v>0.0</v>
      </c>
      <c r="BI459" s="16">
        <v>0.0</v>
      </c>
      <c r="BJ459" s="16">
        <v>912.0</v>
      </c>
      <c r="BK459" s="16">
        <v>0.0</v>
      </c>
      <c r="BL459" s="16">
        <v>0.0</v>
      </c>
      <c r="BM459" s="16">
        <v>0.0</v>
      </c>
      <c r="BN459" s="16">
        <v>91084.0</v>
      </c>
      <c r="BO459" s="16">
        <v>0.0</v>
      </c>
      <c r="BP459" s="16">
        <v>0.0</v>
      </c>
      <c r="BQ459" s="16">
        <v>1.0</v>
      </c>
      <c r="BR459" s="16">
        <v>62512.0</v>
      </c>
      <c r="BS459" s="16">
        <v>0.0</v>
      </c>
      <c r="BT459" s="16">
        <v>0.0</v>
      </c>
    </row>
    <row r="460">
      <c r="A460" s="14" t="s">
        <v>6589</v>
      </c>
      <c r="B460" s="16">
        <v>11.0</v>
      </c>
      <c r="C460" s="16">
        <v>4070104.0</v>
      </c>
      <c r="D460" s="14" t="s">
        <v>5765</v>
      </c>
      <c r="E460" s="14" t="s">
        <v>2630</v>
      </c>
      <c r="F460" s="14" t="s">
        <v>2631</v>
      </c>
      <c r="G460" s="14" t="s">
        <v>5166</v>
      </c>
      <c r="H460" s="14" t="s">
        <v>2978</v>
      </c>
      <c r="I460" s="14" t="s">
        <v>21</v>
      </c>
      <c r="J460" s="14" t="s">
        <v>4845</v>
      </c>
      <c r="K460" s="14" t="s">
        <v>6590</v>
      </c>
      <c r="L460" s="14" t="s">
        <v>6590</v>
      </c>
      <c r="M460" s="14" t="s">
        <v>6591</v>
      </c>
      <c r="N460" s="14" t="s">
        <v>409</v>
      </c>
      <c r="O460" s="14" t="s">
        <v>410</v>
      </c>
      <c r="P460" s="16">
        <v>1685151.0</v>
      </c>
      <c r="Q460" s="17"/>
      <c r="R460" s="16">
        <v>4.0</v>
      </c>
      <c r="S460" s="16">
        <v>1614176.0</v>
      </c>
      <c r="T460" s="18">
        <v>2.478E-6</v>
      </c>
      <c r="U460" s="16">
        <v>0.0</v>
      </c>
      <c r="V460" s="16">
        <v>0.0</v>
      </c>
      <c r="W460" s="14" t="s">
        <v>2978</v>
      </c>
      <c r="X460" s="17"/>
      <c r="Y460" s="17"/>
      <c r="Z460" s="16">
        <v>27.5</v>
      </c>
      <c r="AA460" s="17"/>
      <c r="AB460" s="16">
        <v>0.0</v>
      </c>
      <c r="AC460" s="16">
        <v>0.0</v>
      </c>
      <c r="AD460" s="16">
        <v>6.33</v>
      </c>
      <c r="AE460" s="16">
        <v>0.0</v>
      </c>
      <c r="AF460" s="16">
        <v>0.905</v>
      </c>
      <c r="AG460" s="16">
        <v>1.0</v>
      </c>
      <c r="AH460" s="16">
        <v>75056.0</v>
      </c>
      <c r="AI460" s="16">
        <v>0.0</v>
      </c>
      <c r="AJ460" s="16">
        <v>0.0</v>
      </c>
      <c r="AK460" s="16">
        <v>1.0</v>
      </c>
      <c r="AL460" s="16">
        <v>60018.0</v>
      </c>
      <c r="AM460" s="16">
        <v>0.0</v>
      </c>
      <c r="AN460" s="16">
        <v>0.0</v>
      </c>
      <c r="AO460" s="16">
        <v>0.0</v>
      </c>
      <c r="AP460" s="16">
        <v>29600.0</v>
      </c>
      <c r="AQ460" s="16">
        <v>0.0</v>
      </c>
      <c r="AR460" s="16">
        <v>0.0</v>
      </c>
      <c r="AS460" s="16">
        <v>1.0</v>
      </c>
      <c r="AT460" s="16">
        <v>44874.0</v>
      </c>
      <c r="AU460" s="16">
        <v>0.0</v>
      </c>
      <c r="AV460" s="16">
        <v>0.0</v>
      </c>
      <c r="AW460" s="16">
        <v>0.0</v>
      </c>
      <c r="AX460" s="16">
        <v>64034.0</v>
      </c>
      <c r="AY460" s="16">
        <v>0.0</v>
      </c>
      <c r="AZ460" s="16">
        <v>0.0</v>
      </c>
      <c r="BA460" s="16">
        <v>0.0</v>
      </c>
      <c r="BB460" s="16">
        <v>6060.0</v>
      </c>
      <c r="BC460" s="16">
        <v>0.0</v>
      </c>
      <c r="BD460" s="16">
        <v>0.0</v>
      </c>
      <c r="BE460" s="16">
        <v>1.0</v>
      </c>
      <c r="BF460" s="16">
        <v>1180034.0</v>
      </c>
      <c r="BG460" s="16">
        <v>0.0</v>
      </c>
      <c r="BH460" s="16">
        <v>0.0</v>
      </c>
      <c r="BI460" s="16">
        <v>0.0</v>
      </c>
      <c r="BJ460" s="16">
        <v>912.0</v>
      </c>
      <c r="BK460" s="16">
        <v>0.0</v>
      </c>
      <c r="BL460" s="16">
        <v>0.0</v>
      </c>
      <c r="BM460" s="16">
        <v>0.0</v>
      </c>
      <c r="BN460" s="16">
        <v>91076.0</v>
      </c>
      <c r="BO460" s="16">
        <v>0.0</v>
      </c>
      <c r="BP460" s="16">
        <v>0.0</v>
      </c>
      <c r="BQ460" s="16">
        <v>0.0</v>
      </c>
      <c r="BR460" s="16">
        <v>62512.0</v>
      </c>
      <c r="BS460" s="16">
        <v>0.0</v>
      </c>
      <c r="BT460" s="16">
        <v>0.0</v>
      </c>
    </row>
    <row r="461">
      <c r="A461" s="14" t="s">
        <v>6592</v>
      </c>
      <c r="B461" s="16">
        <v>11.0</v>
      </c>
      <c r="C461" s="16">
        <v>4082912.0</v>
      </c>
      <c r="D461" s="17"/>
      <c r="E461" s="14" t="s">
        <v>2622</v>
      </c>
      <c r="F461" s="14" t="s">
        <v>2621</v>
      </c>
      <c r="G461" s="14" t="s">
        <v>5166</v>
      </c>
      <c r="H461" s="14" t="s">
        <v>2978</v>
      </c>
      <c r="I461" s="14" t="s">
        <v>21</v>
      </c>
      <c r="J461" s="14" t="s">
        <v>4845</v>
      </c>
      <c r="K461" s="14" t="s">
        <v>6593</v>
      </c>
      <c r="L461" s="14" t="s">
        <v>6593</v>
      </c>
      <c r="M461" s="14" t="s">
        <v>6594</v>
      </c>
      <c r="N461" s="14" t="s">
        <v>409</v>
      </c>
      <c r="P461" s="17"/>
      <c r="Q461" s="17"/>
      <c r="R461" s="16">
        <v>4.0</v>
      </c>
      <c r="S461" s="16">
        <v>1614178.0</v>
      </c>
      <c r="T461" s="18">
        <v>2.478E-6</v>
      </c>
      <c r="U461" s="16">
        <v>0.0</v>
      </c>
      <c r="V461" s="16">
        <v>0.0</v>
      </c>
      <c r="W461" s="14" t="s">
        <v>2978</v>
      </c>
      <c r="X461" s="14" t="s">
        <v>4849</v>
      </c>
      <c r="Y461" s="18">
        <v>7.9E-7</v>
      </c>
      <c r="Z461" s="16">
        <v>20.4</v>
      </c>
      <c r="AA461" s="17"/>
      <c r="AB461" s="16">
        <v>0.01</v>
      </c>
      <c r="AC461" s="16">
        <v>0.0</v>
      </c>
      <c r="AD461" s="16">
        <v>8.9</v>
      </c>
      <c r="AE461" s="16">
        <v>0.14</v>
      </c>
      <c r="AF461" s="16">
        <v>0.983</v>
      </c>
      <c r="AG461" s="16">
        <v>0.0</v>
      </c>
      <c r="AH461" s="16">
        <v>75054.0</v>
      </c>
      <c r="AI461" s="16">
        <v>0.0</v>
      </c>
      <c r="AJ461" s="16">
        <v>0.0</v>
      </c>
      <c r="AK461" s="16">
        <v>0.0</v>
      </c>
      <c r="AL461" s="16">
        <v>60022.0</v>
      </c>
      <c r="AM461" s="16">
        <v>0.0</v>
      </c>
      <c r="AN461" s="16">
        <v>0.0</v>
      </c>
      <c r="AO461" s="16">
        <v>0.0</v>
      </c>
      <c r="AP461" s="16">
        <v>29608.0</v>
      </c>
      <c r="AQ461" s="16">
        <v>0.0</v>
      </c>
      <c r="AR461" s="16">
        <v>0.0</v>
      </c>
      <c r="AS461" s="16">
        <v>0.0</v>
      </c>
      <c r="AT461" s="16">
        <v>44886.0</v>
      </c>
      <c r="AU461" s="16">
        <v>0.0</v>
      </c>
      <c r="AV461" s="16">
        <v>0.0</v>
      </c>
      <c r="AW461" s="16">
        <v>0.0</v>
      </c>
      <c r="AX461" s="16">
        <v>64018.0</v>
      </c>
      <c r="AY461" s="16">
        <v>0.0</v>
      </c>
      <c r="AZ461" s="16">
        <v>0.0</v>
      </c>
      <c r="BA461" s="16">
        <v>0.0</v>
      </c>
      <c r="BB461" s="16">
        <v>6062.0</v>
      </c>
      <c r="BC461" s="16">
        <v>0.0</v>
      </c>
      <c r="BD461" s="16">
        <v>0.0</v>
      </c>
      <c r="BE461" s="16">
        <v>4.0</v>
      </c>
      <c r="BF461" s="16">
        <v>1180020.0</v>
      </c>
      <c r="BG461" s="16">
        <v>0.0</v>
      </c>
      <c r="BH461" s="16">
        <v>0.0</v>
      </c>
      <c r="BI461" s="16">
        <v>0.0</v>
      </c>
      <c r="BJ461" s="16">
        <v>910.0</v>
      </c>
      <c r="BK461" s="16">
        <v>0.0</v>
      </c>
      <c r="BL461" s="16">
        <v>0.0</v>
      </c>
      <c r="BM461" s="16">
        <v>0.0</v>
      </c>
      <c r="BN461" s="16">
        <v>91086.0</v>
      </c>
      <c r="BO461" s="16">
        <v>0.0</v>
      </c>
      <c r="BP461" s="16">
        <v>0.0</v>
      </c>
      <c r="BQ461" s="16">
        <v>0.0</v>
      </c>
      <c r="BR461" s="16">
        <v>62512.0</v>
      </c>
      <c r="BS461" s="16">
        <v>0.0</v>
      </c>
      <c r="BT461" s="16">
        <v>0.0</v>
      </c>
    </row>
    <row r="462">
      <c r="A462" s="14" t="s">
        <v>6595</v>
      </c>
      <c r="B462" s="16">
        <v>11.0</v>
      </c>
      <c r="C462" s="16">
        <v>4070060.0</v>
      </c>
      <c r="D462" s="17"/>
      <c r="E462" s="14" t="s">
        <v>2631</v>
      </c>
      <c r="F462" s="14" t="s">
        <v>2621</v>
      </c>
      <c r="G462" s="14" t="s">
        <v>5166</v>
      </c>
      <c r="H462" s="14" t="s">
        <v>2978</v>
      </c>
      <c r="I462" s="14" t="s">
        <v>21</v>
      </c>
      <c r="J462" s="14" t="s">
        <v>4845</v>
      </c>
      <c r="K462" s="14" t="s">
        <v>6596</v>
      </c>
      <c r="L462" s="14" t="s">
        <v>6596</v>
      </c>
      <c r="M462" s="14" t="s">
        <v>6597</v>
      </c>
      <c r="N462" s="14" t="s">
        <v>4848</v>
      </c>
      <c r="P462" s="17"/>
      <c r="Q462" s="17"/>
      <c r="R462" s="16">
        <v>4.0</v>
      </c>
      <c r="S462" s="16">
        <v>1614182.0</v>
      </c>
      <c r="T462" s="18">
        <v>2.478E-6</v>
      </c>
      <c r="U462" s="16">
        <v>0.0</v>
      </c>
      <c r="V462" s="16">
        <v>0.0</v>
      </c>
      <c r="W462" s="14" t="s">
        <v>2978</v>
      </c>
      <c r="X462" s="14" t="s">
        <v>4849</v>
      </c>
      <c r="Y462" s="18">
        <v>7.9E-7</v>
      </c>
      <c r="Z462" s="16">
        <v>10.6</v>
      </c>
      <c r="AA462" s="17"/>
      <c r="AB462" s="16">
        <v>0.0</v>
      </c>
      <c r="AC462" s="16">
        <v>0.01</v>
      </c>
      <c r="AD462" s="16">
        <v>2.39</v>
      </c>
      <c r="AE462" s="17"/>
      <c r="AF462" s="17"/>
      <c r="AG462" s="16">
        <v>0.0</v>
      </c>
      <c r="AH462" s="16">
        <v>75038.0</v>
      </c>
      <c r="AI462" s="16">
        <v>0.0</v>
      </c>
      <c r="AJ462" s="16">
        <v>0.0</v>
      </c>
      <c r="AK462" s="16">
        <v>0.0</v>
      </c>
      <c r="AL462" s="16">
        <v>60020.0</v>
      </c>
      <c r="AM462" s="16">
        <v>0.0</v>
      </c>
      <c r="AN462" s="16">
        <v>0.0</v>
      </c>
      <c r="AO462" s="16">
        <v>0.0</v>
      </c>
      <c r="AP462" s="16">
        <v>29608.0</v>
      </c>
      <c r="AQ462" s="16">
        <v>0.0</v>
      </c>
      <c r="AR462" s="16">
        <v>0.0</v>
      </c>
      <c r="AS462" s="16">
        <v>0.0</v>
      </c>
      <c r="AT462" s="16">
        <v>44884.0</v>
      </c>
      <c r="AU462" s="16">
        <v>0.0</v>
      </c>
      <c r="AV462" s="16">
        <v>0.0</v>
      </c>
      <c r="AW462" s="16">
        <v>0.0</v>
      </c>
      <c r="AX462" s="16">
        <v>64036.0</v>
      </c>
      <c r="AY462" s="16">
        <v>0.0</v>
      </c>
      <c r="AZ462" s="16">
        <v>0.0</v>
      </c>
      <c r="BA462" s="16">
        <v>0.0</v>
      </c>
      <c r="BB462" s="16">
        <v>6060.0</v>
      </c>
      <c r="BC462" s="16">
        <v>0.0</v>
      </c>
      <c r="BD462" s="16">
        <v>0.0</v>
      </c>
      <c r="BE462" s="16">
        <v>4.0</v>
      </c>
      <c r="BF462" s="16">
        <v>1180036.0</v>
      </c>
      <c r="BG462" s="16">
        <v>0.0</v>
      </c>
      <c r="BH462" s="16">
        <v>0.0</v>
      </c>
      <c r="BI462" s="16">
        <v>0.0</v>
      </c>
      <c r="BJ462" s="16">
        <v>912.0</v>
      </c>
      <c r="BK462" s="16">
        <v>0.0</v>
      </c>
      <c r="BL462" s="16">
        <v>0.0</v>
      </c>
      <c r="BM462" s="16">
        <v>0.0</v>
      </c>
      <c r="BN462" s="16">
        <v>91082.0</v>
      </c>
      <c r="BO462" s="16">
        <v>0.0</v>
      </c>
      <c r="BP462" s="16">
        <v>0.0</v>
      </c>
      <c r="BQ462" s="16">
        <v>0.0</v>
      </c>
      <c r="BR462" s="16">
        <v>62506.0</v>
      </c>
      <c r="BS462" s="16">
        <v>0.0</v>
      </c>
      <c r="BT462" s="16">
        <v>0.0</v>
      </c>
    </row>
    <row r="463">
      <c r="A463" s="14" t="s">
        <v>6598</v>
      </c>
      <c r="B463" s="16">
        <v>11.0</v>
      </c>
      <c r="C463" s="16">
        <v>3856363.0</v>
      </c>
      <c r="D463" s="17"/>
      <c r="E463" s="14" t="s">
        <v>2631</v>
      </c>
      <c r="F463" s="14" t="s">
        <v>2630</v>
      </c>
      <c r="G463" s="14" t="s">
        <v>5166</v>
      </c>
      <c r="H463" s="14" t="s">
        <v>2978</v>
      </c>
      <c r="I463" s="14" t="s">
        <v>21</v>
      </c>
      <c r="J463" s="14" t="s">
        <v>4845</v>
      </c>
      <c r="K463" s="14" t="s">
        <v>6599</v>
      </c>
      <c r="L463" s="14" t="s">
        <v>6599</v>
      </c>
      <c r="M463" s="14" t="s">
        <v>6600</v>
      </c>
      <c r="N463" s="14" t="s">
        <v>4848</v>
      </c>
      <c r="P463" s="17"/>
      <c r="Q463" s="17"/>
      <c r="R463" s="16">
        <v>4.0</v>
      </c>
      <c r="S463" s="16">
        <v>1614184.0</v>
      </c>
      <c r="T463" s="18">
        <v>2.478E-6</v>
      </c>
      <c r="U463" s="16">
        <v>0.0</v>
      </c>
      <c r="V463" s="16">
        <v>0.0</v>
      </c>
      <c r="W463" s="14" t="s">
        <v>2978</v>
      </c>
      <c r="X463" s="14" t="s">
        <v>4849</v>
      </c>
      <c r="Y463" s="18">
        <v>7.9E-7</v>
      </c>
      <c r="Z463" s="16">
        <v>9.26</v>
      </c>
      <c r="AA463" s="17"/>
      <c r="AB463" s="16">
        <v>0.0</v>
      </c>
      <c r="AC463" s="16">
        <v>-0.02</v>
      </c>
      <c r="AD463" s="16">
        <v>-0.214</v>
      </c>
      <c r="AE463" s="17"/>
      <c r="AF463" s="17"/>
      <c r="AG463" s="16">
        <v>0.0</v>
      </c>
      <c r="AH463" s="16">
        <v>75064.0</v>
      </c>
      <c r="AI463" s="16">
        <v>0.0</v>
      </c>
      <c r="AJ463" s="16">
        <v>0.0</v>
      </c>
      <c r="AK463" s="16">
        <v>0.0</v>
      </c>
      <c r="AL463" s="16">
        <v>60032.0</v>
      </c>
      <c r="AM463" s="16">
        <v>0.0</v>
      </c>
      <c r="AN463" s="16">
        <v>0.0</v>
      </c>
      <c r="AO463" s="16">
        <v>0.0</v>
      </c>
      <c r="AP463" s="16">
        <v>29606.0</v>
      </c>
      <c r="AQ463" s="16">
        <v>0.0</v>
      </c>
      <c r="AR463" s="16">
        <v>0.0</v>
      </c>
      <c r="AS463" s="16">
        <v>0.0</v>
      </c>
      <c r="AT463" s="16">
        <v>44890.0</v>
      </c>
      <c r="AU463" s="16">
        <v>0.0</v>
      </c>
      <c r="AV463" s="16">
        <v>0.0</v>
      </c>
      <c r="AW463" s="16">
        <v>0.0</v>
      </c>
      <c r="AX463" s="16">
        <v>63988.0</v>
      </c>
      <c r="AY463" s="16">
        <v>0.0</v>
      </c>
      <c r="AZ463" s="16">
        <v>0.0</v>
      </c>
      <c r="BA463" s="16">
        <v>0.0</v>
      </c>
      <c r="BB463" s="16">
        <v>6062.0</v>
      </c>
      <c r="BC463" s="16">
        <v>0.0</v>
      </c>
      <c r="BD463" s="16">
        <v>0.0</v>
      </c>
      <c r="BE463" s="16">
        <v>4.0</v>
      </c>
      <c r="BF463" s="16">
        <v>1180034.0</v>
      </c>
      <c r="BG463" s="16">
        <v>0.0</v>
      </c>
      <c r="BH463" s="16">
        <v>0.0</v>
      </c>
      <c r="BI463" s="16">
        <v>0.0</v>
      </c>
      <c r="BJ463" s="16">
        <v>912.0</v>
      </c>
      <c r="BK463" s="16">
        <v>0.0</v>
      </c>
      <c r="BL463" s="16">
        <v>0.0</v>
      </c>
      <c r="BM463" s="16">
        <v>0.0</v>
      </c>
      <c r="BN463" s="16">
        <v>91086.0</v>
      </c>
      <c r="BO463" s="16">
        <v>0.0</v>
      </c>
      <c r="BP463" s="16">
        <v>0.0</v>
      </c>
      <c r="BQ463" s="16">
        <v>0.0</v>
      </c>
      <c r="BR463" s="16">
        <v>62510.0</v>
      </c>
      <c r="BS463" s="16">
        <v>0.0</v>
      </c>
      <c r="BT463" s="16">
        <v>0.0</v>
      </c>
    </row>
    <row r="464">
      <c r="A464" s="14" t="s">
        <v>6601</v>
      </c>
      <c r="B464" s="16">
        <v>11.0</v>
      </c>
      <c r="C464" s="16">
        <v>3967577.0</v>
      </c>
      <c r="D464" s="17"/>
      <c r="E464" s="14" t="s">
        <v>2631</v>
      </c>
      <c r="F464" s="14" t="s">
        <v>2621</v>
      </c>
      <c r="G464" s="14" t="s">
        <v>5166</v>
      </c>
      <c r="H464" s="14" t="s">
        <v>2978</v>
      </c>
      <c r="I464" s="14" t="s">
        <v>21</v>
      </c>
      <c r="J464" s="14" t="s">
        <v>4845</v>
      </c>
      <c r="K464" s="14" t="s">
        <v>6602</v>
      </c>
      <c r="L464" s="14" t="s">
        <v>6602</v>
      </c>
      <c r="M464" s="14" t="s">
        <v>6603</v>
      </c>
      <c r="N464" s="14" t="s">
        <v>4848</v>
      </c>
      <c r="P464" s="17"/>
      <c r="Q464" s="17"/>
      <c r="R464" s="16">
        <v>4.0</v>
      </c>
      <c r="S464" s="16">
        <v>1614184.0</v>
      </c>
      <c r="T464" s="18">
        <v>2.478E-6</v>
      </c>
      <c r="U464" s="16">
        <v>0.0</v>
      </c>
      <c r="V464" s="16">
        <v>0.0</v>
      </c>
      <c r="W464" s="14" t="s">
        <v>2978</v>
      </c>
      <c r="X464" s="14" t="s">
        <v>4849</v>
      </c>
      <c r="Y464" s="18">
        <v>6.8E-7</v>
      </c>
      <c r="Z464" s="16">
        <v>6.98</v>
      </c>
      <c r="AA464" s="17"/>
      <c r="AB464" s="16">
        <v>0.01</v>
      </c>
      <c r="AC464" s="16">
        <v>0.02</v>
      </c>
      <c r="AD464" s="16">
        <v>-0.031</v>
      </c>
      <c r="AE464" s="17"/>
      <c r="AF464" s="17"/>
      <c r="AG464" s="16">
        <v>0.0</v>
      </c>
      <c r="AH464" s="16">
        <v>75044.0</v>
      </c>
      <c r="AI464" s="16">
        <v>0.0</v>
      </c>
      <c r="AJ464" s="16">
        <v>0.0</v>
      </c>
      <c r="AK464" s="16">
        <v>0.0</v>
      </c>
      <c r="AL464" s="16">
        <v>60028.0</v>
      </c>
      <c r="AM464" s="16">
        <v>0.0</v>
      </c>
      <c r="AN464" s="16">
        <v>0.0</v>
      </c>
      <c r="AO464" s="16">
        <v>0.0</v>
      </c>
      <c r="AP464" s="16">
        <v>29608.0</v>
      </c>
      <c r="AQ464" s="16">
        <v>0.0</v>
      </c>
      <c r="AR464" s="16">
        <v>0.0</v>
      </c>
      <c r="AS464" s="16">
        <v>0.0</v>
      </c>
      <c r="AT464" s="16">
        <v>44890.0</v>
      </c>
      <c r="AU464" s="16">
        <v>0.0</v>
      </c>
      <c r="AV464" s="16">
        <v>0.0</v>
      </c>
      <c r="AW464" s="16">
        <v>0.0</v>
      </c>
      <c r="AX464" s="16">
        <v>64026.0</v>
      </c>
      <c r="AY464" s="16">
        <v>0.0</v>
      </c>
      <c r="AZ464" s="16">
        <v>0.0</v>
      </c>
      <c r="BA464" s="16">
        <v>0.0</v>
      </c>
      <c r="BB464" s="16">
        <v>6062.0</v>
      </c>
      <c r="BC464" s="16">
        <v>0.0</v>
      </c>
      <c r="BD464" s="16">
        <v>0.0</v>
      </c>
      <c r="BE464" s="16">
        <v>3.0</v>
      </c>
      <c r="BF464" s="16">
        <v>1180024.0</v>
      </c>
      <c r="BG464" s="16">
        <v>0.0</v>
      </c>
      <c r="BH464" s="16">
        <v>0.0</v>
      </c>
      <c r="BI464" s="16">
        <v>0.0</v>
      </c>
      <c r="BJ464" s="16">
        <v>912.0</v>
      </c>
      <c r="BK464" s="16">
        <v>0.0</v>
      </c>
      <c r="BL464" s="16">
        <v>0.0</v>
      </c>
      <c r="BM464" s="16">
        <v>0.0</v>
      </c>
      <c r="BN464" s="16">
        <v>91078.0</v>
      </c>
      <c r="BO464" s="16">
        <v>0.0</v>
      </c>
      <c r="BP464" s="16">
        <v>0.0</v>
      </c>
      <c r="BQ464" s="16">
        <v>1.0</v>
      </c>
      <c r="BR464" s="16">
        <v>62512.0</v>
      </c>
      <c r="BS464" s="16">
        <v>0.0</v>
      </c>
      <c r="BT464" s="16">
        <v>0.0</v>
      </c>
    </row>
    <row r="465">
      <c r="A465" s="14" t="s">
        <v>6604</v>
      </c>
      <c r="B465" s="16">
        <v>11.0</v>
      </c>
      <c r="C465" s="16">
        <v>4091560.0</v>
      </c>
      <c r="D465" s="14" t="s">
        <v>6605</v>
      </c>
      <c r="E465" s="14" t="s">
        <v>2631</v>
      </c>
      <c r="F465" s="14" t="s">
        <v>2622</v>
      </c>
      <c r="G465" s="14" t="s">
        <v>5166</v>
      </c>
      <c r="H465" s="14" t="s">
        <v>2978</v>
      </c>
      <c r="I465" s="14" t="s">
        <v>21</v>
      </c>
      <c r="J465" s="14" t="s">
        <v>4845</v>
      </c>
      <c r="K465" s="14" t="s">
        <v>6606</v>
      </c>
      <c r="L465" s="14" t="s">
        <v>6606</v>
      </c>
      <c r="M465" s="14" t="s">
        <v>6607</v>
      </c>
      <c r="N465" s="14" t="s">
        <v>409</v>
      </c>
      <c r="O465" s="14" t="s">
        <v>410</v>
      </c>
      <c r="P465" s="16">
        <v>2953000.0</v>
      </c>
      <c r="Q465" s="17"/>
      <c r="R465" s="16">
        <v>4.0</v>
      </c>
      <c r="S465" s="16">
        <v>1614186.0</v>
      </c>
      <c r="T465" s="18">
        <v>2.478E-6</v>
      </c>
      <c r="U465" s="16">
        <v>0.0</v>
      </c>
      <c r="V465" s="16">
        <v>0.0</v>
      </c>
      <c r="W465" s="14" t="s">
        <v>2978</v>
      </c>
      <c r="X465" s="14" t="s">
        <v>4954</v>
      </c>
      <c r="Y465" s="16">
        <v>2.978E-5</v>
      </c>
      <c r="Z465" s="16">
        <v>17.0</v>
      </c>
      <c r="AA465" s="16">
        <v>0.082</v>
      </c>
      <c r="AB465" s="16">
        <v>0.0</v>
      </c>
      <c r="AC465" s="16">
        <v>0.01</v>
      </c>
      <c r="AD465" s="16">
        <v>6.96</v>
      </c>
      <c r="AE465" s="16">
        <v>0.34</v>
      </c>
      <c r="AF465" s="16">
        <v>0.005</v>
      </c>
      <c r="AG465" s="16">
        <v>0.0</v>
      </c>
      <c r="AH465" s="16">
        <v>75040.0</v>
      </c>
      <c r="AI465" s="16">
        <v>0.0</v>
      </c>
      <c r="AJ465" s="16">
        <v>0.0</v>
      </c>
      <c r="AK465" s="16">
        <v>0.0</v>
      </c>
      <c r="AL465" s="16">
        <v>60026.0</v>
      </c>
      <c r="AM465" s="16">
        <v>0.0</v>
      </c>
      <c r="AN465" s="16">
        <v>0.0</v>
      </c>
      <c r="AO465" s="16">
        <v>0.0</v>
      </c>
      <c r="AP465" s="16">
        <v>29606.0</v>
      </c>
      <c r="AQ465" s="16">
        <v>0.0</v>
      </c>
      <c r="AR465" s="16">
        <v>0.0</v>
      </c>
      <c r="AS465" s="16">
        <v>4.0</v>
      </c>
      <c r="AT465" s="16">
        <v>44872.0</v>
      </c>
      <c r="AU465" s="16">
        <v>0.0</v>
      </c>
      <c r="AV465" s="16">
        <v>0.0</v>
      </c>
      <c r="AW465" s="16">
        <v>0.0</v>
      </c>
      <c r="AX465" s="16">
        <v>64042.0</v>
      </c>
      <c r="AY465" s="16">
        <v>0.0</v>
      </c>
      <c r="AZ465" s="16">
        <v>0.0</v>
      </c>
      <c r="BA465" s="16">
        <v>0.0</v>
      </c>
      <c r="BB465" s="16">
        <v>6062.0</v>
      </c>
      <c r="BC465" s="16">
        <v>0.0</v>
      </c>
      <c r="BD465" s="16">
        <v>0.0</v>
      </c>
      <c r="BE465" s="16">
        <v>0.0</v>
      </c>
      <c r="BF465" s="16">
        <v>1180036.0</v>
      </c>
      <c r="BG465" s="16">
        <v>0.0</v>
      </c>
      <c r="BH465" s="16">
        <v>0.0</v>
      </c>
      <c r="BI465" s="16">
        <v>0.0</v>
      </c>
      <c r="BJ465" s="16">
        <v>912.0</v>
      </c>
      <c r="BK465" s="16">
        <v>0.0</v>
      </c>
      <c r="BL465" s="16">
        <v>0.0</v>
      </c>
      <c r="BM465" s="16">
        <v>0.0</v>
      </c>
      <c r="BN465" s="16">
        <v>91082.0</v>
      </c>
      <c r="BO465" s="16">
        <v>0.0</v>
      </c>
      <c r="BP465" s="16">
        <v>0.0</v>
      </c>
      <c r="BQ465" s="16">
        <v>0.0</v>
      </c>
      <c r="BR465" s="16">
        <v>62508.0</v>
      </c>
      <c r="BS465" s="16">
        <v>0.0</v>
      </c>
      <c r="BT465" s="16">
        <v>0.0</v>
      </c>
    </row>
    <row r="466">
      <c r="A466" s="14" t="s">
        <v>6608</v>
      </c>
      <c r="B466" s="16">
        <v>11.0</v>
      </c>
      <c r="C466" s="16">
        <v>4070048.0</v>
      </c>
      <c r="D466" s="14" t="s">
        <v>6609</v>
      </c>
      <c r="E466" s="14" t="s">
        <v>2631</v>
      </c>
      <c r="F466" s="14" t="s">
        <v>2630</v>
      </c>
      <c r="G466" s="14" t="s">
        <v>4844</v>
      </c>
      <c r="H466" s="14" t="s">
        <v>2978</v>
      </c>
      <c r="I466" s="14" t="s">
        <v>2978</v>
      </c>
      <c r="J466" s="14" t="s">
        <v>4845</v>
      </c>
      <c r="K466" s="14" t="s">
        <v>6610</v>
      </c>
      <c r="L466" s="14" t="s">
        <v>6610</v>
      </c>
      <c r="M466" s="14" t="s">
        <v>6611</v>
      </c>
      <c r="N466" s="14" t="s">
        <v>4848</v>
      </c>
      <c r="P466" s="17"/>
      <c r="Q466" s="17"/>
      <c r="R466" s="16">
        <v>4.0</v>
      </c>
      <c r="S466" s="16">
        <v>1614188.0</v>
      </c>
      <c r="T466" s="18">
        <v>2.478E-6</v>
      </c>
      <c r="U466" s="16">
        <v>0.0</v>
      </c>
      <c r="V466" s="16">
        <v>0.0</v>
      </c>
      <c r="W466" s="14" t="s">
        <v>2978</v>
      </c>
      <c r="X466" s="14" t="s">
        <v>4954</v>
      </c>
      <c r="Y466" s="16">
        <v>7.39E-6</v>
      </c>
      <c r="Z466" s="16">
        <v>11.5</v>
      </c>
      <c r="AA466" s="17"/>
      <c r="AB466" s="16">
        <v>0.0</v>
      </c>
      <c r="AC466" s="16">
        <v>0.01</v>
      </c>
      <c r="AD466" s="16">
        <v>2.82</v>
      </c>
      <c r="AE466" s="17"/>
      <c r="AF466" s="17"/>
      <c r="AG466" s="16">
        <v>0.0</v>
      </c>
      <c r="AH466" s="16">
        <v>75052.0</v>
      </c>
      <c r="AI466" s="16">
        <v>0.0</v>
      </c>
      <c r="AJ466" s="16">
        <v>0.0</v>
      </c>
      <c r="AK466" s="16">
        <v>0.0</v>
      </c>
      <c r="AL466" s="16">
        <v>60024.0</v>
      </c>
      <c r="AM466" s="16">
        <v>0.0</v>
      </c>
      <c r="AN466" s="16">
        <v>0.0</v>
      </c>
      <c r="AO466" s="16">
        <v>0.0</v>
      </c>
      <c r="AP466" s="16">
        <v>29608.0</v>
      </c>
      <c r="AQ466" s="16">
        <v>0.0</v>
      </c>
      <c r="AR466" s="16">
        <v>0.0</v>
      </c>
      <c r="AS466" s="16">
        <v>2.0</v>
      </c>
      <c r="AT466" s="16">
        <v>44888.0</v>
      </c>
      <c r="AU466" s="16">
        <v>0.0</v>
      </c>
      <c r="AV466" s="16">
        <v>0.0</v>
      </c>
      <c r="AW466" s="16">
        <v>0.0</v>
      </c>
      <c r="AX466" s="16">
        <v>64034.0</v>
      </c>
      <c r="AY466" s="16">
        <v>0.0</v>
      </c>
      <c r="AZ466" s="16">
        <v>0.0</v>
      </c>
      <c r="BA466" s="16">
        <v>0.0</v>
      </c>
      <c r="BB466" s="16">
        <v>6046.0</v>
      </c>
      <c r="BC466" s="16">
        <v>0.0</v>
      </c>
      <c r="BD466" s="16">
        <v>0.0</v>
      </c>
      <c r="BE466" s="16">
        <v>2.0</v>
      </c>
      <c r="BF466" s="16">
        <v>1180036.0</v>
      </c>
      <c r="BG466" s="16">
        <v>0.0</v>
      </c>
      <c r="BH466" s="16">
        <v>0.0</v>
      </c>
      <c r="BI466" s="16">
        <v>0.0</v>
      </c>
      <c r="BJ466" s="16">
        <v>912.0</v>
      </c>
      <c r="BK466" s="16">
        <v>0.0</v>
      </c>
      <c r="BL466" s="16">
        <v>0.0</v>
      </c>
      <c r="BM466" s="16">
        <v>0.0</v>
      </c>
      <c r="BN466" s="16">
        <v>91084.0</v>
      </c>
      <c r="BO466" s="16">
        <v>0.0</v>
      </c>
      <c r="BP466" s="16">
        <v>0.0</v>
      </c>
      <c r="BQ466" s="16">
        <v>0.0</v>
      </c>
      <c r="BR466" s="16">
        <v>62504.0</v>
      </c>
      <c r="BS466" s="16">
        <v>0.0</v>
      </c>
      <c r="BT466" s="16">
        <v>0.0</v>
      </c>
    </row>
    <row r="467">
      <c r="A467" s="14" t="s">
        <v>6612</v>
      </c>
      <c r="B467" s="16">
        <v>11.0</v>
      </c>
      <c r="C467" s="16">
        <v>4070127.0</v>
      </c>
      <c r="D467" s="17"/>
      <c r="E467" s="14" t="s">
        <v>2631</v>
      </c>
      <c r="F467" s="14" t="s">
        <v>2622</v>
      </c>
      <c r="G467" s="14" t="s">
        <v>5166</v>
      </c>
      <c r="H467" s="14" t="s">
        <v>2978</v>
      </c>
      <c r="I467" s="14" t="s">
        <v>21</v>
      </c>
      <c r="J467" s="14" t="s">
        <v>4845</v>
      </c>
      <c r="K467" s="14" t="s">
        <v>6613</v>
      </c>
      <c r="L467" s="14" t="s">
        <v>6613</v>
      </c>
      <c r="M467" s="14" t="s">
        <v>6614</v>
      </c>
      <c r="N467" s="14" t="s">
        <v>409</v>
      </c>
      <c r="P467" s="17"/>
      <c r="Q467" s="17"/>
      <c r="R467" s="16">
        <v>4.0</v>
      </c>
      <c r="S467" s="16">
        <v>1614188.0</v>
      </c>
      <c r="T467" s="18">
        <v>2.478E-6</v>
      </c>
      <c r="U467" s="16">
        <v>0.0</v>
      </c>
      <c r="V467" s="16">
        <v>0.0</v>
      </c>
      <c r="W467" s="14" t="s">
        <v>2978</v>
      </c>
      <c r="X467" s="14" t="s">
        <v>4849</v>
      </c>
      <c r="Y467" s="18">
        <v>7.9E-7</v>
      </c>
      <c r="Z467" s="16">
        <v>22.9</v>
      </c>
      <c r="AA467" s="17"/>
      <c r="AB467" s="16">
        <v>0.0</v>
      </c>
      <c r="AC467" s="16">
        <v>0.01</v>
      </c>
      <c r="AD467" s="16">
        <v>8.8</v>
      </c>
      <c r="AE467" s="16">
        <v>0.13</v>
      </c>
      <c r="AF467" s="16">
        <v>0.801</v>
      </c>
      <c r="AG467" s="16">
        <v>0.0</v>
      </c>
      <c r="AH467" s="16">
        <v>75050.0</v>
      </c>
      <c r="AI467" s="16">
        <v>0.0</v>
      </c>
      <c r="AJ467" s="16">
        <v>0.0</v>
      </c>
      <c r="AK467" s="16">
        <v>0.0</v>
      </c>
      <c r="AL467" s="16">
        <v>60024.0</v>
      </c>
      <c r="AM467" s="16">
        <v>0.0</v>
      </c>
      <c r="AN467" s="16">
        <v>0.0</v>
      </c>
      <c r="AO467" s="16">
        <v>0.0</v>
      </c>
      <c r="AP467" s="16">
        <v>29604.0</v>
      </c>
      <c r="AQ467" s="16">
        <v>0.0</v>
      </c>
      <c r="AR467" s="16">
        <v>0.0</v>
      </c>
      <c r="AS467" s="16">
        <v>0.0</v>
      </c>
      <c r="AT467" s="16">
        <v>44884.0</v>
      </c>
      <c r="AU467" s="16">
        <v>0.0</v>
      </c>
      <c r="AV467" s="16">
        <v>0.0</v>
      </c>
      <c r="AW467" s="16">
        <v>0.0</v>
      </c>
      <c r="AX467" s="16">
        <v>64036.0</v>
      </c>
      <c r="AY467" s="16">
        <v>0.0</v>
      </c>
      <c r="AZ467" s="16">
        <v>0.0</v>
      </c>
      <c r="BA467" s="16">
        <v>0.0</v>
      </c>
      <c r="BB467" s="16">
        <v>6060.0</v>
      </c>
      <c r="BC467" s="16">
        <v>0.0</v>
      </c>
      <c r="BD467" s="16">
        <v>0.0</v>
      </c>
      <c r="BE467" s="16">
        <v>4.0</v>
      </c>
      <c r="BF467" s="16">
        <v>1180026.0</v>
      </c>
      <c r="BG467" s="16">
        <v>0.0</v>
      </c>
      <c r="BH467" s="16">
        <v>0.0</v>
      </c>
      <c r="BI467" s="16">
        <v>0.0</v>
      </c>
      <c r="BJ467" s="16">
        <v>912.0</v>
      </c>
      <c r="BK467" s="16">
        <v>0.0</v>
      </c>
      <c r="BL467" s="16">
        <v>0.0</v>
      </c>
      <c r="BM467" s="16">
        <v>0.0</v>
      </c>
      <c r="BN467" s="16">
        <v>91082.0</v>
      </c>
      <c r="BO467" s="16">
        <v>0.0</v>
      </c>
      <c r="BP467" s="16">
        <v>0.0</v>
      </c>
      <c r="BQ467" s="16">
        <v>0.0</v>
      </c>
      <c r="BR467" s="16">
        <v>62510.0</v>
      </c>
      <c r="BS467" s="16">
        <v>0.0</v>
      </c>
      <c r="BT467" s="16">
        <v>0.0</v>
      </c>
    </row>
    <row r="468">
      <c r="A468" s="14" t="s">
        <v>6615</v>
      </c>
      <c r="B468" s="16">
        <v>11.0</v>
      </c>
      <c r="C468" s="16">
        <v>4083274.0</v>
      </c>
      <c r="D468" s="14" t="s">
        <v>6616</v>
      </c>
      <c r="E468" s="14" t="s">
        <v>2631</v>
      </c>
      <c r="F468" s="14" t="s">
        <v>2630</v>
      </c>
      <c r="G468" s="14" t="s">
        <v>5166</v>
      </c>
      <c r="H468" s="14" t="s">
        <v>2978</v>
      </c>
      <c r="I468" s="14" t="s">
        <v>21</v>
      </c>
      <c r="J468" s="14" t="s">
        <v>4845</v>
      </c>
      <c r="K468" s="14" t="s">
        <v>6617</v>
      </c>
      <c r="L468" s="14" t="s">
        <v>6617</v>
      </c>
      <c r="M468" s="14" t="s">
        <v>6618</v>
      </c>
      <c r="N468" s="14" t="s">
        <v>409</v>
      </c>
      <c r="O468" s="14" t="s">
        <v>410</v>
      </c>
      <c r="P468" s="16">
        <v>1482477.0</v>
      </c>
      <c r="Q468" s="17"/>
      <c r="R468" s="16">
        <v>4.0</v>
      </c>
      <c r="S468" s="16">
        <v>1614204.0</v>
      </c>
      <c r="T468" s="18">
        <v>2.478E-6</v>
      </c>
      <c r="U468" s="16">
        <v>0.0</v>
      </c>
      <c r="V468" s="16">
        <v>0.0</v>
      </c>
      <c r="W468" s="14" t="s">
        <v>2978</v>
      </c>
      <c r="X468" s="14" t="s">
        <v>4849</v>
      </c>
      <c r="Y468" s="18">
        <v>7.9E-7</v>
      </c>
      <c r="Z468" s="16">
        <v>22.5</v>
      </c>
      <c r="AA468" s="16">
        <v>0.102</v>
      </c>
      <c r="AB468" s="16">
        <v>0.0</v>
      </c>
      <c r="AC468" s="16">
        <v>-0.01</v>
      </c>
      <c r="AD468" s="16">
        <v>8.8</v>
      </c>
      <c r="AE468" s="16">
        <v>0.25</v>
      </c>
      <c r="AF468" s="16">
        <v>0.471</v>
      </c>
      <c r="AG468" s="16">
        <v>0.0</v>
      </c>
      <c r="AH468" s="16">
        <v>75066.0</v>
      </c>
      <c r="AI468" s="16">
        <v>0.0</v>
      </c>
      <c r="AJ468" s="16">
        <v>0.0</v>
      </c>
      <c r="AK468" s="16">
        <v>0.0</v>
      </c>
      <c r="AL468" s="16">
        <v>60036.0</v>
      </c>
      <c r="AM468" s="16">
        <v>0.0</v>
      </c>
      <c r="AN468" s="16">
        <v>0.0</v>
      </c>
      <c r="AO468" s="16">
        <v>0.0</v>
      </c>
      <c r="AP468" s="16">
        <v>29608.0</v>
      </c>
      <c r="AQ468" s="16">
        <v>0.0</v>
      </c>
      <c r="AR468" s="16">
        <v>0.0</v>
      </c>
      <c r="AS468" s="16">
        <v>0.0</v>
      </c>
      <c r="AT468" s="16">
        <v>44890.0</v>
      </c>
      <c r="AU468" s="16">
        <v>0.0</v>
      </c>
      <c r="AV468" s="16">
        <v>0.0</v>
      </c>
      <c r="AW468" s="16">
        <v>0.0</v>
      </c>
      <c r="AX468" s="16">
        <v>63984.0</v>
      </c>
      <c r="AY468" s="16">
        <v>0.0</v>
      </c>
      <c r="AZ468" s="16">
        <v>0.0</v>
      </c>
      <c r="BA468" s="16">
        <v>0.0</v>
      </c>
      <c r="BB468" s="16">
        <v>6062.0</v>
      </c>
      <c r="BC468" s="16">
        <v>0.0</v>
      </c>
      <c r="BD468" s="16">
        <v>0.0</v>
      </c>
      <c r="BE468" s="16">
        <v>4.0</v>
      </c>
      <c r="BF468" s="16">
        <v>1180044.0</v>
      </c>
      <c r="BG468" s="16">
        <v>0.0</v>
      </c>
      <c r="BH468" s="16">
        <v>0.0</v>
      </c>
      <c r="BI468" s="16">
        <v>0.0</v>
      </c>
      <c r="BJ468" s="16">
        <v>912.0</v>
      </c>
      <c r="BK468" s="16">
        <v>0.0</v>
      </c>
      <c r="BL468" s="16">
        <v>0.0</v>
      </c>
      <c r="BM468" s="16">
        <v>0.0</v>
      </c>
      <c r="BN468" s="16">
        <v>91090.0</v>
      </c>
      <c r="BO468" s="16">
        <v>0.0</v>
      </c>
      <c r="BP468" s="16">
        <v>0.0</v>
      </c>
      <c r="BQ468" s="16">
        <v>0.0</v>
      </c>
      <c r="BR468" s="16">
        <v>62512.0</v>
      </c>
      <c r="BS468" s="16">
        <v>0.0</v>
      </c>
      <c r="BT468" s="16">
        <v>0.0</v>
      </c>
    </row>
    <row r="469">
      <c r="A469" s="14" t="s">
        <v>6619</v>
      </c>
      <c r="B469" s="16">
        <v>11.0</v>
      </c>
      <c r="C469" s="16">
        <v>4083443.0</v>
      </c>
      <c r="D469" s="14" t="s">
        <v>6620</v>
      </c>
      <c r="E469" s="14" t="s">
        <v>2631</v>
      </c>
      <c r="F469" s="14" t="s">
        <v>2621</v>
      </c>
      <c r="G469" s="14" t="s">
        <v>5166</v>
      </c>
      <c r="H469" s="14" t="s">
        <v>2978</v>
      </c>
      <c r="I469" s="14" t="s">
        <v>21</v>
      </c>
      <c r="J469" s="14" t="s">
        <v>4845</v>
      </c>
      <c r="K469" s="14" t="s">
        <v>6621</v>
      </c>
      <c r="L469" s="14" t="s">
        <v>6621</v>
      </c>
      <c r="M469" s="14" t="s">
        <v>6622</v>
      </c>
      <c r="N469" s="14" t="s">
        <v>409</v>
      </c>
      <c r="P469" s="17"/>
      <c r="Q469" s="17"/>
      <c r="R469" s="16">
        <v>4.0</v>
      </c>
      <c r="S469" s="16">
        <v>1614212.0</v>
      </c>
      <c r="T469" s="18">
        <v>2.478E-6</v>
      </c>
      <c r="U469" s="16">
        <v>0.0</v>
      </c>
      <c r="V469" s="16">
        <v>0.0</v>
      </c>
      <c r="W469" s="14" t="s">
        <v>2978</v>
      </c>
      <c r="X469" s="14" t="s">
        <v>4940</v>
      </c>
      <c r="Y469" s="16">
        <v>1.326E-5</v>
      </c>
      <c r="Z469" s="16">
        <v>21.9</v>
      </c>
      <c r="AA469" s="17"/>
      <c r="AB469" s="16">
        <v>0.0</v>
      </c>
      <c r="AC469" s="16">
        <v>-0.02</v>
      </c>
      <c r="AD469" s="16">
        <v>8.76</v>
      </c>
      <c r="AE469" s="16">
        <v>0.44</v>
      </c>
      <c r="AF469" s="16">
        <v>0.228</v>
      </c>
      <c r="AG469" s="16">
        <v>0.0</v>
      </c>
      <c r="AH469" s="16">
        <v>75068.0</v>
      </c>
      <c r="AI469" s="16">
        <v>0.0</v>
      </c>
      <c r="AJ469" s="16">
        <v>0.0</v>
      </c>
      <c r="AK469" s="16">
        <v>3.0</v>
      </c>
      <c r="AL469" s="16">
        <v>60028.0</v>
      </c>
      <c r="AM469" s="16">
        <v>0.0</v>
      </c>
      <c r="AN469" s="16">
        <v>0.0</v>
      </c>
      <c r="AO469" s="16">
        <v>0.0</v>
      </c>
      <c r="AP469" s="16">
        <v>29604.0</v>
      </c>
      <c r="AQ469" s="16">
        <v>0.0</v>
      </c>
      <c r="AR469" s="16">
        <v>0.0</v>
      </c>
      <c r="AS469" s="16">
        <v>0.0</v>
      </c>
      <c r="AT469" s="16">
        <v>44878.0</v>
      </c>
      <c r="AU469" s="16">
        <v>0.0</v>
      </c>
      <c r="AV469" s="16">
        <v>0.0</v>
      </c>
      <c r="AW469" s="16">
        <v>0.0</v>
      </c>
      <c r="AX469" s="16">
        <v>64034.0</v>
      </c>
      <c r="AY469" s="16">
        <v>0.0</v>
      </c>
      <c r="AZ469" s="16">
        <v>0.0</v>
      </c>
      <c r="BA469" s="16">
        <v>0.0</v>
      </c>
      <c r="BB469" s="16">
        <v>6062.0</v>
      </c>
      <c r="BC469" s="16">
        <v>0.0</v>
      </c>
      <c r="BD469" s="16">
        <v>0.0</v>
      </c>
      <c r="BE469" s="16">
        <v>0.0</v>
      </c>
      <c r="BF469" s="16">
        <v>1180048.0</v>
      </c>
      <c r="BG469" s="16">
        <v>0.0</v>
      </c>
      <c r="BH469" s="16">
        <v>0.0</v>
      </c>
      <c r="BI469" s="16">
        <v>0.0</v>
      </c>
      <c r="BJ469" s="16">
        <v>912.0</v>
      </c>
      <c r="BK469" s="16">
        <v>0.0</v>
      </c>
      <c r="BL469" s="16">
        <v>0.0</v>
      </c>
      <c r="BM469" s="16">
        <v>0.0</v>
      </c>
      <c r="BN469" s="16">
        <v>91068.0</v>
      </c>
      <c r="BO469" s="16">
        <v>0.0</v>
      </c>
      <c r="BP469" s="16">
        <v>0.0</v>
      </c>
      <c r="BQ469" s="16">
        <v>1.0</v>
      </c>
      <c r="BR469" s="16">
        <v>62510.0</v>
      </c>
      <c r="BS469" s="16">
        <v>0.0</v>
      </c>
      <c r="BT469" s="16">
        <v>0.0</v>
      </c>
    </row>
    <row r="470">
      <c r="A470" s="14" t="s">
        <v>6623</v>
      </c>
      <c r="B470" s="16">
        <v>11.0</v>
      </c>
      <c r="C470" s="16">
        <v>4083441.0</v>
      </c>
      <c r="D470" s="14" t="s">
        <v>6624</v>
      </c>
      <c r="E470" s="14" t="s">
        <v>2630</v>
      </c>
      <c r="F470" s="14" t="s">
        <v>2631</v>
      </c>
      <c r="G470" s="14" t="s">
        <v>5166</v>
      </c>
      <c r="H470" s="14" t="s">
        <v>2978</v>
      </c>
      <c r="I470" s="14" t="s">
        <v>21</v>
      </c>
      <c r="J470" s="14" t="s">
        <v>4845</v>
      </c>
      <c r="K470" s="14" t="s">
        <v>6625</v>
      </c>
      <c r="L470" s="14" t="s">
        <v>6625</v>
      </c>
      <c r="M470" s="14" t="s">
        <v>6626</v>
      </c>
      <c r="N470" s="14" t="s">
        <v>409</v>
      </c>
      <c r="P470" s="17"/>
      <c r="Q470" s="17"/>
      <c r="R470" s="16">
        <v>4.0</v>
      </c>
      <c r="S470" s="16">
        <v>1614214.0</v>
      </c>
      <c r="T470" s="18">
        <v>2.478E-6</v>
      </c>
      <c r="U470" s="16">
        <v>0.0</v>
      </c>
      <c r="V470" s="16">
        <v>0.0</v>
      </c>
      <c r="W470" s="14" t="s">
        <v>2978</v>
      </c>
      <c r="X470" s="17"/>
      <c r="Y470" s="17"/>
      <c r="Z470" s="16">
        <v>21.7</v>
      </c>
      <c r="AA470" s="17"/>
      <c r="AB470" s="16">
        <v>0.0</v>
      </c>
      <c r="AC470" s="16">
        <v>0.0</v>
      </c>
      <c r="AD470" s="16">
        <v>6.31</v>
      </c>
      <c r="AE470" s="16">
        <v>0.04</v>
      </c>
      <c r="AF470" s="16">
        <v>0.477</v>
      </c>
      <c r="AG470" s="16">
        <v>0.0</v>
      </c>
      <c r="AH470" s="16">
        <v>75058.0</v>
      </c>
      <c r="AI470" s="16">
        <v>0.0</v>
      </c>
      <c r="AJ470" s="16">
        <v>0.0</v>
      </c>
      <c r="AK470" s="16">
        <v>0.0</v>
      </c>
      <c r="AL470" s="16">
        <v>60030.0</v>
      </c>
      <c r="AM470" s="16">
        <v>0.0</v>
      </c>
      <c r="AN470" s="16">
        <v>0.0</v>
      </c>
      <c r="AO470" s="16">
        <v>0.0</v>
      </c>
      <c r="AP470" s="16">
        <v>29606.0</v>
      </c>
      <c r="AQ470" s="16">
        <v>0.0</v>
      </c>
      <c r="AR470" s="16">
        <v>0.0</v>
      </c>
      <c r="AS470" s="16">
        <v>0.0</v>
      </c>
      <c r="AT470" s="16">
        <v>44878.0</v>
      </c>
      <c r="AU470" s="16">
        <v>0.0</v>
      </c>
      <c r="AV470" s="16">
        <v>0.0</v>
      </c>
      <c r="AW470" s="16">
        <v>0.0</v>
      </c>
      <c r="AX470" s="16">
        <v>64030.0</v>
      </c>
      <c r="AY470" s="16">
        <v>0.0</v>
      </c>
      <c r="AZ470" s="16">
        <v>0.0</v>
      </c>
      <c r="BA470" s="16">
        <v>1.0</v>
      </c>
      <c r="BB470" s="16">
        <v>6062.0</v>
      </c>
      <c r="BC470" s="16">
        <v>0.0</v>
      </c>
      <c r="BD470" s="16">
        <v>0.0</v>
      </c>
      <c r="BE470" s="16">
        <v>1.0</v>
      </c>
      <c r="BF470" s="16">
        <v>1180040.0</v>
      </c>
      <c r="BG470" s="16">
        <v>0.0</v>
      </c>
      <c r="BH470" s="16">
        <v>0.0</v>
      </c>
      <c r="BI470" s="16">
        <v>0.0</v>
      </c>
      <c r="BJ470" s="16">
        <v>912.0</v>
      </c>
      <c r="BK470" s="16">
        <v>0.0</v>
      </c>
      <c r="BL470" s="16">
        <v>0.0</v>
      </c>
      <c r="BM470" s="16">
        <v>1.0</v>
      </c>
      <c r="BN470" s="16">
        <v>91090.0</v>
      </c>
      <c r="BO470" s="16">
        <v>0.0</v>
      </c>
      <c r="BP470" s="16">
        <v>0.0</v>
      </c>
      <c r="BQ470" s="16">
        <v>1.0</v>
      </c>
      <c r="BR470" s="16">
        <v>62508.0</v>
      </c>
      <c r="BS470" s="16">
        <v>0.0</v>
      </c>
      <c r="BT470" s="16">
        <v>0.0</v>
      </c>
    </row>
    <row r="471">
      <c r="A471" s="14" t="s">
        <v>6627</v>
      </c>
      <c r="B471" s="16">
        <v>11.0</v>
      </c>
      <c r="C471" s="16">
        <v>4091440.0</v>
      </c>
      <c r="D471" s="14" t="s">
        <v>6628</v>
      </c>
      <c r="E471" s="14" t="s">
        <v>2622</v>
      </c>
      <c r="F471" s="14" t="s">
        <v>2630</v>
      </c>
      <c r="G471" s="14" t="s">
        <v>5166</v>
      </c>
      <c r="H471" s="14" t="s">
        <v>2978</v>
      </c>
      <c r="I471" s="14" t="s">
        <v>21</v>
      </c>
      <c r="J471" s="14" t="s">
        <v>4845</v>
      </c>
      <c r="K471" s="14" t="s">
        <v>6629</v>
      </c>
      <c r="L471" s="14" t="s">
        <v>6629</v>
      </c>
      <c r="M471" s="14" t="s">
        <v>6630</v>
      </c>
      <c r="N471" s="14" t="s">
        <v>409</v>
      </c>
      <c r="O471" s="14" t="s">
        <v>410</v>
      </c>
      <c r="P471" s="16">
        <v>1423987.0</v>
      </c>
      <c r="Q471" s="17"/>
      <c r="R471" s="16">
        <v>4.0</v>
      </c>
      <c r="S471" s="16">
        <v>1614214.0</v>
      </c>
      <c r="T471" s="18">
        <v>2.478E-6</v>
      </c>
      <c r="U471" s="16">
        <v>0.0</v>
      </c>
      <c r="V471" s="16">
        <v>0.0</v>
      </c>
      <c r="W471" s="14" t="s">
        <v>2978</v>
      </c>
      <c r="X471" s="14" t="s">
        <v>4849</v>
      </c>
      <c r="Y471" s="18">
        <v>7.9E-7</v>
      </c>
      <c r="Z471" s="16">
        <v>21.4</v>
      </c>
      <c r="AA471" s="16">
        <v>0.038</v>
      </c>
      <c r="AB471" s="16">
        <v>0.0</v>
      </c>
      <c r="AC471" s="16">
        <v>0.01</v>
      </c>
      <c r="AD471" s="16">
        <v>5.0</v>
      </c>
      <c r="AE471" s="16">
        <v>0.0</v>
      </c>
      <c r="AF471" s="16">
        <v>0.473</v>
      </c>
      <c r="AG471" s="16">
        <v>0.0</v>
      </c>
      <c r="AH471" s="16">
        <v>75054.0</v>
      </c>
      <c r="AI471" s="16">
        <v>0.0</v>
      </c>
      <c r="AJ471" s="16">
        <v>0.0</v>
      </c>
      <c r="AK471" s="16">
        <v>0.0</v>
      </c>
      <c r="AL471" s="16">
        <v>60026.0</v>
      </c>
      <c r="AM471" s="16">
        <v>0.0</v>
      </c>
      <c r="AN471" s="16">
        <v>0.0</v>
      </c>
      <c r="AO471" s="16">
        <v>0.0</v>
      </c>
      <c r="AP471" s="16">
        <v>29608.0</v>
      </c>
      <c r="AQ471" s="16">
        <v>0.0</v>
      </c>
      <c r="AR471" s="16">
        <v>0.0</v>
      </c>
      <c r="AS471" s="16">
        <v>0.0</v>
      </c>
      <c r="AT471" s="16">
        <v>44878.0</v>
      </c>
      <c r="AU471" s="16">
        <v>0.0</v>
      </c>
      <c r="AV471" s="16">
        <v>0.0</v>
      </c>
      <c r="AW471" s="16">
        <v>0.0</v>
      </c>
      <c r="AX471" s="16">
        <v>64030.0</v>
      </c>
      <c r="AY471" s="16">
        <v>0.0</v>
      </c>
      <c r="AZ471" s="16">
        <v>0.0</v>
      </c>
      <c r="BA471" s="16">
        <v>0.0</v>
      </c>
      <c r="BB471" s="16">
        <v>6062.0</v>
      </c>
      <c r="BC471" s="16">
        <v>0.0</v>
      </c>
      <c r="BD471" s="16">
        <v>0.0</v>
      </c>
      <c r="BE471" s="16">
        <v>4.0</v>
      </c>
      <c r="BF471" s="16">
        <v>1180048.0</v>
      </c>
      <c r="BG471" s="16">
        <v>0.0</v>
      </c>
      <c r="BH471" s="16">
        <v>0.0</v>
      </c>
      <c r="BI471" s="16">
        <v>0.0</v>
      </c>
      <c r="BJ471" s="16">
        <v>912.0</v>
      </c>
      <c r="BK471" s="16">
        <v>0.0</v>
      </c>
      <c r="BL471" s="16">
        <v>0.0</v>
      </c>
      <c r="BM471" s="16">
        <v>0.0</v>
      </c>
      <c r="BN471" s="16">
        <v>91088.0</v>
      </c>
      <c r="BO471" s="16">
        <v>0.0</v>
      </c>
      <c r="BP471" s="16">
        <v>0.0</v>
      </c>
      <c r="BQ471" s="16">
        <v>0.0</v>
      </c>
      <c r="BR471" s="16">
        <v>62508.0</v>
      </c>
      <c r="BS471" s="16">
        <v>0.0</v>
      </c>
      <c r="BT471" s="16">
        <v>0.0</v>
      </c>
    </row>
    <row r="472">
      <c r="A472" s="14" t="s">
        <v>6631</v>
      </c>
      <c r="B472" s="16">
        <v>11.0</v>
      </c>
      <c r="C472" s="16">
        <v>4070141.0</v>
      </c>
      <c r="D472" s="17"/>
      <c r="E472" s="14" t="s">
        <v>2631</v>
      </c>
      <c r="F472" s="14" t="s">
        <v>2630</v>
      </c>
      <c r="G472" s="14" t="s">
        <v>5166</v>
      </c>
      <c r="H472" s="14" t="s">
        <v>2978</v>
      </c>
      <c r="I472" s="14" t="s">
        <v>21</v>
      </c>
      <c r="J472" s="14" t="s">
        <v>4845</v>
      </c>
      <c r="K472" s="14" t="s">
        <v>6632</v>
      </c>
      <c r="L472" s="14" t="s">
        <v>6632</v>
      </c>
      <c r="M472" s="14" t="s">
        <v>6633</v>
      </c>
      <c r="N472" s="14" t="s">
        <v>4848</v>
      </c>
      <c r="O472" s="14" t="s">
        <v>4878</v>
      </c>
      <c r="P472" s="16">
        <v>2935329.0</v>
      </c>
      <c r="Q472" s="17"/>
      <c r="R472" s="16">
        <v>4.0</v>
      </c>
      <c r="S472" s="16">
        <v>1614216.0</v>
      </c>
      <c r="T472" s="18">
        <v>2.478E-6</v>
      </c>
      <c r="U472" s="16">
        <v>0.0</v>
      </c>
      <c r="V472" s="16">
        <v>0.0</v>
      </c>
      <c r="W472" s="14" t="s">
        <v>2978</v>
      </c>
      <c r="X472" s="14" t="s">
        <v>4849</v>
      </c>
      <c r="Y472" s="18">
        <v>7.9E-7</v>
      </c>
      <c r="Z472" s="16">
        <v>9.15</v>
      </c>
      <c r="AA472" s="17"/>
      <c r="AB472" s="16">
        <v>0.0</v>
      </c>
      <c r="AC472" s="16">
        <v>0.0</v>
      </c>
      <c r="AD472" s="16">
        <v>2.61</v>
      </c>
      <c r="AE472" s="17"/>
      <c r="AF472" s="17"/>
      <c r="AG472" s="16">
        <v>0.0</v>
      </c>
      <c r="AH472" s="16">
        <v>75060.0</v>
      </c>
      <c r="AI472" s="16">
        <v>0.0</v>
      </c>
      <c r="AJ472" s="16">
        <v>0.0</v>
      </c>
      <c r="AK472" s="16">
        <v>0.0</v>
      </c>
      <c r="AL472" s="16">
        <v>60018.0</v>
      </c>
      <c r="AM472" s="16">
        <v>0.0</v>
      </c>
      <c r="AN472" s="16">
        <v>0.0</v>
      </c>
      <c r="AO472" s="16">
        <v>0.0</v>
      </c>
      <c r="AP472" s="16">
        <v>29608.0</v>
      </c>
      <c r="AQ472" s="16">
        <v>0.0</v>
      </c>
      <c r="AR472" s="16">
        <v>0.0</v>
      </c>
      <c r="AS472" s="16">
        <v>0.0</v>
      </c>
      <c r="AT472" s="16">
        <v>44884.0</v>
      </c>
      <c r="AU472" s="16">
        <v>0.0</v>
      </c>
      <c r="AV472" s="16">
        <v>0.0</v>
      </c>
      <c r="AW472" s="16">
        <v>0.0</v>
      </c>
      <c r="AX472" s="16">
        <v>64038.0</v>
      </c>
      <c r="AY472" s="16">
        <v>0.0</v>
      </c>
      <c r="AZ472" s="16">
        <v>0.0</v>
      </c>
      <c r="BA472" s="16">
        <v>0.0</v>
      </c>
      <c r="BB472" s="16">
        <v>6058.0</v>
      </c>
      <c r="BC472" s="16">
        <v>0.0</v>
      </c>
      <c r="BD472" s="16">
        <v>0.0</v>
      </c>
      <c r="BE472" s="16">
        <v>4.0</v>
      </c>
      <c r="BF472" s="16">
        <v>1180042.0</v>
      </c>
      <c r="BG472" s="16">
        <v>0.0</v>
      </c>
      <c r="BH472" s="16">
        <v>0.0</v>
      </c>
      <c r="BI472" s="16">
        <v>0.0</v>
      </c>
      <c r="BJ472" s="16">
        <v>912.0</v>
      </c>
      <c r="BK472" s="16">
        <v>0.0</v>
      </c>
      <c r="BL472" s="16">
        <v>0.0</v>
      </c>
      <c r="BM472" s="16">
        <v>0.0</v>
      </c>
      <c r="BN472" s="16">
        <v>91084.0</v>
      </c>
      <c r="BO472" s="16">
        <v>0.0</v>
      </c>
      <c r="BP472" s="16">
        <v>0.0</v>
      </c>
      <c r="BQ472" s="16">
        <v>0.0</v>
      </c>
      <c r="BR472" s="16">
        <v>62512.0</v>
      </c>
      <c r="BS472" s="16">
        <v>0.0</v>
      </c>
      <c r="BT472" s="16">
        <v>0.0</v>
      </c>
    </row>
    <row r="473">
      <c r="A473" s="14" t="s">
        <v>6634</v>
      </c>
      <c r="B473" s="16">
        <v>11.0</v>
      </c>
      <c r="C473" s="16">
        <v>3967625.0</v>
      </c>
      <c r="D473" s="17"/>
      <c r="E473" s="14" t="s">
        <v>2622</v>
      </c>
      <c r="F473" s="14" t="s">
        <v>2621</v>
      </c>
      <c r="G473" s="14" t="s">
        <v>5166</v>
      </c>
      <c r="H473" s="14" t="s">
        <v>2978</v>
      </c>
      <c r="I473" s="14" t="s">
        <v>21</v>
      </c>
      <c r="J473" s="14" t="s">
        <v>4845</v>
      </c>
      <c r="K473" s="14" t="s">
        <v>6635</v>
      </c>
      <c r="L473" s="14" t="s">
        <v>6635</v>
      </c>
      <c r="M473" s="14" t="s">
        <v>6636</v>
      </c>
      <c r="N473" s="14" t="s">
        <v>4848</v>
      </c>
      <c r="P473" s="17"/>
      <c r="Q473" s="17"/>
      <c r="R473" s="16">
        <v>4.0</v>
      </c>
      <c r="S473" s="16">
        <v>1614230.0</v>
      </c>
      <c r="T473" s="18">
        <v>2.478E-6</v>
      </c>
      <c r="U473" s="16">
        <v>0.0</v>
      </c>
      <c r="V473" s="16">
        <v>0.0</v>
      </c>
      <c r="W473" s="14" t="s">
        <v>2978</v>
      </c>
      <c r="X473" s="14" t="s">
        <v>4849</v>
      </c>
      <c r="Y473" s="18">
        <v>7.9E-7</v>
      </c>
      <c r="Z473" s="16">
        <v>10.5</v>
      </c>
      <c r="AA473" s="17"/>
      <c r="AB473" s="16">
        <v>0.0</v>
      </c>
      <c r="AC473" s="16">
        <v>0.0</v>
      </c>
      <c r="AD473" s="16">
        <v>4.13</v>
      </c>
      <c r="AE473" s="17"/>
      <c r="AF473" s="17"/>
      <c r="AG473" s="16">
        <v>0.0</v>
      </c>
      <c r="AH473" s="16">
        <v>75058.0</v>
      </c>
      <c r="AI473" s="16">
        <v>0.0</v>
      </c>
      <c r="AJ473" s="16">
        <v>0.0</v>
      </c>
      <c r="AK473" s="16">
        <v>0.0</v>
      </c>
      <c r="AL473" s="16">
        <v>60028.0</v>
      </c>
      <c r="AM473" s="16">
        <v>0.0</v>
      </c>
      <c r="AN473" s="16">
        <v>0.0</v>
      </c>
      <c r="AO473" s="16">
        <v>0.0</v>
      </c>
      <c r="AP473" s="16">
        <v>29608.0</v>
      </c>
      <c r="AQ473" s="16">
        <v>0.0</v>
      </c>
      <c r="AR473" s="16">
        <v>0.0</v>
      </c>
      <c r="AS473" s="16">
        <v>0.0</v>
      </c>
      <c r="AT473" s="16">
        <v>44890.0</v>
      </c>
      <c r="AU473" s="16">
        <v>0.0</v>
      </c>
      <c r="AV473" s="16">
        <v>0.0</v>
      </c>
      <c r="AW473" s="16">
        <v>0.0</v>
      </c>
      <c r="AX473" s="16">
        <v>64044.0</v>
      </c>
      <c r="AY473" s="16">
        <v>0.0</v>
      </c>
      <c r="AZ473" s="16">
        <v>0.0</v>
      </c>
      <c r="BA473" s="16">
        <v>0.0</v>
      </c>
      <c r="BB473" s="16">
        <v>6062.0</v>
      </c>
      <c r="BC473" s="16">
        <v>0.0</v>
      </c>
      <c r="BD473" s="16">
        <v>0.0</v>
      </c>
      <c r="BE473" s="16">
        <v>4.0</v>
      </c>
      <c r="BF473" s="16">
        <v>1180034.0</v>
      </c>
      <c r="BG473" s="16">
        <v>0.0</v>
      </c>
      <c r="BH473" s="16">
        <v>0.0</v>
      </c>
      <c r="BI473" s="16">
        <v>0.0</v>
      </c>
      <c r="BJ473" s="16">
        <v>912.0</v>
      </c>
      <c r="BK473" s="16">
        <v>0.0</v>
      </c>
      <c r="BL473" s="16">
        <v>0.0</v>
      </c>
      <c r="BM473" s="16">
        <v>0.0</v>
      </c>
      <c r="BN473" s="16">
        <v>91088.0</v>
      </c>
      <c r="BO473" s="16">
        <v>0.0</v>
      </c>
      <c r="BP473" s="16">
        <v>0.0</v>
      </c>
      <c r="BQ473" s="16">
        <v>0.0</v>
      </c>
      <c r="BR473" s="16">
        <v>62506.0</v>
      </c>
      <c r="BS473" s="16">
        <v>0.0</v>
      </c>
      <c r="BT473" s="16">
        <v>0.0</v>
      </c>
    </row>
    <row r="474">
      <c r="A474" s="14" t="s">
        <v>6637</v>
      </c>
      <c r="B474" s="16">
        <v>11.0</v>
      </c>
      <c r="C474" s="16">
        <v>4083447.0</v>
      </c>
      <c r="D474" s="14" t="s">
        <v>6638</v>
      </c>
      <c r="E474" s="14" t="s">
        <v>2631</v>
      </c>
      <c r="F474" s="14" t="s">
        <v>2630</v>
      </c>
      <c r="G474" s="14" t="s">
        <v>5166</v>
      </c>
      <c r="H474" s="14" t="s">
        <v>2978</v>
      </c>
      <c r="I474" s="14" t="s">
        <v>21</v>
      </c>
      <c r="J474" s="14" t="s">
        <v>4845</v>
      </c>
      <c r="K474" s="14" t="s">
        <v>6639</v>
      </c>
      <c r="L474" s="14" t="s">
        <v>6639</v>
      </c>
      <c r="M474" s="14" t="s">
        <v>6640</v>
      </c>
      <c r="N474" s="14" t="s">
        <v>409</v>
      </c>
      <c r="P474" s="17"/>
      <c r="Q474" s="17"/>
      <c r="R474" s="16">
        <v>4.0</v>
      </c>
      <c r="S474" s="16">
        <v>1614238.0</v>
      </c>
      <c r="T474" s="18">
        <v>2.4779E-6</v>
      </c>
      <c r="U474" s="16">
        <v>0.0</v>
      </c>
      <c r="V474" s="16">
        <v>0.0</v>
      </c>
      <c r="W474" s="14" t="s">
        <v>2978</v>
      </c>
      <c r="X474" s="14" t="s">
        <v>4849</v>
      </c>
      <c r="Y474" s="18">
        <v>7.9E-7</v>
      </c>
      <c r="Z474" s="16">
        <v>29.7</v>
      </c>
      <c r="AA474" s="17"/>
      <c r="AB474" s="16">
        <v>0.0</v>
      </c>
      <c r="AC474" s="16">
        <v>-0.03</v>
      </c>
      <c r="AD474" s="16">
        <v>8.76</v>
      </c>
      <c r="AE474" s="16">
        <v>0.1</v>
      </c>
      <c r="AF474" s="16">
        <v>0.734</v>
      </c>
      <c r="AG474" s="16">
        <v>0.0</v>
      </c>
      <c r="AH474" s="16">
        <v>75078.0</v>
      </c>
      <c r="AI474" s="16">
        <v>0.0</v>
      </c>
      <c r="AJ474" s="16">
        <v>0.0</v>
      </c>
      <c r="AK474" s="16">
        <v>0.0</v>
      </c>
      <c r="AL474" s="16">
        <v>60036.0</v>
      </c>
      <c r="AM474" s="16">
        <v>0.0</v>
      </c>
      <c r="AN474" s="16">
        <v>0.0</v>
      </c>
      <c r="AO474" s="16">
        <v>0.0</v>
      </c>
      <c r="AP474" s="16">
        <v>29608.0</v>
      </c>
      <c r="AQ474" s="16">
        <v>0.0</v>
      </c>
      <c r="AR474" s="16">
        <v>0.0</v>
      </c>
      <c r="AS474" s="16">
        <v>0.0</v>
      </c>
      <c r="AT474" s="16">
        <v>44880.0</v>
      </c>
      <c r="AU474" s="16">
        <v>0.0</v>
      </c>
      <c r="AV474" s="16">
        <v>0.0</v>
      </c>
      <c r="AW474" s="16">
        <v>0.0</v>
      </c>
      <c r="AX474" s="16">
        <v>64028.0</v>
      </c>
      <c r="AY474" s="16">
        <v>0.0</v>
      </c>
      <c r="AZ474" s="16">
        <v>0.0</v>
      </c>
      <c r="BA474" s="16">
        <v>0.0</v>
      </c>
      <c r="BB474" s="16">
        <v>6062.0</v>
      </c>
      <c r="BC474" s="16">
        <v>0.0</v>
      </c>
      <c r="BD474" s="16">
        <v>0.0</v>
      </c>
      <c r="BE474" s="16">
        <v>4.0</v>
      </c>
      <c r="BF474" s="16">
        <v>1180046.0</v>
      </c>
      <c r="BG474" s="16">
        <v>0.0</v>
      </c>
      <c r="BH474" s="16">
        <v>0.0</v>
      </c>
      <c r="BI474" s="16">
        <v>0.0</v>
      </c>
      <c r="BJ474" s="16">
        <v>912.0</v>
      </c>
      <c r="BK474" s="16">
        <v>0.0</v>
      </c>
      <c r="BL474" s="16">
        <v>0.0</v>
      </c>
      <c r="BM474" s="16">
        <v>0.0</v>
      </c>
      <c r="BN474" s="16">
        <v>91086.0</v>
      </c>
      <c r="BO474" s="16">
        <v>0.0</v>
      </c>
      <c r="BP474" s="16">
        <v>0.0</v>
      </c>
      <c r="BQ474" s="16">
        <v>0.0</v>
      </c>
      <c r="BR474" s="16">
        <v>62502.0</v>
      </c>
      <c r="BS474" s="16">
        <v>0.0</v>
      </c>
      <c r="BT474" s="16">
        <v>0.0</v>
      </c>
    </row>
    <row r="475">
      <c r="A475" s="14" t="s">
        <v>6641</v>
      </c>
      <c r="B475" s="16">
        <v>11.0</v>
      </c>
      <c r="C475" s="16">
        <v>4091587.0</v>
      </c>
      <c r="D475" s="14" t="s">
        <v>6642</v>
      </c>
      <c r="E475" s="14" t="s">
        <v>2622</v>
      </c>
      <c r="F475" s="14" t="s">
        <v>2631</v>
      </c>
      <c r="G475" s="14" t="s">
        <v>5166</v>
      </c>
      <c r="H475" s="14" t="s">
        <v>2978</v>
      </c>
      <c r="I475" s="14" t="s">
        <v>21</v>
      </c>
      <c r="J475" s="14" t="s">
        <v>4845</v>
      </c>
      <c r="K475" s="14" t="s">
        <v>6643</v>
      </c>
      <c r="L475" s="14" t="s">
        <v>6643</v>
      </c>
      <c r="M475" s="14" t="s">
        <v>6644</v>
      </c>
      <c r="N475" s="14" t="s">
        <v>409</v>
      </c>
      <c r="P475" s="17"/>
      <c r="Q475" s="17"/>
      <c r="R475" s="16">
        <v>4.0</v>
      </c>
      <c r="S475" s="16">
        <v>1614258.0</v>
      </c>
      <c r="T475" s="18">
        <v>2.4779E-6</v>
      </c>
      <c r="U475" s="16">
        <v>0.0</v>
      </c>
      <c r="V475" s="16">
        <v>0.0</v>
      </c>
      <c r="W475" s="14" t="s">
        <v>2978</v>
      </c>
      <c r="X475" s="14" t="s">
        <v>4849</v>
      </c>
      <c r="Y475" s="18">
        <v>7.9E-7</v>
      </c>
      <c r="Z475" s="16">
        <v>25.6</v>
      </c>
      <c r="AA475" s="16">
        <v>0.197</v>
      </c>
      <c r="AB475" s="16">
        <v>0.0</v>
      </c>
      <c r="AC475" s="16">
        <v>0.0</v>
      </c>
      <c r="AD475" s="16">
        <v>8.89</v>
      </c>
      <c r="AE475" s="16">
        <v>0.0</v>
      </c>
      <c r="AF475" s="16">
        <v>0.879</v>
      </c>
      <c r="AG475" s="16">
        <v>0.0</v>
      </c>
      <c r="AH475" s="16">
        <v>75060.0</v>
      </c>
      <c r="AI475" s="16">
        <v>0.0</v>
      </c>
      <c r="AJ475" s="16">
        <v>0.0</v>
      </c>
      <c r="AK475" s="16">
        <v>0.0</v>
      </c>
      <c r="AL475" s="16">
        <v>60034.0</v>
      </c>
      <c r="AM475" s="16">
        <v>0.0</v>
      </c>
      <c r="AN475" s="16">
        <v>0.0</v>
      </c>
      <c r="AO475" s="16">
        <v>0.0</v>
      </c>
      <c r="AP475" s="16">
        <v>29608.0</v>
      </c>
      <c r="AQ475" s="16">
        <v>0.0</v>
      </c>
      <c r="AR475" s="16">
        <v>0.0</v>
      </c>
      <c r="AS475" s="16">
        <v>0.0</v>
      </c>
      <c r="AT475" s="16">
        <v>44886.0</v>
      </c>
      <c r="AU475" s="16">
        <v>0.0</v>
      </c>
      <c r="AV475" s="16">
        <v>0.0</v>
      </c>
      <c r="AW475" s="16">
        <v>0.0</v>
      </c>
      <c r="AX475" s="16">
        <v>64048.0</v>
      </c>
      <c r="AY475" s="16">
        <v>0.0</v>
      </c>
      <c r="AZ475" s="16">
        <v>0.0</v>
      </c>
      <c r="BA475" s="16">
        <v>0.0</v>
      </c>
      <c r="BB475" s="16">
        <v>6062.0</v>
      </c>
      <c r="BC475" s="16">
        <v>0.0</v>
      </c>
      <c r="BD475" s="16">
        <v>0.0</v>
      </c>
      <c r="BE475" s="16">
        <v>4.0</v>
      </c>
      <c r="BF475" s="16">
        <v>1180048.0</v>
      </c>
      <c r="BG475" s="16">
        <v>0.0</v>
      </c>
      <c r="BH475" s="16">
        <v>0.0</v>
      </c>
      <c r="BI475" s="16">
        <v>0.0</v>
      </c>
      <c r="BJ475" s="16">
        <v>912.0</v>
      </c>
      <c r="BK475" s="16">
        <v>0.0</v>
      </c>
      <c r="BL475" s="16">
        <v>0.0</v>
      </c>
      <c r="BM475" s="16">
        <v>0.0</v>
      </c>
      <c r="BN475" s="16">
        <v>91088.0</v>
      </c>
      <c r="BO475" s="16">
        <v>0.0</v>
      </c>
      <c r="BP475" s="16">
        <v>0.0</v>
      </c>
      <c r="BQ475" s="16">
        <v>0.0</v>
      </c>
      <c r="BR475" s="16">
        <v>62512.0</v>
      </c>
      <c r="BS475" s="16">
        <v>0.0</v>
      </c>
      <c r="BT475" s="16">
        <v>0.0</v>
      </c>
    </row>
    <row r="476">
      <c r="A476" s="14" t="s">
        <v>6645</v>
      </c>
      <c r="B476" s="16">
        <v>11.0</v>
      </c>
      <c r="C476" s="16">
        <v>4084762.0</v>
      </c>
      <c r="D476" s="14" t="s">
        <v>6646</v>
      </c>
      <c r="E476" s="14" t="s">
        <v>2622</v>
      </c>
      <c r="F476" s="14" t="s">
        <v>2631</v>
      </c>
      <c r="G476" s="14" t="s">
        <v>5166</v>
      </c>
      <c r="H476" s="14" t="s">
        <v>2978</v>
      </c>
      <c r="I476" s="14" t="s">
        <v>21</v>
      </c>
      <c r="J476" s="14" t="s">
        <v>4845</v>
      </c>
      <c r="K476" s="14" t="s">
        <v>6647</v>
      </c>
      <c r="L476" s="14" t="s">
        <v>6647</v>
      </c>
      <c r="M476" s="14" t="s">
        <v>6648</v>
      </c>
      <c r="N476" s="14" t="s">
        <v>409</v>
      </c>
      <c r="P476" s="17"/>
      <c r="Q476" s="17"/>
      <c r="R476" s="16">
        <v>3.0</v>
      </c>
      <c r="S476" s="16">
        <v>1289334.0</v>
      </c>
      <c r="T476" s="18">
        <v>2.3268E-6</v>
      </c>
      <c r="U476" s="16">
        <v>0.0</v>
      </c>
      <c r="V476" s="16">
        <v>0.0</v>
      </c>
      <c r="W476" s="14" t="s">
        <v>2978</v>
      </c>
      <c r="X476" s="14" t="s">
        <v>4849</v>
      </c>
      <c r="Y476" s="18">
        <v>3.4E-7</v>
      </c>
      <c r="Z476" s="16">
        <v>17.3</v>
      </c>
      <c r="AA476" s="17"/>
      <c r="AB476" s="16">
        <v>0.0</v>
      </c>
      <c r="AC476" s="16">
        <v>0.02</v>
      </c>
      <c r="AD476" s="16">
        <v>8.9</v>
      </c>
      <c r="AE476" s="16">
        <v>0.17</v>
      </c>
      <c r="AF476" s="16">
        <v>0.383</v>
      </c>
      <c r="AG476" s="16">
        <v>0.0</v>
      </c>
      <c r="AH476" s="16">
        <v>65952.0</v>
      </c>
      <c r="AI476" s="16">
        <v>0.0</v>
      </c>
      <c r="AJ476" s="16">
        <v>0.0</v>
      </c>
      <c r="AK476" s="16">
        <v>0.0</v>
      </c>
      <c r="AL476" s="16">
        <v>43564.0</v>
      </c>
      <c r="AM476" s="16">
        <v>0.0</v>
      </c>
      <c r="AN476" s="16">
        <v>0.0</v>
      </c>
      <c r="AO476" s="16">
        <v>0.0</v>
      </c>
      <c r="AP476" s="16">
        <v>19414.0</v>
      </c>
      <c r="AQ476" s="16">
        <v>0.0</v>
      </c>
      <c r="AR476" s="16">
        <v>0.0</v>
      </c>
      <c r="AS476" s="16">
        <v>0.0</v>
      </c>
      <c r="AT476" s="16">
        <v>18026.0</v>
      </c>
      <c r="AU476" s="16">
        <v>0.0</v>
      </c>
      <c r="AV476" s="16">
        <v>0.0</v>
      </c>
      <c r="AW476" s="16">
        <v>0.0</v>
      </c>
      <c r="AX476" s="16">
        <v>23266.0</v>
      </c>
      <c r="AY476" s="16">
        <v>0.0</v>
      </c>
      <c r="AZ476" s="16">
        <v>0.0</v>
      </c>
      <c r="BA476" s="16">
        <v>0.0</v>
      </c>
      <c r="BB476" s="16">
        <v>4666.0</v>
      </c>
      <c r="BC476" s="16">
        <v>0.0</v>
      </c>
      <c r="BD476" s="16">
        <v>0.0</v>
      </c>
      <c r="BE476" s="16">
        <v>2.0</v>
      </c>
      <c r="BF476" s="16">
        <v>988874.0</v>
      </c>
      <c r="BG476" s="16">
        <v>0.0</v>
      </c>
      <c r="BH476" s="16">
        <v>0.0</v>
      </c>
      <c r="BI476" s="16">
        <v>0.0</v>
      </c>
      <c r="BJ476" s="16">
        <v>912.0</v>
      </c>
      <c r="BK476" s="16">
        <v>0.0</v>
      </c>
      <c r="BL476" s="16">
        <v>0.0</v>
      </c>
      <c r="BM476" s="16">
        <v>1.0</v>
      </c>
      <c r="BN476" s="16">
        <v>81026.0</v>
      </c>
      <c r="BO476" s="16">
        <v>0.0</v>
      </c>
      <c r="BP476" s="16">
        <v>0.0</v>
      </c>
      <c r="BQ476" s="16">
        <v>0.0</v>
      </c>
      <c r="BR476" s="16">
        <v>43634.0</v>
      </c>
      <c r="BS476" s="16">
        <v>0.0</v>
      </c>
      <c r="BT476" s="16">
        <v>0.0</v>
      </c>
    </row>
    <row r="477">
      <c r="A477" s="14" t="s">
        <v>6649</v>
      </c>
      <c r="B477" s="16">
        <v>11.0</v>
      </c>
      <c r="C477" s="16">
        <v>4084716.0</v>
      </c>
      <c r="D477" s="17"/>
      <c r="E477" s="14" t="s">
        <v>2622</v>
      </c>
      <c r="F477" s="14" t="s">
        <v>2621</v>
      </c>
      <c r="G477" s="14" t="s">
        <v>5166</v>
      </c>
      <c r="H477" s="14" t="s">
        <v>2978</v>
      </c>
      <c r="I477" s="14" t="s">
        <v>21</v>
      </c>
      <c r="J477" s="14" t="s">
        <v>4845</v>
      </c>
      <c r="K477" s="14" t="s">
        <v>6650</v>
      </c>
      <c r="L477" s="14" t="s">
        <v>6650</v>
      </c>
      <c r="M477" s="14" t="s">
        <v>6651</v>
      </c>
      <c r="N477" s="14" t="s">
        <v>4848</v>
      </c>
      <c r="P477" s="17"/>
      <c r="Q477" s="17"/>
      <c r="R477" s="16">
        <v>3.0</v>
      </c>
      <c r="S477" s="16">
        <v>1289456.0</v>
      </c>
      <c r="T477" s="18">
        <v>2.3266E-6</v>
      </c>
      <c r="U477" s="16">
        <v>0.0</v>
      </c>
      <c r="V477" s="16">
        <v>0.0</v>
      </c>
      <c r="W477" s="14" t="s">
        <v>2978</v>
      </c>
      <c r="X477" s="14" t="s">
        <v>4849</v>
      </c>
      <c r="Y477" s="18">
        <v>8.1E-7</v>
      </c>
      <c r="Z477" s="16">
        <v>18.0</v>
      </c>
      <c r="AA477" s="16">
        <v>0.394</v>
      </c>
      <c r="AB477" s="16">
        <v>0.0</v>
      </c>
      <c r="AC477" s="16">
        <v>-0.03</v>
      </c>
      <c r="AD477" s="16">
        <v>7.14</v>
      </c>
      <c r="AE477" s="17"/>
      <c r="AF477" s="17"/>
      <c r="AG477" s="16">
        <v>0.0</v>
      </c>
      <c r="AH477" s="16">
        <v>65990.0</v>
      </c>
      <c r="AI477" s="16">
        <v>0.0</v>
      </c>
      <c r="AJ477" s="16">
        <v>0.0</v>
      </c>
      <c r="AK477" s="16">
        <v>0.0</v>
      </c>
      <c r="AL477" s="16">
        <v>43572.0</v>
      </c>
      <c r="AM477" s="16">
        <v>0.0</v>
      </c>
      <c r="AN477" s="16">
        <v>0.0</v>
      </c>
      <c r="AO477" s="16">
        <v>0.0</v>
      </c>
      <c r="AP477" s="16">
        <v>19414.0</v>
      </c>
      <c r="AQ477" s="16">
        <v>0.0</v>
      </c>
      <c r="AR477" s="16">
        <v>0.0</v>
      </c>
      <c r="AS477" s="16">
        <v>0.0</v>
      </c>
      <c r="AT477" s="16">
        <v>18028.0</v>
      </c>
      <c r="AU477" s="16">
        <v>0.0</v>
      </c>
      <c r="AV477" s="16">
        <v>0.0</v>
      </c>
      <c r="AW477" s="16">
        <v>0.0</v>
      </c>
      <c r="AX477" s="16">
        <v>23282.0</v>
      </c>
      <c r="AY477" s="16">
        <v>0.0</v>
      </c>
      <c r="AZ477" s="16">
        <v>0.0</v>
      </c>
      <c r="BA477" s="16">
        <v>0.0</v>
      </c>
      <c r="BB477" s="16">
        <v>4696.0</v>
      </c>
      <c r="BC477" s="16">
        <v>0.0</v>
      </c>
      <c r="BD477" s="16">
        <v>0.0</v>
      </c>
      <c r="BE477" s="16">
        <v>3.0</v>
      </c>
      <c r="BF477" s="16">
        <v>988888.0</v>
      </c>
      <c r="BG477" s="16">
        <v>0.0</v>
      </c>
      <c r="BH477" s="16">
        <v>0.0</v>
      </c>
      <c r="BI477" s="16">
        <v>0.0</v>
      </c>
      <c r="BJ477" s="16">
        <v>912.0</v>
      </c>
      <c r="BK477" s="16">
        <v>0.0</v>
      </c>
      <c r="BL477" s="16">
        <v>0.0</v>
      </c>
      <c r="BM477" s="16">
        <v>0.0</v>
      </c>
      <c r="BN477" s="16">
        <v>81028.0</v>
      </c>
      <c r="BO477" s="16">
        <v>0.0</v>
      </c>
      <c r="BP477" s="16">
        <v>0.0</v>
      </c>
      <c r="BQ477" s="16">
        <v>0.0</v>
      </c>
      <c r="BR477" s="16">
        <v>43646.0</v>
      </c>
      <c r="BS477" s="16">
        <v>0.0</v>
      </c>
      <c r="BT477" s="16">
        <v>0.0</v>
      </c>
    </row>
    <row r="478">
      <c r="A478" s="14" t="s">
        <v>6652</v>
      </c>
      <c r="B478" s="16">
        <v>11.0</v>
      </c>
      <c r="C478" s="16">
        <v>4086835.0</v>
      </c>
      <c r="D478" s="14" t="s">
        <v>6653</v>
      </c>
      <c r="E478" s="14" t="s">
        <v>2631</v>
      </c>
      <c r="F478" s="14" t="s">
        <v>2621</v>
      </c>
      <c r="G478" s="14" t="s">
        <v>5166</v>
      </c>
      <c r="H478" s="14" t="s">
        <v>2978</v>
      </c>
      <c r="I478" s="14" t="s">
        <v>21</v>
      </c>
      <c r="J478" s="14" t="s">
        <v>4852</v>
      </c>
      <c r="K478" s="14" t="s">
        <v>6654</v>
      </c>
      <c r="L478" s="14" t="s">
        <v>6654</v>
      </c>
      <c r="M478" s="14" t="s">
        <v>6655</v>
      </c>
      <c r="N478" s="14" t="s">
        <v>4848</v>
      </c>
      <c r="P478" s="17"/>
      <c r="Q478" s="17"/>
      <c r="R478" s="16">
        <v>3.0</v>
      </c>
      <c r="S478" s="16">
        <v>1535286.0</v>
      </c>
      <c r="T478" s="18">
        <v>1.954E-6</v>
      </c>
      <c r="U478" s="16">
        <v>0.0</v>
      </c>
      <c r="V478" s="16">
        <v>0.0</v>
      </c>
      <c r="W478" s="14" t="s">
        <v>2978</v>
      </c>
      <c r="X478" s="14" t="s">
        <v>4849</v>
      </c>
      <c r="Y478" s="18">
        <v>2.9E-7</v>
      </c>
      <c r="Z478" s="16">
        <v>6.97</v>
      </c>
      <c r="AA478" s="17"/>
      <c r="AB478" s="16">
        <v>0.0</v>
      </c>
      <c r="AC478" s="16">
        <v>0.0</v>
      </c>
      <c r="AD478" s="16">
        <v>8.72</v>
      </c>
      <c r="AE478" s="17"/>
      <c r="AF478" s="17"/>
      <c r="AG478" s="16">
        <v>0.0</v>
      </c>
      <c r="AH478" s="16">
        <v>73120.0</v>
      </c>
      <c r="AI478" s="16">
        <v>0.0</v>
      </c>
      <c r="AJ478" s="16">
        <v>0.0</v>
      </c>
      <c r="AK478" s="16">
        <v>1.0</v>
      </c>
      <c r="AL478" s="16">
        <v>50960.0</v>
      </c>
      <c r="AM478" s="16">
        <v>0.0</v>
      </c>
      <c r="AN478" s="16">
        <v>0.0</v>
      </c>
      <c r="AO478" s="16">
        <v>0.0</v>
      </c>
      <c r="AP478" s="16">
        <v>28624.0</v>
      </c>
      <c r="AQ478" s="16">
        <v>0.0</v>
      </c>
      <c r="AR478" s="16">
        <v>0.0</v>
      </c>
      <c r="AS478" s="16">
        <v>0.0</v>
      </c>
      <c r="AT478" s="16">
        <v>40896.0</v>
      </c>
      <c r="AU478" s="16">
        <v>0.0</v>
      </c>
      <c r="AV478" s="16">
        <v>0.0</v>
      </c>
      <c r="AW478" s="16">
        <v>0.0</v>
      </c>
      <c r="AX478" s="16">
        <v>45026.0</v>
      </c>
      <c r="AY478" s="16">
        <v>0.0</v>
      </c>
      <c r="AZ478" s="16">
        <v>0.0</v>
      </c>
      <c r="BA478" s="16">
        <v>0.0</v>
      </c>
      <c r="BB478" s="16">
        <v>5982.0</v>
      </c>
      <c r="BC478" s="16">
        <v>0.0</v>
      </c>
      <c r="BD478" s="16">
        <v>0.0</v>
      </c>
      <c r="BE478" s="16">
        <v>2.0</v>
      </c>
      <c r="BF478" s="16">
        <v>1145762.0</v>
      </c>
      <c r="BG478" s="16">
        <v>0.0</v>
      </c>
      <c r="BH478" s="16">
        <v>0.0</v>
      </c>
      <c r="BI478" s="16">
        <v>0.0</v>
      </c>
      <c r="BJ478" s="16">
        <v>912.0</v>
      </c>
      <c r="BK478" s="16">
        <v>0.0</v>
      </c>
      <c r="BL478" s="16">
        <v>0.0</v>
      </c>
      <c r="BM478" s="16">
        <v>0.0</v>
      </c>
      <c r="BN478" s="16">
        <v>84032.0</v>
      </c>
      <c r="BO478" s="16">
        <v>0.0</v>
      </c>
      <c r="BP478" s="16">
        <v>0.0</v>
      </c>
      <c r="BQ478" s="16">
        <v>0.0</v>
      </c>
      <c r="BR478" s="16">
        <v>59972.0</v>
      </c>
      <c r="BS478" s="16">
        <v>0.0</v>
      </c>
      <c r="BT478" s="16">
        <v>0.0</v>
      </c>
    </row>
    <row r="479">
      <c r="A479" s="14" t="s">
        <v>6656</v>
      </c>
      <c r="B479" s="16">
        <v>11.0</v>
      </c>
      <c r="C479" s="16">
        <v>4088726.0</v>
      </c>
      <c r="D479" s="14" t="s">
        <v>6657</v>
      </c>
      <c r="E479" s="14" t="s">
        <v>2631</v>
      </c>
      <c r="F479" s="14" t="s">
        <v>6658</v>
      </c>
      <c r="G479" s="14" t="s">
        <v>4844</v>
      </c>
      <c r="H479" s="14" t="s">
        <v>2978</v>
      </c>
      <c r="I479" s="14" t="s">
        <v>2978</v>
      </c>
      <c r="J479" s="14" t="s">
        <v>4951</v>
      </c>
      <c r="K479" s="14" t="s">
        <v>6659</v>
      </c>
      <c r="L479" s="14" t="s">
        <v>6659</v>
      </c>
      <c r="M479" s="14" t="s">
        <v>6660</v>
      </c>
      <c r="N479" s="14" t="s">
        <v>5082</v>
      </c>
      <c r="P479" s="17"/>
      <c r="Q479" s="17"/>
      <c r="R479" s="16">
        <v>3.0</v>
      </c>
      <c r="S479" s="16">
        <v>1535678.0</v>
      </c>
      <c r="T479" s="18">
        <v>1.9535E-6</v>
      </c>
      <c r="U479" s="16">
        <v>0.0</v>
      </c>
      <c r="V479" s="16">
        <v>0.0</v>
      </c>
      <c r="W479" s="14" t="s">
        <v>2978</v>
      </c>
      <c r="X479" s="14" t="s">
        <v>4940</v>
      </c>
      <c r="Y479" s="16">
        <v>6.51E-6</v>
      </c>
      <c r="Z479" s="16">
        <v>20.1</v>
      </c>
      <c r="AA479" s="17"/>
      <c r="AB479" s="16">
        <v>0.01</v>
      </c>
      <c r="AC479" s="16">
        <v>0.06</v>
      </c>
      <c r="AD479" s="16">
        <v>7.03</v>
      </c>
      <c r="AE479" s="17"/>
      <c r="AF479" s="17"/>
      <c r="AG479" s="16">
        <v>0.0</v>
      </c>
      <c r="AH479" s="16">
        <v>73018.0</v>
      </c>
      <c r="AI479" s="16">
        <v>0.0</v>
      </c>
      <c r="AJ479" s="16">
        <v>0.0</v>
      </c>
      <c r="AK479" s="16">
        <v>2.0</v>
      </c>
      <c r="AL479" s="16">
        <v>50946.0</v>
      </c>
      <c r="AM479" s="16">
        <v>0.0</v>
      </c>
      <c r="AN479" s="16">
        <v>0.0</v>
      </c>
      <c r="AO479" s="16">
        <v>0.0</v>
      </c>
      <c r="AP479" s="16">
        <v>28646.0</v>
      </c>
      <c r="AQ479" s="16">
        <v>0.0</v>
      </c>
      <c r="AR479" s="16">
        <v>0.0</v>
      </c>
      <c r="AS479" s="16">
        <v>0.0</v>
      </c>
      <c r="AT479" s="16">
        <v>40914.0</v>
      </c>
      <c r="AU479" s="16">
        <v>0.0</v>
      </c>
      <c r="AV479" s="16">
        <v>0.0</v>
      </c>
      <c r="AW479" s="16">
        <v>0.0</v>
      </c>
      <c r="AX479" s="16">
        <v>44470.0</v>
      </c>
      <c r="AY479" s="16">
        <v>0.0</v>
      </c>
      <c r="AZ479" s="16">
        <v>0.0</v>
      </c>
      <c r="BA479" s="16">
        <v>0.0</v>
      </c>
      <c r="BB479" s="16">
        <v>6012.0</v>
      </c>
      <c r="BC479" s="16">
        <v>0.0</v>
      </c>
      <c r="BD479" s="16">
        <v>0.0</v>
      </c>
      <c r="BE479" s="16">
        <v>1.0</v>
      </c>
      <c r="BF479" s="16">
        <v>1146722.0</v>
      </c>
      <c r="BG479" s="16">
        <v>0.0</v>
      </c>
      <c r="BH479" s="16">
        <v>0.0</v>
      </c>
      <c r="BI479" s="16">
        <v>0.0</v>
      </c>
      <c r="BJ479" s="16">
        <v>912.0</v>
      </c>
      <c r="BK479" s="16">
        <v>0.0</v>
      </c>
      <c r="BL479" s="16">
        <v>0.0</v>
      </c>
      <c r="BM479" s="16">
        <v>0.0</v>
      </c>
      <c r="BN479" s="16">
        <v>84060.0</v>
      </c>
      <c r="BO479" s="16">
        <v>0.0</v>
      </c>
      <c r="BP479" s="16">
        <v>0.0</v>
      </c>
      <c r="BQ479" s="16">
        <v>0.0</v>
      </c>
      <c r="BR479" s="16">
        <v>59978.0</v>
      </c>
      <c r="BS479" s="16">
        <v>0.0</v>
      </c>
      <c r="BT479" s="16">
        <v>0.0</v>
      </c>
    </row>
    <row r="480">
      <c r="A480" s="14" t="s">
        <v>6661</v>
      </c>
      <c r="B480" s="16">
        <v>11.0</v>
      </c>
      <c r="C480" s="16">
        <v>4086790.0</v>
      </c>
      <c r="D480" s="14" t="s">
        <v>6662</v>
      </c>
      <c r="E480" s="14" t="s">
        <v>2631</v>
      </c>
      <c r="F480" s="14" t="s">
        <v>2622</v>
      </c>
      <c r="G480" s="14" t="s">
        <v>4844</v>
      </c>
      <c r="H480" s="14" t="s">
        <v>2978</v>
      </c>
      <c r="I480" s="14" t="s">
        <v>2978</v>
      </c>
      <c r="J480" s="14" t="s">
        <v>4852</v>
      </c>
      <c r="K480" s="14" t="s">
        <v>6663</v>
      </c>
      <c r="L480" s="14" t="s">
        <v>6663</v>
      </c>
      <c r="M480" s="14" t="s">
        <v>6664</v>
      </c>
      <c r="N480" s="14" t="s">
        <v>409</v>
      </c>
      <c r="P480" s="17"/>
      <c r="Q480" s="17"/>
      <c r="R480" s="16">
        <v>3.0</v>
      </c>
      <c r="S480" s="16">
        <v>1536522.0</v>
      </c>
      <c r="T480" s="18">
        <v>1.9525E-6</v>
      </c>
      <c r="U480" s="16">
        <v>0.0</v>
      </c>
      <c r="V480" s="16">
        <v>0.0</v>
      </c>
      <c r="W480" s="14" t="s">
        <v>2978</v>
      </c>
      <c r="X480" s="14" t="s">
        <v>4849</v>
      </c>
      <c r="Y480" s="18">
        <v>2.9E-7</v>
      </c>
      <c r="Z480" s="16">
        <v>22.8</v>
      </c>
      <c r="AA480" s="17"/>
      <c r="AB480" s="16">
        <v>0.0</v>
      </c>
      <c r="AC480" s="16">
        <v>0.01</v>
      </c>
      <c r="AD480" s="16">
        <v>6.96</v>
      </c>
      <c r="AE480" s="17"/>
      <c r="AF480" s="17"/>
      <c r="AG480" s="16">
        <v>0.0</v>
      </c>
      <c r="AH480" s="16">
        <v>73006.0</v>
      </c>
      <c r="AI480" s="16">
        <v>0.0</v>
      </c>
      <c r="AJ480" s="16">
        <v>0.0</v>
      </c>
      <c r="AK480" s="16">
        <v>0.0</v>
      </c>
      <c r="AL480" s="16">
        <v>50974.0</v>
      </c>
      <c r="AM480" s="16">
        <v>0.0</v>
      </c>
      <c r="AN480" s="16">
        <v>0.0</v>
      </c>
      <c r="AO480" s="16">
        <v>0.0</v>
      </c>
      <c r="AP480" s="16">
        <v>28644.0</v>
      </c>
      <c r="AQ480" s="16">
        <v>0.0</v>
      </c>
      <c r="AR480" s="16">
        <v>0.0</v>
      </c>
      <c r="AS480" s="16">
        <v>0.0</v>
      </c>
      <c r="AT480" s="16">
        <v>40926.0</v>
      </c>
      <c r="AU480" s="16">
        <v>0.0</v>
      </c>
      <c r="AV480" s="16">
        <v>0.0</v>
      </c>
      <c r="AW480" s="16">
        <v>0.0</v>
      </c>
      <c r="AX480" s="16">
        <v>45218.0</v>
      </c>
      <c r="AY480" s="16">
        <v>0.0</v>
      </c>
      <c r="AZ480" s="16">
        <v>0.0</v>
      </c>
      <c r="BA480" s="16">
        <v>0.0</v>
      </c>
      <c r="BB480" s="16">
        <v>6008.0</v>
      </c>
      <c r="BC480" s="16">
        <v>0.0</v>
      </c>
      <c r="BD480" s="16">
        <v>0.0</v>
      </c>
      <c r="BE480" s="16">
        <v>2.0</v>
      </c>
      <c r="BF480" s="16">
        <v>1146788.0</v>
      </c>
      <c r="BG480" s="16">
        <v>0.0</v>
      </c>
      <c r="BH480" s="16">
        <v>0.0</v>
      </c>
      <c r="BI480" s="16">
        <v>0.0</v>
      </c>
      <c r="BJ480" s="16">
        <v>912.0</v>
      </c>
      <c r="BK480" s="16">
        <v>0.0</v>
      </c>
      <c r="BL480" s="16">
        <v>0.0</v>
      </c>
      <c r="BM480" s="16">
        <v>1.0</v>
      </c>
      <c r="BN480" s="16">
        <v>84040.0</v>
      </c>
      <c r="BO480" s="16">
        <v>0.0</v>
      </c>
      <c r="BP480" s="16">
        <v>0.0</v>
      </c>
      <c r="BQ480" s="16">
        <v>0.0</v>
      </c>
      <c r="BR480" s="16">
        <v>60006.0</v>
      </c>
      <c r="BS480" s="16">
        <v>0.0</v>
      </c>
      <c r="BT480" s="16">
        <v>0.0</v>
      </c>
    </row>
    <row r="481">
      <c r="A481" s="14" t="s">
        <v>6665</v>
      </c>
      <c r="B481" s="16">
        <v>11.0</v>
      </c>
      <c r="C481" s="16">
        <v>4086799.0</v>
      </c>
      <c r="D481" s="14" t="s">
        <v>6666</v>
      </c>
      <c r="E481" s="14" t="s">
        <v>2622</v>
      </c>
      <c r="F481" s="14" t="s">
        <v>2631</v>
      </c>
      <c r="G481" s="14" t="s">
        <v>5166</v>
      </c>
      <c r="H481" s="14" t="s">
        <v>2978</v>
      </c>
      <c r="I481" s="14" t="s">
        <v>21</v>
      </c>
      <c r="J481" s="14" t="s">
        <v>4852</v>
      </c>
      <c r="K481" s="14" t="s">
        <v>6667</v>
      </c>
      <c r="L481" s="14" t="s">
        <v>6667</v>
      </c>
      <c r="M481" s="14" t="s">
        <v>6668</v>
      </c>
      <c r="N481" s="14" t="s">
        <v>4848</v>
      </c>
      <c r="P481" s="17"/>
      <c r="Q481" s="17"/>
      <c r="R481" s="16">
        <v>3.0</v>
      </c>
      <c r="S481" s="16">
        <v>1536592.0</v>
      </c>
      <c r="T481" s="18">
        <v>1.9524E-6</v>
      </c>
      <c r="U481" s="16">
        <v>0.0</v>
      </c>
      <c r="V481" s="16">
        <v>0.0</v>
      </c>
      <c r="W481" s="14" t="s">
        <v>2978</v>
      </c>
      <c r="X481" s="14" t="s">
        <v>4860</v>
      </c>
      <c r="Y481" s="16">
        <v>9.48E-6</v>
      </c>
      <c r="Z481" s="16">
        <v>5.93</v>
      </c>
      <c r="AA481" s="17"/>
      <c r="AB481" s="16">
        <v>0.0</v>
      </c>
      <c r="AC481" s="16">
        <v>0.07</v>
      </c>
      <c r="AD481" s="16">
        <v>2.02</v>
      </c>
      <c r="AE481" s="17"/>
      <c r="AF481" s="17"/>
      <c r="AG481" s="16">
        <v>0.0</v>
      </c>
      <c r="AH481" s="16">
        <v>73170.0</v>
      </c>
      <c r="AI481" s="16">
        <v>0.0</v>
      </c>
      <c r="AJ481" s="16">
        <v>0.0</v>
      </c>
      <c r="AK481" s="16">
        <v>0.0</v>
      </c>
      <c r="AL481" s="16">
        <v>50984.0</v>
      </c>
      <c r="AM481" s="16">
        <v>0.0</v>
      </c>
      <c r="AN481" s="16">
        <v>0.0</v>
      </c>
      <c r="AO481" s="16">
        <v>0.0</v>
      </c>
      <c r="AP481" s="16">
        <v>28646.0</v>
      </c>
      <c r="AQ481" s="16">
        <v>0.0</v>
      </c>
      <c r="AR481" s="16">
        <v>0.0</v>
      </c>
      <c r="AS481" s="16">
        <v>0.0</v>
      </c>
      <c r="AT481" s="16">
        <v>40916.0</v>
      </c>
      <c r="AU481" s="16">
        <v>0.0</v>
      </c>
      <c r="AV481" s="16">
        <v>0.0</v>
      </c>
      <c r="AW481" s="16">
        <v>0.0</v>
      </c>
      <c r="AX481" s="16">
        <v>45146.0</v>
      </c>
      <c r="AY481" s="16">
        <v>0.0</v>
      </c>
      <c r="AZ481" s="16">
        <v>0.0</v>
      </c>
      <c r="BA481" s="16">
        <v>0.0</v>
      </c>
      <c r="BB481" s="16">
        <v>5984.0</v>
      </c>
      <c r="BC481" s="16">
        <v>0.0</v>
      </c>
      <c r="BD481" s="16">
        <v>0.0</v>
      </c>
      <c r="BE481" s="16">
        <v>0.0</v>
      </c>
      <c r="BF481" s="16">
        <v>1146760.0</v>
      </c>
      <c r="BG481" s="16">
        <v>0.0</v>
      </c>
      <c r="BH481" s="16">
        <v>0.0</v>
      </c>
      <c r="BI481" s="16">
        <v>0.0</v>
      </c>
      <c r="BJ481" s="16">
        <v>910.0</v>
      </c>
      <c r="BK481" s="16">
        <v>0.0</v>
      </c>
      <c r="BL481" s="16">
        <v>0.0</v>
      </c>
      <c r="BM481" s="16">
        <v>3.0</v>
      </c>
      <c r="BN481" s="16">
        <v>84052.0</v>
      </c>
      <c r="BO481" s="16">
        <v>0.0</v>
      </c>
      <c r="BP481" s="16">
        <v>0.0</v>
      </c>
      <c r="BQ481" s="16">
        <v>0.0</v>
      </c>
      <c r="BR481" s="16">
        <v>60024.0</v>
      </c>
      <c r="BS481" s="16">
        <v>0.0</v>
      </c>
      <c r="BT481" s="16">
        <v>0.0</v>
      </c>
    </row>
    <row r="482">
      <c r="A482" s="14" t="s">
        <v>6669</v>
      </c>
      <c r="B482" s="16">
        <v>11.0</v>
      </c>
      <c r="C482" s="16">
        <v>4086754.0</v>
      </c>
      <c r="D482" s="14" t="s">
        <v>6670</v>
      </c>
      <c r="E482" s="14" t="s">
        <v>2621</v>
      </c>
      <c r="F482" s="14" t="s">
        <v>2622</v>
      </c>
      <c r="G482" s="14" t="s">
        <v>5166</v>
      </c>
      <c r="H482" s="14" t="s">
        <v>2978</v>
      </c>
      <c r="I482" s="14" t="s">
        <v>21</v>
      </c>
      <c r="J482" s="14" t="s">
        <v>4852</v>
      </c>
      <c r="K482" s="14" t="s">
        <v>6671</v>
      </c>
      <c r="L482" s="14" t="s">
        <v>6671</v>
      </c>
      <c r="M482" s="14" t="s">
        <v>6672</v>
      </c>
      <c r="N482" s="14" t="s">
        <v>4848</v>
      </c>
      <c r="P482" s="17"/>
      <c r="Q482" s="14" t="s">
        <v>5024</v>
      </c>
      <c r="R482" s="16">
        <v>3.0</v>
      </c>
      <c r="S482" s="16">
        <v>1537280.0</v>
      </c>
      <c r="T482" s="18">
        <v>1.9515E-6</v>
      </c>
      <c r="U482" s="16">
        <v>0.0</v>
      </c>
      <c r="V482" s="16">
        <v>0.0</v>
      </c>
      <c r="W482" s="14" t="s">
        <v>2978</v>
      </c>
      <c r="X482" s="14" t="s">
        <v>4849</v>
      </c>
      <c r="Y482" s="18">
        <v>7.0E-7</v>
      </c>
      <c r="Z482" s="16">
        <v>11.0</v>
      </c>
      <c r="AA482" s="17"/>
      <c r="AB482" s="16">
        <v>0.0</v>
      </c>
      <c r="AC482" s="16">
        <v>0.02</v>
      </c>
      <c r="AD482" s="16">
        <v>2.25</v>
      </c>
      <c r="AE482" s="17"/>
      <c r="AF482" s="17"/>
      <c r="AG482" s="16">
        <v>0.0</v>
      </c>
      <c r="AH482" s="16">
        <v>73160.0</v>
      </c>
      <c r="AI482" s="16">
        <v>0.0</v>
      </c>
      <c r="AJ482" s="16">
        <v>0.0</v>
      </c>
      <c r="AK482" s="16">
        <v>0.0</v>
      </c>
      <c r="AL482" s="16">
        <v>50998.0</v>
      </c>
      <c r="AM482" s="16">
        <v>0.0</v>
      </c>
      <c r="AN482" s="16">
        <v>0.0</v>
      </c>
      <c r="AO482" s="16">
        <v>0.0</v>
      </c>
      <c r="AP482" s="16">
        <v>28646.0</v>
      </c>
      <c r="AQ482" s="16">
        <v>0.0</v>
      </c>
      <c r="AR482" s="16">
        <v>0.0</v>
      </c>
      <c r="AS482" s="16">
        <v>0.0</v>
      </c>
      <c r="AT482" s="16">
        <v>40924.0</v>
      </c>
      <c r="AU482" s="16">
        <v>0.0</v>
      </c>
      <c r="AV482" s="16">
        <v>0.0</v>
      </c>
      <c r="AW482" s="16">
        <v>0.0</v>
      </c>
      <c r="AX482" s="16">
        <v>45668.0</v>
      </c>
      <c r="AY482" s="16">
        <v>0.0</v>
      </c>
      <c r="AZ482" s="16">
        <v>0.0</v>
      </c>
      <c r="BA482" s="16">
        <v>0.0</v>
      </c>
      <c r="BB482" s="16">
        <v>5988.0</v>
      </c>
      <c r="BC482" s="16">
        <v>0.0</v>
      </c>
      <c r="BD482" s="16">
        <v>0.0</v>
      </c>
      <c r="BE482" s="16">
        <v>3.0</v>
      </c>
      <c r="BF482" s="16">
        <v>1146876.0</v>
      </c>
      <c r="BG482" s="16">
        <v>0.0</v>
      </c>
      <c r="BH482" s="16">
        <v>0.0</v>
      </c>
      <c r="BI482" s="16">
        <v>0.0</v>
      </c>
      <c r="BJ482" s="16">
        <v>912.0</v>
      </c>
      <c r="BK482" s="16">
        <v>0.0</v>
      </c>
      <c r="BL482" s="16">
        <v>0.0</v>
      </c>
      <c r="BM482" s="16">
        <v>0.0</v>
      </c>
      <c r="BN482" s="16">
        <v>84050.0</v>
      </c>
      <c r="BO482" s="16">
        <v>0.0</v>
      </c>
      <c r="BP482" s="16">
        <v>0.0</v>
      </c>
      <c r="BQ482" s="16">
        <v>0.0</v>
      </c>
      <c r="BR482" s="16">
        <v>60058.0</v>
      </c>
      <c r="BS482" s="16">
        <v>0.0</v>
      </c>
      <c r="BT482" s="16">
        <v>0.0</v>
      </c>
    </row>
    <row r="483">
      <c r="A483" s="14" t="s">
        <v>6673</v>
      </c>
      <c r="B483" s="16">
        <v>11.0</v>
      </c>
      <c r="C483" s="16">
        <v>4086742.0</v>
      </c>
      <c r="D483" s="17"/>
      <c r="E483" s="14" t="s">
        <v>2622</v>
      </c>
      <c r="F483" s="14" t="s">
        <v>2621</v>
      </c>
      <c r="G483" s="14" t="s">
        <v>5166</v>
      </c>
      <c r="H483" s="14" t="s">
        <v>2978</v>
      </c>
      <c r="I483" s="14" t="s">
        <v>21</v>
      </c>
      <c r="J483" s="14" t="s">
        <v>4852</v>
      </c>
      <c r="K483" s="14" t="s">
        <v>6674</v>
      </c>
      <c r="L483" s="14" t="s">
        <v>6674</v>
      </c>
      <c r="M483" s="14" t="s">
        <v>6675</v>
      </c>
      <c r="N483" s="14" t="s">
        <v>4848</v>
      </c>
      <c r="P483" s="17"/>
      <c r="Q483" s="14" t="s">
        <v>5024</v>
      </c>
      <c r="R483" s="16">
        <v>3.0</v>
      </c>
      <c r="S483" s="16">
        <v>1537594.0</v>
      </c>
      <c r="T483" s="18">
        <v>1.9511E-6</v>
      </c>
      <c r="U483" s="16">
        <v>0.0</v>
      </c>
      <c r="V483" s="16">
        <v>0.0</v>
      </c>
      <c r="W483" s="14" t="s">
        <v>2978</v>
      </c>
      <c r="X483" s="14" t="s">
        <v>4849</v>
      </c>
      <c r="Y483" s="18">
        <v>7.0E-7</v>
      </c>
      <c r="Z483" s="16">
        <v>6.76</v>
      </c>
      <c r="AA483" s="17"/>
      <c r="AB483" s="16">
        <v>0.0</v>
      </c>
      <c r="AC483" s="16">
        <v>0.0</v>
      </c>
      <c r="AD483" s="16">
        <v>3.5</v>
      </c>
      <c r="AE483" s="17"/>
      <c r="AF483" s="17"/>
      <c r="AG483" s="16">
        <v>0.0</v>
      </c>
      <c r="AH483" s="16">
        <v>73184.0</v>
      </c>
      <c r="AI483" s="16">
        <v>0.0</v>
      </c>
      <c r="AJ483" s="16">
        <v>0.0</v>
      </c>
      <c r="AK483" s="16">
        <v>0.0</v>
      </c>
      <c r="AL483" s="16">
        <v>51002.0</v>
      </c>
      <c r="AM483" s="16">
        <v>0.0</v>
      </c>
      <c r="AN483" s="16">
        <v>0.0</v>
      </c>
      <c r="AO483" s="16">
        <v>0.0</v>
      </c>
      <c r="AP483" s="16">
        <v>28650.0</v>
      </c>
      <c r="AQ483" s="16">
        <v>0.0</v>
      </c>
      <c r="AR483" s="16">
        <v>0.0</v>
      </c>
      <c r="AS483" s="16">
        <v>0.0</v>
      </c>
      <c r="AT483" s="16">
        <v>40928.0</v>
      </c>
      <c r="AU483" s="16">
        <v>0.0</v>
      </c>
      <c r="AV483" s="16">
        <v>0.0</v>
      </c>
      <c r="AW483" s="16">
        <v>0.0</v>
      </c>
      <c r="AX483" s="16">
        <v>45886.0</v>
      </c>
      <c r="AY483" s="16">
        <v>0.0</v>
      </c>
      <c r="AZ483" s="16">
        <v>0.0</v>
      </c>
      <c r="BA483" s="16">
        <v>0.0</v>
      </c>
      <c r="BB483" s="16">
        <v>5992.0</v>
      </c>
      <c r="BC483" s="16">
        <v>0.0</v>
      </c>
      <c r="BD483" s="16">
        <v>0.0</v>
      </c>
      <c r="BE483" s="16">
        <v>3.0</v>
      </c>
      <c r="BF483" s="16">
        <v>1146910.0</v>
      </c>
      <c r="BG483" s="16">
        <v>0.0</v>
      </c>
      <c r="BH483" s="16">
        <v>0.0</v>
      </c>
      <c r="BI483" s="16">
        <v>0.0</v>
      </c>
      <c r="BJ483" s="16">
        <v>910.0</v>
      </c>
      <c r="BK483" s="16">
        <v>0.0</v>
      </c>
      <c r="BL483" s="16">
        <v>0.0</v>
      </c>
      <c r="BM483" s="16">
        <v>0.0</v>
      </c>
      <c r="BN483" s="16">
        <v>84062.0</v>
      </c>
      <c r="BO483" s="16">
        <v>0.0</v>
      </c>
      <c r="BP483" s="16">
        <v>0.0</v>
      </c>
      <c r="BQ483" s="16">
        <v>0.0</v>
      </c>
      <c r="BR483" s="16">
        <v>60070.0</v>
      </c>
      <c r="BS483" s="16">
        <v>0.0</v>
      </c>
      <c r="BT483" s="16">
        <v>0.0</v>
      </c>
    </row>
    <row r="484">
      <c r="A484" s="14" t="s">
        <v>6676</v>
      </c>
      <c r="B484" s="16">
        <v>11.0</v>
      </c>
      <c r="C484" s="16">
        <v>4086709.0</v>
      </c>
      <c r="D484" s="17"/>
      <c r="E484" s="14" t="s">
        <v>2621</v>
      </c>
      <c r="F484" s="14" t="s">
        <v>5622</v>
      </c>
      <c r="G484" s="14" t="s">
        <v>5166</v>
      </c>
      <c r="H484" s="14" t="s">
        <v>2978</v>
      </c>
      <c r="I484" s="14" t="s">
        <v>21</v>
      </c>
      <c r="J484" s="14" t="s">
        <v>4852</v>
      </c>
      <c r="K484" s="14" t="s">
        <v>6677</v>
      </c>
      <c r="L484" s="14" t="s">
        <v>6677</v>
      </c>
      <c r="M484" s="14" t="s">
        <v>6678</v>
      </c>
      <c r="N484" s="14" t="s">
        <v>5082</v>
      </c>
      <c r="P484" s="17"/>
      <c r="Q484" s="14" t="s">
        <v>5024</v>
      </c>
      <c r="R484" s="16">
        <v>3.0</v>
      </c>
      <c r="S484" s="16">
        <v>1538304.0</v>
      </c>
      <c r="T484" s="18">
        <v>1.9502E-6</v>
      </c>
      <c r="U484" s="16">
        <v>0.0</v>
      </c>
      <c r="V484" s="16">
        <v>0.0</v>
      </c>
      <c r="W484" s="14" t="s">
        <v>2978</v>
      </c>
      <c r="X484" s="14" t="s">
        <v>4849</v>
      </c>
      <c r="Y484" s="18">
        <v>7.0E-7</v>
      </c>
      <c r="Z484" s="16">
        <v>5.9</v>
      </c>
      <c r="AA484" s="17"/>
      <c r="AB484" s="16">
        <v>0.0</v>
      </c>
      <c r="AC484" s="16">
        <v>0.02</v>
      </c>
      <c r="AD484" s="16">
        <v>0.604</v>
      </c>
      <c r="AE484" s="17"/>
      <c r="AF484" s="17"/>
      <c r="AG484" s="16">
        <v>0.0</v>
      </c>
      <c r="AH484" s="16">
        <v>73056.0</v>
      </c>
      <c r="AI484" s="16">
        <v>0.0</v>
      </c>
      <c r="AJ484" s="16">
        <v>0.0</v>
      </c>
      <c r="AK484" s="16">
        <v>0.0</v>
      </c>
      <c r="AL484" s="16">
        <v>50978.0</v>
      </c>
      <c r="AM484" s="16">
        <v>0.0</v>
      </c>
      <c r="AN484" s="16">
        <v>0.0</v>
      </c>
      <c r="AO484" s="16">
        <v>0.0</v>
      </c>
      <c r="AP484" s="16">
        <v>28640.0</v>
      </c>
      <c r="AQ484" s="16">
        <v>0.0</v>
      </c>
      <c r="AR484" s="16">
        <v>0.0</v>
      </c>
      <c r="AS484" s="16">
        <v>0.0</v>
      </c>
      <c r="AT484" s="16">
        <v>40908.0</v>
      </c>
      <c r="AU484" s="16">
        <v>0.0</v>
      </c>
      <c r="AV484" s="16">
        <v>0.0</v>
      </c>
      <c r="AW484" s="16">
        <v>0.0</v>
      </c>
      <c r="AX484" s="16">
        <v>46846.0</v>
      </c>
      <c r="AY484" s="16">
        <v>0.0</v>
      </c>
      <c r="AZ484" s="16">
        <v>0.0</v>
      </c>
      <c r="BA484" s="16">
        <v>0.0</v>
      </c>
      <c r="BB484" s="16">
        <v>5988.0</v>
      </c>
      <c r="BC484" s="16">
        <v>0.0</v>
      </c>
      <c r="BD484" s="16">
        <v>0.0</v>
      </c>
      <c r="BE484" s="16">
        <v>3.0</v>
      </c>
      <c r="BF484" s="16">
        <v>1146834.0</v>
      </c>
      <c r="BG484" s="16">
        <v>0.0</v>
      </c>
      <c r="BH484" s="16">
        <v>0.0</v>
      </c>
      <c r="BI484" s="16">
        <v>0.0</v>
      </c>
      <c r="BJ484" s="16">
        <v>908.0</v>
      </c>
      <c r="BK484" s="16">
        <v>0.0</v>
      </c>
      <c r="BL484" s="16">
        <v>0.0</v>
      </c>
      <c r="BM484" s="16">
        <v>0.0</v>
      </c>
      <c r="BN484" s="16">
        <v>84102.0</v>
      </c>
      <c r="BO484" s="16">
        <v>0.0</v>
      </c>
      <c r="BP484" s="16">
        <v>0.0</v>
      </c>
      <c r="BQ484" s="16">
        <v>0.0</v>
      </c>
      <c r="BR484" s="16">
        <v>60044.0</v>
      </c>
      <c r="BS484" s="16">
        <v>0.0</v>
      </c>
      <c r="BT484" s="16">
        <v>0.0</v>
      </c>
    </row>
    <row r="485">
      <c r="A485" s="14" t="s">
        <v>6679</v>
      </c>
      <c r="B485" s="16">
        <v>11.0</v>
      </c>
      <c r="C485" s="16">
        <v>4086703.0</v>
      </c>
      <c r="D485" s="14" t="s">
        <v>6468</v>
      </c>
      <c r="E485" s="14" t="s">
        <v>2622</v>
      </c>
      <c r="F485" s="14" t="s">
        <v>2621</v>
      </c>
      <c r="G485" s="14" t="s">
        <v>4844</v>
      </c>
      <c r="H485" s="14" t="s">
        <v>2978</v>
      </c>
      <c r="I485" s="14" t="s">
        <v>2978</v>
      </c>
      <c r="J485" s="14" t="s">
        <v>4852</v>
      </c>
      <c r="K485" s="14" t="s">
        <v>6680</v>
      </c>
      <c r="L485" s="14" t="s">
        <v>6680</v>
      </c>
      <c r="M485" s="14" t="s">
        <v>6681</v>
      </c>
      <c r="N485" s="14" t="s">
        <v>4848</v>
      </c>
      <c r="P485" s="17"/>
      <c r="Q485" s="14" t="s">
        <v>5024</v>
      </c>
      <c r="R485" s="16">
        <v>3.0</v>
      </c>
      <c r="S485" s="16">
        <v>1538804.0</v>
      </c>
      <c r="T485" s="18">
        <v>1.9496E-6</v>
      </c>
      <c r="U485" s="16">
        <v>0.0</v>
      </c>
      <c r="V485" s="16">
        <v>0.0</v>
      </c>
      <c r="W485" s="14" t="s">
        <v>2978</v>
      </c>
      <c r="X485" s="14" t="s">
        <v>4954</v>
      </c>
      <c r="Y485" s="16">
        <v>8.1E-6</v>
      </c>
      <c r="Z485" s="16">
        <v>1.59</v>
      </c>
      <c r="AA485" s="17"/>
      <c r="AB485" s="16">
        <v>0.0</v>
      </c>
      <c r="AC485" s="16">
        <v>-0.01</v>
      </c>
      <c r="AD485" s="16">
        <v>1.06</v>
      </c>
      <c r="AE485" s="17"/>
      <c r="AF485" s="17"/>
      <c r="AG485" s="16">
        <v>0.0</v>
      </c>
      <c r="AH485" s="16">
        <v>73040.0</v>
      </c>
      <c r="AI485" s="16">
        <v>0.0</v>
      </c>
      <c r="AJ485" s="16">
        <v>0.0</v>
      </c>
      <c r="AK485" s="16">
        <v>0.0</v>
      </c>
      <c r="AL485" s="16">
        <v>51000.0</v>
      </c>
      <c r="AM485" s="16">
        <v>0.0</v>
      </c>
      <c r="AN485" s="16">
        <v>0.0</v>
      </c>
      <c r="AO485" s="16">
        <v>0.0</v>
      </c>
      <c r="AP485" s="16">
        <v>28652.0</v>
      </c>
      <c r="AQ485" s="16">
        <v>0.0</v>
      </c>
      <c r="AR485" s="16">
        <v>0.0</v>
      </c>
      <c r="AS485" s="16">
        <v>2.0</v>
      </c>
      <c r="AT485" s="16">
        <v>40938.0</v>
      </c>
      <c r="AU485" s="16">
        <v>0.0</v>
      </c>
      <c r="AV485" s="16">
        <v>0.0</v>
      </c>
      <c r="AW485" s="16">
        <v>0.0</v>
      </c>
      <c r="AX485" s="16">
        <v>47118.0</v>
      </c>
      <c r="AY485" s="16">
        <v>0.0</v>
      </c>
      <c r="AZ485" s="16">
        <v>0.0</v>
      </c>
      <c r="BA485" s="16">
        <v>0.0</v>
      </c>
      <c r="BB485" s="16">
        <v>6012.0</v>
      </c>
      <c r="BC485" s="16">
        <v>0.0</v>
      </c>
      <c r="BD485" s="16">
        <v>0.0</v>
      </c>
      <c r="BE485" s="16">
        <v>0.0</v>
      </c>
      <c r="BF485" s="16">
        <v>1146972.0</v>
      </c>
      <c r="BG485" s="16">
        <v>0.0</v>
      </c>
      <c r="BH485" s="16">
        <v>0.0</v>
      </c>
      <c r="BI485" s="16">
        <v>0.0</v>
      </c>
      <c r="BJ485" s="16">
        <v>912.0</v>
      </c>
      <c r="BK485" s="16">
        <v>0.0</v>
      </c>
      <c r="BL485" s="16">
        <v>0.0</v>
      </c>
      <c r="BM485" s="16">
        <v>0.0</v>
      </c>
      <c r="BN485" s="16">
        <v>84118.0</v>
      </c>
      <c r="BO485" s="16">
        <v>0.0</v>
      </c>
      <c r="BP485" s="16">
        <v>0.0</v>
      </c>
      <c r="BQ485" s="16">
        <v>1.0</v>
      </c>
      <c r="BR485" s="16">
        <v>60042.0</v>
      </c>
      <c r="BS485" s="16">
        <v>0.0</v>
      </c>
      <c r="BT485" s="16">
        <v>0.0</v>
      </c>
    </row>
    <row r="486">
      <c r="A486" s="14" t="s">
        <v>6682</v>
      </c>
      <c r="B486" s="16">
        <v>11.0</v>
      </c>
      <c r="C486" s="16">
        <v>4086694.0</v>
      </c>
      <c r="D486" s="14" t="s">
        <v>6683</v>
      </c>
      <c r="E486" s="14" t="s">
        <v>6684</v>
      </c>
      <c r="F486" s="14" t="s">
        <v>2622</v>
      </c>
      <c r="G486" s="14" t="s">
        <v>4844</v>
      </c>
      <c r="H486" s="14" t="s">
        <v>2978</v>
      </c>
      <c r="I486" s="14" t="s">
        <v>2978</v>
      </c>
      <c r="J486" s="14" t="s">
        <v>4852</v>
      </c>
      <c r="K486" s="14" t="s">
        <v>6685</v>
      </c>
      <c r="L486" s="14" t="s">
        <v>6685</v>
      </c>
      <c r="M486" s="14" t="s">
        <v>6686</v>
      </c>
      <c r="N486" s="14" t="s">
        <v>5050</v>
      </c>
      <c r="P486" s="17"/>
      <c r="Q486" s="14" t="s">
        <v>5024</v>
      </c>
      <c r="R486" s="16">
        <v>3.0</v>
      </c>
      <c r="S486" s="16">
        <v>1539640.0</v>
      </c>
      <c r="T486" s="18">
        <v>1.9485E-6</v>
      </c>
      <c r="U486" s="16">
        <v>0.0</v>
      </c>
      <c r="V486" s="16">
        <v>0.0</v>
      </c>
      <c r="W486" s="14" t="s">
        <v>2978</v>
      </c>
      <c r="X486" s="14" t="s">
        <v>4940</v>
      </c>
      <c r="Y486" s="16">
        <v>6.5E-6</v>
      </c>
      <c r="Z486" s="16">
        <v>13.7</v>
      </c>
      <c r="AA486" s="17"/>
      <c r="AB486" s="16">
        <v>0.0</v>
      </c>
      <c r="AC486" s="16">
        <v>0.01</v>
      </c>
      <c r="AD486" s="16">
        <v>-0.01</v>
      </c>
      <c r="AE486" s="17"/>
      <c r="AF486" s="17"/>
      <c r="AG486" s="16">
        <v>0.0</v>
      </c>
      <c r="AH486" s="16">
        <v>73036.0</v>
      </c>
      <c r="AI486" s="16">
        <v>0.0</v>
      </c>
      <c r="AJ486" s="16">
        <v>0.0</v>
      </c>
      <c r="AK486" s="16">
        <v>2.0</v>
      </c>
      <c r="AL486" s="16">
        <v>51002.0</v>
      </c>
      <c r="AM486" s="16">
        <v>0.0</v>
      </c>
      <c r="AN486" s="16">
        <v>0.0</v>
      </c>
      <c r="AO486" s="16">
        <v>0.0</v>
      </c>
      <c r="AP486" s="16">
        <v>28652.0</v>
      </c>
      <c r="AQ486" s="16">
        <v>0.0</v>
      </c>
      <c r="AR486" s="16">
        <v>0.0</v>
      </c>
      <c r="AS486" s="16">
        <v>1.0</v>
      </c>
      <c r="AT486" s="16">
        <v>40940.0</v>
      </c>
      <c r="AU486" s="16">
        <v>0.0</v>
      </c>
      <c r="AV486" s="16">
        <v>0.0</v>
      </c>
      <c r="AW486" s="16">
        <v>0.0</v>
      </c>
      <c r="AX486" s="16">
        <v>47890.0</v>
      </c>
      <c r="AY486" s="16">
        <v>0.0</v>
      </c>
      <c r="AZ486" s="16">
        <v>0.0</v>
      </c>
      <c r="BA486" s="16">
        <v>0.0</v>
      </c>
      <c r="BB486" s="16">
        <v>6010.0</v>
      </c>
      <c r="BC486" s="16">
        <v>0.0</v>
      </c>
      <c r="BD486" s="16">
        <v>0.0</v>
      </c>
      <c r="BE486" s="16">
        <v>0.0</v>
      </c>
      <c r="BF486" s="16">
        <v>1146996.0</v>
      </c>
      <c r="BG486" s="16">
        <v>0.0</v>
      </c>
      <c r="BH486" s="16">
        <v>0.0</v>
      </c>
      <c r="BI486" s="16">
        <v>0.0</v>
      </c>
      <c r="BJ486" s="16">
        <v>912.0</v>
      </c>
      <c r="BK486" s="16">
        <v>0.0</v>
      </c>
      <c r="BL486" s="16">
        <v>0.0</v>
      </c>
      <c r="BM486" s="16">
        <v>0.0</v>
      </c>
      <c r="BN486" s="16">
        <v>84156.0</v>
      </c>
      <c r="BO486" s="16">
        <v>0.0</v>
      </c>
      <c r="BP486" s="16">
        <v>0.0</v>
      </c>
      <c r="BQ486" s="16">
        <v>0.0</v>
      </c>
      <c r="BR486" s="16">
        <v>60046.0</v>
      </c>
      <c r="BS486" s="16">
        <v>0.0</v>
      </c>
      <c r="BT486" s="16">
        <v>0.0</v>
      </c>
    </row>
    <row r="487">
      <c r="A487" s="14" t="s">
        <v>6687</v>
      </c>
      <c r="B487" s="16">
        <v>11.0</v>
      </c>
      <c r="C487" s="16">
        <v>4086683.0</v>
      </c>
      <c r="D487" s="14" t="s">
        <v>6688</v>
      </c>
      <c r="E487" s="14" t="s">
        <v>2621</v>
      </c>
      <c r="F487" s="14" t="s">
        <v>2622</v>
      </c>
      <c r="G487" s="14" t="s">
        <v>4844</v>
      </c>
      <c r="H487" s="14" t="s">
        <v>2978</v>
      </c>
      <c r="I487" s="14" t="s">
        <v>2978</v>
      </c>
      <c r="J487" s="14" t="s">
        <v>4852</v>
      </c>
      <c r="K487" s="14" t="s">
        <v>6689</v>
      </c>
      <c r="L487" s="14" t="s">
        <v>6689</v>
      </c>
      <c r="M487" s="14" t="s">
        <v>6690</v>
      </c>
      <c r="N487" s="14" t="s">
        <v>409</v>
      </c>
      <c r="P487" s="17"/>
      <c r="Q487" s="17"/>
      <c r="R487" s="16">
        <v>3.0</v>
      </c>
      <c r="S487" s="16">
        <v>1541876.0</v>
      </c>
      <c r="T487" s="18">
        <v>1.9457E-6</v>
      </c>
      <c r="U487" s="16">
        <v>0.0</v>
      </c>
      <c r="V487" s="16">
        <v>0.0</v>
      </c>
      <c r="W487" s="14" t="s">
        <v>2978</v>
      </c>
      <c r="X487" s="14" t="s">
        <v>4860</v>
      </c>
      <c r="Y487" s="16">
        <v>9.46E-6</v>
      </c>
      <c r="Z487" s="16">
        <v>15.9</v>
      </c>
      <c r="AA487" s="17"/>
      <c r="AB487" s="16">
        <v>0.0</v>
      </c>
      <c r="AC487" s="16">
        <v>0.0</v>
      </c>
      <c r="AD487" s="16">
        <v>6.12</v>
      </c>
      <c r="AE487" s="17"/>
      <c r="AF487" s="17"/>
      <c r="AG487" s="16">
        <v>0.0</v>
      </c>
      <c r="AH487" s="16">
        <v>73038.0</v>
      </c>
      <c r="AI487" s="16">
        <v>0.0</v>
      </c>
      <c r="AJ487" s="16">
        <v>0.0</v>
      </c>
      <c r="AK487" s="16">
        <v>0.0</v>
      </c>
      <c r="AL487" s="16">
        <v>51050.0</v>
      </c>
      <c r="AM487" s="16">
        <v>0.0</v>
      </c>
      <c r="AN487" s="16">
        <v>0.0</v>
      </c>
      <c r="AO487" s="16">
        <v>0.0</v>
      </c>
      <c r="AP487" s="16">
        <v>28656.0</v>
      </c>
      <c r="AQ487" s="16">
        <v>0.0</v>
      </c>
      <c r="AR487" s="16">
        <v>0.0</v>
      </c>
      <c r="AS487" s="16">
        <v>0.0</v>
      </c>
      <c r="AT487" s="16">
        <v>40956.0</v>
      </c>
      <c r="AU487" s="16">
        <v>0.0</v>
      </c>
      <c r="AV487" s="16">
        <v>0.0</v>
      </c>
      <c r="AW487" s="16">
        <v>0.0</v>
      </c>
      <c r="AX487" s="16">
        <v>49724.0</v>
      </c>
      <c r="AY487" s="16">
        <v>0.0</v>
      </c>
      <c r="AZ487" s="16">
        <v>0.0</v>
      </c>
      <c r="BA487" s="16">
        <v>0.0</v>
      </c>
      <c r="BB487" s="16">
        <v>6012.0</v>
      </c>
      <c r="BC487" s="16">
        <v>0.0</v>
      </c>
      <c r="BD487" s="16">
        <v>0.0</v>
      </c>
      <c r="BE487" s="16">
        <v>0.0</v>
      </c>
      <c r="BF487" s="16">
        <v>1147202.0</v>
      </c>
      <c r="BG487" s="16">
        <v>0.0</v>
      </c>
      <c r="BH487" s="16">
        <v>0.0</v>
      </c>
      <c r="BI487" s="16">
        <v>0.0</v>
      </c>
      <c r="BJ487" s="16">
        <v>912.0</v>
      </c>
      <c r="BK487" s="16">
        <v>0.0</v>
      </c>
      <c r="BL487" s="16">
        <v>0.0</v>
      </c>
      <c r="BM487" s="16">
        <v>3.0</v>
      </c>
      <c r="BN487" s="16">
        <v>84242.0</v>
      </c>
      <c r="BO487" s="16">
        <v>0.0</v>
      </c>
      <c r="BP487" s="16">
        <v>0.0</v>
      </c>
      <c r="BQ487" s="16">
        <v>0.0</v>
      </c>
      <c r="BR487" s="16">
        <v>60084.0</v>
      </c>
      <c r="BS487" s="16">
        <v>0.0</v>
      </c>
      <c r="BT487" s="16">
        <v>0.0</v>
      </c>
    </row>
    <row r="488">
      <c r="A488" s="14" t="s">
        <v>6691</v>
      </c>
      <c r="B488" s="16">
        <v>11.0</v>
      </c>
      <c r="C488" s="16">
        <v>4086666.0</v>
      </c>
      <c r="D488" s="17"/>
      <c r="E488" s="14" t="s">
        <v>2622</v>
      </c>
      <c r="F488" s="14" t="s">
        <v>2621</v>
      </c>
      <c r="G488" s="14" t="s">
        <v>5166</v>
      </c>
      <c r="H488" s="14" t="s">
        <v>2978</v>
      </c>
      <c r="I488" s="14" t="s">
        <v>21</v>
      </c>
      <c r="J488" s="14" t="s">
        <v>4852</v>
      </c>
      <c r="K488" s="14" t="s">
        <v>4872</v>
      </c>
      <c r="L488" s="14" t="s">
        <v>4872</v>
      </c>
      <c r="M488" s="14" t="s">
        <v>4873</v>
      </c>
      <c r="N488" s="14" t="s">
        <v>409</v>
      </c>
      <c r="P488" s="17"/>
      <c r="Q488" s="17"/>
      <c r="R488" s="16">
        <v>3.0</v>
      </c>
      <c r="S488" s="16">
        <v>1548114.0</v>
      </c>
      <c r="T488" s="18">
        <v>1.9378E-6</v>
      </c>
      <c r="U488" s="16">
        <v>0.0</v>
      </c>
      <c r="V488" s="16">
        <v>0.0</v>
      </c>
      <c r="W488" s="14" t="s">
        <v>2978</v>
      </c>
      <c r="X488" s="14" t="s">
        <v>4849</v>
      </c>
      <c r="Y488" s="18">
        <v>7.0E-7</v>
      </c>
      <c r="Z488" s="16">
        <v>21.5</v>
      </c>
      <c r="AA488" s="17"/>
      <c r="AB488" s="16">
        <v>0.0</v>
      </c>
      <c r="AC488" s="16">
        <v>0.0</v>
      </c>
      <c r="AD488" s="16">
        <v>5.81</v>
      </c>
      <c r="AE488" s="17"/>
      <c r="AF488" s="17"/>
      <c r="AG488" s="16">
        <v>0.0</v>
      </c>
      <c r="AH488" s="16">
        <v>73268.0</v>
      </c>
      <c r="AI488" s="16">
        <v>0.0</v>
      </c>
      <c r="AJ488" s="16">
        <v>0.0</v>
      </c>
      <c r="AK488" s="16">
        <v>0.0</v>
      </c>
      <c r="AL488" s="16">
        <v>51414.0</v>
      </c>
      <c r="AM488" s="16">
        <v>0.0</v>
      </c>
      <c r="AN488" s="16">
        <v>0.0</v>
      </c>
      <c r="AO488" s="16">
        <v>0.0</v>
      </c>
      <c r="AP488" s="16">
        <v>28708.0</v>
      </c>
      <c r="AQ488" s="16">
        <v>0.0</v>
      </c>
      <c r="AR488" s="16">
        <v>0.0</v>
      </c>
      <c r="AS488" s="16">
        <v>0.0</v>
      </c>
      <c r="AT488" s="16">
        <v>41082.0</v>
      </c>
      <c r="AU488" s="16">
        <v>0.0</v>
      </c>
      <c r="AV488" s="16">
        <v>0.0</v>
      </c>
      <c r="AW488" s="16">
        <v>0.0</v>
      </c>
      <c r="AX488" s="16">
        <v>53530.0</v>
      </c>
      <c r="AY488" s="16">
        <v>0.0</v>
      </c>
      <c r="AZ488" s="16">
        <v>0.0</v>
      </c>
      <c r="BA488" s="16">
        <v>0.0</v>
      </c>
      <c r="BB488" s="16">
        <v>5994.0</v>
      </c>
      <c r="BC488" s="16">
        <v>0.0</v>
      </c>
      <c r="BD488" s="16">
        <v>0.0</v>
      </c>
      <c r="BE488" s="16">
        <v>3.0</v>
      </c>
      <c r="BF488" s="16">
        <v>1148214.0</v>
      </c>
      <c r="BG488" s="16">
        <v>0.0</v>
      </c>
      <c r="BH488" s="16">
        <v>0.0</v>
      </c>
      <c r="BI488" s="16">
        <v>0.0</v>
      </c>
      <c r="BJ488" s="16">
        <v>912.0</v>
      </c>
      <c r="BK488" s="16">
        <v>0.0</v>
      </c>
      <c r="BL488" s="16">
        <v>0.0</v>
      </c>
      <c r="BM488" s="16">
        <v>0.0</v>
      </c>
      <c r="BN488" s="16">
        <v>84768.0</v>
      </c>
      <c r="BO488" s="16">
        <v>0.0</v>
      </c>
      <c r="BP488" s="16">
        <v>0.0</v>
      </c>
      <c r="BQ488" s="16">
        <v>0.0</v>
      </c>
      <c r="BR488" s="16">
        <v>60224.0</v>
      </c>
      <c r="BS488" s="16">
        <v>0.0</v>
      </c>
      <c r="BT488" s="16">
        <v>0.0</v>
      </c>
    </row>
    <row r="489">
      <c r="A489" s="14" t="s">
        <v>6692</v>
      </c>
      <c r="B489" s="16">
        <v>11.0</v>
      </c>
      <c r="C489" s="16">
        <v>4086654.0</v>
      </c>
      <c r="D489" s="14" t="s">
        <v>6693</v>
      </c>
      <c r="E489" s="14" t="s">
        <v>2622</v>
      </c>
      <c r="F489" s="14" t="s">
        <v>2621</v>
      </c>
      <c r="G489" s="14" t="s">
        <v>5166</v>
      </c>
      <c r="H489" s="14" t="s">
        <v>2978</v>
      </c>
      <c r="I489" s="14" t="s">
        <v>21</v>
      </c>
      <c r="J489" s="14" t="s">
        <v>4852</v>
      </c>
      <c r="K489" s="14" t="s">
        <v>6694</v>
      </c>
      <c r="L489" s="14" t="s">
        <v>6694</v>
      </c>
      <c r="M489" s="14" t="s">
        <v>6695</v>
      </c>
      <c r="N489" s="14" t="s">
        <v>409</v>
      </c>
      <c r="P489" s="17"/>
      <c r="Q489" s="17"/>
      <c r="R489" s="16">
        <v>3.0</v>
      </c>
      <c r="S489" s="16">
        <v>1553730.0</v>
      </c>
      <c r="T489" s="18">
        <v>1.9308E-6</v>
      </c>
      <c r="U489" s="16">
        <v>0.0</v>
      </c>
      <c r="V489" s="16">
        <v>0.0</v>
      </c>
      <c r="W489" s="14" t="s">
        <v>2978</v>
      </c>
      <c r="X489" s="14" t="s">
        <v>4849</v>
      </c>
      <c r="Y489" s="18">
        <v>7.0E-7</v>
      </c>
      <c r="Z489" s="16">
        <v>18.8</v>
      </c>
      <c r="AA489" s="17"/>
      <c r="AB489" s="16">
        <v>0.0</v>
      </c>
      <c r="AC489" s="16">
        <v>0.0</v>
      </c>
      <c r="AD489" s="16">
        <v>3.4</v>
      </c>
      <c r="AE489" s="17"/>
      <c r="AF489" s="17"/>
      <c r="AG489" s="16">
        <v>0.0</v>
      </c>
      <c r="AH489" s="16">
        <v>73372.0</v>
      </c>
      <c r="AI489" s="16">
        <v>0.0</v>
      </c>
      <c r="AJ489" s="16">
        <v>0.0</v>
      </c>
      <c r="AK489" s="16">
        <v>0.0</v>
      </c>
      <c r="AL489" s="16">
        <v>51982.0</v>
      </c>
      <c r="AM489" s="16">
        <v>0.0</v>
      </c>
      <c r="AN489" s="16">
        <v>0.0</v>
      </c>
      <c r="AO489" s="16">
        <v>0.0</v>
      </c>
      <c r="AP489" s="16">
        <v>28766.0</v>
      </c>
      <c r="AQ489" s="16">
        <v>0.0</v>
      </c>
      <c r="AR489" s="16">
        <v>0.0</v>
      </c>
      <c r="AS489" s="16">
        <v>0.0</v>
      </c>
      <c r="AT489" s="16">
        <v>41308.0</v>
      </c>
      <c r="AU489" s="16">
        <v>0.0</v>
      </c>
      <c r="AV489" s="16">
        <v>0.0</v>
      </c>
      <c r="AW489" s="16">
        <v>0.0</v>
      </c>
      <c r="AX489" s="16">
        <v>56012.0</v>
      </c>
      <c r="AY489" s="16">
        <v>0.0</v>
      </c>
      <c r="AZ489" s="16">
        <v>0.0</v>
      </c>
      <c r="BA489" s="16">
        <v>0.0</v>
      </c>
      <c r="BB489" s="16">
        <v>6000.0</v>
      </c>
      <c r="BC489" s="16">
        <v>0.0</v>
      </c>
      <c r="BD489" s="16">
        <v>0.0</v>
      </c>
      <c r="BE489" s="16">
        <v>3.0</v>
      </c>
      <c r="BF489" s="16">
        <v>1149720.0</v>
      </c>
      <c r="BG489" s="16">
        <v>0.0</v>
      </c>
      <c r="BH489" s="16">
        <v>0.0</v>
      </c>
      <c r="BI489" s="16">
        <v>0.0</v>
      </c>
      <c r="BJ489" s="16">
        <v>912.0</v>
      </c>
      <c r="BK489" s="16">
        <v>0.0</v>
      </c>
      <c r="BL489" s="16">
        <v>0.0</v>
      </c>
      <c r="BM489" s="16">
        <v>0.0</v>
      </c>
      <c r="BN489" s="16">
        <v>85322.0</v>
      </c>
      <c r="BO489" s="16">
        <v>0.0</v>
      </c>
      <c r="BP489" s="16">
        <v>0.0</v>
      </c>
      <c r="BQ489" s="16">
        <v>0.0</v>
      </c>
      <c r="BR489" s="16">
        <v>60336.0</v>
      </c>
      <c r="BS489" s="16">
        <v>0.0</v>
      </c>
      <c r="BT489" s="16">
        <v>0.0</v>
      </c>
    </row>
    <row r="490">
      <c r="A490" s="14" t="s">
        <v>6696</v>
      </c>
      <c r="B490" s="16">
        <v>11.0</v>
      </c>
      <c r="C490" s="16">
        <v>4074676.0</v>
      </c>
      <c r="D490" s="17"/>
      <c r="E490" s="14" t="s">
        <v>2631</v>
      </c>
      <c r="F490" s="14" t="s">
        <v>2630</v>
      </c>
      <c r="G490" s="14" t="s">
        <v>5166</v>
      </c>
      <c r="H490" s="14" t="s">
        <v>2978</v>
      </c>
      <c r="I490" s="14" t="s">
        <v>21</v>
      </c>
      <c r="J490" s="14" t="s">
        <v>4845</v>
      </c>
      <c r="K490" s="14" t="s">
        <v>6697</v>
      </c>
      <c r="L490" s="14" t="s">
        <v>6697</v>
      </c>
      <c r="M490" s="14" t="s">
        <v>6698</v>
      </c>
      <c r="N490" s="14" t="s">
        <v>4848</v>
      </c>
      <c r="P490" s="17"/>
      <c r="Q490" s="17"/>
      <c r="R490" s="16">
        <v>3.0</v>
      </c>
      <c r="S490" s="16">
        <v>1556110.0</v>
      </c>
      <c r="T490" s="18">
        <v>1.9279E-6</v>
      </c>
      <c r="U490" s="16">
        <v>0.0</v>
      </c>
      <c r="V490" s="16">
        <v>0.0</v>
      </c>
      <c r="W490" s="14" t="s">
        <v>2978</v>
      </c>
      <c r="X490" s="14" t="s">
        <v>4849</v>
      </c>
      <c r="Y490" s="18">
        <v>2.9E-7</v>
      </c>
      <c r="Z490" s="16">
        <v>9.99</v>
      </c>
      <c r="AA490" s="16">
        <v>0.067</v>
      </c>
      <c r="AB490" s="16">
        <v>0.0</v>
      </c>
      <c r="AC490" s="16">
        <v>0.0</v>
      </c>
      <c r="AD490" s="16">
        <v>3.42</v>
      </c>
      <c r="AE490" s="17"/>
      <c r="AF490" s="17"/>
      <c r="AG490" s="16">
        <v>0.0</v>
      </c>
      <c r="AH490" s="16">
        <v>73446.0</v>
      </c>
      <c r="AI490" s="16">
        <v>0.0</v>
      </c>
      <c r="AJ490" s="16">
        <v>0.0</v>
      </c>
      <c r="AK490" s="16">
        <v>0.0</v>
      </c>
      <c r="AL490" s="16">
        <v>51320.0</v>
      </c>
      <c r="AM490" s="16">
        <v>0.0</v>
      </c>
      <c r="AN490" s="16">
        <v>0.0</v>
      </c>
      <c r="AO490" s="16">
        <v>0.0</v>
      </c>
      <c r="AP490" s="16">
        <v>28706.0</v>
      </c>
      <c r="AQ490" s="16">
        <v>0.0</v>
      </c>
      <c r="AR490" s="16">
        <v>0.0</v>
      </c>
      <c r="AS490" s="16">
        <v>0.0</v>
      </c>
      <c r="AT490" s="16">
        <v>41250.0</v>
      </c>
      <c r="AU490" s="16">
        <v>0.0</v>
      </c>
      <c r="AV490" s="16">
        <v>0.0</v>
      </c>
      <c r="AW490" s="16">
        <v>0.0</v>
      </c>
      <c r="AX490" s="16">
        <v>60166.0</v>
      </c>
      <c r="AY490" s="16">
        <v>0.0</v>
      </c>
      <c r="AZ490" s="16">
        <v>0.0</v>
      </c>
      <c r="BA490" s="16">
        <v>0.0</v>
      </c>
      <c r="BB490" s="16">
        <v>5978.0</v>
      </c>
      <c r="BC490" s="16">
        <v>0.0</v>
      </c>
      <c r="BD490" s="16">
        <v>0.0</v>
      </c>
      <c r="BE490" s="16">
        <v>2.0</v>
      </c>
      <c r="BF490" s="16">
        <v>1149244.0</v>
      </c>
      <c r="BG490" s="16">
        <v>0.0</v>
      </c>
      <c r="BH490" s="16">
        <v>0.0</v>
      </c>
      <c r="BI490" s="16">
        <v>0.0</v>
      </c>
      <c r="BJ490" s="16">
        <v>912.0</v>
      </c>
      <c r="BK490" s="16">
        <v>0.0</v>
      </c>
      <c r="BL490" s="16">
        <v>0.0</v>
      </c>
      <c r="BM490" s="16">
        <v>0.0</v>
      </c>
      <c r="BN490" s="16">
        <v>84770.0</v>
      </c>
      <c r="BO490" s="16">
        <v>0.0</v>
      </c>
      <c r="BP490" s="16">
        <v>0.0</v>
      </c>
      <c r="BQ490" s="16">
        <v>1.0</v>
      </c>
      <c r="BR490" s="16">
        <v>60318.0</v>
      </c>
      <c r="BS490" s="16">
        <v>0.0</v>
      </c>
      <c r="BT490" s="16">
        <v>0.0</v>
      </c>
    </row>
    <row r="491">
      <c r="A491" s="14" t="s">
        <v>6699</v>
      </c>
      <c r="B491" s="16">
        <v>11.0</v>
      </c>
      <c r="C491" s="16">
        <v>4074658.0</v>
      </c>
      <c r="D491" s="17"/>
      <c r="E491" s="14" t="s">
        <v>2621</v>
      </c>
      <c r="F491" s="14" t="s">
        <v>2622</v>
      </c>
      <c r="G491" s="14" t="s">
        <v>5166</v>
      </c>
      <c r="H491" s="14" t="s">
        <v>2978</v>
      </c>
      <c r="I491" s="14" t="s">
        <v>21</v>
      </c>
      <c r="J491" s="14" t="s">
        <v>4845</v>
      </c>
      <c r="K491" s="14" t="s">
        <v>6700</v>
      </c>
      <c r="L491" s="14" t="s">
        <v>6700</v>
      </c>
      <c r="M491" s="14" t="s">
        <v>6701</v>
      </c>
      <c r="N491" s="14" t="s">
        <v>4848</v>
      </c>
      <c r="P491" s="17"/>
      <c r="Q491" s="17"/>
      <c r="R491" s="16">
        <v>3.0</v>
      </c>
      <c r="S491" s="16">
        <v>1568332.0</v>
      </c>
      <c r="T491" s="18">
        <v>1.9129E-6</v>
      </c>
      <c r="U491" s="16">
        <v>0.0</v>
      </c>
      <c r="V491" s="16">
        <v>0.0</v>
      </c>
      <c r="W491" s="14" t="s">
        <v>2978</v>
      </c>
      <c r="X491" s="14" t="s">
        <v>4860</v>
      </c>
      <c r="Y491" s="16">
        <v>9.26E-6</v>
      </c>
      <c r="Z491" s="16">
        <v>6.81</v>
      </c>
      <c r="AA491" s="16">
        <v>0.101</v>
      </c>
      <c r="AB491" s="16">
        <v>0.0</v>
      </c>
      <c r="AC491" s="16">
        <v>0.0</v>
      </c>
      <c r="AD491" s="16">
        <v>-1.12</v>
      </c>
      <c r="AE491" s="17"/>
      <c r="AF491" s="17"/>
      <c r="AG491" s="16">
        <v>0.0</v>
      </c>
      <c r="AH491" s="16">
        <v>73936.0</v>
      </c>
      <c r="AI491" s="16">
        <v>0.0</v>
      </c>
      <c r="AJ491" s="16">
        <v>0.0</v>
      </c>
      <c r="AK491" s="16">
        <v>0.0</v>
      </c>
      <c r="AL491" s="16">
        <v>52620.0</v>
      </c>
      <c r="AM491" s="16">
        <v>0.0</v>
      </c>
      <c r="AN491" s="16">
        <v>0.0</v>
      </c>
      <c r="AO491" s="16">
        <v>0.0</v>
      </c>
      <c r="AP491" s="16">
        <v>28844.0</v>
      </c>
      <c r="AQ491" s="16">
        <v>0.0</v>
      </c>
      <c r="AR491" s="16">
        <v>0.0</v>
      </c>
      <c r="AS491" s="16">
        <v>0.0</v>
      </c>
      <c r="AT491" s="16">
        <v>42240.0</v>
      </c>
      <c r="AU491" s="16">
        <v>0.0</v>
      </c>
      <c r="AV491" s="16">
        <v>0.0</v>
      </c>
      <c r="AW491" s="16">
        <v>0.0</v>
      </c>
      <c r="AX491" s="16">
        <v>61170.0</v>
      </c>
      <c r="AY491" s="16">
        <v>0.0</v>
      </c>
      <c r="AZ491" s="16">
        <v>0.0</v>
      </c>
      <c r="BA491" s="16">
        <v>0.0</v>
      </c>
      <c r="BB491" s="16">
        <v>5992.0</v>
      </c>
      <c r="BC491" s="16">
        <v>0.0</v>
      </c>
      <c r="BD491" s="16">
        <v>0.0</v>
      </c>
      <c r="BE491" s="16">
        <v>0.0</v>
      </c>
      <c r="BF491" s="16">
        <v>1155720.0</v>
      </c>
      <c r="BG491" s="16">
        <v>0.0</v>
      </c>
      <c r="BH491" s="16">
        <v>0.0</v>
      </c>
      <c r="BI491" s="16">
        <v>0.0</v>
      </c>
      <c r="BJ491" s="16">
        <v>912.0</v>
      </c>
      <c r="BK491" s="16">
        <v>0.0</v>
      </c>
      <c r="BL491" s="16">
        <v>0.0</v>
      </c>
      <c r="BM491" s="16">
        <v>3.0</v>
      </c>
      <c r="BN491" s="16">
        <v>86090.0</v>
      </c>
      <c r="BO491" s="16">
        <v>0.0</v>
      </c>
      <c r="BP491" s="16">
        <v>0.0</v>
      </c>
      <c r="BQ491" s="16">
        <v>0.0</v>
      </c>
      <c r="BR491" s="16">
        <v>60808.0</v>
      </c>
      <c r="BS491" s="16">
        <v>0.0</v>
      </c>
      <c r="BT491" s="16">
        <v>0.0</v>
      </c>
    </row>
    <row r="492">
      <c r="A492" s="14" t="s">
        <v>6702</v>
      </c>
      <c r="B492" s="16">
        <v>11.0</v>
      </c>
      <c r="C492" s="16">
        <v>4074648.0</v>
      </c>
      <c r="D492" s="14" t="s">
        <v>6703</v>
      </c>
      <c r="E492" s="14" t="s">
        <v>2631</v>
      </c>
      <c r="F492" s="14" t="s">
        <v>2630</v>
      </c>
      <c r="G492" s="14" t="s">
        <v>5166</v>
      </c>
      <c r="H492" s="14" t="s">
        <v>2978</v>
      </c>
      <c r="I492" s="14" t="s">
        <v>21</v>
      </c>
      <c r="J492" s="14" t="s">
        <v>4845</v>
      </c>
      <c r="K492" s="14" t="s">
        <v>6704</v>
      </c>
      <c r="L492" s="14" t="s">
        <v>6704</v>
      </c>
      <c r="M492" s="14" t="s">
        <v>6705</v>
      </c>
      <c r="N492" s="14" t="s">
        <v>409</v>
      </c>
      <c r="O492" s="14" t="s">
        <v>410</v>
      </c>
      <c r="P492" s="16">
        <v>1055252.0</v>
      </c>
      <c r="Q492" s="17"/>
      <c r="R492" s="16">
        <v>3.0</v>
      </c>
      <c r="S492" s="16">
        <v>1577468.0</v>
      </c>
      <c r="T492" s="18">
        <v>1.9018E-6</v>
      </c>
      <c r="U492" s="16">
        <v>0.0</v>
      </c>
      <c r="V492" s="16">
        <v>0.0</v>
      </c>
      <c r="W492" s="14" t="s">
        <v>2978</v>
      </c>
      <c r="X492" s="14" t="s">
        <v>4849</v>
      </c>
      <c r="Y492" s="18">
        <v>2.9E-7</v>
      </c>
      <c r="Z492" s="16">
        <v>31.0</v>
      </c>
      <c r="AA492" s="16">
        <v>0.453</v>
      </c>
      <c r="AB492" s="16">
        <v>0.0</v>
      </c>
      <c r="AC492" s="16">
        <v>-0.01</v>
      </c>
      <c r="AD492" s="16">
        <v>8.76</v>
      </c>
      <c r="AE492" s="16">
        <v>0.02</v>
      </c>
      <c r="AF492" s="16">
        <v>0.222</v>
      </c>
      <c r="AG492" s="16">
        <v>1.0</v>
      </c>
      <c r="AH492" s="16">
        <v>74180.0</v>
      </c>
      <c r="AI492" s="16">
        <v>0.0</v>
      </c>
      <c r="AJ492" s="16">
        <v>0.0</v>
      </c>
      <c r="AK492" s="16">
        <v>0.0</v>
      </c>
      <c r="AL492" s="16">
        <v>53878.0</v>
      </c>
      <c r="AM492" s="16">
        <v>0.0</v>
      </c>
      <c r="AN492" s="16">
        <v>0.0</v>
      </c>
      <c r="AO492" s="16">
        <v>0.0</v>
      </c>
      <c r="AP492" s="16">
        <v>28962.0</v>
      </c>
      <c r="AQ492" s="16">
        <v>0.0</v>
      </c>
      <c r="AR492" s="16">
        <v>0.0</v>
      </c>
      <c r="AS492" s="16">
        <v>0.0</v>
      </c>
      <c r="AT492" s="16">
        <v>42844.0</v>
      </c>
      <c r="AU492" s="16">
        <v>0.0</v>
      </c>
      <c r="AV492" s="16">
        <v>0.0</v>
      </c>
      <c r="AW492" s="16">
        <v>0.0</v>
      </c>
      <c r="AX492" s="16">
        <v>61740.0</v>
      </c>
      <c r="AY492" s="16">
        <v>0.0</v>
      </c>
      <c r="AZ492" s="16">
        <v>0.0</v>
      </c>
      <c r="BA492" s="16">
        <v>0.0</v>
      </c>
      <c r="BB492" s="16">
        <v>6002.0</v>
      </c>
      <c r="BC492" s="16">
        <v>0.0</v>
      </c>
      <c r="BD492" s="16">
        <v>0.0</v>
      </c>
      <c r="BE492" s="16">
        <v>2.0</v>
      </c>
      <c r="BF492" s="16">
        <v>1160842.0</v>
      </c>
      <c r="BG492" s="16">
        <v>0.0</v>
      </c>
      <c r="BH492" s="16">
        <v>0.0</v>
      </c>
      <c r="BI492" s="16">
        <v>0.0</v>
      </c>
      <c r="BJ492" s="16">
        <v>912.0</v>
      </c>
      <c r="BK492" s="16">
        <v>0.0</v>
      </c>
      <c r="BL492" s="16">
        <v>0.0</v>
      </c>
      <c r="BM492" s="16">
        <v>0.0</v>
      </c>
      <c r="BN492" s="16">
        <v>86976.0</v>
      </c>
      <c r="BO492" s="16">
        <v>0.0</v>
      </c>
      <c r="BP492" s="16">
        <v>0.0</v>
      </c>
      <c r="BQ492" s="16">
        <v>0.0</v>
      </c>
      <c r="BR492" s="16">
        <v>61132.0</v>
      </c>
      <c r="BS492" s="16">
        <v>0.0</v>
      </c>
      <c r="BT492" s="16">
        <v>0.0</v>
      </c>
    </row>
    <row r="493">
      <c r="A493" s="14" t="s">
        <v>6706</v>
      </c>
      <c r="B493" s="16">
        <v>11.0</v>
      </c>
      <c r="C493" s="16">
        <v>4055614.0</v>
      </c>
      <c r="D493" s="14" t="s">
        <v>6707</v>
      </c>
      <c r="E493" s="14" t="s">
        <v>2631</v>
      </c>
      <c r="F493" s="14" t="s">
        <v>2630</v>
      </c>
      <c r="G493" s="14" t="s">
        <v>4844</v>
      </c>
      <c r="H493" s="14" t="s">
        <v>2978</v>
      </c>
      <c r="I493" s="14" t="s">
        <v>2978</v>
      </c>
      <c r="J493" s="14" t="s">
        <v>4845</v>
      </c>
      <c r="K493" s="14" t="s">
        <v>6708</v>
      </c>
      <c r="L493" s="14" t="s">
        <v>6708</v>
      </c>
      <c r="M493" s="14" t="s">
        <v>6709</v>
      </c>
      <c r="N493" s="14" t="s">
        <v>4848</v>
      </c>
      <c r="O493" s="14" t="s">
        <v>4878</v>
      </c>
      <c r="P493" s="16">
        <v>1113593.0</v>
      </c>
      <c r="Q493" s="17"/>
      <c r="R493" s="16">
        <v>3.0</v>
      </c>
      <c r="S493" s="16">
        <v>1592294.0</v>
      </c>
      <c r="T493" s="18">
        <v>1.8841E-6</v>
      </c>
      <c r="U493" s="16">
        <v>0.0</v>
      </c>
      <c r="V493" s="16">
        <v>0.0</v>
      </c>
      <c r="W493" s="14" t="s">
        <v>2978</v>
      </c>
      <c r="X493" s="14" t="s">
        <v>4849</v>
      </c>
      <c r="Y493" s="18">
        <v>6.8E-7</v>
      </c>
      <c r="Z493" s="16">
        <v>7.19</v>
      </c>
      <c r="AA493" s="17"/>
      <c r="AB493" s="16">
        <v>0.0</v>
      </c>
      <c r="AC493" s="16">
        <v>0.0</v>
      </c>
      <c r="AD493" s="16">
        <v>0.708</v>
      </c>
      <c r="AE493" s="17"/>
      <c r="AF493" s="17"/>
      <c r="AG493" s="16">
        <v>0.0</v>
      </c>
      <c r="AH493" s="16">
        <v>74656.0</v>
      </c>
      <c r="AI493" s="16">
        <v>0.0</v>
      </c>
      <c r="AJ493" s="16">
        <v>0.0</v>
      </c>
      <c r="AK493" s="16">
        <v>0.0</v>
      </c>
      <c r="AL493" s="16">
        <v>57074.0</v>
      </c>
      <c r="AM493" s="16">
        <v>0.0</v>
      </c>
      <c r="AN493" s="16">
        <v>0.0</v>
      </c>
      <c r="AO493" s="16">
        <v>0.0</v>
      </c>
      <c r="AP493" s="16">
        <v>29174.0</v>
      </c>
      <c r="AQ493" s="16">
        <v>0.0</v>
      </c>
      <c r="AR493" s="16">
        <v>0.0</v>
      </c>
      <c r="AS493" s="16">
        <v>0.0</v>
      </c>
      <c r="AT493" s="16">
        <v>44362.0</v>
      </c>
      <c r="AU493" s="16">
        <v>0.0</v>
      </c>
      <c r="AV493" s="16">
        <v>0.0</v>
      </c>
      <c r="AW493" s="16">
        <v>0.0</v>
      </c>
      <c r="AX493" s="16">
        <v>62774.0</v>
      </c>
      <c r="AY493" s="16">
        <v>0.0</v>
      </c>
      <c r="AZ493" s="16">
        <v>0.0</v>
      </c>
      <c r="BA493" s="16">
        <v>0.0</v>
      </c>
      <c r="BB493" s="16">
        <v>4438.0</v>
      </c>
      <c r="BC493" s="16">
        <v>0.0</v>
      </c>
      <c r="BD493" s="16">
        <v>0.0</v>
      </c>
      <c r="BE493" s="16">
        <v>3.0</v>
      </c>
      <c r="BF493" s="16">
        <v>1169986.0</v>
      </c>
      <c r="BG493" s="16">
        <v>0.0</v>
      </c>
      <c r="BH493" s="16">
        <v>0.0</v>
      </c>
      <c r="BI493" s="16">
        <v>0.0</v>
      </c>
      <c r="BJ493" s="16">
        <v>912.0</v>
      </c>
      <c r="BK493" s="16">
        <v>0.0</v>
      </c>
      <c r="BL493" s="16">
        <v>0.0</v>
      </c>
      <c r="BM493" s="16">
        <v>0.0</v>
      </c>
      <c r="BN493" s="16">
        <v>87258.0</v>
      </c>
      <c r="BO493" s="16">
        <v>0.0</v>
      </c>
      <c r="BP493" s="16">
        <v>0.0</v>
      </c>
      <c r="BQ493" s="16">
        <v>0.0</v>
      </c>
      <c r="BR493" s="16">
        <v>61660.0</v>
      </c>
      <c r="BS493" s="16">
        <v>0.0</v>
      </c>
      <c r="BT493" s="16">
        <v>0.0</v>
      </c>
    </row>
    <row r="494">
      <c r="A494" s="14" t="s">
        <v>6710</v>
      </c>
      <c r="B494" s="16">
        <v>11.0</v>
      </c>
      <c r="C494" s="16">
        <v>4055531.0</v>
      </c>
      <c r="D494" s="17"/>
      <c r="E494" s="14" t="s">
        <v>2630</v>
      </c>
      <c r="F494" s="14" t="s">
        <v>2631</v>
      </c>
      <c r="G494" s="14" t="s">
        <v>5166</v>
      </c>
      <c r="H494" s="14" t="s">
        <v>2978</v>
      </c>
      <c r="I494" s="14" t="s">
        <v>21</v>
      </c>
      <c r="J494" s="14" t="s">
        <v>4845</v>
      </c>
      <c r="K494" s="14" t="s">
        <v>6711</v>
      </c>
      <c r="L494" s="14" t="s">
        <v>6711</v>
      </c>
      <c r="M494" s="14" t="s">
        <v>6712</v>
      </c>
      <c r="N494" s="14" t="s">
        <v>409</v>
      </c>
      <c r="P494" s="17"/>
      <c r="Q494" s="17"/>
      <c r="R494" s="16">
        <v>3.0</v>
      </c>
      <c r="S494" s="16">
        <v>1595164.0</v>
      </c>
      <c r="T494" s="18">
        <v>1.8807E-6</v>
      </c>
      <c r="U494" s="16">
        <v>0.0</v>
      </c>
      <c r="V494" s="16">
        <v>0.0</v>
      </c>
      <c r="W494" s="14" t="s">
        <v>2978</v>
      </c>
      <c r="X494" s="14" t="s">
        <v>4849</v>
      </c>
      <c r="Y494" s="18">
        <v>6.8E-7</v>
      </c>
      <c r="Z494" s="16">
        <v>26.3</v>
      </c>
      <c r="AA494" s="17"/>
      <c r="AB494" s="16">
        <v>0.0</v>
      </c>
      <c r="AC494" s="16">
        <v>0.0</v>
      </c>
      <c r="AD494" s="16">
        <v>6.33</v>
      </c>
      <c r="AE494" s="16">
        <v>0.0</v>
      </c>
      <c r="AF494" s="16">
        <v>0.984</v>
      </c>
      <c r="AG494" s="16">
        <v>0.0</v>
      </c>
      <c r="AH494" s="16">
        <v>74838.0</v>
      </c>
      <c r="AI494" s="16">
        <v>0.0</v>
      </c>
      <c r="AJ494" s="16">
        <v>0.0</v>
      </c>
      <c r="AK494" s="16">
        <v>0.0</v>
      </c>
      <c r="AL494" s="16">
        <v>57550.0</v>
      </c>
      <c r="AM494" s="16">
        <v>0.0</v>
      </c>
      <c r="AN494" s="16">
        <v>0.0</v>
      </c>
      <c r="AO494" s="16">
        <v>0.0</v>
      </c>
      <c r="AP494" s="16">
        <v>29232.0</v>
      </c>
      <c r="AQ494" s="16">
        <v>0.0</v>
      </c>
      <c r="AR494" s="16">
        <v>0.0</v>
      </c>
      <c r="AS494" s="16">
        <v>0.0</v>
      </c>
      <c r="AT494" s="16">
        <v>44522.0</v>
      </c>
      <c r="AU494" s="16">
        <v>0.0</v>
      </c>
      <c r="AV494" s="16">
        <v>0.0</v>
      </c>
      <c r="AW494" s="16">
        <v>0.0</v>
      </c>
      <c r="AX494" s="16">
        <v>63036.0</v>
      </c>
      <c r="AY494" s="16">
        <v>0.0</v>
      </c>
      <c r="AZ494" s="16">
        <v>0.0</v>
      </c>
      <c r="BA494" s="16">
        <v>0.0</v>
      </c>
      <c r="BB494" s="16">
        <v>4512.0</v>
      </c>
      <c r="BC494" s="16">
        <v>0.0</v>
      </c>
      <c r="BD494" s="16">
        <v>0.0</v>
      </c>
      <c r="BE494" s="16">
        <v>3.0</v>
      </c>
      <c r="BF494" s="16">
        <v>1171304.0</v>
      </c>
      <c r="BG494" s="16">
        <v>0.0</v>
      </c>
      <c r="BH494" s="16">
        <v>0.0</v>
      </c>
      <c r="BI494" s="16">
        <v>0.0</v>
      </c>
      <c r="BJ494" s="16">
        <v>912.0</v>
      </c>
      <c r="BK494" s="16">
        <v>0.0</v>
      </c>
      <c r="BL494" s="16">
        <v>0.0</v>
      </c>
      <c r="BM494" s="16">
        <v>0.0</v>
      </c>
      <c r="BN494" s="16">
        <v>87492.0</v>
      </c>
      <c r="BO494" s="16">
        <v>0.0</v>
      </c>
      <c r="BP494" s="16">
        <v>0.0</v>
      </c>
      <c r="BQ494" s="16">
        <v>0.0</v>
      </c>
      <c r="BR494" s="16">
        <v>61766.0</v>
      </c>
      <c r="BS494" s="16">
        <v>0.0</v>
      </c>
      <c r="BT494" s="16">
        <v>0.0</v>
      </c>
    </row>
    <row r="495">
      <c r="A495" s="14" t="s">
        <v>6713</v>
      </c>
      <c r="B495" s="16">
        <v>11.0</v>
      </c>
      <c r="C495" s="16">
        <v>4055548.0</v>
      </c>
      <c r="D495" s="14" t="s">
        <v>5001</v>
      </c>
      <c r="E495" s="14" t="s">
        <v>2631</v>
      </c>
      <c r="F495" s="14" t="s">
        <v>2630</v>
      </c>
      <c r="G495" s="14" t="s">
        <v>5166</v>
      </c>
      <c r="H495" s="14" t="s">
        <v>2978</v>
      </c>
      <c r="I495" s="14" t="s">
        <v>21</v>
      </c>
      <c r="J495" s="14" t="s">
        <v>4845</v>
      </c>
      <c r="K495" s="14" t="s">
        <v>6714</v>
      </c>
      <c r="L495" s="14" t="s">
        <v>6714</v>
      </c>
      <c r="M495" s="14" t="s">
        <v>6715</v>
      </c>
      <c r="N495" s="14" t="s">
        <v>4848</v>
      </c>
      <c r="O495" s="14" t="s">
        <v>4878</v>
      </c>
      <c r="P495" s="16">
        <v>1583976.0</v>
      </c>
      <c r="Q495" s="17"/>
      <c r="R495" s="16">
        <v>3.0</v>
      </c>
      <c r="S495" s="16">
        <v>1600730.0</v>
      </c>
      <c r="T495" s="18">
        <v>1.8741E-6</v>
      </c>
      <c r="U495" s="16">
        <v>1.0</v>
      </c>
      <c r="V495" s="16">
        <v>0.0</v>
      </c>
      <c r="W495" s="14" t="s">
        <v>2978</v>
      </c>
      <c r="X495" s="14" t="s">
        <v>4940</v>
      </c>
      <c r="Y495" s="16">
        <v>1.363E-5</v>
      </c>
      <c r="Z495" s="16">
        <v>7.8</v>
      </c>
      <c r="AA495" s="17"/>
      <c r="AB495" s="16">
        <v>0.0</v>
      </c>
      <c r="AC495" s="16">
        <v>0.0</v>
      </c>
      <c r="AD495" s="16">
        <v>1.6</v>
      </c>
      <c r="AE495" s="17"/>
      <c r="AF495" s="17"/>
      <c r="AG495" s="16">
        <v>0.0</v>
      </c>
      <c r="AH495" s="16">
        <v>74892.0</v>
      </c>
      <c r="AI495" s="16">
        <v>0.0</v>
      </c>
      <c r="AJ495" s="16">
        <v>0.0</v>
      </c>
      <c r="AK495" s="16">
        <v>3.0</v>
      </c>
      <c r="AL495" s="16">
        <v>58418.0</v>
      </c>
      <c r="AM495" s="16">
        <v>1.0</v>
      </c>
      <c r="AN495" s="16">
        <v>0.0</v>
      </c>
      <c r="AO495" s="16">
        <v>0.0</v>
      </c>
      <c r="AP495" s="16">
        <v>29338.0</v>
      </c>
      <c r="AQ495" s="16">
        <v>0.0</v>
      </c>
      <c r="AR495" s="16">
        <v>0.0</v>
      </c>
      <c r="AS495" s="16">
        <v>0.0</v>
      </c>
      <c r="AT495" s="16">
        <v>44662.0</v>
      </c>
      <c r="AU495" s="16">
        <v>0.0</v>
      </c>
      <c r="AV495" s="16">
        <v>0.0</v>
      </c>
      <c r="AW495" s="16">
        <v>0.0</v>
      </c>
      <c r="AX495" s="16">
        <v>63356.0</v>
      </c>
      <c r="AY495" s="16">
        <v>0.0</v>
      </c>
      <c r="AZ495" s="16">
        <v>0.0</v>
      </c>
      <c r="BA495" s="16">
        <v>0.0</v>
      </c>
      <c r="BB495" s="16">
        <v>4528.0</v>
      </c>
      <c r="BC495" s="16">
        <v>0.0</v>
      </c>
      <c r="BD495" s="16">
        <v>0.0</v>
      </c>
      <c r="BE495" s="16">
        <v>0.0</v>
      </c>
      <c r="BF495" s="16">
        <v>1174486.0</v>
      </c>
      <c r="BG495" s="16">
        <v>0.0</v>
      </c>
      <c r="BH495" s="16">
        <v>0.0</v>
      </c>
      <c r="BI495" s="16">
        <v>0.0</v>
      </c>
      <c r="BJ495" s="16">
        <v>912.0</v>
      </c>
      <c r="BK495" s="16">
        <v>0.0</v>
      </c>
      <c r="BL495" s="16">
        <v>0.0</v>
      </c>
      <c r="BM495" s="16">
        <v>0.0</v>
      </c>
      <c r="BN495" s="16">
        <v>88162.0</v>
      </c>
      <c r="BO495" s="16">
        <v>0.0</v>
      </c>
      <c r="BP495" s="16">
        <v>0.0</v>
      </c>
      <c r="BQ495" s="16">
        <v>0.0</v>
      </c>
      <c r="BR495" s="16">
        <v>61976.0</v>
      </c>
      <c r="BS495" s="16">
        <v>0.0</v>
      </c>
      <c r="BT495" s="16">
        <v>0.0</v>
      </c>
    </row>
    <row r="496">
      <c r="A496" s="14" t="s">
        <v>6716</v>
      </c>
      <c r="B496" s="16">
        <v>11.0</v>
      </c>
      <c r="C496" s="16">
        <v>4055556.0</v>
      </c>
      <c r="D496" s="14" t="s">
        <v>6717</v>
      </c>
      <c r="E496" s="14" t="s">
        <v>2630</v>
      </c>
      <c r="F496" s="14" t="s">
        <v>2631</v>
      </c>
      <c r="G496" s="14" t="s">
        <v>5166</v>
      </c>
      <c r="H496" s="14" t="s">
        <v>2978</v>
      </c>
      <c r="I496" s="14" t="s">
        <v>21</v>
      </c>
      <c r="J496" s="14" t="s">
        <v>4845</v>
      </c>
      <c r="K496" s="14" t="s">
        <v>6718</v>
      </c>
      <c r="L496" s="14" t="s">
        <v>6718</v>
      </c>
      <c r="M496" s="14" t="s">
        <v>6719</v>
      </c>
      <c r="N496" s="14" t="s">
        <v>409</v>
      </c>
      <c r="P496" s="17"/>
      <c r="Q496" s="17"/>
      <c r="R496" s="16">
        <v>3.0</v>
      </c>
      <c r="S496" s="16">
        <v>1601342.0</v>
      </c>
      <c r="T496" s="18">
        <v>1.8734E-6</v>
      </c>
      <c r="U496" s="16">
        <v>0.0</v>
      </c>
      <c r="V496" s="16">
        <v>0.0</v>
      </c>
      <c r="W496" s="14" t="s">
        <v>2978</v>
      </c>
      <c r="X496" s="14" t="s">
        <v>4849</v>
      </c>
      <c r="Y496" s="18">
        <v>6.8E-7</v>
      </c>
      <c r="Z496" s="16">
        <v>22.3</v>
      </c>
      <c r="AA496" s="17"/>
      <c r="AB496" s="16">
        <v>0.0</v>
      </c>
      <c r="AC496" s="16">
        <v>0.0</v>
      </c>
      <c r="AD496" s="16">
        <v>4.67</v>
      </c>
      <c r="AE496" s="16">
        <v>0.13</v>
      </c>
      <c r="AF496" s="16">
        <v>0.085</v>
      </c>
      <c r="AG496" s="16">
        <v>0.0</v>
      </c>
      <c r="AH496" s="16">
        <v>74900.0</v>
      </c>
      <c r="AI496" s="16">
        <v>0.0</v>
      </c>
      <c r="AJ496" s="16">
        <v>0.0</v>
      </c>
      <c r="AK496" s="16">
        <v>0.0</v>
      </c>
      <c r="AL496" s="16">
        <v>58574.0</v>
      </c>
      <c r="AM496" s="16">
        <v>0.0</v>
      </c>
      <c r="AN496" s="16">
        <v>0.0</v>
      </c>
      <c r="AO496" s="16">
        <v>0.0</v>
      </c>
      <c r="AP496" s="16">
        <v>29356.0</v>
      </c>
      <c r="AQ496" s="16">
        <v>0.0</v>
      </c>
      <c r="AR496" s="16">
        <v>0.0</v>
      </c>
      <c r="AS496" s="16">
        <v>0.0</v>
      </c>
      <c r="AT496" s="16">
        <v>44686.0</v>
      </c>
      <c r="AU496" s="16">
        <v>0.0</v>
      </c>
      <c r="AV496" s="16">
        <v>0.0</v>
      </c>
      <c r="AW496" s="16">
        <v>0.0</v>
      </c>
      <c r="AX496" s="16">
        <v>63138.0</v>
      </c>
      <c r="AY496" s="16">
        <v>0.0</v>
      </c>
      <c r="AZ496" s="16">
        <v>0.0</v>
      </c>
      <c r="BA496" s="16">
        <v>0.0</v>
      </c>
      <c r="BB496" s="16">
        <v>4510.0</v>
      </c>
      <c r="BC496" s="16">
        <v>0.0</v>
      </c>
      <c r="BD496" s="16">
        <v>0.0</v>
      </c>
      <c r="BE496" s="16">
        <v>3.0</v>
      </c>
      <c r="BF496" s="16">
        <v>1175016.0</v>
      </c>
      <c r="BG496" s="16">
        <v>0.0</v>
      </c>
      <c r="BH496" s="16">
        <v>0.0</v>
      </c>
      <c r="BI496" s="16">
        <v>0.0</v>
      </c>
      <c r="BJ496" s="16">
        <v>912.0</v>
      </c>
      <c r="BK496" s="16">
        <v>0.0</v>
      </c>
      <c r="BL496" s="16">
        <v>0.0</v>
      </c>
      <c r="BM496" s="16">
        <v>0.0</v>
      </c>
      <c r="BN496" s="16">
        <v>88294.0</v>
      </c>
      <c r="BO496" s="16">
        <v>0.0</v>
      </c>
      <c r="BP496" s="16">
        <v>0.0</v>
      </c>
      <c r="BQ496" s="16">
        <v>0.0</v>
      </c>
      <c r="BR496" s="16">
        <v>61956.0</v>
      </c>
      <c r="BS496" s="16">
        <v>0.0</v>
      </c>
      <c r="BT496" s="16">
        <v>0.0</v>
      </c>
    </row>
    <row r="497">
      <c r="A497" s="14" t="s">
        <v>6720</v>
      </c>
      <c r="B497" s="16">
        <v>11.0</v>
      </c>
      <c r="C497" s="16">
        <v>4055568.0</v>
      </c>
      <c r="D497" s="17"/>
      <c r="E497" s="14" t="s">
        <v>2622</v>
      </c>
      <c r="F497" s="14" t="s">
        <v>2621</v>
      </c>
      <c r="G497" s="14" t="s">
        <v>5166</v>
      </c>
      <c r="H497" s="14" t="s">
        <v>2978</v>
      </c>
      <c r="I497" s="14" t="s">
        <v>21</v>
      </c>
      <c r="J497" s="14" t="s">
        <v>4845</v>
      </c>
      <c r="K497" s="14" t="s">
        <v>6721</v>
      </c>
      <c r="L497" s="14" t="s">
        <v>6721</v>
      </c>
      <c r="M497" s="14" t="s">
        <v>6722</v>
      </c>
      <c r="N497" s="14" t="s">
        <v>409</v>
      </c>
      <c r="P497" s="17"/>
      <c r="Q497" s="17"/>
      <c r="R497" s="16">
        <v>3.0</v>
      </c>
      <c r="S497" s="16">
        <v>1601554.0</v>
      </c>
      <c r="T497" s="18">
        <v>1.8732E-6</v>
      </c>
      <c r="U497" s="16">
        <v>0.0</v>
      </c>
      <c r="V497" s="16">
        <v>0.0</v>
      </c>
      <c r="W497" s="14" t="s">
        <v>2978</v>
      </c>
      <c r="X497" s="14" t="s">
        <v>4849</v>
      </c>
      <c r="Y497" s="18">
        <v>6.8E-7</v>
      </c>
      <c r="Z497" s="16">
        <v>22.3</v>
      </c>
      <c r="AA497" s="17"/>
      <c r="AB497" s="16">
        <v>0.0</v>
      </c>
      <c r="AC497" s="16">
        <v>0.0</v>
      </c>
      <c r="AD497" s="16">
        <v>7.12</v>
      </c>
      <c r="AE497" s="16">
        <v>0.11</v>
      </c>
      <c r="AF497" s="16">
        <v>0.121</v>
      </c>
      <c r="AG497" s="16">
        <v>0.0</v>
      </c>
      <c r="AH497" s="16">
        <v>74900.0</v>
      </c>
      <c r="AI497" s="16">
        <v>0.0</v>
      </c>
      <c r="AJ497" s="16">
        <v>0.0</v>
      </c>
      <c r="AK497" s="16">
        <v>0.0</v>
      </c>
      <c r="AL497" s="16">
        <v>58578.0</v>
      </c>
      <c r="AM497" s="16">
        <v>0.0</v>
      </c>
      <c r="AN497" s="16">
        <v>0.0</v>
      </c>
      <c r="AO497" s="16">
        <v>0.0</v>
      </c>
      <c r="AP497" s="16">
        <v>29352.0</v>
      </c>
      <c r="AQ497" s="16">
        <v>0.0</v>
      </c>
      <c r="AR497" s="16">
        <v>0.0</v>
      </c>
      <c r="AS497" s="16">
        <v>0.0</v>
      </c>
      <c r="AT497" s="16">
        <v>44678.0</v>
      </c>
      <c r="AU497" s="16">
        <v>0.0</v>
      </c>
      <c r="AV497" s="16">
        <v>0.0</v>
      </c>
      <c r="AW497" s="16">
        <v>0.0</v>
      </c>
      <c r="AX497" s="16">
        <v>63016.0</v>
      </c>
      <c r="AY497" s="16">
        <v>0.0</v>
      </c>
      <c r="AZ497" s="16">
        <v>0.0</v>
      </c>
      <c r="BA497" s="16">
        <v>0.0</v>
      </c>
      <c r="BB497" s="16">
        <v>4500.0</v>
      </c>
      <c r="BC497" s="16">
        <v>0.0</v>
      </c>
      <c r="BD497" s="16">
        <v>0.0</v>
      </c>
      <c r="BE497" s="16">
        <v>3.0</v>
      </c>
      <c r="BF497" s="16">
        <v>1175334.0</v>
      </c>
      <c r="BG497" s="16">
        <v>0.0</v>
      </c>
      <c r="BH497" s="16">
        <v>0.0</v>
      </c>
      <c r="BI497" s="16">
        <v>0.0</v>
      </c>
      <c r="BJ497" s="16">
        <v>912.0</v>
      </c>
      <c r="BK497" s="16">
        <v>0.0</v>
      </c>
      <c r="BL497" s="16">
        <v>0.0</v>
      </c>
      <c r="BM497" s="16">
        <v>0.0</v>
      </c>
      <c r="BN497" s="16">
        <v>88346.0</v>
      </c>
      <c r="BO497" s="16">
        <v>0.0</v>
      </c>
      <c r="BP497" s="16">
        <v>0.0</v>
      </c>
      <c r="BQ497" s="16">
        <v>0.0</v>
      </c>
      <c r="BR497" s="16">
        <v>61938.0</v>
      </c>
      <c r="BS497" s="16">
        <v>0.0</v>
      </c>
      <c r="BT497" s="16">
        <v>0.0</v>
      </c>
    </row>
    <row r="498">
      <c r="A498" s="14" t="s">
        <v>6723</v>
      </c>
      <c r="B498" s="16">
        <v>11.0</v>
      </c>
      <c r="C498" s="16">
        <v>4055569.0</v>
      </c>
      <c r="D498" s="14" t="s">
        <v>6724</v>
      </c>
      <c r="E498" s="14" t="s">
        <v>2630</v>
      </c>
      <c r="F498" s="14" t="s">
        <v>2631</v>
      </c>
      <c r="G498" s="14" t="s">
        <v>5166</v>
      </c>
      <c r="H498" s="14" t="s">
        <v>2978</v>
      </c>
      <c r="I498" s="14" t="s">
        <v>21</v>
      </c>
      <c r="J498" s="14" t="s">
        <v>4845</v>
      </c>
      <c r="K498" s="14" t="s">
        <v>6725</v>
      </c>
      <c r="L498" s="14" t="s">
        <v>6725</v>
      </c>
      <c r="M498" s="14" t="s">
        <v>6726</v>
      </c>
      <c r="N498" s="14" t="s">
        <v>4848</v>
      </c>
      <c r="O498" s="14" t="s">
        <v>410</v>
      </c>
      <c r="P498" s="16">
        <v>1524515.0</v>
      </c>
      <c r="Q498" s="17"/>
      <c r="R498" s="16">
        <v>3.0</v>
      </c>
      <c r="S498" s="16">
        <v>1601588.0</v>
      </c>
      <c r="T498" s="18">
        <v>1.8731E-6</v>
      </c>
      <c r="U498" s="16">
        <v>0.0</v>
      </c>
      <c r="V498" s="16">
        <v>0.0</v>
      </c>
      <c r="W498" s="14" t="s">
        <v>2978</v>
      </c>
      <c r="X498" s="14" t="s">
        <v>4849</v>
      </c>
      <c r="Y498" s="18">
        <v>6.8E-7</v>
      </c>
      <c r="Z498" s="16">
        <v>1.35</v>
      </c>
      <c r="AA498" s="17"/>
      <c r="AB498" s="16">
        <v>0.0</v>
      </c>
      <c r="AC498" s="16">
        <v>0.01</v>
      </c>
      <c r="AD498" s="16">
        <v>-6.44</v>
      </c>
      <c r="AE498" s="17"/>
      <c r="AF498" s="17"/>
      <c r="AG498" s="16">
        <v>0.0</v>
      </c>
      <c r="AH498" s="16">
        <v>74884.0</v>
      </c>
      <c r="AI498" s="16">
        <v>0.0</v>
      </c>
      <c r="AJ498" s="16">
        <v>0.0</v>
      </c>
      <c r="AK498" s="16">
        <v>0.0</v>
      </c>
      <c r="AL498" s="16">
        <v>58586.0</v>
      </c>
      <c r="AM498" s="16">
        <v>0.0</v>
      </c>
      <c r="AN498" s="16">
        <v>0.0</v>
      </c>
      <c r="AO498" s="16">
        <v>0.0</v>
      </c>
      <c r="AP498" s="16">
        <v>29352.0</v>
      </c>
      <c r="AQ498" s="16">
        <v>0.0</v>
      </c>
      <c r="AR498" s="16">
        <v>0.0</v>
      </c>
      <c r="AS498" s="16">
        <v>0.0</v>
      </c>
      <c r="AT498" s="16">
        <v>44678.0</v>
      </c>
      <c r="AU498" s="16">
        <v>0.0</v>
      </c>
      <c r="AV498" s="16">
        <v>0.0</v>
      </c>
      <c r="AW498" s="16">
        <v>0.0</v>
      </c>
      <c r="AX498" s="16">
        <v>62992.0</v>
      </c>
      <c r="AY498" s="16">
        <v>0.0</v>
      </c>
      <c r="AZ498" s="16">
        <v>0.0</v>
      </c>
      <c r="BA498" s="16">
        <v>0.0</v>
      </c>
      <c r="BB498" s="16">
        <v>4496.0</v>
      </c>
      <c r="BC498" s="16">
        <v>0.0</v>
      </c>
      <c r="BD498" s="16">
        <v>0.0</v>
      </c>
      <c r="BE498" s="16">
        <v>3.0</v>
      </c>
      <c r="BF498" s="16">
        <v>1175378.0</v>
      </c>
      <c r="BG498" s="16">
        <v>0.0</v>
      </c>
      <c r="BH498" s="16">
        <v>0.0</v>
      </c>
      <c r="BI498" s="16">
        <v>0.0</v>
      </c>
      <c r="BJ498" s="16">
        <v>912.0</v>
      </c>
      <c r="BK498" s="16">
        <v>0.0</v>
      </c>
      <c r="BL498" s="16">
        <v>0.0</v>
      </c>
      <c r="BM498" s="16">
        <v>0.0</v>
      </c>
      <c r="BN498" s="16">
        <v>88372.0</v>
      </c>
      <c r="BO498" s="16">
        <v>0.0</v>
      </c>
      <c r="BP498" s="16">
        <v>0.0</v>
      </c>
      <c r="BQ498" s="16">
        <v>0.0</v>
      </c>
      <c r="BR498" s="16">
        <v>61938.0</v>
      </c>
      <c r="BS498" s="16">
        <v>0.0</v>
      </c>
      <c r="BT498" s="16">
        <v>0.0</v>
      </c>
    </row>
    <row r="499">
      <c r="A499" s="14" t="s">
        <v>6727</v>
      </c>
      <c r="B499" s="16">
        <v>11.0</v>
      </c>
      <c r="C499" s="16">
        <v>4055572.0</v>
      </c>
      <c r="D499" s="14" t="s">
        <v>6728</v>
      </c>
      <c r="E499" s="14" t="s">
        <v>2621</v>
      </c>
      <c r="F499" s="14" t="s">
        <v>2622</v>
      </c>
      <c r="G499" s="14" t="s">
        <v>5166</v>
      </c>
      <c r="H499" s="14" t="s">
        <v>2978</v>
      </c>
      <c r="I499" s="14" t="s">
        <v>21</v>
      </c>
      <c r="J499" s="14" t="s">
        <v>4845</v>
      </c>
      <c r="K499" s="14" t="s">
        <v>6729</v>
      </c>
      <c r="L499" s="14" t="s">
        <v>6729</v>
      </c>
      <c r="M499" s="14" t="s">
        <v>6730</v>
      </c>
      <c r="N499" s="14" t="s">
        <v>4848</v>
      </c>
      <c r="P499" s="17"/>
      <c r="Q499" s="17"/>
      <c r="R499" s="16">
        <v>3.0</v>
      </c>
      <c r="S499" s="16">
        <v>1601654.0</v>
      </c>
      <c r="T499" s="18">
        <v>1.8731E-6</v>
      </c>
      <c r="U499" s="16">
        <v>0.0</v>
      </c>
      <c r="V499" s="16">
        <v>0.0</v>
      </c>
      <c r="W499" s="14" t="s">
        <v>2978</v>
      </c>
      <c r="X499" s="14" t="s">
        <v>4849</v>
      </c>
      <c r="Y499" s="18">
        <v>2.8E-7</v>
      </c>
      <c r="Z499" s="16">
        <v>8.1</v>
      </c>
      <c r="AA499" s="17"/>
      <c r="AB499" s="16">
        <v>0.0</v>
      </c>
      <c r="AC499" s="16">
        <v>0.0</v>
      </c>
      <c r="AD499" s="16">
        <v>-0.155</v>
      </c>
      <c r="AE499" s="17"/>
      <c r="AF499" s="17"/>
      <c r="AG499" s="16">
        <v>0.0</v>
      </c>
      <c r="AH499" s="16">
        <v>74910.0</v>
      </c>
      <c r="AI499" s="16">
        <v>0.0</v>
      </c>
      <c r="AJ499" s="16">
        <v>0.0</v>
      </c>
      <c r="AK499" s="16">
        <v>0.0</v>
      </c>
      <c r="AL499" s="16">
        <v>58606.0</v>
      </c>
      <c r="AM499" s="16">
        <v>0.0</v>
      </c>
      <c r="AN499" s="16">
        <v>0.0</v>
      </c>
      <c r="AO499" s="16">
        <v>0.0</v>
      </c>
      <c r="AP499" s="16">
        <v>29350.0</v>
      </c>
      <c r="AQ499" s="16">
        <v>0.0</v>
      </c>
      <c r="AR499" s="16">
        <v>0.0</v>
      </c>
      <c r="AS499" s="16">
        <v>0.0</v>
      </c>
      <c r="AT499" s="16">
        <v>44668.0</v>
      </c>
      <c r="AU499" s="16">
        <v>0.0</v>
      </c>
      <c r="AV499" s="16">
        <v>0.0</v>
      </c>
      <c r="AW499" s="16">
        <v>0.0</v>
      </c>
      <c r="AX499" s="16">
        <v>62986.0</v>
      </c>
      <c r="AY499" s="16">
        <v>0.0</v>
      </c>
      <c r="AZ499" s="16">
        <v>0.0</v>
      </c>
      <c r="BA499" s="16">
        <v>0.0</v>
      </c>
      <c r="BB499" s="16">
        <v>4498.0</v>
      </c>
      <c r="BC499" s="16">
        <v>0.0</v>
      </c>
      <c r="BD499" s="16">
        <v>0.0</v>
      </c>
      <c r="BE499" s="16">
        <v>2.0</v>
      </c>
      <c r="BF499" s="16">
        <v>1175422.0</v>
      </c>
      <c r="BG499" s="16">
        <v>0.0</v>
      </c>
      <c r="BH499" s="16">
        <v>0.0</v>
      </c>
      <c r="BI499" s="16">
        <v>0.0</v>
      </c>
      <c r="BJ499" s="16">
        <v>912.0</v>
      </c>
      <c r="BK499" s="16">
        <v>0.0</v>
      </c>
      <c r="BL499" s="16">
        <v>0.0</v>
      </c>
      <c r="BM499" s="16">
        <v>1.0</v>
      </c>
      <c r="BN499" s="16">
        <v>88370.0</v>
      </c>
      <c r="BO499" s="16">
        <v>0.0</v>
      </c>
      <c r="BP499" s="16">
        <v>0.0</v>
      </c>
      <c r="BQ499" s="16">
        <v>0.0</v>
      </c>
      <c r="BR499" s="16">
        <v>61932.0</v>
      </c>
      <c r="BS499" s="16">
        <v>0.0</v>
      </c>
      <c r="BT499" s="16">
        <v>0.0</v>
      </c>
    </row>
    <row r="500">
      <c r="A500" s="14" t="s">
        <v>6731</v>
      </c>
      <c r="B500" s="16">
        <v>11.0</v>
      </c>
      <c r="C500" s="16">
        <v>4091782.0</v>
      </c>
      <c r="D500" s="14" t="s">
        <v>6732</v>
      </c>
      <c r="E500" s="14" t="s">
        <v>2630</v>
      </c>
      <c r="F500" s="14" t="s">
        <v>2622</v>
      </c>
      <c r="G500" s="14" t="s">
        <v>6733</v>
      </c>
      <c r="H500" s="14" t="s">
        <v>21</v>
      </c>
      <c r="I500" s="14" t="s">
        <v>2978</v>
      </c>
      <c r="J500" s="14" t="s">
        <v>4845</v>
      </c>
      <c r="K500" s="14" t="s">
        <v>6734</v>
      </c>
      <c r="L500" s="14" t="s">
        <v>6734</v>
      </c>
      <c r="M500" s="14" t="s">
        <v>6735</v>
      </c>
      <c r="N500" s="14" t="s">
        <v>409</v>
      </c>
      <c r="P500" s="17"/>
      <c r="Q500" s="17"/>
      <c r="R500" s="16">
        <v>3.0</v>
      </c>
      <c r="S500" s="16">
        <v>1605768.0</v>
      </c>
      <c r="T500" s="18">
        <v>1.8683E-6</v>
      </c>
      <c r="U500" s="16">
        <v>0.0</v>
      </c>
      <c r="V500" s="16">
        <v>0.0</v>
      </c>
      <c r="W500" s="14" t="s">
        <v>2978</v>
      </c>
      <c r="X500" s="14" t="s">
        <v>4865</v>
      </c>
      <c r="Y500" s="16">
        <v>1.063E-5</v>
      </c>
      <c r="Z500" s="16">
        <v>26.4</v>
      </c>
      <c r="AA500" s="17"/>
      <c r="AB500" s="16">
        <v>0.0</v>
      </c>
      <c r="AC500" s="16">
        <v>0.01</v>
      </c>
      <c r="AD500" s="16">
        <v>6.33</v>
      </c>
      <c r="AE500" s="17"/>
      <c r="AF500" s="17"/>
      <c r="AG500" s="16">
        <v>3.0</v>
      </c>
      <c r="AH500" s="16">
        <v>74918.0</v>
      </c>
      <c r="AI500" s="16">
        <v>0.0</v>
      </c>
      <c r="AJ500" s="16">
        <v>0.0</v>
      </c>
      <c r="AK500" s="16">
        <v>0.0</v>
      </c>
      <c r="AL500" s="16">
        <v>60004.0</v>
      </c>
      <c r="AM500" s="16">
        <v>0.0</v>
      </c>
      <c r="AN500" s="16">
        <v>0.0</v>
      </c>
      <c r="AO500" s="16">
        <v>0.0</v>
      </c>
      <c r="AP500" s="16">
        <v>29608.0</v>
      </c>
      <c r="AQ500" s="16">
        <v>0.0</v>
      </c>
      <c r="AR500" s="16">
        <v>0.0</v>
      </c>
      <c r="AS500" s="16">
        <v>0.0</v>
      </c>
      <c r="AT500" s="16">
        <v>44886.0</v>
      </c>
      <c r="AU500" s="16">
        <v>0.0</v>
      </c>
      <c r="AV500" s="16">
        <v>0.0</v>
      </c>
      <c r="AW500" s="16">
        <v>0.0</v>
      </c>
      <c r="AX500" s="16">
        <v>55846.0</v>
      </c>
      <c r="AY500" s="16">
        <v>0.0</v>
      </c>
      <c r="AZ500" s="16">
        <v>0.0</v>
      </c>
      <c r="BA500" s="16">
        <v>0.0</v>
      </c>
      <c r="BB500" s="16">
        <v>6082.0</v>
      </c>
      <c r="BC500" s="16">
        <v>0.0</v>
      </c>
      <c r="BD500" s="16">
        <v>0.0</v>
      </c>
      <c r="BE500" s="16">
        <v>0.0</v>
      </c>
      <c r="BF500" s="16">
        <v>1180000.0</v>
      </c>
      <c r="BG500" s="16">
        <v>0.0</v>
      </c>
      <c r="BH500" s="16">
        <v>0.0</v>
      </c>
      <c r="BI500" s="16">
        <v>0.0</v>
      </c>
      <c r="BJ500" s="16">
        <v>912.0</v>
      </c>
      <c r="BK500" s="16">
        <v>0.0</v>
      </c>
      <c r="BL500" s="16">
        <v>0.0</v>
      </c>
      <c r="BM500" s="16">
        <v>0.0</v>
      </c>
      <c r="BN500" s="16">
        <v>91084.0</v>
      </c>
      <c r="BO500" s="16">
        <v>0.0</v>
      </c>
      <c r="BP500" s="16">
        <v>0.0</v>
      </c>
      <c r="BQ500" s="16">
        <v>0.0</v>
      </c>
      <c r="BR500" s="16">
        <v>62428.0</v>
      </c>
      <c r="BS500" s="16">
        <v>0.0</v>
      </c>
      <c r="BT500" s="16">
        <v>0.0</v>
      </c>
    </row>
    <row r="501">
      <c r="A501" s="14" t="s">
        <v>6736</v>
      </c>
      <c r="B501" s="16">
        <v>11.0</v>
      </c>
      <c r="C501" s="16">
        <v>4091782.0</v>
      </c>
      <c r="D501" s="17"/>
      <c r="E501" s="14" t="s">
        <v>2630</v>
      </c>
      <c r="F501" s="14" t="s">
        <v>2631</v>
      </c>
      <c r="G501" s="14" t="s">
        <v>5166</v>
      </c>
      <c r="H501" s="14" t="s">
        <v>2978</v>
      </c>
      <c r="I501" s="14" t="s">
        <v>21</v>
      </c>
      <c r="J501" s="14" t="s">
        <v>4845</v>
      </c>
      <c r="K501" s="14" t="s">
        <v>6737</v>
      </c>
      <c r="L501" s="14" t="s">
        <v>6737</v>
      </c>
      <c r="M501" s="14" t="s">
        <v>6738</v>
      </c>
      <c r="N501" s="14" t="s">
        <v>409</v>
      </c>
      <c r="O501" s="14" t="s">
        <v>410</v>
      </c>
      <c r="P501" s="16">
        <v>2672454.0</v>
      </c>
      <c r="Q501" s="17"/>
      <c r="R501" s="16">
        <v>3.0</v>
      </c>
      <c r="S501" s="16">
        <v>1605886.0</v>
      </c>
      <c r="T501" s="18">
        <v>1.8681E-6</v>
      </c>
      <c r="U501" s="16">
        <v>0.0</v>
      </c>
      <c r="V501" s="16">
        <v>0.0</v>
      </c>
      <c r="W501" s="14" t="s">
        <v>2978</v>
      </c>
      <c r="X501" s="14" t="s">
        <v>4849</v>
      </c>
      <c r="Y501" s="18">
        <v>6.8E-7</v>
      </c>
      <c r="Z501" s="16">
        <v>23.8</v>
      </c>
      <c r="AA501" s="17"/>
      <c r="AB501" s="16">
        <v>0.0</v>
      </c>
      <c r="AC501" s="16">
        <v>0.01</v>
      </c>
      <c r="AD501" s="16">
        <v>6.33</v>
      </c>
      <c r="AE501" s="16">
        <v>0.05</v>
      </c>
      <c r="AF501" s="16">
        <v>0.086</v>
      </c>
      <c r="AG501" s="16">
        <v>0.0</v>
      </c>
      <c r="AH501" s="16">
        <v>75040.0</v>
      </c>
      <c r="AI501" s="16">
        <v>0.0</v>
      </c>
      <c r="AJ501" s="16">
        <v>0.0</v>
      </c>
      <c r="AK501" s="16">
        <v>0.0</v>
      </c>
      <c r="AL501" s="16">
        <v>60024.0</v>
      </c>
      <c r="AM501" s="16">
        <v>0.0</v>
      </c>
      <c r="AN501" s="16">
        <v>0.0</v>
      </c>
      <c r="AO501" s="16">
        <v>0.0</v>
      </c>
      <c r="AP501" s="16">
        <v>29608.0</v>
      </c>
      <c r="AQ501" s="16">
        <v>0.0</v>
      </c>
      <c r="AR501" s="16">
        <v>0.0</v>
      </c>
      <c r="AS501" s="16">
        <v>0.0</v>
      </c>
      <c r="AT501" s="16">
        <v>44874.0</v>
      </c>
      <c r="AU501" s="16">
        <v>0.0</v>
      </c>
      <c r="AV501" s="16">
        <v>0.0</v>
      </c>
      <c r="AW501" s="16">
        <v>0.0</v>
      </c>
      <c r="AX501" s="16">
        <v>55846.0</v>
      </c>
      <c r="AY501" s="16">
        <v>0.0</v>
      </c>
      <c r="AZ501" s="16">
        <v>0.0</v>
      </c>
      <c r="BA501" s="16">
        <v>0.0</v>
      </c>
      <c r="BB501" s="16">
        <v>6060.0</v>
      </c>
      <c r="BC501" s="16">
        <v>0.0</v>
      </c>
      <c r="BD501" s="16">
        <v>0.0</v>
      </c>
      <c r="BE501" s="16">
        <v>3.0</v>
      </c>
      <c r="BF501" s="16">
        <v>1179992.0</v>
      </c>
      <c r="BG501" s="16">
        <v>0.0</v>
      </c>
      <c r="BH501" s="16">
        <v>0.0</v>
      </c>
      <c r="BI501" s="16">
        <v>0.0</v>
      </c>
      <c r="BJ501" s="16">
        <v>912.0</v>
      </c>
      <c r="BK501" s="16">
        <v>0.0</v>
      </c>
      <c r="BL501" s="16">
        <v>0.0</v>
      </c>
      <c r="BM501" s="16">
        <v>0.0</v>
      </c>
      <c r="BN501" s="16">
        <v>91080.0</v>
      </c>
      <c r="BO501" s="16">
        <v>0.0</v>
      </c>
      <c r="BP501" s="16">
        <v>0.0</v>
      </c>
      <c r="BQ501" s="16">
        <v>0.0</v>
      </c>
      <c r="BR501" s="16">
        <v>62450.0</v>
      </c>
      <c r="BS501" s="16">
        <v>0.0</v>
      </c>
      <c r="BT501" s="16">
        <v>0.0</v>
      </c>
    </row>
    <row r="502">
      <c r="A502" s="14" t="s">
        <v>6739</v>
      </c>
      <c r="B502" s="16">
        <v>11.0</v>
      </c>
      <c r="C502" s="16">
        <v>4074622.0</v>
      </c>
      <c r="D502" s="14" t="s">
        <v>6740</v>
      </c>
      <c r="E502" s="14" t="s">
        <v>2631</v>
      </c>
      <c r="F502" s="14" t="s">
        <v>2622</v>
      </c>
      <c r="G502" s="14" t="s">
        <v>4844</v>
      </c>
      <c r="H502" s="14" t="s">
        <v>2978</v>
      </c>
      <c r="I502" s="14" t="s">
        <v>2978</v>
      </c>
      <c r="J502" s="14" t="s">
        <v>4845</v>
      </c>
      <c r="K502" s="14" t="s">
        <v>6741</v>
      </c>
      <c r="L502" s="14" t="s">
        <v>6741</v>
      </c>
      <c r="M502" s="14" t="s">
        <v>6742</v>
      </c>
      <c r="N502" s="14" t="s">
        <v>4848</v>
      </c>
      <c r="O502" s="14" t="s">
        <v>4878</v>
      </c>
      <c r="P502" s="16">
        <v>759074.0</v>
      </c>
      <c r="Q502" s="17"/>
      <c r="R502" s="16">
        <v>3.0</v>
      </c>
      <c r="S502" s="16">
        <v>1606086.0</v>
      </c>
      <c r="T502" s="18">
        <v>1.8679E-6</v>
      </c>
      <c r="U502" s="16">
        <v>0.0</v>
      </c>
      <c r="V502" s="16">
        <v>0.0</v>
      </c>
      <c r="W502" s="14" t="s">
        <v>2978</v>
      </c>
      <c r="X502" s="14" t="s">
        <v>4849</v>
      </c>
      <c r="Y502" s="18">
        <v>2.8E-7</v>
      </c>
      <c r="Z502" s="16">
        <v>11.7</v>
      </c>
      <c r="AA502" s="16">
        <v>0.327</v>
      </c>
      <c r="AB502" s="16">
        <v>0.0</v>
      </c>
      <c r="AC502" s="16">
        <v>0.01</v>
      </c>
      <c r="AD502" s="16">
        <v>1.67</v>
      </c>
      <c r="AE502" s="17"/>
      <c r="AF502" s="17"/>
      <c r="AG502" s="16">
        <v>0.0</v>
      </c>
      <c r="AH502" s="16">
        <v>74884.0</v>
      </c>
      <c r="AI502" s="16">
        <v>0.0</v>
      </c>
      <c r="AJ502" s="16">
        <v>0.0</v>
      </c>
      <c r="AK502" s="16">
        <v>1.0</v>
      </c>
      <c r="AL502" s="16">
        <v>58574.0</v>
      </c>
      <c r="AM502" s="16">
        <v>0.0</v>
      </c>
      <c r="AN502" s="16">
        <v>0.0</v>
      </c>
      <c r="AO502" s="16">
        <v>0.0</v>
      </c>
      <c r="AP502" s="16">
        <v>29410.0</v>
      </c>
      <c r="AQ502" s="16">
        <v>0.0</v>
      </c>
      <c r="AR502" s="16">
        <v>0.0</v>
      </c>
      <c r="AS502" s="16">
        <v>0.0</v>
      </c>
      <c r="AT502" s="16">
        <v>44564.0</v>
      </c>
      <c r="AU502" s="16">
        <v>0.0</v>
      </c>
      <c r="AV502" s="16">
        <v>0.0</v>
      </c>
      <c r="AW502" s="16">
        <v>0.0</v>
      </c>
      <c r="AX502" s="16">
        <v>63524.0</v>
      </c>
      <c r="AY502" s="16">
        <v>0.0</v>
      </c>
      <c r="AZ502" s="16">
        <v>0.0</v>
      </c>
      <c r="BA502" s="16">
        <v>0.0</v>
      </c>
      <c r="BB502" s="16">
        <v>6050.0</v>
      </c>
      <c r="BC502" s="16">
        <v>0.0</v>
      </c>
      <c r="BD502" s="16">
        <v>0.0</v>
      </c>
      <c r="BE502" s="16">
        <v>2.0</v>
      </c>
      <c r="BF502" s="16">
        <v>1176088.0</v>
      </c>
      <c r="BG502" s="16">
        <v>0.0</v>
      </c>
      <c r="BH502" s="16">
        <v>0.0</v>
      </c>
      <c r="BI502" s="16">
        <v>0.0</v>
      </c>
      <c r="BJ502" s="16">
        <v>912.0</v>
      </c>
      <c r="BK502" s="16">
        <v>0.0</v>
      </c>
      <c r="BL502" s="16">
        <v>0.0</v>
      </c>
      <c r="BM502" s="16">
        <v>0.0</v>
      </c>
      <c r="BN502" s="16">
        <v>89864.0</v>
      </c>
      <c r="BO502" s="16">
        <v>0.0</v>
      </c>
      <c r="BP502" s="16">
        <v>0.0</v>
      </c>
      <c r="BQ502" s="16">
        <v>0.0</v>
      </c>
      <c r="BR502" s="16">
        <v>62216.0</v>
      </c>
      <c r="BS502" s="16">
        <v>0.0</v>
      </c>
      <c r="BT502" s="16">
        <v>0.0</v>
      </c>
    </row>
    <row r="503">
      <c r="A503" s="14" t="s">
        <v>6743</v>
      </c>
      <c r="B503" s="16">
        <v>11.0</v>
      </c>
      <c r="C503" s="16">
        <v>4091777.0</v>
      </c>
      <c r="D503" s="14" t="s">
        <v>6744</v>
      </c>
      <c r="E503" s="14" t="s">
        <v>6745</v>
      </c>
      <c r="F503" s="14" t="s">
        <v>2621</v>
      </c>
      <c r="G503" s="14" t="s">
        <v>4844</v>
      </c>
      <c r="H503" s="14" t="s">
        <v>2978</v>
      </c>
      <c r="I503" s="14" t="s">
        <v>2978</v>
      </c>
      <c r="J503" s="14" t="s">
        <v>4845</v>
      </c>
      <c r="K503" s="14" t="s">
        <v>6746</v>
      </c>
      <c r="L503" s="14" t="s">
        <v>6746</v>
      </c>
      <c r="M503" s="14" t="s">
        <v>6747</v>
      </c>
      <c r="N503" s="14" t="s">
        <v>5050</v>
      </c>
      <c r="O503" s="14" t="s">
        <v>410</v>
      </c>
      <c r="P503" s="16">
        <v>1401627.0</v>
      </c>
      <c r="Q503" s="17"/>
      <c r="R503" s="16">
        <v>3.0</v>
      </c>
      <c r="S503" s="16">
        <v>1607186.0</v>
      </c>
      <c r="T503" s="18">
        <v>1.8666E-6</v>
      </c>
      <c r="U503" s="16">
        <v>0.0</v>
      </c>
      <c r="V503" s="16">
        <v>0.0</v>
      </c>
      <c r="W503" s="14" t="s">
        <v>2978</v>
      </c>
      <c r="X503" s="14" t="s">
        <v>4849</v>
      </c>
      <c r="Y503" s="18">
        <v>2.8E-7</v>
      </c>
      <c r="Z503" s="16">
        <v>18.4</v>
      </c>
      <c r="AA503" s="17"/>
      <c r="AB503" s="16">
        <v>0.0</v>
      </c>
      <c r="AC503" s="16">
        <v>0.02</v>
      </c>
      <c r="AD503" s="16">
        <v>4.72</v>
      </c>
      <c r="AE503" s="17"/>
      <c r="AF503" s="17"/>
      <c r="AG503" s="16">
        <v>0.0</v>
      </c>
      <c r="AH503" s="16">
        <v>74928.0</v>
      </c>
      <c r="AI503" s="16">
        <v>0.0</v>
      </c>
      <c r="AJ503" s="16">
        <v>0.0</v>
      </c>
      <c r="AK503" s="16">
        <v>0.0</v>
      </c>
      <c r="AL503" s="16">
        <v>60010.0</v>
      </c>
      <c r="AM503" s="16">
        <v>0.0</v>
      </c>
      <c r="AN503" s="16">
        <v>0.0</v>
      </c>
      <c r="AO503" s="16">
        <v>0.0</v>
      </c>
      <c r="AP503" s="16">
        <v>29606.0</v>
      </c>
      <c r="AQ503" s="16">
        <v>0.0</v>
      </c>
      <c r="AR503" s="16">
        <v>0.0</v>
      </c>
      <c r="AS503" s="16">
        <v>0.0</v>
      </c>
      <c r="AT503" s="16">
        <v>44890.0</v>
      </c>
      <c r="AU503" s="16">
        <v>0.0</v>
      </c>
      <c r="AV503" s="16">
        <v>0.0</v>
      </c>
      <c r="AW503" s="16">
        <v>0.0</v>
      </c>
      <c r="AX503" s="16">
        <v>57242.0</v>
      </c>
      <c r="AY503" s="16">
        <v>0.0</v>
      </c>
      <c r="AZ503" s="16">
        <v>0.0</v>
      </c>
      <c r="BA503" s="16">
        <v>0.0</v>
      </c>
      <c r="BB503" s="16">
        <v>6078.0</v>
      </c>
      <c r="BC503" s="16">
        <v>0.0</v>
      </c>
      <c r="BD503" s="16">
        <v>0.0</v>
      </c>
      <c r="BE503" s="16">
        <v>2.0</v>
      </c>
      <c r="BF503" s="16">
        <v>1179998.0</v>
      </c>
      <c r="BG503" s="16">
        <v>0.0</v>
      </c>
      <c r="BH503" s="16">
        <v>0.0</v>
      </c>
      <c r="BI503" s="16">
        <v>0.0</v>
      </c>
      <c r="BJ503" s="16">
        <v>912.0</v>
      </c>
      <c r="BK503" s="16">
        <v>0.0</v>
      </c>
      <c r="BL503" s="16">
        <v>0.0</v>
      </c>
      <c r="BM503" s="16">
        <v>1.0</v>
      </c>
      <c r="BN503" s="16">
        <v>91082.0</v>
      </c>
      <c r="BO503" s="16">
        <v>0.0</v>
      </c>
      <c r="BP503" s="16">
        <v>0.0</v>
      </c>
      <c r="BQ503" s="16">
        <v>0.0</v>
      </c>
      <c r="BR503" s="16">
        <v>62440.0</v>
      </c>
      <c r="BS503" s="16">
        <v>0.0</v>
      </c>
      <c r="BT503" s="16">
        <v>0.0</v>
      </c>
    </row>
    <row r="504">
      <c r="A504" s="14" t="s">
        <v>6748</v>
      </c>
      <c r="B504" s="16">
        <v>11.0</v>
      </c>
      <c r="C504" s="16">
        <v>4074619.0</v>
      </c>
      <c r="D504" s="14" t="s">
        <v>6749</v>
      </c>
      <c r="E504" s="14" t="s">
        <v>2631</v>
      </c>
      <c r="F504" s="14" t="s">
        <v>2630</v>
      </c>
      <c r="G504" s="14" t="s">
        <v>4844</v>
      </c>
      <c r="H504" s="14" t="s">
        <v>2978</v>
      </c>
      <c r="I504" s="14" t="s">
        <v>2978</v>
      </c>
      <c r="J504" s="14" t="s">
        <v>4845</v>
      </c>
      <c r="K504" s="14" t="s">
        <v>6750</v>
      </c>
      <c r="L504" s="14" t="s">
        <v>6750</v>
      </c>
      <c r="M504" s="14" t="s">
        <v>6751</v>
      </c>
      <c r="N504" s="14" t="s">
        <v>4848</v>
      </c>
      <c r="O504" s="14" t="s">
        <v>4878</v>
      </c>
      <c r="P504" s="16">
        <v>1157256.0</v>
      </c>
      <c r="Q504" s="17"/>
      <c r="R504" s="16">
        <v>3.0</v>
      </c>
      <c r="S504" s="16">
        <v>1607748.0</v>
      </c>
      <c r="T504" s="18">
        <v>1.866E-6</v>
      </c>
      <c r="U504" s="16">
        <v>0.0</v>
      </c>
      <c r="V504" s="16">
        <v>0.0</v>
      </c>
      <c r="W504" s="14" t="s">
        <v>2978</v>
      </c>
      <c r="X504" s="14" t="s">
        <v>4954</v>
      </c>
      <c r="Y504" s="16">
        <v>1.782E-5</v>
      </c>
      <c r="Z504" s="16">
        <v>6.82</v>
      </c>
      <c r="AA504" s="16">
        <v>0.058</v>
      </c>
      <c r="AB504" s="16">
        <v>0.0</v>
      </c>
      <c r="AC504" s="16">
        <v>0.0</v>
      </c>
      <c r="AD504" s="16">
        <v>0.14</v>
      </c>
      <c r="AE504" s="17"/>
      <c r="AF504" s="17"/>
      <c r="AG504" s="16">
        <v>0.0</v>
      </c>
      <c r="AH504" s="16">
        <v>74942.0</v>
      </c>
      <c r="AI504" s="16">
        <v>0.0</v>
      </c>
      <c r="AJ504" s="16">
        <v>0.0</v>
      </c>
      <c r="AK504" s="16">
        <v>0.0</v>
      </c>
      <c r="AL504" s="16">
        <v>58866.0</v>
      </c>
      <c r="AM504" s="16">
        <v>0.0</v>
      </c>
      <c r="AN504" s="16">
        <v>0.0</v>
      </c>
      <c r="AO504" s="16">
        <v>0.0</v>
      </c>
      <c r="AP504" s="16">
        <v>29430.0</v>
      </c>
      <c r="AQ504" s="16">
        <v>0.0</v>
      </c>
      <c r="AR504" s="16">
        <v>0.0</v>
      </c>
      <c r="AS504" s="16">
        <v>3.0</v>
      </c>
      <c r="AT504" s="16">
        <v>44646.0</v>
      </c>
      <c r="AU504" s="16">
        <v>0.0</v>
      </c>
      <c r="AV504" s="16">
        <v>0.0</v>
      </c>
      <c r="AW504" s="16">
        <v>0.0</v>
      </c>
      <c r="AX504" s="16">
        <v>63642.0</v>
      </c>
      <c r="AY504" s="16">
        <v>0.0</v>
      </c>
      <c r="AZ504" s="16">
        <v>0.0</v>
      </c>
      <c r="BA504" s="16">
        <v>0.0</v>
      </c>
      <c r="BB504" s="16">
        <v>6054.0</v>
      </c>
      <c r="BC504" s="16">
        <v>0.0</v>
      </c>
      <c r="BD504" s="16">
        <v>0.0</v>
      </c>
      <c r="BE504" s="16">
        <v>0.0</v>
      </c>
      <c r="BF504" s="16">
        <v>1176926.0</v>
      </c>
      <c r="BG504" s="16">
        <v>0.0</v>
      </c>
      <c r="BH504" s="16">
        <v>0.0</v>
      </c>
      <c r="BI504" s="16">
        <v>0.0</v>
      </c>
      <c r="BJ504" s="16">
        <v>912.0</v>
      </c>
      <c r="BK504" s="16">
        <v>0.0</v>
      </c>
      <c r="BL504" s="16">
        <v>0.0</v>
      </c>
      <c r="BM504" s="16">
        <v>0.0</v>
      </c>
      <c r="BN504" s="16">
        <v>90046.0</v>
      </c>
      <c r="BO504" s="16">
        <v>0.0</v>
      </c>
      <c r="BP504" s="16">
        <v>0.0</v>
      </c>
      <c r="BQ504" s="16">
        <v>0.0</v>
      </c>
      <c r="BR504" s="16">
        <v>62284.0</v>
      </c>
      <c r="BS504" s="16">
        <v>0.0</v>
      </c>
      <c r="BT504" s="16">
        <v>0.0</v>
      </c>
    </row>
    <row r="505">
      <c r="A505" s="14" t="s">
        <v>6752</v>
      </c>
      <c r="B505" s="16">
        <v>11.0</v>
      </c>
      <c r="C505" s="16">
        <v>4091772.0</v>
      </c>
      <c r="D505" s="14" t="s">
        <v>6753</v>
      </c>
      <c r="E505" s="14" t="s">
        <v>2630</v>
      </c>
      <c r="F505" s="14" t="s">
        <v>2621</v>
      </c>
      <c r="G505" s="14" t="s">
        <v>5166</v>
      </c>
      <c r="H505" s="14" t="s">
        <v>2978</v>
      </c>
      <c r="I505" s="14" t="s">
        <v>21</v>
      </c>
      <c r="J505" s="14" t="s">
        <v>4845</v>
      </c>
      <c r="K505" s="14" t="s">
        <v>6754</v>
      </c>
      <c r="L505" s="14" t="s">
        <v>6754</v>
      </c>
      <c r="M505" s="14" t="s">
        <v>6755</v>
      </c>
      <c r="N505" s="14" t="s">
        <v>409</v>
      </c>
      <c r="O505" s="14" t="s">
        <v>410</v>
      </c>
      <c r="P505" s="16">
        <v>1359954.0</v>
      </c>
      <c r="Q505" s="17"/>
      <c r="R505" s="16">
        <v>3.0</v>
      </c>
      <c r="S505" s="16">
        <v>1608064.0</v>
      </c>
      <c r="T505" s="18">
        <v>1.8656E-6</v>
      </c>
      <c r="U505" s="16">
        <v>0.0</v>
      </c>
      <c r="V505" s="16">
        <v>0.0</v>
      </c>
      <c r="W505" s="14" t="s">
        <v>2978</v>
      </c>
      <c r="X505" s="14" t="s">
        <v>4940</v>
      </c>
      <c r="Y505" s="16">
        <v>1.327E-5</v>
      </c>
      <c r="Z505" s="16">
        <v>24.1</v>
      </c>
      <c r="AA505" s="17"/>
      <c r="AB505" s="16">
        <v>0.0</v>
      </c>
      <c r="AC505" s="16">
        <v>0.0</v>
      </c>
      <c r="AD505" s="16">
        <v>2.92</v>
      </c>
      <c r="AE505" s="16">
        <v>0.0</v>
      </c>
      <c r="AF505" s="16">
        <v>0.408</v>
      </c>
      <c r="AG505" s="16">
        <v>0.0</v>
      </c>
      <c r="AH505" s="16">
        <v>75044.0</v>
      </c>
      <c r="AI505" s="16">
        <v>0.0</v>
      </c>
      <c r="AJ505" s="16">
        <v>0.0</v>
      </c>
      <c r="AK505" s="16">
        <v>3.0</v>
      </c>
      <c r="AL505" s="16">
        <v>60024.0</v>
      </c>
      <c r="AM505" s="16">
        <v>0.0</v>
      </c>
      <c r="AN505" s="16">
        <v>0.0</v>
      </c>
      <c r="AO505" s="16">
        <v>0.0</v>
      </c>
      <c r="AP505" s="16">
        <v>29604.0</v>
      </c>
      <c r="AQ505" s="16">
        <v>0.0</v>
      </c>
      <c r="AR505" s="16">
        <v>0.0</v>
      </c>
      <c r="AS505" s="16">
        <v>0.0</v>
      </c>
      <c r="AT505" s="16">
        <v>44876.0</v>
      </c>
      <c r="AU505" s="16">
        <v>0.0</v>
      </c>
      <c r="AV505" s="16">
        <v>0.0</v>
      </c>
      <c r="AW505" s="16">
        <v>0.0</v>
      </c>
      <c r="AX505" s="16">
        <v>58004.0</v>
      </c>
      <c r="AY505" s="16">
        <v>0.0</v>
      </c>
      <c r="AZ505" s="16">
        <v>0.0</v>
      </c>
      <c r="BA505" s="16">
        <v>0.0</v>
      </c>
      <c r="BB505" s="16">
        <v>6058.0</v>
      </c>
      <c r="BC505" s="16">
        <v>0.0</v>
      </c>
      <c r="BD505" s="16">
        <v>0.0</v>
      </c>
      <c r="BE505" s="16">
        <v>0.0</v>
      </c>
      <c r="BF505" s="16">
        <v>1179992.0</v>
      </c>
      <c r="BG505" s="16">
        <v>0.0</v>
      </c>
      <c r="BH505" s="16">
        <v>0.0</v>
      </c>
      <c r="BI505" s="16">
        <v>0.0</v>
      </c>
      <c r="BJ505" s="16">
        <v>912.0</v>
      </c>
      <c r="BK505" s="16">
        <v>0.0</v>
      </c>
      <c r="BL505" s="16">
        <v>0.0</v>
      </c>
      <c r="BM505" s="16">
        <v>0.0</v>
      </c>
      <c r="BN505" s="16">
        <v>91084.0</v>
      </c>
      <c r="BO505" s="16">
        <v>0.0</v>
      </c>
      <c r="BP505" s="16">
        <v>0.0</v>
      </c>
      <c r="BQ505" s="16">
        <v>0.0</v>
      </c>
      <c r="BR505" s="16">
        <v>62466.0</v>
      </c>
      <c r="BS505" s="16">
        <v>0.0</v>
      </c>
      <c r="BT505" s="16">
        <v>0.0</v>
      </c>
    </row>
    <row r="506">
      <c r="A506" s="14" t="s">
        <v>6756</v>
      </c>
      <c r="B506" s="16">
        <v>11.0</v>
      </c>
      <c r="C506" s="16">
        <v>4074614.0</v>
      </c>
      <c r="D506" s="17"/>
      <c r="E506" s="14" t="s">
        <v>2631</v>
      </c>
      <c r="F506" s="14" t="s">
        <v>2630</v>
      </c>
      <c r="G506" s="14" t="s">
        <v>5166</v>
      </c>
      <c r="H506" s="14" t="s">
        <v>2978</v>
      </c>
      <c r="I506" s="14" t="s">
        <v>21</v>
      </c>
      <c r="J506" s="14" t="s">
        <v>4845</v>
      </c>
      <c r="K506" s="14" t="s">
        <v>6757</v>
      </c>
      <c r="L506" s="14" t="s">
        <v>6757</v>
      </c>
      <c r="M506" s="14" t="s">
        <v>6758</v>
      </c>
      <c r="N506" s="14" t="s">
        <v>409</v>
      </c>
      <c r="P506" s="17"/>
      <c r="Q506" s="17"/>
      <c r="R506" s="16">
        <v>3.0</v>
      </c>
      <c r="S506" s="16">
        <v>1609050.0</v>
      </c>
      <c r="T506" s="18">
        <v>1.8645E-6</v>
      </c>
      <c r="U506" s="16">
        <v>0.0</v>
      </c>
      <c r="V506" s="16">
        <v>0.0</v>
      </c>
      <c r="W506" s="14" t="s">
        <v>2978</v>
      </c>
      <c r="X506" s="14" t="s">
        <v>4849</v>
      </c>
      <c r="Y506" s="18">
        <v>2.8E-7</v>
      </c>
      <c r="Z506" s="16">
        <v>25.7</v>
      </c>
      <c r="AA506" s="17"/>
      <c r="AB506" s="16">
        <v>0.0</v>
      </c>
      <c r="AC506" s="16">
        <v>0.0</v>
      </c>
      <c r="AD506" s="16">
        <v>8.76</v>
      </c>
      <c r="AE506" s="16">
        <v>0.08</v>
      </c>
      <c r="AF506" s="16">
        <v>0.263</v>
      </c>
      <c r="AG506" s="16">
        <v>0.0</v>
      </c>
      <c r="AH506" s="16">
        <v>74956.0</v>
      </c>
      <c r="AI506" s="16">
        <v>0.0</v>
      </c>
      <c r="AJ506" s="16">
        <v>0.0</v>
      </c>
      <c r="AK506" s="16">
        <v>0.0</v>
      </c>
      <c r="AL506" s="16">
        <v>59124.0</v>
      </c>
      <c r="AM506" s="16">
        <v>0.0</v>
      </c>
      <c r="AN506" s="16">
        <v>0.0</v>
      </c>
      <c r="AO506" s="16">
        <v>0.0</v>
      </c>
      <c r="AP506" s="16">
        <v>29462.0</v>
      </c>
      <c r="AQ506" s="16">
        <v>0.0</v>
      </c>
      <c r="AR506" s="16">
        <v>0.0</v>
      </c>
      <c r="AS506" s="16">
        <v>1.0</v>
      </c>
      <c r="AT506" s="16">
        <v>44694.0</v>
      </c>
      <c r="AU506" s="16">
        <v>0.0</v>
      </c>
      <c r="AV506" s="16">
        <v>0.0</v>
      </c>
      <c r="AW506" s="16">
        <v>0.0</v>
      </c>
      <c r="AX506" s="16">
        <v>63714.0</v>
      </c>
      <c r="AY506" s="16">
        <v>0.0</v>
      </c>
      <c r="AZ506" s="16">
        <v>0.0</v>
      </c>
      <c r="BA506" s="16">
        <v>0.0</v>
      </c>
      <c r="BB506" s="16">
        <v>6050.0</v>
      </c>
      <c r="BC506" s="16">
        <v>0.0</v>
      </c>
      <c r="BD506" s="16">
        <v>0.0</v>
      </c>
      <c r="BE506" s="16">
        <v>2.0</v>
      </c>
      <c r="BF506" s="16">
        <v>1177620.0</v>
      </c>
      <c r="BG506" s="16">
        <v>0.0</v>
      </c>
      <c r="BH506" s="16">
        <v>0.0</v>
      </c>
      <c r="BI506" s="16">
        <v>0.0</v>
      </c>
      <c r="BJ506" s="16">
        <v>912.0</v>
      </c>
      <c r="BK506" s="16">
        <v>0.0</v>
      </c>
      <c r="BL506" s="16">
        <v>0.0</v>
      </c>
      <c r="BM506" s="16">
        <v>0.0</v>
      </c>
      <c r="BN506" s="16">
        <v>90192.0</v>
      </c>
      <c r="BO506" s="16">
        <v>0.0</v>
      </c>
      <c r="BP506" s="16">
        <v>0.0</v>
      </c>
      <c r="BQ506" s="16">
        <v>0.0</v>
      </c>
      <c r="BR506" s="16">
        <v>62326.0</v>
      </c>
      <c r="BS506" s="16">
        <v>0.0</v>
      </c>
      <c r="BT506" s="16">
        <v>0.0</v>
      </c>
    </row>
    <row r="507">
      <c r="A507" s="14" t="s">
        <v>6759</v>
      </c>
      <c r="B507" s="16">
        <v>11.0</v>
      </c>
      <c r="C507" s="16">
        <v>4074615.0</v>
      </c>
      <c r="D507" s="17"/>
      <c r="E507" s="14" t="s">
        <v>2630</v>
      </c>
      <c r="F507" s="14" t="s">
        <v>2621</v>
      </c>
      <c r="G507" s="14" t="s">
        <v>5166</v>
      </c>
      <c r="H507" s="14" t="s">
        <v>2978</v>
      </c>
      <c r="I507" s="14" t="s">
        <v>21</v>
      </c>
      <c r="J507" s="14" t="s">
        <v>4845</v>
      </c>
      <c r="K507" s="14" t="s">
        <v>6760</v>
      </c>
      <c r="L507" s="14" t="s">
        <v>6760</v>
      </c>
      <c r="M507" s="14" t="s">
        <v>6761</v>
      </c>
      <c r="N507" s="14" t="s">
        <v>409</v>
      </c>
      <c r="P507" s="17"/>
      <c r="Q507" s="17"/>
      <c r="R507" s="16">
        <v>3.0</v>
      </c>
      <c r="S507" s="16">
        <v>1609136.0</v>
      </c>
      <c r="T507" s="18">
        <v>1.8644E-6</v>
      </c>
      <c r="U507" s="16">
        <v>0.0</v>
      </c>
      <c r="V507" s="16">
        <v>0.0</v>
      </c>
      <c r="W507" s="14" t="s">
        <v>2978</v>
      </c>
      <c r="X507" s="14" t="s">
        <v>4849</v>
      </c>
      <c r="Y507" s="18">
        <v>2.8E-7</v>
      </c>
      <c r="Z507" s="16">
        <v>25.8</v>
      </c>
      <c r="AA507" s="16">
        <v>0.191</v>
      </c>
      <c r="AB507" s="16">
        <v>0.01</v>
      </c>
      <c r="AC507" s="16">
        <v>0.02</v>
      </c>
      <c r="AD507" s="16">
        <v>6.31</v>
      </c>
      <c r="AE507" s="16">
        <v>0.03</v>
      </c>
      <c r="AF507" s="16">
        <v>0.396</v>
      </c>
      <c r="AG507" s="16">
        <v>0.0</v>
      </c>
      <c r="AH507" s="16">
        <v>74966.0</v>
      </c>
      <c r="AI507" s="16">
        <v>0.0</v>
      </c>
      <c r="AJ507" s="16">
        <v>0.0</v>
      </c>
      <c r="AK507" s="16">
        <v>0.0</v>
      </c>
      <c r="AL507" s="16">
        <v>59122.0</v>
      </c>
      <c r="AM507" s="16">
        <v>0.0</v>
      </c>
      <c r="AN507" s="16">
        <v>0.0</v>
      </c>
      <c r="AO507" s="16">
        <v>0.0</v>
      </c>
      <c r="AP507" s="16">
        <v>29468.0</v>
      </c>
      <c r="AQ507" s="16">
        <v>0.0</v>
      </c>
      <c r="AR507" s="16">
        <v>0.0</v>
      </c>
      <c r="AS507" s="16">
        <v>1.0</v>
      </c>
      <c r="AT507" s="16">
        <v>44708.0</v>
      </c>
      <c r="AU507" s="16">
        <v>0.0</v>
      </c>
      <c r="AV507" s="16">
        <v>0.0</v>
      </c>
      <c r="AW507" s="16">
        <v>0.0</v>
      </c>
      <c r="AX507" s="16">
        <v>63736.0</v>
      </c>
      <c r="AY507" s="16">
        <v>0.0</v>
      </c>
      <c r="AZ507" s="16">
        <v>0.0</v>
      </c>
      <c r="BA507" s="16">
        <v>0.0</v>
      </c>
      <c r="BB507" s="16">
        <v>6050.0</v>
      </c>
      <c r="BC507" s="16">
        <v>0.0</v>
      </c>
      <c r="BD507" s="16">
        <v>0.0</v>
      </c>
      <c r="BE507" s="16">
        <v>2.0</v>
      </c>
      <c r="BF507" s="16">
        <v>1177636.0</v>
      </c>
      <c r="BG507" s="16">
        <v>0.0</v>
      </c>
      <c r="BH507" s="16">
        <v>0.0</v>
      </c>
      <c r="BI507" s="16">
        <v>0.0</v>
      </c>
      <c r="BJ507" s="16">
        <v>912.0</v>
      </c>
      <c r="BK507" s="16">
        <v>0.0</v>
      </c>
      <c r="BL507" s="16">
        <v>0.0</v>
      </c>
      <c r="BM507" s="16">
        <v>0.0</v>
      </c>
      <c r="BN507" s="16">
        <v>90212.0</v>
      </c>
      <c r="BO507" s="16">
        <v>0.0</v>
      </c>
      <c r="BP507" s="16">
        <v>0.0</v>
      </c>
      <c r="BQ507" s="16">
        <v>0.0</v>
      </c>
      <c r="BR507" s="16">
        <v>62326.0</v>
      </c>
      <c r="BS507" s="16">
        <v>0.0</v>
      </c>
      <c r="BT507" s="16">
        <v>0.0</v>
      </c>
    </row>
    <row r="508">
      <c r="A508" s="14" t="s">
        <v>6762</v>
      </c>
      <c r="B508" s="16">
        <v>11.0</v>
      </c>
      <c r="C508" s="16">
        <v>4091749.0</v>
      </c>
      <c r="D508" s="14" t="s">
        <v>6763</v>
      </c>
      <c r="E508" s="14" t="s">
        <v>2631</v>
      </c>
      <c r="F508" s="14" t="s">
        <v>2630</v>
      </c>
      <c r="G508" s="14" t="s">
        <v>4844</v>
      </c>
      <c r="H508" s="14" t="s">
        <v>2978</v>
      </c>
      <c r="I508" s="14" t="s">
        <v>2978</v>
      </c>
      <c r="J508" s="14" t="s">
        <v>4845</v>
      </c>
      <c r="K508" s="14" t="s">
        <v>6764</v>
      </c>
      <c r="L508" s="14" t="s">
        <v>6764</v>
      </c>
      <c r="M508" s="14" t="s">
        <v>6765</v>
      </c>
      <c r="N508" s="14" t="s">
        <v>409</v>
      </c>
      <c r="O508" s="14" t="s">
        <v>410</v>
      </c>
      <c r="P508" s="16">
        <v>1040184.0</v>
      </c>
      <c r="Q508" s="17"/>
      <c r="R508" s="16">
        <v>3.0</v>
      </c>
      <c r="S508" s="16">
        <v>1612010.0</v>
      </c>
      <c r="T508" s="18">
        <v>1.861E-6</v>
      </c>
      <c r="U508" s="16">
        <v>0.0</v>
      </c>
      <c r="V508" s="16">
        <v>0.0</v>
      </c>
      <c r="W508" s="14" t="s">
        <v>2978</v>
      </c>
      <c r="X508" s="14" t="s">
        <v>4849</v>
      </c>
      <c r="Y508" s="18">
        <v>2.8E-7</v>
      </c>
      <c r="Z508" s="16">
        <v>23.8</v>
      </c>
      <c r="AA508" s="17"/>
      <c r="AB508" s="16">
        <v>0.0</v>
      </c>
      <c r="AC508" s="16">
        <v>0.03</v>
      </c>
      <c r="AD508" s="16">
        <v>7.01</v>
      </c>
      <c r="AE508" s="16">
        <v>0.01</v>
      </c>
      <c r="AF508" s="16">
        <v>0.925</v>
      </c>
      <c r="AG508" s="16">
        <v>0.0</v>
      </c>
      <c r="AH508" s="16">
        <v>74936.0</v>
      </c>
      <c r="AI508" s="16">
        <v>0.0</v>
      </c>
      <c r="AJ508" s="16">
        <v>0.0</v>
      </c>
      <c r="AK508" s="16">
        <v>1.0</v>
      </c>
      <c r="AL508" s="16">
        <v>60010.0</v>
      </c>
      <c r="AM508" s="16">
        <v>0.0</v>
      </c>
      <c r="AN508" s="16">
        <v>0.0</v>
      </c>
      <c r="AO508" s="16">
        <v>0.0</v>
      </c>
      <c r="AP508" s="16">
        <v>29608.0</v>
      </c>
      <c r="AQ508" s="16">
        <v>0.0</v>
      </c>
      <c r="AR508" s="16">
        <v>0.0</v>
      </c>
      <c r="AS508" s="16">
        <v>0.0</v>
      </c>
      <c r="AT508" s="16">
        <v>44882.0</v>
      </c>
      <c r="AU508" s="16">
        <v>0.0</v>
      </c>
      <c r="AV508" s="16">
        <v>0.0</v>
      </c>
      <c r="AW508" s="16">
        <v>0.0</v>
      </c>
      <c r="AX508" s="16">
        <v>61982.0</v>
      </c>
      <c r="AY508" s="16">
        <v>0.0</v>
      </c>
      <c r="AZ508" s="16">
        <v>0.0</v>
      </c>
      <c r="BA508" s="16">
        <v>0.0</v>
      </c>
      <c r="BB508" s="16">
        <v>6080.0</v>
      </c>
      <c r="BC508" s="16">
        <v>0.0</v>
      </c>
      <c r="BD508" s="16">
        <v>0.0</v>
      </c>
      <c r="BE508" s="16">
        <v>2.0</v>
      </c>
      <c r="BF508" s="16">
        <v>1180036.0</v>
      </c>
      <c r="BG508" s="16">
        <v>0.0</v>
      </c>
      <c r="BH508" s="16">
        <v>0.0</v>
      </c>
      <c r="BI508" s="16">
        <v>0.0</v>
      </c>
      <c r="BJ508" s="16">
        <v>912.0</v>
      </c>
      <c r="BK508" s="16">
        <v>0.0</v>
      </c>
      <c r="BL508" s="16">
        <v>0.0</v>
      </c>
      <c r="BM508" s="16">
        <v>0.0</v>
      </c>
      <c r="BN508" s="16">
        <v>91088.0</v>
      </c>
      <c r="BO508" s="16">
        <v>0.0</v>
      </c>
      <c r="BP508" s="16">
        <v>0.0</v>
      </c>
      <c r="BQ508" s="16">
        <v>0.0</v>
      </c>
      <c r="BR508" s="16">
        <v>62476.0</v>
      </c>
      <c r="BS508" s="16">
        <v>0.0</v>
      </c>
      <c r="BT508" s="16">
        <v>0.0</v>
      </c>
    </row>
    <row r="509">
      <c r="A509" s="14" t="s">
        <v>6766</v>
      </c>
      <c r="B509" s="16">
        <v>11.0</v>
      </c>
      <c r="C509" s="16">
        <v>4023987.0</v>
      </c>
      <c r="D509" s="14" t="s">
        <v>6767</v>
      </c>
      <c r="E509" s="14" t="s">
        <v>2631</v>
      </c>
      <c r="F509" s="14" t="s">
        <v>2621</v>
      </c>
      <c r="G509" s="14" t="s">
        <v>5166</v>
      </c>
      <c r="H509" s="14" t="s">
        <v>2978</v>
      </c>
      <c r="I509" s="14" t="s">
        <v>21</v>
      </c>
      <c r="J509" s="14" t="s">
        <v>4845</v>
      </c>
      <c r="K509" s="14" t="s">
        <v>6768</v>
      </c>
      <c r="L509" s="14" t="s">
        <v>6768</v>
      </c>
      <c r="M509" s="14" t="s">
        <v>6769</v>
      </c>
      <c r="N509" s="14" t="s">
        <v>409</v>
      </c>
      <c r="P509" s="17"/>
      <c r="Q509" s="17"/>
      <c r="R509" s="16">
        <v>3.0</v>
      </c>
      <c r="S509" s="16">
        <v>1612714.0</v>
      </c>
      <c r="T509" s="18">
        <v>1.8602E-6</v>
      </c>
      <c r="U509" s="16">
        <v>0.0</v>
      </c>
      <c r="V509" s="16">
        <v>0.0</v>
      </c>
      <c r="W509" s="14" t="s">
        <v>2978</v>
      </c>
      <c r="X509" s="14" t="s">
        <v>4860</v>
      </c>
      <c r="Y509" s="16">
        <v>8.75E-6</v>
      </c>
      <c r="Z509" s="16">
        <v>36.0</v>
      </c>
      <c r="AA509" s="17"/>
      <c r="AB509" s="16">
        <v>0.77</v>
      </c>
      <c r="AC509" s="16">
        <v>-0.8</v>
      </c>
      <c r="AD509" s="16">
        <v>8.76</v>
      </c>
      <c r="AE509" s="16">
        <v>0.0</v>
      </c>
      <c r="AF509" s="16">
        <v>0.849</v>
      </c>
      <c r="AG509" s="16">
        <v>0.0</v>
      </c>
      <c r="AH509" s="16">
        <v>75044.0</v>
      </c>
      <c r="AI509" s="16">
        <v>0.0</v>
      </c>
      <c r="AJ509" s="16">
        <v>0.0</v>
      </c>
      <c r="AK509" s="16">
        <v>0.0</v>
      </c>
      <c r="AL509" s="16">
        <v>60014.0</v>
      </c>
      <c r="AM509" s="16">
        <v>0.0</v>
      </c>
      <c r="AN509" s="16">
        <v>0.0</v>
      </c>
      <c r="AO509" s="16">
        <v>0.0</v>
      </c>
      <c r="AP509" s="16">
        <v>29600.0</v>
      </c>
      <c r="AQ509" s="16">
        <v>0.0</v>
      </c>
      <c r="AR509" s="16">
        <v>0.0</v>
      </c>
      <c r="AS509" s="16">
        <v>0.0</v>
      </c>
      <c r="AT509" s="16">
        <v>44860.0</v>
      </c>
      <c r="AU509" s="16">
        <v>0.0</v>
      </c>
      <c r="AV509" s="16">
        <v>0.0</v>
      </c>
      <c r="AW509" s="16">
        <v>0.0</v>
      </c>
      <c r="AX509" s="16">
        <v>63966.0</v>
      </c>
      <c r="AY509" s="16">
        <v>0.0</v>
      </c>
      <c r="AZ509" s="16">
        <v>0.0</v>
      </c>
      <c r="BA509" s="16">
        <v>0.0</v>
      </c>
      <c r="BB509" s="16">
        <v>6058.0</v>
      </c>
      <c r="BC509" s="16">
        <v>0.0</v>
      </c>
      <c r="BD509" s="16">
        <v>0.0</v>
      </c>
      <c r="BE509" s="16">
        <v>0.0</v>
      </c>
      <c r="BF509" s="16">
        <v>1178774.0</v>
      </c>
      <c r="BG509" s="16">
        <v>0.0</v>
      </c>
      <c r="BH509" s="16">
        <v>0.0</v>
      </c>
      <c r="BI509" s="16">
        <v>0.0</v>
      </c>
      <c r="BJ509" s="16">
        <v>912.0</v>
      </c>
      <c r="BK509" s="16">
        <v>0.0</v>
      </c>
      <c r="BL509" s="16">
        <v>0.0</v>
      </c>
      <c r="BM509" s="16">
        <v>3.0</v>
      </c>
      <c r="BN509" s="16">
        <v>91054.0</v>
      </c>
      <c r="BO509" s="16">
        <v>0.0</v>
      </c>
      <c r="BP509" s="16">
        <v>0.0</v>
      </c>
      <c r="BQ509" s="16">
        <v>0.0</v>
      </c>
      <c r="BR509" s="16">
        <v>62432.0</v>
      </c>
      <c r="BS509" s="16">
        <v>0.0</v>
      </c>
      <c r="BT509" s="16">
        <v>0.0</v>
      </c>
    </row>
    <row r="510">
      <c r="A510" s="14" t="s">
        <v>6770</v>
      </c>
      <c r="B510" s="16">
        <v>11.0</v>
      </c>
      <c r="C510" s="16">
        <v>3856312.0</v>
      </c>
      <c r="D510" s="14" t="s">
        <v>6771</v>
      </c>
      <c r="E510" s="14" t="s">
        <v>2630</v>
      </c>
      <c r="F510" s="14" t="s">
        <v>2631</v>
      </c>
      <c r="G510" s="14" t="s">
        <v>5166</v>
      </c>
      <c r="H510" s="14" t="s">
        <v>2978</v>
      </c>
      <c r="I510" s="14" t="s">
        <v>21</v>
      </c>
      <c r="J510" s="14" t="s">
        <v>4845</v>
      </c>
      <c r="K510" s="14" t="s">
        <v>6772</v>
      </c>
      <c r="L510" s="14" t="s">
        <v>6772</v>
      </c>
      <c r="M510" s="14" t="s">
        <v>6773</v>
      </c>
      <c r="N510" s="14" t="s">
        <v>4848</v>
      </c>
      <c r="P510" s="17"/>
      <c r="Q510" s="17"/>
      <c r="R510" s="16">
        <v>3.0</v>
      </c>
      <c r="S510" s="16">
        <v>1613816.0</v>
      </c>
      <c r="T510" s="18">
        <v>1.8589E-6</v>
      </c>
      <c r="U510" s="16">
        <v>0.0</v>
      </c>
      <c r="V510" s="16">
        <v>0.0</v>
      </c>
      <c r="W510" s="14" t="s">
        <v>2978</v>
      </c>
      <c r="X510" s="14" t="s">
        <v>4860</v>
      </c>
      <c r="Y510" s="16">
        <v>8.75E-6</v>
      </c>
      <c r="Z510" s="16">
        <v>14.5</v>
      </c>
      <c r="AA510" s="17"/>
      <c r="AB510" s="16">
        <v>0.0</v>
      </c>
      <c r="AC510" s="16">
        <v>0.01</v>
      </c>
      <c r="AD510" s="16">
        <v>2.34</v>
      </c>
      <c r="AE510" s="17"/>
      <c r="AF510" s="17"/>
      <c r="AG510" s="16">
        <v>0.0</v>
      </c>
      <c r="AH510" s="16">
        <v>74908.0</v>
      </c>
      <c r="AI510" s="16">
        <v>0.0</v>
      </c>
      <c r="AJ510" s="16">
        <v>0.0</v>
      </c>
      <c r="AK510" s="16">
        <v>0.0</v>
      </c>
      <c r="AL510" s="16">
        <v>59974.0</v>
      </c>
      <c r="AM510" s="16">
        <v>0.0</v>
      </c>
      <c r="AN510" s="16">
        <v>0.0</v>
      </c>
      <c r="AO510" s="16">
        <v>0.0</v>
      </c>
      <c r="AP510" s="16">
        <v>29598.0</v>
      </c>
      <c r="AQ510" s="16">
        <v>0.0</v>
      </c>
      <c r="AR510" s="16">
        <v>0.0</v>
      </c>
      <c r="AS510" s="16">
        <v>0.0</v>
      </c>
      <c r="AT510" s="16">
        <v>44870.0</v>
      </c>
      <c r="AU510" s="16">
        <v>0.0</v>
      </c>
      <c r="AV510" s="16">
        <v>0.0</v>
      </c>
      <c r="AW510" s="16">
        <v>0.0</v>
      </c>
      <c r="AX510" s="16">
        <v>63934.0</v>
      </c>
      <c r="AY510" s="16">
        <v>0.0</v>
      </c>
      <c r="AZ510" s="16">
        <v>0.0</v>
      </c>
      <c r="BA510" s="16">
        <v>0.0</v>
      </c>
      <c r="BB510" s="16">
        <v>6062.0</v>
      </c>
      <c r="BC510" s="16">
        <v>0.0</v>
      </c>
      <c r="BD510" s="16">
        <v>0.0</v>
      </c>
      <c r="BE510" s="16">
        <v>0.0</v>
      </c>
      <c r="BF510" s="16">
        <v>1179982.0</v>
      </c>
      <c r="BG510" s="16">
        <v>0.0</v>
      </c>
      <c r="BH510" s="16">
        <v>0.0</v>
      </c>
      <c r="BI510" s="16">
        <v>0.0</v>
      </c>
      <c r="BJ510" s="16">
        <v>912.0</v>
      </c>
      <c r="BK510" s="16">
        <v>0.0</v>
      </c>
      <c r="BL510" s="16">
        <v>0.0</v>
      </c>
      <c r="BM510" s="16">
        <v>3.0</v>
      </c>
      <c r="BN510" s="16">
        <v>91070.0</v>
      </c>
      <c r="BO510" s="16">
        <v>0.0</v>
      </c>
      <c r="BP510" s="16">
        <v>0.0</v>
      </c>
      <c r="BQ510" s="16">
        <v>0.0</v>
      </c>
      <c r="BR510" s="16">
        <v>62506.0</v>
      </c>
      <c r="BS510" s="16">
        <v>0.0</v>
      </c>
      <c r="BT510" s="16">
        <v>0.0</v>
      </c>
    </row>
    <row r="511">
      <c r="A511" s="14" t="s">
        <v>6774</v>
      </c>
      <c r="B511" s="16">
        <v>11.0</v>
      </c>
      <c r="C511" s="16">
        <v>4082295.0</v>
      </c>
      <c r="D511" s="17"/>
      <c r="E511" s="14" t="s">
        <v>2621</v>
      </c>
      <c r="F511" s="14" t="s">
        <v>2622</v>
      </c>
      <c r="G511" s="14" t="s">
        <v>5166</v>
      </c>
      <c r="H511" s="14" t="s">
        <v>2978</v>
      </c>
      <c r="I511" s="14" t="s">
        <v>21</v>
      </c>
      <c r="J511" s="14" t="s">
        <v>4845</v>
      </c>
      <c r="K511" s="14" t="s">
        <v>6775</v>
      </c>
      <c r="L511" s="14" t="s">
        <v>6775</v>
      </c>
      <c r="M511" s="14" t="s">
        <v>6776</v>
      </c>
      <c r="N511" s="14" t="s">
        <v>409</v>
      </c>
      <c r="P511" s="17"/>
      <c r="Q511" s="17"/>
      <c r="R511" s="16">
        <v>3.0</v>
      </c>
      <c r="S511" s="16">
        <v>1613836.0</v>
      </c>
      <c r="T511" s="18">
        <v>1.8589E-6</v>
      </c>
      <c r="U511" s="16">
        <v>0.0</v>
      </c>
      <c r="V511" s="16">
        <v>0.0</v>
      </c>
      <c r="W511" s="14" t="s">
        <v>2978</v>
      </c>
      <c r="X511" s="14" t="s">
        <v>4849</v>
      </c>
      <c r="Y511" s="18">
        <v>6.8E-7</v>
      </c>
      <c r="Z511" s="16">
        <v>25.1</v>
      </c>
      <c r="AA511" s="17"/>
      <c r="AB511" s="16">
        <v>0.0</v>
      </c>
      <c r="AC511" s="16">
        <v>0.01</v>
      </c>
      <c r="AD511" s="16">
        <v>6.36</v>
      </c>
      <c r="AE511" s="16">
        <v>0.14</v>
      </c>
      <c r="AF511" s="16">
        <v>0.741</v>
      </c>
      <c r="AG511" s="16">
        <v>0.0</v>
      </c>
      <c r="AH511" s="16">
        <v>75034.0</v>
      </c>
      <c r="AI511" s="16">
        <v>0.0</v>
      </c>
      <c r="AJ511" s="16">
        <v>0.0</v>
      </c>
      <c r="AK511" s="16">
        <v>0.0</v>
      </c>
      <c r="AL511" s="16">
        <v>60018.0</v>
      </c>
      <c r="AM511" s="16">
        <v>0.0</v>
      </c>
      <c r="AN511" s="16">
        <v>0.0</v>
      </c>
      <c r="AO511" s="16">
        <v>0.0</v>
      </c>
      <c r="AP511" s="16">
        <v>29602.0</v>
      </c>
      <c r="AQ511" s="16">
        <v>0.0</v>
      </c>
      <c r="AR511" s="16">
        <v>0.0</v>
      </c>
      <c r="AS511" s="16">
        <v>0.0</v>
      </c>
      <c r="AT511" s="16">
        <v>44880.0</v>
      </c>
      <c r="AU511" s="16">
        <v>0.0</v>
      </c>
      <c r="AV511" s="16">
        <v>0.0</v>
      </c>
      <c r="AW511" s="16">
        <v>0.0</v>
      </c>
      <c r="AX511" s="16">
        <v>64040.0</v>
      </c>
      <c r="AY511" s="16">
        <v>0.0</v>
      </c>
      <c r="AZ511" s="16">
        <v>0.0</v>
      </c>
      <c r="BA511" s="16">
        <v>0.0</v>
      </c>
      <c r="BB511" s="16">
        <v>5806.0</v>
      </c>
      <c r="BC511" s="16">
        <v>0.0</v>
      </c>
      <c r="BD511" s="16">
        <v>0.0</v>
      </c>
      <c r="BE511" s="16">
        <v>3.0</v>
      </c>
      <c r="BF511" s="16">
        <v>1180010.0</v>
      </c>
      <c r="BG511" s="16">
        <v>0.0</v>
      </c>
      <c r="BH511" s="16">
        <v>0.0</v>
      </c>
      <c r="BI511" s="16">
        <v>0.0</v>
      </c>
      <c r="BJ511" s="16">
        <v>912.0</v>
      </c>
      <c r="BK511" s="16">
        <v>0.0</v>
      </c>
      <c r="BL511" s="16">
        <v>0.0</v>
      </c>
      <c r="BM511" s="16">
        <v>0.0</v>
      </c>
      <c r="BN511" s="16">
        <v>91056.0</v>
      </c>
      <c r="BO511" s="16">
        <v>0.0</v>
      </c>
      <c r="BP511" s="16">
        <v>0.0</v>
      </c>
      <c r="BQ511" s="16">
        <v>0.0</v>
      </c>
      <c r="BR511" s="16">
        <v>62478.0</v>
      </c>
      <c r="BS511" s="16">
        <v>0.0</v>
      </c>
      <c r="BT511" s="16">
        <v>0.0</v>
      </c>
    </row>
    <row r="512">
      <c r="A512" s="14" t="s">
        <v>6777</v>
      </c>
      <c r="B512" s="16">
        <v>11.0</v>
      </c>
      <c r="C512" s="16">
        <v>3856397.0</v>
      </c>
      <c r="D512" s="14" t="s">
        <v>6778</v>
      </c>
      <c r="E512" s="14" t="s">
        <v>2621</v>
      </c>
      <c r="F512" s="14" t="s">
        <v>2622</v>
      </c>
      <c r="G512" s="14" t="s">
        <v>5166</v>
      </c>
      <c r="H512" s="14" t="s">
        <v>2978</v>
      </c>
      <c r="I512" s="14" t="s">
        <v>21</v>
      </c>
      <c r="J512" s="14" t="s">
        <v>4845</v>
      </c>
      <c r="K512" s="14" t="s">
        <v>6779</v>
      </c>
      <c r="L512" s="14" t="s">
        <v>6779</v>
      </c>
      <c r="M512" s="14" t="s">
        <v>6780</v>
      </c>
      <c r="N512" s="14" t="s">
        <v>409</v>
      </c>
      <c r="O512" s="14" t="s">
        <v>410</v>
      </c>
      <c r="P512" s="16">
        <v>1464891.0</v>
      </c>
      <c r="Q512" s="17"/>
      <c r="R512" s="16">
        <v>3.0</v>
      </c>
      <c r="S512" s="16">
        <v>1613848.0</v>
      </c>
      <c r="T512" s="18">
        <v>1.8589E-6</v>
      </c>
      <c r="U512" s="16">
        <v>0.0</v>
      </c>
      <c r="V512" s="16">
        <v>0.0</v>
      </c>
      <c r="W512" s="14" t="s">
        <v>2978</v>
      </c>
      <c r="X512" s="17"/>
      <c r="Y512" s="17"/>
      <c r="Z512" s="16">
        <v>25.8</v>
      </c>
      <c r="AA512" s="17"/>
      <c r="AB512" s="16">
        <v>0.0</v>
      </c>
      <c r="AC512" s="16">
        <v>-0.01</v>
      </c>
      <c r="AD512" s="16">
        <v>3.71</v>
      </c>
      <c r="AE512" s="16">
        <v>0.31</v>
      </c>
      <c r="AF512" s="16">
        <v>0.005</v>
      </c>
      <c r="AG512" s="16">
        <v>0.0</v>
      </c>
      <c r="AH512" s="16">
        <v>74980.0</v>
      </c>
      <c r="AI512" s="16">
        <v>0.0</v>
      </c>
      <c r="AJ512" s="16">
        <v>0.0</v>
      </c>
      <c r="AK512" s="16">
        <v>0.0</v>
      </c>
      <c r="AL512" s="16">
        <v>60018.0</v>
      </c>
      <c r="AM512" s="16">
        <v>0.0</v>
      </c>
      <c r="AN512" s="16">
        <v>0.0</v>
      </c>
      <c r="AO512" s="16">
        <v>0.0</v>
      </c>
      <c r="AP512" s="16">
        <v>29604.0</v>
      </c>
      <c r="AQ512" s="16">
        <v>0.0</v>
      </c>
      <c r="AR512" s="16">
        <v>0.0</v>
      </c>
      <c r="AS512" s="16">
        <v>0.0</v>
      </c>
      <c r="AT512" s="16">
        <v>44874.0</v>
      </c>
      <c r="AU512" s="16">
        <v>0.0</v>
      </c>
      <c r="AV512" s="16">
        <v>0.0</v>
      </c>
      <c r="AW512" s="16">
        <v>0.0</v>
      </c>
      <c r="AX512" s="16">
        <v>63876.0</v>
      </c>
      <c r="AY512" s="16">
        <v>0.0</v>
      </c>
      <c r="AZ512" s="16">
        <v>0.0</v>
      </c>
      <c r="BA512" s="16">
        <v>0.0</v>
      </c>
      <c r="BB512" s="16">
        <v>6060.0</v>
      </c>
      <c r="BC512" s="16">
        <v>0.0</v>
      </c>
      <c r="BD512" s="16">
        <v>0.0</v>
      </c>
      <c r="BE512" s="16">
        <v>1.0</v>
      </c>
      <c r="BF512" s="16">
        <v>1179940.0</v>
      </c>
      <c r="BG512" s="16">
        <v>0.0</v>
      </c>
      <c r="BH512" s="16">
        <v>0.0</v>
      </c>
      <c r="BI512" s="16">
        <v>0.0</v>
      </c>
      <c r="BJ512" s="16">
        <v>912.0</v>
      </c>
      <c r="BK512" s="16">
        <v>0.0</v>
      </c>
      <c r="BL512" s="16">
        <v>0.0</v>
      </c>
      <c r="BM512" s="16">
        <v>0.0</v>
      </c>
      <c r="BN512" s="16">
        <v>91076.0</v>
      </c>
      <c r="BO512" s="16">
        <v>0.0</v>
      </c>
      <c r="BP512" s="16">
        <v>0.0</v>
      </c>
      <c r="BQ512" s="16">
        <v>2.0</v>
      </c>
      <c r="BR512" s="16">
        <v>62508.0</v>
      </c>
      <c r="BS512" s="16">
        <v>0.0</v>
      </c>
      <c r="BT512" s="16">
        <v>0.0</v>
      </c>
    </row>
    <row r="513">
      <c r="A513" s="14" t="s">
        <v>6781</v>
      </c>
      <c r="B513" s="16">
        <v>11.0</v>
      </c>
      <c r="C513" s="16">
        <v>4082289.0</v>
      </c>
      <c r="D513" s="14" t="s">
        <v>6782</v>
      </c>
      <c r="E513" s="14" t="s">
        <v>2631</v>
      </c>
      <c r="F513" s="14" t="s">
        <v>2622</v>
      </c>
      <c r="G513" s="14" t="s">
        <v>4844</v>
      </c>
      <c r="H513" s="14" t="s">
        <v>2978</v>
      </c>
      <c r="I513" s="14" t="s">
        <v>2978</v>
      </c>
      <c r="J513" s="14" t="s">
        <v>4845</v>
      </c>
      <c r="K513" s="14" t="s">
        <v>6783</v>
      </c>
      <c r="L513" s="14" t="s">
        <v>6783</v>
      </c>
      <c r="M513" s="14" t="s">
        <v>6784</v>
      </c>
      <c r="N513" s="14" t="s">
        <v>409</v>
      </c>
      <c r="O513" s="14" t="s">
        <v>410</v>
      </c>
      <c r="P513" s="16">
        <v>1044336.0</v>
      </c>
      <c r="Q513" s="17"/>
      <c r="R513" s="16">
        <v>3.0</v>
      </c>
      <c r="S513" s="16">
        <v>1613858.0</v>
      </c>
      <c r="T513" s="18">
        <v>1.8589E-6</v>
      </c>
      <c r="U513" s="16">
        <v>0.0</v>
      </c>
      <c r="V513" s="16">
        <v>0.0</v>
      </c>
      <c r="W513" s="14" t="s">
        <v>2978</v>
      </c>
      <c r="X513" s="17"/>
      <c r="Y513" s="17"/>
      <c r="Z513" s="16">
        <v>24.3</v>
      </c>
      <c r="AA513" s="16">
        <v>0.704</v>
      </c>
      <c r="AB513" s="16">
        <v>0.0</v>
      </c>
      <c r="AC513" s="16">
        <v>0.01</v>
      </c>
      <c r="AD513" s="16">
        <v>8.79</v>
      </c>
      <c r="AE513" s="16">
        <v>0.11</v>
      </c>
      <c r="AF513" s="16">
        <v>0.192</v>
      </c>
      <c r="AG513" s="16">
        <v>0.0</v>
      </c>
      <c r="AH513" s="16">
        <v>74928.0</v>
      </c>
      <c r="AI513" s="16">
        <v>0.0</v>
      </c>
      <c r="AJ513" s="16">
        <v>0.0</v>
      </c>
      <c r="AK513" s="16">
        <v>0.0</v>
      </c>
      <c r="AL513" s="16">
        <v>60006.0</v>
      </c>
      <c r="AM513" s="16">
        <v>0.0</v>
      </c>
      <c r="AN513" s="16">
        <v>0.0</v>
      </c>
      <c r="AO513" s="16">
        <v>0.0</v>
      </c>
      <c r="AP513" s="16">
        <v>29606.0</v>
      </c>
      <c r="AQ513" s="16">
        <v>0.0</v>
      </c>
      <c r="AR513" s="16">
        <v>0.0</v>
      </c>
      <c r="AS513" s="16">
        <v>0.0</v>
      </c>
      <c r="AT513" s="16">
        <v>44894.0</v>
      </c>
      <c r="AU513" s="16">
        <v>0.0</v>
      </c>
      <c r="AV513" s="16">
        <v>0.0</v>
      </c>
      <c r="AW513" s="16">
        <v>0.0</v>
      </c>
      <c r="AX513" s="16">
        <v>64036.0</v>
      </c>
      <c r="AY513" s="16">
        <v>0.0</v>
      </c>
      <c r="AZ513" s="16">
        <v>0.0</v>
      </c>
      <c r="BA513" s="16">
        <v>0.0</v>
      </c>
      <c r="BB513" s="16">
        <v>5916.0</v>
      </c>
      <c r="BC513" s="16">
        <v>0.0</v>
      </c>
      <c r="BD513" s="16">
        <v>0.0</v>
      </c>
      <c r="BE513" s="16">
        <v>1.0</v>
      </c>
      <c r="BF513" s="16">
        <v>1180032.0</v>
      </c>
      <c r="BG513" s="16">
        <v>0.0</v>
      </c>
      <c r="BH513" s="16">
        <v>0.0</v>
      </c>
      <c r="BI513" s="16">
        <v>0.0</v>
      </c>
      <c r="BJ513" s="16">
        <v>912.0</v>
      </c>
      <c r="BK513" s="16">
        <v>0.0</v>
      </c>
      <c r="BL513" s="16">
        <v>0.0</v>
      </c>
      <c r="BM513" s="16">
        <v>1.0</v>
      </c>
      <c r="BN513" s="16">
        <v>91074.0</v>
      </c>
      <c r="BO513" s="16">
        <v>0.0</v>
      </c>
      <c r="BP513" s="16">
        <v>0.0</v>
      </c>
      <c r="BQ513" s="16">
        <v>1.0</v>
      </c>
      <c r="BR513" s="16">
        <v>62454.0</v>
      </c>
      <c r="BS513" s="16">
        <v>0.0</v>
      </c>
      <c r="BT513" s="16">
        <v>0.0</v>
      </c>
    </row>
    <row r="514">
      <c r="A514" s="14" t="s">
        <v>6785</v>
      </c>
      <c r="B514" s="16">
        <v>11.0</v>
      </c>
      <c r="C514" s="16">
        <v>4091305.0</v>
      </c>
      <c r="D514" s="14" t="s">
        <v>6786</v>
      </c>
      <c r="E514" s="14" t="s">
        <v>2630</v>
      </c>
      <c r="F514" s="14" t="s">
        <v>2631</v>
      </c>
      <c r="G514" s="14" t="s">
        <v>4844</v>
      </c>
      <c r="H514" s="14" t="s">
        <v>2978</v>
      </c>
      <c r="I514" s="14" t="s">
        <v>2978</v>
      </c>
      <c r="J514" s="14" t="s">
        <v>4845</v>
      </c>
      <c r="K514" s="14" t="s">
        <v>6787</v>
      </c>
      <c r="L514" s="14" t="s">
        <v>6787</v>
      </c>
      <c r="M514" s="14" t="s">
        <v>6788</v>
      </c>
      <c r="N514" s="14" t="s">
        <v>409</v>
      </c>
      <c r="P514" s="17"/>
      <c r="Q514" s="17"/>
      <c r="R514" s="16">
        <v>3.0</v>
      </c>
      <c r="S514" s="16">
        <v>1613930.0</v>
      </c>
      <c r="T514" s="18">
        <v>1.8588E-6</v>
      </c>
      <c r="U514" s="16">
        <v>0.0</v>
      </c>
      <c r="V514" s="16">
        <v>0.0</v>
      </c>
      <c r="W514" s="14" t="s">
        <v>2978</v>
      </c>
      <c r="X514" s="14" t="s">
        <v>4849</v>
      </c>
      <c r="Y514" s="18">
        <v>6.8E-7</v>
      </c>
      <c r="Z514" s="16">
        <v>24.5</v>
      </c>
      <c r="AA514" s="16">
        <v>0.338</v>
      </c>
      <c r="AB514" s="16">
        <v>0.01</v>
      </c>
      <c r="AC514" s="16">
        <v>-0.02</v>
      </c>
      <c r="AD514" s="16">
        <v>6.33</v>
      </c>
      <c r="AE514" s="16">
        <v>0.08</v>
      </c>
      <c r="AF514" s="16">
        <v>0.013</v>
      </c>
      <c r="AG514" s="16">
        <v>0.0</v>
      </c>
      <c r="AH514" s="16">
        <v>74866.0</v>
      </c>
      <c r="AI514" s="16">
        <v>0.0</v>
      </c>
      <c r="AJ514" s="16">
        <v>0.0</v>
      </c>
      <c r="AK514" s="16">
        <v>0.0</v>
      </c>
      <c r="AL514" s="16">
        <v>59990.0</v>
      </c>
      <c r="AM514" s="16">
        <v>0.0</v>
      </c>
      <c r="AN514" s="16">
        <v>0.0</v>
      </c>
      <c r="AO514" s="16">
        <v>0.0</v>
      </c>
      <c r="AP514" s="16">
        <v>29604.0</v>
      </c>
      <c r="AQ514" s="16">
        <v>0.0</v>
      </c>
      <c r="AR514" s="16">
        <v>0.0</v>
      </c>
      <c r="AS514" s="16">
        <v>0.0</v>
      </c>
      <c r="AT514" s="16">
        <v>44884.0</v>
      </c>
      <c r="AU514" s="16">
        <v>0.0</v>
      </c>
      <c r="AV514" s="16">
        <v>0.0</v>
      </c>
      <c r="AW514" s="16">
        <v>0.0</v>
      </c>
      <c r="AX514" s="16">
        <v>64002.0</v>
      </c>
      <c r="AY514" s="16">
        <v>0.0</v>
      </c>
      <c r="AZ514" s="16">
        <v>0.0</v>
      </c>
      <c r="BA514" s="16">
        <v>0.0</v>
      </c>
      <c r="BB514" s="16">
        <v>6084.0</v>
      </c>
      <c r="BC514" s="16">
        <v>0.0</v>
      </c>
      <c r="BD514" s="16">
        <v>0.0</v>
      </c>
      <c r="BE514" s="16">
        <v>3.0</v>
      </c>
      <c r="BF514" s="16">
        <v>1180016.0</v>
      </c>
      <c r="BG514" s="16">
        <v>0.0</v>
      </c>
      <c r="BH514" s="16">
        <v>0.0</v>
      </c>
      <c r="BI514" s="16">
        <v>0.0</v>
      </c>
      <c r="BJ514" s="16">
        <v>908.0</v>
      </c>
      <c r="BK514" s="16">
        <v>0.0</v>
      </c>
      <c r="BL514" s="16">
        <v>0.0</v>
      </c>
      <c r="BM514" s="16">
        <v>0.0</v>
      </c>
      <c r="BN514" s="16">
        <v>91092.0</v>
      </c>
      <c r="BO514" s="16">
        <v>0.0</v>
      </c>
      <c r="BP514" s="16">
        <v>0.0</v>
      </c>
      <c r="BQ514" s="16">
        <v>0.0</v>
      </c>
      <c r="BR514" s="16">
        <v>62484.0</v>
      </c>
      <c r="BS514" s="16">
        <v>0.0</v>
      </c>
      <c r="BT514" s="16">
        <v>0.0</v>
      </c>
    </row>
    <row r="515">
      <c r="A515" s="14" t="s">
        <v>6789</v>
      </c>
      <c r="B515" s="16">
        <v>11.0</v>
      </c>
      <c r="C515" s="16">
        <v>4059342.0</v>
      </c>
      <c r="D515" s="14" t="s">
        <v>6790</v>
      </c>
      <c r="E515" s="14" t="s">
        <v>2622</v>
      </c>
      <c r="F515" s="14" t="s">
        <v>2621</v>
      </c>
      <c r="G515" s="14" t="s">
        <v>4844</v>
      </c>
      <c r="H515" s="14" t="s">
        <v>2978</v>
      </c>
      <c r="I515" s="14" t="s">
        <v>2978</v>
      </c>
      <c r="J515" s="14" t="s">
        <v>4845</v>
      </c>
      <c r="K515" s="14" t="s">
        <v>6791</v>
      </c>
      <c r="L515" s="14" t="s">
        <v>6791</v>
      </c>
      <c r="M515" s="14" t="s">
        <v>6792</v>
      </c>
      <c r="N515" s="14" t="s">
        <v>409</v>
      </c>
      <c r="P515" s="17"/>
      <c r="Q515" s="17"/>
      <c r="R515" s="16">
        <v>3.0</v>
      </c>
      <c r="S515" s="16">
        <v>1613948.0</v>
      </c>
      <c r="T515" s="18">
        <v>1.8588E-6</v>
      </c>
      <c r="U515" s="16">
        <v>0.0</v>
      </c>
      <c r="V515" s="16">
        <v>0.0</v>
      </c>
      <c r="W515" s="14" t="s">
        <v>2978</v>
      </c>
      <c r="X515" s="14" t="s">
        <v>4849</v>
      </c>
      <c r="Y515" s="18">
        <v>6.8E-7</v>
      </c>
      <c r="Z515" s="16">
        <v>29.6</v>
      </c>
      <c r="AA515" s="17"/>
      <c r="AB515" s="16">
        <v>0.0</v>
      </c>
      <c r="AC515" s="16">
        <v>-0.03</v>
      </c>
      <c r="AD515" s="16">
        <v>6.88</v>
      </c>
      <c r="AE515" s="16">
        <v>0.0</v>
      </c>
      <c r="AF515" s="16">
        <v>0.792</v>
      </c>
      <c r="AG515" s="16">
        <v>0.0</v>
      </c>
      <c r="AH515" s="16">
        <v>74896.0</v>
      </c>
      <c r="AI515" s="16">
        <v>0.0</v>
      </c>
      <c r="AJ515" s="16">
        <v>0.0</v>
      </c>
      <c r="AK515" s="16">
        <v>0.0</v>
      </c>
      <c r="AL515" s="16">
        <v>60000.0</v>
      </c>
      <c r="AM515" s="16">
        <v>0.0</v>
      </c>
      <c r="AN515" s="16">
        <v>0.0</v>
      </c>
      <c r="AO515" s="16">
        <v>0.0</v>
      </c>
      <c r="AP515" s="16">
        <v>29606.0</v>
      </c>
      <c r="AQ515" s="16">
        <v>0.0</v>
      </c>
      <c r="AR515" s="16">
        <v>0.0</v>
      </c>
      <c r="AS515" s="16">
        <v>0.0</v>
      </c>
      <c r="AT515" s="16">
        <v>44886.0</v>
      </c>
      <c r="AU515" s="16">
        <v>0.0</v>
      </c>
      <c r="AV515" s="16">
        <v>0.0</v>
      </c>
      <c r="AW515" s="16">
        <v>0.0</v>
      </c>
      <c r="AX515" s="16">
        <v>64024.0</v>
      </c>
      <c r="AY515" s="16">
        <v>0.0</v>
      </c>
      <c r="AZ515" s="16">
        <v>0.0</v>
      </c>
      <c r="BA515" s="16">
        <v>0.0</v>
      </c>
      <c r="BB515" s="16">
        <v>6082.0</v>
      </c>
      <c r="BC515" s="16">
        <v>0.0</v>
      </c>
      <c r="BD515" s="16">
        <v>0.0</v>
      </c>
      <c r="BE515" s="16">
        <v>3.0</v>
      </c>
      <c r="BF515" s="16">
        <v>1179978.0</v>
      </c>
      <c r="BG515" s="16">
        <v>0.0</v>
      </c>
      <c r="BH515" s="16">
        <v>0.0</v>
      </c>
      <c r="BI515" s="16">
        <v>0.0</v>
      </c>
      <c r="BJ515" s="16">
        <v>912.0</v>
      </c>
      <c r="BK515" s="16">
        <v>0.0</v>
      </c>
      <c r="BL515" s="16">
        <v>0.0</v>
      </c>
      <c r="BM515" s="16">
        <v>0.0</v>
      </c>
      <c r="BN515" s="16">
        <v>91078.0</v>
      </c>
      <c r="BO515" s="16">
        <v>0.0</v>
      </c>
      <c r="BP515" s="16">
        <v>0.0</v>
      </c>
      <c r="BQ515" s="16">
        <v>0.0</v>
      </c>
      <c r="BR515" s="16">
        <v>62486.0</v>
      </c>
      <c r="BS515" s="16">
        <v>0.0</v>
      </c>
      <c r="BT515" s="16">
        <v>0.0</v>
      </c>
    </row>
    <row r="516">
      <c r="A516" s="14" t="s">
        <v>6793</v>
      </c>
      <c r="B516" s="16">
        <v>11.0</v>
      </c>
      <c r="C516" s="16">
        <v>4082892.0</v>
      </c>
      <c r="D516" s="14" t="s">
        <v>6794</v>
      </c>
      <c r="E516" s="14" t="s">
        <v>2621</v>
      </c>
      <c r="F516" s="14" t="s">
        <v>2622</v>
      </c>
      <c r="G516" s="14" t="s">
        <v>5166</v>
      </c>
      <c r="H516" s="14" t="s">
        <v>2978</v>
      </c>
      <c r="I516" s="14" t="s">
        <v>21</v>
      </c>
      <c r="J516" s="14" t="s">
        <v>4845</v>
      </c>
      <c r="K516" s="14" t="s">
        <v>6795</v>
      </c>
      <c r="L516" s="14" t="s">
        <v>6795</v>
      </c>
      <c r="M516" s="14" t="s">
        <v>6796</v>
      </c>
      <c r="N516" s="14" t="s">
        <v>409</v>
      </c>
      <c r="O516" s="14" t="s">
        <v>410</v>
      </c>
      <c r="P516" s="16">
        <v>2054731.0</v>
      </c>
      <c r="Q516" s="17"/>
      <c r="R516" s="16">
        <v>3.0</v>
      </c>
      <c r="S516" s="16">
        <v>1613950.0</v>
      </c>
      <c r="T516" s="18">
        <v>1.8588E-6</v>
      </c>
      <c r="U516" s="16">
        <v>0.0</v>
      </c>
      <c r="V516" s="16">
        <v>0.0</v>
      </c>
      <c r="W516" s="14" t="s">
        <v>2978</v>
      </c>
      <c r="X516" s="14" t="s">
        <v>4849</v>
      </c>
      <c r="Y516" s="18">
        <v>6.8E-7</v>
      </c>
      <c r="Z516" s="16">
        <v>26.8</v>
      </c>
      <c r="AA516" s="17"/>
      <c r="AB516" s="16">
        <v>0.0</v>
      </c>
      <c r="AC516" s="16">
        <v>0.01</v>
      </c>
      <c r="AD516" s="16">
        <v>6.36</v>
      </c>
      <c r="AE516" s="16">
        <v>0.0</v>
      </c>
      <c r="AF516" s="16">
        <v>0.957</v>
      </c>
      <c r="AG516" s="16">
        <v>0.0</v>
      </c>
      <c r="AH516" s="16">
        <v>74990.0</v>
      </c>
      <c r="AI516" s="16">
        <v>0.0</v>
      </c>
      <c r="AJ516" s="16">
        <v>0.0</v>
      </c>
      <c r="AK516" s="16">
        <v>0.0</v>
      </c>
      <c r="AL516" s="16">
        <v>60012.0</v>
      </c>
      <c r="AM516" s="16">
        <v>0.0</v>
      </c>
      <c r="AN516" s="16">
        <v>0.0</v>
      </c>
      <c r="AO516" s="16">
        <v>0.0</v>
      </c>
      <c r="AP516" s="16">
        <v>29608.0</v>
      </c>
      <c r="AQ516" s="16">
        <v>0.0</v>
      </c>
      <c r="AR516" s="16">
        <v>0.0</v>
      </c>
      <c r="AS516" s="16">
        <v>0.0</v>
      </c>
      <c r="AT516" s="16">
        <v>44858.0</v>
      </c>
      <c r="AU516" s="16">
        <v>0.0</v>
      </c>
      <c r="AV516" s="16">
        <v>0.0</v>
      </c>
      <c r="AW516" s="16">
        <v>0.0</v>
      </c>
      <c r="AX516" s="16">
        <v>64016.0</v>
      </c>
      <c r="AY516" s="16">
        <v>0.0</v>
      </c>
      <c r="AZ516" s="16">
        <v>0.0</v>
      </c>
      <c r="BA516" s="16">
        <v>0.0</v>
      </c>
      <c r="BB516" s="16">
        <v>6062.0</v>
      </c>
      <c r="BC516" s="16">
        <v>0.0</v>
      </c>
      <c r="BD516" s="16">
        <v>0.0</v>
      </c>
      <c r="BE516" s="16">
        <v>3.0</v>
      </c>
      <c r="BF516" s="16">
        <v>1179908.0</v>
      </c>
      <c r="BG516" s="16">
        <v>0.0</v>
      </c>
      <c r="BH516" s="16">
        <v>0.0</v>
      </c>
      <c r="BI516" s="16">
        <v>0.0</v>
      </c>
      <c r="BJ516" s="16">
        <v>910.0</v>
      </c>
      <c r="BK516" s="16">
        <v>0.0</v>
      </c>
      <c r="BL516" s="16">
        <v>0.0</v>
      </c>
      <c r="BM516" s="16">
        <v>0.0</v>
      </c>
      <c r="BN516" s="16">
        <v>91084.0</v>
      </c>
      <c r="BO516" s="16">
        <v>0.0</v>
      </c>
      <c r="BP516" s="16">
        <v>0.0</v>
      </c>
      <c r="BQ516" s="16">
        <v>0.0</v>
      </c>
      <c r="BR516" s="16">
        <v>62502.0</v>
      </c>
      <c r="BS516" s="16">
        <v>0.0</v>
      </c>
      <c r="BT516" s="16">
        <v>0.0</v>
      </c>
    </row>
    <row r="517">
      <c r="A517" s="14" t="s">
        <v>6797</v>
      </c>
      <c r="B517" s="16">
        <v>11.0</v>
      </c>
      <c r="C517" s="16">
        <v>4091439.0</v>
      </c>
      <c r="D517" s="14" t="s">
        <v>6798</v>
      </c>
      <c r="E517" s="14" t="s">
        <v>2621</v>
      </c>
      <c r="F517" s="14" t="s">
        <v>2622</v>
      </c>
      <c r="G517" s="14" t="s">
        <v>4844</v>
      </c>
      <c r="H517" s="14" t="s">
        <v>2978</v>
      </c>
      <c r="I517" s="14" t="s">
        <v>2978</v>
      </c>
      <c r="J517" s="14" t="s">
        <v>4845</v>
      </c>
      <c r="K517" s="14" t="s">
        <v>6799</v>
      </c>
      <c r="L517" s="14" t="s">
        <v>6799</v>
      </c>
      <c r="M517" s="14" t="s">
        <v>6800</v>
      </c>
      <c r="N517" s="14" t="s">
        <v>409</v>
      </c>
      <c r="P517" s="17"/>
      <c r="Q517" s="17"/>
      <c r="R517" s="16">
        <v>3.0</v>
      </c>
      <c r="S517" s="16">
        <v>1613952.0</v>
      </c>
      <c r="T517" s="18">
        <v>1.8588E-6</v>
      </c>
      <c r="U517" s="16">
        <v>0.0</v>
      </c>
      <c r="V517" s="16">
        <v>0.0</v>
      </c>
      <c r="W517" s="14" t="s">
        <v>2978</v>
      </c>
      <c r="X517" s="14" t="s">
        <v>4849</v>
      </c>
      <c r="Y517" s="18">
        <v>2.8E-7</v>
      </c>
      <c r="Z517" s="16">
        <v>14.0</v>
      </c>
      <c r="AA517" s="17"/>
      <c r="AB517" s="16">
        <v>0.0</v>
      </c>
      <c r="AC517" s="16">
        <v>0.0</v>
      </c>
      <c r="AD517" s="16">
        <v>0.032</v>
      </c>
      <c r="AE517" s="16">
        <v>0.08</v>
      </c>
      <c r="AF517" s="16">
        <v>0.0</v>
      </c>
      <c r="AG517" s="16">
        <v>1.0</v>
      </c>
      <c r="AH517" s="16">
        <v>74882.0</v>
      </c>
      <c r="AI517" s="16">
        <v>0.0</v>
      </c>
      <c r="AJ517" s="16">
        <v>0.0</v>
      </c>
      <c r="AK517" s="16">
        <v>0.0</v>
      </c>
      <c r="AL517" s="16">
        <v>59996.0</v>
      </c>
      <c r="AM517" s="16">
        <v>0.0</v>
      </c>
      <c r="AN517" s="16">
        <v>0.0</v>
      </c>
      <c r="AO517" s="16">
        <v>0.0</v>
      </c>
      <c r="AP517" s="16">
        <v>29608.0</v>
      </c>
      <c r="AQ517" s="16">
        <v>0.0</v>
      </c>
      <c r="AR517" s="16">
        <v>0.0</v>
      </c>
      <c r="AS517" s="16">
        <v>0.0</v>
      </c>
      <c r="AT517" s="16">
        <v>44878.0</v>
      </c>
      <c r="AU517" s="16">
        <v>0.0</v>
      </c>
      <c r="AV517" s="16">
        <v>0.0</v>
      </c>
      <c r="AW517" s="16">
        <v>0.0</v>
      </c>
      <c r="AX517" s="16">
        <v>64008.0</v>
      </c>
      <c r="AY517" s="16">
        <v>0.0</v>
      </c>
      <c r="AZ517" s="16">
        <v>0.0</v>
      </c>
      <c r="BA517" s="16">
        <v>0.0</v>
      </c>
      <c r="BB517" s="16">
        <v>6084.0</v>
      </c>
      <c r="BC517" s="16">
        <v>0.0</v>
      </c>
      <c r="BD517" s="16">
        <v>0.0</v>
      </c>
      <c r="BE517" s="16">
        <v>2.0</v>
      </c>
      <c r="BF517" s="16">
        <v>1180014.0</v>
      </c>
      <c r="BG517" s="16">
        <v>0.0</v>
      </c>
      <c r="BH517" s="16">
        <v>0.0</v>
      </c>
      <c r="BI517" s="16">
        <v>0.0</v>
      </c>
      <c r="BJ517" s="16">
        <v>912.0</v>
      </c>
      <c r="BK517" s="16">
        <v>0.0</v>
      </c>
      <c r="BL517" s="16">
        <v>0.0</v>
      </c>
      <c r="BM517" s="16">
        <v>0.0</v>
      </c>
      <c r="BN517" s="16">
        <v>91082.0</v>
      </c>
      <c r="BO517" s="16">
        <v>0.0</v>
      </c>
      <c r="BP517" s="16">
        <v>0.0</v>
      </c>
      <c r="BQ517" s="16">
        <v>0.0</v>
      </c>
      <c r="BR517" s="16">
        <v>62488.0</v>
      </c>
      <c r="BS517" s="16">
        <v>0.0</v>
      </c>
      <c r="BT517" s="16">
        <v>0.0</v>
      </c>
    </row>
    <row r="518">
      <c r="A518" s="14" t="s">
        <v>6801</v>
      </c>
      <c r="B518" s="16">
        <v>11.0</v>
      </c>
      <c r="C518" s="16">
        <v>4023897.0</v>
      </c>
      <c r="D518" s="14" t="s">
        <v>6802</v>
      </c>
      <c r="E518" s="14" t="s">
        <v>2622</v>
      </c>
      <c r="F518" s="14" t="s">
        <v>2631</v>
      </c>
      <c r="G518" s="14" t="s">
        <v>5166</v>
      </c>
      <c r="H518" s="14" t="s">
        <v>2978</v>
      </c>
      <c r="I518" s="14" t="s">
        <v>21</v>
      </c>
      <c r="J518" s="14" t="s">
        <v>4845</v>
      </c>
      <c r="K518" s="14" t="s">
        <v>6803</v>
      </c>
      <c r="L518" s="14" t="s">
        <v>6803</v>
      </c>
      <c r="M518" s="14" t="s">
        <v>6804</v>
      </c>
      <c r="N518" s="14" t="s">
        <v>409</v>
      </c>
      <c r="O518" s="14" t="s">
        <v>410</v>
      </c>
      <c r="P518" s="16">
        <v>666068.0</v>
      </c>
      <c r="Q518" s="17"/>
      <c r="R518" s="16">
        <v>3.0</v>
      </c>
      <c r="S518" s="16">
        <v>1613968.0</v>
      </c>
      <c r="T518" s="18">
        <v>1.8588E-6</v>
      </c>
      <c r="U518" s="16">
        <v>0.0</v>
      </c>
      <c r="V518" s="16">
        <v>0.0</v>
      </c>
      <c r="W518" s="14" t="s">
        <v>2978</v>
      </c>
      <c r="X518" s="14" t="s">
        <v>4849</v>
      </c>
      <c r="Y518" s="18">
        <v>6.8E-7</v>
      </c>
      <c r="Z518" s="16">
        <v>23.8</v>
      </c>
      <c r="AA518" s="17"/>
      <c r="AB518" s="16">
        <v>0.01</v>
      </c>
      <c r="AC518" s="16">
        <v>0.01</v>
      </c>
      <c r="AD518" s="16">
        <v>8.87</v>
      </c>
      <c r="AE518" s="16">
        <v>0.18</v>
      </c>
      <c r="AF518" s="16">
        <v>0.608</v>
      </c>
      <c r="AG518" s="16">
        <v>0.0</v>
      </c>
      <c r="AH518" s="16">
        <v>75004.0</v>
      </c>
      <c r="AI518" s="16">
        <v>0.0</v>
      </c>
      <c r="AJ518" s="16">
        <v>0.0</v>
      </c>
      <c r="AK518" s="16">
        <v>0.0</v>
      </c>
      <c r="AL518" s="16">
        <v>60010.0</v>
      </c>
      <c r="AM518" s="16">
        <v>0.0</v>
      </c>
      <c r="AN518" s="16">
        <v>0.0</v>
      </c>
      <c r="AO518" s="16">
        <v>0.0</v>
      </c>
      <c r="AP518" s="16">
        <v>29604.0</v>
      </c>
      <c r="AQ518" s="16">
        <v>0.0</v>
      </c>
      <c r="AR518" s="16">
        <v>0.0</v>
      </c>
      <c r="AS518" s="16">
        <v>0.0</v>
      </c>
      <c r="AT518" s="16">
        <v>44870.0</v>
      </c>
      <c r="AU518" s="16">
        <v>0.0</v>
      </c>
      <c r="AV518" s="16">
        <v>0.0</v>
      </c>
      <c r="AW518" s="16">
        <v>0.0</v>
      </c>
      <c r="AX518" s="16">
        <v>63996.0</v>
      </c>
      <c r="AY518" s="16">
        <v>0.0</v>
      </c>
      <c r="AZ518" s="16">
        <v>0.0</v>
      </c>
      <c r="BA518" s="16">
        <v>0.0</v>
      </c>
      <c r="BB518" s="16">
        <v>6062.0</v>
      </c>
      <c r="BC518" s="16">
        <v>0.0</v>
      </c>
      <c r="BD518" s="16">
        <v>0.0</v>
      </c>
      <c r="BE518" s="16">
        <v>3.0</v>
      </c>
      <c r="BF518" s="16">
        <v>1179948.0</v>
      </c>
      <c r="BG518" s="16">
        <v>0.0</v>
      </c>
      <c r="BH518" s="16">
        <v>0.0</v>
      </c>
      <c r="BI518" s="16">
        <v>0.0</v>
      </c>
      <c r="BJ518" s="16">
        <v>912.0</v>
      </c>
      <c r="BK518" s="16">
        <v>0.0</v>
      </c>
      <c r="BL518" s="16">
        <v>0.0</v>
      </c>
      <c r="BM518" s="16">
        <v>0.0</v>
      </c>
      <c r="BN518" s="16">
        <v>91068.0</v>
      </c>
      <c r="BO518" s="16">
        <v>0.0</v>
      </c>
      <c r="BP518" s="16">
        <v>0.0</v>
      </c>
      <c r="BQ518" s="16">
        <v>0.0</v>
      </c>
      <c r="BR518" s="16">
        <v>62494.0</v>
      </c>
      <c r="BS518" s="16">
        <v>0.0</v>
      </c>
      <c r="BT518" s="16">
        <v>0.0</v>
      </c>
    </row>
    <row r="519">
      <c r="A519" s="14" t="s">
        <v>6805</v>
      </c>
      <c r="B519" s="16">
        <v>11.0</v>
      </c>
      <c r="C519" s="16">
        <v>4023897.0</v>
      </c>
      <c r="D519" s="14" t="s">
        <v>6802</v>
      </c>
      <c r="E519" s="14" t="s">
        <v>2622</v>
      </c>
      <c r="F519" s="14" t="s">
        <v>2621</v>
      </c>
      <c r="G519" s="14" t="s">
        <v>5166</v>
      </c>
      <c r="H519" s="14" t="s">
        <v>2978</v>
      </c>
      <c r="I519" s="14" t="s">
        <v>21</v>
      </c>
      <c r="J519" s="14" t="s">
        <v>4845</v>
      </c>
      <c r="K519" s="14" t="s">
        <v>6806</v>
      </c>
      <c r="L519" s="14" t="s">
        <v>6806</v>
      </c>
      <c r="M519" s="14" t="s">
        <v>6807</v>
      </c>
      <c r="N519" s="14" t="s">
        <v>409</v>
      </c>
      <c r="O519" s="14" t="s">
        <v>410</v>
      </c>
      <c r="P519" s="16">
        <v>1005348.0</v>
      </c>
      <c r="Q519" s="17"/>
      <c r="R519" s="16">
        <v>3.0</v>
      </c>
      <c r="S519" s="16">
        <v>1613968.0</v>
      </c>
      <c r="T519" s="18">
        <v>1.8588E-6</v>
      </c>
      <c r="U519" s="16">
        <v>0.0</v>
      </c>
      <c r="V519" s="16">
        <v>0.0</v>
      </c>
      <c r="W519" s="14" t="s">
        <v>2978</v>
      </c>
      <c r="X519" s="14" t="s">
        <v>4940</v>
      </c>
      <c r="Y519" s="16">
        <v>5.53E-6</v>
      </c>
      <c r="Z519" s="16">
        <v>25.1</v>
      </c>
      <c r="AA519" s="17"/>
      <c r="AB519" s="16">
        <v>0.0</v>
      </c>
      <c r="AC519" s="16">
        <v>0.01</v>
      </c>
      <c r="AD519" s="16">
        <v>8.87</v>
      </c>
      <c r="AE519" s="16">
        <v>0.0</v>
      </c>
      <c r="AF519" s="16">
        <v>0.986</v>
      </c>
      <c r="AG519" s="16">
        <v>0.0</v>
      </c>
      <c r="AH519" s="16">
        <v>75004.0</v>
      </c>
      <c r="AI519" s="16">
        <v>0.0</v>
      </c>
      <c r="AJ519" s="16">
        <v>0.0</v>
      </c>
      <c r="AK519" s="16">
        <v>2.0</v>
      </c>
      <c r="AL519" s="16">
        <v>60010.0</v>
      </c>
      <c r="AM519" s="16">
        <v>0.0</v>
      </c>
      <c r="AN519" s="16">
        <v>0.0</v>
      </c>
      <c r="AO519" s="16">
        <v>0.0</v>
      </c>
      <c r="AP519" s="16">
        <v>29604.0</v>
      </c>
      <c r="AQ519" s="16">
        <v>0.0</v>
      </c>
      <c r="AR519" s="16">
        <v>0.0</v>
      </c>
      <c r="AS519" s="16">
        <v>0.0</v>
      </c>
      <c r="AT519" s="16">
        <v>44870.0</v>
      </c>
      <c r="AU519" s="16">
        <v>0.0</v>
      </c>
      <c r="AV519" s="16">
        <v>0.0</v>
      </c>
      <c r="AW519" s="16">
        <v>0.0</v>
      </c>
      <c r="AX519" s="16">
        <v>63996.0</v>
      </c>
      <c r="AY519" s="16">
        <v>0.0</v>
      </c>
      <c r="AZ519" s="16">
        <v>0.0</v>
      </c>
      <c r="BA519" s="16">
        <v>0.0</v>
      </c>
      <c r="BB519" s="16">
        <v>6062.0</v>
      </c>
      <c r="BC519" s="16">
        <v>0.0</v>
      </c>
      <c r="BD519" s="16">
        <v>0.0</v>
      </c>
      <c r="BE519" s="16">
        <v>0.0</v>
      </c>
      <c r="BF519" s="16">
        <v>1179948.0</v>
      </c>
      <c r="BG519" s="16">
        <v>0.0</v>
      </c>
      <c r="BH519" s="16">
        <v>0.0</v>
      </c>
      <c r="BI519" s="16">
        <v>0.0</v>
      </c>
      <c r="BJ519" s="16">
        <v>912.0</v>
      </c>
      <c r="BK519" s="16">
        <v>0.0</v>
      </c>
      <c r="BL519" s="16">
        <v>0.0</v>
      </c>
      <c r="BM519" s="16">
        <v>0.0</v>
      </c>
      <c r="BN519" s="16">
        <v>91068.0</v>
      </c>
      <c r="BO519" s="16">
        <v>0.0</v>
      </c>
      <c r="BP519" s="16">
        <v>0.0</v>
      </c>
      <c r="BQ519" s="16">
        <v>1.0</v>
      </c>
      <c r="BR519" s="16">
        <v>62494.0</v>
      </c>
      <c r="BS519" s="16">
        <v>0.0</v>
      </c>
      <c r="BT519" s="16">
        <v>0.0</v>
      </c>
    </row>
    <row r="520">
      <c r="A520" s="14" t="s">
        <v>6808</v>
      </c>
      <c r="B520" s="16">
        <v>11.0</v>
      </c>
      <c r="C520" s="16">
        <v>4074541.0</v>
      </c>
      <c r="D520" s="14" t="s">
        <v>6809</v>
      </c>
      <c r="E520" s="14" t="s">
        <v>2631</v>
      </c>
      <c r="F520" s="14" t="s">
        <v>2621</v>
      </c>
      <c r="G520" s="14" t="s">
        <v>4844</v>
      </c>
      <c r="H520" s="14" t="s">
        <v>2978</v>
      </c>
      <c r="I520" s="14" t="s">
        <v>2978</v>
      </c>
      <c r="J520" s="14" t="s">
        <v>4845</v>
      </c>
      <c r="K520" s="14" t="s">
        <v>6810</v>
      </c>
      <c r="L520" s="14" t="s">
        <v>6810</v>
      </c>
      <c r="M520" s="14" t="s">
        <v>6811</v>
      </c>
      <c r="N520" s="14" t="s">
        <v>4848</v>
      </c>
      <c r="O520" s="14" t="s">
        <v>4878</v>
      </c>
      <c r="P520" s="16">
        <v>2951433.0</v>
      </c>
      <c r="Q520" s="17"/>
      <c r="R520" s="16">
        <v>3.0</v>
      </c>
      <c r="S520" s="16">
        <v>1613996.0</v>
      </c>
      <c r="T520" s="18">
        <v>1.8587E-6</v>
      </c>
      <c r="U520" s="16">
        <v>0.0</v>
      </c>
      <c r="V520" s="16">
        <v>0.0</v>
      </c>
      <c r="W520" s="14" t="s">
        <v>2978</v>
      </c>
      <c r="X520" s="14" t="s">
        <v>4865</v>
      </c>
      <c r="Y520" s="16">
        <v>1.063E-5</v>
      </c>
      <c r="Z520" s="16">
        <v>9.03</v>
      </c>
      <c r="AA520" s="16">
        <v>0.549</v>
      </c>
      <c r="AB520" s="16">
        <v>0.01</v>
      </c>
      <c r="AC520" s="16">
        <v>0.0</v>
      </c>
      <c r="AD520" s="16">
        <v>0.46</v>
      </c>
      <c r="AE520" s="17"/>
      <c r="AF520" s="17"/>
      <c r="AG520" s="16">
        <v>3.0</v>
      </c>
      <c r="AH520" s="16">
        <v>74928.0</v>
      </c>
      <c r="AI520" s="16">
        <v>0.0</v>
      </c>
      <c r="AJ520" s="16">
        <v>0.0</v>
      </c>
      <c r="AK520" s="16">
        <v>0.0</v>
      </c>
      <c r="AL520" s="16">
        <v>60004.0</v>
      </c>
      <c r="AM520" s="16">
        <v>0.0</v>
      </c>
      <c r="AN520" s="16">
        <v>0.0</v>
      </c>
      <c r="AO520" s="16">
        <v>0.0</v>
      </c>
      <c r="AP520" s="16">
        <v>29606.0</v>
      </c>
      <c r="AQ520" s="16">
        <v>0.0</v>
      </c>
      <c r="AR520" s="16">
        <v>0.0</v>
      </c>
      <c r="AS520" s="16">
        <v>0.0</v>
      </c>
      <c r="AT520" s="16">
        <v>44896.0</v>
      </c>
      <c r="AU520" s="16">
        <v>0.0</v>
      </c>
      <c r="AV520" s="16">
        <v>0.0</v>
      </c>
      <c r="AW520" s="16">
        <v>0.0</v>
      </c>
      <c r="AX520" s="16">
        <v>64030.0</v>
      </c>
      <c r="AY520" s="16">
        <v>0.0</v>
      </c>
      <c r="AZ520" s="16">
        <v>0.0</v>
      </c>
      <c r="BA520" s="16">
        <v>0.0</v>
      </c>
      <c r="BB520" s="16">
        <v>6040.0</v>
      </c>
      <c r="BC520" s="16">
        <v>0.0</v>
      </c>
      <c r="BD520" s="16">
        <v>0.0</v>
      </c>
      <c r="BE520" s="16">
        <v>0.0</v>
      </c>
      <c r="BF520" s="16">
        <v>1180032.0</v>
      </c>
      <c r="BG520" s="16">
        <v>0.0</v>
      </c>
      <c r="BH520" s="16">
        <v>0.0</v>
      </c>
      <c r="BI520" s="16">
        <v>0.0</v>
      </c>
      <c r="BJ520" s="16">
        <v>912.0</v>
      </c>
      <c r="BK520" s="16">
        <v>0.0</v>
      </c>
      <c r="BL520" s="16">
        <v>0.0</v>
      </c>
      <c r="BM520" s="16">
        <v>0.0</v>
      </c>
      <c r="BN520" s="16">
        <v>91072.0</v>
      </c>
      <c r="BO520" s="16">
        <v>0.0</v>
      </c>
      <c r="BP520" s="16">
        <v>0.0</v>
      </c>
      <c r="BQ520" s="16">
        <v>0.0</v>
      </c>
      <c r="BR520" s="16">
        <v>62476.0</v>
      </c>
      <c r="BS520" s="16">
        <v>0.0</v>
      </c>
      <c r="BT520" s="16">
        <v>0.0</v>
      </c>
    </row>
    <row r="521">
      <c r="A521" s="14" t="s">
        <v>6812</v>
      </c>
      <c r="B521" s="16">
        <v>11.0</v>
      </c>
      <c r="C521" s="16">
        <v>4086507.0</v>
      </c>
      <c r="D521" s="14" t="s">
        <v>5605</v>
      </c>
      <c r="E521" s="14" t="s">
        <v>2631</v>
      </c>
      <c r="F521" s="14" t="s">
        <v>2621</v>
      </c>
      <c r="G521" s="14" t="s">
        <v>4844</v>
      </c>
      <c r="H521" s="14" t="s">
        <v>2978</v>
      </c>
      <c r="I521" s="14" t="s">
        <v>2978</v>
      </c>
      <c r="J521" s="14" t="s">
        <v>4845</v>
      </c>
      <c r="K521" s="14" t="s">
        <v>6813</v>
      </c>
      <c r="L521" s="14" t="s">
        <v>6813</v>
      </c>
      <c r="M521" s="14" t="s">
        <v>6814</v>
      </c>
      <c r="N521" s="14" t="s">
        <v>409</v>
      </c>
      <c r="P521" s="17"/>
      <c r="Q521" s="17"/>
      <c r="R521" s="16">
        <v>3.0</v>
      </c>
      <c r="S521" s="16">
        <v>1614000.0</v>
      </c>
      <c r="T521" s="18">
        <v>1.8587E-6</v>
      </c>
      <c r="U521" s="16">
        <v>0.0</v>
      </c>
      <c r="V521" s="16">
        <v>0.0</v>
      </c>
      <c r="W521" s="14" t="s">
        <v>2978</v>
      </c>
      <c r="X521" s="14" t="s">
        <v>4849</v>
      </c>
      <c r="Y521" s="18">
        <v>6.8E-7</v>
      </c>
      <c r="Z521" s="16">
        <v>27.2</v>
      </c>
      <c r="AA521" s="16">
        <v>0.226</v>
      </c>
      <c r="AB521" s="16">
        <v>0.04</v>
      </c>
      <c r="AC521" s="16">
        <v>-0.04</v>
      </c>
      <c r="AD521" s="16">
        <v>8.75</v>
      </c>
      <c r="AE521" s="16">
        <v>0.0</v>
      </c>
      <c r="AF521" s="16">
        <v>0.994</v>
      </c>
      <c r="AG521" s="16">
        <v>0.0</v>
      </c>
      <c r="AH521" s="16">
        <v>74908.0</v>
      </c>
      <c r="AI521" s="16">
        <v>0.0</v>
      </c>
      <c r="AJ521" s="16">
        <v>0.0</v>
      </c>
      <c r="AK521" s="16">
        <v>0.0</v>
      </c>
      <c r="AL521" s="16">
        <v>60004.0</v>
      </c>
      <c r="AM521" s="16">
        <v>0.0</v>
      </c>
      <c r="AN521" s="16">
        <v>0.0</v>
      </c>
      <c r="AO521" s="16">
        <v>0.0</v>
      </c>
      <c r="AP521" s="16">
        <v>29604.0</v>
      </c>
      <c r="AQ521" s="16">
        <v>0.0</v>
      </c>
      <c r="AR521" s="16">
        <v>0.0</v>
      </c>
      <c r="AS521" s="16">
        <v>0.0</v>
      </c>
      <c r="AT521" s="16">
        <v>44886.0</v>
      </c>
      <c r="AU521" s="16">
        <v>0.0</v>
      </c>
      <c r="AV521" s="16">
        <v>0.0</v>
      </c>
      <c r="AW521" s="16">
        <v>0.0</v>
      </c>
      <c r="AX521" s="16">
        <v>64020.0</v>
      </c>
      <c r="AY521" s="16">
        <v>0.0</v>
      </c>
      <c r="AZ521" s="16">
        <v>0.0</v>
      </c>
      <c r="BA521" s="16">
        <v>0.0</v>
      </c>
      <c r="BB521" s="16">
        <v>6084.0</v>
      </c>
      <c r="BC521" s="16">
        <v>0.0</v>
      </c>
      <c r="BD521" s="16">
        <v>0.0</v>
      </c>
      <c r="BE521" s="16">
        <v>3.0</v>
      </c>
      <c r="BF521" s="16">
        <v>1180038.0</v>
      </c>
      <c r="BG521" s="16">
        <v>0.0</v>
      </c>
      <c r="BH521" s="16">
        <v>0.0</v>
      </c>
      <c r="BI521" s="16">
        <v>0.0</v>
      </c>
      <c r="BJ521" s="16">
        <v>912.0</v>
      </c>
      <c r="BK521" s="16">
        <v>0.0</v>
      </c>
      <c r="BL521" s="16">
        <v>0.0</v>
      </c>
      <c r="BM521" s="16">
        <v>0.0</v>
      </c>
      <c r="BN521" s="16">
        <v>91064.0</v>
      </c>
      <c r="BO521" s="16">
        <v>0.0</v>
      </c>
      <c r="BP521" s="16">
        <v>0.0</v>
      </c>
      <c r="BQ521" s="16">
        <v>0.0</v>
      </c>
      <c r="BR521" s="16">
        <v>62480.0</v>
      </c>
      <c r="BS521" s="16">
        <v>0.0</v>
      </c>
      <c r="BT521" s="16">
        <v>0.0</v>
      </c>
    </row>
    <row r="522">
      <c r="A522" s="14" t="s">
        <v>6815</v>
      </c>
      <c r="B522" s="16">
        <v>11.0</v>
      </c>
      <c r="C522" s="16">
        <v>4091400.0</v>
      </c>
      <c r="D522" s="14" t="s">
        <v>6816</v>
      </c>
      <c r="E522" s="14" t="s">
        <v>2630</v>
      </c>
      <c r="F522" s="14" t="s">
        <v>2631</v>
      </c>
      <c r="G522" s="14" t="s">
        <v>4844</v>
      </c>
      <c r="H522" s="14" t="s">
        <v>2978</v>
      </c>
      <c r="I522" s="14" t="s">
        <v>2978</v>
      </c>
      <c r="J522" s="14" t="s">
        <v>4845</v>
      </c>
      <c r="K522" s="14" t="s">
        <v>6817</v>
      </c>
      <c r="L522" s="14" t="s">
        <v>6817</v>
      </c>
      <c r="M522" s="14" t="s">
        <v>6818</v>
      </c>
      <c r="N522" s="14" t="s">
        <v>409</v>
      </c>
      <c r="P522" s="17"/>
      <c r="Q522" s="17"/>
      <c r="R522" s="16">
        <v>3.0</v>
      </c>
      <c r="S522" s="16">
        <v>1614006.0</v>
      </c>
      <c r="T522" s="18">
        <v>1.8587E-6</v>
      </c>
      <c r="U522" s="16">
        <v>0.0</v>
      </c>
      <c r="V522" s="16">
        <v>0.0</v>
      </c>
      <c r="W522" s="14" t="s">
        <v>2978</v>
      </c>
      <c r="X522" s="14" t="s">
        <v>4865</v>
      </c>
      <c r="Y522" s="16">
        <v>4.43E-6</v>
      </c>
      <c r="Z522" s="16">
        <v>25.0</v>
      </c>
      <c r="AA522" s="17"/>
      <c r="AB522" s="16">
        <v>0.0</v>
      </c>
      <c r="AC522" s="16">
        <v>0.0</v>
      </c>
      <c r="AD522" s="16">
        <v>2.95</v>
      </c>
      <c r="AE522" s="16">
        <v>0.1</v>
      </c>
      <c r="AF522" s="16">
        <v>0.027</v>
      </c>
      <c r="AG522" s="16">
        <v>2.0</v>
      </c>
      <c r="AH522" s="16">
        <v>74924.0</v>
      </c>
      <c r="AI522" s="16">
        <v>0.0</v>
      </c>
      <c r="AJ522" s="16">
        <v>0.0</v>
      </c>
      <c r="AK522" s="16">
        <v>0.0</v>
      </c>
      <c r="AL522" s="16">
        <v>60000.0</v>
      </c>
      <c r="AM522" s="16">
        <v>0.0</v>
      </c>
      <c r="AN522" s="16">
        <v>0.0</v>
      </c>
      <c r="AO522" s="16">
        <v>0.0</v>
      </c>
      <c r="AP522" s="16">
        <v>29604.0</v>
      </c>
      <c r="AQ522" s="16">
        <v>0.0</v>
      </c>
      <c r="AR522" s="16">
        <v>0.0</v>
      </c>
      <c r="AS522" s="16">
        <v>0.0</v>
      </c>
      <c r="AT522" s="16">
        <v>44888.0</v>
      </c>
      <c r="AU522" s="16">
        <v>0.0</v>
      </c>
      <c r="AV522" s="16">
        <v>0.0</v>
      </c>
      <c r="AW522" s="16">
        <v>0.0</v>
      </c>
      <c r="AX522" s="16">
        <v>64026.0</v>
      </c>
      <c r="AY522" s="16">
        <v>0.0</v>
      </c>
      <c r="AZ522" s="16">
        <v>0.0</v>
      </c>
      <c r="BA522" s="16">
        <v>0.0</v>
      </c>
      <c r="BB522" s="16">
        <v>6084.0</v>
      </c>
      <c r="BC522" s="16">
        <v>0.0</v>
      </c>
      <c r="BD522" s="16">
        <v>0.0</v>
      </c>
      <c r="BE522" s="16">
        <v>0.0</v>
      </c>
      <c r="BF522" s="16">
        <v>1180014.0</v>
      </c>
      <c r="BG522" s="16">
        <v>0.0</v>
      </c>
      <c r="BH522" s="16">
        <v>0.0</v>
      </c>
      <c r="BI522" s="16">
        <v>0.0</v>
      </c>
      <c r="BJ522" s="16">
        <v>908.0</v>
      </c>
      <c r="BK522" s="16">
        <v>0.0</v>
      </c>
      <c r="BL522" s="16">
        <v>0.0</v>
      </c>
      <c r="BM522" s="16">
        <v>1.0</v>
      </c>
      <c r="BN522" s="16">
        <v>91078.0</v>
      </c>
      <c r="BO522" s="16">
        <v>0.0</v>
      </c>
      <c r="BP522" s="16">
        <v>0.0</v>
      </c>
      <c r="BQ522" s="16">
        <v>0.0</v>
      </c>
      <c r="BR522" s="16">
        <v>62480.0</v>
      </c>
      <c r="BS522" s="16">
        <v>0.0</v>
      </c>
      <c r="BT522" s="16">
        <v>0.0</v>
      </c>
    </row>
    <row r="523">
      <c r="A523" s="14" t="s">
        <v>6819</v>
      </c>
      <c r="B523" s="16">
        <v>11.0</v>
      </c>
      <c r="C523" s="16">
        <v>4082188.0</v>
      </c>
      <c r="D523" s="14" t="s">
        <v>5601</v>
      </c>
      <c r="E523" s="14" t="s">
        <v>2631</v>
      </c>
      <c r="F523" s="14" t="s">
        <v>2621</v>
      </c>
      <c r="G523" s="14" t="s">
        <v>5166</v>
      </c>
      <c r="H523" s="14" t="s">
        <v>2978</v>
      </c>
      <c r="I523" s="14" t="s">
        <v>21</v>
      </c>
      <c r="J523" s="14" t="s">
        <v>4845</v>
      </c>
      <c r="K523" s="14" t="s">
        <v>6820</v>
      </c>
      <c r="L523" s="14" t="s">
        <v>6820</v>
      </c>
      <c r="M523" s="14" t="s">
        <v>6821</v>
      </c>
      <c r="N523" s="14" t="s">
        <v>409</v>
      </c>
      <c r="O523" s="14" t="s">
        <v>410</v>
      </c>
      <c r="P523" s="16">
        <v>1485038.0</v>
      </c>
      <c r="Q523" s="17"/>
      <c r="R523" s="16">
        <v>3.0</v>
      </c>
      <c r="S523" s="16">
        <v>1614008.0</v>
      </c>
      <c r="T523" s="18">
        <v>1.8587E-6</v>
      </c>
      <c r="U523" s="16">
        <v>0.0</v>
      </c>
      <c r="V523" s="16">
        <v>0.0</v>
      </c>
      <c r="W523" s="14" t="s">
        <v>2978</v>
      </c>
      <c r="X523" s="14" t="s">
        <v>4860</v>
      </c>
      <c r="Y523" s="16">
        <v>3.65E-6</v>
      </c>
      <c r="Z523" s="16">
        <v>29.5</v>
      </c>
      <c r="AA523" s="16">
        <v>0.475</v>
      </c>
      <c r="AB523" s="16">
        <v>0.0</v>
      </c>
      <c r="AC523" s="16">
        <v>-0.01</v>
      </c>
      <c r="AD523" s="16">
        <v>8.8</v>
      </c>
      <c r="AE523" s="16">
        <v>0.01</v>
      </c>
      <c r="AF523" s="16">
        <v>0.729</v>
      </c>
      <c r="AG523" s="16">
        <v>0.0</v>
      </c>
      <c r="AH523" s="16">
        <v>75000.0</v>
      </c>
      <c r="AI523" s="16">
        <v>0.0</v>
      </c>
      <c r="AJ523" s="16">
        <v>0.0</v>
      </c>
      <c r="AK523" s="16">
        <v>1.0</v>
      </c>
      <c r="AL523" s="16">
        <v>60012.0</v>
      </c>
      <c r="AM523" s="16">
        <v>0.0</v>
      </c>
      <c r="AN523" s="16">
        <v>0.0</v>
      </c>
      <c r="AO523" s="16">
        <v>0.0</v>
      </c>
      <c r="AP523" s="16">
        <v>29606.0</v>
      </c>
      <c r="AQ523" s="16">
        <v>0.0</v>
      </c>
      <c r="AR523" s="16">
        <v>0.0</v>
      </c>
      <c r="AS523" s="16">
        <v>0.0</v>
      </c>
      <c r="AT523" s="16">
        <v>44880.0</v>
      </c>
      <c r="AU523" s="16">
        <v>0.0</v>
      </c>
      <c r="AV523" s="16">
        <v>0.0</v>
      </c>
      <c r="AW523" s="16">
        <v>0.0</v>
      </c>
      <c r="AX523" s="16">
        <v>64018.0</v>
      </c>
      <c r="AY523" s="16">
        <v>0.0</v>
      </c>
      <c r="AZ523" s="16">
        <v>0.0</v>
      </c>
      <c r="BA523" s="16">
        <v>0.0</v>
      </c>
      <c r="BB523" s="16">
        <v>5990.0</v>
      </c>
      <c r="BC523" s="16">
        <v>0.0</v>
      </c>
      <c r="BD523" s="16">
        <v>0.0</v>
      </c>
      <c r="BE523" s="16">
        <v>0.0</v>
      </c>
      <c r="BF523" s="16">
        <v>1180036.0</v>
      </c>
      <c r="BG523" s="16">
        <v>0.0</v>
      </c>
      <c r="BH523" s="16">
        <v>0.0</v>
      </c>
      <c r="BI523" s="16">
        <v>0.0</v>
      </c>
      <c r="BJ523" s="16">
        <v>908.0</v>
      </c>
      <c r="BK523" s="16">
        <v>0.0</v>
      </c>
      <c r="BL523" s="16">
        <v>0.0</v>
      </c>
      <c r="BM523" s="16">
        <v>2.0</v>
      </c>
      <c r="BN523" s="16">
        <v>91058.0</v>
      </c>
      <c r="BO523" s="16">
        <v>0.0</v>
      </c>
      <c r="BP523" s="16">
        <v>0.0</v>
      </c>
      <c r="BQ523" s="16">
        <v>0.0</v>
      </c>
      <c r="BR523" s="16">
        <v>62500.0</v>
      </c>
      <c r="BS523" s="16">
        <v>0.0</v>
      </c>
      <c r="BT523" s="16">
        <v>0.0</v>
      </c>
    </row>
    <row r="524">
      <c r="A524" s="14" t="s">
        <v>6822</v>
      </c>
      <c r="B524" s="16">
        <v>11.0</v>
      </c>
      <c r="C524" s="16">
        <v>4074571.0</v>
      </c>
      <c r="D524" s="17"/>
      <c r="E524" s="14" t="s">
        <v>2622</v>
      </c>
      <c r="F524" s="14" t="s">
        <v>2630</v>
      </c>
      <c r="G524" s="14" t="s">
        <v>5166</v>
      </c>
      <c r="H524" s="14" t="s">
        <v>2978</v>
      </c>
      <c r="I524" s="14" t="s">
        <v>21</v>
      </c>
      <c r="J524" s="14" t="s">
        <v>4845</v>
      </c>
      <c r="K524" s="14" t="s">
        <v>4885</v>
      </c>
      <c r="L524" s="14" t="s">
        <v>4885</v>
      </c>
      <c r="M524" s="14" t="s">
        <v>6823</v>
      </c>
      <c r="N524" s="14" t="s">
        <v>4848</v>
      </c>
      <c r="P524" s="17"/>
      <c r="Q524" s="17"/>
      <c r="R524" s="16">
        <v>3.0</v>
      </c>
      <c r="S524" s="16">
        <v>1614014.0</v>
      </c>
      <c r="T524" s="18">
        <v>1.8587E-6</v>
      </c>
      <c r="U524" s="16">
        <v>0.0</v>
      </c>
      <c r="V524" s="16">
        <v>0.0</v>
      </c>
      <c r="W524" s="14" t="s">
        <v>2978</v>
      </c>
      <c r="X524" s="14" t="s">
        <v>4860</v>
      </c>
      <c r="Y524" s="16">
        <v>8.75E-6</v>
      </c>
      <c r="Z524" s="16">
        <v>1.43</v>
      </c>
      <c r="AA524" s="16">
        <v>0.039</v>
      </c>
      <c r="AB524" s="16">
        <v>0.0</v>
      </c>
      <c r="AC524" s="16">
        <v>0.0</v>
      </c>
      <c r="AD524" s="16">
        <v>-2.23</v>
      </c>
      <c r="AE524" s="17"/>
      <c r="AF524" s="17"/>
      <c r="AG524" s="16">
        <v>0.0</v>
      </c>
      <c r="AH524" s="16">
        <v>75016.0</v>
      </c>
      <c r="AI524" s="16">
        <v>0.0</v>
      </c>
      <c r="AJ524" s="16">
        <v>0.0</v>
      </c>
      <c r="AK524" s="16">
        <v>0.0</v>
      </c>
      <c r="AL524" s="16">
        <v>60008.0</v>
      </c>
      <c r="AM524" s="16">
        <v>0.0</v>
      </c>
      <c r="AN524" s="16">
        <v>0.0</v>
      </c>
      <c r="AO524" s="16">
        <v>0.0</v>
      </c>
      <c r="AP524" s="16">
        <v>29604.0</v>
      </c>
      <c r="AQ524" s="16">
        <v>0.0</v>
      </c>
      <c r="AR524" s="16">
        <v>0.0</v>
      </c>
      <c r="AS524" s="16">
        <v>0.0</v>
      </c>
      <c r="AT524" s="16">
        <v>44874.0</v>
      </c>
      <c r="AU524" s="16">
        <v>0.0</v>
      </c>
      <c r="AV524" s="16">
        <v>0.0</v>
      </c>
      <c r="AW524" s="16">
        <v>0.0</v>
      </c>
      <c r="AX524" s="16">
        <v>64028.0</v>
      </c>
      <c r="AY524" s="16">
        <v>0.0</v>
      </c>
      <c r="AZ524" s="16">
        <v>0.0</v>
      </c>
      <c r="BA524" s="16">
        <v>0.0</v>
      </c>
      <c r="BB524" s="16">
        <v>6056.0</v>
      </c>
      <c r="BC524" s="16">
        <v>0.0</v>
      </c>
      <c r="BD524" s="16">
        <v>0.0</v>
      </c>
      <c r="BE524" s="16">
        <v>0.0</v>
      </c>
      <c r="BF524" s="16">
        <v>1179980.0</v>
      </c>
      <c r="BG524" s="16">
        <v>0.0</v>
      </c>
      <c r="BH524" s="16">
        <v>0.0</v>
      </c>
      <c r="BI524" s="16">
        <v>0.0</v>
      </c>
      <c r="BJ524" s="16">
        <v>912.0</v>
      </c>
      <c r="BK524" s="16">
        <v>0.0</v>
      </c>
      <c r="BL524" s="16">
        <v>0.0</v>
      </c>
      <c r="BM524" s="16">
        <v>3.0</v>
      </c>
      <c r="BN524" s="16">
        <v>91026.0</v>
      </c>
      <c r="BO524" s="16">
        <v>0.0</v>
      </c>
      <c r="BP524" s="16">
        <v>0.0</v>
      </c>
      <c r="BQ524" s="16">
        <v>0.0</v>
      </c>
      <c r="BR524" s="16">
        <v>62510.0</v>
      </c>
      <c r="BS524" s="16">
        <v>0.0</v>
      </c>
      <c r="BT524" s="16">
        <v>0.0</v>
      </c>
    </row>
    <row r="525">
      <c r="A525" s="14" t="s">
        <v>6824</v>
      </c>
      <c r="B525" s="16">
        <v>11.0</v>
      </c>
      <c r="C525" s="16">
        <v>4023892.0</v>
      </c>
      <c r="D525" s="17"/>
      <c r="E525" s="14" t="s">
        <v>2630</v>
      </c>
      <c r="F525" s="14" t="s">
        <v>2631</v>
      </c>
      <c r="G525" s="14" t="s">
        <v>5166</v>
      </c>
      <c r="H525" s="14" t="s">
        <v>2978</v>
      </c>
      <c r="I525" s="14" t="s">
        <v>21</v>
      </c>
      <c r="J525" s="14" t="s">
        <v>4845</v>
      </c>
      <c r="K525" s="14" t="s">
        <v>452</v>
      </c>
      <c r="L525" s="14" t="s">
        <v>452</v>
      </c>
      <c r="M525" s="14" t="s">
        <v>453</v>
      </c>
      <c r="N525" s="14" t="s">
        <v>409</v>
      </c>
      <c r="P525" s="17"/>
      <c r="Q525" s="17"/>
      <c r="R525" s="16">
        <v>3.0</v>
      </c>
      <c r="S525" s="16">
        <v>1614026.0</v>
      </c>
      <c r="T525" s="18">
        <v>1.8587E-6</v>
      </c>
      <c r="U525" s="16">
        <v>0.0</v>
      </c>
      <c r="V525" s="16">
        <v>0.0</v>
      </c>
      <c r="W525" s="14" t="s">
        <v>2978</v>
      </c>
      <c r="X525" s="14" t="s">
        <v>4849</v>
      </c>
      <c r="Y525" s="18">
        <v>2.8E-7</v>
      </c>
      <c r="Z525" s="16">
        <v>26.2</v>
      </c>
      <c r="AA525" s="17"/>
      <c r="AB525" s="16">
        <v>0.0</v>
      </c>
      <c r="AC525" s="16">
        <v>0.0</v>
      </c>
      <c r="AD525" s="16">
        <v>6.31</v>
      </c>
      <c r="AE525" s="16">
        <v>0.02</v>
      </c>
      <c r="AF525" s="16">
        <v>0.959</v>
      </c>
      <c r="AG525" s="16">
        <v>0.0</v>
      </c>
      <c r="AH525" s="16">
        <v>75026.0</v>
      </c>
      <c r="AI525" s="16">
        <v>0.0</v>
      </c>
      <c r="AJ525" s="16">
        <v>0.0</v>
      </c>
      <c r="AK525" s="16">
        <v>0.0</v>
      </c>
      <c r="AL525" s="16">
        <v>60018.0</v>
      </c>
      <c r="AM525" s="16">
        <v>0.0</v>
      </c>
      <c r="AN525" s="16">
        <v>0.0</v>
      </c>
      <c r="AO525" s="16">
        <v>0.0</v>
      </c>
      <c r="AP525" s="16">
        <v>29602.0</v>
      </c>
      <c r="AQ525" s="16">
        <v>0.0</v>
      </c>
      <c r="AR525" s="16">
        <v>0.0</v>
      </c>
      <c r="AS525" s="16">
        <v>0.0</v>
      </c>
      <c r="AT525" s="16">
        <v>44868.0</v>
      </c>
      <c r="AU525" s="16">
        <v>0.0</v>
      </c>
      <c r="AV525" s="16">
        <v>0.0</v>
      </c>
      <c r="AW525" s="16">
        <v>0.0</v>
      </c>
      <c r="AX525" s="16">
        <v>64026.0</v>
      </c>
      <c r="AY525" s="16">
        <v>0.0</v>
      </c>
      <c r="AZ525" s="16">
        <v>0.0</v>
      </c>
      <c r="BA525" s="16">
        <v>0.0</v>
      </c>
      <c r="BB525" s="16">
        <v>6060.0</v>
      </c>
      <c r="BC525" s="16">
        <v>0.0</v>
      </c>
      <c r="BD525" s="16">
        <v>0.0</v>
      </c>
      <c r="BE525" s="16">
        <v>2.0</v>
      </c>
      <c r="BF525" s="16">
        <v>1179942.0</v>
      </c>
      <c r="BG525" s="16">
        <v>0.0</v>
      </c>
      <c r="BH525" s="16">
        <v>0.0</v>
      </c>
      <c r="BI525" s="16">
        <v>0.0</v>
      </c>
      <c r="BJ525" s="16">
        <v>912.0</v>
      </c>
      <c r="BK525" s="16">
        <v>0.0</v>
      </c>
      <c r="BL525" s="16">
        <v>0.0</v>
      </c>
      <c r="BM525" s="16">
        <v>0.0</v>
      </c>
      <c r="BN525" s="16">
        <v>91078.0</v>
      </c>
      <c r="BO525" s="16">
        <v>0.0</v>
      </c>
      <c r="BP525" s="16">
        <v>0.0</v>
      </c>
      <c r="BQ525" s="16">
        <v>1.0</v>
      </c>
      <c r="BR525" s="16">
        <v>62494.0</v>
      </c>
      <c r="BS525" s="16">
        <v>0.0</v>
      </c>
      <c r="BT525" s="16">
        <v>0.0</v>
      </c>
    </row>
    <row r="526">
      <c r="A526" s="14" t="s">
        <v>6825</v>
      </c>
      <c r="B526" s="16">
        <v>11.0</v>
      </c>
      <c r="C526" s="16">
        <v>4023921.0</v>
      </c>
      <c r="D526" s="17"/>
      <c r="E526" s="14" t="s">
        <v>2630</v>
      </c>
      <c r="F526" s="14" t="s">
        <v>2631</v>
      </c>
      <c r="G526" s="14" t="s">
        <v>5166</v>
      </c>
      <c r="H526" s="14" t="s">
        <v>2978</v>
      </c>
      <c r="I526" s="14" t="s">
        <v>21</v>
      </c>
      <c r="J526" s="14" t="s">
        <v>4845</v>
      </c>
      <c r="K526" s="14" t="s">
        <v>6826</v>
      </c>
      <c r="L526" s="14" t="s">
        <v>6826</v>
      </c>
      <c r="M526" s="14" t="s">
        <v>6827</v>
      </c>
      <c r="N526" s="14" t="s">
        <v>409</v>
      </c>
      <c r="P526" s="17"/>
      <c r="Q526" s="17"/>
      <c r="R526" s="16">
        <v>3.0</v>
      </c>
      <c r="S526" s="16">
        <v>1614052.0</v>
      </c>
      <c r="T526" s="18">
        <v>1.8587E-6</v>
      </c>
      <c r="U526" s="16">
        <v>0.0</v>
      </c>
      <c r="V526" s="16">
        <v>0.0</v>
      </c>
      <c r="W526" s="14" t="s">
        <v>2978</v>
      </c>
      <c r="X526" s="14" t="s">
        <v>4849</v>
      </c>
      <c r="Y526" s="18">
        <v>6.8E-7</v>
      </c>
      <c r="Z526" s="16">
        <v>21.4</v>
      </c>
      <c r="AA526" s="17"/>
      <c r="AB526" s="16">
        <v>0.0</v>
      </c>
      <c r="AC526" s="16">
        <v>0.0</v>
      </c>
      <c r="AD526" s="16">
        <v>6.31</v>
      </c>
      <c r="AE526" s="16">
        <v>0.58</v>
      </c>
      <c r="AF526" s="16">
        <v>0.272</v>
      </c>
      <c r="AG526" s="16">
        <v>0.0</v>
      </c>
      <c r="AH526" s="16">
        <v>75006.0</v>
      </c>
      <c r="AI526" s="16">
        <v>0.0</v>
      </c>
      <c r="AJ526" s="16">
        <v>0.0</v>
      </c>
      <c r="AK526" s="16">
        <v>0.0</v>
      </c>
      <c r="AL526" s="16">
        <v>60018.0</v>
      </c>
      <c r="AM526" s="16">
        <v>0.0</v>
      </c>
      <c r="AN526" s="16">
        <v>0.0</v>
      </c>
      <c r="AO526" s="16">
        <v>0.0</v>
      </c>
      <c r="AP526" s="16">
        <v>29602.0</v>
      </c>
      <c r="AQ526" s="16">
        <v>0.0</v>
      </c>
      <c r="AR526" s="16">
        <v>0.0</v>
      </c>
      <c r="AS526" s="16">
        <v>0.0</v>
      </c>
      <c r="AT526" s="16">
        <v>44880.0</v>
      </c>
      <c r="AU526" s="16">
        <v>0.0</v>
      </c>
      <c r="AV526" s="16">
        <v>0.0</v>
      </c>
      <c r="AW526" s="16">
        <v>0.0</v>
      </c>
      <c r="AX526" s="16">
        <v>64022.0</v>
      </c>
      <c r="AY526" s="16">
        <v>0.0</v>
      </c>
      <c r="AZ526" s="16">
        <v>0.0</v>
      </c>
      <c r="BA526" s="16">
        <v>0.0</v>
      </c>
      <c r="BB526" s="16">
        <v>6062.0</v>
      </c>
      <c r="BC526" s="16">
        <v>0.0</v>
      </c>
      <c r="BD526" s="16">
        <v>0.0</v>
      </c>
      <c r="BE526" s="16">
        <v>3.0</v>
      </c>
      <c r="BF526" s="16">
        <v>1179968.0</v>
      </c>
      <c r="BG526" s="16">
        <v>0.0</v>
      </c>
      <c r="BH526" s="16">
        <v>0.0</v>
      </c>
      <c r="BI526" s="16">
        <v>0.0</v>
      </c>
      <c r="BJ526" s="16">
        <v>912.0</v>
      </c>
      <c r="BK526" s="16">
        <v>0.0</v>
      </c>
      <c r="BL526" s="16">
        <v>0.0</v>
      </c>
      <c r="BM526" s="16">
        <v>0.0</v>
      </c>
      <c r="BN526" s="16">
        <v>91082.0</v>
      </c>
      <c r="BO526" s="16">
        <v>0.0</v>
      </c>
      <c r="BP526" s="16">
        <v>0.0</v>
      </c>
      <c r="BQ526" s="16">
        <v>0.0</v>
      </c>
      <c r="BR526" s="16">
        <v>62500.0</v>
      </c>
      <c r="BS526" s="16">
        <v>0.0</v>
      </c>
      <c r="BT526" s="16">
        <v>0.0</v>
      </c>
    </row>
    <row r="527">
      <c r="A527" s="14" t="s">
        <v>6828</v>
      </c>
      <c r="B527" s="16">
        <v>11.0</v>
      </c>
      <c r="C527" s="16">
        <v>4082953.0</v>
      </c>
      <c r="D527" s="14" t="s">
        <v>6829</v>
      </c>
      <c r="E527" s="14" t="s">
        <v>2621</v>
      </c>
      <c r="F527" s="14" t="s">
        <v>2622</v>
      </c>
      <c r="G527" s="14" t="s">
        <v>4844</v>
      </c>
      <c r="H527" s="14" t="s">
        <v>2978</v>
      </c>
      <c r="I527" s="14" t="s">
        <v>2978</v>
      </c>
      <c r="J527" s="14" t="s">
        <v>4845</v>
      </c>
      <c r="K527" s="14" t="s">
        <v>6830</v>
      </c>
      <c r="L527" s="14" t="s">
        <v>6830</v>
      </c>
      <c r="M527" s="14" t="s">
        <v>6831</v>
      </c>
      <c r="N527" s="14" t="s">
        <v>4848</v>
      </c>
      <c r="P527" s="17"/>
      <c r="Q527" s="17"/>
      <c r="R527" s="16">
        <v>3.0</v>
      </c>
      <c r="S527" s="16">
        <v>1614054.0</v>
      </c>
      <c r="T527" s="18">
        <v>1.8587E-6</v>
      </c>
      <c r="U527" s="16">
        <v>0.0</v>
      </c>
      <c r="V527" s="16">
        <v>0.0</v>
      </c>
      <c r="W527" s="14" t="s">
        <v>2978</v>
      </c>
      <c r="X527" s="14" t="s">
        <v>4954</v>
      </c>
      <c r="Y527" s="16">
        <v>1.772E-5</v>
      </c>
      <c r="Z527" s="16">
        <v>9.43</v>
      </c>
      <c r="AA527" s="16">
        <v>0.429</v>
      </c>
      <c r="AB527" s="16">
        <v>0.0</v>
      </c>
      <c r="AC527" s="16">
        <v>0.0</v>
      </c>
      <c r="AD527" s="16">
        <v>1.42</v>
      </c>
      <c r="AE527" s="17"/>
      <c r="AF527" s="17"/>
      <c r="AG527" s="16">
        <v>0.0</v>
      </c>
      <c r="AH527" s="16">
        <v>74922.0</v>
      </c>
      <c r="AI527" s="16">
        <v>0.0</v>
      </c>
      <c r="AJ527" s="16">
        <v>0.0</v>
      </c>
      <c r="AK527" s="16">
        <v>0.0</v>
      </c>
      <c r="AL527" s="16">
        <v>60006.0</v>
      </c>
      <c r="AM527" s="16">
        <v>0.0</v>
      </c>
      <c r="AN527" s="16">
        <v>0.0</v>
      </c>
      <c r="AO527" s="16">
        <v>0.0</v>
      </c>
      <c r="AP527" s="16">
        <v>29608.0</v>
      </c>
      <c r="AQ527" s="16">
        <v>0.0</v>
      </c>
      <c r="AR527" s="16">
        <v>0.0</v>
      </c>
      <c r="AS527" s="16">
        <v>3.0</v>
      </c>
      <c r="AT527" s="16">
        <v>44894.0</v>
      </c>
      <c r="AU527" s="16">
        <v>0.0</v>
      </c>
      <c r="AV527" s="16">
        <v>0.0</v>
      </c>
      <c r="AW527" s="16">
        <v>0.0</v>
      </c>
      <c r="AX527" s="16">
        <v>64030.0</v>
      </c>
      <c r="AY527" s="16">
        <v>0.0</v>
      </c>
      <c r="AZ527" s="16">
        <v>0.0</v>
      </c>
      <c r="BA527" s="16">
        <v>0.0</v>
      </c>
      <c r="BB527" s="16">
        <v>6084.0</v>
      </c>
      <c r="BC527" s="16">
        <v>0.0</v>
      </c>
      <c r="BD527" s="16">
        <v>0.0</v>
      </c>
      <c r="BE527" s="16">
        <v>0.0</v>
      </c>
      <c r="BF527" s="16">
        <v>1180026.0</v>
      </c>
      <c r="BG527" s="16">
        <v>0.0</v>
      </c>
      <c r="BH527" s="16">
        <v>0.0</v>
      </c>
      <c r="BI527" s="16">
        <v>0.0</v>
      </c>
      <c r="BJ527" s="16">
        <v>912.0</v>
      </c>
      <c r="BK527" s="16">
        <v>0.0</v>
      </c>
      <c r="BL527" s="16">
        <v>0.0</v>
      </c>
      <c r="BM527" s="16">
        <v>0.0</v>
      </c>
      <c r="BN527" s="16">
        <v>91084.0</v>
      </c>
      <c r="BO527" s="16">
        <v>0.0</v>
      </c>
      <c r="BP527" s="16">
        <v>0.0</v>
      </c>
      <c r="BQ527" s="16">
        <v>0.0</v>
      </c>
      <c r="BR527" s="16">
        <v>62488.0</v>
      </c>
      <c r="BS527" s="16">
        <v>0.0</v>
      </c>
      <c r="BT527" s="16">
        <v>0.0</v>
      </c>
    </row>
    <row r="528">
      <c r="A528" s="14" t="s">
        <v>6832</v>
      </c>
      <c r="B528" s="16">
        <v>11.0</v>
      </c>
      <c r="C528" s="16">
        <v>4023952.0</v>
      </c>
      <c r="D528" s="17"/>
      <c r="E528" s="14" t="s">
        <v>2621</v>
      </c>
      <c r="F528" s="14" t="s">
        <v>2630</v>
      </c>
      <c r="G528" s="14" t="s">
        <v>5166</v>
      </c>
      <c r="H528" s="14" t="s">
        <v>2978</v>
      </c>
      <c r="I528" s="14" t="s">
        <v>21</v>
      </c>
      <c r="J528" s="14" t="s">
        <v>4845</v>
      </c>
      <c r="K528" s="14" t="s">
        <v>6833</v>
      </c>
      <c r="L528" s="14" t="s">
        <v>6833</v>
      </c>
      <c r="M528" s="14" t="s">
        <v>6834</v>
      </c>
      <c r="N528" s="14" t="s">
        <v>409</v>
      </c>
      <c r="P528" s="17"/>
      <c r="Q528" s="17"/>
      <c r="R528" s="16">
        <v>3.0</v>
      </c>
      <c r="S528" s="16">
        <v>1614064.0</v>
      </c>
      <c r="T528" s="18">
        <v>1.8587E-6</v>
      </c>
      <c r="U528" s="16">
        <v>0.0</v>
      </c>
      <c r="V528" s="16">
        <v>0.0</v>
      </c>
      <c r="W528" s="14" t="s">
        <v>2978</v>
      </c>
      <c r="X528" s="14" t="s">
        <v>4860</v>
      </c>
      <c r="Y528" s="16">
        <v>8.75E-6</v>
      </c>
      <c r="Z528" s="16">
        <v>27.6</v>
      </c>
      <c r="AA528" s="17"/>
      <c r="AB528" s="16">
        <v>0.0</v>
      </c>
      <c r="AC528" s="16">
        <v>0.0</v>
      </c>
      <c r="AD528" s="16">
        <v>6.33</v>
      </c>
      <c r="AE528" s="16">
        <v>0.0</v>
      </c>
      <c r="AF528" s="16">
        <v>0.999</v>
      </c>
      <c r="AG528" s="16">
        <v>0.0</v>
      </c>
      <c r="AH528" s="16">
        <v>75010.0</v>
      </c>
      <c r="AI528" s="16">
        <v>0.0</v>
      </c>
      <c r="AJ528" s="16">
        <v>0.0</v>
      </c>
      <c r="AK528" s="16">
        <v>0.0</v>
      </c>
      <c r="AL528" s="16">
        <v>60012.0</v>
      </c>
      <c r="AM528" s="16">
        <v>0.0</v>
      </c>
      <c r="AN528" s="16">
        <v>0.0</v>
      </c>
      <c r="AO528" s="16">
        <v>0.0</v>
      </c>
      <c r="AP528" s="16">
        <v>29606.0</v>
      </c>
      <c r="AQ528" s="16">
        <v>0.0</v>
      </c>
      <c r="AR528" s="16">
        <v>0.0</v>
      </c>
      <c r="AS528" s="16">
        <v>0.0</v>
      </c>
      <c r="AT528" s="16">
        <v>44868.0</v>
      </c>
      <c r="AU528" s="16">
        <v>0.0</v>
      </c>
      <c r="AV528" s="16">
        <v>0.0</v>
      </c>
      <c r="AW528" s="16">
        <v>0.0</v>
      </c>
      <c r="AX528" s="16">
        <v>64020.0</v>
      </c>
      <c r="AY528" s="16">
        <v>0.0</v>
      </c>
      <c r="AZ528" s="16">
        <v>0.0</v>
      </c>
      <c r="BA528" s="16">
        <v>0.0</v>
      </c>
      <c r="BB528" s="16">
        <v>6062.0</v>
      </c>
      <c r="BC528" s="16">
        <v>0.0</v>
      </c>
      <c r="BD528" s="16">
        <v>0.0</v>
      </c>
      <c r="BE528" s="16">
        <v>0.0</v>
      </c>
      <c r="BF528" s="16">
        <v>1179992.0</v>
      </c>
      <c r="BG528" s="16">
        <v>0.0</v>
      </c>
      <c r="BH528" s="16">
        <v>0.0</v>
      </c>
      <c r="BI528" s="16">
        <v>0.0</v>
      </c>
      <c r="BJ528" s="16">
        <v>912.0</v>
      </c>
      <c r="BK528" s="16">
        <v>0.0</v>
      </c>
      <c r="BL528" s="16">
        <v>0.0</v>
      </c>
      <c r="BM528" s="16">
        <v>3.0</v>
      </c>
      <c r="BN528" s="16">
        <v>91078.0</v>
      </c>
      <c r="BO528" s="16">
        <v>0.0</v>
      </c>
      <c r="BP528" s="16">
        <v>0.0</v>
      </c>
      <c r="BQ528" s="16">
        <v>0.0</v>
      </c>
      <c r="BR528" s="16">
        <v>62504.0</v>
      </c>
      <c r="BS528" s="16">
        <v>0.0</v>
      </c>
      <c r="BT528" s="16">
        <v>0.0</v>
      </c>
    </row>
    <row r="529">
      <c r="A529" s="14" t="s">
        <v>6835</v>
      </c>
      <c r="B529" s="16">
        <v>11.0</v>
      </c>
      <c r="C529" s="16">
        <v>4070031.0</v>
      </c>
      <c r="D529" s="17"/>
      <c r="E529" s="14" t="s">
        <v>2622</v>
      </c>
      <c r="F529" s="14" t="s">
        <v>2621</v>
      </c>
      <c r="G529" s="14" t="s">
        <v>5166</v>
      </c>
      <c r="H529" s="14" t="s">
        <v>2978</v>
      </c>
      <c r="I529" s="14" t="s">
        <v>21</v>
      </c>
      <c r="J529" s="14" t="s">
        <v>4845</v>
      </c>
      <c r="K529" s="14" t="s">
        <v>6836</v>
      </c>
      <c r="L529" s="14" t="s">
        <v>6836</v>
      </c>
      <c r="M529" s="14" t="s">
        <v>6837</v>
      </c>
      <c r="N529" s="14" t="s">
        <v>409</v>
      </c>
      <c r="P529" s="17"/>
      <c r="Q529" s="17"/>
      <c r="R529" s="16">
        <v>3.0</v>
      </c>
      <c r="S529" s="16">
        <v>1614064.0</v>
      </c>
      <c r="T529" s="18">
        <v>1.8587E-6</v>
      </c>
      <c r="U529" s="16">
        <v>0.0</v>
      </c>
      <c r="V529" s="16">
        <v>0.0</v>
      </c>
      <c r="W529" s="14" t="s">
        <v>2978</v>
      </c>
      <c r="X529" s="14" t="s">
        <v>4849</v>
      </c>
      <c r="Y529" s="18">
        <v>6.8E-7</v>
      </c>
      <c r="Z529" s="16">
        <v>32.0</v>
      </c>
      <c r="AA529" s="17"/>
      <c r="AB529" s="16">
        <v>0.01</v>
      </c>
      <c r="AC529" s="16">
        <v>-0.02</v>
      </c>
      <c r="AD529" s="16">
        <v>8.9</v>
      </c>
      <c r="AE529" s="16">
        <v>0.01</v>
      </c>
      <c r="AF529" s="16">
        <v>0.237</v>
      </c>
      <c r="AG529" s="16">
        <v>0.0</v>
      </c>
      <c r="AH529" s="16">
        <v>75028.0</v>
      </c>
      <c r="AI529" s="16">
        <v>0.0</v>
      </c>
      <c r="AJ529" s="16">
        <v>0.0</v>
      </c>
      <c r="AK529" s="16">
        <v>0.0</v>
      </c>
      <c r="AL529" s="16">
        <v>60026.0</v>
      </c>
      <c r="AM529" s="16">
        <v>0.0</v>
      </c>
      <c r="AN529" s="16">
        <v>0.0</v>
      </c>
      <c r="AO529" s="16">
        <v>0.0</v>
      </c>
      <c r="AP529" s="16">
        <v>29604.0</v>
      </c>
      <c r="AQ529" s="16">
        <v>0.0</v>
      </c>
      <c r="AR529" s="16">
        <v>0.0</v>
      </c>
      <c r="AS529" s="16">
        <v>0.0</v>
      </c>
      <c r="AT529" s="16">
        <v>44882.0</v>
      </c>
      <c r="AU529" s="16">
        <v>0.0</v>
      </c>
      <c r="AV529" s="16">
        <v>0.0</v>
      </c>
      <c r="AW529" s="16">
        <v>0.0</v>
      </c>
      <c r="AX529" s="16">
        <v>64040.0</v>
      </c>
      <c r="AY529" s="16">
        <v>0.0</v>
      </c>
      <c r="AZ529" s="16">
        <v>0.0</v>
      </c>
      <c r="BA529" s="16">
        <v>0.0</v>
      </c>
      <c r="BB529" s="16">
        <v>5984.0</v>
      </c>
      <c r="BC529" s="16">
        <v>0.0</v>
      </c>
      <c r="BD529" s="16">
        <v>0.0</v>
      </c>
      <c r="BE529" s="16">
        <v>3.0</v>
      </c>
      <c r="BF529" s="16">
        <v>1180020.0</v>
      </c>
      <c r="BG529" s="16">
        <v>0.0</v>
      </c>
      <c r="BH529" s="16">
        <v>0.0</v>
      </c>
      <c r="BI529" s="16">
        <v>0.0</v>
      </c>
      <c r="BJ529" s="16">
        <v>912.0</v>
      </c>
      <c r="BK529" s="16">
        <v>0.0</v>
      </c>
      <c r="BL529" s="16">
        <v>0.0</v>
      </c>
      <c r="BM529" s="16">
        <v>0.0</v>
      </c>
      <c r="BN529" s="16">
        <v>91068.0</v>
      </c>
      <c r="BO529" s="16">
        <v>0.0</v>
      </c>
      <c r="BP529" s="16">
        <v>0.0</v>
      </c>
      <c r="BQ529" s="16">
        <v>0.0</v>
      </c>
      <c r="BR529" s="16">
        <v>62500.0</v>
      </c>
      <c r="BS529" s="16">
        <v>0.0</v>
      </c>
      <c r="BT529" s="16">
        <v>0.0</v>
      </c>
    </row>
    <row r="530">
      <c r="A530" s="14" t="s">
        <v>6838</v>
      </c>
      <c r="B530" s="16">
        <v>11.0</v>
      </c>
      <c r="C530" s="16">
        <v>4070129.0</v>
      </c>
      <c r="D530" s="14" t="s">
        <v>6839</v>
      </c>
      <c r="E530" s="14" t="s">
        <v>2631</v>
      </c>
      <c r="F530" s="14" t="s">
        <v>2630</v>
      </c>
      <c r="G530" s="14" t="s">
        <v>4844</v>
      </c>
      <c r="H530" s="14" t="s">
        <v>2978</v>
      </c>
      <c r="I530" s="14" t="s">
        <v>2978</v>
      </c>
      <c r="J530" s="14" t="s">
        <v>4845</v>
      </c>
      <c r="K530" s="14" t="s">
        <v>6840</v>
      </c>
      <c r="L530" s="14" t="s">
        <v>6840</v>
      </c>
      <c r="M530" s="14" t="s">
        <v>6841</v>
      </c>
      <c r="N530" s="14" t="s">
        <v>4848</v>
      </c>
      <c r="O530" s="14" t="s">
        <v>4878</v>
      </c>
      <c r="P530" s="16">
        <v>1123435.0</v>
      </c>
      <c r="Q530" s="17"/>
      <c r="R530" s="16">
        <v>3.0</v>
      </c>
      <c r="S530" s="16">
        <v>1614068.0</v>
      </c>
      <c r="T530" s="18">
        <v>1.8587E-6</v>
      </c>
      <c r="U530" s="16">
        <v>0.0</v>
      </c>
      <c r="V530" s="16">
        <v>0.0</v>
      </c>
      <c r="W530" s="14" t="s">
        <v>2978</v>
      </c>
      <c r="X530" s="14" t="s">
        <v>4849</v>
      </c>
      <c r="Y530" s="18">
        <v>6.8E-7</v>
      </c>
      <c r="Z530" s="16">
        <v>8.91</v>
      </c>
      <c r="AA530" s="17"/>
      <c r="AB530" s="16">
        <v>0.0</v>
      </c>
      <c r="AC530" s="16">
        <v>0.0</v>
      </c>
      <c r="AD530" s="16">
        <v>2.42</v>
      </c>
      <c r="AE530" s="17"/>
      <c r="AF530" s="17"/>
      <c r="AG530" s="16">
        <v>0.0</v>
      </c>
      <c r="AH530" s="16">
        <v>74932.0</v>
      </c>
      <c r="AI530" s="16">
        <v>0.0</v>
      </c>
      <c r="AJ530" s="16">
        <v>0.0</v>
      </c>
      <c r="AK530" s="16">
        <v>0.0</v>
      </c>
      <c r="AL530" s="16">
        <v>59998.0</v>
      </c>
      <c r="AM530" s="16">
        <v>0.0</v>
      </c>
      <c r="AN530" s="16">
        <v>0.0</v>
      </c>
      <c r="AO530" s="16">
        <v>0.0</v>
      </c>
      <c r="AP530" s="16">
        <v>29604.0</v>
      </c>
      <c r="AQ530" s="16">
        <v>0.0</v>
      </c>
      <c r="AR530" s="16">
        <v>0.0</v>
      </c>
      <c r="AS530" s="16">
        <v>0.0</v>
      </c>
      <c r="AT530" s="16">
        <v>44888.0</v>
      </c>
      <c r="AU530" s="16">
        <v>0.0</v>
      </c>
      <c r="AV530" s="16">
        <v>0.0</v>
      </c>
      <c r="AW530" s="16">
        <v>0.0</v>
      </c>
      <c r="AX530" s="16">
        <v>64040.0</v>
      </c>
      <c r="AY530" s="16">
        <v>0.0</v>
      </c>
      <c r="AZ530" s="16">
        <v>0.0</v>
      </c>
      <c r="BA530" s="16">
        <v>0.0</v>
      </c>
      <c r="BB530" s="16">
        <v>6082.0</v>
      </c>
      <c r="BC530" s="16">
        <v>0.0</v>
      </c>
      <c r="BD530" s="16">
        <v>0.0</v>
      </c>
      <c r="BE530" s="16">
        <v>3.0</v>
      </c>
      <c r="BF530" s="16">
        <v>1180034.0</v>
      </c>
      <c r="BG530" s="16">
        <v>0.0</v>
      </c>
      <c r="BH530" s="16">
        <v>0.0</v>
      </c>
      <c r="BI530" s="16">
        <v>0.0</v>
      </c>
      <c r="BJ530" s="16">
        <v>912.0</v>
      </c>
      <c r="BK530" s="16">
        <v>0.0</v>
      </c>
      <c r="BL530" s="16">
        <v>0.0</v>
      </c>
      <c r="BM530" s="16">
        <v>0.0</v>
      </c>
      <c r="BN530" s="16">
        <v>91090.0</v>
      </c>
      <c r="BO530" s="16">
        <v>0.0</v>
      </c>
      <c r="BP530" s="16">
        <v>0.0</v>
      </c>
      <c r="BQ530" s="16">
        <v>0.0</v>
      </c>
      <c r="BR530" s="16">
        <v>62488.0</v>
      </c>
      <c r="BS530" s="16">
        <v>0.0</v>
      </c>
      <c r="BT530" s="16">
        <v>0.0</v>
      </c>
    </row>
    <row r="531">
      <c r="A531" s="14" t="s">
        <v>6842</v>
      </c>
      <c r="B531" s="16">
        <v>11.0</v>
      </c>
      <c r="C531" s="16">
        <v>4091497.0</v>
      </c>
      <c r="D531" s="14" t="s">
        <v>6843</v>
      </c>
      <c r="E531" s="14" t="s">
        <v>2621</v>
      </c>
      <c r="F531" s="14" t="s">
        <v>2622</v>
      </c>
      <c r="G531" s="14" t="s">
        <v>4844</v>
      </c>
      <c r="H531" s="14" t="s">
        <v>2978</v>
      </c>
      <c r="I531" s="14" t="s">
        <v>2978</v>
      </c>
      <c r="J531" s="14" t="s">
        <v>4845</v>
      </c>
      <c r="K531" s="14" t="s">
        <v>6844</v>
      </c>
      <c r="L531" s="14" t="s">
        <v>6844</v>
      </c>
      <c r="M531" s="14" t="s">
        <v>6845</v>
      </c>
      <c r="N531" s="14" t="s">
        <v>409</v>
      </c>
      <c r="O531" s="14" t="s">
        <v>410</v>
      </c>
      <c r="P531" s="16">
        <v>2928470.0</v>
      </c>
      <c r="Q531" s="17"/>
      <c r="R531" s="16">
        <v>3.0</v>
      </c>
      <c r="S531" s="16">
        <v>1614074.0</v>
      </c>
      <c r="T531" s="18">
        <v>1.8587E-6</v>
      </c>
      <c r="U531" s="16">
        <v>0.0</v>
      </c>
      <c r="V531" s="16">
        <v>0.0</v>
      </c>
      <c r="W531" s="14" t="s">
        <v>2978</v>
      </c>
      <c r="X531" s="14" t="s">
        <v>4849</v>
      </c>
      <c r="Y531" s="18">
        <v>6.8E-7</v>
      </c>
      <c r="Z531" s="16">
        <v>22.1</v>
      </c>
      <c r="AA531" s="17"/>
      <c r="AB531" s="16">
        <v>0.0</v>
      </c>
      <c r="AC531" s="16">
        <v>0.0</v>
      </c>
      <c r="AD531" s="16">
        <v>4.75</v>
      </c>
      <c r="AE531" s="16">
        <v>0.24</v>
      </c>
      <c r="AF531" s="16">
        <v>0.013</v>
      </c>
      <c r="AG531" s="16">
        <v>0.0</v>
      </c>
      <c r="AH531" s="16">
        <v>74930.0</v>
      </c>
      <c r="AI531" s="16">
        <v>0.0</v>
      </c>
      <c r="AJ531" s="16">
        <v>0.0</v>
      </c>
      <c r="AK531" s="16">
        <v>0.0</v>
      </c>
      <c r="AL531" s="16">
        <v>60008.0</v>
      </c>
      <c r="AM531" s="16">
        <v>0.0</v>
      </c>
      <c r="AN531" s="16">
        <v>0.0</v>
      </c>
      <c r="AO531" s="16">
        <v>0.0</v>
      </c>
      <c r="AP531" s="16">
        <v>29606.0</v>
      </c>
      <c r="AQ531" s="16">
        <v>0.0</v>
      </c>
      <c r="AR531" s="16">
        <v>0.0</v>
      </c>
      <c r="AS531" s="16">
        <v>0.0</v>
      </c>
      <c r="AT531" s="16">
        <v>44872.0</v>
      </c>
      <c r="AU531" s="16">
        <v>0.0</v>
      </c>
      <c r="AV531" s="16">
        <v>0.0</v>
      </c>
      <c r="AW531" s="16">
        <v>0.0</v>
      </c>
      <c r="AX531" s="16">
        <v>64044.0</v>
      </c>
      <c r="AY531" s="16">
        <v>0.0</v>
      </c>
      <c r="AZ531" s="16">
        <v>0.0</v>
      </c>
      <c r="BA531" s="16">
        <v>0.0</v>
      </c>
      <c r="BB531" s="16">
        <v>6084.0</v>
      </c>
      <c r="BC531" s="16">
        <v>0.0</v>
      </c>
      <c r="BD531" s="16">
        <v>0.0</v>
      </c>
      <c r="BE531" s="16">
        <v>3.0</v>
      </c>
      <c r="BF531" s="16">
        <v>1180048.0</v>
      </c>
      <c r="BG531" s="16">
        <v>0.0</v>
      </c>
      <c r="BH531" s="16">
        <v>0.0</v>
      </c>
      <c r="BI531" s="16">
        <v>0.0</v>
      </c>
      <c r="BJ531" s="16">
        <v>912.0</v>
      </c>
      <c r="BK531" s="16">
        <v>0.0</v>
      </c>
      <c r="BL531" s="16">
        <v>0.0</v>
      </c>
      <c r="BM531" s="16">
        <v>0.0</v>
      </c>
      <c r="BN531" s="16">
        <v>91082.0</v>
      </c>
      <c r="BO531" s="16">
        <v>0.0</v>
      </c>
      <c r="BP531" s="16">
        <v>0.0</v>
      </c>
      <c r="BQ531" s="16">
        <v>0.0</v>
      </c>
      <c r="BR531" s="16">
        <v>62488.0</v>
      </c>
      <c r="BS531" s="16">
        <v>0.0</v>
      </c>
      <c r="BT531" s="16">
        <v>0.0</v>
      </c>
    </row>
    <row r="532">
      <c r="A532" s="14" t="s">
        <v>6846</v>
      </c>
      <c r="B532" s="16">
        <v>11.0</v>
      </c>
      <c r="C532" s="16">
        <v>4023917.0</v>
      </c>
      <c r="D532" s="14" t="s">
        <v>6847</v>
      </c>
      <c r="E532" s="14" t="s">
        <v>2622</v>
      </c>
      <c r="F532" s="14" t="s">
        <v>2621</v>
      </c>
      <c r="G532" s="14" t="s">
        <v>5166</v>
      </c>
      <c r="H532" s="14" t="s">
        <v>2978</v>
      </c>
      <c r="I532" s="14" t="s">
        <v>21</v>
      </c>
      <c r="J532" s="14" t="s">
        <v>4845</v>
      </c>
      <c r="K532" s="14" t="s">
        <v>6848</v>
      </c>
      <c r="L532" s="14" t="s">
        <v>6848</v>
      </c>
      <c r="M532" s="14" t="s">
        <v>6849</v>
      </c>
      <c r="N532" s="14" t="s">
        <v>4848</v>
      </c>
      <c r="P532" s="17"/>
      <c r="Q532" s="17"/>
      <c r="R532" s="16">
        <v>3.0</v>
      </c>
      <c r="S532" s="16">
        <v>1614080.0</v>
      </c>
      <c r="T532" s="18">
        <v>1.8586E-6</v>
      </c>
      <c r="U532" s="16">
        <v>0.0</v>
      </c>
      <c r="V532" s="16">
        <v>0.0</v>
      </c>
      <c r="W532" s="14" t="s">
        <v>2978</v>
      </c>
      <c r="X532" s="14" t="s">
        <v>4849</v>
      </c>
      <c r="Y532" s="18">
        <v>2.8E-7</v>
      </c>
      <c r="Z532" s="16">
        <v>9.22</v>
      </c>
      <c r="AA532" s="17"/>
      <c r="AB532" s="16">
        <v>0.0</v>
      </c>
      <c r="AC532" s="16">
        <v>0.0</v>
      </c>
      <c r="AD532" s="16">
        <v>1.6</v>
      </c>
      <c r="AE532" s="17"/>
      <c r="AF532" s="17"/>
      <c r="AG532" s="16">
        <v>0.0</v>
      </c>
      <c r="AH532" s="16">
        <v>75030.0</v>
      </c>
      <c r="AI532" s="16">
        <v>0.0</v>
      </c>
      <c r="AJ532" s="16">
        <v>0.0</v>
      </c>
      <c r="AK532" s="16">
        <v>0.0</v>
      </c>
      <c r="AL532" s="16">
        <v>60028.0</v>
      </c>
      <c r="AM532" s="16">
        <v>0.0</v>
      </c>
      <c r="AN532" s="16">
        <v>0.0</v>
      </c>
      <c r="AO532" s="16">
        <v>0.0</v>
      </c>
      <c r="AP532" s="16">
        <v>29606.0</v>
      </c>
      <c r="AQ532" s="16">
        <v>0.0</v>
      </c>
      <c r="AR532" s="16">
        <v>0.0</v>
      </c>
      <c r="AS532" s="16">
        <v>0.0</v>
      </c>
      <c r="AT532" s="16">
        <v>44878.0</v>
      </c>
      <c r="AU532" s="16">
        <v>0.0</v>
      </c>
      <c r="AV532" s="16">
        <v>0.0</v>
      </c>
      <c r="AW532" s="16">
        <v>0.0</v>
      </c>
      <c r="AX532" s="16">
        <v>64004.0</v>
      </c>
      <c r="AY532" s="16">
        <v>0.0</v>
      </c>
      <c r="AZ532" s="16">
        <v>0.0</v>
      </c>
      <c r="BA532" s="16">
        <v>0.0</v>
      </c>
      <c r="BB532" s="16">
        <v>6062.0</v>
      </c>
      <c r="BC532" s="16">
        <v>0.0</v>
      </c>
      <c r="BD532" s="16">
        <v>0.0</v>
      </c>
      <c r="BE532" s="16">
        <v>2.0</v>
      </c>
      <c r="BF532" s="16">
        <v>1179980.0</v>
      </c>
      <c r="BG532" s="16">
        <v>0.0</v>
      </c>
      <c r="BH532" s="16">
        <v>0.0</v>
      </c>
      <c r="BI532" s="16">
        <v>0.0</v>
      </c>
      <c r="BJ532" s="16">
        <v>912.0</v>
      </c>
      <c r="BK532" s="16">
        <v>0.0</v>
      </c>
      <c r="BL532" s="16">
        <v>0.0</v>
      </c>
      <c r="BM532" s="16">
        <v>0.0</v>
      </c>
      <c r="BN532" s="16">
        <v>91078.0</v>
      </c>
      <c r="BO532" s="16">
        <v>0.0</v>
      </c>
      <c r="BP532" s="16">
        <v>0.0</v>
      </c>
      <c r="BQ532" s="16">
        <v>1.0</v>
      </c>
      <c r="BR532" s="16">
        <v>62502.0</v>
      </c>
      <c r="BS532" s="16">
        <v>0.0</v>
      </c>
      <c r="BT532" s="16">
        <v>0.0</v>
      </c>
    </row>
    <row r="533">
      <c r="A533" s="14" t="s">
        <v>6850</v>
      </c>
      <c r="B533" s="16">
        <v>11.0</v>
      </c>
      <c r="C533" s="16">
        <v>4023935.0</v>
      </c>
      <c r="D533" s="17"/>
      <c r="E533" s="14" t="s">
        <v>2631</v>
      </c>
      <c r="F533" s="14" t="s">
        <v>2630</v>
      </c>
      <c r="G533" s="14" t="s">
        <v>5166</v>
      </c>
      <c r="H533" s="14" t="s">
        <v>2978</v>
      </c>
      <c r="I533" s="14" t="s">
        <v>21</v>
      </c>
      <c r="J533" s="14" t="s">
        <v>4845</v>
      </c>
      <c r="K533" s="14" t="s">
        <v>6851</v>
      </c>
      <c r="L533" s="14" t="s">
        <v>6851</v>
      </c>
      <c r="M533" s="14" t="s">
        <v>6852</v>
      </c>
      <c r="N533" s="14" t="s">
        <v>4848</v>
      </c>
      <c r="O533" s="14" t="s">
        <v>4878</v>
      </c>
      <c r="P533" s="16">
        <v>2057377.0</v>
      </c>
      <c r="Q533" s="17"/>
      <c r="R533" s="16">
        <v>3.0</v>
      </c>
      <c r="S533" s="16">
        <v>1614080.0</v>
      </c>
      <c r="T533" s="18">
        <v>1.8586E-6</v>
      </c>
      <c r="U533" s="16">
        <v>0.0</v>
      </c>
      <c r="V533" s="16">
        <v>0.0</v>
      </c>
      <c r="W533" s="14" t="s">
        <v>2978</v>
      </c>
      <c r="X533" s="14" t="s">
        <v>4849</v>
      </c>
      <c r="Y533" s="18">
        <v>6.8E-7</v>
      </c>
      <c r="Z533" s="16">
        <v>8.91</v>
      </c>
      <c r="AA533" s="17"/>
      <c r="AB533" s="16">
        <v>0.0</v>
      </c>
      <c r="AC533" s="16">
        <v>0.0</v>
      </c>
      <c r="AD533" s="16">
        <v>1.64</v>
      </c>
      <c r="AE533" s="17"/>
      <c r="AF533" s="17"/>
      <c r="AG533" s="16">
        <v>0.0</v>
      </c>
      <c r="AH533" s="16">
        <v>75046.0</v>
      </c>
      <c r="AI533" s="16">
        <v>0.0</v>
      </c>
      <c r="AJ533" s="16">
        <v>0.0</v>
      </c>
      <c r="AK533" s="16">
        <v>0.0</v>
      </c>
      <c r="AL533" s="16">
        <v>60006.0</v>
      </c>
      <c r="AM533" s="16">
        <v>0.0</v>
      </c>
      <c r="AN533" s="16">
        <v>0.0</v>
      </c>
      <c r="AO533" s="16">
        <v>0.0</v>
      </c>
      <c r="AP533" s="16">
        <v>29604.0</v>
      </c>
      <c r="AQ533" s="16">
        <v>0.0</v>
      </c>
      <c r="AR533" s="16">
        <v>0.0</v>
      </c>
      <c r="AS533" s="16">
        <v>0.0</v>
      </c>
      <c r="AT533" s="16">
        <v>44876.0</v>
      </c>
      <c r="AU533" s="16">
        <v>0.0</v>
      </c>
      <c r="AV533" s="16">
        <v>0.0</v>
      </c>
      <c r="AW533" s="16">
        <v>0.0</v>
      </c>
      <c r="AX533" s="16">
        <v>63998.0</v>
      </c>
      <c r="AY533" s="16">
        <v>0.0</v>
      </c>
      <c r="AZ533" s="16">
        <v>0.0</v>
      </c>
      <c r="BA533" s="16">
        <v>0.0</v>
      </c>
      <c r="BB533" s="16">
        <v>6062.0</v>
      </c>
      <c r="BC533" s="16">
        <v>0.0</v>
      </c>
      <c r="BD533" s="16">
        <v>0.0</v>
      </c>
      <c r="BE533" s="16">
        <v>3.0</v>
      </c>
      <c r="BF533" s="16">
        <v>1180002.0</v>
      </c>
      <c r="BG533" s="16">
        <v>0.0</v>
      </c>
      <c r="BH533" s="16">
        <v>0.0</v>
      </c>
      <c r="BI533" s="16">
        <v>0.0</v>
      </c>
      <c r="BJ533" s="16">
        <v>912.0</v>
      </c>
      <c r="BK533" s="16">
        <v>0.0</v>
      </c>
      <c r="BL533" s="16">
        <v>0.0</v>
      </c>
      <c r="BM533" s="16">
        <v>0.0</v>
      </c>
      <c r="BN533" s="16">
        <v>91068.0</v>
      </c>
      <c r="BO533" s="16">
        <v>0.0</v>
      </c>
      <c r="BP533" s="16">
        <v>0.0</v>
      </c>
      <c r="BQ533" s="16">
        <v>0.0</v>
      </c>
      <c r="BR533" s="16">
        <v>62506.0</v>
      </c>
      <c r="BS533" s="16">
        <v>0.0</v>
      </c>
      <c r="BT533" s="16">
        <v>0.0</v>
      </c>
    </row>
    <row r="534">
      <c r="A534" s="14" t="s">
        <v>6853</v>
      </c>
      <c r="B534" s="16">
        <v>11.0</v>
      </c>
      <c r="C534" s="16">
        <v>4086518.0</v>
      </c>
      <c r="D534" s="14" t="s">
        <v>6854</v>
      </c>
      <c r="E534" s="14" t="s">
        <v>2622</v>
      </c>
      <c r="F534" s="14" t="s">
        <v>2621</v>
      </c>
      <c r="G534" s="14" t="s">
        <v>4844</v>
      </c>
      <c r="H534" s="14" t="s">
        <v>2978</v>
      </c>
      <c r="I534" s="14" t="s">
        <v>2978</v>
      </c>
      <c r="J534" s="14" t="s">
        <v>4845</v>
      </c>
      <c r="K534" s="14" t="s">
        <v>6855</v>
      </c>
      <c r="L534" s="14" t="s">
        <v>6855</v>
      </c>
      <c r="M534" s="14" t="s">
        <v>6856</v>
      </c>
      <c r="N534" s="14" t="s">
        <v>409</v>
      </c>
      <c r="O534" s="14" t="s">
        <v>410</v>
      </c>
      <c r="P534" s="16">
        <v>2160268.0</v>
      </c>
      <c r="Q534" s="17"/>
      <c r="R534" s="16">
        <v>3.0</v>
      </c>
      <c r="S534" s="16">
        <v>1614080.0</v>
      </c>
      <c r="T534" s="18">
        <v>1.8586E-6</v>
      </c>
      <c r="U534" s="16">
        <v>0.0</v>
      </c>
      <c r="V534" s="16">
        <v>0.0</v>
      </c>
      <c r="W534" s="14" t="s">
        <v>2978</v>
      </c>
      <c r="X534" s="14" t="s">
        <v>4940</v>
      </c>
      <c r="Y534" s="16">
        <v>1.327E-5</v>
      </c>
      <c r="Z534" s="16">
        <v>19.1</v>
      </c>
      <c r="AA534" s="17"/>
      <c r="AB534" s="16">
        <v>0.05</v>
      </c>
      <c r="AC534" s="16">
        <v>-0.01</v>
      </c>
      <c r="AD534" s="16">
        <v>4.08</v>
      </c>
      <c r="AE534" s="16">
        <v>0.09</v>
      </c>
      <c r="AF534" s="16">
        <v>0.399</v>
      </c>
      <c r="AG534" s="16">
        <v>0.0</v>
      </c>
      <c r="AH534" s="16">
        <v>74942.0</v>
      </c>
      <c r="AI534" s="16">
        <v>0.0</v>
      </c>
      <c r="AJ534" s="16">
        <v>0.0</v>
      </c>
      <c r="AK534" s="16">
        <v>3.0</v>
      </c>
      <c r="AL534" s="16">
        <v>60012.0</v>
      </c>
      <c r="AM534" s="16">
        <v>0.0</v>
      </c>
      <c r="AN534" s="16">
        <v>0.0</v>
      </c>
      <c r="AO534" s="16">
        <v>0.0</v>
      </c>
      <c r="AP534" s="16">
        <v>29606.0</v>
      </c>
      <c r="AQ534" s="16">
        <v>0.0</v>
      </c>
      <c r="AR534" s="16">
        <v>0.0</v>
      </c>
      <c r="AS534" s="16">
        <v>0.0</v>
      </c>
      <c r="AT534" s="16">
        <v>44892.0</v>
      </c>
      <c r="AU534" s="16">
        <v>0.0</v>
      </c>
      <c r="AV534" s="16">
        <v>0.0</v>
      </c>
      <c r="AW534" s="16">
        <v>0.0</v>
      </c>
      <c r="AX534" s="16">
        <v>64040.0</v>
      </c>
      <c r="AY534" s="16">
        <v>0.0</v>
      </c>
      <c r="AZ534" s="16">
        <v>0.0</v>
      </c>
      <c r="BA534" s="16">
        <v>0.0</v>
      </c>
      <c r="BB534" s="16">
        <v>6084.0</v>
      </c>
      <c r="BC534" s="16">
        <v>0.0</v>
      </c>
      <c r="BD534" s="16">
        <v>0.0</v>
      </c>
      <c r="BE534" s="16">
        <v>0.0</v>
      </c>
      <c r="BF534" s="16">
        <v>1180040.0</v>
      </c>
      <c r="BG534" s="16">
        <v>0.0</v>
      </c>
      <c r="BH534" s="16">
        <v>0.0</v>
      </c>
      <c r="BI534" s="16">
        <v>0.0</v>
      </c>
      <c r="BJ534" s="16">
        <v>912.0</v>
      </c>
      <c r="BK534" s="16">
        <v>0.0</v>
      </c>
      <c r="BL534" s="16">
        <v>0.0</v>
      </c>
      <c r="BM534" s="16">
        <v>0.0</v>
      </c>
      <c r="BN534" s="16">
        <v>91070.0</v>
      </c>
      <c r="BO534" s="16">
        <v>0.0</v>
      </c>
      <c r="BP534" s="16">
        <v>0.0</v>
      </c>
      <c r="BQ534" s="16">
        <v>0.0</v>
      </c>
      <c r="BR534" s="16">
        <v>62482.0</v>
      </c>
      <c r="BS534" s="16">
        <v>0.0</v>
      </c>
      <c r="BT534" s="16">
        <v>0.0</v>
      </c>
    </row>
    <row r="535">
      <c r="A535" s="14" t="s">
        <v>6857</v>
      </c>
      <c r="B535" s="16">
        <v>11.0</v>
      </c>
      <c r="C535" s="16">
        <v>4086525.0</v>
      </c>
      <c r="D535" s="14" t="s">
        <v>6858</v>
      </c>
      <c r="E535" s="14" t="s">
        <v>2630</v>
      </c>
      <c r="F535" s="14" t="s">
        <v>2631</v>
      </c>
      <c r="G535" s="14" t="s">
        <v>4844</v>
      </c>
      <c r="H535" s="14" t="s">
        <v>2978</v>
      </c>
      <c r="I535" s="14" t="s">
        <v>2978</v>
      </c>
      <c r="J535" s="14" t="s">
        <v>4845</v>
      </c>
      <c r="K535" s="14" t="s">
        <v>6859</v>
      </c>
      <c r="L535" s="14" t="s">
        <v>6859</v>
      </c>
      <c r="M535" s="14" t="s">
        <v>6860</v>
      </c>
      <c r="N535" s="14" t="s">
        <v>409</v>
      </c>
      <c r="O535" s="14" t="s">
        <v>410</v>
      </c>
      <c r="P535" s="16">
        <v>1019491.0</v>
      </c>
      <c r="Q535" s="17"/>
      <c r="R535" s="16">
        <v>3.0</v>
      </c>
      <c r="S535" s="16">
        <v>1614084.0</v>
      </c>
      <c r="T535" s="18">
        <v>1.8586E-6</v>
      </c>
      <c r="U535" s="16">
        <v>0.0</v>
      </c>
      <c r="V535" s="16">
        <v>0.0</v>
      </c>
      <c r="W535" s="14" t="s">
        <v>2978</v>
      </c>
      <c r="X535" s="14" t="s">
        <v>4849</v>
      </c>
      <c r="Y535" s="18">
        <v>6.8E-7</v>
      </c>
      <c r="Z535" s="16">
        <v>13.7</v>
      </c>
      <c r="AA535" s="16">
        <v>0.18</v>
      </c>
      <c r="AB535" s="16">
        <v>0.03</v>
      </c>
      <c r="AC535" s="16">
        <v>0.0</v>
      </c>
      <c r="AD535" s="16">
        <v>2.19</v>
      </c>
      <c r="AE535" s="16">
        <v>0.88</v>
      </c>
      <c r="AF535" s="16">
        <v>0.005</v>
      </c>
      <c r="AG535" s="16">
        <v>0.0</v>
      </c>
      <c r="AH535" s="16">
        <v>74950.0</v>
      </c>
      <c r="AI535" s="16">
        <v>0.0</v>
      </c>
      <c r="AJ535" s="16">
        <v>0.0</v>
      </c>
      <c r="AK535" s="16">
        <v>0.0</v>
      </c>
      <c r="AL535" s="16">
        <v>60014.0</v>
      </c>
      <c r="AM535" s="16">
        <v>0.0</v>
      </c>
      <c r="AN535" s="16">
        <v>0.0</v>
      </c>
      <c r="AO535" s="16">
        <v>0.0</v>
      </c>
      <c r="AP535" s="16">
        <v>29602.0</v>
      </c>
      <c r="AQ535" s="16">
        <v>0.0</v>
      </c>
      <c r="AR535" s="16">
        <v>0.0</v>
      </c>
      <c r="AS535" s="16">
        <v>0.0</v>
      </c>
      <c r="AT535" s="16">
        <v>44892.0</v>
      </c>
      <c r="AU535" s="16">
        <v>0.0</v>
      </c>
      <c r="AV535" s="16">
        <v>0.0</v>
      </c>
      <c r="AW535" s="16">
        <v>0.0</v>
      </c>
      <c r="AX535" s="16">
        <v>64044.0</v>
      </c>
      <c r="AY535" s="16">
        <v>0.0</v>
      </c>
      <c r="AZ535" s="16">
        <v>0.0</v>
      </c>
      <c r="BA535" s="16">
        <v>0.0</v>
      </c>
      <c r="BB535" s="16">
        <v>6084.0</v>
      </c>
      <c r="BC535" s="16">
        <v>0.0</v>
      </c>
      <c r="BD535" s="16">
        <v>0.0</v>
      </c>
      <c r="BE535" s="16">
        <v>3.0</v>
      </c>
      <c r="BF535" s="16">
        <v>1180040.0</v>
      </c>
      <c r="BG535" s="16">
        <v>0.0</v>
      </c>
      <c r="BH535" s="16">
        <v>0.0</v>
      </c>
      <c r="BI535" s="16">
        <v>0.0</v>
      </c>
      <c r="BJ535" s="16">
        <v>912.0</v>
      </c>
      <c r="BK535" s="16">
        <v>0.0</v>
      </c>
      <c r="BL535" s="16">
        <v>0.0</v>
      </c>
      <c r="BM535" s="16">
        <v>0.0</v>
      </c>
      <c r="BN535" s="16">
        <v>91066.0</v>
      </c>
      <c r="BO535" s="16">
        <v>0.0</v>
      </c>
      <c r="BP535" s="16">
        <v>0.0</v>
      </c>
      <c r="BQ535" s="16">
        <v>0.0</v>
      </c>
      <c r="BR535" s="16">
        <v>62480.0</v>
      </c>
      <c r="BS535" s="16">
        <v>0.0</v>
      </c>
      <c r="BT535" s="16">
        <v>0.0</v>
      </c>
    </row>
    <row r="536">
      <c r="A536" s="14" t="s">
        <v>6861</v>
      </c>
      <c r="B536" s="16">
        <v>11.0</v>
      </c>
      <c r="C536" s="16">
        <v>4091448.0</v>
      </c>
      <c r="D536" s="14" t="s">
        <v>6862</v>
      </c>
      <c r="E536" s="14" t="s">
        <v>2631</v>
      </c>
      <c r="F536" s="14" t="s">
        <v>2630</v>
      </c>
      <c r="G536" s="14" t="s">
        <v>4844</v>
      </c>
      <c r="H536" s="14" t="s">
        <v>2978</v>
      </c>
      <c r="I536" s="14" t="s">
        <v>2978</v>
      </c>
      <c r="J536" s="14" t="s">
        <v>4845</v>
      </c>
      <c r="K536" s="14" t="s">
        <v>6863</v>
      </c>
      <c r="L536" s="14" t="s">
        <v>6863</v>
      </c>
      <c r="M536" s="14" t="s">
        <v>6864</v>
      </c>
      <c r="N536" s="14" t="s">
        <v>409</v>
      </c>
      <c r="P536" s="17"/>
      <c r="Q536" s="17"/>
      <c r="R536" s="16">
        <v>3.0</v>
      </c>
      <c r="S536" s="16">
        <v>1614088.0</v>
      </c>
      <c r="T536" s="18">
        <v>1.8586E-6</v>
      </c>
      <c r="U536" s="16">
        <v>0.0</v>
      </c>
      <c r="V536" s="16">
        <v>0.0</v>
      </c>
      <c r="W536" s="14" t="s">
        <v>2978</v>
      </c>
      <c r="X536" s="14" t="s">
        <v>4849</v>
      </c>
      <c r="Y536" s="18">
        <v>6.8E-7</v>
      </c>
      <c r="Z536" s="16">
        <v>24.5</v>
      </c>
      <c r="AA536" s="17"/>
      <c r="AB536" s="16">
        <v>0.0</v>
      </c>
      <c r="AC536" s="16">
        <v>0.01</v>
      </c>
      <c r="AD536" s="16">
        <v>8.8</v>
      </c>
      <c r="AE536" s="16">
        <v>0.02</v>
      </c>
      <c r="AF536" s="16">
        <v>0.543</v>
      </c>
      <c r="AG536" s="16">
        <v>0.0</v>
      </c>
      <c r="AH536" s="16">
        <v>74938.0</v>
      </c>
      <c r="AI536" s="16">
        <v>0.0</v>
      </c>
      <c r="AJ536" s="16">
        <v>0.0</v>
      </c>
      <c r="AK536" s="16">
        <v>0.0</v>
      </c>
      <c r="AL536" s="16">
        <v>60008.0</v>
      </c>
      <c r="AM536" s="16">
        <v>0.0</v>
      </c>
      <c r="AN536" s="16">
        <v>0.0</v>
      </c>
      <c r="AO536" s="16">
        <v>0.0</v>
      </c>
      <c r="AP536" s="16">
        <v>29608.0</v>
      </c>
      <c r="AQ536" s="16">
        <v>0.0</v>
      </c>
      <c r="AR536" s="16">
        <v>0.0</v>
      </c>
      <c r="AS536" s="16">
        <v>0.0</v>
      </c>
      <c r="AT536" s="16">
        <v>44888.0</v>
      </c>
      <c r="AU536" s="16">
        <v>0.0</v>
      </c>
      <c r="AV536" s="16">
        <v>0.0</v>
      </c>
      <c r="AW536" s="16">
        <v>0.0</v>
      </c>
      <c r="AX536" s="16">
        <v>64026.0</v>
      </c>
      <c r="AY536" s="16">
        <v>0.0</v>
      </c>
      <c r="AZ536" s="16">
        <v>0.0</v>
      </c>
      <c r="BA536" s="16">
        <v>0.0</v>
      </c>
      <c r="BB536" s="16">
        <v>6084.0</v>
      </c>
      <c r="BC536" s="16">
        <v>0.0</v>
      </c>
      <c r="BD536" s="16">
        <v>0.0</v>
      </c>
      <c r="BE536" s="16">
        <v>3.0</v>
      </c>
      <c r="BF536" s="16">
        <v>1180046.0</v>
      </c>
      <c r="BG536" s="16">
        <v>0.0</v>
      </c>
      <c r="BH536" s="16">
        <v>0.0</v>
      </c>
      <c r="BI536" s="16">
        <v>0.0</v>
      </c>
      <c r="BJ536" s="16">
        <v>910.0</v>
      </c>
      <c r="BK536" s="16">
        <v>0.0</v>
      </c>
      <c r="BL536" s="16">
        <v>0.0</v>
      </c>
      <c r="BM536" s="16">
        <v>0.0</v>
      </c>
      <c r="BN536" s="16">
        <v>91092.0</v>
      </c>
      <c r="BO536" s="16">
        <v>0.0</v>
      </c>
      <c r="BP536" s="16">
        <v>0.0</v>
      </c>
      <c r="BQ536" s="16">
        <v>0.0</v>
      </c>
      <c r="BR536" s="16">
        <v>62488.0</v>
      </c>
      <c r="BS536" s="16">
        <v>0.0</v>
      </c>
      <c r="BT536" s="16">
        <v>0.0</v>
      </c>
    </row>
    <row r="537">
      <c r="A537" s="14" t="s">
        <v>6865</v>
      </c>
      <c r="B537" s="16">
        <v>11.0</v>
      </c>
      <c r="C537" s="16">
        <v>4091595.0</v>
      </c>
      <c r="D537" s="14" t="s">
        <v>6866</v>
      </c>
      <c r="E537" s="14" t="s">
        <v>2622</v>
      </c>
      <c r="F537" s="14" t="s">
        <v>2630</v>
      </c>
      <c r="G537" s="14" t="s">
        <v>4844</v>
      </c>
      <c r="H537" s="14" t="s">
        <v>2978</v>
      </c>
      <c r="I537" s="14" t="s">
        <v>2978</v>
      </c>
      <c r="J537" s="14" t="s">
        <v>4845</v>
      </c>
      <c r="K537" s="14" t="s">
        <v>6867</v>
      </c>
      <c r="L537" s="14" t="s">
        <v>6867</v>
      </c>
      <c r="M537" s="14" t="s">
        <v>6868</v>
      </c>
      <c r="N537" s="14" t="s">
        <v>409</v>
      </c>
      <c r="P537" s="17"/>
      <c r="Q537" s="17"/>
      <c r="R537" s="16">
        <v>3.0</v>
      </c>
      <c r="S537" s="16">
        <v>1614094.0</v>
      </c>
      <c r="T537" s="18">
        <v>1.8586E-6</v>
      </c>
      <c r="U537" s="16">
        <v>0.0</v>
      </c>
      <c r="V537" s="16">
        <v>0.0</v>
      </c>
      <c r="W537" s="14" t="s">
        <v>2978</v>
      </c>
      <c r="X537" s="14" t="s">
        <v>4849</v>
      </c>
      <c r="Y537" s="18">
        <v>6.8E-7</v>
      </c>
      <c r="Z537" s="16">
        <v>21.1</v>
      </c>
      <c r="AA537" s="17"/>
      <c r="AB537" s="16">
        <v>0.0</v>
      </c>
      <c r="AC537" s="16">
        <v>0.01</v>
      </c>
      <c r="AD537" s="16">
        <v>3.3</v>
      </c>
      <c r="AE537" s="16">
        <v>0.04</v>
      </c>
      <c r="AF537" s="16">
        <v>0.057</v>
      </c>
      <c r="AG537" s="16">
        <v>0.0</v>
      </c>
      <c r="AH537" s="16">
        <v>74928.0</v>
      </c>
      <c r="AI537" s="16">
        <v>0.0</v>
      </c>
      <c r="AJ537" s="16">
        <v>0.0</v>
      </c>
      <c r="AK537" s="16">
        <v>0.0</v>
      </c>
      <c r="AL537" s="16">
        <v>60002.0</v>
      </c>
      <c r="AM537" s="16">
        <v>0.0</v>
      </c>
      <c r="AN537" s="16">
        <v>0.0</v>
      </c>
      <c r="AO537" s="16">
        <v>0.0</v>
      </c>
      <c r="AP537" s="16">
        <v>29606.0</v>
      </c>
      <c r="AQ537" s="16">
        <v>0.0</v>
      </c>
      <c r="AR537" s="16">
        <v>0.0</v>
      </c>
      <c r="AS537" s="16">
        <v>0.0</v>
      </c>
      <c r="AT537" s="16">
        <v>44894.0</v>
      </c>
      <c r="AU537" s="16">
        <v>0.0</v>
      </c>
      <c r="AV537" s="16">
        <v>0.0</v>
      </c>
      <c r="AW537" s="16">
        <v>0.0</v>
      </c>
      <c r="AX537" s="16">
        <v>64042.0</v>
      </c>
      <c r="AY537" s="16">
        <v>0.0</v>
      </c>
      <c r="AZ537" s="16">
        <v>0.0</v>
      </c>
      <c r="BA537" s="16">
        <v>0.0</v>
      </c>
      <c r="BB537" s="16">
        <v>6084.0</v>
      </c>
      <c r="BC537" s="16">
        <v>0.0</v>
      </c>
      <c r="BD537" s="16">
        <v>0.0</v>
      </c>
      <c r="BE537" s="16">
        <v>3.0</v>
      </c>
      <c r="BF537" s="16">
        <v>1180048.0</v>
      </c>
      <c r="BG537" s="16">
        <v>0.0</v>
      </c>
      <c r="BH537" s="16">
        <v>0.0</v>
      </c>
      <c r="BI537" s="16">
        <v>0.0</v>
      </c>
      <c r="BJ537" s="16">
        <v>912.0</v>
      </c>
      <c r="BK537" s="16">
        <v>0.0</v>
      </c>
      <c r="BL537" s="16">
        <v>0.0</v>
      </c>
      <c r="BM537" s="16">
        <v>0.0</v>
      </c>
      <c r="BN537" s="16">
        <v>91094.0</v>
      </c>
      <c r="BO537" s="16">
        <v>0.0</v>
      </c>
      <c r="BP537" s="16">
        <v>0.0</v>
      </c>
      <c r="BQ537" s="16">
        <v>0.0</v>
      </c>
      <c r="BR537" s="16">
        <v>62484.0</v>
      </c>
      <c r="BS537" s="16">
        <v>0.0</v>
      </c>
      <c r="BT537" s="16">
        <v>0.0</v>
      </c>
    </row>
    <row r="538">
      <c r="A538" s="14" t="s">
        <v>6869</v>
      </c>
      <c r="B538" s="16">
        <v>11.0</v>
      </c>
      <c r="C538" s="16">
        <v>4070141.0</v>
      </c>
      <c r="D538" s="14" t="s">
        <v>6870</v>
      </c>
      <c r="E538" s="14" t="s">
        <v>2631</v>
      </c>
      <c r="F538" s="14" t="s">
        <v>2622</v>
      </c>
      <c r="G538" s="14" t="s">
        <v>4844</v>
      </c>
      <c r="H538" s="14" t="s">
        <v>2978</v>
      </c>
      <c r="I538" s="14" t="s">
        <v>2978</v>
      </c>
      <c r="J538" s="14" t="s">
        <v>4845</v>
      </c>
      <c r="K538" s="14" t="s">
        <v>6871</v>
      </c>
      <c r="L538" s="14" t="s">
        <v>6871</v>
      </c>
      <c r="M538" s="14" t="s">
        <v>6872</v>
      </c>
      <c r="N538" s="14" t="s">
        <v>409</v>
      </c>
      <c r="P538" s="17"/>
      <c r="Q538" s="17"/>
      <c r="R538" s="16">
        <v>3.0</v>
      </c>
      <c r="S538" s="16">
        <v>1614098.0</v>
      </c>
      <c r="T538" s="18">
        <v>1.8586E-6</v>
      </c>
      <c r="U538" s="16">
        <v>0.0</v>
      </c>
      <c r="V538" s="16">
        <v>0.0</v>
      </c>
      <c r="W538" s="14" t="s">
        <v>2978</v>
      </c>
      <c r="X538" s="14" t="s">
        <v>4860</v>
      </c>
      <c r="Y538" s="16">
        <v>8.75E-6</v>
      </c>
      <c r="Z538" s="16">
        <v>24.2</v>
      </c>
      <c r="AA538" s="17"/>
      <c r="AB538" s="16">
        <v>0.0</v>
      </c>
      <c r="AC538" s="16">
        <v>0.0</v>
      </c>
      <c r="AD538" s="16">
        <v>2.61</v>
      </c>
      <c r="AE538" s="16">
        <v>0.0</v>
      </c>
      <c r="AF538" s="16">
        <v>0.958</v>
      </c>
      <c r="AG538" s="16">
        <v>0.0</v>
      </c>
      <c r="AH538" s="16">
        <v>74938.0</v>
      </c>
      <c r="AI538" s="16">
        <v>0.0</v>
      </c>
      <c r="AJ538" s="16">
        <v>0.0</v>
      </c>
      <c r="AK538" s="16">
        <v>0.0</v>
      </c>
      <c r="AL538" s="16">
        <v>59998.0</v>
      </c>
      <c r="AM538" s="16">
        <v>0.0</v>
      </c>
      <c r="AN538" s="16">
        <v>0.0</v>
      </c>
      <c r="AO538" s="16">
        <v>0.0</v>
      </c>
      <c r="AP538" s="16">
        <v>29608.0</v>
      </c>
      <c r="AQ538" s="16">
        <v>0.0</v>
      </c>
      <c r="AR538" s="16">
        <v>0.0</v>
      </c>
      <c r="AS538" s="16">
        <v>0.0</v>
      </c>
      <c r="AT538" s="16">
        <v>44896.0</v>
      </c>
      <c r="AU538" s="16">
        <v>0.0</v>
      </c>
      <c r="AV538" s="16">
        <v>0.0</v>
      </c>
      <c r="AW538" s="16">
        <v>0.0</v>
      </c>
      <c r="AX538" s="16">
        <v>64038.0</v>
      </c>
      <c r="AY538" s="16">
        <v>0.0</v>
      </c>
      <c r="AZ538" s="16">
        <v>0.0</v>
      </c>
      <c r="BA538" s="16">
        <v>0.0</v>
      </c>
      <c r="BB538" s="16">
        <v>6080.0</v>
      </c>
      <c r="BC538" s="16">
        <v>0.0</v>
      </c>
      <c r="BD538" s="16">
        <v>0.0</v>
      </c>
      <c r="BE538" s="16">
        <v>0.0</v>
      </c>
      <c r="BF538" s="16">
        <v>1180050.0</v>
      </c>
      <c r="BG538" s="16">
        <v>0.0</v>
      </c>
      <c r="BH538" s="16">
        <v>0.0</v>
      </c>
      <c r="BI538" s="16">
        <v>0.0</v>
      </c>
      <c r="BJ538" s="16">
        <v>912.0</v>
      </c>
      <c r="BK538" s="16">
        <v>0.0</v>
      </c>
      <c r="BL538" s="16">
        <v>0.0</v>
      </c>
      <c r="BM538" s="16">
        <v>3.0</v>
      </c>
      <c r="BN538" s="16">
        <v>91088.0</v>
      </c>
      <c r="BO538" s="16">
        <v>0.0</v>
      </c>
      <c r="BP538" s="16">
        <v>0.0</v>
      </c>
      <c r="BQ538" s="16">
        <v>0.0</v>
      </c>
      <c r="BR538" s="16">
        <v>62490.0</v>
      </c>
      <c r="BS538" s="16">
        <v>0.0</v>
      </c>
      <c r="BT538" s="16">
        <v>0.0</v>
      </c>
    </row>
    <row r="539">
      <c r="A539" s="14" t="s">
        <v>6873</v>
      </c>
      <c r="B539" s="16">
        <v>11.0</v>
      </c>
      <c r="C539" s="16">
        <v>4086522.0</v>
      </c>
      <c r="D539" s="14" t="s">
        <v>6874</v>
      </c>
      <c r="E539" s="14" t="s">
        <v>2630</v>
      </c>
      <c r="F539" s="14" t="s">
        <v>2631</v>
      </c>
      <c r="G539" s="14" t="s">
        <v>4844</v>
      </c>
      <c r="H539" s="14" t="s">
        <v>2978</v>
      </c>
      <c r="I539" s="14" t="s">
        <v>2978</v>
      </c>
      <c r="J539" s="14" t="s">
        <v>4845</v>
      </c>
      <c r="K539" s="14" t="s">
        <v>6875</v>
      </c>
      <c r="L539" s="14" t="s">
        <v>6875</v>
      </c>
      <c r="M539" s="14" t="s">
        <v>6876</v>
      </c>
      <c r="N539" s="14" t="s">
        <v>409</v>
      </c>
      <c r="O539" s="14" t="s">
        <v>410</v>
      </c>
      <c r="P539" s="16">
        <v>2195715.0</v>
      </c>
      <c r="Q539" s="17"/>
      <c r="R539" s="16">
        <v>3.0</v>
      </c>
      <c r="S539" s="16">
        <v>1614098.0</v>
      </c>
      <c r="T539" s="18">
        <v>1.8586E-6</v>
      </c>
      <c r="U539" s="16">
        <v>0.0</v>
      </c>
      <c r="V539" s="16">
        <v>0.0</v>
      </c>
      <c r="W539" s="14" t="s">
        <v>2978</v>
      </c>
      <c r="X539" s="14" t="s">
        <v>4865</v>
      </c>
      <c r="Y539" s="16">
        <v>4.43E-6</v>
      </c>
      <c r="Z539" s="16">
        <v>22.4</v>
      </c>
      <c r="AA539" s="16">
        <v>0.181</v>
      </c>
      <c r="AB539" s="16">
        <v>0.06</v>
      </c>
      <c r="AC539" s="16">
        <v>0.0</v>
      </c>
      <c r="AD539" s="16">
        <v>4.67</v>
      </c>
      <c r="AE539" s="16">
        <v>0.01</v>
      </c>
      <c r="AF539" s="16">
        <v>0.071</v>
      </c>
      <c r="AG539" s="16">
        <v>2.0</v>
      </c>
      <c r="AH539" s="16">
        <v>74944.0</v>
      </c>
      <c r="AI539" s="16">
        <v>0.0</v>
      </c>
      <c r="AJ539" s="16">
        <v>0.0</v>
      </c>
      <c r="AK539" s="16">
        <v>0.0</v>
      </c>
      <c r="AL539" s="16">
        <v>60012.0</v>
      </c>
      <c r="AM539" s="16">
        <v>0.0</v>
      </c>
      <c r="AN539" s="16">
        <v>0.0</v>
      </c>
      <c r="AO539" s="16">
        <v>0.0</v>
      </c>
      <c r="AP539" s="16">
        <v>29606.0</v>
      </c>
      <c r="AQ539" s="16">
        <v>0.0</v>
      </c>
      <c r="AR539" s="16">
        <v>0.0</v>
      </c>
      <c r="AS539" s="16">
        <v>1.0</v>
      </c>
      <c r="AT539" s="16">
        <v>44894.0</v>
      </c>
      <c r="AU539" s="16">
        <v>0.0</v>
      </c>
      <c r="AV539" s="16">
        <v>0.0</v>
      </c>
      <c r="AW539" s="16">
        <v>0.0</v>
      </c>
      <c r="AX539" s="16">
        <v>64044.0</v>
      </c>
      <c r="AY539" s="16">
        <v>0.0</v>
      </c>
      <c r="AZ539" s="16">
        <v>0.0</v>
      </c>
      <c r="BA539" s="16">
        <v>0.0</v>
      </c>
      <c r="BB539" s="16">
        <v>6084.0</v>
      </c>
      <c r="BC539" s="16">
        <v>0.0</v>
      </c>
      <c r="BD539" s="16">
        <v>0.0</v>
      </c>
      <c r="BE539" s="16">
        <v>0.0</v>
      </c>
      <c r="BF539" s="16">
        <v>1180048.0</v>
      </c>
      <c r="BG539" s="16">
        <v>0.0</v>
      </c>
      <c r="BH539" s="16">
        <v>0.0</v>
      </c>
      <c r="BI539" s="16">
        <v>0.0</v>
      </c>
      <c r="BJ539" s="16">
        <v>912.0</v>
      </c>
      <c r="BK539" s="16">
        <v>0.0</v>
      </c>
      <c r="BL539" s="16">
        <v>0.0</v>
      </c>
      <c r="BM539" s="16">
        <v>0.0</v>
      </c>
      <c r="BN539" s="16">
        <v>91072.0</v>
      </c>
      <c r="BO539" s="16">
        <v>0.0</v>
      </c>
      <c r="BP539" s="16">
        <v>0.0</v>
      </c>
      <c r="BQ539" s="16">
        <v>0.0</v>
      </c>
      <c r="BR539" s="16">
        <v>62482.0</v>
      </c>
      <c r="BS539" s="16">
        <v>0.0</v>
      </c>
      <c r="BT539" s="16">
        <v>0.0</v>
      </c>
    </row>
    <row r="540">
      <c r="A540" s="14" t="s">
        <v>6877</v>
      </c>
      <c r="B540" s="16">
        <v>11.0</v>
      </c>
      <c r="C540" s="16">
        <v>4091319.0</v>
      </c>
      <c r="D540" s="17"/>
      <c r="E540" s="14" t="s">
        <v>2630</v>
      </c>
      <c r="F540" s="14" t="s">
        <v>2622</v>
      </c>
      <c r="G540" s="14" t="s">
        <v>5166</v>
      </c>
      <c r="H540" s="14" t="s">
        <v>2978</v>
      </c>
      <c r="I540" s="14" t="s">
        <v>21</v>
      </c>
      <c r="J540" s="14" t="s">
        <v>4845</v>
      </c>
      <c r="K540" s="14" t="s">
        <v>6878</v>
      </c>
      <c r="L540" s="14" t="s">
        <v>6878</v>
      </c>
      <c r="M540" s="14" t="s">
        <v>6879</v>
      </c>
      <c r="N540" s="14" t="s">
        <v>409</v>
      </c>
      <c r="P540" s="17"/>
      <c r="Q540" s="17"/>
      <c r="R540" s="16">
        <v>3.0</v>
      </c>
      <c r="S540" s="16">
        <v>1614100.0</v>
      </c>
      <c r="T540" s="18">
        <v>1.8586E-6</v>
      </c>
      <c r="U540" s="16">
        <v>0.0</v>
      </c>
      <c r="V540" s="16">
        <v>0.0</v>
      </c>
      <c r="W540" s="14" t="s">
        <v>2978</v>
      </c>
      <c r="X540" s="14" t="s">
        <v>4849</v>
      </c>
      <c r="Y540" s="18">
        <v>6.8E-7</v>
      </c>
      <c r="Z540" s="16">
        <v>18.9</v>
      </c>
      <c r="AA540" s="17"/>
      <c r="AB540" s="16">
        <v>0.0</v>
      </c>
      <c r="AC540" s="16">
        <v>0.0</v>
      </c>
      <c r="AD540" s="16">
        <v>6.33</v>
      </c>
      <c r="AE540" s="16">
        <v>0.77</v>
      </c>
      <c r="AF540" s="16">
        <v>0.0</v>
      </c>
      <c r="AG540" s="16">
        <v>0.0</v>
      </c>
      <c r="AH540" s="16">
        <v>75006.0</v>
      </c>
      <c r="AI540" s="16">
        <v>0.0</v>
      </c>
      <c r="AJ540" s="16">
        <v>0.0</v>
      </c>
      <c r="AK540" s="16">
        <v>0.0</v>
      </c>
      <c r="AL540" s="16">
        <v>60018.0</v>
      </c>
      <c r="AM540" s="16">
        <v>0.0</v>
      </c>
      <c r="AN540" s="16">
        <v>0.0</v>
      </c>
      <c r="AO540" s="16">
        <v>0.0</v>
      </c>
      <c r="AP540" s="16">
        <v>29608.0</v>
      </c>
      <c r="AQ540" s="16">
        <v>0.0</v>
      </c>
      <c r="AR540" s="16">
        <v>0.0</v>
      </c>
      <c r="AS540" s="16">
        <v>0.0</v>
      </c>
      <c r="AT540" s="16">
        <v>44886.0</v>
      </c>
      <c r="AU540" s="16">
        <v>0.0</v>
      </c>
      <c r="AV540" s="16">
        <v>0.0</v>
      </c>
      <c r="AW540" s="16">
        <v>0.0</v>
      </c>
      <c r="AX540" s="16">
        <v>64022.0</v>
      </c>
      <c r="AY540" s="16">
        <v>0.0</v>
      </c>
      <c r="AZ540" s="16">
        <v>0.0</v>
      </c>
      <c r="BA540" s="16">
        <v>0.0</v>
      </c>
      <c r="BB540" s="16">
        <v>6060.0</v>
      </c>
      <c r="BC540" s="16">
        <v>0.0</v>
      </c>
      <c r="BD540" s="16">
        <v>0.0</v>
      </c>
      <c r="BE540" s="16">
        <v>3.0</v>
      </c>
      <c r="BF540" s="16">
        <v>1180010.0</v>
      </c>
      <c r="BG540" s="16">
        <v>0.0</v>
      </c>
      <c r="BH540" s="16">
        <v>0.0</v>
      </c>
      <c r="BI540" s="16">
        <v>0.0</v>
      </c>
      <c r="BJ540" s="16">
        <v>910.0</v>
      </c>
      <c r="BK540" s="16">
        <v>0.0</v>
      </c>
      <c r="BL540" s="16">
        <v>0.0</v>
      </c>
      <c r="BM540" s="16">
        <v>0.0</v>
      </c>
      <c r="BN540" s="16">
        <v>91070.0</v>
      </c>
      <c r="BO540" s="16">
        <v>0.0</v>
      </c>
      <c r="BP540" s="16">
        <v>0.0</v>
      </c>
      <c r="BQ540" s="16">
        <v>0.0</v>
      </c>
      <c r="BR540" s="16">
        <v>62510.0</v>
      </c>
      <c r="BS540" s="16">
        <v>0.0</v>
      </c>
      <c r="BT540" s="16">
        <v>0.0</v>
      </c>
    </row>
    <row r="541">
      <c r="A541" s="14" t="s">
        <v>6880</v>
      </c>
      <c r="B541" s="16">
        <v>11.0</v>
      </c>
      <c r="C541" s="16">
        <v>4074538.0</v>
      </c>
      <c r="D541" s="14" t="s">
        <v>6881</v>
      </c>
      <c r="E541" s="14" t="s">
        <v>2631</v>
      </c>
      <c r="F541" s="14" t="s">
        <v>2622</v>
      </c>
      <c r="G541" s="14" t="s">
        <v>5166</v>
      </c>
      <c r="H541" s="14" t="s">
        <v>2978</v>
      </c>
      <c r="I541" s="14" t="s">
        <v>21</v>
      </c>
      <c r="J541" s="14" t="s">
        <v>4845</v>
      </c>
      <c r="K541" s="14" t="s">
        <v>6882</v>
      </c>
      <c r="L541" s="14" t="s">
        <v>6882</v>
      </c>
      <c r="M541" s="14" t="s">
        <v>6883</v>
      </c>
      <c r="N541" s="14" t="s">
        <v>409</v>
      </c>
      <c r="P541" s="17"/>
      <c r="Q541" s="17"/>
      <c r="R541" s="16">
        <v>3.0</v>
      </c>
      <c r="S541" s="16">
        <v>1614106.0</v>
      </c>
      <c r="T541" s="18">
        <v>1.8586E-6</v>
      </c>
      <c r="U541" s="16">
        <v>0.0</v>
      </c>
      <c r="V541" s="16">
        <v>0.0</v>
      </c>
      <c r="W541" s="14" t="s">
        <v>2978</v>
      </c>
      <c r="X541" s="14" t="s">
        <v>4849</v>
      </c>
      <c r="Y541" s="18">
        <v>2.8E-7</v>
      </c>
      <c r="Z541" s="16">
        <v>20.1</v>
      </c>
      <c r="AA541" s="16">
        <v>0.126</v>
      </c>
      <c r="AB541" s="16">
        <v>0.0</v>
      </c>
      <c r="AC541" s="16">
        <v>0.01</v>
      </c>
      <c r="AD541" s="16">
        <v>0.3</v>
      </c>
      <c r="AE541" s="16">
        <v>0.17</v>
      </c>
      <c r="AF541" s="16">
        <v>0.709</v>
      </c>
      <c r="AG541" s="16">
        <v>0.0</v>
      </c>
      <c r="AH541" s="16">
        <v>75046.0</v>
      </c>
      <c r="AI541" s="16">
        <v>0.0</v>
      </c>
      <c r="AJ541" s="16">
        <v>0.0</v>
      </c>
      <c r="AK541" s="16">
        <v>0.0</v>
      </c>
      <c r="AL541" s="16">
        <v>60034.0</v>
      </c>
      <c r="AM541" s="16">
        <v>0.0</v>
      </c>
      <c r="AN541" s="16">
        <v>0.0</v>
      </c>
      <c r="AO541" s="16">
        <v>0.0</v>
      </c>
      <c r="AP541" s="16">
        <v>29606.0</v>
      </c>
      <c r="AQ541" s="16">
        <v>0.0</v>
      </c>
      <c r="AR541" s="16">
        <v>0.0</v>
      </c>
      <c r="AS541" s="16">
        <v>0.0</v>
      </c>
      <c r="AT541" s="16">
        <v>44884.0</v>
      </c>
      <c r="AU541" s="16">
        <v>0.0</v>
      </c>
      <c r="AV541" s="16">
        <v>0.0</v>
      </c>
      <c r="AW541" s="16">
        <v>0.0</v>
      </c>
      <c r="AX541" s="16">
        <v>64038.0</v>
      </c>
      <c r="AY541" s="16">
        <v>0.0</v>
      </c>
      <c r="AZ541" s="16">
        <v>0.0</v>
      </c>
      <c r="BA541" s="16">
        <v>0.0</v>
      </c>
      <c r="BB541" s="16">
        <v>6006.0</v>
      </c>
      <c r="BC541" s="16">
        <v>0.0</v>
      </c>
      <c r="BD541" s="16">
        <v>0.0</v>
      </c>
      <c r="BE541" s="16">
        <v>2.0</v>
      </c>
      <c r="BF541" s="16">
        <v>1180016.0</v>
      </c>
      <c r="BG541" s="16">
        <v>0.0</v>
      </c>
      <c r="BH541" s="16">
        <v>0.0</v>
      </c>
      <c r="BI541" s="16">
        <v>0.0</v>
      </c>
      <c r="BJ541" s="16">
        <v>912.0</v>
      </c>
      <c r="BK541" s="16">
        <v>0.0</v>
      </c>
      <c r="BL541" s="16">
        <v>0.0</v>
      </c>
      <c r="BM541" s="16">
        <v>0.0</v>
      </c>
      <c r="BN541" s="16">
        <v>91070.0</v>
      </c>
      <c r="BO541" s="16">
        <v>0.0</v>
      </c>
      <c r="BP541" s="16">
        <v>0.0</v>
      </c>
      <c r="BQ541" s="16">
        <v>1.0</v>
      </c>
      <c r="BR541" s="16">
        <v>62494.0</v>
      </c>
      <c r="BS541" s="16">
        <v>0.0</v>
      </c>
      <c r="BT541" s="16">
        <v>0.0</v>
      </c>
    </row>
    <row r="542">
      <c r="A542" s="14" t="s">
        <v>6884</v>
      </c>
      <c r="B542" s="16">
        <v>11.0</v>
      </c>
      <c r="C542" s="16">
        <v>4091623.0</v>
      </c>
      <c r="D542" s="14" t="s">
        <v>6885</v>
      </c>
      <c r="E542" s="14" t="s">
        <v>2622</v>
      </c>
      <c r="F542" s="14" t="s">
        <v>2621</v>
      </c>
      <c r="G542" s="14" t="s">
        <v>4844</v>
      </c>
      <c r="H542" s="14" t="s">
        <v>2978</v>
      </c>
      <c r="I542" s="14" t="s">
        <v>2978</v>
      </c>
      <c r="J542" s="14" t="s">
        <v>4845</v>
      </c>
      <c r="K542" s="14" t="s">
        <v>6886</v>
      </c>
      <c r="L542" s="14" t="s">
        <v>6886</v>
      </c>
      <c r="M542" s="14" t="s">
        <v>6887</v>
      </c>
      <c r="N542" s="14" t="s">
        <v>409</v>
      </c>
      <c r="P542" s="17"/>
      <c r="Q542" s="17"/>
      <c r="R542" s="16">
        <v>3.0</v>
      </c>
      <c r="S542" s="16">
        <v>1614106.0</v>
      </c>
      <c r="T542" s="18">
        <v>1.8586E-6</v>
      </c>
      <c r="U542" s="16">
        <v>0.0</v>
      </c>
      <c r="V542" s="16">
        <v>0.0</v>
      </c>
      <c r="W542" s="14" t="s">
        <v>2978</v>
      </c>
      <c r="X542" s="14" t="s">
        <v>4849</v>
      </c>
      <c r="Y542" s="18">
        <v>6.8E-7</v>
      </c>
      <c r="Z542" s="16">
        <v>25.3</v>
      </c>
      <c r="AA542" s="16">
        <v>0.179</v>
      </c>
      <c r="AB542" s="16">
        <v>0.0</v>
      </c>
      <c r="AC542" s="16">
        <v>0.0</v>
      </c>
      <c r="AD542" s="16">
        <v>5.78</v>
      </c>
      <c r="AE542" s="16">
        <v>0.0</v>
      </c>
      <c r="AF542" s="16">
        <v>0.081</v>
      </c>
      <c r="AG542" s="16">
        <v>0.0</v>
      </c>
      <c r="AH542" s="16">
        <v>74942.0</v>
      </c>
      <c r="AI542" s="16">
        <v>0.0</v>
      </c>
      <c r="AJ542" s="16">
        <v>0.0</v>
      </c>
      <c r="AK542" s="16">
        <v>0.0</v>
      </c>
      <c r="AL542" s="16">
        <v>60008.0</v>
      </c>
      <c r="AM542" s="16">
        <v>0.0</v>
      </c>
      <c r="AN542" s="16">
        <v>0.0</v>
      </c>
      <c r="AO542" s="16">
        <v>0.0</v>
      </c>
      <c r="AP542" s="16">
        <v>29604.0</v>
      </c>
      <c r="AQ542" s="16">
        <v>0.0</v>
      </c>
      <c r="AR542" s="16">
        <v>0.0</v>
      </c>
      <c r="AS542" s="16">
        <v>0.0</v>
      </c>
      <c r="AT542" s="16">
        <v>44902.0</v>
      </c>
      <c r="AU542" s="16">
        <v>0.0</v>
      </c>
      <c r="AV542" s="16">
        <v>0.0</v>
      </c>
      <c r="AW542" s="16">
        <v>0.0</v>
      </c>
      <c r="AX542" s="16">
        <v>64044.0</v>
      </c>
      <c r="AY542" s="16">
        <v>0.0</v>
      </c>
      <c r="AZ542" s="16">
        <v>0.0</v>
      </c>
      <c r="BA542" s="16">
        <v>0.0</v>
      </c>
      <c r="BB542" s="16">
        <v>6084.0</v>
      </c>
      <c r="BC542" s="16">
        <v>0.0</v>
      </c>
      <c r="BD542" s="16">
        <v>0.0</v>
      </c>
      <c r="BE542" s="16">
        <v>3.0</v>
      </c>
      <c r="BF542" s="16">
        <v>1180042.0</v>
      </c>
      <c r="BG542" s="16">
        <v>0.0</v>
      </c>
      <c r="BH542" s="16">
        <v>0.0</v>
      </c>
      <c r="BI542" s="16">
        <v>0.0</v>
      </c>
      <c r="BJ542" s="16">
        <v>912.0</v>
      </c>
      <c r="BK542" s="16">
        <v>0.0</v>
      </c>
      <c r="BL542" s="16">
        <v>0.0</v>
      </c>
      <c r="BM542" s="16">
        <v>0.0</v>
      </c>
      <c r="BN542" s="16">
        <v>91090.0</v>
      </c>
      <c r="BO542" s="16">
        <v>0.0</v>
      </c>
      <c r="BP542" s="16">
        <v>0.0</v>
      </c>
      <c r="BQ542" s="16">
        <v>0.0</v>
      </c>
      <c r="BR542" s="16">
        <v>62478.0</v>
      </c>
      <c r="BS542" s="16">
        <v>0.0</v>
      </c>
      <c r="BT542" s="16">
        <v>0.0</v>
      </c>
    </row>
    <row r="543">
      <c r="A543" s="14" t="s">
        <v>6888</v>
      </c>
      <c r="B543" s="16">
        <v>11.0</v>
      </c>
      <c r="C543" s="16">
        <v>3967610.0</v>
      </c>
      <c r="D543" s="14" t="s">
        <v>6889</v>
      </c>
      <c r="E543" s="14" t="s">
        <v>2631</v>
      </c>
      <c r="F543" s="14" t="s">
        <v>2630</v>
      </c>
      <c r="G543" s="14" t="s">
        <v>4844</v>
      </c>
      <c r="H543" s="14" t="s">
        <v>2978</v>
      </c>
      <c r="I543" s="14" t="s">
        <v>2978</v>
      </c>
      <c r="J543" s="14" t="s">
        <v>4845</v>
      </c>
      <c r="K543" s="14" t="s">
        <v>6890</v>
      </c>
      <c r="L543" s="14" t="s">
        <v>6890</v>
      </c>
      <c r="M543" s="14" t="s">
        <v>6891</v>
      </c>
      <c r="N543" s="14" t="s">
        <v>4848</v>
      </c>
      <c r="O543" s="14" t="s">
        <v>4878</v>
      </c>
      <c r="P543" s="16">
        <v>2641522.0</v>
      </c>
      <c r="Q543" s="17"/>
      <c r="R543" s="16">
        <v>3.0</v>
      </c>
      <c r="S543" s="16">
        <v>1614112.0</v>
      </c>
      <c r="T543" s="18">
        <v>1.8586E-6</v>
      </c>
      <c r="U543" s="16">
        <v>0.0</v>
      </c>
      <c r="V543" s="16">
        <v>0.0</v>
      </c>
      <c r="W543" s="14" t="s">
        <v>2978</v>
      </c>
      <c r="X543" s="14" t="s">
        <v>4849</v>
      </c>
      <c r="Y543" s="18">
        <v>6.8E-7</v>
      </c>
      <c r="Z543" s="16">
        <v>6.03</v>
      </c>
      <c r="AA543" s="17"/>
      <c r="AB543" s="16">
        <v>0.0</v>
      </c>
      <c r="AC543" s="16">
        <v>0.0</v>
      </c>
      <c r="AD543" s="16">
        <v>0.45</v>
      </c>
      <c r="AE543" s="17"/>
      <c r="AF543" s="17"/>
      <c r="AG543" s="16">
        <v>0.0</v>
      </c>
      <c r="AH543" s="16">
        <v>74926.0</v>
      </c>
      <c r="AI543" s="16">
        <v>0.0</v>
      </c>
      <c r="AJ543" s="16">
        <v>0.0</v>
      </c>
      <c r="AK543" s="16">
        <v>0.0</v>
      </c>
      <c r="AL543" s="16">
        <v>60010.0</v>
      </c>
      <c r="AM543" s="16">
        <v>0.0</v>
      </c>
      <c r="AN543" s="16">
        <v>0.0</v>
      </c>
      <c r="AO543" s="16">
        <v>0.0</v>
      </c>
      <c r="AP543" s="16">
        <v>29604.0</v>
      </c>
      <c r="AQ543" s="16">
        <v>0.0</v>
      </c>
      <c r="AR543" s="16">
        <v>0.0</v>
      </c>
      <c r="AS543" s="16">
        <v>0.0</v>
      </c>
      <c r="AT543" s="16">
        <v>44902.0</v>
      </c>
      <c r="AU543" s="16">
        <v>0.0</v>
      </c>
      <c r="AV543" s="16">
        <v>0.0</v>
      </c>
      <c r="AW543" s="16">
        <v>0.0</v>
      </c>
      <c r="AX543" s="16">
        <v>64044.0</v>
      </c>
      <c r="AY543" s="16">
        <v>0.0</v>
      </c>
      <c r="AZ543" s="16">
        <v>0.0</v>
      </c>
      <c r="BA543" s="16">
        <v>0.0</v>
      </c>
      <c r="BB543" s="16">
        <v>6084.0</v>
      </c>
      <c r="BC543" s="16">
        <v>0.0</v>
      </c>
      <c r="BD543" s="16">
        <v>0.0</v>
      </c>
      <c r="BE543" s="16">
        <v>3.0</v>
      </c>
      <c r="BF543" s="16">
        <v>1180054.0</v>
      </c>
      <c r="BG543" s="16">
        <v>0.0</v>
      </c>
      <c r="BH543" s="16">
        <v>0.0</v>
      </c>
      <c r="BI543" s="16">
        <v>0.0</v>
      </c>
      <c r="BJ543" s="16">
        <v>910.0</v>
      </c>
      <c r="BK543" s="16">
        <v>0.0</v>
      </c>
      <c r="BL543" s="16">
        <v>0.0</v>
      </c>
      <c r="BM543" s="16">
        <v>0.0</v>
      </c>
      <c r="BN543" s="16">
        <v>91090.0</v>
      </c>
      <c r="BO543" s="16">
        <v>0.0</v>
      </c>
      <c r="BP543" s="16">
        <v>0.0</v>
      </c>
      <c r="BQ543" s="16">
        <v>0.0</v>
      </c>
      <c r="BR543" s="16">
        <v>62488.0</v>
      </c>
      <c r="BS543" s="16">
        <v>0.0</v>
      </c>
      <c r="BT543" s="16">
        <v>0.0</v>
      </c>
    </row>
    <row r="544">
      <c r="A544" s="14" t="s">
        <v>6892</v>
      </c>
      <c r="B544" s="16">
        <v>11.0</v>
      </c>
      <c r="C544" s="16">
        <v>4091673.0</v>
      </c>
      <c r="D544" s="14" t="s">
        <v>6893</v>
      </c>
      <c r="E544" s="14" t="s">
        <v>2622</v>
      </c>
      <c r="F544" s="14" t="s">
        <v>2631</v>
      </c>
      <c r="G544" s="14" t="s">
        <v>4844</v>
      </c>
      <c r="H544" s="14" t="s">
        <v>2978</v>
      </c>
      <c r="I544" s="14" t="s">
        <v>2978</v>
      </c>
      <c r="J544" s="14" t="s">
        <v>4845</v>
      </c>
      <c r="K544" s="14" t="s">
        <v>6894</v>
      </c>
      <c r="L544" s="14" t="s">
        <v>6894</v>
      </c>
      <c r="M544" s="14" t="s">
        <v>6895</v>
      </c>
      <c r="N544" s="14" t="s">
        <v>409</v>
      </c>
      <c r="O544" s="14" t="s">
        <v>410</v>
      </c>
      <c r="P544" s="16">
        <v>992542.0</v>
      </c>
      <c r="Q544" s="17"/>
      <c r="R544" s="16">
        <v>3.0</v>
      </c>
      <c r="S544" s="16">
        <v>1614120.0</v>
      </c>
      <c r="T544" s="18">
        <v>1.8586E-6</v>
      </c>
      <c r="U544" s="16">
        <v>0.0</v>
      </c>
      <c r="V544" s="16">
        <v>0.0</v>
      </c>
      <c r="W544" s="14" t="s">
        <v>2978</v>
      </c>
      <c r="X544" s="14" t="s">
        <v>4940</v>
      </c>
      <c r="Y544" s="16">
        <v>1.327E-5</v>
      </c>
      <c r="Z544" s="16">
        <v>24.5</v>
      </c>
      <c r="AA544" s="17"/>
      <c r="AB544" s="16">
        <v>0.0</v>
      </c>
      <c r="AC544" s="16">
        <v>0.02</v>
      </c>
      <c r="AD544" s="16">
        <v>8.9</v>
      </c>
      <c r="AE544" s="16">
        <v>0.01</v>
      </c>
      <c r="AF544" s="16">
        <v>0.985</v>
      </c>
      <c r="AG544" s="16">
        <v>0.0</v>
      </c>
      <c r="AH544" s="16">
        <v>74942.0</v>
      </c>
      <c r="AI544" s="16">
        <v>0.0</v>
      </c>
      <c r="AJ544" s="16">
        <v>0.0</v>
      </c>
      <c r="AK544" s="16">
        <v>3.0</v>
      </c>
      <c r="AL544" s="16">
        <v>60008.0</v>
      </c>
      <c r="AM544" s="16">
        <v>0.0</v>
      </c>
      <c r="AN544" s="16">
        <v>0.0</v>
      </c>
      <c r="AO544" s="16">
        <v>0.0</v>
      </c>
      <c r="AP544" s="16">
        <v>29606.0</v>
      </c>
      <c r="AQ544" s="16">
        <v>0.0</v>
      </c>
      <c r="AR544" s="16">
        <v>0.0</v>
      </c>
      <c r="AS544" s="16">
        <v>0.0</v>
      </c>
      <c r="AT544" s="16">
        <v>44894.0</v>
      </c>
      <c r="AU544" s="16">
        <v>0.0</v>
      </c>
      <c r="AV544" s="16">
        <v>0.0</v>
      </c>
      <c r="AW544" s="16">
        <v>0.0</v>
      </c>
      <c r="AX544" s="16">
        <v>64040.0</v>
      </c>
      <c r="AY544" s="16">
        <v>0.0</v>
      </c>
      <c r="AZ544" s="16">
        <v>0.0</v>
      </c>
      <c r="BA544" s="16">
        <v>0.0</v>
      </c>
      <c r="BB544" s="16">
        <v>6084.0</v>
      </c>
      <c r="BC544" s="16">
        <v>0.0</v>
      </c>
      <c r="BD544" s="16">
        <v>0.0</v>
      </c>
      <c r="BE544" s="16">
        <v>0.0</v>
      </c>
      <c r="BF544" s="16">
        <v>1180050.0</v>
      </c>
      <c r="BG544" s="16">
        <v>0.0</v>
      </c>
      <c r="BH544" s="16">
        <v>0.0</v>
      </c>
      <c r="BI544" s="16">
        <v>0.0</v>
      </c>
      <c r="BJ544" s="16">
        <v>912.0</v>
      </c>
      <c r="BK544" s="16">
        <v>0.0</v>
      </c>
      <c r="BL544" s="16">
        <v>0.0</v>
      </c>
      <c r="BM544" s="16">
        <v>0.0</v>
      </c>
      <c r="BN544" s="16">
        <v>91096.0</v>
      </c>
      <c r="BO544" s="16">
        <v>0.0</v>
      </c>
      <c r="BP544" s="16">
        <v>0.0</v>
      </c>
      <c r="BQ544" s="16">
        <v>0.0</v>
      </c>
      <c r="BR544" s="16">
        <v>62488.0</v>
      </c>
      <c r="BS544" s="16">
        <v>0.0</v>
      </c>
      <c r="BT544" s="16">
        <v>0.0</v>
      </c>
    </row>
    <row r="545">
      <c r="A545" s="14" t="s">
        <v>6896</v>
      </c>
      <c r="B545" s="16">
        <v>11.0</v>
      </c>
      <c r="C545" s="16">
        <v>3967572.0</v>
      </c>
      <c r="D545" s="14" t="s">
        <v>6897</v>
      </c>
      <c r="E545" s="14" t="s">
        <v>2622</v>
      </c>
      <c r="F545" s="14" t="s">
        <v>2630</v>
      </c>
      <c r="G545" s="14" t="s">
        <v>5166</v>
      </c>
      <c r="H545" s="14" t="s">
        <v>2978</v>
      </c>
      <c r="I545" s="14" t="s">
        <v>21</v>
      </c>
      <c r="J545" s="14" t="s">
        <v>4845</v>
      </c>
      <c r="K545" s="14" t="s">
        <v>6898</v>
      </c>
      <c r="L545" s="14" t="s">
        <v>6898</v>
      </c>
      <c r="M545" s="14" t="s">
        <v>6899</v>
      </c>
      <c r="N545" s="14" t="s">
        <v>409</v>
      </c>
      <c r="O545" s="14" t="s">
        <v>410</v>
      </c>
      <c r="P545" s="16">
        <v>2943919.0</v>
      </c>
      <c r="Q545" s="17"/>
      <c r="R545" s="16">
        <v>3.0</v>
      </c>
      <c r="S545" s="16">
        <v>1614130.0</v>
      </c>
      <c r="T545" s="18">
        <v>1.8586E-6</v>
      </c>
      <c r="U545" s="16">
        <v>0.0</v>
      </c>
      <c r="V545" s="16">
        <v>0.0</v>
      </c>
      <c r="W545" s="14" t="s">
        <v>2978</v>
      </c>
      <c r="X545" s="14" t="s">
        <v>4860</v>
      </c>
      <c r="Y545" s="16">
        <v>3.65E-6</v>
      </c>
      <c r="Z545" s="16">
        <v>20.1</v>
      </c>
      <c r="AA545" s="17"/>
      <c r="AB545" s="16">
        <v>0.0</v>
      </c>
      <c r="AC545" s="16">
        <v>0.0</v>
      </c>
      <c r="AD545" s="16">
        <v>8.89</v>
      </c>
      <c r="AE545" s="16">
        <v>0.28</v>
      </c>
      <c r="AF545" s="16">
        <v>0.77</v>
      </c>
      <c r="AG545" s="16">
        <v>0.0</v>
      </c>
      <c r="AH545" s="16">
        <v>75032.0</v>
      </c>
      <c r="AI545" s="16">
        <v>0.0</v>
      </c>
      <c r="AJ545" s="16">
        <v>0.0</v>
      </c>
      <c r="AK545" s="16">
        <v>0.0</v>
      </c>
      <c r="AL545" s="16">
        <v>60020.0</v>
      </c>
      <c r="AM545" s="16">
        <v>0.0</v>
      </c>
      <c r="AN545" s="16">
        <v>0.0</v>
      </c>
      <c r="AO545" s="16">
        <v>0.0</v>
      </c>
      <c r="AP545" s="16">
        <v>29608.0</v>
      </c>
      <c r="AQ545" s="16">
        <v>0.0</v>
      </c>
      <c r="AR545" s="16">
        <v>0.0</v>
      </c>
      <c r="AS545" s="16">
        <v>0.0</v>
      </c>
      <c r="AT545" s="16">
        <v>44878.0</v>
      </c>
      <c r="AU545" s="16">
        <v>0.0</v>
      </c>
      <c r="AV545" s="16">
        <v>0.0</v>
      </c>
      <c r="AW545" s="16">
        <v>0.0</v>
      </c>
      <c r="AX545" s="16">
        <v>64034.0</v>
      </c>
      <c r="AY545" s="16">
        <v>0.0</v>
      </c>
      <c r="AZ545" s="16">
        <v>0.0</v>
      </c>
      <c r="BA545" s="16">
        <v>0.0</v>
      </c>
      <c r="BB545" s="16">
        <v>6062.0</v>
      </c>
      <c r="BC545" s="16">
        <v>0.0</v>
      </c>
      <c r="BD545" s="16">
        <v>0.0</v>
      </c>
      <c r="BE545" s="16">
        <v>1.0</v>
      </c>
      <c r="BF545" s="16">
        <v>1180008.0</v>
      </c>
      <c r="BG545" s="16">
        <v>0.0</v>
      </c>
      <c r="BH545" s="16">
        <v>0.0</v>
      </c>
      <c r="BI545" s="16">
        <v>0.0</v>
      </c>
      <c r="BJ545" s="16">
        <v>912.0</v>
      </c>
      <c r="BK545" s="16">
        <v>0.0</v>
      </c>
      <c r="BL545" s="16">
        <v>0.0</v>
      </c>
      <c r="BM545" s="16">
        <v>2.0</v>
      </c>
      <c r="BN545" s="16">
        <v>91070.0</v>
      </c>
      <c r="BO545" s="16">
        <v>0.0</v>
      </c>
      <c r="BP545" s="16">
        <v>0.0</v>
      </c>
      <c r="BQ545" s="16">
        <v>0.0</v>
      </c>
      <c r="BR545" s="16">
        <v>62506.0</v>
      </c>
      <c r="BS545" s="16">
        <v>0.0</v>
      </c>
      <c r="BT545" s="16">
        <v>0.0</v>
      </c>
    </row>
    <row r="546">
      <c r="A546" s="14" t="s">
        <v>6900</v>
      </c>
      <c r="B546" s="16">
        <v>11.0</v>
      </c>
      <c r="C546" s="16">
        <v>4083324.0</v>
      </c>
      <c r="D546" s="14" t="s">
        <v>6901</v>
      </c>
      <c r="E546" s="14" t="s">
        <v>2631</v>
      </c>
      <c r="F546" s="14" t="s">
        <v>2630</v>
      </c>
      <c r="G546" s="14" t="s">
        <v>4844</v>
      </c>
      <c r="H546" s="14" t="s">
        <v>2978</v>
      </c>
      <c r="I546" s="14" t="s">
        <v>2978</v>
      </c>
      <c r="J546" s="14" t="s">
        <v>4845</v>
      </c>
      <c r="K546" s="14" t="s">
        <v>6902</v>
      </c>
      <c r="L546" s="14" t="s">
        <v>6902</v>
      </c>
      <c r="M546" s="14" t="s">
        <v>6903</v>
      </c>
      <c r="N546" s="14" t="s">
        <v>409</v>
      </c>
      <c r="O546" s="14" t="s">
        <v>410</v>
      </c>
      <c r="P546" s="16">
        <v>1972229.0</v>
      </c>
      <c r="Q546" s="17"/>
      <c r="R546" s="16">
        <v>3.0</v>
      </c>
      <c r="S546" s="16">
        <v>1614132.0</v>
      </c>
      <c r="T546" s="18">
        <v>1.8586E-6</v>
      </c>
      <c r="U546" s="16">
        <v>0.0</v>
      </c>
      <c r="V546" s="16">
        <v>0.0</v>
      </c>
      <c r="W546" s="14" t="s">
        <v>2978</v>
      </c>
      <c r="X546" s="14" t="s">
        <v>4849</v>
      </c>
      <c r="Y546" s="18">
        <v>6.8E-7</v>
      </c>
      <c r="Z546" s="16">
        <v>28.9</v>
      </c>
      <c r="AA546" s="17"/>
      <c r="AB546" s="16">
        <v>0.0</v>
      </c>
      <c r="AC546" s="16">
        <v>0.01</v>
      </c>
      <c r="AD546" s="16">
        <v>8.76</v>
      </c>
      <c r="AE546" s="16">
        <v>0.0</v>
      </c>
      <c r="AF546" s="16">
        <v>0.933</v>
      </c>
      <c r="AG546" s="16">
        <v>0.0</v>
      </c>
      <c r="AH546" s="16">
        <v>74952.0</v>
      </c>
      <c r="AI546" s="16">
        <v>0.0</v>
      </c>
      <c r="AJ546" s="16">
        <v>0.0</v>
      </c>
      <c r="AK546" s="16">
        <v>0.0</v>
      </c>
      <c r="AL546" s="16">
        <v>60016.0</v>
      </c>
      <c r="AM546" s="16">
        <v>0.0</v>
      </c>
      <c r="AN546" s="16">
        <v>0.0</v>
      </c>
      <c r="AO546" s="16">
        <v>0.0</v>
      </c>
      <c r="AP546" s="16">
        <v>29608.0</v>
      </c>
      <c r="AQ546" s="16">
        <v>0.0</v>
      </c>
      <c r="AR546" s="16">
        <v>0.0</v>
      </c>
      <c r="AS546" s="16">
        <v>0.0</v>
      </c>
      <c r="AT546" s="16">
        <v>44896.0</v>
      </c>
      <c r="AU546" s="16">
        <v>0.0</v>
      </c>
      <c r="AV546" s="16">
        <v>0.0</v>
      </c>
      <c r="AW546" s="16">
        <v>0.0</v>
      </c>
      <c r="AX546" s="16">
        <v>64042.0</v>
      </c>
      <c r="AY546" s="16">
        <v>0.0</v>
      </c>
      <c r="AZ546" s="16">
        <v>0.0</v>
      </c>
      <c r="BA546" s="16">
        <v>0.0</v>
      </c>
      <c r="BB546" s="16">
        <v>6084.0</v>
      </c>
      <c r="BC546" s="16">
        <v>0.0</v>
      </c>
      <c r="BD546" s="16">
        <v>0.0</v>
      </c>
      <c r="BE546" s="16">
        <v>3.0</v>
      </c>
      <c r="BF546" s="16">
        <v>1180048.0</v>
      </c>
      <c r="BG546" s="16">
        <v>0.0</v>
      </c>
      <c r="BH546" s="16">
        <v>0.0</v>
      </c>
      <c r="BI546" s="16">
        <v>0.0</v>
      </c>
      <c r="BJ546" s="16">
        <v>912.0</v>
      </c>
      <c r="BK546" s="16">
        <v>0.0</v>
      </c>
      <c r="BL546" s="16">
        <v>0.0</v>
      </c>
      <c r="BM546" s="16">
        <v>0.0</v>
      </c>
      <c r="BN546" s="16">
        <v>91086.0</v>
      </c>
      <c r="BO546" s="16">
        <v>0.0</v>
      </c>
      <c r="BP546" s="16">
        <v>0.0</v>
      </c>
      <c r="BQ546" s="16">
        <v>0.0</v>
      </c>
      <c r="BR546" s="16">
        <v>62488.0</v>
      </c>
      <c r="BS546" s="16">
        <v>0.0</v>
      </c>
      <c r="BT546" s="16">
        <v>0.0</v>
      </c>
    </row>
    <row r="547">
      <c r="A547" s="14" t="s">
        <v>6904</v>
      </c>
      <c r="B547" s="16">
        <v>11.0</v>
      </c>
      <c r="C547" s="16">
        <v>4070171.0</v>
      </c>
      <c r="D547" s="17"/>
      <c r="E547" s="14" t="s">
        <v>2630</v>
      </c>
      <c r="F547" s="14" t="s">
        <v>2631</v>
      </c>
      <c r="G547" s="14" t="s">
        <v>5166</v>
      </c>
      <c r="H547" s="14" t="s">
        <v>2978</v>
      </c>
      <c r="I547" s="14" t="s">
        <v>21</v>
      </c>
      <c r="J547" s="14" t="s">
        <v>4845</v>
      </c>
      <c r="K547" s="14" t="s">
        <v>6905</v>
      </c>
      <c r="L547" s="14" t="s">
        <v>6905</v>
      </c>
      <c r="M547" s="14" t="s">
        <v>6906</v>
      </c>
      <c r="N547" s="14" t="s">
        <v>4848</v>
      </c>
      <c r="P547" s="17"/>
      <c r="Q547" s="17"/>
      <c r="R547" s="16">
        <v>3.0</v>
      </c>
      <c r="S547" s="16">
        <v>1614138.0</v>
      </c>
      <c r="T547" s="18">
        <v>1.8586E-6</v>
      </c>
      <c r="U547" s="16">
        <v>0.0</v>
      </c>
      <c r="V547" s="16">
        <v>0.0</v>
      </c>
      <c r="W547" s="14" t="s">
        <v>2978</v>
      </c>
      <c r="X547" s="14" t="s">
        <v>4849</v>
      </c>
      <c r="Y547" s="18">
        <v>6.8E-7</v>
      </c>
      <c r="Z547" s="16">
        <v>12.6</v>
      </c>
      <c r="AA547" s="17"/>
      <c r="AB547" s="16">
        <v>0.0</v>
      </c>
      <c r="AC547" s="16">
        <v>0.0</v>
      </c>
      <c r="AD547" s="16">
        <v>1.79</v>
      </c>
      <c r="AE547" s="17"/>
      <c r="AF547" s="17"/>
      <c r="AG547" s="16">
        <v>0.0</v>
      </c>
      <c r="AH547" s="16">
        <v>75046.0</v>
      </c>
      <c r="AI547" s="16">
        <v>0.0</v>
      </c>
      <c r="AJ547" s="16">
        <v>0.0</v>
      </c>
      <c r="AK547" s="16">
        <v>0.0</v>
      </c>
      <c r="AL547" s="16">
        <v>60008.0</v>
      </c>
      <c r="AM547" s="16">
        <v>0.0</v>
      </c>
      <c r="AN547" s="16">
        <v>0.0</v>
      </c>
      <c r="AO547" s="16">
        <v>0.0</v>
      </c>
      <c r="AP547" s="16">
        <v>29608.0</v>
      </c>
      <c r="AQ547" s="16">
        <v>0.0</v>
      </c>
      <c r="AR547" s="16">
        <v>0.0</v>
      </c>
      <c r="AS547" s="16">
        <v>0.0</v>
      </c>
      <c r="AT547" s="16">
        <v>44884.0</v>
      </c>
      <c r="AU547" s="16">
        <v>0.0</v>
      </c>
      <c r="AV547" s="16">
        <v>0.0</v>
      </c>
      <c r="AW547" s="16">
        <v>0.0</v>
      </c>
      <c r="AX547" s="16">
        <v>64036.0</v>
      </c>
      <c r="AY547" s="16">
        <v>0.0</v>
      </c>
      <c r="AZ547" s="16">
        <v>0.0</v>
      </c>
      <c r="BA547" s="16">
        <v>0.0</v>
      </c>
      <c r="BB547" s="16">
        <v>6026.0</v>
      </c>
      <c r="BC547" s="16">
        <v>0.0</v>
      </c>
      <c r="BD547" s="16">
        <v>0.0</v>
      </c>
      <c r="BE547" s="16">
        <v>3.0</v>
      </c>
      <c r="BF547" s="16">
        <v>1180026.0</v>
      </c>
      <c r="BG547" s="16">
        <v>0.0</v>
      </c>
      <c r="BH547" s="16">
        <v>0.0</v>
      </c>
      <c r="BI547" s="16">
        <v>0.0</v>
      </c>
      <c r="BJ547" s="16">
        <v>912.0</v>
      </c>
      <c r="BK547" s="16">
        <v>0.0</v>
      </c>
      <c r="BL547" s="16">
        <v>0.0</v>
      </c>
      <c r="BM547" s="16">
        <v>0.0</v>
      </c>
      <c r="BN547" s="16">
        <v>91084.0</v>
      </c>
      <c r="BO547" s="16">
        <v>0.0</v>
      </c>
      <c r="BP547" s="16">
        <v>0.0</v>
      </c>
      <c r="BQ547" s="16">
        <v>0.0</v>
      </c>
      <c r="BR547" s="16">
        <v>62508.0</v>
      </c>
      <c r="BS547" s="16">
        <v>0.0</v>
      </c>
      <c r="BT547" s="16">
        <v>0.0</v>
      </c>
    </row>
    <row r="548">
      <c r="A548" s="14" t="s">
        <v>6907</v>
      </c>
      <c r="B548" s="16">
        <v>11.0</v>
      </c>
      <c r="C548" s="16">
        <v>3856277.0</v>
      </c>
      <c r="D548" s="14" t="s">
        <v>6908</v>
      </c>
      <c r="E548" s="14" t="s">
        <v>2631</v>
      </c>
      <c r="F548" s="14" t="s">
        <v>2630</v>
      </c>
      <c r="G548" s="14" t="s">
        <v>5166</v>
      </c>
      <c r="H548" s="14" t="s">
        <v>2978</v>
      </c>
      <c r="I548" s="14" t="s">
        <v>21</v>
      </c>
      <c r="J548" s="14" t="s">
        <v>4845</v>
      </c>
      <c r="K548" s="14" t="s">
        <v>6909</v>
      </c>
      <c r="L548" s="14" t="s">
        <v>6909</v>
      </c>
      <c r="M548" s="14" t="s">
        <v>6910</v>
      </c>
      <c r="N548" s="14" t="s">
        <v>409</v>
      </c>
      <c r="O548" s="14" t="s">
        <v>410</v>
      </c>
      <c r="P548" s="16">
        <v>403496.0</v>
      </c>
      <c r="Q548" s="17"/>
      <c r="R548" s="16">
        <v>3.0</v>
      </c>
      <c r="S548" s="16">
        <v>1614144.0</v>
      </c>
      <c r="T548" s="18">
        <v>1.8586E-6</v>
      </c>
      <c r="U548" s="16">
        <v>0.0</v>
      </c>
      <c r="V548" s="16">
        <v>0.0</v>
      </c>
      <c r="W548" s="14" t="s">
        <v>2978</v>
      </c>
      <c r="X548" s="14" t="s">
        <v>4849</v>
      </c>
      <c r="Y548" s="18">
        <v>6.8E-7</v>
      </c>
      <c r="Z548" s="16">
        <v>18.3</v>
      </c>
      <c r="AA548" s="17"/>
      <c r="AB548" s="16">
        <v>0.0</v>
      </c>
      <c r="AC548" s="16">
        <v>-0.01</v>
      </c>
      <c r="AD548" s="16">
        <v>1.31</v>
      </c>
      <c r="AE548" s="16">
        <v>0.19</v>
      </c>
      <c r="AF548" s="16">
        <v>0.044</v>
      </c>
      <c r="AG548" s="16">
        <v>0.0</v>
      </c>
      <c r="AH548" s="16">
        <v>75064.0</v>
      </c>
      <c r="AI548" s="16">
        <v>0.0</v>
      </c>
      <c r="AJ548" s="16">
        <v>0.0</v>
      </c>
      <c r="AK548" s="16">
        <v>0.0</v>
      </c>
      <c r="AL548" s="16">
        <v>60032.0</v>
      </c>
      <c r="AM548" s="16">
        <v>0.0</v>
      </c>
      <c r="AN548" s="16">
        <v>0.0</v>
      </c>
      <c r="AO548" s="16">
        <v>0.0</v>
      </c>
      <c r="AP548" s="16">
        <v>29604.0</v>
      </c>
      <c r="AQ548" s="16">
        <v>0.0</v>
      </c>
      <c r="AR548" s="16">
        <v>0.0</v>
      </c>
      <c r="AS548" s="16">
        <v>0.0</v>
      </c>
      <c r="AT548" s="16">
        <v>44882.0</v>
      </c>
      <c r="AU548" s="16">
        <v>0.0</v>
      </c>
      <c r="AV548" s="16">
        <v>0.0</v>
      </c>
      <c r="AW548" s="16">
        <v>0.0</v>
      </c>
      <c r="AX548" s="16">
        <v>63966.0</v>
      </c>
      <c r="AY548" s="16">
        <v>0.0</v>
      </c>
      <c r="AZ548" s="16">
        <v>0.0</v>
      </c>
      <c r="BA548" s="16">
        <v>0.0</v>
      </c>
      <c r="BB548" s="16">
        <v>6062.0</v>
      </c>
      <c r="BC548" s="16">
        <v>0.0</v>
      </c>
      <c r="BD548" s="16">
        <v>0.0</v>
      </c>
      <c r="BE548" s="16">
        <v>3.0</v>
      </c>
      <c r="BF548" s="16">
        <v>1180030.0</v>
      </c>
      <c r="BG548" s="16">
        <v>0.0</v>
      </c>
      <c r="BH548" s="16">
        <v>0.0</v>
      </c>
      <c r="BI548" s="16">
        <v>0.0</v>
      </c>
      <c r="BJ548" s="16">
        <v>910.0</v>
      </c>
      <c r="BK548" s="16">
        <v>0.0</v>
      </c>
      <c r="BL548" s="16">
        <v>0.0</v>
      </c>
      <c r="BM548" s="16">
        <v>0.0</v>
      </c>
      <c r="BN548" s="16">
        <v>91086.0</v>
      </c>
      <c r="BO548" s="16">
        <v>0.0</v>
      </c>
      <c r="BP548" s="16">
        <v>0.0</v>
      </c>
      <c r="BQ548" s="16">
        <v>0.0</v>
      </c>
      <c r="BR548" s="16">
        <v>62508.0</v>
      </c>
      <c r="BS548" s="16">
        <v>0.0</v>
      </c>
      <c r="BT548" s="16">
        <v>0.0</v>
      </c>
    </row>
    <row r="549">
      <c r="A549" s="14" t="s">
        <v>6911</v>
      </c>
      <c r="B549" s="16">
        <v>11.0</v>
      </c>
      <c r="C549" s="16">
        <v>4091419.0</v>
      </c>
      <c r="D549" s="14" t="s">
        <v>6912</v>
      </c>
      <c r="E549" s="14" t="s">
        <v>2621</v>
      </c>
      <c r="F549" s="14" t="s">
        <v>2622</v>
      </c>
      <c r="G549" s="14" t="s">
        <v>5166</v>
      </c>
      <c r="H549" s="14" t="s">
        <v>2978</v>
      </c>
      <c r="I549" s="14" t="s">
        <v>21</v>
      </c>
      <c r="J549" s="14" t="s">
        <v>4845</v>
      </c>
      <c r="K549" s="14" t="s">
        <v>6913</v>
      </c>
      <c r="L549" s="14" t="s">
        <v>6913</v>
      </c>
      <c r="M549" s="14" t="s">
        <v>6914</v>
      </c>
      <c r="N549" s="14" t="s">
        <v>409</v>
      </c>
      <c r="O549" s="14" t="s">
        <v>410</v>
      </c>
      <c r="P549" s="16">
        <v>1057160.0</v>
      </c>
      <c r="Q549" s="17"/>
      <c r="R549" s="16">
        <v>3.0</v>
      </c>
      <c r="S549" s="16">
        <v>1614150.0</v>
      </c>
      <c r="T549" s="18">
        <v>1.8586E-6</v>
      </c>
      <c r="U549" s="16">
        <v>0.0</v>
      </c>
      <c r="V549" s="16">
        <v>0.0</v>
      </c>
      <c r="W549" s="14" t="s">
        <v>2978</v>
      </c>
      <c r="X549" s="14" t="s">
        <v>4940</v>
      </c>
      <c r="Y549" s="16">
        <v>5.53E-6</v>
      </c>
      <c r="Z549" s="16">
        <v>16.9</v>
      </c>
      <c r="AA549" s="16">
        <v>0.013</v>
      </c>
      <c r="AB549" s="16">
        <v>0.0</v>
      </c>
      <c r="AC549" s="16">
        <v>0.0</v>
      </c>
      <c r="AD549" s="16">
        <v>3.16</v>
      </c>
      <c r="AE549" s="16">
        <v>0.71</v>
      </c>
      <c r="AF549" s="16">
        <v>0.0</v>
      </c>
      <c r="AG549" s="16">
        <v>0.0</v>
      </c>
      <c r="AH549" s="16">
        <v>75040.0</v>
      </c>
      <c r="AI549" s="16">
        <v>0.0</v>
      </c>
      <c r="AJ549" s="16">
        <v>0.0</v>
      </c>
      <c r="AK549" s="16">
        <v>2.0</v>
      </c>
      <c r="AL549" s="16">
        <v>60022.0</v>
      </c>
      <c r="AM549" s="16">
        <v>0.0</v>
      </c>
      <c r="AN549" s="16">
        <v>0.0</v>
      </c>
      <c r="AO549" s="16">
        <v>0.0</v>
      </c>
      <c r="AP549" s="16">
        <v>29608.0</v>
      </c>
      <c r="AQ549" s="16">
        <v>0.0</v>
      </c>
      <c r="AR549" s="16">
        <v>0.0</v>
      </c>
      <c r="AS549" s="16">
        <v>0.0</v>
      </c>
      <c r="AT549" s="16">
        <v>44876.0</v>
      </c>
      <c r="AU549" s="16">
        <v>0.0</v>
      </c>
      <c r="AV549" s="16">
        <v>0.0</v>
      </c>
      <c r="AW549" s="16">
        <v>0.0</v>
      </c>
      <c r="AX549" s="16">
        <v>64028.0</v>
      </c>
      <c r="AY549" s="16">
        <v>0.0</v>
      </c>
      <c r="AZ549" s="16">
        <v>0.0</v>
      </c>
      <c r="BA549" s="16">
        <v>0.0</v>
      </c>
      <c r="BB549" s="16">
        <v>6062.0</v>
      </c>
      <c r="BC549" s="16">
        <v>0.0</v>
      </c>
      <c r="BD549" s="16">
        <v>0.0</v>
      </c>
      <c r="BE549" s="16">
        <v>0.0</v>
      </c>
      <c r="BF549" s="16">
        <v>1180020.0</v>
      </c>
      <c r="BG549" s="16">
        <v>0.0</v>
      </c>
      <c r="BH549" s="16">
        <v>0.0</v>
      </c>
      <c r="BI549" s="16">
        <v>0.0</v>
      </c>
      <c r="BJ549" s="16">
        <v>912.0</v>
      </c>
      <c r="BK549" s="16">
        <v>0.0</v>
      </c>
      <c r="BL549" s="16">
        <v>0.0</v>
      </c>
      <c r="BM549" s="16">
        <v>0.0</v>
      </c>
      <c r="BN549" s="16">
        <v>91072.0</v>
      </c>
      <c r="BO549" s="16">
        <v>0.0</v>
      </c>
      <c r="BP549" s="16">
        <v>0.0</v>
      </c>
      <c r="BQ549" s="16">
        <v>1.0</v>
      </c>
      <c r="BR549" s="16">
        <v>62510.0</v>
      </c>
      <c r="BS549" s="16">
        <v>0.0</v>
      </c>
      <c r="BT549" s="16">
        <v>0.0</v>
      </c>
    </row>
    <row r="550">
      <c r="A550" s="14" t="s">
        <v>6915</v>
      </c>
      <c r="B550" s="16">
        <v>11.0</v>
      </c>
      <c r="C550" s="16">
        <v>4070177.0</v>
      </c>
      <c r="D550" s="17"/>
      <c r="E550" s="14" t="s">
        <v>2631</v>
      </c>
      <c r="F550" s="14" t="s">
        <v>2630</v>
      </c>
      <c r="G550" s="14" t="s">
        <v>5166</v>
      </c>
      <c r="H550" s="14" t="s">
        <v>2978</v>
      </c>
      <c r="I550" s="14" t="s">
        <v>21</v>
      </c>
      <c r="J550" s="14" t="s">
        <v>4845</v>
      </c>
      <c r="K550" s="14" t="s">
        <v>6916</v>
      </c>
      <c r="L550" s="14" t="s">
        <v>6916</v>
      </c>
      <c r="M550" s="14" t="s">
        <v>6917</v>
      </c>
      <c r="N550" s="14" t="s">
        <v>4848</v>
      </c>
      <c r="P550" s="17"/>
      <c r="Q550" s="17"/>
      <c r="R550" s="16">
        <v>3.0</v>
      </c>
      <c r="S550" s="16">
        <v>1614156.0</v>
      </c>
      <c r="T550" s="18">
        <v>1.8586E-6</v>
      </c>
      <c r="U550" s="16">
        <v>0.0</v>
      </c>
      <c r="V550" s="16">
        <v>0.0</v>
      </c>
      <c r="W550" s="14" t="s">
        <v>2978</v>
      </c>
      <c r="X550" s="14" t="s">
        <v>4849</v>
      </c>
      <c r="Y550" s="18">
        <v>6.8E-7</v>
      </c>
      <c r="Z550" s="16">
        <v>9.56</v>
      </c>
      <c r="AA550" s="17"/>
      <c r="AB550" s="16">
        <v>0.0</v>
      </c>
      <c r="AC550" s="16">
        <v>0.0</v>
      </c>
      <c r="AD550" s="16">
        <v>0.999</v>
      </c>
      <c r="AE550" s="17"/>
      <c r="AF550" s="17"/>
      <c r="AG550" s="16">
        <v>0.0</v>
      </c>
      <c r="AH550" s="16">
        <v>75056.0</v>
      </c>
      <c r="AI550" s="16">
        <v>0.0</v>
      </c>
      <c r="AJ550" s="16">
        <v>0.0</v>
      </c>
      <c r="AK550" s="16">
        <v>0.0</v>
      </c>
      <c r="AL550" s="16">
        <v>60024.0</v>
      </c>
      <c r="AM550" s="16">
        <v>0.0</v>
      </c>
      <c r="AN550" s="16">
        <v>0.0</v>
      </c>
      <c r="AO550" s="16">
        <v>0.0</v>
      </c>
      <c r="AP550" s="16">
        <v>29608.0</v>
      </c>
      <c r="AQ550" s="16">
        <v>0.0</v>
      </c>
      <c r="AR550" s="16">
        <v>0.0</v>
      </c>
      <c r="AS550" s="16">
        <v>0.0</v>
      </c>
      <c r="AT550" s="16">
        <v>44880.0</v>
      </c>
      <c r="AU550" s="16">
        <v>0.0</v>
      </c>
      <c r="AV550" s="16">
        <v>0.0</v>
      </c>
      <c r="AW550" s="16">
        <v>0.0</v>
      </c>
      <c r="AX550" s="16">
        <v>64044.0</v>
      </c>
      <c r="AY550" s="16">
        <v>0.0</v>
      </c>
      <c r="AZ550" s="16">
        <v>0.0</v>
      </c>
      <c r="BA550" s="16">
        <v>0.0</v>
      </c>
      <c r="BB550" s="16">
        <v>6014.0</v>
      </c>
      <c r="BC550" s="16">
        <v>0.0</v>
      </c>
      <c r="BD550" s="16">
        <v>0.0</v>
      </c>
      <c r="BE550" s="16">
        <v>3.0</v>
      </c>
      <c r="BF550" s="16">
        <v>1180028.0</v>
      </c>
      <c r="BG550" s="16">
        <v>0.0</v>
      </c>
      <c r="BH550" s="16">
        <v>0.0</v>
      </c>
      <c r="BI550" s="16">
        <v>0.0</v>
      </c>
      <c r="BJ550" s="16">
        <v>912.0</v>
      </c>
      <c r="BK550" s="16">
        <v>0.0</v>
      </c>
      <c r="BL550" s="16">
        <v>0.0</v>
      </c>
      <c r="BM550" s="16">
        <v>0.0</v>
      </c>
      <c r="BN550" s="16">
        <v>91088.0</v>
      </c>
      <c r="BO550" s="16">
        <v>0.0</v>
      </c>
      <c r="BP550" s="16">
        <v>0.0</v>
      </c>
      <c r="BQ550" s="16">
        <v>0.0</v>
      </c>
      <c r="BR550" s="16">
        <v>62502.0</v>
      </c>
      <c r="BS550" s="16">
        <v>0.0</v>
      </c>
      <c r="BT550" s="16">
        <v>0.0</v>
      </c>
    </row>
    <row r="551">
      <c r="A551" s="14" t="s">
        <v>6918</v>
      </c>
      <c r="B551" s="16">
        <v>11.0</v>
      </c>
      <c r="C551" s="16">
        <v>4082922.0</v>
      </c>
      <c r="D551" s="17"/>
      <c r="E551" s="14" t="s">
        <v>2622</v>
      </c>
      <c r="F551" s="14" t="s">
        <v>2621</v>
      </c>
      <c r="G551" s="14" t="s">
        <v>5166</v>
      </c>
      <c r="H551" s="14" t="s">
        <v>2978</v>
      </c>
      <c r="I551" s="14" t="s">
        <v>21</v>
      </c>
      <c r="J551" s="14" t="s">
        <v>4845</v>
      </c>
      <c r="K551" s="14" t="s">
        <v>6919</v>
      </c>
      <c r="L551" s="14" t="s">
        <v>6919</v>
      </c>
      <c r="M551" s="14" t="s">
        <v>6920</v>
      </c>
      <c r="N551" s="14" t="s">
        <v>409</v>
      </c>
      <c r="P551" s="17"/>
      <c r="Q551" s="17"/>
      <c r="R551" s="16">
        <v>3.0</v>
      </c>
      <c r="S551" s="16">
        <v>1614160.0</v>
      </c>
      <c r="T551" s="18">
        <v>1.8586E-6</v>
      </c>
      <c r="U551" s="16">
        <v>0.0</v>
      </c>
      <c r="V551" s="16">
        <v>0.0</v>
      </c>
      <c r="W551" s="14" t="s">
        <v>2978</v>
      </c>
      <c r="X551" s="14" t="s">
        <v>4849</v>
      </c>
      <c r="Y551" s="18">
        <v>6.8E-7</v>
      </c>
      <c r="Z551" s="16">
        <v>25.1</v>
      </c>
      <c r="AA551" s="16">
        <v>0.735</v>
      </c>
      <c r="AB551" s="16">
        <v>0.0</v>
      </c>
      <c r="AC551" s="16">
        <v>0.0</v>
      </c>
      <c r="AD551" s="16">
        <v>8.9</v>
      </c>
      <c r="AE551" s="16">
        <v>0.0</v>
      </c>
      <c r="AF551" s="16">
        <v>0.988</v>
      </c>
      <c r="AG551" s="16">
        <v>0.0</v>
      </c>
      <c r="AH551" s="16">
        <v>75028.0</v>
      </c>
      <c r="AI551" s="16">
        <v>0.0</v>
      </c>
      <c r="AJ551" s="16">
        <v>0.0</v>
      </c>
      <c r="AK551" s="16">
        <v>0.0</v>
      </c>
      <c r="AL551" s="16">
        <v>60024.0</v>
      </c>
      <c r="AM551" s="16">
        <v>0.0</v>
      </c>
      <c r="AN551" s="16">
        <v>0.0</v>
      </c>
      <c r="AO551" s="16">
        <v>0.0</v>
      </c>
      <c r="AP551" s="16">
        <v>29608.0</v>
      </c>
      <c r="AQ551" s="16">
        <v>0.0</v>
      </c>
      <c r="AR551" s="16">
        <v>0.0</v>
      </c>
      <c r="AS551" s="16">
        <v>0.0</v>
      </c>
      <c r="AT551" s="16">
        <v>44880.0</v>
      </c>
      <c r="AU551" s="16">
        <v>0.0</v>
      </c>
      <c r="AV551" s="16">
        <v>0.0</v>
      </c>
      <c r="AW551" s="16">
        <v>0.0</v>
      </c>
      <c r="AX551" s="16">
        <v>64030.0</v>
      </c>
      <c r="AY551" s="16">
        <v>0.0</v>
      </c>
      <c r="AZ551" s="16">
        <v>0.0</v>
      </c>
      <c r="BA551" s="16">
        <v>0.0</v>
      </c>
      <c r="BB551" s="16">
        <v>6062.0</v>
      </c>
      <c r="BC551" s="16">
        <v>0.0</v>
      </c>
      <c r="BD551" s="16">
        <v>0.0</v>
      </c>
      <c r="BE551" s="16">
        <v>3.0</v>
      </c>
      <c r="BF551" s="16">
        <v>1180030.0</v>
      </c>
      <c r="BG551" s="16">
        <v>0.0</v>
      </c>
      <c r="BH551" s="16">
        <v>0.0</v>
      </c>
      <c r="BI551" s="16">
        <v>0.0</v>
      </c>
      <c r="BJ551" s="16">
        <v>912.0</v>
      </c>
      <c r="BK551" s="16">
        <v>0.0</v>
      </c>
      <c r="BL551" s="16">
        <v>0.0</v>
      </c>
      <c r="BM551" s="16">
        <v>0.0</v>
      </c>
      <c r="BN551" s="16">
        <v>91076.0</v>
      </c>
      <c r="BO551" s="16">
        <v>0.0</v>
      </c>
      <c r="BP551" s="16">
        <v>0.0</v>
      </c>
      <c r="BQ551" s="16">
        <v>0.0</v>
      </c>
      <c r="BR551" s="16">
        <v>62510.0</v>
      </c>
      <c r="BS551" s="16">
        <v>0.0</v>
      </c>
      <c r="BT551" s="16">
        <v>0.0</v>
      </c>
    </row>
    <row r="552">
      <c r="A552" s="14" t="s">
        <v>6921</v>
      </c>
      <c r="B552" s="16">
        <v>11.0</v>
      </c>
      <c r="C552" s="16">
        <v>4086510.0</v>
      </c>
      <c r="D552" s="14" t="s">
        <v>6922</v>
      </c>
      <c r="E552" s="14" t="s">
        <v>2621</v>
      </c>
      <c r="F552" s="14" t="s">
        <v>2622</v>
      </c>
      <c r="G552" s="14" t="s">
        <v>5166</v>
      </c>
      <c r="H552" s="14" t="s">
        <v>2978</v>
      </c>
      <c r="I552" s="14" t="s">
        <v>21</v>
      </c>
      <c r="J552" s="14" t="s">
        <v>4845</v>
      </c>
      <c r="K552" s="14" t="s">
        <v>6923</v>
      </c>
      <c r="L552" s="14" t="s">
        <v>6923</v>
      </c>
      <c r="M552" s="14" t="s">
        <v>6924</v>
      </c>
      <c r="N552" s="14" t="s">
        <v>409</v>
      </c>
      <c r="O552" s="14" t="s">
        <v>410</v>
      </c>
      <c r="P552" s="16">
        <v>579683.0</v>
      </c>
      <c r="Q552" s="17"/>
      <c r="R552" s="16">
        <v>3.0</v>
      </c>
      <c r="S552" s="16">
        <v>1614182.0</v>
      </c>
      <c r="T552" s="18">
        <v>1.8585E-6</v>
      </c>
      <c r="U552" s="16">
        <v>0.0</v>
      </c>
      <c r="V552" s="16">
        <v>0.0</v>
      </c>
      <c r="W552" s="14" t="s">
        <v>2978</v>
      </c>
      <c r="X552" s="14" t="s">
        <v>4849</v>
      </c>
      <c r="Y552" s="18">
        <v>6.8E-7</v>
      </c>
      <c r="Z552" s="16">
        <v>24.1</v>
      </c>
      <c r="AA552" s="17"/>
      <c r="AB552" s="16">
        <v>0.04</v>
      </c>
      <c r="AC552" s="16">
        <v>-0.01</v>
      </c>
      <c r="AD552" s="16">
        <v>6.33</v>
      </c>
      <c r="AE552" s="16">
        <v>0.07</v>
      </c>
      <c r="AF552" s="16">
        <v>0.154</v>
      </c>
      <c r="AG552" s="16">
        <v>0.0</v>
      </c>
      <c r="AH552" s="16">
        <v>75042.0</v>
      </c>
      <c r="AI552" s="16">
        <v>0.0</v>
      </c>
      <c r="AJ552" s="16">
        <v>0.0</v>
      </c>
      <c r="AK552" s="16">
        <v>0.0</v>
      </c>
      <c r="AL552" s="16">
        <v>60030.0</v>
      </c>
      <c r="AM552" s="16">
        <v>0.0</v>
      </c>
      <c r="AN552" s="16">
        <v>0.0</v>
      </c>
      <c r="AO552" s="16">
        <v>0.0</v>
      </c>
      <c r="AP552" s="16">
        <v>29604.0</v>
      </c>
      <c r="AQ552" s="16">
        <v>0.0</v>
      </c>
      <c r="AR552" s="16">
        <v>0.0</v>
      </c>
      <c r="AS552" s="16">
        <v>0.0</v>
      </c>
      <c r="AT552" s="16">
        <v>44878.0</v>
      </c>
      <c r="AU552" s="16">
        <v>0.0</v>
      </c>
      <c r="AV552" s="16">
        <v>0.0</v>
      </c>
      <c r="AW552" s="16">
        <v>0.0</v>
      </c>
      <c r="AX552" s="16">
        <v>64040.0</v>
      </c>
      <c r="AY552" s="16">
        <v>0.0</v>
      </c>
      <c r="AZ552" s="16">
        <v>0.0</v>
      </c>
      <c r="BA552" s="16">
        <v>0.0</v>
      </c>
      <c r="BB552" s="16">
        <v>6062.0</v>
      </c>
      <c r="BC552" s="16">
        <v>0.0</v>
      </c>
      <c r="BD552" s="16">
        <v>0.0</v>
      </c>
      <c r="BE552" s="16">
        <v>3.0</v>
      </c>
      <c r="BF552" s="16">
        <v>1180038.0</v>
      </c>
      <c r="BG552" s="16">
        <v>0.0</v>
      </c>
      <c r="BH552" s="16">
        <v>0.0</v>
      </c>
      <c r="BI552" s="16">
        <v>0.0</v>
      </c>
      <c r="BJ552" s="16">
        <v>912.0</v>
      </c>
      <c r="BK552" s="16">
        <v>0.0</v>
      </c>
      <c r="BL552" s="16">
        <v>0.0</v>
      </c>
      <c r="BM552" s="16">
        <v>0.0</v>
      </c>
      <c r="BN552" s="16">
        <v>91068.0</v>
      </c>
      <c r="BO552" s="16">
        <v>0.0</v>
      </c>
      <c r="BP552" s="16">
        <v>0.0</v>
      </c>
      <c r="BQ552" s="16">
        <v>0.0</v>
      </c>
      <c r="BR552" s="16">
        <v>62508.0</v>
      </c>
      <c r="BS552" s="16">
        <v>0.0</v>
      </c>
      <c r="BT552" s="16">
        <v>0.0</v>
      </c>
    </row>
    <row r="553">
      <c r="A553" s="14" t="s">
        <v>6925</v>
      </c>
      <c r="B553" s="16">
        <v>11.0</v>
      </c>
      <c r="C553" s="16">
        <v>4083465.0</v>
      </c>
      <c r="D553" s="14" t="s">
        <v>6926</v>
      </c>
      <c r="E553" s="14" t="s">
        <v>2631</v>
      </c>
      <c r="F553" s="14" t="s">
        <v>2630</v>
      </c>
      <c r="G553" s="14" t="s">
        <v>5166</v>
      </c>
      <c r="H553" s="14" t="s">
        <v>2978</v>
      </c>
      <c r="I553" s="14" t="s">
        <v>21</v>
      </c>
      <c r="J553" s="14" t="s">
        <v>4845</v>
      </c>
      <c r="K553" s="14" t="s">
        <v>6927</v>
      </c>
      <c r="L553" s="14" t="s">
        <v>6927</v>
      </c>
      <c r="M553" s="14" t="s">
        <v>6928</v>
      </c>
      <c r="N553" s="14" t="s">
        <v>409</v>
      </c>
      <c r="P553" s="17"/>
      <c r="Q553" s="17"/>
      <c r="R553" s="16">
        <v>3.0</v>
      </c>
      <c r="S553" s="16">
        <v>1614184.0</v>
      </c>
      <c r="T553" s="18">
        <v>1.8585E-6</v>
      </c>
      <c r="U553" s="16">
        <v>0.0</v>
      </c>
      <c r="V553" s="16">
        <v>0.0</v>
      </c>
      <c r="W553" s="14" t="s">
        <v>2978</v>
      </c>
      <c r="X553" s="17"/>
      <c r="Y553" s="17"/>
      <c r="Z553" s="16">
        <v>29.1</v>
      </c>
      <c r="AA553" s="17"/>
      <c r="AB553" s="16">
        <v>0.04</v>
      </c>
      <c r="AC553" s="16">
        <v>-0.06</v>
      </c>
      <c r="AD553" s="16">
        <v>8.76</v>
      </c>
      <c r="AE553" s="16">
        <v>0.0</v>
      </c>
      <c r="AF553" s="16">
        <v>0.992</v>
      </c>
      <c r="AG553" s="16">
        <v>0.0</v>
      </c>
      <c r="AH553" s="16">
        <v>75072.0</v>
      </c>
      <c r="AI553" s="16">
        <v>0.0</v>
      </c>
      <c r="AJ553" s="16">
        <v>0.0</v>
      </c>
      <c r="AK553" s="16">
        <v>0.0</v>
      </c>
      <c r="AL553" s="16">
        <v>60028.0</v>
      </c>
      <c r="AM553" s="16">
        <v>0.0</v>
      </c>
      <c r="AN553" s="16">
        <v>0.0</v>
      </c>
      <c r="AO553" s="16">
        <v>0.0</v>
      </c>
      <c r="AP553" s="16">
        <v>29608.0</v>
      </c>
      <c r="AQ553" s="16">
        <v>0.0</v>
      </c>
      <c r="AR553" s="16">
        <v>0.0</v>
      </c>
      <c r="AS553" s="16">
        <v>0.0</v>
      </c>
      <c r="AT553" s="16">
        <v>44872.0</v>
      </c>
      <c r="AU553" s="16">
        <v>0.0</v>
      </c>
      <c r="AV553" s="16">
        <v>0.0</v>
      </c>
      <c r="AW553" s="16">
        <v>1.0</v>
      </c>
      <c r="AX553" s="16">
        <v>64036.0</v>
      </c>
      <c r="AY553" s="16">
        <v>0.0</v>
      </c>
      <c r="AZ553" s="16">
        <v>0.0</v>
      </c>
      <c r="BA553" s="16">
        <v>0.0</v>
      </c>
      <c r="BB553" s="16">
        <v>6062.0</v>
      </c>
      <c r="BC553" s="16">
        <v>0.0</v>
      </c>
      <c r="BD553" s="16">
        <v>0.0</v>
      </c>
      <c r="BE553" s="16">
        <v>1.0</v>
      </c>
      <c r="BF553" s="16">
        <v>1180004.0</v>
      </c>
      <c r="BG553" s="16">
        <v>0.0</v>
      </c>
      <c r="BH553" s="16">
        <v>0.0</v>
      </c>
      <c r="BI553" s="16">
        <v>0.0</v>
      </c>
      <c r="BJ553" s="16">
        <v>912.0</v>
      </c>
      <c r="BK553" s="16">
        <v>0.0</v>
      </c>
      <c r="BL553" s="16">
        <v>0.0</v>
      </c>
      <c r="BM553" s="16">
        <v>0.0</v>
      </c>
      <c r="BN553" s="16">
        <v>91082.0</v>
      </c>
      <c r="BO553" s="16">
        <v>0.0</v>
      </c>
      <c r="BP553" s="16">
        <v>0.0</v>
      </c>
      <c r="BQ553" s="16">
        <v>1.0</v>
      </c>
      <c r="BR553" s="16">
        <v>62508.0</v>
      </c>
      <c r="BS553" s="16">
        <v>0.0</v>
      </c>
      <c r="BT553" s="16">
        <v>0.0</v>
      </c>
    </row>
    <row r="554">
      <c r="A554" s="14" t="s">
        <v>6929</v>
      </c>
      <c r="B554" s="16">
        <v>11.0</v>
      </c>
      <c r="C554" s="16">
        <v>4083424.0</v>
      </c>
      <c r="D554" s="14" t="s">
        <v>6930</v>
      </c>
      <c r="E554" s="14" t="s">
        <v>2630</v>
      </c>
      <c r="F554" s="14" t="s">
        <v>2631</v>
      </c>
      <c r="G554" s="14" t="s">
        <v>5166</v>
      </c>
      <c r="H554" s="14" t="s">
        <v>2978</v>
      </c>
      <c r="I554" s="14" t="s">
        <v>21</v>
      </c>
      <c r="J554" s="14" t="s">
        <v>4845</v>
      </c>
      <c r="K554" s="14" t="s">
        <v>6931</v>
      </c>
      <c r="L554" s="14" t="s">
        <v>6931</v>
      </c>
      <c r="M554" s="14" t="s">
        <v>6932</v>
      </c>
      <c r="N554" s="14" t="s">
        <v>409</v>
      </c>
      <c r="O554" s="14" t="s">
        <v>410</v>
      </c>
      <c r="P554" s="16">
        <v>2932903.0</v>
      </c>
      <c r="Q554" s="17"/>
      <c r="R554" s="16">
        <v>3.0</v>
      </c>
      <c r="S554" s="16">
        <v>1614188.0</v>
      </c>
      <c r="T554" s="18">
        <v>1.8585E-6</v>
      </c>
      <c r="U554" s="16">
        <v>0.0</v>
      </c>
      <c r="V554" s="16">
        <v>0.0</v>
      </c>
      <c r="W554" s="14" t="s">
        <v>2978</v>
      </c>
      <c r="X554" s="14" t="s">
        <v>4849</v>
      </c>
      <c r="Y554" s="18">
        <v>2.8E-7</v>
      </c>
      <c r="Z554" s="16">
        <v>17.9</v>
      </c>
      <c r="AA554" s="16">
        <v>0.085</v>
      </c>
      <c r="AB554" s="16">
        <v>0.0</v>
      </c>
      <c r="AC554" s="16">
        <v>-0.01</v>
      </c>
      <c r="AD554" s="16">
        <v>3.67</v>
      </c>
      <c r="AE554" s="16">
        <v>0.55</v>
      </c>
      <c r="AF554" s="16">
        <v>0.018</v>
      </c>
      <c r="AG554" s="16">
        <v>0.0</v>
      </c>
      <c r="AH554" s="16">
        <v>75056.0</v>
      </c>
      <c r="AI554" s="16">
        <v>0.0</v>
      </c>
      <c r="AJ554" s="16">
        <v>0.0</v>
      </c>
      <c r="AK554" s="16">
        <v>0.0</v>
      </c>
      <c r="AL554" s="16">
        <v>60020.0</v>
      </c>
      <c r="AM554" s="16">
        <v>0.0</v>
      </c>
      <c r="AN554" s="16">
        <v>0.0</v>
      </c>
      <c r="AO554" s="16">
        <v>0.0</v>
      </c>
      <c r="AP554" s="16">
        <v>29608.0</v>
      </c>
      <c r="AQ554" s="16">
        <v>0.0</v>
      </c>
      <c r="AR554" s="16">
        <v>0.0</v>
      </c>
      <c r="AS554" s="16">
        <v>0.0</v>
      </c>
      <c r="AT554" s="16">
        <v>44876.0</v>
      </c>
      <c r="AU554" s="16">
        <v>0.0</v>
      </c>
      <c r="AV554" s="16">
        <v>0.0</v>
      </c>
      <c r="AW554" s="16">
        <v>0.0</v>
      </c>
      <c r="AX554" s="16">
        <v>64032.0</v>
      </c>
      <c r="AY554" s="16">
        <v>0.0</v>
      </c>
      <c r="AZ554" s="16">
        <v>0.0</v>
      </c>
      <c r="BA554" s="16">
        <v>0.0</v>
      </c>
      <c r="BB554" s="16">
        <v>6062.0</v>
      </c>
      <c r="BC554" s="16">
        <v>0.0</v>
      </c>
      <c r="BD554" s="16">
        <v>0.0</v>
      </c>
      <c r="BE554" s="16">
        <v>2.0</v>
      </c>
      <c r="BF554" s="16">
        <v>1180032.0</v>
      </c>
      <c r="BG554" s="16">
        <v>0.0</v>
      </c>
      <c r="BH554" s="16">
        <v>0.0</v>
      </c>
      <c r="BI554" s="16">
        <v>0.0</v>
      </c>
      <c r="BJ554" s="16">
        <v>912.0</v>
      </c>
      <c r="BK554" s="16">
        <v>0.0</v>
      </c>
      <c r="BL554" s="16">
        <v>0.0</v>
      </c>
      <c r="BM554" s="16">
        <v>0.0</v>
      </c>
      <c r="BN554" s="16">
        <v>91086.0</v>
      </c>
      <c r="BO554" s="16">
        <v>0.0</v>
      </c>
      <c r="BP554" s="16">
        <v>0.0</v>
      </c>
      <c r="BQ554" s="16">
        <v>1.0</v>
      </c>
      <c r="BR554" s="16">
        <v>62504.0</v>
      </c>
      <c r="BS554" s="16">
        <v>0.0</v>
      </c>
      <c r="BT554" s="16">
        <v>0.0</v>
      </c>
    </row>
    <row r="555">
      <c r="A555" s="14" t="s">
        <v>6933</v>
      </c>
      <c r="B555" s="16">
        <v>11.0</v>
      </c>
      <c r="C555" s="16">
        <v>4091496.0</v>
      </c>
      <c r="D555" s="17"/>
      <c r="E555" s="14" t="s">
        <v>2622</v>
      </c>
      <c r="F555" s="14" t="s">
        <v>2621</v>
      </c>
      <c r="G555" s="14" t="s">
        <v>5166</v>
      </c>
      <c r="H555" s="14" t="s">
        <v>2978</v>
      </c>
      <c r="I555" s="14" t="s">
        <v>21</v>
      </c>
      <c r="J555" s="14" t="s">
        <v>4845</v>
      </c>
      <c r="K555" s="14" t="s">
        <v>6934</v>
      </c>
      <c r="L555" s="14" t="s">
        <v>6934</v>
      </c>
      <c r="M555" s="14" t="s">
        <v>6935</v>
      </c>
      <c r="N555" s="14" t="s">
        <v>4848</v>
      </c>
      <c r="P555" s="17"/>
      <c r="Q555" s="17"/>
      <c r="R555" s="16">
        <v>3.0</v>
      </c>
      <c r="S555" s="16">
        <v>1614194.0</v>
      </c>
      <c r="T555" s="18">
        <v>1.8585E-6</v>
      </c>
      <c r="U555" s="16">
        <v>0.0</v>
      </c>
      <c r="V555" s="16">
        <v>0.0</v>
      </c>
      <c r="W555" s="14" t="s">
        <v>2978</v>
      </c>
      <c r="X555" s="14" t="s">
        <v>4860</v>
      </c>
      <c r="Y555" s="16">
        <v>8.75E-6</v>
      </c>
      <c r="Z555" s="16">
        <v>8.14</v>
      </c>
      <c r="AA555" s="17"/>
      <c r="AB555" s="16">
        <v>0.0</v>
      </c>
      <c r="AC555" s="16">
        <v>0.0</v>
      </c>
      <c r="AD555" s="16">
        <v>3.59</v>
      </c>
      <c r="AE555" s="17"/>
      <c r="AF555" s="17"/>
      <c r="AG555" s="16">
        <v>0.0</v>
      </c>
      <c r="AH555" s="16">
        <v>75044.0</v>
      </c>
      <c r="AI555" s="16">
        <v>0.0</v>
      </c>
      <c r="AJ555" s="16">
        <v>0.0</v>
      </c>
      <c r="AK555" s="16">
        <v>0.0</v>
      </c>
      <c r="AL555" s="16">
        <v>60030.0</v>
      </c>
      <c r="AM555" s="16">
        <v>0.0</v>
      </c>
      <c r="AN555" s="16">
        <v>0.0</v>
      </c>
      <c r="AO555" s="16">
        <v>0.0</v>
      </c>
      <c r="AP555" s="16">
        <v>29604.0</v>
      </c>
      <c r="AQ555" s="16">
        <v>0.0</v>
      </c>
      <c r="AR555" s="16">
        <v>0.0</v>
      </c>
      <c r="AS555" s="16">
        <v>0.0</v>
      </c>
      <c r="AT555" s="16">
        <v>44872.0</v>
      </c>
      <c r="AU555" s="16">
        <v>0.0</v>
      </c>
      <c r="AV555" s="16">
        <v>0.0</v>
      </c>
      <c r="AW555" s="16">
        <v>0.0</v>
      </c>
      <c r="AX555" s="16">
        <v>64034.0</v>
      </c>
      <c r="AY555" s="16">
        <v>0.0</v>
      </c>
      <c r="AZ555" s="16">
        <v>0.0</v>
      </c>
      <c r="BA555" s="16">
        <v>0.0</v>
      </c>
      <c r="BB555" s="16">
        <v>6062.0</v>
      </c>
      <c r="BC555" s="16">
        <v>0.0</v>
      </c>
      <c r="BD555" s="16">
        <v>0.0</v>
      </c>
      <c r="BE555" s="16">
        <v>0.0</v>
      </c>
      <c r="BF555" s="16">
        <v>1180040.0</v>
      </c>
      <c r="BG555" s="16">
        <v>0.0</v>
      </c>
      <c r="BH555" s="16">
        <v>0.0</v>
      </c>
      <c r="BI555" s="16">
        <v>0.0</v>
      </c>
      <c r="BJ555" s="16">
        <v>912.0</v>
      </c>
      <c r="BK555" s="16">
        <v>0.0</v>
      </c>
      <c r="BL555" s="16">
        <v>0.0</v>
      </c>
      <c r="BM555" s="16">
        <v>3.0</v>
      </c>
      <c r="BN555" s="16">
        <v>91086.0</v>
      </c>
      <c r="BO555" s="16">
        <v>0.0</v>
      </c>
      <c r="BP555" s="16">
        <v>0.0</v>
      </c>
      <c r="BQ555" s="16">
        <v>0.0</v>
      </c>
      <c r="BR555" s="16">
        <v>62510.0</v>
      </c>
      <c r="BS555" s="16">
        <v>0.0</v>
      </c>
      <c r="BT555" s="16">
        <v>0.0</v>
      </c>
    </row>
    <row r="556">
      <c r="A556" s="14" t="s">
        <v>6936</v>
      </c>
      <c r="B556" s="16">
        <v>11.0</v>
      </c>
      <c r="C556" s="16">
        <v>4091523.0</v>
      </c>
      <c r="D556" s="14" t="s">
        <v>6937</v>
      </c>
      <c r="E556" s="14" t="s">
        <v>2630</v>
      </c>
      <c r="F556" s="14" t="s">
        <v>2631</v>
      </c>
      <c r="G556" s="14" t="s">
        <v>5166</v>
      </c>
      <c r="H556" s="14" t="s">
        <v>2978</v>
      </c>
      <c r="I556" s="14" t="s">
        <v>21</v>
      </c>
      <c r="J556" s="14" t="s">
        <v>4845</v>
      </c>
      <c r="K556" s="14" t="s">
        <v>6938</v>
      </c>
      <c r="L556" s="14" t="s">
        <v>6938</v>
      </c>
      <c r="M556" s="14" t="s">
        <v>6939</v>
      </c>
      <c r="N556" s="14" t="s">
        <v>409</v>
      </c>
      <c r="P556" s="17"/>
      <c r="Q556" s="17"/>
      <c r="R556" s="16">
        <v>3.0</v>
      </c>
      <c r="S556" s="16">
        <v>1614194.0</v>
      </c>
      <c r="T556" s="18">
        <v>1.8585E-6</v>
      </c>
      <c r="U556" s="16">
        <v>1.0</v>
      </c>
      <c r="V556" s="16">
        <v>0.0</v>
      </c>
      <c r="W556" s="14" t="s">
        <v>2978</v>
      </c>
      <c r="X556" s="14" t="s">
        <v>4860</v>
      </c>
      <c r="Y556" s="16">
        <v>8.75E-6</v>
      </c>
      <c r="Z556" s="16">
        <v>23.4</v>
      </c>
      <c r="AA556" s="17"/>
      <c r="AB556" s="16">
        <v>0.0</v>
      </c>
      <c r="AC556" s="16">
        <v>0.0</v>
      </c>
      <c r="AD556" s="16">
        <v>6.33</v>
      </c>
      <c r="AE556" s="16">
        <v>0.01</v>
      </c>
      <c r="AF556" s="16">
        <v>0.755</v>
      </c>
      <c r="AG556" s="16">
        <v>0.0</v>
      </c>
      <c r="AH556" s="16">
        <v>75044.0</v>
      </c>
      <c r="AI556" s="16">
        <v>0.0</v>
      </c>
      <c r="AJ556" s="16">
        <v>0.0</v>
      </c>
      <c r="AK556" s="16">
        <v>0.0</v>
      </c>
      <c r="AL556" s="16">
        <v>60024.0</v>
      </c>
      <c r="AM556" s="16">
        <v>0.0</v>
      </c>
      <c r="AN556" s="16">
        <v>0.0</v>
      </c>
      <c r="AO556" s="16">
        <v>0.0</v>
      </c>
      <c r="AP556" s="16">
        <v>29606.0</v>
      </c>
      <c r="AQ556" s="16">
        <v>0.0</v>
      </c>
      <c r="AR556" s="16">
        <v>0.0</v>
      </c>
      <c r="AS556" s="16">
        <v>0.0</v>
      </c>
      <c r="AT556" s="16">
        <v>44876.0</v>
      </c>
      <c r="AU556" s="16">
        <v>0.0</v>
      </c>
      <c r="AV556" s="16">
        <v>0.0</v>
      </c>
      <c r="AW556" s="16">
        <v>0.0</v>
      </c>
      <c r="AX556" s="16">
        <v>64040.0</v>
      </c>
      <c r="AY556" s="16">
        <v>0.0</v>
      </c>
      <c r="AZ556" s="16">
        <v>0.0</v>
      </c>
      <c r="BA556" s="16">
        <v>0.0</v>
      </c>
      <c r="BB556" s="16">
        <v>6060.0</v>
      </c>
      <c r="BC556" s="16">
        <v>0.0</v>
      </c>
      <c r="BD556" s="16">
        <v>0.0</v>
      </c>
      <c r="BE556" s="16">
        <v>0.0</v>
      </c>
      <c r="BF556" s="16">
        <v>1180040.0</v>
      </c>
      <c r="BG556" s="16">
        <v>0.0</v>
      </c>
      <c r="BH556" s="16">
        <v>0.0</v>
      </c>
      <c r="BI556" s="16">
        <v>0.0</v>
      </c>
      <c r="BJ556" s="16">
        <v>912.0</v>
      </c>
      <c r="BK556" s="16">
        <v>0.0</v>
      </c>
      <c r="BL556" s="16">
        <v>0.0</v>
      </c>
      <c r="BM556" s="16">
        <v>3.0</v>
      </c>
      <c r="BN556" s="16">
        <v>91084.0</v>
      </c>
      <c r="BO556" s="16">
        <v>1.0</v>
      </c>
      <c r="BP556" s="16">
        <v>0.0</v>
      </c>
      <c r="BQ556" s="16">
        <v>0.0</v>
      </c>
      <c r="BR556" s="16">
        <v>62508.0</v>
      </c>
      <c r="BS556" s="16">
        <v>0.0</v>
      </c>
      <c r="BT556" s="16">
        <v>0.0</v>
      </c>
    </row>
    <row r="557">
      <c r="A557" s="14" t="s">
        <v>6940</v>
      </c>
      <c r="B557" s="16">
        <v>11.0</v>
      </c>
      <c r="C557" s="16">
        <v>4091341.0</v>
      </c>
      <c r="D557" s="14" t="s">
        <v>6941</v>
      </c>
      <c r="E557" s="14" t="s">
        <v>2622</v>
      </c>
      <c r="F557" s="14" t="s">
        <v>2621</v>
      </c>
      <c r="G557" s="14" t="s">
        <v>5166</v>
      </c>
      <c r="H557" s="14" t="s">
        <v>2978</v>
      </c>
      <c r="I557" s="14" t="s">
        <v>21</v>
      </c>
      <c r="J557" s="14" t="s">
        <v>4845</v>
      </c>
      <c r="K557" s="14" t="s">
        <v>6942</v>
      </c>
      <c r="L557" s="14" t="s">
        <v>6942</v>
      </c>
      <c r="M557" s="14" t="s">
        <v>6943</v>
      </c>
      <c r="N557" s="14" t="s">
        <v>409</v>
      </c>
      <c r="O557" s="14" t="s">
        <v>410</v>
      </c>
      <c r="P557" s="16">
        <v>567209.0</v>
      </c>
      <c r="Q557" s="17"/>
      <c r="R557" s="16">
        <v>3.0</v>
      </c>
      <c r="S557" s="16">
        <v>1614198.0</v>
      </c>
      <c r="T557" s="18">
        <v>1.8585E-6</v>
      </c>
      <c r="U557" s="16">
        <v>0.0</v>
      </c>
      <c r="V557" s="16">
        <v>0.0</v>
      </c>
      <c r="W557" s="14" t="s">
        <v>2978</v>
      </c>
      <c r="X557" s="14" t="s">
        <v>4849</v>
      </c>
      <c r="Y557" s="18">
        <v>2.8E-7</v>
      </c>
      <c r="Z557" s="16">
        <v>7.6</v>
      </c>
      <c r="AA557" s="16">
        <v>0.037</v>
      </c>
      <c r="AB557" s="16">
        <v>0.01</v>
      </c>
      <c r="AC557" s="16">
        <v>0.01</v>
      </c>
      <c r="AD557" s="16">
        <v>1.3</v>
      </c>
      <c r="AE557" s="16">
        <v>0.1</v>
      </c>
      <c r="AF557" s="16">
        <v>0.001</v>
      </c>
      <c r="AG557" s="16">
        <v>0.0</v>
      </c>
      <c r="AH557" s="16">
        <v>75048.0</v>
      </c>
      <c r="AI557" s="16">
        <v>0.0</v>
      </c>
      <c r="AJ557" s="16">
        <v>0.0</v>
      </c>
      <c r="AK557" s="16">
        <v>0.0</v>
      </c>
      <c r="AL557" s="16">
        <v>60030.0</v>
      </c>
      <c r="AM557" s="16">
        <v>0.0</v>
      </c>
      <c r="AN557" s="16">
        <v>0.0</v>
      </c>
      <c r="AO557" s="16">
        <v>0.0</v>
      </c>
      <c r="AP557" s="16">
        <v>29608.0</v>
      </c>
      <c r="AQ557" s="16">
        <v>0.0</v>
      </c>
      <c r="AR557" s="16">
        <v>0.0</v>
      </c>
      <c r="AS557" s="16">
        <v>1.0</v>
      </c>
      <c r="AT557" s="16">
        <v>44892.0</v>
      </c>
      <c r="AU557" s="16">
        <v>0.0</v>
      </c>
      <c r="AV557" s="16">
        <v>0.0</v>
      </c>
      <c r="AW557" s="16">
        <v>0.0</v>
      </c>
      <c r="AX557" s="16">
        <v>64022.0</v>
      </c>
      <c r="AY557" s="16">
        <v>0.0</v>
      </c>
      <c r="AZ557" s="16">
        <v>0.0</v>
      </c>
      <c r="BA557" s="16">
        <v>0.0</v>
      </c>
      <c r="BB557" s="16">
        <v>6062.0</v>
      </c>
      <c r="BC557" s="16">
        <v>0.0</v>
      </c>
      <c r="BD557" s="16">
        <v>0.0</v>
      </c>
      <c r="BE557" s="16">
        <v>2.0</v>
      </c>
      <c r="BF557" s="16">
        <v>1180030.0</v>
      </c>
      <c r="BG557" s="16">
        <v>0.0</v>
      </c>
      <c r="BH557" s="16">
        <v>0.0</v>
      </c>
      <c r="BI557" s="16">
        <v>0.0</v>
      </c>
      <c r="BJ557" s="16">
        <v>912.0</v>
      </c>
      <c r="BK557" s="16">
        <v>0.0</v>
      </c>
      <c r="BL557" s="16">
        <v>0.0</v>
      </c>
      <c r="BM557" s="16">
        <v>0.0</v>
      </c>
      <c r="BN557" s="16">
        <v>91086.0</v>
      </c>
      <c r="BO557" s="16">
        <v>0.0</v>
      </c>
      <c r="BP557" s="16">
        <v>0.0</v>
      </c>
      <c r="BQ557" s="16">
        <v>0.0</v>
      </c>
      <c r="BR557" s="16">
        <v>62508.0</v>
      </c>
      <c r="BS557" s="16">
        <v>0.0</v>
      </c>
      <c r="BT557" s="16">
        <v>0.0</v>
      </c>
    </row>
    <row r="558">
      <c r="A558" s="14" t="s">
        <v>6944</v>
      </c>
      <c r="B558" s="16">
        <v>11.0</v>
      </c>
      <c r="C558" s="16">
        <v>4091578.0</v>
      </c>
      <c r="D558" s="14" t="s">
        <v>4897</v>
      </c>
      <c r="E558" s="14" t="s">
        <v>2622</v>
      </c>
      <c r="F558" s="14" t="s">
        <v>2621</v>
      </c>
      <c r="G558" s="14" t="s">
        <v>5166</v>
      </c>
      <c r="H558" s="14" t="s">
        <v>2978</v>
      </c>
      <c r="I558" s="14" t="s">
        <v>21</v>
      </c>
      <c r="J558" s="14" t="s">
        <v>4845</v>
      </c>
      <c r="K558" s="14" t="s">
        <v>6945</v>
      </c>
      <c r="L558" s="14" t="s">
        <v>6945</v>
      </c>
      <c r="M558" s="14" t="s">
        <v>6946</v>
      </c>
      <c r="N558" s="14" t="s">
        <v>409</v>
      </c>
      <c r="O558" s="14" t="s">
        <v>410</v>
      </c>
      <c r="P558" s="16">
        <v>2418068.0</v>
      </c>
      <c r="Q558" s="17"/>
      <c r="R558" s="16">
        <v>3.0</v>
      </c>
      <c r="S558" s="16">
        <v>1614202.0</v>
      </c>
      <c r="T558" s="18">
        <v>1.8585E-6</v>
      </c>
      <c r="U558" s="16">
        <v>0.0</v>
      </c>
      <c r="V558" s="16">
        <v>0.0</v>
      </c>
      <c r="W558" s="14" t="s">
        <v>2978</v>
      </c>
      <c r="X558" s="14" t="s">
        <v>4963</v>
      </c>
      <c r="Y558" s="18">
        <v>5.818E-5</v>
      </c>
      <c r="Z558" s="16">
        <v>26.4</v>
      </c>
      <c r="AA558" s="16">
        <v>0.471</v>
      </c>
      <c r="AB558" s="16">
        <v>0.02</v>
      </c>
      <c r="AC558" s="16">
        <v>0.06</v>
      </c>
      <c r="AD558" s="16">
        <v>8.83</v>
      </c>
      <c r="AE558" s="16">
        <v>0.0</v>
      </c>
      <c r="AF558" s="16">
        <v>0.36</v>
      </c>
      <c r="AG558" s="16">
        <v>1.0</v>
      </c>
      <c r="AH558" s="16">
        <v>75044.0</v>
      </c>
      <c r="AI558" s="16">
        <v>0.0</v>
      </c>
      <c r="AJ558" s="16">
        <v>0.0</v>
      </c>
      <c r="AK558" s="16">
        <v>0.0</v>
      </c>
      <c r="AL558" s="16">
        <v>60024.0</v>
      </c>
      <c r="AM558" s="16">
        <v>0.0</v>
      </c>
      <c r="AN558" s="16">
        <v>0.0</v>
      </c>
      <c r="AO558" s="16">
        <v>0.0</v>
      </c>
      <c r="AP558" s="16">
        <v>29604.0</v>
      </c>
      <c r="AQ558" s="16">
        <v>0.0</v>
      </c>
      <c r="AR558" s="16">
        <v>0.0</v>
      </c>
      <c r="AS558" s="16">
        <v>0.0</v>
      </c>
      <c r="AT558" s="16">
        <v>44880.0</v>
      </c>
      <c r="AU558" s="16">
        <v>0.0</v>
      </c>
      <c r="AV558" s="16">
        <v>0.0</v>
      </c>
      <c r="AW558" s="16">
        <v>0.0</v>
      </c>
      <c r="AX558" s="16">
        <v>64044.0</v>
      </c>
      <c r="AY558" s="16">
        <v>0.0</v>
      </c>
      <c r="AZ558" s="16">
        <v>0.0</v>
      </c>
      <c r="BA558" s="16">
        <v>2.0</v>
      </c>
      <c r="BB558" s="16">
        <v>6062.0</v>
      </c>
      <c r="BC558" s="16">
        <v>0.0</v>
      </c>
      <c r="BD558" s="16">
        <v>0.0</v>
      </c>
      <c r="BE558" s="16">
        <v>0.0</v>
      </c>
      <c r="BF558" s="16">
        <v>1180038.0</v>
      </c>
      <c r="BG558" s="16">
        <v>0.0</v>
      </c>
      <c r="BH558" s="16">
        <v>0.0</v>
      </c>
      <c r="BI558" s="16">
        <v>0.0</v>
      </c>
      <c r="BJ558" s="16">
        <v>910.0</v>
      </c>
      <c r="BK558" s="16">
        <v>0.0</v>
      </c>
      <c r="BL558" s="16">
        <v>0.0</v>
      </c>
      <c r="BM558" s="16">
        <v>0.0</v>
      </c>
      <c r="BN558" s="16">
        <v>91084.0</v>
      </c>
      <c r="BO558" s="16">
        <v>0.0</v>
      </c>
      <c r="BP558" s="16">
        <v>0.0</v>
      </c>
      <c r="BQ558" s="16">
        <v>0.0</v>
      </c>
      <c r="BR558" s="16">
        <v>62512.0</v>
      </c>
      <c r="BS558" s="16">
        <v>0.0</v>
      </c>
      <c r="BT558" s="16">
        <v>0.0</v>
      </c>
    </row>
    <row r="559">
      <c r="A559" s="14" t="s">
        <v>6947</v>
      </c>
      <c r="B559" s="16">
        <v>11.0</v>
      </c>
      <c r="C559" s="16">
        <v>4083294.0</v>
      </c>
      <c r="D559" s="14" t="s">
        <v>5997</v>
      </c>
      <c r="E559" s="14" t="s">
        <v>2622</v>
      </c>
      <c r="F559" s="14" t="s">
        <v>2630</v>
      </c>
      <c r="G559" s="14" t="s">
        <v>5166</v>
      </c>
      <c r="H559" s="14" t="s">
        <v>2978</v>
      </c>
      <c r="I559" s="14" t="s">
        <v>21</v>
      </c>
      <c r="J559" s="14" t="s">
        <v>4845</v>
      </c>
      <c r="K559" s="14" t="s">
        <v>6948</v>
      </c>
      <c r="L559" s="14" t="s">
        <v>6948</v>
      </c>
      <c r="M559" s="14" t="s">
        <v>6949</v>
      </c>
      <c r="N559" s="14" t="s">
        <v>4848</v>
      </c>
      <c r="P559" s="17"/>
      <c r="Q559" s="17"/>
      <c r="R559" s="16">
        <v>3.0</v>
      </c>
      <c r="S559" s="16">
        <v>1614206.0</v>
      </c>
      <c r="T559" s="18">
        <v>1.8585E-6</v>
      </c>
      <c r="U559" s="16">
        <v>0.0</v>
      </c>
      <c r="V559" s="16">
        <v>0.0</v>
      </c>
      <c r="W559" s="14" t="s">
        <v>2978</v>
      </c>
      <c r="X559" s="14" t="s">
        <v>4849</v>
      </c>
      <c r="Y559" s="18">
        <v>2.8E-7</v>
      </c>
      <c r="Z559" s="16">
        <v>9.05</v>
      </c>
      <c r="AA559" s="17"/>
      <c r="AB559" s="16">
        <v>0.0</v>
      </c>
      <c r="AC559" s="16">
        <v>-0.01</v>
      </c>
      <c r="AD559" s="16">
        <v>1.86</v>
      </c>
      <c r="AE559" s="17"/>
      <c r="AF559" s="17"/>
      <c r="AG559" s="16">
        <v>0.0</v>
      </c>
      <c r="AH559" s="16">
        <v>75068.0</v>
      </c>
      <c r="AI559" s="16">
        <v>0.0</v>
      </c>
      <c r="AJ559" s="16">
        <v>0.0</v>
      </c>
      <c r="AK559" s="16">
        <v>0.0</v>
      </c>
      <c r="AL559" s="16">
        <v>60026.0</v>
      </c>
      <c r="AM559" s="16">
        <v>0.0</v>
      </c>
      <c r="AN559" s="16">
        <v>0.0</v>
      </c>
      <c r="AO559" s="16">
        <v>0.0</v>
      </c>
      <c r="AP559" s="16">
        <v>29606.0</v>
      </c>
      <c r="AQ559" s="16">
        <v>0.0</v>
      </c>
      <c r="AR559" s="16">
        <v>0.0</v>
      </c>
      <c r="AS559" s="16">
        <v>0.0</v>
      </c>
      <c r="AT559" s="16">
        <v>44886.0</v>
      </c>
      <c r="AU559" s="16">
        <v>0.0</v>
      </c>
      <c r="AV559" s="16">
        <v>0.0</v>
      </c>
      <c r="AW559" s="16">
        <v>0.0</v>
      </c>
      <c r="AX559" s="16">
        <v>64008.0</v>
      </c>
      <c r="AY559" s="16">
        <v>0.0</v>
      </c>
      <c r="AZ559" s="16">
        <v>0.0</v>
      </c>
      <c r="BA559" s="16">
        <v>0.0</v>
      </c>
      <c r="BB559" s="16">
        <v>6062.0</v>
      </c>
      <c r="BC559" s="16">
        <v>0.0</v>
      </c>
      <c r="BD559" s="16">
        <v>0.0</v>
      </c>
      <c r="BE559" s="16">
        <v>2.0</v>
      </c>
      <c r="BF559" s="16">
        <v>1180040.0</v>
      </c>
      <c r="BG559" s="16">
        <v>0.0</v>
      </c>
      <c r="BH559" s="16">
        <v>0.0</v>
      </c>
      <c r="BI559" s="16">
        <v>0.0</v>
      </c>
      <c r="BJ559" s="16">
        <v>908.0</v>
      </c>
      <c r="BK559" s="16">
        <v>0.0</v>
      </c>
      <c r="BL559" s="16">
        <v>0.0</v>
      </c>
      <c r="BM559" s="16">
        <v>1.0</v>
      </c>
      <c r="BN559" s="16">
        <v>91092.0</v>
      </c>
      <c r="BO559" s="16">
        <v>0.0</v>
      </c>
      <c r="BP559" s="16">
        <v>0.0</v>
      </c>
      <c r="BQ559" s="16">
        <v>0.0</v>
      </c>
      <c r="BR559" s="16">
        <v>62510.0</v>
      </c>
      <c r="BS559" s="16">
        <v>0.0</v>
      </c>
      <c r="BT559" s="16">
        <v>0.0</v>
      </c>
    </row>
    <row r="560">
      <c r="A560" s="14" t="s">
        <v>6950</v>
      </c>
      <c r="B560" s="16">
        <v>11.0</v>
      </c>
      <c r="C560" s="16">
        <v>4083310.0</v>
      </c>
      <c r="D560" s="17"/>
      <c r="E560" s="14" t="s">
        <v>2631</v>
      </c>
      <c r="F560" s="14" t="s">
        <v>2630</v>
      </c>
      <c r="G560" s="14" t="s">
        <v>5166</v>
      </c>
      <c r="H560" s="14" t="s">
        <v>2978</v>
      </c>
      <c r="I560" s="14" t="s">
        <v>21</v>
      </c>
      <c r="J560" s="14" t="s">
        <v>4845</v>
      </c>
      <c r="K560" s="14" t="s">
        <v>6951</v>
      </c>
      <c r="L560" s="14" t="s">
        <v>6951</v>
      </c>
      <c r="M560" s="14" t="s">
        <v>6952</v>
      </c>
      <c r="N560" s="14" t="s">
        <v>409</v>
      </c>
      <c r="P560" s="17"/>
      <c r="Q560" s="17"/>
      <c r="R560" s="16">
        <v>3.0</v>
      </c>
      <c r="S560" s="16">
        <v>1614210.0</v>
      </c>
      <c r="T560" s="18">
        <v>1.8585E-6</v>
      </c>
      <c r="U560" s="16">
        <v>0.0</v>
      </c>
      <c r="V560" s="16">
        <v>0.0</v>
      </c>
      <c r="W560" s="14" t="s">
        <v>2978</v>
      </c>
      <c r="X560" s="14" t="s">
        <v>4849</v>
      </c>
      <c r="Y560" s="18">
        <v>6.8E-7</v>
      </c>
      <c r="Z560" s="16">
        <v>29.9</v>
      </c>
      <c r="AA560" s="16">
        <v>0.256</v>
      </c>
      <c r="AB560" s="16">
        <v>0.03</v>
      </c>
      <c r="AC560" s="16">
        <v>0.0</v>
      </c>
      <c r="AD560" s="16">
        <v>8.76</v>
      </c>
      <c r="AE560" s="16">
        <v>0.0</v>
      </c>
      <c r="AF560" s="16">
        <v>0.985</v>
      </c>
      <c r="AG560" s="16">
        <v>0.0</v>
      </c>
      <c r="AH560" s="16">
        <v>75062.0</v>
      </c>
      <c r="AI560" s="16">
        <v>0.0</v>
      </c>
      <c r="AJ560" s="16">
        <v>0.0</v>
      </c>
      <c r="AK560" s="16">
        <v>0.0</v>
      </c>
      <c r="AL560" s="16">
        <v>60028.0</v>
      </c>
      <c r="AM560" s="16">
        <v>0.0</v>
      </c>
      <c r="AN560" s="16">
        <v>0.0</v>
      </c>
      <c r="AO560" s="16">
        <v>0.0</v>
      </c>
      <c r="AP560" s="16">
        <v>29608.0</v>
      </c>
      <c r="AQ560" s="16">
        <v>0.0</v>
      </c>
      <c r="AR560" s="16">
        <v>0.0</v>
      </c>
      <c r="AS560" s="16">
        <v>0.0</v>
      </c>
      <c r="AT560" s="16">
        <v>44874.0</v>
      </c>
      <c r="AU560" s="16">
        <v>0.0</v>
      </c>
      <c r="AV560" s="16">
        <v>0.0</v>
      </c>
      <c r="AW560" s="16">
        <v>0.0</v>
      </c>
      <c r="AX560" s="16">
        <v>64022.0</v>
      </c>
      <c r="AY560" s="16">
        <v>0.0</v>
      </c>
      <c r="AZ560" s="16">
        <v>0.0</v>
      </c>
      <c r="BA560" s="16">
        <v>0.0</v>
      </c>
      <c r="BB560" s="16">
        <v>6062.0</v>
      </c>
      <c r="BC560" s="16">
        <v>0.0</v>
      </c>
      <c r="BD560" s="16">
        <v>0.0</v>
      </c>
      <c r="BE560" s="16">
        <v>3.0</v>
      </c>
      <c r="BF560" s="16">
        <v>1180042.0</v>
      </c>
      <c r="BG560" s="16">
        <v>0.0</v>
      </c>
      <c r="BH560" s="16">
        <v>0.0</v>
      </c>
      <c r="BI560" s="16">
        <v>0.0</v>
      </c>
      <c r="BJ560" s="16">
        <v>912.0</v>
      </c>
      <c r="BK560" s="16">
        <v>0.0</v>
      </c>
      <c r="BL560" s="16">
        <v>0.0</v>
      </c>
      <c r="BM560" s="16">
        <v>0.0</v>
      </c>
      <c r="BN560" s="16">
        <v>91090.0</v>
      </c>
      <c r="BO560" s="16">
        <v>0.0</v>
      </c>
      <c r="BP560" s="16">
        <v>0.0</v>
      </c>
      <c r="BQ560" s="16">
        <v>0.0</v>
      </c>
      <c r="BR560" s="16">
        <v>62510.0</v>
      </c>
      <c r="BS560" s="16">
        <v>0.0</v>
      </c>
      <c r="BT560" s="16">
        <v>0.0</v>
      </c>
    </row>
    <row r="561">
      <c r="A561" s="14" t="s">
        <v>6953</v>
      </c>
      <c r="B561" s="16">
        <v>11.0</v>
      </c>
      <c r="C561" s="16">
        <v>4091434.0</v>
      </c>
      <c r="D561" s="17"/>
      <c r="E561" s="14" t="s">
        <v>2622</v>
      </c>
      <c r="F561" s="14" t="s">
        <v>2631</v>
      </c>
      <c r="G561" s="14" t="s">
        <v>5166</v>
      </c>
      <c r="H561" s="14" t="s">
        <v>2978</v>
      </c>
      <c r="I561" s="14" t="s">
        <v>21</v>
      </c>
      <c r="J561" s="14" t="s">
        <v>4845</v>
      </c>
      <c r="K561" s="14" t="s">
        <v>6954</v>
      </c>
      <c r="L561" s="14" t="s">
        <v>6954</v>
      </c>
      <c r="M561" s="14" t="s">
        <v>6955</v>
      </c>
      <c r="N561" s="14" t="s">
        <v>409</v>
      </c>
      <c r="P561" s="17"/>
      <c r="Q561" s="17"/>
      <c r="R561" s="16">
        <v>3.0</v>
      </c>
      <c r="S561" s="16">
        <v>1614212.0</v>
      </c>
      <c r="T561" s="18">
        <v>1.8585E-6</v>
      </c>
      <c r="U561" s="16">
        <v>0.0</v>
      </c>
      <c r="V561" s="16">
        <v>0.0</v>
      </c>
      <c r="W561" s="14" t="s">
        <v>2978</v>
      </c>
      <c r="X561" s="14" t="s">
        <v>4865</v>
      </c>
      <c r="Y561" s="16">
        <v>1.061E-5</v>
      </c>
      <c r="Z561" s="16">
        <v>22.6</v>
      </c>
      <c r="AA561" s="16">
        <v>0.046</v>
      </c>
      <c r="AB561" s="16">
        <v>0.0</v>
      </c>
      <c r="AC561" s="16">
        <v>0.0</v>
      </c>
      <c r="AD561" s="16">
        <v>7.09</v>
      </c>
      <c r="AE561" s="16">
        <v>0.36</v>
      </c>
      <c r="AF561" s="16">
        <v>0.271</v>
      </c>
      <c r="AG561" s="16">
        <v>3.0</v>
      </c>
      <c r="AH561" s="16">
        <v>75068.0</v>
      </c>
      <c r="AI561" s="16">
        <v>0.0</v>
      </c>
      <c r="AJ561" s="16">
        <v>0.0</v>
      </c>
      <c r="AK561" s="16">
        <v>0.0</v>
      </c>
      <c r="AL561" s="16">
        <v>60024.0</v>
      </c>
      <c r="AM561" s="16">
        <v>0.0</v>
      </c>
      <c r="AN561" s="16">
        <v>0.0</v>
      </c>
      <c r="AO561" s="16">
        <v>0.0</v>
      </c>
      <c r="AP561" s="16">
        <v>29606.0</v>
      </c>
      <c r="AQ561" s="16">
        <v>0.0</v>
      </c>
      <c r="AR561" s="16">
        <v>0.0</v>
      </c>
      <c r="AS561" s="16">
        <v>0.0</v>
      </c>
      <c r="AT561" s="16">
        <v>44886.0</v>
      </c>
      <c r="AU561" s="16">
        <v>0.0</v>
      </c>
      <c r="AV561" s="16">
        <v>0.0</v>
      </c>
      <c r="AW561" s="16">
        <v>0.0</v>
      </c>
      <c r="AX561" s="16">
        <v>64036.0</v>
      </c>
      <c r="AY561" s="16">
        <v>0.0</v>
      </c>
      <c r="AZ561" s="16">
        <v>0.0</v>
      </c>
      <c r="BA561" s="16">
        <v>0.0</v>
      </c>
      <c r="BB561" s="16">
        <v>6062.0</v>
      </c>
      <c r="BC561" s="16">
        <v>0.0</v>
      </c>
      <c r="BD561" s="16">
        <v>0.0</v>
      </c>
      <c r="BE561" s="16">
        <v>0.0</v>
      </c>
      <c r="BF561" s="16">
        <v>1180026.0</v>
      </c>
      <c r="BG561" s="16">
        <v>0.0</v>
      </c>
      <c r="BH561" s="16">
        <v>0.0</v>
      </c>
      <c r="BI561" s="16">
        <v>0.0</v>
      </c>
      <c r="BJ561" s="16">
        <v>912.0</v>
      </c>
      <c r="BK561" s="16">
        <v>0.0</v>
      </c>
      <c r="BL561" s="16">
        <v>0.0</v>
      </c>
      <c r="BM561" s="16">
        <v>0.0</v>
      </c>
      <c r="BN561" s="16">
        <v>91084.0</v>
      </c>
      <c r="BO561" s="16">
        <v>0.0</v>
      </c>
      <c r="BP561" s="16">
        <v>0.0</v>
      </c>
      <c r="BQ561" s="16">
        <v>0.0</v>
      </c>
      <c r="BR561" s="16">
        <v>62508.0</v>
      </c>
      <c r="BS561" s="16">
        <v>0.0</v>
      </c>
      <c r="BT561" s="16">
        <v>0.0</v>
      </c>
    </row>
    <row r="562">
      <c r="A562" s="14" t="s">
        <v>6956</v>
      </c>
      <c r="B562" s="16">
        <v>11.0</v>
      </c>
      <c r="C562" s="16">
        <v>4091356.0</v>
      </c>
      <c r="D562" s="14" t="s">
        <v>6957</v>
      </c>
      <c r="E562" s="14" t="s">
        <v>2630</v>
      </c>
      <c r="F562" s="14" t="s">
        <v>2622</v>
      </c>
      <c r="G562" s="14" t="s">
        <v>5166</v>
      </c>
      <c r="H562" s="14" t="s">
        <v>2978</v>
      </c>
      <c r="I562" s="14" t="s">
        <v>21</v>
      </c>
      <c r="J562" s="14" t="s">
        <v>4845</v>
      </c>
      <c r="K562" s="14" t="s">
        <v>6958</v>
      </c>
      <c r="L562" s="14" t="s">
        <v>6958</v>
      </c>
      <c r="M562" s="14" t="s">
        <v>6959</v>
      </c>
      <c r="N562" s="14" t="s">
        <v>409</v>
      </c>
      <c r="P562" s="17"/>
      <c r="Q562" s="17"/>
      <c r="R562" s="16">
        <v>3.0</v>
      </c>
      <c r="S562" s="16">
        <v>1614214.0</v>
      </c>
      <c r="T562" s="18">
        <v>1.8585E-6</v>
      </c>
      <c r="U562" s="16">
        <v>0.0</v>
      </c>
      <c r="V562" s="16">
        <v>0.0</v>
      </c>
      <c r="W562" s="14" t="s">
        <v>2978</v>
      </c>
      <c r="X562" s="14" t="s">
        <v>4849</v>
      </c>
      <c r="Y562" s="18">
        <v>2.8E-7</v>
      </c>
      <c r="Z562" s="16">
        <v>15.0</v>
      </c>
      <c r="AA562" s="17"/>
      <c r="AB562" s="16">
        <v>0.0</v>
      </c>
      <c r="AC562" s="16">
        <v>0.0</v>
      </c>
      <c r="AD562" s="16">
        <v>1.78</v>
      </c>
      <c r="AE562" s="16">
        <v>0.28</v>
      </c>
      <c r="AF562" s="16">
        <v>0.001</v>
      </c>
      <c r="AG562" s="16">
        <v>0.0</v>
      </c>
      <c r="AH562" s="16">
        <v>75052.0</v>
      </c>
      <c r="AI562" s="16">
        <v>0.0</v>
      </c>
      <c r="AJ562" s="16">
        <v>0.0</v>
      </c>
      <c r="AK562" s="16">
        <v>0.0</v>
      </c>
      <c r="AL562" s="16">
        <v>60028.0</v>
      </c>
      <c r="AM562" s="16">
        <v>0.0</v>
      </c>
      <c r="AN562" s="16">
        <v>0.0</v>
      </c>
      <c r="AO562" s="16">
        <v>0.0</v>
      </c>
      <c r="AP562" s="16">
        <v>29608.0</v>
      </c>
      <c r="AQ562" s="16">
        <v>0.0</v>
      </c>
      <c r="AR562" s="16">
        <v>0.0</v>
      </c>
      <c r="AS562" s="16">
        <v>0.0</v>
      </c>
      <c r="AT562" s="16">
        <v>44888.0</v>
      </c>
      <c r="AU562" s="16">
        <v>0.0</v>
      </c>
      <c r="AV562" s="16">
        <v>0.0</v>
      </c>
      <c r="AW562" s="16">
        <v>0.0</v>
      </c>
      <c r="AX562" s="16">
        <v>64034.0</v>
      </c>
      <c r="AY562" s="16">
        <v>0.0</v>
      </c>
      <c r="AZ562" s="16">
        <v>0.0</v>
      </c>
      <c r="BA562" s="16">
        <v>0.0</v>
      </c>
      <c r="BB562" s="16">
        <v>6062.0</v>
      </c>
      <c r="BC562" s="16">
        <v>0.0</v>
      </c>
      <c r="BD562" s="16">
        <v>0.0</v>
      </c>
      <c r="BE562" s="16">
        <v>2.0</v>
      </c>
      <c r="BF562" s="16">
        <v>1180034.0</v>
      </c>
      <c r="BG562" s="16">
        <v>0.0</v>
      </c>
      <c r="BH562" s="16">
        <v>0.0</v>
      </c>
      <c r="BI562" s="16">
        <v>0.0</v>
      </c>
      <c r="BJ562" s="16">
        <v>912.0</v>
      </c>
      <c r="BK562" s="16">
        <v>0.0</v>
      </c>
      <c r="BL562" s="16">
        <v>0.0</v>
      </c>
      <c r="BM562" s="16">
        <v>1.0</v>
      </c>
      <c r="BN562" s="16">
        <v>91086.0</v>
      </c>
      <c r="BO562" s="16">
        <v>0.0</v>
      </c>
      <c r="BP562" s="16">
        <v>0.0</v>
      </c>
      <c r="BQ562" s="16">
        <v>0.0</v>
      </c>
      <c r="BR562" s="16">
        <v>62510.0</v>
      </c>
      <c r="BS562" s="16">
        <v>0.0</v>
      </c>
      <c r="BT562" s="16">
        <v>0.0</v>
      </c>
    </row>
    <row r="563">
      <c r="A563" s="14" t="s">
        <v>6960</v>
      </c>
      <c r="B563" s="16">
        <v>11.0</v>
      </c>
      <c r="C563" s="16">
        <v>4091336.0</v>
      </c>
      <c r="D563" s="17"/>
      <c r="E563" s="14" t="s">
        <v>2621</v>
      </c>
      <c r="F563" s="14" t="s">
        <v>2630</v>
      </c>
      <c r="G563" s="14" t="s">
        <v>5166</v>
      </c>
      <c r="H563" s="14" t="s">
        <v>2978</v>
      </c>
      <c r="I563" s="14" t="s">
        <v>21</v>
      </c>
      <c r="J563" s="14" t="s">
        <v>4845</v>
      </c>
      <c r="K563" s="14" t="s">
        <v>6961</v>
      </c>
      <c r="L563" s="14" t="s">
        <v>6961</v>
      </c>
      <c r="M563" s="14" t="s">
        <v>6962</v>
      </c>
      <c r="N563" s="14" t="s">
        <v>4848</v>
      </c>
      <c r="P563" s="17"/>
      <c r="Q563" s="17"/>
      <c r="R563" s="16">
        <v>3.0</v>
      </c>
      <c r="S563" s="16">
        <v>1614216.0</v>
      </c>
      <c r="T563" s="18">
        <v>1.8585E-6</v>
      </c>
      <c r="U563" s="16">
        <v>0.0</v>
      </c>
      <c r="V563" s="16">
        <v>0.0</v>
      </c>
      <c r="W563" s="14" t="s">
        <v>2978</v>
      </c>
      <c r="X563" s="14" t="s">
        <v>4849</v>
      </c>
      <c r="Y563" s="18">
        <v>6.8E-7</v>
      </c>
      <c r="Z563" s="16">
        <v>6.72</v>
      </c>
      <c r="AA563" s="16">
        <v>0.053</v>
      </c>
      <c r="AB563" s="16">
        <v>0.0</v>
      </c>
      <c r="AC563" s="16">
        <v>0.0</v>
      </c>
      <c r="AD563" s="16">
        <v>-0.224</v>
      </c>
      <c r="AE563" s="17"/>
      <c r="AF563" s="17"/>
      <c r="AG563" s="16">
        <v>0.0</v>
      </c>
      <c r="AH563" s="16">
        <v>75050.0</v>
      </c>
      <c r="AI563" s="16">
        <v>0.0</v>
      </c>
      <c r="AJ563" s="16">
        <v>0.0</v>
      </c>
      <c r="AK563" s="16">
        <v>0.0</v>
      </c>
      <c r="AL563" s="16">
        <v>60022.0</v>
      </c>
      <c r="AM563" s="16">
        <v>0.0</v>
      </c>
      <c r="AN563" s="16">
        <v>0.0</v>
      </c>
      <c r="AO563" s="16">
        <v>0.0</v>
      </c>
      <c r="AP563" s="16">
        <v>29608.0</v>
      </c>
      <c r="AQ563" s="16">
        <v>0.0</v>
      </c>
      <c r="AR563" s="16">
        <v>0.0</v>
      </c>
      <c r="AS563" s="16">
        <v>0.0</v>
      </c>
      <c r="AT563" s="16">
        <v>44892.0</v>
      </c>
      <c r="AU563" s="16">
        <v>0.0</v>
      </c>
      <c r="AV563" s="16">
        <v>0.0</v>
      </c>
      <c r="AW563" s="16">
        <v>0.0</v>
      </c>
      <c r="AX563" s="16">
        <v>64036.0</v>
      </c>
      <c r="AY563" s="16">
        <v>0.0</v>
      </c>
      <c r="AZ563" s="16">
        <v>0.0</v>
      </c>
      <c r="BA563" s="16">
        <v>0.0</v>
      </c>
      <c r="BB563" s="16">
        <v>6062.0</v>
      </c>
      <c r="BC563" s="16">
        <v>0.0</v>
      </c>
      <c r="BD563" s="16">
        <v>0.0</v>
      </c>
      <c r="BE563" s="16">
        <v>3.0</v>
      </c>
      <c r="BF563" s="16">
        <v>1180034.0</v>
      </c>
      <c r="BG563" s="16">
        <v>0.0</v>
      </c>
      <c r="BH563" s="16">
        <v>0.0</v>
      </c>
      <c r="BI563" s="16">
        <v>0.0</v>
      </c>
      <c r="BJ563" s="16">
        <v>912.0</v>
      </c>
      <c r="BK563" s="16">
        <v>0.0</v>
      </c>
      <c r="BL563" s="16">
        <v>0.0</v>
      </c>
      <c r="BM563" s="16">
        <v>0.0</v>
      </c>
      <c r="BN563" s="16">
        <v>91090.0</v>
      </c>
      <c r="BO563" s="16">
        <v>0.0</v>
      </c>
      <c r="BP563" s="16">
        <v>0.0</v>
      </c>
      <c r="BQ563" s="16">
        <v>0.0</v>
      </c>
      <c r="BR563" s="16">
        <v>62510.0</v>
      </c>
      <c r="BS563" s="16">
        <v>0.0</v>
      </c>
      <c r="BT563" s="16">
        <v>0.0</v>
      </c>
    </row>
    <row r="564">
      <c r="A564" s="14" t="s">
        <v>6963</v>
      </c>
      <c r="B564" s="16">
        <v>11.0</v>
      </c>
      <c r="C564" s="16">
        <v>4083462.0</v>
      </c>
      <c r="D564" s="14" t="s">
        <v>6964</v>
      </c>
      <c r="E564" s="14" t="s">
        <v>2630</v>
      </c>
      <c r="F564" s="14" t="s">
        <v>2631</v>
      </c>
      <c r="G564" s="14" t="s">
        <v>5166</v>
      </c>
      <c r="H564" s="14" t="s">
        <v>2978</v>
      </c>
      <c r="I564" s="14" t="s">
        <v>21</v>
      </c>
      <c r="J564" s="14" t="s">
        <v>4845</v>
      </c>
      <c r="K564" s="14" t="s">
        <v>6965</v>
      </c>
      <c r="L564" s="14" t="s">
        <v>6965</v>
      </c>
      <c r="M564" s="14" t="s">
        <v>6966</v>
      </c>
      <c r="N564" s="14" t="s">
        <v>409</v>
      </c>
      <c r="P564" s="17"/>
      <c r="Q564" s="17"/>
      <c r="R564" s="16">
        <v>3.0</v>
      </c>
      <c r="S564" s="16">
        <v>1614220.0</v>
      </c>
      <c r="T564" s="18">
        <v>1.8585E-6</v>
      </c>
      <c r="U564" s="16">
        <v>0.0</v>
      </c>
      <c r="V564" s="16">
        <v>0.0</v>
      </c>
      <c r="W564" s="14" t="s">
        <v>2978</v>
      </c>
      <c r="X564" s="14" t="s">
        <v>4849</v>
      </c>
      <c r="Y564" s="18">
        <v>6.8E-7</v>
      </c>
      <c r="Z564" s="16">
        <v>20.5</v>
      </c>
      <c r="AA564" s="17"/>
      <c r="AB564" s="16">
        <v>0.0</v>
      </c>
      <c r="AC564" s="16">
        <v>0.0</v>
      </c>
      <c r="AD564" s="16">
        <v>1.68</v>
      </c>
      <c r="AE564" s="16">
        <v>0.05</v>
      </c>
      <c r="AF564" s="16">
        <v>0.484</v>
      </c>
      <c r="AG564" s="16">
        <v>0.0</v>
      </c>
      <c r="AH564" s="16">
        <v>75074.0</v>
      </c>
      <c r="AI564" s="16">
        <v>0.0</v>
      </c>
      <c r="AJ564" s="16">
        <v>0.0</v>
      </c>
      <c r="AK564" s="16">
        <v>0.0</v>
      </c>
      <c r="AL564" s="16">
        <v>60032.0</v>
      </c>
      <c r="AM564" s="16">
        <v>0.0</v>
      </c>
      <c r="AN564" s="16">
        <v>0.0</v>
      </c>
      <c r="AO564" s="16">
        <v>0.0</v>
      </c>
      <c r="AP564" s="16">
        <v>29608.0</v>
      </c>
      <c r="AQ564" s="16">
        <v>0.0</v>
      </c>
      <c r="AR564" s="16">
        <v>0.0</v>
      </c>
      <c r="AS564" s="16">
        <v>0.0</v>
      </c>
      <c r="AT564" s="16">
        <v>44884.0</v>
      </c>
      <c r="AU564" s="16">
        <v>0.0</v>
      </c>
      <c r="AV564" s="16">
        <v>0.0</v>
      </c>
      <c r="AW564" s="16">
        <v>0.0</v>
      </c>
      <c r="AX564" s="16">
        <v>64028.0</v>
      </c>
      <c r="AY564" s="16">
        <v>0.0</v>
      </c>
      <c r="AZ564" s="16">
        <v>0.0</v>
      </c>
      <c r="BA564" s="16">
        <v>0.0</v>
      </c>
      <c r="BB564" s="16">
        <v>6062.0</v>
      </c>
      <c r="BC564" s="16">
        <v>0.0</v>
      </c>
      <c r="BD564" s="16">
        <v>0.0</v>
      </c>
      <c r="BE564" s="16">
        <v>3.0</v>
      </c>
      <c r="BF564" s="16">
        <v>1180030.0</v>
      </c>
      <c r="BG564" s="16">
        <v>0.0</v>
      </c>
      <c r="BH564" s="16">
        <v>0.0</v>
      </c>
      <c r="BI564" s="16">
        <v>0.0</v>
      </c>
      <c r="BJ564" s="16">
        <v>912.0</v>
      </c>
      <c r="BK564" s="16">
        <v>0.0</v>
      </c>
      <c r="BL564" s="16">
        <v>0.0</v>
      </c>
      <c r="BM564" s="16">
        <v>0.0</v>
      </c>
      <c r="BN564" s="16">
        <v>91084.0</v>
      </c>
      <c r="BO564" s="16">
        <v>0.0</v>
      </c>
      <c r="BP564" s="16">
        <v>0.0</v>
      </c>
      <c r="BQ564" s="16">
        <v>0.0</v>
      </c>
      <c r="BR564" s="16">
        <v>62506.0</v>
      </c>
      <c r="BS564" s="16">
        <v>0.0</v>
      </c>
      <c r="BT564" s="16">
        <v>0.0</v>
      </c>
    </row>
    <row r="565">
      <c r="A565" s="14" t="s">
        <v>6967</v>
      </c>
      <c r="B565" s="16">
        <v>11.0</v>
      </c>
      <c r="C565" s="16">
        <v>4070140.0</v>
      </c>
      <c r="D565" s="14" t="s">
        <v>6968</v>
      </c>
      <c r="E565" s="14" t="s">
        <v>2630</v>
      </c>
      <c r="F565" s="14" t="s">
        <v>2621</v>
      </c>
      <c r="G565" s="14" t="s">
        <v>5166</v>
      </c>
      <c r="H565" s="14" t="s">
        <v>2978</v>
      </c>
      <c r="I565" s="14" t="s">
        <v>21</v>
      </c>
      <c r="J565" s="14" t="s">
        <v>4845</v>
      </c>
      <c r="K565" s="14" t="s">
        <v>6969</v>
      </c>
      <c r="L565" s="14" t="s">
        <v>6969</v>
      </c>
      <c r="M565" s="14" t="s">
        <v>6970</v>
      </c>
      <c r="N565" s="14" t="s">
        <v>409</v>
      </c>
      <c r="P565" s="17"/>
      <c r="Q565" s="17"/>
      <c r="R565" s="16">
        <v>3.0</v>
      </c>
      <c r="S565" s="16">
        <v>1614230.0</v>
      </c>
      <c r="T565" s="18">
        <v>1.8585E-6</v>
      </c>
      <c r="U565" s="16">
        <v>0.0</v>
      </c>
      <c r="V565" s="16">
        <v>0.0</v>
      </c>
      <c r="W565" s="14" t="s">
        <v>2978</v>
      </c>
      <c r="X565" s="14" t="s">
        <v>4849</v>
      </c>
      <c r="Y565" s="18">
        <v>6.8E-7</v>
      </c>
      <c r="Z565" s="16">
        <v>27.5</v>
      </c>
      <c r="AA565" s="17"/>
      <c r="AB565" s="16">
        <v>0.0</v>
      </c>
      <c r="AC565" s="16">
        <v>0.0</v>
      </c>
      <c r="AD565" s="16">
        <v>6.33</v>
      </c>
      <c r="AE565" s="16">
        <v>0.0</v>
      </c>
      <c r="AF565" s="16">
        <v>0.984</v>
      </c>
      <c r="AG565" s="16">
        <v>0.0</v>
      </c>
      <c r="AH565" s="16">
        <v>75060.0</v>
      </c>
      <c r="AI565" s="16">
        <v>0.0</v>
      </c>
      <c r="AJ565" s="16">
        <v>0.0</v>
      </c>
      <c r="AK565" s="16">
        <v>0.0</v>
      </c>
      <c r="AL565" s="16">
        <v>60026.0</v>
      </c>
      <c r="AM565" s="16">
        <v>0.0</v>
      </c>
      <c r="AN565" s="16">
        <v>0.0</v>
      </c>
      <c r="AO565" s="16">
        <v>0.0</v>
      </c>
      <c r="AP565" s="16">
        <v>29608.0</v>
      </c>
      <c r="AQ565" s="16">
        <v>0.0</v>
      </c>
      <c r="AR565" s="16">
        <v>0.0</v>
      </c>
      <c r="AS565" s="16">
        <v>0.0</v>
      </c>
      <c r="AT565" s="16">
        <v>44876.0</v>
      </c>
      <c r="AU565" s="16">
        <v>0.0</v>
      </c>
      <c r="AV565" s="16">
        <v>0.0</v>
      </c>
      <c r="AW565" s="16">
        <v>0.0</v>
      </c>
      <c r="AX565" s="16">
        <v>64050.0</v>
      </c>
      <c r="AY565" s="16">
        <v>0.0</v>
      </c>
      <c r="AZ565" s="16">
        <v>0.0</v>
      </c>
      <c r="BA565" s="16">
        <v>0.0</v>
      </c>
      <c r="BB565" s="16">
        <v>6062.0</v>
      </c>
      <c r="BC565" s="16">
        <v>0.0</v>
      </c>
      <c r="BD565" s="16">
        <v>0.0</v>
      </c>
      <c r="BE565" s="16">
        <v>3.0</v>
      </c>
      <c r="BF565" s="16">
        <v>1180040.0</v>
      </c>
      <c r="BG565" s="16">
        <v>0.0</v>
      </c>
      <c r="BH565" s="16">
        <v>0.0</v>
      </c>
      <c r="BI565" s="16">
        <v>0.0</v>
      </c>
      <c r="BJ565" s="16">
        <v>912.0</v>
      </c>
      <c r="BK565" s="16">
        <v>0.0</v>
      </c>
      <c r="BL565" s="16">
        <v>0.0</v>
      </c>
      <c r="BM565" s="16">
        <v>0.0</v>
      </c>
      <c r="BN565" s="16">
        <v>91086.0</v>
      </c>
      <c r="BO565" s="16">
        <v>0.0</v>
      </c>
      <c r="BP565" s="16">
        <v>0.0</v>
      </c>
      <c r="BQ565" s="16">
        <v>0.0</v>
      </c>
      <c r="BR565" s="16">
        <v>62510.0</v>
      </c>
      <c r="BS565" s="16">
        <v>0.0</v>
      </c>
      <c r="BT565" s="16">
        <v>0.0</v>
      </c>
    </row>
    <row r="566">
      <c r="A566" s="14" t="s">
        <v>6971</v>
      </c>
      <c r="B566" s="16">
        <v>11.0</v>
      </c>
      <c r="C566" s="16">
        <v>4091685.0</v>
      </c>
      <c r="D566" s="14" t="s">
        <v>6972</v>
      </c>
      <c r="E566" s="14" t="s">
        <v>2631</v>
      </c>
      <c r="F566" s="14" t="s">
        <v>2621</v>
      </c>
      <c r="G566" s="14" t="s">
        <v>5166</v>
      </c>
      <c r="H566" s="14" t="s">
        <v>2978</v>
      </c>
      <c r="I566" s="14" t="s">
        <v>21</v>
      </c>
      <c r="J566" s="14" t="s">
        <v>4845</v>
      </c>
      <c r="K566" s="14" t="s">
        <v>6973</v>
      </c>
      <c r="L566" s="14" t="s">
        <v>6973</v>
      </c>
      <c r="M566" s="14" t="s">
        <v>6974</v>
      </c>
      <c r="N566" s="14" t="s">
        <v>409</v>
      </c>
      <c r="P566" s="17"/>
      <c r="Q566" s="17"/>
      <c r="R566" s="16">
        <v>3.0</v>
      </c>
      <c r="S566" s="16">
        <v>1614236.0</v>
      </c>
      <c r="T566" s="18">
        <v>1.8585E-6</v>
      </c>
      <c r="U566" s="16">
        <v>0.0</v>
      </c>
      <c r="V566" s="16">
        <v>0.0</v>
      </c>
      <c r="W566" s="14" t="s">
        <v>2978</v>
      </c>
      <c r="X566" s="14" t="s">
        <v>4849</v>
      </c>
      <c r="Y566" s="18">
        <v>6.8E-7</v>
      </c>
      <c r="Z566" s="16">
        <v>26.2</v>
      </c>
      <c r="AA566" s="17"/>
      <c r="AB566" s="16">
        <v>0.0</v>
      </c>
      <c r="AC566" s="16">
        <v>0.0</v>
      </c>
      <c r="AD566" s="16">
        <v>8.8</v>
      </c>
      <c r="AE566" s="16">
        <v>0.06</v>
      </c>
      <c r="AF566" s="16">
        <v>0.881</v>
      </c>
      <c r="AG566" s="16">
        <v>0.0</v>
      </c>
      <c r="AH566" s="16">
        <v>75068.0</v>
      </c>
      <c r="AI566" s="16">
        <v>0.0</v>
      </c>
      <c r="AJ566" s="16">
        <v>0.0</v>
      </c>
      <c r="AK566" s="16">
        <v>0.0</v>
      </c>
      <c r="AL566" s="16">
        <v>60030.0</v>
      </c>
      <c r="AM566" s="16">
        <v>0.0</v>
      </c>
      <c r="AN566" s="16">
        <v>0.0</v>
      </c>
      <c r="AO566" s="16">
        <v>0.0</v>
      </c>
      <c r="AP566" s="16">
        <v>29606.0</v>
      </c>
      <c r="AQ566" s="16">
        <v>0.0</v>
      </c>
      <c r="AR566" s="16">
        <v>0.0</v>
      </c>
      <c r="AS566" s="16">
        <v>0.0</v>
      </c>
      <c r="AT566" s="16">
        <v>44886.0</v>
      </c>
      <c r="AU566" s="16">
        <v>0.0</v>
      </c>
      <c r="AV566" s="16">
        <v>0.0</v>
      </c>
      <c r="AW566" s="16">
        <v>0.0</v>
      </c>
      <c r="AX566" s="16">
        <v>64030.0</v>
      </c>
      <c r="AY566" s="16">
        <v>0.0</v>
      </c>
      <c r="AZ566" s="16">
        <v>0.0</v>
      </c>
      <c r="BA566" s="16">
        <v>0.0</v>
      </c>
      <c r="BB566" s="16">
        <v>6062.0</v>
      </c>
      <c r="BC566" s="16">
        <v>0.0</v>
      </c>
      <c r="BD566" s="16">
        <v>0.0</v>
      </c>
      <c r="BE566" s="16">
        <v>3.0</v>
      </c>
      <c r="BF566" s="16">
        <v>1180040.0</v>
      </c>
      <c r="BG566" s="16">
        <v>0.0</v>
      </c>
      <c r="BH566" s="16">
        <v>0.0</v>
      </c>
      <c r="BI566" s="16">
        <v>0.0</v>
      </c>
      <c r="BJ566" s="16">
        <v>912.0</v>
      </c>
      <c r="BK566" s="16">
        <v>0.0</v>
      </c>
      <c r="BL566" s="16">
        <v>0.0</v>
      </c>
      <c r="BM566" s="16">
        <v>0.0</v>
      </c>
      <c r="BN566" s="16">
        <v>91092.0</v>
      </c>
      <c r="BO566" s="16">
        <v>0.0</v>
      </c>
      <c r="BP566" s="16">
        <v>0.0</v>
      </c>
      <c r="BQ566" s="16">
        <v>0.0</v>
      </c>
      <c r="BR566" s="16">
        <v>62510.0</v>
      </c>
      <c r="BS566" s="16">
        <v>0.0</v>
      </c>
      <c r="BT566" s="16">
        <v>0.0</v>
      </c>
    </row>
    <row r="567">
      <c r="A567" s="14" t="s">
        <v>6975</v>
      </c>
      <c r="B567" s="16">
        <v>11.0</v>
      </c>
      <c r="C567" s="16">
        <v>4083341.0</v>
      </c>
      <c r="D567" s="14" t="s">
        <v>6976</v>
      </c>
      <c r="E567" s="14" t="s">
        <v>2622</v>
      </c>
      <c r="F567" s="14" t="s">
        <v>2621</v>
      </c>
      <c r="G567" s="14" t="s">
        <v>5166</v>
      </c>
      <c r="H567" s="14" t="s">
        <v>2978</v>
      </c>
      <c r="I567" s="14" t="s">
        <v>21</v>
      </c>
      <c r="J567" s="14" t="s">
        <v>4845</v>
      </c>
      <c r="K567" s="14" t="s">
        <v>6977</v>
      </c>
      <c r="L567" s="14" t="s">
        <v>6977</v>
      </c>
      <c r="M567" s="14" t="s">
        <v>6978</v>
      </c>
      <c r="N567" s="14" t="s">
        <v>4848</v>
      </c>
      <c r="O567" s="14" t="s">
        <v>4878</v>
      </c>
      <c r="P567" s="16">
        <v>1622505.0</v>
      </c>
      <c r="Q567" s="17"/>
      <c r="R567" s="16">
        <v>3.0</v>
      </c>
      <c r="S567" s="16">
        <v>1614246.0</v>
      </c>
      <c r="T567" s="18">
        <v>1.8585E-6</v>
      </c>
      <c r="U567" s="16">
        <v>0.0</v>
      </c>
      <c r="V567" s="16">
        <v>0.0</v>
      </c>
      <c r="W567" s="14" t="s">
        <v>2978</v>
      </c>
      <c r="X567" s="14" t="s">
        <v>4849</v>
      </c>
      <c r="Y567" s="18">
        <v>2.8E-7</v>
      </c>
      <c r="Z567" s="16">
        <v>12.1</v>
      </c>
      <c r="AA567" s="16">
        <v>0.033</v>
      </c>
      <c r="AB567" s="16">
        <v>0.2</v>
      </c>
      <c r="AC567" s="16">
        <v>0.04</v>
      </c>
      <c r="AD567" s="16">
        <v>7.11</v>
      </c>
      <c r="AE567" s="17"/>
      <c r="AF567" s="17"/>
      <c r="AG567" s="16">
        <v>0.0</v>
      </c>
      <c r="AH567" s="16">
        <v>75076.0</v>
      </c>
      <c r="AI567" s="16">
        <v>0.0</v>
      </c>
      <c r="AJ567" s="16">
        <v>0.0</v>
      </c>
      <c r="AK567" s="16">
        <v>0.0</v>
      </c>
      <c r="AL567" s="16">
        <v>60026.0</v>
      </c>
      <c r="AM567" s="16">
        <v>0.0</v>
      </c>
      <c r="AN567" s="16">
        <v>0.0</v>
      </c>
      <c r="AO567" s="16">
        <v>0.0</v>
      </c>
      <c r="AP567" s="16">
        <v>29608.0</v>
      </c>
      <c r="AQ567" s="16">
        <v>0.0</v>
      </c>
      <c r="AR567" s="16">
        <v>0.0</v>
      </c>
      <c r="AS567" s="16">
        <v>0.0</v>
      </c>
      <c r="AT567" s="16">
        <v>44880.0</v>
      </c>
      <c r="AU567" s="16">
        <v>0.0</v>
      </c>
      <c r="AV567" s="16">
        <v>0.0</v>
      </c>
      <c r="AW567" s="16">
        <v>0.0</v>
      </c>
      <c r="AX567" s="16">
        <v>64044.0</v>
      </c>
      <c r="AY567" s="16">
        <v>0.0</v>
      </c>
      <c r="AZ567" s="16">
        <v>0.0</v>
      </c>
      <c r="BA567" s="16">
        <v>0.0</v>
      </c>
      <c r="BB567" s="16">
        <v>6062.0</v>
      </c>
      <c r="BC567" s="16">
        <v>0.0</v>
      </c>
      <c r="BD567" s="16">
        <v>0.0</v>
      </c>
      <c r="BE567" s="16">
        <v>2.0</v>
      </c>
      <c r="BF567" s="16">
        <v>1180044.0</v>
      </c>
      <c r="BG567" s="16">
        <v>0.0</v>
      </c>
      <c r="BH567" s="16">
        <v>0.0</v>
      </c>
      <c r="BI567" s="16">
        <v>0.0</v>
      </c>
      <c r="BJ567" s="16">
        <v>912.0</v>
      </c>
      <c r="BK567" s="16">
        <v>0.0</v>
      </c>
      <c r="BL567" s="16">
        <v>0.0</v>
      </c>
      <c r="BM567" s="16">
        <v>1.0</v>
      </c>
      <c r="BN567" s="16">
        <v>91082.0</v>
      </c>
      <c r="BO567" s="16">
        <v>0.0</v>
      </c>
      <c r="BP567" s="16">
        <v>0.0</v>
      </c>
      <c r="BQ567" s="16">
        <v>0.0</v>
      </c>
      <c r="BR567" s="16">
        <v>62512.0</v>
      </c>
      <c r="BS567" s="16">
        <v>0.0</v>
      </c>
      <c r="BT567" s="16">
        <v>0.0</v>
      </c>
    </row>
    <row r="568">
      <c r="A568" s="14" t="s">
        <v>6979</v>
      </c>
      <c r="B568" s="16">
        <v>11.0</v>
      </c>
      <c r="C568" s="16">
        <v>4083391.0</v>
      </c>
      <c r="D568" s="14" t="s">
        <v>6980</v>
      </c>
      <c r="E568" s="14" t="s">
        <v>2621</v>
      </c>
      <c r="F568" s="14" t="s">
        <v>2622</v>
      </c>
      <c r="G568" s="14" t="s">
        <v>5166</v>
      </c>
      <c r="H568" s="14" t="s">
        <v>2978</v>
      </c>
      <c r="I568" s="14" t="s">
        <v>21</v>
      </c>
      <c r="J568" s="14" t="s">
        <v>4845</v>
      </c>
      <c r="K568" s="14" t="s">
        <v>6981</v>
      </c>
      <c r="L568" s="14" t="s">
        <v>6981</v>
      </c>
      <c r="M568" s="14" t="s">
        <v>6982</v>
      </c>
      <c r="N568" s="14" t="s">
        <v>409</v>
      </c>
      <c r="O568" s="14" t="s">
        <v>410</v>
      </c>
      <c r="P568" s="16">
        <v>942254.0</v>
      </c>
      <c r="Q568" s="17"/>
      <c r="R568" s="16">
        <v>3.0</v>
      </c>
      <c r="S568" s="16">
        <v>1614246.0</v>
      </c>
      <c r="T568" s="18">
        <v>1.8585E-6</v>
      </c>
      <c r="U568" s="16">
        <v>0.0</v>
      </c>
      <c r="V568" s="16">
        <v>0.0</v>
      </c>
      <c r="W568" s="14" t="s">
        <v>2978</v>
      </c>
      <c r="X568" s="14" t="s">
        <v>4849</v>
      </c>
      <c r="Y568" s="18">
        <v>6.8E-7</v>
      </c>
      <c r="Z568" s="16">
        <v>23.6</v>
      </c>
      <c r="AA568" s="17"/>
      <c r="AB568" s="16">
        <v>0.02</v>
      </c>
      <c r="AC568" s="16">
        <v>-0.01</v>
      </c>
      <c r="AD568" s="16">
        <v>6.33</v>
      </c>
      <c r="AE568" s="16">
        <v>0.1</v>
      </c>
      <c r="AF568" s="16">
        <v>0.22</v>
      </c>
      <c r="AG568" s="16">
        <v>0.0</v>
      </c>
      <c r="AH568" s="16">
        <v>75072.0</v>
      </c>
      <c r="AI568" s="16">
        <v>0.0</v>
      </c>
      <c r="AJ568" s="16">
        <v>0.0</v>
      </c>
      <c r="AK568" s="16">
        <v>0.0</v>
      </c>
      <c r="AL568" s="16">
        <v>60028.0</v>
      </c>
      <c r="AM568" s="16">
        <v>0.0</v>
      </c>
      <c r="AN568" s="16">
        <v>0.0</v>
      </c>
      <c r="AO568" s="16">
        <v>0.0</v>
      </c>
      <c r="AP568" s="16">
        <v>29604.0</v>
      </c>
      <c r="AQ568" s="16">
        <v>0.0</v>
      </c>
      <c r="AR568" s="16">
        <v>0.0</v>
      </c>
      <c r="AS568" s="16">
        <v>0.0</v>
      </c>
      <c r="AT568" s="16">
        <v>44882.0</v>
      </c>
      <c r="AU568" s="16">
        <v>0.0</v>
      </c>
      <c r="AV568" s="16">
        <v>0.0</v>
      </c>
      <c r="AW568" s="16">
        <v>0.0</v>
      </c>
      <c r="AX568" s="16">
        <v>64042.0</v>
      </c>
      <c r="AY568" s="16">
        <v>0.0</v>
      </c>
      <c r="AZ568" s="16">
        <v>0.0</v>
      </c>
      <c r="BA568" s="16">
        <v>0.0</v>
      </c>
      <c r="BB568" s="16">
        <v>6062.0</v>
      </c>
      <c r="BC568" s="16">
        <v>0.0</v>
      </c>
      <c r="BD568" s="16">
        <v>0.0</v>
      </c>
      <c r="BE568" s="16">
        <v>3.0</v>
      </c>
      <c r="BF568" s="16">
        <v>1180048.0</v>
      </c>
      <c r="BG568" s="16">
        <v>0.0</v>
      </c>
      <c r="BH568" s="16">
        <v>0.0</v>
      </c>
      <c r="BI568" s="16">
        <v>0.0</v>
      </c>
      <c r="BJ568" s="16">
        <v>912.0</v>
      </c>
      <c r="BK568" s="16">
        <v>0.0</v>
      </c>
      <c r="BL568" s="16">
        <v>0.0</v>
      </c>
      <c r="BM568" s="16">
        <v>0.0</v>
      </c>
      <c r="BN568" s="16">
        <v>91088.0</v>
      </c>
      <c r="BO568" s="16">
        <v>0.0</v>
      </c>
      <c r="BP568" s="16">
        <v>0.0</v>
      </c>
      <c r="BQ568" s="16">
        <v>0.0</v>
      </c>
      <c r="BR568" s="16">
        <v>62508.0</v>
      </c>
      <c r="BS568" s="16">
        <v>0.0</v>
      </c>
      <c r="BT568" s="16">
        <v>0.0</v>
      </c>
    </row>
    <row r="569">
      <c r="A569" s="14" t="s">
        <v>6983</v>
      </c>
      <c r="B569" s="16">
        <v>11.0</v>
      </c>
      <c r="C569" s="16">
        <v>4091405.0</v>
      </c>
      <c r="D569" s="14" t="s">
        <v>6984</v>
      </c>
      <c r="E569" s="14" t="s">
        <v>2622</v>
      </c>
      <c r="F569" s="14" t="s">
        <v>2621</v>
      </c>
      <c r="G569" s="14" t="s">
        <v>4844</v>
      </c>
      <c r="H569" s="14" t="s">
        <v>2978</v>
      </c>
      <c r="I569" s="14" t="s">
        <v>2978</v>
      </c>
      <c r="J569" s="14" t="s">
        <v>4845</v>
      </c>
      <c r="K569" s="14" t="s">
        <v>6985</v>
      </c>
      <c r="L569" s="14" t="s">
        <v>6985</v>
      </c>
      <c r="M569" s="14" t="s">
        <v>6986</v>
      </c>
      <c r="N569" s="14" t="s">
        <v>4848</v>
      </c>
      <c r="P569" s="17"/>
      <c r="Q569" s="17"/>
      <c r="R569" s="16">
        <v>3.0</v>
      </c>
      <c r="S569" s="16">
        <v>1614250.0</v>
      </c>
      <c r="T569" s="18">
        <v>1.8584E-6</v>
      </c>
      <c r="U569" s="16">
        <v>0.0</v>
      </c>
      <c r="V569" s="16">
        <v>0.0</v>
      </c>
      <c r="W569" s="14" t="s">
        <v>2978</v>
      </c>
      <c r="X569" s="14" t="s">
        <v>4865</v>
      </c>
      <c r="Y569" s="16">
        <v>4.42E-6</v>
      </c>
      <c r="Z569" s="16">
        <v>9.22</v>
      </c>
      <c r="AA569" s="16">
        <v>0.197</v>
      </c>
      <c r="AB569" s="16">
        <v>0.0</v>
      </c>
      <c r="AC569" s="16">
        <v>0.04</v>
      </c>
      <c r="AD569" s="16">
        <v>2.35</v>
      </c>
      <c r="AE569" s="17"/>
      <c r="AF569" s="17"/>
      <c r="AG569" s="16">
        <v>2.0</v>
      </c>
      <c r="AH569" s="16">
        <v>75080.0</v>
      </c>
      <c r="AI569" s="16">
        <v>0.0</v>
      </c>
      <c r="AJ569" s="16">
        <v>0.0</v>
      </c>
      <c r="AK569" s="16">
        <v>0.0</v>
      </c>
      <c r="AL569" s="16">
        <v>60032.0</v>
      </c>
      <c r="AM569" s="16">
        <v>0.0</v>
      </c>
      <c r="AN569" s="16">
        <v>0.0</v>
      </c>
      <c r="AO569" s="16">
        <v>0.0</v>
      </c>
      <c r="AP569" s="16">
        <v>29604.0</v>
      </c>
      <c r="AQ569" s="16">
        <v>0.0</v>
      </c>
      <c r="AR569" s="16">
        <v>0.0</v>
      </c>
      <c r="AS569" s="16">
        <v>0.0</v>
      </c>
      <c r="AT569" s="16">
        <v>44884.0</v>
      </c>
      <c r="AU569" s="16">
        <v>0.0</v>
      </c>
      <c r="AV569" s="16">
        <v>0.0</v>
      </c>
      <c r="AW569" s="16">
        <v>0.0</v>
      </c>
      <c r="AX569" s="16">
        <v>64040.0</v>
      </c>
      <c r="AY569" s="16">
        <v>0.0</v>
      </c>
      <c r="AZ569" s="16">
        <v>0.0</v>
      </c>
      <c r="BA569" s="16">
        <v>0.0</v>
      </c>
      <c r="BB569" s="16">
        <v>6062.0</v>
      </c>
      <c r="BC569" s="16">
        <v>0.0</v>
      </c>
      <c r="BD569" s="16">
        <v>0.0</v>
      </c>
      <c r="BE569" s="16">
        <v>1.0</v>
      </c>
      <c r="BF569" s="16">
        <v>1180040.0</v>
      </c>
      <c r="BG569" s="16">
        <v>0.0</v>
      </c>
      <c r="BH569" s="16">
        <v>0.0</v>
      </c>
      <c r="BI569" s="16">
        <v>0.0</v>
      </c>
      <c r="BJ569" s="16">
        <v>912.0</v>
      </c>
      <c r="BK569" s="16">
        <v>0.0</v>
      </c>
      <c r="BL569" s="16">
        <v>0.0</v>
      </c>
      <c r="BM569" s="16">
        <v>0.0</v>
      </c>
      <c r="BN569" s="16">
        <v>91088.0</v>
      </c>
      <c r="BO569" s="16">
        <v>0.0</v>
      </c>
      <c r="BP569" s="16">
        <v>0.0</v>
      </c>
      <c r="BQ569" s="16">
        <v>0.0</v>
      </c>
      <c r="BR569" s="16">
        <v>62508.0</v>
      </c>
      <c r="BS569" s="16">
        <v>0.0</v>
      </c>
      <c r="BT569" s="16">
        <v>0.0</v>
      </c>
    </row>
    <row r="570">
      <c r="A570" s="14" t="s">
        <v>6987</v>
      </c>
      <c r="B570" s="16">
        <v>11.0</v>
      </c>
      <c r="C570" s="16">
        <v>3967611.0</v>
      </c>
      <c r="D570" s="14" t="s">
        <v>413</v>
      </c>
      <c r="E570" s="14" t="s">
        <v>2631</v>
      </c>
      <c r="F570" s="14" t="s">
        <v>2622</v>
      </c>
      <c r="G570" s="14" t="s">
        <v>5166</v>
      </c>
      <c r="H570" s="14" t="s">
        <v>2978</v>
      </c>
      <c r="I570" s="14" t="s">
        <v>21</v>
      </c>
      <c r="J570" s="14" t="s">
        <v>4845</v>
      </c>
      <c r="K570" s="14" t="s">
        <v>414</v>
      </c>
      <c r="L570" s="14" t="s">
        <v>414</v>
      </c>
      <c r="M570" s="14" t="s">
        <v>415</v>
      </c>
      <c r="N570" s="14" t="s">
        <v>409</v>
      </c>
      <c r="P570" s="17"/>
      <c r="Q570" s="17"/>
      <c r="R570" s="16">
        <v>3.0</v>
      </c>
      <c r="S570" s="16">
        <v>1614252.0</v>
      </c>
      <c r="T570" s="18">
        <v>1.8584E-6</v>
      </c>
      <c r="U570" s="16">
        <v>0.0</v>
      </c>
      <c r="V570" s="16">
        <v>0.0</v>
      </c>
      <c r="W570" s="14" t="s">
        <v>2978</v>
      </c>
      <c r="X570" s="14" t="s">
        <v>4849</v>
      </c>
      <c r="Y570" s="18">
        <v>6.8E-7</v>
      </c>
      <c r="Z570" s="16">
        <v>26.9</v>
      </c>
      <c r="AA570" s="17"/>
      <c r="AB570" s="16">
        <v>0.0</v>
      </c>
      <c r="AC570" s="16">
        <v>0.0</v>
      </c>
      <c r="AD570" s="16">
        <v>8.79</v>
      </c>
      <c r="AE570" s="16">
        <v>0.0</v>
      </c>
      <c r="AF570" s="16">
        <v>0.998</v>
      </c>
      <c r="AG570" s="16">
        <v>0.0</v>
      </c>
      <c r="AH570" s="16">
        <v>75054.0</v>
      </c>
      <c r="AI570" s="16">
        <v>0.0</v>
      </c>
      <c r="AJ570" s="16">
        <v>0.0</v>
      </c>
      <c r="AK570" s="16">
        <v>0.0</v>
      </c>
      <c r="AL570" s="16">
        <v>60036.0</v>
      </c>
      <c r="AM570" s="16">
        <v>0.0</v>
      </c>
      <c r="AN570" s="16">
        <v>0.0</v>
      </c>
      <c r="AO570" s="16">
        <v>0.0</v>
      </c>
      <c r="AP570" s="16">
        <v>29606.0</v>
      </c>
      <c r="AQ570" s="16">
        <v>0.0</v>
      </c>
      <c r="AR570" s="16">
        <v>0.0</v>
      </c>
      <c r="AS570" s="16">
        <v>0.0</v>
      </c>
      <c r="AT570" s="16">
        <v>44892.0</v>
      </c>
      <c r="AU570" s="16">
        <v>0.0</v>
      </c>
      <c r="AV570" s="16">
        <v>0.0</v>
      </c>
      <c r="AW570" s="16">
        <v>0.0</v>
      </c>
      <c r="AX570" s="16">
        <v>64052.0</v>
      </c>
      <c r="AY570" s="16">
        <v>0.0</v>
      </c>
      <c r="AZ570" s="16">
        <v>0.0</v>
      </c>
      <c r="BA570" s="16">
        <v>0.0</v>
      </c>
      <c r="BB570" s="16">
        <v>6062.0</v>
      </c>
      <c r="BC570" s="16">
        <v>0.0</v>
      </c>
      <c r="BD570" s="16">
        <v>0.0</v>
      </c>
      <c r="BE570" s="16">
        <v>3.0</v>
      </c>
      <c r="BF570" s="16">
        <v>1180040.0</v>
      </c>
      <c r="BG570" s="16">
        <v>0.0</v>
      </c>
      <c r="BH570" s="16">
        <v>0.0</v>
      </c>
      <c r="BI570" s="16">
        <v>0.0</v>
      </c>
      <c r="BJ570" s="16">
        <v>912.0</v>
      </c>
      <c r="BK570" s="16">
        <v>0.0</v>
      </c>
      <c r="BL570" s="16">
        <v>0.0</v>
      </c>
      <c r="BM570" s="16">
        <v>0.0</v>
      </c>
      <c r="BN570" s="16">
        <v>91088.0</v>
      </c>
      <c r="BO570" s="16">
        <v>0.0</v>
      </c>
      <c r="BP570" s="16">
        <v>0.0</v>
      </c>
      <c r="BQ570" s="16">
        <v>0.0</v>
      </c>
      <c r="BR570" s="16">
        <v>62510.0</v>
      </c>
      <c r="BS570" s="16">
        <v>0.0</v>
      </c>
      <c r="BT570" s="16">
        <v>0.0</v>
      </c>
    </row>
    <row r="571">
      <c r="A571" s="14" t="s">
        <v>6988</v>
      </c>
      <c r="B571" s="16">
        <v>11.0</v>
      </c>
      <c r="C571" s="16">
        <v>3967613.0</v>
      </c>
      <c r="D571" s="14" t="s">
        <v>5038</v>
      </c>
      <c r="E571" s="14" t="s">
        <v>2630</v>
      </c>
      <c r="F571" s="14" t="s">
        <v>2621</v>
      </c>
      <c r="G571" s="14" t="s">
        <v>5166</v>
      </c>
      <c r="H571" s="14" t="s">
        <v>2978</v>
      </c>
      <c r="I571" s="14" t="s">
        <v>21</v>
      </c>
      <c r="J571" s="14" t="s">
        <v>4845</v>
      </c>
      <c r="K571" s="14" t="s">
        <v>5039</v>
      </c>
      <c r="L571" s="14" t="s">
        <v>5039</v>
      </c>
      <c r="M571" s="14" t="s">
        <v>6989</v>
      </c>
      <c r="N571" s="14" t="s">
        <v>4848</v>
      </c>
      <c r="P571" s="17"/>
      <c r="Q571" s="17"/>
      <c r="R571" s="16">
        <v>3.0</v>
      </c>
      <c r="S571" s="16">
        <v>1614254.0</v>
      </c>
      <c r="T571" s="18">
        <v>1.8584E-6</v>
      </c>
      <c r="U571" s="16">
        <v>0.0</v>
      </c>
      <c r="V571" s="16">
        <v>0.0</v>
      </c>
      <c r="W571" s="14" t="s">
        <v>2978</v>
      </c>
      <c r="X571" s="14" t="s">
        <v>4849</v>
      </c>
      <c r="Y571" s="18">
        <v>6.8E-7</v>
      </c>
      <c r="Z571" s="16">
        <v>8.67</v>
      </c>
      <c r="AA571" s="17"/>
      <c r="AB571" s="16">
        <v>0.0</v>
      </c>
      <c r="AC571" s="16">
        <v>0.0</v>
      </c>
      <c r="AD571" s="16">
        <v>-0.247</v>
      </c>
      <c r="AE571" s="17"/>
      <c r="AF571" s="17"/>
      <c r="AG571" s="16">
        <v>0.0</v>
      </c>
      <c r="AH571" s="16">
        <v>75058.0</v>
      </c>
      <c r="AI571" s="16">
        <v>0.0</v>
      </c>
      <c r="AJ571" s="16">
        <v>0.0</v>
      </c>
      <c r="AK571" s="16">
        <v>0.0</v>
      </c>
      <c r="AL571" s="16">
        <v>60034.0</v>
      </c>
      <c r="AM571" s="16">
        <v>0.0</v>
      </c>
      <c r="AN571" s="16">
        <v>0.0</v>
      </c>
      <c r="AO571" s="16">
        <v>0.0</v>
      </c>
      <c r="AP571" s="16">
        <v>29606.0</v>
      </c>
      <c r="AQ571" s="16">
        <v>0.0</v>
      </c>
      <c r="AR571" s="16">
        <v>0.0</v>
      </c>
      <c r="AS571" s="16">
        <v>0.0</v>
      </c>
      <c r="AT571" s="16">
        <v>44894.0</v>
      </c>
      <c r="AU571" s="16">
        <v>0.0</v>
      </c>
      <c r="AV571" s="16">
        <v>0.0</v>
      </c>
      <c r="AW571" s="16">
        <v>0.0</v>
      </c>
      <c r="AX571" s="16">
        <v>64052.0</v>
      </c>
      <c r="AY571" s="16">
        <v>0.0</v>
      </c>
      <c r="AZ571" s="16">
        <v>0.0</v>
      </c>
      <c r="BA571" s="16">
        <v>0.0</v>
      </c>
      <c r="BB571" s="16">
        <v>6062.0</v>
      </c>
      <c r="BC571" s="16">
        <v>0.0</v>
      </c>
      <c r="BD571" s="16">
        <v>0.0</v>
      </c>
      <c r="BE571" s="16">
        <v>3.0</v>
      </c>
      <c r="BF571" s="16">
        <v>1180042.0</v>
      </c>
      <c r="BG571" s="16">
        <v>0.0</v>
      </c>
      <c r="BH571" s="16">
        <v>0.0</v>
      </c>
      <c r="BI571" s="16">
        <v>0.0</v>
      </c>
      <c r="BJ571" s="16">
        <v>912.0</v>
      </c>
      <c r="BK571" s="16">
        <v>0.0</v>
      </c>
      <c r="BL571" s="16">
        <v>0.0</v>
      </c>
      <c r="BM571" s="16">
        <v>0.0</v>
      </c>
      <c r="BN571" s="16">
        <v>91084.0</v>
      </c>
      <c r="BO571" s="16">
        <v>0.0</v>
      </c>
      <c r="BP571" s="16">
        <v>0.0</v>
      </c>
      <c r="BQ571" s="16">
        <v>0.0</v>
      </c>
      <c r="BR571" s="16">
        <v>62510.0</v>
      </c>
      <c r="BS571" s="16">
        <v>0.0</v>
      </c>
      <c r="BT571" s="16">
        <v>0.0</v>
      </c>
    </row>
    <row r="572">
      <c r="A572" s="14" t="s">
        <v>6990</v>
      </c>
      <c r="B572" s="16">
        <v>11.0</v>
      </c>
      <c r="C572" s="16">
        <v>4083401.0</v>
      </c>
      <c r="D572" s="14" t="s">
        <v>6991</v>
      </c>
      <c r="E572" s="14" t="s">
        <v>2622</v>
      </c>
      <c r="F572" s="14" t="s">
        <v>2631</v>
      </c>
      <c r="G572" s="14" t="s">
        <v>5166</v>
      </c>
      <c r="H572" s="14" t="s">
        <v>2978</v>
      </c>
      <c r="I572" s="14" t="s">
        <v>21</v>
      </c>
      <c r="J572" s="14" t="s">
        <v>4845</v>
      </c>
      <c r="K572" s="14" t="s">
        <v>6992</v>
      </c>
      <c r="L572" s="14" t="s">
        <v>6992</v>
      </c>
      <c r="M572" s="14" t="s">
        <v>6993</v>
      </c>
      <c r="N572" s="14" t="s">
        <v>409</v>
      </c>
      <c r="O572" s="14" t="s">
        <v>410</v>
      </c>
      <c r="P572" s="16">
        <v>568947.0</v>
      </c>
      <c r="Q572" s="17"/>
      <c r="R572" s="16">
        <v>3.0</v>
      </c>
      <c r="S572" s="16">
        <v>1614258.0</v>
      </c>
      <c r="T572" s="18">
        <v>1.8584E-6</v>
      </c>
      <c r="U572" s="16">
        <v>0.0</v>
      </c>
      <c r="V572" s="16">
        <v>0.0</v>
      </c>
      <c r="W572" s="14" t="s">
        <v>2978</v>
      </c>
      <c r="X572" s="14" t="s">
        <v>4849</v>
      </c>
      <c r="Y572" s="18">
        <v>6.8E-7</v>
      </c>
      <c r="Z572" s="16">
        <v>23.1</v>
      </c>
      <c r="AA572" s="16">
        <v>0.101</v>
      </c>
      <c r="AB572" s="16">
        <v>0.06</v>
      </c>
      <c r="AC572" s="16">
        <v>0.04</v>
      </c>
      <c r="AD572" s="16">
        <v>4.8</v>
      </c>
      <c r="AE572" s="16">
        <v>0.0</v>
      </c>
      <c r="AF572" s="16">
        <v>0.693</v>
      </c>
      <c r="AG572" s="16">
        <v>0.0</v>
      </c>
      <c r="AH572" s="16">
        <v>75076.0</v>
      </c>
      <c r="AI572" s="16">
        <v>0.0</v>
      </c>
      <c r="AJ572" s="16">
        <v>0.0</v>
      </c>
      <c r="AK572" s="16">
        <v>0.0</v>
      </c>
      <c r="AL572" s="16">
        <v>60028.0</v>
      </c>
      <c r="AM572" s="16">
        <v>0.0</v>
      </c>
      <c r="AN572" s="16">
        <v>0.0</v>
      </c>
      <c r="AO572" s="16">
        <v>0.0</v>
      </c>
      <c r="AP572" s="16">
        <v>29608.0</v>
      </c>
      <c r="AQ572" s="16">
        <v>0.0</v>
      </c>
      <c r="AR572" s="16">
        <v>0.0</v>
      </c>
      <c r="AS572" s="16">
        <v>0.0</v>
      </c>
      <c r="AT572" s="16">
        <v>44884.0</v>
      </c>
      <c r="AU572" s="16">
        <v>0.0</v>
      </c>
      <c r="AV572" s="16">
        <v>0.0</v>
      </c>
      <c r="AW572" s="16">
        <v>0.0</v>
      </c>
      <c r="AX572" s="16">
        <v>64034.0</v>
      </c>
      <c r="AY572" s="16">
        <v>0.0</v>
      </c>
      <c r="AZ572" s="16">
        <v>0.0</v>
      </c>
      <c r="BA572" s="16">
        <v>0.0</v>
      </c>
      <c r="BB572" s="16">
        <v>6062.0</v>
      </c>
      <c r="BC572" s="16">
        <v>0.0</v>
      </c>
      <c r="BD572" s="16">
        <v>0.0</v>
      </c>
      <c r="BE572" s="16">
        <v>3.0</v>
      </c>
      <c r="BF572" s="16">
        <v>1180052.0</v>
      </c>
      <c r="BG572" s="16">
        <v>0.0</v>
      </c>
      <c r="BH572" s="16">
        <v>0.0</v>
      </c>
      <c r="BI572" s="16">
        <v>0.0</v>
      </c>
      <c r="BJ572" s="16">
        <v>912.0</v>
      </c>
      <c r="BK572" s="16">
        <v>0.0</v>
      </c>
      <c r="BL572" s="16">
        <v>0.0</v>
      </c>
      <c r="BM572" s="16">
        <v>0.0</v>
      </c>
      <c r="BN572" s="16">
        <v>91090.0</v>
      </c>
      <c r="BO572" s="16">
        <v>0.0</v>
      </c>
      <c r="BP572" s="16">
        <v>0.0</v>
      </c>
      <c r="BQ572" s="16">
        <v>0.0</v>
      </c>
      <c r="BR572" s="16">
        <v>62512.0</v>
      </c>
      <c r="BS572" s="16">
        <v>0.0</v>
      </c>
      <c r="BT572" s="16">
        <v>0.0</v>
      </c>
    </row>
    <row r="573">
      <c r="A573" s="14" t="s">
        <v>6994</v>
      </c>
      <c r="B573" s="16">
        <v>11.0</v>
      </c>
      <c r="C573" s="16">
        <v>4084691.0</v>
      </c>
      <c r="D573" s="14" t="s">
        <v>6995</v>
      </c>
      <c r="E573" s="14" t="s">
        <v>2631</v>
      </c>
      <c r="F573" s="14" t="s">
        <v>2621</v>
      </c>
      <c r="G573" s="14" t="s">
        <v>4844</v>
      </c>
      <c r="H573" s="14" t="s">
        <v>2978</v>
      </c>
      <c r="I573" s="14" t="s">
        <v>2978</v>
      </c>
      <c r="J573" s="14" t="s">
        <v>4845</v>
      </c>
      <c r="K573" s="14" t="s">
        <v>6996</v>
      </c>
      <c r="L573" s="14" t="s">
        <v>6996</v>
      </c>
      <c r="M573" s="14" t="s">
        <v>6997</v>
      </c>
      <c r="N573" s="14" t="s">
        <v>409</v>
      </c>
      <c r="P573" s="17"/>
      <c r="Q573" s="17"/>
      <c r="R573" s="16">
        <v>2.0</v>
      </c>
      <c r="S573" s="16">
        <v>1289278.0</v>
      </c>
      <c r="T573" s="18">
        <v>1.5513E-6</v>
      </c>
      <c r="U573" s="16">
        <v>0.0</v>
      </c>
      <c r="V573" s="16">
        <v>0.0</v>
      </c>
      <c r="W573" s="14" t="s">
        <v>2978</v>
      </c>
      <c r="X573" s="14" t="s">
        <v>4849</v>
      </c>
      <c r="Y573" s="18">
        <v>3.4E-7</v>
      </c>
      <c r="Z573" s="16">
        <v>18.6</v>
      </c>
      <c r="AA573" s="16">
        <v>0.208</v>
      </c>
      <c r="AB573" s="16">
        <v>0.02</v>
      </c>
      <c r="AC573" s="16">
        <v>0.01</v>
      </c>
      <c r="AD573" s="16">
        <v>8.8</v>
      </c>
      <c r="AE573" s="16">
        <v>0.22</v>
      </c>
      <c r="AF573" s="16">
        <v>0.066</v>
      </c>
      <c r="AG573" s="16">
        <v>0.0</v>
      </c>
      <c r="AH573" s="16">
        <v>65856.0</v>
      </c>
      <c r="AI573" s="16">
        <v>0.0</v>
      </c>
      <c r="AJ573" s="16">
        <v>0.0</v>
      </c>
      <c r="AK573" s="16">
        <v>0.0</v>
      </c>
      <c r="AL573" s="16">
        <v>43546.0</v>
      </c>
      <c r="AM573" s="16">
        <v>0.0</v>
      </c>
      <c r="AN573" s="16">
        <v>0.0</v>
      </c>
      <c r="AO573" s="16">
        <v>0.0</v>
      </c>
      <c r="AP573" s="16">
        <v>19408.0</v>
      </c>
      <c r="AQ573" s="16">
        <v>0.0</v>
      </c>
      <c r="AR573" s="16">
        <v>0.0</v>
      </c>
      <c r="AS573" s="16">
        <v>0.0</v>
      </c>
      <c r="AT573" s="16">
        <v>18042.0</v>
      </c>
      <c r="AU573" s="16">
        <v>0.0</v>
      </c>
      <c r="AV573" s="16">
        <v>0.0</v>
      </c>
      <c r="AW573" s="16">
        <v>0.0</v>
      </c>
      <c r="AX573" s="16">
        <v>23270.0</v>
      </c>
      <c r="AY573" s="16">
        <v>0.0</v>
      </c>
      <c r="AZ573" s="16">
        <v>0.0</v>
      </c>
      <c r="BA573" s="16">
        <v>0.0</v>
      </c>
      <c r="BB573" s="16">
        <v>4714.0</v>
      </c>
      <c r="BC573" s="16">
        <v>0.0</v>
      </c>
      <c r="BD573" s="16">
        <v>0.0</v>
      </c>
      <c r="BE573" s="16">
        <v>2.0</v>
      </c>
      <c r="BF573" s="16">
        <v>988874.0</v>
      </c>
      <c r="BG573" s="16">
        <v>0.0</v>
      </c>
      <c r="BH573" s="16">
        <v>0.0</v>
      </c>
      <c r="BI573" s="16">
        <v>0.0</v>
      </c>
      <c r="BJ573" s="16">
        <v>912.0</v>
      </c>
      <c r="BK573" s="16">
        <v>0.0</v>
      </c>
      <c r="BL573" s="16">
        <v>0.0</v>
      </c>
      <c r="BM573" s="16">
        <v>0.0</v>
      </c>
      <c r="BN573" s="16">
        <v>81032.0</v>
      </c>
      <c r="BO573" s="16">
        <v>0.0</v>
      </c>
      <c r="BP573" s="16">
        <v>0.0</v>
      </c>
      <c r="BQ573" s="16">
        <v>0.0</v>
      </c>
      <c r="BR573" s="16">
        <v>43624.0</v>
      </c>
      <c r="BS573" s="16">
        <v>0.0</v>
      </c>
      <c r="BT573" s="16">
        <v>0.0</v>
      </c>
    </row>
    <row r="574">
      <c r="A574" s="14" t="s">
        <v>6998</v>
      </c>
      <c r="B574" s="16">
        <v>11.0</v>
      </c>
      <c r="C574" s="16">
        <v>4084758.0</v>
      </c>
      <c r="D574" s="17"/>
      <c r="E574" s="14" t="s">
        <v>2630</v>
      </c>
      <c r="F574" s="14" t="s">
        <v>2631</v>
      </c>
      <c r="G574" s="14" t="s">
        <v>5166</v>
      </c>
      <c r="H574" s="14" t="s">
        <v>2978</v>
      </c>
      <c r="I574" s="14" t="s">
        <v>21</v>
      </c>
      <c r="J574" s="14" t="s">
        <v>4845</v>
      </c>
      <c r="K574" s="14" t="s">
        <v>6999</v>
      </c>
      <c r="L574" s="14" t="s">
        <v>6999</v>
      </c>
      <c r="M574" s="14" t="s">
        <v>6320</v>
      </c>
      <c r="N574" s="14" t="s">
        <v>4848</v>
      </c>
      <c r="P574" s="17"/>
      <c r="Q574" s="17"/>
      <c r="R574" s="16">
        <v>2.0</v>
      </c>
      <c r="S574" s="16">
        <v>1289338.0</v>
      </c>
      <c r="T574" s="18">
        <v>1.5512E-6</v>
      </c>
      <c r="U574" s="16">
        <v>0.0</v>
      </c>
      <c r="V574" s="16">
        <v>0.0</v>
      </c>
      <c r="W574" s="14" t="s">
        <v>2978</v>
      </c>
      <c r="X574" s="14" t="s">
        <v>4849</v>
      </c>
      <c r="Y574" s="18">
        <v>3.4E-7</v>
      </c>
      <c r="Z574" s="16">
        <v>19.1</v>
      </c>
      <c r="AA574" s="16">
        <v>0.096</v>
      </c>
      <c r="AB574" s="16">
        <v>0.0</v>
      </c>
      <c r="AC574" s="16">
        <v>-0.02</v>
      </c>
      <c r="AD574" s="16">
        <v>6.33</v>
      </c>
      <c r="AE574" s="17"/>
      <c r="AF574" s="17"/>
      <c r="AG574" s="16">
        <v>0.0</v>
      </c>
      <c r="AH574" s="16">
        <v>65950.0</v>
      </c>
      <c r="AI574" s="16">
        <v>0.0</v>
      </c>
      <c r="AJ574" s="16">
        <v>0.0</v>
      </c>
      <c r="AK574" s="16">
        <v>0.0</v>
      </c>
      <c r="AL574" s="16">
        <v>43568.0</v>
      </c>
      <c r="AM574" s="16">
        <v>0.0</v>
      </c>
      <c r="AN574" s="16">
        <v>0.0</v>
      </c>
      <c r="AO574" s="16">
        <v>0.0</v>
      </c>
      <c r="AP574" s="16">
        <v>19414.0</v>
      </c>
      <c r="AQ574" s="16">
        <v>0.0</v>
      </c>
      <c r="AR574" s="16">
        <v>0.0</v>
      </c>
      <c r="AS574" s="16">
        <v>0.0</v>
      </c>
      <c r="AT574" s="16">
        <v>18024.0</v>
      </c>
      <c r="AU574" s="16">
        <v>0.0</v>
      </c>
      <c r="AV574" s="16">
        <v>0.0</v>
      </c>
      <c r="AW574" s="16">
        <v>0.0</v>
      </c>
      <c r="AX574" s="16">
        <v>23264.0</v>
      </c>
      <c r="AY574" s="16">
        <v>0.0</v>
      </c>
      <c r="AZ574" s="16">
        <v>0.0</v>
      </c>
      <c r="BA574" s="16">
        <v>0.0</v>
      </c>
      <c r="BB574" s="16">
        <v>4676.0</v>
      </c>
      <c r="BC574" s="16">
        <v>0.0</v>
      </c>
      <c r="BD574" s="16">
        <v>0.0</v>
      </c>
      <c r="BE574" s="16">
        <v>2.0</v>
      </c>
      <c r="BF574" s="16">
        <v>988866.0</v>
      </c>
      <c r="BG574" s="16">
        <v>0.0</v>
      </c>
      <c r="BH574" s="16">
        <v>0.0</v>
      </c>
      <c r="BI574" s="16">
        <v>0.0</v>
      </c>
      <c r="BJ574" s="16">
        <v>912.0</v>
      </c>
      <c r="BK574" s="16">
        <v>0.0</v>
      </c>
      <c r="BL574" s="16">
        <v>0.0</v>
      </c>
      <c r="BM574" s="16">
        <v>0.0</v>
      </c>
      <c r="BN574" s="16">
        <v>81024.0</v>
      </c>
      <c r="BO574" s="16">
        <v>0.0</v>
      </c>
      <c r="BP574" s="16">
        <v>0.0</v>
      </c>
      <c r="BQ574" s="16">
        <v>0.0</v>
      </c>
      <c r="BR574" s="16">
        <v>43640.0</v>
      </c>
      <c r="BS574" s="16">
        <v>0.0</v>
      </c>
      <c r="BT574" s="16">
        <v>0.0</v>
      </c>
    </row>
    <row r="575">
      <c r="A575" s="14" t="s">
        <v>7000</v>
      </c>
      <c r="B575" s="16">
        <v>11.0</v>
      </c>
      <c r="C575" s="16">
        <v>4084709.0</v>
      </c>
      <c r="D575" s="17"/>
      <c r="E575" s="14" t="s">
        <v>2631</v>
      </c>
      <c r="F575" s="14" t="s">
        <v>2622</v>
      </c>
      <c r="G575" s="14" t="s">
        <v>5166</v>
      </c>
      <c r="H575" s="14" t="s">
        <v>2978</v>
      </c>
      <c r="I575" s="14" t="s">
        <v>21</v>
      </c>
      <c r="J575" s="14" t="s">
        <v>4845</v>
      </c>
      <c r="K575" s="14" t="s">
        <v>7001</v>
      </c>
      <c r="L575" s="14" t="s">
        <v>7001</v>
      </c>
      <c r="M575" s="14" t="s">
        <v>7002</v>
      </c>
      <c r="N575" s="14" t="s">
        <v>409</v>
      </c>
      <c r="P575" s="17"/>
      <c r="Q575" s="17"/>
      <c r="R575" s="16">
        <v>2.0</v>
      </c>
      <c r="S575" s="16">
        <v>1289372.0</v>
      </c>
      <c r="T575" s="18">
        <v>1.5511E-6</v>
      </c>
      <c r="U575" s="16">
        <v>0.0</v>
      </c>
      <c r="V575" s="16">
        <v>0.0</v>
      </c>
      <c r="W575" s="14" t="s">
        <v>2978</v>
      </c>
      <c r="X575" s="14" t="s">
        <v>4849</v>
      </c>
      <c r="Y575" s="18">
        <v>3.4E-7</v>
      </c>
      <c r="Z575" s="16">
        <v>18.0</v>
      </c>
      <c r="AA575" s="16">
        <v>0.562</v>
      </c>
      <c r="AB575" s="16">
        <v>0.0</v>
      </c>
      <c r="AC575" s="16">
        <v>-0.04</v>
      </c>
      <c r="AD575" s="16">
        <v>7.03</v>
      </c>
      <c r="AE575" s="16">
        <v>0.28</v>
      </c>
      <c r="AF575" s="16">
        <v>0.012</v>
      </c>
      <c r="AG575" s="16">
        <v>0.0</v>
      </c>
      <c r="AH575" s="16">
        <v>65974.0</v>
      </c>
      <c r="AI575" s="16">
        <v>0.0</v>
      </c>
      <c r="AJ575" s="16">
        <v>0.0</v>
      </c>
      <c r="AK575" s="16">
        <v>0.0</v>
      </c>
      <c r="AL575" s="16">
        <v>43562.0</v>
      </c>
      <c r="AM575" s="16">
        <v>0.0</v>
      </c>
      <c r="AN575" s="16">
        <v>0.0</v>
      </c>
      <c r="AO575" s="16">
        <v>0.0</v>
      </c>
      <c r="AP575" s="16">
        <v>19412.0</v>
      </c>
      <c r="AQ575" s="16">
        <v>0.0</v>
      </c>
      <c r="AR575" s="16">
        <v>0.0</v>
      </c>
      <c r="AS575" s="16">
        <v>0.0</v>
      </c>
      <c r="AT575" s="16">
        <v>18026.0</v>
      </c>
      <c r="AU575" s="16">
        <v>0.0</v>
      </c>
      <c r="AV575" s="16">
        <v>0.0</v>
      </c>
      <c r="AW575" s="16">
        <v>0.0</v>
      </c>
      <c r="AX575" s="16">
        <v>23272.0</v>
      </c>
      <c r="AY575" s="16">
        <v>0.0</v>
      </c>
      <c r="AZ575" s="16">
        <v>0.0</v>
      </c>
      <c r="BA575" s="16">
        <v>0.0</v>
      </c>
      <c r="BB575" s="16">
        <v>4688.0</v>
      </c>
      <c r="BC575" s="16">
        <v>0.0</v>
      </c>
      <c r="BD575" s="16">
        <v>0.0</v>
      </c>
      <c r="BE575" s="16">
        <v>2.0</v>
      </c>
      <c r="BF575" s="16">
        <v>988864.0</v>
      </c>
      <c r="BG575" s="16">
        <v>0.0</v>
      </c>
      <c r="BH575" s="16">
        <v>0.0</v>
      </c>
      <c r="BI575" s="16">
        <v>0.0</v>
      </c>
      <c r="BJ575" s="16">
        <v>912.0</v>
      </c>
      <c r="BK575" s="16">
        <v>0.0</v>
      </c>
      <c r="BL575" s="16">
        <v>0.0</v>
      </c>
      <c r="BM575" s="16">
        <v>0.0</v>
      </c>
      <c r="BN575" s="16">
        <v>81018.0</v>
      </c>
      <c r="BO575" s="16">
        <v>0.0</v>
      </c>
      <c r="BP575" s="16">
        <v>0.0</v>
      </c>
      <c r="BQ575" s="16">
        <v>0.0</v>
      </c>
      <c r="BR575" s="16">
        <v>43644.0</v>
      </c>
      <c r="BS575" s="16">
        <v>0.0</v>
      </c>
      <c r="BT575" s="16">
        <v>0.0</v>
      </c>
    </row>
    <row r="576">
      <c r="A576" s="14" t="s">
        <v>7003</v>
      </c>
      <c r="B576" s="16">
        <v>11.0</v>
      </c>
      <c r="C576" s="16">
        <v>4084692.0</v>
      </c>
      <c r="D576" s="17"/>
      <c r="E576" s="14" t="s">
        <v>2631</v>
      </c>
      <c r="F576" s="14" t="s">
        <v>2630</v>
      </c>
      <c r="G576" s="14" t="s">
        <v>5166</v>
      </c>
      <c r="H576" s="14" t="s">
        <v>2978</v>
      </c>
      <c r="I576" s="14" t="s">
        <v>21</v>
      </c>
      <c r="J576" s="14" t="s">
        <v>4845</v>
      </c>
      <c r="K576" s="14" t="s">
        <v>7004</v>
      </c>
      <c r="L576" s="14" t="s">
        <v>7004</v>
      </c>
      <c r="M576" s="14" t="s">
        <v>7005</v>
      </c>
      <c r="N576" s="14" t="s">
        <v>4848</v>
      </c>
      <c r="P576" s="17"/>
      <c r="Q576" s="17"/>
      <c r="R576" s="16">
        <v>2.0</v>
      </c>
      <c r="S576" s="16">
        <v>1289410.0</v>
      </c>
      <c r="T576" s="18">
        <v>1.5511E-6</v>
      </c>
      <c r="U576" s="16">
        <v>0.0</v>
      </c>
      <c r="V576" s="16">
        <v>0.0</v>
      </c>
      <c r="W576" s="14" t="s">
        <v>2978</v>
      </c>
      <c r="X576" s="14" t="s">
        <v>4849</v>
      </c>
      <c r="Y576" s="18">
        <v>3.4E-7</v>
      </c>
      <c r="Z576" s="16">
        <v>18.4</v>
      </c>
      <c r="AA576" s="16">
        <v>0.039</v>
      </c>
      <c r="AB576" s="16">
        <v>0.03</v>
      </c>
      <c r="AC576" s="16">
        <v>0.01</v>
      </c>
      <c r="AD576" s="16">
        <v>6.99</v>
      </c>
      <c r="AE576" s="17"/>
      <c r="AF576" s="17"/>
      <c r="AG576" s="16">
        <v>0.0</v>
      </c>
      <c r="AH576" s="16">
        <v>65980.0</v>
      </c>
      <c r="AI576" s="16">
        <v>0.0</v>
      </c>
      <c r="AJ576" s="16">
        <v>0.0</v>
      </c>
      <c r="AK576" s="16">
        <v>0.0</v>
      </c>
      <c r="AL576" s="16">
        <v>43568.0</v>
      </c>
      <c r="AM576" s="16">
        <v>0.0</v>
      </c>
      <c r="AN576" s="16">
        <v>0.0</v>
      </c>
      <c r="AO576" s="16">
        <v>0.0</v>
      </c>
      <c r="AP576" s="16">
        <v>19412.0</v>
      </c>
      <c r="AQ576" s="16">
        <v>0.0</v>
      </c>
      <c r="AR576" s="16">
        <v>0.0</v>
      </c>
      <c r="AS576" s="16">
        <v>0.0</v>
      </c>
      <c r="AT576" s="16">
        <v>18032.0</v>
      </c>
      <c r="AU576" s="16">
        <v>0.0</v>
      </c>
      <c r="AV576" s="16">
        <v>0.0</v>
      </c>
      <c r="AW576" s="16">
        <v>0.0</v>
      </c>
      <c r="AX576" s="16">
        <v>23270.0</v>
      </c>
      <c r="AY576" s="16">
        <v>0.0</v>
      </c>
      <c r="AZ576" s="16">
        <v>0.0</v>
      </c>
      <c r="BA576" s="16">
        <v>0.0</v>
      </c>
      <c r="BB576" s="16">
        <v>4690.0</v>
      </c>
      <c r="BC576" s="16">
        <v>0.0</v>
      </c>
      <c r="BD576" s="16">
        <v>0.0</v>
      </c>
      <c r="BE576" s="16">
        <v>2.0</v>
      </c>
      <c r="BF576" s="16">
        <v>988872.0</v>
      </c>
      <c r="BG576" s="16">
        <v>0.0</v>
      </c>
      <c r="BH576" s="16">
        <v>0.0</v>
      </c>
      <c r="BI576" s="16">
        <v>0.0</v>
      </c>
      <c r="BJ576" s="16">
        <v>912.0</v>
      </c>
      <c r="BK576" s="16">
        <v>0.0</v>
      </c>
      <c r="BL576" s="16">
        <v>0.0</v>
      </c>
      <c r="BM576" s="16">
        <v>0.0</v>
      </c>
      <c r="BN576" s="16">
        <v>81028.0</v>
      </c>
      <c r="BO576" s="16">
        <v>0.0</v>
      </c>
      <c r="BP576" s="16">
        <v>0.0</v>
      </c>
      <c r="BQ576" s="16">
        <v>0.0</v>
      </c>
      <c r="BR576" s="16">
        <v>43646.0</v>
      </c>
      <c r="BS576" s="16">
        <v>0.0</v>
      </c>
      <c r="BT576" s="16">
        <v>0.0</v>
      </c>
    </row>
    <row r="577">
      <c r="A577" s="14" t="s">
        <v>7006</v>
      </c>
      <c r="B577" s="16">
        <v>11.0</v>
      </c>
      <c r="C577" s="16">
        <v>4084728.0</v>
      </c>
      <c r="D577" s="14" t="s">
        <v>5245</v>
      </c>
      <c r="E577" s="14" t="s">
        <v>2622</v>
      </c>
      <c r="F577" s="14" t="s">
        <v>2631</v>
      </c>
      <c r="G577" s="14" t="s">
        <v>5166</v>
      </c>
      <c r="H577" s="14" t="s">
        <v>2978</v>
      </c>
      <c r="I577" s="14" t="s">
        <v>21</v>
      </c>
      <c r="J577" s="14" t="s">
        <v>4845</v>
      </c>
      <c r="K577" s="14" t="s">
        <v>5246</v>
      </c>
      <c r="L577" s="14" t="s">
        <v>5246</v>
      </c>
      <c r="M577" s="14" t="s">
        <v>7007</v>
      </c>
      <c r="N577" s="14" t="s">
        <v>4848</v>
      </c>
      <c r="P577" s="17"/>
      <c r="Q577" s="17"/>
      <c r="R577" s="16">
        <v>2.0</v>
      </c>
      <c r="S577" s="16">
        <v>1289420.0</v>
      </c>
      <c r="T577" s="18">
        <v>1.5511E-6</v>
      </c>
      <c r="U577" s="16">
        <v>0.0</v>
      </c>
      <c r="V577" s="16">
        <v>0.0</v>
      </c>
      <c r="W577" s="14" t="s">
        <v>2978</v>
      </c>
      <c r="X577" s="14" t="s">
        <v>4860</v>
      </c>
      <c r="Y577" s="16">
        <v>4.1E-6</v>
      </c>
      <c r="Z577" s="16">
        <v>16.8</v>
      </c>
      <c r="AA577" s="16">
        <v>0.118</v>
      </c>
      <c r="AB577" s="16">
        <v>0.0</v>
      </c>
      <c r="AC577" s="16">
        <v>0.0</v>
      </c>
      <c r="AD577" s="16">
        <v>4.98</v>
      </c>
      <c r="AE577" s="17"/>
      <c r="AF577" s="17"/>
      <c r="AG577" s="16">
        <v>0.0</v>
      </c>
      <c r="AH577" s="16">
        <v>65990.0</v>
      </c>
      <c r="AI577" s="16">
        <v>0.0</v>
      </c>
      <c r="AJ577" s="16">
        <v>0.0</v>
      </c>
      <c r="AK577" s="16">
        <v>0.0</v>
      </c>
      <c r="AL577" s="16">
        <v>43572.0</v>
      </c>
      <c r="AM577" s="16">
        <v>0.0</v>
      </c>
      <c r="AN577" s="16">
        <v>0.0</v>
      </c>
      <c r="AO577" s="16">
        <v>0.0</v>
      </c>
      <c r="AP577" s="16">
        <v>19414.0</v>
      </c>
      <c r="AQ577" s="16">
        <v>0.0</v>
      </c>
      <c r="AR577" s="16">
        <v>0.0</v>
      </c>
      <c r="AS577" s="16">
        <v>0.0</v>
      </c>
      <c r="AT577" s="16">
        <v>18026.0</v>
      </c>
      <c r="AU577" s="16">
        <v>0.0</v>
      </c>
      <c r="AV577" s="16">
        <v>0.0</v>
      </c>
      <c r="AW577" s="16">
        <v>0.0</v>
      </c>
      <c r="AX577" s="16">
        <v>23272.0</v>
      </c>
      <c r="AY577" s="16">
        <v>0.0</v>
      </c>
      <c r="AZ577" s="16">
        <v>0.0</v>
      </c>
      <c r="BA577" s="16">
        <v>0.0</v>
      </c>
      <c r="BB577" s="16">
        <v>4688.0</v>
      </c>
      <c r="BC577" s="16">
        <v>0.0</v>
      </c>
      <c r="BD577" s="16">
        <v>0.0</v>
      </c>
      <c r="BE577" s="16">
        <v>0.0</v>
      </c>
      <c r="BF577" s="16">
        <v>988874.0</v>
      </c>
      <c r="BG577" s="16">
        <v>0.0</v>
      </c>
      <c r="BH577" s="16">
        <v>0.0</v>
      </c>
      <c r="BI577" s="16">
        <v>0.0</v>
      </c>
      <c r="BJ577" s="16">
        <v>912.0</v>
      </c>
      <c r="BK577" s="16">
        <v>0.0</v>
      </c>
      <c r="BL577" s="16">
        <v>0.0</v>
      </c>
      <c r="BM577" s="16">
        <v>2.0</v>
      </c>
      <c r="BN577" s="16">
        <v>81034.0</v>
      </c>
      <c r="BO577" s="16">
        <v>0.0</v>
      </c>
      <c r="BP577" s="16">
        <v>0.0</v>
      </c>
      <c r="BQ577" s="16">
        <v>0.0</v>
      </c>
      <c r="BR577" s="16">
        <v>43638.0</v>
      </c>
      <c r="BS577" s="16">
        <v>0.0</v>
      </c>
      <c r="BT577" s="16">
        <v>0.0</v>
      </c>
    </row>
    <row r="578">
      <c r="A578" s="14" t="s">
        <v>7008</v>
      </c>
      <c r="B578" s="16">
        <v>11.0</v>
      </c>
      <c r="C578" s="16">
        <v>4084727.0</v>
      </c>
      <c r="D578" s="14" t="s">
        <v>7009</v>
      </c>
      <c r="E578" s="14" t="s">
        <v>2622</v>
      </c>
      <c r="F578" s="14" t="s">
        <v>2621</v>
      </c>
      <c r="G578" s="14" t="s">
        <v>5166</v>
      </c>
      <c r="H578" s="14" t="s">
        <v>2978</v>
      </c>
      <c r="I578" s="14" t="s">
        <v>21</v>
      </c>
      <c r="J578" s="14" t="s">
        <v>4845</v>
      </c>
      <c r="K578" s="14" t="s">
        <v>7010</v>
      </c>
      <c r="L578" s="14" t="s">
        <v>7010</v>
      </c>
      <c r="M578" s="14" t="s">
        <v>7011</v>
      </c>
      <c r="N578" s="14" t="s">
        <v>409</v>
      </c>
      <c r="P578" s="17"/>
      <c r="Q578" s="17"/>
      <c r="R578" s="16">
        <v>2.0</v>
      </c>
      <c r="S578" s="16">
        <v>1289424.0</v>
      </c>
      <c r="T578" s="18">
        <v>1.5511E-6</v>
      </c>
      <c r="U578" s="16">
        <v>0.0</v>
      </c>
      <c r="V578" s="16">
        <v>0.0</v>
      </c>
      <c r="W578" s="14" t="s">
        <v>2978</v>
      </c>
      <c r="X578" s="17"/>
      <c r="Y578" s="17"/>
      <c r="Z578" s="16">
        <v>18.1</v>
      </c>
      <c r="AA578" s="16">
        <v>0.188</v>
      </c>
      <c r="AB578" s="16">
        <v>0.0</v>
      </c>
      <c r="AC578" s="16">
        <v>0.0</v>
      </c>
      <c r="AD578" s="16">
        <v>8.9</v>
      </c>
      <c r="AE578" s="16">
        <v>0.01</v>
      </c>
      <c r="AF578" s="16">
        <v>0.946</v>
      </c>
      <c r="AG578" s="16">
        <v>0.0</v>
      </c>
      <c r="AH578" s="16">
        <v>65984.0</v>
      </c>
      <c r="AI578" s="16">
        <v>0.0</v>
      </c>
      <c r="AJ578" s="16">
        <v>0.0</v>
      </c>
      <c r="AK578" s="16">
        <v>1.0</v>
      </c>
      <c r="AL578" s="16">
        <v>43572.0</v>
      </c>
      <c r="AM578" s="16">
        <v>0.0</v>
      </c>
      <c r="AN578" s="16">
        <v>0.0</v>
      </c>
      <c r="AO578" s="16">
        <v>0.0</v>
      </c>
      <c r="AP578" s="16">
        <v>19412.0</v>
      </c>
      <c r="AQ578" s="16">
        <v>0.0</v>
      </c>
      <c r="AR578" s="16">
        <v>0.0</v>
      </c>
      <c r="AS578" s="16">
        <v>0.0</v>
      </c>
      <c r="AT578" s="16">
        <v>18024.0</v>
      </c>
      <c r="AU578" s="16">
        <v>0.0</v>
      </c>
      <c r="AV578" s="16">
        <v>0.0</v>
      </c>
      <c r="AW578" s="16">
        <v>0.0</v>
      </c>
      <c r="AX578" s="16">
        <v>23278.0</v>
      </c>
      <c r="AY578" s="16">
        <v>0.0</v>
      </c>
      <c r="AZ578" s="16">
        <v>0.0</v>
      </c>
      <c r="BA578" s="16">
        <v>0.0</v>
      </c>
      <c r="BB578" s="16">
        <v>4690.0</v>
      </c>
      <c r="BC578" s="16">
        <v>0.0</v>
      </c>
      <c r="BD578" s="16">
        <v>0.0</v>
      </c>
      <c r="BE578" s="16">
        <v>1.0</v>
      </c>
      <c r="BF578" s="16">
        <v>988884.0</v>
      </c>
      <c r="BG578" s="16">
        <v>0.0</v>
      </c>
      <c r="BH578" s="16">
        <v>0.0</v>
      </c>
      <c r="BI578" s="16">
        <v>0.0</v>
      </c>
      <c r="BJ578" s="16">
        <v>912.0</v>
      </c>
      <c r="BK578" s="16">
        <v>0.0</v>
      </c>
      <c r="BL578" s="16">
        <v>0.0</v>
      </c>
      <c r="BM578" s="16">
        <v>0.0</v>
      </c>
      <c r="BN578" s="16">
        <v>81026.0</v>
      </c>
      <c r="BO578" s="16">
        <v>0.0</v>
      </c>
      <c r="BP578" s="16">
        <v>0.0</v>
      </c>
      <c r="BQ578" s="16">
        <v>0.0</v>
      </c>
      <c r="BR578" s="16">
        <v>43642.0</v>
      </c>
      <c r="BS578" s="16">
        <v>0.0</v>
      </c>
      <c r="BT578" s="16">
        <v>0.0</v>
      </c>
    </row>
    <row r="579">
      <c r="A579" s="14" t="s">
        <v>7012</v>
      </c>
      <c r="B579" s="16">
        <v>11.0</v>
      </c>
      <c r="C579" s="16">
        <v>4084734.0</v>
      </c>
      <c r="D579" s="17"/>
      <c r="E579" s="14" t="s">
        <v>2622</v>
      </c>
      <c r="F579" s="14" t="s">
        <v>2621</v>
      </c>
      <c r="G579" s="14" t="s">
        <v>5166</v>
      </c>
      <c r="H579" s="14" t="s">
        <v>2978</v>
      </c>
      <c r="I579" s="14" t="s">
        <v>21</v>
      </c>
      <c r="J579" s="14" t="s">
        <v>4845</v>
      </c>
      <c r="K579" s="14" t="s">
        <v>7013</v>
      </c>
      <c r="L579" s="14" t="s">
        <v>7013</v>
      </c>
      <c r="M579" s="14" t="s">
        <v>7014</v>
      </c>
      <c r="N579" s="14" t="s">
        <v>4848</v>
      </c>
      <c r="P579" s="17"/>
      <c r="Q579" s="17"/>
      <c r="R579" s="16">
        <v>2.0</v>
      </c>
      <c r="S579" s="16">
        <v>1289432.0</v>
      </c>
      <c r="T579" s="18">
        <v>1.5511E-6</v>
      </c>
      <c r="U579" s="16">
        <v>0.0</v>
      </c>
      <c r="V579" s="16">
        <v>0.0</v>
      </c>
      <c r="W579" s="14" t="s">
        <v>2978</v>
      </c>
      <c r="X579" s="14" t="s">
        <v>4849</v>
      </c>
      <c r="Y579" s="18">
        <v>3.4E-7</v>
      </c>
      <c r="Z579" s="16">
        <v>18.1</v>
      </c>
      <c r="AA579" s="16">
        <v>0.063</v>
      </c>
      <c r="AB579" s="16">
        <v>0.0</v>
      </c>
      <c r="AC579" s="16">
        <v>-0.02</v>
      </c>
      <c r="AD579" s="16">
        <v>8.9</v>
      </c>
      <c r="AE579" s="17"/>
      <c r="AF579" s="17"/>
      <c r="AG579" s="16">
        <v>0.0</v>
      </c>
      <c r="AH579" s="16">
        <v>65990.0</v>
      </c>
      <c r="AI579" s="16">
        <v>0.0</v>
      </c>
      <c r="AJ579" s="16">
        <v>0.0</v>
      </c>
      <c r="AK579" s="16">
        <v>0.0</v>
      </c>
      <c r="AL579" s="16">
        <v>43572.0</v>
      </c>
      <c r="AM579" s="16">
        <v>0.0</v>
      </c>
      <c r="AN579" s="16">
        <v>0.0</v>
      </c>
      <c r="AO579" s="16">
        <v>0.0</v>
      </c>
      <c r="AP579" s="16">
        <v>19414.0</v>
      </c>
      <c r="AQ579" s="16">
        <v>0.0</v>
      </c>
      <c r="AR579" s="16">
        <v>0.0</v>
      </c>
      <c r="AS579" s="16">
        <v>0.0</v>
      </c>
      <c r="AT579" s="16">
        <v>18028.0</v>
      </c>
      <c r="AU579" s="16">
        <v>0.0</v>
      </c>
      <c r="AV579" s="16">
        <v>0.0</v>
      </c>
      <c r="AW579" s="16">
        <v>0.0</v>
      </c>
      <c r="AX579" s="16">
        <v>23268.0</v>
      </c>
      <c r="AY579" s="16">
        <v>0.0</v>
      </c>
      <c r="AZ579" s="16">
        <v>0.0</v>
      </c>
      <c r="BA579" s="16">
        <v>0.0</v>
      </c>
      <c r="BB579" s="16">
        <v>4688.0</v>
      </c>
      <c r="BC579" s="16">
        <v>0.0</v>
      </c>
      <c r="BD579" s="16">
        <v>0.0</v>
      </c>
      <c r="BE579" s="16">
        <v>2.0</v>
      </c>
      <c r="BF579" s="16">
        <v>988886.0</v>
      </c>
      <c r="BG579" s="16">
        <v>0.0</v>
      </c>
      <c r="BH579" s="16">
        <v>0.0</v>
      </c>
      <c r="BI579" s="16">
        <v>0.0</v>
      </c>
      <c r="BJ579" s="16">
        <v>912.0</v>
      </c>
      <c r="BK579" s="16">
        <v>0.0</v>
      </c>
      <c r="BL579" s="16">
        <v>0.0</v>
      </c>
      <c r="BM579" s="16">
        <v>0.0</v>
      </c>
      <c r="BN579" s="16">
        <v>81034.0</v>
      </c>
      <c r="BO579" s="16">
        <v>0.0</v>
      </c>
      <c r="BP579" s="16">
        <v>0.0</v>
      </c>
      <c r="BQ579" s="16">
        <v>0.0</v>
      </c>
      <c r="BR579" s="16">
        <v>43640.0</v>
      </c>
      <c r="BS579" s="16">
        <v>0.0</v>
      </c>
      <c r="BT579" s="16">
        <v>0.0</v>
      </c>
    </row>
    <row r="580">
      <c r="A580" s="14" t="s">
        <v>7015</v>
      </c>
      <c r="B580" s="16">
        <v>11.0</v>
      </c>
      <c r="C580" s="16">
        <v>4086860.0</v>
      </c>
      <c r="D580" s="14" t="s">
        <v>7016</v>
      </c>
      <c r="E580" s="14" t="s">
        <v>2631</v>
      </c>
      <c r="F580" s="14" t="s">
        <v>2630</v>
      </c>
      <c r="G580" s="14" t="s">
        <v>5166</v>
      </c>
      <c r="H580" s="14" t="s">
        <v>2978</v>
      </c>
      <c r="I580" s="14" t="s">
        <v>21</v>
      </c>
      <c r="J580" s="14" t="s">
        <v>4852</v>
      </c>
      <c r="K580" s="14" t="s">
        <v>7017</v>
      </c>
      <c r="L580" s="14" t="s">
        <v>7017</v>
      </c>
      <c r="M580" s="14" t="s">
        <v>7018</v>
      </c>
      <c r="N580" s="14" t="s">
        <v>409</v>
      </c>
      <c r="P580" s="17"/>
      <c r="Q580" s="17"/>
      <c r="R580" s="16">
        <v>2.0</v>
      </c>
      <c r="S580" s="16">
        <v>1530156.0</v>
      </c>
      <c r="T580" s="18">
        <v>1.3071E-6</v>
      </c>
      <c r="U580" s="16">
        <v>0.0</v>
      </c>
      <c r="V580" s="16">
        <v>0.0</v>
      </c>
      <c r="W580" s="14" t="s">
        <v>2978</v>
      </c>
      <c r="X580" s="17"/>
      <c r="Y580" s="17"/>
      <c r="Z580" s="16">
        <v>24.7</v>
      </c>
      <c r="AA580" s="17"/>
      <c r="AB580" s="16">
        <v>0.52</v>
      </c>
      <c r="AC580" s="16">
        <v>0.46</v>
      </c>
      <c r="AD580" s="16">
        <v>8.73</v>
      </c>
      <c r="AE580" s="17"/>
      <c r="AF580" s="17"/>
      <c r="AG580" s="16">
        <v>0.0</v>
      </c>
      <c r="AH580" s="16">
        <v>73036.0</v>
      </c>
      <c r="AI580" s="16">
        <v>0.0</v>
      </c>
      <c r="AJ580" s="16">
        <v>0.0</v>
      </c>
      <c r="AK580" s="16">
        <v>1.0</v>
      </c>
      <c r="AL580" s="16">
        <v>50864.0</v>
      </c>
      <c r="AM580" s="16">
        <v>0.0</v>
      </c>
      <c r="AN580" s="16">
        <v>0.0</v>
      </c>
      <c r="AO580" s="16">
        <v>0.0</v>
      </c>
      <c r="AP580" s="16">
        <v>28470.0</v>
      </c>
      <c r="AQ580" s="16">
        <v>0.0</v>
      </c>
      <c r="AR580" s="16">
        <v>0.0</v>
      </c>
      <c r="AS580" s="16">
        <v>0.0</v>
      </c>
      <c r="AT580" s="16">
        <v>40740.0</v>
      </c>
      <c r="AU580" s="16">
        <v>0.0</v>
      </c>
      <c r="AV580" s="16">
        <v>0.0</v>
      </c>
      <c r="AW580" s="16">
        <v>0.0</v>
      </c>
      <c r="AX580" s="16">
        <v>44820.0</v>
      </c>
      <c r="AY580" s="16">
        <v>0.0</v>
      </c>
      <c r="AZ580" s="16">
        <v>0.0</v>
      </c>
      <c r="BA580" s="16">
        <v>0.0</v>
      </c>
      <c r="BB580" s="16">
        <v>5960.0</v>
      </c>
      <c r="BC580" s="16">
        <v>0.0</v>
      </c>
      <c r="BD580" s="16">
        <v>0.0</v>
      </c>
      <c r="BE580" s="16">
        <v>0.0</v>
      </c>
      <c r="BF580" s="16">
        <v>1141732.0</v>
      </c>
      <c r="BG580" s="16">
        <v>0.0</v>
      </c>
      <c r="BH580" s="16">
        <v>0.0</v>
      </c>
      <c r="BI580" s="16">
        <v>0.0</v>
      </c>
      <c r="BJ580" s="16">
        <v>912.0</v>
      </c>
      <c r="BK580" s="16">
        <v>0.0</v>
      </c>
      <c r="BL580" s="16">
        <v>0.0</v>
      </c>
      <c r="BM580" s="16">
        <v>1.0</v>
      </c>
      <c r="BN580" s="16">
        <v>83890.0</v>
      </c>
      <c r="BO580" s="16">
        <v>0.0</v>
      </c>
      <c r="BP580" s="16">
        <v>0.0</v>
      </c>
      <c r="BQ580" s="16">
        <v>0.0</v>
      </c>
      <c r="BR580" s="16">
        <v>59732.0</v>
      </c>
      <c r="BS580" s="16">
        <v>0.0</v>
      </c>
      <c r="BT580" s="16">
        <v>0.0</v>
      </c>
    </row>
    <row r="581">
      <c r="A581" s="14" t="s">
        <v>7019</v>
      </c>
      <c r="B581" s="16">
        <v>11.0</v>
      </c>
      <c r="C581" s="16">
        <v>4086854.0</v>
      </c>
      <c r="D581" s="14" t="s">
        <v>7020</v>
      </c>
      <c r="E581" s="14" t="s">
        <v>2630</v>
      </c>
      <c r="F581" s="14" t="s">
        <v>2622</v>
      </c>
      <c r="G581" s="14" t="s">
        <v>5166</v>
      </c>
      <c r="H581" s="14" t="s">
        <v>2978</v>
      </c>
      <c r="I581" s="14" t="s">
        <v>21</v>
      </c>
      <c r="J581" s="14" t="s">
        <v>4852</v>
      </c>
      <c r="K581" s="14" t="s">
        <v>7021</v>
      </c>
      <c r="L581" s="14" t="s">
        <v>7021</v>
      </c>
      <c r="M581" s="14" t="s">
        <v>7022</v>
      </c>
      <c r="N581" s="14" t="s">
        <v>409</v>
      </c>
      <c r="P581" s="17"/>
      <c r="Q581" s="17"/>
      <c r="R581" s="16">
        <v>2.0</v>
      </c>
      <c r="S581" s="16">
        <v>1530986.0</v>
      </c>
      <c r="T581" s="18">
        <v>1.3063E-6</v>
      </c>
      <c r="U581" s="16">
        <v>0.0</v>
      </c>
      <c r="V581" s="16">
        <v>0.0</v>
      </c>
      <c r="W581" s="14" t="s">
        <v>2978</v>
      </c>
      <c r="X581" s="14" t="s">
        <v>4849</v>
      </c>
      <c r="Y581" s="18">
        <v>2.9E-7</v>
      </c>
      <c r="Z581" s="16">
        <v>23.4</v>
      </c>
      <c r="AA581" s="17"/>
      <c r="AB581" s="16">
        <v>0.02</v>
      </c>
      <c r="AC581" s="16">
        <v>0.03</v>
      </c>
      <c r="AD581" s="16">
        <v>6.3</v>
      </c>
      <c r="AE581" s="17"/>
      <c r="AF581" s="17"/>
      <c r="AG581" s="16">
        <v>0.0</v>
      </c>
      <c r="AH581" s="16">
        <v>73044.0</v>
      </c>
      <c r="AI581" s="16">
        <v>0.0</v>
      </c>
      <c r="AJ581" s="16">
        <v>0.0</v>
      </c>
      <c r="AK581" s="16">
        <v>0.0</v>
      </c>
      <c r="AL581" s="16">
        <v>50886.0</v>
      </c>
      <c r="AM581" s="16">
        <v>0.0</v>
      </c>
      <c r="AN581" s="16">
        <v>0.0</v>
      </c>
      <c r="AO581" s="16">
        <v>0.0</v>
      </c>
      <c r="AP581" s="16">
        <v>28518.0</v>
      </c>
      <c r="AQ581" s="16">
        <v>0.0</v>
      </c>
      <c r="AR581" s="16">
        <v>0.0</v>
      </c>
      <c r="AS581" s="16">
        <v>0.0</v>
      </c>
      <c r="AT581" s="16">
        <v>40748.0</v>
      </c>
      <c r="AU581" s="16">
        <v>0.0</v>
      </c>
      <c r="AV581" s="16">
        <v>0.0</v>
      </c>
      <c r="AW581" s="16">
        <v>0.0</v>
      </c>
      <c r="AX581" s="16">
        <v>44868.0</v>
      </c>
      <c r="AY581" s="16">
        <v>0.0</v>
      </c>
      <c r="AZ581" s="16">
        <v>0.0</v>
      </c>
      <c r="BA581" s="16">
        <v>0.0</v>
      </c>
      <c r="BB581" s="16">
        <v>5966.0</v>
      </c>
      <c r="BC581" s="16">
        <v>0.0</v>
      </c>
      <c r="BD581" s="16">
        <v>0.0</v>
      </c>
      <c r="BE581" s="16">
        <v>2.0</v>
      </c>
      <c r="BF581" s="16">
        <v>1142294.0</v>
      </c>
      <c r="BG581" s="16">
        <v>0.0</v>
      </c>
      <c r="BH581" s="16">
        <v>0.0</v>
      </c>
      <c r="BI581" s="16">
        <v>0.0</v>
      </c>
      <c r="BJ581" s="16">
        <v>912.0</v>
      </c>
      <c r="BK581" s="16">
        <v>0.0</v>
      </c>
      <c r="BL581" s="16">
        <v>0.0</v>
      </c>
      <c r="BM581" s="16">
        <v>0.0</v>
      </c>
      <c r="BN581" s="16">
        <v>83970.0</v>
      </c>
      <c r="BO581" s="16">
        <v>0.0</v>
      </c>
      <c r="BP581" s="16">
        <v>0.0</v>
      </c>
      <c r="BQ581" s="16">
        <v>0.0</v>
      </c>
      <c r="BR581" s="16">
        <v>59780.0</v>
      </c>
      <c r="BS581" s="16">
        <v>0.0</v>
      </c>
      <c r="BT581" s="16">
        <v>0.0</v>
      </c>
    </row>
    <row r="582">
      <c r="A582" s="14" t="s">
        <v>7023</v>
      </c>
      <c r="B582" s="16">
        <v>11.0</v>
      </c>
      <c r="C582" s="16">
        <v>4086834.0</v>
      </c>
      <c r="D582" s="17"/>
      <c r="E582" s="14" t="s">
        <v>2621</v>
      </c>
      <c r="F582" s="14" t="s">
        <v>2631</v>
      </c>
      <c r="G582" s="14" t="s">
        <v>5166</v>
      </c>
      <c r="H582" s="14" t="s">
        <v>2978</v>
      </c>
      <c r="I582" s="14" t="s">
        <v>21</v>
      </c>
      <c r="J582" s="14" t="s">
        <v>4852</v>
      </c>
      <c r="K582" s="14" t="s">
        <v>7024</v>
      </c>
      <c r="L582" s="14" t="s">
        <v>7024</v>
      </c>
      <c r="M582" s="14" t="s">
        <v>7025</v>
      </c>
      <c r="N582" s="14" t="s">
        <v>409</v>
      </c>
      <c r="P582" s="17"/>
      <c r="Q582" s="17"/>
      <c r="R582" s="16">
        <v>2.0</v>
      </c>
      <c r="S582" s="16">
        <v>1535400.0</v>
      </c>
      <c r="T582" s="18">
        <v>1.3026E-6</v>
      </c>
      <c r="U582" s="16">
        <v>0.0</v>
      </c>
      <c r="V582" s="16">
        <v>0.0</v>
      </c>
      <c r="W582" s="14" t="s">
        <v>2978</v>
      </c>
      <c r="X582" s="14" t="s">
        <v>4849</v>
      </c>
      <c r="Y582" s="18">
        <v>2.9E-7</v>
      </c>
      <c r="Z582" s="16">
        <v>20.4</v>
      </c>
      <c r="AA582" s="17"/>
      <c r="AB582" s="16">
        <v>0.0</v>
      </c>
      <c r="AC582" s="16">
        <v>0.01</v>
      </c>
      <c r="AD582" s="16">
        <v>4.7</v>
      </c>
      <c r="AE582" s="17"/>
      <c r="AF582" s="17"/>
      <c r="AG582" s="16">
        <v>0.0</v>
      </c>
      <c r="AH582" s="16">
        <v>73144.0</v>
      </c>
      <c r="AI582" s="16">
        <v>0.0</v>
      </c>
      <c r="AJ582" s="16">
        <v>0.0</v>
      </c>
      <c r="AK582" s="16">
        <v>0.0</v>
      </c>
      <c r="AL582" s="16">
        <v>50972.0</v>
      </c>
      <c r="AM582" s="16">
        <v>0.0</v>
      </c>
      <c r="AN582" s="16">
        <v>0.0</v>
      </c>
      <c r="AO582" s="16">
        <v>0.0</v>
      </c>
      <c r="AP582" s="16">
        <v>28618.0</v>
      </c>
      <c r="AQ582" s="16">
        <v>0.0</v>
      </c>
      <c r="AR582" s="16">
        <v>0.0</v>
      </c>
      <c r="AS582" s="16">
        <v>0.0</v>
      </c>
      <c r="AT582" s="16">
        <v>40896.0</v>
      </c>
      <c r="AU582" s="16">
        <v>0.0</v>
      </c>
      <c r="AV582" s="16">
        <v>0.0</v>
      </c>
      <c r="AW582" s="16">
        <v>0.0</v>
      </c>
      <c r="AX582" s="16">
        <v>45048.0</v>
      </c>
      <c r="AY582" s="16">
        <v>0.0</v>
      </c>
      <c r="AZ582" s="16">
        <v>0.0</v>
      </c>
      <c r="BA582" s="16">
        <v>0.0</v>
      </c>
      <c r="BB582" s="16">
        <v>5984.0</v>
      </c>
      <c r="BC582" s="16">
        <v>0.0</v>
      </c>
      <c r="BD582" s="16">
        <v>0.0</v>
      </c>
      <c r="BE582" s="16">
        <v>2.0</v>
      </c>
      <c r="BF582" s="16">
        <v>1145822.0</v>
      </c>
      <c r="BG582" s="16">
        <v>0.0</v>
      </c>
      <c r="BH582" s="16">
        <v>0.0</v>
      </c>
      <c r="BI582" s="16">
        <v>0.0</v>
      </c>
      <c r="BJ582" s="16">
        <v>912.0</v>
      </c>
      <c r="BK582" s="16">
        <v>0.0</v>
      </c>
      <c r="BL582" s="16">
        <v>0.0</v>
      </c>
      <c r="BM582" s="16">
        <v>0.0</v>
      </c>
      <c r="BN582" s="16">
        <v>84032.0</v>
      </c>
      <c r="BO582" s="16">
        <v>0.0</v>
      </c>
      <c r="BP582" s="16">
        <v>0.0</v>
      </c>
      <c r="BQ582" s="16">
        <v>0.0</v>
      </c>
      <c r="BR582" s="16">
        <v>59972.0</v>
      </c>
      <c r="BS582" s="16">
        <v>0.0</v>
      </c>
      <c r="BT582" s="16">
        <v>0.0</v>
      </c>
    </row>
    <row r="583">
      <c r="A583" s="14" t="s">
        <v>7026</v>
      </c>
      <c r="B583" s="16">
        <v>11.0</v>
      </c>
      <c r="C583" s="16">
        <v>4088736.0</v>
      </c>
      <c r="D583" s="14" t="s">
        <v>7027</v>
      </c>
      <c r="E583" s="14" t="s">
        <v>2630</v>
      </c>
      <c r="F583" s="14" t="s">
        <v>2621</v>
      </c>
      <c r="G583" s="14" t="s">
        <v>4844</v>
      </c>
      <c r="H583" s="14" t="s">
        <v>2978</v>
      </c>
      <c r="I583" s="14" t="s">
        <v>2978</v>
      </c>
      <c r="J583" s="14" t="s">
        <v>4951</v>
      </c>
      <c r="K583" s="14" t="s">
        <v>7028</v>
      </c>
      <c r="L583" s="14" t="s">
        <v>7028</v>
      </c>
      <c r="M583" s="14" t="s">
        <v>7029</v>
      </c>
      <c r="N583" s="14" t="s">
        <v>5348</v>
      </c>
      <c r="O583" s="17"/>
      <c r="P583" s="17"/>
      <c r="Q583" s="14" t="s">
        <v>5379</v>
      </c>
      <c r="R583" s="16">
        <v>2.0</v>
      </c>
      <c r="S583" s="16">
        <v>1535624.0</v>
      </c>
      <c r="T583" s="18">
        <v>1.3024E-6</v>
      </c>
      <c r="U583" s="16">
        <v>0.0</v>
      </c>
      <c r="V583" s="16">
        <v>0.0</v>
      </c>
      <c r="W583" s="14" t="s">
        <v>2978</v>
      </c>
      <c r="X583" s="14" t="s">
        <v>4860</v>
      </c>
      <c r="Y583" s="16">
        <v>3.95E-6</v>
      </c>
      <c r="Z583" s="16">
        <v>25.3</v>
      </c>
      <c r="AA583" s="17"/>
      <c r="AB583" s="16">
        <v>0.0</v>
      </c>
      <c r="AC583" s="16">
        <v>0.0</v>
      </c>
      <c r="AD583" s="16">
        <v>6.33</v>
      </c>
      <c r="AE583" s="17"/>
      <c r="AF583" s="17"/>
      <c r="AG583" s="16">
        <v>0.0</v>
      </c>
      <c r="AH583" s="16">
        <v>73028.0</v>
      </c>
      <c r="AI583" s="16">
        <v>0.0</v>
      </c>
      <c r="AJ583" s="16">
        <v>0.0</v>
      </c>
      <c r="AK583" s="16">
        <v>0.0</v>
      </c>
      <c r="AL583" s="16">
        <v>50972.0</v>
      </c>
      <c r="AM583" s="16">
        <v>0.0</v>
      </c>
      <c r="AN583" s="16">
        <v>0.0</v>
      </c>
      <c r="AO583" s="16">
        <v>0.0</v>
      </c>
      <c r="AP583" s="16">
        <v>28642.0</v>
      </c>
      <c r="AQ583" s="16">
        <v>0.0</v>
      </c>
      <c r="AR583" s="16">
        <v>0.0</v>
      </c>
      <c r="AS583" s="16">
        <v>0.0</v>
      </c>
      <c r="AT583" s="16">
        <v>40910.0</v>
      </c>
      <c r="AU583" s="16">
        <v>0.0</v>
      </c>
      <c r="AV583" s="16">
        <v>0.0</v>
      </c>
      <c r="AW583" s="16">
        <v>0.0</v>
      </c>
      <c r="AX583" s="16">
        <v>44460.0</v>
      </c>
      <c r="AY583" s="16">
        <v>0.0</v>
      </c>
      <c r="AZ583" s="16">
        <v>0.0</v>
      </c>
      <c r="BA583" s="16">
        <v>0.0</v>
      </c>
      <c r="BB583" s="16">
        <v>6012.0</v>
      </c>
      <c r="BC583" s="16">
        <v>0.0</v>
      </c>
      <c r="BD583" s="16">
        <v>0.0</v>
      </c>
      <c r="BE583" s="16">
        <v>0.0</v>
      </c>
      <c r="BF583" s="16">
        <v>1146658.0</v>
      </c>
      <c r="BG583" s="16">
        <v>0.0</v>
      </c>
      <c r="BH583" s="16">
        <v>0.0</v>
      </c>
      <c r="BI583" s="16">
        <v>0.0</v>
      </c>
      <c r="BJ583" s="16">
        <v>912.0</v>
      </c>
      <c r="BK583" s="16">
        <v>0.0</v>
      </c>
      <c r="BL583" s="16">
        <v>0.0</v>
      </c>
      <c r="BM583" s="16">
        <v>2.0</v>
      </c>
      <c r="BN583" s="16">
        <v>84056.0</v>
      </c>
      <c r="BO583" s="16">
        <v>0.0</v>
      </c>
      <c r="BP583" s="16">
        <v>0.0</v>
      </c>
      <c r="BQ583" s="16">
        <v>0.0</v>
      </c>
      <c r="BR583" s="16">
        <v>59974.0</v>
      </c>
      <c r="BS583" s="16">
        <v>0.0</v>
      </c>
      <c r="BT583" s="16">
        <v>0.0</v>
      </c>
    </row>
    <row r="584">
      <c r="A584" s="14" t="s">
        <v>7030</v>
      </c>
      <c r="B584" s="16">
        <v>11.0</v>
      </c>
      <c r="C584" s="16">
        <v>4088737.0</v>
      </c>
      <c r="D584" s="14" t="s">
        <v>7031</v>
      </c>
      <c r="E584" s="14" t="s">
        <v>2630</v>
      </c>
      <c r="F584" s="14" t="s">
        <v>2621</v>
      </c>
      <c r="G584" s="14" t="s">
        <v>4844</v>
      </c>
      <c r="H584" s="14" t="s">
        <v>2978</v>
      </c>
      <c r="I584" s="14" t="s">
        <v>2978</v>
      </c>
      <c r="J584" s="14" t="s">
        <v>4951</v>
      </c>
      <c r="K584" s="14" t="s">
        <v>7032</v>
      </c>
      <c r="L584" s="14" t="s">
        <v>7032</v>
      </c>
      <c r="M584" s="14" t="s">
        <v>7033</v>
      </c>
      <c r="N584" s="14" t="s">
        <v>409</v>
      </c>
      <c r="P584" s="17"/>
      <c r="Q584" s="17"/>
      <c r="R584" s="16">
        <v>2.0</v>
      </c>
      <c r="S584" s="16">
        <v>1535692.0</v>
      </c>
      <c r="T584" s="18">
        <v>1.3023E-6</v>
      </c>
      <c r="U584" s="16">
        <v>0.0</v>
      </c>
      <c r="V584" s="16">
        <v>0.0</v>
      </c>
      <c r="W584" s="14" t="s">
        <v>2978</v>
      </c>
      <c r="X584" s="14" t="s">
        <v>4860</v>
      </c>
      <c r="Y584" s="16">
        <v>3.95E-6</v>
      </c>
      <c r="Z584" s="16">
        <v>23.6</v>
      </c>
      <c r="AA584" s="17"/>
      <c r="AB584" s="16">
        <v>0.0</v>
      </c>
      <c r="AC584" s="16">
        <v>0.0</v>
      </c>
      <c r="AD584" s="16">
        <v>6.33</v>
      </c>
      <c r="AE584" s="17"/>
      <c r="AF584" s="17"/>
      <c r="AG584" s="16">
        <v>0.0</v>
      </c>
      <c r="AH584" s="16">
        <v>73008.0</v>
      </c>
      <c r="AI584" s="16">
        <v>0.0</v>
      </c>
      <c r="AJ584" s="16">
        <v>0.0</v>
      </c>
      <c r="AK584" s="16">
        <v>0.0</v>
      </c>
      <c r="AL584" s="16">
        <v>50964.0</v>
      </c>
      <c r="AM584" s="16">
        <v>0.0</v>
      </c>
      <c r="AN584" s="16">
        <v>0.0</v>
      </c>
      <c r="AO584" s="16">
        <v>0.0</v>
      </c>
      <c r="AP584" s="16">
        <v>28646.0</v>
      </c>
      <c r="AQ584" s="16">
        <v>0.0</v>
      </c>
      <c r="AR584" s="16">
        <v>0.0</v>
      </c>
      <c r="AS584" s="16">
        <v>0.0</v>
      </c>
      <c r="AT584" s="16">
        <v>40922.0</v>
      </c>
      <c r="AU584" s="16">
        <v>0.0</v>
      </c>
      <c r="AV584" s="16">
        <v>0.0</v>
      </c>
      <c r="AW584" s="16">
        <v>0.0</v>
      </c>
      <c r="AX584" s="16">
        <v>44462.0</v>
      </c>
      <c r="AY584" s="16">
        <v>0.0</v>
      </c>
      <c r="AZ584" s="16">
        <v>0.0</v>
      </c>
      <c r="BA584" s="16">
        <v>0.0</v>
      </c>
      <c r="BB584" s="16">
        <v>6012.0</v>
      </c>
      <c r="BC584" s="16">
        <v>0.0</v>
      </c>
      <c r="BD584" s="16">
        <v>0.0</v>
      </c>
      <c r="BE584" s="16">
        <v>0.0</v>
      </c>
      <c r="BF584" s="16">
        <v>1146724.0</v>
      </c>
      <c r="BG584" s="16">
        <v>0.0</v>
      </c>
      <c r="BH584" s="16">
        <v>0.0</v>
      </c>
      <c r="BI584" s="16">
        <v>0.0</v>
      </c>
      <c r="BJ584" s="16">
        <v>912.0</v>
      </c>
      <c r="BK584" s="16">
        <v>0.0</v>
      </c>
      <c r="BL584" s="16">
        <v>0.0</v>
      </c>
      <c r="BM584" s="16">
        <v>2.0</v>
      </c>
      <c r="BN584" s="16">
        <v>84062.0</v>
      </c>
      <c r="BO584" s="16">
        <v>0.0</v>
      </c>
      <c r="BP584" s="16">
        <v>0.0</v>
      </c>
      <c r="BQ584" s="16">
        <v>0.0</v>
      </c>
      <c r="BR584" s="16">
        <v>59980.0</v>
      </c>
      <c r="BS584" s="16">
        <v>0.0</v>
      </c>
      <c r="BT584" s="16">
        <v>0.0</v>
      </c>
    </row>
    <row r="585">
      <c r="A585" s="14" t="s">
        <v>7034</v>
      </c>
      <c r="B585" s="16">
        <v>11.0</v>
      </c>
      <c r="C585" s="16">
        <v>4088733.0</v>
      </c>
      <c r="D585" s="14" t="s">
        <v>7035</v>
      </c>
      <c r="E585" s="14" t="s">
        <v>2630</v>
      </c>
      <c r="F585" s="14" t="s">
        <v>2631</v>
      </c>
      <c r="G585" s="14" t="s">
        <v>5166</v>
      </c>
      <c r="H585" s="14" t="s">
        <v>2978</v>
      </c>
      <c r="I585" s="14" t="s">
        <v>21</v>
      </c>
      <c r="J585" s="14" t="s">
        <v>4951</v>
      </c>
      <c r="K585" s="14" t="s">
        <v>7036</v>
      </c>
      <c r="L585" s="14" t="s">
        <v>7036</v>
      </c>
      <c r="M585" s="14" t="s">
        <v>7037</v>
      </c>
      <c r="N585" s="14" t="s">
        <v>409</v>
      </c>
      <c r="P585" s="17"/>
      <c r="Q585" s="17"/>
      <c r="R585" s="16">
        <v>2.0</v>
      </c>
      <c r="S585" s="16">
        <v>1535744.0</v>
      </c>
      <c r="T585" s="18">
        <v>1.3023E-6</v>
      </c>
      <c r="U585" s="16">
        <v>0.0</v>
      </c>
      <c r="V585" s="16">
        <v>0.0</v>
      </c>
      <c r="W585" s="14" t="s">
        <v>2978</v>
      </c>
      <c r="X585" s="17"/>
      <c r="Y585" s="17"/>
      <c r="Z585" s="16">
        <v>21.5</v>
      </c>
      <c r="AA585" s="17"/>
      <c r="AB585" s="16">
        <v>0.13</v>
      </c>
      <c r="AC585" s="16">
        <v>0.15</v>
      </c>
      <c r="AD585" s="16">
        <v>2.31</v>
      </c>
      <c r="AE585" s="17"/>
      <c r="AF585" s="17"/>
      <c r="AG585" s="16">
        <v>0.0</v>
      </c>
      <c r="AH585" s="16">
        <v>73134.0</v>
      </c>
      <c r="AI585" s="16">
        <v>0.0</v>
      </c>
      <c r="AJ585" s="16">
        <v>0.0</v>
      </c>
      <c r="AK585" s="16">
        <v>0.0</v>
      </c>
      <c r="AL585" s="16">
        <v>50980.0</v>
      </c>
      <c r="AM585" s="16">
        <v>0.0</v>
      </c>
      <c r="AN585" s="16">
        <v>0.0</v>
      </c>
      <c r="AO585" s="16">
        <v>0.0</v>
      </c>
      <c r="AP585" s="16">
        <v>28650.0</v>
      </c>
      <c r="AQ585" s="16">
        <v>0.0</v>
      </c>
      <c r="AR585" s="16">
        <v>0.0</v>
      </c>
      <c r="AS585" s="16">
        <v>1.0</v>
      </c>
      <c r="AT585" s="16">
        <v>40896.0</v>
      </c>
      <c r="AU585" s="16">
        <v>0.0</v>
      </c>
      <c r="AV585" s="16">
        <v>0.0</v>
      </c>
      <c r="AW585" s="16">
        <v>0.0</v>
      </c>
      <c r="AX585" s="16">
        <v>44468.0</v>
      </c>
      <c r="AY585" s="16">
        <v>0.0</v>
      </c>
      <c r="AZ585" s="16">
        <v>0.0</v>
      </c>
      <c r="BA585" s="16">
        <v>0.0</v>
      </c>
      <c r="BB585" s="16">
        <v>5990.0</v>
      </c>
      <c r="BC585" s="16">
        <v>0.0</v>
      </c>
      <c r="BD585" s="16">
        <v>0.0</v>
      </c>
      <c r="BE585" s="16">
        <v>1.0</v>
      </c>
      <c r="BF585" s="16">
        <v>1146666.0</v>
      </c>
      <c r="BG585" s="16">
        <v>0.0</v>
      </c>
      <c r="BH585" s="16">
        <v>0.0</v>
      </c>
      <c r="BI585" s="16">
        <v>0.0</v>
      </c>
      <c r="BJ585" s="16">
        <v>912.0</v>
      </c>
      <c r="BK585" s="16">
        <v>0.0</v>
      </c>
      <c r="BL585" s="16">
        <v>0.0</v>
      </c>
      <c r="BM585" s="16">
        <v>0.0</v>
      </c>
      <c r="BN585" s="16">
        <v>84054.0</v>
      </c>
      <c r="BO585" s="16">
        <v>0.0</v>
      </c>
      <c r="BP585" s="16">
        <v>0.0</v>
      </c>
      <c r="BQ585" s="16">
        <v>0.0</v>
      </c>
      <c r="BR585" s="16">
        <v>59994.0</v>
      </c>
      <c r="BS585" s="16">
        <v>0.0</v>
      </c>
      <c r="BT585" s="16">
        <v>0.0</v>
      </c>
    </row>
    <row r="586">
      <c r="A586" s="14" t="s">
        <v>7038</v>
      </c>
      <c r="B586" s="16">
        <v>11.0</v>
      </c>
      <c r="C586" s="16">
        <v>4088701.0</v>
      </c>
      <c r="D586" s="17"/>
      <c r="E586" s="14" t="s">
        <v>2631</v>
      </c>
      <c r="F586" s="14" t="s">
        <v>2622</v>
      </c>
      <c r="G586" s="14" t="s">
        <v>5166</v>
      </c>
      <c r="H586" s="14" t="s">
        <v>2978</v>
      </c>
      <c r="I586" s="14" t="s">
        <v>21</v>
      </c>
      <c r="J586" s="14" t="s">
        <v>4951</v>
      </c>
      <c r="K586" s="14" t="s">
        <v>7039</v>
      </c>
      <c r="M586" s="14" t="s">
        <v>7039</v>
      </c>
      <c r="N586" s="14" t="s">
        <v>7040</v>
      </c>
      <c r="P586" s="17"/>
      <c r="Q586" s="17"/>
      <c r="R586" s="16">
        <v>2.0</v>
      </c>
      <c r="S586" s="16">
        <v>1535784.0</v>
      </c>
      <c r="T586" s="18">
        <v>1.3023E-6</v>
      </c>
      <c r="U586" s="16">
        <v>0.0</v>
      </c>
      <c r="V586" s="16">
        <v>0.0</v>
      </c>
      <c r="W586" s="14" t="s">
        <v>2978</v>
      </c>
      <c r="X586" s="14" t="s">
        <v>4849</v>
      </c>
      <c r="Y586" s="18">
        <v>2.9E-7</v>
      </c>
      <c r="Z586" s="16">
        <v>23.8</v>
      </c>
      <c r="AA586" s="17"/>
      <c r="AB586" s="16">
        <v>0.17</v>
      </c>
      <c r="AC586" s="16">
        <v>0.25</v>
      </c>
      <c r="AD586" s="16">
        <v>8.79</v>
      </c>
      <c r="AE586" s="17"/>
      <c r="AF586" s="17"/>
      <c r="AG586" s="16">
        <v>0.0</v>
      </c>
      <c r="AH586" s="16">
        <v>73128.0</v>
      </c>
      <c r="AI586" s="16">
        <v>0.0</v>
      </c>
      <c r="AJ586" s="16">
        <v>0.0</v>
      </c>
      <c r="AK586" s="16">
        <v>0.0</v>
      </c>
      <c r="AL586" s="16">
        <v>50986.0</v>
      </c>
      <c r="AM586" s="16">
        <v>0.0</v>
      </c>
      <c r="AN586" s="16">
        <v>0.0</v>
      </c>
      <c r="AO586" s="16">
        <v>0.0</v>
      </c>
      <c r="AP586" s="16">
        <v>28648.0</v>
      </c>
      <c r="AQ586" s="16">
        <v>0.0</v>
      </c>
      <c r="AR586" s="16">
        <v>0.0</v>
      </c>
      <c r="AS586" s="16">
        <v>0.0</v>
      </c>
      <c r="AT586" s="16">
        <v>40904.0</v>
      </c>
      <c r="AU586" s="16">
        <v>0.0</v>
      </c>
      <c r="AV586" s="16">
        <v>0.0</v>
      </c>
      <c r="AW586" s="16">
        <v>0.0</v>
      </c>
      <c r="AX586" s="16">
        <v>44476.0</v>
      </c>
      <c r="AY586" s="16">
        <v>0.0</v>
      </c>
      <c r="AZ586" s="16">
        <v>0.0</v>
      </c>
      <c r="BA586" s="16">
        <v>0.0</v>
      </c>
      <c r="BB586" s="16">
        <v>5986.0</v>
      </c>
      <c r="BC586" s="16">
        <v>0.0</v>
      </c>
      <c r="BD586" s="16">
        <v>0.0</v>
      </c>
      <c r="BE586" s="16">
        <v>2.0</v>
      </c>
      <c r="BF586" s="16">
        <v>1146694.0</v>
      </c>
      <c r="BG586" s="16">
        <v>0.0</v>
      </c>
      <c r="BH586" s="16">
        <v>0.0</v>
      </c>
      <c r="BI586" s="16">
        <v>0.0</v>
      </c>
      <c r="BJ586" s="16">
        <v>912.0</v>
      </c>
      <c r="BK586" s="16">
        <v>0.0</v>
      </c>
      <c r="BL586" s="16">
        <v>0.0</v>
      </c>
      <c r="BM586" s="16">
        <v>0.0</v>
      </c>
      <c r="BN586" s="16">
        <v>84052.0</v>
      </c>
      <c r="BO586" s="16">
        <v>0.0</v>
      </c>
      <c r="BP586" s="16">
        <v>0.0</v>
      </c>
      <c r="BQ586" s="16">
        <v>0.0</v>
      </c>
      <c r="BR586" s="16">
        <v>59998.0</v>
      </c>
      <c r="BS586" s="16">
        <v>0.0</v>
      </c>
      <c r="BT586" s="16">
        <v>0.0</v>
      </c>
    </row>
    <row r="587">
      <c r="A587" s="14" t="s">
        <v>7041</v>
      </c>
      <c r="B587" s="16">
        <v>11.0</v>
      </c>
      <c r="C587" s="16">
        <v>4088719.0</v>
      </c>
      <c r="D587" s="17"/>
      <c r="E587" s="14" t="s">
        <v>2622</v>
      </c>
      <c r="F587" s="14" t="s">
        <v>2630</v>
      </c>
      <c r="G587" s="14" t="s">
        <v>5166</v>
      </c>
      <c r="H587" s="14" t="s">
        <v>2978</v>
      </c>
      <c r="I587" s="14" t="s">
        <v>21</v>
      </c>
      <c r="J587" s="14" t="s">
        <v>4951</v>
      </c>
      <c r="K587" s="14" t="s">
        <v>7042</v>
      </c>
      <c r="L587" s="14" t="s">
        <v>7042</v>
      </c>
      <c r="M587" s="14" t="s">
        <v>7043</v>
      </c>
      <c r="N587" s="14" t="s">
        <v>409</v>
      </c>
      <c r="P587" s="17"/>
      <c r="Q587" s="17"/>
      <c r="R587" s="16">
        <v>2.0</v>
      </c>
      <c r="S587" s="16">
        <v>1535822.0</v>
      </c>
      <c r="T587" s="18">
        <v>1.3022E-6</v>
      </c>
      <c r="U587" s="16">
        <v>0.0</v>
      </c>
      <c r="V587" s="16">
        <v>0.0</v>
      </c>
      <c r="W587" s="14" t="s">
        <v>2978</v>
      </c>
      <c r="X587" s="17"/>
      <c r="Y587" s="17"/>
      <c r="Z587" s="16">
        <v>22.0</v>
      </c>
      <c r="AA587" s="17"/>
      <c r="AB587" s="16">
        <v>0.12</v>
      </c>
      <c r="AC587" s="16">
        <v>0.07</v>
      </c>
      <c r="AD587" s="16">
        <v>7.12</v>
      </c>
      <c r="AE587" s="17"/>
      <c r="AF587" s="17"/>
      <c r="AG587" s="16">
        <v>0.0</v>
      </c>
      <c r="AH587" s="16">
        <v>73144.0</v>
      </c>
      <c r="AI587" s="16">
        <v>0.0</v>
      </c>
      <c r="AJ587" s="16">
        <v>0.0</v>
      </c>
      <c r="AK587" s="16">
        <v>0.0</v>
      </c>
      <c r="AL587" s="16">
        <v>50980.0</v>
      </c>
      <c r="AM587" s="16">
        <v>0.0</v>
      </c>
      <c r="AN587" s="16">
        <v>0.0</v>
      </c>
      <c r="AO587" s="16">
        <v>0.0</v>
      </c>
      <c r="AP587" s="16">
        <v>28648.0</v>
      </c>
      <c r="AQ587" s="16">
        <v>0.0</v>
      </c>
      <c r="AR587" s="16">
        <v>0.0</v>
      </c>
      <c r="AS587" s="16">
        <v>0.0</v>
      </c>
      <c r="AT587" s="16">
        <v>40892.0</v>
      </c>
      <c r="AU587" s="16">
        <v>0.0</v>
      </c>
      <c r="AV587" s="16">
        <v>0.0</v>
      </c>
      <c r="AW587" s="16">
        <v>0.0</v>
      </c>
      <c r="AX587" s="16">
        <v>44476.0</v>
      </c>
      <c r="AY587" s="16">
        <v>0.0</v>
      </c>
      <c r="AZ587" s="16">
        <v>0.0</v>
      </c>
      <c r="BA587" s="16">
        <v>0.0</v>
      </c>
      <c r="BB587" s="16">
        <v>5990.0</v>
      </c>
      <c r="BC587" s="16">
        <v>0.0</v>
      </c>
      <c r="BD587" s="16">
        <v>0.0</v>
      </c>
      <c r="BE587" s="16">
        <v>1.0</v>
      </c>
      <c r="BF587" s="16">
        <v>1146728.0</v>
      </c>
      <c r="BG587" s="16">
        <v>0.0</v>
      </c>
      <c r="BH587" s="16">
        <v>0.0</v>
      </c>
      <c r="BI587" s="16">
        <v>0.0</v>
      </c>
      <c r="BJ587" s="16">
        <v>912.0</v>
      </c>
      <c r="BK587" s="16">
        <v>0.0</v>
      </c>
      <c r="BL587" s="16">
        <v>0.0</v>
      </c>
      <c r="BM587" s="16">
        <v>0.0</v>
      </c>
      <c r="BN587" s="16">
        <v>84050.0</v>
      </c>
      <c r="BO587" s="16">
        <v>0.0</v>
      </c>
      <c r="BP587" s="16">
        <v>0.0</v>
      </c>
      <c r="BQ587" s="16">
        <v>1.0</v>
      </c>
      <c r="BR587" s="16">
        <v>60002.0</v>
      </c>
      <c r="BS587" s="16">
        <v>0.0</v>
      </c>
      <c r="BT587" s="16">
        <v>0.0</v>
      </c>
    </row>
    <row r="588">
      <c r="A588" s="14" t="s">
        <v>7044</v>
      </c>
      <c r="B588" s="16">
        <v>11.0</v>
      </c>
      <c r="C588" s="16">
        <v>4088714.0</v>
      </c>
      <c r="D588" s="17"/>
      <c r="E588" s="14" t="s">
        <v>2630</v>
      </c>
      <c r="F588" s="14" t="s">
        <v>2631</v>
      </c>
      <c r="G588" s="14" t="s">
        <v>5166</v>
      </c>
      <c r="H588" s="14" t="s">
        <v>2978</v>
      </c>
      <c r="I588" s="14" t="s">
        <v>21</v>
      </c>
      <c r="J588" s="14" t="s">
        <v>4951</v>
      </c>
      <c r="K588" s="14" t="s">
        <v>7045</v>
      </c>
      <c r="L588" s="14" t="s">
        <v>7045</v>
      </c>
      <c r="M588" s="14" t="s">
        <v>7046</v>
      </c>
      <c r="N588" s="14" t="s">
        <v>4848</v>
      </c>
      <c r="P588" s="17"/>
      <c r="Q588" s="17"/>
      <c r="R588" s="16">
        <v>2.0</v>
      </c>
      <c r="S588" s="16">
        <v>1535824.0</v>
      </c>
      <c r="T588" s="18">
        <v>1.3022E-6</v>
      </c>
      <c r="U588" s="16">
        <v>0.0</v>
      </c>
      <c r="V588" s="16">
        <v>0.0</v>
      </c>
      <c r="W588" s="14" t="s">
        <v>2978</v>
      </c>
      <c r="X588" s="14" t="s">
        <v>4849</v>
      </c>
      <c r="Y588" s="18">
        <v>2.9E-7</v>
      </c>
      <c r="Z588" s="16">
        <v>22.8</v>
      </c>
      <c r="AA588" s="17"/>
      <c r="AB588" s="16">
        <v>0.21</v>
      </c>
      <c r="AC588" s="16">
        <v>0.16</v>
      </c>
      <c r="AD588" s="16">
        <v>6.33</v>
      </c>
      <c r="AE588" s="17"/>
      <c r="AF588" s="17"/>
      <c r="AG588" s="16">
        <v>0.0</v>
      </c>
      <c r="AH588" s="16">
        <v>73154.0</v>
      </c>
      <c r="AI588" s="16">
        <v>0.0</v>
      </c>
      <c r="AJ588" s="16">
        <v>0.0</v>
      </c>
      <c r="AK588" s="16">
        <v>0.0</v>
      </c>
      <c r="AL588" s="16">
        <v>50986.0</v>
      </c>
      <c r="AM588" s="16">
        <v>0.0</v>
      </c>
      <c r="AN588" s="16">
        <v>0.0</v>
      </c>
      <c r="AO588" s="16">
        <v>0.0</v>
      </c>
      <c r="AP588" s="16">
        <v>28648.0</v>
      </c>
      <c r="AQ588" s="16">
        <v>0.0</v>
      </c>
      <c r="AR588" s="16">
        <v>0.0</v>
      </c>
      <c r="AS588" s="16">
        <v>0.0</v>
      </c>
      <c r="AT588" s="16">
        <v>40896.0</v>
      </c>
      <c r="AU588" s="16">
        <v>0.0</v>
      </c>
      <c r="AV588" s="16">
        <v>0.0</v>
      </c>
      <c r="AW588" s="16">
        <v>0.0</v>
      </c>
      <c r="AX588" s="16">
        <v>44480.0</v>
      </c>
      <c r="AY588" s="16">
        <v>0.0</v>
      </c>
      <c r="AZ588" s="16">
        <v>0.0</v>
      </c>
      <c r="BA588" s="16">
        <v>0.0</v>
      </c>
      <c r="BB588" s="16">
        <v>5990.0</v>
      </c>
      <c r="BC588" s="16">
        <v>0.0</v>
      </c>
      <c r="BD588" s="16">
        <v>0.0</v>
      </c>
      <c r="BE588" s="16">
        <v>2.0</v>
      </c>
      <c r="BF588" s="16">
        <v>1146706.0</v>
      </c>
      <c r="BG588" s="16">
        <v>0.0</v>
      </c>
      <c r="BH588" s="16">
        <v>0.0</v>
      </c>
      <c r="BI588" s="16">
        <v>0.0</v>
      </c>
      <c r="BJ588" s="16">
        <v>912.0</v>
      </c>
      <c r="BK588" s="16">
        <v>0.0</v>
      </c>
      <c r="BL588" s="16">
        <v>0.0</v>
      </c>
      <c r="BM588" s="16">
        <v>0.0</v>
      </c>
      <c r="BN588" s="16">
        <v>84046.0</v>
      </c>
      <c r="BO588" s="16">
        <v>0.0</v>
      </c>
      <c r="BP588" s="16">
        <v>0.0</v>
      </c>
      <c r="BQ588" s="16">
        <v>0.0</v>
      </c>
      <c r="BR588" s="16">
        <v>60006.0</v>
      </c>
      <c r="BS588" s="16">
        <v>0.0</v>
      </c>
      <c r="BT588" s="16">
        <v>0.0</v>
      </c>
    </row>
    <row r="589">
      <c r="A589" s="14" t="s">
        <v>7047</v>
      </c>
      <c r="B589" s="16">
        <v>11.0</v>
      </c>
      <c r="C589" s="16">
        <v>4086828.0</v>
      </c>
      <c r="D589" s="17"/>
      <c r="E589" s="14" t="s">
        <v>2622</v>
      </c>
      <c r="F589" s="14" t="s">
        <v>2621</v>
      </c>
      <c r="G589" s="14" t="s">
        <v>5166</v>
      </c>
      <c r="H589" s="14" t="s">
        <v>2978</v>
      </c>
      <c r="I589" s="14" t="s">
        <v>21</v>
      </c>
      <c r="J589" s="14" t="s">
        <v>4852</v>
      </c>
      <c r="K589" s="14" t="s">
        <v>7048</v>
      </c>
      <c r="L589" s="14" t="s">
        <v>7048</v>
      </c>
      <c r="M589" s="14" t="s">
        <v>7049</v>
      </c>
      <c r="N589" s="14" t="s">
        <v>409</v>
      </c>
      <c r="P589" s="17"/>
      <c r="Q589" s="17"/>
      <c r="R589" s="16">
        <v>2.0</v>
      </c>
      <c r="S589" s="16">
        <v>1535826.0</v>
      </c>
      <c r="T589" s="18">
        <v>1.3022E-6</v>
      </c>
      <c r="U589" s="16">
        <v>0.0</v>
      </c>
      <c r="V589" s="16">
        <v>0.0</v>
      </c>
      <c r="W589" s="14" t="s">
        <v>2978</v>
      </c>
      <c r="X589" s="14" t="s">
        <v>4860</v>
      </c>
      <c r="Y589" s="16">
        <v>3.95E-6</v>
      </c>
      <c r="Z589" s="16">
        <v>15.9</v>
      </c>
      <c r="AA589" s="17"/>
      <c r="AB589" s="16">
        <v>0.02</v>
      </c>
      <c r="AC589" s="16">
        <v>0.04</v>
      </c>
      <c r="AD589" s="16">
        <v>1.26</v>
      </c>
      <c r="AE589" s="17"/>
      <c r="AF589" s="17"/>
      <c r="AG589" s="16">
        <v>0.0</v>
      </c>
      <c r="AH589" s="16">
        <v>73030.0</v>
      </c>
      <c r="AI589" s="16">
        <v>0.0</v>
      </c>
      <c r="AJ589" s="16">
        <v>0.0</v>
      </c>
      <c r="AK589" s="16">
        <v>0.0</v>
      </c>
      <c r="AL589" s="16">
        <v>50956.0</v>
      </c>
      <c r="AM589" s="16">
        <v>0.0</v>
      </c>
      <c r="AN589" s="16">
        <v>0.0</v>
      </c>
      <c r="AO589" s="16">
        <v>0.0</v>
      </c>
      <c r="AP589" s="16">
        <v>28624.0</v>
      </c>
      <c r="AQ589" s="16">
        <v>0.0</v>
      </c>
      <c r="AR589" s="16">
        <v>0.0</v>
      </c>
      <c r="AS589" s="16">
        <v>0.0</v>
      </c>
      <c r="AT589" s="16">
        <v>40916.0</v>
      </c>
      <c r="AU589" s="16">
        <v>0.0</v>
      </c>
      <c r="AV589" s="16">
        <v>0.0</v>
      </c>
      <c r="AW589" s="16">
        <v>0.0</v>
      </c>
      <c r="AX589" s="16">
        <v>45072.0</v>
      </c>
      <c r="AY589" s="16">
        <v>0.0</v>
      </c>
      <c r="AZ589" s="16">
        <v>0.0</v>
      </c>
      <c r="BA589" s="16">
        <v>0.0</v>
      </c>
      <c r="BB589" s="16">
        <v>6006.0</v>
      </c>
      <c r="BC589" s="16">
        <v>0.0</v>
      </c>
      <c r="BD589" s="16">
        <v>0.0</v>
      </c>
      <c r="BE589" s="16">
        <v>0.0</v>
      </c>
      <c r="BF589" s="16">
        <v>1146298.0</v>
      </c>
      <c r="BG589" s="16">
        <v>0.0</v>
      </c>
      <c r="BH589" s="16">
        <v>0.0</v>
      </c>
      <c r="BI589" s="16">
        <v>0.0</v>
      </c>
      <c r="BJ589" s="16">
        <v>912.0</v>
      </c>
      <c r="BK589" s="16">
        <v>0.0</v>
      </c>
      <c r="BL589" s="16">
        <v>0.0</v>
      </c>
      <c r="BM589" s="16">
        <v>2.0</v>
      </c>
      <c r="BN589" s="16">
        <v>84050.0</v>
      </c>
      <c r="BO589" s="16">
        <v>0.0</v>
      </c>
      <c r="BP589" s="16">
        <v>0.0</v>
      </c>
      <c r="BQ589" s="16">
        <v>0.0</v>
      </c>
      <c r="BR589" s="16">
        <v>59962.0</v>
      </c>
      <c r="BS589" s="16">
        <v>0.0</v>
      </c>
      <c r="BT589" s="16">
        <v>0.0</v>
      </c>
    </row>
    <row r="590">
      <c r="A590" s="14" t="s">
        <v>7050</v>
      </c>
      <c r="B590" s="16">
        <v>11.0</v>
      </c>
      <c r="C590" s="16">
        <v>4088729.0</v>
      </c>
      <c r="D590" s="17"/>
      <c r="E590" s="14" t="s">
        <v>2622</v>
      </c>
      <c r="F590" s="14" t="s">
        <v>2621</v>
      </c>
      <c r="G590" s="14" t="s">
        <v>5166</v>
      </c>
      <c r="H590" s="14" t="s">
        <v>2978</v>
      </c>
      <c r="I590" s="14" t="s">
        <v>21</v>
      </c>
      <c r="J590" s="14" t="s">
        <v>4951</v>
      </c>
      <c r="K590" s="14" t="s">
        <v>7051</v>
      </c>
      <c r="L590" s="14" t="s">
        <v>7051</v>
      </c>
      <c r="M590" s="14" t="s">
        <v>7052</v>
      </c>
      <c r="N590" s="14" t="s">
        <v>4848</v>
      </c>
      <c r="P590" s="17"/>
      <c r="Q590" s="17"/>
      <c r="R590" s="16">
        <v>2.0</v>
      </c>
      <c r="S590" s="16">
        <v>1535838.0</v>
      </c>
      <c r="T590" s="18">
        <v>1.3022E-6</v>
      </c>
      <c r="U590" s="16">
        <v>0.0</v>
      </c>
      <c r="V590" s="16">
        <v>0.0</v>
      </c>
      <c r="W590" s="14" t="s">
        <v>2978</v>
      </c>
      <c r="X590" s="14" t="s">
        <v>4849</v>
      </c>
      <c r="Y590" s="18">
        <v>2.9E-7</v>
      </c>
      <c r="Z590" s="16">
        <v>21.3</v>
      </c>
      <c r="AA590" s="17"/>
      <c r="AB590" s="16">
        <v>0.0</v>
      </c>
      <c r="AC590" s="16">
        <v>0.0</v>
      </c>
      <c r="AD590" s="16">
        <v>5.96</v>
      </c>
      <c r="AE590" s="17"/>
      <c r="AF590" s="17"/>
      <c r="AG590" s="16">
        <v>0.0</v>
      </c>
      <c r="AH590" s="16">
        <v>73146.0</v>
      </c>
      <c r="AI590" s="16">
        <v>0.0</v>
      </c>
      <c r="AJ590" s="16">
        <v>0.0</v>
      </c>
      <c r="AK590" s="16">
        <v>0.0</v>
      </c>
      <c r="AL590" s="16">
        <v>50986.0</v>
      </c>
      <c r="AM590" s="16">
        <v>0.0</v>
      </c>
      <c r="AN590" s="16">
        <v>0.0</v>
      </c>
      <c r="AO590" s="16">
        <v>0.0</v>
      </c>
      <c r="AP590" s="16">
        <v>28646.0</v>
      </c>
      <c r="AQ590" s="16">
        <v>0.0</v>
      </c>
      <c r="AR590" s="16">
        <v>0.0</v>
      </c>
      <c r="AS590" s="16">
        <v>0.0</v>
      </c>
      <c r="AT590" s="16">
        <v>40902.0</v>
      </c>
      <c r="AU590" s="16">
        <v>0.0</v>
      </c>
      <c r="AV590" s="16">
        <v>0.0</v>
      </c>
      <c r="AW590" s="16">
        <v>0.0</v>
      </c>
      <c r="AX590" s="16">
        <v>44470.0</v>
      </c>
      <c r="AY590" s="16">
        <v>0.0</v>
      </c>
      <c r="AZ590" s="16">
        <v>0.0</v>
      </c>
      <c r="BA590" s="16">
        <v>0.0</v>
      </c>
      <c r="BB590" s="16">
        <v>5988.0</v>
      </c>
      <c r="BC590" s="16">
        <v>0.0</v>
      </c>
      <c r="BD590" s="16">
        <v>0.0</v>
      </c>
      <c r="BE590" s="16">
        <v>2.0</v>
      </c>
      <c r="BF590" s="16">
        <v>1146740.0</v>
      </c>
      <c r="BG590" s="16">
        <v>0.0</v>
      </c>
      <c r="BH590" s="16">
        <v>0.0</v>
      </c>
      <c r="BI590" s="16">
        <v>0.0</v>
      </c>
      <c r="BJ590" s="16">
        <v>912.0</v>
      </c>
      <c r="BK590" s="16">
        <v>0.0</v>
      </c>
      <c r="BL590" s="16">
        <v>0.0</v>
      </c>
      <c r="BM590" s="16">
        <v>0.0</v>
      </c>
      <c r="BN590" s="16">
        <v>84050.0</v>
      </c>
      <c r="BO590" s="16">
        <v>0.0</v>
      </c>
      <c r="BP590" s="16">
        <v>0.0</v>
      </c>
      <c r="BQ590" s="16">
        <v>0.0</v>
      </c>
      <c r="BR590" s="16">
        <v>59998.0</v>
      </c>
      <c r="BS590" s="16">
        <v>0.0</v>
      </c>
      <c r="BT590" s="16">
        <v>0.0</v>
      </c>
    </row>
    <row r="591">
      <c r="A591" s="14" t="s">
        <v>7053</v>
      </c>
      <c r="B591" s="16">
        <v>11.0</v>
      </c>
      <c r="C591" s="16">
        <v>4086807.0</v>
      </c>
      <c r="D591" s="17"/>
      <c r="E591" s="14" t="s">
        <v>2630</v>
      </c>
      <c r="F591" s="14" t="s">
        <v>2621</v>
      </c>
      <c r="G591" s="14" t="s">
        <v>5166</v>
      </c>
      <c r="H591" s="14" t="s">
        <v>2978</v>
      </c>
      <c r="I591" s="14" t="s">
        <v>21</v>
      </c>
      <c r="J591" s="14" t="s">
        <v>4852</v>
      </c>
      <c r="K591" s="14" t="s">
        <v>7054</v>
      </c>
      <c r="L591" s="14" t="s">
        <v>7054</v>
      </c>
      <c r="M591" s="14" t="s">
        <v>7055</v>
      </c>
      <c r="N591" s="14" t="s">
        <v>409</v>
      </c>
      <c r="P591" s="17"/>
      <c r="Q591" s="17"/>
      <c r="R591" s="16">
        <v>2.0</v>
      </c>
      <c r="S591" s="16">
        <v>1536366.0</v>
      </c>
      <c r="T591" s="18">
        <v>1.3018E-6</v>
      </c>
      <c r="U591" s="16">
        <v>0.0</v>
      </c>
      <c r="V591" s="16">
        <v>0.0</v>
      </c>
      <c r="W591" s="14" t="s">
        <v>2978</v>
      </c>
      <c r="X591" s="14" t="s">
        <v>4849</v>
      </c>
      <c r="Y591" s="18">
        <v>2.9E-7</v>
      </c>
      <c r="Z591" s="16">
        <v>23.0</v>
      </c>
      <c r="AA591" s="17"/>
      <c r="AB591" s="16">
        <v>0.0</v>
      </c>
      <c r="AC591" s="16">
        <v>0.0</v>
      </c>
      <c r="AD591" s="16">
        <v>4.69</v>
      </c>
      <c r="AE591" s="17"/>
      <c r="AF591" s="17"/>
      <c r="AG591" s="16">
        <v>0.0</v>
      </c>
      <c r="AH591" s="16">
        <v>73098.0</v>
      </c>
      <c r="AI591" s="16">
        <v>0.0</v>
      </c>
      <c r="AJ591" s="16">
        <v>0.0</v>
      </c>
      <c r="AK591" s="16">
        <v>0.0</v>
      </c>
      <c r="AL591" s="16">
        <v>50972.0</v>
      </c>
      <c r="AM591" s="16">
        <v>0.0</v>
      </c>
      <c r="AN591" s="16">
        <v>0.0</v>
      </c>
      <c r="AO591" s="16">
        <v>0.0</v>
      </c>
      <c r="AP591" s="16">
        <v>28646.0</v>
      </c>
      <c r="AQ591" s="16">
        <v>0.0</v>
      </c>
      <c r="AR591" s="16">
        <v>0.0</v>
      </c>
      <c r="AS591" s="16">
        <v>0.0</v>
      </c>
      <c r="AT591" s="16">
        <v>40912.0</v>
      </c>
      <c r="AU591" s="16">
        <v>0.0</v>
      </c>
      <c r="AV591" s="16">
        <v>0.0</v>
      </c>
      <c r="AW591" s="16">
        <v>0.0</v>
      </c>
      <c r="AX591" s="16">
        <v>45098.0</v>
      </c>
      <c r="AY591" s="16">
        <v>0.0</v>
      </c>
      <c r="AZ591" s="16">
        <v>0.0</v>
      </c>
      <c r="BA591" s="16">
        <v>0.0</v>
      </c>
      <c r="BB591" s="16">
        <v>5984.0</v>
      </c>
      <c r="BC591" s="16">
        <v>0.0</v>
      </c>
      <c r="BD591" s="16">
        <v>0.0</v>
      </c>
      <c r="BE591" s="16">
        <v>2.0</v>
      </c>
      <c r="BF591" s="16">
        <v>1146688.0</v>
      </c>
      <c r="BG591" s="16">
        <v>0.0</v>
      </c>
      <c r="BH591" s="16">
        <v>0.0</v>
      </c>
      <c r="BI591" s="16">
        <v>0.0</v>
      </c>
      <c r="BJ591" s="16">
        <v>910.0</v>
      </c>
      <c r="BK591" s="16">
        <v>0.0</v>
      </c>
      <c r="BL591" s="16">
        <v>0.0</v>
      </c>
      <c r="BM591" s="16">
        <v>0.0</v>
      </c>
      <c r="BN591" s="16">
        <v>84038.0</v>
      </c>
      <c r="BO591" s="16">
        <v>0.0</v>
      </c>
      <c r="BP591" s="16">
        <v>0.0</v>
      </c>
      <c r="BQ591" s="16">
        <v>0.0</v>
      </c>
      <c r="BR591" s="16">
        <v>60020.0</v>
      </c>
      <c r="BS591" s="16">
        <v>0.0</v>
      </c>
      <c r="BT591" s="16">
        <v>0.0</v>
      </c>
    </row>
    <row r="592">
      <c r="A592" s="14" t="s">
        <v>7056</v>
      </c>
      <c r="B592" s="16">
        <v>11.0</v>
      </c>
      <c r="C592" s="16">
        <v>4086812.0</v>
      </c>
      <c r="D592" s="17"/>
      <c r="E592" s="14" t="s">
        <v>2622</v>
      </c>
      <c r="F592" s="14" t="s">
        <v>2630</v>
      </c>
      <c r="G592" s="14" t="s">
        <v>5166</v>
      </c>
      <c r="H592" s="14" t="s">
        <v>2978</v>
      </c>
      <c r="I592" s="14" t="s">
        <v>21</v>
      </c>
      <c r="J592" s="14" t="s">
        <v>4852</v>
      </c>
      <c r="K592" s="14" t="s">
        <v>7057</v>
      </c>
      <c r="L592" s="14" t="s">
        <v>7057</v>
      </c>
      <c r="M592" s="14" t="s">
        <v>7058</v>
      </c>
      <c r="N592" s="14" t="s">
        <v>409</v>
      </c>
      <c r="P592" s="17"/>
      <c r="Q592" s="17"/>
      <c r="R592" s="16">
        <v>2.0</v>
      </c>
      <c r="S592" s="16">
        <v>1536408.0</v>
      </c>
      <c r="T592" s="18">
        <v>1.3017E-6</v>
      </c>
      <c r="U592" s="16">
        <v>0.0</v>
      </c>
      <c r="V592" s="16">
        <v>0.0</v>
      </c>
      <c r="W592" s="14" t="s">
        <v>2978</v>
      </c>
      <c r="X592" s="17"/>
      <c r="Y592" s="17"/>
      <c r="Z592" s="16">
        <v>14.6</v>
      </c>
      <c r="AA592" s="17"/>
      <c r="AB592" s="16">
        <v>0.06</v>
      </c>
      <c r="AC592" s="16">
        <v>0.03</v>
      </c>
      <c r="AD592" s="16">
        <v>-0.027</v>
      </c>
      <c r="AE592" s="17"/>
      <c r="AF592" s="17"/>
      <c r="AG592" s="16">
        <v>1.0</v>
      </c>
      <c r="AH592" s="16">
        <v>73046.0</v>
      </c>
      <c r="AI592" s="16">
        <v>0.0</v>
      </c>
      <c r="AJ592" s="16">
        <v>0.0</v>
      </c>
      <c r="AK592" s="16">
        <v>0.0</v>
      </c>
      <c r="AL592" s="16">
        <v>50974.0</v>
      </c>
      <c r="AM592" s="16">
        <v>0.0</v>
      </c>
      <c r="AN592" s="16">
        <v>0.0</v>
      </c>
      <c r="AO592" s="16">
        <v>0.0</v>
      </c>
      <c r="AP592" s="16">
        <v>28642.0</v>
      </c>
      <c r="AQ592" s="16">
        <v>0.0</v>
      </c>
      <c r="AR592" s="16">
        <v>0.0</v>
      </c>
      <c r="AS592" s="16">
        <v>0.0</v>
      </c>
      <c r="AT592" s="16">
        <v>40934.0</v>
      </c>
      <c r="AU592" s="16">
        <v>0.0</v>
      </c>
      <c r="AV592" s="16">
        <v>0.0</v>
      </c>
      <c r="AW592" s="16">
        <v>0.0</v>
      </c>
      <c r="AX592" s="16">
        <v>45100.0</v>
      </c>
      <c r="AY592" s="16">
        <v>0.0</v>
      </c>
      <c r="AZ592" s="16">
        <v>0.0</v>
      </c>
      <c r="BA592" s="16">
        <v>0.0</v>
      </c>
      <c r="BB592" s="16">
        <v>6004.0</v>
      </c>
      <c r="BC592" s="16">
        <v>0.0</v>
      </c>
      <c r="BD592" s="16">
        <v>0.0</v>
      </c>
      <c r="BE592" s="16">
        <v>0.0</v>
      </c>
      <c r="BF592" s="16">
        <v>1146740.0</v>
      </c>
      <c r="BG592" s="16">
        <v>0.0</v>
      </c>
      <c r="BH592" s="16">
        <v>0.0</v>
      </c>
      <c r="BI592" s="16">
        <v>0.0</v>
      </c>
      <c r="BJ592" s="16">
        <v>912.0</v>
      </c>
      <c r="BK592" s="16">
        <v>0.0</v>
      </c>
      <c r="BL592" s="16">
        <v>0.0</v>
      </c>
      <c r="BM592" s="16">
        <v>0.0</v>
      </c>
      <c r="BN592" s="16">
        <v>84052.0</v>
      </c>
      <c r="BO592" s="16">
        <v>0.0</v>
      </c>
      <c r="BP592" s="16">
        <v>0.0</v>
      </c>
      <c r="BQ592" s="16">
        <v>1.0</v>
      </c>
      <c r="BR592" s="16">
        <v>60004.0</v>
      </c>
      <c r="BS592" s="16">
        <v>0.0</v>
      </c>
      <c r="BT592" s="16">
        <v>0.0</v>
      </c>
    </row>
    <row r="593">
      <c r="A593" s="14" t="s">
        <v>7059</v>
      </c>
      <c r="B593" s="16">
        <v>11.0</v>
      </c>
      <c r="C593" s="16">
        <v>4086819.0</v>
      </c>
      <c r="D593" s="17"/>
      <c r="E593" s="14" t="s">
        <v>2622</v>
      </c>
      <c r="F593" s="14" t="s">
        <v>2621</v>
      </c>
      <c r="G593" s="14" t="s">
        <v>5166</v>
      </c>
      <c r="H593" s="14" t="s">
        <v>2978</v>
      </c>
      <c r="I593" s="14" t="s">
        <v>21</v>
      </c>
      <c r="J593" s="14" t="s">
        <v>4852</v>
      </c>
      <c r="K593" s="14" t="s">
        <v>7060</v>
      </c>
      <c r="L593" s="14" t="s">
        <v>7060</v>
      </c>
      <c r="M593" s="14" t="s">
        <v>7061</v>
      </c>
      <c r="N593" s="14" t="s">
        <v>409</v>
      </c>
      <c r="P593" s="17"/>
      <c r="Q593" s="17"/>
      <c r="R593" s="16">
        <v>2.0</v>
      </c>
      <c r="S593" s="16">
        <v>1536450.0</v>
      </c>
      <c r="T593" s="18">
        <v>1.3017E-6</v>
      </c>
      <c r="U593" s="16">
        <v>0.0</v>
      </c>
      <c r="V593" s="16">
        <v>0.0</v>
      </c>
      <c r="W593" s="14" t="s">
        <v>2978</v>
      </c>
      <c r="X593" s="14" t="s">
        <v>4849</v>
      </c>
      <c r="Y593" s="18">
        <v>2.9E-7</v>
      </c>
      <c r="Z593" s="16">
        <v>21.4</v>
      </c>
      <c r="AA593" s="17"/>
      <c r="AB593" s="16">
        <v>0.0</v>
      </c>
      <c r="AC593" s="16">
        <v>0.0</v>
      </c>
      <c r="AD593" s="16">
        <v>5.88</v>
      </c>
      <c r="AE593" s="17"/>
      <c r="AF593" s="17"/>
      <c r="AG593" s="16">
        <v>0.0</v>
      </c>
      <c r="AH593" s="16">
        <v>73166.0</v>
      </c>
      <c r="AI593" s="16">
        <v>0.0</v>
      </c>
      <c r="AJ593" s="16">
        <v>0.0</v>
      </c>
      <c r="AK593" s="16">
        <v>0.0</v>
      </c>
      <c r="AL593" s="16">
        <v>50992.0</v>
      </c>
      <c r="AM593" s="16">
        <v>0.0</v>
      </c>
      <c r="AN593" s="16">
        <v>0.0</v>
      </c>
      <c r="AO593" s="16">
        <v>0.0</v>
      </c>
      <c r="AP593" s="16">
        <v>28646.0</v>
      </c>
      <c r="AQ593" s="16">
        <v>0.0</v>
      </c>
      <c r="AR593" s="16">
        <v>0.0</v>
      </c>
      <c r="AS593" s="16">
        <v>0.0</v>
      </c>
      <c r="AT593" s="16">
        <v>40918.0</v>
      </c>
      <c r="AU593" s="16">
        <v>0.0</v>
      </c>
      <c r="AV593" s="16">
        <v>0.0</v>
      </c>
      <c r="AW593" s="16">
        <v>0.0</v>
      </c>
      <c r="AX593" s="16">
        <v>45078.0</v>
      </c>
      <c r="AY593" s="16">
        <v>0.0</v>
      </c>
      <c r="AZ593" s="16">
        <v>0.0</v>
      </c>
      <c r="BA593" s="16">
        <v>0.0</v>
      </c>
      <c r="BB593" s="16">
        <v>5984.0</v>
      </c>
      <c r="BC593" s="16">
        <v>0.0</v>
      </c>
      <c r="BD593" s="16">
        <v>0.0</v>
      </c>
      <c r="BE593" s="16">
        <v>2.0</v>
      </c>
      <c r="BF593" s="16">
        <v>1146696.0</v>
      </c>
      <c r="BG593" s="16">
        <v>0.0</v>
      </c>
      <c r="BH593" s="16">
        <v>0.0</v>
      </c>
      <c r="BI593" s="16">
        <v>0.0</v>
      </c>
      <c r="BJ593" s="16">
        <v>912.0</v>
      </c>
      <c r="BK593" s="16">
        <v>0.0</v>
      </c>
      <c r="BL593" s="16">
        <v>0.0</v>
      </c>
      <c r="BM593" s="16">
        <v>0.0</v>
      </c>
      <c r="BN593" s="16">
        <v>84044.0</v>
      </c>
      <c r="BO593" s="16">
        <v>0.0</v>
      </c>
      <c r="BP593" s="16">
        <v>0.0</v>
      </c>
      <c r="BQ593" s="16">
        <v>0.0</v>
      </c>
      <c r="BR593" s="16">
        <v>60014.0</v>
      </c>
      <c r="BS593" s="16">
        <v>0.0</v>
      </c>
      <c r="BT593" s="16">
        <v>0.0</v>
      </c>
    </row>
    <row r="594">
      <c r="A594" s="14" t="s">
        <v>7062</v>
      </c>
      <c r="B594" s="16">
        <v>11.0</v>
      </c>
      <c r="C594" s="16">
        <v>4086802.0</v>
      </c>
      <c r="D594" s="17"/>
      <c r="E594" s="14" t="s">
        <v>2622</v>
      </c>
      <c r="F594" s="14" t="s">
        <v>2621</v>
      </c>
      <c r="G594" s="14" t="s">
        <v>5166</v>
      </c>
      <c r="H594" s="14" t="s">
        <v>2978</v>
      </c>
      <c r="I594" s="14" t="s">
        <v>21</v>
      </c>
      <c r="J594" s="14" t="s">
        <v>4852</v>
      </c>
      <c r="K594" s="14" t="s">
        <v>7063</v>
      </c>
      <c r="L594" s="14" t="s">
        <v>7063</v>
      </c>
      <c r="M594" s="14" t="s">
        <v>7064</v>
      </c>
      <c r="N594" s="14" t="s">
        <v>4848</v>
      </c>
      <c r="P594" s="17"/>
      <c r="Q594" s="17"/>
      <c r="R594" s="16">
        <v>2.0</v>
      </c>
      <c r="S594" s="16">
        <v>1536556.0</v>
      </c>
      <c r="T594" s="18">
        <v>1.3016E-6</v>
      </c>
      <c r="U594" s="16">
        <v>0.0</v>
      </c>
      <c r="V594" s="16">
        <v>0.0</v>
      </c>
      <c r="W594" s="14" t="s">
        <v>2978</v>
      </c>
      <c r="X594" s="14" t="s">
        <v>4954</v>
      </c>
      <c r="Y594" s="16">
        <v>8.1E-6</v>
      </c>
      <c r="Z594" s="16">
        <v>4.9</v>
      </c>
      <c r="AA594" s="17"/>
      <c r="AB594" s="16">
        <v>0.0</v>
      </c>
      <c r="AC594" s="16">
        <v>0.02</v>
      </c>
      <c r="AD594" s="16">
        <v>5.93</v>
      </c>
      <c r="AE594" s="17"/>
      <c r="AF594" s="17"/>
      <c r="AG594" s="16">
        <v>0.0</v>
      </c>
      <c r="AH594" s="16">
        <v>73154.0</v>
      </c>
      <c r="AI594" s="16">
        <v>0.0</v>
      </c>
      <c r="AJ594" s="16">
        <v>0.0</v>
      </c>
      <c r="AK594" s="16">
        <v>0.0</v>
      </c>
      <c r="AL594" s="16">
        <v>50990.0</v>
      </c>
      <c r="AM594" s="16">
        <v>0.0</v>
      </c>
      <c r="AN594" s="16">
        <v>0.0</v>
      </c>
      <c r="AO594" s="16">
        <v>0.0</v>
      </c>
      <c r="AP594" s="16">
        <v>28650.0</v>
      </c>
      <c r="AQ594" s="16">
        <v>0.0</v>
      </c>
      <c r="AR594" s="16">
        <v>0.0</v>
      </c>
      <c r="AS594" s="16">
        <v>2.0</v>
      </c>
      <c r="AT594" s="16">
        <v>40916.0</v>
      </c>
      <c r="AU594" s="16">
        <v>0.0</v>
      </c>
      <c r="AV594" s="16">
        <v>0.0</v>
      </c>
      <c r="AW594" s="16">
        <v>0.0</v>
      </c>
      <c r="AX594" s="16">
        <v>45120.0</v>
      </c>
      <c r="AY594" s="16">
        <v>0.0</v>
      </c>
      <c r="AZ594" s="16">
        <v>0.0</v>
      </c>
      <c r="BA594" s="16">
        <v>0.0</v>
      </c>
      <c r="BB594" s="16">
        <v>5984.0</v>
      </c>
      <c r="BC594" s="16">
        <v>0.0</v>
      </c>
      <c r="BD594" s="16">
        <v>0.0</v>
      </c>
      <c r="BE594" s="16">
        <v>0.0</v>
      </c>
      <c r="BF594" s="16">
        <v>1146758.0</v>
      </c>
      <c r="BG594" s="16">
        <v>0.0</v>
      </c>
      <c r="BH594" s="16">
        <v>0.0</v>
      </c>
      <c r="BI594" s="16">
        <v>0.0</v>
      </c>
      <c r="BJ594" s="16">
        <v>912.0</v>
      </c>
      <c r="BK594" s="16">
        <v>0.0</v>
      </c>
      <c r="BL594" s="16">
        <v>0.0</v>
      </c>
      <c r="BM594" s="16">
        <v>0.0</v>
      </c>
      <c r="BN594" s="16">
        <v>84048.0</v>
      </c>
      <c r="BO594" s="16">
        <v>0.0</v>
      </c>
      <c r="BP594" s="16">
        <v>0.0</v>
      </c>
      <c r="BQ594" s="16">
        <v>0.0</v>
      </c>
      <c r="BR594" s="16">
        <v>60024.0</v>
      </c>
      <c r="BS594" s="16">
        <v>0.0</v>
      </c>
      <c r="BT594" s="16">
        <v>0.0</v>
      </c>
    </row>
    <row r="595">
      <c r="A595" s="14" t="s">
        <v>7065</v>
      </c>
      <c r="B595" s="16">
        <v>11.0</v>
      </c>
      <c r="C595" s="16">
        <v>4086775.0</v>
      </c>
      <c r="D595" s="14" t="s">
        <v>7066</v>
      </c>
      <c r="E595" s="14" t="s">
        <v>2621</v>
      </c>
      <c r="F595" s="14" t="s">
        <v>2622</v>
      </c>
      <c r="G595" s="14" t="s">
        <v>4844</v>
      </c>
      <c r="H595" s="14" t="s">
        <v>2978</v>
      </c>
      <c r="I595" s="14" t="s">
        <v>2978</v>
      </c>
      <c r="J595" s="14" t="s">
        <v>4852</v>
      </c>
      <c r="K595" s="14" t="s">
        <v>7067</v>
      </c>
      <c r="L595" s="14" t="s">
        <v>7067</v>
      </c>
      <c r="M595" s="14" t="s">
        <v>7068</v>
      </c>
      <c r="N595" s="14" t="s">
        <v>4848</v>
      </c>
      <c r="P595" s="17"/>
      <c r="Q595" s="17"/>
      <c r="R595" s="16">
        <v>2.0</v>
      </c>
      <c r="S595" s="16">
        <v>1536772.0</v>
      </c>
      <c r="T595" s="18">
        <v>1.3014E-6</v>
      </c>
      <c r="U595" s="16">
        <v>0.0</v>
      </c>
      <c r="V595" s="16">
        <v>0.0</v>
      </c>
      <c r="W595" s="14" t="s">
        <v>2978</v>
      </c>
      <c r="X595" s="14" t="s">
        <v>4849</v>
      </c>
      <c r="Y595" s="18">
        <v>2.9E-7</v>
      </c>
      <c r="Z595" s="16">
        <v>8.6</v>
      </c>
      <c r="AA595" s="17"/>
      <c r="AB595" s="16">
        <v>0.0</v>
      </c>
      <c r="AC595" s="16">
        <v>0.04</v>
      </c>
      <c r="AD595" s="16">
        <v>2.3</v>
      </c>
      <c r="AE595" s="17"/>
      <c r="AF595" s="17"/>
      <c r="AG595" s="16">
        <v>0.0</v>
      </c>
      <c r="AH595" s="16">
        <v>73026.0</v>
      </c>
      <c r="AI595" s="16">
        <v>0.0</v>
      </c>
      <c r="AJ595" s="16">
        <v>0.0</v>
      </c>
      <c r="AK595" s="16">
        <v>0.0</v>
      </c>
      <c r="AL595" s="16">
        <v>50972.0</v>
      </c>
      <c r="AM595" s="16">
        <v>0.0</v>
      </c>
      <c r="AN595" s="16">
        <v>0.0</v>
      </c>
      <c r="AO595" s="16">
        <v>0.0</v>
      </c>
      <c r="AP595" s="16">
        <v>28646.0</v>
      </c>
      <c r="AQ595" s="16">
        <v>0.0</v>
      </c>
      <c r="AR595" s="16">
        <v>0.0</v>
      </c>
      <c r="AS595" s="16">
        <v>0.0</v>
      </c>
      <c r="AT595" s="16">
        <v>40920.0</v>
      </c>
      <c r="AU595" s="16">
        <v>0.0</v>
      </c>
      <c r="AV595" s="16">
        <v>0.0</v>
      </c>
      <c r="AW595" s="16">
        <v>0.0</v>
      </c>
      <c r="AX595" s="16">
        <v>45402.0</v>
      </c>
      <c r="AY595" s="16">
        <v>0.0</v>
      </c>
      <c r="AZ595" s="16">
        <v>0.0</v>
      </c>
      <c r="BA595" s="16">
        <v>0.0</v>
      </c>
      <c r="BB595" s="16">
        <v>6010.0</v>
      </c>
      <c r="BC595" s="16">
        <v>0.0</v>
      </c>
      <c r="BD595" s="16">
        <v>0.0</v>
      </c>
      <c r="BE595" s="16">
        <v>2.0</v>
      </c>
      <c r="BF595" s="16">
        <v>1146810.0</v>
      </c>
      <c r="BG595" s="16">
        <v>0.0</v>
      </c>
      <c r="BH595" s="16">
        <v>0.0</v>
      </c>
      <c r="BI595" s="16">
        <v>0.0</v>
      </c>
      <c r="BJ595" s="16">
        <v>912.0</v>
      </c>
      <c r="BK595" s="16">
        <v>0.0</v>
      </c>
      <c r="BL595" s="16">
        <v>0.0</v>
      </c>
      <c r="BM595" s="16">
        <v>0.0</v>
      </c>
      <c r="BN595" s="16">
        <v>84056.0</v>
      </c>
      <c r="BO595" s="16">
        <v>0.0</v>
      </c>
      <c r="BP595" s="16">
        <v>0.0</v>
      </c>
      <c r="BQ595" s="16">
        <v>0.0</v>
      </c>
      <c r="BR595" s="16">
        <v>60018.0</v>
      </c>
      <c r="BS595" s="16">
        <v>0.0</v>
      </c>
      <c r="BT595" s="16">
        <v>0.0</v>
      </c>
    </row>
    <row r="596">
      <c r="A596" s="14" t="s">
        <v>7069</v>
      </c>
      <c r="B596" s="16">
        <v>11.0</v>
      </c>
      <c r="C596" s="16">
        <v>4086776.0</v>
      </c>
      <c r="D596" s="17"/>
      <c r="E596" s="14" t="s">
        <v>2621</v>
      </c>
      <c r="F596" s="14" t="s">
        <v>2630</v>
      </c>
      <c r="G596" s="14" t="s">
        <v>5166</v>
      </c>
      <c r="H596" s="14" t="s">
        <v>2978</v>
      </c>
      <c r="I596" s="14" t="s">
        <v>21</v>
      </c>
      <c r="J596" s="14" t="s">
        <v>4852</v>
      </c>
      <c r="K596" s="14" t="s">
        <v>7070</v>
      </c>
      <c r="L596" s="14" t="s">
        <v>7070</v>
      </c>
      <c r="M596" s="14" t="s">
        <v>7071</v>
      </c>
      <c r="N596" s="14" t="s">
        <v>409</v>
      </c>
      <c r="P596" s="17"/>
      <c r="Q596" s="17"/>
      <c r="R596" s="16">
        <v>2.0</v>
      </c>
      <c r="S596" s="16">
        <v>1536800.0</v>
      </c>
      <c r="T596" s="18">
        <v>1.3014E-6</v>
      </c>
      <c r="U596" s="16">
        <v>0.0</v>
      </c>
      <c r="V596" s="16">
        <v>0.0</v>
      </c>
      <c r="W596" s="14" t="s">
        <v>2978</v>
      </c>
      <c r="X596" s="14" t="s">
        <v>4860</v>
      </c>
      <c r="Y596" s="16">
        <v>3.95E-6</v>
      </c>
      <c r="Z596" s="16">
        <v>22.8</v>
      </c>
      <c r="AA596" s="17"/>
      <c r="AB596" s="16">
        <v>0.0</v>
      </c>
      <c r="AC596" s="16">
        <v>0.02</v>
      </c>
      <c r="AD596" s="16">
        <v>6.32</v>
      </c>
      <c r="AE596" s="17"/>
      <c r="AF596" s="17"/>
      <c r="AG596" s="16">
        <v>0.0</v>
      </c>
      <c r="AH596" s="16">
        <v>73134.0</v>
      </c>
      <c r="AI596" s="16">
        <v>0.0</v>
      </c>
      <c r="AJ596" s="16">
        <v>0.0</v>
      </c>
      <c r="AK596" s="16">
        <v>0.0</v>
      </c>
      <c r="AL596" s="16">
        <v>50984.0</v>
      </c>
      <c r="AM596" s="16">
        <v>0.0</v>
      </c>
      <c r="AN596" s="16">
        <v>0.0</v>
      </c>
      <c r="AO596" s="16">
        <v>0.0</v>
      </c>
      <c r="AP596" s="16">
        <v>28646.0</v>
      </c>
      <c r="AQ596" s="16">
        <v>0.0</v>
      </c>
      <c r="AR596" s="16">
        <v>0.0</v>
      </c>
      <c r="AS596" s="16">
        <v>0.0</v>
      </c>
      <c r="AT596" s="16">
        <v>40912.0</v>
      </c>
      <c r="AU596" s="16">
        <v>0.0</v>
      </c>
      <c r="AV596" s="16">
        <v>0.0</v>
      </c>
      <c r="AW596" s="16">
        <v>0.0</v>
      </c>
      <c r="AX596" s="16">
        <v>45360.0</v>
      </c>
      <c r="AY596" s="16">
        <v>0.0</v>
      </c>
      <c r="AZ596" s="16">
        <v>0.0</v>
      </c>
      <c r="BA596" s="16">
        <v>0.0</v>
      </c>
      <c r="BB596" s="16">
        <v>5988.0</v>
      </c>
      <c r="BC596" s="16">
        <v>0.0</v>
      </c>
      <c r="BD596" s="16">
        <v>0.0</v>
      </c>
      <c r="BE596" s="16">
        <v>0.0</v>
      </c>
      <c r="BF596" s="16">
        <v>1146784.0</v>
      </c>
      <c r="BG596" s="16">
        <v>0.0</v>
      </c>
      <c r="BH596" s="16">
        <v>0.0</v>
      </c>
      <c r="BI596" s="16">
        <v>0.0</v>
      </c>
      <c r="BJ596" s="16">
        <v>910.0</v>
      </c>
      <c r="BK596" s="16">
        <v>0.0</v>
      </c>
      <c r="BL596" s="16">
        <v>0.0</v>
      </c>
      <c r="BM596" s="16">
        <v>2.0</v>
      </c>
      <c r="BN596" s="16">
        <v>84048.0</v>
      </c>
      <c r="BO596" s="16">
        <v>0.0</v>
      </c>
      <c r="BP596" s="16">
        <v>0.0</v>
      </c>
      <c r="BQ596" s="16">
        <v>0.0</v>
      </c>
      <c r="BR596" s="16">
        <v>60034.0</v>
      </c>
      <c r="BS596" s="16">
        <v>0.0</v>
      </c>
      <c r="BT596" s="16">
        <v>0.0</v>
      </c>
    </row>
    <row r="597">
      <c r="A597" s="14" t="s">
        <v>7072</v>
      </c>
      <c r="B597" s="16">
        <v>11.0</v>
      </c>
      <c r="C597" s="16">
        <v>4086784.0</v>
      </c>
      <c r="D597" s="17"/>
      <c r="E597" s="14" t="s">
        <v>2622</v>
      </c>
      <c r="F597" s="14" t="s">
        <v>2631</v>
      </c>
      <c r="G597" s="14" t="s">
        <v>5166</v>
      </c>
      <c r="H597" s="14" t="s">
        <v>2978</v>
      </c>
      <c r="I597" s="14" t="s">
        <v>21</v>
      </c>
      <c r="J597" s="14" t="s">
        <v>4852</v>
      </c>
      <c r="K597" s="14" t="s">
        <v>7073</v>
      </c>
      <c r="L597" s="14" t="s">
        <v>7073</v>
      </c>
      <c r="M597" s="14" t="s">
        <v>7074</v>
      </c>
      <c r="N597" s="14" t="s">
        <v>409</v>
      </c>
      <c r="P597" s="17"/>
      <c r="Q597" s="17"/>
      <c r="R597" s="16">
        <v>2.0</v>
      </c>
      <c r="S597" s="16">
        <v>1536840.0</v>
      </c>
      <c r="T597" s="18">
        <v>1.3014E-6</v>
      </c>
      <c r="U597" s="16">
        <v>0.0</v>
      </c>
      <c r="V597" s="16">
        <v>0.0</v>
      </c>
      <c r="W597" s="14" t="s">
        <v>2978</v>
      </c>
      <c r="X597" s="14" t="s">
        <v>4849</v>
      </c>
      <c r="Y597" s="18">
        <v>2.9E-7</v>
      </c>
      <c r="Z597" s="16">
        <v>18.1</v>
      </c>
      <c r="AA597" s="17"/>
      <c r="AB597" s="16">
        <v>0.0</v>
      </c>
      <c r="AC597" s="16">
        <v>0.04</v>
      </c>
      <c r="AD597" s="16">
        <v>3.53</v>
      </c>
      <c r="AE597" s="17"/>
      <c r="AF597" s="17"/>
      <c r="AG597" s="16">
        <v>0.0</v>
      </c>
      <c r="AH597" s="16">
        <v>73180.0</v>
      </c>
      <c r="AI597" s="16">
        <v>0.0</v>
      </c>
      <c r="AJ597" s="16">
        <v>0.0</v>
      </c>
      <c r="AK597" s="16">
        <v>0.0</v>
      </c>
      <c r="AL597" s="16">
        <v>50994.0</v>
      </c>
      <c r="AM597" s="16">
        <v>0.0</v>
      </c>
      <c r="AN597" s="16">
        <v>0.0</v>
      </c>
      <c r="AO597" s="16">
        <v>0.0</v>
      </c>
      <c r="AP597" s="16">
        <v>28650.0</v>
      </c>
      <c r="AQ597" s="16">
        <v>0.0</v>
      </c>
      <c r="AR597" s="16">
        <v>0.0</v>
      </c>
      <c r="AS597" s="16">
        <v>0.0</v>
      </c>
      <c r="AT597" s="16">
        <v>40922.0</v>
      </c>
      <c r="AU597" s="16">
        <v>0.0</v>
      </c>
      <c r="AV597" s="16">
        <v>0.0</v>
      </c>
      <c r="AW597" s="16">
        <v>0.0</v>
      </c>
      <c r="AX597" s="16">
        <v>45304.0</v>
      </c>
      <c r="AY597" s="16">
        <v>0.0</v>
      </c>
      <c r="AZ597" s="16">
        <v>0.0</v>
      </c>
      <c r="BA597" s="16">
        <v>0.0</v>
      </c>
      <c r="BB597" s="16">
        <v>5986.0</v>
      </c>
      <c r="BC597" s="16">
        <v>0.0</v>
      </c>
      <c r="BD597" s="16">
        <v>0.0</v>
      </c>
      <c r="BE597" s="16">
        <v>2.0</v>
      </c>
      <c r="BF597" s="16">
        <v>1146808.0</v>
      </c>
      <c r="BG597" s="16">
        <v>0.0</v>
      </c>
      <c r="BH597" s="16">
        <v>0.0</v>
      </c>
      <c r="BI597" s="16">
        <v>0.0</v>
      </c>
      <c r="BJ597" s="16">
        <v>912.0</v>
      </c>
      <c r="BK597" s="16">
        <v>0.0</v>
      </c>
      <c r="BL597" s="16">
        <v>0.0</v>
      </c>
      <c r="BM597" s="16">
        <v>0.0</v>
      </c>
      <c r="BN597" s="16">
        <v>84052.0</v>
      </c>
      <c r="BO597" s="16">
        <v>0.0</v>
      </c>
      <c r="BP597" s="16">
        <v>0.0</v>
      </c>
      <c r="BQ597" s="16">
        <v>0.0</v>
      </c>
      <c r="BR597" s="16">
        <v>60032.0</v>
      </c>
      <c r="BS597" s="16">
        <v>0.0</v>
      </c>
      <c r="BT597" s="16">
        <v>0.0</v>
      </c>
    </row>
    <row r="598">
      <c r="A598" s="14" t="s">
        <v>7075</v>
      </c>
      <c r="B598" s="16">
        <v>11.0</v>
      </c>
      <c r="C598" s="16">
        <v>4086769.0</v>
      </c>
      <c r="D598" s="14" t="s">
        <v>7076</v>
      </c>
      <c r="E598" s="14" t="s">
        <v>2622</v>
      </c>
      <c r="F598" s="14" t="s">
        <v>2621</v>
      </c>
      <c r="G598" s="14" t="s">
        <v>4844</v>
      </c>
      <c r="H598" s="14" t="s">
        <v>2978</v>
      </c>
      <c r="I598" s="14" t="s">
        <v>2978</v>
      </c>
      <c r="J598" s="14" t="s">
        <v>4852</v>
      </c>
      <c r="K598" s="14" t="s">
        <v>7077</v>
      </c>
      <c r="L598" s="14" t="s">
        <v>7077</v>
      </c>
      <c r="M598" s="14" t="s">
        <v>7078</v>
      </c>
      <c r="N598" s="14" t="s">
        <v>4848</v>
      </c>
      <c r="P598" s="17"/>
      <c r="Q598" s="14" t="s">
        <v>5024</v>
      </c>
      <c r="R598" s="16">
        <v>2.0</v>
      </c>
      <c r="S598" s="16">
        <v>1536988.0</v>
      </c>
      <c r="T598" s="18">
        <v>1.3012E-6</v>
      </c>
      <c r="U598" s="16">
        <v>0.0</v>
      </c>
      <c r="V598" s="16">
        <v>0.0</v>
      </c>
      <c r="W598" s="14" t="s">
        <v>2978</v>
      </c>
      <c r="X598" s="14" t="s">
        <v>4865</v>
      </c>
      <c r="Y598" s="16">
        <v>4.54E-6</v>
      </c>
      <c r="Z598" s="16">
        <v>6.11</v>
      </c>
      <c r="AA598" s="17"/>
      <c r="AB598" s="16">
        <v>0.0</v>
      </c>
      <c r="AC598" s="16">
        <v>0.0</v>
      </c>
      <c r="AD598" s="16">
        <v>1.85</v>
      </c>
      <c r="AE598" s="17"/>
      <c r="AF598" s="17"/>
      <c r="AG598" s="16">
        <v>2.0</v>
      </c>
      <c r="AH598" s="16">
        <v>73052.0</v>
      </c>
      <c r="AI598" s="16">
        <v>0.0</v>
      </c>
      <c r="AJ598" s="16">
        <v>0.0</v>
      </c>
      <c r="AK598" s="16">
        <v>0.0</v>
      </c>
      <c r="AL598" s="16">
        <v>50978.0</v>
      </c>
      <c r="AM598" s="16">
        <v>0.0</v>
      </c>
      <c r="AN598" s="16">
        <v>0.0</v>
      </c>
      <c r="AO598" s="16">
        <v>0.0</v>
      </c>
      <c r="AP598" s="16">
        <v>28650.0</v>
      </c>
      <c r="AQ598" s="16">
        <v>0.0</v>
      </c>
      <c r="AR598" s="16">
        <v>0.0</v>
      </c>
      <c r="AS598" s="16">
        <v>0.0</v>
      </c>
      <c r="AT598" s="16">
        <v>40932.0</v>
      </c>
      <c r="AU598" s="16">
        <v>0.0</v>
      </c>
      <c r="AV598" s="16">
        <v>0.0</v>
      </c>
      <c r="AW598" s="16">
        <v>0.0</v>
      </c>
      <c r="AX598" s="16">
        <v>45516.0</v>
      </c>
      <c r="AY598" s="16">
        <v>0.0</v>
      </c>
      <c r="AZ598" s="16">
        <v>0.0</v>
      </c>
      <c r="BA598" s="16">
        <v>0.0</v>
      </c>
      <c r="BB598" s="16">
        <v>6010.0</v>
      </c>
      <c r="BC598" s="16">
        <v>0.0</v>
      </c>
      <c r="BD598" s="16">
        <v>0.0</v>
      </c>
      <c r="BE598" s="16">
        <v>0.0</v>
      </c>
      <c r="BF598" s="16">
        <v>1146852.0</v>
      </c>
      <c r="BG598" s="16">
        <v>0.0</v>
      </c>
      <c r="BH598" s="16">
        <v>0.0</v>
      </c>
      <c r="BI598" s="16">
        <v>0.0</v>
      </c>
      <c r="BJ598" s="16">
        <v>912.0</v>
      </c>
      <c r="BK598" s="16">
        <v>0.0</v>
      </c>
      <c r="BL598" s="16">
        <v>0.0</v>
      </c>
      <c r="BM598" s="16">
        <v>0.0</v>
      </c>
      <c r="BN598" s="16">
        <v>84056.0</v>
      </c>
      <c r="BO598" s="16">
        <v>0.0</v>
      </c>
      <c r="BP598" s="16">
        <v>0.0</v>
      </c>
      <c r="BQ598" s="16">
        <v>0.0</v>
      </c>
      <c r="BR598" s="16">
        <v>60030.0</v>
      </c>
      <c r="BS598" s="16">
        <v>0.0</v>
      </c>
      <c r="BT598" s="16">
        <v>0.0</v>
      </c>
    </row>
    <row r="599">
      <c r="A599" s="14" t="s">
        <v>7079</v>
      </c>
      <c r="B599" s="16">
        <v>11.0</v>
      </c>
      <c r="C599" s="16">
        <v>4086752.0</v>
      </c>
      <c r="D599" s="17"/>
      <c r="E599" s="14" t="s">
        <v>2622</v>
      </c>
      <c r="F599" s="14" t="s">
        <v>2630</v>
      </c>
      <c r="G599" s="14" t="s">
        <v>5166</v>
      </c>
      <c r="H599" s="14" t="s">
        <v>2978</v>
      </c>
      <c r="I599" s="14" t="s">
        <v>21</v>
      </c>
      <c r="J599" s="14" t="s">
        <v>4852</v>
      </c>
      <c r="K599" s="14" t="s">
        <v>7080</v>
      </c>
      <c r="L599" s="14" t="s">
        <v>7080</v>
      </c>
      <c r="M599" s="14" t="s">
        <v>7081</v>
      </c>
      <c r="N599" s="14" t="s">
        <v>409</v>
      </c>
      <c r="P599" s="17"/>
      <c r="Q599" s="14" t="s">
        <v>5024</v>
      </c>
      <c r="R599" s="16">
        <v>2.0</v>
      </c>
      <c r="S599" s="16">
        <v>1537376.0</v>
      </c>
      <c r="T599" s="18">
        <v>1.3009E-6</v>
      </c>
      <c r="U599" s="16">
        <v>0.0</v>
      </c>
      <c r="V599" s="16">
        <v>0.0</v>
      </c>
      <c r="W599" s="14" t="s">
        <v>2978</v>
      </c>
      <c r="X599" s="14" t="s">
        <v>4849</v>
      </c>
      <c r="Y599" s="18">
        <v>2.9E-7</v>
      </c>
      <c r="Z599" s="16">
        <v>22.7</v>
      </c>
      <c r="AA599" s="17"/>
      <c r="AB599" s="16">
        <v>0.0</v>
      </c>
      <c r="AC599" s="16">
        <v>0.01</v>
      </c>
      <c r="AD599" s="16">
        <v>8.83</v>
      </c>
      <c r="AE599" s="17"/>
      <c r="AF599" s="17"/>
      <c r="AG599" s="16">
        <v>0.0</v>
      </c>
      <c r="AH599" s="16">
        <v>73148.0</v>
      </c>
      <c r="AI599" s="16">
        <v>0.0</v>
      </c>
      <c r="AJ599" s="16">
        <v>0.0</v>
      </c>
      <c r="AK599" s="16">
        <v>0.0</v>
      </c>
      <c r="AL599" s="16">
        <v>51000.0</v>
      </c>
      <c r="AM599" s="16">
        <v>0.0</v>
      </c>
      <c r="AN599" s="16">
        <v>0.0</v>
      </c>
      <c r="AO599" s="16">
        <v>0.0</v>
      </c>
      <c r="AP599" s="16">
        <v>28648.0</v>
      </c>
      <c r="AQ599" s="16">
        <v>0.0</v>
      </c>
      <c r="AR599" s="16">
        <v>0.0</v>
      </c>
      <c r="AS599" s="16">
        <v>0.0</v>
      </c>
      <c r="AT599" s="16">
        <v>40920.0</v>
      </c>
      <c r="AU599" s="16">
        <v>0.0</v>
      </c>
      <c r="AV599" s="16">
        <v>0.0</v>
      </c>
      <c r="AW599" s="16">
        <v>0.0</v>
      </c>
      <c r="AX599" s="16">
        <v>45744.0</v>
      </c>
      <c r="AY599" s="16">
        <v>0.0</v>
      </c>
      <c r="AZ599" s="16">
        <v>0.0</v>
      </c>
      <c r="BA599" s="16">
        <v>0.0</v>
      </c>
      <c r="BB599" s="16">
        <v>5990.0</v>
      </c>
      <c r="BC599" s="16">
        <v>0.0</v>
      </c>
      <c r="BD599" s="16">
        <v>0.0</v>
      </c>
      <c r="BE599" s="16">
        <v>2.0</v>
      </c>
      <c r="BF599" s="16">
        <v>1146902.0</v>
      </c>
      <c r="BG599" s="16">
        <v>0.0</v>
      </c>
      <c r="BH599" s="16">
        <v>0.0</v>
      </c>
      <c r="BI599" s="16">
        <v>0.0</v>
      </c>
      <c r="BJ599" s="16">
        <v>912.0</v>
      </c>
      <c r="BK599" s="16">
        <v>0.0</v>
      </c>
      <c r="BL599" s="16">
        <v>0.0</v>
      </c>
      <c r="BM599" s="16">
        <v>0.0</v>
      </c>
      <c r="BN599" s="16">
        <v>84050.0</v>
      </c>
      <c r="BO599" s="16">
        <v>0.0</v>
      </c>
      <c r="BP599" s="16">
        <v>0.0</v>
      </c>
      <c r="BQ599" s="16">
        <v>0.0</v>
      </c>
      <c r="BR599" s="16">
        <v>60062.0</v>
      </c>
      <c r="BS599" s="16">
        <v>0.0</v>
      </c>
      <c r="BT599" s="16">
        <v>0.0</v>
      </c>
    </row>
    <row r="600">
      <c r="A600" s="14" t="s">
        <v>7082</v>
      </c>
      <c r="B600" s="16">
        <v>11.0</v>
      </c>
      <c r="C600" s="16">
        <v>4086724.0</v>
      </c>
      <c r="D600" s="14" t="s">
        <v>7083</v>
      </c>
      <c r="E600" s="14" t="s">
        <v>2622</v>
      </c>
      <c r="F600" s="14" t="s">
        <v>2631</v>
      </c>
      <c r="G600" s="14" t="s">
        <v>6733</v>
      </c>
      <c r="H600" s="14" t="s">
        <v>21</v>
      </c>
      <c r="I600" s="14" t="s">
        <v>2978</v>
      </c>
      <c r="J600" s="14" t="s">
        <v>4852</v>
      </c>
      <c r="K600" s="14" t="s">
        <v>7084</v>
      </c>
      <c r="L600" s="14" t="s">
        <v>7084</v>
      </c>
      <c r="M600" s="14" t="s">
        <v>7085</v>
      </c>
      <c r="N600" s="14" t="s">
        <v>4848</v>
      </c>
      <c r="P600" s="17"/>
      <c r="Q600" s="14" t="s">
        <v>5024</v>
      </c>
      <c r="R600" s="16">
        <v>2.0</v>
      </c>
      <c r="S600" s="16">
        <v>1537706.0</v>
      </c>
      <c r="T600" s="18">
        <v>1.3006E-6</v>
      </c>
      <c r="U600" s="16">
        <v>0.0</v>
      </c>
      <c r="V600" s="16">
        <v>0.0</v>
      </c>
      <c r="W600" s="14" t="s">
        <v>2978</v>
      </c>
      <c r="X600" s="14" t="s">
        <v>4849</v>
      </c>
      <c r="Y600" s="18">
        <v>2.9E-7</v>
      </c>
      <c r="Z600" s="16">
        <v>8.6</v>
      </c>
      <c r="AA600" s="17"/>
      <c r="AB600" s="16">
        <v>0.0</v>
      </c>
      <c r="AC600" s="16">
        <v>-0.04</v>
      </c>
      <c r="AD600" s="16">
        <v>2.48</v>
      </c>
      <c r="AE600" s="17"/>
      <c r="AF600" s="17"/>
      <c r="AG600" s="16">
        <v>0.0</v>
      </c>
      <c r="AH600" s="16">
        <v>73042.0</v>
      </c>
      <c r="AI600" s="16">
        <v>0.0</v>
      </c>
      <c r="AJ600" s="16">
        <v>0.0</v>
      </c>
      <c r="AK600" s="16">
        <v>0.0</v>
      </c>
      <c r="AL600" s="16">
        <v>51000.0</v>
      </c>
      <c r="AM600" s="16">
        <v>0.0</v>
      </c>
      <c r="AN600" s="16">
        <v>0.0</v>
      </c>
      <c r="AO600" s="16">
        <v>0.0</v>
      </c>
      <c r="AP600" s="16">
        <v>28648.0</v>
      </c>
      <c r="AQ600" s="16">
        <v>0.0</v>
      </c>
      <c r="AR600" s="16">
        <v>0.0</v>
      </c>
      <c r="AS600" s="16">
        <v>0.0</v>
      </c>
      <c r="AT600" s="16">
        <v>40934.0</v>
      </c>
      <c r="AU600" s="16">
        <v>0.0</v>
      </c>
      <c r="AV600" s="16">
        <v>0.0</v>
      </c>
      <c r="AW600" s="16">
        <v>0.0</v>
      </c>
      <c r="AX600" s="16">
        <v>46108.0</v>
      </c>
      <c r="AY600" s="16">
        <v>0.0</v>
      </c>
      <c r="AZ600" s="16">
        <v>0.0</v>
      </c>
      <c r="BA600" s="16">
        <v>0.0</v>
      </c>
      <c r="BB600" s="16">
        <v>6012.0</v>
      </c>
      <c r="BC600" s="16">
        <v>0.0</v>
      </c>
      <c r="BD600" s="16">
        <v>0.0</v>
      </c>
      <c r="BE600" s="16">
        <v>2.0</v>
      </c>
      <c r="BF600" s="16">
        <v>1146934.0</v>
      </c>
      <c r="BG600" s="16">
        <v>0.0</v>
      </c>
      <c r="BH600" s="16">
        <v>0.0</v>
      </c>
      <c r="BI600" s="16">
        <v>0.0</v>
      </c>
      <c r="BJ600" s="16">
        <v>912.0</v>
      </c>
      <c r="BK600" s="16">
        <v>0.0</v>
      </c>
      <c r="BL600" s="16">
        <v>0.0</v>
      </c>
      <c r="BM600" s="16">
        <v>0.0</v>
      </c>
      <c r="BN600" s="16">
        <v>84070.0</v>
      </c>
      <c r="BO600" s="16">
        <v>0.0</v>
      </c>
      <c r="BP600" s="16">
        <v>0.0</v>
      </c>
      <c r="BQ600" s="16">
        <v>0.0</v>
      </c>
      <c r="BR600" s="16">
        <v>60046.0</v>
      </c>
      <c r="BS600" s="16">
        <v>0.0</v>
      </c>
      <c r="BT600" s="16">
        <v>0.0</v>
      </c>
    </row>
    <row r="601">
      <c r="A601" s="14" t="s">
        <v>7086</v>
      </c>
      <c r="B601" s="16">
        <v>11.0</v>
      </c>
      <c r="C601" s="16">
        <v>4086715.0</v>
      </c>
      <c r="D601" s="17"/>
      <c r="E601" s="14" t="s">
        <v>2622</v>
      </c>
      <c r="F601" s="14" t="s">
        <v>2621</v>
      </c>
      <c r="G601" s="14" t="s">
        <v>5166</v>
      </c>
      <c r="H601" s="14" t="s">
        <v>2978</v>
      </c>
      <c r="I601" s="14" t="s">
        <v>21</v>
      </c>
      <c r="J601" s="14" t="s">
        <v>4852</v>
      </c>
      <c r="K601" s="14" t="s">
        <v>7087</v>
      </c>
      <c r="L601" s="14" t="s">
        <v>7087</v>
      </c>
      <c r="M601" s="14" t="s">
        <v>7088</v>
      </c>
      <c r="N601" s="14" t="s">
        <v>4848</v>
      </c>
      <c r="P601" s="17"/>
      <c r="Q601" s="14" t="s">
        <v>5024</v>
      </c>
      <c r="R601" s="16">
        <v>2.0</v>
      </c>
      <c r="S601" s="16">
        <v>1537970.0</v>
      </c>
      <c r="T601" s="18">
        <v>1.3004E-6</v>
      </c>
      <c r="U601" s="16">
        <v>0.0</v>
      </c>
      <c r="V601" s="16">
        <v>0.0</v>
      </c>
      <c r="W601" s="14" t="s">
        <v>2978</v>
      </c>
      <c r="X601" s="14" t="s">
        <v>4849</v>
      </c>
      <c r="Y601" s="18">
        <v>2.9E-7</v>
      </c>
      <c r="Z601" s="16">
        <v>8.31</v>
      </c>
      <c r="AA601" s="17"/>
      <c r="AB601" s="16">
        <v>0.0</v>
      </c>
      <c r="AC601" s="16">
        <v>0.0</v>
      </c>
      <c r="AD601" s="16">
        <v>0.672</v>
      </c>
      <c r="AE601" s="17"/>
      <c r="AF601" s="17"/>
      <c r="AG601" s="16">
        <v>0.0</v>
      </c>
      <c r="AH601" s="16">
        <v>73150.0</v>
      </c>
      <c r="AI601" s="16">
        <v>0.0</v>
      </c>
      <c r="AJ601" s="16">
        <v>0.0</v>
      </c>
      <c r="AK601" s="16">
        <v>0.0</v>
      </c>
      <c r="AL601" s="16">
        <v>51014.0</v>
      </c>
      <c r="AM601" s="16">
        <v>0.0</v>
      </c>
      <c r="AN601" s="16">
        <v>0.0</v>
      </c>
      <c r="AO601" s="16">
        <v>0.0</v>
      </c>
      <c r="AP601" s="16">
        <v>28654.0</v>
      </c>
      <c r="AQ601" s="16">
        <v>0.0</v>
      </c>
      <c r="AR601" s="16">
        <v>0.0</v>
      </c>
      <c r="AS601" s="16">
        <v>0.0</v>
      </c>
      <c r="AT601" s="16">
        <v>40926.0</v>
      </c>
      <c r="AU601" s="16">
        <v>0.0</v>
      </c>
      <c r="AV601" s="16">
        <v>0.0</v>
      </c>
      <c r="AW601" s="16">
        <v>0.0</v>
      </c>
      <c r="AX601" s="16">
        <v>46354.0</v>
      </c>
      <c r="AY601" s="16">
        <v>0.0</v>
      </c>
      <c r="AZ601" s="16">
        <v>0.0</v>
      </c>
      <c r="BA601" s="16">
        <v>0.0</v>
      </c>
      <c r="BB601" s="16">
        <v>5990.0</v>
      </c>
      <c r="BC601" s="16">
        <v>0.0</v>
      </c>
      <c r="BD601" s="16">
        <v>0.0</v>
      </c>
      <c r="BE601" s="16">
        <v>2.0</v>
      </c>
      <c r="BF601" s="16">
        <v>1146848.0</v>
      </c>
      <c r="BG601" s="16">
        <v>0.0</v>
      </c>
      <c r="BH601" s="16">
        <v>0.0</v>
      </c>
      <c r="BI601" s="16">
        <v>0.0</v>
      </c>
      <c r="BJ601" s="16">
        <v>912.0</v>
      </c>
      <c r="BK601" s="16">
        <v>0.0</v>
      </c>
      <c r="BL601" s="16">
        <v>0.0</v>
      </c>
      <c r="BM601" s="16">
        <v>0.0</v>
      </c>
      <c r="BN601" s="16">
        <v>84070.0</v>
      </c>
      <c r="BO601" s="16">
        <v>0.0</v>
      </c>
      <c r="BP601" s="16">
        <v>0.0</v>
      </c>
      <c r="BQ601" s="16">
        <v>0.0</v>
      </c>
      <c r="BR601" s="16">
        <v>60052.0</v>
      </c>
      <c r="BS601" s="16">
        <v>0.0</v>
      </c>
      <c r="BT601" s="16">
        <v>0.0</v>
      </c>
    </row>
    <row r="602">
      <c r="A602" s="14" t="s">
        <v>7089</v>
      </c>
      <c r="B602" s="16">
        <v>11.0</v>
      </c>
      <c r="C602" s="16">
        <v>4086718.0</v>
      </c>
      <c r="D602" s="14" t="s">
        <v>7090</v>
      </c>
      <c r="E602" s="14" t="s">
        <v>2622</v>
      </c>
      <c r="F602" s="14" t="s">
        <v>2621</v>
      </c>
      <c r="G602" s="14" t="s">
        <v>5166</v>
      </c>
      <c r="H602" s="14" t="s">
        <v>2978</v>
      </c>
      <c r="I602" s="14" t="s">
        <v>21</v>
      </c>
      <c r="J602" s="14" t="s">
        <v>4852</v>
      </c>
      <c r="K602" s="14" t="s">
        <v>7091</v>
      </c>
      <c r="L602" s="14" t="s">
        <v>7091</v>
      </c>
      <c r="M602" s="14" t="s">
        <v>7092</v>
      </c>
      <c r="N602" s="14" t="s">
        <v>4848</v>
      </c>
      <c r="P602" s="17"/>
      <c r="Q602" s="14" t="s">
        <v>5024</v>
      </c>
      <c r="R602" s="16">
        <v>2.0</v>
      </c>
      <c r="S602" s="16">
        <v>1538070.0</v>
      </c>
      <c r="T602" s="18">
        <v>1.3003E-6</v>
      </c>
      <c r="U602" s="16">
        <v>0.0</v>
      </c>
      <c r="V602" s="16">
        <v>0.0</v>
      </c>
      <c r="W602" s="14" t="s">
        <v>2978</v>
      </c>
      <c r="X602" s="14" t="s">
        <v>4849</v>
      </c>
      <c r="Y602" s="18">
        <v>2.9E-7</v>
      </c>
      <c r="Z602" s="16">
        <v>8.26</v>
      </c>
      <c r="AA602" s="17"/>
      <c r="AB602" s="16">
        <v>0.0</v>
      </c>
      <c r="AC602" s="16">
        <v>0.0</v>
      </c>
      <c r="AD602" s="16">
        <v>1.19</v>
      </c>
      <c r="AE602" s="17"/>
      <c r="AF602" s="17"/>
      <c r="AG602" s="16">
        <v>0.0</v>
      </c>
      <c r="AH602" s="16">
        <v>73148.0</v>
      </c>
      <c r="AI602" s="16">
        <v>0.0</v>
      </c>
      <c r="AJ602" s="16">
        <v>0.0</v>
      </c>
      <c r="AK602" s="16">
        <v>0.0</v>
      </c>
      <c r="AL602" s="16">
        <v>51024.0</v>
      </c>
      <c r="AM602" s="16">
        <v>0.0</v>
      </c>
      <c r="AN602" s="16">
        <v>0.0</v>
      </c>
      <c r="AO602" s="16">
        <v>0.0</v>
      </c>
      <c r="AP602" s="16">
        <v>28648.0</v>
      </c>
      <c r="AQ602" s="16">
        <v>0.0</v>
      </c>
      <c r="AR602" s="16">
        <v>0.0</v>
      </c>
      <c r="AS602" s="16">
        <v>0.0</v>
      </c>
      <c r="AT602" s="16">
        <v>40930.0</v>
      </c>
      <c r="AU602" s="16">
        <v>0.0</v>
      </c>
      <c r="AV602" s="16">
        <v>0.0</v>
      </c>
      <c r="AW602" s="16">
        <v>0.0</v>
      </c>
      <c r="AX602" s="16">
        <v>46382.0</v>
      </c>
      <c r="AY602" s="16">
        <v>0.0</v>
      </c>
      <c r="AZ602" s="16">
        <v>0.0</v>
      </c>
      <c r="BA602" s="16">
        <v>0.0</v>
      </c>
      <c r="BB602" s="16">
        <v>5990.0</v>
      </c>
      <c r="BC602" s="16">
        <v>0.0</v>
      </c>
      <c r="BD602" s="16">
        <v>0.0</v>
      </c>
      <c r="BE602" s="16">
        <v>2.0</v>
      </c>
      <c r="BF602" s="16">
        <v>1146904.0</v>
      </c>
      <c r="BG602" s="16">
        <v>0.0</v>
      </c>
      <c r="BH602" s="16">
        <v>0.0</v>
      </c>
      <c r="BI602" s="16">
        <v>0.0</v>
      </c>
      <c r="BJ602" s="16">
        <v>912.0</v>
      </c>
      <c r="BK602" s="16">
        <v>0.0</v>
      </c>
      <c r="BL602" s="16">
        <v>0.0</v>
      </c>
      <c r="BM602" s="16">
        <v>0.0</v>
      </c>
      <c r="BN602" s="16">
        <v>84070.0</v>
      </c>
      <c r="BO602" s="16">
        <v>0.0</v>
      </c>
      <c r="BP602" s="16">
        <v>0.0</v>
      </c>
      <c r="BQ602" s="16">
        <v>0.0</v>
      </c>
      <c r="BR602" s="16">
        <v>60062.0</v>
      </c>
      <c r="BS602" s="16">
        <v>0.0</v>
      </c>
      <c r="BT602" s="16">
        <v>0.0</v>
      </c>
    </row>
    <row r="603">
      <c r="A603" s="14" t="s">
        <v>7093</v>
      </c>
      <c r="B603" s="16">
        <v>11.0</v>
      </c>
      <c r="C603" s="16">
        <v>4086709.0</v>
      </c>
      <c r="D603" s="14" t="s">
        <v>7094</v>
      </c>
      <c r="E603" s="14" t="s">
        <v>2621</v>
      </c>
      <c r="F603" s="14" t="s">
        <v>2622</v>
      </c>
      <c r="G603" s="14" t="s">
        <v>5166</v>
      </c>
      <c r="H603" s="14" t="s">
        <v>2978</v>
      </c>
      <c r="I603" s="14" t="s">
        <v>21</v>
      </c>
      <c r="J603" s="14" t="s">
        <v>4852</v>
      </c>
      <c r="K603" s="14" t="s">
        <v>7095</v>
      </c>
      <c r="L603" s="14" t="s">
        <v>7095</v>
      </c>
      <c r="M603" s="14" t="s">
        <v>7096</v>
      </c>
      <c r="N603" s="14" t="s">
        <v>4848</v>
      </c>
      <c r="P603" s="17"/>
      <c r="Q603" s="14" t="s">
        <v>5024</v>
      </c>
      <c r="R603" s="16">
        <v>2.0</v>
      </c>
      <c r="S603" s="16">
        <v>1538302.0</v>
      </c>
      <c r="T603" s="18">
        <v>1.3001E-6</v>
      </c>
      <c r="U603" s="16">
        <v>0.0</v>
      </c>
      <c r="V603" s="16">
        <v>0.0</v>
      </c>
      <c r="W603" s="14" t="s">
        <v>2978</v>
      </c>
      <c r="X603" s="17"/>
      <c r="Y603" s="17"/>
      <c r="Z603" s="16">
        <v>4.29</v>
      </c>
      <c r="AA603" s="17"/>
      <c r="AB603" s="16">
        <v>0.0</v>
      </c>
      <c r="AC603" s="16">
        <v>0.01</v>
      </c>
      <c r="AD603" s="16">
        <v>0.604</v>
      </c>
      <c r="AE603" s="17"/>
      <c r="AF603" s="17"/>
      <c r="AG603" s="16">
        <v>1.0</v>
      </c>
      <c r="AH603" s="16">
        <v>73056.0</v>
      </c>
      <c r="AI603" s="16">
        <v>0.0</v>
      </c>
      <c r="AJ603" s="16">
        <v>0.0</v>
      </c>
      <c r="AK603" s="16">
        <v>0.0</v>
      </c>
      <c r="AL603" s="16">
        <v>50978.0</v>
      </c>
      <c r="AM603" s="16">
        <v>0.0</v>
      </c>
      <c r="AN603" s="16">
        <v>0.0</v>
      </c>
      <c r="AO603" s="16">
        <v>0.0</v>
      </c>
      <c r="AP603" s="16">
        <v>28640.0</v>
      </c>
      <c r="AQ603" s="16">
        <v>0.0</v>
      </c>
      <c r="AR603" s="16">
        <v>0.0</v>
      </c>
      <c r="AS603" s="16">
        <v>0.0</v>
      </c>
      <c r="AT603" s="16">
        <v>40908.0</v>
      </c>
      <c r="AU603" s="16">
        <v>0.0</v>
      </c>
      <c r="AV603" s="16">
        <v>0.0</v>
      </c>
      <c r="AW603" s="16">
        <v>0.0</v>
      </c>
      <c r="AX603" s="16">
        <v>46846.0</v>
      </c>
      <c r="AY603" s="16">
        <v>0.0</v>
      </c>
      <c r="AZ603" s="16">
        <v>0.0</v>
      </c>
      <c r="BA603" s="16">
        <v>0.0</v>
      </c>
      <c r="BB603" s="16">
        <v>5988.0</v>
      </c>
      <c r="BC603" s="16">
        <v>0.0</v>
      </c>
      <c r="BD603" s="16">
        <v>0.0</v>
      </c>
      <c r="BE603" s="16">
        <v>1.0</v>
      </c>
      <c r="BF603" s="16">
        <v>1146832.0</v>
      </c>
      <c r="BG603" s="16">
        <v>0.0</v>
      </c>
      <c r="BH603" s="16">
        <v>0.0</v>
      </c>
      <c r="BI603" s="16">
        <v>0.0</v>
      </c>
      <c r="BJ603" s="16">
        <v>908.0</v>
      </c>
      <c r="BK603" s="16">
        <v>0.0</v>
      </c>
      <c r="BL603" s="16">
        <v>0.0</v>
      </c>
      <c r="BM603" s="16">
        <v>0.0</v>
      </c>
      <c r="BN603" s="16">
        <v>84102.0</v>
      </c>
      <c r="BO603" s="16">
        <v>0.0</v>
      </c>
      <c r="BP603" s="16">
        <v>0.0</v>
      </c>
      <c r="BQ603" s="16">
        <v>0.0</v>
      </c>
      <c r="BR603" s="16">
        <v>60044.0</v>
      </c>
      <c r="BS603" s="16">
        <v>0.0</v>
      </c>
      <c r="BT603" s="16">
        <v>0.0</v>
      </c>
    </row>
    <row r="604">
      <c r="A604" s="14" t="s">
        <v>7097</v>
      </c>
      <c r="B604" s="16">
        <v>11.0</v>
      </c>
      <c r="C604" s="16">
        <v>4086708.0</v>
      </c>
      <c r="D604" s="14" t="s">
        <v>7098</v>
      </c>
      <c r="E604" s="14" t="s">
        <v>2622</v>
      </c>
      <c r="F604" s="14" t="s">
        <v>2630</v>
      </c>
      <c r="G604" s="14" t="s">
        <v>5166</v>
      </c>
      <c r="H604" s="14" t="s">
        <v>2978</v>
      </c>
      <c r="I604" s="14" t="s">
        <v>21</v>
      </c>
      <c r="J604" s="14" t="s">
        <v>4852</v>
      </c>
      <c r="K604" s="14" t="s">
        <v>7099</v>
      </c>
      <c r="L604" s="14" t="s">
        <v>7099</v>
      </c>
      <c r="M604" s="14" t="s">
        <v>7100</v>
      </c>
      <c r="N604" s="14" t="s">
        <v>409</v>
      </c>
      <c r="P604" s="17"/>
      <c r="Q604" s="14" t="s">
        <v>5024</v>
      </c>
      <c r="R604" s="16">
        <v>2.0</v>
      </c>
      <c r="S604" s="16">
        <v>1538834.0</v>
      </c>
      <c r="T604" s="18">
        <v>1.2997E-6</v>
      </c>
      <c r="U604" s="16">
        <v>0.0</v>
      </c>
      <c r="V604" s="16">
        <v>0.0</v>
      </c>
      <c r="W604" s="14" t="s">
        <v>2978</v>
      </c>
      <c r="X604" s="14" t="s">
        <v>4954</v>
      </c>
      <c r="Y604" s="16">
        <v>8.1E-6</v>
      </c>
      <c r="Z604" s="16">
        <v>13.0</v>
      </c>
      <c r="AA604" s="17"/>
      <c r="AB604" s="16">
        <v>0.0</v>
      </c>
      <c r="AC604" s="16">
        <v>0.0</v>
      </c>
      <c r="AD604" s="16">
        <v>3.9</v>
      </c>
      <c r="AE604" s="17"/>
      <c r="AF604" s="17"/>
      <c r="AG604" s="16">
        <v>0.0</v>
      </c>
      <c r="AH604" s="16">
        <v>73154.0</v>
      </c>
      <c r="AI604" s="16">
        <v>0.0</v>
      </c>
      <c r="AJ604" s="16">
        <v>0.0</v>
      </c>
      <c r="AK604" s="16">
        <v>0.0</v>
      </c>
      <c r="AL604" s="16">
        <v>51024.0</v>
      </c>
      <c r="AM604" s="16">
        <v>0.0</v>
      </c>
      <c r="AN604" s="16">
        <v>0.0</v>
      </c>
      <c r="AO604" s="16">
        <v>0.0</v>
      </c>
      <c r="AP604" s="16">
        <v>28648.0</v>
      </c>
      <c r="AQ604" s="16">
        <v>0.0</v>
      </c>
      <c r="AR604" s="16">
        <v>0.0</v>
      </c>
      <c r="AS604" s="16">
        <v>2.0</v>
      </c>
      <c r="AT604" s="16">
        <v>40928.0</v>
      </c>
      <c r="AU604" s="16">
        <v>0.0</v>
      </c>
      <c r="AV604" s="16">
        <v>0.0</v>
      </c>
      <c r="AW604" s="16">
        <v>0.0</v>
      </c>
      <c r="AX604" s="16">
        <v>47044.0</v>
      </c>
      <c r="AY604" s="16">
        <v>0.0</v>
      </c>
      <c r="AZ604" s="16">
        <v>0.0</v>
      </c>
      <c r="BA604" s="16">
        <v>0.0</v>
      </c>
      <c r="BB604" s="16">
        <v>5988.0</v>
      </c>
      <c r="BC604" s="16">
        <v>0.0</v>
      </c>
      <c r="BD604" s="16">
        <v>0.0</v>
      </c>
      <c r="BE604" s="16">
        <v>0.0</v>
      </c>
      <c r="BF604" s="16">
        <v>1146958.0</v>
      </c>
      <c r="BG604" s="16">
        <v>0.0</v>
      </c>
      <c r="BH604" s="16">
        <v>0.0</v>
      </c>
      <c r="BI604" s="16">
        <v>0.0</v>
      </c>
      <c r="BJ604" s="16">
        <v>912.0</v>
      </c>
      <c r="BK604" s="16">
        <v>0.0</v>
      </c>
      <c r="BL604" s="16">
        <v>0.0</v>
      </c>
      <c r="BM604" s="16">
        <v>0.0</v>
      </c>
      <c r="BN604" s="16">
        <v>84116.0</v>
      </c>
      <c r="BO604" s="16">
        <v>0.0</v>
      </c>
      <c r="BP604" s="16">
        <v>0.0</v>
      </c>
      <c r="BQ604" s="16">
        <v>0.0</v>
      </c>
      <c r="BR604" s="16">
        <v>60062.0</v>
      </c>
      <c r="BS604" s="16">
        <v>0.0</v>
      </c>
      <c r="BT604" s="16">
        <v>0.0</v>
      </c>
    </row>
    <row r="605">
      <c r="A605" s="14" t="s">
        <v>7101</v>
      </c>
      <c r="B605" s="16">
        <v>11.0</v>
      </c>
      <c r="C605" s="16">
        <v>4086702.0</v>
      </c>
      <c r="D605" s="14" t="s">
        <v>7102</v>
      </c>
      <c r="E605" s="14" t="s">
        <v>7103</v>
      </c>
      <c r="F605" s="14" t="s">
        <v>2621</v>
      </c>
      <c r="G605" s="14" t="s">
        <v>5166</v>
      </c>
      <c r="H605" s="14" t="s">
        <v>2978</v>
      </c>
      <c r="I605" s="14" t="s">
        <v>21</v>
      </c>
      <c r="J605" s="14" t="s">
        <v>4852</v>
      </c>
      <c r="K605" s="14" t="s">
        <v>5623</v>
      </c>
      <c r="L605" s="14" t="s">
        <v>5623</v>
      </c>
      <c r="M605" s="14" t="s">
        <v>7104</v>
      </c>
      <c r="N605" s="14" t="s">
        <v>5050</v>
      </c>
      <c r="O605" s="14" t="s">
        <v>410</v>
      </c>
      <c r="P605" s="16">
        <v>2662057.0</v>
      </c>
      <c r="Q605" s="14" t="s">
        <v>5024</v>
      </c>
      <c r="R605" s="16">
        <v>2.0</v>
      </c>
      <c r="S605" s="16">
        <v>1539184.0</v>
      </c>
      <c r="T605" s="18">
        <v>1.2994E-6</v>
      </c>
      <c r="U605" s="16">
        <v>0.0</v>
      </c>
      <c r="V605" s="16">
        <v>0.0</v>
      </c>
      <c r="W605" s="14" t="s">
        <v>2978</v>
      </c>
      <c r="X605" s="14" t="s">
        <v>4940</v>
      </c>
      <c r="Y605" s="16">
        <v>6.5E-6</v>
      </c>
      <c r="Z605" s="16">
        <v>13.3</v>
      </c>
      <c r="AA605" s="17"/>
      <c r="AB605" s="16">
        <v>0.0</v>
      </c>
      <c r="AC605" s="16">
        <v>-0.03</v>
      </c>
      <c r="AD605" s="16">
        <v>0.535</v>
      </c>
      <c r="AE605" s="17"/>
      <c r="AF605" s="17"/>
      <c r="AG605" s="16">
        <v>0.0</v>
      </c>
      <c r="AH605" s="16">
        <v>73108.0</v>
      </c>
      <c r="AI605" s="16">
        <v>0.0</v>
      </c>
      <c r="AJ605" s="16">
        <v>0.0</v>
      </c>
      <c r="AK605" s="16">
        <v>2.0</v>
      </c>
      <c r="AL605" s="16">
        <v>51020.0</v>
      </c>
      <c r="AM605" s="16">
        <v>0.0</v>
      </c>
      <c r="AN605" s="16">
        <v>0.0</v>
      </c>
      <c r="AO605" s="16">
        <v>0.0</v>
      </c>
      <c r="AP605" s="16">
        <v>28642.0</v>
      </c>
      <c r="AQ605" s="16">
        <v>0.0</v>
      </c>
      <c r="AR605" s="16">
        <v>0.0</v>
      </c>
      <c r="AS605" s="16">
        <v>0.0</v>
      </c>
      <c r="AT605" s="16">
        <v>40924.0</v>
      </c>
      <c r="AU605" s="16">
        <v>0.0</v>
      </c>
      <c r="AV605" s="16">
        <v>0.0</v>
      </c>
      <c r="AW605" s="16">
        <v>0.0</v>
      </c>
      <c r="AX605" s="16">
        <v>47436.0</v>
      </c>
      <c r="AY605" s="16">
        <v>0.0</v>
      </c>
      <c r="AZ605" s="16">
        <v>0.0</v>
      </c>
      <c r="BA605" s="16">
        <v>0.0</v>
      </c>
      <c r="BB605" s="16">
        <v>5988.0</v>
      </c>
      <c r="BC605" s="16">
        <v>0.0</v>
      </c>
      <c r="BD605" s="16">
        <v>0.0</v>
      </c>
      <c r="BE605" s="16">
        <v>0.0</v>
      </c>
      <c r="BF605" s="16">
        <v>1146948.0</v>
      </c>
      <c r="BG605" s="16">
        <v>0.0</v>
      </c>
      <c r="BH605" s="16">
        <v>0.0</v>
      </c>
      <c r="BI605" s="16">
        <v>0.0</v>
      </c>
      <c r="BJ605" s="16">
        <v>912.0</v>
      </c>
      <c r="BK605" s="16">
        <v>0.0</v>
      </c>
      <c r="BL605" s="16">
        <v>0.0</v>
      </c>
      <c r="BM605" s="16">
        <v>0.0</v>
      </c>
      <c r="BN605" s="16">
        <v>84130.0</v>
      </c>
      <c r="BO605" s="16">
        <v>0.0</v>
      </c>
      <c r="BP605" s="16">
        <v>0.0</v>
      </c>
      <c r="BQ605" s="16">
        <v>0.0</v>
      </c>
      <c r="BR605" s="16">
        <v>60076.0</v>
      </c>
      <c r="BS605" s="16">
        <v>0.0</v>
      </c>
      <c r="BT605" s="16">
        <v>0.0</v>
      </c>
    </row>
    <row r="606">
      <c r="A606" s="14" t="s">
        <v>7105</v>
      </c>
      <c r="B606" s="16">
        <v>11.0</v>
      </c>
      <c r="C606" s="16">
        <v>4086677.0</v>
      </c>
      <c r="D606" s="14" t="s">
        <v>5738</v>
      </c>
      <c r="E606" s="14" t="s">
        <v>2621</v>
      </c>
      <c r="F606" s="14" t="s">
        <v>2630</v>
      </c>
      <c r="G606" s="14" t="s">
        <v>5166</v>
      </c>
      <c r="H606" s="14" t="s">
        <v>2978</v>
      </c>
      <c r="I606" s="14" t="s">
        <v>21</v>
      </c>
      <c r="J606" s="14" t="s">
        <v>4852</v>
      </c>
      <c r="K606" s="14" t="s">
        <v>7106</v>
      </c>
      <c r="L606" s="14" t="s">
        <v>7106</v>
      </c>
      <c r="M606" s="14" t="s">
        <v>7107</v>
      </c>
      <c r="N606" s="14" t="s">
        <v>409</v>
      </c>
      <c r="P606" s="17"/>
      <c r="Q606" s="17"/>
      <c r="R606" s="16">
        <v>2.0</v>
      </c>
      <c r="S606" s="16">
        <v>1543164.0</v>
      </c>
      <c r="T606" s="18">
        <v>1.296E-6</v>
      </c>
      <c r="U606" s="16">
        <v>0.0</v>
      </c>
      <c r="V606" s="16">
        <v>0.0</v>
      </c>
      <c r="W606" s="14" t="s">
        <v>2978</v>
      </c>
      <c r="X606" s="14" t="s">
        <v>4849</v>
      </c>
      <c r="Y606" s="18">
        <v>2.9E-7</v>
      </c>
      <c r="Z606" s="16">
        <v>19.3</v>
      </c>
      <c r="AA606" s="17"/>
      <c r="AB606" s="16">
        <v>0.0</v>
      </c>
      <c r="AC606" s="16">
        <v>-0.02</v>
      </c>
      <c r="AD606" s="16">
        <v>3.6</v>
      </c>
      <c r="AE606" s="17"/>
      <c r="AF606" s="17"/>
      <c r="AG606" s="16">
        <v>0.0</v>
      </c>
      <c r="AH606" s="16">
        <v>73182.0</v>
      </c>
      <c r="AI606" s="16">
        <v>0.0</v>
      </c>
      <c r="AJ606" s="16">
        <v>0.0</v>
      </c>
      <c r="AK606" s="16">
        <v>0.0</v>
      </c>
      <c r="AL606" s="16">
        <v>51130.0</v>
      </c>
      <c r="AM606" s="16">
        <v>0.0</v>
      </c>
      <c r="AN606" s="16">
        <v>0.0</v>
      </c>
      <c r="AO606" s="16">
        <v>0.0</v>
      </c>
      <c r="AP606" s="16">
        <v>28674.0</v>
      </c>
      <c r="AQ606" s="16">
        <v>0.0</v>
      </c>
      <c r="AR606" s="16">
        <v>0.0</v>
      </c>
      <c r="AS606" s="16">
        <v>0.0</v>
      </c>
      <c r="AT606" s="16">
        <v>40952.0</v>
      </c>
      <c r="AU606" s="16">
        <v>0.0</v>
      </c>
      <c r="AV606" s="16">
        <v>0.0</v>
      </c>
      <c r="AW606" s="16">
        <v>0.0</v>
      </c>
      <c r="AX606" s="16">
        <v>50526.0</v>
      </c>
      <c r="AY606" s="16">
        <v>0.0</v>
      </c>
      <c r="AZ606" s="16">
        <v>0.0</v>
      </c>
      <c r="BA606" s="16">
        <v>0.0</v>
      </c>
      <c r="BB606" s="16">
        <v>5992.0</v>
      </c>
      <c r="BC606" s="16">
        <v>0.0</v>
      </c>
      <c r="BD606" s="16">
        <v>0.0</v>
      </c>
      <c r="BE606" s="16">
        <v>2.0</v>
      </c>
      <c r="BF606" s="16">
        <v>1147332.0</v>
      </c>
      <c r="BG606" s="16">
        <v>0.0</v>
      </c>
      <c r="BH606" s="16">
        <v>0.0</v>
      </c>
      <c r="BI606" s="16">
        <v>0.0</v>
      </c>
      <c r="BJ606" s="16">
        <v>912.0</v>
      </c>
      <c r="BK606" s="16">
        <v>0.0</v>
      </c>
      <c r="BL606" s="16">
        <v>0.0</v>
      </c>
      <c r="BM606" s="16">
        <v>0.0</v>
      </c>
      <c r="BN606" s="16">
        <v>84332.0</v>
      </c>
      <c r="BO606" s="16">
        <v>0.0</v>
      </c>
      <c r="BP606" s="16">
        <v>0.0</v>
      </c>
      <c r="BQ606" s="16">
        <v>0.0</v>
      </c>
      <c r="BR606" s="16">
        <v>60132.0</v>
      </c>
      <c r="BS606" s="16">
        <v>0.0</v>
      </c>
      <c r="BT606" s="16">
        <v>0.0</v>
      </c>
    </row>
    <row r="607">
      <c r="A607" s="14" t="s">
        <v>7108</v>
      </c>
      <c r="B607" s="16">
        <v>11.0</v>
      </c>
      <c r="C607" s="16">
        <v>4086678.0</v>
      </c>
      <c r="D607" s="14" t="s">
        <v>7109</v>
      </c>
      <c r="E607" s="14" t="s">
        <v>2622</v>
      </c>
      <c r="F607" s="14" t="s">
        <v>2630</v>
      </c>
      <c r="G607" s="14" t="s">
        <v>5166</v>
      </c>
      <c r="H607" s="14" t="s">
        <v>2978</v>
      </c>
      <c r="I607" s="14" t="s">
        <v>21</v>
      </c>
      <c r="J607" s="14" t="s">
        <v>4852</v>
      </c>
      <c r="K607" s="14" t="s">
        <v>7110</v>
      </c>
      <c r="L607" s="14" t="s">
        <v>7110</v>
      </c>
      <c r="M607" s="14" t="s">
        <v>7111</v>
      </c>
      <c r="N607" s="14" t="s">
        <v>409</v>
      </c>
      <c r="P607" s="17"/>
      <c r="Q607" s="17"/>
      <c r="R607" s="16">
        <v>2.0</v>
      </c>
      <c r="S607" s="16">
        <v>1543200.0</v>
      </c>
      <c r="T607" s="18">
        <v>1.296E-6</v>
      </c>
      <c r="U607" s="16">
        <v>0.0</v>
      </c>
      <c r="V607" s="16">
        <v>0.0</v>
      </c>
      <c r="W607" s="14" t="s">
        <v>2978</v>
      </c>
      <c r="X607" s="14" t="s">
        <v>4849</v>
      </c>
      <c r="Y607" s="18">
        <v>2.9E-7</v>
      </c>
      <c r="Z607" s="16">
        <v>18.9</v>
      </c>
      <c r="AA607" s="17"/>
      <c r="AB607" s="16">
        <v>0.0</v>
      </c>
      <c r="AC607" s="16">
        <v>-0.01</v>
      </c>
      <c r="AD607" s="16">
        <v>8.68</v>
      </c>
      <c r="AE607" s="17"/>
      <c r="AF607" s="17"/>
      <c r="AG607" s="16">
        <v>0.0</v>
      </c>
      <c r="AH607" s="16">
        <v>73200.0</v>
      </c>
      <c r="AI607" s="16">
        <v>0.0</v>
      </c>
      <c r="AJ607" s="16">
        <v>0.0</v>
      </c>
      <c r="AK607" s="16">
        <v>0.0</v>
      </c>
      <c r="AL607" s="16">
        <v>51136.0</v>
      </c>
      <c r="AM607" s="16">
        <v>0.0</v>
      </c>
      <c r="AN607" s="16">
        <v>0.0</v>
      </c>
      <c r="AO607" s="16">
        <v>0.0</v>
      </c>
      <c r="AP607" s="16">
        <v>28678.0</v>
      </c>
      <c r="AQ607" s="16">
        <v>0.0</v>
      </c>
      <c r="AR607" s="16">
        <v>0.0</v>
      </c>
      <c r="AS607" s="16">
        <v>0.0</v>
      </c>
      <c r="AT607" s="16">
        <v>40948.0</v>
      </c>
      <c r="AU607" s="16">
        <v>0.0</v>
      </c>
      <c r="AV607" s="16">
        <v>0.0</v>
      </c>
      <c r="AW607" s="16">
        <v>0.0</v>
      </c>
      <c r="AX607" s="16">
        <v>50504.0</v>
      </c>
      <c r="AY607" s="16">
        <v>0.0</v>
      </c>
      <c r="AZ607" s="16">
        <v>0.0</v>
      </c>
      <c r="BA607" s="16">
        <v>0.0</v>
      </c>
      <c r="BB607" s="16">
        <v>5992.0</v>
      </c>
      <c r="BC607" s="16">
        <v>0.0</v>
      </c>
      <c r="BD607" s="16">
        <v>0.0</v>
      </c>
      <c r="BE607" s="16">
        <v>2.0</v>
      </c>
      <c r="BF607" s="16">
        <v>1147358.0</v>
      </c>
      <c r="BG607" s="16">
        <v>0.0</v>
      </c>
      <c r="BH607" s="16">
        <v>0.0</v>
      </c>
      <c r="BI607" s="16">
        <v>0.0</v>
      </c>
      <c r="BJ607" s="16">
        <v>912.0</v>
      </c>
      <c r="BK607" s="16">
        <v>0.0</v>
      </c>
      <c r="BL607" s="16">
        <v>0.0</v>
      </c>
      <c r="BM607" s="16">
        <v>0.0</v>
      </c>
      <c r="BN607" s="16">
        <v>84332.0</v>
      </c>
      <c r="BO607" s="16">
        <v>0.0</v>
      </c>
      <c r="BP607" s="16">
        <v>0.0</v>
      </c>
      <c r="BQ607" s="16">
        <v>0.0</v>
      </c>
      <c r="BR607" s="16">
        <v>60140.0</v>
      </c>
      <c r="BS607" s="16">
        <v>0.0</v>
      </c>
      <c r="BT607" s="16">
        <v>0.0</v>
      </c>
    </row>
    <row r="608">
      <c r="A608" s="14" t="s">
        <v>7112</v>
      </c>
      <c r="B608" s="16">
        <v>11.0</v>
      </c>
      <c r="C608" s="16">
        <v>4086673.0</v>
      </c>
      <c r="D608" s="17"/>
      <c r="E608" s="14" t="s">
        <v>2621</v>
      </c>
      <c r="F608" s="14" t="s">
        <v>2631</v>
      </c>
      <c r="G608" s="14" t="s">
        <v>5166</v>
      </c>
      <c r="H608" s="14" t="s">
        <v>2978</v>
      </c>
      <c r="I608" s="14" t="s">
        <v>21</v>
      </c>
      <c r="J608" s="14" t="s">
        <v>4852</v>
      </c>
      <c r="K608" s="14" t="s">
        <v>7113</v>
      </c>
      <c r="L608" s="14" t="s">
        <v>7113</v>
      </c>
      <c r="M608" s="14" t="s">
        <v>7114</v>
      </c>
      <c r="N608" s="14" t="s">
        <v>4848</v>
      </c>
      <c r="P608" s="17"/>
      <c r="Q608" s="17"/>
      <c r="R608" s="16">
        <v>2.0</v>
      </c>
      <c r="S608" s="16">
        <v>1544962.0</v>
      </c>
      <c r="T608" s="18">
        <v>1.2945E-6</v>
      </c>
      <c r="U608" s="16">
        <v>0.0</v>
      </c>
      <c r="V608" s="16">
        <v>0.0</v>
      </c>
      <c r="W608" s="14" t="s">
        <v>2978</v>
      </c>
      <c r="X608" s="14" t="s">
        <v>4849</v>
      </c>
      <c r="Y608" s="18">
        <v>2.9E-7</v>
      </c>
      <c r="Z608" s="16">
        <v>9.88</v>
      </c>
      <c r="AA608" s="17"/>
      <c r="AB608" s="16">
        <v>0.0</v>
      </c>
      <c r="AC608" s="16">
        <v>0.01</v>
      </c>
      <c r="AD608" s="16">
        <v>2.82</v>
      </c>
      <c r="AE608" s="17"/>
      <c r="AF608" s="17"/>
      <c r="AG608" s="16">
        <v>0.0</v>
      </c>
      <c r="AH608" s="16">
        <v>73234.0</v>
      </c>
      <c r="AI608" s="16">
        <v>0.0</v>
      </c>
      <c r="AJ608" s="16">
        <v>0.0</v>
      </c>
      <c r="AK608" s="16">
        <v>0.0</v>
      </c>
      <c r="AL608" s="16">
        <v>51204.0</v>
      </c>
      <c r="AM608" s="16">
        <v>0.0</v>
      </c>
      <c r="AN608" s="16">
        <v>0.0</v>
      </c>
      <c r="AO608" s="16">
        <v>0.0</v>
      </c>
      <c r="AP608" s="16">
        <v>28686.0</v>
      </c>
      <c r="AQ608" s="16">
        <v>0.0</v>
      </c>
      <c r="AR608" s="16">
        <v>0.0</v>
      </c>
      <c r="AS608" s="16">
        <v>0.0</v>
      </c>
      <c r="AT608" s="16">
        <v>40986.0</v>
      </c>
      <c r="AU608" s="16">
        <v>0.0</v>
      </c>
      <c r="AV608" s="16">
        <v>0.0</v>
      </c>
      <c r="AW608" s="16">
        <v>0.0</v>
      </c>
      <c r="AX608" s="16">
        <v>51680.0</v>
      </c>
      <c r="AY608" s="16">
        <v>0.0</v>
      </c>
      <c r="AZ608" s="16">
        <v>0.0</v>
      </c>
      <c r="BA608" s="16">
        <v>0.0</v>
      </c>
      <c r="BB608" s="16">
        <v>5992.0</v>
      </c>
      <c r="BC608" s="16">
        <v>0.0</v>
      </c>
      <c r="BD608" s="16">
        <v>0.0</v>
      </c>
      <c r="BE608" s="16">
        <v>2.0</v>
      </c>
      <c r="BF608" s="16">
        <v>1147608.0</v>
      </c>
      <c r="BG608" s="16">
        <v>0.0</v>
      </c>
      <c r="BH608" s="16">
        <v>0.0</v>
      </c>
      <c r="BI608" s="16">
        <v>0.0</v>
      </c>
      <c r="BJ608" s="16">
        <v>912.0</v>
      </c>
      <c r="BK608" s="16">
        <v>0.0</v>
      </c>
      <c r="BL608" s="16">
        <v>0.0</v>
      </c>
      <c r="BM608" s="16">
        <v>0.0</v>
      </c>
      <c r="BN608" s="16">
        <v>84492.0</v>
      </c>
      <c r="BO608" s="16">
        <v>0.0</v>
      </c>
      <c r="BP608" s="16">
        <v>0.0</v>
      </c>
      <c r="BQ608" s="16">
        <v>0.0</v>
      </c>
      <c r="BR608" s="16">
        <v>60168.0</v>
      </c>
      <c r="BS608" s="16">
        <v>0.0</v>
      </c>
      <c r="BT608" s="16">
        <v>0.0</v>
      </c>
    </row>
    <row r="609">
      <c r="A609" s="14" t="s">
        <v>7115</v>
      </c>
      <c r="B609" s="16">
        <v>11.0</v>
      </c>
      <c r="C609" s="16">
        <v>4086658.0</v>
      </c>
      <c r="D609" s="14" t="s">
        <v>7116</v>
      </c>
      <c r="E609" s="14" t="s">
        <v>2630</v>
      </c>
      <c r="F609" s="14" t="s">
        <v>2631</v>
      </c>
      <c r="G609" s="14" t="s">
        <v>5166</v>
      </c>
      <c r="H609" s="14" t="s">
        <v>2978</v>
      </c>
      <c r="I609" s="14" t="s">
        <v>21</v>
      </c>
      <c r="J609" s="14" t="s">
        <v>4852</v>
      </c>
      <c r="K609" s="14" t="s">
        <v>7117</v>
      </c>
      <c r="L609" s="14" t="s">
        <v>7117</v>
      </c>
      <c r="M609" s="14" t="s">
        <v>7118</v>
      </c>
      <c r="N609" s="14" t="s">
        <v>4848</v>
      </c>
      <c r="P609" s="17"/>
      <c r="Q609" s="17"/>
      <c r="R609" s="16">
        <v>2.0</v>
      </c>
      <c r="S609" s="16">
        <v>1552690.0</v>
      </c>
      <c r="T609" s="18">
        <v>1.2881E-6</v>
      </c>
      <c r="U609" s="16">
        <v>0.0</v>
      </c>
      <c r="V609" s="16">
        <v>0.0</v>
      </c>
      <c r="W609" s="14" t="s">
        <v>2978</v>
      </c>
      <c r="X609" s="17"/>
      <c r="Y609" s="17"/>
      <c r="Z609" s="16">
        <v>12.0</v>
      </c>
      <c r="AA609" s="17"/>
      <c r="AB609" s="16">
        <v>0.0</v>
      </c>
      <c r="AC609" s="16">
        <v>-0.01</v>
      </c>
      <c r="AD609" s="16">
        <v>2.84</v>
      </c>
      <c r="AE609" s="17"/>
      <c r="AF609" s="17"/>
      <c r="AG609" s="16">
        <v>0.0</v>
      </c>
      <c r="AH609" s="16">
        <v>73326.0</v>
      </c>
      <c r="AI609" s="16">
        <v>0.0</v>
      </c>
      <c r="AJ609" s="16">
        <v>0.0</v>
      </c>
      <c r="AK609" s="16">
        <v>0.0</v>
      </c>
      <c r="AL609" s="16">
        <v>51844.0</v>
      </c>
      <c r="AM609" s="16">
        <v>0.0</v>
      </c>
      <c r="AN609" s="16">
        <v>0.0</v>
      </c>
      <c r="AO609" s="16">
        <v>0.0</v>
      </c>
      <c r="AP609" s="16">
        <v>28758.0</v>
      </c>
      <c r="AQ609" s="16">
        <v>0.0</v>
      </c>
      <c r="AR609" s="16">
        <v>0.0</v>
      </c>
      <c r="AS609" s="16">
        <v>1.0</v>
      </c>
      <c r="AT609" s="16">
        <v>41254.0</v>
      </c>
      <c r="AU609" s="16">
        <v>0.0</v>
      </c>
      <c r="AV609" s="16">
        <v>0.0</v>
      </c>
      <c r="AW609" s="16">
        <v>0.0</v>
      </c>
      <c r="AX609" s="16">
        <v>55630.0</v>
      </c>
      <c r="AY609" s="16">
        <v>0.0</v>
      </c>
      <c r="AZ609" s="16">
        <v>0.0</v>
      </c>
      <c r="BA609" s="16">
        <v>0.0</v>
      </c>
      <c r="BB609" s="16">
        <v>5998.0</v>
      </c>
      <c r="BC609" s="16">
        <v>0.0</v>
      </c>
      <c r="BD609" s="16">
        <v>0.0</v>
      </c>
      <c r="BE609" s="16">
        <v>0.0</v>
      </c>
      <c r="BF609" s="16">
        <v>1149426.0</v>
      </c>
      <c r="BG609" s="16">
        <v>0.0</v>
      </c>
      <c r="BH609" s="16">
        <v>0.0</v>
      </c>
      <c r="BI609" s="16">
        <v>0.0</v>
      </c>
      <c r="BJ609" s="16">
        <v>912.0</v>
      </c>
      <c r="BK609" s="16">
        <v>0.0</v>
      </c>
      <c r="BL609" s="16">
        <v>0.0</v>
      </c>
      <c r="BM609" s="16">
        <v>0.0</v>
      </c>
      <c r="BN609" s="16">
        <v>85234.0</v>
      </c>
      <c r="BO609" s="16">
        <v>0.0</v>
      </c>
      <c r="BP609" s="16">
        <v>0.0</v>
      </c>
      <c r="BQ609" s="16">
        <v>1.0</v>
      </c>
      <c r="BR609" s="16">
        <v>60308.0</v>
      </c>
      <c r="BS609" s="16">
        <v>0.0</v>
      </c>
      <c r="BT609" s="16">
        <v>0.0</v>
      </c>
    </row>
    <row r="610">
      <c r="A610" s="14" t="s">
        <v>7119</v>
      </c>
      <c r="B610" s="16">
        <v>11.0</v>
      </c>
      <c r="C610" s="16">
        <v>4074671.0</v>
      </c>
      <c r="D610" s="14" t="s">
        <v>7120</v>
      </c>
      <c r="E610" s="14" t="s">
        <v>2621</v>
      </c>
      <c r="F610" s="14" t="s">
        <v>2622</v>
      </c>
      <c r="G610" s="14" t="s">
        <v>4844</v>
      </c>
      <c r="H610" s="14" t="s">
        <v>2978</v>
      </c>
      <c r="I610" s="14" t="s">
        <v>2978</v>
      </c>
      <c r="J610" s="14" t="s">
        <v>4845</v>
      </c>
      <c r="K610" s="14" t="s">
        <v>7121</v>
      </c>
      <c r="L610" s="14" t="s">
        <v>7121</v>
      </c>
      <c r="M610" s="14" t="s">
        <v>7122</v>
      </c>
      <c r="N610" s="14" t="s">
        <v>4848</v>
      </c>
      <c r="P610" s="17"/>
      <c r="Q610" s="17"/>
      <c r="R610" s="16">
        <v>2.0</v>
      </c>
      <c r="S610" s="16">
        <v>1557310.0</v>
      </c>
      <c r="T610" s="18">
        <v>1.2843E-6</v>
      </c>
      <c r="U610" s="16">
        <v>0.0</v>
      </c>
      <c r="V610" s="16">
        <v>0.0</v>
      </c>
      <c r="W610" s="14" t="s">
        <v>2978</v>
      </c>
      <c r="X610" s="17"/>
      <c r="Y610" s="17"/>
      <c r="Z610" s="16">
        <v>7.74</v>
      </c>
      <c r="AA610" s="17"/>
      <c r="AB610" s="16">
        <v>0.0</v>
      </c>
      <c r="AC610" s="16">
        <v>0.0</v>
      </c>
      <c r="AD610" s="16">
        <v>-2.15</v>
      </c>
      <c r="AE610" s="17"/>
      <c r="AF610" s="17"/>
      <c r="AG610" s="16">
        <v>1.0</v>
      </c>
      <c r="AH610" s="16">
        <v>73070.0</v>
      </c>
      <c r="AI610" s="16">
        <v>0.0</v>
      </c>
      <c r="AJ610" s="16">
        <v>0.0</v>
      </c>
      <c r="AK610" s="16">
        <v>0.0</v>
      </c>
      <c r="AL610" s="16">
        <v>51424.0</v>
      </c>
      <c r="AM610" s="16">
        <v>0.0</v>
      </c>
      <c r="AN610" s="16">
        <v>0.0</v>
      </c>
      <c r="AO610" s="16">
        <v>0.0</v>
      </c>
      <c r="AP610" s="16">
        <v>28722.0</v>
      </c>
      <c r="AQ610" s="16">
        <v>0.0</v>
      </c>
      <c r="AR610" s="16">
        <v>0.0</v>
      </c>
      <c r="AS610" s="16">
        <v>0.0</v>
      </c>
      <c r="AT610" s="16">
        <v>41394.0</v>
      </c>
      <c r="AU610" s="16">
        <v>0.0</v>
      </c>
      <c r="AV610" s="16">
        <v>0.0</v>
      </c>
      <c r="AW610" s="16">
        <v>0.0</v>
      </c>
      <c r="AX610" s="16">
        <v>60236.0</v>
      </c>
      <c r="AY610" s="16">
        <v>0.0</v>
      </c>
      <c r="AZ610" s="16">
        <v>0.0</v>
      </c>
      <c r="BA610" s="16">
        <v>0.0</v>
      </c>
      <c r="BB610" s="16">
        <v>5994.0</v>
      </c>
      <c r="BC610" s="16">
        <v>0.0</v>
      </c>
      <c r="BD610" s="16">
        <v>0.0</v>
      </c>
      <c r="BE610" s="16">
        <v>0.0</v>
      </c>
      <c r="BF610" s="16">
        <v>1150200.0</v>
      </c>
      <c r="BG610" s="16">
        <v>0.0</v>
      </c>
      <c r="BH610" s="16">
        <v>0.0</v>
      </c>
      <c r="BI610" s="16">
        <v>0.0</v>
      </c>
      <c r="BJ610" s="16">
        <v>908.0</v>
      </c>
      <c r="BK610" s="16">
        <v>0.0</v>
      </c>
      <c r="BL610" s="16">
        <v>0.0</v>
      </c>
      <c r="BM610" s="16">
        <v>1.0</v>
      </c>
      <c r="BN610" s="16">
        <v>84988.0</v>
      </c>
      <c r="BO610" s="16">
        <v>0.0</v>
      </c>
      <c r="BP610" s="16">
        <v>0.0</v>
      </c>
      <c r="BQ610" s="16">
        <v>0.0</v>
      </c>
      <c r="BR610" s="16">
        <v>60374.0</v>
      </c>
      <c r="BS610" s="16">
        <v>0.0</v>
      </c>
      <c r="BT610" s="16">
        <v>0.0</v>
      </c>
    </row>
    <row r="611">
      <c r="A611" s="14" t="s">
        <v>7123</v>
      </c>
      <c r="B611" s="16">
        <v>11.0</v>
      </c>
      <c r="C611" s="16">
        <v>4074654.0</v>
      </c>
      <c r="D611" s="14" t="s">
        <v>7124</v>
      </c>
      <c r="E611" s="14" t="s">
        <v>2630</v>
      </c>
      <c r="F611" s="14" t="s">
        <v>2631</v>
      </c>
      <c r="G611" s="14" t="s">
        <v>4844</v>
      </c>
      <c r="H611" s="14" t="s">
        <v>2978</v>
      </c>
      <c r="I611" s="14" t="s">
        <v>2978</v>
      </c>
      <c r="J611" s="14" t="s">
        <v>4845</v>
      </c>
      <c r="K611" s="14" t="s">
        <v>7125</v>
      </c>
      <c r="L611" s="14" t="s">
        <v>7125</v>
      </c>
      <c r="M611" s="14" t="s">
        <v>7126</v>
      </c>
      <c r="N611" s="14" t="s">
        <v>409</v>
      </c>
      <c r="P611" s="17"/>
      <c r="Q611" s="17"/>
      <c r="R611" s="16">
        <v>2.0</v>
      </c>
      <c r="S611" s="16">
        <v>1571652.0</v>
      </c>
      <c r="T611" s="18">
        <v>1.2725E-6</v>
      </c>
      <c r="U611" s="16">
        <v>0.0</v>
      </c>
      <c r="V611" s="16">
        <v>0.0</v>
      </c>
      <c r="W611" s="14" t="s">
        <v>2978</v>
      </c>
      <c r="X611" s="17"/>
      <c r="Y611" s="17"/>
      <c r="Z611" s="16">
        <v>24.7</v>
      </c>
      <c r="AA611" s="16">
        <v>0.205</v>
      </c>
      <c r="AB611" s="16">
        <v>0.0</v>
      </c>
      <c r="AC611" s="16">
        <v>0.0</v>
      </c>
      <c r="AD611" s="16">
        <v>6.31</v>
      </c>
      <c r="AE611" s="16">
        <v>0.13</v>
      </c>
      <c r="AF611" s="16">
        <v>0.059</v>
      </c>
      <c r="AG611" s="16">
        <v>0.0</v>
      </c>
      <c r="AH611" s="16">
        <v>73944.0</v>
      </c>
      <c r="AI611" s="16">
        <v>0.0</v>
      </c>
      <c r="AJ611" s="16">
        <v>0.0</v>
      </c>
      <c r="AK611" s="16">
        <v>1.0</v>
      </c>
      <c r="AL611" s="16">
        <v>53024.0</v>
      </c>
      <c r="AM611" s="16">
        <v>0.0</v>
      </c>
      <c r="AN611" s="16">
        <v>0.0</v>
      </c>
      <c r="AO611" s="16">
        <v>0.0</v>
      </c>
      <c r="AP611" s="16">
        <v>28890.0</v>
      </c>
      <c r="AQ611" s="16">
        <v>0.0</v>
      </c>
      <c r="AR611" s="16">
        <v>0.0</v>
      </c>
      <c r="AS611" s="16">
        <v>0.0</v>
      </c>
      <c r="AT611" s="16">
        <v>42524.0</v>
      </c>
      <c r="AU611" s="16">
        <v>0.0</v>
      </c>
      <c r="AV611" s="16">
        <v>0.0</v>
      </c>
      <c r="AW611" s="16">
        <v>0.0</v>
      </c>
      <c r="AX611" s="16">
        <v>61380.0</v>
      </c>
      <c r="AY611" s="16">
        <v>0.0</v>
      </c>
      <c r="AZ611" s="16">
        <v>0.0</v>
      </c>
      <c r="BA611" s="16">
        <v>0.0</v>
      </c>
      <c r="BB611" s="16">
        <v>6022.0</v>
      </c>
      <c r="BC611" s="16">
        <v>0.0</v>
      </c>
      <c r="BD611" s="16">
        <v>0.0</v>
      </c>
      <c r="BE611" s="16">
        <v>1.0</v>
      </c>
      <c r="BF611" s="16">
        <v>1157618.0</v>
      </c>
      <c r="BG611" s="16">
        <v>0.0</v>
      </c>
      <c r="BH611" s="16">
        <v>0.0</v>
      </c>
      <c r="BI611" s="16">
        <v>0.0</v>
      </c>
      <c r="BJ611" s="16">
        <v>910.0</v>
      </c>
      <c r="BK611" s="16">
        <v>0.0</v>
      </c>
      <c r="BL611" s="16">
        <v>0.0</v>
      </c>
      <c r="BM611" s="16">
        <v>0.0</v>
      </c>
      <c r="BN611" s="16">
        <v>86444.0</v>
      </c>
      <c r="BO611" s="16">
        <v>0.0</v>
      </c>
      <c r="BP611" s="16">
        <v>0.0</v>
      </c>
      <c r="BQ611" s="16">
        <v>0.0</v>
      </c>
      <c r="BR611" s="16">
        <v>60896.0</v>
      </c>
      <c r="BS611" s="16">
        <v>0.0</v>
      </c>
      <c r="BT611" s="16">
        <v>0.0</v>
      </c>
    </row>
    <row r="612">
      <c r="A612" s="14" t="s">
        <v>7127</v>
      </c>
      <c r="B612" s="16">
        <v>11.0</v>
      </c>
      <c r="C612" s="16">
        <v>4055634.0</v>
      </c>
      <c r="D612" s="14" t="s">
        <v>7128</v>
      </c>
      <c r="E612" s="14" t="s">
        <v>2622</v>
      </c>
      <c r="F612" s="14" t="s">
        <v>2621</v>
      </c>
      <c r="G612" s="14" t="s">
        <v>5166</v>
      </c>
      <c r="H612" s="14" t="s">
        <v>2978</v>
      </c>
      <c r="I612" s="14" t="s">
        <v>21</v>
      </c>
      <c r="J612" s="14" t="s">
        <v>4845</v>
      </c>
      <c r="K612" s="14" t="s">
        <v>7129</v>
      </c>
      <c r="L612" s="14" t="s">
        <v>7129</v>
      </c>
      <c r="M612" s="14" t="s">
        <v>7130</v>
      </c>
      <c r="N612" s="14" t="s">
        <v>409</v>
      </c>
      <c r="P612" s="17"/>
      <c r="Q612" s="17"/>
      <c r="R612" s="16">
        <v>2.0</v>
      </c>
      <c r="S612" s="16">
        <v>1580842.0</v>
      </c>
      <c r="T612" s="18">
        <v>1.2651E-6</v>
      </c>
      <c r="U612" s="16">
        <v>0.0</v>
      </c>
      <c r="V612" s="16">
        <v>0.0</v>
      </c>
      <c r="W612" s="14" t="s">
        <v>2978</v>
      </c>
      <c r="X612" s="14" t="s">
        <v>4849</v>
      </c>
      <c r="Y612" s="18">
        <v>2.9E-7</v>
      </c>
      <c r="Z612" s="16">
        <v>28.4</v>
      </c>
      <c r="AA612" s="17"/>
      <c r="AB612" s="16">
        <v>0.0</v>
      </c>
      <c r="AC612" s="16">
        <v>0.0</v>
      </c>
      <c r="AD612" s="16">
        <v>8.9</v>
      </c>
      <c r="AE612" s="16">
        <v>0.0</v>
      </c>
      <c r="AF612" s="16">
        <v>0.999</v>
      </c>
      <c r="AG612" s="16">
        <v>0.0</v>
      </c>
      <c r="AH612" s="16">
        <v>74578.0</v>
      </c>
      <c r="AI612" s="16">
        <v>0.0</v>
      </c>
      <c r="AJ612" s="16">
        <v>0.0</v>
      </c>
      <c r="AK612" s="16">
        <v>0.0</v>
      </c>
      <c r="AL612" s="16">
        <v>55132.0</v>
      </c>
      <c r="AM612" s="16">
        <v>0.0</v>
      </c>
      <c r="AN612" s="16">
        <v>0.0</v>
      </c>
      <c r="AO612" s="16">
        <v>0.0</v>
      </c>
      <c r="AP612" s="16">
        <v>29008.0</v>
      </c>
      <c r="AQ612" s="16">
        <v>0.0</v>
      </c>
      <c r="AR612" s="16">
        <v>0.0</v>
      </c>
      <c r="AS612" s="16">
        <v>0.0</v>
      </c>
      <c r="AT612" s="16">
        <v>43808.0</v>
      </c>
      <c r="AU612" s="16">
        <v>0.0</v>
      </c>
      <c r="AV612" s="16">
        <v>0.0</v>
      </c>
      <c r="AW612" s="16">
        <v>0.0</v>
      </c>
      <c r="AX612" s="16">
        <v>62164.0</v>
      </c>
      <c r="AY612" s="16">
        <v>0.0</v>
      </c>
      <c r="AZ612" s="16">
        <v>0.0</v>
      </c>
      <c r="BA612" s="16">
        <v>0.0</v>
      </c>
      <c r="BB612" s="16">
        <v>4400.0</v>
      </c>
      <c r="BC612" s="16">
        <v>0.0</v>
      </c>
      <c r="BD612" s="16">
        <v>0.0</v>
      </c>
      <c r="BE612" s="16">
        <v>2.0</v>
      </c>
      <c r="BF612" s="16">
        <v>1163334.0</v>
      </c>
      <c r="BG612" s="16">
        <v>0.0</v>
      </c>
      <c r="BH612" s="16">
        <v>0.0</v>
      </c>
      <c r="BI612" s="16">
        <v>0.0</v>
      </c>
      <c r="BJ612" s="16">
        <v>910.0</v>
      </c>
      <c r="BK612" s="16">
        <v>0.0</v>
      </c>
      <c r="BL612" s="16">
        <v>0.0</v>
      </c>
      <c r="BM612" s="16">
        <v>0.0</v>
      </c>
      <c r="BN612" s="16">
        <v>86254.0</v>
      </c>
      <c r="BO612" s="16">
        <v>0.0</v>
      </c>
      <c r="BP612" s="16">
        <v>0.0</v>
      </c>
      <c r="BQ612" s="16">
        <v>0.0</v>
      </c>
      <c r="BR612" s="16">
        <v>61254.0</v>
      </c>
      <c r="BS612" s="16">
        <v>0.0</v>
      </c>
      <c r="BT612" s="16">
        <v>0.0</v>
      </c>
    </row>
    <row r="613">
      <c r="A613" s="14" t="s">
        <v>7131</v>
      </c>
      <c r="B613" s="16">
        <v>11.0</v>
      </c>
      <c r="C613" s="16">
        <v>4086630.0</v>
      </c>
      <c r="D613" s="17"/>
      <c r="E613" s="14" t="s">
        <v>2631</v>
      </c>
      <c r="F613" s="14" t="s">
        <v>2621</v>
      </c>
      <c r="G613" s="14" t="s">
        <v>5166</v>
      </c>
      <c r="H613" s="14" t="s">
        <v>2978</v>
      </c>
      <c r="I613" s="14" t="s">
        <v>21</v>
      </c>
      <c r="J613" s="14" t="s">
        <v>4852</v>
      </c>
      <c r="K613" s="14" t="s">
        <v>7132</v>
      </c>
      <c r="L613" s="14" t="s">
        <v>7132</v>
      </c>
      <c r="M613" s="14" t="s">
        <v>7133</v>
      </c>
      <c r="N613" s="14" t="s">
        <v>409</v>
      </c>
      <c r="P613" s="17"/>
      <c r="Q613" s="17"/>
      <c r="R613" s="16">
        <v>2.0</v>
      </c>
      <c r="S613" s="16">
        <v>1583856.0</v>
      </c>
      <c r="T613" s="18">
        <v>1.2627E-6</v>
      </c>
      <c r="U613" s="16">
        <v>0.0</v>
      </c>
      <c r="V613" s="16">
        <v>0.0</v>
      </c>
      <c r="W613" s="14" t="s">
        <v>2978</v>
      </c>
      <c r="X613" s="14" t="s">
        <v>4849</v>
      </c>
      <c r="Y613" s="18">
        <v>2.9E-7</v>
      </c>
      <c r="Z613" s="16">
        <v>22.2</v>
      </c>
      <c r="AA613" s="17"/>
      <c r="AB613" s="16">
        <v>0.0</v>
      </c>
      <c r="AC613" s="16">
        <v>0.02</v>
      </c>
      <c r="AD613" s="16">
        <v>4.84</v>
      </c>
      <c r="AE613" s="17"/>
      <c r="AF613" s="17"/>
      <c r="AG613" s="16">
        <v>0.0</v>
      </c>
      <c r="AH613" s="16">
        <v>74140.0</v>
      </c>
      <c r="AI613" s="16">
        <v>0.0</v>
      </c>
      <c r="AJ613" s="16">
        <v>0.0</v>
      </c>
      <c r="AK613" s="16">
        <v>0.0</v>
      </c>
      <c r="AL613" s="16">
        <v>56676.0</v>
      </c>
      <c r="AM613" s="16">
        <v>0.0</v>
      </c>
      <c r="AN613" s="16">
        <v>0.0</v>
      </c>
      <c r="AO613" s="16">
        <v>0.0</v>
      </c>
      <c r="AP613" s="16">
        <v>29130.0</v>
      </c>
      <c r="AQ613" s="16">
        <v>0.0</v>
      </c>
      <c r="AR613" s="16">
        <v>0.0</v>
      </c>
      <c r="AS613" s="16">
        <v>0.0</v>
      </c>
      <c r="AT613" s="16">
        <v>43180.0</v>
      </c>
      <c r="AU613" s="16">
        <v>0.0</v>
      </c>
      <c r="AV613" s="16">
        <v>0.0</v>
      </c>
      <c r="AW613" s="16">
        <v>0.0</v>
      </c>
      <c r="AX613" s="16">
        <v>61504.0</v>
      </c>
      <c r="AY613" s="16">
        <v>0.0</v>
      </c>
      <c r="AZ613" s="16">
        <v>0.0</v>
      </c>
      <c r="BA613" s="16">
        <v>0.0</v>
      </c>
      <c r="BB613" s="16">
        <v>6038.0</v>
      </c>
      <c r="BC613" s="16">
        <v>0.0</v>
      </c>
      <c r="BD613" s="16">
        <v>0.0</v>
      </c>
      <c r="BE613" s="16">
        <v>2.0</v>
      </c>
      <c r="BF613" s="16">
        <v>1162862.0</v>
      </c>
      <c r="BG613" s="16">
        <v>0.0</v>
      </c>
      <c r="BH613" s="16">
        <v>0.0</v>
      </c>
      <c r="BI613" s="16">
        <v>0.0</v>
      </c>
      <c r="BJ613" s="16">
        <v>912.0</v>
      </c>
      <c r="BK613" s="16">
        <v>0.0</v>
      </c>
      <c r="BL613" s="16">
        <v>0.0</v>
      </c>
      <c r="BM613" s="16">
        <v>0.0</v>
      </c>
      <c r="BN613" s="16">
        <v>88112.0</v>
      </c>
      <c r="BO613" s="16">
        <v>0.0</v>
      </c>
      <c r="BP613" s="16">
        <v>0.0</v>
      </c>
      <c r="BQ613" s="16">
        <v>0.0</v>
      </c>
      <c r="BR613" s="16">
        <v>61302.0</v>
      </c>
      <c r="BS613" s="16">
        <v>0.0</v>
      </c>
      <c r="BT613" s="16">
        <v>0.0</v>
      </c>
    </row>
    <row r="614">
      <c r="A614" s="14" t="s">
        <v>7134</v>
      </c>
      <c r="B614" s="16">
        <v>11.0</v>
      </c>
      <c r="C614" s="16">
        <v>4086630.0</v>
      </c>
      <c r="D614" s="17"/>
      <c r="E614" s="14" t="s">
        <v>2631</v>
      </c>
      <c r="F614" s="14" t="s">
        <v>2622</v>
      </c>
      <c r="G614" s="14" t="s">
        <v>5166</v>
      </c>
      <c r="H614" s="14" t="s">
        <v>2978</v>
      </c>
      <c r="I614" s="14" t="s">
        <v>21</v>
      </c>
      <c r="J614" s="14" t="s">
        <v>4852</v>
      </c>
      <c r="K614" s="14" t="s">
        <v>7135</v>
      </c>
      <c r="L614" s="14" t="s">
        <v>7135</v>
      </c>
      <c r="M614" s="14" t="s">
        <v>7136</v>
      </c>
      <c r="N614" s="14" t="s">
        <v>409</v>
      </c>
      <c r="P614" s="17"/>
      <c r="Q614" s="17"/>
      <c r="R614" s="16">
        <v>2.0</v>
      </c>
      <c r="S614" s="16">
        <v>1583858.0</v>
      </c>
      <c r="T614" s="18">
        <v>1.2627E-6</v>
      </c>
      <c r="U614" s="16">
        <v>0.0</v>
      </c>
      <c r="V614" s="16">
        <v>0.0</v>
      </c>
      <c r="W614" s="14" t="s">
        <v>2978</v>
      </c>
      <c r="X614" s="14" t="s">
        <v>4849</v>
      </c>
      <c r="Y614" s="18">
        <v>2.9E-7</v>
      </c>
      <c r="Z614" s="16">
        <v>19.4</v>
      </c>
      <c r="AA614" s="17"/>
      <c r="AB614" s="16">
        <v>0.0</v>
      </c>
      <c r="AC614" s="16">
        <v>-0.03</v>
      </c>
      <c r="AD614" s="16">
        <v>4.84</v>
      </c>
      <c r="AE614" s="17"/>
      <c r="AF614" s="17"/>
      <c r="AG614" s="16">
        <v>0.0</v>
      </c>
      <c r="AH614" s="16">
        <v>74140.0</v>
      </c>
      <c r="AI614" s="16">
        <v>0.0</v>
      </c>
      <c r="AJ614" s="16">
        <v>0.0</v>
      </c>
      <c r="AK614" s="16">
        <v>0.0</v>
      </c>
      <c r="AL614" s="16">
        <v>56676.0</v>
      </c>
      <c r="AM614" s="16">
        <v>0.0</v>
      </c>
      <c r="AN614" s="16">
        <v>0.0</v>
      </c>
      <c r="AO614" s="16">
        <v>0.0</v>
      </c>
      <c r="AP614" s="16">
        <v>29130.0</v>
      </c>
      <c r="AQ614" s="16">
        <v>0.0</v>
      </c>
      <c r="AR614" s="16">
        <v>0.0</v>
      </c>
      <c r="AS614" s="16">
        <v>0.0</v>
      </c>
      <c r="AT614" s="16">
        <v>43180.0</v>
      </c>
      <c r="AU614" s="16">
        <v>0.0</v>
      </c>
      <c r="AV614" s="16">
        <v>0.0</v>
      </c>
      <c r="AW614" s="16">
        <v>0.0</v>
      </c>
      <c r="AX614" s="16">
        <v>61506.0</v>
      </c>
      <c r="AY614" s="16">
        <v>0.0</v>
      </c>
      <c r="AZ614" s="16">
        <v>0.0</v>
      </c>
      <c r="BA614" s="16">
        <v>0.0</v>
      </c>
      <c r="BB614" s="16">
        <v>6038.0</v>
      </c>
      <c r="BC614" s="16">
        <v>0.0</v>
      </c>
      <c r="BD614" s="16">
        <v>0.0</v>
      </c>
      <c r="BE614" s="16">
        <v>2.0</v>
      </c>
      <c r="BF614" s="16">
        <v>1162862.0</v>
      </c>
      <c r="BG614" s="16">
        <v>0.0</v>
      </c>
      <c r="BH614" s="16">
        <v>0.0</v>
      </c>
      <c r="BI614" s="16">
        <v>0.0</v>
      </c>
      <c r="BJ614" s="16">
        <v>912.0</v>
      </c>
      <c r="BK614" s="16">
        <v>0.0</v>
      </c>
      <c r="BL614" s="16">
        <v>0.0</v>
      </c>
      <c r="BM614" s="16">
        <v>0.0</v>
      </c>
      <c r="BN614" s="16">
        <v>88112.0</v>
      </c>
      <c r="BO614" s="16">
        <v>0.0</v>
      </c>
      <c r="BP614" s="16">
        <v>0.0</v>
      </c>
      <c r="BQ614" s="16">
        <v>0.0</v>
      </c>
      <c r="BR614" s="16">
        <v>61302.0</v>
      </c>
      <c r="BS614" s="16">
        <v>0.0</v>
      </c>
      <c r="BT614" s="16">
        <v>0.0</v>
      </c>
    </row>
    <row r="615">
      <c r="A615" s="14" t="s">
        <v>7137</v>
      </c>
      <c r="B615" s="16">
        <v>11.0</v>
      </c>
      <c r="C615" s="16">
        <v>4055625.0</v>
      </c>
      <c r="D615" s="14" t="s">
        <v>7138</v>
      </c>
      <c r="E615" s="14" t="s">
        <v>2630</v>
      </c>
      <c r="F615" s="14" t="s">
        <v>2631</v>
      </c>
      <c r="G615" s="14" t="s">
        <v>6733</v>
      </c>
      <c r="H615" s="14" t="s">
        <v>21</v>
      </c>
      <c r="I615" s="14" t="s">
        <v>2978</v>
      </c>
      <c r="J615" s="14" t="s">
        <v>4845</v>
      </c>
      <c r="K615" s="14" t="s">
        <v>7139</v>
      </c>
      <c r="L615" s="14" t="s">
        <v>7139</v>
      </c>
      <c r="M615" s="14" t="s">
        <v>7140</v>
      </c>
      <c r="N615" s="14" t="s">
        <v>409</v>
      </c>
      <c r="O615" s="14" t="s">
        <v>410</v>
      </c>
      <c r="P615" s="16">
        <v>2098730.0</v>
      </c>
      <c r="Q615" s="17"/>
      <c r="R615" s="16">
        <v>2.0</v>
      </c>
      <c r="S615" s="16">
        <v>1586790.0</v>
      </c>
      <c r="T615" s="18">
        <v>1.2604E-6</v>
      </c>
      <c r="U615" s="16">
        <v>0.0</v>
      </c>
      <c r="V615" s="16">
        <v>0.0</v>
      </c>
      <c r="W615" s="14" t="s">
        <v>7141</v>
      </c>
      <c r="X615" s="17"/>
      <c r="Y615" s="17"/>
      <c r="Z615" s="16">
        <v>18.7</v>
      </c>
      <c r="AA615" s="17"/>
      <c r="AB615" s="16">
        <v>0.0</v>
      </c>
      <c r="AC615" s="16">
        <v>0.0</v>
      </c>
      <c r="AD615" s="16">
        <v>6.33</v>
      </c>
      <c r="AE615" s="16">
        <v>0.58</v>
      </c>
      <c r="AF615" s="16">
        <v>0.019</v>
      </c>
      <c r="AG615" s="16">
        <v>1.0</v>
      </c>
      <c r="AH615" s="16">
        <v>74574.0</v>
      </c>
      <c r="AI615" s="16">
        <v>0.0</v>
      </c>
      <c r="AJ615" s="16">
        <v>0.0</v>
      </c>
      <c r="AK615" s="16">
        <v>0.0</v>
      </c>
      <c r="AL615" s="16">
        <v>56094.0</v>
      </c>
      <c r="AM615" s="16">
        <v>0.0</v>
      </c>
      <c r="AN615" s="16">
        <v>0.0</v>
      </c>
      <c r="AO615" s="16">
        <v>0.0</v>
      </c>
      <c r="AP615" s="16">
        <v>29082.0</v>
      </c>
      <c r="AQ615" s="16">
        <v>0.0</v>
      </c>
      <c r="AR615" s="16">
        <v>0.0</v>
      </c>
      <c r="AS615" s="16">
        <v>0.0</v>
      </c>
      <c r="AT615" s="16">
        <v>44126.0</v>
      </c>
      <c r="AU615" s="16">
        <v>0.0</v>
      </c>
      <c r="AV615" s="16">
        <v>0.0</v>
      </c>
      <c r="AW615" s="16">
        <v>0.0</v>
      </c>
      <c r="AX615" s="16">
        <v>62536.0</v>
      </c>
      <c r="AY615" s="16">
        <v>0.0</v>
      </c>
      <c r="AZ615" s="16">
        <v>0.0</v>
      </c>
      <c r="BA615" s="16">
        <v>0.0</v>
      </c>
      <c r="BB615" s="16">
        <v>4426.0</v>
      </c>
      <c r="BC615" s="16">
        <v>0.0</v>
      </c>
      <c r="BD615" s="16">
        <v>0.0</v>
      </c>
      <c r="BE615" s="16">
        <v>1.0</v>
      </c>
      <c r="BF615" s="16">
        <v>1166840.0</v>
      </c>
      <c r="BG615" s="16">
        <v>0.0</v>
      </c>
      <c r="BH615" s="16">
        <v>0.0</v>
      </c>
      <c r="BI615" s="16">
        <v>0.0</v>
      </c>
      <c r="BJ615" s="16">
        <v>912.0</v>
      </c>
      <c r="BK615" s="16">
        <v>0.0</v>
      </c>
      <c r="BL615" s="16">
        <v>0.0</v>
      </c>
      <c r="BM615" s="16">
        <v>0.0</v>
      </c>
      <c r="BN615" s="16">
        <v>86726.0</v>
      </c>
      <c r="BO615" s="16">
        <v>0.0</v>
      </c>
      <c r="BP615" s="16">
        <v>0.0</v>
      </c>
      <c r="BQ615" s="16">
        <v>0.0</v>
      </c>
      <c r="BR615" s="16">
        <v>61474.0</v>
      </c>
      <c r="BS615" s="16">
        <v>0.0</v>
      </c>
      <c r="BT615" s="16">
        <v>0.0</v>
      </c>
    </row>
    <row r="616">
      <c r="A616" s="14" t="s">
        <v>7142</v>
      </c>
      <c r="B616" s="16">
        <v>11.0</v>
      </c>
      <c r="C616" s="16">
        <v>4055618.0</v>
      </c>
      <c r="D616" s="14" t="s">
        <v>7143</v>
      </c>
      <c r="E616" s="14" t="s">
        <v>2630</v>
      </c>
      <c r="F616" s="14" t="s">
        <v>2631</v>
      </c>
      <c r="G616" s="14" t="s">
        <v>5166</v>
      </c>
      <c r="H616" s="14" t="s">
        <v>2978</v>
      </c>
      <c r="I616" s="14" t="s">
        <v>21</v>
      </c>
      <c r="J616" s="14" t="s">
        <v>4845</v>
      </c>
      <c r="K616" s="14" t="s">
        <v>7144</v>
      </c>
      <c r="L616" s="14" t="s">
        <v>7144</v>
      </c>
      <c r="M616" s="14" t="s">
        <v>7145</v>
      </c>
      <c r="N616" s="14" t="s">
        <v>409</v>
      </c>
      <c r="P616" s="17"/>
      <c r="Q616" s="17"/>
      <c r="R616" s="16">
        <v>2.0</v>
      </c>
      <c r="S616" s="16">
        <v>1590694.0</v>
      </c>
      <c r="T616" s="18">
        <v>1.2573E-6</v>
      </c>
      <c r="U616" s="16">
        <v>0.0</v>
      </c>
      <c r="V616" s="16">
        <v>0.0</v>
      </c>
      <c r="W616" s="14" t="s">
        <v>2978</v>
      </c>
      <c r="X616" s="14" t="s">
        <v>4860</v>
      </c>
      <c r="Y616" s="16">
        <v>3.81E-6</v>
      </c>
      <c r="Z616" s="16">
        <v>22.4</v>
      </c>
      <c r="AA616" s="17"/>
      <c r="AB616" s="16">
        <v>0.0</v>
      </c>
      <c r="AC616" s="16">
        <v>0.0</v>
      </c>
      <c r="AD616" s="16">
        <v>4.89</v>
      </c>
      <c r="AE616" s="16">
        <v>0.17</v>
      </c>
      <c r="AF616" s="16">
        <v>0.0</v>
      </c>
      <c r="AG616" s="16">
        <v>0.0</v>
      </c>
      <c r="AH616" s="16">
        <v>74768.0</v>
      </c>
      <c r="AI616" s="16">
        <v>0.0</v>
      </c>
      <c r="AJ616" s="16">
        <v>0.0</v>
      </c>
      <c r="AK616" s="16">
        <v>0.0</v>
      </c>
      <c r="AL616" s="16">
        <v>56834.0</v>
      </c>
      <c r="AM616" s="16">
        <v>0.0</v>
      </c>
      <c r="AN616" s="16">
        <v>0.0</v>
      </c>
      <c r="AO616" s="16">
        <v>0.0</v>
      </c>
      <c r="AP616" s="16">
        <v>29148.0</v>
      </c>
      <c r="AQ616" s="16">
        <v>0.0</v>
      </c>
      <c r="AR616" s="16">
        <v>0.0</v>
      </c>
      <c r="AS616" s="16">
        <v>0.0</v>
      </c>
      <c r="AT616" s="16">
        <v>44278.0</v>
      </c>
      <c r="AU616" s="16">
        <v>0.0</v>
      </c>
      <c r="AV616" s="16">
        <v>0.0</v>
      </c>
      <c r="AW616" s="16">
        <v>0.0</v>
      </c>
      <c r="AX616" s="16">
        <v>62688.0</v>
      </c>
      <c r="AY616" s="16">
        <v>0.0</v>
      </c>
      <c r="AZ616" s="16">
        <v>0.0</v>
      </c>
      <c r="BA616" s="16">
        <v>0.0</v>
      </c>
      <c r="BB616" s="16">
        <v>4416.0</v>
      </c>
      <c r="BC616" s="16">
        <v>0.0</v>
      </c>
      <c r="BD616" s="16">
        <v>0.0</v>
      </c>
      <c r="BE616" s="16">
        <v>0.0</v>
      </c>
      <c r="BF616" s="16">
        <v>1168976.0</v>
      </c>
      <c r="BG616" s="16">
        <v>0.0</v>
      </c>
      <c r="BH616" s="16">
        <v>0.0</v>
      </c>
      <c r="BI616" s="16">
        <v>0.0</v>
      </c>
      <c r="BJ616" s="16">
        <v>912.0</v>
      </c>
      <c r="BK616" s="16">
        <v>0.0</v>
      </c>
      <c r="BL616" s="16">
        <v>0.0</v>
      </c>
      <c r="BM616" s="16">
        <v>2.0</v>
      </c>
      <c r="BN616" s="16">
        <v>87056.0</v>
      </c>
      <c r="BO616" s="16">
        <v>0.0</v>
      </c>
      <c r="BP616" s="16">
        <v>0.0</v>
      </c>
      <c r="BQ616" s="16">
        <v>0.0</v>
      </c>
      <c r="BR616" s="16">
        <v>61618.0</v>
      </c>
      <c r="BS616" s="16">
        <v>0.0</v>
      </c>
      <c r="BT616" s="16">
        <v>0.0</v>
      </c>
    </row>
    <row r="617">
      <c r="A617" s="14" t="s">
        <v>7146</v>
      </c>
      <c r="B617" s="16">
        <v>11.0</v>
      </c>
      <c r="C617" s="16">
        <v>4055617.0</v>
      </c>
      <c r="D617" s="17"/>
      <c r="E617" s="14" t="s">
        <v>2622</v>
      </c>
      <c r="F617" s="14" t="s">
        <v>2621</v>
      </c>
      <c r="G617" s="14" t="s">
        <v>5166</v>
      </c>
      <c r="H617" s="14" t="s">
        <v>2978</v>
      </c>
      <c r="I617" s="14" t="s">
        <v>21</v>
      </c>
      <c r="J617" s="14" t="s">
        <v>4845</v>
      </c>
      <c r="K617" s="14" t="s">
        <v>7147</v>
      </c>
      <c r="L617" s="14" t="s">
        <v>7147</v>
      </c>
      <c r="M617" s="14" t="s">
        <v>7148</v>
      </c>
      <c r="N617" s="14" t="s">
        <v>4848</v>
      </c>
      <c r="P617" s="17"/>
      <c r="Q617" s="17"/>
      <c r="R617" s="16">
        <v>2.0</v>
      </c>
      <c r="S617" s="16">
        <v>1590978.0</v>
      </c>
      <c r="T617" s="18">
        <v>1.2571E-6</v>
      </c>
      <c r="U617" s="16">
        <v>0.0</v>
      </c>
      <c r="V617" s="16">
        <v>0.0</v>
      </c>
      <c r="W617" s="14" t="s">
        <v>2978</v>
      </c>
      <c r="X617" s="17"/>
      <c r="Y617" s="17"/>
      <c r="Z617" s="16">
        <v>7.16</v>
      </c>
      <c r="AA617" s="17"/>
      <c r="AB617" s="16">
        <v>0.0</v>
      </c>
      <c r="AC617" s="16">
        <v>-0.01</v>
      </c>
      <c r="AD617" s="16">
        <v>0.431</v>
      </c>
      <c r="AE617" s="17"/>
      <c r="AF617" s="17"/>
      <c r="AG617" s="16">
        <v>0.0</v>
      </c>
      <c r="AH617" s="16">
        <v>74748.0</v>
      </c>
      <c r="AI617" s="16">
        <v>0.0</v>
      </c>
      <c r="AJ617" s="16">
        <v>0.0</v>
      </c>
      <c r="AK617" s="16">
        <v>0.0</v>
      </c>
      <c r="AL617" s="16">
        <v>56902.0</v>
      </c>
      <c r="AM617" s="16">
        <v>0.0</v>
      </c>
      <c r="AN617" s="16">
        <v>0.0</v>
      </c>
      <c r="AO617" s="16">
        <v>0.0</v>
      </c>
      <c r="AP617" s="16">
        <v>29152.0</v>
      </c>
      <c r="AQ617" s="16">
        <v>0.0</v>
      </c>
      <c r="AR617" s="16">
        <v>0.0</v>
      </c>
      <c r="AS617" s="16">
        <v>0.0</v>
      </c>
      <c r="AT617" s="16">
        <v>44276.0</v>
      </c>
      <c r="AU617" s="16">
        <v>0.0</v>
      </c>
      <c r="AV617" s="16">
        <v>0.0</v>
      </c>
      <c r="AW617" s="16">
        <v>0.0</v>
      </c>
      <c r="AX617" s="16">
        <v>62706.0</v>
      </c>
      <c r="AY617" s="16">
        <v>0.0</v>
      </c>
      <c r="AZ617" s="16">
        <v>0.0</v>
      </c>
      <c r="BA617" s="16">
        <v>0.0</v>
      </c>
      <c r="BB617" s="16">
        <v>4416.0</v>
      </c>
      <c r="BC617" s="16">
        <v>0.0</v>
      </c>
      <c r="BD617" s="16">
        <v>0.0</v>
      </c>
      <c r="BE617" s="16">
        <v>1.0</v>
      </c>
      <c r="BF617" s="16">
        <v>1169150.0</v>
      </c>
      <c r="BG617" s="16">
        <v>0.0</v>
      </c>
      <c r="BH617" s="16">
        <v>0.0</v>
      </c>
      <c r="BI617" s="16">
        <v>0.0</v>
      </c>
      <c r="BJ617" s="16">
        <v>910.0</v>
      </c>
      <c r="BK617" s="16">
        <v>0.0</v>
      </c>
      <c r="BL617" s="16">
        <v>0.0</v>
      </c>
      <c r="BM617" s="16">
        <v>0.0</v>
      </c>
      <c r="BN617" s="16">
        <v>87088.0</v>
      </c>
      <c r="BO617" s="16">
        <v>0.0</v>
      </c>
      <c r="BP617" s="16">
        <v>0.0</v>
      </c>
      <c r="BQ617" s="16">
        <v>1.0</v>
      </c>
      <c r="BR617" s="16">
        <v>61630.0</v>
      </c>
      <c r="BS617" s="16">
        <v>0.0</v>
      </c>
      <c r="BT617" s="16">
        <v>0.0</v>
      </c>
    </row>
    <row r="618">
      <c r="A618" s="14" t="s">
        <v>7149</v>
      </c>
      <c r="B618" s="16">
        <v>11.0</v>
      </c>
      <c r="C618" s="16">
        <v>4086621.0</v>
      </c>
      <c r="D618" s="17"/>
      <c r="E618" s="14" t="s">
        <v>2630</v>
      </c>
      <c r="F618" s="14" t="s">
        <v>2631</v>
      </c>
      <c r="G618" s="14" t="s">
        <v>5166</v>
      </c>
      <c r="H618" s="14" t="s">
        <v>2978</v>
      </c>
      <c r="I618" s="14" t="s">
        <v>21</v>
      </c>
      <c r="J618" s="14" t="s">
        <v>4852</v>
      </c>
      <c r="K618" s="14" t="s">
        <v>7150</v>
      </c>
      <c r="L618" s="14" t="s">
        <v>7150</v>
      </c>
      <c r="M618" s="14" t="s">
        <v>7151</v>
      </c>
      <c r="N618" s="14" t="s">
        <v>409</v>
      </c>
      <c r="P618" s="17"/>
      <c r="Q618" s="17"/>
      <c r="R618" s="16">
        <v>2.0</v>
      </c>
      <c r="S618" s="16">
        <v>1592948.0</v>
      </c>
      <c r="T618" s="18">
        <v>1.2555E-6</v>
      </c>
      <c r="U618" s="16">
        <v>0.0</v>
      </c>
      <c r="V618" s="16">
        <v>0.0</v>
      </c>
      <c r="W618" s="14" t="s">
        <v>2978</v>
      </c>
      <c r="X618" s="17"/>
      <c r="Y618" s="17"/>
      <c r="Z618" s="16">
        <v>22.5</v>
      </c>
      <c r="AA618" s="17"/>
      <c r="AB618" s="16">
        <v>0.0</v>
      </c>
      <c r="AC618" s="16">
        <v>0.04</v>
      </c>
      <c r="AD618" s="16">
        <v>6.3</v>
      </c>
      <c r="AE618" s="17"/>
      <c r="AF618" s="17"/>
      <c r="AG618" s="16">
        <v>0.0</v>
      </c>
      <c r="AH618" s="16">
        <v>74420.0</v>
      </c>
      <c r="AI618" s="16">
        <v>0.0</v>
      </c>
      <c r="AJ618" s="16">
        <v>0.0</v>
      </c>
      <c r="AK618" s="16">
        <v>0.0</v>
      </c>
      <c r="AL618" s="16">
        <v>58000.0</v>
      </c>
      <c r="AM618" s="16">
        <v>0.0</v>
      </c>
      <c r="AN618" s="16">
        <v>0.0</v>
      </c>
      <c r="AO618" s="16">
        <v>0.0</v>
      </c>
      <c r="AP618" s="16">
        <v>29230.0</v>
      </c>
      <c r="AQ618" s="16">
        <v>0.0</v>
      </c>
      <c r="AR618" s="16">
        <v>0.0</v>
      </c>
      <c r="AS618" s="16">
        <v>0.0</v>
      </c>
      <c r="AT618" s="16">
        <v>43832.0</v>
      </c>
      <c r="AU618" s="16">
        <v>0.0</v>
      </c>
      <c r="AV618" s="16">
        <v>0.0</v>
      </c>
      <c r="AW618" s="16">
        <v>0.0</v>
      </c>
      <c r="AX618" s="16">
        <v>62452.0</v>
      </c>
      <c r="AY618" s="16">
        <v>0.0</v>
      </c>
      <c r="AZ618" s="16">
        <v>0.0</v>
      </c>
      <c r="BA618" s="16">
        <v>0.0</v>
      </c>
      <c r="BB618" s="16">
        <v>6042.0</v>
      </c>
      <c r="BC618" s="16">
        <v>0.0</v>
      </c>
      <c r="BD618" s="16">
        <v>0.0</v>
      </c>
      <c r="BE618" s="16">
        <v>1.0</v>
      </c>
      <c r="BF618" s="16">
        <v>1167640.0</v>
      </c>
      <c r="BG618" s="16">
        <v>0.0</v>
      </c>
      <c r="BH618" s="16">
        <v>0.0</v>
      </c>
      <c r="BI618" s="16">
        <v>0.0</v>
      </c>
      <c r="BJ618" s="16">
        <v>912.0</v>
      </c>
      <c r="BK618" s="16">
        <v>0.0</v>
      </c>
      <c r="BL618" s="16">
        <v>0.0</v>
      </c>
      <c r="BM618" s="16">
        <v>1.0</v>
      </c>
      <c r="BN618" s="16">
        <v>88802.0</v>
      </c>
      <c r="BO618" s="16">
        <v>0.0</v>
      </c>
      <c r="BP618" s="16">
        <v>0.0</v>
      </c>
      <c r="BQ618" s="16">
        <v>0.0</v>
      </c>
      <c r="BR618" s="16">
        <v>61618.0</v>
      </c>
      <c r="BS618" s="16">
        <v>0.0</v>
      </c>
      <c r="BT618" s="16">
        <v>0.0</v>
      </c>
    </row>
    <row r="619">
      <c r="A619" s="14" t="s">
        <v>7152</v>
      </c>
      <c r="B619" s="16">
        <v>11.0</v>
      </c>
      <c r="C619" s="16">
        <v>4055611.0</v>
      </c>
      <c r="D619" s="17"/>
      <c r="E619" s="14" t="s">
        <v>2631</v>
      </c>
      <c r="F619" s="14" t="s">
        <v>2630</v>
      </c>
      <c r="G619" s="14" t="s">
        <v>5166</v>
      </c>
      <c r="H619" s="14" t="s">
        <v>2978</v>
      </c>
      <c r="I619" s="14" t="s">
        <v>21</v>
      </c>
      <c r="J619" s="14" t="s">
        <v>4845</v>
      </c>
      <c r="K619" s="14" t="s">
        <v>7153</v>
      </c>
      <c r="L619" s="14" t="s">
        <v>7153</v>
      </c>
      <c r="M619" s="14" t="s">
        <v>7154</v>
      </c>
      <c r="N619" s="14" t="s">
        <v>4848</v>
      </c>
      <c r="P619" s="17"/>
      <c r="Q619" s="17"/>
      <c r="R619" s="16">
        <v>2.0</v>
      </c>
      <c r="S619" s="16">
        <v>1592964.0</v>
      </c>
      <c r="T619" s="18">
        <v>1.2555E-6</v>
      </c>
      <c r="U619" s="16">
        <v>0.0</v>
      </c>
      <c r="V619" s="16">
        <v>0.0</v>
      </c>
      <c r="W619" s="14" t="s">
        <v>2978</v>
      </c>
      <c r="X619" s="14" t="s">
        <v>4849</v>
      </c>
      <c r="Y619" s="18">
        <v>2.8E-7</v>
      </c>
      <c r="Z619" s="16">
        <v>7.38</v>
      </c>
      <c r="AA619" s="17"/>
      <c r="AB619" s="16">
        <v>0.0</v>
      </c>
      <c r="AC619" s="16">
        <v>0.0</v>
      </c>
      <c r="AD619" s="16">
        <v>1.19</v>
      </c>
      <c r="AE619" s="17"/>
      <c r="AF619" s="17"/>
      <c r="AG619" s="16">
        <v>0.0</v>
      </c>
      <c r="AH619" s="16">
        <v>74794.0</v>
      </c>
      <c r="AI619" s="16">
        <v>0.0</v>
      </c>
      <c r="AJ619" s="16">
        <v>0.0</v>
      </c>
      <c r="AK619" s="16">
        <v>0.0</v>
      </c>
      <c r="AL619" s="16">
        <v>57184.0</v>
      </c>
      <c r="AM619" s="16">
        <v>0.0</v>
      </c>
      <c r="AN619" s="16">
        <v>0.0</v>
      </c>
      <c r="AO619" s="16">
        <v>0.0</v>
      </c>
      <c r="AP619" s="16">
        <v>29170.0</v>
      </c>
      <c r="AQ619" s="16">
        <v>0.0</v>
      </c>
      <c r="AR619" s="16">
        <v>0.0</v>
      </c>
      <c r="AS619" s="16">
        <v>0.0</v>
      </c>
      <c r="AT619" s="16">
        <v>44378.0</v>
      </c>
      <c r="AU619" s="16">
        <v>0.0</v>
      </c>
      <c r="AV619" s="16">
        <v>0.0</v>
      </c>
      <c r="AW619" s="16">
        <v>0.0</v>
      </c>
      <c r="AX619" s="16">
        <v>62814.0</v>
      </c>
      <c r="AY619" s="16">
        <v>0.0</v>
      </c>
      <c r="AZ619" s="16">
        <v>0.0</v>
      </c>
      <c r="BA619" s="16">
        <v>0.0</v>
      </c>
      <c r="BB619" s="16">
        <v>4420.0</v>
      </c>
      <c r="BC619" s="16">
        <v>0.0</v>
      </c>
      <c r="BD619" s="16">
        <v>0.0</v>
      </c>
      <c r="BE619" s="16">
        <v>2.0</v>
      </c>
      <c r="BF619" s="16">
        <v>1170274.0</v>
      </c>
      <c r="BG619" s="16">
        <v>0.0</v>
      </c>
      <c r="BH619" s="16">
        <v>0.0</v>
      </c>
      <c r="BI619" s="16">
        <v>0.0</v>
      </c>
      <c r="BJ619" s="16">
        <v>912.0</v>
      </c>
      <c r="BK619" s="16">
        <v>0.0</v>
      </c>
      <c r="BL619" s="16">
        <v>0.0</v>
      </c>
      <c r="BM619" s="16">
        <v>0.0</v>
      </c>
      <c r="BN619" s="16">
        <v>87314.0</v>
      </c>
      <c r="BO619" s="16">
        <v>0.0</v>
      </c>
      <c r="BP619" s="16">
        <v>0.0</v>
      </c>
      <c r="BQ619" s="16">
        <v>0.0</v>
      </c>
      <c r="BR619" s="16">
        <v>61704.0</v>
      </c>
      <c r="BS619" s="16">
        <v>0.0</v>
      </c>
      <c r="BT619" s="16">
        <v>0.0</v>
      </c>
    </row>
    <row r="620">
      <c r="A620" s="14" t="s">
        <v>7155</v>
      </c>
      <c r="B620" s="16">
        <v>11.0</v>
      </c>
      <c r="C620" s="16">
        <v>4074632.0</v>
      </c>
      <c r="D620" s="14" t="s">
        <v>7156</v>
      </c>
      <c r="E620" s="14" t="s">
        <v>2631</v>
      </c>
      <c r="F620" s="14" t="s">
        <v>2630</v>
      </c>
      <c r="G620" s="14" t="s">
        <v>5166</v>
      </c>
      <c r="H620" s="14" t="s">
        <v>2978</v>
      </c>
      <c r="I620" s="14" t="s">
        <v>21</v>
      </c>
      <c r="J620" s="14" t="s">
        <v>4845</v>
      </c>
      <c r="K620" s="14" t="s">
        <v>7157</v>
      </c>
      <c r="L620" s="14" t="s">
        <v>7157</v>
      </c>
      <c r="M620" s="14" t="s">
        <v>7158</v>
      </c>
      <c r="N620" s="14" t="s">
        <v>409</v>
      </c>
      <c r="P620" s="17"/>
      <c r="Q620" s="17"/>
      <c r="R620" s="16">
        <v>2.0</v>
      </c>
      <c r="S620" s="16">
        <v>1596798.0</v>
      </c>
      <c r="T620" s="18">
        <v>1.2525E-6</v>
      </c>
      <c r="U620" s="16">
        <v>0.0</v>
      </c>
      <c r="V620" s="16">
        <v>0.0</v>
      </c>
      <c r="W620" s="14" t="s">
        <v>2978</v>
      </c>
      <c r="X620" s="17"/>
      <c r="Y620" s="17"/>
      <c r="Z620" s="16">
        <v>29.5</v>
      </c>
      <c r="AA620" s="17"/>
      <c r="AB620" s="16">
        <v>0.0</v>
      </c>
      <c r="AC620" s="16">
        <v>0.0</v>
      </c>
      <c r="AD620" s="16">
        <v>8.76</v>
      </c>
      <c r="AE620" s="16">
        <v>0.06</v>
      </c>
      <c r="AF620" s="16">
        <v>0.396</v>
      </c>
      <c r="AG620" s="16">
        <v>0.0</v>
      </c>
      <c r="AH620" s="16">
        <v>74718.0</v>
      </c>
      <c r="AI620" s="16">
        <v>0.0</v>
      </c>
      <c r="AJ620" s="16">
        <v>0.0</v>
      </c>
      <c r="AK620" s="16">
        <v>1.0</v>
      </c>
      <c r="AL620" s="16">
        <v>56956.0</v>
      </c>
      <c r="AM620" s="16">
        <v>0.0</v>
      </c>
      <c r="AN620" s="16">
        <v>0.0</v>
      </c>
      <c r="AO620" s="16">
        <v>0.0</v>
      </c>
      <c r="AP620" s="16">
        <v>29250.0</v>
      </c>
      <c r="AQ620" s="16">
        <v>0.0</v>
      </c>
      <c r="AR620" s="16">
        <v>0.0</v>
      </c>
      <c r="AS620" s="16">
        <v>0.0</v>
      </c>
      <c r="AT620" s="16">
        <v>44064.0</v>
      </c>
      <c r="AU620" s="16">
        <v>0.0</v>
      </c>
      <c r="AV620" s="16">
        <v>0.0</v>
      </c>
      <c r="AW620" s="16">
        <v>0.0</v>
      </c>
      <c r="AX620" s="16">
        <v>62978.0</v>
      </c>
      <c r="AY620" s="16">
        <v>0.0</v>
      </c>
      <c r="AZ620" s="16">
        <v>0.0</v>
      </c>
      <c r="BA620" s="16">
        <v>0.0</v>
      </c>
      <c r="BB620" s="16">
        <v>6038.0</v>
      </c>
      <c r="BC620" s="16">
        <v>0.0</v>
      </c>
      <c r="BD620" s="16">
        <v>0.0</v>
      </c>
      <c r="BE620" s="16">
        <v>1.0</v>
      </c>
      <c r="BF620" s="16">
        <v>1171180.0</v>
      </c>
      <c r="BG620" s="16">
        <v>0.0</v>
      </c>
      <c r="BH620" s="16">
        <v>0.0</v>
      </c>
      <c r="BI620" s="16">
        <v>0.0</v>
      </c>
      <c r="BJ620" s="16">
        <v>912.0</v>
      </c>
      <c r="BK620" s="16">
        <v>0.0</v>
      </c>
      <c r="BL620" s="16">
        <v>0.0</v>
      </c>
      <c r="BM620" s="16">
        <v>0.0</v>
      </c>
      <c r="BN620" s="16">
        <v>88848.0</v>
      </c>
      <c r="BO620" s="16">
        <v>0.0</v>
      </c>
      <c r="BP620" s="16">
        <v>0.0</v>
      </c>
      <c r="BQ620" s="16">
        <v>0.0</v>
      </c>
      <c r="BR620" s="16">
        <v>61854.0</v>
      </c>
      <c r="BS620" s="16">
        <v>0.0</v>
      </c>
      <c r="BT620" s="16">
        <v>0.0</v>
      </c>
    </row>
    <row r="621">
      <c r="A621" s="14" t="s">
        <v>7159</v>
      </c>
      <c r="B621" s="16">
        <v>11.0</v>
      </c>
      <c r="C621" s="16">
        <v>4086616.0</v>
      </c>
      <c r="D621" s="14" t="s">
        <v>7160</v>
      </c>
      <c r="E621" s="14" t="s">
        <v>2621</v>
      </c>
      <c r="F621" s="14" t="s">
        <v>2631</v>
      </c>
      <c r="G621" s="14" t="s">
        <v>4844</v>
      </c>
      <c r="H621" s="14" t="s">
        <v>2978</v>
      </c>
      <c r="I621" s="14" t="s">
        <v>2978</v>
      </c>
      <c r="J621" s="14" t="s">
        <v>4852</v>
      </c>
      <c r="K621" s="14" t="s">
        <v>7161</v>
      </c>
      <c r="L621" s="14" t="s">
        <v>7161</v>
      </c>
      <c r="M621" s="14" t="s">
        <v>7162</v>
      </c>
      <c r="N621" s="14" t="s">
        <v>4848</v>
      </c>
      <c r="P621" s="17"/>
      <c r="Q621" s="17"/>
      <c r="R621" s="16">
        <v>2.0</v>
      </c>
      <c r="S621" s="16">
        <v>1597156.0</v>
      </c>
      <c r="T621" s="18">
        <v>1.2522E-6</v>
      </c>
      <c r="U621" s="16">
        <v>0.0</v>
      </c>
      <c r="V621" s="16">
        <v>0.0</v>
      </c>
      <c r="W621" s="14" t="s">
        <v>2978</v>
      </c>
      <c r="X621" s="14" t="s">
        <v>4849</v>
      </c>
      <c r="Y621" s="18">
        <v>2.8E-7</v>
      </c>
      <c r="Z621" s="16">
        <v>9.59</v>
      </c>
      <c r="AA621" s="17"/>
      <c r="AB621" s="16">
        <v>0.0</v>
      </c>
      <c r="AC621" s="16">
        <v>0.0</v>
      </c>
      <c r="AD621" s="16">
        <v>1.8</v>
      </c>
      <c r="AE621" s="17"/>
      <c r="AF621" s="17"/>
      <c r="AG621" s="16">
        <v>0.0</v>
      </c>
      <c r="AH621" s="16">
        <v>74442.0</v>
      </c>
      <c r="AI621" s="16">
        <v>0.0</v>
      </c>
      <c r="AJ621" s="16">
        <v>0.0</v>
      </c>
      <c r="AK621" s="16">
        <v>0.0</v>
      </c>
      <c r="AL621" s="16">
        <v>58472.0</v>
      </c>
      <c r="AM621" s="16">
        <v>0.0</v>
      </c>
      <c r="AN621" s="16">
        <v>0.0</v>
      </c>
      <c r="AO621" s="16">
        <v>0.0</v>
      </c>
      <c r="AP621" s="16">
        <v>29308.0</v>
      </c>
      <c r="AQ621" s="16">
        <v>0.0</v>
      </c>
      <c r="AR621" s="16">
        <v>0.0</v>
      </c>
      <c r="AS621" s="16">
        <v>0.0</v>
      </c>
      <c r="AT621" s="16">
        <v>44104.0</v>
      </c>
      <c r="AU621" s="16">
        <v>0.0</v>
      </c>
      <c r="AV621" s="16">
        <v>0.0</v>
      </c>
      <c r="AW621" s="16">
        <v>0.0</v>
      </c>
      <c r="AX621" s="16">
        <v>62832.0</v>
      </c>
      <c r="AY621" s="16">
        <v>0.0</v>
      </c>
      <c r="AZ621" s="16">
        <v>0.0</v>
      </c>
      <c r="BA621" s="16">
        <v>0.0</v>
      </c>
      <c r="BB621" s="16">
        <v>6070.0</v>
      </c>
      <c r="BC621" s="16">
        <v>0.0</v>
      </c>
      <c r="BD621" s="16">
        <v>0.0</v>
      </c>
      <c r="BE621" s="16">
        <v>2.0</v>
      </c>
      <c r="BF621" s="16">
        <v>1170088.0</v>
      </c>
      <c r="BG621" s="16">
        <v>0.0</v>
      </c>
      <c r="BH621" s="16">
        <v>0.0</v>
      </c>
      <c r="BI621" s="16">
        <v>0.0</v>
      </c>
      <c r="BJ621" s="16">
        <v>912.0</v>
      </c>
      <c r="BK621" s="16">
        <v>0.0</v>
      </c>
      <c r="BL621" s="16">
        <v>0.0</v>
      </c>
      <c r="BM621" s="16">
        <v>0.0</v>
      </c>
      <c r="BN621" s="16">
        <v>89178.0</v>
      </c>
      <c r="BO621" s="16">
        <v>0.0</v>
      </c>
      <c r="BP621" s="16">
        <v>0.0</v>
      </c>
      <c r="BQ621" s="16">
        <v>0.0</v>
      </c>
      <c r="BR621" s="16">
        <v>61750.0</v>
      </c>
      <c r="BS621" s="16">
        <v>0.0</v>
      </c>
      <c r="BT621" s="16">
        <v>0.0</v>
      </c>
    </row>
    <row r="622">
      <c r="A622" s="14" t="s">
        <v>7163</v>
      </c>
      <c r="B622" s="16">
        <v>11.0</v>
      </c>
      <c r="C622" s="16">
        <v>4086615.0</v>
      </c>
      <c r="D622" s="14" t="s">
        <v>7164</v>
      </c>
      <c r="E622" s="14" t="s">
        <v>2622</v>
      </c>
      <c r="F622" s="14" t="s">
        <v>2621</v>
      </c>
      <c r="G622" s="14" t="s">
        <v>4844</v>
      </c>
      <c r="H622" s="14" t="s">
        <v>2978</v>
      </c>
      <c r="I622" s="14" t="s">
        <v>2978</v>
      </c>
      <c r="J622" s="14" t="s">
        <v>4852</v>
      </c>
      <c r="K622" s="14" t="s">
        <v>7165</v>
      </c>
      <c r="L622" s="14" t="s">
        <v>7165</v>
      </c>
      <c r="M622" s="14" t="s">
        <v>7166</v>
      </c>
      <c r="N622" s="14" t="s">
        <v>409</v>
      </c>
      <c r="P622" s="17"/>
      <c r="Q622" s="17"/>
      <c r="R622" s="16">
        <v>2.0</v>
      </c>
      <c r="S622" s="16">
        <v>1597888.0</v>
      </c>
      <c r="T622" s="18">
        <v>1.2517E-6</v>
      </c>
      <c r="U622" s="16">
        <v>0.0</v>
      </c>
      <c r="V622" s="16">
        <v>0.0</v>
      </c>
      <c r="W622" s="14" t="s">
        <v>2978</v>
      </c>
      <c r="X622" s="17"/>
      <c r="Y622" s="17"/>
      <c r="Z622" s="16">
        <v>17.5</v>
      </c>
      <c r="AA622" s="17"/>
      <c r="AB622" s="16">
        <v>0.0</v>
      </c>
      <c r="AC622" s="16">
        <v>0.01</v>
      </c>
      <c r="AD622" s="16">
        <v>7.08</v>
      </c>
      <c r="AE622" s="17"/>
      <c r="AF622" s="17"/>
      <c r="AG622" s="16">
        <v>1.0</v>
      </c>
      <c r="AH622" s="16">
        <v>74488.0</v>
      </c>
      <c r="AI622" s="16">
        <v>0.0</v>
      </c>
      <c r="AJ622" s="16">
        <v>0.0</v>
      </c>
      <c r="AK622" s="16">
        <v>0.0</v>
      </c>
      <c r="AL622" s="16">
        <v>58562.0</v>
      </c>
      <c r="AM622" s="16">
        <v>0.0</v>
      </c>
      <c r="AN622" s="16">
        <v>0.0</v>
      </c>
      <c r="AO622" s="16">
        <v>0.0</v>
      </c>
      <c r="AP622" s="16">
        <v>29312.0</v>
      </c>
      <c r="AQ622" s="16">
        <v>0.0</v>
      </c>
      <c r="AR622" s="16">
        <v>0.0</v>
      </c>
      <c r="AS622" s="16">
        <v>0.0</v>
      </c>
      <c r="AT622" s="16">
        <v>44130.0</v>
      </c>
      <c r="AU622" s="16">
        <v>0.0</v>
      </c>
      <c r="AV622" s="16">
        <v>0.0</v>
      </c>
      <c r="AW622" s="16">
        <v>0.0</v>
      </c>
      <c r="AX622" s="16">
        <v>62862.0</v>
      </c>
      <c r="AY622" s="16">
        <v>0.0</v>
      </c>
      <c r="AZ622" s="16">
        <v>0.0</v>
      </c>
      <c r="BA622" s="16">
        <v>0.0</v>
      </c>
      <c r="BB622" s="16">
        <v>6072.0</v>
      </c>
      <c r="BC622" s="16">
        <v>0.0</v>
      </c>
      <c r="BD622" s="16">
        <v>0.0</v>
      </c>
      <c r="BE622" s="16">
        <v>1.0</v>
      </c>
      <c r="BF622" s="16">
        <v>1170542.0</v>
      </c>
      <c r="BG622" s="16">
        <v>0.0</v>
      </c>
      <c r="BH622" s="16">
        <v>0.0</v>
      </c>
      <c r="BI622" s="16">
        <v>0.0</v>
      </c>
      <c r="BJ622" s="16">
        <v>912.0</v>
      </c>
      <c r="BK622" s="16">
        <v>0.0</v>
      </c>
      <c r="BL622" s="16">
        <v>0.0</v>
      </c>
      <c r="BM622" s="16">
        <v>0.0</v>
      </c>
      <c r="BN622" s="16">
        <v>89248.0</v>
      </c>
      <c r="BO622" s="16">
        <v>0.0</v>
      </c>
      <c r="BP622" s="16">
        <v>0.0</v>
      </c>
      <c r="BQ622" s="16">
        <v>0.0</v>
      </c>
      <c r="BR622" s="16">
        <v>61760.0</v>
      </c>
      <c r="BS622" s="16">
        <v>0.0</v>
      </c>
      <c r="BT622" s="16">
        <v>0.0</v>
      </c>
    </row>
    <row r="623">
      <c r="A623" s="14" t="s">
        <v>7167</v>
      </c>
      <c r="B623" s="16">
        <v>11.0</v>
      </c>
      <c r="C623" s="16">
        <v>4055549.0</v>
      </c>
      <c r="D623" s="17"/>
      <c r="E623" s="14" t="s">
        <v>2631</v>
      </c>
      <c r="F623" s="14" t="s">
        <v>2630</v>
      </c>
      <c r="G623" s="14" t="s">
        <v>5166</v>
      </c>
      <c r="H623" s="14" t="s">
        <v>2978</v>
      </c>
      <c r="I623" s="14" t="s">
        <v>21</v>
      </c>
      <c r="J623" s="14" t="s">
        <v>4845</v>
      </c>
      <c r="K623" s="14" t="s">
        <v>7168</v>
      </c>
      <c r="L623" s="14" t="s">
        <v>7168</v>
      </c>
      <c r="M623" s="14" t="s">
        <v>7169</v>
      </c>
      <c r="N623" s="14" t="s">
        <v>409</v>
      </c>
      <c r="O623" s="14" t="s">
        <v>410</v>
      </c>
      <c r="P623" s="16">
        <v>2103102.0</v>
      </c>
      <c r="Q623" s="17"/>
      <c r="R623" s="16">
        <v>2.0</v>
      </c>
      <c r="S623" s="16">
        <v>1600796.0</v>
      </c>
      <c r="T623" s="18">
        <v>1.2494E-6</v>
      </c>
      <c r="U623" s="16">
        <v>0.0</v>
      </c>
      <c r="V623" s="16">
        <v>0.0</v>
      </c>
      <c r="W623" s="14" t="s">
        <v>2978</v>
      </c>
      <c r="X623" s="14" t="s">
        <v>4860</v>
      </c>
      <c r="Y623" s="16">
        <v>3.77E-6</v>
      </c>
      <c r="Z623" s="16">
        <v>23.4</v>
      </c>
      <c r="AA623" s="17"/>
      <c r="AB623" s="16">
        <v>0.0</v>
      </c>
      <c r="AC623" s="16">
        <v>0.0</v>
      </c>
      <c r="AD623" s="16">
        <v>8.78</v>
      </c>
      <c r="AE623" s="16">
        <v>0.02</v>
      </c>
      <c r="AF623" s="16">
        <v>0.846</v>
      </c>
      <c r="AG623" s="16">
        <v>0.0</v>
      </c>
      <c r="AH623" s="16">
        <v>74902.0</v>
      </c>
      <c r="AI623" s="16">
        <v>0.0</v>
      </c>
      <c r="AJ623" s="16">
        <v>0.0</v>
      </c>
      <c r="AK623" s="16">
        <v>0.0</v>
      </c>
      <c r="AL623" s="16">
        <v>58442.0</v>
      </c>
      <c r="AM623" s="16">
        <v>0.0</v>
      </c>
      <c r="AN623" s="16">
        <v>0.0</v>
      </c>
      <c r="AO623" s="16">
        <v>0.0</v>
      </c>
      <c r="AP623" s="16">
        <v>29334.0</v>
      </c>
      <c r="AQ623" s="16">
        <v>0.0</v>
      </c>
      <c r="AR623" s="16">
        <v>0.0</v>
      </c>
      <c r="AS623" s="16">
        <v>0.0</v>
      </c>
      <c r="AT623" s="16">
        <v>44672.0</v>
      </c>
      <c r="AU623" s="16">
        <v>0.0</v>
      </c>
      <c r="AV623" s="16">
        <v>0.0</v>
      </c>
      <c r="AW623" s="16">
        <v>0.0</v>
      </c>
      <c r="AX623" s="16">
        <v>63338.0</v>
      </c>
      <c r="AY623" s="16">
        <v>0.0</v>
      </c>
      <c r="AZ623" s="16">
        <v>0.0</v>
      </c>
      <c r="BA623" s="16">
        <v>0.0</v>
      </c>
      <c r="BB623" s="16">
        <v>4524.0</v>
      </c>
      <c r="BC623" s="16">
        <v>0.0</v>
      </c>
      <c r="BD623" s="16">
        <v>0.0</v>
      </c>
      <c r="BE623" s="16">
        <v>0.0</v>
      </c>
      <c r="BF623" s="16">
        <v>1174522.0</v>
      </c>
      <c r="BG623" s="16">
        <v>0.0</v>
      </c>
      <c r="BH623" s="16">
        <v>0.0</v>
      </c>
      <c r="BI623" s="16">
        <v>0.0</v>
      </c>
      <c r="BJ623" s="16">
        <v>912.0</v>
      </c>
      <c r="BK623" s="16">
        <v>0.0</v>
      </c>
      <c r="BL623" s="16">
        <v>0.0</v>
      </c>
      <c r="BM623" s="16">
        <v>2.0</v>
      </c>
      <c r="BN623" s="16">
        <v>88174.0</v>
      </c>
      <c r="BO623" s="16">
        <v>0.0</v>
      </c>
      <c r="BP623" s="16">
        <v>0.0</v>
      </c>
      <c r="BQ623" s="16">
        <v>0.0</v>
      </c>
      <c r="BR623" s="16">
        <v>61976.0</v>
      </c>
      <c r="BS623" s="16">
        <v>0.0</v>
      </c>
      <c r="BT623" s="16">
        <v>0.0</v>
      </c>
    </row>
    <row r="624">
      <c r="A624" s="14" t="s">
        <v>7170</v>
      </c>
      <c r="B624" s="16">
        <v>11.0</v>
      </c>
      <c r="C624" s="16">
        <v>4055554.0</v>
      </c>
      <c r="D624" s="14" t="s">
        <v>7171</v>
      </c>
      <c r="E624" s="14" t="s">
        <v>2630</v>
      </c>
      <c r="F624" s="14" t="s">
        <v>2631</v>
      </c>
      <c r="G624" s="14" t="s">
        <v>4844</v>
      </c>
      <c r="H624" s="14" t="s">
        <v>2978</v>
      </c>
      <c r="I624" s="14" t="s">
        <v>2978</v>
      </c>
      <c r="J624" s="14" t="s">
        <v>4845</v>
      </c>
      <c r="K624" s="14" t="s">
        <v>7172</v>
      </c>
      <c r="L624" s="14" t="s">
        <v>7172</v>
      </c>
      <c r="M624" s="14" t="s">
        <v>7173</v>
      </c>
      <c r="N624" s="14" t="s">
        <v>4848</v>
      </c>
      <c r="O624" s="14" t="s">
        <v>4878</v>
      </c>
      <c r="P624" s="16">
        <v>1086671.0</v>
      </c>
      <c r="Q624" s="17"/>
      <c r="R624" s="16">
        <v>2.0</v>
      </c>
      <c r="S624" s="16">
        <v>1600954.0</v>
      </c>
      <c r="T624" s="18">
        <v>1.2493E-6</v>
      </c>
      <c r="U624" s="16">
        <v>0.0</v>
      </c>
      <c r="V624" s="16">
        <v>0.0</v>
      </c>
      <c r="W624" s="14" t="s">
        <v>2978</v>
      </c>
      <c r="X624" s="14" t="s">
        <v>4849</v>
      </c>
      <c r="Y624" s="18">
        <v>2.8E-7</v>
      </c>
      <c r="Z624" s="16">
        <v>8.15</v>
      </c>
      <c r="AA624" s="17"/>
      <c r="AB624" s="16">
        <v>0.0</v>
      </c>
      <c r="AC624" s="16">
        <v>0.0</v>
      </c>
      <c r="AD624" s="16">
        <v>-0.259</v>
      </c>
      <c r="AE624" s="17"/>
      <c r="AF624" s="17"/>
      <c r="AG624" s="16">
        <v>0.0</v>
      </c>
      <c r="AH624" s="16">
        <v>74788.0</v>
      </c>
      <c r="AI624" s="16">
        <v>0.0</v>
      </c>
      <c r="AJ624" s="16">
        <v>0.0</v>
      </c>
      <c r="AK624" s="16">
        <v>0.0</v>
      </c>
      <c r="AL624" s="16">
        <v>58506.0</v>
      </c>
      <c r="AM624" s="16">
        <v>0.0</v>
      </c>
      <c r="AN624" s="16">
        <v>0.0</v>
      </c>
      <c r="AO624" s="16">
        <v>0.0</v>
      </c>
      <c r="AP624" s="16">
        <v>29352.0</v>
      </c>
      <c r="AQ624" s="16">
        <v>0.0</v>
      </c>
      <c r="AR624" s="16">
        <v>0.0</v>
      </c>
      <c r="AS624" s="16">
        <v>0.0</v>
      </c>
      <c r="AT624" s="16">
        <v>44698.0</v>
      </c>
      <c r="AU624" s="16">
        <v>0.0</v>
      </c>
      <c r="AV624" s="16">
        <v>0.0</v>
      </c>
      <c r="AW624" s="16">
        <v>0.0</v>
      </c>
      <c r="AX624" s="16">
        <v>63138.0</v>
      </c>
      <c r="AY624" s="16">
        <v>0.0</v>
      </c>
      <c r="AZ624" s="16">
        <v>0.0</v>
      </c>
      <c r="BA624" s="16">
        <v>0.0</v>
      </c>
      <c r="BB624" s="16">
        <v>4530.0</v>
      </c>
      <c r="BC624" s="16">
        <v>0.0</v>
      </c>
      <c r="BD624" s="16">
        <v>0.0</v>
      </c>
      <c r="BE624" s="16">
        <v>2.0</v>
      </c>
      <c r="BF624" s="16">
        <v>1174836.0</v>
      </c>
      <c r="BG624" s="16">
        <v>0.0</v>
      </c>
      <c r="BH624" s="16">
        <v>0.0</v>
      </c>
      <c r="BI624" s="16">
        <v>0.0</v>
      </c>
      <c r="BJ624" s="16">
        <v>912.0</v>
      </c>
      <c r="BK624" s="16">
        <v>0.0</v>
      </c>
      <c r="BL624" s="16">
        <v>0.0</v>
      </c>
      <c r="BM624" s="16">
        <v>0.0</v>
      </c>
      <c r="BN624" s="16">
        <v>88266.0</v>
      </c>
      <c r="BO624" s="16">
        <v>0.0</v>
      </c>
      <c r="BP624" s="16">
        <v>0.0</v>
      </c>
      <c r="BQ624" s="16">
        <v>0.0</v>
      </c>
      <c r="BR624" s="16">
        <v>61928.0</v>
      </c>
      <c r="BS624" s="16">
        <v>0.0</v>
      </c>
      <c r="BT624" s="16">
        <v>0.0</v>
      </c>
    </row>
    <row r="625">
      <c r="A625" s="14" t="s">
        <v>7174</v>
      </c>
      <c r="B625" s="16">
        <v>11.0</v>
      </c>
      <c r="C625" s="16">
        <v>4055567.0</v>
      </c>
      <c r="D625" s="14" t="s">
        <v>7175</v>
      </c>
      <c r="E625" s="14" t="s">
        <v>2630</v>
      </c>
      <c r="F625" s="14" t="s">
        <v>2631</v>
      </c>
      <c r="G625" s="14" t="s">
        <v>4844</v>
      </c>
      <c r="H625" s="14" t="s">
        <v>2978</v>
      </c>
      <c r="I625" s="14" t="s">
        <v>2978</v>
      </c>
      <c r="J625" s="14" t="s">
        <v>4845</v>
      </c>
      <c r="K625" s="14" t="s">
        <v>7176</v>
      </c>
      <c r="L625" s="14" t="s">
        <v>7176</v>
      </c>
      <c r="M625" s="14" t="s">
        <v>7177</v>
      </c>
      <c r="N625" s="14" t="s">
        <v>409</v>
      </c>
      <c r="P625" s="17"/>
      <c r="Q625" s="17"/>
      <c r="R625" s="16">
        <v>2.0</v>
      </c>
      <c r="S625" s="16">
        <v>1601198.0</v>
      </c>
      <c r="T625" s="18">
        <v>1.2491E-6</v>
      </c>
      <c r="U625" s="16">
        <v>0.0</v>
      </c>
      <c r="V625" s="16">
        <v>0.0</v>
      </c>
      <c r="W625" s="14" t="s">
        <v>2978</v>
      </c>
      <c r="X625" s="14" t="s">
        <v>4849</v>
      </c>
      <c r="Y625" s="18">
        <v>2.8E-7</v>
      </c>
      <c r="Z625" s="16">
        <v>21.7</v>
      </c>
      <c r="AA625" s="17"/>
      <c r="AB625" s="16">
        <v>0.0</v>
      </c>
      <c r="AC625" s="16">
        <v>0.0</v>
      </c>
      <c r="AD625" s="16">
        <v>6.33</v>
      </c>
      <c r="AE625" s="16">
        <v>0.24</v>
      </c>
      <c r="AF625" s="16">
        <v>0.019</v>
      </c>
      <c r="AG625" s="16">
        <v>0.0</v>
      </c>
      <c r="AH625" s="16">
        <v>74766.0</v>
      </c>
      <c r="AI625" s="16">
        <v>0.0</v>
      </c>
      <c r="AJ625" s="16">
        <v>0.0</v>
      </c>
      <c r="AK625" s="16">
        <v>0.0</v>
      </c>
      <c r="AL625" s="16">
        <v>58544.0</v>
      </c>
      <c r="AM625" s="16">
        <v>0.0</v>
      </c>
      <c r="AN625" s="16">
        <v>0.0</v>
      </c>
      <c r="AO625" s="16">
        <v>0.0</v>
      </c>
      <c r="AP625" s="16">
        <v>29352.0</v>
      </c>
      <c r="AQ625" s="16">
        <v>0.0</v>
      </c>
      <c r="AR625" s="16">
        <v>0.0</v>
      </c>
      <c r="AS625" s="16">
        <v>0.0</v>
      </c>
      <c r="AT625" s="16">
        <v>44670.0</v>
      </c>
      <c r="AU625" s="16">
        <v>0.0</v>
      </c>
      <c r="AV625" s="16">
        <v>0.0</v>
      </c>
      <c r="AW625" s="16">
        <v>0.0</v>
      </c>
      <c r="AX625" s="16">
        <v>62994.0</v>
      </c>
      <c r="AY625" s="16">
        <v>0.0</v>
      </c>
      <c r="AZ625" s="16">
        <v>0.0</v>
      </c>
      <c r="BA625" s="16">
        <v>0.0</v>
      </c>
      <c r="BB625" s="16">
        <v>4522.0</v>
      </c>
      <c r="BC625" s="16">
        <v>0.0</v>
      </c>
      <c r="BD625" s="16">
        <v>0.0</v>
      </c>
      <c r="BE625" s="16">
        <v>2.0</v>
      </c>
      <c r="BF625" s="16">
        <v>1175180.0</v>
      </c>
      <c r="BG625" s="16">
        <v>0.0</v>
      </c>
      <c r="BH625" s="16">
        <v>0.0</v>
      </c>
      <c r="BI625" s="16">
        <v>0.0</v>
      </c>
      <c r="BJ625" s="16">
        <v>912.0</v>
      </c>
      <c r="BK625" s="16">
        <v>0.0</v>
      </c>
      <c r="BL625" s="16">
        <v>0.0</v>
      </c>
      <c r="BM625" s="16">
        <v>0.0</v>
      </c>
      <c r="BN625" s="16">
        <v>88344.0</v>
      </c>
      <c r="BO625" s="16">
        <v>0.0</v>
      </c>
      <c r="BP625" s="16">
        <v>0.0</v>
      </c>
      <c r="BQ625" s="16">
        <v>0.0</v>
      </c>
      <c r="BR625" s="16">
        <v>61914.0</v>
      </c>
      <c r="BS625" s="16">
        <v>0.0</v>
      </c>
      <c r="BT625" s="16">
        <v>0.0</v>
      </c>
    </row>
    <row r="626">
      <c r="A626" s="14" t="s">
        <v>7178</v>
      </c>
      <c r="B626" s="16">
        <v>11.0</v>
      </c>
      <c r="C626" s="16">
        <v>4055566.0</v>
      </c>
      <c r="D626" s="17"/>
      <c r="E626" s="14" t="s">
        <v>2622</v>
      </c>
      <c r="F626" s="14" t="s">
        <v>2621</v>
      </c>
      <c r="G626" s="14" t="s">
        <v>5166</v>
      </c>
      <c r="H626" s="14" t="s">
        <v>2978</v>
      </c>
      <c r="I626" s="14" t="s">
        <v>21</v>
      </c>
      <c r="J626" s="14" t="s">
        <v>4845</v>
      </c>
      <c r="K626" s="14" t="s">
        <v>7179</v>
      </c>
      <c r="L626" s="14" t="s">
        <v>7179</v>
      </c>
      <c r="M626" s="14" t="s">
        <v>7180</v>
      </c>
      <c r="N626" s="14" t="s">
        <v>4848</v>
      </c>
      <c r="P626" s="17"/>
      <c r="Q626" s="17"/>
      <c r="R626" s="16">
        <v>2.0</v>
      </c>
      <c r="S626" s="16">
        <v>1601346.0</v>
      </c>
      <c r="T626" s="18">
        <v>1.2489E-6</v>
      </c>
      <c r="U626" s="16">
        <v>0.0</v>
      </c>
      <c r="V626" s="16">
        <v>0.0</v>
      </c>
      <c r="W626" s="14" t="s">
        <v>2978</v>
      </c>
      <c r="X626" s="17"/>
      <c r="Y626" s="17"/>
      <c r="Z626" s="16">
        <v>10.9</v>
      </c>
      <c r="AA626" s="17"/>
      <c r="AB626" s="16">
        <v>0.0</v>
      </c>
      <c r="AC626" s="16">
        <v>0.0</v>
      </c>
      <c r="AD626" s="16">
        <v>1.62</v>
      </c>
      <c r="AE626" s="17"/>
      <c r="AF626" s="17"/>
      <c r="AG626" s="16">
        <v>0.0</v>
      </c>
      <c r="AH626" s="16">
        <v>74892.0</v>
      </c>
      <c r="AI626" s="16">
        <v>0.0</v>
      </c>
      <c r="AJ626" s="16">
        <v>0.0</v>
      </c>
      <c r="AK626" s="16">
        <v>0.0</v>
      </c>
      <c r="AL626" s="16">
        <v>58586.0</v>
      </c>
      <c r="AM626" s="16">
        <v>0.0</v>
      </c>
      <c r="AN626" s="16">
        <v>0.0</v>
      </c>
      <c r="AO626" s="16">
        <v>0.0</v>
      </c>
      <c r="AP626" s="16">
        <v>29356.0</v>
      </c>
      <c r="AQ626" s="16">
        <v>0.0</v>
      </c>
      <c r="AR626" s="16">
        <v>0.0</v>
      </c>
      <c r="AS626" s="16">
        <v>0.0</v>
      </c>
      <c r="AT626" s="16">
        <v>44664.0</v>
      </c>
      <c r="AU626" s="16">
        <v>0.0</v>
      </c>
      <c r="AV626" s="16">
        <v>0.0</v>
      </c>
      <c r="AW626" s="16">
        <v>0.0</v>
      </c>
      <c r="AX626" s="16">
        <v>63008.0</v>
      </c>
      <c r="AY626" s="16">
        <v>0.0</v>
      </c>
      <c r="AZ626" s="16">
        <v>0.0</v>
      </c>
      <c r="BA626" s="16">
        <v>1.0</v>
      </c>
      <c r="BB626" s="16">
        <v>4504.0</v>
      </c>
      <c r="BC626" s="16">
        <v>0.0</v>
      </c>
      <c r="BD626" s="16">
        <v>0.0</v>
      </c>
      <c r="BE626" s="16">
        <v>1.0</v>
      </c>
      <c r="BF626" s="16">
        <v>1175188.0</v>
      </c>
      <c r="BG626" s="16">
        <v>0.0</v>
      </c>
      <c r="BH626" s="16">
        <v>0.0</v>
      </c>
      <c r="BI626" s="16">
        <v>0.0</v>
      </c>
      <c r="BJ626" s="16">
        <v>912.0</v>
      </c>
      <c r="BK626" s="16">
        <v>0.0</v>
      </c>
      <c r="BL626" s="16">
        <v>0.0</v>
      </c>
      <c r="BM626" s="16">
        <v>0.0</v>
      </c>
      <c r="BN626" s="16">
        <v>88304.0</v>
      </c>
      <c r="BO626" s="16">
        <v>0.0</v>
      </c>
      <c r="BP626" s="16">
        <v>0.0</v>
      </c>
      <c r="BQ626" s="16">
        <v>0.0</v>
      </c>
      <c r="BR626" s="16">
        <v>61932.0</v>
      </c>
      <c r="BS626" s="16">
        <v>0.0</v>
      </c>
      <c r="BT626" s="16">
        <v>0.0</v>
      </c>
    </row>
    <row r="627">
      <c r="A627" s="14" t="s">
        <v>7181</v>
      </c>
      <c r="B627" s="16">
        <v>11.0</v>
      </c>
      <c r="C627" s="16">
        <v>4055570.0</v>
      </c>
      <c r="D627" s="17"/>
      <c r="E627" s="14" t="s">
        <v>2621</v>
      </c>
      <c r="F627" s="14" t="s">
        <v>2622</v>
      </c>
      <c r="G627" s="14" t="s">
        <v>5166</v>
      </c>
      <c r="H627" s="14" t="s">
        <v>2978</v>
      </c>
      <c r="I627" s="14" t="s">
        <v>21</v>
      </c>
      <c r="J627" s="14" t="s">
        <v>4845</v>
      </c>
      <c r="K627" s="14" t="s">
        <v>7182</v>
      </c>
      <c r="L627" s="14" t="s">
        <v>7182</v>
      </c>
      <c r="M627" s="14" t="s">
        <v>7183</v>
      </c>
      <c r="N627" s="14" t="s">
        <v>409</v>
      </c>
      <c r="P627" s="17"/>
      <c r="Q627" s="17"/>
      <c r="R627" s="16">
        <v>2.0</v>
      </c>
      <c r="S627" s="16">
        <v>1601458.0</v>
      </c>
      <c r="T627" s="18">
        <v>1.2489E-6</v>
      </c>
      <c r="U627" s="16">
        <v>0.0</v>
      </c>
      <c r="V627" s="16">
        <v>0.0</v>
      </c>
      <c r="W627" s="14" t="s">
        <v>2978</v>
      </c>
      <c r="X627" s="14" t="s">
        <v>4849</v>
      </c>
      <c r="Y627" s="18">
        <v>2.8E-7</v>
      </c>
      <c r="Z627" s="16">
        <v>24.2</v>
      </c>
      <c r="AA627" s="17"/>
      <c r="AB627" s="16">
        <v>0.0</v>
      </c>
      <c r="AC627" s="16">
        <v>0.0</v>
      </c>
      <c r="AD627" s="16">
        <v>6.35</v>
      </c>
      <c r="AE627" s="16">
        <v>0.21</v>
      </c>
      <c r="AF627" s="16">
        <v>0.297</v>
      </c>
      <c r="AG627" s="16">
        <v>0.0</v>
      </c>
      <c r="AH627" s="16">
        <v>74898.0</v>
      </c>
      <c r="AI627" s="16">
        <v>0.0</v>
      </c>
      <c r="AJ627" s="16">
        <v>0.0</v>
      </c>
      <c r="AK627" s="16">
        <v>0.0</v>
      </c>
      <c r="AL627" s="16">
        <v>58600.0</v>
      </c>
      <c r="AM627" s="16">
        <v>0.0</v>
      </c>
      <c r="AN627" s="16">
        <v>0.0</v>
      </c>
      <c r="AO627" s="16">
        <v>0.0</v>
      </c>
      <c r="AP627" s="16">
        <v>29358.0</v>
      </c>
      <c r="AQ627" s="16">
        <v>0.0</v>
      </c>
      <c r="AR627" s="16">
        <v>0.0</v>
      </c>
      <c r="AS627" s="16">
        <v>0.0</v>
      </c>
      <c r="AT627" s="16">
        <v>44668.0</v>
      </c>
      <c r="AU627" s="16">
        <v>0.0</v>
      </c>
      <c r="AV627" s="16">
        <v>0.0</v>
      </c>
      <c r="AW627" s="16">
        <v>0.0</v>
      </c>
      <c r="AX627" s="16">
        <v>62962.0</v>
      </c>
      <c r="AY627" s="16">
        <v>0.0</v>
      </c>
      <c r="AZ627" s="16">
        <v>0.0</v>
      </c>
      <c r="BA627" s="16">
        <v>0.0</v>
      </c>
      <c r="BB627" s="16">
        <v>4496.0</v>
      </c>
      <c r="BC627" s="16">
        <v>0.0</v>
      </c>
      <c r="BD627" s="16">
        <v>0.0</v>
      </c>
      <c r="BE627" s="16">
        <v>2.0</v>
      </c>
      <c r="BF627" s="16">
        <v>1175290.0</v>
      </c>
      <c r="BG627" s="16">
        <v>0.0</v>
      </c>
      <c r="BH627" s="16">
        <v>0.0</v>
      </c>
      <c r="BI627" s="16">
        <v>0.0</v>
      </c>
      <c r="BJ627" s="16">
        <v>912.0</v>
      </c>
      <c r="BK627" s="16">
        <v>0.0</v>
      </c>
      <c r="BL627" s="16">
        <v>0.0</v>
      </c>
      <c r="BM627" s="16">
        <v>0.0</v>
      </c>
      <c r="BN627" s="16">
        <v>88348.0</v>
      </c>
      <c r="BO627" s="16">
        <v>0.0</v>
      </c>
      <c r="BP627" s="16">
        <v>0.0</v>
      </c>
      <c r="BQ627" s="16">
        <v>0.0</v>
      </c>
      <c r="BR627" s="16">
        <v>61926.0</v>
      </c>
      <c r="BS627" s="16">
        <v>0.0</v>
      </c>
      <c r="BT627" s="16">
        <v>0.0</v>
      </c>
    </row>
    <row r="628">
      <c r="A628" s="14" t="s">
        <v>7184</v>
      </c>
      <c r="B628" s="16">
        <v>11.0</v>
      </c>
      <c r="C628" s="16">
        <v>4091796.0</v>
      </c>
      <c r="D628" s="17"/>
      <c r="E628" s="14" t="s">
        <v>2621</v>
      </c>
      <c r="F628" s="14" t="s">
        <v>2622</v>
      </c>
      <c r="G628" s="14" t="s">
        <v>5166</v>
      </c>
      <c r="H628" s="14" t="s">
        <v>2978</v>
      </c>
      <c r="I628" s="14" t="s">
        <v>21</v>
      </c>
      <c r="J628" s="14" t="s">
        <v>4845</v>
      </c>
      <c r="K628" s="14" t="s">
        <v>7185</v>
      </c>
      <c r="L628" s="14" t="s">
        <v>7185</v>
      </c>
      <c r="M628" s="14" t="s">
        <v>7186</v>
      </c>
      <c r="N628" s="14" t="s">
        <v>7187</v>
      </c>
      <c r="O628" s="14" t="s">
        <v>410</v>
      </c>
      <c r="P628" s="16">
        <v>1985125.0</v>
      </c>
      <c r="Q628" s="17"/>
      <c r="R628" s="16">
        <v>2.0</v>
      </c>
      <c r="S628" s="16">
        <v>1602922.0</v>
      </c>
      <c r="T628" s="18">
        <v>1.2477E-6</v>
      </c>
      <c r="U628" s="16">
        <v>0.0</v>
      </c>
      <c r="V628" s="16">
        <v>0.0</v>
      </c>
      <c r="W628" s="14" t="s">
        <v>2978</v>
      </c>
      <c r="X628" s="17"/>
      <c r="Y628" s="17"/>
      <c r="Z628" s="16">
        <v>16.9</v>
      </c>
      <c r="AA628" s="17"/>
      <c r="AB628" s="16">
        <v>0.0</v>
      </c>
      <c r="AC628" s="16">
        <v>0.35</v>
      </c>
      <c r="AD628" s="16">
        <v>6.36</v>
      </c>
      <c r="AE628" s="17"/>
      <c r="AF628" s="17"/>
      <c r="AG628" s="16">
        <v>0.0</v>
      </c>
      <c r="AH628" s="16">
        <v>75032.0</v>
      </c>
      <c r="AI628" s="16">
        <v>0.0</v>
      </c>
      <c r="AJ628" s="16">
        <v>0.0</v>
      </c>
      <c r="AK628" s="16">
        <v>0.0</v>
      </c>
      <c r="AL628" s="16">
        <v>60026.0</v>
      </c>
      <c r="AM628" s="16">
        <v>0.0</v>
      </c>
      <c r="AN628" s="16">
        <v>0.0</v>
      </c>
      <c r="AO628" s="16">
        <v>1.0</v>
      </c>
      <c r="AP628" s="16">
        <v>29604.0</v>
      </c>
      <c r="AQ628" s="16">
        <v>0.0</v>
      </c>
      <c r="AR628" s="16">
        <v>0.0</v>
      </c>
      <c r="AS628" s="16">
        <v>0.0</v>
      </c>
      <c r="AT628" s="16">
        <v>44870.0</v>
      </c>
      <c r="AU628" s="16">
        <v>0.0</v>
      </c>
      <c r="AV628" s="16">
        <v>0.0</v>
      </c>
      <c r="AW628" s="16">
        <v>0.0</v>
      </c>
      <c r="AX628" s="16">
        <v>52950.0</v>
      </c>
      <c r="AY628" s="16">
        <v>0.0</v>
      </c>
      <c r="AZ628" s="16">
        <v>0.0</v>
      </c>
      <c r="BA628" s="16">
        <v>0.0</v>
      </c>
      <c r="BB628" s="16">
        <v>6054.0</v>
      </c>
      <c r="BC628" s="16">
        <v>0.0</v>
      </c>
      <c r="BD628" s="16">
        <v>0.0</v>
      </c>
      <c r="BE628" s="16">
        <v>1.0</v>
      </c>
      <c r="BF628" s="16">
        <v>1179960.0</v>
      </c>
      <c r="BG628" s="16">
        <v>0.0</v>
      </c>
      <c r="BH628" s="16">
        <v>0.0</v>
      </c>
      <c r="BI628" s="16">
        <v>0.0</v>
      </c>
      <c r="BJ628" s="16">
        <v>912.0</v>
      </c>
      <c r="BK628" s="16">
        <v>0.0</v>
      </c>
      <c r="BL628" s="16">
        <v>0.0</v>
      </c>
      <c r="BM628" s="16">
        <v>0.0</v>
      </c>
      <c r="BN628" s="16">
        <v>91080.0</v>
      </c>
      <c r="BO628" s="16">
        <v>0.0</v>
      </c>
      <c r="BP628" s="16">
        <v>0.0</v>
      </c>
      <c r="BQ628" s="16">
        <v>0.0</v>
      </c>
      <c r="BR628" s="16">
        <v>62434.0</v>
      </c>
      <c r="BS628" s="16">
        <v>0.0</v>
      </c>
      <c r="BT628" s="16">
        <v>0.0</v>
      </c>
    </row>
    <row r="629">
      <c r="A629" s="14" t="s">
        <v>7188</v>
      </c>
      <c r="B629" s="16">
        <v>11.0</v>
      </c>
      <c r="C629" s="16">
        <v>4091793.0</v>
      </c>
      <c r="D629" s="17"/>
      <c r="E629" s="14" t="s">
        <v>2630</v>
      </c>
      <c r="F629" s="14" t="s">
        <v>2621</v>
      </c>
      <c r="G629" s="14" t="s">
        <v>5166</v>
      </c>
      <c r="H629" s="14" t="s">
        <v>2978</v>
      </c>
      <c r="I629" s="14" t="s">
        <v>21</v>
      </c>
      <c r="J629" s="14" t="s">
        <v>4845</v>
      </c>
      <c r="K629" s="14" t="s">
        <v>7189</v>
      </c>
      <c r="L629" s="14" t="s">
        <v>7189</v>
      </c>
      <c r="M629" s="14" t="s">
        <v>7190</v>
      </c>
      <c r="N629" s="14" t="s">
        <v>5348</v>
      </c>
      <c r="O629" s="17"/>
      <c r="P629" s="17"/>
      <c r="Q629" s="17"/>
      <c r="R629" s="16">
        <v>2.0</v>
      </c>
      <c r="S629" s="16">
        <v>1603464.0</v>
      </c>
      <c r="T629" s="18">
        <v>1.2473E-6</v>
      </c>
      <c r="U629" s="16">
        <v>0.0</v>
      </c>
      <c r="V629" s="16">
        <v>0.0</v>
      </c>
      <c r="W629" s="14" t="s">
        <v>2978</v>
      </c>
      <c r="X629" s="17"/>
      <c r="Y629" s="17"/>
      <c r="Z629" s="16">
        <v>42.0</v>
      </c>
      <c r="AA629" s="17"/>
      <c r="AB629" s="16">
        <v>0.0</v>
      </c>
      <c r="AC629" s="16">
        <v>0.03</v>
      </c>
      <c r="AD629" s="16">
        <v>6.33</v>
      </c>
      <c r="AE629" s="17"/>
      <c r="AF629" s="17"/>
      <c r="AG629" s="16">
        <v>0.0</v>
      </c>
      <c r="AH629" s="16">
        <v>75046.0</v>
      </c>
      <c r="AI629" s="16">
        <v>0.0</v>
      </c>
      <c r="AJ629" s="16">
        <v>0.0</v>
      </c>
      <c r="AK629" s="16">
        <v>0.0</v>
      </c>
      <c r="AL629" s="16">
        <v>60026.0</v>
      </c>
      <c r="AM629" s="16">
        <v>0.0</v>
      </c>
      <c r="AN629" s="16">
        <v>0.0</v>
      </c>
      <c r="AO629" s="16">
        <v>0.0</v>
      </c>
      <c r="AP629" s="16">
        <v>29606.0</v>
      </c>
      <c r="AQ629" s="16">
        <v>0.0</v>
      </c>
      <c r="AR629" s="16">
        <v>0.0</v>
      </c>
      <c r="AS629" s="16">
        <v>1.0</v>
      </c>
      <c r="AT629" s="16">
        <v>44870.0</v>
      </c>
      <c r="AU629" s="16">
        <v>0.0</v>
      </c>
      <c r="AV629" s="16">
        <v>0.0</v>
      </c>
      <c r="AW629" s="16">
        <v>0.0</v>
      </c>
      <c r="AX629" s="16">
        <v>53468.0</v>
      </c>
      <c r="AY629" s="16">
        <v>0.0</v>
      </c>
      <c r="AZ629" s="16">
        <v>0.0</v>
      </c>
      <c r="BA629" s="16">
        <v>0.0</v>
      </c>
      <c r="BB629" s="16">
        <v>6046.0</v>
      </c>
      <c r="BC629" s="16">
        <v>0.0</v>
      </c>
      <c r="BD629" s="16">
        <v>0.0</v>
      </c>
      <c r="BE629" s="16">
        <v>1.0</v>
      </c>
      <c r="BF629" s="16">
        <v>1179962.0</v>
      </c>
      <c r="BG629" s="16">
        <v>0.0</v>
      </c>
      <c r="BH629" s="16">
        <v>0.0</v>
      </c>
      <c r="BI629" s="16">
        <v>0.0</v>
      </c>
      <c r="BJ629" s="16">
        <v>912.0</v>
      </c>
      <c r="BK629" s="16">
        <v>0.0</v>
      </c>
      <c r="BL629" s="16">
        <v>0.0</v>
      </c>
      <c r="BM629" s="16">
        <v>0.0</v>
      </c>
      <c r="BN629" s="16">
        <v>91088.0</v>
      </c>
      <c r="BO629" s="16">
        <v>0.0</v>
      </c>
      <c r="BP629" s="16">
        <v>0.0</v>
      </c>
      <c r="BQ629" s="16">
        <v>0.0</v>
      </c>
      <c r="BR629" s="16">
        <v>62440.0</v>
      </c>
      <c r="BS629" s="16">
        <v>0.0</v>
      </c>
      <c r="BT629" s="16">
        <v>0.0</v>
      </c>
    </row>
    <row r="630">
      <c r="A630" s="14" t="s">
        <v>7191</v>
      </c>
      <c r="B630" s="16">
        <v>11.0</v>
      </c>
      <c r="C630" s="16">
        <v>4091789.0</v>
      </c>
      <c r="D630" s="14" t="s">
        <v>7192</v>
      </c>
      <c r="E630" s="14" t="s">
        <v>6745</v>
      </c>
      <c r="F630" s="14" t="s">
        <v>2621</v>
      </c>
      <c r="G630" s="14" t="s">
        <v>5166</v>
      </c>
      <c r="H630" s="14" t="s">
        <v>2978</v>
      </c>
      <c r="I630" s="14" t="s">
        <v>21</v>
      </c>
      <c r="J630" s="14" t="s">
        <v>4845</v>
      </c>
      <c r="K630" s="14" t="s">
        <v>7193</v>
      </c>
      <c r="L630" s="14" t="s">
        <v>7193</v>
      </c>
      <c r="M630" s="14" t="s">
        <v>7194</v>
      </c>
      <c r="N630" s="14" t="s">
        <v>5050</v>
      </c>
      <c r="O630" s="14" t="s">
        <v>410</v>
      </c>
      <c r="P630" s="16">
        <v>1985932.0</v>
      </c>
      <c r="Q630" s="17"/>
      <c r="R630" s="16">
        <v>2.0</v>
      </c>
      <c r="S630" s="16">
        <v>1604376.0</v>
      </c>
      <c r="T630" s="18">
        <v>1.2466E-6</v>
      </c>
      <c r="U630" s="16">
        <v>0.0</v>
      </c>
      <c r="V630" s="16">
        <v>0.0</v>
      </c>
      <c r="W630" s="14" t="s">
        <v>2978</v>
      </c>
      <c r="X630" s="17"/>
      <c r="Y630" s="17"/>
      <c r="Z630" s="16">
        <v>18.5</v>
      </c>
      <c r="AA630" s="17"/>
      <c r="AB630" s="16">
        <v>0.0</v>
      </c>
      <c r="AC630" s="16">
        <v>0.01</v>
      </c>
      <c r="AD630" s="16">
        <v>2.94</v>
      </c>
      <c r="AE630" s="17"/>
      <c r="AF630" s="17"/>
      <c r="AG630" s="16">
        <v>0.0</v>
      </c>
      <c r="AH630" s="16">
        <v>75048.0</v>
      </c>
      <c r="AI630" s="16">
        <v>0.0</v>
      </c>
      <c r="AJ630" s="16">
        <v>0.0</v>
      </c>
      <c r="AK630" s="16">
        <v>0.0</v>
      </c>
      <c r="AL630" s="16">
        <v>60018.0</v>
      </c>
      <c r="AM630" s="16">
        <v>0.0</v>
      </c>
      <c r="AN630" s="16">
        <v>0.0</v>
      </c>
      <c r="AO630" s="16">
        <v>0.0</v>
      </c>
      <c r="AP630" s="16">
        <v>29606.0</v>
      </c>
      <c r="AQ630" s="16">
        <v>0.0</v>
      </c>
      <c r="AR630" s="16">
        <v>0.0</v>
      </c>
      <c r="AS630" s="16">
        <v>0.0</v>
      </c>
      <c r="AT630" s="16">
        <v>44882.0</v>
      </c>
      <c r="AU630" s="16">
        <v>0.0</v>
      </c>
      <c r="AV630" s="16">
        <v>0.0</v>
      </c>
      <c r="AW630" s="16">
        <v>0.0</v>
      </c>
      <c r="AX630" s="16">
        <v>54350.0</v>
      </c>
      <c r="AY630" s="16">
        <v>0.0</v>
      </c>
      <c r="AZ630" s="16">
        <v>0.0</v>
      </c>
      <c r="BA630" s="16">
        <v>0.0</v>
      </c>
      <c r="BB630" s="16">
        <v>6056.0</v>
      </c>
      <c r="BC630" s="16">
        <v>0.0</v>
      </c>
      <c r="BD630" s="16">
        <v>0.0</v>
      </c>
      <c r="BE630" s="16">
        <v>1.0</v>
      </c>
      <c r="BF630" s="16">
        <v>1179976.0</v>
      </c>
      <c r="BG630" s="16">
        <v>0.0</v>
      </c>
      <c r="BH630" s="16">
        <v>0.0</v>
      </c>
      <c r="BI630" s="16">
        <v>0.0</v>
      </c>
      <c r="BJ630" s="16">
        <v>912.0</v>
      </c>
      <c r="BK630" s="16">
        <v>0.0</v>
      </c>
      <c r="BL630" s="16">
        <v>0.0</v>
      </c>
      <c r="BM630" s="16">
        <v>0.0</v>
      </c>
      <c r="BN630" s="16">
        <v>91082.0</v>
      </c>
      <c r="BO630" s="16">
        <v>0.0</v>
      </c>
      <c r="BP630" s="16">
        <v>0.0</v>
      </c>
      <c r="BQ630" s="16">
        <v>1.0</v>
      </c>
      <c r="BR630" s="16">
        <v>62446.0</v>
      </c>
      <c r="BS630" s="16">
        <v>0.0</v>
      </c>
      <c r="BT630" s="16">
        <v>0.0</v>
      </c>
    </row>
    <row r="631">
      <c r="A631" s="14" t="s">
        <v>7195</v>
      </c>
      <c r="B631" s="16">
        <v>11.0</v>
      </c>
      <c r="C631" s="16">
        <v>4074621.0</v>
      </c>
      <c r="D631" s="14" t="s">
        <v>7196</v>
      </c>
      <c r="E631" s="14" t="s">
        <v>2631</v>
      </c>
      <c r="F631" s="14" t="s">
        <v>2630</v>
      </c>
      <c r="G631" s="14" t="s">
        <v>5166</v>
      </c>
      <c r="H631" s="14" t="s">
        <v>2978</v>
      </c>
      <c r="I631" s="14" t="s">
        <v>21</v>
      </c>
      <c r="J631" s="14" t="s">
        <v>4845</v>
      </c>
      <c r="K631" s="14" t="s">
        <v>7197</v>
      </c>
      <c r="L631" s="14" t="s">
        <v>7197</v>
      </c>
      <c r="M631" s="14" t="s">
        <v>7198</v>
      </c>
      <c r="N631" s="14" t="s">
        <v>409</v>
      </c>
      <c r="P631" s="17"/>
      <c r="Q631" s="17"/>
      <c r="R631" s="16">
        <v>2.0</v>
      </c>
      <c r="S631" s="16">
        <v>1606648.0</v>
      </c>
      <c r="T631" s="18">
        <v>1.2448E-6</v>
      </c>
      <c r="U631" s="16">
        <v>0.0</v>
      </c>
      <c r="V631" s="16">
        <v>0.0</v>
      </c>
      <c r="W631" s="14" t="s">
        <v>2978</v>
      </c>
      <c r="X631" s="14" t="s">
        <v>4849</v>
      </c>
      <c r="Y631" s="18">
        <v>2.8E-7</v>
      </c>
      <c r="Z631" s="16">
        <v>31.0</v>
      </c>
      <c r="AA631" s="16">
        <v>0.398</v>
      </c>
      <c r="AB631" s="16">
        <v>0.0</v>
      </c>
      <c r="AC631" s="16">
        <v>0.0</v>
      </c>
      <c r="AD631" s="16">
        <v>8.76</v>
      </c>
      <c r="AE631" s="16">
        <v>0.0</v>
      </c>
      <c r="AF631" s="16">
        <v>0.744</v>
      </c>
      <c r="AG631" s="16">
        <v>0.0</v>
      </c>
      <c r="AH631" s="16">
        <v>74900.0</v>
      </c>
      <c r="AI631" s="16">
        <v>0.0</v>
      </c>
      <c r="AJ631" s="16">
        <v>0.0</v>
      </c>
      <c r="AK631" s="16">
        <v>0.0</v>
      </c>
      <c r="AL631" s="16">
        <v>58692.0</v>
      </c>
      <c r="AM631" s="16">
        <v>0.0</v>
      </c>
      <c r="AN631" s="16">
        <v>0.0</v>
      </c>
      <c r="AO631" s="16">
        <v>0.0</v>
      </c>
      <c r="AP631" s="16">
        <v>29420.0</v>
      </c>
      <c r="AQ631" s="16">
        <v>0.0</v>
      </c>
      <c r="AR631" s="16">
        <v>0.0</v>
      </c>
      <c r="AS631" s="16">
        <v>0.0</v>
      </c>
      <c r="AT631" s="16">
        <v>44528.0</v>
      </c>
      <c r="AU631" s="16">
        <v>0.0</v>
      </c>
      <c r="AV631" s="16">
        <v>0.0</v>
      </c>
      <c r="AW631" s="16">
        <v>0.0</v>
      </c>
      <c r="AX631" s="16">
        <v>63568.0</v>
      </c>
      <c r="AY631" s="16">
        <v>0.0</v>
      </c>
      <c r="AZ631" s="16">
        <v>0.0</v>
      </c>
      <c r="BA631" s="16">
        <v>0.0</v>
      </c>
      <c r="BB631" s="16">
        <v>6048.0</v>
      </c>
      <c r="BC631" s="16">
        <v>0.0</v>
      </c>
      <c r="BD631" s="16">
        <v>0.0</v>
      </c>
      <c r="BE631" s="16">
        <v>2.0</v>
      </c>
      <c r="BF631" s="16">
        <v>1176400.0</v>
      </c>
      <c r="BG631" s="16">
        <v>0.0</v>
      </c>
      <c r="BH631" s="16">
        <v>0.0</v>
      </c>
      <c r="BI631" s="16">
        <v>0.0</v>
      </c>
      <c r="BJ631" s="16">
        <v>910.0</v>
      </c>
      <c r="BK631" s="16">
        <v>0.0</v>
      </c>
      <c r="BL631" s="16">
        <v>0.0</v>
      </c>
      <c r="BM631" s="16">
        <v>0.0</v>
      </c>
      <c r="BN631" s="16">
        <v>89944.0</v>
      </c>
      <c r="BO631" s="16">
        <v>0.0</v>
      </c>
      <c r="BP631" s="16">
        <v>0.0</v>
      </c>
      <c r="BQ631" s="16">
        <v>0.0</v>
      </c>
      <c r="BR631" s="16">
        <v>62238.0</v>
      </c>
      <c r="BS631" s="16">
        <v>0.0</v>
      </c>
      <c r="BT631" s="16">
        <v>0.0</v>
      </c>
    </row>
    <row r="632">
      <c r="A632" s="14" t="s">
        <v>7199</v>
      </c>
      <c r="B632" s="16">
        <v>11.0</v>
      </c>
      <c r="C632" s="16">
        <v>4091771.0</v>
      </c>
      <c r="D632" s="14" t="s">
        <v>7200</v>
      </c>
      <c r="E632" s="14" t="s">
        <v>2630</v>
      </c>
      <c r="F632" s="14" t="s">
        <v>2621</v>
      </c>
      <c r="G632" s="14" t="s">
        <v>4844</v>
      </c>
      <c r="H632" s="14" t="s">
        <v>2978</v>
      </c>
      <c r="I632" s="14" t="s">
        <v>2978</v>
      </c>
      <c r="J632" s="14" t="s">
        <v>4845</v>
      </c>
      <c r="K632" s="14" t="s">
        <v>7201</v>
      </c>
      <c r="L632" s="14" t="s">
        <v>7201</v>
      </c>
      <c r="M632" s="14" t="s">
        <v>7202</v>
      </c>
      <c r="N632" s="14" t="s">
        <v>409</v>
      </c>
      <c r="O632" s="14" t="s">
        <v>410</v>
      </c>
      <c r="P632" s="16">
        <v>1333842.0</v>
      </c>
      <c r="Q632" s="17"/>
      <c r="R632" s="16">
        <v>2.0</v>
      </c>
      <c r="S632" s="16">
        <v>1607960.0</v>
      </c>
      <c r="T632" s="18">
        <v>1.2438E-6</v>
      </c>
      <c r="U632" s="16">
        <v>0.0</v>
      </c>
      <c r="V632" s="16">
        <v>0.0</v>
      </c>
      <c r="W632" s="14" t="s">
        <v>2978</v>
      </c>
      <c r="X632" s="14" t="s">
        <v>4849</v>
      </c>
      <c r="Y632" s="18">
        <v>2.8E-7</v>
      </c>
      <c r="Z632" s="16">
        <v>25.6</v>
      </c>
      <c r="AA632" s="17"/>
      <c r="AB632" s="16">
        <v>0.0</v>
      </c>
      <c r="AC632" s="16">
        <v>0.04</v>
      </c>
      <c r="AD632" s="16">
        <v>4.7</v>
      </c>
      <c r="AE632" s="16">
        <v>0.0</v>
      </c>
      <c r="AF632" s="16">
        <v>0.994</v>
      </c>
      <c r="AG632" s="16">
        <v>0.0</v>
      </c>
      <c r="AH632" s="16">
        <v>74916.0</v>
      </c>
      <c r="AI632" s="16">
        <v>0.0</v>
      </c>
      <c r="AJ632" s="16">
        <v>0.0</v>
      </c>
      <c r="AK632" s="16">
        <v>0.0</v>
      </c>
      <c r="AL632" s="16">
        <v>60008.0</v>
      </c>
      <c r="AM632" s="16">
        <v>0.0</v>
      </c>
      <c r="AN632" s="16">
        <v>0.0</v>
      </c>
      <c r="AO632" s="16">
        <v>0.0</v>
      </c>
      <c r="AP632" s="16">
        <v>29608.0</v>
      </c>
      <c r="AQ632" s="16">
        <v>0.0</v>
      </c>
      <c r="AR632" s="16">
        <v>0.0</v>
      </c>
      <c r="AS632" s="16">
        <v>0.0</v>
      </c>
      <c r="AT632" s="16">
        <v>44890.0</v>
      </c>
      <c r="AU632" s="16">
        <v>0.0</v>
      </c>
      <c r="AV632" s="16">
        <v>0.0</v>
      </c>
      <c r="AW632" s="16">
        <v>0.0</v>
      </c>
      <c r="AX632" s="16">
        <v>58016.0</v>
      </c>
      <c r="AY632" s="16">
        <v>0.0</v>
      </c>
      <c r="AZ632" s="16">
        <v>0.0</v>
      </c>
      <c r="BA632" s="16">
        <v>0.0</v>
      </c>
      <c r="BB632" s="16">
        <v>6080.0</v>
      </c>
      <c r="BC632" s="16">
        <v>0.0</v>
      </c>
      <c r="BD632" s="16">
        <v>0.0</v>
      </c>
      <c r="BE632" s="16">
        <v>2.0</v>
      </c>
      <c r="BF632" s="16">
        <v>1180002.0</v>
      </c>
      <c r="BG632" s="16">
        <v>0.0</v>
      </c>
      <c r="BH632" s="16">
        <v>0.0</v>
      </c>
      <c r="BI632" s="16">
        <v>0.0</v>
      </c>
      <c r="BJ632" s="16">
        <v>910.0</v>
      </c>
      <c r="BK632" s="16">
        <v>0.0</v>
      </c>
      <c r="BL632" s="16">
        <v>0.0</v>
      </c>
      <c r="BM632" s="16">
        <v>0.0</v>
      </c>
      <c r="BN632" s="16">
        <v>91084.0</v>
      </c>
      <c r="BO632" s="16">
        <v>0.0</v>
      </c>
      <c r="BP632" s="16">
        <v>0.0</v>
      </c>
      <c r="BQ632" s="16">
        <v>0.0</v>
      </c>
      <c r="BR632" s="16">
        <v>62446.0</v>
      </c>
      <c r="BS632" s="16">
        <v>0.0</v>
      </c>
      <c r="BT632" s="16">
        <v>0.0</v>
      </c>
    </row>
    <row r="633">
      <c r="A633" s="14" t="s">
        <v>7203</v>
      </c>
      <c r="B633" s="16">
        <v>11.0</v>
      </c>
      <c r="C633" s="16">
        <v>4086601.0</v>
      </c>
      <c r="D633" s="14" t="s">
        <v>6331</v>
      </c>
      <c r="E633" s="14" t="s">
        <v>2631</v>
      </c>
      <c r="F633" s="14" t="s">
        <v>2630</v>
      </c>
      <c r="G633" s="14" t="s">
        <v>4844</v>
      </c>
      <c r="H633" s="14" t="s">
        <v>2978</v>
      </c>
      <c r="I633" s="14" t="s">
        <v>2978</v>
      </c>
      <c r="J633" s="14" t="s">
        <v>4852</v>
      </c>
      <c r="K633" s="14" t="s">
        <v>6332</v>
      </c>
      <c r="L633" s="14" t="s">
        <v>6332</v>
      </c>
      <c r="M633" s="14" t="s">
        <v>7204</v>
      </c>
      <c r="N633" s="14" t="s">
        <v>409</v>
      </c>
      <c r="P633" s="17"/>
      <c r="Q633" s="17"/>
      <c r="R633" s="16">
        <v>2.0</v>
      </c>
      <c r="S633" s="16">
        <v>1608076.0</v>
      </c>
      <c r="T633" s="18">
        <v>1.2437E-6</v>
      </c>
      <c r="U633" s="16">
        <v>0.0</v>
      </c>
      <c r="V633" s="16">
        <v>0.0</v>
      </c>
      <c r="W633" s="14" t="s">
        <v>2978</v>
      </c>
      <c r="X633" s="17"/>
      <c r="Y633" s="17"/>
      <c r="Z633" s="16">
        <v>18.6</v>
      </c>
      <c r="AA633" s="17"/>
      <c r="AB633" s="16">
        <v>0.0</v>
      </c>
      <c r="AC633" s="16">
        <v>-0.02</v>
      </c>
      <c r="AD633" s="16">
        <v>5.78</v>
      </c>
      <c r="AE633" s="17"/>
      <c r="AF633" s="17"/>
      <c r="AG633" s="16">
        <v>1.0</v>
      </c>
      <c r="AH633" s="16">
        <v>74924.0</v>
      </c>
      <c r="AI633" s="16">
        <v>0.0</v>
      </c>
      <c r="AJ633" s="16">
        <v>0.0</v>
      </c>
      <c r="AK633" s="16">
        <v>0.0</v>
      </c>
      <c r="AL633" s="16">
        <v>59558.0</v>
      </c>
      <c r="AM633" s="16">
        <v>0.0</v>
      </c>
      <c r="AN633" s="16">
        <v>0.0</v>
      </c>
      <c r="AO633" s="16">
        <v>0.0</v>
      </c>
      <c r="AP633" s="16">
        <v>29442.0</v>
      </c>
      <c r="AQ633" s="16">
        <v>0.0</v>
      </c>
      <c r="AR633" s="16">
        <v>0.0</v>
      </c>
      <c r="AS633" s="16">
        <v>0.0</v>
      </c>
      <c r="AT633" s="16">
        <v>44682.0</v>
      </c>
      <c r="AU633" s="16">
        <v>0.0</v>
      </c>
      <c r="AV633" s="16">
        <v>0.0</v>
      </c>
      <c r="AW633" s="16">
        <v>0.0</v>
      </c>
      <c r="AX633" s="16">
        <v>63604.0</v>
      </c>
      <c r="AY633" s="16">
        <v>0.0</v>
      </c>
      <c r="AZ633" s="16">
        <v>0.0</v>
      </c>
      <c r="BA633" s="16">
        <v>0.0</v>
      </c>
      <c r="BB633" s="16">
        <v>6058.0</v>
      </c>
      <c r="BC633" s="16">
        <v>0.0</v>
      </c>
      <c r="BD633" s="16">
        <v>0.0</v>
      </c>
      <c r="BE633" s="16">
        <v>0.0</v>
      </c>
      <c r="BF633" s="16">
        <v>1176496.0</v>
      </c>
      <c r="BG633" s="16">
        <v>0.0</v>
      </c>
      <c r="BH633" s="16">
        <v>0.0</v>
      </c>
      <c r="BI633" s="16">
        <v>0.0</v>
      </c>
      <c r="BJ633" s="16">
        <v>912.0</v>
      </c>
      <c r="BK633" s="16">
        <v>0.0</v>
      </c>
      <c r="BL633" s="16">
        <v>0.0</v>
      </c>
      <c r="BM633" s="16">
        <v>1.0</v>
      </c>
      <c r="BN633" s="16">
        <v>90156.0</v>
      </c>
      <c r="BO633" s="16">
        <v>0.0</v>
      </c>
      <c r="BP633" s="16">
        <v>0.0</v>
      </c>
      <c r="BQ633" s="16">
        <v>0.0</v>
      </c>
      <c r="BR633" s="16">
        <v>62244.0</v>
      </c>
      <c r="BS633" s="16">
        <v>0.0</v>
      </c>
      <c r="BT633" s="16">
        <v>0.0</v>
      </c>
    </row>
    <row r="634">
      <c r="A634" s="14" t="s">
        <v>7205</v>
      </c>
      <c r="B634" s="16">
        <v>11.0</v>
      </c>
      <c r="C634" s="16">
        <v>4091759.0</v>
      </c>
      <c r="D634" s="14" t="s">
        <v>7206</v>
      </c>
      <c r="E634" s="14" t="s">
        <v>2631</v>
      </c>
      <c r="F634" s="14" t="s">
        <v>2621</v>
      </c>
      <c r="G634" s="14" t="s">
        <v>5166</v>
      </c>
      <c r="H634" s="14" t="s">
        <v>2978</v>
      </c>
      <c r="I634" s="14" t="s">
        <v>21</v>
      </c>
      <c r="J634" s="14" t="s">
        <v>4845</v>
      </c>
      <c r="K634" s="14" t="s">
        <v>7207</v>
      </c>
      <c r="L634" s="14" t="s">
        <v>7207</v>
      </c>
      <c r="M634" s="14" t="s">
        <v>7208</v>
      </c>
      <c r="N634" s="14" t="s">
        <v>409</v>
      </c>
      <c r="P634" s="17"/>
      <c r="Q634" s="17"/>
      <c r="R634" s="16">
        <v>2.0</v>
      </c>
      <c r="S634" s="16">
        <v>1610852.0</v>
      </c>
      <c r="T634" s="18">
        <v>1.2416E-6</v>
      </c>
      <c r="U634" s="16">
        <v>0.0</v>
      </c>
      <c r="V634" s="16">
        <v>0.0</v>
      </c>
      <c r="W634" s="14" t="s">
        <v>2978</v>
      </c>
      <c r="X634" s="14" t="s">
        <v>4849</v>
      </c>
      <c r="Y634" s="18">
        <v>2.8E-7</v>
      </c>
      <c r="Z634" s="16">
        <v>23.5</v>
      </c>
      <c r="AA634" s="17"/>
      <c r="AB634" s="16">
        <v>0.0</v>
      </c>
      <c r="AC634" s="16">
        <v>0.01</v>
      </c>
      <c r="AD634" s="16">
        <v>4.19</v>
      </c>
      <c r="AE634" s="16">
        <v>0.0</v>
      </c>
      <c r="AF634" s="16">
        <v>0.147</v>
      </c>
      <c r="AG634" s="16">
        <v>0.0</v>
      </c>
      <c r="AH634" s="16">
        <v>75048.0</v>
      </c>
      <c r="AI634" s="16">
        <v>0.0</v>
      </c>
      <c r="AJ634" s="16">
        <v>0.0</v>
      </c>
      <c r="AK634" s="16">
        <v>0.0</v>
      </c>
      <c r="AL634" s="16">
        <v>60028.0</v>
      </c>
      <c r="AM634" s="16">
        <v>0.0</v>
      </c>
      <c r="AN634" s="16">
        <v>0.0</v>
      </c>
      <c r="AO634" s="16">
        <v>0.0</v>
      </c>
      <c r="AP634" s="16">
        <v>29604.0</v>
      </c>
      <c r="AQ634" s="16">
        <v>0.0</v>
      </c>
      <c r="AR634" s="16">
        <v>0.0</v>
      </c>
      <c r="AS634" s="16">
        <v>0.0</v>
      </c>
      <c r="AT634" s="16">
        <v>44878.0</v>
      </c>
      <c r="AU634" s="16">
        <v>0.0</v>
      </c>
      <c r="AV634" s="16">
        <v>0.0</v>
      </c>
      <c r="AW634" s="16">
        <v>0.0</v>
      </c>
      <c r="AX634" s="16">
        <v>60718.0</v>
      </c>
      <c r="AY634" s="16">
        <v>0.0</v>
      </c>
      <c r="AZ634" s="16">
        <v>0.0</v>
      </c>
      <c r="BA634" s="16">
        <v>0.0</v>
      </c>
      <c r="BB634" s="16">
        <v>6060.0</v>
      </c>
      <c r="BC634" s="16">
        <v>0.0</v>
      </c>
      <c r="BD634" s="16">
        <v>0.0</v>
      </c>
      <c r="BE634" s="16">
        <v>2.0</v>
      </c>
      <c r="BF634" s="16">
        <v>1180030.0</v>
      </c>
      <c r="BG634" s="16">
        <v>0.0</v>
      </c>
      <c r="BH634" s="16">
        <v>0.0</v>
      </c>
      <c r="BI634" s="16">
        <v>0.0</v>
      </c>
      <c r="BJ634" s="16">
        <v>912.0</v>
      </c>
      <c r="BK634" s="16">
        <v>0.0</v>
      </c>
      <c r="BL634" s="16">
        <v>0.0</v>
      </c>
      <c r="BM634" s="16">
        <v>0.0</v>
      </c>
      <c r="BN634" s="16">
        <v>91084.0</v>
      </c>
      <c r="BO634" s="16">
        <v>0.0</v>
      </c>
      <c r="BP634" s="16">
        <v>0.0</v>
      </c>
      <c r="BQ634" s="16">
        <v>0.0</v>
      </c>
      <c r="BR634" s="16">
        <v>62490.0</v>
      </c>
      <c r="BS634" s="16">
        <v>0.0</v>
      </c>
      <c r="BT634" s="16">
        <v>0.0</v>
      </c>
    </row>
    <row r="635">
      <c r="A635" s="14" t="s">
        <v>7209</v>
      </c>
      <c r="B635" s="16">
        <v>11.0</v>
      </c>
      <c r="C635" s="16">
        <v>4082345.0</v>
      </c>
      <c r="D635" s="17"/>
      <c r="E635" s="14" t="s">
        <v>2631</v>
      </c>
      <c r="F635" s="14" t="s">
        <v>2630</v>
      </c>
      <c r="G635" s="14" t="s">
        <v>5166</v>
      </c>
      <c r="H635" s="14" t="s">
        <v>2978</v>
      </c>
      <c r="I635" s="14" t="s">
        <v>21</v>
      </c>
      <c r="J635" s="14" t="s">
        <v>4845</v>
      </c>
      <c r="K635" s="14" t="s">
        <v>7210</v>
      </c>
      <c r="L635" s="14" t="s">
        <v>7210</v>
      </c>
      <c r="M635" s="14" t="s">
        <v>7211</v>
      </c>
      <c r="N635" s="14" t="s">
        <v>4848</v>
      </c>
      <c r="P635" s="17"/>
      <c r="Q635" s="17"/>
      <c r="R635" s="16">
        <v>2.0</v>
      </c>
      <c r="S635" s="16">
        <v>1611506.0</v>
      </c>
      <c r="T635" s="18">
        <v>1.2411E-6</v>
      </c>
      <c r="U635" s="16">
        <v>0.0</v>
      </c>
      <c r="V635" s="16">
        <v>0.0</v>
      </c>
      <c r="W635" s="14" t="s">
        <v>2978</v>
      </c>
      <c r="X635" s="14" t="s">
        <v>4849</v>
      </c>
      <c r="Y635" s="18">
        <v>2.8E-7</v>
      </c>
      <c r="Z635" s="16">
        <v>9.32</v>
      </c>
      <c r="AA635" s="16">
        <v>0.009</v>
      </c>
      <c r="AB635" s="16">
        <v>0.0</v>
      </c>
      <c r="AC635" s="16">
        <v>0.0</v>
      </c>
      <c r="AD635" s="16">
        <v>1.8</v>
      </c>
      <c r="AE635" s="17"/>
      <c r="AF635" s="17"/>
      <c r="AG635" s="16">
        <v>0.0</v>
      </c>
      <c r="AH635" s="16">
        <v>75002.0</v>
      </c>
      <c r="AI635" s="16">
        <v>0.0</v>
      </c>
      <c r="AJ635" s="16">
        <v>0.0</v>
      </c>
      <c r="AK635" s="16">
        <v>0.0</v>
      </c>
      <c r="AL635" s="16">
        <v>59722.0</v>
      </c>
      <c r="AM635" s="16">
        <v>0.0</v>
      </c>
      <c r="AN635" s="16">
        <v>0.0</v>
      </c>
      <c r="AO635" s="16">
        <v>0.0</v>
      </c>
      <c r="AP635" s="16">
        <v>29560.0</v>
      </c>
      <c r="AQ635" s="16">
        <v>0.0</v>
      </c>
      <c r="AR635" s="16">
        <v>0.0</v>
      </c>
      <c r="AS635" s="16">
        <v>0.0</v>
      </c>
      <c r="AT635" s="16">
        <v>44858.0</v>
      </c>
      <c r="AU635" s="16">
        <v>0.0</v>
      </c>
      <c r="AV635" s="16">
        <v>0.0</v>
      </c>
      <c r="AW635" s="16">
        <v>0.0</v>
      </c>
      <c r="AX635" s="16">
        <v>63918.0</v>
      </c>
      <c r="AY635" s="16">
        <v>0.0</v>
      </c>
      <c r="AZ635" s="16">
        <v>0.0</v>
      </c>
      <c r="BA635" s="16">
        <v>0.0</v>
      </c>
      <c r="BB635" s="16">
        <v>5202.0</v>
      </c>
      <c r="BC635" s="16">
        <v>0.0</v>
      </c>
      <c r="BD635" s="16">
        <v>0.0</v>
      </c>
      <c r="BE635" s="16">
        <v>2.0</v>
      </c>
      <c r="BF635" s="16">
        <v>1179222.0</v>
      </c>
      <c r="BG635" s="16">
        <v>0.0</v>
      </c>
      <c r="BH635" s="16">
        <v>0.0</v>
      </c>
      <c r="BI635" s="16">
        <v>0.0</v>
      </c>
      <c r="BJ635" s="16">
        <v>912.0</v>
      </c>
      <c r="BK635" s="16">
        <v>0.0</v>
      </c>
      <c r="BL635" s="16">
        <v>0.0</v>
      </c>
      <c r="BM635" s="16">
        <v>0.0</v>
      </c>
      <c r="BN635" s="16">
        <v>90726.0</v>
      </c>
      <c r="BO635" s="16">
        <v>0.0</v>
      </c>
      <c r="BP635" s="16">
        <v>0.0</v>
      </c>
      <c r="BQ635" s="16">
        <v>0.0</v>
      </c>
      <c r="BR635" s="16">
        <v>62384.0</v>
      </c>
      <c r="BS635" s="16">
        <v>0.0</v>
      </c>
      <c r="BT635" s="16">
        <v>0.0</v>
      </c>
    </row>
    <row r="636">
      <c r="A636" s="14" t="s">
        <v>7212</v>
      </c>
      <c r="B636" s="16">
        <v>11.0</v>
      </c>
      <c r="C636" s="16">
        <v>4091752.0</v>
      </c>
      <c r="D636" s="14" t="s">
        <v>6200</v>
      </c>
      <c r="E636" s="14" t="s">
        <v>2631</v>
      </c>
      <c r="F636" s="14" t="s">
        <v>2622</v>
      </c>
      <c r="G636" s="14" t="s">
        <v>5166</v>
      </c>
      <c r="H636" s="14" t="s">
        <v>2978</v>
      </c>
      <c r="I636" s="14" t="s">
        <v>21</v>
      </c>
      <c r="J636" s="14" t="s">
        <v>4845</v>
      </c>
      <c r="K636" s="14" t="s">
        <v>7213</v>
      </c>
      <c r="L636" s="14" t="s">
        <v>7213</v>
      </c>
      <c r="M636" s="14" t="s">
        <v>7214</v>
      </c>
      <c r="N636" s="14" t="s">
        <v>409</v>
      </c>
      <c r="P636" s="17"/>
      <c r="Q636" s="17"/>
      <c r="R636" s="16">
        <v>2.0</v>
      </c>
      <c r="S636" s="16">
        <v>1611786.0</v>
      </c>
      <c r="T636" s="18">
        <v>1.2409E-6</v>
      </c>
      <c r="U636" s="16">
        <v>0.0</v>
      </c>
      <c r="V636" s="16">
        <v>0.0</v>
      </c>
      <c r="W636" s="14" t="s">
        <v>2978</v>
      </c>
      <c r="X636" s="14" t="s">
        <v>4865</v>
      </c>
      <c r="Y636" s="16">
        <v>4.42E-6</v>
      </c>
      <c r="Z636" s="16">
        <v>27.1</v>
      </c>
      <c r="AA636" s="17"/>
      <c r="AB636" s="16">
        <v>0.0</v>
      </c>
      <c r="AC636" s="16">
        <v>0.0</v>
      </c>
      <c r="AD636" s="16">
        <v>8.8</v>
      </c>
      <c r="AE636" s="16">
        <v>0.0</v>
      </c>
      <c r="AF636" s="16">
        <v>0.965</v>
      </c>
      <c r="AG636" s="16">
        <v>2.0</v>
      </c>
      <c r="AH636" s="16">
        <v>75042.0</v>
      </c>
      <c r="AI636" s="16">
        <v>0.0</v>
      </c>
      <c r="AJ636" s="16">
        <v>0.0</v>
      </c>
      <c r="AK636" s="16">
        <v>0.0</v>
      </c>
      <c r="AL636" s="16">
        <v>60020.0</v>
      </c>
      <c r="AM636" s="16">
        <v>0.0</v>
      </c>
      <c r="AN636" s="16">
        <v>0.0</v>
      </c>
      <c r="AO636" s="16">
        <v>0.0</v>
      </c>
      <c r="AP636" s="16">
        <v>29608.0</v>
      </c>
      <c r="AQ636" s="16">
        <v>0.0</v>
      </c>
      <c r="AR636" s="16">
        <v>0.0</v>
      </c>
      <c r="AS636" s="16">
        <v>0.0</v>
      </c>
      <c r="AT636" s="16">
        <v>44876.0</v>
      </c>
      <c r="AU636" s="16">
        <v>0.0</v>
      </c>
      <c r="AV636" s="16">
        <v>0.0</v>
      </c>
      <c r="AW636" s="16">
        <v>0.0</v>
      </c>
      <c r="AX636" s="16">
        <v>61668.0</v>
      </c>
      <c r="AY636" s="16">
        <v>0.0</v>
      </c>
      <c r="AZ636" s="16">
        <v>0.0</v>
      </c>
      <c r="BA636" s="16">
        <v>0.0</v>
      </c>
      <c r="BB636" s="16">
        <v>6058.0</v>
      </c>
      <c r="BC636" s="16">
        <v>0.0</v>
      </c>
      <c r="BD636" s="16">
        <v>0.0</v>
      </c>
      <c r="BE636" s="16">
        <v>0.0</v>
      </c>
      <c r="BF636" s="16">
        <v>1180022.0</v>
      </c>
      <c r="BG636" s="16">
        <v>0.0</v>
      </c>
      <c r="BH636" s="16">
        <v>0.0</v>
      </c>
      <c r="BI636" s="16">
        <v>0.0</v>
      </c>
      <c r="BJ636" s="16">
        <v>912.0</v>
      </c>
      <c r="BK636" s="16">
        <v>0.0</v>
      </c>
      <c r="BL636" s="16">
        <v>0.0</v>
      </c>
      <c r="BM636" s="16">
        <v>0.0</v>
      </c>
      <c r="BN636" s="16">
        <v>91086.0</v>
      </c>
      <c r="BO636" s="16">
        <v>0.0</v>
      </c>
      <c r="BP636" s="16">
        <v>0.0</v>
      </c>
      <c r="BQ636" s="16">
        <v>0.0</v>
      </c>
      <c r="BR636" s="16">
        <v>62494.0</v>
      </c>
      <c r="BS636" s="16">
        <v>0.0</v>
      </c>
      <c r="BT636" s="16">
        <v>0.0</v>
      </c>
    </row>
    <row r="637">
      <c r="A637" s="14" t="s">
        <v>7215</v>
      </c>
      <c r="B637" s="16">
        <v>11.0</v>
      </c>
      <c r="C637" s="16">
        <v>4091747.0</v>
      </c>
      <c r="D637" s="14" t="s">
        <v>5381</v>
      </c>
      <c r="E637" s="14" t="s">
        <v>2630</v>
      </c>
      <c r="F637" s="14" t="s">
        <v>2622</v>
      </c>
      <c r="G637" s="14" t="s">
        <v>4844</v>
      </c>
      <c r="H637" s="14" t="s">
        <v>2978</v>
      </c>
      <c r="I637" s="14" t="s">
        <v>2978</v>
      </c>
      <c r="J637" s="14" t="s">
        <v>4845</v>
      </c>
      <c r="K637" s="14" t="s">
        <v>5382</v>
      </c>
      <c r="L637" s="14" t="s">
        <v>5382</v>
      </c>
      <c r="M637" s="14" t="s">
        <v>7216</v>
      </c>
      <c r="N637" s="14" t="s">
        <v>4848</v>
      </c>
      <c r="P637" s="17"/>
      <c r="Q637" s="17"/>
      <c r="R637" s="16">
        <v>2.0</v>
      </c>
      <c r="S637" s="16">
        <v>1612366.0</v>
      </c>
      <c r="T637" s="18">
        <v>1.2404E-6</v>
      </c>
      <c r="U637" s="16">
        <v>0.0</v>
      </c>
      <c r="V637" s="16">
        <v>0.0</v>
      </c>
      <c r="W637" s="14" t="s">
        <v>2978</v>
      </c>
      <c r="X637" s="17"/>
      <c r="Y637" s="17"/>
      <c r="Z637" s="16">
        <v>9.9</v>
      </c>
      <c r="AA637" s="17"/>
      <c r="AB637" s="16">
        <v>0.0</v>
      </c>
      <c r="AC637" s="16">
        <v>0.02</v>
      </c>
      <c r="AD637" s="16">
        <v>1.05</v>
      </c>
      <c r="AE637" s="17"/>
      <c r="AF637" s="17"/>
      <c r="AG637" s="16">
        <v>0.0</v>
      </c>
      <c r="AH637" s="16">
        <v>74930.0</v>
      </c>
      <c r="AI637" s="16">
        <v>0.0</v>
      </c>
      <c r="AJ637" s="16">
        <v>0.0</v>
      </c>
      <c r="AK637" s="16">
        <v>0.0</v>
      </c>
      <c r="AL637" s="16">
        <v>60006.0</v>
      </c>
      <c r="AM637" s="16">
        <v>0.0</v>
      </c>
      <c r="AN637" s="16">
        <v>0.0</v>
      </c>
      <c r="AO637" s="16">
        <v>0.0</v>
      </c>
      <c r="AP637" s="16">
        <v>29604.0</v>
      </c>
      <c r="AQ637" s="16">
        <v>0.0</v>
      </c>
      <c r="AR637" s="16">
        <v>0.0</v>
      </c>
      <c r="AS637" s="16">
        <v>0.0</v>
      </c>
      <c r="AT637" s="16">
        <v>44894.0</v>
      </c>
      <c r="AU637" s="16">
        <v>0.0</v>
      </c>
      <c r="AV637" s="16">
        <v>0.0</v>
      </c>
      <c r="AW637" s="16">
        <v>0.0</v>
      </c>
      <c r="AX637" s="16">
        <v>62334.0</v>
      </c>
      <c r="AY637" s="16">
        <v>0.0</v>
      </c>
      <c r="AZ637" s="16">
        <v>0.0</v>
      </c>
      <c r="BA637" s="16">
        <v>0.0</v>
      </c>
      <c r="BB637" s="16">
        <v>6080.0</v>
      </c>
      <c r="BC637" s="16">
        <v>0.0</v>
      </c>
      <c r="BD637" s="16">
        <v>0.0</v>
      </c>
      <c r="BE637" s="16">
        <v>0.0</v>
      </c>
      <c r="BF637" s="16">
        <v>1180044.0</v>
      </c>
      <c r="BG637" s="16">
        <v>0.0</v>
      </c>
      <c r="BH637" s="16">
        <v>0.0</v>
      </c>
      <c r="BI637" s="16">
        <v>0.0</v>
      </c>
      <c r="BJ637" s="16">
        <v>912.0</v>
      </c>
      <c r="BK637" s="16">
        <v>0.0</v>
      </c>
      <c r="BL637" s="16">
        <v>0.0</v>
      </c>
      <c r="BM637" s="16">
        <v>1.0</v>
      </c>
      <c r="BN637" s="16">
        <v>91084.0</v>
      </c>
      <c r="BO637" s="16">
        <v>0.0</v>
      </c>
      <c r="BP637" s="16">
        <v>0.0</v>
      </c>
      <c r="BQ637" s="16">
        <v>1.0</v>
      </c>
      <c r="BR637" s="16">
        <v>62478.0</v>
      </c>
      <c r="BS637" s="16">
        <v>0.0</v>
      </c>
      <c r="BT637" s="16">
        <v>0.0</v>
      </c>
    </row>
    <row r="638">
      <c r="A638" s="14" t="s">
        <v>7217</v>
      </c>
      <c r="B638" s="16">
        <v>11.0</v>
      </c>
      <c r="C638" s="16">
        <v>4086586.0</v>
      </c>
      <c r="D638" s="14" t="s">
        <v>7218</v>
      </c>
      <c r="E638" s="14" t="s">
        <v>2630</v>
      </c>
      <c r="F638" s="14" t="s">
        <v>2631</v>
      </c>
      <c r="G638" s="14" t="s">
        <v>5166</v>
      </c>
      <c r="H638" s="14" t="s">
        <v>2978</v>
      </c>
      <c r="I638" s="14" t="s">
        <v>21</v>
      </c>
      <c r="J638" s="14" t="s">
        <v>4852</v>
      </c>
      <c r="K638" s="14" t="s">
        <v>7219</v>
      </c>
      <c r="L638" s="14" t="s">
        <v>7219</v>
      </c>
      <c r="M638" s="14" t="s">
        <v>7220</v>
      </c>
      <c r="N638" s="14" t="s">
        <v>4848</v>
      </c>
      <c r="P638" s="17"/>
      <c r="Q638" s="17"/>
      <c r="R638" s="16">
        <v>2.0</v>
      </c>
      <c r="S638" s="16">
        <v>1612980.0</v>
      </c>
      <c r="T638" s="18">
        <v>1.2399E-6</v>
      </c>
      <c r="U638" s="16">
        <v>0.0</v>
      </c>
      <c r="V638" s="16">
        <v>0.0</v>
      </c>
      <c r="W638" s="14" t="s">
        <v>2978</v>
      </c>
      <c r="X638" s="17"/>
      <c r="Y638" s="17"/>
      <c r="Z638" s="16">
        <v>1.44</v>
      </c>
      <c r="AA638" s="17"/>
      <c r="AB638" s="16">
        <v>0.0</v>
      </c>
      <c r="AC638" s="16">
        <v>-0.03</v>
      </c>
      <c r="AD638" s="16">
        <v>-0.565</v>
      </c>
      <c r="AE638" s="17"/>
      <c r="AF638" s="17"/>
      <c r="AG638" s="16">
        <v>0.0</v>
      </c>
      <c r="AH638" s="16">
        <v>75030.0</v>
      </c>
      <c r="AI638" s="16">
        <v>0.0</v>
      </c>
      <c r="AJ638" s="16">
        <v>0.0</v>
      </c>
      <c r="AK638" s="16">
        <v>1.0</v>
      </c>
      <c r="AL638" s="16">
        <v>59928.0</v>
      </c>
      <c r="AM638" s="16">
        <v>0.0</v>
      </c>
      <c r="AN638" s="16">
        <v>0.0</v>
      </c>
      <c r="AO638" s="16">
        <v>0.0</v>
      </c>
      <c r="AP638" s="16">
        <v>29568.0</v>
      </c>
      <c r="AQ638" s="16">
        <v>0.0</v>
      </c>
      <c r="AR638" s="16">
        <v>0.0</v>
      </c>
      <c r="AS638" s="16">
        <v>0.0</v>
      </c>
      <c r="AT638" s="16">
        <v>44862.0</v>
      </c>
      <c r="AU638" s="16">
        <v>0.0</v>
      </c>
      <c r="AV638" s="16">
        <v>0.0</v>
      </c>
      <c r="AW638" s="16">
        <v>0.0</v>
      </c>
      <c r="AX638" s="16">
        <v>63960.0</v>
      </c>
      <c r="AY638" s="16">
        <v>0.0</v>
      </c>
      <c r="AZ638" s="16">
        <v>0.0</v>
      </c>
      <c r="BA638" s="16">
        <v>0.0</v>
      </c>
      <c r="BB638" s="16">
        <v>6060.0</v>
      </c>
      <c r="BC638" s="16">
        <v>0.0</v>
      </c>
      <c r="BD638" s="16">
        <v>0.0</v>
      </c>
      <c r="BE638" s="16">
        <v>1.0</v>
      </c>
      <c r="BF638" s="16">
        <v>1179418.0</v>
      </c>
      <c r="BG638" s="16">
        <v>0.0</v>
      </c>
      <c r="BH638" s="16">
        <v>0.0</v>
      </c>
      <c r="BI638" s="16">
        <v>0.0</v>
      </c>
      <c r="BJ638" s="16">
        <v>912.0</v>
      </c>
      <c r="BK638" s="16">
        <v>0.0</v>
      </c>
      <c r="BL638" s="16">
        <v>0.0</v>
      </c>
      <c r="BM638" s="16">
        <v>0.0</v>
      </c>
      <c r="BN638" s="16">
        <v>90790.0</v>
      </c>
      <c r="BO638" s="16">
        <v>0.0</v>
      </c>
      <c r="BP638" s="16">
        <v>0.0</v>
      </c>
      <c r="BQ638" s="16">
        <v>0.0</v>
      </c>
      <c r="BR638" s="16">
        <v>62452.0</v>
      </c>
      <c r="BS638" s="16">
        <v>0.0</v>
      </c>
      <c r="BT638" s="16">
        <v>0.0</v>
      </c>
    </row>
    <row r="639">
      <c r="A639" s="14" t="s">
        <v>7221</v>
      </c>
      <c r="B639" s="16">
        <v>11.0</v>
      </c>
      <c r="C639" s="16">
        <v>4023983.0</v>
      </c>
      <c r="D639" s="14" t="s">
        <v>7222</v>
      </c>
      <c r="E639" s="14" t="s">
        <v>2630</v>
      </c>
      <c r="F639" s="14" t="s">
        <v>2631</v>
      </c>
      <c r="G639" s="14" t="s">
        <v>5166</v>
      </c>
      <c r="H639" s="14" t="s">
        <v>2978</v>
      </c>
      <c r="I639" s="14" t="s">
        <v>21</v>
      </c>
      <c r="J639" s="14" t="s">
        <v>4845</v>
      </c>
      <c r="K639" s="14" t="s">
        <v>7223</v>
      </c>
      <c r="L639" s="14" t="s">
        <v>7223</v>
      </c>
      <c r="M639" s="14" t="s">
        <v>7224</v>
      </c>
      <c r="N639" s="14" t="s">
        <v>4848</v>
      </c>
      <c r="O639" s="14" t="s">
        <v>4878</v>
      </c>
      <c r="P639" s="16">
        <v>1982091.0</v>
      </c>
      <c r="Q639" s="17"/>
      <c r="R639" s="16">
        <v>2.0</v>
      </c>
      <c r="S639" s="16">
        <v>1613130.0</v>
      </c>
      <c r="T639" s="18">
        <v>1.2398E-6</v>
      </c>
      <c r="U639" s="16">
        <v>0.0</v>
      </c>
      <c r="V639" s="16">
        <v>0.0</v>
      </c>
      <c r="W639" s="14" t="s">
        <v>2978</v>
      </c>
      <c r="X639" s="17"/>
      <c r="Y639" s="17"/>
      <c r="Z639" s="16">
        <v>9.8</v>
      </c>
      <c r="AA639" s="17"/>
      <c r="AB639" s="16">
        <v>0.0</v>
      </c>
      <c r="AC639" s="16">
        <v>0.0</v>
      </c>
      <c r="AD639" s="16">
        <v>-1.04</v>
      </c>
      <c r="AE639" s="17"/>
      <c r="AF639" s="17"/>
      <c r="AG639" s="16">
        <v>0.0</v>
      </c>
      <c r="AH639" s="16">
        <v>75050.0</v>
      </c>
      <c r="AI639" s="16">
        <v>0.0</v>
      </c>
      <c r="AJ639" s="16">
        <v>0.0</v>
      </c>
      <c r="AK639" s="16">
        <v>0.0</v>
      </c>
      <c r="AL639" s="16">
        <v>60028.0</v>
      </c>
      <c r="AM639" s="16">
        <v>0.0</v>
      </c>
      <c r="AN639" s="16">
        <v>0.0</v>
      </c>
      <c r="AO639" s="16">
        <v>0.0</v>
      </c>
      <c r="AP639" s="16">
        <v>29602.0</v>
      </c>
      <c r="AQ639" s="16">
        <v>0.0</v>
      </c>
      <c r="AR639" s="16">
        <v>0.0</v>
      </c>
      <c r="AS639" s="16">
        <v>0.0</v>
      </c>
      <c r="AT639" s="16">
        <v>44870.0</v>
      </c>
      <c r="AU639" s="16">
        <v>0.0</v>
      </c>
      <c r="AV639" s="16">
        <v>0.0</v>
      </c>
      <c r="AW639" s="16">
        <v>1.0</v>
      </c>
      <c r="AX639" s="16">
        <v>63982.0</v>
      </c>
      <c r="AY639" s="16">
        <v>0.0</v>
      </c>
      <c r="AZ639" s="16">
        <v>0.0</v>
      </c>
      <c r="BA639" s="16">
        <v>0.0</v>
      </c>
      <c r="BB639" s="16">
        <v>6058.0</v>
      </c>
      <c r="BC639" s="16">
        <v>0.0</v>
      </c>
      <c r="BD639" s="16">
        <v>0.0</v>
      </c>
      <c r="BE639" s="16">
        <v>1.0</v>
      </c>
      <c r="BF639" s="16">
        <v>1179112.0</v>
      </c>
      <c r="BG639" s="16">
        <v>0.0</v>
      </c>
      <c r="BH639" s="16">
        <v>0.0</v>
      </c>
      <c r="BI639" s="16">
        <v>0.0</v>
      </c>
      <c r="BJ639" s="16">
        <v>912.0</v>
      </c>
      <c r="BK639" s="16">
        <v>0.0</v>
      </c>
      <c r="BL639" s="16">
        <v>0.0</v>
      </c>
      <c r="BM639" s="16">
        <v>0.0</v>
      </c>
      <c r="BN639" s="16">
        <v>91058.0</v>
      </c>
      <c r="BO639" s="16">
        <v>0.0</v>
      </c>
      <c r="BP639" s="16">
        <v>0.0</v>
      </c>
      <c r="BQ639" s="16">
        <v>0.0</v>
      </c>
      <c r="BR639" s="16">
        <v>62458.0</v>
      </c>
      <c r="BS639" s="16">
        <v>0.0</v>
      </c>
      <c r="BT639" s="16">
        <v>0.0</v>
      </c>
    </row>
    <row r="640">
      <c r="A640" s="14" t="s">
        <v>7225</v>
      </c>
      <c r="B640" s="16">
        <v>11.0</v>
      </c>
      <c r="C640" s="16">
        <v>4086583.0</v>
      </c>
      <c r="D640" s="14" t="s">
        <v>7226</v>
      </c>
      <c r="E640" s="14" t="s">
        <v>2631</v>
      </c>
      <c r="F640" s="14" t="s">
        <v>2630</v>
      </c>
      <c r="G640" s="14" t="s">
        <v>5166</v>
      </c>
      <c r="H640" s="14" t="s">
        <v>2978</v>
      </c>
      <c r="I640" s="14" t="s">
        <v>21</v>
      </c>
      <c r="J640" s="14" t="s">
        <v>4852</v>
      </c>
      <c r="K640" s="14" t="s">
        <v>7227</v>
      </c>
      <c r="L640" s="14" t="s">
        <v>7227</v>
      </c>
      <c r="M640" s="14" t="s">
        <v>7228</v>
      </c>
      <c r="N640" s="14" t="s">
        <v>4848</v>
      </c>
      <c r="P640" s="17"/>
      <c r="Q640" s="17"/>
      <c r="R640" s="16">
        <v>2.0</v>
      </c>
      <c r="S640" s="16">
        <v>1613242.0</v>
      </c>
      <c r="T640" s="18">
        <v>1.2397E-6</v>
      </c>
      <c r="U640" s="16">
        <v>0.0</v>
      </c>
      <c r="V640" s="16">
        <v>0.0</v>
      </c>
      <c r="W640" s="14" t="s">
        <v>2978</v>
      </c>
      <c r="X640" s="17"/>
      <c r="Y640" s="17"/>
      <c r="Z640" s="16">
        <v>11.6</v>
      </c>
      <c r="AA640" s="17"/>
      <c r="AB640" s="16">
        <v>0.07</v>
      </c>
      <c r="AC640" s="16">
        <v>-0.09</v>
      </c>
      <c r="AD640" s="16">
        <v>8.75</v>
      </c>
      <c r="AE640" s="17"/>
      <c r="AF640" s="17"/>
      <c r="AG640" s="16">
        <v>0.0</v>
      </c>
      <c r="AH640" s="16">
        <v>75020.0</v>
      </c>
      <c r="AI640" s="16">
        <v>0.0</v>
      </c>
      <c r="AJ640" s="16">
        <v>0.0</v>
      </c>
      <c r="AK640" s="16">
        <v>1.0</v>
      </c>
      <c r="AL640" s="16">
        <v>59950.0</v>
      </c>
      <c r="AM640" s="16">
        <v>0.0</v>
      </c>
      <c r="AN640" s="16">
        <v>0.0</v>
      </c>
      <c r="AO640" s="16">
        <v>0.0</v>
      </c>
      <c r="AP640" s="16">
        <v>29576.0</v>
      </c>
      <c r="AQ640" s="16">
        <v>0.0</v>
      </c>
      <c r="AR640" s="16">
        <v>0.0</v>
      </c>
      <c r="AS640" s="16">
        <v>0.0</v>
      </c>
      <c r="AT640" s="16">
        <v>44866.0</v>
      </c>
      <c r="AU640" s="16">
        <v>0.0</v>
      </c>
      <c r="AV640" s="16">
        <v>0.0</v>
      </c>
      <c r="AW640" s="16">
        <v>0.0</v>
      </c>
      <c r="AX640" s="16">
        <v>63966.0</v>
      </c>
      <c r="AY640" s="16">
        <v>0.0</v>
      </c>
      <c r="AZ640" s="16">
        <v>0.0</v>
      </c>
      <c r="BA640" s="16">
        <v>0.0</v>
      </c>
      <c r="BB640" s="16">
        <v>6060.0</v>
      </c>
      <c r="BC640" s="16">
        <v>0.0</v>
      </c>
      <c r="BD640" s="16">
        <v>0.0</v>
      </c>
      <c r="BE640" s="16">
        <v>0.0</v>
      </c>
      <c r="BF640" s="16">
        <v>1179576.0</v>
      </c>
      <c r="BG640" s="16">
        <v>0.0</v>
      </c>
      <c r="BH640" s="16">
        <v>0.0</v>
      </c>
      <c r="BI640" s="16">
        <v>0.0</v>
      </c>
      <c r="BJ640" s="16">
        <v>912.0</v>
      </c>
      <c r="BK640" s="16">
        <v>0.0</v>
      </c>
      <c r="BL640" s="16">
        <v>0.0</v>
      </c>
      <c r="BM640" s="16">
        <v>1.0</v>
      </c>
      <c r="BN640" s="16">
        <v>90854.0</v>
      </c>
      <c r="BO640" s="16">
        <v>0.0</v>
      </c>
      <c r="BP640" s="16">
        <v>0.0</v>
      </c>
      <c r="BQ640" s="16">
        <v>0.0</v>
      </c>
      <c r="BR640" s="16">
        <v>62462.0</v>
      </c>
      <c r="BS640" s="16">
        <v>0.0</v>
      </c>
      <c r="BT640" s="16">
        <v>0.0</v>
      </c>
    </row>
    <row r="641">
      <c r="A641" s="14" t="s">
        <v>7229</v>
      </c>
      <c r="B641" s="16">
        <v>11.0</v>
      </c>
      <c r="C641" s="16">
        <v>4083493.0</v>
      </c>
      <c r="D641" s="14" t="s">
        <v>7230</v>
      </c>
      <c r="E641" s="14" t="s">
        <v>2621</v>
      </c>
      <c r="F641" s="14" t="s">
        <v>2622</v>
      </c>
      <c r="G641" s="14" t="s">
        <v>6733</v>
      </c>
      <c r="H641" s="14" t="s">
        <v>21</v>
      </c>
      <c r="I641" s="14" t="s">
        <v>2978</v>
      </c>
      <c r="J641" s="14" t="s">
        <v>4845</v>
      </c>
      <c r="K641" s="14" t="s">
        <v>7231</v>
      </c>
      <c r="L641" s="14" t="s">
        <v>7231</v>
      </c>
      <c r="M641" s="14" t="s">
        <v>7232</v>
      </c>
      <c r="N641" s="14" t="s">
        <v>409</v>
      </c>
      <c r="P641" s="17"/>
      <c r="Q641" s="17"/>
      <c r="R641" s="16">
        <v>2.0</v>
      </c>
      <c r="S641" s="16">
        <v>1613272.0</v>
      </c>
      <c r="T641" s="18">
        <v>1.2397E-6</v>
      </c>
      <c r="U641" s="16">
        <v>0.0</v>
      </c>
      <c r="V641" s="16">
        <v>0.0</v>
      </c>
      <c r="W641" s="14" t="s">
        <v>2978</v>
      </c>
      <c r="X641" s="14" t="s">
        <v>4865</v>
      </c>
      <c r="Y641" s="16">
        <v>4.43E-6</v>
      </c>
      <c r="Z641" s="16">
        <v>23.6</v>
      </c>
      <c r="AA641" s="16">
        <v>0.156</v>
      </c>
      <c r="AB641" s="16">
        <v>0.02</v>
      </c>
      <c r="AC641" s="16">
        <v>0.01</v>
      </c>
      <c r="AD641" s="16">
        <v>6.33</v>
      </c>
      <c r="AE641" s="16">
        <v>0.09</v>
      </c>
      <c r="AF641" s="16">
        <v>0.13</v>
      </c>
      <c r="AG641" s="16">
        <v>2.0</v>
      </c>
      <c r="AH641" s="16">
        <v>74942.0</v>
      </c>
      <c r="AI641" s="16">
        <v>0.0</v>
      </c>
      <c r="AJ641" s="16">
        <v>0.0</v>
      </c>
      <c r="AK641" s="16">
        <v>0.0</v>
      </c>
      <c r="AL641" s="16">
        <v>59892.0</v>
      </c>
      <c r="AM641" s="16">
        <v>0.0</v>
      </c>
      <c r="AN641" s="16">
        <v>0.0</v>
      </c>
      <c r="AO641" s="16">
        <v>0.0</v>
      </c>
      <c r="AP641" s="16">
        <v>29586.0</v>
      </c>
      <c r="AQ641" s="16">
        <v>0.0</v>
      </c>
      <c r="AR641" s="16">
        <v>0.0</v>
      </c>
      <c r="AS641" s="16">
        <v>0.0</v>
      </c>
      <c r="AT641" s="16">
        <v>44888.0</v>
      </c>
      <c r="AU641" s="16">
        <v>0.0</v>
      </c>
      <c r="AV641" s="16">
        <v>0.0</v>
      </c>
      <c r="AW641" s="16">
        <v>0.0</v>
      </c>
      <c r="AX641" s="16">
        <v>64002.0</v>
      </c>
      <c r="AY641" s="16">
        <v>0.0</v>
      </c>
      <c r="AZ641" s="16">
        <v>0.0</v>
      </c>
      <c r="BA641" s="16">
        <v>0.0</v>
      </c>
      <c r="BB641" s="16">
        <v>6084.0</v>
      </c>
      <c r="BC641" s="16">
        <v>0.0</v>
      </c>
      <c r="BD641" s="16">
        <v>0.0</v>
      </c>
      <c r="BE641" s="16">
        <v>0.0</v>
      </c>
      <c r="BF641" s="16">
        <v>1179586.0</v>
      </c>
      <c r="BG641" s="16">
        <v>0.0</v>
      </c>
      <c r="BH641" s="16">
        <v>0.0</v>
      </c>
      <c r="BI641" s="16">
        <v>0.0</v>
      </c>
      <c r="BJ641" s="16">
        <v>912.0</v>
      </c>
      <c r="BK641" s="16">
        <v>0.0</v>
      </c>
      <c r="BL641" s="16">
        <v>0.0</v>
      </c>
      <c r="BM641" s="16">
        <v>0.0</v>
      </c>
      <c r="BN641" s="16">
        <v>90928.0</v>
      </c>
      <c r="BO641" s="16">
        <v>0.0</v>
      </c>
      <c r="BP641" s="16">
        <v>0.0</v>
      </c>
      <c r="BQ641" s="16">
        <v>0.0</v>
      </c>
      <c r="BR641" s="16">
        <v>62452.0</v>
      </c>
      <c r="BS641" s="16">
        <v>0.0</v>
      </c>
      <c r="BT641" s="16">
        <v>0.0</v>
      </c>
    </row>
    <row r="642">
      <c r="A642" s="14" t="s">
        <v>7233</v>
      </c>
      <c r="B642" s="16">
        <v>11.0</v>
      </c>
      <c r="C642" s="16">
        <v>4074507.0</v>
      </c>
      <c r="D642" s="14" t="s">
        <v>7234</v>
      </c>
      <c r="E642" s="14" t="s">
        <v>2630</v>
      </c>
      <c r="F642" s="14" t="s">
        <v>2631</v>
      </c>
      <c r="G642" s="14" t="s">
        <v>4844</v>
      </c>
      <c r="H642" s="14" t="s">
        <v>2978</v>
      </c>
      <c r="I642" s="14" t="s">
        <v>2978</v>
      </c>
      <c r="J642" s="14" t="s">
        <v>4845</v>
      </c>
      <c r="K642" s="14" t="s">
        <v>7235</v>
      </c>
      <c r="L642" s="14" t="s">
        <v>7235</v>
      </c>
      <c r="M642" s="14" t="s">
        <v>7236</v>
      </c>
      <c r="N642" s="14" t="s">
        <v>409</v>
      </c>
      <c r="P642" s="17"/>
      <c r="Q642" s="17"/>
      <c r="R642" s="16">
        <v>2.0</v>
      </c>
      <c r="S642" s="16">
        <v>1613520.0</v>
      </c>
      <c r="T642" s="18">
        <v>1.2395E-6</v>
      </c>
      <c r="U642" s="16">
        <v>0.0</v>
      </c>
      <c r="V642" s="16">
        <v>0.0</v>
      </c>
      <c r="W642" s="14" t="s">
        <v>2978</v>
      </c>
      <c r="X642" s="14" t="s">
        <v>4849</v>
      </c>
      <c r="Y642" s="18">
        <v>2.8E-7</v>
      </c>
      <c r="Z642" s="16">
        <v>22.8</v>
      </c>
      <c r="AA642" s="17"/>
      <c r="AB642" s="16">
        <v>0.01</v>
      </c>
      <c r="AC642" s="16">
        <v>0.01</v>
      </c>
      <c r="AD642" s="16">
        <v>6.31</v>
      </c>
      <c r="AE642" s="16">
        <v>0.08</v>
      </c>
      <c r="AF642" s="16">
        <v>0.005</v>
      </c>
      <c r="AG642" s="16">
        <v>0.0</v>
      </c>
      <c r="AH642" s="16">
        <v>74906.0</v>
      </c>
      <c r="AI642" s="16">
        <v>0.0</v>
      </c>
      <c r="AJ642" s="16">
        <v>0.0</v>
      </c>
      <c r="AK642" s="16">
        <v>0.0</v>
      </c>
      <c r="AL642" s="16">
        <v>60000.0</v>
      </c>
      <c r="AM642" s="16">
        <v>0.0</v>
      </c>
      <c r="AN642" s="16">
        <v>0.0</v>
      </c>
      <c r="AO642" s="16">
        <v>0.0</v>
      </c>
      <c r="AP642" s="16">
        <v>29602.0</v>
      </c>
      <c r="AQ642" s="16">
        <v>0.0</v>
      </c>
      <c r="AR642" s="16">
        <v>0.0</v>
      </c>
      <c r="AS642" s="16">
        <v>0.0</v>
      </c>
      <c r="AT642" s="16">
        <v>44888.0</v>
      </c>
      <c r="AU642" s="16">
        <v>0.0</v>
      </c>
      <c r="AV642" s="16">
        <v>0.0</v>
      </c>
      <c r="AW642" s="16">
        <v>0.0</v>
      </c>
      <c r="AX642" s="16">
        <v>64000.0</v>
      </c>
      <c r="AY642" s="16">
        <v>0.0</v>
      </c>
      <c r="AZ642" s="16">
        <v>0.0</v>
      </c>
      <c r="BA642" s="16">
        <v>0.0</v>
      </c>
      <c r="BB642" s="16">
        <v>5736.0</v>
      </c>
      <c r="BC642" s="16">
        <v>0.0</v>
      </c>
      <c r="BD642" s="16">
        <v>0.0</v>
      </c>
      <c r="BE642" s="16">
        <v>2.0</v>
      </c>
      <c r="BF642" s="16">
        <v>1179984.0</v>
      </c>
      <c r="BG642" s="16">
        <v>0.0</v>
      </c>
      <c r="BH642" s="16">
        <v>0.0</v>
      </c>
      <c r="BI642" s="16">
        <v>0.0</v>
      </c>
      <c r="BJ642" s="16">
        <v>912.0</v>
      </c>
      <c r="BK642" s="16">
        <v>0.0</v>
      </c>
      <c r="BL642" s="16">
        <v>0.0</v>
      </c>
      <c r="BM642" s="16">
        <v>0.0</v>
      </c>
      <c r="BN642" s="16">
        <v>91054.0</v>
      </c>
      <c r="BO642" s="16">
        <v>0.0</v>
      </c>
      <c r="BP642" s="16">
        <v>0.0</v>
      </c>
      <c r="BQ642" s="16">
        <v>0.0</v>
      </c>
      <c r="BR642" s="16">
        <v>62438.0</v>
      </c>
      <c r="BS642" s="16">
        <v>0.0</v>
      </c>
      <c r="BT642" s="16">
        <v>0.0</v>
      </c>
    </row>
    <row r="643">
      <c r="A643" s="14" t="s">
        <v>7237</v>
      </c>
      <c r="B643" s="16">
        <v>11.0</v>
      </c>
      <c r="C643" s="16">
        <v>4091734.0</v>
      </c>
      <c r="D643" s="17"/>
      <c r="E643" s="14" t="s">
        <v>2622</v>
      </c>
      <c r="F643" s="14" t="s">
        <v>2621</v>
      </c>
      <c r="G643" s="14" t="s">
        <v>5166</v>
      </c>
      <c r="H643" s="14" t="s">
        <v>2978</v>
      </c>
      <c r="I643" s="14" t="s">
        <v>21</v>
      </c>
      <c r="J643" s="14" t="s">
        <v>4845</v>
      </c>
      <c r="K643" s="14" t="s">
        <v>7238</v>
      </c>
      <c r="L643" s="14" t="s">
        <v>7238</v>
      </c>
      <c r="M643" s="14" t="s">
        <v>7239</v>
      </c>
      <c r="N643" s="14" t="s">
        <v>409</v>
      </c>
      <c r="P643" s="17"/>
      <c r="Q643" s="17"/>
      <c r="R643" s="16">
        <v>2.0</v>
      </c>
      <c r="S643" s="16">
        <v>1613606.0</v>
      </c>
      <c r="T643" s="18">
        <v>1.2395E-6</v>
      </c>
      <c r="U643" s="16">
        <v>0.0</v>
      </c>
      <c r="V643" s="16">
        <v>0.0</v>
      </c>
      <c r="W643" s="14" t="s">
        <v>2978</v>
      </c>
      <c r="X643" s="14" t="s">
        <v>4849</v>
      </c>
      <c r="Y643" s="18">
        <v>2.8E-7</v>
      </c>
      <c r="Z643" s="16">
        <v>24.5</v>
      </c>
      <c r="AA643" s="17"/>
      <c r="AB643" s="16">
        <v>0.0</v>
      </c>
      <c r="AC643" s="16">
        <v>0.0</v>
      </c>
      <c r="AD643" s="16">
        <v>7.12</v>
      </c>
      <c r="AE643" s="16">
        <v>0.01</v>
      </c>
      <c r="AF643" s="16">
        <v>0.816</v>
      </c>
      <c r="AG643" s="16">
        <v>0.0</v>
      </c>
      <c r="AH643" s="16">
        <v>75044.0</v>
      </c>
      <c r="AI643" s="16">
        <v>0.0</v>
      </c>
      <c r="AJ643" s="16">
        <v>0.0</v>
      </c>
      <c r="AK643" s="16">
        <v>0.0</v>
      </c>
      <c r="AL643" s="16">
        <v>60030.0</v>
      </c>
      <c r="AM643" s="16">
        <v>0.0</v>
      </c>
      <c r="AN643" s="16">
        <v>0.0</v>
      </c>
      <c r="AO643" s="16">
        <v>0.0</v>
      </c>
      <c r="AP643" s="16">
        <v>29608.0</v>
      </c>
      <c r="AQ643" s="16">
        <v>0.0</v>
      </c>
      <c r="AR643" s="16">
        <v>0.0</v>
      </c>
      <c r="AS643" s="16">
        <v>0.0</v>
      </c>
      <c r="AT643" s="16">
        <v>44884.0</v>
      </c>
      <c r="AU643" s="16">
        <v>0.0</v>
      </c>
      <c r="AV643" s="16">
        <v>0.0</v>
      </c>
      <c r="AW643" s="16">
        <v>0.0</v>
      </c>
      <c r="AX643" s="16">
        <v>63432.0</v>
      </c>
      <c r="AY643" s="16">
        <v>0.0</v>
      </c>
      <c r="AZ643" s="16">
        <v>0.0</v>
      </c>
      <c r="BA643" s="16">
        <v>0.0</v>
      </c>
      <c r="BB643" s="16">
        <v>6062.0</v>
      </c>
      <c r="BC643" s="16">
        <v>0.0</v>
      </c>
      <c r="BD643" s="16">
        <v>0.0</v>
      </c>
      <c r="BE643" s="16">
        <v>2.0</v>
      </c>
      <c r="BF643" s="16">
        <v>1180046.0</v>
      </c>
      <c r="BG643" s="16">
        <v>0.0</v>
      </c>
      <c r="BH643" s="16">
        <v>0.0</v>
      </c>
      <c r="BI643" s="16">
        <v>0.0</v>
      </c>
      <c r="BJ643" s="16">
        <v>912.0</v>
      </c>
      <c r="BK643" s="16">
        <v>0.0</v>
      </c>
      <c r="BL643" s="16">
        <v>0.0</v>
      </c>
      <c r="BM643" s="16">
        <v>0.0</v>
      </c>
      <c r="BN643" s="16">
        <v>91084.0</v>
      </c>
      <c r="BO643" s="16">
        <v>0.0</v>
      </c>
      <c r="BP643" s="16">
        <v>0.0</v>
      </c>
      <c r="BQ643" s="16">
        <v>0.0</v>
      </c>
      <c r="BR643" s="16">
        <v>62504.0</v>
      </c>
      <c r="BS643" s="16">
        <v>0.0</v>
      </c>
      <c r="BT643" s="16">
        <v>0.0</v>
      </c>
    </row>
    <row r="644">
      <c r="A644" s="14" t="s">
        <v>7240</v>
      </c>
      <c r="B644" s="16">
        <v>11.0</v>
      </c>
      <c r="C644" s="16">
        <v>4082974.0</v>
      </c>
      <c r="D644" s="14" t="s">
        <v>7241</v>
      </c>
      <c r="E644" s="14" t="s">
        <v>2630</v>
      </c>
      <c r="F644" s="14" t="s">
        <v>2631</v>
      </c>
      <c r="G644" s="14" t="s">
        <v>6733</v>
      </c>
      <c r="H644" s="14" t="s">
        <v>21</v>
      </c>
      <c r="I644" s="14" t="s">
        <v>2978</v>
      </c>
      <c r="J644" s="14" t="s">
        <v>4845</v>
      </c>
      <c r="K644" s="14" t="s">
        <v>7242</v>
      </c>
      <c r="L644" s="14" t="s">
        <v>7242</v>
      </c>
      <c r="M644" s="14" t="s">
        <v>7243</v>
      </c>
      <c r="N644" s="14" t="s">
        <v>4848</v>
      </c>
      <c r="O644" s="14" t="s">
        <v>4878</v>
      </c>
      <c r="P644" s="16">
        <v>1108207.0</v>
      </c>
      <c r="Q644" s="17"/>
      <c r="R644" s="16">
        <v>2.0</v>
      </c>
      <c r="S644" s="16">
        <v>1613728.0</v>
      </c>
      <c r="T644" s="18">
        <v>1.2394E-6</v>
      </c>
      <c r="U644" s="16">
        <v>0.0</v>
      </c>
      <c r="V644" s="16">
        <v>0.0</v>
      </c>
      <c r="W644" s="14" t="s">
        <v>2978</v>
      </c>
      <c r="X644" s="14" t="s">
        <v>4954</v>
      </c>
      <c r="Y644" s="16">
        <v>7.39E-6</v>
      </c>
      <c r="Z644" s="16">
        <v>8.25</v>
      </c>
      <c r="AA644" s="17"/>
      <c r="AB644" s="16">
        <v>0.0</v>
      </c>
      <c r="AC644" s="16">
        <v>0.0</v>
      </c>
      <c r="AD644" s="16">
        <v>0.119</v>
      </c>
      <c r="AE644" s="17"/>
      <c r="AF644" s="17"/>
      <c r="AG644" s="16">
        <v>0.0</v>
      </c>
      <c r="AH644" s="16">
        <v>75036.0</v>
      </c>
      <c r="AI644" s="16">
        <v>0.0</v>
      </c>
      <c r="AJ644" s="16">
        <v>0.0</v>
      </c>
      <c r="AK644" s="16">
        <v>0.0</v>
      </c>
      <c r="AL644" s="16">
        <v>60020.0</v>
      </c>
      <c r="AM644" s="16">
        <v>0.0</v>
      </c>
      <c r="AN644" s="16">
        <v>0.0</v>
      </c>
      <c r="AO644" s="16">
        <v>0.0</v>
      </c>
      <c r="AP644" s="16">
        <v>29604.0</v>
      </c>
      <c r="AQ644" s="16">
        <v>0.0</v>
      </c>
      <c r="AR644" s="16">
        <v>0.0</v>
      </c>
      <c r="AS644" s="16">
        <v>2.0</v>
      </c>
      <c r="AT644" s="16">
        <v>44860.0</v>
      </c>
      <c r="AU644" s="16">
        <v>0.0</v>
      </c>
      <c r="AV644" s="16">
        <v>0.0</v>
      </c>
      <c r="AW644" s="16">
        <v>0.0</v>
      </c>
      <c r="AX644" s="16">
        <v>64010.0</v>
      </c>
      <c r="AY644" s="16">
        <v>0.0</v>
      </c>
      <c r="AZ644" s="16">
        <v>0.0</v>
      </c>
      <c r="BA644" s="16">
        <v>0.0</v>
      </c>
      <c r="BB644" s="16">
        <v>6062.0</v>
      </c>
      <c r="BC644" s="16">
        <v>0.0</v>
      </c>
      <c r="BD644" s="16">
        <v>0.0</v>
      </c>
      <c r="BE644" s="16">
        <v>0.0</v>
      </c>
      <c r="BF644" s="16">
        <v>1179656.0</v>
      </c>
      <c r="BG644" s="16">
        <v>0.0</v>
      </c>
      <c r="BH644" s="16">
        <v>0.0</v>
      </c>
      <c r="BI644" s="16">
        <v>0.0</v>
      </c>
      <c r="BJ644" s="16">
        <v>912.0</v>
      </c>
      <c r="BK644" s="16">
        <v>0.0</v>
      </c>
      <c r="BL644" s="16">
        <v>0.0</v>
      </c>
      <c r="BM644" s="16">
        <v>0.0</v>
      </c>
      <c r="BN644" s="16">
        <v>91072.0</v>
      </c>
      <c r="BO644" s="16">
        <v>0.0</v>
      </c>
      <c r="BP644" s="16">
        <v>0.0</v>
      </c>
      <c r="BQ644" s="16">
        <v>0.0</v>
      </c>
      <c r="BR644" s="16">
        <v>62496.0</v>
      </c>
      <c r="BS644" s="16">
        <v>0.0</v>
      </c>
      <c r="BT644" s="16">
        <v>0.0</v>
      </c>
    </row>
    <row r="645">
      <c r="A645" s="14" t="s">
        <v>7244</v>
      </c>
      <c r="B645" s="16">
        <v>11.0</v>
      </c>
      <c r="C645" s="16">
        <v>4023977.0</v>
      </c>
      <c r="D645" s="14" t="s">
        <v>7245</v>
      </c>
      <c r="E645" s="14" t="s">
        <v>2631</v>
      </c>
      <c r="F645" s="14" t="s">
        <v>2630</v>
      </c>
      <c r="G645" s="14" t="s">
        <v>4844</v>
      </c>
      <c r="H645" s="14" t="s">
        <v>2978</v>
      </c>
      <c r="I645" s="14" t="s">
        <v>2978</v>
      </c>
      <c r="J645" s="14" t="s">
        <v>4845</v>
      </c>
      <c r="K645" s="14" t="s">
        <v>7246</v>
      </c>
      <c r="L645" s="14" t="s">
        <v>7246</v>
      </c>
      <c r="M645" s="14" t="s">
        <v>7247</v>
      </c>
      <c r="N645" s="14" t="s">
        <v>4848</v>
      </c>
      <c r="O645" s="14" t="s">
        <v>4878</v>
      </c>
      <c r="P645" s="16">
        <v>2921462.0</v>
      </c>
      <c r="Q645" s="17"/>
      <c r="R645" s="16">
        <v>2.0</v>
      </c>
      <c r="S645" s="16">
        <v>1613786.0</v>
      </c>
      <c r="T645" s="18">
        <v>1.2393E-6</v>
      </c>
      <c r="U645" s="16">
        <v>0.0</v>
      </c>
      <c r="V645" s="16">
        <v>0.0</v>
      </c>
      <c r="W645" s="14" t="s">
        <v>2978</v>
      </c>
      <c r="X645" s="14" t="s">
        <v>4954</v>
      </c>
      <c r="Y645" s="16">
        <v>7.38E-6</v>
      </c>
      <c r="Z645" s="16">
        <v>8.78</v>
      </c>
      <c r="AA645" s="17"/>
      <c r="AB645" s="16">
        <v>0.0</v>
      </c>
      <c r="AC645" s="16">
        <v>0.0</v>
      </c>
      <c r="AD645" s="16">
        <v>2.02</v>
      </c>
      <c r="AE645" s="17"/>
      <c r="AF645" s="17"/>
      <c r="AG645" s="16">
        <v>0.0</v>
      </c>
      <c r="AH645" s="16">
        <v>74926.0</v>
      </c>
      <c r="AI645" s="16">
        <v>0.0</v>
      </c>
      <c r="AJ645" s="16">
        <v>0.0</v>
      </c>
      <c r="AK645" s="16">
        <v>0.0</v>
      </c>
      <c r="AL645" s="16">
        <v>60002.0</v>
      </c>
      <c r="AM645" s="16">
        <v>0.0</v>
      </c>
      <c r="AN645" s="16">
        <v>0.0</v>
      </c>
      <c r="AO645" s="16">
        <v>0.0</v>
      </c>
      <c r="AP645" s="16">
        <v>29602.0</v>
      </c>
      <c r="AQ645" s="16">
        <v>0.0</v>
      </c>
      <c r="AR645" s="16">
        <v>0.0</v>
      </c>
      <c r="AS645" s="16">
        <v>2.0</v>
      </c>
      <c r="AT645" s="16">
        <v>44894.0</v>
      </c>
      <c r="AU645" s="16">
        <v>0.0</v>
      </c>
      <c r="AV645" s="16">
        <v>0.0</v>
      </c>
      <c r="AW645" s="16">
        <v>0.0</v>
      </c>
      <c r="AX645" s="16">
        <v>64002.0</v>
      </c>
      <c r="AY645" s="16">
        <v>0.0</v>
      </c>
      <c r="AZ645" s="16">
        <v>0.0</v>
      </c>
      <c r="BA645" s="16">
        <v>0.0</v>
      </c>
      <c r="BB645" s="16">
        <v>6084.0</v>
      </c>
      <c r="BC645" s="16">
        <v>0.0</v>
      </c>
      <c r="BD645" s="16">
        <v>0.0</v>
      </c>
      <c r="BE645" s="16">
        <v>0.0</v>
      </c>
      <c r="BF645" s="16">
        <v>1179810.0</v>
      </c>
      <c r="BG645" s="16">
        <v>0.0</v>
      </c>
      <c r="BH645" s="16">
        <v>0.0</v>
      </c>
      <c r="BI645" s="16">
        <v>0.0</v>
      </c>
      <c r="BJ645" s="16">
        <v>912.0</v>
      </c>
      <c r="BK645" s="16">
        <v>0.0</v>
      </c>
      <c r="BL645" s="16">
        <v>0.0</v>
      </c>
      <c r="BM645" s="16">
        <v>0.0</v>
      </c>
      <c r="BN645" s="16">
        <v>91086.0</v>
      </c>
      <c r="BO645" s="16">
        <v>0.0</v>
      </c>
      <c r="BP645" s="16">
        <v>0.0</v>
      </c>
      <c r="BQ645" s="16">
        <v>0.0</v>
      </c>
      <c r="BR645" s="16">
        <v>62468.0</v>
      </c>
      <c r="BS645" s="16">
        <v>0.0</v>
      </c>
      <c r="BT645" s="16">
        <v>0.0</v>
      </c>
    </row>
    <row r="646">
      <c r="A646" s="14" t="s">
        <v>7248</v>
      </c>
      <c r="B646" s="16">
        <v>11.0</v>
      </c>
      <c r="C646" s="16">
        <v>4023980.0</v>
      </c>
      <c r="D646" s="14" t="s">
        <v>7249</v>
      </c>
      <c r="E646" s="14" t="s">
        <v>2630</v>
      </c>
      <c r="F646" s="14" t="s">
        <v>2621</v>
      </c>
      <c r="G646" s="14" t="s">
        <v>5166</v>
      </c>
      <c r="H646" s="14" t="s">
        <v>2978</v>
      </c>
      <c r="I646" s="14" t="s">
        <v>21</v>
      </c>
      <c r="J646" s="14" t="s">
        <v>4845</v>
      </c>
      <c r="K646" s="14" t="s">
        <v>7250</v>
      </c>
      <c r="L646" s="14" t="s">
        <v>7250</v>
      </c>
      <c r="M646" s="14" t="s">
        <v>7251</v>
      </c>
      <c r="N646" s="14" t="s">
        <v>4848</v>
      </c>
      <c r="P646" s="17"/>
      <c r="Q646" s="17"/>
      <c r="R646" s="16">
        <v>2.0</v>
      </c>
      <c r="S646" s="16">
        <v>1613798.0</v>
      </c>
      <c r="T646" s="18">
        <v>1.2393E-6</v>
      </c>
      <c r="U646" s="16">
        <v>0.0</v>
      </c>
      <c r="V646" s="16">
        <v>0.0</v>
      </c>
      <c r="W646" s="14" t="s">
        <v>2978</v>
      </c>
      <c r="X646" s="14" t="s">
        <v>4849</v>
      </c>
      <c r="Y646" s="18">
        <v>2.8E-7</v>
      </c>
      <c r="Z646" s="16">
        <v>7.88</v>
      </c>
      <c r="AA646" s="17"/>
      <c r="AB646" s="16">
        <v>0.0</v>
      </c>
      <c r="AC646" s="16">
        <v>0.0</v>
      </c>
      <c r="AD646" s="16">
        <v>0.178</v>
      </c>
      <c r="AE646" s="17"/>
      <c r="AF646" s="17"/>
      <c r="AG646" s="16">
        <v>0.0</v>
      </c>
      <c r="AH646" s="16">
        <v>75050.0</v>
      </c>
      <c r="AI646" s="16">
        <v>0.0</v>
      </c>
      <c r="AJ646" s="16">
        <v>0.0</v>
      </c>
      <c r="AK646" s="16">
        <v>0.0</v>
      </c>
      <c r="AL646" s="16">
        <v>60028.0</v>
      </c>
      <c r="AM646" s="16">
        <v>0.0</v>
      </c>
      <c r="AN646" s="16">
        <v>0.0</v>
      </c>
      <c r="AO646" s="16">
        <v>0.0</v>
      </c>
      <c r="AP646" s="16">
        <v>29602.0</v>
      </c>
      <c r="AQ646" s="16">
        <v>0.0</v>
      </c>
      <c r="AR646" s="16">
        <v>0.0</v>
      </c>
      <c r="AS646" s="16">
        <v>0.0</v>
      </c>
      <c r="AT646" s="16">
        <v>44876.0</v>
      </c>
      <c r="AU646" s="16">
        <v>0.0</v>
      </c>
      <c r="AV646" s="16">
        <v>0.0</v>
      </c>
      <c r="AW646" s="16">
        <v>0.0</v>
      </c>
      <c r="AX646" s="16">
        <v>64000.0</v>
      </c>
      <c r="AY646" s="16">
        <v>0.0</v>
      </c>
      <c r="AZ646" s="16">
        <v>0.0</v>
      </c>
      <c r="BA646" s="16">
        <v>0.0</v>
      </c>
      <c r="BB646" s="16">
        <v>6058.0</v>
      </c>
      <c r="BC646" s="16">
        <v>0.0</v>
      </c>
      <c r="BD646" s="16">
        <v>0.0</v>
      </c>
      <c r="BE646" s="16">
        <v>2.0</v>
      </c>
      <c r="BF646" s="16">
        <v>1179704.0</v>
      </c>
      <c r="BG646" s="16">
        <v>0.0</v>
      </c>
      <c r="BH646" s="16">
        <v>0.0</v>
      </c>
      <c r="BI646" s="16">
        <v>0.0</v>
      </c>
      <c r="BJ646" s="16">
        <v>912.0</v>
      </c>
      <c r="BK646" s="16">
        <v>0.0</v>
      </c>
      <c r="BL646" s="16">
        <v>0.0</v>
      </c>
      <c r="BM646" s="16">
        <v>0.0</v>
      </c>
      <c r="BN646" s="16">
        <v>91080.0</v>
      </c>
      <c r="BO646" s="16">
        <v>0.0</v>
      </c>
      <c r="BP646" s="16">
        <v>0.0</v>
      </c>
      <c r="BQ646" s="16">
        <v>0.0</v>
      </c>
      <c r="BR646" s="16">
        <v>62488.0</v>
      </c>
      <c r="BS646" s="16">
        <v>0.0</v>
      </c>
      <c r="BT646" s="16">
        <v>0.0</v>
      </c>
    </row>
    <row r="647">
      <c r="A647" s="14" t="s">
        <v>7252</v>
      </c>
      <c r="B647" s="16">
        <v>11.0</v>
      </c>
      <c r="C647" s="16">
        <v>4082284.0</v>
      </c>
      <c r="D647" s="14" t="s">
        <v>7253</v>
      </c>
      <c r="E647" s="14" t="s">
        <v>2621</v>
      </c>
      <c r="F647" s="14" t="s">
        <v>2631</v>
      </c>
      <c r="G647" s="14" t="s">
        <v>4844</v>
      </c>
      <c r="H647" s="14" t="s">
        <v>2978</v>
      </c>
      <c r="I647" s="14" t="s">
        <v>2978</v>
      </c>
      <c r="J647" s="14" t="s">
        <v>4845</v>
      </c>
      <c r="K647" s="14" t="s">
        <v>7254</v>
      </c>
      <c r="L647" s="14" t="s">
        <v>7254</v>
      </c>
      <c r="M647" s="14" t="s">
        <v>7255</v>
      </c>
      <c r="N647" s="14" t="s">
        <v>409</v>
      </c>
      <c r="P647" s="17"/>
      <c r="Q647" s="17"/>
      <c r="R647" s="16">
        <v>2.0</v>
      </c>
      <c r="S647" s="16">
        <v>1613802.0</v>
      </c>
      <c r="T647" s="18">
        <v>1.2393E-6</v>
      </c>
      <c r="U647" s="16">
        <v>0.0</v>
      </c>
      <c r="V647" s="16">
        <v>0.0</v>
      </c>
      <c r="W647" s="14" t="s">
        <v>2978</v>
      </c>
      <c r="X647" s="14" t="s">
        <v>4860</v>
      </c>
      <c r="Y647" s="16">
        <v>3.65E-6</v>
      </c>
      <c r="Z647" s="16">
        <v>31.0</v>
      </c>
      <c r="AA647" s="16">
        <v>0.487</v>
      </c>
      <c r="AB647" s="16">
        <v>0.0</v>
      </c>
      <c r="AC647" s="16">
        <v>0.01</v>
      </c>
      <c r="AD647" s="16">
        <v>6.36</v>
      </c>
      <c r="AE647" s="16">
        <v>0.0</v>
      </c>
      <c r="AF647" s="16">
        <v>0.992</v>
      </c>
      <c r="AG647" s="16">
        <v>0.0</v>
      </c>
      <c r="AH647" s="16">
        <v>74918.0</v>
      </c>
      <c r="AI647" s="16">
        <v>0.0</v>
      </c>
      <c r="AJ647" s="16">
        <v>0.0</v>
      </c>
      <c r="AK647" s="16">
        <v>0.0</v>
      </c>
      <c r="AL647" s="16">
        <v>60000.0</v>
      </c>
      <c r="AM647" s="16">
        <v>0.0</v>
      </c>
      <c r="AN647" s="16">
        <v>0.0</v>
      </c>
      <c r="AO647" s="16">
        <v>0.0</v>
      </c>
      <c r="AP647" s="16">
        <v>29606.0</v>
      </c>
      <c r="AQ647" s="16">
        <v>0.0</v>
      </c>
      <c r="AR647" s="16">
        <v>0.0</v>
      </c>
      <c r="AS647" s="16">
        <v>0.0</v>
      </c>
      <c r="AT647" s="16">
        <v>44892.0</v>
      </c>
      <c r="AU647" s="16">
        <v>0.0</v>
      </c>
      <c r="AV647" s="16">
        <v>0.0</v>
      </c>
      <c r="AW647" s="16">
        <v>0.0</v>
      </c>
      <c r="AX647" s="16">
        <v>64026.0</v>
      </c>
      <c r="AY647" s="16">
        <v>0.0</v>
      </c>
      <c r="AZ647" s="16">
        <v>0.0</v>
      </c>
      <c r="BA647" s="16">
        <v>0.0</v>
      </c>
      <c r="BB647" s="16">
        <v>5922.0</v>
      </c>
      <c r="BC647" s="16">
        <v>0.0</v>
      </c>
      <c r="BD647" s="16">
        <v>0.0</v>
      </c>
      <c r="BE647" s="16">
        <v>0.0</v>
      </c>
      <c r="BF647" s="16">
        <v>1180002.0</v>
      </c>
      <c r="BG647" s="16">
        <v>0.0</v>
      </c>
      <c r="BH647" s="16">
        <v>0.0</v>
      </c>
      <c r="BI647" s="16">
        <v>0.0</v>
      </c>
      <c r="BJ647" s="16">
        <v>910.0</v>
      </c>
      <c r="BK647" s="16">
        <v>0.0</v>
      </c>
      <c r="BL647" s="16">
        <v>0.0</v>
      </c>
      <c r="BM647" s="16">
        <v>2.0</v>
      </c>
      <c r="BN647" s="16">
        <v>91074.0</v>
      </c>
      <c r="BO647" s="16">
        <v>0.0</v>
      </c>
      <c r="BP647" s="16">
        <v>0.0</v>
      </c>
      <c r="BQ647" s="16">
        <v>0.0</v>
      </c>
      <c r="BR647" s="16">
        <v>62452.0</v>
      </c>
      <c r="BS647" s="16">
        <v>0.0</v>
      </c>
      <c r="BT647" s="16">
        <v>0.0</v>
      </c>
    </row>
    <row r="648">
      <c r="A648" s="14" t="s">
        <v>7256</v>
      </c>
      <c r="B648" s="16">
        <v>11.0</v>
      </c>
      <c r="C648" s="16">
        <v>4074580.0</v>
      </c>
      <c r="D648" s="14" t="s">
        <v>7257</v>
      </c>
      <c r="E648" s="14" t="s">
        <v>2622</v>
      </c>
      <c r="F648" s="14" t="s">
        <v>2621</v>
      </c>
      <c r="G648" s="14" t="s">
        <v>4844</v>
      </c>
      <c r="H648" s="14" t="s">
        <v>2978</v>
      </c>
      <c r="I648" s="14" t="s">
        <v>2978</v>
      </c>
      <c r="J648" s="14" t="s">
        <v>4845</v>
      </c>
      <c r="K648" s="14" t="s">
        <v>7258</v>
      </c>
      <c r="L648" s="14" t="s">
        <v>7258</v>
      </c>
      <c r="M648" s="14" t="s">
        <v>7259</v>
      </c>
      <c r="N648" s="14" t="s">
        <v>4848</v>
      </c>
      <c r="O648" s="14" t="s">
        <v>4878</v>
      </c>
      <c r="P648" s="16">
        <v>2930092.0</v>
      </c>
      <c r="Q648" s="17"/>
      <c r="R648" s="16">
        <v>2.0</v>
      </c>
      <c r="S648" s="16">
        <v>1613812.0</v>
      </c>
      <c r="T648" s="18">
        <v>1.2393E-6</v>
      </c>
      <c r="U648" s="16">
        <v>0.0</v>
      </c>
      <c r="V648" s="16">
        <v>0.0</v>
      </c>
      <c r="W648" s="14" t="s">
        <v>2978</v>
      </c>
      <c r="X648" s="14" t="s">
        <v>4849</v>
      </c>
      <c r="Y648" s="18">
        <v>2.8E-7</v>
      </c>
      <c r="Z648" s="16">
        <v>13.1</v>
      </c>
      <c r="AA648" s="16">
        <v>0.077</v>
      </c>
      <c r="AB648" s="16">
        <v>0.0</v>
      </c>
      <c r="AC648" s="16">
        <v>0.0</v>
      </c>
      <c r="AD648" s="16">
        <v>8.87</v>
      </c>
      <c r="AE648" s="17"/>
      <c r="AF648" s="17"/>
      <c r="AG648" s="16">
        <v>0.0</v>
      </c>
      <c r="AH648" s="16">
        <v>74918.0</v>
      </c>
      <c r="AI648" s="16">
        <v>0.0</v>
      </c>
      <c r="AJ648" s="16">
        <v>0.0</v>
      </c>
      <c r="AK648" s="16">
        <v>0.0</v>
      </c>
      <c r="AL648" s="16">
        <v>59972.0</v>
      </c>
      <c r="AM648" s="16">
        <v>0.0</v>
      </c>
      <c r="AN648" s="16">
        <v>0.0</v>
      </c>
      <c r="AO648" s="16">
        <v>0.0</v>
      </c>
      <c r="AP648" s="16">
        <v>29596.0</v>
      </c>
      <c r="AQ648" s="16">
        <v>0.0</v>
      </c>
      <c r="AR648" s="16">
        <v>0.0</v>
      </c>
      <c r="AS648" s="16">
        <v>0.0</v>
      </c>
      <c r="AT648" s="16">
        <v>44884.0</v>
      </c>
      <c r="AU648" s="16">
        <v>0.0</v>
      </c>
      <c r="AV648" s="16">
        <v>0.0</v>
      </c>
      <c r="AW648" s="16">
        <v>0.0</v>
      </c>
      <c r="AX648" s="16">
        <v>64010.0</v>
      </c>
      <c r="AY648" s="16">
        <v>0.0</v>
      </c>
      <c r="AZ648" s="16">
        <v>0.0</v>
      </c>
      <c r="BA648" s="16">
        <v>0.0</v>
      </c>
      <c r="BB648" s="16">
        <v>6078.0</v>
      </c>
      <c r="BC648" s="16">
        <v>0.0</v>
      </c>
      <c r="BD648" s="16">
        <v>0.0</v>
      </c>
      <c r="BE648" s="16">
        <v>2.0</v>
      </c>
      <c r="BF648" s="16">
        <v>1179962.0</v>
      </c>
      <c r="BG648" s="16">
        <v>0.0</v>
      </c>
      <c r="BH648" s="16">
        <v>0.0</v>
      </c>
      <c r="BI648" s="16">
        <v>0.0</v>
      </c>
      <c r="BJ648" s="16">
        <v>912.0</v>
      </c>
      <c r="BK648" s="16">
        <v>0.0</v>
      </c>
      <c r="BL648" s="16">
        <v>0.0</v>
      </c>
      <c r="BM648" s="16">
        <v>0.0</v>
      </c>
      <c r="BN648" s="16">
        <v>90998.0</v>
      </c>
      <c r="BO648" s="16">
        <v>0.0</v>
      </c>
      <c r="BP648" s="16">
        <v>0.0</v>
      </c>
      <c r="BQ648" s="16">
        <v>0.0</v>
      </c>
      <c r="BR648" s="16">
        <v>62482.0</v>
      </c>
      <c r="BS648" s="16">
        <v>0.0</v>
      </c>
      <c r="BT648" s="16">
        <v>0.0</v>
      </c>
    </row>
    <row r="649">
      <c r="A649" s="14" t="s">
        <v>7260</v>
      </c>
      <c r="B649" s="16">
        <v>11.0</v>
      </c>
      <c r="C649" s="16">
        <v>3856312.0</v>
      </c>
      <c r="D649" s="14" t="s">
        <v>7261</v>
      </c>
      <c r="E649" s="14" t="s">
        <v>7262</v>
      </c>
      <c r="F649" s="14" t="s">
        <v>2630</v>
      </c>
      <c r="G649" s="14" t="s">
        <v>5166</v>
      </c>
      <c r="H649" s="14" t="s">
        <v>2978</v>
      </c>
      <c r="I649" s="14" t="s">
        <v>21</v>
      </c>
      <c r="J649" s="14" t="s">
        <v>4845</v>
      </c>
      <c r="K649" s="14" t="s">
        <v>7263</v>
      </c>
      <c r="L649" s="14" t="s">
        <v>7263</v>
      </c>
      <c r="M649" s="14" t="s">
        <v>7264</v>
      </c>
      <c r="N649" s="14" t="s">
        <v>5050</v>
      </c>
      <c r="O649" s="14" t="s">
        <v>410</v>
      </c>
      <c r="P649" s="16">
        <v>2925807.0</v>
      </c>
      <c r="Q649" s="17"/>
      <c r="R649" s="16">
        <v>2.0</v>
      </c>
      <c r="S649" s="16">
        <v>1613816.0</v>
      </c>
      <c r="T649" s="18">
        <v>1.2393E-6</v>
      </c>
      <c r="U649" s="16">
        <v>0.0</v>
      </c>
      <c r="V649" s="16">
        <v>0.0</v>
      </c>
      <c r="W649" s="14" t="s">
        <v>2978</v>
      </c>
      <c r="X649" s="17"/>
      <c r="Y649" s="17"/>
      <c r="Z649" s="16">
        <v>20.5</v>
      </c>
      <c r="AA649" s="17"/>
      <c r="AB649" s="16">
        <v>0.0</v>
      </c>
      <c r="AC649" s="16">
        <v>0.01</v>
      </c>
      <c r="AD649" s="16">
        <v>2.34</v>
      </c>
      <c r="AE649" s="17"/>
      <c r="AF649" s="17"/>
      <c r="AG649" s="16">
        <v>0.0</v>
      </c>
      <c r="AH649" s="16">
        <v>74908.0</v>
      </c>
      <c r="AI649" s="16">
        <v>0.0</v>
      </c>
      <c r="AJ649" s="16">
        <v>0.0</v>
      </c>
      <c r="AK649" s="16">
        <v>0.0</v>
      </c>
      <c r="AL649" s="16">
        <v>59974.0</v>
      </c>
      <c r="AM649" s="16">
        <v>0.0</v>
      </c>
      <c r="AN649" s="16">
        <v>0.0</v>
      </c>
      <c r="AO649" s="16">
        <v>0.0</v>
      </c>
      <c r="AP649" s="16">
        <v>29598.0</v>
      </c>
      <c r="AQ649" s="16">
        <v>0.0</v>
      </c>
      <c r="AR649" s="16">
        <v>0.0</v>
      </c>
      <c r="AS649" s="16">
        <v>0.0</v>
      </c>
      <c r="AT649" s="16">
        <v>44870.0</v>
      </c>
      <c r="AU649" s="16">
        <v>0.0</v>
      </c>
      <c r="AV649" s="16">
        <v>0.0</v>
      </c>
      <c r="AW649" s="16">
        <v>0.0</v>
      </c>
      <c r="AX649" s="16">
        <v>63934.0</v>
      </c>
      <c r="AY649" s="16">
        <v>0.0</v>
      </c>
      <c r="AZ649" s="16">
        <v>0.0</v>
      </c>
      <c r="BA649" s="16">
        <v>0.0</v>
      </c>
      <c r="BB649" s="16">
        <v>6062.0</v>
      </c>
      <c r="BC649" s="16">
        <v>0.0</v>
      </c>
      <c r="BD649" s="16">
        <v>0.0</v>
      </c>
      <c r="BE649" s="16">
        <v>1.0</v>
      </c>
      <c r="BF649" s="16">
        <v>1179982.0</v>
      </c>
      <c r="BG649" s="16">
        <v>0.0</v>
      </c>
      <c r="BH649" s="16">
        <v>0.0</v>
      </c>
      <c r="BI649" s="16">
        <v>0.0</v>
      </c>
      <c r="BJ649" s="16">
        <v>912.0</v>
      </c>
      <c r="BK649" s="16">
        <v>0.0</v>
      </c>
      <c r="BL649" s="16">
        <v>0.0</v>
      </c>
      <c r="BM649" s="16">
        <v>1.0</v>
      </c>
      <c r="BN649" s="16">
        <v>91070.0</v>
      </c>
      <c r="BO649" s="16">
        <v>0.0</v>
      </c>
      <c r="BP649" s="16">
        <v>0.0</v>
      </c>
      <c r="BQ649" s="16">
        <v>0.0</v>
      </c>
      <c r="BR649" s="16">
        <v>62506.0</v>
      </c>
      <c r="BS649" s="16">
        <v>0.0</v>
      </c>
      <c r="BT649" s="16">
        <v>0.0</v>
      </c>
    </row>
    <row r="650">
      <c r="A650" s="14" t="s">
        <v>7265</v>
      </c>
      <c r="B650" s="16">
        <v>11.0</v>
      </c>
      <c r="C650" s="16">
        <v>4059389.0</v>
      </c>
      <c r="D650" s="14" t="s">
        <v>7266</v>
      </c>
      <c r="E650" s="14" t="s">
        <v>2621</v>
      </c>
      <c r="F650" s="14" t="s">
        <v>2622</v>
      </c>
      <c r="G650" s="14" t="s">
        <v>5166</v>
      </c>
      <c r="H650" s="14" t="s">
        <v>2978</v>
      </c>
      <c r="I650" s="14" t="s">
        <v>21</v>
      </c>
      <c r="J650" s="14" t="s">
        <v>4845</v>
      </c>
      <c r="K650" s="14" t="s">
        <v>7267</v>
      </c>
      <c r="L650" s="14" t="s">
        <v>7267</v>
      </c>
      <c r="M650" s="14" t="s">
        <v>7268</v>
      </c>
      <c r="N650" s="14" t="s">
        <v>4848</v>
      </c>
      <c r="P650" s="17"/>
      <c r="Q650" s="17"/>
      <c r="R650" s="16">
        <v>2.0</v>
      </c>
      <c r="S650" s="16">
        <v>1613838.0</v>
      </c>
      <c r="T650" s="18">
        <v>1.2393E-6</v>
      </c>
      <c r="U650" s="16">
        <v>0.0</v>
      </c>
      <c r="V650" s="16">
        <v>0.0</v>
      </c>
      <c r="W650" s="14" t="s">
        <v>2978</v>
      </c>
      <c r="X650" s="17"/>
      <c r="Y650" s="17"/>
      <c r="Z650" s="16">
        <v>14.6</v>
      </c>
      <c r="AA650" s="17"/>
      <c r="AB650" s="16">
        <v>0.01</v>
      </c>
      <c r="AC650" s="16">
        <v>0.03</v>
      </c>
      <c r="AD650" s="16">
        <v>1.79</v>
      </c>
      <c r="AE650" s="17"/>
      <c r="AF650" s="17"/>
      <c r="AG650" s="16">
        <v>0.0</v>
      </c>
      <c r="AH650" s="16">
        <v>74998.0</v>
      </c>
      <c r="AI650" s="16">
        <v>0.0</v>
      </c>
      <c r="AJ650" s="16">
        <v>0.0</v>
      </c>
      <c r="AK650" s="16">
        <v>0.0</v>
      </c>
      <c r="AL650" s="16">
        <v>60000.0</v>
      </c>
      <c r="AM650" s="16">
        <v>0.0</v>
      </c>
      <c r="AN650" s="16">
        <v>0.0</v>
      </c>
      <c r="AO650" s="16">
        <v>0.0</v>
      </c>
      <c r="AP650" s="16">
        <v>29604.0</v>
      </c>
      <c r="AQ650" s="16">
        <v>0.0</v>
      </c>
      <c r="AR650" s="16">
        <v>0.0</v>
      </c>
      <c r="AS650" s="16">
        <v>1.0</v>
      </c>
      <c r="AT650" s="16">
        <v>44876.0</v>
      </c>
      <c r="AU650" s="16">
        <v>0.0</v>
      </c>
      <c r="AV650" s="16">
        <v>0.0</v>
      </c>
      <c r="AW650" s="16">
        <v>0.0</v>
      </c>
      <c r="AX650" s="16">
        <v>64024.0</v>
      </c>
      <c r="AY650" s="16">
        <v>0.0</v>
      </c>
      <c r="AZ650" s="16">
        <v>0.0</v>
      </c>
      <c r="BA650" s="16">
        <v>0.0</v>
      </c>
      <c r="BB650" s="16">
        <v>6062.0</v>
      </c>
      <c r="BC650" s="16">
        <v>0.0</v>
      </c>
      <c r="BD650" s="16">
        <v>0.0</v>
      </c>
      <c r="BE650" s="16">
        <v>1.0</v>
      </c>
      <c r="BF650" s="16">
        <v>1179808.0</v>
      </c>
      <c r="BG650" s="16">
        <v>0.0</v>
      </c>
      <c r="BH650" s="16">
        <v>0.0</v>
      </c>
      <c r="BI650" s="16">
        <v>0.0</v>
      </c>
      <c r="BJ650" s="16">
        <v>912.0</v>
      </c>
      <c r="BK650" s="16">
        <v>0.0</v>
      </c>
      <c r="BL650" s="16">
        <v>0.0</v>
      </c>
      <c r="BM650" s="16">
        <v>0.0</v>
      </c>
      <c r="BN650" s="16">
        <v>91058.0</v>
      </c>
      <c r="BO650" s="16">
        <v>0.0</v>
      </c>
      <c r="BP650" s="16">
        <v>0.0</v>
      </c>
      <c r="BQ650" s="16">
        <v>0.0</v>
      </c>
      <c r="BR650" s="16">
        <v>62496.0</v>
      </c>
      <c r="BS650" s="16">
        <v>0.0</v>
      </c>
      <c r="BT650" s="16">
        <v>0.0</v>
      </c>
    </row>
    <row r="651">
      <c r="A651" s="14" t="s">
        <v>7269</v>
      </c>
      <c r="B651" s="16">
        <v>11.0</v>
      </c>
      <c r="C651" s="16">
        <v>4074518.0</v>
      </c>
      <c r="D651" s="17"/>
      <c r="E651" s="14" t="s">
        <v>2631</v>
      </c>
      <c r="F651" s="14" t="s">
        <v>2621</v>
      </c>
      <c r="G651" s="14" t="s">
        <v>5166</v>
      </c>
      <c r="H651" s="14" t="s">
        <v>2978</v>
      </c>
      <c r="I651" s="14" t="s">
        <v>21</v>
      </c>
      <c r="J651" s="14" t="s">
        <v>4845</v>
      </c>
      <c r="K651" s="14" t="s">
        <v>7270</v>
      </c>
      <c r="L651" s="14" t="s">
        <v>7270</v>
      </c>
      <c r="M651" s="14" t="s">
        <v>7271</v>
      </c>
      <c r="N651" s="14" t="s">
        <v>5348</v>
      </c>
      <c r="O651" s="17"/>
      <c r="P651" s="17"/>
      <c r="Q651" s="17"/>
      <c r="R651" s="16">
        <v>2.0</v>
      </c>
      <c r="S651" s="16">
        <v>1613892.0</v>
      </c>
      <c r="T651" s="18">
        <v>1.2392E-6</v>
      </c>
      <c r="U651" s="16">
        <v>0.0</v>
      </c>
      <c r="V651" s="16">
        <v>0.0</v>
      </c>
      <c r="W651" s="14" t="s">
        <v>2978</v>
      </c>
      <c r="X651" s="17"/>
      <c r="Y651" s="17"/>
      <c r="Z651" s="16">
        <v>42.0</v>
      </c>
      <c r="AA651" s="17"/>
      <c r="AB651" s="16">
        <v>0.02</v>
      </c>
      <c r="AC651" s="16">
        <v>-0.05</v>
      </c>
      <c r="AD651" s="16">
        <v>8.76</v>
      </c>
      <c r="AE651" s="17"/>
      <c r="AF651" s="17"/>
      <c r="AG651" s="16">
        <v>0.0</v>
      </c>
      <c r="AH651" s="16">
        <v>75032.0</v>
      </c>
      <c r="AI651" s="16">
        <v>0.0</v>
      </c>
      <c r="AJ651" s="16">
        <v>0.0</v>
      </c>
      <c r="AK651" s="16">
        <v>0.0</v>
      </c>
      <c r="AL651" s="16">
        <v>60032.0</v>
      </c>
      <c r="AM651" s="16">
        <v>0.0</v>
      </c>
      <c r="AN651" s="16">
        <v>0.0</v>
      </c>
      <c r="AO651" s="16">
        <v>0.0</v>
      </c>
      <c r="AP651" s="16">
        <v>29604.0</v>
      </c>
      <c r="AQ651" s="16">
        <v>0.0</v>
      </c>
      <c r="AR651" s="16">
        <v>0.0</v>
      </c>
      <c r="AS651" s="16">
        <v>1.0</v>
      </c>
      <c r="AT651" s="16">
        <v>44878.0</v>
      </c>
      <c r="AU651" s="16">
        <v>0.0</v>
      </c>
      <c r="AV651" s="16">
        <v>0.0</v>
      </c>
      <c r="AW651" s="16">
        <v>0.0</v>
      </c>
      <c r="AX651" s="16">
        <v>64028.0</v>
      </c>
      <c r="AY651" s="16">
        <v>0.0</v>
      </c>
      <c r="AZ651" s="16">
        <v>0.0</v>
      </c>
      <c r="BA651" s="16">
        <v>0.0</v>
      </c>
      <c r="BB651" s="16">
        <v>5858.0</v>
      </c>
      <c r="BC651" s="16">
        <v>0.0</v>
      </c>
      <c r="BD651" s="16">
        <v>0.0</v>
      </c>
      <c r="BE651" s="16">
        <v>0.0</v>
      </c>
      <c r="BF651" s="16">
        <v>1180014.0</v>
      </c>
      <c r="BG651" s="16">
        <v>0.0</v>
      </c>
      <c r="BH651" s="16">
        <v>0.0</v>
      </c>
      <c r="BI651" s="16">
        <v>0.0</v>
      </c>
      <c r="BJ651" s="16">
        <v>912.0</v>
      </c>
      <c r="BK651" s="16">
        <v>0.0</v>
      </c>
      <c r="BL651" s="16">
        <v>0.0</v>
      </c>
      <c r="BM651" s="16">
        <v>1.0</v>
      </c>
      <c r="BN651" s="16">
        <v>91058.0</v>
      </c>
      <c r="BO651" s="16">
        <v>0.0</v>
      </c>
      <c r="BP651" s="16">
        <v>0.0</v>
      </c>
      <c r="BQ651" s="16">
        <v>0.0</v>
      </c>
      <c r="BR651" s="16">
        <v>62476.0</v>
      </c>
      <c r="BS651" s="16">
        <v>0.0</v>
      </c>
      <c r="BT651" s="16">
        <v>0.0</v>
      </c>
    </row>
    <row r="652">
      <c r="A652" s="14" t="s">
        <v>7272</v>
      </c>
      <c r="B652" s="16">
        <v>11.0</v>
      </c>
      <c r="C652" s="16">
        <v>4086483.0</v>
      </c>
      <c r="D652" s="14" t="s">
        <v>7273</v>
      </c>
      <c r="E652" s="14" t="s">
        <v>2631</v>
      </c>
      <c r="F652" s="14" t="s">
        <v>2630</v>
      </c>
      <c r="G652" s="14" t="s">
        <v>4844</v>
      </c>
      <c r="H652" s="14" t="s">
        <v>2978</v>
      </c>
      <c r="I652" s="14" t="s">
        <v>2978</v>
      </c>
      <c r="J652" s="14" t="s">
        <v>4845</v>
      </c>
      <c r="K652" s="14" t="s">
        <v>7274</v>
      </c>
      <c r="L652" s="14" t="s">
        <v>7274</v>
      </c>
      <c r="M652" s="14" t="s">
        <v>7275</v>
      </c>
      <c r="N652" s="14" t="s">
        <v>409</v>
      </c>
      <c r="P652" s="17"/>
      <c r="Q652" s="17"/>
      <c r="R652" s="16">
        <v>2.0</v>
      </c>
      <c r="S652" s="16">
        <v>1613910.0</v>
      </c>
      <c r="T652" s="18">
        <v>1.2392E-6</v>
      </c>
      <c r="U652" s="16">
        <v>0.0</v>
      </c>
      <c r="V652" s="16">
        <v>0.0</v>
      </c>
      <c r="W652" s="14" t="s">
        <v>2978</v>
      </c>
      <c r="X652" s="14" t="s">
        <v>4849</v>
      </c>
      <c r="Y652" s="18">
        <v>2.8E-7</v>
      </c>
      <c r="Z652" s="16">
        <v>22.2</v>
      </c>
      <c r="AA652" s="16">
        <v>0.081</v>
      </c>
      <c r="AB652" s="16">
        <v>0.0</v>
      </c>
      <c r="AC652" s="16">
        <v>0.0</v>
      </c>
      <c r="AD652" s="16">
        <v>3.47</v>
      </c>
      <c r="AE652" s="16">
        <v>0.07</v>
      </c>
      <c r="AF652" s="16">
        <v>0.054</v>
      </c>
      <c r="AG652" s="16">
        <v>0.0</v>
      </c>
      <c r="AH652" s="16">
        <v>74908.0</v>
      </c>
      <c r="AI652" s="16">
        <v>0.0</v>
      </c>
      <c r="AJ652" s="16">
        <v>0.0</v>
      </c>
      <c r="AK652" s="16">
        <v>0.0</v>
      </c>
      <c r="AL652" s="16">
        <v>59990.0</v>
      </c>
      <c r="AM652" s="16">
        <v>0.0</v>
      </c>
      <c r="AN652" s="16">
        <v>0.0</v>
      </c>
      <c r="AO652" s="16">
        <v>0.0</v>
      </c>
      <c r="AP652" s="16">
        <v>29596.0</v>
      </c>
      <c r="AQ652" s="16">
        <v>0.0</v>
      </c>
      <c r="AR652" s="16">
        <v>0.0</v>
      </c>
      <c r="AS652" s="16">
        <v>0.0</v>
      </c>
      <c r="AT652" s="16">
        <v>44890.0</v>
      </c>
      <c r="AU652" s="16">
        <v>0.0</v>
      </c>
      <c r="AV652" s="16">
        <v>0.0</v>
      </c>
      <c r="AW652" s="16">
        <v>0.0</v>
      </c>
      <c r="AX652" s="16">
        <v>64002.0</v>
      </c>
      <c r="AY652" s="16">
        <v>0.0</v>
      </c>
      <c r="AZ652" s="16">
        <v>0.0</v>
      </c>
      <c r="BA652" s="16">
        <v>0.0</v>
      </c>
      <c r="BB652" s="16">
        <v>6084.0</v>
      </c>
      <c r="BC652" s="16">
        <v>0.0</v>
      </c>
      <c r="BD652" s="16">
        <v>0.0</v>
      </c>
      <c r="BE652" s="16">
        <v>2.0</v>
      </c>
      <c r="BF652" s="16">
        <v>1180006.0</v>
      </c>
      <c r="BG652" s="16">
        <v>0.0</v>
      </c>
      <c r="BH652" s="16">
        <v>0.0</v>
      </c>
      <c r="BI652" s="16">
        <v>0.0</v>
      </c>
      <c r="BJ652" s="16">
        <v>912.0</v>
      </c>
      <c r="BK652" s="16">
        <v>0.0</v>
      </c>
      <c r="BL652" s="16">
        <v>0.0</v>
      </c>
      <c r="BM652" s="16">
        <v>0.0</v>
      </c>
      <c r="BN652" s="16">
        <v>91042.0</v>
      </c>
      <c r="BO652" s="16">
        <v>0.0</v>
      </c>
      <c r="BP652" s="16">
        <v>0.0</v>
      </c>
      <c r="BQ652" s="16">
        <v>0.0</v>
      </c>
      <c r="BR652" s="16">
        <v>62480.0</v>
      </c>
      <c r="BS652" s="16">
        <v>0.0</v>
      </c>
      <c r="BT652" s="16">
        <v>0.0</v>
      </c>
    </row>
    <row r="653">
      <c r="A653" s="14" t="s">
        <v>7276</v>
      </c>
      <c r="B653" s="16">
        <v>11.0</v>
      </c>
      <c r="C653" s="16">
        <v>4059386.0</v>
      </c>
      <c r="D653" s="14" t="s">
        <v>5100</v>
      </c>
      <c r="E653" s="14" t="s">
        <v>2631</v>
      </c>
      <c r="F653" s="14" t="s">
        <v>2621</v>
      </c>
      <c r="G653" s="14" t="s">
        <v>5166</v>
      </c>
      <c r="H653" s="14" t="s">
        <v>2978</v>
      </c>
      <c r="I653" s="14" t="s">
        <v>21</v>
      </c>
      <c r="J653" s="14" t="s">
        <v>4845</v>
      </c>
      <c r="K653" s="14" t="s">
        <v>5101</v>
      </c>
      <c r="L653" s="14" t="s">
        <v>5101</v>
      </c>
      <c r="M653" s="14" t="s">
        <v>7277</v>
      </c>
      <c r="N653" s="14" t="s">
        <v>4848</v>
      </c>
      <c r="P653" s="17"/>
      <c r="Q653" s="17"/>
      <c r="R653" s="16">
        <v>2.0</v>
      </c>
      <c r="S653" s="16">
        <v>1613928.0</v>
      </c>
      <c r="T653" s="18">
        <v>1.2392E-6</v>
      </c>
      <c r="U653" s="16">
        <v>0.0</v>
      </c>
      <c r="V653" s="16">
        <v>0.0</v>
      </c>
      <c r="W653" s="14" t="s">
        <v>2978</v>
      </c>
      <c r="X653" s="14" t="s">
        <v>4849</v>
      </c>
      <c r="Y653" s="18">
        <v>2.8E-7</v>
      </c>
      <c r="Z653" s="16">
        <v>8.94</v>
      </c>
      <c r="AA653" s="17"/>
      <c r="AB653" s="16">
        <v>0.0</v>
      </c>
      <c r="AC653" s="16">
        <v>0.02</v>
      </c>
      <c r="AD653" s="16">
        <v>0.593</v>
      </c>
      <c r="AE653" s="17"/>
      <c r="AF653" s="17"/>
      <c r="AG653" s="16">
        <v>0.0</v>
      </c>
      <c r="AH653" s="16">
        <v>75008.0</v>
      </c>
      <c r="AI653" s="16">
        <v>0.0</v>
      </c>
      <c r="AJ653" s="16">
        <v>0.0</v>
      </c>
      <c r="AK653" s="16">
        <v>0.0</v>
      </c>
      <c r="AL653" s="16">
        <v>60006.0</v>
      </c>
      <c r="AM653" s="16">
        <v>0.0</v>
      </c>
      <c r="AN653" s="16">
        <v>0.0</v>
      </c>
      <c r="AO653" s="16">
        <v>0.0</v>
      </c>
      <c r="AP653" s="16">
        <v>29604.0</v>
      </c>
      <c r="AQ653" s="16">
        <v>0.0</v>
      </c>
      <c r="AR653" s="16">
        <v>0.0</v>
      </c>
      <c r="AS653" s="16">
        <v>0.0</v>
      </c>
      <c r="AT653" s="16">
        <v>44878.0</v>
      </c>
      <c r="AU653" s="16">
        <v>0.0</v>
      </c>
      <c r="AV653" s="16">
        <v>0.0</v>
      </c>
      <c r="AW653" s="16">
        <v>0.0</v>
      </c>
      <c r="AX653" s="16">
        <v>64026.0</v>
      </c>
      <c r="AY653" s="16">
        <v>0.0</v>
      </c>
      <c r="AZ653" s="16">
        <v>0.0</v>
      </c>
      <c r="BA653" s="16">
        <v>0.0</v>
      </c>
      <c r="BB653" s="16">
        <v>6062.0</v>
      </c>
      <c r="BC653" s="16">
        <v>0.0</v>
      </c>
      <c r="BD653" s="16">
        <v>0.0</v>
      </c>
      <c r="BE653" s="16">
        <v>2.0</v>
      </c>
      <c r="BF653" s="16">
        <v>1179874.0</v>
      </c>
      <c r="BG653" s="16">
        <v>0.0</v>
      </c>
      <c r="BH653" s="16">
        <v>0.0</v>
      </c>
      <c r="BI653" s="16">
        <v>0.0</v>
      </c>
      <c r="BJ653" s="16">
        <v>912.0</v>
      </c>
      <c r="BK653" s="16">
        <v>0.0</v>
      </c>
      <c r="BL653" s="16">
        <v>0.0</v>
      </c>
      <c r="BM653" s="16">
        <v>0.0</v>
      </c>
      <c r="BN653" s="16">
        <v>91058.0</v>
      </c>
      <c r="BO653" s="16">
        <v>0.0</v>
      </c>
      <c r="BP653" s="16">
        <v>0.0</v>
      </c>
      <c r="BQ653" s="16">
        <v>0.0</v>
      </c>
      <c r="BR653" s="16">
        <v>62500.0</v>
      </c>
      <c r="BS653" s="16">
        <v>0.0</v>
      </c>
      <c r="BT653" s="16">
        <v>0.0</v>
      </c>
    </row>
    <row r="654">
      <c r="A654" s="14" t="s">
        <v>7278</v>
      </c>
      <c r="B654" s="16">
        <v>11.0</v>
      </c>
      <c r="C654" s="16">
        <v>4082278.0</v>
      </c>
      <c r="D654" s="14" t="s">
        <v>7279</v>
      </c>
      <c r="E654" s="14" t="s">
        <v>2630</v>
      </c>
      <c r="F654" s="14" t="s">
        <v>2631</v>
      </c>
      <c r="G654" s="14" t="s">
        <v>4844</v>
      </c>
      <c r="H654" s="14" t="s">
        <v>2978</v>
      </c>
      <c r="I654" s="14" t="s">
        <v>2978</v>
      </c>
      <c r="J654" s="14" t="s">
        <v>4845</v>
      </c>
      <c r="K654" s="14" t="s">
        <v>7280</v>
      </c>
      <c r="L654" s="14" t="s">
        <v>7280</v>
      </c>
      <c r="M654" s="14" t="s">
        <v>7281</v>
      </c>
      <c r="N654" s="14" t="s">
        <v>409</v>
      </c>
      <c r="P654" s="17"/>
      <c r="Q654" s="17"/>
      <c r="R654" s="16">
        <v>2.0</v>
      </c>
      <c r="S654" s="16">
        <v>1613928.0</v>
      </c>
      <c r="T654" s="18">
        <v>1.2392E-6</v>
      </c>
      <c r="U654" s="16">
        <v>0.0</v>
      </c>
      <c r="V654" s="16">
        <v>0.0</v>
      </c>
      <c r="W654" s="14" t="s">
        <v>2978</v>
      </c>
      <c r="X654" s="14" t="s">
        <v>4849</v>
      </c>
      <c r="Y654" s="18">
        <v>2.8E-7</v>
      </c>
      <c r="Z654" s="16">
        <v>25.2</v>
      </c>
      <c r="AA654" s="16">
        <v>0.642</v>
      </c>
      <c r="AB654" s="16">
        <v>0.0</v>
      </c>
      <c r="AC654" s="16">
        <v>0.0</v>
      </c>
      <c r="AD654" s="16">
        <v>6.33</v>
      </c>
      <c r="AE654" s="16">
        <v>0.0</v>
      </c>
      <c r="AF654" s="16">
        <v>0.992</v>
      </c>
      <c r="AG654" s="16">
        <v>0.0</v>
      </c>
      <c r="AH654" s="16">
        <v>74928.0</v>
      </c>
      <c r="AI654" s="16">
        <v>0.0</v>
      </c>
      <c r="AJ654" s="16">
        <v>0.0</v>
      </c>
      <c r="AK654" s="16">
        <v>0.0</v>
      </c>
      <c r="AL654" s="16">
        <v>60010.0</v>
      </c>
      <c r="AM654" s="16">
        <v>0.0</v>
      </c>
      <c r="AN654" s="16">
        <v>0.0</v>
      </c>
      <c r="AO654" s="16">
        <v>0.0</v>
      </c>
      <c r="AP654" s="16">
        <v>29608.0</v>
      </c>
      <c r="AQ654" s="16">
        <v>0.0</v>
      </c>
      <c r="AR654" s="16">
        <v>0.0</v>
      </c>
      <c r="AS654" s="16">
        <v>0.0</v>
      </c>
      <c r="AT654" s="16">
        <v>44898.0</v>
      </c>
      <c r="AU654" s="16">
        <v>0.0</v>
      </c>
      <c r="AV654" s="16">
        <v>0.0</v>
      </c>
      <c r="AW654" s="16">
        <v>0.0</v>
      </c>
      <c r="AX654" s="16">
        <v>64044.0</v>
      </c>
      <c r="AY654" s="16">
        <v>0.0</v>
      </c>
      <c r="AZ654" s="16">
        <v>0.0</v>
      </c>
      <c r="BA654" s="16">
        <v>0.0</v>
      </c>
      <c r="BB654" s="16">
        <v>5944.0</v>
      </c>
      <c r="BC654" s="16">
        <v>0.0</v>
      </c>
      <c r="BD654" s="16">
        <v>0.0</v>
      </c>
      <c r="BE654" s="16">
        <v>2.0</v>
      </c>
      <c r="BF654" s="16">
        <v>1180034.0</v>
      </c>
      <c r="BG654" s="16">
        <v>0.0</v>
      </c>
      <c r="BH654" s="16">
        <v>0.0</v>
      </c>
      <c r="BI654" s="16">
        <v>0.0</v>
      </c>
      <c r="BJ654" s="16">
        <v>912.0</v>
      </c>
      <c r="BK654" s="16">
        <v>0.0</v>
      </c>
      <c r="BL654" s="16">
        <v>0.0</v>
      </c>
      <c r="BM654" s="16">
        <v>0.0</v>
      </c>
      <c r="BN654" s="16">
        <v>91082.0</v>
      </c>
      <c r="BO654" s="16">
        <v>0.0</v>
      </c>
      <c r="BP654" s="16">
        <v>0.0</v>
      </c>
      <c r="BQ654" s="16">
        <v>0.0</v>
      </c>
      <c r="BR654" s="16">
        <v>62468.0</v>
      </c>
      <c r="BS654" s="16">
        <v>0.0</v>
      </c>
      <c r="BT654" s="16">
        <v>0.0</v>
      </c>
    </row>
    <row r="655">
      <c r="A655" s="14" t="s">
        <v>7282</v>
      </c>
      <c r="B655" s="16">
        <v>11.0</v>
      </c>
      <c r="C655" s="16">
        <v>4086480.0</v>
      </c>
      <c r="D655" s="14" t="s">
        <v>5541</v>
      </c>
      <c r="E655" s="14" t="s">
        <v>2622</v>
      </c>
      <c r="F655" s="14" t="s">
        <v>2621</v>
      </c>
      <c r="G655" s="14" t="s">
        <v>4844</v>
      </c>
      <c r="H655" s="14" t="s">
        <v>2978</v>
      </c>
      <c r="I655" s="14" t="s">
        <v>2978</v>
      </c>
      <c r="J655" s="14" t="s">
        <v>4845</v>
      </c>
      <c r="K655" s="14" t="s">
        <v>7283</v>
      </c>
      <c r="L655" s="14" t="s">
        <v>7283</v>
      </c>
      <c r="M655" s="14" t="s">
        <v>5329</v>
      </c>
      <c r="N655" s="14" t="s">
        <v>409</v>
      </c>
      <c r="P655" s="17"/>
      <c r="Q655" s="17"/>
      <c r="R655" s="16">
        <v>2.0</v>
      </c>
      <c r="S655" s="16">
        <v>1613942.0</v>
      </c>
      <c r="T655" s="18">
        <v>1.2392E-6</v>
      </c>
      <c r="U655" s="16">
        <v>0.0</v>
      </c>
      <c r="V655" s="16">
        <v>0.0</v>
      </c>
      <c r="W655" s="14" t="s">
        <v>2978</v>
      </c>
      <c r="X655" s="14" t="s">
        <v>4849</v>
      </c>
      <c r="Y655" s="18">
        <v>2.8E-7</v>
      </c>
      <c r="Z655" s="16">
        <v>25.8</v>
      </c>
      <c r="AA655" s="17"/>
      <c r="AB655" s="16">
        <v>0.02</v>
      </c>
      <c r="AC655" s="16">
        <v>-0.02</v>
      </c>
      <c r="AD655" s="16">
        <v>8.85</v>
      </c>
      <c r="AE655" s="16">
        <v>0.01</v>
      </c>
      <c r="AF655" s="16">
        <v>0.832</v>
      </c>
      <c r="AG655" s="16">
        <v>0.0</v>
      </c>
      <c r="AH655" s="16">
        <v>74914.0</v>
      </c>
      <c r="AI655" s="16">
        <v>0.0</v>
      </c>
      <c r="AJ655" s="16">
        <v>0.0</v>
      </c>
      <c r="AK655" s="16">
        <v>0.0</v>
      </c>
      <c r="AL655" s="16">
        <v>59994.0</v>
      </c>
      <c r="AM655" s="16">
        <v>0.0</v>
      </c>
      <c r="AN655" s="16">
        <v>0.0</v>
      </c>
      <c r="AO655" s="16">
        <v>0.0</v>
      </c>
      <c r="AP655" s="16">
        <v>29606.0</v>
      </c>
      <c r="AQ655" s="16">
        <v>0.0</v>
      </c>
      <c r="AR655" s="16">
        <v>0.0</v>
      </c>
      <c r="AS655" s="16">
        <v>0.0</v>
      </c>
      <c r="AT655" s="16">
        <v>44888.0</v>
      </c>
      <c r="AU655" s="16">
        <v>0.0</v>
      </c>
      <c r="AV655" s="16">
        <v>0.0</v>
      </c>
      <c r="AW655" s="16">
        <v>0.0</v>
      </c>
      <c r="AX655" s="16">
        <v>64020.0</v>
      </c>
      <c r="AY655" s="16">
        <v>0.0</v>
      </c>
      <c r="AZ655" s="16">
        <v>0.0</v>
      </c>
      <c r="BA655" s="16">
        <v>0.0</v>
      </c>
      <c r="BB655" s="16">
        <v>6080.0</v>
      </c>
      <c r="BC655" s="16">
        <v>0.0</v>
      </c>
      <c r="BD655" s="16">
        <v>0.0</v>
      </c>
      <c r="BE655" s="16">
        <v>2.0</v>
      </c>
      <c r="BF655" s="16">
        <v>1180012.0</v>
      </c>
      <c r="BG655" s="16">
        <v>0.0</v>
      </c>
      <c r="BH655" s="16">
        <v>0.0</v>
      </c>
      <c r="BI655" s="16">
        <v>0.0</v>
      </c>
      <c r="BJ655" s="16">
        <v>912.0</v>
      </c>
      <c r="BK655" s="16">
        <v>0.0</v>
      </c>
      <c r="BL655" s="16">
        <v>0.0</v>
      </c>
      <c r="BM655" s="16">
        <v>0.0</v>
      </c>
      <c r="BN655" s="16">
        <v>91034.0</v>
      </c>
      <c r="BO655" s="16">
        <v>0.0</v>
      </c>
      <c r="BP655" s="16">
        <v>0.0</v>
      </c>
      <c r="BQ655" s="16">
        <v>0.0</v>
      </c>
      <c r="BR655" s="16">
        <v>62482.0</v>
      </c>
      <c r="BS655" s="16">
        <v>0.0</v>
      </c>
      <c r="BT655" s="16">
        <v>0.0</v>
      </c>
    </row>
    <row r="656">
      <c r="A656" s="14" t="s">
        <v>7284</v>
      </c>
      <c r="B656" s="16">
        <v>11.0</v>
      </c>
      <c r="C656" s="16">
        <v>4082250.0</v>
      </c>
      <c r="D656" s="14" t="s">
        <v>7285</v>
      </c>
      <c r="E656" s="14" t="s">
        <v>2631</v>
      </c>
      <c r="F656" s="14" t="s">
        <v>2630</v>
      </c>
      <c r="G656" s="14" t="s">
        <v>4844</v>
      </c>
      <c r="H656" s="14" t="s">
        <v>2978</v>
      </c>
      <c r="I656" s="14" t="s">
        <v>2978</v>
      </c>
      <c r="J656" s="14" t="s">
        <v>4845</v>
      </c>
      <c r="K656" s="14" t="s">
        <v>7286</v>
      </c>
      <c r="L656" s="14" t="s">
        <v>7286</v>
      </c>
      <c r="M656" s="14" t="s">
        <v>7287</v>
      </c>
      <c r="N656" s="14" t="s">
        <v>409</v>
      </c>
      <c r="O656" s="14" t="s">
        <v>410</v>
      </c>
      <c r="P656" s="16">
        <v>2066531.0</v>
      </c>
      <c r="Q656" s="17"/>
      <c r="R656" s="16">
        <v>2.0</v>
      </c>
      <c r="S656" s="16">
        <v>1613946.0</v>
      </c>
      <c r="T656" s="18">
        <v>1.2392E-6</v>
      </c>
      <c r="U656" s="16">
        <v>0.0</v>
      </c>
      <c r="V656" s="16">
        <v>0.0</v>
      </c>
      <c r="W656" s="14" t="s">
        <v>2978</v>
      </c>
      <c r="X656" s="14" t="s">
        <v>4865</v>
      </c>
      <c r="Y656" s="16">
        <v>4.43E-6</v>
      </c>
      <c r="Z656" s="16">
        <v>24.1</v>
      </c>
      <c r="AA656" s="17"/>
      <c r="AB656" s="16">
        <v>0.02</v>
      </c>
      <c r="AC656" s="16">
        <v>0.0</v>
      </c>
      <c r="AD656" s="16">
        <v>8.79</v>
      </c>
      <c r="AE656" s="16">
        <v>0.1</v>
      </c>
      <c r="AF656" s="16">
        <v>0.259</v>
      </c>
      <c r="AG656" s="16">
        <v>2.0</v>
      </c>
      <c r="AH656" s="16">
        <v>74930.0</v>
      </c>
      <c r="AI656" s="16">
        <v>0.0</v>
      </c>
      <c r="AJ656" s="16">
        <v>0.0</v>
      </c>
      <c r="AK656" s="16">
        <v>0.0</v>
      </c>
      <c r="AL656" s="16">
        <v>60010.0</v>
      </c>
      <c r="AM656" s="16">
        <v>0.0</v>
      </c>
      <c r="AN656" s="16">
        <v>0.0</v>
      </c>
      <c r="AO656" s="16">
        <v>0.0</v>
      </c>
      <c r="AP656" s="16">
        <v>29606.0</v>
      </c>
      <c r="AQ656" s="16">
        <v>0.0</v>
      </c>
      <c r="AR656" s="16">
        <v>0.0</v>
      </c>
      <c r="AS656" s="16">
        <v>0.0</v>
      </c>
      <c r="AT656" s="16">
        <v>44896.0</v>
      </c>
      <c r="AU656" s="16">
        <v>0.0</v>
      </c>
      <c r="AV656" s="16">
        <v>0.0</v>
      </c>
      <c r="AW656" s="16">
        <v>0.0</v>
      </c>
      <c r="AX656" s="16">
        <v>64022.0</v>
      </c>
      <c r="AY656" s="16">
        <v>0.0</v>
      </c>
      <c r="AZ656" s="16">
        <v>0.0</v>
      </c>
      <c r="BA656" s="16">
        <v>0.0</v>
      </c>
      <c r="BB656" s="16">
        <v>5976.0</v>
      </c>
      <c r="BC656" s="16">
        <v>0.0</v>
      </c>
      <c r="BD656" s="16">
        <v>0.0</v>
      </c>
      <c r="BE656" s="16">
        <v>0.0</v>
      </c>
      <c r="BF656" s="16">
        <v>1180028.0</v>
      </c>
      <c r="BG656" s="16">
        <v>0.0</v>
      </c>
      <c r="BH656" s="16">
        <v>0.0</v>
      </c>
      <c r="BI656" s="16">
        <v>0.0</v>
      </c>
      <c r="BJ656" s="16">
        <v>912.0</v>
      </c>
      <c r="BK656" s="16">
        <v>0.0</v>
      </c>
      <c r="BL656" s="16">
        <v>0.0</v>
      </c>
      <c r="BM656" s="16">
        <v>0.0</v>
      </c>
      <c r="BN656" s="16">
        <v>91090.0</v>
      </c>
      <c r="BO656" s="16">
        <v>0.0</v>
      </c>
      <c r="BP656" s="16">
        <v>0.0</v>
      </c>
      <c r="BQ656" s="16">
        <v>0.0</v>
      </c>
      <c r="BR656" s="16">
        <v>62476.0</v>
      </c>
      <c r="BS656" s="16">
        <v>0.0</v>
      </c>
      <c r="BT656" s="16">
        <v>0.0</v>
      </c>
    </row>
    <row r="657">
      <c r="A657" s="14" t="s">
        <v>7288</v>
      </c>
      <c r="B657" s="16">
        <v>11.0</v>
      </c>
      <c r="C657" s="16">
        <v>4023903.0</v>
      </c>
      <c r="D657" s="14" t="s">
        <v>7289</v>
      </c>
      <c r="E657" s="14" t="s">
        <v>2622</v>
      </c>
      <c r="F657" s="14" t="s">
        <v>2631</v>
      </c>
      <c r="G657" s="14" t="s">
        <v>5166</v>
      </c>
      <c r="H657" s="14" t="s">
        <v>2978</v>
      </c>
      <c r="I657" s="14" t="s">
        <v>21</v>
      </c>
      <c r="J657" s="14" t="s">
        <v>4845</v>
      </c>
      <c r="K657" s="14" t="s">
        <v>7290</v>
      </c>
      <c r="L657" s="14" t="s">
        <v>7290</v>
      </c>
      <c r="M657" s="14" t="s">
        <v>7291</v>
      </c>
      <c r="N657" s="14" t="s">
        <v>409</v>
      </c>
      <c r="O657" s="14" t="s">
        <v>410</v>
      </c>
      <c r="P657" s="16">
        <v>1430482.0</v>
      </c>
      <c r="Q657" s="17"/>
      <c r="R657" s="16">
        <v>2.0</v>
      </c>
      <c r="S657" s="16">
        <v>1613964.0</v>
      </c>
      <c r="T657" s="18">
        <v>1.2392E-6</v>
      </c>
      <c r="U657" s="16">
        <v>0.0</v>
      </c>
      <c r="V657" s="16">
        <v>0.0</v>
      </c>
      <c r="W657" s="14" t="s">
        <v>2978</v>
      </c>
      <c r="X657" s="17"/>
      <c r="Y657" s="17"/>
      <c r="Z657" s="16">
        <v>23.2</v>
      </c>
      <c r="AA657" s="17"/>
      <c r="AB657" s="16">
        <v>0.0</v>
      </c>
      <c r="AC657" s="16">
        <v>0.01</v>
      </c>
      <c r="AD657" s="16">
        <v>7.1</v>
      </c>
      <c r="AE657" s="16">
        <v>0.22</v>
      </c>
      <c r="AF657" s="16">
        <v>0.77</v>
      </c>
      <c r="AG657" s="16">
        <v>0.0</v>
      </c>
      <c r="AH657" s="16">
        <v>75004.0</v>
      </c>
      <c r="AI657" s="16">
        <v>0.0</v>
      </c>
      <c r="AJ657" s="16">
        <v>0.0</v>
      </c>
      <c r="AK657" s="16">
        <v>0.0</v>
      </c>
      <c r="AL657" s="16">
        <v>60010.0</v>
      </c>
      <c r="AM657" s="16">
        <v>0.0</v>
      </c>
      <c r="AN657" s="16">
        <v>0.0</v>
      </c>
      <c r="AO657" s="16">
        <v>0.0</v>
      </c>
      <c r="AP657" s="16">
        <v>29606.0</v>
      </c>
      <c r="AQ657" s="16">
        <v>0.0</v>
      </c>
      <c r="AR657" s="16">
        <v>0.0</v>
      </c>
      <c r="AS657" s="16">
        <v>1.0</v>
      </c>
      <c r="AT657" s="16">
        <v>44872.0</v>
      </c>
      <c r="AU657" s="16">
        <v>0.0</v>
      </c>
      <c r="AV657" s="16">
        <v>0.0</v>
      </c>
      <c r="AW657" s="16">
        <v>0.0</v>
      </c>
      <c r="AX657" s="16">
        <v>64006.0</v>
      </c>
      <c r="AY657" s="16">
        <v>0.0</v>
      </c>
      <c r="AZ657" s="16">
        <v>0.0</v>
      </c>
      <c r="BA657" s="16">
        <v>0.0</v>
      </c>
      <c r="BB657" s="16">
        <v>6062.0</v>
      </c>
      <c r="BC657" s="16">
        <v>0.0</v>
      </c>
      <c r="BD657" s="16">
        <v>0.0</v>
      </c>
      <c r="BE657" s="16">
        <v>1.0</v>
      </c>
      <c r="BF657" s="16">
        <v>1179926.0</v>
      </c>
      <c r="BG657" s="16">
        <v>0.0</v>
      </c>
      <c r="BH657" s="16">
        <v>0.0</v>
      </c>
      <c r="BI657" s="16">
        <v>0.0</v>
      </c>
      <c r="BJ657" s="16">
        <v>912.0</v>
      </c>
      <c r="BK657" s="16">
        <v>0.0</v>
      </c>
      <c r="BL657" s="16">
        <v>0.0</v>
      </c>
      <c r="BM657" s="16">
        <v>0.0</v>
      </c>
      <c r="BN657" s="16">
        <v>91070.0</v>
      </c>
      <c r="BO657" s="16">
        <v>0.0</v>
      </c>
      <c r="BP657" s="16">
        <v>0.0</v>
      </c>
      <c r="BQ657" s="16">
        <v>0.0</v>
      </c>
      <c r="BR657" s="16">
        <v>62496.0</v>
      </c>
      <c r="BS657" s="16">
        <v>0.0</v>
      </c>
      <c r="BT657" s="16">
        <v>0.0</v>
      </c>
    </row>
    <row r="658">
      <c r="A658" s="14" t="s">
        <v>7292</v>
      </c>
      <c r="B658" s="16">
        <v>11.0</v>
      </c>
      <c r="C658" s="16">
        <v>4074523.0</v>
      </c>
      <c r="D658" s="14" t="s">
        <v>7293</v>
      </c>
      <c r="E658" s="14" t="s">
        <v>2631</v>
      </c>
      <c r="F658" s="14" t="s">
        <v>2630</v>
      </c>
      <c r="G658" s="14" t="s">
        <v>5166</v>
      </c>
      <c r="H658" s="14" t="s">
        <v>2978</v>
      </c>
      <c r="I658" s="14" t="s">
        <v>21</v>
      </c>
      <c r="J658" s="14" t="s">
        <v>4845</v>
      </c>
      <c r="K658" s="14" t="s">
        <v>7294</v>
      </c>
      <c r="L658" s="14" t="s">
        <v>7294</v>
      </c>
      <c r="M658" s="14" t="s">
        <v>7295</v>
      </c>
      <c r="N658" s="14" t="s">
        <v>4848</v>
      </c>
      <c r="P658" s="17"/>
      <c r="Q658" s="17"/>
      <c r="R658" s="16">
        <v>2.0</v>
      </c>
      <c r="S658" s="16">
        <v>1613988.0</v>
      </c>
      <c r="T658" s="18">
        <v>1.2392E-6</v>
      </c>
      <c r="U658" s="16">
        <v>0.0</v>
      </c>
      <c r="V658" s="16">
        <v>0.0</v>
      </c>
      <c r="W658" s="14" t="s">
        <v>2978</v>
      </c>
      <c r="X658" s="17"/>
      <c r="Y658" s="17"/>
      <c r="Z658" s="16">
        <v>9.36</v>
      </c>
      <c r="AA658" s="16">
        <v>0.105</v>
      </c>
      <c r="AB658" s="16">
        <v>0.01</v>
      </c>
      <c r="AC658" s="16">
        <v>0.0</v>
      </c>
      <c r="AD658" s="16">
        <v>0.878</v>
      </c>
      <c r="AE658" s="17"/>
      <c r="AF658" s="17"/>
      <c r="AG658" s="16">
        <v>1.0</v>
      </c>
      <c r="AH658" s="16">
        <v>75046.0</v>
      </c>
      <c r="AI658" s="16">
        <v>0.0</v>
      </c>
      <c r="AJ658" s="16">
        <v>0.0</v>
      </c>
      <c r="AK658" s="16">
        <v>0.0</v>
      </c>
      <c r="AL658" s="16">
        <v>60032.0</v>
      </c>
      <c r="AM658" s="16">
        <v>0.0</v>
      </c>
      <c r="AN658" s="16">
        <v>0.0</v>
      </c>
      <c r="AO658" s="16">
        <v>0.0</v>
      </c>
      <c r="AP658" s="16">
        <v>29604.0</v>
      </c>
      <c r="AQ658" s="16">
        <v>0.0</v>
      </c>
      <c r="AR658" s="16">
        <v>0.0</v>
      </c>
      <c r="AS658" s="16">
        <v>0.0</v>
      </c>
      <c r="AT658" s="16">
        <v>44882.0</v>
      </c>
      <c r="AU658" s="16">
        <v>0.0</v>
      </c>
      <c r="AV658" s="16">
        <v>0.0</v>
      </c>
      <c r="AW658" s="16">
        <v>0.0</v>
      </c>
      <c r="AX658" s="16">
        <v>64032.0</v>
      </c>
      <c r="AY658" s="16">
        <v>0.0</v>
      </c>
      <c r="AZ658" s="16">
        <v>0.0</v>
      </c>
      <c r="BA658" s="16">
        <v>0.0</v>
      </c>
      <c r="BB658" s="16">
        <v>5916.0</v>
      </c>
      <c r="BC658" s="16">
        <v>0.0</v>
      </c>
      <c r="BD658" s="16">
        <v>0.0</v>
      </c>
      <c r="BE658" s="16">
        <v>1.0</v>
      </c>
      <c r="BF658" s="16">
        <v>1180020.0</v>
      </c>
      <c r="BG658" s="16">
        <v>0.0</v>
      </c>
      <c r="BH658" s="16">
        <v>0.0</v>
      </c>
      <c r="BI658" s="16">
        <v>0.0</v>
      </c>
      <c r="BJ658" s="16">
        <v>910.0</v>
      </c>
      <c r="BK658" s="16">
        <v>0.0</v>
      </c>
      <c r="BL658" s="16">
        <v>0.0</v>
      </c>
      <c r="BM658" s="16">
        <v>0.0</v>
      </c>
      <c r="BN658" s="16">
        <v>91062.0</v>
      </c>
      <c r="BO658" s="16">
        <v>0.0</v>
      </c>
      <c r="BP658" s="16">
        <v>0.0</v>
      </c>
      <c r="BQ658" s="16">
        <v>0.0</v>
      </c>
      <c r="BR658" s="16">
        <v>62484.0</v>
      </c>
      <c r="BS658" s="16">
        <v>0.0</v>
      </c>
      <c r="BT658" s="16">
        <v>0.0</v>
      </c>
    </row>
    <row r="659">
      <c r="A659" s="14" t="s">
        <v>7296</v>
      </c>
      <c r="B659" s="16">
        <v>11.0</v>
      </c>
      <c r="C659" s="16">
        <v>4083367.0</v>
      </c>
      <c r="D659" s="14" t="s">
        <v>7297</v>
      </c>
      <c r="E659" s="14" t="s">
        <v>2630</v>
      </c>
      <c r="F659" s="14" t="s">
        <v>2622</v>
      </c>
      <c r="G659" s="14" t="s">
        <v>4844</v>
      </c>
      <c r="H659" s="14" t="s">
        <v>2978</v>
      </c>
      <c r="I659" s="14" t="s">
        <v>2978</v>
      </c>
      <c r="J659" s="14" t="s">
        <v>4845</v>
      </c>
      <c r="K659" s="14" t="s">
        <v>7298</v>
      </c>
      <c r="L659" s="14" t="s">
        <v>7298</v>
      </c>
      <c r="M659" s="14" t="s">
        <v>7299</v>
      </c>
      <c r="N659" s="14" t="s">
        <v>409</v>
      </c>
      <c r="P659" s="17"/>
      <c r="Q659" s="17"/>
      <c r="R659" s="16">
        <v>2.0</v>
      </c>
      <c r="S659" s="16">
        <v>1613992.0</v>
      </c>
      <c r="T659" s="18">
        <v>1.2392E-6</v>
      </c>
      <c r="U659" s="16">
        <v>0.0</v>
      </c>
      <c r="V659" s="16">
        <v>0.0</v>
      </c>
      <c r="W659" s="14" t="s">
        <v>2978</v>
      </c>
      <c r="X659" s="14" t="s">
        <v>4849</v>
      </c>
      <c r="Y659" s="18">
        <v>2.8E-7</v>
      </c>
      <c r="Z659" s="16">
        <v>21.0</v>
      </c>
      <c r="AA659" s="16">
        <v>0.257</v>
      </c>
      <c r="AB659" s="16">
        <v>0.0</v>
      </c>
      <c r="AC659" s="16">
        <v>0.0</v>
      </c>
      <c r="AD659" s="16">
        <v>6.31</v>
      </c>
      <c r="AE659" s="16">
        <v>1.0</v>
      </c>
      <c r="AF659" s="16">
        <v>0.0</v>
      </c>
      <c r="AG659" s="16">
        <v>0.0</v>
      </c>
      <c r="AH659" s="16">
        <v>74900.0</v>
      </c>
      <c r="AI659" s="16">
        <v>0.0</v>
      </c>
      <c r="AJ659" s="16">
        <v>0.0</v>
      </c>
      <c r="AK659" s="16">
        <v>0.0</v>
      </c>
      <c r="AL659" s="16">
        <v>60006.0</v>
      </c>
      <c r="AM659" s="16">
        <v>0.0</v>
      </c>
      <c r="AN659" s="16">
        <v>0.0</v>
      </c>
      <c r="AO659" s="16">
        <v>0.0</v>
      </c>
      <c r="AP659" s="16">
        <v>29602.0</v>
      </c>
      <c r="AQ659" s="16">
        <v>0.0</v>
      </c>
      <c r="AR659" s="16">
        <v>0.0</v>
      </c>
      <c r="AS659" s="16">
        <v>0.0</v>
      </c>
      <c r="AT659" s="16">
        <v>44886.0</v>
      </c>
      <c r="AU659" s="16">
        <v>0.0</v>
      </c>
      <c r="AV659" s="16">
        <v>0.0</v>
      </c>
      <c r="AW659" s="16">
        <v>0.0</v>
      </c>
      <c r="AX659" s="16">
        <v>64018.0</v>
      </c>
      <c r="AY659" s="16">
        <v>0.0</v>
      </c>
      <c r="AZ659" s="16">
        <v>0.0</v>
      </c>
      <c r="BA659" s="16">
        <v>0.0</v>
      </c>
      <c r="BB659" s="16">
        <v>6084.0</v>
      </c>
      <c r="BC659" s="16">
        <v>0.0</v>
      </c>
      <c r="BD659" s="16">
        <v>0.0</v>
      </c>
      <c r="BE659" s="16">
        <v>2.0</v>
      </c>
      <c r="BF659" s="16">
        <v>1180028.0</v>
      </c>
      <c r="BG659" s="16">
        <v>0.0</v>
      </c>
      <c r="BH659" s="16">
        <v>0.0</v>
      </c>
      <c r="BI659" s="16">
        <v>0.0</v>
      </c>
      <c r="BJ659" s="16">
        <v>912.0</v>
      </c>
      <c r="BK659" s="16">
        <v>0.0</v>
      </c>
      <c r="BL659" s="16">
        <v>0.0</v>
      </c>
      <c r="BM659" s="16">
        <v>0.0</v>
      </c>
      <c r="BN659" s="16">
        <v>91080.0</v>
      </c>
      <c r="BO659" s="16">
        <v>0.0</v>
      </c>
      <c r="BP659" s="16">
        <v>0.0</v>
      </c>
      <c r="BQ659" s="16">
        <v>0.0</v>
      </c>
      <c r="BR659" s="16">
        <v>62476.0</v>
      </c>
      <c r="BS659" s="16">
        <v>0.0</v>
      </c>
      <c r="BT659" s="16">
        <v>0.0</v>
      </c>
    </row>
    <row r="660">
      <c r="A660" s="14" t="s">
        <v>7300</v>
      </c>
      <c r="B660" s="16">
        <v>11.0</v>
      </c>
      <c r="C660" s="16">
        <v>4059327.0</v>
      </c>
      <c r="D660" s="14" t="s">
        <v>7301</v>
      </c>
      <c r="E660" s="14" t="s">
        <v>2630</v>
      </c>
      <c r="F660" s="14" t="s">
        <v>2631</v>
      </c>
      <c r="G660" s="14" t="s">
        <v>4844</v>
      </c>
      <c r="H660" s="14" t="s">
        <v>2978</v>
      </c>
      <c r="I660" s="14" t="s">
        <v>2978</v>
      </c>
      <c r="J660" s="14" t="s">
        <v>4845</v>
      </c>
      <c r="K660" s="14" t="s">
        <v>7302</v>
      </c>
      <c r="L660" s="14" t="s">
        <v>7302</v>
      </c>
      <c r="M660" s="14" t="s">
        <v>7303</v>
      </c>
      <c r="N660" s="14" t="s">
        <v>409</v>
      </c>
      <c r="P660" s="17"/>
      <c r="Q660" s="17"/>
      <c r="R660" s="16">
        <v>2.0</v>
      </c>
      <c r="S660" s="16">
        <v>1613994.0</v>
      </c>
      <c r="T660" s="18">
        <v>1.2392E-6</v>
      </c>
      <c r="U660" s="16">
        <v>0.0</v>
      </c>
      <c r="V660" s="16">
        <v>0.0</v>
      </c>
      <c r="W660" s="14" t="s">
        <v>2978</v>
      </c>
      <c r="X660" s="17"/>
      <c r="Y660" s="17"/>
      <c r="Z660" s="16">
        <v>20.5</v>
      </c>
      <c r="AA660" s="17"/>
      <c r="AB660" s="16">
        <v>0.0</v>
      </c>
      <c r="AC660" s="16">
        <v>0.0</v>
      </c>
      <c r="AD660" s="16">
        <v>6.33</v>
      </c>
      <c r="AE660" s="16">
        <v>0.51</v>
      </c>
      <c r="AF660" s="16">
        <v>0.003</v>
      </c>
      <c r="AG660" s="16">
        <v>0.0</v>
      </c>
      <c r="AH660" s="16">
        <v>74888.0</v>
      </c>
      <c r="AI660" s="16">
        <v>0.0</v>
      </c>
      <c r="AJ660" s="16">
        <v>0.0</v>
      </c>
      <c r="AK660" s="16">
        <v>0.0</v>
      </c>
      <c r="AL660" s="16">
        <v>59996.0</v>
      </c>
      <c r="AM660" s="16">
        <v>0.0</v>
      </c>
      <c r="AN660" s="16">
        <v>0.0</v>
      </c>
      <c r="AO660" s="16">
        <v>0.0</v>
      </c>
      <c r="AP660" s="16">
        <v>29602.0</v>
      </c>
      <c r="AQ660" s="16">
        <v>0.0</v>
      </c>
      <c r="AR660" s="16">
        <v>0.0</v>
      </c>
      <c r="AS660" s="16">
        <v>1.0</v>
      </c>
      <c r="AT660" s="16">
        <v>44898.0</v>
      </c>
      <c r="AU660" s="16">
        <v>0.0</v>
      </c>
      <c r="AV660" s="16">
        <v>0.0</v>
      </c>
      <c r="AW660" s="16">
        <v>0.0</v>
      </c>
      <c r="AX660" s="16">
        <v>64032.0</v>
      </c>
      <c r="AY660" s="16">
        <v>0.0</v>
      </c>
      <c r="AZ660" s="16">
        <v>0.0</v>
      </c>
      <c r="BA660" s="16">
        <v>0.0</v>
      </c>
      <c r="BB660" s="16">
        <v>6084.0</v>
      </c>
      <c r="BC660" s="16">
        <v>0.0</v>
      </c>
      <c r="BD660" s="16">
        <v>0.0</v>
      </c>
      <c r="BE660" s="16">
        <v>1.0</v>
      </c>
      <c r="BF660" s="16">
        <v>1180020.0</v>
      </c>
      <c r="BG660" s="16">
        <v>0.0</v>
      </c>
      <c r="BH660" s="16">
        <v>0.0</v>
      </c>
      <c r="BI660" s="16">
        <v>0.0</v>
      </c>
      <c r="BJ660" s="16">
        <v>912.0</v>
      </c>
      <c r="BK660" s="16">
        <v>0.0</v>
      </c>
      <c r="BL660" s="16">
        <v>0.0</v>
      </c>
      <c r="BM660" s="16">
        <v>0.0</v>
      </c>
      <c r="BN660" s="16">
        <v>91076.0</v>
      </c>
      <c r="BO660" s="16">
        <v>0.0</v>
      </c>
      <c r="BP660" s="16">
        <v>0.0</v>
      </c>
      <c r="BQ660" s="16">
        <v>0.0</v>
      </c>
      <c r="BR660" s="16">
        <v>62486.0</v>
      </c>
      <c r="BS660" s="16">
        <v>0.0</v>
      </c>
      <c r="BT660" s="16">
        <v>0.0</v>
      </c>
    </row>
    <row r="661">
      <c r="A661" s="14" t="s">
        <v>7304</v>
      </c>
      <c r="B661" s="16">
        <v>11.0</v>
      </c>
      <c r="C661" s="16">
        <v>4059375.0</v>
      </c>
      <c r="D661" s="14" t="s">
        <v>7305</v>
      </c>
      <c r="E661" s="14" t="s">
        <v>2631</v>
      </c>
      <c r="F661" s="14" t="s">
        <v>2630</v>
      </c>
      <c r="G661" s="14" t="s">
        <v>4844</v>
      </c>
      <c r="H661" s="14" t="s">
        <v>2978</v>
      </c>
      <c r="I661" s="14" t="s">
        <v>2978</v>
      </c>
      <c r="J661" s="14" t="s">
        <v>4845</v>
      </c>
      <c r="K661" s="14" t="s">
        <v>7306</v>
      </c>
      <c r="L661" s="14" t="s">
        <v>7306</v>
      </c>
      <c r="M661" s="14" t="s">
        <v>7307</v>
      </c>
      <c r="N661" s="14" t="s">
        <v>409</v>
      </c>
      <c r="P661" s="17"/>
      <c r="Q661" s="17"/>
      <c r="R661" s="16">
        <v>2.0</v>
      </c>
      <c r="S661" s="16">
        <v>1613998.0</v>
      </c>
      <c r="T661" s="18">
        <v>1.2392E-6</v>
      </c>
      <c r="U661" s="16">
        <v>0.0</v>
      </c>
      <c r="V661" s="16">
        <v>0.0</v>
      </c>
      <c r="W661" s="14" t="s">
        <v>2978</v>
      </c>
      <c r="X661" s="14" t="s">
        <v>4954</v>
      </c>
      <c r="Y661" s="16">
        <v>7.38E-6</v>
      </c>
      <c r="Z661" s="16">
        <v>27.9</v>
      </c>
      <c r="AA661" s="17"/>
      <c r="AB661" s="16">
        <v>0.0</v>
      </c>
      <c r="AC661" s="16">
        <v>0.01</v>
      </c>
      <c r="AD661" s="16">
        <v>8.79</v>
      </c>
      <c r="AE661" s="16">
        <v>0.0</v>
      </c>
      <c r="AF661" s="16">
        <v>0.985</v>
      </c>
      <c r="AG661" s="16">
        <v>0.0</v>
      </c>
      <c r="AH661" s="16">
        <v>74918.0</v>
      </c>
      <c r="AI661" s="16">
        <v>0.0</v>
      </c>
      <c r="AJ661" s="16">
        <v>0.0</v>
      </c>
      <c r="AK661" s="16">
        <v>0.0</v>
      </c>
      <c r="AL661" s="16">
        <v>59988.0</v>
      </c>
      <c r="AM661" s="16">
        <v>0.0</v>
      </c>
      <c r="AN661" s="16">
        <v>0.0</v>
      </c>
      <c r="AO661" s="16">
        <v>0.0</v>
      </c>
      <c r="AP661" s="16">
        <v>29604.0</v>
      </c>
      <c r="AQ661" s="16">
        <v>0.0</v>
      </c>
      <c r="AR661" s="16">
        <v>0.0</v>
      </c>
      <c r="AS661" s="16">
        <v>2.0</v>
      </c>
      <c r="AT661" s="16">
        <v>44894.0</v>
      </c>
      <c r="AU661" s="16">
        <v>0.0</v>
      </c>
      <c r="AV661" s="16">
        <v>0.0</v>
      </c>
      <c r="AW661" s="16">
        <v>0.0</v>
      </c>
      <c r="AX661" s="16">
        <v>64028.0</v>
      </c>
      <c r="AY661" s="16">
        <v>0.0</v>
      </c>
      <c r="AZ661" s="16">
        <v>0.0</v>
      </c>
      <c r="BA661" s="16">
        <v>0.0</v>
      </c>
      <c r="BB661" s="16">
        <v>6084.0</v>
      </c>
      <c r="BC661" s="16">
        <v>0.0</v>
      </c>
      <c r="BD661" s="16">
        <v>0.0</v>
      </c>
      <c r="BE661" s="16">
        <v>0.0</v>
      </c>
      <c r="BF661" s="16">
        <v>1180004.0</v>
      </c>
      <c r="BG661" s="16">
        <v>0.0</v>
      </c>
      <c r="BH661" s="16">
        <v>0.0</v>
      </c>
      <c r="BI661" s="16">
        <v>0.0</v>
      </c>
      <c r="BJ661" s="16">
        <v>912.0</v>
      </c>
      <c r="BK661" s="16">
        <v>0.0</v>
      </c>
      <c r="BL661" s="16">
        <v>0.0</v>
      </c>
      <c r="BM661" s="16">
        <v>0.0</v>
      </c>
      <c r="BN661" s="16">
        <v>91082.0</v>
      </c>
      <c r="BO661" s="16">
        <v>0.0</v>
      </c>
      <c r="BP661" s="16">
        <v>0.0</v>
      </c>
      <c r="BQ661" s="16">
        <v>0.0</v>
      </c>
      <c r="BR661" s="16">
        <v>62484.0</v>
      </c>
      <c r="BS661" s="16">
        <v>0.0</v>
      </c>
      <c r="BT661" s="16">
        <v>0.0</v>
      </c>
    </row>
    <row r="662">
      <c r="A662" s="14" t="s">
        <v>7308</v>
      </c>
      <c r="B662" s="16">
        <v>11.0</v>
      </c>
      <c r="C662" s="16">
        <v>3856404.0</v>
      </c>
      <c r="D662" s="14" t="s">
        <v>7309</v>
      </c>
      <c r="E662" s="14" t="s">
        <v>2622</v>
      </c>
      <c r="F662" s="14" t="s">
        <v>2631</v>
      </c>
      <c r="G662" s="14" t="s">
        <v>5166</v>
      </c>
      <c r="H662" s="14" t="s">
        <v>2978</v>
      </c>
      <c r="I662" s="14" t="s">
        <v>21</v>
      </c>
      <c r="J662" s="14" t="s">
        <v>4845</v>
      </c>
      <c r="K662" s="14" t="s">
        <v>7310</v>
      </c>
      <c r="L662" s="14" t="s">
        <v>7310</v>
      </c>
      <c r="M662" s="14" t="s">
        <v>7311</v>
      </c>
      <c r="N662" s="14" t="s">
        <v>409</v>
      </c>
      <c r="O662" s="14" t="s">
        <v>410</v>
      </c>
      <c r="P662" s="16">
        <v>2167927.0</v>
      </c>
      <c r="Q662" s="17"/>
      <c r="R662" s="16">
        <v>2.0</v>
      </c>
      <c r="S662" s="16">
        <v>1614004.0</v>
      </c>
      <c r="T662" s="18">
        <v>1.2392E-6</v>
      </c>
      <c r="U662" s="16">
        <v>0.0</v>
      </c>
      <c r="V662" s="16">
        <v>0.0</v>
      </c>
      <c r="W662" s="14" t="s">
        <v>2978</v>
      </c>
      <c r="X662" s="14" t="s">
        <v>4849</v>
      </c>
      <c r="Y662" s="18">
        <v>2.8E-7</v>
      </c>
      <c r="Z662" s="16">
        <v>16.6</v>
      </c>
      <c r="AA662" s="17"/>
      <c r="AB662" s="16">
        <v>0.0</v>
      </c>
      <c r="AC662" s="16">
        <v>0.0</v>
      </c>
      <c r="AD662" s="16">
        <v>1.81</v>
      </c>
      <c r="AE662" s="16">
        <v>0.41</v>
      </c>
      <c r="AF662" s="16">
        <v>0.026</v>
      </c>
      <c r="AG662" s="16">
        <v>0.0</v>
      </c>
      <c r="AH662" s="16">
        <v>75058.0</v>
      </c>
      <c r="AI662" s="16">
        <v>0.0</v>
      </c>
      <c r="AJ662" s="16">
        <v>0.0</v>
      </c>
      <c r="AK662" s="16">
        <v>0.0</v>
      </c>
      <c r="AL662" s="16">
        <v>60034.0</v>
      </c>
      <c r="AM662" s="16">
        <v>0.0</v>
      </c>
      <c r="AN662" s="16">
        <v>0.0</v>
      </c>
      <c r="AO662" s="16">
        <v>0.0</v>
      </c>
      <c r="AP662" s="16">
        <v>29600.0</v>
      </c>
      <c r="AQ662" s="16">
        <v>0.0</v>
      </c>
      <c r="AR662" s="16">
        <v>0.0</v>
      </c>
      <c r="AS662" s="16">
        <v>0.0</v>
      </c>
      <c r="AT662" s="16">
        <v>44886.0</v>
      </c>
      <c r="AU662" s="16">
        <v>0.0</v>
      </c>
      <c r="AV662" s="16">
        <v>0.0</v>
      </c>
      <c r="AW662" s="16">
        <v>0.0</v>
      </c>
      <c r="AX662" s="16">
        <v>63880.0</v>
      </c>
      <c r="AY662" s="16">
        <v>0.0</v>
      </c>
      <c r="AZ662" s="16">
        <v>0.0</v>
      </c>
      <c r="BA662" s="16">
        <v>0.0</v>
      </c>
      <c r="BB662" s="16">
        <v>6060.0</v>
      </c>
      <c r="BC662" s="16">
        <v>0.0</v>
      </c>
      <c r="BD662" s="16">
        <v>0.0</v>
      </c>
      <c r="BE662" s="16">
        <v>2.0</v>
      </c>
      <c r="BF662" s="16">
        <v>1179984.0</v>
      </c>
      <c r="BG662" s="16">
        <v>0.0</v>
      </c>
      <c r="BH662" s="16">
        <v>0.0</v>
      </c>
      <c r="BI662" s="16">
        <v>0.0</v>
      </c>
      <c r="BJ662" s="16">
        <v>912.0</v>
      </c>
      <c r="BK662" s="16">
        <v>0.0</v>
      </c>
      <c r="BL662" s="16">
        <v>0.0</v>
      </c>
      <c r="BM662" s="16">
        <v>0.0</v>
      </c>
      <c r="BN662" s="16">
        <v>91088.0</v>
      </c>
      <c r="BO662" s="16">
        <v>0.0</v>
      </c>
      <c r="BP662" s="16">
        <v>0.0</v>
      </c>
      <c r="BQ662" s="16">
        <v>0.0</v>
      </c>
      <c r="BR662" s="16">
        <v>62502.0</v>
      </c>
      <c r="BS662" s="16">
        <v>0.0</v>
      </c>
      <c r="BT662" s="16">
        <v>0.0</v>
      </c>
    </row>
    <row r="663">
      <c r="A663" s="14" t="s">
        <v>7312</v>
      </c>
      <c r="B663" s="16">
        <v>11.0</v>
      </c>
      <c r="C663" s="16">
        <v>3856382.0</v>
      </c>
      <c r="D663" s="14" t="s">
        <v>5726</v>
      </c>
      <c r="E663" s="14" t="s">
        <v>2631</v>
      </c>
      <c r="F663" s="14" t="s">
        <v>2622</v>
      </c>
      <c r="G663" s="14" t="s">
        <v>4844</v>
      </c>
      <c r="H663" s="14" t="s">
        <v>2978</v>
      </c>
      <c r="I663" s="14" t="s">
        <v>2978</v>
      </c>
      <c r="J663" s="14" t="s">
        <v>4845</v>
      </c>
      <c r="K663" s="14" t="s">
        <v>7313</v>
      </c>
      <c r="L663" s="14" t="s">
        <v>7313</v>
      </c>
      <c r="M663" s="14" t="s">
        <v>7314</v>
      </c>
      <c r="N663" s="14" t="s">
        <v>409</v>
      </c>
      <c r="P663" s="17"/>
      <c r="Q663" s="17"/>
      <c r="R663" s="16">
        <v>2.0</v>
      </c>
      <c r="S663" s="16">
        <v>1614008.0</v>
      </c>
      <c r="T663" s="18">
        <v>1.2392E-6</v>
      </c>
      <c r="U663" s="16">
        <v>0.0</v>
      </c>
      <c r="V663" s="16">
        <v>0.0</v>
      </c>
      <c r="W663" s="14" t="s">
        <v>2978</v>
      </c>
      <c r="X663" s="14" t="s">
        <v>4865</v>
      </c>
      <c r="Y663" s="16">
        <v>4.43E-6</v>
      </c>
      <c r="Z663" s="16">
        <v>22.7</v>
      </c>
      <c r="AA663" s="17"/>
      <c r="AB663" s="16">
        <v>0.0</v>
      </c>
      <c r="AC663" s="16">
        <v>-0.01</v>
      </c>
      <c r="AD663" s="16">
        <v>1.1</v>
      </c>
      <c r="AE663" s="16">
        <v>0.15</v>
      </c>
      <c r="AF663" s="16">
        <v>0.007</v>
      </c>
      <c r="AG663" s="16">
        <v>2.0</v>
      </c>
      <c r="AH663" s="16">
        <v>74944.0</v>
      </c>
      <c r="AI663" s="16">
        <v>0.0</v>
      </c>
      <c r="AJ663" s="16">
        <v>0.0</v>
      </c>
      <c r="AK663" s="16">
        <v>0.0</v>
      </c>
      <c r="AL663" s="16">
        <v>60008.0</v>
      </c>
      <c r="AM663" s="16">
        <v>0.0</v>
      </c>
      <c r="AN663" s="16">
        <v>0.0</v>
      </c>
      <c r="AO663" s="16">
        <v>0.0</v>
      </c>
      <c r="AP663" s="16">
        <v>29604.0</v>
      </c>
      <c r="AQ663" s="16">
        <v>0.0</v>
      </c>
      <c r="AR663" s="16">
        <v>0.0</v>
      </c>
      <c r="AS663" s="16">
        <v>0.0</v>
      </c>
      <c r="AT663" s="16">
        <v>44898.0</v>
      </c>
      <c r="AU663" s="16">
        <v>0.0</v>
      </c>
      <c r="AV663" s="16">
        <v>0.0</v>
      </c>
      <c r="AW663" s="16">
        <v>0.0</v>
      </c>
      <c r="AX663" s="16">
        <v>63948.0</v>
      </c>
      <c r="AY663" s="16">
        <v>0.0</v>
      </c>
      <c r="AZ663" s="16">
        <v>0.0</v>
      </c>
      <c r="BA663" s="16">
        <v>0.0</v>
      </c>
      <c r="BB663" s="16">
        <v>6074.0</v>
      </c>
      <c r="BC663" s="16">
        <v>0.0</v>
      </c>
      <c r="BD663" s="16">
        <v>0.0</v>
      </c>
      <c r="BE663" s="16">
        <v>0.0</v>
      </c>
      <c r="BF663" s="16">
        <v>1180044.0</v>
      </c>
      <c r="BG663" s="16">
        <v>0.0</v>
      </c>
      <c r="BH663" s="16">
        <v>0.0</v>
      </c>
      <c r="BI663" s="16">
        <v>0.0</v>
      </c>
      <c r="BJ663" s="16">
        <v>912.0</v>
      </c>
      <c r="BK663" s="16">
        <v>0.0</v>
      </c>
      <c r="BL663" s="16">
        <v>0.0</v>
      </c>
      <c r="BM663" s="16">
        <v>0.0</v>
      </c>
      <c r="BN663" s="16">
        <v>91088.0</v>
      </c>
      <c r="BO663" s="16">
        <v>0.0</v>
      </c>
      <c r="BP663" s="16">
        <v>0.0</v>
      </c>
      <c r="BQ663" s="16">
        <v>0.0</v>
      </c>
      <c r="BR663" s="16">
        <v>62488.0</v>
      </c>
      <c r="BS663" s="16">
        <v>0.0</v>
      </c>
      <c r="BT663" s="16">
        <v>0.0</v>
      </c>
    </row>
    <row r="664">
      <c r="A664" s="14" t="s">
        <v>7315</v>
      </c>
      <c r="B664" s="16">
        <v>11.0</v>
      </c>
      <c r="C664" s="16">
        <v>4074578.0</v>
      </c>
      <c r="D664" s="17"/>
      <c r="E664" s="14" t="s">
        <v>2630</v>
      </c>
      <c r="F664" s="14" t="s">
        <v>2631</v>
      </c>
      <c r="G664" s="14" t="s">
        <v>5166</v>
      </c>
      <c r="H664" s="14" t="s">
        <v>2978</v>
      </c>
      <c r="I664" s="14" t="s">
        <v>21</v>
      </c>
      <c r="J664" s="14" t="s">
        <v>4845</v>
      </c>
      <c r="K664" s="14" t="s">
        <v>7316</v>
      </c>
      <c r="L664" s="14" t="s">
        <v>7316</v>
      </c>
      <c r="M664" s="14" t="s">
        <v>7317</v>
      </c>
      <c r="N664" s="14" t="s">
        <v>409</v>
      </c>
      <c r="P664" s="17"/>
      <c r="Q664" s="17"/>
      <c r="R664" s="16">
        <v>2.0</v>
      </c>
      <c r="S664" s="16">
        <v>1614008.0</v>
      </c>
      <c r="T664" s="18">
        <v>1.2392E-6</v>
      </c>
      <c r="U664" s="16">
        <v>0.0</v>
      </c>
      <c r="V664" s="16">
        <v>0.0</v>
      </c>
      <c r="W664" s="14" t="s">
        <v>2978</v>
      </c>
      <c r="X664" s="14" t="s">
        <v>4849</v>
      </c>
      <c r="Y664" s="18">
        <v>2.8E-7</v>
      </c>
      <c r="Z664" s="16">
        <v>25.7</v>
      </c>
      <c r="AA664" s="17"/>
      <c r="AB664" s="16">
        <v>0.0</v>
      </c>
      <c r="AC664" s="16">
        <v>0.01</v>
      </c>
      <c r="AD664" s="16">
        <v>6.31</v>
      </c>
      <c r="AE664" s="16">
        <v>0.04</v>
      </c>
      <c r="AF664" s="16">
        <v>0.248</v>
      </c>
      <c r="AG664" s="16">
        <v>0.0</v>
      </c>
      <c r="AH664" s="16">
        <v>75042.0</v>
      </c>
      <c r="AI664" s="16">
        <v>0.0</v>
      </c>
      <c r="AJ664" s="16">
        <v>0.0</v>
      </c>
      <c r="AK664" s="16">
        <v>0.0</v>
      </c>
      <c r="AL664" s="16">
        <v>60004.0</v>
      </c>
      <c r="AM664" s="16">
        <v>0.0</v>
      </c>
      <c r="AN664" s="16">
        <v>0.0</v>
      </c>
      <c r="AO664" s="16">
        <v>0.0</v>
      </c>
      <c r="AP664" s="16">
        <v>29602.0</v>
      </c>
      <c r="AQ664" s="16">
        <v>0.0</v>
      </c>
      <c r="AR664" s="16">
        <v>0.0</v>
      </c>
      <c r="AS664" s="16">
        <v>0.0</v>
      </c>
      <c r="AT664" s="16">
        <v>44872.0</v>
      </c>
      <c r="AU664" s="16">
        <v>0.0</v>
      </c>
      <c r="AV664" s="16">
        <v>0.0</v>
      </c>
      <c r="AW664" s="16">
        <v>0.0</v>
      </c>
      <c r="AX664" s="16">
        <v>64026.0</v>
      </c>
      <c r="AY664" s="16">
        <v>0.0</v>
      </c>
      <c r="AZ664" s="16">
        <v>0.0</v>
      </c>
      <c r="BA664" s="16">
        <v>0.0</v>
      </c>
      <c r="BB664" s="16">
        <v>6058.0</v>
      </c>
      <c r="BC664" s="16">
        <v>0.0</v>
      </c>
      <c r="BD664" s="16">
        <v>0.0</v>
      </c>
      <c r="BE664" s="16">
        <v>2.0</v>
      </c>
      <c r="BF664" s="16">
        <v>1179978.0</v>
      </c>
      <c r="BG664" s="16">
        <v>0.0</v>
      </c>
      <c r="BH664" s="16">
        <v>0.0</v>
      </c>
      <c r="BI664" s="16">
        <v>0.0</v>
      </c>
      <c r="BJ664" s="16">
        <v>912.0</v>
      </c>
      <c r="BK664" s="16">
        <v>0.0</v>
      </c>
      <c r="BL664" s="16">
        <v>0.0</v>
      </c>
      <c r="BM664" s="16">
        <v>0.0</v>
      </c>
      <c r="BN664" s="16">
        <v>91014.0</v>
      </c>
      <c r="BO664" s="16">
        <v>0.0</v>
      </c>
      <c r="BP664" s="16">
        <v>0.0</v>
      </c>
      <c r="BQ664" s="16">
        <v>0.0</v>
      </c>
      <c r="BR664" s="16">
        <v>62500.0</v>
      </c>
      <c r="BS664" s="16">
        <v>0.0</v>
      </c>
      <c r="BT664" s="16">
        <v>0.0</v>
      </c>
    </row>
    <row r="665">
      <c r="A665" s="14" t="s">
        <v>7318</v>
      </c>
      <c r="B665" s="16">
        <v>11.0</v>
      </c>
      <c r="C665" s="16">
        <v>4082271.0</v>
      </c>
      <c r="D665" s="17"/>
      <c r="E665" s="14" t="s">
        <v>2622</v>
      </c>
      <c r="F665" s="14" t="s">
        <v>2621</v>
      </c>
      <c r="G665" s="14" t="s">
        <v>5166</v>
      </c>
      <c r="H665" s="14" t="s">
        <v>2978</v>
      </c>
      <c r="I665" s="14" t="s">
        <v>21</v>
      </c>
      <c r="J665" s="14" t="s">
        <v>4845</v>
      </c>
      <c r="K665" s="14" t="s">
        <v>7319</v>
      </c>
      <c r="L665" s="14" t="s">
        <v>7319</v>
      </c>
      <c r="M665" s="14" t="s">
        <v>7320</v>
      </c>
      <c r="N665" s="14" t="s">
        <v>4848</v>
      </c>
      <c r="P665" s="17"/>
      <c r="Q665" s="17"/>
      <c r="R665" s="16">
        <v>2.0</v>
      </c>
      <c r="S665" s="16">
        <v>1614008.0</v>
      </c>
      <c r="T665" s="18">
        <v>1.2392E-6</v>
      </c>
      <c r="U665" s="16">
        <v>0.0</v>
      </c>
      <c r="V665" s="16">
        <v>0.0</v>
      </c>
      <c r="W665" s="14" t="s">
        <v>2978</v>
      </c>
      <c r="X665" s="14" t="s">
        <v>4849</v>
      </c>
      <c r="Y665" s="18">
        <v>2.8E-7</v>
      </c>
      <c r="Z665" s="16">
        <v>11.0</v>
      </c>
      <c r="AA665" s="17"/>
      <c r="AB665" s="16">
        <v>0.0</v>
      </c>
      <c r="AC665" s="16">
        <v>0.0</v>
      </c>
      <c r="AD665" s="16">
        <v>3.17</v>
      </c>
      <c r="AE665" s="17"/>
      <c r="AF665" s="17"/>
      <c r="AG665" s="16">
        <v>0.0</v>
      </c>
      <c r="AH665" s="16">
        <v>75042.0</v>
      </c>
      <c r="AI665" s="16">
        <v>0.0</v>
      </c>
      <c r="AJ665" s="16">
        <v>0.0</v>
      </c>
      <c r="AK665" s="16">
        <v>0.0</v>
      </c>
      <c r="AL665" s="16">
        <v>60024.0</v>
      </c>
      <c r="AM665" s="16">
        <v>0.0</v>
      </c>
      <c r="AN665" s="16">
        <v>0.0</v>
      </c>
      <c r="AO665" s="16">
        <v>0.0</v>
      </c>
      <c r="AP665" s="16">
        <v>29606.0</v>
      </c>
      <c r="AQ665" s="16">
        <v>0.0</v>
      </c>
      <c r="AR665" s="16">
        <v>0.0</v>
      </c>
      <c r="AS665" s="16">
        <v>0.0</v>
      </c>
      <c r="AT665" s="16">
        <v>44878.0</v>
      </c>
      <c r="AU665" s="16">
        <v>0.0</v>
      </c>
      <c r="AV665" s="16">
        <v>0.0</v>
      </c>
      <c r="AW665" s="16">
        <v>0.0</v>
      </c>
      <c r="AX665" s="16">
        <v>64036.0</v>
      </c>
      <c r="AY665" s="16">
        <v>0.0</v>
      </c>
      <c r="AZ665" s="16">
        <v>0.0</v>
      </c>
      <c r="BA665" s="16">
        <v>0.0</v>
      </c>
      <c r="BB665" s="16">
        <v>5916.0</v>
      </c>
      <c r="BC665" s="16">
        <v>0.0</v>
      </c>
      <c r="BD665" s="16">
        <v>0.0</v>
      </c>
      <c r="BE665" s="16">
        <v>2.0</v>
      </c>
      <c r="BF665" s="16">
        <v>1180034.0</v>
      </c>
      <c r="BG665" s="16">
        <v>0.0</v>
      </c>
      <c r="BH665" s="16">
        <v>0.0</v>
      </c>
      <c r="BI665" s="16">
        <v>0.0</v>
      </c>
      <c r="BJ665" s="16">
        <v>912.0</v>
      </c>
      <c r="BK665" s="16">
        <v>0.0</v>
      </c>
      <c r="BL665" s="16">
        <v>0.0</v>
      </c>
      <c r="BM665" s="16">
        <v>0.0</v>
      </c>
      <c r="BN665" s="16">
        <v>91068.0</v>
      </c>
      <c r="BO665" s="16">
        <v>0.0</v>
      </c>
      <c r="BP665" s="16">
        <v>0.0</v>
      </c>
      <c r="BQ665" s="16">
        <v>0.0</v>
      </c>
      <c r="BR665" s="16">
        <v>62492.0</v>
      </c>
      <c r="BS665" s="16">
        <v>0.0</v>
      </c>
      <c r="BT665" s="16">
        <v>0.0</v>
      </c>
    </row>
    <row r="666">
      <c r="A666" s="14" t="s">
        <v>7321</v>
      </c>
      <c r="B666" s="16">
        <v>11.0</v>
      </c>
      <c r="C666" s="16">
        <v>3856354.0</v>
      </c>
      <c r="D666" s="14" t="s">
        <v>7322</v>
      </c>
      <c r="E666" s="14" t="s">
        <v>2621</v>
      </c>
      <c r="F666" s="14" t="s">
        <v>2622</v>
      </c>
      <c r="G666" s="14" t="s">
        <v>4844</v>
      </c>
      <c r="H666" s="14" t="s">
        <v>2978</v>
      </c>
      <c r="I666" s="14" t="s">
        <v>2978</v>
      </c>
      <c r="J666" s="14" t="s">
        <v>4845</v>
      </c>
      <c r="K666" s="14" t="s">
        <v>7323</v>
      </c>
      <c r="L666" s="14" t="s">
        <v>7323</v>
      </c>
      <c r="M666" s="14" t="s">
        <v>7324</v>
      </c>
      <c r="N666" s="14" t="s">
        <v>4848</v>
      </c>
      <c r="P666" s="17"/>
      <c r="Q666" s="17"/>
      <c r="R666" s="16">
        <v>2.0</v>
      </c>
      <c r="S666" s="16">
        <v>1614028.0</v>
      </c>
      <c r="T666" s="18">
        <v>1.2391E-6</v>
      </c>
      <c r="U666" s="16">
        <v>0.0</v>
      </c>
      <c r="V666" s="16">
        <v>0.0</v>
      </c>
      <c r="W666" s="14" t="s">
        <v>2978</v>
      </c>
      <c r="X666" s="17"/>
      <c r="Y666" s="17"/>
      <c r="Z666" s="16">
        <v>11.2</v>
      </c>
      <c r="AA666" s="17"/>
      <c r="AB666" s="16">
        <v>0.0</v>
      </c>
      <c r="AC666" s="16">
        <v>0.01</v>
      </c>
      <c r="AD666" s="16">
        <v>-0.207</v>
      </c>
      <c r="AE666" s="17"/>
      <c r="AF666" s="17"/>
      <c r="AG666" s="16">
        <v>1.0</v>
      </c>
      <c r="AH666" s="16">
        <v>74920.0</v>
      </c>
      <c r="AI666" s="16">
        <v>0.0</v>
      </c>
      <c r="AJ666" s="16">
        <v>0.0</v>
      </c>
      <c r="AK666" s="16">
        <v>0.0</v>
      </c>
      <c r="AL666" s="16">
        <v>60006.0</v>
      </c>
      <c r="AM666" s="16">
        <v>0.0</v>
      </c>
      <c r="AN666" s="16">
        <v>0.0</v>
      </c>
      <c r="AO666" s="16">
        <v>0.0</v>
      </c>
      <c r="AP666" s="16">
        <v>29604.0</v>
      </c>
      <c r="AQ666" s="16">
        <v>0.0</v>
      </c>
      <c r="AR666" s="16">
        <v>0.0</v>
      </c>
      <c r="AS666" s="16">
        <v>0.0</v>
      </c>
      <c r="AT666" s="16">
        <v>44894.0</v>
      </c>
      <c r="AU666" s="16">
        <v>0.0</v>
      </c>
      <c r="AV666" s="16">
        <v>0.0</v>
      </c>
      <c r="AW666" s="16">
        <v>0.0</v>
      </c>
      <c r="AX666" s="16">
        <v>63994.0</v>
      </c>
      <c r="AY666" s="16">
        <v>0.0</v>
      </c>
      <c r="AZ666" s="16">
        <v>0.0</v>
      </c>
      <c r="BA666" s="16">
        <v>0.0</v>
      </c>
      <c r="BB666" s="16">
        <v>6084.0</v>
      </c>
      <c r="BC666" s="16">
        <v>0.0</v>
      </c>
      <c r="BD666" s="16">
        <v>0.0</v>
      </c>
      <c r="BE666" s="16">
        <v>0.0</v>
      </c>
      <c r="BF666" s="16">
        <v>1180028.0</v>
      </c>
      <c r="BG666" s="16">
        <v>0.0</v>
      </c>
      <c r="BH666" s="16">
        <v>0.0</v>
      </c>
      <c r="BI666" s="16">
        <v>0.0</v>
      </c>
      <c r="BJ666" s="16">
        <v>912.0</v>
      </c>
      <c r="BK666" s="16">
        <v>0.0</v>
      </c>
      <c r="BL666" s="16">
        <v>0.0</v>
      </c>
      <c r="BM666" s="16">
        <v>0.0</v>
      </c>
      <c r="BN666" s="16">
        <v>91096.0</v>
      </c>
      <c r="BO666" s="16">
        <v>0.0</v>
      </c>
      <c r="BP666" s="16">
        <v>0.0</v>
      </c>
      <c r="BQ666" s="16">
        <v>1.0</v>
      </c>
      <c r="BR666" s="16">
        <v>62490.0</v>
      </c>
      <c r="BS666" s="16">
        <v>0.0</v>
      </c>
      <c r="BT666" s="16">
        <v>0.0</v>
      </c>
    </row>
    <row r="667">
      <c r="A667" s="14" t="s">
        <v>7325</v>
      </c>
      <c r="B667" s="16">
        <v>11.0</v>
      </c>
      <c r="C667" s="16">
        <v>4091647.0</v>
      </c>
      <c r="D667" s="14" t="s">
        <v>7326</v>
      </c>
      <c r="E667" s="14" t="s">
        <v>2621</v>
      </c>
      <c r="F667" s="14" t="s">
        <v>2622</v>
      </c>
      <c r="G667" s="14" t="s">
        <v>4844</v>
      </c>
      <c r="H667" s="14" t="s">
        <v>2978</v>
      </c>
      <c r="I667" s="14" t="s">
        <v>2978</v>
      </c>
      <c r="J667" s="14" t="s">
        <v>4845</v>
      </c>
      <c r="K667" s="14" t="s">
        <v>7327</v>
      </c>
      <c r="L667" s="14" t="s">
        <v>7327</v>
      </c>
      <c r="M667" s="14" t="s">
        <v>7328</v>
      </c>
      <c r="N667" s="14" t="s">
        <v>409</v>
      </c>
      <c r="P667" s="17"/>
      <c r="Q667" s="17"/>
      <c r="R667" s="16">
        <v>2.0</v>
      </c>
      <c r="S667" s="16">
        <v>1614030.0</v>
      </c>
      <c r="T667" s="18">
        <v>1.2391E-6</v>
      </c>
      <c r="U667" s="16">
        <v>0.0</v>
      </c>
      <c r="V667" s="16">
        <v>0.0</v>
      </c>
      <c r="W667" s="14" t="s">
        <v>2978</v>
      </c>
      <c r="X667" s="14" t="s">
        <v>4940</v>
      </c>
      <c r="Y667" s="16">
        <v>5.53E-6</v>
      </c>
      <c r="Z667" s="16">
        <v>18.8</v>
      </c>
      <c r="AA667" s="16">
        <v>0.016</v>
      </c>
      <c r="AB667" s="16">
        <v>0.0</v>
      </c>
      <c r="AC667" s="16">
        <v>0.0</v>
      </c>
      <c r="AD667" s="16">
        <v>1.97</v>
      </c>
      <c r="AE667" s="16">
        <v>0.23</v>
      </c>
      <c r="AF667" s="16">
        <v>0.034</v>
      </c>
      <c r="AG667" s="16">
        <v>0.0</v>
      </c>
      <c r="AH667" s="16">
        <v>74908.0</v>
      </c>
      <c r="AI667" s="16">
        <v>0.0</v>
      </c>
      <c r="AJ667" s="16">
        <v>0.0</v>
      </c>
      <c r="AK667" s="16">
        <v>2.0</v>
      </c>
      <c r="AL667" s="16">
        <v>60006.0</v>
      </c>
      <c r="AM667" s="16">
        <v>0.0</v>
      </c>
      <c r="AN667" s="16">
        <v>0.0</v>
      </c>
      <c r="AO667" s="16">
        <v>0.0</v>
      </c>
      <c r="AP667" s="16">
        <v>29604.0</v>
      </c>
      <c r="AQ667" s="16">
        <v>0.0</v>
      </c>
      <c r="AR667" s="16">
        <v>0.0</v>
      </c>
      <c r="AS667" s="16">
        <v>0.0</v>
      </c>
      <c r="AT667" s="16">
        <v>44898.0</v>
      </c>
      <c r="AU667" s="16">
        <v>0.0</v>
      </c>
      <c r="AV667" s="16">
        <v>0.0</v>
      </c>
      <c r="AW667" s="16">
        <v>0.0</v>
      </c>
      <c r="AX667" s="16">
        <v>64034.0</v>
      </c>
      <c r="AY667" s="16">
        <v>0.0</v>
      </c>
      <c r="AZ667" s="16">
        <v>0.0</v>
      </c>
      <c r="BA667" s="16">
        <v>0.0</v>
      </c>
      <c r="BB667" s="16">
        <v>6084.0</v>
      </c>
      <c r="BC667" s="16">
        <v>0.0</v>
      </c>
      <c r="BD667" s="16">
        <v>0.0</v>
      </c>
      <c r="BE667" s="16">
        <v>0.0</v>
      </c>
      <c r="BF667" s="16">
        <v>1180010.0</v>
      </c>
      <c r="BG667" s="16">
        <v>0.0</v>
      </c>
      <c r="BH667" s="16">
        <v>0.0</v>
      </c>
      <c r="BI667" s="16">
        <v>0.0</v>
      </c>
      <c r="BJ667" s="16">
        <v>912.0</v>
      </c>
      <c r="BK667" s="16">
        <v>0.0</v>
      </c>
      <c r="BL667" s="16">
        <v>0.0</v>
      </c>
      <c r="BM667" s="16">
        <v>0.0</v>
      </c>
      <c r="BN667" s="16">
        <v>91090.0</v>
      </c>
      <c r="BO667" s="16">
        <v>0.0</v>
      </c>
      <c r="BP667" s="16">
        <v>0.0</v>
      </c>
      <c r="BQ667" s="16">
        <v>0.0</v>
      </c>
      <c r="BR667" s="16">
        <v>62484.0</v>
      </c>
      <c r="BS667" s="16">
        <v>0.0</v>
      </c>
      <c r="BT667" s="16">
        <v>0.0</v>
      </c>
    </row>
    <row r="668">
      <c r="A668" s="14" t="s">
        <v>7329</v>
      </c>
      <c r="B668" s="16">
        <v>11.0</v>
      </c>
      <c r="C668" s="16">
        <v>4023958.0</v>
      </c>
      <c r="D668" s="17"/>
      <c r="E668" s="14" t="s">
        <v>2630</v>
      </c>
      <c r="F668" s="14" t="s">
        <v>2621</v>
      </c>
      <c r="G668" s="14" t="s">
        <v>5166</v>
      </c>
      <c r="H668" s="14" t="s">
        <v>2978</v>
      </c>
      <c r="I668" s="14" t="s">
        <v>21</v>
      </c>
      <c r="J668" s="14" t="s">
        <v>4845</v>
      </c>
      <c r="K668" s="14" t="s">
        <v>7330</v>
      </c>
      <c r="L668" s="14" t="s">
        <v>7330</v>
      </c>
      <c r="M668" s="14" t="s">
        <v>7331</v>
      </c>
      <c r="N668" s="14" t="s">
        <v>409</v>
      </c>
      <c r="P668" s="17"/>
      <c r="Q668" s="17"/>
      <c r="R668" s="16">
        <v>2.0</v>
      </c>
      <c r="S668" s="16">
        <v>1614036.0</v>
      </c>
      <c r="T668" s="18">
        <v>1.2391E-6</v>
      </c>
      <c r="U668" s="16">
        <v>0.0</v>
      </c>
      <c r="V668" s="16">
        <v>0.0</v>
      </c>
      <c r="W668" s="14" t="s">
        <v>2978</v>
      </c>
      <c r="X668" s="14" t="s">
        <v>4849</v>
      </c>
      <c r="Y668" s="18">
        <v>2.8E-7</v>
      </c>
      <c r="Z668" s="16">
        <v>28.0</v>
      </c>
      <c r="AA668" s="17"/>
      <c r="AB668" s="16">
        <v>0.02</v>
      </c>
      <c r="AC668" s="16">
        <v>0.01</v>
      </c>
      <c r="AD668" s="16">
        <v>6.31</v>
      </c>
      <c r="AE668" s="16">
        <v>0.0</v>
      </c>
      <c r="AF668" s="16">
        <v>0.989</v>
      </c>
      <c r="AG668" s="16">
        <v>0.0</v>
      </c>
      <c r="AH668" s="16">
        <v>75008.0</v>
      </c>
      <c r="AI668" s="16">
        <v>0.0</v>
      </c>
      <c r="AJ668" s="16">
        <v>0.0</v>
      </c>
      <c r="AK668" s="16">
        <v>0.0</v>
      </c>
      <c r="AL668" s="16">
        <v>60012.0</v>
      </c>
      <c r="AM668" s="16">
        <v>0.0</v>
      </c>
      <c r="AN668" s="16">
        <v>0.0</v>
      </c>
      <c r="AO668" s="16">
        <v>0.0</v>
      </c>
      <c r="AP668" s="16">
        <v>29602.0</v>
      </c>
      <c r="AQ668" s="16">
        <v>0.0</v>
      </c>
      <c r="AR668" s="16">
        <v>0.0</v>
      </c>
      <c r="AS668" s="16">
        <v>0.0</v>
      </c>
      <c r="AT668" s="16">
        <v>44872.0</v>
      </c>
      <c r="AU668" s="16">
        <v>0.0</v>
      </c>
      <c r="AV668" s="16">
        <v>0.0</v>
      </c>
      <c r="AW668" s="16">
        <v>0.0</v>
      </c>
      <c r="AX668" s="16">
        <v>64022.0</v>
      </c>
      <c r="AY668" s="16">
        <v>0.0</v>
      </c>
      <c r="AZ668" s="16">
        <v>0.0</v>
      </c>
      <c r="BA668" s="16">
        <v>0.0</v>
      </c>
      <c r="BB668" s="16">
        <v>6062.0</v>
      </c>
      <c r="BC668" s="16">
        <v>0.0</v>
      </c>
      <c r="BD668" s="16">
        <v>0.0</v>
      </c>
      <c r="BE668" s="16">
        <v>2.0</v>
      </c>
      <c r="BF668" s="16">
        <v>1179970.0</v>
      </c>
      <c r="BG668" s="16">
        <v>0.0</v>
      </c>
      <c r="BH668" s="16">
        <v>0.0</v>
      </c>
      <c r="BI668" s="16">
        <v>0.0</v>
      </c>
      <c r="BJ668" s="16">
        <v>912.0</v>
      </c>
      <c r="BK668" s="16">
        <v>0.0</v>
      </c>
      <c r="BL668" s="16">
        <v>0.0</v>
      </c>
      <c r="BM668" s="16">
        <v>0.0</v>
      </c>
      <c r="BN668" s="16">
        <v>91082.0</v>
      </c>
      <c r="BO668" s="16">
        <v>0.0</v>
      </c>
      <c r="BP668" s="16">
        <v>0.0</v>
      </c>
      <c r="BQ668" s="16">
        <v>0.0</v>
      </c>
      <c r="BR668" s="16">
        <v>62494.0</v>
      </c>
      <c r="BS668" s="16">
        <v>0.0</v>
      </c>
      <c r="BT668" s="16">
        <v>0.0</v>
      </c>
    </row>
    <row r="669">
      <c r="A669" s="14" t="s">
        <v>7332</v>
      </c>
      <c r="B669" s="16">
        <v>11.0</v>
      </c>
      <c r="C669" s="16">
        <v>4082217.0</v>
      </c>
      <c r="D669" s="14" t="s">
        <v>7333</v>
      </c>
      <c r="E669" s="14" t="s">
        <v>2622</v>
      </c>
      <c r="F669" s="14" t="s">
        <v>2631</v>
      </c>
      <c r="G669" s="14" t="s">
        <v>5166</v>
      </c>
      <c r="H669" s="14" t="s">
        <v>2978</v>
      </c>
      <c r="I669" s="14" t="s">
        <v>21</v>
      </c>
      <c r="J669" s="14" t="s">
        <v>4845</v>
      </c>
      <c r="K669" s="14" t="s">
        <v>7334</v>
      </c>
      <c r="L669" s="14" t="s">
        <v>7334</v>
      </c>
      <c r="M669" s="14" t="s">
        <v>7335</v>
      </c>
      <c r="N669" s="14" t="s">
        <v>409</v>
      </c>
      <c r="P669" s="17"/>
      <c r="Q669" s="17"/>
      <c r="R669" s="16">
        <v>2.0</v>
      </c>
      <c r="S669" s="16">
        <v>1614038.0</v>
      </c>
      <c r="T669" s="18">
        <v>1.2391E-6</v>
      </c>
      <c r="U669" s="16">
        <v>0.0</v>
      </c>
      <c r="V669" s="16">
        <v>0.0</v>
      </c>
      <c r="W669" s="14" t="s">
        <v>2978</v>
      </c>
      <c r="X669" s="14" t="s">
        <v>4940</v>
      </c>
      <c r="Y669" s="16">
        <v>5.53E-6</v>
      </c>
      <c r="Z669" s="16">
        <v>22.7</v>
      </c>
      <c r="AA669" s="16">
        <v>0.219</v>
      </c>
      <c r="AB669" s="16">
        <v>0.02</v>
      </c>
      <c r="AC669" s="16">
        <v>0.01</v>
      </c>
      <c r="AD669" s="16">
        <v>4.22</v>
      </c>
      <c r="AE669" s="16">
        <v>0.02</v>
      </c>
      <c r="AF669" s="16">
        <v>0.702</v>
      </c>
      <c r="AG669" s="16">
        <v>0.0</v>
      </c>
      <c r="AH669" s="16">
        <v>75032.0</v>
      </c>
      <c r="AI669" s="16">
        <v>0.0</v>
      </c>
      <c r="AJ669" s="16">
        <v>0.0</v>
      </c>
      <c r="AK669" s="16">
        <v>2.0</v>
      </c>
      <c r="AL669" s="16">
        <v>60014.0</v>
      </c>
      <c r="AM669" s="16">
        <v>0.0</v>
      </c>
      <c r="AN669" s="16">
        <v>0.0</v>
      </c>
      <c r="AO669" s="16">
        <v>0.0</v>
      </c>
      <c r="AP669" s="16">
        <v>29608.0</v>
      </c>
      <c r="AQ669" s="16">
        <v>0.0</v>
      </c>
      <c r="AR669" s="16">
        <v>0.0</v>
      </c>
      <c r="AS669" s="16">
        <v>0.0</v>
      </c>
      <c r="AT669" s="16">
        <v>44872.0</v>
      </c>
      <c r="AU669" s="16">
        <v>0.0</v>
      </c>
      <c r="AV669" s="16">
        <v>0.0</v>
      </c>
      <c r="AW669" s="16">
        <v>0.0</v>
      </c>
      <c r="AX669" s="16">
        <v>64008.0</v>
      </c>
      <c r="AY669" s="16">
        <v>0.0</v>
      </c>
      <c r="AZ669" s="16">
        <v>0.0</v>
      </c>
      <c r="BA669" s="16">
        <v>0.0</v>
      </c>
      <c r="BB669" s="16">
        <v>5992.0</v>
      </c>
      <c r="BC669" s="16">
        <v>0.0</v>
      </c>
      <c r="BD669" s="16">
        <v>0.0</v>
      </c>
      <c r="BE669" s="16">
        <v>0.0</v>
      </c>
      <c r="BF669" s="16">
        <v>1180020.0</v>
      </c>
      <c r="BG669" s="16">
        <v>0.0</v>
      </c>
      <c r="BH669" s="16">
        <v>0.0</v>
      </c>
      <c r="BI669" s="16">
        <v>0.0</v>
      </c>
      <c r="BJ669" s="16">
        <v>912.0</v>
      </c>
      <c r="BK669" s="16">
        <v>0.0</v>
      </c>
      <c r="BL669" s="16">
        <v>0.0</v>
      </c>
      <c r="BM669" s="16">
        <v>0.0</v>
      </c>
      <c r="BN669" s="16">
        <v>91078.0</v>
      </c>
      <c r="BO669" s="16">
        <v>0.0</v>
      </c>
      <c r="BP669" s="16">
        <v>0.0</v>
      </c>
      <c r="BQ669" s="16">
        <v>0.0</v>
      </c>
      <c r="BR669" s="16">
        <v>62502.0</v>
      </c>
      <c r="BS669" s="16">
        <v>0.0</v>
      </c>
      <c r="BT669" s="16">
        <v>0.0</v>
      </c>
    </row>
    <row r="670">
      <c r="A670" s="14" t="s">
        <v>7336</v>
      </c>
      <c r="B670" s="16">
        <v>11.0</v>
      </c>
      <c r="C670" s="16">
        <v>4082923.0</v>
      </c>
      <c r="D670" s="14" t="s">
        <v>7337</v>
      </c>
      <c r="E670" s="14" t="s">
        <v>2622</v>
      </c>
      <c r="F670" s="14" t="s">
        <v>2631</v>
      </c>
      <c r="G670" s="14" t="s">
        <v>4844</v>
      </c>
      <c r="H670" s="14" t="s">
        <v>2978</v>
      </c>
      <c r="I670" s="14" t="s">
        <v>2978</v>
      </c>
      <c r="J670" s="14" t="s">
        <v>4845</v>
      </c>
      <c r="K670" s="14" t="s">
        <v>7338</v>
      </c>
      <c r="L670" s="14" t="s">
        <v>7338</v>
      </c>
      <c r="M670" s="14" t="s">
        <v>7339</v>
      </c>
      <c r="N670" s="14" t="s">
        <v>4848</v>
      </c>
      <c r="P670" s="17"/>
      <c r="Q670" s="17"/>
      <c r="R670" s="16">
        <v>2.0</v>
      </c>
      <c r="S670" s="16">
        <v>1614038.0</v>
      </c>
      <c r="T670" s="18">
        <v>1.2391E-6</v>
      </c>
      <c r="U670" s="16">
        <v>0.0</v>
      </c>
      <c r="V670" s="16">
        <v>0.0</v>
      </c>
      <c r="W670" s="14" t="s">
        <v>2978</v>
      </c>
      <c r="X670" s="14" t="s">
        <v>4860</v>
      </c>
      <c r="Y670" s="16">
        <v>3.65E-6</v>
      </c>
      <c r="Z670" s="16">
        <v>7.83</v>
      </c>
      <c r="AA670" s="16">
        <v>0.107</v>
      </c>
      <c r="AB670" s="16">
        <v>0.0</v>
      </c>
      <c r="AC670" s="16">
        <v>-0.01</v>
      </c>
      <c r="AD670" s="16">
        <v>1.93</v>
      </c>
      <c r="AE670" s="17"/>
      <c r="AF670" s="17"/>
      <c r="AG670" s="16">
        <v>0.0</v>
      </c>
      <c r="AH670" s="16">
        <v>74908.0</v>
      </c>
      <c r="AI670" s="16">
        <v>0.0</v>
      </c>
      <c r="AJ670" s="16">
        <v>0.0</v>
      </c>
      <c r="AK670" s="16">
        <v>0.0</v>
      </c>
      <c r="AL670" s="16">
        <v>60004.0</v>
      </c>
      <c r="AM670" s="16">
        <v>0.0</v>
      </c>
      <c r="AN670" s="16">
        <v>0.0</v>
      </c>
      <c r="AO670" s="16">
        <v>0.0</v>
      </c>
      <c r="AP670" s="16">
        <v>29608.0</v>
      </c>
      <c r="AQ670" s="16">
        <v>0.0</v>
      </c>
      <c r="AR670" s="16">
        <v>0.0</v>
      </c>
      <c r="AS670" s="16">
        <v>0.0</v>
      </c>
      <c r="AT670" s="16">
        <v>44886.0</v>
      </c>
      <c r="AU670" s="16">
        <v>0.0</v>
      </c>
      <c r="AV670" s="16">
        <v>0.0</v>
      </c>
      <c r="AW670" s="16">
        <v>0.0</v>
      </c>
      <c r="AX670" s="16">
        <v>64026.0</v>
      </c>
      <c r="AY670" s="16">
        <v>0.0</v>
      </c>
      <c r="AZ670" s="16">
        <v>0.0</v>
      </c>
      <c r="BA670" s="16">
        <v>0.0</v>
      </c>
      <c r="BB670" s="16">
        <v>6082.0</v>
      </c>
      <c r="BC670" s="16">
        <v>0.0</v>
      </c>
      <c r="BD670" s="16">
        <v>0.0</v>
      </c>
      <c r="BE670" s="16">
        <v>0.0</v>
      </c>
      <c r="BF670" s="16">
        <v>1180038.0</v>
      </c>
      <c r="BG670" s="16">
        <v>0.0</v>
      </c>
      <c r="BH670" s="16">
        <v>0.0</v>
      </c>
      <c r="BI670" s="16">
        <v>0.0</v>
      </c>
      <c r="BJ670" s="16">
        <v>912.0</v>
      </c>
      <c r="BK670" s="16">
        <v>0.0</v>
      </c>
      <c r="BL670" s="16">
        <v>0.0</v>
      </c>
      <c r="BM670" s="16">
        <v>2.0</v>
      </c>
      <c r="BN670" s="16">
        <v>91084.0</v>
      </c>
      <c r="BO670" s="16">
        <v>0.0</v>
      </c>
      <c r="BP670" s="16">
        <v>0.0</v>
      </c>
      <c r="BQ670" s="16">
        <v>0.0</v>
      </c>
      <c r="BR670" s="16">
        <v>62490.0</v>
      </c>
      <c r="BS670" s="16">
        <v>0.0</v>
      </c>
      <c r="BT670" s="16">
        <v>0.0</v>
      </c>
    </row>
    <row r="671">
      <c r="A671" s="14" t="s">
        <v>7340</v>
      </c>
      <c r="B671" s="16">
        <v>11.0</v>
      </c>
      <c r="C671" s="16">
        <v>4082206.0</v>
      </c>
      <c r="D671" s="17"/>
      <c r="E671" s="14" t="s">
        <v>2622</v>
      </c>
      <c r="F671" s="14" t="s">
        <v>2631</v>
      </c>
      <c r="G671" s="14" t="s">
        <v>5166</v>
      </c>
      <c r="H671" s="14" t="s">
        <v>2978</v>
      </c>
      <c r="I671" s="14" t="s">
        <v>21</v>
      </c>
      <c r="J671" s="14" t="s">
        <v>4845</v>
      </c>
      <c r="K671" s="14" t="s">
        <v>7341</v>
      </c>
      <c r="L671" s="14" t="s">
        <v>7341</v>
      </c>
      <c r="M671" s="14" t="s">
        <v>7342</v>
      </c>
      <c r="N671" s="14" t="s">
        <v>409</v>
      </c>
      <c r="P671" s="17"/>
      <c r="Q671" s="17"/>
      <c r="R671" s="16">
        <v>2.0</v>
      </c>
      <c r="S671" s="16">
        <v>1614042.0</v>
      </c>
      <c r="T671" s="18">
        <v>1.2391E-6</v>
      </c>
      <c r="U671" s="16">
        <v>0.0</v>
      </c>
      <c r="V671" s="16">
        <v>0.0</v>
      </c>
      <c r="W671" s="14" t="s">
        <v>2978</v>
      </c>
      <c r="X671" s="14" t="s">
        <v>4860</v>
      </c>
      <c r="Y671" s="16">
        <v>3.65E-6</v>
      </c>
      <c r="Z671" s="16">
        <v>26.5</v>
      </c>
      <c r="AA671" s="16">
        <v>0.806</v>
      </c>
      <c r="AB671" s="16">
        <v>0.01</v>
      </c>
      <c r="AC671" s="16">
        <v>0.01</v>
      </c>
      <c r="AD671" s="16">
        <v>8.9</v>
      </c>
      <c r="AE671" s="16">
        <v>0.0</v>
      </c>
      <c r="AF671" s="16">
        <v>0.966</v>
      </c>
      <c r="AG671" s="16">
        <v>0.0</v>
      </c>
      <c r="AH671" s="16">
        <v>75010.0</v>
      </c>
      <c r="AI671" s="16">
        <v>0.0</v>
      </c>
      <c r="AJ671" s="16">
        <v>0.0</v>
      </c>
      <c r="AK671" s="16">
        <v>0.0</v>
      </c>
      <c r="AL671" s="16">
        <v>60014.0</v>
      </c>
      <c r="AM671" s="16">
        <v>0.0</v>
      </c>
      <c r="AN671" s="16">
        <v>0.0</v>
      </c>
      <c r="AO671" s="16">
        <v>0.0</v>
      </c>
      <c r="AP671" s="16">
        <v>29606.0</v>
      </c>
      <c r="AQ671" s="16">
        <v>0.0</v>
      </c>
      <c r="AR671" s="16">
        <v>0.0</v>
      </c>
      <c r="AS671" s="16">
        <v>0.0</v>
      </c>
      <c r="AT671" s="16">
        <v>44868.0</v>
      </c>
      <c r="AU671" s="16">
        <v>0.0</v>
      </c>
      <c r="AV671" s="16">
        <v>0.0</v>
      </c>
      <c r="AW671" s="16">
        <v>0.0</v>
      </c>
      <c r="AX671" s="16">
        <v>64026.0</v>
      </c>
      <c r="AY671" s="16">
        <v>0.0</v>
      </c>
      <c r="AZ671" s="16">
        <v>0.0</v>
      </c>
      <c r="BA671" s="16">
        <v>0.0</v>
      </c>
      <c r="BB671" s="16">
        <v>5994.0</v>
      </c>
      <c r="BC671" s="16">
        <v>0.0</v>
      </c>
      <c r="BD671" s="16">
        <v>0.0</v>
      </c>
      <c r="BE671" s="16">
        <v>0.0</v>
      </c>
      <c r="BF671" s="16">
        <v>1180030.0</v>
      </c>
      <c r="BG671" s="16">
        <v>0.0</v>
      </c>
      <c r="BH671" s="16">
        <v>0.0</v>
      </c>
      <c r="BI671" s="16">
        <v>0.0</v>
      </c>
      <c r="BJ671" s="16">
        <v>912.0</v>
      </c>
      <c r="BK671" s="16">
        <v>0.0</v>
      </c>
      <c r="BL671" s="16">
        <v>0.0</v>
      </c>
      <c r="BM671" s="16">
        <v>2.0</v>
      </c>
      <c r="BN671" s="16">
        <v>91078.0</v>
      </c>
      <c r="BO671" s="16">
        <v>0.0</v>
      </c>
      <c r="BP671" s="16">
        <v>0.0</v>
      </c>
      <c r="BQ671" s="16">
        <v>0.0</v>
      </c>
      <c r="BR671" s="16">
        <v>62504.0</v>
      </c>
      <c r="BS671" s="16">
        <v>0.0</v>
      </c>
      <c r="BT671" s="16">
        <v>0.0</v>
      </c>
    </row>
    <row r="672">
      <c r="A672" s="14" t="s">
        <v>7343</v>
      </c>
      <c r="B672" s="16">
        <v>11.0</v>
      </c>
      <c r="C672" s="16">
        <v>4059343.0</v>
      </c>
      <c r="D672" s="17"/>
      <c r="E672" s="14" t="s">
        <v>2631</v>
      </c>
      <c r="F672" s="14" t="s">
        <v>2630</v>
      </c>
      <c r="G672" s="14" t="s">
        <v>5166</v>
      </c>
      <c r="H672" s="14" t="s">
        <v>2978</v>
      </c>
      <c r="I672" s="14" t="s">
        <v>21</v>
      </c>
      <c r="J672" s="14" t="s">
        <v>4845</v>
      </c>
      <c r="K672" s="14" t="s">
        <v>7344</v>
      </c>
      <c r="L672" s="14" t="s">
        <v>7344</v>
      </c>
      <c r="M672" s="14" t="s">
        <v>7345</v>
      </c>
      <c r="N672" s="14" t="s">
        <v>409</v>
      </c>
      <c r="P672" s="17"/>
      <c r="Q672" s="17"/>
      <c r="R672" s="16">
        <v>2.0</v>
      </c>
      <c r="S672" s="16">
        <v>1614050.0</v>
      </c>
      <c r="T672" s="18">
        <v>1.2391E-6</v>
      </c>
      <c r="U672" s="16">
        <v>0.0</v>
      </c>
      <c r="V672" s="16">
        <v>0.0</v>
      </c>
      <c r="W672" s="14" t="s">
        <v>2978</v>
      </c>
      <c r="X672" s="14" t="s">
        <v>4849</v>
      </c>
      <c r="Y672" s="18">
        <v>2.8E-7</v>
      </c>
      <c r="Z672" s="16">
        <v>23.5</v>
      </c>
      <c r="AA672" s="17"/>
      <c r="AB672" s="16">
        <v>0.0</v>
      </c>
      <c r="AC672" s="16">
        <v>-0.01</v>
      </c>
      <c r="AD672" s="16">
        <v>8.79</v>
      </c>
      <c r="AE672" s="16">
        <v>0.05</v>
      </c>
      <c r="AF672" s="16">
        <v>0.443</v>
      </c>
      <c r="AG672" s="16">
        <v>0.0</v>
      </c>
      <c r="AH672" s="16">
        <v>75000.0</v>
      </c>
      <c r="AI672" s="16">
        <v>0.0</v>
      </c>
      <c r="AJ672" s="16">
        <v>0.0</v>
      </c>
      <c r="AK672" s="16">
        <v>0.0</v>
      </c>
      <c r="AL672" s="16">
        <v>60006.0</v>
      </c>
      <c r="AM672" s="16">
        <v>0.0</v>
      </c>
      <c r="AN672" s="16">
        <v>0.0</v>
      </c>
      <c r="AO672" s="16">
        <v>0.0</v>
      </c>
      <c r="AP672" s="16">
        <v>29604.0</v>
      </c>
      <c r="AQ672" s="16">
        <v>0.0</v>
      </c>
      <c r="AR672" s="16">
        <v>0.0</v>
      </c>
      <c r="AS672" s="16">
        <v>0.0</v>
      </c>
      <c r="AT672" s="16">
        <v>44874.0</v>
      </c>
      <c r="AU672" s="16">
        <v>0.0</v>
      </c>
      <c r="AV672" s="16">
        <v>0.0</v>
      </c>
      <c r="AW672" s="16">
        <v>0.0</v>
      </c>
      <c r="AX672" s="16">
        <v>64018.0</v>
      </c>
      <c r="AY672" s="16">
        <v>0.0</v>
      </c>
      <c r="AZ672" s="16">
        <v>0.0</v>
      </c>
      <c r="BA672" s="16">
        <v>0.0</v>
      </c>
      <c r="BB672" s="16">
        <v>6062.0</v>
      </c>
      <c r="BC672" s="16">
        <v>0.0</v>
      </c>
      <c r="BD672" s="16">
        <v>0.0</v>
      </c>
      <c r="BE672" s="16">
        <v>2.0</v>
      </c>
      <c r="BF672" s="16">
        <v>1179996.0</v>
      </c>
      <c r="BG672" s="16">
        <v>0.0</v>
      </c>
      <c r="BH672" s="16">
        <v>0.0</v>
      </c>
      <c r="BI672" s="16">
        <v>0.0</v>
      </c>
      <c r="BJ672" s="16">
        <v>912.0</v>
      </c>
      <c r="BK672" s="16">
        <v>0.0</v>
      </c>
      <c r="BL672" s="16">
        <v>0.0</v>
      </c>
      <c r="BM672" s="16">
        <v>0.0</v>
      </c>
      <c r="BN672" s="16">
        <v>91072.0</v>
      </c>
      <c r="BO672" s="16">
        <v>0.0</v>
      </c>
      <c r="BP672" s="16">
        <v>0.0</v>
      </c>
      <c r="BQ672" s="16">
        <v>0.0</v>
      </c>
      <c r="BR672" s="16">
        <v>62506.0</v>
      </c>
      <c r="BS672" s="16">
        <v>0.0</v>
      </c>
      <c r="BT672" s="16">
        <v>0.0</v>
      </c>
    </row>
    <row r="673">
      <c r="A673" s="14" t="s">
        <v>7346</v>
      </c>
      <c r="B673" s="16">
        <v>11.0</v>
      </c>
      <c r="C673" s="16">
        <v>4086549.0</v>
      </c>
      <c r="D673" s="17"/>
      <c r="E673" s="14" t="s">
        <v>2621</v>
      </c>
      <c r="F673" s="14" t="s">
        <v>2622</v>
      </c>
      <c r="G673" s="14" t="s">
        <v>5166</v>
      </c>
      <c r="H673" s="14" t="s">
        <v>2978</v>
      </c>
      <c r="I673" s="14" t="s">
        <v>21</v>
      </c>
      <c r="J673" s="14" t="s">
        <v>4852</v>
      </c>
      <c r="K673" s="14" t="s">
        <v>7347</v>
      </c>
      <c r="L673" s="14" t="s">
        <v>7347</v>
      </c>
      <c r="M673" s="14" t="s">
        <v>7348</v>
      </c>
      <c r="N673" s="14" t="s">
        <v>409</v>
      </c>
      <c r="P673" s="17"/>
      <c r="Q673" s="17"/>
      <c r="R673" s="16">
        <v>2.0</v>
      </c>
      <c r="S673" s="16">
        <v>1614050.0</v>
      </c>
      <c r="T673" s="18">
        <v>1.2391E-6</v>
      </c>
      <c r="U673" s="16">
        <v>0.0</v>
      </c>
      <c r="V673" s="16">
        <v>0.0</v>
      </c>
      <c r="W673" s="14" t="s">
        <v>2978</v>
      </c>
      <c r="X673" s="14" t="s">
        <v>4849</v>
      </c>
      <c r="Y673" s="18">
        <v>2.8E-7</v>
      </c>
      <c r="Z673" s="16">
        <v>26.2</v>
      </c>
      <c r="AA673" s="17"/>
      <c r="AB673" s="16">
        <v>0.5</v>
      </c>
      <c r="AC673" s="16">
        <v>-0.48</v>
      </c>
      <c r="AD673" s="16">
        <v>6.33</v>
      </c>
      <c r="AE673" s="17"/>
      <c r="AF673" s="17"/>
      <c r="AG673" s="16">
        <v>0.0</v>
      </c>
      <c r="AH673" s="16">
        <v>75048.0</v>
      </c>
      <c r="AI673" s="16">
        <v>0.0</v>
      </c>
      <c r="AJ673" s="16">
        <v>0.0</v>
      </c>
      <c r="AK673" s="16">
        <v>0.0</v>
      </c>
      <c r="AL673" s="16">
        <v>60014.0</v>
      </c>
      <c r="AM673" s="16">
        <v>0.0</v>
      </c>
      <c r="AN673" s="16">
        <v>0.0</v>
      </c>
      <c r="AO673" s="16">
        <v>0.0</v>
      </c>
      <c r="AP673" s="16">
        <v>29602.0</v>
      </c>
      <c r="AQ673" s="16">
        <v>0.0</v>
      </c>
      <c r="AR673" s="16">
        <v>0.0</v>
      </c>
      <c r="AS673" s="16">
        <v>0.0</v>
      </c>
      <c r="AT673" s="16">
        <v>44878.0</v>
      </c>
      <c r="AU673" s="16">
        <v>0.0</v>
      </c>
      <c r="AV673" s="16">
        <v>0.0</v>
      </c>
      <c r="AW673" s="16">
        <v>0.0</v>
      </c>
      <c r="AX673" s="16">
        <v>64012.0</v>
      </c>
      <c r="AY673" s="16">
        <v>0.0</v>
      </c>
      <c r="AZ673" s="16">
        <v>0.0</v>
      </c>
      <c r="BA673" s="16">
        <v>0.0</v>
      </c>
      <c r="BB673" s="16">
        <v>6062.0</v>
      </c>
      <c r="BC673" s="16">
        <v>0.0</v>
      </c>
      <c r="BD673" s="16">
        <v>0.0</v>
      </c>
      <c r="BE673" s="16">
        <v>2.0</v>
      </c>
      <c r="BF673" s="16">
        <v>1179992.0</v>
      </c>
      <c r="BG673" s="16">
        <v>0.0</v>
      </c>
      <c r="BH673" s="16">
        <v>0.0</v>
      </c>
      <c r="BI673" s="16">
        <v>0.0</v>
      </c>
      <c r="BJ673" s="16">
        <v>910.0</v>
      </c>
      <c r="BK673" s="16">
        <v>0.0</v>
      </c>
      <c r="BL673" s="16">
        <v>0.0</v>
      </c>
      <c r="BM673" s="16">
        <v>0.0</v>
      </c>
      <c r="BN673" s="16">
        <v>91038.0</v>
      </c>
      <c r="BO673" s="16">
        <v>0.0</v>
      </c>
      <c r="BP673" s="16">
        <v>0.0</v>
      </c>
      <c r="BQ673" s="16">
        <v>0.0</v>
      </c>
      <c r="BR673" s="16">
        <v>62494.0</v>
      </c>
      <c r="BS673" s="16">
        <v>0.0</v>
      </c>
      <c r="BT673" s="16">
        <v>0.0</v>
      </c>
    </row>
    <row r="674">
      <c r="A674" s="14" t="s">
        <v>7349</v>
      </c>
      <c r="B674" s="16">
        <v>11.0</v>
      </c>
      <c r="C674" s="16">
        <v>4082244.0</v>
      </c>
      <c r="D674" s="17"/>
      <c r="E674" s="14" t="s">
        <v>2622</v>
      </c>
      <c r="F674" s="14" t="s">
        <v>2631</v>
      </c>
      <c r="G674" s="14" t="s">
        <v>5166</v>
      </c>
      <c r="H674" s="14" t="s">
        <v>2978</v>
      </c>
      <c r="I674" s="14" t="s">
        <v>21</v>
      </c>
      <c r="J674" s="14" t="s">
        <v>4845</v>
      </c>
      <c r="K674" s="14" t="s">
        <v>7350</v>
      </c>
      <c r="L674" s="14" t="s">
        <v>7350</v>
      </c>
      <c r="M674" s="14" t="s">
        <v>7351</v>
      </c>
      <c r="N674" s="14" t="s">
        <v>409</v>
      </c>
      <c r="P674" s="17"/>
      <c r="Q674" s="17"/>
      <c r="R674" s="16">
        <v>2.0</v>
      </c>
      <c r="S674" s="16">
        <v>1614056.0</v>
      </c>
      <c r="T674" s="18">
        <v>1.2391E-6</v>
      </c>
      <c r="U674" s="16">
        <v>0.0</v>
      </c>
      <c r="V674" s="16">
        <v>0.0</v>
      </c>
      <c r="W674" s="14" t="s">
        <v>2978</v>
      </c>
      <c r="X674" s="17"/>
      <c r="Y674" s="17"/>
      <c r="Z674" s="16">
        <v>24.8</v>
      </c>
      <c r="AA674" s="17"/>
      <c r="AB674" s="16">
        <v>0.03</v>
      </c>
      <c r="AC674" s="16">
        <v>0.02</v>
      </c>
      <c r="AD674" s="16">
        <v>8.9</v>
      </c>
      <c r="AE674" s="16">
        <v>0.0</v>
      </c>
      <c r="AF674" s="16">
        <v>0.574</v>
      </c>
      <c r="AG674" s="16">
        <v>1.0</v>
      </c>
      <c r="AH674" s="16">
        <v>75034.0</v>
      </c>
      <c r="AI674" s="16">
        <v>0.0</v>
      </c>
      <c r="AJ674" s="16">
        <v>0.0</v>
      </c>
      <c r="AK674" s="16">
        <v>0.0</v>
      </c>
      <c r="AL674" s="16">
        <v>60028.0</v>
      </c>
      <c r="AM674" s="16">
        <v>0.0</v>
      </c>
      <c r="AN674" s="16">
        <v>0.0</v>
      </c>
      <c r="AO674" s="16">
        <v>0.0</v>
      </c>
      <c r="AP674" s="16">
        <v>29608.0</v>
      </c>
      <c r="AQ674" s="16">
        <v>0.0</v>
      </c>
      <c r="AR674" s="16">
        <v>0.0</v>
      </c>
      <c r="AS674" s="16">
        <v>0.0</v>
      </c>
      <c r="AT674" s="16">
        <v>44884.0</v>
      </c>
      <c r="AU674" s="16">
        <v>0.0</v>
      </c>
      <c r="AV674" s="16">
        <v>0.0</v>
      </c>
      <c r="AW674" s="16">
        <v>0.0</v>
      </c>
      <c r="AX674" s="16">
        <v>64030.0</v>
      </c>
      <c r="AY674" s="16">
        <v>0.0</v>
      </c>
      <c r="AZ674" s="16">
        <v>0.0</v>
      </c>
      <c r="BA674" s="16">
        <v>0.0</v>
      </c>
      <c r="BB674" s="16">
        <v>5960.0</v>
      </c>
      <c r="BC674" s="16">
        <v>0.0</v>
      </c>
      <c r="BD674" s="16">
        <v>0.0</v>
      </c>
      <c r="BE674" s="16">
        <v>1.0</v>
      </c>
      <c r="BF674" s="16">
        <v>1180022.0</v>
      </c>
      <c r="BG674" s="16">
        <v>0.0</v>
      </c>
      <c r="BH674" s="16">
        <v>0.0</v>
      </c>
      <c r="BI674" s="16">
        <v>0.0</v>
      </c>
      <c r="BJ674" s="16">
        <v>910.0</v>
      </c>
      <c r="BK674" s="16">
        <v>0.0</v>
      </c>
      <c r="BL674" s="16">
        <v>0.0</v>
      </c>
      <c r="BM674" s="16">
        <v>0.0</v>
      </c>
      <c r="BN674" s="16">
        <v>91082.0</v>
      </c>
      <c r="BO674" s="16">
        <v>0.0</v>
      </c>
      <c r="BP674" s="16">
        <v>0.0</v>
      </c>
      <c r="BQ674" s="16">
        <v>0.0</v>
      </c>
      <c r="BR674" s="16">
        <v>62498.0</v>
      </c>
      <c r="BS674" s="16">
        <v>0.0</v>
      </c>
      <c r="BT674" s="16">
        <v>0.0</v>
      </c>
    </row>
    <row r="675">
      <c r="A675" s="14" t="s">
        <v>7352</v>
      </c>
      <c r="B675" s="16">
        <v>11.0</v>
      </c>
      <c r="C675" s="16">
        <v>4083478.0</v>
      </c>
      <c r="D675" s="17"/>
      <c r="E675" s="14" t="s">
        <v>2621</v>
      </c>
      <c r="F675" s="14" t="s">
        <v>2622</v>
      </c>
      <c r="G675" s="14" t="s">
        <v>5166</v>
      </c>
      <c r="H675" s="14" t="s">
        <v>2978</v>
      </c>
      <c r="I675" s="14" t="s">
        <v>21</v>
      </c>
      <c r="J675" s="14" t="s">
        <v>4845</v>
      </c>
      <c r="K675" s="14" t="s">
        <v>7353</v>
      </c>
      <c r="L675" s="14" t="s">
        <v>7353</v>
      </c>
      <c r="M675" s="14" t="s">
        <v>7354</v>
      </c>
      <c r="N675" s="14" t="s">
        <v>409</v>
      </c>
      <c r="P675" s="17"/>
      <c r="Q675" s="17"/>
      <c r="R675" s="16">
        <v>2.0</v>
      </c>
      <c r="S675" s="16">
        <v>1614060.0</v>
      </c>
      <c r="T675" s="18">
        <v>1.2391E-6</v>
      </c>
      <c r="U675" s="16">
        <v>0.0</v>
      </c>
      <c r="V675" s="16">
        <v>0.0</v>
      </c>
      <c r="W675" s="14" t="s">
        <v>2978</v>
      </c>
      <c r="X675" s="14" t="s">
        <v>4849</v>
      </c>
      <c r="Y675" s="18">
        <v>2.8E-7</v>
      </c>
      <c r="Z675" s="16">
        <v>24.1</v>
      </c>
      <c r="AA675" s="16">
        <v>0.365</v>
      </c>
      <c r="AB675" s="16">
        <v>0.01</v>
      </c>
      <c r="AC675" s="16">
        <v>-0.01</v>
      </c>
      <c r="AD675" s="16">
        <v>6.33</v>
      </c>
      <c r="AE675" s="16">
        <v>0.02</v>
      </c>
      <c r="AF675" s="16">
        <v>0.675</v>
      </c>
      <c r="AG675" s="16">
        <v>0.0</v>
      </c>
      <c r="AH675" s="16">
        <v>75080.0</v>
      </c>
      <c r="AI675" s="16">
        <v>0.0</v>
      </c>
      <c r="AJ675" s="16">
        <v>0.0</v>
      </c>
      <c r="AK675" s="16">
        <v>0.0</v>
      </c>
      <c r="AL675" s="16">
        <v>60016.0</v>
      </c>
      <c r="AM675" s="16">
        <v>0.0</v>
      </c>
      <c r="AN675" s="16">
        <v>0.0</v>
      </c>
      <c r="AO675" s="16">
        <v>0.0</v>
      </c>
      <c r="AP675" s="16">
        <v>29604.0</v>
      </c>
      <c r="AQ675" s="16">
        <v>0.0</v>
      </c>
      <c r="AR675" s="16">
        <v>0.0</v>
      </c>
      <c r="AS675" s="16">
        <v>0.0</v>
      </c>
      <c r="AT675" s="16">
        <v>44878.0</v>
      </c>
      <c r="AU675" s="16">
        <v>0.0</v>
      </c>
      <c r="AV675" s="16">
        <v>0.0</v>
      </c>
      <c r="AW675" s="16">
        <v>0.0</v>
      </c>
      <c r="AX675" s="16">
        <v>64032.0</v>
      </c>
      <c r="AY675" s="16">
        <v>0.0</v>
      </c>
      <c r="AZ675" s="16">
        <v>0.0</v>
      </c>
      <c r="BA675" s="16">
        <v>0.0</v>
      </c>
      <c r="BB675" s="16">
        <v>6062.0</v>
      </c>
      <c r="BC675" s="16">
        <v>0.0</v>
      </c>
      <c r="BD675" s="16">
        <v>0.0</v>
      </c>
      <c r="BE675" s="16">
        <v>2.0</v>
      </c>
      <c r="BF675" s="16">
        <v>1179912.0</v>
      </c>
      <c r="BG675" s="16">
        <v>0.0</v>
      </c>
      <c r="BH675" s="16">
        <v>0.0</v>
      </c>
      <c r="BI675" s="16">
        <v>0.0</v>
      </c>
      <c r="BJ675" s="16">
        <v>912.0</v>
      </c>
      <c r="BK675" s="16">
        <v>0.0</v>
      </c>
      <c r="BL675" s="16">
        <v>0.0</v>
      </c>
      <c r="BM675" s="16">
        <v>0.0</v>
      </c>
      <c r="BN675" s="16">
        <v>91064.0</v>
      </c>
      <c r="BO675" s="16">
        <v>0.0</v>
      </c>
      <c r="BP675" s="16">
        <v>0.0</v>
      </c>
      <c r="BQ675" s="16">
        <v>0.0</v>
      </c>
      <c r="BR675" s="16">
        <v>62500.0</v>
      </c>
      <c r="BS675" s="16">
        <v>0.0</v>
      </c>
      <c r="BT675" s="16">
        <v>0.0</v>
      </c>
    </row>
    <row r="676">
      <c r="A676" s="14" t="s">
        <v>7355</v>
      </c>
      <c r="B676" s="16">
        <v>11.0</v>
      </c>
      <c r="C676" s="16">
        <v>4091426.0</v>
      </c>
      <c r="D676" s="14" t="s">
        <v>7356</v>
      </c>
      <c r="E676" s="14" t="s">
        <v>2631</v>
      </c>
      <c r="F676" s="14" t="s">
        <v>2622</v>
      </c>
      <c r="G676" s="14" t="s">
        <v>4844</v>
      </c>
      <c r="H676" s="14" t="s">
        <v>2978</v>
      </c>
      <c r="I676" s="14" t="s">
        <v>2978</v>
      </c>
      <c r="J676" s="14" t="s">
        <v>4845</v>
      </c>
      <c r="K676" s="14" t="s">
        <v>7357</v>
      </c>
      <c r="L676" s="14" t="s">
        <v>7357</v>
      </c>
      <c r="M676" s="14" t="s">
        <v>7358</v>
      </c>
      <c r="N676" s="14" t="s">
        <v>4848</v>
      </c>
      <c r="P676" s="17"/>
      <c r="Q676" s="17"/>
      <c r="R676" s="16">
        <v>2.0</v>
      </c>
      <c r="S676" s="16">
        <v>1614062.0</v>
      </c>
      <c r="T676" s="18">
        <v>1.2391E-6</v>
      </c>
      <c r="U676" s="16">
        <v>0.0</v>
      </c>
      <c r="V676" s="16">
        <v>0.0</v>
      </c>
      <c r="W676" s="14" t="s">
        <v>2978</v>
      </c>
      <c r="X676" s="14" t="s">
        <v>4849</v>
      </c>
      <c r="Y676" s="18">
        <v>2.8E-7</v>
      </c>
      <c r="Z676" s="16">
        <v>8.38</v>
      </c>
      <c r="AA676" s="16">
        <v>0.06</v>
      </c>
      <c r="AB676" s="16">
        <v>0.0</v>
      </c>
      <c r="AC676" s="16">
        <v>0.0</v>
      </c>
      <c r="AD676" s="16">
        <v>3.39</v>
      </c>
      <c r="AE676" s="17"/>
      <c r="AF676" s="17"/>
      <c r="AG676" s="16">
        <v>0.0</v>
      </c>
      <c r="AH676" s="16">
        <v>74938.0</v>
      </c>
      <c r="AI676" s="16">
        <v>0.0</v>
      </c>
      <c r="AJ676" s="16">
        <v>0.0</v>
      </c>
      <c r="AK676" s="16">
        <v>0.0</v>
      </c>
      <c r="AL676" s="16">
        <v>60008.0</v>
      </c>
      <c r="AM676" s="16">
        <v>0.0</v>
      </c>
      <c r="AN676" s="16">
        <v>0.0</v>
      </c>
      <c r="AO676" s="16">
        <v>0.0</v>
      </c>
      <c r="AP676" s="16">
        <v>29606.0</v>
      </c>
      <c r="AQ676" s="16">
        <v>0.0</v>
      </c>
      <c r="AR676" s="16">
        <v>0.0</v>
      </c>
      <c r="AS676" s="16">
        <v>0.0</v>
      </c>
      <c r="AT676" s="16">
        <v>44888.0</v>
      </c>
      <c r="AU676" s="16">
        <v>0.0</v>
      </c>
      <c r="AV676" s="16">
        <v>0.0</v>
      </c>
      <c r="AW676" s="16">
        <v>0.0</v>
      </c>
      <c r="AX676" s="16">
        <v>64018.0</v>
      </c>
      <c r="AY676" s="16">
        <v>0.0</v>
      </c>
      <c r="AZ676" s="16">
        <v>0.0</v>
      </c>
      <c r="BA676" s="16">
        <v>0.0</v>
      </c>
      <c r="BB676" s="16">
        <v>6084.0</v>
      </c>
      <c r="BC676" s="16">
        <v>0.0</v>
      </c>
      <c r="BD676" s="16">
        <v>0.0</v>
      </c>
      <c r="BE676" s="16">
        <v>2.0</v>
      </c>
      <c r="BF676" s="16">
        <v>1180046.0</v>
      </c>
      <c r="BG676" s="16">
        <v>0.0</v>
      </c>
      <c r="BH676" s="16">
        <v>0.0</v>
      </c>
      <c r="BI676" s="16">
        <v>0.0</v>
      </c>
      <c r="BJ676" s="16">
        <v>912.0</v>
      </c>
      <c r="BK676" s="16">
        <v>0.0</v>
      </c>
      <c r="BL676" s="16">
        <v>0.0</v>
      </c>
      <c r="BM676" s="16">
        <v>0.0</v>
      </c>
      <c r="BN676" s="16">
        <v>91078.0</v>
      </c>
      <c r="BO676" s="16">
        <v>0.0</v>
      </c>
      <c r="BP676" s="16">
        <v>0.0</v>
      </c>
      <c r="BQ676" s="16">
        <v>0.0</v>
      </c>
      <c r="BR676" s="16">
        <v>62484.0</v>
      </c>
      <c r="BS676" s="16">
        <v>0.0</v>
      </c>
      <c r="BT676" s="16">
        <v>0.0</v>
      </c>
    </row>
    <row r="677">
      <c r="A677" s="14" t="s">
        <v>7359</v>
      </c>
      <c r="B677" s="16">
        <v>11.0</v>
      </c>
      <c r="C677" s="16">
        <v>4091556.0</v>
      </c>
      <c r="D677" s="14" t="s">
        <v>7360</v>
      </c>
      <c r="E677" s="14" t="s">
        <v>2631</v>
      </c>
      <c r="F677" s="14" t="s">
        <v>2621</v>
      </c>
      <c r="G677" s="14" t="s">
        <v>4844</v>
      </c>
      <c r="H677" s="14" t="s">
        <v>2978</v>
      </c>
      <c r="I677" s="14" t="s">
        <v>2978</v>
      </c>
      <c r="J677" s="14" t="s">
        <v>4845</v>
      </c>
      <c r="K677" s="14" t="s">
        <v>7361</v>
      </c>
      <c r="L677" s="14" t="s">
        <v>7361</v>
      </c>
      <c r="M677" s="14" t="s">
        <v>7362</v>
      </c>
      <c r="N677" s="14" t="s">
        <v>409</v>
      </c>
      <c r="P677" s="17"/>
      <c r="Q677" s="17"/>
      <c r="R677" s="16">
        <v>2.0</v>
      </c>
      <c r="S677" s="16">
        <v>1614064.0</v>
      </c>
      <c r="T677" s="18">
        <v>1.2391E-6</v>
      </c>
      <c r="U677" s="16">
        <v>0.0</v>
      </c>
      <c r="V677" s="16">
        <v>0.0</v>
      </c>
      <c r="W677" s="14" t="s">
        <v>2978</v>
      </c>
      <c r="X677" s="17"/>
      <c r="Y677" s="17"/>
      <c r="Z677" s="16">
        <v>23.3</v>
      </c>
      <c r="AA677" s="17"/>
      <c r="AB677" s="16">
        <v>0.0</v>
      </c>
      <c r="AC677" s="16">
        <v>0.01</v>
      </c>
      <c r="AD677" s="16">
        <v>1.27</v>
      </c>
      <c r="AE677" s="16">
        <v>0.02</v>
      </c>
      <c r="AF677" s="16">
        <v>0.754</v>
      </c>
      <c r="AG677" s="16">
        <v>1.0</v>
      </c>
      <c r="AH677" s="16">
        <v>74908.0</v>
      </c>
      <c r="AI677" s="16">
        <v>0.0</v>
      </c>
      <c r="AJ677" s="16">
        <v>0.0</v>
      </c>
      <c r="AK677" s="16">
        <v>0.0</v>
      </c>
      <c r="AL677" s="16">
        <v>60016.0</v>
      </c>
      <c r="AM677" s="16">
        <v>0.0</v>
      </c>
      <c r="AN677" s="16">
        <v>0.0</v>
      </c>
      <c r="AO677" s="16">
        <v>0.0</v>
      </c>
      <c r="AP677" s="16">
        <v>29608.0</v>
      </c>
      <c r="AQ677" s="16">
        <v>0.0</v>
      </c>
      <c r="AR677" s="16">
        <v>0.0</v>
      </c>
      <c r="AS677" s="16">
        <v>0.0</v>
      </c>
      <c r="AT677" s="16">
        <v>44886.0</v>
      </c>
      <c r="AU677" s="16">
        <v>0.0</v>
      </c>
      <c r="AV677" s="16">
        <v>0.0</v>
      </c>
      <c r="AW677" s="16">
        <v>0.0</v>
      </c>
      <c r="AX677" s="16">
        <v>64046.0</v>
      </c>
      <c r="AY677" s="16">
        <v>0.0</v>
      </c>
      <c r="AZ677" s="16">
        <v>0.0</v>
      </c>
      <c r="BA677" s="16">
        <v>0.0</v>
      </c>
      <c r="BB677" s="16">
        <v>6084.0</v>
      </c>
      <c r="BC677" s="16">
        <v>0.0</v>
      </c>
      <c r="BD677" s="16">
        <v>0.0</v>
      </c>
      <c r="BE677" s="16">
        <v>0.0</v>
      </c>
      <c r="BF677" s="16">
        <v>1180036.0</v>
      </c>
      <c r="BG677" s="16">
        <v>0.0</v>
      </c>
      <c r="BH677" s="16">
        <v>0.0</v>
      </c>
      <c r="BI677" s="16">
        <v>0.0</v>
      </c>
      <c r="BJ677" s="16">
        <v>910.0</v>
      </c>
      <c r="BK677" s="16">
        <v>0.0</v>
      </c>
      <c r="BL677" s="16">
        <v>0.0</v>
      </c>
      <c r="BM677" s="16">
        <v>1.0</v>
      </c>
      <c r="BN677" s="16">
        <v>91086.0</v>
      </c>
      <c r="BO677" s="16">
        <v>0.0</v>
      </c>
      <c r="BP677" s="16">
        <v>0.0</v>
      </c>
      <c r="BQ677" s="16">
        <v>0.0</v>
      </c>
      <c r="BR677" s="16">
        <v>62484.0</v>
      </c>
      <c r="BS677" s="16">
        <v>0.0</v>
      </c>
      <c r="BT677" s="16">
        <v>0.0</v>
      </c>
    </row>
    <row r="678">
      <c r="A678" s="14" t="s">
        <v>7363</v>
      </c>
      <c r="B678" s="16">
        <v>11.0</v>
      </c>
      <c r="C678" s="16">
        <v>3856285.0</v>
      </c>
      <c r="D678" s="14" t="s">
        <v>7364</v>
      </c>
      <c r="E678" s="14" t="s">
        <v>2622</v>
      </c>
      <c r="F678" s="14" t="s">
        <v>2630</v>
      </c>
      <c r="G678" s="14" t="s">
        <v>4844</v>
      </c>
      <c r="H678" s="14" t="s">
        <v>2978</v>
      </c>
      <c r="I678" s="14" t="s">
        <v>2978</v>
      </c>
      <c r="J678" s="14" t="s">
        <v>4845</v>
      </c>
      <c r="K678" s="14" t="s">
        <v>7365</v>
      </c>
      <c r="L678" s="14" t="s">
        <v>7365</v>
      </c>
      <c r="M678" s="14" t="s">
        <v>7366</v>
      </c>
      <c r="N678" s="14" t="s">
        <v>4848</v>
      </c>
      <c r="P678" s="17"/>
      <c r="Q678" s="17"/>
      <c r="R678" s="16">
        <v>2.0</v>
      </c>
      <c r="S678" s="16">
        <v>1614066.0</v>
      </c>
      <c r="T678" s="18">
        <v>1.2391E-6</v>
      </c>
      <c r="U678" s="16">
        <v>0.0</v>
      </c>
      <c r="V678" s="16">
        <v>0.0</v>
      </c>
      <c r="W678" s="14" t="s">
        <v>2978</v>
      </c>
      <c r="X678" s="17"/>
      <c r="Y678" s="17"/>
      <c r="Z678" s="16">
        <v>7.48</v>
      </c>
      <c r="AA678" s="17"/>
      <c r="AB678" s="16">
        <v>0.01</v>
      </c>
      <c r="AC678" s="16">
        <v>-0.02</v>
      </c>
      <c r="AD678" s="16">
        <v>0.094</v>
      </c>
      <c r="AE678" s="17"/>
      <c r="AF678" s="17"/>
      <c r="AG678" s="16">
        <v>0.0</v>
      </c>
      <c r="AH678" s="16">
        <v>74936.0</v>
      </c>
      <c r="AI678" s="16">
        <v>0.0</v>
      </c>
      <c r="AJ678" s="16">
        <v>0.0</v>
      </c>
      <c r="AK678" s="16">
        <v>0.0</v>
      </c>
      <c r="AL678" s="16">
        <v>60014.0</v>
      </c>
      <c r="AM678" s="16">
        <v>0.0</v>
      </c>
      <c r="AN678" s="16">
        <v>0.0</v>
      </c>
      <c r="AO678" s="16">
        <v>0.0</v>
      </c>
      <c r="AP678" s="16">
        <v>29606.0</v>
      </c>
      <c r="AQ678" s="16">
        <v>0.0</v>
      </c>
      <c r="AR678" s="16">
        <v>0.0</v>
      </c>
      <c r="AS678" s="16">
        <v>0.0</v>
      </c>
      <c r="AT678" s="16">
        <v>44896.0</v>
      </c>
      <c r="AU678" s="16">
        <v>0.0</v>
      </c>
      <c r="AV678" s="16">
        <v>0.0</v>
      </c>
      <c r="AW678" s="16">
        <v>0.0</v>
      </c>
      <c r="AX678" s="16">
        <v>63992.0</v>
      </c>
      <c r="AY678" s="16">
        <v>0.0</v>
      </c>
      <c r="AZ678" s="16">
        <v>0.0</v>
      </c>
      <c r="BA678" s="16">
        <v>0.0</v>
      </c>
      <c r="BB678" s="16">
        <v>6084.0</v>
      </c>
      <c r="BC678" s="16">
        <v>0.0</v>
      </c>
      <c r="BD678" s="16">
        <v>0.0</v>
      </c>
      <c r="BE678" s="16">
        <v>1.0</v>
      </c>
      <c r="BF678" s="16">
        <v>1180050.0</v>
      </c>
      <c r="BG678" s="16">
        <v>0.0</v>
      </c>
      <c r="BH678" s="16">
        <v>0.0</v>
      </c>
      <c r="BI678" s="16">
        <v>0.0</v>
      </c>
      <c r="BJ678" s="16">
        <v>910.0</v>
      </c>
      <c r="BK678" s="16">
        <v>0.0</v>
      </c>
      <c r="BL678" s="16">
        <v>0.0</v>
      </c>
      <c r="BM678" s="16">
        <v>1.0</v>
      </c>
      <c r="BN678" s="16">
        <v>91092.0</v>
      </c>
      <c r="BO678" s="16">
        <v>0.0</v>
      </c>
      <c r="BP678" s="16">
        <v>0.0</v>
      </c>
      <c r="BQ678" s="16">
        <v>0.0</v>
      </c>
      <c r="BR678" s="16">
        <v>62486.0</v>
      </c>
      <c r="BS678" s="16">
        <v>0.0</v>
      </c>
      <c r="BT678" s="16">
        <v>0.0</v>
      </c>
    </row>
    <row r="679">
      <c r="A679" s="14" t="s">
        <v>7367</v>
      </c>
      <c r="B679" s="16">
        <v>11.0</v>
      </c>
      <c r="C679" s="16">
        <v>4074576.0</v>
      </c>
      <c r="D679" s="14" t="s">
        <v>7368</v>
      </c>
      <c r="E679" s="14" t="s">
        <v>7369</v>
      </c>
      <c r="F679" s="14" t="s">
        <v>2630</v>
      </c>
      <c r="G679" s="14" t="s">
        <v>5166</v>
      </c>
      <c r="H679" s="14" t="s">
        <v>2978</v>
      </c>
      <c r="I679" s="14" t="s">
        <v>21</v>
      </c>
      <c r="J679" s="14" t="s">
        <v>4845</v>
      </c>
      <c r="K679" s="14" t="s">
        <v>7370</v>
      </c>
      <c r="L679" s="14" t="s">
        <v>7370</v>
      </c>
      <c r="M679" s="14" t="s">
        <v>7371</v>
      </c>
      <c r="N679" s="14" t="s">
        <v>5335</v>
      </c>
      <c r="O679" s="14" t="s">
        <v>99</v>
      </c>
      <c r="P679" s="16">
        <v>1365102.0</v>
      </c>
      <c r="Q679" s="17"/>
      <c r="R679" s="16">
        <v>2.0</v>
      </c>
      <c r="S679" s="16">
        <v>1614070.0</v>
      </c>
      <c r="T679" s="18">
        <v>1.2391E-6</v>
      </c>
      <c r="U679" s="16">
        <v>0.0</v>
      </c>
      <c r="V679" s="16">
        <v>0.0</v>
      </c>
      <c r="W679" s="14" t="s">
        <v>2978</v>
      </c>
      <c r="X679" s="14" t="s">
        <v>4849</v>
      </c>
      <c r="Y679" s="18">
        <v>2.8E-7</v>
      </c>
      <c r="Z679" s="16">
        <v>33.0</v>
      </c>
      <c r="AA679" s="17"/>
      <c r="AB679" s="16">
        <v>0.0</v>
      </c>
      <c r="AC679" s="16">
        <v>-0.03</v>
      </c>
      <c r="AD679" s="16">
        <v>6.31</v>
      </c>
      <c r="AE679" s="17"/>
      <c r="AF679" s="17"/>
      <c r="AG679" s="16">
        <v>0.0</v>
      </c>
      <c r="AH679" s="16">
        <v>75042.0</v>
      </c>
      <c r="AI679" s="16">
        <v>0.0</v>
      </c>
      <c r="AJ679" s="16">
        <v>0.0</v>
      </c>
      <c r="AK679" s="16">
        <v>0.0</v>
      </c>
      <c r="AL679" s="16">
        <v>60014.0</v>
      </c>
      <c r="AM679" s="16">
        <v>0.0</v>
      </c>
      <c r="AN679" s="16">
        <v>0.0</v>
      </c>
      <c r="AO679" s="16">
        <v>0.0</v>
      </c>
      <c r="AP679" s="16">
        <v>29604.0</v>
      </c>
      <c r="AQ679" s="16">
        <v>0.0</v>
      </c>
      <c r="AR679" s="16">
        <v>0.0</v>
      </c>
      <c r="AS679" s="16">
        <v>0.0</v>
      </c>
      <c r="AT679" s="16">
        <v>44878.0</v>
      </c>
      <c r="AU679" s="16">
        <v>0.0</v>
      </c>
      <c r="AV679" s="16">
        <v>0.0</v>
      </c>
      <c r="AW679" s="16">
        <v>0.0</v>
      </c>
      <c r="AX679" s="16">
        <v>64034.0</v>
      </c>
      <c r="AY679" s="16">
        <v>0.0</v>
      </c>
      <c r="AZ679" s="16">
        <v>0.0</v>
      </c>
      <c r="BA679" s="16">
        <v>0.0</v>
      </c>
      <c r="BB679" s="16">
        <v>6058.0</v>
      </c>
      <c r="BC679" s="16">
        <v>0.0</v>
      </c>
      <c r="BD679" s="16">
        <v>0.0</v>
      </c>
      <c r="BE679" s="16">
        <v>2.0</v>
      </c>
      <c r="BF679" s="16">
        <v>1179994.0</v>
      </c>
      <c r="BG679" s="16">
        <v>0.0</v>
      </c>
      <c r="BH679" s="16">
        <v>0.0</v>
      </c>
      <c r="BI679" s="16">
        <v>0.0</v>
      </c>
      <c r="BJ679" s="16">
        <v>912.0</v>
      </c>
      <c r="BK679" s="16">
        <v>0.0</v>
      </c>
      <c r="BL679" s="16">
        <v>0.0</v>
      </c>
      <c r="BM679" s="16">
        <v>0.0</v>
      </c>
      <c r="BN679" s="16">
        <v>91024.0</v>
      </c>
      <c r="BO679" s="16">
        <v>0.0</v>
      </c>
      <c r="BP679" s="16">
        <v>0.0</v>
      </c>
      <c r="BQ679" s="16">
        <v>0.0</v>
      </c>
      <c r="BR679" s="16">
        <v>62510.0</v>
      </c>
      <c r="BS679" s="16">
        <v>0.0</v>
      </c>
      <c r="BT679" s="16">
        <v>0.0</v>
      </c>
    </row>
    <row r="680">
      <c r="A680" s="14" t="s">
        <v>7372</v>
      </c>
      <c r="B680" s="16">
        <v>11.0</v>
      </c>
      <c r="C680" s="16">
        <v>4091438.0</v>
      </c>
      <c r="D680" s="14" t="s">
        <v>7373</v>
      </c>
      <c r="E680" s="14" t="s">
        <v>2631</v>
      </c>
      <c r="F680" s="14" t="s">
        <v>2622</v>
      </c>
      <c r="G680" s="14" t="s">
        <v>4844</v>
      </c>
      <c r="H680" s="14" t="s">
        <v>2978</v>
      </c>
      <c r="I680" s="14" t="s">
        <v>2978</v>
      </c>
      <c r="J680" s="14" t="s">
        <v>4845</v>
      </c>
      <c r="K680" s="14" t="s">
        <v>7374</v>
      </c>
      <c r="L680" s="14" t="s">
        <v>7374</v>
      </c>
      <c r="M680" s="14" t="s">
        <v>7375</v>
      </c>
      <c r="N680" s="14" t="s">
        <v>4848</v>
      </c>
      <c r="P680" s="17"/>
      <c r="Q680" s="17"/>
      <c r="R680" s="16">
        <v>2.0</v>
      </c>
      <c r="S680" s="16">
        <v>1614072.0</v>
      </c>
      <c r="T680" s="18">
        <v>1.2391E-6</v>
      </c>
      <c r="U680" s="16">
        <v>0.0</v>
      </c>
      <c r="V680" s="16">
        <v>0.0</v>
      </c>
      <c r="W680" s="14" t="s">
        <v>2978</v>
      </c>
      <c r="X680" s="14" t="s">
        <v>4849</v>
      </c>
      <c r="Y680" s="18">
        <v>2.8E-7</v>
      </c>
      <c r="Z680" s="16">
        <v>5.12</v>
      </c>
      <c r="AA680" s="16">
        <v>0.023</v>
      </c>
      <c r="AB680" s="16">
        <v>0.0</v>
      </c>
      <c r="AC680" s="16">
        <v>0.0</v>
      </c>
      <c r="AD680" s="16">
        <v>0.626</v>
      </c>
      <c r="AE680" s="17"/>
      <c r="AF680" s="17"/>
      <c r="AG680" s="16">
        <v>0.0</v>
      </c>
      <c r="AH680" s="16">
        <v>74932.0</v>
      </c>
      <c r="AI680" s="16">
        <v>0.0</v>
      </c>
      <c r="AJ680" s="16">
        <v>0.0</v>
      </c>
      <c r="AK680" s="16">
        <v>0.0</v>
      </c>
      <c r="AL680" s="16">
        <v>60000.0</v>
      </c>
      <c r="AM680" s="16">
        <v>0.0</v>
      </c>
      <c r="AN680" s="16">
        <v>0.0</v>
      </c>
      <c r="AO680" s="16">
        <v>0.0</v>
      </c>
      <c r="AP680" s="16">
        <v>29606.0</v>
      </c>
      <c r="AQ680" s="16">
        <v>0.0</v>
      </c>
      <c r="AR680" s="16">
        <v>0.0</v>
      </c>
      <c r="AS680" s="16">
        <v>0.0</v>
      </c>
      <c r="AT680" s="16">
        <v>44894.0</v>
      </c>
      <c r="AU680" s="16">
        <v>0.0</v>
      </c>
      <c r="AV680" s="16">
        <v>0.0</v>
      </c>
      <c r="AW680" s="16">
        <v>0.0</v>
      </c>
      <c r="AX680" s="16">
        <v>64034.0</v>
      </c>
      <c r="AY680" s="16">
        <v>0.0</v>
      </c>
      <c r="AZ680" s="16">
        <v>0.0</v>
      </c>
      <c r="BA680" s="16">
        <v>0.0</v>
      </c>
      <c r="BB680" s="16">
        <v>6084.0</v>
      </c>
      <c r="BC680" s="16">
        <v>0.0</v>
      </c>
      <c r="BD680" s="16">
        <v>0.0</v>
      </c>
      <c r="BE680" s="16">
        <v>2.0</v>
      </c>
      <c r="BF680" s="16">
        <v>1180034.0</v>
      </c>
      <c r="BG680" s="16">
        <v>0.0</v>
      </c>
      <c r="BH680" s="16">
        <v>0.0</v>
      </c>
      <c r="BI680" s="16">
        <v>0.0</v>
      </c>
      <c r="BJ680" s="16">
        <v>912.0</v>
      </c>
      <c r="BK680" s="16">
        <v>0.0</v>
      </c>
      <c r="BL680" s="16">
        <v>0.0</v>
      </c>
      <c r="BM680" s="16">
        <v>0.0</v>
      </c>
      <c r="BN680" s="16">
        <v>91092.0</v>
      </c>
      <c r="BO680" s="16">
        <v>0.0</v>
      </c>
      <c r="BP680" s="16">
        <v>0.0</v>
      </c>
      <c r="BQ680" s="16">
        <v>0.0</v>
      </c>
      <c r="BR680" s="16">
        <v>62484.0</v>
      </c>
      <c r="BS680" s="16">
        <v>0.0</v>
      </c>
      <c r="BT680" s="16">
        <v>0.0</v>
      </c>
    </row>
    <row r="681">
      <c r="A681" s="14" t="s">
        <v>7376</v>
      </c>
      <c r="B681" s="16">
        <v>11.0</v>
      </c>
      <c r="C681" s="16">
        <v>3856342.0</v>
      </c>
      <c r="D681" s="14" t="s">
        <v>7377</v>
      </c>
      <c r="E681" s="14" t="s">
        <v>2622</v>
      </c>
      <c r="F681" s="14" t="s">
        <v>2630</v>
      </c>
      <c r="G681" s="14" t="s">
        <v>4844</v>
      </c>
      <c r="H681" s="14" t="s">
        <v>2978</v>
      </c>
      <c r="I681" s="14" t="s">
        <v>2978</v>
      </c>
      <c r="J681" s="14" t="s">
        <v>4845</v>
      </c>
      <c r="K681" s="14" t="s">
        <v>7378</v>
      </c>
      <c r="L681" s="14" t="s">
        <v>7378</v>
      </c>
      <c r="M681" s="14" t="s">
        <v>7379</v>
      </c>
      <c r="N681" s="14" t="s">
        <v>409</v>
      </c>
      <c r="P681" s="17"/>
      <c r="Q681" s="17"/>
      <c r="R681" s="16">
        <v>2.0</v>
      </c>
      <c r="S681" s="16">
        <v>1614074.0</v>
      </c>
      <c r="T681" s="18">
        <v>1.2391E-6</v>
      </c>
      <c r="U681" s="16">
        <v>0.0</v>
      </c>
      <c r="V681" s="16">
        <v>0.0</v>
      </c>
      <c r="W681" s="14" t="s">
        <v>2978</v>
      </c>
      <c r="X681" s="14" t="s">
        <v>4849</v>
      </c>
      <c r="Y681" s="18">
        <v>2.8E-7</v>
      </c>
      <c r="Z681" s="16">
        <v>23.1</v>
      </c>
      <c r="AA681" s="17"/>
      <c r="AB681" s="16">
        <v>0.0</v>
      </c>
      <c r="AC681" s="16">
        <v>-0.02</v>
      </c>
      <c r="AD681" s="16">
        <v>6.97</v>
      </c>
      <c r="AE681" s="16">
        <v>0.24</v>
      </c>
      <c r="AF681" s="16">
        <v>0.996</v>
      </c>
      <c r="AG681" s="16">
        <v>0.0</v>
      </c>
      <c r="AH681" s="16">
        <v>74946.0</v>
      </c>
      <c r="AI681" s="16">
        <v>0.0</v>
      </c>
      <c r="AJ681" s="16">
        <v>0.0</v>
      </c>
      <c r="AK681" s="16">
        <v>0.0</v>
      </c>
      <c r="AL681" s="16">
        <v>60004.0</v>
      </c>
      <c r="AM681" s="16">
        <v>0.0</v>
      </c>
      <c r="AN681" s="16">
        <v>0.0</v>
      </c>
      <c r="AO681" s="16">
        <v>0.0</v>
      </c>
      <c r="AP681" s="16">
        <v>29602.0</v>
      </c>
      <c r="AQ681" s="16">
        <v>0.0</v>
      </c>
      <c r="AR681" s="16">
        <v>0.0</v>
      </c>
      <c r="AS681" s="16">
        <v>0.0</v>
      </c>
      <c r="AT681" s="16">
        <v>44898.0</v>
      </c>
      <c r="AU681" s="16">
        <v>0.0</v>
      </c>
      <c r="AV681" s="16">
        <v>0.0</v>
      </c>
      <c r="AW681" s="16">
        <v>0.0</v>
      </c>
      <c r="AX681" s="16">
        <v>64008.0</v>
      </c>
      <c r="AY681" s="16">
        <v>0.0</v>
      </c>
      <c r="AZ681" s="16">
        <v>0.0</v>
      </c>
      <c r="BA681" s="16">
        <v>0.0</v>
      </c>
      <c r="BB681" s="16">
        <v>6084.0</v>
      </c>
      <c r="BC681" s="16">
        <v>0.0</v>
      </c>
      <c r="BD681" s="16">
        <v>0.0</v>
      </c>
      <c r="BE681" s="16">
        <v>2.0</v>
      </c>
      <c r="BF681" s="16">
        <v>1180042.0</v>
      </c>
      <c r="BG681" s="16">
        <v>0.0</v>
      </c>
      <c r="BH681" s="16">
        <v>0.0</v>
      </c>
      <c r="BI681" s="16">
        <v>0.0</v>
      </c>
      <c r="BJ681" s="16">
        <v>912.0</v>
      </c>
      <c r="BK681" s="16">
        <v>0.0</v>
      </c>
      <c r="BL681" s="16">
        <v>0.0</v>
      </c>
      <c r="BM681" s="16">
        <v>0.0</v>
      </c>
      <c r="BN681" s="16">
        <v>91092.0</v>
      </c>
      <c r="BO681" s="16">
        <v>0.0</v>
      </c>
      <c r="BP681" s="16">
        <v>0.0</v>
      </c>
      <c r="BQ681" s="16">
        <v>0.0</v>
      </c>
      <c r="BR681" s="16">
        <v>62486.0</v>
      </c>
      <c r="BS681" s="16">
        <v>0.0</v>
      </c>
      <c r="BT681" s="16">
        <v>0.0</v>
      </c>
    </row>
    <row r="682">
      <c r="A682" s="14" t="s">
        <v>7380</v>
      </c>
      <c r="B682" s="16">
        <v>11.0</v>
      </c>
      <c r="C682" s="16">
        <v>4082959.0</v>
      </c>
      <c r="D682" s="14" t="s">
        <v>7381</v>
      </c>
      <c r="E682" s="14" t="s">
        <v>2630</v>
      </c>
      <c r="F682" s="14" t="s">
        <v>2631</v>
      </c>
      <c r="G682" s="14" t="s">
        <v>5166</v>
      </c>
      <c r="H682" s="14" t="s">
        <v>2978</v>
      </c>
      <c r="I682" s="14" t="s">
        <v>21</v>
      </c>
      <c r="J682" s="14" t="s">
        <v>4845</v>
      </c>
      <c r="K682" s="14" t="s">
        <v>7382</v>
      </c>
      <c r="L682" s="14" t="s">
        <v>7382</v>
      </c>
      <c r="M682" s="14" t="s">
        <v>7383</v>
      </c>
      <c r="N682" s="14" t="s">
        <v>4848</v>
      </c>
      <c r="O682" s="14" t="s">
        <v>4878</v>
      </c>
      <c r="P682" s="16">
        <v>2641523.0</v>
      </c>
      <c r="Q682" s="17"/>
      <c r="R682" s="16">
        <v>2.0</v>
      </c>
      <c r="S682" s="16">
        <v>1614076.0</v>
      </c>
      <c r="T682" s="18">
        <v>1.2391E-6</v>
      </c>
      <c r="U682" s="16">
        <v>0.0</v>
      </c>
      <c r="V682" s="16">
        <v>0.0</v>
      </c>
      <c r="W682" s="14" t="s">
        <v>2978</v>
      </c>
      <c r="X682" s="14" t="s">
        <v>4849</v>
      </c>
      <c r="Y682" s="18">
        <v>2.8E-7</v>
      </c>
      <c r="Z682" s="16">
        <v>9.22</v>
      </c>
      <c r="AA682" s="17"/>
      <c r="AB682" s="16">
        <v>0.0</v>
      </c>
      <c r="AC682" s="16">
        <v>0.01</v>
      </c>
      <c r="AD682" s="16">
        <v>1.22</v>
      </c>
      <c r="AE682" s="17"/>
      <c r="AF682" s="17"/>
      <c r="AG682" s="16">
        <v>0.0</v>
      </c>
      <c r="AH682" s="16">
        <v>75040.0</v>
      </c>
      <c r="AI682" s="16">
        <v>0.0</v>
      </c>
      <c r="AJ682" s="16">
        <v>0.0</v>
      </c>
      <c r="AK682" s="16">
        <v>0.0</v>
      </c>
      <c r="AL682" s="16">
        <v>60028.0</v>
      </c>
      <c r="AM682" s="16">
        <v>0.0</v>
      </c>
      <c r="AN682" s="16">
        <v>0.0</v>
      </c>
      <c r="AO682" s="16">
        <v>0.0</v>
      </c>
      <c r="AP682" s="16">
        <v>29608.0</v>
      </c>
      <c r="AQ682" s="16">
        <v>0.0</v>
      </c>
      <c r="AR682" s="16">
        <v>0.0</v>
      </c>
      <c r="AS682" s="16">
        <v>0.0</v>
      </c>
      <c r="AT682" s="16">
        <v>44874.0</v>
      </c>
      <c r="AU682" s="16">
        <v>0.0</v>
      </c>
      <c r="AV682" s="16">
        <v>0.0</v>
      </c>
      <c r="AW682" s="16">
        <v>0.0</v>
      </c>
      <c r="AX682" s="16">
        <v>64022.0</v>
      </c>
      <c r="AY682" s="16">
        <v>0.0</v>
      </c>
      <c r="AZ682" s="16">
        <v>0.0</v>
      </c>
      <c r="BA682" s="16">
        <v>0.0</v>
      </c>
      <c r="BB682" s="16">
        <v>6062.0</v>
      </c>
      <c r="BC682" s="16">
        <v>0.0</v>
      </c>
      <c r="BD682" s="16">
        <v>0.0</v>
      </c>
      <c r="BE682" s="16">
        <v>2.0</v>
      </c>
      <c r="BF682" s="16">
        <v>1179944.0</v>
      </c>
      <c r="BG682" s="16">
        <v>0.0</v>
      </c>
      <c r="BH682" s="16">
        <v>0.0</v>
      </c>
      <c r="BI682" s="16">
        <v>0.0</v>
      </c>
      <c r="BJ682" s="16">
        <v>912.0</v>
      </c>
      <c r="BK682" s="16">
        <v>0.0</v>
      </c>
      <c r="BL682" s="16">
        <v>0.0</v>
      </c>
      <c r="BM682" s="16">
        <v>0.0</v>
      </c>
      <c r="BN682" s="16">
        <v>91074.0</v>
      </c>
      <c r="BO682" s="16">
        <v>0.0</v>
      </c>
      <c r="BP682" s="16">
        <v>0.0</v>
      </c>
      <c r="BQ682" s="16">
        <v>0.0</v>
      </c>
      <c r="BR682" s="16">
        <v>62512.0</v>
      </c>
      <c r="BS682" s="16">
        <v>0.0</v>
      </c>
      <c r="BT682" s="16">
        <v>0.0</v>
      </c>
    </row>
    <row r="683">
      <c r="A683" s="14" t="s">
        <v>7384</v>
      </c>
      <c r="B683" s="16">
        <v>11.0</v>
      </c>
      <c r="C683" s="16">
        <v>4091338.0</v>
      </c>
      <c r="D683" s="14" t="s">
        <v>7385</v>
      </c>
      <c r="E683" s="14" t="s">
        <v>2621</v>
      </c>
      <c r="F683" s="14" t="s">
        <v>2622</v>
      </c>
      <c r="G683" s="14" t="s">
        <v>4844</v>
      </c>
      <c r="H683" s="14" t="s">
        <v>2978</v>
      </c>
      <c r="I683" s="14" t="s">
        <v>2978</v>
      </c>
      <c r="J683" s="14" t="s">
        <v>4845</v>
      </c>
      <c r="K683" s="14" t="s">
        <v>7386</v>
      </c>
      <c r="L683" s="14" t="s">
        <v>7386</v>
      </c>
      <c r="M683" s="14" t="s">
        <v>7387</v>
      </c>
      <c r="N683" s="14" t="s">
        <v>409</v>
      </c>
      <c r="P683" s="17"/>
      <c r="Q683" s="17"/>
      <c r="R683" s="16">
        <v>2.0</v>
      </c>
      <c r="S683" s="16">
        <v>1614078.0</v>
      </c>
      <c r="T683" s="18">
        <v>1.2391E-6</v>
      </c>
      <c r="U683" s="16">
        <v>0.0</v>
      </c>
      <c r="V683" s="16">
        <v>0.0</v>
      </c>
      <c r="W683" s="14" t="s">
        <v>2978</v>
      </c>
      <c r="X683" s="14" t="s">
        <v>4865</v>
      </c>
      <c r="Y683" s="16">
        <v>4.43E-6</v>
      </c>
      <c r="Z683" s="16">
        <v>17.2</v>
      </c>
      <c r="AA683" s="16">
        <v>0.08</v>
      </c>
      <c r="AB683" s="16">
        <v>0.0</v>
      </c>
      <c r="AC683" s="16">
        <v>0.0</v>
      </c>
      <c r="AD683" s="16">
        <v>3.72</v>
      </c>
      <c r="AE683" s="16">
        <v>0.69</v>
      </c>
      <c r="AF683" s="16">
        <v>0.0</v>
      </c>
      <c r="AG683" s="16">
        <v>2.0</v>
      </c>
      <c r="AH683" s="16">
        <v>74928.0</v>
      </c>
      <c r="AI683" s="16">
        <v>0.0</v>
      </c>
      <c r="AJ683" s="16">
        <v>0.0</v>
      </c>
      <c r="AK683" s="16">
        <v>0.0</v>
      </c>
      <c r="AL683" s="16">
        <v>59996.0</v>
      </c>
      <c r="AM683" s="16">
        <v>0.0</v>
      </c>
      <c r="AN683" s="16">
        <v>0.0</v>
      </c>
      <c r="AO683" s="16">
        <v>0.0</v>
      </c>
      <c r="AP683" s="16">
        <v>29608.0</v>
      </c>
      <c r="AQ683" s="16">
        <v>0.0</v>
      </c>
      <c r="AR683" s="16">
        <v>0.0</v>
      </c>
      <c r="AS683" s="16">
        <v>0.0</v>
      </c>
      <c r="AT683" s="16">
        <v>44900.0</v>
      </c>
      <c r="AU683" s="16">
        <v>0.0</v>
      </c>
      <c r="AV683" s="16">
        <v>0.0</v>
      </c>
      <c r="AW683" s="16">
        <v>0.0</v>
      </c>
      <c r="AX683" s="16">
        <v>64038.0</v>
      </c>
      <c r="AY683" s="16">
        <v>0.0</v>
      </c>
      <c r="AZ683" s="16">
        <v>0.0</v>
      </c>
      <c r="BA683" s="16">
        <v>0.0</v>
      </c>
      <c r="BB683" s="16">
        <v>6084.0</v>
      </c>
      <c r="BC683" s="16">
        <v>0.0</v>
      </c>
      <c r="BD683" s="16">
        <v>0.0</v>
      </c>
      <c r="BE683" s="16">
        <v>0.0</v>
      </c>
      <c r="BF683" s="16">
        <v>1180038.0</v>
      </c>
      <c r="BG683" s="16">
        <v>0.0</v>
      </c>
      <c r="BH683" s="16">
        <v>0.0</v>
      </c>
      <c r="BI683" s="16">
        <v>0.0</v>
      </c>
      <c r="BJ683" s="16">
        <v>912.0</v>
      </c>
      <c r="BK683" s="16">
        <v>0.0</v>
      </c>
      <c r="BL683" s="16">
        <v>0.0</v>
      </c>
      <c r="BM683" s="16">
        <v>0.0</v>
      </c>
      <c r="BN683" s="16">
        <v>91088.0</v>
      </c>
      <c r="BO683" s="16">
        <v>0.0</v>
      </c>
      <c r="BP683" s="16">
        <v>0.0</v>
      </c>
      <c r="BQ683" s="16">
        <v>0.0</v>
      </c>
      <c r="BR683" s="16">
        <v>62486.0</v>
      </c>
      <c r="BS683" s="16">
        <v>0.0</v>
      </c>
      <c r="BT683" s="16">
        <v>0.0</v>
      </c>
    </row>
    <row r="684">
      <c r="A684" s="14" t="s">
        <v>7388</v>
      </c>
      <c r="B684" s="16">
        <v>11.0</v>
      </c>
      <c r="C684" s="16">
        <v>4059299.0</v>
      </c>
      <c r="D684" s="14" t="s">
        <v>7389</v>
      </c>
      <c r="E684" s="14" t="s">
        <v>2622</v>
      </c>
      <c r="F684" s="14" t="s">
        <v>2631</v>
      </c>
      <c r="G684" s="14" t="s">
        <v>5166</v>
      </c>
      <c r="H684" s="14" t="s">
        <v>2978</v>
      </c>
      <c r="I684" s="14" t="s">
        <v>21</v>
      </c>
      <c r="J684" s="14" t="s">
        <v>4845</v>
      </c>
      <c r="K684" s="14" t="s">
        <v>7390</v>
      </c>
      <c r="L684" s="14" t="s">
        <v>7390</v>
      </c>
      <c r="M684" s="14" t="s">
        <v>7391</v>
      </c>
      <c r="N684" s="14" t="s">
        <v>4848</v>
      </c>
      <c r="O684" s="14" t="s">
        <v>4878</v>
      </c>
      <c r="P684" s="16">
        <v>1554433.0</v>
      </c>
      <c r="Q684" s="17"/>
      <c r="R684" s="16">
        <v>2.0</v>
      </c>
      <c r="S684" s="16">
        <v>1614082.0</v>
      </c>
      <c r="T684" s="18">
        <v>1.2391E-6</v>
      </c>
      <c r="U684" s="16">
        <v>0.0</v>
      </c>
      <c r="V684" s="16">
        <v>0.0</v>
      </c>
      <c r="W684" s="14" t="s">
        <v>2978</v>
      </c>
      <c r="X684" s="17"/>
      <c r="Y684" s="17"/>
      <c r="Z684" s="16">
        <v>10.3</v>
      </c>
      <c r="AA684" s="17"/>
      <c r="AB684" s="16">
        <v>0.0</v>
      </c>
      <c r="AC684" s="16">
        <v>0.0</v>
      </c>
      <c r="AD684" s="16">
        <v>2.5</v>
      </c>
      <c r="AE684" s="17"/>
      <c r="AF684" s="17"/>
      <c r="AG684" s="16">
        <v>0.0</v>
      </c>
      <c r="AH684" s="16">
        <v>75018.0</v>
      </c>
      <c r="AI684" s="16">
        <v>0.0</v>
      </c>
      <c r="AJ684" s="16">
        <v>0.0</v>
      </c>
      <c r="AK684" s="16">
        <v>0.0</v>
      </c>
      <c r="AL684" s="16">
        <v>60020.0</v>
      </c>
      <c r="AM684" s="16">
        <v>0.0</v>
      </c>
      <c r="AN684" s="16">
        <v>0.0</v>
      </c>
      <c r="AO684" s="16">
        <v>0.0</v>
      </c>
      <c r="AP684" s="16">
        <v>29608.0</v>
      </c>
      <c r="AQ684" s="16">
        <v>0.0</v>
      </c>
      <c r="AR684" s="16">
        <v>0.0</v>
      </c>
      <c r="AS684" s="16">
        <v>0.0</v>
      </c>
      <c r="AT684" s="16">
        <v>44880.0</v>
      </c>
      <c r="AU684" s="16">
        <v>0.0</v>
      </c>
      <c r="AV684" s="16">
        <v>0.0</v>
      </c>
      <c r="AW684" s="16">
        <v>0.0</v>
      </c>
      <c r="AX684" s="16">
        <v>64030.0</v>
      </c>
      <c r="AY684" s="16">
        <v>0.0</v>
      </c>
      <c r="AZ684" s="16">
        <v>0.0</v>
      </c>
      <c r="BA684" s="16">
        <v>0.0</v>
      </c>
      <c r="BB684" s="16">
        <v>6062.0</v>
      </c>
      <c r="BC684" s="16">
        <v>0.0</v>
      </c>
      <c r="BD684" s="16">
        <v>0.0</v>
      </c>
      <c r="BE684" s="16">
        <v>1.0</v>
      </c>
      <c r="BF684" s="16">
        <v>1179978.0</v>
      </c>
      <c r="BG684" s="16">
        <v>0.0</v>
      </c>
      <c r="BH684" s="16">
        <v>0.0</v>
      </c>
      <c r="BI684" s="16">
        <v>0.0</v>
      </c>
      <c r="BJ684" s="16">
        <v>912.0</v>
      </c>
      <c r="BK684" s="16">
        <v>0.0</v>
      </c>
      <c r="BL684" s="16">
        <v>0.0</v>
      </c>
      <c r="BM684" s="16">
        <v>0.0</v>
      </c>
      <c r="BN684" s="16">
        <v>91074.0</v>
      </c>
      <c r="BO684" s="16">
        <v>0.0</v>
      </c>
      <c r="BP684" s="16">
        <v>0.0</v>
      </c>
      <c r="BQ684" s="16">
        <v>1.0</v>
      </c>
      <c r="BR684" s="16">
        <v>62500.0</v>
      </c>
      <c r="BS684" s="16">
        <v>0.0</v>
      </c>
      <c r="BT684" s="16">
        <v>0.0</v>
      </c>
    </row>
    <row r="685">
      <c r="A685" s="14" t="s">
        <v>7392</v>
      </c>
      <c r="B685" s="16">
        <v>11.0</v>
      </c>
      <c r="C685" s="16">
        <v>4083474.0</v>
      </c>
      <c r="D685" s="17"/>
      <c r="E685" s="14" t="s">
        <v>2630</v>
      </c>
      <c r="F685" s="14" t="s">
        <v>2631</v>
      </c>
      <c r="G685" s="14" t="s">
        <v>5166</v>
      </c>
      <c r="H685" s="14" t="s">
        <v>2978</v>
      </c>
      <c r="I685" s="14" t="s">
        <v>21</v>
      </c>
      <c r="J685" s="14" t="s">
        <v>4845</v>
      </c>
      <c r="K685" s="14" t="s">
        <v>7393</v>
      </c>
      <c r="L685" s="14" t="s">
        <v>7393</v>
      </c>
      <c r="M685" s="14" t="s">
        <v>7394</v>
      </c>
      <c r="N685" s="14" t="s">
        <v>409</v>
      </c>
      <c r="P685" s="17"/>
      <c r="Q685" s="17"/>
      <c r="R685" s="16">
        <v>2.0</v>
      </c>
      <c r="S685" s="16">
        <v>1614082.0</v>
      </c>
      <c r="T685" s="18">
        <v>1.2391E-6</v>
      </c>
      <c r="U685" s="16">
        <v>0.0</v>
      </c>
      <c r="V685" s="16">
        <v>0.0</v>
      </c>
      <c r="W685" s="14" t="s">
        <v>2978</v>
      </c>
      <c r="X685" s="14" t="s">
        <v>4849</v>
      </c>
      <c r="Y685" s="18">
        <v>2.8E-7</v>
      </c>
      <c r="Z685" s="16">
        <v>23.7</v>
      </c>
      <c r="AA685" s="17"/>
      <c r="AB685" s="16">
        <v>0.46</v>
      </c>
      <c r="AC685" s="16">
        <v>0.36</v>
      </c>
      <c r="AD685" s="16">
        <v>6.31</v>
      </c>
      <c r="AE685" s="16">
        <v>0.1</v>
      </c>
      <c r="AF685" s="16">
        <v>0.082</v>
      </c>
      <c r="AG685" s="16">
        <v>0.0</v>
      </c>
      <c r="AH685" s="16">
        <v>75036.0</v>
      </c>
      <c r="AI685" s="16">
        <v>0.0</v>
      </c>
      <c r="AJ685" s="16">
        <v>0.0</v>
      </c>
      <c r="AK685" s="16">
        <v>0.0</v>
      </c>
      <c r="AL685" s="16">
        <v>60008.0</v>
      </c>
      <c r="AM685" s="16">
        <v>0.0</v>
      </c>
      <c r="AN685" s="16">
        <v>0.0</v>
      </c>
      <c r="AO685" s="16">
        <v>0.0</v>
      </c>
      <c r="AP685" s="16">
        <v>29606.0</v>
      </c>
      <c r="AQ685" s="16">
        <v>0.0</v>
      </c>
      <c r="AR685" s="16">
        <v>0.0</v>
      </c>
      <c r="AS685" s="16">
        <v>0.0</v>
      </c>
      <c r="AT685" s="16">
        <v>44880.0</v>
      </c>
      <c r="AU685" s="16">
        <v>0.0</v>
      </c>
      <c r="AV685" s="16">
        <v>0.0</v>
      </c>
      <c r="AW685" s="16">
        <v>0.0</v>
      </c>
      <c r="AX685" s="16">
        <v>64018.0</v>
      </c>
      <c r="AY685" s="16">
        <v>0.0</v>
      </c>
      <c r="AZ685" s="16">
        <v>0.0</v>
      </c>
      <c r="BA685" s="16">
        <v>0.0</v>
      </c>
      <c r="BB685" s="16">
        <v>6062.0</v>
      </c>
      <c r="BC685" s="16">
        <v>0.0</v>
      </c>
      <c r="BD685" s="16">
        <v>0.0</v>
      </c>
      <c r="BE685" s="16">
        <v>2.0</v>
      </c>
      <c r="BF685" s="16">
        <v>1179978.0</v>
      </c>
      <c r="BG685" s="16">
        <v>0.0</v>
      </c>
      <c r="BH685" s="16">
        <v>0.0</v>
      </c>
      <c r="BI685" s="16">
        <v>0.0</v>
      </c>
      <c r="BJ685" s="16">
        <v>912.0</v>
      </c>
      <c r="BK685" s="16">
        <v>0.0</v>
      </c>
      <c r="BL685" s="16">
        <v>0.0</v>
      </c>
      <c r="BM685" s="16">
        <v>0.0</v>
      </c>
      <c r="BN685" s="16">
        <v>91078.0</v>
      </c>
      <c r="BO685" s="16">
        <v>0.0</v>
      </c>
      <c r="BP685" s="16">
        <v>0.0</v>
      </c>
      <c r="BQ685" s="16">
        <v>0.0</v>
      </c>
      <c r="BR685" s="16">
        <v>62504.0</v>
      </c>
      <c r="BS685" s="16">
        <v>0.0</v>
      </c>
      <c r="BT685" s="16">
        <v>0.0</v>
      </c>
    </row>
    <row r="686">
      <c r="A686" s="14" t="s">
        <v>7395</v>
      </c>
      <c r="B686" s="16">
        <v>11.0</v>
      </c>
      <c r="C686" s="16">
        <v>4091643.0</v>
      </c>
      <c r="D686" s="14" t="s">
        <v>7396</v>
      </c>
      <c r="E686" s="14" t="s">
        <v>2631</v>
      </c>
      <c r="F686" s="14" t="s">
        <v>2630</v>
      </c>
      <c r="G686" s="14" t="s">
        <v>4844</v>
      </c>
      <c r="H686" s="14" t="s">
        <v>2978</v>
      </c>
      <c r="I686" s="14" t="s">
        <v>2978</v>
      </c>
      <c r="J686" s="14" t="s">
        <v>4845</v>
      </c>
      <c r="K686" s="14" t="s">
        <v>7397</v>
      </c>
      <c r="L686" s="14" t="s">
        <v>7397</v>
      </c>
      <c r="M686" s="14" t="s">
        <v>7398</v>
      </c>
      <c r="N686" s="14" t="s">
        <v>409</v>
      </c>
      <c r="P686" s="17"/>
      <c r="Q686" s="17"/>
      <c r="R686" s="16">
        <v>2.0</v>
      </c>
      <c r="S686" s="16">
        <v>1614082.0</v>
      </c>
      <c r="T686" s="18">
        <v>1.2391E-6</v>
      </c>
      <c r="U686" s="16">
        <v>0.0</v>
      </c>
      <c r="V686" s="16">
        <v>0.0</v>
      </c>
      <c r="W686" s="14" t="s">
        <v>2978</v>
      </c>
      <c r="X686" s="17"/>
      <c r="Y686" s="17"/>
      <c r="Z686" s="16">
        <v>22.4</v>
      </c>
      <c r="AA686" s="17"/>
      <c r="AB686" s="16">
        <v>0.0</v>
      </c>
      <c r="AC686" s="16">
        <v>0.0</v>
      </c>
      <c r="AD686" s="16">
        <v>8.8</v>
      </c>
      <c r="AE686" s="16">
        <v>0.34</v>
      </c>
      <c r="AF686" s="16">
        <v>0.149</v>
      </c>
      <c r="AG686" s="16">
        <v>1.0</v>
      </c>
      <c r="AH686" s="16">
        <v>74922.0</v>
      </c>
      <c r="AI686" s="16">
        <v>0.0</v>
      </c>
      <c r="AJ686" s="16">
        <v>0.0</v>
      </c>
      <c r="AK686" s="16">
        <v>0.0</v>
      </c>
      <c r="AL686" s="16">
        <v>59998.0</v>
      </c>
      <c r="AM686" s="16">
        <v>0.0</v>
      </c>
      <c r="AN686" s="16">
        <v>0.0</v>
      </c>
      <c r="AO686" s="16">
        <v>0.0</v>
      </c>
      <c r="AP686" s="16">
        <v>29608.0</v>
      </c>
      <c r="AQ686" s="16">
        <v>0.0</v>
      </c>
      <c r="AR686" s="16">
        <v>0.0</v>
      </c>
      <c r="AS686" s="16">
        <v>1.0</v>
      </c>
      <c r="AT686" s="16">
        <v>44898.0</v>
      </c>
      <c r="AU686" s="16">
        <v>0.0</v>
      </c>
      <c r="AV686" s="16">
        <v>0.0</v>
      </c>
      <c r="AW686" s="16">
        <v>0.0</v>
      </c>
      <c r="AX686" s="16">
        <v>64040.0</v>
      </c>
      <c r="AY686" s="16">
        <v>0.0</v>
      </c>
      <c r="AZ686" s="16">
        <v>0.0</v>
      </c>
      <c r="BA686" s="16">
        <v>0.0</v>
      </c>
      <c r="BB686" s="16">
        <v>6084.0</v>
      </c>
      <c r="BC686" s="16">
        <v>0.0</v>
      </c>
      <c r="BD686" s="16">
        <v>0.0</v>
      </c>
      <c r="BE686" s="16">
        <v>0.0</v>
      </c>
      <c r="BF686" s="16">
        <v>1180044.0</v>
      </c>
      <c r="BG686" s="16">
        <v>0.0</v>
      </c>
      <c r="BH686" s="16">
        <v>0.0</v>
      </c>
      <c r="BI686" s="16">
        <v>0.0</v>
      </c>
      <c r="BJ686" s="16">
        <v>910.0</v>
      </c>
      <c r="BK686" s="16">
        <v>0.0</v>
      </c>
      <c r="BL686" s="16">
        <v>0.0</v>
      </c>
      <c r="BM686" s="16">
        <v>0.0</v>
      </c>
      <c r="BN686" s="16">
        <v>91094.0</v>
      </c>
      <c r="BO686" s="16">
        <v>0.0</v>
      </c>
      <c r="BP686" s="16">
        <v>0.0</v>
      </c>
      <c r="BQ686" s="16">
        <v>0.0</v>
      </c>
      <c r="BR686" s="16">
        <v>62484.0</v>
      </c>
      <c r="BS686" s="16">
        <v>0.0</v>
      </c>
      <c r="BT686" s="16">
        <v>0.0</v>
      </c>
    </row>
    <row r="687">
      <c r="A687" s="14" t="s">
        <v>7399</v>
      </c>
      <c r="B687" s="16">
        <v>11.0</v>
      </c>
      <c r="C687" s="16">
        <v>3856306.0</v>
      </c>
      <c r="D687" s="14" t="s">
        <v>7400</v>
      </c>
      <c r="E687" s="14" t="s">
        <v>2622</v>
      </c>
      <c r="F687" s="14" t="s">
        <v>2621</v>
      </c>
      <c r="G687" s="14" t="s">
        <v>4844</v>
      </c>
      <c r="H687" s="14" t="s">
        <v>2978</v>
      </c>
      <c r="I687" s="14" t="s">
        <v>2978</v>
      </c>
      <c r="J687" s="14" t="s">
        <v>4845</v>
      </c>
      <c r="K687" s="14" t="s">
        <v>7401</v>
      </c>
      <c r="L687" s="14" t="s">
        <v>7401</v>
      </c>
      <c r="M687" s="14" t="s">
        <v>7402</v>
      </c>
      <c r="N687" s="14" t="s">
        <v>4848</v>
      </c>
      <c r="P687" s="17"/>
      <c r="Q687" s="17"/>
      <c r="R687" s="16">
        <v>2.0</v>
      </c>
      <c r="S687" s="16">
        <v>1614084.0</v>
      </c>
      <c r="T687" s="18">
        <v>1.2391E-6</v>
      </c>
      <c r="U687" s="16">
        <v>0.0</v>
      </c>
      <c r="V687" s="16">
        <v>0.0</v>
      </c>
      <c r="W687" s="14" t="s">
        <v>2978</v>
      </c>
      <c r="X687" s="14" t="s">
        <v>4849</v>
      </c>
      <c r="Y687" s="18">
        <v>2.8E-7</v>
      </c>
      <c r="Z687" s="16">
        <v>9.89</v>
      </c>
      <c r="AA687" s="17"/>
      <c r="AB687" s="16">
        <v>0.0</v>
      </c>
      <c r="AC687" s="16">
        <v>0.0</v>
      </c>
      <c r="AD687" s="16">
        <v>0.015</v>
      </c>
      <c r="AE687" s="17"/>
      <c r="AF687" s="17"/>
      <c r="AG687" s="16">
        <v>0.0</v>
      </c>
      <c r="AH687" s="16">
        <v>74952.0</v>
      </c>
      <c r="AI687" s="16">
        <v>0.0</v>
      </c>
      <c r="AJ687" s="16">
        <v>0.0</v>
      </c>
      <c r="AK687" s="16">
        <v>0.0</v>
      </c>
      <c r="AL687" s="16">
        <v>60014.0</v>
      </c>
      <c r="AM687" s="16">
        <v>0.0</v>
      </c>
      <c r="AN687" s="16">
        <v>0.0</v>
      </c>
      <c r="AO687" s="16">
        <v>0.0</v>
      </c>
      <c r="AP687" s="16">
        <v>29602.0</v>
      </c>
      <c r="AQ687" s="16">
        <v>0.0</v>
      </c>
      <c r="AR687" s="16">
        <v>0.0</v>
      </c>
      <c r="AS687" s="16">
        <v>0.0</v>
      </c>
      <c r="AT687" s="16">
        <v>44894.0</v>
      </c>
      <c r="AU687" s="16">
        <v>0.0</v>
      </c>
      <c r="AV687" s="16">
        <v>0.0</v>
      </c>
      <c r="AW687" s="16">
        <v>0.0</v>
      </c>
      <c r="AX687" s="16">
        <v>64006.0</v>
      </c>
      <c r="AY687" s="16">
        <v>0.0</v>
      </c>
      <c r="AZ687" s="16">
        <v>0.0</v>
      </c>
      <c r="BA687" s="16">
        <v>0.0</v>
      </c>
      <c r="BB687" s="16">
        <v>6084.0</v>
      </c>
      <c r="BC687" s="16">
        <v>0.0</v>
      </c>
      <c r="BD687" s="16">
        <v>0.0</v>
      </c>
      <c r="BE687" s="16">
        <v>2.0</v>
      </c>
      <c r="BF687" s="16">
        <v>1180042.0</v>
      </c>
      <c r="BG687" s="16">
        <v>0.0</v>
      </c>
      <c r="BH687" s="16">
        <v>0.0</v>
      </c>
      <c r="BI687" s="16">
        <v>0.0</v>
      </c>
      <c r="BJ687" s="16">
        <v>912.0</v>
      </c>
      <c r="BK687" s="16">
        <v>0.0</v>
      </c>
      <c r="BL687" s="16">
        <v>0.0</v>
      </c>
      <c r="BM687" s="16">
        <v>0.0</v>
      </c>
      <c r="BN687" s="16">
        <v>91090.0</v>
      </c>
      <c r="BO687" s="16">
        <v>0.0</v>
      </c>
      <c r="BP687" s="16">
        <v>0.0</v>
      </c>
      <c r="BQ687" s="16">
        <v>0.0</v>
      </c>
      <c r="BR687" s="16">
        <v>62488.0</v>
      </c>
      <c r="BS687" s="16">
        <v>0.0</v>
      </c>
      <c r="BT687" s="16">
        <v>0.0</v>
      </c>
    </row>
    <row r="688">
      <c r="A688" s="14" t="s">
        <v>7403</v>
      </c>
      <c r="B688" s="16">
        <v>11.0</v>
      </c>
      <c r="C688" s="16">
        <v>4023941.0</v>
      </c>
      <c r="D688" s="14" t="s">
        <v>7404</v>
      </c>
      <c r="E688" s="14" t="s">
        <v>2631</v>
      </c>
      <c r="F688" s="14" t="s">
        <v>2630</v>
      </c>
      <c r="G688" s="14" t="s">
        <v>5166</v>
      </c>
      <c r="H688" s="14" t="s">
        <v>2978</v>
      </c>
      <c r="I688" s="14" t="s">
        <v>21</v>
      </c>
      <c r="J688" s="14" t="s">
        <v>4845</v>
      </c>
      <c r="K688" s="14" t="s">
        <v>7405</v>
      </c>
      <c r="L688" s="14" t="s">
        <v>7405</v>
      </c>
      <c r="M688" s="14" t="s">
        <v>7406</v>
      </c>
      <c r="N688" s="14" t="s">
        <v>4848</v>
      </c>
      <c r="O688" s="14" t="s">
        <v>4878</v>
      </c>
      <c r="P688" s="16">
        <v>2421103.0</v>
      </c>
      <c r="Q688" s="17"/>
      <c r="R688" s="16">
        <v>2.0</v>
      </c>
      <c r="S688" s="16">
        <v>1614084.0</v>
      </c>
      <c r="T688" s="18">
        <v>1.2391E-6</v>
      </c>
      <c r="U688" s="16">
        <v>0.0</v>
      </c>
      <c r="V688" s="16">
        <v>0.0</v>
      </c>
      <c r="W688" s="14" t="s">
        <v>2978</v>
      </c>
      <c r="X688" s="14" t="s">
        <v>4849</v>
      </c>
      <c r="Y688" s="18">
        <v>2.8E-7</v>
      </c>
      <c r="Z688" s="16">
        <v>9.12</v>
      </c>
      <c r="AA688" s="17"/>
      <c r="AB688" s="16">
        <v>0.0</v>
      </c>
      <c r="AC688" s="16">
        <v>0.01</v>
      </c>
      <c r="AD688" s="16">
        <v>1.25</v>
      </c>
      <c r="AE688" s="17"/>
      <c r="AF688" s="17"/>
      <c r="AG688" s="16">
        <v>0.0</v>
      </c>
      <c r="AH688" s="16">
        <v>75034.0</v>
      </c>
      <c r="AI688" s="16">
        <v>0.0</v>
      </c>
      <c r="AJ688" s="16">
        <v>0.0</v>
      </c>
      <c r="AK688" s="16">
        <v>0.0</v>
      </c>
      <c r="AL688" s="16">
        <v>60014.0</v>
      </c>
      <c r="AM688" s="16">
        <v>0.0</v>
      </c>
      <c r="AN688" s="16">
        <v>0.0</v>
      </c>
      <c r="AO688" s="16">
        <v>0.0</v>
      </c>
      <c r="AP688" s="16">
        <v>29604.0</v>
      </c>
      <c r="AQ688" s="16">
        <v>0.0</v>
      </c>
      <c r="AR688" s="16">
        <v>0.0</v>
      </c>
      <c r="AS688" s="16">
        <v>0.0</v>
      </c>
      <c r="AT688" s="16">
        <v>44878.0</v>
      </c>
      <c r="AU688" s="16">
        <v>0.0</v>
      </c>
      <c r="AV688" s="16">
        <v>0.0</v>
      </c>
      <c r="AW688" s="16">
        <v>0.0</v>
      </c>
      <c r="AX688" s="16">
        <v>64014.0</v>
      </c>
      <c r="AY688" s="16">
        <v>0.0</v>
      </c>
      <c r="AZ688" s="16">
        <v>0.0</v>
      </c>
      <c r="BA688" s="16">
        <v>0.0</v>
      </c>
      <c r="BB688" s="16">
        <v>6062.0</v>
      </c>
      <c r="BC688" s="16">
        <v>0.0</v>
      </c>
      <c r="BD688" s="16">
        <v>0.0</v>
      </c>
      <c r="BE688" s="16">
        <v>2.0</v>
      </c>
      <c r="BF688" s="16">
        <v>1179982.0</v>
      </c>
      <c r="BG688" s="16">
        <v>0.0</v>
      </c>
      <c r="BH688" s="16">
        <v>0.0</v>
      </c>
      <c r="BI688" s="16">
        <v>0.0</v>
      </c>
      <c r="BJ688" s="16">
        <v>912.0</v>
      </c>
      <c r="BK688" s="16">
        <v>0.0</v>
      </c>
      <c r="BL688" s="16">
        <v>0.0</v>
      </c>
      <c r="BM688" s="16">
        <v>0.0</v>
      </c>
      <c r="BN688" s="16">
        <v>91078.0</v>
      </c>
      <c r="BO688" s="16">
        <v>0.0</v>
      </c>
      <c r="BP688" s="16">
        <v>0.0</v>
      </c>
      <c r="BQ688" s="16">
        <v>0.0</v>
      </c>
      <c r="BR688" s="16">
        <v>62506.0</v>
      </c>
      <c r="BS688" s="16">
        <v>0.0</v>
      </c>
      <c r="BT688" s="16">
        <v>0.0</v>
      </c>
    </row>
    <row r="689">
      <c r="A689" s="14" t="s">
        <v>7407</v>
      </c>
      <c r="B689" s="16">
        <v>11.0</v>
      </c>
      <c r="C689" s="16">
        <v>3967587.0</v>
      </c>
      <c r="D689" s="14" t="s">
        <v>7408</v>
      </c>
      <c r="E689" s="14" t="s">
        <v>2631</v>
      </c>
      <c r="F689" s="14" t="s">
        <v>2630</v>
      </c>
      <c r="G689" s="14" t="s">
        <v>4844</v>
      </c>
      <c r="H689" s="14" t="s">
        <v>2978</v>
      </c>
      <c r="I689" s="14" t="s">
        <v>2978</v>
      </c>
      <c r="J689" s="14" t="s">
        <v>4845</v>
      </c>
      <c r="K689" s="14" t="s">
        <v>7409</v>
      </c>
      <c r="L689" s="14" t="s">
        <v>7409</v>
      </c>
      <c r="M689" s="14" t="s">
        <v>7410</v>
      </c>
      <c r="N689" s="14" t="s">
        <v>409</v>
      </c>
      <c r="P689" s="17"/>
      <c r="Q689" s="17"/>
      <c r="R689" s="16">
        <v>2.0</v>
      </c>
      <c r="S689" s="16">
        <v>1614086.0</v>
      </c>
      <c r="T689" s="18">
        <v>1.2391E-6</v>
      </c>
      <c r="U689" s="16">
        <v>0.0</v>
      </c>
      <c r="V689" s="16">
        <v>0.0</v>
      </c>
      <c r="W689" s="14" t="s">
        <v>2978</v>
      </c>
      <c r="X689" s="14" t="s">
        <v>4849</v>
      </c>
      <c r="Y689" s="18">
        <v>2.8E-7</v>
      </c>
      <c r="Z689" s="16">
        <v>24.9</v>
      </c>
      <c r="AA689" s="17"/>
      <c r="AB689" s="16">
        <v>0.0</v>
      </c>
      <c r="AC689" s="16">
        <v>0.0</v>
      </c>
      <c r="AD689" s="16">
        <v>8.79</v>
      </c>
      <c r="AE689" s="16">
        <v>0.04</v>
      </c>
      <c r="AF689" s="16">
        <v>0.735</v>
      </c>
      <c r="AG689" s="16">
        <v>0.0</v>
      </c>
      <c r="AH689" s="16">
        <v>74922.0</v>
      </c>
      <c r="AI689" s="16">
        <v>0.0</v>
      </c>
      <c r="AJ689" s="16">
        <v>0.0</v>
      </c>
      <c r="AK689" s="16">
        <v>0.0</v>
      </c>
      <c r="AL689" s="16">
        <v>60008.0</v>
      </c>
      <c r="AM689" s="16">
        <v>0.0</v>
      </c>
      <c r="AN689" s="16">
        <v>0.0</v>
      </c>
      <c r="AO689" s="16">
        <v>0.0</v>
      </c>
      <c r="AP689" s="16">
        <v>29606.0</v>
      </c>
      <c r="AQ689" s="16">
        <v>0.0</v>
      </c>
      <c r="AR689" s="16">
        <v>0.0</v>
      </c>
      <c r="AS689" s="16">
        <v>0.0</v>
      </c>
      <c r="AT689" s="16">
        <v>44904.0</v>
      </c>
      <c r="AU689" s="16">
        <v>0.0</v>
      </c>
      <c r="AV689" s="16">
        <v>0.0</v>
      </c>
      <c r="AW689" s="16">
        <v>0.0</v>
      </c>
      <c r="AX689" s="16">
        <v>64036.0</v>
      </c>
      <c r="AY689" s="16">
        <v>0.0</v>
      </c>
      <c r="AZ689" s="16">
        <v>0.0</v>
      </c>
      <c r="BA689" s="16">
        <v>0.0</v>
      </c>
      <c r="BB689" s="16">
        <v>6084.0</v>
      </c>
      <c r="BC689" s="16">
        <v>0.0</v>
      </c>
      <c r="BD689" s="16">
        <v>0.0</v>
      </c>
      <c r="BE689" s="16">
        <v>2.0</v>
      </c>
      <c r="BF689" s="16">
        <v>1180042.0</v>
      </c>
      <c r="BG689" s="16">
        <v>0.0</v>
      </c>
      <c r="BH689" s="16">
        <v>0.0</v>
      </c>
      <c r="BI689" s="16">
        <v>0.0</v>
      </c>
      <c r="BJ689" s="16">
        <v>912.0</v>
      </c>
      <c r="BK689" s="16">
        <v>0.0</v>
      </c>
      <c r="BL689" s="16">
        <v>0.0</v>
      </c>
      <c r="BM689" s="16">
        <v>0.0</v>
      </c>
      <c r="BN689" s="16">
        <v>91084.0</v>
      </c>
      <c r="BO689" s="16">
        <v>0.0</v>
      </c>
      <c r="BP689" s="16">
        <v>0.0</v>
      </c>
      <c r="BQ689" s="16">
        <v>0.0</v>
      </c>
      <c r="BR689" s="16">
        <v>62488.0</v>
      </c>
      <c r="BS689" s="16">
        <v>0.0</v>
      </c>
      <c r="BT689" s="16">
        <v>0.0</v>
      </c>
    </row>
    <row r="690">
      <c r="A690" s="14" t="s">
        <v>7411</v>
      </c>
      <c r="B690" s="16">
        <v>11.0</v>
      </c>
      <c r="C690" s="16">
        <v>4091300.0</v>
      </c>
      <c r="D690" s="14" t="s">
        <v>7412</v>
      </c>
      <c r="E690" s="14" t="s">
        <v>2621</v>
      </c>
      <c r="F690" s="14" t="s">
        <v>2622</v>
      </c>
      <c r="G690" s="14" t="s">
        <v>4844</v>
      </c>
      <c r="H690" s="14" t="s">
        <v>2978</v>
      </c>
      <c r="I690" s="14" t="s">
        <v>2978</v>
      </c>
      <c r="J690" s="14" t="s">
        <v>4951</v>
      </c>
      <c r="K690" s="14" t="s">
        <v>7413</v>
      </c>
      <c r="L690" s="14" t="s">
        <v>7413</v>
      </c>
      <c r="M690" s="14" t="s">
        <v>7414</v>
      </c>
      <c r="N690" s="14" t="s">
        <v>409</v>
      </c>
      <c r="O690" s="14" t="s">
        <v>4878</v>
      </c>
      <c r="P690" s="16">
        <v>1537233.0</v>
      </c>
      <c r="Q690" s="17"/>
      <c r="R690" s="16">
        <v>2.0</v>
      </c>
      <c r="S690" s="16">
        <v>1614086.0</v>
      </c>
      <c r="T690" s="18">
        <v>1.2391E-6</v>
      </c>
      <c r="U690" s="16">
        <v>0.0</v>
      </c>
      <c r="V690" s="16">
        <v>0.0</v>
      </c>
      <c r="W690" s="14" t="s">
        <v>2978</v>
      </c>
      <c r="X690" s="14" t="s">
        <v>4954</v>
      </c>
      <c r="Y690" s="16">
        <v>7.38E-6</v>
      </c>
      <c r="Z690" s="16">
        <v>9.58</v>
      </c>
      <c r="AA690" s="16">
        <v>0.288</v>
      </c>
      <c r="AB690" s="16">
        <v>0.0</v>
      </c>
      <c r="AC690" s="16">
        <v>0.0</v>
      </c>
      <c r="AD690" s="16">
        <v>6.36</v>
      </c>
      <c r="AE690" s="17"/>
      <c r="AF690" s="17"/>
      <c r="AG690" s="16">
        <v>0.0</v>
      </c>
      <c r="AH690" s="16">
        <v>74936.0</v>
      </c>
      <c r="AI690" s="16">
        <v>0.0</v>
      </c>
      <c r="AJ690" s="16">
        <v>0.0</v>
      </c>
      <c r="AK690" s="16">
        <v>0.0</v>
      </c>
      <c r="AL690" s="16">
        <v>60000.0</v>
      </c>
      <c r="AM690" s="16">
        <v>0.0</v>
      </c>
      <c r="AN690" s="16">
        <v>0.0</v>
      </c>
      <c r="AO690" s="16">
        <v>0.0</v>
      </c>
      <c r="AP690" s="16">
        <v>29606.0</v>
      </c>
      <c r="AQ690" s="16">
        <v>0.0</v>
      </c>
      <c r="AR690" s="16">
        <v>0.0</v>
      </c>
      <c r="AS690" s="16">
        <v>2.0</v>
      </c>
      <c r="AT690" s="16">
        <v>44896.0</v>
      </c>
      <c r="AU690" s="16">
        <v>0.0</v>
      </c>
      <c r="AV690" s="16">
        <v>0.0</v>
      </c>
      <c r="AW690" s="16">
        <v>0.0</v>
      </c>
      <c r="AX690" s="16">
        <v>64028.0</v>
      </c>
      <c r="AY690" s="16">
        <v>0.0</v>
      </c>
      <c r="AZ690" s="16">
        <v>0.0</v>
      </c>
      <c r="BA690" s="16">
        <v>0.0</v>
      </c>
      <c r="BB690" s="16">
        <v>6084.0</v>
      </c>
      <c r="BC690" s="16">
        <v>0.0</v>
      </c>
      <c r="BD690" s="16">
        <v>0.0</v>
      </c>
      <c r="BE690" s="16">
        <v>0.0</v>
      </c>
      <c r="BF690" s="16">
        <v>1180044.0</v>
      </c>
      <c r="BG690" s="16">
        <v>0.0</v>
      </c>
      <c r="BH690" s="16">
        <v>0.0</v>
      </c>
      <c r="BI690" s="16">
        <v>0.0</v>
      </c>
      <c r="BJ690" s="16">
        <v>912.0</v>
      </c>
      <c r="BK690" s="16">
        <v>0.0</v>
      </c>
      <c r="BL690" s="16">
        <v>0.0</v>
      </c>
      <c r="BM690" s="16">
        <v>0.0</v>
      </c>
      <c r="BN690" s="16">
        <v>91090.0</v>
      </c>
      <c r="BO690" s="16">
        <v>0.0</v>
      </c>
      <c r="BP690" s="16">
        <v>0.0</v>
      </c>
      <c r="BQ690" s="16">
        <v>0.0</v>
      </c>
      <c r="BR690" s="16">
        <v>62490.0</v>
      </c>
      <c r="BS690" s="16">
        <v>0.0</v>
      </c>
      <c r="BT690" s="16">
        <v>0.0</v>
      </c>
    </row>
    <row r="691">
      <c r="A691" s="14" t="s">
        <v>7415</v>
      </c>
      <c r="B691" s="16">
        <v>11.0</v>
      </c>
      <c r="C691" s="16">
        <v>4091508.0</v>
      </c>
      <c r="D691" s="14" t="s">
        <v>7416</v>
      </c>
      <c r="E691" s="14" t="s">
        <v>2622</v>
      </c>
      <c r="F691" s="14" t="s">
        <v>2621</v>
      </c>
      <c r="G691" s="14" t="s">
        <v>4844</v>
      </c>
      <c r="H691" s="14" t="s">
        <v>2978</v>
      </c>
      <c r="I691" s="14" t="s">
        <v>2978</v>
      </c>
      <c r="J691" s="14" t="s">
        <v>4845</v>
      </c>
      <c r="K691" s="14" t="s">
        <v>7417</v>
      </c>
      <c r="L691" s="14" t="s">
        <v>7417</v>
      </c>
      <c r="M691" s="14" t="s">
        <v>7418</v>
      </c>
      <c r="N691" s="14" t="s">
        <v>4848</v>
      </c>
      <c r="P691" s="17"/>
      <c r="Q691" s="17"/>
      <c r="R691" s="16">
        <v>2.0</v>
      </c>
      <c r="S691" s="16">
        <v>1614086.0</v>
      </c>
      <c r="T691" s="18">
        <v>1.2391E-6</v>
      </c>
      <c r="U691" s="16">
        <v>0.0</v>
      </c>
      <c r="V691" s="16">
        <v>0.0</v>
      </c>
      <c r="W691" s="14" t="s">
        <v>2978</v>
      </c>
      <c r="X691" s="17"/>
      <c r="Y691" s="17"/>
      <c r="Z691" s="16">
        <v>8.45</v>
      </c>
      <c r="AA691" s="17"/>
      <c r="AB691" s="16">
        <v>0.0</v>
      </c>
      <c r="AC691" s="16">
        <v>0.01</v>
      </c>
      <c r="AD691" s="16">
        <v>8.9</v>
      </c>
      <c r="AE691" s="17"/>
      <c r="AF691" s="17"/>
      <c r="AG691" s="16">
        <v>1.0</v>
      </c>
      <c r="AH691" s="16">
        <v>74926.0</v>
      </c>
      <c r="AI691" s="16">
        <v>0.0</v>
      </c>
      <c r="AJ691" s="16">
        <v>0.0</v>
      </c>
      <c r="AK691" s="16">
        <v>0.0</v>
      </c>
      <c r="AL691" s="16">
        <v>60006.0</v>
      </c>
      <c r="AM691" s="16">
        <v>0.0</v>
      </c>
      <c r="AN691" s="16">
        <v>0.0</v>
      </c>
      <c r="AO691" s="16">
        <v>0.0</v>
      </c>
      <c r="AP691" s="16">
        <v>29604.0</v>
      </c>
      <c r="AQ691" s="16">
        <v>0.0</v>
      </c>
      <c r="AR691" s="16">
        <v>0.0</v>
      </c>
      <c r="AS691" s="16">
        <v>1.0</v>
      </c>
      <c r="AT691" s="16">
        <v>44898.0</v>
      </c>
      <c r="AU691" s="16">
        <v>0.0</v>
      </c>
      <c r="AV691" s="16">
        <v>0.0</v>
      </c>
      <c r="AW691" s="16">
        <v>0.0</v>
      </c>
      <c r="AX691" s="16">
        <v>64044.0</v>
      </c>
      <c r="AY691" s="16">
        <v>0.0</v>
      </c>
      <c r="AZ691" s="16">
        <v>0.0</v>
      </c>
      <c r="BA691" s="16">
        <v>0.0</v>
      </c>
      <c r="BB691" s="16">
        <v>6084.0</v>
      </c>
      <c r="BC691" s="16">
        <v>0.0</v>
      </c>
      <c r="BD691" s="16">
        <v>0.0</v>
      </c>
      <c r="BE691" s="16">
        <v>0.0</v>
      </c>
      <c r="BF691" s="16">
        <v>1180040.0</v>
      </c>
      <c r="BG691" s="16">
        <v>0.0</v>
      </c>
      <c r="BH691" s="16">
        <v>0.0</v>
      </c>
      <c r="BI691" s="16">
        <v>0.0</v>
      </c>
      <c r="BJ691" s="16">
        <v>912.0</v>
      </c>
      <c r="BK691" s="16">
        <v>0.0</v>
      </c>
      <c r="BL691" s="16">
        <v>0.0</v>
      </c>
      <c r="BM691" s="16">
        <v>0.0</v>
      </c>
      <c r="BN691" s="16">
        <v>91084.0</v>
      </c>
      <c r="BO691" s="16">
        <v>0.0</v>
      </c>
      <c r="BP691" s="16">
        <v>0.0</v>
      </c>
      <c r="BQ691" s="16">
        <v>0.0</v>
      </c>
      <c r="BR691" s="16">
        <v>62488.0</v>
      </c>
      <c r="BS691" s="16">
        <v>0.0</v>
      </c>
      <c r="BT691" s="16">
        <v>0.0</v>
      </c>
    </row>
    <row r="692">
      <c r="A692" s="14" t="s">
        <v>7419</v>
      </c>
      <c r="B692" s="16">
        <v>11.0</v>
      </c>
      <c r="C692" s="16">
        <v>4070082.0</v>
      </c>
      <c r="D692" s="14" t="s">
        <v>7420</v>
      </c>
      <c r="E692" s="14" t="s">
        <v>2631</v>
      </c>
      <c r="F692" s="14" t="s">
        <v>2630</v>
      </c>
      <c r="G692" s="14" t="s">
        <v>4844</v>
      </c>
      <c r="H692" s="14" t="s">
        <v>2978</v>
      </c>
      <c r="I692" s="14" t="s">
        <v>2978</v>
      </c>
      <c r="J692" s="14" t="s">
        <v>4845</v>
      </c>
      <c r="K692" s="14" t="s">
        <v>7421</v>
      </c>
      <c r="L692" s="14" t="s">
        <v>7421</v>
      </c>
      <c r="M692" s="14" t="s">
        <v>7422</v>
      </c>
      <c r="N692" s="14" t="s">
        <v>409</v>
      </c>
      <c r="O692" s="14" t="s">
        <v>410</v>
      </c>
      <c r="P692" s="16">
        <v>940014.0</v>
      </c>
      <c r="Q692" s="17"/>
      <c r="R692" s="16">
        <v>2.0</v>
      </c>
      <c r="S692" s="16">
        <v>1614088.0</v>
      </c>
      <c r="T692" s="18">
        <v>1.2391E-6</v>
      </c>
      <c r="U692" s="16">
        <v>0.0</v>
      </c>
      <c r="V692" s="16">
        <v>0.0</v>
      </c>
      <c r="W692" s="14" t="s">
        <v>2978</v>
      </c>
      <c r="X692" s="17"/>
      <c r="Y692" s="17"/>
      <c r="Z692" s="16">
        <v>21.8</v>
      </c>
      <c r="AA692" s="17"/>
      <c r="AB692" s="16">
        <v>0.0</v>
      </c>
      <c r="AC692" s="16">
        <v>0.01</v>
      </c>
      <c r="AD692" s="16">
        <v>8.8</v>
      </c>
      <c r="AE692" s="16">
        <v>0.22</v>
      </c>
      <c r="AF692" s="16">
        <v>0.212</v>
      </c>
      <c r="AG692" s="16">
        <v>1.0</v>
      </c>
      <c r="AH692" s="16">
        <v>74940.0</v>
      </c>
      <c r="AI692" s="16">
        <v>0.0</v>
      </c>
      <c r="AJ692" s="16">
        <v>0.0</v>
      </c>
      <c r="AK692" s="16">
        <v>1.0</v>
      </c>
      <c r="AL692" s="16">
        <v>60006.0</v>
      </c>
      <c r="AM692" s="16">
        <v>0.0</v>
      </c>
      <c r="AN692" s="16">
        <v>0.0</v>
      </c>
      <c r="AO692" s="16">
        <v>0.0</v>
      </c>
      <c r="AP692" s="16">
        <v>29604.0</v>
      </c>
      <c r="AQ692" s="16">
        <v>0.0</v>
      </c>
      <c r="AR692" s="16">
        <v>0.0</v>
      </c>
      <c r="AS692" s="16">
        <v>0.0</v>
      </c>
      <c r="AT692" s="16">
        <v>44896.0</v>
      </c>
      <c r="AU692" s="16">
        <v>0.0</v>
      </c>
      <c r="AV692" s="16">
        <v>0.0</v>
      </c>
      <c r="AW692" s="16">
        <v>0.0</v>
      </c>
      <c r="AX692" s="16">
        <v>64036.0</v>
      </c>
      <c r="AY692" s="16">
        <v>0.0</v>
      </c>
      <c r="AZ692" s="16">
        <v>0.0</v>
      </c>
      <c r="BA692" s="16">
        <v>0.0</v>
      </c>
      <c r="BB692" s="16">
        <v>6080.0</v>
      </c>
      <c r="BC692" s="16">
        <v>0.0</v>
      </c>
      <c r="BD692" s="16">
        <v>0.0</v>
      </c>
      <c r="BE692" s="16">
        <v>0.0</v>
      </c>
      <c r="BF692" s="16">
        <v>1180044.0</v>
      </c>
      <c r="BG692" s="16">
        <v>0.0</v>
      </c>
      <c r="BH692" s="16">
        <v>0.0</v>
      </c>
      <c r="BI692" s="16">
        <v>0.0</v>
      </c>
      <c r="BJ692" s="16">
        <v>912.0</v>
      </c>
      <c r="BK692" s="16">
        <v>0.0</v>
      </c>
      <c r="BL692" s="16">
        <v>0.0</v>
      </c>
      <c r="BM692" s="16">
        <v>0.0</v>
      </c>
      <c r="BN692" s="16">
        <v>91082.0</v>
      </c>
      <c r="BO692" s="16">
        <v>0.0</v>
      </c>
      <c r="BP692" s="16">
        <v>0.0</v>
      </c>
      <c r="BQ692" s="16">
        <v>0.0</v>
      </c>
      <c r="BR692" s="16">
        <v>62488.0</v>
      </c>
      <c r="BS692" s="16">
        <v>0.0</v>
      </c>
      <c r="BT692" s="16">
        <v>0.0</v>
      </c>
    </row>
    <row r="693">
      <c r="A693" s="14" t="s">
        <v>7423</v>
      </c>
      <c r="B693" s="16">
        <v>11.0</v>
      </c>
      <c r="C693" s="16">
        <v>3856275.0</v>
      </c>
      <c r="D693" s="17"/>
      <c r="E693" s="14" t="s">
        <v>2630</v>
      </c>
      <c r="F693" s="14" t="s">
        <v>2631</v>
      </c>
      <c r="G693" s="14" t="s">
        <v>5166</v>
      </c>
      <c r="H693" s="14" t="s">
        <v>2978</v>
      </c>
      <c r="I693" s="14" t="s">
        <v>21</v>
      </c>
      <c r="J693" s="14" t="s">
        <v>4845</v>
      </c>
      <c r="K693" s="14" t="s">
        <v>7424</v>
      </c>
      <c r="L693" s="14" t="s">
        <v>7424</v>
      </c>
      <c r="M693" s="14" t="s">
        <v>7425</v>
      </c>
      <c r="N693" s="14" t="s">
        <v>409</v>
      </c>
      <c r="P693" s="17"/>
      <c r="Q693" s="17"/>
      <c r="R693" s="16">
        <v>2.0</v>
      </c>
      <c r="S693" s="16">
        <v>1614090.0</v>
      </c>
      <c r="T693" s="18">
        <v>1.2391E-6</v>
      </c>
      <c r="U693" s="16">
        <v>0.0</v>
      </c>
      <c r="V693" s="16">
        <v>0.0</v>
      </c>
      <c r="W693" s="14" t="s">
        <v>2978</v>
      </c>
      <c r="X693" s="17"/>
      <c r="Y693" s="17"/>
      <c r="Z693" s="16">
        <v>24.2</v>
      </c>
      <c r="AA693" s="17"/>
      <c r="AB693" s="16">
        <v>0.0</v>
      </c>
      <c r="AC693" s="16">
        <v>-0.03</v>
      </c>
      <c r="AD693" s="16">
        <v>2.26</v>
      </c>
      <c r="AE693" s="16">
        <v>0.01</v>
      </c>
      <c r="AF693" s="16">
        <v>0.007</v>
      </c>
      <c r="AG693" s="16">
        <v>0.0</v>
      </c>
      <c r="AH693" s="16">
        <v>75046.0</v>
      </c>
      <c r="AI693" s="16">
        <v>0.0</v>
      </c>
      <c r="AJ693" s="16">
        <v>0.0</v>
      </c>
      <c r="AK693" s="16">
        <v>0.0</v>
      </c>
      <c r="AL693" s="16">
        <v>60026.0</v>
      </c>
      <c r="AM693" s="16">
        <v>0.0</v>
      </c>
      <c r="AN693" s="16">
        <v>0.0</v>
      </c>
      <c r="AO693" s="16">
        <v>0.0</v>
      </c>
      <c r="AP693" s="16">
        <v>29602.0</v>
      </c>
      <c r="AQ693" s="16">
        <v>0.0</v>
      </c>
      <c r="AR693" s="16">
        <v>0.0</v>
      </c>
      <c r="AS693" s="16">
        <v>0.0</v>
      </c>
      <c r="AT693" s="16">
        <v>44870.0</v>
      </c>
      <c r="AU693" s="16">
        <v>0.0</v>
      </c>
      <c r="AV693" s="16">
        <v>0.0</v>
      </c>
      <c r="AW693" s="16">
        <v>0.0</v>
      </c>
      <c r="AX693" s="16">
        <v>63964.0</v>
      </c>
      <c r="AY693" s="16">
        <v>0.0</v>
      </c>
      <c r="AZ693" s="16">
        <v>0.0</v>
      </c>
      <c r="BA693" s="16">
        <v>0.0</v>
      </c>
      <c r="BB693" s="16">
        <v>6062.0</v>
      </c>
      <c r="BC693" s="16">
        <v>0.0</v>
      </c>
      <c r="BD693" s="16">
        <v>0.0</v>
      </c>
      <c r="BE693" s="16">
        <v>1.0</v>
      </c>
      <c r="BF693" s="16">
        <v>1180018.0</v>
      </c>
      <c r="BG693" s="16">
        <v>0.0</v>
      </c>
      <c r="BH693" s="16">
        <v>0.0</v>
      </c>
      <c r="BI693" s="16">
        <v>0.0</v>
      </c>
      <c r="BJ693" s="16">
        <v>910.0</v>
      </c>
      <c r="BK693" s="16">
        <v>0.0</v>
      </c>
      <c r="BL693" s="16">
        <v>0.0</v>
      </c>
      <c r="BM693" s="16">
        <v>0.0</v>
      </c>
      <c r="BN693" s="16">
        <v>91084.0</v>
      </c>
      <c r="BO693" s="16">
        <v>0.0</v>
      </c>
      <c r="BP693" s="16">
        <v>0.0</v>
      </c>
      <c r="BQ693" s="16">
        <v>1.0</v>
      </c>
      <c r="BR693" s="16">
        <v>62508.0</v>
      </c>
      <c r="BS693" s="16">
        <v>0.0</v>
      </c>
      <c r="BT693" s="16">
        <v>0.0</v>
      </c>
    </row>
    <row r="694">
      <c r="A694" s="14" t="s">
        <v>7426</v>
      </c>
      <c r="B694" s="16">
        <v>11.0</v>
      </c>
      <c r="C694" s="16">
        <v>4091423.0</v>
      </c>
      <c r="D694" s="14" t="s">
        <v>7427</v>
      </c>
      <c r="E694" s="14" t="s">
        <v>2631</v>
      </c>
      <c r="F694" s="14" t="s">
        <v>2622</v>
      </c>
      <c r="G694" s="14" t="s">
        <v>4844</v>
      </c>
      <c r="H694" s="14" t="s">
        <v>2978</v>
      </c>
      <c r="I694" s="14" t="s">
        <v>2978</v>
      </c>
      <c r="J694" s="14" t="s">
        <v>4845</v>
      </c>
      <c r="K694" s="14" t="s">
        <v>7428</v>
      </c>
      <c r="L694" s="14" t="s">
        <v>7428</v>
      </c>
      <c r="M694" s="14" t="s">
        <v>7429</v>
      </c>
      <c r="N694" s="14" t="s">
        <v>409</v>
      </c>
      <c r="P694" s="17"/>
      <c r="Q694" s="17"/>
      <c r="R694" s="16">
        <v>2.0</v>
      </c>
      <c r="S694" s="16">
        <v>1614090.0</v>
      </c>
      <c r="T694" s="18">
        <v>1.2391E-6</v>
      </c>
      <c r="U694" s="16">
        <v>0.0</v>
      </c>
      <c r="V694" s="16">
        <v>0.0</v>
      </c>
      <c r="W694" s="14" t="s">
        <v>2978</v>
      </c>
      <c r="X694" s="14" t="s">
        <v>4849</v>
      </c>
      <c r="Y694" s="18">
        <v>2.8E-7</v>
      </c>
      <c r="Z694" s="16">
        <v>23.8</v>
      </c>
      <c r="AA694" s="16">
        <v>0.028</v>
      </c>
      <c r="AB694" s="16">
        <v>0.0</v>
      </c>
      <c r="AC694" s="16">
        <v>0.0</v>
      </c>
      <c r="AD694" s="16">
        <v>8.8</v>
      </c>
      <c r="AE694" s="16">
        <v>0.12</v>
      </c>
      <c r="AF694" s="16">
        <v>0.059</v>
      </c>
      <c r="AG694" s="16">
        <v>0.0</v>
      </c>
      <c r="AH694" s="16">
        <v>74930.0</v>
      </c>
      <c r="AI694" s="16">
        <v>0.0</v>
      </c>
      <c r="AJ694" s="16">
        <v>0.0</v>
      </c>
      <c r="AK694" s="16">
        <v>0.0</v>
      </c>
      <c r="AL694" s="16">
        <v>60012.0</v>
      </c>
      <c r="AM694" s="16">
        <v>0.0</v>
      </c>
      <c r="AN694" s="16">
        <v>0.0</v>
      </c>
      <c r="AO694" s="16">
        <v>0.0</v>
      </c>
      <c r="AP694" s="16">
        <v>29608.0</v>
      </c>
      <c r="AQ694" s="16">
        <v>0.0</v>
      </c>
      <c r="AR694" s="16">
        <v>0.0</v>
      </c>
      <c r="AS694" s="16">
        <v>0.0</v>
      </c>
      <c r="AT694" s="16">
        <v>44892.0</v>
      </c>
      <c r="AU694" s="16">
        <v>0.0</v>
      </c>
      <c r="AV694" s="16">
        <v>0.0</v>
      </c>
      <c r="AW694" s="16">
        <v>0.0</v>
      </c>
      <c r="AX694" s="16">
        <v>64030.0</v>
      </c>
      <c r="AY694" s="16">
        <v>0.0</v>
      </c>
      <c r="AZ694" s="16">
        <v>0.0</v>
      </c>
      <c r="BA694" s="16">
        <v>0.0</v>
      </c>
      <c r="BB694" s="16">
        <v>6084.0</v>
      </c>
      <c r="BC694" s="16">
        <v>0.0</v>
      </c>
      <c r="BD694" s="16">
        <v>0.0</v>
      </c>
      <c r="BE694" s="16">
        <v>2.0</v>
      </c>
      <c r="BF694" s="16">
        <v>1180046.0</v>
      </c>
      <c r="BG694" s="16">
        <v>0.0</v>
      </c>
      <c r="BH694" s="16">
        <v>0.0</v>
      </c>
      <c r="BI694" s="16">
        <v>0.0</v>
      </c>
      <c r="BJ694" s="16">
        <v>912.0</v>
      </c>
      <c r="BK694" s="16">
        <v>0.0</v>
      </c>
      <c r="BL694" s="16">
        <v>0.0</v>
      </c>
      <c r="BM694" s="16">
        <v>0.0</v>
      </c>
      <c r="BN694" s="16">
        <v>91086.0</v>
      </c>
      <c r="BO694" s="16">
        <v>0.0</v>
      </c>
      <c r="BP694" s="16">
        <v>0.0</v>
      </c>
      <c r="BQ694" s="16">
        <v>0.0</v>
      </c>
      <c r="BR694" s="16">
        <v>62490.0</v>
      </c>
      <c r="BS694" s="16">
        <v>0.0</v>
      </c>
      <c r="BT694" s="16">
        <v>0.0</v>
      </c>
    </row>
    <row r="695">
      <c r="A695" s="14" t="s">
        <v>7430</v>
      </c>
      <c r="B695" s="16">
        <v>11.0</v>
      </c>
      <c r="C695" s="16">
        <v>4070041.0</v>
      </c>
      <c r="D695" s="14" t="s">
        <v>7431</v>
      </c>
      <c r="E695" s="14" t="s">
        <v>2630</v>
      </c>
      <c r="F695" s="14" t="s">
        <v>2631</v>
      </c>
      <c r="G695" s="14" t="s">
        <v>5166</v>
      </c>
      <c r="H695" s="14" t="s">
        <v>2978</v>
      </c>
      <c r="I695" s="14" t="s">
        <v>21</v>
      </c>
      <c r="J695" s="14" t="s">
        <v>4845</v>
      </c>
      <c r="K695" s="14" t="s">
        <v>7432</v>
      </c>
      <c r="L695" s="14" t="s">
        <v>7432</v>
      </c>
      <c r="M695" s="14" t="s">
        <v>7433</v>
      </c>
      <c r="N695" s="14" t="s">
        <v>409</v>
      </c>
      <c r="P695" s="17"/>
      <c r="Q695" s="17"/>
      <c r="R695" s="16">
        <v>2.0</v>
      </c>
      <c r="S695" s="16">
        <v>1614092.0</v>
      </c>
      <c r="T695" s="18">
        <v>1.2391E-6</v>
      </c>
      <c r="U695" s="16">
        <v>0.0</v>
      </c>
      <c r="V695" s="16">
        <v>0.0</v>
      </c>
      <c r="W695" s="14" t="s">
        <v>2978</v>
      </c>
      <c r="X695" s="14" t="s">
        <v>4849</v>
      </c>
      <c r="Y695" s="18">
        <v>2.8E-7</v>
      </c>
      <c r="Z695" s="16">
        <v>23.8</v>
      </c>
      <c r="AA695" s="17"/>
      <c r="AB695" s="16">
        <v>0.0</v>
      </c>
      <c r="AC695" s="16">
        <v>0.0</v>
      </c>
      <c r="AD695" s="16">
        <v>6.33</v>
      </c>
      <c r="AE695" s="16">
        <v>0.17</v>
      </c>
      <c r="AF695" s="16">
        <v>0.192</v>
      </c>
      <c r="AG695" s="16">
        <v>0.0</v>
      </c>
      <c r="AH695" s="16">
        <v>75016.0</v>
      </c>
      <c r="AI695" s="16">
        <v>0.0</v>
      </c>
      <c r="AJ695" s="16">
        <v>0.0</v>
      </c>
      <c r="AK695" s="16">
        <v>0.0</v>
      </c>
      <c r="AL695" s="16">
        <v>60014.0</v>
      </c>
      <c r="AM695" s="16">
        <v>0.0</v>
      </c>
      <c r="AN695" s="16">
        <v>0.0</v>
      </c>
      <c r="AO695" s="16">
        <v>0.0</v>
      </c>
      <c r="AP695" s="16">
        <v>29608.0</v>
      </c>
      <c r="AQ695" s="16">
        <v>0.0</v>
      </c>
      <c r="AR695" s="16">
        <v>0.0</v>
      </c>
      <c r="AS695" s="16">
        <v>0.0</v>
      </c>
      <c r="AT695" s="16">
        <v>44874.0</v>
      </c>
      <c r="AU695" s="16">
        <v>0.0</v>
      </c>
      <c r="AV695" s="16">
        <v>0.0</v>
      </c>
      <c r="AW695" s="16">
        <v>0.0</v>
      </c>
      <c r="AX695" s="16">
        <v>64034.0</v>
      </c>
      <c r="AY695" s="16">
        <v>0.0</v>
      </c>
      <c r="AZ695" s="16">
        <v>0.0</v>
      </c>
      <c r="BA695" s="16">
        <v>0.0</v>
      </c>
      <c r="BB695" s="16">
        <v>6044.0</v>
      </c>
      <c r="BC695" s="16">
        <v>0.0</v>
      </c>
      <c r="BD695" s="16">
        <v>0.0</v>
      </c>
      <c r="BE695" s="16">
        <v>2.0</v>
      </c>
      <c r="BF695" s="16">
        <v>1180012.0</v>
      </c>
      <c r="BG695" s="16">
        <v>0.0</v>
      </c>
      <c r="BH695" s="16">
        <v>0.0</v>
      </c>
      <c r="BI695" s="16">
        <v>0.0</v>
      </c>
      <c r="BJ695" s="16">
        <v>910.0</v>
      </c>
      <c r="BK695" s="16">
        <v>0.0</v>
      </c>
      <c r="BL695" s="16">
        <v>0.0</v>
      </c>
      <c r="BM695" s="16">
        <v>0.0</v>
      </c>
      <c r="BN695" s="16">
        <v>91078.0</v>
      </c>
      <c r="BO695" s="16">
        <v>0.0</v>
      </c>
      <c r="BP695" s="16">
        <v>0.0</v>
      </c>
      <c r="BQ695" s="16">
        <v>0.0</v>
      </c>
      <c r="BR695" s="16">
        <v>62502.0</v>
      </c>
      <c r="BS695" s="16">
        <v>0.0</v>
      </c>
      <c r="BT695" s="16">
        <v>0.0</v>
      </c>
    </row>
    <row r="696">
      <c r="A696" s="14" t="s">
        <v>7434</v>
      </c>
      <c r="B696" s="16">
        <v>11.0</v>
      </c>
      <c r="C696" s="16">
        <v>4083321.0</v>
      </c>
      <c r="D696" s="14" t="s">
        <v>7435</v>
      </c>
      <c r="E696" s="14" t="s">
        <v>2630</v>
      </c>
      <c r="F696" s="14" t="s">
        <v>2621</v>
      </c>
      <c r="G696" s="14" t="s">
        <v>4844</v>
      </c>
      <c r="H696" s="14" t="s">
        <v>2978</v>
      </c>
      <c r="I696" s="14" t="s">
        <v>2978</v>
      </c>
      <c r="J696" s="14" t="s">
        <v>4845</v>
      </c>
      <c r="K696" s="14" t="s">
        <v>7436</v>
      </c>
      <c r="L696" s="14" t="s">
        <v>7436</v>
      </c>
      <c r="M696" s="14" t="s">
        <v>7437</v>
      </c>
      <c r="N696" s="14" t="s">
        <v>409</v>
      </c>
      <c r="P696" s="17"/>
      <c r="Q696" s="17"/>
      <c r="R696" s="16">
        <v>2.0</v>
      </c>
      <c r="S696" s="16">
        <v>1614094.0</v>
      </c>
      <c r="T696" s="18">
        <v>1.2391E-6</v>
      </c>
      <c r="U696" s="16">
        <v>0.0</v>
      </c>
      <c r="V696" s="16">
        <v>0.0</v>
      </c>
      <c r="W696" s="14" t="s">
        <v>2978</v>
      </c>
      <c r="X696" s="14" t="s">
        <v>4849</v>
      </c>
      <c r="Y696" s="18">
        <v>2.8E-7</v>
      </c>
      <c r="Z696" s="16">
        <v>26.5</v>
      </c>
      <c r="AA696" s="16">
        <v>0.413</v>
      </c>
      <c r="AB696" s="16">
        <v>0.0</v>
      </c>
      <c r="AC696" s="16">
        <v>0.0</v>
      </c>
      <c r="AD696" s="16">
        <v>6.31</v>
      </c>
      <c r="AE696" s="16">
        <v>0.0</v>
      </c>
      <c r="AF696" s="16">
        <v>0.901</v>
      </c>
      <c r="AG696" s="16">
        <v>0.0</v>
      </c>
      <c r="AH696" s="16">
        <v>74938.0</v>
      </c>
      <c r="AI696" s="16">
        <v>0.0</v>
      </c>
      <c r="AJ696" s="16">
        <v>0.0</v>
      </c>
      <c r="AK696" s="16">
        <v>0.0</v>
      </c>
      <c r="AL696" s="16">
        <v>60004.0</v>
      </c>
      <c r="AM696" s="16">
        <v>0.0</v>
      </c>
      <c r="AN696" s="16">
        <v>0.0</v>
      </c>
      <c r="AO696" s="16">
        <v>0.0</v>
      </c>
      <c r="AP696" s="16">
        <v>29606.0</v>
      </c>
      <c r="AQ696" s="16">
        <v>0.0</v>
      </c>
      <c r="AR696" s="16">
        <v>0.0</v>
      </c>
      <c r="AS696" s="16">
        <v>0.0</v>
      </c>
      <c r="AT696" s="16">
        <v>44892.0</v>
      </c>
      <c r="AU696" s="16">
        <v>0.0</v>
      </c>
      <c r="AV696" s="16">
        <v>0.0</v>
      </c>
      <c r="AW696" s="16">
        <v>0.0</v>
      </c>
      <c r="AX696" s="16">
        <v>64046.0</v>
      </c>
      <c r="AY696" s="16">
        <v>0.0</v>
      </c>
      <c r="AZ696" s="16">
        <v>0.0</v>
      </c>
      <c r="BA696" s="16">
        <v>0.0</v>
      </c>
      <c r="BB696" s="16">
        <v>6084.0</v>
      </c>
      <c r="BC696" s="16">
        <v>0.0</v>
      </c>
      <c r="BD696" s="16">
        <v>0.0</v>
      </c>
      <c r="BE696" s="16">
        <v>2.0</v>
      </c>
      <c r="BF696" s="16">
        <v>1180040.0</v>
      </c>
      <c r="BG696" s="16">
        <v>0.0</v>
      </c>
      <c r="BH696" s="16">
        <v>0.0</v>
      </c>
      <c r="BI696" s="16">
        <v>0.0</v>
      </c>
      <c r="BJ696" s="16">
        <v>912.0</v>
      </c>
      <c r="BK696" s="16">
        <v>0.0</v>
      </c>
      <c r="BL696" s="16">
        <v>0.0</v>
      </c>
      <c r="BM696" s="16">
        <v>0.0</v>
      </c>
      <c r="BN696" s="16">
        <v>91084.0</v>
      </c>
      <c r="BO696" s="16">
        <v>0.0</v>
      </c>
      <c r="BP696" s="16">
        <v>0.0</v>
      </c>
      <c r="BQ696" s="16">
        <v>0.0</v>
      </c>
      <c r="BR696" s="16">
        <v>62488.0</v>
      </c>
      <c r="BS696" s="16">
        <v>0.0</v>
      </c>
      <c r="BT696" s="16">
        <v>0.0</v>
      </c>
    </row>
    <row r="697">
      <c r="A697" s="14" t="s">
        <v>7438</v>
      </c>
      <c r="B697" s="16">
        <v>11.0</v>
      </c>
      <c r="C697" s="16">
        <v>3967620.0</v>
      </c>
      <c r="D697" s="14" t="s">
        <v>424</v>
      </c>
      <c r="E697" s="14" t="s">
        <v>2630</v>
      </c>
      <c r="F697" s="14" t="s">
        <v>2621</v>
      </c>
      <c r="G697" s="14" t="s">
        <v>4844</v>
      </c>
      <c r="H697" s="14" t="s">
        <v>2978</v>
      </c>
      <c r="I697" s="14" t="s">
        <v>2978</v>
      </c>
      <c r="J697" s="14" t="s">
        <v>4845</v>
      </c>
      <c r="K697" s="14" t="s">
        <v>425</v>
      </c>
      <c r="L697" s="14" t="s">
        <v>425</v>
      </c>
      <c r="M697" s="14" t="s">
        <v>426</v>
      </c>
      <c r="N697" s="14" t="s">
        <v>409</v>
      </c>
      <c r="P697" s="17"/>
      <c r="Q697" s="17"/>
      <c r="R697" s="16">
        <v>2.0</v>
      </c>
      <c r="S697" s="16">
        <v>1614096.0</v>
      </c>
      <c r="T697" s="18">
        <v>1.2391E-6</v>
      </c>
      <c r="U697" s="16">
        <v>0.0</v>
      </c>
      <c r="V697" s="16">
        <v>0.0</v>
      </c>
      <c r="W697" s="14" t="s">
        <v>2978</v>
      </c>
      <c r="X697" s="14" t="s">
        <v>4940</v>
      </c>
      <c r="Y697" s="16">
        <v>5.53E-6</v>
      </c>
      <c r="Z697" s="16">
        <v>24.6</v>
      </c>
      <c r="AA697" s="17"/>
      <c r="AB697" s="16">
        <v>0.0</v>
      </c>
      <c r="AC697" s="16">
        <v>0.0</v>
      </c>
      <c r="AD697" s="16">
        <v>6.33</v>
      </c>
      <c r="AE697" s="16">
        <v>0.03</v>
      </c>
      <c r="AF697" s="16">
        <v>0.885</v>
      </c>
      <c r="AG697" s="16">
        <v>0.0</v>
      </c>
      <c r="AH697" s="16">
        <v>74926.0</v>
      </c>
      <c r="AI697" s="16">
        <v>0.0</v>
      </c>
      <c r="AJ697" s="16">
        <v>0.0</v>
      </c>
      <c r="AK697" s="16">
        <v>2.0</v>
      </c>
      <c r="AL697" s="16">
        <v>60004.0</v>
      </c>
      <c r="AM697" s="16">
        <v>0.0</v>
      </c>
      <c r="AN697" s="16">
        <v>0.0</v>
      </c>
      <c r="AO697" s="16">
        <v>0.0</v>
      </c>
      <c r="AP697" s="16">
        <v>29602.0</v>
      </c>
      <c r="AQ697" s="16">
        <v>0.0</v>
      </c>
      <c r="AR697" s="16">
        <v>0.0</v>
      </c>
      <c r="AS697" s="16">
        <v>0.0</v>
      </c>
      <c r="AT697" s="16">
        <v>44900.0</v>
      </c>
      <c r="AU697" s="16">
        <v>0.0</v>
      </c>
      <c r="AV697" s="16">
        <v>0.0</v>
      </c>
      <c r="AW697" s="16">
        <v>0.0</v>
      </c>
      <c r="AX697" s="16">
        <v>64048.0</v>
      </c>
      <c r="AY697" s="16">
        <v>0.0</v>
      </c>
      <c r="AZ697" s="16">
        <v>0.0</v>
      </c>
      <c r="BA697" s="16">
        <v>0.0</v>
      </c>
      <c r="BB697" s="16">
        <v>6084.0</v>
      </c>
      <c r="BC697" s="16">
        <v>0.0</v>
      </c>
      <c r="BD697" s="16">
        <v>0.0</v>
      </c>
      <c r="BE697" s="16">
        <v>0.0</v>
      </c>
      <c r="BF697" s="16">
        <v>1180042.0</v>
      </c>
      <c r="BG697" s="16">
        <v>0.0</v>
      </c>
      <c r="BH697" s="16">
        <v>0.0</v>
      </c>
      <c r="BI697" s="16">
        <v>0.0</v>
      </c>
      <c r="BJ697" s="16">
        <v>912.0</v>
      </c>
      <c r="BK697" s="16">
        <v>0.0</v>
      </c>
      <c r="BL697" s="16">
        <v>0.0</v>
      </c>
      <c r="BM697" s="16">
        <v>0.0</v>
      </c>
      <c r="BN697" s="16">
        <v>91092.0</v>
      </c>
      <c r="BO697" s="16">
        <v>0.0</v>
      </c>
      <c r="BP697" s="16">
        <v>0.0</v>
      </c>
      <c r="BQ697" s="16">
        <v>0.0</v>
      </c>
      <c r="BR697" s="16">
        <v>62486.0</v>
      </c>
      <c r="BS697" s="16">
        <v>0.0</v>
      </c>
      <c r="BT697" s="16">
        <v>0.0</v>
      </c>
    </row>
    <row r="698">
      <c r="A698" s="14" t="s">
        <v>7439</v>
      </c>
      <c r="B698" s="16">
        <v>11.0</v>
      </c>
      <c r="C698" s="16">
        <v>4059324.0</v>
      </c>
      <c r="D698" s="14" t="s">
        <v>7440</v>
      </c>
      <c r="E698" s="14" t="s">
        <v>2630</v>
      </c>
      <c r="F698" s="14" t="s">
        <v>2631</v>
      </c>
      <c r="G698" s="14" t="s">
        <v>5166</v>
      </c>
      <c r="H698" s="14" t="s">
        <v>2978</v>
      </c>
      <c r="I698" s="14" t="s">
        <v>21</v>
      </c>
      <c r="J698" s="14" t="s">
        <v>4845</v>
      </c>
      <c r="K698" s="14" t="s">
        <v>7441</v>
      </c>
      <c r="L698" s="14" t="s">
        <v>7441</v>
      </c>
      <c r="M698" s="14" t="s">
        <v>7442</v>
      </c>
      <c r="N698" s="14" t="s">
        <v>409</v>
      </c>
      <c r="O698" s="14" t="s">
        <v>410</v>
      </c>
      <c r="P698" s="16">
        <v>1319257.0</v>
      </c>
      <c r="Q698" s="17"/>
      <c r="R698" s="16">
        <v>2.0</v>
      </c>
      <c r="S698" s="16">
        <v>1614100.0</v>
      </c>
      <c r="T698" s="18">
        <v>1.2391E-6</v>
      </c>
      <c r="U698" s="16">
        <v>0.0</v>
      </c>
      <c r="V698" s="16">
        <v>0.0</v>
      </c>
      <c r="W698" s="14" t="s">
        <v>2978</v>
      </c>
      <c r="X698" s="17"/>
      <c r="Y698" s="17"/>
      <c r="Z698" s="16">
        <v>22.7</v>
      </c>
      <c r="AA698" s="17"/>
      <c r="AB698" s="16">
        <v>0.0</v>
      </c>
      <c r="AC698" s="16">
        <v>0.01</v>
      </c>
      <c r="AD698" s="16">
        <v>6.33</v>
      </c>
      <c r="AE698" s="16">
        <v>0.13</v>
      </c>
      <c r="AF698" s="16">
        <v>0.005</v>
      </c>
      <c r="AG698" s="16">
        <v>0.0</v>
      </c>
      <c r="AH698" s="16">
        <v>75024.0</v>
      </c>
      <c r="AI698" s="16">
        <v>0.0</v>
      </c>
      <c r="AJ698" s="16">
        <v>0.0</v>
      </c>
      <c r="AK698" s="16">
        <v>0.0</v>
      </c>
      <c r="AL698" s="16">
        <v>60014.0</v>
      </c>
      <c r="AM698" s="16">
        <v>0.0</v>
      </c>
      <c r="AN698" s="16">
        <v>0.0</v>
      </c>
      <c r="AO698" s="16">
        <v>0.0</v>
      </c>
      <c r="AP698" s="16">
        <v>29600.0</v>
      </c>
      <c r="AQ698" s="16">
        <v>0.0</v>
      </c>
      <c r="AR698" s="16">
        <v>0.0</v>
      </c>
      <c r="AS698" s="16">
        <v>0.0</v>
      </c>
      <c r="AT698" s="16">
        <v>44884.0</v>
      </c>
      <c r="AU698" s="16">
        <v>0.0</v>
      </c>
      <c r="AV698" s="16">
        <v>0.0</v>
      </c>
      <c r="AW698" s="16">
        <v>0.0</v>
      </c>
      <c r="AX698" s="16">
        <v>64026.0</v>
      </c>
      <c r="AY698" s="16">
        <v>0.0</v>
      </c>
      <c r="AZ698" s="16">
        <v>0.0</v>
      </c>
      <c r="BA698" s="16">
        <v>0.0</v>
      </c>
      <c r="BB698" s="16">
        <v>6062.0</v>
      </c>
      <c r="BC698" s="16">
        <v>0.0</v>
      </c>
      <c r="BD698" s="16">
        <v>0.0</v>
      </c>
      <c r="BE698" s="16">
        <v>1.0</v>
      </c>
      <c r="BF698" s="16">
        <v>1179990.0</v>
      </c>
      <c r="BG698" s="16">
        <v>0.0</v>
      </c>
      <c r="BH698" s="16">
        <v>0.0</v>
      </c>
      <c r="BI698" s="16">
        <v>0.0</v>
      </c>
      <c r="BJ698" s="16">
        <v>912.0</v>
      </c>
      <c r="BK698" s="16">
        <v>0.0</v>
      </c>
      <c r="BL698" s="16">
        <v>0.0</v>
      </c>
      <c r="BM698" s="16">
        <v>0.0</v>
      </c>
      <c r="BN698" s="16">
        <v>91082.0</v>
      </c>
      <c r="BO698" s="16">
        <v>0.0</v>
      </c>
      <c r="BP698" s="16">
        <v>0.0</v>
      </c>
      <c r="BQ698" s="16">
        <v>1.0</v>
      </c>
      <c r="BR698" s="16">
        <v>62506.0</v>
      </c>
      <c r="BS698" s="16">
        <v>0.0</v>
      </c>
      <c r="BT698" s="16">
        <v>0.0</v>
      </c>
    </row>
    <row r="699">
      <c r="A699" s="14" t="s">
        <v>7443</v>
      </c>
      <c r="B699" s="16">
        <v>11.0</v>
      </c>
      <c r="C699" s="16">
        <v>4059320.0</v>
      </c>
      <c r="D699" s="14" t="s">
        <v>7444</v>
      </c>
      <c r="E699" s="14" t="s">
        <v>2631</v>
      </c>
      <c r="F699" s="14" t="s">
        <v>2630</v>
      </c>
      <c r="G699" s="14" t="s">
        <v>5166</v>
      </c>
      <c r="H699" s="14" t="s">
        <v>2978</v>
      </c>
      <c r="I699" s="14" t="s">
        <v>21</v>
      </c>
      <c r="J699" s="14" t="s">
        <v>4845</v>
      </c>
      <c r="K699" s="14" t="s">
        <v>7445</v>
      </c>
      <c r="L699" s="14" t="s">
        <v>7445</v>
      </c>
      <c r="M699" s="14" t="s">
        <v>7446</v>
      </c>
      <c r="N699" s="14" t="s">
        <v>4848</v>
      </c>
      <c r="O699" s="14" t="s">
        <v>4878</v>
      </c>
      <c r="P699" s="16">
        <v>2926316.0</v>
      </c>
      <c r="Q699" s="17"/>
      <c r="R699" s="16">
        <v>2.0</v>
      </c>
      <c r="S699" s="16">
        <v>1614102.0</v>
      </c>
      <c r="T699" s="18">
        <v>1.2391E-6</v>
      </c>
      <c r="U699" s="16">
        <v>0.0</v>
      </c>
      <c r="V699" s="16">
        <v>0.0</v>
      </c>
      <c r="W699" s="14" t="s">
        <v>2978</v>
      </c>
      <c r="X699" s="14" t="s">
        <v>4865</v>
      </c>
      <c r="Y699" s="16">
        <v>4.42E-6</v>
      </c>
      <c r="Z699" s="16">
        <v>12.8</v>
      </c>
      <c r="AA699" s="17"/>
      <c r="AB699" s="16">
        <v>0.0</v>
      </c>
      <c r="AC699" s="16">
        <v>0.01</v>
      </c>
      <c r="AD699" s="16">
        <v>1.46</v>
      </c>
      <c r="AE699" s="17"/>
      <c r="AF699" s="17"/>
      <c r="AG699" s="16">
        <v>2.0</v>
      </c>
      <c r="AH699" s="16">
        <v>75028.0</v>
      </c>
      <c r="AI699" s="16">
        <v>0.0</v>
      </c>
      <c r="AJ699" s="16">
        <v>0.0</v>
      </c>
      <c r="AK699" s="16">
        <v>0.0</v>
      </c>
      <c r="AL699" s="16">
        <v>60020.0</v>
      </c>
      <c r="AM699" s="16">
        <v>0.0</v>
      </c>
      <c r="AN699" s="16">
        <v>0.0</v>
      </c>
      <c r="AO699" s="16">
        <v>0.0</v>
      </c>
      <c r="AP699" s="16">
        <v>29604.0</v>
      </c>
      <c r="AQ699" s="16">
        <v>0.0</v>
      </c>
      <c r="AR699" s="16">
        <v>0.0</v>
      </c>
      <c r="AS699" s="16">
        <v>0.0</v>
      </c>
      <c r="AT699" s="16">
        <v>44886.0</v>
      </c>
      <c r="AU699" s="16">
        <v>0.0</v>
      </c>
      <c r="AV699" s="16">
        <v>0.0</v>
      </c>
      <c r="AW699" s="16">
        <v>0.0</v>
      </c>
      <c r="AX699" s="16">
        <v>64028.0</v>
      </c>
      <c r="AY699" s="16">
        <v>0.0</v>
      </c>
      <c r="AZ699" s="16">
        <v>0.0</v>
      </c>
      <c r="BA699" s="16">
        <v>0.0</v>
      </c>
      <c r="BB699" s="16">
        <v>6062.0</v>
      </c>
      <c r="BC699" s="16">
        <v>0.0</v>
      </c>
      <c r="BD699" s="16">
        <v>0.0</v>
      </c>
      <c r="BE699" s="16">
        <v>0.0</v>
      </c>
      <c r="BF699" s="16">
        <v>1179982.0</v>
      </c>
      <c r="BG699" s="16">
        <v>0.0</v>
      </c>
      <c r="BH699" s="16">
        <v>0.0</v>
      </c>
      <c r="BI699" s="16">
        <v>0.0</v>
      </c>
      <c r="BJ699" s="16">
        <v>912.0</v>
      </c>
      <c r="BK699" s="16">
        <v>0.0</v>
      </c>
      <c r="BL699" s="16">
        <v>0.0</v>
      </c>
      <c r="BM699" s="16">
        <v>0.0</v>
      </c>
      <c r="BN699" s="16">
        <v>91072.0</v>
      </c>
      <c r="BO699" s="16">
        <v>0.0</v>
      </c>
      <c r="BP699" s="16">
        <v>0.0</v>
      </c>
      <c r="BQ699" s="16">
        <v>0.0</v>
      </c>
      <c r="BR699" s="16">
        <v>62508.0</v>
      </c>
      <c r="BS699" s="16">
        <v>0.0</v>
      </c>
      <c r="BT699" s="16">
        <v>0.0</v>
      </c>
    </row>
    <row r="700">
      <c r="A700" s="14" t="s">
        <v>7447</v>
      </c>
      <c r="B700" s="16">
        <v>11.0</v>
      </c>
      <c r="C700" s="16">
        <v>4023936.0</v>
      </c>
      <c r="D700" s="17"/>
      <c r="E700" s="14" t="s">
        <v>2631</v>
      </c>
      <c r="F700" s="14" t="s">
        <v>2621</v>
      </c>
      <c r="G700" s="14" t="s">
        <v>5166</v>
      </c>
      <c r="H700" s="14" t="s">
        <v>2978</v>
      </c>
      <c r="I700" s="14" t="s">
        <v>21</v>
      </c>
      <c r="J700" s="14" t="s">
        <v>4845</v>
      </c>
      <c r="K700" s="14" t="s">
        <v>7448</v>
      </c>
      <c r="L700" s="14" t="s">
        <v>7448</v>
      </c>
      <c r="M700" s="14" t="s">
        <v>7449</v>
      </c>
      <c r="N700" s="14" t="s">
        <v>409</v>
      </c>
      <c r="P700" s="17"/>
      <c r="Q700" s="17"/>
      <c r="R700" s="16">
        <v>2.0</v>
      </c>
      <c r="S700" s="16">
        <v>1614104.0</v>
      </c>
      <c r="T700" s="18">
        <v>1.2391E-6</v>
      </c>
      <c r="U700" s="16">
        <v>0.0</v>
      </c>
      <c r="V700" s="16">
        <v>0.0</v>
      </c>
      <c r="W700" s="14" t="s">
        <v>2978</v>
      </c>
      <c r="X700" s="14" t="s">
        <v>4849</v>
      </c>
      <c r="Y700" s="18">
        <v>2.8E-7</v>
      </c>
      <c r="Z700" s="16">
        <v>33.0</v>
      </c>
      <c r="AA700" s="17"/>
      <c r="AB700" s="16">
        <v>0.95</v>
      </c>
      <c r="AC700" s="16">
        <v>0.76</v>
      </c>
      <c r="AD700" s="16">
        <v>8.76</v>
      </c>
      <c r="AE700" s="16">
        <v>0.0</v>
      </c>
      <c r="AF700" s="16">
        <v>1.0</v>
      </c>
      <c r="AG700" s="16">
        <v>0.0</v>
      </c>
      <c r="AH700" s="16">
        <v>75028.0</v>
      </c>
      <c r="AI700" s="16">
        <v>0.0</v>
      </c>
      <c r="AJ700" s="16">
        <v>0.0</v>
      </c>
      <c r="AK700" s="16">
        <v>0.0</v>
      </c>
      <c r="AL700" s="16">
        <v>60024.0</v>
      </c>
      <c r="AM700" s="16">
        <v>0.0</v>
      </c>
      <c r="AN700" s="16">
        <v>0.0</v>
      </c>
      <c r="AO700" s="16">
        <v>0.0</v>
      </c>
      <c r="AP700" s="16">
        <v>29604.0</v>
      </c>
      <c r="AQ700" s="16">
        <v>0.0</v>
      </c>
      <c r="AR700" s="16">
        <v>0.0</v>
      </c>
      <c r="AS700" s="16">
        <v>0.0</v>
      </c>
      <c r="AT700" s="16">
        <v>44868.0</v>
      </c>
      <c r="AU700" s="16">
        <v>0.0</v>
      </c>
      <c r="AV700" s="16">
        <v>0.0</v>
      </c>
      <c r="AW700" s="16">
        <v>0.0</v>
      </c>
      <c r="AX700" s="16">
        <v>64026.0</v>
      </c>
      <c r="AY700" s="16">
        <v>0.0</v>
      </c>
      <c r="AZ700" s="16">
        <v>0.0</v>
      </c>
      <c r="BA700" s="16">
        <v>0.0</v>
      </c>
      <c r="BB700" s="16">
        <v>6062.0</v>
      </c>
      <c r="BC700" s="16">
        <v>0.0</v>
      </c>
      <c r="BD700" s="16">
        <v>0.0</v>
      </c>
      <c r="BE700" s="16">
        <v>2.0</v>
      </c>
      <c r="BF700" s="16">
        <v>1179998.0</v>
      </c>
      <c r="BG700" s="16">
        <v>0.0</v>
      </c>
      <c r="BH700" s="16">
        <v>0.0</v>
      </c>
      <c r="BI700" s="16">
        <v>0.0</v>
      </c>
      <c r="BJ700" s="16">
        <v>912.0</v>
      </c>
      <c r="BK700" s="16">
        <v>0.0</v>
      </c>
      <c r="BL700" s="16">
        <v>0.0</v>
      </c>
      <c r="BM700" s="16">
        <v>0.0</v>
      </c>
      <c r="BN700" s="16">
        <v>91078.0</v>
      </c>
      <c r="BO700" s="16">
        <v>0.0</v>
      </c>
      <c r="BP700" s="16">
        <v>0.0</v>
      </c>
      <c r="BQ700" s="16">
        <v>0.0</v>
      </c>
      <c r="BR700" s="16">
        <v>62504.0</v>
      </c>
      <c r="BS700" s="16">
        <v>0.0</v>
      </c>
      <c r="BT700" s="16">
        <v>0.0</v>
      </c>
    </row>
    <row r="701">
      <c r="A701" s="14" t="s">
        <v>7450</v>
      </c>
      <c r="B701" s="16">
        <v>11.0</v>
      </c>
      <c r="C701" s="16">
        <v>3856390.0</v>
      </c>
      <c r="D701" s="17"/>
      <c r="E701" s="14" t="s">
        <v>2621</v>
      </c>
      <c r="F701" s="14" t="s">
        <v>2622</v>
      </c>
      <c r="G701" s="14" t="s">
        <v>5166</v>
      </c>
      <c r="H701" s="14" t="s">
        <v>2978</v>
      </c>
      <c r="I701" s="14" t="s">
        <v>21</v>
      </c>
      <c r="J701" s="14" t="s">
        <v>4845</v>
      </c>
      <c r="K701" s="14" t="s">
        <v>7451</v>
      </c>
      <c r="L701" s="14" t="s">
        <v>7451</v>
      </c>
      <c r="M701" s="14" t="s">
        <v>7452</v>
      </c>
      <c r="N701" s="14" t="s">
        <v>4848</v>
      </c>
      <c r="P701" s="17"/>
      <c r="Q701" s="17"/>
      <c r="R701" s="16">
        <v>2.0</v>
      </c>
      <c r="S701" s="16">
        <v>1614110.0</v>
      </c>
      <c r="T701" s="18">
        <v>1.2391E-6</v>
      </c>
      <c r="U701" s="16">
        <v>0.0</v>
      </c>
      <c r="V701" s="16">
        <v>0.0</v>
      </c>
      <c r="W701" s="14" t="s">
        <v>2978</v>
      </c>
      <c r="X701" s="14" t="s">
        <v>4860</v>
      </c>
      <c r="Y701" s="16">
        <v>3.65E-6</v>
      </c>
      <c r="Z701" s="16">
        <v>9.32</v>
      </c>
      <c r="AA701" s="17"/>
      <c r="AB701" s="16">
        <v>0.0</v>
      </c>
      <c r="AC701" s="16">
        <v>0.0</v>
      </c>
      <c r="AD701" s="16">
        <v>-0.658</v>
      </c>
      <c r="AE701" s="17"/>
      <c r="AF701" s="17"/>
      <c r="AG701" s="16">
        <v>0.0</v>
      </c>
      <c r="AH701" s="16">
        <v>75054.0</v>
      </c>
      <c r="AI701" s="16">
        <v>0.0</v>
      </c>
      <c r="AJ701" s="16">
        <v>0.0</v>
      </c>
      <c r="AK701" s="16">
        <v>0.0</v>
      </c>
      <c r="AL701" s="16">
        <v>60030.0</v>
      </c>
      <c r="AM701" s="16">
        <v>0.0</v>
      </c>
      <c r="AN701" s="16">
        <v>0.0</v>
      </c>
      <c r="AO701" s="16">
        <v>0.0</v>
      </c>
      <c r="AP701" s="16">
        <v>29604.0</v>
      </c>
      <c r="AQ701" s="16">
        <v>0.0</v>
      </c>
      <c r="AR701" s="16">
        <v>0.0</v>
      </c>
      <c r="AS701" s="16">
        <v>0.0</v>
      </c>
      <c r="AT701" s="16">
        <v>44886.0</v>
      </c>
      <c r="AU701" s="16">
        <v>0.0</v>
      </c>
      <c r="AV701" s="16">
        <v>0.0</v>
      </c>
      <c r="AW701" s="16">
        <v>0.0</v>
      </c>
      <c r="AX701" s="16">
        <v>63946.0</v>
      </c>
      <c r="AY701" s="16">
        <v>0.0</v>
      </c>
      <c r="AZ701" s="16">
        <v>0.0</v>
      </c>
      <c r="BA701" s="16">
        <v>0.0</v>
      </c>
      <c r="BB701" s="16">
        <v>6060.0</v>
      </c>
      <c r="BC701" s="16">
        <v>0.0</v>
      </c>
      <c r="BD701" s="16">
        <v>0.0</v>
      </c>
      <c r="BE701" s="16">
        <v>0.0</v>
      </c>
      <c r="BF701" s="16">
        <v>1180022.0</v>
      </c>
      <c r="BG701" s="16">
        <v>0.0</v>
      </c>
      <c r="BH701" s="16">
        <v>0.0</v>
      </c>
      <c r="BI701" s="16">
        <v>0.0</v>
      </c>
      <c r="BJ701" s="16">
        <v>912.0</v>
      </c>
      <c r="BK701" s="16">
        <v>0.0</v>
      </c>
      <c r="BL701" s="16">
        <v>0.0</v>
      </c>
      <c r="BM701" s="16">
        <v>2.0</v>
      </c>
      <c r="BN701" s="16">
        <v>91088.0</v>
      </c>
      <c r="BO701" s="16">
        <v>0.0</v>
      </c>
      <c r="BP701" s="16">
        <v>0.0</v>
      </c>
      <c r="BQ701" s="16">
        <v>0.0</v>
      </c>
      <c r="BR701" s="16">
        <v>62508.0</v>
      </c>
      <c r="BS701" s="16">
        <v>0.0</v>
      </c>
      <c r="BT701" s="16">
        <v>0.0</v>
      </c>
    </row>
    <row r="702">
      <c r="A702" s="14" t="s">
        <v>7453</v>
      </c>
      <c r="B702" s="16">
        <v>11.0</v>
      </c>
      <c r="C702" s="16">
        <v>4082198.0</v>
      </c>
      <c r="D702" s="14" t="s">
        <v>7454</v>
      </c>
      <c r="E702" s="14" t="s">
        <v>2631</v>
      </c>
      <c r="F702" s="14" t="s">
        <v>2630</v>
      </c>
      <c r="G702" s="14" t="s">
        <v>5166</v>
      </c>
      <c r="H702" s="14" t="s">
        <v>2978</v>
      </c>
      <c r="I702" s="14" t="s">
        <v>21</v>
      </c>
      <c r="J702" s="14" t="s">
        <v>4845</v>
      </c>
      <c r="K702" s="14" t="s">
        <v>7455</v>
      </c>
      <c r="L702" s="14" t="s">
        <v>7455</v>
      </c>
      <c r="M702" s="14" t="s">
        <v>7456</v>
      </c>
      <c r="N702" s="14" t="s">
        <v>4848</v>
      </c>
      <c r="P702" s="17"/>
      <c r="Q702" s="17"/>
      <c r="R702" s="16">
        <v>2.0</v>
      </c>
      <c r="S702" s="16">
        <v>1614110.0</v>
      </c>
      <c r="T702" s="18">
        <v>1.2391E-6</v>
      </c>
      <c r="U702" s="16">
        <v>0.0</v>
      </c>
      <c r="V702" s="16">
        <v>0.0</v>
      </c>
      <c r="W702" s="14" t="s">
        <v>2978</v>
      </c>
      <c r="X702" s="14" t="s">
        <v>4860</v>
      </c>
      <c r="Y702" s="16">
        <v>3.65E-6</v>
      </c>
      <c r="Z702" s="16">
        <v>11.1</v>
      </c>
      <c r="AA702" s="17"/>
      <c r="AB702" s="16">
        <v>0.02</v>
      </c>
      <c r="AC702" s="16">
        <v>-0.01</v>
      </c>
      <c r="AD702" s="16">
        <v>1.28</v>
      </c>
      <c r="AE702" s="17"/>
      <c r="AF702" s="17"/>
      <c r="AG702" s="16">
        <v>0.0</v>
      </c>
      <c r="AH702" s="16">
        <v>75038.0</v>
      </c>
      <c r="AI702" s="16">
        <v>0.0</v>
      </c>
      <c r="AJ702" s="16">
        <v>0.0</v>
      </c>
      <c r="AK702" s="16">
        <v>0.0</v>
      </c>
      <c r="AL702" s="16">
        <v>60024.0</v>
      </c>
      <c r="AM702" s="16">
        <v>0.0</v>
      </c>
      <c r="AN702" s="16">
        <v>0.0</v>
      </c>
      <c r="AO702" s="16">
        <v>0.0</v>
      </c>
      <c r="AP702" s="16">
        <v>29608.0</v>
      </c>
      <c r="AQ702" s="16">
        <v>0.0</v>
      </c>
      <c r="AR702" s="16">
        <v>0.0</v>
      </c>
      <c r="AS702" s="16">
        <v>0.0</v>
      </c>
      <c r="AT702" s="16">
        <v>44882.0</v>
      </c>
      <c r="AU702" s="16">
        <v>0.0</v>
      </c>
      <c r="AV702" s="16">
        <v>0.0</v>
      </c>
      <c r="AW702" s="16">
        <v>0.0</v>
      </c>
      <c r="AX702" s="16">
        <v>64032.0</v>
      </c>
      <c r="AY702" s="16">
        <v>0.0</v>
      </c>
      <c r="AZ702" s="16">
        <v>0.0</v>
      </c>
      <c r="BA702" s="16">
        <v>0.0</v>
      </c>
      <c r="BB702" s="16">
        <v>6002.0</v>
      </c>
      <c r="BC702" s="16">
        <v>0.0</v>
      </c>
      <c r="BD702" s="16">
        <v>0.0</v>
      </c>
      <c r="BE702" s="16">
        <v>0.0</v>
      </c>
      <c r="BF702" s="16">
        <v>1180042.0</v>
      </c>
      <c r="BG702" s="16">
        <v>0.0</v>
      </c>
      <c r="BH702" s="16">
        <v>0.0</v>
      </c>
      <c r="BI702" s="16">
        <v>0.0</v>
      </c>
      <c r="BJ702" s="16">
        <v>912.0</v>
      </c>
      <c r="BK702" s="16">
        <v>0.0</v>
      </c>
      <c r="BL702" s="16">
        <v>0.0</v>
      </c>
      <c r="BM702" s="16">
        <v>2.0</v>
      </c>
      <c r="BN702" s="16">
        <v>91070.0</v>
      </c>
      <c r="BO702" s="16">
        <v>0.0</v>
      </c>
      <c r="BP702" s="16">
        <v>0.0</v>
      </c>
      <c r="BQ702" s="16">
        <v>0.0</v>
      </c>
      <c r="BR702" s="16">
        <v>62500.0</v>
      </c>
      <c r="BS702" s="16">
        <v>0.0</v>
      </c>
      <c r="BT702" s="16">
        <v>0.0</v>
      </c>
    </row>
    <row r="703">
      <c r="A703" s="14" t="s">
        <v>7457</v>
      </c>
      <c r="B703" s="16">
        <v>11.0</v>
      </c>
      <c r="C703" s="16">
        <v>4059319.0</v>
      </c>
      <c r="D703" s="17"/>
      <c r="E703" s="14" t="s">
        <v>2621</v>
      </c>
      <c r="F703" s="14" t="s">
        <v>2622</v>
      </c>
      <c r="G703" s="14" t="s">
        <v>5166</v>
      </c>
      <c r="H703" s="14" t="s">
        <v>2978</v>
      </c>
      <c r="I703" s="14" t="s">
        <v>21</v>
      </c>
      <c r="J703" s="14" t="s">
        <v>4845</v>
      </c>
      <c r="K703" s="14" t="s">
        <v>7458</v>
      </c>
      <c r="L703" s="14" t="s">
        <v>7458</v>
      </c>
      <c r="M703" s="14" t="s">
        <v>7459</v>
      </c>
      <c r="N703" s="14" t="s">
        <v>409</v>
      </c>
      <c r="P703" s="17"/>
      <c r="Q703" s="17"/>
      <c r="R703" s="16">
        <v>2.0</v>
      </c>
      <c r="S703" s="16">
        <v>1614112.0</v>
      </c>
      <c r="T703" s="18">
        <v>1.2391E-6</v>
      </c>
      <c r="U703" s="16">
        <v>0.0</v>
      </c>
      <c r="V703" s="16">
        <v>0.0</v>
      </c>
      <c r="W703" s="14" t="s">
        <v>2978</v>
      </c>
      <c r="X703" s="14" t="s">
        <v>4849</v>
      </c>
      <c r="Y703" s="18">
        <v>2.8E-7</v>
      </c>
      <c r="Z703" s="16">
        <v>29.3</v>
      </c>
      <c r="AA703" s="17"/>
      <c r="AB703" s="16">
        <v>0.0</v>
      </c>
      <c r="AC703" s="16">
        <v>0.0</v>
      </c>
      <c r="AD703" s="16">
        <v>6.35</v>
      </c>
      <c r="AE703" s="16">
        <v>0.0</v>
      </c>
      <c r="AF703" s="16">
        <v>0.998</v>
      </c>
      <c r="AG703" s="16">
        <v>0.0</v>
      </c>
      <c r="AH703" s="16">
        <v>75024.0</v>
      </c>
      <c r="AI703" s="16">
        <v>0.0</v>
      </c>
      <c r="AJ703" s="16">
        <v>0.0</v>
      </c>
      <c r="AK703" s="16">
        <v>0.0</v>
      </c>
      <c r="AL703" s="16">
        <v>60024.0</v>
      </c>
      <c r="AM703" s="16">
        <v>0.0</v>
      </c>
      <c r="AN703" s="16">
        <v>0.0</v>
      </c>
      <c r="AO703" s="16">
        <v>0.0</v>
      </c>
      <c r="AP703" s="16">
        <v>29606.0</v>
      </c>
      <c r="AQ703" s="16">
        <v>0.0</v>
      </c>
      <c r="AR703" s="16">
        <v>0.0</v>
      </c>
      <c r="AS703" s="16">
        <v>0.0</v>
      </c>
      <c r="AT703" s="16">
        <v>44882.0</v>
      </c>
      <c r="AU703" s="16">
        <v>0.0</v>
      </c>
      <c r="AV703" s="16">
        <v>0.0</v>
      </c>
      <c r="AW703" s="16">
        <v>0.0</v>
      </c>
      <c r="AX703" s="16">
        <v>64028.0</v>
      </c>
      <c r="AY703" s="16">
        <v>0.0</v>
      </c>
      <c r="AZ703" s="16">
        <v>0.0</v>
      </c>
      <c r="BA703" s="16">
        <v>0.0</v>
      </c>
      <c r="BB703" s="16">
        <v>6062.0</v>
      </c>
      <c r="BC703" s="16">
        <v>0.0</v>
      </c>
      <c r="BD703" s="16">
        <v>0.0</v>
      </c>
      <c r="BE703" s="16">
        <v>2.0</v>
      </c>
      <c r="BF703" s="16">
        <v>1179992.0</v>
      </c>
      <c r="BG703" s="16">
        <v>0.0</v>
      </c>
      <c r="BH703" s="16">
        <v>0.0</v>
      </c>
      <c r="BI703" s="16">
        <v>0.0</v>
      </c>
      <c r="BJ703" s="16">
        <v>912.0</v>
      </c>
      <c r="BK703" s="16">
        <v>0.0</v>
      </c>
      <c r="BL703" s="16">
        <v>0.0</v>
      </c>
      <c r="BM703" s="16">
        <v>0.0</v>
      </c>
      <c r="BN703" s="16">
        <v>91078.0</v>
      </c>
      <c r="BO703" s="16">
        <v>0.0</v>
      </c>
      <c r="BP703" s="16">
        <v>0.0</v>
      </c>
      <c r="BQ703" s="16">
        <v>0.0</v>
      </c>
      <c r="BR703" s="16">
        <v>62504.0</v>
      </c>
      <c r="BS703" s="16">
        <v>0.0</v>
      </c>
      <c r="BT703" s="16">
        <v>0.0</v>
      </c>
    </row>
    <row r="704">
      <c r="A704" s="14" t="s">
        <v>7460</v>
      </c>
      <c r="B704" s="16">
        <v>11.0</v>
      </c>
      <c r="C704" s="16">
        <v>4070055.0</v>
      </c>
      <c r="D704" s="17"/>
      <c r="E704" s="14" t="s">
        <v>2630</v>
      </c>
      <c r="F704" s="14" t="s">
        <v>2631</v>
      </c>
      <c r="G704" s="14" t="s">
        <v>5166</v>
      </c>
      <c r="H704" s="14" t="s">
        <v>2978</v>
      </c>
      <c r="I704" s="14" t="s">
        <v>21</v>
      </c>
      <c r="J704" s="14" t="s">
        <v>4845</v>
      </c>
      <c r="K704" s="14" t="s">
        <v>7461</v>
      </c>
      <c r="L704" s="14" t="s">
        <v>7461</v>
      </c>
      <c r="M704" s="14" t="s">
        <v>7462</v>
      </c>
      <c r="N704" s="14" t="s">
        <v>409</v>
      </c>
      <c r="P704" s="17"/>
      <c r="Q704" s="17"/>
      <c r="R704" s="16">
        <v>2.0</v>
      </c>
      <c r="S704" s="16">
        <v>1614112.0</v>
      </c>
      <c r="T704" s="18">
        <v>1.2391E-6</v>
      </c>
      <c r="U704" s="16">
        <v>0.0</v>
      </c>
      <c r="V704" s="16">
        <v>0.0</v>
      </c>
      <c r="W704" s="14" t="s">
        <v>2978</v>
      </c>
      <c r="X704" s="14" t="s">
        <v>4849</v>
      </c>
      <c r="Y704" s="18">
        <v>2.8E-7</v>
      </c>
      <c r="Z704" s="16">
        <v>22.7</v>
      </c>
      <c r="AA704" s="17"/>
      <c r="AB704" s="16">
        <v>0.0</v>
      </c>
      <c r="AC704" s="16">
        <v>0.0</v>
      </c>
      <c r="AD704" s="16">
        <v>6.33</v>
      </c>
      <c r="AE704" s="16">
        <v>0.45</v>
      </c>
      <c r="AF704" s="16">
        <v>0.027</v>
      </c>
      <c r="AG704" s="16">
        <v>0.0</v>
      </c>
      <c r="AH704" s="16">
        <v>75030.0</v>
      </c>
      <c r="AI704" s="16">
        <v>0.0</v>
      </c>
      <c r="AJ704" s="16">
        <v>0.0</v>
      </c>
      <c r="AK704" s="16">
        <v>0.0</v>
      </c>
      <c r="AL704" s="16">
        <v>60012.0</v>
      </c>
      <c r="AM704" s="16">
        <v>0.0</v>
      </c>
      <c r="AN704" s="16">
        <v>0.0</v>
      </c>
      <c r="AO704" s="16">
        <v>0.0</v>
      </c>
      <c r="AP704" s="16">
        <v>29604.0</v>
      </c>
      <c r="AQ704" s="16">
        <v>0.0</v>
      </c>
      <c r="AR704" s="16">
        <v>0.0</v>
      </c>
      <c r="AS704" s="16">
        <v>0.0</v>
      </c>
      <c r="AT704" s="16">
        <v>44876.0</v>
      </c>
      <c r="AU704" s="16">
        <v>0.0</v>
      </c>
      <c r="AV704" s="16">
        <v>0.0</v>
      </c>
      <c r="AW704" s="16">
        <v>0.0</v>
      </c>
      <c r="AX704" s="16">
        <v>64038.0</v>
      </c>
      <c r="AY704" s="16">
        <v>0.0</v>
      </c>
      <c r="AZ704" s="16">
        <v>0.0</v>
      </c>
      <c r="BA704" s="16">
        <v>0.0</v>
      </c>
      <c r="BB704" s="16">
        <v>6054.0</v>
      </c>
      <c r="BC704" s="16">
        <v>0.0</v>
      </c>
      <c r="BD704" s="16">
        <v>0.0</v>
      </c>
      <c r="BE704" s="16">
        <v>2.0</v>
      </c>
      <c r="BF704" s="16">
        <v>1179998.0</v>
      </c>
      <c r="BG704" s="16">
        <v>0.0</v>
      </c>
      <c r="BH704" s="16">
        <v>0.0</v>
      </c>
      <c r="BI704" s="16">
        <v>0.0</v>
      </c>
      <c r="BJ704" s="16">
        <v>912.0</v>
      </c>
      <c r="BK704" s="16">
        <v>0.0</v>
      </c>
      <c r="BL704" s="16">
        <v>0.0</v>
      </c>
      <c r="BM704" s="16">
        <v>0.0</v>
      </c>
      <c r="BN704" s="16">
        <v>91080.0</v>
      </c>
      <c r="BO704" s="16">
        <v>0.0</v>
      </c>
      <c r="BP704" s="16">
        <v>0.0</v>
      </c>
      <c r="BQ704" s="16">
        <v>0.0</v>
      </c>
      <c r="BR704" s="16">
        <v>62508.0</v>
      </c>
      <c r="BS704" s="16">
        <v>0.0</v>
      </c>
      <c r="BT704" s="16">
        <v>0.0</v>
      </c>
    </row>
    <row r="705">
      <c r="A705" s="14" t="s">
        <v>7463</v>
      </c>
      <c r="B705" s="16">
        <v>11.0</v>
      </c>
      <c r="C705" s="16">
        <v>4091312.0</v>
      </c>
      <c r="D705" s="14" t="s">
        <v>7464</v>
      </c>
      <c r="E705" s="14" t="s">
        <v>2622</v>
      </c>
      <c r="F705" s="14" t="s">
        <v>2621</v>
      </c>
      <c r="G705" s="14" t="s">
        <v>4844</v>
      </c>
      <c r="H705" s="14" t="s">
        <v>2978</v>
      </c>
      <c r="I705" s="14" t="s">
        <v>2978</v>
      </c>
      <c r="J705" s="14" t="s">
        <v>4951</v>
      </c>
      <c r="K705" s="14" t="s">
        <v>6855</v>
      </c>
      <c r="L705" s="14" t="s">
        <v>6855</v>
      </c>
      <c r="M705" s="14" t="s">
        <v>6856</v>
      </c>
      <c r="N705" s="14" t="s">
        <v>409</v>
      </c>
      <c r="P705" s="17"/>
      <c r="Q705" s="17"/>
      <c r="R705" s="16">
        <v>2.0</v>
      </c>
      <c r="S705" s="16">
        <v>1614114.0</v>
      </c>
      <c r="T705" s="18">
        <v>1.2391E-6</v>
      </c>
      <c r="U705" s="16">
        <v>0.0</v>
      </c>
      <c r="V705" s="16">
        <v>0.0</v>
      </c>
      <c r="W705" s="14" t="s">
        <v>2978</v>
      </c>
      <c r="X705" s="17"/>
      <c r="Y705" s="17"/>
      <c r="Z705" s="16">
        <v>9.17</v>
      </c>
      <c r="AA705" s="16">
        <v>0.031</v>
      </c>
      <c r="AB705" s="16">
        <v>0.0</v>
      </c>
      <c r="AC705" s="16">
        <v>0.0</v>
      </c>
      <c r="AD705" s="16">
        <v>7.14</v>
      </c>
      <c r="AE705" s="17"/>
      <c r="AF705" s="17"/>
      <c r="AG705" s="16">
        <v>1.0</v>
      </c>
      <c r="AH705" s="16">
        <v>74946.0</v>
      </c>
      <c r="AI705" s="16">
        <v>0.0</v>
      </c>
      <c r="AJ705" s="16">
        <v>0.0</v>
      </c>
      <c r="AK705" s="16">
        <v>0.0</v>
      </c>
      <c r="AL705" s="16">
        <v>60010.0</v>
      </c>
      <c r="AM705" s="16">
        <v>0.0</v>
      </c>
      <c r="AN705" s="16">
        <v>0.0</v>
      </c>
      <c r="AO705" s="16">
        <v>0.0</v>
      </c>
      <c r="AP705" s="16">
        <v>29608.0</v>
      </c>
      <c r="AQ705" s="16">
        <v>0.0</v>
      </c>
      <c r="AR705" s="16">
        <v>0.0</v>
      </c>
      <c r="AS705" s="16">
        <v>0.0</v>
      </c>
      <c r="AT705" s="16">
        <v>44898.0</v>
      </c>
      <c r="AU705" s="16">
        <v>0.0</v>
      </c>
      <c r="AV705" s="16">
        <v>0.0</v>
      </c>
      <c r="AW705" s="16">
        <v>0.0</v>
      </c>
      <c r="AX705" s="16">
        <v>64024.0</v>
      </c>
      <c r="AY705" s="16">
        <v>0.0</v>
      </c>
      <c r="AZ705" s="16">
        <v>0.0</v>
      </c>
      <c r="BA705" s="16">
        <v>0.0</v>
      </c>
      <c r="BB705" s="16">
        <v>6084.0</v>
      </c>
      <c r="BC705" s="16">
        <v>0.0</v>
      </c>
      <c r="BD705" s="16">
        <v>0.0</v>
      </c>
      <c r="BE705" s="16">
        <v>1.0</v>
      </c>
      <c r="BF705" s="16">
        <v>1180048.0</v>
      </c>
      <c r="BG705" s="16">
        <v>0.0</v>
      </c>
      <c r="BH705" s="16">
        <v>0.0</v>
      </c>
      <c r="BI705" s="16">
        <v>0.0</v>
      </c>
      <c r="BJ705" s="16">
        <v>912.0</v>
      </c>
      <c r="BK705" s="16">
        <v>0.0</v>
      </c>
      <c r="BL705" s="16">
        <v>0.0</v>
      </c>
      <c r="BM705" s="16">
        <v>0.0</v>
      </c>
      <c r="BN705" s="16">
        <v>91094.0</v>
      </c>
      <c r="BO705" s="16">
        <v>0.0</v>
      </c>
      <c r="BP705" s="16">
        <v>0.0</v>
      </c>
      <c r="BQ705" s="16">
        <v>0.0</v>
      </c>
      <c r="BR705" s="16">
        <v>62490.0</v>
      </c>
      <c r="BS705" s="16">
        <v>0.0</v>
      </c>
      <c r="BT705" s="16">
        <v>0.0</v>
      </c>
    </row>
    <row r="706">
      <c r="A706" s="14" t="s">
        <v>7465</v>
      </c>
      <c r="B706" s="16">
        <v>11.0</v>
      </c>
      <c r="C706" s="16">
        <v>4083348.0</v>
      </c>
      <c r="D706" s="14" t="s">
        <v>7466</v>
      </c>
      <c r="E706" s="14" t="s">
        <v>2631</v>
      </c>
      <c r="F706" s="14" t="s">
        <v>2621</v>
      </c>
      <c r="G706" s="14" t="s">
        <v>4844</v>
      </c>
      <c r="H706" s="14" t="s">
        <v>2978</v>
      </c>
      <c r="I706" s="14" t="s">
        <v>2978</v>
      </c>
      <c r="J706" s="14" t="s">
        <v>4845</v>
      </c>
      <c r="K706" s="14" t="s">
        <v>7467</v>
      </c>
      <c r="L706" s="14" t="s">
        <v>7467</v>
      </c>
      <c r="M706" s="14" t="s">
        <v>7468</v>
      </c>
      <c r="N706" s="14" t="s">
        <v>409</v>
      </c>
      <c r="P706" s="17"/>
      <c r="Q706" s="17"/>
      <c r="R706" s="16">
        <v>2.0</v>
      </c>
      <c r="S706" s="16">
        <v>1614116.0</v>
      </c>
      <c r="T706" s="18">
        <v>1.2391E-6</v>
      </c>
      <c r="U706" s="16">
        <v>0.0</v>
      </c>
      <c r="V706" s="16">
        <v>0.0</v>
      </c>
      <c r="W706" s="14" t="s">
        <v>2978</v>
      </c>
      <c r="X706" s="14" t="s">
        <v>4865</v>
      </c>
      <c r="Y706" s="16">
        <v>4.43E-6</v>
      </c>
      <c r="Z706" s="16">
        <v>27.4</v>
      </c>
      <c r="AA706" s="16">
        <v>0.149</v>
      </c>
      <c r="AB706" s="16">
        <v>0.03</v>
      </c>
      <c r="AC706" s="16">
        <v>0.0</v>
      </c>
      <c r="AD706" s="16">
        <v>8.76</v>
      </c>
      <c r="AE706" s="16">
        <v>0.0</v>
      </c>
      <c r="AF706" s="16">
        <v>0.912</v>
      </c>
      <c r="AG706" s="16">
        <v>2.0</v>
      </c>
      <c r="AH706" s="16">
        <v>74934.0</v>
      </c>
      <c r="AI706" s="16">
        <v>0.0</v>
      </c>
      <c r="AJ706" s="16">
        <v>0.0</v>
      </c>
      <c r="AK706" s="16">
        <v>0.0</v>
      </c>
      <c r="AL706" s="16">
        <v>60006.0</v>
      </c>
      <c r="AM706" s="16">
        <v>0.0</v>
      </c>
      <c r="AN706" s="16">
        <v>0.0</v>
      </c>
      <c r="AO706" s="16">
        <v>0.0</v>
      </c>
      <c r="AP706" s="16">
        <v>29608.0</v>
      </c>
      <c r="AQ706" s="16">
        <v>0.0</v>
      </c>
      <c r="AR706" s="16">
        <v>0.0</v>
      </c>
      <c r="AS706" s="16">
        <v>0.0</v>
      </c>
      <c r="AT706" s="16">
        <v>44898.0</v>
      </c>
      <c r="AU706" s="16">
        <v>0.0</v>
      </c>
      <c r="AV706" s="16">
        <v>0.0</v>
      </c>
      <c r="AW706" s="16">
        <v>0.0</v>
      </c>
      <c r="AX706" s="16">
        <v>64040.0</v>
      </c>
      <c r="AY706" s="16">
        <v>0.0</v>
      </c>
      <c r="AZ706" s="16">
        <v>0.0</v>
      </c>
      <c r="BA706" s="16">
        <v>0.0</v>
      </c>
      <c r="BB706" s="16">
        <v>6084.0</v>
      </c>
      <c r="BC706" s="16">
        <v>0.0</v>
      </c>
      <c r="BD706" s="16">
        <v>0.0</v>
      </c>
      <c r="BE706" s="16">
        <v>0.0</v>
      </c>
      <c r="BF706" s="16">
        <v>1180054.0</v>
      </c>
      <c r="BG706" s="16">
        <v>0.0</v>
      </c>
      <c r="BH706" s="16">
        <v>0.0</v>
      </c>
      <c r="BI706" s="16">
        <v>0.0</v>
      </c>
      <c r="BJ706" s="16">
        <v>912.0</v>
      </c>
      <c r="BK706" s="16">
        <v>0.0</v>
      </c>
      <c r="BL706" s="16">
        <v>0.0</v>
      </c>
      <c r="BM706" s="16">
        <v>0.0</v>
      </c>
      <c r="BN706" s="16">
        <v>91090.0</v>
      </c>
      <c r="BO706" s="16">
        <v>0.0</v>
      </c>
      <c r="BP706" s="16">
        <v>0.0</v>
      </c>
      <c r="BQ706" s="16">
        <v>0.0</v>
      </c>
      <c r="BR706" s="16">
        <v>62490.0</v>
      </c>
      <c r="BS706" s="16">
        <v>0.0</v>
      </c>
      <c r="BT706" s="16">
        <v>0.0</v>
      </c>
    </row>
    <row r="707">
      <c r="A707" s="14" t="s">
        <v>7469</v>
      </c>
      <c r="B707" s="16">
        <v>11.0</v>
      </c>
      <c r="C707" s="16">
        <v>4091591.0</v>
      </c>
      <c r="D707" s="14" t="s">
        <v>7470</v>
      </c>
      <c r="E707" s="14" t="s">
        <v>2622</v>
      </c>
      <c r="F707" s="14" t="s">
        <v>2631</v>
      </c>
      <c r="G707" s="14" t="s">
        <v>4844</v>
      </c>
      <c r="H707" s="14" t="s">
        <v>2978</v>
      </c>
      <c r="I707" s="14" t="s">
        <v>2978</v>
      </c>
      <c r="J707" s="14" t="s">
        <v>4845</v>
      </c>
      <c r="K707" s="14" t="s">
        <v>7471</v>
      </c>
      <c r="L707" s="14" t="s">
        <v>7471</v>
      </c>
      <c r="M707" s="14" t="s">
        <v>7472</v>
      </c>
      <c r="N707" s="14" t="s">
        <v>409</v>
      </c>
      <c r="P707" s="17"/>
      <c r="Q707" s="17"/>
      <c r="R707" s="16">
        <v>2.0</v>
      </c>
      <c r="S707" s="16">
        <v>1614116.0</v>
      </c>
      <c r="T707" s="18">
        <v>1.2391E-6</v>
      </c>
      <c r="U707" s="16">
        <v>0.0</v>
      </c>
      <c r="V707" s="16">
        <v>0.0</v>
      </c>
      <c r="W707" s="14" t="s">
        <v>2978</v>
      </c>
      <c r="X707" s="17"/>
      <c r="Y707" s="17"/>
      <c r="Z707" s="16">
        <v>16.5</v>
      </c>
      <c r="AA707" s="16">
        <v>0.165</v>
      </c>
      <c r="AB707" s="16">
        <v>0.01</v>
      </c>
      <c r="AC707" s="16">
        <v>0.03</v>
      </c>
      <c r="AD707" s="16">
        <v>1.58</v>
      </c>
      <c r="AE707" s="16">
        <v>0.29</v>
      </c>
      <c r="AF707" s="16">
        <v>0.015</v>
      </c>
      <c r="AG707" s="16">
        <v>1.0</v>
      </c>
      <c r="AH707" s="16">
        <v>74936.0</v>
      </c>
      <c r="AI707" s="16">
        <v>0.0</v>
      </c>
      <c r="AJ707" s="16">
        <v>0.0</v>
      </c>
      <c r="AK707" s="16">
        <v>0.0</v>
      </c>
      <c r="AL707" s="16">
        <v>60012.0</v>
      </c>
      <c r="AM707" s="16">
        <v>0.0</v>
      </c>
      <c r="AN707" s="16">
        <v>0.0</v>
      </c>
      <c r="AO707" s="16">
        <v>0.0</v>
      </c>
      <c r="AP707" s="16">
        <v>29606.0</v>
      </c>
      <c r="AQ707" s="16">
        <v>0.0</v>
      </c>
      <c r="AR707" s="16">
        <v>0.0</v>
      </c>
      <c r="AS707" s="16">
        <v>0.0</v>
      </c>
      <c r="AT707" s="16">
        <v>44896.0</v>
      </c>
      <c r="AU707" s="16">
        <v>0.0</v>
      </c>
      <c r="AV707" s="16">
        <v>0.0</v>
      </c>
      <c r="AW707" s="16">
        <v>0.0</v>
      </c>
      <c r="AX707" s="16">
        <v>64044.0</v>
      </c>
      <c r="AY707" s="16">
        <v>0.0</v>
      </c>
      <c r="AZ707" s="16">
        <v>0.0</v>
      </c>
      <c r="BA707" s="16">
        <v>0.0</v>
      </c>
      <c r="BB707" s="16">
        <v>6084.0</v>
      </c>
      <c r="BC707" s="16">
        <v>0.0</v>
      </c>
      <c r="BD707" s="16">
        <v>0.0</v>
      </c>
      <c r="BE707" s="16">
        <v>1.0</v>
      </c>
      <c r="BF707" s="16">
        <v>1180048.0</v>
      </c>
      <c r="BG707" s="16">
        <v>0.0</v>
      </c>
      <c r="BH707" s="16">
        <v>0.0</v>
      </c>
      <c r="BI707" s="16">
        <v>0.0</v>
      </c>
      <c r="BJ707" s="16">
        <v>912.0</v>
      </c>
      <c r="BK707" s="16">
        <v>0.0</v>
      </c>
      <c r="BL707" s="16">
        <v>0.0</v>
      </c>
      <c r="BM707" s="16">
        <v>0.0</v>
      </c>
      <c r="BN707" s="16">
        <v>91090.0</v>
      </c>
      <c r="BO707" s="16">
        <v>0.0</v>
      </c>
      <c r="BP707" s="16">
        <v>0.0</v>
      </c>
      <c r="BQ707" s="16">
        <v>0.0</v>
      </c>
      <c r="BR707" s="16">
        <v>62488.0</v>
      </c>
      <c r="BS707" s="16">
        <v>0.0</v>
      </c>
      <c r="BT707" s="16">
        <v>0.0</v>
      </c>
    </row>
    <row r="708">
      <c r="A708" s="14" t="s">
        <v>7473</v>
      </c>
      <c r="B708" s="16">
        <v>11.0</v>
      </c>
      <c r="C708" s="16">
        <v>4074568.0</v>
      </c>
      <c r="D708" s="14" t="s">
        <v>7474</v>
      </c>
      <c r="E708" s="14" t="s">
        <v>2631</v>
      </c>
      <c r="F708" s="14" t="s">
        <v>2630</v>
      </c>
      <c r="G708" s="14" t="s">
        <v>5166</v>
      </c>
      <c r="H708" s="14" t="s">
        <v>2978</v>
      </c>
      <c r="I708" s="14" t="s">
        <v>21</v>
      </c>
      <c r="J708" s="14" t="s">
        <v>4845</v>
      </c>
      <c r="K708" s="14" t="s">
        <v>7475</v>
      </c>
      <c r="L708" s="14" t="s">
        <v>7475</v>
      </c>
      <c r="M708" s="14" t="s">
        <v>7476</v>
      </c>
      <c r="N708" s="14" t="s">
        <v>4848</v>
      </c>
      <c r="P708" s="17"/>
      <c r="Q708" s="17"/>
      <c r="R708" s="16">
        <v>2.0</v>
      </c>
      <c r="S708" s="16">
        <v>1614124.0</v>
      </c>
      <c r="T708" s="18">
        <v>1.2391E-6</v>
      </c>
      <c r="U708" s="16">
        <v>0.0</v>
      </c>
      <c r="V708" s="16">
        <v>0.0</v>
      </c>
      <c r="W708" s="14" t="s">
        <v>2978</v>
      </c>
      <c r="X708" s="14" t="s">
        <v>4849</v>
      </c>
      <c r="Y708" s="18">
        <v>2.8E-7</v>
      </c>
      <c r="Z708" s="16">
        <v>9.39</v>
      </c>
      <c r="AA708" s="16">
        <v>0.049</v>
      </c>
      <c r="AB708" s="16">
        <v>0.0</v>
      </c>
      <c r="AC708" s="16">
        <v>0.0</v>
      </c>
      <c r="AD708" s="16">
        <v>0.457</v>
      </c>
      <c r="AE708" s="17"/>
      <c r="AF708" s="17"/>
      <c r="AG708" s="16">
        <v>0.0</v>
      </c>
      <c r="AH708" s="16">
        <v>75048.0</v>
      </c>
      <c r="AI708" s="16">
        <v>0.0</v>
      </c>
      <c r="AJ708" s="16">
        <v>0.0</v>
      </c>
      <c r="AK708" s="16">
        <v>0.0</v>
      </c>
      <c r="AL708" s="16">
        <v>60020.0</v>
      </c>
      <c r="AM708" s="16">
        <v>0.0</v>
      </c>
      <c r="AN708" s="16">
        <v>0.0</v>
      </c>
      <c r="AO708" s="16">
        <v>0.0</v>
      </c>
      <c r="AP708" s="16">
        <v>29604.0</v>
      </c>
      <c r="AQ708" s="16">
        <v>0.0</v>
      </c>
      <c r="AR708" s="16">
        <v>0.0</v>
      </c>
      <c r="AS708" s="16">
        <v>0.0</v>
      </c>
      <c r="AT708" s="16">
        <v>44882.0</v>
      </c>
      <c r="AU708" s="16">
        <v>0.0</v>
      </c>
      <c r="AV708" s="16">
        <v>0.0</v>
      </c>
      <c r="AW708" s="16">
        <v>0.0</v>
      </c>
      <c r="AX708" s="16">
        <v>64034.0</v>
      </c>
      <c r="AY708" s="16">
        <v>0.0</v>
      </c>
      <c r="AZ708" s="16">
        <v>0.0</v>
      </c>
      <c r="BA708" s="16">
        <v>0.0</v>
      </c>
      <c r="BB708" s="16">
        <v>6056.0</v>
      </c>
      <c r="BC708" s="16">
        <v>0.0</v>
      </c>
      <c r="BD708" s="16">
        <v>0.0</v>
      </c>
      <c r="BE708" s="16">
        <v>2.0</v>
      </c>
      <c r="BF708" s="16">
        <v>1180012.0</v>
      </c>
      <c r="BG708" s="16">
        <v>0.0</v>
      </c>
      <c r="BH708" s="16">
        <v>0.0</v>
      </c>
      <c r="BI708" s="16">
        <v>0.0</v>
      </c>
      <c r="BJ708" s="16">
        <v>912.0</v>
      </c>
      <c r="BK708" s="16">
        <v>0.0</v>
      </c>
      <c r="BL708" s="16">
        <v>0.0</v>
      </c>
      <c r="BM708" s="16">
        <v>0.0</v>
      </c>
      <c r="BN708" s="16">
        <v>91048.0</v>
      </c>
      <c r="BO708" s="16">
        <v>0.0</v>
      </c>
      <c r="BP708" s="16">
        <v>0.0</v>
      </c>
      <c r="BQ708" s="16">
        <v>0.0</v>
      </c>
      <c r="BR708" s="16">
        <v>62508.0</v>
      </c>
      <c r="BS708" s="16">
        <v>0.0</v>
      </c>
      <c r="BT708" s="16">
        <v>0.0</v>
      </c>
    </row>
    <row r="709">
      <c r="A709" s="14" t="s">
        <v>7477</v>
      </c>
      <c r="B709" s="16">
        <v>11.0</v>
      </c>
      <c r="C709" s="16">
        <v>4091706.0</v>
      </c>
      <c r="D709" s="17"/>
      <c r="E709" s="14" t="s">
        <v>2631</v>
      </c>
      <c r="F709" s="14" t="s">
        <v>2630</v>
      </c>
      <c r="G709" s="14" t="s">
        <v>5166</v>
      </c>
      <c r="H709" s="14" t="s">
        <v>2978</v>
      </c>
      <c r="I709" s="14" t="s">
        <v>21</v>
      </c>
      <c r="J709" s="14" t="s">
        <v>4845</v>
      </c>
      <c r="K709" s="14" t="s">
        <v>7478</v>
      </c>
      <c r="L709" s="14" t="s">
        <v>7478</v>
      </c>
      <c r="M709" s="14" t="s">
        <v>7479</v>
      </c>
      <c r="N709" s="14" t="s">
        <v>409</v>
      </c>
      <c r="P709" s="17"/>
      <c r="Q709" s="17"/>
      <c r="R709" s="16">
        <v>2.0</v>
      </c>
      <c r="S709" s="16">
        <v>1614130.0</v>
      </c>
      <c r="T709" s="18">
        <v>1.2391E-6</v>
      </c>
      <c r="U709" s="16">
        <v>0.0</v>
      </c>
      <c r="V709" s="16">
        <v>0.0</v>
      </c>
      <c r="W709" s="14" t="s">
        <v>2978</v>
      </c>
      <c r="X709" s="14" t="s">
        <v>4849</v>
      </c>
      <c r="Y709" s="18">
        <v>2.8E-7</v>
      </c>
      <c r="Z709" s="16">
        <v>25.2</v>
      </c>
      <c r="AA709" s="17"/>
      <c r="AB709" s="16">
        <v>0.0</v>
      </c>
      <c r="AC709" s="16">
        <v>0.01</v>
      </c>
      <c r="AD709" s="16">
        <v>8.8</v>
      </c>
      <c r="AE709" s="16">
        <v>0.0</v>
      </c>
      <c r="AF709" s="16">
        <v>0.933</v>
      </c>
      <c r="AG709" s="16">
        <v>0.0</v>
      </c>
      <c r="AH709" s="16">
        <v>75058.0</v>
      </c>
      <c r="AI709" s="16">
        <v>0.0</v>
      </c>
      <c r="AJ709" s="16">
        <v>0.0</v>
      </c>
      <c r="AK709" s="16">
        <v>0.0</v>
      </c>
      <c r="AL709" s="16">
        <v>60030.0</v>
      </c>
      <c r="AM709" s="16">
        <v>0.0</v>
      </c>
      <c r="AN709" s="16">
        <v>0.0</v>
      </c>
      <c r="AO709" s="16">
        <v>0.0</v>
      </c>
      <c r="AP709" s="16">
        <v>29608.0</v>
      </c>
      <c r="AQ709" s="16">
        <v>0.0</v>
      </c>
      <c r="AR709" s="16">
        <v>0.0</v>
      </c>
      <c r="AS709" s="16">
        <v>0.0</v>
      </c>
      <c r="AT709" s="16">
        <v>44884.0</v>
      </c>
      <c r="AU709" s="16">
        <v>0.0</v>
      </c>
      <c r="AV709" s="16">
        <v>0.0</v>
      </c>
      <c r="AW709" s="16">
        <v>0.0</v>
      </c>
      <c r="AX709" s="16">
        <v>63936.0</v>
      </c>
      <c r="AY709" s="16">
        <v>0.0</v>
      </c>
      <c r="AZ709" s="16">
        <v>0.0</v>
      </c>
      <c r="BA709" s="16">
        <v>0.0</v>
      </c>
      <c r="BB709" s="16">
        <v>6062.0</v>
      </c>
      <c r="BC709" s="16">
        <v>0.0</v>
      </c>
      <c r="BD709" s="16">
        <v>0.0</v>
      </c>
      <c r="BE709" s="16">
        <v>2.0</v>
      </c>
      <c r="BF709" s="16">
        <v>1180048.0</v>
      </c>
      <c r="BG709" s="16">
        <v>0.0</v>
      </c>
      <c r="BH709" s="16">
        <v>0.0</v>
      </c>
      <c r="BI709" s="16">
        <v>0.0</v>
      </c>
      <c r="BJ709" s="16">
        <v>912.0</v>
      </c>
      <c r="BK709" s="16">
        <v>0.0</v>
      </c>
      <c r="BL709" s="16">
        <v>0.0</v>
      </c>
      <c r="BM709" s="16">
        <v>0.0</v>
      </c>
      <c r="BN709" s="16">
        <v>91082.0</v>
      </c>
      <c r="BO709" s="16">
        <v>0.0</v>
      </c>
      <c r="BP709" s="16">
        <v>0.0</v>
      </c>
      <c r="BQ709" s="16">
        <v>0.0</v>
      </c>
      <c r="BR709" s="16">
        <v>62510.0</v>
      </c>
      <c r="BS709" s="16">
        <v>0.0</v>
      </c>
      <c r="BT709" s="16">
        <v>0.0</v>
      </c>
    </row>
    <row r="710">
      <c r="A710" s="14" t="s">
        <v>7480</v>
      </c>
      <c r="B710" s="16">
        <v>11.0</v>
      </c>
      <c r="C710" s="16">
        <v>3967613.0</v>
      </c>
      <c r="D710" s="14" t="s">
        <v>5038</v>
      </c>
      <c r="E710" s="14" t="s">
        <v>2630</v>
      </c>
      <c r="F710" s="14" t="s">
        <v>2622</v>
      </c>
      <c r="G710" s="14" t="s">
        <v>4844</v>
      </c>
      <c r="H710" s="14" t="s">
        <v>2978</v>
      </c>
      <c r="I710" s="14" t="s">
        <v>2978</v>
      </c>
      <c r="J710" s="14" t="s">
        <v>4845</v>
      </c>
      <c r="K710" s="14" t="s">
        <v>5039</v>
      </c>
      <c r="L710" s="14" t="s">
        <v>5039</v>
      </c>
      <c r="M710" s="14" t="s">
        <v>7481</v>
      </c>
      <c r="N710" s="14" t="s">
        <v>4848</v>
      </c>
      <c r="P710" s="17"/>
      <c r="Q710" s="17"/>
      <c r="R710" s="16">
        <v>2.0</v>
      </c>
      <c r="S710" s="16">
        <v>1614136.0</v>
      </c>
      <c r="T710" s="18">
        <v>1.2391E-6</v>
      </c>
      <c r="U710" s="16">
        <v>0.0</v>
      </c>
      <c r="V710" s="16">
        <v>0.0</v>
      </c>
      <c r="W710" s="14" t="s">
        <v>2978</v>
      </c>
      <c r="X710" s="17"/>
      <c r="Y710" s="17"/>
      <c r="Z710" s="16">
        <v>8.79</v>
      </c>
      <c r="AA710" s="17"/>
      <c r="AB710" s="16">
        <v>0.0</v>
      </c>
      <c r="AC710" s="16">
        <v>0.0</v>
      </c>
      <c r="AD710" s="16">
        <v>-0.247</v>
      </c>
      <c r="AE710" s="17"/>
      <c r="AF710" s="17"/>
      <c r="AG710" s="16">
        <v>1.0</v>
      </c>
      <c r="AH710" s="16">
        <v>74936.0</v>
      </c>
      <c r="AI710" s="16">
        <v>0.0</v>
      </c>
      <c r="AJ710" s="16">
        <v>0.0</v>
      </c>
      <c r="AK710" s="16">
        <v>0.0</v>
      </c>
      <c r="AL710" s="16">
        <v>60014.0</v>
      </c>
      <c r="AM710" s="16">
        <v>0.0</v>
      </c>
      <c r="AN710" s="16">
        <v>0.0</v>
      </c>
      <c r="AO710" s="16">
        <v>0.0</v>
      </c>
      <c r="AP710" s="16">
        <v>29606.0</v>
      </c>
      <c r="AQ710" s="16">
        <v>0.0</v>
      </c>
      <c r="AR710" s="16">
        <v>0.0</v>
      </c>
      <c r="AS710" s="16">
        <v>0.0</v>
      </c>
      <c r="AT710" s="16">
        <v>44906.0</v>
      </c>
      <c r="AU710" s="16">
        <v>0.0</v>
      </c>
      <c r="AV710" s="16">
        <v>0.0</v>
      </c>
      <c r="AW710" s="16">
        <v>0.0</v>
      </c>
      <c r="AX710" s="16">
        <v>64052.0</v>
      </c>
      <c r="AY710" s="16">
        <v>0.0</v>
      </c>
      <c r="AZ710" s="16">
        <v>0.0</v>
      </c>
      <c r="BA710" s="16">
        <v>0.0</v>
      </c>
      <c r="BB710" s="16">
        <v>6084.0</v>
      </c>
      <c r="BC710" s="16">
        <v>0.0</v>
      </c>
      <c r="BD710" s="16">
        <v>0.0</v>
      </c>
      <c r="BE710" s="16">
        <v>0.0</v>
      </c>
      <c r="BF710" s="16">
        <v>1180050.0</v>
      </c>
      <c r="BG710" s="16">
        <v>0.0</v>
      </c>
      <c r="BH710" s="16">
        <v>0.0</v>
      </c>
      <c r="BI710" s="16">
        <v>0.0</v>
      </c>
      <c r="BJ710" s="16">
        <v>912.0</v>
      </c>
      <c r="BK710" s="16">
        <v>0.0</v>
      </c>
      <c r="BL710" s="16">
        <v>0.0</v>
      </c>
      <c r="BM710" s="16">
        <v>1.0</v>
      </c>
      <c r="BN710" s="16">
        <v>91088.0</v>
      </c>
      <c r="BO710" s="16">
        <v>0.0</v>
      </c>
      <c r="BP710" s="16">
        <v>0.0</v>
      </c>
      <c r="BQ710" s="16">
        <v>0.0</v>
      </c>
      <c r="BR710" s="16">
        <v>62488.0</v>
      </c>
      <c r="BS710" s="16">
        <v>0.0</v>
      </c>
      <c r="BT710" s="16">
        <v>0.0</v>
      </c>
    </row>
    <row r="711">
      <c r="A711" s="14" t="s">
        <v>7482</v>
      </c>
      <c r="B711" s="16">
        <v>11.0</v>
      </c>
      <c r="C711" s="16">
        <v>4070123.0</v>
      </c>
      <c r="D711" s="17"/>
      <c r="E711" s="14" t="s">
        <v>2622</v>
      </c>
      <c r="F711" s="14" t="s">
        <v>2621</v>
      </c>
      <c r="G711" s="14" t="s">
        <v>5166</v>
      </c>
      <c r="H711" s="14" t="s">
        <v>2978</v>
      </c>
      <c r="I711" s="14" t="s">
        <v>21</v>
      </c>
      <c r="J711" s="14" t="s">
        <v>4845</v>
      </c>
      <c r="K711" s="14" t="s">
        <v>7483</v>
      </c>
      <c r="L711" s="14" t="s">
        <v>7483</v>
      </c>
      <c r="M711" s="14" t="s">
        <v>7484</v>
      </c>
      <c r="N711" s="14" t="s">
        <v>4848</v>
      </c>
      <c r="P711" s="17"/>
      <c r="Q711" s="17"/>
      <c r="R711" s="16">
        <v>2.0</v>
      </c>
      <c r="S711" s="16">
        <v>1614136.0</v>
      </c>
      <c r="T711" s="18">
        <v>1.2391E-6</v>
      </c>
      <c r="U711" s="16">
        <v>0.0</v>
      </c>
      <c r="V711" s="16">
        <v>0.0</v>
      </c>
      <c r="W711" s="14" t="s">
        <v>2978</v>
      </c>
      <c r="X711" s="14" t="s">
        <v>4849</v>
      </c>
      <c r="Y711" s="18">
        <v>2.8E-7</v>
      </c>
      <c r="Z711" s="16">
        <v>9.31</v>
      </c>
      <c r="AA711" s="17"/>
      <c r="AB711" s="16">
        <v>0.0</v>
      </c>
      <c r="AC711" s="16">
        <v>0.0</v>
      </c>
      <c r="AD711" s="16">
        <v>1.46</v>
      </c>
      <c r="AE711" s="17"/>
      <c r="AF711" s="17"/>
      <c r="AG711" s="16">
        <v>0.0</v>
      </c>
      <c r="AH711" s="16">
        <v>75018.0</v>
      </c>
      <c r="AI711" s="16">
        <v>0.0</v>
      </c>
      <c r="AJ711" s="16">
        <v>0.0</v>
      </c>
      <c r="AK711" s="16">
        <v>0.0</v>
      </c>
      <c r="AL711" s="16">
        <v>60008.0</v>
      </c>
      <c r="AM711" s="16">
        <v>0.0</v>
      </c>
      <c r="AN711" s="16">
        <v>0.0</v>
      </c>
      <c r="AO711" s="16">
        <v>0.0</v>
      </c>
      <c r="AP711" s="16">
        <v>29604.0</v>
      </c>
      <c r="AQ711" s="16">
        <v>0.0</v>
      </c>
      <c r="AR711" s="16">
        <v>0.0</v>
      </c>
      <c r="AS711" s="16">
        <v>0.0</v>
      </c>
      <c r="AT711" s="16">
        <v>44880.0</v>
      </c>
      <c r="AU711" s="16">
        <v>0.0</v>
      </c>
      <c r="AV711" s="16">
        <v>0.0</v>
      </c>
      <c r="AW711" s="16">
        <v>0.0</v>
      </c>
      <c r="AX711" s="16">
        <v>64034.0</v>
      </c>
      <c r="AY711" s="16">
        <v>0.0</v>
      </c>
      <c r="AZ711" s="16">
        <v>0.0</v>
      </c>
      <c r="BA711" s="16">
        <v>0.0</v>
      </c>
      <c r="BB711" s="16">
        <v>6062.0</v>
      </c>
      <c r="BC711" s="16">
        <v>0.0</v>
      </c>
      <c r="BD711" s="16">
        <v>0.0</v>
      </c>
      <c r="BE711" s="16">
        <v>2.0</v>
      </c>
      <c r="BF711" s="16">
        <v>1180032.0</v>
      </c>
      <c r="BG711" s="16">
        <v>0.0</v>
      </c>
      <c r="BH711" s="16">
        <v>0.0</v>
      </c>
      <c r="BI711" s="16">
        <v>0.0</v>
      </c>
      <c r="BJ711" s="16">
        <v>912.0</v>
      </c>
      <c r="BK711" s="16">
        <v>0.0</v>
      </c>
      <c r="BL711" s="16">
        <v>0.0</v>
      </c>
      <c r="BM711" s="16">
        <v>0.0</v>
      </c>
      <c r="BN711" s="16">
        <v>91078.0</v>
      </c>
      <c r="BO711" s="16">
        <v>0.0</v>
      </c>
      <c r="BP711" s="16">
        <v>0.0</v>
      </c>
      <c r="BQ711" s="16">
        <v>0.0</v>
      </c>
      <c r="BR711" s="16">
        <v>62508.0</v>
      </c>
      <c r="BS711" s="16">
        <v>0.0</v>
      </c>
      <c r="BT711" s="16">
        <v>0.0</v>
      </c>
    </row>
    <row r="712">
      <c r="A712" s="14" t="s">
        <v>7485</v>
      </c>
      <c r="B712" s="16">
        <v>11.0</v>
      </c>
      <c r="C712" s="16">
        <v>4070166.0</v>
      </c>
      <c r="D712" s="17"/>
      <c r="E712" s="14" t="s">
        <v>2622</v>
      </c>
      <c r="F712" s="14" t="s">
        <v>2621</v>
      </c>
      <c r="G712" s="14" t="s">
        <v>5166</v>
      </c>
      <c r="H712" s="14" t="s">
        <v>2978</v>
      </c>
      <c r="I712" s="14" t="s">
        <v>21</v>
      </c>
      <c r="J712" s="14" t="s">
        <v>4845</v>
      </c>
      <c r="K712" s="14" t="s">
        <v>7486</v>
      </c>
      <c r="L712" s="14" t="s">
        <v>7486</v>
      </c>
      <c r="M712" s="14" t="s">
        <v>7487</v>
      </c>
      <c r="N712" s="14" t="s">
        <v>409</v>
      </c>
      <c r="P712" s="17"/>
      <c r="Q712" s="17"/>
      <c r="R712" s="16">
        <v>2.0</v>
      </c>
      <c r="S712" s="16">
        <v>1614136.0</v>
      </c>
      <c r="T712" s="18">
        <v>1.2391E-6</v>
      </c>
      <c r="U712" s="16">
        <v>0.0</v>
      </c>
      <c r="V712" s="16">
        <v>0.0</v>
      </c>
      <c r="W712" s="14" t="s">
        <v>2978</v>
      </c>
      <c r="X712" s="14" t="s">
        <v>4849</v>
      </c>
      <c r="Y712" s="18">
        <v>2.8E-7</v>
      </c>
      <c r="Z712" s="16">
        <v>24.9</v>
      </c>
      <c r="AA712" s="17"/>
      <c r="AB712" s="16">
        <v>0.0</v>
      </c>
      <c r="AC712" s="16">
        <v>0.0</v>
      </c>
      <c r="AD712" s="16">
        <v>8.9</v>
      </c>
      <c r="AE712" s="16">
        <v>0.0</v>
      </c>
      <c r="AF712" s="16">
        <v>0.796</v>
      </c>
      <c r="AG712" s="16">
        <v>0.0</v>
      </c>
      <c r="AH712" s="16">
        <v>75038.0</v>
      </c>
      <c r="AI712" s="16">
        <v>0.0</v>
      </c>
      <c r="AJ712" s="16">
        <v>0.0</v>
      </c>
      <c r="AK712" s="16">
        <v>0.0</v>
      </c>
      <c r="AL712" s="16">
        <v>60018.0</v>
      </c>
      <c r="AM712" s="16">
        <v>0.0</v>
      </c>
      <c r="AN712" s="16">
        <v>0.0</v>
      </c>
      <c r="AO712" s="16">
        <v>0.0</v>
      </c>
      <c r="AP712" s="16">
        <v>29608.0</v>
      </c>
      <c r="AQ712" s="16">
        <v>0.0</v>
      </c>
      <c r="AR712" s="16">
        <v>0.0</v>
      </c>
      <c r="AS712" s="16">
        <v>0.0</v>
      </c>
      <c r="AT712" s="16">
        <v>44880.0</v>
      </c>
      <c r="AU712" s="16">
        <v>0.0</v>
      </c>
      <c r="AV712" s="16">
        <v>0.0</v>
      </c>
      <c r="AW712" s="16">
        <v>0.0</v>
      </c>
      <c r="AX712" s="16">
        <v>64026.0</v>
      </c>
      <c r="AY712" s="16">
        <v>0.0</v>
      </c>
      <c r="AZ712" s="16">
        <v>0.0</v>
      </c>
      <c r="BA712" s="16">
        <v>0.0</v>
      </c>
      <c r="BB712" s="16">
        <v>6032.0</v>
      </c>
      <c r="BC712" s="16">
        <v>0.0</v>
      </c>
      <c r="BD712" s="16">
        <v>0.0</v>
      </c>
      <c r="BE712" s="16">
        <v>2.0</v>
      </c>
      <c r="BF712" s="16">
        <v>1180036.0</v>
      </c>
      <c r="BG712" s="16">
        <v>0.0</v>
      </c>
      <c r="BH712" s="16">
        <v>0.0</v>
      </c>
      <c r="BI712" s="16">
        <v>0.0</v>
      </c>
      <c r="BJ712" s="16">
        <v>912.0</v>
      </c>
      <c r="BK712" s="16">
        <v>0.0</v>
      </c>
      <c r="BL712" s="16">
        <v>0.0</v>
      </c>
      <c r="BM712" s="16">
        <v>0.0</v>
      </c>
      <c r="BN712" s="16">
        <v>91076.0</v>
      </c>
      <c r="BO712" s="16">
        <v>0.0</v>
      </c>
      <c r="BP712" s="16">
        <v>0.0</v>
      </c>
      <c r="BQ712" s="16">
        <v>0.0</v>
      </c>
      <c r="BR712" s="16">
        <v>62510.0</v>
      </c>
      <c r="BS712" s="16">
        <v>0.0</v>
      </c>
      <c r="BT712" s="16">
        <v>0.0</v>
      </c>
    </row>
    <row r="713">
      <c r="A713" s="14" t="s">
        <v>7488</v>
      </c>
      <c r="B713" s="16">
        <v>11.0</v>
      </c>
      <c r="C713" s="16">
        <v>3856384.0</v>
      </c>
      <c r="D713" s="14" t="s">
        <v>4913</v>
      </c>
      <c r="E713" s="14" t="s">
        <v>2622</v>
      </c>
      <c r="F713" s="14" t="s">
        <v>2621</v>
      </c>
      <c r="G713" s="14" t="s">
        <v>5166</v>
      </c>
      <c r="H713" s="14" t="s">
        <v>2978</v>
      </c>
      <c r="I713" s="14" t="s">
        <v>21</v>
      </c>
      <c r="J713" s="14" t="s">
        <v>4845</v>
      </c>
      <c r="K713" s="14" t="s">
        <v>4914</v>
      </c>
      <c r="L713" s="14" t="s">
        <v>4914</v>
      </c>
      <c r="M713" s="14" t="s">
        <v>7489</v>
      </c>
      <c r="N713" s="14" t="s">
        <v>4848</v>
      </c>
      <c r="P713" s="17"/>
      <c r="Q713" s="17"/>
      <c r="R713" s="16">
        <v>2.0</v>
      </c>
      <c r="S713" s="16">
        <v>1614138.0</v>
      </c>
      <c r="T713" s="18">
        <v>1.2391E-6</v>
      </c>
      <c r="U713" s="16">
        <v>0.0</v>
      </c>
      <c r="V713" s="16">
        <v>0.0</v>
      </c>
      <c r="W713" s="14" t="s">
        <v>2978</v>
      </c>
      <c r="X713" s="17"/>
      <c r="Y713" s="17"/>
      <c r="Z713" s="16">
        <v>13.2</v>
      </c>
      <c r="AA713" s="17"/>
      <c r="AB713" s="16">
        <v>0.0</v>
      </c>
      <c r="AC713" s="16">
        <v>-0.03</v>
      </c>
      <c r="AD713" s="16">
        <v>1.04</v>
      </c>
      <c r="AE713" s="17"/>
      <c r="AF713" s="17"/>
      <c r="AG713" s="16">
        <v>0.0</v>
      </c>
      <c r="AH713" s="16">
        <v>75046.0</v>
      </c>
      <c r="AI713" s="16">
        <v>0.0</v>
      </c>
      <c r="AJ713" s="16">
        <v>0.0</v>
      </c>
      <c r="AK713" s="16">
        <v>1.0</v>
      </c>
      <c r="AL713" s="16">
        <v>60032.0</v>
      </c>
      <c r="AM713" s="16">
        <v>0.0</v>
      </c>
      <c r="AN713" s="16">
        <v>0.0</v>
      </c>
      <c r="AO713" s="16">
        <v>0.0</v>
      </c>
      <c r="AP713" s="16">
        <v>29608.0</v>
      </c>
      <c r="AQ713" s="16">
        <v>0.0</v>
      </c>
      <c r="AR713" s="16">
        <v>0.0</v>
      </c>
      <c r="AS713" s="16">
        <v>0.0</v>
      </c>
      <c r="AT713" s="16">
        <v>44884.0</v>
      </c>
      <c r="AU713" s="16">
        <v>0.0</v>
      </c>
      <c r="AV713" s="16">
        <v>0.0</v>
      </c>
      <c r="AW713" s="16">
        <v>0.0</v>
      </c>
      <c r="AX713" s="16">
        <v>63964.0</v>
      </c>
      <c r="AY713" s="16">
        <v>0.0</v>
      </c>
      <c r="AZ713" s="16">
        <v>0.0</v>
      </c>
      <c r="BA713" s="16">
        <v>0.0</v>
      </c>
      <c r="BB713" s="16">
        <v>6060.0</v>
      </c>
      <c r="BC713" s="16">
        <v>0.0</v>
      </c>
      <c r="BD713" s="16">
        <v>0.0</v>
      </c>
      <c r="BE713" s="16">
        <v>1.0</v>
      </c>
      <c r="BF713" s="16">
        <v>1180042.0</v>
      </c>
      <c r="BG713" s="16">
        <v>0.0</v>
      </c>
      <c r="BH713" s="16">
        <v>0.0</v>
      </c>
      <c r="BI713" s="16">
        <v>0.0</v>
      </c>
      <c r="BJ713" s="16">
        <v>912.0</v>
      </c>
      <c r="BK713" s="16">
        <v>0.0</v>
      </c>
      <c r="BL713" s="16">
        <v>0.0</v>
      </c>
      <c r="BM713" s="16">
        <v>0.0</v>
      </c>
      <c r="BN713" s="16">
        <v>91080.0</v>
      </c>
      <c r="BO713" s="16">
        <v>0.0</v>
      </c>
      <c r="BP713" s="16">
        <v>0.0</v>
      </c>
      <c r="BQ713" s="16">
        <v>0.0</v>
      </c>
      <c r="BR713" s="16">
        <v>62510.0</v>
      </c>
      <c r="BS713" s="16">
        <v>0.0</v>
      </c>
      <c r="BT713" s="16">
        <v>0.0</v>
      </c>
    </row>
    <row r="714">
      <c r="A714" s="14" t="s">
        <v>7490</v>
      </c>
      <c r="B714" s="16">
        <v>11.0</v>
      </c>
      <c r="C714" s="16">
        <v>4083412.0</v>
      </c>
      <c r="D714" s="14" t="s">
        <v>7491</v>
      </c>
      <c r="E714" s="14" t="s">
        <v>2631</v>
      </c>
      <c r="F714" s="14" t="s">
        <v>2630</v>
      </c>
      <c r="G714" s="14" t="s">
        <v>4844</v>
      </c>
      <c r="H714" s="14" t="s">
        <v>2978</v>
      </c>
      <c r="I714" s="14" t="s">
        <v>2978</v>
      </c>
      <c r="J714" s="14" t="s">
        <v>4845</v>
      </c>
      <c r="K714" s="14" t="s">
        <v>7492</v>
      </c>
      <c r="L714" s="14" t="s">
        <v>7492</v>
      </c>
      <c r="M714" s="14" t="s">
        <v>7493</v>
      </c>
      <c r="N714" s="14" t="s">
        <v>409</v>
      </c>
      <c r="P714" s="17"/>
      <c r="Q714" s="17"/>
      <c r="R714" s="16">
        <v>2.0</v>
      </c>
      <c r="S714" s="16">
        <v>1614138.0</v>
      </c>
      <c r="T714" s="18">
        <v>1.2391E-6</v>
      </c>
      <c r="U714" s="16">
        <v>0.0</v>
      </c>
      <c r="V714" s="16">
        <v>0.0</v>
      </c>
      <c r="W714" s="14" t="s">
        <v>2978</v>
      </c>
      <c r="X714" s="17"/>
      <c r="Y714" s="17"/>
      <c r="Z714" s="16">
        <v>14.6</v>
      </c>
      <c r="AA714" s="16">
        <v>0.035</v>
      </c>
      <c r="AB714" s="16">
        <v>0.0</v>
      </c>
      <c r="AC714" s="16">
        <v>-0.01</v>
      </c>
      <c r="AD714" s="16">
        <v>4.08</v>
      </c>
      <c r="AE714" s="16">
        <v>0.38</v>
      </c>
      <c r="AF714" s="16">
        <v>0.149</v>
      </c>
      <c r="AG714" s="16">
        <v>1.0</v>
      </c>
      <c r="AH714" s="16">
        <v>74950.0</v>
      </c>
      <c r="AI714" s="16">
        <v>0.0</v>
      </c>
      <c r="AJ714" s="16">
        <v>0.0</v>
      </c>
      <c r="AK714" s="16">
        <v>0.0</v>
      </c>
      <c r="AL714" s="16">
        <v>60016.0</v>
      </c>
      <c r="AM714" s="16">
        <v>0.0</v>
      </c>
      <c r="AN714" s="16">
        <v>0.0</v>
      </c>
      <c r="AO714" s="16">
        <v>0.0</v>
      </c>
      <c r="AP714" s="16">
        <v>29608.0</v>
      </c>
      <c r="AQ714" s="16">
        <v>0.0</v>
      </c>
      <c r="AR714" s="16">
        <v>0.0</v>
      </c>
      <c r="AS714" s="16">
        <v>1.0</v>
      </c>
      <c r="AT714" s="16">
        <v>44894.0</v>
      </c>
      <c r="AU714" s="16">
        <v>0.0</v>
      </c>
      <c r="AV714" s="16">
        <v>0.0</v>
      </c>
      <c r="AW714" s="16">
        <v>0.0</v>
      </c>
      <c r="AX714" s="16">
        <v>64038.0</v>
      </c>
      <c r="AY714" s="16">
        <v>0.0</v>
      </c>
      <c r="AZ714" s="16">
        <v>0.0</v>
      </c>
      <c r="BA714" s="16">
        <v>0.0</v>
      </c>
      <c r="BB714" s="16">
        <v>6084.0</v>
      </c>
      <c r="BC714" s="16">
        <v>0.0</v>
      </c>
      <c r="BD714" s="16">
        <v>0.0</v>
      </c>
      <c r="BE714" s="16">
        <v>0.0</v>
      </c>
      <c r="BF714" s="16">
        <v>1180058.0</v>
      </c>
      <c r="BG714" s="16">
        <v>0.0</v>
      </c>
      <c r="BH714" s="16">
        <v>0.0</v>
      </c>
      <c r="BI714" s="16">
        <v>0.0</v>
      </c>
      <c r="BJ714" s="16">
        <v>912.0</v>
      </c>
      <c r="BK714" s="16">
        <v>0.0</v>
      </c>
      <c r="BL714" s="16">
        <v>0.0</v>
      </c>
      <c r="BM714" s="16">
        <v>0.0</v>
      </c>
      <c r="BN714" s="16">
        <v>91090.0</v>
      </c>
      <c r="BO714" s="16">
        <v>0.0</v>
      </c>
      <c r="BP714" s="16">
        <v>0.0</v>
      </c>
      <c r="BQ714" s="16">
        <v>0.0</v>
      </c>
      <c r="BR714" s="16">
        <v>62488.0</v>
      </c>
      <c r="BS714" s="16">
        <v>0.0</v>
      </c>
      <c r="BT714" s="16">
        <v>0.0</v>
      </c>
    </row>
    <row r="715">
      <c r="A715" s="14" t="s">
        <v>7494</v>
      </c>
      <c r="B715" s="16">
        <v>11.0</v>
      </c>
      <c r="C715" s="16">
        <v>3856282.0</v>
      </c>
      <c r="D715" s="14" t="s">
        <v>7495</v>
      </c>
      <c r="E715" s="14" t="s">
        <v>2622</v>
      </c>
      <c r="F715" s="14" t="s">
        <v>2631</v>
      </c>
      <c r="G715" s="14" t="s">
        <v>5166</v>
      </c>
      <c r="H715" s="14" t="s">
        <v>2978</v>
      </c>
      <c r="I715" s="14" t="s">
        <v>21</v>
      </c>
      <c r="J715" s="14" t="s">
        <v>4845</v>
      </c>
      <c r="K715" s="14" t="s">
        <v>7496</v>
      </c>
      <c r="L715" s="14" t="s">
        <v>7496</v>
      </c>
      <c r="M715" s="14" t="s">
        <v>7497</v>
      </c>
      <c r="N715" s="14" t="s">
        <v>409</v>
      </c>
      <c r="P715" s="17"/>
      <c r="Q715" s="17"/>
      <c r="R715" s="16">
        <v>2.0</v>
      </c>
      <c r="S715" s="16">
        <v>1614142.0</v>
      </c>
      <c r="T715" s="18">
        <v>1.239E-6</v>
      </c>
      <c r="U715" s="16">
        <v>0.0</v>
      </c>
      <c r="V715" s="16">
        <v>0.0</v>
      </c>
      <c r="W715" s="14" t="s">
        <v>2978</v>
      </c>
      <c r="X715" s="14" t="s">
        <v>4860</v>
      </c>
      <c r="Y715" s="16">
        <v>3.65E-6</v>
      </c>
      <c r="Z715" s="16">
        <v>23.9</v>
      </c>
      <c r="AA715" s="17"/>
      <c r="AB715" s="16">
        <v>0.0</v>
      </c>
      <c r="AC715" s="16">
        <v>-0.02</v>
      </c>
      <c r="AD715" s="16">
        <v>1.23</v>
      </c>
      <c r="AE715" s="16">
        <v>0.34</v>
      </c>
      <c r="AF715" s="16">
        <v>0.978</v>
      </c>
      <c r="AG715" s="16">
        <v>0.0</v>
      </c>
      <c r="AH715" s="16">
        <v>75060.0</v>
      </c>
      <c r="AI715" s="16">
        <v>0.0</v>
      </c>
      <c r="AJ715" s="16">
        <v>0.0</v>
      </c>
      <c r="AK715" s="16">
        <v>0.0</v>
      </c>
      <c r="AL715" s="16">
        <v>60032.0</v>
      </c>
      <c r="AM715" s="16">
        <v>0.0</v>
      </c>
      <c r="AN715" s="16">
        <v>0.0</v>
      </c>
      <c r="AO715" s="16">
        <v>0.0</v>
      </c>
      <c r="AP715" s="16">
        <v>29606.0</v>
      </c>
      <c r="AQ715" s="16">
        <v>0.0</v>
      </c>
      <c r="AR715" s="16">
        <v>0.0</v>
      </c>
      <c r="AS715" s="16">
        <v>0.0</v>
      </c>
      <c r="AT715" s="16">
        <v>44890.0</v>
      </c>
      <c r="AU715" s="16">
        <v>0.0</v>
      </c>
      <c r="AV715" s="16">
        <v>0.0</v>
      </c>
      <c r="AW715" s="16">
        <v>0.0</v>
      </c>
      <c r="AX715" s="16">
        <v>63960.0</v>
      </c>
      <c r="AY715" s="16">
        <v>0.0</v>
      </c>
      <c r="AZ715" s="16">
        <v>0.0</v>
      </c>
      <c r="BA715" s="16">
        <v>0.0</v>
      </c>
      <c r="BB715" s="16">
        <v>6060.0</v>
      </c>
      <c r="BC715" s="16">
        <v>0.0</v>
      </c>
      <c r="BD715" s="16">
        <v>0.0</v>
      </c>
      <c r="BE715" s="16">
        <v>0.0</v>
      </c>
      <c r="BF715" s="16">
        <v>1180034.0</v>
      </c>
      <c r="BG715" s="16">
        <v>0.0</v>
      </c>
      <c r="BH715" s="16">
        <v>0.0</v>
      </c>
      <c r="BI715" s="16">
        <v>0.0</v>
      </c>
      <c r="BJ715" s="16">
        <v>910.0</v>
      </c>
      <c r="BK715" s="16">
        <v>0.0</v>
      </c>
      <c r="BL715" s="16">
        <v>0.0</v>
      </c>
      <c r="BM715" s="16">
        <v>2.0</v>
      </c>
      <c r="BN715" s="16">
        <v>91084.0</v>
      </c>
      <c r="BO715" s="16">
        <v>0.0</v>
      </c>
      <c r="BP715" s="16">
        <v>0.0</v>
      </c>
      <c r="BQ715" s="16">
        <v>0.0</v>
      </c>
      <c r="BR715" s="16">
        <v>62506.0</v>
      </c>
      <c r="BS715" s="16">
        <v>0.0</v>
      </c>
      <c r="BT715" s="16">
        <v>0.0</v>
      </c>
    </row>
    <row r="716">
      <c r="A716" s="14" t="s">
        <v>7498</v>
      </c>
      <c r="B716" s="16">
        <v>11.0</v>
      </c>
      <c r="C716" s="16">
        <v>4091340.0</v>
      </c>
      <c r="D716" s="14" t="s">
        <v>7499</v>
      </c>
      <c r="E716" s="14" t="s">
        <v>2631</v>
      </c>
      <c r="F716" s="14" t="s">
        <v>2630</v>
      </c>
      <c r="G716" s="14" t="s">
        <v>5166</v>
      </c>
      <c r="H716" s="14" t="s">
        <v>2978</v>
      </c>
      <c r="I716" s="14" t="s">
        <v>21</v>
      </c>
      <c r="J716" s="14" t="s">
        <v>4845</v>
      </c>
      <c r="K716" s="14" t="s">
        <v>7500</v>
      </c>
      <c r="L716" s="14" t="s">
        <v>7500</v>
      </c>
      <c r="M716" s="14" t="s">
        <v>7501</v>
      </c>
      <c r="N716" s="14" t="s">
        <v>409</v>
      </c>
      <c r="P716" s="17"/>
      <c r="Q716" s="17"/>
      <c r="R716" s="16">
        <v>2.0</v>
      </c>
      <c r="S716" s="16">
        <v>1614144.0</v>
      </c>
      <c r="T716" s="18">
        <v>1.239E-6</v>
      </c>
      <c r="U716" s="16">
        <v>0.0</v>
      </c>
      <c r="V716" s="16">
        <v>0.0</v>
      </c>
      <c r="W716" s="14" t="s">
        <v>2978</v>
      </c>
      <c r="X716" s="17"/>
      <c r="Y716" s="17"/>
      <c r="Z716" s="16">
        <v>17.2</v>
      </c>
      <c r="AA716" s="17"/>
      <c r="AB716" s="16">
        <v>0.01</v>
      </c>
      <c r="AC716" s="16">
        <v>0.01</v>
      </c>
      <c r="AD716" s="16">
        <v>2.89</v>
      </c>
      <c r="AE716" s="16">
        <v>0.18</v>
      </c>
      <c r="AF716" s="16">
        <v>0.001</v>
      </c>
      <c r="AG716" s="16">
        <v>0.0</v>
      </c>
      <c r="AH716" s="16">
        <v>75026.0</v>
      </c>
      <c r="AI716" s="16">
        <v>0.0</v>
      </c>
      <c r="AJ716" s="16">
        <v>0.0</v>
      </c>
      <c r="AK716" s="16">
        <v>0.0</v>
      </c>
      <c r="AL716" s="16">
        <v>60022.0</v>
      </c>
      <c r="AM716" s="16">
        <v>0.0</v>
      </c>
      <c r="AN716" s="16">
        <v>0.0</v>
      </c>
      <c r="AO716" s="16">
        <v>0.0</v>
      </c>
      <c r="AP716" s="16">
        <v>29608.0</v>
      </c>
      <c r="AQ716" s="16">
        <v>0.0</v>
      </c>
      <c r="AR716" s="16">
        <v>0.0</v>
      </c>
      <c r="AS716" s="16">
        <v>1.0</v>
      </c>
      <c r="AT716" s="16">
        <v>44878.0</v>
      </c>
      <c r="AU716" s="16">
        <v>0.0</v>
      </c>
      <c r="AV716" s="16">
        <v>0.0</v>
      </c>
      <c r="AW716" s="16">
        <v>0.0</v>
      </c>
      <c r="AX716" s="16">
        <v>64016.0</v>
      </c>
      <c r="AY716" s="16">
        <v>0.0</v>
      </c>
      <c r="AZ716" s="16">
        <v>0.0</v>
      </c>
      <c r="BA716" s="16">
        <v>0.0</v>
      </c>
      <c r="BB716" s="16">
        <v>6062.0</v>
      </c>
      <c r="BC716" s="16">
        <v>0.0</v>
      </c>
      <c r="BD716" s="16">
        <v>0.0</v>
      </c>
      <c r="BE716" s="16">
        <v>1.0</v>
      </c>
      <c r="BF716" s="16">
        <v>1180030.0</v>
      </c>
      <c r="BG716" s="16">
        <v>0.0</v>
      </c>
      <c r="BH716" s="16">
        <v>0.0</v>
      </c>
      <c r="BI716" s="16">
        <v>0.0</v>
      </c>
      <c r="BJ716" s="16">
        <v>910.0</v>
      </c>
      <c r="BK716" s="16">
        <v>0.0</v>
      </c>
      <c r="BL716" s="16">
        <v>0.0</v>
      </c>
      <c r="BM716" s="16">
        <v>0.0</v>
      </c>
      <c r="BN716" s="16">
        <v>91082.0</v>
      </c>
      <c r="BO716" s="16">
        <v>0.0</v>
      </c>
      <c r="BP716" s="16">
        <v>0.0</v>
      </c>
      <c r="BQ716" s="16">
        <v>0.0</v>
      </c>
      <c r="BR716" s="16">
        <v>62510.0</v>
      </c>
      <c r="BS716" s="16">
        <v>0.0</v>
      </c>
      <c r="BT716" s="16">
        <v>0.0</v>
      </c>
    </row>
    <row r="717">
      <c r="A717" s="14" t="s">
        <v>7502</v>
      </c>
      <c r="B717" s="16">
        <v>11.0</v>
      </c>
      <c r="C717" s="16">
        <v>4074561.0</v>
      </c>
      <c r="D717" s="17"/>
      <c r="E717" s="14" t="s">
        <v>2630</v>
      </c>
      <c r="F717" s="14" t="s">
        <v>2631</v>
      </c>
      <c r="G717" s="14" t="s">
        <v>5166</v>
      </c>
      <c r="H717" s="14" t="s">
        <v>2978</v>
      </c>
      <c r="I717" s="14" t="s">
        <v>21</v>
      </c>
      <c r="J717" s="14" t="s">
        <v>4845</v>
      </c>
      <c r="K717" s="14" t="s">
        <v>7503</v>
      </c>
      <c r="L717" s="14" t="s">
        <v>7503</v>
      </c>
      <c r="M717" s="14" t="s">
        <v>7504</v>
      </c>
      <c r="N717" s="14" t="s">
        <v>409</v>
      </c>
      <c r="P717" s="17"/>
      <c r="Q717" s="17"/>
      <c r="R717" s="16">
        <v>2.0</v>
      </c>
      <c r="S717" s="16">
        <v>1614148.0</v>
      </c>
      <c r="T717" s="18">
        <v>1.239E-6</v>
      </c>
      <c r="U717" s="16">
        <v>0.0</v>
      </c>
      <c r="V717" s="16">
        <v>0.0</v>
      </c>
      <c r="W717" s="14" t="s">
        <v>2978</v>
      </c>
      <c r="X717" s="17"/>
      <c r="Y717" s="17"/>
      <c r="Z717" s="16">
        <v>22.0</v>
      </c>
      <c r="AA717" s="16">
        <v>0.104</v>
      </c>
      <c r="AB717" s="16">
        <v>0.0</v>
      </c>
      <c r="AC717" s="16">
        <v>0.0</v>
      </c>
      <c r="AD717" s="16">
        <v>6.31</v>
      </c>
      <c r="AE717" s="16">
        <v>0.56</v>
      </c>
      <c r="AF717" s="16">
        <v>0.003</v>
      </c>
      <c r="AG717" s="16">
        <v>0.0</v>
      </c>
      <c r="AH717" s="16">
        <v>75054.0</v>
      </c>
      <c r="AI717" s="16">
        <v>0.0</v>
      </c>
      <c r="AJ717" s="16">
        <v>0.0</v>
      </c>
      <c r="AK717" s="16">
        <v>0.0</v>
      </c>
      <c r="AL717" s="16">
        <v>60020.0</v>
      </c>
      <c r="AM717" s="16">
        <v>0.0</v>
      </c>
      <c r="AN717" s="16">
        <v>0.0</v>
      </c>
      <c r="AO717" s="16">
        <v>0.0</v>
      </c>
      <c r="AP717" s="16">
        <v>29608.0</v>
      </c>
      <c r="AQ717" s="16">
        <v>0.0</v>
      </c>
      <c r="AR717" s="16">
        <v>0.0</v>
      </c>
      <c r="AS717" s="16">
        <v>1.0</v>
      </c>
      <c r="AT717" s="16">
        <v>44886.0</v>
      </c>
      <c r="AU717" s="16">
        <v>0.0</v>
      </c>
      <c r="AV717" s="16">
        <v>0.0</v>
      </c>
      <c r="AW717" s="16">
        <v>1.0</v>
      </c>
      <c r="AX717" s="16">
        <v>64032.0</v>
      </c>
      <c r="AY717" s="16">
        <v>0.0</v>
      </c>
      <c r="AZ717" s="16">
        <v>0.0</v>
      </c>
      <c r="BA717" s="16">
        <v>0.0</v>
      </c>
      <c r="BB717" s="16">
        <v>6052.0</v>
      </c>
      <c r="BC717" s="16">
        <v>0.0</v>
      </c>
      <c r="BD717" s="16">
        <v>0.0</v>
      </c>
      <c r="BE717" s="16">
        <v>0.0</v>
      </c>
      <c r="BF717" s="16">
        <v>1180018.0</v>
      </c>
      <c r="BG717" s="16">
        <v>0.0</v>
      </c>
      <c r="BH717" s="16">
        <v>0.0</v>
      </c>
      <c r="BI717" s="16">
        <v>0.0</v>
      </c>
      <c r="BJ717" s="16">
        <v>912.0</v>
      </c>
      <c r="BK717" s="16">
        <v>0.0</v>
      </c>
      <c r="BL717" s="16">
        <v>0.0</v>
      </c>
      <c r="BM717" s="16">
        <v>0.0</v>
      </c>
      <c r="BN717" s="16">
        <v>91062.0</v>
      </c>
      <c r="BO717" s="16">
        <v>0.0</v>
      </c>
      <c r="BP717" s="16">
        <v>0.0</v>
      </c>
      <c r="BQ717" s="16">
        <v>0.0</v>
      </c>
      <c r="BR717" s="16">
        <v>62504.0</v>
      </c>
      <c r="BS717" s="16">
        <v>0.0</v>
      </c>
      <c r="BT717" s="16">
        <v>0.0</v>
      </c>
    </row>
    <row r="718">
      <c r="A718" s="14" t="s">
        <v>7505</v>
      </c>
      <c r="B718" s="16">
        <v>11.0</v>
      </c>
      <c r="C718" s="16">
        <v>4086489.0</v>
      </c>
      <c r="D718" s="17"/>
      <c r="E718" s="14" t="s">
        <v>2630</v>
      </c>
      <c r="F718" s="14" t="s">
        <v>2631</v>
      </c>
      <c r="G718" s="14" t="s">
        <v>5166</v>
      </c>
      <c r="H718" s="14" t="s">
        <v>2978</v>
      </c>
      <c r="I718" s="14" t="s">
        <v>21</v>
      </c>
      <c r="J718" s="14" t="s">
        <v>4845</v>
      </c>
      <c r="K718" s="14" t="s">
        <v>7506</v>
      </c>
      <c r="L718" s="14" t="s">
        <v>7506</v>
      </c>
      <c r="M718" s="14" t="s">
        <v>7507</v>
      </c>
      <c r="N718" s="14" t="s">
        <v>409</v>
      </c>
      <c r="O718" s="14" t="s">
        <v>410</v>
      </c>
      <c r="P718" s="16">
        <v>2939128.0</v>
      </c>
      <c r="Q718" s="17"/>
      <c r="R718" s="16">
        <v>2.0</v>
      </c>
      <c r="S718" s="16">
        <v>1614150.0</v>
      </c>
      <c r="T718" s="18">
        <v>1.239E-6</v>
      </c>
      <c r="U718" s="16">
        <v>0.0</v>
      </c>
      <c r="V718" s="16">
        <v>0.0</v>
      </c>
      <c r="W718" s="14" t="s">
        <v>2978</v>
      </c>
      <c r="X718" s="14" t="s">
        <v>4849</v>
      </c>
      <c r="Y718" s="18">
        <v>2.8E-7</v>
      </c>
      <c r="Z718" s="16">
        <v>20.7</v>
      </c>
      <c r="AA718" s="16">
        <v>0.088</v>
      </c>
      <c r="AB718" s="16">
        <v>0.0</v>
      </c>
      <c r="AC718" s="16">
        <v>0.0</v>
      </c>
      <c r="AD718" s="16">
        <v>6.3</v>
      </c>
      <c r="AE718" s="16">
        <v>0.56</v>
      </c>
      <c r="AF718" s="16">
        <v>0.598</v>
      </c>
      <c r="AG718" s="16">
        <v>0.0</v>
      </c>
      <c r="AH718" s="16">
        <v>75054.0</v>
      </c>
      <c r="AI718" s="16">
        <v>0.0</v>
      </c>
      <c r="AJ718" s="16">
        <v>0.0</v>
      </c>
      <c r="AK718" s="16">
        <v>0.0</v>
      </c>
      <c r="AL718" s="16">
        <v>60022.0</v>
      </c>
      <c r="AM718" s="16">
        <v>0.0</v>
      </c>
      <c r="AN718" s="16">
        <v>0.0</v>
      </c>
      <c r="AO718" s="16">
        <v>0.0</v>
      </c>
      <c r="AP718" s="16">
        <v>29604.0</v>
      </c>
      <c r="AQ718" s="16">
        <v>0.0</v>
      </c>
      <c r="AR718" s="16">
        <v>0.0</v>
      </c>
      <c r="AS718" s="16">
        <v>0.0</v>
      </c>
      <c r="AT718" s="16">
        <v>44880.0</v>
      </c>
      <c r="AU718" s="16">
        <v>0.0</v>
      </c>
      <c r="AV718" s="16">
        <v>0.0</v>
      </c>
      <c r="AW718" s="16">
        <v>0.0</v>
      </c>
      <c r="AX718" s="16">
        <v>64040.0</v>
      </c>
      <c r="AY718" s="16">
        <v>0.0</v>
      </c>
      <c r="AZ718" s="16">
        <v>0.0</v>
      </c>
      <c r="BA718" s="16">
        <v>0.0</v>
      </c>
      <c r="BB718" s="16">
        <v>6062.0</v>
      </c>
      <c r="BC718" s="16">
        <v>0.0</v>
      </c>
      <c r="BD718" s="16">
        <v>0.0</v>
      </c>
      <c r="BE718" s="16">
        <v>2.0</v>
      </c>
      <c r="BF718" s="16">
        <v>1180024.0</v>
      </c>
      <c r="BG718" s="16">
        <v>0.0</v>
      </c>
      <c r="BH718" s="16">
        <v>0.0</v>
      </c>
      <c r="BI718" s="16">
        <v>0.0</v>
      </c>
      <c r="BJ718" s="16">
        <v>912.0</v>
      </c>
      <c r="BK718" s="16">
        <v>0.0</v>
      </c>
      <c r="BL718" s="16">
        <v>0.0</v>
      </c>
      <c r="BM718" s="16">
        <v>0.0</v>
      </c>
      <c r="BN718" s="16">
        <v>91050.0</v>
      </c>
      <c r="BO718" s="16">
        <v>0.0</v>
      </c>
      <c r="BP718" s="16">
        <v>0.0</v>
      </c>
      <c r="BQ718" s="16">
        <v>0.0</v>
      </c>
      <c r="BR718" s="16">
        <v>62502.0</v>
      </c>
      <c r="BS718" s="16">
        <v>0.0</v>
      </c>
      <c r="BT718" s="16">
        <v>0.0</v>
      </c>
    </row>
    <row r="719">
      <c r="A719" s="14" t="s">
        <v>7508</v>
      </c>
      <c r="B719" s="16">
        <v>11.0</v>
      </c>
      <c r="C719" s="16">
        <v>4086490.0</v>
      </c>
      <c r="D719" s="14" t="s">
        <v>7509</v>
      </c>
      <c r="E719" s="14" t="s">
        <v>2631</v>
      </c>
      <c r="F719" s="14" t="s">
        <v>2630</v>
      </c>
      <c r="G719" s="14" t="s">
        <v>5166</v>
      </c>
      <c r="H719" s="14" t="s">
        <v>2978</v>
      </c>
      <c r="I719" s="14" t="s">
        <v>21</v>
      </c>
      <c r="J719" s="14" t="s">
        <v>4845</v>
      </c>
      <c r="K719" s="14" t="s">
        <v>7510</v>
      </c>
      <c r="L719" s="14" t="s">
        <v>7510</v>
      </c>
      <c r="M719" s="14" t="s">
        <v>7228</v>
      </c>
      <c r="N719" s="14" t="s">
        <v>4848</v>
      </c>
      <c r="O719" s="14" t="s">
        <v>4878</v>
      </c>
      <c r="P719" s="16">
        <v>2090322.0</v>
      </c>
      <c r="Q719" s="17"/>
      <c r="R719" s="16">
        <v>2.0</v>
      </c>
      <c r="S719" s="16">
        <v>1614150.0</v>
      </c>
      <c r="T719" s="18">
        <v>1.239E-6</v>
      </c>
      <c r="U719" s="16">
        <v>0.0</v>
      </c>
      <c r="V719" s="16">
        <v>0.0</v>
      </c>
      <c r="W719" s="14" t="s">
        <v>2978</v>
      </c>
      <c r="X719" s="14" t="s">
        <v>4849</v>
      </c>
      <c r="Y719" s="18">
        <v>2.8E-7</v>
      </c>
      <c r="Z719" s="16">
        <v>7.27</v>
      </c>
      <c r="AA719" s="16">
        <v>0.061</v>
      </c>
      <c r="AB719" s="16">
        <v>0.0</v>
      </c>
      <c r="AC719" s="16">
        <v>0.0</v>
      </c>
      <c r="AD719" s="16">
        <v>1.49</v>
      </c>
      <c r="AE719" s="17"/>
      <c r="AF719" s="17"/>
      <c r="AG719" s="16">
        <v>0.0</v>
      </c>
      <c r="AH719" s="16">
        <v>75054.0</v>
      </c>
      <c r="AI719" s="16">
        <v>0.0</v>
      </c>
      <c r="AJ719" s="16">
        <v>0.0</v>
      </c>
      <c r="AK719" s="16">
        <v>0.0</v>
      </c>
      <c r="AL719" s="16">
        <v>60018.0</v>
      </c>
      <c r="AM719" s="16">
        <v>0.0</v>
      </c>
      <c r="AN719" s="16">
        <v>0.0</v>
      </c>
      <c r="AO719" s="16">
        <v>0.0</v>
      </c>
      <c r="AP719" s="16">
        <v>29606.0</v>
      </c>
      <c r="AQ719" s="16">
        <v>0.0</v>
      </c>
      <c r="AR719" s="16">
        <v>0.0</v>
      </c>
      <c r="AS719" s="16">
        <v>0.0</v>
      </c>
      <c r="AT719" s="16">
        <v>44876.0</v>
      </c>
      <c r="AU719" s="16">
        <v>0.0</v>
      </c>
      <c r="AV719" s="16">
        <v>0.0</v>
      </c>
      <c r="AW719" s="16">
        <v>0.0</v>
      </c>
      <c r="AX719" s="16">
        <v>64030.0</v>
      </c>
      <c r="AY719" s="16">
        <v>0.0</v>
      </c>
      <c r="AZ719" s="16">
        <v>0.0</v>
      </c>
      <c r="BA719" s="16">
        <v>0.0</v>
      </c>
      <c r="BB719" s="16">
        <v>6062.0</v>
      </c>
      <c r="BC719" s="16">
        <v>0.0</v>
      </c>
      <c r="BD719" s="16">
        <v>0.0</v>
      </c>
      <c r="BE719" s="16">
        <v>2.0</v>
      </c>
      <c r="BF719" s="16">
        <v>1180032.0</v>
      </c>
      <c r="BG719" s="16">
        <v>0.0</v>
      </c>
      <c r="BH719" s="16">
        <v>0.0</v>
      </c>
      <c r="BI719" s="16">
        <v>0.0</v>
      </c>
      <c r="BJ719" s="16">
        <v>912.0</v>
      </c>
      <c r="BK719" s="16">
        <v>0.0</v>
      </c>
      <c r="BL719" s="16">
        <v>0.0</v>
      </c>
      <c r="BM719" s="16">
        <v>0.0</v>
      </c>
      <c r="BN719" s="16">
        <v>91056.0</v>
      </c>
      <c r="BO719" s="16">
        <v>0.0</v>
      </c>
      <c r="BP719" s="16">
        <v>0.0</v>
      </c>
      <c r="BQ719" s="16">
        <v>0.0</v>
      </c>
      <c r="BR719" s="16">
        <v>62504.0</v>
      </c>
      <c r="BS719" s="16">
        <v>0.0</v>
      </c>
      <c r="BT719" s="16">
        <v>0.0</v>
      </c>
    </row>
    <row r="720">
      <c r="A720" s="14" t="s">
        <v>7511</v>
      </c>
      <c r="B720" s="16">
        <v>11.0</v>
      </c>
      <c r="C720" s="16">
        <v>3856286.0</v>
      </c>
      <c r="D720" s="17"/>
      <c r="E720" s="14" t="s">
        <v>2622</v>
      </c>
      <c r="F720" s="14" t="s">
        <v>2621</v>
      </c>
      <c r="G720" s="14" t="s">
        <v>5166</v>
      </c>
      <c r="H720" s="14" t="s">
        <v>2978</v>
      </c>
      <c r="I720" s="14" t="s">
        <v>21</v>
      </c>
      <c r="J720" s="14" t="s">
        <v>4845</v>
      </c>
      <c r="K720" s="14" t="s">
        <v>7512</v>
      </c>
      <c r="L720" s="14" t="s">
        <v>7512</v>
      </c>
      <c r="M720" s="14" t="s">
        <v>7513</v>
      </c>
      <c r="N720" s="14" t="s">
        <v>409</v>
      </c>
      <c r="P720" s="17"/>
      <c r="Q720" s="17"/>
      <c r="R720" s="16">
        <v>2.0</v>
      </c>
      <c r="S720" s="16">
        <v>1614156.0</v>
      </c>
      <c r="T720" s="18">
        <v>1.239E-6</v>
      </c>
      <c r="U720" s="16">
        <v>0.0</v>
      </c>
      <c r="V720" s="16">
        <v>0.0</v>
      </c>
      <c r="W720" s="14" t="s">
        <v>2978</v>
      </c>
      <c r="X720" s="17"/>
      <c r="Y720" s="17"/>
      <c r="Z720" s="16">
        <v>23.5</v>
      </c>
      <c r="AA720" s="17"/>
      <c r="AB720" s="16">
        <v>0.01</v>
      </c>
      <c r="AC720" s="16">
        <v>0.01</v>
      </c>
      <c r="AD720" s="16">
        <v>7.1</v>
      </c>
      <c r="AE720" s="16">
        <v>0.15</v>
      </c>
      <c r="AF720" s="16">
        <v>0.828</v>
      </c>
      <c r="AG720" s="16">
        <v>0.0</v>
      </c>
      <c r="AH720" s="16">
        <v>75044.0</v>
      </c>
      <c r="AI720" s="16">
        <v>0.0</v>
      </c>
      <c r="AJ720" s="16">
        <v>0.0</v>
      </c>
      <c r="AK720" s="16">
        <v>0.0</v>
      </c>
      <c r="AL720" s="16">
        <v>60032.0</v>
      </c>
      <c r="AM720" s="16">
        <v>0.0</v>
      </c>
      <c r="AN720" s="16">
        <v>0.0</v>
      </c>
      <c r="AO720" s="16">
        <v>0.0</v>
      </c>
      <c r="AP720" s="16">
        <v>29606.0</v>
      </c>
      <c r="AQ720" s="16">
        <v>0.0</v>
      </c>
      <c r="AR720" s="16">
        <v>0.0</v>
      </c>
      <c r="AS720" s="16">
        <v>0.0</v>
      </c>
      <c r="AT720" s="16">
        <v>44884.0</v>
      </c>
      <c r="AU720" s="16">
        <v>0.0</v>
      </c>
      <c r="AV720" s="16">
        <v>0.0</v>
      </c>
      <c r="AW720" s="16">
        <v>0.0</v>
      </c>
      <c r="AX720" s="16">
        <v>63998.0</v>
      </c>
      <c r="AY720" s="16">
        <v>0.0</v>
      </c>
      <c r="AZ720" s="16">
        <v>0.0</v>
      </c>
      <c r="BA720" s="16">
        <v>0.0</v>
      </c>
      <c r="BB720" s="16">
        <v>6062.0</v>
      </c>
      <c r="BC720" s="16">
        <v>0.0</v>
      </c>
      <c r="BD720" s="16">
        <v>0.0</v>
      </c>
      <c r="BE720" s="16">
        <v>1.0</v>
      </c>
      <c r="BF720" s="16">
        <v>1180028.0</v>
      </c>
      <c r="BG720" s="16">
        <v>0.0</v>
      </c>
      <c r="BH720" s="16">
        <v>0.0</v>
      </c>
      <c r="BI720" s="16">
        <v>0.0</v>
      </c>
      <c r="BJ720" s="16">
        <v>910.0</v>
      </c>
      <c r="BK720" s="16">
        <v>0.0</v>
      </c>
      <c r="BL720" s="16">
        <v>0.0</v>
      </c>
      <c r="BM720" s="16">
        <v>1.0</v>
      </c>
      <c r="BN720" s="16">
        <v>91088.0</v>
      </c>
      <c r="BO720" s="16">
        <v>0.0</v>
      </c>
      <c r="BP720" s="16">
        <v>0.0</v>
      </c>
      <c r="BQ720" s="16">
        <v>0.0</v>
      </c>
      <c r="BR720" s="16">
        <v>62504.0</v>
      </c>
      <c r="BS720" s="16">
        <v>0.0</v>
      </c>
      <c r="BT720" s="16">
        <v>0.0</v>
      </c>
    </row>
    <row r="721">
      <c r="A721" s="14" t="s">
        <v>7514</v>
      </c>
      <c r="B721" s="16">
        <v>11.0</v>
      </c>
      <c r="C721" s="16">
        <v>4091484.0</v>
      </c>
      <c r="D721" s="14" t="s">
        <v>7515</v>
      </c>
      <c r="E721" s="14" t="s">
        <v>2631</v>
      </c>
      <c r="F721" s="14" t="s">
        <v>2630</v>
      </c>
      <c r="G721" s="14" t="s">
        <v>5166</v>
      </c>
      <c r="H721" s="14" t="s">
        <v>2978</v>
      </c>
      <c r="I721" s="14" t="s">
        <v>21</v>
      </c>
      <c r="J721" s="14" t="s">
        <v>4845</v>
      </c>
      <c r="K721" s="14" t="s">
        <v>7516</v>
      </c>
      <c r="L721" s="14" t="s">
        <v>7516</v>
      </c>
      <c r="M721" s="14" t="s">
        <v>7517</v>
      </c>
      <c r="N721" s="14" t="s">
        <v>409</v>
      </c>
      <c r="O721" s="14" t="s">
        <v>410</v>
      </c>
      <c r="P721" s="16">
        <v>1383853.0</v>
      </c>
      <c r="Q721" s="17"/>
      <c r="R721" s="16">
        <v>2.0</v>
      </c>
      <c r="S721" s="16">
        <v>1614156.0</v>
      </c>
      <c r="T721" s="18">
        <v>1.239E-6</v>
      </c>
      <c r="U721" s="16">
        <v>0.0</v>
      </c>
      <c r="V721" s="16">
        <v>0.0</v>
      </c>
      <c r="W721" s="14" t="s">
        <v>2978</v>
      </c>
      <c r="X721" s="14" t="s">
        <v>4860</v>
      </c>
      <c r="Y721" s="16">
        <v>3.65E-6</v>
      </c>
      <c r="Z721" s="16">
        <v>12.2</v>
      </c>
      <c r="AA721" s="17"/>
      <c r="AB721" s="16">
        <v>0.0</v>
      </c>
      <c r="AC721" s="16">
        <v>0.0</v>
      </c>
      <c r="AD721" s="16">
        <v>0.589</v>
      </c>
      <c r="AE721" s="16">
        <v>0.54</v>
      </c>
      <c r="AF721" s="16">
        <v>0.005</v>
      </c>
      <c r="AG721" s="16">
        <v>0.0</v>
      </c>
      <c r="AH721" s="16">
        <v>75050.0</v>
      </c>
      <c r="AI721" s="16">
        <v>0.0</v>
      </c>
      <c r="AJ721" s="16">
        <v>0.0</v>
      </c>
      <c r="AK721" s="16">
        <v>0.0</v>
      </c>
      <c r="AL721" s="16">
        <v>60020.0</v>
      </c>
      <c r="AM721" s="16">
        <v>0.0</v>
      </c>
      <c r="AN721" s="16">
        <v>0.0</v>
      </c>
      <c r="AO721" s="16">
        <v>0.0</v>
      </c>
      <c r="AP721" s="16">
        <v>29604.0</v>
      </c>
      <c r="AQ721" s="16">
        <v>0.0</v>
      </c>
      <c r="AR721" s="16">
        <v>0.0</v>
      </c>
      <c r="AS721" s="16">
        <v>0.0</v>
      </c>
      <c r="AT721" s="16">
        <v>44854.0</v>
      </c>
      <c r="AU721" s="16">
        <v>0.0</v>
      </c>
      <c r="AV721" s="16">
        <v>0.0</v>
      </c>
      <c r="AW721" s="16">
        <v>0.0</v>
      </c>
      <c r="AX721" s="16">
        <v>64042.0</v>
      </c>
      <c r="AY721" s="16">
        <v>0.0</v>
      </c>
      <c r="AZ721" s="16">
        <v>0.0</v>
      </c>
      <c r="BA721" s="16">
        <v>0.0</v>
      </c>
      <c r="BB721" s="16">
        <v>6062.0</v>
      </c>
      <c r="BC721" s="16">
        <v>0.0</v>
      </c>
      <c r="BD721" s="16">
        <v>0.0</v>
      </c>
      <c r="BE721" s="16">
        <v>0.0</v>
      </c>
      <c r="BF721" s="16">
        <v>1180018.0</v>
      </c>
      <c r="BG721" s="16">
        <v>0.0</v>
      </c>
      <c r="BH721" s="16">
        <v>0.0</v>
      </c>
      <c r="BI721" s="16">
        <v>0.0</v>
      </c>
      <c r="BJ721" s="16">
        <v>912.0</v>
      </c>
      <c r="BK721" s="16">
        <v>0.0</v>
      </c>
      <c r="BL721" s="16">
        <v>0.0</v>
      </c>
      <c r="BM721" s="16">
        <v>2.0</v>
      </c>
      <c r="BN721" s="16">
        <v>91084.0</v>
      </c>
      <c r="BO721" s="16">
        <v>0.0</v>
      </c>
      <c r="BP721" s="16">
        <v>0.0</v>
      </c>
      <c r="BQ721" s="16">
        <v>0.0</v>
      </c>
      <c r="BR721" s="16">
        <v>62510.0</v>
      </c>
      <c r="BS721" s="16">
        <v>0.0</v>
      </c>
      <c r="BT721" s="16">
        <v>0.0</v>
      </c>
    </row>
    <row r="722">
      <c r="A722" s="14" t="s">
        <v>7518</v>
      </c>
      <c r="B722" s="16">
        <v>11.0</v>
      </c>
      <c r="C722" s="16">
        <v>3856300.0</v>
      </c>
      <c r="D722" s="17"/>
      <c r="E722" s="14" t="s">
        <v>2631</v>
      </c>
      <c r="F722" s="14" t="s">
        <v>6658</v>
      </c>
      <c r="G722" s="14" t="s">
        <v>5166</v>
      </c>
      <c r="H722" s="14" t="s">
        <v>2978</v>
      </c>
      <c r="I722" s="14" t="s">
        <v>21</v>
      </c>
      <c r="J722" s="14" t="s">
        <v>4845</v>
      </c>
      <c r="K722" s="14" t="s">
        <v>7519</v>
      </c>
      <c r="L722" s="14" t="s">
        <v>7519</v>
      </c>
      <c r="M722" s="14" t="s">
        <v>7520</v>
      </c>
      <c r="N722" s="14" t="s">
        <v>5082</v>
      </c>
      <c r="P722" s="17"/>
      <c r="Q722" s="17"/>
      <c r="R722" s="16">
        <v>2.0</v>
      </c>
      <c r="S722" s="16">
        <v>1614162.0</v>
      </c>
      <c r="T722" s="18">
        <v>1.239E-6</v>
      </c>
      <c r="U722" s="16">
        <v>0.0</v>
      </c>
      <c r="V722" s="16">
        <v>0.0</v>
      </c>
      <c r="W722" s="14" t="s">
        <v>2978</v>
      </c>
      <c r="X722" s="14" t="s">
        <v>4849</v>
      </c>
      <c r="Y722" s="18">
        <v>2.8E-7</v>
      </c>
      <c r="Z722" s="16">
        <v>21.9</v>
      </c>
      <c r="AA722" s="17"/>
      <c r="AB722" s="16">
        <v>0.0</v>
      </c>
      <c r="AC722" s="16">
        <v>0.05</v>
      </c>
      <c r="AD722" s="16">
        <v>8.78</v>
      </c>
      <c r="AE722" s="17"/>
      <c r="AF722" s="17"/>
      <c r="AG722" s="16">
        <v>0.0</v>
      </c>
      <c r="AH722" s="16">
        <v>75064.0</v>
      </c>
      <c r="AI722" s="16">
        <v>0.0</v>
      </c>
      <c r="AJ722" s="16">
        <v>0.0</v>
      </c>
      <c r="AK722" s="16">
        <v>0.0</v>
      </c>
      <c r="AL722" s="16">
        <v>60030.0</v>
      </c>
      <c r="AM722" s="16">
        <v>0.0</v>
      </c>
      <c r="AN722" s="16">
        <v>0.0</v>
      </c>
      <c r="AO722" s="16">
        <v>0.0</v>
      </c>
      <c r="AP722" s="16">
        <v>29606.0</v>
      </c>
      <c r="AQ722" s="16">
        <v>0.0</v>
      </c>
      <c r="AR722" s="16">
        <v>0.0</v>
      </c>
      <c r="AS722" s="16">
        <v>0.0</v>
      </c>
      <c r="AT722" s="16">
        <v>44882.0</v>
      </c>
      <c r="AU722" s="16">
        <v>0.0</v>
      </c>
      <c r="AV722" s="16">
        <v>0.0</v>
      </c>
      <c r="AW722" s="16">
        <v>0.0</v>
      </c>
      <c r="AX722" s="16">
        <v>63990.0</v>
      </c>
      <c r="AY722" s="16">
        <v>0.0</v>
      </c>
      <c r="AZ722" s="16">
        <v>0.0</v>
      </c>
      <c r="BA722" s="16">
        <v>0.0</v>
      </c>
      <c r="BB722" s="16">
        <v>6060.0</v>
      </c>
      <c r="BC722" s="16">
        <v>0.0</v>
      </c>
      <c r="BD722" s="16">
        <v>0.0</v>
      </c>
      <c r="BE722" s="16">
        <v>2.0</v>
      </c>
      <c r="BF722" s="16">
        <v>1180020.0</v>
      </c>
      <c r="BG722" s="16">
        <v>0.0</v>
      </c>
      <c r="BH722" s="16">
        <v>0.0</v>
      </c>
      <c r="BI722" s="16">
        <v>0.0</v>
      </c>
      <c r="BJ722" s="16">
        <v>912.0</v>
      </c>
      <c r="BK722" s="16">
        <v>0.0</v>
      </c>
      <c r="BL722" s="16">
        <v>0.0</v>
      </c>
      <c r="BM722" s="16">
        <v>0.0</v>
      </c>
      <c r="BN722" s="16">
        <v>91086.0</v>
      </c>
      <c r="BO722" s="16">
        <v>0.0</v>
      </c>
      <c r="BP722" s="16">
        <v>0.0</v>
      </c>
      <c r="BQ722" s="16">
        <v>0.0</v>
      </c>
      <c r="BR722" s="16">
        <v>62512.0</v>
      </c>
      <c r="BS722" s="16">
        <v>0.0</v>
      </c>
      <c r="BT722" s="16">
        <v>0.0</v>
      </c>
    </row>
    <row r="723">
      <c r="A723" s="14" t="s">
        <v>7521</v>
      </c>
      <c r="B723" s="16">
        <v>11.0</v>
      </c>
      <c r="C723" s="16">
        <v>4086495.0</v>
      </c>
      <c r="D723" s="14" t="s">
        <v>7522</v>
      </c>
      <c r="E723" s="14" t="s">
        <v>2631</v>
      </c>
      <c r="F723" s="14" t="s">
        <v>2630</v>
      </c>
      <c r="G723" s="14" t="s">
        <v>5166</v>
      </c>
      <c r="H723" s="14" t="s">
        <v>2978</v>
      </c>
      <c r="I723" s="14" t="s">
        <v>21</v>
      </c>
      <c r="J723" s="14" t="s">
        <v>4845</v>
      </c>
      <c r="K723" s="14" t="s">
        <v>7523</v>
      </c>
      <c r="L723" s="14" t="s">
        <v>7523</v>
      </c>
      <c r="M723" s="14" t="s">
        <v>7524</v>
      </c>
      <c r="N723" s="14" t="s">
        <v>409</v>
      </c>
      <c r="P723" s="17"/>
      <c r="Q723" s="17"/>
      <c r="R723" s="16">
        <v>2.0</v>
      </c>
      <c r="S723" s="16">
        <v>1614162.0</v>
      </c>
      <c r="T723" s="18">
        <v>1.239E-6</v>
      </c>
      <c r="U723" s="16">
        <v>1.0</v>
      </c>
      <c r="V723" s="16">
        <v>0.0</v>
      </c>
      <c r="W723" s="14" t="s">
        <v>2978</v>
      </c>
      <c r="X723" s="17"/>
      <c r="Y723" s="17"/>
      <c r="Z723" s="16">
        <v>23.1</v>
      </c>
      <c r="AA723" s="16">
        <v>0.141</v>
      </c>
      <c r="AB723" s="16">
        <v>0.05</v>
      </c>
      <c r="AC723" s="16">
        <v>0.01</v>
      </c>
      <c r="AD723" s="16">
        <v>4.9</v>
      </c>
      <c r="AE723" s="16">
        <v>0.01</v>
      </c>
      <c r="AF723" s="16">
        <v>0.136</v>
      </c>
      <c r="AG723" s="16">
        <v>0.0</v>
      </c>
      <c r="AH723" s="16">
        <v>75058.0</v>
      </c>
      <c r="AI723" s="16">
        <v>0.0</v>
      </c>
      <c r="AJ723" s="16">
        <v>0.0</v>
      </c>
      <c r="AK723" s="16">
        <v>0.0</v>
      </c>
      <c r="AL723" s="16">
        <v>60018.0</v>
      </c>
      <c r="AM723" s="16">
        <v>0.0</v>
      </c>
      <c r="AN723" s="16">
        <v>0.0</v>
      </c>
      <c r="AO723" s="16">
        <v>0.0</v>
      </c>
      <c r="AP723" s="16">
        <v>29602.0</v>
      </c>
      <c r="AQ723" s="16">
        <v>0.0</v>
      </c>
      <c r="AR723" s="16">
        <v>0.0</v>
      </c>
      <c r="AS723" s="16">
        <v>0.0</v>
      </c>
      <c r="AT723" s="16">
        <v>44878.0</v>
      </c>
      <c r="AU723" s="16">
        <v>0.0</v>
      </c>
      <c r="AV723" s="16">
        <v>0.0</v>
      </c>
      <c r="AW723" s="16">
        <v>0.0</v>
      </c>
      <c r="AX723" s="16">
        <v>64032.0</v>
      </c>
      <c r="AY723" s="16">
        <v>0.0</v>
      </c>
      <c r="AZ723" s="16">
        <v>0.0</v>
      </c>
      <c r="BA723" s="16">
        <v>0.0</v>
      </c>
      <c r="BB723" s="16">
        <v>6062.0</v>
      </c>
      <c r="BC723" s="16">
        <v>0.0</v>
      </c>
      <c r="BD723" s="16">
        <v>0.0</v>
      </c>
      <c r="BE723" s="16">
        <v>0.0</v>
      </c>
      <c r="BF723" s="16">
        <v>1180024.0</v>
      </c>
      <c r="BG723" s="16">
        <v>0.0</v>
      </c>
      <c r="BH723" s="16">
        <v>0.0</v>
      </c>
      <c r="BI723" s="16">
        <v>0.0</v>
      </c>
      <c r="BJ723" s="16">
        <v>912.0</v>
      </c>
      <c r="BK723" s="16">
        <v>0.0</v>
      </c>
      <c r="BL723" s="16">
        <v>0.0</v>
      </c>
      <c r="BM723" s="16">
        <v>0.0</v>
      </c>
      <c r="BN723" s="16">
        <v>91066.0</v>
      </c>
      <c r="BO723" s="16">
        <v>0.0</v>
      </c>
      <c r="BP723" s="16">
        <v>0.0</v>
      </c>
      <c r="BQ723" s="16">
        <v>2.0</v>
      </c>
      <c r="BR723" s="16">
        <v>62510.0</v>
      </c>
      <c r="BS723" s="16">
        <v>1.0</v>
      </c>
      <c r="BT723" s="16">
        <v>0.0</v>
      </c>
    </row>
    <row r="724">
      <c r="A724" s="14" t="s">
        <v>7525</v>
      </c>
      <c r="B724" s="16">
        <v>11.0</v>
      </c>
      <c r="C724" s="16">
        <v>3856292.0</v>
      </c>
      <c r="D724" s="14" t="s">
        <v>7526</v>
      </c>
      <c r="E724" s="14" t="s">
        <v>2631</v>
      </c>
      <c r="F724" s="14" t="s">
        <v>2630</v>
      </c>
      <c r="G724" s="14" t="s">
        <v>5166</v>
      </c>
      <c r="H724" s="14" t="s">
        <v>2978</v>
      </c>
      <c r="I724" s="14" t="s">
        <v>21</v>
      </c>
      <c r="J724" s="14" t="s">
        <v>4845</v>
      </c>
      <c r="K724" s="14" t="s">
        <v>7527</v>
      </c>
      <c r="L724" s="14" t="s">
        <v>7527</v>
      </c>
      <c r="M724" s="14" t="s">
        <v>7528</v>
      </c>
      <c r="N724" s="14" t="s">
        <v>409</v>
      </c>
      <c r="O724" s="14" t="s">
        <v>410</v>
      </c>
      <c r="P724" s="16">
        <v>1035654.0</v>
      </c>
      <c r="Q724" s="17"/>
      <c r="R724" s="16">
        <v>2.0</v>
      </c>
      <c r="S724" s="16">
        <v>1614166.0</v>
      </c>
      <c r="T724" s="18">
        <v>1.239E-6</v>
      </c>
      <c r="U724" s="16">
        <v>0.0</v>
      </c>
      <c r="V724" s="16">
        <v>0.0</v>
      </c>
      <c r="W724" s="14" t="s">
        <v>2978</v>
      </c>
      <c r="X724" s="14" t="s">
        <v>4860</v>
      </c>
      <c r="Y724" s="16">
        <v>3.65E-6</v>
      </c>
      <c r="Z724" s="16">
        <v>24.4</v>
      </c>
      <c r="AA724" s="17"/>
      <c r="AB724" s="16">
        <v>0.01</v>
      </c>
      <c r="AC724" s="16">
        <v>0.04</v>
      </c>
      <c r="AD724" s="16">
        <v>5.85</v>
      </c>
      <c r="AE724" s="16">
        <v>0.62</v>
      </c>
      <c r="AF724" s="16">
        <v>0.69</v>
      </c>
      <c r="AG724" s="16">
        <v>0.0</v>
      </c>
      <c r="AH724" s="16">
        <v>75044.0</v>
      </c>
      <c r="AI724" s="16">
        <v>0.0</v>
      </c>
      <c r="AJ724" s="16">
        <v>0.0</v>
      </c>
      <c r="AK724" s="16">
        <v>0.0</v>
      </c>
      <c r="AL724" s="16">
        <v>60032.0</v>
      </c>
      <c r="AM724" s="16">
        <v>0.0</v>
      </c>
      <c r="AN724" s="16">
        <v>0.0</v>
      </c>
      <c r="AO724" s="16">
        <v>0.0</v>
      </c>
      <c r="AP724" s="16">
        <v>29606.0</v>
      </c>
      <c r="AQ724" s="16">
        <v>0.0</v>
      </c>
      <c r="AR724" s="16">
        <v>0.0</v>
      </c>
      <c r="AS724" s="16">
        <v>0.0</v>
      </c>
      <c r="AT724" s="16">
        <v>44880.0</v>
      </c>
      <c r="AU724" s="16">
        <v>0.0</v>
      </c>
      <c r="AV724" s="16">
        <v>0.0</v>
      </c>
      <c r="AW724" s="16">
        <v>0.0</v>
      </c>
      <c r="AX724" s="16">
        <v>63994.0</v>
      </c>
      <c r="AY724" s="16">
        <v>0.0</v>
      </c>
      <c r="AZ724" s="16">
        <v>0.0</v>
      </c>
      <c r="BA724" s="16">
        <v>0.0</v>
      </c>
      <c r="BB724" s="16">
        <v>6062.0</v>
      </c>
      <c r="BC724" s="16">
        <v>0.0</v>
      </c>
      <c r="BD724" s="16">
        <v>0.0</v>
      </c>
      <c r="BE724" s="16">
        <v>0.0</v>
      </c>
      <c r="BF724" s="16">
        <v>1180034.0</v>
      </c>
      <c r="BG724" s="16">
        <v>0.0</v>
      </c>
      <c r="BH724" s="16">
        <v>0.0</v>
      </c>
      <c r="BI724" s="16">
        <v>0.0</v>
      </c>
      <c r="BJ724" s="16">
        <v>912.0</v>
      </c>
      <c r="BK724" s="16">
        <v>0.0</v>
      </c>
      <c r="BL724" s="16">
        <v>0.0</v>
      </c>
      <c r="BM724" s="16">
        <v>2.0</v>
      </c>
      <c r="BN724" s="16">
        <v>91092.0</v>
      </c>
      <c r="BO724" s="16">
        <v>0.0</v>
      </c>
      <c r="BP724" s="16">
        <v>0.0</v>
      </c>
      <c r="BQ724" s="16">
        <v>0.0</v>
      </c>
      <c r="BR724" s="16">
        <v>62510.0</v>
      </c>
      <c r="BS724" s="16">
        <v>0.0</v>
      </c>
      <c r="BT724" s="16">
        <v>0.0</v>
      </c>
    </row>
    <row r="725">
      <c r="A725" s="14" t="s">
        <v>7529</v>
      </c>
      <c r="B725" s="16">
        <v>11.0</v>
      </c>
      <c r="C725" s="16">
        <v>4070047.0</v>
      </c>
      <c r="D725" s="14" t="s">
        <v>7530</v>
      </c>
      <c r="E725" s="14" t="s">
        <v>2630</v>
      </c>
      <c r="F725" s="14" t="s">
        <v>2621</v>
      </c>
      <c r="G725" s="14" t="s">
        <v>5166</v>
      </c>
      <c r="H725" s="14" t="s">
        <v>2978</v>
      </c>
      <c r="I725" s="14" t="s">
        <v>21</v>
      </c>
      <c r="J725" s="14" t="s">
        <v>4845</v>
      </c>
      <c r="K725" s="14" t="s">
        <v>7531</v>
      </c>
      <c r="L725" s="14" t="s">
        <v>7531</v>
      </c>
      <c r="M725" s="14" t="s">
        <v>7532</v>
      </c>
      <c r="N725" s="14" t="s">
        <v>409</v>
      </c>
      <c r="P725" s="17"/>
      <c r="Q725" s="17"/>
      <c r="R725" s="16">
        <v>2.0</v>
      </c>
      <c r="S725" s="16">
        <v>1614166.0</v>
      </c>
      <c r="T725" s="18">
        <v>1.239E-6</v>
      </c>
      <c r="U725" s="16">
        <v>0.0</v>
      </c>
      <c r="V725" s="16">
        <v>0.0</v>
      </c>
      <c r="W725" s="14" t="s">
        <v>2978</v>
      </c>
      <c r="X725" s="14" t="s">
        <v>4849</v>
      </c>
      <c r="Y725" s="18">
        <v>2.8E-7</v>
      </c>
      <c r="Z725" s="16">
        <v>28.0</v>
      </c>
      <c r="AA725" s="17"/>
      <c r="AB725" s="16">
        <v>0.0</v>
      </c>
      <c r="AC725" s="16">
        <v>0.01</v>
      </c>
      <c r="AD725" s="16">
        <v>6.33</v>
      </c>
      <c r="AE725" s="16">
        <v>0.0</v>
      </c>
      <c r="AF725" s="16">
        <v>0.998</v>
      </c>
      <c r="AG725" s="16">
        <v>0.0</v>
      </c>
      <c r="AH725" s="16">
        <v>75038.0</v>
      </c>
      <c r="AI725" s="16">
        <v>0.0</v>
      </c>
      <c r="AJ725" s="16">
        <v>0.0</v>
      </c>
      <c r="AK725" s="16">
        <v>0.0</v>
      </c>
      <c r="AL725" s="16">
        <v>60028.0</v>
      </c>
      <c r="AM725" s="16">
        <v>0.0</v>
      </c>
      <c r="AN725" s="16">
        <v>0.0</v>
      </c>
      <c r="AO725" s="16">
        <v>0.0</v>
      </c>
      <c r="AP725" s="16">
        <v>29604.0</v>
      </c>
      <c r="AQ725" s="16">
        <v>0.0</v>
      </c>
      <c r="AR725" s="16">
        <v>0.0</v>
      </c>
      <c r="AS725" s="16">
        <v>0.0</v>
      </c>
      <c r="AT725" s="16">
        <v>44884.0</v>
      </c>
      <c r="AU725" s="16">
        <v>0.0</v>
      </c>
      <c r="AV725" s="16">
        <v>0.0</v>
      </c>
      <c r="AW725" s="16">
        <v>0.0</v>
      </c>
      <c r="AX725" s="16">
        <v>64046.0</v>
      </c>
      <c r="AY725" s="16">
        <v>0.0</v>
      </c>
      <c r="AZ725" s="16">
        <v>0.0</v>
      </c>
      <c r="BA725" s="16">
        <v>0.0</v>
      </c>
      <c r="BB725" s="16">
        <v>6052.0</v>
      </c>
      <c r="BC725" s="16">
        <v>0.0</v>
      </c>
      <c r="BD725" s="16">
        <v>0.0</v>
      </c>
      <c r="BE725" s="16">
        <v>2.0</v>
      </c>
      <c r="BF725" s="16">
        <v>1180020.0</v>
      </c>
      <c r="BG725" s="16">
        <v>0.0</v>
      </c>
      <c r="BH725" s="16">
        <v>0.0</v>
      </c>
      <c r="BI725" s="16">
        <v>0.0</v>
      </c>
      <c r="BJ725" s="16">
        <v>912.0</v>
      </c>
      <c r="BK725" s="16">
        <v>0.0</v>
      </c>
      <c r="BL725" s="16">
        <v>0.0</v>
      </c>
      <c r="BM725" s="16">
        <v>0.0</v>
      </c>
      <c r="BN725" s="16">
        <v>91078.0</v>
      </c>
      <c r="BO725" s="16">
        <v>0.0</v>
      </c>
      <c r="BP725" s="16">
        <v>0.0</v>
      </c>
      <c r="BQ725" s="16">
        <v>0.0</v>
      </c>
      <c r="BR725" s="16">
        <v>62504.0</v>
      </c>
      <c r="BS725" s="16">
        <v>0.0</v>
      </c>
      <c r="BT725" s="16">
        <v>0.0</v>
      </c>
    </row>
    <row r="726">
      <c r="A726" s="14" t="s">
        <v>7533</v>
      </c>
      <c r="B726" s="16">
        <v>11.0</v>
      </c>
      <c r="C726" s="16">
        <v>4082926.0</v>
      </c>
      <c r="D726" s="17"/>
      <c r="E726" s="14" t="s">
        <v>2622</v>
      </c>
      <c r="F726" s="14" t="s">
        <v>2621</v>
      </c>
      <c r="G726" s="14" t="s">
        <v>5166</v>
      </c>
      <c r="H726" s="14" t="s">
        <v>2978</v>
      </c>
      <c r="I726" s="14" t="s">
        <v>21</v>
      </c>
      <c r="J726" s="14" t="s">
        <v>4845</v>
      </c>
      <c r="K726" s="14" t="s">
        <v>7534</v>
      </c>
      <c r="L726" s="14" t="s">
        <v>7534</v>
      </c>
      <c r="M726" s="14" t="s">
        <v>7535</v>
      </c>
      <c r="N726" s="14" t="s">
        <v>4848</v>
      </c>
      <c r="P726" s="17"/>
      <c r="Q726" s="17"/>
      <c r="R726" s="16">
        <v>2.0</v>
      </c>
      <c r="S726" s="16">
        <v>1614166.0</v>
      </c>
      <c r="T726" s="18">
        <v>1.239E-6</v>
      </c>
      <c r="U726" s="16">
        <v>0.0</v>
      </c>
      <c r="V726" s="16">
        <v>0.0</v>
      </c>
      <c r="W726" s="14" t="s">
        <v>2978</v>
      </c>
      <c r="X726" s="14" t="s">
        <v>4849</v>
      </c>
      <c r="Y726" s="18">
        <v>2.8E-7</v>
      </c>
      <c r="Z726" s="16">
        <v>10.0</v>
      </c>
      <c r="AA726" s="16">
        <v>0.346</v>
      </c>
      <c r="AB726" s="16">
        <v>0.07</v>
      </c>
      <c r="AC726" s="16">
        <v>-0.08</v>
      </c>
      <c r="AD726" s="16">
        <v>2.4</v>
      </c>
      <c r="AE726" s="17"/>
      <c r="AF726" s="17"/>
      <c r="AG726" s="16">
        <v>0.0</v>
      </c>
      <c r="AH726" s="16">
        <v>75024.0</v>
      </c>
      <c r="AI726" s="16">
        <v>0.0</v>
      </c>
      <c r="AJ726" s="16">
        <v>0.0</v>
      </c>
      <c r="AK726" s="16">
        <v>0.0</v>
      </c>
      <c r="AL726" s="16">
        <v>60026.0</v>
      </c>
      <c r="AM726" s="16">
        <v>0.0</v>
      </c>
      <c r="AN726" s="16">
        <v>0.0</v>
      </c>
      <c r="AO726" s="16">
        <v>0.0</v>
      </c>
      <c r="AP726" s="16">
        <v>29606.0</v>
      </c>
      <c r="AQ726" s="16">
        <v>0.0</v>
      </c>
      <c r="AR726" s="16">
        <v>0.0</v>
      </c>
      <c r="AS726" s="16">
        <v>0.0</v>
      </c>
      <c r="AT726" s="16">
        <v>44882.0</v>
      </c>
      <c r="AU726" s="16">
        <v>0.0</v>
      </c>
      <c r="AV726" s="16">
        <v>0.0</v>
      </c>
      <c r="AW726" s="16">
        <v>0.0</v>
      </c>
      <c r="AX726" s="16">
        <v>64034.0</v>
      </c>
      <c r="AY726" s="16">
        <v>0.0</v>
      </c>
      <c r="AZ726" s="16">
        <v>0.0</v>
      </c>
      <c r="BA726" s="16">
        <v>0.0</v>
      </c>
      <c r="BB726" s="16">
        <v>6062.0</v>
      </c>
      <c r="BC726" s="16">
        <v>0.0</v>
      </c>
      <c r="BD726" s="16">
        <v>0.0</v>
      </c>
      <c r="BE726" s="16">
        <v>2.0</v>
      </c>
      <c r="BF726" s="16">
        <v>1180028.0</v>
      </c>
      <c r="BG726" s="16">
        <v>0.0</v>
      </c>
      <c r="BH726" s="16">
        <v>0.0</v>
      </c>
      <c r="BI726" s="16">
        <v>0.0</v>
      </c>
      <c r="BJ726" s="16">
        <v>910.0</v>
      </c>
      <c r="BK726" s="16">
        <v>0.0</v>
      </c>
      <c r="BL726" s="16">
        <v>0.0</v>
      </c>
      <c r="BM726" s="16">
        <v>0.0</v>
      </c>
      <c r="BN726" s="16">
        <v>91082.0</v>
      </c>
      <c r="BO726" s="16">
        <v>0.0</v>
      </c>
      <c r="BP726" s="16">
        <v>0.0</v>
      </c>
      <c r="BQ726" s="16">
        <v>0.0</v>
      </c>
      <c r="BR726" s="16">
        <v>62512.0</v>
      </c>
      <c r="BS726" s="16">
        <v>0.0</v>
      </c>
      <c r="BT726" s="16">
        <v>0.0</v>
      </c>
    </row>
    <row r="727">
      <c r="A727" s="14" t="s">
        <v>7536</v>
      </c>
      <c r="B727" s="16">
        <v>11.0</v>
      </c>
      <c r="C727" s="16">
        <v>4091451.0</v>
      </c>
      <c r="D727" s="17"/>
      <c r="E727" s="14" t="s">
        <v>2630</v>
      </c>
      <c r="F727" s="14" t="s">
        <v>2631</v>
      </c>
      <c r="G727" s="14" t="s">
        <v>5166</v>
      </c>
      <c r="H727" s="14" t="s">
        <v>2978</v>
      </c>
      <c r="I727" s="14" t="s">
        <v>21</v>
      </c>
      <c r="J727" s="14" t="s">
        <v>4845</v>
      </c>
      <c r="K727" s="14" t="s">
        <v>7537</v>
      </c>
      <c r="L727" s="14" t="s">
        <v>7537</v>
      </c>
      <c r="M727" s="14" t="s">
        <v>7538</v>
      </c>
      <c r="N727" s="14" t="s">
        <v>409</v>
      </c>
      <c r="P727" s="17"/>
      <c r="Q727" s="17"/>
      <c r="R727" s="16">
        <v>2.0</v>
      </c>
      <c r="S727" s="16">
        <v>1614166.0</v>
      </c>
      <c r="T727" s="18">
        <v>1.239E-6</v>
      </c>
      <c r="U727" s="16">
        <v>0.0</v>
      </c>
      <c r="V727" s="16">
        <v>0.0</v>
      </c>
      <c r="W727" s="14" t="s">
        <v>2978</v>
      </c>
      <c r="X727" s="14" t="s">
        <v>4849</v>
      </c>
      <c r="Y727" s="18">
        <v>2.8E-7</v>
      </c>
      <c r="Z727" s="16">
        <v>21.1</v>
      </c>
      <c r="AA727" s="17"/>
      <c r="AB727" s="16">
        <v>0.0</v>
      </c>
      <c r="AC727" s="16">
        <v>0.0</v>
      </c>
      <c r="AD727" s="16">
        <v>6.33</v>
      </c>
      <c r="AE727" s="16">
        <v>0.55</v>
      </c>
      <c r="AF727" s="16">
        <v>0.005</v>
      </c>
      <c r="AG727" s="16">
        <v>0.0</v>
      </c>
      <c r="AH727" s="16">
        <v>75036.0</v>
      </c>
      <c r="AI727" s="16">
        <v>0.0</v>
      </c>
      <c r="AJ727" s="16">
        <v>0.0</v>
      </c>
      <c r="AK727" s="16">
        <v>0.0</v>
      </c>
      <c r="AL727" s="16">
        <v>60012.0</v>
      </c>
      <c r="AM727" s="16">
        <v>0.0</v>
      </c>
      <c r="AN727" s="16">
        <v>0.0</v>
      </c>
      <c r="AO727" s="16">
        <v>0.0</v>
      </c>
      <c r="AP727" s="16">
        <v>29606.0</v>
      </c>
      <c r="AQ727" s="16">
        <v>0.0</v>
      </c>
      <c r="AR727" s="16">
        <v>0.0</v>
      </c>
      <c r="AS727" s="16">
        <v>0.0</v>
      </c>
      <c r="AT727" s="16">
        <v>44880.0</v>
      </c>
      <c r="AU727" s="16">
        <v>0.0</v>
      </c>
      <c r="AV727" s="16">
        <v>0.0</v>
      </c>
      <c r="AW727" s="16">
        <v>0.0</v>
      </c>
      <c r="AX727" s="16">
        <v>64038.0</v>
      </c>
      <c r="AY727" s="16">
        <v>0.0</v>
      </c>
      <c r="AZ727" s="16">
        <v>0.0</v>
      </c>
      <c r="BA727" s="16">
        <v>0.0</v>
      </c>
      <c r="BB727" s="16">
        <v>6062.0</v>
      </c>
      <c r="BC727" s="16">
        <v>0.0</v>
      </c>
      <c r="BD727" s="16">
        <v>0.0</v>
      </c>
      <c r="BE727" s="16">
        <v>2.0</v>
      </c>
      <c r="BF727" s="16">
        <v>1180028.0</v>
      </c>
      <c r="BG727" s="16">
        <v>0.0</v>
      </c>
      <c r="BH727" s="16">
        <v>0.0</v>
      </c>
      <c r="BI727" s="16">
        <v>0.0</v>
      </c>
      <c r="BJ727" s="16">
        <v>912.0</v>
      </c>
      <c r="BK727" s="16">
        <v>0.0</v>
      </c>
      <c r="BL727" s="16">
        <v>0.0</v>
      </c>
      <c r="BM727" s="16">
        <v>0.0</v>
      </c>
      <c r="BN727" s="16">
        <v>91082.0</v>
      </c>
      <c r="BO727" s="16">
        <v>0.0</v>
      </c>
      <c r="BP727" s="16">
        <v>0.0</v>
      </c>
      <c r="BQ727" s="16">
        <v>0.0</v>
      </c>
      <c r="BR727" s="16">
        <v>62510.0</v>
      </c>
      <c r="BS727" s="16">
        <v>0.0</v>
      </c>
      <c r="BT727" s="16">
        <v>0.0</v>
      </c>
    </row>
    <row r="728">
      <c r="A728" s="14" t="s">
        <v>7539</v>
      </c>
      <c r="B728" s="16">
        <v>11.0</v>
      </c>
      <c r="C728" s="16">
        <v>4091547.0</v>
      </c>
      <c r="D728" s="17"/>
      <c r="E728" s="14" t="s">
        <v>2631</v>
      </c>
      <c r="F728" s="14" t="s">
        <v>2630</v>
      </c>
      <c r="G728" s="14" t="s">
        <v>5166</v>
      </c>
      <c r="H728" s="14" t="s">
        <v>2978</v>
      </c>
      <c r="I728" s="14" t="s">
        <v>21</v>
      </c>
      <c r="J728" s="14" t="s">
        <v>4845</v>
      </c>
      <c r="K728" s="14" t="s">
        <v>7540</v>
      </c>
      <c r="L728" s="14" t="s">
        <v>7540</v>
      </c>
      <c r="M728" s="14" t="s">
        <v>7541</v>
      </c>
      <c r="N728" s="14" t="s">
        <v>409</v>
      </c>
      <c r="P728" s="17"/>
      <c r="Q728" s="17"/>
      <c r="R728" s="16">
        <v>2.0</v>
      </c>
      <c r="S728" s="16">
        <v>1614166.0</v>
      </c>
      <c r="T728" s="18">
        <v>1.239E-6</v>
      </c>
      <c r="U728" s="16">
        <v>0.0</v>
      </c>
      <c r="V728" s="16">
        <v>0.0</v>
      </c>
      <c r="W728" s="14" t="s">
        <v>2978</v>
      </c>
      <c r="X728" s="14" t="s">
        <v>4849</v>
      </c>
      <c r="Y728" s="18">
        <v>2.8E-7</v>
      </c>
      <c r="Z728" s="16">
        <v>21.0</v>
      </c>
      <c r="AA728" s="17"/>
      <c r="AB728" s="16">
        <v>0.0</v>
      </c>
      <c r="AC728" s="16">
        <v>0.0</v>
      </c>
      <c r="AD728" s="16">
        <v>4.09</v>
      </c>
      <c r="AE728" s="16">
        <v>0.61</v>
      </c>
      <c r="AF728" s="16">
        <v>0.009</v>
      </c>
      <c r="AG728" s="16">
        <v>0.0</v>
      </c>
      <c r="AH728" s="16">
        <v>75048.0</v>
      </c>
      <c r="AI728" s="16">
        <v>0.0</v>
      </c>
      <c r="AJ728" s="16">
        <v>0.0</v>
      </c>
      <c r="AK728" s="16">
        <v>0.0</v>
      </c>
      <c r="AL728" s="16">
        <v>60030.0</v>
      </c>
      <c r="AM728" s="16">
        <v>0.0</v>
      </c>
      <c r="AN728" s="16">
        <v>0.0</v>
      </c>
      <c r="AO728" s="16">
        <v>0.0</v>
      </c>
      <c r="AP728" s="16">
        <v>29606.0</v>
      </c>
      <c r="AQ728" s="16">
        <v>0.0</v>
      </c>
      <c r="AR728" s="16">
        <v>0.0</v>
      </c>
      <c r="AS728" s="16">
        <v>0.0</v>
      </c>
      <c r="AT728" s="16">
        <v>44872.0</v>
      </c>
      <c r="AU728" s="16">
        <v>0.0</v>
      </c>
      <c r="AV728" s="16">
        <v>0.0</v>
      </c>
      <c r="AW728" s="16">
        <v>0.0</v>
      </c>
      <c r="AX728" s="16">
        <v>64024.0</v>
      </c>
      <c r="AY728" s="16">
        <v>0.0</v>
      </c>
      <c r="AZ728" s="16">
        <v>0.0</v>
      </c>
      <c r="BA728" s="16">
        <v>0.0</v>
      </c>
      <c r="BB728" s="16">
        <v>6062.0</v>
      </c>
      <c r="BC728" s="16">
        <v>0.0</v>
      </c>
      <c r="BD728" s="16">
        <v>0.0</v>
      </c>
      <c r="BE728" s="16">
        <v>2.0</v>
      </c>
      <c r="BF728" s="16">
        <v>1180020.0</v>
      </c>
      <c r="BG728" s="16">
        <v>0.0</v>
      </c>
      <c r="BH728" s="16">
        <v>0.0</v>
      </c>
      <c r="BI728" s="16">
        <v>0.0</v>
      </c>
      <c r="BJ728" s="16">
        <v>912.0</v>
      </c>
      <c r="BK728" s="16">
        <v>0.0</v>
      </c>
      <c r="BL728" s="16">
        <v>0.0</v>
      </c>
      <c r="BM728" s="16">
        <v>0.0</v>
      </c>
      <c r="BN728" s="16">
        <v>91082.0</v>
      </c>
      <c r="BO728" s="16">
        <v>0.0</v>
      </c>
      <c r="BP728" s="16">
        <v>0.0</v>
      </c>
      <c r="BQ728" s="16">
        <v>0.0</v>
      </c>
      <c r="BR728" s="16">
        <v>62510.0</v>
      </c>
      <c r="BS728" s="16">
        <v>0.0</v>
      </c>
      <c r="BT728" s="16">
        <v>0.0</v>
      </c>
    </row>
    <row r="729">
      <c r="A729" s="14" t="s">
        <v>7542</v>
      </c>
      <c r="B729" s="16">
        <v>11.0</v>
      </c>
      <c r="C729" s="16">
        <v>4091632.0</v>
      </c>
      <c r="D729" s="14" t="s">
        <v>7543</v>
      </c>
      <c r="E729" s="14" t="s">
        <v>2631</v>
      </c>
      <c r="F729" s="14" t="s">
        <v>2622</v>
      </c>
      <c r="G729" s="14" t="s">
        <v>5166</v>
      </c>
      <c r="H729" s="14" t="s">
        <v>2978</v>
      </c>
      <c r="I729" s="14" t="s">
        <v>21</v>
      </c>
      <c r="J729" s="14" t="s">
        <v>4845</v>
      </c>
      <c r="K729" s="14" t="s">
        <v>7544</v>
      </c>
      <c r="L729" s="14" t="s">
        <v>7544</v>
      </c>
      <c r="M729" s="14" t="s">
        <v>7545</v>
      </c>
      <c r="N729" s="14" t="s">
        <v>409</v>
      </c>
      <c r="P729" s="17"/>
      <c r="Q729" s="17"/>
      <c r="R729" s="16">
        <v>2.0</v>
      </c>
      <c r="S729" s="16">
        <v>1614168.0</v>
      </c>
      <c r="T729" s="18">
        <v>1.239E-6</v>
      </c>
      <c r="U729" s="16">
        <v>0.0</v>
      </c>
      <c r="V729" s="16">
        <v>0.0</v>
      </c>
      <c r="W729" s="14" t="s">
        <v>2978</v>
      </c>
      <c r="X729" s="17"/>
      <c r="Y729" s="17"/>
      <c r="Z729" s="16">
        <v>23.3</v>
      </c>
      <c r="AA729" s="16">
        <v>0.218</v>
      </c>
      <c r="AB729" s="16">
        <v>0.02</v>
      </c>
      <c r="AC729" s="16">
        <v>0.02</v>
      </c>
      <c r="AD729" s="16">
        <v>8.8</v>
      </c>
      <c r="AE729" s="16">
        <v>0.1</v>
      </c>
      <c r="AF729" s="16">
        <v>0.02</v>
      </c>
      <c r="AG729" s="16">
        <v>0.0</v>
      </c>
      <c r="AH729" s="16">
        <v>75038.0</v>
      </c>
      <c r="AI729" s="16">
        <v>0.0</v>
      </c>
      <c r="AJ729" s="16">
        <v>0.0</v>
      </c>
      <c r="AK729" s="16">
        <v>0.0</v>
      </c>
      <c r="AL729" s="16">
        <v>60022.0</v>
      </c>
      <c r="AM729" s="16">
        <v>0.0</v>
      </c>
      <c r="AN729" s="16">
        <v>0.0</v>
      </c>
      <c r="AO729" s="16">
        <v>0.0</v>
      </c>
      <c r="AP729" s="16">
        <v>29608.0</v>
      </c>
      <c r="AQ729" s="16">
        <v>0.0</v>
      </c>
      <c r="AR729" s="16">
        <v>0.0</v>
      </c>
      <c r="AS729" s="16">
        <v>1.0</v>
      </c>
      <c r="AT729" s="16">
        <v>44876.0</v>
      </c>
      <c r="AU729" s="16">
        <v>0.0</v>
      </c>
      <c r="AV729" s="16">
        <v>0.0</v>
      </c>
      <c r="AW729" s="16">
        <v>0.0</v>
      </c>
      <c r="AX729" s="16">
        <v>64038.0</v>
      </c>
      <c r="AY729" s="16">
        <v>0.0</v>
      </c>
      <c r="AZ729" s="16">
        <v>0.0</v>
      </c>
      <c r="BA729" s="16">
        <v>0.0</v>
      </c>
      <c r="BB729" s="16">
        <v>6062.0</v>
      </c>
      <c r="BC729" s="16">
        <v>0.0</v>
      </c>
      <c r="BD729" s="16">
        <v>0.0</v>
      </c>
      <c r="BE729" s="16">
        <v>0.0</v>
      </c>
      <c r="BF729" s="16">
        <v>1180022.0</v>
      </c>
      <c r="BG729" s="16">
        <v>0.0</v>
      </c>
      <c r="BH729" s="16">
        <v>0.0</v>
      </c>
      <c r="BI729" s="16">
        <v>0.0</v>
      </c>
      <c r="BJ729" s="16">
        <v>912.0</v>
      </c>
      <c r="BK729" s="16">
        <v>0.0</v>
      </c>
      <c r="BL729" s="16">
        <v>0.0</v>
      </c>
      <c r="BM729" s="16">
        <v>0.0</v>
      </c>
      <c r="BN729" s="16">
        <v>91082.0</v>
      </c>
      <c r="BO729" s="16">
        <v>0.0</v>
      </c>
      <c r="BP729" s="16">
        <v>0.0</v>
      </c>
      <c r="BQ729" s="16">
        <v>1.0</v>
      </c>
      <c r="BR729" s="16">
        <v>62508.0</v>
      </c>
      <c r="BS729" s="16">
        <v>0.0</v>
      </c>
      <c r="BT729" s="16">
        <v>0.0</v>
      </c>
    </row>
    <row r="730">
      <c r="A730" s="14" t="s">
        <v>7546</v>
      </c>
      <c r="B730" s="16">
        <v>11.0</v>
      </c>
      <c r="C730" s="16">
        <v>4070143.0</v>
      </c>
      <c r="D730" s="14" t="s">
        <v>7547</v>
      </c>
      <c r="E730" s="14" t="s">
        <v>2621</v>
      </c>
      <c r="F730" s="14" t="s">
        <v>2622</v>
      </c>
      <c r="G730" s="14" t="s">
        <v>5166</v>
      </c>
      <c r="H730" s="14" t="s">
        <v>2978</v>
      </c>
      <c r="I730" s="14" t="s">
        <v>21</v>
      </c>
      <c r="J730" s="14" t="s">
        <v>4845</v>
      </c>
      <c r="K730" s="14" t="s">
        <v>7548</v>
      </c>
      <c r="L730" s="14" t="s">
        <v>7548</v>
      </c>
      <c r="M730" s="14" t="s">
        <v>7549</v>
      </c>
      <c r="N730" s="14" t="s">
        <v>409</v>
      </c>
      <c r="P730" s="17"/>
      <c r="Q730" s="17"/>
      <c r="R730" s="16">
        <v>2.0</v>
      </c>
      <c r="S730" s="16">
        <v>1614170.0</v>
      </c>
      <c r="T730" s="18">
        <v>1.239E-6</v>
      </c>
      <c r="U730" s="16">
        <v>0.0</v>
      </c>
      <c r="V730" s="16">
        <v>0.0</v>
      </c>
      <c r="W730" s="14" t="s">
        <v>2978</v>
      </c>
      <c r="X730" s="17"/>
      <c r="Y730" s="17"/>
      <c r="Z730" s="16">
        <v>25.7</v>
      </c>
      <c r="AA730" s="17"/>
      <c r="AB730" s="16">
        <v>0.0</v>
      </c>
      <c r="AC730" s="16">
        <v>0.0</v>
      </c>
      <c r="AD730" s="16">
        <v>6.36</v>
      </c>
      <c r="AE730" s="16">
        <v>0.03</v>
      </c>
      <c r="AF730" s="16">
        <v>0.983</v>
      </c>
      <c r="AG730" s="16">
        <v>0.0</v>
      </c>
      <c r="AH730" s="16">
        <v>75038.0</v>
      </c>
      <c r="AI730" s="16">
        <v>0.0</v>
      </c>
      <c r="AJ730" s="16">
        <v>0.0</v>
      </c>
      <c r="AK730" s="16">
        <v>0.0</v>
      </c>
      <c r="AL730" s="16">
        <v>60024.0</v>
      </c>
      <c r="AM730" s="16">
        <v>0.0</v>
      </c>
      <c r="AN730" s="16">
        <v>0.0</v>
      </c>
      <c r="AO730" s="16">
        <v>0.0</v>
      </c>
      <c r="AP730" s="16">
        <v>29606.0</v>
      </c>
      <c r="AQ730" s="16">
        <v>0.0</v>
      </c>
      <c r="AR730" s="16">
        <v>0.0</v>
      </c>
      <c r="AS730" s="16">
        <v>0.0</v>
      </c>
      <c r="AT730" s="16">
        <v>44880.0</v>
      </c>
      <c r="AU730" s="16">
        <v>0.0</v>
      </c>
      <c r="AV730" s="16">
        <v>0.0</v>
      </c>
      <c r="AW730" s="16">
        <v>0.0</v>
      </c>
      <c r="AX730" s="16">
        <v>64034.0</v>
      </c>
      <c r="AY730" s="16">
        <v>0.0</v>
      </c>
      <c r="AZ730" s="16">
        <v>0.0</v>
      </c>
      <c r="BA730" s="16">
        <v>0.0</v>
      </c>
      <c r="BB730" s="16">
        <v>6060.0</v>
      </c>
      <c r="BC730" s="16">
        <v>0.0</v>
      </c>
      <c r="BD730" s="16">
        <v>0.0</v>
      </c>
      <c r="BE730" s="16">
        <v>1.0</v>
      </c>
      <c r="BF730" s="16">
        <v>1180026.0</v>
      </c>
      <c r="BG730" s="16">
        <v>0.0</v>
      </c>
      <c r="BH730" s="16">
        <v>0.0</v>
      </c>
      <c r="BI730" s="16">
        <v>0.0</v>
      </c>
      <c r="BJ730" s="16">
        <v>912.0</v>
      </c>
      <c r="BK730" s="16">
        <v>0.0</v>
      </c>
      <c r="BL730" s="16">
        <v>0.0</v>
      </c>
      <c r="BM730" s="16">
        <v>0.0</v>
      </c>
      <c r="BN730" s="16">
        <v>91078.0</v>
      </c>
      <c r="BO730" s="16">
        <v>0.0</v>
      </c>
      <c r="BP730" s="16">
        <v>0.0</v>
      </c>
      <c r="BQ730" s="16">
        <v>1.0</v>
      </c>
      <c r="BR730" s="16">
        <v>62512.0</v>
      </c>
      <c r="BS730" s="16">
        <v>0.0</v>
      </c>
      <c r="BT730" s="16">
        <v>0.0</v>
      </c>
    </row>
    <row r="731">
      <c r="A731" s="14" t="s">
        <v>7550</v>
      </c>
      <c r="B731" s="16">
        <v>11.0</v>
      </c>
      <c r="C731" s="16">
        <v>4091532.0</v>
      </c>
      <c r="D731" s="14" t="s">
        <v>7551</v>
      </c>
      <c r="E731" s="14" t="s">
        <v>2631</v>
      </c>
      <c r="F731" s="14" t="s">
        <v>2630</v>
      </c>
      <c r="G731" s="14" t="s">
        <v>5166</v>
      </c>
      <c r="H731" s="14" t="s">
        <v>2978</v>
      </c>
      <c r="I731" s="14" t="s">
        <v>21</v>
      </c>
      <c r="J731" s="14" t="s">
        <v>4845</v>
      </c>
      <c r="K731" s="14" t="s">
        <v>7552</v>
      </c>
      <c r="L731" s="14" t="s">
        <v>7552</v>
      </c>
      <c r="M731" s="14" t="s">
        <v>7553</v>
      </c>
      <c r="N731" s="14" t="s">
        <v>409</v>
      </c>
      <c r="O731" s="14" t="s">
        <v>410</v>
      </c>
      <c r="P731" s="16">
        <v>1000321.0</v>
      </c>
      <c r="Q731" s="17"/>
      <c r="R731" s="16">
        <v>2.0</v>
      </c>
      <c r="S731" s="16">
        <v>1614170.0</v>
      </c>
      <c r="T731" s="18">
        <v>1.239E-6</v>
      </c>
      <c r="U731" s="16">
        <v>0.0</v>
      </c>
      <c r="V731" s="16">
        <v>0.0</v>
      </c>
      <c r="W731" s="14" t="s">
        <v>2978</v>
      </c>
      <c r="X731" s="17"/>
      <c r="Y731" s="17"/>
      <c r="Z731" s="16">
        <v>27.3</v>
      </c>
      <c r="AA731" s="17"/>
      <c r="AB731" s="16">
        <v>0.0</v>
      </c>
      <c r="AC731" s="16">
        <v>0.0</v>
      </c>
      <c r="AD731" s="16">
        <v>8.8</v>
      </c>
      <c r="AE731" s="16">
        <v>0.01</v>
      </c>
      <c r="AF731" s="16">
        <v>0.939</v>
      </c>
      <c r="AG731" s="16">
        <v>0.0</v>
      </c>
      <c r="AH731" s="16">
        <v>75048.0</v>
      </c>
      <c r="AI731" s="16">
        <v>0.0</v>
      </c>
      <c r="AJ731" s="16">
        <v>0.0</v>
      </c>
      <c r="AK731" s="16">
        <v>0.0</v>
      </c>
      <c r="AL731" s="16">
        <v>60026.0</v>
      </c>
      <c r="AM731" s="16">
        <v>0.0</v>
      </c>
      <c r="AN731" s="16">
        <v>0.0</v>
      </c>
      <c r="AO731" s="16">
        <v>0.0</v>
      </c>
      <c r="AP731" s="16">
        <v>29606.0</v>
      </c>
      <c r="AQ731" s="16">
        <v>0.0</v>
      </c>
      <c r="AR731" s="16">
        <v>0.0</v>
      </c>
      <c r="AS731" s="16">
        <v>0.0</v>
      </c>
      <c r="AT731" s="16">
        <v>44878.0</v>
      </c>
      <c r="AU731" s="16">
        <v>0.0</v>
      </c>
      <c r="AV731" s="16">
        <v>0.0</v>
      </c>
      <c r="AW731" s="16">
        <v>0.0</v>
      </c>
      <c r="AX731" s="16">
        <v>64022.0</v>
      </c>
      <c r="AY731" s="16">
        <v>0.0</v>
      </c>
      <c r="AZ731" s="16">
        <v>0.0</v>
      </c>
      <c r="BA731" s="16">
        <v>0.0</v>
      </c>
      <c r="BB731" s="16">
        <v>6062.0</v>
      </c>
      <c r="BC731" s="16">
        <v>0.0</v>
      </c>
      <c r="BD731" s="16">
        <v>0.0</v>
      </c>
      <c r="BE731" s="16">
        <v>1.0</v>
      </c>
      <c r="BF731" s="16">
        <v>1180032.0</v>
      </c>
      <c r="BG731" s="16">
        <v>0.0</v>
      </c>
      <c r="BH731" s="16">
        <v>0.0</v>
      </c>
      <c r="BI731" s="16">
        <v>0.0</v>
      </c>
      <c r="BJ731" s="16">
        <v>912.0</v>
      </c>
      <c r="BK731" s="16">
        <v>0.0</v>
      </c>
      <c r="BL731" s="16">
        <v>0.0</v>
      </c>
      <c r="BM731" s="16">
        <v>1.0</v>
      </c>
      <c r="BN731" s="16">
        <v>91080.0</v>
      </c>
      <c r="BO731" s="16">
        <v>0.0</v>
      </c>
      <c r="BP731" s="16">
        <v>0.0</v>
      </c>
      <c r="BQ731" s="16">
        <v>0.0</v>
      </c>
      <c r="BR731" s="16">
        <v>62504.0</v>
      </c>
      <c r="BS731" s="16">
        <v>0.0</v>
      </c>
      <c r="BT731" s="16">
        <v>0.0</v>
      </c>
    </row>
    <row r="732">
      <c r="A732" s="14" t="s">
        <v>7554</v>
      </c>
      <c r="B732" s="16">
        <v>11.0</v>
      </c>
      <c r="C732" s="16">
        <v>4091612.0</v>
      </c>
      <c r="D732" s="17"/>
      <c r="E732" s="14" t="s">
        <v>2630</v>
      </c>
      <c r="F732" s="14" t="s">
        <v>2631</v>
      </c>
      <c r="G732" s="14" t="s">
        <v>5166</v>
      </c>
      <c r="H732" s="14" t="s">
        <v>2978</v>
      </c>
      <c r="I732" s="14" t="s">
        <v>21</v>
      </c>
      <c r="J732" s="14" t="s">
        <v>4845</v>
      </c>
      <c r="K732" s="14" t="s">
        <v>7555</v>
      </c>
      <c r="L732" s="14" t="s">
        <v>7555</v>
      </c>
      <c r="M732" s="14" t="s">
        <v>7556</v>
      </c>
      <c r="N732" s="14" t="s">
        <v>4848</v>
      </c>
      <c r="P732" s="17"/>
      <c r="Q732" s="17"/>
      <c r="R732" s="16">
        <v>2.0</v>
      </c>
      <c r="S732" s="16">
        <v>1614170.0</v>
      </c>
      <c r="T732" s="18">
        <v>1.239E-6</v>
      </c>
      <c r="U732" s="16">
        <v>0.0</v>
      </c>
      <c r="V732" s="16">
        <v>0.0</v>
      </c>
      <c r="W732" s="14" t="s">
        <v>2978</v>
      </c>
      <c r="X732" s="17"/>
      <c r="Y732" s="17"/>
      <c r="Z732" s="16">
        <v>11.1</v>
      </c>
      <c r="AA732" s="16">
        <v>0.071</v>
      </c>
      <c r="AB732" s="16">
        <v>0.02</v>
      </c>
      <c r="AC732" s="16">
        <v>0.03</v>
      </c>
      <c r="AD732" s="16">
        <v>1.32</v>
      </c>
      <c r="AE732" s="17"/>
      <c r="AF732" s="17"/>
      <c r="AG732" s="16">
        <v>0.0</v>
      </c>
      <c r="AH732" s="16">
        <v>75034.0</v>
      </c>
      <c r="AI732" s="16">
        <v>0.0</v>
      </c>
      <c r="AJ732" s="16">
        <v>0.0</v>
      </c>
      <c r="AK732" s="16">
        <v>0.0</v>
      </c>
      <c r="AL732" s="16">
        <v>60018.0</v>
      </c>
      <c r="AM732" s="16">
        <v>0.0</v>
      </c>
      <c r="AN732" s="16">
        <v>0.0</v>
      </c>
      <c r="AO732" s="16">
        <v>0.0</v>
      </c>
      <c r="AP732" s="16">
        <v>29606.0</v>
      </c>
      <c r="AQ732" s="16">
        <v>0.0</v>
      </c>
      <c r="AR732" s="16">
        <v>0.0</v>
      </c>
      <c r="AS732" s="16">
        <v>0.0</v>
      </c>
      <c r="AT732" s="16">
        <v>44886.0</v>
      </c>
      <c r="AU732" s="16">
        <v>0.0</v>
      </c>
      <c r="AV732" s="16">
        <v>0.0</v>
      </c>
      <c r="AW732" s="16">
        <v>0.0</v>
      </c>
      <c r="AX732" s="16">
        <v>64040.0</v>
      </c>
      <c r="AY732" s="16">
        <v>0.0</v>
      </c>
      <c r="AZ732" s="16">
        <v>0.0</v>
      </c>
      <c r="BA732" s="16">
        <v>0.0</v>
      </c>
      <c r="BB732" s="16">
        <v>6062.0</v>
      </c>
      <c r="BC732" s="16">
        <v>0.0</v>
      </c>
      <c r="BD732" s="16">
        <v>0.0</v>
      </c>
      <c r="BE732" s="16">
        <v>0.0</v>
      </c>
      <c r="BF732" s="16">
        <v>1180024.0</v>
      </c>
      <c r="BG732" s="16">
        <v>0.0</v>
      </c>
      <c r="BH732" s="16">
        <v>0.0</v>
      </c>
      <c r="BI732" s="16">
        <v>0.0</v>
      </c>
      <c r="BJ732" s="16">
        <v>912.0</v>
      </c>
      <c r="BK732" s="16">
        <v>0.0</v>
      </c>
      <c r="BL732" s="16">
        <v>0.0</v>
      </c>
      <c r="BM732" s="16">
        <v>1.0</v>
      </c>
      <c r="BN732" s="16">
        <v>91084.0</v>
      </c>
      <c r="BO732" s="16">
        <v>0.0</v>
      </c>
      <c r="BP732" s="16">
        <v>0.0</v>
      </c>
      <c r="BQ732" s="16">
        <v>1.0</v>
      </c>
      <c r="BR732" s="16">
        <v>62504.0</v>
      </c>
      <c r="BS732" s="16">
        <v>0.0</v>
      </c>
      <c r="BT732" s="16">
        <v>0.0</v>
      </c>
    </row>
    <row r="733">
      <c r="A733" s="14" t="s">
        <v>7557</v>
      </c>
      <c r="B733" s="16">
        <v>11.0</v>
      </c>
      <c r="C733" s="16">
        <v>3967568.0</v>
      </c>
      <c r="D733" s="17"/>
      <c r="E733" s="14" t="s">
        <v>2622</v>
      </c>
      <c r="F733" s="14" t="s">
        <v>2631</v>
      </c>
      <c r="G733" s="14" t="s">
        <v>5166</v>
      </c>
      <c r="H733" s="14" t="s">
        <v>2978</v>
      </c>
      <c r="I733" s="14" t="s">
        <v>21</v>
      </c>
      <c r="J733" s="14" t="s">
        <v>4845</v>
      </c>
      <c r="K733" s="14" t="s">
        <v>7558</v>
      </c>
      <c r="L733" s="14" t="s">
        <v>7558</v>
      </c>
      <c r="M733" s="14" t="s">
        <v>7559</v>
      </c>
      <c r="N733" s="14" t="s">
        <v>409</v>
      </c>
      <c r="P733" s="17"/>
      <c r="Q733" s="17"/>
      <c r="R733" s="16">
        <v>2.0</v>
      </c>
      <c r="S733" s="16">
        <v>1614172.0</v>
      </c>
      <c r="T733" s="18">
        <v>1.239E-6</v>
      </c>
      <c r="U733" s="16">
        <v>0.0</v>
      </c>
      <c r="V733" s="16">
        <v>0.0</v>
      </c>
      <c r="W733" s="14" t="s">
        <v>2978</v>
      </c>
      <c r="X733" s="14" t="s">
        <v>4849</v>
      </c>
      <c r="Y733" s="18">
        <v>2.8E-7</v>
      </c>
      <c r="Z733" s="16">
        <v>24.5</v>
      </c>
      <c r="AA733" s="17"/>
      <c r="AB733" s="16">
        <v>0.0</v>
      </c>
      <c r="AC733" s="16">
        <v>0.0</v>
      </c>
      <c r="AD733" s="16">
        <v>4.27</v>
      </c>
      <c r="AE733" s="16">
        <v>0.02</v>
      </c>
      <c r="AF733" s="16">
        <v>0.993</v>
      </c>
      <c r="AG733" s="16">
        <v>0.0</v>
      </c>
      <c r="AH733" s="16">
        <v>75032.0</v>
      </c>
      <c r="AI733" s="16">
        <v>0.0</v>
      </c>
      <c r="AJ733" s="16">
        <v>0.0</v>
      </c>
      <c r="AK733" s="16">
        <v>0.0</v>
      </c>
      <c r="AL733" s="16">
        <v>60016.0</v>
      </c>
      <c r="AM733" s="16">
        <v>0.0</v>
      </c>
      <c r="AN733" s="16">
        <v>0.0</v>
      </c>
      <c r="AO733" s="16">
        <v>0.0</v>
      </c>
      <c r="AP733" s="16">
        <v>29608.0</v>
      </c>
      <c r="AQ733" s="16">
        <v>0.0</v>
      </c>
      <c r="AR733" s="16">
        <v>0.0</v>
      </c>
      <c r="AS733" s="16">
        <v>0.0</v>
      </c>
      <c r="AT733" s="16">
        <v>44890.0</v>
      </c>
      <c r="AU733" s="16">
        <v>0.0</v>
      </c>
      <c r="AV733" s="16">
        <v>0.0</v>
      </c>
      <c r="AW733" s="16">
        <v>0.0</v>
      </c>
      <c r="AX733" s="16">
        <v>64036.0</v>
      </c>
      <c r="AY733" s="16">
        <v>0.0</v>
      </c>
      <c r="AZ733" s="16">
        <v>0.0</v>
      </c>
      <c r="BA733" s="16">
        <v>0.0</v>
      </c>
      <c r="BB733" s="16">
        <v>6062.0</v>
      </c>
      <c r="BC733" s="16">
        <v>0.0</v>
      </c>
      <c r="BD733" s="16">
        <v>0.0</v>
      </c>
      <c r="BE733" s="16">
        <v>2.0</v>
      </c>
      <c r="BF733" s="16">
        <v>1180030.0</v>
      </c>
      <c r="BG733" s="16">
        <v>0.0</v>
      </c>
      <c r="BH733" s="16">
        <v>0.0</v>
      </c>
      <c r="BI733" s="16">
        <v>0.0</v>
      </c>
      <c r="BJ733" s="16">
        <v>912.0</v>
      </c>
      <c r="BK733" s="16">
        <v>0.0</v>
      </c>
      <c r="BL733" s="16">
        <v>0.0</v>
      </c>
      <c r="BM733" s="16">
        <v>0.0</v>
      </c>
      <c r="BN733" s="16">
        <v>91078.0</v>
      </c>
      <c r="BO733" s="16">
        <v>0.0</v>
      </c>
      <c r="BP733" s="16">
        <v>0.0</v>
      </c>
      <c r="BQ733" s="16">
        <v>0.0</v>
      </c>
      <c r="BR733" s="16">
        <v>62508.0</v>
      </c>
      <c r="BS733" s="16">
        <v>0.0</v>
      </c>
      <c r="BT733" s="16">
        <v>0.0</v>
      </c>
    </row>
    <row r="734">
      <c r="A734" s="14" t="s">
        <v>7560</v>
      </c>
      <c r="B734" s="16">
        <v>11.0</v>
      </c>
      <c r="C734" s="16">
        <v>3856293.0</v>
      </c>
      <c r="D734" s="17"/>
      <c r="E734" s="14" t="s">
        <v>2622</v>
      </c>
      <c r="F734" s="14" t="s">
        <v>2630</v>
      </c>
      <c r="G734" s="14" t="s">
        <v>5166</v>
      </c>
      <c r="H734" s="14" t="s">
        <v>2978</v>
      </c>
      <c r="I734" s="14" t="s">
        <v>21</v>
      </c>
      <c r="J734" s="14" t="s">
        <v>4845</v>
      </c>
      <c r="K734" s="14" t="s">
        <v>7561</v>
      </c>
      <c r="L734" s="14" t="s">
        <v>7561</v>
      </c>
      <c r="M734" s="14" t="s">
        <v>7562</v>
      </c>
      <c r="N734" s="14" t="s">
        <v>409</v>
      </c>
      <c r="P734" s="17"/>
      <c r="Q734" s="17"/>
      <c r="R734" s="16">
        <v>2.0</v>
      </c>
      <c r="S734" s="16">
        <v>1614176.0</v>
      </c>
      <c r="T734" s="18">
        <v>1.239E-6</v>
      </c>
      <c r="U734" s="16">
        <v>0.0</v>
      </c>
      <c r="V734" s="16">
        <v>0.0</v>
      </c>
      <c r="W734" s="14" t="s">
        <v>2978</v>
      </c>
      <c r="X734" s="14" t="s">
        <v>4849</v>
      </c>
      <c r="Y734" s="18">
        <v>2.8E-7</v>
      </c>
      <c r="Z734" s="16">
        <v>24.1</v>
      </c>
      <c r="AA734" s="17"/>
      <c r="AB734" s="16">
        <v>0.01</v>
      </c>
      <c r="AC734" s="16">
        <v>0.05</v>
      </c>
      <c r="AD734" s="16">
        <v>5.94</v>
      </c>
      <c r="AE734" s="16">
        <v>0.14</v>
      </c>
      <c r="AF734" s="16">
        <v>0.935</v>
      </c>
      <c r="AG734" s="16">
        <v>0.0</v>
      </c>
      <c r="AH734" s="16">
        <v>75052.0</v>
      </c>
      <c r="AI734" s="16">
        <v>0.0</v>
      </c>
      <c r="AJ734" s="16">
        <v>0.0</v>
      </c>
      <c r="AK734" s="16">
        <v>0.0</v>
      </c>
      <c r="AL734" s="16">
        <v>60032.0</v>
      </c>
      <c r="AM734" s="16">
        <v>0.0</v>
      </c>
      <c r="AN734" s="16">
        <v>0.0</v>
      </c>
      <c r="AO734" s="16">
        <v>0.0</v>
      </c>
      <c r="AP734" s="16">
        <v>29606.0</v>
      </c>
      <c r="AQ734" s="16">
        <v>0.0</v>
      </c>
      <c r="AR734" s="16">
        <v>0.0</v>
      </c>
      <c r="AS734" s="16">
        <v>0.0</v>
      </c>
      <c r="AT734" s="16">
        <v>44884.0</v>
      </c>
      <c r="AU734" s="16">
        <v>0.0</v>
      </c>
      <c r="AV734" s="16">
        <v>0.0</v>
      </c>
      <c r="AW734" s="16">
        <v>0.0</v>
      </c>
      <c r="AX734" s="16">
        <v>63986.0</v>
      </c>
      <c r="AY734" s="16">
        <v>0.0</v>
      </c>
      <c r="AZ734" s="16">
        <v>0.0</v>
      </c>
      <c r="BA734" s="16">
        <v>0.0</v>
      </c>
      <c r="BB734" s="16">
        <v>6062.0</v>
      </c>
      <c r="BC734" s="16">
        <v>0.0</v>
      </c>
      <c r="BD734" s="16">
        <v>0.0</v>
      </c>
      <c r="BE734" s="16">
        <v>2.0</v>
      </c>
      <c r="BF734" s="16">
        <v>1180038.0</v>
      </c>
      <c r="BG734" s="16">
        <v>0.0</v>
      </c>
      <c r="BH734" s="16">
        <v>0.0</v>
      </c>
      <c r="BI734" s="16">
        <v>0.0</v>
      </c>
      <c r="BJ734" s="16">
        <v>912.0</v>
      </c>
      <c r="BK734" s="16">
        <v>0.0</v>
      </c>
      <c r="BL734" s="16">
        <v>0.0</v>
      </c>
      <c r="BM734" s="16">
        <v>0.0</v>
      </c>
      <c r="BN734" s="16">
        <v>91092.0</v>
      </c>
      <c r="BO734" s="16">
        <v>0.0</v>
      </c>
      <c r="BP734" s="16">
        <v>0.0</v>
      </c>
      <c r="BQ734" s="16">
        <v>0.0</v>
      </c>
      <c r="BR734" s="16">
        <v>62512.0</v>
      </c>
      <c r="BS734" s="16">
        <v>0.0</v>
      </c>
      <c r="BT734" s="16">
        <v>0.0</v>
      </c>
    </row>
    <row r="735">
      <c r="A735" s="14" t="s">
        <v>7563</v>
      </c>
      <c r="B735" s="16">
        <v>11.0</v>
      </c>
      <c r="C735" s="16">
        <v>4091485.0</v>
      </c>
      <c r="D735" s="14" t="s">
        <v>7564</v>
      </c>
      <c r="E735" s="14" t="s">
        <v>2622</v>
      </c>
      <c r="F735" s="14" t="s">
        <v>2621</v>
      </c>
      <c r="G735" s="14" t="s">
        <v>5166</v>
      </c>
      <c r="H735" s="14" t="s">
        <v>2978</v>
      </c>
      <c r="I735" s="14" t="s">
        <v>21</v>
      </c>
      <c r="J735" s="14" t="s">
        <v>4845</v>
      </c>
      <c r="K735" s="14" t="s">
        <v>7565</v>
      </c>
      <c r="L735" s="14" t="s">
        <v>7565</v>
      </c>
      <c r="M735" s="14" t="s">
        <v>7566</v>
      </c>
      <c r="N735" s="14" t="s">
        <v>409</v>
      </c>
      <c r="O735" s="14" t="s">
        <v>410</v>
      </c>
      <c r="P735" s="16">
        <v>649175.0</v>
      </c>
      <c r="Q735" s="17"/>
      <c r="R735" s="16">
        <v>2.0</v>
      </c>
      <c r="S735" s="16">
        <v>1614176.0</v>
      </c>
      <c r="T735" s="18">
        <v>1.239E-6</v>
      </c>
      <c r="U735" s="16">
        <v>0.0</v>
      </c>
      <c r="V735" s="16">
        <v>0.0</v>
      </c>
      <c r="W735" s="14" t="s">
        <v>2978</v>
      </c>
      <c r="X735" s="14" t="s">
        <v>4849</v>
      </c>
      <c r="Y735" s="18">
        <v>2.8E-7</v>
      </c>
      <c r="Z735" s="16">
        <v>16.4</v>
      </c>
      <c r="AA735" s="16">
        <v>0.042</v>
      </c>
      <c r="AB735" s="16">
        <v>0.04</v>
      </c>
      <c r="AC735" s="16">
        <v>0.38</v>
      </c>
      <c r="AD735" s="16">
        <v>7.11</v>
      </c>
      <c r="AE735" s="16">
        <v>0.77</v>
      </c>
      <c r="AF735" s="16">
        <v>0.005</v>
      </c>
      <c r="AG735" s="16">
        <v>0.0</v>
      </c>
      <c r="AH735" s="16">
        <v>75058.0</v>
      </c>
      <c r="AI735" s="16">
        <v>0.0</v>
      </c>
      <c r="AJ735" s="16">
        <v>0.0</v>
      </c>
      <c r="AK735" s="16">
        <v>0.0</v>
      </c>
      <c r="AL735" s="16">
        <v>60016.0</v>
      </c>
      <c r="AM735" s="16">
        <v>0.0</v>
      </c>
      <c r="AN735" s="16">
        <v>0.0</v>
      </c>
      <c r="AO735" s="16">
        <v>0.0</v>
      </c>
      <c r="AP735" s="16">
        <v>29604.0</v>
      </c>
      <c r="AQ735" s="16">
        <v>0.0</v>
      </c>
      <c r="AR735" s="16">
        <v>0.0</v>
      </c>
      <c r="AS735" s="16">
        <v>0.0</v>
      </c>
      <c r="AT735" s="16">
        <v>44870.0</v>
      </c>
      <c r="AU735" s="16">
        <v>0.0</v>
      </c>
      <c r="AV735" s="16">
        <v>0.0</v>
      </c>
      <c r="AW735" s="16">
        <v>0.0</v>
      </c>
      <c r="AX735" s="16">
        <v>64038.0</v>
      </c>
      <c r="AY735" s="16">
        <v>0.0</v>
      </c>
      <c r="AZ735" s="16">
        <v>0.0</v>
      </c>
      <c r="BA735" s="16">
        <v>0.0</v>
      </c>
      <c r="BB735" s="16">
        <v>6062.0</v>
      </c>
      <c r="BC735" s="16">
        <v>0.0</v>
      </c>
      <c r="BD735" s="16">
        <v>0.0</v>
      </c>
      <c r="BE735" s="16">
        <v>2.0</v>
      </c>
      <c r="BF735" s="16">
        <v>1180024.0</v>
      </c>
      <c r="BG735" s="16">
        <v>0.0</v>
      </c>
      <c r="BH735" s="16">
        <v>0.0</v>
      </c>
      <c r="BI735" s="16">
        <v>0.0</v>
      </c>
      <c r="BJ735" s="16">
        <v>912.0</v>
      </c>
      <c r="BK735" s="16">
        <v>0.0</v>
      </c>
      <c r="BL735" s="16">
        <v>0.0</v>
      </c>
      <c r="BM735" s="16">
        <v>0.0</v>
      </c>
      <c r="BN735" s="16">
        <v>91082.0</v>
      </c>
      <c r="BO735" s="16">
        <v>0.0</v>
      </c>
      <c r="BP735" s="16">
        <v>0.0</v>
      </c>
      <c r="BQ735" s="16">
        <v>0.0</v>
      </c>
      <c r="BR735" s="16">
        <v>62510.0</v>
      </c>
      <c r="BS735" s="16">
        <v>0.0</v>
      </c>
      <c r="BT735" s="16">
        <v>0.0</v>
      </c>
    </row>
    <row r="736">
      <c r="A736" s="14" t="s">
        <v>7567</v>
      </c>
      <c r="B736" s="16">
        <v>11.0</v>
      </c>
      <c r="C736" s="16">
        <v>4091490.0</v>
      </c>
      <c r="D736" s="17"/>
      <c r="E736" s="14" t="s">
        <v>2622</v>
      </c>
      <c r="F736" s="14" t="s">
        <v>2621</v>
      </c>
      <c r="G736" s="14" t="s">
        <v>5166</v>
      </c>
      <c r="H736" s="14" t="s">
        <v>2978</v>
      </c>
      <c r="I736" s="14" t="s">
        <v>21</v>
      </c>
      <c r="J736" s="14" t="s">
        <v>4845</v>
      </c>
      <c r="K736" s="14" t="s">
        <v>7568</v>
      </c>
      <c r="L736" s="14" t="s">
        <v>7568</v>
      </c>
      <c r="M736" s="14" t="s">
        <v>7569</v>
      </c>
      <c r="N736" s="14" t="s">
        <v>4848</v>
      </c>
      <c r="P736" s="17"/>
      <c r="Q736" s="17"/>
      <c r="R736" s="16">
        <v>2.0</v>
      </c>
      <c r="S736" s="16">
        <v>1614180.0</v>
      </c>
      <c r="T736" s="18">
        <v>1.239E-6</v>
      </c>
      <c r="U736" s="16">
        <v>0.0</v>
      </c>
      <c r="V736" s="16">
        <v>0.0</v>
      </c>
      <c r="W736" s="14" t="s">
        <v>2978</v>
      </c>
      <c r="X736" s="14" t="s">
        <v>4849</v>
      </c>
      <c r="Y736" s="18">
        <v>2.8E-7</v>
      </c>
      <c r="Z736" s="16">
        <v>7.2</v>
      </c>
      <c r="AA736" s="17"/>
      <c r="AB736" s="16">
        <v>0.0</v>
      </c>
      <c r="AC736" s="16">
        <v>0.0</v>
      </c>
      <c r="AD736" s="16">
        <v>2.51</v>
      </c>
      <c r="AE736" s="17"/>
      <c r="AF736" s="17"/>
      <c r="AG736" s="16">
        <v>0.0</v>
      </c>
      <c r="AH736" s="16">
        <v>75054.0</v>
      </c>
      <c r="AI736" s="16">
        <v>0.0</v>
      </c>
      <c r="AJ736" s="16">
        <v>0.0</v>
      </c>
      <c r="AK736" s="16">
        <v>0.0</v>
      </c>
      <c r="AL736" s="16">
        <v>60026.0</v>
      </c>
      <c r="AM736" s="16">
        <v>0.0</v>
      </c>
      <c r="AN736" s="16">
        <v>0.0</v>
      </c>
      <c r="AO736" s="16">
        <v>0.0</v>
      </c>
      <c r="AP736" s="16">
        <v>29598.0</v>
      </c>
      <c r="AQ736" s="16">
        <v>0.0</v>
      </c>
      <c r="AR736" s="16">
        <v>0.0</v>
      </c>
      <c r="AS736" s="16">
        <v>0.0</v>
      </c>
      <c r="AT736" s="16">
        <v>44864.0</v>
      </c>
      <c r="AU736" s="16">
        <v>0.0</v>
      </c>
      <c r="AV736" s="16">
        <v>0.0</v>
      </c>
      <c r="AW736" s="16">
        <v>0.0</v>
      </c>
      <c r="AX736" s="16">
        <v>64046.0</v>
      </c>
      <c r="AY736" s="16">
        <v>0.0</v>
      </c>
      <c r="AZ736" s="16">
        <v>0.0</v>
      </c>
      <c r="BA736" s="16">
        <v>0.0</v>
      </c>
      <c r="BB736" s="16">
        <v>6062.0</v>
      </c>
      <c r="BC736" s="16">
        <v>0.0</v>
      </c>
      <c r="BD736" s="16">
        <v>0.0</v>
      </c>
      <c r="BE736" s="16">
        <v>2.0</v>
      </c>
      <c r="BF736" s="16">
        <v>1180020.0</v>
      </c>
      <c r="BG736" s="16">
        <v>0.0</v>
      </c>
      <c r="BH736" s="16">
        <v>0.0</v>
      </c>
      <c r="BI736" s="16">
        <v>0.0</v>
      </c>
      <c r="BJ736" s="16">
        <v>912.0</v>
      </c>
      <c r="BK736" s="16">
        <v>0.0</v>
      </c>
      <c r="BL736" s="16">
        <v>0.0</v>
      </c>
      <c r="BM736" s="16">
        <v>0.0</v>
      </c>
      <c r="BN736" s="16">
        <v>91086.0</v>
      </c>
      <c r="BO736" s="16">
        <v>0.0</v>
      </c>
      <c r="BP736" s="16">
        <v>0.0</v>
      </c>
      <c r="BQ736" s="16">
        <v>0.0</v>
      </c>
      <c r="BR736" s="16">
        <v>62512.0</v>
      </c>
      <c r="BS736" s="16">
        <v>0.0</v>
      </c>
      <c r="BT736" s="16">
        <v>0.0</v>
      </c>
    </row>
    <row r="737">
      <c r="A737" s="14" t="s">
        <v>7570</v>
      </c>
      <c r="B737" s="16">
        <v>11.0</v>
      </c>
      <c r="C737" s="16">
        <v>4091614.0</v>
      </c>
      <c r="D737" s="17"/>
      <c r="E737" s="14" t="s">
        <v>2630</v>
      </c>
      <c r="F737" s="14" t="s">
        <v>2631</v>
      </c>
      <c r="G737" s="14" t="s">
        <v>5166</v>
      </c>
      <c r="H737" s="14" t="s">
        <v>2978</v>
      </c>
      <c r="I737" s="14" t="s">
        <v>21</v>
      </c>
      <c r="J737" s="14" t="s">
        <v>4845</v>
      </c>
      <c r="K737" s="14" t="s">
        <v>7571</v>
      </c>
      <c r="L737" s="14" t="s">
        <v>7571</v>
      </c>
      <c r="M737" s="14" t="s">
        <v>7572</v>
      </c>
      <c r="N737" s="14" t="s">
        <v>409</v>
      </c>
      <c r="P737" s="17"/>
      <c r="Q737" s="17"/>
      <c r="R737" s="16">
        <v>2.0</v>
      </c>
      <c r="S737" s="16">
        <v>1614180.0</v>
      </c>
      <c r="T737" s="18">
        <v>1.239E-6</v>
      </c>
      <c r="U737" s="16">
        <v>0.0</v>
      </c>
      <c r="V737" s="16">
        <v>0.0</v>
      </c>
      <c r="W737" s="14" t="s">
        <v>2978</v>
      </c>
      <c r="X737" s="17"/>
      <c r="Y737" s="17"/>
      <c r="Z737" s="16">
        <v>28.0</v>
      </c>
      <c r="AA737" s="16">
        <v>0.201</v>
      </c>
      <c r="AB737" s="16">
        <v>0.0</v>
      </c>
      <c r="AC737" s="16">
        <v>0.0</v>
      </c>
      <c r="AD737" s="16">
        <v>6.33</v>
      </c>
      <c r="AE737" s="16">
        <v>0.0</v>
      </c>
      <c r="AF737" s="16">
        <v>0.205</v>
      </c>
      <c r="AG737" s="16">
        <v>0.0</v>
      </c>
      <c r="AH737" s="16">
        <v>75036.0</v>
      </c>
      <c r="AI737" s="16">
        <v>0.0</v>
      </c>
      <c r="AJ737" s="16">
        <v>0.0</v>
      </c>
      <c r="AK737" s="16">
        <v>0.0</v>
      </c>
      <c r="AL737" s="16">
        <v>60024.0</v>
      </c>
      <c r="AM737" s="16">
        <v>0.0</v>
      </c>
      <c r="AN737" s="16">
        <v>0.0</v>
      </c>
      <c r="AO737" s="16">
        <v>0.0</v>
      </c>
      <c r="AP737" s="16">
        <v>29606.0</v>
      </c>
      <c r="AQ737" s="16">
        <v>0.0</v>
      </c>
      <c r="AR737" s="16">
        <v>0.0</v>
      </c>
      <c r="AS737" s="16">
        <v>0.0</v>
      </c>
      <c r="AT737" s="16">
        <v>44878.0</v>
      </c>
      <c r="AU737" s="16">
        <v>0.0</v>
      </c>
      <c r="AV737" s="16">
        <v>0.0</v>
      </c>
      <c r="AW737" s="16">
        <v>0.0</v>
      </c>
      <c r="AX737" s="16">
        <v>64038.0</v>
      </c>
      <c r="AY737" s="16">
        <v>0.0</v>
      </c>
      <c r="AZ737" s="16">
        <v>0.0</v>
      </c>
      <c r="BA737" s="16">
        <v>0.0</v>
      </c>
      <c r="BB737" s="16">
        <v>6062.0</v>
      </c>
      <c r="BC737" s="16">
        <v>0.0</v>
      </c>
      <c r="BD737" s="16">
        <v>0.0</v>
      </c>
      <c r="BE737" s="16">
        <v>1.0</v>
      </c>
      <c r="BF737" s="16">
        <v>1180036.0</v>
      </c>
      <c r="BG737" s="16">
        <v>0.0</v>
      </c>
      <c r="BH737" s="16">
        <v>0.0</v>
      </c>
      <c r="BI737" s="16">
        <v>0.0</v>
      </c>
      <c r="BJ737" s="16">
        <v>912.0</v>
      </c>
      <c r="BK737" s="16">
        <v>0.0</v>
      </c>
      <c r="BL737" s="16">
        <v>0.0</v>
      </c>
      <c r="BM737" s="16">
        <v>1.0</v>
      </c>
      <c r="BN737" s="16">
        <v>91084.0</v>
      </c>
      <c r="BO737" s="16">
        <v>0.0</v>
      </c>
      <c r="BP737" s="16">
        <v>0.0</v>
      </c>
      <c r="BQ737" s="16">
        <v>0.0</v>
      </c>
      <c r="BR737" s="16">
        <v>62504.0</v>
      </c>
      <c r="BS737" s="16">
        <v>0.0</v>
      </c>
      <c r="BT737" s="16">
        <v>0.0</v>
      </c>
    </row>
    <row r="738">
      <c r="A738" s="14" t="s">
        <v>7573</v>
      </c>
      <c r="B738" s="16">
        <v>11.0</v>
      </c>
      <c r="C738" s="16">
        <v>3856344.0</v>
      </c>
      <c r="D738" s="14" t="s">
        <v>7574</v>
      </c>
      <c r="E738" s="14" t="s">
        <v>2630</v>
      </c>
      <c r="F738" s="14" t="s">
        <v>2631</v>
      </c>
      <c r="G738" s="14" t="s">
        <v>5166</v>
      </c>
      <c r="H738" s="14" t="s">
        <v>2978</v>
      </c>
      <c r="I738" s="14" t="s">
        <v>21</v>
      </c>
      <c r="J738" s="14" t="s">
        <v>4845</v>
      </c>
      <c r="K738" s="14" t="s">
        <v>7575</v>
      </c>
      <c r="L738" s="14" t="s">
        <v>7575</v>
      </c>
      <c r="M738" s="14" t="s">
        <v>7576</v>
      </c>
      <c r="N738" s="14" t="s">
        <v>409</v>
      </c>
      <c r="P738" s="17"/>
      <c r="Q738" s="17"/>
      <c r="R738" s="16">
        <v>2.0</v>
      </c>
      <c r="S738" s="16">
        <v>1614182.0</v>
      </c>
      <c r="T738" s="18">
        <v>1.239E-6</v>
      </c>
      <c r="U738" s="16">
        <v>0.0</v>
      </c>
      <c r="V738" s="16">
        <v>0.0</v>
      </c>
      <c r="W738" s="14" t="s">
        <v>2978</v>
      </c>
      <c r="X738" s="14" t="s">
        <v>4954</v>
      </c>
      <c r="Y738" s="16">
        <v>7.39E-6</v>
      </c>
      <c r="Z738" s="16">
        <v>16.9</v>
      </c>
      <c r="AA738" s="17"/>
      <c r="AB738" s="16">
        <v>0.0</v>
      </c>
      <c r="AC738" s="16">
        <v>0.0</v>
      </c>
      <c r="AD738" s="16">
        <v>2.89</v>
      </c>
      <c r="AE738" s="16">
        <v>0.44</v>
      </c>
      <c r="AF738" s="16">
        <v>0.205</v>
      </c>
      <c r="AG738" s="16">
        <v>0.0</v>
      </c>
      <c r="AH738" s="16">
        <v>75066.0</v>
      </c>
      <c r="AI738" s="16">
        <v>0.0</v>
      </c>
      <c r="AJ738" s="16">
        <v>0.0</v>
      </c>
      <c r="AK738" s="16">
        <v>0.0</v>
      </c>
      <c r="AL738" s="16">
        <v>60024.0</v>
      </c>
      <c r="AM738" s="16">
        <v>0.0</v>
      </c>
      <c r="AN738" s="16">
        <v>0.0</v>
      </c>
      <c r="AO738" s="16">
        <v>0.0</v>
      </c>
      <c r="AP738" s="16">
        <v>29600.0</v>
      </c>
      <c r="AQ738" s="16">
        <v>0.0</v>
      </c>
      <c r="AR738" s="16">
        <v>0.0</v>
      </c>
      <c r="AS738" s="16">
        <v>2.0</v>
      </c>
      <c r="AT738" s="16">
        <v>44884.0</v>
      </c>
      <c r="AU738" s="16">
        <v>0.0</v>
      </c>
      <c r="AV738" s="16">
        <v>0.0</v>
      </c>
      <c r="AW738" s="16">
        <v>0.0</v>
      </c>
      <c r="AX738" s="16">
        <v>64008.0</v>
      </c>
      <c r="AY738" s="16">
        <v>0.0</v>
      </c>
      <c r="AZ738" s="16">
        <v>0.0</v>
      </c>
      <c r="BA738" s="16">
        <v>0.0</v>
      </c>
      <c r="BB738" s="16">
        <v>6060.0</v>
      </c>
      <c r="BC738" s="16">
        <v>0.0</v>
      </c>
      <c r="BD738" s="16">
        <v>0.0</v>
      </c>
      <c r="BE738" s="16">
        <v>0.0</v>
      </c>
      <c r="BF738" s="16">
        <v>1180028.0</v>
      </c>
      <c r="BG738" s="16">
        <v>0.0</v>
      </c>
      <c r="BH738" s="16">
        <v>0.0</v>
      </c>
      <c r="BI738" s="16">
        <v>0.0</v>
      </c>
      <c r="BJ738" s="16">
        <v>912.0</v>
      </c>
      <c r="BK738" s="16">
        <v>0.0</v>
      </c>
      <c r="BL738" s="16">
        <v>0.0</v>
      </c>
      <c r="BM738" s="16">
        <v>0.0</v>
      </c>
      <c r="BN738" s="16">
        <v>91090.0</v>
      </c>
      <c r="BO738" s="16">
        <v>0.0</v>
      </c>
      <c r="BP738" s="16">
        <v>0.0</v>
      </c>
      <c r="BQ738" s="16">
        <v>0.0</v>
      </c>
      <c r="BR738" s="16">
        <v>62510.0</v>
      </c>
      <c r="BS738" s="16">
        <v>0.0</v>
      </c>
      <c r="BT738" s="16">
        <v>0.0</v>
      </c>
    </row>
    <row r="739">
      <c r="A739" s="14" t="s">
        <v>7577</v>
      </c>
      <c r="B739" s="16">
        <v>11.0</v>
      </c>
      <c r="C739" s="16">
        <v>4070157.0</v>
      </c>
      <c r="D739" s="17"/>
      <c r="E739" s="14" t="s">
        <v>2631</v>
      </c>
      <c r="F739" s="14" t="s">
        <v>2630</v>
      </c>
      <c r="G739" s="14" t="s">
        <v>5166</v>
      </c>
      <c r="H739" s="14" t="s">
        <v>2978</v>
      </c>
      <c r="I739" s="14" t="s">
        <v>21</v>
      </c>
      <c r="J739" s="14" t="s">
        <v>4845</v>
      </c>
      <c r="K739" s="14" t="s">
        <v>7578</v>
      </c>
      <c r="L739" s="14" t="s">
        <v>7578</v>
      </c>
      <c r="M739" s="14" t="s">
        <v>7579</v>
      </c>
      <c r="N739" s="14" t="s">
        <v>409</v>
      </c>
      <c r="P739" s="17"/>
      <c r="Q739" s="17"/>
      <c r="R739" s="16">
        <v>2.0</v>
      </c>
      <c r="S739" s="16">
        <v>1614182.0</v>
      </c>
      <c r="T739" s="18">
        <v>1.239E-6</v>
      </c>
      <c r="U739" s="16">
        <v>0.0</v>
      </c>
      <c r="V739" s="16">
        <v>0.0</v>
      </c>
      <c r="W739" s="14" t="s">
        <v>2978</v>
      </c>
      <c r="X739" s="17"/>
      <c r="Y739" s="17"/>
      <c r="Z739" s="16">
        <v>27.8</v>
      </c>
      <c r="AA739" s="17"/>
      <c r="AB739" s="16">
        <v>0.0</v>
      </c>
      <c r="AC739" s="16">
        <v>0.0</v>
      </c>
      <c r="AD739" s="16">
        <v>8.8</v>
      </c>
      <c r="AE739" s="16">
        <v>0.02</v>
      </c>
      <c r="AF739" s="16">
        <v>0.977</v>
      </c>
      <c r="AG739" s="16">
        <v>0.0</v>
      </c>
      <c r="AH739" s="16">
        <v>75044.0</v>
      </c>
      <c r="AI739" s="16">
        <v>0.0</v>
      </c>
      <c r="AJ739" s="16">
        <v>0.0</v>
      </c>
      <c r="AK739" s="16">
        <v>0.0</v>
      </c>
      <c r="AL739" s="16">
        <v>60026.0</v>
      </c>
      <c r="AM739" s="16">
        <v>0.0</v>
      </c>
      <c r="AN739" s="16">
        <v>0.0</v>
      </c>
      <c r="AO739" s="16">
        <v>0.0</v>
      </c>
      <c r="AP739" s="16">
        <v>29608.0</v>
      </c>
      <c r="AQ739" s="16">
        <v>0.0</v>
      </c>
      <c r="AR739" s="16">
        <v>0.0</v>
      </c>
      <c r="AS739" s="16">
        <v>1.0</v>
      </c>
      <c r="AT739" s="16">
        <v>44884.0</v>
      </c>
      <c r="AU739" s="16">
        <v>0.0</v>
      </c>
      <c r="AV739" s="16">
        <v>0.0</v>
      </c>
      <c r="AW739" s="16">
        <v>0.0</v>
      </c>
      <c r="AX739" s="16">
        <v>64038.0</v>
      </c>
      <c r="AY739" s="16">
        <v>0.0</v>
      </c>
      <c r="AZ739" s="16">
        <v>0.0</v>
      </c>
      <c r="BA739" s="16">
        <v>0.0</v>
      </c>
      <c r="BB739" s="16">
        <v>6048.0</v>
      </c>
      <c r="BC739" s="16">
        <v>0.0</v>
      </c>
      <c r="BD739" s="16">
        <v>0.0</v>
      </c>
      <c r="BE739" s="16">
        <v>0.0</v>
      </c>
      <c r="BF739" s="16">
        <v>1180032.0</v>
      </c>
      <c r="BG739" s="16">
        <v>0.0</v>
      </c>
      <c r="BH739" s="16">
        <v>0.0</v>
      </c>
      <c r="BI739" s="16">
        <v>0.0</v>
      </c>
      <c r="BJ739" s="16">
        <v>912.0</v>
      </c>
      <c r="BK739" s="16">
        <v>0.0</v>
      </c>
      <c r="BL739" s="16">
        <v>0.0</v>
      </c>
      <c r="BM739" s="16">
        <v>1.0</v>
      </c>
      <c r="BN739" s="16">
        <v>91080.0</v>
      </c>
      <c r="BO739" s="16">
        <v>0.0</v>
      </c>
      <c r="BP739" s="16">
        <v>0.0</v>
      </c>
      <c r="BQ739" s="16">
        <v>0.0</v>
      </c>
      <c r="BR739" s="16">
        <v>62510.0</v>
      </c>
      <c r="BS739" s="16">
        <v>0.0</v>
      </c>
      <c r="BT739" s="16">
        <v>0.0</v>
      </c>
    </row>
    <row r="740">
      <c r="A740" s="14" t="s">
        <v>7580</v>
      </c>
      <c r="B740" s="16">
        <v>11.0</v>
      </c>
      <c r="C740" s="16">
        <v>3856372.0</v>
      </c>
      <c r="D740" s="14" t="s">
        <v>7581</v>
      </c>
      <c r="E740" s="14" t="s">
        <v>2622</v>
      </c>
      <c r="F740" s="14" t="s">
        <v>2621</v>
      </c>
      <c r="G740" s="14" t="s">
        <v>4844</v>
      </c>
      <c r="H740" s="14" t="s">
        <v>2978</v>
      </c>
      <c r="I740" s="14" t="s">
        <v>2978</v>
      </c>
      <c r="J740" s="14" t="s">
        <v>4845</v>
      </c>
      <c r="K740" s="14" t="s">
        <v>7582</v>
      </c>
      <c r="L740" s="14" t="s">
        <v>7582</v>
      </c>
      <c r="M740" s="14" t="s">
        <v>7583</v>
      </c>
      <c r="N740" s="14" t="s">
        <v>4848</v>
      </c>
      <c r="P740" s="17"/>
      <c r="Q740" s="17"/>
      <c r="R740" s="16">
        <v>2.0</v>
      </c>
      <c r="S740" s="16">
        <v>1614184.0</v>
      </c>
      <c r="T740" s="18">
        <v>1.239E-6</v>
      </c>
      <c r="U740" s="16">
        <v>0.0</v>
      </c>
      <c r="V740" s="16">
        <v>0.0</v>
      </c>
      <c r="W740" s="14" t="s">
        <v>2978</v>
      </c>
      <c r="X740" s="14" t="s">
        <v>4849</v>
      </c>
      <c r="Y740" s="18">
        <v>2.8E-7</v>
      </c>
      <c r="Z740" s="16">
        <v>10.5</v>
      </c>
      <c r="AA740" s="17"/>
      <c r="AB740" s="16">
        <v>0.01</v>
      </c>
      <c r="AC740" s="16">
        <v>-0.03</v>
      </c>
      <c r="AD740" s="16">
        <v>0.405</v>
      </c>
      <c r="AE740" s="17"/>
      <c r="AF740" s="17"/>
      <c r="AG740" s="16">
        <v>0.0</v>
      </c>
      <c r="AH740" s="16">
        <v>75066.0</v>
      </c>
      <c r="AI740" s="16">
        <v>0.0</v>
      </c>
      <c r="AJ740" s="16">
        <v>0.0</v>
      </c>
      <c r="AK740" s="16">
        <v>0.0</v>
      </c>
      <c r="AL740" s="16">
        <v>60032.0</v>
      </c>
      <c r="AM740" s="16">
        <v>0.0</v>
      </c>
      <c r="AN740" s="16">
        <v>0.0</v>
      </c>
      <c r="AO740" s="16">
        <v>0.0</v>
      </c>
      <c r="AP740" s="16">
        <v>29606.0</v>
      </c>
      <c r="AQ740" s="16">
        <v>0.0</v>
      </c>
      <c r="AR740" s="16">
        <v>0.0</v>
      </c>
      <c r="AS740" s="16">
        <v>0.0</v>
      </c>
      <c r="AT740" s="16">
        <v>44888.0</v>
      </c>
      <c r="AU740" s="16">
        <v>0.0</v>
      </c>
      <c r="AV740" s="16">
        <v>0.0</v>
      </c>
      <c r="AW740" s="16">
        <v>0.0</v>
      </c>
      <c r="AX740" s="16">
        <v>63980.0</v>
      </c>
      <c r="AY740" s="16">
        <v>0.0</v>
      </c>
      <c r="AZ740" s="16">
        <v>0.0</v>
      </c>
      <c r="BA740" s="16">
        <v>0.0</v>
      </c>
      <c r="BB740" s="16">
        <v>6060.0</v>
      </c>
      <c r="BC740" s="16">
        <v>0.0</v>
      </c>
      <c r="BD740" s="16">
        <v>0.0</v>
      </c>
      <c r="BE740" s="16">
        <v>2.0</v>
      </c>
      <c r="BF740" s="16">
        <v>1180044.0</v>
      </c>
      <c r="BG740" s="16">
        <v>0.0</v>
      </c>
      <c r="BH740" s="16">
        <v>0.0</v>
      </c>
      <c r="BI740" s="16">
        <v>0.0</v>
      </c>
      <c r="BJ740" s="16">
        <v>912.0</v>
      </c>
      <c r="BK740" s="16">
        <v>0.0</v>
      </c>
      <c r="BL740" s="16">
        <v>0.0</v>
      </c>
      <c r="BM740" s="16">
        <v>0.0</v>
      </c>
      <c r="BN740" s="16">
        <v>91086.0</v>
      </c>
      <c r="BO740" s="16">
        <v>0.0</v>
      </c>
      <c r="BP740" s="16">
        <v>0.0</v>
      </c>
      <c r="BQ740" s="16">
        <v>0.0</v>
      </c>
      <c r="BR740" s="16">
        <v>62510.0</v>
      </c>
      <c r="BS740" s="16">
        <v>0.0</v>
      </c>
      <c r="BT740" s="16">
        <v>0.0</v>
      </c>
    </row>
    <row r="741">
      <c r="A741" s="14" t="s">
        <v>7584</v>
      </c>
      <c r="B741" s="16">
        <v>11.0</v>
      </c>
      <c r="C741" s="16">
        <v>4070109.0</v>
      </c>
      <c r="D741" s="17"/>
      <c r="E741" s="14" t="s">
        <v>2622</v>
      </c>
      <c r="F741" s="14" t="s">
        <v>2631</v>
      </c>
      <c r="G741" s="14" t="s">
        <v>5166</v>
      </c>
      <c r="H741" s="14" t="s">
        <v>2978</v>
      </c>
      <c r="I741" s="14" t="s">
        <v>21</v>
      </c>
      <c r="J741" s="14" t="s">
        <v>4845</v>
      </c>
      <c r="K741" s="14" t="s">
        <v>7585</v>
      </c>
      <c r="L741" s="14" t="s">
        <v>7585</v>
      </c>
      <c r="M741" s="14" t="s">
        <v>7586</v>
      </c>
      <c r="N741" s="14" t="s">
        <v>409</v>
      </c>
      <c r="P741" s="17"/>
      <c r="Q741" s="17"/>
      <c r="R741" s="16">
        <v>2.0</v>
      </c>
      <c r="S741" s="16">
        <v>1614186.0</v>
      </c>
      <c r="T741" s="18">
        <v>1.239E-6</v>
      </c>
      <c r="U741" s="16">
        <v>0.0</v>
      </c>
      <c r="V741" s="16">
        <v>0.0</v>
      </c>
      <c r="W741" s="14" t="s">
        <v>2978</v>
      </c>
      <c r="X741" s="14" t="s">
        <v>4849</v>
      </c>
      <c r="Y741" s="18">
        <v>2.8E-7</v>
      </c>
      <c r="Z741" s="16">
        <v>24.5</v>
      </c>
      <c r="AA741" s="17"/>
      <c r="AB741" s="16">
        <v>0.0</v>
      </c>
      <c r="AC741" s="16">
        <v>0.0</v>
      </c>
      <c r="AD741" s="16">
        <v>8.9</v>
      </c>
      <c r="AE741" s="16">
        <v>0.0</v>
      </c>
      <c r="AF741" s="16">
        <v>0.999</v>
      </c>
      <c r="AG741" s="16">
        <v>0.0</v>
      </c>
      <c r="AH741" s="16">
        <v>75050.0</v>
      </c>
      <c r="AI741" s="16">
        <v>0.0</v>
      </c>
      <c r="AJ741" s="16">
        <v>0.0</v>
      </c>
      <c r="AK741" s="16">
        <v>0.0</v>
      </c>
      <c r="AL741" s="16">
        <v>60020.0</v>
      </c>
      <c r="AM741" s="16">
        <v>0.0</v>
      </c>
      <c r="AN741" s="16">
        <v>0.0</v>
      </c>
      <c r="AO741" s="16">
        <v>0.0</v>
      </c>
      <c r="AP741" s="16">
        <v>29604.0</v>
      </c>
      <c r="AQ741" s="16">
        <v>0.0</v>
      </c>
      <c r="AR741" s="16">
        <v>0.0</v>
      </c>
      <c r="AS741" s="16">
        <v>0.0</v>
      </c>
      <c r="AT741" s="16">
        <v>44884.0</v>
      </c>
      <c r="AU741" s="16">
        <v>0.0</v>
      </c>
      <c r="AV741" s="16">
        <v>0.0</v>
      </c>
      <c r="AW741" s="16">
        <v>0.0</v>
      </c>
      <c r="AX741" s="16">
        <v>64046.0</v>
      </c>
      <c r="AY741" s="16">
        <v>0.0</v>
      </c>
      <c r="AZ741" s="16">
        <v>0.0</v>
      </c>
      <c r="BA741" s="16">
        <v>0.0</v>
      </c>
      <c r="BB741" s="16">
        <v>6060.0</v>
      </c>
      <c r="BC741" s="16">
        <v>0.0</v>
      </c>
      <c r="BD741" s="16">
        <v>0.0</v>
      </c>
      <c r="BE741" s="16">
        <v>2.0</v>
      </c>
      <c r="BF741" s="16">
        <v>1180028.0</v>
      </c>
      <c r="BG741" s="16">
        <v>0.0</v>
      </c>
      <c r="BH741" s="16">
        <v>0.0</v>
      </c>
      <c r="BI741" s="16">
        <v>0.0</v>
      </c>
      <c r="BJ741" s="16">
        <v>912.0</v>
      </c>
      <c r="BK741" s="16">
        <v>0.0</v>
      </c>
      <c r="BL741" s="16">
        <v>0.0</v>
      </c>
      <c r="BM741" s="16">
        <v>0.0</v>
      </c>
      <c r="BN741" s="16">
        <v>91074.0</v>
      </c>
      <c r="BO741" s="16">
        <v>0.0</v>
      </c>
      <c r="BP741" s="16">
        <v>0.0</v>
      </c>
      <c r="BQ741" s="16">
        <v>0.0</v>
      </c>
      <c r="BR741" s="16">
        <v>62508.0</v>
      </c>
      <c r="BS741" s="16">
        <v>0.0</v>
      </c>
      <c r="BT741" s="16">
        <v>0.0</v>
      </c>
    </row>
    <row r="742">
      <c r="A742" s="14" t="s">
        <v>7587</v>
      </c>
      <c r="B742" s="16">
        <v>11.0</v>
      </c>
      <c r="C742" s="16">
        <v>4091640.0</v>
      </c>
      <c r="D742" s="14" t="s">
        <v>7588</v>
      </c>
      <c r="E742" s="14" t="s">
        <v>2622</v>
      </c>
      <c r="F742" s="14" t="s">
        <v>2621</v>
      </c>
      <c r="G742" s="14" t="s">
        <v>5166</v>
      </c>
      <c r="H742" s="14" t="s">
        <v>2978</v>
      </c>
      <c r="I742" s="14" t="s">
        <v>21</v>
      </c>
      <c r="J742" s="14" t="s">
        <v>4845</v>
      </c>
      <c r="K742" s="14" t="s">
        <v>7589</v>
      </c>
      <c r="L742" s="14" t="s">
        <v>7589</v>
      </c>
      <c r="M742" s="14" t="s">
        <v>7590</v>
      </c>
      <c r="N742" s="14" t="s">
        <v>5348</v>
      </c>
      <c r="O742" s="14" t="s">
        <v>410</v>
      </c>
      <c r="P742" s="16">
        <v>488947.0</v>
      </c>
      <c r="Q742" s="17"/>
      <c r="R742" s="16">
        <v>2.0</v>
      </c>
      <c r="S742" s="16">
        <v>1614186.0</v>
      </c>
      <c r="T742" s="18">
        <v>1.239E-6</v>
      </c>
      <c r="U742" s="16">
        <v>0.0</v>
      </c>
      <c r="V742" s="16">
        <v>0.0</v>
      </c>
      <c r="W742" s="14" t="s">
        <v>2978</v>
      </c>
      <c r="X742" s="17"/>
      <c r="Y742" s="17"/>
      <c r="Z742" s="16">
        <v>37.0</v>
      </c>
      <c r="AA742" s="17"/>
      <c r="AB742" s="16">
        <v>0.0</v>
      </c>
      <c r="AC742" s="16">
        <v>-0.01</v>
      </c>
      <c r="AD742" s="16">
        <v>2.43</v>
      </c>
      <c r="AE742" s="17"/>
      <c r="AF742" s="17"/>
      <c r="AG742" s="16">
        <v>1.0</v>
      </c>
      <c r="AH742" s="16">
        <v>75042.0</v>
      </c>
      <c r="AI742" s="16">
        <v>0.0</v>
      </c>
      <c r="AJ742" s="16">
        <v>0.0</v>
      </c>
      <c r="AK742" s="16">
        <v>0.0</v>
      </c>
      <c r="AL742" s="16">
        <v>60022.0</v>
      </c>
      <c r="AM742" s="16">
        <v>0.0</v>
      </c>
      <c r="AN742" s="16">
        <v>0.0</v>
      </c>
      <c r="AO742" s="16">
        <v>0.0</v>
      </c>
      <c r="AP742" s="16">
        <v>29606.0</v>
      </c>
      <c r="AQ742" s="16">
        <v>0.0</v>
      </c>
      <c r="AR742" s="16">
        <v>0.0</v>
      </c>
      <c r="AS742" s="16">
        <v>0.0</v>
      </c>
      <c r="AT742" s="16">
        <v>44892.0</v>
      </c>
      <c r="AU742" s="16">
        <v>0.0</v>
      </c>
      <c r="AV742" s="16">
        <v>0.0</v>
      </c>
      <c r="AW742" s="16">
        <v>0.0</v>
      </c>
      <c r="AX742" s="16">
        <v>64034.0</v>
      </c>
      <c r="AY742" s="16">
        <v>0.0</v>
      </c>
      <c r="AZ742" s="16">
        <v>0.0</v>
      </c>
      <c r="BA742" s="16">
        <v>0.0</v>
      </c>
      <c r="BB742" s="16">
        <v>6062.0</v>
      </c>
      <c r="BC742" s="16">
        <v>0.0</v>
      </c>
      <c r="BD742" s="16">
        <v>0.0</v>
      </c>
      <c r="BE742" s="16">
        <v>1.0</v>
      </c>
      <c r="BF742" s="16">
        <v>1180032.0</v>
      </c>
      <c r="BG742" s="16">
        <v>0.0</v>
      </c>
      <c r="BH742" s="16">
        <v>0.0</v>
      </c>
      <c r="BI742" s="16">
        <v>0.0</v>
      </c>
      <c r="BJ742" s="16">
        <v>910.0</v>
      </c>
      <c r="BK742" s="16">
        <v>0.0</v>
      </c>
      <c r="BL742" s="16">
        <v>0.0</v>
      </c>
      <c r="BM742" s="16">
        <v>0.0</v>
      </c>
      <c r="BN742" s="16">
        <v>91084.0</v>
      </c>
      <c r="BO742" s="16">
        <v>0.0</v>
      </c>
      <c r="BP742" s="16">
        <v>0.0</v>
      </c>
      <c r="BQ742" s="16">
        <v>0.0</v>
      </c>
      <c r="BR742" s="16">
        <v>62502.0</v>
      </c>
      <c r="BS742" s="16">
        <v>0.0</v>
      </c>
      <c r="BT742" s="16">
        <v>0.0</v>
      </c>
    </row>
    <row r="743">
      <c r="A743" s="14" t="s">
        <v>7591</v>
      </c>
      <c r="B743" s="16">
        <v>11.0</v>
      </c>
      <c r="C743" s="16">
        <v>4091470.0</v>
      </c>
      <c r="D743" s="14" t="s">
        <v>7592</v>
      </c>
      <c r="E743" s="14" t="s">
        <v>2622</v>
      </c>
      <c r="F743" s="14" t="s">
        <v>2621</v>
      </c>
      <c r="G743" s="14" t="s">
        <v>5166</v>
      </c>
      <c r="H743" s="14" t="s">
        <v>2978</v>
      </c>
      <c r="I743" s="14" t="s">
        <v>21</v>
      </c>
      <c r="J743" s="14" t="s">
        <v>4845</v>
      </c>
      <c r="K743" s="14" t="s">
        <v>7593</v>
      </c>
      <c r="L743" s="14" t="s">
        <v>7593</v>
      </c>
      <c r="M743" s="14" t="s">
        <v>7594</v>
      </c>
      <c r="N743" s="14" t="s">
        <v>409</v>
      </c>
      <c r="P743" s="17"/>
      <c r="Q743" s="17"/>
      <c r="R743" s="16">
        <v>2.0</v>
      </c>
      <c r="S743" s="16">
        <v>1614188.0</v>
      </c>
      <c r="T743" s="18">
        <v>1.239E-6</v>
      </c>
      <c r="U743" s="16">
        <v>0.0</v>
      </c>
      <c r="V743" s="16">
        <v>0.0</v>
      </c>
      <c r="W743" s="14" t="s">
        <v>2978</v>
      </c>
      <c r="X743" s="14" t="s">
        <v>4940</v>
      </c>
      <c r="Y743" s="16">
        <v>5.53E-6</v>
      </c>
      <c r="Z743" s="16">
        <v>19.3</v>
      </c>
      <c r="AA743" s="16">
        <v>0.027</v>
      </c>
      <c r="AB743" s="16">
        <v>0.0</v>
      </c>
      <c r="AC743" s="16">
        <v>0.0</v>
      </c>
      <c r="AD743" s="16">
        <v>3.0</v>
      </c>
      <c r="AE743" s="16">
        <v>0.72</v>
      </c>
      <c r="AF743" s="16">
        <v>0.013</v>
      </c>
      <c r="AG743" s="16">
        <v>0.0</v>
      </c>
      <c r="AH743" s="16">
        <v>75066.0</v>
      </c>
      <c r="AI743" s="16">
        <v>0.0</v>
      </c>
      <c r="AJ743" s="16">
        <v>0.0</v>
      </c>
      <c r="AK743" s="16">
        <v>2.0</v>
      </c>
      <c r="AL743" s="16">
        <v>60026.0</v>
      </c>
      <c r="AM743" s="16">
        <v>0.0</v>
      </c>
      <c r="AN743" s="16">
        <v>0.0</v>
      </c>
      <c r="AO743" s="16">
        <v>0.0</v>
      </c>
      <c r="AP743" s="16">
        <v>29604.0</v>
      </c>
      <c r="AQ743" s="16">
        <v>0.0</v>
      </c>
      <c r="AR743" s="16">
        <v>0.0</v>
      </c>
      <c r="AS743" s="16">
        <v>0.0</v>
      </c>
      <c r="AT743" s="16">
        <v>44874.0</v>
      </c>
      <c r="AU743" s="16">
        <v>0.0</v>
      </c>
      <c r="AV743" s="16">
        <v>0.0</v>
      </c>
      <c r="AW743" s="16">
        <v>0.0</v>
      </c>
      <c r="AX743" s="16">
        <v>64036.0</v>
      </c>
      <c r="AY743" s="16">
        <v>0.0</v>
      </c>
      <c r="AZ743" s="16">
        <v>0.0</v>
      </c>
      <c r="BA743" s="16">
        <v>0.0</v>
      </c>
      <c r="BB743" s="16">
        <v>6062.0</v>
      </c>
      <c r="BC743" s="16">
        <v>0.0</v>
      </c>
      <c r="BD743" s="16">
        <v>0.0</v>
      </c>
      <c r="BE743" s="16">
        <v>0.0</v>
      </c>
      <c r="BF743" s="16">
        <v>1180022.0</v>
      </c>
      <c r="BG743" s="16">
        <v>0.0</v>
      </c>
      <c r="BH743" s="16">
        <v>0.0</v>
      </c>
      <c r="BI743" s="16">
        <v>0.0</v>
      </c>
      <c r="BJ743" s="16">
        <v>912.0</v>
      </c>
      <c r="BK743" s="16">
        <v>0.0</v>
      </c>
      <c r="BL743" s="16">
        <v>0.0</v>
      </c>
      <c r="BM743" s="16">
        <v>0.0</v>
      </c>
      <c r="BN743" s="16">
        <v>91076.0</v>
      </c>
      <c r="BO743" s="16">
        <v>0.0</v>
      </c>
      <c r="BP743" s="16">
        <v>0.0</v>
      </c>
      <c r="BQ743" s="16">
        <v>0.0</v>
      </c>
      <c r="BR743" s="16">
        <v>62510.0</v>
      </c>
      <c r="BS743" s="16">
        <v>0.0</v>
      </c>
      <c r="BT743" s="16">
        <v>0.0</v>
      </c>
    </row>
    <row r="744">
      <c r="A744" s="14" t="s">
        <v>7595</v>
      </c>
      <c r="B744" s="16">
        <v>11.0</v>
      </c>
      <c r="C744" s="16">
        <v>4091509.0</v>
      </c>
      <c r="D744" s="14" t="s">
        <v>7596</v>
      </c>
      <c r="E744" s="14" t="s">
        <v>2621</v>
      </c>
      <c r="F744" s="14" t="s">
        <v>2622</v>
      </c>
      <c r="G744" s="14" t="s">
        <v>5166</v>
      </c>
      <c r="H744" s="14" t="s">
        <v>2978</v>
      </c>
      <c r="I744" s="14" t="s">
        <v>21</v>
      </c>
      <c r="J744" s="14" t="s">
        <v>4845</v>
      </c>
      <c r="K744" s="14" t="s">
        <v>7597</v>
      </c>
      <c r="L744" s="14" t="s">
        <v>7597</v>
      </c>
      <c r="M744" s="14" t="s">
        <v>7598</v>
      </c>
      <c r="N744" s="14" t="s">
        <v>409</v>
      </c>
      <c r="P744" s="17"/>
      <c r="Q744" s="17"/>
      <c r="R744" s="16">
        <v>2.0</v>
      </c>
      <c r="S744" s="16">
        <v>1614188.0</v>
      </c>
      <c r="T744" s="18">
        <v>1.239E-6</v>
      </c>
      <c r="U744" s="16">
        <v>0.0</v>
      </c>
      <c r="V744" s="16">
        <v>0.0</v>
      </c>
      <c r="W744" s="14" t="s">
        <v>2978</v>
      </c>
      <c r="X744" s="14" t="s">
        <v>4860</v>
      </c>
      <c r="Y744" s="16">
        <v>3.65E-6</v>
      </c>
      <c r="Z744" s="16">
        <v>24.1</v>
      </c>
      <c r="AA744" s="16">
        <v>0.127</v>
      </c>
      <c r="AB744" s="16">
        <v>0.0</v>
      </c>
      <c r="AC744" s="16">
        <v>0.0</v>
      </c>
      <c r="AD744" s="16">
        <v>6.36</v>
      </c>
      <c r="AE744" s="16">
        <v>0.0</v>
      </c>
      <c r="AF744" s="16">
        <v>0.921</v>
      </c>
      <c r="AG744" s="16">
        <v>0.0</v>
      </c>
      <c r="AH744" s="16">
        <v>75040.0</v>
      </c>
      <c r="AI744" s="16">
        <v>0.0</v>
      </c>
      <c r="AJ744" s="16">
        <v>0.0</v>
      </c>
      <c r="AK744" s="16">
        <v>0.0</v>
      </c>
      <c r="AL744" s="16">
        <v>60014.0</v>
      </c>
      <c r="AM744" s="16">
        <v>0.0</v>
      </c>
      <c r="AN744" s="16">
        <v>0.0</v>
      </c>
      <c r="AO744" s="16">
        <v>0.0</v>
      </c>
      <c r="AP744" s="16">
        <v>29604.0</v>
      </c>
      <c r="AQ744" s="16">
        <v>0.0</v>
      </c>
      <c r="AR744" s="16">
        <v>0.0</v>
      </c>
      <c r="AS744" s="16">
        <v>0.0</v>
      </c>
      <c r="AT744" s="16">
        <v>44880.0</v>
      </c>
      <c r="AU744" s="16">
        <v>0.0</v>
      </c>
      <c r="AV744" s="16">
        <v>0.0</v>
      </c>
      <c r="AW744" s="16">
        <v>0.0</v>
      </c>
      <c r="AX744" s="16">
        <v>64048.0</v>
      </c>
      <c r="AY744" s="16">
        <v>0.0</v>
      </c>
      <c r="AZ744" s="16">
        <v>0.0</v>
      </c>
      <c r="BA744" s="16">
        <v>0.0</v>
      </c>
      <c r="BB744" s="16">
        <v>6062.0</v>
      </c>
      <c r="BC744" s="16">
        <v>0.0</v>
      </c>
      <c r="BD744" s="16">
        <v>0.0</v>
      </c>
      <c r="BE744" s="16">
        <v>0.0</v>
      </c>
      <c r="BF744" s="16">
        <v>1180038.0</v>
      </c>
      <c r="BG744" s="16">
        <v>0.0</v>
      </c>
      <c r="BH744" s="16">
        <v>0.0</v>
      </c>
      <c r="BI744" s="16">
        <v>0.0</v>
      </c>
      <c r="BJ744" s="16">
        <v>912.0</v>
      </c>
      <c r="BK744" s="16">
        <v>0.0</v>
      </c>
      <c r="BL744" s="16">
        <v>0.0</v>
      </c>
      <c r="BM744" s="16">
        <v>2.0</v>
      </c>
      <c r="BN744" s="16">
        <v>91082.0</v>
      </c>
      <c r="BO744" s="16">
        <v>0.0</v>
      </c>
      <c r="BP744" s="16">
        <v>0.0</v>
      </c>
      <c r="BQ744" s="16">
        <v>0.0</v>
      </c>
      <c r="BR744" s="16">
        <v>62508.0</v>
      </c>
      <c r="BS744" s="16">
        <v>0.0</v>
      </c>
      <c r="BT744" s="16">
        <v>0.0</v>
      </c>
    </row>
    <row r="745">
      <c r="A745" s="14" t="s">
        <v>7599</v>
      </c>
      <c r="B745" s="16">
        <v>11.0</v>
      </c>
      <c r="C745" s="16">
        <v>4091438.0</v>
      </c>
      <c r="D745" s="17"/>
      <c r="E745" s="14" t="s">
        <v>2631</v>
      </c>
      <c r="F745" s="14" t="s">
        <v>2621</v>
      </c>
      <c r="G745" s="14" t="s">
        <v>5166</v>
      </c>
      <c r="H745" s="14" t="s">
        <v>2978</v>
      </c>
      <c r="I745" s="14" t="s">
        <v>21</v>
      </c>
      <c r="J745" s="14" t="s">
        <v>4845</v>
      </c>
      <c r="K745" s="14" t="s">
        <v>7374</v>
      </c>
      <c r="L745" s="14" t="s">
        <v>7374</v>
      </c>
      <c r="M745" s="14" t="s">
        <v>7600</v>
      </c>
      <c r="N745" s="14" t="s">
        <v>4848</v>
      </c>
      <c r="O745" s="14" t="s">
        <v>4878</v>
      </c>
      <c r="P745" s="16">
        <v>2948546.0</v>
      </c>
      <c r="Q745" s="17"/>
      <c r="R745" s="16">
        <v>2.0</v>
      </c>
      <c r="S745" s="16">
        <v>1614190.0</v>
      </c>
      <c r="T745" s="18">
        <v>1.239E-6</v>
      </c>
      <c r="U745" s="16">
        <v>0.0</v>
      </c>
      <c r="V745" s="16">
        <v>0.0</v>
      </c>
      <c r="W745" s="14" t="s">
        <v>2978</v>
      </c>
      <c r="X745" s="17"/>
      <c r="Y745" s="17"/>
      <c r="Z745" s="16">
        <v>4.98</v>
      </c>
      <c r="AA745" s="16">
        <v>0.059</v>
      </c>
      <c r="AB745" s="16">
        <v>0.0</v>
      </c>
      <c r="AC745" s="16">
        <v>0.01</v>
      </c>
      <c r="AD745" s="16">
        <v>0.626</v>
      </c>
      <c r="AE745" s="17"/>
      <c r="AF745" s="17"/>
      <c r="AG745" s="16">
        <v>0.0</v>
      </c>
      <c r="AH745" s="16">
        <v>75054.0</v>
      </c>
      <c r="AI745" s="16">
        <v>0.0</v>
      </c>
      <c r="AJ745" s="16">
        <v>0.0</v>
      </c>
      <c r="AK745" s="16">
        <v>0.0</v>
      </c>
      <c r="AL745" s="16">
        <v>60020.0</v>
      </c>
      <c r="AM745" s="16">
        <v>0.0</v>
      </c>
      <c r="AN745" s="16">
        <v>0.0</v>
      </c>
      <c r="AO745" s="16">
        <v>0.0</v>
      </c>
      <c r="AP745" s="16">
        <v>29606.0</v>
      </c>
      <c r="AQ745" s="16">
        <v>0.0</v>
      </c>
      <c r="AR745" s="16">
        <v>0.0</v>
      </c>
      <c r="AS745" s="16">
        <v>0.0</v>
      </c>
      <c r="AT745" s="16">
        <v>44882.0</v>
      </c>
      <c r="AU745" s="16">
        <v>0.0</v>
      </c>
      <c r="AV745" s="16">
        <v>0.0</v>
      </c>
      <c r="AW745" s="16">
        <v>0.0</v>
      </c>
      <c r="AX745" s="16">
        <v>64034.0</v>
      </c>
      <c r="AY745" s="16">
        <v>0.0</v>
      </c>
      <c r="AZ745" s="16">
        <v>0.0</v>
      </c>
      <c r="BA745" s="16">
        <v>0.0</v>
      </c>
      <c r="BB745" s="16">
        <v>6062.0</v>
      </c>
      <c r="BC745" s="16">
        <v>0.0</v>
      </c>
      <c r="BD745" s="16">
        <v>0.0</v>
      </c>
      <c r="BE745" s="16">
        <v>1.0</v>
      </c>
      <c r="BF745" s="16">
        <v>1180026.0</v>
      </c>
      <c r="BG745" s="16">
        <v>0.0</v>
      </c>
      <c r="BH745" s="16">
        <v>0.0</v>
      </c>
      <c r="BI745" s="16">
        <v>0.0</v>
      </c>
      <c r="BJ745" s="16">
        <v>912.0</v>
      </c>
      <c r="BK745" s="16">
        <v>0.0</v>
      </c>
      <c r="BL745" s="16">
        <v>0.0</v>
      </c>
      <c r="BM745" s="16">
        <v>1.0</v>
      </c>
      <c r="BN745" s="16">
        <v>91088.0</v>
      </c>
      <c r="BO745" s="16">
        <v>0.0</v>
      </c>
      <c r="BP745" s="16">
        <v>0.0</v>
      </c>
      <c r="BQ745" s="16">
        <v>0.0</v>
      </c>
      <c r="BR745" s="16">
        <v>62506.0</v>
      </c>
      <c r="BS745" s="16">
        <v>0.0</v>
      </c>
      <c r="BT745" s="16">
        <v>0.0</v>
      </c>
    </row>
    <row r="746">
      <c r="A746" s="14" t="s">
        <v>7601</v>
      </c>
      <c r="B746" s="16">
        <v>11.0</v>
      </c>
      <c r="C746" s="16">
        <v>4091472.0</v>
      </c>
      <c r="D746" s="17"/>
      <c r="E746" s="14" t="s">
        <v>2622</v>
      </c>
      <c r="F746" s="14" t="s">
        <v>2631</v>
      </c>
      <c r="G746" s="14" t="s">
        <v>5166</v>
      </c>
      <c r="H746" s="14" t="s">
        <v>2978</v>
      </c>
      <c r="I746" s="14" t="s">
        <v>21</v>
      </c>
      <c r="J746" s="14" t="s">
        <v>4845</v>
      </c>
      <c r="K746" s="14" t="s">
        <v>7602</v>
      </c>
      <c r="L746" s="14" t="s">
        <v>7602</v>
      </c>
      <c r="M746" s="14" t="s">
        <v>7603</v>
      </c>
      <c r="N746" s="14" t="s">
        <v>409</v>
      </c>
      <c r="P746" s="17"/>
      <c r="Q746" s="17"/>
      <c r="R746" s="16">
        <v>2.0</v>
      </c>
      <c r="S746" s="16">
        <v>1614190.0</v>
      </c>
      <c r="T746" s="18">
        <v>1.239E-6</v>
      </c>
      <c r="U746" s="16">
        <v>0.0</v>
      </c>
      <c r="V746" s="16">
        <v>0.0</v>
      </c>
      <c r="W746" s="14" t="s">
        <v>2978</v>
      </c>
      <c r="X746" s="14" t="s">
        <v>4849</v>
      </c>
      <c r="Y746" s="18">
        <v>2.8E-7</v>
      </c>
      <c r="Z746" s="16">
        <v>17.0</v>
      </c>
      <c r="AA746" s="17"/>
      <c r="AB746" s="16">
        <v>0.0</v>
      </c>
      <c r="AC746" s="16">
        <v>0.0</v>
      </c>
      <c r="AD746" s="16">
        <v>2.04</v>
      </c>
      <c r="AE746" s="16">
        <v>0.39</v>
      </c>
      <c r="AF746" s="16">
        <v>0.007</v>
      </c>
      <c r="AG746" s="16">
        <v>0.0</v>
      </c>
      <c r="AH746" s="16">
        <v>75052.0</v>
      </c>
      <c r="AI746" s="16">
        <v>0.0</v>
      </c>
      <c r="AJ746" s="16">
        <v>0.0</v>
      </c>
      <c r="AK746" s="16">
        <v>0.0</v>
      </c>
      <c r="AL746" s="16">
        <v>60028.0</v>
      </c>
      <c r="AM746" s="16">
        <v>0.0</v>
      </c>
      <c r="AN746" s="16">
        <v>0.0</v>
      </c>
      <c r="AO746" s="16">
        <v>0.0</v>
      </c>
      <c r="AP746" s="16">
        <v>29606.0</v>
      </c>
      <c r="AQ746" s="16">
        <v>0.0</v>
      </c>
      <c r="AR746" s="16">
        <v>0.0</v>
      </c>
      <c r="AS746" s="16">
        <v>0.0</v>
      </c>
      <c r="AT746" s="16">
        <v>44872.0</v>
      </c>
      <c r="AU746" s="16">
        <v>0.0</v>
      </c>
      <c r="AV746" s="16">
        <v>0.0</v>
      </c>
      <c r="AW746" s="16">
        <v>0.0</v>
      </c>
      <c r="AX746" s="16">
        <v>64042.0</v>
      </c>
      <c r="AY746" s="16">
        <v>0.0</v>
      </c>
      <c r="AZ746" s="16">
        <v>0.0</v>
      </c>
      <c r="BA746" s="16">
        <v>0.0</v>
      </c>
      <c r="BB746" s="16">
        <v>6060.0</v>
      </c>
      <c r="BC746" s="16">
        <v>0.0</v>
      </c>
      <c r="BD746" s="16">
        <v>0.0</v>
      </c>
      <c r="BE746" s="16">
        <v>2.0</v>
      </c>
      <c r="BF746" s="16">
        <v>1180028.0</v>
      </c>
      <c r="BG746" s="16">
        <v>0.0</v>
      </c>
      <c r="BH746" s="16">
        <v>0.0</v>
      </c>
      <c r="BI746" s="16">
        <v>0.0</v>
      </c>
      <c r="BJ746" s="16">
        <v>910.0</v>
      </c>
      <c r="BK746" s="16">
        <v>0.0</v>
      </c>
      <c r="BL746" s="16">
        <v>0.0</v>
      </c>
      <c r="BM746" s="16">
        <v>0.0</v>
      </c>
      <c r="BN746" s="16">
        <v>91086.0</v>
      </c>
      <c r="BO746" s="16">
        <v>0.0</v>
      </c>
      <c r="BP746" s="16">
        <v>0.0</v>
      </c>
      <c r="BQ746" s="16">
        <v>0.0</v>
      </c>
      <c r="BR746" s="16">
        <v>62506.0</v>
      </c>
      <c r="BS746" s="16">
        <v>0.0</v>
      </c>
      <c r="BT746" s="16">
        <v>0.0</v>
      </c>
    </row>
    <row r="747">
      <c r="A747" s="14" t="s">
        <v>7604</v>
      </c>
      <c r="B747" s="16">
        <v>11.0</v>
      </c>
      <c r="C747" s="16">
        <v>3856315.0</v>
      </c>
      <c r="D747" s="14" t="s">
        <v>7605</v>
      </c>
      <c r="E747" s="14" t="s">
        <v>2622</v>
      </c>
      <c r="F747" s="14" t="s">
        <v>2621</v>
      </c>
      <c r="G747" s="14" t="s">
        <v>5166</v>
      </c>
      <c r="H747" s="14" t="s">
        <v>2978</v>
      </c>
      <c r="I747" s="14" t="s">
        <v>21</v>
      </c>
      <c r="J747" s="14" t="s">
        <v>4845</v>
      </c>
      <c r="K747" s="14" t="s">
        <v>7606</v>
      </c>
      <c r="L747" s="14" t="s">
        <v>7606</v>
      </c>
      <c r="M747" s="14" t="s">
        <v>7607</v>
      </c>
      <c r="N747" s="14" t="s">
        <v>4848</v>
      </c>
      <c r="P747" s="17"/>
      <c r="Q747" s="17"/>
      <c r="R747" s="16">
        <v>2.0</v>
      </c>
      <c r="S747" s="16">
        <v>1614192.0</v>
      </c>
      <c r="T747" s="18">
        <v>1.239E-6</v>
      </c>
      <c r="U747" s="16">
        <v>0.0</v>
      </c>
      <c r="V747" s="16">
        <v>0.0</v>
      </c>
      <c r="W747" s="14" t="s">
        <v>2978</v>
      </c>
      <c r="X747" s="17"/>
      <c r="Y747" s="17"/>
      <c r="Z747" s="16">
        <v>10.7</v>
      </c>
      <c r="AA747" s="17"/>
      <c r="AB747" s="16">
        <v>0.0</v>
      </c>
      <c r="AC747" s="16">
        <v>0.01</v>
      </c>
      <c r="AD747" s="16">
        <v>-0.16</v>
      </c>
      <c r="AE747" s="17"/>
      <c r="AF747" s="17"/>
      <c r="AG747" s="16">
        <v>0.0</v>
      </c>
      <c r="AH747" s="16">
        <v>75056.0</v>
      </c>
      <c r="AI747" s="16">
        <v>0.0</v>
      </c>
      <c r="AJ747" s="16">
        <v>0.0</v>
      </c>
      <c r="AK747" s="16">
        <v>0.0</v>
      </c>
      <c r="AL747" s="16">
        <v>60030.0</v>
      </c>
      <c r="AM747" s="16">
        <v>0.0</v>
      </c>
      <c r="AN747" s="16">
        <v>0.0</v>
      </c>
      <c r="AO747" s="16">
        <v>0.0</v>
      </c>
      <c r="AP747" s="16">
        <v>29604.0</v>
      </c>
      <c r="AQ747" s="16">
        <v>0.0</v>
      </c>
      <c r="AR747" s="16">
        <v>0.0</v>
      </c>
      <c r="AS747" s="16">
        <v>1.0</v>
      </c>
      <c r="AT747" s="16">
        <v>44878.0</v>
      </c>
      <c r="AU747" s="16">
        <v>0.0</v>
      </c>
      <c r="AV747" s="16">
        <v>0.0</v>
      </c>
      <c r="AW747" s="16">
        <v>0.0</v>
      </c>
      <c r="AX747" s="16">
        <v>64016.0</v>
      </c>
      <c r="AY747" s="16">
        <v>0.0</v>
      </c>
      <c r="AZ747" s="16">
        <v>0.0</v>
      </c>
      <c r="BA747" s="16">
        <v>0.0</v>
      </c>
      <c r="BB747" s="16">
        <v>6062.0</v>
      </c>
      <c r="BC747" s="16">
        <v>0.0</v>
      </c>
      <c r="BD747" s="16">
        <v>0.0</v>
      </c>
      <c r="BE747" s="16">
        <v>0.0</v>
      </c>
      <c r="BF747" s="16">
        <v>1180036.0</v>
      </c>
      <c r="BG747" s="16">
        <v>0.0</v>
      </c>
      <c r="BH747" s="16">
        <v>0.0</v>
      </c>
      <c r="BI747" s="16">
        <v>0.0</v>
      </c>
      <c r="BJ747" s="16">
        <v>910.0</v>
      </c>
      <c r="BK747" s="16">
        <v>0.0</v>
      </c>
      <c r="BL747" s="16">
        <v>0.0</v>
      </c>
      <c r="BM747" s="16">
        <v>1.0</v>
      </c>
      <c r="BN747" s="16">
        <v>91088.0</v>
      </c>
      <c r="BO747" s="16">
        <v>0.0</v>
      </c>
      <c r="BP747" s="16">
        <v>0.0</v>
      </c>
      <c r="BQ747" s="16">
        <v>0.0</v>
      </c>
      <c r="BR747" s="16">
        <v>62512.0</v>
      </c>
      <c r="BS747" s="16">
        <v>0.0</v>
      </c>
      <c r="BT747" s="16">
        <v>0.0</v>
      </c>
    </row>
    <row r="748">
      <c r="A748" s="14" t="s">
        <v>7608</v>
      </c>
      <c r="B748" s="16">
        <v>11.0</v>
      </c>
      <c r="C748" s="16">
        <v>4083464.0</v>
      </c>
      <c r="D748" s="14" t="s">
        <v>7609</v>
      </c>
      <c r="E748" s="14" t="s">
        <v>2631</v>
      </c>
      <c r="F748" s="14" t="s">
        <v>2630</v>
      </c>
      <c r="G748" s="14" t="s">
        <v>5166</v>
      </c>
      <c r="H748" s="14" t="s">
        <v>2978</v>
      </c>
      <c r="I748" s="14" t="s">
        <v>21</v>
      </c>
      <c r="J748" s="14" t="s">
        <v>4845</v>
      </c>
      <c r="K748" s="14" t="s">
        <v>7610</v>
      </c>
      <c r="L748" s="14" t="s">
        <v>7610</v>
      </c>
      <c r="M748" s="14" t="s">
        <v>7611</v>
      </c>
      <c r="N748" s="14" t="s">
        <v>409</v>
      </c>
      <c r="P748" s="17"/>
      <c r="Q748" s="17"/>
      <c r="R748" s="16">
        <v>2.0</v>
      </c>
      <c r="S748" s="16">
        <v>1614194.0</v>
      </c>
      <c r="T748" s="18">
        <v>1.239E-6</v>
      </c>
      <c r="U748" s="16">
        <v>0.0</v>
      </c>
      <c r="V748" s="16">
        <v>0.0</v>
      </c>
      <c r="W748" s="14" t="s">
        <v>2978</v>
      </c>
      <c r="X748" s="14" t="s">
        <v>4849</v>
      </c>
      <c r="Y748" s="18">
        <v>2.8E-7</v>
      </c>
      <c r="Z748" s="16">
        <v>23.8</v>
      </c>
      <c r="AA748" s="17"/>
      <c r="AB748" s="16">
        <v>0.12</v>
      </c>
      <c r="AC748" s="16">
        <v>-0.08</v>
      </c>
      <c r="AD748" s="16">
        <v>8.76</v>
      </c>
      <c r="AE748" s="16">
        <v>0.04</v>
      </c>
      <c r="AF748" s="16">
        <v>0.432</v>
      </c>
      <c r="AG748" s="16">
        <v>0.0</v>
      </c>
      <c r="AH748" s="16">
        <v>75072.0</v>
      </c>
      <c r="AI748" s="16">
        <v>0.0</v>
      </c>
      <c r="AJ748" s="16">
        <v>0.0</v>
      </c>
      <c r="AK748" s="16">
        <v>0.0</v>
      </c>
      <c r="AL748" s="16">
        <v>60024.0</v>
      </c>
      <c r="AM748" s="16">
        <v>0.0</v>
      </c>
      <c r="AN748" s="16">
        <v>0.0</v>
      </c>
      <c r="AO748" s="16">
        <v>0.0</v>
      </c>
      <c r="AP748" s="16">
        <v>29608.0</v>
      </c>
      <c r="AQ748" s="16">
        <v>0.0</v>
      </c>
      <c r="AR748" s="16">
        <v>0.0</v>
      </c>
      <c r="AS748" s="16">
        <v>0.0</v>
      </c>
      <c r="AT748" s="16">
        <v>44876.0</v>
      </c>
      <c r="AU748" s="16">
        <v>0.0</v>
      </c>
      <c r="AV748" s="16">
        <v>0.0</v>
      </c>
      <c r="AW748" s="16">
        <v>0.0</v>
      </c>
      <c r="AX748" s="16">
        <v>64032.0</v>
      </c>
      <c r="AY748" s="16">
        <v>0.0</v>
      </c>
      <c r="AZ748" s="16">
        <v>0.0</v>
      </c>
      <c r="BA748" s="16">
        <v>0.0</v>
      </c>
      <c r="BB748" s="16">
        <v>6062.0</v>
      </c>
      <c r="BC748" s="16">
        <v>0.0</v>
      </c>
      <c r="BD748" s="16">
        <v>0.0</v>
      </c>
      <c r="BE748" s="16">
        <v>2.0</v>
      </c>
      <c r="BF748" s="16">
        <v>1180016.0</v>
      </c>
      <c r="BG748" s="16">
        <v>0.0</v>
      </c>
      <c r="BH748" s="16">
        <v>0.0</v>
      </c>
      <c r="BI748" s="16">
        <v>0.0</v>
      </c>
      <c r="BJ748" s="16">
        <v>912.0</v>
      </c>
      <c r="BK748" s="16">
        <v>0.0</v>
      </c>
      <c r="BL748" s="16">
        <v>0.0</v>
      </c>
      <c r="BM748" s="16">
        <v>0.0</v>
      </c>
      <c r="BN748" s="16">
        <v>91086.0</v>
      </c>
      <c r="BO748" s="16">
        <v>0.0</v>
      </c>
      <c r="BP748" s="16">
        <v>0.0</v>
      </c>
      <c r="BQ748" s="16">
        <v>0.0</v>
      </c>
      <c r="BR748" s="16">
        <v>62506.0</v>
      </c>
      <c r="BS748" s="16">
        <v>0.0</v>
      </c>
      <c r="BT748" s="16">
        <v>0.0</v>
      </c>
    </row>
    <row r="749">
      <c r="A749" s="14" t="s">
        <v>7612</v>
      </c>
      <c r="B749" s="16">
        <v>11.0</v>
      </c>
      <c r="C749" s="16">
        <v>4091502.0</v>
      </c>
      <c r="D749" s="17"/>
      <c r="E749" s="14" t="s">
        <v>2622</v>
      </c>
      <c r="F749" s="14" t="s">
        <v>2631</v>
      </c>
      <c r="G749" s="14" t="s">
        <v>5166</v>
      </c>
      <c r="H749" s="14" t="s">
        <v>2978</v>
      </c>
      <c r="I749" s="14" t="s">
        <v>21</v>
      </c>
      <c r="J749" s="14" t="s">
        <v>4845</v>
      </c>
      <c r="K749" s="14" t="s">
        <v>7613</v>
      </c>
      <c r="L749" s="14" t="s">
        <v>7613</v>
      </c>
      <c r="M749" s="14" t="s">
        <v>7614</v>
      </c>
      <c r="N749" s="14" t="s">
        <v>409</v>
      </c>
      <c r="P749" s="17"/>
      <c r="Q749" s="17"/>
      <c r="R749" s="16">
        <v>2.0</v>
      </c>
      <c r="S749" s="16">
        <v>1614194.0</v>
      </c>
      <c r="T749" s="18">
        <v>1.239E-6</v>
      </c>
      <c r="U749" s="16">
        <v>0.0</v>
      </c>
      <c r="V749" s="16">
        <v>0.0</v>
      </c>
      <c r="W749" s="14" t="s">
        <v>2978</v>
      </c>
      <c r="X749" s="14" t="s">
        <v>4849</v>
      </c>
      <c r="Y749" s="18">
        <v>2.8E-7</v>
      </c>
      <c r="Z749" s="16">
        <v>25.0</v>
      </c>
      <c r="AA749" s="17"/>
      <c r="AB749" s="16">
        <v>0.0</v>
      </c>
      <c r="AC749" s="16">
        <v>0.0</v>
      </c>
      <c r="AD749" s="16">
        <v>8.9</v>
      </c>
      <c r="AE749" s="16">
        <v>0.01</v>
      </c>
      <c r="AF749" s="16">
        <v>0.283</v>
      </c>
      <c r="AG749" s="16">
        <v>0.0</v>
      </c>
      <c r="AH749" s="16">
        <v>75040.0</v>
      </c>
      <c r="AI749" s="16">
        <v>0.0</v>
      </c>
      <c r="AJ749" s="16">
        <v>0.0</v>
      </c>
      <c r="AK749" s="16">
        <v>0.0</v>
      </c>
      <c r="AL749" s="16">
        <v>60028.0</v>
      </c>
      <c r="AM749" s="16">
        <v>0.0</v>
      </c>
      <c r="AN749" s="16">
        <v>0.0</v>
      </c>
      <c r="AO749" s="16">
        <v>0.0</v>
      </c>
      <c r="AP749" s="16">
        <v>29606.0</v>
      </c>
      <c r="AQ749" s="16">
        <v>0.0</v>
      </c>
      <c r="AR749" s="16">
        <v>0.0</v>
      </c>
      <c r="AS749" s="16">
        <v>0.0</v>
      </c>
      <c r="AT749" s="16">
        <v>44880.0</v>
      </c>
      <c r="AU749" s="16">
        <v>0.0</v>
      </c>
      <c r="AV749" s="16">
        <v>0.0</v>
      </c>
      <c r="AW749" s="16">
        <v>0.0</v>
      </c>
      <c r="AX749" s="16">
        <v>64046.0</v>
      </c>
      <c r="AY749" s="16">
        <v>0.0</v>
      </c>
      <c r="AZ749" s="16">
        <v>0.0</v>
      </c>
      <c r="BA749" s="16">
        <v>0.0</v>
      </c>
      <c r="BB749" s="16">
        <v>6062.0</v>
      </c>
      <c r="BC749" s="16">
        <v>0.0</v>
      </c>
      <c r="BD749" s="16">
        <v>0.0</v>
      </c>
      <c r="BE749" s="16">
        <v>2.0</v>
      </c>
      <c r="BF749" s="16">
        <v>1180030.0</v>
      </c>
      <c r="BG749" s="16">
        <v>0.0</v>
      </c>
      <c r="BH749" s="16">
        <v>0.0</v>
      </c>
      <c r="BI749" s="16">
        <v>0.0</v>
      </c>
      <c r="BJ749" s="16">
        <v>912.0</v>
      </c>
      <c r="BK749" s="16">
        <v>0.0</v>
      </c>
      <c r="BL749" s="16">
        <v>0.0</v>
      </c>
      <c r="BM749" s="16">
        <v>0.0</v>
      </c>
      <c r="BN749" s="16">
        <v>91080.0</v>
      </c>
      <c r="BO749" s="16">
        <v>0.0</v>
      </c>
      <c r="BP749" s="16">
        <v>0.0</v>
      </c>
      <c r="BQ749" s="16">
        <v>0.0</v>
      </c>
      <c r="BR749" s="16">
        <v>62510.0</v>
      </c>
      <c r="BS749" s="16">
        <v>0.0</v>
      </c>
      <c r="BT749" s="16">
        <v>0.0</v>
      </c>
    </row>
    <row r="750">
      <c r="A750" s="14" t="s">
        <v>7615</v>
      </c>
      <c r="B750" s="16">
        <v>11.0</v>
      </c>
      <c r="C750" s="16">
        <v>4091502.0</v>
      </c>
      <c r="D750" s="17"/>
      <c r="E750" s="14" t="s">
        <v>2622</v>
      </c>
      <c r="F750" s="14" t="s">
        <v>7616</v>
      </c>
      <c r="G750" s="14" t="s">
        <v>5166</v>
      </c>
      <c r="H750" s="14" t="s">
        <v>2978</v>
      </c>
      <c r="I750" s="14" t="s">
        <v>21</v>
      </c>
      <c r="J750" s="14" t="s">
        <v>4845</v>
      </c>
      <c r="K750" s="14" t="s">
        <v>7617</v>
      </c>
      <c r="L750" s="14" t="s">
        <v>7617</v>
      </c>
      <c r="M750" s="14" t="s">
        <v>7618</v>
      </c>
      <c r="N750" s="14" t="s">
        <v>5348</v>
      </c>
      <c r="O750" s="17"/>
      <c r="P750" s="17"/>
      <c r="Q750" s="17"/>
      <c r="R750" s="16">
        <v>2.0</v>
      </c>
      <c r="S750" s="16">
        <v>1614194.0</v>
      </c>
      <c r="T750" s="18">
        <v>1.239E-6</v>
      </c>
      <c r="U750" s="16">
        <v>0.0</v>
      </c>
      <c r="V750" s="16">
        <v>0.0</v>
      </c>
      <c r="W750" s="14" t="s">
        <v>2978</v>
      </c>
      <c r="X750" s="14" t="s">
        <v>4849</v>
      </c>
      <c r="Y750" s="18">
        <v>2.8E-7</v>
      </c>
      <c r="Z750" s="16">
        <v>34.0</v>
      </c>
      <c r="AA750" s="17"/>
      <c r="AB750" s="16">
        <v>0.0</v>
      </c>
      <c r="AC750" s="16">
        <v>0.08</v>
      </c>
      <c r="AD750" s="16">
        <v>8.9</v>
      </c>
      <c r="AE750" s="17"/>
      <c r="AF750" s="17"/>
      <c r="AG750" s="16">
        <v>0.0</v>
      </c>
      <c r="AH750" s="16">
        <v>75040.0</v>
      </c>
      <c r="AI750" s="16">
        <v>0.0</v>
      </c>
      <c r="AJ750" s="16">
        <v>0.0</v>
      </c>
      <c r="AK750" s="16">
        <v>0.0</v>
      </c>
      <c r="AL750" s="16">
        <v>60028.0</v>
      </c>
      <c r="AM750" s="16">
        <v>0.0</v>
      </c>
      <c r="AN750" s="16">
        <v>0.0</v>
      </c>
      <c r="AO750" s="16">
        <v>0.0</v>
      </c>
      <c r="AP750" s="16">
        <v>29606.0</v>
      </c>
      <c r="AQ750" s="16">
        <v>0.0</v>
      </c>
      <c r="AR750" s="16">
        <v>0.0</v>
      </c>
      <c r="AS750" s="16">
        <v>0.0</v>
      </c>
      <c r="AT750" s="16">
        <v>44880.0</v>
      </c>
      <c r="AU750" s="16">
        <v>0.0</v>
      </c>
      <c r="AV750" s="16">
        <v>0.0</v>
      </c>
      <c r="AW750" s="16">
        <v>0.0</v>
      </c>
      <c r="AX750" s="16">
        <v>64046.0</v>
      </c>
      <c r="AY750" s="16">
        <v>0.0</v>
      </c>
      <c r="AZ750" s="16">
        <v>0.0</v>
      </c>
      <c r="BA750" s="16">
        <v>0.0</v>
      </c>
      <c r="BB750" s="16">
        <v>6062.0</v>
      </c>
      <c r="BC750" s="16">
        <v>0.0</v>
      </c>
      <c r="BD750" s="16">
        <v>0.0</v>
      </c>
      <c r="BE750" s="16">
        <v>2.0</v>
      </c>
      <c r="BF750" s="16">
        <v>1180030.0</v>
      </c>
      <c r="BG750" s="16">
        <v>0.0</v>
      </c>
      <c r="BH750" s="16">
        <v>0.0</v>
      </c>
      <c r="BI750" s="16">
        <v>0.0</v>
      </c>
      <c r="BJ750" s="16">
        <v>912.0</v>
      </c>
      <c r="BK750" s="16">
        <v>0.0</v>
      </c>
      <c r="BL750" s="16">
        <v>0.0</v>
      </c>
      <c r="BM750" s="16">
        <v>0.0</v>
      </c>
      <c r="BN750" s="16">
        <v>91080.0</v>
      </c>
      <c r="BO750" s="16">
        <v>0.0</v>
      </c>
      <c r="BP750" s="16">
        <v>0.0</v>
      </c>
      <c r="BQ750" s="16">
        <v>0.0</v>
      </c>
      <c r="BR750" s="16">
        <v>62510.0</v>
      </c>
      <c r="BS750" s="16">
        <v>0.0</v>
      </c>
      <c r="BT750" s="16">
        <v>0.0</v>
      </c>
    </row>
    <row r="751">
      <c r="A751" s="14" t="s">
        <v>7619</v>
      </c>
      <c r="B751" s="16">
        <v>11.0</v>
      </c>
      <c r="C751" s="16">
        <v>4091550.0</v>
      </c>
      <c r="D751" s="14" t="s">
        <v>7620</v>
      </c>
      <c r="E751" s="14" t="s">
        <v>2622</v>
      </c>
      <c r="F751" s="14" t="s">
        <v>2621</v>
      </c>
      <c r="G751" s="14" t="s">
        <v>5166</v>
      </c>
      <c r="H751" s="14" t="s">
        <v>2978</v>
      </c>
      <c r="I751" s="14" t="s">
        <v>21</v>
      </c>
      <c r="J751" s="14" t="s">
        <v>4845</v>
      </c>
      <c r="K751" s="14" t="s">
        <v>7621</v>
      </c>
      <c r="L751" s="14" t="s">
        <v>7621</v>
      </c>
      <c r="M751" s="14" t="s">
        <v>7622</v>
      </c>
      <c r="N751" s="14" t="s">
        <v>409</v>
      </c>
      <c r="P751" s="17"/>
      <c r="Q751" s="17"/>
      <c r="R751" s="16">
        <v>2.0</v>
      </c>
      <c r="S751" s="16">
        <v>1614196.0</v>
      </c>
      <c r="T751" s="18">
        <v>1.239E-6</v>
      </c>
      <c r="U751" s="16">
        <v>0.0</v>
      </c>
      <c r="V751" s="16">
        <v>0.0</v>
      </c>
      <c r="W751" s="14" t="s">
        <v>2978</v>
      </c>
      <c r="X751" s="17"/>
      <c r="Y751" s="17"/>
      <c r="Z751" s="16">
        <v>22.2</v>
      </c>
      <c r="AA751" s="17"/>
      <c r="AB751" s="16">
        <v>0.0</v>
      </c>
      <c r="AC751" s="16">
        <v>0.01</v>
      </c>
      <c r="AD751" s="16">
        <v>8.89</v>
      </c>
      <c r="AE751" s="16">
        <v>0.51</v>
      </c>
      <c r="AF751" s="16">
        <v>0.015</v>
      </c>
      <c r="AG751" s="16">
        <v>0.0</v>
      </c>
      <c r="AH751" s="16">
        <v>75060.0</v>
      </c>
      <c r="AI751" s="16">
        <v>0.0</v>
      </c>
      <c r="AJ751" s="16">
        <v>0.0</v>
      </c>
      <c r="AK751" s="16">
        <v>1.0</v>
      </c>
      <c r="AL751" s="16">
        <v>60022.0</v>
      </c>
      <c r="AM751" s="16">
        <v>0.0</v>
      </c>
      <c r="AN751" s="16">
        <v>0.0</v>
      </c>
      <c r="AO751" s="16">
        <v>0.0</v>
      </c>
      <c r="AP751" s="16">
        <v>29604.0</v>
      </c>
      <c r="AQ751" s="16">
        <v>0.0</v>
      </c>
      <c r="AR751" s="16">
        <v>0.0</v>
      </c>
      <c r="AS751" s="16">
        <v>0.0</v>
      </c>
      <c r="AT751" s="16">
        <v>44874.0</v>
      </c>
      <c r="AU751" s="16">
        <v>0.0</v>
      </c>
      <c r="AV751" s="16">
        <v>0.0</v>
      </c>
      <c r="AW751" s="16">
        <v>0.0</v>
      </c>
      <c r="AX751" s="16">
        <v>64044.0</v>
      </c>
      <c r="AY751" s="16">
        <v>0.0</v>
      </c>
      <c r="AZ751" s="16">
        <v>0.0</v>
      </c>
      <c r="BA751" s="16">
        <v>0.0</v>
      </c>
      <c r="BB751" s="16">
        <v>6062.0</v>
      </c>
      <c r="BC751" s="16">
        <v>0.0</v>
      </c>
      <c r="BD751" s="16">
        <v>0.0</v>
      </c>
      <c r="BE751" s="16">
        <v>1.0</v>
      </c>
      <c r="BF751" s="16">
        <v>1180026.0</v>
      </c>
      <c r="BG751" s="16">
        <v>0.0</v>
      </c>
      <c r="BH751" s="16">
        <v>0.0</v>
      </c>
      <c r="BI751" s="16">
        <v>0.0</v>
      </c>
      <c r="BJ751" s="16">
        <v>912.0</v>
      </c>
      <c r="BK751" s="16">
        <v>0.0</v>
      </c>
      <c r="BL751" s="16">
        <v>0.0</v>
      </c>
      <c r="BM751" s="16">
        <v>0.0</v>
      </c>
      <c r="BN751" s="16">
        <v>91082.0</v>
      </c>
      <c r="BO751" s="16">
        <v>0.0</v>
      </c>
      <c r="BP751" s="16">
        <v>0.0</v>
      </c>
      <c r="BQ751" s="16">
        <v>0.0</v>
      </c>
      <c r="BR751" s="16">
        <v>62510.0</v>
      </c>
      <c r="BS751" s="16">
        <v>0.0</v>
      </c>
      <c r="BT751" s="16">
        <v>0.0</v>
      </c>
    </row>
    <row r="752">
      <c r="A752" s="14" t="s">
        <v>7623</v>
      </c>
      <c r="B752" s="16">
        <v>11.0</v>
      </c>
      <c r="C752" s="16">
        <v>4091637.0</v>
      </c>
      <c r="D752" s="17"/>
      <c r="E752" s="14" t="s">
        <v>2630</v>
      </c>
      <c r="F752" s="14" t="s">
        <v>2622</v>
      </c>
      <c r="G752" s="14" t="s">
        <v>5166</v>
      </c>
      <c r="H752" s="14" t="s">
        <v>2978</v>
      </c>
      <c r="I752" s="14" t="s">
        <v>21</v>
      </c>
      <c r="J752" s="14" t="s">
        <v>4845</v>
      </c>
      <c r="K752" s="14" t="s">
        <v>7624</v>
      </c>
      <c r="L752" s="14" t="s">
        <v>7624</v>
      </c>
      <c r="M752" s="14" t="s">
        <v>7625</v>
      </c>
      <c r="N752" s="14" t="s">
        <v>409</v>
      </c>
      <c r="P752" s="17"/>
      <c r="Q752" s="17"/>
      <c r="R752" s="16">
        <v>2.0</v>
      </c>
      <c r="S752" s="16">
        <v>1614196.0</v>
      </c>
      <c r="T752" s="18">
        <v>1.239E-6</v>
      </c>
      <c r="U752" s="16">
        <v>0.0</v>
      </c>
      <c r="V752" s="16">
        <v>0.0</v>
      </c>
      <c r="W752" s="14" t="s">
        <v>2978</v>
      </c>
      <c r="X752" s="17"/>
      <c r="Y752" s="17"/>
      <c r="Z752" s="16">
        <v>21.2</v>
      </c>
      <c r="AA752" s="17"/>
      <c r="AB752" s="16">
        <v>0.01</v>
      </c>
      <c r="AC752" s="16">
        <v>0.01</v>
      </c>
      <c r="AD752" s="16">
        <v>2.98</v>
      </c>
      <c r="AE752" s="16">
        <v>0.17</v>
      </c>
      <c r="AF752" s="16">
        <v>0.001</v>
      </c>
      <c r="AG752" s="16">
        <v>0.0</v>
      </c>
      <c r="AH752" s="16">
        <v>75044.0</v>
      </c>
      <c r="AI752" s="16">
        <v>0.0</v>
      </c>
      <c r="AJ752" s="16">
        <v>0.0</v>
      </c>
      <c r="AK752" s="16">
        <v>0.0</v>
      </c>
      <c r="AL752" s="16">
        <v>60022.0</v>
      </c>
      <c r="AM752" s="16">
        <v>0.0</v>
      </c>
      <c r="AN752" s="16">
        <v>0.0</v>
      </c>
      <c r="AO752" s="16">
        <v>0.0</v>
      </c>
      <c r="AP752" s="16">
        <v>29604.0</v>
      </c>
      <c r="AQ752" s="16">
        <v>0.0</v>
      </c>
      <c r="AR752" s="16">
        <v>0.0</v>
      </c>
      <c r="AS752" s="16">
        <v>0.0</v>
      </c>
      <c r="AT752" s="16">
        <v>44890.0</v>
      </c>
      <c r="AU752" s="16">
        <v>0.0</v>
      </c>
      <c r="AV752" s="16">
        <v>0.0</v>
      </c>
      <c r="AW752" s="16">
        <v>2.0</v>
      </c>
      <c r="AX752" s="16">
        <v>64046.0</v>
      </c>
      <c r="AY752" s="16">
        <v>0.0</v>
      </c>
      <c r="AZ752" s="16">
        <v>0.0</v>
      </c>
      <c r="BA752" s="16">
        <v>0.0</v>
      </c>
      <c r="BB752" s="16">
        <v>6062.0</v>
      </c>
      <c r="BC752" s="16">
        <v>0.0</v>
      </c>
      <c r="BD752" s="16">
        <v>0.0</v>
      </c>
      <c r="BE752" s="16">
        <v>0.0</v>
      </c>
      <c r="BF752" s="16">
        <v>1180026.0</v>
      </c>
      <c r="BG752" s="16">
        <v>0.0</v>
      </c>
      <c r="BH752" s="16">
        <v>0.0</v>
      </c>
      <c r="BI752" s="16">
        <v>0.0</v>
      </c>
      <c r="BJ752" s="16">
        <v>912.0</v>
      </c>
      <c r="BK752" s="16">
        <v>0.0</v>
      </c>
      <c r="BL752" s="16">
        <v>0.0</v>
      </c>
      <c r="BM752" s="16">
        <v>0.0</v>
      </c>
      <c r="BN752" s="16">
        <v>91086.0</v>
      </c>
      <c r="BO752" s="16">
        <v>0.0</v>
      </c>
      <c r="BP752" s="16">
        <v>0.0</v>
      </c>
      <c r="BQ752" s="16">
        <v>0.0</v>
      </c>
      <c r="BR752" s="16">
        <v>62504.0</v>
      </c>
      <c r="BS752" s="16">
        <v>0.0</v>
      </c>
      <c r="BT752" s="16">
        <v>0.0</v>
      </c>
    </row>
    <row r="753">
      <c r="A753" s="14" t="s">
        <v>7626</v>
      </c>
      <c r="B753" s="16">
        <v>11.0</v>
      </c>
      <c r="C753" s="16">
        <v>4091462.0</v>
      </c>
      <c r="D753" s="14" t="s">
        <v>7627</v>
      </c>
      <c r="E753" s="14" t="s">
        <v>2622</v>
      </c>
      <c r="F753" s="14" t="s">
        <v>2631</v>
      </c>
      <c r="G753" s="14" t="s">
        <v>5166</v>
      </c>
      <c r="H753" s="14" t="s">
        <v>2978</v>
      </c>
      <c r="I753" s="14" t="s">
        <v>21</v>
      </c>
      <c r="J753" s="14" t="s">
        <v>4845</v>
      </c>
      <c r="K753" s="14" t="s">
        <v>7628</v>
      </c>
      <c r="L753" s="14" t="s">
        <v>7628</v>
      </c>
      <c r="M753" s="14" t="s">
        <v>7629</v>
      </c>
      <c r="N753" s="14" t="s">
        <v>409</v>
      </c>
      <c r="P753" s="17"/>
      <c r="Q753" s="17"/>
      <c r="R753" s="16">
        <v>2.0</v>
      </c>
      <c r="S753" s="16">
        <v>1614198.0</v>
      </c>
      <c r="T753" s="18">
        <v>1.239E-6</v>
      </c>
      <c r="U753" s="16">
        <v>0.0</v>
      </c>
      <c r="V753" s="16">
        <v>0.0</v>
      </c>
      <c r="W753" s="14" t="s">
        <v>2978</v>
      </c>
      <c r="X753" s="17"/>
      <c r="Y753" s="17"/>
      <c r="Z753" s="16">
        <v>16.2</v>
      </c>
      <c r="AA753" s="16">
        <v>0.018</v>
      </c>
      <c r="AB753" s="16">
        <v>0.0</v>
      </c>
      <c r="AC753" s="16">
        <v>0.0</v>
      </c>
      <c r="AD753" s="16">
        <v>2.08</v>
      </c>
      <c r="AE753" s="16">
        <v>0.56</v>
      </c>
      <c r="AF753" s="16">
        <v>0.115</v>
      </c>
      <c r="AG753" s="16">
        <v>0.0</v>
      </c>
      <c r="AH753" s="16">
        <v>75062.0</v>
      </c>
      <c r="AI753" s="16">
        <v>0.0</v>
      </c>
      <c r="AJ753" s="16">
        <v>0.0</v>
      </c>
      <c r="AK753" s="16">
        <v>0.0</v>
      </c>
      <c r="AL753" s="16">
        <v>60026.0</v>
      </c>
      <c r="AM753" s="16">
        <v>0.0</v>
      </c>
      <c r="AN753" s="16">
        <v>0.0</v>
      </c>
      <c r="AO753" s="16">
        <v>0.0</v>
      </c>
      <c r="AP753" s="16">
        <v>29604.0</v>
      </c>
      <c r="AQ753" s="16">
        <v>0.0</v>
      </c>
      <c r="AR753" s="16">
        <v>0.0</v>
      </c>
      <c r="AS753" s="16">
        <v>0.0</v>
      </c>
      <c r="AT753" s="16">
        <v>44874.0</v>
      </c>
      <c r="AU753" s="16">
        <v>0.0</v>
      </c>
      <c r="AV753" s="16">
        <v>0.0</v>
      </c>
      <c r="AW753" s="16">
        <v>0.0</v>
      </c>
      <c r="AX753" s="16">
        <v>64034.0</v>
      </c>
      <c r="AY753" s="16">
        <v>0.0</v>
      </c>
      <c r="AZ753" s="16">
        <v>0.0</v>
      </c>
      <c r="BA753" s="16">
        <v>0.0</v>
      </c>
      <c r="BB753" s="16">
        <v>6062.0</v>
      </c>
      <c r="BC753" s="16">
        <v>0.0</v>
      </c>
      <c r="BD753" s="16">
        <v>0.0</v>
      </c>
      <c r="BE753" s="16">
        <v>1.0</v>
      </c>
      <c r="BF753" s="16">
        <v>1180032.0</v>
      </c>
      <c r="BG753" s="16">
        <v>0.0</v>
      </c>
      <c r="BH753" s="16">
        <v>0.0</v>
      </c>
      <c r="BI753" s="16">
        <v>0.0</v>
      </c>
      <c r="BJ753" s="16">
        <v>912.0</v>
      </c>
      <c r="BK753" s="16">
        <v>0.0</v>
      </c>
      <c r="BL753" s="16">
        <v>0.0</v>
      </c>
      <c r="BM753" s="16">
        <v>0.0</v>
      </c>
      <c r="BN753" s="16">
        <v>91082.0</v>
      </c>
      <c r="BO753" s="16">
        <v>0.0</v>
      </c>
      <c r="BP753" s="16">
        <v>0.0</v>
      </c>
      <c r="BQ753" s="16">
        <v>1.0</v>
      </c>
      <c r="BR753" s="16">
        <v>62510.0</v>
      </c>
      <c r="BS753" s="16">
        <v>0.0</v>
      </c>
      <c r="BT753" s="16">
        <v>0.0</v>
      </c>
    </row>
    <row r="754">
      <c r="A754" s="14" t="s">
        <v>7630</v>
      </c>
      <c r="B754" s="16">
        <v>11.0</v>
      </c>
      <c r="C754" s="16">
        <v>4091462.0</v>
      </c>
      <c r="D754" s="17"/>
      <c r="E754" s="14" t="s">
        <v>3462</v>
      </c>
      <c r="F754" s="14" t="s">
        <v>2622</v>
      </c>
      <c r="G754" s="14" t="s">
        <v>5166</v>
      </c>
      <c r="H754" s="14" t="s">
        <v>2978</v>
      </c>
      <c r="I754" s="14" t="s">
        <v>21</v>
      </c>
      <c r="J754" s="14" t="s">
        <v>4845</v>
      </c>
      <c r="K754" s="14" t="s">
        <v>7631</v>
      </c>
      <c r="L754" s="14" t="s">
        <v>7631</v>
      </c>
      <c r="M754" s="14" t="s">
        <v>7632</v>
      </c>
      <c r="N754" s="14" t="s">
        <v>5335</v>
      </c>
      <c r="P754" s="17"/>
      <c r="Q754" s="17"/>
      <c r="R754" s="16">
        <v>2.0</v>
      </c>
      <c r="S754" s="16">
        <v>1614198.0</v>
      </c>
      <c r="T754" s="18">
        <v>1.239E-6</v>
      </c>
      <c r="U754" s="16">
        <v>0.0</v>
      </c>
      <c r="V754" s="16">
        <v>0.0</v>
      </c>
      <c r="W754" s="14" t="s">
        <v>2978</v>
      </c>
      <c r="X754" s="14" t="s">
        <v>4849</v>
      </c>
      <c r="Y754" s="18">
        <v>2.8E-7</v>
      </c>
      <c r="Z754" s="16">
        <v>33.0</v>
      </c>
      <c r="AA754" s="17"/>
      <c r="AB754" s="16">
        <v>0.0</v>
      </c>
      <c r="AC754" s="16">
        <v>0.05</v>
      </c>
      <c r="AD754" s="16">
        <v>2.08</v>
      </c>
      <c r="AE754" s="17"/>
      <c r="AF754" s="17"/>
      <c r="AG754" s="16">
        <v>0.0</v>
      </c>
      <c r="AH754" s="16">
        <v>75062.0</v>
      </c>
      <c r="AI754" s="16">
        <v>0.0</v>
      </c>
      <c r="AJ754" s="16">
        <v>0.0</v>
      </c>
      <c r="AK754" s="16">
        <v>0.0</v>
      </c>
      <c r="AL754" s="16">
        <v>60026.0</v>
      </c>
      <c r="AM754" s="16">
        <v>0.0</v>
      </c>
      <c r="AN754" s="16">
        <v>0.0</v>
      </c>
      <c r="AO754" s="16">
        <v>0.0</v>
      </c>
      <c r="AP754" s="16">
        <v>29604.0</v>
      </c>
      <c r="AQ754" s="16">
        <v>0.0</v>
      </c>
      <c r="AR754" s="16">
        <v>0.0</v>
      </c>
      <c r="AS754" s="16">
        <v>0.0</v>
      </c>
      <c r="AT754" s="16">
        <v>44874.0</v>
      </c>
      <c r="AU754" s="16">
        <v>0.0</v>
      </c>
      <c r="AV754" s="16">
        <v>0.0</v>
      </c>
      <c r="AW754" s="16">
        <v>0.0</v>
      </c>
      <c r="AX754" s="16">
        <v>64034.0</v>
      </c>
      <c r="AY754" s="16">
        <v>0.0</v>
      </c>
      <c r="AZ754" s="16">
        <v>0.0</v>
      </c>
      <c r="BA754" s="16">
        <v>0.0</v>
      </c>
      <c r="BB754" s="16">
        <v>6062.0</v>
      </c>
      <c r="BC754" s="16">
        <v>0.0</v>
      </c>
      <c r="BD754" s="16">
        <v>0.0</v>
      </c>
      <c r="BE754" s="16">
        <v>2.0</v>
      </c>
      <c r="BF754" s="16">
        <v>1180032.0</v>
      </c>
      <c r="BG754" s="16">
        <v>0.0</v>
      </c>
      <c r="BH754" s="16">
        <v>0.0</v>
      </c>
      <c r="BI754" s="16">
        <v>0.0</v>
      </c>
      <c r="BJ754" s="16">
        <v>912.0</v>
      </c>
      <c r="BK754" s="16">
        <v>0.0</v>
      </c>
      <c r="BL754" s="16">
        <v>0.0</v>
      </c>
      <c r="BM754" s="16">
        <v>0.0</v>
      </c>
      <c r="BN754" s="16">
        <v>91082.0</v>
      </c>
      <c r="BO754" s="16">
        <v>0.0</v>
      </c>
      <c r="BP754" s="16">
        <v>0.0</v>
      </c>
      <c r="BQ754" s="16">
        <v>0.0</v>
      </c>
      <c r="BR754" s="16">
        <v>62510.0</v>
      </c>
      <c r="BS754" s="16">
        <v>0.0</v>
      </c>
      <c r="BT754" s="16">
        <v>0.0</v>
      </c>
    </row>
    <row r="755">
      <c r="A755" s="14" t="s">
        <v>7633</v>
      </c>
      <c r="B755" s="16">
        <v>11.0</v>
      </c>
      <c r="C755" s="16">
        <v>4091342.0</v>
      </c>
      <c r="D755" s="17"/>
      <c r="E755" s="14" t="s">
        <v>2622</v>
      </c>
      <c r="F755" s="14" t="s">
        <v>2621</v>
      </c>
      <c r="G755" s="14" t="s">
        <v>5166</v>
      </c>
      <c r="H755" s="14" t="s">
        <v>2978</v>
      </c>
      <c r="I755" s="14" t="s">
        <v>21</v>
      </c>
      <c r="J755" s="14" t="s">
        <v>4845</v>
      </c>
      <c r="K755" s="14" t="s">
        <v>7634</v>
      </c>
      <c r="L755" s="14" t="s">
        <v>7634</v>
      </c>
      <c r="M755" s="14" t="s">
        <v>7635</v>
      </c>
      <c r="N755" s="14" t="s">
        <v>4848</v>
      </c>
      <c r="P755" s="17"/>
      <c r="Q755" s="17"/>
      <c r="R755" s="16">
        <v>2.0</v>
      </c>
      <c r="S755" s="16">
        <v>1614202.0</v>
      </c>
      <c r="T755" s="18">
        <v>1.239E-6</v>
      </c>
      <c r="U755" s="16">
        <v>0.0</v>
      </c>
      <c r="V755" s="16">
        <v>0.0</v>
      </c>
      <c r="W755" s="14" t="s">
        <v>2978</v>
      </c>
      <c r="X755" s="17"/>
      <c r="Y755" s="17"/>
      <c r="Z755" s="16">
        <v>3.12</v>
      </c>
      <c r="AA755" s="16">
        <v>0.024</v>
      </c>
      <c r="AB755" s="16">
        <v>0.0</v>
      </c>
      <c r="AC755" s="16">
        <v>0.0</v>
      </c>
      <c r="AD755" s="16">
        <v>2.27</v>
      </c>
      <c r="AE755" s="17"/>
      <c r="AF755" s="17"/>
      <c r="AG755" s="16">
        <v>1.0</v>
      </c>
      <c r="AH755" s="16">
        <v>75044.0</v>
      </c>
      <c r="AI755" s="16">
        <v>0.0</v>
      </c>
      <c r="AJ755" s="16">
        <v>0.0</v>
      </c>
      <c r="AK755" s="16">
        <v>0.0</v>
      </c>
      <c r="AL755" s="16">
        <v>60024.0</v>
      </c>
      <c r="AM755" s="16">
        <v>0.0</v>
      </c>
      <c r="AN755" s="16">
        <v>0.0</v>
      </c>
      <c r="AO755" s="16">
        <v>0.0</v>
      </c>
      <c r="AP755" s="16">
        <v>29608.0</v>
      </c>
      <c r="AQ755" s="16">
        <v>0.0</v>
      </c>
      <c r="AR755" s="16">
        <v>0.0</v>
      </c>
      <c r="AS755" s="16">
        <v>0.0</v>
      </c>
      <c r="AT755" s="16">
        <v>44890.0</v>
      </c>
      <c r="AU755" s="16">
        <v>0.0</v>
      </c>
      <c r="AV755" s="16">
        <v>0.0</v>
      </c>
      <c r="AW755" s="16">
        <v>0.0</v>
      </c>
      <c r="AX755" s="16">
        <v>64032.0</v>
      </c>
      <c r="AY755" s="16">
        <v>0.0</v>
      </c>
      <c r="AZ755" s="16">
        <v>0.0</v>
      </c>
      <c r="BA755" s="16">
        <v>0.0</v>
      </c>
      <c r="BB755" s="16">
        <v>6062.0</v>
      </c>
      <c r="BC755" s="16">
        <v>0.0</v>
      </c>
      <c r="BD755" s="16">
        <v>0.0</v>
      </c>
      <c r="BE755" s="16">
        <v>1.0</v>
      </c>
      <c r="BF755" s="16">
        <v>1180032.0</v>
      </c>
      <c r="BG755" s="16">
        <v>0.0</v>
      </c>
      <c r="BH755" s="16">
        <v>0.0</v>
      </c>
      <c r="BI755" s="16">
        <v>0.0</v>
      </c>
      <c r="BJ755" s="16">
        <v>912.0</v>
      </c>
      <c r="BK755" s="16">
        <v>0.0</v>
      </c>
      <c r="BL755" s="16">
        <v>0.0</v>
      </c>
      <c r="BM755" s="16">
        <v>0.0</v>
      </c>
      <c r="BN755" s="16">
        <v>91088.0</v>
      </c>
      <c r="BO755" s="16">
        <v>0.0</v>
      </c>
      <c r="BP755" s="16">
        <v>0.0</v>
      </c>
      <c r="BQ755" s="16">
        <v>0.0</v>
      </c>
      <c r="BR755" s="16">
        <v>62510.0</v>
      </c>
      <c r="BS755" s="16">
        <v>0.0</v>
      </c>
      <c r="BT755" s="16">
        <v>0.0</v>
      </c>
    </row>
    <row r="756">
      <c r="A756" s="14" t="s">
        <v>7636</v>
      </c>
      <c r="B756" s="16">
        <v>11.0</v>
      </c>
      <c r="C756" s="16">
        <v>4091361.0</v>
      </c>
      <c r="D756" s="14" t="s">
        <v>7637</v>
      </c>
      <c r="E756" s="14" t="s">
        <v>2630</v>
      </c>
      <c r="F756" s="14" t="s">
        <v>2631</v>
      </c>
      <c r="G756" s="14" t="s">
        <v>5166</v>
      </c>
      <c r="H756" s="14" t="s">
        <v>2978</v>
      </c>
      <c r="I756" s="14" t="s">
        <v>21</v>
      </c>
      <c r="J756" s="14" t="s">
        <v>4845</v>
      </c>
      <c r="K756" s="14" t="s">
        <v>7638</v>
      </c>
      <c r="L756" s="14" t="s">
        <v>7638</v>
      </c>
      <c r="M756" s="14" t="s">
        <v>7639</v>
      </c>
      <c r="N756" s="14" t="s">
        <v>409</v>
      </c>
      <c r="O756" s="14" t="s">
        <v>3345</v>
      </c>
      <c r="P756" s="16">
        <v>2077167.0</v>
      </c>
      <c r="Q756" s="17"/>
      <c r="R756" s="16">
        <v>2.0</v>
      </c>
      <c r="S756" s="16">
        <v>1614202.0</v>
      </c>
      <c r="T756" s="18">
        <v>1.239E-6</v>
      </c>
      <c r="U756" s="16">
        <v>0.0</v>
      </c>
      <c r="V756" s="16">
        <v>0.0</v>
      </c>
      <c r="W756" s="14" t="s">
        <v>2978</v>
      </c>
      <c r="X756" s="14" t="s">
        <v>4849</v>
      </c>
      <c r="Y756" s="18">
        <v>2.8E-7</v>
      </c>
      <c r="Z756" s="16">
        <v>15.0</v>
      </c>
      <c r="AA756" s="17"/>
      <c r="AB756" s="16">
        <v>0.0</v>
      </c>
      <c r="AC756" s="16">
        <v>0.0</v>
      </c>
      <c r="AD756" s="16">
        <v>1.13</v>
      </c>
      <c r="AE756" s="16">
        <v>0.47</v>
      </c>
      <c r="AF756" s="16">
        <v>0.0</v>
      </c>
      <c r="AG756" s="16">
        <v>0.0</v>
      </c>
      <c r="AH756" s="16">
        <v>75046.0</v>
      </c>
      <c r="AI756" s="16">
        <v>0.0</v>
      </c>
      <c r="AJ756" s="16">
        <v>0.0</v>
      </c>
      <c r="AK756" s="16">
        <v>0.0</v>
      </c>
      <c r="AL756" s="16">
        <v>60032.0</v>
      </c>
      <c r="AM756" s="16">
        <v>0.0</v>
      </c>
      <c r="AN756" s="16">
        <v>0.0</v>
      </c>
      <c r="AO756" s="16">
        <v>0.0</v>
      </c>
      <c r="AP756" s="16">
        <v>29606.0</v>
      </c>
      <c r="AQ756" s="16">
        <v>0.0</v>
      </c>
      <c r="AR756" s="16">
        <v>0.0</v>
      </c>
      <c r="AS756" s="16">
        <v>0.0</v>
      </c>
      <c r="AT756" s="16">
        <v>44884.0</v>
      </c>
      <c r="AU756" s="16">
        <v>0.0</v>
      </c>
      <c r="AV756" s="16">
        <v>0.0</v>
      </c>
      <c r="AW756" s="16">
        <v>0.0</v>
      </c>
      <c r="AX756" s="16">
        <v>64028.0</v>
      </c>
      <c r="AY756" s="16">
        <v>0.0</v>
      </c>
      <c r="AZ756" s="16">
        <v>0.0</v>
      </c>
      <c r="BA756" s="16">
        <v>0.0</v>
      </c>
      <c r="BB756" s="16">
        <v>6062.0</v>
      </c>
      <c r="BC756" s="16">
        <v>0.0</v>
      </c>
      <c r="BD756" s="16">
        <v>0.0</v>
      </c>
      <c r="BE756" s="16">
        <v>2.0</v>
      </c>
      <c r="BF756" s="16">
        <v>1180038.0</v>
      </c>
      <c r="BG756" s="16">
        <v>0.0</v>
      </c>
      <c r="BH756" s="16">
        <v>0.0</v>
      </c>
      <c r="BI756" s="16">
        <v>0.0</v>
      </c>
      <c r="BJ756" s="16">
        <v>912.0</v>
      </c>
      <c r="BK756" s="16">
        <v>0.0</v>
      </c>
      <c r="BL756" s="16">
        <v>0.0</v>
      </c>
      <c r="BM756" s="16">
        <v>0.0</v>
      </c>
      <c r="BN756" s="16">
        <v>91082.0</v>
      </c>
      <c r="BO756" s="16">
        <v>0.0</v>
      </c>
      <c r="BP756" s="16">
        <v>0.0</v>
      </c>
      <c r="BQ756" s="16">
        <v>0.0</v>
      </c>
      <c r="BR756" s="16">
        <v>62512.0</v>
      </c>
      <c r="BS756" s="16">
        <v>0.0</v>
      </c>
      <c r="BT756" s="16">
        <v>0.0</v>
      </c>
    </row>
    <row r="757">
      <c r="A757" s="14" t="s">
        <v>7640</v>
      </c>
      <c r="B757" s="16">
        <v>11.0</v>
      </c>
      <c r="C757" s="16">
        <v>4091430.0</v>
      </c>
      <c r="D757" s="14" t="s">
        <v>7641</v>
      </c>
      <c r="E757" s="14" t="s">
        <v>2622</v>
      </c>
      <c r="F757" s="14" t="s">
        <v>2621</v>
      </c>
      <c r="G757" s="14" t="s">
        <v>5166</v>
      </c>
      <c r="H757" s="14" t="s">
        <v>2978</v>
      </c>
      <c r="I757" s="14" t="s">
        <v>21</v>
      </c>
      <c r="J757" s="14" t="s">
        <v>4845</v>
      </c>
      <c r="K757" s="14" t="s">
        <v>7642</v>
      </c>
      <c r="L757" s="14" t="s">
        <v>7642</v>
      </c>
      <c r="M757" s="14" t="s">
        <v>7643</v>
      </c>
      <c r="N757" s="14" t="s">
        <v>409</v>
      </c>
      <c r="P757" s="17"/>
      <c r="Q757" s="17"/>
      <c r="R757" s="16">
        <v>2.0</v>
      </c>
      <c r="S757" s="16">
        <v>1614208.0</v>
      </c>
      <c r="T757" s="18">
        <v>1.239E-6</v>
      </c>
      <c r="U757" s="16">
        <v>0.0</v>
      </c>
      <c r="V757" s="16">
        <v>0.0</v>
      </c>
      <c r="W757" s="14" t="s">
        <v>2978</v>
      </c>
      <c r="X757" s="14" t="s">
        <v>4940</v>
      </c>
      <c r="Y757" s="16">
        <v>5.53E-6</v>
      </c>
      <c r="Z757" s="16">
        <v>14.9</v>
      </c>
      <c r="AA757" s="17"/>
      <c r="AB757" s="16">
        <v>0.0</v>
      </c>
      <c r="AC757" s="16">
        <v>0.0</v>
      </c>
      <c r="AD757" s="16">
        <v>4.96</v>
      </c>
      <c r="AE757" s="16">
        <v>1.0</v>
      </c>
      <c r="AF757" s="16">
        <v>0.007</v>
      </c>
      <c r="AG757" s="16">
        <v>0.0</v>
      </c>
      <c r="AH757" s="16">
        <v>75062.0</v>
      </c>
      <c r="AI757" s="16">
        <v>0.0</v>
      </c>
      <c r="AJ757" s="16">
        <v>0.0</v>
      </c>
      <c r="AK757" s="16">
        <v>2.0</v>
      </c>
      <c r="AL757" s="16">
        <v>60024.0</v>
      </c>
      <c r="AM757" s="16">
        <v>0.0</v>
      </c>
      <c r="AN757" s="16">
        <v>0.0</v>
      </c>
      <c r="AO757" s="16">
        <v>0.0</v>
      </c>
      <c r="AP757" s="16">
        <v>29608.0</v>
      </c>
      <c r="AQ757" s="16">
        <v>0.0</v>
      </c>
      <c r="AR757" s="16">
        <v>0.0</v>
      </c>
      <c r="AS757" s="16">
        <v>0.0</v>
      </c>
      <c r="AT757" s="16">
        <v>44874.0</v>
      </c>
      <c r="AU757" s="16">
        <v>0.0</v>
      </c>
      <c r="AV757" s="16">
        <v>0.0</v>
      </c>
      <c r="AW757" s="16">
        <v>0.0</v>
      </c>
      <c r="AX757" s="16">
        <v>64040.0</v>
      </c>
      <c r="AY757" s="16">
        <v>0.0</v>
      </c>
      <c r="AZ757" s="16">
        <v>0.0</v>
      </c>
      <c r="BA757" s="16">
        <v>0.0</v>
      </c>
      <c r="BB757" s="16">
        <v>6062.0</v>
      </c>
      <c r="BC757" s="16">
        <v>0.0</v>
      </c>
      <c r="BD757" s="16">
        <v>0.0</v>
      </c>
      <c r="BE757" s="16">
        <v>0.0</v>
      </c>
      <c r="BF757" s="16">
        <v>1180032.0</v>
      </c>
      <c r="BG757" s="16">
        <v>0.0</v>
      </c>
      <c r="BH757" s="16">
        <v>0.0</v>
      </c>
      <c r="BI757" s="16">
        <v>0.0</v>
      </c>
      <c r="BJ757" s="16">
        <v>912.0</v>
      </c>
      <c r="BK757" s="16">
        <v>0.0</v>
      </c>
      <c r="BL757" s="16">
        <v>0.0</v>
      </c>
      <c r="BM757" s="16">
        <v>0.0</v>
      </c>
      <c r="BN757" s="16">
        <v>91082.0</v>
      </c>
      <c r="BO757" s="16">
        <v>0.0</v>
      </c>
      <c r="BP757" s="16">
        <v>0.0</v>
      </c>
      <c r="BQ757" s="16">
        <v>0.0</v>
      </c>
      <c r="BR757" s="16">
        <v>62512.0</v>
      </c>
      <c r="BS757" s="16">
        <v>0.0</v>
      </c>
      <c r="BT757" s="16">
        <v>0.0</v>
      </c>
    </row>
    <row r="758">
      <c r="A758" s="14" t="s">
        <v>7644</v>
      </c>
      <c r="B758" s="16">
        <v>11.0</v>
      </c>
      <c r="C758" s="16">
        <v>4091308.0</v>
      </c>
      <c r="D758" s="14" t="s">
        <v>7645</v>
      </c>
      <c r="E758" s="14" t="s">
        <v>2622</v>
      </c>
      <c r="F758" s="14" t="s">
        <v>2631</v>
      </c>
      <c r="G758" s="14" t="s">
        <v>5166</v>
      </c>
      <c r="H758" s="14" t="s">
        <v>2978</v>
      </c>
      <c r="I758" s="14" t="s">
        <v>21</v>
      </c>
      <c r="J758" s="14" t="s">
        <v>4845</v>
      </c>
      <c r="K758" s="14" t="s">
        <v>7646</v>
      </c>
      <c r="L758" s="14" t="s">
        <v>7646</v>
      </c>
      <c r="M758" s="14" t="s">
        <v>7647</v>
      </c>
      <c r="N758" s="14" t="s">
        <v>409</v>
      </c>
      <c r="P758" s="17"/>
      <c r="Q758" s="17"/>
      <c r="R758" s="16">
        <v>2.0</v>
      </c>
      <c r="S758" s="16">
        <v>1614212.0</v>
      </c>
      <c r="T758" s="18">
        <v>1.239E-6</v>
      </c>
      <c r="U758" s="16">
        <v>0.0</v>
      </c>
      <c r="V758" s="16">
        <v>0.0</v>
      </c>
      <c r="W758" s="14" t="s">
        <v>2978</v>
      </c>
      <c r="X758" s="14" t="s">
        <v>4954</v>
      </c>
      <c r="Y758" s="16">
        <v>7.39E-6</v>
      </c>
      <c r="Z758" s="16">
        <v>25.1</v>
      </c>
      <c r="AA758" s="16">
        <v>0.137</v>
      </c>
      <c r="AB758" s="16">
        <v>0.0</v>
      </c>
      <c r="AC758" s="16">
        <v>-0.01</v>
      </c>
      <c r="AD758" s="16">
        <v>7.14</v>
      </c>
      <c r="AE758" s="16">
        <v>0.0</v>
      </c>
      <c r="AF758" s="16">
        <v>0.959</v>
      </c>
      <c r="AG758" s="16">
        <v>0.0</v>
      </c>
      <c r="AH758" s="16">
        <v>75058.0</v>
      </c>
      <c r="AI758" s="16">
        <v>0.0</v>
      </c>
      <c r="AJ758" s="16">
        <v>0.0</v>
      </c>
      <c r="AK758" s="16">
        <v>0.0</v>
      </c>
      <c r="AL758" s="16">
        <v>60020.0</v>
      </c>
      <c r="AM758" s="16">
        <v>0.0</v>
      </c>
      <c r="AN758" s="16">
        <v>0.0</v>
      </c>
      <c r="AO758" s="16">
        <v>0.0</v>
      </c>
      <c r="AP758" s="16">
        <v>29608.0</v>
      </c>
      <c r="AQ758" s="16">
        <v>0.0</v>
      </c>
      <c r="AR758" s="16">
        <v>0.0</v>
      </c>
      <c r="AS758" s="16">
        <v>2.0</v>
      </c>
      <c r="AT758" s="16">
        <v>44888.0</v>
      </c>
      <c r="AU758" s="16">
        <v>0.0</v>
      </c>
      <c r="AV758" s="16">
        <v>0.0</v>
      </c>
      <c r="AW758" s="16">
        <v>0.0</v>
      </c>
      <c r="AX758" s="16">
        <v>64026.0</v>
      </c>
      <c r="AY758" s="16">
        <v>0.0</v>
      </c>
      <c r="AZ758" s="16">
        <v>0.0</v>
      </c>
      <c r="BA758" s="16">
        <v>0.0</v>
      </c>
      <c r="BB758" s="16">
        <v>6062.0</v>
      </c>
      <c r="BC758" s="16">
        <v>0.0</v>
      </c>
      <c r="BD758" s="16">
        <v>0.0</v>
      </c>
      <c r="BE758" s="16">
        <v>0.0</v>
      </c>
      <c r="BF758" s="16">
        <v>1180040.0</v>
      </c>
      <c r="BG758" s="16">
        <v>0.0</v>
      </c>
      <c r="BH758" s="16">
        <v>0.0</v>
      </c>
      <c r="BI758" s="16">
        <v>0.0</v>
      </c>
      <c r="BJ758" s="16">
        <v>912.0</v>
      </c>
      <c r="BK758" s="16">
        <v>0.0</v>
      </c>
      <c r="BL758" s="16">
        <v>0.0</v>
      </c>
      <c r="BM758" s="16">
        <v>0.0</v>
      </c>
      <c r="BN758" s="16">
        <v>91090.0</v>
      </c>
      <c r="BO758" s="16">
        <v>0.0</v>
      </c>
      <c r="BP758" s="16">
        <v>0.0</v>
      </c>
      <c r="BQ758" s="16">
        <v>0.0</v>
      </c>
      <c r="BR758" s="16">
        <v>62508.0</v>
      </c>
      <c r="BS758" s="16">
        <v>0.0</v>
      </c>
      <c r="BT758" s="16">
        <v>0.0</v>
      </c>
    </row>
    <row r="759">
      <c r="A759" s="14" t="s">
        <v>7648</v>
      </c>
      <c r="B759" s="16">
        <v>11.0</v>
      </c>
      <c r="C759" s="16">
        <v>3856351.0</v>
      </c>
      <c r="D759" s="14" t="s">
        <v>7649</v>
      </c>
      <c r="E759" s="14" t="s">
        <v>2622</v>
      </c>
      <c r="F759" s="14" t="s">
        <v>2630</v>
      </c>
      <c r="G759" s="14" t="s">
        <v>5166</v>
      </c>
      <c r="H759" s="14" t="s">
        <v>2978</v>
      </c>
      <c r="I759" s="14" t="s">
        <v>21</v>
      </c>
      <c r="J759" s="14" t="s">
        <v>4845</v>
      </c>
      <c r="K759" s="14" t="s">
        <v>7650</v>
      </c>
      <c r="L759" s="14" t="s">
        <v>7650</v>
      </c>
      <c r="M759" s="14" t="s">
        <v>7651</v>
      </c>
      <c r="N759" s="14" t="s">
        <v>409</v>
      </c>
      <c r="O759" s="14" t="s">
        <v>410</v>
      </c>
      <c r="P759" s="16">
        <v>942226.0</v>
      </c>
      <c r="Q759" s="17"/>
      <c r="R759" s="16">
        <v>2.0</v>
      </c>
      <c r="S759" s="16">
        <v>1614214.0</v>
      </c>
      <c r="T759" s="18">
        <v>1.239E-6</v>
      </c>
      <c r="U759" s="16">
        <v>0.0</v>
      </c>
      <c r="V759" s="16">
        <v>0.0</v>
      </c>
      <c r="W759" s="14" t="s">
        <v>2978</v>
      </c>
      <c r="X759" s="14" t="s">
        <v>4940</v>
      </c>
      <c r="Y759" s="16">
        <v>5.53E-6</v>
      </c>
      <c r="Z759" s="16">
        <v>13.0</v>
      </c>
      <c r="AA759" s="17"/>
      <c r="AB759" s="16">
        <v>0.0</v>
      </c>
      <c r="AC759" s="16">
        <v>-0.01</v>
      </c>
      <c r="AD759" s="16">
        <v>0.314</v>
      </c>
      <c r="AE759" s="16">
        <v>0.35</v>
      </c>
      <c r="AF759" s="16">
        <v>0.007</v>
      </c>
      <c r="AG759" s="16">
        <v>0.0</v>
      </c>
      <c r="AH759" s="16">
        <v>75070.0</v>
      </c>
      <c r="AI759" s="16">
        <v>0.0</v>
      </c>
      <c r="AJ759" s="16">
        <v>0.0</v>
      </c>
      <c r="AK759" s="16">
        <v>2.0</v>
      </c>
      <c r="AL759" s="16">
        <v>60032.0</v>
      </c>
      <c r="AM759" s="16">
        <v>0.0</v>
      </c>
      <c r="AN759" s="16">
        <v>0.0</v>
      </c>
      <c r="AO759" s="16">
        <v>0.0</v>
      </c>
      <c r="AP759" s="16">
        <v>29604.0</v>
      </c>
      <c r="AQ759" s="16">
        <v>0.0</v>
      </c>
      <c r="AR759" s="16">
        <v>0.0</v>
      </c>
      <c r="AS759" s="16">
        <v>0.0</v>
      </c>
      <c r="AT759" s="16">
        <v>44888.0</v>
      </c>
      <c r="AU759" s="16">
        <v>0.0</v>
      </c>
      <c r="AV759" s="16">
        <v>0.0</v>
      </c>
      <c r="AW759" s="16">
        <v>0.0</v>
      </c>
      <c r="AX759" s="16">
        <v>64010.0</v>
      </c>
      <c r="AY759" s="16">
        <v>0.0</v>
      </c>
      <c r="AZ759" s="16">
        <v>0.0</v>
      </c>
      <c r="BA759" s="16">
        <v>0.0</v>
      </c>
      <c r="BB759" s="16">
        <v>6062.0</v>
      </c>
      <c r="BC759" s="16">
        <v>0.0</v>
      </c>
      <c r="BD759" s="16">
        <v>0.0</v>
      </c>
      <c r="BE759" s="16">
        <v>0.0</v>
      </c>
      <c r="BF759" s="16">
        <v>1180040.0</v>
      </c>
      <c r="BG759" s="16">
        <v>0.0</v>
      </c>
      <c r="BH759" s="16">
        <v>0.0</v>
      </c>
      <c r="BI759" s="16">
        <v>0.0</v>
      </c>
      <c r="BJ759" s="16">
        <v>912.0</v>
      </c>
      <c r="BK759" s="16">
        <v>0.0</v>
      </c>
      <c r="BL759" s="16">
        <v>0.0</v>
      </c>
      <c r="BM759" s="16">
        <v>0.0</v>
      </c>
      <c r="BN759" s="16">
        <v>91084.0</v>
      </c>
      <c r="BO759" s="16">
        <v>0.0</v>
      </c>
      <c r="BP759" s="16">
        <v>0.0</v>
      </c>
      <c r="BQ759" s="16">
        <v>0.0</v>
      </c>
      <c r="BR759" s="16">
        <v>62512.0</v>
      </c>
      <c r="BS759" s="16">
        <v>0.0</v>
      </c>
      <c r="BT759" s="16">
        <v>0.0</v>
      </c>
    </row>
    <row r="760">
      <c r="A760" s="14" t="s">
        <v>7652</v>
      </c>
      <c r="B760" s="16">
        <v>11.0</v>
      </c>
      <c r="C760" s="16">
        <v>3967593.0</v>
      </c>
      <c r="D760" s="17"/>
      <c r="E760" s="14" t="s">
        <v>2631</v>
      </c>
      <c r="F760" s="14" t="s">
        <v>2630</v>
      </c>
      <c r="G760" s="14" t="s">
        <v>5166</v>
      </c>
      <c r="H760" s="14" t="s">
        <v>2978</v>
      </c>
      <c r="I760" s="14" t="s">
        <v>21</v>
      </c>
      <c r="J760" s="14" t="s">
        <v>4845</v>
      </c>
      <c r="K760" s="14" t="s">
        <v>7653</v>
      </c>
      <c r="L760" s="14" t="s">
        <v>7653</v>
      </c>
      <c r="M760" s="14" t="s">
        <v>7654</v>
      </c>
      <c r="N760" s="14" t="s">
        <v>409</v>
      </c>
      <c r="P760" s="17"/>
      <c r="Q760" s="17"/>
      <c r="R760" s="16">
        <v>2.0</v>
      </c>
      <c r="S760" s="16">
        <v>1614218.0</v>
      </c>
      <c r="T760" s="18">
        <v>1.239E-6</v>
      </c>
      <c r="U760" s="16">
        <v>0.0</v>
      </c>
      <c r="V760" s="16">
        <v>0.0</v>
      </c>
      <c r="W760" s="14" t="s">
        <v>2978</v>
      </c>
      <c r="X760" s="17"/>
      <c r="Y760" s="17"/>
      <c r="Z760" s="16">
        <v>23.1</v>
      </c>
      <c r="AA760" s="17"/>
      <c r="AB760" s="16">
        <v>0.0</v>
      </c>
      <c r="AC760" s="16">
        <v>0.0</v>
      </c>
      <c r="AD760" s="16">
        <v>8.79</v>
      </c>
      <c r="AE760" s="16">
        <v>0.05</v>
      </c>
      <c r="AF760" s="16">
        <v>0.511</v>
      </c>
      <c r="AG760" s="16">
        <v>0.0</v>
      </c>
      <c r="AH760" s="16">
        <v>75050.0</v>
      </c>
      <c r="AI760" s="16">
        <v>0.0</v>
      </c>
      <c r="AJ760" s="16">
        <v>0.0</v>
      </c>
      <c r="AK760" s="16">
        <v>0.0</v>
      </c>
      <c r="AL760" s="16">
        <v>60028.0</v>
      </c>
      <c r="AM760" s="16">
        <v>0.0</v>
      </c>
      <c r="AN760" s="16">
        <v>0.0</v>
      </c>
      <c r="AO760" s="16">
        <v>0.0</v>
      </c>
      <c r="AP760" s="16">
        <v>29608.0</v>
      </c>
      <c r="AQ760" s="16">
        <v>0.0</v>
      </c>
      <c r="AR760" s="16">
        <v>0.0</v>
      </c>
      <c r="AS760" s="16">
        <v>1.0</v>
      </c>
      <c r="AT760" s="16">
        <v>44890.0</v>
      </c>
      <c r="AU760" s="16">
        <v>0.0</v>
      </c>
      <c r="AV760" s="16">
        <v>0.0</v>
      </c>
      <c r="AW760" s="16">
        <v>0.0</v>
      </c>
      <c r="AX760" s="16">
        <v>64044.0</v>
      </c>
      <c r="AY760" s="16">
        <v>0.0</v>
      </c>
      <c r="AZ760" s="16">
        <v>0.0</v>
      </c>
      <c r="BA760" s="16">
        <v>0.0</v>
      </c>
      <c r="BB760" s="16">
        <v>6062.0</v>
      </c>
      <c r="BC760" s="16">
        <v>0.0</v>
      </c>
      <c r="BD760" s="16">
        <v>0.0</v>
      </c>
      <c r="BE760" s="16">
        <v>1.0</v>
      </c>
      <c r="BF760" s="16">
        <v>1180038.0</v>
      </c>
      <c r="BG760" s="16">
        <v>0.0</v>
      </c>
      <c r="BH760" s="16">
        <v>0.0</v>
      </c>
      <c r="BI760" s="16">
        <v>0.0</v>
      </c>
      <c r="BJ760" s="16">
        <v>912.0</v>
      </c>
      <c r="BK760" s="16">
        <v>0.0</v>
      </c>
      <c r="BL760" s="16">
        <v>0.0</v>
      </c>
      <c r="BM760" s="16">
        <v>0.0</v>
      </c>
      <c r="BN760" s="16">
        <v>91076.0</v>
      </c>
      <c r="BO760" s="16">
        <v>0.0</v>
      </c>
      <c r="BP760" s="16">
        <v>0.0</v>
      </c>
      <c r="BQ760" s="16">
        <v>0.0</v>
      </c>
      <c r="BR760" s="16">
        <v>62510.0</v>
      </c>
      <c r="BS760" s="16">
        <v>0.0</v>
      </c>
      <c r="BT760" s="16">
        <v>0.0</v>
      </c>
    </row>
    <row r="761">
      <c r="A761" s="14" t="s">
        <v>7655</v>
      </c>
      <c r="B761" s="16">
        <v>11.0</v>
      </c>
      <c r="C761" s="16">
        <v>4083301.0</v>
      </c>
      <c r="D761" s="14" t="s">
        <v>7656</v>
      </c>
      <c r="E761" s="14" t="s">
        <v>2631</v>
      </c>
      <c r="F761" s="14" t="s">
        <v>2630</v>
      </c>
      <c r="G761" s="14" t="s">
        <v>5166</v>
      </c>
      <c r="H761" s="14" t="s">
        <v>2978</v>
      </c>
      <c r="I761" s="14" t="s">
        <v>21</v>
      </c>
      <c r="J761" s="14" t="s">
        <v>4845</v>
      </c>
      <c r="K761" s="14" t="s">
        <v>7657</v>
      </c>
      <c r="L761" s="14" t="s">
        <v>7657</v>
      </c>
      <c r="M761" s="14" t="s">
        <v>7658</v>
      </c>
      <c r="N761" s="14" t="s">
        <v>409</v>
      </c>
      <c r="P761" s="17"/>
      <c r="Q761" s="17"/>
      <c r="R761" s="16">
        <v>2.0</v>
      </c>
      <c r="S761" s="16">
        <v>1614218.0</v>
      </c>
      <c r="T761" s="18">
        <v>1.239E-6</v>
      </c>
      <c r="U761" s="16">
        <v>0.0</v>
      </c>
      <c r="V761" s="16">
        <v>0.0</v>
      </c>
      <c r="W761" s="14" t="s">
        <v>2978</v>
      </c>
      <c r="X761" s="14" t="s">
        <v>4849</v>
      </c>
      <c r="Y761" s="18">
        <v>2.8E-7</v>
      </c>
      <c r="Z761" s="16">
        <v>28.4</v>
      </c>
      <c r="AA761" s="16">
        <v>0.737</v>
      </c>
      <c r="AB761" s="16">
        <v>0.0</v>
      </c>
      <c r="AC761" s="16">
        <v>-0.01</v>
      </c>
      <c r="AD761" s="16">
        <v>8.76</v>
      </c>
      <c r="AE761" s="16">
        <v>0.01</v>
      </c>
      <c r="AF761" s="16">
        <v>0.957</v>
      </c>
      <c r="AG761" s="16">
        <v>0.0</v>
      </c>
      <c r="AH761" s="16">
        <v>75062.0</v>
      </c>
      <c r="AI761" s="16">
        <v>0.0</v>
      </c>
      <c r="AJ761" s="16">
        <v>0.0</v>
      </c>
      <c r="AK761" s="16">
        <v>0.0</v>
      </c>
      <c r="AL761" s="16">
        <v>60024.0</v>
      </c>
      <c r="AM761" s="16">
        <v>0.0</v>
      </c>
      <c r="AN761" s="16">
        <v>0.0</v>
      </c>
      <c r="AO761" s="16">
        <v>0.0</v>
      </c>
      <c r="AP761" s="16">
        <v>29608.0</v>
      </c>
      <c r="AQ761" s="16">
        <v>0.0</v>
      </c>
      <c r="AR761" s="16">
        <v>0.0</v>
      </c>
      <c r="AS761" s="16">
        <v>0.0</v>
      </c>
      <c r="AT761" s="16">
        <v>44882.0</v>
      </c>
      <c r="AU761" s="16">
        <v>0.0</v>
      </c>
      <c r="AV761" s="16">
        <v>0.0</v>
      </c>
      <c r="AW761" s="16">
        <v>0.0</v>
      </c>
      <c r="AX761" s="16">
        <v>64026.0</v>
      </c>
      <c r="AY761" s="16">
        <v>0.0</v>
      </c>
      <c r="AZ761" s="16">
        <v>0.0</v>
      </c>
      <c r="BA761" s="16">
        <v>0.0</v>
      </c>
      <c r="BB761" s="16">
        <v>6062.0</v>
      </c>
      <c r="BC761" s="16">
        <v>0.0</v>
      </c>
      <c r="BD761" s="16">
        <v>0.0</v>
      </c>
      <c r="BE761" s="16">
        <v>2.0</v>
      </c>
      <c r="BF761" s="16">
        <v>1180050.0</v>
      </c>
      <c r="BG761" s="16">
        <v>0.0</v>
      </c>
      <c r="BH761" s="16">
        <v>0.0</v>
      </c>
      <c r="BI761" s="16">
        <v>0.0</v>
      </c>
      <c r="BJ761" s="16">
        <v>910.0</v>
      </c>
      <c r="BK761" s="16">
        <v>0.0</v>
      </c>
      <c r="BL761" s="16">
        <v>0.0</v>
      </c>
      <c r="BM761" s="16">
        <v>0.0</v>
      </c>
      <c r="BN761" s="16">
        <v>91086.0</v>
      </c>
      <c r="BO761" s="16">
        <v>0.0</v>
      </c>
      <c r="BP761" s="16">
        <v>0.0</v>
      </c>
      <c r="BQ761" s="16">
        <v>0.0</v>
      </c>
      <c r="BR761" s="16">
        <v>62508.0</v>
      </c>
      <c r="BS761" s="16">
        <v>0.0</v>
      </c>
      <c r="BT761" s="16">
        <v>0.0</v>
      </c>
    </row>
    <row r="762">
      <c r="A762" s="14" t="s">
        <v>7659</v>
      </c>
      <c r="B762" s="16">
        <v>11.0</v>
      </c>
      <c r="C762" s="16">
        <v>4091414.0</v>
      </c>
      <c r="D762" s="14" t="s">
        <v>7660</v>
      </c>
      <c r="E762" s="14" t="s">
        <v>2631</v>
      </c>
      <c r="F762" s="14" t="s">
        <v>2630</v>
      </c>
      <c r="G762" s="14" t="s">
        <v>5166</v>
      </c>
      <c r="H762" s="14" t="s">
        <v>2978</v>
      </c>
      <c r="I762" s="14" t="s">
        <v>21</v>
      </c>
      <c r="J762" s="14" t="s">
        <v>4845</v>
      </c>
      <c r="K762" s="14" t="s">
        <v>7661</v>
      </c>
      <c r="L762" s="14" t="s">
        <v>7661</v>
      </c>
      <c r="M762" s="14" t="s">
        <v>7662</v>
      </c>
      <c r="N762" s="14" t="s">
        <v>4848</v>
      </c>
      <c r="O762" s="14" t="s">
        <v>4878</v>
      </c>
      <c r="P762" s="16">
        <v>2949313.0</v>
      </c>
      <c r="Q762" s="17"/>
      <c r="R762" s="16">
        <v>2.0</v>
      </c>
      <c r="S762" s="16">
        <v>1614218.0</v>
      </c>
      <c r="T762" s="18">
        <v>1.239E-6</v>
      </c>
      <c r="U762" s="16">
        <v>0.0</v>
      </c>
      <c r="V762" s="16">
        <v>0.0</v>
      </c>
      <c r="W762" s="14" t="s">
        <v>2978</v>
      </c>
      <c r="X762" s="14" t="s">
        <v>4849</v>
      </c>
      <c r="Y762" s="18">
        <v>2.8E-7</v>
      </c>
      <c r="Z762" s="16">
        <v>10.3</v>
      </c>
      <c r="AA762" s="16">
        <v>0.157</v>
      </c>
      <c r="AB762" s="16">
        <v>0.0</v>
      </c>
      <c r="AC762" s="16">
        <v>0.0</v>
      </c>
      <c r="AD762" s="16">
        <v>7.03</v>
      </c>
      <c r="AE762" s="17"/>
      <c r="AF762" s="17"/>
      <c r="AG762" s="16">
        <v>0.0</v>
      </c>
      <c r="AH762" s="16">
        <v>75066.0</v>
      </c>
      <c r="AI762" s="16">
        <v>0.0</v>
      </c>
      <c r="AJ762" s="16">
        <v>0.0</v>
      </c>
      <c r="AK762" s="16">
        <v>0.0</v>
      </c>
      <c r="AL762" s="16">
        <v>60024.0</v>
      </c>
      <c r="AM762" s="16">
        <v>0.0</v>
      </c>
      <c r="AN762" s="16">
        <v>0.0</v>
      </c>
      <c r="AO762" s="16">
        <v>0.0</v>
      </c>
      <c r="AP762" s="16">
        <v>29608.0</v>
      </c>
      <c r="AQ762" s="16">
        <v>0.0</v>
      </c>
      <c r="AR762" s="16">
        <v>0.0</v>
      </c>
      <c r="AS762" s="16">
        <v>0.0</v>
      </c>
      <c r="AT762" s="16">
        <v>44878.0</v>
      </c>
      <c r="AU762" s="16">
        <v>0.0</v>
      </c>
      <c r="AV762" s="16">
        <v>0.0</v>
      </c>
      <c r="AW762" s="16">
        <v>0.0</v>
      </c>
      <c r="AX762" s="16">
        <v>64038.0</v>
      </c>
      <c r="AY762" s="16">
        <v>0.0</v>
      </c>
      <c r="AZ762" s="16">
        <v>0.0</v>
      </c>
      <c r="BA762" s="16">
        <v>0.0</v>
      </c>
      <c r="BB762" s="16">
        <v>6062.0</v>
      </c>
      <c r="BC762" s="16">
        <v>0.0</v>
      </c>
      <c r="BD762" s="16">
        <v>0.0</v>
      </c>
      <c r="BE762" s="16">
        <v>2.0</v>
      </c>
      <c r="BF762" s="16">
        <v>1180032.0</v>
      </c>
      <c r="BG762" s="16">
        <v>0.0</v>
      </c>
      <c r="BH762" s="16">
        <v>0.0</v>
      </c>
      <c r="BI762" s="16">
        <v>0.0</v>
      </c>
      <c r="BJ762" s="16">
        <v>912.0</v>
      </c>
      <c r="BK762" s="16">
        <v>0.0</v>
      </c>
      <c r="BL762" s="16">
        <v>0.0</v>
      </c>
      <c r="BM762" s="16">
        <v>0.0</v>
      </c>
      <c r="BN762" s="16">
        <v>91088.0</v>
      </c>
      <c r="BO762" s="16">
        <v>0.0</v>
      </c>
      <c r="BP762" s="16">
        <v>0.0</v>
      </c>
      <c r="BQ762" s="16">
        <v>0.0</v>
      </c>
      <c r="BR762" s="16">
        <v>62510.0</v>
      </c>
      <c r="BS762" s="16">
        <v>0.0</v>
      </c>
      <c r="BT762" s="16">
        <v>0.0</v>
      </c>
    </row>
    <row r="763">
      <c r="A763" s="14" t="s">
        <v>7663</v>
      </c>
      <c r="B763" s="16">
        <v>11.0</v>
      </c>
      <c r="C763" s="16">
        <v>4083300.0</v>
      </c>
      <c r="D763" s="14" t="s">
        <v>7664</v>
      </c>
      <c r="E763" s="14" t="s">
        <v>2622</v>
      </c>
      <c r="F763" s="14" t="s">
        <v>2621</v>
      </c>
      <c r="G763" s="14" t="s">
        <v>5166</v>
      </c>
      <c r="H763" s="14" t="s">
        <v>2978</v>
      </c>
      <c r="I763" s="14" t="s">
        <v>21</v>
      </c>
      <c r="J763" s="14" t="s">
        <v>4845</v>
      </c>
      <c r="K763" s="14" t="s">
        <v>7665</v>
      </c>
      <c r="L763" s="14" t="s">
        <v>7665</v>
      </c>
      <c r="M763" s="14" t="s">
        <v>7666</v>
      </c>
      <c r="N763" s="14" t="s">
        <v>409</v>
      </c>
      <c r="O763" s="14" t="s">
        <v>410</v>
      </c>
      <c r="P763" s="16">
        <v>375470.0</v>
      </c>
      <c r="Q763" s="17"/>
      <c r="R763" s="16">
        <v>2.0</v>
      </c>
      <c r="S763" s="16">
        <v>1614224.0</v>
      </c>
      <c r="T763" s="18">
        <v>1.239E-6</v>
      </c>
      <c r="U763" s="16">
        <v>0.0</v>
      </c>
      <c r="V763" s="16">
        <v>0.0</v>
      </c>
      <c r="W763" s="14" t="s">
        <v>2978</v>
      </c>
      <c r="X763" s="14" t="s">
        <v>4849</v>
      </c>
      <c r="Y763" s="18">
        <v>2.8E-7</v>
      </c>
      <c r="Z763" s="16">
        <v>26.9</v>
      </c>
      <c r="AA763" s="17"/>
      <c r="AB763" s="16">
        <v>0.02</v>
      </c>
      <c r="AC763" s="16">
        <v>0.0</v>
      </c>
      <c r="AD763" s="16">
        <v>7.04</v>
      </c>
      <c r="AE763" s="16">
        <v>0.0</v>
      </c>
      <c r="AF763" s="16">
        <v>0.983</v>
      </c>
      <c r="AG763" s="16">
        <v>0.0</v>
      </c>
      <c r="AH763" s="16">
        <v>75072.0</v>
      </c>
      <c r="AI763" s="16">
        <v>0.0</v>
      </c>
      <c r="AJ763" s="16">
        <v>0.0</v>
      </c>
      <c r="AK763" s="16">
        <v>0.0</v>
      </c>
      <c r="AL763" s="16">
        <v>60030.0</v>
      </c>
      <c r="AM763" s="16">
        <v>0.0</v>
      </c>
      <c r="AN763" s="16">
        <v>0.0</v>
      </c>
      <c r="AO763" s="16">
        <v>0.0</v>
      </c>
      <c r="AP763" s="16">
        <v>29608.0</v>
      </c>
      <c r="AQ763" s="16">
        <v>0.0</v>
      </c>
      <c r="AR763" s="16">
        <v>0.0</v>
      </c>
      <c r="AS763" s="16">
        <v>0.0</v>
      </c>
      <c r="AT763" s="16">
        <v>44886.0</v>
      </c>
      <c r="AU763" s="16">
        <v>0.0</v>
      </c>
      <c r="AV763" s="16">
        <v>0.0</v>
      </c>
      <c r="AW763" s="16">
        <v>0.0</v>
      </c>
      <c r="AX763" s="16">
        <v>64014.0</v>
      </c>
      <c r="AY763" s="16">
        <v>0.0</v>
      </c>
      <c r="AZ763" s="16">
        <v>0.0</v>
      </c>
      <c r="BA763" s="16">
        <v>0.0</v>
      </c>
      <c r="BB763" s="16">
        <v>6062.0</v>
      </c>
      <c r="BC763" s="16">
        <v>0.0</v>
      </c>
      <c r="BD763" s="16">
        <v>0.0</v>
      </c>
      <c r="BE763" s="16">
        <v>2.0</v>
      </c>
      <c r="BF763" s="16">
        <v>1180040.0</v>
      </c>
      <c r="BG763" s="16">
        <v>0.0</v>
      </c>
      <c r="BH763" s="16">
        <v>0.0</v>
      </c>
      <c r="BI763" s="16">
        <v>0.0</v>
      </c>
      <c r="BJ763" s="16">
        <v>912.0</v>
      </c>
      <c r="BK763" s="16">
        <v>0.0</v>
      </c>
      <c r="BL763" s="16">
        <v>0.0</v>
      </c>
      <c r="BM763" s="16">
        <v>0.0</v>
      </c>
      <c r="BN763" s="16">
        <v>91092.0</v>
      </c>
      <c r="BO763" s="16">
        <v>0.0</v>
      </c>
      <c r="BP763" s="16">
        <v>0.0</v>
      </c>
      <c r="BQ763" s="16">
        <v>0.0</v>
      </c>
      <c r="BR763" s="16">
        <v>62508.0</v>
      </c>
      <c r="BS763" s="16">
        <v>0.0</v>
      </c>
      <c r="BT763" s="16">
        <v>0.0</v>
      </c>
    </row>
    <row r="764">
      <c r="A764" s="14" t="s">
        <v>7667</v>
      </c>
      <c r="B764" s="16">
        <v>11.0</v>
      </c>
      <c r="C764" s="16">
        <v>4091379.0</v>
      </c>
      <c r="D764" s="14" t="s">
        <v>7668</v>
      </c>
      <c r="E764" s="14" t="s">
        <v>2631</v>
      </c>
      <c r="F764" s="14" t="s">
        <v>2630</v>
      </c>
      <c r="G764" s="14" t="s">
        <v>5166</v>
      </c>
      <c r="H764" s="14" t="s">
        <v>2978</v>
      </c>
      <c r="I764" s="14" t="s">
        <v>21</v>
      </c>
      <c r="J764" s="14" t="s">
        <v>4845</v>
      </c>
      <c r="K764" s="14" t="s">
        <v>7669</v>
      </c>
      <c r="L764" s="14" t="s">
        <v>7669</v>
      </c>
      <c r="M764" s="14" t="s">
        <v>7670</v>
      </c>
      <c r="N764" s="14" t="s">
        <v>409</v>
      </c>
      <c r="P764" s="17"/>
      <c r="Q764" s="17"/>
      <c r="R764" s="16">
        <v>2.0</v>
      </c>
      <c r="S764" s="16">
        <v>1614224.0</v>
      </c>
      <c r="T764" s="18">
        <v>1.239E-6</v>
      </c>
      <c r="U764" s="16">
        <v>0.0</v>
      </c>
      <c r="V764" s="16">
        <v>0.0</v>
      </c>
      <c r="W764" s="14" t="s">
        <v>2978</v>
      </c>
      <c r="X764" s="14" t="s">
        <v>4849</v>
      </c>
      <c r="Y764" s="18">
        <v>2.8E-7</v>
      </c>
      <c r="Z764" s="16">
        <v>19.0</v>
      </c>
      <c r="AA764" s="17"/>
      <c r="AB764" s="16">
        <v>0.0</v>
      </c>
      <c r="AC764" s="16">
        <v>0.0</v>
      </c>
      <c r="AD764" s="16">
        <v>5.87</v>
      </c>
      <c r="AE764" s="16">
        <v>0.1</v>
      </c>
      <c r="AF764" s="16">
        <v>0.005</v>
      </c>
      <c r="AG764" s="16">
        <v>0.0</v>
      </c>
      <c r="AH764" s="16">
        <v>75072.0</v>
      </c>
      <c r="AI764" s="16">
        <v>0.0</v>
      </c>
      <c r="AJ764" s="16">
        <v>0.0</v>
      </c>
      <c r="AK764" s="16">
        <v>0.0</v>
      </c>
      <c r="AL764" s="16">
        <v>60024.0</v>
      </c>
      <c r="AM764" s="16">
        <v>0.0</v>
      </c>
      <c r="AN764" s="16">
        <v>0.0</v>
      </c>
      <c r="AO764" s="16">
        <v>0.0</v>
      </c>
      <c r="AP764" s="16">
        <v>29608.0</v>
      </c>
      <c r="AQ764" s="16">
        <v>0.0</v>
      </c>
      <c r="AR764" s="16">
        <v>0.0</v>
      </c>
      <c r="AS764" s="16">
        <v>0.0</v>
      </c>
      <c r="AT764" s="16">
        <v>44888.0</v>
      </c>
      <c r="AU764" s="16">
        <v>0.0</v>
      </c>
      <c r="AV764" s="16">
        <v>0.0</v>
      </c>
      <c r="AW764" s="16">
        <v>0.0</v>
      </c>
      <c r="AX764" s="16">
        <v>64024.0</v>
      </c>
      <c r="AY764" s="16">
        <v>0.0</v>
      </c>
      <c r="AZ764" s="16">
        <v>0.0</v>
      </c>
      <c r="BA764" s="16">
        <v>0.0</v>
      </c>
      <c r="BB764" s="16">
        <v>6062.0</v>
      </c>
      <c r="BC764" s="16">
        <v>0.0</v>
      </c>
      <c r="BD764" s="16">
        <v>0.0</v>
      </c>
      <c r="BE764" s="16">
        <v>2.0</v>
      </c>
      <c r="BF764" s="16">
        <v>1180036.0</v>
      </c>
      <c r="BG764" s="16">
        <v>0.0</v>
      </c>
      <c r="BH764" s="16">
        <v>0.0</v>
      </c>
      <c r="BI764" s="16">
        <v>0.0</v>
      </c>
      <c r="BJ764" s="16">
        <v>912.0</v>
      </c>
      <c r="BK764" s="16">
        <v>0.0</v>
      </c>
      <c r="BL764" s="16">
        <v>0.0</v>
      </c>
      <c r="BM764" s="16">
        <v>0.0</v>
      </c>
      <c r="BN764" s="16">
        <v>91088.0</v>
      </c>
      <c r="BO764" s="16">
        <v>0.0</v>
      </c>
      <c r="BP764" s="16">
        <v>0.0</v>
      </c>
      <c r="BQ764" s="16">
        <v>0.0</v>
      </c>
      <c r="BR764" s="16">
        <v>62510.0</v>
      </c>
      <c r="BS764" s="16">
        <v>0.0</v>
      </c>
      <c r="BT764" s="16">
        <v>0.0</v>
      </c>
    </row>
    <row r="765">
      <c r="A765" s="14" t="s">
        <v>7671</v>
      </c>
      <c r="B765" s="16">
        <v>11.0</v>
      </c>
      <c r="C765" s="16">
        <v>4083291.0</v>
      </c>
      <c r="D765" s="14" t="s">
        <v>7672</v>
      </c>
      <c r="E765" s="14" t="s">
        <v>2621</v>
      </c>
      <c r="F765" s="14" t="s">
        <v>2622</v>
      </c>
      <c r="G765" s="14" t="s">
        <v>5166</v>
      </c>
      <c r="H765" s="14" t="s">
        <v>2978</v>
      </c>
      <c r="I765" s="14" t="s">
        <v>21</v>
      </c>
      <c r="J765" s="14" t="s">
        <v>4845</v>
      </c>
      <c r="K765" s="14" t="s">
        <v>7673</v>
      </c>
      <c r="L765" s="14" t="s">
        <v>7673</v>
      </c>
      <c r="M765" s="14" t="s">
        <v>7674</v>
      </c>
      <c r="N765" s="14" t="s">
        <v>4848</v>
      </c>
      <c r="P765" s="17"/>
      <c r="Q765" s="17"/>
      <c r="R765" s="16">
        <v>2.0</v>
      </c>
      <c r="S765" s="16">
        <v>1614228.0</v>
      </c>
      <c r="T765" s="18">
        <v>1.239E-6</v>
      </c>
      <c r="U765" s="16">
        <v>0.0</v>
      </c>
      <c r="V765" s="16">
        <v>0.0</v>
      </c>
      <c r="W765" s="14" t="s">
        <v>2978</v>
      </c>
      <c r="X765" s="17"/>
      <c r="Y765" s="17"/>
      <c r="Z765" s="16">
        <v>8.99</v>
      </c>
      <c r="AA765" s="17"/>
      <c r="AB765" s="16">
        <v>0.01</v>
      </c>
      <c r="AC765" s="16">
        <v>0.0</v>
      </c>
      <c r="AD765" s="16">
        <v>2.97</v>
      </c>
      <c r="AE765" s="17"/>
      <c r="AF765" s="17"/>
      <c r="AG765" s="16">
        <v>0.0</v>
      </c>
      <c r="AH765" s="16">
        <v>75074.0</v>
      </c>
      <c r="AI765" s="16">
        <v>0.0</v>
      </c>
      <c r="AJ765" s="16">
        <v>0.0</v>
      </c>
      <c r="AK765" s="16">
        <v>0.0</v>
      </c>
      <c r="AL765" s="16">
        <v>60024.0</v>
      </c>
      <c r="AM765" s="16">
        <v>0.0</v>
      </c>
      <c r="AN765" s="16">
        <v>0.0</v>
      </c>
      <c r="AO765" s="16">
        <v>0.0</v>
      </c>
      <c r="AP765" s="16">
        <v>29608.0</v>
      </c>
      <c r="AQ765" s="16">
        <v>0.0</v>
      </c>
      <c r="AR765" s="16">
        <v>0.0</v>
      </c>
      <c r="AS765" s="16">
        <v>0.0</v>
      </c>
      <c r="AT765" s="16">
        <v>44880.0</v>
      </c>
      <c r="AU765" s="16">
        <v>0.0</v>
      </c>
      <c r="AV765" s="16">
        <v>0.0</v>
      </c>
      <c r="AW765" s="16">
        <v>0.0</v>
      </c>
      <c r="AX765" s="16">
        <v>64030.0</v>
      </c>
      <c r="AY765" s="16">
        <v>0.0</v>
      </c>
      <c r="AZ765" s="16">
        <v>0.0</v>
      </c>
      <c r="BA765" s="16">
        <v>0.0</v>
      </c>
      <c r="BB765" s="16">
        <v>6062.0</v>
      </c>
      <c r="BC765" s="16">
        <v>0.0</v>
      </c>
      <c r="BD765" s="16">
        <v>0.0</v>
      </c>
      <c r="BE765" s="16">
        <v>1.0</v>
      </c>
      <c r="BF765" s="16">
        <v>1180036.0</v>
      </c>
      <c r="BG765" s="16">
        <v>0.0</v>
      </c>
      <c r="BH765" s="16">
        <v>0.0</v>
      </c>
      <c r="BI765" s="16">
        <v>0.0</v>
      </c>
      <c r="BJ765" s="16">
        <v>912.0</v>
      </c>
      <c r="BK765" s="16">
        <v>0.0</v>
      </c>
      <c r="BL765" s="16">
        <v>0.0</v>
      </c>
      <c r="BM765" s="16">
        <v>0.0</v>
      </c>
      <c r="BN765" s="16">
        <v>91090.0</v>
      </c>
      <c r="BO765" s="16">
        <v>0.0</v>
      </c>
      <c r="BP765" s="16">
        <v>0.0</v>
      </c>
      <c r="BQ765" s="16">
        <v>1.0</v>
      </c>
      <c r="BR765" s="16">
        <v>62512.0</v>
      </c>
      <c r="BS765" s="16">
        <v>0.0</v>
      </c>
      <c r="BT765" s="16">
        <v>0.0</v>
      </c>
    </row>
    <row r="766">
      <c r="A766" s="14" t="s">
        <v>7675</v>
      </c>
      <c r="B766" s="16">
        <v>11.0</v>
      </c>
      <c r="C766" s="16">
        <v>4091327.0</v>
      </c>
      <c r="D766" s="14" t="s">
        <v>7676</v>
      </c>
      <c r="E766" s="14" t="s">
        <v>2622</v>
      </c>
      <c r="F766" s="14" t="s">
        <v>2621</v>
      </c>
      <c r="G766" s="14" t="s">
        <v>5166</v>
      </c>
      <c r="H766" s="14" t="s">
        <v>2978</v>
      </c>
      <c r="I766" s="14" t="s">
        <v>21</v>
      </c>
      <c r="J766" s="14" t="s">
        <v>4845</v>
      </c>
      <c r="K766" s="14" t="s">
        <v>7677</v>
      </c>
      <c r="L766" s="14" t="s">
        <v>7677</v>
      </c>
      <c r="M766" s="14" t="s">
        <v>7678</v>
      </c>
      <c r="N766" s="14" t="s">
        <v>4848</v>
      </c>
      <c r="P766" s="17"/>
      <c r="Q766" s="17"/>
      <c r="R766" s="16">
        <v>2.0</v>
      </c>
      <c r="S766" s="16">
        <v>1614228.0</v>
      </c>
      <c r="T766" s="18">
        <v>1.239E-6</v>
      </c>
      <c r="U766" s="16">
        <v>0.0</v>
      </c>
      <c r="V766" s="16">
        <v>0.0</v>
      </c>
      <c r="W766" s="14" t="s">
        <v>2978</v>
      </c>
      <c r="X766" s="14" t="s">
        <v>4849</v>
      </c>
      <c r="Y766" s="18">
        <v>2.8E-7</v>
      </c>
      <c r="Z766" s="16">
        <v>6.94</v>
      </c>
      <c r="AA766" s="16">
        <v>0.412</v>
      </c>
      <c r="AB766" s="16">
        <v>0.0</v>
      </c>
      <c r="AC766" s="16">
        <v>0.0</v>
      </c>
      <c r="AD766" s="16">
        <v>2.02</v>
      </c>
      <c r="AE766" s="17"/>
      <c r="AF766" s="17"/>
      <c r="AG766" s="16">
        <v>0.0</v>
      </c>
      <c r="AH766" s="16">
        <v>75050.0</v>
      </c>
      <c r="AI766" s="16">
        <v>0.0</v>
      </c>
      <c r="AJ766" s="16">
        <v>0.0</v>
      </c>
      <c r="AK766" s="16">
        <v>0.0</v>
      </c>
      <c r="AL766" s="16">
        <v>60026.0</v>
      </c>
      <c r="AM766" s="16">
        <v>0.0</v>
      </c>
      <c r="AN766" s="16">
        <v>0.0</v>
      </c>
      <c r="AO766" s="16">
        <v>0.0</v>
      </c>
      <c r="AP766" s="16">
        <v>29606.0</v>
      </c>
      <c r="AQ766" s="16">
        <v>0.0</v>
      </c>
      <c r="AR766" s="16">
        <v>0.0</v>
      </c>
      <c r="AS766" s="16">
        <v>0.0</v>
      </c>
      <c r="AT766" s="16">
        <v>44886.0</v>
      </c>
      <c r="AU766" s="16">
        <v>0.0</v>
      </c>
      <c r="AV766" s="16">
        <v>0.0</v>
      </c>
      <c r="AW766" s="16">
        <v>0.0</v>
      </c>
      <c r="AX766" s="16">
        <v>64036.0</v>
      </c>
      <c r="AY766" s="16">
        <v>0.0</v>
      </c>
      <c r="AZ766" s="16">
        <v>0.0</v>
      </c>
      <c r="BA766" s="16">
        <v>0.0</v>
      </c>
      <c r="BB766" s="16">
        <v>6062.0</v>
      </c>
      <c r="BC766" s="16">
        <v>0.0</v>
      </c>
      <c r="BD766" s="16">
        <v>0.0</v>
      </c>
      <c r="BE766" s="16">
        <v>2.0</v>
      </c>
      <c r="BF766" s="16">
        <v>1180046.0</v>
      </c>
      <c r="BG766" s="16">
        <v>0.0</v>
      </c>
      <c r="BH766" s="16">
        <v>0.0</v>
      </c>
      <c r="BI766" s="16">
        <v>0.0</v>
      </c>
      <c r="BJ766" s="16">
        <v>912.0</v>
      </c>
      <c r="BK766" s="16">
        <v>0.0</v>
      </c>
      <c r="BL766" s="16">
        <v>0.0</v>
      </c>
      <c r="BM766" s="16">
        <v>0.0</v>
      </c>
      <c r="BN766" s="16">
        <v>91092.0</v>
      </c>
      <c r="BO766" s="16">
        <v>0.0</v>
      </c>
      <c r="BP766" s="16">
        <v>0.0</v>
      </c>
      <c r="BQ766" s="16">
        <v>0.0</v>
      </c>
      <c r="BR766" s="16">
        <v>62512.0</v>
      </c>
      <c r="BS766" s="16">
        <v>0.0</v>
      </c>
      <c r="BT766" s="16">
        <v>0.0</v>
      </c>
    </row>
    <row r="767">
      <c r="A767" s="14" t="s">
        <v>7679</v>
      </c>
      <c r="B767" s="16">
        <v>11.0</v>
      </c>
      <c r="C767" s="16">
        <v>4083361.0</v>
      </c>
      <c r="D767" s="14" t="s">
        <v>7680</v>
      </c>
      <c r="E767" s="14" t="s">
        <v>2631</v>
      </c>
      <c r="F767" s="14" t="s">
        <v>2630</v>
      </c>
      <c r="G767" s="14" t="s">
        <v>5166</v>
      </c>
      <c r="H767" s="14" t="s">
        <v>2978</v>
      </c>
      <c r="I767" s="14" t="s">
        <v>21</v>
      </c>
      <c r="J767" s="14" t="s">
        <v>4845</v>
      </c>
      <c r="K767" s="14" t="s">
        <v>7681</v>
      </c>
      <c r="L767" s="14" t="s">
        <v>7681</v>
      </c>
      <c r="M767" s="14" t="s">
        <v>7682</v>
      </c>
      <c r="N767" s="14" t="s">
        <v>409</v>
      </c>
      <c r="O767" s="14" t="s">
        <v>410</v>
      </c>
      <c r="P767" s="16">
        <v>643781.0</v>
      </c>
      <c r="Q767" s="17"/>
      <c r="R767" s="16">
        <v>2.0</v>
      </c>
      <c r="S767" s="16">
        <v>1614234.0</v>
      </c>
      <c r="T767" s="18">
        <v>1.239E-6</v>
      </c>
      <c r="U767" s="16">
        <v>0.0</v>
      </c>
      <c r="V767" s="16">
        <v>0.0</v>
      </c>
      <c r="W767" s="14" t="s">
        <v>2978</v>
      </c>
      <c r="X767" s="14" t="s">
        <v>4940</v>
      </c>
      <c r="Y767" s="16">
        <v>5.53E-6</v>
      </c>
      <c r="Z767" s="16">
        <v>27.4</v>
      </c>
      <c r="AA767" s="16">
        <v>0.779</v>
      </c>
      <c r="AB767" s="16">
        <v>0.0</v>
      </c>
      <c r="AC767" s="16">
        <v>0.0</v>
      </c>
      <c r="AD767" s="16">
        <v>8.76</v>
      </c>
      <c r="AE767" s="16">
        <v>0.0</v>
      </c>
      <c r="AF767" s="16">
        <v>0.969</v>
      </c>
      <c r="AG767" s="16">
        <v>0.0</v>
      </c>
      <c r="AH767" s="16">
        <v>75070.0</v>
      </c>
      <c r="AI767" s="16">
        <v>0.0</v>
      </c>
      <c r="AJ767" s="16">
        <v>0.0</v>
      </c>
      <c r="AK767" s="16">
        <v>2.0</v>
      </c>
      <c r="AL767" s="16">
        <v>60036.0</v>
      </c>
      <c r="AM767" s="16">
        <v>0.0</v>
      </c>
      <c r="AN767" s="16">
        <v>0.0</v>
      </c>
      <c r="AO767" s="16">
        <v>0.0</v>
      </c>
      <c r="AP767" s="16">
        <v>29608.0</v>
      </c>
      <c r="AQ767" s="16">
        <v>0.0</v>
      </c>
      <c r="AR767" s="16">
        <v>0.0</v>
      </c>
      <c r="AS767" s="16">
        <v>0.0</v>
      </c>
      <c r="AT767" s="16">
        <v>44880.0</v>
      </c>
      <c r="AU767" s="16">
        <v>0.0</v>
      </c>
      <c r="AV767" s="16">
        <v>0.0</v>
      </c>
      <c r="AW767" s="16">
        <v>0.0</v>
      </c>
      <c r="AX767" s="16">
        <v>64038.0</v>
      </c>
      <c r="AY767" s="16">
        <v>0.0</v>
      </c>
      <c r="AZ767" s="16">
        <v>0.0</v>
      </c>
      <c r="BA767" s="16">
        <v>0.0</v>
      </c>
      <c r="BB767" s="16">
        <v>6062.0</v>
      </c>
      <c r="BC767" s="16">
        <v>0.0</v>
      </c>
      <c r="BD767" s="16">
        <v>0.0</v>
      </c>
      <c r="BE767" s="16">
        <v>0.0</v>
      </c>
      <c r="BF767" s="16">
        <v>1180036.0</v>
      </c>
      <c r="BG767" s="16">
        <v>0.0</v>
      </c>
      <c r="BH767" s="16">
        <v>0.0</v>
      </c>
      <c r="BI767" s="16">
        <v>0.0</v>
      </c>
      <c r="BJ767" s="16">
        <v>912.0</v>
      </c>
      <c r="BK767" s="16">
        <v>0.0</v>
      </c>
      <c r="BL767" s="16">
        <v>0.0</v>
      </c>
      <c r="BM767" s="16">
        <v>0.0</v>
      </c>
      <c r="BN767" s="16">
        <v>91086.0</v>
      </c>
      <c r="BO767" s="16">
        <v>0.0</v>
      </c>
      <c r="BP767" s="16">
        <v>0.0</v>
      </c>
      <c r="BQ767" s="16">
        <v>0.0</v>
      </c>
      <c r="BR767" s="16">
        <v>62506.0</v>
      </c>
      <c r="BS767" s="16">
        <v>0.0</v>
      </c>
      <c r="BT767" s="16">
        <v>0.0</v>
      </c>
    </row>
    <row r="768">
      <c r="A768" s="14" t="s">
        <v>7683</v>
      </c>
      <c r="B768" s="16">
        <v>11.0</v>
      </c>
      <c r="C768" s="16">
        <v>4083359.0</v>
      </c>
      <c r="D768" s="14" t="s">
        <v>7684</v>
      </c>
      <c r="E768" s="14" t="s">
        <v>2621</v>
      </c>
      <c r="F768" s="14" t="s">
        <v>2622</v>
      </c>
      <c r="G768" s="14" t="s">
        <v>5166</v>
      </c>
      <c r="H768" s="14" t="s">
        <v>2978</v>
      </c>
      <c r="I768" s="14" t="s">
        <v>21</v>
      </c>
      <c r="J768" s="14" t="s">
        <v>4845</v>
      </c>
      <c r="K768" s="14" t="s">
        <v>7685</v>
      </c>
      <c r="L768" s="14" t="s">
        <v>7685</v>
      </c>
      <c r="M768" s="14" t="s">
        <v>7686</v>
      </c>
      <c r="N768" s="14" t="s">
        <v>4848</v>
      </c>
      <c r="P768" s="17"/>
      <c r="Q768" s="17"/>
      <c r="R768" s="16">
        <v>2.0</v>
      </c>
      <c r="S768" s="16">
        <v>1614236.0</v>
      </c>
      <c r="T768" s="18">
        <v>1.239E-6</v>
      </c>
      <c r="U768" s="16">
        <v>0.0</v>
      </c>
      <c r="V768" s="16">
        <v>0.0</v>
      </c>
      <c r="W768" s="14" t="s">
        <v>2978</v>
      </c>
      <c r="X768" s="17"/>
      <c r="Y768" s="17"/>
      <c r="Z768" s="16">
        <v>2.87</v>
      </c>
      <c r="AA768" s="16">
        <v>0.038</v>
      </c>
      <c r="AB768" s="16">
        <v>0.01</v>
      </c>
      <c r="AC768" s="16">
        <v>0.0</v>
      </c>
      <c r="AD768" s="16">
        <v>-1.6</v>
      </c>
      <c r="AE768" s="17"/>
      <c r="AF768" s="17"/>
      <c r="AG768" s="16">
        <v>0.0</v>
      </c>
      <c r="AH768" s="16">
        <v>75060.0</v>
      </c>
      <c r="AI768" s="16">
        <v>0.0</v>
      </c>
      <c r="AJ768" s="16">
        <v>0.0</v>
      </c>
      <c r="AK768" s="16">
        <v>1.0</v>
      </c>
      <c r="AL768" s="16">
        <v>60034.0</v>
      </c>
      <c r="AM768" s="16">
        <v>0.0</v>
      </c>
      <c r="AN768" s="16">
        <v>0.0</v>
      </c>
      <c r="AO768" s="16">
        <v>0.0</v>
      </c>
      <c r="AP768" s="16">
        <v>29606.0</v>
      </c>
      <c r="AQ768" s="16">
        <v>0.0</v>
      </c>
      <c r="AR768" s="16">
        <v>0.0</v>
      </c>
      <c r="AS768" s="16">
        <v>0.0</v>
      </c>
      <c r="AT768" s="16">
        <v>44882.0</v>
      </c>
      <c r="AU768" s="16">
        <v>0.0</v>
      </c>
      <c r="AV768" s="16">
        <v>0.0</v>
      </c>
      <c r="AW768" s="16">
        <v>0.0</v>
      </c>
      <c r="AX768" s="16">
        <v>64040.0</v>
      </c>
      <c r="AY768" s="16">
        <v>0.0</v>
      </c>
      <c r="AZ768" s="16">
        <v>0.0</v>
      </c>
      <c r="BA768" s="16">
        <v>0.0</v>
      </c>
      <c r="BB768" s="16">
        <v>6062.0</v>
      </c>
      <c r="BC768" s="16">
        <v>0.0</v>
      </c>
      <c r="BD768" s="16">
        <v>0.0</v>
      </c>
      <c r="BE768" s="16">
        <v>1.0</v>
      </c>
      <c r="BF768" s="16">
        <v>1180038.0</v>
      </c>
      <c r="BG768" s="16">
        <v>0.0</v>
      </c>
      <c r="BH768" s="16">
        <v>0.0</v>
      </c>
      <c r="BI768" s="16">
        <v>0.0</v>
      </c>
      <c r="BJ768" s="16">
        <v>912.0</v>
      </c>
      <c r="BK768" s="16">
        <v>0.0</v>
      </c>
      <c r="BL768" s="16">
        <v>0.0</v>
      </c>
      <c r="BM768" s="16">
        <v>0.0</v>
      </c>
      <c r="BN768" s="16">
        <v>91090.0</v>
      </c>
      <c r="BO768" s="16">
        <v>0.0</v>
      </c>
      <c r="BP768" s="16">
        <v>0.0</v>
      </c>
      <c r="BQ768" s="16">
        <v>0.0</v>
      </c>
      <c r="BR768" s="16">
        <v>62512.0</v>
      </c>
      <c r="BS768" s="16">
        <v>0.0</v>
      </c>
      <c r="BT768" s="16">
        <v>0.0</v>
      </c>
    </row>
    <row r="769">
      <c r="A769" s="14" t="s">
        <v>7687</v>
      </c>
      <c r="B769" s="16">
        <v>11.0</v>
      </c>
      <c r="C769" s="16">
        <v>4083450.0</v>
      </c>
      <c r="D769" s="14" t="s">
        <v>7688</v>
      </c>
      <c r="E769" s="14" t="s">
        <v>2631</v>
      </c>
      <c r="F769" s="14" t="s">
        <v>2630</v>
      </c>
      <c r="G769" s="14" t="s">
        <v>5166</v>
      </c>
      <c r="H769" s="14" t="s">
        <v>2978</v>
      </c>
      <c r="I769" s="14" t="s">
        <v>21</v>
      </c>
      <c r="J769" s="14" t="s">
        <v>4845</v>
      </c>
      <c r="K769" s="14" t="s">
        <v>7689</v>
      </c>
      <c r="L769" s="14" t="s">
        <v>7689</v>
      </c>
      <c r="M769" s="14" t="s">
        <v>7690</v>
      </c>
      <c r="N769" s="14" t="s">
        <v>409</v>
      </c>
      <c r="P769" s="17"/>
      <c r="Q769" s="17"/>
      <c r="R769" s="16">
        <v>2.0</v>
      </c>
      <c r="S769" s="16">
        <v>1614236.0</v>
      </c>
      <c r="T769" s="18">
        <v>1.239E-6</v>
      </c>
      <c r="U769" s="16">
        <v>0.0</v>
      </c>
      <c r="V769" s="16">
        <v>0.0</v>
      </c>
      <c r="W769" s="14" t="s">
        <v>2978</v>
      </c>
      <c r="X769" s="14" t="s">
        <v>4849</v>
      </c>
      <c r="Y769" s="18">
        <v>2.8E-7</v>
      </c>
      <c r="Z769" s="16">
        <v>28.7</v>
      </c>
      <c r="AA769" s="17"/>
      <c r="AB769" s="16">
        <v>0.02</v>
      </c>
      <c r="AC769" s="16">
        <v>-0.03</v>
      </c>
      <c r="AD769" s="16">
        <v>8.76</v>
      </c>
      <c r="AE769" s="16">
        <v>0.05</v>
      </c>
      <c r="AF769" s="16">
        <v>0.991</v>
      </c>
      <c r="AG769" s="16">
        <v>0.0</v>
      </c>
      <c r="AH769" s="16">
        <v>75076.0</v>
      </c>
      <c r="AI769" s="16">
        <v>0.0</v>
      </c>
      <c r="AJ769" s="16">
        <v>0.0</v>
      </c>
      <c r="AK769" s="16">
        <v>0.0</v>
      </c>
      <c r="AL769" s="16">
        <v>60032.0</v>
      </c>
      <c r="AM769" s="16">
        <v>0.0</v>
      </c>
      <c r="AN769" s="16">
        <v>0.0</v>
      </c>
      <c r="AO769" s="16">
        <v>0.0</v>
      </c>
      <c r="AP769" s="16">
        <v>29608.0</v>
      </c>
      <c r="AQ769" s="16">
        <v>0.0</v>
      </c>
      <c r="AR769" s="16">
        <v>0.0</v>
      </c>
      <c r="AS769" s="16">
        <v>0.0</v>
      </c>
      <c r="AT769" s="16">
        <v>44884.0</v>
      </c>
      <c r="AU769" s="16">
        <v>0.0</v>
      </c>
      <c r="AV769" s="16">
        <v>0.0</v>
      </c>
      <c r="AW769" s="16">
        <v>0.0</v>
      </c>
      <c r="AX769" s="16">
        <v>64036.0</v>
      </c>
      <c r="AY769" s="16">
        <v>0.0</v>
      </c>
      <c r="AZ769" s="16">
        <v>0.0</v>
      </c>
      <c r="BA769" s="16">
        <v>0.0</v>
      </c>
      <c r="BB769" s="16">
        <v>6062.0</v>
      </c>
      <c r="BC769" s="16">
        <v>0.0</v>
      </c>
      <c r="BD769" s="16">
        <v>0.0</v>
      </c>
      <c r="BE769" s="16">
        <v>2.0</v>
      </c>
      <c r="BF769" s="16">
        <v>1180042.0</v>
      </c>
      <c r="BG769" s="16">
        <v>0.0</v>
      </c>
      <c r="BH769" s="16">
        <v>0.0</v>
      </c>
      <c r="BI769" s="16">
        <v>0.0</v>
      </c>
      <c r="BJ769" s="16">
        <v>912.0</v>
      </c>
      <c r="BK769" s="16">
        <v>0.0</v>
      </c>
      <c r="BL769" s="16">
        <v>0.0</v>
      </c>
      <c r="BM769" s="16">
        <v>0.0</v>
      </c>
      <c r="BN769" s="16">
        <v>91078.0</v>
      </c>
      <c r="BO769" s="16">
        <v>0.0</v>
      </c>
      <c r="BP769" s="16">
        <v>0.0</v>
      </c>
      <c r="BQ769" s="16">
        <v>0.0</v>
      </c>
      <c r="BR769" s="16">
        <v>62506.0</v>
      </c>
      <c r="BS769" s="16">
        <v>0.0</v>
      </c>
      <c r="BT769" s="16">
        <v>0.0</v>
      </c>
    </row>
    <row r="770">
      <c r="A770" s="14" t="s">
        <v>7691</v>
      </c>
      <c r="B770" s="16">
        <v>11.0</v>
      </c>
      <c r="C770" s="16">
        <v>4091344.0</v>
      </c>
      <c r="D770" s="17"/>
      <c r="E770" s="14" t="s">
        <v>2622</v>
      </c>
      <c r="F770" s="14" t="s">
        <v>2621</v>
      </c>
      <c r="G770" s="14" t="s">
        <v>5166</v>
      </c>
      <c r="H770" s="14" t="s">
        <v>2978</v>
      </c>
      <c r="I770" s="14" t="s">
        <v>21</v>
      </c>
      <c r="J770" s="14" t="s">
        <v>4845</v>
      </c>
      <c r="K770" s="14" t="s">
        <v>7692</v>
      </c>
      <c r="L770" s="14" t="s">
        <v>7692</v>
      </c>
      <c r="M770" s="14" t="s">
        <v>7693</v>
      </c>
      <c r="N770" s="14" t="s">
        <v>409</v>
      </c>
      <c r="P770" s="17"/>
      <c r="Q770" s="17"/>
      <c r="R770" s="16">
        <v>2.0</v>
      </c>
      <c r="S770" s="16">
        <v>1614236.0</v>
      </c>
      <c r="T770" s="18">
        <v>1.239E-6</v>
      </c>
      <c r="U770" s="16">
        <v>0.0</v>
      </c>
      <c r="V770" s="16">
        <v>0.0</v>
      </c>
      <c r="W770" s="14" t="s">
        <v>2978</v>
      </c>
      <c r="X770" s="14" t="s">
        <v>4849</v>
      </c>
      <c r="Y770" s="18">
        <v>2.8E-7</v>
      </c>
      <c r="Z770" s="16">
        <v>22.3</v>
      </c>
      <c r="AA770" s="16">
        <v>0.035</v>
      </c>
      <c r="AB770" s="16">
        <v>0.0</v>
      </c>
      <c r="AC770" s="16">
        <v>0.0</v>
      </c>
      <c r="AD770" s="16">
        <v>5.04</v>
      </c>
      <c r="AE770" s="16">
        <v>0.01</v>
      </c>
      <c r="AF770" s="16">
        <v>0.02</v>
      </c>
      <c r="AG770" s="16">
        <v>0.0</v>
      </c>
      <c r="AH770" s="16">
        <v>75064.0</v>
      </c>
      <c r="AI770" s="16">
        <v>0.0</v>
      </c>
      <c r="AJ770" s="16">
        <v>0.0</v>
      </c>
      <c r="AK770" s="16">
        <v>0.0</v>
      </c>
      <c r="AL770" s="16">
        <v>60030.0</v>
      </c>
      <c r="AM770" s="16">
        <v>0.0</v>
      </c>
      <c r="AN770" s="16">
        <v>0.0</v>
      </c>
      <c r="AO770" s="16">
        <v>0.0</v>
      </c>
      <c r="AP770" s="16">
        <v>29608.0</v>
      </c>
      <c r="AQ770" s="16">
        <v>0.0</v>
      </c>
      <c r="AR770" s="16">
        <v>0.0</v>
      </c>
      <c r="AS770" s="16">
        <v>0.0</v>
      </c>
      <c r="AT770" s="16">
        <v>44888.0</v>
      </c>
      <c r="AU770" s="16">
        <v>0.0</v>
      </c>
      <c r="AV770" s="16">
        <v>0.0</v>
      </c>
      <c r="AW770" s="16">
        <v>0.0</v>
      </c>
      <c r="AX770" s="16">
        <v>64036.0</v>
      </c>
      <c r="AY770" s="16">
        <v>0.0</v>
      </c>
      <c r="AZ770" s="16">
        <v>0.0</v>
      </c>
      <c r="BA770" s="16">
        <v>0.0</v>
      </c>
      <c r="BB770" s="16">
        <v>6062.0</v>
      </c>
      <c r="BC770" s="16">
        <v>0.0</v>
      </c>
      <c r="BD770" s="16">
        <v>0.0</v>
      </c>
      <c r="BE770" s="16">
        <v>2.0</v>
      </c>
      <c r="BF770" s="16">
        <v>1180034.0</v>
      </c>
      <c r="BG770" s="16">
        <v>0.0</v>
      </c>
      <c r="BH770" s="16">
        <v>0.0</v>
      </c>
      <c r="BI770" s="16">
        <v>0.0</v>
      </c>
      <c r="BJ770" s="16">
        <v>912.0</v>
      </c>
      <c r="BK770" s="16">
        <v>0.0</v>
      </c>
      <c r="BL770" s="16">
        <v>0.0</v>
      </c>
      <c r="BM770" s="16">
        <v>0.0</v>
      </c>
      <c r="BN770" s="16">
        <v>91090.0</v>
      </c>
      <c r="BO770" s="16">
        <v>0.0</v>
      </c>
      <c r="BP770" s="16">
        <v>0.0</v>
      </c>
      <c r="BQ770" s="16">
        <v>0.0</v>
      </c>
      <c r="BR770" s="16">
        <v>62512.0</v>
      </c>
      <c r="BS770" s="16">
        <v>0.0</v>
      </c>
      <c r="BT770" s="16">
        <v>0.0</v>
      </c>
    </row>
    <row r="771">
      <c r="A771" s="14" t="s">
        <v>7694</v>
      </c>
      <c r="B771" s="16">
        <v>11.0</v>
      </c>
      <c r="C771" s="16">
        <v>4091363.0</v>
      </c>
      <c r="D771" s="14" t="s">
        <v>7695</v>
      </c>
      <c r="E771" s="14" t="s">
        <v>2622</v>
      </c>
      <c r="F771" s="14" t="s">
        <v>2621</v>
      </c>
      <c r="G771" s="14" t="s">
        <v>5166</v>
      </c>
      <c r="H771" s="14" t="s">
        <v>2978</v>
      </c>
      <c r="I771" s="14" t="s">
        <v>21</v>
      </c>
      <c r="J771" s="14" t="s">
        <v>4845</v>
      </c>
      <c r="K771" s="14" t="s">
        <v>7696</v>
      </c>
      <c r="L771" s="14" t="s">
        <v>7696</v>
      </c>
      <c r="M771" s="14" t="s">
        <v>7092</v>
      </c>
      <c r="N771" s="14" t="s">
        <v>4848</v>
      </c>
      <c r="P771" s="17"/>
      <c r="Q771" s="17"/>
      <c r="R771" s="16">
        <v>2.0</v>
      </c>
      <c r="S771" s="16">
        <v>1614236.0</v>
      </c>
      <c r="T771" s="18">
        <v>1.239E-6</v>
      </c>
      <c r="U771" s="16">
        <v>0.0</v>
      </c>
      <c r="V771" s="16">
        <v>0.0</v>
      </c>
      <c r="W771" s="14" t="s">
        <v>2978</v>
      </c>
      <c r="X771" s="14" t="s">
        <v>4849</v>
      </c>
      <c r="Y771" s="18">
        <v>2.8E-7</v>
      </c>
      <c r="Z771" s="16">
        <v>7.86</v>
      </c>
      <c r="AA771" s="16">
        <v>0.16</v>
      </c>
      <c r="AB771" s="16">
        <v>0.0</v>
      </c>
      <c r="AC771" s="16">
        <v>0.0</v>
      </c>
      <c r="AD771" s="16">
        <v>4.89</v>
      </c>
      <c r="AE771" s="17"/>
      <c r="AF771" s="17"/>
      <c r="AG771" s="16">
        <v>0.0</v>
      </c>
      <c r="AH771" s="16">
        <v>75056.0</v>
      </c>
      <c r="AI771" s="16">
        <v>0.0</v>
      </c>
      <c r="AJ771" s="16">
        <v>0.0</v>
      </c>
      <c r="AK771" s="16">
        <v>0.0</v>
      </c>
      <c r="AL771" s="16">
        <v>60028.0</v>
      </c>
      <c r="AM771" s="16">
        <v>0.0</v>
      </c>
      <c r="AN771" s="16">
        <v>0.0</v>
      </c>
      <c r="AO771" s="16">
        <v>0.0</v>
      </c>
      <c r="AP771" s="16">
        <v>29608.0</v>
      </c>
      <c r="AQ771" s="16">
        <v>0.0</v>
      </c>
      <c r="AR771" s="16">
        <v>0.0</v>
      </c>
      <c r="AS771" s="16">
        <v>0.0</v>
      </c>
      <c r="AT771" s="16">
        <v>44892.0</v>
      </c>
      <c r="AU771" s="16">
        <v>0.0</v>
      </c>
      <c r="AV771" s="16">
        <v>0.0</v>
      </c>
      <c r="AW771" s="16">
        <v>0.0</v>
      </c>
      <c r="AX771" s="16">
        <v>64038.0</v>
      </c>
      <c r="AY771" s="16">
        <v>0.0</v>
      </c>
      <c r="AZ771" s="16">
        <v>0.0</v>
      </c>
      <c r="BA771" s="16">
        <v>0.0</v>
      </c>
      <c r="BB771" s="16">
        <v>6062.0</v>
      </c>
      <c r="BC771" s="16">
        <v>0.0</v>
      </c>
      <c r="BD771" s="16">
        <v>0.0</v>
      </c>
      <c r="BE771" s="16">
        <v>2.0</v>
      </c>
      <c r="BF771" s="16">
        <v>1180038.0</v>
      </c>
      <c r="BG771" s="16">
        <v>0.0</v>
      </c>
      <c r="BH771" s="16">
        <v>0.0</v>
      </c>
      <c r="BI771" s="16">
        <v>0.0</v>
      </c>
      <c r="BJ771" s="16">
        <v>912.0</v>
      </c>
      <c r="BK771" s="16">
        <v>0.0</v>
      </c>
      <c r="BL771" s="16">
        <v>0.0</v>
      </c>
      <c r="BM771" s="16">
        <v>0.0</v>
      </c>
      <c r="BN771" s="16">
        <v>91090.0</v>
      </c>
      <c r="BO771" s="16">
        <v>0.0</v>
      </c>
      <c r="BP771" s="16">
        <v>0.0</v>
      </c>
      <c r="BQ771" s="16">
        <v>0.0</v>
      </c>
      <c r="BR771" s="16">
        <v>62512.0</v>
      </c>
      <c r="BS771" s="16">
        <v>0.0</v>
      </c>
      <c r="BT771" s="16">
        <v>0.0</v>
      </c>
    </row>
    <row r="772">
      <c r="A772" s="14" t="s">
        <v>7697</v>
      </c>
      <c r="B772" s="16">
        <v>11.0</v>
      </c>
      <c r="C772" s="16">
        <v>4083399.0</v>
      </c>
      <c r="D772" s="17"/>
      <c r="E772" s="14" t="s">
        <v>2630</v>
      </c>
      <c r="F772" s="14" t="s">
        <v>2622</v>
      </c>
      <c r="G772" s="14" t="s">
        <v>5166</v>
      </c>
      <c r="H772" s="14" t="s">
        <v>2978</v>
      </c>
      <c r="I772" s="14" t="s">
        <v>21</v>
      </c>
      <c r="J772" s="14" t="s">
        <v>4845</v>
      </c>
      <c r="K772" s="14" t="s">
        <v>6992</v>
      </c>
      <c r="L772" s="14" t="s">
        <v>6992</v>
      </c>
      <c r="M772" s="14" t="s">
        <v>7698</v>
      </c>
      <c r="N772" s="14" t="s">
        <v>409</v>
      </c>
      <c r="P772" s="17"/>
      <c r="Q772" s="17"/>
      <c r="R772" s="16">
        <v>2.0</v>
      </c>
      <c r="S772" s="16">
        <v>1614240.0</v>
      </c>
      <c r="T772" s="18">
        <v>1.239E-6</v>
      </c>
      <c r="U772" s="16">
        <v>0.0</v>
      </c>
      <c r="V772" s="16">
        <v>0.0</v>
      </c>
      <c r="W772" s="14" t="s">
        <v>2978</v>
      </c>
      <c r="X772" s="14" t="s">
        <v>4860</v>
      </c>
      <c r="Y772" s="16">
        <v>3.65E-6</v>
      </c>
      <c r="Z772" s="16">
        <v>23.3</v>
      </c>
      <c r="AA772" s="17"/>
      <c r="AB772" s="16">
        <v>0.0</v>
      </c>
      <c r="AC772" s="16">
        <v>0.0</v>
      </c>
      <c r="AD772" s="16">
        <v>6.31</v>
      </c>
      <c r="AE772" s="16">
        <v>0.0</v>
      </c>
      <c r="AF772" s="16">
        <v>0.693</v>
      </c>
      <c r="AG772" s="16">
        <v>0.0</v>
      </c>
      <c r="AH772" s="16">
        <v>75074.0</v>
      </c>
      <c r="AI772" s="16">
        <v>0.0</v>
      </c>
      <c r="AJ772" s="16">
        <v>0.0</v>
      </c>
      <c r="AK772" s="16">
        <v>0.0</v>
      </c>
      <c r="AL772" s="16">
        <v>60030.0</v>
      </c>
      <c r="AM772" s="16">
        <v>0.0</v>
      </c>
      <c r="AN772" s="16">
        <v>0.0</v>
      </c>
      <c r="AO772" s="16">
        <v>0.0</v>
      </c>
      <c r="AP772" s="16">
        <v>29606.0</v>
      </c>
      <c r="AQ772" s="16">
        <v>0.0</v>
      </c>
      <c r="AR772" s="16">
        <v>0.0</v>
      </c>
      <c r="AS772" s="16">
        <v>0.0</v>
      </c>
      <c r="AT772" s="16">
        <v>44872.0</v>
      </c>
      <c r="AU772" s="16">
        <v>0.0</v>
      </c>
      <c r="AV772" s="16">
        <v>0.0</v>
      </c>
      <c r="AW772" s="16">
        <v>0.0</v>
      </c>
      <c r="AX772" s="16">
        <v>64042.0</v>
      </c>
      <c r="AY772" s="16">
        <v>0.0</v>
      </c>
      <c r="AZ772" s="16">
        <v>0.0</v>
      </c>
      <c r="BA772" s="16">
        <v>0.0</v>
      </c>
      <c r="BB772" s="16">
        <v>6062.0</v>
      </c>
      <c r="BC772" s="16">
        <v>0.0</v>
      </c>
      <c r="BD772" s="16">
        <v>0.0</v>
      </c>
      <c r="BE772" s="16">
        <v>0.0</v>
      </c>
      <c r="BF772" s="16">
        <v>1180048.0</v>
      </c>
      <c r="BG772" s="16">
        <v>0.0</v>
      </c>
      <c r="BH772" s="16">
        <v>0.0</v>
      </c>
      <c r="BI772" s="16">
        <v>0.0</v>
      </c>
      <c r="BJ772" s="16">
        <v>910.0</v>
      </c>
      <c r="BK772" s="16">
        <v>0.0</v>
      </c>
      <c r="BL772" s="16">
        <v>0.0</v>
      </c>
      <c r="BM772" s="16">
        <v>2.0</v>
      </c>
      <c r="BN772" s="16">
        <v>91088.0</v>
      </c>
      <c r="BO772" s="16">
        <v>0.0</v>
      </c>
      <c r="BP772" s="16">
        <v>0.0</v>
      </c>
      <c r="BQ772" s="16">
        <v>0.0</v>
      </c>
      <c r="BR772" s="16">
        <v>62508.0</v>
      </c>
      <c r="BS772" s="16">
        <v>0.0</v>
      </c>
      <c r="BT772" s="16">
        <v>0.0</v>
      </c>
    </row>
    <row r="773">
      <c r="A773" s="14" t="s">
        <v>7699</v>
      </c>
      <c r="B773" s="16">
        <v>11.0</v>
      </c>
      <c r="C773" s="16">
        <v>4083429.0</v>
      </c>
      <c r="D773" s="17"/>
      <c r="E773" s="14" t="s">
        <v>2631</v>
      </c>
      <c r="F773" s="14" t="s">
        <v>2622</v>
      </c>
      <c r="G773" s="14" t="s">
        <v>5166</v>
      </c>
      <c r="H773" s="14" t="s">
        <v>2978</v>
      </c>
      <c r="I773" s="14" t="s">
        <v>21</v>
      </c>
      <c r="J773" s="14" t="s">
        <v>4845</v>
      </c>
      <c r="K773" s="14" t="s">
        <v>7700</v>
      </c>
      <c r="L773" s="14" t="s">
        <v>7700</v>
      </c>
      <c r="M773" s="14" t="s">
        <v>7701</v>
      </c>
      <c r="N773" s="14" t="s">
        <v>409</v>
      </c>
      <c r="P773" s="17"/>
      <c r="Q773" s="17"/>
      <c r="R773" s="16">
        <v>2.0</v>
      </c>
      <c r="S773" s="16">
        <v>1614240.0</v>
      </c>
      <c r="T773" s="18">
        <v>1.239E-6</v>
      </c>
      <c r="U773" s="16">
        <v>0.0</v>
      </c>
      <c r="V773" s="16">
        <v>0.0</v>
      </c>
      <c r="W773" s="14" t="s">
        <v>2978</v>
      </c>
      <c r="X773" s="14" t="s">
        <v>4849</v>
      </c>
      <c r="Y773" s="18">
        <v>2.8E-7</v>
      </c>
      <c r="Z773" s="16">
        <v>19.1</v>
      </c>
      <c r="AA773" s="17"/>
      <c r="AB773" s="16">
        <v>0.0</v>
      </c>
      <c r="AC773" s="16">
        <v>-0.01</v>
      </c>
      <c r="AD773" s="16">
        <v>1.66</v>
      </c>
      <c r="AE773" s="16">
        <v>0.38</v>
      </c>
      <c r="AF773" s="16">
        <v>0.01</v>
      </c>
      <c r="AG773" s="16">
        <v>0.0</v>
      </c>
      <c r="AH773" s="16">
        <v>75074.0</v>
      </c>
      <c r="AI773" s="16">
        <v>0.0</v>
      </c>
      <c r="AJ773" s="16">
        <v>0.0</v>
      </c>
      <c r="AK773" s="16">
        <v>0.0</v>
      </c>
      <c r="AL773" s="16">
        <v>60026.0</v>
      </c>
      <c r="AM773" s="16">
        <v>0.0</v>
      </c>
      <c r="AN773" s="16">
        <v>0.0</v>
      </c>
      <c r="AO773" s="16">
        <v>0.0</v>
      </c>
      <c r="AP773" s="16">
        <v>29608.0</v>
      </c>
      <c r="AQ773" s="16">
        <v>0.0</v>
      </c>
      <c r="AR773" s="16">
        <v>0.0</v>
      </c>
      <c r="AS773" s="16">
        <v>0.0</v>
      </c>
      <c r="AT773" s="16">
        <v>44882.0</v>
      </c>
      <c r="AU773" s="16">
        <v>0.0</v>
      </c>
      <c r="AV773" s="16">
        <v>0.0</v>
      </c>
      <c r="AW773" s="16">
        <v>0.0</v>
      </c>
      <c r="AX773" s="16">
        <v>64030.0</v>
      </c>
      <c r="AY773" s="16">
        <v>0.0</v>
      </c>
      <c r="AZ773" s="16">
        <v>0.0</v>
      </c>
      <c r="BA773" s="16">
        <v>0.0</v>
      </c>
      <c r="BB773" s="16">
        <v>6062.0</v>
      </c>
      <c r="BC773" s="16">
        <v>0.0</v>
      </c>
      <c r="BD773" s="16">
        <v>0.0</v>
      </c>
      <c r="BE773" s="16">
        <v>2.0</v>
      </c>
      <c r="BF773" s="16">
        <v>1180050.0</v>
      </c>
      <c r="BG773" s="16">
        <v>0.0</v>
      </c>
      <c r="BH773" s="16">
        <v>0.0</v>
      </c>
      <c r="BI773" s="16">
        <v>0.0</v>
      </c>
      <c r="BJ773" s="16">
        <v>910.0</v>
      </c>
      <c r="BK773" s="16">
        <v>0.0</v>
      </c>
      <c r="BL773" s="16">
        <v>0.0</v>
      </c>
      <c r="BM773" s="16">
        <v>0.0</v>
      </c>
      <c r="BN773" s="16">
        <v>91090.0</v>
      </c>
      <c r="BO773" s="16">
        <v>0.0</v>
      </c>
      <c r="BP773" s="16">
        <v>0.0</v>
      </c>
      <c r="BQ773" s="16">
        <v>0.0</v>
      </c>
      <c r="BR773" s="16">
        <v>62508.0</v>
      </c>
      <c r="BS773" s="16">
        <v>0.0</v>
      </c>
      <c r="BT773" s="16">
        <v>0.0</v>
      </c>
    </row>
    <row r="774">
      <c r="A774" s="14" t="s">
        <v>7702</v>
      </c>
      <c r="B774" s="16">
        <v>11.0</v>
      </c>
      <c r="C774" s="16">
        <v>4083302.0</v>
      </c>
      <c r="D774" s="17"/>
      <c r="E774" s="14" t="s">
        <v>2622</v>
      </c>
      <c r="F774" s="14" t="s">
        <v>2621</v>
      </c>
      <c r="G774" s="14" t="s">
        <v>5166</v>
      </c>
      <c r="H774" s="14" t="s">
        <v>2978</v>
      </c>
      <c r="I774" s="14" t="s">
        <v>21</v>
      </c>
      <c r="J774" s="14" t="s">
        <v>4845</v>
      </c>
      <c r="K774" s="14" t="s">
        <v>7703</v>
      </c>
      <c r="L774" s="14" t="s">
        <v>7703</v>
      </c>
      <c r="M774" s="14" t="s">
        <v>7704</v>
      </c>
      <c r="N774" s="14" t="s">
        <v>4848</v>
      </c>
      <c r="P774" s="17"/>
      <c r="Q774" s="17"/>
      <c r="R774" s="16">
        <v>2.0</v>
      </c>
      <c r="S774" s="16">
        <v>1614242.0</v>
      </c>
      <c r="T774" s="18">
        <v>1.239E-6</v>
      </c>
      <c r="U774" s="16">
        <v>0.0</v>
      </c>
      <c r="V774" s="16">
        <v>0.0</v>
      </c>
      <c r="W774" s="14" t="s">
        <v>2978</v>
      </c>
      <c r="X774" s="14" t="s">
        <v>4849</v>
      </c>
      <c r="Y774" s="18">
        <v>2.8E-7</v>
      </c>
      <c r="Z774" s="16">
        <v>7.89</v>
      </c>
      <c r="AA774" s="16">
        <v>0.226</v>
      </c>
      <c r="AB774" s="16">
        <v>0.01</v>
      </c>
      <c r="AC774" s="16">
        <v>0.0</v>
      </c>
      <c r="AD774" s="16">
        <v>1.0</v>
      </c>
      <c r="AE774" s="17"/>
      <c r="AF774" s="17"/>
      <c r="AG774" s="16">
        <v>0.0</v>
      </c>
      <c r="AH774" s="16">
        <v>75078.0</v>
      </c>
      <c r="AI774" s="16">
        <v>0.0</v>
      </c>
      <c r="AJ774" s="16">
        <v>0.0</v>
      </c>
      <c r="AK774" s="16">
        <v>0.0</v>
      </c>
      <c r="AL774" s="16">
        <v>60028.0</v>
      </c>
      <c r="AM774" s="16">
        <v>0.0</v>
      </c>
      <c r="AN774" s="16">
        <v>0.0</v>
      </c>
      <c r="AO774" s="16">
        <v>0.0</v>
      </c>
      <c r="AP774" s="16">
        <v>29608.0</v>
      </c>
      <c r="AQ774" s="16">
        <v>0.0</v>
      </c>
      <c r="AR774" s="16">
        <v>0.0</v>
      </c>
      <c r="AS774" s="16">
        <v>0.0</v>
      </c>
      <c r="AT774" s="16">
        <v>44882.0</v>
      </c>
      <c r="AU774" s="16">
        <v>0.0</v>
      </c>
      <c r="AV774" s="16">
        <v>0.0</v>
      </c>
      <c r="AW774" s="16">
        <v>0.0</v>
      </c>
      <c r="AX774" s="16">
        <v>64022.0</v>
      </c>
      <c r="AY774" s="16">
        <v>0.0</v>
      </c>
      <c r="AZ774" s="16">
        <v>0.0</v>
      </c>
      <c r="BA774" s="16">
        <v>0.0</v>
      </c>
      <c r="BB774" s="16">
        <v>6062.0</v>
      </c>
      <c r="BC774" s="16">
        <v>0.0</v>
      </c>
      <c r="BD774" s="16">
        <v>0.0</v>
      </c>
      <c r="BE774" s="16">
        <v>2.0</v>
      </c>
      <c r="BF774" s="16">
        <v>1180050.0</v>
      </c>
      <c r="BG774" s="16">
        <v>0.0</v>
      </c>
      <c r="BH774" s="16">
        <v>0.0</v>
      </c>
      <c r="BI774" s="16">
        <v>0.0</v>
      </c>
      <c r="BJ774" s="16">
        <v>912.0</v>
      </c>
      <c r="BK774" s="16">
        <v>0.0</v>
      </c>
      <c r="BL774" s="16">
        <v>0.0</v>
      </c>
      <c r="BM774" s="16">
        <v>0.0</v>
      </c>
      <c r="BN774" s="16">
        <v>91088.0</v>
      </c>
      <c r="BO774" s="16">
        <v>0.0</v>
      </c>
      <c r="BP774" s="16">
        <v>0.0</v>
      </c>
      <c r="BQ774" s="16">
        <v>0.0</v>
      </c>
      <c r="BR774" s="16">
        <v>62512.0</v>
      </c>
      <c r="BS774" s="16">
        <v>0.0</v>
      </c>
      <c r="BT774" s="16">
        <v>0.0</v>
      </c>
    </row>
    <row r="775">
      <c r="A775" s="14" t="s">
        <v>7705</v>
      </c>
      <c r="B775" s="16">
        <v>11.0</v>
      </c>
      <c r="C775" s="16">
        <v>4091359.0</v>
      </c>
      <c r="D775" s="14" t="s">
        <v>5249</v>
      </c>
      <c r="E775" s="14" t="s">
        <v>2621</v>
      </c>
      <c r="F775" s="14" t="s">
        <v>2631</v>
      </c>
      <c r="G775" s="14" t="s">
        <v>5166</v>
      </c>
      <c r="H775" s="14" t="s">
        <v>2978</v>
      </c>
      <c r="I775" s="14" t="s">
        <v>21</v>
      </c>
      <c r="J775" s="14" t="s">
        <v>4845</v>
      </c>
      <c r="K775" s="14" t="s">
        <v>7706</v>
      </c>
      <c r="L775" s="14" t="s">
        <v>7706</v>
      </c>
      <c r="M775" s="14" t="s">
        <v>7707</v>
      </c>
      <c r="N775" s="14" t="s">
        <v>409</v>
      </c>
      <c r="O775" s="14" t="s">
        <v>3345</v>
      </c>
      <c r="P775" s="16">
        <v>2928528.0</v>
      </c>
      <c r="Q775" s="17"/>
      <c r="R775" s="16">
        <v>2.0</v>
      </c>
      <c r="S775" s="16">
        <v>1614242.0</v>
      </c>
      <c r="T775" s="18">
        <v>1.239E-6</v>
      </c>
      <c r="U775" s="16">
        <v>0.0</v>
      </c>
      <c r="V775" s="16">
        <v>0.0</v>
      </c>
      <c r="W775" s="14" t="s">
        <v>2978</v>
      </c>
      <c r="X775" s="14" t="s">
        <v>4940</v>
      </c>
      <c r="Y775" s="16">
        <v>5.53E-6</v>
      </c>
      <c r="Z775" s="16">
        <v>23.1</v>
      </c>
      <c r="AA775" s="17"/>
      <c r="AB775" s="16">
        <v>0.0</v>
      </c>
      <c r="AC775" s="16">
        <v>-0.01</v>
      </c>
      <c r="AD775" s="16">
        <v>2.84</v>
      </c>
      <c r="AE775" s="16">
        <v>0.08</v>
      </c>
      <c r="AF775" s="16">
        <v>0.003</v>
      </c>
      <c r="AG775" s="16">
        <v>0.0</v>
      </c>
      <c r="AH775" s="16">
        <v>75060.0</v>
      </c>
      <c r="AI775" s="16">
        <v>0.0</v>
      </c>
      <c r="AJ775" s="16">
        <v>0.0</v>
      </c>
      <c r="AK775" s="16">
        <v>2.0</v>
      </c>
      <c r="AL775" s="16">
        <v>60028.0</v>
      </c>
      <c r="AM775" s="16">
        <v>0.0</v>
      </c>
      <c r="AN775" s="16">
        <v>0.0</v>
      </c>
      <c r="AO775" s="16">
        <v>0.0</v>
      </c>
      <c r="AP775" s="16">
        <v>29608.0</v>
      </c>
      <c r="AQ775" s="16">
        <v>0.0</v>
      </c>
      <c r="AR775" s="16">
        <v>0.0</v>
      </c>
      <c r="AS775" s="16">
        <v>0.0</v>
      </c>
      <c r="AT775" s="16">
        <v>44886.0</v>
      </c>
      <c r="AU775" s="16">
        <v>0.0</v>
      </c>
      <c r="AV775" s="16">
        <v>0.0</v>
      </c>
      <c r="AW775" s="16">
        <v>0.0</v>
      </c>
      <c r="AX775" s="16">
        <v>64040.0</v>
      </c>
      <c r="AY775" s="16">
        <v>0.0</v>
      </c>
      <c r="AZ775" s="16">
        <v>0.0</v>
      </c>
      <c r="BA775" s="16">
        <v>0.0</v>
      </c>
      <c r="BB775" s="16">
        <v>6062.0</v>
      </c>
      <c r="BC775" s="16">
        <v>0.0</v>
      </c>
      <c r="BD775" s="16">
        <v>0.0</v>
      </c>
      <c r="BE775" s="16">
        <v>0.0</v>
      </c>
      <c r="BF775" s="16">
        <v>1180050.0</v>
      </c>
      <c r="BG775" s="16">
        <v>0.0</v>
      </c>
      <c r="BH775" s="16">
        <v>0.0</v>
      </c>
      <c r="BI775" s="16">
        <v>0.0</v>
      </c>
      <c r="BJ775" s="16">
        <v>912.0</v>
      </c>
      <c r="BK775" s="16">
        <v>0.0</v>
      </c>
      <c r="BL775" s="16">
        <v>0.0</v>
      </c>
      <c r="BM775" s="16">
        <v>0.0</v>
      </c>
      <c r="BN775" s="16">
        <v>91084.0</v>
      </c>
      <c r="BO775" s="16">
        <v>0.0</v>
      </c>
      <c r="BP775" s="16">
        <v>0.0</v>
      </c>
      <c r="BQ775" s="16">
        <v>0.0</v>
      </c>
      <c r="BR775" s="16">
        <v>62512.0</v>
      </c>
      <c r="BS775" s="16">
        <v>0.0</v>
      </c>
      <c r="BT775" s="16">
        <v>0.0</v>
      </c>
    </row>
    <row r="776">
      <c r="A776" s="14" t="s">
        <v>7708</v>
      </c>
      <c r="B776" s="16">
        <v>11.0</v>
      </c>
      <c r="C776" s="16">
        <v>4091380.0</v>
      </c>
      <c r="D776" s="17"/>
      <c r="E776" s="14" t="s">
        <v>2622</v>
      </c>
      <c r="F776" s="14" t="s">
        <v>2631</v>
      </c>
      <c r="G776" s="14" t="s">
        <v>5166</v>
      </c>
      <c r="H776" s="14" t="s">
        <v>2978</v>
      </c>
      <c r="I776" s="14" t="s">
        <v>21</v>
      </c>
      <c r="J776" s="14" t="s">
        <v>4845</v>
      </c>
      <c r="K776" s="14" t="s">
        <v>7709</v>
      </c>
      <c r="L776" s="14" t="s">
        <v>7709</v>
      </c>
      <c r="M776" s="14" t="s">
        <v>7710</v>
      </c>
      <c r="N776" s="14" t="s">
        <v>409</v>
      </c>
      <c r="P776" s="17"/>
      <c r="Q776" s="17"/>
      <c r="R776" s="16">
        <v>2.0</v>
      </c>
      <c r="S776" s="16">
        <v>1614242.0</v>
      </c>
      <c r="T776" s="18">
        <v>1.239E-6</v>
      </c>
      <c r="U776" s="16">
        <v>0.0</v>
      </c>
      <c r="V776" s="16">
        <v>0.0</v>
      </c>
      <c r="W776" s="14" t="s">
        <v>2978</v>
      </c>
      <c r="X776" s="14" t="s">
        <v>4849</v>
      </c>
      <c r="Y776" s="18">
        <v>2.8E-7</v>
      </c>
      <c r="Z776" s="16">
        <v>16.5</v>
      </c>
      <c r="AA776" s="16">
        <v>0.072</v>
      </c>
      <c r="AB776" s="16">
        <v>0.0</v>
      </c>
      <c r="AC776" s="16">
        <v>0.0</v>
      </c>
      <c r="AD776" s="16">
        <v>4.14</v>
      </c>
      <c r="AE776" s="16">
        <v>0.07</v>
      </c>
      <c r="AF776" s="16">
        <v>0.005</v>
      </c>
      <c r="AG776" s="16">
        <v>0.0</v>
      </c>
      <c r="AH776" s="16">
        <v>75076.0</v>
      </c>
      <c r="AI776" s="16">
        <v>0.0</v>
      </c>
      <c r="AJ776" s="16">
        <v>0.0</v>
      </c>
      <c r="AK776" s="16">
        <v>0.0</v>
      </c>
      <c r="AL776" s="16">
        <v>60028.0</v>
      </c>
      <c r="AM776" s="16">
        <v>0.0</v>
      </c>
      <c r="AN776" s="16">
        <v>0.0</v>
      </c>
      <c r="AO776" s="16">
        <v>0.0</v>
      </c>
      <c r="AP776" s="16">
        <v>29606.0</v>
      </c>
      <c r="AQ776" s="16">
        <v>0.0</v>
      </c>
      <c r="AR776" s="16">
        <v>0.0</v>
      </c>
      <c r="AS776" s="16">
        <v>0.0</v>
      </c>
      <c r="AT776" s="16">
        <v>44884.0</v>
      </c>
      <c r="AU776" s="16">
        <v>0.0</v>
      </c>
      <c r="AV776" s="16">
        <v>0.0</v>
      </c>
      <c r="AW776" s="16">
        <v>0.0</v>
      </c>
      <c r="AX776" s="16">
        <v>64038.0</v>
      </c>
      <c r="AY776" s="16">
        <v>0.0</v>
      </c>
      <c r="AZ776" s="16">
        <v>0.0</v>
      </c>
      <c r="BA776" s="16">
        <v>0.0</v>
      </c>
      <c r="BB776" s="16">
        <v>6062.0</v>
      </c>
      <c r="BC776" s="16">
        <v>0.0</v>
      </c>
      <c r="BD776" s="16">
        <v>0.0</v>
      </c>
      <c r="BE776" s="16">
        <v>2.0</v>
      </c>
      <c r="BF776" s="16">
        <v>1180042.0</v>
      </c>
      <c r="BG776" s="16">
        <v>0.0</v>
      </c>
      <c r="BH776" s="16">
        <v>0.0</v>
      </c>
      <c r="BI776" s="16">
        <v>0.0</v>
      </c>
      <c r="BJ776" s="16">
        <v>912.0</v>
      </c>
      <c r="BK776" s="16">
        <v>0.0</v>
      </c>
      <c r="BL776" s="16">
        <v>0.0</v>
      </c>
      <c r="BM776" s="16">
        <v>0.0</v>
      </c>
      <c r="BN776" s="16">
        <v>91082.0</v>
      </c>
      <c r="BO776" s="16">
        <v>0.0</v>
      </c>
      <c r="BP776" s="16">
        <v>0.0</v>
      </c>
      <c r="BQ776" s="16">
        <v>0.0</v>
      </c>
      <c r="BR776" s="16">
        <v>62512.0</v>
      </c>
      <c r="BS776" s="16">
        <v>0.0</v>
      </c>
      <c r="BT776" s="16">
        <v>0.0</v>
      </c>
    </row>
    <row r="777">
      <c r="A777" s="14" t="s">
        <v>7711</v>
      </c>
      <c r="B777" s="16">
        <v>11.0</v>
      </c>
      <c r="C777" s="16">
        <v>4091676.0</v>
      </c>
      <c r="D777" s="14" t="s">
        <v>7712</v>
      </c>
      <c r="E777" s="14" t="s">
        <v>2622</v>
      </c>
      <c r="F777" s="14" t="s">
        <v>2621</v>
      </c>
      <c r="G777" s="14" t="s">
        <v>5166</v>
      </c>
      <c r="H777" s="14" t="s">
        <v>2978</v>
      </c>
      <c r="I777" s="14" t="s">
        <v>21</v>
      </c>
      <c r="J777" s="14" t="s">
        <v>4845</v>
      </c>
      <c r="K777" s="14" t="s">
        <v>7713</v>
      </c>
      <c r="L777" s="14" t="s">
        <v>7713</v>
      </c>
      <c r="M777" s="14" t="s">
        <v>7714</v>
      </c>
      <c r="N777" s="14" t="s">
        <v>409</v>
      </c>
      <c r="P777" s="17"/>
      <c r="Q777" s="17"/>
      <c r="R777" s="16">
        <v>2.0</v>
      </c>
      <c r="S777" s="16">
        <v>1614242.0</v>
      </c>
      <c r="T777" s="18">
        <v>1.239E-6</v>
      </c>
      <c r="U777" s="16">
        <v>0.0</v>
      </c>
      <c r="V777" s="16">
        <v>0.0</v>
      </c>
      <c r="W777" s="14" t="s">
        <v>2978</v>
      </c>
      <c r="X777" s="14" t="s">
        <v>4849</v>
      </c>
      <c r="Y777" s="18">
        <v>2.8E-7</v>
      </c>
      <c r="Z777" s="16">
        <v>22.9</v>
      </c>
      <c r="AA777" s="17"/>
      <c r="AB777" s="16">
        <v>0.0</v>
      </c>
      <c r="AC777" s="16">
        <v>0.01</v>
      </c>
      <c r="AD777" s="16">
        <v>8.9</v>
      </c>
      <c r="AE777" s="16">
        <v>0.01</v>
      </c>
      <c r="AF777" s="16">
        <v>0.601</v>
      </c>
      <c r="AG777" s="16">
        <v>0.0</v>
      </c>
      <c r="AH777" s="16">
        <v>75060.0</v>
      </c>
      <c r="AI777" s="16">
        <v>0.0</v>
      </c>
      <c r="AJ777" s="16">
        <v>0.0</v>
      </c>
      <c r="AK777" s="16">
        <v>0.0</v>
      </c>
      <c r="AL777" s="16">
        <v>60036.0</v>
      </c>
      <c r="AM777" s="16">
        <v>0.0</v>
      </c>
      <c r="AN777" s="16">
        <v>0.0</v>
      </c>
      <c r="AO777" s="16">
        <v>0.0</v>
      </c>
      <c r="AP777" s="16">
        <v>29608.0</v>
      </c>
      <c r="AQ777" s="16">
        <v>0.0</v>
      </c>
      <c r="AR777" s="16">
        <v>0.0</v>
      </c>
      <c r="AS777" s="16">
        <v>0.0</v>
      </c>
      <c r="AT777" s="16">
        <v>44886.0</v>
      </c>
      <c r="AU777" s="16">
        <v>0.0</v>
      </c>
      <c r="AV777" s="16">
        <v>0.0</v>
      </c>
      <c r="AW777" s="16">
        <v>0.0</v>
      </c>
      <c r="AX777" s="16">
        <v>64040.0</v>
      </c>
      <c r="AY777" s="16">
        <v>0.0</v>
      </c>
      <c r="AZ777" s="16">
        <v>0.0</v>
      </c>
      <c r="BA777" s="16">
        <v>0.0</v>
      </c>
      <c r="BB777" s="16">
        <v>6062.0</v>
      </c>
      <c r="BC777" s="16">
        <v>0.0</v>
      </c>
      <c r="BD777" s="16">
        <v>0.0</v>
      </c>
      <c r="BE777" s="16">
        <v>2.0</v>
      </c>
      <c r="BF777" s="16">
        <v>1180046.0</v>
      </c>
      <c r="BG777" s="16">
        <v>0.0</v>
      </c>
      <c r="BH777" s="16">
        <v>0.0</v>
      </c>
      <c r="BI777" s="16">
        <v>0.0</v>
      </c>
      <c r="BJ777" s="16">
        <v>912.0</v>
      </c>
      <c r="BK777" s="16">
        <v>0.0</v>
      </c>
      <c r="BL777" s="16">
        <v>0.0</v>
      </c>
      <c r="BM777" s="16">
        <v>0.0</v>
      </c>
      <c r="BN777" s="16">
        <v>91082.0</v>
      </c>
      <c r="BO777" s="16">
        <v>0.0</v>
      </c>
      <c r="BP777" s="16">
        <v>0.0</v>
      </c>
      <c r="BQ777" s="16">
        <v>0.0</v>
      </c>
      <c r="BR777" s="16">
        <v>62510.0</v>
      </c>
      <c r="BS777" s="16">
        <v>0.0</v>
      </c>
      <c r="BT777" s="16">
        <v>0.0</v>
      </c>
    </row>
    <row r="778">
      <c r="A778" s="14" t="s">
        <v>7715</v>
      </c>
      <c r="B778" s="16">
        <v>11.0</v>
      </c>
      <c r="C778" s="16">
        <v>4091349.0</v>
      </c>
      <c r="D778" s="17"/>
      <c r="E778" s="14" t="s">
        <v>2622</v>
      </c>
      <c r="F778" s="14" t="s">
        <v>2630</v>
      </c>
      <c r="G778" s="14" t="s">
        <v>5166</v>
      </c>
      <c r="H778" s="14" t="s">
        <v>2978</v>
      </c>
      <c r="I778" s="14" t="s">
        <v>21</v>
      </c>
      <c r="J778" s="14" t="s">
        <v>4845</v>
      </c>
      <c r="K778" s="14" t="s">
        <v>7716</v>
      </c>
      <c r="L778" s="14" t="s">
        <v>7716</v>
      </c>
      <c r="M778" s="14" t="s">
        <v>7717</v>
      </c>
      <c r="N778" s="14" t="s">
        <v>409</v>
      </c>
      <c r="P778" s="17"/>
      <c r="Q778" s="17"/>
      <c r="R778" s="16">
        <v>2.0</v>
      </c>
      <c r="S778" s="16">
        <v>1614244.0</v>
      </c>
      <c r="T778" s="18">
        <v>1.239E-6</v>
      </c>
      <c r="U778" s="16">
        <v>0.0</v>
      </c>
      <c r="V778" s="16">
        <v>0.0</v>
      </c>
      <c r="W778" s="14" t="s">
        <v>2978</v>
      </c>
      <c r="X778" s="14" t="s">
        <v>4849</v>
      </c>
      <c r="Y778" s="18">
        <v>2.8E-7</v>
      </c>
      <c r="Z778" s="16">
        <v>22.5</v>
      </c>
      <c r="AA778" s="16">
        <v>0.447</v>
      </c>
      <c r="AB778" s="16">
        <v>0.0</v>
      </c>
      <c r="AC778" s="16">
        <v>0.0</v>
      </c>
      <c r="AD778" s="16">
        <v>8.9</v>
      </c>
      <c r="AE778" s="16">
        <v>0.01</v>
      </c>
      <c r="AF778" s="16">
        <v>0.676</v>
      </c>
      <c r="AG778" s="16">
        <v>0.0</v>
      </c>
      <c r="AH778" s="16">
        <v>75064.0</v>
      </c>
      <c r="AI778" s="16">
        <v>0.0</v>
      </c>
      <c r="AJ778" s="16">
        <v>0.0</v>
      </c>
      <c r="AK778" s="16">
        <v>0.0</v>
      </c>
      <c r="AL778" s="16">
        <v>60026.0</v>
      </c>
      <c r="AM778" s="16">
        <v>0.0</v>
      </c>
      <c r="AN778" s="16">
        <v>0.0</v>
      </c>
      <c r="AO778" s="16">
        <v>0.0</v>
      </c>
      <c r="AP778" s="16">
        <v>29608.0</v>
      </c>
      <c r="AQ778" s="16">
        <v>0.0</v>
      </c>
      <c r="AR778" s="16">
        <v>0.0</v>
      </c>
      <c r="AS778" s="16">
        <v>0.0</v>
      </c>
      <c r="AT778" s="16">
        <v>44892.0</v>
      </c>
      <c r="AU778" s="16">
        <v>0.0</v>
      </c>
      <c r="AV778" s="16">
        <v>0.0</v>
      </c>
      <c r="AW778" s="16">
        <v>0.0</v>
      </c>
      <c r="AX778" s="16">
        <v>64038.0</v>
      </c>
      <c r="AY778" s="16">
        <v>0.0</v>
      </c>
      <c r="AZ778" s="16">
        <v>0.0</v>
      </c>
      <c r="BA778" s="16">
        <v>0.0</v>
      </c>
      <c r="BB778" s="16">
        <v>6062.0</v>
      </c>
      <c r="BC778" s="16">
        <v>0.0</v>
      </c>
      <c r="BD778" s="16">
        <v>0.0</v>
      </c>
      <c r="BE778" s="16">
        <v>2.0</v>
      </c>
      <c r="BF778" s="16">
        <v>1180044.0</v>
      </c>
      <c r="BG778" s="16">
        <v>0.0</v>
      </c>
      <c r="BH778" s="16">
        <v>0.0</v>
      </c>
      <c r="BI778" s="16">
        <v>0.0</v>
      </c>
      <c r="BJ778" s="16">
        <v>912.0</v>
      </c>
      <c r="BK778" s="16">
        <v>0.0</v>
      </c>
      <c r="BL778" s="16">
        <v>0.0</v>
      </c>
      <c r="BM778" s="16">
        <v>0.0</v>
      </c>
      <c r="BN778" s="16">
        <v>91088.0</v>
      </c>
      <c r="BO778" s="16">
        <v>0.0</v>
      </c>
      <c r="BP778" s="16">
        <v>0.0</v>
      </c>
      <c r="BQ778" s="16">
        <v>0.0</v>
      </c>
      <c r="BR778" s="16">
        <v>62510.0</v>
      </c>
      <c r="BS778" s="16">
        <v>0.0</v>
      </c>
      <c r="BT778" s="16">
        <v>0.0</v>
      </c>
    </row>
    <row r="779">
      <c r="A779" s="14" t="s">
        <v>7718</v>
      </c>
      <c r="B779" s="16">
        <v>11.0</v>
      </c>
      <c r="C779" s="16">
        <v>4083393.0</v>
      </c>
      <c r="D779" s="17"/>
      <c r="E779" s="14" t="s">
        <v>2631</v>
      </c>
      <c r="F779" s="14" t="s">
        <v>2630</v>
      </c>
      <c r="G779" s="14" t="s">
        <v>5166</v>
      </c>
      <c r="H779" s="14" t="s">
        <v>2978</v>
      </c>
      <c r="I779" s="14" t="s">
        <v>21</v>
      </c>
      <c r="J779" s="14" t="s">
        <v>4845</v>
      </c>
      <c r="K779" s="14" t="s">
        <v>7719</v>
      </c>
      <c r="L779" s="14" t="s">
        <v>7719</v>
      </c>
      <c r="M779" s="14" t="s">
        <v>7720</v>
      </c>
      <c r="N779" s="14" t="s">
        <v>409</v>
      </c>
      <c r="P779" s="17"/>
      <c r="Q779" s="17"/>
      <c r="R779" s="16">
        <v>2.0</v>
      </c>
      <c r="S779" s="16">
        <v>1614250.0</v>
      </c>
      <c r="T779" s="18">
        <v>1.239E-6</v>
      </c>
      <c r="U779" s="16">
        <v>0.0</v>
      </c>
      <c r="V779" s="16">
        <v>0.0</v>
      </c>
      <c r="W779" s="14" t="s">
        <v>2978</v>
      </c>
      <c r="X779" s="14" t="s">
        <v>4849</v>
      </c>
      <c r="Y779" s="18">
        <v>2.8E-7</v>
      </c>
      <c r="Z779" s="16">
        <v>28.6</v>
      </c>
      <c r="AA779" s="17"/>
      <c r="AB779" s="16">
        <v>0.0</v>
      </c>
      <c r="AC779" s="16">
        <v>0.01</v>
      </c>
      <c r="AD779" s="16">
        <v>8.76</v>
      </c>
      <c r="AE779" s="16">
        <v>0.02</v>
      </c>
      <c r="AF779" s="16">
        <v>0.969</v>
      </c>
      <c r="AG779" s="16">
        <v>0.0</v>
      </c>
      <c r="AH779" s="16">
        <v>75074.0</v>
      </c>
      <c r="AI779" s="16">
        <v>0.0</v>
      </c>
      <c r="AJ779" s="16">
        <v>0.0</v>
      </c>
      <c r="AK779" s="16">
        <v>0.0</v>
      </c>
      <c r="AL779" s="16">
        <v>60034.0</v>
      </c>
      <c r="AM779" s="16">
        <v>0.0</v>
      </c>
      <c r="AN779" s="16">
        <v>0.0</v>
      </c>
      <c r="AO779" s="16">
        <v>0.0</v>
      </c>
      <c r="AP779" s="16">
        <v>29608.0</v>
      </c>
      <c r="AQ779" s="16">
        <v>0.0</v>
      </c>
      <c r="AR779" s="16">
        <v>0.0</v>
      </c>
      <c r="AS779" s="16">
        <v>0.0</v>
      </c>
      <c r="AT779" s="16">
        <v>44880.0</v>
      </c>
      <c r="AU779" s="16">
        <v>0.0</v>
      </c>
      <c r="AV779" s="16">
        <v>0.0</v>
      </c>
      <c r="AW779" s="16">
        <v>0.0</v>
      </c>
      <c r="AX779" s="16">
        <v>64038.0</v>
      </c>
      <c r="AY779" s="16">
        <v>0.0</v>
      </c>
      <c r="AZ779" s="16">
        <v>0.0</v>
      </c>
      <c r="BA779" s="16">
        <v>0.0</v>
      </c>
      <c r="BB779" s="16">
        <v>6062.0</v>
      </c>
      <c r="BC779" s="16">
        <v>0.0</v>
      </c>
      <c r="BD779" s="16">
        <v>0.0</v>
      </c>
      <c r="BE779" s="16">
        <v>2.0</v>
      </c>
      <c r="BF779" s="16">
        <v>1180052.0</v>
      </c>
      <c r="BG779" s="16">
        <v>0.0</v>
      </c>
      <c r="BH779" s="16">
        <v>0.0</v>
      </c>
      <c r="BI779" s="16">
        <v>0.0</v>
      </c>
      <c r="BJ779" s="16">
        <v>910.0</v>
      </c>
      <c r="BK779" s="16">
        <v>0.0</v>
      </c>
      <c r="BL779" s="16">
        <v>0.0</v>
      </c>
      <c r="BM779" s="16">
        <v>0.0</v>
      </c>
      <c r="BN779" s="16">
        <v>91088.0</v>
      </c>
      <c r="BO779" s="16">
        <v>0.0</v>
      </c>
      <c r="BP779" s="16">
        <v>0.0</v>
      </c>
      <c r="BQ779" s="16">
        <v>0.0</v>
      </c>
      <c r="BR779" s="16">
        <v>62504.0</v>
      </c>
      <c r="BS779" s="16">
        <v>0.0</v>
      </c>
      <c r="BT779" s="16">
        <v>0.0</v>
      </c>
    </row>
    <row r="780">
      <c r="A780" s="14" t="s">
        <v>7721</v>
      </c>
      <c r="B780" s="16">
        <v>11.0</v>
      </c>
      <c r="C780" s="16">
        <v>4091690.0</v>
      </c>
      <c r="D780" s="14" t="s">
        <v>7722</v>
      </c>
      <c r="E780" s="14" t="s">
        <v>2631</v>
      </c>
      <c r="F780" s="14" t="s">
        <v>2622</v>
      </c>
      <c r="G780" s="14" t="s">
        <v>5166</v>
      </c>
      <c r="H780" s="14" t="s">
        <v>2978</v>
      </c>
      <c r="I780" s="14" t="s">
        <v>21</v>
      </c>
      <c r="J780" s="14" t="s">
        <v>4845</v>
      </c>
      <c r="K780" s="14" t="s">
        <v>7723</v>
      </c>
      <c r="L780" s="14" t="s">
        <v>7723</v>
      </c>
      <c r="M780" s="14" t="s">
        <v>7724</v>
      </c>
      <c r="N780" s="14" t="s">
        <v>409</v>
      </c>
      <c r="P780" s="17"/>
      <c r="Q780" s="17"/>
      <c r="R780" s="16">
        <v>2.0</v>
      </c>
      <c r="S780" s="16">
        <v>1614254.0</v>
      </c>
      <c r="T780" s="18">
        <v>1.239E-6</v>
      </c>
      <c r="U780" s="16">
        <v>0.0</v>
      </c>
      <c r="V780" s="16">
        <v>0.0</v>
      </c>
      <c r="W780" s="14" t="s">
        <v>2978</v>
      </c>
      <c r="X780" s="14" t="s">
        <v>4849</v>
      </c>
      <c r="Y780" s="18">
        <v>2.8E-7</v>
      </c>
      <c r="Z780" s="16">
        <v>25.8</v>
      </c>
      <c r="AA780" s="17"/>
      <c r="AB780" s="16">
        <v>0.0</v>
      </c>
      <c r="AC780" s="16">
        <v>0.0</v>
      </c>
      <c r="AD780" s="16">
        <v>5.88</v>
      </c>
      <c r="AE780" s="16">
        <v>0.0</v>
      </c>
      <c r="AF780" s="16">
        <v>1.0</v>
      </c>
      <c r="AG780" s="16">
        <v>0.0</v>
      </c>
      <c r="AH780" s="16">
        <v>75072.0</v>
      </c>
      <c r="AI780" s="16">
        <v>0.0</v>
      </c>
      <c r="AJ780" s="16">
        <v>0.0</v>
      </c>
      <c r="AK780" s="16">
        <v>0.0</v>
      </c>
      <c r="AL780" s="16">
        <v>60032.0</v>
      </c>
      <c r="AM780" s="16">
        <v>0.0</v>
      </c>
      <c r="AN780" s="16">
        <v>0.0</v>
      </c>
      <c r="AO780" s="16">
        <v>0.0</v>
      </c>
      <c r="AP780" s="16">
        <v>29606.0</v>
      </c>
      <c r="AQ780" s="16">
        <v>0.0</v>
      </c>
      <c r="AR780" s="16">
        <v>0.0</v>
      </c>
      <c r="AS780" s="16">
        <v>0.0</v>
      </c>
      <c r="AT780" s="16">
        <v>44888.0</v>
      </c>
      <c r="AU780" s="16">
        <v>0.0</v>
      </c>
      <c r="AV780" s="16">
        <v>0.0</v>
      </c>
      <c r="AW780" s="16">
        <v>0.0</v>
      </c>
      <c r="AX780" s="16">
        <v>64032.0</v>
      </c>
      <c r="AY780" s="16">
        <v>0.0</v>
      </c>
      <c r="AZ780" s="16">
        <v>0.0</v>
      </c>
      <c r="BA780" s="16">
        <v>0.0</v>
      </c>
      <c r="BB780" s="16">
        <v>6062.0</v>
      </c>
      <c r="BC780" s="16">
        <v>0.0</v>
      </c>
      <c r="BD780" s="16">
        <v>0.0</v>
      </c>
      <c r="BE780" s="16">
        <v>2.0</v>
      </c>
      <c r="BF780" s="16">
        <v>1180048.0</v>
      </c>
      <c r="BG780" s="16">
        <v>0.0</v>
      </c>
      <c r="BH780" s="16">
        <v>0.0</v>
      </c>
      <c r="BI780" s="16">
        <v>0.0</v>
      </c>
      <c r="BJ780" s="16">
        <v>912.0</v>
      </c>
      <c r="BK780" s="16">
        <v>0.0</v>
      </c>
      <c r="BL780" s="16">
        <v>0.0</v>
      </c>
      <c r="BM780" s="16">
        <v>0.0</v>
      </c>
      <c r="BN780" s="16">
        <v>91090.0</v>
      </c>
      <c r="BO780" s="16">
        <v>0.0</v>
      </c>
      <c r="BP780" s="16">
        <v>0.0</v>
      </c>
      <c r="BQ780" s="16">
        <v>0.0</v>
      </c>
      <c r="BR780" s="16">
        <v>62512.0</v>
      </c>
      <c r="BS780" s="16">
        <v>0.0</v>
      </c>
      <c r="BT780" s="16">
        <v>0.0</v>
      </c>
    </row>
    <row r="781">
      <c r="A781" s="14" t="s">
        <v>7725</v>
      </c>
      <c r="B781" s="16">
        <v>11.0</v>
      </c>
      <c r="C781" s="16">
        <v>4091675.0</v>
      </c>
      <c r="D781" s="14" t="s">
        <v>7726</v>
      </c>
      <c r="E781" s="14" t="s">
        <v>2622</v>
      </c>
      <c r="F781" s="14" t="s">
        <v>2621</v>
      </c>
      <c r="G781" s="14" t="s">
        <v>4844</v>
      </c>
      <c r="H781" s="14" t="s">
        <v>2978</v>
      </c>
      <c r="I781" s="14" t="s">
        <v>2978</v>
      </c>
      <c r="J781" s="14" t="s">
        <v>4845</v>
      </c>
      <c r="K781" s="14" t="s">
        <v>7727</v>
      </c>
      <c r="L781" s="14" t="s">
        <v>7727</v>
      </c>
      <c r="M781" s="14" t="s">
        <v>7728</v>
      </c>
      <c r="N781" s="14" t="s">
        <v>4848</v>
      </c>
      <c r="P781" s="17"/>
      <c r="Q781" s="17"/>
      <c r="R781" s="16">
        <v>2.0</v>
      </c>
      <c r="S781" s="16">
        <v>1614256.0</v>
      </c>
      <c r="T781" s="18">
        <v>1.239E-6</v>
      </c>
      <c r="U781" s="16">
        <v>0.0</v>
      </c>
      <c r="V781" s="16">
        <v>0.0</v>
      </c>
      <c r="W781" s="14" t="s">
        <v>2978</v>
      </c>
      <c r="X781" s="17"/>
      <c r="Y781" s="17"/>
      <c r="Z781" s="16">
        <v>9.11</v>
      </c>
      <c r="AA781" s="17"/>
      <c r="AB781" s="16">
        <v>0.0</v>
      </c>
      <c r="AC781" s="16">
        <v>0.01</v>
      </c>
      <c r="AD781" s="16">
        <v>3.41</v>
      </c>
      <c r="AE781" s="17"/>
      <c r="AF781" s="17"/>
      <c r="AG781" s="16">
        <v>0.0</v>
      </c>
      <c r="AH781" s="16">
        <v>75070.0</v>
      </c>
      <c r="AI781" s="16">
        <v>0.0</v>
      </c>
      <c r="AJ781" s="16">
        <v>0.0</v>
      </c>
      <c r="AK781" s="16">
        <v>0.0</v>
      </c>
      <c r="AL781" s="16">
        <v>60024.0</v>
      </c>
      <c r="AM781" s="16">
        <v>0.0</v>
      </c>
      <c r="AN781" s="16">
        <v>0.0</v>
      </c>
      <c r="AO781" s="16">
        <v>0.0</v>
      </c>
      <c r="AP781" s="16">
        <v>29604.0</v>
      </c>
      <c r="AQ781" s="16">
        <v>0.0</v>
      </c>
      <c r="AR781" s="16">
        <v>0.0</v>
      </c>
      <c r="AS781" s="16">
        <v>1.0</v>
      </c>
      <c r="AT781" s="16">
        <v>44886.0</v>
      </c>
      <c r="AU781" s="16">
        <v>0.0</v>
      </c>
      <c r="AV781" s="16">
        <v>0.0</v>
      </c>
      <c r="AW781" s="16">
        <v>0.0</v>
      </c>
      <c r="AX781" s="16">
        <v>64046.0</v>
      </c>
      <c r="AY781" s="16">
        <v>0.0</v>
      </c>
      <c r="AZ781" s="16">
        <v>0.0</v>
      </c>
      <c r="BA781" s="16">
        <v>0.0</v>
      </c>
      <c r="BB781" s="16">
        <v>6062.0</v>
      </c>
      <c r="BC781" s="16">
        <v>0.0</v>
      </c>
      <c r="BD781" s="16">
        <v>0.0</v>
      </c>
      <c r="BE781" s="16">
        <v>1.0</v>
      </c>
      <c r="BF781" s="16">
        <v>1180056.0</v>
      </c>
      <c r="BG781" s="16">
        <v>0.0</v>
      </c>
      <c r="BH781" s="16">
        <v>0.0</v>
      </c>
      <c r="BI781" s="16">
        <v>0.0</v>
      </c>
      <c r="BJ781" s="16">
        <v>912.0</v>
      </c>
      <c r="BK781" s="16">
        <v>0.0</v>
      </c>
      <c r="BL781" s="16">
        <v>0.0</v>
      </c>
      <c r="BM781" s="16">
        <v>0.0</v>
      </c>
      <c r="BN781" s="16">
        <v>91088.0</v>
      </c>
      <c r="BO781" s="16">
        <v>0.0</v>
      </c>
      <c r="BP781" s="16">
        <v>0.0</v>
      </c>
      <c r="BQ781" s="16">
        <v>0.0</v>
      </c>
      <c r="BR781" s="16">
        <v>62508.0</v>
      </c>
      <c r="BS781" s="16">
        <v>0.0</v>
      </c>
      <c r="BT781" s="16">
        <v>0.0</v>
      </c>
    </row>
    <row r="782">
      <c r="A782" s="14" t="s">
        <v>7729</v>
      </c>
      <c r="B782" s="16">
        <v>11.0</v>
      </c>
      <c r="C782" s="16">
        <v>4083311.0</v>
      </c>
      <c r="D782" s="14" t="s">
        <v>7730</v>
      </c>
      <c r="E782" s="14" t="s">
        <v>2622</v>
      </c>
      <c r="F782" s="14" t="s">
        <v>2631</v>
      </c>
      <c r="G782" s="14" t="s">
        <v>5166</v>
      </c>
      <c r="H782" s="14" t="s">
        <v>2978</v>
      </c>
      <c r="I782" s="14" t="s">
        <v>21</v>
      </c>
      <c r="J782" s="14" t="s">
        <v>4845</v>
      </c>
      <c r="K782" s="14" t="s">
        <v>7731</v>
      </c>
      <c r="L782" s="14" t="s">
        <v>7731</v>
      </c>
      <c r="M782" s="14" t="s">
        <v>7732</v>
      </c>
      <c r="N782" s="14" t="s">
        <v>4848</v>
      </c>
      <c r="P782" s="17"/>
      <c r="Q782" s="17"/>
      <c r="R782" s="16">
        <v>2.0</v>
      </c>
      <c r="S782" s="16">
        <v>1614270.0</v>
      </c>
      <c r="T782" s="18">
        <v>1.239E-6</v>
      </c>
      <c r="U782" s="16">
        <v>0.0</v>
      </c>
      <c r="V782" s="16">
        <v>0.0</v>
      </c>
      <c r="W782" s="14" t="s">
        <v>2978</v>
      </c>
      <c r="X782" s="14" t="s">
        <v>4849</v>
      </c>
      <c r="Y782" s="18">
        <v>2.8E-7</v>
      </c>
      <c r="Z782" s="16">
        <v>7.94</v>
      </c>
      <c r="AA782" s="16">
        <v>0.076</v>
      </c>
      <c r="AB782" s="16">
        <v>0.0</v>
      </c>
      <c r="AC782" s="16">
        <v>0.0</v>
      </c>
      <c r="AD782" s="16">
        <v>0.734</v>
      </c>
      <c r="AE782" s="17"/>
      <c r="AF782" s="17"/>
      <c r="AG782" s="16">
        <v>0.0</v>
      </c>
      <c r="AH782" s="16">
        <v>75072.0</v>
      </c>
      <c r="AI782" s="16">
        <v>0.0</v>
      </c>
      <c r="AJ782" s="16">
        <v>0.0</v>
      </c>
      <c r="AK782" s="16">
        <v>0.0</v>
      </c>
      <c r="AL782" s="16">
        <v>60026.0</v>
      </c>
      <c r="AM782" s="16">
        <v>0.0</v>
      </c>
      <c r="AN782" s="16">
        <v>0.0</v>
      </c>
      <c r="AO782" s="16">
        <v>0.0</v>
      </c>
      <c r="AP782" s="16">
        <v>29608.0</v>
      </c>
      <c r="AQ782" s="16">
        <v>0.0</v>
      </c>
      <c r="AR782" s="16">
        <v>0.0</v>
      </c>
      <c r="AS782" s="16">
        <v>0.0</v>
      </c>
      <c r="AT782" s="16">
        <v>44886.0</v>
      </c>
      <c r="AU782" s="16">
        <v>0.0</v>
      </c>
      <c r="AV782" s="16">
        <v>0.0</v>
      </c>
      <c r="AW782" s="16">
        <v>0.0</v>
      </c>
      <c r="AX782" s="16">
        <v>64048.0</v>
      </c>
      <c r="AY782" s="16">
        <v>0.0</v>
      </c>
      <c r="AZ782" s="16">
        <v>0.0</v>
      </c>
      <c r="BA782" s="16">
        <v>0.0</v>
      </c>
      <c r="BB782" s="16">
        <v>6062.0</v>
      </c>
      <c r="BC782" s="16">
        <v>0.0</v>
      </c>
      <c r="BD782" s="16">
        <v>0.0</v>
      </c>
      <c r="BE782" s="16">
        <v>2.0</v>
      </c>
      <c r="BF782" s="16">
        <v>1180052.0</v>
      </c>
      <c r="BG782" s="16">
        <v>0.0</v>
      </c>
      <c r="BH782" s="16">
        <v>0.0</v>
      </c>
      <c r="BI782" s="16">
        <v>0.0</v>
      </c>
      <c r="BJ782" s="16">
        <v>912.0</v>
      </c>
      <c r="BK782" s="16">
        <v>0.0</v>
      </c>
      <c r="BL782" s="16">
        <v>0.0</v>
      </c>
      <c r="BM782" s="16">
        <v>0.0</v>
      </c>
      <c r="BN782" s="16">
        <v>91092.0</v>
      </c>
      <c r="BO782" s="16">
        <v>0.0</v>
      </c>
      <c r="BP782" s="16">
        <v>0.0</v>
      </c>
      <c r="BQ782" s="16">
        <v>0.0</v>
      </c>
      <c r="BR782" s="16">
        <v>62512.0</v>
      </c>
      <c r="BS782" s="16">
        <v>0.0</v>
      </c>
      <c r="BT782" s="16">
        <v>0.0</v>
      </c>
    </row>
    <row r="783">
      <c r="A783" s="14" t="s">
        <v>7733</v>
      </c>
      <c r="B783" s="16">
        <v>11.0</v>
      </c>
      <c r="C783" s="16">
        <v>4083425.0</v>
      </c>
      <c r="D783" s="17"/>
      <c r="E783" s="14" t="s">
        <v>2622</v>
      </c>
      <c r="F783" s="14" t="s">
        <v>2631</v>
      </c>
      <c r="G783" s="14" t="s">
        <v>5166</v>
      </c>
      <c r="H783" s="14" t="s">
        <v>2978</v>
      </c>
      <c r="I783" s="14" t="s">
        <v>21</v>
      </c>
      <c r="J783" s="14" t="s">
        <v>4845</v>
      </c>
      <c r="K783" s="14" t="s">
        <v>7734</v>
      </c>
      <c r="L783" s="14" t="s">
        <v>7734</v>
      </c>
      <c r="M783" s="14" t="s">
        <v>7735</v>
      </c>
      <c r="N783" s="14" t="s">
        <v>409</v>
      </c>
      <c r="P783" s="17"/>
      <c r="Q783" s="17"/>
      <c r="R783" s="16">
        <v>2.0</v>
      </c>
      <c r="S783" s="16">
        <v>1614272.0</v>
      </c>
      <c r="T783" s="18">
        <v>1.2389E-6</v>
      </c>
      <c r="U783" s="16">
        <v>0.0</v>
      </c>
      <c r="V783" s="16">
        <v>0.0</v>
      </c>
      <c r="W783" s="14" t="s">
        <v>2978</v>
      </c>
      <c r="X783" s="14" t="s">
        <v>4849</v>
      </c>
      <c r="Y783" s="18">
        <v>2.8E-7</v>
      </c>
      <c r="Z783" s="16">
        <v>19.5</v>
      </c>
      <c r="AA783" s="16">
        <v>0.101</v>
      </c>
      <c r="AB783" s="16">
        <v>0.0</v>
      </c>
      <c r="AC783" s="16">
        <v>0.0</v>
      </c>
      <c r="AD783" s="16">
        <v>7.1</v>
      </c>
      <c r="AE783" s="16">
        <v>0.16</v>
      </c>
      <c r="AF783" s="16">
        <v>0.34</v>
      </c>
      <c r="AG783" s="16">
        <v>0.0</v>
      </c>
      <c r="AH783" s="16">
        <v>75080.0</v>
      </c>
      <c r="AI783" s="16">
        <v>0.0</v>
      </c>
      <c r="AJ783" s="16">
        <v>0.0</v>
      </c>
      <c r="AK783" s="16">
        <v>0.0</v>
      </c>
      <c r="AL783" s="16">
        <v>60034.0</v>
      </c>
      <c r="AM783" s="16">
        <v>0.0</v>
      </c>
      <c r="AN783" s="16">
        <v>0.0</v>
      </c>
      <c r="AO783" s="16">
        <v>0.0</v>
      </c>
      <c r="AP783" s="16">
        <v>29606.0</v>
      </c>
      <c r="AQ783" s="16">
        <v>0.0</v>
      </c>
      <c r="AR783" s="16">
        <v>0.0</v>
      </c>
      <c r="AS783" s="16">
        <v>0.0</v>
      </c>
      <c r="AT783" s="16">
        <v>44882.0</v>
      </c>
      <c r="AU783" s="16">
        <v>0.0</v>
      </c>
      <c r="AV783" s="16">
        <v>0.0</v>
      </c>
      <c r="AW783" s="16">
        <v>0.0</v>
      </c>
      <c r="AX783" s="16">
        <v>64038.0</v>
      </c>
      <c r="AY783" s="16">
        <v>0.0</v>
      </c>
      <c r="AZ783" s="16">
        <v>0.0</v>
      </c>
      <c r="BA783" s="16">
        <v>0.0</v>
      </c>
      <c r="BB783" s="16">
        <v>6062.0</v>
      </c>
      <c r="BC783" s="16">
        <v>0.0</v>
      </c>
      <c r="BD783" s="16">
        <v>0.0</v>
      </c>
      <c r="BE783" s="16">
        <v>2.0</v>
      </c>
      <c r="BF783" s="16">
        <v>1180056.0</v>
      </c>
      <c r="BG783" s="16">
        <v>0.0</v>
      </c>
      <c r="BH783" s="16">
        <v>0.0</v>
      </c>
      <c r="BI783" s="16">
        <v>0.0</v>
      </c>
      <c r="BJ783" s="16">
        <v>912.0</v>
      </c>
      <c r="BK783" s="16">
        <v>0.0</v>
      </c>
      <c r="BL783" s="16">
        <v>0.0</v>
      </c>
      <c r="BM783" s="16">
        <v>0.0</v>
      </c>
      <c r="BN783" s="16">
        <v>91090.0</v>
      </c>
      <c r="BO783" s="16">
        <v>0.0</v>
      </c>
      <c r="BP783" s="16">
        <v>0.0</v>
      </c>
      <c r="BQ783" s="16">
        <v>0.0</v>
      </c>
      <c r="BR783" s="16">
        <v>62512.0</v>
      </c>
      <c r="BS783" s="16">
        <v>0.0</v>
      </c>
      <c r="BT783" s="16">
        <v>0.0</v>
      </c>
    </row>
    <row r="784">
      <c r="A784" s="14" t="s">
        <v>7736</v>
      </c>
      <c r="B784" s="16">
        <v>11.0</v>
      </c>
      <c r="C784" s="16">
        <v>4083425.0</v>
      </c>
      <c r="D784" s="17"/>
      <c r="E784" s="14" t="s">
        <v>2622</v>
      </c>
      <c r="F784" s="14" t="s">
        <v>2630</v>
      </c>
      <c r="G784" s="14" t="s">
        <v>5166</v>
      </c>
      <c r="H784" s="14" t="s">
        <v>2978</v>
      </c>
      <c r="I784" s="14" t="s">
        <v>21</v>
      </c>
      <c r="J784" s="14" t="s">
        <v>4845</v>
      </c>
      <c r="K784" s="14" t="s">
        <v>7734</v>
      </c>
      <c r="L784" s="14" t="s">
        <v>7734</v>
      </c>
      <c r="M784" s="14" t="s">
        <v>7737</v>
      </c>
      <c r="N784" s="14" t="s">
        <v>409</v>
      </c>
      <c r="P784" s="17"/>
      <c r="Q784" s="17"/>
      <c r="R784" s="16">
        <v>2.0</v>
      </c>
      <c r="S784" s="16">
        <v>1614272.0</v>
      </c>
      <c r="T784" s="18">
        <v>1.2389E-6</v>
      </c>
      <c r="U784" s="16">
        <v>0.0</v>
      </c>
      <c r="V784" s="16">
        <v>0.0</v>
      </c>
      <c r="W784" s="14" t="s">
        <v>2978</v>
      </c>
      <c r="X784" s="14" t="s">
        <v>4849</v>
      </c>
      <c r="Y784" s="18">
        <v>2.8E-7</v>
      </c>
      <c r="Z784" s="16">
        <v>19.3</v>
      </c>
      <c r="AA784" s="16">
        <v>0.053</v>
      </c>
      <c r="AB784" s="16">
        <v>0.0</v>
      </c>
      <c r="AC784" s="16">
        <v>0.0</v>
      </c>
      <c r="AD784" s="16">
        <v>7.1</v>
      </c>
      <c r="AE784" s="16">
        <v>0.16</v>
      </c>
      <c r="AF784" s="16">
        <v>0.34</v>
      </c>
      <c r="AG784" s="16">
        <v>0.0</v>
      </c>
      <c r="AH784" s="16">
        <v>75080.0</v>
      </c>
      <c r="AI784" s="16">
        <v>0.0</v>
      </c>
      <c r="AJ784" s="16">
        <v>0.0</v>
      </c>
      <c r="AK784" s="16">
        <v>0.0</v>
      </c>
      <c r="AL784" s="16">
        <v>60034.0</v>
      </c>
      <c r="AM784" s="16">
        <v>0.0</v>
      </c>
      <c r="AN784" s="16">
        <v>0.0</v>
      </c>
      <c r="AO784" s="16">
        <v>0.0</v>
      </c>
      <c r="AP784" s="16">
        <v>29606.0</v>
      </c>
      <c r="AQ784" s="16">
        <v>0.0</v>
      </c>
      <c r="AR784" s="16">
        <v>0.0</v>
      </c>
      <c r="AS784" s="16">
        <v>0.0</v>
      </c>
      <c r="AT784" s="16">
        <v>44882.0</v>
      </c>
      <c r="AU784" s="16">
        <v>0.0</v>
      </c>
      <c r="AV784" s="16">
        <v>0.0</v>
      </c>
      <c r="AW784" s="16">
        <v>0.0</v>
      </c>
      <c r="AX784" s="16">
        <v>64038.0</v>
      </c>
      <c r="AY784" s="16">
        <v>0.0</v>
      </c>
      <c r="AZ784" s="16">
        <v>0.0</v>
      </c>
      <c r="BA784" s="16">
        <v>0.0</v>
      </c>
      <c r="BB784" s="16">
        <v>6062.0</v>
      </c>
      <c r="BC784" s="16">
        <v>0.0</v>
      </c>
      <c r="BD784" s="16">
        <v>0.0</v>
      </c>
      <c r="BE784" s="16">
        <v>2.0</v>
      </c>
      <c r="BF784" s="16">
        <v>1180056.0</v>
      </c>
      <c r="BG784" s="16">
        <v>0.0</v>
      </c>
      <c r="BH784" s="16">
        <v>0.0</v>
      </c>
      <c r="BI784" s="16">
        <v>0.0</v>
      </c>
      <c r="BJ784" s="16">
        <v>912.0</v>
      </c>
      <c r="BK784" s="16">
        <v>0.0</v>
      </c>
      <c r="BL784" s="16">
        <v>0.0</v>
      </c>
      <c r="BM784" s="16">
        <v>0.0</v>
      </c>
      <c r="BN784" s="16">
        <v>91090.0</v>
      </c>
      <c r="BO784" s="16">
        <v>0.0</v>
      </c>
      <c r="BP784" s="16">
        <v>0.0</v>
      </c>
      <c r="BQ784" s="16">
        <v>0.0</v>
      </c>
      <c r="BR784" s="16">
        <v>62512.0</v>
      </c>
      <c r="BS784" s="16">
        <v>0.0</v>
      </c>
      <c r="BT784" s="16">
        <v>0.0</v>
      </c>
    </row>
    <row r="785">
      <c r="A785" s="14" t="s">
        <v>7738</v>
      </c>
      <c r="B785" s="16">
        <v>11.0</v>
      </c>
      <c r="C785" s="16">
        <v>4084673.0</v>
      </c>
      <c r="D785" s="14" t="s">
        <v>7739</v>
      </c>
      <c r="E785" s="14" t="s">
        <v>2630</v>
      </c>
      <c r="F785" s="14" t="s">
        <v>2621</v>
      </c>
      <c r="G785" s="14" t="s">
        <v>6733</v>
      </c>
      <c r="H785" s="14" t="s">
        <v>21</v>
      </c>
      <c r="I785" s="14" t="s">
        <v>2978</v>
      </c>
      <c r="J785" s="14" t="s">
        <v>4845</v>
      </c>
      <c r="K785" s="14" t="s">
        <v>7740</v>
      </c>
      <c r="L785" s="14" t="s">
        <v>7740</v>
      </c>
      <c r="M785" s="14" t="s">
        <v>7741</v>
      </c>
      <c r="N785" s="14" t="s">
        <v>409</v>
      </c>
      <c r="P785" s="17"/>
      <c r="Q785" s="17"/>
      <c r="R785" s="16">
        <v>1.0</v>
      </c>
      <c r="S785" s="16">
        <v>1289138.0</v>
      </c>
      <c r="T785" s="18">
        <v>7.76E-7</v>
      </c>
      <c r="U785" s="16">
        <v>0.0</v>
      </c>
      <c r="V785" s="16">
        <v>0.0</v>
      </c>
      <c r="W785" s="14" t="s">
        <v>2978</v>
      </c>
      <c r="X785" s="17"/>
      <c r="Y785" s="17"/>
      <c r="Z785" s="16">
        <v>20.1</v>
      </c>
      <c r="AA785" s="16">
        <v>0.871</v>
      </c>
      <c r="AB785" s="16">
        <v>0.0</v>
      </c>
      <c r="AC785" s="16">
        <v>-0.05</v>
      </c>
      <c r="AD785" s="16">
        <v>6.33</v>
      </c>
      <c r="AE785" s="16">
        <v>0.72</v>
      </c>
      <c r="AF785" s="16">
        <v>0.06</v>
      </c>
      <c r="AG785" s="16">
        <v>0.0</v>
      </c>
      <c r="AH785" s="16">
        <v>65822.0</v>
      </c>
      <c r="AI785" s="16">
        <v>0.0</v>
      </c>
      <c r="AJ785" s="16">
        <v>0.0</v>
      </c>
      <c r="AK785" s="16">
        <v>0.0</v>
      </c>
      <c r="AL785" s="16">
        <v>43530.0</v>
      </c>
      <c r="AM785" s="16">
        <v>0.0</v>
      </c>
      <c r="AN785" s="16">
        <v>0.0</v>
      </c>
      <c r="AO785" s="16">
        <v>0.0</v>
      </c>
      <c r="AP785" s="16">
        <v>19404.0</v>
      </c>
      <c r="AQ785" s="16">
        <v>0.0</v>
      </c>
      <c r="AR785" s="16">
        <v>0.0</v>
      </c>
      <c r="AS785" s="16">
        <v>0.0</v>
      </c>
      <c r="AT785" s="16">
        <v>18026.0</v>
      </c>
      <c r="AU785" s="16">
        <v>0.0</v>
      </c>
      <c r="AV785" s="16">
        <v>0.0</v>
      </c>
      <c r="AW785" s="16">
        <v>0.0</v>
      </c>
      <c r="AX785" s="16">
        <v>23254.0</v>
      </c>
      <c r="AY785" s="16">
        <v>0.0</v>
      </c>
      <c r="AZ785" s="16">
        <v>0.0</v>
      </c>
      <c r="BA785" s="16">
        <v>0.0</v>
      </c>
      <c r="BB785" s="16">
        <v>4716.0</v>
      </c>
      <c r="BC785" s="16">
        <v>0.0</v>
      </c>
      <c r="BD785" s="16">
        <v>0.0</v>
      </c>
      <c r="BE785" s="16">
        <v>1.0</v>
      </c>
      <c r="BF785" s="16">
        <v>988834.0</v>
      </c>
      <c r="BG785" s="16">
        <v>0.0</v>
      </c>
      <c r="BH785" s="16">
        <v>0.0</v>
      </c>
      <c r="BI785" s="16">
        <v>0.0</v>
      </c>
      <c r="BJ785" s="16">
        <v>912.0</v>
      </c>
      <c r="BK785" s="16">
        <v>0.0</v>
      </c>
      <c r="BL785" s="16">
        <v>0.0</v>
      </c>
      <c r="BM785" s="16">
        <v>0.0</v>
      </c>
      <c r="BN785" s="16">
        <v>81018.0</v>
      </c>
      <c r="BO785" s="16">
        <v>0.0</v>
      </c>
      <c r="BP785" s="16">
        <v>0.0</v>
      </c>
      <c r="BQ785" s="16">
        <v>0.0</v>
      </c>
      <c r="BR785" s="16">
        <v>43622.0</v>
      </c>
      <c r="BS785" s="16">
        <v>0.0</v>
      </c>
      <c r="BT785" s="16">
        <v>0.0</v>
      </c>
    </row>
    <row r="786">
      <c r="A786" s="14" t="s">
        <v>7742</v>
      </c>
      <c r="B786" s="16">
        <v>11.0</v>
      </c>
      <c r="C786" s="16">
        <v>4084745.0</v>
      </c>
      <c r="D786" s="14" t="s">
        <v>7743</v>
      </c>
      <c r="E786" s="14" t="s">
        <v>2630</v>
      </c>
      <c r="F786" s="14" t="s">
        <v>2631</v>
      </c>
      <c r="G786" s="14" t="s">
        <v>6733</v>
      </c>
      <c r="H786" s="14" t="s">
        <v>21</v>
      </c>
      <c r="I786" s="14" t="s">
        <v>2978</v>
      </c>
      <c r="J786" s="14" t="s">
        <v>4845</v>
      </c>
      <c r="K786" s="14" t="s">
        <v>7744</v>
      </c>
      <c r="L786" s="14" t="s">
        <v>7744</v>
      </c>
      <c r="M786" s="14" t="s">
        <v>7745</v>
      </c>
      <c r="N786" s="14" t="s">
        <v>409</v>
      </c>
      <c r="P786" s="17"/>
      <c r="Q786" s="17"/>
      <c r="R786" s="16">
        <v>1.0</v>
      </c>
      <c r="S786" s="16">
        <v>1289254.0</v>
      </c>
      <c r="T786" s="18">
        <v>7.76E-7</v>
      </c>
      <c r="U786" s="16">
        <v>0.0</v>
      </c>
      <c r="V786" s="16">
        <v>0.0</v>
      </c>
      <c r="W786" s="14" t="s">
        <v>2978</v>
      </c>
      <c r="X786" s="17"/>
      <c r="Y786" s="17"/>
      <c r="Z786" s="16">
        <v>19.4</v>
      </c>
      <c r="AA786" s="16">
        <v>0.084</v>
      </c>
      <c r="AB786" s="16">
        <v>0.0</v>
      </c>
      <c r="AC786" s="16">
        <v>0.01</v>
      </c>
      <c r="AD786" s="16">
        <v>6.33</v>
      </c>
      <c r="AE786" s="17"/>
      <c r="AF786" s="17"/>
      <c r="AG786" s="16">
        <v>1.0</v>
      </c>
      <c r="AH786" s="16">
        <v>65840.0</v>
      </c>
      <c r="AI786" s="16">
        <v>0.0</v>
      </c>
      <c r="AJ786" s="16">
        <v>0.0</v>
      </c>
      <c r="AK786" s="16">
        <v>0.0</v>
      </c>
      <c r="AL786" s="16">
        <v>43544.0</v>
      </c>
      <c r="AM786" s="16">
        <v>0.0</v>
      </c>
      <c r="AN786" s="16">
        <v>0.0</v>
      </c>
      <c r="AO786" s="16">
        <v>0.0</v>
      </c>
      <c r="AP786" s="16">
        <v>19414.0</v>
      </c>
      <c r="AQ786" s="16">
        <v>0.0</v>
      </c>
      <c r="AR786" s="16">
        <v>0.0</v>
      </c>
      <c r="AS786" s="16">
        <v>0.0</v>
      </c>
      <c r="AT786" s="16">
        <v>18034.0</v>
      </c>
      <c r="AU786" s="16">
        <v>0.0</v>
      </c>
      <c r="AV786" s="16">
        <v>0.0</v>
      </c>
      <c r="AW786" s="16">
        <v>0.0</v>
      </c>
      <c r="AX786" s="16">
        <v>23268.0</v>
      </c>
      <c r="AY786" s="16">
        <v>0.0</v>
      </c>
      <c r="AZ786" s="16">
        <v>0.0</v>
      </c>
      <c r="BA786" s="16">
        <v>0.0</v>
      </c>
      <c r="BB786" s="16">
        <v>4702.0</v>
      </c>
      <c r="BC786" s="16">
        <v>0.0</v>
      </c>
      <c r="BD786" s="16">
        <v>0.0</v>
      </c>
      <c r="BE786" s="16">
        <v>0.0</v>
      </c>
      <c r="BF786" s="16">
        <v>988884.0</v>
      </c>
      <c r="BG786" s="16">
        <v>0.0</v>
      </c>
      <c r="BH786" s="16">
        <v>0.0</v>
      </c>
      <c r="BI786" s="16">
        <v>0.0</v>
      </c>
      <c r="BJ786" s="16">
        <v>912.0</v>
      </c>
      <c r="BK786" s="16">
        <v>0.0</v>
      </c>
      <c r="BL786" s="16">
        <v>0.0</v>
      </c>
      <c r="BM786" s="16">
        <v>0.0</v>
      </c>
      <c r="BN786" s="16">
        <v>81036.0</v>
      </c>
      <c r="BO786" s="16">
        <v>0.0</v>
      </c>
      <c r="BP786" s="16">
        <v>0.0</v>
      </c>
      <c r="BQ786" s="16">
        <v>0.0</v>
      </c>
      <c r="BR786" s="16">
        <v>43620.0</v>
      </c>
      <c r="BS786" s="16">
        <v>0.0</v>
      </c>
      <c r="BT786" s="16">
        <v>0.0</v>
      </c>
    </row>
    <row r="787">
      <c r="A787" s="14" t="s">
        <v>7746</v>
      </c>
      <c r="B787" s="16">
        <v>11.0</v>
      </c>
      <c r="C787" s="16">
        <v>4084762.0</v>
      </c>
      <c r="D787" s="17"/>
      <c r="E787" s="14" t="s">
        <v>2622</v>
      </c>
      <c r="F787" s="14" t="s">
        <v>2630</v>
      </c>
      <c r="G787" s="14" t="s">
        <v>5166</v>
      </c>
      <c r="H787" s="14" t="s">
        <v>2978</v>
      </c>
      <c r="I787" s="14" t="s">
        <v>21</v>
      </c>
      <c r="J787" s="14" t="s">
        <v>4845</v>
      </c>
      <c r="K787" s="14" t="s">
        <v>7747</v>
      </c>
      <c r="L787" s="14" t="s">
        <v>7747</v>
      </c>
      <c r="M787" s="14" t="s">
        <v>7748</v>
      </c>
      <c r="N787" s="14" t="s">
        <v>409</v>
      </c>
      <c r="P787" s="17"/>
      <c r="Q787" s="17"/>
      <c r="R787" s="16">
        <v>1.0</v>
      </c>
      <c r="S787" s="16">
        <v>1289334.0</v>
      </c>
      <c r="T787" s="18">
        <v>7.76E-7</v>
      </c>
      <c r="U787" s="16">
        <v>0.0</v>
      </c>
      <c r="V787" s="16">
        <v>0.0</v>
      </c>
      <c r="W787" s="14" t="s">
        <v>2978</v>
      </c>
      <c r="X787" s="17"/>
      <c r="Y787" s="17"/>
      <c r="Z787" s="16">
        <v>17.2</v>
      </c>
      <c r="AA787" s="17"/>
      <c r="AB787" s="16">
        <v>0.01</v>
      </c>
      <c r="AC787" s="16">
        <v>0.01</v>
      </c>
      <c r="AD787" s="16">
        <v>8.9</v>
      </c>
      <c r="AE787" s="16">
        <v>0.1</v>
      </c>
      <c r="AF787" s="16">
        <v>0.486</v>
      </c>
      <c r="AG787" s="16">
        <v>0.0</v>
      </c>
      <c r="AH787" s="16">
        <v>65952.0</v>
      </c>
      <c r="AI787" s="16">
        <v>0.0</v>
      </c>
      <c r="AJ787" s="16">
        <v>0.0</v>
      </c>
      <c r="AK787" s="16">
        <v>0.0</v>
      </c>
      <c r="AL787" s="16">
        <v>43564.0</v>
      </c>
      <c r="AM787" s="16">
        <v>0.0</v>
      </c>
      <c r="AN787" s="16">
        <v>0.0</v>
      </c>
      <c r="AO787" s="16">
        <v>0.0</v>
      </c>
      <c r="AP787" s="16">
        <v>19414.0</v>
      </c>
      <c r="AQ787" s="16">
        <v>0.0</v>
      </c>
      <c r="AR787" s="16">
        <v>0.0</v>
      </c>
      <c r="AS787" s="16">
        <v>0.0</v>
      </c>
      <c r="AT787" s="16">
        <v>18026.0</v>
      </c>
      <c r="AU787" s="16">
        <v>0.0</v>
      </c>
      <c r="AV787" s="16">
        <v>0.0</v>
      </c>
      <c r="AW787" s="16">
        <v>0.0</v>
      </c>
      <c r="AX787" s="16">
        <v>23266.0</v>
      </c>
      <c r="AY787" s="16">
        <v>0.0</v>
      </c>
      <c r="AZ787" s="16">
        <v>0.0</v>
      </c>
      <c r="BA787" s="16">
        <v>0.0</v>
      </c>
      <c r="BB787" s="16">
        <v>4666.0</v>
      </c>
      <c r="BC787" s="16">
        <v>0.0</v>
      </c>
      <c r="BD787" s="16">
        <v>0.0</v>
      </c>
      <c r="BE787" s="16">
        <v>1.0</v>
      </c>
      <c r="BF787" s="16">
        <v>988874.0</v>
      </c>
      <c r="BG787" s="16">
        <v>0.0</v>
      </c>
      <c r="BH787" s="16">
        <v>0.0</v>
      </c>
      <c r="BI787" s="16">
        <v>0.0</v>
      </c>
      <c r="BJ787" s="16">
        <v>912.0</v>
      </c>
      <c r="BK787" s="16">
        <v>0.0</v>
      </c>
      <c r="BL787" s="16">
        <v>0.0</v>
      </c>
      <c r="BM787" s="16">
        <v>0.0</v>
      </c>
      <c r="BN787" s="16">
        <v>81026.0</v>
      </c>
      <c r="BO787" s="16">
        <v>0.0</v>
      </c>
      <c r="BP787" s="16">
        <v>0.0</v>
      </c>
      <c r="BQ787" s="16">
        <v>0.0</v>
      </c>
      <c r="BR787" s="16">
        <v>43634.0</v>
      </c>
      <c r="BS787" s="16">
        <v>0.0</v>
      </c>
      <c r="BT787" s="16">
        <v>0.0</v>
      </c>
    </row>
    <row r="788">
      <c r="A788" s="14" t="s">
        <v>7749</v>
      </c>
      <c r="B788" s="16">
        <v>11.0</v>
      </c>
      <c r="C788" s="16">
        <v>4084706.0</v>
      </c>
      <c r="D788" s="14" t="s">
        <v>7750</v>
      </c>
      <c r="E788" s="14" t="s">
        <v>2630</v>
      </c>
      <c r="F788" s="14" t="s">
        <v>2622</v>
      </c>
      <c r="G788" s="14" t="s">
        <v>5166</v>
      </c>
      <c r="H788" s="14" t="s">
        <v>2978</v>
      </c>
      <c r="I788" s="14" t="s">
        <v>21</v>
      </c>
      <c r="J788" s="14" t="s">
        <v>4845</v>
      </c>
      <c r="K788" s="14" t="s">
        <v>7751</v>
      </c>
      <c r="L788" s="14" t="s">
        <v>7751</v>
      </c>
      <c r="M788" s="14" t="s">
        <v>7752</v>
      </c>
      <c r="N788" s="14" t="s">
        <v>409</v>
      </c>
      <c r="P788" s="17"/>
      <c r="Q788" s="17"/>
      <c r="R788" s="16">
        <v>1.0</v>
      </c>
      <c r="S788" s="16">
        <v>1289342.0</v>
      </c>
      <c r="T788" s="18">
        <v>7.76E-7</v>
      </c>
      <c r="U788" s="16">
        <v>0.0</v>
      </c>
      <c r="V788" s="16">
        <v>0.0</v>
      </c>
      <c r="W788" s="14" t="s">
        <v>2978</v>
      </c>
      <c r="X788" s="17"/>
      <c r="Y788" s="17"/>
      <c r="Z788" s="16">
        <v>19.6</v>
      </c>
      <c r="AA788" s="16">
        <v>0.232</v>
      </c>
      <c r="AB788" s="16">
        <v>0.0</v>
      </c>
      <c r="AC788" s="16">
        <v>-0.04</v>
      </c>
      <c r="AD788" s="16">
        <v>6.33</v>
      </c>
      <c r="AE788" s="16">
        <v>0.08</v>
      </c>
      <c r="AF788" s="16">
        <v>0.774</v>
      </c>
      <c r="AG788" s="16">
        <v>0.0</v>
      </c>
      <c r="AH788" s="16">
        <v>65960.0</v>
      </c>
      <c r="AI788" s="16">
        <v>0.0</v>
      </c>
      <c r="AJ788" s="16">
        <v>0.0</v>
      </c>
      <c r="AK788" s="16">
        <v>0.0</v>
      </c>
      <c r="AL788" s="16">
        <v>43560.0</v>
      </c>
      <c r="AM788" s="16">
        <v>0.0</v>
      </c>
      <c r="AN788" s="16">
        <v>0.0</v>
      </c>
      <c r="AO788" s="16">
        <v>0.0</v>
      </c>
      <c r="AP788" s="16">
        <v>19414.0</v>
      </c>
      <c r="AQ788" s="16">
        <v>0.0</v>
      </c>
      <c r="AR788" s="16">
        <v>0.0</v>
      </c>
      <c r="AS788" s="16">
        <v>0.0</v>
      </c>
      <c r="AT788" s="16">
        <v>18018.0</v>
      </c>
      <c r="AU788" s="16">
        <v>0.0</v>
      </c>
      <c r="AV788" s="16">
        <v>0.0</v>
      </c>
      <c r="AW788" s="16">
        <v>0.0</v>
      </c>
      <c r="AX788" s="16">
        <v>23268.0</v>
      </c>
      <c r="AY788" s="16">
        <v>0.0</v>
      </c>
      <c r="AZ788" s="16">
        <v>0.0</v>
      </c>
      <c r="BA788" s="16">
        <v>0.0</v>
      </c>
      <c r="BB788" s="16">
        <v>4690.0</v>
      </c>
      <c r="BC788" s="16">
        <v>0.0</v>
      </c>
      <c r="BD788" s="16">
        <v>0.0</v>
      </c>
      <c r="BE788" s="16">
        <v>1.0</v>
      </c>
      <c r="BF788" s="16">
        <v>988860.0</v>
      </c>
      <c r="BG788" s="16">
        <v>0.0</v>
      </c>
      <c r="BH788" s="16">
        <v>0.0</v>
      </c>
      <c r="BI788" s="16">
        <v>0.0</v>
      </c>
      <c r="BJ788" s="16">
        <v>912.0</v>
      </c>
      <c r="BK788" s="16">
        <v>0.0</v>
      </c>
      <c r="BL788" s="16">
        <v>0.0</v>
      </c>
      <c r="BM788" s="16">
        <v>0.0</v>
      </c>
      <c r="BN788" s="16">
        <v>81018.0</v>
      </c>
      <c r="BO788" s="16">
        <v>0.0</v>
      </c>
      <c r="BP788" s="16">
        <v>0.0</v>
      </c>
      <c r="BQ788" s="16">
        <v>0.0</v>
      </c>
      <c r="BR788" s="16">
        <v>43642.0</v>
      </c>
      <c r="BS788" s="16">
        <v>0.0</v>
      </c>
      <c r="BT788" s="16">
        <v>0.0</v>
      </c>
    </row>
    <row r="789">
      <c r="A789" s="14" t="s">
        <v>7753</v>
      </c>
      <c r="B789" s="16">
        <v>11.0</v>
      </c>
      <c r="C789" s="16">
        <v>4084763.0</v>
      </c>
      <c r="D789" s="17"/>
      <c r="E789" s="14" t="s">
        <v>2622</v>
      </c>
      <c r="F789" s="14" t="s">
        <v>2630</v>
      </c>
      <c r="G789" s="14" t="s">
        <v>5166</v>
      </c>
      <c r="H789" s="14" t="s">
        <v>2978</v>
      </c>
      <c r="I789" s="14" t="s">
        <v>21</v>
      </c>
      <c r="J789" s="14" t="s">
        <v>4845</v>
      </c>
      <c r="K789" s="14" t="s">
        <v>7754</v>
      </c>
      <c r="L789" s="14" t="s">
        <v>7754</v>
      </c>
      <c r="M789" s="14" t="s">
        <v>7755</v>
      </c>
      <c r="N789" s="14" t="s">
        <v>409</v>
      </c>
      <c r="P789" s="17"/>
      <c r="Q789" s="17"/>
      <c r="R789" s="16">
        <v>1.0</v>
      </c>
      <c r="S789" s="16">
        <v>1289372.0</v>
      </c>
      <c r="T789" s="18">
        <v>7.76E-7</v>
      </c>
      <c r="U789" s="16">
        <v>0.0</v>
      </c>
      <c r="V789" s="16">
        <v>0.0</v>
      </c>
      <c r="W789" s="14" t="s">
        <v>2978</v>
      </c>
      <c r="X789" s="17"/>
      <c r="Y789" s="17"/>
      <c r="Z789" s="16">
        <v>20.8</v>
      </c>
      <c r="AA789" s="16">
        <v>0.048</v>
      </c>
      <c r="AB789" s="16">
        <v>0.03</v>
      </c>
      <c r="AC789" s="16">
        <v>0.0</v>
      </c>
      <c r="AD789" s="16">
        <v>3.63</v>
      </c>
      <c r="AE789" s="16">
        <v>0.0</v>
      </c>
      <c r="AF789" s="16">
        <v>0.922</v>
      </c>
      <c r="AG789" s="16">
        <v>1.0</v>
      </c>
      <c r="AH789" s="16">
        <v>65974.0</v>
      </c>
      <c r="AI789" s="16">
        <v>0.0</v>
      </c>
      <c r="AJ789" s="16">
        <v>0.0</v>
      </c>
      <c r="AK789" s="16">
        <v>0.0</v>
      </c>
      <c r="AL789" s="16">
        <v>43572.0</v>
      </c>
      <c r="AM789" s="16">
        <v>0.0</v>
      </c>
      <c r="AN789" s="16">
        <v>0.0</v>
      </c>
      <c r="AO789" s="16">
        <v>0.0</v>
      </c>
      <c r="AP789" s="16">
        <v>19414.0</v>
      </c>
      <c r="AQ789" s="16">
        <v>0.0</v>
      </c>
      <c r="AR789" s="16">
        <v>0.0</v>
      </c>
      <c r="AS789" s="16">
        <v>0.0</v>
      </c>
      <c r="AT789" s="16">
        <v>18026.0</v>
      </c>
      <c r="AU789" s="16">
        <v>0.0</v>
      </c>
      <c r="AV789" s="16">
        <v>0.0</v>
      </c>
      <c r="AW789" s="16">
        <v>0.0</v>
      </c>
      <c r="AX789" s="16">
        <v>23266.0</v>
      </c>
      <c r="AY789" s="16">
        <v>0.0</v>
      </c>
      <c r="AZ789" s="16">
        <v>0.0</v>
      </c>
      <c r="BA789" s="16">
        <v>0.0</v>
      </c>
      <c r="BB789" s="16">
        <v>4668.0</v>
      </c>
      <c r="BC789" s="16">
        <v>0.0</v>
      </c>
      <c r="BD789" s="16">
        <v>0.0</v>
      </c>
      <c r="BE789" s="16">
        <v>0.0</v>
      </c>
      <c r="BF789" s="16">
        <v>988876.0</v>
      </c>
      <c r="BG789" s="16">
        <v>0.0</v>
      </c>
      <c r="BH789" s="16">
        <v>0.0</v>
      </c>
      <c r="BI789" s="16">
        <v>0.0</v>
      </c>
      <c r="BJ789" s="16">
        <v>912.0</v>
      </c>
      <c r="BK789" s="16">
        <v>0.0</v>
      </c>
      <c r="BL789" s="16">
        <v>0.0</v>
      </c>
      <c r="BM789" s="16">
        <v>0.0</v>
      </c>
      <c r="BN789" s="16">
        <v>81026.0</v>
      </c>
      <c r="BO789" s="16">
        <v>0.0</v>
      </c>
      <c r="BP789" s="16">
        <v>0.0</v>
      </c>
      <c r="BQ789" s="16">
        <v>0.0</v>
      </c>
      <c r="BR789" s="16">
        <v>43638.0</v>
      </c>
      <c r="BS789" s="16">
        <v>0.0</v>
      </c>
      <c r="BT789" s="16">
        <v>0.0</v>
      </c>
    </row>
    <row r="790">
      <c r="A790" s="14" t="s">
        <v>7756</v>
      </c>
      <c r="B790" s="16">
        <v>11.0</v>
      </c>
      <c r="C790" s="16">
        <v>4084675.0</v>
      </c>
      <c r="D790" s="17"/>
      <c r="E790" s="14" t="s">
        <v>2631</v>
      </c>
      <c r="F790" s="14" t="s">
        <v>2630</v>
      </c>
      <c r="G790" s="14" t="s">
        <v>5166</v>
      </c>
      <c r="H790" s="14" t="s">
        <v>2978</v>
      </c>
      <c r="I790" s="14" t="s">
        <v>21</v>
      </c>
      <c r="J790" s="14" t="s">
        <v>4845</v>
      </c>
      <c r="K790" s="14" t="s">
        <v>7757</v>
      </c>
      <c r="L790" s="14" t="s">
        <v>7757</v>
      </c>
      <c r="M790" s="14" t="s">
        <v>7758</v>
      </c>
      <c r="N790" s="14" t="s">
        <v>409</v>
      </c>
      <c r="P790" s="17"/>
      <c r="Q790" s="17"/>
      <c r="R790" s="16">
        <v>1.0</v>
      </c>
      <c r="S790" s="16">
        <v>1289376.0</v>
      </c>
      <c r="T790" s="18">
        <v>7.76E-7</v>
      </c>
      <c r="U790" s="16">
        <v>0.0</v>
      </c>
      <c r="V790" s="16">
        <v>0.0</v>
      </c>
      <c r="W790" s="14" t="s">
        <v>2978</v>
      </c>
      <c r="X790" s="17"/>
      <c r="Y790" s="17"/>
      <c r="Z790" s="16">
        <v>19.2</v>
      </c>
      <c r="AA790" s="16">
        <v>0.808</v>
      </c>
      <c r="AB790" s="16">
        <v>0.0</v>
      </c>
      <c r="AC790" s="16">
        <v>-0.03</v>
      </c>
      <c r="AD790" s="16">
        <v>8.8</v>
      </c>
      <c r="AE790" s="16">
        <v>0.19</v>
      </c>
      <c r="AF790" s="16">
        <v>0.051</v>
      </c>
      <c r="AG790" s="16">
        <v>0.0</v>
      </c>
      <c r="AH790" s="16">
        <v>65980.0</v>
      </c>
      <c r="AI790" s="16">
        <v>0.0</v>
      </c>
      <c r="AJ790" s="16">
        <v>0.0</v>
      </c>
      <c r="AK790" s="16">
        <v>0.0</v>
      </c>
      <c r="AL790" s="16">
        <v>43564.0</v>
      </c>
      <c r="AM790" s="16">
        <v>0.0</v>
      </c>
      <c r="AN790" s="16">
        <v>0.0</v>
      </c>
      <c r="AO790" s="16">
        <v>0.0</v>
      </c>
      <c r="AP790" s="16">
        <v>19412.0</v>
      </c>
      <c r="AQ790" s="16">
        <v>0.0</v>
      </c>
      <c r="AR790" s="16">
        <v>0.0</v>
      </c>
      <c r="AS790" s="16">
        <v>0.0</v>
      </c>
      <c r="AT790" s="16">
        <v>18014.0</v>
      </c>
      <c r="AU790" s="16">
        <v>0.0</v>
      </c>
      <c r="AV790" s="16">
        <v>0.0</v>
      </c>
      <c r="AW790" s="16">
        <v>0.0</v>
      </c>
      <c r="AX790" s="16">
        <v>23266.0</v>
      </c>
      <c r="AY790" s="16">
        <v>0.0</v>
      </c>
      <c r="AZ790" s="16">
        <v>0.0</v>
      </c>
      <c r="BA790" s="16">
        <v>0.0</v>
      </c>
      <c r="BB790" s="16">
        <v>4694.0</v>
      </c>
      <c r="BC790" s="16">
        <v>0.0</v>
      </c>
      <c r="BD790" s="16">
        <v>0.0</v>
      </c>
      <c r="BE790" s="16">
        <v>1.0</v>
      </c>
      <c r="BF790" s="16">
        <v>988868.0</v>
      </c>
      <c r="BG790" s="16">
        <v>0.0</v>
      </c>
      <c r="BH790" s="16">
        <v>0.0</v>
      </c>
      <c r="BI790" s="16">
        <v>0.0</v>
      </c>
      <c r="BJ790" s="16">
        <v>912.0</v>
      </c>
      <c r="BK790" s="16">
        <v>0.0</v>
      </c>
      <c r="BL790" s="16">
        <v>0.0</v>
      </c>
      <c r="BM790" s="16">
        <v>0.0</v>
      </c>
      <c r="BN790" s="16">
        <v>81024.0</v>
      </c>
      <c r="BO790" s="16">
        <v>0.0</v>
      </c>
      <c r="BP790" s="16">
        <v>0.0</v>
      </c>
      <c r="BQ790" s="16">
        <v>0.0</v>
      </c>
      <c r="BR790" s="16">
        <v>43642.0</v>
      </c>
      <c r="BS790" s="16">
        <v>0.0</v>
      </c>
      <c r="BT790" s="16">
        <v>0.0</v>
      </c>
    </row>
    <row r="791">
      <c r="A791" s="14" t="s">
        <v>7759</v>
      </c>
      <c r="B791" s="16">
        <v>11.0</v>
      </c>
      <c r="C791" s="16">
        <v>4084749.0</v>
      </c>
      <c r="D791" s="17"/>
      <c r="E791" s="14" t="s">
        <v>2622</v>
      </c>
      <c r="F791" s="14" t="s">
        <v>2630</v>
      </c>
      <c r="G791" s="14" t="s">
        <v>5166</v>
      </c>
      <c r="H791" s="14" t="s">
        <v>2978</v>
      </c>
      <c r="I791" s="14" t="s">
        <v>21</v>
      </c>
      <c r="J791" s="14" t="s">
        <v>4845</v>
      </c>
      <c r="K791" s="14" t="s">
        <v>7760</v>
      </c>
      <c r="L791" s="14" t="s">
        <v>7760</v>
      </c>
      <c r="M791" s="14" t="s">
        <v>7761</v>
      </c>
      <c r="N791" s="14" t="s">
        <v>4848</v>
      </c>
      <c r="P791" s="17"/>
      <c r="Q791" s="17"/>
      <c r="R791" s="16">
        <v>1.0</v>
      </c>
      <c r="S791" s="16">
        <v>1289376.0</v>
      </c>
      <c r="T791" s="18">
        <v>7.76E-7</v>
      </c>
      <c r="U791" s="16">
        <v>0.0</v>
      </c>
      <c r="V791" s="16">
        <v>0.0</v>
      </c>
      <c r="W791" s="14" t="s">
        <v>2978</v>
      </c>
      <c r="X791" s="17"/>
      <c r="Y791" s="17"/>
      <c r="Z791" s="16">
        <v>17.8</v>
      </c>
      <c r="AA791" s="16">
        <v>0.09</v>
      </c>
      <c r="AB791" s="16">
        <v>0.0</v>
      </c>
      <c r="AC791" s="16">
        <v>0.01</v>
      </c>
      <c r="AD791" s="16">
        <v>8.9</v>
      </c>
      <c r="AE791" s="17"/>
      <c r="AF791" s="17"/>
      <c r="AG791" s="16">
        <v>0.0</v>
      </c>
      <c r="AH791" s="16">
        <v>65968.0</v>
      </c>
      <c r="AI791" s="16">
        <v>0.0</v>
      </c>
      <c r="AJ791" s="16">
        <v>0.0</v>
      </c>
      <c r="AK791" s="16">
        <v>0.0</v>
      </c>
      <c r="AL791" s="16">
        <v>43570.0</v>
      </c>
      <c r="AM791" s="16">
        <v>0.0</v>
      </c>
      <c r="AN791" s="16">
        <v>0.0</v>
      </c>
      <c r="AO791" s="16">
        <v>0.0</v>
      </c>
      <c r="AP791" s="16">
        <v>19414.0</v>
      </c>
      <c r="AQ791" s="16">
        <v>0.0</v>
      </c>
      <c r="AR791" s="16">
        <v>0.0</v>
      </c>
      <c r="AS791" s="16">
        <v>0.0</v>
      </c>
      <c r="AT791" s="16">
        <v>18022.0</v>
      </c>
      <c r="AU791" s="16">
        <v>0.0</v>
      </c>
      <c r="AV791" s="16">
        <v>0.0</v>
      </c>
      <c r="AW791" s="16">
        <v>0.0</v>
      </c>
      <c r="AX791" s="16">
        <v>23270.0</v>
      </c>
      <c r="AY791" s="16">
        <v>0.0</v>
      </c>
      <c r="AZ791" s="16">
        <v>0.0</v>
      </c>
      <c r="BA791" s="16">
        <v>0.0</v>
      </c>
      <c r="BB791" s="16">
        <v>4682.0</v>
      </c>
      <c r="BC791" s="16">
        <v>0.0</v>
      </c>
      <c r="BD791" s="16">
        <v>0.0</v>
      </c>
      <c r="BE791" s="16">
        <v>1.0</v>
      </c>
      <c r="BF791" s="16">
        <v>988878.0</v>
      </c>
      <c r="BG791" s="16">
        <v>0.0</v>
      </c>
      <c r="BH791" s="16">
        <v>0.0</v>
      </c>
      <c r="BI791" s="16">
        <v>0.0</v>
      </c>
      <c r="BJ791" s="16">
        <v>912.0</v>
      </c>
      <c r="BK791" s="16">
        <v>0.0</v>
      </c>
      <c r="BL791" s="16">
        <v>0.0</v>
      </c>
      <c r="BM791" s="16">
        <v>0.0</v>
      </c>
      <c r="BN791" s="16">
        <v>81022.0</v>
      </c>
      <c r="BO791" s="16">
        <v>0.0</v>
      </c>
      <c r="BP791" s="16">
        <v>0.0</v>
      </c>
      <c r="BQ791" s="16">
        <v>0.0</v>
      </c>
      <c r="BR791" s="16">
        <v>43638.0</v>
      </c>
      <c r="BS791" s="16">
        <v>0.0</v>
      </c>
      <c r="BT791" s="16">
        <v>0.0</v>
      </c>
    </row>
    <row r="792">
      <c r="A792" s="14" t="s">
        <v>7762</v>
      </c>
      <c r="B792" s="16">
        <v>11.0</v>
      </c>
      <c r="C792" s="16">
        <v>4084708.0</v>
      </c>
      <c r="D792" s="17"/>
      <c r="E792" s="14" t="s">
        <v>2622</v>
      </c>
      <c r="F792" s="14" t="s">
        <v>2631</v>
      </c>
      <c r="G792" s="14" t="s">
        <v>5166</v>
      </c>
      <c r="H792" s="14" t="s">
        <v>2978</v>
      </c>
      <c r="I792" s="14" t="s">
        <v>21</v>
      </c>
      <c r="J792" s="14" t="s">
        <v>4845</v>
      </c>
      <c r="K792" s="14" t="s">
        <v>7763</v>
      </c>
      <c r="L792" s="14" t="s">
        <v>7763</v>
      </c>
      <c r="M792" s="14" t="s">
        <v>7764</v>
      </c>
      <c r="N792" s="14" t="s">
        <v>409</v>
      </c>
      <c r="P792" s="17"/>
      <c r="Q792" s="17"/>
      <c r="R792" s="16">
        <v>1.0</v>
      </c>
      <c r="S792" s="16">
        <v>1289378.0</v>
      </c>
      <c r="T792" s="18">
        <v>7.76E-7</v>
      </c>
      <c r="U792" s="16">
        <v>0.0</v>
      </c>
      <c r="V792" s="16">
        <v>0.0</v>
      </c>
      <c r="W792" s="14" t="s">
        <v>2978</v>
      </c>
      <c r="X792" s="17"/>
      <c r="Y792" s="17"/>
      <c r="Z792" s="16">
        <v>18.2</v>
      </c>
      <c r="AA792" s="17"/>
      <c r="AB792" s="16">
        <v>0.01</v>
      </c>
      <c r="AC792" s="16">
        <v>0.01</v>
      </c>
      <c r="AD792" s="16">
        <v>5.97</v>
      </c>
      <c r="AE792" s="16">
        <v>0.42</v>
      </c>
      <c r="AF792" s="16">
        <v>0.021</v>
      </c>
      <c r="AG792" s="16">
        <v>0.0</v>
      </c>
      <c r="AH792" s="16">
        <v>65968.0</v>
      </c>
      <c r="AI792" s="16">
        <v>0.0</v>
      </c>
      <c r="AJ792" s="16">
        <v>0.0</v>
      </c>
      <c r="AK792" s="16">
        <v>0.0</v>
      </c>
      <c r="AL792" s="16">
        <v>43562.0</v>
      </c>
      <c r="AM792" s="16">
        <v>0.0</v>
      </c>
      <c r="AN792" s="16">
        <v>0.0</v>
      </c>
      <c r="AO792" s="16">
        <v>0.0</v>
      </c>
      <c r="AP792" s="16">
        <v>19414.0</v>
      </c>
      <c r="AQ792" s="16">
        <v>0.0</v>
      </c>
      <c r="AR792" s="16">
        <v>0.0</v>
      </c>
      <c r="AS792" s="16">
        <v>0.0</v>
      </c>
      <c r="AT792" s="16">
        <v>18028.0</v>
      </c>
      <c r="AU792" s="16">
        <v>0.0</v>
      </c>
      <c r="AV792" s="16">
        <v>0.0</v>
      </c>
      <c r="AW792" s="16">
        <v>0.0</v>
      </c>
      <c r="AX792" s="16">
        <v>23270.0</v>
      </c>
      <c r="AY792" s="16">
        <v>0.0</v>
      </c>
      <c r="AZ792" s="16">
        <v>0.0</v>
      </c>
      <c r="BA792" s="16">
        <v>0.0</v>
      </c>
      <c r="BB792" s="16">
        <v>4692.0</v>
      </c>
      <c r="BC792" s="16">
        <v>0.0</v>
      </c>
      <c r="BD792" s="16">
        <v>0.0</v>
      </c>
      <c r="BE792" s="16">
        <v>1.0</v>
      </c>
      <c r="BF792" s="16">
        <v>988872.0</v>
      </c>
      <c r="BG792" s="16">
        <v>0.0</v>
      </c>
      <c r="BH792" s="16">
        <v>0.0</v>
      </c>
      <c r="BI792" s="16">
        <v>0.0</v>
      </c>
      <c r="BJ792" s="16">
        <v>912.0</v>
      </c>
      <c r="BK792" s="16">
        <v>0.0</v>
      </c>
      <c r="BL792" s="16">
        <v>0.0</v>
      </c>
      <c r="BM792" s="16">
        <v>0.0</v>
      </c>
      <c r="BN792" s="16">
        <v>81018.0</v>
      </c>
      <c r="BO792" s="16">
        <v>0.0</v>
      </c>
      <c r="BP792" s="16">
        <v>0.0</v>
      </c>
      <c r="BQ792" s="16">
        <v>0.0</v>
      </c>
      <c r="BR792" s="16">
        <v>43642.0</v>
      </c>
      <c r="BS792" s="16">
        <v>0.0</v>
      </c>
      <c r="BT792" s="16">
        <v>0.0</v>
      </c>
    </row>
    <row r="793">
      <c r="A793" s="14" t="s">
        <v>7765</v>
      </c>
      <c r="B793" s="16">
        <v>11.0</v>
      </c>
      <c r="C793" s="16">
        <v>4084672.0</v>
      </c>
      <c r="D793" s="14" t="s">
        <v>7766</v>
      </c>
      <c r="E793" s="14" t="s">
        <v>7767</v>
      </c>
      <c r="F793" s="14" t="s">
        <v>2631</v>
      </c>
      <c r="G793" s="14" t="s">
        <v>5166</v>
      </c>
      <c r="H793" s="14" t="s">
        <v>2978</v>
      </c>
      <c r="I793" s="14" t="s">
        <v>21</v>
      </c>
      <c r="J793" s="14" t="s">
        <v>4845</v>
      </c>
      <c r="K793" s="14" t="s">
        <v>7768</v>
      </c>
      <c r="L793" s="14" t="s">
        <v>7768</v>
      </c>
      <c r="M793" s="14" t="s">
        <v>7769</v>
      </c>
      <c r="N793" s="14" t="s">
        <v>5335</v>
      </c>
      <c r="P793" s="17"/>
      <c r="Q793" s="17"/>
      <c r="R793" s="16">
        <v>1.0</v>
      </c>
      <c r="S793" s="16">
        <v>1289380.0</v>
      </c>
      <c r="T793" s="18">
        <v>7.76E-7</v>
      </c>
      <c r="U793" s="16">
        <v>0.0</v>
      </c>
      <c r="V793" s="16">
        <v>0.0</v>
      </c>
      <c r="W793" s="14" t="s">
        <v>2978</v>
      </c>
      <c r="X793" s="17"/>
      <c r="Y793" s="17"/>
      <c r="Z793" s="16">
        <v>17.4</v>
      </c>
      <c r="AA793" s="17"/>
      <c r="AB793" s="16">
        <v>0.01</v>
      </c>
      <c r="AC793" s="16">
        <v>-0.14</v>
      </c>
      <c r="AD793" s="16">
        <v>8.8</v>
      </c>
      <c r="AE793" s="17"/>
      <c r="AF793" s="17"/>
      <c r="AG793" s="16">
        <v>0.0</v>
      </c>
      <c r="AH793" s="16">
        <v>65974.0</v>
      </c>
      <c r="AI793" s="16">
        <v>0.0</v>
      </c>
      <c r="AJ793" s="16">
        <v>0.0</v>
      </c>
      <c r="AK793" s="16">
        <v>0.0</v>
      </c>
      <c r="AL793" s="16">
        <v>43570.0</v>
      </c>
      <c r="AM793" s="16">
        <v>0.0</v>
      </c>
      <c r="AN793" s="16">
        <v>0.0</v>
      </c>
      <c r="AO793" s="16">
        <v>0.0</v>
      </c>
      <c r="AP793" s="16">
        <v>19414.0</v>
      </c>
      <c r="AQ793" s="16">
        <v>0.0</v>
      </c>
      <c r="AR793" s="16">
        <v>0.0</v>
      </c>
      <c r="AS793" s="16">
        <v>1.0</v>
      </c>
      <c r="AT793" s="16">
        <v>18022.0</v>
      </c>
      <c r="AU793" s="16">
        <v>0.0</v>
      </c>
      <c r="AV793" s="16">
        <v>0.0</v>
      </c>
      <c r="AW793" s="16">
        <v>0.0</v>
      </c>
      <c r="AX793" s="16">
        <v>23266.0</v>
      </c>
      <c r="AY793" s="16">
        <v>0.0</v>
      </c>
      <c r="AZ793" s="16">
        <v>0.0</v>
      </c>
      <c r="BA793" s="16">
        <v>0.0</v>
      </c>
      <c r="BB793" s="16">
        <v>4694.0</v>
      </c>
      <c r="BC793" s="16">
        <v>0.0</v>
      </c>
      <c r="BD793" s="16">
        <v>0.0</v>
      </c>
      <c r="BE793" s="16">
        <v>0.0</v>
      </c>
      <c r="BF793" s="16">
        <v>988866.0</v>
      </c>
      <c r="BG793" s="16">
        <v>0.0</v>
      </c>
      <c r="BH793" s="16">
        <v>0.0</v>
      </c>
      <c r="BI793" s="16">
        <v>0.0</v>
      </c>
      <c r="BJ793" s="16">
        <v>912.0</v>
      </c>
      <c r="BK793" s="16">
        <v>0.0</v>
      </c>
      <c r="BL793" s="16">
        <v>0.0</v>
      </c>
      <c r="BM793" s="16">
        <v>0.0</v>
      </c>
      <c r="BN793" s="16">
        <v>81016.0</v>
      </c>
      <c r="BO793" s="16">
        <v>0.0</v>
      </c>
      <c r="BP793" s="16">
        <v>0.0</v>
      </c>
      <c r="BQ793" s="16">
        <v>0.0</v>
      </c>
      <c r="BR793" s="16">
        <v>43646.0</v>
      </c>
      <c r="BS793" s="16">
        <v>0.0</v>
      </c>
      <c r="BT793" s="16">
        <v>0.0</v>
      </c>
    </row>
    <row r="794">
      <c r="A794" s="14" t="s">
        <v>7770</v>
      </c>
      <c r="B794" s="16">
        <v>11.0</v>
      </c>
      <c r="C794" s="16">
        <v>4084672.0</v>
      </c>
      <c r="D794" s="14" t="s">
        <v>7771</v>
      </c>
      <c r="E794" s="14" t="s">
        <v>2631</v>
      </c>
      <c r="F794" s="14" t="s">
        <v>2621</v>
      </c>
      <c r="G794" s="14" t="s">
        <v>5166</v>
      </c>
      <c r="H794" s="14" t="s">
        <v>2978</v>
      </c>
      <c r="I794" s="14" t="s">
        <v>21</v>
      </c>
      <c r="J794" s="14" t="s">
        <v>4845</v>
      </c>
      <c r="K794" s="14" t="s">
        <v>7772</v>
      </c>
      <c r="M794" s="14" t="s">
        <v>7772</v>
      </c>
      <c r="N794" s="14" t="s">
        <v>7040</v>
      </c>
      <c r="P794" s="17"/>
      <c r="Q794" s="17"/>
      <c r="R794" s="16">
        <v>1.0</v>
      </c>
      <c r="S794" s="16">
        <v>1289380.0</v>
      </c>
      <c r="T794" s="18">
        <v>7.76E-7</v>
      </c>
      <c r="U794" s="16">
        <v>0.0</v>
      </c>
      <c r="V794" s="16">
        <v>0.0</v>
      </c>
      <c r="W794" s="14" t="s">
        <v>2978</v>
      </c>
      <c r="X794" s="17"/>
      <c r="Y794" s="17"/>
      <c r="Z794" s="16">
        <v>22.6</v>
      </c>
      <c r="AA794" s="17"/>
      <c r="AB794" s="16">
        <v>0.0</v>
      </c>
      <c r="AC794" s="16">
        <v>-0.09</v>
      </c>
      <c r="AD794" s="16">
        <v>8.8</v>
      </c>
      <c r="AE794" s="17"/>
      <c r="AF794" s="17"/>
      <c r="AG794" s="16">
        <v>0.0</v>
      </c>
      <c r="AH794" s="16">
        <v>65974.0</v>
      </c>
      <c r="AI794" s="16">
        <v>0.0</v>
      </c>
      <c r="AJ794" s="16">
        <v>0.0</v>
      </c>
      <c r="AK794" s="16">
        <v>0.0</v>
      </c>
      <c r="AL794" s="16">
        <v>43570.0</v>
      </c>
      <c r="AM794" s="16">
        <v>0.0</v>
      </c>
      <c r="AN794" s="16">
        <v>0.0</v>
      </c>
      <c r="AO794" s="16">
        <v>0.0</v>
      </c>
      <c r="AP794" s="16">
        <v>19414.0</v>
      </c>
      <c r="AQ794" s="16">
        <v>0.0</v>
      </c>
      <c r="AR794" s="16">
        <v>0.0</v>
      </c>
      <c r="AS794" s="16">
        <v>0.0</v>
      </c>
      <c r="AT794" s="16">
        <v>18022.0</v>
      </c>
      <c r="AU794" s="16">
        <v>0.0</v>
      </c>
      <c r="AV794" s="16">
        <v>0.0</v>
      </c>
      <c r="AW794" s="16">
        <v>0.0</v>
      </c>
      <c r="AX794" s="16">
        <v>23266.0</v>
      </c>
      <c r="AY794" s="16">
        <v>0.0</v>
      </c>
      <c r="AZ794" s="16">
        <v>0.0</v>
      </c>
      <c r="BA794" s="16">
        <v>0.0</v>
      </c>
      <c r="BB794" s="16">
        <v>4694.0</v>
      </c>
      <c r="BC794" s="16">
        <v>0.0</v>
      </c>
      <c r="BD794" s="16">
        <v>0.0</v>
      </c>
      <c r="BE794" s="16">
        <v>0.0</v>
      </c>
      <c r="BF794" s="16">
        <v>988866.0</v>
      </c>
      <c r="BG794" s="16">
        <v>0.0</v>
      </c>
      <c r="BH794" s="16">
        <v>0.0</v>
      </c>
      <c r="BI794" s="16">
        <v>0.0</v>
      </c>
      <c r="BJ794" s="16">
        <v>912.0</v>
      </c>
      <c r="BK794" s="16">
        <v>0.0</v>
      </c>
      <c r="BL794" s="16">
        <v>0.0</v>
      </c>
      <c r="BM794" s="16">
        <v>1.0</v>
      </c>
      <c r="BN794" s="16">
        <v>81016.0</v>
      </c>
      <c r="BO794" s="16">
        <v>0.0</v>
      </c>
      <c r="BP794" s="16">
        <v>0.0</v>
      </c>
      <c r="BQ794" s="16">
        <v>0.0</v>
      </c>
      <c r="BR794" s="16">
        <v>43646.0</v>
      </c>
      <c r="BS794" s="16">
        <v>0.0</v>
      </c>
      <c r="BT794" s="16">
        <v>0.0</v>
      </c>
    </row>
    <row r="795">
      <c r="A795" s="14" t="s">
        <v>7773</v>
      </c>
      <c r="B795" s="16">
        <v>11.0</v>
      </c>
      <c r="C795" s="16">
        <v>4084678.0</v>
      </c>
      <c r="D795" s="14" t="s">
        <v>7774</v>
      </c>
      <c r="E795" s="14" t="s">
        <v>2631</v>
      </c>
      <c r="F795" s="14" t="s">
        <v>2622</v>
      </c>
      <c r="G795" s="14" t="s">
        <v>5166</v>
      </c>
      <c r="H795" s="14" t="s">
        <v>2978</v>
      </c>
      <c r="I795" s="14" t="s">
        <v>21</v>
      </c>
      <c r="J795" s="14" t="s">
        <v>4845</v>
      </c>
      <c r="K795" s="14" t="s">
        <v>7775</v>
      </c>
      <c r="L795" s="14" t="s">
        <v>7775</v>
      </c>
      <c r="M795" s="14" t="s">
        <v>7776</v>
      </c>
      <c r="N795" s="14" t="s">
        <v>409</v>
      </c>
      <c r="P795" s="17"/>
      <c r="Q795" s="17"/>
      <c r="R795" s="16">
        <v>1.0</v>
      </c>
      <c r="S795" s="16">
        <v>1289380.0</v>
      </c>
      <c r="T795" s="18">
        <v>7.76E-7</v>
      </c>
      <c r="U795" s="16">
        <v>0.0</v>
      </c>
      <c r="V795" s="16">
        <v>0.0</v>
      </c>
      <c r="W795" s="14" t="s">
        <v>2978</v>
      </c>
      <c r="X795" s="17"/>
      <c r="Y795" s="17"/>
      <c r="Z795" s="16">
        <v>18.4</v>
      </c>
      <c r="AA795" s="17"/>
      <c r="AB795" s="16">
        <v>0.0</v>
      </c>
      <c r="AC795" s="16">
        <v>-0.04</v>
      </c>
      <c r="AD795" s="16">
        <v>8.8</v>
      </c>
      <c r="AE795" s="16">
        <v>0.1</v>
      </c>
      <c r="AF795" s="16">
        <v>0.044</v>
      </c>
      <c r="AG795" s="16">
        <v>0.0</v>
      </c>
      <c r="AH795" s="16">
        <v>65976.0</v>
      </c>
      <c r="AI795" s="16">
        <v>0.0</v>
      </c>
      <c r="AJ795" s="16">
        <v>0.0</v>
      </c>
      <c r="AK795" s="16">
        <v>1.0</v>
      </c>
      <c r="AL795" s="16">
        <v>43566.0</v>
      </c>
      <c r="AM795" s="16">
        <v>0.0</v>
      </c>
      <c r="AN795" s="16">
        <v>0.0</v>
      </c>
      <c r="AO795" s="16">
        <v>0.0</v>
      </c>
      <c r="AP795" s="16">
        <v>19412.0</v>
      </c>
      <c r="AQ795" s="16">
        <v>0.0</v>
      </c>
      <c r="AR795" s="16">
        <v>0.0</v>
      </c>
      <c r="AS795" s="16">
        <v>0.0</v>
      </c>
      <c r="AT795" s="16">
        <v>18024.0</v>
      </c>
      <c r="AU795" s="16">
        <v>0.0</v>
      </c>
      <c r="AV795" s="16">
        <v>0.0</v>
      </c>
      <c r="AW795" s="16">
        <v>0.0</v>
      </c>
      <c r="AX795" s="16">
        <v>23270.0</v>
      </c>
      <c r="AY795" s="16">
        <v>0.0</v>
      </c>
      <c r="AZ795" s="16">
        <v>0.0</v>
      </c>
      <c r="BA795" s="16">
        <v>0.0</v>
      </c>
      <c r="BB795" s="16">
        <v>4692.0</v>
      </c>
      <c r="BC795" s="16">
        <v>0.0</v>
      </c>
      <c r="BD795" s="16">
        <v>0.0</v>
      </c>
      <c r="BE795" s="16">
        <v>0.0</v>
      </c>
      <c r="BF795" s="16">
        <v>988868.0</v>
      </c>
      <c r="BG795" s="16">
        <v>0.0</v>
      </c>
      <c r="BH795" s="16">
        <v>0.0</v>
      </c>
      <c r="BI795" s="16">
        <v>0.0</v>
      </c>
      <c r="BJ795" s="16">
        <v>910.0</v>
      </c>
      <c r="BK795" s="16">
        <v>0.0</v>
      </c>
      <c r="BL795" s="16">
        <v>0.0</v>
      </c>
      <c r="BM795" s="16">
        <v>0.0</v>
      </c>
      <c r="BN795" s="16">
        <v>81018.0</v>
      </c>
      <c r="BO795" s="16">
        <v>0.0</v>
      </c>
      <c r="BP795" s="16">
        <v>0.0</v>
      </c>
      <c r="BQ795" s="16">
        <v>0.0</v>
      </c>
      <c r="BR795" s="16">
        <v>43644.0</v>
      </c>
      <c r="BS795" s="16">
        <v>0.0</v>
      </c>
      <c r="BT795" s="16">
        <v>0.0</v>
      </c>
    </row>
    <row r="796">
      <c r="A796" s="14" t="s">
        <v>7777</v>
      </c>
      <c r="B796" s="16">
        <v>11.0</v>
      </c>
      <c r="C796" s="16">
        <v>4084691.0</v>
      </c>
      <c r="D796" s="17"/>
      <c r="E796" s="14" t="s">
        <v>2631</v>
      </c>
      <c r="F796" s="14" t="s">
        <v>2630</v>
      </c>
      <c r="G796" s="14" t="s">
        <v>5166</v>
      </c>
      <c r="H796" s="14" t="s">
        <v>2978</v>
      </c>
      <c r="I796" s="14" t="s">
        <v>21</v>
      </c>
      <c r="J796" s="14" t="s">
        <v>4845</v>
      </c>
      <c r="K796" s="14" t="s">
        <v>7778</v>
      </c>
      <c r="L796" s="14" t="s">
        <v>7778</v>
      </c>
      <c r="M796" s="14" t="s">
        <v>7779</v>
      </c>
      <c r="N796" s="14" t="s">
        <v>409</v>
      </c>
      <c r="P796" s="17"/>
      <c r="Q796" s="17"/>
      <c r="R796" s="16">
        <v>1.0</v>
      </c>
      <c r="S796" s="16">
        <v>1289396.0</v>
      </c>
      <c r="T796" s="18">
        <v>7.76E-7</v>
      </c>
      <c r="U796" s="16">
        <v>0.0</v>
      </c>
      <c r="V796" s="16">
        <v>0.0</v>
      </c>
      <c r="W796" s="14" t="s">
        <v>2978</v>
      </c>
      <c r="X796" s="17"/>
      <c r="Y796" s="17"/>
      <c r="Z796" s="16">
        <v>19.0</v>
      </c>
      <c r="AA796" s="16">
        <v>0.141</v>
      </c>
      <c r="AB796" s="16">
        <v>0.04</v>
      </c>
      <c r="AC796" s="16">
        <v>0.01</v>
      </c>
      <c r="AD796" s="16">
        <v>8.8</v>
      </c>
      <c r="AE796" s="16">
        <v>0.73</v>
      </c>
      <c r="AF796" s="16">
        <v>0.022</v>
      </c>
      <c r="AG796" s="16">
        <v>0.0</v>
      </c>
      <c r="AH796" s="16">
        <v>65978.0</v>
      </c>
      <c r="AI796" s="16">
        <v>0.0</v>
      </c>
      <c r="AJ796" s="16">
        <v>0.0</v>
      </c>
      <c r="AK796" s="16">
        <v>0.0</v>
      </c>
      <c r="AL796" s="16">
        <v>43566.0</v>
      </c>
      <c r="AM796" s="16">
        <v>0.0</v>
      </c>
      <c r="AN796" s="16">
        <v>0.0</v>
      </c>
      <c r="AO796" s="16">
        <v>0.0</v>
      </c>
      <c r="AP796" s="16">
        <v>19408.0</v>
      </c>
      <c r="AQ796" s="16">
        <v>0.0</v>
      </c>
      <c r="AR796" s="16">
        <v>0.0</v>
      </c>
      <c r="AS796" s="16">
        <v>0.0</v>
      </c>
      <c r="AT796" s="16">
        <v>18030.0</v>
      </c>
      <c r="AU796" s="16">
        <v>0.0</v>
      </c>
      <c r="AV796" s="16">
        <v>0.0</v>
      </c>
      <c r="AW796" s="16">
        <v>0.0</v>
      </c>
      <c r="AX796" s="16">
        <v>23270.0</v>
      </c>
      <c r="AY796" s="16">
        <v>0.0</v>
      </c>
      <c r="AZ796" s="16">
        <v>0.0</v>
      </c>
      <c r="BA796" s="16">
        <v>0.0</v>
      </c>
      <c r="BB796" s="16">
        <v>4692.0</v>
      </c>
      <c r="BC796" s="16">
        <v>0.0</v>
      </c>
      <c r="BD796" s="16">
        <v>0.0</v>
      </c>
      <c r="BE796" s="16">
        <v>1.0</v>
      </c>
      <c r="BF796" s="16">
        <v>988866.0</v>
      </c>
      <c r="BG796" s="16">
        <v>0.0</v>
      </c>
      <c r="BH796" s="16">
        <v>0.0</v>
      </c>
      <c r="BI796" s="16">
        <v>0.0</v>
      </c>
      <c r="BJ796" s="16">
        <v>912.0</v>
      </c>
      <c r="BK796" s="16">
        <v>0.0</v>
      </c>
      <c r="BL796" s="16">
        <v>0.0</v>
      </c>
      <c r="BM796" s="16">
        <v>0.0</v>
      </c>
      <c r="BN796" s="16">
        <v>81028.0</v>
      </c>
      <c r="BO796" s="16">
        <v>0.0</v>
      </c>
      <c r="BP796" s="16">
        <v>0.0</v>
      </c>
      <c r="BQ796" s="16">
        <v>0.0</v>
      </c>
      <c r="BR796" s="16">
        <v>43646.0</v>
      </c>
      <c r="BS796" s="16">
        <v>0.0</v>
      </c>
      <c r="BT796" s="16">
        <v>0.0</v>
      </c>
    </row>
    <row r="797">
      <c r="A797" s="14" t="s">
        <v>7780</v>
      </c>
      <c r="B797" s="16">
        <v>11.0</v>
      </c>
      <c r="C797" s="16">
        <v>4084748.0</v>
      </c>
      <c r="D797" s="17"/>
      <c r="E797" s="14" t="s">
        <v>2622</v>
      </c>
      <c r="F797" s="14" t="s">
        <v>2621</v>
      </c>
      <c r="G797" s="14" t="s">
        <v>5166</v>
      </c>
      <c r="H797" s="14" t="s">
        <v>2978</v>
      </c>
      <c r="I797" s="14" t="s">
        <v>21</v>
      </c>
      <c r="J797" s="14" t="s">
        <v>4845</v>
      </c>
      <c r="K797" s="14" t="s">
        <v>7781</v>
      </c>
      <c r="L797" s="14" t="s">
        <v>7781</v>
      </c>
      <c r="M797" s="14" t="s">
        <v>7782</v>
      </c>
      <c r="N797" s="14" t="s">
        <v>409</v>
      </c>
      <c r="P797" s="17"/>
      <c r="Q797" s="17"/>
      <c r="R797" s="16">
        <v>1.0</v>
      </c>
      <c r="S797" s="16">
        <v>1289396.0</v>
      </c>
      <c r="T797" s="18">
        <v>7.76E-7</v>
      </c>
      <c r="U797" s="16">
        <v>0.0</v>
      </c>
      <c r="V797" s="16">
        <v>0.0</v>
      </c>
      <c r="W797" s="14" t="s">
        <v>2978</v>
      </c>
      <c r="X797" s="17"/>
      <c r="Y797" s="17"/>
      <c r="Z797" s="16">
        <v>18.4</v>
      </c>
      <c r="AA797" s="16">
        <v>0.544</v>
      </c>
      <c r="AB797" s="16">
        <v>0.01</v>
      </c>
      <c r="AC797" s="16">
        <v>0.0</v>
      </c>
      <c r="AD797" s="16">
        <v>8.9</v>
      </c>
      <c r="AE797" s="16">
        <v>0.03</v>
      </c>
      <c r="AF797" s="16">
        <v>0.07</v>
      </c>
      <c r="AG797" s="16">
        <v>0.0</v>
      </c>
      <c r="AH797" s="16">
        <v>65976.0</v>
      </c>
      <c r="AI797" s="16">
        <v>0.0</v>
      </c>
      <c r="AJ797" s="16">
        <v>0.0</v>
      </c>
      <c r="AK797" s="16">
        <v>0.0</v>
      </c>
      <c r="AL797" s="16">
        <v>43566.0</v>
      </c>
      <c r="AM797" s="16">
        <v>0.0</v>
      </c>
      <c r="AN797" s="16">
        <v>0.0</v>
      </c>
      <c r="AO797" s="16">
        <v>0.0</v>
      </c>
      <c r="AP797" s="16">
        <v>19414.0</v>
      </c>
      <c r="AQ797" s="16">
        <v>0.0</v>
      </c>
      <c r="AR797" s="16">
        <v>0.0</v>
      </c>
      <c r="AS797" s="16">
        <v>0.0</v>
      </c>
      <c r="AT797" s="16">
        <v>18020.0</v>
      </c>
      <c r="AU797" s="16">
        <v>0.0</v>
      </c>
      <c r="AV797" s="16">
        <v>0.0</v>
      </c>
      <c r="AW797" s="16">
        <v>0.0</v>
      </c>
      <c r="AX797" s="16">
        <v>23270.0</v>
      </c>
      <c r="AY797" s="16">
        <v>0.0</v>
      </c>
      <c r="AZ797" s="16">
        <v>0.0</v>
      </c>
      <c r="BA797" s="16">
        <v>0.0</v>
      </c>
      <c r="BB797" s="16">
        <v>4686.0</v>
      </c>
      <c r="BC797" s="16">
        <v>0.0</v>
      </c>
      <c r="BD797" s="16">
        <v>0.0</v>
      </c>
      <c r="BE797" s="16">
        <v>1.0</v>
      </c>
      <c r="BF797" s="16">
        <v>988880.0</v>
      </c>
      <c r="BG797" s="16">
        <v>0.0</v>
      </c>
      <c r="BH797" s="16">
        <v>0.0</v>
      </c>
      <c r="BI797" s="16">
        <v>0.0</v>
      </c>
      <c r="BJ797" s="16">
        <v>912.0</v>
      </c>
      <c r="BK797" s="16">
        <v>0.0</v>
      </c>
      <c r="BL797" s="16">
        <v>0.0</v>
      </c>
      <c r="BM797" s="16">
        <v>0.0</v>
      </c>
      <c r="BN797" s="16">
        <v>81032.0</v>
      </c>
      <c r="BO797" s="16">
        <v>0.0</v>
      </c>
      <c r="BP797" s="16">
        <v>0.0</v>
      </c>
      <c r="BQ797" s="16">
        <v>0.0</v>
      </c>
      <c r="BR797" s="16">
        <v>43640.0</v>
      </c>
      <c r="BS797" s="16">
        <v>0.0</v>
      </c>
      <c r="BT797" s="16">
        <v>0.0</v>
      </c>
    </row>
    <row r="798">
      <c r="A798" s="14" t="s">
        <v>7783</v>
      </c>
      <c r="B798" s="16">
        <v>11.0</v>
      </c>
      <c r="C798" s="16">
        <v>4084736.0</v>
      </c>
      <c r="D798" s="14" t="s">
        <v>5952</v>
      </c>
      <c r="E798" s="14" t="s">
        <v>2622</v>
      </c>
      <c r="F798" s="14" t="s">
        <v>2631</v>
      </c>
      <c r="G798" s="14" t="s">
        <v>5166</v>
      </c>
      <c r="H798" s="14" t="s">
        <v>2978</v>
      </c>
      <c r="I798" s="14" t="s">
        <v>21</v>
      </c>
      <c r="J798" s="14" t="s">
        <v>4845</v>
      </c>
      <c r="K798" s="14" t="s">
        <v>7784</v>
      </c>
      <c r="L798" s="14" t="s">
        <v>7784</v>
      </c>
      <c r="M798" s="14" t="s">
        <v>7785</v>
      </c>
      <c r="N798" s="14" t="s">
        <v>409</v>
      </c>
      <c r="P798" s="17"/>
      <c r="Q798" s="17"/>
      <c r="R798" s="16">
        <v>1.0</v>
      </c>
      <c r="S798" s="16">
        <v>1289402.0</v>
      </c>
      <c r="T798" s="18">
        <v>7.76E-7</v>
      </c>
      <c r="U798" s="16">
        <v>0.0</v>
      </c>
      <c r="V798" s="16">
        <v>0.0</v>
      </c>
      <c r="W798" s="14" t="s">
        <v>2978</v>
      </c>
      <c r="X798" s="17"/>
      <c r="Y798" s="17"/>
      <c r="Z798" s="16">
        <v>17.9</v>
      </c>
      <c r="AA798" s="16">
        <v>0.526</v>
      </c>
      <c r="AB798" s="16">
        <v>0.0</v>
      </c>
      <c r="AC798" s="16">
        <v>-0.04</v>
      </c>
      <c r="AD798" s="16">
        <v>5.8</v>
      </c>
      <c r="AE798" s="16">
        <v>0.01</v>
      </c>
      <c r="AF798" s="16">
        <v>0.92</v>
      </c>
      <c r="AG798" s="16">
        <v>0.0</v>
      </c>
      <c r="AH798" s="16">
        <v>65972.0</v>
      </c>
      <c r="AI798" s="16">
        <v>0.0</v>
      </c>
      <c r="AJ798" s="16">
        <v>0.0</v>
      </c>
      <c r="AK798" s="16">
        <v>0.0</v>
      </c>
      <c r="AL798" s="16">
        <v>43574.0</v>
      </c>
      <c r="AM798" s="16">
        <v>0.0</v>
      </c>
      <c r="AN798" s="16">
        <v>0.0</v>
      </c>
      <c r="AO798" s="16">
        <v>0.0</v>
      </c>
      <c r="AP798" s="16">
        <v>19412.0</v>
      </c>
      <c r="AQ798" s="16">
        <v>0.0</v>
      </c>
      <c r="AR798" s="16">
        <v>0.0</v>
      </c>
      <c r="AS798" s="16">
        <v>0.0</v>
      </c>
      <c r="AT798" s="16">
        <v>18024.0</v>
      </c>
      <c r="AU798" s="16">
        <v>0.0</v>
      </c>
      <c r="AV798" s="16">
        <v>0.0</v>
      </c>
      <c r="AW798" s="16">
        <v>0.0</v>
      </c>
      <c r="AX798" s="16">
        <v>23264.0</v>
      </c>
      <c r="AY798" s="16">
        <v>0.0</v>
      </c>
      <c r="AZ798" s="16">
        <v>0.0</v>
      </c>
      <c r="BA798" s="16">
        <v>0.0</v>
      </c>
      <c r="BB798" s="16">
        <v>4686.0</v>
      </c>
      <c r="BC798" s="16">
        <v>0.0</v>
      </c>
      <c r="BD798" s="16">
        <v>0.0</v>
      </c>
      <c r="BE798" s="16">
        <v>1.0</v>
      </c>
      <c r="BF798" s="16">
        <v>988884.0</v>
      </c>
      <c r="BG798" s="16">
        <v>0.0</v>
      </c>
      <c r="BH798" s="16">
        <v>0.0</v>
      </c>
      <c r="BI798" s="16">
        <v>0.0</v>
      </c>
      <c r="BJ798" s="16">
        <v>912.0</v>
      </c>
      <c r="BK798" s="16">
        <v>0.0</v>
      </c>
      <c r="BL798" s="16">
        <v>0.0</v>
      </c>
      <c r="BM798" s="16">
        <v>0.0</v>
      </c>
      <c r="BN798" s="16">
        <v>81034.0</v>
      </c>
      <c r="BO798" s="16">
        <v>0.0</v>
      </c>
      <c r="BP798" s="16">
        <v>0.0</v>
      </c>
      <c r="BQ798" s="16">
        <v>0.0</v>
      </c>
      <c r="BR798" s="16">
        <v>43640.0</v>
      </c>
      <c r="BS798" s="16">
        <v>0.0</v>
      </c>
      <c r="BT798" s="16">
        <v>0.0</v>
      </c>
    </row>
    <row r="799">
      <c r="A799" s="14" t="s">
        <v>7786</v>
      </c>
      <c r="B799" s="16">
        <v>11.0</v>
      </c>
      <c r="C799" s="16">
        <v>4084741.0</v>
      </c>
      <c r="D799" s="17"/>
      <c r="E799" s="14" t="s">
        <v>2631</v>
      </c>
      <c r="F799" s="14" t="s">
        <v>2630</v>
      </c>
      <c r="G799" s="14" t="s">
        <v>5166</v>
      </c>
      <c r="H799" s="14" t="s">
        <v>2978</v>
      </c>
      <c r="I799" s="14" t="s">
        <v>21</v>
      </c>
      <c r="J799" s="14" t="s">
        <v>4845</v>
      </c>
      <c r="K799" s="14" t="s">
        <v>7787</v>
      </c>
      <c r="L799" s="14" t="s">
        <v>7787</v>
      </c>
      <c r="M799" s="14" t="s">
        <v>7788</v>
      </c>
      <c r="N799" s="14" t="s">
        <v>409</v>
      </c>
      <c r="P799" s="17"/>
      <c r="Q799" s="17"/>
      <c r="R799" s="16">
        <v>1.0</v>
      </c>
      <c r="S799" s="16">
        <v>1289402.0</v>
      </c>
      <c r="T799" s="18">
        <v>7.76E-7</v>
      </c>
      <c r="U799" s="16">
        <v>0.0</v>
      </c>
      <c r="V799" s="16">
        <v>0.0</v>
      </c>
      <c r="W799" s="14" t="s">
        <v>2978</v>
      </c>
      <c r="X799" s="17"/>
      <c r="Y799" s="17"/>
      <c r="Z799" s="16">
        <v>18.4</v>
      </c>
      <c r="AA799" s="16">
        <v>0.276</v>
      </c>
      <c r="AB799" s="16">
        <v>0.0</v>
      </c>
      <c r="AC799" s="16">
        <v>-0.03</v>
      </c>
      <c r="AD799" s="16">
        <v>8.8</v>
      </c>
      <c r="AE799" s="16">
        <v>0.49</v>
      </c>
      <c r="AF799" s="16">
        <v>0.007</v>
      </c>
      <c r="AG799" s="16">
        <v>0.0</v>
      </c>
      <c r="AH799" s="16">
        <v>65990.0</v>
      </c>
      <c r="AI799" s="16">
        <v>0.0</v>
      </c>
      <c r="AJ799" s="16">
        <v>0.0</v>
      </c>
      <c r="AK799" s="16">
        <v>0.0</v>
      </c>
      <c r="AL799" s="16">
        <v>43570.0</v>
      </c>
      <c r="AM799" s="16">
        <v>0.0</v>
      </c>
      <c r="AN799" s="16">
        <v>0.0</v>
      </c>
      <c r="AO799" s="16">
        <v>0.0</v>
      </c>
      <c r="AP799" s="16">
        <v>19414.0</v>
      </c>
      <c r="AQ799" s="16">
        <v>0.0</v>
      </c>
      <c r="AR799" s="16">
        <v>0.0</v>
      </c>
      <c r="AS799" s="16">
        <v>0.0</v>
      </c>
      <c r="AT799" s="16">
        <v>18026.0</v>
      </c>
      <c r="AU799" s="16">
        <v>0.0</v>
      </c>
      <c r="AV799" s="16">
        <v>0.0</v>
      </c>
      <c r="AW799" s="16">
        <v>0.0</v>
      </c>
      <c r="AX799" s="16">
        <v>23266.0</v>
      </c>
      <c r="AY799" s="16">
        <v>0.0</v>
      </c>
      <c r="AZ799" s="16">
        <v>0.0</v>
      </c>
      <c r="BA799" s="16">
        <v>0.0</v>
      </c>
      <c r="BB799" s="16">
        <v>4688.0</v>
      </c>
      <c r="BC799" s="16">
        <v>0.0</v>
      </c>
      <c r="BD799" s="16">
        <v>0.0</v>
      </c>
      <c r="BE799" s="16">
        <v>1.0</v>
      </c>
      <c r="BF799" s="16">
        <v>988870.0</v>
      </c>
      <c r="BG799" s="16">
        <v>0.0</v>
      </c>
      <c r="BH799" s="16">
        <v>0.0</v>
      </c>
      <c r="BI799" s="16">
        <v>0.0</v>
      </c>
      <c r="BJ799" s="16">
        <v>912.0</v>
      </c>
      <c r="BK799" s="16">
        <v>0.0</v>
      </c>
      <c r="BL799" s="16">
        <v>0.0</v>
      </c>
      <c r="BM799" s="16">
        <v>0.0</v>
      </c>
      <c r="BN799" s="16">
        <v>81034.0</v>
      </c>
      <c r="BO799" s="16">
        <v>0.0</v>
      </c>
      <c r="BP799" s="16">
        <v>0.0</v>
      </c>
      <c r="BQ799" s="16">
        <v>0.0</v>
      </c>
      <c r="BR799" s="16">
        <v>43632.0</v>
      </c>
      <c r="BS799" s="16">
        <v>0.0</v>
      </c>
      <c r="BT799" s="16">
        <v>0.0</v>
      </c>
    </row>
    <row r="800">
      <c r="A800" s="14" t="s">
        <v>7789</v>
      </c>
      <c r="B800" s="16">
        <v>11.0</v>
      </c>
      <c r="C800" s="16">
        <v>4084750.0</v>
      </c>
      <c r="D800" s="17"/>
      <c r="E800" s="14" t="s">
        <v>7790</v>
      </c>
      <c r="F800" s="14" t="s">
        <v>2622</v>
      </c>
      <c r="G800" s="14" t="s">
        <v>5166</v>
      </c>
      <c r="H800" s="14" t="s">
        <v>2978</v>
      </c>
      <c r="I800" s="14" t="s">
        <v>21</v>
      </c>
      <c r="J800" s="14" t="s">
        <v>4845</v>
      </c>
      <c r="K800" s="14" t="s">
        <v>7791</v>
      </c>
      <c r="L800" s="14" t="s">
        <v>7791</v>
      </c>
      <c r="M800" s="14" t="s">
        <v>7792</v>
      </c>
      <c r="N800" s="14" t="s">
        <v>5335</v>
      </c>
      <c r="P800" s="17"/>
      <c r="Q800" s="17"/>
      <c r="R800" s="16">
        <v>1.0</v>
      </c>
      <c r="S800" s="16">
        <v>1289402.0</v>
      </c>
      <c r="T800" s="18">
        <v>7.76E-7</v>
      </c>
      <c r="U800" s="16">
        <v>0.0</v>
      </c>
      <c r="V800" s="16">
        <v>0.0</v>
      </c>
      <c r="W800" s="14" t="s">
        <v>2978</v>
      </c>
      <c r="X800" s="17"/>
      <c r="Y800" s="17"/>
      <c r="Z800" s="16">
        <v>16.9</v>
      </c>
      <c r="AA800" s="17"/>
      <c r="AB800" s="16">
        <v>0.0</v>
      </c>
      <c r="AC800" s="16">
        <v>-0.04</v>
      </c>
      <c r="AD800" s="16">
        <v>8.9</v>
      </c>
      <c r="AE800" s="17"/>
      <c r="AF800" s="17"/>
      <c r="AG800" s="16">
        <v>0.0</v>
      </c>
      <c r="AH800" s="16">
        <v>65980.0</v>
      </c>
      <c r="AI800" s="16">
        <v>0.0</v>
      </c>
      <c r="AJ800" s="16">
        <v>0.0</v>
      </c>
      <c r="AK800" s="16">
        <v>0.0</v>
      </c>
      <c r="AL800" s="16">
        <v>43566.0</v>
      </c>
      <c r="AM800" s="16">
        <v>0.0</v>
      </c>
      <c r="AN800" s="16">
        <v>0.0</v>
      </c>
      <c r="AO800" s="16">
        <v>0.0</v>
      </c>
      <c r="AP800" s="16">
        <v>19412.0</v>
      </c>
      <c r="AQ800" s="16">
        <v>0.0</v>
      </c>
      <c r="AR800" s="16">
        <v>0.0</v>
      </c>
      <c r="AS800" s="16">
        <v>0.0</v>
      </c>
      <c r="AT800" s="16">
        <v>18028.0</v>
      </c>
      <c r="AU800" s="16">
        <v>0.0</v>
      </c>
      <c r="AV800" s="16">
        <v>0.0</v>
      </c>
      <c r="AW800" s="16">
        <v>0.0</v>
      </c>
      <c r="AX800" s="16">
        <v>23274.0</v>
      </c>
      <c r="AY800" s="16">
        <v>0.0</v>
      </c>
      <c r="AZ800" s="16">
        <v>0.0</v>
      </c>
      <c r="BA800" s="16">
        <v>0.0</v>
      </c>
      <c r="BB800" s="16">
        <v>4682.0</v>
      </c>
      <c r="BC800" s="16">
        <v>0.0</v>
      </c>
      <c r="BD800" s="16">
        <v>0.0</v>
      </c>
      <c r="BE800" s="16">
        <v>1.0</v>
      </c>
      <c r="BF800" s="16">
        <v>988880.0</v>
      </c>
      <c r="BG800" s="16">
        <v>0.0</v>
      </c>
      <c r="BH800" s="16">
        <v>0.0</v>
      </c>
      <c r="BI800" s="16">
        <v>0.0</v>
      </c>
      <c r="BJ800" s="16">
        <v>912.0</v>
      </c>
      <c r="BK800" s="16">
        <v>0.0</v>
      </c>
      <c r="BL800" s="16">
        <v>0.0</v>
      </c>
      <c r="BM800" s="16">
        <v>0.0</v>
      </c>
      <c r="BN800" s="16">
        <v>81026.0</v>
      </c>
      <c r="BO800" s="16">
        <v>0.0</v>
      </c>
      <c r="BP800" s="16">
        <v>0.0</v>
      </c>
      <c r="BQ800" s="16">
        <v>0.0</v>
      </c>
      <c r="BR800" s="16">
        <v>43642.0</v>
      </c>
      <c r="BS800" s="16">
        <v>0.0</v>
      </c>
      <c r="BT800" s="16">
        <v>0.0</v>
      </c>
    </row>
    <row r="801">
      <c r="A801" s="14" t="s">
        <v>7793</v>
      </c>
      <c r="B801" s="16">
        <v>11.0</v>
      </c>
      <c r="C801" s="16">
        <v>4084750.0</v>
      </c>
      <c r="D801" s="17"/>
      <c r="E801" s="14" t="s">
        <v>2622</v>
      </c>
      <c r="F801" s="14" t="s">
        <v>2631</v>
      </c>
      <c r="G801" s="14" t="s">
        <v>5166</v>
      </c>
      <c r="H801" s="14" t="s">
        <v>2978</v>
      </c>
      <c r="I801" s="14" t="s">
        <v>21</v>
      </c>
      <c r="J801" s="14" t="s">
        <v>4845</v>
      </c>
      <c r="K801" s="14" t="s">
        <v>7794</v>
      </c>
      <c r="L801" s="14" t="s">
        <v>7794</v>
      </c>
      <c r="M801" s="14" t="s">
        <v>7795</v>
      </c>
      <c r="N801" s="14" t="s">
        <v>409</v>
      </c>
      <c r="P801" s="17"/>
      <c r="Q801" s="17"/>
      <c r="R801" s="16">
        <v>1.0</v>
      </c>
      <c r="S801" s="16">
        <v>1289402.0</v>
      </c>
      <c r="T801" s="18">
        <v>7.76E-7</v>
      </c>
      <c r="U801" s="16">
        <v>0.0</v>
      </c>
      <c r="V801" s="16">
        <v>0.0</v>
      </c>
      <c r="W801" s="14" t="s">
        <v>2978</v>
      </c>
      <c r="X801" s="17"/>
      <c r="Y801" s="17"/>
      <c r="Z801" s="16">
        <v>17.9</v>
      </c>
      <c r="AA801" s="17"/>
      <c r="AB801" s="16">
        <v>0.01</v>
      </c>
      <c r="AC801" s="16">
        <v>0.02</v>
      </c>
      <c r="AD801" s="16">
        <v>8.9</v>
      </c>
      <c r="AE801" s="16">
        <v>0.5</v>
      </c>
      <c r="AF801" s="16">
        <v>0.051</v>
      </c>
      <c r="AG801" s="16">
        <v>0.0</v>
      </c>
      <c r="AH801" s="16">
        <v>65980.0</v>
      </c>
      <c r="AI801" s="16">
        <v>0.0</v>
      </c>
      <c r="AJ801" s="16">
        <v>0.0</v>
      </c>
      <c r="AK801" s="16">
        <v>0.0</v>
      </c>
      <c r="AL801" s="16">
        <v>43566.0</v>
      </c>
      <c r="AM801" s="16">
        <v>0.0</v>
      </c>
      <c r="AN801" s="16">
        <v>0.0</v>
      </c>
      <c r="AO801" s="16">
        <v>0.0</v>
      </c>
      <c r="AP801" s="16">
        <v>19412.0</v>
      </c>
      <c r="AQ801" s="16">
        <v>0.0</v>
      </c>
      <c r="AR801" s="16">
        <v>0.0</v>
      </c>
      <c r="AS801" s="16">
        <v>0.0</v>
      </c>
      <c r="AT801" s="16">
        <v>18028.0</v>
      </c>
      <c r="AU801" s="16">
        <v>0.0</v>
      </c>
      <c r="AV801" s="16">
        <v>0.0</v>
      </c>
      <c r="AW801" s="16">
        <v>0.0</v>
      </c>
      <c r="AX801" s="16">
        <v>23274.0</v>
      </c>
      <c r="AY801" s="16">
        <v>0.0</v>
      </c>
      <c r="AZ801" s="16">
        <v>0.0</v>
      </c>
      <c r="BA801" s="16">
        <v>0.0</v>
      </c>
      <c r="BB801" s="16">
        <v>4682.0</v>
      </c>
      <c r="BC801" s="16">
        <v>0.0</v>
      </c>
      <c r="BD801" s="16">
        <v>0.0</v>
      </c>
      <c r="BE801" s="16">
        <v>1.0</v>
      </c>
      <c r="BF801" s="16">
        <v>988880.0</v>
      </c>
      <c r="BG801" s="16">
        <v>0.0</v>
      </c>
      <c r="BH801" s="16">
        <v>0.0</v>
      </c>
      <c r="BI801" s="16">
        <v>0.0</v>
      </c>
      <c r="BJ801" s="16">
        <v>912.0</v>
      </c>
      <c r="BK801" s="16">
        <v>0.0</v>
      </c>
      <c r="BL801" s="16">
        <v>0.0</v>
      </c>
      <c r="BM801" s="16">
        <v>0.0</v>
      </c>
      <c r="BN801" s="16">
        <v>81026.0</v>
      </c>
      <c r="BO801" s="16">
        <v>0.0</v>
      </c>
      <c r="BP801" s="16">
        <v>0.0</v>
      </c>
      <c r="BQ801" s="16">
        <v>0.0</v>
      </c>
      <c r="BR801" s="16">
        <v>43642.0</v>
      </c>
      <c r="BS801" s="16">
        <v>0.0</v>
      </c>
      <c r="BT801" s="16">
        <v>0.0</v>
      </c>
    </row>
    <row r="802">
      <c r="A802" s="14" t="s">
        <v>7796</v>
      </c>
      <c r="B802" s="16">
        <v>11.0</v>
      </c>
      <c r="C802" s="16">
        <v>4084746.0</v>
      </c>
      <c r="D802" s="17"/>
      <c r="E802" s="14" t="s">
        <v>2631</v>
      </c>
      <c r="F802" s="14" t="s">
        <v>2621</v>
      </c>
      <c r="G802" s="14" t="s">
        <v>5166</v>
      </c>
      <c r="H802" s="14" t="s">
        <v>2978</v>
      </c>
      <c r="I802" s="14" t="s">
        <v>21</v>
      </c>
      <c r="J802" s="14" t="s">
        <v>4845</v>
      </c>
      <c r="K802" s="14" t="s">
        <v>7797</v>
      </c>
      <c r="L802" s="14" t="s">
        <v>7797</v>
      </c>
      <c r="M802" s="14" t="s">
        <v>7798</v>
      </c>
      <c r="N802" s="14" t="s">
        <v>409</v>
      </c>
      <c r="P802" s="17"/>
      <c r="Q802" s="17"/>
      <c r="R802" s="16">
        <v>1.0</v>
      </c>
      <c r="S802" s="16">
        <v>1289404.0</v>
      </c>
      <c r="T802" s="18">
        <v>7.76E-7</v>
      </c>
      <c r="U802" s="16">
        <v>0.0</v>
      </c>
      <c r="V802" s="16">
        <v>0.0</v>
      </c>
      <c r="W802" s="14" t="s">
        <v>2978</v>
      </c>
      <c r="X802" s="17"/>
      <c r="Y802" s="17"/>
      <c r="Z802" s="16">
        <v>18.0</v>
      </c>
      <c r="AA802" s="16">
        <v>0.072</v>
      </c>
      <c r="AB802" s="16">
        <v>0.0</v>
      </c>
      <c r="AC802" s="16">
        <v>-0.03</v>
      </c>
      <c r="AD802" s="16">
        <v>4.96</v>
      </c>
      <c r="AE802" s="16">
        <v>0.09</v>
      </c>
      <c r="AF802" s="16">
        <v>0.03</v>
      </c>
      <c r="AG802" s="16">
        <v>0.0</v>
      </c>
      <c r="AH802" s="16">
        <v>65976.0</v>
      </c>
      <c r="AI802" s="16">
        <v>0.0</v>
      </c>
      <c r="AJ802" s="16">
        <v>0.0</v>
      </c>
      <c r="AK802" s="16">
        <v>0.0</v>
      </c>
      <c r="AL802" s="16">
        <v>43572.0</v>
      </c>
      <c r="AM802" s="16">
        <v>0.0</v>
      </c>
      <c r="AN802" s="16">
        <v>0.0</v>
      </c>
      <c r="AO802" s="16">
        <v>0.0</v>
      </c>
      <c r="AP802" s="16">
        <v>19414.0</v>
      </c>
      <c r="AQ802" s="16">
        <v>0.0</v>
      </c>
      <c r="AR802" s="16">
        <v>0.0</v>
      </c>
      <c r="AS802" s="16">
        <v>0.0</v>
      </c>
      <c r="AT802" s="16">
        <v>18020.0</v>
      </c>
      <c r="AU802" s="16">
        <v>0.0</v>
      </c>
      <c r="AV802" s="16">
        <v>0.0</v>
      </c>
      <c r="AW802" s="16">
        <v>0.0</v>
      </c>
      <c r="AX802" s="16">
        <v>23268.0</v>
      </c>
      <c r="AY802" s="16">
        <v>0.0</v>
      </c>
      <c r="AZ802" s="16">
        <v>0.0</v>
      </c>
      <c r="BA802" s="16">
        <v>0.0</v>
      </c>
      <c r="BB802" s="16">
        <v>4686.0</v>
      </c>
      <c r="BC802" s="16">
        <v>0.0</v>
      </c>
      <c r="BD802" s="16">
        <v>0.0</v>
      </c>
      <c r="BE802" s="16">
        <v>1.0</v>
      </c>
      <c r="BF802" s="16">
        <v>988878.0</v>
      </c>
      <c r="BG802" s="16">
        <v>0.0</v>
      </c>
      <c r="BH802" s="16">
        <v>0.0</v>
      </c>
      <c r="BI802" s="16">
        <v>0.0</v>
      </c>
      <c r="BJ802" s="16">
        <v>912.0</v>
      </c>
      <c r="BK802" s="16">
        <v>0.0</v>
      </c>
      <c r="BL802" s="16">
        <v>0.0</v>
      </c>
      <c r="BM802" s="16">
        <v>0.0</v>
      </c>
      <c r="BN802" s="16">
        <v>81036.0</v>
      </c>
      <c r="BO802" s="16">
        <v>0.0</v>
      </c>
      <c r="BP802" s="16">
        <v>0.0</v>
      </c>
      <c r="BQ802" s="16">
        <v>0.0</v>
      </c>
      <c r="BR802" s="16">
        <v>43642.0</v>
      </c>
      <c r="BS802" s="16">
        <v>0.0</v>
      </c>
      <c r="BT802" s="16">
        <v>0.0</v>
      </c>
    </row>
    <row r="803">
      <c r="A803" s="14" t="s">
        <v>7799</v>
      </c>
      <c r="B803" s="16">
        <v>11.0</v>
      </c>
      <c r="C803" s="16">
        <v>4084730.0</v>
      </c>
      <c r="D803" s="14" t="s">
        <v>5510</v>
      </c>
      <c r="E803" s="14" t="s">
        <v>2622</v>
      </c>
      <c r="F803" s="14" t="s">
        <v>2621</v>
      </c>
      <c r="G803" s="14" t="s">
        <v>5166</v>
      </c>
      <c r="H803" s="14" t="s">
        <v>2978</v>
      </c>
      <c r="I803" s="14" t="s">
        <v>21</v>
      </c>
      <c r="J803" s="14" t="s">
        <v>4845</v>
      </c>
      <c r="K803" s="14" t="s">
        <v>7800</v>
      </c>
      <c r="L803" s="14" t="s">
        <v>7800</v>
      </c>
      <c r="M803" s="14" t="s">
        <v>7801</v>
      </c>
      <c r="N803" s="14" t="s">
        <v>409</v>
      </c>
      <c r="P803" s="17"/>
      <c r="Q803" s="17"/>
      <c r="R803" s="16">
        <v>1.0</v>
      </c>
      <c r="S803" s="16">
        <v>1289410.0</v>
      </c>
      <c r="T803" s="18">
        <v>7.76E-7</v>
      </c>
      <c r="U803" s="16">
        <v>0.0</v>
      </c>
      <c r="V803" s="16">
        <v>0.0</v>
      </c>
      <c r="W803" s="14" t="s">
        <v>2978</v>
      </c>
      <c r="X803" s="17"/>
      <c r="Y803" s="17"/>
      <c r="Z803" s="16">
        <v>15.5</v>
      </c>
      <c r="AA803" s="16">
        <v>0.264</v>
      </c>
      <c r="AB803" s="16">
        <v>0.0</v>
      </c>
      <c r="AC803" s="16">
        <v>0.0</v>
      </c>
      <c r="AD803" s="16">
        <v>3.01</v>
      </c>
      <c r="AE803" s="16">
        <v>0.9</v>
      </c>
      <c r="AF803" s="16">
        <v>0.003</v>
      </c>
      <c r="AG803" s="16">
        <v>0.0</v>
      </c>
      <c r="AH803" s="16">
        <v>65982.0</v>
      </c>
      <c r="AI803" s="16">
        <v>0.0</v>
      </c>
      <c r="AJ803" s="16">
        <v>0.0</v>
      </c>
      <c r="AK803" s="16">
        <v>0.0</v>
      </c>
      <c r="AL803" s="16">
        <v>43572.0</v>
      </c>
      <c r="AM803" s="16">
        <v>0.0</v>
      </c>
      <c r="AN803" s="16">
        <v>0.0</v>
      </c>
      <c r="AO803" s="16">
        <v>0.0</v>
      </c>
      <c r="AP803" s="16">
        <v>19414.0</v>
      </c>
      <c r="AQ803" s="16">
        <v>0.0</v>
      </c>
      <c r="AR803" s="16">
        <v>0.0</v>
      </c>
      <c r="AS803" s="16">
        <v>0.0</v>
      </c>
      <c r="AT803" s="16">
        <v>18026.0</v>
      </c>
      <c r="AU803" s="16">
        <v>0.0</v>
      </c>
      <c r="AV803" s="16">
        <v>0.0</v>
      </c>
      <c r="AW803" s="16">
        <v>0.0</v>
      </c>
      <c r="AX803" s="16">
        <v>23270.0</v>
      </c>
      <c r="AY803" s="16">
        <v>0.0</v>
      </c>
      <c r="AZ803" s="16">
        <v>0.0</v>
      </c>
      <c r="BA803" s="16">
        <v>0.0</v>
      </c>
      <c r="BB803" s="16">
        <v>4686.0</v>
      </c>
      <c r="BC803" s="16">
        <v>0.0</v>
      </c>
      <c r="BD803" s="16">
        <v>0.0</v>
      </c>
      <c r="BE803" s="16">
        <v>1.0</v>
      </c>
      <c r="BF803" s="16">
        <v>988874.0</v>
      </c>
      <c r="BG803" s="16">
        <v>0.0</v>
      </c>
      <c r="BH803" s="16">
        <v>0.0</v>
      </c>
      <c r="BI803" s="16">
        <v>0.0</v>
      </c>
      <c r="BJ803" s="16">
        <v>912.0</v>
      </c>
      <c r="BK803" s="16">
        <v>0.0</v>
      </c>
      <c r="BL803" s="16">
        <v>0.0</v>
      </c>
      <c r="BM803" s="16">
        <v>0.0</v>
      </c>
      <c r="BN803" s="16">
        <v>81034.0</v>
      </c>
      <c r="BO803" s="16">
        <v>0.0</v>
      </c>
      <c r="BP803" s="16">
        <v>0.0</v>
      </c>
      <c r="BQ803" s="16">
        <v>0.0</v>
      </c>
      <c r="BR803" s="16">
        <v>43640.0</v>
      </c>
      <c r="BS803" s="16">
        <v>0.0</v>
      </c>
      <c r="BT803" s="16">
        <v>0.0</v>
      </c>
    </row>
    <row r="804">
      <c r="A804" s="14" t="s">
        <v>7802</v>
      </c>
      <c r="B804" s="16">
        <v>11.0</v>
      </c>
      <c r="C804" s="16">
        <v>4084744.0</v>
      </c>
      <c r="D804" s="14" t="s">
        <v>7803</v>
      </c>
      <c r="E804" s="14" t="s">
        <v>2622</v>
      </c>
      <c r="F804" s="14" t="s">
        <v>2631</v>
      </c>
      <c r="G804" s="14" t="s">
        <v>5166</v>
      </c>
      <c r="H804" s="14" t="s">
        <v>2978</v>
      </c>
      <c r="I804" s="14" t="s">
        <v>21</v>
      </c>
      <c r="J804" s="14" t="s">
        <v>4845</v>
      </c>
      <c r="K804" s="14" t="s">
        <v>7804</v>
      </c>
      <c r="L804" s="14" t="s">
        <v>7804</v>
      </c>
      <c r="M804" s="14" t="s">
        <v>7805</v>
      </c>
      <c r="N804" s="14" t="s">
        <v>409</v>
      </c>
      <c r="P804" s="17"/>
      <c r="Q804" s="17"/>
      <c r="R804" s="16">
        <v>1.0</v>
      </c>
      <c r="S804" s="16">
        <v>1289410.0</v>
      </c>
      <c r="T804" s="18">
        <v>7.76E-7</v>
      </c>
      <c r="U804" s="16">
        <v>0.0</v>
      </c>
      <c r="V804" s="16">
        <v>0.0</v>
      </c>
      <c r="W804" s="14" t="s">
        <v>2978</v>
      </c>
      <c r="X804" s="17"/>
      <c r="Y804" s="17"/>
      <c r="Z804" s="16">
        <v>18.2</v>
      </c>
      <c r="AA804" s="16">
        <v>0.588</v>
      </c>
      <c r="AB804" s="16">
        <v>0.01</v>
      </c>
      <c r="AC804" s="16">
        <v>0.0</v>
      </c>
      <c r="AD804" s="16">
        <v>8.9</v>
      </c>
      <c r="AE804" s="16">
        <v>0.36</v>
      </c>
      <c r="AF804" s="16">
        <v>0.037</v>
      </c>
      <c r="AG804" s="16">
        <v>0.0</v>
      </c>
      <c r="AH804" s="16">
        <v>65968.0</v>
      </c>
      <c r="AI804" s="16">
        <v>0.0</v>
      </c>
      <c r="AJ804" s="16">
        <v>0.0</v>
      </c>
      <c r="AK804" s="16">
        <v>0.0</v>
      </c>
      <c r="AL804" s="16">
        <v>43576.0</v>
      </c>
      <c r="AM804" s="16">
        <v>0.0</v>
      </c>
      <c r="AN804" s="16">
        <v>0.0</v>
      </c>
      <c r="AO804" s="16">
        <v>0.0</v>
      </c>
      <c r="AP804" s="16">
        <v>19412.0</v>
      </c>
      <c r="AQ804" s="16">
        <v>0.0</v>
      </c>
      <c r="AR804" s="16">
        <v>0.0</v>
      </c>
      <c r="AS804" s="16">
        <v>0.0</v>
      </c>
      <c r="AT804" s="16">
        <v>18026.0</v>
      </c>
      <c r="AU804" s="16">
        <v>0.0</v>
      </c>
      <c r="AV804" s="16">
        <v>0.0</v>
      </c>
      <c r="AW804" s="16">
        <v>0.0</v>
      </c>
      <c r="AX804" s="16">
        <v>23270.0</v>
      </c>
      <c r="AY804" s="16">
        <v>0.0</v>
      </c>
      <c r="AZ804" s="16">
        <v>0.0</v>
      </c>
      <c r="BA804" s="16">
        <v>0.0</v>
      </c>
      <c r="BB804" s="16">
        <v>4686.0</v>
      </c>
      <c r="BC804" s="16">
        <v>0.0</v>
      </c>
      <c r="BD804" s="16">
        <v>0.0</v>
      </c>
      <c r="BE804" s="16">
        <v>1.0</v>
      </c>
      <c r="BF804" s="16">
        <v>988890.0</v>
      </c>
      <c r="BG804" s="16">
        <v>0.0</v>
      </c>
      <c r="BH804" s="16">
        <v>0.0</v>
      </c>
      <c r="BI804" s="16">
        <v>0.0</v>
      </c>
      <c r="BJ804" s="16">
        <v>912.0</v>
      </c>
      <c r="BK804" s="16">
        <v>0.0</v>
      </c>
      <c r="BL804" s="16">
        <v>0.0</v>
      </c>
      <c r="BM804" s="16">
        <v>0.0</v>
      </c>
      <c r="BN804" s="16">
        <v>81030.0</v>
      </c>
      <c r="BO804" s="16">
        <v>0.0</v>
      </c>
      <c r="BP804" s="16">
        <v>0.0</v>
      </c>
      <c r="BQ804" s="16">
        <v>0.0</v>
      </c>
      <c r="BR804" s="16">
        <v>43640.0</v>
      </c>
      <c r="BS804" s="16">
        <v>0.0</v>
      </c>
      <c r="BT804" s="16">
        <v>0.0</v>
      </c>
    </row>
    <row r="805">
      <c r="A805" s="14" t="s">
        <v>7806</v>
      </c>
      <c r="B805" s="16">
        <v>11.0</v>
      </c>
      <c r="C805" s="16">
        <v>4084679.0</v>
      </c>
      <c r="D805" s="17"/>
      <c r="E805" s="14" t="s">
        <v>2622</v>
      </c>
      <c r="F805" s="14" t="s">
        <v>2630</v>
      </c>
      <c r="G805" s="14" t="s">
        <v>5166</v>
      </c>
      <c r="H805" s="14" t="s">
        <v>2978</v>
      </c>
      <c r="I805" s="14" t="s">
        <v>21</v>
      </c>
      <c r="J805" s="14" t="s">
        <v>4845</v>
      </c>
      <c r="K805" s="14" t="s">
        <v>7807</v>
      </c>
      <c r="L805" s="14" t="s">
        <v>7807</v>
      </c>
      <c r="M805" s="14" t="s">
        <v>7808</v>
      </c>
      <c r="N805" s="14" t="s">
        <v>409</v>
      </c>
      <c r="P805" s="17"/>
      <c r="Q805" s="17"/>
      <c r="R805" s="16">
        <v>1.0</v>
      </c>
      <c r="S805" s="16">
        <v>1289418.0</v>
      </c>
      <c r="T805" s="18">
        <v>7.76E-7</v>
      </c>
      <c r="U805" s="16">
        <v>0.0</v>
      </c>
      <c r="V805" s="16">
        <v>0.0</v>
      </c>
      <c r="W805" s="14" t="s">
        <v>2978</v>
      </c>
      <c r="X805" s="17"/>
      <c r="Y805" s="17"/>
      <c r="Z805" s="16">
        <v>17.7</v>
      </c>
      <c r="AA805" s="16">
        <v>0.064</v>
      </c>
      <c r="AB805" s="16">
        <v>0.0</v>
      </c>
      <c r="AC805" s="16">
        <v>-0.01</v>
      </c>
      <c r="AD805" s="16">
        <v>8.9</v>
      </c>
      <c r="AE805" s="16">
        <v>0.01</v>
      </c>
      <c r="AF805" s="16">
        <v>0.588</v>
      </c>
      <c r="AG805" s="16">
        <v>0.0</v>
      </c>
      <c r="AH805" s="16">
        <v>65994.0</v>
      </c>
      <c r="AI805" s="16">
        <v>0.0</v>
      </c>
      <c r="AJ805" s="16">
        <v>0.0</v>
      </c>
      <c r="AK805" s="16">
        <v>0.0</v>
      </c>
      <c r="AL805" s="16">
        <v>43568.0</v>
      </c>
      <c r="AM805" s="16">
        <v>0.0</v>
      </c>
      <c r="AN805" s="16">
        <v>0.0</v>
      </c>
      <c r="AO805" s="16">
        <v>0.0</v>
      </c>
      <c r="AP805" s="16">
        <v>19414.0</v>
      </c>
      <c r="AQ805" s="16">
        <v>0.0</v>
      </c>
      <c r="AR805" s="16">
        <v>0.0</v>
      </c>
      <c r="AS805" s="16">
        <v>0.0</v>
      </c>
      <c r="AT805" s="16">
        <v>18026.0</v>
      </c>
      <c r="AU805" s="16">
        <v>0.0</v>
      </c>
      <c r="AV805" s="16">
        <v>0.0</v>
      </c>
      <c r="AW805" s="16">
        <v>0.0</v>
      </c>
      <c r="AX805" s="16">
        <v>23278.0</v>
      </c>
      <c r="AY805" s="16">
        <v>0.0</v>
      </c>
      <c r="AZ805" s="16">
        <v>0.0</v>
      </c>
      <c r="BA805" s="16">
        <v>0.0</v>
      </c>
      <c r="BB805" s="16">
        <v>4690.0</v>
      </c>
      <c r="BC805" s="16">
        <v>0.0</v>
      </c>
      <c r="BD805" s="16">
        <v>0.0</v>
      </c>
      <c r="BE805" s="16">
        <v>1.0</v>
      </c>
      <c r="BF805" s="16">
        <v>988868.0</v>
      </c>
      <c r="BG805" s="16">
        <v>0.0</v>
      </c>
      <c r="BH805" s="16">
        <v>0.0</v>
      </c>
      <c r="BI805" s="16">
        <v>0.0</v>
      </c>
      <c r="BJ805" s="16">
        <v>912.0</v>
      </c>
      <c r="BK805" s="16">
        <v>0.0</v>
      </c>
      <c r="BL805" s="16">
        <v>0.0</v>
      </c>
      <c r="BM805" s="16">
        <v>0.0</v>
      </c>
      <c r="BN805" s="16">
        <v>81022.0</v>
      </c>
      <c r="BO805" s="16">
        <v>0.0</v>
      </c>
      <c r="BP805" s="16">
        <v>0.0</v>
      </c>
      <c r="BQ805" s="16">
        <v>0.0</v>
      </c>
      <c r="BR805" s="16">
        <v>43646.0</v>
      </c>
      <c r="BS805" s="16">
        <v>0.0</v>
      </c>
      <c r="BT805" s="16">
        <v>0.0</v>
      </c>
    </row>
    <row r="806">
      <c r="A806" s="14" t="s">
        <v>7809</v>
      </c>
      <c r="B806" s="16">
        <v>11.0</v>
      </c>
      <c r="C806" s="16">
        <v>4084743.0</v>
      </c>
      <c r="D806" s="17"/>
      <c r="E806" s="14" t="s">
        <v>2621</v>
      </c>
      <c r="F806" s="14" t="s">
        <v>2622</v>
      </c>
      <c r="G806" s="14" t="s">
        <v>5166</v>
      </c>
      <c r="H806" s="14" t="s">
        <v>2978</v>
      </c>
      <c r="I806" s="14" t="s">
        <v>21</v>
      </c>
      <c r="J806" s="14" t="s">
        <v>4845</v>
      </c>
      <c r="K806" s="14" t="s">
        <v>7810</v>
      </c>
      <c r="L806" s="14" t="s">
        <v>7810</v>
      </c>
      <c r="M806" s="14" t="s">
        <v>7811</v>
      </c>
      <c r="N806" s="14" t="s">
        <v>4848</v>
      </c>
      <c r="P806" s="17"/>
      <c r="Q806" s="17"/>
      <c r="R806" s="16">
        <v>1.0</v>
      </c>
      <c r="S806" s="16">
        <v>1289424.0</v>
      </c>
      <c r="T806" s="18">
        <v>7.76E-7</v>
      </c>
      <c r="U806" s="16">
        <v>0.0</v>
      </c>
      <c r="V806" s="16">
        <v>0.0</v>
      </c>
      <c r="W806" s="14" t="s">
        <v>2978</v>
      </c>
      <c r="X806" s="17"/>
      <c r="Y806" s="17"/>
      <c r="Z806" s="16">
        <v>18.2</v>
      </c>
      <c r="AA806" s="16">
        <v>0.286</v>
      </c>
      <c r="AB806" s="16">
        <v>0.0</v>
      </c>
      <c r="AC806" s="16">
        <v>0.01</v>
      </c>
      <c r="AD806" s="16">
        <v>4.73</v>
      </c>
      <c r="AE806" s="17"/>
      <c r="AF806" s="17"/>
      <c r="AG806" s="16">
        <v>0.0</v>
      </c>
      <c r="AH806" s="16">
        <v>65994.0</v>
      </c>
      <c r="AI806" s="16">
        <v>0.0</v>
      </c>
      <c r="AJ806" s="16">
        <v>0.0</v>
      </c>
      <c r="AK806" s="16">
        <v>0.0</v>
      </c>
      <c r="AL806" s="16">
        <v>43572.0</v>
      </c>
      <c r="AM806" s="16">
        <v>0.0</v>
      </c>
      <c r="AN806" s="16">
        <v>0.0</v>
      </c>
      <c r="AO806" s="16">
        <v>0.0</v>
      </c>
      <c r="AP806" s="16">
        <v>19412.0</v>
      </c>
      <c r="AQ806" s="16">
        <v>0.0</v>
      </c>
      <c r="AR806" s="16">
        <v>0.0</v>
      </c>
      <c r="AS806" s="16">
        <v>0.0</v>
      </c>
      <c r="AT806" s="16">
        <v>18024.0</v>
      </c>
      <c r="AU806" s="16">
        <v>0.0</v>
      </c>
      <c r="AV806" s="16">
        <v>0.0</v>
      </c>
      <c r="AW806" s="16">
        <v>0.0</v>
      </c>
      <c r="AX806" s="16">
        <v>23270.0</v>
      </c>
      <c r="AY806" s="16">
        <v>0.0</v>
      </c>
      <c r="AZ806" s="16">
        <v>0.0</v>
      </c>
      <c r="BA806" s="16">
        <v>0.0</v>
      </c>
      <c r="BB806" s="16">
        <v>4684.0</v>
      </c>
      <c r="BC806" s="16">
        <v>0.0</v>
      </c>
      <c r="BD806" s="16">
        <v>0.0</v>
      </c>
      <c r="BE806" s="16">
        <v>1.0</v>
      </c>
      <c r="BF806" s="16">
        <v>988882.0</v>
      </c>
      <c r="BG806" s="16">
        <v>0.0</v>
      </c>
      <c r="BH806" s="16">
        <v>0.0</v>
      </c>
      <c r="BI806" s="16">
        <v>0.0</v>
      </c>
      <c r="BJ806" s="16">
        <v>912.0</v>
      </c>
      <c r="BK806" s="16">
        <v>0.0</v>
      </c>
      <c r="BL806" s="16">
        <v>0.0</v>
      </c>
      <c r="BM806" s="16">
        <v>0.0</v>
      </c>
      <c r="BN806" s="16">
        <v>81030.0</v>
      </c>
      <c r="BO806" s="16">
        <v>0.0</v>
      </c>
      <c r="BP806" s="16">
        <v>0.0</v>
      </c>
      <c r="BQ806" s="16">
        <v>0.0</v>
      </c>
      <c r="BR806" s="16">
        <v>43644.0</v>
      </c>
      <c r="BS806" s="16">
        <v>0.0</v>
      </c>
      <c r="BT806" s="16">
        <v>0.0</v>
      </c>
    </row>
    <row r="807">
      <c r="A807" s="14" t="s">
        <v>7812</v>
      </c>
      <c r="B807" s="16">
        <v>11.0</v>
      </c>
      <c r="C807" s="16">
        <v>4084724.0</v>
      </c>
      <c r="D807" s="17"/>
      <c r="E807" s="14" t="s">
        <v>2622</v>
      </c>
      <c r="F807" s="14" t="s">
        <v>2621</v>
      </c>
      <c r="G807" s="14" t="s">
        <v>5166</v>
      </c>
      <c r="H807" s="14" t="s">
        <v>2978</v>
      </c>
      <c r="I807" s="14" t="s">
        <v>21</v>
      </c>
      <c r="J807" s="14" t="s">
        <v>4845</v>
      </c>
      <c r="K807" s="14" t="s">
        <v>7813</v>
      </c>
      <c r="L807" s="14" t="s">
        <v>7813</v>
      </c>
      <c r="M807" s="14" t="s">
        <v>7814</v>
      </c>
      <c r="N807" s="14" t="s">
        <v>409</v>
      </c>
      <c r="P807" s="17"/>
      <c r="Q807" s="17"/>
      <c r="R807" s="16">
        <v>1.0</v>
      </c>
      <c r="S807" s="16">
        <v>1289432.0</v>
      </c>
      <c r="T807" s="18">
        <v>7.76E-7</v>
      </c>
      <c r="U807" s="16">
        <v>0.0</v>
      </c>
      <c r="V807" s="16">
        <v>0.0</v>
      </c>
      <c r="W807" s="14" t="s">
        <v>2978</v>
      </c>
      <c r="X807" s="17"/>
      <c r="Y807" s="17"/>
      <c r="Z807" s="16">
        <v>18.0</v>
      </c>
      <c r="AA807" s="16">
        <v>0.242</v>
      </c>
      <c r="AB807" s="16">
        <v>0.0</v>
      </c>
      <c r="AC807" s="16">
        <v>-0.04</v>
      </c>
      <c r="AD807" s="16">
        <v>7.13</v>
      </c>
      <c r="AE807" s="16">
        <v>0.25</v>
      </c>
      <c r="AF807" s="16">
        <v>0.09</v>
      </c>
      <c r="AG807" s="16">
        <v>0.0</v>
      </c>
      <c r="AH807" s="16">
        <v>65990.0</v>
      </c>
      <c r="AI807" s="16">
        <v>0.0</v>
      </c>
      <c r="AJ807" s="16">
        <v>0.0</v>
      </c>
      <c r="AK807" s="16">
        <v>0.0</v>
      </c>
      <c r="AL807" s="16">
        <v>43566.0</v>
      </c>
      <c r="AM807" s="16">
        <v>0.0</v>
      </c>
      <c r="AN807" s="16">
        <v>0.0</v>
      </c>
      <c r="AO807" s="16">
        <v>0.0</v>
      </c>
      <c r="AP807" s="16">
        <v>19412.0</v>
      </c>
      <c r="AQ807" s="16">
        <v>0.0</v>
      </c>
      <c r="AR807" s="16">
        <v>0.0</v>
      </c>
      <c r="AS807" s="16">
        <v>0.0</v>
      </c>
      <c r="AT807" s="16">
        <v>18030.0</v>
      </c>
      <c r="AU807" s="16">
        <v>0.0</v>
      </c>
      <c r="AV807" s="16">
        <v>0.0</v>
      </c>
      <c r="AW807" s="16">
        <v>0.0</v>
      </c>
      <c r="AX807" s="16">
        <v>23284.0</v>
      </c>
      <c r="AY807" s="16">
        <v>0.0</v>
      </c>
      <c r="AZ807" s="16">
        <v>0.0</v>
      </c>
      <c r="BA807" s="16">
        <v>0.0</v>
      </c>
      <c r="BB807" s="16">
        <v>4686.0</v>
      </c>
      <c r="BC807" s="16">
        <v>0.0</v>
      </c>
      <c r="BD807" s="16">
        <v>0.0</v>
      </c>
      <c r="BE807" s="16">
        <v>0.0</v>
      </c>
      <c r="BF807" s="16">
        <v>988880.0</v>
      </c>
      <c r="BG807" s="16">
        <v>0.0</v>
      </c>
      <c r="BH807" s="16">
        <v>0.0</v>
      </c>
      <c r="BI807" s="16">
        <v>0.0</v>
      </c>
      <c r="BJ807" s="16">
        <v>912.0</v>
      </c>
      <c r="BK807" s="16">
        <v>0.0</v>
      </c>
      <c r="BL807" s="16">
        <v>0.0</v>
      </c>
      <c r="BM807" s="16">
        <v>1.0</v>
      </c>
      <c r="BN807" s="16">
        <v>81030.0</v>
      </c>
      <c r="BO807" s="16">
        <v>0.0</v>
      </c>
      <c r="BP807" s="16">
        <v>0.0</v>
      </c>
      <c r="BQ807" s="16">
        <v>0.0</v>
      </c>
      <c r="BR807" s="16">
        <v>43642.0</v>
      </c>
      <c r="BS807" s="16">
        <v>0.0</v>
      </c>
      <c r="BT807" s="16">
        <v>0.0</v>
      </c>
    </row>
    <row r="808">
      <c r="A808" s="14" t="s">
        <v>7815</v>
      </c>
      <c r="B808" s="16">
        <v>11.0</v>
      </c>
      <c r="C808" s="16">
        <v>4084697.0</v>
      </c>
      <c r="D808" s="17"/>
      <c r="E808" s="14" t="s">
        <v>2631</v>
      </c>
      <c r="F808" s="14" t="s">
        <v>2622</v>
      </c>
      <c r="G808" s="14" t="s">
        <v>5166</v>
      </c>
      <c r="H808" s="14" t="s">
        <v>2978</v>
      </c>
      <c r="I808" s="14" t="s">
        <v>21</v>
      </c>
      <c r="J808" s="14" t="s">
        <v>4845</v>
      </c>
      <c r="K808" s="14" t="s">
        <v>7816</v>
      </c>
      <c r="L808" s="14" t="s">
        <v>7816</v>
      </c>
      <c r="M808" s="14" t="s">
        <v>7817</v>
      </c>
      <c r="N808" s="14" t="s">
        <v>409</v>
      </c>
      <c r="P808" s="17"/>
      <c r="Q808" s="17"/>
      <c r="R808" s="16">
        <v>1.0</v>
      </c>
      <c r="S808" s="16">
        <v>1289434.0</v>
      </c>
      <c r="T808" s="18">
        <v>7.76E-7</v>
      </c>
      <c r="U808" s="16">
        <v>0.0</v>
      </c>
      <c r="V808" s="16">
        <v>0.0</v>
      </c>
      <c r="W808" s="14" t="s">
        <v>2978</v>
      </c>
      <c r="X808" s="17"/>
      <c r="Y808" s="17"/>
      <c r="Z808" s="16">
        <v>18.6</v>
      </c>
      <c r="AA808" s="16">
        <v>0.481</v>
      </c>
      <c r="AB808" s="16">
        <v>0.09</v>
      </c>
      <c r="AC808" s="16">
        <v>0.02</v>
      </c>
      <c r="AD808" s="16">
        <v>8.8</v>
      </c>
      <c r="AE808" s="16">
        <v>0.05</v>
      </c>
      <c r="AF808" s="16">
        <v>0.949</v>
      </c>
      <c r="AG808" s="16">
        <v>0.0</v>
      </c>
      <c r="AH808" s="16">
        <v>66000.0</v>
      </c>
      <c r="AI808" s="16">
        <v>0.0</v>
      </c>
      <c r="AJ808" s="16">
        <v>0.0</v>
      </c>
      <c r="AK808" s="16">
        <v>0.0</v>
      </c>
      <c r="AL808" s="16">
        <v>43562.0</v>
      </c>
      <c r="AM808" s="16">
        <v>0.0</v>
      </c>
      <c r="AN808" s="16">
        <v>0.0</v>
      </c>
      <c r="AO808" s="16">
        <v>0.0</v>
      </c>
      <c r="AP808" s="16">
        <v>19412.0</v>
      </c>
      <c r="AQ808" s="16">
        <v>0.0</v>
      </c>
      <c r="AR808" s="16">
        <v>0.0</v>
      </c>
      <c r="AS808" s="16">
        <v>0.0</v>
      </c>
      <c r="AT808" s="16">
        <v>18028.0</v>
      </c>
      <c r="AU808" s="16">
        <v>0.0</v>
      </c>
      <c r="AV808" s="16">
        <v>0.0</v>
      </c>
      <c r="AW808" s="16">
        <v>0.0</v>
      </c>
      <c r="AX808" s="16">
        <v>23272.0</v>
      </c>
      <c r="AY808" s="16">
        <v>0.0</v>
      </c>
      <c r="AZ808" s="16">
        <v>0.0</v>
      </c>
      <c r="BA808" s="16">
        <v>0.0</v>
      </c>
      <c r="BB808" s="16">
        <v>4694.0</v>
      </c>
      <c r="BC808" s="16">
        <v>0.0</v>
      </c>
      <c r="BD808" s="16">
        <v>0.0</v>
      </c>
      <c r="BE808" s="16">
        <v>1.0</v>
      </c>
      <c r="BF808" s="16">
        <v>988878.0</v>
      </c>
      <c r="BG808" s="16">
        <v>0.0</v>
      </c>
      <c r="BH808" s="16">
        <v>0.0</v>
      </c>
      <c r="BI808" s="16">
        <v>0.0</v>
      </c>
      <c r="BJ808" s="16">
        <v>912.0</v>
      </c>
      <c r="BK808" s="16">
        <v>0.0</v>
      </c>
      <c r="BL808" s="16">
        <v>0.0</v>
      </c>
      <c r="BM808" s="16">
        <v>0.0</v>
      </c>
      <c r="BN808" s="16">
        <v>81030.0</v>
      </c>
      <c r="BO808" s="16">
        <v>0.0</v>
      </c>
      <c r="BP808" s="16">
        <v>0.0</v>
      </c>
      <c r="BQ808" s="16">
        <v>0.0</v>
      </c>
      <c r="BR808" s="16">
        <v>43646.0</v>
      </c>
      <c r="BS808" s="16">
        <v>0.0</v>
      </c>
      <c r="BT808" s="16">
        <v>0.0</v>
      </c>
    </row>
    <row r="809">
      <c r="A809" s="14" t="s">
        <v>7818</v>
      </c>
      <c r="B809" s="16">
        <v>11.0</v>
      </c>
      <c r="C809" s="16">
        <v>4084712.0</v>
      </c>
      <c r="D809" s="14" t="s">
        <v>5483</v>
      </c>
      <c r="E809" s="14" t="s">
        <v>2622</v>
      </c>
      <c r="F809" s="14" t="s">
        <v>2621</v>
      </c>
      <c r="G809" s="14" t="s">
        <v>5166</v>
      </c>
      <c r="H809" s="14" t="s">
        <v>2978</v>
      </c>
      <c r="I809" s="14" t="s">
        <v>21</v>
      </c>
      <c r="J809" s="14" t="s">
        <v>4845</v>
      </c>
      <c r="K809" s="14" t="s">
        <v>7819</v>
      </c>
      <c r="L809" s="14" t="s">
        <v>7819</v>
      </c>
      <c r="M809" s="14" t="s">
        <v>7820</v>
      </c>
      <c r="N809" s="14" t="s">
        <v>409</v>
      </c>
      <c r="P809" s="17"/>
      <c r="Q809" s="17"/>
      <c r="R809" s="16">
        <v>1.0</v>
      </c>
      <c r="S809" s="16">
        <v>1289436.0</v>
      </c>
      <c r="T809" s="18">
        <v>7.76E-7</v>
      </c>
      <c r="U809" s="16">
        <v>0.0</v>
      </c>
      <c r="V809" s="16">
        <v>0.0</v>
      </c>
      <c r="W809" s="14" t="s">
        <v>2978</v>
      </c>
      <c r="X809" s="17"/>
      <c r="Y809" s="17"/>
      <c r="Z809" s="16">
        <v>18.6</v>
      </c>
      <c r="AA809" s="16">
        <v>0.454</v>
      </c>
      <c r="AB809" s="16">
        <v>0.0</v>
      </c>
      <c r="AC809" s="16">
        <v>-0.01</v>
      </c>
      <c r="AD809" s="16">
        <v>8.9</v>
      </c>
      <c r="AE809" s="16">
        <v>0.08</v>
      </c>
      <c r="AF809" s="16">
        <v>0.909</v>
      </c>
      <c r="AG809" s="16">
        <v>0.0</v>
      </c>
      <c r="AH809" s="16">
        <v>65992.0</v>
      </c>
      <c r="AI809" s="16">
        <v>0.0</v>
      </c>
      <c r="AJ809" s="16">
        <v>0.0</v>
      </c>
      <c r="AK809" s="16">
        <v>1.0</v>
      </c>
      <c r="AL809" s="16">
        <v>43568.0</v>
      </c>
      <c r="AM809" s="16">
        <v>0.0</v>
      </c>
      <c r="AN809" s="16">
        <v>0.0</v>
      </c>
      <c r="AO809" s="16">
        <v>0.0</v>
      </c>
      <c r="AP809" s="16">
        <v>19410.0</v>
      </c>
      <c r="AQ809" s="16">
        <v>0.0</v>
      </c>
      <c r="AR809" s="16">
        <v>0.0</v>
      </c>
      <c r="AS809" s="16">
        <v>0.0</v>
      </c>
      <c r="AT809" s="16">
        <v>18030.0</v>
      </c>
      <c r="AU809" s="16">
        <v>0.0</v>
      </c>
      <c r="AV809" s="16">
        <v>0.0</v>
      </c>
      <c r="AW809" s="16">
        <v>0.0</v>
      </c>
      <c r="AX809" s="16">
        <v>23278.0</v>
      </c>
      <c r="AY809" s="16">
        <v>0.0</v>
      </c>
      <c r="AZ809" s="16">
        <v>0.0</v>
      </c>
      <c r="BA809" s="16">
        <v>0.0</v>
      </c>
      <c r="BB809" s="16">
        <v>4694.0</v>
      </c>
      <c r="BC809" s="16">
        <v>0.0</v>
      </c>
      <c r="BD809" s="16">
        <v>0.0</v>
      </c>
      <c r="BE809" s="16">
        <v>0.0</v>
      </c>
      <c r="BF809" s="16">
        <v>988882.0</v>
      </c>
      <c r="BG809" s="16">
        <v>0.0</v>
      </c>
      <c r="BH809" s="16">
        <v>0.0</v>
      </c>
      <c r="BI809" s="16">
        <v>0.0</v>
      </c>
      <c r="BJ809" s="16">
        <v>912.0</v>
      </c>
      <c r="BK809" s="16">
        <v>0.0</v>
      </c>
      <c r="BL809" s="16">
        <v>0.0</v>
      </c>
      <c r="BM809" s="16">
        <v>0.0</v>
      </c>
      <c r="BN809" s="16">
        <v>81024.0</v>
      </c>
      <c r="BO809" s="16">
        <v>0.0</v>
      </c>
      <c r="BP809" s="16">
        <v>0.0</v>
      </c>
      <c r="BQ809" s="16">
        <v>0.0</v>
      </c>
      <c r="BR809" s="16">
        <v>43646.0</v>
      </c>
      <c r="BS809" s="16">
        <v>0.0</v>
      </c>
      <c r="BT809" s="16">
        <v>0.0</v>
      </c>
    </row>
    <row r="810">
      <c r="A810" s="14" t="s">
        <v>7821</v>
      </c>
      <c r="B810" s="16">
        <v>11.0</v>
      </c>
      <c r="C810" s="16">
        <v>4084676.0</v>
      </c>
      <c r="D810" s="17"/>
      <c r="E810" s="14" t="s">
        <v>2622</v>
      </c>
      <c r="F810" s="14" t="s">
        <v>2621</v>
      </c>
      <c r="G810" s="14" t="s">
        <v>5166</v>
      </c>
      <c r="H810" s="14" t="s">
        <v>2978</v>
      </c>
      <c r="I810" s="14" t="s">
        <v>21</v>
      </c>
      <c r="J810" s="14" t="s">
        <v>4845</v>
      </c>
      <c r="K810" s="14" t="s">
        <v>7822</v>
      </c>
      <c r="L810" s="14" t="s">
        <v>7822</v>
      </c>
      <c r="M810" s="14" t="s">
        <v>7823</v>
      </c>
      <c r="N810" s="14" t="s">
        <v>409</v>
      </c>
      <c r="P810" s="17"/>
      <c r="Q810" s="17"/>
      <c r="R810" s="16">
        <v>1.0</v>
      </c>
      <c r="S810" s="16">
        <v>1289444.0</v>
      </c>
      <c r="T810" s="18">
        <v>7.76E-7</v>
      </c>
      <c r="U810" s="16">
        <v>0.0</v>
      </c>
      <c r="V810" s="16">
        <v>0.0</v>
      </c>
      <c r="W810" s="14" t="s">
        <v>2978</v>
      </c>
      <c r="X810" s="17"/>
      <c r="Y810" s="17"/>
      <c r="Z810" s="16">
        <v>18.4</v>
      </c>
      <c r="AA810" s="17"/>
      <c r="AB810" s="16">
        <v>0.0</v>
      </c>
      <c r="AC810" s="16">
        <v>-0.03</v>
      </c>
      <c r="AD810" s="16">
        <v>8.9</v>
      </c>
      <c r="AE810" s="16">
        <v>0.02</v>
      </c>
      <c r="AF810" s="16">
        <v>0.464</v>
      </c>
      <c r="AG810" s="16">
        <v>0.0</v>
      </c>
      <c r="AH810" s="16">
        <v>65992.0</v>
      </c>
      <c r="AI810" s="16">
        <v>0.0</v>
      </c>
      <c r="AJ810" s="16">
        <v>0.0</v>
      </c>
      <c r="AK810" s="16">
        <v>0.0</v>
      </c>
      <c r="AL810" s="16">
        <v>43568.0</v>
      </c>
      <c r="AM810" s="16">
        <v>0.0</v>
      </c>
      <c r="AN810" s="16">
        <v>0.0</v>
      </c>
      <c r="AO810" s="16">
        <v>0.0</v>
      </c>
      <c r="AP810" s="16">
        <v>19414.0</v>
      </c>
      <c r="AQ810" s="16">
        <v>0.0</v>
      </c>
      <c r="AR810" s="16">
        <v>0.0</v>
      </c>
      <c r="AS810" s="16">
        <v>0.0</v>
      </c>
      <c r="AT810" s="16">
        <v>18024.0</v>
      </c>
      <c r="AU810" s="16">
        <v>0.0</v>
      </c>
      <c r="AV810" s="16">
        <v>0.0</v>
      </c>
      <c r="AW810" s="16">
        <v>0.0</v>
      </c>
      <c r="AX810" s="16">
        <v>23288.0</v>
      </c>
      <c r="AY810" s="16">
        <v>0.0</v>
      </c>
      <c r="AZ810" s="16">
        <v>0.0</v>
      </c>
      <c r="BA810" s="16">
        <v>0.0</v>
      </c>
      <c r="BB810" s="16">
        <v>4692.0</v>
      </c>
      <c r="BC810" s="16">
        <v>0.0</v>
      </c>
      <c r="BD810" s="16">
        <v>0.0</v>
      </c>
      <c r="BE810" s="16">
        <v>1.0</v>
      </c>
      <c r="BF810" s="16">
        <v>988882.0</v>
      </c>
      <c r="BG810" s="16">
        <v>0.0</v>
      </c>
      <c r="BH810" s="16">
        <v>0.0</v>
      </c>
      <c r="BI810" s="16">
        <v>0.0</v>
      </c>
      <c r="BJ810" s="16">
        <v>912.0</v>
      </c>
      <c r="BK810" s="16">
        <v>0.0</v>
      </c>
      <c r="BL810" s="16">
        <v>0.0</v>
      </c>
      <c r="BM810" s="16">
        <v>0.0</v>
      </c>
      <c r="BN810" s="16">
        <v>81026.0</v>
      </c>
      <c r="BO810" s="16">
        <v>0.0</v>
      </c>
      <c r="BP810" s="16">
        <v>0.0</v>
      </c>
      <c r="BQ810" s="16">
        <v>0.0</v>
      </c>
      <c r="BR810" s="16">
        <v>43646.0</v>
      </c>
      <c r="BS810" s="16">
        <v>0.0</v>
      </c>
      <c r="BT810" s="16">
        <v>0.0</v>
      </c>
    </row>
    <row r="811">
      <c r="A811" s="14" t="s">
        <v>7824</v>
      </c>
      <c r="B811" s="16">
        <v>11.0</v>
      </c>
      <c r="C811" s="16">
        <v>4084676.0</v>
      </c>
      <c r="D811" s="17"/>
      <c r="E811" s="14" t="s">
        <v>2622</v>
      </c>
      <c r="F811" s="14" t="s">
        <v>2630</v>
      </c>
      <c r="G811" s="14" t="s">
        <v>5166</v>
      </c>
      <c r="H811" s="14" t="s">
        <v>2978</v>
      </c>
      <c r="I811" s="14" t="s">
        <v>21</v>
      </c>
      <c r="J811" s="14" t="s">
        <v>4845</v>
      </c>
      <c r="K811" s="14" t="s">
        <v>7825</v>
      </c>
      <c r="L811" s="14" t="s">
        <v>7825</v>
      </c>
      <c r="M811" s="14" t="s">
        <v>7826</v>
      </c>
      <c r="N811" s="14" t="s">
        <v>409</v>
      </c>
      <c r="P811" s="17"/>
      <c r="Q811" s="17"/>
      <c r="R811" s="16">
        <v>1.0</v>
      </c>
      <c r="S811" s="16">
        <v>1289444.0</v>
      </c>
      <c r="T811" s="18">
        <v>7.76E-7</v>
      </c>
      <c r="U811" s="16">
        <v>0.0</v>
      </c>
      <c r="V811" s="16">
        <v>0.0</v>
      </c>
      <c r="W811" s="14" t="s">
        <v>2978</v>
      </c>
      <c r="X811" s="17"/>
      <c r="Y811" s="17"/>
      <c r="Z811" s="16">
        <v>18.0</v>
      </c>
      <c r="AA811" s="16">
        <v>0.507</v>
      </c>
      <c r="AB811" s="16">
        <v>0.0</v>
      </c>
      <c r="AC811" s="16">
        <v>-0.01</v>
      </c>
      <c r="AD811" s="16">
        <v>8.9</v>
      </c>
      <c r="AE811" s="16">
        <v>0.03</v>
      </c>
      <c r="AF811" s="16">
        <v>0.551</v>
      </c>
      <c r="AG811" s="16">
        <v>0.0</v>
      </c>
      <c r="AH811" s="16">
        <v>65992.0</v>
      </c>
      <c r="AI811" s="16">
        <v>0.0</v>
      </c>
      <c r="AJ811" s="16">
        <v>0.0</v>
      </c>
      <c r="AK811" s="16">
        <v>0.0</v>
      </c>
      <c r="AL811" s="16">
        <v>43568.0</v>
      </c>
      <c r="AM811" s="16">
        <v>0.0</v>
      </c>
      <c r="AN811" s="16">
        <v>0.0</v>
      </c>
      <c r="AO811" s="16">
        <v>0.0</v>
      </c>
      <c r="AP811" s="16">
        <v>19414.0</v>
      </c>
      <c r="AQ811" s="16">
        <v>0.0</v>
      </c>
      <c r="AR811" s="16">
        <v>0.0</v>
      </c>
      <c r="AS811" s="16">
        <v>0.0</v>
      </c>
      <c r="AT811" s="16">
        <v>18024.0</v>
      </c>
      <c r="AU811" s="16">
        <v>0.0</v>
      </c>
      <c r="AV811" s="16">
        <v>0.0</v>
      </c>
      <c r="AW811" s="16">
        <v>0.0</v>
      </c>
      <c r="AX811" s="16">
        <v>23288.0</v>
      </c>
      <c r="AY811" s="16">
        <v>0.0</v>
      </c>
      <c r="AZ811" s="16">
        <v>0.0</v>
      </c>
      <c r="BA811" s="16">
        <v>0.0</v>
      </c>
      <c r="BB811" s="16">
        <v>4692.0</v>
      </c>
      <c r="BC811" s="16">
        <v>0.0</v>
      </c>
      <c r="BD811" s="16">
        <v>0.0</v>
      </c>
      <c r="BE811" s="16">
        <v>1.0</v>
      </c>
      <c r="BF811" s="16">
        <v>988882.0</v>
      </c>
      <c r="BG811" s="16">
        <v>0.0</v>
      </c>
      <c r="BH811" s="16">
        <v>0.0</v>
      </c>
      <c r="BI811" s="16">
        <v>0.0</v>
      </c>
      <c r="BJ811" s="16">
        <v>912.0</v>
      </c>
      <c r="BK811" s="16">
        <v>0.0</v>
      </c>
      <c r="BL811" s="16">
        <v>0.0</v>
      </c>
      <c r="BM811" s="16">
        <v>0.0</v>
      </c>
      <c r="BN811" s="16">
        <v>81026.0</v>
      </c>
      <c r="BO811" s="16">
        <v>0.0</v>
      </c>
      <c r="BP811" s="16">
        <v>0.0</v>
      </c>
      <c r="BQ811" s="16">
        <v>0.0</v>
      </c>
      <c r="BR811" s="16">
        <v>43646.0</v>
      </c>
      <c r="BS811" s="16">
        <v>0.0</v>
      </c>
      <c r="BT811" s="16">
        <v>0.0</v>
      </c>
    </row>
    <row r="812">
      <c r="A812" s="14" t="s">
        <v>7827</v>
      </c>
      <c r="B812" s="16">
        <v>11.0</v>
      </c>
      <c r="C812" s="16">
        <v>4084716.0</v>
      </c>
      <c r="D812" s="17"/>
      <c r="E812" s="14" t="s">
        <v>2622</v>
      </c>
      <c r="F812" s="14" t="s">
        <v>2631</v>
      </c>
      <c r="G812" s="14" t="s">
        <v>5166</v>
      </c>
      <c r="H812" s="14" t="s">
        <v>2978</v>
      </c>
      <c r="I812" s="14" t="s">
        <v>21</v>
      </c>
      <c r="J812" s="14" t="s">
        <v>4845</v>
      </c>
      <c r="K812" s="14" t="s">
        <v>6650</v>
      </c>
      <c r="L812" s="14" t="s">
        <v>6650</v>
      </c>
      <c r="M812" s="14" t="s">
        <v>7828</v>
      </c>
      <c r="N812" s="14" t="s">
        <v>4848</v>
      </c>
      <c r="P812" s="17"/>
      <c r="Q812" s="17"/>
      <c r="R812" s="16">
        <v>1.0</v>
      </c>
      <c r="S812" s="16">
        <v>1289456.0</v>
      </c>
      <c r="T812" s="18">
        <v>7.76E-7</v>
      </c>
      <c r="U812" s="16">
        <v>0.0</v>
      </c>
      <c r="V812" s="16">
        <v>0.0</v>
      </c>
      <c r="W812" s="14" t="s">
        <v>2978</v>
      </c>
      <c r="X812" s="17"/>
      <c r="Y812" s="17"/>
      <c r="Z812" s="16">
        <v>17.7</v>
      </c>
      <c r="AA812" s="16">
        <v>0.114</v>
      </c>
      <c r="AB812" s="16">
        <v>0.0</v>
      </c>
      <c r="AC812" s="16">
        <v>-0.03</v>
      </c>
      <c r="AD812" s="16">
        <v>7.14</v>
      </c>
      <c r="AE812" s="17"/>
      <c r="AF812" s="17"/>
      <c r="AG812" s="16">
        <v>0.0</v>
      </c>
      <c r="AH812" s="16">
        <v>65990.0</v>
      </c>
      <c r="AI812" s="16">
        <v>0.0</v>
      </c>
      <c r="AJ812" s="16">
        <v>0.0</v>
      </c>
      <c r="AK812" s="16">
        <v>0.0</v>
      </c>
      <c r="AL812" s="16">
        <v>43572.0</v>
      </c>
      <c r="AM812" s="16">
        <v>0.0</v>
      </c>
      <c r="AN812" s="16">
        <v>0.0</v>
      </c>
      <c r="AO812" s="16">
        <v>0.0</v>
      </c>
      <c r="AP812" s="16">
        <v>19414.0</v>
      </c>
      <c r="AQ812" s="16">
        <v>0.0</v>
      </c>
      <c r="AR812" s="16">
        <v>0.0</v>
      </c>
      <c r="AS812" s="16">
        <v>0.0</v>
      </c>
      <c r="AT812" s="16">
        <v>18028.0</v>
      </c>
      <c r="AU812" s="16">
        <v>0.0</v>
      </c>
      <c r="AV812" s="16">
        <v>0.0</v>
      </c>
      <c r="AW812" s="16">
        <v>0.0</v>
      </c>
      <c r="AX812" s="16">
        <v>23282.0</v>
      </c>
      <c r="AY812" s="16">
        <v>0.0</v>
      </c>
      <c r="AZ812" s="16">
        <v>0.0</v>
      </c>
      <c r="BA812" s="16">
        <v>0.0</v>
      </c>
      <c r="BB812" s="16">
        <v>4696.0</v>
      </c>
      <c r="BC812" s="16">
        <v>0.0</v>
      </c>
      <c r="BD812" s="16">
        <v>0.0</v>
      </c>
      <c r="BE812" s="16">
        <v>0.0</v>
      </c>
      <c r="BF812" s="16">
        <v>988888.0</v>
      </c>
      <c r="BG812" s="16">
        <v>0.0</v>
      </c>
      <c r="BH812" s="16">
        <v>0.0</v>
      </c>
      <c r="BI812" s="16">
        <v>0.0</v>
      </c>
      <c r="BJ812" s="16">
        <v>912.0</v>
      </c>
      <c r="BK812" s="16">
        <v>0.0</v>
      </c>
      <c r="BL812" s="16">
        <v>0.0</v>
      </c>
      <c r="BM812" s="16">
        <v>1.0</v>
      </c>
      <c r="BN812" s="16">
        <v>81028.0</v>
      </c>
      <c r="BO812" s="16">
        <v>0.0</v>
      </c>
      <c r="BP812" s="16">
        <v>0.0</v>
      </c>
      <c r="BQ812" s="16">
        <v>0.0</v>
      </c>
      <c r="BR812" s="16">
        <v>43646.0</v>
      </c>
      <c r="BS812" s="16">
        <v>0.0</v>
      </c>
      <c r="BT812" s="16">
        <v>0.0</v>
      </c>
    </row>
    <row r="813">
      <c r="A813" s="14" t="s">
        <v>7829</v>
      </c>
      <c r="B813" s="16">
        <v>11.0</v>
      </c>
      <c r="C813" s="16">
        <v>4084714.0</v>
      </c>
      <c r="D813" s="17"/>
      <c r="E813" s="14" t="s">
        <v>2622</v>
      </c>
      <c r="F813" s="14" t="s">
        <v>2621</v>
      </c>
      <c r="G813" s="14" t="s">
        <v>5166</v>
      </c>
      <c r="H813" s="14" t="s">
        <v>2978</v>
      </c>
      <c r="I813" s="14" t="s">
        <v>21</v>
      </c>
      <c r="J813" s="14" t="s">
        <v>4845</v>
      </c>
      <c r="K813" s="14" t="s">
        <v>7830</v>
      </c>
      <c r="L813" s="14" t="s">
        <v>7830</v>
      </c>
      <c r="M813" s="14" t="s">
        <v>7831</v>
      </c>
      <c r="N813" s="14" t="s">
        <v>409</v>
      </c>
      <c r="P813" s="17"/>
      <c r="Q813" s="17"/>
      <c r="R813" s="16">
        <v>1.0</v>
      </c>
      <c r="S813" s="16">
        <v>1289460.0</v>
      </c>
      <c r="T813" s="18">
        <v>7.76E-7</v>
      </c>
      <c r="U813" s="16">
        <v>0.0</v>
      </c>
      <c r="V813" s="16">
        <v>0.0</v>
      </c>
      <c r="W813" s="14" t="s">
        <v>2978</v>
      </c>
      <c r="X813" s="17"/>
      <c r="Y813" s="17"/>
      <c r="Z813" s="16">
        <v>17.3</v>
      </c>
      <c r="AA813" s="17"/>
      <c r="AB813" s="16">
        <v>0.0</v>
      </c>
      <c r="AC813" s="16">
        <v>0.0</v>
      </c>
      <c r="AD813" s="16">
        <v>5.95</v>
      </c>
      <c r="AE813" s="16">
        <v>0.76</v>
      </c>
      <c r="AF813" s="16">
        <v>0.259</v>
      </c>
      <c r="AG813" s="16">
        <v>0.0</v>
      </c>
      <c r="AH813" s="16">
        <v>66000.0</v>
      </c>
      <c r="AI813" s="16">
        <v>0.0</v>
      </c>
      <c r="AJ813" s="16">
        <v>0.0</v>
      </c>
      <c r="AK813" s="16">
        <v>0.0</v>
      </c>
      <c r="AL813" s="16">
        <v>43570.0</v>
      </c>
      <c r="AM813" s="16">
        <v>0.0</v>
      </c>
      <c r="AN813" s="16">
        <v>0.0</v>
      </c>
      <c r="AO813" s="16">
        <v>0.0</v>
      </c>
      <c r="AP813" s="16">
        <v>19414.0</v>
      </c>
      <c r="AQ813" s="16">
        <v>0.0</v>
      </c>
      <c r="AR813" s="16">
        <v>0.0</v>
      </c>
      <c r="AS813" s="16">
        <v>0.0</v>
      </c>
      <c r="AT813" s="16">
        <v>18032.0</v>
      </c>
      <c r="AU813" s="16">
        <v>0.0</v>
      </c>
      <c r="AV813" s="16">
        <v>0.0</v>
      </c>
      <c r="AW813" s="16">
        <v>0.0</v>
      </c>
      <c r="AX813" s="16">
        <v>23282.0</v>
      </c>
      <c r="AY813" s="16">
        <v>0.0</v>
      </c>
      <c r="AZ813" s="16">
        <v>0.0</v>
      </c>
      <c r="BA813" s="16">
        <v>0.0</v>
      </c>
      <c r="BB813" s="16">
        <v>4696.0</v>
      </c>
      <c r="BC813" s="16">
        <v>0.0</v>
      </c>
      <c r="BD813" s="16">
        <v>0.0</v>
      </c>
      <c r="BE813" s="16">
        <v>1.0</v>
      </c>
      <c r="BF813" s="16">
        <v>988882.0</v>
      </c>
      <c r="BG813" s="16">
        <v>0.0</v>
      </c>
      <c r="BH813" s="16">
        <v>0.0</v>
      </c>
      <c r="BI813" s="16">
        <v>0.0</v>
      </c>
      <c r="BJ813" s="16">
        <v>912.0</v>
      </c>
      <c r="BK813" s="16">
        <v>0.0</v>
      </c>
      <c r="BL813" s="16">
        <v>0.0</v>
      </c>
      <c r="BM813" s="16">
        <v>0.0</v>
      </c>
      <c r="BN813" s="16">
        <v>81026.0</v>
      </c>
      <c r="BO813" s="16">
        <v>0.0</v>
      </c>
      <c r="BP813" s="16">
        <v>0.0</v>
      </c>
      <c r="BQ813" s="16">
        <v>0.0</v>
      </c>
      <c r="BR813" s="16">
        <v>43646.0</v>
      </c>
      <c r="BS813" s="16">
        <v>0.0</v>
      </c>
      <c r="BT813" s="16">
        <v>0.0</v>
      </c>
    </row>
    <row r="814">
      <c r="A814" s="14" t="s">
        <v>7832</v>
      </c>
      <c r="B814" s="16">
        <v>11.0</v>
      </c>
      <c r="C814" s="16">
        <v>4084721.0</v>
      </c>
      <c r="D814" s="14" t="s">
        <v>7833</v>
      </c>
      <c r="E814" s="14" t="s">
        <v>2622</v>
      </c>
      <c r="F814" s="14" t="s">
        <v>2631</v>
      </c>
      <c r="G814" s="14" t="s">
        <v>5166</v>
      </c>
      <c r="H814" s="14" t="s">
        <v>2978</v>
      </c>
      <c r="I814" s="14" t="s">
        <v>21</v>
      </c>
      <c r="J814" s="14" t="s">
        <v>4845</v>
      </c>
      <c r="K814" s="14" t="s">
        <v>7834</v>
      </c>
      <c r="L814" s="14" t="s">
        <v>7834</v>
      </c>
      <c r="M814" s="14" t="s">
        <v>7835</v>
      </c>
      <c r="N814" s="14" t="s">
        <v>409</v>
      </c>
      <c r="P814" s="17"/>
      <c r="Q814" s="17"/>
      <c r="R814" s="16">
        <v>1.0</v>
      </c>
      <c r="S814" s="16">
        <v>1289462.0</v>
      </c>
      <c r="T814" s="18">
        <v>7.76E-7</v>
      </c>
      <c r="U814" s="16">
        <v>0.0</v>
      </c>
      <c r="V814" s="16">
        <v>0.0</v>
      </c>
      <c r="W814" s="14" t="s">
        <v>2978</v>
      </c>
      <c r="X814" s="17"/>
      <c r="Y814" s="17"/>
      <c r="Z814" s="16">
        <v>17.8</v>
      </c>
      <c r="AA814" s="16">
        <v>0.13</v>
      </c>
      <c r="AB814" s="16">
        <v>0.0</v>
      </c>
      <c r="AC814" s="16">
        <v>-0.01</v>
      </c>
      <c r="AD814" s="16">
        <v>8.9</v>
      </c>
      <c r="AE814" s="16">
        <v>0.03</v>
      </c>
      <c r="AF814" s="16">
        <v>0.884</v>
      </c>
      <c r="AG814" s="16">
        <v>0.0</v>
      </c>
      <c r="AH814" s="16">
        <v>65998.0</v>
      </c>
      <c r="AI814" s="16">
        <v>0.0</v>
      </c>
      <c r="AJ814" s="16">
        <v>0.0</v>
      </c>
      <c r="AK814" s="16">
        <v>0.0</v>
      </c>
      <c r="AL814" s="16">
        <v>43576.0</v>
      </c>
      <c r="AM814" s="16">
        <v>0.0</v>
      </c>
      <c r="AN814" s="16">
        <v>0.0</v>
      </c>
      <c r="AO814" s="16">
        <v>0.0</v>
      </c>
      <c r="AP814" s="16">
        <v>19412.0</v>
      </c>
      <c r="AQ814" s="16">
        <v>0.0</v>
      </c>
      <c r="AR814" s="16">
        <v>0.0</v>
      </c>
      <c r="AS814" s="16">
        <v>0.0</v>
      </c>
      <c r="AT814" s="16">
        <v>18032.0</v>
      </c>
      <c r="AU814" s="16">
        <v>0.0</v>
      </c>
      <c r="AV814" s="16">
        <v>0.0</v>
      </c>
      <c r="AW814" s="16">
        <v>0.0</v>
      </c>
      <c r="AX814" s="16">
        <v>23284.0</v>
      </c>
      <c r="AY814" s="16">
        <v>0.0</v>
      </c>
      <c r="AZ814" s="16">
        <v>0.0</v>
      </c>
      <c r="BA814" s="16">
        <v>0.0</v>
      </c>
      <c r="BB814" s="16">
        <v>4692.0</v>
      </c>
      <c r="BC814" s="16">
        <v>0.0</v>
      </c>
      <c r="BD814" s="16">
        <v>0.0</v>
      </c>
      <c r="BE814" s="16">
        <v>1.0</v>
      </c>
      <c r="BF814" s="16">
        <v>988882.0</v>
      </c>
      <c r="BG814" s="16">
        <v>0.0</v>
      </c>
      <c r="BH814" s="16">
        <v>0.0</v>
      </c>
      <c r="BI814" s="16">
        <v>0.0</v>
      </c>
      <c r="BJ814" s="16">
        <v>912.0</v>
      </c>
      <c r="BK814" s="16">
        <v>0.0</v>
      </c>
      <c r="BL814" s="16">
        <v>0.0</v>
      </c>
      <c r="BM814" s="16">
        <v>0.0</v>
      </c>
      <c r="BN814" s="16">
        <v>81032.0</v>
      </c>
      <c r="BO814" s="16">
        <v>0.0</v>
      </c>
      <c r="BP814" s="16">
        <v>0.0</v>
      </c>
      <c r="BQ814" s="16">
        <v>0.0</v>
      </c>
      <c r="BR814" s="16">
        <v>43642.0</v>
      </c>
      <c r="BS814" s="16">
        <v>0.0</v>
      </c>
      <c r="BT814" s="16">
        <v>0.0</v>
      </c>
    </row>
    <row r="815">
      <c r="A815" s="14" t="s">
        <v>7836</v>
      </c>
      <c r="B815" s="16">
        <v>11.0</v>
      </c>
      <c r="C815" s="16">
        <v>4086855.0</v>
      </c>
      <c r="D815" s="17"/>
      <c r="E815" s="14" t="s">
        <v>2631</v>
      </c>
      <c r="F815" s="14" t="s">
        <v>2630</v>
      </c>
      <c r="G815" s="14" t="s">
        <v>5166</v>
      </c>
      <c r="H815" s="14" t="s">
        <v>2978</v>
      </c>
      <c r="I815" s="14" t="s">
        <v>21</v>
      </c>
      <c r="J815" s="14" t="s">
        <v>4852</v>
      </c>
      <c r="K815" s="14" t="s">
        <v>7837</v>
      </c>
      <c r="L815" s="14" t="s">
        <v>7837</v>
      </c>
      <c r="M815" s="14" t="s">
        <v>7838</v>
      </c>
      <c r="N815" s="14" t="s">
        <v>409</v>
      </c>
      <c r="P815" s="17"/>
      <c r="Q815" s="17"/>
      <c r="R815" s="16">
        <v>1.0</v>
      </c>
      <c r="S815" s="16">
        <v>1531104.0</v>
      </c>
      <c r="T815" s="18">
        <v>6.53E-7</v>
      </c>
      <c r="U815" s="16">
        <v>0.0</v>
      </c>
      <c r="V815" s="16">
        <v>0.0</v>
      </c>
      <c r="W815" s="14" t="s">
        <v>2978</v>
      </c>
      <c r="X815" s="17"/>
      <c r="Y815" s="17"/>
      <c r="Z815" s="16">
        <v>23.1</v>
      </c>
      <c r="AA815" s="17"/>
      <c r="AB815" s="16">
        <v>0.12</v>
      </c>
      <c r="AC815" s="16">
        <v>0.08</v>
      </c>
      <c r="AD815" s="16">
        <v>7.0</v>
      </c>
      <c r="AE815" s="17"/>
      <c r="AF815" s="17"/>
      <c r="AG815" s="16">
        <v>0.0</v>
      </c>
      <c r="AH815" s="16">
        <v>73060.0</v>
      </c>
      <c r="AI815" s="16">
        <v>0.0</v>
      </c>
      <c r="AJ815" s="16">
        <v>0.0</v>
      </c>
      <c r="AK815" s="16">
        <v>0.0</v>
      </c>
      <c r="AL815" s="16">
        <v>50898.0</v>
      </c>
      <c r="AM815" s="16">
        <v>0.0</v>
      </c>
      <c r="AN815" s="16">
        <v>0.0</v>
      </c>
      <c r="AO815" s="16">
        <v>0.0</v>
      </c>
      <c r="AP815" s="16">
        <v>28520.0</v>
      </c>
      <c r="AQ815" s="16">
        <v>0.0</v>
      </c>
      <c r="AR815" s="16">
        <v>0.0</v>
      </c>
      <c r="AS815" s="16">
        <v>0.0</v>
      </c>
      <c r="AT815" s="16">
        <v>40748.0</v>
      </c>
      <c r="AU815" s="16">
        <v>0.0</v>
      </c>
      <c r="AV815" s="16">
        <v>0.0</v>
      </c>
      <c r="AW815" s="16">
        <v>0.0</v>
      </c>
      <c r="AX815" s="16">
        <v>44884.0</v>
      </c>
      <c r="AY815" s="16">
        <v>0.0</v>
      </c>
      <c r="AZ815" s="16">
        <v>0.0</v>
      </c>
      <c r="BA815" s="16">
        <v>0.0</v>
      </c>
      <c r="BB815" s="16">
        <v>5970.0</v>
      </c>
      <c r="BC815" s="16">
        <v>0.0</v>
      </c>
      <c r="BD815" s="16">
        <v>0.0</v>
      </c>
      <c r="BE815" s="16">
        <v>1.0</v>
      </c>
      <c r="BF815" s="16">
        <v>1142342.0</v>
      </c>
      <c r="BG815" s="16">
        <v>0.0</v>
      </c>
      <c r="BH815" s="16">
        <v>0.0</v>
      </c>
      <c r="BI815" s="16">
        <v>0.0</v>
      </c>
      <c r="BJ815" s="16">
        <v>912.0</v>
      </c>
      <c r="BK815" s="16">
        <v>0.0</v>
      </c>
      <c r="BL815" s="16">
        <v>0.0</v>
      </c>
      <c r="BM815" s="16">
        <v>0.0</v>
      </c>
      <c r="BN815" s="16">
        <v>83982.0</v>
      </c>
      <c r="BO815" s="16">
        <v>0.0</v>
      </c>
      <c r="BP815" s="16">
        <v>0.0</v>
      </c>
      <c r="BQ815" s="16">
        <v>0.0</v>
      </c>
      <c r="BR815" s="16">
        <v>59788.0</v>
      </c>
      <c r="BS815" s="16">
        <v>0.0</v>
      </c>
      <c r="BT815" s="16">
        <v>0.0</v>
      </c>
    </row>
    <row r="816">
      <c r="A816" s="14" t="s">
        <v>7839</v>
      </c>
      <c r="B816" s="16">
        <v>11.0</v>
      </c>
      <c r="C816" s="16">
        <v>4086852.0</v>
      </c>
      <c r="D816" s="17"/>
      <c r="E816" s="14" t="s">
        <v>2630</v>
      </c>
      <c r="F816" s="14" t="s">
        <v>2631</v>
      </c>
      <c r="G816" s="14" t="s">
        <v>5166</v>
      </c>
      <c r="H816" s="14" t="s">
        <v>2978</v>
      </c>
      <c r="I816" s="14" t="s">
        <v>21</v>
      </c>
      <c r="J816" s="14" t="s">
        <v>4852</v>
      </c>
      <c r="K816" s="14" t="s">
        <v>7840</v>
      </c>
      <c r="L816" s="14" t="s">
        <v>7840</v>
      </c>
      <c r="M816" s="14" t="s">
        <v>7841</v>
      </c>
      <c r="N816" s="14" t="s">
        <v>409</v>
      </c>
      <c r="P816" s="17"/>
      <c r="Q816" s="17"/>
      <c r="R816" s="16">
        <v>1.0</v>
      </c>
      <c r="S816" s="16">
        <v>1533234.0</v>
      </c>
      <c r="T816" s="18">
        <v>6.52E-7</v>
      </c>
      <c r="U816" s="16">
        <v>0.0</v>
      </c>
      <c r="V816" s="16">
        <v>0.0</v>
      </c>
      <c r="W816" s="14" t="s">
        <v>2978</v>
      </c>
      <c r="X816" s="17"/>
      <c r="Y816" s="17"/>
      <c r="Z816" s="16">
        <v>22.2</v>
      </c>
      <c r="AA816" s="17"/>
      <c r="AB816" s="16">
        <v>0.0</v>
      </c>
      <c r="AC816" s="16">
        <v>0.01</v>
      </c>
      <c r="AD816" s="16">
        <v>4.66</v>
      </c>
      <c r="AE816" s="17"/>
      <c r="AF816" s="17"/>
      <c r="AG816" s="16">
        <v>1.0</v>
      </c>
      <c r="AH816" s="16">
        <v>73086.0</v>
      </c>
      <c r="AI816" s="16">
        <v>0.0</v>
      </c>
      <c r="AJ816" s="16">
        <v>0.0</v>
      </c>
      <c r="AK816" s="16">
        <v>0.0</v>
      </c>
      <c r="AL816" s="16">
        <v>50926.0</v>
      </c>
      <c r="AM816" s="16">
        <v>0.0</v>
      </c>
      <c r="AN816" s="16">
        <v>0.0</v>
      </c>
      <c r="AO816" s="16">
        <v>0.0</v>
      </c>
      <c r="AP816" s="16">
        <v>28556.0</v>
      </c>
      <c r="AQ816" s="16">
        <v>0.0</v>
      </c>
      <c r="AR816" s="16">
        <v>0.0</v>
      </c>
      <c r="AS816" s="16">
        <v>0.0</v>
      </c>
      <c r="AT816" s="16">
        <v>40824.0</v>
      </c>
      <c r="AU816" s="16">
        <v>0.0</v>
      </c>
      <c r="AV816" s="16">
        <v>0.0</v>
      </c>
      <c r="AW816" s="16">
        <v>0.0</v>
      </c>
      <c r="AX816" s="16">
        <v>44928.0</v>
      </c>
      <c r="AY816" s="16">
        <v>0.0</v>
      </c>
      <c r="AZ816" s="16">
        <v>0.0</v>
      </c>
      <c r="BA816" s="16">
        <v>0.0</v>
      </c>
      <c r="BB816" s="16">
        <v>5978.0</v>
      </c>
      <c r="BC816" s="16">
        <v>0.0</v>
      </c>
      <c r="BD816" s="16">
        <v>0.0</v>
      </c>
      <c r="BE816" s="16">
        <v>0.0</v>
      </c>
      <c r="BF816" s="16">
        <v>1144140.0</v>
      </c>
      <c r="BG816" s="16">
        <v>0.0</v>
      </c>
      <c r="BH816" s="16">
        <v>0.0</v>
      </c>
      <c r="BI816" s="16">
        <v>0.0</v>
      </c>
      <c r="BJ816" s="16">
        <v>912.0</v>
      </c>
      <c r="BK816" s="16">
        <v>0.0</v>
      </c>
      <c r="BL816" s="16">
        <v>0.0</v>
      </c>
      <c r="BM816" s="16">
        <v>0.0</v>
      </c>
      <c r="BN816" s="16">
        <v>84006.0</v>
      </c>
      <c r="BO816" s="16">
        <v>0.0</v>
      </c>
      <c r="BP816" s="16">
        <v>0.0</v>
      </c>
      <c r="BQ816" s="16">
        <v>0.0</v>
      </c>
      <c r="BR816" s="16">
        <v>59878.0</v>
      </c>
      <c r="BS816" s="16">
        <v>0.0</v>
      </c>
      <c r="BT816" s="16">
        <v>0.0</v>
      </c>
    </row>
    <row r="817">
      <c r="A817" s="14" t="s">
        <v>7842</v>
      </c>
      <c r="B817" s="16">
        <v>11.0</v>
      </c>
      <c r="C817" s="16">
        <v>4086843.0</v>
      </c>
      <c r="D817" s="14" t="s">
        <v>7843</v>
      </c>
      <c r="E817" s="14" t="s">
        <v>2631</v>
      </c>
      <c r="F817" s="14" t="s">
        <v>2630</v>
      </c>
      <c r="G817" s="14" t="s">
        <v>6733</v>
      </c>
      <c r="H817" s="14" t="s">
        <v>21</v>
      </c>
      <c r="I817" s="14" t="s">
        <v>2978</v>
      </c>
      <c r="J817" s="14" t="s">
        <v>4852</v>
      </c>
      <c r="K817" s="14" t="s">
        <v>7844</v>
      </c>
      <c r="L817" s="14" t="s">
        <v>7844</v>
      </c>
      <c r="M817" s="14" t="s">
        <v>7845</v>
      </c>
      <c r="N817" s="14" t="s">
        <v>409</v>
      </c>
      <c r="P817" s="17"/>
      <c r="Q817" s="17"/>
      <c r="R817" s="16">
        <v>1.0</v>
      </c>
      <c r="S817" s="16">
        <v>1533936.0</v>
      </c>
      <c r="T817" s="18">
        <v>6.52E-7</v>
      </c>
      <c r="U817" s="16">
        <v>0.0</v>
      </c>
      <c r="V817" s="16">
        <v>0.0</v>
      </c>
      <c r="W817" s="14" t="s">
        <v>7141</v>
      </c>
      <c r="X817" s="17"/>
      <c r="Y817" s="17"/>
      <c r="Z817" s="16">
        <v>20.5</v>
      </c>
      <c r="AA817" s="17"/>
      <c r="AB817" s="16">
        <v>0.09</v>
      </c>
      <c r="AC817" s="16">
        <v>0.1</v>
      </c>
      <c r="AD817" s="16">
        <v>4.92</v>
      </c>
      <c r="AE817" s="17"/>
      <c r="AF817" s="17"/>
      <c r="AG817" s="16">
        <v>0.0</v>
      </c>
      <c r="AH817" s="16">
        <v>72964.0</v>
      </c>
      <c r="AI817" s="16">
        <v>0.0</v>
      </c>
      <c r="AJ817" s="16">
        <v>0.0</v>
      </c>
      <c r="AK817" s="16">
        <v>0.0</v>
      </c>
      <c r="AL817" s="16">
        <v>50916.0</v>
      </c>
      <c r="AM817" s="16">
        <v>0.0</v>
      </c>
      <c r="AN817" s="16">
        <v>0.0</v>
      </c>
      <c r="AO817" s="16">
        <v>0.0</v>
      </c>
      <c r="AP817" s="16">
        <v>28602.0</v>
      </c>
      <c r="AQ817" s="16">
        <v>0.0</v>
      </c>
      <c r="AR817" s="16">
        <v>0.0</v>
      </c>
      <c r="AS817" s="16">
        <v>0.0</v>
      </c>
      <c r="AT817" s="16">
        <v>40868.0</v>
      </c>
      <c r="AU817" s="16">
        <v>0.0</v>
      </c>
      <c r="AV817" s="16">
        <v>0.0</v>
      </c>
      <c r="AW817" s="16">
        <v>0.0</v>
      </c>
      <c r="AX817" s="16">
        <v>44980.0</v>
      </c>
      <c r="AY817" s="16">
        <v>0.0</v>
      </c>
      <c r="AZ817" s="16">
        <v>0.0</v>
      </c>
      <c r="BA817" s="16">
        <v>0.0</v>
      </c>
      <c r="BB817" s="16">
        <v>6000.0</v>
      </c>
      <c r="BC817" s="16">
        <v>0.0</v>
      </c>
      <c r="BD817" s="16">
        <v>0.0</v>
      </c>
      <c r="BE817" s="16">
        <v>1.0</v>
      </c>
      <c r="BF817" s="16">
        <v>1144788.0</v>
      </c>
      <c r="BG817" s="16">
        <v>0.0</v>
      </c>
      <c r="BH817" s="16">
        <v>0.0</v>
      </c>
      <c r="BI817" s="16">
        <v>0.0</v>
      </c>
      <c r="BJ817" s="16">
        <v>912.0</v>
      </c>
      <c r="BK817" s="16">
        <v>0.0</v>
      </c>
      <c r="BL817" s="16">
        <v>0.0</v>
      </c>
      <c r="BM817" s="16">
        <v>0.0</v>
      </c>
      <c r="BN817" s="16">
        <v>84016.0</v>
      </c>
      <c r="BO817" s="16">
        <v>0.0</v>
      </c>
      <c r="BP817" s="16">
        <v>0.0</v>
      </c>
      <c r="BQ817" s="16">
        <v>0.0</v>
      </c>
      <c r="BR817" s="16">
        <v>59890.0</v>
      </c>
      <c r="BS817" s="16">
        <v>0.0</v>
      </c>
      <c r="BT817" s="16">
        <v>0.0</v>
      </c>
    </row>
    <row r="818">
      <c r="A818" s="14" t="s">
        <v>7846</v>
      </c>
      <c r="B818" s="16">
        <v>11.0</v>
      </c>
      <c r="C818" s="16">
        <v>4086844.0</v>
      </c>
      <c r="D818" s="17"/>
      <c r="E818" s="14" t="s">
        <v>2631</v>
      </c>
      <c r="F818" s="14" t="s">
        <v>2622</v>
      </c>
      <c r="G818" s="14" t="s">
        <v>5166</v>
      </c>
      <c r="H818" s="14" t="s">
        <v>2978</v>
      </c>
      <c r="I818" s="14" t="s">
        <v>21</v>
      </c>
      <c r="J818" s="14" t="s">
        <v>4852</v>
      </c>
      <c r="K818" s="14" t="s">
        <v>6314</v>
      </c>
      <c r="L818" s="14" t="s">
        <v>6314</v>
      </c>
      <c r="M818" s="14" t="s">
        <v>7847</v>
      </c>
      <c r="N818" s="14" t="s">
        <v>4848</v>
      </c>
      <c r="P818" s="17"/>
      <c r="Q818" s="17"/>
      <c r="R818" s="16">
        <v>1.0</v>
      </c>
      <c r="S818" s="16">
        <v>1534032.0</v>
      </c>
      <c r="T818" s="18">
        <v>6.52E-7</v>
      </c>
      <c r="U818" s="16">
        <v>0.0</v>
      </c>
      <c r="V818" s="16">
        <v>0.0</v>
      </c>
      <c r="W818" s="14" t="s">
        <v>2978</v>
      </c>
      <c r="X818" s="17"/>
      <c r="Y818" s="17"/>
      <c r="Z818" s="16">
        <v>7.64</v>
      </c>
      <c r="AA818" s="17"/>
      <c r="AB818" s="16">
        <v>0.09</v>
      </c>
      <c r="AC818" s="16">
        <v>0.06</v>
      </c>
      <c r="AD818" s="16">
        <v>4.91</v>
      </c>
      <c r="AE818" s="17"/>
      <c r="AF818" s="17"/>
      <c r="AG818" s="16">
        <v>0.0</v>
      </c>
      <c r="AH818" s="16">
        <v>73104.0</v>
      </c>
      <c r="AI818" s="16">
        <v>0.0</v>
      </c>
      <c r="AJ818" s="16">
        <v>0.0</v>
      </c>
      <c r="AK818" s="16">
        <v>0.0</v>
      </c>
      <c r="AL818" s="16">
        <v>50942.0</v>
      </c>
      <c r="AM818" s="16">
        <v>0.0</v>
      </c>
      <c r="AN818" s="16">
        <v>0.0</v>
      </c>
      <c r="AO818" s="16">
        <v>0.0</v>
      </c>
      <c r="AP818" s="16">
        <v>28602.0</v>
      </c>
      <c r="AQ818" s="16">
        <v>0.0</v>
      </c>
      <c r="AR818" s="16">
        <v>0.0</v>
      </c>
      <c r="AS818" s="16">
        <v>1.0</v>
      </c>
      <c r="AT818" s="16">
        <v>40854.0</v>
      </c>
      <c r="AU818" s="16">
        <v>0.0</v>
      </c>
      <c r="AV818" s="16">
        <v>0.0</v>
      </c>
      <c r="AW818" s="16">
        <v>0.0</v>
      </c>
      <c r="AX818" s="16">
        <v>44964.0</v>
      </c>
      <c r="AY818" s="16">
        <v>0.0</v>
      </c>
      <c r="AZ818" s="16">
        <v>0.0</v>
      </c>
      <c r="BA818" s="16">
        <v>0.0</v>
      </c>
      <c r="BB818" s="16">
        <v>5976.0</v>
      </c>
      <c r="BC818" s="16">
        <v>0.0</v>
      </c>
      <c r="BD818" s="16">
        <v>0.0</v>
      </c>
      <c r="BE818" s="16">
        <v>0.0</v>
      </c>
      <c r="BF818" s="16">
        <v>1144770.0</v>
      </c>
      <c r="BG818" s="16">
        <v>0.0</v>
      </c>
      <c r="BH818" s="16">
        <v>0.0</v>
      </c>
      <c r="BI818" s="16">
        <v>0.0</v>
      </c>
      <c r="BJ818" s="16">
        <v>912.0</v>
      </c>
      <c r="BK818" s="16">
        <v>0.0</v>
      </c>
      <c r="BL818" s="16">
        <v>0.0</v>
      </c>
      <c r="BM818" s="16">
        <v>0.0</v>
      </c>
      <c r="BN818" s="16">
        <v>84002.0</v>
      </c>
      <c r="BO818" s="16">
        <v>0.0</v>
      </c>
      <c r="BP818" s="16">
        <v>0.0</v>
      </c>
      <c r="BQ818" s="16">
        <v>0.0</v>
      </c>
      <c r="BR818" s="16">
        <v>59906.0</v>
      </c>
      <c r="BS818" s="16">
        <v>0.0</v>
      </c>
      <c r="BT818" s="16">
        <v>0.0</v>
      </c>
    </row>
    <row r="819">
      <c r="A819" s="14" t="s">
        <v>7848</v>
      </c>
      <c r="B819" s="16">
        <v>11.0</v>
      </c>
      <c r="C819" s="16">
        <v>4086836.0</v>
      </c>
      <c r="D819" s="14" t="s">
        <v>7849</v>
      </c>
      <c r="E819" s="14" t="s">
        <v>7850</v>
      </c>
      <c r="F819" s="14" t="s">
        <v>2630</v>
      </c>
      <c r="G819" s="14" t="s">
        <v>6733</v>
      </c>
      <c r="H819" s="14" t="s">
        <v>21</v>
      </c>
      <c r="I819" s="14" t="s">
        <v>2978</v>
      </c>
      <c r="J819" s="14" t="s">
        <v>4852</v>
      </c>
      <c r="K819" s="14" t="s">
        <v>7851</v>
      </c>
      <c r="L819" s="14" t="s">
        <v>7851</v>
      </c>
      <c r="M819" s="14" t="s">
        <v>7852</v>
      </c>
      <c r="N819" s="14" t="s">
        <v>5335</v>
      </c>
      <c r="P819" s="17"/>
      <c r="Q819" s="17"/>
      <c r="R819" s="16">
        <v>1.0</v>
      </c>
      <c r="S819" s="16">
        <v>1534668.0</v>
      </c>
      <c r="T819" s="18">
        <v>6.52E-7</v>
      </c>
      <c r="U819" s="16">
        <v>0.0</v>
      </c>
      <c r="V819" s="16">
        <v>0.0</v>
      </c>
      <c r="W819" s="14" t="s">
        <v>2978</v>
      </c>
      <c r="X819" s="17"/>
      <c r="Y819" s="17"/>
      <c r="Z819" s="16">
        <v>32.0</v>
      </c>
      <c r="AA819" s="17"/>
      <c r="AB819" s="16">
        <v>0.03</v>
      </c>
      <c r="AC819" s="16">
        <v>0.19</v>
      </c>
      <c r="AD819" s="16">
        <v>4.65</v>
      </c>
      <c r="AE819" s="17"/>
      <c r="AF819" s="17"/>
      <c r="AG819" s="16">
        <v>1.0</v>
      </c>
      <c r="AH819" s="16">
        <v>73002.0</v>
      </c>
      <c r="AI819" s="16">
        <v>0.0</v>
      </c>
      <c r="AJ819" s="16">
        <v>0.0</v>
      </c>
      <c r="AK819" s="16">
        <v>0.0</v>
      </c>
      <c r="AL819" s="16">
        <v>50940.0</v>
      </c>
      <c r="AM819" s="16">
        <v>0.0</v>
      </c>
      <c r="AN819" s="16">
        <v>0.0</v>
      </c>
      <c r="AO819" s="16">
        <v>0.0</v>
      </c>
      <c r="AP819" s="16">
        <v>28606.0</v>
      </c>
      <c r="AQ819" s="16">
        <v>0.0</v>
      </c>
      <c r="AR819" s="16">
        <v>0.0</v>
      </c>
      <c r="AS819" s="16">
        <v>0.0</v>
      </c>
      <c r="AT819" s="16">
        <v>40892.0</v>
      </c>
      <c r="AU819" s="16">
        <v>0.0</v>
      </c>
      <c r="AV819" s="16">
        <v>0.0</v>
      </c>
      <c r="AW819" s="16">
        <v>0.0</v>
      </c>
      <c r="AX819" s="16">
        <v>45024.0</v>
      </c>
      <c r="AY819" s="16">
        <v>0.0</v>
      </c>
      <c r="AZ819" s="16">
        <v>0.0</v>
      </c>
      <c r="BA819" s="16">
        <v>0.0</v>
      </c>
      <c r="BB819" s="16">
        <v>6004.0</v>
      </c>
      <c r="BC819" s="16">
        <v>0.0</v>
      </c>
      <c r="BD819" s="16">
        <v>0.0</v>
      </c>
      <c r="BE819" s="16">
        <v>0.0</v>
      </c>
      <c r="BF819" s="16">
        <v>1145340.0</v>
      </c>
      <c r="BG819" s="16">
        <v>0.0</v>
      </c>
      <c r="BH819" s="16">
        <v>0.0</v>
      </c>
      <c r="BI819" s="16">
        <v>0.0</v>
      </c>
      <c r="BJ819" s="16">
        <v>910.0</v>
      </c>
      <c r="BK819" s="16">
        <v>0.0</v>
      </c>
      <c r="BL819" s="16">
        <v>0.0</v>
      </c>
      <c r="BM819" s="16">
        <v>0.0</v>
      </c>
      <c r="BN819" s="16">
        <v>84026.0</v>
      </c>
      <c r="BO819" s="16">
        <v>0.0</v>
      </c>
      <c r="BP819" s="16">
        <v>0.0</v>
      </c>
      <c r="BQ819" s="16">
        <v>0.0</v>
      </c>
      <c r="BR819" s="16">
        <v>59924.0</v>
      </c>
      <c r="BS819" s="16">
        <v>0.0</v>
      </c>
      <c r="BT819" s="16">
        <v>0.0</v>
      </c>
    </row>
    <row r="820">
      <c r="A820" s="14" t="s">
        <v>7853</v>
      </c>
      <c r="B820" s="16">
        <v>11.0</v>
      </c>
      <c r="C820" s="16">
        <v>4086838.0</v>
      </c>
      <c r="D820" s="14" t="s">
        <v>7854</v>
      </c>
      <c r="E820" s="14" t="s">
        <v>2631</v>
      </c>
      <c r="F820" s="14" t="s">
        <v>2630</v>
      </c>
      <c r="G820" s="14" t="s">
        <v>5166</v>
      </c>
      <c r="H820" s="14" t="s">
        <v>2978</v>
      </c>
      <c r="I820" s="14" t="s">
        <v>21</v>
      </c>
      <c r="J820" s="14" t="s">
        <v>4852</v>
      </c>
      <c r="K820" s="14" t="s">
        <v>7855</v>
      </c>
      <c r="L820" s="14" t="s">
        <v>7855</v>
      </c>
      <c r="M820" s="14" t="s">
        <v>6542</v>
      </c>
      <c r="N820" s="14" t="s">
        <v>409</v>
      </c>
      <c r="P820" s="17"/>
      <c r="Q820" s="17"/>
      <c r="R820" s="16">
        <v>1.0</v>
      </c>
      <c r="S820" s="16">
        <v>1534700.0</v>
      </c>
      <c r="T820" s="18">
        <v>6.52E-7</v>
      </c>
      <c r="U820" s="16">
        <v>0.0</v>
      </c>
      <c r="V820" s="16">
        <v>0.0</v>
      </c>
      <c r="W820" s="14" t="s">
        <v>2978</v>
      </c>
      <c r="X820" s="17"/>
      <c r="Y820" s="17"/>
      <c r="Z820" s="16">
        <v>18.0</v>
      </c>
      <c r="AA820" s="17"/>
      <c r="AB820" s="16">
        <v>0.0</v>
      </c>
      <c r="AC820" s="16">
        <v>0.0</v>
      </c>
      <c r="AD820" s="16">
        <v>8.75</v>
      </c>
      <c r="AE820" s="17"/>
      <c r="AF820" s="17"/>
      <c r="AG820" s="16">
        <v>0.0</v>
      </c>
      <c r="AH820" s="16">
        <v>73110.0</v>
      </c>
      <c r="AI820" s="16">
        <v>0.0</v>
      </c>
      <c r="AJ820" s="16">
        <v>0.0</v>
      </c>
      <c r="AK820" s="16">
        <v>1.0</v>
      </c>
      <c r="AL820" s="16">
        <v>50962.0</v>
      </c>
      <c r="AM820" s="16">
        <v>0.0</v>
      </c>
      <c r="AN820" s="16">
        <v>0.0</v>
      </c>
      <c r="AO820" s="16">
        <v>0.0</v>
      </c>
      <c r="AP820" s="16">
        <v>28602.0</v>
      </c>
      <c r="AQ820" s="16">
        <v>0.0</v>
      </c>
      <c r="AR820" s="16">
        <v>0.0</v>
      </c>
      <c r="AS820" s="16">
        <v>0.0</v>
      </c>
      <c r="AT820" s="16">
        <v>40866.0</v>
      </c>
      <c r="AU820" s="16">
        <v>0.0</v>
      </c>
      <c r="AV820" s="16">
        <v>0.0</v>
      </c>
      <c r="AW820" s="16">
        <v>0.0</v>
      </c>
      <c r="AX820" s="16">
        <v>45012.0</v>
      </c>
      <c r="AY820" s="16">
        <v>0.0</v>
      </c>
      <c r="AZ820" s="16">
        <v>0.0</v>
      </c>
      <c r="BA820" s="16">
        <v>0.0</v>
      </c>
      <c r="BB820" s="16">
        <v>5982.0</v>
      </c>
      <c r="BC820" s="16">
        <v>0.0</v>
      </c>
      <c r="BD820" s="16">
        <v>0.0</v>
      </c>
      <c r="BE820" s="16">
        <v>0.0</v>
      </c>
      <c r="BF820" s="16">
        <v>1145290.0</v>
      </c>
      <c r="BG820" s="16">
        <v>0.0</v>
      </c>
      <c r="BH820" s="16">
        <v>0.0</v>
      </c>
      <c r="BI820" s="16">
        <v>0.0</v>
      </c>
      <c r="BJ820" s="16">
        <v>912.0</v>
      </c>
      <c r="BK820" s="16">
        <v>0.0</v>
      </c>
      <c r="BL820" s="16">
        <v>0.0</v>
      </c>
      <c r="BM820" s="16">
        <v>0.0</v>
      </c>
      <c r="BN820" s="16">
        <v>84028.0</v>
      </c>
      <c r="BO820" s="16">
        <v>0.0</v>
      </c>
      <c r="BP820" s="16">
        <v>0.0</v>
      </c>
      <c r="BQ820" s="16">
        <v>0.0</v>
      </c>
      <c r="BR820" s="16">
        <v>59936.0</v>
      </c>
      <c r="BS820" s="16">
        <v>0.0</v>
      </c>
      <c r="BT820" s="16">
        <v>0.0</v>
      </c>
    </row>
    <row r="821">
      <c r="A821" s="14" t="s">
        <v>7856</v>
      </c>
      <c r="B821" s="16">
        <v>11.0</v>
      </c>
      <c r="C821" s="16">
        <v>4086831.0</v>
      </c>
      <c r="D821" s="14" t="s">
        <v>7857</v>
      </c>
      <c r="E821" s="14" t="s">
        <v>7858</v>
      </c>
      <c r="F821" s="14" t="s">
        <v>2622</v>
      </c>
      <c r="G821" s="14" t="s">
        <v>6733</v>
      </c>
      <c r="H821" s="14" t="s">
        <v>21</v>
      </c>
      <c r="I821" s="14" t="s">
        <v>2978</v>
      </c>
      <c r="J821" s="14" t="s">
        <v>4852</v>
      </c>
      <c r="K821" s="14" t="s">
        <v>7859</v>
      </c>
      <c r="L821" s="14" t="s">
        <v>7859</v>
      </c>
      <c r="M821" s="14" t="s">
        <v>7860</v>
      </c>
      <c r="N821" s="14" t="s">
        <v>5335</v>
      </c>
      <c r="P821" s="17"/>
      <c r="Q821" s="17"/>
      <c r="R821" s="16">
        <v>1.0</v>
      </c>
      <c r="S821" s="16">
        <v>1535388.0</v>
      </c>
      <c r="T821" s="18">
        <v>6.51E-7</v>
      </c>
      <c r="U821" s="16">
        <v>0.0</v>
      </c>
      <c r="V821" s="16">
        <v>0.0</v>
      </c>
      <c r="W821" s="14" t="s">
        <v>2978</v>
      </c>
      <c r="X821" s="17"/>
      <c r="Y821" s="17"/>
      <c r="Z821" s="16">
        <v>33.0</v>
      </c>
      <c r="AA821" s="17"/>
      <c r="AB821" s="16">
        <v>0.0</v>
      </c>
      <c r="AC821" s="16">
        <v>0.02</v>
      </c>
      <c r="AD821" s="16">
        <v>3.51</v>
      </c>
      <c r="AE821" s="17"/>
      <c r="AF821" s="17"/>
      <c r="AG821" s="16">
        <v>1.0</v>
      </c>
      <c r="AH821" s="16">
        <v>73032.0</v>
      </c>
      <c r="AI821" s="16">
        <v>0.0</v>
      </c>
      <c r="AJ821" s="16">
        <v>0.0</v>
      </c>
      <c r="AK821" s="16">
        <v>0.0</v>
      </c>
      <c r="AL821" s="16">
        <v>50956.0</v>
      </c>
      <c r="AM821" s="16">
        <v>0.0</v>
      </c>
      <c r="AN821" s="16">
        <v>0.0</v>
      </c>
      <c r="AO821" s="16">
        <v>0.0</v>
      </c>
      <c r="AP821" s="16">
        <v>28624.0</v>
      </c>
      <c r="AQ821" s="16">
        <v>0.0</v>
      </c>
      <c r="AR821" s="16">
        <v>0.0</v>
      </c>
      <c r="AS821" s="16">
        <v>0.0</v>
      </c>
      <c r="AT821" s="16">
        <v>40912.0</v>
      </c>
      <c r="AU821" s="16">
        <v>0.0</v>
      </c>
      <c r="AV821" s="16">
        <v>0.0</v>
      </c>
      <c r="AW821" s="16">
        <v>0.0</v>
      </c>
      <c r="AX821" s="16">
        <v>45056.0</v>
      </c>
      <c r="AY821" s="16">
        <v>0.0</v>
      </c>
      <c r="AZ821" s="16">
        <v>0.0</v>
      </c>
      <c r="BA821" s="16">
        <v>0.0</v>
      </c>
      <c r="BB821" s="16">
        <v>6006.0</v>
      </c>
      <c r="BC821" s="16">
        <v>0.0</v>
      </c>
      <c r="BD821" s="16">
        <v>0.0</v>
      </c>
      <c r="BE821" s="16">
        <v>0.0</v>
      </c>
      <c r="BF821" s="16">
        <v>1145904.0</v>
      </c>
      <c r="BG821" s="16">
        <v>0.0</v>
      </c>
      <c r="BH821" s="16">
        <v>0.0</v>
      </c>
      <c r="BI821" s="16">
        <v>0.0</v>
      </c>
      <c r="BJ821" s="16">
        <v>912.0</v>
      </c>
      <c r="BK821" s="16">
        <v>0.0</v>
      </c>
      <c r="BL821" s="16">
        <v>0.0</v>
      </c>
      <c r="BM821" s="16">
        <v>0.0</v>
      </c>
      <c r="BN821" s="16">
        <v>84034.0</v>
      </c>
      <c r="BO821" s="16">
        <v>0.0</v>
      </c>
      <c r="BP821" s="16">
        <v>0.0</v>
      </c>
      <c r="BQ821" s="16">
        <v>0.0</v>
      </c>
      <c r="BR821" s="16">
        <v>59952.0</v>
      </c>
      <c r="BS821" s="16">
        <v>0.0</v>
      </c>
      <c r="BT821" s="16">
        <v>0.0</v>
      </c>
    </row>
    <row r="822">
      <c r="A822" s="14" t="s">
        <v>7861</v>
      </c>
      <c r="B822" s="16">
        <v>11.0</v>
      </c>
      <c r="C822" s="16">
        <v>4086831.0</v>
      </c>
      <c r="D822" s="17"/>
      <c r="E822" s="14" t="s">
        <v>2622</v>
      </c>
      <c r="F822" s="14" t="s">
        <v>2621</v>
      </c>
      <c r="G822" s="14" t="s">
        <v>5166</v>
      </c>
      <c r="H822" s="14" t="s">
        <v>2978</v>
      </c>
      <c r="I822" s="14" t="s">
        <v>21</v>
      </c>
      <c r="J822" s="14" t="s">
        <v>4852</v>
      </c>
      <c r="K822" s="14" t="s">
        <v>7862</v>
      </c>
      <c r="L822" s="14" t="s">
        <v>7862</v>
      </c>
      <c r="M822" s="14" t="s">
        <v>7863</v>
      </c>
      <c r="N822" s="14" t="s">
        <v>409</v>
      </c>
      <c r="P822" s="17"/>
      <c r="Q822" s="17"/>
      <c r="R822" s="16">
        <v>1.0</v>
      </c>
      <c r="S822" s="16">
        <v>1535506.0</v>
      </c>
      <c r="T822" s="18">
        <v>6.51E-7</v>
      </c>
      <c r="U822" s="16">
        <v>0.0</v>
      </c>
      <c r="V822" s="16">
        <v>0.0</v>
      </c>
      <c r="W822" s="14" t="s">
        <v>2978</v>
      </c>
      <c r="X822" s="17"/>
      <c r="Y822" s="17"/>
      <c r="Z822" s="16">
        <v>22.0</v>
      </c>
      <c r="AA822" s="17"/>
      <c r="AB822" s="16">
        <v>0.0</v>
      </c>
      <c r="AC822" s="16">
        <v>0.0</v>
      </c>
      <c r="AD822" s="16">
        <v>3.51</v>
      </c>
      <c r="AE822" s="17"/>
      <c r="AF822" s="17"/>
      <c r="AG822" s="16">
        <v>1.0</v>
      </c>
      <c r="AH822" s="16">
        <v>73154.0</v>
      </c>
      <c r="AI822" s="16">
        <v>0.0</v>
      </c>
      <c r="AJ822" s="16">
        <v>0.0</v>
      </c>
      <c r="AK822" s="16">
        <v>0.0</v>
      </c>
      <c r="AL822" s="16">
        <v>50976.0</v>
      </c>
      <c r="AM822" s="16">
        <v>0.0</v>
      </c>
      <c r="AN822" s="16">
        <v>0.0</v>
      </c>
      <c r="AO822" s="16">
        <v>0.0</v>
      </c>
      <c r="AP822" s="16">
        <v>28624.0</v>
      </c>
      <c r="AQ822" s="16">
        <v>0.0</v>
      </c>
      <c r="AR822" s="16">
        <v>0.0</v>
      </c>
      <c r="AS822" s="16">
        <v>0.0</v>
      </c>
      <c r="AT822" s="16">
        <v>40900.0</v>
      </c>
      <c r="AU822" s="16">
        <v>0.0</v>
      </c>
      <c r="AV822" s="16">
        <v>0.0</v>
      </c>
      <c r="AW822" s="16">
        <v>0.0</v>
      </c>
      <c r="AX822" s="16">
        <v>45056.0</v>
      </c>
      <c r="AY822" s="16">
        <v>0.0</v>
      </c>
      <c r="AZ822" s="16">
        <v>0.0</v>
      </c>
      <c r="BA822" s="16">
        <v>0.0</v>
      </c>
      <c r="BB822" s="16">
        <v>5984.0</v>
      </c>
      <c r="BC822" s="16">
        <v>0.0</v>
      </c>
      <c r="BD822" s="16">
        <v>0.0</v>
      </c>
      <c r="BE822" s="16">
        <v>0.0</v>
      </c>
      <c r="BF822" s="16">
        <v>1145896.0</v>
      </c>
      <c r="BG822" s="16">
        <v>0.0</v>
      </c>
      <c r="BH822" s="16">
        <v>0.0</v>
      </c>
      <c r="BI822" s="16">
        <v>0.0</v>
      </c>
      <c r="BJ822" s="16">
        <v>912.0</v>
      </c>
      <c r="BK822" s="16">
        <v>0.0</v>
      </c>
      <c r="BL822" s="16">
        <v>0.0</v>
      </c>
      <c r="BM822" s="16">
        <v>0.0</v>
      </c>
      <c r="BN822" s="16">
        <v>84030.0</v>
      </c>
      <c r="BO822" s="16">
        <v>0.0</v>
      </c>
      <c r="BP822" s="16">
        <v>0.0</v>
      </c>
      <c r="BQ822" s="16">
        <v>0.0</v>
      </c>
      <c r="BR822" s="16">
        <v>59974.0</v>
      </c>
      <c r="BS822" s="16">
        <v>0.0</v>
      </c>
      <c r="BT822" s="16">
        <v>0.0</v>
      </c>
    </row>
    <row r="823">
      <c r="A823" s="14" t="s">
        <v>7864</v>
      </c>
      <c r="B823" s="16">
        <v>11.0</v>
      </c>
      <c r="C823" s="16">
        <v>4088703.0</v>
      </c>
      <c r="D823" s="17"/>
      <c r="E823" s="14" t="s">
        <v>2631</v>
      </c>
      <c r="F823" s="14" t="s">
        <v>2621</v>
      </c>
      <c r="G823" s="14" t="s">
        <v>5166</v>
      </c>
      <c r="H823" s="14" t="s">
        <v>2978</v>
      </c>
      <c r="I823" s="14" t="s">
        <v>21</v>
      </c>
      <c r="J823" s="14" t="s">
        <v>4951</v>
      </c>
      <c r="K823" s="14" t="s">
        <v>7865</v>
      </c>
      <c r="L823" s="14" t="s">
        <v>7865</v>
      </c>
      <c r="M823" s="14" t="s">
        <v>7866</v>
      </c>
      <c r="N823" s="14" t="s">
        <v>5348</v>
      </c>
      <c r="O823" s="17"/>
      <c r="P823" s="17"/>
      <c r="Q823" s="14" t="s">
        <v>5379</v>
      </c>
      <c r="R823" s="16">
        <v>1.0</v>
      </c>
      <c r="S823" s="16">
        <v>1535786.0</v>
      </c>
      <c r="T823" s="18">
        <v>6.51E-7</v>
      </c>
      <c r="U823" s="16">
        <v>0.0</v>
      </c>
      <c r="V823" s="16">
        <v>0.0</v>
      </c>
      <c r="W823" s="14" t="s">
        <v>2978</v>
      </c>
      <c r="X823" s="17"/>
      <c r="Y823" s="17"/>
      <c r="Z823" s="16">
        <v>24.0</v>
      </c>
      <c r="AA823" s="17"/>
      <c r="AB823" s="16">
        <v>0.0</v>
      </c>
      <c r="AC823" s="16">
        <v>0.02</v>
      </c>
      <c r="AD823" s="16">
        <v>8.79</v>
      </c>
      <c r="AE823" s="17"/>
      <c r="AF823" s="17"/>
      <c r="AG823" s="16">
        <v>0.0</v>
      </c>
      <c r="AH823" s="16">
        <v>73148.0</v>
      </c>
      <c r="AI823" s="16">
        <v>0.0</v>
      </c>
      <c r="AJ823" s="16">
        <v>0.0</v>
      </c>
      <c r="AK823" s="16">
        <v>0.0</v>
      </c>
      <c r="AL823" s="16">
        <v>50984.0</v>
      </c>
      <c r="AM823" s="16">
        <v>0.0</v>
      </c>
      <c r="AN823" s="16">
        <v>0.0</v>
      </c>
      <c r="AO823" s="16">
        <v>0.0</v>
      </c>
      <c r="AP823" s="16">
        <v>28654.0</v>
      </c>
      <c r="AQ823" s="16">
        <v>0.0</v>
      </c>
      <c r="AR823" s="16">
        <v>0.0</v>
      </c>
      <c r="AS823" s="16">
        <v>0.0</v>
      </c>
      <c r="AT823" s="16">
        <v>40898.0</v>
      </c>
      <c r="AU823" s="16">
        <v>0.0</v>
      </c>
      <c r="AV823" s="16">
        <v>0.0</v>
      </c>
      <c r="AW823" s="16">
        <v>0.0</v>
      </c>
      <c r="AX823" s="16">
        <v>44482.0</v>
      </c>
      <c r="AY823" s="16">
        <v>0.0</v>
      </c>
      <c r="AZ823" s="16">
        <v>0.0</v>
      </c>
      <c r="BA823" s="16">
        <v>0.0</v>
      </c>
      <c r="BB823" s="16">
        <v>5988.0</v>
      </c>
      <c r="BC823" s="16">
        <v>0.0</v>
      </c>
      <c r="BD823" s="16">
        <v>0.0</v>
      </c>
      <c r="BE823" s="16">
        <v>1.0</v>
      </c>
      <c r="BF823" s="16">
        <v>1146690.0</v>
      </c>
      <c r="BG823" s="16">
        <v>0.0</v>
      </c>
      <c r="BH823" s="16">
        <v>0.0</v>
      </c>
      <c r="BI823" s="16">
        <v>0.0</v>
      </c>
      <c r="BJ823" s="16">
        <v>912.0</v>
      </c>
      <c r="BK823" s="16">
        <v>0.0</v>
      </c>
      <c r="BL823" s="16">
        <v>0.0</v>
      </c>
      <c r="BM823" s="16">
        <v>0.0</v>
      </c>
      <c r="BN823" s="16">
        <v>84030.0</v>
      </c>
      <c r="BO823" s="16">
        <v>0.0</v>
      </c>
      <c r="BP823" s="16">
        <v>0.0</v>
      </c>
      <c r="BQ823" s="16">
        <v>0.0</v>
      </c>
      <c r="BR823" s="16">
        <v>60000.0</v>
      </c>
      <c r="BS823" s="16">
        <v>0.0</v>
      </c>
      <c r="BT823" s="16">
        <v>0.0</v>
      </c>
    </row>
    <row r="824">
      <c r="A824" s="14" t="s">
        <v>7867</v>
      </c>
      <c r="B824" s="16">
        <v>11.0</v>
      </c>
      <c r="C824" s="16">
        <v>4088703.0</v>
      </c>
      <c r="D824" s="17"/>
      <c r="E824" s="14" t="s">
        <v>2631</v>
      </c>
      <c r="F824" s="14" t="s">
        <v>2630</v>
      </c>
      <c r="G824" s="14" t="s">
        <v>5166</v>
      </c>
      <c r="H824" s="14" t="s">
        <v>2978</v>
      </c>
      <c r="I824" s="14" t="s">
        <v>21</v>
      </c>
      <c r="J824" s="14" t="s">
        <v>4951</v>
      </c>
      <c r="K824" s="14" t="s">
        <v>7868</v>
      </c>
      <c r="L824" s="14" t="s">
        <v>7868</v>
      </c>
      <c r="M824" s="14" t="s">
        <v>7788</v>
      </c>
      <c r="N824" s="14" t="s">
        <v>409</v>
      </c>
      <c r="P824" s="17"/>
      <c r="Q824" s="17"/>
      <c r="R824" s="16">
        <v>1.0</v>
      </c>
      <c r="S824" s="16">
        <v>1535788.0</v>
      </c>
      <c r="T824" s="18">
        <v>6.51E-7</v>
      </c>
      <c r="U824" s="16">
        <v>0.0</v>
      </c>
      <c r="V824" s="16">
        <v>0.0</v>
      </c>
      <c r="W824" s="14" t="s">
        <v>2978</v>
      </c>
      <c r="X824" s="17"/>
      <c r="Y824" s="17"/>
      <c r="Z824" s="16">
        <v>23.4</v>
      </c>
      <c r="AA824" s="17"/>
      <c r="AB824" s="16">
        <v>0.03</v>
      </c>
      <c r="AC824" s="16">
        <v>0.07</v>
      </c>
      <c r="AD824" s="16">
        <v>8.79</v>
      </c>
      <c r="AE824" s="17"/>
      <c r="AF824" s="17"/>
      <c r="AG824" s="16">
        <v>0.0</v>
      </c>
      <c r="AH824" s="16">
        <v>73148.0</v>
      </c>
      <c r="AI824" s="16">
        <v>0.0</v>
      </c>
      <c r="AJ824" s="16">
        <v>0.0</v>
      </c>
      <c r="AK824" s="16">
        <v>0.0</v>
      </c>
      <c r="AL824" s="16">
        <v>50984.0</v>
      </c>
      <c r="AM824" s="16">
        <v>0.0</v>
      </c>
      <c r="AN824" s="16">
        <v>0.0</v>
      </c>
      <c r="AO824" s="16">
        <v>0.0</v>
      </c>
      <c r="AP824" s="16">
        <v>28654.0</v>
      </c>
      <c r="AQ824" s="16">
        <v>0.0</v>
      </c>
      <c r="AR824" s="16">
        <v>0.0</v>
      </c>
      <c r="AS824" s="16">
        <v>0.0</v>
      </c>
      <c r="AT824" s="16">
        <v>40898.0</v>
      </c>
      <c r="AU824" s="16">
        <v>0.0</v>
      </c>
      <c r="AV824" s="16">
        <v>0.0</v>
      </c>
      <c r="AW824" s="16">
        <v>0.0</v>
      </c>
      <c r="AX824" s="16">
        <v>44482.0</v>
      </c>
      <c r="AY824" s="16">
        <v>0.0</v>
      </c>
      <c r="AZ824" s="16">
        <v>0.0</v>
      </c>
      <c r="BA824" s="16">
        <v>0.0</v>
      </c>
      <c r="BB824" s="16">
        <v>5988.0</v>
      </c>
      <c r="BC824" s="16">
        <v>0.0</v>
      </c>
      <c r="BD824" s="16">
        <v>0.0</v>
      </c>
      <c r="BE824" s="16">
        <v>1.0</v>
      </c>
      <c r="BF824" s="16">
        <v>1146692.0</v>
      </c>
      <c r="BG824" s="16">
        <v>0.0</v>
      </c>
      <c r="BH824" s="16">
        <v>0.0</v>
      </c>
      <c r="BI824" s="16">
        <v>0.0</v>
      </c>
      <c r="BJ824" s="16">
        <v>912.0</v>
      </c>
      <c r="BK824" s="16">
        <v>0.0</v>
      </c>
      <c r="BL824" s="16">
        <v>0.0</v>
      </c>
      <c r="BM824" s="16">
        <v>0.0</v>
      </c>
      <c r="BN824" s="16">
        <v>84030.0</v>
      </c>
      <c r="BO824" s="16">
        <v>0.0</v>
      </c>
      <c r="BP824" s="16">
        <v>0.0</v>
      </c>
      <c r="BQ824" s="16">
        <v>0.0</v>
      </c>
      <c r="BR824" s="16">
        <v>60000.0</v>
      </c>
      <c r="BS824" s="16">
        <v>0.0</v>
      </c>
      <c r="BT824" s="16">
        <v>0.0</v>
      </c>
    </row>
    <row r="825">
      <c r="A825" s="14" t="s">
        <v>7869</v>
      </c>
      <c r="B825" s="16">
        <v>11.0</v>
      </c>
      <c r="C825" s="16">
        <v>4088715.0</v>
      </c>
      <c r="D825" s="17"/>
      <c r="E825" s="14" t="s">
        <v>7870</v>
      </c>
      <c r="F825" s="14" t="s">
        <v>2630</v>
      </c>
      <c r="G825" s="14" t="s">
        <v>5166</v>
      </c>
      <c r="H825" s="14" t="s">
        <v>2978</v>
      </c>
      <c r="I825" s="14" t="s">
        <v>21</v>
      </c>
      <c r="J825" s="14" t="s">
        <v>4951</v>
      </c>
      <c r="K825" s="14" t="s">
        <v>7871</v>
      </c>
      <c r="L825" s="14" t="s">
        <v>7871</v>
      </c>
      <c r="M825" s="14" t="s">
        <v>7872</v>
      </c>
      <c r="N825" s="14" t="s">
        <v>5335</v>
      </c>
      <c r="P825" s="17"/>
      <c r="Q825" s="14" t="s">
        <v>5379</v>
      </c>
      <c r="R825" s="16">
        <v>1.0</v>
      </c>
      <c r="S825" s="16">
        <v>1535788.0</v>
      </c>
      <c r="T825" s="18">
        <v>6.51E-7</v>
      </c>
      <c r="U825" s="16">
        <v>0.0</v>
      </c>
      <c r="V825" s="16">
        <v>0.0</v>
      </c>
      <c r="W825" s="14" t="s">
        <v>2978</v>
      </c>
      <c r="X825" s="17"/>
      <c r="Y825" s="17"/>
      <c r="Z825" s="16">
        <v>19.0</v>
      </c>
      <c r="AA825" s="17"/>
      <c r="AB825" s="16">
        <v>0.0</v>
      </c>
      <c r="AC825" s="16">
        <v>0.01</v>
      </c>
      <c r="AD825" s="16">
        <v>6.33</v>
      </c>
      <c r="AE825" s="17"/>
      <c r="AF825" s="17"/>
      <c r="AG825" s="16">
        <v>0.0</v>
      </c>
      <c r="AH825" s="16">
        <v>73148.0</v>
      </c>
      <c r="AI825" s="16">
        <v>0.0</v>
      </c>
      <c r="AJ825" s="16">
        <v>0.0</v>
      </c>
      <c r="AK825" s="16">
        <v>0.0</v>
      </c>
      <c r="AL825" s="16">
        <v>50978.0</v>
      </c>
      <c r="AM825" s="16">
        <v>0.0</v>
      </c>
      <c r="AN825" s="16">
        <v>0.0</v>
      </c>
      <c r="AO825" s="16">
        <v>0.0</v>
      </c>
      <c r="AP825" s="16">
        <v>28644.0</v>
      </c>
      <c r="AQ825" s="16">
        <v>0.0</v>
      </c>
      <c r="AR825" s="16">
        <v>0.0</v>
      </c>
      <c r="AS825" s="16">
        <v>1.0</v>
      </c>
      <c r="AT825" s="16">
        <v>40892.0</v>
      </c>
      <c r="AU825" s="16">
        <v>0.0</v>
      </c>
      <c r="AV825" s="16">
        <v>0.0</v>
      </c>
      <c r="AW825" s="16">
        <v>0.0</v>
      </c>
      <c r="AX825" s="16">
        <v>44474.0</v>
      </c>
      <c r="AY825" s="16">
        <v>0.0</v>
      </c>
      <c r="AZ825" s="16">
        <v>0.0</v>
      </c>
      <c r="BA825" s="16">
        <v>0.0</v>
      </c>
      <c r="BB825" s="16">
        <v>5990.0</v>
      </c>
      <c r="BC825" s="16">
        <v>0.0</v>
      </c>
      <c r="BD825" s="16">
        <v>0.0</v>
      </c>
      <c r="BE825" s="16">
        <v>0.0</v>
      </c>
      <c r="BF825" s="16">
        <v>1146696.0</v>
      </c>
      <c r="BG825" s="16">
        <v>0.0</v>
      </c>
      <c r="BH825" s="16">
        <v>0.0</v>
      </c>
      <c r="BI825" s="16">
        <v>0.0</v>
      </c>
      <c r="BJ825" s="16">
        <v>912.0</v>
      </c>
      <c r="BK825" s="16">
        <v>0.0</v>
      </c>
      <c r="BL825" s="16">
        <v>0.0</v>
      </c>
      <c r="BM825" s="16">
        <v>0.0</v>
      </c>
      <c r="BN825" s="16">
        <v>84048.0</v>
      </c>
      <c r="BO825" s="16">
        <v>0.0</v>
      </c>
      <c r="BP825" s="16">
        <v>0.0</v>
      </c>
      <c r="BQ825" s="16">
        <v>0.0</v>
      </c>
      <c r="BR825" s="16">
        <v>60006.0</v>
      </c>
      <c r="BS825" s="16">
        <v>0.0</v>
      </c>
      <c r="BT825" s="16">
        <v>0.0</v>
      </c>
    </row>
    <row r="826">
      <c r="A826" s="14" t="s">
        <v>7873</v>
      </c>
      <c r="B826" s="16">
        <v>11.0</v>
      </c>
      <c r="C826" s="16">
        <v>4088735.0</v>
      </c>
      <c r="D826" s="14" t="s">
        <v>7874</v>
      </c>
      <c r="E826" s="14" t="s">
        <v>2621</v>
      </c>
      <c r="F826" s="14" t="s">
        <v>2630</v>
      </c>
      <c r="G826" s="14" t="s">
        <v>5166</v>
      </c>
      <c r="H826" s="14" t="s">
        <v>2978</v>
      </c>
      <c r="I826" s="14" t="s">
        <v>21</v>
      </c>
      <c r="J826" s="14" t="s">
        <v>4951</v>
      </c>
      <c r="K826" s="14" t="s">
        <v>6565</v>
      </c>
      <c r="L826" s="14" t="s">
        <v>6565</v>
      </c>
      <c r="M826" s="14" t="s">
        <v>7875</v>
      </c>
      <c r="N826" s="14" t="s">
        <v>409</v>
      </c>
      <c r="P826" s="17"/>
      <c r="Q826" s="17"/>
      <c r="R826" s="16">
        <v>1.0</v>
      </c>
      <c r="S826" s="16">
        <v>1535790.0</v>
      </c>
      <c r="T826" s="18">
        <v>6.51E-7</v>
      </c>
      <c r="U826" s="16">
        <v>0.0</v>
      </c>
      <c r="V826" s="16">
        <v>0.0</v>
      </c>
      <c r="W826" s="14" t="s">
        <v>2978</v>
      </c>
      <c r="X826" s="17"/>
      <c r="Y826" s="17"/>
      <c r="Z826" s="16">
        <v>22.3</v>
      </c>
      <c r="AA826" s="17"/>
      <c r="AB826" s="16">
        <v>0.05</v>
      </c>
      <c r="AC826" s="16">
        <v>0.05</v>
      </c>
      <c r="AD826" s="16">
        <v>6.36</v>
      </c>
      <c r="AE826" s="17"/>
      <c r="AF826" s="17"/>
      <c r="AG826" s="16">
        <v>0.0</v>
      </c>
      <c r="AH826" s="16">
        <v>73134.0</v>
      </c>
      <c r="AI826" s="16">
        <v>0.0</v>
      </c>
      <c r="AJ826" s="16">
        <v>0.0</v>
      </c>
      <c r="AK826" s="16">
        <v>1.0</v>
      </c>
      <c r="AL826" s="16">
        <v>50980.0</v>
      </c>
      <c r="AM826" s="16">
        <v>0.0</v>
      </c>
      <c r="AN826" s="16">
        <v>0.0</v>
      </c>
      <c r="AO826" s="16">
        <v>0.0</v>
      </c>
      <c r="AP826" s="16">
        <v>28644.0</v>
      </c>
      <c r="AQ826" s="16">
        <v>0.0</v>
      </c>
      <c r="AR826" s="16">
        <v>0.0</v>
      </c>
      <c r="AS826" s="16">
        <v>0.0</v>
      </c>
      <c r="AT826" s="16">
        <v>40894.0</v>
      </c>
      <c r="AU826" s="16">
        <v>0.0</v>
      </c>
      <c r="AV826" s="16">
        <v>0.0</v>
      </c>
      <c r="AW826" s="16">
        <v>0.0</v>
      </c>
      <c r="AX826" s="16">
        <v>44472.0</v>
      </c>
      <c r="AY826" s="16">
        <v>0.0</v>
      </c>
      <c r="AZ826" s="16">
        <v>0.0</v>
      </c>
      <c r="BA826" s="16">
        <v>0.0</v>
      </c>
      <c r="BB826" s="16">
        <v>5990.0</v>
      </c>
      <c r="BC826" s="16">
        <v>0.0</v>
      </c>
      <c r="BD826" s="16">
        <v>0.0</v>
      </c>
      <c r="BE826" s="16">
        <v>0.0</v>
      </c>
      <c r="BF826" s="16">
        <v>1146710.0</v>
      </c>
      <c r="BG826" s="16">
        <v>0.0</v>
      </c>
      <c r="BH826" s="16">
        <v>0.0</v>
      </c>
      <c r="BI826" s="16">
        <v>0.0</v>
      </c>
      <c r="BJ826" s="16">
        <v>912.0</v>
      </c>
      <c r="BK826" s="16">
        <v>0.0</v>
      </c>
      <c r="BL826" s="16">
        <v>0.0</v>
      </c>
      <c r="BM826" s="16">
        <v>0.0</v>
      </c>
      <c r="BN826" s="16">
        <v>84050.0</v>
      </c>
      <c r="BO826" s="16">
        <v>0.0</v>
      </c>
      <c r="BP826" s="16">
        <v>0.0</v>
      </c>
      <c r="BQ826" s="16">
        <v>0.0</v>
      </c>
      <c r="BR826" s="16">
        <v>60004.0</v>
      </c>
      <c r="BS826" s="16">
        <v>0.0</v>
      </c>
      <c r="BT826" s="16">
        <v>0.0</v>
      </c>
    </row>
    <row r="827">
      <c r="A827" s="14" t="s">
        <v>7876</v>
      </c>
      <c r="B827" s="16">
        <v>11.0</v>
      </c>
      <c r="C827" s="16">
        <v>4088726.0</v>
      </c>
      <c r="D827" s="17"/>
      <c r="E827" s="14" t="s">
        <v>2631</v>
      </c>
      <c r="F827" s="14" t="s">
        <v>7877</v>
      </c>
      <c r="G827" s="14" t="s">
        <v>5166</v>
      </c>
      <c r="H827" s="14" t="s">
        <v>2978</v>
      </c>
      <c r="I827" s="14" t="s">
        <v>21</v>
      </c>
      <c r="J827" s="14" t="s">
        <v>4951</v>
      </c>
      <c r="K827" s="14" t="s">
        <v>7878</v>
      </c>
      <c r="L827" s="14" t="s">
        <v>7878</v>
      </c>
      <c r="M827" s="14" t="s">
        <v>7879</v>
      </c>
      <c r="N827" s="14" t="s">
        <v>5335</v>
      </c>
      <c r="P827" s="17"/>
      <c r="Q827" s="14" t="s">
        <v>5379</v>
      </c>
      <c r="R827" s="16">
        <v>1.0</v>
      </c>
      <c r="S827" s="16">
        <v>1535796.0</v>
      </c>
      <c r="T827" s="18">
        <v>6.51E-7</v>
      </c>
      <c r="U827" s="16">
        <v>0.0</v>
      </c>
      <c r="V827" s="16">
        <v>0.0</v>
      </c>
      <c r="W827" s="14" t="s">
        <v>2978</v>
      </c>
      <c r="X827" s="17"/>
      <c r="Y827" s="17"/>
      <c r="Z827" s="16">
        <v>20.2</v>
      </c>
      <c r="AA827" s="17"/>
      <c r="AB827" s="16">
        <v>0.0</v>
      </c>
      <c r="AC827" s="16">
        <v>0.1</v>
      </c>
      <c r="AD827" s="16">
        <v>7.03</v>
      </c>
      <c r="AE827" s="17"/>
      <c r="AF827" s="17"/>
      <c r="AG827" s="16">
        <v>0.0</v>
      </c>
      <c r="AH827" s="16">
        <v>73140.0</v>
      </c>
      <c r="AI827" s="16">
        <v>0.0</v>
      </c>
      <c r="AJ827" s="16">
        <v>0.0</v>
      </c>
      <c r="AK827" s="16">
        <v>0.0</v>
      </c>
      <c r="AL827" s="16">
        <v>50966.0</v>
      </c>
      <c r="AM827" s="16">
        <v>0.0</v>
      </c>
      <c r="AN827" s="16">
        <v>0.0</v>
      </c>
      <c r="AO827" s="16">
        <v>0.0</v>
      </c>
      <c r="AP827" s="16">
        <v>28646.0</v>
      </c>
      <c r="AQ827" s="16">
        <v>0.0</v>
      </c>
      <c r="AR827" s="16">
        <v>0.0</v>
      </c>
      <c r="AS827" s="16">
        <v>0.0</v>
      </c>
      <c r="AT827" s="16">
        <v>40902.0</v>
      </c>
      <c r="AU827" s="16">
        <v>0.0</v>
      </c>
      <c r="AV827" s="16">
        <v>0.0</v>
      </c>
      <c r="AW827" s="16">
        <v>0.0</v>
      </c>
      <c r="AX827" s="16">
        <v>44470.0</v>
      </c>
      <c r="AY827" s="16">
        <v>0.0</v>
      </c>
      <c r="AZ827" s="16">
        <v>0.0</v>
      </c>
      <c r="BA827" s="16">
        <v>0.0</v>
      </c>
      <c r="BB827" s="16">
        <v>5990.0</v>
      </c>
      <c r="BC827" s="16">
        <v>0.0</v>
      </c>
      <c r="BD827" s="16">
        <v>0.0</v>
      </c>
      <c r="BE827" s="16">
        <v>0.0</v>
      </c>
      <c r="BF827" s="16">
        <v>1146714.0</v>
      </c>
      <c r="BG827" s="16">
        <v>0.0</v>
      </c>
      <c r="BH827" s="16">
        <v>0.0</v>
      </c>
      <c r="BI827" s="16">
        <v>0.0</v>
      </c>
      <c r="BJ827" s="16">
        <v>912.0</v>
      </c>
      <c r="BK827" s="16">
        <v>0.0</v>
      </c>
      <c r="BL827" s="16">
        <v>0.0</v>
      </c>
      <c r="BM827" s="16">
        <v>1.0</v>
      </c>
      <c r="BN827" s="16">
        <v>84056.0</v>
      </c>
      <c r="BO827" s="16">
        <v>0.0</v>
      </c>
      <c r="BP827" s="16">
        <v>0.0</v>
      </c>
      <c r="BQ827" s="16">
        <v>0.0</v>
      </c>
      <c r="BR827" s="16">
        <v>60000.0</v>
      </c>
      <c r="BS827" s="16">
        <v>0.0</v>
      </c>
      <c r="BT827" s="16">
        <v>0.0</v>
      </c>
    </row>
    <row r="828">
      <c r="A828" s="14" t="s">
        <v>7880</v>
      </c>
      <c r="B828" s="16">
        <v>11.0</v>
      </c>
      <c r="C828" s="16">
        <v>4088704.0</v>
      </c>
      <c r="D828" s="17"/>
      <c r="E828" s="14" t="s">
        <v>2631</v>
      </c>
      <c r="F828" s="14" t="s">
        <v>2622</v>
      </c>
      <c r="G828" s="14" t="s">
        <v>5166</v>
      </c>
      <c r="H828" s="14" t="s">
        <v>2978</v>
      </c>
      <c r="I828" s="14" t="s">
        <v>21</v>
      </c>
      <c r="J828" s="14" t="s">
        <v>4951</v>
      </c>
      <c r="K828" s="14" t="s">
        <v>7881</v>
      </c>
      <c r="L828" s="14" t="s">
        <v>7881</v>
      </c>
      <c r="M828" s="14" t="s">
        <v>7882</v>
      </c>
      <c r="N828" s="14" t="s">
        <v>409</v>
      </c>
      <c r="P828" s="17"/>
      <c r="Q828" s="17"/>
      <c r="R828" s="16">
        <v>1.0</v>
      </c>
      <c r="S828" s="16">
        <v>1535808.0</v>
      </c>
      <c r="T828" s="18">
        <v>6.51E-7</v>
      </c>
      <c r="U828" s="16">
        <v>0.0</v>
      </c>
      <c r="V828" s="16">
        <v>0.0</v>
      </c>
      <c r="W828" s="14" t="s">
        <v>2978</v>
      </c>
      <c r="X828" s="17"/>
      <c r="Y828" s="17"/>
      <c r="Z828" s="16">
        <v>22.6</v>
      </c>
      <c r="AA828" s="17"/>
      <c r="AB828" s="16">
        <v>0.0</v>
      </c>
      <c r="AC828" s="16">
        <v>0.0</v>
      </c>
      <c r="AD828" s="16">
        <v>8.79</v>
      </c>
      <c r="AE828" s="17"/>
      <c r="AF828" s="17"/>
      <c r="AG828" s="16">
        <v>0.0</v>
      </c>
      <c r="AH828" s="16">
        <v>73140.0</v>
      </c>
      <c r="AI828" s="16">
        <v>0.0</v>
      </c>
      <c r="AJ828" s="16">
        <v>0.0</v>
      </c>
      <c r="AK828" s="16">
        <v>0.0</v>
      </c>
      <c r="AL828" s="16">
        <v>50988.0</v>
      </c>
      <c r="AM828" s="16">
        <v>0.0</v>
      </c>
      <c r="AN828" s="16">
        <v>0.0</v>
      </c>
      <c r="AO828" s="16">
        <v>0.0</v>
      </c>
      <c r="AP828" s="16">
        <v>28654.0</v>
      </c>
      <c r="AQ828" s="16">
        <v>0.0</v>
      </c>
      <c r="AR828" s="16">
        <v>0.0</v>
      </c>
      <c r="AS828" s="16">
        <v>0.0</v>
      </c>
      <c r="AT828" s="16">
        <v>40902.0</v>
      </c>
      <c r="AU828" s="16">
        <v>0.0</v>
      </c>
      <c r="AV828" s="16">
        <v>0.0</v>
      </c>
      <c r="AW828" s="16">
        <v>0.0</v>
      </c>
      <c r="AX828" s="16">
        <v>44488.0</v>
      </c>
      <c r="AY828" s="16">
        <v>0.0</v>
      </c>
      <c r="AZ828" s="16">
        <v>0.0</v>
      </c>
      <c r="BA828" s="16">
        <v>0.0</v>
      </c>
      <c r="BB828" s="16">
        <v>5988.0</v>
      </c>
      <c r="BC828" s="16">
        <v>0.0</v>
      </c>
      <c r="BD828" s="16">
        <v>0.0</v>
      </c>
      <c r="BE828" s="16">
        <v>0.0</v>
      </c>
      <c r="BF828" s="16">
        <v>1146694.0</v>
      </c>
      <c r="BG828" s="16">
        <v>0.0</v>
      </c>
      <c r="BH828" s="16">
        <v>0.0</v>
      </c>
      <c r="BI828" s="16">
        <v>0.0</v>
      </c>
      <c r="BJ828" s="16">
        <v>912.0</v>
      </c>
      <c r="BK828" s="16">
        <v>0.0</v>
      </c>
      <c r="BL828" s="16">
        <v>0.0</v>
      </c>
      <c r="BM828" s="16">
        <v>0.0</v>
      </c>
      <c r="BN828" s="16">
        <v>84038.0</v>
      </c>
      <c r="BO828" s="16">
        <v>0.0</v>
      </c>
      <c r="BP828" s="16">
        <v>0.0</v>
      </c>
      <c r="BQ828" s="16">
        <v>1.0</v>
      </c>
      <c r="BR828" s="16">
        <v>60004.0</v>
      </c>
      <c r="BS828" s="16">
        <v>0.0</v>
      </c>
      <c r="BT828" s="16">
        <v>0.0</v>
      </c>
    </row>
    <row r="829">
      <c r="A829" s="14" t="s">
        <v>7883</v>
      </c>
      <c r="B829" s="16">
        <v>11.0</v>
      </c>
      <c r="C829" s="16">
        <v>4088716.0</v>
      </c>
      <c r="D829" s="17"/>
      <c r="E829" s="14" t="s">
        <v>2630</v>
      </c>
      <c r="F829" s="14" t="s">
        <v>2631</v>
      </c>
      <c r="G829" s="14" t="s">
        <v>5166</v>
      </c>
      <c r="H829" s="14" t="s">
        <v>2978</v>
      </c>
      <c r="I829" s="14" t="s">
        <v>21</v>
      </c>
      <c r="J829" s="14" t="s">
        <v>4951</v>
      </c>
      <c r="K829" s="14" t="s">
        <v>7884</v>
      </c>
      <c r="L829" s="14" t="s">
        <v>7884</v>
      </c>
      <c r="M829" s="14" t="s">
        <v>7885</v>
      </c>
      <c r="N829" s="14" t="s">
        <v>409</v>
      </c>
      <c r="P829" s="17"/>
      <c r="Q829" s="17"/>
      <c r="R829" s="16">
        <v>1.0</v>
      </c>
      <c r="S829" s="16">
        <v>1535812.0</v>
      </c>
      <c r="T829" s="18">
        <v>6.51E-7</v>
      </c>
      <c r="U829" s="16">
        <v>0.0</v>
      </c>
      <c r="V829" s="16">
        <v>0.0</v>
      </c>
      <c r="W829" s="14" t="s">
        <v>2978</v>
      </c>
      <c r="X829" s="17"/>
      <c r="Y829" s="17"/>
      <c r="Z829" s="16">
        <v>22.8</v>
      </c>
      <c r="AA829" s="17"/>
      <c r="AB829" s="16">
        <v>0.0</v>
      </c>
      <c r="AC829" s="16">
        <v>0.0</v>
      </c>
      <c r="AD829" s="16">
        <v>4.72</v>
      </c>
      <c r="AE829" s="17"/>
      <c r="AF829" s="17"/>
      <c r="AG829" s="16">
        <v>0.0</v>
      </c>
      <c r="AH829" s="16">
        <v>73144.0</v>
      </c>
      <c r="AI829" s="16">
        <v>0.0</v>
      </c>
      <c r="AJ829" s="16">
        <v>0.0</v>
      </c>
      <c r="AK829" s="16">
        <v>0.0</v>
      </c>
      <c r="AL829" s="16">
        <v>50990.0</v>
      </c>
      <c r="AM829" s="16">
        <v>0.0</v>
      </c>
      <c r="AN829" s="16">
        <v>0.0</v>
      </c>
      <c r="AO829" s="16">
        <v>0.0</v>
      </c>
      <c r="AP829" s="16">
        <v>28642.0</v>
      </c>
      <c r="AQ829" s="16">
        <v>0.0</v>
      </c>
      <c r="AR829" s="16">
        <v>0.0</v>
      </c>
      <c r="AS829" s="16">
        <v>0.0</v>
      </c>
      <c r="AT829" s="16">
        <v>40896.0</v>
      </c>
      <c r="AU829" s="16">
        <v>0.0</v>
      </c>
      <c r="AV829" s="16">
        <v>0.0</v>
      </c>
      <c r="AW829" s="16">
        <v>0.0</v>
      </c>
      <c r="AX829" s="16">
        <v>44478.0</v>
      </c>
      <c r="AY829" s="16">
        <v>0.0</v>
      </c>
      <c r="AZ829" s="16">
        <v>0.0</v>
      </c>
      <c r="BA829" s="16">
        <v>0.0</v>
      </c>
      <c r="BB829" s="16">
        <v>5990.0</v>
      </c>
      <c r="BC829" s="16">
        <v>0.0</v>
      </c>
      <c r="BD829" s="16">
        <v>0.0</v>
      </c>
      <c r="BE829" s="16">
        <v>1.0</v>
      </c>
      <c r="BF829" s="16">
        <v>1146710.0</v>
      </c>
      <c r="BG829" s="16">
        <v>0.0</v>
      </c>
      <c r="BH829" s="16">
        <v>0.0</v>
      </c>
      <c r="BI829" s="16">
        <v>0.0</v>
      </c>
      <c r="BJ829" s="16">
        <v>912.0</v>
      </c>
      <c r="BK829" s="16">
        <v>0.0</v>
      </c>
      <c r="BL829" s="16">
        <v>0.0</v>
      </c>
      <c r="BM829" s="16">
        <v>0.0</v>
      </c>
      <c r="BN829" s="16">
        <v>84048.0</v>
      </c>
      <c r="BO829" s="16">
        <v>0.0</v>
      </c>
      <c r="BP829" s="16">
        <v>0.0</v>
      </c>
      <c r="BQ829" s="16">
        <v>0.0</v>
      </c>
      <c r="BR829" s="16">
        <v>60002.0</v>
      </c>
      <c r="BS829" s="16">
        <v>0.0</v>
      </c>
      <c r="BT829" s="16">
        <v>0.0</v>
      </c>
    </row>
    <row r="830">
      <c r="A830" s="14" t="s">
        <v>7886</v>
      </c>
      <c r="B830" s="16">
        <v>11.0</v>
      </c>
      <c r="C830" s="16">
        <v>4086827.0</v>
      </c>
      <c r="D830" s="17"/>
      <c r="E830" s="14" t="s">
        <v>2630</v>
      </c>
      <c r="F830" s="14" t="s">
        <v>2631</v>
      </c>
      <c r="G830" s="14" t="s">
        <v>5166</v>
      </c>
      <c r="H830" s="14" t="s">
        <v>2978</v>
      </c>
      <c r="I830" s="14" t="s">
        <v>21</v>
      </c>
      <c r="J830" s="14" t="s">
        <v>4852</v>
      </c>
      <c r="K830" s="14" t="s">
        <v>7887</v>
      </c>
      <c r="L830" s="14" t="s">
        <v>7887</v>
      </c>
      <c r="M830" s="14" t="s">
        <v>7888</v>
      </c>
      <c r="N830" s="14" t="s">
        <v>409</v>
      </c>
      <c r="P830" s="17"/>
      <c r="Q830" s="17"/>
      <c r="R830" s="16">
        <v>1.0</v>
      </c>
      <c r="S830" s="16">
        <v>1535816.0</v>
      </c>
      <c r="T830" s="18">
        <v>6.51E-7</v>
      </c>
      <c r="U830" s="16">
        <v>0.0</v>
      </c>
      <c r="V830" s="16">
        <v>0.0</v>
      </c>
      <c r="W830" s="14" t="s">
        <v>2978</v>
      </c>
      <c r="X830" s="17"/>
      <c r="Y830" s="17"/>
      <c r="Z830" s="16">
        <v>17.0</v>
      </c>
      <c r="AA830" s="17"/>
      <c r="AB830" s="16">
        <v>0.05</v>
      </c>
      <c r="AC830" s="16">
        <v>0.04</v>
      </c>
      <c r="AD830" s="16">
        <v>2.24</v>
      </c>
      <c r="AE830" s="17"/>
      <c r="AF830" s="17"/>
      <c r="AG830" s="16">
        <v>0.0</v>
      </c>
      <c r="AH830" s="16">
        <v>73088.0</v>
      </c>
      <c r="AI830" s="16">
        <v>0.0</v>
      </c>
      <c r="AJ830" s="16">
        <v>0.0</v>
      </c>
      <c r="AK830" s="16">
        <v>0.0</v>
      </c>
      <c r="AL830" s="16">
        <v>50978.0</v>
      </c>
      <c r="AM830" s="16">
        <v>0.0</v>
      </c>
      <c r="AN830" s="16">
        <v>0.0</v>
      </c>
      <c r="AO830" s="16">
        <v>0.0</v>
      </c>
      <c r="AP830" s="16">
        <v>28632.0</v>
      </c>
      <c r="AQ830" s="16">
        <v>0.0</v>
      </c>
      <c r="AR830" s="16">
        <v>0.0</v>
      </c>
      <c r="AS830" s="16">
        <v>0.0</v>
      </c>
      <c r="AT830" s="16">
        <v>40896.0</v>
      </c>
      <c r="AU830" s="16">
        <v>0.0</v>
      </c>
      <c r="AV830" s="16">
        <v>0.0</v>
      </c>
      <c r="AW830" s="16">
        <v>0.0</v>
      </c>
      <c r="AX830" s="16">
        <v>45056.0</v>
      </c>
      <c r="AY830" s="16">
        <v>0.0</v>
      </c>
      <c r="AZ830" s="16">
        <v>0.0</v>
      </c>
      <c r="BA830" s="16">
        <v>0.0</v>
      </c>
      <c r="BB830" s="16">
        <v>5984.0</v>
      </c>
      <c r="BC830" s="16">
        <v>0.0</v>
      </c>
      <c r="BD830" s="16">
        <v>0.0</v>
      </c>
      <c r="BE830" s="16">
        <v>1.0</v>
      </c>
      <c r="BF830" s="16">
        <v>1146258.0</v>
      </c>
      <c r="BG830" s="16">
        <v>0.0</v>
      </c>
      <c r="BH830" s="16">
        <v>0.0</v>
      </c>
      <c r="BI830" s="16">
        <v>0.0</v>
      </c>
      <c r="BJ830" s="16">
        <v>912.0</v>
      </c>
      <c r="BK830" s="16">
        <v>0.0</v>
      </c>
      <c r="BL830" s="16">
        <v>0.0</v>
      </c>
      <c r="BM830" s="16">
        <v>0.0</v>
      </c>
      <c r="BN830" s="16">
        <v>84028.0</v>
      </c>
      <c r="BO830" s="16">
        <v>0.0</v>
      </c>
      <c r="BP830" s="16">
        <v>0.0</v>
      </c>
      <c r="BQ830" s="16">
        <v>0.0</v>
      </c>
      <c r="BR830" s="16">
        <v>59984.0</v>
      </c>
      <c r="BS830" s="16">
        <v>0.0</v>
      </c>
      <c r="BT830" s="16">
        <v>0.0</v>
      </c>
    </row>
    <row r="831">
      <c r="A831" s="14" t="s">
        <v>7889</v>
      </c>
      <c r="B831" s="16">
        <v>11.0</v>
      </c>
      <c r="C831" s="16">
        <v>4088730.0</v>
      </c>
      <c r="D831" s="17"/>
      <c r="E831" s="14" t="s">
        <v>5332</v>
      </c>
      <c r="F831" s="14" t="s">
        <v>2621</v>
      </c>
      <c r="G831" s="14" t="s">
        <v>5166</v>
      </c>
      <c r="H831" s="14" t="s">
        <v>2978</v>
      </c>
      <c r="I831" s="14" t="s">
        <v>21</v>
      </c>
      <c r="J831" s="14" t="s">
        <v>4951</v>
      </c>
      <c r="K831" s="14" t="s">
        <v>7890</v>
      </c>
      <c r="L831" s="14" t="s">
        <v>7890</v>
      </c>
      <c r="M831" s="14" t="s">
        <v>7891</v>
      </c>
      <c r="N831" s="14" t="s">
        <v>5335</v>
      </c>
      <c r="P831" s="17"/>
      <c r="Q831" s="14" t="s">
        <v>5379</v>
      </c>
      <c r="R831" s="16">
        <v>1.0</v>
      </c>
      <c r="S831" s="16">
        <v>1535816.0</v>
      </c>
      <c r="T831" s="18">
        <v>6.51E-7</v>
      </c>
      <c r="U831" s="16">
        <v>0.0</v>
      </c>
      <c r="V831" s="16">
        <v>0.0</v>
      </c>
      <c r="W831" s="14" t="s">
        <v>2978</v>
      </c>
      <c r="X831" s="17"/>
      <c r="Y831" s="17"/>
      <c r="Z831" s="16">
        <v>21.4</v>
      </c>
      <c r="AA831" s="17"/>
      <c r="AB831" s="16">
        <v>0.0</v>
      </c>
      <c r="AC831" s="16">
        <v>0.06</v>
      </c>
      <c r="AD831" s="16">
        <v>6.36</v>
      </c>
      <c r="AE831" s="17"/>
      <c r="AF831" s="17"/>
      <c r="AG831" s="16">
        <v>0.0</v>
      </c>
      <c r="AH831" s="16">
        <v>73140.0</v>
      </c>
      <c r="AI831" s="16">
        <v>0.0</v>
      </c>
      <c r="AJ831" s="16">
        <v>0.0</v>
      </c>
      <c r="AK831" s="16">
        <v>0.0</v>
      </c>
      <c r="AL831" s="16">
        <v>50976.0</v>
      </c>
      <c r="AM831" s="16">
        <v>0.0</v>
      </c>
      <c r="AN831" s="16">
        <v>0.0</v>
      </c>
      <c r="AO831" s="16">
        <v>0.0</v>
      </c>
      <c r="AP831" s="16">
        <v>28648.0</v>
      </c>
      <c r="AQ831" s="16">
        <v>0.0</v>
      </c>
      <c r="AR831" s="16">
        <v>0.0</v>
      </c>
      <c r="AS831" s="16">
        <v>0.0</v>
      </c>
      <c r="AT831" s="16">
        <v>40892.0</v>
      </c>
      <c r="AU831" s="16">
        <v>0.0</v>
      </c>
      <c r="AV831" s="16">
        <v>0.0</v>
      </c>
      <c r="AW831" s="16">
        <v>0.0</v>
      </c>
      <c r="AX831" s="16">
        <v>44476.0</v>
      </c>
      <c r="AY831" s="16">
        <v>0.0</v>
      </c>
      <c r="AZ831" s="16">
        <v>0.0</v>
      </c>
      <c r="BA831" s="16">
        <v>0.0</v>
      </c>
      <c r="BB831" s="16">
        <v>5990.0</v>
      </c>
      <c r="BC831" s="16">
        <v>0.0</v>
      </c>
      <c r="BD831" s="16">
        <v>0.0</v>
      </c>
      <c r="BE831" s="16">
        <v>1.0</v>
      </c>
      <c r="BF831" s="16">
        <v>1146718.0</v>
      </c>
      <c r="BG831" s="16">
        <v>0.0</v>
      </c>
      <c r="BH831" s="16">
        <v>0.0</v>
      </c>
      <c r="BI831" s="16">
        <v>0.0</v>
      </c>
      <c r="BJ831" s="16">
        <v>912.0</v>
      </c>
      <c r="BK831" s="16">
        <v>0.0</v>
      </c>
      <c r="BL831" s="16">
        <v>0.0</v>
      </c>
      <c r="BM831" s="16">
        <v>0.0</v>
      </c>
      <c r="BN831" s="16">
        <v>84060.0</v>
      </c>
      <c r="BO831" s="16">
        <v>0.0</v>
      </c>
      <c r="BP831" s="16">
        <v>0.0</v>
      </c>
      <c r="BQ831" s="16">
        <v>0.0</v>
      </c>
      <c r="BR831" s="16">
        <v>60004.0</v>
      </c>
      <c r="BS831" s="16">
        <v>0.0</v>
      </c>
      <c r="BT831" s="16">
        <v>0.0</v>
      </c>
    </row>
    <row r="832">
      <c r="A832" s="14" t="s">
        <v>7892</v>
      </c>
      <c r="B832" s="16">
        <v>11.0</v>
      </c>
      <c r="C832" s="16">
        <v>4088738.0</v>
      </c>
      <c r="D832" s="17"/>
      <c r="E832" s="14" t="s">
        <v>2631</v>
      </c>
      <c r="F832" s="14" t="s">
        <v>2621</v>
      </c>
      <c r="G832" s="14" t="s">
        <v>5166</v>
      </c>
      <c r="H832" s="14" t="s">
        <v>2978</v>
      </c>
      <c r="I832" s="14" t="s">
        <v>21</v>
      </c>
      <c r="J832" s="14" t="s">
        <v>4951</v>
      </c>
      <c r="K832" s="14" t="s">
        <v>7893</v>
      </c>
      <c r="L832" s="14" t="s">
        <v>7893</v>
      </c>
      <c r="M832" s="14" t="s">
        <v>7894</v>
      </c>
      <c r="N832" s="14" t="s">
        <v>409</v>
      </c>
      <c r="P832" s="17"/>
      <c r="Q832" s="17"/>
      <c r="R832" s="16">
        <v>1.0</v>
      </c>
      <c r="S832" s="16">
        <v>1535816.0</v>
      </c>
      <c r="T832" s="18">
        <v>6.51E-7</v>
      </c>
      <c r="U832" s="16">
        <v>0.0</v>
      </c>
      <c r="V832" s="16">
        <v>0.0</v>
      </c>
      <c r="W832" s="14" t="s">
        <v>2978</v>
      </c>
      <c r="X832" s="17"/>
      <c r="Y832" s="17"/>
      <c r="Z832" s="16">
        <v>33.0</v>
      </c>
      <c r="AA832" s="17"/>
      <c r="AB832" s="16">
        <v>0.0</v>
      </c>
      <c r="AC832" s="16">
        <v>0.0</v>
      </c>
      <c r="AD832" s="16">
        <v>8.79</v>
      </c>
      <c r="AE832" s="17"/>
      <c r="AF832" s="17"/>
      <c r="AG832" s="16">
        <v>0.0</v>
      </c>
      <c r="AH832" s="16">
        <v>73134.0</v>
      </c>
      <c r="AI832" s="16">
        <v>0.0</v>
      </c>
      <c r="AJ832" s="16">
        <v>0.0</v>
      </c>
      <c r="AK832" s="16">
        <v>0.0</v>
      </c>
      <c r="AL832" s="16">
        <v>50986.0</v>
      </c>
      <c r="AM832" s="16">
        <v>0.0</v>
      </c>
      <c r="AN832" s="16">
        <v>0.0</v>
      </c>
      <c r="AO832" s="16">
        <v>0.0</v>
      </c>
      <c r="AP832" s="16">
        <v>28650.0</v>
      </c>
      <c r="AQ832" s="16">
        <v>0.0</v>
      </c>
      <c r="AR832" s="16">
        <v>0.0</v>
      </c>
      <c r="AS832" s="16">
        <v>0.0</v>
      </c>
      <c r="AT832" s="16">
        <v>40902.0</v>
      </c>
      <c r="AU832" s="16">
        <v>0.0</v>
      </c>
      <c r="AV832" s="16">
        <v>0.0</v>
      </c>
      <c r="AW832" s="16">
        <v>0.0</v>
      </c>
      <c r="AX832" s="16">
        <v>44468.0</v>
      </c>
      <c r="AY832" s="16">
        <v>0.0</v>
      </c>
      <c r="AZ832" s="16">
        <v>0.0</v>
      </c>
      <c r="BA832" s="16">
        <v>0.0</v>
      </c>
      <c r="BB832" s="16">
        <v>5988.0</v>
      </c>
      <c r="BC832" s="16">
        <v>0.0</v>
      </c>
      <c r="BD832" s="16">
        <v>0.0</v>
      </c>
      <c r="BE832" s="16">
        <v>0.0</v>
      </c>
      <c r="BF832" s="16">
        <v>1146718.0</v>
      </c>
      <c r="BG832" s="16">
        <v>0.0</v>
      </c>
      <c r="BH832" s="16">
        <v>0.0</v>
      </c>
      <c r="BI832" s="16">
        <v>0.0</v>
      </c>
      <c r="BJ832" s="16">
        <v>912.0</v>
      </c>
      <c r="BK832" s="16">
        <v>0.0</v>
      </c>
      <c r="BL832" s="16">
        <v>0.0</v>
      </c>
      <c r="BM832" s="16">
        <v>1.0</v>
      </c>
      <c r="BN832" s="16">
        <v>84054.0</v>
      </c>
      <c r="BO832" s="16">
        <v>0.0</v>
      </c>
      <c r="BP832" s="16">
        <v>0.0</v>
      </c>
      <c r="BQ832" s="16">
        <v>0.0</v>
      </c>
      <c r="BR832" s="16">
        <v>60004.0</v>
      </c>
      <c r="BS832" s="16">
        <v>0.0</v>
      </c>
      <c r="BT832" s="16">
        <v>0.0</v>
      </c>
    </row>
    <row r="833">
      <c r="A833" s="14" t="s">
        <v>7895</v>
      </c>
      <c r="B833" s="16">
        <v>11.0</v>
      </c>
      <c r="C833" s="16">
        <v>4088739.0</v>
      </c>
      <c r="D833" s="17"/>
      <c r="E833" s="14" t="s">
        <v>2631</v>
      </c>
      <c r="F833" s="14" t="s">
        <v>2621</v>
      </c>
      <c r="G833" s="14" t="s">
        <v>5166</v>
      </c>
      <c r="H833" s="14" t="s">
        <v>2978</v>
      </c>
      <c r="I833" s="14" t="s">
        <v>21</v>
      </c>
      <c r="J833" s="14" t="s">
        <v>4951</v>
      </c>
      <c r="K833" s="14" t="s">
        <v>7896</v>
      </c>
      <c r="M833" s="14" t="s">
        <v>7896</v>
      </c>
      <c r="N833" s="14" t="s">
        <v>4854</v>
      </c>
      <c r="P833" s="17"/>
      <c r="Q833" s="17"/>
      <c r="R833" s="16">
        <v>1.0</v>
      </c>
      <c r="S833" s="16">
        <v>1535818.0</v>
      </c>
      <c r="T833" s="18">
        <v>6.51E-7</v>
      </c>
      <c r="U833" s="16">
        <v>0.0</v>
      </c>
      <c r="V833" s="16">
        <v>0.0</v>
      </c>
      <c r="W833" s="14" t="s">
        <v>2978</v>
      </c>
      <c r="X833" s="17"/>
      <c r="Y833" s="17"/>
      <c r="Z833" s="16">
        <v>28.8</v>
      </c>
      <c r="AA833" s="17"/>
      <c r="AB833" s="16">
        <v>0.09</v>
      </c>
      <c r="AC833" s="16">
        <v>0.07</v>
      </c>
      <c r="AD833" s="16">
        <v>8.79</v>
      </c>
      <c r="AE833" s="17"/>
      <c r="AF833" s="17"/>
      <c r="AG833" s="16">
        <v>0.0</v>
      </c>
      <c r="AH833" s="16">
        <v>73148.0</v>
      </c>
      <c r="AI833" s="16">
        <v>0.0</v>
      </c>
      <c r="AJ833" s="16">
        <v>0.0</v>
      </c>
      <c r="AK833" s="16">
        <v>0.0</v>
      </c>
      <c r="AL833" s="16">
        <v>50992.0</v>
      </c>
      <c r="AM833" s="16">
        <v>0.0</v>
      </c>
      <c r="AN833" s="16">
        <v>0.0</v>
      </c>
      <c r="AO833" s="16">
        <v>0.0</v>
      </c>
      <c r="AP833" s="16">
        <v>28646.0</v>
      </c>
      <c r="AQ833" s="16">
        <v>0.0</v>
      </c>
      <c r="AR833" s="16">
        <v>0.0</v>
      </c>
      <c r="AS833" s="16">
        <v>0.0</v>
      </c>
      <c r="AT833" s="16">
        <v>40910.0</v>
      </c>
      <c r="AU833" s="16">
        <v>0.0</v>
      </c>
      <c r="AV833" s="16">
        <v>0.0</v>
      </c>
      <c r="AW833" s="16">
        <v>0.0</v>
      </c>
      <c r="AX833" s="16">
        <v>44458.0</v>
      </c>
      <c r="AY833" s="16">
        <v>0.0</v>
      </c>
      <c r="AZ833" s="16">
        <v>0.0</v>
      </c>
      <c r="BA833" s="16">
        <v>0.0</v>
      </c>
      <c r="BB833" s="16">
        <v>5990.0</v>
      </c>
      <c r="BC833" s="16">
        <v>0.0</v>
      </c>
      <c r="BD833" s="16">
        <v>0.0</v>
      </c>
      <c r="BE833" s="16">
        <v>1.0</v>
      </c>
      <c r="BF833" s="16">
        <v>1146712.0</v>
      </c>
      <c r="BG833" s="16">
        <v>0.0</v>
      </c>
      <c r="BH833" s="16">
        <v>0.0</v>
      </c>
      <c r="BI833" s="16">
        <v>0.0</v>
      </c>
      <c r="BJ833" s="16">
        <v>912.0</v>
      </c>
      <c r="BK833" s="16">
        <v>0.0</v>
      </c>
      <c r="BL833" s="16">
        <v>0.0</v>
      </c>
      <c r="BM833" s="16">
        <v>0.0</v>
      </c>
      <c r="BN833" s="16">
        <v>84054.0</v>
      </c>
      <c r="BO833" s="16">
        <v>0.0</v>
      </c>
      <c r="BP833" s="16">
        <v>0.0</v>
      </c>
      <c r="BQ833" s="16">
        <v>0.0</v>
      </c>
      <c r="BR833" s="16">
        <v>59996.0</v>
      </c>
      <c r="BS833" s="16">
        <v>0.0</v>
      </c>
      <c r="BT833" s="16">
        <v>0.0</v>
      </c>
    </row>
    <row r="834">
      <c r="A834" s="14" t="s">
        <v>7897</v>
      </c>
      <c r="B834" s="16">
        <v>11.0</v>
      </c>
      <c r="C834" s="16">
        <v>4088731.0</v>
      </c>
      <c r="D834" s="17"/>
      <c r="E834" s="14" t="s">
        <v>2622</v>
      </c>
      <c r="F834" s="14" t="s">
        <v>2630</v>
      </c>
      <c r="G834" s="14" t="s">
        <v>5166</v>
      </c>
      <c r="H834" s="14" t="s">
        <v>2978</v>
      </c>
      <c r="I834" s="14" t="s">
        <v>21</v>
      </c>
      <c r="J834" s="14" t="s">
        <v>4951</v>
      </c>
      <c r="K834" s="14" t="s">
        <v>7898</v>
      </c>
      <c r="L834" s="14" t="s">
        <v>7898</v>
      </c>
      <c r="M834" s="14" t="s">
        <v>7899</v>
      </c>
      <c r="N834" s="14" t="s">
        <v>409</v>
      </c>
      <c r="P834" s="17"/>
      <c r="Q834" s="17"/>
      <c r="R834" s="16">
        <v>1.0</v>
      </c>
      <c r="S834" s="16">
        <v>1535830.0</v>
      </c>
      <c r="T834" s="18">
        <v>6.51E-7</v>
      </c>
      <c r="U834" s="16">
        <v>0.0</v>
      </c>
      <c r="V834" s="16">
        <v>0.0</v>
      </c>
      <c r="W834" s="14" t="s">
        <v>2978</v>
      </c>
      <c r="X834" s="17"/>
      <c r="Y834" s="17"/>
      <c r="Z834" s="16">
        <v>21.9</v>
      </c>
      <c r="AA834" s="17"/>
      <c r="AB834" s="16">
        <v>0.0</v>
      </c>
      <c r="AC834" s="16">
        <v>0.0</v>
      </c>
      <c r="AD834" s="16">
        <v>7.13</v>
      </c>
      <c r="AE834" s="17"/>
      <c r="AF834" s="17"/>
      <c r="AG834" s="16">
        <v>0.0</v>
      </c>
      <c r="AH834" s="16">
        <v>73142.0</v>
      </c>
      <c r="AI834" s="16">
        <v>0.0</v>
      </c>
      <c r="AJ834" s="16">
        <v>0.0</v>
      </c>
      <c r="AK834" s="16">
        <v>0.0</v>
      </c>
      <c r="AL834" s="16">
        <v>50982.0</v>
      </c>
      <c r="AM834" s="16">
        <v>0.0</v>
      </c>
      <c r="AN834" s="16">
        <v>0.0</v>
      </c>
      <c r="AO834" s="16">
        <v>0.0</v>
      </c>
      <c r="AP834" s="16">
        <v>28648.0</v>
      </c>
      <c r="AQ834" s="16">
        <v>0.0</v>
      </c>
      <c r="AR834" s="16">
        <v>0.0</v>
      </c>
      <c r="AS834" s="16">
        <v>1.0</v>
      </c>
      <c r="AT834" s="16">
        <v>40900.0</v>
      </c>
      <c r="AU834" s="16">
        <v>0.0</v>
      </c>
      <c r="AV834" s="16">
        <v>0.0</v>
      </c>
      <c r="AW834" s="16">
        <v>0.0</v>
      </c>
      <c r="AX834" s="16">
        <v>44464.0</v>
      </c>
      <c r="AY834" s="16">
        <v>0.0</v>
      </c>
      <c r="AZ834" s="16">
        <v>0.0</v>
      </c>
      <c r="BA834" s="16">
        <v>0.0</v>
      </c>
      <c r="BB834" s="16">
        <v>5990.0</v>
      </c>
      <c r="BC834" s="16">
        <v>0.0</v>
      </c>
      <c r="BD834" s="16">
        <v>0.0</v>
      </c>
      <c r="BE834" s="16">
        <v>0.0</v>
      </c>
      <c r="BF834" s="16">
        <v>1146736.0</v>
      </c>
      <c r="BG834" s="16">
        <v>0.0</v>
      </c>
      <c r="BH834" s="16">
        <v>0.0</v>
      </c>
      <c r="BI834" s="16">
        <v>0.0</v>
      </c>
      <c r="BJ834" s="16">
        <v>912.0</v>
      </c>
      <c r="BK834" s="16">
        <v>0.0</v>
      </c>
      <c r="BL834" s="16">
        <v>0.0</v>
      </c>
      <c r="BM834" s="16">
        <v>0.0</v>
      </c>
      <c r="BN834" s="16">
        <v>84048.0</v>
      </c>
      <c r="BO834" s="16">
        <v>0.0</v>
      </c>
      <c r="BP834" s="16">
        <v>0.0</v>
      </c>
      <c r="BQ834" s="16">
        <v>0.0</v>
      </c>
      <c r="BR834" s="16">
        <v>60008.0</v>
      </c>
      <c r="BS834" s="16">
        <v>0.0</v>
      </c>
      <c r="BT834" s="16">
        <v>0.0</v>
      </c>
    </row>
    <row r="835">
      <c r="A835" s="14" t="s">
        <v>7900</v>
      </c>
      <c r="B835" s="16">
        <v>11.0</v>
      </c>
      <c r="C835" s="16">
        <v>4088727.0</v>
      </c>
      <c r="D835" s="17"/>
      <c r="E835" s="14" t="s">
        <v>2622</v>
      </c>
      <c r="F835" s="14" t="s">
        <v>2630</v>
      </c>
      <c r="G835" s="14" t="s">
        <v>5166</v>
      </c>
      <c r="H835" s="14" t="s">
        <v>2978</v>
      </c>
      <c r="I835" s="14" t="s">
        <v>21</v>
      </c>
      <c r="J835" s="14" t="s">
        <v>4951</v>
      </c>
      <c r="K835" s="14" t="s">
        <v>7901</v>
      </c>
      <c r="L835" s="14" t="s">
        <v>7901</v>
      </c>
      <c r="M835" s="14" t="s">
        <v>7902</v>
      </c>
      <c r="N835" s="14" t="s">
        <v>409</v>
      </c>
      <c r="P835" s="17"/>
      <c r="Q835" s="17"/>
      <c r="R835" s="16">
        <v>1.0</v>
      </c>
      <c r="S835" s="16">
        <v>1535838.0</v>
      </c>
      <c r="T835" s="18">
        <v>6.51E-7</v>
      </c>
      <c r="U835" s="16">
        <v>0.0</v>
      </c>
      <c r="V835" s="16">
        <v>0.0</v>
      </c>
      <c r="W835" s="14" t="s">
        <v>2978</v>
      </c>
      <c r="X835" s="17"/>
      <c r="Y835" s="17"/>
      <c r="Z835" s="16">
        <v>22.2</v>
      </c>
      <c r="AA835" s="17"/>
      <c r="AB835" s="16">
        <v>0.16</v>
      </c>
      <c r="AC835" s="16">
        <v>0.13</v>
      </c>
      <c r="AD835" s="16">
        <v>8.9</v>
      </c>
      <c r="AE835" s="17"/>
      <c r="AF835" s="17"/>
      <c r="AG835" s="16">
        <v>0.0</v>
      </c>
      <c r="AH835" s="16">
        <v>73162.0</v>
      </c>
      <c r="AI835" s="16">
        <v>0.0</v>
      </c>
      <c r="AJ835" s="16">
        <v>0.0</v>
      </c>
      <c r="AK835" s="16">
        <v>0.0</v>
      </c>
      <c r="AL835" s="16">
        <v>50980.0</v>
      </c>
      <c r="AM835" s="16">
        <v>0.0</v>
      </c>
      <c r="AN835" s="16">
        <v>0.0</v>
      </c>
      <c r="AO835" s="16">
        <v>0.0</v>
      </c>
      <c r="AP835" s="16">
        <v>28648.0</v>
      </c>
      <c r="AQ835" s="16">
        <v>0.0</v>
      </c>
      <c r="AR835" s="16">
        <v>0.0</v>
      </c>
      <c r="AS835" s="16">
        <v>0.0</v>
      </c>
      <c r="AT835" s="16">
        <v>40902.0</v>
      </c>
      <c r="AU835" s="16">
        <v>0.0</v>
      </c>
      <c r="AV835" s="16">
        <v>0.0</v>
      </c>
      <c r="AW835" s="16">
        <v>1.0</v>
      </c>
      <c r="AX835" s="16">
        <v>44454.0</v>
      </c>
      <c r="AY835" s="16">
        <v>0.0</v>
      </c>
      <c r="AZ835" s="16">
        <v>0.0</v>
      </c>
      <c r="BA835" s="16">
        <v>0.0</v>
      </c>
      <c r="BB835" s="16">
        <v>5990.0</v>
      </c>
      <c r="BC835" s="16">
        <v>0.0</v>
      </c>
      <c r="BD835" s="16">
        <v>0.0</v>
      </c>
      <c r="BE835" s="16">
        <v>0.0</v>
      </c>
      <c r="BF835" s="16">
        <v>1146736.0</v>
      </c>
      <c r="BG835" s="16">
        <v>0.0</v>
      </c>
      <c r="BH835" s="16">
        <v>0.0</v>
      </c>
      <c r="BI835" s="16">
        <v>0.0</v>
      </c>
      <c r="BJ835" s="16">
        <v>912.0</v>
      </c>
      <c r="BK835" s="16">
        <v>0.0</v>
      </c>
      <c r="BL835" s="16">
        <v>0.0</v>
      </c>
      <c r="BM835" s="16">
        <v>0.0</v>
      </c>
      <c r="BN835" s="16">
        <v>84052.0</v>
      </c>
      <c r="BO835" s="16">
        <v>0.0</v>
      </c>
      <c r="BP835" s="16">
        <v>0.0</v>
      </c>
      <c r="BQ835" s="16">
        <v>0.0</v>
      </c>
      <c r="BR835" s="16">
        <v>60002.0</v>
      </c>
      <c r="BS835" s="16">
        <v>0.0</v>
      </c>
      <c r="BT835" s="16">
        <v>0.0</v>
      </c>
    </row>
    <row r="836">
      <c r="A836" s="14" t="s">
        <v>7903</v>
      </c>
      <c r="B836" s="16">
        <v>11.0</v>
      </c>
      <c r="C836" s="16">
        <v>4088723.0</v>
      </c>
      <c r="D836" s="14" t="s">
        <v>7904</v>
      </c>
      <c r="E836" s="14" t="s">
        <v>2622</v>
      </c>
      <c r="F836" s="14" t="s">
        <v>2631</v>
      </c>
      <c r="G836" s="14" t="s">
        <v>5166</v>
      </c>
      <c r="H836" s="14" t="s">
        <v>2978</v>
      </c>
      <c r="I836" s="14" t="s">
        <v>21</v>
      </c>
      <c r="J836" s="14" t="s">
        <v>4951</v>
      </c>
      <c r="K836" s="14" t="s">
        <v>7905</v>
      </c>
      <c r="L836" s="14" t="s">
        <v>7905</v>
      </c>
      <c r="M836" s="14" t="s">
        <v>7906</v>
      </c>
      <c r="N836" s="14" t="s">
        <v>409</v>
      </c>
      <c r="P836" s="17"/>
      <c r="Q836" s="17"/>
      <c r="R836" s="16">
        <v>1.0</v>
      </c>
      <c r="S836" s="16">
        <v>1535842.0</v>
      </c>
      <c r="T836" s="18">
        <v>6.51E-7</v>
      </c>
      <c r="U836" s="16">
        <v>0.0</v>
      </c>
      <c r="V836" s="16">
        <v>0.0</v>
      </c>
      <c r="W836" s="14" t="s">
        <v>2978</v>
      </c>
      <c r="X836" s="17"/>
      <c r="Y836" s="17"/>
      <c r="Z836" s="16">
        <v>21.5</v>
      </c>
      <c r="AA836" s="17"/>
      <c r="AB836" s="16">
        <v>0.05</v>
      </c>
      <c r="AC836" s="16">
        <v>0.09</v>
      </c>
      <c r="AD836" s="16">
        <v>8.9</v>
      </c>
      <c r="AE836" s="17"/>
      <c r="AF836" s="17"/>
      <c r="AG836" s="16">
        <v>0.0</v>
      </c>
      <c r="AH836" s="16">
        <v>73152.0</v>
      </c>
      <c r="AI836" s="16">
        <v>0.0</v>
      </c>
      <c r="AJ836" s="16">
        <v>0.0</v>
      </c>
      <c r="AK836" s="16">
        <v>0.0</v>
      </c>
      <c r="AL836" s="16">
        <v>50978.0</v>
      </c>
      <c r="AM836" s="16">
        <v>0.0</v>
      </c>
      <c r="AN836" s="16">
        <v>0.0</v>
      </c>
      <c r="AO836" s="16">
        <v>0.0</v>
      </c>
      <c r="AP836" s="16">
        <v>28648.0</v>
      </c>
      <c r="AQ836" s="16">
        <v>0.0</v>
      </c>
      <c r="AR836" s="16">
        <v>0.0</v>
      </c>
      <c r="AS836" s="16">
        <v>0.0</v>
      </c>
      <c r="AT836" s="16">
        <v>40898.0</v>
      </c>
      <c r="AU836" s="16">
        <v>0.0</v>
      </c>
      <c r="AV836" s="16">
        <v>0.0</v>
      </c>
      <c r="AW836" s="16">
        <v>0.0</v>
      </c>
      <c r="AX836" s="16">
        <v>44468.0</v>
      </c>
      <c r="AY836" s="16">
        <v>0.0</v>
      </c>
      <c r="AZ836" s="16">
        <v>0.0</v>
      </c>
      <c r="BA836" s="16">
        <v>0.0</v>
      </c>
      <c r="BB836" s="16">
        <v>5988.0</v>
      </c>
      <c r="BC836" s="16">
        <v>0.0</v>
      </c>
      <c r="BD836" s="16">
        <v>0.0</v>
      </c>
      <c r="BE836" s="16">
        <v>1.0</v>
      </c>
      <c r="BF836" s="16">
        <v>1146738.0</v>
      </c>
      <c r="BG836" s="16">
        <v>0.0</v>
      </c>
      <c r="BH836" s="16">
        <v>0.0</v>
      </c>
      <c r="BI836" s="16">
        <v>0.0</v>
      </c>
      <c r="BJ836" s="16">
        <v>912.0</v>
      </c>
      <c r="BK836" s="16">
        <v>0.0</v>
      </c>
      <c r="BL836" s="16">
        <v>0.0</v>
      </c>
      <c r="BM836" s="16">
        <v>0.0</v>
      </c>
      <c r="BN836" s="16">
        <v>84056.0</v>
      </c>
      <c r="BO836" s="16">
        <v>0.0</v>
      </c>
      <c r="BP836" s="16">
        <v>0.0</v>
      </c>
      <c r="BQ836" s="16">
        <v>0.0</v>
      </c>
      <c r="BR836" s="16">
        <v>60004.0</v>
      </c>
      <c r="BS836" s="16">
        <v>0.0</v>
      </c>
      <c r="BT836" s="16">
        <v>0.0</v>
      </c>
    </row>
    <row r="837">
      <c r="A837" s="14" t="s">
        <v>7907</v>
      </c>
      <c r="B837" s="16">
        <v>11.0</v>
      </c>
      <c r="C837" s="16">
        <v>4088711.0</v>
      </c>
      <c r="D837" s="17"/>
      <c r="E837" s="14" t="s">
        <v>2621</v>
      </c>
      <c r="F837" s="14" t="s">
        <v>2631</v>
      </c>
      <c r="G837" s="14" t="s">
        <v>5166</v>
      </c>
      <c r="H837" s="14" t="s">
        <v>2978</v>
      </c>
      <c r="I837" s="14" t="s">
        <v>21</v>
      </c>
      <c r="J837" s="14" t="s">
        <v>4951</v>
      </c>
      <c r="K837" s="14" t="s">
        <v>7760</v>
      </c>
      <c r="L837" s="14" t="s">
        <v>7760</v>
      </c>
      <c r="M837" s="14" t="s">
        <v>7908</v>
      </c>
      <c r="N837" s="14" t="s">
        <v>4848</v>
      </c>
      <c r="P837" s="17"/>
      <c r="Q837" s="17"/>
      <c r="R837" s="16">
        <v>1.0</v>
      </c>
      <c r="S837" s="16">
        <v>1535844.0</v>
      </c>
      <c r="T837" s="18">
        <v>6.51E-7</v>
      </c>
      <c r="U837" s="16">
        <v>0.0</v>
      </c>
      <c r="V837" s="16">
        <v>0.0</v>
      </c>
      <c r="W837" s="14" t="s">
        <v>2978</v>
      </c>
      <c r="X837" s="17"/>
      <c r="Y837" s="17"/>
      <c r="Z837" s="16">
        <v>22.6</v>
      </c>
      <c r="AA837" s="17"/>
      <c r="AB837" s="16">
        <v>0.11</v>
      </c>
      <c r="AC837" s="16">
        <v>0.09</v>
      </c>
      <c r="AD837" s="16">
        <v>6.36</v>
      </c>
      <c r="AE837" s="17"/>
      <c r="AF837" s="17"/>
      <c r="AG837" s="16">
        <v>0.0</v>
      </c>
      <c r="AH837" s="16">
        <v>73150.0</v>
      </c>
      <c r="AI837" s="16">
        <v>0.0</v>
      </c>
      <c r="AJ837" s="16">
        <v>0.0</v>
      </c>
      <c r="AK837" s="16">
        <v>0.0</v>
      </c>
      <c r="AL837" s="16">
        <v>50986.0</v>
      </c>
      <c r="AM837" s="16">
        <v>0.0</v>
      </c>
      <c r="AN837" s="16">
        <v>0.0</v>
      </c>
      <c r="AO837" s="16">
        <v>0.0</v>
      </c>
      <c r="AP837" s="16">
        <v>28650.0</v>
      </c>
      <c r="AQ837" s="16">
        <v>0.0</v>
      </c>
      <c r="AR837" s="16">
        <v>0.0</v>
      </c>
      <c r="AS837" s="16">
        <v>0.0</v>
      </c>
      <c r="AT837" s="16">
        <v>40898.0</v>
      </c>
      <c r="AU837" s="16">
        <v>0.0</v>
      </c>
      <c r="AV837" s="16">
        <v>0.0</v>
      </c>
      <c r="AW837" s="16">
        <v>0.0</v>
      </c>
      <c r="AX837" s="16">
        <v>44482.0</v>
      </c>
      <c r="AY837" s="16">
        <v>0.0</v>
      </c>
      <c r="AZ837" s="16">
        <v>0.0</v>
      </c>
      <c r="BA837" s="16">
        <v>0.0</v>
      </c>
      <c r="BB837" s="16">
        <v>5990.0</v>
      </c>
      <c r="BC837" s="16">
        <v>0.0</v>
      </c>
      <c r="BD837" s="16">
        <v>0.0</v>
      </c>
      <c r="BE837" s="16">
        <v>1.0</v>
      </c>
      <c r="BF837" s="16">
        <v>1146730.0</v>
      </c>
      <c r="BG837" s="16">
        <v>0.0</v>
      </c>
      <c r="BH837" s="16">
        <v>0.0</v>
      </c>
      <c r="BI837" s="16">
        <v>0.0</v>
      </c>
      <c r="BJ837" s="16">
        <v>910.0</v>
      </c>
      <c r="BK837" s="16">
        <v>0.0</v>
      </c>
      <c r="BL837" s="16">
        <v>0.0</v>
      </c>
      <c r="BM837" s="16">
        <v>0.0</v>
      </c>
      <c r="BN837" s="16">
        <v>84040.0</v>
      </c>
      <c r="BO837" s="16">
        <v>0.0</v>
      </c>
      <c r="BP837" s="16">
        <v>0.0</v>
      </c>
      <c r="BQ837" s="16">
        <v>0.0</v>
      </c>
      <c r="BR837" s="16">
        <v>60008.0</v>
      </c>
      <c r="BS837" s="16">
        <v>0.0</v>
      </c>
      <c r="BT837" s="16">
        <v>0.0</v>
      </c>
    </row>
    <row r="838">
      <c r="A838" s="14" t="s">
        <v>7909</v>
      </c>
      <c r="B838" s="16">
        <v>11.0</v>
      </c>
      <c r="C838" s="16">
        <v>4088712.0</v>
      </c>
      <c r="D838" s="17"/>
      <c r="E838" s="14" t="s">
        <v>2622</v>
      </c>
      <c r="F838" s="14" t="s">
        <v>2631</v>
      </c>
      <c r="G838" s="14" t="s">
        <v>5166</v>
      </c>
      <c r="H838" s="14" t="s">
        <v>2978</v>
      </c>
      <c r="I838" s="14" t="s">
        <v>21</v>
      </c>
      <c r="J838" s="14" t="s">
        <v>4951</v>
      </c>
      <c r="K838" s="14" t="s">
        <v>7794</v>
      </c>
      <c r="L838" s="14" t="s">
        <v>7794</v>
      </c>
      <c r="M838" s="14" t="s">
        <v>7795</v>
      </c>
      <c r="N838" s="14" t="s">
        <v>409</v>
      </c>
      <c r="P838" s="17"/>
      <c r="Q838" s="17"/>
      <c r="R838" s="16">
        <v>1.0</v>
      </c>
      <c r="S838" s="16">
        <v>1535850.0</v>
      </c>
      <c r="T838" s="18">
        <v>6.51E-7</v>
      </c>
      <c r="U838" s="16">
        <v>0.0</v>
      </c>
      <c r="V838" s="16">
        <v>0.0</v>
      </c>
      <c r="W838" s="14" t="s">
        <v>2978</v>
      </c>
      <c r="X838" s="17"/>
      <c r="Y838" s="17"/>
      <c r="Z838" s="16">
        <v>20.1</v>
      </c>
      <c r="AA838" s="17"/>
      <c r="AB838" s="16">
        <v>0.0</v>
      </c>
      <c r="AC838" s="16">
        <v>0.0</v>
      </c>
      <c r="AD838" s="16">
        <v>2.48</v>
      </c>
      <c r="AE838" s="17"/>
      <c r="AF838" s="17"/>
      <c r="AG838" s="16">
        <v>0.0</v>
      </c>
      <c r="AH838" s="16">
        <v>73140.0</v>
      </c>
      <c r="AI838" s="16">
        <v>0.0</v>
      </c>
      <c r="AJ838" s="16">
        <v>0.0</v>
      </c>
      <c r="AK838" s="16">
        <v>0.0</v>
      </c>
      <c r="AL838" s="16">
        <v>50990.0</v>
      </c>
      <c r="AM838" s="16">
        <v>0.0</v>
      </c>
      <c r="AN838" s="16">
        <v>0.0</v>
      </c>
      <c r="AO838" s="16">
        <v>0.0</v>
      </c>
      <c r="AP838" s="16">
        <v>28648.0</v>
      </c>
      <c r="AQ838" s="16">
        <v>0.0</v>
      </c>
      <c r="AR838" s="16">
        <v>0.0</v>
      </c>
      <c r="AS838" s="16">
        <v>0.0</v>
      </c>
      <c r="AT838" s="16">
        <v>40904.0</v>
      </c>
      <c r="AU838" s="16">
        <v>0.0</v>
      </c>
      <c r="AV838" s="16">
        <v>0.0</v>
      </c>
      <c r="AW838" s="16">
        <v>0.0</v>
      </c>
      <c r="AX838" s="16">
        <v>44494.0</v>
      </c>
      <c r="AY838" s="16">
        <v>0.0</v>
      </c>
      <c r="AZ838" s="16">
        <v>0.0</v>
      </c>
      <c r="BA838" s="16">
        <v>0.0</v>
      </c>
      <c r="BB838" s="16">
        <v>5990.0</v>
      </c>
      <c r="BC838" s="16">
        <v>0.0</v>
      </c>
      <c r="BD838" s="16">
        <v>0.0</v>
      </c>
      <c r="BE838" s="16">
        <v>1.0</v>
      </c>
      <c r="BF838" s="16">
        <v>1146736.0</v>
      </c>
      <c r="BG838" s="16">
        <v>0.0</v>
      </c>
      <c r="BH838" s="16">
        <v>0.0</v>
      </c>
      <c r="BI838" s="16">
        <v>0.0</v>
      </c>
      <c r="BJ838" s="16">
        <v>912.0</v>
      </c>
      <c r="BK838" s="16">
        <v>0.0</v>
      </c>
      <c r="BL838" s="16">
        <v>0.0</v>
      </c>
      <c r="BM838" s="16">
        <v>0.0</v>
      </c>
      <c r="BN838" s="16">
        <v>84032.0</v>
      </c>
      <c r="BO838" s="16">
        <v>0.0</v>
      </c>
      <c r="BP838" s="16">
        <v>0.0</v>
      </c>
      <c r="BQ838" s="16">
        <v>0.0</v>
      </c>
      <c r="BR838" s="16">
        <v>60004.0</v>
      </c>
      <c r="BS838" s="16">
        <v>0.0</v>
      </c>
      <c r="BT838" s="16">
        <v>0.0</v>
      </c>
    </row>
    <row r="839">
      <c r="A839" s="14" t="s">
        <v>7910</v>
      </c>
      <c r="B839" s="16">
        <v>11.0</v>
      </c>
      <c r="C839" s="16">
        <v>4088710.0</v>
      </c>
      <c r="D839" s="17"/>
      <c r="E839" s="14" t="s">
        <v>2622</v>
      </c>
      <c r="F839" s="14" t="s">
        <v>2621</v>
      </c>
      <c r="G839" s="14" t="s">
        <v>5166</v>
      </c>
      <c r="H839" s="14" t="s">
        <v>2978</v>
      </c>
      <c r="I839" s="14" t="s">
        <v>21</v>
      </c>
      <c r="J839" s="14" t="s">
        <v>4951</v>
      </c>
      <c r="K839" s="14" t="s">
        <v>7781</v>
      </c>
      <c r="L839" s="14" t="s">
        <v>7781</v>
      </c>
      <c r="M839" s="14" t="s">
        <v>7782</v>
      </c>
      <c r="N839" s="14" t="s">
        <v>409</v>
      </c>
      <c r="P839" s="17"/>
      <c r="Q839" s="17"/>
      <c r="R839" s="16">
        <v>1.0</v>
      </c>
      <c r="S839" s="16">
        <v>1535858.0</v>
      </c>
      <c r="T839" s="18">
        <v>6.51E-7</v>
      </c>
      <c r="U839" s="16">
        <v>0.0</v>
      </c>
      <c r="V839" s="16">
        <v>0.0</v>
      </c>
      <c r="W839" s="14" t="s">
        <v>2978</v>
      </c>
      <c r="X839" s="17"/>
      <c r="Y839" s="17"/>
      <c r="Z839" s="16">
        <v>23.2</v>
      </c>
      <c r="AA839" s="17"/>
      <c r="AB839" s="16">
        <v>0.0</v>
      </c>
      <c r="AC839" s="16">
        <v>0.0</v>
      </c>
      <c r="AD839" s="16">
        <v>7.14</v>
      </c>
      <c r="AE839" s="17"/>
      <c r="AF839" s="17"/>
      <c r="AG839" s="16">
        <v>0.0</v>
      </c>
      <c r="AH839" s="16">
        <v>73148.0</v>
      </c>
      <c r="AI839" s="16">
        <v>0.0</v>
      </c>
      <c r="AJ839" s="16">
        <v>0.0</v>
      </c>
      <c r="AK839" s="16">
        <v>0.0</v>
      </c>
      <c r="AL839" s="16">
        <v>50990.0</v>
      </c>
      <c r="AM839" s="16">
        <v>0.0</v>
      </c>
      <c r="AN839" s="16">
        <v>0.0</v>
      </c>
      <c r="AO839" s="16">
        <v>0.0</v>
      </c>
      <c r="AP839" s="16">
        <v>28648.0</v>
      </c>
      <c r="AQ839" s="16">
        <v>0.0</v>
      </c>
      <c r="AR839" s="16">
        <v>0.0</v>
      </c>
      <c r="AS839" s="16">
        <v>0.0</v>
      </c>
      <c r="AT839" s="16">
        <v>40904.0</v>
      </c>
      <c r="AU839" s="16">
        <v>0.0</v>
      </c>
      <c r="AV839" s="16">
        <v>0.0</v>
      </c>
      <c r="AW839" s="16">
        <v>0.0</v>
      </c>
      <c r="AX839" s="16">
        <v>44482.0</v>
      </c>
      <c r="AY839" s="16">
        <v>0.0</v>
      </c>
      <c r="AZ839" s="16">
        <v>0.0</v>
      </c>
      <c r="BA839" s="16">
        <v>0.0</v>
      </c>
      <c r="BB839" s="16">
        <v>5988.0</v>
      </c>
      <c r="BC839" s="16">
        <v>0.0</v>
      </c>
      <c r="BD839" s="16">
        <v>0.0</v>
      </c>
      <c r="BE839" s="16">
        <v>0.0</v>
      </c>
      <c r="BF839" s="16">
        <v>1146736.0</v>
      </c>
      <c r="BG839" s="16">
        <v>0.0</v>
      </c>
      <c r="BH839" s="16">
        <v>0.0</v>
      </c>
      <c r="BI839" s="16">
        <v>0.0</v>
      </c>
      <c r="BJ839" s="16">
        <v>912.0</v>
      </c>
      <c r="BK839" s="16">
        <v>0.0</v>
      </c>
      <c r="BL839" s="16">
        <v>0.0</v>
      </c>
      <c r="BM839" s="16">
        <v>1.0</v>
      </c>
      <c r="BN839" s="16">
        <v>84042.0</v>
      </c>
      <c r="BO839" s="16">
        <v>0.0</v>
      </c>
      <c r="BP839" s="16">
        <v>0.0</v>
      </c>
      <c r="BQ839" s="16">
        <v>0.0</v>
      </c>
      <c r="BR839" s="16">
        <v>60008.0</v>
      </c>
      <c r="BS839" s="16">
        <v>0.0</v>
      </c>
      <c r="BT839" s="16">
        <v>0.0</v>
      </c>
    </row>
    <row r="840">
      <c r="A840" s="14" t="s">
        <v>7911</v>
      </c>
      <c r="B840" s="16">
        <v>11.0</v>
      </c>
      <c r="C840" s="16">
        <v>4088724.0</v>
      </c>
      <c r="D840" s="17"/>
      <c r="E840" s="14" t="s">
        <v>7912</v>
      </c>
      <c r="F840" s="14" t="s">
        <v>2630</v>
      </c>
      <c r="G840" s="14" t="s">
        <v>5166</v>
      </c>
      <c r="H840" s="14" t="s">
        <v>2978</v>
      </c>
      <c r="I840" s="14" t="s">
        <v>21</v>
      </c>
      <c r="J840" s="14" t="s">
        <v>4951</v>
      </c>
      <c r="K840" s="14" t="s">
        <v>7913</v>
      </c>
      <c r="L840" s="14" t="s">
        <v>7913</v>
      </c>
      <c r="M840" s="14" t="s">
        <v>7914</v>
      </c>
      <c r="N840" s="14" t="s">
        <v>5335</v>
      </c>
      <c r="P840" s="17"/>
      <c r="Q840" s="14" t="s">
        <v>5379</v>
      </c>
      <c r="R840" s="16">
        <v>1.0</v>
      </c>
      <c r="S840" s="16">
        <v>1535862.0</v>
      </c>
      <c r="T840" s="18">
        <v>6.51E-7</v>
      </c>
      <c r="U840" s="16">
        <v>0.0</v>
      </c>
      <c r="V840" s="16">
        <v>0.0</v>
      </c>
      <c r="W840" s="14" t="s">
        <v>2978</v>
      </c>
      <c r="X840" s="17"/>
      <c r="Y840" s="17"/>
      <c r="Z840" s="16">
        <v>20.4</v>
      </c>
      <c r="AA840" s="17"/>
      <c r="AB840" s="16">
        <v>0.03</v>
      </c>
      <c r="AC840" s="16">
        <v>0.17</v>
      </c>
      <c r="AD840" s="16">
        <v>4.71</v>
      </c>
      <c r="AE840" s="17"/>
      <c r="AF840" s="17"/>
      <c r="AG840" s="16">
        <v>0.0</v>
      </c>
      <c r="AH840" s="16">
        <v>73154.0</v>
      </c>
      <c r="AI840" s="16">
        <v>0.0</v>
      </c>
      <c r="AJ840" s="16">
        <v>0.0</v>
      </c>
      <c r="AK840" s="16">
        <v>0.0</v>
      </c>
      <c r="AL840" s="16">
        <v>50984.0</v>
      </c>
      <c r="AM840" s="16">
        <v>0.0</v>
      </c>
      <c r="AN840" s="16">
        <v>0.0</v>
      </c>
      <c r="AO840" s="16">
        <v>0.0</v>
      </c>
      <c r="AP840" s="16">
        <v>28648.0</v>
      </c>
      <c r="AQ840" s="16">
        <v>0.0</v>
      </c>
      <c r="AR840" s="16">
        <v>0.0</v>
      </c>
      <c r="AS840" s="16">
        <v>0.0</v>
      </c>
      <c r="AT840" s="16">
        <v>40902.0</v>
      </c>
      <c r="AU840" s="16">
        <v>0.0</v>
      </c>
      <c r="AV840" s="16">
        <v>0.0</v>
      </c>
      <c r="AW840" s="16">
        <v>0.0</v>
      </c>
      <c r="AX840" s="16">
        <v>44480.0</v>
      </c>
      <c r="AY840" s="16">
        <v>0.0</v>
      </c>
      <c r="AZ840" s="16">
        <v>0.0</v>
      </c>
      <c r="BA840" s="16">
        <v>0.0</v>
      </c>
      <c r="BB840" s="16">
        <v>5990.0</v>
      </c>
      <c r="BC840" s="16">
        <v>0.0</v>
      </c>
      <c r="BD840" s="16">
        <v>0.0</v>
      </c>
      <c r="BE840" s="16">
        <v>1.0</v>
      </c>
      <c r="BF840" s="16">
        <v>1146730.0</v>
      </c>
      <c r="BG840" s="16">
        <v>0.0</v>
      </c>
      <c r="BH840" s="16">
        <v>0.0</v>
      </c>
      <c r="BI840" s="16">
        <v>0.0</v>
      </c>
      <c r="BJ840" s="16">
        <v>912.0</v>
      </c>
      <c r="BK840" s="16">
        <v>0.0</v>
      </c>
      <c r="BL840" s="16">
        <v>0.0</v>
      </c>
      <c r="BM840" s="16">
        <v>0.0</v>
      </c>
      <c r="BN840" s="16">
        <v>84054.0</v>
      </c>
      <c r="BO840" s="16">
        <v>0.0</v>
      </c>
      <c r="BP840" s="16">
        <v>0.0</v>
      </c>
      <c r="BQ840" s="16">
        <v>0.0</v>
      </c>
      <c r="BR840" s="16">
        <v>60008.0</v>
      </c>
      <c r="BS840" s="16">
        <v>0.0</v>
      </c>
      <c r="BT840" s="16">
        <v>0.0</v>
      </c>
    </row>
    <row r="841">
      <c r="A841" s="14" t="s">
        <v>7915</v>
      </c>
      <c r="B841" s="16">
        <v>11.0</v>
      </c>
      <c r="C841" s="16">
        <v>4086825.0</v>
      </c>
      <c r="D841" s="14" t="s">
        <v>7916</v>
      </c>
      <c r="E841" s="14" t="s">
        <v>2631</v>
      </c>
      <c r="F841" s="14" t="s">
        <v>2630</v>
      </c>
      <c r="G841" s="14" t="s">
        <v>6733</v>
      </c>
      <c r="H841" s="14" t="s">
        <v>21</v>
      </c>
      <c r="I841" s="14" t="s">
        <v>2978</v>
      </c>
      <c r="J841" s="14" t="s">
        <v>4852</v>
      </c>
      <c r="K841" s="14" t="s">
        <v>7917</v>
      </c>
      <c r="L841" s="14" t="s">
        <v>7917</v>
      </c>
      <c r="M841" s="14" t="s">
        <v>7918</v>
      </c>
      <c r="N841" s="14" t="s">
        <v>409</v>
      </c>
      <c r="P841" s="17"/>
      <c r="Q841" s="17"/>
      <c r="R841" s="16">
        <v>1.0</v>
      </c>
      <c r="S841" s="16">
        <v>1536012.0</v>
      </c>
      <c r="T841" s="18">
        <v>6.51E-7</v>
      </c>
      <c r="U841" s="16">
        <v>0.0</v>
      </c>
      <c r="V841" s="16">
        <v>0.0</v>
      </c>
      <c r="W841" s="14" t="s">
        <v>2978</v>
      </c>
      <c r="X841" s="17"/>
      <c r="Y841" s="17"/>
      <c r="Z841" s="16">
        <v>16.4</v>
      </c>
      <c r="AA841" s="17"/>
      <c r="AB841" s="16">
        <v>0.0</v>
      </c>
      <c r="AC841" s="16">
        <v>0.03</v>
      </c>
      <c r="AD841" s="16">
        <v>2.22</v>
      </c>
      <c r="AE841" s="17"/>
      <c r="AF841" s="17"/>
      <c r="AG841" s="16">
        <v>1.0</v>
      </c>
      <c r="AH841" s="16">
        <v>73022.0</v>
      </c>
      <c r="AI841" s="16">
        <v>0.0</v>
      </c>
      <c r="AJ841" s="16">
        <v>0.0</v>
      </c>
      <c r="AK841" s="16">
        <v>0.0</v>
      </c>
      <c r="AL841" s="16">
        <v>50974.0</v>
      </c>
      <c r="AM841" s="16">
        <v>0.0</v>
      </c>
      <c r="AN841" s="16">
        <v>0.0</v>
      </c>
      <c r="AO841" s="16">
        <v>0.0</v>
      </c>
      <c r="AP841" s="16">
        <v>28638.0</v>
      </c>
      <c r="AQ841" s="16">
        <v>0.0</v>
      </c>
      <c r="AR841" s="16">
        <v>0.0</v>
      </c>
      <c r="AS841" s="16">
        <v>0.0</v>
      </c>
      <c r="AT841" s="16">
        <v>40928.0</v>
      </c>
      <c r="AU841" s="16">
        <v>0.0</v>
      </c>
      <c r="AV841" s="16">
        <v>0.0</v>
      </c>
      <c r="AW841" s="16">
        <v>0.0</v>
      </c>
      <c r="AX841" s="16">
        <v>45052.0</v>
      </c>
      <c r="AY841" s="16">
        <v>0.0</v>
      </c>
      <c r="AZ841" s="16">
        <v>0.0</v>
      </c>
      <c r="BA841" s="16">
        <v>0.0</v>
      </c>
      <c r="BB841" s="16">
        <v>6006.0</v>
      </c>
      <c r="BC841" s="16">
        <v>0.0</v>
      </c>
      <c r="BD841" s="16">
        <v>0.0</v>
      </c>
      <c r="BE841" s="16">
        <v>0.0</v>
      </c>
      <c r="BF841" s="16">
        <v>1146462.0</v>
      </c>
      <c r="BG841" s="16">
        <v>0.0</v>
      </c>
      <c r="BH841" s="16">
        <v>0.0</v>
      </c>
      <c r="BI841" s="16">
        <v>0.0</v>
      </c>
      <c r="BJ841" s="16">
        <v>912.0</v>
      </c>
      <c r="BK841" s="16">
        <v>0.0</v>
      </c>
      <c r="BL841" s="16">
        <v>0.0</v>
      </c>
      <c r="BM841" s="16">
        <v>0.0</v>
      </c>
      <c r="BN841" s="16">
        <v>84044.0</v>
      </c>
      <c r="BO841" s="16">
        <v>0.0</v>
      </c>
      <c r="BP841" s="16">
        <v>0.0</v>
      </c>
      <c r="BQ841" s="16">
        <v>0.0</v>
      </c>
      <c r="BR841" s="16">
        <v>59974.0</v>
      </c>
      <c r="BS841" s="16">
        <v>0.0</v>
      </c>
      <c r="BT841" s="16">
        <v>0.0</v>
      </c>
    </row>
    <row r="842">
      <c r="A842" s="14" t="s">
        <v>7919</v>
      </c>
      <c r="B842" s="16">
        <v>11.0</v>
      </c>
      <c r="C842" s="16">
        <v>4086823.0</v>
      </c>
      <c r="D842" s="14" t="s">
        <v>7920</v>
      </c>
      <c r="E842" s="14" t="s">
        <v>2622</v>
      </c>
      <c r="F842" s="14" t="s">
        <v>2621</v>
      </c>
      <c r="G842" s="14" t="s">
        <v>6733</v>
      </c>
      <c r="H842" s="14" t="s">
        <v>21</v>
      </c>
      <c r="I842" s="14" t="s">
        <v>2978</v>
      </c>
      <c r="J842" s="14" t="s">
        <v>4852</v>
      </c>
      <c r="K842" s="14" t="s">
        <v>7921</v>
      </c>
      <c r="L842" s="14" t="s">
        <v>7921</v>
      </c>
      <c r="M842" s="14" t="s">
        <v>7922</v>
      </c>
      <c r="N842" s="14" t="s">
        <v>4848</v>
      </c>
      <c r="P842" s="17"/>
      <c r="Q842" s="17"/>
      <c r="R842" s="16">
        <v>1.0</v>
      </c>
      <c r="S842" s="16">
        <v>1536276.0</v>
      </c>
      <c r="T842" s="18">
        <v>6.51E-7</v>
      </c>
      <c r="U842" s="16">
        <v>0.0</v>
      </c>
      <c r="V842" s="16">
        <v>0.0</v>
      </c>
      <c r="W842" s="14" t="s">
        <v>2978</v>
      </c>
      <c r="X842" s="17"/>
      <c r="Y842" s="17"/>
      <c r="Z842" s="16">
        <v>6.54</v>
      </c>
      <c r="AA842" s="17"/>
      <c r="AB842" s="16">
        <v>0.0</v>
      </c>
      <c r="AC842" s="16">
        <v>0.01</v>
      </c>
      <c r="AD842" s="16">
        <v>3.45</v>
      </c>
      <c r="AE842" s="17"/>
      <c r="AF842" s="17"/>
      <c r="AG842" s="16">
        <v>0.0</v>
      </c>
      <c r="AH842" s="16">
        <v>73046.0</v>
      </c>
      <c r="AI842" s="16">
        <v>0.0</v>
      </c>
      <c r="AJ842" s="16">
        <v>0.0</v>
      </c>
      <c r="AK842" s="16">
        <v>1.0</v>
      </c>
      <c r="AL842" s="16">
        <v>50980.0</v>
      </c>
      <c r="AM842" s="16">
        <v>0.0</v>
      </c>
      <c r="AN842" s="16">
        <v>0.0</v>
      </c>
      <c r="AO842" s="16">
        <v>0.0</v>
      </c>
      <c r="AP842" s="16">
        <v>28632.0</v>
      </c>
      <c r="AQ842" s="16">
        <v>0.0</v>
      </c>
      <c r="AR842" s="16">
        <v>0.0</v>
      </c>
      <c r="AS842" s="16">
        <v>0.0</v>
      </c>
      <c r="AT842" s="16">
        <v>40930.0</v>
      </c>
      <c r="AU842" s="16">
        <v>0.0</v>
      </c>
      <c r="AV842" s="16">
        <v>0.0</v>
      </c>
      <c r="AW842" s="16">
        <v>0.0</v>
      </c>
      <c r="AX842" s="16">
        <v>45070.0</v>
      </c>
      <c r="AY842" s="16">
        <v>0.0</v>
      </c>
      <c r="AZ842" s="16">
        <v>0.0</v>
      </c>
      <c r="BA842" s="16">
        <v>0.0</v>
      </c>
      <c r="BB842" s="16">
        <v>6006.0</v>
      </c>
      <c r="BC842" s="16">
        <v>0.0</v>
      </c>
      <c r="BD842" s="16">
        <v>0.0</v>
      </c>
      <c r="BE842" s="16">
        <v>0.0</v>
      </c>
      <c r="BF842" s="16">
        <v>1146658.0</v>
      </c>
      <c r="BG842" s="16">
        <v>0.0</v>
      </c>
      <c r="BH842" s="16">
        <v>0.0</v>
      </c>
      <c r="BI842" s="16">
        <v>0.0</v>
      </c>
      <c r="BJ842" s="16">
        <v>912.0</v>
      </c>
      <c r="BK842" s="16">
        <v>0.0</v>
      </c>
      <c r="BL842" s="16">
        <v>0.0</v>
      </c>
      <c r="BM842" s="16">
        <v>0.0</v>
      </c>
      <c r="BN842" s="16">
        <v>84044.0</v>
      </c>
      <c r="BO842" s="16">
        <v>0.0</v>
      </c>
      <c r="BP842" s="16">
        <v>0.0</v>
      </c>
      <c r="BQ842" s="16">
        <v>0.0</v>
      </c>
      <c r="BR842" s="16">
        <v>59998.0</v>
      </c>
      <c r="BS842" s="16">
        <v>0.0</v>
      </c>
      <c r="BT842" s="16">
        <v>0.0</v>
      </c>
    </row>
    <row r="843">
      <c r="A843" s="14" t="s">
        <v>7923</v>
      </c>
      <c r="B843" s="16">
        <v>11.0</v>
      </c>
      <c r="C843" s="16">
        <v>4086819.0</v>
      </c>
      <c r="D843" s="14" t="s">
        <v>7924</v>
      </c>
      <c r="E843" s="14" t="s">
        <v>2622</v>
      </c>
      <c r="F843" s="14" t="s">
        <v>2631</v>
      </c>
      <c r="G843" s="14" t="s">
        <v>6733</v>
      </c>
      <c r="H843" s="14" t="s">
        <v>21</v>
      </c>
      <c r="I843" s="14" t="s">
        <v>2978</v>
      </c>
      <c r="J843" s="14" t="s">
        <v>4852</v>
      </c>
      <c r="K843" s="14" t="s">
        <v>7925</v>
      </c>
      <c r="L843" s="14" t="s">
        <v>7925</v>
      </c>
      <c r="M843" s="14" t="s">
        <v>7926</v>
      </c>
      <c r="N843" s="14" t="s">
        <v>409</v>
      </c>
      <c r="P843" s="17"/>
      <c r="Q843" s="17"/>
      <c r="R843" s="16">
        <v>1.0</v>
      </c>
      <c r="S843" s="16">
        <v>1536332.0</v>
      </c>
      <c r="T843" s="18">
        <v>6.51E-7</v>
      </c>
      <c r="U843" s="16">
        <v>0.0</v>
      </c>
      <c r="V843" s="16">
        <v>0.0</v>
      </c>
      <c r="W843" s="14" t="s">
        <v>2978</v>
      </c>
      <c r="X843" s="17"/>
      <c r="Y843" s="17"/>
      <c r="Z843" s="16">
        <v>20.6</v>
      </c>
      <c r="AA843" s="17"/>
      <c r="AB843" s="16">
        <v>0.0</v>
      </c>
      <c r="AC843" s="16">
        <v>0.0</v>
      </c>
      <c r="AD843" s="16">
        <v>5.88</v>
      </c>
      <c r="AE843" s="17"/>
      <c r="AF843" s="17"/>
      <c r="AG843" s="16">
        <v>0.0</v>
      </c>
      <c r="AH843" s="16">
        <v>73044.0</v>
      </c>
      <c r="AI843" s="16">
        <v>0.0</v>
      </c>
      <c r="AJ843" s="16">
        <v>0.0</v>
      </c>
      <c r="AK843" s="16">
        <v>0.0</v>
      </c>
      <c r="AL843" s="16">
        <v>50972.0</v>
      </c>
      <c r="AM843" s="16">
        <v>0.0</v>
      </c>
      <c r="AN843" s="16">
        <v>0.0</v>
      </c>
      <c r="AO843" s="16">
        <v>0.0</v>
      </c>
      <c r="AP843" s="16">
        <v>28646.0</v>
      </c>
      <c r="AQ843" s="16">
        <v>0.0</v>
      </c>
      <c r="AR843" s="16">
        <v>0.0</v>
      </c>
      <c r="AS843" s="16">
        <v>1.0</v>
      </c>
      <c r="AT843" s="16">
        <v>40930.0</v>
      </c>
      <c r="AU843" s="16">
        <v>0.0</v>
      </c>
      <c r="AV843" s="16">
        <v>0.0</v>
      </c>
      <c r="AW843" s="16">
        <v>0.0</v>
      </c>
      <c r="AX843" s="16">
        <v>45078.0</v>
      </c>
      <c r="AY843" s="16">
        <v>0.0</v>
      </c>
      <c r="AZ843" s="16">
        <v>0.0</v>
      </c>
      <c r="BA843" s="16">
        <v>0.0</v>
      </c>
      <c r="BB843" s="16">
        <v>6006.0</v>
      </c>
      <c r="BC843" s="16">
        <v>0.0</v>
      </c>
      <c r="BD843" s="16">
        <v>0.0</v>
      </c>
      <c r="BE843" s="16">
        <v>0.0</v>
      </c>
      <c r="BF843" s="16">
        <v>1146704.0</v>
      </c>
      <c r="BG843" s="16">
        <v>0.0</v>
      </c>
      <c r="BH843" s="16">
        <v>0.0</v>
      </c>
      <c r="BI843" s="16">
        <v>0.0</v>
      </c>
      <c r="BJ843" s="16">
        <v>912.0</v>
      </c>
      <c r="BK843" s="16">
        <v>0.0</v>
      </c>
      <c r="BL843" s="16">
        <v>0.0</v>
      </c>
      <c r="BM843" s="16">
        <v>0.0</v>
      </c>
      <c r="BN843" s="16">
        <v>84048.0</v>
      </c>
      <c r="BO843" s="16">
        <v>0.0</v>
      </c>
      <c r="BP843" s="16">
        <v>0.0</v>
      </c>
      <c r="BQ843" s="16">
        <v>0.0</v>
      </c>
      <c r="BR843" s="16">
        <v>59992.0</v>
      </c>
      <c r="BS843" s="16">
        <v>0.0</v>
      </c>
      <c r="BT843" s="16">
        <v>0.0</v>
      </c>
    </row>
    <row r="844">
      <c r="A844" s="14" t="s">
        <v>7927</v>
      </c>
      <c r="B844" s="16">
        <v>11.0</v>
      </c>
      <c r="C844" s="16">
        <v>4086821.0</v>
      </c>
      <c r="D844" s="17"/>
      <c r="E844" s="14" t="s">
        <v>2631</v>
      </c>
      <c r="F844" s="14" t="s">
        <v>2622</v>
      </c>
      <c r="G844" s="14" t="s">
        <v>5166</v>
      </c>
      <c r="H844" s="14" t="s">
        <v>2978</v>
      </c>
      <c r="I844" s="14" t="s">
        <v>21</v>
      </c>
      <c r="J844" s="14" t="s">
        <v>4852</v>
      </c>
      <c r="K844" s="14" t="s">
        <v>7928</v>
      </c>
      <c r="L844" s="14" t="s">
        <v>7928</v>
      </c>
      <c r="M844" s="14" t="s">
        <v>7929</v>
      </c>
      <c r="N844" s="14" t="s">
        <v>409</v>
      </c>
      <c r="P844" s="17"/>
      <c r="Q844" s="17"/>
      <c r="R844" s="16">
        <v>1.0</v>
      </c>
      <c r="S844" s="16">
        <v>1536334.0</v>
      </c>
      <c r="T844" s="18">
        <v>6.51E-7</v>
      </c>
      <c r="U844" s="16">
        <v>0.0</v>
      </c>
      <c r="V844" s="16">
        <v>0.0</v>
      </c>
      <c r="W844" s="14" t="s">
        <v>2978</v>
      </c>
      <c r="X844" s="17"/>
      <c r="Y844" s="17"/>
      <c r="Z844" s="16">
        <v>23.4</v>
      </c>
      <c r="AA844" s="17"/>
      <c r="AB844" s="16">
        <v>0.0</v>
      </c>
      <c r="AC844" s="16">
        <v>0.0</v>
      </c>
      <c r="AD844" s="16">
        <v>5.66</v>
      </c>
      <c r="AE844" s="17"/>
      <c r="AF844" s="17"/>
      <c r="AG844" s="16">
        <v>0.0</v>
      </c>
      <c r="AH844" s="16">
        <v>73142.0</v>
      </c>
      <c r="AI844" s="16">
        <v>0.0</v>
      </c>
      <c r="AJ844" s="16">
        <v>0.0</v>
      </c>
      <c r="AK844" s="16">
        <v>0.0</v>
      </c>
      <c r="AL844" s="16">
        <v>50986.0</v>
      </c>
      <c r="AM844" s="16">
        <v>0.0</v>
      </c>
      <c r="AN844" s="16">
        <v>0.0</v>
      </c>
      <c r="AO844" s="16">
        <v>0.0</v>
      </c>
      <c r="AP844" s="16">
        <v>28644.0</v>
      </c>
      <c r="AQ844" s="16">
        <v>0.0</v>
      </c>
      <c r="AR844" s="16">
        <v>0.0</v>
      </c>
      <c r="AS844" s="16">
        <v>0.0</v>
      </c>
      <c r="AT844" s="16">
        <v>40916.0</v>
      </c>
      <c r="AU844" s="16">
        <v>0.0</v>
      </c>
      <c r="AV844" s="16">
        <v>0.0</v>
      </c>
      <c r="AW844" s="16">
        <v>0.0</v>
      </c>
      <c r="AX844" s="16">
        <v>45044.0</v>
      </c>
      <c r="AY844" s="16">
        <v>0.0</v>
      </c>
      <c r="AZ844" s="16">
        <v>0.0</v>
      </c>
      <c r="BA844" s="16">
        <v>0.0</v>
      </c>
      <c r="BB844" s="16">
        <v>5982.0</v>
      </c>
      <c r="BC844" s="16">
        <v>0.0</v>
      </c>
      <c r="BD844" s="16">
        <v>0.0</v>
      </c>
      <c r="BE844" s="16">
        <v>1.0</v>
      </c>
      <c r="BF844" s="16">
        <v>1146656.0</v>
      </c>
      <c r="BG844" s="16">
        <v>0.0</v>
      </c>
      <c r="BH844" s="16">
        <v>0.0</v>
      </c>
      <c r="BI844" s="16">
        <v>0.0</v>
      </c>
      <c r="BJ844" s="16">
        <v>912.0</v>
      </c>
      <c r="BK844" s="16">
        <v>0.0</v>
      </c>
      <c r="BL844" s="16">
        <v>0.0</v>
      </c>
      <c r="BM844" s="16">
        <v>0.0</v>
      </c>
      <c r="BN844" s="16">
        <v>84040.0</v>
      </c>
      <c r="BO844" s="16">
        <v>0.0</v>
      </c>
      <c r="BP844" s="16">
        <v>0.0</v>
      </c>
      <c r="BQ844" s="16">
        <v>0.0</v>
      </c>
      <c r="BR844" s="16">
        <v>60012.0</v>
      </c>
      <c r="BS844" s="16">
        <v>0.0</v>
      </c>
      <c r="BT844" s="16">
        <v>0.0</v>
      </c>
    </row>
    <row r="845">
      <c r="A845" s="14" t="s">
        <v>7930</v>
      </c>
      <c r="B845" s="16">
        <v>11.0</v>
      </c>
      <c r="C845" s="16">
        <v>4086813.0</v>
      </c>
      <c r="D845" s="14" t="s">
        <v>7931</v>
      </c>
      <c r="E845" s="14" t="s">
        <v>2622</v>
      </c>
      <c r="F845" s="14" t="s">
        <v>2621</v>
      </c>
      <c r="G845" s="14" t="s">
        <v>6733</v>
      </c>
      <c r="H845" s="14" t="s">
        <v>21</v>
      </c>
      <c r="I845" s="14" t="s">
        <v>2978</v>
      </c>
      <c r="J845" s="14" t="s">
        <v>4852</v>
      </c>
      <c r="K845" s="14" t="s">
        <v>7932</v>
      </c>
      <c r="L845" s="14" t="s">
        <v>7932</v>
      </c>
      <c r="M845" s="14" t="s">
        <v>7933</v>
      </c>
      <c r="N845" s="14" t="s">
        <v>409</v>
      </c>
      <c r="P845" s="17"/>
      <c r="Q845" s="17"/>
      <c r="R845" s="16">
        <v>1.0</v>
      </c>
      <c r="S845" s="16">
        <v>1536358.0</v>
      </c>
      <c r="T845" s="18">
        <v>6.51E-7</v>
      </c>
      <c r="U845" s="16">
        <v>0.0</v>
      </c>
      <c r="V845" s="16">
        <v>0.0</v>
      </c>
      <c r="W845" s="14" t="s">
        <v>2978</v>
      </c>
      <c r="X845" s="17"/>
      <c r="Y845" s="17"/>
      <c r="Z845" s="16">
        <v>22.9</v>
      </c>
      <c r="AA845" s="17"/>
      <c r="AB845" s="16">
        <v>0.02</v>
      </c>
      <c r="AC845" s="16">
        <v>0.01</v>
      </c>
      <c r="AD845" s="16">
        <v>2.76</v>
      </c>
      <c r="AE845" s="17"/>
      <c r="AF845" s="17"/>
      <c r="AG845" s="16">
        <v>0.0</v>
      </c>
      <c r="AH845" s="16">
        <v>73026.0</v>
      </c>
      <c r="AI845" s="16">
        <v>0.0</v>
      </c>
      <c r="AJ845" s="16">
        <v>0.0</v>
      </c>
      <c r="AK845" s="16">
        <v>0.0</v>
      </c>
      <c r="AL845" s="16">
        <v>50976.0</v>
      </c>
      <c r="AM845" s="16">
        <v>0.0</v>
      </c>
      <c r="AN845" s="16">
        <v>0.0</v>
      </c>
      <c r="AO845" s="16">
        <v>0.0</v>
      </c>
      <c r="AP845" s="16">
        <v>28642.0</v>
      </c>
      <c r="AQ845" s="16">
        <v>0.0</v>
      </c>
      <c r="AR845" s="16">
        <v>0.0</v>
      </c>
      <c r="AS845" s="16">
        <v>0.0</v>
      </c>
      <c r="AT845" s="16">
        <v>40936.0</v>
      </c>
      <c r="AU845" s="16">
        <v>0.0</v>
      </c>
      <c r="AV845" s="16">
        <v>0.0</v>
      </c>
      <c r="AW845" s="16">
        <v>0.0</v>
      </c>
      <c r="AX845" s="16">
        <v>45102.0</v>
      </c>
      <c r="AY845" s="16">
        <v>0.0</v>
      </c>
      <c r="AZ845" s="16">
        <v>0.0</v>
      </c>
      <c r="BA845" s="16">
        <v>0.0</v>
      </c>
      <c r="BB845" s="16">
        <v>6006.0</v>
      </c>
      <c r="BC845" s="16">
        <v>0.0</v>
      </c>
      <c r="BD845" s="16">
        <v>0.0</v>
      </c>
      <c r="BE845" s="16">
        <v>1.0</v>
      </c>
      <c r="BF845" s="16">
        <v>1146706.0</v>
      </c>
      <c r="BG845" s="16">
        <v>0.0</v>
      </c>
      <c r="BH845" s="16">
        <v>0.0</v>
      </c>
      <c r="BI845" s="16">
        <v>0.0</v>
      </c>
      <c r="BJ845" s="16">
        <v>912.0</v>
      </c>
      <c r="BK845" s="16">
        <v>0.0</v>
      </c>
      <c r="BL845" s="16">
        <v>0.0</v>
      </c>
      <c r="BM845" s="16">
        <v>0.0</v>
      </c>
      <c r="BN845" s="16">
        <v>84054.0</v>
      </c>
      <c r="BO845" s="16">
        <v>0.0</v>
      </c>
      <c r="BP845" s="16">
        <v>0.0</v>
      </c>
      <c r="BQ845" s="16">
        <v>0.0</v>
      </c>
      <c r="BR845" s="16">
        <v>59998.0</v>
      </c>
      <c r="BS845" s="16">
        <v>0.0</v>
      </c>
      <c r="BT845" s="16">
        <v>0.0</v>
      </c>
    </row>
    <row r="846">
      <c r="A846" s="14" t="s">
        <v>7934</v>
      </c>
      <c r="B846" s="16">
        <v>11.0</v>
      </c>
      <c r="C846" s="16">
        <v>4086807.0</v>
      </c>
      <c r="D846" s="17"/>
      <c r="E846" s="14" t="s">
        <v>2630</v>
      </c>
      <c r="F846" s="14" t="s">
        <v>2631</v>
      </c>
      <c r="G846" s="14" t="s">
        <v>5166</v>
      </c>
      <c r="H846" s="14" t="s">
        <v>2978</v>
      </c>
      <c r="I846" s="14" t="s">
        <v>21</v>
      </c>
      <c r="J846" s="14" t="s">
        <v>4852</v>
      </c>
      <c r="K846" s="14" t="s">
        <v>7935</v>
      </c>
      <c r="L846" s="14" t="s">
        <v>7935</v>
      </c>
      <c r="M846" s="14" t="s">
        <v>7936</v>
      </c>
      <c r="N846" s="14" t="s">
        <v>409</v>
      </c>
      <c r="P846" s="17"/>
      <c r="Q846" s="17"/>
      <c r="R846" s="16">
        <v>1.0</v>
      </c>
      <c r="S846" s="16">
        <v>1536366.0</v>
      </c>
      <c r="T846" s="18">
        <v>6.51E-7</v>
      </c>
      <c r="U846" s="16">
        <v>0.0</v>
      </c>
      <c r="V846" s="16">
        <v>0.0</v>
      </c>
      <c r="W846" s="14" t="s">
        <v>2978</v>
      </c>
      <c r="X846" s="17"/>
      <c r="Y846" s="17"/>
      <c r="Z846" s="16">
        <v>23.0</v>
      </c>
      <c r="AA846" s="17"/>
      <c r="AB846" s="16">
        <v>0.0</v>
      </c>
      <c r="AC846" s="16">
        <v>-0.01</v>
      </c>
      <c r="AD846" s="16">
        <v>4.69</v>
      </c>
      <c r="AE846" s="17"/>
      <c r="AF846" s="17"/>
      <c r="AG846" s="16">
        <v>0.0</v>
      </c>
      <c r="AH846" s="16">
        <v>73098.0</v>
      </c>
      <c r="AI846" s="16">
        <v>0.0</v>
      </c>
      <c r="AJ846" s="16">
        <v>0.0</v>
      </c>
      <c r="AK846" s="16">
        <v>0.0</v>
      </c>
      <c r="AL846" s="16">
        <v>50972.0</v>
      </c>
      <c r="AM846" s="16">
        <v>0.0</v>
      </c>
      <c r="AN846" s="16">
        <v>0.0</v>
      </c>
      <c r="AO846" s="16">
        <v>0.0</v>
      </c>
      <c r="AP846" s="16">
        <v>28646.0</v>
      </c>
      <c r="AQ846" s="16">
        <v>0.0</v>
      </c>
      <c r="AR846" s="16">
        <v>0.0</v>
      </c>
      <c r="AS846" s="16">
        <v>0.0</v>
      </c>
      <c r="AT846" s="16">
        <v>40912.0</v>
      </c>
      <c r="AU846" s="16">
        <v>0.0</v>
      </c>
      <c r="AV846" s="16">
        <v>0.0</v>
      </c>
      <c r="AW846" s="16">
        <v>0.0</v>
      </c>
      <c r="AX846" s="16">
        <v>45098.0</v>
      </c>
      <c r="AY846" s="16">
        <v>0.0</v>
      </c>
      <c r="AZ846" s="16">
        <v>0.0</v>
      </c>
      <c r="BA846" s="16">
        <v>0.0</v>
      </c>
      <c r="BB846" s="16">
        <v>5984.0</v>
      </c>
      <c r="BC846" s="16">
        <v>0.0</v>
      </c>
      <c r="BD846" s="16">
        <v>0.0</v>
      </c>
      <c r="BE846" s="16">
        <v>1.0</v>
      </c>
      <c r="BF846" s="16">
        <v>1146688.0</v>
      </c>
      <c r="BG846" s="16">
        <v>0.0</v>
      </c>
      <c r="BH846" s="16">
        <v>0.0</v>
      </c>
      <c r="BI846" s="16">
        <v>0.0</v>
      </c>
      <c r="BJ846" s="16">
        <v>910.0</v>
      </c>
      <c r="BK846" s="16">
        <v>0.0</v>
      </c>
      <c r="BL846" s="16">
        <v>0.0</v>
      </c>
      <c r="BM846" s="16">
        <v>0.0</v>
      </c>
      <c r="BN846" s="16">
        <v>84038.0</v>
      </c>
      <c r="BO846" s="16">
        <v>0.0</v>
      </c>
      <c r="BP846" s="16">
        <v>0.0</v>
      </c>
      <c r="BQ846" s="16">
        <v>0.0</v>
      </c>
      <c r="BR846" s="16">
        <v>60020.0</v>
      </c>
      <c r="BS846" s="16">
        <v>0.0</v>
      </c>
      <c r="BT846" s="16">
        <v>0.0</v>
      </c>
    </row>
    <row r="847">
      <c r="A847" s="14" t="s">
        <v>7937</v>
      </c>
      <c r="B847" s="16">
        <v>11.0</v>
      </c>
      <c r="C847" s="16">
        <v>4086817.0</v>
      </c>
      <c r="D847" s="17"/>
      <c r="E847" s="14" t="s">
        <v>2621</v>
      </c>
      <c r="F847" s="14" t="s">
        <v>2631</v>
      </c>
      <c r="G847" s="14" t="s">
        <v>5166</v>
      </c>
      <c r="H847" s="14" t="s">
        <v>2978</v>
      </c>
      <c r="I847" s="14" t="s">
        <v>21</v>
      </c>
      <c r="J847" s="14" t="s">
        <v>4852</v>
      </c>
      <c r="K847" s="14" t="s">
        <v>7938</v>
      </c>
      <c r="L847" s="14" t="s">
        <v>7938</v>
      </c>
      <c r="M847" s="14" t="s">
        <v>7939</v>
      </c>
      <c r="N847" s="14" t="s">
        <v>4848</v>
      </c>
      <c r="P847" s="17"/>
      <c r="Q847" s="17"/>
      <c r="R847" s="16">
        <v>1.0</v>
      </c>
      <c r="S847" s="16">
        <v>1536462.0</v>
      </c>
      <c r="T847" s="18">
        <v>6.51E-7</v>
      </c>
      <c r="U847" s="16">
        <v>0.0</v>
      </c>
      <c r="V847" s="16">
        <v>0.0</v>
      </c>
      <c r="W847" s="14" t="s">
        <v>2978</v>
      </c>
      <c r="X847" s="17"/>
      <c r="Y847" s="17"/>
      <c r="Z847" s="16">
        <v>10.0</v>
      </c>
      <c r="AA847" s="17"/>
      <c r="AB847" s="16">
        <v>0.08</v>
      </c>
      <c r="AC847" s="16">
        <v>0.06</v>
      </c>
      <c r="AD847" s="16">
        <v>4.68</v>
      </c>
      <c r="AE847" s="17"/>
      <c r="AF847" s="17"/>
      <c r="AG847" s="16">
        <v>0.0</v>
      </c>
      <c r="AH847" s="16">
        <v>73164.0</v>
      </c>
      <c r="AI847" s="16">
        <v>0.0</v>
      </c>
      <c r="AJ847" s="16">
        <v>0.0</v>
      </c>
      <c r="AK847" s="16">
        <v>0.0</v>
      </c>
      <c r="AL847" s="16">
        <v>50990.0</v>
      </c>
      <c r="AM847" s="16">
        <v>0.0</v>
      </c>
      <c r="AN847" s="16">
        <v>0.0</v>
      </c>
      <c r="AO847" s="16">
        <v>0.0</v>
      </c>
      <c r="AP847" s="16">
        <v>28646.0</v>
      </c>
      <c r="AQ847" s="16">
        <v>0.0</v>
      </c>
      <c r="AR847" s="16">
        <v>0.0</v>
      </c>
      <c r="AS847" s="16">
        <v>0.0</v>
      </c>
      <c r="AT847" s="16">
        <v>40920.0</v>
      </c>
      <c r="AU847" s="16">
        <v>0.0</v>
      </c>
      <c r="AV847" s="16">
        <v>0.0</v>
      </c>
      <c r="AW847" s="16">
        <v>0.0</v>
      </c>
      <c r="AX847" s="16">
        <v>45076.0</v>
      </c>
      <c r="AY847" s="16">
        <v>0.0</v>
      </c>
      <c r="AZ847" s="16">
        <v>0.0</v>
      </c>
      <c r="BA847" s="16">
        <v>0.0</v>
      </c>
      <c r="BB847" s="16">
        <v>5984.0</v>
      </c>
      <c r="BC847" s="16">
        <v>0.0</v>
      </c>
      <c r="BD847" s="16">
        <v>0.0</v>
      </c>
      <c r="BE847" s="16">
        <v>1.0</v>
      </c>
      <c r="BF847" s="16">
        <v>1146704.0</v>
      </c>
      <c r="BG847" s="16">
        <v>0.0</v>
      </c>
      <c r="BH847" s="16">
        <v>0.0</v>
      </c>
      <c r="BI847" s="16">
        <v>0.0</v>
      </c>
      <c r="BJ847" s="16">
        <v>912.0</v>
      </c>
      <c r="BK847" s="16">
        <v>0.0</v>
      </c>
      <c r="BL847" s="16">
        <v>0.0</v>
      </c>
      <c r="BM847" s="16">
        <v>0.0</v>
      </c>
      <c r="BN847" s="16">
        <v>84050.0</v>
      </c>
      <c r="BO847" s="16">
        <v>0.0</v>
      </c>
      <c r="BP847" s="16">
        <v>0.0</v>
      </c>
      <c r="BQ847" s="16">
        <v>0.0</v>
      </c>
      <c r="BR847" s="16">
        <v>60016.0</v>
      </c>
      <c r="BS847" s="16">
        <v>0.0</v>
      </c>
      <c r="BT847" s="16">
        <v>0.0</v>
      </c>
    </row>
    <row r="848">
      <c r="A848" s="14" t="s">
        <v>7940</v>
      </c>
      <c r="B848" s="16">
        <v>11.0</v>
      </c>
      <c r="C848" s="16">
        <v>4086813.0</v>
      </c>
      <c r="D848" s="14" t="s">
        <v>7931</v>
      </c>
      <c r="E848" s="14" t="s">
        <v>2622</v>
      </c>
      <c r="F848" s="14" t="s">
        <v>2630</v>
      </c>
      <c r="G848" s="14" t="s">
        <v>5166</v>
      </c>
      <c r="H848" s="14" t="s">
        <v>2978</v>
      </c>
      <c r="I848" s="14" t="s">
        <v>21</v>
      </c>
      <c r="J848" s="14" t="s">
        <v>4852</v>
      </c>
      <c r="K848" s="14" t="s">
        <v>7941</v>
      </c>
      <c r="L848" s="14" t="s">
        <v>7941</v>
      </c>
      <c r="M848" s="14" t="s">
        <v>7942</v>
      </c>
      <c r="N848" s="14" t="s">
        <v>409</v>
      </c>
      <c r="P848" s="17"/>
      <c r="Q848" s="17"/>
      <c r="R848" s="16">
        <v>1.0</v>
      </c>
      <c r="S848" s="16">
        <v>1536476.0</v>
      </c>
      <c r="T848" s="18">
        <v>6.51E-7</v>
      </c>
      <c r="U848" s="16">
        <v>0.0</v>
      </c>
      <c r="V848" s="16">
        <v>0.0</v>
      </c>
      <c r="W848" s="14" t="s">
        <v>2978</v>
      </c>
      <c r="X848" s="17"/>
      <c r="Y848" s="17"/>
      <c r="Z848" s="16">
        <v>22.7</v>
      </c>
      <c r="AA848" s="17"/>
      <c r="AB848" s="16">
        <v>0.03</v>
      </c>
      <c r="AC848" s="16">
        <v>0.01</v>
      </c>
      <c r="AD848" s="16">
        <v>2.76</v>
      </c>
      <c r="AE848" s="17"/>
      <c r="AF848" s="17"/>
      <c r="AG848" s="16">
        <v>0.0</v>
      </c>
      <c r="AH848" s="16">
        <v>73148.0</v>
      </c>
      <c r="AI848" s="16">
        <v>0.0</v>
      </c>
      <c r="AJ848" s="16">
        <v>0.0</v>
      </c>
      <c r="AK848" s="16">
        <v>0.0</v>
      </c>
      <c r="AL848" s="16">
        <v>50996.0</v>
      </c>
      <c r="AM848" s="16">
        <v>0.0</v>
      </c>
      <c r="AN848" s="16">
        <v>0.0</v>
      </c>
      <c r="AO848" s="16">
        <v>0.0</v>
      </c>
      <c r="AP848" s="16">
        <v>28642.0</v>
      </c>
      <c r="AQ848" s="16">
        <v>0.0</v>
      </c>
      <c r="AR848" s="16">
        <v>0.0</v>
      </c>
      <c r="AS848" s="16">
        <v>1.0</v>
      </c>
      <c r="AT848" s="16">
        <v>40924.0</v>
      </c>
      <c r="AU848" s="16">
        <v>0.0</v>
      </c>
      <c r="AV848" s="16">
        <v>0.0</v>
      </c>
      <c r="AW848" s="16">
        <v>0.0</v>
      </c>
      <c r="AX848" s="16">
        <v>45102.0</v>
      </c>
      <c r="AY848" s="16">
        <v>0.0</v>
      </c>
      <c r="AZ848" s="16">
        <v>0.0</v>
      </c>
      <c r="BA848" s="16">
        <v>0.0</v>
      </c>
      <c r="BB848" s="16">
        <v>5984.0</v>
      </c>
      <c r="BC848" s="16">
        <v>0.0</v>
      </c>
      <c r="BD848" s="16">
        <v>0.0</v>
      </c>
      <c r="BE848" s="16">
        <v>0.0</v>
      </c>
      <c r="BF848" s="16">
        <v>1146698.0</v>
      </c>
      <c r="BG848" s="16">
        <v>0.0</v>
      </c>
      <c r="BH848" s="16">
        <v>0.0</v>
      </c>
      <c r="BI848" s="16">
        <v>0.0</v>
      </c>
      <c r="BJ848" s="16">
        <v>912.0</v>
      </c>
      <c r="BK848" s="16">
        <v>0.0</v>
      </c>
      <c r="BL848" s="16">
        <v>0.0</v>
      </c>
      <c r="BM848" s="16">
        <v>0.0</v>
      </c>
      <c r="BN848" s="16">
        <v>84050.0</v>
      </c>
      <c r="BO848" s="16">
        <v>0.0</v>
      </c>
      <c r="BP848" s="16">
        <v>0.0</v>
      </c>
      <c r="BQ848" s="16">
        <v>0.0</v>
      </c>
      <c r="BR848" s="16">
        <v>60020.0</v>
      </c>
      <c r="BS848" s="16">
        <v>0.0</v>
      </c>
      <c r="BT848" s="16">
        <v>0.0</v>
      </c>
    </row>
    <row r="849">
      <c r="A849" s="14" t="s">
        <v>7943</v>
      </c>
      <c r="B849" s="16">
        <v>11.0</v>
      </c>
      <c r="C849" s="16">
        <v>4086796.0</v>
      </c>
      <c r="D849" s="17"/>
      <c r="E849" s="14" t="s">
        <v>2631</v>
      </c>
      <c r="F849" s="14" t="s">
        <v>2630</v>
      </c>
      <c r="G849" s="14" t="s">
        <v>5166</v>
      </c>
      <c r="H849" s="14" t="s">
        <v>2978</v>
      </c>
      <c r="I849" s="14" t="s">
        <v>21</v>
      </c>
      <c r="J849" s="14" t="s">
        <v>4852</v>
      </c>
      <c r="K849" s="14" t="s">
        <v>7944</v>
      </c>
      <c r="L849" s="14" t="s">
        <v>7944</v>
      </c>
      <c r="M849" s="14" t="s">
        <v>7945</v>
      </c>
      <c r="N849" s="14" t="s">
        <v>4848</v>
      </c>
      <c r="P849" s="17"/>
      <c r="Q849" s="17"/>
      <c r="R849" s="16">
        <v>1.0</v>
      </c>
      <c r="S849" s="16">
        <v>1536518.0</v>
      </c>
      <c r="T849" s="18">
        <v>6.51E-7</v>
      </c>
      <c r="U849" s="16">
        <v>0.0</v>
      </c>
      <c r="V849" s="16">
        <v>0.0</v>
      </c>
      <c r="W849" s="14" t="s">
        <v>2978</v>
      </c>
      <c r="X849" s="17"/>
      <c r="Y849" s="17"/>
      <c r="Z849" s="16">
        <v>4.42</v>
      </c>
      <c r="AA849" s="17"/>
      <c r="AB849" s="16">
        <v>0.0</v>
      </c>
      <c r="AC849" s="16">
        <v>0.0</v>
      </c>
      <c r="AD849" s="16">
        <v>0.716</v>
      </c>
      <c r="AE849" s="17"/>
      <c r="AF849" s="17"/>
      <c r="AG849" s="16">
        <v>0.0</v>
      </c>
      <c r="AH849" s="16">
        <v>73130.0</v>
      </c>
      <c r="AI849" s="16">
        <v>0.0</v>
      </c>
      <c r="AJ849" s="16">
        <v>0.0</v>
      </c>
      <c r="AK849" s="16">
        <v>0.0</v>
      </c>
      <c r="AL849" s="16">
        <v>50988.0</v>
      </c>
      <c r="AM849" s="16">
        <v>0.0</v>
      </c>
      <c r="AN849" s="16">
        <v>0.0</v>
      </c>
      <c r="AO849" s="16">
        <v>0.0</v>
      </c>
      <c r="AP849" s="16">
        <v>28644.0</v>
      </c>
      <c r="AQ849" s="16">
        <v>0.0</v>
      </c>
      <c r="AR849" s="16">
        <v>0.0</v>
      </c>
      <c r="AS849" s="16">
        <v>0.0</v>
      </c>
      <c r="AT849" s="16">
        <v>40918.0</v>
      </c>
      <c r="AU849" s="16">
        <v>0.0</v>
      </c>
      <c r="AV849" s="16">
        <v>0.0</v>
      </c>
      <c r="AW849" s="16">
        <v>0.0</v>
      </c>
      <c r="AX849" s="16">
        <v>45124.0</v>
      </c>
      <c r="AY849" s="16">
        <v>0.0</v>
      </c>
      <c r="AZ849" s="16">
        <v>0.0</v>
      </c>
      <c r="BA849" s="16">
        <v>0.0</v>
      </c>
      <c r="BB849" s="16">
        <v>5984.0</v>
      </c>
      <c r="BC849" s="16">
        <v>0.0</v>
      </c>
      <c r="BD849" s="16">
        <v>0.0</v>
      </c>
      <c r="BE849" s="16">
        <v>1.0</v>
      </c>
      <c r="BF849" s="16">
        <v>1146758.0</v>
      </c>
      <c r="BG849" s="16">
        <v>0.0</v>
      </c>
      <c r="BH849" s="16">
        <v>0.0</v>
      </c>
      <c r="BI849" s="16">
        <v>0.0</v>
      </c>
      <c r="BJ849" s="16">
        <v>912.0</v>
      </c>
      <c r="BK849" s="16">
        <v>0.0</v>
      </c>
      <c r="BL849" s="16">
        <v>0.0</v>
      </c>
      <c r="BM849" s="16">
        <v>0.0</v>
      </c>
      <c r="BN849" s="16">
        <v>84048.0</v>
      </c>
      <c r="BO849" s="16">
        <v>0.0</v>
      </c>
      <c r="BP849" s="16">
        <v>0.0</v>
      </c>
      <c r="BQ849" s="16">
        <v>0.0</v>
      </c>
      <c r="BR849" s="16">
        <v>60012.0</v>
      </c>
      <c r="BS849" s="16">
        <v>0.0</v>
      </c>
      <c r="BT849" s="16">
        <v>0.0</v>
      </c>
    </row>
    <row r="850">
      <c r="A850" s="14" t="s">
        <v>7946</v>
      </c>
      <c r="B850" s="16">
        <v>11.0</v>
      </c>
      <c r="C850" s="16">
        <v>4086812.0</v>
      </c>
      <c r="D850" s="17"/>
      <c r="E850" s="14" t="s">
        <v>7947</v>
      </c>
      <c r="F850" s="14" t="s">
        <v>2622</v>
      </c>
      <c r="G850" s="14" t="s">
        <v>5166</v>
      </c>
      <c r="H850" s="14" t="s">
        <v>2978</v>
      </c>
      <c r="I850" s="14" t="s">
        <v>21</v>
      </c>
      <c r="J850" s="14" t="s">
        <v>4852</v>
      </c>
      <c r="K850" s="14" t="s">
        <v>7948</v>
      </c>
      <c r="L850" s="14" t="s">
        <v>7948</v>
      </c>
      <c r="M850" s="14" t="s">
        <v>7949</v>
      </c>
      <c r="N850" s="14" t="s">
        <v>5335</v>
      </c>
      <c r="P850" s="17"/>
      <c r="Q850" s="17"/>
      <c r="R850" s="16">
        <v>1.0</v>
      </c>
      <c r="S850" s="16">
        <v>1536524.0</v>
      </c>
      <c r="T850" s="18">
        <v>6.51E-7</v>
      </c>
      <c r="U850" s="16">
        <v>0.0</v>
      </c>
      <c r="V850" s="16">
        <v>0.0</v>
      </c>
      <c r="W850" s="14" t="s">
        <v>2978</v>
      </c>
      <c r="X850" s="17"/>
      <c r="Y850" s="17"/>
      <c r="Z850" s="16">
        <v>33.0</v>
      </c>
      <c r="AA850" s="17"/>
      <c r="AB850" s="16">
        <v>0.0</v>
      </c>
      <c r="AC850" s="16">
        <v>0.02</v>
      </c>
      <c r="AD850" s="16">
        <v>-0.027</v>
      </c>
      <c r="AE850" s="17"/>
      <c r="AF850" s="17"/>
      <c r="AG850" s="16">
        <v>0.0</v>
      </c>
      <c r="AH850" s="16">
        <v>73166.0</v>
      </c>
      <c r="AI850" s="16">
        <v>0.0</v>
      </c>
      <c r="AJ850" s="16">
        <v>0.0</v>
      </c>
      <c r="AK850" s="16">
        <v>0.0</v>
      </c>
      <c r="AL850" s="16">
        <v>50994.0</v>
      </c>
      <c r="AM850" s="16">
        <v>0.0</v>
      </c>
      <c r="AN850" s="16">
        <v>0.0</v>
      </c>
      <c r="AO850" s="16">
        <v>0.0</v>
      </c>
      <c r="AP850" s="16">
        <v>28642.0</v>
      </c>
      <c r="AQ850" s="16">
        <v>0.0</v>
      </c>
      <c r="AR850" s="16">
        <v>0.0</v>
      </c>
      <c r="AS850" s="16">
        <v>0.0</v>
      </c>
      <c r="AT850" s="16">
        <v>40922.0</v>
      </c>
      <c r="AU850" s="16">
        <v>0.0</v>
      </c>
      <c r="AV850" s="16">
        <v>0.0</v>
      </c>
      <c r="AW850" s="16">
        <v>0.0</v>
      </c>
      <c r="AX850" s="16">
        <v>45100.0</v>
      </c>
      <c r="AY850" s="16">
        <v>0.0</v>
      </c>
      <c r="AZ850" s="16">
        <v>0.0</v>
      </c>
      <c r="BA850" s="16">
        <v>0.0</v>
      </c>
      <c r="BB850" s="16">
        <v>5982.0</v>
      </c>
      <c r="BC850" s="16">
        <v>0.0</v>
      </c>
      <c r="BD850" s="16">
        <v>0.0</v>
      </c>
      <c r="BE850" s="16">
        <v>1.0</v>
      </c>
      <c r="BF850" s="16">
        <v>1146732.0</v>
      </c>
      <c r="BG850" s="16">
        <v>0.0</v>
      </c>
      <c r="BH850" s="16">
        <v>0.0</v>
      </c>
      <c r="BI850" s="16">
        <v>0.0</v>
      </c>
      <c r="BJ850" s="16">
        <v>912.0</v>
      </c>
      <c r="BK850" s="16">
        <v>0.0</v>
      </c>
      <c r="BL850" s="16">
        <v>0.0</v>
      </c>
      <c r="BM850" s="16">
        <v>0.0</v>
      </c>
      <c r="BN850" s="16">
        <v>84048.0</v>
      </c>
      <c r="BO850" s="16">
        <v>0.0</v>
      </c>
      <c r="BP850" s="16">
        <v>0.0</v>
      </c>
      <c r="BQ850" s="16">
        <v>0.0</v>
      </c>
      <c r="BR850" s="16">
        <v>60026.0</v>
      </c>
      <c r="BS850" s="16">
        <v>0.0</v>
      </c>
      <c r="BT850" s="16">
        <v>0.0</v>
      </c>
    </row>
    <row r="851">
      <c r="A851" s="14" t="s">
        <v>7950</v>
      </c>
      <c r="B851" s="16">
        <v>11.0</v>
      </c>
      <c r="C851" s="16">
        <v>4086791.0</v>
      </c>
      <c r="D851" s="17"/>
      <c r="E851" s="14" t="s">
        <v>2630</v>
      </c>
      <c r="F851" s="14" t="s">
        <v>2622</v>
      </c>
      <c r="G851" s="14" t="s">
        <v>5166</v>
      </c>
      <c r="H851" s="14" t="s">
        <v>2978</v>
      </c>
      <c r="I851" s="14" t="s">
        <v>21</v>
      </c>
      <c r="J851" s="14" t="s">
        <v>4852</v>
      </c>
      <c r="K851" s="14" t="s">
        <v>7951</v>
      </c>
      <c r="L851" s="14" t="s">
        <v>7951</v>
      </c>
      <c r="M851" s="14" t="s">
        <v>7952</v>
      </c>
      <c r="N851" s="14" t="s">
        <v>409</v>
      </c>
      <c r="P851" s="17"/>
      <c r="Q851" s="17"/>
      <c r="R851" s="16">
        <v>1.0</v>
      </c>
      <c r="S851" s="16">
        <v>1536536.0</v>
      </c>
      <c r="T851" s="18">
        <v>6.51E-7</v>
      </c>
      <c r="U851" s="16">
        <v>0.0</v>
      </c>
      <c r="V851" s="16">
        <v>0.0</v>
      </c>
      <c r="W851" s="14" t="s">
        <v>2978</v>
      </c>
      <c r="X851" s="17"/>
      <c r="Y851" s="17"/>
      <c r="Z851" s="16">
        <v>20.5</v>
      </c>
      <c r="AA851" s="17"/>
      <c r="AB851" s="16">
        <v>0.0</v>
      </c>
      <c r="AC851" s="16">
        <v>0.01</v>
      </c>
      <c r="AD851" s="16">
        <v>3.67</v>
      </c>
      <c r="AE851" s="17"/>
      <c r="AF851" s="17"/>
      <c r="AG851" s="16">
        <v>0.0</v>
      </c>
      <c r="AH851" s="16">
        <v>73110.0</v>
      </c>
      <c r="AI851" s="16">
        <v>0.0</v>
      </c>
      <c r="AJ851" s="16">
        <v>0.0</v>
      </c>
      <c r="AK851" s="16">
        <v>0.0</v>
      </c>
      <c r="AL851" s="16">
        <v>50980.0</v>
      </c>
      <c r="AM851" s="16">
        <v>0.0</v>
      </c>
      <c r="AN851" s="16">
        <v>0.0</v>
      </c>
      <c r="AO851" s="16">
        <v>0.0</v>
      </c>
      <c r="AP851" s="16">
        <v>28648.0</v>
      </c>
      <c r="AQ851" s="16">
        <v>0.0</v>
      </c>
      <c r="AR851" s="16">
        <v>0.0</v>
      </c>
      <c r="AS851" s="16">
        <v>0.0</v>
      </c>
      <c r="AT851" s="16">
        <v>40910.0</v>
      </c>
      <c r="AU851" s="16">
        <v>0.0</v>
      </c>
      <c r="AV851" s="16">
        <v>0.0</v>
      </c>
      <c r="AW851" s="16">
        <v>0.0</v>
      </c>
      <c r="AX851" s="16">
        <v>45182.0</v>
      </c>
      <c r="AY851" s="16">
        <v>0.0</v>
      </c>
      <c r="AZ851" s="16">
        <v>0.0</v>
      </c>
      <c r="BA851" s="16">
        <v>0.0</v>
      </c>
      <c r="BB851" s="16">
        <v>5984.0</v>
      </c>
      <c r="BC851" s="16">
        <v>0.0</v>
      </c>
      <c r="BD851" s="16">
        <v>0.0</v>
      </c>
      <c r="BE851" s="16">
        <v>1.0</v>
      </c>
      <c r="BF851" s="16">
        <v>1146750.0</v>
      </c>
      <c r="BG851" s="16">
        <v>0.0</v>
      </c>
      <c r="BH851" s="16">
        <v>0.0</v>
      </c>
      <c r="BI851" s="16">
        <v>0.0</v>
      </c>
      <c r="BJ851" s="16">
        <v>912.0</v>
      </c>
      <c r="BK851" s="16">
        <v>0.0</v>
      </c>
      <c r="BL851" s="16">
        <v>0.0</v>
      </c>
      <c r="BM851" s="16">
        <v>0.0</v>
      </c>
      <c r="BN851" s="16">
        <v>84040.0</v>
      </c>
      <c r="BO851" s="16">
        <v>0.0</v>
      </c>
      <c r="BP851" s="16">
        <v>0.0</v>
      </c>
      <c r="BQ851" s="16">
        <v>0.0</v>
      </c>
      <c r="BR851" s="16">
        <v>60020.0</v>
      </c>
      <c r="BS851" s="16">
        <v>0.0</v>
      </c>
      <c r="BT851" s="16">
        <v>0.0</v>
      </c>
    </row>
    <row r="852">
      <c r="A852" s="14" t="s">
        <v>7953</v>
      </c>
      <c r="B852" s="16">
        <v>11.0</v>
      </c>
      <c r="C852" s="16">
        <v>4086795.0</v>
      </c>
      <c r="D852" s="17"/>
      <c r="E852" s="14" t="s">
        <v>2630</v>
      </c>
      <c r="F852" s="14" t="s">
        <v>2631</v>
      </c>
      <c r="G852" s="14" t="s">
        <v>5166</v>
      </c>
      <c r="H852" s="14" t="s">
        <v>2978</v>
      </c>
      <c r="I852" s="14" t="s">
        <v>21</v>
      </c>
      <c r="J852" s="14" t="s">
        <v>4852</v>
      </c>
      <c r="K852" s="14" t="s">
        <v>7954</v>
      </c>
      <c r="L852" s="14" t="s">
        <v>7954</v>
      </c>
      <c r="M852" s="14" t="s">
        <v>7955</v>
      </c>
      <c r="N852" s="14" t="s">
        <v>409</v>
      </c>
      <c r="P852" s="17"/>
      <c r="Q852" s="17"/>
      <c r="R852" s="16">
        <v>1.0</v>
      </c>
      <c r="S852" s="16">
        <v>1536546.0</v>
      </c>
      <c r="T852" s="18">
        <v>6.51E-7</v>
      </c>
      <c r="U852" s="16">
        <v>0.0</v>
      </c>
      <c r="V852" s="16">
        <v>0.0</v>
      </c>
      <c r="W852" s="14" t="s">
        <v>2978</v>
      </c>
      <c r="X852" s="17"/>
      <c r="Y852" s="17"/>
      <c r="Z852" s="16">
        <v>22.8</v>
      </c>
      <c r="AA852" s="17"/>
      <c r="AB852" s="16">
        <v>0.0</v>
      </c>
      <c r="AC852" s="16">
        <v>0.01</v>
      </c>
      <c r="AD852" s="16">
        <v>2.91</v>
      </c>
      <c r="AE852" s="17"/>
      <c r="AF852" s="17"/>
      <c r="AG852" s="16">
        <v>0.0</v>
      </c>
      <c r="AH852" s="16">
        <v>73132.0</v>
      </c>
      <c r="AI852" s="16">
        <v>0.0</v>
      </c>
      <c r="AJ852" s="16">
        <v>0.0</v>
      </c>
      <c r="AK852" s="16">
        <v>0.0</v>
      </c>
      <c r="AL852" s="16">
        <v>50974.0</v>
      </c>
      <c r="AM852" s="16">
        <v>0.0</v>
      </c>
      <c r="AN852" s="16">
        <v>0.0</v>
      </c>
      <c r="AO852" s="16">
        <v>0.0</v>
      </c>
      <c r="AP852" s="16">
        <v>28648.0</v>
      </c>
      <c r="AQ852" s="16">
        <v>0.0</v>
      </c>
      <c r="AR852" s="16">
        <v>0.0</v>
      </c>
      <c r="AS852" s="16">
        <v>0.0</v>
      </c>
      <c r="AT852" s="16">
        <v>40906.0</v>
      </c>
      <c r="AU852" s="16">
        <v>0.0</v>
      </c>
      <c r="AV852" s="16">
        <v>0.0</v>
      </c>
      <c r="AW852" s="16">
        <v>0.0</v>
      </c>
      <c r="AX852" s="16">
        <v>45162.0</v>
      </c>
      <c r="AY852" s="16">
        <v>0.0</v>
      </c>
      <c r="AZ852" s="16">
        <v>0.0</v>
      </c>
      <c r="BA852" s="16">
        <v>0.0</v>
      </c>
      <c r="BB852" s="16">
        <v>5984.0</v>
      </c>
      <c r="BC852" s="16">
        <v>0.0</v>
      </c>
      <c r="BD852" s="16">
        <v>0.0</v>
      </c>
      <c r="BE852" s="16">
        <v>1.0</v>
      </c>
      <c r="BF852" s="16">
        <v>1146764.0</v>
      </c>
      <c r="BG852" s="16">
        <v>0.0</v>
      </c>
      <c r="BH852" s="16">
        <v>0.0</v>
      </c>
      <c r="BI852" s="16">
        <v>0.0</v>
      </c>
      <c r="BJ852" s="16">
        <v>912.0</v>
      </c>
      <c r="BK852" s="16">
        <v>0.0</v>
      </c>
      <c r="BL852" s="16">
        <v>0.0</v>
      </c>
      <c r="BM852" s="16">
        <v>0.0</v>
      </c>
      <c r="BN852" s="16">
        <v>84046.0</v>
      </c>
      <c r="BO852" s="16">
        <v>0.0</v>
      </c>
      <c r="BP852" s="16">
        <v>0.0</v>
      </c>
      <c r="BQ852" s="16">
        <v>0.0</v>
      </c>
      <c r="BR852" s="16">
        <v>60018.0</v>
      </c>
      <c r="BS852" s="16">
        <v>0.0</v>
      </c>
      <c r="BT852" s="16">
        <v>0.0</v>
      </c>
    </row>
    <row r="853">
      <c r="A853" s="14" t="s">
        <v>7956</v>
      </c>
      <c r="B853" s="16">
        <v>11.0</v>
      </c>
      <c r="C853" s="16">
        <v>4086793.0</v>
      </c>
      <c r="D853" s="17"/>
      <c r="E853" s="14" t="s">
        <v>2631</v>
      </c>
      <c r="F853" s="14" t="s">
        <v>2630</v>
      </c>
      <c r="G853" s="14" t="s">
        <v>5166</v>
      </c>
      <c r="H853" s="14" t="s">
        <v>2978</v>
      </c>
      <c r="I853" s="14" t="s">
        <v>21</v>
      </c>
      <c r="J853" s="14" t="s">
        <v>4852</v>
      </c>
      <c r="K853" s="14" t="s">
        <v>7957</v>
      </c>
      <c r="L853" s="14" t="s">
        <v>7957</v>
      </c>
      <c r="M853" s="14" t="s">
        <v>7958</v>
      </c>
      <c r="N853" s="14" t="s">
        <v>409</v>
      </c>
      <c r="P853" s="17"/>
      <c r="Q853" s="17"/>
      <c r="R853" s="16">
        <v>1.0</v>
      </c>
      <c r="S853" s="16">
        <v>1536576.0</v>
      </c>
      <c r="T853" s="18">
        <v>6.51E-7</v>
      </c>
      <c r="U853" s="16">
        <v>0.0</v>
      </c>
      <c r="V853" s="16">
        <v>0.0</v>
      </c>
      <c r="W853" s="14" t="s">
        <v>2978</v>
      </c>
      <c r="X853" s="17"/>
      <c r="Y853" s="17"/>
      <c r="Z853" s="16">
        <v>23.2</v>
      </c>
      <c r="AA853" s="17"/>
      <c r="AB853" s="16">
        <v>0.0</v>
      </c>
      <c r="AC853" s="16">
        <v>0.01</v>
      </c>
      <c r="AD853" s="16">
        <v>8.73</v>
      </c>
      <c r="AE853" s="17"/>
      <c r="AF853" s="17"/>
      <c r="AG853" s="16">
        <v>0.0</v>
      </c>
      <c r="AH853" s="16">
        <v>73144.0</v>
      </c>
      <c r="AI853" s="16">
        <v>0.0</v>
      </c>
      <c r="AJ853" s="16">
        <v>0.0</v>
      </c>
      <c r="AK853" s="16">
        <v>0.0</v>
      </c>
      <c r="AL853" s="16">
        <v>50986.0</v>
      </c>
      <c r="AM853" s="16">
        <v>0.0</v>
      </c>
      <c r="AN853" s="16">
        <v>0.0</v>
      </c>
      <c r="AO853" s="16">
        <v>0.0</v>
      </c>
      <c r="AP853" s="16">
        <v>28646.0</v>
      </c>
      <c r="AQ853" s="16">
        <v>0.0</v>
      </c>
      <c r="AR853" s="16">
        <v>0.0</v>
      </c>
      <c r="AS853" s="16">
        <v>0.0</v>
      </c>
      <c r="AT853" s="16">
        <v>40910.0</v>
      </c>
      <c r="AU853" s="16">
        <v>0.0</v>
      </c>
      <c r="AV853" s="16">
        <v>0.0</v>
      </c>
      <c r="AW853" s="16">
        <v>0.0</v>
      </c>
      <c r="AX853" s="16">
        <v>45172.0</v>
      </c>
      <c r="AY853" s="16">
        <v>0.0</v>
      </c>
      <c r="AZ853" s="16">
        <v>0.0</v>
      </c>
      <c r="BA853" s="16">
        <v>0.0</v>
      </c>
      <c r="BB853" s="16">
        <v>5984.0</v>
      </c>
      <c r="BC853" s="16">
        <v>0.0</v>
      </c>
      <c r="BD853" s="16">
        <v>0.0</v>
      </c>
      <c r="BE853" s="16">
        <v>1.0</v>
      </c>
      <c r="BF853" s="16">
        <v>1146754.0</v>
      </c>
      <c r="BG853" s="16">
        <v>0.0</v>
      </c>
      <c r="BH853" s="16">
        <v>0.0</v>
      </c>
      <c r="BI853" s="16">
        <v>0.0</v>
      </c>
      <c r="BJ853" s="16">
        <v>912.0</v>
      </c>
      <c r="BK853" s="16">
        <v>0.0</v>
      </c>
      <c r="BL853" s="16">
        <v>0.0</v>
      </c>
      <c r="BM853" s="16">
        <v>0.0</v>
      </c>
      <c r="BN853" s="16">
        <v>84038.0</v>
      </c>
      <c r="BO853" s="16">
        <v>0.0</v>
      </c>
      <c r="BP853" s="16">
        <v>0.0</v>
      </c>
      <c r="BQ853" s="16">
        <v>0.0</v>
      </c>
      <c r="BR853" s="16">
        <v>60030.0</v>
      </c>
      <c r="BS853" s="16">
        <v>0.0</v>
      </c>
      <c r="BT853" s="16">
        <v>0.0</v>
      </c>
    </row>
    <row r="854">
      <c r="A854" s="14" t="s">
        <v>7959</v>
      </c>
      <c r="B854" s="16">
        <v>11.0</v>
      </c>
      <c r="C854" s="16">
        <v>4086797.0</v>
      </c>
      <c r="D854" s="17"/>
      <c r="E854" s="14" t="s">
        <v>2622</v>
      </c>
      <c r="F854" s="14" t="s">
        <v>2621</v>
      </c>
      <c r="G854" s="14" t="s">
        <v>5166</v>
      </c>
      <c r="H854" s="14" t="s">
        <v>2978</v>
      </c>
      <c r="I854" s="14" t="s">
        <v>21</v>
      </c>
      <c r="J854" s="14" t="s">
        <v>4852</v>
      </c>
      <c r="K854" s="14" t="s">
        <v>7960</v>
      </c>
      <c r="L854" s="14" t="s">
        <v>7960</v>
      </c>
      <c r="M854" s="14" t="s">
        <v>7961</v>
      </c>
      <c r="N854" s="14" t="s">
        <v>409</v>
      </c>
      <c r="P854" s="17"/>
      <c r="Q854" s="17"/>
      <c r="R854" s="16">
        <v>1.0</v>
      </c>
      <c r="S854" s="16">
        <v>1536590.0</v>
      </c>
      <c r="T854" s="18">
        <v>6.51E-7</v>
      </c>
      <c r="U854" s="16">
        <v>0.0</v>
      </c>
      <c r="V854" s="16">
        <v>0.0</v>
      </c>
      <c r="W854" s="14" t="s">
        <v>2978</v>
      </c>
      <c r="X854" s="17"/>
      <c r="Y854" s="17"/>
      <c r="Z854" s="16">
        <v>9.78</v>
      </c>
      <c r="AA854" s="17"/>
      <c r="AB854" s="16">
        <v>0.0</v>
      </c>
      <c r="AC854" s="16">
        <v>0.02</v>
      </c>
      <c r="AD854" s="16">
        <v>5.93</v>
      </c>
      <c r="AE854" s="17"/>
      <c r="AF854" s="17"/>
      <c r="AG854" s="16">
        <v>0.0</v>
      </c>
      <c r="AH854" s="16">
        <v>73162.0</v>
      </c>
      <c r="AI854" s="16">
        <v>0.0</v>
      </c>
      <c r="AJ854" s="16">
        <v>0.0</v>
      </c>
      <c r="AK854" s="16">
        <v>0.0</v>
      </c>
      <c r="AL854" s="16">
        <v>50986.0</v>
      </c>
      <c r="AM854" s="16">
        <v>0.0</v>
      </c>
      <c r="AN854" s="16">
        <v>0.0</v>
      </c>
      <c r="AO854" s="16">
        <v>0.0</v>
      </c>
      <c r="AP854" s="16">
        <v>28648.0</v>
      </c>
      <c r="AQ854" s="16">
        <v>0.0</v>
      </c>
      <c r="AR854" s="16">
        <v>0.0</v>
      </c>
      <c r="AS854" s="16">
        <v>0.0</v>
      </c>
      <c r="AT854" s="16">
        <v>40920.0</v>
      </c>
      <c r="AU854" s="16">
        <v>0.0</v>
      </c>
      <c r="AV854" s="16">
        <v>0.0</v>
      </c>
      <c r="AW854" s="16">
        <v>0.0</v>
      </c>
      <c r="AX854" s="16">
        <v>45148.0</v>
      </c>
      <c r="AY854" s="16">
        <v>0.0</v>
      </c>
      <c r="AZ854" s="16">
        <v>0.0</v>
      </c>
      <c r="BA854" s="16">
        <v>0.0</v>
      </c>
      <c r="BB854" s="16">
        <v>5984.0</v>
      </c>
      <c r="BC854" s="16">
        <v>0.0</v>
      </c>
      <c r="BD854" s="16">
        <v>0.0</v>
      </c>
      <c r="BE854" s="16">
        <v>1.0</v>
      </c>
      <c r="BF854" s="16">
        <v>1146760.0</v>
      </c>
      <c r="BG854" s="16">
        <v>0.0</v>
      </c>
      <c r="BH854" s="16">
        <v>0.0</v>
      </c>
      <c r="BI854" s="16">
        <v>0.0</v>
      </c>
      <c r="BJ854" s="16">
        <v>912.0</v>
      </c>
      <c r="BK854" s="16">
        <v>0.0</v>
      </c>
      <c r="BL854" s="16">
        <v>0.0</v>
      </c>
      <c r="BM854" s="16">
        <v>0.0</v>
      </c>
      <c r="BN854" s="16">
        <v>84050.0</v>
      </c>
      <c r="BO854" s="16">
        <v>0.0</v>
      </c>
      <c r="BP854" s="16">
        <v>0.0</v>
      </c>
      <c r="BQ854" s="16">
        <v>0.0</v>
      </c>
      <c r="BR854" s="16">
        <v>60020.0</v>
      </c>
      <c r="BS854" s="16">
        <v>0.0</v>
      </c>
      <c r="BT854" s="16">
        <v>0.0</v>
      </c>
    </row>
    <row r="855">
      <c r="A855" s="14" t="s">
        <v>7962</v>
      </c>
      <c r="B855" s="16">
        <v>11.0</v>
      </c>
      <c r="C855" s="16">
        <v>4086787.0</v>
      </c>
      <c r="D855" s="17"/>
      <c r="E855" s="14" t="s">
        <v>2622</v>
      </c>
      <c r="F855" s="14" t="s">
        <v>2621</v>
      </c>
      <c r="G855" s="14" t="s">
        <v>5166</v>
      </c>
      <c r="H855" s="14" t="s">
        <v>2978</v>
      </c>
      <c r="I855" s="14" t="s">
        <v>21</v>
      </c>
      <c r="J855" s="14" t="s">
        <v>4852</v>
      </c>
      <c r="K855" s="14" t="s">
        <v>7963</v>
      </c>
      <c r="L855" s="14" t="s">
        <v>7963</v>
      </c>
      <c r="M855" s="14" t="s">
        <v>7964</v>
      </c>
      <c r="N855" s="14" t="s">
        <v>4848</v>
      </c>
      <c r="P855" s="17"/>
      <c r="Q855" s="17"/>
      <c r="R855" s="16">
        <v>1.0</v>
      </c>
      <c r="S855" s="16">
        <v>1536622.0</v>
      </c>
      <c r="T855" s="18">
        <v>6.51E-7</v>
      </c>
      <c r="U855" s="16">
        <v>0.0</v>
      </c>
      <c r="V855" s="16">
        <v>0.0</v>
      </c>
      <c r="W855" s="14" t="s">
        <v>2978</v>
      </c>
      <c r="X855" s="17"/>
      <c r="Y855" s="17"/>
      <c r="Z855" s="16">
        <v>6.52</v>
      </c>
      <c r="AA855" s="17"/>
      <c r="AB855" s="16">
        <v>0.0</v>
      </c>
      <c r="AC855" s="16">
        <v>0.0</v>
      </c>
      <c r="AD855" s="16">
        <v>3.0</v>
      </c>
      <c r="AE855" s="17"/>
      <c r="AF855" s="17"/>
      <c r="AG855" s="16">
        <v>0.0</v>
      </c>
      <c r="AH855" s="16">
        <v>73048.0</v>
      </c>
      <c r="AI855" s="16">
        <v>0.0</v>
      </c>
      <c r="AJ855" s="16">
        <v>0.0</v>
      </c>
      <c r="AK855" s="16">
        <v>0.0</v>
      </c>
      <c r="AL855" s="16">
        <v>50968.0</v>
      </c>
      <c r="AM855" s="16">
        <v>0.0</v>
      </c>
      <c r="AN855" s="16">
        <v>0.0</v>
      </c>
      <c r="AO855" s="16">
        <v>0.0</v>
      </c>
      <c r="AP855" s="16">
        <v>28648.0</v>
      </c>
      <c r="AQ855" s="16">
        <v>0.0</v>
      </c>
      <c r="AR855" s="16">
        <v>0.0</v>
      </c>
      <c r="AS855" s="16">
        <v>0.0</v>
      </c>
      <c r="AT855" s="16">
        <v>40926.0</v>
      </c>
      <c r="AU855" s="16">
        <v>0.0</v>
      </c>
      <c r="AV855" s="16">
        <v>0.0</v>
      </c>
      <c r="AW855" s="16">
        <v>0.0</v>
      </c>
      <c r="AX855" s="16">
        <v>45256.0</v>
      </c>
      <c r="AY855" s="16">
        <v>0.0</v>
      </c>
      <c r="AZ855" s="16">
        <v>0.0</v>
      </c>
      <c r="BA855" s="16">
        <v>0.0</v>
      </c>
      <c r="BB855" s="16">
        <v>6008.0</v>
      </c>
      <c r="BC855" s="16">
        <v>0.0</v>
      </c>
      <c r="BD855" s="16">
        <v>0.0</v>
      </c>
      <c r="BE855" s="16">
        <v>0.0</v>
      </c>
      <c r="BF855" s="16">
        <v>1146804.0</v>
      </c>
      <c r="BG855" s="16">
        <v>0.0</v>
      </c>
      <c r="BH855" s="16">
        <v>0.0</v>
      </c>
      <c r="BI855" s="16">
        <v>0.0</v>
      </c>
      <c r="BJ855" s="16">
        <v>912.0</v>
      </c>
      <c r="BK855" s="16">
        <v>0.0</v>
      </c>
      <c r="BL855" s="16">
        <v>0.0</v>
      </c>
      <c r="BM855" s="16">
        <v>1.0</v>
      </c>
      <c r="BN855" s="16">
        <v>84050.0</v>
      </c>
      <c r="BO855" s="16">
        <v>0.0</v>
      </c>
      <c r="BP855" s="16">
        <v>0.0</v>
      </c>
      <c r="BQ855" s="16">
        <v>0.0</v>
      </c>
      <c r="BR855" s="16">
        <v>60002.0</v>
      </c>
      <c r="BS855" s="16">
        <v>0.0</v>
      </c>
      <c r="BT855" s="16">
        <v>0.0</v>
      </c>
    </row>
    <row r="856">
      <c r="A856" s="14" t="s">
        <v>7965</v>
      </c>
      <c r="B856" s="16">
        <v>11.0</v>
      </c>
      <c r="C856" s="16">
        <v>4086792.0</v>
      </c>
      <c r="D856" s="14" t="s">
        <v>7966</v>
      </c>
      <c r="E856" s="14" t="s">
        <v>2621</v>
      </c>
      <c r="F856" s="14" t="s">
        <v>2631</v>
      </c>
      <c r="G856" s="14" t="s">
        <v>5166</v>
      </c>
      <c r="H856" s="14" t="s">
        <v>2978</v>
      </c>
      <c r="I856" s="14" t="s">
        <v>21</v>
      </c>
      <c r="J856" s="14" t="s">
        <v>4852</v>
      </c>
      <c r="K856" s="14" t="s">
        <v>7967</v>
      </c>
      <c r="L856" s="14" t="s">
        <v>7967</v>
      </c>
      <c r="M856" s="14" t="s">
        <v>7968</v>
      </c>
      <c r="N856" s="14" t="s">
        <v>409</v>
      </c>
      <c r="O856" s="14" t="s">
        <v>410</v>
      </c>
      <c r="P856" s="16">
        <v>1326507.0</v>
      </c>
      <c r="Q856" s="17"/>
      <c r="R856" s="16">
        <v>1.0</v>
      </c>
      <c r="S856" s="16">
        <v>1536686.0</v>
      </c>
      <c r="T856" s="18">
        <v>6.51E-7</v>
      </c>
      <c r="U856" s="16">
        <v>0.0</v>
      </c>
      <c r="V856" s="16">
        <v>0.0</v>
      </c>
      <c r="W856" s="14" t="s">
        <v>2978</v>
      </c>
      <c r="X856" s="17"/>
      <c r="Y856" s="17"/>
      <c r="Z856" s="16">
        <v>16.3</v>
      </c>
      <c r="AA856" s="17"/>
      <c r="AB856" s="16">
        <v>0.0</v>
      </c>
      <c r="AC856" s="16">
        <v>0.01</v>
      </c>
      <c r="AD856" s="16">
        <v>0.13</v>
      </c>
      <c r="AE856" s="17"/>
      <c r="AF856" s="17"/>
      <c r="AG856" s="16">
        <v>0.0</v>
      </c>
      <c r="AH856" s="16">
        <v>73168.0</v>
      </c>
      <c r="AI856" s="16">
        <v>0.0</v>
      </c>
      <c r="AJ856" s="16">
        <v>0.0</v>
      </c>
      <c r="AK856" s="16">
        <v>0.0</v>
      </c>
      <c r="AL856" s="16">
        <v>50994.0</v>
      </c>
      <c r="AM856" s="16">
        <v>0.0</v>
      </c>
      <c r="AN856" s="16">
        <v>0.0</v>
      </c>
      <c r="AO856" s="16">
        <v>0.0</v>
      </c>
      <c r="AP856" s="16">
        <v>28648.0</v>
      </c>
      <c r="AQ856" s="16">
        <v>0.0</v>
      </c>
      <c r="AR856" s="16">
        <v>0.0</v>
      </c>
      <c r="AS856" s="16">
        <v>0.0</v>
      </c>
      <c r="AT856" s="16">
        <v>40916.0</v>
      </c>
      <c r="AU856" s="16">
        <v>0.0</v>
      </c>
      <c r="AV856" s="16">
        <v>0.0</v>
      </c>
      <c r="AW856" s="16">
        <v>0.0</v>
      </c>
      <c r="AX856" s="16">
        <v>45196.0</v>
      </c>
      <c r="AY856" s="16">
        <v>0.0</v>
      </c>
      <c r="AZ856" s="16">
        <v>0.0</v>
      </c>
      <c r="BA856" s="16">
        <v>0.0</v>
      </c>
      <c r="BB856" s="16">
        <v>5984.0</v>
      </c>
      <c r="BC856" s="16">
        <v>0.0</v>
      </c>
      <c r="BD856" s="16">
        <v>0.0</v>
      </c>
      <c r="BE856" s="16">
        <v>1.0</v>
      </c>
      <c r="BF856" s="16">
        <v>1146786.0</v>
      </c>
      <c r="BG856" s="16">
        <v>0.0</v>
      </c>
      <c r="BH856" s="16">
        <v>0.0</v>
      </c>
      <c r="BI856" s="16">
        <v>0.0</v>
      </c>
      <c r="BJ856" s="16">
        <v>912.0</v>
      </c>
      <c r="BK856" s="16">
        <v>0.0</v>
      </c>
      <c r="BL856" s="16">
        <v>0.0</v>
      </c>
      <c r="BM856" s="16">
        <v>0.0</v>
      </c>
      <c r="BN856" s="16">
        <v>84054.0</v>
      </c>
      <c r="BO856" s="16">
        <v>0.0</v>
      </c>
      <c r="BP856" s="16">
        <v>0.0</v>
      </c>
      <c r="BQ856" s="16">
        <v>0.0</v>
      </c>
      <c r="BR856" s="16">
        <v>60028.0</v>
      </c>
      <c r="BS856" s="16">
        <v>0.0</v>
      </c>
      <c r="BT856" s="16">
        <v>0.0</v>
      </c>
    </row>
    <row r="857">
      <c r="A857" s="14" t="s">
        <v>7969</v>
      </c>
      <c r="B857" s="16">
        <v>11.0</v>
      </c>
      <c r="C857" s="16">
        <v>4086711.0</v>
      </c>
      <c r="D857" s="14" t="s">
        <v>7970</v>
      </c>
      <c r="E857" s="14" t="s">
        <v>2622</v>
      </c>
      <c r="F857" s="14" t="s">
        <v>2621</v>
      </c>
      <c r="G857" s="14" t="s">
        <v>5166</v>
      </c>
      <c r="H857" s="14" t="s">
        <v>2978</v>
      </c>
      <c r="I857" s="14" t="s">
        <v>21</v>
      </c>
      <c r="J857" s="14" t="s">
        <v>4852</v>
      </c>
      <c r="K857" s="14" t="s">
        <v>7971</v>
      </c>
      <c r="L857" s="14" t="s">
        <v>7971</v>
      </c>
      <c r="M857" s="14" t="s">
        <v>7972</v>
      </c>
      <c r="N857" s="14" t="s">
        <v>409</v>
      </c>
      <c r="P857" s="17"/>
      <c r="Q857" s="14" t="s">
        <v>5024</v>
      </c>
      <c r="R857" s="16">
        <v>1.0</v>
      </c>
      <c r="S857" s="16">
        <v>1536772.0</v>
      </c>
      <c r="T857" s="18">
        <v>6.51E-7</v>
      </c>
      <c r="U857" s="16">
        <v>0.0</v>
      </c>
      <c r="V857" s="16">
        <v>0.0</v>
      </c>
      <c r="W857" s="14" t="s">
        <v>2978</v>
      </c>
      <c r="X857" s="17"/>
      <c r="Y857" s="17"/>
      <c r="Z857" s="16">
        <v>10.9</v>
      </c>
      <c r="AA857" s="17"/>
      <c r="AB857" s="16">
        <v>0.0</v>
      </c>
      <c r="AC857" s="16">
        <v>0.0</v>
      </c>
      <c r="AD857" s="16">
        <v>4.8</v>
      </c>
      <c r="AE857" s="17"/>
      <c r="AF857" s="17"/>
      <c r="AG857" s="16">
        <v>0.0</v>
      </c>
      <c r="AH857" s="16">
        <v>73096.0</v>
      </c>
      <c r="AI857" s="16">
        <v>0.0</v>
      </c>
      <c r="AJ857" s="16">
        <v>0.0</v>
      </c>
      <c r="AK857" s="16">
        <v>0.0</v>
      </c>
      <c r="AL857" s="16">
        <v>50950.0</v>
      </c>
      <c r="AM857" s="16">
        <v>0.0</v>
      </c>
      <c r="AN857" s="16">
        <v>0.0</v>
      </c>
      <c r="AO857" s="16">
        <v>0.0</v>
      </c>
      <c r="AP857" s="16">
        <v>28636.0</v>
      </c>
      <c r="AQ857" s="16">
        <v>0.0</v>
      </c>
      <c r="AR857" s="16">
        <v>0.0</v>
      </c>
      <c r="AS857" s="16">
        <v>0.0</v>
      </c>
      <c r="AT857" s="16">
        <v>40908.0</v>
      </c>
      <c r="AU857" s="16">
        <v>0.0</v>
      </c>
      <c r="AV857" s="16">
        <v>0.0</v>
      </c>
      <c r="AW857" s="16">
        <v>0.0</v>
      </c>
      <c r="AX857" s="16">
        <v>46206.0</v>
      </c>
      <c r="AY857" s="16">
        <v>0.0</v>
      </c>
      <c r="AZ857" s="16">
        <v>0.0</v>
      </c>
      <c r="BA857" s="16">
        <v>0.0</v>
      </c>
      <c r="BB857" s="16">
        <v>5986.0</v>
      </c>
      <c r="BC857" s="16">
        <v>0.0</v>
      </c>
      <c r="BD857" s="16">
        <v>0.0</v>
      </c>
      <c r="BE857" s="16">
        <v>0.0</v>
      </c>
      <c r="BF857" s="16">
        <v>1146070.0</v>
      </c>
      <c r="BG857" s="16">
        <v>0.0</v>
      </c>
      <c r="BH857" s="16">
        <v>0.0</v>
      </c>
      <c r="BI857" s="16">
        <v>0.0</v>
      </c>
      <c r="BJ857" s="16">
        <v>912.0</v>
      </c>
      <c r="BK857" s="16">
        <v>0.0</v>
      </c>
      <c r="BL857" s="16">
        <v>0.0</v>
      </c>
      <c r="BM857" s="16">
        <v>1.0</v>
      </c>
      <c r="BN857" s="16">
        <v>84024.0</v>
      </c>
      <c r="BO857" s="16">
        <v>0.0</v>
      </c>
      <c r="BP857" s="16">
        <v>0.0</v>
      </c>
      <c r="BQ857" s="16">
        <v>0.0</v>
      </c>
      <c r="BR857" s="16">
        <v>59984.0</v>
      </c>
      <c r="BS857" s="16">
        <v>0.0</v>
      </c>
      <c r="BT857" s="16">
        <v>0.0</v>
      </c>
    </row>
    <row r="858">
      <c r="A858" s="14" t="s">
        <v>7973</v>
      </c>
      <c r="B858" s="16">
        <v>11.0</v>
      </c>
      <c r="C858" s="16">
        <v>4086711.0</v>
      </c>
      <c r="D858" s="17"/>
      <c r="E858" s="14" t="s">
        <v>2622</v>
      </c>
      <c r="F858" s="14" t="s">
        <v>2631</v>
      </c>
      <c r="G858" s="14" t="s">
        <v>5166</v>
      </c>
      <c r="H858" s="14" t="s">
        <v>2978</v>
      </c>
      <c r="I858" s="14" t="s">
        <v>21</v>
      </c>
      <c r="J858" s="14" t="s">
        <v>4852</v>
      </c>
      <c r="K858" s="14" t="s">
        <v>7974</v>
      </c>
      <c r="L858" s="14" t="s">
        <v>7974</v>
      </c>
      <c r="M858" s="14" t="s">
        <v>7975</v>
      </c>
      <c r="N858" s="14" t="s">
        <v>409</v>
      </c>
      <c r="P858" s="17"/>
      <c r="Q858" s="14" t="s">
        <v>5024</v>
      </c>
      <c r="R858" s="16">
        <v>1.0</v>
      </c>
      <c r="S858" s="16">
        <v>1536772.0</v>
      </c>
      <c r="T858" s="18">
        <v>6.51E-7</v>
      </c>
      <c r="U858" s="16">
        <v>0.0</v>
      </c>
      <c r="V858" s="16">
        <v>0.0</v>
      </c>
      <c r="W858" s="14" t="s">
        <v>2978</v>
      </c>
      <c r="X858" s="17"/>
      <c r="Y858" s="17"/>
      <c r="Z858" s="16">
        <v>3.02</v>
      </c>
      <c r="AA858" s="17"/>
      <c r="AB858" s="16">
        <v>0.0</v>
      </c>
      <c r="AC858" s="16">
        <v>0.01</v>
      </c>
      <c r="AD858" s="16">
        <v>4.8</v>
      </c>
      <c r="AE858" s="17"/>
      <c r="AF858" s="17"/>
      <c r="AG858" s="16">
        <v>0.0</v>
      </c>
      <c r="AH858" s="16">
        <v>73096.0</v>
      </c>
      <c r="AI858" s="16">
        <v>0.0</v>
      </c>
      <c r="AJ858" s="16">
        <v>0.0</v>
      </c>
      <c r="AK858" s="16">
        <v>0.0</v>
      </c>
      <c r="AL858" s="16">
        <v>50950.0</v>
      </c>
      <c r="AM858" s="16">
        <v>0.0</v>
      </c>
      <c r="AN858" s="16">
        <v>0.0</v>
      </c>
      <c r="AO858" s="16">
        <v>0.0</v>
      </c>
      <c r="AP858" s="16">
        <v>28636.0</v>
      </c>
      <c r="AQ858" s="16">
        <v>0.0</v>
      </c>
      <c r="AR858" s="16">
        <v>0.0</v>
      </c>
      <c r="AS858" s="16">
        <v>0.0</v>
      </c>
      <c r="AT858" s="16">
        <v>40908.0</v>
      </c>
      <c r="AU858" s="16">
        <v>0.0</v>
      </c>
      <c r="AV858" s="16">
        <v>0.0</v>
      </c>
      <c r="AW858" s="16">
        <v>0.0</v>
      </c>
      <c r="AX858" s="16">
        <v>46206.0</v>
      </c>
      <c r="AY858" s="16">
        <v>0.0</v>
      </c>
      <c r="AZ858" s="16">
        <v>0.0</v>
      </c>
      <c r="BA858" s="16">
        <v>0.0</v>
      </c>
      <c r="BB858" s="16">
        <v>5986.0</v>
      </c>
      <c r="BC858" s="16">
        <v>0.0</v>
      </c>
      <c r="BD858" s="16">
        <v>0.0</v>
      </c>
      <c r="BE858" s="16">
        <v>1.0</v>
      </c>
      <c r="BF858" s="16">
        <v>1146070.0</v>
      </c>
      <c r="BG858" s="16">
        <v>0.0</v>
      </c>
      <c r="BH858" s="16">
        <v>0.0</v>
      </c>
      <c r="BI858" s="16">
        <v>0.0</v>
      </c>
      <c r="BJ858" s="16">
        <v>912.0</v>
      </c>
      <c r="BK858" s="16">
        <v>0.0</v>
      </c>
      <c r="BL858" s="16">
        <v>0.0</v>
      </c>
      <c r="BM858" s="16">
        <v>0.0</v>
      </c>
      <c r="BN858" s="16">
        <v>84024.0</v>
      </c>
      <c r="BO858" s="16">
        <v>0.0</v>
      </c>
      <c r="BP858" s="16">
        <v>0.0</v>
      </c>
      <c r="BQ858" s="16">
        <v>0.0</v>
      </c>
      <c r="BR858" s="16">
        <v>59984.0</v>
      </c>
      <c r="BS858" s="16">
        <v>0.0</v>
      </c>
      <c r="BT858" s="16">
        <v>0.0</v>
      </c>
    </row>
    <row r="859">
      <c r="A859" s="14" t="s">
        <v>7976</v>
      </c>
      <c r="B859" s="16">
        <v>11.0</v>
      </c>
      <c r="C859" s="16">
        <v>4086768.0</v>
      </c>
      <c r="D859" s="14" t="s">
        <v>7977</v>
      </c>
      <c r="E859" s="14" t="s">
        <v>2630</v>
      </c>
      <c r="F859" s="14" t="s">
        <v>2631</v>
      </c>
      <c r="G859" s="14" t="s">
        <v>6733</v>
      </c>
      <c r="H859" s="14" t="s">
        <v>21</v>
      </c>
      <c r="I859" s="14" t="s">
        <v>2978</v>
      </c>
      <c r="J859" s="14" t="s">
        <v>4852</v>
      </c>
      <c r="K859" s="14" t="s">
        <v>7978</v>
      </c>
      <c r="L859" s="14" t="s">
        <v>7978</v>
      </c>
      <c r="M859" s="14" t="s">
        <v>7979</v>
      </c>
      <c r="N859" s="14" t="s">
        <v>409</v>
      </c>
      <c r="P859" s="17"/>
      <c r="Q859" s="14" t="s">
        <v>5024</v>
      </c>
      <c r="R859" s="16">
        <v>1.0</v>
      </c>
      <c r="S859" s="16">
        <v>1536786.0</v>
      </c>
      <c r="T859" s="18">
        <v>6.51E-7</v>
      </c>
      <c r="U859" s="16">
        <v>0.0</v>
      </c>
      <c r="V859" s="16">
        <v>0.0</v>
      </c>
      <c r="W859" s="14" t="s">
        <v>2978</v>
      </c>
      <c r="X859" s="17"/>
      <c r="Y859" s="17"/>
      <c r="Z859" s="16">
        <v>19.6</v>
      </c>
      <c r="AA859" s="17"/>
      <c r="AB859" s="16">
        <v>0.0</v>
      </c>
      <c r="AC859" s="16">
        <v>0.07</v>
      </c>
      <c r="AD859" s="16">
        <v>3.67</v>
      </c>
      <c r="AE859" s="17"/>
      <c r="AF859" s="17"/>
      <c r="AG859" s="16">
        <v>0.0</v>
      </c>
      <c r="AH859" s="16">
        <v>72936.0</v>
      </c>
      <c r="AI859" s="16">
        <v>0.0</v>
      </c>
      <c r="AJ859" s="16">
        <v>0.0</v>
      </c>
      <c r="AK859" s="16">
        <v>1.0</v>
      </c>
      <c r="AL859" s="16">
        <v>50954.0</v>
      </c>
      <c r="AM859" s="16">
        <v>0.0</v>
      </c>
      <c r="AN859" s="16">
        <v>0.0</v>
      </c>
      <c r="AO859" s="16">
        <v>0.0</v>
      </c>
      <c r="AP859" s="16">
        <v>28648.0</v>
      </c>
      <c r="AQ859" s="16">
        <v>0.0</v>
      </c>
      <c r="AR859" s="16">
        <v>0.0</v>
      </c>
      <c r="AS859" s="16">
        <v>0.0</v>
      </c>
      <c r="AT859" s="16">
        <v>40918.0</v>
      </c>
      <c r="AU859" s="16">
        <v>0.0</v>
      </c>
      <c r="AV859" s="16">
        <v>0.0</v>
      </c>
      <c r="AW859" s="16">
        <v>0.0</v>
      </c>
      <c r="AX859" s="16">
        <v>45516.0</v>
      </c>
      <c r="AY859" s="16">
        <v>0.0</v>
      </c>
      <c r="AZ859" s="16">
        <v>0.0</v>
      </c>
      <c r="BA859" s="16">
        <v>0.0</v>
      </c>
      <c r="BB859" s="16">
        <v>6010.0</v>
      </c>
      <c r="BC859" s="16">
        <v>0.0</v>
      </c>
      <c r="BD859" s="16">
        <v>0.0</v>
      </c>
      <c r="BE859" s="16">
        <v>0.0</v>
      </c>
      <c r="BF859" s="16">
        <v>1146820.0</v>
      </c>
      <c r="BG859" s="16">
        <v>0.0</v>
      </c>
      <c r="BH859" s="16">
        <v>0.0</v>
      </c>
      <c r="BI859" s="16">
        <v>0.0</v>
      </c>
      <c r="BJ859" s="16">
        <v>912.0</v>
      </c>
      <c r="BK859" s="16">
        <v>0.0</v>
      </c>
      <c r="BL859" s="16">
        <v>0.0</v>
      </c>
      <c r="BM859" s="16">
        <v>0.0</v>
      </c>
      <c r="BN859" s="16">
        <v>84048.0</v>
      </c>
      <c r="BO859" s="16">
        <v>0.0</v>
      </c>
      <c r="BP859" s="16">
        <v>0.0</v>
      </c>
      <c r="BQ859" s="16">
        <v>0.0</v>
      </c>
      <c r="BR859" s="16">
        <v>60024.0</v>
      </c>
      <c r="BS859" s="16">
        <v>0.0</v>
      </c>
      <c r="BT859" s="16">
        <v>0.0</v>
      </c>
    </row>
    <row r="860">
      <c r="A860" s="14" t="s">
        <v>7980</v>
      </c>
      <c r="B860" s="16">
        <v>11.0</v>
      </c>
      <c r="C860" s="16">
        <v>4086779.0</v>
      </c>
      <c r="D860" s="17"/>
      <c r="E860" s="14" t="s">
        <v>2621</v>
      </c>
      <c r="F860" s="14" t="s">
        <v>2630</v>
      </c>
      <c r="G860" s="14" t="s">
        <v>5166</v>
      </c>
      <c r="H860" s="14" t="s">
        <v>2978</v>
      </c>
      <c r="I860" s="14" t="s">
        <v>21</v>
      </c>
      <c r="J860" s="14" t="s">
        <v>4852</v>
      </c>
      <c r="K860" s="14" t="s">
        <v>7981</v>
      </c>
      <c r="L860" s="14" t="s">
        <v>7981</v>
      </c>
      <c r="M860" s="14" t="s">
        <v>7982</v>
      </c>
      <c r="N860" s="14" t="s">
        <v>409</v>
      </c>
      <c r="P860" s="17"/>
      <c r="Q860" s="17"/>
      <c r="R860" s="16">
        <v>1.0</v>
      </c>
      <c r="S860" s="16">
        <v>1536876.0</v>
      </c>
      <c r="T860" s="18">
        <v>6.51E-7</v>
      </c>
      <c r="U860" s="16">
        <v>0.0</v>
      </c>
      <c r="V860" s="16">
        <v>0.0</v>
      </c>
      <c r="W860" s="14" t="s">
        <v>2978</v>
      </c>
      <c r="X860" s="17"/>
      <c r="Y860" s="17"/>
      <c r="Z860" s="16">
        <v>22.3</v>
      </c>
      <c r="AA860" s="17"/>
      <c r="AB860" s="16">
        <v>0.0</v>
      </c>
      <c r="AC860" s="16">
        <v>0.05</v>
      </c>
      <c r="AD860" s="16">
        <v>2.3</v>
      </c>
      <c r="AE860" s="17"/>
      <c r="AF860" s="17"/>
      <c r="AG860" s="16">
        <v>0.0</v>
      </c>
      <c r="AH860" s="16">
        <v>73152.0</v>
      </c>
      <c r="AI860" s="16">
        <v>0.0</v>
      </c>
      <c r="AJ860" s="16">
        <v>0.0</v>
      </c>
      <c r="AK860" s="16">
        <v>0.0</v>
      </c>
      <c r="AL860" s="16">
        <v>50984.0</v>
      </c>
      <c r="AM860" s="16">
        <v>0.0</v>
      </c>
      <c r="AN860" s="16">
        <v>0.0</v>
      </c>
      <c r="AO860" s="16">
        <v>0.0</v>
      </c>
      <c r="AP860" s="16">
        <v>28646.0</v>
      </c>
      <c r="AQ860" s="16">
        <v>0.0</v>
      </c>
      <c r="AR860" s="16">
        <v>0.0</v>
      </c>
      <c r="AS860" s="16">
        <v>0.0</v>
      </c>
      <c r="AT860" s="16">
        <v>40918.0</v>
      </c>
      <c r="AU860" s="16">
        <v>0.0</v>
      </c>
      <c r="AV860" s="16">
        <v>0.0</v>
      </c>
      <c r="AW860" s="16">
        <v>0.0</v>
      </c>
      <c r="AX860" s="16">
        <v>45364.0</v>
      </c>
      <c r="AY860" s="16">
        <v>0.0</v>
      </c>
      <c r="AZ860" s="16">
        <v>0.0</v>
      </c>
      <c r="BA860" s="16">
        <v>0.0</v>
      </c>
      <c r="BB860" s="16">
        <v>5988.0</v>
      </c>
      <c r="BC860" s="16">
        <v>0.0</v>
      </c>
      <c r="BD860" s="16">
        <v>0.0</v>
      </c>
      <c r="BE860" s="16">
        <v>0.0</v>
      </c>
      <c r="BF860" s="16">
        <v>1146822.0</v>
      </c>
      <c r="BG860" s="16">
        <v>0.0</v>
      </c>
      <c r="BH860" s="16">
        <v>0.0</v>
      </c>
      <c r="BI860" s="16">
        <v>0.0</v>
      </c>
      <c r="BJ860" s="16">
        <v>912.0</v>
      </c>
      <c r="BK860" s="16">
        <v>0.0</v>
      </c>
      <c r="BL860" s="16">
        <v>0.0</v>
      </c>
      <c r="BM860" s="16">
        <v>1.0</v>
      </c>
      <c r="BN860" s="16">
        <v>84052.0</v>
      </c>
      <c r="BO860" s="16">
        <v>0.0</v>
      </c>
      <c r="BP860" s="16">
        <v>0.0</v>
      </c>
      <c r="BQ860" s="16">
        <v>0.0</v>
      </c>
      <c r="BR860" s="16">
        <v>60038.0</v>
      </c>
      <c r="BS860" s="16">
        <v>0.0</v>
      </c>
      <c r="BT860" s="16">
        <v>0.0</v>
      </c>
    </row>
    <row r="861">
      <c r="A861" s="14" t="s">
        <v>7983</v>
      </c>
      <c r="B861" s="16">
        <v>11.0</v>
      </c>
      <c r="C861" s="16">
        <v>4086772.0</v>
      </c>
      <c r="D861" s="14" t="s">
        <v>7984</v>
      </c>
      <c r="E861" s="14" t="s">
        <v>2622</v>
      </c>
      <c r="F861" s="14" t="s">
        <v>2630</v>
      </c>
      <c r="G861" s="14" t="s">
        <v>5166</v>
      </c>
      <c r="H861" s="14" t="s">
        <v>2978</v>
      </c>
      <c r="I861" s="14" t="s">
        <v>21</v>
      </c>
      <c r="J861" s="14" t="s">
        <v>4852</v>
      </c>
      <c r="K861" s="14" t="s">
        <v>7985</v>
      </c>
      <c r="L861" s="14" t="s">
        <v>7985</v>
      </c>
      <c r="M861" s="14" t="s">
        <v>7986</v>
      </c>
      <c r="N861" s="14" t="s">
        <v>409</v>
      </c>
      <c r="P861" s="17"/>
      <c r="Q861" s="17"/>
      <c r="R861" s="16">
        <v>1.0</v>
      </c>
      <c r="S861" s="16">
        <v>1537046.0</v>
      </c>
      <c r="T861" s="18">
        <v>6.51E-7</v>
      </c>
      <c r="U861" s="16">
        <v>0.0</v>
      </c>
      <c r="V861" s="16">
        <v>0.0</v>
      </c>
      <c r="W861" s="14" t="s">
        <v>2978</v>
      </c>
      <c r="X861" s="17"/>
      <c r="Y861" s="17"/>
      <c r="Z861" s="16">
        <v>22.3</v>
      </c>
      <c r="AA861" s="17"/>
      <c r="AB861" s="16">
        <v>0.0</v>
      </c>
      <c r="AC861" s="16">
        <v>0.0</v>
      </c>
      <c r="AD861" s="16">
        <v>4.98</v>
      </c>
      <c r="AE861" s="17"/>
      <c r="AF861" s="17"/>
      <c r="AG861" s="16">
        <v>0.0</v>
      </c>
      <c r="AH861" s="16">
        <v>73162.0</v>
      </c>
      <c r="AI861" s="16">
        <v>0.0</v>
      </c>
      <c r="AJ861" s="16">
        <v>0.0</v>
      </c>
      <c r="AK861" s="16">
        <v>1.0</v>
      </c>
      <c r="AL861" s="16">
        <v>50990.0</v>
      </c>
      <c r="AM861" s="16">
        <v>0.0</v>
      </c>
      <c r="AN861" s="16">
        <v>0.0</v>
      </c>
      <c r="AO861" s="16">
        <v>0.0</v>
      </c>
      <c r="AP861" s="16">
        <v>28650.0</v>
      </c>
      <c r="AQ861" s="16">
        <v>0.0</v>
      </c>
      <c r="AR861" s="16">
        <v>0.0</v>
      </c>
      <c r="AS861" s="16">
        <v>0.0</v>
      </c>
      <c r="AT861" s="16">
        <v>40924.0</v>
      </c>
      <c r="AU861" s="16">
        <v>0.0</v>
      </c>
      <c r="AV861" s="16">
        <v>0.0</v>
      </c>
      <c r="AW861" s="16">
        <v>0.0</v>
      </c>
      <c r="AX861" s="16">
        <v>45478.0</v>
      </c>
      <c r="AY861" s="16">
        <v>0.0</v>
      </c>
      <c r="AZ861" s="16">
        <v>0.0</v>
      </c>
      <c r="BA861" s="16">
        <v>0.0</v>
      </c>
      <c r="BB861" s="16">
        <v>5988.0</v>
      </c>
      <c r="BC861" s="16">
        <v>0.0</v>
      </c>
      <c r="BD861" s="16">
        <v>0.0</v>
      </c>
      <c r="BE861" s="16">
        <v>0.0</v>
      </c>
      <c r="BF861" s="16">
        <v>1146842.0</v>
      </c>
      <c r="BG861" s="16">
        <v>0.0</v>
      </c>
      <c r="BH861" s="16">
        <v>0.0</v>
      </c>
      <c r="BI861" s="16">
        <v>0.0</v>
      </c>
      <c r="BJ861" s="16">
        <v>912.0</v>
      </c>
      <c r="BK861" s="16">
        <v>0.0</v>
      </c>
      <c r="BL861" s="16">
        <v>0.0</v>
      </c>
      <c r="BM861" s="16">
        <v>0.0</v>
      </c>
      <c r="BN861" s="16">
        <v>84054.0</v>
      </c>
      <c r="BO861" s="16">
        <v>0.0</v>
      </c>
      <c r="BP861" s="16">
        <v>0.0</v>
      </c>
      <c r="BQ861" s="16">
        <v>0.0</v>
      </c>
      <c r="BR861" s="16">
        <v>60046.0</v>
      </c>
      <c r="BS861" s="16">
        <v>0.0</v>
      </c>
      <c r="BT861" s="16">
        <v>0.0</v>
      </c>
    </row>
    <row r="862">
      <c r="A862" s="14" t="s">
        <v>7987</v>
      </c>
      <c r="B862" s="16">
        <v>11.0</v>
      </c>
      <c r="C862" s="16">
        <v>4086755.0</v>
      </c>
      <c r="D862" s="14" t="s">
        <v>6166</v>
      </c>
      <c r="E862" s="14" t="s">
        <v>2631</v>
      </c>
      <c r="F862" s="14" t="s">
        <v>2622</v>
      </c>
      <c r="G862" s="14" t="s">
        <v>6733</v>
      </c>
      <c r="H862" s="14" t="s">
        <v>21</v>
      </c>
      <c r="I862" s="14" t="s">
        <v>2978</v>
      </c>
      <c r="J862" s="14" t="s">
        <v>4852</v>
      </c>
      <c r="K862" s="14" t="s">
        <v>7988</v>
      </c>
      <c r="L862" s="14" t="s">
        <v>7988</v>
      </c>
      <c r="M862" s="14" t="s">
        <v>7989</v>
      </c>
      <c r="N862" s="14" t="s">
        <v>409</v>
      </c>
      <c r="P862" s="17"/>
      <c r="Q862" s="14" t="s">
        <v>5024</v>
      </c>
      <c r="R862" s="16">
        <v>1.0</v>
      </c>
      <c r="S862" s="16">
        <v>1537052.0</v>
      </c>
      <c r="T862" s="18">
        <v>6.51E-7</v>
      </c>
      <c r="U862" s="16">
        <v>0.0</v>
      </c>
      <c r="V862" s="16">
        <v>0.0</v>
      </c>
      <c r="W862" s="14" t="s">
        <v>2978</v>
      </c>
      <c r="X862" s="17"/>
      <c r="Y862" s="17"/>
      <c r="Z862" s="16">
        <v>15.2</v>
      </c>
      <c r="AA862" s="17"/>
      <c r="AB862" s="16">
        <v>0.0</v>
      </c>
      <c r="AC862" s="16">
        <v>0.0</v>
      </c>
      <c r="AD862" s="16">
        <v>4.14</v>
      </c>
      <c r="AE862" s="17"/>
      <c r="AF862" s="17"/>
      <c r="AG862" s="16">
        <v>0.0</v>
      </c>
      <c r="AH862" s="16">
        <v>73002.0</v>
      </c>
      <c r="AI862" s="16">
        <v>0.0</v>
      </c>
      <c r="AJ862" s="16">
        <v>0.0</v>
      </c>
      <c r="AK862" s="16">
        <v>0.0</v>
      </c>
      <c r="AL862" s="16">
        <v>50964.0</v>
      </c>
      <c r="AM862" s="16">
        <v>0.0</v>
      </c>
      <c r="AN862" s="16">
        <v>0.0</v>
      </c>
      <c r="AO862" s="16">
        <v>0.0</v>
      </c>
      <c r="AP862" s="16">
        <v>28644.0</v>
      </c>
      <c r="AQ862" s="16">
        <v>0.0</v>
      </c>
      <c r="AR862" s="16">
        <v>0.0</v>
      </c>
      <c r="AS862" s="16">
        <v>0.0</v>
      </c>
      <c r="AT862" s="16">
        <v>40932.0</v>
      </c>
      <c r="AU862" s="16">
        <v>0.0</v>
      </c>
      <c r="AV862" s="16">
        <v>0.0</v>
      </c>
      <c r="AW862" s="16">
        <v>0.0</v>
      </c>
      <c r="AX862" s="16">
        <v>45630.0</v>
      </c>
      <c r="AY862" s="16">
        <v>0.0</v>
      </c>
      <c r="AZ862" s="16">
        <v>0.0</v>
      </c>
      <c r="BA862" s="16">
        <v>0.0</v>
      </c>
      <c r="BB862" s="16">
        <v>6010.0</v>
      </c>
      <c r="BC862" s="16">
        <v>0.0</v>
      </c>
      <c r="BD862" s="16">
        <v>0.0</v>
      </c>
      <c r="BE862" s="16">
        <v>1.0</v>
      </c>
      <c r="BF862" s="16">
        <v>1146876.0</v>
      </c>
      <c r="BG862" s="16">
        <v>0.0</v>
      </c>
      <c r="BH862" s="16">
        <v>0.0</v>
      </c>
      <c r="BI862" s="16">
        <v>0.0</v>
      </c>
      <c r="BJ862" s="16">
        <v>912.0</v>
      </c>
      <c r="BK862" s="16">
        <v>0.0</v>
      </c>
      <c r="BL862" s="16">
        <v>0.0</v>
      </c>
      <c r="BM862" s="16">
        <v>0.0</v>
      </c>
      <c r="BN862" s="16">
        <v>84048.0</v>
      </c>
      <c r="BO862" s="16">
        <v>0.0</v>
      </c>
      <c r="BP862" s="16">
        <v>0.0</v>
      </c>
      <c r="BQ862" s="16">
        <v>0.0</v>
      </c>
      <c r="BR862" s="16">
        <v>60034.0</v>
      </c>
      <c r="BS862" s="16">
        <v>0.0</v>
      </c>
      <c r="BT862" s="16">
        <v>0.0</v>
      </c>
    </row>
    <row r="863">
      <c r="A863" s="14" t="s">
        <v>7990</v>
      </c>
      <c r="B863" s="16">
        <v>11.0</v>
      </c>
      <c r="C863" s="16">
        <v>4086766.0</v>
      </c>
      <c r="D863" s="14" t="s">
        <v>7991</v>
      </c>
      <c r="E863" s="14" t="s">
        <v>2622</v>
      </c>
      <c r="F863" s="14" t="s">
        <v>2630</v>
      </c>
      <c r="G863" s="14" t="s">
        <v>6733</v>
      </c>
      <c r="H863" s="14" t="s">
        <v>21</v>
      </c>
      <c r="I863" s="14" t="s">
        <v>2978</v>
      </c>
      <c r="J863" s="14" t="s">
        <v>4852</v>
      </c>
      <c r="K863" s="14" t="s">
        <v>7992</v>
      </c>
      <c r="L863" s="14" t="s">
        <v>7992</v>
      </c>
      <c r="M863" s="14" t="s">
        <v>7993</v>
      </c>
      <c r="N863" s="14" t="s">
        <v>409</v>
      </c>
      <c r="P863" s="17"/>
      <c r="Q863" s="14" t="s">
        <v>5024</v>
      </c>
      <c r="R863" s="16">
        <v>1.0</v>
      </c>
      <c r="S863" s="16">
        <v>1537056.0</v>
      </c>
      <c r="T863" s="18">
        <v>6.51E-7</v>
      </c>
      <c r="U863" s="16">
        <v>0.0</v>
      </c>
      <c r="V863" s="16">
        <v>0.0</v>
      </c>
      <c r="W863" s="14" t="s">
        <v>2978</v>
      </c>
      <c r="X863" s="17"/>
      <c r="Y863" s="17"/>
      <c r="Z863" s="16">
        <v>17.5</v>
      </c>
      <c r="AA863" s="17"/>
      <c r="AB863" s="16">
        <v>0.02</v>
      </c>
      <c r="AC863" s="16">
        <v>0.03</v>
      </c>
      <c r="AD863" s="16">
        <v>2.88</v>
      </c>
      <c r="AE863" s="17"/>
      <c r="AF863" s="17"/>
      <c r="AG863" s="16">
        <v>0.0</v>
      </c>
      <c r="AH863" s="16">
        <v>73042.0</v>
      </c>
      <c r="AI863" s="16">
        <v>0.0</v>
      </c>
      <c r="AJ863" s="16">
        <v>0.0</v>
      </c>
      <c r="AK863" s="16">
        <v>0.0</v>
      </c>
      <c r="AL863" s="16">
        <v>50982.0</v>
      </c>
      <c r="AM863" s="16">
        <v>0.0</v>
      </c>
      <c r="AN863" s="16">
        <v>0.0</v>
      </c>
      <c r="AO863" s="16">
        <v>0.0</v>
      </c>
      <c r="AP863" s="16">
        <v>28648.0</v>
      </c>
      <c r="AQ863" s="16">
        <v>0.0</v>
      </c>
      <c r="AR863" s="16">
        <v>0.0</v>
      </c>
      <c r="AS863" s="16">
        <v>0.0</v>
      </c>
      <c r="AT863" s="16">
        <v>40926.0</v>
      </c>
      <c r="AU863" s="16">
        <v>0.0</v>
      </c>
      <c r="AV863" s="16">
        <v>0.0</v>
      </c>
      <c r="AW863" s="16">
        <v>0.0</v>
      </c>
      <c r="AX863" s="16">
        <v>45584.0</v>
      </c>
      <c r="AY863" s="16">
        <v>0.0</v>
      </c>
      <c r="AZ863" s="16">
        <v>0.0</v>
      </c>
      <c r="BA863" s="16">
        <v>0.0</v>
      </c>
      <c r="BB863" s="16">
        <v>6010.0</v>
      </c>
      <c r="BC863" s="16">
        <v>0.0</v>
      </c>
      <c r="BD863" s="16">
        <v>0.0</v>
      </c>
      <c r="BE863" s="16">
        <v>1.0</v>
      </c>
      <c r="BF863" s="16">
        <v>1146874.0</v>
      </c>
      <c r="BG863" s="16">
        <v>0.0</v>
      </c>
      <c r="BH863" s="16">
        <v>0.0</v>
      </c>
      <c r="BI863" s="16">
        <v>0.0</v>
      </c>
      <c r="BJ863" s="16">
        <v>912.0</v>
      </c>
      <c r="BK863" s="16">
        <v>0.0</v>
      </c>
      <c r="BL863" s="16">
        <v>0.0</v>
      </c>
      <c r="BM863" s="16">
        <v>0.0</v>
      </c>
      <c r="BN863" s="16">
        <v>84054.0</v>
      </c>
      <c r="BO863" s="16">
        <v>0.0</v>
      </c>
      <c r="BP863" s="16">
        <v>0.0</v>
      </c>
      <c r="BQ863" s="16">
        <v>0.0</v>
      </c>
      <c r="BR863" s="16">
        <v>60024.0</v>
      </c>
      <c r="BS863" s="16">
        <v>0.0</v>
      </c>
      <c r="BT863" s="16">
        <v>0.0</v>
      </c>
    </row>
    <row r="864">
      <c r="A864" s="14" t="s">
        <v>7994</v>
      </c>
      <c r="B864" s="16">
        <v>11.0</v>
      </c>
      <c r="C864" s="16">
        <v>4086728.0</v>
      </c>
      <c r="D864" s="14" t="s">
        <v>7995</v>
      </c>
      <c r="E864" s="14" t="s">
        <v>2630</v>
      </c>
      <c r="F864" s="14" t="s">
        <v>7996</v>
      </c>
      <c r="G864" s="14" t="s">
        <v>6733</v>
      </c>
      <c r="H864" s="14" t="s">
        <v>21</v>
      </c>
      <c r="I864" s="14" t="s">
        <v>2978</v>
      </c>
      <c r="J864" s="14" t="s">
        <v>4852</v>
      </c>
      <c r="K864" s="14" t="s">
        <v>7997</v>
      </c>
      <c r="L864" s="14" t="s">
        <v>7997</v>
      </c>
      <c r="M864" s="14" t="s">
        <v>7998</v>
      </c>
      <c r="N864" s="14" t="s">
        <v>5082</v>
      </c>
      <c r="P864" s="17"/>
      <c r="Q864" s="14" t="s">
        <v>5024</v>
      </c>
      <c r="R864" s="16">
        <v>1.0</v>
      </c>
      <c r="S864" s="16">
        <v>1537110.0</v>
      </c>
      <c r="T864" s="18">
        <v>6.51E-7</v>
      </c>
      <c r="U864" s="16">
        <v>0.0</v>
      </c>
      <c r="V864" s="16">
        <v>0.0</v>
      </c>
      <c r="W864" s="14" t="s">
        <v>2978</v>
      </c>
      <c r="X864" s="17"/>
      <c r="Y864" s="17"/>
      <c r="Z864" s="16">
        <v>16.7</v>
      </c>
      <c r="AA864" s="17"/>
      <c r="AB864" s="16">
        <v>0.0</v>
      </c>
      <c r="AC864" s="16">
        <v>-0.03</v>
      </c>
      <c r="AD864" s="16">
        <v>1.28</v>
      </c>
      <c r="AE864" s="17"/>
      <c r="AF864" s="17"/>
      <c r="AG864" s="16">
        <v>0.0</v>
      </c>
      <c r="AH864" s="16">
        <v>72836.0</v>
      </c>
      <c r="AI864" s="16">
        <v>0.0</v>
      </c>
      <c r="AJ864" s="16">
        <v>0.0</v>
      </c>
      <c r="AK864" s="16">
        <v>0.0</v>
      </c>
      <c r="AL864" s="16">
        <v>50934.0</v>
      </c>
      <c r="AM864" s="16">
        <v>0.0</v>
      </c>
      <c r="AN864" s="16">
        <v>0.0</v>
      </c>
      <c r="AO864" s="16">
        <v>0.0</v>
      </c>
      <c r="AP864" s="16">
        <v>28646.0</v>
      </c>
      <c r="AQ864" s="16">
        <v>0.0</v>
      </c>
      <c r="AR864" s="16">
        <v>0.0</v>
      </c>
      <c r="AS864" s="16">
        <v>0.0</v>
      </c>
      <c r="AT864" s="16">
        <v>40910.0</v>
      </c>
      <c r="AU864" s="16">
        <v>0.0</v>
      </c>
      <c r="AV864" s="16">
        <v>0.0</v>
      </c>
      <c r="AW864" s="16">
        <v>0.0</v>
      </c>
      <c r="AX864" s="16">
        <v>45966.0</v>
      </c>
      <c r="AY864" s="16">
        <v>0.0</v>
      </c>
      <c r="AZ864" s="16">
        <v>0.0</v>
      </c>
      <c r="BA864" s="16">
        <v>0.0</v>
      </c>
      <c r="BB864" s="16">
        <v>6014.0</v>
      </c>
      <c r="BC864" s="16">
        <v>0.0</v>
      </c>
      <c r="BD864" s="16">
        <v>0.0</v>
      </c>
      <c r="BE864" s="16">
        <v>1.0</v>
      </c>
      <c r="BF864" s="16">
        <v>1146806.0</v>
      </c>
      <c r="BG864" s="16">
        <v>0.0</v>
      </c>
      <c r="BH864" s="16">
        <v>0.0</v>
      </c>
      <c r="BI864" s="16">
        <v>0.0</v>
      </c>
      <c r="BJ864" s="16">
        <v>912.0</v>
      </c>
      <c r="BK864" s="16">
        <v>0.0</v>
      </c>
      <c r="BL864" s="16">
        <v>0.0</v>
      </c>
      <c r="BM864" s="16">
        <v>0.0</v>
      </c>
      <c r="BN864" s="16">
        <v>84046.0</v>
      </c>
      <c r="BO864" s="16">
        <v>0.0</v>
      </c>
      <c r="BP864" s="16">
        <v>0.0</v>
      </c>
      <c r="BQ864" s="16">
        <v>0.0</v>
      </c>
      <c r="BR864" s="16">
        <v>60040.0</v>
      </c>
      <c r="BS864" s="16">
        <v>0.0</v>
      </c>
      <c r="BT864" s="16">
        <v>0.0</v>
      </c>
    </row>
    <row r="865">
      <c r="A865" s="14" t="s">
        <v>7999</v>
      </c>
      <c r="B865" s="16">
        <v>11.0</v>
      </c>
      <c r="C865" s="16">
        <v>4086761.0</v>
      </c>
      <c r="D865" s="17"/>
      <c r="E865" s="14" t="s">
        <v>2621</v>
      </c>
      <c r="F865" s="14" t="s">
        <v>2622</v>
      </c>
      <c r="G865" s="14" t="s">
        <v>5166</v>
      </c>
      <c r="H865" s="14" t="s">
        <v>2978</v>
      </c>
      <c r="I865" s="14" t="s">
        <v>21</v>
      </c>
      <c r="J865" s="14" t="s">
        <v>4852</v>
      </c>
      <c r="K865" s="14" t="s">
        <v>8000</v>
      </c>
      <c r="L865" s="14" t="s">
        <v>8000</v>
      </c>
      <c r="M865" s="14" t="s">
        <v>8001</v>
      </c>
      <c r="N865" s="14" t="s">
        <v>409</v>
      </c>
      <c r="P865" s="17"/>
      <c r="Q865" s="14" t="s">
        <v>5024</v>
      </c>
      <c r="R865" s="16">
        <v>1.0</v>
      </c>
      <c r="S865" s="16">
        <v>1537120.0</v>
      </c>
      <c r="T865" s="18">
        <v>6.51E-7</v>
      </c>
      <c r="U865" s="16">
        <v>0.0</v>
      </c>
      <c r="V865" s="16">
        <v>0.0</v>
      </c>
      <c r="W865" s="14" t="s">
        <v>2978</v>
      </c>
      <c r="X865" s="17"/>
      <c r="Y865" s="17"/>
      <c r="Z865" s="16">
        <v>22.8</v>
      </c>
      <c r="AA865" s="17"/>
      <c r="AB865" s="16">
        <v>0.0</v>
      </c>
      <c r="AC865" s="16">
        <v>0.01</v>
      </c>
      <c r="AD865" s="16">
        <v>1.4</v>
      </c>
      <c r="AE865" s="17"/>
      <c r="AF865" s="17"/>
      <c r="AG865" s="16">
        <v>0.0</v>
      </c>
      <c r="AH865" s="16">
        <v>73130.0</v>
      </c>
      <c r="AI865" s="16">
        <v>0.0</v>
      </c>
      <c r="AJ865" s="16">
        <v>0.0</v>
      </c>
      <c r="AK865" s="16">
        <v>0.0</v>
      </c>
      <c r="AL865" s="16">
        <v>50996.0</v>
      </c>
      <c r="AM865" s="16">
        <v>0.0</v>
      </c>
      <c r="AN865" s="16">
        <v>0.0</v>
      </c>
      <c r="AO865" s="16">
        <v>0.0</v>
      </c>
      <c r="AP865" s="16">
        <v>28648.0</v>
      </c>
      <c r="AQ865" s="16">
        <v>0.0</v>
      </c>
      <c r="AR865" s="16">
        <v>0.0</v>
      </c>
      <c r="AS865" s="16">
        <v>0.0</v>
      </c>
      <c r="AT865" s="16">
        <v>40918.0</v>
      </c>
      <c r="AU865" s="16">
        <v>0.0</v>
      </c>
      <c r="AV865" s="16">
        <v>0.0</v>
      </c>
      <c r="AW865" s="16">
        <v>0.0</v>
      </c>
      <c r="AX865" s="16">
        <v>45588.0</v>
      </c>
      <c r="AY865" s="16">
        <v>0.0</v>
      </c>
      <c r="AZ865" s="16">
        <v>0.0</v>
      </c>
      <c r="BA865" s="16">
        <v>0.0</v>
      </c>
      <c r="BB865" s="16">
        <v>5988.0</v>
      </c>
      <c r="BC865" s="16">
        <v>0.0</v>
      </c>
      <c r="BD865" s="16">
        <v>0.0</v>
      </c>
      <c r="BE865" s="16">
        <v>1.0</v>
      </c>
      <c r="BF865" s="16">
        <v>1146850.0</v>
      </c>
      <c r="BG865" s="16">
        <v>0.0</v>
      </c>
      <c r="BH865" s="16">
        <v>0.0</v>
      </c>
      <c r="BI865" s="16">
        <v>0.0</v>
      </c>
      <c r="BJ865" s="16">
        <v>910.0</v>
      </c>
      <c r="BK865" s="16">
        <v>0.0</v>
      </c>
      <c r="BL865" s="16">
        <v>0.0</v>
      </c>
      <c r="BM865" s="16">
        <v>0.0</v>
      </c>
      <c r="BN865" s="16">
        <v>84040.0</v>
      </c>
      <c r="BO865" s="16">
        <v>0.0</v>
      </c>
      <c r="BP865" s="16">
        <v>0.0</v>
      </c>
      <c r="BQ865" s="16">
        <v>0.0</v>
      </c>
      <c r="BR865" s="16">
        <v>60052.0</v>
      </c>
      <c r="BS865" s="16">
        <v>0.0</v>
      </c>
      <c r="BT865" s="16">
        <v>0.0</v>
      </c>
    </row>
    <row r="866">
      <c r="A866" s="14" t="s">
        <v>8002</v>
      </c>
      <c r="B866" s="16">
        <v>11.0</v>
      </c>
      <c r="C866" s="16">
        <v>4086764.0</v>
      </c>
      <c r="D866" s="17"/>
      <c r="E866" s="14" t="s">
        <v>2622</v>
      </c>
      <c r="F866" s="14" t="s">
        <v>2631</v>
      </c>
      <c r="G866" s="14" t="s">
        <v>5166</v>
      </c>
      <c r="H866" s="14" t="s">
        <v>2978</v>
      </c>
      <c r="I866" s="14" t="s">
        <v>21</v>
      </c>
      <c r="J866" s="14" t="s">
        <v>4852</v>
      </c>
      <c r="K866" s="14" t="s">
        <v>8003</v>
      </c>
      <c r="L866" s="14" t="s">
        <v>8003</v>
      </c>
      <c r="M866" s="14" t="s">
        <v>8004</v>
      </c>
      <c r="N866" s="14" t="s">
        <v>409</v>
      </c>
      <c r="O866" s="14" t="s">
        <v>410</v>
      </c>
      <c r="P866" s="16">
        <v>2641526.0</v>
      </c>
      <c r="Q866" s="14" t="s">
        <v>5024</v>
      </c>
      <c r="R866" s="16">
        <v>1.0</v>
      </c>
      <c r="S866" s="16">
        <v>1537152.0</v>
      </c>
      <c r="T866" s="18">
        <v>6.51E-7</v>
      </c>
      <c r="U866" s="16">
        <v>0.0</v>
      </c>
      <c r="V866" s="16">
        <v>0.0</v>
      </c>
      <c r="W866" s="14" t="s">
        <v>2978</v>
      </c>
      <c r="X866" s="17"/>
      <c r="Y866" s="17"/>
      <c r="Z866" s="16">
        <v>22.7</v>
      </c>
      <c r="AA866" s="17"/>
      <c r="AB866" s="16">
        <v>0.0</v>
      </c>
      <c r="AC866" s="16">
        <v>0.08</v>
      </c>
      <c r="AD866" s="16">
        <v>7.07</v>
      </c>
      <c r="AE866" s="17"/>
      <c r="AF866" s="17"/>
      <c r="AG866" s="16">
        <v>0.0</v>
      </c>
      <c r="AH866" s="16">
        <v>73166.0</v>
      </c>
      <c r="AI866" s="16">
        <v>0.0</v>
      </c>
      <c r="AJ866" s="16">
        <v>0.0</v>
      </c>
      <c r="AK866" s="16">
        <v>0.0</v>
      </c>
      <c r="AL866" s="16">
        <v>50992.0</v>
      </c>
      <c r="AM866" s="16">
        <v>0.0</v>
      </c>
      <c r="AN866" s="16">
        <v>0.0</v>
      </c>
      <c r="AO866" s="16">
        <v>0.0</v>
      </c>
      <c r="AP866" s="16">
        <v>28648.0</v>
      </c>
      <c r="AQ866" s="16">
        <v>0.0</v>
      </c>
      <c r="AR866" s="16">
        <v>0.0</v>
      </c>
      <c r="AS866" s="16">
        <v>0.0</v>
      </c>
      <c r="AT866" s="16">
        <v>40924.0</v>
      </c>
      <c r="AU866" s="16">
        <v>0.0</v>
      </c>
      <c r="AV866" s="16">
        <v>0.0</v>
      </c>
      <c r="AW866" s="16">
        <v>0.0</v>
      </c>
      <c r="AX866" s="16">
        <v>45568.0</v>
      </c>
      <c r="AY866" s="16">
        <v>0.0</v>
      </c>
      <c r="AZ866" s="16">
        <v>0.0</v>
      </c>
      <c r="BA866" s="16">
        <v>0.0</v>
      </c>
      <c r="BB866" s="16">
        <v>5986.0</v>
      </c>
      <c r="BC866" s="16">
        <v>0.0</v>
      </c>
      <c r="BD866" s="16">
        <v>0.0</v>
      </c>
      <c r="BE866" s="16">
        <v>1.0</v>
      </c>
      <c r="BF866" s="16">
        <v>1146852.0</v>
      </c>
      <c r="BG866" s="16">
        <v>0.0</v>
      </c>
      <c r="BH866" s="16">
        <v>0.0</v>
      </c>
      <c r="BI866" s="16">
        <v>0.0</v>
      </c>
      <c r="BJ866" s="16">
        <v>912.0</v>
      </c>
      <c r="BK866" s="16">
        <v>0.0</v>
      </c>
      <c r="BL866" s="16">
        <v>0.0</v>
      </c>
      <c r="BM866" s="16">
        <v>0.0</v>
      </c>
      <c r="BN866" s="16">
        <v>84052.0</v>
      </c>
      <c r="BO866" s="16">
        <v>0.0</v>
      </c>
      <c r="BP866" s="16">
        <v>0.0</v>
      </c>
      <c r="BQ866" s="16">
        <v>0.0</v>
      </c>
      <c r="BR866" s="16">
        <v>60052.0</v>
      </c>
      <c r="BS866" s="16">
        <v>0.0</v>
      </c>
      <c r="BT866" s="16">
        <v>0.0</v>
      </c>
    </row>
    <row r="867">
      <c r="A867" s="14" t="s">
        <v>8005</v>
      </c>
      <c r="B867" s="16">
        <v>11.0</v>
      </c>
      <c r="C867" s="16">
        <v>4086737.0</v>
      </c>
      <c r="D867" s="17"/>
      <c r="E867" s="14" t="s">
        <v>2630</v>
      </c>
      <c r="F867" s="14" t="s">
        <v>2631</v>
      </c>
      <c r="G867" s="14" t="s">
        <v>5166</v>
      </c>
      <c r="H867" s="14" t="s">
        <v>2978</v>
      </c>
      <c r="I867" s="14" t="s">
        <v>21</v>
      </c>
      <c r="J867" s="14" t="s">
        <v>4852</v>
      </c>
      <c r="K867" s="14" t="s">
        <v>8006</v>
      </c>
      <c r="L867" s="14" t="s">
        <v>8006</v>
      </c>
      <c r="M867" s="14" t="s">
        <v>8007</v>
      </c>
      <c r="N867" s="14" t="s">
        <v>409</v>
      </c>
      <c r="P867" s="17"/>
      <c r="Q867" s="14" t="s">
        <v>5024</v>
      </c>
      <c r="R867" s="16">
        <v>1.0</v>
      </c>
      <c r="S867" s="16">
        <v>1537176.0</v>
      </c>
      <c r="T867" s="18">
        <v>6.51E-7</v>
      </c>
      <c r="U867" s="16">
        <v>0.0</v>
      </c>
      <c r="V867" s="16">
        <v>0.0</v>
      </c>
      <c r="W867" s="14" t="s">
        <v>2978</v>
      </c>
      <c r="X867" s="17"/>
      <c r="Y867" s="17"/>
      <c r="Z867" s="16">
        <v>16.7</v>
      </c>
      <c r="AA867" s="17"/>
      <c r="AB867" s="16">
        <v>0.0</v>
      </c>
      <c r="AC867" s="16">
        <v>-0.04</v>
      </c>
      <c r="AD867" s="16">
        <v>2.13</v>
      </c>
      <c r="AE867" s="17"/>
      <c r="AF867" s="17"/>
      <c r="AG867" s="16">
        <v>0.0</v>
      </c>
      <c r="AH867" s="16">
        <v>72970.0</v>
      </c>
      <c r="AI867" s="16">
        <v>0.0</v>
      </c>
      <c r="AJ867" s="16">
        <v>0.0</v>
      </c>
      <c r="AK867" s="16">
        <v>0.0</v>
      </c>
      <c r="AL867" s="16">
        <v>50964.0</v>
      </c>
      <c r="AM867" s="16">
        <v>0.0</v>
      </c>
      <c r="AN867" s="16">
        <v>0.0</v>
      </c>
      <c r="AO867" s="16">
        <v>0.0</v>
      </c>
      <c r="AP867" s="16">
        <v>28640.0</v>
      </c>
      <c r="AQ867" s="16">
        <v>0.0</v>
      </c>
      <c r="AR867" s="16">
        <v>0.0</v>
      </c>
      <c r="AS867" s="16">
        <v>0.0</v>
      </c>
      <c r="AT867" s="16">
        <v>40912.0</v>
      </c>
      <c r="AU867" s="16">
        <v>0.0</v>
      </c>
      <c r="AV867" s="16">
        <v>0.0</v>
      </c>
      <c r="AW867" s="16">
        <v>0.0</v>
      </c>
      <c r="AX867" s="16">
        <v>45866.0</v>
      </c>
      <c r="AY867" s="16">
        <v>0.0</v>
      </c>
      <c r="AZ867" s="16">
        <v>0.0</v>
      </c>
      <c r="BA867" s="16">
        <v>0.0</v>
      </c>
      <c r="BB867" s="16">
        <v>5992.0</v>
      </c>
      <c r="BC867" s="16">
        <v>0.0</v>
      </c>
      <c r="BD867" s="16">
        <v>0.0</v>
      </c>
      <c r="BE867" s="16">
        <v>1.0</v>
      </c>
      <c r="BF867" s="16">
        <v>1146824.0</v>
      </c>
      <c r="BG867" s="16">
        <v>0.0</v>
      </c>
      <c r="BH867" s="16">
        <v>0.0</v>
      </c>
      <c r="BI867" s="16">
        <v>0.0</v>
      </c>
      <c r="BJ867" s="16">
        <v>906.0</v>
      </c>
      <c r="BK867" s="16">
        <v>0.0</v>
      </c>
      <c r="BL867" s="16">
        <v>0.0</v>
      </c>
      <c r="BM867" s="16">
        <v>0.0</v>
      </c>
      <c r="BN867" s="16">
        <v>84032.0</v>
      </c>
      <c r="BO867" s="16">
        <v>0.0</v>
      </c>
      <c r="BP867" s="16">
        <v>0.0</v>
      </c>
      <c r="BQ867" s="16">
        <v>0.0</v>
      </c>
      <c r="BR867" s="16">
        <v>60070.0</v>
      </c>
      <c r="BS867" s="16">
        <v>0.0</v>
      </c>
      <c r="BT867" s="16">
        <v>0.0</v>
      </c>
    </row>
    <row r="868">
      <c r="A868" s="14" t="s">
        <v>8008</v>
      </c>
      <c r="B868" s="16">
        <v>11.0</v>
      </c>
      <c r="C868" s="16">
        <v>4086760.0</v>
      </c>
      <c r="D868" s="17"/>
      <c r="E868" s="14" t="s">
        <v>2621</v>
      </c>
      <c r="F868" s="14" t="s">
        <v>2631</v>
      </c>
      <c r="G868" s="14" t="s">
        <v>5166</v>
      </c>
      <c r="H868" s="14" t="s">
        <v>2978</v>
      </c>
      <c r="I868" s="14" t="s">
        <v>21</v>
      </c>
      <c r="J868" s="14" t="s">
        <v>4852</v>
      </c>
      <c r="K868" s="14" t="s">
        <v>8009</v>
      </c>
      <c r="L868" s="14" t="s">
        <v>8009</v>
      </c>
      <c r="M868" s="14" t="s">
        <v>8010</v>
      </c>
      <c r="N868" s="14" t="s">
        <v>5348</v>
      </c>
      <c r="O868" s="17"/>
      <c r="P868" s="17"/>
      <c r="Q868" s="14" t="s">
        <v>5024</v>
      </c>
      <c r="R868" s="16">
        <v>1.0</v>
      </c>
      <c r="S868" s="16">
        <v>1537214.0</v>
      </c>
      <c r="T868" s="18">
        <v>6.51E-7</v>
      </c>
      <c r="U868" s="16">
        <v>0.0</v>
      </c>
      <c r="V868" s="16">
        <v>0.0</v>
      </c>
      <c r="W868" s="14" t="s">
        <v>2978</v>
      </c>
      <c r="X868" s="17"/>
      <c r="Y868" s="17"/>
      <c r="Z868" s="16">
        <v>39.0</v>
      </c>
      <c r="AA868" s="17"/>
      <c r="AB868" s="16">
        <v>0.0</v>
      </c>
      <c r="AC868" s="16">
        <v>0.01</v>
      </c>
      <c r="AD868" s="16">
        <v>2.92</v>
      </c>
      <c r="AE868" s="17"/>
      <c r="AF868" s="17"/>
      <c r="AG868" s="16">
        <v>0.0</v>
      </c>
      <c r="AH868" s="16">
        <v>73148.0</v>
      </c>
      <c r="AI868" s="16">
        <v>0.0</v>
      </c>
      <c r="AJ868" s="16">
        <v>0.0</v>
      </c>
      <c r="AK868" s="16">
        <v>0.0</v>
      </c>
      <c r="AL868" s="16">
        <v>51004.0</v>
      </c>
      <c r="AM868" s="16">
        <v>0.0</v>
      </c>
      <c r="AN868" s="16">
        <v>0.0</v>
      </c>
      <c r="AO868" s="16">
        <v>0.0</v>
      </c>
      <c r="AP868" s="16">
        <v>28648.0</v>
      </c>
      <c r="AQ868" s="16">
        <v>0.0</v>
      </c>
      <c r="AR868" s="16">
        <v>0.0</v>
      </c>
      <c r="AS868" s="16">
        <v>0.0</v>
      </c>
      <c r="AT868" s="16">
        <v>40920.0</v>
      </c>
      <c r="AU868" s="16">
        <v>0.0</v>
      </c>
      <c r="AV868" s="16">
        <v>0.0</v>
      </c>
      <c r="AW868" s="16">
        <v>0.0</v>
      </c>
      <c r="AX868" s="16">
        <v>45624.0</v>
      </c>
      <c r="AY868" s="16">
        <v>0.0</v>
      </c>
      <c r="AZ868" s="16">
        <v>0.0</v>
      </c>
      <c r="BA868" s="16">
        <v>0.0</v>
      </c>
      <c r="BB868" s="16">
        <v>5988.0</v>
      </c>
      <c r="BC868" s="16">
        <v>0.0</v>
      </c>
      <c r="BD868" s="16">
        <v>0.0</v>
      </c>
      <c r="BE868" s="16">
        <v>1.0</v>
      </c>
      <c r="BF868" s="16">
        <v>1146872.0</v>
      </c>
      <c r="BG868" s="16">
        <v>0.0</v>
      </c>
      <c r="BH868" s="16">
        <v>0.0</v>
      </c>
      <c r="BI868" s="16">
        <v>0.0</v>
      </c>
      <c r="BJ868" s="16">
        <v>912.0</v>
      </c>
      <c r="BK868" s="16">
        <v>0.0</v>
      </c>
      <c r="BL868" s="16">
        <v>0.0</v>
      </c>
      <c r="BM868" s="16">
        <v>0.0</v>
      </c>
      <c r="BN868" s="16">
        <v>84046.0</v>
      </c>
      <c r="BO868" s="16">
        <v>0.0</v>
      </c>
      <c r="BP868" s="16">
        <v>0.0</v>
      </c>
      <c r="BQ868" s="16">
        <v>0.0</v>
      </c>
      <c r="BR868" s="16">
        <v>60052.0</v>
      </c>
      <c r="BS868" s="16">
        <v>0.0</v>
      </c>
      <c r="BT868" s="16">
        <v>0.0</v>
      </c>
    </row>
    <row r="869">
      <c r="A869" s="14" t="s">
        <v>8011</v>
      </c>
      <c r="B869" s="16">
        <v>11.0</v>
      </c>
      <c r="C869" s="16">
        <v>4086752.0</v>
      </c>
      <c r="D869" s="17"/>
      <c r="E869" s="14" t="s">
        <v>2622</v>
      </c>
      <c r="F869" s="14" t="s">
        <v>2631</v>
      </c>
      <c r="G869" s="14" t="s">
        <v>5166</v>
      </c>
      <c r="H869" s="14" t="s">
        <v>2978</v>
      </c>
      <c r="I869" s="14" t="s">
        <v>21</v>
      </c>
      <c r="J869" s="14" t="s">
        <v>4852</v>
      </c>
      <c r="K869" s="14" t="s">
        <v>8012</v>
      </c>
      <c r="L869" s="14" t="s">
        <v>8012</v>
      </c>
      <c r="M869" s="14" t="s">
        <v>8013</v>
      </c>
      <c r="N869" s="14" t="s">
        <v>409</v>
      </c>
      <c r="P869" s="17"/>
      <c r="Q869" s="14" t="s">
        <v>5024</v>
      </c>
      <c r="R869" s="16">
        <v>1.0</v>
      </c>
      <c r="S869" s="16">
        <v>1537376.0</v>
      </c>
      <c r="T869" s="18">
        <v>6.5E-7</v>
      </c>
      <c r="U869" s="16">
        <v>0.0</v>
      </c>
      <c r="V869" s="16">
        <v>0.0</v>
      </c>
      <c r="W869" s="14" t="s">
        <v>2978</v>
      </c>
      <c r="X869" s="17"/>
      <c r="Y869" s="17"/>
      <c r="Z869" s="16">
        <v>18.0</v>
      </c>
      <c r="AA869" s="17"/>
      <c r="AB869" s="16">
        <v>0.0</v>
      </c>
      <c r="AC869" s="16">
        <v>0.06</v>
      </c>
      <c r="AD869" s="16">
        <v>8.83</v>
      </c>
      <c r="AE869" s="17"/>
      <c r="AF869" s="17"/>
      <c r="AG869" s="16">
        <v>0.0</v>
      </c>
      <c r="AH869" s="16">
        <v>73148.0</v>
      </c>
      <c r="AI869" s="16">
        <v>0.0</v>
      </c>
      <c r="AJ869" s="16">
        <v>0.0</v>
      </c>
      <c r="AK869" s="16">
        <v>0.0</v>
      </c>
      <c r="AL869" s="16">
        <v>51000.0</v>
      </c>
      <c r="AM869" s="16">
        <v>0.0</v>
      </c>
      <c r="AN869" s="16">
        <v>0.0</v>
      </c>
      <c r="AO869" s="16">
        <v>0.0</v>
      </c>
      <c r="AP869" s="16">
        <v>28648.0</v>
      </c>
      <c r="AQ869" s="16">
        <v>0.0</v>
      </c>
      <c r="AR869" s="16">
        <v>0.0</v>
      </c>
      <c r="AS869" s="16">
        <v>0.0</v>
      </c>
      <c r="AT869" s="16">
        <v>40920.0</v>
      </c>
      <c r="AU869" s="16">
        <v>0.0</v>
      </c>
      <c r="AV869" s="16">
        <v>0.0</v>
      </c>
      <c r="AW869" s="16">
        <v>0.0</v>
      </c>
      <c r="AX869" s="16">
        <v>45744.0</v>
      </c>
      <c r="AY869" s="16">
        <v>0.0</v>
      </c>
      <c r="AZ869" s="16">
        <v>0.0</v>
      </c>
      <c r="BA869" s="16">
        <v>0.0</v>
      </c>
      <c r="BB869" s="16">
        <v>5990.0</v>
      </c>
      <c r="BC869" s="16">
        <v>0.0</v>
      </c>
      <c r="BD869" s="16">
        <v>0.0</v>
      </c>
      <c r="BE869" s="16">
        <v>1.0</v>
      </c>
      <c r="BF869" s="16">
        <v>1146902.0</v>
      </c>
      <c r="BG869" s="16">
        <v>0.0</v>
      </c>
      <c r="BH869" s="16">
        <v>0.0</v>
      </c>
      <c r="BI869" s="16">
        <v>0.0</v>
      </c>
      <c r="BJ869" s="16">
        <v>912.0</v>
      </c>
      <c r="BK869" s="16">
        <v>0.0</v>
      </c>
      <c r="BL869" s="16">
        <v>0.0</v>
      </c>
      <c r="BM869" s="16">
        <v>0.0</v>
      </c>
      <c r="BN869" s="16">
        <v>84050.0</v>
      </c>
      <c r="BO869" s="16">
        <v>0.0</v>
      </c>
      <c r="BP869" s="16">
        <v>0.0</v>
      </c>
      <c r="BQ869" s="16">
        <v>0.0</v>
      </c>
      <c r="BR869" s="16">
        <v>60062.0</v>
      </c>
      <c r="BS869" s="16">
        <v>0.0</v>
      </c>
      <c r="BT869" s="16">
        <v>0.0</v>
      </c>
    </row>
    <row r="870">
      <c r="A870" s="14" t="s">
        <v>8014</v>
      </c>
      <c r="B870" s="16">
        <v>11.0</v>
      </c>
      <c r="C870" s="16">
        <v>4086752.0</v>
      </c>
      <c r="D870" s="17"/>
      <c r="E870" s="14" t="s">
        <v>8015</v>
      </c>
      <c r="F870" s="14" t="s">
        <v>2622</v>
      </c>
      <c r="G870" s="14" t="s">
        <v>5166</v>
      </c>
      <c r="H870" s="14" t="s">
        <v>2978</v>
      </c>
      <c r="I870" s="14" t="s">
        <v>21</v>
      </c>
      <c r="J870" s="14" t="s">
        <v>4852</v>
      </c>
      <c r="K870" s="14" t="s">
        <v>8016</v>
      </c>
      <c r="L870" s="14" t="s">
        <v>8016</v>
      </c>
      <c r="M870" s="14" t="s">
        <v>8017</v>
      </c>
      <c r="N870" s="14" t="s">
        <v>5335</v>
      </c>
      <c r="P870" s="17"/>
      <c r="Q870" s="14" t="s">
        <v>5024</v>
      </c>
      <c r="R870" s="16">
        <v>1.0</v>
      </c>
      <c r="S870" s="16">
        <v>1537376.0</v>
      </c>
      <c r="T870" s="18">
        <v>6.5E-7</v>
      </c>
      <c r="U870" s="16">
        <v>0.0</v>
      </c>
      <c r="V870" s="16">
        <v>0.0</v>
      </c>
      <c r="W870" s="14" t="s">
        <v>2978</v>
      </c>
      <c r="X870" s="17"/>
      <c r="Y870" s="17"/>
      <c r="Z870" s="16">
        <v>32.0</v>
      </c>
      <c r="AA870" s="17"/>
      <c r="AB870" s="16">
        <v>0.0</v>
      </c>
      <c r="AC870" s="16">
        <v>-0.02</v>
      </c>
      <c r="AD870" s="16">
        <v>8.83</v>
      </c>
      <c r="AE870" s="17"/>
      <c r="AF870" s="17"/>
      <c r="AG870" s="16">
        <v>0.0</v>
      </c>
      <c r="AH870" s="16">
        <v>73148.0</v>
      </c>
      <c r="AI870" s="16">
        <v>0.0</v>
      </c>
      <c r="AJ870" s="16">
        <v>0.0</v>
      </c>
      <c r="AK870" s="16">
        <v>0.0</v>
      </c>
      <c r="AL870" s="16">
        <v>51000.0</v>
      </c>
      <c r="AM870" s="16">
        <v>0.0</v>
      </c>
      <c r="AN870" s="16">
        <v>0.0</v>
      </c>
      <c r="AO870" s="16">
        <v>0.0</v>
      </c>
      <c r="AP870" s="16">
        <v>28648.0</v>
      </c>
      <c r="AQ870" s="16">
        <v>0.0</v>
      </c>
      <c r="AR870" s="16">
        <v>0.0</v>
      </c>
      <c r="AS870" s="16">
        <v>0.0</v>
      </c>
      <c r="AT870" s="16">
        <v>40920.0</v>
      </c>
      <c r="AU870" s="16">
        <v>0.0</v>
      </c>
      <c r="AV870" s="16">
        <v>0.0</v>
      </c>
      <c r="AW870" s="16">
        <v>0.0</v>
      </c>
      <c r="AX870" s="16">
        <v>45744.0</v>
      </c>
      <c r="AY870" s="16">
        <v>0.0</v>
      </c>
      <c r="AZ870" s="16">
        <v>0.0</v>
      </c>
      <c r="BA870" s="16">
        <v>0.0</v>
      </c>
      <c r="BB870" s="16">
        <v>5990.0</v>
      </c>
      <c r="BC870" s="16">
        <v>0.0</v>
      </c>
      <c r="BD870" s="16">
        <v>0.0</v>
      </c>
      <c r="BE870" s="16">
        <v>1.0</v>
      </c>
      <c r="BF870" s="16">
        <v>1146902.0</v>
      </c>
      <c r="BG870" s="16">
        <v>0.0</v>
      </c>
      <c r="BH870" s="16">
        <v>0.0</v>
      </c>
      <c r="BI870" s="16">
        <v>0.0</v>
      </c>
      <c r="BJ870" s="16">
        <v>912.0</v>
      </c>
      <c r="BK870" s="16">
        <v>0.0</v>
      </c>
      <c r="BL870" s="16">
        <v>0.0</v>
      </c>
      <c r="BM870" s="16">
        <v>0.0</v>
      </c>
      <c r="BN870" s="16">
        <v>84050.0</v>
      </c>
      <c r="BO870" s="16">
        <v>0.0</v>
      </c>
      <c r="BP870" s="16">
        <v>0.0</v>
      </c>
      <c r="BQ870" s="16">
        <v>0.0</v>
      </c>
      <c r="BR870" s="16">
        <v>60062.0</v>
      </c>
      <c r="BS870" s="16">
        <v>0.0</v>
      </c>
      <c r="BT870" s="16">
        <v>0.0</v>
      </c>
    </row>
    <row r="871">
      <c r="A871" s="14" t="s">
        <v>8018</v>
      </c>
      <c r="B871" s="16">
        <v>11.0</v>
      </c>
      <c r="C871" s="16">
        <v>4086744.0</v>
      </c>
      <c r="D871" s="14" t="s">
        <v>8019</v>
      </c>
      <c r="E871" s="14" t="s">
        <v>2630</v>
      </c>
      <c r="F871" s="14" t="s">
        <v>2631</v>
      </c>
      <c r="G871" s="14" t="s">
        <v>5166</v>
      </c>
      <c r="H871" s="14" t="s">
        <v>2978</v>
      </c>
      <c r="I871" s="14" t="s">
        <v>21</v>
      </c>
      <c r="J871" s="14" t="s">
        <v>4852</v>
      </c>
      <c r="K871" s="14" t="s">
        <v>8020</v>
      </c>
      <c r="L871" s="14" t="s">
        <v>8020</v>
      </c>
      <c r="M871" s="14" t="s">
        <v>8021</v>
      </c>
      <c r="N871" s="14" t="s">
        <v>409</v>
      </c>
      <c r="P871" s="17"/>
      <c r="Q871" s="14" t="s">
        <v>5024</v>
      </c>
      <c r="R871" s="16">
        <v>1.0</v>
      </c>
      <c r="S871" s="16">
        <v>1537440.0</v>
      </c>
      <c r="T871" s="18">
        <v>6.5E-7</v>
      </c>
      <c r="U871" s="16">
        <v>0.0</v>
      </c>
      <c r="V871" s="16">
        <v>0.0</v>
      </c>
      <c r="W871" s="14" t="s">
        <v>2978</v>
      </c>
      <c r="X871" s="17"/>
      <c r="Y871" s="17"/>
      <c r="Z871" s="16">
        <v>22.8</v>
      </c>
      <c r="AA871" s="17"/>
      <c r="AB871" s="16">
        <v>0.02</v>
      </c>
      <c r="AC871" s="16">
        <v>0.03</v>
      </c>
      <c r="AD871" s="16">
        <v>4.67</v>
      </c>
      <c r="AE871" s="17"/>
      <c r="AF871" s="17"/>
      <c r="AG871" s="16">
        <v>0.0</v>
      </c>
      <c r="AH871" s="16">
        <v>73124.0</v>
      </c>
      <c r="AI871" s="16">
        <v>0.0</v>
      </c>
      <c r="AJ871" s="16">
        <v>0.0</v>
      </c>
      <c r="AK871" s="16">
        <v>0.0</v>
      </c>
      <c r="AL871" s="16">
        <v>50986.0</v>
      </c>
      <c r="AM871" s="16">
        <v>0.0</v>
      </c>
      <c r="AN871" s="16">
        <v>0.0</v>
      </c>
      <c r="AO871" s="16">
        <v>0.0</v>
      </c>
      <c r="AP871" s="16">
        <v>28646.0</v>
      </c>
      <c r="AQ871" s="16">
        <v>0.0</v>
      </c>
      <c r="AR871" s="16">
        <v>0.0</v>
      </c>
      <c r="AS871" s="16">
        <v>0.0</v>
      </c>
      <c r="AT871" s="16">
        <v>40922.0</v>
      </c>
      <c r="AU871" s="16">
        <v>0.0</v>
      </c>
      <c r="AV871" s="16">
        <v>0.0</v>
      </c>
      <c r="AW871" s="16">
        <v>0.0</v>
      </c>
      <c r="AX871" s="16">
        <v>45852.0</v>
      </c>
      <c r="AY871" s="16">
        <v>0.0</v>
      </c>
      <c r="AZ871" s="16">
        <v>0.0</v>
      </c>
      <c r="BA871" s="16">
        <v>0.0</v>
      </c>
      <c r="BB871" s="16">
        <v>5992.0</v>
      </c>
      <c r="BC871" s="16">
        <v>0.0</v>
      </c>
      <c r="BD871" s="16">
        <v>0.0</v>
      </c>
      <c r="BE871" s="16">
        <v>0.0</v>
      </c>
      <c r="BF871" s="16">
        <v>1146882.0</v>
      </c>
      <c r="BG871" s="16">
        <v>0.0</v>
      </c>
      <c r="BH871" s="16">
        <v>0.0</v>
      </c>
      <c r="BI871" s="16">
        <v>0.0</v>
      </c>
      <c r="BJ871" s="16">
        <v>912.0</v>
      </c>
      <c r="BK871" s="16">
        <v>0.0</v>
      </c>
      <c r="BL871" s="16">
        <v>0.0</v>
      </c>
      <c r="BM871" s="16">
        <v>1.0</v>
      </c>
      <c r="BN871" s="16">
        <v>84054.0</v>
      </c>
      <c r="BO871" s="16">
        <v>0.0</v>
      </c>
      <c r="BP871" s="16">
        <v>0.0</v>
      </c>
      <c r="BQ871" s="16">
        <v>0.0</v>
      </c>
      <c r="BR871" s="16">
        <v>60070.0</v>
      </c>
      <c r="BS871" s="16">
        <v>0.0</v>
      </c>
      <c r="BT871" s="16">
        <v>0.0</v>
      </c>
    </row>
    <row r="872">
      <c r="A872" s="14" t="s">
        <v>8022</v>
      </c>
      <c r="B872" s="16">
        <v>11.0</v>
      </c>
      <c r="C872" s="16">
        <v>4086747.0</v>
      </c>
      <c r="D872" s="17"/>
      <c r="E872" s="14" t="s">
        <v>8023</v>
      </c>
      <c r="F872" s="14" t="s">
        <v>2621</v>
      </c>
      <c r="G872" s="14" t="s">
        <v>5166</v>
      </c>
      <c r="H872" s="14" t="s">
        <v>2978</v>
      </c>
      <c r="I872" s="14" t="s">
        <v>21</v>
      </c>
      <c r="J872" s="14" t="s">
        <v>4852</v>
      </c>
      <c r="K872" s="14" t="s">
        <v>8024</v>
      </c>
      <c r="L872" s="14" t="s">
        <v>8024</v>
      </c>
      <c r="M872" s="14" t="s">
        <v>8025</v>
      </c>
      <c r="N872" s="14" t="s">
        <v>5050</v>
      </c>
      <c r="P872" s="17"/>
      <c r="Q872" s="14" t="s">
        <v>5024</v>
      </c>
      <c r="R872" s="16">
        <v>1.0</v>
      </c>
      <c r="S872" s="16">
        <v>1537446.0</v>
      </c>
      <c r="T872" s="18">
        <v>6.5E-7</v>
      </c>
      <c r="U872" s="16">
        <v>0.0</v>
      </c>
      <c r="V872" s="16">
        <v>0.0</v>
      </c>
      <c r="W872" s="14" t="s">
        <v>2978</v>
      </c>
      <c r="X872" s="17"/>
      <c r="Y872" s="17"/>
      <c r="Z872" s="16">
        <v>17.4</v>
      </c>
      <c r="AA872" s="17"/>
      <c r="AB872" s="16">
        <v>0.0</v>
      </c>
      <c r="AC872" s="16">
        <v>0.11</v>
      </c>
      <c r="AD872" s="16">
        <v>4.7</v>
      </c>
      <c r="AE872" s="17"/>
      <c r="AF872" s="17"/>
      <c r="AG872" s="16">
        <v>0.0</v>
      </c>
      <c r="AH872" s="16">
        <v>73166.0</v>
      </c>
      <c r="AI872" s="16">
        <v>0.0</v>
      </c>
      <c r="AJ872" s="16">
        <v>0.0</v>
      </c>
      <c r="AK872" s="16">
        <v>0.0</v>
      </c>
      <c r="AL872" s="16">
        <v>50998.0</v>
      </c>
      <c r="AM872" s="16">
        <v>0.0</v>
      </c>
      <c r="AN872" s="16">
        <v>0.0</v>
      </c>
      <c r="AO872" s="16">
        <v>0.0</v>
      </c>
      <c r="AP872" s="16">
        <v>28646.0</v>
      </c>
      <c r="AQ872" s="16">
        <v>0.0</v>
      </c>
      <c r="AR872" s="16">
        <v>0.0</v>
      </c>
      <c r="AS872" s="16">
        <v>0.0</v>
      </c>
      <c r="AT872" s="16">
        <v>40924.0</v>
      </c>
      <c r="AU872" s="16">
        <v>0.0</v>
      </c>
      <c r="AV872" s="16">
        <v>0.0</v>
      </c>
      <c r="AW872" s="16">
        <v>1.0</v>
      </c>
      <c r="AX872" s="16">
        <v>45804.0</v>
      </c>
      <c r="AY872" s="16">
        <v>0.0</v>
      </c>
      <c r="AZ872" s="16">
        <v>0.0</v>
      </c>
      <c r="BA872" s="16">
        <v>0.0</v>
      </c>
      <c r="BB872" s="16">
        <v>5992.0</v>
      </c>
      <c r="BC872" s="16">
        <v>0.0</v>
      </c>
      <c r="BD872" s="16">
        <v>0.0</v>
      </c>
      <c r="BE872" s="16">
        <v>0.0</v>
      </c>
      <c r="BF872" s="16">
        <v>1146894.0</v>
      </c>
      <c r="BG872" s="16">
        <v>0.0</v>
      </c>
      <c r="BH872" s="16">
        <v>0.0</v>
      </c>
      <c r="BI872" s="16">
        <v>0.0</v>
      </c>
      <c r="BJ872" s="16">
        <v>912.0</v>
      </c>
      <c r="BK872" s="16">
        <v>0.0</v>
      </c>
      <c r="BL872" s="16">
        <v>0.0</v>
      </c>
      <c r="BM872" s="16">
        <v>0.0</v>
      </c>
      <c r="BN872" s="16">
        <v>84042.0</v>
      </c>
      <c r="BO872" s="16">
        <v>0.0</v>
      </c>
      <c r="BP872" s="16">
        <v>0.0</v>
      </c>
      <c r="BQ872" s="16">
        <v>0.0</v>
      </c>
      <c r="BR872" s="16">
        <v>60068.0</v>
      </c>
      <c r="BS872" s="16">
        <v>0.0</v>
      </c>
      <c r="BT872" s="16">
        <v>0.0</v>
      </c>
    </row>
    <row r="873">
      <c r="A873" s="14" t="s">
        <v>8026</v>
      </c>
      <c r="B873" s="16">
        <v>11.0</v>
      </c>
      <c r="C873" s="16">
        <v>4086732.0</v>
      </c>
      <c r="D873" s="14" t="s">
        <v>8027</v>
      </c>
      <c r="E873" s="14" t="s">
        <v>2621</v>
      </c>
      <c r="F873" s="14" t="s">
        <v>2631</v>
      </c>
      <c r="G873" s="14" t="s">
        <v>6733</v>
      </c>
      <c r="H873" s="14" t="s">
        <v>21</v>
      </c>
      <c r="I873" s="14" t="s">
        <v>2978</v>
      </c>
      <c r="J873" s="14" t="s">
        <v>4852</v>
      </c>
      <c r="K873" s="14" t="s">
        <v>8028</v>
      </c>
      <c r="L873" s="14" t="s">
        <v>8028</v>
      </c>
      <c r="M873" s="14" t="s">
        <v>8029</v>
      </c>
      <c r="N873" s="14" t="s">
        <v>409</v>
      </c>
      <c r="P873" s="17"/>
      <c r="Q873" s="14" t="s">
        <v>5024</v>
      </c>
      <c r="R873" s="16">
        <v>1.0</v>
      </c>
      <c r="S873" s="16">
        <v>1537492.0</v>
      </c>
      <c r="T873" s="18">
        <v>6.5E-7</v>
      </c>
      <c r="U873" s="16">
        <v>0.0</v>
      </c>
      <c r="V873" s="16">
        <v>0.0</v>
      </c>
      <c r="W873" s="14" t="s">
        <v>2978</v>
      </c>
      <c r="X873" s="17"/>
      <c r="Y873" s="17"/>
      <c r="Z873" s="16">
        <v>14.2</v>
      </c>
      <c r="AA873" s="17"/>
      <c r="AB873" s="16">
        <v>0.0</v>
      </c>
      <c r="AC873" s="16">
        <v>-0.02</v>
      </c>
      <c r="AD873" s="16">
        <v>0.493</v>
      </c>
      <c r="AE873" s="17"/>
      <c r="AF873" s="17"/>
      <c r="AG873" s="16">
        <v>1.0</v>
      </c>
      <c r="AH873" s="16">
        <v>73000.0</v>
      </c>
      <c r="AI873" s="16">
        <v>0.0</v>
      </c>
      <c r="AJ873" s="16">
        <v>0.0</v>
      </c>
      <c r="AK873" s="16">
        <v>0.0</v>
      </c>
      <c r="AL873" s="16">
        <v>50954.0</v>
      </c>
      <c r="AM873" s="16">
        <v>0.0</v>
      </c>
      <c r="AN873" s="16">
        <v>0.0</v>
      </c>
      <c r="AO873" s="16">
        <v>0.0</v>
      </c>
      <c r="AP873" s="16">
        <v>28642.0</v>
      </c>
      <c r="AQ873" s="16">
        <v>0.0</v>
      </c>
      <c r="AR873" s="16">
        <v>0.0</v>
      </c>
      <c r="AS873" s="16">
        <v>0.0</v>
      </c>
      <c r="AT873" s="16">
        <v>40928.0</v>
      </c>
      <c r="AU873" s="16">
        <v>0.0</v>
      </c>
      <c r="AV873" s="16">
        <v>0.0</v>
      </c>
      <c r="AW873" s="16">
        <v>0.0</v>
      </c>
      <c r="AX873" s="16">
        <v>46060.0</v>
      </c>
      <c r="AY873" s="16">
        <v>0.0</v>
      </c>
      <c r="AZ873" s="16">
        <v>0.0</v>
      </c>
      <c r="BA873" s="16">
        <v>0.0</v>
      </c>
      <c r="BB873" s="16">
        <v>6014.0</v>
      </c>
      <c r="BC873" s="16">
        <v>0.0</v>
      </c>
      <c r="BD873" s="16">
        <v>0.0</v>
      </c>
      <c r="BE873" s="16">
        <v>0.0</v>
      </c>
      <c r="BF873" s="16">
        <v>1146884.0</v>
      </c>
      <c r="BG873" s="16">
        <v>0.0</v>
      </c>
      <c r="BH873" s="16">
        <v>0.0</v>
      </c>
      <c r="BI873" s="16">
        <v>0.0</v>
      </c>
      <c r="BJ873" s="16">
        <v>910.0</v>
      </c>
      <c r="BK873" s="16">
        <v>0.0</v>
      </c>
      <c r="BL873" s="16">
        <v>0.0</v>
      </c>
      <c r="BM873" s="16">
        <v>0.0</v>
      </c>
      <c r="BN873" s="16">
        <v>84044.0</v>
      </c>
      <c r="BO873" s="16">
        <v>0.0</v>
      </c>
      <c r="BP873" s="16">
        <v>0.0</v>
      </c>
      <c r="BQ873" s="16">
        <v>0.0</v>
      </c>
      <c r="BR873" s="16">
        <v>60056.0</v>
      </c>
      <c r="BS873" s="16">
        <v>0.0</v>
      </c>
      <c r="BT873" s="16">
        <v>0.0</v>
      </c>
    </row>
    <row r="874">
      <c r="A874" s="14" t="s">
        <v>8030</v>
      </c>
      <c r="B874" s="16">
        <v>11.0</v>
      </c>
      <c r="C874" s="16">
        <v>4086749.0</v>
      </c>
      <c r="D874" s="14" t="s">
        <v>8031</v>
      </c>
      <c r="E874" s="14" t="s">
        <v>2622</v>
      </c>
      <c r="F874" s="14" t="s">
        <v>2621</v>
      </c>
      <c r="G874" s="14" t="s">
        <v>5166</v>
      </c>
      <c r="H874" s="14" t="s">
        <v>2978</v>
      </c>
      <c r="I874" s="14" t="s">
        <v>21</v>
      </c>
      <c r="J874" s="14" t="s">
        <v>4852</v>
      </c>
      <c r="K874" s="14" t="s">
        <v>8032</v>
      </c>
      <c r="L874" s="14" t="s">
        <v>8032</v>
      </c>
      <c r="M874" s="14" t="s">
        <v>8033</v>
      </c>
      <c r="N874" s="14" t="s">
        <v>409</v>
      </c>
      <c r="P874" s="17"/>
      <c r="Q874" s="14" t="s">
        <v>5024</v>
      </c>
      <c r="R874" s="16">
        <v>1.0</v>
      </c>
      <c r="S874" s="16">
        <v>1537506.0</v>
      </c>
      <c r="T874" s="18">
        <v>6.5E-7</v>
      </c>
      <c r="U874" s="16">
        <v>0.0</v>
      </c>
      <c r="V874" s="16">
        <v>0.0</v>
      </c>
      <c r="W874" s="14" t="s">
        <v>2978</v>
      </c>
      <c r="X874" s="17"/>
      <c r="Y874" s="17"/>
      <c r="Z874" s="16">
        <v>17.9</v>
      </c>
      <c r="AA874" s="17"/>
      <c r="AB874" s="16">
        <v>0.0</v>
      </c>
      <c r="AC874" s="16">
        <v>0.03</v>
      </c>
      <c r="AD874" s="16">
        <v>6.68</v>
      </c>
      <c r="AE874" s="17"/>
      <c r="AF874" s="17"/>
      <c r="AG874" s="16">
        <v>0.0</v>
      </c>
      <c r="AH874" s="16">
        <v>73176.0</v>
      </c>
      <c r="AI874" s="16">
        <v>0.0</v>
      </c>
      <c r="AJ874" s="16">
        <v>0.0</v>
      </c>
      <c r="AK874" s="16">
        <v>0.0</v>
      </c>
      <c r="AL874" s="16">
        <v>51012.0</v>
      </c>
      <c r="AM874" s="16">
        <v>0.0</v>
      </c>
      <c r="AN874" s="16">
        <v>0.0</v>
      </c>
      <c r="AO874" s="16">
        <v>0.0</v>
      </c>
      <c r="AP874" s="16">
        <v>28650.0</v>
      </c>
      <c r="AQ874" s="16">
        <v>0.0</v>
      </c>
      <c r="AR874" s="16">
        <v>0.0</v>
      </c>
      <c r="AS874" s="16">
        <v>0.0</v>
      </c>
      <c r="AT874" s="16">
        <v>40924.0</v>
      </c>
      <c r="AU874" s="16">
        <v>0.0</v>
      </c>
      <c r="AV874" s="16">
        <v>0.0</v>
      </c>
      <c r="AW874" s="16">
        <v>0.0</v>
      </c>
      <c r="AX874" s="16">
        <v>45810.0</v>
      </c>
      <c r="AY874" s="16">
        <v>0.0</v>
      </c>
      <c r="AZ874" s="16">
        <v>0.0</v>
      </c>
      <c r="BA874" s="16">
        <v>0.0</v>
      </c>
      <c r="BB874" s="16">
        <v>5988.0</v>
      </c>
      <c r="BC874" s="16">
        <v>0.0</v>
      </c>
      <c r="BD874" s="16">
        <v>0.0</v>
      </c>
      <c r="BE874" s="16">
        <v>0.0</v>
      </c>
      <c r="BF874" s="16">
        <v>1146916.0</v>
      </c>
      <c r="BG874" s="16">
        <v>0.0</v>
      </c>
      <c r="BH874" s="16">
        <v>0.0</v>
      </c>
      <c r="BI874" s="16">
        <v>0.0</v>
      </c>
      <c r="BJ874" s="16">
        <v>912.0</v>
      </c>
      <c r="BK874" s="16">
        <v>0.0</v>
      </c>
      <c r="BL874" s="16">
        <v>0.0</v>
      </c>
      <c r="BM874" s="16">
        <v>0.0</v>
      </c>
      <c r="BN874" s="16">
        <v>84056.0</v>
      </c>
      <c r="BO874" s="16">
        <v>0.0</v>
      </c>
      <c r="BP874" s="16">
        <v>0.0</v>
      </c>
      <c r="BQ874" s="16">
        <v>1.0</v>
      </c>
      <c r="BR874" s="16">
        <v>60062.0</v>
      </c>
      <c r="BS874" s="16">
        <v>0.0</v>
      </c>
      <c r="BT874" s="16">
        <v>0.0</v>
      </c>
    </row>
    <row r="875">
      <c r="A875" s="14" t="s">
        <v>8034</v>
      </c>
      <c r="B875" s="16">
        <v>11.0</v>
      </c>
      <c r="C875" s="16">
        <v>4086719.0</v>
      </c>
      <c r="D875" s="17"/>
      <c r="E875" s="14" t="s">
        <v>2630</v>
      </c>
      <c r="F875" s="14" t="s">
        <v>2622</v>
      </c>
      <c r="G875" s="14" t="s">
        <v>5166</v>
      </c>
      <c r="H875" s="14" t="s">
        <v>2978</v>
      </c>
      <c r="I875" s="14" t="s">
        <v>21</v>
      </c>
      <c r="J875" s="14" t="s">
        <v>4852</v>
      </c>
      <c r="K875" s="14" t="s">
        <v>8035</v>
      </c>
      <c r="L875" s="14" t="s">
        <v>8035</v>
      </c>
      <c r="M875" s="14" t="s">
        <v>8036</v>
      </c>
      <c r="N875" s="14" t="s">
        <v>409</v>
      </c>
      <c r="P875" s="17"/>
      <c r="Q875" s="14" t="s">
        <v>5024</v>
      </c>
      <c r="R875" s="16">
        <v>1.0</v>
      </c>
      <c r="S875" s="16">
        <v>1537570.0</v>
      </c>
      <c r="T875" s="18">
        <v>6.5E-7</v>
      </c>
      <c r="U875" s="16">
        <v>0.0</v>
      </c>
      <c r="V875" s="16">
        <v>0.0</v>
      </c>
      <c r="W875" s="14" t="s">
        <v>2978</v>
      </c>
      <c r="X875" s="17"/>
      <c r="Y875" s="17"/>
      <c r="Z875" s="16">
        <v>13.0</v>
      </c>
      <c r="AA875" s="17"/>
      <c r="AB875" s="16">
        <v>0.0</v>
      </c>
      <c r="AC875" s="16">
        <v>-0.01</v>
      </c>
      <c r="AD875" s="16">
        <v>-0.015</v>
      </c>
      <c r="AE875" s="17"/>
      <c r="AF875" s="17"/>
      <c r="AG875" s="16">
        <v>0.0</v>
      </c>
      <c r="AH875" s="16">
        <v>72976.0</v>
      </c>
      <c r="AI875" s="16">
        <v>0.0</v>
      </c>
      <c r="AJ875" s="16">
        <v>0.0</v>
      </c>
      <c r="AK875" s="16">
        <v>0.0</v>
      </c>
      <c r="AL875" s="16">
        <v>50972.0</v>
      </c>
      <c r="AM875" s="16">
        <v>0.0</v>
      </c>
      <c r="AN875" s="16">
        <v>0.0</v>
      </c>
      <c r="AO875" s="16">
        <v>0.0</v>
      </c>
      <c r="AP875" s="16">
        <v>28644.0</v>
      </c>
      <c r="AQ875" s="16">
        <v>0.0</v>
      </c>
      <c r="AR875" s="16">
        <v>0.0</v>
      </c>
      <c r="AS875" s="16">
        <v>0.0</v>
      </c>
      <c r="AT875" s="16">
        <v>40908.0</v>
      </c>
      <c r="AU875" s="16">
        <v>0.0</v>
      </c>
      <c r="AV875" s="16">
        <v>0.0</v>
      </c>
      <c r="AW875" s="16">
        <v>0.0</v>
      </c>
      <c r="AX875" s="16">
        <v>46254.0</v>
      </c>
      <c r="AY875" s="16">
        <v>0.0</v>
      </c>
      <c r="AZ875" s="16">
        <v>0.0</v>
      </c>
      <c r="BA875" s="16">
        <v>0.0</v>
      </c>
      <c r="BB875" s="16">
        <v>5990.0</v>
      </c>
      <c r="BC875" s="16">
        <v>0.0</v>
      </c>
      <c r="BD875" s="16">
        <v>0.0</v>
      </c>
      <c r="BE875" s="16">
        <v>1.0</v>
      </c>
      <c r="BF875" s="16">
        <v>1146818.0</v>
      </c>
      <c r="BG875" s="16">
        <v>0.0</v>
      </c>
      <c r="BH875" s="16">
        <v>0.0</v>
      </c>
      <c r="BI875" s="16">
        <v>0.0</v>
      </c>
      <c r="BJ875" s="16">
        <v>912.0</v>
      </c>
      <c r="BK875" s="16">
        <v>0.0</v>
      </c>
      <c r="BL875" s="16">
        <v>0.0</v>
      </c>
      <c r="BM875" s="16">
        <v>0.0</v>
      </c>
      <c r="BN875" s="16">
        <v>84040.0</v>
      </c>
      <c r="BO875" s="16">
        <v>0.0</v>
      </c>
      <c r="BP875" s="16">
        <v>0.0</v>
      </c>
      <c r="BQ875" s="16">
        <v>0.0</v>
      </c>
      <c r="BR875" s="16">
        <v>60056.0</v>
      </c>
      <c r="BS875" s="16">
        <v>0.0</v>
      </c>
      <c r="BT875" s="16">
        <v>0.0</v>
      </c>
    </row>
    <row r="876">
      <c r="A876" s="14" t="s">
        <v>8037</v>
      </c>
      <c r="B876" s="16">
        <v>11.0</v>
      </c>
      <c r="C876" s="16">
        <v>4086742.0</v>
      </c>
      <c r="D876" s="17"/>
      <c r="E876" s="14" t="s">
        <v>2622</v>
      </c>
      <c r="F876" s="14" t="s">
        <v>2631</v>
      </c>
      <c r="G876" s="14" t="s">
        <v>5166</v>
      </c>
      <c r="H876" s="14" t="s">
        <v>2978</v>
      </c>
      <c r="I876" s="14" t="s">
        <v>21</v>
      </c>
      <c r="J876" s="14" t="s">
        <v>4852</v>
      </c>
      <c r="K876" s="14" t="s">
        <v>6674</v>
      </c>
      <c r="L876" s="14" t="s">
        <v>6674</v>
      </c>
      <c r="M876" s="14" t="s">
        <v>8038</v>
      </c>
      <c r="N876" s="14" t="s">
        <v>4848</v>
      </c>
      <c r="P876" s="17"/>
      <c r="Q876" s="14" t="s">
        <v>5024</v>
      </c>
      <c r="R876" s="16">
        <v>1.0</v>
      </c>
      <c r="S876" s="16">
        <v>1537594.0</v>
      </c>
      <c r="T876" s="18">
        <v>6.5E-7</v>
      </c>
      <c r="U876" s="16">
        <v>0.0</v>
      </c>
      <c r="V876" s="16">
        <v>0.0</v>
      </c>
      <c r="W876" s="14" t="s">
        <v>2978</v>
      </c>
      <c r="X876" s="17"/>
      <c r="Y876" s="17"/>
      <c r="Z876" s="16">
        <v>6.36</v>
      </c>
      <c r="AA876" s="17"/>
      <c r="AB876" s="16">
        <v>0.0</v>
      </c>
      <c r="AC876" s="16">
        <v>-0.01</v>
      </c>
      <c r="AD876" s="16">
        <v>3.5</v>
      </c>
      <c r="AE876" s="17"/>
      <c r="AF876" s="17"/>
      <c r="AG876" s="16">
        <v>1.0</v>
      </c>
      <c r="AH876" s="16">
        <v>73184.0</v>
      </c>
      <c r="AI876" s="16">
        <v>0.0</v>
      </c>
      <c r="AJ876" s="16">
        <v>0.0</v>
      </c>
      <c r="AK876" s="16">
        <v>0.0</v>
      </c>
      <c r="AL876" s="16">
        <v>51002.0</v>
      </c>
      <c r="AM876" s="16">
        <v>0.0</v>
      </c>
      <c r="AN876" s="16">
        <v>0.0</v>
      </c>
      <c r="AO876" s="16">
        <v>0.0</v>
      </c>
      <c r="AP876" s="16">
        <v>28650.0</v>
      </c>
      <c r="AQ876" s="16">
        <v>0.0</v>
      </c>
      <c r="AR876" s="16">
        <v>0.0</v>
      </c>
      <c r="AS876" s="16">
        <v>0.0</v>
      </c>
      <c r="AT876" s="16">
        <v>40928.0</v>
      </c>
      <c r="AU876" s="16">
        <v>0.0</v>
      </c>
      <c r="AV876" s="16">
        <v>0.0</v>
      </c>
      <c r="AW876" s="16">
        <v>0.0</v>
      </c>
      <c r="AX876" s="16">
        <v>45886.0</v>
      </c>
      <c r="AY876" s="16">
        <v>0.0</v>
      </c>
      <c r="AZ876" s="16">
        <v>0.0</v>
      </c>
      <c r="BA876" s="16">
        <v>0.0</v>
      </c>
      <c r="BB876" s="16">
        <v>5992.0</v>
      </c>
      <c r="BC876" s="16">
        <v>0.0</v>
      </c>
      <c r="BD876" s="16">
        <v>0.0</v>
      </c>
      <c r="BE876" s="16">
        <v>0.0</v>
      </c>
      <c r="BF876" s="16">
        <v>1146910.0</v>
      </c>
      <c r="BG876" s="16">
        <v>0.0</v>
      </c>
      <c r="BH876" s="16">
        <v>0.0</v>
      </c>
      <c r="BI876" s="16">
        <v>0.0</v>
      </c>
      <c r="BJ876" s="16">
        <v>910.0</v>
      </c>
      <c r="BK876" s="16">
        <v>0.0</v>
      </c>
      <c r="BL876" s="16">
        <v>0.0</v>
      </c>
      <c r="BM876" s="16">
        <v>0.0</v>
      </c>
      <c r="BN876" s="16">
        <v>84062.0</v>
      </c>
      <c r="BO876" s="16">
        <v>0.0</v>
      </c>
      <c r="BP876" s="16">
        <v>0.0</v>
      </c>
      <c r="BQ876" s="16">
        <v>0.0</v>
      </c>
      <c r="BR876" s="16">
        <v>60070.0</v>
      </c>
      <c r="BS876" s="16">
        <v>0.0</v>
      </c>
      <c r="BT876" s="16">
        <v>0.0</v>
      </c>
    </row>
    <row r="877">
      <c r="A877" s="14" t="s">
        <v>8039</v>
      </c>
      <c r="B877" s="16">
        <v>11.0</v>
      </c>
      <c r="C877" s="16">
        <v>4086722.0</v>
      </c>
      <c r="D877" s="17"/>
      <c r="E877" s="14" t="s">
        <v>2630</v>
      </c>
      <c r="F877" s="14" t="s">
        <v>8040</v>
      </c>
      <c r="G877" s="14" t="s">
        <v>5166</v>
      </c>
      <c r="H877" s="14" t="s">
        <v>2978</v>
      </c>
      <c r="I877" s="14" t="s">
        <v>21</v>
      </c>
      <c r="J877" s="14" t="s">
        <v>4852</v>
      </c>
      <c r="K877" s="14" t="s">
        <v>8041</v>
      </c>
      <c r="L877" s="14" t="s">
        <v>8041</v>
      </c>
      <c r="M877" s="14" t="s">
        <v>8042</v>
      </c>
      <c r="N877" s="14" t="s">
        <v>5082</v>
      </c>
      <c r="P877" s="17"/>
      <c r="Q877" s="14" t="s">
        <v>5024</v>
      </c>
      <c r="R877" s="16">
        <v>1.0</v>
      </c>
      <c r="S877" s="16">
        <v>1537666.0</v>
      </c>
      <c r="T877" s="18">
        <v>6.5E-7</v>
      </c>
      <c r="U877" s="16">
        <v>0.0</v>
      </c>
      <c r="V877" s="16">
        <v>0.0</v>
      </c>
      <c r="W877" s="14" t="s">
        <v>2978</v>
      </c>
      <c r="X877" s="17"/>
      <c r="Y877" s="17"/>
      <c r="Z877" s="16">
        <v>15.0</v>
      </c>
      <c r="AA877" s="17"/>
      <c r="AB877" s="16">
        <v>0.0</v>
      </c>
      <c r="AC877" s="16">
        <v>-0.03</v>
      </c>
      <c r="AD877" s="16">
        <v>0.135</v>
      </c>
      <c r="AE877" s="17"/>
      <c r="AF877" s="17"/>
      <c r="AG877" s="16">
        <v>0.0</v>
      </c>
      <c r="AH877" s="16">
        <v>72994.0</v>
      </c>
      <c r="AI877" s="16">
        <v>0.0</v>
      </c>
      <c r="AJ877" s="16">
        <v>0.0</v>
      </c>
      <c r="AK877" s="16">
        <v>0.0</v>
      </c>
      <c r="AL877" s="16">
        <v>50976.0</v>
      </c>
      <c r="AM877" s="16">
        <v>0.0</v>
      </c>
      <c r="AN877" s="16">
        <v>0.0</v>
      </c>
      <c r="AO877" s="16">
        <v>0.0</v>
      </c>
      <c r="AP877" s="16">
        <v>28648.0</v>
      </c>
      <c r="AQ877" s="16">
        <v>0.0</v>
      </c>
      <c r="AR877" s="16">
        <v>0.0</v>
      </c>
      <c r="AS877" s="16">
        <v>0.0</v>
      </c>
      <c r="AT877" s="16">
        <v>40918.0</v>
      </c>
      <c r="AU877" s="16">
        <v>0.0</v>
      </c>
      <c r="AV877" s="16">
        <v>0.0</v>
      </c>
      <c r="AW877" s="16">
        <v>0.0</v>
      </c>
      <c r="AX877" s="16">
        <v>46274.0</v>
      </c>
      <c r="AY877" s="16">
        <v>0.0</v>
      </c>
      <c r="AZ877" s="16">
        <v>0.0</v>
      </c>
      <c r="BA877" s="16">
        <v>0.0</v>
      </c>
      <c r="BB877" s="16">
        <v>5986.0</v>
      </c>
      <c r="BC877" s="16">
        <v>0.0</v>
      </c>
      <c r="BD877" s="16">
        <v>0.0</v>
      </c>
      <c r="BE877" s="16">
        <v>1.0</v>
      </c>
      <c r="BF877" s="16">
        <v>1146862.0</v>
      </c>
      <c r="BG877" s="16">
        <v>0.0</v>
      </c>
      <c r="BH877" s="16">
        <v>0.0</v>
      </c>
      <c r="BI877" s="16">
        <v>0.0</v>
      </c>
      <c r="BJ877" s="16">
        <v>910.0</v>
      </c>
      <c r="BK877" s="16">
        <v>0.0</v>
      </c>
      <c r="BL877" s="16">
        <v>0.0</v>
      </c>
      <c r="BM877" s="16">
        <v>0.0</v>
      </c>
      <c r="BN877" s="16">
        <v>84034.0</v>
      </c>
      <c r="BO877" s="16">
        <v>0.0</v>
      </c>
      <c r="BP877" s="16">
        <v>0.0</v>
      </c>
      <c r="BQ877" s="16">
        <v>0.0</v>
      </c>
      <c r="BR877" s="16">
        <v>60064.0</v>
      </c>
      <c r="BS877" s="16">
        <v>0.0</v>
      </c>
      <c r="BT877" s="16">
        <v>0.0</v>
      </c>
    </row>
    <row r="878">
      <c r="A878" s="14" t="s">
        <v>8043</v>
      </c>
      <c r="B878" s="16">
        <v>11.0</v>
      </c>
      <c r="C878" s="16">
        <v>4086739.0</v>
      </c>
      <c r="D878" s="14" t="s">
        <v>5290</v>
      </c>
      <c r="E878" s="14" t="s">
        <v>2622</v>
      </c>
      <c r="F878" s="14" t="s">
        <v>2630</v>
      </c>
      <c r="G878" s="14" t="s">
        <v>6733</v>
      </c>
      <c r="H878" s="14" t="s">
        <v>21</v>
      </c>
      <c r="I878" s="14" t="s">
        <v>2978</v>
      </c>
      <c r="J878" s="14" t="s">
        <v>4852</v>
      </c>
      <c r="K878" s="14" t="s">
        <v>5291</v>
      </c>
      <c r="L878" s="14" t="s">
        <v>5291</v>
      </c>
      <c r="M878" s="14" t="s">
        <v>8044</v>
      </c>
      <c r="N878" s="14" t="s">
        <v>4848</v>
      </c>
      <c r="P878" s="17"/>
      <c r="Q878" s="14" t="s">
        <v>5024</v>
      </c>
      <c r="R878" s="16">
        <v>1.0</v>
      </c>
      <c r="S878" s="16">
        <v>1537682.0</v>
      </c>
      <c r="T878" s="18">
        <v>6.5E-7</v>
      </c>
      <c r="U878" s="16">
        <v>0.0</v>
      </c>
      <c r="V878" s="16">
        <v>0.0</v>
      </c>
      <c r="W878" s="14" t="s">
        <v>7141</v>
      </c>
      <c r="X878" s="17"/>
      <c r="Y878" s="17"/>
      <c r="Z878" s="16">
        <v>8.27</v>
      </c>
      <c r="AA878" s="17"/>
      <c r="AB878" s="16">
        <v>0.0</v>
      </c>
      <c r="AC878" s="16">
        <v>-0.01</v>
      </c>
      <c r="AD878" s="16">
        <v>5.81</v>
      </c>
      <c r="AE878" s="17"/>
      <c r="AF878" s="17"/>
      <c r="AG878" s="16">
        <v>1.0</v>
      </c>
      <c r="AH878" s="16">
        <v>73168.0</v>
      </c>
      <c r="AI878" s="16">
        <v>0.0</v>
      </c>
      <c r="AJ878" s="16">
        <v>0.0</v>
      </c>
      <c r="AK878" s="16">
        <v>0.0</v>
      </c>
      <c r="AL878" s="16">
        <v>51006.0</v>
      </c>
      <c r="AM878" s="16">
        <v>0.0</v>
      </c>
      <c r="AN878" s="16">
        <v>0.0</v>
      </c>
      <c r="AO878" s="16">
        <v>0.0</v>
      </c>
      <c r="AP878" s="16">
        <v>28646.0</v>
      </c>
      <c r="AQ878" s="16">
        <v>0.0</v>
      </c>
      <c r="AR878" s="16">
        <v>0.0</v>
      </c>
      <c r="AS878" s="16">
        <v>0.0</v>
      </c>
      <c r="AT878" s="16">
        <v>40928.0</v>
      </c>
      <c r="AU878" s="16">
        <v>0.0</v>
      </c>
      <c r="AV878" s="16">
        <v>0.0</v>
      </c>
      <c r="AW878" s="16">
        <v>0.0</v>
      </c>
      <c r="AX878" s="16">
        <v>45950.0</v>
      </c>
      <c r="AY878" s="16">
        <v>0.0</v>
      </c>
      <c r="AZ878" s="16">
        <v>0.0</v>
      </c>
      <c r="BA878" s="16">
        <v>0.0</v>
      </c>
      <c r="BB878" s="16">
        <v>5992.0</v>
      </c>
      <c r="BC878" s="16">
        <v>0.0</v>
      </c>
      <c r="BD878" s="16">
        <v>0.0</v>
      </c>
      <c r="BE878" s="16">
        <v>0.0</v>
      </c>
      <c r="BF878" s="16">
        <v>1146940.0</v>
      </c>
      <c r="BG878" s="16">
        <v>0.0</v>
      </c>
      <c r="BH878" s="16">
        <v>0.0</v>
      </c>
      <c r="BI878" s="16">
        <v>0.0</v>
      </c>
      <c r="BJ878" s="16">
        <v>912.0</v>
      </c>
      <c r="BK878" s="16">
        <v>0.0</v>
      </c>
      <c r="BL878" s="16">
        <v>0.0</v>
      </c>
      <c r="BM878" s="16">
        <v>0.0</v>
      </c>
      <c r="BN878" s="16">
        <v>84064.0</v>
      </c>
      <c r="BO878" s="16">
        <v>0.0</v>
      </c>
      <c r="BP878" s="16">
        <v>0.0</v>
      </c>
      <c r="BQ878" s="16">
        <v>0.0</v>
      </c>
      <c r="BR878" s="16">
        <v>60076.0</v>
      </c>
      <c r="BS878" s="16">
        <v>0.0</v>
      </c>
      <c r="BT878" s="16">
        <v>0.0</v>
      </c>
    </row>
    <row r="879">
      <c r="A879" s="14" t="s">
        <v>8045</v>
      </c>
      <c r="B879" s="16">
        <v>11.0</v>
      </c>
      <c r="C879" s="16">
        <v>4086726.0</v>
      </c>
      <c r="D879" s="14" t="s">
        <v>8046</v>
      </c>
      <c r="E879" s="14" t="s">
        <v>2622</v>
      </c>
      <c r="F879" s="14" t="s">
        <v>2621</v>
      </c>
      <c r="G879" s="14" t="s">
        <v>6733</v>
      </c>
      <c r="H879" s="14" t="s">
        <v>21</v>
      </c>
      <c r="I879" s="14" t="s">
        <v>2978</v>
      </c>
      <c r="J879" s="14" t="s">
        <v>4852</v>
      </c>
      <c r="K879" s="14" t="s">
        <v>8047</v>
      </c>
      <c r="L879" s="14" t="s">
        <v>8047</v>
      </c>
      <c r="M879" s="14" t="s">
        <v>8048</v>
      </c>
      <c r="N879" s="14" t="s">
        <v>409</v>
      </c>
      <c r="P879" s="17"/>
      <c r="Q879" s="14" t="s">
        <v>5024</v>
      </c>
      <c r="R879" s="16">
        <v>1.0</v>
      </c>
      <c r="S879" s="16">
        <v>1537730.0</v>
      </c>
      <c r="T879" s="18">
        <v>6.5E-7</v>
      </c>
      <c r="U879" s="16">
        <v>0.0</v>
      </c>
      <c r="V879" s="16">
        <v>0.0</v>
      </c>
      <c r="W879" s="14" t="s">
        <v>7141</v>
      </c>
      <c r="X879" s="17"/>
      <c r="Y879" s="17"/>
      <c r="Z879" s="16">
        <v>18.7</v>
      </c>
      <c r="AA879" s="17"/>
      <c r="AB879" s="16">
        <v>0.0</v>
      </c>
      <c r="AC879" s="16">
        <v>0.01</v>
      </c>
      <c r="AD879" s="16">
        <v>6.3</v>
      </c>
      <c r="AE879" s="17"/>
      <c r="AF879" s="17"/>
      <c r="AG879" s="16">
        <v>0.0</v>
      </c>
      <c r="AH879" s="16">
        <v>73046.0</v>
      </c>
      <c r="AI879" s="16">
        <v>0.0</v>
      </c>
      <c r="AJ879" s="16">
        <v>0.0</v>
      </c>
      <c r="AK879" s="16">
        <v>0.0</v>
      </c>
      <c r="AL879" s="16">
        <v>51004.0</v>
      </c>
      <c r="AM879" s="16">
        <v>0.0</v>
      </c>
      <c r="AN879" s="16">
        <v>0.0</v>
      </c>
      <c r="AO879" s="16">
        <v>0.0</v>
      </c>
      <c r="AP879" s="16">
        <v>28654.0</v>
      </c>
      <c r="AQ879" s="16">
        <v>0.0</v>
      </c>
      <c r="AR879" s="16">
        <v>0.0</v>
      </c>
      <c r="AS879" s="16">
        <v>0.0</v>
      </c>
      <c r="AT879" s="16">
        <v>40938.0</v>
      </c>
      <c r="AU879" s="16">
        <v>0.0</v>
      </c>
      <c r="AV879" s="16">
        <v>0.0</v>
      </c>
      <c r="AW879" s="16">
        <v>0.0</v>
      </c>
      <c r="AX879" s="16">
        <v>46102.0</v>
      </c>
      <c r="AY879" s="16">
        <v>0.0</v>
      </c>
      <c r="AZ879" s="16">
        <v>0.0</v>
      </c>
      <c r="BA879" s="16">
        <v>0.0</v>
      </c>
      <c r="BB879" s="16">
        <v>6012.0</v>
      </c>
      <c r="BC879" s="16">
        <v>0.0</v>
      </c>
      <c r="BD879" s="16">
        <v>0.0</v>
      </c>
      <c r="BE879" s="16">
        <v>1.0</v>
      </c>
      <c r="BF879" s="16">
        <v>1146948.0</v>
      </c>
      <c r="BG879" s="16">
        <v>0.0</v>
      </c>
      <c r="BH879" s="16">
        <v>0.0</v>
      </c>
      <c r="BI879" s="16">
        <v>0.0</v>
      </c>
      <c r="BJ879" s="16">
        <v>910.0</v>
      </c>
      <c r="BK879" s="16">
        <v>0.0</v>
      </c>
      <c r="BL879" s="16">
        <v>0.0</v>
      </c>
      <c r="BM879" s="16">
        <v>0.0</v>
      </c>
      <c r="BN879" s="16">
        <v>84066.0</v>
      </c>
      <c r="BO879" s="16">
        <v>0.0</v>
      </c>
      <c r="BP879" s="16">
        <v>0.0</v>
      </c>
      <c r="BQ879" s="16">
        <v>0.0</v>
      </c>
      <c r="BR879" s="16">
        <v>60050.0</v>
      </c>
      <c r="BS879" s="16">
        <v>0.0</v>
      </c>
      <c r="BT879" s="16">
        <v>0.0</v>
      </c>
    </row>
    <row r="880">
      <c r="A880" s="14" t="s">
        <v>8049</v>
      </c>
      <c r="B880" s="16">
        <v>11.0</v>
      </c>
      <c r="C880" s="16">
        <v>4086726.0</v>
      </c>
      <c r="D880" s="14" t="s">
        <v>8050</v>
      </c>
      <c r="E880" s="14" t="s">
        <v>8051</v>
      </c>
      <c r="F880" s="14" t="s">
        <v>2622</v>
      </c>
      <c r="G880" s="14" t="s">
        <v>6733</v>
      </c>
      <c r="H880" s="14" t="s">
        <v>21</v>
      </c>
      <c r="I880" s="14" t="s">
        <v>2978</v>
      </c>
      <c r="J880" s="14" t="s">
        <v>4852</v>
      </c>
      <c r="K880" s="14" t="s">
        <v>8052</v>
      </c>
      <c r="L880" s="14" t="s">
        <v>8052</v>
      </c>
      <c r="M880" s="14" t="s">
        <v>8053</v>
      </c>
      <c r="N880" s="14" t="s">
        <v>5050</v>
      </c>
      <c r="P880" s="17"/>
      <c r="Q880" s="14" t="s">
        <v>5024</v>
      </c>
      <c r="R880" s="16">
        <v>1.0</v>
      </c>
      <c r="S880" s="16">
        <v>1537730.0</v>
      </c>
      <c r="T880" s="18">
        <v>6.5E-7</v>
      </c>
      <c r="U880" s="16">
        <v>0.0</v>
      </c>
      <c r="V880" s="16">
        <v>0.0</v>
      </c>
      <c r="W880" s="14" t="s">
        <v>2978</v>
      </c>
      <c r="X880" s="17"/>
      <c r="Y880" s="17"/>
      <c r="Z880" s="16">
        <v>16.7</v>
      </c>
      <c r="AA880" s="17"/>
      <c r="AB880" s="16">
        <v>0.0</v>
      </c>
      <c r="AC880" s="16">
        <v>0.0</v>
      </c>
      <c r="AD880" s="16">
        <v>6.3</v>
      </c>
      <c r="AE880" s="17"/>
      <c r="AF880" s="17"/>
      <c r="AG880" s="16">
        <v>0.0</v>
      </c>
      <c r="AH880" s="16">
        <v>73046.0</v>
      </c>
      <c r="AI880" s="16">
        <v>0.0</v>
      </c>
      <c r="AJ880" s="16">
        <v>0.0</v>
      </c>
      <c r="AK880" s="16">
        <v>0.0</v>
      </c>
      <c r="AL880" s="16">
        <v>51004.0</v>
      </c>
      <c r="AM880" s="16">
        <v>0.0</v>
      </c>
      <c r="AN880" s="16">
        <v>0.0</v>
      </c>
      <c r="AO880" s="16">
        <v>0.0</v>
      </c>
      <c r="AP880" s="16">
        <v>28654.0</v>
      </c>
      <c r="AQ880" s="16">
        <v>0.0</v>
      </c>
      <c r="AR880" s="16">
        <v>0.0</v>
      </c>
      <c r="AS880" s="16">
        <v>1.0</v>
      </c>
      <c r="AT880" s="16">
        <v>40938.0</v>
      </c>
      <c r="AU880" s="16">
        <v>0.0</v>
      </c>
      <c r="AV880" s="16">
        <v>0.0</v>
      </c>
      <c r="AW880" s="16">
        <v>0.0</v>
      </c>
      <c r="AX880" s="16">
        <v>46102.0</v>
      </c>
      <c r="AY880" s="16">
        <v>0.0</v>
      </c>
      <c r="AZ880" s="16">
        <v>0.0</v>
      </c>
      <c r="BA880" s="16">
        <v>0.0</v>
      </c>
      <c r="BB880" s="16">
        <v>6012.0</v>
      </c>
      <c r="BC880" s="16">
        <v>0.0</v>
      </c>
      <c r="BD880" s="16">
        <v>0.0</v>
      </c>
      <c r="BE880" s="16">
        <v>0.0</v>
      </c>
      <c r="BF880" s="16">
        <v>1146948.0</v>
      </c>
      <c r="BG880" s="16">
        <v>0.0</v>
      </c>
      <c r="BH880" s="16">
        <v>0.0</v>
      </c>
      <c r="BI880" s="16">
        <v>0.0</v>
      </c>
      <c r="BJ880" s="16">
        <v>910.0</v>
      </c>
      <c r="BK880" s="16">
        <v>0.0</v>
      </c>
      <c r="BL880" s="16">
        <v>0.0</v>
      </c>
      <c r="BM880" s="16">
        <v>0.0</v>
      </c>
      <c r="BN880" s="16">
        <v>84066.0</v>
      </c>
      <c r="BO880" s="16">
        <v>0.0</v>
      </c>
      <c r="BP880" s="16">
        <v>0.0</v>
      </c>
      <c r="BQ880" s="16">
        <v>0.0</v>
      </c>
      <c r="BR880" s="16">
        <v>60050.0</v>
      </c>
      <c r="BS880" s="16">
        <v>0.0</v>
      </c>
      <c r="BT880" s="16">
        <v>0.0</v>
      </c>
    </row>
    <row r="881">
      <c r="A881" s="14" t="s">
        <v>8054</v>
      </c>
      <c r="B881" s="16">
        <v>11.0</v>
      </c>
      <c r="C881" s="16">
        <v>4086736.0</v>
      </c>
      <c r="D881" s="17"/>
      <c r="E881" s="14" t="s">
        <v>2622</v>
      </c>
      <c r="F881" s="14" t="s">
        <v>2621</v>
      </c>
      <c r="G881" s="14" t="s">
        <v>5166</v>
      </c>
      <c r="H881" s="14" t="s">
        <v>2978</v>
      </c>
      <c r="I881" s="14" t="s">
        <v>21</v>
      </c>
      <c r="J881" s="14" t="s">
        <v>4852</v>
      </c>
      <c r="K881" s="14" t="s">
        <v>8055</v>
      </c>
      <c r="L881" s="14" t="s">
        <v>8055</v>
      </c>
      <c r="M881" s="14" t="s">
        <v>8056</v>
      </c>
      <c r="N881" s="14" t="s">
        <v>4848</v>
      </c>
      <c r="P881" s="17"/>
      <c r="Q881" s="14" t="s">
        <v>5024</v>
      </c>
      <c r="R881" s="16">
        <v>1.0</v>
      </c>
      <c r="S881" s="16">
        <v>1537738.0</v>
      </c>
      <c r="T881" s="18">
        <v>6.5E-7</v>
      </c>
      <c r="U881" s="16">
        <v>0.0</v>
      </c>
      <c r="V881" s="16">
        <v>0.0</v>
      </c>
      <c r="W881" s="14" t="s">
        <v>2978</v>
      </c>
      <c r="X881" s="17"/>
      <c r="Y881" s="17"/>
      <c r="Z881" s="16">
        <v>8.33</v>
      </c>
      <c r="AA881" s="17"/>
      <c r="AB881" s="16">
        <v>0.0</v>
      </c>
      <c r="AC881" s="16">
        <v>0.0</v>
      </c>
      <c r="AD881" s="16">
        <v>4.04</v>
      </c>
      <c r="AE881" s="17"/>
      <c r="AF881" s="17"/>
      <c r="AG881" s="16">
        <v>0.0</v>
      </c>
      <c r="AH881" s="16">
        <v>73182.0</v>
      </c>
      <c r="AI881" s="16">
        <v>0.0</v>
      </c>
      <c r="AJ881" s="16">
        <v>0.0</v>
      </c>
      <c r="AK881" s="16">
        <v>0.0</v>
      </c>
      <c r="AL881" s="16">
        <v>51012.0</v>
      </c>
      <c r="AM881" s="16">
        <v>0.0</v>
      </c>
      <c r="AN881" s="16">
        <v>0.0</v>
      </c>
      <c r="AO881" s="16">
        <v>0.0</v>
      </c>
      <c r="AP881" s="16">
        <v>28644.0</v>
      </c>
      <c r="AQ881" s="16">
        <v>0.0</v>
      </c>
      <c r="AR881" s="16">
        <v>0.0</v>
      </c>
      <c r="AS881" s="16">
        <v>0.0</v>
      </c>
      <c r="AT881" s="16">
        <v>40922.0</v>
      </c>
      <c r="AU881" s="16">
        <v>0.0</v>
      </c>
      <c r="AV881" s="16">
        <v>0.0</v>
      </c>
      <c r="AW881" s="16">
        <v>0.0</v>
      </c>
      <c r="AX881" s="16">
        <v>46002.0</v>
      </c>
      <c r="AY881" s="16">
        <v>0.0</v>
      </c>
      <c r="AZ881" s="16">
        <v>0.0</v>
      </c>
      <c r="BA881" s="16">
        <v>1.0</v>
      </c>
      <c r="BB881" s="16">
        <v>5992.0</v>
      </c>
      <c r="BC881" s="16">
        <v>0.0</v>
      </c>
      <c r="BD881" s="16">
        <v>0.0</v>
      </c>
      <c r="BE881" s="16">
        <v>0.0</v>
      </c>
      <c r="BF881" s="16">
        <v>1146934.0</v>
      </c>
      <c r="BG881" s="16">
        <v>0.0</v>
      </c>
      <c r="BH881" s="16">
        <v>0.0</v>
      </c>
      <c r="BI881" s="16">
        <v>0.0</v>
      </c>
      <c r="BJ881" s="16">
        <v>912.0</v>
      </c>
      <c r="BK881" s="16">
        <v>0.0</v>
      </c>
      <c r="BL881" s="16">
        <v>0.0</v>
      </c>
      <c r="BM881" s="16">
        <v>0.0</v>
      </c>
      <c r="BN881" s="16">
        <v>84060.0</v>
      </c>
      <c r="BO881" s="16">
        <v>0.0</v>
      </c>
      <c r="BP881" s="16">
        <v>0.0</v>
      </c>
      <c r="BQ881" s="16">
        <v>0.0</v>
      </c>
      <c r="BR881" s="16">
        <v>60078.0</v>
      </c>
      <c r="BS881" s="16">
        <v>0.0</v>
      </c>
      <c r="BT881" s="16">
        <v>0.0</v>
      </c>
    </row>
    <row r="882">
      <c r="A882" s="14" t="s">
        <v>8057</v>
      </c>
      <c r="B882" s="16">
        <v>11.0</v>
      </c>
      <c r="C882" s="16">
        <v>4086717.0</v>
      </c>
      <c r="D882" s="17"/>
      <c r="E882" s="14" t="s">
        <v>2622</v>
      </c>
      <c r="F882" s="14" t="s">
        <v>2621</v>
      </c>
      <c r="G882" s="14" t="s">
        <v>5166</v>
      </c>
      <c r="H882" s="14" t="s">
        <v>2978</v>
      </c>
      <c r="I882" s="14" t="s">
        <v>21</v>
      </c>
      <c r="J882" s="14" t="s">
        <v>4852</v>
      </c>
      <c r="K882" s="14" t="s">
        <v>8058</v>
      </c>
      <c r="L882" s="14" t="s">
        <v>8058</v>
      </c>
      <c r="M882" s="14" t="s">
        <v>8059</v>
      </c>
      <c r="N882" s="14" t="s">
        <v>409</v>
      </c>
      <c r="P882" s="17"/>
      <c r="Q882" s="14" t="s">
        <v>5024</v>
      </c>
      <c r="R882" s="16">
        <v>1.0</v>
      </c>
      <c r="S882" s="16">
        <v>1538052.0</v>
      </c>
      <c r="T882" s="18">
        <v>6.5E-7</v>
      </c>
      <c r="U882" s="16">
        <v>0.0</v>
      </c>
      <c r="V882" s="16">
        <v>0.0</v>
      </c>
      <c r="W882" s="14" t="s">
        <v>2978</v>
      </c>
      <c r="X882" s="17"/>
      <c r="Y882" s="17"/>
      <c r="Z882" s="16">
        <v>22.4</v>
      </c>
      <c r="AA882" s="17"/>
      <c r="AB882" s="16">
        <v>0.0</v>
      </c>
      <c r="AC882" s="16">
        <v>0.01</v>
      </c>
      <c r="AD882" s="16">
        <v>3.19</v>
      </c>
      <c r="AE882" s="17"/>
      <c r="AF882" s="17"/>
      <c r="AG882" s="16">
        <v>1.0</v>
      </c>
      <c r="AH882" s="16">
        <v>73138.0</v>
      </c>
      <c r="AI882" s="16">
        <v>0.0</v>
      </c>
      <c r="AJ882" s="16">
        <v>0.0</v>
      </c>
      <c r="AK882" s="16">
        <v>0.0</v>
      </c>
      <c r="AL882" s="16">
        <v>51024.0</v>
      </c>
      <c r="AM882" s="16">
        <v>0.0</v>
      </c>
      <c r="AN882" s="16">
        <v>0.0</v>
      </c>
      <c r="AO882" s="16">
        <v>0.0</v>
      </c>
      <c r="AP882" s="16">
        <v>28652.0</v>
      </c>
      <c r="AQ882" s="16">
        <v>0.0</v>
      </c>
      <c r="AR882" s="16">
        <v>0.0</v>
      </c>
      <c r="AS882" s="16">
        <v>0.0</v>
      </c>
      <c r="AT882" s="16">
        <v>40930.0</v>
      </c>
      <c r="AU882" s="16">
        <v>0.0</v>
      </c>
      <c r="AV882" s="16">
        <v>0.0</v>
      </c>
      <c r="AW882" s="16">
        <v>0.0</v>
      </c>
      <c r="AX882" s="16">
        <v>46380.0</v>
      </c>
      <c r="AY882" s="16">
        <v>0.0</v>
      </c>
      <c r="AZ882" s="16">
        <v>0.0</v>
      </c>
      <c r="BA882" s="16">
        <v>0.0</v>
      </c>
      <c r="BB882" s="16">
        <v>5990.0</v>
      </c>
      <c r="BC882" s="16">
        <v>0.0</v>
      </c>
      <c r="BD882" s="16">
        <v>0.0</v>
      </c>
      <c r="BE882" s="16">
        <v>0.0</v>
      </c>
      <c r="BF882" s="16">
        <v>1146886.0</v>
      </c>
      <c r="BG882" s="16">
        <v>0.0</v>
      </c>
      <c r="BH882" s="16">
        <v>0.0</v>
      </c>
      <c r="BI882" s="16">
        <v>0.0</v>
      </c>
      <c r="BJ882" s="16">
        <v>912.0</v>
      </c>
      <c r="BK882" s="16">
        <v>0.0</v>
      </c>
      <c r="BL882" s="16">
        <v>0.0</v>
      </c>
      <c r="BM882" s="16">
        <v>0.0</v>
      </c>
      <c r="BN882" s="16">
        <v>84076.0</v>
      </c>
      <c r="BO882" s="16">
        <v>0.0</v>
      </c>
      <c r="BP882" s="16">
        <v>0.0</v>
      </c>
      <c r="BQ882" s="16">
        <v>0.0</v>
      </c>
      <c r="BR882" s="16">
        <v>60064.0</v>
      </c>
      <c r="BS882" s="16">
        <v>0.0</v>
      </c>
      <c r="BT882" s="16">
        <v>0.0</v>
      </c>
    </row>
    <row r="883">
      <c r="A883" s="14" t="s">
        <v>8060</v>
      </c>
      <c r="B883" s="16">
        <v>11.0</v>
      </c>
      <c r="C883" s="16">
        <v>4086720.0</v>
      </c>
      <c r="D883" s="17"/>
      <c r="E883" s="14" t="s">
        <v>2622</v>
      </c>
      <c r="F883" s="14" t="s">
        <v>2621</v>
      </c>
      <c r="G883" s="14" t="s">
        <v>5166</v>
      </c>
      <c r="H883" s="14" t="s">
        <v>2978</v>
      </c>
      <c r="I883" s="14" t="s">
        <v>21</v>
      </c>
      <c r="J883" s="14" t="s">
        <v>4852</v>
      </c>
      <c r="K883" s="14" t="s">
        <v>8061</v>
      </c>
      <c r="L883" s="14" t="s">
        <v>8061</v>
      </c>
      <c r="M883" s="14" t="s">
        <v>8062</v>
      </c>
      <c r="N883" s="14" t="s">
        <v>409</v>
      </c>
      <c r="P883" s="17"/>
      <c r="Q883" s="14" t="s">
        <v>5024</v>
      </c>
      <c r="R883" s="16">
        <v>1.0</v>
      </c>
      <c r="S883" s="16">
        <v>1538116.0</v>
      </c>
      <c r="T883" s="18">
        <v>6.5E-7</v>
      </c>
      <c r="U883" s="16">
        <v>0.0</v>
      </c>
      <c r="V883" s="16">
        <v>0.0</v>
      </c>
      <c r="W883" s="14" t="s">
        <v>2978</v>
      </c>
      <c r="X883" s="17"/>
      <c r="Y883" s="17"/>
      <c r="Z883" s="16">
        <v>12.7</v>
      </c>
      <c r="AA883" s="17"/>
      <c r="AB883" s="16">
        <v>0.0</v>
      </c>
      <c r="AC883" s="16">
        <v>0.01</v>
      </c>
      <c r="AD883" s="16">
        <v>4.61</v>
      </c>
      <c r="AE883" s="17"/>
      <c r="AF883" s="17"/>
      <c r="AG883" s="16">
        <v>0.0</v>
      </c>
      <c r="AH883" s="16">
        <v>73158.0</v>
      </c>
      <c r="AI883" s="16">
        <v>0.0</v>
      </c>
      <c r="AJ883" s="16">
        <v>0.0</v>
      </c>
      <c r="AK883" s="16">
        <v>0.0</v>
      </c>
      <c r="AL883" s="16">
        <v>51024.0</v>
      </c>
      <c r="AM883" s="16">
        <v>0.0</v>
      </c>
      <c r="AN883" s="16">
        <v>0.0</v>
      </c>
      <c r="AO883" s="16">
        <v>0.0</v>
      </c>
      <c r="AP883" s="16">
        <v>28650.0</v>
      </c>
      <c r="AQ883" s="16">
        <v>0.0</v>
      </c>
      <c r="AR883" s="16">
        <v>0.0</v>
      </c>
      <c r="AS883" s="16">
        <v>0.0</v>
      </c>
      <c r="AT883" s="16">
        <v>40930.0</v>
      </c>
      <c r="AU883" s="16">
        <v>0.0</v>
      </c>
      <c r="AV883" s="16">
        <v>0.0</v>
      </c>
      <c r="AW883" s="16">
        <v>0.0</v>
      </c>
      <c r="AX883" s="16">
        <v>46380.0</v>
      </c>
      <c r="AY883" s="16">
        <v>0.0</v>
      </c>
      <c r="AZ883" s="16">
        <v>0.0</v>
      </c>
      <c r="BA883" s="16">
        <v>0.0</v>
      </c>
      <c r="BB883" s="16">
        <v>5990.0</v>
      </c>
      <c r="BC883" s="16">
        <v>0.0</v>
      </c>
      <c r="BD883" s="16">
        <v>0.0</v>
      </c>
      <c r="BE883" s="16">
        <v>0.0</v>
      </c>
      <c r="BF883" s="16">
        <v>1146930.0</v>
      </c>
      <c r="BG883" s="16">
        <v>0.0</v>
      </c>
      <c r="BH883" s="16">
        <v>0.0</v>
      </c>
      <c r="BI883" s="16">
        <v>0.0</v>
      </c>
      <c r="BJ883" s="16">
        <v>912.0</v>
      </c>
      <c r="BK883" s="16">
        <v>0.0</v>
      </c>
      <c r="BL883" s="16">
        <v>0.0</v>
      </c>
      <c r="BM883" s="16">
        <v>0.0</v>
      </c>
      <c r="BN883" s="16">
        <v>84074.0</v>
      </c>
      <c r="BO883" s="16">
        <v>0.0</v>
      </c>
      <c r="BP883" s="16">
        <v>0.0</v>
      </c>
      <c r="BQ883" s="16">
        <v>1.0</v>
      </c>
      <c r="BR883" s="16">
        <v>60068.0</v>
      </c>
      <c r="BS883" s="16">
        <v>0.0</v>
      </c>
      <c r="BT883" s="16">
        <v>0.0</v>
      </c>
    </row>
    <row r="884">
      <c r="A884" s="14" t="s">
        <v>8063</v>
      </c>
      <c r="B884" s="16">
        <v>11.0</v>
      </c>
      <c r="C884" s="16">
        <v>4086721.0</v>
      </c>
      <c r="D884" s="17"/>
      <c r="E884" s="14" t="s">
        <v>3462</v>
      </c>
      <c r="F884" s="14" t="s">
        <v>2622</v>
      </c>
      <c r="G884" s="14" t="s">
        <v>5166</v>
      </c>
      <c r="H884" s="14" t="s">
        <v>2978</v>
      </c>
      <c r="I884" s="14" t="s">
        <v>21</v>
      </c>
      <c r="J884" s="14" t="s">
        <v>4852</v>
      </c>
      <c r="K884" s="14" t="s">
        <v>8064</v>
      </c>
      <c r="L884" s="14" t="s">
        <v>8064</v>
      </c>
      <c r="M884" s="14" t="s">
        <v>8065</v>
      </c>
      <c r="N884" s="14" t="s">
        <v>5335</v>
      </c>
      <c r="P884" s="17"/>
      <c r="Q884" s="14" t="s">
        <v>5024</v>
      </c>
      <c r="R884" s="16">
        <v>1.0</v>
      </c>
      <c r="S884" s="16">
        <v>1538132.0</v>
      </c>
      <c r="T884" s="18">
        <v>6.5E-7</v>
      </c>
      <c r="U884" s="16">
        <v>0.0</v>
      </c>
      <c r="V884" s="16">
        <v>0.0</v>
      </c>
      <c r="W884" s="14" t="s">
        <v>2978</v>
      </c>
      <c r="X884" s="17"/>
      <c r="Y884" s="17"/>
      <c r="Z884" s="16">
        <v>24.5</v>
      </c>
      <c r="AA884" s="17"/>
      <c r="AB884" s="16">
        <v>0.0</v>
      </c>
      <c r="AC884" s="16">
        <v>-0.01</v>
      </c>
      <c r="AD884" s="16">
        <v>0.166</v>
      </c>
      <c r="AE884" s="17"/>
      <c r="AF884" s="17"/>
      <c r="AG884" s="16">
        <v>0.0</v>
      </c>
      <c r="AH884" s="16">
        <v>73148.0</v>
      </c>
      <c r="AI884" s="16">
        <v>0.0</v>
      </c>
      <c r="AJ884" s="16">
        <v>0.0</v>
      </c>
      <c r="AK884" s="16">
        <v>0.0</v>
      </c>
      <c r="AL884" s="16">
        <v>51022.0</v>
      </c>
      <c r="AM884" s="16">
        <v>0.0</v>
      </c>
      <c r="AN884" s="16">
        <v>0.0</v>
      </c>
      <c r="AO884" s="16">
        <v>0.0</v>
      </c>
      <c r="AP884" s="16">
        <v>28650.0</v>
      </c>
      <c r="AQ884" s="16">
        <v>0.0</v>
      </c>
      <c r="AR884" s="16">
        <v>0.0</v>
      </c>
      <c r="AS884" s="16">
        <v>0.0</v>
      </c>
      <c r="AT884" s="16">
        <v>40930.0</v>
      </c>
      <c r="AU884" s="16">
        <v>0.0</v>
      </c>
      <c r="AV884" s="16">
        <v>0.0</v>
      </c>
      <c r="AW884" s="16">
        <v>0.0</v>
      </c>
      <c r="AX884" s="16">
        <v>46374.0</v>
      </c>
      <c r="AY884" s="16">
        <v>0.0</v>
      </c>
      <c r="AZ884" s="16">
        <v>0.0</v>
      </c>
      <c r="BA884" s="16">
        <v>1.0</v>
      </c>
      <c r="BB884" s="16">
        <v>5990.0</v>
      </c>
      <c r="BC884" s="16">
        <v>0.0</v>
      </c>
      <c r="BD884" s="16">
        <v>0.0</v>
      </c>
      <c r="BE884" s="16">
        <v>0.0</v>
      </c>
      <c r="BF884" s="16">
        <v>1146960.0</v>
      </c>
      <c r="BG884" s="16">
        <v>0.0</v>
      </c>
      <c r="BH884" s="16">
        <v>0.0</v>
      </c>
      <c r="BI884" s="16">
        <v>0.0</v>
      </c>
      <c r="BJ884" s="16">
        <v>912.0</v>
      </c>
      <c r="BK884" s="16">
        <v>0.0</v>
      </c>
      <c r="BL884" s="16">
        <v>0.0</v>
      </c>
      <c r="BM884" s="16">
        <v>0.0</v>
      </c>
      <c r="BN884" s="16">
        <v>84076.0</v>
      </c>
      <c r="BO884" s="16">
        <v>0.0</v>
      </c>
      <c r="BP884" s="16">
        <v>0.0</v>
      </c>
      <c r="BQ884" s="16">
        <v>0.0</v>
      </c>
      <c r="BR884" s="16">
        <v>60070.0</v>
      </c>
      <c r="BS884" s="16">
        <v>0.0</v>
      </c>
      <c r="BT884" s="16">
        <v>0.0</v>
      </c>
    </row>
    <row r="885">
      <c r="A885" s="14" t="s">
        <v>8066</v>
      </c>
      <c r="B885" s="16">
        <v>11.0</v>
      </c>
      <c r="C885" s="16">
        <v>4086709.0</v>
      </c>
      <c r="D885" s="17"/>
      <c r="E885" s="14" t="s">
        <v>8067</v>
      </c>
      <c r="F885" s="14" t="s">
        <v>2621</v>
      </c>
      <c r="G885" s="14" t="s">
        <v>5166</v>
      </c>
      <c r="H885" s="14" t="s">
        <v>2978</v>
      </c>
      <c r="I885" s="14" t="s">
        <v>21</v>
      </c>
      <c r="J885" s="14" t="s">
        <v>4852</v>
      </c>
      <c r="K885" s="14" t="s">
        <v>8068</v>
      </c>
      <c r="L885" s="14" t="s">
        <v>8068</v>
      </c>
      <c r="M885" s="14" t="s">
        <v>8069</v>
      </c>
      <c r="N885" s="14" t="s">
        <v>5050</v>
      </c>
      <c r="P885" s="17"/>
      <c r="Q885" s="14" t="s">
        <v>5024</v>
      </c>
      <c r="R885" s="16">
        <v>1.0</v>
      </c>
      <c r="S885" s="16">
        <v>1538304.0</v>
      </c>
      <c r="T885" s="18">
        <v>6.5E-7</v>
      </c>
      <c r="U885" s="16">
        <v>0.0</v>
      </c>
      <c r="V885" s="16">
        <v>0.0</v>
      </c>
      <c r="W885" s="14" t="s">
        <v>2978</v>
      </c>
      <c r="X885" s="17"/>
      <c r="Y885" s="17"/>
      <c r="Z885" s="16">
        <v>16.8</v>
      </c>
      <c r="AA885" s="17"/>
      <c r="AB885" s="16">
        <v>0.0</v>
      </c>
      <c r="AC885" s="16">
        <v>0.0</v>
      </c>
      <c r="AD885" s="16">
        <v>0.604</v>
      </c>
      <c r="AE885" s="17"/>
      <c r="AF885" s="17"/>
      <c r="AG885" s="16">
        <v>0.0</v>
      </c>
      <c r="AH885" s="16">
        <v>73056.0</v>
      </c>
      <c r="AI885" s="16">
        <v>0.0</v>
      </c>
      <c r="AJ885" s="16">
        <v>0.0</v>
      </c>
      <c r="AK885" s="16">
        <v>0.0</v>
      </c>
      <c r="AL885" s="16">
        <v>50978.0</v>
      </c>
      <c r="AM885" s="16">
        <v>0.0</v>
      </c>
      <c r="AN885" s="16">
        <v>0.0</v>
      </c>
      <c r="AO885" s="16">
        <v>0.0</v>
      </c>
      <c r="AP885" s="16">
        <v>28640.0</v>
      </c>
      <c r="AQ885" s="16">
        <v>0.0</v>
      </c>
      <c r="AR885" s="16">
        <v>0.0</v>
      </c>
      <c r="AS885" s="16">
        <v>0.0</v>
      </c>
      <c r="AT885" s="16">
        <v>40908.0</v>
      </c>
      <c r="AU885" s="16">
        <v>0.0</v>
      </c>
      <c r="AV885" s="16">
        <v>0.0</v>
      </c>
      <c r="AW885" s="16">
        <v>0.0</v>
      </c>
      <c r="AX885" s="16">
        <v>46846.0</v>
      </c>
      <c r="AY885" s="16">
        <v>0.0</v>
      </c>
      <c r="AZ885" s="16">
        <v>0.0</v>
      </c>
      <c r="BA885" s="16">
        <v>0.0</v>
      </c>
      <c r="BB885" s="16">
        <v>5988.0</v>
      </c>
      <c r="BC885" s="16">
        <v>0.0</v>
      </c>
      <c r="BD885" s="16">
        <v>0.0</v>
      </c>
      <c r="BE885" s="16">
        <v>1.0</v>
      </c>
      <c r="BF885" s="16">
        <v>1146834.0</v>
      </c>
      <c r="BG885" s="16">
        <v>0.0</v>
      </c>
      <c r="BH885" s="16">
        <v>0.0</v>
      </c>
      <c r="BI885" s="16">
        <v>0.0</v>
      </c>
      <c r="BJ885" s="16">
        <v>908.0</v>
      </c>
      <c r="BK885" s="16">
        <v>0.0</v>
      </c>
      <c r="BL885" s="16">
        <v>0.0</v>
      </c>
      <c r="BM885" s="16">
        <v>0.0</v>
      </c>
      <c r="BN885" s="16">
        <v>84102.0</v>
      </c>
      <c r="BO885" s="16">
        <v>0.0</v>
      </c>
      <c r="BP885" s="16">
        <v>0.0</v>
      </c>
      <c r="BQ885" s="16">
        <v>0.0</v>
      </c>
      <c r="BR885" s="16">
        <v>60044.0</v>
      </c>
      <c r="BS885" s="16">
        <v>0.0</v>
      </c>
      <c r="BT885" s="16">
        <v>0.0</v>
      </c>
    </row>
    <row r="886">
      <c r="A886" s="14" t="s">
        <v>8070</v>
      </c>
      <c r="B886" s="16">
        <v>11.0</v>
      </c>
      <c r="C886" s="16">
        <v>4086704.0</v>
      </c>
      <c r="D886" s="17"/>
      <c r="E886" s="14" t="s">
        <v>2630</v>
      </c>
      <c r="F886" s="14" t="s">
        <v>2631</v>
      </c>
      <c r="G886" s="14" t="s">
        <v>5166</v>
      </c>
      <c r="H886" s="14" t="s">
        <v>2978</v>
      </c>
      <c r="I886" s="14" t="s">
        <v>21</v>
      </c>
      <c r="J886" s="14" t="s">
        <v>4852</v>
      </c>
      <c r="K886" s="14" t="s">
        <v>8071</v>
      </c>
      <c r="L886" s="14" t="s">
        <v>8071</v>
      </c>
      <c r="M886" s="14" t="s">
        <v>8072</v>
      </c>
      <c r="N886" s="14" t="s">
        <v>409</v>
      </c>
      <c r="P886" s="17"/>
      <c r="Q886" s="14" t="s">
        <v>5024</v>
      </c>
      <c r="R886" s="16">
        <v>1.0</v>
      </c>
      <c r="S886" s="16">
        <v>1538438.0</v>
      </c>
      <c r="T886" s="18">
        <v>6.5E-7</v>
      </c>
      <c r="U886" s="16">
        <v>0.0</v>
      </c>
      <c r="V886" s="16">
        <v>0.0</v>
      </c>
      <c r="W886" s="14" t="s">
        <v>2978</v>
      </c>
      <c r="X886" s="17"/>
      <c r="Y886" s="17"/>
      <c r="Z886" s="16">
        <v>3.74</v>
      </c>
      <c r="AA886" s="17"/>
      <c r="AB886" s="16">
        <v>0.0</v>
      </c>
      <c r="AC886" s="16">
        <v>-0.03</v>
      </c>
      <c r="AD886" s="16">
        <v>0.376</v>
      </c>
      <c r="AE886" s="17"/>
      <c r="AF886" s="17"/>
      <c r="AG886" s="16">
        <v>0.0</v>
      </c>
      <c r="AH886" s="16">
        <v>73038.0</v>
      </c>
      <c r="AI886" s="16">
        <v>0.0</v>
      </c>
      <c r="AJ886" s="16">
        <v>0.0</v>
      </c>
      <c r="AK886" s="16">
        <v>1.0</v>
      </c>
      <c r="AL886" s="16">
        <v>50972.0</v>
      </c>
      <c r="AM886" s="16">
        <v>0.0</v>
      </c>
      <c r="AN886" s="16">
        <v>0.0</v>
      </c>
      <c r="AO886" s="16">
        <v>0.0</v>
      </c>
      <c r="AP886" s="16">
        <v>28644.0</v>
      </c>
      <c r="AQ886" s="16">
        <v>0.0</v>
      </c>
      <c r="AR886" s="16">
        <v>0.0</v>
      </c>
      <c r="AS886" s="16">
        <v>0.0</v>
      </c>
      <c r="AT886" s="16">
        <v>40904.0</v>
      </c>
      <c r="AU886" s="16">
        <v>0.0</v>
      </c>
      <c r="AV886" s="16">
        <v>0.0</v>
      </c>
      <c r="AW886" s="16">
        <v>0.0</v>
      </c>
      <c r="AX886" s="16">
        <v>46988.0</v>
      </c>
      <c r="AY886" s="16">
        <v>0.0</v>
      </c>
      <c r="AZ886" s="16">
        <v>0.0</v>
      </c>
      <c r="BA886" s="16">
        <v>0.0</v>
      </c>
      <c r="BB886" s="16">
        <v>5988.0</v>
      </c>
      <c r="BC886" s="16">
        <v>0.0</v>
      </c>
      <c r="BD886" s="16">
        <v>0.0</v>
      </c>
      <c r="BE886" s="16">
        <v>0.0</v>
      </c>
      <c r="BF886" s="16">
        <v>1146846.0</v>
      </c>
      <c r="BG886" s="16">
        <v>0.0</v>
      </c>
      <c r="BH886" s="16">
        <v>0.0</v>
      </c>
      <c r="BI886" s="16">
        <v>0.0</v>
      </c>
      <c r="BJ886" s="16">
        <v>912.0</v>
      </c>
      <c r="BK886" s="16">
        <v>0.0</v>
      </c>
      <c r="BL886" s="16">
        <v>0.0</v>
      </c>
      <c r="BM886" s="16">
        <v>0.0</v>
      </c>
      <c r="BN886" s="16">
        <v>84088.0</v>
      </c>
      <c r="BO886" s="16">
        <v>0.0</v>
      </c>
      <c r="BP886" s="16">
        <v>0.0</v>
      </c>
      <c r="BQ886" s="16">
        <v>0.0</v>
      </c>
      <c r="BR886" s="16">
        <v>60058.0</v>
      </c>
      <c r="BS886" s="16">
        <v>0.0</v>
      </c>
      <c r="BT886" s="16">
        <v>0.0</v>
      </c>
    </row>
    <row r="887">
      <c r="A887" s="14" t="s">
        <v>8073</v>
      </c>
      <c r="B887" s="16">
        <v>11.0</v>
      </c>
      <c r="C887" s="16">
        <v>4086707.0</v>
      </c>
      <c r="D887" s="17"/>
      <c r="E887" s="14" t="s">
        <v>2630</v>
      </c>
      <c r="F887" s="14" t="s">
        <v>2631</v>
      </c>
      <c r="G887" s="14" t="s">
        <v>5166</v>
      </c>
      <c r="H887" s="14" t="s">
        <v>2978</v>
      </c>
      <c r="I887" s="14" t="s">
        <v>21</v>
      </c>
      <c r="J887" s="14" t="s">
        <v>4852</v>
      </c>
      <c r="K887" s="14" t="s">
        <v>8074</v>
      </c>
      <c r="L887" s="14" t="s">
        <v>8074</v>
      </c>
      <c r="M887" s="14" t="s">
        <v>8075</v>
      </c>
      <c r="N887" s="14" t="s">
        <v>409</v>
      </c>
      <c r="P887" s="17"/>
      <c r="Q887" s="14" t="s">
        <v>5024</v>
      </c>
      <c r="R887" s="16">
        <v>1.0</v>
      </c>
      <c r="S887" s="16">
        <v>1538506.0</v>
      </c>
      <c r="T887" s="18">
        <v>6.5E-7</v>
      </c>
      <c r="U887" s="16">
        <v>0.0</v>
      </c>
      <c r="V887" s="16">
        <v>0.0</v>
      </c>
      <c r="W887" s="14" t="s">
        <v>2978</v>
      </c>
      <c r="X887" s="17"/>
      <c r="Y887" s="17"/>
      <c r="Z887" s="16">
        <v>5.29</v>
      </c>
      <c r="AA887" s="17"/>
      <c r="AB887" s="16">
        <v>0.0</v>
      </c>
      <c r="AC887" s="16">
        <v>-0.03</v>
      </c>
      <c r="AD887" s="16">
        <v>0.603</v>
      </c>
      <c r="AE887" s="17"/>
      <c r="AF887" s="17"/>
      <c r="AG887" s="16">
        <v>0.0</v>
      </c>
      <c r="AH887" s="16">
        <v>73038.0</v>
      </c>
      <c r="AI887" s="16">
        <v>0.0</v>
      </c>
      <c r="AJ887" s="16">
        <v>0.0</v>
      </c>
      <c r="AK887" s="16">
        <v>0.0</v>
      </c>
      <c r="AL887" s="16">
        <v>50992.0</v>
      </c>
      <c r="AM887" s="16">
        <v>0.0</v>
      </c>
      <c r="AN887" s="16">
        <v>0.0</v>
      </c>
      <c r="AO887" s="16">
        <v>0.0</v>
      </c>
      <c r="AP887" s="16">
        <v>28644.0</v>
      </c>
      <c r="AQ887" s="16">
        <v>0.0</v>
      </c>
      <c r="AR887" s="16">
        <v>0.0</v>
      </c>
      <c r="AS887" s="16">
        <v>0.0</v>
      </c>
      <c r="AT887" s="16">
        <v>40904.0</v>
      </c>
      <c r="AU887" s="16">
        <v>0.0</v>
      </c>
      <c r="AV887" s="16">
        <v>0.0</v>
      </c>
      <c r="AW887" s="16">
        <v>0.0</v>
      </c>
      <c r="AX887" s="16">
        <v>46998.0</v>
      </c>
      <c r="AY887" s="16">
        <v>0.0</v>
      </c>
      <c r="AZ887" s="16">
        <v>0.0</v>
      </c>
      <c r="BA887" s="16">
        <v>0.0</v>
      </c>
      <c r="BB887" s="16">
        <v>5988.0</v>
      </c>
      <c r="BC887" s="16">
        <v>0.0</v>
      </c>
      <c r="BD887" s="16">
        <v>0.0</v>
      </c>
      <c r="BE887" s="16">
        <v>1.0</v>
      </c>
      <c r="BF887" s="16">
        <v>1146882.0</v>
      </c>
      <c r="BG887" s="16">
        <v>0.0</v>
      </c>
      <c r="BH887" s="16">
        <v>0.0</v>
      </c>
      <c r="BI887" s="16">
        <v>0.0</v>
      </c>
      <c r="BJ887" s="16">
        <v>912.0</v>
      </c>
      <c r="BK887" s="16">
        <v>0.0</v>
      </c>
      <c r="BL887" s="16">
        <v>0.0</v>
      </c>
      <c r="BM887" s="16">
        <v>0.0</v>
      </c>
      <c r="BN887" s="16">
        <v>84088.0</v>
      </c>
      <c r="BO887" s="16">
        <v>0.0</v>
      </c>
      <c r="BP887" s="16">
        <v>0.0</v>
      </c>
      <c r="BQ887" s="16">
        <v>0.0</v>
      </c>
      <c r="BR887" s="16">
        <v>60060.0</v>
      </c>
      <c r="BS887" s="16">
        <v>0.0</v>
      </c>
      <c r="BT887" s="16">
        <v>0.0</v>
      </c>
    </row>
    <row r="888">
      <c r="A888" s="14" t="s">
        <v>8076</v>
      </c>
      <c r="B888" s="16">
        <v>11.0</v>
      </c>
      <c r="C888" s="16">
        <v>4086708.0</v>
      </c>
      <c r="D888" s="17"/>
      <c r="E888" s="14" t="s">
        <v>2622</v>
      </c>
      <c r="F888" s="14" t="s">
        <v>2621</v>
      </c>
      <c r="G888" s="14" t="s">
        <v>5166</v>
      </c>
      <c r="H888" s="14" t="s">
        <v>2978</v>
      </c>
      <c r="I888" s="14" t="s">
        <v>21</v>
      </c>
      <c r="J888" s="14" t="s">
        <v>4852</v>
      </c>
      <c r="K888" s="14" t="s">
        <v>8077</v>
      </c>
      <c r="L888" s="14" t="s">
        <v>8077</v>
      </c>
      <c r="M888" s="14" t="s">
        <v>8078</v>
      </c>
      <c r="N888" s="14" t="s">
        <v>409</v>
      </c>
      <c r="P888" s="17"/>
      <c r="Q888" s="14" t="s">
        <v>5024</v>
      </c>
      <c r="R888" s="16">
        <v>1.0</v>
      </c>
      <c r="S888" s="16">
        <v>1538834.0</v>
      </c>
      <c r="T888" s="18">
        <v>6.5E-7</v>
      </c>
      <c r="U888" s="16">
        <v>0.0</v>
      </c>
      <c r="V888" s="16">
        <v>0.0</v>
      </c>
      <c r="W888" s="14" t="s">
        <v>2978</v>
      </c>
      <c r="X888" s="17"/>
      <c r="Y888" s="17"/>
      <c r="Z888" s="16">
        <v>14.3</v>
      </c>
      <c r="AA888" s="17"/>
      <c r="AB888" s="16">
        <v>0.0</v>
      </c>
      <c r="AC888" s="16">
        <v>0.0</v>
      </c>
      <c r="AD888" s="16">
        <v>3.9</v>
      </c>
      <c r="AE888" s="17"/>
      <c r="AF888" s="17"/>
      <c r="AG888" s="16">
        <v>0.0</v>
      </c>
      <c r="AH888" s="16">
        <v>73154.0</v>
      </c>
      <c r="AI888" s="16">
        <v>0.0</v>
      </c>
      <c r="AJ888" s="16">
        <v>0.0</v>
      </c>
      <c r="AK888" s="16">
        <v>0.0</v>
      </c>
      <c r="AL888" s="16">
        <v>51024.0</v>
      </c>
      <c r="AM888" s="16">
        <v>0.0</v>
      </c>
      <c r="AN888" s="16">
        <v>0.0</v>
      </c>
      <c r="AO888" s="16">
        <v>0.0</v>
      </c>
      <c r="AP888" s="16">
        <v>28648.0</v>
      </c>
      <c r="AQ888" s="16">
        <v>0.0</v>
      </c>
      <c r="AR888" s="16">
        <v>0.0</v>
      </c>
      <c r="AS888" s="16">
        <v>0.0</v>
      </c>
      <c r="AT888" s="16">
        <v>40928.0</v>
      </c>
      <c r="AU888" s="16">
        <v>0.0</v>
      </c>
      <c r="AV888" s="16">
        <v>0.0</v>
      </c>
      <c r="AW888" s="16">
        <v>0.0</v>
      </c>
      <c r="AX888" s="16">
        <v>47044.0</v>
      </c>
      <c r="AY888" s="16">
        <v>0.0</v>
      </c>
      <c r="AZ888" s="16">
        <v>0.0</v>
      </c>
      <c r="BA888" s="16">
        <v>0.0</v>
      </c>
      <c r="BB888" s="16">
        <v>5988.0</v>
      </c>
      <c r="BC888" s="16">
        <v>0.0</v>
      </c>
      <c r="BD888" s="16">
        <v>0.0</v>
      </c>
      <c r="BE888" s="16">
        <v>0.0</v>
      </c>
      <c r="BF888" s="16">
        <v>1146958.0</v>
      </c>
      <c r="BG888" s="16">
        <v>0.0</v>
      </c>
      <c r="BH888" s="16">
        <v>0.0</v>
      </c>
      <c r="BI888" s="16">
        <v>0.0</v>
      </c>
      <c r="BJ888" s="16">
        <v>912.0</v>
      </c>
      <c r="BK888" s="16">
        <v>0.0</v>
      </c>
      <c r="BL888" s="16">
        <v>0.0</v>
      </c>
      <c r="BM888" s="16">
        <v>1.0</v>
      </c>
      <c r="BN888" s="16">
        <v>84116.0</v>
      </c>
      <c r="BO888" s="16">
        <v>0.0</v>
      </c>
      <c r="BP888" s="16">
        <v>0.0</v>
      </c>
      <c r="BQ888" s="16">
        <v>0.0</v>
      </c>
      <c r="BR888" s="16">
        <v>60062.0</v>
      </c>
      <c r="BS888" s="16">
        <v>0.0</v>
      </c>
      <c r="BT888" s="16">
        <v>0.0</v>
      </c>
    </row>
    <row r="889">
      <c r="A889" s="14" t="s">
        <v>8079</v>
      </c>
      <c r="B889" s="16">
        <v>11.0</v>
      </c>
      <c r="C889" s="16">
        <v>4086706.0</v>
      </c>
      <c r="D889" s="17"/>
      <c r="E889" s="14" t="s">
        <v>2622</v>
      </c>
      <c r="F889" s="14" t="s">
        <v>2621</v>
      </c>
      <c r="G889" s="14" t="s">
        <v>5166</v>
      </c>
      <c r="H889" s="14" t="s">
        <v>2978</v>
      </c>
      <c r="I889" s="14" t="s">
        <v>21</v>
      </c>
      <c r="J889" s="14" t="s">
        <v>4852</v>
      </c>
      <c r="K889" s="14" t="s">
        <v>8080</v>
      </c>
      <c r="L889" s="14" t="s">
        <v>8080</v>
      </c>
      <c r="M889" s="14" t="s">
        <v>8081</v>
      </c>
      <c r="N889" s="14" t="s">
        <v>4848</v>
      </c>
      <c r="P889" s="17"/>
      <c r="Q889" s="14" t="s">
        <v>5024</v>
      </c>
      <c r="R889" s="16">
        <v>1.0</v>
      </c>
      <c r="S889" s="16">
        <v>1538872.0</v>
      </c>
      <c r="T889" s="18">
        <v>6.5E-7</v>
      </c>
      <c r="U889" s="16">
        <v>0.0</v>
      </c>
      <c r="V889" s="16">
        <v>0.0</v>
      </c>
      <c r="W889" s="14" t="s">
        <v>2978</v>
      </c>
      <c r="X889" s="17"/>
      <c r="Y889" s="17"/>
      <c r="Z889" s="16">
        <v>0.423</v>
      </c>
      <c r="AA889" s="17"/>
      <c r="AB889" s="16">
        <v>0.0</v>
      </c>
      <c r="AC889" s="16">
        <v>-0.02</v>
      </c>
      <c r="AD889" s="16">
        <v>0.832</v>
      </c>
      <c r="AE889" s="17"/>
      <c r="AF889" s="17"/>
      <c r="AG889" s="16">
        <v>0.0</v>
      </c>
      <c r="AH889" s="16">
        <v>73138.0</v>
      </c>
      <c r="AI889" s="16">
        <v>0.0</v>
      </c>
      <c r="AJ889" s="16">
        <v>0.0</v>
      </c>
      <c r="AK889" s="16">
        <v>0.0</v>
      </c>
      <c r="AL889" s="16">
        <v>51014.0</v>
      </c>
      <c r="AM889" s="16">
        <v>0.0</v>
      </c>
      <c r="AN889" s="16">
        <v>0.0</v>
      </c>
      <c r="AO889" s="16">
        <v>0.0</v>
      </c>
      <c r="AP889" s="16">
        <v>28650.0</v>
      </c>
      <c r="AQ889" s="16">
        <v>0.0</v>
      </c>
      <c r="AR889" s="16">
        <v>0.0</v>
      </c>
      <c r="AS889" s="16">
        <v>0.0</v>
      </c>
      <c r="AT889" s="16">
        <v>40930.0</v>
      </c>
      <c r="AU889" s="16">
        <v>0.0</v>
      </c>
      <c r="AV889" s="16">
        <v>0.0</v>
      </c>
      <c r="AW889" s="16">
        <v>0.0</v>
      </c>
      <c r="AX889" s="16">
        <v>47106.0</v>
      </c>
      <c r="AY889" s="16">
        <v>0.0</v>
      </c>
      <c r="AZ889" s="16">
        <v>0.0</v>
      </c>
      <c r="BA889" s="16">
        <v>0.0</v>
      </c>
      <c r="BB889" s="16">
        <v>5988.0</v>
      </c>
      <c r="BC889" s="16">
        <v>0.0</v>
      </c>
      <c r="BD889" s="16">
        <v>0.0</v>
      </c>
      <c r="BE889" s="16">
        <v>1.0</v>
      </c>
      <c r="BF889" s="16">
        <v>1146958.0</v>
      </c>
      <c r="BG889" s="16">
        <v>0.0</v>
      </c>
      <c r="BH889" s="16">
        <v>0.0</v>
      </c>
      <c r="BI889" s="16">
        <v>0.0</v>
      </c>
      <c r="BJ889" s="16">
        <v>912.0</v>
      </c>
      <c r="BK889" s="16">
        <v>0.0</v>
      </c>
      <c r="BL889" s="16">
        <v>0.0</v>
      </c>
      <c r="BM889" s="16">
        <v>0.0</v>
      </c>
      <c r="BN889" s="16">
        <v>84112.0</v>
      </c>
      <c r="BO889" s="16">
        <v>0.0</v>
      </c>
      <c r="BP889" s="16">
        <v>0.0</v>
      </c>
      <c r="BQ889" s="16">
        <v>0.0</v>
      </c>
      <c r="BR889" s="16">
        <v>60064.0</v>
      </c>
      <c r="BS889" s="16">
        <v>0.0</v>
      </c>
      <c r="BT889" s="16">
        <v>0.0</v>
      </c>
    </row>
    <row r="890">
      <c r="A890" s="14" t="s">
        <v>8082</v>
      </c>
      <c r="B890" s="16">
        <v>11.0</v>
      </c>
      <c r="C890" s="16">
        <v>4086702.0</v>
      </c>
      <c r="D890" s="14" t="s">
        <v>8083</v>
      </c>
      <c r="E890" s="14" t="s">
        <v>8084</v>
      </c>
      <c r="F890" s="14" t="s">
        <v>2621</v>
      </c>
      <c r="G890" s="14" t="s">
        <v>6733</v>
      </c>
      <c r="H890" s="14" t="s">
        <v>21</v>
      </c>
      <c r="I890" s="14" t="s">
        <v>2978</v>
      </c>
      <c r="J890" s="14" t="s">
        <v>4852</v>
      </c>
      <c r="K890" s="14" t="s">
        <v>8085</v>
      </c>
      <c r="L890" s="14" t="s">
        <v>8085</v>
      </c>
      <c r="M890" s="14" t="s">
        <v>8086</v>
      </c>
      <c r="N890" s="14" t="s">
        <v>5050</v>
      </c>
      <c r="P890" s="17"/>
      <c r="Q890" s="14" t="s">
        <v>5024</v>
      </c>
      <c r="R890" s="16">
        <v>1.0</v>
      </c>
      <c r="S890" s="16">
        <v>1539066.0</v>
      </c>
      <c r="T890" s="18">
        <v>6.5E-7</v>
      </c>
      <c r="U890" s="16">
        <v>0.0</v>
      </c>
      <c r="V890" s="16">
        <v>0.0</v>
      </c>
      <c r="W890" s="14" t="s">
        <v>2978</v>
      </c>
      <c r="X890" s="17"/>
      <c r="Y890" s="17"/>
      <c r="Z890" s="16">
        <v>16.4</v>
      </c>
      <c r="AA890" s="17"/>
      <c r="AB890" s="16">
        <v>0.0</v>
      </c>
      <c r="AC890" s="16">
        <v>0.01</v>
      </c>
      <c r="AD890" s="16">
        <v>0.535</v>
      </c>
      <c r="AE890" s="17"/>
      <c r="AF890" s="17"/>
      <c r="AG890" s="16">
        <v>0.0</v>
      </c>
      <c r="AH890" s="16">
        <v>72986.0</v>
      </c>
      <c r="AI890" s="16">
        <v>0.0</v>
      </c>
      <c r="AJ890" s="16">
        <v>0.0</v>
      </c>
      <c r="AK890" s="16">
        <v>0.0</v>
      </c>
      <c r="AL890" s="16">
        <v>51000.0</v>
      </c>
      <c r="AM890" s="16">
        <v>0.0</v>
      </c>
      <c r="AN890" s="16">
        <v>0.0</v>
      </c>
      <c r="AO890" s="16">
        <v>0.0</v>
      </c>
      <c r="AP890" s="16">
        <v>28642.0</v>
      </c>
      <c r="AQ890" s="16">
        <v>0.0</v>
      </c>
      <c r="AR890" s="16">
        <v>0.0</v>
      </c>
      <c r="AS890" s="16">
        <v>0.0</v>
      </c>
      <c r="AT890" s="16">
        <v>40936.0</v>
      </c>
      <c r="AU890" s="16">
        <v>0.0</v>
      </c>
      <c r="AV890" s="16">
        <v>0.0</v>
      </c>
      <c r="AW890" s="16">
        <v>0.0</v>
      </c>
      <c r="AX890" s="16">
        <v>47436.0</v>
      </c>
      <c r="AY890" s="16">
        <v>0.0</v>
      </c>
      <c r="AZ890" s="16">
        <v>0.0</v>
      </c>
      <c r="BA890" s="16">
        <v>0.0</v>
      </c>
      <c r="BB890" s="16">
        <v>6010.0</v>
      </c>
      <c r="BC890" s="16">
        <v>0.0</v>
      </c>
      <c r="BD890" s="16">
        <v>0.0</v>
      </c>
      <c r="BE890" s="16">
        <v>1.0</v>
      </c>
      <c r="BF890" s="16">
        <v>1146956.0</v>
      </c>
      <c r="BG890" s="16">
        <v>0.0</v>
      </c>
      <c r="BH890" s="16">
        <v>0.0</v>
      </c>
      <c r="BI890" s="16">
        <v>0.0</v>
      </c>
      <c r="BJ890" s="16">
        <v>912.0</v>
      </c>
      <c r="BK890" s="16">
        <v>0.0</v>
      </c>
      <c r="BL890" s="16">
        <v>0.0</v>
      </c>
      <c r="BM890" s="16">
        <v>0.0</v>
      </c>
      <c r="BN890" s="16">
        <v>84134.0</v>
      </c>
      <c r="BO890" s="16">
        <v>0.0</v>
      </c>
      <c r="BP890" s="16">
        <v>0.0</v>
      </c>
      <c r="BQ890" s="16">
        <v>0.0</v>
      </c>
      <c r="BR890" s="16">
        <v>60054.0</v>
      </c>
      <c r="BS890" s="16">
        <v>0.0</v>
      </c>
      <c r="BT890" s="16">
        <v>0.0</v>
      </c>
    </row>
    <row r="891">
      <c r="A891" s="14" t="s">
        <v>8087</v>
      </c>
      <c r="B891" s="16">
        <v>11.0</v>
      </c>
      <c r="C891" s="16">
        <v>4086702.0</v>
      </c>
      <c r="D891" s="14" t="s">
        <v>8088</v>
      </c>
      <c r="E891" s="14" t="s">
        <v>2621</v>
      </c>
      <c r="F891" s="14" t="s">
        <v>2622</v>
      </c>
      <c r="G891" s="14" t="s">
        <v>5166</v>
      </c>
      <c r="H891" s="14" t="s">
        <v>2978</v>
      </c>
      <c r="I891" s="14" t="s">
        <v>21</v>
      </c>
      <c r="J891" s="14" t="s">
        <v>4852</v>
      </c>
      <c r="K891" s="14" t="s">
        <v>8089</v>
      </c>
      <c r="L891" s="14" t="s">
        <v>8089</v>
      </c>
      <c r="M891" s="14" t="s">
        <v>8090</v>
      </c>
      <c r="N891" s="14" t="s">
        <v>409</v>
      </c>
      <c r="P891" s="17"/>
      <c r="Q891" s="14" t="s">
        <v>5024</v>
      </c>
      <c r="R891" s="16">
        <v>1.0</v>
      </c>
      <c r="S891" s="16">
        <v>1539184.0</v>
      </c>
      <c r="T891" s="18">
        <v>6.5E-7</v>
      </c>
      <c r="U891" s="16">
        <v>0.0</v>
      </c>
      <c r="V891" s="16">
        <v>0.0</v>
      </c>
      <c r="W891" s="14" t="s">
        <v>2978</v>
      </c>
      <c r="X891" s="17"/>
      <c r="Y891" s="17"/>
      <c r="Z891" s="16">
        <v>0.43</v>
      </c>
      <c r="AA891" s="17"/>
      <c r="AB891" s="16">
        <v>0.0</v>
      </c>
      <c r="AC891" s="16">
        <v>0.0</v>
      </c>
      <c r="AD891" s="16">
        <v>0.535</v>
      </c>
      <c r="AE891" s="17"/>
      <c r="AF891" s="17"/>
      <c r="AG891" s="16">
        <v>0.0</v>
      </c>
      <c r="AH891" s="16">
        <v>73108.0</v>
      </c>
      <c r="AI891" s="16">
        <v>0.0</v>
      </c>
      <c r="AJ891" s="16">
        <v>0.0</v>
      </c>
      <c r="AK891" s="16">
        <v>0.0</v>
      </c>
      <c r="AL891" s="16">
        <v>51020.0</v>
      </c>
      <c r="AM891" s="16">
        <v>0.0</v>
      </c>
      <c r="AN891" s="16">
        <v>0.0</v>
      </c>
      <c r="AO891" s="16">
        <v>0.0</v>
      </c>
      <c r="AP891" s="16">
        <v>28642.0</v>
      </c>
      <c r="AQ891" s="16">
        <v>0.0</v>
      </c>
      <c r="AR891" s="16">
        <v>0.0</v>
      </c>
      <c r="AS891" s="16">
        <v>0.0</v>
      </c>
      <c r="AT891" s="16">
        <v>40924.0</v>
      </c>
      <c r="AU891" s="16">
        <v>0.0</v>
      </c>
      <c r="AV891" s="16">
        <v>0.0</v>
      </c>
      <c r="AW891" s="16">
        <v>0.0</v>
      </c>
      <c r="AX891" s="16">
        <v>47436.0</v>
      </c>
      <c r="AY891" s="16">
        <v>0.0</v>
      </c>
      <c r="AZ891" s="16">
        <v>0.0</v>
      </c>
      <c r="BA891" s="16">
        <v>0.0</v>
      </c>
      <c r="BB891" s="16">
        <v>5988.0</v>
      </c>
      <c r="BC891" s="16">
        <v>0.0</v>
      </c>
      <c r="BD891" s="16">
        <v>0.0</v>
      </c>
      <c r="BE891" s="16">
        <v>1.0</v>
      </c>
      <c r="BF891" s="16">
        <v>1146948.0</v>
      </c>
      <c r="BG891" s="16">
        <v>0.0</v>
      </c>
      <c r="BH891" s="16">
        <v>0.0</v>
      </c>
      <c r="BI891" s="16">
        <v>0.0</v>
      </c>
      <c r="BJ891" s="16">
        <v>912.0</v>
      </c>
      <c r="BK891" s="16">
        <v>0.0</v>
      </c>
      <c r="BL891" s="16">
        <v>0.0</v>
      </c>
      <c r="BM891" s="16">
        <v>0.0</v>
      </c>
      <c r="BN891" s="16">
        <v>84130.0</v>
      </c>
      <c r="BO891" s="16">
        <v>0.0</v>
      </c>
      <c r="BP891" s="16">
        <v>0.0</v>
      </c>
      <c r="BQ891" s="16">
        <v>0.0</v>
      </c>
      <c r="BR891" s="16">
        <v>60076.0</v>
      </c>
      <c r="BS891" s="16">
        <v>0.0</v>
      </c>
      <c r="BT891" s="16">
        <v>0.0</v>
      </c>
    </row>
    <row r="892">
      <c r="A892" s="14" t="s">
        <v>8091</v>
      </c>
      <c r="B892" s="16">
        <v>11.0</v>
      </c>
      <c r="C892" s="16">
        <v>4086702.0</v>
      </c>
      <c r="D892" s="17"/>
      <c r="E892" s="14" t="s">
        <v>2621</v>
      </c>
      <c r="F892" s="14" t="s">
        <v>2631</v>
      </c>
      <c r="G892" s="14" t="s">
        <v>5166</v>
      </c>
      <c r="H892" s="14" t="s">
        <v>2978</v>
      </c>
      <c r="I892" s="14" t="s">
        <v>21</v>
      </c>
      <c r="J892" s="14" t="s">
        <v>4852</v>
      </c>
      <c r="K892" s="14" t="s">
        <v>8092</v>
      </c>
      <c r="L892" s="14" t="s">
        <v>8092</v>
      </c>
      <c r="M892" s="14" t="s">
        <v>8093</v>
      </c>
      <c r="N892" s="14" t="s">
        <v>409</v>
      </c>
      <c r="P892" s="17"/>
      <c r="Q892" s="14" t="s">
        <v>5024</v>
      </c>
      <c r="R892" s="16">
        <v>1.0</v>
      </c>
      <c r="S892" s="16">
        <v>1539184.0</v>
      </c>
      <c r="T892" s="18">
        <v>6.5E-7</v>
      </c>
      <c r="U892" s="16">
        <v>0.0</v>
      </c>
      <c r="V892" s="16">
        <v>0.0</v>
      </c>
      <c r="W892" s="14" t="s">
        <v>2978</v>
      </c>
      <c r="X892" s="17"/>
      <c r="Y892" s="17"/>
      <c r="Z892" s="16">
        <v>0.687</v>
      </c>
      <c r="AA892" s="17"/>
      <c r="AB892" s="16">
        <v>0.0</v>
      </c>
      <c r="AC892" s="16">
        <v>-0.04</v>
      </c>
      <c r="AD892" s="16">
        <v>0.535</v>
      </c>
      <c r="AE892" s="17"/>
      <c r="AF892" s="17"/>
      <c r="AG892" s="16">
        <v>0.0</v>
      </c>
      <c r="AH892" s="16">
        <v>73108.0</v>
      </c>
      <c r="AI892" s="16">
        <v>0.0</v>
      </c>
      <c r="AJ892" s="16">
        <v>0.0</v>
      </c>
      <c r="AK892" s="16">
        <v>0.0</v>
      </c>
      <c r="AL892" s="16">
        <v>51020.0</v>
      </c>
      <c r="AM892" s="16">
        <v>0.0</v>
      </c>
      <c r="AN892" s="16">
        <v>0.0</v>
      </c>
      <c r="AO892" s="16">
        <v>0.0</v>
      </c>
      <c r="AP892" s="16">
        <v>28642.0</v>
      </c>
      <c r="AQ892" s="16">
        <v>0.0</v>
      </c>
      <c r="AR892" s="16">
        <v>0.0</v>
      </c>
      <c r="AS892" s="16">
        <v>0.0</v>
      </c>
      <c r="AT892" s="16">
        <v>40924.0</v>
      </c>
      <c r="AU892" s="16">
        <v>0.0</v>
      </c>
      <c r="AV892" s="16">
        <v>0.0</v>
      </c>
      <c r="AW892" s="16">
        <v>0.0</v>
      </c>
      <c r="AX892" s="16">
        <v>47436.0</v>
      </c>
      <c r="AY892" s="16">
        <v>0.0</v>
      </c>
      <c r="AZ892" s="16">
        <v>0.0</v>
      </c>
      <c r="BA892" s="16">
        <v>0.0</v>
      </c>
      <c r="BB892" s="16">
        <v>5988.0</v>
      </c>
      <c r="BC892" s="16">
        <v>0.0</v>
      </c>
      <c r="BD892" s="16">
        <v>0.0</v>
      </c>
      <c r="BE892" s="16">
        <v>1.0</v>
      </c>
      <c r="BF892" s="16">
        <v>1146948.0</v>
      </c>
      <c r="BG892" s="16">
        <v>0.0</v>
      </c>
      <c r="BH892" s="16">
        <v>0.0</v>
      </c>
      <c r="BI892" s="16">
        <v>0.0</v>
      </c>
      <c r="BJ892" s="16">
        <v>912.0</v>
      </c>
      <c r="BK892" s="16">
        <v>0.0</v>
      </c>
      <c r="BL892" s="16">
        <v>0.0</v>
      </c>
      <c r="BM892" s="16">
        <v>0.0</v>
      </c>
      <c r="BN892" s="16">
        <v>84130.0</v>
      </c>
      <c r="BO892" s="16">
        <v>0.0</v>
      </c>
      <c r="BP892" s="16">
        <v>0.0</v>
      </c>
      <c r="BQ892" s="16">
        <v>0.0</v>
      </c>
      <c r="BR892" s="16">
        <v>60076.0</v>
      </c>
      <c r="BS892" s="16">
        <v>0.0</v>
      </c>
      <c r="BT892" s="16">
        <v>0.0</v>
      </c>
    </row>
    <row r="893">
      <c r="A893" s="14" t="s">
        <v>8094</v>
      </c>
      <c r="B893" s="16">
        <v>11.0</v>
      </c>
      <c r="C893" s="16">
        <v>4086701.0</v>
      </c>
      <c r="D893" s="14" t="s">
        <v>8095</v>
      </c>
      <c r="E893" s="14" t="s">
        <v>2630</v>
      </c>
      <c r="F893" s="14" t="s">
        <v>2621</v>
      </c>
      <c r="G893" s="14" t="s">
        <v>5166</v>
      </c>
      <c r="H893" s="14" t="s">
        <v>2978</v>
      </c>
      <c r="I893" s="14" t="s">
        <v>21</v>
      </c>
      <c r="J893" s="14" t="s">
        <v>4852</v>
      </c>
      <c r="K893" s="14" t="s">
        <v>8096</v>
      </c>
      <c r="L893" s="14" t="s">
        <v>8096</v>
      </c>
      <c r="M893" s="14" t="s">
        <v>8097</v>
      </c>
      <c r="N893" s="14" t="s">
        <v>409</v>
      </c>
      <c r="P893" s="17"/>
      <c r="Q893" s="14" t="s">
        <v>5024</v>
      </c>
      <c r="R893" s="16">
        <v>1.0</v>
      </c>
      <c r="S893" s="16">
        <v>1539284.0</v>
      </c>
      <c r="T893" s="18">
        <v>6.5E-7</v>
      </c>
      <c r="U893" s="16">
        <v>0.0</v>
      </c>
      <c r="V893" s="16">
        <v>0.0</v>
      </c>
      <c r="W893" s="14" t="s">
        <v>2978</v>
      </c>
      <c r="X893" s="17"/>
      <c r="Y893" s="17"/>
      <c r="Z893" s="16">
        <v>12.6</v>
      </c>
      <c r="AA893" s="17"/>
      <c r="AB893" s="16">
        <v>0.0</v>
      </c>
      <c r="AC893" s="16">
        <v>0.0</v>
      </c>
      <c r="AD893" s="16">
        <v>0.992</v>
      </c>
      <c r="AE893" s="17"/>
      <c r="AF893" s="17"/>
      <c r="AG893" s="16">
        <v>0.0</v>
      </c>
      <c r="AH893" s="16">
        <v>73086.0</v>
      </c>
      <c r="AI893" s="16">
        <v>0.0</v>
      </c>
      <c r="AJ893" s="16">
        <v>0.0</v>
      </c>
      <c r="AK893" s="16">
        <v>0.0</v>
      </c>
      <c r="AL893" s="16">
        <v>51000.0</v>
      </c>
      <c r="AM893" s="16">
        <v>0.0</v>
      </c>
      <c r="AN893" s="16">
        <v>0.0</v>
      </c>
      <c r="AO893" s="16">
        <v>0.0</v>
      </c>
      <c r="AP893" s="16">
        <v>28646.0</v>
      </c>
      <c r="AQ893" s="16">
        <v>0.0</v>
      </c>
      <c r="AR893" s="16">
        <v>0.0</v>
      </c>
      <c r="AS893" s="16">
        <v>0.0</v>
      </c>
      <c r="AT893" s="16">
        <v>40912.0</v>
      </c>
      <c r="AU893" s="16">
        <v>0.0</v>
      </c>
      <c r="AV893" s="16">
        <v>0.0</v>
      </c>
      <c r="AW893" s="16">
        <v>0.0</v>
      </c>
      <c r="AX893" s="16">
        <v>47572.0</v>
      </c>
      <c r="AY893" s="16">
        <v>0.0</v>
      </c>
      <c r="AZ893" s="16">
        <v>0.0</v>
      </c>
      <c r="BA893" s="16">
        <v>0.0</v>
      </c>
      <c r="BB893" s="16">
        <v>5988.0</v>
      </c>
      <c r="BC893" s="16">
        <v>0.0</v>
      </c>
      <c r="BD893" s="16">
        <v>0.0</v>
      </c>
      <c r="BE893" s="16">
        <v>0.0</v>
      </c>
      <c r="BF893" s="16">
        <v>1146962.0</v>
      </c>
      <c r="BG893" s="16">
        <v>0.0</v>
      </c>
      <c r="BH893" s="16">
        <v>0.0</v>
      </c>
      <c r="BI893" s="16">
        <v>0.0</v>
      </c>
      <c r="BJ893" s="16">
        <v>910.0</v>
      </c>
      <c r="BK893" s="16">
        <v>0.0</v>
      </c>
      <c r="BL893" s="16">
        <v>0.0</v>
      </c>
      <c r="BM893" s="16">
        <v>0.0</v>
      </c>
      <c r="BN893" s="16">
        <v>84130.0</v>
      </c>
      <c r="BO893" s="16">
        <v>0.0</v>
      </c>
      <c r="BP893" s="16">
        <v>0.0</v>
      </c>
      <c r="BQ893" s="16">
        <v>1.0</v>
      </c>
      <c r="BR893" s="16">
        <v>60078.0</v>
      </c>
      <c r="BS893" s="16">
        <v>0.0</v>
      </c>
      <c r="BT893" s="16">
        <v>0.0</v>
      </c>
    </row>
    <row r="894">
      <c r="A894" s="14" t="s">
        <v>8098</v>
      </c>
      <c r="B894" s="16">
        <v>11.0</v>
      </c>
      <c r="C894" s="16">
        <v>4086698.0</v>
      </c>
      <c r="D894" s="17"/>
      <c r="E894" s="14" t="s">
        <v>2630</v>
      </c>
      <c r="F894" s="14" t="s">
        <v>2631</v>
      </c>
      <c r="G894" s="14" t="s">
        <v>5166</v>
      </c>
      <c r="H894" s="14" t="s">
        <v>2978</v>
      </c>
      <c r="I894" s="14" t="s">
        <v>21</v>
      </c>
      <c r="J894" s="14" t="s">
        <v>4852</v>
      </c>
      <c r="K894" s="14" t="s">
        <v>8099</v>
      </c>
      <c r="L894" s="14" t="s">
        <v>8099</v>
      </c>
      <c r="M894" s="14" t="s">
        <v>8100</v>
      </c>
      <c r="N894" s="14" t="s">
        <v>409</v>
      </c>
      <c r="P894" s="17"/>
      <c r="Q894" s="14" t="s">
        <v>5024</v>
      </c>
      <c r="R894" s="16">
        <v>1.0</v>
      </c>
      <c r="S894" s="16">
        <v>1539358.0</v>
      </c>
      <c r="T894" s="18">
        <v>6.5E-7</v>
      </c>
      <c r="U894" s="16">
        <v>0.0</v>
      </c>
      <c r="V894" s="16">
        <v>0.0</v>
      </c>
      <c r="W894" s="14" t="s">
        <v>2978</v>
      </c>
      <c r="X894" s="17"/>
      <c r="Y894" s="17"/>
      <c r="Z894" s="16">
        <v>4.65</v>
      </c>
      <c r="AA894" s="17"/>
      <c r="AB894" s="16">
        <v>0.0</v>
      </c>
      <c r="AC894" s="16">
        <v>-0.02</v>
      </c>
      <c r="AD894" s="16">
        <v>1.1</v>
      </c>
      <c r="AE894" s="17"/>
      <c r="AF894" s="17"/>
      <c r="AG894" s="16">
        <v>0.0</v>
      </c>
      <c r="AH894" s="16">
        <v>73028.0</v>
      </c>
      <c r="AI894" s="16">
        <v>0.0</v>
      </c>
      <c r="AJ894" s="16">
        <v>0.0</v>
      </c>
      <c r="AK894" s="16">
        <v>0.0</v>
      </c>
      <c r="AL894" s="16">
        <v>51008.0</v>
      </c>
      <c r="AM894" s="16">
        <v>0.0</v>
      </c>
      <c r="AN894" s="16">
        <v>0.0</v>
      </c>
      <c r="AO894" s="16">
        <v>0.0</v>
      </c>
      <c r="AP894" s="16">
        <v>28646.0</v>
      </c>
      <c r="AQ894" s="16">
        <v>0.0</v>
      </c>
      <c r="AR894" s="16">
        <v>0.0</v>
      </c>
      <c r="AS894" s="16">
        <v>0.0</v>
      </c>
      <c r="AT894" s="16">
        <v>40906.0</v>
      </c>
      <c r="AU894" s="16">
        <v>0.0</v>
      </c>
      <c r="AV894" s="16">
        <v>0.0</v>
      </c>
      <c r="AW894" s="16">
        <v>0.0</v>
      </c>
      <c r="AX894" s="16">
        <v>47714.0</v>
      </c>
      <c r="AY894" s="16">
        <v>0.0</v>
      </c>
      <c r="AZ894" s="16">
        <v>0.0</v>
      </c>
      <c r="BA894" s="16">
        <v>0.0</v>
      </c>
      <c r="BB894" s="16">
        <v>5988.0</v>
      </c>
      <c r="BC894" s="16">
        <v>0.0</v>
      </c>
      <c r="BD894" s="16">
        <v>0.0</v>
      </c>
      <c r="BE894" s="16">
        <v>0.0</v>
      </c>
      <c r="BF894" s="16">
        <v>1146948.0</v>
      </c>
      <c r="BG894" s="16">
        <v>0.0</v>
      </c>
      <c r="BH894" s="16">
        <v>0.0</v>
      </c>
      <c r="BI894" s="16">
        <v>0.0</v>
      </c>
      <c r="BJ894" s="16">
        <v>912.0</v>
      </c>
      <c r="BK894" s="16">
        <v>0.0</v>
      </c>
      <c r="BL894" s="16">
        <v>0.0</v>
      </c>
      <c r="BM894" s="16">
        <v>1.0</v>
      </c>
      <c r="BN894" s="16">
        <v>84138.0</v>
      </c>
      <c r="BO894" s="16">
        <v>0.0</v>
      </c>
      <c r="BP894" s="16">
        <v>0.0</v>
      </c>
      <c r="BQ894" s="16">
        <v>0.0</v>
      </c>
      <c r="BR894" s="16">
        <v>60070.0</v>
      </c>
      <c r="BS894" s="16">
        <v>0.0</v>
      </c>
      <c r="BT894" s="16">
        <v>0.0</v>
      </c>
    </row>
    <row r="895">
      <c r="A895" s="14" t="s">
        <v>8101</v>
      </c>
      <c r="B895" s="16">
        <v>11.0</v>
      </c>
      <c r="C895" s="16">
        <v>4086693.0</v>
      </c>
      <c r="D895" s="14" t="s">
        <v>8102</v>
      </c>
      <c r="E895" s="14" t="s">
        <v>2621</v>
      </c>
      <c r="F895" s="14" t="s">
        <v>2622</v>
      </c>
      <c r="G895" s="14" t="s">
        <v>5166</v>
      </c>
      <c r="H895" s="14" t="s">
        <v>2978</v>
      </c>
      <c r="I895" s="14" t="s">
        <v>21</v>
      </c>
      <c r="J895" s="14" t="s">
        <v>4852</v>
      </c>
      <c r="K895" s="14" t="s">
        <v>8103</v>
      </c>
      <c r="L895" s="14" t="s">
        <v>8103</v>
      </c>
      <c r="M895" s="14" t="s">
        <v>7387</v>
      </c>
      <c r="N895" s="14" t="s">
        <v>409</v>
      </c>
      <c r="P895" s="17"/>
      <c r="Q895" s="14" t="s">
        <v>5024</v>
      </c>
      <c r="R895" s="16">
        <v>1.0</v>
      </c>
      <c r="S895" s="16">
        <v>1539636.0</v>
      </c>
      <c r="T895" s="18">
        <v>6.5E-7</v>
      </c>
      <c r="U895" s="16">
        <v>0.0</v>
      </c>
      <c r="V895" s="16">
        <v>0.0</v>
      </c>
      <c r="W895" s="14" t="s">
        <v>2978</v>
      </c>
      <c r="X895" s="17"/>
      <c r="Y895" s="17"/>
      <c r="Z895" s="16">
        <v>1.13</v>
      </c>
      <c r="AA895" s="17"/>
      <c r="AB895" s="16">
        <v>0.0</v>
      </c>
      <c r="AC895" s="16">
        <v>0.0</v>
      </c>
      <c r="AD895" s="16">
        <v>3.39</v>
      </c>
      <c r="AE895" s="17"/>
      <c r="AF895" s="17"/>
      <c r="AG895" s="16">
        <v>0.0</v>
      </c>
      <c r="AH895" s="16">
        <v>73128.0</v>
      </c>
      <c r="AI895" s="16">
        <v>0.0</v>
      </c>
      <c r="AJ895" s="16">
        <v>0.0</v>
      </c>
      <c r="AK895" s="16">
        <v>1.0</v>
      </c>
      <c r="AL895" s="16">
        <v>51018.0</v>
      </c>
      <c r="AM895" s="16">
        <v>0.0</v>
      </c>
      <c r="AN895" s="16">
        <v>0.0</v>
      </c>
      <c r="AO895" s="16">
        <v>0.0</v>
      </c>
      <c r="AP895" s="16">
        <v>28644.0</v>
      </c>
      <c r="AQ895" s="16">
        <v>0.0</v>
      </c>
      <c r="AR895" s="16">
        <v>0.0</v>
      </c>
      <c r="AS895" s="16">
        <v>0.0</v>
      </c>
      <c r="AT895" s="16">
        <v>40920.0</v>
      </c>
      <c r="AU895" s="16">
        <v>0.0</v>
      </c>
      <c r="AV895" s="16">
        <v>0.0</v>
      </c>
      <c r="AW895" s="16">
        <v>0.0</v>
      </c>
      <c r="AX895" s="16">
        <v>47850.0</v>
      </c>
      <c r="AY895" s="16">
        <v>0.0</v>
      </c>
      <c r="AZ895" s="16">
        <v>0.0</v>
      </c>
      <c r="BA895" s="16">
        <v>0.0</v>
      </c>
      <c r="BB895" s="16">
        <v>5988.0</v>
      </c>
      <c r="BC895" s="16">
        <v>0.0</v>
      </c>
      <c r="BD895" s="16">
        <v>0.0</v>
      </c>
      <c r="BE895" s="16">
        <v>0.0</v>
      </c>
      <c r="BF895" s="16">
        <v>1146966.0</v>
      </c>
      <c r="BG895" s="16">
        <v>0.0</v>
      </c>
      <c r="BH895" s="16">
        <v>0.0</v>
      </c>
      <c r="BI895" s="16">
        <v>0.0</v>
      </c>
      <c r="BJ895" s="16">
        <v>912.0</v>
      </c>
      <c r="BK895" s="16">
        <v>0.0</v>
      </c>
      <c r="BL895" s="16">
        <v>0.0</v>
      </c>
      <c r="BM895" s="16">
        <v>0.0</v>
      </c>
      <c r="BN895" s="16">
        <v>84146.0</v>
      </c>
      <c r="BO895" s="16">
        <v>0.0</v>
      </c>
      <c r="BP895" s="16">
        <v>0.0</v>
      </c>
      <c r="BQ895" s="16">
        <v>0.0</v>
      </c>
      <c r="BR895" s="16">
        <v>60064.0</v>
      </c>
      <c r="BS895" s="16">
        <v>0.0</v>
      </c>
      <c r="BT895" s="16">
        <v>0.0</v>
      </c>
    </row>
    <row r="896">
      <c r="A896" s="14" t="s">
        <v>8104</v>
      </c>
      <c r="B896" s="16">
        <v>11.0</v>
      </c>
      <c r="C896" s="16">
        <v>4086697.0</v>
      </c>
      <c r="D896" s="17"/>
      <c r="E896" s="14" t="s">
        <v>8105</v>
      </c>
      <c r="F896" s="14" t="s">
        <v>2622</v>
      </c>
      <c r="G896" s="14" t="s">
        <v>5166</v>
      </c>
      <c r="H896" s="14" t="s">
        <v>2978</v>
      </c>
      <c r="I896" s="14" t="s">
        <v>21</v>
      </c>
      <c r="J896" s="14" t="s">
        <v>4852</v>
      </c>
      <c r="K896" s="14" t="s">
        <v>8106</v>
      </c>
      <c r="L896" s="14" t="s">
        <v>8106</v>
      </c>
      <c r="M896" s="14" t="s">
        <v>8107</v>
      </c>
      <c r="N896" s="14" t="s">
        <v>5050</v>
      </c>
      <c r="P896" s="17"/>
      <c r="Q896" s="14" t="s">
        <v>5024</v>
      </c>
      <c r="R896" s="16">
        <v>1.0</v>
      </c>
      <c r="S896" s="16">
        <v>1539788.0</v>
      </c>
      <c r="T896" s="18">
        <v>6.49E-7</v>
      </c>
      <c r="U896" s="16">
        <v>0.0</v>
      </c>
      <c r="V896" s="16">
        <v>0.0</v>
      </c>
      <c r="W896" s="14" t="s">
        <v>2978</v>
      </c>
      <c r="X896" s="17"/>
      <c r="Y896" s="17"/>
      <c r="Z896" s="16">
        <v>13.3</v>
      </c>
      <c r="AA896" s="17"/>
      <c r="AB896" s="16">
        <v>0.0</v>
      </c>
      <c r="AC896" s="16">
        <v>0.0</v>
      </c>
      <c r="AD896" s="16">
        <v>2.67</v>
      </c>
      <c r="AE896" s="17"/>
      <c r="AF896" s="17"/>
      <c r="AG896" s="16">
        <v>0.0</v>
      </c>
      <c r="AH896" s="16">
        <v>73156.0</v>
      </c>
      <c r="AI896" s="16">
        <v>0.0</v>
      </c>
      <c r="AJ896" s="16">
        <v>0.0</v>
      </c>
      <c r="AK896" s="16">
        <v>0.0</v>
      </c>
      <c r="AL896" s="16">
        <v>51030.0</v>
      </c>
      <c r="AM896" s="16">
        <v>0.0</v>
      </c>
      <c r="AN896" s="16">
        <v>0.0</v>
      </c>
      <c r="AO896" s="16">
        <v>0.0</v>
      </c>
      <c r="AP896" s="16">
        <v>28652.0</v>
      </c>
      <c r="AQ896" s="16">
        <v>0.0</v>
      </c>
      <c r="AR896" s="16">
        <v>0.0</v>
      </c>
      <c r="AS896" s="16">
        <v>0.0</v>
      </c>
      <c r="AT896" s="16">
        <v>40926.0</v>
      </c>
      <c r="AU896" s="16">
        <v>0.0</v>
      </c>
      <c r="AV896" s="16">
        <v>0.0</v>
      </c>
      <c r="AW896" s="16">
        <v>0.0</v>
      </c>
      <c r="AX896" s="16">
        <v>47868.0</v>
      </c>
      <c r="AY896" s="16">
        <v>0.0</v>
      </c>
      <c r="AZ896" s="16">
        <v>0.0</v>
      </c>
      <c r="BA896" s="16">
        <v>0.0</v>
      </c>
      <c r="BB896" s="16">
        <v>5988.0</v>
      </c>
      <c r="BC896" s="16">
        <v>0.0</v>
      </c>
      <c r="BD896" s="16">
        <v>0.0</v>
      </c>
      <c r="BE896" s="16">
        <v>1.0</v>
      </c>
      <c r="BF896" s="16">
        <v>1147018.0</v>
      </c>
      <c r="BG896" s="16">
        <v>0.0</v>
      </c>
      <c r="BH896" s="16">
        <v>0.0</v>
      </c>
      <c r="BI896" s="16">
        <v>0.0</v>
      </c>
      <c r="BJ896" s="16">
        <v>912.0</v>
      </c>
      <c r="BK896" s="16">
        <v>0.0</v>
      </c>
      <c r="BL896" s="16">
        <v>0.0</v>
      </c>
      <c r="BM896" s="16">
        <v>0.0</v>
      </c>
      <c r="BN896" s="16">
        <v>84156.0</v>
      </c>
      <c r="BO896" s="16">
        <v>0.0</v>
      </c>
      <c r="BP896" s="16">
        <v>0.0</v>
      </c>
      <c r="BQ896" s="16">
        <v>0.0</v>
      </c>
      <c r="BR896" s="16">
        <v>60082.0</v>
      </c>
      <c r="BS896" s="16">
        <v>0.0</v>
      </c>
      <c r="BT896" s="16">
        <v>0.0</v>
      </c>
    </row>
    <row r="897">
      <c r="A897" s="14" t="s">
        <v>8108</v>
      </c>
      <c r="B897" s="16">
        <v>11.0</v>
      </c>
      <c r="C897" s="16">
        <v>4086689.0</v>
      </c>
      <c r="D897" s="14" t="s">
        <v>8109</v>
      </c>
      <c r="E897" s="14" t="s">
        <v>2621</v>
      </c>
      <c r="F897" s="14" t="s">
        <v>2631</v>
      </c>
      <c r="G897" s="14" t="s">
        <v>6733</v>
      </c>
      <c r="H897" s="14" t="s">
        <v>21</v>
      </c>
      <c r="I897" s="14" t="s">
        <v>2978</v>
      </c>
      <c r="J897" s="14" t="s">
        <v>4852</v>
      </c>
      <c r="K897" s="14" t="s">
        <v>8110</v>
      </c>
      <c r="L897" s="14" t="s">
        <v>8110</v>
      </c>
      <c r="M897" s="14" t="s">
        <v>8111</v>
      </c>
      <c r="N897" s="14" t="s">
        <v>409</v>
      </c>
      <c r="P897" s="17"/>
      <c r="Q897" s="17"/>
      <c r="R897" s="16">
        <v>1.0</v>
      </c>
      <c r="S897" s="16">
        <v>1541082.0</v>
      </c>
      <c r="T897" s="18">
        <v>6.49E-7</v>
      </c>
      <c r="U897" s="16">
        <v>0.0</v>
      </c>
      <c r="V897" s="16">
        <v>0.0</v>
      </c>
      <c r="W897" s="14" t="s">
        <v>2978</v>
      </c>
      <c r="X897" s="17"/>
      <c r="Y897" s="17"/>
      <c r="Z897" s="16">
        <v>7.7</v>
      </c>
      <c r="AA897" s="17"/>
      <c r="AB897" s="16">
        <v>0.0</v>
      </c>
      <c r="AC897" s="16">
        <v>0.01</v>
      </c>
      <c r="AD897" s="16">
        <v>0.67</v>
      </c>
      <c r="AE897" s="17"/>
      <c r="AF897" s="17"/>
      <c r="AG897" s="16">
        <v>1.0</v>
      </c>
      <c r="AH897" s="16">
        <v>73034.0</v>
      </c>
      <c r="AI897" s="16">
        <v>0.0</v>
      </c>
      <c r="AJ897" s="16">
        <v>0.0</v>
      </c>
      <c r="AK897" s="16">
        <v>0.0</v>
      </c>
      <c r="AL897" s="16">
        <v>51022.0</v>
      </c>
      <c r="AM897" s="16">
        <v>0.0</v>
      </c>
      <c r="AN897" s="16">
        <v>0.0</v>
      </c>
      <c r="AO897" s="16">
        <v>0.0</v>
      </c>
      <c r="AP897" s="16">
        <v>28654.0</v>
      </c>
      <c r="AQ897" s="16">
        <v>0.0</v>
      </c>
      <c r="AR897" s="16">
        <v>0.0</v>
      </c>
      <c r="AS897" s="16">
        <v>0.0</v>
      </c>
      <c r="AT897" s="16">
        <v>40944.0</v>
      </c>
      <c r="AU897" s="16">
        <v>0.0</v>
      </c>
      <c r="AV897" s="16">
        <v>0.0</v>
      </c>
      <c r="AW897" s="16">
        <v>0.0</v>
      </c>
      <c r="AX897" s="16">
        <v>49094.0</v>
      </c>
      <c r="AY897" s="16">
        <v>0.0</v>
      </c>
      <c r="AZ897" s="16">
        <v>0.0</v>
      </c>
      <c r="BA897" s="16">
        <v>0.0</v>
      </c>
      <c r="BB897" s="16">
        <v>6012.0</v>
      </c>
      <c r="BC897" s="16">
        <v>0.0</v>
      </c>
      <c r="BD897" s="16">
        <v>0.0</v>
      </c>
      <c r="BE897" s="16">
        <v>0.0</v>
      </c>
      <c r="BF897" s="16">
        <v>1147112.0</v>
      </c>
      <c r="BG897" s="16">
        <v>0.0</v>
      </c>
      <c r="BH897" s="16">
        <v>0.0</v>
      </c>
      <c r="BI897" s="16">
        <v>0.0</v>
      </c>
      <c r="BJ897" s="16">
        <v>912.0</v>
      </c>
      <c r="BK897" s="16">
        <v>0.0</v>
      </c>
      <c r="BL897" s="16">
        <v>0.0</v>
      </c>
      <c r="BM897" s="16">
        <v>0.0</v>
      </c>
      <c r="BN897" s="16">
        <v>84216.0</v>
      </c>
      <c r="BO897" s="16">
        <v>0.0</v>
      </c>
      <c r="BP897" s="16">
        <v>0.0</v>
      </c>
      <c r="BQ897" s="16">
        <v>0.0</v>
      </c>
      <c r="BR897" s="16">
        <v>60082.0</v>
      </c>
      <c r="BS897" s="16">
        <v>0.0</v>
      </c>
      <c r="BT897" s="16">
        <v>0.0</v>
      </c>
    </row>
    <row r="898">
      <c r="A898" s="14" t="s">
        <v>8112</v>
      </c>
      <c r="B898" s="16">
        <v>11.0</v>
      </c>
      <c r="C898" s="16">
        <v>4086689.0</v>
      </c>
      <c r="D898" s="17"/>
      <c r="E898" s="14" t="s">
        <v>8113</v>
      </c>
      <c r="F898" s="14" t="s">
        <v>2621</v>
      </c>
      <c r="G898" s="14" t="s">
        <v>5166</v>
      </c>
      <c r="H898" s="14" t="s">
        <v>2978</v>
      </c>
      <c r="I898" s="14" t="s">
        <v>21</v>
      </c>
      <c r="J898" s="14" t="s">
        <v>4852</v>
      </c>
      <c r="K898" s="14" t="s">
        <v>8114</v>
      </c>
      <c r="L898" s="14" t="s">
        <v>8114</v>
      </c>
      <c r="M898" s="14" t="s">
        <v>8115</v>
      </c>
      <c r="N898" s="14" t="s">
        <v>5050</v>
      </c>
      <c r="P898" s="17"/>
      <c r="Q898" s="17"/>
      <c r="R898" s="16">
        <v>1.0</v>
      </c>
      <c r="S898" s="16">
        <v>1541200.0</v>
      </c>
      <c r="T898" s="18">
        <v>6.49E-7</v>
      </c>
      <c r="U898" s="16">
        <v>0.0</v>
      </c>
      <c r="V898" s="16">
        <v>0.0</v>
      </c>
      <c r="W898" s="14" t="s">
        <v>2978</v>
      </c>
      <c r="X898" s="17"/>
      <c r="Y898" s="17"/>
      <c r="Z898" s="16">
        <v>11.2</v>
      </c>
      <c r="AA898" s="17"/>
      <c r="AB898" s="16">
        <v>0.0</v>
      </c>
      <c r="AC898" s="16">
        <v>-0.02</v>
      </c>
      <c r="AD898" s="16">
        <v>0.67</v>
      </c>
      <c r="AE898" s="17"/>
      <c r="AF898" s="17"/>
      <c r="AG898" s="16">
        <v>0.0</v>
      </c>
      <c r="AH898" s="16">
        <v>73156.0</v>
      </c>
      <c r="AI898" s="16">
        <v>0.0</v>
      </c>
      <c r="AJ898" s="16">
        <v>0.0</v>
      </c>
      <c r="AK898" s="16">
        <v>0.0</v>
      </c>
      <c r="AL898" s="16">
        <v>51042.0</v>
      </c>
      <c r="AM898" s="16">
        <v>0.0</v>
      </c>
      <c r="AN898" s="16">
        <v>0.0</v>
      </c>
      <c r="AO898" s="16">
        <v>0.0</v>
      </c>
      <c r="AP898" s="16">
        <v>28654.0</v>
      </c>
      <c r="AQ898" s="16">
        <v>0.0</v>
      </c>
      <c r="AR898" s="16">
        <v>0.0</v>
      </c>
      <c r="AS898" s="16">
        <v>0.0</v>
      </c>
      <c r="AT898" s="16">
        <v>40932.0</v>
      </c>
      <c r="AU898" s="16">
        <v>0.0</v>
      </c>
      <c r="AV898" s="16">
        <v>0.0</v>
      </c>
      <c r="AW898" s="16">
        <v>1.0</v>
      </c>
      <c r="AX898" s="16">
        <v>49094.0</v>
      </c>
      <c r="AY898" s="16">
        <v>0.0</v>
      </c>
      <c r="AZ898" s="16">
        <v>0.0</v>
      </c>
      <c r="BA898" s="16">
        <v>0.0</v>
      </c>
      <c r="BB898" s="16">
        <v>5990.0</v>
      </c>
      <c r="BC898" s="16">
        <v>0.0</v>
      </c>
      <c r="BD898" s="16">
        <v>0.0</v>
      </c>
      <c r="BE898" s="16">
        <v>0.0</v>
      </c>
      <c r="BF898" s="16">
        <v>1147104.0</v>
      </c>
      <c r="BG898" s="16">
        <v>0.0</v>
      </c>
      <c r="BH898" s="16">
        <v>0.0</v>
      </c>
      <c r="BI898" s="16">
        <v>0.0</v>
      </c>
      <c r="BJ898" s="16">
        <v>912.0</v>
      </c>
      <c r="BK898" s="16">
        <v>0.0</v>
      </c>
      <c r="BL898" s="16">
        <v>0.0</v>
      </c>
      <c r="BM898" s="16">
        <v>0.0</v>
      </c>
      <c r="BN898" s="16">
        <v>84212.0</v>
      </c>
      <c r="BO898" s="16">
        <v>0.0</v>
      </c>
      <c r="BP898" s="16">
        <v>0.0</v>
      </c>
      <c r="BQ898" s="16">
        <v>0.0</v>
      </c>
      <c r="BR898" s="16">
        <v>60104.0</v>
      </c>
      <c r="BS898" s="16">
        <v>0.0</v>
      </c>
      <c r="BT898" s="16">
        <v>0.0</v>
      </c>
    </row>
    <row r="899">
      <c r="A899" s="14" t="s">
        <v>8116</v>
      </c>
      <c r="B899" s="16">
        <v>11.0</v>
      </c>
      <c r="C899" s="16">
        <v>4086689.0</v>
      </c>
      <c r="D899" s="14" t="s">
        <v>8117</v>
      </c>
      <c r="E899" s="14" t="s">
        <v>2621</v>
      </c>
      <c r="F899" s="14" t="s">
        <v>8113</v>
      </c>
      <c r="G899" s="14" t="s">
        <v>5166</v>
      </c>
      <c r="H899" s="14" t="s">
        <v>2978</v>
      </c>
      <c r="I899" s="14" t="s">
        <v>21</v>
      </c>
      <c r="J899" s="14" t="s">
        <v>4852</v>
      </c>
      <c r="K899" s="14" t="s">
        <v>8118</v>
      </c>
      <c r="L899" s="14" t="s">
        <v>8118</v>
      </c>
      <c r="M899" s="14" t="s">
        <v>8119</v>
      </c>
      <c r="N899" s="14" t="s">
        <v>5082</v>
      </c>
      <c r="P899" s="17"/>
      <c r="Q899" s="17"/>
      <c r="R899" s="16">
        <v>1.0</v>
      </c>
      <c r="S899" s="16">
        <v>1541200.0</v>
      </c>
      <c r="T899" s="18">
        <v>6.49E-7</v>
      </c>
      <c r="U899" s="16">
        <v>0.0</v>
      </c>
      <c r="V899" s="16">
        <v>0.0</v>
      </c>
      <c r="W899" s="14" t="s">
        <v>2978</v>
      </c>
      <c r="X899" s="17"/>
      <c r="Y899" s="17"/>
      <c r="Z899" s="16">
        <v>11.6</v>
      </c>
      <c r="AA899" s="17"/>
      <c r="AB899" s="16">
        <v>0.0</v>
      </c>
      <c r="AC899" s="16">
        <v>0.02</v>
      </c>
      <c r="AD899" s="16">
        <v>0.67</v>
      </c>
      <c r="AE899" s="17"/>
      <c r="AF899" s="17"/>
      <c r="AG899" s="16">
        <v>0.0</v>
      </c>
      <c r="AH899" s="16">
        <v>73156.0</v>
      </c>
      <c r="AI899" s="16">
        <v>0.0</v>
      </c>
      <c r="AJ899" s="16">
        <v>0.0</v>
      </c>
      <c r="AK899" s="16">
        <v>0.0</v>
      </c>
      <c r="AL899" s="16">
        <v>51042.0</v>
      </c>
      <c r="AM899" s="16">
        <v>0.0</v>
      </c>
      <c r="AN899" s="16">
        <v>0.0</v>
      </c>
      <c r="AO899" s="16">
        <v>0.0</v>
      </c>
      <c r="AP899" s="16">
        <v>28654.0</v>
      </c>
      <c r="AQ899" s="16">
        <v>0.0</v>
      </c>
      <c r="AR899" s="16">
        <v>0.0</v>
      </c>
      <c r="AS899" s="16">
        <v>0.0</v>
      </c>
      <c r="AT899" s="16">
        <v>40932.0</v>
      </c>
      <c r="AU899" s="16">
        <v>0.0</v>
      </c>
      <c r="AV899" s="16">
        <v>0.0</v>
      </c>
      <c r="AW899" s="16">
        <v>0.0</v>
      </c>
      <c r="AX899" s="16">
        <v>49094.0</v>
      </c>
      <c r="AY899" s="16">
        <v>0.0</v>
      </c>
      <c r="AZ899" s="16">
        <v>0.0</v>
      </c>
      <c r="BA899" s="16">
        <v>0.0</v>
      </c>
      <c r="BB899" s="16">
        <v>5990.0</v>
      </c>
      <c r="BC899" s="16">
        <v>0.0</v>
      </c>
      <c r="BD899" s="16">
        <v>0.0</v>
      </c>
      <c r="BE899" s="16">
        <v>1.0</v>
      </c>
      <c r="BF899" s="16">
        <v>1147104.0</v>
      </c>
      <c r="BG899" s="16">
        <v>0.0</v>
      </c>
      <c r="BH899" s="16">
        <v>0.0</v>
      </c>
      <c r="BI899" s="16">
        <v>0.0</v>
      </c>
      <c r="BJ899" s="16">
        <v>912.0</v>
      </c>
      <c r="BK899" s="16">
        <v>0.0</v>
      </c>
      <c r="BL899" s="16">
        <v>0.0</v>
      </c>
      <c r="BM899" s="16">
        <v>0.0</v>
      </c>
      <c r="BN899" s="16">
        <v>84212.0</v>
      </c>
      <c r="BO899" s="16">
        <v>0.0</v>
      </c>
      <c r="BP899" s="16">
        <v>0.0</v>
      </c>
      <c r="BQ899" s="16">
        <v>0.0</v>
      </c>
      <c r="BR899" s="16">
        <v>60104.0</v>
      </c>
      <c r="BS899" s="16">
        <v>0.0</v>
      </c>
      <c r="BT899" s="16">
        <v>0.0</v>
      </c>
    </row>
    <row r="900">
      <c r="A900" s="14" t="s">
        <v>8120</v>
      </c>
      <c r="B900" s="16">
        <v>11.0</v>
      </c>
      <c r="C900" s="16">
        <v>4086685.0</v>
      </c>
      <c r="D900" s="14" t="s">
        <v>8121</v>
      </c>
      <c r="E900" s="14" t="s">
        <v>2622</v>
      </c>
      <c r="F900" s="14" t="s">
        <v>2621</v>
      </c>
      <c r="G900" s="14" t="s">
        <v>5166</v>
      </c>
      <c r="H900" s="14" t="s">
        <v>2978</v>
      </c>
      <c r="I900" s="14" t="s">
        <v>21</v>
      </c>
      <c r="J900" s="14" t="s">
        <v>4852</v>
      </c>
      <c r="K900" s="14" t="s">
        <v>8122</v>
      </c>
      <c r="L900" s="14" t="s">
        <v>8122</v>
      </c>
      <c r="M900" s="14" t="s">
        <v>8123</v>
      </c>
      <c r="N900" s="14" t="s">
        <v>4848</v>
      </c>
      <c r="P900" s="17"/>
      <c r="Q900" s="17"/>
      <c r="R900" s="16">
        <v>1.0</v>
      </c>
      <c r="S900" s="16">
        <v>1542080.0</v>
      </c>
      <c r="T900" s="18">
        <v>6.48E-7</v>
      </c>
      <c r="U900" s="16">
        <v>0.0</v>
      </c>
      <c r="V900" s="16">
        <v>0.0</v>
      </c>
      <c r="W900" s="14" t="s">
        <v>2978</v>
      </c>
      <c r="X900" s="17"/>
      <c r="Y900" s="17"/>
      <c r="Z900" s="16">
        <v>4.84</v>
      </c>
      <c r="AA900" s="17"/>
      <c r="AB900" s="16">
        <v>0.0</v>
      </c>
      <c r="AC900" s="16">
        <v>0.0</v>
      </c>
      <c r="AD900" s="16">
        <v>3.86</v>
      </c>
      <c r="AE900" s="17"/>
      <c r="AF900" s="17"/>
      <c r="AG900" s="16">
        <v>0.0</v>
      </c>
      <c r="AH900" s="16">
        <v>73182.0</v>
      </c>
      <c r="AI900" s="16">
        <v>0.0</v>
      </c>
      <c r="AJ900" s="16">
        <v>0.0</v>
      </c>
      <c r="AK900" s="16">
        <v>0.0</v>
      </c>
      <c r="AL900" s="16">
        <v>51088.0</v>
      </c>
      <c r="AM900" s="16">
        <v>0.0</v>
      </c>
      <c r="AN900" s="16">
        <v>0.0</v>
      </c>
      <c r="AO900" s="16">
        <v>0.0</v>
      </c>
      <c r="AP900" s="16">
        <v>28660.0</v>
      </c>
      <c r="AQ900" s="16">
        <v>0.0</v>
      </c>
      <c r="AR900" s="16">
        <v>0.0</v>
      </c>
      <c r="AS900" s="16">
        <v>0.0</v>
      </c>
      <c r="AT900" s="16">
        <v>40946.0</v>
      </c>
      <c r="AU900" s="16">
        <v>0.0</v>
      </c>
      <c r="AV900" s="16">
        <v>0.0</v>
      </c>
      <c r="AW900" s="16">
        <v>0.0</v>
      </c>
      <c r="AX900" s="16">
        <v>49706.0</v>
      </c>
      <c r="AY900" s="16">
        <v>0.0</v>
      </c>
      <c r="AZ900" s="16">
        <v>0.0</v>
      </c>
      <c r="BA900" s="16">
        <v>0.0</v>
      </c>
      <c r="BB900" s="16">
        <v>5988.0</v>
      </c>
      <c r="BC900" s="16">
        <v>0.0</v>
      </c>
      <c r="BD900" s="16">
        <v>0.0</v>
      </c>
      <c r="BE900" s="16">
        <v>1.0</v>
      </c>
      <c r="BF900" s="16">
        <v>1147226.0</v>
      </c>
      <c r="BG900" s="16">
        <v>0.0</v>
      </c>
      <c r="BH900" s="16">
        <v>0.0</v>
      </c>
      <c r="BI900" s="16">
        <v>0.0</v>
      </c>
      <c r="BJ900" s="16">
        <v>912.0</v>
      </c>
      <c r="BK900" s="16">
        <v>0.0</v>
      </c>
      <c r="BL900" s="16">
        <v>0.0</v>
      </c>
      <c r="BM900" s="16">
        <v>0.0</v>
      </c>
      <c r="BN900" s="16">
        <v>84260.0</v>
      </c>
      <c r="BO900" s="16">
        <v>0.0</v>
      </c>
      <c r="BP900" s="16">
        <v>0.0</v>
      </c>
      <c r="BQ900" s="16">
        <v>0.0</v>
      </c>
      <c r="BR900" s="16">
        <v>60112.0</v>
      </c>
      <c r="BS900" s="16">
        <v>0.0</v>
      </c>
      <c r="BT900" s="16">
        <v>0.0</v>
      </c>
    </row>
    <row r="901">
      <c r="A901" s="14" t="s">
        <v>8124</v>
      </c>
      <c r="B901" s="16">
        <v>11.0</v>
      </c>
      <c r="C901" s="16">
        <v>4086675.0</v>
      </c>
      <c r="D901" s="17"/>
      <c r="E901" s="14" t="s">
        <v>2622</v>
      </c>
      <c r="F901" s="14" t="s">
        <v>2630</v>
      </c>
      <c r="G901" s="14" t="s">
        <v>5166</v>
      </c>
      <c r="H901" s="14" t="s">
        <v>2978</v>
      </c>
      <c r="I901" s="14" t="s">
        <v>21</v>
      </c>
      <c r="J901" s="14" t="s">
        <v>4852</v>
      </c>
      <c r="K901" s="14" t="s">
        <v>8125</v>
      </c>
      <c r="L901" s="14" t="s">
        <v>8125</v>
      </c>
      <c r="M901" s="14" t="s">
        <v>8126</v>
      </c>
      <c r="N901" s="14" t="s">
        <v>409</v>
      </c>
      <c r="P901" s="17"/>
      <c r="Q901" s="17"/>
      <c r="R901" s="16">
        <v>1.0</v>
      </c>
      <c r="S901" s="16">
        <v>1544140.0</v>
      </c>
      <c r="T901" s="18">
        <v>6.48E-7</v>
      </c>
      <c r="U901" s="16">
        <v>0.0</v>
      </c>
      <c r="V901" s="16">
        <v>0.0</v>
      </c>
      <c r="W901" s="14" t="s">
        <v>2978</v>
      </c>
      <c r="X901" s="17"/>
      <c r="Y901" s="17"/>
      <c r="Z901" s="16">
        <v>20.4</v>
      </c>
      <c r="AA901" s="17"/>
      <c r="AB901" s="16">
        <v>0.0</v>
      </c>
      <c r="AC901" s="16">
        <v>-0.01</v>
      </c>
      <c r="AD901" s="16">
        <v>6.84</v>
      </c>
      <c r="AE901" s="17"/>
      <c r="AF901" s="17"/>
      <c r="AG901" s="16">
        <v>0.0</v>
      </c>
      <c r="AH901" s="16">
        <v>73200.0</v>
      </c>
      <c r="AI901" s="16">
        <v>0.0</v>
      </c>
      <c r="AJ901" s="16">
        <v>0.0</v>
      </c>
      <c r="AK901" s="16">
        <v>0.0</v>
      </c>
      <c r="AL901" s="16">
        <v>51164.0</v>
      </c>
      <c r="AM901" s="16">
        <v>0.0</v>
      </c>
      <c r="AN901" s="16">
        <v>0.0</v>
      </c>
      <c r="AO901" s="16">
        <v>0.0</v>
      </c>
      <c r="AP901" s="16">
        <v>28684.0</v>
      </c>
      <c r="AQ901" s="16">
        <v>0.0</v>
      </c>
      <c r="AR901" s="16">
        <v>0.0</v>
      </c>
      <c r="AS901" s="16">
        <v>0.0</v>
      </c>
      <c r="AT901" s="16">
        <v>40976.0</v>
      </c>
      <c r="AU901" s="16">
        <v>0.0</v>
      </c>
      <c r="AV901" s="16">
        <v>0.0</v>
      </c>
      <c r="AW901" s="16">
        <v>0.0</v>
      </c>
      <c r="AX901" s="16">
        <v>51136.0</v>
      </c>
      <c r="AY901" s="16">
        <v>0.0</v>
      </c>
      <c r="AZ901" s="16">
        <v>0.0</v>
      </c>
      <c r="BA901" s="16">
        <v>0.0</v>
      </c>
      <c r="BB901" s="16">
        <v>5992.0</v>
      </c>
      <c r="BC901" s="16">
        <v>0.0</v>
      </c>
      <c r="BD901" s="16">
        <v>0.0</v>
      </c>
      <c r="BE901" s="16">
        <v>0.0</v>
      </c>
      <c r="BF901" s="16">
        <v>1147502.0</v>
      </c>
      <c r="BG901" s="16">
        <v>0.0</v>
      </c>
      <c r="BH901" s="16">
        <v>0.0</v>
      </c>
      <c r="BI901" s="16">
        <v>0.0</v>
      </c>
      <c r="BJ901" s="16">
        <v>910.0</v>
      </c>
      <c r="BK901" s="16">
        <v>0.0</v>
      </c>
      <c r="BL901" s="16">
        <v>0.0</v>
      </c>
      <c r="BM901" s="16">
        <v>1.0</v>
      </c>
      <c r="BN901" s="16">
        <v>84418.0</v>
      </c>
      <c r="BO901" s="16">
        <v>0.0</v>
      </c>
      <c r="BP901" s="16">
        <v>0.0</v>
      </c>
      <c r="BQ901" s="16">
        <v>0.0</v>
      </c>
      <c r="BR901" s="16">
        <v>60158.0</v>
      </c>
      <c r="BS901" s="16">
        <v>0.0</v>
      </c>
      <c r="BT901" s="16">
        <v>0.0</v>
      </c>
    </row>
    <row r="902">
      <c r="A902" s="14" t="s">
        <v>8127</v>
      </c>
      <c r="B902" s="16">
        <v>11.0</v>
      </c>
      <c r="C902" s="16">
        <v>4086675.0</v>
      </c>
      <c r="D902" s="17"/>
      <c r="E902" s="14" t="s">
        <v>2622</v>
      </c>
      <c r="F902" s="14" t="s">
        <v>2621</v>
      </c>
      <c r="G902" s="14" t="s">
        <v>5166</v>
      </c>
      <c r="H902" s="14" t="s">
        <v>2978</v>
      </c>
      <c r="I902" s="14" t="s">
        <v>21</v>
      </c>
      <c r="J902" s="14" t="s">
        <v>4852</v>
      </c>
      <c r="K902" s="14" t="s">
        <v>8128</v>
      </c>
      <c r="L902" s="14" t="s">
        <v>8128</v>
      </c>
      <c r="M902" s="14" t="s">
        <v>8129</v>
      </c>
      <c r="N902" s="14" t="s">
        <v>409</v>
      </c>
      <c r="P902" s="17"/>
      <c r="Q902" s="17"/>
      <c r="R902" s="16">
        <v>1.0</v>
      </c>
      <c r="S902" s="16">
        <v>1544140.0</v>
      </c>
      <c r="T902" s="18">
        <v>6.48E-7</v>
      </c>
      <c r="U902" s="16">
        <v>0.0</v>
      </c>
      <c r="V902" s="16">
        <v>0.0</v>
      </c>
      <c r="W902" s="14" t="s">
        <v>2978</v>
      </c>
      <c r="X902" s="17"/>
      <c r="Y902" s="17"/>
      <c r="Z902" s="16">
        <v>16.1</v>
      </c>
      <c r="AA902" s="17"/>
      <c r="AB902" s="16">
        <v>0.0</v>
      </c>
      <c r="AC902" s="16">
        <v>-0.01</v>
      </c>
      <c r="AD902" s="16">
        <v>6.84</v>
      </c>
      <c r="AE902" s="17"/>
      <c r="AF902" s="17"/>
      <c r="AG902" s="16">
        <v>0.0</v>
      </c>
      <c r="AH902" s="16">
        <v>73200.0</v>
      </c>
      <c r="AI902" s="16">
        <v>0.0</v>
      </c>
      <c r="AJ902" s="16">
        <v>0.0</v>
      </c>
      <c r="AK902" s="16">
        <v>0.0</v>
      </c>
      <c r="AL902" s="16">
        <v>51164.0</v>
      </c>
      <c r="AM902" s="16">
        <v>0.0</v>
      </c>
      <c r="AN902" s="16">
        <v>0.0</v>
      </c>
      <c r="AO902" s="16">
        <v>0.0</v>
      </c>
      <c r="AP902" s="16">
        <v>28684.0</v>
      </c>
      <c r="AQ902" s="16">
        <v>0.0</v>
      </c>
      <c r="AR902" s="16">
        <v>0.0</v>
      </c>
      <c r="AS902" s="16">
        <v>0.0</v>
      </c>
      <c r="AT902" s="16">
        <v>40976.0</v>
      </c>
      <c r="AU902" s="16">
        <v>0.0</v>
      </c>
      <c r="AV902" s="16">
        <v>0.0</v>
      </c>
      <c r="AW902" s="16">
        <v>0.0</v>
      </c>
      <c r="AX902" s="16">
        <v>51136.0</v>
      </c>
      <c r="AY902" s="16">
        <v>0.0</v>
      </c>
      <c r="AZ902" s="16">
        <v>0.0</v>
      </c>
      <c r="BA902" s="16">
        <v>0.0</v>
      </c>
      <c r="BB902" s="16">
        <v>5992.0</v>
      </c>
      <c r="BC902" s="16">
        <v>0.0</v>
      </c>
      <c r="BD902" s="16">
        <v>0.0</v>
      </c>
      <c r="BE902" s="16">
        <v>1.0</v>
      </c>
      <c r="BF902" s="16">
        <v>1147502.0</v>
      </c>
      <c r="BG902" s="16">
        <v>0.0</v>
      </c>
      <c r="BH902" s="16">
        <v>0.0</v>
      </c>
      <c r="BI902" s="16">
        <v>0.0</v>
      </c>
      <c r="BJ902" s="16">
        <v>910.0</v>
      </c>
      <c r="BK902" s="16">
        <v>0.0</v>
      </c>
      <c r="BL902" s="16">
        <v>0.0</v>
      </c>
      <c r="BM902" s="16">
        <v>0.0</v>
      </c>
      <c r="BN902" s="16">
        <v>84418.0</v>
      </c>
      <c r="BO902" s="16">
        <v>0.0</v>
      </c>
      <c r="BP902" s="16">
        <v>0.0</v>
      </c>
      <c r="BQ902" s="16">
        <v>0.0</v>
      </c>
      <c r="BR902" s="16">
        <v>60158.0</v>
      </c>
      <c r="BS902" s="16">
        <v>0.0</v>
      </c>
      <c r="BT902" s="16">
        <v>0.0</v>
      </c>
    </row>
    <row r="903">
      <c r="A903" s="14" t="s">
        <v>8130</v>
      </c>
      <c r="B903" s="16">
        <v>11.0</v>
      </c>
      <c r="C903" s="16">
        <v>4086671.0</v>
      </c>
      <c r="D903" s="17"/>
      <c r="E903" s="14" t="s">
        <v>2631</v>
      </c>
      <c r="F903" s="14" t="s">
        <v>2630</v>
      </c>
      <c r="G903" s="14" t="s">
        <v>5166</v>
      </c>
      <c r="H903" s="14" t="s">
        <v>2978</v>
      </c>
      <c r="I903" s="14" t="s">
        <v>21</v>
      </c>
      <c r="J903" s="14" t="s">
        <v>4852</v>
      </c>
      <c r="K903" s="14" t="s">
        <v>8131</v>
      </c>
      <c r="L903" s="14" t="s">
        <v>8131</v>
      </c>
      <c r="M903" s="14" t="s">
        <v>8132</v>
      </c>
      <c r="N903" s="14" t="s">
        <v>409</v>
      </c>
      <c r="P903" s="17"/>
      <c r="Q903" s="17"/>
      <c r="R903" s="16">
        <v>1.0</v>
      </c>
      <c r="S903" s="16">
        <v>1544788.0</v>
      </c>
      <c r="T903" s="18">
        <v>6.47E-7</v>
      </c>
      <c r="U903" s="16">
        <v>0.0</v>
      </c>
      <c r="V903" s="16">
        <v>0.0</v>
      </c>
      <c r="W903" s="14" t="s">
        <v>2978</v>
      </c>
      <c r="X903" s="17"/>
      <c r="Y903" s="17"/>
      <c r="Z903" s="16">
        <v>0.189</v>
      </c>
      <c r="AA903" s="17"/>
      <c r="AB903" s="16">
        <v>0.0</v>
      </c>
      <c r="AC903" s="16">
        <v>0.0</v>
      </c>
      <c r="AD903" s="16">
        <v>0.125</v>
      </c>
      <c r="AE903" s="17"/>
      <c r="AF903" s="17"/>
      <c r="AG903" s="16">
        <v>0.0</v>
      </c>
      <c r="AH903" s="16">
        <v>73208.0</v>
      </c>
      <c r="AI903" s="16">
        <v>0.0</v>
      </c>
      <c r="AJ903" s="16">
        <v>0.0</v>
      </c>
      <c r="AK903" s="16">
        <v>0.0</v>
      </c>
      <c r="AL903" s="16">
        <v>51204.0</v>
      </c>
      <c r="AM903" s="16">
        <v>0.0</v>
      </c>
      <c r="AN903" s="16">
        <v>0.0</v>
      </c>
      <c r="AO903" s="16">
        <v>0.0</v>
      </c>
      <c r="AP903" s="16">
        <v>28686.0</v>
      </c>
      <c r="AQ903" s="16">
        <v>0.0</v>
      </c>
      <c r="AR903" s="16">
        <v>0.0</v>
      </c>
      <c r="AS903" s="16">
        <v>0.0</v>
      </c>
      <c r="AT903" s="16">
        <v>40992.0</v>
      </c>
      <c r="AU903" s="16">
        <v>0.0</v>
      </c>
      <c r="AV903" s="16">
        <v>0.0</v>
      </c>
      <c r="AW903" s="16">
        <v>0.0</v>
      </c>
      <c r="AX903" s="16">
        <v>51592.0</v>
      </c>
      <c r="AY903" s="16">
        <v>0.0</v>
      </c>
      <c r="AZ903" s="16">
        <v>0.0</v>
      </c>
      <c r="BA903" s="16">
        <v>0.0</v>
      </c>
      <c r="BB903" s="16">
        <v>5990.0</v>
      </c>
      <c r="BC903" s="16">
        <v>0.0</v>
      </c>
      <c r="BD903" s="16">
        <v>0.0</v>
      </c>
      <c r="BE903" s="16">
        <v>1.0</v>
      </c>
      <c r="BF903" s="16">
        <v>1147560.0</v>
      </c>
      <c r="BG903" s="16">
        <v>0.0</v>
      </c>
      <c r="BH903" s="16">
        <v>0.0</v>
      </c>
      <c r="BI903" s="16">
        <v>0.0</v>
      </c>
      <c r="BJ903" s="16">
        <v>912.0</v>
      </c>
      <c r="BK903" s="16">
        <v>0.0</v>
      </c>
      <c r="BL903" s="16">
        <v>0.0</v>
      </c>
      <c r="BM903" s="16">
        <v>0.0</v>
      </c>
      <c r="BN903" s="16">
        <v>84476.0</v>
      </c>
      <c r="BO903" s="16">
        <v>0.0</v>
      </c>
      <c r="BP903" s="16">
        <v>0.0</v>
      </c>
      <c r="BQ903" s="16">
        <v>0.0</v>
      </c>
      <c r="BR903" s="16">
        <v>60168.0</v>
      </c>
      <c r="BS903" s="16">
        <v>0.0</v>
      </c>
      <c r="BT903" s="16">
        <v>0.0</v>
      </c>
    </row>
    <row r="904">
      <c r="A904" s="14" t="s">
        <v>8133</v>
      </c>
      <c r="B904" s="16">
        <v>11.0</v>
      </c>
      <c r="C904" s="16">
        <v>4086668.0</v>
      </c>
      <c r="D904" s="17"/>
      <c r="E904" s="14" t="s">
        <v>2631</v>
      </c>
      <c r="F904" s="14" t="s">
        <v>2621</v>
      </c>
      <c r="G904" s="14" t="s">
        <v>5166</v>
      </c>
      <c r="H904" s="14" t="s">
        <v>2978</v>
      </c>
      <c r="I904" s="14" t="s">
        <v>21</v>
      </c>
      <c r="J904" s="14" t="s">
        <v>4852</v>
      </c>
      <c r="K904" s="14" t="s">
        <v>8134</v>
      </c>
      <c r="L904" s="14" t="s">
        <v>8134</v>
      </c>
      <c r="M904" s="14" t="s">
        <v>8135</v>
      </c>
      <c r="N904" s="14" t="s">
        <v>409</v>
      </c>
      <c r="P904" s="17"/>
      <c r="Q904" s="17"/>
      <c r="R904" s="16">
        <v>1.0</v>
      </c>
      <c r="S904" s="16">
        <v>1547434.0</v>
      </c>
      <c r="T904" s="18">
        <v>6.46E-7</v>
      </c>
      <c r="U904" s="16">
        <v>0.0</v>
      </c>
      <c r="V904" s="16">
        <v>0.0</v>
      </c>
      <c r="W904" s="14" t="s">
        <v>2978</v>
      </c>
      <c r="X904" s="17"/>
      <c r="Y904" s="17"/>
      <c r="Z904" s="16">
        <v>14.8</v>
      </c>
      <c r="AA904" s="17"/>
      <c r="AB904" s="16">
        <v>0.0</v>
      </c>
      <c r="AC904" s="16">
        <v>0.0</v>
      </c>
      <c r="AD904" s="16">
        <v>5.72</v>
      </c>
      <c r="AE904" s="17"/>
      <c r="AF904" s="17"/>
      <c r="AG904" s="16">
        <v>0.0</v>
      </c>
      <c r="AH904" s="16">
        <v>73244.0</v>
      </c>
      <c r="AI904" s="16">
        <v>0.0</v>
      </c>
      <c r="AJ904" s="16">
        <v>0.0</v>
      </c>
      <c r="AK904" s="16">
        <v>0.0</v>
      </c>
      <c r="AL904" s="16">
        <v>51354.0</v>
      </c>
      <c r="AM904" s="16">
        <v>0.0</v>
      </c>
      <c r="AN904" s="16">
        <v>0.0</v>
      </c>
      <c r="AO904" s="16">
        <v>0.0</v>
      </c>
      <c r="AP904" s="16">
        <v>28706.0</v>
      </c>
      <c r="AQ904" s="16">
        <v>0.0</v>
      </c>
      <c r="AR904" s="16">
        <v>0.0</v>
      </c>
      <c r="AS904" s="16">
        <v>1.0</v>
      </c>
      <c r="AT904" s="16">
        <v>41062.0</v>
      </c>
      <c r="AU904" s="16">
        <v>0.0</v>
      </c>
      <c r="AV904" s="16">
        <v>0.0</v>
      </c>
      <c r="AW904" s="16">
        <v>0.0</v>
      </c>
      <c r="AX904" s="16">
        <v>53148.0</v>
      </c>
      <c r="AY904" s="16">
        <v>0.0</v>
      </c>
      <c r="AZ904" s="16">
        <v>0.0</v>
      </c>
      <c r="BA904" s="16">
        <v>0.0</v>
      </c>
      <c r="BB904" s="16">
        <v>5994.0</v>
      </c>
      <c r="BC904" s="16">
        <v>0.0</v>
      </c>
      <c r="BD904" s="16">
        <v>0.0</v>
      </c>
      <c r="BE904" s="16">
        <v>0.0</v>
      </c>
      <c r="BF904" s="16">
        <v>1148094.0</v>
      </c>
      <c r="BG904" s="16">
        <v>0.0</v>
      </c>
      <c r="BH904" s="16">
        <v>0.0</v>
      </c>
      <c r="BI904" s="16">
        <v>0.0</v>
      </c>
      <c r="BJ904" s="16">
        <v>912.0</v>
      </c>
      <c r="BK904" s="16">
        <v>0.0</v>
      </c>
      <c r="BL904" s="16">
        <v>0.0</v>
      </c>
      <c r="BM904" s="16">
        <v>0.0</v>
      </c>
      <c r="BN904" s="16">
        <v>84712.0</v>
      </c>
      <c r="BO904" s="16">
        <v>0.0</v>
      </c>
      <c r="BP904" s="16">
        <v>0.0</v>
      </c>
      <c r="BQ904" s="16">
        <v>0.0</v>
      </c>
      <c r="BR904" s="16">
        <v>60208.0</v>
      </c>
      <c r="BS904" s="16">
        <v>0.0</v>
      </c>
      <c r="BT904" s="16">
        <v>0.0</v>
      </c>
    </row>
    <row r="905">
      <c r="A905" s="14" t="s">
        <v>8136</v>
      </c>
      <c r="B905" s="16">
        <v>11.0</v>
      </c>
      <c r="C905" s="16">
        <v>4086664.0</v>
      </c>
      <c r="D905" s="14" t="s">
        <v>8137</v>
      </c>
      <c r="E905" s="14" t="s">
        <v>2622</v>
      </c>
      <c r="F905" s="14" t="s">
        <v>2631</v>
      </c>
      <c r="G905" s="14" t="s">
        <v>5166</v>
      </c>
      <c r="H905" s="14" t="s">
        <v>2978</v>
      </c>
      <c r="I905" s="14" t="s">
        <v>21</v>
      </c>
      <c r="J905" s="14" t="s">
        <v>4852</v>
      </c>
      <c r="K905" s="14" t="s">
        <v>8138</v>
      </c>
      <c r="L905" s="14" t="s">
        <v>8138</v>
      </c>
      <c r="M905" s="14" t="s">
        <v>8139</v>
      </c>
      <c r="N905" s="14" t="s">
        <v>4848</v>
      </c>
      <c r="P905" s="17"/>
      <c r="Q905" s="17"/>
      <c r="R905" s="16">
        <v>1.0</v>
      </c>
      <c r="S905" s="16">
        <v>1549304.0</v>
      </c>
      <c r="T905" s="18">
        <v>6.45E-7</v>
      </c>
      <c r="U905" s="16">
        <v>0.0</v>
      </c>
      <c r="V905" s="16">
        <v>0.0</v>
      </c>
      <c r="W905" s="14" t="s">
        <v>2978</v>
      </c>
      <c r="X905" s="17"/>
      <c r="Y905" s="17"/>
      <c r="Z905" s="16">
        <v>10.3</v>
      </c>
      <c r="AA905" s="17"/>
      <c r="AB905" s="16">
        <v>0.0</v>
      </c>
      <c r="AC905" s="16">
        <v>-0.03</v>
      </c>
      <c r="AD905" s="16">
        <v>7.01</v>
      </c>
      <c r="AE905" s="17"/>
      <c r="AF905" s="17"/>
      <c r="AG905" s="16">
        <v>0.0</v>
      </c>
      <c r="AH905" s="16">
        <v>73290.0</v>
      </c>
      <c r="AI905" s="16">
        <v>0.0</v>
      </c>
      <c r="AJ905" s="16">
        <v>0.0</v>
      </c>
      <c r="AK905" s="16">
        <v>1.0</v>
      </c>
      <c r="AL905" s="16">
        <v>51508.0</v>
      </c>
      <c r="AM905" s="16">
        <v>0.0</v>
      </c>
      <c r="AN905" s="16">
        <v>0.0</v>
      </c>
      <c r="AO905" s="16">
        <v>0.0</v>
      </c>
      <c r="AP905" s="16">
        <v>28716.0</v>
      </c>
      <c r="AQ905" s="16">
        <v>0.0</v>
      </c>
      <c r="AR905" s="16">
        <v>0.0</v>
      </c>
      <c r="AS905" s="16">
        <v>0.0</v>
      </c>
      <c r="AT905" s="16">
        <v>41108.0</v>
      </c>
      <c r="AU905" s="16">
        <v>0.0</v>
      </c>
      <c r="AV905" s="16">
        <v>0.0</v>
      </c>
      <c r="AW905" s="16">
        <v>0.0</v>
      </c>
      <c r="AX905" s="16">
        <v>54116.0</v>
      </c>
      <c r="AY905" s="16">
        <v>0.0</v>
      </c>
      <c r="AZ905" s="16">
        <v>0.0</v>
      </c>
      <c r="BA905" s="16">
        <v>0.0</v>
      </c>
      <c r="BB905" s="16">
        <v>5994.0</v>
      </c>
      <c r="BC905" s="16">
        <v>0.0</v>
      </c>
      <c r="BD905" s="16">
        <v>0.0</v>
      </c>
      <c r="BE905" s="16">
        <v>0.0</v>
      </c>
      <c r="BF905" s="16">
        <v>1148508.0</v>
      </c>
      <c r="BG905" s="16">
        <v>0.0</v>
      </c>
      <c r="BH905" s="16">
        <v>0.0</v>
      </c>
      <c r="BI905" s="16">
        <v>0.0</v>
      </c>
      <c r="BJ905" s="16">
        <v>912.0</v>
      </c>
      <c r="BK905" s="16">
        <v>0.0</v>
      </c>
      <c r="BL905" s="16">
        <v>0.0</v>
      </c>
      <c r="BM905" s="16">
        <v>0.0</v>
      </c>
      <c r="BN905" s="16">
        <v>84906.0</v>
      </c>
      <c r="BO905" s="16">
        <v>0.0</v>
      </c>
      <c r="BP905" s="16">
        <v>0.0</v>
      </c>
      <c r="BQ905" s="16">
        <v>0.0</v>
      </c>
      <c r="BR905" s="16">
        <v>60246.0</v>
      </c>
      <c r="BS905" s="16">
        <v>0.0</v>
      </c>
      <c r="BT905" s="16">
        <v>0.0</v>
      </c>
    </row>
    <row r="906">
      <c r="A906" s="14" t="s">
        <v>8140</v>
      </c>
      <c r="B906" s="16">
        <v>11.0</v>
      </c>
      <c r="C906" s="16">
        <v>4086658.0</v>
      </c>
      <c r="D906" s="17"/>
      <c r="E906" s="14" t="s">
        <v>2630</v>
      </c>
      <c r="F906" s="14" t="s">
        <v>2622</v>
      </c>
      <c r="G906" s="14" t="s">
        <v>5166</v>
      </c>
      <c r="H906" s="14" t="s">
        <v>2978</v>
      </c>
      <c r="I906" s="14" t="s">
        <v>21</v>
      </c>
      <c r="J906" s="14" t="s">
        <v>4852</v>
      </c>
      <c r="K906" s="14" t="s">
        <v>7117</v>
      </c>
      <c r="L906" s="14" t="s">
        <v>7117</v>
      </c>
      <c r="M906" s="14" t="s">
        <v>8141</v>
      </c>
      <c r="N906" s="14" t="s">
        <v>4848</v>
      </c>
      <c r="P906" s="17"/>
      <c r="Q906" s="17"/>
      <c r="R906" s="16">
        <v>1.0</v>
      </c>
      <c r="S906" s="16">
        <v>1552690.0</v>
      </c>
      <c r="T906" s="18">
        <v>6.44E-7</v>
      </c>
      <c r="U906" s="16">
        <v>0.0</v>
      </c>
      <c r="V906" s="16">
        <v>0.0</v>
      </c>
      <c r="W906" s="14" t="s">
        <v>2978</v>
      </c>
      <c r="X906" s="17"/>
      <c r="Y906" s="17"/>
      <c r="Z906" s="16">
        <v>11.9</v>
      </c>
      <c r="AA906" s="17"/>
      <c r="AB906" s="16">
        <v>0.0</v>
      </c>
      <c r="AC906" s="16">
        <v>-0.01</v>
      </c>
      <c r="AD906" s="16">
        <v>2.84</v>
      </c>
      <c r="AE906" s="17"/>
      <c r="AF906" s="17"/>
      <c r="AG906" s="16">
        <v>0.0</v>
      </c>
      <c r="AH906" s="16">
        <v>73326.0</v>
      </c>
      <c r="AI906" s="16">
        <v>0.0</v>
      </c>
      <c r="AJ906" s="16">
        <v>0.0</v>
      </c>
      <c r="AK906" s="16">
        <v>0.0</v>
      </c>
      <c r="AL906" s="16">
        <v>51844.0</v>
      </c>
      <c r="AM906" s="16">
        <v>0.0</v>
      </c>
      <c r="AN906" s="16">
        <v>0.0</v>
      </c>
      <c r="AO906" s="16">
        <v>0.0</v>
      </c>
      <c r="AP906" s="16">
        <v>28758.0</v>
      </c>
      <c r="AQ906" s="16">
        <v>0.0</v>
      </c>
      <c r="AR906" s="16">
        <v>0.0</v>
      </c>
      <c r="AS906" s="16">
        <v>0.0</v>
      </c>
      <c r="AT906" s="16">
        <v>41254.0</v>
      </c>
      <c r="AU906" s="16">
        <v>0.0</v>
      </c>
      <c r="AV906" s="16">
        <v>0.0</v>
      </c>
      <c r="AW906" s="16">
        <v>0.0</v>
      </c>
      <c r="AX906" s="16">
        <v>55630.0</v>
      </c>
      <c r="AY906" s="16">
        <v>0.0</v>
      </c>
      <c r="AZ906" s="16">
        <v>0.0</v>
      </c>
      <c r="BA906" s="16">
        <v>0.0</v>
      </c>
      <c r="BB906" s="16">
        <v>5998.0</v>
      </c>
      <c r="BC906" s="16">
        <v>0.0</v>
      </c>
      <c r="BD906" s="16">
        <v>0.0</v>
      </c>
      <c r="BE906" s="16">
        <v>1.0</v>
      </c>
      <c r="BF906" s="16">
        <v>1149426.0</v>
      </c>
      <c r="BG906" s="16">
        <v>0.0</v>
      </c>
      <c r="BH906" s="16">
        <v>0.0</v>
      </c>
      <c r="BI906" s="16">
        <v>0.0</v>
      </c>
      <c r="BJ906" s="16">
        <v>912.0</v>
      </c>
      <c r="BK906" s="16">
        <v>0.0</v>
      </c>
      <c r="BL906" s="16">
        <v>0.0</v>
      </c>
      <c r="BM906" s="16">
        <v>0.0</v>
      </c>
      <c r="BN906" s="16">
        <v>85234.0</v>
      </c>
      <c r="BO906" s="16">
        <v>0.0</v>
      </c>
      <c r="BP906" s="16">
        <v>0.0</v>
      </c>
      <c r="BQ906" s="16">
        <v>0.0</v>
      </c>
      <c r="BR906" s="16">
        <v>60308.0</v>
      </c>
      <c r="BS906" s="16">
        <v>0.0</v>
      </c>
      <c r="BT906" s="16">
        <v>0.0</v>
      </c>
    </row>
    <row r="907">
      <c r="A907" s="14" t="s">
        <v>8142</v>
      </c>
      <c r="B907" s="16">
        <v>11.0</v>
      </c>
      <c r="C907" s="16">
        <v>4086656.0</v>
      </c>
      <c r="D907" s="17"/>
      <c r="E907" s="14" t="s">
        <v>2622</v>
      </c>
      <c r="F907" s="14" t="s">
        <v>2631</v>
      </c>
      <c r="G907" s="14" t="s">
        <v>5166</v>
      </c>
      <c r="H907" s="14" t="s">
        <v>2978</v>
      </c>
      <c r="I907" s="14" t="s">
        <v>21</v>
      </c>
      <c r="J907" s="14" t="s">
        <v>4852</v>
      </c>
      <c r="K907" s="14" t="s">
        <v>8143</v>
      </c>
      <c r="L907" s="14" t="s">
        <v>8143</v>
      </c>
      <c r="M907" s="14" t="s">
        <v>8144</v>
      </c>
      <c r="N907" s="14" t="s">
        <v>409</v>
      </c>
      <c r="P907" s="17"/>
      <c r="Q907" s="17"/>
      <c r="R907" s="16">
        <v>1.0</v>
      </c>
      <c r="S907" s="16">
        <v>1553774.0</v>
      </c>
      <c r="T907" s="18">
        <v>6.44E-7</v>
      </c>
      <c r="U907" s="16">
        <v>0.0</v>
      </c>
      <c r="V907" s="16">
        <v>0.0</v>
      </c>
      <c r="W907" s="14" t="s">
        <v>2978</v>
      </c>
      <c r="X907" s="17"/>
      <c r="Y907" s="17"/>
      <c r="Z907" s="16">
        <v>15.6</v>
      </c>
      <c r="AA907" s="17"/>
      <c r="AB907" s="16">
        <v>0.0</v>
      </c>
      <c r="AC907" s="16">
        <v>0.01</v>
      </c>
      <c r="AD907" s="16">
        <v>3.47</v>
      </c>
      <c r="AE907" s="17"/>
      <c r="AF907" s="17"/>
      <c r="AG907" s="16">
        <v>0.0</v>
      </c>
      <c r="AH907" s="16">
        <v>73378.0</v>
      </c>
      <c r="AI907" s="16">
        <v>0.0</v>
      </c>
      <c r="AJ907" s="16">
        <v>0.0</v>
      </c>
      <c r="AK907" s="16">
        <v>0.0</v>
      </c>
      <c r="AL907" s="16">
        <v>52004.0</v>
      </c>
      <c r="AM907" s="16">
        <v>0.0</v>
      </c>
      <c r="AN907" s="16">
        <v>0.0</v>
      </c>
      <c r="AO907" s="16">
        <v>0.0</v>
      </c>
      <c r="AP907" s="16">
        <v>28770.0</v>
      </c>
      <c r="AQ907" s="16">
        <v>0.0</v>
      </c>
      <c r="AR907" s="16">
        <v>0.0</v>
      </c>
      <c r="AS907" s="16">
        <v>0.0</v>
      </c>
      <c r="AT907" s="16">
        <v>41300.0</v>
      </c>
      <c r="AU907" s="16">
        <v>0.0</v>
      </c>
      <c r="AV907" s="16">
        <v>0.0</v>
      </c>
      <c r="AW907" s="16">
        <v>0.0</v>
      </c>
      <c r="AX907" s="16">
        <v>56008.0</v>
      </c>
      <c r="AY907" s="16">
        <v>0.0</v>
      </c>
      <c r="AZ907" s="16">
        <v>0.0</v>
      </c>
      <c r="BA907" s="16">
        <v>0.0</v>
      </c>
      <c r="BB907" s="16">
        <v>6000.0</v>
      </c>
      <c r="BC907" s="16">
        <v>0.0</v>
      </c>
      <c r="BD907" s="16">
        <v>0.0</v>
      </c>
      <c r="BE907" s="16">
        <v>1.0</v>
      </c>
      <c r="BF907" s="16">
        <v>1149726.0</v>
      </c>
      <c r="BG907" s="16">
        <v>0.0</v>
      </c>
      <c r="BH907" s="16">
        <v>0.0</v>
      </c>
      <c r="BI907" s="16">
        <v>0.0</v>
      </c>
      <c r="BJ907" s="16">
        <v>912.0</v>
      </c>
      <c r="BK907" s="16">
        <v>0.0</v>
      </c>
      <c r="BL907" s="16">
        <v>0.0</v>
      </c>
      <c r="BM907" s="16">
        <v>0.0</v>
      </c>
      <c r="BN907" s="16">
        <v>85328.0</v>
      </c>
      <c r="BO907" s="16">
        <v>0.0</v>
      </c>
      <c r="BP907" s="16">
        <v>0.0</v>
      </c>
      <c r="BQ907" s="16">
        <v>0.0</v>
      </c>
      <c r="BR907" s="16">
        <v>60348.0</v>
      </c>
      <c r="BS907" s="16">
        <v>0.0</v>
      </c>
      <c r="BT907" s="16">
        <v>0.0</v>
      </c>
    </row>
    <row r="908">
      <c r="A908" s="14" t="s">
        <v>8145</v>
      </c>
      <c r="B908" s="16">
        <v>11.0</v>
      </c>
      <c r="C908" s="16">
        <v>4086656.0</v>
      </c>
      <c r="D908" s="17"/>
      <c r="E908" s="14" t="s">
        <v>2622</v>
      </c>
      <c r="F908" s="14" t="s">
        <v>2630</v>
      </c>
      <c r="G908" s="14" t="s">
        <v>5166</v>
      </c>
      <c r="H908" s="14" t="s">
        <v>2978</v>
      </c>
      <c r="I908" s="14" t="s">
        <v>21</v>
      </c>
      <c r="J908" s="14" t="s">
        <v>4852</v>
      </c>
      <c r="K908" s="14" t="s">
        <v>8146</v>
      </c>
      <c r="L908" s="14" t="s">
        <v>8146</v>
      </c>
      <c r="M908" s="14" t="s">
        <v>8147</v>
      </c>
      <c r="N908" s="14" t="s">
        <v>409</v>
      </c>
      <c r="P908" s="17"/>
      <c r="Q908" s="17"/>
      <c r="R908" s="16">
        <v>1.0</v>
      </c>
      <c r="S908" s="16">
        <v>1553774.0</v>
      </c>
      <c r="T908" s="18">
        <v>6.44E-7</v>
      </c>
      <c r="U908" s="16">
        <v>0.0</v>
      </c>
      <c r="V908" s="16">
        <v>0.0</v>
      </c>
      <c r="W908" s="14" t="s">
        <v>2978</v>
      </c>
      <c r="X908" s="17"/>
      <c r="Y908" s="17"/>
      <c r="Z908" s="16">
        <v>16.8</v>
      </c>
      <c r="AA908" s="17"/>
      <c r="AB908" s="16">
        <v>0.0</v>
      </c>
      <c r="AC908" s="16">
        <v>-0.03</v>
      </c>
      <c r="AD908" s="16">
        <v>3.47</v>
      </c>
      <c r="AE908" s="17"/>
      <c r="AF908" s="17"/>
      <c r="AG908" s="16">
        <v>0.0</v>
      </c>
      <c r="AH908" s="16">
        <v>73378.0</v>
      </c>
      <c r="AI908" s="16">
        <v>0.0</v>
      </c>
      <c r="AJ908" s="16">
        <v>0.0</v>
      </c>
      <c r="AK908" s="16">
        <v>0.0</v>
      </c>
      <c r="AL908" s="16">
        <v>52004.0</v>
      </c>
      <c r="AM908" s="16">
        <v>0.0</v>
      </c>
      <c r="AN908" s="16">
        <v>0.0</v>
      </c>
      <c r="AO908" s="16">
        <v>0.0</v>
      </c>
      <c r="AP908" s="16">
        <v>28770.0</v>
      </c>
      <c r="AQ908" s="16">
        <v>0.0</v>
      </c>
      <c r="AR908" s="16">
        <v>0.0</v>
      </c>
      <c r="AS908" s="16">
        <v>0.0</v>
      </c>
      <c r="AT908" s="16">
        <v>41300.0</v>
      </c>
      <c r="AU908" s="16">
        <v>0.0</v>
      </c>
      <c r="AV908" s="16">
        <v>0.0</v>
      </c>
      <c r="AW908" s="16">
        <v>0.0</v>
      </c>
      <c r="AX908" s="16">
        <v>56008.0</v>
      </c>
      <c r="AY908" s="16">
        <v>0.0</v>
      </c>
      <c r="AZ908" s="16">
        <v>0.0</v>
      </c>
      <c r="BA908" s="16">
        <v>0.0</v>
      </c>
      <c r="BB908" s="16">
        <v>6000.0</v>
      </c>
      <c r="BC908" s="16">
        <v>0.0</v>
      </c>
      <c r="BD908" s="16">
        <v>0.0</v>
      </c>
      <c r="BE908" s="16">
        <v>1.0</v>
      </c>
      <c r="BF908" s="16">
        <v>1149726.0</v>
      </c>
      <c r="BG908" s="16">
        <v>0.0</v>
      </c>
      <c r="BH908" s="16">
        <v>0.0</v>
      </c>
      <c r="BI908" s="16">
        <v>0.0</v>
      </c>
      <c r="BJ908" s="16">
        <v>912.0</v>
      </c>
      <c r="BK908" s="16">
        <v>0.0</v>
      </c>
      <c r="BL908" s="16">
        <v>0.0</v>
      </c>
      <c r="BM908" s="16">
        <v>0.0</v>
      </c>
      <c r="BN908" s="16">
        <v>85328.0</v>
      </c>
      <c r="BO908" s="16">
        <v>0.0</v>
      </c>
      <c r="BP908" s="16">
        <v>0.0</v>
      </c>
      <c r="BQ908" s="16">
        <v>0.0</v>
      </c>
      <c r="BR908" s="16">
        <v>60348.0</v>
      </c>
      <c r="BS908" s="16">
        <v>0.0</v>
      </c>
      <c r="BT908" s="16">
        <v>0.0</v>
      </c>
    </row>
    <row r="909">
      <c r="A909" s="14" t="s">
        <v>8148</v>
      </c>
      <c r="B909" s="16">
        <v>11.0</v>
      </c>
      <c r="C909" s="16">
        <v>4086656.0</v>
      </c>
      <c r="D909" s="17"/>
      <c r="E909" s="14" t="s">
        <v>2622</v>
      </c>
      <c r="F909" s="14" t="s">
        <v>2621</v>
      </c>
      <c r="G909" s="14" t="s">
        <v>5166</v>
      </c>
      <c r="H909" s="14" t="s">
        <v>2978</v>
      </c>
      <c r="I909" s="14" t="s">
        <v>21</v>
      </c>
      <c r="J909" s="14" t="s">
        <v>4852</v>
      </c>
      <c r="K909" s="14" t="s">
        <v>8149</v>
      </c>
      <c r="L909" s="14" t="s">
        <v>8149</v>
      </c>
      <c r="M909" s="14" t="s">
        <v>8150</v>
      </c>
      <c r="N909" s="14" t="s">
        <v>409</v>
      </c>
      <c r="P909" s="17"/>
      <c r="Q909" s="17"/>
      <c r="R909" s="16">
        <v>1.0</v>
      </c>
      <c r="S909" s="16">
        <v>1553774.0</v>
      </c>
      <c r="T909" s="18">
        <v>6.44E-7</v>
      </c>
      <c r="U909" s="16">
        <v>0.0</v>
      </c>
      <c r="V909" s="16">
        <v>0.0</v>
      </c>
      <c r="W909" s="14" t="s">
        <v>2978</v>
      </c>
      <c r="X909" s="17"/>
      <c r="Y909" s="17"/>
      <c r="Z909" s="16">
        <v>16.7</v>
      </c>
      <c r="AA909" s="17"/>
      <c r="AB909" s="16">
        <v>0.0</v>
      </c>
      <c r="AC909" s="16">
        <v>-0.03</v>
      </c>
      <c r="AD909" s="16">
        <v>3.47</v>
      </c>
      <c r="AE909" s="17"/>
      <c r="AF909" s="17"/>
      <c r="AG909" s="16">
        <v>0.0</v>
      </c>
      <c r="AH909" s="16">
        <v>73378.0</v>
      </c>
      <c r="AI909" s="16">
        <v>0.0</v>
      </c>
      <c r="AJ909" s="16">
        <v>0.0</v>
      </c>
      <c r="AK909" s="16">
        <v>0.0</v>
      </c>
      <c r="AL909" s="16">
        <v>52004.0</v>
      </c>
      <c r="AM909" s="16">
        <v>0.0</v>
      </c>
      <c r="AN909" s="16">
        <v>0.0</v>
      </c>
      <c r="AO909" s="16">
        <v>0.0</v>
      </c>
      <c r="AP909" s="16">
        <v>28770.0</v>
      </c>
      <c r="AQ909" s="16">
        <v>0.0</v>
      </c>
      <c r="AR909" s="16">
        <v>0.0</v>
      </c>
      <c r="AS909" s="16">
        <v>0.0</v>
      </c>
      <c r="AT909" s="16">
        <v>41300.0</v>
      </c>
      <c r="AU909" s="16">
        <v>0.0</v>
      </c>
      <c r="AV909" s="16">
        <v>0.0</v>
      </c>
      <c r="AW909" s="16">
        <v>0.0</v>
      </c>
      <c r="AX909" s="16">
        <v>56008.0</v>
      </c>
      <c r="AY909" s="16">
        <v>0.0</v>
      </c>
      <c r="AZ909" s="16">
        <v>0.0</v>
      </c>
      <c r="BA909" s="16">
        <v>0.0</v>
      </c>
      <c r="BB909" s="16">
        <v>6000.0</v>
      </c>
      <c r="BC909" s="16">
        <v>0.0</v>
      </c>
      <c r="BD909" s="16">
        <v>0.0</v>
      </c>
      <c r="BE909" s="16">
        <v>1.0</v>
      </c>
      <c r="BF909" s="16">
        <v>1149726.0</v>
      </c>
      <c r="BG909" s="16">
        <v>0.0</v>
      </c>
      <c r="BH909" s="16">
        <v>0.0</v>
      </c>
      <c r="BI909" s="16">
        <v>0.0</v>
      </c>
      <c r="BJ909" s="16">
        <v>912.0</v>
      </c>
      <c r="BK909" s="16">
        <v>0.0</v>
      </c>
      <c r="BL909" s="16">
        <v>0.0</v>
      </c>
      <c r="BM909" s="16">
        <v>0.0</v>
      </c>
      <c r="BN909" s="16">
        <v>85328.0</v>
      </c>
      <c r="BO909" s="16">
        <v>0.0</v>
      </c>
      <c r="BP909" s="16">
        <v>0.0</v>
      </c>
      <c r="BQ909" s="16">
        <v>0.0</v>
      </c>
      <c r="BR909" s="16">
        <v>60348.0</v>
      </c>
      <c r="BS909" s="16">
        <v>0.0</v>
      </c>
      <c r="BT909" s="16">
        <v>0.0</v>
      </c>
    </row>
    <row r="910">
      <c r="A910" s="14" t="s">
        <v>8151</v>
      </c>
      <c r="B910" s="16">
        <v>11.0</v>
      </c>
      <c r="C910" s="16">
        <v>4086653.0</v>
      </c>
      <c r="D910" s="17"/>
      <c r="E910" s="14" t="s">
        <v>2621</v>
      </c>
      <c r="F910" s="14" t="s">
        <v>2630</v>
      </c>
      <c r="G910" s="14" t="s">
        <v>5166</v>
      </c>
      <c r="H910" s="14" t="s">
        <v>2978</v>
      </c>
      <c r="I910" s="14" t="s">
        <v>21</v>
      </c>
      <c r="J910" s="14" t="s">
        <v>4852</v>
      </c>
      <c r="K910" s="14" t="s">
        <v>8152</v>
      </c>
      <c r="L910" s="14" t="s">
        <v>8152</v>
      </c>
      <c r="M910" s="14" t="s">
        <v>8153</v>
      </c>
      <c r="N910" s="14" t="s">
        <v>409</v>
      </c>
      <c r="P910" s="17"/>
      <c r="Q910" s="17"/>
      <c r="R910" s="16">
        <v>1.0</v>
      </c>
      <c r="S910" s="16">
        <v>1556088.0</v>
      </c>
      <c r="T910" s="18">
        <v>6.43E-7</v>
      </c>
      <c r="U910" s="16">
        <v>0.0</v>
      </c>
      <c r="V910" s="16">
        <v>0.0</v>
      </c>
      <c r="W910" s="14" t="s">
        <v>2978</v>
      </c>
      <c r="X910" s="17"/>
      <c r="Y910" s="17"/>
      <c r="Z910" s="16">
        <v>9.46</v>
      </c>
      <c r="AA910" s="17"/>
      <c r="AB910" s="16">
        <v>0.0</v>
      </c>
      <c r="AC910" s="16">
        <v>0.01</v>
      </c>
      <c r="AD910" s="16">
        <v>0.646</v>
      </c>
      <c r="AE910" s="17"/>
      <c r="AF910" s="17"/>
      <c r="AG910" s="16">
        <v>0.0</v>
      </c>
      <c r="AH910" s="16">
        <v>73376.0</v>
      </c>
      <c r="AI910" s="16">
        <v>0.0</v>
      </c>
      <c r="AJ910" s="16">
        <v>0.0</v>
      </c>
      <c r="AK910" s="16">
        <v>0.0</v>
      </c>
      <c r="AL910" s="16">
        <v>52284.0</v>
      </c>
      <c r="AM910" s="16">
        <v>0.0</v>
      </c>
      <c r="AN910" s="16">
        <v>0.0</v>
      </c>
      <c r="AO910" s="16">
        <v>0.0</v>
      </c>
      <c r="AP910" s="16">
        <v>28792.0</v>
      </c>
      <c r="AQ910" s="16">
        <v>0.0</v>
      </c>
      <c r="AR910" s="16">
        <v>0.0</v>
      </c>
      <c r="AS910" s="16">
        <v>0.0</v>
      </c>
      <c r="AT910" s="16">
        <v>41412.0</v>
      </c>
      <c r="AU910" s="16">
        <v>0.0</v>
      </c>
      <c r="AV910" s="16">
        <v>0.0</v>
      </c>
      <c r="AW910" s="16">
        <v>0.0</v>
      </c>
      <c r="AX910" s="16">
        <v>56784.0</v>
      </c>
      <c r="AY910" s="16">
        <v>0.0</v>
      </c>
      <c r="AZ910" s="16">
        <v>0.0</v>
      </c>
      <c r="BA910" s="16">
        <v>0.0</v>
      </c>
      <c r="BB910" s="16">
        <v>6000.0</v>
      </c>
      <c r="BC910" s="16">
        <v>0.0</v>
      </c>
      <c r="BD910" s="16">
        <v>0.0</v>
      </c>
      <c r="BE910" s="16">
        <v>1.0</v>
      </c>
      <c r="BF910" s="16">
        <v>1150524.0</v>
      </c>
      <c r="BG910" s="16">
        <v>0.0</v>
      </c>
      <c r="BH910" s="16">
        <v>0.0</v>
      </c>
      <c r="BI910" s="16">
        <v>0.0</v>
      </c>
      <c r="BJ910" s="16">
        <v>912.0</v>
      </c>
      <c r="BK910" s="16">
        <v>0.0</v>
      </c>
      <c r="BL910" s="16">
        <v>0.0</v>
      </c>
      <c r="BM910" s="16">
        <v>0.0</v>
      </c>
      <c r="BN910" s="16">
        <v>85580.0</v>
      </c>
      <c r="BO910" s="16">
        <v>0.0</v>
      </c>
      <c r="BP910" s="16">
        <v>0.0</v>
      </c>
      <c r="BQ910" s="16">
        <v>0.0</v>
      </c>
      <c r="BR910" s="16">
        <v>60424.0</v>
      </c>
      <c r="BS910" s="16">
        <v>0.0</v>
      </c>
      <c r="BT910" s="16">
        <v>0.0</v>
      </c>
    </row>
    <row r="911">
      <c r="A911" s="14" t="s">
        <v>8154</v>
      </c>
      <c r="B911" s="16">
        <v>11.0</v>
      </c>
      <c r="C911" s="16">
        <v>4074676.0</v>
      </c>
      <c r="D911" s="17"/>
      <c r="E911" s="14" t="s">
        <v>2631</v>
      </c>
      <c r="F911" s="14" t="s">
        <v>2622</v>
      </c>
      <c r="G911" s="14" t="s">
        <v>5166</v>
      </c>
      <c r="H911" s="14" t="s">
        <v>2978</v>
      </c>
      <c r="I911" s="14" t="s">
        <v>21</v>
      </c>
      <c r="J911" s="14" t="s">
        <v>4845</v>
      </c>
      <c r="K911" s="14" t="s">
        <v>8155</v>
      </c>
      <c r="L911" s="14" t="s">
        <v>8155</v>
      </c>
      <c r="M911" s="14" t="s">
        <v>8156</v>
      </c>
      <c r="N911" s="14" t="s">
        <v>409</v>
      </c>
      <c r="P911" s="17"/>
      <c r="Q911" s="17"/>
      <c r="R911" s="16">
        <v>1.0</v>
      </c>
      <c r="S911" s="16">
        <v>1556110.0</v>
      </c>
      <c r="T911" s="18">
        <v>6.43E-7</v>
      </c>
      <c r="U911" s="16">
        <v>0.0</v>
      </c>
      <c r="V911" s="16">
        <v>0.0</v>
      </c>
      <c r="W911" s="14" t="s">
        <v>2978</v>
      </c>
      <c r="X911" s="17"/>
      <c r="Y911" s="17"/>
      <c r="Z911" s="16">
        <v>20.1</v>
      </c>
      <c r="AA911" s="16">
        <v>0.042</v>
      </c>
      <c r="AB911" s="16">
        <v>0.0</v>
      </c>
      <c r="AC911" s="16">
        <v>0.0</v>
      </c>
      <c r="AD911" s="16">
        <v>3.42</v>
      </c>
      <c r="AE911" s="16">
        <v>0.08</v>
      </c>
      <c r="AF911" s="16">
        <v>0.062</v>
      </c>
      <c r="AG911" s="16">
        <v>0.0</v>
      </c>
      <c r="AH911" s="16">
        <v>73446.0</v>
      </c>
      <c r="AI911" s="16">
        <v>0.0</v>
      </c>
      <c r="AJ911" s="16">
        <v>0.0</v>
      </c>
      <c r="AK911" s="16">
        <v>0.0</v>
      </c>
      <c r="AL911" s="16">
        <v>51320.0</v>
      </c>
      <c r="AM911" s="16">
        <v>0.0</v>
      </c>
      <c r="AN911" s="16">
        <v>0.0</v>
      </c>
      <c r="AO911" s="16">
        <v>0.0</v>
      </c>
      <c r="AP911" s="16">
        <v>28706.0</v>
      </c>
      <c r="AQ911" s="16">
        <v>0.0</v>
      </c>
      <c r="AR911" s="16">
        <v>0.0</v>
      </c>
      <c r="AS911" s="16">
        <v>0.0</v>
      </c>
      <c r="AT911" s="16">
        <v>41250.0</v>
      </c>
      <c r="AU911" s="16">
        <v>0.0</v>
      </c>
      <c r="AV911" s="16">
        <v>0.0</v>
      </c>
      <c r="AW911" s="16">
        <v>1.0</v>
      </c>
      <c r="AX911" s="16">
        <v>60166.0</v>
      </c>
      <c r="AY911" s="16">
        <v>0.0</v>
      </c>
      <c r="AZ911" s="16">
        <v>0.0</v>
      </c>
      <c r="BA911" s="16">
        <v>0.0</v>
      </c>
      <c r="BB911" s="16">
        <v>5978.0</v>
      </c>
      <c r="BC911" s="16">
        <v>0.0</v>
      </c>
      <c r="BD911" s="16">
        <v>0.0</v>
      </c>
      <c r="BE911" s="16">
        <v>0.0</v>
      </c>
      <c r="BF911" s="16">
        <v>1149244.0</v>
      </c>
      <c r="BG911" s="16">
        <v>0.0</v>
      </c>
      <c r="BH911" s="16">
        <v>0.0</v>
      </c>
      <c r="BI911" s="16">
        <v>0.0</v>
      </c>
      <c r="BJ911" s="16">
        <v>912.0</v>
      </c>
      <c r="BK911" s="16">
        <v>0.0</v>
      </c>
      <c r="BL911" s="16">
        <v>0.0</v>
      </c>
      <c r="BM911" s="16">
        <v>0.0</v>
      </c>
      <c r="BN911" s="16">
        <v>84770.0</v>
      </c>
      <c r="BO911" s="16">
        <v>0.0</v>
      </c>
      <c r="BP911" s="16">
        <v>0.0</v>
      </c>
      <c r="BQ911" s="16">
        <v>0.0</v>
      </c>
      <c r="BR911" s="16">
        <v>60318.0</v>
      </c>
      <c r="BS911" s="16">
        <v>0.0</v>
      </c>
      <c r="BT911" s="16">
        <v>0.0</v>
      </c>
    </row>
    <row r="912">
      <c r="A912" s="14" t="s">
        <v>8157</v>
      </c>
      <c r="B912" s="16">
        <v>11.0</v>
      </c>
      <c r="C912" s="16">
        <v>4086652.0</v>
      </c>
      <c r="D912" s="17"/>
      <c r="E912" s="14" t="s">
        <v>2622</v>
      </c>
      <c r="F912" s="14" t="s">
        <v>2621</v>
      </c>
      <c r="G912" s="14" t="s">
        <v>5166</v>
      </c>
      <c r="H912" s="14" t="s">
        <v>2978</v>
      </c>
      <c r="I912" s="14" t="s">
        <v>21</v>
      </c>
      <c r="J912" s="14" t="s">
        <v>4852</v>
      </c>
      <c r="K912" s="14" t="s">
        <v>8158</v>
      </c>
      <c r="L912" s="14" t="s">
        <v>8158</v>
      </c>
      <c r="M912" s="14" t="s">
        <v>8159</v>
      </c>
      <c r="N912" s="14" t="s">
        <v>4848</v>
      </c>
      <c r="P912" s="17"/>
      <c r="Q912" s="17"/>
      <c r="R912" s="16">
        <v>1.0</v>
      </c>
      <c r="S912" s="16">
        <v>1557072.0</v>
      </c>
      <c r="T912" s="18">
        <v>6.42E-7</v>
      </c>
      <c r="U912" s="16">
        <v>0.0</v>
      </c>
      <c r="V912" s="16">
        <v>0.0</v>
      </c>
      <c r="W912" s="14" t="s">
        <v>2978</v>
      </c>
      <c r="X912" s="17"/>
      <c r="Y912" s="17"/>
      <c r="Z912" s="16">
        <v>9.39</v>
      </c>
      <c r="AA912" s="17"/>
      <c r="AB912" s="16">
        <v>0.0</v>
      </c>
      <c r="AC912" s="16">
        <v>0.0</v>
      </c>
      <c r="AD912" s="16">
        <v>1.53</v>
      </c>
      <c r="AE912" s="17"/>
      <c r="AF912" s="17"/>
      <c r="AG912" s="16">
        <v>0.0</v>
      </c>
      <c r="AH912" s="16">
        <v>73446.0</v>
      </c>
      <c r="AI912" s="16">
        <v>0.0</v>
      </c>
      <c r="AJ912" s="16">
        <v>0.0</v>
      </c>
      <c r="AK912" s="16">
        <v>0.0</v>
      </c>
      <c r="AL912" s="16">
        <v>52378.0</v>
      </c>
      <c r="AM912" s="16">
        <v>0.0</v>
      </c>
      <c r="AN912" s="16">
        <v>0.0</v>
      </c>
      <c r="AO912" s="16">
        <v>1.0</v>
      </c>
      <c r="AP912" s="16">
        <v>28812.0</v>
      </c>
      <c r="AQ912" s="16">
        <v>0.0</v>
      </c>
      <c r="AR912" s="16">
        <v>0.0</v>
      </c>
      <c r="AS912" s="16">
        <v>0.0</v>
      </c>
      <c r="AT912" s="16">
        <v>41468.0</v>
      </c>
      <c r="AU912" s="16">
        <v>0.0</v>
      </c>
      <c r="AV912" s="16">
        <v>0.0</v>
      </c>
      <c r="AW912" s="16">
        <v>0.0</v>
      </c>
      <c r="AX912" s="16">
        <v>57030.0</v>
      </c>
      <c r="AY912" s="16">
        <v>0.0</v>
      </c>
      <c r="AZ912" s="16">
        <v>0.0</v>
      </c>
      <c r="BA912" s="16">
        <v>0.0</v>
      </c>
      <c r="BB912" s="16">
        <v>6002.0</v>
      </c>
      <c r="BC912" s="16">
        <v>0.0</v>
      </c>
      <c r="BD912" s="16">
        <v>0.0</v>
      </c>
      <c r="BE912" s="16">
        <v>0.0</v>
      </c>
      <c r="BF912" s="16">
        <v>1150884.0</v>
      </c>
      <c r="BG912" s="16">
        <v>0.0</v>
      </c>
      <c r="BH912" s="16">
        <v>0.0</v>
      </c>
      <c r="BI912" s="16">
        <v>0.0</v>
      </c>
      <c r="BJ912" s="16">
        <v>912.0</v>
      </c>
      <c r="BK912" s="16">
        <v>0.0</v>
      </c>
      <c r="BL912" s="16">
        <v>0.0</v>
      </c>
      <c r="BM912" s="16">
        <v>0.0</v>
      </c>
      <c r="BN912" s="16">
        <v>85702.0</v>
      </c>
      <c r="BO912" s="16">
        <v>0.0</v>
      </c>
      <c r="BP912" s="16">
        <v>0.0</v>
      </c>
      <c r="BQ912" s="16">
        <v>0.0</v>
      </c>
      <c r="BR912" s="16">
        <v>60438.0</v>
      </c>
      <c r="BS912" s="16">
        <v>0.0</v>
      </c>
      <c r="BT912" s="16">
        <v>0.0</v>
      </c>
    </row>
    <row r="913">
      <c r="A913" s="14" t="s">
        <v>8160</v>
      </c>
      <c r="B913" s="16">
        <v>11.0</v>
      </c>
      <c r="C913" s="16">
        <v>4086649.0</v>
      </c>
      <c r="D913" s="14" t="s">
        <v>8161</v>
      </c>
      <c r="E913" s="14" t="s">
        <v>2622</v>
      </c>
      <c r="F913" s="14" t="s">
        <v>2631</v>
      </c>
      <c r="G913" s="14" t="s">
        <v>6733</v>
      </c>
      <c r="H913" s="14" t="s">
        <v>21</v>
      </c>
      <c r="I913" s="14" t="s">
        <v>2978</v>
      </c>
      <c r="J913" s="14" t="s">
        <v>4852</v>
      </c>
      <c r="K913" s="14" t="s">
        <v>8162</v>
      </c>
      <c r="L913" s="14" t="s">
        <v>8162</v>
      </c>
      <c r="M913" s="14" t="s">
        <v>8163</v>
      </c>
      <c r="N913" s="14" t="s">
        <v>4848</v>
      </c>
      <c r="P913" s="17"/>
      <c r="Q913" s="17"/>
      <c r="R913" s="16">
        <v>1.0</v>
      </c>
      <c r="S913" s="16">
        <v>1559896.0</v>
      </c>
      <c r="T913" s="18">
        <v>6.41E-7</v>
      </c>
      <c r="U913" s="16">
        <v>0.0</v>
      </c>
      <c r="V913" s="16">
        <v>0.0</v>
      </c>
      <c r="W913" s="14" t="s">
        <v>2978</v>
      </c>
      <c r="X913" s="17"/>
      <c r="Y913" s="17"/>
      <c r="Z913" s="16">
        <v>7.35</v>
      </c>
      <c r="AA913" s="17"/>
      <c r="AB913" s="16">
        <v>0.0</v>
      </c>
      <c r="AC913" s="16">
        <v>0.0</v>
      </c>
      <c r="AD913" s="16">
        <v>4.93</v>
      </c>
      <c r="AE913" s="17"/>
      <c r="AF913" s="17"/>
      <c r="AG913" s="16">
        <v>1.0</v>
      </c>
      <c r="AH913" s="16">
        <v>73376.0</v>
      </c>
      <c r="AI913" s="16">
        <v>0.0</v>
      </c>
      <c r="AJ913" s="16">
        <v>0.0</v>
      </c>
      <c r="AK913" s="16">
        <v>0.0</v>
      </c>
      <c r="AL913" s="16">
        <v>52822.0</v>
      </c>
      <c r="AM913" s="16">
        <v>0.0</v>
      </c>
      <c r="AN913" s="16">
        <v>0.0</v>
      </c>
      <c r="AO913" s="16">
        <v>0.0</v>
      </c>
      <c r="AP913" s="16">
        <v>28846.0</v>
      </c>
      <c r="AQ913" s="16">
        <v>0.0</v>
      </c>
      <c r="AR913" s="16">
        <v>0.0</v>
      </c>
      <c r="AS913" s="16">
        <v>0.0</v>
      </c>
      <c r="AT913" s="16">
        <v>41630.0</v>
      </c>
      <c r="AU913" s="16">
        <v>0.0</v>
      </c>
      <c r="AV913" s="16">
        <v>0.0</v>
      </c>
      <c r="AW913" s="16">
        <v>0.0</v>
      </c>
      <c r="AX913" s="16">
        <v>57784.0</v>
      </c>
      <c r="AY913" s="16">
        <v>0.0</v>
      </c>
      <c r="AZ913" s="16">
        <v>0.0</v>
      </c>
      <c r="BA913" s="16">
        <v>0.0</v>
      </c>
      <c r="BB913" s="16">
        <v>6024.0</v>
      </c>
      <c r="BC913" s="16">
        <v>0.0</v>
      </c>
      <c r="BD913" s="16">
        <v>0.0</v>
      </c>
      <c r="BE913" s="16">
        <v>0.0</v>
      </c>
      <c r="BF913" s="16">
        <v>1151964.0</v>
      </c>
      <c r="BG913" s="16">
        <v>0.0</v>
      </c>
      <c r="BH913" s="16">
        <v>0.0</v>
      </c>
      <c r="BI913" s="16">
        <v>0.0</v>
      </c>
      <c r="BJ913" s="16">
        <v>912.0</v>
      </c>
      <c r="BK913" s="16">
        <v>0.0</v>
      </c>
      <c r="BL913" s="16">
        <v>0.0</v>
      </c>
      <c r="BM913" s="16">
        <v>0.0</v>
      </c>
      <c r="BN913" s="16">
        <v>86038.0</v>
      </c>
      <c r="BO913" s="16">
        <v>0.0</v>
      </c>
      <c r="BP913" s="16">
        <v>0.0</v>
      </c>
      <c r="BQ913" s="16">
        <v>0.0</v>
      </c>
      <c r="BR913" s="16">
        <v>60500.0</v>
      </c>
      <c r="BS913" s="16">
        <v>0.0</v>
      </c>
      <c r="BT913" s="16">
        <v>0.0</v>
      </c>
    </row>
    <row r="914">
      <c r="A914" s="14" t="s">
        <v>8164</v>
      </c>
      <c r="B914" s="16">
        <v>11.0</v>
      </c>
      <c r="C914" s="16">
        <v>4086648.0</v>
      </c>
      <c r="D914" s="17"/>
      <c r="E914" s="14" t="s">
        <v>2622</v>
      </c>
      <c r="F914" s="14" t="s">
        <v>2631</v>
      </c>
      <c r="G914" s="14" t="s">
        <v>5166</v>
      </c>
      <c r="H914" s="14" t="s">
        <v>2978</v>
      </c>
      <c r="I914" s="14" t="s">
        <v>21</v>
      </c>
      <c r="J914" s="14" t="s">
        <v>4852</v>
      </c>
      <c r="K914" s="14" t="s">
        <v>8165</v>
      </c>
      <c r="L914" s="14" t="s">
        <v>8165</v>
      </c>
      <c r="M914" s="14" t="s">
        <v>8166</v>
      </c>
      <c r="N914" s="14" t="s">
        <v>409</v>
      </c>
      <c r="P914" s="17"/>
      <c r="Q914" s="17"/>
      <c r="R914" s="16">
        <v>1.0</v>
      </c>
      <c r="S914" s="16">
        <v>1560046.0</v>
      </c>
      <c r="T914" s="18">
        <v>6.41E-7</v>
      </c>
      <c r="U914" s="16">
        <v>0.0</v>
      </c>
      <c r="V914" s="16">
        <v>0.0</v>
      </c>
      <c r="W914" s="14" t="s">
        <v>2978</v>
      </c>
      <c r="X914" s="17"/>
      <c r="Y914" s="17"/>
      <c r="Z914" s="16">
        <v>14.6</v>
      </c>
      <c r="AA914" s="17"/>
      <c r="AB914" s="16">
        <v>0.0</v>
      </c>
      <c r="AC914" s="16">
        <v>0.0</v>
      </c>
      <c r="AD914" s="16">
        <v>5.87</v>
      </c>
      <c r="AE914" s="17"/>
      <c r="AF914" s="17"/>
      <c r="AG914" s="16">
        <v>0.0</v>
      </c>
      <c r="AH914" s="16">
        <v>73518.0</v>
      </c>
      <c r="AI914" s="16">
        <v>0.0</v>
      </c>
      <c r="AJ914" s="16">
        <v>0.0</v>
      </c>
      <c r="AK914" s="16">
        <v>0.0</v>
      </c>
      <c r="AL914" s="16">
        <v>52844.0</v>
      </c>
      <c r="AM914" s="16">
        <v>0.0</v>
      </c>
      <c r="AN914" s="16">
        <v>0.0</v>
      </c>
      <c r="AO914" s="16">
        <v>0.0</v>
      </c>
      <c r="AP914" s="16">
        <v>28844.0</v>
      </c>
      <c r="AQ914" s="16">
        <v>0.0</v>
      </c>
      <c r="AR914" s="16">
        <v>0.0</v>
      </c>
      <c r="AS914" s="16">
        <v>0.0</v>
      </c>
      <c r="AT914" s="16">
        <v>41622.0</v>
      </c>
      <c r="AU914" s="16">
        <v>0.0</v>
      </c>
      <c r="AV914" s="16">
        <v>0.0</v>
      </c>
      <c r="AW914" s="16">
        <v>1.0</v>
      </c>
      <c r="AX914" s="16">
        <v>57804.0</v>
      </c>
      <c r="AY914" s="16">
        <v>0.0</v>
      </c>
      <c r="AZ914" s="16">
        <v>0.0</v>
      </c>
      <c r="BA914" s="16">
        <v>0.0</v>
      </c>
      <c r="BB914" s="16">
        <v>6002.0</v>
      </c>
      <c r="BC914" s="16">
        <v>0.0</v>
      </c>
      <c r="BD914" s="16">
        <v>0.0</v>
      </c>
      <c r="BE914" s="16">
        <v>0.0</v>
      </c>
      <c r="BF914" s="16">
        <v>1151962.0</v>
      </c>
      <c r="BG914" s="16">
        <v>0.0</v>
      </c>
      <c r="BH914" s="16">
        <v>0.0</v>
      </c>
      <c r="BI914" s="16">
        <v>0.0</v>
      </c>
      <c r="BJ914" s="16">
        <v>912.0</v>
      </c>
      <c r="BK914" s="16">
        <v>0.0</v>
      </c>
      <c r="BL914" s="16">
        <v>0.0</v>
      </c>
      <c r="BM914" s="16">
        <v>0.0</v>
      </c>
      <c r="BN914" s="16">
        <v>86018.0</v>
      </c>
      <c r="BO914" s="16">
        <v>0.0</v>
      </c>
      <c r="BP914" s="16">
        <v>0.0</v>
      </c>
      <c r="BQ914" s="16">
        <v>0.0</v>
      </c>
      <c r="BR914" s="16">
        <v>60520.0</v>
      </c>
      <c r="BS914" s="16">
        <v>0.0</v>
      </c>
      <c r="BT914" s="16">
        <v>0.0</v>
      </c>
    </row>
    <row r="915">
      <c r="A915" s="14" t="s">
        <v>8167</v>
      </c>
      <c r="B915" s="16">
        <v>11.0</v>
      </c>
      <c r="C915" s="16">
        <v>4086645.0</v>
      </c>
      <c r="D915" s="17"/>
      <c r="E915" s="14" t="s">
        <v>2631</v>
      </c>
      <c r="F915" s="14" t="s">
        <v>2621</v>
      </c>
      <c r="G915" s="14" t="s">
        <v>5166</v>
      </c>
      <c r="H915" s="14" t="s">
        <v>2978</v>
      </c>
      <c r="I915" s="14" t="s">
        <v>21</v>
      </c>
      <c r="J915" s="14" t="s">
        <v>4852</v>
      </c>
      <c r="K915" s="14" t="s">
        <v>8168</v>
      </c>
      <c r="L915" s="14" t="s">
        <v>8168</v>
      </c>
      <c r="M915" s="14" t="s">
        <v>8169</v>
      </c>
      <c r="N915" s="14" t="s">
        <v>409</v>
      </c>
      <c r="P915" s="17"/>
      <c r="Q915" s="17"/>
      <c r="R915" s="16">
        <v>1.0</v>
      </c>
      <c r="S915" s="16">
        <v>1563232.0</v>
      </c>
      <c r="T915" s="18">
        <v>6.4E-7</v>
      </c>
      <c r="U915" s="16">
        <v>0.0</v>
      </c>
      <c r="V915" s="16">
        <v>0.0</v>
      </c>
      <c r="W915" s="14" t="s">
        <v>2978</v>
      </c>
      <c r="X915" s="17"/>
      <c r="Y915" s="17"/>
      <c r="Z915" s="16">
        <v>21.0</v>
      </c>
      <c r="AA915" s="17"/>
      <c r="AB915" s="16">
        <v>0.0</v>
      </c>
      <c r="AC915" s="16">
        <v>0.0</v>
      </c>
      <c r="AD915" s="16">
        <v>6.87</v>
      </c>
      <c r="AE915" s="17"/>
      <c r="AF915" s="17"/>
      <c r="AG915" s="16">
        <v>0.0</v>
      </c>
      <c r="AH915" s="16">
        <v>73592.0</v>
      </c>
      <c r="AI915" s="16">
        <v>0.0</v>
      </c>
      <c r="AJ915" s="16">
        <v>0.0</v>
      </c>
      <c r="AK915" s="16">
        <v>0.0</v>
      </c>
      <c r="AL915" s="16">
        <v>53386.0</v>
      </c>
      <c r="AM915" s="16">
        <v>0.0</v>
      </c>
      <c r="AN915" s="16">
        <v>0.0</v>
      </c>
      <c r="AO915" s="16">
        <v>0.0</v>
      </c>
      <c r="AP915" s="16">
        <v>28880.0</v>
      </c>
      <c r="AQ915" s="16">
        <v>0.0</v>
      </c>
      <c r="AR915" s="16">
        <v>0.0</v>
      </c>
      <c r="AS915" s="16">
        <v>0.0</v>
      </c>
      <c r="AT915" s="16">
        <v>41812.0</v>
      </c>
      <c r="AU915" s="16">
        <v>0.0</v>
      </c>
      <c r="AV915" s="16">
        <v>0.0</v>
      </c>
      <c r="AW915" s="16">
        <v>0.0</v>
      </c>
      <c r="AX915" s="16">
        <v>58368.0</v>
      </c>
      <c r="AY915" s="16">
        <v>0.0</v>
      </c>
      <c r="AZ915" s="16">
        <v>0.0</v>
      </c>
      <c r="BA915" s="16">
        <v>0.0</v>
      </c>
      <c r="BB915" s="16">
        <v>6012.0</v>
      </c>
      <c r="BC915" s="16">
        <v>0.0</v>
      </c>
      <c r="BD915" s="16">
        <v>0.0</v>
      </c>
      <c r="BE915" s="16">
        <v>1.0</v>
      </c>
      <c r="BF915" s="16">
        <v>1153326.0</v>
      </c>
      <c r="BG915" s="16">
        <v>0.0</v>
      </c>
      <c r="BH915" s="16">
        <v>0.0</v>
      </c>
      <c r="BI915" s="16">
        <v>0.0</v>
      </c>
      <c r="BJ915" s="16">
        <v>910.0</v>
      </c>
      <c r="BK915" s="16">
        <v>0.0</v>
      </c>
      <c r="BL915" s="16">
        <v>0.0</v>
      </c>
      <c r="BM915" s="16">
        <v>0.0</v>
      </c>
      <c r="BN915" s="16">
        <v>86330.0</v>
      </c>
      <c r="BO915" s="16">
        <v>0.0</v>
      </c>
      <c r="BP915" s="16">
        <v>0.0</v>
      </c>
      <c r="BQ915" s="16">
        <v>0.0</v>
      </c>
      <c r="BR915" s="16">
        <v>60616.0</v>
      </c>
      <c r="BS915" s="16">
        <v>0.0</v>
      </c>
      <c r="BT915" s="16">
        <v>0.0</v>
      </c>
    </row>
    <row r="916">
      <c r="A916" s="14" t="s">
        <v>8170</v>
      </c>
      <c r="B916" s="16">
        <v>11.0</v>
      </c>
      <c r="C916" s="16">
        <v>4074661.0</v>
      </c>
      <c r="D916" s="14" t="s">
        <v>8171</v>
      </c>
      <c r="E916" s="14" t="s">
        <v>5500</v>
      </c>
      <c r="F916" s="14" t="s">
        <v>2621</v>
      </c>
      <c r="G916" s="14" t="s">
        <v>5166</v>
      </c>
      <c r="H916" s="14" t="s">
        <v>2978</v>
      </c>
      <c r="I916" s="14" t="s">
        <v>21</v>
      </c>
      <c r="J916" s="14" t="s">
        <v>4845</v>
      </c>
      <c r="K916" s="14" t="s">
        <v>8172</v>
      </c>
      <c r="L916" s="14" t="s">
        <v>8172</v>
      </c>
      <c r="M916" s="14" t="s">
        <v>8173</v>
      </c>
      <c r="N916" s="14" t="s">
        <v>5050</v>
      </c>
      <c r="O916" s="14" t="s">
        <v>410</v>
      </c>
      <c r="P916" s="16">
        <v>1440800.0</v>
      </c>
      <c r="Q916" s="17"/>
      <c r="R916" s="16">
        <v>1.0</v>
      </c>
      <c r="S916" s="16">
        <v>1565076.0</v>
      </c>
      <c r="T916" s="18">
        <v>6.39E-7</v>
      </c>
      <c r="U916" s="16">
        <v>0.0</v>
      </c>
      <c r="V916" s="16">
        <v>0.0</v>
      </c>
      <c r="W916" s="14" t="s">
        <v>2978</v>
      </c>
      <c r="X916" s="17"/>
      <c r="Y916" s="17"/>
      <c r="Z916" s="16">
        <v>22.5</v>
      </c>
      <c r="AA916" s="17"/>
      <c r="AB916" s="16">
        <v>0.0</v>
      </c>
      <c r="AC916" s="16">
        <v>0.01</v>
      </c>
      <c r="AD916" s="16">
        <v>-2.95</v>
      </c>
      <c r="AE916" s="17"/>
      <c r="AF916" s="17"/>
      <c r="AG916" s="16">
        <v>0.0</v>
      </c>
      <c r="AH916" s="16">
        <v>73770.0</v>
      </c>
      <c r="AI916" s="16">
        <v>0.0</v>
      </c>
      <c r="AJ916" s="16">
        <v>0.0</v>
      </c>
      <c r="AK916" s="16">
        <v>0.0</v>
      </c>
      <c r="AL916" s="16">
        <v>52222.0</v>
      </c>
      <c r="AM916" s="16">
        <v>0.0</v>
      </c>
      <c r="AN916" s="16">
        <v>0.0</v>
      </c>
      <c r="AO916" s="16">
        <v>0.0</v>
      </c>
      <c r="AP916" s="16">
        <v>28812.0</v>
      </c>
      <c r="AQ916" s="16">
        <v>0.0</v>
      </c>
      <c r="AR916" s="16">
        <v>0.0</v>
      </c>
      <c r="AS916" s="16">
        <v>0.0</v>
      </c>
      <c r="AT916" s="16">
        <v>41984.0</v>
      </c>
      <c r="AU916" s="16">
        <v>0.0</v>
      </c>
      <c r="AV916" s="16">
        <v>0.0</v>
      </c>
      <c r="AW916" s="16">
        <v>0.0</v>
      </c>
      <c r="AX916" s="16">
        <v>60922.0</v>
      </c>
      <c r="AY916" s="16">
        <v>0.0</v>
      </c>
      <c r="AZ916" s="16">
        <v>0.0</v>
      </c>
      <c r="BA916" s="16">
        <v>0.0</v>
      </c>
      <c r="BB916" s="16">
        <v>5996.0</v>
      </c>
      <c r="BC916" s="16">
        <v>0.0</v>
      </c>
      <c r="BD916" s="16">
        <v>0.0</v>
      </c>
      <c r="BE916" s="16">
        <v>0.0</v>
      </c>
      <c r="BF916" s="16">
        <v>1154008.0</v>
      </c>
      <c r="BG916" s="16">
        <v>0.0</v>
      </c>
      <c r="BH916" s="16">
        <v>0.0</v>
      </c>
      <c r="BI916" s="16">
        <v>0.0</v>
      </c>
      <c r="BJ916" s="16">
        <v>912.0</v>
      </c>
      <c r="BK916" s="16">
        <v>0.0</v>
      </c>
      <c r="BL916" s="16">
        <v>0.0</v>
      </c>
      <c r="BM916" s="16">
        <v>0.0</v>
      </c>
      <c r="BN916" s="16">
        <v>85778.0</v>
      </c>
      <c r="BO916" s="16">
        <v>0.0</v>
      </c>
      <c r="BP916" s="16">
        <v>0.0</v>
      </c>
      <c r="BQ916" s="16">
        <v>1.0</v>
      </c>
      <c r="BR916" s="16">
        <v>60672.0</v>
      </c>
      <c r="BS916" s="16">
        <v>0.0</v>
      </c>
      <c r="BT916" s="16">
        <v>0.0</v>
      </c>
    </row>
    <row r="917">
      <c r="A917" s="14" t="s">
        <v>8174</v>
      </c>
      <c r="B917" s="16">
        <v>11.0</v>
      </c>
      <c r="C917" s="16">
        <v>4086639.0</v>
      </c>
      <c r="D917" s="17"/>
      <c r="E917" s="14" t="s">
        <v>2631</v>
      </c>
      <c r="F917" s="14" t="s">
        <v>2621</v>
      </c>
      <c r="G917" s="14" t="s">
        <v>5166</v>
      </c>
      <c r="H917" s="14" t="s">
        <v>2978</v>
      </c>
      <c r="I917" s="14" t="s">
        <v>21</v>
      </c>
      <c r="J917" s="14" t="s">
        <v>4852</v>
      </c>
      <c r="K917" s="14" t="s">
        <v>8175</v>
      </c>
      <c r="L917" s="14" t="s">
        <v>8175</v>
      </c>
      <c r="M917" s="14" t="s">
        <v>8176</v>
      </c>
      <c r="N917" s="14" t="s">
        <v>409</v>
      </c>
      <c r="P917" s="17"/>
      <c r="Q917" s="17"/>
      <c r="R917" s="16">
        <v>1.0</v>
      </c>
      <c r="S917" s="16">
        <v>1570384.0</v>
      </c>
      <c r="T917" s="18">
        <v>6.37E-7</v>
      </c>
      <c r="U917" s="16">
        <v>0.0</v>
      </c>
      <c r="V917" s="16">
        <v>0.0</v>
      </c>
      <c r="W917" s="14" t="s">
        <v>2978</v>
      </c>
      <c r="X917" s="17"/>
      <c r="Y917" s="17"/>
      <c r="Z917" s="16">
        <v>19.3</v>
      </c>
      <c r="AA917" s="17"/>
      <c r="AB917" s="16">
        <v>0.0</v>
      </c>
      <c r="AC917" s="16">
        <v>-0.02</v>
      </c>
      <c r="AD917" s="16">
        <v>8.66</v>
      </c>
      <c r="AE917" s="17"/>
      <c r="AF917" s="17"/>
      <c r="AG917" s="16">
        <v>0.0</v>
      </c>
      <c r="AH917" s="16">
        <v>73782.0</v>
      </c>
      <c r="AI917" s="16">
        <v>0.0</v>
      </c>
      <c r="AJ917" s="16">
        <v>0.0</v>
      </c>
      <c r="AK917" s="16">
        <v>0.0</v>
      </c>
      <c r="AL917" s="16">
        <v>54518.0</v>
      </c>
      <c r="AM917" s="16">
        <v>0.0</v>
      </c>
      <c r="AN917" s="16">
        <v>0.0</v>
      </c>
      <c r="AO917" s="16">
        <v>0.0</v>
      </c>
      <c r="AP917" s="16">
        <v>28952.0</v>
      </c>
      <c r="AQ917" s="16">
        <v>0.0</v>
      </c>
      <c r="AR917" s="16">
        <v>0.0</v>
      </c>
      <c r="AS917" s="16">
        <v>0.0</v>
      </c>
      <c r="AT917" s="16">
        <v>42300.0</v>
      </c>
      <c r="AU917" s="16">
        <v>0.0</v>
      </c>
      <c r="AV917" s="16">
        <v>0.0</v>
      </c>
      <c r="AW917" s="16">
        <v>1.0</v>
      </c>
      <c r="AX917" s="16">
        <v>59660.0</v>
      </c>
      <c r="AY917" s="16">
        <v>0.0</v>
      </c>
      <c r="AZ917" s="16">
        <v>0.0</v>
      </c>
      <c r="BA917" s="16">
        <v>0.0</v>
      </c>
      <c r="BB917" s="16">
        <v>6024.0</v>
      </c>
      <c r="BC917" s="16">
        <v>0.0</v>
      </c>
      <c r="BD917" s="16">
        <v>0.0</v>
      </c>
      <c r="BE917" s="16">
        <v>0.0</v>
      </c>
      <c r="BF917" s="16">
        <v>1156390.0</v>
      </c>
      <c r="BG917" s="16">
        <v>0.0</v>
      </c>
      <c r="BH917" s="16">
        <v>0.0</v>
      </c>
      <c r="BI917" s="16">
        <v>0.0</v>
      </c>
      <c r="BJ917" s="16">
        <v>912.0</v>
      </c>
      <c r="BK917" s="16">
        <v>0.0</v>
      </c>
      <c r="BL917" s="16">
        <v>0.0</v>
      </c>
      <c r="BM917" s="16">
        <v>0.0</v>
      </c>
      <c r="BN917" s="16">
        <v>87034.0</v>
      </c>
      <c r="BO917" s="16">
        <v>0.0</v>
      </c>
      <c r="BP917" s="16">
        <v>0.0</v>
      </c>
      <c r="BQ917" s="16">
        <v>0.0</v>
      </c>
      <c r="BR917" s="16">
        <v>60812.0</v>
      </c>
      <c r="BS917" s="16">
        <v>0.0</v>
      </c>
      <c r="BT917" s="16">
        <v>0.0</v>
      </c>
    </row>
    <row r="918">
      <c r="A918" s="14" t="s">
        <v>8177</v>
      </c>
      <c r="B918" s="16">
        <v>11.0</v>
      </c>
      <c r="C918" s="16">
        <v>4074655.0</v>
      </c>
      <c r="D918" s="17"/>
      <c r="E918" s="14" t="s">
        <v>2630</v>
      </c>
      <c r="F918" s="14" t="s">
        <v>2621</v>
      </c>
      <c r="G918" s="14" t="s">
        <v>5166</v>
      </c>
      <c r="H918" s="14" t="s">
        <v>2978</v>
      </c>
      <c r="I918" s="14" t="s">
        <v>21</v>
      </c>
      <c r="J918" s="14" t="s">
        <v>4845</v>
      </c>
      <c r="K918" s="14" t="s">
        <v>8178</v>
      </c>
      <c r="L918" s="14" t="s">
        <v>8178</v>
      </c>
      <c r="M918" s="14" t="s">
        <v>8179</v>
      </c>
      <c r="N918" s="14" t="s">
        <v>409</v>
      </c>
      <c r="P918" s="17"/>
      <c r="Q918" s="17"/>
      <c r="R918" s="16">
        <v>1.0</v>
      </c>
      <c r="S918" s="16">
        <v>1570852.0</v>
      </c>
      <c r="T918" s="18">
        <v>6.37E-7</v>
      </c>
      <c r="U918" s="16">
        <v>0.0</v>
      </c>
      <c r="V918" s="16">
        <v>0.0</v>
      </c>
      <c r="W918" s="14" t="s">
        <v>2978</v>
      </c>
      <c r="X918" s="17"/>
      <c r="Y918" s="17"/>
      <c r="Z918" s="16">
        <v>23.5</v>
      </c>
      <c r="AA918" s="16">
        <v>0.112</v>
      </c>
      <c r="AB918" s="16">
        <v>0.0</v>
      </c>
      <c r="AC918" s="16">
        <v>0.0</v>
      </c>
      <c r="AD918" s="16">
        <v>0.027</v>
      </c>
      <c r="AE918" s="16">
        <v>0.0</v>
      </c>
      <c r="AF918" s="16">
        <v>0.776</v>
      </c>
      <c r="AG918" s="16">
        <v>0.0</v>
      </c>
      <c r="AH918" s="16">
        <v>74034.0</v>
      </c>
      <c r="AI918" s="16">
        <v>0.0</v>
      </c>
      <c r="AJ918" s="16">
        <v>0.0</v>
      </c>
      <c r="AK918" s="16">
        <v>0.0</v>
      </c>
      <c r="AL918" s="16">
        <v>52912.0</v>
      </c>
      <c r="AM918" s="16">
        <v>0.0</v>
      </c>
      <c r="AN918" s="16">
        <v>0.0</v>
      </c>
      <c r="AO918" s="16">
        <v>0.0</v>
      </c>
      <c r="AP918" s="16">
        <v>28878.0</v>
      </c>
      <c r="AQ918" s="16">
        <v>0.0</v>
      </c>
      <c r="AR918" s="16">
        <v>0.0</v>
      </c>
      <c r="AS918" s="16">
        <v>0.0</v>
      </c>
      <c r="AT918" s="16">
        <v>42420.0</v>
      </c>
      <c r="AU918" s="16">
        <v>0.0</v>
      </c>
      <c r="AV918" s="16">
        <v>0.0</v>
      </c>
      <c r="AW918" s="16">
        <v>0.0</v>
      </c>
      <c r="AX918" s="16">
        <v>61330.0</v>
      </c>
      <c r="AY918" s="16">
        <v>0.0</v>
      </c>
      <c r="AZ918" s="16">
        <v>0.0</v>
      </c>
      <c r="BA918" s="16">
        <v>1.0</v>
      </c>
      <c r="BB918" s="16">
        <v>5996.0</v>
      </c>
      <c r="BC918" s="16">
        <v>0.0</v>
      </c>
      <c r="BD918" s="16">
        <v>0.0</v>
      </c>
      <c r="BE918" s="16">
        <v>0.0</v>
      </c>
      <c r="BF918" s="16">
        <v>1157144.0</v>
      </c>
      <c r="BG918" s="16">
        <v>0.0</v>
      </c>
      <c r="BH918" s="16">
        <v>0.0</v>
      </c>
      <c r="BI918" s="16">
        <v>0.0</v>
      </c>
      <c r="BJ918" s="16">
        <v>912.0</v>
      </c>
      <c r="BK918" s="16">
        <v>0.0</v>
      </c>
      <c r="BL918" s="16">
        <v>0.0</v>
      </c>
      <c r="BM918" s="16">
        <v>0.0</v>
      </c>
      <c r="BN918" s="16">
        <v>86352.0</v>
      </c>
      <c r="BO918" s="16">
        <v>0.0</v>
      </c>
      <c r="BP918" s="16">
        <v>0.0</v>
      </c>
      <c r="BQ918" s="16">
        <v>0.0</v>
      </c>
      <c r="BR918" s="16">
        <v>60874.0</v>
      </c>
      <c r="BS918" s="16">
        <v>0.0</v>
      </c>
      <c r="BT918" s="16">
        <v>0.0</v>
      </c>
    </row>
    <row r="919">
      <c r="A919" s="14" t="s">
        <v>8180</v>
      </c>
      <c r="B919" s="16">
        <v>11.0</v>
      </c>
      <c r="C919" s="16">
        <v>4086638.0</v>
      </c>
      <c r="D919" s="17"/>
      <c r="E919" s="14" t="s">
        <v>2631</v>
      </c>
      <c r="F919" s="14" t="s">
        <v>2621</v>
      </c>
      <c r="G919" s="14" t="s">
        <v>5166</v>
      </c>
      <c r="H919" s="14" t="s">
        <v>2978</v>
      </c>
      <c r="I919" s="14" t="s">
        <v>21</v>
      </c>
      <c r="J919" s="14" t="s">
        <v>4852</v>
      </c>
      <c r="K919" s="14" t="s">
        <v>8181</v>
      </c>
      <c r="L919" s="14" t="s">
        <v>8181</v>
      </c>
      <c r="M919" s="14" t="s">
        <v>5440</v>
      </c>
      <c r="N919" s="14" t="s">
        <v>409</v>
      </c>
      <c r="P919" s="17"/>
      <c r="Q919" s="17"/>
      <c r="R919" s="16">
        <v>1.0</v>
      </c>
      <c r="S919" s="16">
        <v>1571620.0</v>
      </c>
      <c r="T919" s="18">
        <v>6.36E-7</v>
      </c>
      <c r="U919" s="16">
        <v>0.0</v>
      </c>
      <c r="V919" s="16">
        <v>0.0</v>
      </c>
      <c r="W919" s="14" t="s">
        <v>2978</v>
      </c>
      <c r="X919" s="17"/>
      <c r="Y919" s="17"/>
      <c r="Z919" s="16">
        <v>22.6</v>
      </c>
      <c r="AA919" s="17"/>
      <c r="AB919" s="16">
        <v>0.0</v>
      </c>
      <c r="AC919" s="16">
        <v>-0.01</v>
      </c>
      <c r="AD919" s="16">
        <v>8.66</v>
      </c>
      <c r="AE919" s="17"/>
      <c r="AF919" s="17"/>
      <c r="AG919" s="16">
        <v>0.0</v>
      </c>
      <c r="AH919" s="16">
        <v>73824.0</v>
      </c>
      <c r="AI919" s="16">
        <v>0.0</v>
      </c>
      <c r="AJ919" s="16">
        <v>0.0</v>
      </c>
      <c r="AK919" s="16">
        <v>0.0</v>
      </c>
      <c r="AL919" s="16">
        <v>54686.0</v>
      </c>
      <c r="AM919" s="16">
        <v>0.0</v>
      </c>
      <c r="AN919" s="16">
        <v>0.0</v>
      </c>
      <c r="AO919" s="16">
        <v>0.0</v>
      </c>
      <c r="AP919" s="16">
        <v>28966.0</v>
      </c>
      <c r="AQ919" s="16">
        <v>0.0</v>
      </c>
      <c r="AR919" s="16">
        <v>0.0</v>
      </c>
      <c r="AS919" s="16">
        <v>0.0</v>
      </c>
      <c r="AT919" s="16">
        <v>42378.0</v>
      </c>
      <c r="AU919" s="16">
        <v>0.0</v>
      </c>
      <c r="AV919" s="16">
        <v>0.0</v>
      </c>
      <c r="AW919" s="16">
        <v>0.0</v>
      </c>
      <c r="AX919" s="16">
        <v>59944.0</v>
      </c>
      <c r="AY919" s="16">
        <v>0.0</v>
      </c>
      <c r="AZ919" s="16">
        <v>0.0</v>
      </c>
      <c r="BA919" s="16">
        <v>0.0</v>
      </c>
      <c r="BB919" s="16">
        <v>6026.0</v>
      </c>
      <c r="BC919" s="16">
        <v>0.0</v>
      </c>
      <c r="BD919" s="16">
        <v>0.0</v>
      </c>
      <c r="BE919" s="16">
        <v>0.0</v>
      </c>
      <c r="BF919" s="16">
        <v>1156878.0</v>
      </c>
      <c r="BG919" s="16">
        <v>0.0</v>
      </c>
      <c r="BH919" s="16">
        <v>0.0</v>
      </c>
      <c r="BI919" s="16">
        <v>0.0</v>
      </c>
      <c r="BJ919" s="16">
        <v>912.0</v>
      </c>
      <c r="BK919" s="16">
        <v>0.0</v>
      </c>
      <c r="BL919" s="16">
        <v>0.0</v>
      </c>
      <c r="BM919" s="16">
        <v>0.0</v>
      </c>
      <c r="BN919" s="16">
        <v>87152.0</v>
      </c>
      <c r="BO919" s="16">
        <v>0.0</v>
      </c>
      <c r="BP919" s="16">
        <v>0.0</v>
      </c>
      <c r="BQ919" s="16">
        <v>1.0</v>
      </c>
      <c r="BR919" s="16">
        <v>60854.0</v>
      </c>
      <c r="BS919" s="16">
        <v>0.0</v>
      </c>
      <c r="BT919" s="16">
        <v>0.0</v>
      </c>
    </row>
    <row r="920">
      <c r="A920" s="14" t="s">
        <v>8182</v>
      </c>
      <c r="B920" s="16">
        <v>11.0</v>
      </c>
      <c r="C920" s="16">
        <v>4086637.0</v>
      </c>
      <c r="D920" s="17"/>
      <c r="E920" s="14" t="s">
        <v>8183</v>
      </c>
      <c r="F920" s="14" t="s">
        <v>2630</v>
      </c>
      <c r="G920" s="14" t="s">
        <v>5166</v>
      </c>
      <c r="H920" s="14" t="s">
        <v>2978</v>
      </c>
      <c r="I920" s="14" t="s">
        <v>21</v>
      </c>
      <c r="J920" s="14" t="s">
        <v>4852</v>
      </c>
      <c r="K920" s="14" t="s">
        <v>8184</v>
      </c>
      <c r="L920" s="14" t="s">
        <v>8184</v>
      </c>
      <c r="M920" s="14" t="s">
        <v>8185</v>
      </c>
      <c r="N920" s="14" t="s">
        <v>5335</v>
      </c>
      <c r="P920" s="17"/>
      <c r="Q920" s="17"/>
      <c r="R920" s="16">
        <v>1.0</v>
      </c>
      <c r="S920" s="16">
        <v>1571650.0</v>
      </c>
      <c r="T920" s="18">
        <v>6.36E-7</v>
      </c>
      <c r="U920" s="16">
        <v>0.0</v>
      </c>
      <c r="V920" s="16">
        <v>0.0</v>
      </c>
      <c r="W920" s="14" t="s">
        <v>2978</v>
      </c>
      <c r="X920" s="17"/>
      <c r="Y920" s="17"/>
      <c r="Z920" s="16">
        <v>32.0</v>
      </c>
      <c r="AA920" s="17"/>
      <c r="AB920" s="16">
        <v>0.0</v>
      </c>
      <c r="AC920" s="16">
        <v>0.0</v>
      </c>
      <c r="AD920" s="16">
        <v>4.62</v>
      </c>
      <c r="AE920" s="17"/>
      <c r="AF920" s="17"/>
      <c r="AG920" s="16">
        <v>0.0</v>
      </c>
      <c r="AH920" s="16">
        <v>73822.0</v>
      </c>
      <c r="AI920" s="16">
        <v>0.0</v>
      </c>
      <c r="AJ920" s="16">
        <v>0.0</v>
      </c>
      <c r="AK920" s="16">
        <v>0.0</v>
      </c>
      <c r="AL920" s="16">
        <v>54674.0</v>
      </c>
      <c r="AM920" s="16">
        <v>0.0</v>
      </c>
      <c r="AN920" s="16">
        <v>0.0</v>
      </c>
      <c r="AO920" s="16">
        <v>0.0</v>
      </c>
      <c r="AP920" s="16">
        <v>28962.0</v>
      </c>
      <c r="AQ920" s="16">
        <v>0.0</v>
      </c>
      <c r="AR920" s="16">
        <v>0.0</v>
      </c>
      <c r="AS920" s="16">
        <v>0.0</v>
      </c>
      <c r="AT920" s="16">
        <v>42372.0</v>
      </c>
      <c r="AU920" s="16">
        <v>0.0</v>
      </c>
      <c r="AV920" s="16">
        <v>0.0</v>
      </c>
      <c r="AW920" s="16">
        <v>0.0</v>
      </c>
      <c r="AX920" s="16">
        <v>60022.0</v>
      </c>
      <c r="AY920" s="16">
        <v>0.0</v>
      </c>
      <c r="AZ920" s="16">
        <v>0.0</v>
      </c>
      <c r="BA920" s="16">
        <v>0.0</v>
      </c>
      <c r="BB920" s="16">
        <v>6026.0</v>
      </c>
      <c r="BC920" s="16">
        <v>0.0</v>
      </c>
      <c r="BD920" s="16">
        <v>0.0</v>
      </c>
      <c r="BE920" s="16">
        <v>1.0</v>
      </c>
      <c r="BF920" s="16">
        <v>1156866.0</v>
      </c>
      <c r="BG920" s="16">
        <v>0.0</v>
      </c>
      <c r="BH920" s="16">
        <v>0.0</v>
      </c>
      <c r="BI920" s="16">
        <v>0.0</v>
      </c>
      <c r="BJ920" s="16">
        <v>912.0</v>
      </c>
      <c r="BK920" s="16">
        <v>0.0</v>
      </c>
      <c r="BL920" s="16">
        <v>0.0</v>
      </c>
      <c r="BM920" s="16">
        <v>0.0</v>
      </c>
      <c r="BN920" s="16">
        <v>87134.0</v>
      </c>
      <c r="BO920" s="16">
        <v>0.0</v>
      </c>
      <c r="BP920" s="16">
        <v>0.0</v>
      </c>
      <c r="BQ920" s="16">
        <v>0.0</v>
      </c>
      <c r="BR920" s="16">
        <v>60860.0</v>
      </c>
      <c r="BS920" s="16">
        <v>0.0</v>
      </c>
      <c r="BT920" s="16">
        <v>0.0</v>
      </c>
    </row>
    <row r="921">
      <c r="A921" s="14" t="s">
        <v>8186</v>
      </c>
      <c r="B921" s="16">
        <v>11.0</v>
      </c>
      <c r="C921" s="16">
        <v>4074650.0</v>
      </c>
      <c r="D921" s="17"/>
      <c r="E921" s="14" t="s">
        <v>3462</v>
      </c>
      <c r="F921" s="14" t="s">
        <v>2622</v>
      </c>
      <c r="G921" s="14" t="s">
        <v>5166</v>
      </c>
      <c r="H921" s="14" t="s">
        <v>2978</v>
      </c>
      <c r="I921" s="14" t="s">
        <v>21</v>
      </c>
      <c r="J921" s="14" t="s">
        <v>4845</v>
      </c>
      <c r="K921" s="14" t="s">
        <v>8187</v>
      </c>
      <c r="L921" s="14" t="s">
        <v>8187</v>
      </c>
      <c r="M921" s="14" t="s">
        <v>8188</v>
      </c>
      <c r="N921" s="14" t="s">
        <v>5335</v>
      </c>
      <c r="P921" s="17"/>
      <c r="Q921" s="17"/>
      <c r="R921" s="16">
        <v>1.0</v>
      </c>
      <c r="S921" s="16">
        <v>1574314.0</v>
      </c>
      <c r="T921" s="18">
        <v>6.35E-7</v>
      </c>
      <c r="U921" s="16">
        <v>0.0</v>
      </c>
      <c r="V921" s="16">
        <v>0.0</v>
      </c>
      <c r="W921" s="14" t="s">
        <v>2978</v>
      </c>
      <c r="X921" s="17"/>
      <c r="Y921" s="17"/>
      <c r="Z921" s="16">
        <v>29.2</v>
      </c>
      <c r="AA921" s="17"/>
      <c r="AB921" s="16">
        <v>0.01</v>
      </c>
      <c r="AC921" s="16">
        <v>-0.03</v>
      </c>
      <c r="AD921" s="16">
        <v>8.87</v>
      </c>
      <c r="AE921" s="17"/>
      <c r="AF921" s="17"/>
      <c r="AG921" s="16">
        <v>0.0</v>
      </c>
      <c r="AH921" s="16">
        <v>74106.0</v>
      </c>
      <c r="AI921" s="16">
        <v>0.0</v>
      </c>
      <c r="AJ921" s="16">
        <v>0.0</v>
      </c>
      <c r="AK921" s="16">
        <v>0.0</v>
      </c>
      <c r="AL921" s="16">
        <v>53412.0</v>
      </c>
      <c r="AM921" s="16">
        <v>0.0</v>
      </c>
      <c r="AN921" s="16">
        <v>0.0</v>
      </c>
      <c r="AO921" s="16">
        <v>0.0</v>
      </c>
      <c r="AP921" s="16">
        <v>28920.0</v>
      </c>
      <c r="AQ921" s="16">
        <v>0.0</v>
      </c>
      <c r="AR921" s="16">
        <v>0.0</v>
      </c>
      <c r="AS921" s="16">
        <v>0.0</v>
      </c>
      <c r="AT921" s="16">
        <v>42670.0</v>
      </c>
      <c r="AU921" s="16">
        <v>0.0</v>
      </c>
      <c r="AV921" s="16">
        <v>0.0</v>
      </c>
      <c r="AW921" s="16">
        <v>0.0</v>
      </c>
      <c r="AX921" s="16">
        <v>61564.0</v>
      </c>
      <c r="AY921" s="16">
        <v>0.0</v>
      </c>
      <c r="AZ921" s="16">
        <v>0.0</v>
      </c>
      <c r="BA921" s="16">
        <v>0.0</v>
      </c>
      <c r="BB921" s="16">
        <v>6002.0</v>
      </c>
      <c r="BC921" s="16">
        <v>0.0</v>
      </c>
      <c r="BD921" s="16">
        <v>0.0</v>
      </c>
      <c r="BE921" s="16">
        <v>1.0</v>
      </c>
      <c r="BF921" s="16">
        <v>1159050.0</v>
      </c>
      <c r="BG921" s="16">
        <v>0.0</v>
      </c>
      <c r="BH921" s="16">
        <v>0.0</v>
      </c>
      <c r="BI921" s="16">
        <v>0.0</v>
      </c>
      <c r="BJ921" s="16">
        <v>912.0</v>
      </c>
      <c r="BK921" s="16">
        <v>0.0</v>
      </c>
      <c r="BL921" s="16">
        <v>0.0</v>
      </c>
      <c r="BM921" s="16">
        <v>0.0</v>
      </c>
      <c r="BN921" s="16">
        <v>86684.0</v>
      </c>
      <c r="BO921" s="16">
        <v>0.0</v>
      </c>
      <c r="BP921" s="16">
        <v>0.0</v>
      </c>
      <c r="BQ921" s="16">
        <v>0.0</v>
      </c>
      <c r="BR921" s="16">
        <v>60994.0</v>
      </c>
      <c r="BS921" s="16">
        <v>0.0</v>
      </c>
      <c r="BT921" s="16">
        <v>0.0</v>
      </c>
    </row>
    <row r="922">
      <c r="A922" s="14" t="s">
        <v>8189</v>
      </c>
      <c r="B922" s="16">
        <v>11.0</v>
      </c>
      <c r="C922" s="16">
        <v>4086633.0</v>
      </c>
      <c r="D922" s="14" t="s">
        <v>8190</v>
      </c>
      <c r="E922" s="14" t="s">
        <v>2622</v>
      </c>
      <c r="F922" s="14" t="s">
        <v>2631</v>
      </c>
      <c r="G922" s="14" t="s">
        <v>6733</v>
      </c>
      <c r="H922" s="14" t="s">
        <v>21</v>
      </c>
      <c r="I922" s="14" t="s">
        <v>2978</v>
      </c>
      <c r="J922" s="14" t="s">
        <v>4852</v>
      </c>
      <c r="K922" s="14" t="s">
        <v>8191</v>
      </c>
      <c r="L922" s="14" t="s">
        <v>8191</v>
      </c>
      <c r="M922" s="14" t="s">
        <v>8192</v>
      </c>
      <c r="N922" s="14" t="s">
        <v>409</v>
      </c>
      <c r="P922" s="17"/>
      <c r="Q922" s="17"/>
      <c r="R922" s="16">
        <v>1.0</v>
      </c>
      <c r="S922" s="16">
        <v>1576476.0</v>
      </c>
      <c r="T922" s="18">
        <v>6.34E-7</v>
      </c>
      <c r="U922" s="16">
        <v>0.0</v>
      </c>
      <c r="V922" s="16">
        <v>0.0</v>
      </c>
      <c r="W922" s="14" t="s">
        <v>2978</v>
      </c>
      <c r="X922" s="17"/>
      <c r="Y922" s="17"/>
      <c r="Z922" s="16">
        <v>21.9</v>
      </c>
      <c r="AA922" s="17"/>
      <c r="AB922" s="16">
        <v>0.0</v>
      </c>
      <c r="AC922" s="16">
        <v>0.0</v>
      </c>
      <c r="AD922" s="16">
        <v>8.77</v>
      </c>
      <c r="AE922" s="17"/>
      <c r="AF922" s="17"/>
      <c r="AG922" s="16">
        <v>0.0</v>
      </c>
      <c r="AH922" s="16">
        <v>73850.0</v>
      </c>
      <c r="AI922" s="16">
        <v>0.0</v>
      </c>
      <c r="AJ922" s="16">
        <v>0.0</v>
      </c>
      <c r="AK922" s="16">
        <v>0.0</v>
      </c>
      <c r="AL922" s="16">
        <v>55470.0</v>
      </c>
      <c r="AM922" s="16">
        <v>0.0</v>
      </c>
      <c r="AN922" s="16">
        <v>0.0</v>
      </c>
      <c r="AO922" s="16">
        <v>0.0</v>
      </c>
      <c r="AP922" s="16">
        <v>29024.0</v>
      </c>
      <c r="AQ922" s="16">
        <v>0.0</v>
      </c>
      <c r="AR922" s="16">
        <v>0.0</v>
      </c>
      <c r="AS922" s="16">
        <v>0.0</v>
      </c>
      <c r="AT922" s="16">
        <v>42716.0</v>
      </c>
      <c r="AU922" s="16">
        <v>0.0</v>
      </c>
      <c r="AV922" s="16">
        <v>0.0</v>
      </c>
      <c r="AW922" s="16">
        <v>0.0</v>
      </c>
      <c r="AX922" s="16">
        <v>60686.0</v>
      </c>
      <c r="AY922" s="16">
        <v>0.0</v>
      </c>
      <c r="AZ922" s="16">
        <v>0.0</v>
      </c>
      <c r="BA922" s="16">
        <v>0.0</v>
      </c>
      <c r="BB922" s="16">
        <v>6050.0</v>
      </c>
      <c r="BC922" s="16">
        <v>0.0</v>
      </c>
      <c r="BD922" s="16">
        <v>0.0</v>
      </c>
      <c r="BE922" s="16">
        <v>1.0</v>
      </c>
      <c r="BF922" s="16">
        <v>1159270.0</v>
      </c>
      <c r="BG922" s="16">
        <v>0.0</v>
      </c>
      <c r="BH922" s="16">
        <v>0.0</v>
      </c>
      <c r="BI922" s="16">
        <v>0.0</v>
      </c>
      <c r="BJ922" s="16">
        <v>912.0</v>
      </c>
      <c r="BK922" s="16">
        <v>0.0</v>
      </c>
      <c r="BL922" s="16">
        <v>0.0</v>
      </c>
      <c r="BM922" s="16">
        <v>0.0</v>
      </c>
      <c r="BN922" s="16">
        <v>87514.0</v>
      </c>
      <c r="BO922" s="16">
        <v>0.0</v>
      </c>
      <c r="BP922" s="16">
        <v>0.0</v>
      </c>
      <c r="BQ922" s="16">
        <v>0.0</v>
      </c>
      <c r="BR922" s="16">
        <v>60984.0</v>
      </c>
      <c r="BS922" s="16">
        <v>0.0</v>
      </c>
      <c r="BT922" s="16">
        <v>0.0</v>
      </c>
    </row>
    <row r="923">
      <c r="A923" s="14" t="s">
        <v>8193</v>
      </c>
      <c r="B923" s="16">
        <v>11.0</v>
      </c>
      <c r="C923" s="16">
        <v>4074646.0</v>
      </c>
      <c r="D923" s="17"/>
      <c r="E923" s="14" t="s">
        <v>2622</v>
      </c>
      <c r="F923" s="14" t="s">
        <v>2621</v>
      </c>
      <c r="G923" s="14" t="s">
        <v>5166</v>
      </c>
      <c r="H923" s="14" t="s">
        <v>2978</v>
      </c>
      <c r="I923" s="14" t="s">
        <v>21</v>
      </c>
      <c r="J923" s="14" t="s">
        <v>4845</v>
      </c>
      <c r="K923" s="14" t="s">
        <v>8194</v>
      </c>
      <c r="L923" s="14" t="s">
        <v>8194</v>
      </c>
      <c r="M923" s="14" t="s">
        <v>8195</v>
      </c>
      <c r="N923" s="14" t="s">
        <v>4848</v>
      </c>
      <c r="P923" s="17"/>
      <c r="Q923" s="17"/>
      <c r="R923" s="16">
        <v>1.0</v>
      </c>
      <c r="S923" s="16">
        <v>1580458.0</v>
      </c>
      <c r="T923" s="18">
        <v>6.33E-7</v>
      </c>
      <c r="U923" s="16">
        <v>0.0</v>
      </c>
      <c r="V923" s="16">
        <v>0.0</v>
      </c>
      <c r="W923" s="14" t="s">
        <v>2978</v>
      </c>
      <c r="X923" s="17"/>
      <c r="Y923" s="17"/>
      <c r="Z923" s="16">
        <v>10.8</v>
      </c>
      <c r="AA923" s="16">
        <v>0.117</v>
      </c>
      <c r="AB923" s="16">
        <v>0.0</v>
      </c>
      <c r="AC923" s="16">
        <v>0.0</v>
      </c>
      <c r="AD923" s="16">
        <v>1.65</v>
      </c>
      <c r="AE923" s="17"/>
      <c r="AF923" s="17"/>
      <c r="AG923" s="16">
        <v>0.0</v>
      </c>
      <c r="AH923" s="16">
        <v>74290.0</v>
      </c>
      <c r="AI923" s="16">
        <v>0.0</v>
      </c>
      <c r="AJ923" s="16">
        <v>0.0</v>
      </c>
      <c r="AK923" s="16">
        <v>0.0</v>
      </c>
      <c r="AL923" s="16">
        <v>54274.0</v>
      </c>
      <c r="AM923" s="16">
        <v>0.0</v>
      </c>
      <c r="AN923" s="16">
        <v>0.0</v>
      </c>
      <c r="AO923" s="16">
        <v>0.0</v>
      </c>
      <c r="AP923" s="16">
        <v>28998.0</v>
      </c>
      <c r="AQ923" s="16">
        <v>0.0</v>
      </c>
      <c r="AR923" s="16">
        <v>0.0</v>
      </c>
      <c r="AS923" s="16">
        <v>0.0</v>
      </c>
      <c r="AT923" s="16">
        <v>43070.0</v>
      </c>
      <c r="AU923" s="16">
        <v>0.0</v>
      </c>
      <c r="AV923" s="16">
        <v>0.0</v>
      </c>
      <c r="AW923" s="16">
        <v>0.0</v>
      </c>
      <c r="AX923" s="16">
        <v>61952.0</v>
      </c>
      <c r="AY923" s="16">
        <v>0.0</v>
      </c>
      <c r="AZ923" s="16">
        <v>0.0</v>
      </c>
      <c r="BA923" s="16">
        <v>0.0</v>
      </c>
      <c r="BB923" s="16">
        <v>6008.0</v>
      </c>
      <c r="BC923" s="16">
        <v>0.0</v>
      </c>
      <c r="BD923" s="16">
        <v>0.0</v>
      </c>
      <c r="BE923" s="16">
        <v>1.0</v>
      </c>
      <c r="BF923" s="16">
        <v>1162424.0</v>
      </c>
      <c r="BG923" s="16">
        <v>0.0</v>
      </c>
      <c r="BH923" s="16">
        <v>0.0</v>
      </c>
      <c r="BI923" s="16">
        <v>0.0</v>
      </c>
      <c r="BJ923" s="16">
        <v>912.0</v>
      </c>
      <c r="BK923" s="16">
        <v>0.0</v>
      </c>
      <c r="BL923" s="16">
        <v>0.0</v>
      </c>
      <c r="BM923" s="16">
        <v>0.0</v>
      </c>
      <c r="BN923" s="16">
        <v>87284.0</v>
      </c>
      <c r="BO923" s="16">
        <v>0.0</v>
      </c>
      <c r="BP923" s="16">
        <v>0.0</v>
      </c>
      <c r="BQ923" s="16">
        <v>0.0</v>
      </c>
      <c r="BR923" s="16">
        <v>61246.0</v>
      </c>
      <c r="BS923" s="16">
        <v>0.0</v>
      </c>
      <c r="BT923" s="16">
        <v>0.0</v>
      </c>
    </row>
    <row r="924">
      <c r="A924" s="14" t="s">
        <v>8196</v>
      </c>
      <c r="B924" s="16">
        <v>11.0</v>
      </c>
      <c r="C924" s="16">
        <v>4055630.0</v>
      </c>
      <c r="D924" s="14" t="s">
        <v>6480</v>
      </c>
      <c r="E924" s="14" t="s">
        <v>2630</v>
      </c>
      <c r="F924" s="14" t="s">
        <v>2621</v>
      </c>
      <c r="G924" s="14" t="s">
        <v>6733</v>
      </c>
      <c r="H924" s="14" t="s">
        <v>21</v>
      </c>
      <c r="I924" s="14" t="s">
        <v>2978</v>
      </c>
      <c r="J924" s="14" t="s">
        <v>4845</v>
      </c>
      <c r="K924" s="14" t="s">
        <v>8197</v>
      </c>
      <c r="L924" s="14" t="s">
        <v>8197</v>
      </c>
      <c r="M924" s="14" t="s">
        <v>8198</v>
      </c>
      <c r="N924" s="14" t="s">
        <v>409</v>
      </c>
      <c r="P924" s="17"/>
      <c r="Q924" s="17"/>
      <c r="R924" s="16">
        <v>1.0</v>
      </c>
      <c r="S924" s="16">
        <v>1584276.0</v>
      </c>
      <c r="T924" s="18">
        <v>6.31E-7</v>
      </c>
      <c r="U924" s="16">
        <v>0.0</v>
      </c>
      <c r="V924" s="16">
        <v>0.0</v>
      </c>
      <c r="W924" s="14" t="s">
        <v>2978</v>
      </c>
      <c r="X924" s="17"/>
      <c r="Y924" s="17"/>
      <c r="Z924" s="16">
        <v>18.3</v>
      </c>
      <c r="AA924" s="17"/>
      <c r="AB924" s="16">
        <v>0.0</v>
      </c>
      <c r="AC924" s="16">
        <v>0.0</v>
      </c>
      <c r="AD924" s="16">
        <v>6.33</v>
      </c>
      <c r="AE924" s="16">
        <v>1.0</v>
      </c>
      <c r="AF924" s="16">
        <v>0.074</v>
      </c>
      <c r="AG924" s="16">
        <v>0.0</v>
      </c>
      <c r="AH924" s="16">
        <v>74540.0</v>
      </c>
      <c r="AI924" s="16">
        <v>0.0</v>
      </c>
      <c r="AJ924" s="16">
        <v>0.0</v>
      </c>
      <c r="AK924" s="16">
        <v>0.0</v>
      </c>
      <c r="AL924" s="16">
        <v>55686.0</v>
      </c>
      <c r="AM924" s="16">
        <v>0.0</v>
      </c>
      <c r="AN924" s="16">
        <v>0.0</v>
      </c>
      <c r="AO924" s="16">
        <v>0.0</v>
      </c>
      <c r="AP924" s="16">
        <v>29048.0</v>
      </c>
      <c r="AQ924" s="16">
        <v>0.0</v>
      </c>
      <c r="AR924" s="16">
        <v>0.0</v>
      </c>
      <c r="AS924" s="16">
        <v>0.0</v>
      </c>
      <c r="AT924" s="16">
        <v>43992.0</v>
      </c>
      <c r="AU924" s="16">
        <v>0.0</v>
      </c>
      <c r="AV924" s="16">
        <v>0.0</v>
      </c>
      <c r="AW924" s="16">
        <v>0.0</v>
      </c>
      <c r="AX924" s="16">
        <v>62402.0</v>
      </c>
      <c r="AY924" s="16">
        <v>0.0</v>
      </c>
      <c r="AZ924" s="16">
        <v>0.0</v>
      </c>
      <c r="BA924" s="16">
        <v>0.0</v>
      </c>
      <c r="BB924" s="16">
        <v>4428.0</v>
      </c>
      <c r="BC924" s="16">
        <v>0.0</v>
      </c>
      <c r="BD924" s="16">
        <v>0.0</v>
      </c>
      <c r="BE924" s="16">
        <v>1.0</v>
      </c>
      <c r="BF924" s="16">
        <v>1165362.0</v>
      </c>
      <c r="BG924" s="16">
        <v>0.0</v>
      </c>
      <c r="BH924" s="16">
        <v>0.0</v>
      </c>
      <c r="BI924" s="16">
        <v>0.0</v>
      </c>
      <c r="BJ924" s="16">
        <v>910.0</v>
      </c>
      <c r="BK924" s="16">
        <v>0.0</v>
      </c>
      <c r="BL924" s="16">
        <v>0.0</v>
      </c>
      <c r="BM924" s="16">
        <v>0.0</v>
      </c>
      <c r="BN924" s="16">
        <v>86536.0</v>
      </c>
      <c r="BO924" s="16">
        <v>0.0</v>
      </c>
      <c r="BP924" s="16">
        <v>0.0</v>
      </c>
      <c r="BQ924" s="16">
        <v>0.0</v>
      </c>
      <c r="BR924" s="16">
        <v>61372.0</v>
      </c>
      <c r="BS924" s="16">
        <v>0.0</v>
      </c>
      <c r="BT924" s="16">
        <v>0.0</v>
      </c>
    </row>
    <row r="925">
      <c r="A925" s="14" t="s">
        <v>8199</v>
      </c>
      <c r="B925" s="16">
        <v>11.0</v>
      </c>
      <c r="C925" s="16">
        <v>4055630.0</v>
      </c>
      <c r="D925" s="17"/>
      <c r="E925" s="14" t="s">
        <v>2630</v>
      </c>
      <c r="F925" s="14" t="s">
        <v>2622</v>
      </c>
      <c r="G925" s="14" t="s">
        <v>5166</v>
      </c>
      <c r="H925" s="14" t="s">
        <v>2978</v>
      </c>
      <c r="I925" s="14" t="s">
        <v>21</v>
      </c>
      <c r="J925" s="14" t="s">
        <v>4845</v>
      </c>
      <c r="K925" s="14" t="s">
        <v>8197</v>
      </c>
      <c r="L925" s="14" t="s">
        <v>8197</v>
      </c>
      <c r="M925" s="14" t="s">
        <v>8200</v>
      </c>
      <c r="N925" s="14" t="s">
        <v>409</v>
      </c>
      <c r="P925" s="17"/>
      <c r="Q925" s="17"/>
      <c r="R925" s="16">
        <v>1.0</v>
      </c>
      <c r="S925" s="16">
        <v>1584394.0</v>
      </c>
      <c r="T925" s="18">
        <v>6.31E-7</v>
      </c>
      <c r="U925" s="16">
        <v>0.0</v>
      </c>
      <c r="V925" s="16">
        <v>0.0</v>
      </c>
      <c r="W925" s="14" t="s">
        <v>2978</v>
      </c>
      <c r="X925" s="17"/>
      <c r="Y925" s="17"/>
      <c r="Z925" s="16">
        <v>18.3</v>
      </c>
      <c r="AA925" s="17"/>
      <c r="AB925" s="16">
        <v>0.0</v>
      </c>
      <c r="AC925" s="16">
        <v>0.0</v>
      </c>
      <c r="AD925" s="16">
        <v>6.33</v>
      </c>
      <c r="AE925" s="16">
        <v>1.0</v>
      </c>
      <c r="AF925" s="16">
        <v>0.074</v>
      </c>
      <c r="AG925" s="16">
        <v>0.0</v>
      </c>
      <c r="AH925" s="16">
        <v>74662.0</v>
      </c>
      <c r="AI925" s="16">
        <v>0.0</v>
      </c>
      <c r="AJ925" s="16">
        <v>0.0</v>
      </c>
      <c r="AK925" s="16">
        <v>0.0</v>
      </c>
      <c r="AL925" s="16">
        <v>55706.0</v>
      </c>
      <c r="AM925" s="16">
        <v>0.0</v>
      </c>
      <c r="AN925" s="16">
        <v>0.0</v>
      </c>
      <c r="AO925" s="16">
        <v>0.0</v>
      </c>
      <c r="AP925" s="16">
        <v>29048.0</v>
      </c>
      <c r="AQ925" s="16">
        <v>0.0</v>
      </c>
      <c r="AR925" s="16">
        <v>0.0</v>
      </c>
      <c r="AS925" s="16">
        <v>0.0</v>
      </c>
      <c r="AT925" s="16">
        <v>43980.0</v>
      </c>
      <c r="AU925" s="16">
        <v>0.0</v>
      </c>
      <c r="AV925" s="16">
        <v>0.0</v>
      </c>
      <c r="AW925" s="16">
        <v>0.0</v>
      </c>
      <c r="AX925" s="16">
        <v>62402.0</v>
      </c>
      <c r="AY925" s="16">
        <v>0.0</v>
      </c>
      <c r="AZ925" s="16">
        <v>0.0</v>
      </c>
      <c r="BA925" s="16">
        <v>0.0</v>
      </c>
      <c r="BB925" s="16">
        <v>4406.0</v>
      </c>
      <c r="BC925" s="16">
        <v>0.0</v>
      </c>
      <c r="BD925" s="16">
        <v>0.0</v>
      </c>
      <c r="BE925" s="16">
        <v>1.0</v>
      </c>
      <c r="BF925" s="16">
        <v>1165354.0</v>
      </c>
      <c r="BG925" s="16">
        <v>0.0</v>
      </c>
      <c r="BH925" s="16">
        <v>0.0</v>
      </c>
      <c r="BI925" s="16">
        <v>0.0</v>
      </c>
      <c r="BJ925" s="16">
        <v>910.0</v>
      </c>
      <c r="BK925" s="16">
        <v>0.0</v>
      </c>
      <c r="BL925" s="16">
        <v>0.0</v>
      </c>
      <c r="BM925" s="16">
        <v>0.0</v>
      </c>
      <c r="BN925" s="16">
        <v>86532.0</v>
      </c>
      <c r="BO925" s="16">
        <v>0.0</v>
      </c>
      <c r="BP925" s="16">
        <v>0.0</v>
      </c>
      <c r="BQ925" s="16">
        <v>0.0</v>
      </c>
      <c r="BR925" s="16">
        <v>61394.0</v>
      </c>
      <c r="BS925" s="16">
        <v>0.0</v>
      </c>
      <c r="BT925" s="16">
        <v>0.0</v>
      </c>
    </row>
    <row r="926">
      <c r="A926" s="14" t="s">
        <v>8201</v>
      </c>
      <c r="B926" s="16">
        <v>11.0</v>
      </c>
      <c r="C926" s="16">
        <v>4086629.0</v>
      </c>
      <c r="D926" s="14" t="s">
        <v>8202</v>
      </c>
      <c r="E926" s="14" t="s">
        <v>2630</v>
      </c>
      <c r="F926" s="14" t="s">
        <v>2622</v>
      </c>
      <c r="G926" s="14" t="s">
        <v>5166</v>
      </c>
      <c r="H926" s="14" t="s">
        <v>2978</v>
      </c>
      <c r="I926" s="14" t="s">
        <v>21</v>
      </c>
      <c r="J926" s="14" t="s">
        <v>4852</v>
      </c>
      <c r="K926" s="14" t="s">
        <v>8203</v>
      </c>
      <c r="L926" s="14" t="s">
        <v>8203</v>
      </c>
      <c r="M926" s="14" t="s">
        <v>8204</v>
      </c>
      <c r="N926" s="14" t="s">
        <v>409</v>
      </c>
      <c r="P926" s="17"/>
      <c r="Q926" s="17"/>
      <c r="R926" s="16">
        <v>1.0</v>
      </c>
      <c r="S926" s="16">
        <v>1585284.0</v>
      </c>
      <c r="T926" s="18">
        <v>6.31E-7</v>
      </c>
      <c r="U926" s="16">
        <v>0.0</v>
      </c>
      <c r="V926" s="16">
        <v>0.0</v>
      </c>
      <c r="W926" s="14" t="s">
        <v>2978</v>
      </c>
      <c r="X926" s="17"/>
      <c r="Y926" s="17"/>
      <c r="Z926" s="16">
        <v>22.0</v>
      </c>
      <c r="AA926" s="17"/>
      <c r="AB926" s="16">
        <v>0.0</v>
      </c>
      <c r="AC926" s="16">
        <v>0.01</v>
      </c>
      <c r="AD926" s="16">
        <v>6.24</v>
      </c>
      <c r="AE926" s="17"/>
      <c r="AF926" s="17"/>
      <c r="AG926" s="16">
        <v>0.0</v>
      </c>
      <c r="AH926" s="16">
        <v>74170.0</v>
      </c>
      <c r="AI926" s="16">
        <v>0.0</v>
      </c>
      <c r="AJ926" s="16">
        <v>0.0</v>
      </c>
      <c r="AK926" s="16">
        <v>0.0</v>
      </c>
      <c r="AL926" s="16">
        <v>56894.0</v>
      </c>
      <c r="AM926" s="16">
        <v>0.0</v>
      </c>
      <c r="AN926" s="16">
        <v>0.0</v>
      </c>
      <c r="AO926" s="16">
        <v>0.0</v>
      </c>
      <c r="AP926" s="16">
        <v>29154.0</v>
      </c>
      <c r="AQ926" s="16">
        <v>0.0</v>
      </c>
      <c r="AR926" s="16">
        <v>0.0</v>
      </c>
      <c r="AS926" s="16">
        <v>0.0</v>
      </c>
      <c r="AT926" s="16">
        <v>43278.0</v>
      </c>
      <c r="AU926" s="16">
        <v>0.0</v>
      </c>
      <c r="AV926" s="16">
        <v>0.0</v>
      </c>
      <c r="AW926" s="16">
        <v>0.0</v>
      </c>
      <c r="AX926" s="16">
        <v>61682.0</v>
      </c>
      <c r="AY926" s="16">
        <v>0.0</v>
      </c>
      <c r="AZ926" s="16">
        <v>0.0</v>
      </c>
      <c r="BA926" s="16">
        <v>0.0</v>
      </c>
      <c r="BB926" s="16">
        <v>6038.0</v>
      </c>
      <c r="BC926" s="16">
        <v>0.0</v>
      </c>
      <c r="BD926" s="16">
        <v>0.0</v>
      </c>
      <c r="BE926" s="16">
        <v>0.0</v>
      </c>
      <c r="BF926" s="16">
        <v>1163608.0</v>
      </c>
      <c r="BG926" s="16">
        <v>0.0</v>
      </c>
      <c r="BH926" s="16">
        <v>0.0</v>
      </c>
      <c r="BI926" s="16">
        <v>0.0</v>
      </c>
      <c r="BJ926" s="16">
        <v>912.0</v>
      </c>
      <c r="BK926" s="16">
        <v>0.0</v>
      </c>
      <c r="BL926" s="16">
        <v>0.0</v>
      </c>
      <c r="BM926" s="16">
        <v>1.0</v>
      </c>
      <c r="BN926" s="16">
        <v>88198.0</v>
      </c>
      <c r="BO926" s="16">
        <v>0.0</v>
      </c>
      <c r="BP926" s="16">
        <v>0.0</v>
      </c>
      <c r="BQ926" s="16">
        <v>0.0</v>
      </c>
      <c r="BR926" s="16">
        <v>61350.0</v>
      </c>
      <c r="BS926" s="16">
        <v>0.0</v>
      </c>
      <c r="BT926" s="16">
        <v>0.0</v>
      </c>
    </row>
    <row r="927">
      <c r="A927" s="14" t="s">
        <v>8205</v>
      </c>
      <c r="B927" s="16">
        <v>11.0</v>
      </c>
      <c r="C927" s="16">
        <v>4086628.0</v>
      </c>
      <c r="D927" s="14" t="s">
        <v>8206</v>
      </c>
      <c r="E927" s="14" t="s">
        <v>2622</v>
      </c>
      <c r="F927" s="14" t="s">
        <v>2621</v>
      </c>
      <c r="G927" s="14" t="s">
        <v>5166</v>
      </c>
      <c r="H927" s="14" t="s">
        <v>2978</v>
      </c>
      <c r="I927" s="14" t="s">
        <v>21</v>
      </c>
      <c r="J927" s="14" t="s">
        <v>4852</v>
      </c>
      <c r="K927" s="14" t="s">
        <v>8207</v>
      </c>
      <c r="L927" s="14" t="s">
        <v>8207</v>
      </c>
      <c r="M927" s="14" t="s">
        <v>8208</v>
      </c>
      <c r="N927" s="14" t="s">
        <v>4848</v>
      </c>
      <c r="P927" s="17"/>
      <c r="Q927" s="17"/>
      <c r="R927" s="16">
        <v>1.0</v>
      </c>
      <c r="S927" s="16">
        <v>1586718.0</v>
      </c>
      <c r="T927" s="18">
        <v>6.3E-7</v>
      </c>
      <c r="U927" s="16">
        <v>0.0</v>
      </c>
      <c r="V927" s="16">
        <v>0.0</v>
      </c>
      <c r="W927" s="14" t="s">
        <v>2978</v>
      </c>
      <c r="X927" s="17"/>
      <c r="Y927" s="17"/>
      <c r="Z927" s="16">
        <v>11.3</v>
      </c>
      <c r="AA927" s="17"/>
      <c r="AB927" s="16">
        <v>0.0</v>
      </c>
      <c r="AC927" s="16">
        <v>-0.01</v>
      </c>
      <c r="AD927" s="16">
        <v>8.85</v>
      </c>
      <c r="AE927" s="17"/>
      <c r="AF927" s="17"/>
      <c r="AG927" s="16">
        <v>0.0</v>
      </c>
      <c r="AH927" s="16">
        <v>74236.0</v>
      </c>
      <c r="AI927" s="16">
        <v>0.0</v>
      </c>
      <c r="AJ927" s="16">
        <v>0.0</v>
      </c>
      <c r="AK927" s="16">
        <v>0.0</v>
      </c>
      <c r="AL927" s="16">
        <v>57122.0</v>
      </c>
      <c r="AM927" s="16">
        <v>0.0</v>
      </c>
      <c r="AN927" s="16">
        <v>0.0</v>
      </c>
      <c r="AO927" s="16">
        <v>0.0</v>
      </c>
      <c r="AP927" s="16">
        <v>29162.0</v>
      </c>
      <c r="AQ927" s="16">
        <v>0.0</v>
      </c>
      <c r="AR927" s="16">
        <v>0.0</v>
      </c>
      <c r="AS927" s="16">
        <v>0.0</v>
      </c>
      <c r="AT927" s="16">
        <v>43386.0</v>
      </c>
      <c r="AU927" s="16">
        <v>0.0</v>
      </c>
      <c r="AV927" s="16">
        <v>0.0</v>
      </c>
      <c r="AW927" s="16">
        <v>0.0</v>
      </c>
      <c r="AX927" s="16">
        <v>61842.0</v>
      </c>
      <c r="AY927" s="16">
        <v>0.0</v>
      </c>
      <c r="AZ927" s="16">
        <v>0.0</v>
      </c>
      <c r="BA927" s="16">
        <v>0.0</v>
      </c>
      <c r="BB927" s="16">
        <v>6038.0</v>
      </c>
      <c r="BC927" s="16">
        <v>0.0</v>
      </c>
      <c r="BD927" s="16">
        <v>0.0</v>
      </c>
      <c r="BE927" s="16">
        <v>1.0</v>
      </c>
      <c r="BF927" s="16">
        <v>1164308.0</v>
      </c>
      <c r="BG927" s="16">
        <v>0.0</v>
      </c>
      <c r="BH927" s="16">
        <v>0.0</v>
      </c>
      <c r="BI927" s="16">
        <v>0.0</v>
      </c>
      <c r="BJ927" s="16">
        <v>912.0</v>
      </c>
      <c r="BK927" s="16">
        <v>0.0</v>
      </c>
      <c r="BL927" s="16">
        <v>0.0</v>
      </c>
      <c r="BM927" s="16">
        <v>0.0</v>
      </c>
      <c r="BN927" s="16">
        <v>88310.0</v>
      </c>
      <c r="BO927" s="16">
        <v>0.0</v>
      </c>
      <c r="BP927" s="16">
        <v>0.0</v>
      </c>
      <c r="BQ927" s="16">
        <v>0.0</v>
      </c>
      <c r="BR927" s="16">
        <v>61402.0</v>
      </c>
      <c r="BS927" s="16">
        <v>0.0</v>
      </c>
      <c r="BT927" s="16">
        <v>0.0</v>
      </c>
    </row>
    <row r="928">
      <c r="A928" s="14" t="s">
        <v>8209</v>
      </c>
      <c r="B928" s="16">
        <v>11.0</v>
      </c>
      <c r="C928" s="16">
        <v>4055624.0</v>
      </c>
      <c r="D928" s="17"/>
      <c r="E928" s="14" t="s">
        <v>2622</v>
      </c>
      <c r="F928" s="14" t="s">
        <v>2621</v>
      </c>
      <c r="G928" s="14" t="s">
        <v>5166</v>
      </c>
      <c r="H928" s="14" t="s">
        <v>2978</v>
      </c>
      <c r="I928" s="14" t="s">
        <v>21</v>
      </c>
      <c r="J928" s="14" t="s">
        <v>4845</v>
      </c>
      <c r="K928" s="14" t="s">
        <v>8210</v>
      </c>
      <c r="L928" s="14" t="s">
        <v>8210</v>
      </c>
      <c r="M928" s="14" t="s">
        <v>8211</v>
      </c>
      <c r="N928" s="14" t="s">
        <v>409</v>
      </c>
      <c r="P928" s="17"/>
      <c r="Q928" s="17"/>
      <c r="R928" s="16">
        <v>1.0</v>
      </c>
      <c r="S928" s="16">
        <v>1586744.0</v>
      </c>
      <c r="T928" s="18">
        <v>6.3E-7</v>
      </c>
      <c r="U928" s="16">
        <v>0.0</v>
      </c>
      <c r="V928" s="16">
        <v>0.0</v>
      </c>
      <c r="W928" s="14" t="s">
        <v>2978</v>
      </c>
      <c r="X928" s="17"/>
      <c r="Y928" s="17"/>
      <c r="Z928" s="16">
        <v>22.0</v>
      </c>
      <c r="AA928" s="17"/>
      <c r="AB928" s="16">
        <v>0.0</v>
      </c>
      <c r="AC928" s="16">
        <v>0.0</v>
      </c>
      <c r="AD928" s="16">
        <v>8.9</v>
      </c>
      <c r="AE928" s="16">
        <v>0.07</v>
      </c>
      <c r="AF928" s="16">
        <v>0.079</v>
      </c>
      <c r="AG928" s="16">
        <v>0.0</v>
      </c>
      <c r="AH928" s="16">
        <v>74688.0</v>
      </c>
      <c r="AI928" s="16">
        <v>0.0</v>
      </c>
      <c r="AJ928" s="16">
        <v>0.0</v>
      </c>
      <c r="AK928" s="16">
        <v>0.0</v>
      </c>
      <c r="AL928" s="16">
        <v>56110.0</v>
      </c>
      <c r="AM928" s="16">
        <v>0.0</v>
      </c>
      <c r="AN928" s="16">
        <v>0.0</v>
      </c>
      <c r="AO928" s="16">
        <v>0.0</v>
      </c>
      <c r="AP928" s="16">
        <v>29082.0</v>
      </c>
      <c r="AQ928" s="16">
        <v>0.0</v>
      </c>
      <c r="AR928" s="16">
        <v>0.0</v>
      </c>
      <c r="AS928" s="16">
        <v>0.0</v>
      </c>
      <c r="AT928" s="16">
        <v>44102.0</v>
      </c>
      <c r="AU928" s="16">
        <v>0.0</v>
      </c>
      <c r="AV928" s="16">
        <v>0.0</v>
      </c>
      <c r="AW928" s="16">
        <v>0.0</v>
      </c>
      <c r="AX928" s="16">
        <v>62518.0</v>
      </c>
      <c r="AY928" s="16">
        <v>0.0</v>
      </c>
      <c r="AZ928" s="16">
        <v>0.0</v>
      </c>
      <c r="BA928" s="16">
        <v>0.0</v>
      </c>
      <c r="BB928" s="16">
        <v>4404.0</v>
      </c>
      <c r="BC928" s="16">
        <v>0.0</v>
      </c>
      <c r="BD928" s="16">
        <v>0.0</v>
      </c>
      <c r="BE928" s="16">
        <v>1.0</v>
      </c>
      <c r="BF928" s="16">
        <v>1166736.0</v>
      </c>
      <c r="BG928" s="16">
        <v>0.0</v>
      </c>
      <c r="BH928" s="16">
        <v>0.0</v>
      </c>
      <c r="BI928" s="16">
        <v>0.0</v>
      </c>
      <c r="BJ928" s="16">
        <v>912.0</v>
      </c>
      <c r="BK928" s="16">
        <v>0.0</v>
      </c>
      <c r="BL928" s="16">
        <v>0.0</v>
      </c>
      <c r="BM928" s="16">
        <v>0.0</v>
      </c>
      <c r="BN928" s="16">
        <v>86712.0</v>
      </c>
      <c r="BO928" s="16">
        <v>0.0</v>
      </c>
      <c r="BP928" s="16">
        <v>0.0</v>
      </c>
      <c r="BQ928" s="16">
        <v>0.0</v>
      </c>
      <c r="BR928" s="16">
        <v>61480.0</v>
      </c>
      <c r="BS928" s="16">
        <v>0.0</v>
      </c>
      <c r="BT928" s="16">
        <v>0.0</v>
      </c>
    </row>
    <row r="929">
      <c r="A929" s="14" t="s">
        <v>8212</v>
      </c>
      <c r="B929" s="16">
        <v>11.0</v>
      </c>
      <c r="C929" s="16">
        <v>4074638.0</v>
      </c>
      <c r="D929" s="17"/>
      <c r="E929" s="14" t="s">
        <v>2631</v>
      </c>
      <c r="F929" s="14" t="s">
        <v>2621</v>
      </c>
      <c r="G929" s="14" t="s">
        <v>5166</v>
      </c>
      <c r="H929" s="14" t="s">
        <v>2978</v>
      </c>
      <c r="I929" s="14" t="s">
        <v>21</v>
      </c>
      <c r="J929" s="14" t="s">
        <v>4845</v>
      </c>
      <c r="K929" s="14" t="s">
        <v>8213</v>
      </c>
      <c r="L929" s="14" t="s">
        <v>8213</v>
      </c>
      <c r="M929" s="14" t="s">
        <v>8214</v>
      </c>
      <c r="N929" s="14" t="s">
        <v>5348</v>
      </c>
      <c r="O929" s="17"/>
      <c r="P929" s="17"/>
      <c r="Q929" s="17"/>
      <c r="R929" s="16">
        <v>1.0</v>
      </c>
      <c r="S929" s="16">
        <v>1587656.0</v>
      </c>
      <c r="T929" s="18">
        <v>6.3E-7</v>
      </c>
      <c r="U929" s="16">
        <v>0.0</v>
      </c>
      <c r="V929" s="16">
        <v>0.0</v>
      </c>
      <c r="W929" s="14" t="s">
        <v>2978</v>
      </c>
      <c r="X929" s="17"/>
      <c r="Y929" s="17"/>
      <c r="Z929" s="16">
        <v>39.0</v>
      </c>
      <c r="AA929" s="16">
        <v>0.532</v>
      </c>
      <c r="AB929" s="16">
        <v>0.01</v>
      </c>
      <c r="AC929" s="16">
        <v>-0.03</v>
      </c>
      <c r="AD929" s="16">
        <v>8.76</v>
      </c>
      <c r="AE929" s="17"/>
      <c r="AF929" s="17"/>
      <c r="AG929" s="16">
        <v>0.0</v>
      </c>
      <c r="AH929" s="16">
        <v>74498.0</v>
      </c>
      <c r="AI929" s="16">
        <v>0.0</v>
      </c>
      <c r="AJ929" s="16">
        <v>0.0</v>
      </c>
      <c r="AK929" s="16">
        <v>0.0</v>
      </c>
      <c r="AL929" s="16">
        <v>55412.0</v>
      </c>
      <c r="AM929" s="16">
        <v>0.0</v>
      </c>
      <c r="AN929" s="16">
        <v>0.0</v>
      </c>
      <c r="AO929" s="16">
        <v>0.0</v>
      </c>
      <c r="AP929" s="16">
        <v>29088.0</v>
      </c>
      <c r="AQ929" s="16">
        <v>0.0</v>
      </c>
      <c r="AR929" s="16">
        <v>0.0</v>
      </c>
      <c r="AS929" s="16">
        <v>0.0</v>
      </c>
      <c r="AT929" s="16">
        <v>43568.0</v>
      </c>
      <c r="AU929" s="16">
        <v>0.0</v>
      </c>
      <c r="AV929" s="16">
        <v>0.0</v>
      </c>
      <c r="AW929" s="16">
        <v>0.0</v>
      </c>
      <c r="AX929" s="16">
        <v>62388.0</v>
      </c>
      <c r="AY929" s="16">
        <v>0.0</v>
      </c>
      <c r="AZ929" s="16">
        <v>0.0</v>
      </c>
      <c r="BA929" s="16">
        <v>0.0</v>
      </c>
      <c r="BB929" s="16">
        <v>6024.0</v>
      </c>
      <c r="BC929" s="16">
        <v>0.0</v>
      </c>
      <c r="BD929" s="16">
        <v>0.0</v>
      </c>
      <c r="BE929" s="16">
        <v>0.0</v>
      </c>
      <c r="BF929" s="16">
        <v>1166304.0</v>
      </c>
      <c r="BG929" s="16">
        <v>0.0</v>
      </c>
      <c r="BH929" s="16">
        <v>0.0</v>
      </c>
      <c r="BI929" s="16">
        <v>0.0</v>
      </c>
      <c r="BJ929" s="16">
        <v>912.0</v>
      </c>
      <c r="BK929" s="16">
        <v>0.0</v>
      </c>
      <c r="BL929" s="16">
        <v>0.0</v>
      </c>
      <c r="BM929" s="16">
        <v>1.0</v>
      </c>
      <c r="BN929" s="16">
        <v>87960.0</v>
      </c>
      <c r="BO929" s="16">
        <v>0.0</v>
      </c>
      <c r="BP929" s="16">
        <v>0.0</v>
      </c>
      <c r="BQ929" s="16">
        <v>0.0</v>
      </c>
      <c r="BR929" s="16">
        <v>61502.0</v>
      </c>
      <c r="BS929" s="16">
        <v>0.0</v>
      </c>
      <c r="BT929" s="16">
        <v>0.0</v>
      </c>
    </row>
    <row r="930">
      <c r="A930" s="14" t="s">
        <v>8215</v>
      </c>
      <c r="B930" s="16">
        <v>11.0</v>
      </c>
      <c r="C930" s="16">
        <v>4086623.0</v>
      </c>
      <c r="D930" s="17"/>
      <c r="E930" s="14" t="s">
        <v>2621</v>
      </c>
      <c r="F930" s="14" t="s">
        <v>2622</v>
      </c>
      <c r="G930" s="14" t="s">
        <v>5166</v>
      </c>
      <c r="H930" s="14" t="s">
        <v>2978</v>
      </c>
      <c r="I930" s="14" t="s">
        <v>21</v>
      </c>
      <c r="J930" s="14" t="s">
        <v>4852</v>
      </c>
      <c r="K930" s="14" t="s">
        <v>8216</v>
      </c>
      <c r="L930" s="14" t="s">
        <v>8216</v>
      </c>
      <c r="M930" s="14" t="s">
        <v>8217</v>
      </c>
      <c r="N930" s="14" t="s">
        <v>409</v>
      </c>
      <c r="P930" s="17"/>
      <c r="Q930" s="17"/>
      <c r="R930" s="16">
        <v>1.0</v>
      </c>
      <c r="S930" s="16">
        <v>1589756.0</v>
      </c>
      <c r="T930" s="18">
        <v>6.29E-7</v>
      </c>
      <c r="U930" s="16">
        <v>0.0</v>
      </c>
      <c r="V930" s="16">
        <v>0.0</v>
      </c>
      <c r="W930" s="14" t="s">
        <v>2978</v>
      </c>
      <c r="X930" s="17"/>
      <c r="Y930" s="17"/>
      <c r="Z930" s="16">
        <v>22.6</v>
      </c>
      <c r="AA930" s="17"/>
      <c r="AB930" s="16">
        <v>0.0</v>
      </c>
      <c r="AC930" s="16">
        <v>-0.02</v>
      </c>
      <c r="AD930" s="16">
        <v>6.32</v>
      </c>
      <c r="AE930" s="17"/>
      <c r="AF930" s="17"/>
      <c r="AG930" s="16">
        <v>0.0</v>
      </c>
      <c r="AH930" s="16">
        <v>74324.0</v>
      </c>
      <c r="AI930" s="16">
        <v>0.0</v>
      </c>
      <c r="AJ930" s="16">
        <v>0.0</v>
      </c>
      <c r="AK930" s="16">
        <v>0.0</v>
      </c>
      <c r="AL930" s="16">
        <v>57546.0</v>
      </c>
      <c r="AM930" s="16">
        <v>0.0</v>
      </c>
      <c r="AN930" s="16">
        <v>0.0</v>
      </c>
      <c r="AO930" s="16">
        <v>0.0</v>
      </c>
      <c r="AP930" s="16">
        <v>29214.0</v>
      </c>
      <c r="AQ930" s="16">
        <v>0.0</v>
      </c>
      <c r="AR930" s="16">
        <v>0.0</v>
      </c>
      <c r="AS930" s="16">
        <v>0.0</v>
      </c>
      <c r="AT930" s="16">
        <v>43598.0</v>
      </c>
      <c r="AU930" s="16">
        <v>0.0</v>
      </c>
      <c r="AV930" s="16">
        <v>0.0</v>
      </c>
      <c r="AW930" s="16">
        <v>0.0</v>
      </c>
      <c r="AX930" s="16">
        <v>62204.0</v>
      </c>
      <c r="AY930" s="16">
        <v>0.0</v>
      </c>
      <c r="AZ930" s="16">
        <v>0.0</v>
      </c>
      <c r="BA930" s="16">
        <v>0.0</v>
      </c>
      <c r="BB930" s="16">
        <v>6038.0</v>
      </c>
      <c r="BC930" s="16">
        <v>0.0</v>
      </c>
      <c r="BD930" s="16">
        <v>0.0</v>
      </c>
      <c r="BE930" s="16">
        <v>1.0</v>
      </c>
      <c r="BF930" s="16">
        <v>1165858.0</v>
      </c>
      <c r="BG930" s="16">
        <v>0.0</v>
      </c>
      <c r="BH930" s="16">
        <v>0.0</v>
      </c>
      <c r="BI930" s="16">
        <v>0.0</v>
      </c>
      <c r="BJ930" s="16">
        <v>912.0</v>
      </c>
      <c r="BK930" s="16">
        <v>0.0</v>
      </c>
      <c r="BL930" s="16">
        <v>0.0</v>
      </c>
      <c r="BM930" s="16">
        <v>0.0</v>
      </c>
      <c r="BN930" s="16">
        <v>88564.0</v>
      </c>
      <c r="BO930" s="16">
        <v>0.0</v>
      </c>
      <c r="BP930" s="16">
        <v>0.0</v>
      </c>
      <c r="BQ930" s="16">
        <v>0.0</v>
      </c>
      <c r="BR930" s="16">
        <v>61498.0</v>
      </c>
      <c r="BS930" s="16">
        <v>0.0</v>
      </c>
      <c r="BT930" s="16">
        <v>0.0</v>
      </c>
    </row>
    <row r="931">
      <c r="A931" s="14" t="s">
        <v>8218</v>
      </c>
      <c r="B931" s="16">
        <v>11.0</v>
      </c>
      <c r="C931" s="16">
        <v>4055619.0</v>
      </c>
      <c r="D931" s="17"/>
      <c r="E931" s="14" t="s">
        <v>2631</v>
      </c>
      <c r="F931" s="14" t="s">
        <v>2622</v>
      </c>
      <c r="G931" s="14" t="s">
        <v>5166</v>
      </c>
      <c r="H931" s="14" t="s">
        <v>2978</v>
      </c>
      <c r="I931" s="14" t="s">
        <v>21</v>
      </c>
      <c r="J931" s="14" t="s">
        <v>4845</v>
      </c>
      <c r="K931" s="14" t="s">
        <v>8219</v>
      </c>
      <c r="L931" s="14" t="s">
        <v>8219</v>
      </c>
      <c r="M931" s="14" t="s">
        <v>8220</v>
      </c>
      <c r="N931" s="14" t="s">
        <v>409</v>
      </c>
      <c r="P931" s="17"/>
      <c r="Q931" s="17"/>
      <c r="R931" s="16">
        <v>1.0</v>
      </c>
      <c r="S931" s="16">
        <v>1590332.0</v>
      </c>
      <c r="T931" s="18">
        <v>6.29E-7</v>
      </c>
      <c r="U931" s="16">
        <v>0.0</v>
      </c>
      <c r="V931" s="16">
        <v>0.0</v>
      </c>
      <c r="W931" s="14" t="s">
        <v>2978</v>
      </c>
      <c r="X931" s="17"/>
      <c r="Y931" s="17"/>
      <c r="Z931" s="16">
        <v>19.5</v>
      </c>
      <c r="AA931" s="17"/>
      <c r="AB931" s="16">
        <v>0.0</v>
      </c>
      <c r="AC931" s="16">
        <v>0.0</v>
      </c>
      <c r="AD931" s="16">
        <v>7.01</v>
      </c>
      <c r="AE931" s="16">
        <v>0.72</v>
      </c>
      <c r="AF931" s="16">
        <v>0.003</v>
      </c>
      <c r="AG931" s="16">
        <v>0.0</v>
      </c>
      <c r="AH931" s="16">
        <v>74770.0</v>
      </c>
      <c r="AI931" s="16">
        <v>0.0</v>
      </c>
      <c r="AJ931" s="16">
        <v>0.0</v>
      </c>
      <c r="AK931" s="16">
        <v>0.0</v>
      </c>
      <c r="AL931" s="16">
        <v>56780.0</v>
      </c>
      <c r="AM931" s="16">
        <v>0.0</v>
      </c>
      <c r="AN931" s="16">
        <v>0.0</v>
      </c>
      <c r="AO931" s="16">
        <v>0.0</v>
      </c>
      <c r="AP931" s="16">
        <v>29144.0</v>
      </c>
      <c r="AQ931" s="16">
        <v>0.0</v>
      </c>
      <c r="AR931" s="16">
        <v>0.0</v>
      </c>
      <c r="AS931" s="16">
        <v>0.0</v>
      </c>
      <c r="AT931" s="16">
        <v>44238.0</v>
      </c>
      <c r="AU931" s="16">
        <v>0.0</v>
      </c>
      <c r="AV931" s="16">
        <v>0.0</v>
      </c>
      <c r="AW931" s="16">
        <v>1.0</v>
      </c>
      <c r="AX931" s="16">
        <v>62664.0</v>
      </c>
      <c r="AY931" s="16">
        <v>0.0</v>
      </c>
      <c r="AZ931" s="16">
        <v>0.0</v>
      </c>
      <c r="BA931" s="16">
        <v>0.0</v>
      </c>
      <c r="BB931" s="16">
        <v>4414.0</v>
      </c>
      <c r="BC931" s="16">
        <v>0.0</v>
      </c>
      <c r="BD931" s="16">
        <v>0.0</v>
      </c>
      <c r="BE931" s="16">
        <v>0.0</v>
      </c>
      <c r="BF931" s="16">
        <v>1168776.0</v>
      </c>
      <c r="BG931" s="16">
        <v>0.0</v>
      </c>
      <c r="BH931" s="16">
        <v>0.0</v>
      </c>
      <c r="BI931" s="16">
        <v>0.0</v>
      </c>
      <c r="BJ931" s="16">
        <v>912.0</v>
      </c>
      <c r="BK931" s="16">
        <v>0.0</v>
      </c>
      <c r="BL931" s="16">
        <v>0.0</v>
      </c>
      <c r="BM931" s="16">
        <v>0.0</v>
      </c>
      <c r="BN931" s="16">
        <v>87034.0</v>
      </c>
      <c r="BO931" s="16">
        <v>0.0</v>
      </c>
      <c r="BP931" s="16">
        <v>0.0</v>
      </c>
      <c r="BQ931" s="16">
        <v>0.0</v>
      </c>
      <c r="BR931" s="16">
        <v>61600.0</v>
      </c>
      <c r="BS931" s="16">
        <v>0.0</v>
      </c>
      <c r="BT931" s="16">
        <v>0.0</v>
      </c>
    </row>
    <row r="932">
      <c r="A932" s="14" t="s">
        <v>8221</v>
      </c>
      <c r="B932" s="16">
        <v>11.0</v>
      </c>
      <c r="C932" s="16">
        <v>4055618.0</v>
      </c>
      <c r="D932" s="17"/>
      <c r="E932" s="14" t="s">
        <v>7912</v>
      </c>
      <c r="F932" s="14" t="s">
        <v>2630</v>
      </c>
      <c r="G932" s="14" t="s">
        <v>5166</v>
      </c>
      <c r="H932" s="14" t="s">
        <v>2978</v>
      </c>
      <c r="I932" s="14" t="s">
        <v>21</v>
      </c>
      <c r="J932" s="14" t="s">
        <v>4845</v>
      </c>
      <c r="K932" s="14" t="s">
        <v>8222</v>
      </c>
      <c r="L932" s="14" t="s">
        <v>8222</v>
      </c>
      <c r="M932" s="14" t="s">
        <v>8223</v>
      </c>
      <c r="N932" s="14" t="s">
        <v>5335</v>
      </c>
      <c r="P932" s="17"/>
      <c r="Q932" s="17"/>
      <c r="R932" s="16">
        <v>1.0</v>
      </c>
      <c r="S932" s="16">
        <v>1590694.0</v>
      </c>
      <c r="T932" s="18">
        <v>6.29E-7</v>
      </c>
      <c r="U932" s="16">
        <v>0.0</v>
      </c>
      <c r="V932" s="16">
        <v>0.0</v>
      </c>
      <c r="W932" s="14" t="s">
        <v>2978</v>
      </c>
      <c r="X932" s="17"/>
      <c r="Y932" s="17"/>
      <c r="Z932" s="16">
        <v>29.0</v>
      </c>
      <c r="AA932" s="17"/>
      <c r="AB932" s="16">
        <v>0.0</v>
      </c>
      <c r="AC932" s="16">
        <v>0.01</v>
      </c>
      <c r="AD932" s="16">
        <v>4.89</v>
      </c>
      <c r="AE932" s="17"/>
      <c r="AF932" s="17"/>
      <c r="AG932" s="16">
        <v>0.0</v>
      </c>
      <c r="AH932" s="16">
        <v>74768.0</v>
      </c>
      <c r="AI932" s="16">
        <v>0.0</v>
      </c>
      <c r="AJ932" s="16">
        <v>0.0</v>
      </c>
      <c r="AK932" s="16">
        <v>0.0</v>
      </c>
      <c r="AL932" s="16">
        <v>56834.0</v>
      </c>
      <c r="AM932" s="16">
        <v>0.0</v>
      </c>
      <c r="AN932" s="16">
        <v>0.0</v>
      </c>
      <c r="AO932" s="16">
        <v>0.0</v>
      </c>
      <c r="AP932" s="16">
        <v>29148.0</v>
      </c>
      <c r="AQ932" s="16">
        <v>0.0</v>
      </c>
      <c r="AR932" s="16">
        <v>0.0</v>
      </c>
      <c r="AS932" s="16">
        <v>0.0</v>
      </c>
      <c r="AT932" s="16">
        <v>44278.0</v>
      </c>
      <c r="AU932" s="16">
        <v>0.0</v>
      </c>
      <c r="AV932" s="16">
        <v>0.0</v>
      </c>
      <c r="AW932" s="16">
        <v>0.0</v>
      </c>
      <c r="AX932" s="16">
        <v>62688.0</v>
      </c>
      <c r="AY932" s="16">
        <v>0.0</v>
      </c>
      <c r="AZ932" s="16">
        <v>0.0</v>
      </c>
      <c r="BA932" s="16">
        <v>0.0</v>
      </c>
      <c r="BB932" s="16">
        <v>4416.0</v>
      </c>
      <c r="BC932" s="16">
        <v>0.0</v>
      </c>
      <c r="BD932" s="16">
        <v>0.0</v>
      </c>
      <c r="BE932" s="16">
        <v>1.0</v>
      </c>
      <c r="BF932" s="16">
        <v>1168976.0</v>
      </c>
      <c r="BG932" s="16">
        <v>0.0</v>
      </c>
      <c r="BH932" s="16">
        <v>0.0</v>
      </c>
      <c r="BI932" s="16">
        <v>0.0</v>
      </c>
      <c r="BJ932" s="16">
        <v>912.0</v>
      </c>
      <c r="BK932" s="16">
        <v>0.0</v>
      </c>
      <c r="BL932" s="16">
        <v>0.0</v>
      </c>
      <c r="BM932" s="16">
        <v>0.0</v>
      </c>
      <c r="BN932" s="16">
        <v>87056.0</v>
      </c>
      <c r="BO932" s="16">
        <v>0.0</v>
      </c>
      <c r="BP932" s="16">
        <v>0.0</v>
      </c>
      <c r="BQ932" s="16">
        <v>0.0</v>
      </c>
      <c r="BR932" s="16">
        <v>61618.0</v>
      </c>
      <c r="BS932" s="16">
        <v>0.0</v>
      </c>
      <c r="BT932" s="16">
        <v>0.0</v>
      </c>
    </row>
    <row r="933">
      <c r="A933" s="14" t="s">
        <v>8224</v>
      </c>
      <c r="B933" s="16">
        <v>11.0</v>
      </c>
      <c r="C933" s="16">
        <v>4074637.0</v>
      </c>
      <c r="D933" s="17"/>
      <c r="E933" s="14" t="s">
        <v>2621</v>
      </c>
      <c r="F933" s="14" t="s">
        <v>2630</v>
      </c>
      <c r="G933" s="14" t="s">
        <v>5166</v>
      </c>
      <c r="H933" s="14" t="s">
        <v>2978</v>
      </c>
      <c r="I933" s="14" t="s">
        <v>21</v>
      </c>
      <c r="J933" s="14" t="s">
        <v>4845</v>
      </c>
      <c r="K933" s="14" t="s">
        <v>8225</v>
      </c>
      <c r="L933" s="14" t="s">
        <v>8225</v>
      </c>
      <c r="M933" s="14" t="s">
        <v>8226</v>
      </c>
      <c r="N933" s="14" t="s">
        <v>409</v>
      </c>
      <c r="P933" s="17"/>
      <c r="Q933" s="17"/>
      <c r="R933" s="16">
        <v>1.0</v>
      </c>
      <c r="S933" s="16">
        <v>1592210.0</v>
      </c>
      <c r="T933" s="18">
        <v>6.28E-7</v>
      </c>
      <c r="U933" s="16">
        <v>0.0</v>
      </c>
      <c r="V933" s="16">
        <v>0.0</v>
      </c>
      <c r="W933" s="14" t="s">
        <v>2978</v>
      </c>
      <c r="X933" s="17"/>
      <c r="Y933" s="17"/>
      <c r="Z933" s="16">
        <v>22.5</v>
      </c>
      <c r="AA933" s="16">
        <v>0.074</v>
      </c>
      <c r="AB933" s="16">
        <v>0.0</v>
      </c>
      <c r="AC933" s="16">
        <v>0.0</v>
      </c>
      <c r="AD933" s="16">
        <v>0.154</v>
      </c>
      <c r="AE933" s="16">
        <v>0.09</v>
      </c>
      <c r="AF933" s="16">
        <v>0.675</v>
      </c>
      <c r="AG933" s="16">
        <v>0.0</v>
      </c>
      <c r="AH933" s="16">
        <v>74590.0</v>
      </c>
      <c r="AI933" s="16">
        <v>0.0</v>
      </c>
      <c r="AJ933" s="16">
        <v>0.0</v>
      </c>
      <c r="AK933" s="16">
        <v>0.0</v>
      </c>
      <c r="AL933" s="16">
        <v>56182.0</v>
      </c>
      <c r="AM933" s="16">
        <v>0.0</v>
      </c>
      <c r="AN933" s="16">
        <v>0.0</v>
      </c>
      <c r="AO933" s="16">
        <v>0.0</v>
      </c>
      <c r="AP933" s="16">
        <v>29160.0</v>
      </c>
      <c r="AQ933" s="16">
        <v>0.0</v>
      </c>
      <c r="AR933" s="16">
        <v>0.0</v>
      </c>
      <c r="AS933" s="16">
        <v>0.0</v>
      </c>
      <c r="AT933" s="16">
        <v>43824.0</v>
      </c>
      <c r="AU933" s="16">
        <v>0.0</v>
      </c>
      <c r="AV933" s="16">
        <v>0.0</v>
      </c>
      <c r="AW933" s="16">
        <v>0.0</v>
      </c>
      <c r="AX933" s="16">
        <v>62678.0</v>
      </c>
      <c r="AY933" s="16">
        <v>0.0</v>
      </c>
      <c r="AZ933" s="16">
        <v>0.0</v>
      </c>
      <c r="BA933" s="16">
        <v>0.0</v>
      </c>
      <c r="BB933" s="16">
        <v>6032.0</v>
      </c>
      <c r="BC933" s="16">
        <v>0.0</v>
      </c>
      <c r="BD933" s="16">
        <v>0.0</v>
      </c>
      <c r="BE933" s="16">
        <v>1.0</v>
      </c>
      <c r="BF933" s="16">
        <v>1168760.0</v>
      </c>
      <c r="BG933" s="16">
        <v>0.0</v>
      </c>
      <c r="BH933" s="16">
        <v>0.0</v>
      </c>
      <c r="BI933" s="16">
        <v>0.0</v>
      </c>
      <c r="BJ933" s="16">
        <v>912.0</v>
      </c>
      <c r="BK933" s="16">
        <v>0.0</v>
      </c>
      <c r="BL933" s="16">
        <v>0.0</v>
      </c>
      <c r="BM933" s="16">
        <v>0.0</v>
      </c>
      <c r="BN933" s="16">
        <v>88386.0</v>
      </c>
      <c r="BO933" s="16">
        <v>0.0</v>
      </c>
      <c r="BP933" s="16">
        <v>0.0</v>
      </c>
      <c r="BQ933" s="16">
        <v>0.0</v>
      </c>
      <c r="BR933" s="16">
        <v>61686.0</v>
      </c>
      <c r="BS933" s="16">
        <v>0.0</v>
      </c>
      <c r="BT933" s="16">
        <v>0.0</v>
      </c>
    </row>
    <row r="934">
      <c r="A934" s="14" t="s">
        <v>8227</v>
      </c>
      <c r="B934" s="16">
        <v>11.0</v>
      </c>
      <c r="C934" s="16">
        <v>4055613.0</v>
      </c>
      <c r="D934" s="14" t="s">
        <v>8228</v>
      </c>
      <c r="E934" s="14" t="s">
        <v>2630</v>
      </c>
      <c r="F934" s="14" t="s">
        <v>2622</v>
      </c>
      <c r="G934" s="14" t="s">
        <v>5166</v>
      </c>
      <c r="H934" s="14" t="s">
        <v>2978</v>
      </c>
      <c r="I934" s="14" t="s">
        <v>21</v>
      </c>
      <c r="J934" s="14" t="s">
        <v>4845</v>
      </c>
      <c r="K934" s="14" t="s">
        <v>8229</v>
      </c>
      <c r="L934" s="14" t="s">
        <v>8229</v>
      </c>
      <c r="M934" s="14" t="s">
        <v>8230</v>
      </c>
      <c r="N934" s="14" t="s">
        <v>409</v>
      </c>
      <c r="O934" s="14" t="s">
        <v>410</v>
      </c>
      <c r="P934" s="16">
        <v>530881.0</v>
      </c>
      <c r="Q934" s="17"/>
      <c r="R934" s="16">
        <v>1.0</v>
      </c>
      <c r="S934" s="16">
        <v>1592784.0</v>
      </c>
      <c r="T934" s="18">
        <v>6.28E-7</v>
      </c>
      <c r="U934" s="16">
        <v>0.0</v>
      </c>
      <c r="V934" s="16">
        <v>0.0</v>
      </c>
      <c r="W934" s="14" t="s">
        <v>2978</v>
      </c>
      <c r="X934" s="17"/>
      <c r="Y934" s="17"/>
      <c r="Z934" s="16">
        <v>23.7</v>
      </c>
      <c r="AA934" s="17"/>
      <c r="AB934" s="16">
        <v>0.0</v>
      </c>
      <c r="AC934" s="16">
        <v>0.0</v>
      </c>
      <c r="AD934" s="16">
        <v>6.33</v>
      </c>
      <c r="AE934" s="16">
        <v>0.03</v>
      </c>
      <c r="AF934" s="16">
        <v>0.934</v>
      </c>
      <c r="AG934" s="16">
        <v>0.0</v>
      </c>
      <c r="AH934" s="16">
        <v>74794.0</v>
      </c>
      <c r="AI934" s="16">
        <v>0.0</v>
      </c>
      <c r="AJ934" s="16">
        <v>0.0</v>
      </c>
      <c r="AK934" s="16">
        <v>1.0</v>
      </c>
      <c r="AL934" s="16">
        <v>57160.0</v>
      </c>
      <c r="AM934" s="16">
        <v>0.0</v>
      </c>
      <c r="AN934" s="16">
        <v>0.0</v>
      </c>
      <c r="AO934" s="16">
        <v>0.0</v>
      </c>
      <c r="AP934" s="16">
        <v>29176.0</v>
      </c>
      <c r="AQ934" s="16">
        <v>0.0</v>
      </c>
      <c r="AR934" s="16">
        <v>0.0</v>
      </c>
      <c r="AS934" s="16">
        <v>0.0</v>
      </c>
      <c r="AT934" s="16">
        <v>44368.0</v>
      </c>
      <c r="AU934" s="16">
        <v>0.0</v>
      </c>
      <c r="AV934" s="16">
        <v>0.0</v>
      </c>
      <c r="AW934" s="16">
        <v>0.0</v>
      </c>
      <c r="AX934" s="16">
        <v>62804.0</v>
      </c>
      <c r="AY934" s="16">
        <v>0.0</v>
      </c>
      <c r="AZ934" s="16">
        <v>0.0</v>
      </c>
      <c r="BA934" s="16">
        <v>0.0</v>
      </c>
      <c r="BB934" s="16">
        <v>4418.0</v>
      </c>
      <c r="BC934" s="16">
        <v>0.0</v>
      </c>
      <c r="BD934" s="16">
        <v>0.0</v>
      </c>
      <c r="BE934" s="16">
        <v>0.0</v>
      </c>
      <c r="BF934" s="16">
        <v>1170178.0</v>
      </c>
      <c r="BG934" s="16">
        <v>0.0</v>
      </c>
      <c r="BH934" s="16">
        <v>0.0</v>
      </c>
      <c r="BI934" s="16">
        <v>0.0</v>
      </c>
      <c r="BJ934" s="16">
        <v>912.0</v>
      </c>
      <c r="BK934" s="16">
        <v>0.0</v>
      </c>
      <c r="BL934" s="16">
        <v>0.0</v>
      </c>
      <c r="BM934" s="16">
        <v>0.0</v>
      </c>
      <c r="BN934" s="16">
        <v>87282.0</v>
      </c>
      <c r="BO934" s="16">
        <v>0.0</v>
      </c>
      <c r="BP934" s="16">
        <v>0.0</v>
      </c>
      <c r="BQ934" s="16">
        <v>0.0</v>
      </c>
      <c r="BR934" s="16">
        <v>61692.0</v>
      </c>
      <c r="BS934" s="16">
        <v>0.0</v>
      </c>
      <c r="BT934" s="16">
        <v>0.0</v>
      </c>
    </row>
    <row r="935">
      <c r="A935" s="14" t="s">
        <v>8231</v>
      </c>
      <c r="B935" s="16">
        <v>11.0</v>
      </c>
      <c r="C935" s="16">
        <v>4055612.0</v>
      </c>
      <c r="D935" s="17"/>
      <c r="E935" s="14" t="s">
        <v>2622</v>
      </c>
      <c r="F935" s="14" t="s">
        <v>2621</v>
      </c>
      <c r="G935" s="14" t="s">
        <v>5166</v>
      </c>
      <c r="H935" s="14" t="s">
        <v>2978</v>
      </c>
      <c r="I935" s="14" t="s">
        <v>21</v>
      </c>
      <c r="J935" s="14" t="s">
        <v>4845</v>
      </c>
      <c r="K935" s="14" t="s">
        <v>8232</v>
      </c>
      <c r="L935" s="14" t="s">
        <v>8232</v>
      </c>
      <c r="M935" s="14" t="s">
        <v>8233</v>
      </c>
      <c r="N935" s="14" t="s">
        <v>5348</v>
      </c>
      <c r="O935" s="17"/>
      <c r="P935" s="17"/>
      <c r="Q935" s="17"/>
      <c r="R935" s="16">
        <v>1.0</v>
      </c>
      <c r="S935" s="16">
        <v>1592930.0</v>
      </c>
      <c r="T935" s="18">
        <v>6.28E-7</v>
      </c>
      <c r="U935" s="16">
        <v>0.0</v>
      </c>
      <c r="V935" s="16">
        <v>0.0</v>
      </c>
      <c r="W935" s="14" t="s">
        <v>2978</v>
      </c>
      <c r="X935" s="17"/>
      <c r="Y935" s="17"/>
      <c r="Z935" s="16">
        <v>36.0</v>
      </c>
      <c r="AA935" s="17"/>
      <c r="AB935" s="16">
        <v>0.0</v>
      </c>
      <c r="AC935" s="16">
        <v>-0.04</v>
      </c>
      <c r="AD935" s="16">
        <v>8.9</v>
      </c>
      <c r="AE935" s="17"/>
      <c r="AF935" s="17"/>
      <c r="AG935" s="16">
        <v>0.0</v>
      </c>
      <c r="AH935" s="16">
        <v>74792.0</v>
      </c>
      <c r="AI935" s="16">
        <v>0.0</v>
      </c>
      <c r="AJ935" s="16">
        <v>0.0</v>
      </c>
      <c r="AK935" s="16">
        <v>0.0</v>
      </c>
      <c r="AL935" s="16">
        <v>57184.0</v>
      </c>
      <c r="AM935" s="16">
        <v>0.0</v>
      </c>
      <c r="AN935" s="16">
        <v>0.0</v>
      </c>
      <c r="AO935" s="16">
        <v>0.0</v>
      </c>
      <c r="AP935" s="16">
        <v>29166.0</v>
      </c>
      <c r="AQ935" s="16">
        <v>0.0</v>
      </c>
      <c r="AR935" s="16">
        <v>0.0</v>
      </c>
      <c r="AS935" s="16">
        <v>0.0</v>
      </c>
      <c r="AT935" s="16">
        <v>44362.0</v>
      </c>
      <c r="AU935" s="16">
        <v>0.0</v>
      </c>
      <c r="AV935" s="16">
        <v>0.0</v>
      </c>
      <c r="AW935" s="16">
        <v>0.0</v>
      </c>
      <c r="AX935" s="16">
        <v>62792.0</v>
      </c>
      <c r="AY935" s="16">
        <v>0.0</v>
      </c>
      <c r="AZ935" s="16">
        <v>0.0</v>
      </c>
      <c r="BA935" s="16">
        <v>0.0</v>
      </c>
      <c r="BB935" s="16">
        <v>4418.0</v>
      </c>
      <c r="BC935" s="16">
        <v>0.0</v>
      </c>
      <c r="BD935" s="16">
        <v>0.0</v>
      </c>
      <c r="BE935" s="16">
        <v>1.0</v>
      </c>
      <c r="BF935" s="16">
        <v>1170318.0</v>
      </c>
      <c r="BG935" s="16">
        <v>0.0</v>
      </c>
      <c r="BH935" s="16">
        <v>0.0</v>
      </c>
      <c r="BI935" s="16">
        <v>0.0</v>
      </c>
      <c r="BJ935" s="16">
        <v>912.0</v>
      </c>
      <c r="BK935" s="16">
        <v>0.0</v>
      </c>
      <c r="BL935" s="16">
        <v>0.0</v>
      </c>
      <c r="BM935" s="16">
        <v>0.0</v>
      </c>
      <c r="BN935" s="16">
        <v>87304.0</v>
      </c>
      <c r="BO935" s="16">
        <v>0.0</v>
      </c>
      <c r="BP935" s="16">
        <v>0.0</v>
      </c>
      <c r="BQ935" s="16">
        <v>0.0</v>
      </c>
      <c r="BR935" s="16">
        <v>61682.0</v>
      </c>
      <c r="BS935" s="16">
        <v>0.0</v>
      </c>
      <c r="BT935" s="16">
        <v>0.0</v>
      </c>
    </row>
    <row r="936">
      <c r="A936" s="14" t="s">
        <v>8234</v>
      </c>
      <c r="B936" s="16">
        <v>11.0</v>
      </c>
      <c r="C936" s="16">
        <v>4074636.0</v>
      </c>
      <c r="D936" s="17"/>
      <c r="E936" s="14" t="s">
        <v>2630</v>
      </c>
      <c r="F936" s="14" t="s">
        <v>2631</v>
      </c>
      <c r="G936" s="14" t="s">
        <v>5166</v>
      </c>
      <c r="H936" s="14" t="s">
        <v>2978</v>
      </c>
      <c r="I936" s="14" t="s">
        <v>21</v>
      </c>
      <c r="J936" s="14" t="s">
        <v>4845</v>
      </c>
      <c r="K936" s="14" t="s">
        <v>8235</v>
      </c>
      <c r="L936" s="14" t="s">
        <v>8235</v>
      </c>
      <c r="M936" s="14" t="s">
        <v>8236</v>
      </c>
      <c r="N936" s="14" t="s">
        <v>409</v>
      </c>
      <c r="P936" s="17"/>
      <c r="Q936" s="17"/>
      <c r="R936" s="16">
        <v>1.0</v>
      </c>
      <c r="S936" s="16">
        <v>1593422.0</v>
      </c>
      <c r="T936" s="18">
        <v>6.28E-7</v>
      </c>
      <c r="U936" s="16">
        <v>0.0</v>
      </c>
      <c r="V936" s="16">
        <v>0.0</v>
      </c>
      <c r="W936" s="14" t="s">
        <v>2978</v>
      </c>
      <c r="X936" s="17"/>
      <c r="Y936" s="17"/>
      <c r="Z936" s="16">
        <v>23.6</v>
      </c>
      <c r="AA936" s="16">
        <v>0.097</v>
      </c>
      <c r="AB936" s="16">
        <v>0.0</v>
      </c>
      <c r="AC936" s="16">
        <v>0.01</v>
      </c>
      <c r="AD936" s="16">
        <v>6.31</v>
      </c>
      <c r="AE936" s="16">
        <v>0.15</v>
      </c>
      <c r="AF936" s="16">
        <v>0.195</v>
      </c>
      <c r="AG936" s="16">
        <v>0.0</v>
      </c>
      <c r="AH936" s="16">
        <v>74656.0</v>
      </c>
      <c r="AI936" s="16">
        <v>0.0</v>
      </c>
      <c r="AJ936" s="16">
        <v>0.0</v>
      </c>
      <c r="AK936" s="16">
        <v>0.0</v>
      </c>
      <c r="AL936" s="16">
        <v>56342.0</v>
      </c>
      <c r="AM936" s="16">
        <v>0.0</v>
      </c>
      <c r="AN936" s="16">
        <v>0.0</v>
      </c>
      <c r="AO936" s="16">
        <v>0.0</v>
      </c>
      <c r="AP936" s="16">
        <v>29180.0</v>
      </c>
      <c r="AQ936" s="16">
        <v>0.0</v>
      </c>
      <c r="AR936" s="16">
        <v>0.0</v>
      </c>
      <c r="AS936" s="16">
        <v>0.0</v>
      </c>
      <c r="AT936" s="16">
        <v>43882.0</v>
      </c>
      <c r="AU936" s="16">
        <v>0.0</v>
      </c>
      <c r="AV936" s="16">
        <v>0.0</v>
      </c>
      <c r="AW936" s="16">
        <v>0.0</v>
      </c>
      <c r="AX936" s="16">
        <v>62778.0</v>
      </c>
      <c r="AY936" s="16">
        <v>0.0</v>
      </c>
      <c r="AZ936" s="16">
        <v>0.0</v>
      </c>
      <c r="BA936" s="16">
        <v>0.0</v>
      </c>
      <c r="BB936" s="16">
        <v>6030.0</v>
      </c>
      <c r="BC936" s="16">
        <v>0.0</v>
      </c>
      <c r="BD936" s="16">
        <v>0.0</v>
      </c>
      <c r="BE936" s="16">
        <v>1.0</v>
      </c>
      <c r="BF936" s="16">
        <v>1169426.0</v>
      </c>
      <c r="BG936" s="16">
        <v>0.0</v>
      </c>
      <c r="BH936" s="16">
        <v>0.0</v>
      </c>
      <c r="BI936" s="16">
        <v>0.0</v>
      </c>
      <c r="BJ936" s="16">
        <v>912.0</v>
      </c>
      <c r="BK936" s="16">
        <v>0.0</v>
      </c>
      <c r="BL936" s="16">
        <v>0.0</v>
      </c>
      <c r="BM936" s="16">
        <v>0.0</v>
      </c>
      <c r="BN936" s="16">
        <v>88510.0</v>
      </c>
      <c r="BO936" s="16">
        <v>0.0</v>
      </c>
      <c r="BP936" s="16">
        <v>0.0</v>
      </c>
      <c r="BQ936" s="16">
        <v>0.0</v>
      </c>
      <c r="BR936" s="16">
        <v>61706.0</v>
      </c>
      <c r="BS936" s="16">
        <v>0.0</v>
      </c>
      <c r="BT936" s="16">
        <v>0.0</v>
      </c>
    </row>
    <row r="937">
      <c r="A937" s="14" t="s">
        <v>8237</v>
      </c>
      <c r="B937" s="16">
        <v>11.0</v>
      </c>
      <c r="C937" s="16">
        <v>4055529.0</v>
      </c>
      <c r="D937" s="14" t="s">
        <v>8238</v>
      </c>
      <c r="E937" s="14" t="s">
        <v>2630</v>
      </c>
      <c r="F937" s="14" t="s">
        <v>2621</v>
      </c>
      <c r="G937" s="14" t="s">
        <v>6733</v>
      </c>
      <c r="H937" s="14" t="s">
        <v>21</v>
      </c>
      <c r="I937" s="14" t="s">
        <v>2978</v>
      </c>
      <c r="J937" s="14" t="s">
        <v>4845</v>
      </c>
      <c r="K937" s="14" t="s">
        <v>8239</v>
      </c>
      <c r="L937" s="14" t="s">
        <v>8239</v>
      </c>
      <c r="M937" s="14" t="s">
        <v>8240</v>
      </c>
      <c r="N937" s="14" t="s">
        <v>409</v>
      </c>
      <c r="P937" s="17"/>
      <c r="Q937" s="17"/>
      <c r="R937" s="16">
        <v>1.0</v>
      </c>
      <c r="S937" s="16">
        <v>1593874.0</v>
      </c>
      <c r="T937" s="18">
        <v>6.27E-7</v>
      </c>
      <c r="U937" s="16">
        <v>0.0</v>
      </c>
      <c r="V937" s="16">
        <v>0.0</v>
      </c>
      <c r="W937" s="14" t="s">
        <v>2978</v>
      </c>
      <c r="X937" s="17"/>
      <c r="Y937" s="17"/>
      <c r="Z937" s="16">
        <v>25.2</v>
      </c>
      <c r="AA937" s="17"/>
      <c r="AB937" s="16">
        <v>0.0</v>
      </c>
      <c r="AC937" s="16">
        <v>0.0</v>
      </c>
      <c r="AD937" s="16">
        <v>6.33</v>
      </c>
      <c r="AE937" s="16">
        <v>0.01</v>
      </c>
      <c r="AF937" s="16">
        <v>0.285</v>
      </c>
      <c r="AG937" s="16">
        <v>1.0</v>
      </c>
      <c r="AH937" s="16">
        <v>74682.0</v>
      </c>
      <c r="AI937" s="16">
        <v>0.0</v>
      </c>
      <c r="AJ937" s="16">
        <v>0.0</v>
      </c>
      <c r="AK937" s="16">
        <v>0.0</v>
      </c>
      <c r="AL937" s="16">
        <v>57338.0</v>
      </c>
      <c r="AM937" s="16">
        <v>0.0</v>
      </c>
      <c r="AN937" s="16">
        <v>0.0</v>
      </c>
      <c r="AO937" s="16">
        <v>0.0</v>
      </c>
      <c r="AP937" s="16">
        <v>29208.0</v>
      </c>
      <c r="AQ937" s="16">
        <v>0.0</v>
      </c>
      <c r="AR937" s="16">
        <v>0.0</v>
      </c>
      <c r="AS937" s="16">
        <v>0.0</v>
      </c>
      <c r="AT937" s="16">
        <v>44502.0</v>
      </c>
      <c r="AU937" s="16">
        <v>0.0</v>
      </c>
      <c r="AV937" s="16">
        <v>0.0</v>
      </c>
      <c r="AW937" s="16">
        <v>0.0</v>
      </c>
      <c r="AX937" s="16">
        <v>62958.0</v>
      </c>
      <c r="AY937" s="16">
        <v>0.0</v>
      </c>
      <c r="AZ937" s="16">
        <v>0.0</v>
      </c>
      <c r="BA937" s="16">
        <v>0.0</v>
      </c>
      <c r="BB937" s="16">
        <v>4528.0</v>
      </c>
      <c r="BC937" s="16">
        <v>0.0</v>
      </c>
      <c r="BD937" s="16">
        <v>0.0</v>
      </c>
      <c r="BE937" s="16">
        <v>0.0</v>
      </c>
      <c r="BF937" s="16">
        <v>1170636.0</v>
      </c>
      <c r="BG937" s="16">
        <v>0.0</v>
      </c>
      <c r="BH937" s="16">
        <v>0.0</v>
      </c>
      <c r="BI937" s="16">
        <v>0.0</v>
      </c>
      <c r="BJ937" s="16">
        <v>912.0</v>
      </c>
      <c r="BK937" s="16">
        <v>0.0</v>
      </c>
      <c r="BL937" s="16">
        <v>0.0</v>
      </c>
      <c r="BM937" s="16">
        <v>0.0</v>
      </c>
      <c r="BN937" s="16">
        <v>87420.0</v>
      </c>
      <c r="BO937" s="16">
        <v>0.0</v>
      </c>
      <c r="BP937" s="16">
        <v>0.0</v>
      </c>
      <c r="BQ937" s="16">
        <v>0.0</v>
      </c>
      <c r="BR937" s="16">
        <v>61690.0</v>
      </c>
      <c r="BS937" s="16">
        <v>0.0</v>
      </c>
      <c r="BT937" s="16">
        <v>0.0</v>
      </c>
    </row>
    <row r="938">
      <c r="A938" s="14" t="s">
        <v>8241</v>
      </c>
      <c r="B938" s="16">
        <v>11.0</v>
      </c>
      <c r="C938" s="16">
        <v>4055529.0</v>
      </c>
      <c r="D938" s="17"/>
      <c r="E938" s="14" t="s">
        <v>2630</v>
      </c>
      <c r="F938" s="14" t="s">
        <v>2631</v>
      </c>
      <c r="G938" s="14" t="s">
        <v>5166</v>
      </c>
      <c r="H938" s="14" t="s">
        <v>2978</v>
      </c>
      <c r="I938" s="14" t="s">
        <v>21</v>
      </c>
      <c r="J938" s="14" t="s">
        <v>4845</v>
      </c>
      <c r="K938" s="14" t="s">
        <v>8242</v>
      </c>
      <c r="L938" s="14" t="s">
        <v>8242</v>
      </c>
      <c r="M938" s="14" t="s">
        <v>8243</v>
      </c>
      <c r="N938" s="14" t="s">
        <v>409</v>
      </c>
      <c r="P938" s="17"/>
      <c r="Q938" s="17"/>
      <c r="R938" s="16">
        <v>1.0</v>
      </c>
      <c r="S938" s="16">
        <v>1593992.0</v>
      </c>
      <c r="T938" s="18">
        <v>6.27E-7</v>
      </c>
      <c r="U938" s="16">
        <v>0.0</v>
      </c>
      <c r="V938" s="16">
        <v>0.0</v>
      </c>
      <c r="W938" s="14" t="s">
        <v>2978</v>
      </c>
      <c r="X938" s="17"/>
      <c r="Y938" s="17"/>
      <c r="Z938" s="16">
        <v>27.6</v>
      </c>
      <c r="AA938" s="17"/>
      <c r="AB938" s="16">
        <v>0.0</v>
      </c>
      <c r="AC938" s="16">
        <v>0.0</v>
      </c>
      <c r="AD938" s="16">
        <v>6.33</v>
      </c>
      <c r="AE938" s="16">
        <v>0.01</v>
      </c>
      <c r="AF938" s="16">
        <v>0.655</v>
      </c>
      <c r="AG938" s="16">
        <v>0.0</v>
      </c>
      <c r="AH938" s="16">
        <v>74804.0</v>
      </c>
      <c r="AI938" s="16">
        <v>0.0</v>
      </c>
      <c r="AJ938" s="16">
        <v>0.0</v>
      </c>
      <c r="AK938" s="16">
        <v>0.0</v>
      </c>
      <c r="AL938" s="16">
        <v>57358.0</v>
      </c>
      <c r="AM938" s="16">
        <v>0.0</v>
      </c>
      <c r="AN938" s="16">
        <v>0.0</v>
      </c>
      <c r="AO938" s="16">
        <v>0.0</v>
      </c>
      <c r="AP938" s="16">
        <v>29208.0</v>
      </c>
      <c r="AQ938" s="16">
        <v>0.0</v>
      </c>
      <c r="AR938" s="16">
        <v>0.0</v>
      </c>
      <c r="AS938" s="16">
        <v>0.0</v>
      </c>
      <c r="AT938" s="16">
        <v>44490.0</v>
      </c>
      <c r="AU938" s="16">
        <v>0.0</v>
      </c>
      <c r="AV938" s="16">
        <v>0.0</v>
      </c>
      <c r="AW938" s="16">
        <v>0.0</v>
      </c>
      <c r="AX938" s="16">
        <v>62958.0</v>
      </c>
      <c r="AY938" s="16">
        <v>0.0</v>
      </c>
      <c r="AZ938" s="16">
        <v>0.0</v>
      </c>
      <c r="BA938" s="16">
        <v>0.0</v>
      </c>
      <c r="BB938" s="16">
        <v>4506.0</v>
      </c>
      <c r="BC938" s="16">
        <v>0.0</v>
      </c>
      <c r="BD938" s="16">
        <v>0.0</v>
      </c>
      <c r="BE938" s="16">
        <v>1.0</v>
      </c>
      <c r="BF938" s="16">
        <v>1170628.0</v>
      </c>
      <c r="BG938" s="16">
        <v>0.0</v>
      </c>
      <c r="BH938" s="16">
        <v>0.0</v>
      </c>
      <c r="BI938" s="16">
        <v>0.0</v>
      </c>
      <c r="BJ938" s="16">
        <v>912.0</v>
      </c>
      <c r="BK938" s="16">
        <v>0.0</v>
      </c>
      <c r="BL938" s="16">
        <v>0.0</v>
      </c>
      <c r="BM938" s="16">
        <v>0.0</v>
      </c>
      <c r="BN938" s="16">
        <v>87416.0</v>
      </c>
      <c r="BO938" s="16">
        <v>0.0</v>
      </c>
      <c r="BP938" s="16">
        <v>0.0</v>
      </c>
      <c r="BQ938" s="16">
        <v>0.0</v>
      </c>
      <c r="BR938" s="16">
        <v>61712.0</v>
      </c>
      <c r="BS938" s="16">
        <v>0.0</v>
      </c>
      <c r="BT938" s="16">
        <v>0.0</v>
      </c>
    </row>
    <row r="939">
      <c r="A939" s="14" t="s">
        <v>8244</v>
      </c>
      <c r="B939" s="16">
        <v>11.0</v>
      </c>
      <c r="C939" s="16">
        <v>4055530.0</v>
      </c>
      <c r="D939" s="14" t="s">
        <v>8245</v>
      </c>
      <c r="E939" s="14" t="s">
        <v>2622</v>
      </c>
      <c r="F939" s="14" t="s">
        <v>2621</v>
      </c>
      <c r="G939" s="14" t="s">
        <v>5166</v>
      </c>
      <c r="H939" s="14" t="s">
        <v>2978</v>
      </c>
      <c r="I939" s="14" t="s">
        <v>21</v>
      </c>
      <c r="J939" s="14" t="s">
        <v>4845</v>
      </c>
      <c r="K939" s="14" t="s">
        <v>8246</v>
      </c>
      <c r="L939" s="14" t="s">
        <v>8246</v>
      </c>
      <c r="M939" s="14" t="s">
        <v>8247</v>
      </c>
      <c r="N939" s="14" t="s">
        <v>4848</v>
      </c>
      <c r="P939" s="17"/>
      <c r="Q939" s="17"/>
      <c r="R939" s="16">
        <v>1.0</v>
      </c>
      <c r="S939" s="16">
        <v>1594374.0</v>
      </c>
      <c r="T939" s="18">
        <v>6.27E-7</v>
      </c>
      <c r="U939" s="16">
        <v>0.0</v>
      </c>
      <c r="V939" s="16">
        <v>0.0</v>
      </c>
      <c r="W939" s="14" t="s">
        <v>2978</v>
      </c>
      <c r="X939" s="17"/>
      <c r="Y939" s="17"/>
      <c r="Z939" s="16">
        <v>8.04</v>
      </c>
      <c r="AA939" s="17"/>
      <c r="AB939" s="16">
        <v>0.0</v>
      </c>
      <c r="AC939" s="16">
        <v>-0.01</v>
      </c>
      <c r="AD939" s="16">
        <v>2.26</v>
      </c>
      <c r="AE939" s="17"/>
      <c r="AF939" s="17"/>
      <c r="AG939" s="16">
        <v>0.0</v>
      </c>
      <c r="AH939" s="16">
        <v>74812.0</v>
      </c>
      <c r="AI939" s="16">
        <v>0.0</v>
      </c>
      <c r="AJ939" s="16">
        <v>0.0</v>
      </c>
      <c r="AK939" s="16">
        <v>1.0</v>
      </c>
      <c r="AL939" s="16">
        <v>57426.0</v>
      </c>
      <c r="AM939" s="16">
        <v>0.0</v>
      </c>
      <c r="AN939" s="16">
        <v>0.0</v>
      </c>
      <c r="AO939" s="16">
        <v>0.0</v>
      </c>
      <c r="AP939" s="16">
        <v>29220.0</v>
      </c>
      <c r="AQ939" s="16">
        <v>0.0</v>
      </c>
      <c r="AR939" s="16">
        <v>0.0</v>
      </c>
      <c r="AS939" s="16">
        <v>0.0</v>
      </c>
      <c r="AT939" s="16">
        <v>44490.0</v>
      </c>
      <c r="AU939" s="16">
        <v>0.0</v>
      </c>
      <c r="AV939" s="16">
        <v>0.0</v>
      </c>
      <c r="AW939" s="16">
        <v>0.0</v>
      </c>
      <c r="AX939" s="16">
        <v>62982.0</v>
      </c>
      <c r="AY939" s="16">
        <v>0.0</v>
      </c>
      <c r="AZ939" s="16">
        <v>0.0</v>
      </c>
      <c r="BA939" s="16">
        <v>0.0</v>
      </c>
      <c r="BB939" s="16">
        <v>4512.0</v>
      </c>
      <c r="BC939" s="16">
        <v>0.0</v>
      </c>
      <c r="BD939" s="16">
        <v>0.0</v>
      </c>
      <c r="BE939" s="16">
        <v>0.0</v>
      </c>
      <c r="BF939" s="16">
        <v>1170842.0</v>
      </c>
      <c r="BG939" s="16">
        <v>0.0</v>
      </c>
      <c r="BH939" s="16">
        <v>0.0</v>
      </c>
      <c r="BI939" s="16">
        <v>0.0</v>
      </c>
      <c r="BJ939" s="16">
        <v>910.0</v>
      </c>
      <c r="BK939" s="16">
        <v>0.0</v>
      </c>
      <c r="BL939" s="16">
        <v>0.0</v>
      </c>
      <c r="BM939" s="16">
        <v>0.0</v>
      </c>
      <c r="BN939" s="16">
        <v>87456.0</v>
      </c>
      <c r="BO939" s="16">
        <v>0.0</v>
      </c>
      <c r="BP939" s="16">
        <v>0.0</v>
      </c>
      <c r="BQ939" s="16">
        <v>0.0</v>
      </c>
      <c r="BR939" s="16">
        <v>61724.0</v>
      </c>
      <c r="BS939" s="16">
        <v>0.0</v>
      </c>
      <c r="BT939" s="16">
        <v>0.0</v>
      </c>
    </row>
    <row r="940">
      <c r="A940" s="14" t="s">
        <v>8248</v>
      </c>
      <c r="B940" s="16">
        <v>11.0</v>
      </c>
      <c r="C940" s="16">
        <v>4055609.0</v>
      </c>
      <c r="D940" s="17"/>
      <c r="E940" s="14" t="s">
        <v>2622</v>
      </c>
      <c r="F940" s="14" t="s">
        <v>2630</v>
      </c>
      <c r="G940" s="14" t="s">
        <v>5166</v>
      </c>
      <c r="H940" s="14" t="s">
        <v>2978</v>
      </c>
      <c r="I940" s="14" t="s">
        <v>21</v>
      </c>
      <c r="J940" s="14" t="s">
        <v>4845</v>
      </c>
      <c r="K940" s="14" t="s">
        <v>8249</v>
      </c>
      <c r="L940" s="14" t="s">
        <v>8249</v>
      </c>
      <c r="M940" s="14" t="s">
        <v>8250</v>
      </c>
      <c r="N940" s="14" t="s">
        <v>409</v>
      </c>
      <c r="P940" s="17"/>
      <c r="Q940" s="17"/>
      <c r="R940" s="16">
        <v>1.0</v>
      </c>
      <c r="S940" s="16">
        <v>1594374.0</v>
      </c>
      <c r="T940" s="18">
        <v>6.27E-7</v>
      </c>
      <c r="U940" s="16">
        <v>0.0</v>
      </c>
      <c r="V940" s="16">
        <v>0.0</v>
      </c>
      <c r="W940" s="14" t="s">
        <v>2978</v>
      </c>
      <c r="X940" s="17"/>
      <c r="Y940" s="17"/>
      <c r="Z940" s="16">
        <v>15.5</v>
      </c>
      <c r="AA940" s="17"/>
      <c r="AB940" s="16">
        <v>0.0</v>
      </c>
      <c r="AC940" s="16">
        <v>0.0</v>
      </c>
      <c r="AD940" s="16">
        <v>3.32</v>
      </c>
      <c r="AE940" s="16">
        <v>0.24</v>
      </c>
      <c r="AF940" s="16">
        <v>0.449</v>
      </c>
      <c r="AG940" s="16">
        <v>0.0</v>
      </c>
      <c r="AH940" s="16">
        <v>74826.0</v>
      </c>
      <c r="AI940" s="16">
        <v>0.0</v>
      </c>
      <c r="AJ940" s="16">
        <v>0.0</v>
      </c>
      <c r="AK940" s="16">
        <v>0.0</v>
      </c>
      <c r="AL940" s="16">
        <v>57426.0</v>
      </c>
      <c r="AM940" s="16">
        <v>0.0</v>
      </c>
      <c r="AN940" s="16">
        <v>0.0</v>
      </c>
      <c r="AO940" s="16">
        <v>0.0</v>
      </c>
      <c r="AP940" s="16">
        <v>29200.0</v>
      </c>
      <c r="AQ940" s="16">
        <v>0.0</v>
      </c>
      <c r="AR940" s="16">
        <v>0.0</v>
      </c>
      <c r="AS940" s="16">
        <v>0.0</v>
      </c>
      <c r="AT940" s="16">
        <v>44408.0</v>
      </c>
      <c r="AU940" s="16">
        <v>0.0</v>
      </c>
      <c r="AV940" s="16">
        <v>0.0</v>
      </c>
      <c r="AW940" s="16">
        <v>0.0</v>
      </c>
      <c r="AX940" s="16">
        <v>62854.0</v>
      </c>
      <c r="AY940" s="16">
        <v>0.0</v>
      </c>
      <c r="AZ940" s="16">
        <v>0.0</v>
      </c>
      <c r="BA940" s="16">
        <v>0.0</v>
      </c>
      <c r="BB940" s="16">
        <v>4432.0</v>
      </c>
      <c r="BC940" s="16">
        <v>0.0</v>
      </c>
      <c r="BD940" s="16">
        <v>0.0</v>
      </c>
      <c r="BE940" s="16">
        <v>0.0</v>
      </c>
      <c r="BF940" s="16">
        <v>1171118.0</v>
      </c>
      <c r="BG940" s="16">
        <v>0.0</v>
      </c>
      <c r="BH940" s="16">
        <v>0.0</v>
      </c>
      <c r="BI940" s="16">
        <v>0.0</v>
      </c>
      <c r="BJ940" s="16">
        <v>912.0</v>
      </c>
      <c r="BK940" s="16">
        <v>0.0</v>
      </c>
      <c r="BL940" s="16">
        <v>0.0</v>
      </c>
      <c r="BM940" s="16">
        <v>1.0</v>
      </c>
      <c r="BN940" s="16">
        <v>87464.0</v>
      </c>
      <c r="BO940" s="16">
        <v>0.0</v>
      </c>
      <c r="BP940" s="16">
        <v>0.0</v>
      </c>
      <c r="BQ940" s="16">
        <v>0.0</v>
      </c>
      <c r="BR940" s="16">
        <v>61734.0</v>
      </c>
      <c r="BS940" s="16">
        <v>0.0</v>
      </c>
      <c r="BT940" s="16">
        <v>0.0</v>
      </c>
    </row>
    <row r="941">
      <c r="A941" s="14" t="s">
        <v>8251</v>
      </c>
      <c r="B941" s="16">
        <v>11.0</v>
      </c>
      <c r="C941" s="16">
        <v>4074635.0</v>
      </c>
      <c r="D941" s="14" t="s">
        <v>8252</v>
      </c>
      <c r="E941" s="14" t="s">
        <v>2630</v>
      </c>
      <c r="F941" s="14" t="s">
        <v>2622</v>
      </c>
      <c r="G941" s="14" t="s">
        <v>6733</v>
      </c>
      <c r="H941" s="14" t="s">
        <v>21</v>
      </c>
      <c r="I941" s="14" t="s">
        <v>2978</v>
      </c>
      <c r="J941" s="14" t="s">
        <v>4845</v>
      </c>
      <c r="K941" s="14" t="s">
        <v>8253</v>
      </c>
      <c r="L941" s="14" t="s">
        <v>8253</v>
      </c>
      <c r="M941" s="14" t="s">
        <v>8254</v>
      </c>
      <c r="N941" s="14" t="s">
        <v>409</v>
      </c>
      <c r="P941" s="17"/>
      <c r="Q941" s="17"/>
      <c r="R941" s="16">
        <v>1.0</v>
      </c>
      <c r="S941" s="16">
        <v>1594402.0</v>
      </c>
      <c r="T941" s="18">
        <v>6.27E-7</v>
      </c>
      <c r="U941" s="16">
        <v>0.0</v>
      </c>
      <c r="V941" s="16">
        <v>0.0</v>
      </c>
      <c r="W941" s="14" t="s">
        <v>2978</v>
      </c>
      <c r="X941" s="17"/>
      <c r="Y941" s="17"/>
      <c r="Z941" s="16">
        <v>25.5</v>
      </c>
      <c r="AA941" s="16">
        <v>0.08</v>
      </c>
      <c r="AB941" s="16">
        <v>0.0</v>
      </c>
      <c r="AC941" s="16">
        <v>0.0</v>
      </c>
      <c r="AD941" s="16">
        <v>6.31</v>
      </c>
      <c r="AE941" s="17"/>
      <c r="AF941" s="17"/>
      <c r="AG941" s="16">
        <v>1.0</v>
      </c>
      <c r="AH941" s="16">
        <v>74668.0</v>
      </c>
      <c r="AI941" s="16">
        <v>0.0</v>
      </c>
      <c r="AJ941" s="16">
        <v>0.0</v>
      </c>
      <c r="AK941" s="16">
        <v>0.0</v>
      </c>
      <c r="AL941" s="16">
        <v>56526.0</v>
      </c>
      <c r="AM941" s="16">
        <v>0.0</v>
      </c>
      <c r="AN941" s="16">
        <v>0.0</v>
      </c>
      <c r="AO941" s="16">
        <v>0.0</v>
      </c>
      <c r="AP941" s="16">
        <v>29196.0</v>
      </c>
      <c r="AQ941" s="16">
        <v>0.0</v>
      </c>
      <c r="AR941" s="16">
        <v>0.0</v>
      </c>
      <c r="AS941" s="16">
        <v>0.0</v>
      </c>
      <c r="AT941" s="16">
        <v>43932.0</v>
      </c>
      <c r="AU941" s="16">
        <v>0.0</v>
      </c>
      <c r="AV941" s="16">
        <v>0.0</v>
      </c>
      <c r="AW941" s="16">
        <v>0.0</v>
      </c>
      <c r="AX941" s="16">
        <v>62832.0</v>
      </c>
      <c r="AY941" s="16">
        <v>0.0</v>
      </c>
      <c r="AZ941" s="16">
        <v>0.0</v>
      </c>
      <c r="BA941" s="16">
        <v>0.0</v>
      </c>
      <c r="BB941" s="16">
        <v>6032.0</v>
      </c>
      <c r="BC941" s="16">
        <v>0.0</v>
      </c>
      <c r="BD941" s="16">
        <v>0.0</v>
      </c>
      <c r="BE941" s="16">
        <v>0.0</v>
      </c>
      <c r="BF941" s="16">
        <v>1169926.0</v>
      </c>
      <c r="BG941" s="16">
        <v>0.0</v>
      </c>
      <c r="BH941" s="16">
        <v>0.0</v>
      </c>
      <c r="BI941" s="16">
        <v>0.0</v>
      </c>
      <c r="BJ941" s="16">
        <v>912.0</v>
      </c>
      <c r="BK941" s="16">
        <v>0.0</v>
      </c>
      <c r="BL941" s="16">
        <v>0.0</v>
      </c>
      <c r="BM941" s="16">
        <v>0.0</v>
      </c>
      <c r="BN941" s="16">
        <v>88618.0</v>
      </c>
      <c r="BO941" s="16">
        <v>0.0</v>
      </c>
      <c r="BP941" s="16">
        <v>0.0</v>
      </c>
      <c r="BQ941" s="16">
        <v>0.0</v>
      </c>
      <c r="BR941" s="16">
        <v>61760.0</v>
      </c>
      <c r="BS941" s="16">
        <v>0.0</v>
      </c>
      <c r="BT941" s="16">
        <v>0.0</v>
      </c>
    </row>
    <row r="942">
      <c r="A942" s="14" t="s">
        <v>8255</v>
      </c>
      <c r="B942" s="16">
        <v>11.0</v>
      </c>
      <c r="C942" s="16">
        <v>4086619.0</v>
      </c>
      <c r="D942" s="17"/>
      <c r="E942" s="14" t="s">
        <v>2630</v>
      </c>
      <c r="F942" s="14" t="s">
        <v>2621</v>
      </c>
      <c r="G942" s="14" t="s">
        <v>5166</v>
      </c>
      <c r="H942" s="14" t="s">
        <v>2978</v>
      </c>
      <c r="I942" s="14" t="s">
        <v>21</v>
      </c>
      <c r="J942" s="14" t="s">
        <v>4852</v>
      </c>
      <c r="K942" s="14" t="s">
        <v>8256</v>
      </c>
      <c r="L942" s="14" t="s">
        <v>8256</v>
      </c>
      <c r="M942" s="14" t="s">
        <v>8257</v>
      </c>
      <c r="N942" s="14" t="s">
        <v>4848</v>
      </c>
      <c r="P942" s="17"/>
      <c r="Q942" s="17"/>
      <c r="R942" s="16">
        <v>1.0</v>
      </c>
      <c r="S942" s="16">
        <v>1594542.0</v>
      </c>
      <c r="T942" s="18">
        <v>6.27E-7</v>
      </c>
      <c r="U942" s="16">
        <v>0.0</v>
      </c>
      <c r="V942" s="16">
        <v>0.0</v>
      </c>
      <c r="W942" s="14" t="s">
        <v>2978</v>
      </c>
      <c r="X942" s="17"/>
      <c r="Y942" s="17"/>
      <c r="Z942" s="16">
        <v>13.8</v>
      </c>
      <c r="AA942" s="17"/>
      <c r="AB942" s="16">
        <v>0.45</v>
      </c>
      <c r="AC942" s="16">
        <v>0.11</v>
      </c>
      <c r="AD942" s="16">
        <v>6.3</v>
      </c>
      <c r="AE942" s="17"/>
      <c r="AF942" s="17"/>
      <c r="AG942" s="16">
        <v>0.0</v>
      </c>
      <c r="AH942" s="16">
        <v>74436.0</v>
      </c>
      <c r="AI942" s="16">
        <v>0.0</v>
      </c>
      <c r="AJ942" s="16">
        <v>0.0</v>
      </c>
      <c r="AK942" s="16">
        <v>0.0</v>
      </c>
      <c r="AL942" s="16">
        <v>58214.0</v>
      </c>
      <c r="AM942" s="16">
        <v>0.0</v>
      </c>
      <c r="AN942" s="16">
        <v>0.0</v>
      </c>
      <c r="AO942" s="16">
        <v>0.0</v>
      </c>
      <c r="AP942" s="16">
        <v>29256.0</v>
      </c>
      <c r="AQ942" s="16">
        <v>0.0</v>
      </c>
      <c r="AR942" s="16">
        <v>0.0</v>
      </c>
      <c r="AS942" s="16">
        <v>0.0</v>
      </c>
      <c r="AT942" s="16">
        <v>43902.0</v>
      </c>
      <c r="AU942" s="16">
        <v>0.0</v>
      </c>
      <c r="AV942" s="16">
        <v>0.0</v>
      </c>
      <c r="AW942" s="16">
        <v>0.0</v>
      </c>
      <c r="AX942" s="16">
        <v>62616.0</v>
      </c>
      <c r="AY942" s="16">
        <v>0.0</v>
      </c>
      <c r="AZ942" s="16">
        <v>0.0</v>
      </c>
      <c r="BA942" s="16">
        <v>0.0</v>
      </c>
      <c r="BB942" s="16">
        <v>6044.0</v>
      </c>
      <c r="BC942" s="16">
        <v>0.0</v>
      </c>
      <c r="BD942" s="16">
        <v>0.0</v>
      </c>
      <c r="BE942" s="16">
        <v>0.0</v>
      </c>
      <c r="BF942" s="16">
        <v>1168528.0</v>
      </c>
      <c r="BG942" s="16">
        <v>0.0</v>
      </c>
      <c r="BH942" s="16">
        <v>0.0</v>
      </c>
      <c r="BI942" s="16">
        <v>0.0</v>
      </c>
      <c r="BJ942" s="16">
        <v>912.0</v>
      </c>
      <c r="BK942" s="16">
        <v>0.0</v>
      </c>
      <c r="BL942" s="16">
        <v>0.0</v>
      </c>
      <c r="BM942" s="16">
        <v>1.0</v>
      </c>
      <c r="BN942" s="16">
        <v>88962.0</v>
      </c>
      <c r="BO942" s="16">
        <v>0.0</v>
      </c>
      <c r="BP942" s="16">
        <v>0.0</v>
      </c>
      <c r="BQ942" s="16">
        <v>0.0</v>
      </c>
      <c r="BR942" s="16">
        <v>61672.0</v>
      </c>
      <c r="BS942" s="16">
        <v>0.0</v>
      </c>
      <c r="BT942" s="16">
        <v>0.0</v>
      </c>
    </row>
    <row r="943">
      <c r="A943" s="14" t="s">
        <v>8258</v>
      </c>
      <c r="B943" s="16">
        <v>11.0</v>
      </c>
      <c r="C943" s="16">
        <v>4055604.0</v>
      </c>
      <c r="D943" s="14" t="s">
        <v>5813</v>
      </c>
      <c r="E943" s="14" t="s">
        <v>2631</v>
      </c>
      <c r="F943" s="14" t="s">
        <v>2621</v>
      </c>
      <c r="G943" s="14" t="s">
        <v>5166</v>
      </c>
      <c r="H943" s="14" t="s">
        <v>2978</v>
      </c>
      <c r="I943" s="14" t="s">
        <v>21</v>
      </c>
      <c r="J943" s="14" t="s">
        <v>4845</v>
      </c>
      <c r="K943" s="14" t="s">
        <v>8259</v>
      </c>
      <c r="L943" s="14" t="s">
        <v>8259</v>
      </c>
      <c r="M943" s="14" t="s">
        <v>8260</v>
      </c>
      <c r="N943" s="14" t="s">
        <v>409</v>
      </c>
      <c r="P943" s="17"/>
      <c r="Q943" s="17"/>
      <c r="R943" s="16">
        <v>1.0</v>
      </c>
      <c r="S943" s="16">
        <v>1596104.0</v>
      </c>
      <c r="T943" s="18">
        <v>6.27E-7</v>
      </c>
      <c r="U943" s="16">
        <v>0.0</v>
      </c>
      <c r="V943" s="16">
        <v>0.0</v>
      </c>
      <c r="W943" s="14" t="s">
        <v>2978</v>
      </c>
      <c r="X943" s="17"/>
      <c r="Y943" s="17"/>
      <c r="Z943" s="16">
        <v>24.7</v>
      </c>
      <c r="AA943" s="17"/>
      <c r="AB943" s="16">
        <v>0.0</v>
      </c>
      <c r="AC943" s="16">
        <v>-0.01</v>
      </c>
      <c r="AD943" s="16">
        <v>8.78</v>
      </c>
      <c r="AE943" s="16">
        <v>0.07</v>
      </c>
      <c r="AF943" s="16">
        <v>0.564</v>
      </c>
      <c r="AG943" s="16">
        <v>0.0</v>
      </c>
      <c r="AH943" s="16">
        <v>74818.0</v>
      </c>
      <c r="AI943" s="16">
        <v>0.0</v>
      </c>
      <c r="AJ943" s="16">
        <v>0.0</v>
      </c>
      <c r="AK943" s="16">
        <v>1.0</v>
      </c>
      <c r="AL943" s="16">
        <v>57724.0</v>
      </c>
      <c r="AM943" s="16">
        <v>0.0</v>
      </c>
      <c r="AN943" s="16">
        <v>0.0</v>
      </c>
      <c r="AO943" s="16">
        <v>0.0</v>
      </c>
      <c r="AP943" s="16">
        <v>29234.0</v>
      </c>
      <c r="AQ943" s="16">
        <v>0.0</v>
      </c>
      <c r="AR943" s="16">
        <v>0.0</v>
      </c>
      <c r="AS943" s="16">
        <v>0.0</v>
      </c>
      <c r="AT943" s="16">
        <v>44458.0</v>
      </c>
      <c r="AU943" s="16">
        <v>0.0</v>
      </c>
      <c r="AV943" s="16">
        <v>0.0</v>
      </c>
      <c r="AW943" s="16">
        <v>0.0</v>
      </c>
      <c r="AX943" s="16">
        <v>62958.0</v>
      </c>
      <c r="AY943" s="16">
        <v>0.0</v>
      </c>
      <c r="AZ943" s="16">
        <v>0.0</v>
      </c>
      <c r="BA943" s="16">
        <v>0.0</v>
      </c>
      <c r="BB943" s="16">
        <v>4442.0</v>
      </c>
      <c r="BC943" s="16">
        <v>0.0</v>
      </c>
      <c r="BD943" s="16">
        <v>0.0</v>
      </c>
      <c r="BE943" s="16">
        <v>0.0</v>
      </c>
      <c r="BF943" s="16">
        <v>1172100.0</v>
      </c>
      <c r="BG943" s="16">
        <v>0.0</v>
      </c>
      <c r="BH943" s="16">
        <v>0.0</v>
      </c>
      <c r="BI943" s="16">
        <v>0.0</v>
      </c>
      <c r="BJ943" s="16">
        <v>912.0</v>
      </c>
      <c r="BK943" s="16">
        <v>0.0</v>
      </c>
      <c r="BL943" s="16">
        <v>0.0</v>
      </c>
      <c r="BM943" s="16">
        <v>0.0</v>
      </c>
      <c r="BN943" s="16">
        <v>87668.0</v>
      </c>
      <c r="BO943" s="16">
        <v>0.0</v>
      </c>
      <c r="BP943" s="16">
        <v>0.0</v>
      </c>
      <c r="BQ943" s="16">
        <v>0.0</v>
      </c>
      <c r="BR943" s="16">
        <v>61790.0</v>
      </c>
      <c r="BS943" s="16">
        <v>0.0</v>
      </c>
      <c r="BT943" s="16">
        <v>0.0</v>
      </c>
    </row>
    <row r="944">
      <c r="A944" s="14" t="s">
        <v>8261</v>
      </c>
      <c r="B944" s="16">
        <v>11.0</v>
      </c>
      <c r="C944" s="16">
        <v>4055535.0</v>
      </c>
      <c r="D944" s="17"/>
      <c r="E944" s="14" t="s">
        <v>2631</v>
      </c>
      <c r="F944" s="14" t="s">
        <v>2630</v>
      </c>
      <c r="G944" s="14" t="s">
        <v>5166</v>
      </c>
      <c r="H944" s="14" t="s">
        <v>2978</v>
      </c>
      <c r="I944" s="14" t="s">
        <v>21</v>
      </c>
      <c r="J944" s="14" t="s">
        <v>4845</v>
      </c>
      <c r="K944" s="14" t="s">
        <v>8262</v>
      </c>
      <c r="L944" s="14" t="s">
        <v>8262</v>
      </c>
      <c r="M944" s="14" t="s">
        <v>8263</v>
      </c>
      <c r="N944" s="14" t="s">
        <v>5348</v>
      </c>
      <c r="O944" s="17"/>
      <c r="P944" s="17"/>
      <c r="Q944" s="17"/>
      <c r="R944" s="16">
        <v>1.0</v>
      </c>
      <c r="S944" s="16">
        <v>1596530.0</v>
      </c>
      <c r="T944" s="18">
        <v>6.26E-7</v>
      </c>
      <c r="U944" s="16">
        <v>0.0</v>
      </c>
      <c r="V944" s="16">
        <v>0.0</v>
      </c>
      <c r="W944" s="14" t="s">
        <v>2978</v>
      </c>
      <c r="X944" s="17"/>
      <c r="Y944" s="17"/>
      <c r="Z944" s="16">
        <v>46.0</v>
      </c>
      <c r="AA944" s="17"/>
      <c r="AB944" s="16">
        <v>0.02</v>
      </c>
      <c r="AC944" s="16">
        <v>-0.03</v>
      </c>
      <c r="AD944" s="16">
        <v>8.78</v>
      </c>
      <c r="AE944" s="17"/>
      <c r="AF944" s="17"/>
      <c r="AG944" s="16">
        <v>0.0</v>
      </c>
      <c r="AH944" s="16">
        <v>74848.0</v>
      </c>
      <c r="AI944" s="16">
        <v>0.0</v>
      </c>
      <c r="AJ944" s="16">
        <v>0.0</v>
      </c>
      <c r="AK944" s="16">
        <v>0.0</v>
      </c>
      <c r="AL944" s="16">
        <v>57762.0</v>
      </c>
      <c r="AM944" s="16">
        <v>0.0</v>
      </c>
      <c r="AN944" s="16">
        <v>0.0</v>
      </c>
      <c r="AO944" s="16">
        <v>0.0</v>
      </c>
      <c r="AP944" s="16">
        <v>29274.0</v>
      </c>
      <c r="AQ944" s="16">
        <v>0.0</v>
      </c>
      <c r="AR944" s="16">
        <v>0.0</v>
      </c>
      <c r="AS944" s="16">
        <v>0.0</v>
      </c>
      <c r="AT944" s="16">
        <v>44550.0</v>
      </c>
      <c r="AU944" s="16">
        <v>0.0</v>
      </c>
      <c r="AV944" s="16">
        <v>0.0</v>
      </c>
      <c r="AW944" s="16">
        <v>0.0</v>
      </c>
      <c r="AX944" s="16">
        <v>63094.0</v>
      </c>
      <c r="AY944" s="16">
        <v>0.0</v>
      </c>
      <c r="AZ944" s="16">
        <v>0.0</v>
      </c>
      <c r="BA944" s="16">
        <v>0.0</v>
      </c>
      <c r="BB944" s="16">
        <v>4516.0</v>
      </c>
      <c r="BC944" s="16">
        <v>0.0</v>
      </c>
      <c r="BD944" s="16">
        <v>0.0</v>
      </c>
      <c r="BE944" s="16">
        <v>1.0</v>
      </c>
      <c r="BF944" s="16">
        <v>1172100.0</v>
      </c>
      <c r="BG944" s="16">
        <v>0.0</v>
      </c>
      <c r="BH944" s="16">
        <v>0.0</v>
      </c>
      <c r="BI944" s="16">
        <v>0.0</v>
      </c>
      <c r="BJ944" s="16">
        <v>912.0</v>
      </c>
      <c r="BK944" s="16">
        <v>0.0</v>
      </c>
      <c r="BL944" s="16">
        <v>0.0</v>
      </c>
      <c r="BM944" s="16">
        <v>0.0</v>
      </c>
      <c r="BN944" s="16">
        <v>87672.0</v>
      </c>
      <c r="BO944" s="16">
        <v>0.0</v>
      </c>
      <c r="BP944" s="16">
        <v>0.0</v>
      </c>
      <c r="BQ944" s="16">
        <v>0.0</v>
      </c>
      <c r="BR944" s="16">
        <v>61802.0</v>
      </c>
      <c r="BS944" s="16">
        <v>0.0</v>
      </c>
      <c r="BT944" s="16">
        <v>0.0</v>
      </c>
    </row>
    <row r="945">
      <c r="A945" s="14" t="s">
        <v>8264</v>
      </c>
      <c r="B945" s="16">
        <v>11.0</v>
      </c>
      <c r="C945" s="16">
        <v>4055536.0</v>
      </c>
      <c r="D945" s="17"/>
      <c r="E945" s="14" t="s">
        <v>2631</v>
      </c>
      <c r="F945" s="14" t="s">
        <v>2621</v>
      </c>
      <c r="G945" s="14" t="s">
        <v>5166</v>
      </c>
      <c r="H945" s="14" t="s">
        <v>2978</v>
      </c>
      <c r="I945" s="14" t="s">
        <v>21</v>
      </c>
      <c r="J945" s="14" t="s">
        <v>4845</v>
      </c>
      <c r="K945" s="14" t="s">
        <v>8265</v>
      </c>
      <c r="L945" s="14" t="s">
        <v>8265</v>
      </c>
      <c r="M945" s="14" t="s">
        <v>8266</v>
      </c>
      <c r="N945" s="14" t="s">
        <v>409</v>
      </c>
      <c r="P945" s="17"/>
      <c r="Q945" s="17"/>
      <c r="R945" s="16">
        <v>1.0</v>
      </c>
      <c r="S945" s="16">
        <v>1596928.0</v>
      </c>
      <c r="T945" s="18">
        <v>6.26E-7</v>
      </c>
      <c r="U945" s="16">
        <v>0.0</v>
      </c>
      <c r="V945" s="16">
        <v>0.0</v>
      </c>
      <c r="W945" s="14" t="s">
        <v>2978</v>
      </c>
      <c r="X945" s="17"/>
      <c r="Y945" s="17"/>
      <c r="Z945" s="16">
        <v>33.0</v>
      </c>
      <c r="AA945" s="17"/>
      <c r="AB945" s="16">
        <v>0.0</v>
      </c>
      <c r="AC945" s="16">
        <v>-0.01</v>
      </c>
      <c r="AD945" s="16">
        <v>8.78</v>
      </c>
      <c r="AE945" s="16">
        <v>0.0</v>
      </c>
      <c r="AF945" s="16">
        <v>0.954</v>
      </c>
      <c r="AG945" s="16">
        <v>0.0</v>
      </c>
      <c r="AH945" s="16">
        <v>74844.0</v>
      </c>
      <c r="AI945" s="16">
        <v>0.0</v>
      </c>
      <c r="AJ945" s="16">
        <v>0.0</v>
      </c>
      <c r="AK945" s="16">
        <v>0.0</v>
      </c>
      <c r="AL945" s="16">
        <v>57824.0</v>
      </c>
      <c r="AM945" s="16">
        <v>0.0</v>
      </c>
      <c r="AN945" s="16">
        <v>0.0</v>
      </c>
      <c r="AO945" s="16">
        <v>0.0</v>
      </c>
      <c r="AP945" s="16">
        <v>29274.0</v>
      </c>
      <c r="AQ945" s="16">
        <v>0.0</v>
      </c>
      <c r="AR945" s="16">
        <v>0.0</v>
      </c>
      <c r="AS945" s="16">
        <v>0.0</v>
      </c>
      <c r="AT945" s="16">
        <v>44570.0</v>
      </c>
      <c r="AU945" s="16">
        <v>0.0</v>
      </c>
      <c r="AV945" s="16">
        <v>0.0</v>
      </c>
      <c r="AW945" s="16">
        <v>0.0</v>
      </c>
      <c r="AX945" s="16">
        <v>63128.0</v>
      </c>
      <c r="AY945" s="16">
        <v>0.0</v>
      </c>
      <c r="AZ945" s="16">
        <v>0.0</v>
      </c>
      <c r="BA945" s="16">
        <v>0.0</v>
      </c>
      <c r="BB945" s="16">
        <v>4512.0</v>
      </c>
      <c r="BC945" s="16">
        <v>0.0</v>
      </c>
      <c r="BD945" s="16">
        <v>0.0</v>
      </c>
      <c r="BE945" s="16">
        <v>0.0</v>
      </c>
      <c r="BF945" s="16">
        <v>1172342.0</v>
      </c>
      <c r="BG945" s="16">
        <v>0.0</v>
      </c>
      <c r="BH945" s="16">
        <v>0.0</v>
      </c>
      <c r="BI945" s="16">
        <v>0.0</v>
      </c>
      <c r="BJ945" s="16">
        <v>910.0</v>
      </c>
      <c r="BK945" s="16">
        <v>0.0</v>
      </c>
      <c r="BL945" s="16">
        <v>0.0</v>
      </c>
      <c r="BM945" s="16">
        <v>1.0</v>
      </c>
      <c r="BN945" s="16">
        <v>87700.0</v>
      </c>
      <c r="BO945" s="16">
        <v>0.0</v>
      </c>
      <c r="BP945" s="16">
        <v>0.0</v>
      </c>
      <c r="BQ945" s="16">
        <v>0.0</v>
      </c>
      <c r="BR945" s="16">
        <v>61824.0</v>
      </c>
      <c r="BS945" s="16">
        <v>0.0</v>
      </c>
      <c r="BT945" s="16">
        <v>0.0</v>
      </c>
    </row>
    <row r="946">
      <c r="A946" s="14" t="s">
        <v>8267</v>
      </c>
      <c r="B946" s="16">
        <v>11.0</v>
      </c>
      <c r="C946" s="16">
        <v>4055538.0</v>
      </c>
      <c r="D946" s="17"/>
      <c r="E946" s="14" t="s">
        <v>2622</v>
      </c>
      <c r="F946" s="14" t="s">
        <v>2630</v>
      </c>
      <c r="G946" s="14" t="s">
        <v>5166</v>
      </c>
      <c r="H946" s="14" t="s">
        <v>2978</v>
      </c>
      <c r="I946" s="14" t="s">
        <v>21</v>
      </c>
      <c r="J946" s="14" t="s">
        <v>4845</v>
      </c>
      <c r="K946" s="14" t="s">
        <v>8268</v>
      </c>
      <c r="L946" s="14" t="s">
        <v>8268</v>
      </c>
      <c r="M946" s="14" t="s">
        <v>8269</v>
      </c>
      <c r="N946" s="14" t="s">
        <v>409</v>
      </c>
      <c r="P946" s="17"/>
      <c r="Q946" s="17"/>
      <c r="R946" s="16">
        <v>1.0</v>
      </c>
      <c r="S946" s="16">
        <v>1597656.0</v>
      </c>
      <c r="T946" s="18">
        <v>6.26E-7</v>
      </c>
      <c r="U946" s="16">
        <v>0.0</v>
      </c>
      <c r="V946" s="16">
        <v>0.0</v>
      </c>
      <c r="W946" s="14" t="s">
        <v>2978</v>
      </c>
      <c r="X946" s="17"/>
      <c r="Y946" s="17"/>
      <c r="Z946" s="16">
        <v>24.5</v>
      </c>
      <c r="AA946" s="17"/>
      <c r="AB946" s="16">
        <v>0.0</v>
      </c>
      <c r="AC946" s="16">
        <v>0.0</v>
      </c>
      <c r="AD946" s="16">
        <v>8.89</v>
      </c>
      <c r="AE946" s="16">
        <v>0.0</v>
      </c>
      <c r="AF946" s="16">
        <v>0.989</v>
      </c>
      <c r="AG946" s="16">
        <v>0.0</v>
      </c>
      <c r="AH946" s="16">
        <v>74858.0</v>
      </c>
      <c r="AI946" s="16">
        <v>0.0</v>
      </c>
      <c r="AJ946" s="16">
        <v>0.0</v>
      </c>
      <c r="AK946" s="16">
        <v>0.0</v>
      </c>
      <c r="AL946" s="16">
        <v>57958.0</v>
      </c>
      <c r="AM946" s="16">
        <v>0.0</v>
      </c>
      <c r="AN946" s="16">
        <v>0.0</v>
      </c>
      <c r="AO946" s="16">
        <v>0.0</v>
      </c>
      <c r="AP946" s="16">
        <v>29280.0</v>
      </c>
      <c r="AQ946" s="16">
        <v>0.0</v>
      </c>
      <c r="AR946" s="16">
        <v>0.0</v>
      </c>
      <c r="AS946" s="16">
        <v>0.0</v>
      </c>
      <c r="AT946" s="16">
        <v>44590.0</v>
      </c>
      <c r="AU946" s="16">
        <v>0.0</v>
      </c>
      <c r="AV946" s="16">
        <v>0.0</v>
      </c>
      <c r="AW946" s="16">
        <v>0.0</v>
      </c>
      <c r="AX946" s="16">
        <v>63148.0</v>
      </c>
      <c r="AY946" s="16">
        <v>0.0</v>
      </c>
      <c r="AZ946" s="16">
        <v>0.0</v>
      </c>
      <c r="BA946" s="16">
        <v>0.0</v>
      </c>
      <c r="BB946" s="16">
        <v>4516.0</v>
      </c>
      <c r="BC946" s="16">
        <v>0.0</v>
      </c>
      <c r="BD946" s="16">
        <v>0.0</v>
      </c>
      <c r="BE946" s="16">
        <v>1.0</v>
      </c>
      <c r="BF946" s="16">
        <v>1172756.0</v>
      </c>
      <c r="BG946" s="16">
        <v>0.0</v>
      </c>
      <c r="BH946" s="16">
        <v>0.0</v>
      </c>
      <c r="BI946" s="16">
        <v>0.0</v>
      </c>
      <c r="BJ946" s="16">
        <v>912.0</v>
      </c>
      <c r="BK946" s="16">
        <v>0.0</v>
      </c>
      <c r="BL946" s="16">
        <v>0.0</v>
      </c>
      <c r="BM946" s="16">
        <v>0.0</v>
      </c>
      <c r="BN946" s="16">
        <v>87794.0</v>
      </c>
      <c r="BO946" s="16">
        <v>0.0</v>
      </c>
      <c r="BP946" s="16">
        <v>0.0</v>
      </c>
      <c r="BQ946" s="16">
        <v>0.0</v>
      </c>
      <c r="BR946" s="16">
        <v>61844.0</v>
      </c>
      <c r="BS946" s="16">
        <v>0.0</v>
      </c>
      <c r="BT946" s="16">
        <v>0.0</v>
      </c>
    </row>
    <row r="947">
      <c r="A947" s="14" t="s">
        <v>8270</v>
      </c>
      <c r="B947" s="16">
        <v>11.0</v>
      </c>
      <c r="C947" s="16">
        <v>4055601.0</v>
      </c>
      <c r="D947" s="17"/>
      <c r="E947" s="14" t="s">
        <v>2621</v>
      </c>
      <c r="F947" s="14" t="s">
        <v>2622</v>
      </c>
      <c r="G947" s="14" t="s">
        <v>5166</v>
      </c>
      <c r="H947" s="14" t="s">
        <v>2978</v>
      </c>
      <c r="I947" s="14" t="s">
        <v>21</v>
      </c>
      <c r="J947" s="14" t="s">
        <v>4845</v>
      </c>
      <c r="K947" s="14" t="s">
        <v>8271</v>
      </c>
      <c r="L947" s="14" t="s">
        <v>8271</v>
      </c>
      <c r="M947" s="14" t="s">
        <v>8272</v>
      </c>
      <c r="N947" s="14" t="s">
        <v>409</v>
      </c>
      <c r="P947" s="17"/>
      <c r="Q947" s="17"/>
      <c r="R947" s="16">
        <v>1.0</v>
      </c>
      <c r="S947" s="16">
        <v>1597808.0</v>
      </c>
      <c r="T947" s="18">
        <v>6.26E-7</v>
      </c>
      <c r="U947" s="16">
        <v>0.0</v>
      </c>
      <c r="V947" s="16">
        <v>0.0</v>
      </c>
      <c r="W947" s="14" t="s">
        <v>2978</v>
      </c>
      <c r="X947" s="17"/>
      <c r="Y947" s="17"/>
      <c r="Z947" s="16">
        <v>31.0</v>
      </c>
      <c r="AA947" s="17"/>
      <c r="AB947" s="16">
        <v>0.0</v>
      </c>
      <c r="AC947" s="16">
        <v>0.0</v>
      </c>
      <c r="AD947" s="16">
        <v>6.35</v>
      </c>
      <c r="AE947" s="16">
        <v>0.02</v>
      </c>
      <c r="AF947" s="16">
        <v>0.947</v>
      </c>
      <c r="AG947" s="16">
        <v>0.0</v>
      </c>
      <c r="AH947" s="16">
        <v>74840.0</v>
      </c>
      <c r="AI947" s="16">
        <v>0.0</v>
      </c>
      <c r="AJ947" s="16">
        <v>0.0</v>
      </c>
      <c r="AK947" s="16">
        <v>0.0</v>
      </c>
      <c r="AL947" s="16">
        <v>57944.0</v>
      </c>
      <c r="AM947" s="16">
        <v>0.0</v>
      </c>
      <c r="AN947" s="16">
        <v>0.0</v>
      </c>
      <c r="AO947" s="16">
        <v>0.0</v>
      </c>
      <c r="AP947" s="16">
        <v>29274.0</v>
      </c>
      <c r="AQ947" s="16">
        <v>0.0</v>
      </c>
      <c r="AR947" s="16">
        <v>0.0</v>
      </c>
      <c r="AS947" s="16">
        <v>0.0</v>
      </c>
      <c r="AT947" s="16">
        <v>44558.0</v>
      </c>
      <c r="AU947" s="16">
        <v>0.0</v>
      </c>
      <c r="AV947" s="16">
        <v>0.0</v>
      </c>
      <c r="AW947" s="16">
        <v>0.0</v>
      </c>
      <c r="AX947" s="16">
        <v>63040.0</v>
      </c>
      <c r="AY947" s="16">
        <v>0.0</v>
      </c>
      <c r="AZ947" s="16">
        <v>0.0</v>
      </c>
      <c r="BA947" s="16">
        <v>0.0</v>
      </c>
      <c r="BB947" s="16">
        <v>4444.0</v>
      </c>
      <c r="BC947" s="16">
        <v>0.0</v>
      </c>
      <c r="BD947" s="16">
        <v>0.0</v>
      </c>
      <c r="BE947" s="16">
        <v>0.0</v>
      </c>
      <c r="BF947" s="16">
        <v>1173074.0</v>
      </c>
      <c r="BG947" s="16">
        <v>0.0</v>
      </c>
      <c r="BH947" s="16">
        <v>0.0</v>
      </c>
      <c r="BI947" s="16">
        <v>0.0</v>
      </c>
      <c r="BJ947" s="16">
        <v>912.0</v>
      </c>
      <c r="BK947" s="16">
        <v>0.0</v>
      </c>
      <c r="BL947" s="16">
        <v>0.0</v>
      </c>
      <c r="BM947" s="16">
        <v>0.0</v>
      </c>
      <c r="BN947" s="16">
        <v>87844.0</v>
      </c>
      <c r="BO947" s="16">
        <v>0.0</v>
      </c>
      <c r="BP947" s="16">
        <v>0.0</v>
      </c>
      <c r="BQ947" s="16">
        <v>1.0</v>
      </c>
      <c r="BR947" s="16">
        <v>61878.0</v>
      </c>
      <c r="BS947" s="16">
        <v>0.0</v>
      </c>
      <c r="BT947" s="16">
        <v>0.0</v>
      </c>
    </row>
    <row r="948">
      <c r="A948" s="14" t="s">
        <v>8273</v>
      </c>
      <c r="B948" s="16">
        <v>11.0</v>
      </c>
      <c r="C948" s="16">
        <v>4055539.0</v>
      </c>
      <c r="D948" s="17"/>
      <c r="E948" s="14" t="s">
        <v>2622</v>
      </c>
      <c r="F948" s="14" t="s">
        <v>2631</v>
      </c>
      <c r="G948" s="14" t="s">
        <v>5166</v>
      </c>
      <c r="H948" s="14" t="s">
        <v>2978</v>
      </c>
      <c r="I948" s="14" t="s">
        <v>21</v>
      </c>
      <c r="J948" s="14" t="s">
        <v>4845</v>
      </c>
      <c r="K948" s="14" t="s">
        <v>5218</v>
      </c>
      <c r="L948" s="14" t="s">
        <v>5218</v>
      </c>
      <c r="M948" s="14" t="s">
        <v>8274</v>
      </c>
      <c r="N948" s="14" t="s">
        <v>4848</v>
      </c>
      <c r="P948" s="17"/>
      <c r="Q948" s="17"/>
      <c r="R948" s="16">
        <v>1.0</v>
      </c>
      <c r="S948" s="16">
        <v>1598006.0</v>
      </c>
      <c r="T948" s="18">
        <v>6.26E-7</v>
      </c>
      <c r="U948" s="16">
        <v>0.0</v>
      </c>
      <c r="V948" s="16">
        <v>0.0</v>
      </c>
      <c r="W948" s="14" t="s">
        <v>2978</v>
      </c>
      <c r="X948" s="17"/>
      <c r="Y948" s="17"/>
      <c r="Z948" s="16">
        <v>7.69</v>
      </c>
      <c r="AA948" s="17"/>
      <c r="AB948" s="16">
        <v>0.0</v>
      </c>
      <c r="AC948" s="16">
        <v>0.0</v>
      </c>
      <c r="AD948" s="16">
        <v>0.028</v>
      </c>
      <c r="AE948" s="17"/>
      <c r="AF948" s="17"/>
      <c r="AG948" s="16">
        <v>0.0</v>
      </c>
      <c r="AH948" s="16">
        <v>74844.0</v>
      </c>
      <c r="AI948" s="16">
        <v>0.0</v>
      </c>
      <c r="AJ948" s="16">
        <v>0.0</v>
      </c>
      <c r="AK948" s="16">
        <v>0.0</v>
      </c>
      <c r="AL948" s="16">
        <v>58046.0</v>
      </c>
      <c r="AM948" s="16">
        <v>0.0</v>
      </c>
      <c r="AN948" s="16">
        <v>0.0</v>
      </c>
      <c r="AO948" s="16">
        <v>0.0</v>
      </c>
      <c r="AP948" s="16">
        <v>29288.0</v>
      </c>
      <c r="AQ948" s="16">
        <v>0.0</v>
      </c>
      <c r="AR948" s="16">
        <v>0.0</v>
      </c>
      <c r="AS948" s="16">
        <v>0.0</v>
      </c>
      <c r="AT948" s="16">
        <v>44600.0</v>
      </c>
      <c r="AU948" s="16">
        <v>0.0</v>
      </c>
      <c r="AV948" s="16">
        <v>0.0</v>
      </c>
      <c r="AW948" s="16">
        <v>0.0</v>
      </c>
      <c r="AX948" s="16">
        <v>63158.0</v>
      </c>
      <c r="AY948" s="16">
        <v>0.0</v>
      </c>
      <c r="AZ948" s="16">
        <v>0.0</v>
      </c>
      <c r="BA948" s="16">
        <v>0.0</v>
      </c>
      <c r="BB948" s="16">
        <v>4512.0</v>
      </c>
      <c r="BC948" s="16">
        <v>0.0</v>
      </c>
      <c r="BD948" s="16">
        <v>0.0</v>
      </c>
      <c r="BE948" s="16">
        <v>1.0</v>
      </c>
      <c r="BF948" s="16">
        <v>1172964.0</v>
      </c>
      <c r="BG948" s="16">
        <v>0.0</v>
      </c>
      <c r="BH948" s="16">
        <v>0.0</v>
      </c>
      <c r="BI948" s="16">
        <v>0.0</v>
      </c>
      <c r="BJ948" s="16">
        <v>912.0</v>
      </c>
      <c r="BK948" s="16">
        <v>0.0</v>
      </c>
      <c r="BL948" s="16">
        <v>0.0</v>
      </c>
      <c r="BM948" s="16">
        <v>0.0</v>
      </c>
      <c r="BN948" s="16">
        <v>87832.0</v>
      </c>
      <c r="BO948" s="16">
        <v>0.0</v>
      </c>
      <c r="BP948" s="16">
        <v>0.0</v>
      </c>
      <c r="BQ948" s="16">
        <v>0.0</v>
      </c>
      <c r="BR948" s="16">
        <v>61850.0</v>
      </c>
      <c r="BS948" s="16">
        <v>0.0</v>
      </c>
      <c r="BT948" s="16">
        <v>0.0</v>
      </c>
    </row>
    <row r="949">
      <c r="A949" s="14" t="s">
        <v>8275</v>
      </c>
      <c r="B949" s="16">
        <v>11.0</v>
      </c>
      <c r="C949" s="16">
        <v>4055539.0</v>
      </c>
      <c r="D949" s="17"/>
      <c r="E949" s="14" t="s">
        <v>2622</v>
      </c>
      <c r="F949" s="14" t="s">
        <v>2630</v>
      </c>
      <c r="G949" s="14" t="s">
        <v>5166</v>
      </c>
      <c r="H949" s="14" t="s">
        <v>2978</v>
      </c>
      <c r="I949" s="14" t="s">
        <v>21</v>
      </c>
      <c r="J949" s="14" t="s">
        <v>4845</v>
      </c>
      <c r="K949" s="14" t="s">
        <v>5218</v>
      </c>
      <c r="L949" s="14" t="s">
        <v>5218</v>
      </c>
      <c r="M949" s="14" t="s">
        <v>8276</v>
      </c>
      <c r="N949" s="14" t="s">
        <v>4848</v>
      </c>
      <c r="P949" s="17"/>
      <c r="Q949" s="17"/>
      <c r="R949" s="16">
        <v>1.0</v>
      </c>
      <c r="S949" s="16">
        <v>1598006.0</v>
      </c>
      <c r="T949" s="18">
        <v>6.26E-7</v>
      </c>
      <c r="U949" s="16">
        <v>0.0</v>
      </c>
      <c r="V949" s="16">
        <v>0.0</v>
      </c>
      <c r="W949" s="14" t="s">
        <v>2978</v>
      </c>
      <c r="X949" s="17"/>
      <c r="Y949" s="17"/>
      <c r="Z949" s="16">
        <v>8.6</v>
      </c>
      <c r="AA949" s="17"/>
      <c r="AB949" s="16">
        <v>0.01</v>
      </c>
      <c r="AC949" s="16">
        <v>0.01</v>
      </c>
      <c r="AD949" s="16">
        <v>0.028</v>
      </c>
      <c r="AE949" s="17"/>
      <c r="AF949" s="17"/>
      <c r="AG949" s="16">
        <v>0.0</v>
      </c>
      <c r="AH949" s="16">
        <v>74844.0</v>
      </c>
      <c r="AI949" s="16">
        <v>0.0</v>
      </c>
      <c r="AJ949" s="16">
        <v>0.0</v>
      </c>
      <c r="AK949" s="16">
        <v>0.0</v>
      </c>
      <c r="AL949" s="16">
        <v>58046.0</v>
      </c>
      <c r="AM949" s="16">
        <v>0.0</v>
      </c>
      <c r="AN949" s="16">
        <v>0.0</v>
      </c>
      <c r="AO949" s="16">
        <v>0.0</v>
      </c>
      <c r="AP949" s="16">
        <v>29288.0</v>
      </c>
      <c r="AQ949" s="16">
        <v>0.0</v>
      </c>
      <c r="AR949" s="16">
        <v>0.0</v>
      </c>
      <c r="AS949" s="16">
        <v>0.0</v>
      </c>
      <c r="AT949" s="16">
        <v>44600.0</v>
      </c>
      <c r="AU949" s="16">
        <v>0.0</v>
      </c>
      <c r="AV949" s="16">
        <v>0.0</v>
      </c>
      <c r="AW949" s="16">
        <v>0.0</v>
      </c>
      <c r="AX949" s="16">
        <v>63158.0</v>
      </c>
      <c r="AY949" s="16">
        <v>0.0</v>
      </c>
      <c r="AZ949" s="16">
        <v>0.0</v>
      </c>
      <c r="BA949" s="16">
        <v>0.0</v>
      </c>
      <c r="BB949" s="16">
        <v>4512.0</v>
      </c>
      <c r="BC949" s="16">
        <v>0.0</v>
      </c>
      <c r="BD949" s="16">
        <v>0.0</v>
      </c>
      <c r="BE949" s="16">
        <v>0.0</v>
      </c>
      <c r="BF949" s="16">
        <v>1172964.0</v>
      </c>
      <c r="BG949" s="16">
        <v>0.0</v>
      </c>
      <c r="BH949" s="16">
        <v>0.0</v>
      </c>
      <c r="BI949" s="16">
        <v>0.0</v>
      </c>
      <c r="BJ949" s="16">
        <v>912.0</v>
      </c>
      <c r="BK949" s="16">
        <v>0.0</v>
      </c>
      <c r="BL949" s="16">
        <v>0.0</v>
      </c>
      <c r="BM949" s="16">
        <v>1.0</v>
      </c>
      <c r="BN949" s="16">
        <v>87832.0</v>
      </c>
      <c r="BO949" s="16">
        <v>0.0</v>
      </c>
      <c r="BP949" s="16">
        <v>0.0</v>
      </c>
      <c r="BQ949" s="16">
        <v>0.0</v>
      </c>
      <c r="BR949" s="16">
        <v>61850.0</v>
      </c>
      <c r="BS949" s="16">
        <v>0.0</v>
      </c>
      <c r="BT949" s="16">
        <v>0.0</v>
      </c>
    </row>
    <row r="950">
      <c r="A950" s="14" t="s">
        <v>8277</v>
      </c>
      <c r="B950" s="16">
        <v>11.0</v>
      </c>
      <c r="C950" s="16">
        <v>4086615.0</v>
      </c>
      <c r="D950" s="17"/>
      <c r="E950" s="14" t="s">
        <v>2622</v>
      </c>
      <c r="F950" s="14" t="s">
        <v>2631</v>
      </c>
      <c r="G950" s="14" t="s">
        <v>5166</v>
      </c>
      <c r="H950" s="14" t="s">
        <v>2978</v>
      </c>
      <c r="I950" s="14" t="s">
        <v>21</v>
      </c>
      <c r="J950" s="14" t="s">
        <v>4852</v>
      </c>
      <c r="K950" s="14" t="s">
        <v>8278</v>
      </c>
      <c r="L950" s="14" t="s">
        <v>8278</v>
      </c>
      <c r="M950" s="14" t="s">
        <v>8279</v>
      </c>
      <c r="N950" s="14" t="s">
        <v>409</v>
      </c>
      <c r="P950" s="17"/>
      <c r="Q950" s="17"/>
      <c r="R950" s="16">
        <v>1.0</v>
      </c>
      <c r="S950" s="16">
        <v>1598006.0</v>
      </c>
      <c r="T950" s="18">
        <v>6.26E-7</v>
      </c>
      <c r="U950" s="16">
        <v>0.0</v>
      </c>
      <c r="V950" s="16">
        <v>0.0</v>
      </c>
      <c r="W950" s="14" t="s">
        <v>2978</v>
      </c>
      <c r="X950" s="17"/>
      <c r="Y950" s="17"/>
      <c r="Z950" s="16">
        <v>19.8</v>
      </c>
      <c r="AA950" s="17"/>
      <c r="AB950" s="16">
        <v>0.0</v>
      </c>
      <c r="AC950" s="16">
        <v>0.01</v>
      </c>
      <c r="AD950" s="16">
        <v>7.08</v>
      </c>
      <c r="AE950" s="17"/>
      <c r="AF950" s="17"/>
      <c r="AG950" s="16">
        <v>0.0</v>
      </c>
      <c r="AH950" s="16">
        <v>74610.0</v>
      </c>
      <c r="AI950" s="16">
        <v>0.0</v>
      </c>
      <c r="AJ950" s="16">
        <v>0.0</v>
      </c>
      <c r="AK950" s="16">
        <v>0.0</v>
      </c>
      <c r="AL950" s="16">
        <v>58582.0</v>
      </c>
      <c r="AM950" s="16">
        <v>0.0</v>
      </c>
      <c r="AN950" s="16">
        <v>0.0</v>
      </c>
      <c r="AO950" s="16">
        <v>0.0</v>
      </c>
      <c r="AP950" s="16">
        <v>29312.0</v>
      </c>
      <c r="AQ950" s="16">
        <v>0.0</v>
      </c>
      <c r="AR950" s="16">
        <v>0.0</v>
      </c>
      <c r="AS950" s="16">
        <v>0.0</v>
      </c>
      <c r="AT950" s="16">
        <v>44118.0</v>
      </c>
      <c r="AU950" s="16">
        <v>0.0</v>
      </c>
      <c r="AV950" s="16">
        <v>0.0</v>
      </c>
      <c r="AW950" s="16">
        <v>0.0</v>
      </c>
      <c r="AX950" s="16">
        <v>62862.0</v>
      </c>
      <c r="AY950" s="16">
        <v>0.0</v>
      </c>
      <c r="AZ950" s="16">
        <v>0.0</v>
      </c>
      <c r="BA950" s="16">
        <v>0.0</v>
      </c>
      <c r="BB950" s="16">
        <v>6050.0</v>
      </c>
      <c r="BC950" s="16">
        <v>0.0</v>
      </c>
      <c r="BD950" s="16">
        <v>0.0</v>
      </c>
      <c r="BE950" s="16">
        <v>1.0</v>
      </c>
      <c r="BF950" s="16">
        <v>1170534.0</v>
      </c>
      <c r="BG950" s="16">
        <v>0.0</v>
      </c>
      <c r="BH950" s="16">
        <v>0.0</v>
      </c>
      <c r="BI950" s="16">
        <v>0.0</v>
      </c>
      <c r="BJ950" s="16">
        <v>912.0</v>
      </c>
      <c r="BK950" s="16">
        <v>0.0</v>
      </c>
      <c r="BL950" s="16">
        <v>0.0</v>
      </c>
      <c r="BM950" s="16">
        <v>0.0</v>
      </c>
      <c r="BN950" s="16">
        <v>89244.0</v>
      </c>
      <c r="BO950" s="16">
        <v>0.0</v>
      </c>
      <c r="BP950" s="16">
        <v>0.0</v>
      </c>
      <c r="BQ950" s="16">
        <v>0.0</v>
      </c>
      <c r="BR950" s="16">
        <v>61782.0</v>
      </c>
      <c r="BS950" s="16">
        <v>0.0</v>
      </c>
      <c r="BT950" s="16">
        <v>0.0</v>
      </c>
    </row>
    <row r="951">
      <c r="A951" s="14" t="s">
        <v>8280</v>
      </c>
      <c r="B951" s="16">
        <v>11.0</v>
      </c>
      <c r="C951" s="16">
        <v>4055544.0</v>
      </c>
      <c r="D951" s="14" t="s">
        <v>8281</v>
      </c>
      <c r="E951" s="14" t="s">
        <v>2630</v>
      </c>
      <c r="F951" s="14" t="s">
        <v>2631</v>
      </c>
      <c r="G951" s="14" t="s">
        <v>6733</v>
      </c>
      <c r="H951" s="14" t="s">
        <v>21</v>
      </c>
      <c r="I951" s="14" t="s">
        <v>2978</v>
      </c>
      <c r="J951" s="14" t="s">
        <v>4845</v>
      </c>
      <c r="K951" s="14" t="s">
        <v>8282</v>
      </c>
      <c r="L951" s="14" t="s">
        <v>8282</v>
      </c>
      <c r="M951" s="14" t="s">
        <v>8283</v>
      </c>
      <c r="N951" s="14" t="s">
        <v>409</v>
      </c>
      <c r="P951" s="17"/>
      <c r="Q951" s="17"/>
      <c r="R951" s="16">
        <v>1.0</v>
      </c>
      <c r="S951" s="16">
        <v>1599750.0</v>
      </c>
      <c r="T951" s="18">
        <v>6.25E-7</v>
      </c>
      <c r="U951" s="16">
        <v>0.0</v>
      </c>
      <c r="V951" s="16">
        <v>0.0</v>
      </c>
      <c r="W951" s="14" t="s">
        <v>2978</v>
      </c>
      <c r="X951" s="17"/>
      <c r="Y951" s="17"/>
      <c r="Z951" s="16">
        <v>31.0</v>
      </c>
      <c r="AA951" s="17"/>
      <c r="AB951" s="16">
        <v>0.01</v>
      </c>
      <c r="AC951" s="16">
        <v>-0.01</v>
      </c>
      <c r="AD951" s="16">
        <v>6.33</v>
      </c>
      <c r="AE951" s="16">
        <v>0.0</v>
      </c>
      <c r="AF951" s="16">
        <v>0.075</v>
      </c>
      <c r="AG951" s="16">
        <v>0.0</v>
      </c>
      <c r="AH951" s="16">
        <v>74760.0</v>
      </c>
      <c r="AI951" s="16">
        <v>0.0</v>
      </c>
      <c r="AJ951" s="16">
        <v>0.0</v>
      </c>
      <c r="AK951" s="16">
        <v>1.0</v>
      </c>
      <c r="AL951" s="16">
        <v>58308.0</v>
      </c>
      <c r="AM951" s="16">
        <v>0.0</v>
      </c>
      <c r="AN951" s="16">
        <v>0.0</v>
      </c>
      <c r="AO951" s="16">
        <v>0.0</v>
      </c>
      <c r="AP951" s="16">
        <v>29308.0</v>
      </c>
      <c r="AQ951" s="16">
        <v>0.0</v>
      </c>
      <c r="AR951" s="16">
        <v>0.0</v>
      </c>
      <c r="AS951" s="16">
        <v>0.0</v>
      </c>
      <c r="AT951" s="16">
        <v>44680.0</v>
      </c>
      <c r="AU951" s="16">
        <v>0.0</v>
      </c>
      <c r="AV951" s="16">
        <v>0.0</v>
      </c>
      <c r="AW951" s="16">
        <v>0.0</v>
      </c>
      <c r="AX951" s="16">
        <v>63292.0</v>
      </c>
      <c r="AY951" s="16">
        <v>0.0</v>
      </c>
      <c r="AZ951" s="16">
        <v>0.0</v>
      </c>
      <c r="BA951" s="16">
        <v>0.0</v>
      </c>
      <c r="BB951" s="16">
        <v>4546.0</v>
      </c>
      <c r="BC951" s="16">
        <v>0.0</v>
      </c>
      <c r="BD951" s="16">
        <v>0.0</v>
      </c>
      <c r="BE951" s="16">
        <v>0.0</v>
      </c>
      <c r="BF951" s="16">
        <v>1173980.0</v>
      </c>
      <c r="BG951" s="16">
        <v>0.0</v>
      </c>
      <c r="BH951" s="16">
        <v>0.0</v>
      </c>
      <c r="BI951" s="16">
        <v>0.0</v>
      </c>
      <c r="BJ951" s="16">
        <v>912.0</v>
      </c>
      <c r="BK951" s="16">
        <v>0.0</v>
      </c>
      <c r="BL951" s="16">
        <v>0.0</v>
      </c>
      <c r="BM951" s="16">
        <v>0.0</v>
      </c>
      <c r="BN951" s="16">
        <v>88046.0</v>
      </c>
      <c r="BO951" s="16">
        <v>0.0</v>
      </c>
      <c r="BP951" s="16">
        <v>0.0</v>
      </c>
      <c r="BQ951" s="16">
        <v>0.0</v>
      </c>
      <c r="BR951" s="16">
        <v>61918.0</v>
      </c>
      <c r="BS951" s="16">
        <v>0.0</v>
      </c>
      <c r="BT951" s="16">
        <v>0.0</v>
      </c>
    </row>
    <row r="952">
      <c r="A952" s="14" t="s">
        <v>8284</v>
      </c>
      <c r="B952" s="16">
        <v>11.0</v>
      </c>
      <c r="C952" s="16">
        <v>4055543.0</v>
      </c>
      <c r="D952" s="14" t="s">
        <v>8285</v>
      </c>
      <c r="E952" s="14" t="s">
        <v>2631</v>
      </c>
      <c r="F952" s="14" t="s">
        <v>2630</v>
      </c>
      <c r="G952" s="14" t="s">
        <v>5166</v>
      </c>
      <c r="H952" s="14" t="s">
        <v>2978</v>
      </c>
      <c r="I952" s="14" t="s">
        <v>21</v>
      </c>
      <c r="J952" s="14" t="s">
        <v>4845</v>
      </c>
      <c r="K952" s="14" t="s">
        <v>8286</v>
      </c>
      <c r="L952" s="14" t="s">
        <v>8286</v>
      </c>
      <c r="M952" s="14" t="s">
        <v>8287</v>
      </c>
      <c r="N952" s="14" t="s">
        <v>409</v>
      </c>
      <c r="P952" s="17"/>
      <c r="Q952" s="17"/>
      <c r="R952" s="16">
        <v>1.0</v>
      </c>
      <c r="S952" s="16">
        <v>1599790.0</v>
      </c>
      <c r="T952" s="18">
        <v>6.25E-7</v>
      </c>
      <c r="U952" s="16">
        <v>0.0</v>
      </c>
      <c r="V952" s="16">
        <v>0.0</v>
      </c>
      <c r="W952" s="14" t="s">
        <v>2978</v>
      </c>
      <c r="X952" s="17"/>
      <c r="Y952" s="17"/>
      <c r="Z952" s="16">
        <v>25.3</v>
      </c>
      <c r="AA952" s="17"/>
      <c r="AB952" s="16">
        <v>0.0</v>
      </c>
      <c r="AC952" s="16">
        <v>0.0</v>
      </c>
      <c r="AD952" s="16">
        <v>8.78</v>
      </c>
      <c r="AE952" s="16">
        <v>0.0</v>
      </c>
      <c r="AF952" s="16">
        <v>0.495</v>
      </c>
      <c r="AG952" s="16">
        <v>0.0</v>
      </c>
      <c r="AH952" s="16">
        <v>74894.0</v>
      </c>
      <c r="AI952" s="16">
        <v>0.0</v>
      </c>
      <c r="AJ952" s="16">
        <v>0.0</v>
      </c>
      <c r="AK952" s="16">
        <v>0.0</v>
      </c>
      <c r="AL952" s="16">
        <v>58292.0</v>
      </c>
      <c r="AM952" s="16">
        <v>0.0</v>
      </c>
      <c r="AN952" s="16">
        <v>0.0</v>
      </c>
      <c r="AO952" s="16">
        <v>0.0</v>
      </c>
      <c r="AP952" s="16">
        <v>29312.0</v>
      </c>
      <c r="AQ952" s="16">
        <v>0.0</v>
      </c>
      <c r="AR952" s="16">
        <v>0.0</v>
      </c>
      <c r="AS952" s="16">
        <v>0.0</v>
      </c>
      <c r="AT952" s="16">
        <v>44664.0</v>
      </c>
      <c r="AU952" s="16">
        <v>0.0</v>
      </c>
      <c r="AV952" s="16">
        <v>0.0</v>
      </c>
      <c r="AW952" s="16">
        <v>0.0</v>
      </c>
      <c r="AX952" s="16">
        <v>63300.0</v>
      </c>
      <c r="AY952" s="16">
        <v>0.0</v>
      </c>
      <c r="AZ952" s="16">
        <v>0.0</v>
      </c>
      <c r="BA952" s="16">
        <v>0.0</v>
      </c>
      <c r="BB952" s="16">
        <v>4522.0</v>
      </c>
      <c r="BC952" s="16">
        <v>0.0</v>
      </c>
      <c r="BD952" s="16">
        <v>0.0</v>
      </c>
      <c r="BE952" s="16">
        <v>1.0</v>
      </c>
      <c r="BF952" s="16">
        <v>1173928.0</v>
      </c>
      <c r="BG952" s="16">
        <v>0.0</v>
      </c>
      <c r="BH952" s="16">
        <v>0.0</v>
      </c>
      <c r="BI952" s="16">
        <v>0.0</v>
      </c>
      <c r="BJ952" s="16">
        <v>912.0</v>
      </c>
      <c r="BK952" s="16">
        <v>0.0</v>
      </c>
      <c r="BL952" s="16">
        <v>0.0</v>
      </c>
      <c r="BM952" s="16">
        <v>0.0</v>
      </c>
      <c r="BN952" s="16">
        <v>88026.0</v>
      </c>
      <c r="BO952" s="16">
        <v>0.0</v>
      </c>
      <c r="BP952" s="16">
        <v>0.0</v>
      </c>
      <c r="BQ952" s="16">
        <v>0.0</v>
      </c>
      <c r="BR952" s="16">
        <v>61940.0</v>
      </c>
      <c r="BS952" s="16">
        <v>0.0</v>
      </c>
      <c r="BT952" s="16">
        <v>0.0</v>
      </c>
    </row>
    <row r="953">
      <c r="A953" s="14" t="s">
        <v>8288</v>
      </c>
      <c r="B953" s="16">
        <v>11.0</v>
      </c>
      <c r="C953" s="16">
        <v>4086613.0</v>
      </c>
      <c r="D953" s="14" t="s">
        <v>6192</v>
      </c>
      <c r="E953" s="14" t="s">
        <v>2630</v>
      </c>
      <c r="F953" s="14" t="s">
        <v>2622</v>
      </c>
      <c r="G953" s="14" t="s">
        <v>5166</v>
      </c>
      <c r="H953" s="14" t="s">
        <v>2978</v>
      </c>
      <c r="I953" s="14" t="s">
        <v>21</v>
      </c>
      <c r="J953" s="14" t="s">
        <v>4852</v>
      </c>
      <c r="K953" s="14" t="s">
        <v>6193</v>
      </c>
      <c r="L953" s="14" t="s">
        <v>6193</v>
      </c>
      <c r="M953" s="14" t="s">
        <v>8289</v>
      </c>
      <c r="N953" s="14" t="s">
        <v>4848</v>
      </c>
      <c r="P953" s="17"/>
      <c r="Q953" s="17"/>
      <c r="R953" s="16">
        <v>1.0</v>
      </c>
      <c r="S953" s="16">
        <v>1600370.0</v>
      </c>
      <c r="T953" s="18">
        <v>6.25E-7</v>
      </c>
      <c r="U953" s="16">
        <v>0.0</v>
      </c>
      <c r="V953" s="16">
        <v>0.0</v>
      </c>
      <c r="W953" s="14" t="s">
        <v>2978</v>
      </c>
      <c r="X953" s="17"/>
      <c r="Y953" s="17"/>
      <c r="Z953" s="16">
        <v>9.49</v>
      </c>
      <c r="AA953" s="17"/>
      <c r="AB953" s="16">
        <v>0.0</v>
      </c>
      <c r="AC953" s="16">
        <v>0.01</v>
      </c>
      <c r="AD953" s="16">
        <v>1.78</v>
      </c>
      <c r="AE953" s="17"/>
      <c r="AF953" s="17"/>
      <c r="AG953" s="16">
        <v>0.0</v>
      </c>
      <c r="AH953" s="16">
        <v>74686.0</v>
      </c>
      <c r="AI953" s="16">
        <v>0.0</v>
      </c>
      <c r="AJ953" s="16">
        <v>0.0</v>
      </c>
      <c r="AK953" s="16">
        <v>1.0</v>
      </c>
      <c r="AL953" s="16">
        <v>58854.0</v>
      </c>
      <c r="AM953" s="16">
        <v>0.0</v>
      </c>
      <c r="AN953" s="16">
        <v>0.0</v>
      </c>
      <c r="AO953" s="16">
        <v>0.0</v>
      </c>
      <c r="AP953" s="16">
        <v>29348.0</v>
      </c>
      <c r="AQ953" s="16">
        <v>0.0</v>
      </c>
      <c r="AR953" s="16">
        <v>0.0</v>
      </c>
      <c r="AS953" s="16">
        <v>0.0</v>
      </c>
      <c r="AT953" s="16">
        <v>44298.0</v>
      </c>
      <c r="AU953" s="16">
        <v>0.0</v>
      </c>
      <c r="AV953" s="16">
        <v>0.0</v>
      </c>
      <c r="AW953" s="16">
        <v>0.0</v>
      </c>
      <c r="AX953" s="16">
        <v>63042.0</v>
      </c>
      <c r="AY953" s="16">
        <v>0.0</v>
      </c>
      <c r="AZ953" s="16">
        <v>0.0</v>
      </c>
      <c r="BA953" s="16">
        <v>0.0</v>
      </c>
      <c r="BB953" s="16">
        <v>6050.0</v>
      </c>
      <c r="BC953" s="16">
        <v>0.0</v>
      </c>
      <c r="BD953" s="16">
        <v>0.0</v>
      </c>
      <c r="BE953" s="16">
        <v>0.0</v>
      </c>
      <c r="BF953" s="16">
        <v>1171872.0</v>
      </c>
      <c r="BG953" s="16">
        <v>0.0</v>
      </c>
      <c r="BH953" s="16">
        <v>0.0</v>
      </c>
      <c r="BI953" s="16">
        <v>0.0</v>
      </c>
      <c r="BJ953" s="16">
        <v>912.0</v>
      </c>
      <c r="BK953" s="16">
        <v>0.0</v>
      </c>
      <c r="BL953" s="16">
        <v>0.0</v>
      </c>
      <c r="BM953" s="16">
        <v>0.0</v>
      </c>
      <c r="BN953" s="16">
        <v>89424.0</v>
      </c>
      <c r="BO953" s="16">
        <v>0.0</v>
      </c>
      <c r="BP953" s="16">
        <v>0.0</v>
      </c>
      <c r="BQ953" s="16">
        <v>0.0</v>
      </c>
      <c r="BR953" s="16">
        <v>61884.0</v>
      </c>
      <c r="BS953" s="16">
        <v>0.0</v>
      </c>
      <c r="BT953" s="16">
        <v>0.0</v>
      </c>
    </row>
    <row r="954">
      <c r="A954" s="14" t="s">
        <v>8290</v>
      </c>
      <c r="B954" s="16">
        <v>11.0</v>
      </c>
      <c r="C954" s="16">
        <v>4055547.0</v>
      </c>
      <c r="D954" s="17"/>
      <c r="E954" s="14" t="s">
        <v>2630</v>
      </c>
      <c r="F954" s="14" t="s">
        <v>2621</v>
      </c>
      <c r="G954" s="14" t="s">
        <v>5166</v>
      </c>
      <c r="H954" s="14" t="s">
        <v>2978</v>
      </c>
      <c r="I954" s="14" t="s">
        <v>21</v>
      </c>
      <c r="J954" s="14" t="s">
        <v>4845</v>
      </c>
      <c r="K954" s="14" t="s">
        <v>8291</v>
      </c>
      <c r="L954" s="14" t="s">
        <v>8291</v>
      </c>
      <c r="M954" s="14" t="s">
        <v>8292</v>
      </c>
      <c r="N954" s="14" t="s">
        <v>409</v>
      </c>
      <c r="P954" s="17"/>
      <c r="Q954" s="17"/>
      <c r="R954" s="16">
        <v>1.0</v>
      </c>
      <c r="S954" s="16">
        <v>1600434.0</v>
      </c>
      <c r="T954" s="18">
        <v>6.25E-7</v>
      </c>
      <c r="U954" s="16">
        <v>0.0</v>
      </c>
      <c r="V954" s="16">
        <v>0.0</v>
      </c>
      <c r="W954" s="14" t="s">
        <v>2978</v>
      </c>
      <c r="X954" s="17"/>
      <c r="Y954" s="17"/>
      <c r="Z954" s="16">
        <v>27.6</v>
      </c>
      <c r="AA954" s="17"/>
      <c r="AB954" s="16">
        <v>0.0</v>
      </c>
      <c r="AC954" s="16">
        <v>-0.01</v>
      </c>
      <c r="AD954" s="16">
        <v>6.33</v>
      </c>
      <c r="AE954" s="16">
        <v>0.01</v>
      </c>
      <c r="AF954" s="16">
        <v>0.764</v>
      </c>
      <c r="AG954" s="16">
        <v>0.0</v>
      </c>
      <c r="AH954" s="16">
        <v>74872.0</v>
      </c>
      <c r="AI954" s="16">
        <v>0.0</v>
      </c>
      <c r="AJ954" s="16">
        <v>0.0</v>
      </c>
      <c r="AK954" s="16">
        <v>0.0</v>
      </c>
      <c r="AL954" s="16">
        <v>58402.0</v>
      </c>
      <c r="AM954" s="16">
        <v>0.0</v>
      </c>
      <c r="AN954" s="16">
        <v>0.0</v>
      </c>
      <c r="AO954" s="16">
        <v>0.0</v>
      </c>
      <c r="AP954" s="16">
        <v>29330.0</v>
      </c>
      <c r="AQ954" s="16">
        <v>0.0</v>
      </c>
      <c r="AR954" s="16">
        <v>0.0</v>
      </c>
      <c r="AS954" s="16">
        <v>0.0</v>
      </c>
      <c r="AT954" s="16">
        <v>44682.0</v>
      </c>
      <c r="AU954" s="16">
        <v>0.0</v>
      </c>
      <c r="AV954" s="16">
        <v>0.0</v>
      </c>
      <c r="AW954" s="16">
        <v>0.0</v>
      </c>
      <c r="AX954" s="16">
        <v>63344.0</v>
      </c>
      <c r="AY954" s="16">
        <v>0.0</v>
      </c>
      <c r="AZ954" s="16">
        <v>0.0</v>
      </c>
      <c r="BA954" s="16">
        <v>0.0</v>
      </c>
      <c r="BB954" s="16">
        <v>4528.0</v>
      </c>
      <c r="BC954" s="16">
        <v>0.0</v>
      </c>
      <c r="BD954" s="16">
        <v>0.0</v>
      </c>
      <c r="BE954" s="16">
        <v>1.0</v>
      </c>
      <c r="BF954" s="16">
        <v>1174276.0</v>
      </c>
      <c r="BG954" s="16">
        <v>0.0</v>
      </c>
      <c r="BH954" s="16">
        <v>0.0</v>
      </c>
      <c r="BI954" s="16">
        <v>0.0</v>
      </c>
      <c r="BJ954" s="16">
        <v>912.0</v>
      </c>
      <c r="BK954" s="16">
        <v>0.0</v>
      </c>
      <c r="BL954" s="16">
        <v>0.0</v>
      </c>
      <c r="BM954" s="16">
        <v>0.0</v>
      </c>
      <c r="BN954" s="16">
        <v>88134.0</v>
      </c>
      <c r="BO954" s="16">
        <v>0.0</v>
      </c>
      <c r="BP954" s="16">
        <v>0.0</v>
      </c>
      <c r="BQ954" s="16">
        <v>0.0</v>
      </c>
      <c r="BR954" s="16">
        <v>61954.0</v>
      </c>
      <c r="BS954" s="16">
        <v>0.0</v>
      </c>
      <c r="BT954" s="16">
        <v>0.0</v>
      </c>
    </row>
    <row r="955">
      <c r="A955" s="14" t="s">
        <v>8293</v>
      </c>
      <c r="B955" s="16">
        <v>11.0</v>
      </c>
      <c r="C955" s="16">
        <v>4055585.0</v>
      </c>
      <c r="D955" s="17"/>
      <c r="E955" s="14" t="s">
        <v>2622</v>
      </c>
      <c r="F955" s="14" t="s">
        <v>2621</v>
      </c>
      <c r="G955" s="14" t="s">
        <v>5166</v>
      </c>
      <c r="H955" s="14" t="s">
        <v>2978</v>
      </c>
      <c r="I955" s="14" t="s">
        <v>21</v>
      </c>
      <c r="J955" s="14" t="s">
        <v>4845</v>
      </c>
      <c r="K955" s="14" t="s">
        <v>8294</v>
      </c>
      <c r="L955" s="14" t="s">
        <v>8294</v>
      </c>
      <c r="M955" s="14" t="s">
        <v>8295</v>
      </c>
      <c r="N955" s="14" t="s">
        <v>5348</v>
      </c>
      <c r="O955" s="17"/>
      <c r="P955" s="17"/>
      <c r="Q955" s="17"/>
      <c r="R955" s="16">
        <v>1.0</v>
      </c>
      <c r="S955" s="16">
        <v>1600608.0</v>
      </c>
      <c r="T955" s="18">
        <v>6.25E-7</v>
      </c>
      <c r="U955" s="16">
        <v>0.0</v>
      </c>
      <c r="V955" s="16">
        <v>0.0</v>
      </c>
      <c r="W955" s="14" t="s">
        <v>2978</v>
      </c>
      <c r="X955" s="17"/>
      <c r="Y955" s="17"/>
      <c r="Z955" s="16">
        <v>37.0</v>
      </c>
      <c r="AA955" s="17"/>
      <c r="AB955" s="16">
        <v>0.0</v>
      </c>
      <c r="AC955" s="16">
        <v>-0.02</v>
      </c>
      <c r="AD955" s="16">
        <v>8.89</v>
      </c>
      <c r="AE955" s="17"/>
      <c r="AF955" s="17"/>
      <c r="AG955" s="16">
        <v>0.0</v>
      </c>
      <c r="AH955" s="16">
        <v>74864.0</v>
      </c>
      <c r="AI955" s="16">
        <v>0.0</v>
      </c>
      <c r="AJ955" s="16">
        <v>0.0</v>
      </c>
      <c r="AK955" s="16">
        <v>0.0</v>
      </c>
      <c r="AL955" s="16">
        <v>58428.0</v>
      </c>
      <c r="AM955" s="16">
        <v>0.0</v>
      </c>
      <c r="AN955" s="16">
        <v>0.0</v>
      </c>
      <c r="AO955" s="16">
        <v>0.0</v>
      </c>
      <c r="AP955" s="16">
        <v>29338.0</v>
      </c>
      <c r="AQ955" s="16">
        <v>0.0</v>
      </c>
      <c r="AR955" s="16">
        <v>0.0</v>
      </c>
      <c r="AS955" s="16">
        <v>0.0</v>
      </c>
      <c r="AT955" s="16">
        <v>44628.0</v>
      </c>
      <c r="AU955" s="16">
        <v>0.0</v>
      </c>
      <c r="AV955" s="16">
        <v>0.0</v>
      </c>
      <c r="AW955" s="16">
        <v>1.0</v>
      </c>
      <c r="AX955" s="16">
        <v>63036.0</v>
      </c>
      <c r="AY955" s="16">
        <v>0.0</v>
      </c>
      <c r="AZ955" s="16">
        <v>0.0</v>
      </c>
      <c r="BA955" s="16">
        <v>0.0</v>
      </c>
      <c r="BB955" s="16">
        <v>4486.0</v>
      </c>
      <c r="BC955" s="16">
        <v>0.0</v>
      </c>
      <c r="BD955" s="16">
        <v>0.0</v>
      </c>
      <c r="BE955" s="16">
        <v>0.0</v>
      </c>
      <c r="BF955" s="16">
        <v>1174800.0</v>
      </c>
      <c r="BG955" s="16">
        <v>0.0</v>
      </c>
      <c r="BH955" s="16">
        <v>0.0</v>
      </c>
      <c r="BI955" s="16">
        <v>0.0</v>
      </c>
      <c r="BJ955" s="16">
        <v>912.0</v>
      </c>
      <c r="BK955" s="16">
        <v>0.0</v>
      </c>
      <c r="BL955" s="16">
        <v>0.0</v>
      </c>
      <c r="BM955" s="16">
        <v>0.0</v>
      </c>
      <c r="BN955" s="16">
        <v>88206.0</v>
      </c>
      <c r="BO955" s="16">
        <v>0.0</v>
      </c>
      <c r="BP955" s="16">
        <v>0.0</v>
      </c>
      <c r="BQ955" s="16">
        <v>0.0</v>
      </c>
      <c r="BR955" s="16">
        <v>61910.0</v>
      </c>
      <c r="BS955" s="16">
        <v>0.0</v>
      </c>
      <c r="BT955" s="16">
        <v>0.0</v>
      </c>
    </row>
    <row r="956">
      <c r="A956" s="14" t="s">
        <v>8296</v>
      </c>
      <c r="B956" s="16">
        <v>11.0</v>
      </c>
      <c r="C956" s="16">
        <v>4086612.0</v>
      </c>
      <c r="D956" s="17"/>
      <c r="E956" s="14" t="s">
        <v>2622</v>
      </c>
      <c r="F956" s="14" t="s">
        <v>2621</v>
      </c>
      <c r="G956" s="14" t="s">
        <v>5166</v>
      </c>
      <c r="H956" s="14" t="s">
        <v>2978</v>
      </c>
      <c r="I956" s="14" t="s">
        <v>21</v>
      </c>
      <c r="J956" s="14" t="s">
        <v>4852</v>
      </c>
      <c r="K956" s="14" t="s">
        <v>8297</v>
      </c>
      <c r="L956" s="14" t="s">
        <v>8297</v>
      </c>
      <c r="M956" s="14" t="s">
        <v>8298</v>
      </c>
      <c r="N956" s="14" t="s">
        <v>409</v>
      </c>
      <c r="P956" s="17"/>
      <c r="Q956" s="17"/>
      <c r="R956" s="16">
        <v>1.0</v>
      </c>
      <c r="S956" s="16">
        <v>1600722.0</v>
      </c>
      <c r="T956" s="18">
        <v>6.25E-7</v>
      </c>
      <c r="U956" s="16">
        <v>0.0</v>
      </c>
      <c r="V956" s="16">
        <v>0.0</v>
      </c>
      <c r="W956" s="14" t="s">
        <v>2978</v>
      </c>
      <c r="X956" s="17"/>
      <c r="Y956" s="17"/>
      <c r="Z956" s="16">
        <v>23.3</v>
      </c>
      <c r="AA956" s="17"/>
      <c r="AB956" s="16">
        <v>0.0</v>
      </c>
      <c r="AC956" s="16">
        <v>-0.02</v>
      </c>
      <c r="AD956" s="16">
        <v>8.85</v>
      </c>
      <c r="AE956" s="17"/>
      <c r="AF956" s="17"/>
      <c r="AG956" s="16">
        <v>1.0</v>
      </c>
      <c r="AH956" s="16">
        <v>74730.0</v>
      </c>
      <c r="AI956" s="16">
        <v>0.0</v>
      </c>
      <c r="AJ956" s="16">
        <v>0.0</v>
      </c>
      <c r="AK956" s="16">
        <v>0.0</v>
      </c>
      <c r="AL956" s="16">
        <v>58880.0</v>
      </c>
      <c r="AM956" s="16">
        <v>0.0</v>
      </c>
      <c r="AN956" s="16">
        <v>0.0</v>
      </c>
      <c r="AO956" s="16">
        <v>0.0</v>
      </c>
      <c r="AP956" s="16">
        <v>29352.0</v>
      </c>
      <c r="AQ956" s="16">
        <v>0.0</v>
      </c>
      <c r="AR956" s="16">
        <v>0.0</v>
      </c>
      <c r="AS956" s="16">
        <v>0.0</v>
      </c>
      <c r="AT956" s="16">
        <v>44296.0</v>
      </c>
      <c r="AU956" s="16">
        <v>0.0</v>
      </c>
      <c r="AV956" s="16">
        <v>0.0</v>
      </c>
      <c r="AW956" s="16">
        <v>0.0</v>
      </c>
      <c r="AX956" s="16">
        <v>63068.0</v>
      </c>
      <c r="AY956" s="16">
        <v>0.0</v>
      </c>
      <c r="AZ956" s="16">
        <v>0.0</v>
      </c>
      <c r="BA956" s="16">
        <v>0.0</v>
      </c>
      <c r="BB956" s="16">
        <v>6048.0</v>
      </c>
      <c r="BC956" s="16">
        <v>0.0</v>
      </c>
      <c r="BD956" s="16">
        <v>0.0</v>
      </c>
      <c r="BE956" s="16">
        <v>0.0</v>
      </c>
      <c r="BF956" s="16">
        <v>1172058.0</v>
      </c>
      <c r="BG956" s="16">
        <v>0.0</v>
      </c>
      <c r="BH956" s="16">
        <v>0.0</v>
      </c>
      <c r="BI956" s="16">
        <v>0.0</v>
      </c>
      <c r="BJ956" s="16">
        <v>912.0</v>
      </c>
      <c r="BK956" s="16">
        <v>0.0</v>
      </c>
      <c r="BL956" s="16">
        <v>0.0</v>
      </c>
      <c r="BM956" s="16">
        <v>0.0</v>
      </c>
      <c r="BN956" s="16">
        <v>89470.0</v>
      </c>
      <c r="BO956" s="16">
        <v>0.0</v>
      </c>
      <c r="BP956" s="16">
        <v>0.0</v>
      </c>
      <c r="BQ956" s="16">
        <v>0.0</v>
      </c>
      <c r="BR956" s="16">
        <v>61908.0</v>
      </c>
      <c r="BS956" s="16">
        <v>0.0</v>
      </c>
      <c r="BT956" s="16">
        <v>0.0</v>
      </c>
    </row>
    <row r="957">
      <c r="A957" s="14" t="s">
        <v>8299</v>
      </c>
      <c r="B957" s="16">
        <v>11.0</v>
      </c>
      <c r="C957" s="16">
        <v>4055548.0</v>
      </c>
      <c r="D957" s="14" t="s">
        <v>5001</v>
      </c>
      <c r="E957" s="14" t="s">
        <v>2631</v>
      </c>
      <c r="F957" s="14" t="s">
        <v>2621</v>
      </c>
      <c r="G957" s="14" t="s">
        <v>5166</v>
      </c>
      <c r="H957" s="14" t="s">
        <v>2978</v>
      </c>
      <c r="I957" s="14" t="s">
        <v>21</v>
      </c>
      <c r="J957" s="14" t="s">
        <v>4845</v>
      </c>
      <c r="K957" s="14" t="s">
        <v>5002</v>
      </c>
      <c r="L957" s="14" t="s">
        <v>5002</v>
      </c>
      <c r="M957" s="14" t="s">
        <v>8300</v>
      </c>
      <c r="N957" s="14" t="s">
        <v>409</v>
      </c>
      <c r="P957" s="17"/>
      <c r="Q957" s="17"/>
      <c r="R957" s="16">
        <v>1.0</v>
      </c>
      <c r="S957" s="16">
        <v>1600730.0</v>
      </c>
      <c r="T957" s="18">
        <v>6.25E-7</v>
      </c>
      <c r="U957" s="16">
        <v>0.0</v>
      </c>
      <c r="V957" s="16">
        <v>0.0</v>
      </c>
      <c r="W957" s="14" t="s">
        <v>2978</v>
      </c>
      <c r="X957" s="17"/>
      <c r="Y957" s="17"/>
      <c r="Z957" s="16">
        <v>15.3</v>
      </c>
      <c r="AA957" s="17"/>
      <c r="AB957" s="16">
        <v>0.0</v>
      </c>
      <c r="AC957" s="16">
        <v>0.0</v>
      </c>
      <c r="AD957" s="16">
        <v>1.6</v>
      </c>
      <c r="AE957" s="16">
        <v>0.39</v>
      </c>
      <c r="AF957" s="16">
        <v>0.025</v>
      </c>
      <c r="AG957" s="16">
        <v>0.0</v>
      </c>
      <c r="AH957" s="16">
        <v>74892.0</v>
      </c>
      <c r="AI957" s="16">
        <v>0.0</v>
      </c>
      <c r="AJ957" s="16">
        <v>0.0</v>
      </c>
      <c r="AK957" s="16">
        <v>0.0</v>
      </c>
      <c r="AL957" s="16">
        <v>58418.0</v>
      </c>
      <c r="AM957" s="16">
        <v>0.0</v>
      </c>
      <c r="AN957" s="16">
        <v>0.0</v>
      </c>
      <c r="AO957" s="16">
        <v>0.0</v>
      </c>
      <c r="AP957" s="16">
        <v>29338.0</v>
      </c>
      <c r="AQ957" s="16">
        <v>0.0</v>
      </c>
      <c r="AR957" s="16">
        <v>0.0</v>
      </c>
      <c r="AS957" s="16">
        <v>0.0</v>
      </c>
      <c r="AT957" s="16">
        <v>44662.0</v>
      </c>
      <c r="AU957" s="16">
        <v>0.0</v>
      </c>
      <c r="AV957" s="16">
        <v>0.0</v>
      </c>
      <c r="AW957" s="16">
        <v>0.0</v>
      </c>
      <c r="AX957" s="16">
        <v>63356.0</v>
      </c>
      <c r="AY957" s="16">
        <v>0.0</v>
      </c>
      <c r="AZ957" s="16">
        <v>0.0</v>
      </c>
      <c r="BA957" s="16">
        <v>0.0</v>
      </c>
      <c r="BB957" s="16">
        <v>4528.0</v>
      </c>
      <c r="BC957" s="16">
        <v>0.0</v>
      </c>
      <c r="BD957" s="16">
        <v>0.0</v>
      </c>
      <c r="BE957" s="16">
        <v>0.0</v>
      </c>
      <c r="BF957" s="16">
        <v>1174486.0</v>
      </c>
      <c r="BG957" s="16">
        <v>0.0</v>
      </c>
      <c r="BH957" s="16">
        <v>0.0</v>
      </c>
      <c r="BI957" s="16">
        <v>0.0</v>
      </c>
      <c r="BJ957" s="16">
        <v>912.0</v>
      </c>
      <c r="BK957" s="16">
        <v>0.0</v>
      </c>
      <c r="BL957" s="16">
        <v>0.0</v>
      </c>
      <c r="BM957" s="16">
        <v>1.0</v>
      </c>
      <c r="BN957" s="16">
        <v>88162.0</v>
      </c>
      <c r="BO957" s="16">
        <v>0.0</v>
      </c>
      <c r="BP957" s="16">
        <v>0.0</v>
      </c>
      <c r="BQ957" s="16">
        <v>0.0</v>
      </c>
      <c r="BR957" s="16">
        <v>61976.0</v>
      </c>
      <c r="BS957" s="16">
        <v>0.0</v>
      </c>
      <c r="BT957" s="16">
        <v>0.0</v>
      </c>
    </row>
    <row r="958">
      <c r="A958" s="14" t="s">
        <v>8301</v>
      </c>
      <c r="B958" s="16">
        <v>11.0</v>
      </c>
      <c r="C958" s="16">
        <v>4055549.0</v>
      </c>
      <c r="D958" s="17"/>
      <c r="E958" s="14" t="s">
        <v>2631</v>
      </c>
      <c r="F958" s="14" t="s">
        <v>2622</v>
      </c>
      <c r="G958" s="14" t="s">
        <v>5166</v>
      </c>
      <c r="H958" s="14" t="s">
        <v>2978</v>
      </c>
      <c r="I958" s="14" t="s">
        <v>21</v>
      </c>
      <c r="J958" s="14" t="s">
        <v>4845</v>
      </c>
      <c r="K958" s="14" t="s">
        <v>8302</v>
      </c>
      <c r="L958" s="14" t="s">
        <v>8302</v>
      </c>
      <c r="M958" s="14" t="s">
        <v>8303</v>
      </c>
      <c r="N958" s="14" t="s">
        <v>409</v>
      </c>
      <c r="P958" s="17"/>
      <c r="Q958" s="17"/>
      <c r="R958" s="16">
        <v>1.0</v>
      </c>
      <c r="S958" s="16">
        <v>1600796.0</v>
      </c>
      <c r="T958" s="18">
        <v>6.25E-7</v>
      </c>
      <c r="U958" s="16">
        <v>0.0</v>
      </c>
      <c r="V958" s="16">
        <v>0.0</v>
      </c>
      <c r="W958" s="14" t="s">
        <v>2978</v>
      </c>
      <c r="X958" s="17"/>
      <c r="Y958" s="17"/>
      <c r="Z958" s="16">
        <v>23.2</v>
      </c>
      <c r="AA958" s="17"/>
      <c r="AB958" s="16">
        <v>0.0</v>
      </c>
      <c r="AC958" s="16">
        <v>0.0</v>
      </c>
      <c r="AD958" s="16">
        <v>8.78</v>
      </c>
      <c r="AE958" s="16">
        <v>0.01</v>
      </c>
      <c r="AF958" s="16">
        <v>0.571</v>
      </c>
      <c r="AG958" s="16">
        <v>0.0</v>
      </c>
      <c r="AH958" s="16">
        <v>74902.0</v>
      </c>
      <c r="AI958" s="16">
        <v>0.0</v>
      </c>
      <c r="AJ958" s="16">
        <v>0.0</v>
      </c>
      <c r="AK958" s="16">
        <v>0.0</v>
      </c>
      <c r="AL958" s="16">
        <v>58442.0</v>
      </c>
      <c r="AM958" s="16">
        <v>0.0</v>
      </c>
      <c r="AN958" s="16">
        <v>0.0</v>
      </c>
      <c r="AO958" s="16">
        <v>0.0</v>
      </c>
      <c r="AP958" s="16">
        <v>29334.0</v>
      </c>
      <c r="AQ958" s="16">
        <v>0.0</v>
      </c>
      <c r="AR958" s="16">
        <v>0.0</v>
      </c>
      <c r="AS958" s="16">
        <v>0.0</v>
      </c>
      <c r="AT958" s="16">
        <v>44672.0</v>
      </c>
      <c r="AU958" s="16">
        <v>0.0</v>
      </c>
      <c r="AV958" s="16">
        <v>0.0</v>
      </c>
      <c r="AW958" s="16">
        <v>0.0</v>
      </c>
      <c r="AX958" s="16">
        <v>63338.0</v>
      </c>
      <c r="AY958" s="16">
        <v>0.0</v>
      </c>
      <c r="AZ958" s="16">
        <v>0.0</v>
      </c>
      <c r="BA958" s="16">
        <v>0.0</v>
      </c>
      <c r="BB958" s="16">
        <v>4524.0</v>
      </c>
      <c r="BC958" s="16">
        <v>0.0</v>
      </c>
      <c r="BD958" s="16">
        <v>0.0</v>
      </c>
      <c r="BE958" s="16">
        <v>1.0</v>
      </c>
      <c r="BF958" s="16">
        <v>1174522.0</v>
      </c>
      <c r="BG958" s="16">
        <v>0.0</v>
      </c>
      <c r="BH958" s="16">
        <v>0.0</v>
      </c>
      <c r="BI958" s="16">
        <v>0.0</v>
      </c>
      <c r="BJ958" s="16">
        <v>912.0</v>
      </c>
      <c r="BK958" s="16">
        <v>0.0</v>
      </c>
      <c r="BL958" s="16">
        <v>0.0</v>
      </c>
      <c r="BM958" s="16">
        <v>0.0</v>
      </c>
      <c r="BN958" s="16">
        <v>88174.0</v>
      </c>
      <c r="BO958" s="16">
        <v>0.0</v>
      </c>
      <c r="BP958" s="16">
        <v>0.0</v>
      </c>
      <c r="BQ958" s="16">
        <v>0.0</v>
      </c>
      <c r="BR958" s="16">
        <v>61976.0</v>
      </c>
      <c r="BS958" s="16">
        <v>0.0</v>
      </c>
      <c r="BT958" s="16">
        <v>0.0</v>
      </c>
    </row>
    <row r="959">
      <c r="A959" s="14" t="s">
        <v>8304</v>
      </c>
      <c r="B959" s="16">
        <v>11.0</v>
      </c>
      <c r="C959" s="16">
        <v>4055581.0</v>
      </c>
      <c r="D959" s="14" t="s">
        <v>8305</v>
      </c>
      <c r="E959" s="14" t="s">
        <v>2631</v>
      </c>
      <c r="F959" s="14" t="s">
        <v>2622</v>
      </c>
      <c r="G959" s="14" t="s">
        <v>5166</v>
      </c>
      <c r="H959" s="14" t="s">
        <v>2978</v>
      </c>
      <c r="I959" s="14" t="s">
        <v>21</v>
      </c>
      <c r="J959" s="14" t="s">
        <v>4845</v>
      </c>
      <c r="K959" s="14" t="s">
        <v>8306</v>
      </c>
      <c r="L959" s="14" t="s">
        <v>8306</v>
      </c>
      <c r="M959" s="14" t="s">
        <v>8307</v>
      </c>
      <c r="N959" s="14" t="s">
        <v>4848</v>
      </c>
      <c r="P959" s="17"/>
      <c r="Q959" s="17"/>
      <c r="R959" s="16">
        <v>1.0</v>
      </c>
      <c r="S959" s="16">
        <v>1600884.0</v>
      </c>
      <c r="T959" s="18">
        <v>6.25E-7</v>
      </c>
      <c r="U959" s="16">
        <v>0.0</v>
      </c>
      <c r="V959" s="16">
        <v>0.0</v>
      </c>
      <c r="W959" s="14" t="s">
        <v>2978</v>
      </c>
      <c r="X959" s="17"/>
      <c r="Y959" s="17"/>
      <c r="Z959" s="16">
        <v>10.6</v>
      </c>
      <c r="AA959" s="17"/>
      <c r="AB959" s="16">
        <v>0.0</v>
      </c>
      <c r="AC959" s="16">
        <v>0.0</v>
      </c>
      <c r="AD959" s="16">
        <v>4.15</v>
      </c>
      <c r="AE959" s="17"/>
      <c r="AF959" s="17"/>
      <c r="AG959" s="16">
        <v>0.0</v>
      </c>
      <c r="AH959" s="16">
        <v>74898.0</v>
      </c>
      <c r="AI959" s="16">
        <v>0.0</v>
      </c>
      <c r="AJ959" s="16">
        <v>0.0</v>
      </c>
      <c r="AK959" s="16">
        <v>1.0</v>
      </c>
      <c r="AL959" s="16">
        <v>58476.0</v>
      </c>
      <c r="AM959" s="16">
        <v>0.0</v>
      </c>
      <c r="AN959" s="16">
        <v>0.0</v>
      </c>
      <c r="AO959" s="16">
        <v>0.0</v>
      </c>
      <c r="AP959" s="16">
        <v>29344.0</v>
      </c>
      <c r="AQ959" s="16">
        <v>0.0</v>
      </c>
      <c r="AR959" s="16">
        <v>0.0</v>
      </c>
      <c r="AS959" s="16">
        <v>0.0</v>
      </c>
      <c r="AT959" s="16">
        <v>44650.0</v>
      </c>
      <c r="AU959" s="16">
        <v>0.0</v>
      </c>
      <c r="AV959" s="16">
        <v>0.0</v>
      </c>
      <c r="AW959" s="16">
        <v>0.0</v>
      </c>
      <c r="AX959" s="16">
        <v>63012.0</v>
      </c>
      <c r="AY959" s="16">
        <v>0.0</v>
      </c>
      <c r="AZ959" s="16">
        <v>0.0</v>
      </c>
      <c r="BA959" s="16">
        <v>0.0</v>
      </c>
      <c r="BB959" s="16">
        <v>4492.0</v>
      </c>
      <c r="BC959" s="16">
        <v>0.0</v>
      </c>
      <c r="BD959" s="16">
        <v>0.0</v>
      </c>
      <c r="BE959" s="16">
        <v>0.0</v>
      </c>
      <c r="BF959" s="16">
        <v>1174934.0</v>
      </c>
      <c r="BG959" s="16">
        <v>0.0</v>
      </c>
      <c r="BH959" s="16">
        <v>0.0</v>
      </c>
      <c r="BI959" s="16">
        <v>0.0</v>
      </c>
      <c r="BJ959" s="16">
        <v>912.0</v>
      </c>
      <c r="BK959" s="16">
        <v>0.0</v>
      </c>
      <c r="BL959" s="16">
        <v>0.0</v>
      </c>
      <c r="BM959" s="16">
        <v>0.0</v>
      </c>
      <c r="BN959" s="16">
        <v>88274.0</v>
      </c>
      <c r="BO959" s="16">
        <v>0.0</v>
      </c>
      <c r="BP959" s="16">
        <v>0.0</v>
      </c>
      <c r="BQ959" s="16">
        <v>0.0</v>
      </c>
      <c r="BR959" s="16">
        <v>61892.0</v>
      </c>
      <c r="BS959" s="16">
        <v>0.0</v>
      </c>
      <c r="BT959" s="16">
        <v>0.0</v>
      </c>
    </row>
    <row r="960">
      <c r="A960" s="14" t="s">
        <v>8308</v>
      </c>
      <c r="B960" s="16">
        <v>11.0</v>
      </c>
      <c r="C960" s="16">
        <v>4055584.0</v>
      </c>
      <c r="D960" s="17"/>
      <c r="E960" s="14" t="s">
        <v>2621</v>
      </c>
      <c r="F960" s="14" t="s">
        <v>2622</v>
      </c>
      <c r="G960" s="14" t="s">
        <v>5166</v>
      </c>
      <c r="H960" s="14" t="s">
        <v>2978</v>
      </c>
      <c r="I960" s="14" t="s">
        <v>21</v>
      </c>
      <c r="J960" s="14" t="s">
        <v>4845</v>
      </c>
      <c r="K960" s="14" t="s">
        <v>8309</v>
      </c>
      <c r="L960" s="14" t="s">
        <v>8309</v>
      </c>
      <c r="M960" s="14" t="s">
        <v>8310</v>
      </c>
      <c r="N960" s="14" t="s">
        <v>4848</v>
      </c>
      <c r="P960" s="17"/>
      <c r="Q960" s="17"/>
      <c r="R960" s="16">
        <v>1.0</v>
      </c>
      <c r="S960" s="16">
        <v>1600966.0</v>
      </c>
      <c r="T960" s="18">
        <v>6.25E-7</v>
      </c>
      <c r="U960" s="16">
        <v>0.0</v>
      </c>
      <c r="V960" s="16">
        <v>0.0</v>
      </c>
      <c r="W960" s="14" t="s">
        <v>2978</v>
      </c>
      <c r="X960" s="17"/>
      <c r="Y960" s="17"/>
      <c r="Z960" s="16">
        <v>10.4</v>
      </c>
      <c r="AA960" s="17"/>
      <c r="AB960" s="16">
        <v>0.0</v>
      </c>
      <c r="AC960" s="16">
        <v>0.0</v>
      </c>
      <c r="AD960" s="16">
        <v>0.723</v>
      </c>
      <c r="AE960" s="17"/>
      <c r="AF960" s="17"/>
      <c r="AG960" s="16">
        <v>0.0</v>
      </c>
      <c r="AH960" s="16">
        <v>74884.0</v>
      </c>
      <c r="AI960" s="16">
        <v>0.0</v>
      </c>
      <c r="AJ960" s="16">
        <v>0.0</v>
      </c>
      <c r="AK960" s="16">
        <v>0.0</v>
      </c>
      <c r="AL960" s="16">
        <v>58488.0</v>
      </c>
      <c r="AM960" s="16">
        <v>0.0</v>
      </c>
      <c r="AN960" s="16">
        <v>0.0</v>
      </c>
      <c r="AO960" s="16">
        <v>0.0</v>
      </c>
      <c r="AP960" s="16">
        <v>29344.0</v>
      </c>
      <c r="AQ960" s="16">
        <v>0.0</v>
      </c>
      <c r="AR960" s="16">
        <v>0.0</v>
      </c>
      <c r="AS960" s="16">
        <v>0.0</v>
      </c>
      <c r="AT960" s="16">
        <v>44654.0</v>
      </c>
      <c r="AU960" s="16">
        <v>0.0</v>
      </c>
      <c r="AV960" s="16">
        <v>0.0</v>
      </c>
      <c r="AW960" s="16">
        <v>0.0</v>
      </c>
      <c r="AX960" s="16">
        <v>63080.0</v>
      </c>
      <c r="AY960" s="16">
        <v>0.0</v>
      </c>
      <c r="AZ960" s="16">
        <v>0.0</v>
      </c>
      <c r="BA960" s="16">
        <v>0.0</v>
      </c>
      <c r="BB960" s="16">
        <v>4492.0</v>
      </c>
      <c r="BC960" s="16">
        <v>0.0</v>
      </c>
      <c r="BD960" s="16">
        <v>0.0</v>
      </c>
      <c r="BE960" s="16">
        <v>1.0</v>
      </c>
      <c r="BF960" s="16">
        <v>1174956.0</v>
      </c>
      <c r="BG960" s="16">
        <v>0.0</v>
      </c>
      <c r="BH960" s="16">
        <v>0.0</v>
      </c>
      <c r="BI960" s="16">
        <v>0.0</v>
      </c>
      <c r="BJ960" s="16">
        <v>912.0</v>
      </c>
      <c r="BK960" s="16">
        <v>0.0</v>
      </c>
      <c r="BL960" s="16">
        <v>0.0</v>
      </c>
      <c r="BM960" s="16">
        <v>0.0</v>
      </c>
      <c r="BN960" s="16">
        <v>88240.0</v>
      </c>
      <c r="BO960" s="16">
        <v>0.0</v>
      </c>
      <c r="BP960" s="16">
        <v>0.0</v>
      </c>
      <c r="BQ960" s="16">
        <v>0.0</v>
      </c>
      <c r="BR960" s="16">
        <v>61916.0</v>
      </c>
      <c r="BS960" s="16">
        <v>0.0</v>
      </c>
      <c r="BT960" s="16">
        <v>0.0</v>
      </c>
    </row>
    <row r="961">
      <c r="A961" s="14" t="s">
        <v>8311</v>
      </c>
      <c r="B961" s="16">
        <v>11.0</v>
      </c>
      <c r="C961" s="16">
        <v>4055579.0</v>
      </c>
      <c r="D961" s="17"/>
      <c r="E961" s="14" t="s">
        <v>2622</v>
      </c>
      <c r="F961" s="14" t="s">
        <v>2630</v>
      </c>
      <c r="G961" s="14" t="s">
        <v>5166</v>
      </c>
      <c r="H961" s="14" t="s">
        <v>2978</v>
      </c>
      <c r="I961" s="14" t="s">
        <v>21</v>
      </c>
      <c r="J961" s="14" t="s">
        <v>4845</v>
      </c>
      <c r="K961" s="14" t="s">
        <v>8312</v>
      </c>
      <c r="L961" s="14" t="s">
        <v>8312</v>
      </c>
      <c r="M961" s="14" t="s">
        <v>8313</v>
      </c>
      <c r="N961" s="14" t="s">
        <v>409</v>
      </c>
      <c r="P961" s="17"/>
      <c r="Q961" s="17"/>
      <c r="R961" s="16">
        <v>1.0</v>
      </c>
      <c r="S961" s="16">
        <v>1601076.0</v>
      </c>
      <c r="T961" s="18">
        <v>6.25E-7</v>
      </c>
      <c r="U961" s="16">
        <v>0.0</v>
      </c>
      <c r="V961" s="16">
        <v>0.0</v>
      </c>
      <c r="W961" s="14" t="s">
        <v>2978</v>
      </c>
      <c r="X961" s="17"/>
      <c r="Y961" s="17"/>
      <c r="Z961" s="16">
        <v>24.4</v>
      </c>
      <c r="AA961" s="17"/>
      <c r="AB961" s="16">
        <v>0.0</v>
      </c>
      <c r="AC961" s="16">
        <v>0.0</v>
      </c>
      <c r="AD961" s="16">
        <v>5.93</v>
      </c>
      <c r="AE961" s="16">
        <v>0.0</v>
      </c>
      <c r="AF961" s="16">
        <v>0.999</v>
      </c>
      <c r="AG961" s="16">
        <v>0.0</v>
      </c>
      <c r="AH961" s="16">
        <v>74884.0</v>
      </c>
      <c r="AI961" s="16">
        <v>0.0</v>
      </c>
      <c r="AJ961" s="16">
        <v>0.0</v>
      </c>
      <c r="AK961" s="16">
        <v>0.0</v>
      </c>
      <c r="AL961" s="16">
        <v>58482.0</v>
      </c>
      <c r="AM961" s="16">
        <v>0.0</v>
      </c>
      <c r="AN961" s="16">
        <v>0.0</v>
      </c>
      <c r="AO961" s="16">
        <v>0.0</v>
      </c>
      <c r="AP961" s="16">
        <v>29354.0</v>
      </c>
      <c r="AQ961" s="16">
        <v>0.0</v>
      </c>
      <c r="AR961" s="16">
        <v>0.0</v>
      </c>
      <c r="AS961" s="16">
        <v>0.0</v>
      </c>
      <c r="AT961" s="16">
        <v>44654.0</v>
      </c>
      <c r="AU961" s="16">
        <v>0.0</v>
      </c>
      <c r="AV961" s="16">
        <v>0.0</v>
      </c>
      <c r="AW961" s="16">
        <v>0.0</v>
      </c>
      <c r="AX961" s="16">
        <v>62996.0</v>
      </c>
      <c r="AY961" s="16">
        <v>0.0</v>
      </c>
      <c r="AZ961" s="16">
        <v>0.0</v>
      </c>
      <c r="BA961" s="16">
        <v>0.0</v>
      </c>
      <c r="BB961" s="16">
        <v>4494.0</v>
      </c>
      <c r="BC961" s="16">
        <v>0.0</v>
      </c>
      <c r="BD961" s="16">
        <v>0.0</v>
      </c>
      <c r="BE961" s="16">
        <v>1.0</v>
      </c>
      <c r="BF961" s="16">
        <v>1175082.0</v>
      </c>
      <c r="BG961" s="16">
        <v>0.0</v>
      </c>
      <c r="BH961" s="16">
        <v>0.0</v>
      </c>
      <c r="BI961" s="16">
        <v>0.0</v>
      </c>
      <c r="BJ961" s="16">
        <v>912.0</v>
      </c>
      <c r="BK961" s="16">
        <v>0.0</v>
      </c>
      <c r="BL961" s="16">
        <v>0.0</v>
      </c>
      <c r="BM961" s="16">
        <v>0.0</v>
      </c>
      <c r="BN961" s="16">
        <v>88320.0</v>
      </c>
      <c r="BO961" s="16">
        <v>0.0</v>
      </c>
      <c r="BP961" s="16">
        <v>0.0</v>
      </c>
      <c r="BQ961" s="16">
        <v>0.0</v>
      </c>
      <c r="BR961" s="16">
        <v>61898.0</v>
      </c>
      <c r="BS961" s="16">
        <v>0.0</v>
      </c>
      <c r="BT961" s="16">
        <v>0.0</v>
      </c>
    </row>
    <row r="962">
      <c r="A962" s="14" t="s">
        <v>8314</v>
      </c>
      <c r="B962" s="16">
        <v>11.0</v>
      </c>
      <c r="C962" s="16">
        <v>4055555.0</v>
      </c>
      <c r="D962" s="14" t="s">
        <v>8315</v>
      </c>
      <c r="E962" s="14" t="s">
        <v>2622</v>
      </c>
      <c r="F962" s="14" t="s">
        <v>2621</v>
      </c>
      <c r="G962" s="14" t="s">
        <v>5166</v>
      </c>
      <c r="H962" s="14" t="s">
        <v>2978</v>
      </c>
      <c r="I962" s="14" t="s">
        <v>21</v>
      </c>
      <c r="J962" s="14" t="s">
        <v>4845</v>
      </c>
      <c r="K962" s="14" t="s">
        <v>8316</v>
      </c>
      <c r="L962" s="14" t="s">
        <v>8316</v>
      </c>
      <c r="M962" s="14" t="s">
        <v>8317</v>
      </c>
      <c r="N962" s="14" t="s">
        <v>5348</v>
      </c>
      <c r="O962" s="17"/>
      <c r="P962" s="17"/>
      <c r="Q962" s="17"/>
      <c r="R962" s="16">
        <v>1.0</v>
      </c>
      <c r="S962" s="16">
        <v>1601078.0</v>
      </c>
      <c r="T962" s="18">
        <v>6.25E-7</v>
      </c>
      <c r="U962" s="16">
        <v>0.0</v>
      </c>
      <c r="V962" s="16">
        <v>0.0</v>
      </c>
      <c r="W962" s="14" t="s">
        <v>2978</v>
      </c>
      <c r="X962" s="17"/>
      <c r="Y962" s="17"/>
      <c r="Z962" s="16">
        <v>37.0</v>
      </c>
      <c r="AA962" s="17"/>
      <c r="AB962" s="16">
        <v>0.01</v>
      </c>
      <c r="AC962" s="16">
        <v>-0.02</v>
      </c>
      <c r="AD962" s="16">
        <v>8.89</v>
      </c>
      <c r="AE962" s="17"/>
      <c r="AF962" s="17"/>
      <c r="AG962" s="16">
        <v>0.0</v>
      </c>
      <c r="AH962" s="16">
        <v>74882.0</v>
      </c>
      <c r="AI962" s="16">
        <v>0.0</v>
      </c>
      <c r="AJ962" s="16">
        <v>0.0</v>
      </c>
      <c r="AK962" s="16">
        <v>0.0</v>
      </c>
      <c r="AL962" s="16">
        <v>58536.0</v>
      </c>
      <c r="AM962" s="16">
        <v>0.0</v>
      </c>
      <c r="AN962" s="16">
        <v>0.0</v>
      </c>
      <c r="AO962" s="16">
        <v>0.0</v>
      </c>
      <c r="AP962" s="16">
        <v>29350.0</v>
      </c>
      <c r="AQ962" s="16">
        <v>0.0</v>
      </c>
      <c r="AR962" s="16">
        <v>0.0</v>
      </c>
      <c r="AS962" s="16">
        <v>0.0</v>
      </c>
      <c r="AT962" s="16">
        <v>44668.0</v>
      </c>
      <c r="AU962" s="16">
        <v>0.0</v>
      </c>
      <c r="AV962" s="16">
        <v>0.0</v>
      </c>
      <c r="AW962" s="16">
        <v>0.0</v>
      </c>
      <c r="AX962" s="16">
        <v>63132.0</v>
      </c>
      <c r="AY962" s="16">
        <v>0.0</v>
      </c>
      <c r="AZ962" s="16">
        <v>0.0</v>
      </c>
      <c r="BA962" s="16">
        <v>0.0</v>
      </c>
      <c r="BB962" s="16">
        <v>4512.0</v>
      </c>
      <c r="BC962" s="16">
        <v>0.0</v>
      </c>
      <c r="BD962" s="16">
        <v>0.0</v>
      </c>
      <c r="BE962" s="16">
        <v>0.0</v>
      </c>
      <c r="BF962" s="16">
        <v>1174842.0</v>
      </c>
      <c r="BG962" s="16">
        <v>0.0</v>
      </c>
      <c r="BH962" s="16">
        <v>0.0</v>
      </c>
      <c r="BI962" s="16">
        <v>0.0</v>
      </c>
      <c r="BJ962" s="16">
        <v>912.0</v>
      </c>
      <c r="BK962" s="16">
        <v>0.0</v>
      </c>
      <c r="BL962" s="16">
        <v>0.0</v>
      </c>
      <c r="BM962" s="16">
        <v>1.0</v>
      </c>
      <c r="BN962" s="16">
        <v>88276.0</v>
      </c>
      <c r="BO962" s="16">
        <v>0.0</v>
      </c>
      <c r="BP962" s="16">
        <v>0.0</v>
      </c>
      <c r="BQ962" s="16">
        <v>0.0</v>
      </c>
      <c r="BR962" s="16">
        <v>61968.0</v>
      </c>
      <c r="BS962" s="16">
        <v>0.0</v>
      </c>
      <c r="BT962" s="16">
        <v>0.0</v>
      </c>
    </row>
    <row r="963">
      <c r="A963" s="14" t="s">
        <v>8318</v>
      </c>
      <c r="B963" s="16">
        <v>11.0</v>
      </c>
      <c r="C963" s="16">
        <v>4055578.0</v>
      </c>
      <c r="D963" s="14" t="s">
        <v>8319</v>
      </c>
      <c r="E963" s="14" t="s">
        <v>2631</v>
      </c>
      <c r="F963" s="14" t="s">
        <v>2630</v>
      </c>
      <c r="G963" s="14" t="s">
        <v>5166</v>
      </c>
      <c r="H963" s="14" t="s">
        <v>2978</v>
      </c>
      <c r="I963" s="14" t="s">
        <v>21</v>
      </c>
      <c r="J963" s="14" t="s">
        <v>4845</v>
      </c>
      <c r="K963" s="14" t="s">
        <v>8320</v>
      </c>
      <c r="L963" s="14" t="s">
        <v>8320</v>
      </c>
      <c r="M963" s="14" t="s">
        <v>8321</v>
      </c>
      <c r="N963" s="14" t="s">
        <v>4848</v>
      </c>
      <c r="O963" s="14" t="s">
        <v>4878</v>
      </c>
      <c r="P963" s="16">
        <v>2134208.0</v>
      </c>
      <c r="Q963" s="17"/>
      <c r="R963" s="16">
        <v>1.0</v>
      </c>
      <c r="S963" s="16">
        <v>1601200.0</v>
      </c>
      <c r="T963" s="18">
        <v>6.25E-7</v>
      </c>
      <c r="U963" s="16">
        <v>0.0</v>
      </c>
      <c r="V963" s="16">
        <v>0.0</v>
      </c>
      <c r="W963" s="14" t="s">
        <v>2978</v>
      </c>
      <c r="X963" s="17"/>
      <c r="Y963" s="17"/>
      <c r="Z963" s="16">
        <v>9.55</v>
      </c>
      <c r="AA963" s="17"/>
      <c r="AB963" s="16">
        <v>0.0</v>
      </c>
      <c r="AC963" s="16">
        <v>0.0</v>
      </c>
      <c r="AD963" s="16">
        <v>2.88</v>
      </c>
      <c r="AE963" s="17"/>
      <c r="AF963" s="17"/>
      <c r="AG963" s="16">
        <v>0.0</v>
      </c>
      <c r="AH963" s="16">
        <v>74900.0</v>
      </c>
      <c r="AI963" s="16">
        <v>0.0</v>
      </c>
      <c r="AJ963" s="16">
        <v>0.0</v>
      </c>
      <c r="AK963" s="16">
        <v>0.0</v>
      </c>
      <c r="AL963" s="16">
        <v>58504.0</v>
      </c>
      <c r="AM963" s="16">
        <v>0.0</v>
      </c>
      <c r="AN963" s="16">
        <v>0.0</v>
      </c>
      <c r="AO963" s="16">
        <v>0.0</v>
      </c>
      <c r="AP963" s="16">
        <v>29360.0</v>
      </c>
      <c r="AQ963" s="16">
        <v>0.0</v>
      </c>
      <c r="AR963" s="16">
        <v>0.0</v>
      </c>
      <c r="AS963" s="16">
        <v>0.0</v>
      </c>
      <c r="AT963" s="16">
        <v>44654.0</v>
      </c>
      <c r="AU963" s="16">
        <v>0.0</v>
      </c>
      <c r="AV963" s="16">
        <v>0.0</v>
      </c>
      <c r="AW963" s="16">
        <v>0.0</v>
      </c>
      <c r="AX963" s="16">
        <v>62972.0</v>
      </c>
      <c r="AY963" s="16">
        <v>0.0</v>
      </c>
      <c r="AZ963" s="16">
        <v>0.0</v>
      </c>
      <c r="BA963" s="16">
        <v>0.0</v>
      </c>
      <c r="BB963" s="16">
        <v>4500.0</v>
      </c>
      <c r="BC963" s="16">
        <v>0.0</v>
      </c>
      <c r="BD963" s="16">
        <v>0.0</v>
      </c>
      <c r="BE963" s="16">
        <v>1.0</v>
      </c>
      <c r="BF963" s="16">
        <v>1175150.0</v>
      </c>
      <c r="BG963" s="16">
        <v>0.0</v>
      </c>
      <c r="BH963" s="16">
        <v>0.0</v>
      </c>
      <c r="BI963" s="16">
        <v>0.0</v>
      </c>
      <c r="BJ963" s="16">
        <v>912.0</v>
      </c>
      <c r="BK963" s="16">
        <v>0.0</v>
      </c>
      <c r="BL963" s="16">
        <v>0.0</v>
      </c>
      <c r="BM963" s="16">
        <v>0.0</v>
      </c>
      <c r="BN963" s="16">
        <v>88334.0</v>
      </c>
      <c r="BO963" s="16">
        <v>0.0</v>
      </c>
      <c r="BP963" s="16">
        <v>0.0</v>
      </c>
      <c r="BQ963" s="16">
        <v>0.0</v>
      </c>
      <c r="BR963" s="16">
        <v>61914.0</v>
      </c>
      <c r="BS963" s="16">
        <v>0.0</v>
      </c>
      <c r="BT963" s="16">
        <v>0.0</v>
      </c>
    </row>
    <row r="964">
      <c r="A964" s="14" t="s">
        <v>8322</v>
      </c>
      <c r="B964" s="16">
        <v>11.0</v>
      </c>
      <c r="C964" s="16">
        <v>4055563.0</v>
      </c>
      <c r="D964" s="17"/>
      <c r="E964" s="14" t="s">
        <v>2631</v>
      </c>
      <c r="F964" s="14" t="s">
        <v>2621</v>
      </c>
      <c r="G964" s="14" t="s">
        <v>5166</v>
      </c>
      <c r="H964" s="14" t="s">
        <v>2978</v>
      </c>
      <c r="I964" s="14" t="s">
        <v>21</v>
      </c>
      <c r="J964" s="14" t="s">
        <v>4845</v>
      </c>
      <c r="K964" s="14" t="s">
        <v>8323</v>
      </c>
      <c r="L964" s="14" t="s">
        <v>8323</v>
      </c>
      <c r="M964" s="14" t="s">
        <v>8324</v>
      </c>
      <c r="N964" s="14" t="s">
        <v>4848</v>
      </c>
      <c r="P964" s="17"/>
      <c r="Q964" s="17"/>
      <c r="R964" s="16">
        <v>1.0</v>
      </c>
      <c r="S964" s="16">
        <v>1601252.0</v>
      </c>
      <c r="T964" s="18">
        <v>6.25E-7</v>
      </c>
      <c r="U964" s="16">
        <v>0.0</v>
      </c>
      <c r="V964" s="16">
        <v>0.0</v>
      </c>
      <c r="W964" s="14" t="s">
        <v>2978</v>
      </c>
      <c r="X964" s="17"/>
      <c r="Y964" s="17"/>
      <c r="Z964" s="16">
        <v>11.1</v>
      </c>
      <c r="AA964" s="17"/>
      <c r="AB964" s="16">
        <v>0.0</v>
      </c>
      <c r="AC964" s="16">
        <v>-0.01</v>
      </c>
      <c r="AD964" s="16">
        <v>2.38</v>
      </c>
      <c r="AE964" s="17"/>
      <c r="AF964" s="17"/>
      <c r="AG964" s="16">
        <v>0.0</v>
      </c>
      <c r="AH964" s="16">
        <v>74904.0</v>
      </c>
      <c r="AI964" s="16">
        <v>0.0</v>
      </c>
      <c r="AJ964" s="16">
        <v>0.0</v>
      </c>
      <c r="AK964" s="16">
        <v>0.0</v>
      </c>
      <c r="AL964" s="16">
        <v>58578.0</v>
      </c>
      <c r="AM964" s="16">
        <v>0.0</v>
      </c>
      <c r="AN964" s="16">
        <v>0.0</v>
      </c>
      <c r="AO964" s="16">
        <v>0.0</v>
      </c>
      <c r="AP964" s="16">
        <v>29358.0</v>
      </c>
      <c r="AQ964" s="16">
        <v>0.0</v>
      </c>
      <c r="AR964" s="16">
        <v>0.0</v>
      </c>
      <c r="AS964" s="16">
        <v>1.0</v>
      </c>
      <c r="AT964" s="16">
        <v>44666.0</v>
      </c>
      <c r="AU964" s="16">
        <v>0.0</v>
      </c>
      <c r="AV964" s="16">
        <v>0.0</v>
      </c>
      <c r="AW964" s="16">
        <v>0.0</v>
      </c>
      <c r="AX964" s="16">
        <v>63046.0</v>
      </c>
      <c r="AY964" s="16">
        <v>0.0</v>
      </c>
      <c r="AZ964" s="16">
        <v>0.0</v>
      </c>
      <c r="BA964" s="16">
        <v>0.0</v>
      </c>
      <c r="BB964" s="16">
        <v>4504.0</v>
      </c>
      <c r="BC964" s="16">
        <v>0.0</v>
      </c>
      <c r="BD964" s="16">
        <v>0.0</v>
      </c>
      <c r="BE964" s="16">
        <v>0.0</v>
      </c>
      <c r="BF964" s="16">
        <v>1175060.0</v>
      </c>
      <c r="BG964" s="16">
        <v>0.0</v>
      </c>
      <c r="BH964" s="16">
        <v>0.0</v>
      </c>
      <c r="BI964" s="16">
        <v>0.0</v>
      </c>
      <c r="BJ964" s="16">
        <v>910.0</v>
      </c>
      <c r="BK964" s="16">
        <v>0.0</v>
      </c>
      <c r="BL964" s="16">
        <v>0.0</v>
      </c>
      <c r="BM964" s="16">
        <v>0.0</v>
      </c>
      <c r="BN964" s="16">
        <v>88284.0</v>
      </c>
      <c r="BO964" s="16">
        <v>0.0</v>
      </c>
      <c r="BP964" s="16">
        <v>0.0</v>
      </c>
      <c r="BQ964" s="16">
        <v>0.0</v>
      </c>
      <c r="BR964" s="16">
        <v>61942.0</v>
      </c>
      <c r="BS964" s="16">
        <v>0.0</v>
      </c>
      <c r="BT964" s="16">
        <v>0.0</v>
      </c>
    </row>
    <row r="965">
      <c r="A965" s="14" t="s">
        <v>8325</v>
      </c>
      <c r="B965" s="16">
        <v>11.0</v>
      </c>
      <c r="C965" s="16">
        <v>4055553.0</v>
      </c>
      <c r="D965" s="17"/>
      <c r="E965" s="14" t="s">
        <v>2621</v>
      </c>
      <c r="F965" s="14" t="s">
        <v>2622</v>
      </c>
      <c r="G965" s="14" t="s">
        <v>5166</v>
      </c>
      <c r="H965" s="14" t="s">
        <v>2978</v>
      </c>
      <c r="I965" s="14" t="s">
        <v>21</v>
      </c>
      <c r="J965" s="14" t="s">
        <v>4845</v>
      </c>
      <c r="K965" s="14" t="s">
        <v>8326</v>
      </c>
      <c r="L965" s="14" t="s">
        <v>8326</v>
      </c>
      <c r="M965" s="14" t="s">
        <v>8327</v>
      </c>
      <c r="N965" s="14" t="s">
        <v>409</v>
      </c>
      <c r="P965" s="17"/>
      <c r="Q965" s="17"/>
      <c r="R965" s="16">
        <v>1.0</v>
      </c>
      <c r="S965" s="16">
        <v>1601260.0</v>
      </c>
      <c r="T965" s="18">
        <v>6.25E-7</v>
      </c>
      <c r="U965" s="16">
        <v>0.0</v>
      </c>
      <c r="V965" s="16">
        <v>0.0</v>
      </c>
      <c r="W965" s="14" t="s">
        <v>2978</v>
      </c>
      <c r="X965" s="17"/>
      <c r="Y965" s="17"/>
      <c r="Z965" s="16">
        <v>22.3</v>
      </c>
      <c r="AA965" s="17"/>
      <c r="AB965" s="16">
        <v>0.0</v>
      </c>
      <c r="AC965" s="16">
        <v>0.0</v>
      </c>
      <c r="AD965" s="16">
        <v>6.35</v>
      </c>
      <c r="AE965" s="16">
        <v>0.07</v>
      </c>
      <c r="AF965" s="16">
        <v>0.113</v>
      </c>
      <c r="AG965" s="16">
        <v>0.0</v>
      </c>
      <c r="AH965" s="16">
        <v>74890.0</v>
      </c>
      <c r="AI965" s="16">
        <v>0.0</v>
      </c>
      <c r="AJ965" s="16">
        <v>0.0</v>
      </c>
      <c r="AK965" s="16">
        <v>0.0</v>
      </c>
      <c r="AL965" s="16">
        <v>58528.0</v>
      </c>
      <c r="AM965" s="16">
        <v>0.0</v>
      </c>
      <c r="AN965" s="16">
        <v>0.0</v>
      </c>
      <c r="AO965" s="16">
        <v>0.0</v>
      </c>
      <c r="AP965" s="16">
        <v>29340.0</v>
      </c>
      <c r="AQ965" s="16">
        <v>0.0</v>
      </c>
      <c r="AR965" s="16">
        <v>0.0</v>
      </c>
      <c r="AS965" s="16">
        <v>0.0</v>
      </c>
      <c r="AT965" s="16">
        <v>44668.0</v>
      </c>
      <c r="AU965" s="16">
        <v>0.0</v>
      </c>
      <c r="AV965" s="16">
        <v>0.0</v>
      </c>
      <c r="AW965" s="16">
        <v>0.0</v>
      </c>
      <c r="AX965" s="16">
        <v>63336.0</v>
      </c>
      <c r="AY965" s="16">
        <v>0.0</v>
      </c>
      <c r="AZ965" s="16">
        <v>0.0</v>
      </c>
      <c r="BA965" s="16">
        <v>0.0</v>
      </c>
      <c r="BB965" s="16">
        <v>4518.0</v>
      </c>
      <c r="BC965" s="16">
        <v>0.0</v>
      </c>
      <c r="BD965" s="16">
        <v>0.0</v>
      </c>
      <c r="BE965" s="16">
        <v>1.0</v>
      </c>
      <c r="BF965" s="16">
        <v>1174816.0</v>
      </c>
      <c r="BG965" s="16">
        <v>0.0</v>
      </c>
      <c r="BH965" s="16">
        <v>0.0</v>
      </c>
      <c r="BI965" s="16">
        <v>0.0</v>
      </c>
      <c r="BJ965" s="16">
        <v>912.0</v>
      </c>
      <c r="BK965" s="16">
        <v>0.0</v>
      </c>
      <c r="BL965" s="16">
        <v>0.0</v>
      </c>
      <c r="BM965" s="16">
        <v>0.0</v>
      </c>
      <c r="BN965" s="16">
        <v>88252.0</v>
      </c>
      <c r="BO965" s="16">
        <v>0.0</v>
      </c>
      <c r="BP965" s="16">
        <v>0.0</v>
      </c>
      <c r="BQ965" s="16">
        <v>0.0</v>
      </c>
      <c r="BR965" s="16">
        <v>62000.0</v>
      </c>
      <c r="BS965" s="16">
        <v>0.0</v>
      </c>
      <c r="BT965" s="16">
        <v>0.0</v>
      </c>
    </row>
    <row r="966">
      <c r="A966" s="14" t="s">
        <v>8328</v>
      </c>
      <c r="B966" s="16">
        <v>11.0</v>
      </c>
      <c r="C966" s="16">
        <v>4055560.0</v>
      </c>
      <c r="D966" s="17"/>
      <c r="E966" s="14" t="s">
        <v>2631</v>
      </c>
      <c r="F966" s="14" t="s">
        <v>2630</v>
      </c>
      <c r="G966" s="14" t="s">
        <v>5166</v>
      </c>
      <c r="H966" s="14" t="s">
        <v>2978</v>
      </c>
      <c r="I966" s="14" t="s">
        <v>21</v>
      </c>
      <c r="J966" s="14" t="s">
        <v>4845</v>
      </c>
      <c r="K966" s="14" t="s">
        <v>8329</v>
      </c>
      <c r="L966" s="14" t="s">
        <v>8329</v>
      </c>
      <c r="M966" s="14" t="s">
        <v>8330</v>
      </c>
      <c r="N966" s="14" t="s">
        <v>5348</v>
      </c>
      <c r="O966" s="17"/>
      <c r="P966" s="17"/>
      <c r="Q966" s="17"/>
      <c r="R966" s="16">
        <v>1.0</v>
      </c>
      <c r="S966" s="16">
        <v>1601276.0</v>
      </c>
      <c r="T966" s="18">
        <v>6.25E-7</v>
      </c>
      <c r="U966" s="16">
        <v>0.0</v>
      </c>
      <c r="V966" s="16">
        <v>0.0</v>
      </c>
      <c r="W966" s="14" t="s">
        <v>2978</v>
      </c>
      <c r="X966" s="17"/>
      <c r="Y966" s="17"/>
      <c r="Z966" s="16">
        <v>39.0</v>
      </c>
      <c r="AA966" s="17"/>
      <c r="AB966" s="16">
        <v>0.0</v>
      </c>
      <c r="AC966" s="16">
        <v>-0.01</v>
      </c>
      <c r="AD966" s="16">
        <v>8.78</v>
      </c>
      <c r="AE966" s="17"/>
      <c r="AF966" s="17"/>
      <c r="AG966" s="16">
        <v>0.0</v>
      </c>
      <c r="AH966" s="16">
        <v>74900.0</v>
      </c>
      <c r="AI966" s="16">
        <v>0.0</v>
      </c>
      <c r="AJ966" s="16">
        <v>0.0</v>
      </c>
      <c r="AK966" s="16">
        <v>0.0</v>
      </c>
      <c r="AL966" s="16">
        <v>58574.0</v>
      </c>
      <c r="AM966" s="16">
        <v>0.0</v>
      </c>
      <c r="AN966" s="16">
        <v>0.0</v>
      </c>
      <c r="AO966" s="16">
        <v>0.0</v>
      </c>
      <c r="AP966" s="16">
        <v>29368.0</v>
      </c>
      <c r="AQ966" s="16">
        <v>0.0</v>
      </c>
      <c r="AR966" s="16">
        <v>0.0</v>
      </c>
      <c r="AS966" s="16">
        <v>0.0</v>
      </c>
      <c r="AT966" s="16">
        <v>44676.0</v>
      </c>
      <c r="AU966" s="16">
        <v>0.0</v>
      </c>
      <c r="AV966" s="16">
        <v>0.0</v>
      </c>
      <c r="AW966" s="16">
        <v>0.0</v>
      </c>
      <c r="AX966" s="16">
        <v>63098.0</v>
      </c>
      <c r="AY966" s="16">
        <v>0.0</v>
      </c>
      <c r="AZ966" s="16">
        <v>0.0</v>
      </c>
      <c r="BA966" s="16">
        <v>0.0</v>
      </c>
      <c r="BB966" s="16">
        <v>4506.0</v>
      </c>
      <c r="BC966" s="16">
        <v>0.0</v>
      </c>
      <c r="BD966" s="16">
        <v>0.0</v>
      </c>
      <c r="BE966" s="16">
        <v>1.0</v>
      </c>
      <c r="BF966" s="16">
        <v>1174984.0</v>
      </c>
      <c r="BG966" s="16">
        <v>0.0</v>
      </c>
      <c r="BH966" s="16">
        <v>0.0</v>
      </c>
      <c r="BI966" s="16">
        <v>0.0</v>
      </c>
      <c r="BJ966" s="16">
        <v>912.0</v>
      </c>
      <c r="BK966" s="16">
        <v>0.0</v>
      </c>
      <c r="BL966" s="16">
        <v>0.0</v>
      </c>
      <c r="BM966" s="16">
        <v>0.0</v>
      </c>
      <c r="BN966" s="16">
        <v>88324.0</v>
      </c>
      <c r="BO966" s="16">
        <v>0.0</v>
      </c>
      <c r="BP966" s="16">
        <v>0.0</v>
      </c>
      <c r="BQ966" s="16">
        <v>0.0</v>
      </c>
      <c r="BR966" s="16">
        <v>61934.0</v>
      </c>
      <c r="BS966" s="16">
        <v>0.0</v>
      </c>
      <c r="BT966" s="16">
        <v>0.0</v>
      </c>
    </row>
    <row r="967">
      <c r="A967" s="14" t="s">
        <v>8331</v>
      </c>
      <c r="B967" s="16">
        <v>11.0</v>
      </c>
      <c r="C967" s="16">
        <v>4055564.0</v>
      </c>
      <c r="D967" s="14" t="s">
        <v>8332</v>
      </c>
      <c r="E967" s="14" t="s">
        <v>2630</v>
      </c>
      <c r="F967" s="14" t="s">
        <v>2622</v>
      </c>
      <c r="G967" s="14" t="s">
        <v>5166</v>
      </c>
      <c r="H967" s="14" t="s">
        <v>2978</v>
      </c>
      <c r="I967" s="14" t="s">
        <v>21</v>
      </c>
      <c r="J967" s="14" t="s">
        <v>4845</v>
      </c>
      <c r="K967" s="14" t="s">
        <v>8333</v>
      </c>
      <c r="L967" s="14" t="s">
        <v>8333</v>
      </c>
      <c r="M967" s="14" t="s">
        <v>8334</v>
      </c>
      <c r="N967" s="14" t="s">
        <v>409</v>
      </c>
      <c r="P967" s="17"/>
      <c r="Q967" s="17"/>
      <c r="R967" s="16">
        <v>1.0</v>
      </c>
      <c r="S967" s="16">
        <v>1601320.0</v>
      </c>
      <c r="T967" s="18">
        <v>6.24E-7</v>
      </c>
      <c r="U967" s="16">
        <v>0.0</v>
      </c>
      <c r="V967" s="16">
        <v>0.0</v>
      </c>
      <c r="W967" s="14" t="s">
        <v>2978</v>
      </c>
      <c r="X967" s="17"/>
      <c r="Y967" s="17"/>
      <c r="Z967" s="16">
        <v>22.6</v>
      </c>
      <c r="AA967" s="17"/>
      <c r="AB967" s="16">
        <v>0.0</v>
      </c>
      <c r="AC967" s="16">
        <v>0.0</v>
      </c>
      <c r="AD967" s="16">
        <v>4.68</v>
      </c>
      <c r="AE967" s="16">
        <v>0.14</v>
      </c>
      <c r="AF967" s="16">
        <v>0.072</v>
      </c>
      <c r="AG967" s="16">
        <v>0.0</v>
      </c>
      <c r="AH967" s="16">
        <v>74898.0</v>
      </c>
      <c r="AI967" s="16">
        <v>0.0</v>
      </c>
      <c r="AJ967" s="16">
        <v>0.0</v>
      </c>
      <c r="AK967" s="16">
        <v>0.0</v>
      </c>
      <c r="AL967" s="16">
        <v>58606.0</v>
      </c>
      <c r="AM967" s="16">
        <v>0.0</v>
      </c>
      <c r="AN967" s="16">
        <v>0.0</v>
      </c>
      <c r="AO967" s="16">
        <v>0.0</v>
      </c>
      <c r="AP967" s="16">
        <v>29350.0</v>
      </c>
      <c r="AQ967" s="16">
        <v>0.0</v>
      </c>
      <c r="AR967" s="16">
        <v>0.0</v>
      </c>
      <c r="AS967" s="16">
        <v>0.0</v>
      </c>
      <c r="AT967" s="16">
        <v>44674.0</v>
      </c>
      <c r="AU967" s="16">
        <v>0.0</v>
      </c>
      <c r="AV967" s="16">
        <v>0.0</v>
      </c>
      <c r="AW967" s="16">
        <v>0.0</v>
      </c>
      <c r="AX967" s="16">
        <v>62936.0</v>
      </c>
      <c r="AY967" s="16">
        <v>0.0</v>
      </c>
      <c r="AZ967" s="16">
        <v>0.0</v>
      </c>
      <c r="BA967" s="16">
        <v>0.0</v>
      </c>
      <c r="BB967" s="16">
        <v>4506.0</v>
      </c>
      <c r="BC967" s="16">
        <v>0.0</v>
      </c>
      <c r="BD967" s="16">
        <v>0.0</v>
      </c>
      <c r="BE967" s="16">
        <v>0.0</v>
      </c>
      <c r="BF967" s="16">
        <v>1175198.0</v>
      </c>
      <c r="BG967" s="16">
        <v>0.0</v>
      </c>
      <c r="BH967" s="16">
        <v>0.0</v>
      </c>
      <c r="BI967" s="16">
        <v>0.0</v>
      </c>
      <c r="BJ967" s="16">
        <v>912.0</v>
      </c>
      <c r="BK967" s="16">
        <v>0.0</v>
      </c>
      <c r="BL967" s="16">
        <v>0.0</v>
      </c>
      <c r="BM967" s="16">
        <v>1.0</v>
      </c>
      <c r="BN967" s="16">
        <v>88308.0</v>
      </c>
      <c r="BO967" s="16">
        <v>0.0</v>
      </c>
      <c r="BP967" s="16">
        <v>0.0</v>
      </c>
      <c r="BQ967" s="16">
        <v>0.0</v>
      </c>
      <c r="BR967" s="16">
        <v>61932.0</v>
      </c>
      <c r="BS967" s="16">
        <v>0.0</v>
      </c>
      <c r="BT967" s="16">
        <v>0.0</v>
      </c>
    </row>
    <row r="968">
      <c r="A968" s="14" t="s">
        <v>8335</v>
      </c>
      <c r="B968" s="16">
        <v>11.0</v>
      </c>
      <c r="C968" s="16">
        <v>4055566.0</v>
      </c>
      <c r="D968" s="17"/>
      <c r="E968" s="14" t="s">
        <v>2622</v>
      </c>
      <c r="F968" s="14" t="s">
        <v>2630</v>
      </c>
      <c r="G968" s="14" t="s">
        <v>5166</v>
      </c>
      <c r="H968" s="14" t="s">
        <v>2978</v>
      </c>
      <c r="I968" s="14" t="s">
        <v>21</v>
      </c>
      <c r="J968" s="14" t="s">
        <v>4845</v>
      </c>
      <c r="K968" s="14" t="s">
        <v>7179</v>
      </c>
      <c r="L968" s="14" t="s">
        <v>7179</v>
      </c>
      <c r="M968" s="14" t="s">
        <v>8336</v>
      </c>
      <c r="N968" s="14" t="s">
        <v>4848</v>
      </c>
      <c r="P968" s="17"/>
      <c r="Q968" s="17"/>
      <c r="R968" s="16">
        <v>1.0</v>
      </c>
      <c r="S968" s="16">
        <v>1601346.0</v>
      </c>
      <c r="T968" s="18">
        <v>6.24E-7</v>
      </c>
      <c r="U968" s="16">
        <v>0.0</v>
      </c>
      <c r="V968" s="16">
        <v>0.0</v>
      </c>
      <c r="W968" s="14" t="s">
        <v>2978</v>
      </c>
      <c r="X968" s="17"/>
      <c r="Y968" s="17"/>
      <c r="Z968" s="16">
        <v>9.96</v>
      </c>
      <c r="AA968" s="17"/>
      <c r="AB968" s="16">
        <v>0.0</v>
      </c>
      <c r="AC968" s="16">
        <v>0.0</v>
      </c>
      <c r="AD968" s="16">
        <v>1.62</v>
      </c>
      <c r="AE968" s="17"/>
      <c r="AF968" s="17"/>
      <c r="AG968" s="16">
        <v>0.0</v>
      </c>
      <c r="AH968" s="16">
        <v>74892.0</v>
      </c>
      <c r="AI968" s="16">
        <v>0.0</v>
      </c>
      <c r="AJ968" s="16">
        <v>0.0</v>
      </c>
      <c r="AK968" s="16">
        <v>0.0</v>
      </c>
      <c r="AL968" s="16">
        <v>58586.0</v>
      </c>
      <c r="AM968" s="16">
        <v>0.0</v>
      </c>
      <c r="AN968" s="16">
        <v>0.0</v>
      </c>
      <c r="AO968" s="16">
        <v>0.0</v>
      </c>
      <c r="AP968" s="16">
        <v>29356.0</v>
      </c>
      <c r="AQ968" s="16">
        <v>0.0</v>
      </c>
      <c r="AR968" s="16">
        <v>0.0</v>
      </c>
      <c r="AS968" s="16">
        <v>0.0</v>
      </c>
      <c r="AT968" s="16">
        <v>44664.0</v>
      </c>
      <c r="AU968" s="16">
        <v>0.0</v>
      </c>
      <c r="AV968" s="16">
        <v>0.0</v>
      </c>
      <c r="AW968" s="16">
        <v>0.0</v>
      </c>
      <c r="AX968" s="16">
        <v>63008.0</v>
      </c>
      <c r="AY968" s="16">
        <v>0.0</v>
      </c>
      <c r="AZ968" s="16">
        <v>0.0</v>
      </c>
      <c r="BA968" s="16">
        <v>0.0</v>
      </c>
      <c r="BB968" s="16">
        <v>4504.0</v>
      </c>
      <c r="BC968" s="16">
        <v>0.0</v>
      </c>
      <c r="BD968" s="16">
        <v>0.0</v>
      </c>
      <c r="BE968" s="16">
        <v>1.0</v>
      </c>
      <c r="BF968" s="16">
        <v>1175188.0</v>
      </c>
      <c r="BG968" s="16">
        <v>0.0</v>
      </c>
      <c r="BH968" s="16">
        <v>0.0</v>
      </c>
      <c r="BI968" s="16">
        <v>0.0</v>
      </c>
      <c r="BJ968" s="16">
        <v>912.0</v>
      </c>
      <c r="BK968" s="16">
        <v>0.0</v>
      </c>
      <c r="BL968" s="16">
        <v>0.0</v>
      </c>
      <c r="BM968" s="16">
        <v>0.0</v>
      </c>
      <c r="BN968" s="16">
        <v>88304.0</v>
      </c>
      <c r="BO968" s="16">
        <v>0.0</v>
      </c>
      <c r="BP968" s="16">
        <v>0.0</v>
      </c>
      <c r="BQ968" s="16">
        <v>0.0</v>
      </c>
      <c r="BR968" s="16">
        <v>61932.0</v>
      </c>
      <c r="BS968" s="16">
        <v>0.0</v>
      </c>
      <c r="BT968" s="16">
        <v>0.0</v>
      </c>
    </row>
    <row r="969">
      <c r="A969" s="14" t="s">
        <v>8337</v>
      </c>
      <c r="B969" s="16">
        <v>11.0</v>
      </c>
      <c r="C969" s="16">
        <v>4055565.0</v>
      </c>
      <c r="D969" s="17"/>
      <c r="E969" s="14" t="s">
        <v>2621</v>
      </c>
      <c r="F969" s="14" t="s">
        <v>2631</v>
      </c>
      <c r="G969" s="14" t="s">
        <v>5166</v>
      </c>
      <c r="H969" s="14" t="s">
        <v>2978</v>
      </c>
      <c r="I969" s="14" t="s">
        <v>21</v>
      </c>
      <c r="J969" s="14" t="s">
        <v>4845</v>
      </c>
      <c r="K969" s="14" t="s">
        <v>8338</v>
      </c>
      <c r="L969" s="14" t="s">
        <v>8338</v>
      </c>
      <c r="M969" s="14" t="s">
        <v>8339</v>
      </c>
      <c r="N969" s="14" t="s">
        <v>409</v>
      </c>
      <c r="P969" s="17"/>
      <c r="Q969" s="17"/>
      <c r="R969" s="16">
        <v>1.0</v>
      </c>
      <c r="S969" s="16">
        <v>1601416.0</v>
      </c>
      <c r="T969" s="18">
        <v>6.24E-7</v>
      </c>
      <c r="U969" s="16">
        <v>0.0</v>
      </c>
      <c r="V969" s="16">
        <v>0.0</v>
      </c>
      <c r="W969" s="14" t="s">
        <v>2978</v>
      </c>
      <c r="X969" s="17"/>
      <c r="Y969" s="17"/>
      <c r="Z969" s="16">
        <v>22.7</v>
      </c>
      <c r="AA969" s="17"/>
      <c r="AB969" s="16">
        <v>0.0</v>
      </c>
      <c r="AC969" s="16">
        <v>0.0</v>
      </c>
      <c r="AD969" s="16">
        <v>6.35</v>
      </c>
      <c r="AE969" s="16">
        <v>0.28</v>
      </c>
      <c r="AF969" s="16">
        <v>0.453</v>
      </c>
      <c r="AG969" s="16">
        <v>1.0</v>
      </c>
      <c r="AH969" s="16">
        <v>74894.0</v>
      </c>
      <c r="AI969" s="16">
        <v>0.0</v>
      </c>
      <c r="AJ969" s="16">
        <v>0.0</v>
      </c>
      <c r="AK969" s="16">
        <v>0.0</v>
      </c>
      <c r="AL969" s="16">
        <v>58610.0</v>
      </c>
      <c r="AM969" s="16">
        <v>0.0</v>
      </c>
      <c r="AN969" s="16">
        <v>0.0</v>
      </c>
      <c r="AO969" s="16">
        <v>0.0</v>
      </c>
      <c r="AP969" s="16">
        <v>29360.0</v>
      </c>
      <c r="AQ969" s="16">
        <v>0.0</v>
      </c>
      <c r="AR969" s="16">
        <v>0.0</v>
      </c>
      <c r="AS969" s="16">
        <v>0.0</v>
      </c>
      <c r="AT969" s="16">
        <v>44648.0</v>
      </c>
      <c r="AU969" s="16">
        <v>0.0</v>
      </c>
      <c r="AV969" s="16">
        <v>0.0</v>
      </c>
      <c r="AW969" s="16">
        <v>0.0</v>
      </c>
      <c r="AX969" s="16">
        <v>63026.0</v>
      </c>
      <c r="AY969" s="16">
        <v>0.0</v>
      </c>
      <c r="AZ969" s="16">
        <v>0.0</v>
      </c>
      <c r="BA969" s="16">
        <v>0.0</v>
      </c>
      <c r="BB969" s="16">
        <v>4508.0</v>
      </c>
      <c r="BC969" s="16">
        <v>0.0</v>
      </c>
      <c r="BD969" s="16">
        <v>0.0</v>
      </c>
      <c r="BE969" s="16">
        <v>0.0</v>
      </c>
      <c r="BF969" s="16">
        <v>1175216.0</v>
      </c>
      <c r="BG969" s="16">
        <v>0.0</v>
      </c>
      <c r="BH969" s="16">
        <v>0.0</v>
      </c>
      <c r="BI969" s="16">
        <v>0.0</v>
      </c>
      <c r="BJ969" s="16">
        <v>910.0</v>
      </c>
      <c r="BK969" s="16">
        <v>0.0</v>
      </c>
      <c r="BL969" s="16">
        <v>0.0</v>
      </c>
      <c r="BM969" s="16">
        <v>0.0</v>
      </c>
      <c r="BN969" s="16">
        <v>88308.0</v>
      </c>
      <c r="BO969" s="16">
        <v>0.0</v>
      </c>
      <c r="BP969" s="16">
        <v>0.0</v>
      </c>
      <c r="BQ969" s="16">
        <v>0.0</v>
      </c>
      <c r="BR969" s="16">
        <v>61936.0</v>
      </c>
      <c r="BS969" s="16">
        <v>0.0</v>
      </c>
      <c r="BT969" s="16">
        <v>0.0</v>
      </c>
    </row>
    <row r="970">
      <c r="A970" s="14" t="s">
        <v>8340</v>
      </c>
      <c r="B970" s="16">
        <v>11.0</v>
      </c>
      <c r="C970" s="16">
        <v>4055557.0</v>
      </c>
      <c r="D970" s="14" t="s">
        <v>8341</v>
      </c>
      <c r="E970" s="14" t="s">
        <v>2631</v>
      </c>
      <c r="F970" s="14" t="s">
        <v>2630</v>
      </c>
      <c r="G970" s="14" t="s">
        <v>5166</v>
      </c>
      <c r="H970" s="14" t="s">
        <v>2978</v>
      </c>
      <c r="I970" s="14" t="s">
        <v>21</v>
      </c>
      <c r="J970" s="14" t="s">
        <v>4845</v>
      </c>
      <c r="K970" s="14" t="s">
        <v>8342</v>
      </c>
      <c r="L970" s="14" t="s">
        <v>8342</v>
      </c>
      <c r="M970" s="14" t="s">
        <v>8343</v>
      </c>
      <c r="N970" s="14" t="s">
        <v>4848</v>
      </c>
      <c r="P970" s="17"/>
      <c r="Q970" s="17"/>
      <c r="R970" s="16">
        <v>1.0</v>
      </c>
      <c r="S970" s="16">
        <v>1601424.0</v>
      </c>
      <c r="T970" s="18">
        <v>6.24E-7</v>
      </c>
      <c r="U970" s="16">
        <v>0.0</v>
      </c>
      <c r="V970" s="16">
        <v>0.0</v>
      </c>
      <c r="W970" s="14" t="s">
        <v>2978</v>
      </c>
      <c r="X970" s="17"/>
      <c r="Y970" s="17"/>
      <c r="Z970" s="16">
        <v>8.74</v>
      </c>
      <c r="AA970" s="17"/>
      <c r="AB970" s="16">
        <v>0.0</v>
      </c>
      <c r="AC970" s="16">
        <v>0.0</v>
      </c>
      <c r="AD970" s="16">
        <v>4.89</v>
      </c>
      <c r="AE970" s="17"/>
      <c r="AF970" s="17"/>
      <c r="AG970" s="16">
        <v>0.0</v>
      </c>
      <c r="AH970" s="16">
        <v>74894.0</v>
      </c>
      <c r="AI970" s="16">
        <v>0.0</v>
      </c>
      <c r="AJ970" s="16">
        <v>0.0</v>
      </c>
      <c r="AK970" s="16">
        <v>0.0</v>
      </c>
      <c r="AL970" s="16">
        <v>58608.0</v>
      </c>
      <c r="AM970" s="16">
        <v>0.0</v>
      </c>
      <c r="AN970" s="16">
        <v>0.0</v>
      </c>
      <c r="AO970" s="16">
        <v>0.0</v>
      </c>
      <c r="AP970" s="16">
        <v>29364.0</v>
      </c>
      <c r="AQ970" s="16">
        <v>0.0</v>
      </c>
      <c r="AR970" s="16">
        <v>0.0</v>
      </c>
      <c r="AS970" s="16">
        <v>0.0</v>
      </c>
      <c r="AT970" s="16">
        <v>44690.0</v>
      </c>
      <c r="AU970" s="16">
        <v>0.0</v>
      </c>
      <c r="AV970" s="16">
        <v>0.0</v>
      </c>
      <c r="AW970" s="16">
        <v>0.0</v>
      </c>
      <c r="AX970" s="16">
        <v>63120.0</v>
      </c>
      <c r="AY970" s="16">
        <v>0.0</v>
      </c>
      <c r="AZ970" s="16">
        <v>0.0</v>
      </c>
      <c r="BA970" s="16">
        <v>0.0</v>
      </c>
      <c r="BB970" s="16">
        <v>4520.0</v>
      </c>
      <c r="BC970" s="16">
        <v>0.0</v>
      </c>
      <c r="BD970" s="16">
        <v>0.0</v>
      </c>
      <c r="BE970" s="16">
        <v>0.0</v>
      </c>
      <c r="BF970" s="16">
        <v>1175040.0</v>
      </c>
      <c r="BG970" s="16">
        <v>0.0</v>
      </c>
      <c r="BH970" s="16">
        <v>0.0</v>
      </c>
      <c r="BI970" s="16">
        <v>0.0</v>
      </c>
      <c r="BJ970" s="16">
        <v>912.0</v>
      </c>
      <c r="BK970" s="16">
        <v>0.0</v>
      </c>
      <c r="BL970" s="16">
        <v>0.0</v>
      </c>
      <c r="BM970" s="16">
        <v>1.0</v>
      </c>
      <c r="BN970" s="16">
        <v>88324.0</v>
      </c>
      <c r="BO970" s="16">
        <v>0.0</v>
      </c>
      <c r="BP970" s="16">
        <v>0.0</v>
      </c>
      <c r="BQ970" s="16">
        <v>0.0</v>
      </c>
      <c r="BR970" s="16">
        <v>61952.0</v>
      </c>
      <c r="BS970" s="16">
        <v>0.0</v>
      </c>
      <c r="BT970" s="16">
        <v>0.0</v>
      </c>
    </row>
    <row r="971">
      <c r="A971" s="14" t="s">
        <v>8344</v>
      </c>
      <c r="B971" s="16">
        <v>11.0</v>
      </c>
      <c r="C971" s="16">
        <v>4055575.0</v>
      </c>
      <c r="D971" s="14" t="s">
        <v>8345</v>
      </c>
      <c r="E971" s="14" t="s">
        <v>2631</v>
      </c>
      <c r="F971" s="14" t="s">
        <v>2621</v>
      </c>
      <c r="G971" s="14" t="s">
        <v>5166</v>
      </c>
      <c r="H971" s="14" t="s">
        <v>2978</v>
      </c>
      <c r="I971" s="14" t="s">
        <v>21</v>
      </c>
      <c r="J971" s="14" t="s">
        <v>4845</v>
      </c>
      <c r="K971" s="14" t="s">
        <v>8346</v>
      </c>
      <c r="L971" s="14" t="s">
        <v>8346</v>
      </c>
      <c r="M971" s="14" t="s">
        <v>8347</v>
      </c>
      <c r="N971" s="14" t="s">
        <v>4848</v>
      </c>
      <c r="P971" s="17"/>
      <c r="Q971" s="17"/>
      <c r="R971" s="16">
        <v>1.0</v>
      </c>
      <c r="S971" s="16">
        <v>1601488.0</v>
      </c>
      <c r="T971" s="18">
        <v>6.24E-7</v>
      </c>
      <c r="U971" s="16">
        <v>0.0</v>
      </c>
      <c r="V971" s="16">
        <v>0.0</v>
      </c>
      <c r="W971" s="14" t="s">
        <v>2978</v>
      </c>
      <c r="X971" s="17"/>
      <c r="Y971" s="17"/>
      <c r="Z971" s="16">
        <v>11.4</v>
      </c>
      <c r="AA971" s="17"/>
      <c r="AB971" s="16">
        <v>0.01</v>
      </c>
      <c r="AC971" s="16">
        <v>0.0</v>
      </c>
      <c r="AD971" s="16">
        <v>8.78</v>
      </c>
      <c r="AE971" s="17"/>
      <c r="AF971" s="17"/>
      <c r="AG971" s="16">
        <v>0.0</v>
      </c>
      <c r="AH971" s="16">
        <v>74892.0</v>
      </c>
      <c r="AI971" s="16">
        <v>0.0</v>
      </c>
      <c r="AJ971" s="16">
        <v>0.0</v>
      </c>
      <c r="AK971" s="16">
        <v>0.0</v>
      </c>
      <c r="AL971" s="16">
        <v>58580.0</v>
      </c>
      <c r="AM971" s="16">
        <v>0.0</v>
      </c>
      <c r="AN971" s="16">
        <v>0.0</v>
      </c>
      <c r="AO971" s="16">
        <v>0.0</v>
      </c>
      <c r="AP971" s="16">
        <v>29362.0</v>
      </c>
      <c r="AQ971" s="16">
        <v>0.0</v>
      </c>
      <c r="AR971" s="16">
        <v>0.0</v>
      </c>
      <c r="AS971" s="16">
        <v>0.0</v>
      </c>
      <c r="AT971" s="16">
        <v>44658.0</v>
      </c>
      <c r="AU971" s="16">
        <v>0.0</v>
      </c>
      <c r="AV971" s="16">
        <v>0.0</v>
      </c>
      <c r="AW971" s="16">
        <v>0.0</v>
      </c>
      <c r="AX971" s="16">
        <v>62956.0</v>
      </c>
      <c r="AY971" s="16">
        <v>0.0</v>
      </c>
      <c r="AZ971" s="16">
        <v>0.0</v>
      </c>
      <c r="BA971" s="16">
        <v>0.0</v>
      </c>
      <c r="BB971" s="16">
        <v>4500.0</v>
      </c>
      <c r="BC971" s="16">
        <v>0.0</v>
      </c>
      <c r="BD971" s="16">
        <v>0.0</v>
      </c>
      <c r="BE971" s="16">
        <v>0.0</v>
      </c>
      <c r="BF971" s="16">
        <v>1175338.0</v>
      </c>
      <c r="BG971" s="16">
        <v>0.0</v>
      </c>
      <c r="BH971" s="16">
        <v>0.0</v>
      </c>
      <c r="BI971" s="16">
        <v>0.0</v>
      </c>
      <c r="BJ971" s="16">
        <v>912.0</v>
      </c>
      <c r="BK971" s="16">
        <v>0.0</v>
      </c>
      <c r="BL971" s="16">
        <v>0.0</v>
      </c>
      <c r="BM971" s="16">
        <v>1.0</v>
      </c>
      <c r="BN971" s="16">
        <v>88386.0</v>
      </c>
      <c r="BO971" s="16">
        <v>0.0</v>
      </c>
      <c r="BP971" s="16">
        <v>0.0</v>
      </c>
      <c r="BQ971" s="16">
        <v>0.0</v>
      </c>
      <c r="BR971" s="16">
        <v>61904.0</v>
      </c>
      <c r="BS971" s="16">
        <v>0.0</v>
      </c>
      <c r="BT971" s="16">
        <v>0.0</v>
      </c>
    </row>
    <row r="972">
      <c r="A972" s="14" t="s">
        <v>8348</v>
      </c>
      <c r="B972" s="16">
        <v>11.0</v>
      </c>
      <c r="C972" s="16">
        <v>4074629.0</v>
      </c>
      <c r="D972" s="17"/>
      <c r="E972" s="14" t="s">
        <v>8349</v>
      </c>
      <c r="F972" s="14" t="s">
        <v>2630</v>
      </c>
      <c r="G972" s="14" t="s">
        <v>5166</v>
      </c>
      <c r="H972" s="14" t="s">
        <v>2978</v>
      </c>
      <c r="I972" s="14" t="s">
        <v>21</v>
      </c>
      <c r="J972" s="14" t="s">
        <v>4845</v>
      </c>
      <c r="K972" s="14" t="s">
        <v>8350</v>
      </c>
      <c r="L972" s="14" t="s">
        <v>8350</v>
      </c>
      <c r="M972" s="14" t="s">
        <v>8351</v>
      </c>
      <c r="N972" s="14" t="s">
        <v>5335</v>
      </c>
      <c r="P972" s="17"/>
      <c r="Q972" s="17"/>
      <c r="R972" s="16">
        <v>1.0</v>
      </c>
      <c r="S972" s="16">
        <v>1601794.0</v>
      </c>
      <c r="T972" s="18">
        <v>6.24E-7</v>
      </c>
      <c r="U972" s="16">
        <v>0.0</v>
      </c>
      <c r="V972" s="16">
        <v>0.0</v>
      </c>
      <c r="W972" s="14" t="s">
        <v>2978</v>
      </c>
      <c r="X972" s="17"/>
      <c r="Y972" s="17"/>
      <c r="Z972" s="16">
        <v>33.0</v>
      </c>
      <c r="AA972" s="17"/>
      <c r="AB972" s="16">
        <v>0.05</v>
      </c>
      <c r="AC972" s="16">
        <v>0.11</v>
      </c>
      <c r="AD972" s="16">
        <v>6.31</v>
      </c>
      <c r="AE972" s="17"/>
      <c r="AF972" s="17"/>
      <c r="AG972" s="16">
        <v>0.0</v>
      </c>
      <c r="AH972" s="16">
        <v>74814.0</v>
      </c>
      <c r="AI972" s="16">
        <v>0.0</v>
      </c>
      <c r="AJ972" s="16">
        <v>0.0</v>
      </c>
      <c r="AK972" s="16">
        <v>0.0</v>
      </c>
      <c r="AL972" s="16">
        <v>57788.0</v>
      </c>
      <c r="AM972" s="16">
        <v>0.0</v>
      </c>
      <c r="AN972" s="16">
        <v>0.0</v>
      </c>
      <c r="AO972" s="16">
        <v>0.0</v>
      </c>
      <c r="AP972" s="16">
        <v>29338.0</v>
      </c>
      <c r="AQ972" s="16">
        <v>0.0</v>
      </c>
      <c r="AR972" s="16">
        <v>0.0</v>
      </c>
      <c r="AS972" s="16">
        <v>0.0</v>
      </c>
      <c r="AT972" s="16">
        <v>44354.0</v>
      </c>
      <c r="AU972" s="16">
        <v>0.0</v>
      </c>
      <c r="AV972" s="16">
        <v>0.0</v>
      </c>
      <c r="AW972" s="16">
        <v>0.0</v>
      </c>
      <c r="AX972" s="16">
        <v>63298.0</v>
      </c>
      <c r="AY972" s="16">
        <v>0.0</v>
      </c>
      <c r="AZ972" s="16">
        <v>0.0</v>
      </c>
      <c r="BA972" s="16">
        <v>0.0</v>
      </c>
      <c r="BB972" s="16">
        <v>6048.0</v>
      </c>
      <c r="BC972" s="16">
        <v>0.0</v>
      </c>
      <c r="BD972" s="16">
        <v>0.0</v>
      </c>
      <c r="BE972" s="16">
        <v>1.0</v>
      </c>
      <c r="BF972" s="16">
        <v>1173806.0</v>
      </c>
      <c r="BG972" s="16">
        <v>0.0</v>
      </c>
      <c r="BH972" s="16">
        <v>0.0</v>
      </c>
      <c r="BI972" s="16">
        <v>0.0</v>
      </c>
      <c r="BJ972" s="16">
        <v>912.0</v>
      </c>
      <c r="BK972" s="16">
        <v>0.0</v>
      </c>
      <c r="BL972" s="16">
        <v>0.0</v>
      </c>
      <c r="BM972" s="16">
        <v>0.0</v>
      </c>
      <c r="BN972" s="16">
        <v>89364.0</v>
      </c>
      <c r="BO972" s="16">
        <v>0.0</v>
      </c>
      <c r="BP972" s="16">
        <v>0.0</v>
      </c>
      <c r="BQ972" s="16">
        <v>0.0</v>
      </c>
      <c r="BR972" s="16">
        <v>62072.0</v>
      </c>
      <c r="BS972" s="16">
        <v>0.0</v>
      </c>
      <c r="BT972" s="16">
        <v>0.0</v>
      </c>
    </row>
    <row r="973">
      <c r="A973" s="14" t="s">
        <v>8352</v>
      </c>
      <c r="B973" s="16">
        <v>11.0</v>
      </c>
      <c r="C973" s="16">
        <v>4086610.0</v>
      </c>
      <c r="D973" s="17"/>
      <c r="E973" s="14" t="s">
        <v>2621</v>
      </c>
      <c r="F973" s="14" t="s">
        <v>2622</v>
      </c>
      <c r="G973" s="14" t="s">
        <v>5166</v>
      </c>
      <c r="H973" s="14" t="s">
        <v>2978</v>
      </c>
      <c r="I973" s="14" t="s">
        <v>21</v>
      </c>
      <c r="J973" s="14" t="s">
        <v>4852</v>
      </c>
      <c r="K973" s="14" t="s">
        <v>8353</v>
      </c>
      <c r="L973" s="14" t="s">
        <v>8353</v>
      </c>
      <c r="M973" s="14" t="s">
        <v>8354</v>
      </c>
      <c r="N973" s="14" t="s">
        <v>4848</v>
      </c>
      <c r="P973" s="17"/>
      <c r="Q973" s="17"/>
      <c r="R973" s="16">
        <v>1.0</v>
      </c>
      <c r="S973" s="16">
        <v>1602432.0</v>
      </c>
      <c r="T973" s="18">
        <v>6.24E-7</v>
      </c>
      <c r="U973" s="16">
        <v>0.0</v>
      </c>
      <c r="V973" s="16">
        <v>0.0</v>
      </c>
      <c r="W973" s="14" t="s">
        <v>2978</v>
      </c>
      <c r="X973" s="17"/>
      <c r="Y973" s="17"/>
      <c r="Z973" s="16">
        <v>9.36</v>
      </c>
      <c r="AA973" s="17"/>
      <c r="AB973" s="16">
        <v>0.0</v>
      </c>
      <c r="AC973" s="16">
        <v>0.0</v>
      </c>
      <c r="AD973" s="16">
        <v>2.97</v>
      </c>
      <c r="AE973" s="17"/>
      <c r="AF973" s="17"/>
      <c r="AG973" s="16">
        <v>0.0</v>
      </c>
      <c r="AH973" s="16">
        <v>74744.0</v>
      </c>
      <c r="AI973" s="16">
        <v>0.0</v>
      </c>
      <c r="AJ973" s="16">
        <v>0.0</v>
      </c>
      <c r="AK973" s="16">
        <v>0.0</v>
      </c>
      <c r="AL973" s="16">
        <v>59074.0</v>
      </c>
      <c r="AM973" s="16">
        <v>0.0</v>
      </c>
      <c r="AN973" s="16">
        <v>0.0</v>
      </c>
      <c r="AO973" s="16">
        <v>0.0</v>
      </c>
      <c r="AP973" s="16">
        <v>29364.0</v>
      </c>
      <c r="AQ973" s="16">
        <v>0.0</v>
      </c>
      <c r="AR973" s="16">
        <v>0.0</v>
      </c>
      <c r="AS973" s="16">
        <v>0.0</v>
      </c>
      <c r="AT973" s="16">
        <v>44386.0</v>
      </c>
      <c r="AU973" s="16">
        <v>0.0</v>
      </c>
      <c r="AV973" s="16">
        <v>0.0</v>
      </c>
      <c r="AW973" s="16">
        <v>0.0</v>
      </c>
      <c r="AX973" s="16">
        <v>63188.0</v>
      </c>
      <c r="AY973" s="16">
        <v>0.0</v>
      </c>
      <c r="AZ973" s="16">
        <v>0.0</v>
      </c>
      <c r="BA973" s="16">
        <v>0.0</v>
      </c>
      <c r="BB973" s="16">
        <v>6056.0</v>
      </c>
      <c r="BC973" s="16">
        <v>0.0</v>
      </c>
      <c r="BD973" s="16">
        <v>0.0</v>
      </c>
      <c r="BE973" s="16">
        <v>1.0</v>
      </c>
      <c r="BF973" s="16">
        <v>1173104.0</v>
      </c>
      <c r="BG973" s="16">
        <v>0.0</v>
      </c>
      <c r="BH973" s="16">
        <v>0.0</v>
      </c>
      <c r="BI973" s="16">
        <v>0.0</v>
      </c>
      <c r="BJ973" s="16">
        <v>912.0</v>
      </c>
      <c r="BK973" s="16">
        <v>0.0</v>
      </c>
      <c r="BL973" s="16">
        <v>0.0</v>
      </c>
      <c r="BM973" s="16">
        <v>0.0</v>
      </c>
      <c r="BN973" s="16">
        <v>89610.0</v>
      </c>
      <c r="BO973" s="16">
        <v>0.0</v>
      </c>
      <c r="BP973" s="16">
        <v>0.0</v>
      </c>
      <c r="BQ973" s="16">
        <v>0.0</v>
      </c>
      <c r="BR973" s="16">
        <v>61994.0</v>
      </c>
      <c r="BS973" s="16">
        <v>0.0</v>
      </c>
      <c r="BT973" s="16">
        <v>0.0</v>
      </c>
    </row>
    <row r="974">
      <c r="A974" s="14" t="s">
        <v>8355</v>
      </c>
      <c r="B974" s="16">
        <v>11.0</v>
      </c>
      <c r="C974" s="16">
        <v>4074627.0</v>
      </c>
      <c r="D974" s="14" t="s">
        <v>8356</v>
      </c>
      <c r="E974" s="14" t="s">
        <v>2631</v>
      </c>
      <c r="F974" s="14" t="s">
        <v>2622</v>
      </c>
      <c r="G974" s="14" t="s">
        <v>6733</v>
      </c>
      <c r="H974" s="14" t="s">
        <v>21</v>
      </c>
      <c r="I974" s="14" t="s">
        <v>2978</v>
      </c>
      <c r="J974" s="14" t="s">
        <v>4845</v>
      </c>
      <c r="K974" s="14" t="s">
        <v>8357</v>
      </c>
      <c r="L974" s="14" t="s">
        <v>8357</v>
      </c>
      <c r="M974" s="14" t="s">
        <v>8358</v>
      </c>
      <c r="N974" s="14" t="s">
        <v>409</v>
      </c>
      <c r="P974" s="17"/>
      <c r="Q974" s="17"/>
      <c r="R974" s="16">
        <v>1.0</v>
      </c>
      <c r="S974" s="16">
        <v>1604130.0</v>
      </c>
      <c r="T974" s="18">
        <v>6.23E-7</v>
      </c>
      <c r="U974" s="16">
        <v>0.0</v>
      </c>
      <c r="V974" s="16">
        <v>0.0</v>
      </c>
      <c r="W974" s="14" t="s">
        <v>2978</v>
      </c>
      <c r="X974" s="17"/>
      <c r="Y974" s="17"/>
      <c r="Z974" s="16">
        <v>27.4</v>
      </c>
      <c r="AA974" s="16">
        <v>0.251</v>
      </c>
      <c r="AB974" s="16">
        <v>0.0</v>
      </c>
      <c r="AC974" s="16">
        <v>0.0</v>
      </c>
      <c r="AD974" s="16">
        <v>8.76</v>
      </c>
      <c r="AE974" s="17"/>
      <c r="AF974" s="17"/>
      <c r="AG974" s="16">
        <v>0.0</v>
      </c>
      <c r="AH974" s="16">
        <v>74722.0</v>
      </c>
      <c r="AI974" s="16">
        <v>0.0</v>
      </c>
      <c r="AJ974" s="16">
        <v>0.0</v>
      </c>
      <c r="AK974" s="16">
        <v>0.0</v>
      </c>
      <c r="AL974" s="16">
        <v>58204.0</v>
      </c>
      <c r="AM974" s="16">
        <v>0.0</v>
      </c>
      <c r="AN974" s="16">
        <v>0.0</v>
      </c>
      <c r="AO974" s="16">
        <v>0.0</v>
      </c>
      <c r="AP974" s="16">
        <v>29374.0</v>
      </c>
      <c r="AQ974" s="16">
        <v>0.0</v>
      </c>
      <c r="AR974" s="16">
        <v>0.0</v>
      </c>
      <c r="AS974" s="16">
        <v>1.0</v>
      </c>
      <c r="AT974" s="16">
        <v>44474.0</v>
      </c>
      <c r="AU974" s="16">
        <v>0.0</v>
      </c>
      <c r="AV974" s="16">
        <v>0.0</v>
      </c>
      <c r="AW974" s="16">
        <v>0.0</v>
      </c>
      <c r="AX974" s="16">
        <v>63432.0</v>
      </c>
      <c r="AY974" s="16">
        <v>0.0</v>
      </c>
      <c r="AZ974" s="16">
        <v>0.0</v>
      </c>
      <c r="BA974" s="16">
        <v>0.0</v>
      </c>
      <c r="BB974" s="16">
        <v>6070.0</v>
      </c>
      <c r="BC974" s="16">
        <v>0.0</v>
      </c>
      <c r="BD974" s="16">
        <v>0.0</v>
      </c>
      <c r="BE974" s="16">
        <v>0.0</v>
      </c>
      <c r="BF974" s="16">
        <v>1175160.0</v>
      </c>
      <c r="BG974" s="16">
        <v>0.0</v>
      </c>
      <c r="BH974" s="16">
        <v>0.0</v>
      </c>
      <c r="BI974" s="16">
        <v>0.0</v>
      </c>
      <c r="BJ974" s="16">
        <v>910.0</v>
      </c>
      <c r="BK974" s="16">
        <v>0.0</v>
      </c>
      <c r="BL974" s="16">
        <v>0.0</v>
      </c>
      <c r="BM974" s="16">
        <v>0.0</v>
      </c>
      <c r="BN974" s="16">
        <v>89640.0</v>
      </c>
      <c r="BO974" s="16">
        <v>0.0</v>
      </c>
      <c r="BP974" s="16">
        <v>0.0</v>
      </c>
      <c r="BQ974" s="16">
        <v>0.0</v>
      </c>
      <c r="BR974" s="16">
        <v>62144.0</v>
      </c>
      <c r="BS974" s="16">
        <v>0.0</v>
      </c>
      <c r="BT974" s="16">
        <v>0.0</v>
      </c>
    </row>
    <row r="975">
      <c r="A975" s="14" t="s">
        <v>8359</v>
      </c>
      <c r="B975" s="16">
        <v>11.0</v>
      </c>
      <c r="C975" s="16">
        <v>4086607.0</v>
      </c>
      <c r="D975" s="17"/>
      <c r="E975" s="14" t="s">
        <v>2622</v>
      </c>
      <c r="F975" s="14" t="s">
        <v>2621</v>
      </c>
      <c r="G975" s="14" t="s">
        <v>5166</v>
      </c>
      <c r="H975" s="14" t="s">
        <v>2978</v>
      </c>
      <c r="I975" s="14" t="s">
        <v>21</v>
      </c>
      <c r="J975" s="14" t="s">
        <v>4852</v>
      </c>
      <c r="K975" s="14" t="s">
        <v>8360</v>
      </c>
      <c r="L975" s="14" t="s">
        <v>8360</v>
      </c>
      <c r="M975" s="14" t="s">
        <v>8361</v>
      </c>
      <c r="N975" s="14" t="s">
        <v>4848</v>
      </c>
      <c r="P975" s="17"/>
      <c r="Q975" s="17"/>
      <c r="R975" s="16">
        <v>1.0</v>
      </c>
      <c r="S975" s="16">
        <v>1604346.0</v>
      </c>
      <c r="T975" s="18">
        <v>6.23E-7</v>
      </c>
      <c r="U975" s="16">
        <v>0.0</v>
      </c>
      <c r="V975" s="16">
        <v>0.0</v>
      </c>
      <c r="W975" s="14" t="s">
        <v>2978</v>
      </c>
      <c r="X975" s="17"/>
      <c r="Y975" s="17"/>
      <c r="Z975" s="16">
        <v>10.1</v>
      </c>
      <c r="AA975" s="17"/>
      <c r="AB975" s="16">
        <v>0.0</v>
      </c>
      <c r="AC975" s="16">
        <v>0.0</v>
      </c>
      <c r="AD975" s="16">
        <v>2.83</v>
      </c>
      <c r="AE975" s="17"/>
      <c r="AF975" s="17"/>
      <c r="AG975" s="16">
        <v>0.0</v>
      </c>
      <c r="AH975" s="16">
        <v>74788.0</v>
      </c>
      <c r="AI975" s="16">
        <v>0.0</v>
      </c>
      <c r="AJ975" s="16">
        <v>0.0</v>
      </c>
      <c r="AK975" s="16">
        <v>0.0</v>
      </c>
      <c r="AL975" s="16">
        <v>59214.0</v>
      </c>
      <c r="AM975" s="16">
        <v>0.0</v>
      </c>
      <c r="AN975" s="16">
        <v>0.0</v>
      </c>
      <c r="AO975" s="16">
        <v>0.0</v>
      </c>
      <c r="AP975" s="16">
        <v>29374.0</v>
      </c>
      <c r="AQ975" s="16">
        <v>0.0</v>
      </c>
      <c r="AR975" s="16">
        <v>0.0</v>
      </c>
      <c r="AS975" s="16">
        <v>0.0</v>
      </c>
      <c r="AT975" s="16">
        <v>44522.0</v>
      </c>
      <c r="AU975" s="16">
        <v>0.0</v>
      </c>
      <c r="AV975" s="16">
        <v>0.0</v>
      </c>
      <c r="AW975" s="16">
        <v>0.0</v>
      </c>
      <c r="AX975" s="16">
        <v>63328.0</v>
      </c>
      <c r="AY975" s="16">
        <v>0.0</v>
      </c>
      <c r="AZ975" s="16">
        <v>0.0</v>
      </c>
      <c r="BA975" s="16">
        <v>0.0</v>
      </c>
      <c r="BB975" s="16">
        <v>6058.0</v>
      </c>
      <c r="BC975" s="16">
        <v>0.0</v>
      </c>
      <c r="BD975" s="16">
        <v>0.0</v>
      </c>
      <c r="BE975" s="16">
        <v>0.0</v>
      </c>
      <c r="BF975" s="16">
        <v>1174298.0</v>
      </c>
      <c r="BG975" s="16">
        <v>0.0</v>
      </c>
      <c r="BH975" s="16">
        <v>0.0</v>
      </c>
      <c r="BI975" s="16">
        <v>0.0</v>
      </c>
      <c r="BJ975" s="16">
        <v>912.0</v>
      </c>
      <c r="BK975" s="16">
        <v>0.0</v>
      </c>
      <c r="BL975" s="16">
        <v>0.0</v>
      </c>
      <c r="BM975" s="16">
        <v>0.0</v>
      </c>
      <c r="BN975" s="16">
        <v>89776.0</v>
      </c>
      <c r="BO975" s="16">
        <v>0.0</v>
      </c>
      <c r="BP975" s="16">
        <v>0.0</v>
      </c>
      <c r="BQ975" s="16">
        <v>1.0</v>
      </c>
      <c r="BR975" s="16">
        <v>62076.0</v>
      </c>
      <c r="BS975" s="16">
        <v>0.0</v>
      </c>
      <c r="BT975" s="16">
        <v>0.0</v>
      </c>
    </row>
    <row r="976">
      <c r="A976" s="14" t="s">
        <v>8362</v>
      </c>
      <c r="B976" s="16">
        <v>11.0</v>
      </c>
      <c r="C976" s="16">
        <v>4086607.0</v>
      </c>
      <c r="D976" s="17"/>
      <c r="E976" s="14" t="s">
        <v>8363</v>
      </c>
      <c r="F976" s="14" t="s">
        <v>2622</v>
      </c>
      <c r="G976" s="14" t="s">
        <v>5166</v>
      </c>
      <c r="H976" s="14" t="s">
        <v>2978</v>
      </c>
      <c r="I976" s="14" t="s">
        <v>21</v>
      </c>
      <c r="J976" s="14" t="s">
        <v>4852</v>
      </c>
      <c r="K976" s="14" t="s">
        <v>8364</v>
      </c>
      <c r="L976" s="14" t="s">
        <v>8364</v>
      </c>
      <c r="M976" s="14" t="s">
        <v>8365</v>
      </c>
      <c r="N976" s="14" t="s">
        <v>5335</v>
      </c>
      <c r="P976" s="17"/>
      <c r="Q976" s="17"/>
      <c r="R976" s="16">
        <v>1.0</v>
      </c>
      <c r="S976" s="16">
        <v>1604346.0</v>
      </c>
      <c r="T976" s="18">
        <v>6.23E-7</v>
      </c>
      <c r="U976" s="16">
        <v>0.0</v>
      </c>
      <c r="V976" s="16">
        <v>0.0</v>
      </c>
      <c r="W976" s="14" t="s">
        <v>2978</v>
      </c>
      <c r="X976" s="17"/>
      <c r="Y976" s="17"/>
      <c r="Z976" s="16">
        <v>33.0</v>
      </c>
      <c r="AA976" s="17"/>
      <c r="AB976" s="16">
        <v>0.0</v>
      </c>
      <c r="AC976" s="16">
        <v>0.01</v>
      </c>
      <c r="AD976" s="16">
        <v>2.83</v>
      </c>
      <c r="AE976" s="17"/>
      <c r="AF976" s="17"/>
      <c r="AG976" s="16">
        <v>0.0</v>
      </c>
      <c r="AH976" s="16">
        <v>74788.0</v>
      </c>
      <c r="AI976" s="16">
        <v>0.0</v>
      </c>
      <c r="AJ976" s="16">
        <v>0.0</v>
      </c>
      <c r="AK976" s="16">
        <v>0.0</v>
      </c>
      <c r="AL976" s="16">
        <v>59214.0</v>
      </c>
      <c r="AM976" s="16">
        <v>0.0</v>
      </c>
      <c r="AN976" s="16">
        <v>0.0</v>
      </c>
      <c r="AO976" s="16">
        <v>0.0</v>
      </c>
      <c r="AP976" s="16">
        <v>29374.0</v>
      </c>
      <c r="AQ976" s="16">
        <v>0.0</v>
      </c>
      <c r="AR976" s="16">
        <v>0.0</v>
      </c>
      <c r="AS976" s="16">
        <v>0.0</v>
      </c>
      <c r="AT976" s="16">
        <v>44522.0</v>
      </c>
      <c r="AU976" s="16">
        <v>0.0</v>
      </c>
      <c r="AV976" s="16">
        <v>0.0</v>
      </c>
      <c r="AW976" s="16">
        <v>0.0</v>
      </c>
      <c r="AX976" s="16">
        <v>63328.0</v>
      </c>
      <c r="AY976" s="16">
        <v>0.0</v>
      </c>
      <c r="AZ976" s="16">
        <v>0.0</v>
      </c>
      <c r="BA976" s="16">
        <v>0.0</v>
      </c>
      <c r="BB976" s="16">
        <v>6058.0</v>
      </c>
      <c r="BC976" s="16">
        <v>0.0</v>
      </c>
      <c r="BD976" s="16">
        <v>0.0</v>
      </c>
      <c r="BE976" s="16">
        <v>1.0</v>
      </c>
      <c r="BF976" s="16">
        <v>1174298.0</v>
      </c>
      <c r="BG976" s="16">
        <v>0.0</v>
      </c>
      <c r="BH976" s="16">
        <v>0.0</v>
      </c>
      <c r="BI976" s="16">
        <v>0.0</v>
      </c>
      <c r="BJ976" s="16">
        <v>912.0</v>
      </c>
      <c r="BK976" s="16">
        <v>0.0</v>
      </c>
      <c r="BL976" s="16">
        <v>0.0</v>
      </c>
      <c r="BM976" s="16">
        <v>0.0</v>
      </c>
      <c r="BN976" s="16">
        <v>89776.0</v>
      </c>
      <c r="BO976" s="16">
        <v>0.0</v>
      </c>
      <c r="BP976" s="16">
        <v>0.0</v>
      </c>
      <c r="BQ976" s="16">
        <v>0.0</v>
      </c>
      <c r="BR976" s="16">
        <v>62076.0</v>
      </c>
      <c r="BS976" s="16">
        <v>0.0</v>
      </c>
      <c r="BT976" s="16">
        <v>0.0</v>
      </c>
    </row>
    <row r="977">
      <c r="A977" s="14" t="s">
        <v>8366</v>
      </c>
      <c r="B977" s="16">
        <v>11.0</v>
      </c>
      <c r="C977" s="16">
        <v>4091784.0</v>
      </c>
      <c r="D977" s="14" t="s">
        <v>8367</v>
      </c>
      <c r="E977" s="14" t="s">
        <v>2622</v>
      </c>
      <c r="F977" s="14" t="s">
        <v>2631</v>
      </c>
      <c r="G977" s="14" t="s">
        <v>6733</v>
      </c>
      <c r="H977" s="14" t="s">
        <v>21</v>
      </c>
      <c r="I977" s="14" t="s">
        <v>2978</v>
      </c>
      <c r="J977" s="14" t="s">
        <v>4845</v>
      </c>
      <c r="K977" s="14" t="s">
        <v>8368</v>
      </c>
      <c r="L977" s="14" t="s">
        <v>8368</v>
      </c>
      <c r="M977" s="14" t="s">
        <v>8369</v>
      </c>
      <c r="N977" s="14" t="s">
        <v>409</v>
      </c>
      <c r="P977" s="17"/>
      <c r="Q977" s="17"/>
      <c r="R977" s="16">
        <v>1.0</v>
      </c>
      <c r="S977" s="16">
        <v>1605412.0</v>
      </c>
      <c r="T977" s="18">
        <v>6.23E-7</v>
      </c>
      <c r="U977" s="16">
        <v>0.0</v>
      </c>
      <c r="V977" s="16">
        <v>0.0</v>
      </c>
      <c r="W977" s="14" t="s">
        <v>2978</v>
      </c>
      <c r="X977" s="17"/>
      <c r="Y977" s="17"/>
      <c r="Z977" s="16">
        <v>24.0</v>
      </c>
      <c r="AA977" s="17"/>
      <c r="AB977" s="16">
        <v>0.0</v>
      </c>
      <c r="AC977" s="16">
        <v>0.0</v>
      </c>
      <c r="AD977" s="16">
        <v>7.14</v>
      </c>
      <c r="AE977" s="17"/>
      <c r="AF977" s="17"/>
      <c r="AG977" s="16">
        <v>1.0</v>
      </c>
      <c r="AH977" s="16">
        <v>74900.0</v>
      </c>
      <c r="AI977" s="16">
        <v>0.0</v>
      </c>
      <c r="AJ977" s="16">
        <v>0.0</v>
      </c>
      <c r="AK977" s="16">
        <v>0.0</v>
      </c>
      <c r="AL977" s="16">
        <v>60006.0</v>
      </c>
      <c r="AM977" s="16">
        <v>0.0</v>
      </c>
      <c r="AN977" s="16">
        <v>0.0</v>
      </c>
      <c r="AO977" s="16">
        <v>0.0</v>
      </c>
      <c r="AP977" s="16">
        <v>29602.0</v>
      </c>
      <c r="AQ977" s="16">
        <v>0.0</v>
      </c>
      <c r="AR977" s="16">
        <v>0.0</v>
      </c>
      <c r="AS977" s="16">
        <v>0.0</v>
      </c>
      <c r="AT977" s="16">
        <v>44894.0</v>
      </c>
      <c r="AU977" s="16">
        <v>0.0</v>
      </c>
      <c r="AV977" s="16">
        <v>0.0</v>
      </c>
      <c r="AW977" s="16">
        <v>0.0</v>
      </c>
      <c r="AX977" s="16">
        <v>55516.0</v>
      </c>
      <c r="AY977" s="16">
        <v>0.0</v>
      </c>
      <c r="AZ977" s="16">
        <v>0.0</v>
      </c>
      <c r="BA977" s="16">
        <v>0.0</v>
      </c>
      <c r="BB977" s="16">
        <v>6082.0</v>
      </c>
      <c r="BC977" s="16">
        <v>0.0</v>
      </c>
      <c r="BD977" s="16">
        <v>0.0</v>
      </c>
      <c r="BE977" s="16">
        <v>0.0</v>
      </c>
      <c r="BF977" s="16">
        <v>1179994.0</v>
      </c>
      <c r="BG977" s="16">
        <v>0.0</v>
      </c>
      <c r="BH977" s="16">
        <v>0.0</v>
      </c>
      <c r="BI977" s="16">
        <v>0.0</v>
      </c>
      <c r="BJ977" s="16">
        <v>912.0</v>
      </c>
      <c r="BK977" s="16">
        <v>0.0</v>
      </c>
      <c r="BL977" s="16">
        <v>0.0</v>
      </c>
      <c r="BM977" s="16">
        <v>0.0</v>
      </c>
      <c r="BN977" s="16">
        <v>91084.0</v>
      </c>
      <c r="BO977" s="16">
        <v>0.0</v>
      </c>
      <c r="BP977" s="16">
        <v>0.0</v>
      </c>
      <c r="BQ977" s="16">
        <v>0.0</v>
      </c>
      <c r="BR977" s="16">
        <v>62422.0</v>
      </c>
      <c r="BS977" s="16">
        <v>0.0</v>
      </c>
      <c r="BT977" s="16">
        <v>0.0</v>
      </c>
    </row>
    <row r="978">
      <c r="A978" s="14" t="s">
        <v>8370</v>
      </c>
      <c r="B978" s="16">
        <v>11.0</v>
      </c>
      <c r="C978" s="16">
        <v>4091783.0</v>
      </c>
      <c r="D978" s="14" t="s">
        <v>8371</v>
      </c>
      <c r="E978" s="14" t="s">
        <v>2631</v>
      </c>
      <c r="F978" s="14" t="s">
        <v>2630</v>
      </c>
      <c r="G978" s="14" t="s">
        <v>6733</v>
      </c>
      <c r="H978" s="14" t="s">
        <v>21</v>
      </c>
      <c r="I978" s="14" t="s">
        <v>2978</v>
      </c>
      <c r="J978" s="14" t="s">
        <v>4845</v>
      </c>
      <c r="K978" s="14" t="s">
        <v>8372</v>
      </c>
      <c r="L978" s="14" t="s">
        <v>8372</v>
      </c>
      <c r="M978" s="14" t="s">
        <v>8373</v>
      </c>
      <c r="N978" s="14" t="s">
        <v>4848</v>
      </c>
      <c r="P978" s="17"/>
      <c r="Q978" s="17"/>
      <c r="R978" s="16">
        <v>1.0</v>
      </c>
      <c r="S978" s="16">
        <v>1605644.0</v>
      </c>
      <c r="T978" s="18">
        <v>6.23E-7</v>
      </c>
      <c r="U978" s="16">
        <v>0.0</v>
      </c>
      <c r="V978" s="16">
        <v>0.0</v>
      </c>
      <c r="W978" s="14" t="s">
        <v>2978</v>
      </c>
      <c r="X978" s="17"/>
      <c r="Y978" s="17"/>
      <c r="Z978" s="16">
        <v>5.03</v>
      </c>
      <c r="AA978" s="17"/>
      <c r="AB978" s="16">
        <v>0.0</v>
      </c>
      <c r="AC978" s="16">
        <v>0.01</v>
      </c>
      <c r="AD978" s="16">
        <v>0.573</v>
      </c>
      <c r="AE978" s="17"/>
      <c r="AF978" s="17"/>
      <c r="AG978" s="16">
        <v>1.0</v>
      </c>
      <c r="AH978" s="16">
        <v>74898.0</v>
      </c>
      <c r="AI978" s="16">
        <v>0.0</v>
      </c>
      <c r="AJ978" s="16">
        <v>0.0</v>
      </c>
      <c r="AK978" s="16">
        <v>0.0</v>
      </c>
      <c r="AL978" s="16">
        <v>60008.0</v>
      </c>
      <c r="AM978" s="16">
        <v>0.0</v>
      </c>
      <c r="AN978" s="16">
        <v>0.0</v>
      </c>
      <c r="AO978" s="16">
        <v>0.0</v>
      </c>
      <c r="AP978" s="16">
        <v>29602.0</v>
      </c>
      <c r="AQ978" s="16">
        <v>0.0</v>
      </c>
      <c r="AR978" s="16">
        <v>0.0</v>
      </c>
      <c r="AS978" s="16">
        <v>0.0</v>
      </c>
      <c r="AT978" s="16">
        <v>44886.0</v>
      </c>
      <c r="AU978" s="16">
        <v>0.0</v>
      </c>
      <c r="AV978" s="16">
        <v>0.0</v>
      </c>
      <c r="AW978" s="16">
        <v>0.0</v>
      </c>
      <c r="AX978" s="16">
        <v>55754.0</v>
      </c>
      <c r="AY978" s="16">
        <v>0.0</v>
      </c>
      <c r="AZ978" s="16">
        <v>0.0</v>
      </c>
      <c r="BA978" s="16">
        <v>0.0</v>
      </c>
      <c r="BB978" s="16">
        <v>6082.0</v>
      </c>
      <c r="BC978" s="16">
        <v>0.0</v>
      </c>
      <c r="BD978" s="16">
        <v>0.0</v>
      </c>
      <c r="BE978" s="16">
        <v>0.0</v>
      </c>
      <c r="BF978" s="16">
        <v>1179992.0</v>
      </c>
      <c r="BG978" s="16">
        <v>0.0</v>
      </c>
      <c r="BH978" s="16">
        <v>0.0</v>
      </c>
      <c r="BI978" s="16">
        <v>0.0</v>
      </c>
      <c r="BJ978" s="16">
        <v>912.0</v>
      </c>
      <c r="BK978" s="16">
        <v>0.0</v>
      </c>
      <c r="BL978" s="16">
        <v>0.0</v>
      </c>
      <c r="BM978" s="16">
        <v>0.0</v>
      </c>
      <c r="BN978" s="16">
        <v>91088.0</v>
      </c>
      <c r="BO978" s="16">
        <v>0.0</v>
      </c>
      <c r="BP978" s="16">
        <v>0.0</v>
      </c>
      <c r="BQ978" s="16">
        <v>0.0</v>
      </c>
      <c r="BR978" s="16">
        <v>62422.0</v>
      </c>
      <c r="BS978" s="16">
        <v>0.0</v>
      </c>
      <c r="BT978" s="16">
        <v>0.0</v>
      </c>
    </row>
    <row r="979">
      <c r="A979" s="14" t="s">
        <v>8374</v>
      </c>
      <c r="B979" s="16">
        <v>11.0</v>
      </c>
      <c r="C979" s="16">
        <v>4086605.0</v>
      </c>
      <c r="D979" s="14" t="s">
        <v>8375</v>
      </c>
      <c r="E979" s="14" t="s">
        <v>2630</v>
      </c>
      <c r="F979" s="14" t="s">
        <v>2622</v>
      </c>
      <c r="G979" s="14" t="s">
        <v>6733</v>
      </c>
      <c r="H979" s="14" t="s">
        <v>21</v>
      </c>
      <c r="I979" s="14" t="s">
        <v>2978</v>
      </c>
      <c r="J979" s="14" t="s">
        <v>4852</v>
      </c>
      <c r="K979" s="14" t="s">
        <v>5700</v>
      </c>
      <c r="L979" s="14" t="s">
        <v>5700</v>
      </c>
      <c r="M979" s="14" t="s">
        <v>8376</v>
      </c>
      <c r="N979" s="14" t="s">
        <v>409</v>
      </c>
      <c r="P979" s="17"/>
      <c r="Q979" s="17"/>
      <c r="R979" s="16">
        <v>1.0</v>
      </c>
      <c r="S979" s="16">
        <v>1605708.0</v>
      </c>
      <c r="T979" s="18">
        <v>6.23E-7</v>
      </c>
      <c r="U979" s="16">
        <v>0.0</v>
      </c>
      <c r="V979" s="16">
        <v>0.0</v>
      </c>
      <c r="W979" s="14" t="s">
        <v>2978</v>
      </c>
      <c r="X979" s="17"/>
      <c r="Y979" s="17"/>
      <c r="Z979" s="16">
        <v>22.7</v>
      </c>
      <c r="AA979" s="17"/>
      <c r="AB979" s="16">
        <v>0.0</v>
      </c>
      <c r="AC979" s="16">
        <v>-0.02</v>
      </c>
      <c r="AD979" s="16">
        <v>6.3</v>
      </c>
      <c r="AE979" s="17"/>
      <c r="AF979" s="17"/>
      <c r="AG979" s="16">
        <v>0.0</v>
      </c>
      <c r="AH979" s="16">
        <v>74726.0</v>
      </c>
      <c r="AI979" s="16">
        <v>0.0</v>
      </c>
      <c r="AJ979" s="16">
        <v>0.0</v>
      </c>
      <c r="AK979" s="16">
        <v>0.0</v>
      </c>
      <c r="AL979" s="16">
        <v>59364.0</v>
      </c>
      <c r="AM979" s="16">
        <v>0.0</v>
      </c>
      <c r="AN979" s="16">
        <v>0.0</v>
      </c>
      <c r="AO979" s="16">
        <v>0.0</v>
      </c>
      <c r="AP979" s="16">
        <v>29402.0</v>
      </c>
      <c r="AQ979" s="16">
        <v>0.0</v>
      </c>
      <c r="AR979" s="16">
        <v>0.0</v>
      </c>
      <c r="AS979" s="16">
        <v>0.0</v>
      </c>
      <c r="AT979" s="16">
        <v>44598.0</v>
      </c>
      <c r="AU979" s="16">
        <v>0.0</v>
      </c>
      <c r="AV979" s="16">
        <v>0.0</v>
      </c>
      <c r="AW979" s="16">
        <v>0.0</v>
      </c>
      <c r="AX979" s="16">
        <v>63456.0</v>
      </c>
      <c r="AY979" s="16">
        <v>0.0</v>
      </c>
      <c r="AZ979" s="16">
        <v>0.0</v>
      </c>
      <c r="BA979" s="16">
        <v>0.0</v>
      </c>
      <c r="BB979" s="16">
        <v>6080.0</v>
      </c>
      <c r="BC979" s="16">
        <v>0.0</v>
      </c>
      <c r="BD979" s="16">
        <v>0.0</v>
      </c>
      <c r="BE979" s="16">
        <v>0.0</v>
      </c>
      <c r="BF979" s="16">
        <v>1175142.0</v>
      </c>
      <c r="BG979" s="16">
        <v>0.0</v>
      </c>
      <c r="BH979" s="16">
        <v>0.0</v>
      </c>
      <c r="BI979" s="16">
        <v>0.0</v>
      </c>
      <c r="BJ979" s="16">
        <v>912.0</v>
      </c>
      <c r="BK979" s="16">
        <v>0.0</v>
      </c>
      <c r="BL979" s="16">
        <v>0.0</v>
      </c>
      <c r="BM979" s="16">
        <v>1.0</v>
      </c>
      <c r="BN979" s="16">
        <v>89896.0</v>
      </c>
      <c r="BO979" s="16">
        <v>0.0</v>
      </c>
      <c r="BP979" s="16">
        <v>0.0</v>
      </c>
      <c r="BQ979" s="16">
        <v>0.0</v>
      </c>
      <c r="BR979" s="16">
        <v>62132.0</v>
      </c>
      <c r="BS979" s="16">
        <v>0.0</v>
      </c>
      <c r="BT979" s="16">
        <v>0.0</v>
      </c>
    </row>
    <row r="980">
      <c r="A980" s="14" t="s">
        <v>8377</v>
      </c>
      <c r="B980" s="16">
        <v>11.0</v>
      </c>
      <c r="C980" s="16">
        <v>4086603.0</v>
      </c>
      <c r="D980" s="14" t="s">
        <v>5135</v>
      </c>
      <c r="E980" s="14" t="s">
        <v>2631</v>
      </c>
      <c r="F980" s="14" t="s">
        <v>2621</v>
      </c>
      <c r="G980" s="14" t="s">
        <v>5166</v>
      </c>
      <c r="H980" s="14" t="s">
        <v>2978</v>
      </c>
      <c r="I980" s="14" t="s">
        <v>21</v>
      </c>
      <c r="J980" s="14" t="s">
        <v>4852</v>
      </c>
      <c r="K980" s="14" t="s">
        <v>8378</v>
      </c>
      <c r="L980" s="14" t="s">
        <v>8378</v>
      </c>
      <c r="M980" s="14" t="s">
        <v>8379</v>
      </c>
      <c r="N980" s="14" t="s">
        <v>409</v>
      </c>
      <c r="P980" s="17"/>
      <c r="Q980" s="17"/>
      <c r="R980" s="16">
        <v>1.0</v>
      </c>
      <c r="S980" s="16">
        <v>1606352.0</v>
      </c>
      <c r="T980" s="18">
        <v>6.23E-7</v>
      </c>
      <c r="U980" s="16">
        <v>0.0</v>
      </c>
      <c r="V980" s="16">
        <v>0.0</v>
      </c>
      <c r="W980" s="14" t="s">
        <v>2978</v>
      </c>
      <c r="X980" s="17"/>
      <c r="Y980" s="17"/>
      <c r="Z980" s="16">
        <v>23.5</v>
      </c>
      <c r="AA980" s="17"/>
      <c r="AB980" s="16">
        <v>0.0</v>
      </c>
      <c r="AC980" s="16">
        <v>0.03</v>
      </c>
      <c r="AD980" s="16">
        <v>5.82</v>
      </c>
      <c r="AE980" s="17"/>
      <c r="AF980" s="17"/>
      <c r="AG980" s="16">
        <v>0.0</v>
      </c>
      <c r="AH980" s="16">
        <v>74848.0</v>
      </c>
      <c r="AI980" s="16">
        <v>0.0</v>
      </c>
      <c r="AJ980" s="16">
        <v>0.0</v>
      </c>
      <c r="AK980" s="16">
        <v>0.0</v>
      </c>
      <c r="AL980" s="16">
        <v>59420.0</v>
      </c>
      <c r="AM980" s="16">
        <v>0.0</v>
      </c>
      <c r="AN980" s="16">
        <v>0.0</v>
      </c>
      <c r="AO980" s="16">
        <v>0.0</v>
      </c>
      <c r="AP980" s="16">
        <v>29418.0</v>
      </c>
      <c r="AQ980" s="16">
        <v>0.0</v>
      </c>
      <c r="AR980" s="16">
        <v>0.0</v>
      </c>
      <c r="AS980" s="16">
        <v>0.0</v>
      </c>
      <c r="AT980" s="16">
        <v>44568.0</v>
      </c>
      <c r="AU980" s="16">
        <v>0.0</v>
      </c>
      <c r="AV980" s="16">
        <v>0.0</v>
      </c>
      <c r="AW980" s="16">
        <v>0.0</v>
      </c>
      <c r="AX980" s="16">
        <v>63466.0</v>
      </c>
      <c r="AY980" s="16">
        <v>0.0</v>
      </c>
      <c r="AZ980" s="16">
        <v>0.0</v>
      </c>
      <c r="BA980" s="16">
        <v>0.0</v>
      </c>
      <c r="BB980" s="16">
        <v>6056.0</v>
      </c>
      <c r="BC980" s="16">
        <v>0.0</v>
      </c>
      <c r="BD980" s="16">
        <v>0.0</v>
      </c>
      <c r="BE980" s="16">
        <v>1.0</v>
      </c>
      <c r="BF980" s="16">
        <v>1175532.0</v>
      </c>
      <c r="BG980" s="16">
        <v>0.0</v>
      </c>
      <c r="BH980" s="16">
        <v>0.0</v>
      </c>
      <c r="BI980" s="16">
        <v>0.0</v>
      </c>
      <c r="BJ980" s="16">
        <v>912.0</v>
      </c>
      <c r="BK980" s="16">
        <v>0.0</v>
      </c>
      <c r="BL980" s="16">
        <v>0.0</v>
      </c>
      <c r="BM980" s="16">
        <v>0.0</v>
      </c>
      <c r="BN980" s="16">
        <v>89968.0</v>
      </c>
      <c r="BO980" s="16">
        <v>0.0</v>
      </c>
      <c r="BP980" s="16">
        <v>0.0</v>
      </c>
      <c r="BQ980" s="16">
        <v>0.0</v>
      </c>
      <c r="BR980" s="16">
        <v>62164.0</v>
      </c>
      <c r="BS980" s="16">
        <v>0.0</v>
      </c>
      <c r="BT980" s="16">
        <v>0.0</v>
      </c>
    </row>
    <row r="981">
      <c r="A981" s="14" t="s">
        <v>8380</v>
      </c>
      <c r="B981" s="16">
        <v>11.0</v>
      </c>
      <c r="C981" s="16">
        <v>4086602.0</v>
      </c>
      <c r="D981" s="17"/>
      <c r="E981" s="14" t="s">
        <v>2622</v>
      </c>
      <c r="F981" s="14" t="s">
        <v>2631</v>
      </c>
      <c r="G981" s="14" t="s">
        <v>5166</v>
      </c>
      <c r="H981" s="14" t="s">
        <v>2978</v>
      </c>
      <c r="I981" s="14" t="s">
        <v>21</v>
      </c>
      <c r="J981" s="14" t="s">
        <v>4852</v>
      </c>
      <c r="K981" s="14" t="s">
        <v>8381</v>
      </c>
      <c r="L981" s="14" t="s">
        <v>8381</v>
      </c>
      <c r="M981" s="14" t="s">
        <v>8382</v>
      </c>
      <c r="N981" s="14" t="s">
        <v>409</v>
      </c>
      <c r="P981" s="17"/>
      <c r="Q981" s="17"/>
      <c r="R981" s="16">
        <v>1.0</v>
      </c>
      <c r="S981" s="16">
        <v>1606532.0</v>
      </c>
      <c r="T981" s="18">
        <v>6.22E-7</v>
      </c>
      <c r="U981" s="16">
        <v>0.0</v>
      </c>
      <c r="V981" s="16">
        <v>0.0</v>
      </c>
      <c r="W981" s="14" t="s">
        <v>2978</v>
      </c>
      <c r="X981" s="17"/>
      <c r="Y981" s="17"/>
      <c r="Z981" s="16">
        <v>22.1</v>
      </c>
      <c r="AA981" s="17"/>
      <c r="AB981" s="16">
        <v>0.0</v>
      </c>
      <c r="AC981" s="16">
        <v>0.0</v>
      </c>
      <c r="AD981" s="16">
        <v>5.01</v>
      </c>
      <c r="AE981" s="17"/>
      <c r="AF981" s="17"/>
      <c r="AG981" s="16">
        <v>0.0</v>
      </c>
      <c r="AH981" s="16">
        <v>74856.0</v>
      </c>
      <c r="AI981" s="16">
        <v>0.0</v>
      </c>
      <c r="AJ981" s="16">
        <v>0.0</v>
      </c>
      <c r="AK981" s="16">
        <v>0.0</v>
      </c>
      <c r="AL981" s="16">
        <v>59434.0</v>
      </c>
      <c r="AM981" s="16">
        <v>0.0</v>
      </c>
      <c r="AN981" s="16">
        <v>0.0</v>
      </c>
      <c r="AO981" s="16">
        <v>0.0</v>
      </c>
      <c r="AP981" s="16">
        <v>29418.0</v>
      </c>
      <c r="AQ981" s="16">
        <v>0.0</v>
      </c>
      <c r="AR981" s="16">
        <v>0.0</v>
      </c>
      <c r="AS981" s="16">
        <v>0.0</v>
      </c>
      <c r="AT981" s="16">
        <v>44604.0</v>
      </c>
      <c r="AU981" s="16">
        <v>0.0</v>
      </c>
      <c r="AV981" s="16">
        <v>0.0</v>
      </c>
      <c r="AW981" s="16">
        <v>0.0</v>
      </c>
      <c r="AX981" s="16">
        <v>63514.0</v>
      </c>
      <c r="AY981" s="16">
        <v>0.0</v>
      </c>
      <c r="AZ981" s="16">
        <v>0.0</v>
      </c>
      <c r="BA981" s="16">
        <v>0.0</v>
      </c>
      <c r="BB981" s="16">
        <v>6058.0</v>
      </c>
      <c r="BC981" s="16">
        <v>0.0</v>
      </c>
      <c r="BD981" s="16">
        <v>0.0</v>
      </c>
      <c r="BE981" s="16">
        <v>0.0</v>
      </c>
      <c r="BF981" s="16">
        <v>1175598.0</v>
      </c>
      <c r="BG981" s="16">
        <v>0.0</v>
      </c>
      <c r="BH981" s="16">
        <v>0.0</v>
      </c>
      <c r="BI981" s="16">
        <v>0.0</v>
      </c>
      <c r="BJ981" s="16">
        <v>912.0</v>
      </c>
      <c r="BK981" s="16">
        <v>0.0</v>
      </c>
      <c r="BL981" s="16">
        <v>0.0</v>
      </c>
      <c r="BM981" s="16">
        <v>0.0</v>
      </c>
      <c r="BN981" s="16">
        <v>89972.0</v>
      </c>
      <c r="BO981" s="16">
        <v>0.0</v>
      </c>
      <c r="BP981" s="16">
        <v>0.0</v>
      </c>
      <c r="BQ981" s="16">
        <v>1.0</v>
      </c>
      <c r="BR981" s="16">
        <v>62166.0</v>
      </c>
      <c r="BS981" s="16">
        <v>0.0</v>
      </c>
      <c r="BT981" s="16">
        <v>0.0</v>
      </c>
    </row>
    <row r="982">
      <c r="A982" s="14" t="s">
        <v>8383</v>
      </c>
      <c r="B982" s="16">
        <v>11.0</v>
      </c>
      <c r="C982" s="16">
        <v>4091776.0</v>
      </c>
      <c r="D982" s="14" t="s">
        <v>8384</v>
      </c>
      <c r="E982" s="14" t="s">
        <v>2621</v>
      </c>
      <c r="F982" s="14" t="s">
        <v>2622</v>
      </c>
      <c r="G982" s="14" t="s">
        <v>5166</v>
      </c>
      <c r="H982" s="14" t="s">
        <v>2978</v>
      </c>
      <c r="I982" s="14" t="s">
        <v>21</v>
      </c>
      <c r="J982" s="14" t="s">
        <v>4845</v>
      </c>
      <c r="K982" s="14" t="s">
        <v>8385</v>
      </c>
      <c r="L982" s="14" t="s">
        <v>8385</v>
      </c>
      <c r="M982" s="14" t="s">
        <v>8386</v>
      </c>
      <c r="N982" s="14" t="s">
        <v>409</v>
      </c>
      <c r="P982" s="17"/>
      <c r="Q982" s="17"/>
      <c r="R982" s="16">
        <v>1.0</v>
      </c>
      <c r="S982" s="16">
        <v>1607284.0</v>
      </c>
      <c r="T982" s="18">
        <v>6.22E-7</v>
      </c>
      <c r="U982" s="16">
        <v>0.0</v>
      </c>
      <c r="V982" s="16">
        <v>0.0</v>
      </c>
      <c r="W982" s="14" t="s">
        <v>2978</v>
      </c>
      <c r="X982" s="17"/>
      <c r="Y982" s="17"/>
      <c r="Z982" s="16">
        <v>29.8</v>
      </c>
      <c r="AA982" s="17"/>
      <c r="AB982" s="16">
        <v>0.0</v>
      </c>
      <c r="AC982" s="16">
        <v>0.03</v>
      </c>
      <c r="AD982" s="16">
        <v>6.36</v>
      </c>
      <c r="AE982" s="16">
        <v>0.0</v>
      </c>
      <c r="AF982" s="16">
        <v>0.991</v>
      </c>
      <c r="AG982" s="16">
        <v>1.0</v>
      </c>
      <c r="AH982" s="16">
        <v>75034.0</v>
      </c>
      <c r="AI982" s="16">
        <v>0.0</v>
      </c>
      <c r="AJ982" s="16">
        <v>0.0</v>
      </c>
      <c r="AK982" s="16">
        <v>0.0</v>
      </c>
      <c r="AL982" s="16">
        <v>60024.0</v>
      </c>
      <c r="AM982" s="16">
        <v>0.0</v>
      </c>
      <c r="AN982" s="16">
        <v>0.0</v>
      </c>
      <c r="AO982" s="16">
        <v>0.0</v>
      </c>
      <c r="AP982" s="16">
        <v>29606.0</v>
      </c>
      <c r="AQ982" s="16">
        <v>0.0</v>
      </c>
      <c r="AR982" s="16">
        <v>0.0</v>
      </c>
      <c r="AS982" s="16">
        <v>0.0</v>
      </c>
      <c r="AT982" s="16">
        <v>44868.0</v>
      </c>
      <c r="AU982" s="16">
        <v>0.0</v>
      </c>
      <c r="AV982" s="16">
        <v>0.0</v>
      </c>
      <c r="AW982" s="16">
        <v>0.0</v>
      </c>
      <c r="AX982" s="16">
        <v>57244.0</v>
      </c>
      <c r="AY982" s="16">
        <v>0.0</v>
      </c>
      <c r="AZ982" s="16">
        <v>0.0</v>
      </c>
      <c r="BA982" s="16">
        <v>0.0</v>
      </c>
      <c r="BB982" s="16">
        <v>6060.0</v>
      </c>
      <c r="BC982" s="16">
        <v>0.0</v>
      </c>
      <c r="BD982" s="16">
        <v>0.0</v>
      </c>
      <c r="BE982" s="16">
        <v>0.0</v>
      </c>
      <c r="BF982" s="16">
        <v>1179996.0</v>
      </c>
      <c r="BG982" s="16">
        <v>0.0</v>
      </c>
      <c r="BH982" s="16">
        <v>0.0</v>
      </c>
      <c r="BI982" s="16">
        <v>0.0</v>
      </c>
      <c r="BJ982" s="16">
        <v>912.0</v>
      </c>
      <c r="BK982" s="16">
        <v>0.0</v>
      </c>
      <c r="BL982" s="16">
        <v>0.0</v>
      </c>
      <c r="BM982" s="16">
        <v>0.0</v>
      </c>
      <c r="BN982" s="16">
        <v>91084.0</v>
      </c>
      <c r="BO982" s="16">
        <v>0.0</v>
      </c>
      <c r="BP982" s="16">
        <v>0.0</v>
      </c>
      <c r="BQ982" s="16">
        <v>0.0</v>
      </c>
      <c r="BR982" s="16">
        <v>62456.0</v>
      </c>
      <c r="BS982" s="16">
        <v>0.0</v>
      </c>
      <c r="BT982" s="16">
        <v>0.0</v>
      </c>
    </row>
    <row r="983">
      <c r="A983" s="14" t="s">
        <v>8387</v>
      </c>
      <c r="B983" s="16">
        <v>11.0</v>
      </c>
      <c r="C983" s="16">
        <v>4074618.0</v>
      </c>
      <c r="D983" s="17"/>
      <c r="E983" s="14" t="s">
        <v>2621</v>
      </c>
      <c r="F983" s="14" t="s">
        <v>2622</v>
      </c>
      <c r="G983" s="14" t="s">
        <v>5166</v>
      </c>
      <c r="H983" s="14" t="s">
        <v>2978</v>
      </c>
      <c r="I983" s="14" t="s">
        <v>21</v>
      </c>
      <c r="J983" s="14" t="s">
        <v>4845</v>
      </c>
      <c r="K983" s="14" t="s">
        <v>8388</v>
      </c>
      <c r="L983" s="14" t="s">
        <v>8388</v>
      </c>
      <c r="M983" s="14" t="s">
        <v>8389</v>
      </c>
      <c r="N983" s="14" t="s">
        <v>409</v>
      </c>
      <c r="P983" s="17"/>
      <c r="Q983" s="17"/>
      <c r="R983" s="16">
        <v>1.0</v>
      </c>
      <c r="S983" s="16">
        <v>1607746.0</v>
      </c>
      <c r="T983" s="18">
        <v>6.22E-7</v>
      </c>
      <c r="U983" s="16">
        <v>0.0</v>
      </c>
      <c r="V983" s="16">
        <v>0.0</v>
      </c>
      <c r="W983" s="14" t="s">
        <v>2978</v>
      </c>
      <c r="X983" s="17"/>
      <c r="Y983" s="17"/>
      <c r="Z983" s="16">
        <v>29.5</v>
      </c>
      <c r="AA983" s="16">
        <v>0.775</v>
      </c>
      <c r="AB983" s="16">
        <v>0.0</v>
      </c>
      <c r="AC983" s="16">
        <v>0.0</v>
      </c>
      <c r="AD983" s="16">
        <v>6.34</v>
      </c>
      <c r="AE983" s="16">
        <v>0.02</v>
      </c>
      <c r="AF983" s="16">
        <v>0.992</v>
      </c>
      <c r="AG983" s="16">
        <v>0.0</v>
      </c>
      <c r="AH983" s="16">
        <v>74906.0</v>
      </c>
      <c r="AI983" s="16">
        <v>0.0</v>
      </c>
      <c r="AJ983" s="16">
        <v>0.0</v>
      </c>
      <c r="AK983" s="16">
        <v>1.0</v>
      </c>
      <c r="AL983" s="16">
        <v>58878.0</v>
      </c>
      <c r="AM983" s="16">
        <v>0.0</v>
      </c>
      <c r="AN983" s="16">
        <v>0.0</v>
      </c>
      <c r="AO983" s="16">
        <v>0.0</v>
      </c>
      <c r="AP983" s="16">
        <v>29430.0</v>
      </c>
      <c r="AQ983" s="16">
        <v>0.0</v>
      </c>
      <c r="AR983" s="16">
        <v>0.0</v>
      </c>
      <c r="AS983" s="16">
        <v>0.0</v>
      </c>
      <c r="AT983" s="16">
        <v>44656.0</v>
      </c>
      <c r="AU983" s="16">
        <v>0.0</v>
      </c>
      <c r="AV983" s="16">
        <v>0.0</v>
      </c>
      <c r="AW983" s="16">
        <v>0.0</v>
      </c>
      <c r="AX983" s="16">
        <v>63634.0</v>
      </c>
      <c r="AY983" s="16">
        <v>0.0</v>
      </c>
      <c r="AZ983" s="16">
        <v>0.0</v>
      </c>
      <c r="BA983" s="16">
        <v>0.0</v>
      </c>
      <c r="BB983" s="16">
        <v>6054.0</v>
      </c>
      <c r="BC983" s="16">
        <v>0.0</v>
      </c>
      <c r="BD983" s="16">
        <v>0.0</v>
      </c>
      <c r="BE983" s="16">
        <v>0.0</v>
      </c>
      <c r="BF983" s="16">
        <v>1176956.0</v>
      </c>
      <c r="BG983" s="16">
        <v>0.0</v>
      </c>
      <c r="BH983" s="16">
        <v>0.0</v>
      </c>
      <c r="BI983" s="16">
        <v>0.0</v>
      </c>
      <c r="BJ983" s="16">
        <v>910.0</v>
      </c>
      <c r="BK983" s="16">
        <v>0.0</v>
      </c>
      <c r="BL983" s="16">
        <v>0.0</v>
      </c>
      <c r="BM983" s="16">
        <v>0.0</v>
      </c>
      <c r="BN983" s="16">
        <v>90048.0</v>
      </c>
      <c r="BO983" s="16">
        <v>0.0</v>
      </c>
      <c r="BP983" s="16">
        <v>0.0</v>
      </c>
      <c r="BQ983" s="16">
        <v>0.0</v>
      </c>
      <c r="BR983" s="16">
        <v>62274.0</v>
      </c>
      <c r="BS983" s="16">
        <v>0.0</v>
      </c>
      <c r="BT983" s="16">
        <v>0.0</v>
      </c>
    </row>
    <row r="984">
      <c r="A984" s="14" t="s">
        <v>8390</v>
      </c>
      <c r="B984" s="16">
        <v>11.0</v>
      </c>
      <c r="C984" s="16">
        <v>4086600.0</v>
      </c>
      <c r="D984" s="17"/>
      <c r="E984" s="14" t="s">
        <v>2621</v>
      </c>
      <c r="F984" s="14" t="s">
        <v>2622</v>
      </c>
      <c r="G984" s="14" t="s">
        <v>5166</v>
      </c>
      <c r="H984" s="14" t="s">
        <v>2978</v>
      </c>
      <c r="I984" s="14" t="s">
        <v>21</v>
      </c>
      <c r="J984" s="14" t="s">
        <v>4852</v>
      </c>
      <c r="K984" s="14" t="s">
        <v>8391</v>
      </c>
      <c r="L984" s="14" t="s">
        <v>8391</v>
      </c>
      <c r="M984" s="14" t="s">
        <v>8392</v>
      </c>
      <c r="N984" s="14" t="s">
        <v>409</v>
      </c>
      <c r="P984" s="17"/>
      <c r="Q984" s="17"/>
      <c r="R984" s="16">
        <v>1.0</v>
      </c>
      <c r="S984" s="16">
        <v>1608176.0</v>
      </c>
      <c r="T984" s="18">
        <v>6.22E-7</v>
      </c>
      <c r="U984" s="16">
        <v>0.0</v>
      </c>
      <c r="V984" s="16">
        <v>0.0</v>
      </c>
      <c r="W984" s="14" t="s">
        <v>2978</v>
      </c>
      <c r="X984" s="17"/>
      <c r="Y984" s="17"/>
      <c r="Z984" s="16">
        <v>19.9</v>
      </c>
      <c r="AA984" s="17"/>
      <c r="AB984" s="16">
        <v>0.0</v>
      </c>
      <c r="AC984" s="16">
        <v>0.0</v>
      </c>
      <c r="AD984" s="16">
        <v>6.32</v>
      </c>
      <c r="AE984" s="17"/>
      <c r="AF984" s="17"/>
      <c r="AG984" s="16">
        <v>0.0</v>
      </c>
      <c r="AH984" s="16">
        <v>74912.0</v>
      </c>
      <c r="AI984" s="16">
        <v>0.0</v>
      </c>
      <c r="AJ984" s="16">
        <v>0.0</v>
      </c>
      <c r="AK984" s="16">
        <v>0.0</v>
      </c>
      <c r="AL984" s="16">
        <v>59566.0</v>
      </c>
      <c r="AM984" s="16">
        <v>0.0</v>
      </c>
      <c r="AN984" s="16">
        <v>0.0</v>
      </c>
      <c r="AO984" s="16">
        <v>0.0</v>
      </c>
      <c r="AP984" s="16">
        <v>29446.0</v>
      </c>
      <c r="AQ984" s="16">
        <v>0.0</v>
      </c>
      <c r="AR984" s="16">
        <v>0.0</v>
      </c>
      <c r="AS984" s="16">
        <v>0.0</v>
      </c>
      <c r="AT984" s="16">
        <v>44678.0</v>
      </c>
      <c r="AU984" s="16">
        <v>0.0</v>
      </c>
      <c r="AV984" s="16">
        <v>0.0</v>
      </c>
      <c r="AW984" s="16">
        <v>0.0</v>
      </c>
      <c r="AX984" s="16">
        <v>63632.0</v>
      </c>
      <c r="AY984" s="16">
        <v>0.0</v>
      </c>
      <c r="AZ984" s="16">
        <v>0.0</v>
      </c>
      <c r="BA984" s="16">
        <v>0.0</v>
      </c>
      <c r="BB984" s="16">
        <v>6058.0</v>
      </c>
      <c r="BC984" s="16">
        <v>0.0</v>
      </c>
      <c r="BD984" s="16">
        <v>0.0</v>
      </c>
      <c r="BE984" s="16">
        <v>1.0</v>
      </c>
      <c r="BF984" s="16">
        <v>1176560.0</v>
      </c>
      <c r="BG984" s="16">
        <v>0.0</v>
      </c>
      <c r="BH984" s="16">
        <v>0.0</v>
      </c>
      <c r="BI984" s="16">
        <v>0.0</v>
      </c>
      <c r="BJ984" s="16">
        <v>912.0</v>
      </c>
      <c r="BK984" s="16">
        <v>0.0</v>
      </c>
      <c r="BL984" s="16">
        <v>0.0</v>
      </c>
      <c r="BM984" s="16">
        <v>0.0</v>
      </c>
      <c r="BN984" s="16">
        <v>90170.0</v>
      </c>
      <c r="BO984" s="16">
        <v>0.0</v>
      </c>
      <c r="BP984" s="16">
        <v>0.0</v>
      </c>
      <c r="BQ984" s="16">
        <v>0.0</v>
      </c>
      <c r="BR984" s="16">
        <v>62242.0</v>
      </c>
      <c r="BS984" s="16">
        <v>0.0</v>
      </c>
      <c r="BT984" s="16">
        <v>0.0</v>
      </c>
    </row>
    <row r="985">
      <c r="A985" s="14" t="s">
        <v>8393</v>
      </c>
      <c r="B985" s="16">
        <v>11.0</v>
      </c>
      <c r="C985" s="16">
        <v>4091769.0</v>
      </c>
      <c r="D985" s="17"/>
      <c r="E985" s="14" t="s">
        <v>2630</v>
      </c>
      <c r="F985" s="14" t="s">
        <v>2622</v>
      </c>
      <c r="G985" s="14" t="s">
        <v>5166</v>
      </c>
      <c r="H985" s="14" t="s">
        <v>2978</v>
      </c>
      <c r="I985" s="14" t="s">
        <v>21</v>
      </c>
      <c r="J985" s="14" t="s">
        <v>4845</v>
      </c>
      <c r="K985" s="14" t="s">
        <v>8394</v>
      </c>
      <c r="L985" s="14" t="s">
        <v>8394</v>
      </c>
      <c r="M985" s="14" t="s">
        <v>8395</v>
      </c>
      <c r="N985" s="14" t="s">
        <v>409</v>
      </c>
      <c r="P985" s="17"/>
      <c r="Q985" s="17"/>
      <c r="R985" s="16">
        <v>1.0</v>
      </c>
      <c r="S985" s="16">
        <v>1608778.0</v>
      </c>
      <c r="T985" s="18">
        <v>6.22E-7</v>
      </c>
      <c r="U985" s="16">
        <v>0.0</v>
      </c>
      <c r="V985" s="16">
        <v>0.0</v>
      </c>
      <c r="W985" s="14" t="s">
        <v>2978</v>
      </c>
      <c r="X985" s="17"/>
      <c r="Y985" s="17"/>
      <c r="Z985" s="16">
        <v>26.8</v>
      </c>
      <c r="AA985" s="17"/>
      <c r="AB985" s="16">
        <v>0.0</v>
      </c>
      <c r="AC985" s="16">
        <v>0.0</v>
      </c>
      <c r="AD985" s="16">
        <v>6.33</v>
      </c>
      <c r="AE985" s="16">
        <v>0.0</v>
      </c>
      <c r="AF985" s="16">
        <v>0.994</v>
      </c>
      <c r="AG985" s="16">
        <v>0.0</v>
      </c>
      <c r="AH985" s="16">
        <v>75064.0</v>
      </c>
      <c r="AI985" s="16">
        <v>0.0</v>
      </c>
      <c r="AJ985" s="16">
        <v>0.0</v>
      </c>
      <c r="AK985" s="16">
        <v>0.0</v>
      </c>
      <c r="AL985" s="16">
        <v>60034.0</v>
      </c>
      <c r="AM985" s="16">
        <v>0.0</v>
      </c>
      <c r="AN985" s="16">
        <v>0.0</v>
      </c>
      <c r="AO985" s="16">
        <v>0.0</v>
      </c>
      <c r="AP985" s="16">
        <v>29606.0</v>
      </c>
      <c r="AQ985" s="16">
        <v>0.0</v>
      </c>
      <c r="AR985" s="16">
        <v>0.0</v>
      </c>
      <c r="AS985" s="16">
        <v>0.0</v>
      </c>
      <c r="AT985" s="16">
        <v>44880.0</v>
      </c>
      <c r="AU985" s="16">
        <v>0.0</v>
      </c>
      <c r="AV985" s="16">
        <v>0.0</v>
      </c>
      <c r="AW985" s="16">
        <v>0.0</v>
      </c>
      <c r="AX985" s="16">
        <v>58654.0</v>
      </c>
      <c r="AY985" s="16">
        <v>0.0</v>
      </c>
      <c r="AZ985" s="16">
        <v>0.0</v>
      </c>
      <c r="BA985" s="16">
        <v>0.0</v>
      </c>
      <c r="BB985" s="16">
        <v>6060.0</v>
      </c>
      <c r="BC985" s="16">
        <v>0.0</v>
      </c>
      <c r="BD985" s="16">
        <v>0.0</v>
      </c>
      <c r="BE985" s="16">
        <v>1.0</v>
      </c>
      <c r="BF985" s="16">
        <v>1180000.0</v>
      </c>
      <c r="BG985" s="16">
        <v>0.0</v>
      </c>
      <c r="BH985" s="16">
        <v>0.0</v>
      </c>
      <c r="BI985" s="16">
        <v>0.0</v>
      </c>
      <c r="BJ985" s="16">
        <v>912.0</v>
      </c>
      <c r="BK985" s="16">
        <v>0.0</v>
      </c>
      <c r="BL985" s="16">
        <v>0.0</v>
      </c>
      <c r="BM985" s="16">
        <v>0.0</v>
      </c>
      <c r="BN985" s="16">
        <v>91084.0</v>
      </c>
      <c r="BO985" s="16">
        <v>0.0</v>
      </c>
      <c r="BP985" s="16">
        <v>0.0</v>
      </c>
      <c r="BQ985" s="16">
        <v>0.0</v>
      </c>
      <c r="BR985" s="16">
        <v>62484.0</v>
      </c>
      <c r="BS985" s="16">
        <v>0.0</v>
      </c>
      <c r="BT985" s="16">
        <v>0.0</v>
      </c>
    </row>
    <row r="986">
      <c r="A986" s="14" t="s">
        <v>8396</v>
      </c>
      <c r="B986" s="16">
        <v>11.0</v>
      </c>
      <c r="C986" s="16">
        <v>4091770.0</v>
      </c>
      <c r="D986" s="14" t="s">
        <v>8397</v>
      </c>
      <c r="E986" s="14" t="s">
        <v>2630</v>
      </c>
      <c r="F986" s="14" t="s">
        <v>2631</v>
      </c>
      <c r="G986" s="14" t="s">
        <v>5166</v>
      </c>
      <c r="H986" s="14" t="s">
        <v>2978</v>
      </c>
      <c r="I986" s="14" t="s">
        <v>21</v>
      </c>
      <c r="J986" s="14" t="s">
        <v>4845</v>
      </c>
      <c r="K986" s="14" t="s">
        <v>8398</v>
      </c>
      <c r="L986" s="14" t="s">
        <v>8398</v>
      </c>
      <c r="M986" s="14" t="s">
        <v>8399</v>
      </c>
      <c r="N986" s="14" t="s">
        <v>409</v>
      </c>
      <c r="O986" s="14" t="s">
        <v>410</v>
      </c>
      <c r="P986" s="16">
        <v>1423011.0</v>
      </c>
      <c r="Q986" s="17"/>
      <c r="R986" s="16">
        <v>1.0</v>
      </c>
      <c r="S986" s="16">
        <v>1608796.0</v>
      </c>
      <c r="T986" s="18">
        <v>6.22E-7</v>
      </c>
      <c r="U986" s="16">
        <v>0.0</v>
      </c>
      <c r="V986" s="16">
        <v>0.0</v>
      </c>
      <c r="W986" s="14" t="s">
        <v>2978</v>
      </c>
      <c r="X986" s="17"/>
      <c r="Y986" s="17"/>
      <c r="Z986" s="16">
        <v>24.4</v>
      </c>
      <c r="AA986" s="17"/>
      <c r="AB986" s="16">
        <v>0.0</v>
      </c>
      <c r="AC986" s="16">
        <v>0.03</v>
      </c>
      <c r="AD986" s="16">
        <v>6.33</v>
      </c>
      <c r="AE986" s="16">
        <v>0.06</v>
      </c>
      <c r="AF986" s="16">
        <v>0.987</v>
      </c>
      <c r="AG986" s="16">
        <v>0.0</v>
      </c>
      <c r="AH986" s="16">
        <v>75052.0</v>
      </c>
      <c r="AI986" s="16">
        <v>0.0</v>
      </c>
      <c r="AJ986" s="16">
        <v>0.0</v>
      </c>
      <c r="AK986" s="16">
        <v>0.0</v>
      </c>
      <c r="AL986" s="16">
        <v>60030.0</v>
      </c>
      <c r="AM986" s="16">
        <v>0.0</v>
      </c>
      <c r="AN986" s="16">
        <v>0.0</v>
      </c>
      <c r="AO986" s="16">
        <v>0.0</v>
      </c>
      <c r="AP986" s="16">
        <v>29604.0</v>
      </c>
      <c r="AQ986" s="16">
        <v>0.0</v>
      </c>
      <c r="AR986" s="16">
        <v>0.0</v>
      </c>
      <c r="AS986" s="16">
        <v>0.0</v>
      </c>
      <c r="AT986" s="16">
        <v>44880.0</v>
      </c>
      <c r="AU986" s="16">
        <v>0.0</v>
      </c>
      <c r="AV986" s="16">
        <v>0.0</v>
      </c>
      <c r="AW986" s="16">
        <v>0.0</v>
      </c>
      <c r="AX986" s="16">
        <v>58684.0</v>
      </c>
      <c r="AY986" s="16">
        <v>0.0</v>
      </c>
      <c r="AZ986" s="16">
        <v>0.0</v>
      </c>
      <c r="BA986" s="16">
        <v>0.0</v>
      </c>
      <c r="BB986" s="16">
        <v>6062.0</v>
      </c>
      <c r="BC986" s="16">
        <v>0.0</v>
      </c>
      <c r="BD986" s="16">
        <v>0.0</v>
      </c>
      <c r="BE986" s="16">
        <v>1.0</v>
      </c>
      <c r="BF986" s="16">
        <v>1180000.0</v>
      </c>
      <c r="BG986" s="16">
        <v>0.0</v>
      </c>
      <c r="BH986" s="16">
        <v>0.0</v>
      </c>
      <c r="BI986" s="16">
        <v>0.0</v>
      </c>
      <c r="BJ986" s="16">
        <v>912.0</v>
      </c>
      <c r="BK986" s="16">
        <v>0.0</v>
      </c>
      <c r="BL986" s="16">
        <v>0.0</v>
      </c>
      <c r="BM986" s="16">
        <v>0.0</v>
      </c>
      <c r="BN986" s="16">
        <v>91088.0</v>
      </c>
      <c r="BO986" s="16">
        <v>0.0</v>
      </c>
      <c r="BP986" s="16">
        <v>0.0</v>
      </c>
      <c r="BQ986" s="16">
        <v>0.0</v>
      </c>
      <c r="BR986" s="16">
        <v>62484.0</v>
      </c>
      <c r="BS986" s="16">
        <v>0.0</v>
      </c>
      <c r="BT986" s="16">
        <v>0.0</v>
      </c>
    </row>
    <row r="987">
      <c r="A987" s="14" t="s">
        <v>8400</v>
      </c>
      <c r="B987" s="16">
        <v>11.0</v>
      </c>
      <c r="C987" s="16">
        <v>4074615.0</v>
      </c>
      <c r="D987" s="17"/>
      <c r="E987" s="14" t="s">
        <v>2630</v>
      </c>
      <c r="F987" s="14" t="s">
        <v>2631</v>
      </c>
      <c r="G987" s="14" t="s">
        <v>5166</v>
      </c>
      <c r="H987" s="14" t="s">
        <v>2978</v>
      </c>
      <c r="I987" s="14" t="s">
        <v>21</v>
      </c>
      <c r="J987" s="14" t="s">
        <v>4845</v>
      </c>
      <c r="K987" s="14" t="s">
        <v>8401</v>
      </c>
      <c r="L987" s="14" t="s">
        <v>8401</v>
      </c>
      <c r="M987" s="14" t="s">
        <v>8402</v>
      </c>
      <c r="N987" s="14" t="s">
        <v>409</v>
      </c>
      <c r="P987" s="17"/>
      <c r="Q987" s="17"/>
      <c r="R987" s="16">
        <v>1.0</v>
      </c>
      <c r="S987" s="16">
        <v>1609136.0</v>
      </c>
      <c r="T987" s="18">
        <v>6.21E-7</v>
      </c>
      <c r="U987" s="16">
        <v>0.0</v>
      </c>
      <c r="V987" s="16">
        <v>0.0</v>
      </c>
      <c r="W987" s="14" t="s">
        <v>2978</v>
      </c>
      <c r="X987" s="17"/>
      <c r="Y987" s="17"/>
      <c r="Z987" s="16">
        <v>32.0</v>
      </c>
      <c r="AA987" s="16">
        <v>0.216</v>
      </c>
      <c r="AB987" s="16">
        <v>0.0</v>
      </c>
      <c r="AC987" s="16">
        <v>-0.01</v>
      </c>
      <c r="AD987" s="16">
        <v>6.31</v>
      </c>
      <c r="AE987" s="16">
        <v>0.0</v>
      </c>
      <c r="AF987" s="16">
        <v>0.17</v>
      </c>
      <c r="AG987" s="16">
        <v>0.0</v>
      </c>
      <c r="AH987" s="16">
        <v>74966.0</v>
      </c>
      <c r="AI987" s="16">
        <v>0.0</v>
      </c>
      <c r="AJ987" s="16">
        <v>0.0</v>
      </c>
      <c r="AK987" s="16">
        <v>0.0</v>
      </c>
      <c r="AL987" s="16">
        <v>59122.0</v>
      </c>
      <c r="AM987" s="16">
        <v>0.0</v>
      </c>
      <c r="AN987" s="16">
        <v>0.0</v>
      </c>
      <c r="AO987" s="16">
        <v>0.0</v>
      </c>
      <c r="AP987" s="16">
        <v>29468.0</v>
      </c>
      <c r="AQ987" s="16">
        <v>0.0</v>
      </c>
      <c r="AR987" s="16">
        <v>0.0</v>
      </c>
      <c r="AS987" s="16">
        <v>0.0</v>
      </c>
      <c r="AT987" s="16">
        <v>44708.0</v>
      </c>
      <c r="AU987" s="16">
        <v>0.0</v>
      </c>
      <c r="AV987" s="16">
        <v>0.0</v>
      </c>
      <c r="AW987" s="16">
        <v>0.0</v>
      </c>
      <c r="AX987" s="16">
        <v>63736.0</v>
      </c>
      <c r="AY987" s="16">
        <v>0.0</v>
      </c>
      <c r="AZ987" s="16">
        <v>0.0</v>
      </c>
      <c r="BA987" s="16">
        <v>0.0</v>
      </c>
      <c r="BB987" s="16">
        <v>6050.0</v>
      </c>
      <c r="BC987" s="16">
        <v>0.0</v>
      </c>
      <c r="BD987" s="16">
        <v>0.0</v>
      </c>
      <c r="BE987" s="16">
        <v>1.0</v>
      </c>
      <c r="BF987" s="16">
        <v>1177636.0</v>
      </c>
      <c r="BG987" s="16">
        <v>0.0</v>
      </c>
      <c r="BH987" s="16">
        <v>0.0</v>
      </c>
      <c r="BI987" s="16">
        <v>0.0</v>
      </c>
      <c r="BJ987" s="16">
        <v>912.0</v>
      </c>
      <c r="BK987" s="16">
        <v>0.0</v>
      </c>
      <c r="BL987" s="16">
        <v>0.0</v>
      </c>
      <c r="BM987" s="16">
        <v>0.0</v>
      </c>
      <c r="BN987" s="16">
        <v>90212.0</v>
      </c>
      <c r="BO987" s="16">
        <v>0.0</v>
      </c>
      <c r="BP987" s="16">
        <v>0.0</v>
      </c>
      <c r="BQ987" s="16">
        <v>0.0</v>
      </c>
      <c r="BR987" s="16">
        <v>62326.0</v>
      </c>
      <c r="BS987" s="16">
        <v>0.0</v>
      </c>
      <c r="BT987" s="16">
        <v>0.0</v>
      </c>
    </row>
    <row r="988">
      <c r="A988" s="14" t="s">
        <v>8403</v>
      </c>
      <c r="B988" s="16">
        <v>11.0</v>
      </c>
      <c r="C988" s="16">
        <v>4091765.0</v>
      </c>
      <c r="D988" s="14" t="s">
        <v>8404</v>
      </c>
      <c r="E988" s="14" t="s">
        <v>2622</v>
      </c>
      <c r="F988" s="14" t="s">
        <v>2621</v>
      </c>
      <c r="G988" s="14" t="s">
        <v>5166</v>
      </c>
      <c r="H988" s="14" t="s">
        <v>2978</v>
      </c>
      <c r="I988" s="14" t="s">
        <v>21</v>
      </c>
      <c r="J988" s="14" t="s">
        <v>4845</v>
      </c>
      <c r="K988" s="14" t="s">
        <v>8405</v>
      </c>
      <c r="L988" s="14" t="s">
        <v>8405</v>
      </c>
      <c r="M988" s="14" t="s">
        <v>8406</v>
      </c>
      <c r="N988" s="14" t="s">
        <v>4848</v>
      </c>
      <c r="P988" s="17"/>
      <c r="Q988" s="17"/>
      <c r="R988" s="16">
        <v>1.0</v>
      </c>
      <c r="S988" s="16">
        <v>1609682.0</v>
      </c>
      <c r="T988" s="18">
        <v>6.21E-7</v>
      </c>
      <c r="U988" s="16">
        <v>0.0</v>
      </c>
      <c r="V988" s="16">
        <v>0.0</v>
      </c>
      <c r="W988" s="14" t="s">
        <v>2978</v>
      </c>
      <c r="X988" s="17"/>
      <c r="Y988" s="17"/>
      <c r="Z988" s="16">
        <v>8.7</v>
      </c>
      <c r="AA988" s="17"/>
      <c r="AB988" s="16">
        <v>0.0</v>
      </c>
      <c r="AC988" s="16">
        <v>0.01</v>
      </c>
      <c r="AD988" s="16">
        <v>1.93</v>
      </c>
      <c r="AE988" s="17"/>
      <c r="AF988" s="17"/>
      <c r="AG988" s="16">
        <v>0.0</v>
      </c>
      <c r="AH988" s="16">
        <v>75030.0</v>
      </c>
      <c r="AI988" s="16">
        <v>0.0</v>
      </c>
      <c r="AJ988" s="16">
        <v>0.0</v>
      </c>
      <c r="AK988" s="16">
        <v>0.0</v>
      </c>
      <c r="AL988" s="16">
        <v>60012.0</v>
      </c>
      <c r="AM988" s="16">
        <v>0.0</v>
      </c>
      <c r="AN988" s="16">
        <v>0.0</v>
      </c>
      <c r="AO988" s="16">
        <v>0.0</v>
      </c>
      <c r="AP988" s="16">
        <v>29606.0</v>
      </c>
      <c r="AQ988" s="16">
        <v>0.0</v>
      </c>
      <c r="AR988" s="16">
        <v>0.0</v>
      </c>
      <c r="AS988" s="16">
        <v>0.0</v>
      </c>
      <c r="AT988" s="16">
        <v>44876.0</v>
      </c>
      <c r="AU988" s="16">
        <v>0.0</v>
      </c>
      <c r="AV988" s="16">
        <v>0.0</v>
      </c>
      <c r="AW988" s="16">
        <v>0.0</v>
      </c>
      <c r="AX988" s="16">
        <v>59622.0</v>
      </c>
      <c r="AY988" s="16">
        <v>0.0</v>
      </c>
      <c r="AZ988" s="16">
        <v>0.0</v>
      </c>
      <c r="BA988" s="16">
        <v>0.0</v>
      </c>
      <c r="BB988" s="16">
        <v>6058.0</v>
      </c>
      <c r="BC988" s="16">
        <v>0.0</v>
      </c>
      <c r="BD988" s="16">
        <v>0.0</v>
      </c>
      <c r="BE988" s="16">
        <v>0.0</v>
      </c>
      <c r="BF988" s="16">
        <v>1180000.0</v>
      </c>
      <c r="BG988" s="16">
        <v>0.0</v>
      </c>
      <c r="BH988" s="16">
        <v>0.0</v>
      </c>
      <c r="BI988" s="16">
        <v>0.0</v>
      </c>
      <c r="BJ988" s="16">
        <v>912.0</v>
      </c>
      <c r="BK988" s="16">
        <v>0.0</v>
      </c>
      <c r="BL988" s="16">
        <v>0.0</v>
      </c>
      <c r="BM988" s="16">
        <v>1.0</v>
      </c>
      <c r="BN988" s="16">
        <v>91084.0</v>
      </c>
      <c r="BO988" s="16">
        <v>0.0</v>
      </c>
      <c r="BP988" s="16">
        <v>0.0</v>
      </c>
      <c r="BQ988" s="16">
        <v>0.0</v>
      </c>
      <c r="BR988" s="16">
        <v>62482.0</v>
      </c>
      <c r="BS988" s="16">
        <v>0.0</v>
      </c>
      <c r="BT988" s="16">
        <v>0.0</v>
      </c>
    </row>
    <row r="989">
      <c r="A989" s="14" t="s">
        <v>8407</v>
      </c>
      <c r="B989" s="16">
        <v>11.0</v>
      </c>
      <c r="C989" s="16">
        <v>4091764.0</v>
      </c>
      <c r="D989" s="17"/>
      <c r="E989" s="14" t="s">
        <v>2622</v>
      </c>
      <c r="F989" s="14" t="s">
        <v>2621</v>
      </c>
      <c r="G989" s="14" t="s">
        <v>5166</v>
      </c>
      <c r="H989" s="14" t="s">
        <v>2978</v>
      </c>
      <c r="I989" s="14" t="s">
        <v>21</v>
      </c>
      <c r="J989" s="14" t="s">
        <v>4845</v>
      </c>
      <c r="K989" s="14" t="s">
        <v>8408</v>
      </c>
      <c r="L989" s="14" t="s">
        <v>8408</v>
      </c>
      <c r="M989" s="14" t="s">
        <v>8409</v>
      </c>
      <c r="N989" s="14" t="s">
        <v>409</v>
      </c>
      <c r="P989" s="17"/>
      <c r="Q989" s="17"/>
      <c r="R989" s="16">
        <v>1.0</v>
      </c>
      <c r="S989" s="16">
        <v>1609706.0</v>
      </c>
      <c r="T989" s="18">
        <v>6.21E-7</v>
      </c>
      <c r="U989" s="16">
        <v>0.0</v>
      </c>
      <c r="V989" s="16">
        <v>0.0</v>
      </c>
      <c r="W989" s="14" t="s">
        <v>2978</v>
      </c>
      <c r="X989" s="17"/>
      <c r="Y989" s="17"/>
      <c r="Z989" s="16">
        <v>23.4</v>
      </c>
      <c r="AA989" s="17"/>
      <c r="AB989" s="16">
        <v>0.0</v>
      </c>
      <c r="AC989" s="16">
        <v>0.05</v>
      </c>
      <c r="AD989" s="16">
        <v>8.67</v>
      </c>
      <c r="AE989" s="16">
        <v>0.0</v>
      </c>
      <c r="AF989" s="16">
        <v>0.037</v>
      </c>
      <c r="AG989" s="16">
        <v>0.0</v>
      </c>
      <c r="AH989" s="16">
        <v>75016.0</v>
      </c>
      <c r="AI989" s="16">
        <v>0.0</v>
      </c>
      <c r="AJ989" s="16">
        <v>0.0</v>
      </c>
      <c r="AK989" s="16">
        <v>0.0</v>
      </c>
      <c r="AL989" s="16">
        <v>60024.0</v>
      </c>
      <c r="AM989" s="16">
        <v>0.0</v>
      </c>
      <c r="AN989" s="16">
        <v>0.0</v>
      </c>
      <c r="AO989" s="16">
        <v>0.0</v>
      </c>
      <c r="AP989" s="16">
        <v>29604.0</v>
      </c>
      <c r="AQ989" s="16">
        <v>0.0</v>
      </c>
      <c r="AR989" s="16">
        <v>0.0</v>
      </c>
      <c r="AS989" s="16">
        <v>0.0</v>
      </c>
      <c r="AT989" s="16">
        <v>44876.0</v>
      </c>
      <c r="AU989" s="16">
        <v>0.0</v>
      </c>
      <c r="AV989" s="16">
        <v>0.0</v>
      </c>
      <c r="AW989" s="16">
        <v>0.0</v>
      </c>
      <c r="AX989" s="16">
        <v>59654.0</v>
      </c>
      <c r="AY989" s="16">
        <v>0.0</v>
      </c>
      <c r="AZ989" s="16">
        <v>0.0</v>
      </c>
      <c r="BA989" s="16">
        <v>0.0</v>
      </c>
      <c r="BB989" s="16">
        <v>6062.0</v>
      </c>
      <c r="BC989" s="16">
        <v>0.0</v>
      </c>
      <c r="BD989" s="16">
        <v>0.0</v>
      </c>
      <c r="BE989" s="16">
        <v>0.0</v>
      </c>
      <c r="BF989" s="16">
        <v>1179992.0</v>
      </c>
      <c r="BG989" s="16">
        <v>0.0</v>
      </c>
      <c r="BH989" s="16">
        <v>0.0</v>
      </c>
      <c r="BI989" s="16">
        <v>0.0</v>
      </c>
      <c r="BJ989" s="16">
        <v>912.0</v>
      </c>
      <c r="BK989" s="16">
        <v>0.0</v>
      </c>
      <c r="BL989" s="16">
        <v>0.0</v>
      </c>
      <c r="BM989" s="16">
        <v>0.0</v>
      </c>
      <c r="BN989" s="16">
        <v>91082.0</v>
      </c>
      <c r="BO989" s="16">
        <v>0.0</v>
      </c>
      <c r="BP989" s="16">
        <v>0.0</v>
      </c>
      <c r="BQ989" s="16">
        <v>1.0</v>
      </c>
      <c r="BR989" s="16">
        <v>62484.0</v>
      </c>
      <c r="BS989" s="16">
        <v>0.0</v>
      </c>
      <c r="BT989" s="16">
        <v>0.0</v>
      </c>
    </row>
    <row r="990">
      <c r="A990" s="14" t="s">
        <v>8410</v>
      </c>
      <c r="B990" s="16">
        <v>11.0</v>
      </c>
      <c r="C990" s="16">
        <v>4082352.0</v>
      </c>
      <c r="D990" s="17"/>
      <c r="E990" s="14" t="s">
        <v>2631</v>
      </c>
      <c r="F990" s="14" t="s">
        <v>2621</v>
      </c>
      <c r="G990" s="14" t="s">
        <v>5166</v>
      </c>
      <c r="H990" s="14" t="s">
        <v>2978</v>
      </c>
      <c r="I990" s="14" t="s">
        <v>21</v>
      </c>
      <c r="J990" s="14" t="s">
        <v>4845</v>
      </c>
      <c r="K990" s="14" t="s">
        <v>8411</v>
      </c>
      <c r="M990" s="14" t="s">
        <v>8411</v>
      </c>
      <c r="N990" s="14" t="s">
        <v>4854</v>
      </c>
      <c r="P990" s="17"/>
      <c r="Q990" s="17"/>
      <c r="R990" s="16">
        <v>1.0</v>
      </c>
      <c r="S990" s="16">
        <v>1609900.0</v>
      </c>
      <c r="T990" s="18">
        <v>6.21E-7</v>
      </c>
      <c r="U990" s="16">
        <v>0.0</v>
      </c>
      <c r="V990" s="16">
        <v>0.0</v>
      </c>
      <c r="W990" s="14" t="s">
        <v>2978</v>
      </c>
      <c r="X990" s="17"/>
      <c r="Y990" s="17"/>
      <c r="Z990" s="16">
        <v>35.0</v>
      </c>
      <c r="AA990" s="17"/>
      <c r="AB990" s="16">
        <v>0.99</v>
      </c>
      <c r="AC990" s="16">
        <v>-0.84</v>
      </c>
      <c r="AD990" s="16">
        <v>8.79</v>
      </c>
      <c r="AE990" s="17"/>
      <c r="AF990" s="17"/>
      <c r="AG990" s="16">
        <v>0.0</v>
      </c>
      <c r="AH990" s="16">
        <v>74960.0</v>
      </c>
      <c r="AI990" s="16">
        <v>0.0</v>
      </c>
      <c r="AJ990" s="16">
        <v>0.0</v>
      </c>
      <c r="AK990" s="16">
        <v>0.0</v>
      </c>
      <c r="AL990" s="16">
        <v>59446.0</v>
      </c>
      <c r="AM990" s="16">
        <v>0.0</v>
      </c>
      <c r="AN990" s="16">
        <v>0.0</v>
      </c>
      <c r="AO990" s="16">
        <v>0.0</v>
      </c>
      <c r="AP990" s="16">
        <v>29522.0</v>
      </c>
      <c r="AQ990" s="16">
        <v>0.0</v>
      </c>
      <c r="AR990" s="16">
        <v>0.0</v>
      </c>
      <c r="AS990" s="16">
        <v>0.0</v>
      </c>
      <c r="AT990" s="16">
        <v>44824.0</v>
      </c>
      <c r="AU990" s="16">
        <v>0.0</v>
      </c>
      <c r="AV990" s="16">
        <v>0.0</v>
      </c>
      <c r="AW990" s="16">
        <v>0.0</v>
      </c>
      <c r="AX990" s="16">
        <v>63850.0</v>
      </c>
      <c r="AY990" s="16">
        <v>0.0</v>
      </c>
      <c r="AZ990" s="16">
        <v>0.0</v>
      </c>
      <c r="BA990" s="16">
        <v>0.0</v>
      </c>
      <c r="BB990" s="16">
        <v>5054.0</v>
      </c>
      <c r="BC990" s="16">
        <v>0.0</v>
      </c>
      <c r="BD990" s="16">
        <v>0.0</v>
      </c>
      <c r="BE990" s="16">
        <v>1.0</v>
      </c>
      <c r="BF990" s="16">
        <v>1178500.0</v>
      </c>
      <c r="BG990" s="16">
        <v>0.0</v>
      </c>
      <c r="BH990" s="16">
        <v>0.0</v>
      </c>
      <c r="BI990" s="16">
        <v>0.0</v>
      </c>
      <c r="BJ990" s="16">
        <v>912.0</v>
      </c>
      <c r="BK990" s="16">
        <v>0.0</v>
      </c>
      <c r="BL990" s="16">
        <v>0.0</v>
      </c>
      <c r="BM990" s="16">
        <v>0.0</v>
      </c>
      <c r="BN990" s="16">
        <v>90532.0</v>
      </c>
      <c r="BO990" s="16">
        <v>0.0</v>
      </c>
      <c r="BP990" s="16">
        <v>0.0</v>
      </c>
      <c r="BQ990" s="16">
        <v>0.0</v>
      </c>
      <c r="BR990" s="16">
        <v>62300.0</v>
      </c>
      <c r="BS990" s="16">
        <v>0.0</v>
      </c>
      <c r="BT990" s="16">
        <v>0.0</v>
      </c>
    </row>
    <row r="991">
      <c r="A991" s="14" t="s">
        <v>8412</v>
      </c>
      <c r="B991" s="16">
        <v>11.0</v>
      </c>
      <c r="C991" s="16">
        <v>4091762.0</v>
      </c>
      <c r="D991" s="14" t="s">
        <v>8413</v>
      </c>
      <c r="E991" s="14" t="s">
        <v>2621</v>
      </c>
      <c r="F991" s="14" t="s">
        <v>2631</v>
      </c>
      <c r="G991" s="14" t="s">
        <v>5166</v>
      </c>
      <c r="H991" s="14" t="s">
        <v>2978</v>
      </c>
      <c r="I991" s="14" t="s">
        <v>21</v>
      </c>
      <c r="J991" s="14" t="s">
        <v>4845</v>
      </c>
      <c r="K991" s="14" t="s">
        <v>8414</v>
      </c>
      <c r="L991" s="14" t="s">
        <v>8414</v>
      </c>
      <c r="M991" s="14" t="s">
        <v>8415</v>
      </c>
      <c r="N991" s="14" t="s">
        <v>409</v>
      </c>
      <c r="P991" s="17"/>
      <c r="Q991" s="17"/>
      <c r="R991" s="16">
        <v>1.0</v>
      </c>
      <c r="S991" s="16">
        <v>1610292.0</v>
      </c>
      <c r="T991" s="18">
        <v>6.21E-7</v>
      </c>
      <c r="U991" s="16">
        <v>0.0</v>
      </c>
      <c r="V991" s="16">
        <v>0.0</v>
      </c>
      <c r="W991" s="14" t="s">
        <v>2978</v>
      </c>
      <c r="X991" s="17"/>
      <c r="Y991" s="17"/>
      <c r="Z991" s="16">
        <v>21.8</v>
      </c>
      <c r="AA991" s="17"/>
      <c r="AB991" s="16">
        <v>0.0</v>
      </c>
      <c r="AC991" s="16">
        <v>0.04</v>
      </c>
      <c r="AD991" s="16">
        <v>2.33</v>
      </c>
      <c r="AE991" s="16">
        <v>0.4</v>
      </c>
      <c r="AF991" s="16">
        <v>0.0</v>
      </c>
      <c r="AG991" s="16">
        <v>0.0</v>
      </c>
      <c r="AH991" s="16">
        <v>75040.0</v>
      </c>
      <c r="AI991" s="16">
        <v>0.0</v>
      </c>
      <c r="AJ991" s="16">
        <v>0.0</v>
      </c>
      <c r="AK991" s="16">
        <v>0.0</v>
      </c>
      <c r="AL991" s="16">
        <v>60024.0</v>
      </c>
      <c r="AM991" s="16">
        <v>0.0</v>
      </c>
      <c r="AN991" s="16">
        <v>0.0</v>
      </c>
      <c r="AO991" s="16">
        <v>0.0</v>
      </c>
      <c r="AP991" s="16">
        <v>29608.0</v>
      </c>
      <c r="AQ991" s="16">
        <v>0.0</v>
      </c>
      <c r="AR991" s="16">
        <v>0.0</v>
      </c>
      <c r="AS991" s="16">
        <v>1.0</v>
      </c>
      <c r="AT991" s="16">
        <v>44878.0</v>
      </c>
      <c r="AU991" s="16">
        <v>0.0</v>
      </c>
      <c r="AV991" s="16">
        <v>0.0</v>
      </c>
      <c r="AW991" s="16">
        <v>0.0</v>
      </c>
      <c r="AX991" s="16">
        <v>60188.0</v>
      </c>
      <c r="AY991" s="16">
        <v>0.0</v>
      </c>
      <c r="AZ991" s="16">
        <v>0.0</v>
      </c>
      <c r="BA991" s="16">
        <v>0.0</v>
      </c>
      <c r="BB991" s="16">
        <v>6058.0</v>
      </c>
      <c r="BC991" s="16">
        <v>0.0</v>
      </c>
      <c r="BD991" s="16">
        <v>0.0</v>
      </c>
      <c r="BE991" s="16">
        <v>0.0</v>
      </c>
      <c r="BF991" s="16">
        <v>1180012.0</v>
      </c>
      <c r="BG991" s="16">
        <v>0.0</v>
      </c>
      <c r="BH991" s="16">
        <v>0.0</v>
      </c>
      <c r="BI991" s="16">
        <v>0.0</v>
      </c>
      <c r="BJ991" s="16">
        <v>912.0</v>
      </c>
      <c r="BK991" s="16">
        <v>0.0</v>
      </c>
      <c r="BL991" s="16">
        <v>0.0</v>
      </c>
      <c r="BM991" s="16">
        <v>0.0</v>
      </c>
      <c r="BN991" s="16">
        <v>91082.0</v>
      </c>
      <c r="BO991" s="16">
        <v>0.0</v>
      </c>
      <c r="BP991" s="16">
        <v>0.0</v>
      </c>
      <c r="BQ991" s="16">
        <v>0.0</v>
      </c>
      <c r="BR991" s="16">
        <v>62490.0</v>
      </c>
      <c r="BS991" s="16">
        <v>0.0</v>
      </c>
      <c r="BT991" s="16">
        <v>0.0</v>
      </c>
    </row>
    <row r="992">
      <c r="A992" s="14" t="s">
        <v>8416</v>
      </c>
      <c r="B992" s="16">
        <v>11.0</v>
      </c>
      <c r="C992" s="16">
        <v>4091760.0</v>
      </c>
      <c r="D992" s="14" t="s">
        <v>8417</v>
      </c>
      <c r="E992" s="14" t="s">
        <v>2621</v>
      </c>
      <c r="F992" s="14" t="s">
        <v>2630</v>
      </c>
      <c r="G992" s="14" t="s">
        <v>6733</v>
      </c>
      <c r="H992" s="14" t="s">
        <v>21</v>
      </c>
      <c r="I992" s="14" t="s">
        <v>2978</v>
      </c>
      <c r="J992" s="14" t="s">
        <v>4845</v>
      </c>
      <c r="K992" s="14" t="s">
        <v>8418</v>
      </c>
      <c r="L992" s="14" t="s">
        <v>8418</v>
      </c>
      <c r="M992" s="14" t="s">
        <v>8419</v>
      </c>
      <c r="N992" s="14" t="s">
        <v>409</v>
      </c>
      <c r="P992" s="17"/>
      <c r="Q992" s="17"/>
      <c r="R992" s="16">
        <v>1.0</v>
      </c>
      <c r="S992" s="16">
        <v>1610420.0</v>
      </c>
      <c r="T992" s="18">
        <v>6.21E-7</v>
      </c>
      <c r="U992" s="16">
        <v>0.0</v>
      </c>
      <c r="V992" s="16">
        <v>0.0</v>
      </c>
      <c r="W992" s="14" t="s">
        <v>2978</v>
      </c>
      <c r="X992" s="17"/>
      <c r="Y992" s="17"/>
      <c r="Z992" s="16">
        <v>22.4</v>
      </c>
      <c r="AA992" s="17"/>
      <c r="AB992" s="16">
        <v>0.0</v>
      </c>
      <c r="AC992" s="16">
        <v>0.06</v>
      </c>
      <c r="AD992" s="16">
        <v>4.67</v>
      </c>
      <c r="AE992" s="17"/>
      <c r="AF992" s="17"/>
      <c r="AG992" s="16">
        <v>1.0</v>
      </c>
      <c r="AH992" s="16">
        <v>74870.0</v>
      </c>
      <c r="AI992" s="16">
        <v>0.0</v>
      </c>
      <c r="AJ992" s="16">
        <v>0.0</v>
      </c>
      <c r="AK992" s="16">
        <v>0.0</v>
      </c>
      <c r="AL992" s="16">
        <v>59996.0</v>
      </c>
      <c r="AM992" s="16">
        <v>0.0</v>
      </c>
      <c r="AN992" s="16">
        <v>0.0</v>
      </c>
      <c r="AO992" s="16">
        <v>0.0</v>
      </c>
      <c r="AP992" s="16">
        <v>29602.0</v>
      </c>
      <c r="AQ992" s="16">
        <v>0.0</v>
      </c>
      <c r="AR992" s="16">
        <v>0.0</v>
      </c>
      <c r="AS992" s="16">
        <v>0.0</v>
      </c>
      <c r="AT992" s="16">
        <v>44878.0</v>
      </c>
      <c r="AU992" s="16">
        <v>0.0</v>
      </c>
      <c r="AV992" s="16">
        <v>0.0</v>
      </c>
      <c r="AW992" s="16">
        <v>0.0</v>
      </c>
      <c r="AX992" s="16">
        <v>60528.0</v>
      </c>
      <c r="AY992" s="16">
        <v>0.0</v>
      </c>
      <c r="AZ992" s="16">
        <v>0.0</v>
      </c>
      <c r="BA992" s="16">
        <v>0.0</v>
      </c>
      <c r="BB992" s="16">
        <v>6078.0</v>
      </c>
      <c r="BC992" s="16">
        <v>0.0</v>
      </c>
      <c r="BD992" s="16">
        <v>0.0</v>
      </c>
      <c r="BE992" s="16">
        <v>0.0</v>
      </c>
      <c r="BF992" s="16">
        <v>1180016.0</v>
      </c>
      <c r="BG992" s="16">
        <v>0.0</v>
      </c>
      <c r="BH992" s="16">
        <v>0.0</v>
      </c>
      <c r="BI992" s="16">
        <v>0.0</v>
      </c>
      <c r="BJ992" s="16">
        <v>912.0</v>
      </c>
      <c r="BK992" s="16">
        <v>0.0</v>
      </c>
      <c r="BL992" s="16">
        <v>0.0</v>
      </c>
      <c r="BM992" s="16">
        <v>0.0</v>
      </c>
      <c r="BN992" s="16">
        <v>91076.0</v>
      </c>
      <c r="BO992" s="16">
        <v>0.0</v>
      </c>
      <c r="BP992" s="16">
        <v>0.0</v>
      </c>
      <c r="BQ992" s="16">
        <v>0.0</v>
      </c>
      <c r="BR992" s="16">
        <v>62464.0</v>
      </c>
      <c r="BS992" s="16">
        <v>0.0</v>
      </c>
      <c r="BT992" s="16">
        <v>0.0</v>
      </c>
    </row>
    <row r="993">
      <c r="A993" s="14" t="s">
        <v>8420</v>
      </c>
      <c r="B993" s="16">
        <v>11.0</v>
      </c>
      <c r="C993" s="16">
        <v>4082349.0</v>
      </c>
      <c r="D993" s="14" t="s">
        <v>5668</v>
      </c>
      <c r="E993" s="14" t="s">
        <v>2631</v>
      </c>
      <c r="F993" s="14" t="s">
        <v>2630</v>
      </c>
      <c r="G993" s="14" t="s">
        <v>5166</v>
      </c>
      <c r="H993" s="14" t="s">
        <v>2978</v>
      </c>
      <c r="I993" s="14" t="s">
        <v>21</v>
      </c>
      <c r="J993" s="14" t="s">
        <v>4845</v>
      </c>
      <c r="K993" s="14" t="s">
        <v>5669</v>
      </c>
      <c r="L993" s="14" t="s">
        <v>5669</v>
      </c>
      <c r="M993" s="14" t="s">
        <v>8421</v>
      </c>
      <c r="N993" s="14" t="s">
        <v>409</v>
      </c>
      <c r="P993" s="17"/>
      <c r="Q993" s="17"/>
      <c r="R993" s="16">
        <v>1.0</v>
      </c>
      <c r="S993" s="16">
        <v>1610730.0</v>
      </c>
      <c r="T993" s="18">
        <v>6.21E-7</v>
      </c>
      <c r="U993" s="16">
        <v>0.0</v>
      </c>
      <c r="V993" s="16">
        <v>0.0</v>
      </c>
      <c r="W993" s="14" t="s">
        <v>2978</v>
      </c>
      <c r="X993" s="17"/>
      <c r="Y993" s="17"/>
      <c r="Z993" s="16">
        <v>33.0</v>
      </c>
      <c r="AA993" s="17"/>
      <c r="AB993" s="16">
        <v>0.0</v>
      </c>
      <c r="AC993" s="16">
        <v>0.01</v>
      </c>
      <c r="AD993" s="16">
        <v>8.79</v>
      </c>
      <c r="AE993" s="16">
        <v>0.0</v>
      </c>
      <c r="AF993" s="16">
        <v>0.904</v>
      </c>
      <c r="AG993" s="16">
        <v>0.0</v>
      </c>
      <c r="AH993" s="16">
        <v>74968.0</v>
      </c>
      <c r="AI993" s="16">
        <v>0.0</v>
      </c>
      <c r="AJ993" s="16">
        <v>0.0</v>
      </c>
      <c r="AK993" s="16">
        <v>0.0</v>
      </c>
      <c r="AL993" s="16">
        <v>59598.0</v>
      </c>
      <c r="AM993" s="16">
        <v>0.0</v>
      </c>
      <c r="AN993" s="16">
        <v>0.0</v>
      </c>
      <c r="AO993" s="16">
        <v>0.0</v>
      </c>
      <c r="AP993" s="16">
        <v>29536.0</v>
      </c>
      <c r="AQ993" s="16">
        <v>0.0</v>
      </c>
      <c r="AR993" s="16">
        <v>0.0</v>
      </c>
      <c r="AS993" s="16">
        <v>0.0</v>
      </c>
      <c r="AT993" s="16">
        <v>44820.0</v>
      </c>
      <c r="AU993" s="16">
        <v>0.0</v>
      </c>
      <c r="AV993" s="16">
        <v>0.0</v>
      </c>
      <c r="AW993" s="16">
        <v>0.0</v>
      </c>
      <c r="AX993" s="16">
        <v>63884.0</v>
      </c>
      <c r="AY993" s="16">
        <v>0.0</v>
      </c>
      <c r="AZ993" s="16">
        <v>0.0</v>
      </c>
      <c r="BA993" s="16">
        <v>0.0</v>
      </c>
      <c r="BB993" s="16">
        <v>5122.0</v>
      </c>
      <c r="BC993" s="16">
        <v>0.0</v>
      </c>
      <c r="BD993" s="16">
        <v>0.0</v>
      </c>
      <c r="BE993" s="16">
        <v>1.0</v>
      </c>
      <c r="BF993" s="16">
        <v>1178910.0</v>
      </c>
      <c r="BG993" s="16">
        <v>0.0</v>
      </c>
      <c r="BH993" s="16">
        <v>0.0</v>
      </c>
      <c r="BI993" s="16">
        <v>0.0</v>
      </c>
      <c r="BJ993" s="16">
        <v>912.0</v>
      </c>
      <c r="BK993" s="16">
        <v>0.0</v>
      </c>
      <c r="BL993" s="16">
        <v>0.0</v>
      </c>
      <c r="BM993" s="16">
        <v>0.0</v>
      </c>
      <c r="BN993" s="16">
        <v>90646.0</v>
      </c>
      <c r="BO993" s="16">
        <v>0.0</v>
      </c>
      <c r="BP993" s="16">
        <v>0.0</v>
      </c>
      <c r="BQ993" s="16">
        <v>0.0</v>
      </c>
      <c r="BR993" s="16">
        <v>62334.0</v>
      </c>
      <c r="BS993" s="16">
        <v>0.0</v>
      </c>
      <c r="BT993" s="16">
        <v>0.0</v>
      </c>
    </row>
    <row r="994">
      <c r="A994" s="14" t="s">
        <v>8422</v>
      </c>
      <c r="B994" s="16">
        <v>11.0</v>
      </c>
      <c r="C994" s="16">
        <v>4074611.0</v>
      </c>
      <c r="D994" s="17"/>
      <c r="E994" s="14" t="s">
        <v>2630</v>
      </c>
      <c r="F994" s="14" t="s">
        <v>2622</v>
      </c>
      <c r="G994" s="14" t="s">
        <v>5166</v>
      </c>
      <c r="H994" s="14" t="s">
        <v>2978</v>
      </c>
      <c r="I994" s="14" t="s">
        <v>21</v>
      </c>
      <c r="J994" s="14" t="s">
        <v>4845</v>
      </c>
      <c r="K994" s="14" t="s">
        <v>8423</v>
      </c>
      <c r="L994" s="14" t="s">
        <v>8423</v>
      </c>
      <c r="M994" s="14" t="s">
        <v>8424</v>
      </c>
      <c r="N994" s="14" t="s">
        <v>409</v>
      </c>
      <c r="P994" s="17"/>
      <c r="Q994" s="17"/>
      <c r="R994" s="16">
        <v>1.0</v>
      </c>
      <c r="S994" s="16">
        <v>1610734.0</v>
      </c>
      <c r="T994" s="18">
        <v>6.21E-7</v>
      </c>
      <c r="U994" s="16">
        <v>0.0</v>
      </c>
      <c r="V994" s="16">
        <v>0.0</v>
      </c>
      <c r="W994" s="14" t="s">
        <v>2978</v>
      </c>
      <c r="X994" s="17"/>
      <c r="Y994" s="17"/>
      <c r="Z994" s="16">
        <v>22.5</v>
      </c>
      <c r="AA994" s="17"/>
      <c r="AB994" s="16">
        <v>0.0</v>
      </c>
      <c r="AC994" s="16">
        <v>0.0</v>
      </c>
      <c r="AD994" s="16">
        <v>6.31</v>
      </c>
      <c r="AE994" s="16">
        <v>0.09</v>
      </c>
      <c r="AF994" s="16">
        <v>0.003</v>
      </c>
      <c r="AG994" s="16">
        <v>0.0</v>
      </c>
      <c r="AH994" s="16">
        <v>75002.0</v>
      </c>
      <c r="AI994" s="16">
        <v>0.0</v>
      </c>
      <c r="AJ994" s="16">
        <v>0.0</v>
      </c>
      <c r="AK994" s="16">
        <v>0.0</v>
      </c>
      <c r="AL994" s="16">
        <v>59434.0</v>
      </c>
      <c r="AM994" s="16">
        <v>0.0</v>
      </c>
      <c r="AN994" s="16">
        <v>0.0</v>
      </c>
      <c r="AO994" s="16">
        <v>0.0</v>
      </c>
      <c r="AP994" s="16">
        <v>29508.0</v>
      </c>
      <c r="AQ994" s="16">
        <v>0.0</v>
      </c>
      <c r="AR994" s="16">
        <v>0.0</v>
      </c>
      <c r="AS994" s="16">
        <v>1.0</v>
      </c>
      <c r="AT994" s="16">
        <v>44786.0</v>
      </c>
      <c r="AU994" s="16">
        <v>0.0</v>
      </c>
      <c r="AV994" s="16">
        <v>0.0</v>
      </c>
      <c r="AW994" s="16">
        <v>0.0</v>
      </c>
      <c r="AX994" s="16">
        <v>63826.0</v>
      </c>
      <c r="AY994" s="16">
        <v>0.0</v>
      </c>
      <c r="AZ994" s="16">
        <v>0.0</v>
      </c>
      <c r="BA994" s="16">
        <v>0.0</v>
      </c>
      <c r="BB994" s="16">
        <v>6048.0</v>
      </c>
      <c r="BC994" s="16">
        <v>0.0</v>
      </c>
      <c r="BD994" s="16">
        <v>0.0</v>
      </c>
      <c r="BE994" s="16">
        <v>0.0</v>
      </c>
      <c r="BF994" s="16">
        <v>1178408.0</v>
      </c>
      <c r="BG994" s="16">
        <v>0.0</v>
      </c>
      <c r="BH994" s="16">
        <v>0.0</v>
      </c>
      <c r="BI994" s="16">
        <v>0.0</v>
      </c>
      <c r="BJ994" s="16">
        <v>912.0</v>
      </c>
      <c r="BK994" s="16">
        <v>0.0</v>
      </c>
      <c r="BL994" s="16">
        <v>0.0</v>
      </c>
      <c r="BM994" s="16">
        <v>0.0</v>
      </c>
      <c r="BN994" s="16">
        <v>90422.0</v>
      </c>
      <c r="BO994" s="16">
        <v>0.0</v>
      </c>
      <c r="BP994" s="16">
        <v>0.0</v>
      </c>
      <c r="BQ994" s="16">
        <v>0.0</v>
      </c>
      <c r="BR994" s="16">
        <v>62388.0</v>
      </c>
      <c r="BS994" s="16">
        <v>0.0</v>
      </c>
      <c r="BT994" s="16">
        <v>0.0</v>
      </c>
    </row>
    <row r="995">
      <c r="A995" s="14" t="s">
        <v>8425</v>
      </c>
      <c r="B995" s="16">
        <v>11.0</v>
      </c>
      <c r="C995" s="16">
        <v>4086593.0</v>
      </c>
      <c r="D995" s="17"/>
      <c r="E995" s="14" t="s">
        <v>2622</v>
      </c>
      <c r="F995" s="14" t="s">
        <v>2631</v>
      </c>
      <c r="G995" s="14" t="s">
        <v>5166</v>
      </c>
      <c r="H995" s="14" t="s">
        <v>2978</v>
      </c>
      <c r="I995" s="14" t="s">
        <v>21</v>
      </c>
      <c r="J995" s="14" t="s">
        <v>4852</v>
      </c>
      <c r="K995" s="14" t="s">
        <v>8426</v>
      </c>
      <c r="L995" s="14" t="s">
        <v>8426</v>
      </c>
      <c r="M995" s="14" t="s">
        <v>8427</v>
      </c>
      <c r="N995" s="14" t="s">
        <v>409</v>
      </c>
      <c r="P995" s="17"/>
      <c r="Q995" s="17"/>
      <c r="R995" s="16">
        <v>1.0</v>
      </c>
      <c r="S995" s="16">
        <v>1610966.0</v>
      </c>
      <c r="T995" s="18">
        <v>6.21E-7</v>
      </c>
      <c r="U995" s="16">
        <v>0.0</v>
      </c>
      <c r="V995" s="16">
        <v>0.0</v>
      </c>
      <c r="W995" s="14" t="s">
        <v>2978</v>
      </c>
      <c r="X995" s="17"/>
      <c r="Y995" s="17"/>
      <c r="Z995" s="16">
        <v>22.4</v>
      </c>
      <c r="AA995" s="17"/>
      <c r="AB995" s="16">
        <v>0.0</v>
      </c>
      <c r="AC995" s="16">
        <v>0.01</v>
      </c>
      <c r="AD995" s="16">
        <v>1.69</v>
      </c>
      <c r="AE995" s="17"/>
      <c r="AF995" s="17"/>
      <c r="AG995" s="16">
        <v>1.0</v>
      </c>
      <c r="AH995" s="16">
        <v>74976.0</v>
      </c>
      <c r="AI995" s="16">
        <v>0.0</v>
      </c>
      <c r="AJ995" s="16">
        <v>0.0</v>
      </c>
      <c r="AK995" s="16">
        <v>0.0</v>
      </c>
      <c r="AL995" s="16">
        <v>59784.0</v>
      </c>
      <c r="AM995" s="16">
        <v>0.0</v>
      </c>
      <c r="AN995" s="16">
        <v>0.0</v>
      </c>
      <c r="AO995" s="16">
        <v>0.0</v>
      </c>
      <c r="AP995" s="16">
        <v>29522.0</v>
      </c>
      <c r="AQ995" s="16">
        <v>0.0</v>
      </c>
      <c r="AR995" s="16">
        <v>0.0</v>
      </c>
      <c r="AS995" s="16">
        <v>0.0</v>
      </c>
      <c r="AT995" s="16">
        <v>44810.0</v>
      </c>
      <c r="AU995" s="16">
        <v>0.0</v>
      </c>
      <c r="AV995" s="16">
        <v>0.0</v>
      </c>
      <c r="AW995" s="16">
        <v>0.0</v>
      </c>
      <c r="AX995" s="16">
        <v>63810.0</v>
      </c>
      <c r="AY995" s="16">
        <v>0.0</v>
      </c>
      <c r="AZ995" s="16">
        <v>0.0</v>
      </c>
      <c r="BA995" s="16">
        <v>0.0</v>
      </c>
      <c r="BB995" s="16">
        <v>6058.0</v>
      </c>
      <c r="BC995" s="16">
        <v>0.0</v>
      </c>
      <c r="BD995" s="16">
        <v>0.0</v>
      </c>
      <c r="BE995" s="16">
        <v>0.0</v>
      </c>
      <c r="BF995" s="16">
        <v>1178216.0</v>
      </c>
      <c r="BG995" s="16">
        <v>0.0</v>
      </c>
      <c r="BH995" s="16">
        <v>0.0</v>
      </c>
      <c r="BI995" s="16">
        <v>0.0</v>
      </c>
      <c r="BJ995" s="16">
        <v>912.0</v>
      </c>
      <c r="BK995" s="16">
        <v>0.0</v>
      </c>
      <c r="BL995" s="16">
        <v>0.0</v>
      </c>
      <c r="BM995" s="16">
        <v>0.0</v>
      </c>
      <c r="BN995" s="16">
        <v>90506.0</v>
      </c>
      <c r="BO995" s="16">
        <v>0.0</v>
      </c>
      <c r="BP995" s="16">
        <v>0.0</v>
      </c>
      <c r="BQ995" s="16">
        <v>0.0</v>
      </c>
      <c r="BR995" s="16">
        <v>62372.0</v>
      </c>
      <c r="BS995" s="16">
        <v>0.0</v>
      </c>
      <c r="BT995" s="16">
        <v>0.0</v>
      </c>
    </row>
    <row r="996">
      <c r="A996" s="14" t="s">
        <v>8428</v>
      </c>
      <c r="B996" s="16">
        <v>11.0</v>
      </c>
      <c r="C996" s="16">
        <v>4082346.0</v>
      </c>
      <c r="D996" s="17"/>
      <c r="E996" s="14" t="s">
        <v>2631</v>
      </c>
      <c r="F996" s="14" t="s">
        <v>2621</v>
      </c>
      <c r="G996" s="14" t="s">
        <v>5166</v>
      </c>
      <c r="H996" s="14" t="s">
        <v>2978</v>
      </c>
      <c r="I996" s="14" t="s">
        <v>21</v>
      </c>
      <c r="J996" s="14" t="s">
        <v>4845</v>
      </c>
      <c r="K996" s="14" t="s">
        <v>8429</v>
      </c>
      <c r="L996" s="14" t="s">
        <v>8429</v>
      </c>
      <c r="M996" s="14" t="s">
        <v>8430</v>
      </c>
      <c r="N996" s="14" t="s">
        <v>5348</v>
      </c>
      <c r="O996" s="17"/>
      <c r="P996" s="17"/>
      <c r="Q996" s="17"/>
      <c r="R996" s="16">
        <v>1.0</v>
      </c>
      <c r="S996" s="16">
        <v>1611036.0</v>
      </c>
      <c r="T996" s="18">
        <v>6.21E-7</v>
      </c>
      <c r="U996" s="16">
        <v>0.0</v>
      </c>
      <c r="V996" s="16">
        <v>0.0</v>
      </c>
      <c r="W996" s="14" t="s">
        <v>2978</v>
      </c>
      <c r="X996" s="17"/>
      <c r="Y996" s="17"/>
      <c r="Z996" s="16">
        <v>42.0</v>
      </c>
      <c r="AA996" s="16">
        <v>0.829</v>
      </c>
      <c r="AB996" s="16">
        <v>0.24</v>
      </c>
      <c r="AC996" s="16">
        <v>0.03</v>
      </c>
      <c r="AD996" s="16">
        <v>8.79</v>
      </c>
      <c r="AE996" s="17"/>
      <c r="AF996" s="17"/>
      <c r="AG996" s="16">
        <v>0.0</v>
      </c>
      <c r="AH996" s="16">
        <v>74988.0</v>
      </c>
      <c r="AI996" s="16">
        <v>0.0</v>
      </c>
      <c r="AJ996" s="16">
        <v>0.0</v>
      </c>
      <c r="AK996" s="16">
        <v>0.0</v>
      </c>
      <c r="AL996" s="16">
        <v>59646.0</v>
      </c>
      <c r="AM996" s="16">
        <v>0.0</v>
      </c>
      <c r="AN996" s="16">
        <v>0.0</v>
      </c>
      <c r="AO996" s="16">
        <v>0.0</v>
      </c>
      <c r="AP996" s="16">
        <v>29540.0</v>
      </c>
      <c r="AQ996" s="16">
        <v>0.0</v>
      </c>
      <c r="AR996" s="16">
        <v>0.0</v>
      </c>
      <c r="AS996" s="16">
        <v>0.0</v>
      </c>
      <c r="AT996" s="16">
        <v>44844.0</v>
      </c>
      <c r="AU996" s="16">
        <v>0.0</v>
      </c>
      <c r="AV996" s="16">
        <v>0.0</v>
      </c>
      <c r="AW996" s="16">
        <v>0.0</v>
      </c>
      <c r="AX996" s="16">
        <v>63902.0</v>
      </c>
      <c r="AY996" s="16">
        <v>0.0</v>
      </c>
      <c r="AZ996" s="16">
        <v>0.0</v>
      </c>
      <c r="BA996" s="16">
        <v>0.0</v>
      </c>
      <c r="BB996" s="16">
        <v>5150.0</v>
      </c>
      <c r="BC996" s="16">
        <v>0.0</v>
      </c>
      <c r="BD996" s="16">
        <v>0.0</v>
      </c>
      <c r="BE996" s="16">
        <v>1.0</v>
      </c>
      <c r="BF996" s="16">
        <v>1179036.0</v>
      </c>
      <c r="BG996" s="16">
        <v>0.0</v>
      </c>
      <c r="BH996" s="16">
        <v>0.0</v>
      </c>
      <c r="BI996" s="16">
        <v>0.0</v>
      </c>
      <c r="BJ996" s="16">
        <v>912.0</v>
      </c>
      <c r="BK996" s="16">
        <v>0.0</v>
      </c>
      <c r="BL996" s="16">
        <v>0.0</v>
      </c>
      <c r="BM996" s="16">
        <v>0.0</v>
      </c>
      <c r="BN996" s="16">
        <v>90674.0</v>
      </c>
      <c r="BO996" s="16">
        <v>0.0</v>
      </c>
      <c r="BP996" s="16">
        <v>0.0</v>
      </c>
      <c r="BQ996" s="16">
        <v>0.0</v>
      </c>
      <c r="BR996" s="16">
        <v>62344.0</v>
      </c>
      <c r="BS996" s="16">
        <v>0.0</v>
      </c>
      <c r="BT996" s="16">
        <v>0.0</v>
      </c>
    </row>
    <row r="997">
      <c r="A997" s="14" t="s">
        <v>8431</v>
      </c>
      <c r="B997" s="16">
        <v>11.0</v>
      </c>
      <c r="C997" s="16">
        <v>4086591.0</v>
      </c>
      <c r="D997" s="17"/>
      <c r="E997" s="14" t="s">
        <v>2621</v>
      </c>
      <c r="F997" s="14" t="s">
        <v>2622</v>
      </c>
      <c r="G997" s="14" t="s">
        <v>5166</v>
      </c>
      <c r="H997" s="14" t="s">
        <v>2978</v>
      </c>
      <c r="I997" s="14" t="s">
        <v>21</v>
      </c>
      <c r="J997" s="14" t="s">
        <v>4852</v>
      </c>
      <c r="K997" s="14" t="s">
        <v>8432</v>
      </c>
      <c r="L997" s="14" t="s">
        <v>8432</v>
      </c>
      <c r="M997" s="14" t="s">
        <v>8433</v>
      </c>
      <c r="N997" s="14" t="s">
        <v>409</v>
      </c>
      <c r="P997" s="17"/>
      <c r="Q997" s="17"/>
      <c r="R997" s="16">
        <v>1.0</v>
      </c>
      <c r="S997" s="16">
        <v>1611106.0</v>
      </c>
      <c r="T997" s="18">
        <v>6.21E-7</v>
      </c>
      <c r="U997" s="16">
        <v>0.0</v>
      </c>
      <c r="V997" s="16">
        <v>0.0</v>
      </c>
      <c r="W997" s="14" t="s">
        <v>2978</v>
      </c>
      <c r="X997" s="17"/>
      <c r="Y997" s="17"/>
      <c r="Z997" s="16">
        <v>22.6</v>
      </c>
      <c r="AA997" s="17"/>
      <c r="AB997" s="16">
        <v>0.0</v>
      </c>
      <c r="AC997" s="16">
        <v>0.01</v>
      </c>
      <c r="AD997" s="16">
        <v>6.32</v>
      </c>
      <c r="AE997" s="17"/>
      <c r="AF997" s="17"/>
      <c r="AG997" s="16">
        <v>0.0</v>
      </c>
      <c r="AH997" s="16">
        <v>75002.0</v>
      </c>
      <c r="AI997" s="16">
        <v>0.0</v>
      </c>
      <c r="AJ997" s="16">
        <v>0.0</v>
      </c>
      <c r="AK997" s="16">
        <v>0.0</v>
      </c>
      <c r="AL997" s="16">
        <v>59786.0</v>
      </c>
      <c r="AM997" s="16">
        <v>0.0</v>
      </c>
      <c r="AN997" s="16">
        <v>0.0</v>
      </c>
      <c r="AO997" s="16">
        <v>0.0</v>
      </c>
      <c r="AP997" s="16">
        <v>29516.0</v>
      </c>
      <c r="AQ997" s="16">
        <v>0.0</v>
      </c>
      <c r="AR997" s="16">
        <v>0.0</v>
      </c>
      <c r="AS997" s="16">
        <v>0.0</v>
      </c>
      <c r="AT997" s="16">
        <v>44816.0</v>
      </c>
      <c r="AU997" s="16">
        <v>0.0</v>
      </c>
      <c r="AV997" s="16">
        <v>0.0</v>
      </c>
      <c r="AW997" s="16">
        <v>0.0</v>
      </c>
      <c r="AX997" s="16">
        <v>63840.0</v>
      </c>
      <c r="AY997" s="16">
        <v>0.0</v>
      </c>
      <c r="AZ997" s="16">
        <v>0.0</v>
      </c>
      <c r="BA997" s="16">
        <v>0.0</v>
      </c>
      <c r="BB997" s="16">
        <v>6058.0</v>
      </c>
      <c r="BC997" s="16">
        <v>0.0</v>
      </c>
      <c r="BD997" s="16">
        <v>0.0</v>
      </c>
      <c r="BE997" s="16">
        <v>1.0</v>
      </c>
      <c r="BF997" s="16">
        <v>1178282.0</v>
      </c>
      <c r="BG997" s="16">
        <v>0.0</v>
      </c>
      <c r="BH997" s="16">
        <v>0.0</v>
      </c>
      <c r="BI997" s="16">
        <v>0.0</v>
      </c>
      <c r="BJ997" s="16">
        <v>912.0</v>
      </c>
      <c r="BK997" s="16">
        <v>0.0</v>
      </c>
      <c r="BL997" s="16">
        <v>0.0</v>
      </c>
      <c r="BM997" s="16">
        <v>0.0</v>
      </c>
      <c r="BN997" s="16">
        <v>90508.0</v>
      </c>
      <c r="BO997" s="16">
        <v>0.0</v>
      </c>
      <c r="BP997" s="16">
        <v>0.0</v>
      </c>
      <c r="BQ997" s="16">
        <v>0.0</v>
      </c>
      <c r="BR997" s="16">
        <v>62386.0</v>
      </c>
      <c r="BS997" s="16">
        <v>0.0</v>
      </c>
      <c r="BT997" s="16">
        <v>0.0</v>
      </c>
    </row>
    <row r="998">
      <c r="A998" s="14" t="s">
        <v>8434</v>
      </c>
      <c r="B998" s="16">
        <v>11.0</v>
      </c>
      <c r="C998" s="16">
        <v>4023871.0</v>
      </c>
      <c r="D998" s="17"/>
      <c r="E998" s="14" t="s">
        <v>2630</v>
      </c>
      <c r="F998" s="14" t="s">
        <v>2622</v>
      </c>
      <c r="G998" s="14" t="s">
        <v>5166</v>
      </c>
      <c r="H998" s="14" t="s">
        <v>2978</v>
      </c>
      <c r="I998" s="14" t="s">
        <v>21</v>
      </c>
      <c r="J998" s="14" t="s">
        <v>4845</v>
      </c>
      <c r="K998" s="14" t="s">
        <v>8435</v>
      </c>
      <c r="L998" s="17"/>
      <c r="M998" s="14" t="s">
        <v>8435</v>
      </c>
      <c r="N998" s="14" t="s">
        <v>7040</v>
      </c>
      <c r="P998" s="17"/>
      <c r="Q998" s="17"/>
      <c r="R998" s="16">
        <v>1.0</v>
      </c>
      <c r="S998" s="16">
        <v>1611186.0</v>
      </c>
      <c r="T998" s="18">
        <v>6.21E-7</v>
      </c>
      <c r="U998" s="16">
        <v>0.0</v>
      </c>
      <c r="V998" s="16">
        <v>0.0</v>
      </c>
      <c r="W998" s="14" t="s">
        <v>2978</v>
      </c>
      <c r="X998" s="17"/>
      <c r="Y998" s="17"/>
      <c r="Z998" s="16">
        <v>35.0</v>
      </c>
      <c r="AA998" s="17"/>
      <c r="AB998" s="16">
        <v>1.0</v>
      </c>
      <c r="AC998" s="16">
        <v>-0.87</v>
      </c>
      <c r="AD998" s="16">
        <v>6.31</v>
      </c>
      <c r="AE998" s="17"/>
      <c r="AF998" s="17"/>
      <c r="AG998" s="16">
        <v>0.0</v>
      </c>
      <c r="AH998" s="16">
        <v>74946.0</v>
      </c>
      <c r="AI998" s="16">
        <v>0.0</v>
      </c>
      <c r="AJ998" s="16">
        <v>0.0</v>
      </c>
      <c r="AK998" s="16">
        <v>0.0</v>
      </c>
      <c r="AL998" s="16">
        <v>60000.0</v>
      </c>
      <c r="AM998" s="16">
        <v>0.0</v>
      </c>
      <c r="AN998" s="16">
        <v>0.0</v>
      </c>
      <c r="AO998" s="16">
        <v>0.0</v>
      </c>
      <c r="AP998" s="16">
        <v>29580.0</v>
      </c>
      <c r="AQ998" s="16">
        <v>0.0</v>
      </c>
      <c r="AR998" s="16">
        <v>0.0</v>
      </c>
      <c r="AS998" s="16">
        <v>0.0</v>
      </c>
      <c r="AT998" s="16">
        <v>44842.0</v>
      </c>
      <c r="AU998" s="16">
        <v>0.0</v>
      </c>
      <c r="AV998" s="16">
        <v>0.0</v>
      </c>
      <c r="AW998" s="16">
        <v>0.0</v>
      </c>
      <c r="AX998" s="16">
        <v>64000.0</v>
      </c>
      <c r="AY998" s="16">
        <v>0.0</v>
      </c>
      <c r="AZ998" s="16">
        <v>0.0</v>
      </c>
      <c r="BA998" s="16">
        <v>0.0</v>
      </c>
      <c r="BB998" s="16">
        <v>6056.0</v>
      </c>
      <c r="BC998" s="16">
        <v>0.0</v>
      </c>
      <c r="BD998" s="16">
        <v>0.0</v>
      </c>
      <c r="BE998" s="16">
        <v>1.0</v>
      </c>
      <c r="BF998" s="16">
        <v>1177438.0</v>
      </c>
      <c r="BG998" s="16">
        <v>0.0</v>
      </c>
      <c r="BH998" s="16">
        <v>0.0</v>
      </c>
      <c r="BI998" s="16">
        <v>0.0</v>
      </c>
      <c r="BJ998" s="16">
        <v>912.0</v>
      </c>
      <c r="BK998" s="16">
        <v>0.0</v>
      </c>
      <c r="BL998" s="16">
        <v>0.0</v>
      </c>
      <c r="BM998" s="16">
        <v>0.0</v>
      </c>
      <c r="BN998" s="16">
        <v>91038.0</v>
      </c>
      <c r="BO998" s="16">
        <v>0.0</v>
      </c>
      <c r="BP998" s="16">
        <v>0.0</v>
      </c>
      <c r="BQ998" s="16">
        <v>0.0</v>
      </c>
      <c r="BR998" s="16">
        <v>62374.0</v>
      </c>
      <c r="BS998" s="16">
        <v>0.0</v>
      </c>
      <c r="BT998" s="16">
        <v>0.0</v>
      </c>
    </row>
    <row r="999">
      <c r="A999" s="14" t="s">
        <v>8436</v>
      </c>
      <c r="B999" s="16">
        <v>11.0</v>
      </c>
      <c r="C999" s="16">
        <v>4091756.0</v>
      </c>
      <c r="D999" s="17"/>
      <c r="E999" s="14" t="s">
        <v>2631</v>
      </c>
      <c r="F999" s="14" t="s">
        <v>2630</v>
      </c>
      <c r="G999" s="14" t="s">
        <v>5166</v>
      </c>
      <c r="H999" s="14" t="s">
        <v>2978</v>
      </c>
      <c r="I999" s="14" t="s">
        <v>21</v>
      </c>
      <c r="J999" s="14" t="s">
        <v>4845</v>
      </c>
      <c r="K999" s="14" t="s">
        <v>8437</v>
      </c>
      <c r="L999" s="14" t="s">
        <v>8437</v>
      </c>
      <c r="M999" s="14" t="s">
        <v>8438</v>
      </c>
      <c r="N999" s="14" t="s">
        <v>4848</v>
      </c>
      <c r="P999" s="17"/>
      <c r="Q999" s="17"/>
      <c r="R999" s="16">
        <v>1.0</v>
      </c>
      <c r="S999" s="16">
        <v>1611332.0</v>
      </c>
      <c r="T999" s="18">
        <v>6.21E-7</v>
      </c>
      <c r="U999" s="16">
        <v>0.0</v>
      </c>
      <c r="V999" s="16">
        <v>0.0</v>
      </c>
      <c r="W999" s="14" t="s">
        <v>2978</v>
      </c>
      <c r="X999" s="17"/>
      <c r="Y999" s="17"/>
      <c r="Z999" s="16">
        <v>8.91</v>
      </c>
      <c r="AA999" s="17"/>
      <c r="AB999" s="16">
        <v>0.0</v>
      </c>
      <c r="AC999" s="16">
        <v>0.01</v>
      </c>
      <c r="AD999" s="16">
        <v>8.8</v>
      </c>
      <c r="AE999" s="17"/>
      <c r="AF999" s="17"/>
      <c r="AG999" s="16">
        <v>0.0</v>
      </c>
      <c r="AH999" s="16">
        <v>75068.0</v>
      </c>
      <c r="AI999" s="16">
        <v>0.0</v>
      </c>
      <c r="AJ999" s="16">
        <v>0.0</v>
      </c>
      <c r="AK999" s="16">
        <v>0.0</v>
      </c>
      <c r="AL999" s="16">
        <v>60032.0</v>
      </c>
      <c r="AM999" s="16">
        <v>0.0</v>
      </c>
      <c r="AN999" s="16">
        <v>0.0</v>
      </c>
      <c r="AO999" s="16">
        <v>0.0</v>
      </c>
      <c r="AP999" s="16">
        <v>29608.0</v>
      </c>
      <c r="AQ999" s="16">
        <v>0.0</v>
      </c>
      <c r="AR999" s="16">
        <v>0.0</v>
      </c>
      <c r="AS999" s="16">
        <v>0.0</v>
      </c>
      <c r="AT999" s="16">
        <v>44880.0</v>
      </c>
      <c r="AU999" s="16">
        <v>0.0</v>
      </c>
      <c r="AV999" s="16">
        <v>0.0</v>
      </c>
      <c r="AW999" s="16">
        <v>0.0</v>
      </c>
      <c r="AX999" s="16">
        <v>61160.0</v>
      </c>
      <c r="AY999" s="16">
        <v>0.0</v>
      </c>
      <c r="AZ999" s="16">
        <v>0.0</v>
      </c>
      <c r="BA999" s="16">
        <v>0.0</v>
      </c>
      <c r="BB999" s="16">
        <v>6056.0</v>
      </c>
      <c r="BC999" s="16">
        <v>0.0</v>
      </c>
      <c r="BD999" s="16">
        <v>0.0</v>
      </c>
      <c r="BE999" s="16">
        <v>1.0</v>
      </c>
      <c r="BF999" s="16">
        <v>1180032.0</v>
      </c>
      <c r="BG999" s="16">
        <v>0.0</v>
      </c>
      <c r="BH999" s="16">
        <v>0.0</v>
      </c>
      <c r="BI999" s="16">
        <v>0.0</v>
      </c>
      <c r="BJ999" s="16">
        <v>912.0</v>
      </c>
      <c r="BK999" s="16">
        <v>0.0</v>
      </c>
      <c r="BL999" s="16">
        <v>0.0</v>
      </c>
      <c r="BM999" s="16">
        <v>0.0</v>
      </c>
      <c r="BN999" s="16">
        <v>91088.0</v>
      </c>
      <c r="BO999" s="16">
        <v>0.0</v>
      </c>
      <c r="BP999" s="16">
        <v>0.0</v>
      </c>
      <c r="BQ999" s="16">
        <v>0.0</v>
      </c>
      <c r="BR999" s="16">
        <v>62496.0</v>
      </c>
      <c r="BS999" s="16">
        <v>0.0</v>
      </c>
      <c r="BT999" s="16">
        <v>0.0</v>
      </c>
    </row>
    <row r="1000">
      <c r="A1000" s="14" t="s">
        <v>8439</v>
      </c>
      <c r="B1000" s="16">
        <v>11.0</v>
      </c>
      <c r="C1000" s="16">
        <v>4091754.0</v>
      </c>
      <c r="D1000" s="14" t="s">
        <v>8440</v>
      </c>
      <c r="E1000" s="14" t="s">
        <v>2630</v>
      </c>
      <c r="F1000" s="14" t="s">
        <v>2631</v>
      </c>
      <c r="G1000" s="14" t="s">
        <v>6733</v>
      </c>
      <c r="H1000" s="14" t="s">
        <v>21</v>
      </c>
      <c r="I1000" s="14" t="s">
        <v>2978</v>
      </c>
      <c r="J1000" s="14" t="s">
        <v>4845</v>
      </c>
      <c r="K1000" s="14" t="s">
        <v>8441</v>
      </c>
      <c r="L1000" s="14" t="s">
        <v>8441</v>
      </c>
      <c r="M1000" s="14" t="s">
        <v>8442</v>
      </c>
      <c r="N1000" s="14" t="s">
        <v>409</v>
      </c>
      <c r="P1000" s="17"/>
      <c r="Q1000" s="17"/>
      <c r="R1000" s="16">
        <v>1.0</v>
      </c>
      <c r="S1000" s="16">
        <v>1611480.0</v>
      </c>
      <c r="T1000" s="18">
        <v>6.21E-7</v>
      </c>
      <c r="U1000" s="16">
        <v>0.0</v>
      </c>
      <c r="V1000" s="16">
        <v>0.0</v>
      </c>
      <c r="W1000" s="14" t="s">
        <v>7141</v>
      </c>
      <c r="X1000" s="17"/>
      <c r="Y1000" s="17"/>
      <c r="Z1000" s="16">
        <v>27.5</v>
      </c>
      <c r="AA1000" s="17"/>
      <c r="AB1000" s="16">
        <v>0.0</v>
      </c>
      <c r="AC1000" s="16">
        <v>0.01</v>
      </c>
      <c r="AD1000" s="16">
        <v>6.33</v>
      </c>
      <c r="AE1000" s="16">
        <v>0.0</v>
      </c>
      <c r="AF1000" s="16">
        <v>0.879</v>
      </c>
      <c r="AG1000" s="16">
        <v>1.0</v>
      </c>
      <c r="AH1000" s="16">
        <v>74916.0</v>
      </c>
      <c r="AI1000" s="16">
        <v>0.0</v>
      </c>
      <c r="AJ1000" s="16">
        <v>0.0</v>
      </c>
      <c r="AK1000" s="16">
        <v>0.0</v>
      </c>
      <c r="AL1000" s="16">
        <v>60006.0</v>
      </c>
      <c r="AM1000" s="16">
        <v>0.0</v>
      </c>
      <c r="AN1000" s="16">
        <v>0.0</v>
      </c>
      <c r="AO1000" s="16">
        <v>0.0</v>
      </c>
      <c r="AP1000" s="16">
        <v>29606.0</v>
      </c>
      <c r="AQ1000" s="16">
        <v>0.0</v>
      </c>
      <c r="AR1000" s="16">
        <v>0.0</v>
      </c>
      <c r="AS1000" s="16">
        <v>0.0</v>
      </c>
      <c r="AT1000" s="16">
        <v>44884.0</v>
      </c>
      <c r="AU1000" s="16">
        <v>0.0</v>
      </c>
      <c r="AV1000" s="16">
        <v>0.0</v>
      </c>
      <c r="AW1000" s="16">
        <v>0.0</v>
      </c>
      <c r="AX1000" s="16">
        <v>61484.0</v>
      </c>
      <c r="AY1000" s="16">
        <v>0.0</v>
      </c>
      <c r="AZ1000" s="16">
        <v>0.0</v>
      </c>
      <c r="BA1000" s="16">
        <v>0.0</v>
      </c>
      <c r="BB1000" s="16">
        <v>6082.0</v>
      </c>
      <c r="BC1000" s="16">
        <v>0.0</v>
      </c>
      <c r="BD1000" s="16">
        <v>0.0</v>
      </c>
      <c r="BE1000" s="16">
        <v>0.0</v>
      </c>
      <c r="BF1000" s="16">
        <v>1180032.0</v>
      </c>
      <c r="BG1000" s="16">
        <v>0.0</v>
      </c>
      <c r="BH1000" s="16">
        <v>0.0</v>
      </c>
      <c r="BI1000" s="16">
        <v>0.0</v>
      </c>
      <c r="BJ1000" s="16">
        <v>912.0</v>
      </c>
      <c r="BK1000" s="16">
        <v>0.0</v>
      </c>
      <c r="BL1000" s="16">
        <v>0.0</v>
      </c>
      <c r="BM1000" s="16">
        <v>0.0</v>
      </c>
      <c r="BN1000" s="16">
        <v>91090.0</v>
      </c>
      <c r="BO1000" s="16">
        <v>0.0</v>
      </c>
      <c r="BP1000" s="16">
        <v>0.0</v>
      </c>
      <c r="BQ1000" s="16">
        <v>0.0</v>
      </c>
      <c r="BR1000" s="16">
        <v>62468.0</v>
      </c>
      <c r="BS1000" s="16">
        <v>0.0</v>
      </c>
      <c r="BT1000" s="16">
        <v>0.0</v>
      </c>
    </row>
    <row r="1001">
      <c r="A1001" s="14" t="s">
        <v>8443</v>
      </c>
      <c r="B1001" s="16">
        <v>11.0</v>
      </c>
      <c r="C1001" s="16">
        <v>4091753.0</v>
      </c>
      <c r="D1001" s="14" t="s">
        <v>8444</v>
      </c>
      <c r="E1001" s="14" t="s">
        <v>2631</v>
      </c>
      <c r="F1001" s="14" t="s">
        <v>2630</v>
      </c>
      <c r="G1001" s="14" t="s">
        <v>6733</v>
      </c>
      <c r="H1001" s="14" t="s">
        <v>21</v>
      </c>
      <c r="I1001" s="14" t="s">
        <v>2978</v>
      </c>
      <c r="J1001" s="14" t="s">
        <v>4845</v>
      </c>
      <c r="K1001" s="14" t="s">
        <v>8445</v>
      </c>
      <c r="L1001" s="14" t="s">
        <v>8445</v>
      </c>
      <c r="M1001" s="14" t="s">
        <v>8446</v>
      </c>
      <c r="N1001" s="14" t="s">
        <v>4848</v>
      </c>
      <c r="P1001" s="17"/>
      <c r="Q1001" s="17"/>
      <c r="R1001" s="16">
        <v>1.0</v>
      </c>
      <c r="S1001" s="16">
        <v>1611534.0</v>
      </c>
      <c r="T1001" s="18">
        <v>6.21E-7</v>
      </c>
      <c r="U1001" s="16">
        <v>0.0</v>
      </c>
      <c r="V1001" s="16">
        <v>0.0</v>
      </c>
      <c r="W1001" s="14" t="s">
        <v>2978</v>
      </c>
      <c r="X1001" s="17"/>
      <c r="Y1001" s="17"/>
      <c r="Z1001" s="16">
        <v>8.56</v>
      </c>
      <c r="AA1001" s="17"/>
      <c r="AB1001" s="16">
        <v>0.0</v>
      </c>
      <c r="AC1001" s="16">
        <v>0.0</v>
      </c>
      <c r="AD1001" s="16">
        <v>4.16</v>
      </c>
      <c r="AE1001" s="17"/>
      <c r="AF1001" s="17"/>
      <c r="AG1001" s="16">
        <v>0.0</v>
      </c>
      <c r="AH1001" s="16">
        <v>74936.0</v>
      </c>
      <c r="AI1001" s="16">
        <v>0.0</v>
      </c>
      <c r="AJ1001" s="16">
        <v>0.0</v>
      </c>
      <c r="AK1001" s="16">
        <v>0.0</v>
      </c>
      <c r="AL1001" s="16">
        <v>60000.0</v>
      </c>
      <c r="AM1001" s="16">
        <v>0.0</v>
      </c>
      <c r="AN1001" s="16">
        <v>0.0</v>
      </c>
      <c r="AO1001" s="16">
        <v>0.0</v>
      </c>
      <c r="AP1001" s="16">
        <v>29608.0</v>
      </c>
      <c r="AQ1001" s="16">
        <v>0.0</v>
      </c>
      <c r="AR1001" s="16">
        <v>0.0</v>
      </c>
      <c r="AS1001" s="16">
        <v>0.0</v>
      </c>
      <c r="AT1001" s="16">
        <v>44890.0</v>
      </c>
      <c r="AU1001" s="16">
        <v>0.0</v>
      </c>
      <c r="AV1001" s="16">
        <v>0.0</v>
      </c>
      <c r="AW1001" s="16">
        <v>0.0</v>
      </c>
      <c r="AX1001" s="16">
        <v>61516.0</v>
      </c>
      <c r="AY1001" s="16">
        <v>0.0</v>
      </c>
      <c r="AZ1001" s="16">
        <v>0.0</v>
      </c>
      <c r="BA1001" s="16">
        <v>0.0</v>
      </c>
      <c r="BB1001" s="16">
        <v>6080.0</v>
      </c>
      <c r="BC1001" s="16">
        <v>0.0</v>
      </c>
      <c r="BD1001" s="16">
        <v>0.0</v>
      </c>
      <c r="BE1001" s="16">
        <v>0.0</v>
      </c>
      <c r="BF1001" s="16">
        <v>1180036.0</v>
      </c>
      <c r="BG1001" s="16">
        <v>0.0</v>
      </c>
      <c r="BH1001" s="16">
        <v>0.0</v>
      </c>
      <c r="BI1001" s="16">
        <v>0.0</v>
      </c>
      <c r="BJ1001" s="16">
        <v>912.0</v>
      </c>
      <c r="BK1001" s="16">
        <v>0.0</v>
      </c>
      <c r="BL1001" s="16">
        <v>0.0</v>
      </c>
      <c r="BM1001" s="16">
        <v>1.0</v>
      </c>
      <c r="BN1001" s="16">
        <v>91088.0</v>
      </c>
      <c r="BO1001" s="16">
        <v>0.0</v>
      </c>
      <c r="BP1001" s="16">
        <v>0.0</v>
      </c>
      <c r="BQ1001" s="16">
        <v>0.0</v>
      </c>
      <c r="BR1001" s="16">
        <v>62468.0</v>
      </c>
      <c r="BS1001" s="16">
        <v>0.0</v>
      </c>
      <c r="BT1001" s="16">
        <v>0.0</v>
      </c>
    </row>
    <row r="1002">
      <c r="A1002" s="14" t="s">
        <v>8447</v>
      </c>
      <c r="B1002" s="16">
        <v>11.0</v>
      </c>
      <c r="C1002" s="16">
        <v>4082339.0</v>
      </c>
      <c r="D1002" s="14" t="s">
        <v>8448</v>
      </c>
      <c r="E1002" s="14" t="s">
        <v>2631</v>
      </c>
      <c r="F1002" s="14" t="s">
        <v>2621</v>
      </c>
      <c r="G1002" s="14" t="s">
        <v>6733</v>
      </c>
      <c r="H1002" s="14" t="s">
        <v>21</v>
      </c>
      <c r="I1002" s="14" t="s">
        <v>2978</v>
      </c>
      <c r="J1002" s="14" t="s">
        <v>4845</v>
      </c>
      <c r="K1002" s="14" t="s">
        <v>5967</v>
      </c>
      <c r="L1002" s="14" t="s">
        <v>5967</v>
      </c>
      <c r="M1002" s="14" t="s">
        <v>8449</v>
      </c>
      <c r="N1002" s="14" t="s">
        <v>4848</v>
      </c>
      <c r="O1002" s="14" t="s">
        <v>4878</v>
      </c>
      <c r="P1002" s="16">
        <v>742655.0</v>
      </c>
      <c r="Q1002" s="17"/>
      <c r="R1002" s="16">
        <v>1.0</v>
      </c>
      <c r="S1002" s="16">
        <v>1611958.0</v>
      </c>
      <c r="T1002" s="18">
        <v>6.2E-7</v>
      </c>
      <c r="U1002" s="16">
        <v>0.0</v>
      </c>
      <c r="V1002" s="16">
        <v>0.0</v>
      </c>
      <c r="W1002" s="14" t="s">
        <v>2978</v>
      </c>
      <c r="X1002" s="17"/>
      <c r="Y1002" s="17"/>
      <c r="Z1002" s="16">
        <v>9.4</v>
      </c>
      <c r="AA1002" s="16">
        <v>0.135</v>
      </c>
      <c r="AB1002" s="16">
        <v>0.0</v>
      </c>
      <c r="AC1002" s="16">
        <v>0.0</v>
      </c>
      <c r="AD1002" s="16">
        <v>5.81</v>
      </c>
      <c r="AE1002" s="17"/>
      <c r="AF1002" s="17"/>
      <c r="AG1002" s="16">
        <v>0.0</v>
      </c>
      <c r="AH1002" s="16">
        <v>74876.0</v>
      </c>
      <c r="AI1002" s="16">
        <v>0.0</v>
      </c>
      <c r="AJ1002" s="16">
        <v>0.0</v>
      </c>
      <c r="AK1002" s="16">
        <v>0.0</v>
      </c>
      <c r="AL1002" s="16">
        <v>59816.0</v>
      </c>
      <c r="AM1002" s="16">
        <v>0.0</v>
      </c>
      <c r="AN1002" s="16">
        <v>0.0</v>
      </c>
      <c r="AO1002" s="16">
        <v>0.0</v>
      </c>
      <c r="AP1002" s="16">
        <v>29570.0</v>
      </c>
      <c r="AQ1002" s="16">
        <v>0.0</v>
      </c>
      <c r="AR1002" s="16">
        <v>0.0</v>
      </c>
      <c r="AS1002" s="16">
        <v>0.0</v>
      </c>
      <c r="AT1002" s="16">
        <v>44880.0</v>
      </c>
      <c r="AU1002" s="16">
        <v>0.0</v>
      </c>
      <c r="AV1002" s="16">
        <v>0.0</v>
      </c>
      <c r="AW1002" s="16">
        <v>0.0</v>
      </c>
      <c r="AX1002" s="16">
        <v>63942.0</v>
      </c>
      <c r="AY1002" s="16">
        <v>0.0</v>
      </c>
      <c r="AZ1002" s="16">
        <v>0.0</v>
      </c>
      <c r="BA1002" s="16">
        <v>0.0</v>
      </c>
      <c r="BB1002" s="16">
        <v>5304.0</v>
      </c>
      <c r="BC1002" s="16">
        <v>0.0</v>
      </c>
      <c r="BD1002" s="16">
        <v>0.0</v>
      </c>
      <c r="BE1002" s="16">
        <v>1.0</v>
      </c>
      <c r="BF1002" s="16">
        <v>1179472.0</v>
      </c>
      <c r="BG1002" s="16">
        <v>0.0</v>
      </c>
      <c r="BH1002" s="16">
        <v>0.0</v>
      </c>
      <c r="BI1002" s="16">
        <v>0.0</v>
      </c>
      <c r="BJ1002" s="16">
        <v>912.0</v>
      </c>
      <c r="BK1002" s="16">
        <v>0.0</v>
      </c>
      <c r="BL1002" s="16">
        <v>0.0</v>
      </c>
      <c r="BM1002" s="16">
        <v>0.0</v>
      </c>
      <c r="BN1002" s="16">
        <v>90804.0</v>
      </c>
      <c r="BO1002" s="16">
        <v>0.0</v>
      </c>
      <c r="BP1002" s="16">
        <v>0.0</v>
      </c>
      <c r="BQ1002" s="16">
        <v>0.0</v>
      </c>
      <c r="BR1002" s="16">
        <v>62382.0</v>
      </c>
      <c r="BS1002" s="16">
        <v>0.0</v>
      </c>
      <c r="BT1002" s="16">
        <v>0.0</v>
      </c>
    </row>
    <row r="1003">
      <c r="A1003" s="14" t="s">
        <v>8450</v>
      </c>
      <c r="B1003" s="16">
        <v>11.0</v>
      </c>
      <c r="C1003" s="16">
        <v>4074603.0</v>
      </c>
      <c r="D1003" s="14" t="s">
        <v>8451</v>
      </c>
      <c r="E1003" s="14" t="s">
        <v>2630</v>
      </c>
      <c r="F1003" s="14" t="s">
        <v>2621</v>
      </c>
      <c r="G1003" s="14" t="s">
        <v>6733</v>
      </c>
      <c r="H1003" s="14" t="s">
        <v>21</v>
      </c>
      <c r="I1003" s="14" t="s">
        <v>2978</v>
      </c>
      <c r="J1003" s="14" t="s">
        <v>4845</v>
      </c>
      <c r="K1003" s="14" t="s">
        <v>8452</v>
      </c>
      <c r="L1003" s="14" t="s">
        <v>8452</v>
      </c>
      <c r="M1003" s="14" t="s">
        <v>8453</v>
      </c>
      <c r="N1003" s="14" t="s">
        <v>409</v>
      </c>
      <c r="P1003" s="17"/>
      <c r="Q1003" s="17"/>
      <c r="R1003" s="16">
        <v>1.0</v>
      </c>
      <c r="S1003" s="16">
        <v>1612374.0</v>
      </c>
      <c r="T1003" s="18">
        <v>6.2E-7</v>
      </c>
      <c r="U1003" s="16">
        <v>0.0</v>
      </c>
      <c r="V1003" s="16">
        <v>0.0</v>
      </c>
      <c r="W1003" s="14" t="s">
        <v>2978</v>
      </c>
      <c r="X1003" s="17"/>
      <c r="Y1003" s="17"/>
      <c r="Z1003" s="16">
        <v>23.1</v>
      </c>
      <c r="AA1003" s="16">
        <v>0.165</v>
      </c>
      <c r="AB1003" s="16">
        <v>0.0</v>
      </c>
      <c r="AC1003" s="16">
        <v>0.0</v>
      </c>
      <c r="AD1003" s="16">
        <v>6.31</v>
      </c>
      <c r="AE1003" s="17"/>
      <c r="AF1003" s="17"/>
      <c r="AG1003" s="16">
        <v>1.0</v>
      </c>
      <c r="AH1003" s="16">
        <v>74904.0</v>
      </c>
      <c r="AI1003" s="16">
        <v>0.0</v>
      </c>
      <c r="AJ1003" s="16">
        <v>0.0</v>
      </c>
      <c r="AK1003" s="16">
        <v>0.0</v>
      </c>
      <c r="AL1003" s="16">
        <v>59758.0</v>
      </c>
      <c r="AM1003" s="16">
        <v>0.0</v>
      </c>
      <c r="AN1003" s="16">
        <v>0.0</v>
      </c>
      <c r="AO1003" s="16">
        <v>0.0</v>
      </c>
      <c r="AP1003" s="16">
        <v>29562.0</v>
      </c>
      <c r="AQ1003" s="16">
        <v>0.0</v>
      </c>
      <c r="AR1003" s="16">
        <v>0.0</v>
      </c>
      <c r="AS1003" s="16">
        <v>0.0</v>
      </c>
      <c r="AT1003" s="16">
        <v>44834.0</v>
      </c>
      <c r="AU1003" s="16">
        <v>0.0</v>
      </c>
      <c r="AV1003" s="16">
        <v>0.0</v>
      </c>
      <c r="AW1003" s="16">
        <v>0.0</v>
      </c>
      <c r="AX1003" s="16">
        <v>63930.0</v>
      </c>
      <c r="AY1003" s="16">
        <v>0.0</v>
      </c>
      <c r="AZ1003" s="16">
        <v>0.0</v>
      </c>
      <c r="BA1003" s="16">
        <v>0.0</v>
      </c>
      <c r="BB1003" s="16">
        <v>6076.0</v>
      </c>
      <c r="BC1003" s="16">
        <v>0.0</v>
      </c>
      <c r="BD1003" s="16">
        <v>0.0</v>
      </c>
      <c r="BE1003" s="16">
        <v>0.0</v>
      </c>
      <c r="BF1003" s="16">
        <v>1179310.0</v>
      </c>
      <c r="BG1003" s="16">
        <v>0.0</v>
      </c>
      <c r="BH1003" s="16">
        <v>0.0</v>
      </c>
      <c r="BI1003" s="16">
        <v>0.0</v>
      </c>
      <c r="BJ1003" s="16">
        <v>910.0</v>
      </c>
      <c r="BK1003" s="16">
        <v>0.0</v>
      </c>
      <c r="BL1003" s="16">
        <v>0.0</v>
      </c>
      <c r="BM1003" s="16">
        <v>0.0</v>
      </c>
      <c r="BN1003" s="16">
        <v>90678.0</v>
      </c>
      <c r="BO1003" s="16">
        <v>0.0</v>
      </c>
      <c r="BP1003" s="16">
        <v>0.0</v>
      </c>
      <c r="BQ1003" s="16">
        <v>0.0</v>
      </c>
      <c r="BR1003" s="16">
        <v>62412.0</v>
      </c>
      <c r="BS1003" s="16">
        <v>0.0</v>
      </c>
      <c r="BT1003" s="16">
        <v>0.0</v>
      </c>
    </row>
    <row r="1004">
      <c r="A1004" s="14" t="s">
        <v>8454</v>
      </c>
      <c r="B1004" s="16">
        <v>11.0</v>
      </c>
      <c r="C1004" s="16">
        <v>4074601.0</v>
      </c>
      <c r="D1004" s="17"/>
      <c r="E1004" s="14" t="s">
        <v>2622</v>
      </c>
      <c r="F1004" s="14" t="s">
        <v>2621</v>
      </c>
      <c r="G1004" s="14" t="s">
        <v>5166</v>
      </c>
      <c r="H1004" s="14" t="s">
        <v>2978</v>
      </c>
      <c r="I1004" s="14" t="s">
        <v>21</v>
      </c>
      <c r="J1004" s="14" t="s">
        <v>4845</v>
      </c>
      <c r="K1004" s="14" t="s">
        <v>8455</v>
      </c>
      <c r="L1004" s="14" t="s">
        <v>8455</v>
      </c>
      <c r="M1004" s="14" t="s">
        <v>8456</v>
      </c>
      <c r="N1004" s="14" t="s">
        <v>4848</v>
      </c>
      <c r="P1004" s="17"/>
      <c r="Q1004" s="17"/>
      <c r="R1004" s="16">
        <v>1.0</v>
      </c>
      <c r="S1004" s="16">
        <v>1612668.0</v>
      </c>
      <c r="T1004" s="18">
        <v>6.2E-7</v>
      </c>
      <c r="U1004" s="16">
        <v>0.0</v>
      </c>
      <c r="V1004" s="16">
        <v>0.0</v>
      </c>
      <c r="W1004" s="14" t="s">
        <v>2978</v>
      </c>
      <c r="X1004" s="17"/>
      <c r="Y1004" s="17"/>
      <c r="Z1004" s="16">
        <v>10.0</v>
      </c>
      <c r="AA1004" s="16">
        <v>0.051</v>
      </c>
      <c r="AB1004" s="16">
        <v>0.0</v>
      </c>
      <c r="AC1004" s="16">
        <v>0.0</v>
      </c>
      <c r="AD1004" s="16">
        <v>0.682</v>
      </c>
      <c r="AE1004" s="17"/>
      <c r="AF1004" s="17"/>
      <c r="AG1004" s="16">
        <v>0.0</v>
      </c>
      <c r="AH1004" s="16">
        <v>75004.0</v>
      </c>
      <c r="AI1004" s="16">
        <v>0.0</v>
      </c>
      <c r="AJ1004" s="16">
        <v>0.0</v>
      </c>
      <c r="AK1004" s="16">
        <v>0.0</v>
      </c>
      <c r="AL1004" s="16">
        <v>59824.0</v>
      </c>
      <c r="AM1004" s="16">
        <v>0.0</v>
      </c>
      <c r="AN1004" s="16">
        <v>0.0</v>
      </c>
      <c r="AO1004" s="16">
        <v>0.0</v>
      </c>
      <c r="AP1004" s="16">
        <v>29560.0</v>
      </c>
      <c r="AQ1004" s="16">
        <v>0.0</v>
      </c>
      <c r="AR1004" s="16">
        <v>0.0</v>
      </c>
      <c r="AS1004" s="16">
        <v>0.0</v>
      </c>
      <c r="AT1004" s="16">
        <v>44818.0</v>
      </c>
      <c r="AU1004" s="16">
        <v>0.0</v>
      </c>
      <c r="AV1004" s="16">
        <v>0.0</v>
      </c>
      <c r="AW1004" s="16">
        <v>0.0</v>
      </c>
      <c r="AX1004" s="16">
        <v>63936.0</v>
      </c>
      <c r="AY1004" s="16">
        <v>0.0</v>
      </c>
      <c r="AZ1004" s="16">
        <v>0.0</v>
      </c>
      <c r="BA1004" s="16">
        <v>0.0</v>
      </c>
      <c r="BB1004" s="16">
        <v>6050.0</v>
      </c>
      <c r="BC1004" s="16">
        <v>0.0</v>
      </c>
      <c r="BD1004" s="16">
        <v>0.0</v>
      </c>
      <c r="BE1004" s="16">
        <v>1.0</v>
      </c>
      <c r="BF1004" s="16">
        <v>1179398.0</v>
      </c>
      <c r="BG1004" s="16">
        <v>0.0</v>
      </c>
      <c r="BH1004" s="16">
        <v>0.0</v>
      </c>
      <c r="BI1004" s="16">
        <v>0.0</v>
      </c>
      <c r="BJ1004" s="16">
        <v>910.0</v>
      </c>
      <c r="BK1004" s="16">
        <v>0.0</v>
      </c>
      <c r="BL1004" s="16">
        <v>0.0</v>
      </c>
      <c r="BM1004" s="16">
        <v>0.0</v>
      </c>
      <c r="BN1004" s="16">
        <v>90730.0</v>
      </c>
      <c r="BO1004" s="16">
        <v>0.0</v>
      </c>
      <c r="BP1004" s="16">
        <v>0.0</v>
      </c>
      <c r="BQ1004" s="16">
        <v>0.0</v>
      </c>
      <c r="BR1004" s="16">
        <v>62438.0</v>
      </c>
      <c r="BS1004" s="16">
        <v>0.0</v>
      </c>
      <c r="BT1004" s="16">
        <v>0.0</v>
      </c>
    </row>
    <row r="1005">
      <c r="A1005" s="14" t="s">
        <v>8457</v>
      </c>
      <c r="B1005" s="16">
        <v>11.0</v>
      </c>
      <c r="C1005" s="16">
        <v>4083498.0</v>
      </c>
      <c r="D1005" s="14" t="s">
        <v>8458</v>
      </c>
      <c r="E1005" s="14" t="s">
        <v>2621</v>
      </c>
      <c r="F1005" s="14" t="s">
        <v>2622</v>
      </c>
      <c r="G1005" s="14" t="s">
        <v>6733</v>
      </c>
      <c r="H1005" s="14" t="s">
        <v>21</v>
      </c>
      <c r="I1005" s="14" t="s">
        <v>2978</v>
      </c>
      <c r="J1005" s="14" t="s">
        <v>4845</v>
      </c>
      <c r="K1005" s="14" t="s">
        <v>8459</v>
      </c>
      <c r="L1005" s="14" t="s">
        <v>8459</v>
      </c>
      <c r="M1005" s="14" t="s">
        <v>8460</v>
      </c>
      <c r="N1005" s="14" t="s">
        <v>409</v>
      </c>
      <c r="P1005" s="17"/>
      <c r="Q1005" s="17"/>
      <c r="R1005" s="16">
        <v>1.0</v>
      </c>
      <c r="S1005" s="16">
        <v>1612690.0</v>
      </c>
      <c r="T1005" s="18">
        <v>6.2E-7</v>
      </c>
      <c r="U1005" s="16">
        <v>0.0</v>
      </c>
      <c r="V1005" s="16">
        <v>0.0</v>
      </c>
      <c r="W1005" s="14" t="s">
        <v>2978</v>
      </c>
      <c r="X1005" s="17"/>
      <c r="Y1005" s="17"/>
      <c r="Z1005" s="16">
        <v>32.0</v>
      </c>
      <c r="AA1005" s="17"/>
      <c r="AB1005" s="16">
        <v>0.08</v>
      </c>
      <c r="AC1005" s="16">
        <v>-0.08</v>
      </c>
      <c r="AD1005" s="16">
        <v>6.33</v>
      </c>
      <c r="AE1005" s="17"/>
      <c r="AF1005" s="17"/>
      <c r="AG1005" s="16">
        <v>0.0</v>
      </c>
      <c r="AH1005" s="16">
        <v>74910.0</v>
      </c>
      <c r="AI1005" s="16">
        <v>0.0</v>
      </c>
      <c r="AJ1005" s="16">
        <v>0.0</v>
      </c>
      <c r="AK1005" s="16">
        <v>0.0</v>
      </c>
      <c r="AL1005" s="16">
        <v>59788.0</v>
      </c>
      <c r="AM1005" s="16">
        <v>0.0</v>
      </c>
      <c r="AN1005" s="16">
        <v>0.0</v>
      </c>
      <c r="AO1005" s="16">
        <v>0.0</v>
      </c>
      <c r="AP1005" s="16">
        <v>29582.0</v>
      </c>
      <c r="AQ1005" s="16">
        <v>0.0</v>
      </c>
      <c r="AR1005" s="16">
        <v>0.0</v>
      </c>
      <c r="AS1005" s="16">
        <v>1.0</v>
      </c>
      <c r="AT1005" s="16">
        <v>44864.0</v>
      </c>
      <c r="AU1005" s="16">
        <v>0.0</v>
      </c>
      <c r="AV1005" s="16">
        <v>0.0</v>
      </c>
      <c r="AW1005" s="16">
        <v>0.0</v>
      </c>
      <c r="AX1005" s="16">
        <v>63980.0</v>
      </c>
      <c r="AY1005" s="16">
        <v>0.0</v>
      </c>
      <c r="AZ1005" s="16">
        <v>0.0</v>
      </c>
      <c r="BA1005" s="16">
        <v>0.0</v>
      </c>
      <c r="BB1005" s="16">
        <v>6084.0</v>
      </c>
      <c r="BC1005" s="16">
        <v>0.0</v>
      </c>
      <c r="BD1005" s="16">
        <v>0.0</v>
      </c>
      <c r="BE1005" s="16">
        <v>0.0</v>
      </c>
      <c r="BF1005" s="16">
        <v>1179274.0</v>
      </c>
      <c r="BG1005" s="16">
        <v>0.0</v>
      </c>
      <c r="BH1005" s="16">
        <v>0.0</v>
      </c>
      <c r="BI1005" s="16">
        <v>0.0</v>
      </c>
      <c r="BJ1005" s="16">
        <v>912.0</v>
      </c>
      <c r="BK1005" s="16">
        <v>0.0</v>
      </c>
      <c r="BL1005" s="16">
        <v>0.0</v>
      </c>
      <c r="BM1005" s="16">
        <v>0.0</v>
      </c>
      <c r="BN1005" s="16">
        <v>90860.0</v>
      </c>
      <c r="BO1005" s="16">
        <v>0.0</v>
      </c>
      <c r="BP1005" s="16">
        <v>0.0</v>
      </c>
      <c r="BQ1005" s="16">
        <v>0.0</v>
      </c>
      <c r="BR1005" s="16">
        <v>62436.0</v>
      </c>
      <c r="BS1005" s="16">
        <v>0.0</v>
      </c>
      <c r="BT1005" s="16">
        <v>0.0</v>
      </c>
    </row>
    <row r="1006">
      <c r="A1006" s="14" t="s">
        <v>8461</v>
      </c>
      <c r="B1006" s="16">
        <v>11.0</v>
      </c>
      <c r="C1006" s="16">
        <v>4091746.0</v>
      </c>
      <c r="D1006" s="17"/>
      <c r="E1006" s="14" t="s">
        <v>2622</v>
      </c>
      <c r="F1006" s="14" t="s">
        <v>2631</v>
      </c>
      <c r="G1006" s="14" t="s">
        <v>5166</v>
      </c>
      <c r="H1006" s="14" t="s">
        <v>2978</v>
      </c>
      <c r="I1006" s="14" t="s">
        <v>21</v>
      </c>
      <c r="J1006" s="14" t="s">
        <v>4845</v>
      </c>
      <c r="K1006" s="14" t="s">
        <v>8462</v>
      </c>
      <c r="L1006" s="14" t="s">
        <v>8462</v>
      </c>
      <c r="M1006" s="14" t="s">
        <v>8463</v>
      </c>
      <c r="N1006" s="14" t="s">
        <v>409</v>
      </c>
      <c r="P1006" s="17"/>
      <c r="Q1006" s="17"/>
      <c r="R1006" s="16">
        <v>1.0</v>
      </c>
      <c r="S1006" s="16">
        <v>1612706.0</v>
      </c>
      <c r="T1006" s="18">
        <v>6.2E-7</v>
      </c>
      <c r="U1006" s="16">
        <v>0.0</v>
      </c>
      <c r="V1006" s="16">
        <v>0.0</v>
      </c>
      <c r="W1006" s="14" t="s">
        <v>2978</v>
      </c>
      <c r="X1006" s="17"/>
      <c r="Y1006" s="17"/>
      <c r="Z1006" s="16">
        <v>21.7</v>
      </c>
      <c r="AA1006" s="17"/>
      <c r="AB1006" s="16">
        <v>0.0</v>
      </c>
      <c r="AC1006" s="16">
        <v>0.03</v>
      </c>
      <c r="AD1006" s="16">
        <v>8.9</v>
      </c>
      <c r="AE1006" s="16">
        <v>0.04</v>
      </c>
      <c r="AF1006" s="16">
        <v>0.271</v>
      </c>
      <c r="AG1006" s="16">
        <v>0.0</v>
      </c>
      <c r="AH1006" s="16">
        <v>75060.0</v>
      </c>
      <c r="AI1006" s="16">
        <v>0.0</v>
      </c>
      <c r="AJ1006" s="16">
        <v>0.0</v>
      </c>
      <c r="AK1006" s="16">
        <v>0.0</v>
      </c>
      <c r="AL1006" s="16">
        <v>60030.0</v>
      </c>
      <c r="AM1006" s="16">
        <v>0.0</v>
      </c>
      <c r="AN1006" s="16">
        <v>0.0</v>
      </c>
      <c r="AO1006" s="16">
        <v>0.0</v>
      </c>
      <c r="AP1006" s="16">
        <v>29608.0</v>
      </c>
      <c r="AQ1006" s="16">
        <v>0.0</v>
      </c>
      <c r="AR1006" s="16">
        <v>0.0</v>
      </c>
      <c r="AS1006" s="16">
        <v>0.0</v>
      </c>
      <c r="AT1006" s="16">
        <v>44880.0</v>
      </c>
      <c r="AU1006" s="16">
        <v>0.0</v>
      </c>
      <c r="AV1006" s="16">
        <v>0.0</v>
      </c>
      <c r="AW1006" s="16">
        <v>0.0</v>
      </c>
      <c r="AX1006" s="16">
        <v>62530.0</v>
      </c>
      <c r="AY1006" s="16">
        <v>0.0</v>
      </c>
      <c r="AZ1006" s="16">
        <v>0.0</v>
      </c>
      <c r="BA1006" s="16">
        <v>0.0</v>
      </c>
      <c r="BB1006" s="16">
        <v>6060.0</v>
      </c>
      <c r="BC1006" s="16">
        <v>0.0</v>
      </c>
      <c r="BD1006" s="16">
        <v>0.0</v>
      </c>
      <c r="BE1006" s="16">
        <v>0.0</v>
      </c>
      <c r="BF1006" s="16">
        <v>1180040.0</v>
      </c>
      <c r="BG1006" s="16">
        <v>0.0</v>
      </c>
      <c r="BH1006" s="16">
        <v>0.0</v>
      </c>
      <c r="BI1006" s="16">
        <v>0.0</v>
      </c>
      <c r="BJ1006" s="16">
        <v>912.0</v>
      </c>
      <c r="BK1006" s="16">
        <v>0.0</v>
      </c>
      <c r="BL1006" s="16">
        <v>0.0</v>
      </c>
      <c r="BM1006" s="16">
        <v>1.0</v>
      </c>
      <c r="BN1006" s="16">
        <v>91088.0</v>
      </c>
      <c r="BO1006" s="16">
        <v>0.0</v>
      </c>
      <c r="BP1006" s="16">
        <v>0.0</v>
      </c>
      <c r="BQ1006" s="16">
        <v>0.0</v>
      </c>
      <c r="BR1006" s="16">
        <v>62498.0</v>
      </c>
      <c r="BS1006" s="16">
        <v>0.0</v>
      </c>
      <c r="BT1006" s="16">
        <v>0.0</v>
      </c>
    </row>
    <row r="1007">
      <c r="A1007" s="14" t="s">
        <v>8464</v>
      </c>
      <c r="B1007" s="16">
        <v>11.0</v>
      </c>
      <c r="C1007" s="16">
        <v>4086586.0</v>
      </c>
      <c r="D1007" s="14" t="s">
        <v>7218</v>
      </c>
      <c r="E1007" s="14" t="s">
        <v>2630</v>
      </c>
      <c r="F1007" s="14" t="s">
        <v>2622</v>
      </c>
      <c r="G1007" s="14" t="s">
        <v>6733</v>
      </c>
      <c r="H1007" s="14" t="s">
        <v>21</v>
      </c>
      <c r="I1007" s="14" t="s">
        <v>2978</v>
      </c>
      <c r="J1007" s="14" t="s">
        <v>4852</v>
      </c>
      <c r="K1007" s="14" t="s">
        <v>7219</v>
      </c>
      <c r="L1007" s="14" t="s">
        <v>7219</v>
      </c>
      <c r="M1007" s="14" t="s">
        <v>8465</v>
      </c>
      <c r="N1007" s="14" t="s">
        <v>4848</v>
      </c>
      <c r="P1007" s="17"/>
      <c r="Q1007" s="17"/>
      <c r="R1007" s="16">
        <v>1.0</v>
      </c>
      <c r="S1007" s="16">
        <v>1612862.0</v>
      </c>
      <c r="T1007" s="18">
        <v>6.2E-7</v>
      </c>
      <c r="U1007" s="16">
        <v>0.0</v>
      </c>
      <c r="V1007" s="16">
        <v>0.0</v>
      </c>
      <c r="W1007" s="14" t="s">
        <v>2978</v>
      </c>
      <c r="X1007" s="17"/>
      <c r="Y1007" s="17"/>
      <c r="Z1007" s="16">
        <v>1.42</v>
      </c>
      <c r="AA1007" s="17"/>
      <c r="AB1007" s="16">
        <v>0.0</v>
      </c>
      <c r="AC1007" s="16">
        <v>-0.03</v>
      </c>
      <c r="AD1007" s="16">
        <v>-0.565</v>
      </c>
      <c r="AE1007" s="17"/>
      <c r="AF1007" s="17"/>
      <c r="AG1007" s="16">
        <v>0.0</v>
      </c>
      <c r="AH1007" s="16">
        <v>74908.0</v>
      </c>
      <c r="AI1007" s="16">
        <v>0.0</v>
      </c>
      <c r="AJ1007" s="16">
        <v>0.0</v>
      </c>
      <c r="AK1007" s="16">
        <v>0.0</v>
      </c>
      <c r="AL1007" s="16">
        <v>59908.0</v>
      </c>
      <c r="AM1007" s="16">
        <v>0.0</v>
      </c>
      <c r="AN1007" s="16">
        <v>0.0</v>
      </c>
      <c r="AO1007" s="16">
        <v>0.0</v>
      </c>
      <c r="AP1007" s="16">
        <v>29568.0</v>
      </c>
      <c r="AQ1007" s="16">
        <v>0.0</v>
      </c>
      <c r="AR1007" s="16">
        <v>0.0</v>
      </c>
      <c r="AS1007" s="16">
        <v>1.0</v>
      </c>
      <c r="AT1007" s="16">
        <v>44874.0</v>
      </c>
      <c r="AU1007" s="16">
        <v>0.0</v>
      </c>
      <c r="AV1007" s="16">
        <v>0.0</v>
      </c>
      <c r="AW1007" s="16">
        <v>0.0</v>
      </c>
      <c r="AX1007" s="16">
        <v>63960.0</v>
      </c>
      <c r="AY1007" s="16">
        <v>0.0</v>
      </c>
      <c r="AZ1007" s="16">
        <v>0.0</v>
      </c>
      <c r="BA1007" s="16">
        <v>0.0</v>
      </c>
      <c r="BB1007" s="16">
        <v>6082.0</v>
      </c>
      <c r="BC1007" s="16">
        <v>0.0</v>
      </c>
      <c r="BD1007" s="16">
        <v>0.0</v>
      </c>
      <c r="BE1007" s="16">
        <v>0.0</v>
      </c>
      <c r="BF1007" s="16">
        <v>1179426.0</v>
      </c>
      <c r="BG1007" s="16">
        <v>0.0</v>
      </c>
      <c r="BH1007" s="16">
        <v>0.0</v>
      </c>
      <c r="BI1007" s="16">
        <v>0.0</v>
      </c>
      <c r="BJ1007" s="16">
        <v>912.0</v>
      </c>
      <c r="BK1007" s="16">
        <v>0.0</v>
      </c>
      <c r="BL1007" s="16">
        <v>0.0</v>
      </c>
      <c r="BM1007" s="16">
        <v>0.0</v>
      </c>
      <c r="BN1007" s="16">
        <v>90794.0</v>
      </c>
      <c r="BO1007" s="16">
        <v>0.0</v>
      </c>
      <c r="BP1007" s="16">
        <v>0.0</v>
      </c>
      <c r="BQ1007" s="16">
        <v>0.0</v>
      </c>
      <c r="BR1007" s="16">
        <v>62430.0</v>
      </c>
      <c r="BS1007" s="16">
        <v>0.0</v>
      </c>
      <c r="BT1007" s="16">
        <v>0.0</v>
      </c>
    </row>
    <row r="1008">
      <c r="A1008" s="14" t="s">
        <v>8466</v>
      </c>
      <c r="B1008" s="16">
        <v>11.0</v>
      </c>
      <c r="C1008" s="16">
        <v>4091743.0</v>
      </c>
      <c r="D1008" s="17"/>
      <c r="E1008" s="14" t="s">
        <v>2631</v>
      </c>
      <c r="F1008" s="14" t="s">
        <v>2622</v>
      </c>
      <c r="G1008" s="14" t="s">
        <v>5166</v>
      </c>
      <c r="H1008" s="14" t="s">
        <v>2978</v>
      </c>
      <c r="I1008" s="14" t="s">
        <v>21</v>
      </c>
      <c r="J1008" s="14" t="s">
        <v>4845</v>
      </c>
      <c r="K1008" s="14" t="s">
        <v>8467</v>
      </c>
      <c r="L1008" s="14" t="s">
        <v>8467</v>
      </c>
      <c r="M1008" s="14" t="s">
        <v>8468</v>
      </c>
      <c r="N1008" s="14" t="s">
        <v>409</v>
      </c>
      <c r="P1008" s="17"/>
      <c r="Q1008" s="17"/>
      <c r="R1008" s="16">
        <v>1.0</v>
      </c>
      <c r="S1008" s="16">
        <v>1612866.0</v>
      </c>
      <c r="T1008" s="18">
        <v>6.2E-7</v>
      </c>
      <c r="U1008" s="16">
        <v>0.0</v>
      </c>
      <c r="V1008" s="16">
        <v>0.0</v>
      </c>
      <c r="W1008" s="14" t="s">
        <v>2978</v>
      </c>
      <c r="X1008" s="17"/>
      <c r="Y1008" s="17"/>
      <c r="Z1008" s="16">
        <v>19.4</v>
      </c>
      <c r="AA1008" s="17"/>
      <c r="AB1008" s="16">
        <v>0.0</v>
      </c>
      <c r="AC1008" s="16">
        <v>0.0</v>
      </c>
      <c r="AD1008" s="16">
        <v>8.8</v>
      </c>
      <c r="AE1008" s="16">
        <v>0.64</v>
      </c>
      <c r="AF1008" s="16">
        <v>0.013</v>
      </c>
      <c r="AG1008" s="16">
        <v>1.0</v>
      </c>
      <c r="AH1008" s="16">
        <v>75056.0</v>
      </c>
      <c r="AI1008" s="16">
        <v>0.0</v>
      </c>
      <c r="AJ1008" s="16">
        <v>0.0</v>
      </c>
      <c r="AK1008" s="16">
        <v>0.0</v>
      </c>
      <c r="AL1008" s="16">
        <v>60034.0</v>
      </c>
      <c r="AM1008" s="16">
        <v>0.0</v>
      </c>
      <c r="AN1008" s="16">
        <v>0.0</v>
      </c>
      <c r="AO1008" s="16">
        <v>0.0</v>
      </c>
      <c r="AP1008" s="16">
        <v>29608.0</v>
      </c>
      <c r="AQ1008" s="16">
        <v>0.0</v>
      </c>
      <c r="AR1008" s="16">
        <v>0.0</v>
      </c>
      <c r="AS1008" s="16">
        <v>0.0</v>
      </c>
      <c r="AT1008" s="16">
        <v>44880.0</v>
      </c>
      <c r="AU1008" s="16">
        <v>0.0</v>
      </c>
      <c r="AV1008" s="16">
        <v>0.0</v>
      </c>
      <c r="AW1008" s="16">
        <v>0.0</v>
      </c>
      <c r="AX1008" s="16">
        <v>62698.0</v>
      </c>
      <c r="AY1008" s="16">
        <v>0.0</v>
      </c>
      <c r="AZ1008" s="16">
        <v>0.0</v>
      </c>
      <c r="BA1008" s="16">
        <v>0.0</v>
      </c>
      <c r="BB1008" s="16">
        <v>6062.0</v>
      </c>
      <c r="BC1008" s="16">
        <v>0.0</v>
      </c>
      <c r="BD1008" s="16">
        <v>0.0</v>
      </c>
      <c r="BE1008" s="16">
        <v>0.0</v>
      </c>
      <c r="BF1008" s="16">
        <v>1180034.0</v>
      </c>
      <c r="BG1008" s="16">
        <v>0.0</v>
      </c>
      <c r="BH1008" s="16">
        <v>0.0</v>
      </c>
      <c r="BI1008" s="16">
        <v>0.0</v>
      </c>
      <c r="BJ1008" s="16">
        <v>912.0</v>
      </c>
      <c r="BK1008" s="16">
        <v>0.0</v>
      </c>
      <c r="BL1008" s="16">
        <v>0.0</v>
      </c>
      <c r="BM1008" s="16">
        <v>0.0</v>
      </c>
      <c r="BN1008" s="16">
        <v>91084.0</v>
      </c>
      <c r="BO1008" s="16">
        <v>0.0</v>
      </c>
      <c r="BP1008" s="16">
        <v>0.0</v>
      </c>
      <c r="BQ1008" s="16">
        <v>0.0</v>
      </c>
      <c r="BR1008" s="16">
        <v>62498.0</v>
      </c>
      <c r="BS1008" s="16">
        <v>0.0</v>
      </c>
      <c r="BT1008" s="16">
        <v>0.0</v>
      </c>
    </row>
    <row r="1009">
      <c r="A1009" s="14" t="s">
        <v>8469</v>
      </c>
      <c r="B1009" s="16">
        <v>11.0</v>
      </c>
      <c r="C1009" s="16">
        <v>4086584.0</v>
      </c>
      <c r="D1009" s="14" t="s">
        <v>8470</v>
      </c>
      <c r="E1009" s="14" t="s">
        <v>2631</v>
      </c>
      <c r="F1009" s="14" t="s">
        <v>2622</v>
      </c>
      <c r="G1009" s="14" t="s">
        <v>6733</v>
      </c>
      <c r="H1009" s="14" t="s">
        <v>21</v>
      </c>
      <c r="I1009" s="14" t="s">
        <v>2978</v>
      </c>
      <c r="J1009" s="14" t="s">
        <v>4852</v>
      </c>
      <c r="K1009" s="14" t="s">
        <v>8471</v>
      </c>
      <c r="L1009" s="14" t="s">
        <v>8471</v>
      </c>
      <c r="M1009" s="14" t="s">
        <v>8472</v>
      </c>
      <c r="N1009" s="14" t="s">
        <v>409</v>
      </c>
      <c r="P1009" s="17"/>
      <c r="Q1009" s="17"/>
      <c r="R1009" s="16">
        <v>1.0</v>
      </c>
      <c r="S1009" s="16">
        <v>1612884.0</v>
      </c>
      <c r="T1009" s="18">
        <v>6.2E-7</v>
      </c>
      <c r="U1009" s="16">
        <v>0.0</v>
      </c>
      <c r="V1009" s="16">
        <v>0.0</v>
      </c>
      <c r="W1009" s="14" t="s">
        <v>2978</v>
      </c>
      <c r="X1009" s="17"/>
      <c r="Y1009" s="17"/>
      <c r="Z1009" s="16">
        <v>20.7</v>
      </c>
      <c r="AA1009" s="17"/>
      <c r="AB1009" s="16">
        <v>0.04</v>
      </c>
      <c r="AC1009" s="16">
        <v>-0.09</v>
      </c>
      <c r="AD1009" s="16">
        <v>8.74</v>
      </c>
      <c r="AE1009" s="17"/>
      <c r="AF1009" s="17"/>
      <c r="AG1009" s="16">
        <v>0.0</v>
      </c>
      <c r="AH1009" s="16">
        <v>74884.0</v>
      </c>
      <c r="AI1009" s="16">
        <v>0.0</v>
      </c>
      <c r="AJ1009" s="16">
        <v>0.0</v>
      </c>
      <c r="AK1009" s="16">
        <v>0.0</v>
      </c>
      <c r="AL1009" s="16">
        <v>59912.0</v>
      </c>
      <c r="AM1009" s="16">
        <v>0.0</v>
      </c>
      <c r="AN1009" s="16">
        <v>0.0</v>
      </c>
      <c r="AO1009" s="16">
        <v>0.0</v>
      </c>
      <c r="AP1009" s="16">
        <v>29570.0</v>
      </c>
      <c r="AQ1009" s="16">
        <v>0.0</v>
      </c>
      <c r="AR1009" s="16">
        <v>0.0</v>
      </c>
      <c r="AS1009" s="16">
        <v>0.0</v>
      </c>
      <c r="AT1009" s="16">
        <v>44876.0</v>
      </c>
      <c r="AU1009" s="16">
        <v>0.0</v>
      </c>
      <c r="AV1009" s="16">
        <v>0.0</v>
      </c>
      <c r="AW1009" s="16">
        <v>0.0</v>
      </c>
      <c r="AX1009" s="16">
        <v>63972.0</v>
      </c>
      <c r="AY1009" s="16">
        <v>0.0</v>
      </c>
      <c r="AZ1009" s="16">
        <v>0.0</v>
      </c>
      <c r="BA1009" s="16">
        <v>0.0</v>
      </c>
      <c r="BB1009" s="16">
        <v>6082.0</v>
      </c>
      <c r="BC1009" s="16">
        <v>0.0</v>
      </c>
      <c r="BD1009" s="16">
        <v>0.0</v>
      </c>
      <c r="BE1009" s="16">
        <v>0.0</v>
      </c>
      <c r="BF1009" s="16">
        <v>1179458.0</v>
      </c>
      <c r="BG1009" s="16">
        <v>0.0</v>
      </c>
      <c r="BH1009" s="16">
        <v>0.0</v>
      </c>
      <c r="BI1009" s="16">
        <v>0.0</v>
      </c>
      <c r="BJ1009" s="16">
        <v>912.0</v>
      </c>
      <c r="BK1009" s="16">
        <v>0.0</v>
      </c>
      <c r="BL1009" s="16">
        <v>0.0</v>
      </c>
      <c r="BM1009" s="16">
        <v>1.0</v>
      </c>
      <c r="BN1009" s="16">
        <v>90784.0</v>
      </c>
      <c r="BO1009" s="16">
        <v>0.0</v>
      </c>
      <c r="BP1009" s="16">
        <v>0.0</v>
      </c>
      <c r="BQ1009" s="16">
        <v>0.0</v>
      </c>
      <c r="BR1009" s="16">
        <v>62434.0</v>
      </c>
      <c r="BS1009" s="16">
        <v>0.0</v>
      </c>
      <c r="BT1009" s="16">
        <v>0.0</v>
      </c>
    </row>
    <row r="1010">
      <c r="A1010" s="14" t="s">
        <v>8473</v>
      </c>
      <c r="B1010" s="16">
        <v>11.0</v>
      </c>
      <c r="C1010" s="16">
        <v>4082330.0</v>
      </c>
      <c r="D1010" s="14" t="s">
        <v>8474</v>
      </c>
      <c r="E1010" s="14" t="s">
        <v>2631</v>
      </c>
      <c r="F1010" s="14" t="s">
        <v>2622</v>
      </c>
      <c r="G1010" s="14" t="s">
        <v>5166</v>
      </c>
      <c r="H1010" s="14" t="s">
        <v>2978</v>
      </c>
      <c r="I1010" s="14" t="s">
        <v>21</v>
      </c>
      <c r="J1010" s="14" t="s">
        <v>4845</v>
      </c>
      <c r="K1010" s="14" t="s">
        <v>8475</v>
      </c>
      <c r="L1010" s="14" t="s">
        <v>8475</v>
      </c>
      <c r="M1010" s="14" t="s">
        <v>8476</v>
      </c>
      <c r="N1010" s="14" t="s">
        <v>409</v>
      </c>
      <c r="P1010" s="17"/>
      <c r="Q1010" s="17"/>
      <c r="R1010" s="16">
        <v>1.0</v>
      </c>
      <c r="S1010" s="16">
        <v>1612890.0</v>
      </c>
      <c r="T1010" s="18">
        <v>6.2E-7</v>
      </c>
      <c r="U1010" s="16">
        <v>0.0</v>
      </c>
      <c r="V1010" s="16">
        <v>0.0</v>
      </c>
      <c r="W1010" s="14" t="s">
        <v>2978</v>
      </c>
      <c r="X1010" s="17"/>
      <c r="Y1010" s="17"/>
      <c r="Z1010" s="16">
        <v>23.8</v>
      </c>
      <c r="AA1010" s="16">
        <v>0.316</v>
      </c>
      <c r="AB1010" s="16">
        <v>0.0</v>
      </c>
      <c r="AC1010" s="16">
        <v>0.0</v>
      </c>
      <c r="AD1010" s="16">
        <v>2.82</v>
      </c>
      <c r="AE1010" s="16">
        <v>0.01</v>
      </c>
      <c r="AF1010" s="16">
        <v>0.841</v>
      </c>
      <c r="AG1010" s="16">
        <v>0.0</v>
      </c>
      <c r="AH1010" s="16">
        <v>75032.0</v>
      </c>
      <c r="AI1010" s="16">
        <v>0.0</v>
      </c>
      <c r="AJ1010" s="16">
        <v>0.0</v>
      </c>
      <c r="AK1010" s="16">
        <v>0.0</v>
      </c>
      <c r="AL1010" s="16">
        <v>59912.0</v>
      </c>
      <c r="AM1010" s="16">
        <v>0.0</v>
      </c>
      <c r="AN1010" s="16">
        <v>0.0</v>
      </c>
      <c r="AO1010" s="16">
        <v>0.0</v>
      </c>
      <c r="AP1010" s="16">
        <v>29584.0</v>
      </c>
      <c r="AQ1010" s="16">
        <v>0.0</v>
      </c>
      <c r="AR1010" s="16">
        <v>0.0</v>
      </c>
      <c r="AS1010" s="16">
        <v>1.0</v>
      </c>
      <c r="AT1010" s="16">
        <v>44884.0</v>
      </c>
      <c r="AU1010" s="16">
        <v>0.0</v>
      </c>
      <c r="AV1010" s="16">
        <v>0.0</v>
      </c>
      <c r="AW1010" s="16">
        <v>0.0</v>
      </c>
      <c r="AX1010" s="16">
        <v>63992.0</v>
      </c>
      <c r="AY1010" s="16">
        <v>0.0</v>
      </c>
      <c r="AZ1010" s="16">
        <v>0.0</v>
      </c>
      <c r="BA1010" s="16">
        <v>0.0</v>
      </c>
      <c r="BB1010" s="16">
        <v>5418.0</v>
      </c>
      <c r="BC1010" s="16">
        <v>0.0</v>
      </c>
      <c r="BD1010" s="16">
        <v>0.0</v>
      </c>
      <c r="BE1010" s="16">
        <v>0.0</v>
      </c>
      <c r="BF1010" s="16">
        <v>1179798.0</v>
      </c>
      <c r="BG1010" s="16">
        <v>0.0</v>
      </c>
      <c r="BH1010" s="16">
        <v>0.0</v>
      </c>
      <c r="BI1010" s="16">
        <v>0.0</v>
      </c>
      <c r="BJ1010" s="16">
        <v>912.0</v>
      </c>
      <c r="BK1010" s="16">
        <v>0.0</v>
      </c>
      <c r="BL1010" s="16">
        <v>0.0</v>
      </c>
      <c r="BM1010" s="16">
        <v>0.0</v>
      </c>
      <c r="BN1010" s="16">
        <v>90924.0</v>
      </c>
      <c r="BO1010" s="16">
        <v>0.0</v>
      </c>
      <c r="BP1010" s="16">
        <v>0.0</v>
      </c>
      <c r="BQ1010" s="16">
        <v>0.0</v>
      </c>
      <c r="BR1010" s="16">
        <v>62434.0</v>
      </c>
      <c r="BS1010" s="16">
        <v>0.0</v>
      </c>
      <c r="BT1010" s="16">
        <v>0.0</v>
      </c>
    </row>
    <row r="1011">
      <c r="A1011" s="14" t="s">
        <v>8477</v>
      </c>
      <c r="B1011" s="16">
        <v>11.0</v>
      </c>
      <c r="C1011" s="16">
        <v>4091741.0</v>
      </c>
      <c r="D1011" s="17"/>
      <c r="E1011" s="14" t="s">
        <v>2622</v>
      </c>
      <c r="F1011" s="14" t="s">
        <v>2621</v>
      </c>
      <c r="G1011" s="14" t="s">
        <v>5166</v>
      </c>
      <c r="H1011" s="14" t="s">
        <v>2978</v>
      </c>
      <c r="I1011" s="14" t="s">
        <v>21</v>
      </c>
      <c r="J1011" s="14" t="s">
        <v>4845</v>
      </c>
      <c r="K1011" s="14" t="s">
        <v>8478</v>
      </c>
      <c r="L1011" s="14" t="s">
        <v>8478</v>
      </c>
      <c r="M1011" s="14" t="s">
        <v>8479</v>
      </c>
      <c r="N1011" s="14" t="s">
        <v>4848</v>
      </c>
      <c r="P1011" s="17"/>
      <c r="Q1011" s="17"/>
      <c r="R1011" s="16">
        <v>1.0</v>
      </c>
      <c r="S1011" s="16">
        <v>1613076.0</v>
      </c>
      <c r="T1011" s="18">
        <v>6.2E-7</v>
      </c>
      <c r="U1011" s="16">
        <v>0.0</v>
      </c>
      <c r="V1011" s="16">
        <v>0.0</v>
      </c>
      <c r="W1011" s="14" t="s">
        <v>2978</v>
      </c>
      <c r="X1011" s="17"/>
      <c r="Y1011" s="17"/>
      <c r="Z1011" s="16">
        <v>7.83</v>
      </c>
      <c r="AA1011" s="17"/>
      <c r="AB1011" s="16">
        <v>0.0</v>
      </c>
      <c r="AC1011" s="16">
        <v>0.01</v>
      </c>
      <c r="AD1011" s="16">
        <v>1.42</v>
      </c>
      <c r="AE1011" s="17"/>
      <c r="AF1011" s="17"/>
      <c r="AG1011" s="16">
        <v>0.0</v>
      </c>
      <c r="AH1011" s="16">
        <v>75050.0</v>
      </c>
      <c r="AI1011" s="16">
        <v>0.0</v>
      </c>
      <c r="AJ1011" s="16">
        <v>0.0</v>
      </c>
      <c r="AK1011" s="16">
        <v>0.0</v>
      </c>
      <c r="AL1011" s="16">
        <v>60036.0</v>
      </c>
      <c r="AM1011" s="16">
        <v>0.0</v>
      </c>
      <c r="AN1011" s="16">
        <v>0.0</v>
      </c>
      <c r="AO1011" s="16">
        <v>0.0</v>
      </c>
      <c r="AP1011" s="16">
        <v>29608.0</v>
      </c>
      <c r="AQ1011" s="16">
        <v>0.0</v>
      </c>
      <c r="AR1011" s="16">
        <v>0.0</v>
      </c>
      <c r="AS1011" s="16">
        <v>0.0</v>
      </c>
      <c r="AT1011" s="16">
        <v>44882.0</v>
      </c>
      <c r="AU1011" s="16">
        <v>0.0</v>
      </c>
      <c r="AV1011" s="16">
        <v>0.0</v>
      </c>
      <c r="AW1011" s="16">
        <v>0.0</v>
      </c>
      <c r="AX1011" s="16">
        <v>62920.0</v>
      </c>
      <c r="AY1011" s="16">
        <v>0.0</v>
      </c>
      <c r="AZ1011" s="16">
        <v>0.0</v>
      </c>
      <c r="BA1011" s="16">
        <v>0.0</v>
      </c>
      <c r="BB1011" s="16">
        <v>6058.0</v>
      </c>
      <c r="BC1011" s="16">
        <v>0.0</v>
      </c>
      <c r="BD1011" s="16">
        <v>0.0</v>
      </c>
      <c r="BE1011" s="16">
        <v>1.0</v>
      </c>
      <c r="BF1011" s="16">
        <v>1180030.0</v>
      </c>
      <c r="BG1011" s="16">
        <v>0.0</v>
      </c>
      <c r="BH1011" s="16">
        <v>0.0</v>
      </c>
      <c r="BI1011" s="16">
        <v>0.0</v>
      </c>
      <c r="BJ1011" s="16">
        <v>912.0</v>
      </c>
      <c r="BK1011" s="16">
        <v>0.0</v>
      </c>
      <c r="BL1011" s="16">
        <v>0.0</v>
      </c>
      <c r="BM1011" s="16">
        <v>0.0</v>
      </c>
      <c r="BN1011" s="16">
        <v>91080.0</v>
      </c>
      <c r="BO1011" s="16">
        <v>0.0</v>
      </c>
      <c r="BP1011" s="16">
        <v>0.0</v>
      </c>
      <c r="BQ1011" s="16">
        <v>0.0</v>
      </c>
      <c r="BR1011" s="16">
        <v>62500.0</v>
      </c>
      <c r="BS1011" s="16">
        <v>0.0</v>
      </c>
      <c r="BT1011" s="16">
        <v>0.0</v>
      </c>
    </row>
    <row r="1012">
      <c r="A1012" s="14" t="s">
        <v>8480</v>
      </c>
      <c r="B1012" s="16">
        <v>11.0</v>
      </c>
      <c r="C1012" s="16">
        <v>4074593.0</v>
      </c>
      <c r="D1012" s="17"/>
      <c r="E1012" s="14" t="s">
        <v>8481</v>
      </c>
      <c r="F1012" s="14" t="s">
        <v>2622</v>
      </c>
      <c r="G1012" s="14" t="s">
        <v>5166</v>
      </c>
      <c r="H1012" s="14" t="s">
        <v>2978</v>
      </c>
      <c r="I1012" s="14" t="s">
        <v>21</v>
      </c>
      <c r="J1012" s="14" t="s">
        <v>4845</v>
      </c>
      <c r="K1012" s="14" t="s">
        <v>8482</v>
      </c>
      <c r="L1012" s="14" t="s">
        <v>8482</v>
      </c>
      <c r="M1012" s="14" t="s">
        <v>8483</v>
      </c>
      <c r="N1012" s="14" t="s">
        <v>5335</v>
      </c>
      <c r="P1012" s="17"/>
      <c r="Q1012" s="17"/>
      <c r="R1012" s="16">
        <v>1.0</v>
      </c>
      <c r="S1012" s="16">
        <v>1613260.0</v>
      </c>
      <c r="T1012" s="18">
        <v>6.2E-7</v>
      </c>
      <c r="U1012" s="16">
        <v>0.0</v>
      </c>
      <c r="V1012" s="16">
        <v>0.0</v>
      </c>
      <c r="W1012" s="14" t="s">
        <v>2978</v>
      </c>
      <c r="X1012" s="17"/>
      <c r="Y1012" s="17"/>
      <c r="Z1012" s="16">
        <v>33.0</v>
      </c>
      <c r="AA1012" s="17"/>
      <c r="AB1012" s="16">
        <v>0.0</v>
      </c>
      <c r="AC1012" s="16">
        <v>-0.05</v>
      </c>
      <c r="AD1012" s="16">
        <v>8.87</v>
      </c>
      <c r="AE1012" s="17"/>
      <c r="AF1012" s="17"/>
      <c r="AG1012" s="16">
        <v>0.0</v>
      </c>
      <c r="AH1012" s="16">
        <v>75030.0</v>
      </c>
      <c r="AI1012" s="16">
        <v>0.0</v>
      </c>
      <c r="AJ1012" s="16">
        <v>0.0</v>
      </c>
      <c r="AK1012" s="16">
        <v>0.0</v>
      </c>
      <c r="AL1012" s="16">
        <v>59886.0</v>
      </c>
      <c r="AM1012" s="16">
        <v>0.0</v>
      </c>
      <c r="AN1012" s="16">
        <v>0.0</v>
      </c>
      <c r="AO1012" s="16">
        <v>0.0</v>
      </c>
      <c r="AP1012" s="16">
        <v>29572.0</v>
      </c>
      <c r="AQ1012" s="16">
        <v>0.0</v>
      </c>
      <c r="AR1012" s="16">
        <v>0.0</v>
      </c>
      <c r="AS1012" s="16">
        <v>0.0</v>
      </c>
      <c r="AT1012" s="16">
        <v>44850.0</v>
      </c>
      <c r="AU1012" s="16">
        <v>0.0</v>
      </c>
      <c r="AV1012" s="16">
        <v>0.0</v>
      </c>
      <c r="AW1012" s="16">
        <v>0.0</v>
      </c>
      <c r="AX1012" s="16">
        <v>63970.0</v>
      </c>
      <c r="AY1012" s="16">
        <v>0.0</v>
      </c>
      <c r="AZ1012" s="16">
        <v>0.0</v>
      </c>
      <c r="BA1012" s="16">
        <v>0.0</v>
      </c>
      <c r="BB1012" s="16">
        <v>6054.0</v>
      </c>
      <c r="BC1012" s="16">
        <v>0.0</v>
      </c>
      <c r="BD1012" s="16">
        <v>0.0</v>
      </c>
      <c r="BE1012" s="16">
        <v>0.0</v>
      </c>
      <c r="BF1012" s="16">
        <v>1179660.0</v>
      </c>
      <c r="BG1012" s="16">
        <v>0.0</v>
      </c>
      <c r="BH1012" s="16">
        <v>0.0</v>
      </c>
      <c r="BI1012" s="16">
        <v>0.0</v>
      </c>
      <c r="BJ1012" s="16">
        <v>908.0</v>
      </c>
      <c r="BK1012" s="16">
        <v>0.0</v>
      </c>
      <c r="BL1012" s="16">
        <v>0.0</v>
      </c>
      <c r="BM1012" s="16">
        <v>1.0</v>
      </c>
      <c r="BN1012" s="16">
        <v>90850.0</v>
      </c>
      <c r="BO1012" s="16">
        <v>0.0</v>
      </c>
      <c r="BP1012" s="16">
        <v>0.0</v>
      </c>
      <c r="BQ1012" s="16">
        <v>0.0</v>
      </c>
      <c r="BR1012" s="16">
        <v>62480.0</v>
      </c>
      <c r="BS1012" s="16">
        <v>0.0</v>
      </c>
      <c r="BT1012" s="16">
        <v>0.0</v>
      </c>
    </row>
    <row r="1013">
      <c r="A1013" s="14" t="s">
        <v>8484</v>
      </c>
      <c r="B1013" s="16">
        <v>11.0</v>
      </c>
      <c r="C1013" s="16">
        <v>4086581.0</v>
      </c>
      <c r="D1013" s="14" t="s">
        <v>5064</v>
      </c>
      <c r="E1013" s="14" t="s">
        <v>2622</v>
      </c>
      <c r="F1013" s="14" t="s">
        <v>2630</v>
      </c>
      <c r="G1013" s="14" t="s">
        <v>6733</v>
      </c>
      <c r="H1013" s="14" t="s">
        <v>21</v>
      </c>
      <c r="I1013" s="14" t="s">
        <v>2978</v>
      </c>
      <c r="J1013" s="14" t="s">
        <v>4852</v>
      </c>
      <c r="K1013" s="14" t="s">
        <v>7227</v>
      </c>
      <c r="L1013" s="14" t="s">
        <v>7227</v>
      </c>
      <c r="M1013" s="14" t="s">
        <v>8485</v>
      </c>
      <c r="N1013" s="14" t="s">
        <v>4848</v>
      </c>
      <c r="P1013" s="17"/>
      <c r="Q1013" s="17"/>
      <c r="R1013" s="16">
        <v>1.0</v>
      </c>
      <c r="S1013" s="16">
        <v>1613342.0</v>
      </c>
      <c r="T1013" s="18">
        <v>6.2E-7</v>
      </c>
      <c r="U1013" s="16">
        <v>0.0</v>
      </c>
      <c r="V1013" s="16">
        <v>0.0</v>
      </c>
      <c r="W1013" s="14" t="s">
        <v>2978</v>
      </c>
      <c r="X1013" s="17"/>
      <c r="Y1013" s="17"/>
      <c r="Z1013" s="16">
        <v>10.2</v>
      </c>
      <c r="AA1013" s="17"/>
      <c r="AB1013" s="16">
        <v>0.0</v>
      </c>
      <c r="AC1013" s="16">
        <v>-0.02</v>
      </c>
      <c r="AD1013" s="16">
        <v>8.85</v>
      </c>
      <c r="AE1013" s="17"/>
      <c r="AF1013" s="17"/>
      <c r="AG1013" s="16">
        <v>0.0</v>
      </c>
      <c r="AH1013" s="16">
        <v>74916.0</v>
      </c>
      <c r="AI1013" s="16">
        <v>0.0</v>
      </c>
      <c r="AJ1013" s="16">
        <v>0.0</v>
      </c>
      <c r="AK1013" s="16">
        <v>0.0</v>
      </c>
      <c r="AL1013" s="16">
        <v>59950.0</v>
      </c>
      <c r="AM1013" s="16">
        <v>0.0</v>
      </c>
      <c r="AN1013" s="16">
        <v>0.0</v>
      </c>
      <c r="AO1013" s="16">
        <v>0.0</v>
      </c>
      <c r="AP1013" s="16">
        <v>29590.0</v>
      </c>
      <c r="AQ1013" s="16">
        <v>0.0</v>
      </c>
      <c r="AR1013" s="16">
        <v>0.0</v>
      </c>
      <c r="AS1013" s="16">
        <v>0.0</v>
      </c>
      <c r="AT1013" s="16">
        <v>44878.0</v>
      </c>
      <c r="AU1013" s="16">
        <v>0.0</v>
      </c>
      <c r="AV1013" s="16">
        <v>0.0</v>
      </c>
      <c r="AW1013" s="16">
        <v>0.0</v>
      </c>
      <c r="AX1013" s="16">
        <v>63990.0</v>
      </c>
      <c r="AY1013" s="16">
        <v>0.0</v>
      </c>
      <c r="AZ1013" s="16">
        <v>0.0</v>
      </c>
      <c r="BA1013" s="16">
        <v>0.0</v>
      </c>
      <c r="BB1013" s="16">
        <v>6082.0</v>
      </c>
      <c r="BC1013" s="16">
        <v>0.0</v>
      </c>
      <c r="BD1013" s="16">
        <v>0.0</v>
      </c>
      <c r="BE1013" s="16">
        <v>1.0</v>
      </c>
      <c r="BF1013" s="16">
        <v>1179682.0</v>
      </c>
      <c r="BG1013" s="16">
        <v>0.0</v>
      </c>
      <c r="BH1013" s="16">
        <v>0.0</v>
      </c>
      <c r="BI1013" s="16">
        <v>0.0</v>
      </c>
      <c r="BJ1013" s="16">
        <v>912.0</v>
      </c>
      <c r="BK1013" s="16">
        <v>0.0</v>
      </c>
      <c r="BL1013" s="16">
        <v>0.0</v>
      </c>
      <c r="BM1013" s="16">
        <v>0.0</v>
      </c>
      <c r="BN1013" s="16">
        <v>90882.0</v>
      </c>
      <c r="BO1013" s="16">
        <v>0.0</v>
      </c>
      <c r="BP1013" s="16">
        <v>0.0</v>
      </c>
      <c r="BQ1013" s="16">
        <v>0.0</v>
      </c>
      <c r="BR1013" s="16">
        <v>62460.0</v>
      </c>
      <c r="BS1013" s="16">
        <v>0.0</v>
      </c>
      <c r="BT1013" s="16">
        <v>0.0</v>
      </c>
    </row>
    <row r="1014">
      <c r="A1014" s="14" t="s">
        <v>8486</v>
      </c>
      <c r="B1014" s="16">
        <v>11.0</v>
      </c>
      <c r="C1014" s="16">
        <v>4082977.0</v>
      </c>
      <c r="D1014" s="14" t="s">
        <v>8487</v>
      </c>
      <c r="E1014" s="14" t="s">
        <v>2630</v>
      </c>
      <c r="F1014" s="14" t="s">
        <v>2622</v>
      </c>
      <c r="G1014" s="14" t="s">
        <v>5166</v>
      </c>
      <c r="H1014" s="14" t="s">
        <v>2978</v>
      </c>
      <c r="I1014" s="14" t="s">
        <v>21</v>
      </c>
      <c r="J1014" s="14" t="s">
        <v>4845</v>
      </c>
      <c r="K1014" s="14" t="s">
        <v>8488</v>
      </c>
      <c r="L1014" s="14" t="s">
        <v>8488</v>
      </c>
      <c r="M1014" s="14" t="s">
        <v>8489</v>
      </c>
      <c r="N1014" s="14" t="s">
        <v>4848</v>
      </c>
      <c r="P1014" s="17"/>
      <c r="Q1014" s="17"/>
      <c r="R1014" s="16">
        <v>1.0</v>
      </c>
      <c r="S1014" s="16">
        <v>1613390.0</v>
      </c>
      <c r="T1014" s="18">
        <v>6.2E-7</v>
      </c>
      <c r="U1014" s="16">
        <v>0.0</v>
      </c>
      <c r="V1014" s="16">
        <v>0.0</v>
      </c>
      <c r="W1014" s="14" t="s">
        <v>2978</v>
      </c>
      <c r="X1014" s="17"/>
      <c r="Y1014" s="17"/>
      <c r="Z1014" s="16">
        <v>1.95</v>
      </c>
      <c r="AA1014" s="16">
        <v>0.104</v>
      </c>
      <c r="AB1014" s="16">
        <v>0.04</v>
      </c>
      <c r="AC1014" s="16">
        <v>-0.01</v>
      </c>
      <c r="AD1014" s="16">
        <v>-3.26</v>
      </c>
      <c r="AE1014" s="17"/>
      <c r="AF1014" s="17"/>
      <c r="AG1014" s="16">
        <v>0.0</v>
      </c>
      <c r="AH1014" s="16">
        <v>75044.0</v>
      </c>
      <c r="AI1014" s="16">
        <v>0.0</v>
      </c>
      <c r="AJ1014" s="16">
        <v>0.0</v>
      </c>
      <c r="AK1014" s="16">
        <v>0.0</v>
      </c>
      <c r="AL1014" s="16">
        <v>60018.0</v>
      </c>
      <c r="AM1014" s="16">
        <v>0.0</v>
      </c>
      <c r="AN1014" s="16">
        <v>0.0</v>
      </c>
      <c r="AO1014" s="16">
        <v>0.0</v>
      </c>
      <c r="AP1014" s="16">
        <v>29602.0</v>
      </c>
      <c r="AQ1014" s="16">
        <v>0.0</v>
      </c>
      <c r="AR1014" s="16">
        <v>0.0</v>
      </c>
      <c r="AS1014" s="16">
        <v>0.0</v>
      </c>
      <c r="AT1014" s="16">
        <v>44868.0</v>
      </c>
      <c r="AU1014" s="16">
        <v>0.0</v>
      </c>
      <c r="AV1014" s="16">
        <v>0.0</v>
      </c>
      <c r="AW1014" s="16">
        <v>0.0</v>
      </c>
      <c r="AX1014" s="16">
        <v>63994.0</v>
      </c>
      <c r="AY1014" s="16">
        <v>0.0</v>
      </c>
      <c r="AZ1014" s="16">
        <v>0.0</v>
      </c>
      <c r="BA1014" s="16">
        <v>0.0</v>
      </c>
      <c r="BB1014" s="16">
        <v>6062.0</v>
      </c>
      <c r="BC1014" s="16">
        <v>0.0</v>
      </c>
      <c r="BD1014" s="16">
        <v>0.0</v>
      </c>
      <c r="BE1014" s="16">
        <v>1.0</v>
      </c>
      <c r="BF1014" s="16">
        <v>1179342.0</v>
      </c>
      <c r="BG1014" s="16">
        <v>0.0</v>
      </c>
      <c r="BH1014" s="16">
        <v>0.0</v>
      </c>
      <c r="BI1014" s="16">
        <v>0.0</v>
      </c>
      <c r="BJ1014" s="16">
        <v>912.0</v>
      </c>
      <c r="BK1014" s="16">
        <v>0.0</v>
      </c>
      <c r="BL1014" s="16">
        <v>0.0</v>
      </c>
      <c r="BM1014" s="16">
        <v>0.0</v>
      </c>
      <c r="BN1014" s="16">
        <v>91062.0</v>
      </c>
      <c r="BO1014" s="16">
        <v>0.0</v>
      </c>
      <c r="BP1014" s="16">
        <v>0.0</v>
      </c>
      <c r="BQ1014" s="16">
        <v>0.0</v>
      </c>
      <c r="BR1014" s="16">
        <v>62486.0</v>
      </c>
      <c r="BS1014" s="16">
        <v>0.0</v>
      </c>
      <c r="BT1014" s="16">
        <v>0.0</v>
      </c>
    </row>
    <row r="1015">
      <c r="A1015" s="14" t="s">
        <v>8490</v>
      </c>
      <c r="B1015" s="16">
        <v>11.0</v>
      </c>
      <c r="C1015" s="16">
        <v>4086580.0</v>
      </c>
      <c r="D1015" s="17"/>
      <c r="E1015" s="14" t="s">
        <v>2622</v>
      </c>
      <c r="F1015" s="14" t="s">
        <v>2621</v>
      </c>
      <c r="G1015" s="14" t="s">
        <v>5166</v>
      </c>
      <c r="H1015" s="14" t="s">
        <v>2978</v>
      </c>
      <c r="I1015" s="14" t="s">
        <v>21</v>
      </c>
      <c r="J1015" s="14" t="s">
        <v>4852</v>
      </c>
      <c r="K1015" s="14" t="s">
        <v>8491</v>
      </c>
      <c r="L1015" s="14" t="s">
        <v>8491</v>
      </c>
      <c r="M1015" s="14" t="s">
        <v>8492</v>
      </c>
      <c r="N1015" s="14" t="s">
        <v>4848</v>
      </c>
      <c r="P1015" s="17"/>
      <c r="Q1015" s="17"/>
      <c r="R1015" s="16">
        <v>1.0</v>
      </c>
      <c r="S1015" s="16">
        <v>1613410.0</v>
      </c>
      <c r="T1015" s="18">
        <v>6.2E-7</v>
      </c>
      <c r="U1015" s="16">
        <v>0.0</v>
      </c>
      <c r="V1015" s="16">
        <v>0.0</v>
      </c>
      <c r="W1015" s="14" t="s">
        <v>2978</v>
      </c>
      <c r="X1015" s="17"/>
      <c r="Y1015" s="17"/>
      <c r="Z1015" s="16">
        <v>10.8</v>
      </c>
      <c r="AA1015" s="17"/>
      <c r="AB1015" s="16">
        <v>0.0</v>
      </c>
      <c r="AC1015" s="16">
        <v>0.0</v>
      </c>
      <c r="AD1015" s="16">
        <v>3.55</v>
      </c>
      <c r="AE1015" s="17"/>
      <c r="AF1015" s="17"/>
      <c r="AG1015" s="16">
        <v>0.0</v>
      </c>
      <c r="AH1015" s="16">
        <v>75048.0</v>
      </c>
      <c r="AI1015" s="16">
        <v>0.0</v>
      </c>
      <c r="AJ1015" s="16">
        <v>0.0</v>
      </c>
      <c r="AK1015" s="16">
        <v>0.0</v>
      </c>
      <c r="AL1015" s="16">
        <v>59956.0</v>
      </c>
      <c r="AM1015" s="16">
        <v>0.0</v>
      </c>
      <c r="AN1015" s="16">
        <v>0.0</v>
      </c>
      <c r="AO1015" s="16">
        <v>0.0</v>
      </c>
      <c r="AP1015" s="16">
        <v>29584.0</v>
      </c>
      <c r="AQ1015" s="16">
        <v>0.0</v>
      </c>
      <c r="AR1015" s="16">
        <v>0.0</v>
      </c>
      <c r="AS1015" s="16">
        <v>0.0</v>
      </c>
      <c r="AT1015" s="16">
        <v>44882.0</v>
      </c>
      <c r="AU1015" s="16">
        <v>0.0</v>
      </c>
      <c r="AV1015" s="16">
        <v>0.0</v>
      </c>
      <c r="AW1015" s="16">
        <v>0.0</v>
      </c>
      <c r="AX1015" s="16">
        <v>63980.0</v>
      </c>
      <c r="AY1015" s="16">
        <v>0.0</v>
      </c>
      <c r="AZ1015" s="16">
        <v>0.0</v>
      </c>
      <c r="BA1015" s="16">
        <v>0.0</v>
      </c>
      <c r="BB1015" s="16">
        <v>6060.0</v>
      </c>
      <c r="BC1015" s="16">
        <v>0.0</v>
      </c>
      <c r="BD1015" s="16">
        <v>0.0</v>
      </c>
      <c r="BE1015" s="16">
        <v>1.0</v>
      </c>
      <c r="BF1015" s="16">
        <v>1179638.0</v>
      </c>
      <c r="BG1015" s="16">
        <v>0.0</v>
      </c>
      <c r="BH1015" s="16">
        <v>0.0</v>
      </c>
      <c r="BI1015" s="16">
        <v>0.0</v>
      </c>
      <c r="BJ1015" s="16">
        <v>912.0</v>
      </c>
      <c r="BK1015" s="16">
        <v>0.0</v>
      </c>
      <c r="BL1015" s="16">
        <v>0.0</v>
      </c>
      <c r="BM1015" s="16">
        <v>0.0</v>
      </c>
      <c r="BN1015" s="16">
        <v>90886.0</v>
      </c>
      <c r="BO1015" s="16">
        <v>0.0</v>
      </c>
      <c r="BP1015" s="16">
        <v>0.0</v>
      </c>
      <c r="BQ1015" s="16">
        <v>0.0</v>
      </c>
      <c r="BR1015" s="16">
        <v>62464.0</v>
      </c>
      <c r="BS1015" s="16">
        <v>0.0</v>
      </c>
      <c r="BT1015" s="16">
        <v>0.0</v>
      </c>
    </row>
    <row r="1016">
      <c r="A1016" s="14" t="s">
        <v>8493</v>
      </c>
      <c r="B1016" s="16">
        <v>11.0</v>
      </c>
      <c r="C1016" s="16">
        <v>4059399.0</v>
      </c>
      <c r="D1016" s="17"/>
      <c r="E1016" s="14" t="s">
        <v>2631</v>
      </c>
      <c r="F1016" s="14" t="s">
        <v>2630</v>
      </c>
      <c r="G1016" s="14" t="s">
        <v>5166</v>
      </c>
      <c r="H1016" s="14" t="s">
        <v>2978</v>
      </c>
      <c r="I1016" s="14" t="s">
        <v>21</v>
      </c>
      <c r="J1016" s="14" t="s">
        <v>8494</v>
      </c>
      <c r="K1016" s="14" t="s">
        <v>8495</v>
      </c>
      <c r="L1016" s="14" t="s">
        <v>8495</v>
      </c>
      <c r="M1016" s="14" t="s">
        <v>8496</v>
      </c>
      <c r="N1016" s="14" t="s">
        <v>409</v>
      </c>
      <c r="P1016" s="17"/>
      <c r="Q1016" s="17"/>
      <c r="R1016" s="16">
        <v>1.0</v>
      </c>
      <c r="S1016" s="16">
        <v>1613454.0</v>
      </c>
      <c r="T1016" s="18">
        <v>6.2E-7</v>
      </c>
      <c r="U1016" s="16">
        <v>0.0</v>
      </c>
      <c r="V1016" s="16">
        <v>0.0</v>
      </c>
      <c r="W1016" s="14" t="s">
        <v>2978</v>
      </c>
      <c r="X1016" s="17"/>
      <c r="Y1016" s="17"/>
      <c r="Z1016" s="16">
        <v>16.9</v>
      </c>
      <c r="AA1016" s="17"/>
      <c r="AB1016" s="16">
        <v>0.0</v>
      </c>
      <c r="AC1016" s="16">
        <v>-0.01</v>
      </c>
      <c r="AD1016" s="16">
        <v>4.86</v>
      </c>
      <c r="AE1016" s="17"/>
      <c r="AF1016" s="17"/>
      <c r="AG1016" s="16">
        <v>0.0</v>
      </c>
      <c r="AH1016" s="16">
        <v>75012.0</v>
      </c>
      <c r="AI1016" s="16">
        <v>0.0</v>
      </c>
      <c r="AJ1016" s="16">
        <v>0.0</v>
      </c>
      <c r="AK1016" s="16">
        <v>0.0</v>
      </c>
      <c r="AL1016" s="16">
        <v>60010.0</v>
      </c>
      <c r="AM1016" s="16">
        <v>0.0</v>
      </c>
      <c r="AN1016" s="16">
        <v>0.0</v>
      </c>
      <c r="AO1016" s="16">
        <v>0.0</v>
      </c>
      <c r="AP1016" s="16">
        <v>29602.0</v>
      </c>
      <c r="AQ1016" s="16">
        <v>0.0</v>
      </c>
      <c r="AR1016" s="16">
        <v>0.0</v>
      </c>
      <c r="AS1016" s="16">
        <v>1.0</v>
      </c>
      <c r="AT1016" s="16">
        <v>44872.0</v>
      </c>
      <c r="AU1016" s="16">
        <v>0.0</v>
      </c>
      <c r="AV1016" s="16">
        <v>0.0</v>
      </c>
      <c r="AW1016" s="16">
        <v>0.0</v>
      </c>
      <c r="AX1016" s="16">
        <v>64022.0</v>
      </c>
      <c r="AY1016" s="16">
        <v>0.0</v>
      </c>
      <c r="AZ1016" s="16">
        <v>0.0</v>
      </c>
      <c r="BA1016" s="16">
        <v>0.0</v>
      </c>
      <c r="BB1016" s="16">
        <v>6060.0</v>
      </c>
      <c r="BC1016" s="16">
        <v>0.0</v>
      </c>
      <c r="BD1016" s="16">
        <v>0.0</v>
      </c>
      <c r="BE1016" s="16">
        <v>0.0</v>
      </c>
      <c r="BF1016" s="16">
        <v>1179458.0</v>
      </c>
      <c r="BG1016" s="16">
        <v>0.0</v>
      </c>
      <c r="BH1016" s="16">
        <v>0.0</v>
      </c>
      <c r="BI1016" s="16">
        <v>0.0</v>
      </c>
      <c r="BJ1016" s="16">
        <v>912.0</v>
      </c>
      <c r="BK1016" s="16">
        <v>0.0</v>
      </c>
      <c r="BL1016" s="16">
        <v>0.0</v>
      </c>
      <c r="BM1016" s="16">
        <v>0.0</v>
      </c>
      <c r="BN1016" s="16">
        <v>91038.0</v>
      </c>
      <c r="BO1016" s="16">
        <v>0.0</v>
      </c>
      <c r="BP1016" s="16">
        <v>0.0</v>
      </c>
      <c r="BQ1016" s="16">
        <v>0.0</v>
      </c>
      <c r="BR1016" s="16">
        <v>62468.0</v>
      </c>
      <c r="BS1016" s="16">
        <v>0.0</v>
      </c>
      <c r="BT1016" s="16">
        <v>0.0</v>
      </c>
    </row>
    <row r="1017">
      <c r="A1017" s="14" t="s">
        <v>8497</v>
      </c>
      <c r="B1017" s="16">
        <v>11.0</v>
      </c>
      <c r="C1017" s="16">
        <v>4091738.0</v>
      </c>
      <c r="D1017" s="17"/>
      <c r="E1017" s="14" t="s">
        <v>2622</v>
      </c>
      <c r="F1017" s="14" t="s">
        <v>2621</v>
      </c>
      <c r="G1017" s="14" t="s">
        <v>5166</v>
      </c>
      <c r="H1017" s="14" t="s">
        <v>2978</v>
      </c>
      <c r="I1017" s="14" t="s">
        <v>21</v>
      </c>
      <c r="J1017" s="14" t="s">
        <v>4845</v>
      </c>
      <c r="K1017" s="14" t="s">
        <v>8498</v>
      </c>
      <c r="L1017" s="14" t="s">
        <v>8498</v>
      </c>
      <c r="M1017" s="14" t="s">
        <v>8499</v>
      </c>
      <c r="N1017" s="14" t="s">
        <v>4848</v>
      </c>
      <c r="P1017" s="17"/>
      <c r="Q1017" s="17"/>
      <c r="R1017" s="16">
        <v>1.0</v>
      </c>
      <c r="S1017" s="16">
        <v>1613494.0</v>
      </c>
      <c r="T1017" s="18">
        <v>6.2E-7</v>
      </c>
      <c r="U1017" s="16">
        <v>0.0</v>
      </c>
      <c r="V1017" s="16">
        <v>0.0</v>
      </c>
      <c r="W1017" s="14" t="s">
        <v>2978</v>
      </c>
      <c r="X1017" s="17"/>
      <c r="Y1017" s="17"/>
      <c r="Z1017" s="16">
        <v>7.78</v>
      </c>
      <c r="AA1017" s="17"/>
      <c r="AB1017" s="16">
        <v>0.0</v>
      </c>
      <c r="AC1017" s="16">
        <v>0.0</v>
      </c>
      <c r="AD1017" s="16">
        <v>2.05</v>
      </c>
      <c r="AE1017" s="17"/>
      <c r="AF1017" s="17"/>
      <c r="AG1017" s="16">
        <v>0.0</v>
      </c>
      <c r="AH1017" s="16">
        <v>75062.0</v>
      </c>
      <c r="AI1017" s="16">
        <v>0.0</v>
      </c>
      <c r="AJ1017" s="16">
        <v>0.0</v>
      </c>
      <c r="AK1017" s="16">
        <v>0.0</v>
      </c>
      <c r="AL1017" s="16">
        <v>60034.0</v>
      </c>
      <c r="AM1017" s="16">
        <v>0.0</v>
      </c>
      <c r="AN1017" s="16">
        <v>0.0</v>
      </c>
      <c r="AO1017" s="16">
        <v>0.0</v>
      </c>
      <c r="AP1017" s="16">
        <v>29608.0</v>
      </c>
      <c r="AQ1017" s="16">
        <v>0.0</v>
      </c>
      <c r="AR1017" s="16">
        <v>0.0</v>
      </c>
      <c r="AS1017" s="16">
        <v>0.0</v>
      </c>
      <c r="AT1017" s="16">
        <v>44874.0</v>
      </c>
      <c r="AU1017" s="16">
        <v>0.0</v>
      </c>
      <c r="AV1017" s="16">
        <v>0.0</v>
      </c>
      <c r="AW1017" s="16">
        <v>0.0</v>
      </c>
      <c r="AX1017" s="16">
        <v>63318.0</v>
      </c>
      <c r="AY1017" s="16">
        <v>0.0</v>
      </c>
      <c r="AZ1017" s="16">
        <v>0.0</v>
      </c>
      <c r="BA1017" s="16">
        <v>0.0</v>
      </c>
      <c r="BB1017" s="16">
        <v>6062.0</v>
      </c>
      <c r="BC1017" s="16">
        <v>0.0</v>
      </c>
      <c r="BD1017" s="16">
        <v>0.0</v>
      </c>
      <c r="BE1017" s="16">
        <v>1.0</v>
      </c>
      <c r="BF1017" s="16">
        <v>1180034.0</v>
      </c>
      <c r="BG1017" s="16">
        <v>0.0</v>
      </c>
      <c r="BH1017" s="16">
        <v>0.0</v>
      </c>
      <c r="BI1017" s="16">
        <v>0.0</v>
      </c>
      <c r="BJ1017" s="16">
        <v>912.0</v>
      </c>
      <c r="BK1017" s="16">
        <v>0.0</v>
      </c>
      <c r="BL1017" s="16">
        <v>0.0</v>
      </c>
      <c r="BM1017" s="16">
        <v>0.0</v>
      </c>
      <c r="BN1017" s="16">
        <v>91088.0</v>
      </c>
      <c r="BO1017" s="16">
        <v>0.0</v>
      </c>
      <c r="BP1017" s="16">
        <v>0.0</v>
      </c>
      <c r="BQ1017" s="16">
        <v>0.0</v>
      </c>
      <c r="BR1017" s="16">
        <v>62502.0</v>
      </c>
      <c r="BS1017" s="16">
        <v>0.0</v>
      </c>
      <c r="BT1017" s="16">
        <v>0.0</v>
      </c>
    </row>
    <row r="1018">
      <c r="A1018" s="14" t="s">
        <v>8500</v>
      </c>
      <c r="B1018" s="16">
        <v>11.0</v>
      </c>
      <c r="C1018" s="16">
        <v>4083490.0</v>
      </c>
      <c r="D1018" s="14" t="s">
        <v>8501</v>
      </c>
      <c r="E1018" s="14" t="s">
        <v>2622</v>
      </c>
      <c r="F1018" s="14" t="s">
        <v>2621</v>
      </c>
      <c r="G1018" s="14" t="s">
        <v>5166</v>
      </c>
      <c r="H1018" s="14" t="s">
        <v>2978</v>
      </c>
      <c r="I1018" s="14" t="s">
        <v>21</v>
      </c>
      <c r="J1018" s="14" t="s">
        <v>4845</v>
      </c>
      <c r="K1018" s="14" t="s">
        <v>8502</v>
      </c>
      <c r="L1018" s="14" t="s">
        <v>8502</v>
      </c>
      <c r="M1018" s="14" t="s">
        <v>8503</v>
      </c>
      <c r="N1018" s="14" t="s">
        <v>409</v>
      </c>
      <c r="P1018" s="17"/>
      <c r="Q1018" s="17"/>
      <c r="R1018" s="16">
        <v>1.0</v>
      </c>
      <c r="S1018" s="16">
        <v>1613520.0</v>
      </c>
      <c r="T1018" s="18">
        <v>6.2E-7</v>
      </c>
      <c r="U1018" s="16">
        <v>0.0</v>
      </c>
      <c r="V1018" s="16">
        <v>0.0</v>
      </c>
      <c r="W1018" s="14" t="s">
        <v>2978</v>
      </c>
      <c r="X1018" s="17"/>
      <c r="Y1018" s="17"/>
      <c r="Z1018" s="16">
        <v>24.0</v>
      </c>
      <c r="AA1018" s="16">
        <v>0.067</v>
      </c>
      <c r="AB1018" s="16">
        <v>0.0</v>
      </c>
      <c r="AC1018" s="16">
        <v>0.0</v>
      </c>
      <c r="AD1018" s="16">
        <v>8.87</v>
      </c>
      <c r="AE1018" s="16">
        <v>0.03</v>
      </c>
      <c r="AF1018" s="16">
        <v>0.315</v>
      </c>
      <c r="AG1018" s="16">
        <v>0.0</v>
      </c>
      <c r="AH1018" s="16">
        <v>75040.0</v>
      </c>
      <c r="AI1018" s="16">
        <v>0.0</v>
      </c>
      <c r="AJ1018" s="16">
        <v>0.0</v>
      </c>
      <c r="AK1018" s="16">
        <v>0.0</v>
      </c>
      <c r="AL1018" s="16">
        <v>59930.0</v>
      </c>
      <c r="AM1018" s="16">
        <v>0.0</v>
      </c>
      <c r="AN1018" s="16">
        <v>0.0</v>
      </c>
      <c r="AO1018" s="16">
        <v>0.0</v>
      </c>
      <c r="AP1018" s="16">
        <v>29590.0</v>
      </c>
      <c r="AQ1018" s="16">
        <v>0.0</v>
      </c>
      <c r="AR1018" s="16">
        <v>0.0</v>
      </c>
      <c r="AS1018" s="16">
        <v>0.0</v>
      </c>
      <c r="AT1018" s="16">
        <v>44864.0</v>
      </c>
      <c r="AU1018" s="16">
        <v>0.0</v>
      </c>
      <c r="AV1018" s="16">
        <v>0.0</v>
      </c>
      <c r="AW1018" s="16">
        <v>0.0</v>
      </c>
      <c r="AX1018" s="16">
        <v>64004.0</v>
      </c>
      <c r="AY1018" s="16">
        <v>0.0</v>
      </c>
      <c r="AZ1018" s="16">
        <v>0.0</v>
      </c>
      <c r="BA1018" s="16">
        <v>0.0</v>
      </c>
      <c r="BB1018" s="16">
        <v>6062.0</v>
      </c>
      <c r="BC1018" s="16">
        <v>0.0</v>
      </c>
      <c r="BD1018" s="16">
        <v>0.0</v>
      </c>
      <c r="BE1018" s="16">
        <v>0.0</v>
      </c>
      <c r="BF1018" s="16">
        <v>1179676.0</v>
      </c>
      <c r="BG1018" s="16">
        <v>0.0</v>
      </c>
      <c r="BH1018" s="16">
        <v>0.0</v>
      </c>
      <c r="BI1018" s="16">
        <v>0.0</v>
      </c>
      <c r="BJ1018" s="16">
        <v>912.0</v>
      </c>
      <c r="BK1018" s="16">
        <v>0.0</v>
      </c>
      <c r="BL1018" s="16">
        <v>0.0</v>
      </c>
      <c r="BM1018" s="16">
        <v>1.0</v>
      </c>
      <c r="BN1018" s="16">
        <v>90968.0</v>
      </c>
      <c r="BO1018" s="16">
        <v>0.0</v>
      </c>
      <c r="BP1018" s="16">
        <v>0.0</v>
      </c>
      <c r="BQ1018" s="16">
        <v>0.0</v>
      </c>
      <c r="BR1018" s="16">
        <v>62474.0</v>
      </c>
      <c r="BS1018" s="16">
        <v>0.0</v>
      </c>
      <c r="BT1018" s="16">
        <v>0.0</v>
      </c>
    </row>
    <row r="1019">
      <c r="A1019" s="14" t="s">
        <v>8504</v>
      </c>
      <c r="B1019" s="16">
        <v>11.0</v>
      </c>
      <c r="C1019" s="16">
        <v>4023979.0</v>
      </c>
      <c r="D1019" s="14" t="s">
        <v>8505</v>
      </c>
      <c r="E1019" s="14" t="s">
        <v>2622</v>
      </c>
      <c r="F1019" s="14" t="s">
        <v>2621</v>
      </c>
      <c r="G1019" s="14" t="s">
        <v>6733</v>
      </c>
      <c r="H1019" s="14" t="s">
        <v>21</v>
      </c>
      <c r="I1019" s="14" t="s">
        <v>2978</v>
      </c>
      <c r="J1019" s="14" t="s">
        <v>4845</v>
      </c>
      <c r="K1019" s="14" t="s">
        <v>8506</v>
      </c>
      <c r="L1019" s="14" t="s">
        <v>8506</v>
      </c>
      <c r="M1019" s="14" t="s">
        <v>8507</v>
      </c>
      <c r="N1019" s="14" t="s">
        <v>409</v>
      </c>
      <c r="P1019" s="17"/>
      <c r="Q1019" s="17"/>
      <c r="R1019" s="16">
        <v>1.0</v>
      </c>
      <c r="S1019" s="16">
        <v>1613524.0</v>
      </c>
      <c r="T1019" s="18">
        <v>6.2E-7</v>
      </c>
      <c r="U1019" s="16">
        <v>0.0</v>
      </c>
      <c r="V1019" s="16">
        <v>0.0</v>
      </c>
      <c r="W1019" s="14" t="s">
        <v>2978</v>
      </c>
      <c r="X1019" s="17"/>
      <c r="Y1019" s="17"/>
      <c r="Z1019" s="16">
        <v>22.9</v>
      </c>
      <c r="AA1019" s="17"/>
      <c r="AB1019" s="16">
        <v>0.01</v>
      </c>
      <c r="AC1019" s="16">
        <v>0.01</v>
      </c>
      <c r="AD1019" s="16">
        <v>8.87</v>
      </c>
      <c r="AE1019" s="17"/>
      <c r="AF1019" s="17"/>
      <c r="AG1019" s="16">
        <v>0.0</v>
      </c>
      <c r="AH1019" s="16">
        <v>74866.0</v>
      </c>
      <c r="AI1019" s="16">
        <v>0.0</v>
      </c>
      <c r="AJ1019" s="16">
        <v>0.0</v>
      </c>
      <c r="AK1019" s="16">
        <v>0.0</v>
      </c>
      <c r="AL1019" s="16">
        <v>59986.0</v>
      </c>
      <c r="AM1019" s="16">
        <v>0.0</v>
      </c>
      <c r="AN1019" s="16">
        <v>0.0</v>
      </c>
      <c r="AO1019" s="16">
        <v>0.0</v>
      </c>
      <c r="AP1019" s="16">
        <v>29596.0</v>
      </c>
      <c r="AQ1019" s="16">
        <v>0.0</v>
      </c>
      <c r="AR1019" s="16">
        <v>0.0</v>
      </c>
      <c r="AS1019" s="16">
        <v>0.0</v>
      </c>
      <c r="AT1019" s="16">
        <v>44890.0</v>
      </c>
      <c r="AU1019" s="16">
        <v>0.0</v>
      </c>
      <c r="AV1019" s="16">
        <v>0.0</v>
      </c>
      <c r="AW1019" s="16">
        <v>0.0</v>
      </c>
      <c r="AX1019" s="16">
        <v>63990.0</v>
      </c>
      <c r="AY1019" s="16">
        <v>0.0</v>
      </c>
      <c r="AZ1019" s="16">
        <v>0.0</v>
      </c>
      <c r="BA1019" s="16">
        <v>0.0</v>
      </c>
      <c r="BB1019" s="16">
        <v>6084.0</v>
      </c>
      <c r="BC1019" s="16">
        <v>0.0</v>
      </c>
      <c r="BD1019" s="16">
        <v>0.0</v>
      </c>
      <c r="BE1019" s="16">
        <v>1.0</v>
      </c>
      <c r="BF1019" s="16">
        <v>1179678.0</v>
      </c>
      <c r="BG1019" s="16">
        <v>0.0</v>
      </c>
      <c r="BH1019" s="16">
        <v>0.0</v>
      </c>
      <c r="BI1019" s="16">
        <v>0.0</v>
      </c>
      <c r="BJ1019" s="16">
        <v>910.0</v>
      </c>
      <c r="BK1019" s="16">
        <v>0.0</v>
      </c>
      <c r="BL1019" s="16">
        <v>0.0</v>
      </c>
      <c r="BM1019" s="16">
        <v>0.0</v>
      </c>
      <c r="BN1019" s="16">
        <v>91056.0</v>
      </c>
      <c r="BO1019" s="16">
        <v>0.0</v>
      </c>
      <c r="BP1019" s="16">
        <v>0.0</v>
      </c>
      <c r="BQ1019" s="16">
        <v>0.0</v>
      </c>
      <c r="BR1019" s="16">
        <v>62468.0</v>
      </c>
      <c r="BS1019" s="16">
        <v>0.0</v>
      </c>
      <c r="BT1019" s="16">
        <v>0.0</v>
      </c>
    </row>
    <row r="1020">
      <c r="A1020" s="14" t="s">
        <v>8508</v>
      </c>
      <c r="B1020" s="16">
        <v>11.0</v>
      </c>
      <c r="C1020" s="16">
        <v>4074505.0</v>
      </c>
      <c r="D1020" s="17"/>
      <c r="E1020" s="14" t="s">
        <v>2631</v>
      </c>
      <c r="F1020" s="14" t="s">
        <v>2630</v>
      </c>
      <c r="G1020" s="14" t="s">
        <v>5166</v>
      </c>
      <c r="H1020" s="14" t="s">
        <v>2978</v>
      </c>
      <c r="I1020" s="14" t="s">
        <v>21</v>
      </c>
      <c r="J1020" s="14" t="s">
        <v>4845</v>
      </c>
      <c r="K1020" s="14" t="s">
        <v>8509</v>
      </c>
      <c r="L1020" s="14" t="s">
        <v>8509</v>
      </c>
      <c r="M1020" s="14" t="s">
        <v>8510</v>
      </c>
      <c r="N1020" s="14" t="s">
        <v>4848</v>
      </c>
      <c r="P1020" s="17"/>
      <c r="Q1020" s="17"/>
      <c r="R1020" s="16">
        <v>1.0</v>
      </c>
      <c r="S1020" s="16">
        <v>1613566.0</v>
      </c>
      <c r="T1020" s="18">
        <v>6.2E-7</v>
      </c>
      <c r="U1020" s="16">
        <v>0.0</v>
      </c>
      <c r="V1020" s="16">
        <v>0.0</v>
      </c>
      <c r="W1020" s="14" t="s">
        <v>2978</v>
      </c>
      <c r="X1020" s="17"/>
      <c r="Y1020" s="17"/>
      <c r="Z1020" s="16">
        <v>9.05</v>
      </c>
      <c r="AA1020" s="17"/>
      <c r="AB1020" s="16">
        <v>0.0</v>
      </c>
      <c r="AC1020" s="16">
        <v>0.0</v>
      </c>
      <c r="AD1020" s="16">
        <v>0.991</v>
      </c>
      <c r="AE1020" s="17"/>
      <c r="AF1020" s="17"/>
      <c r="AG1020" s="16">
        <v>0.0</v>
      </c>
      <c r="AH1020" s="16">
        <v>75028.0</v>
      </c>
      <c r="AI1020" s="16">
        <v>0.0</v>
      </c>
      <c r="AJ1020" s="16">
        <v>0.0</v>
      </c>
      <c r="AK1020" s="16">
        <v>0.0</v>
      </c>
      <c r="AL1020" s="16">
        <v>60026.0</v>
      </c>
      <c r="AM1020" s="16">
        <v>0.0</v>
      </c>
      <c r="AN1020" s="16">
        <v>0.0</v>
      </c>
      <c r="AO1020" s="16">
        <v>0.0</v>
      </c>
      <c r="AP1020" s="16">
        <v>29604.0</v>
      </c>
      <c r="AQ1020" s="16">
        <v>0.0</v>
      </c>
      <c r="AR1020" s="16">
        <v>0.0</v>
      </c>
      <c r="AS1020" s="16">
        <v>0.0</v>
      </c>
      <c r="AT1020" s="16">
        <v>44878.0</v>
      </c>
      <c r="AU1020" s="16">
        <v>0.0</v>
      </c>
      <c r="AV1020" s="16">
        <v>0.0</v>
      </c>
      <c r="AW1020" s="16">
        <v>0.0</v>
      </c>
      <c r="AX1020" s="16">
        <v>63992.0</v>
      </c>
      <c r="AY1020" s="16">
        <v>0.0</v>
      </c>
      <c r="AZ1020" s="16">
        <v>0.0</v>
      </c>
      <c r="BA1020" s="16">
        <v>0.0</v>
      </c>
      <c r="BB1020" s="16">
        <v>5674.0</v>
      </c>
      <c r="BC1020" s="16">
        <v>0.0</v>
      </c>
      <c r="BD1020" s="16">
        <v>0.0</v>
      </c>
      <c r="BE1020" s="16">
        <v>0.0</v>
      </c>
      <c r="BF1020" s="16">
        <v>1179960.0</v>
      </c>
      <c r="BG1020" s="16">
        <v>0.0</v>
      </c>
      <c r="BH1020" s="16">
        <v>0.0</v>
      </c>
      <c r="BI1020" s="16">
        <v>0.0</v>
      </c>
      <c r="BJ1020" s="16">
        <v>912.0</v>
      </c>
      <c r="BK1020" s="16">
        <v>0.0</v>
      </c>
      <c r="BL1020" s="16">
        <v>0.0</v>
      </c>
      <c r="BM1020" s="16">
        <v>1.0</v>
      </c>
      <c r="BN1020" s="16">
        <v>91042.0</v>
      </c>
      <c r="BO1020" s="16">
        <v>0.0</v>
      </c>
      <c r="BP1020" s="16">
        <v>0.0</v>
      </c>
      <c r="BQ1020" s="16">
        <v>0.0</v>
      </c>
      <c r="BR1020" s="16">
        <v>62450.0</v>
      </c>
      <c r="BS1020" s="16">
        <v>0.0</v>
      </c>
      <c r="BT1020" s="16">
        <v>0.0</v>
      </c>
    </row>
    <row r="1021">
      <c r="A1021" s="14" t="s">
        <v>8511</v>
      </c>
      <c r="B1021" s="16">
        <v>11.0</v>
      </c>
      <c r="C1021" s="16">
        <v>4023982.0</v>
      </c>
      <c r="D1021" s="17"/>
      <c r="E1021" s="14" t="s">
        <v>2622</v>
      </c>
      <c r="F1021" s="14" t="s">
        <v>2630</v>
      </c>
      <c r="G1021" s="14" t="s">
        <v>5166</v>
      </c>
      <c r="H1021" s="14" t="s">
        <v>2978</v>
      </c>
      <c r="I1021" s="14" t="s">
        <v>21</v>
      </c>
      <c r="J1021" s="14" t="s">
        <v>4845</v>
      </c>
      <c r="K1021" s="14" t="s">
        <v>8512</v>
      </c>
      <c r="L1021" s="14" t="s">
        <v>8512</v>
      </c>
      <c r="M1021" s="14" t="s">
        <v>8513</v>
      </c>
      <c r="N1021" s="14" t="s">
        <v>5348</v>
      </c>
      <c r="O1021" s="17"/>
      <c r="P1021" s="17"/>
      <c r="Q1021" s="17"/>
      <c r="R1021" s="16">
        <v>1.0</v>
      </c>
      <c r="S1021" s="16">
        <v>1613570.0</v>
      </c>
      <c r="T1021" s="18">
        <v>6.2E-7</v>
      </c>
      <c r="U1021" s="16">
        <v>0.0</v>
      </c>
      <c r="V1021" s="16">
        <v>0.0</v>
      </c>
      <c r="W1021" s="14" t="s">
        <v>2978</v>
      </c>
      <c r="X1021" s="17"/>
      <c r="Y1021" s="17"/>
      <c r="Z1021" s="16">
        <v>38.0</v>
      </c>
      <c r="AA1021" s="17"/>
      <c r="AB1021" s="16">
        <v>0.0</v>
      </c>
      <c r="AC1021" s="16">
        <v>0.02</v>
      </c>
      <c r="AD1021" s="16">
        <v>8.87</v>
      </c>
      <c r="AE1021" s="17"/>
      <c r="AF1021" s="17"/>
      <c r="AG1021" s="16">
        <v>0.0</v>
      </c>
      <c r="AH1021" s="16">
        <v>75018.0</v>
      </c>
      <c r="AI1021" s="16">
        <v>0.0</v>
      </c>
      <c r="AJ1021" s="16">
        <v>0.0</v>
      </c>
      <c r="AK1021" s="16">
        <v>0.0</v>
      </c>
      <c r="AL1021" s="16">
        <v>60018.0</v>
      </c>
      <c r="AM1021" s="16">
        <v>0.0</v>
      </c>
      <c r="AN1021" s="16">
        <v>0.0</v>
      </c>
      <c r="AO1021" s="16">
        <v>0.0</v>
      </c>
      <c r="AP1021" s="16">
        <v>29592.0</v>
      </c>
      <c r="AQ1021" s="16">
        <v>0.0</v>
      </c>
      <c r="AR1021" s="16">
        <v>0.0</v>
      </c>
      <c r="AS1021" s="16">
        <v>1.0</v>
      </c>
      <c r="AT1021" s="16">
        <v>44872.0</v>
      </c>
      <c r="AU1021" s="16">
        <v>0.0</v>
      </c>
      <c r="AV1021" s="16">
        <v>0.0</v>
      </c>
      <c r="AW1021" s="16">
        <v>0.0</v>
      </c>
      <c r="AX1021" s="16">
        <v>63964.0</v>
      </c>
      <c r="AY1021" s="16">
        <v>0.0</v>
      </c>
      <c r="AZ1021" s="16">
        <v>0.0</v>
      </c>
      <c r="BA1021" s="16">
        <v>0.0</v>
      </c>
      <c r="BB1021" s="16">
        <v>6058.0</v>
      </c>
      <c r="BC1021" s="16">
        <v>0.0</v>
      </c>
      <c r="BD1021" s="16">
        <v>0.0</v>
      </c>
      <c r="BE1021" s="16">
        <v>0.0</v>
      </c>
      <c r="BF1021" s="16">
        <v>1179590.0</v>
      </c>
      <c r="BG1021" s="16">
        <v>0.0</v>
      </c>
      <c r="BH1021" s="16">
        <v>0.0</v>
      </c>
      <c r="BI1021" s="16">
        <v>0.0</v>
      </c>
      <c r="BJ1021" s="16">
        <v>912.0</v>
      </c>
      <c r="BK1021" s="16">
        <v>0.0</v>
      </c>
      <c r="BL1021" s="16">
        <v>0.0</v>
      </c>
      <c r="BM1021" s="16">
        <v>0.0</v>
      </c>
      <c r="BN1021" s="16">
        <v>91070.0</v>
      </c>
      <c r="BO1021" s="16">
        <v>0.0</v>
      </c>
      <c r="BP1021" s="16">
        <v>0.0</v>
      </c>
      <c r="BQ1021" s="16">
        <v>0.0</v>
      </c>
      <c r="BR1021" s="16">
        <v>62476.0</v>
      </c>
      <c r="BS1021" s="16">
        <v>0.0</v>
      </c>
      <c r="BT1021" s="16">
        <v>0.0</v>
      </c>
    </row>
    <row r="1022">
      <c r="A1022" s="14" t="s">
        <v>8514</v>
      </c>
      <c r="B1022" s="16">
        <v>11.0</v>
      </c>
      <c r="C1022" s="16">
        <v>4091348.0</v>
      </c>
      <c r="D1022" s="14" t="s">
        <v>8515</v>
      </c>
      <c r="E1022" s="14" t="s">
        <v>2630</v>
      </c>
      <c r="F1022" s="14" t="s">
        <v>2631</v>
      </c>
      <c r="G1022" s="14" t="s">
        <v>5166</v>
      </c>
      <c r="H1022" s="14" t="s">
        <v>2978</v>
      </c>
      <c r="I1022" s="14" t="s">
        <v>21</v>
      </c>
      <c r="J1022" s="14" t="s">
        <v>4845</v>
      </c>
      <c r="K1022" s="14" t="s">
        <v>8516</v>
      </c>
      <c r="L1022" s="14" t="s">
        <v>8516</v>
      </c>
      <c r="M1022" s="14" t="s">
        <v>8517</v>
      </c>
      <c r="N1022" s="14" t="s">
        <v>4848</v>
      </c>
      <c r="P1022" s="17"/>
      <c r="Q1022" s="17"/>
      <c r="R1022" s="16">
        <v>1.0</v>
      </c>
      <c r="S1022" s="16">
        <v>1613570.0</v>
      </c>
      <c r="T1022" s="18">
        <v>6.2E-7</v>
      </c>
      <c r="U1022" s="16">
        <v>0.0</v>
      </c>
      <c r="V1022" s="16">
        <v>0.0</v>
      </c>
      <c r="W1022" s="14" t="s">
        <v>2978</v>
      </c>
      <c r="X1022" s="17"/>
      <c r="Y1022" s="17"/>
      <c r="Z1022" s="16">
        <v>5.32</v>
      </c>
      <c r="AA1022" s="16">
        <v>0.093</v>
      </c>
      <c r="AB1022" s="16">
        <v>0.0</v>
      </c>
      <c r="AC1022" s="16">
        <v>0.01</v>
      </c>
      <c r="AD1022" s="16">
        <v>1.8</v>
      </c>
      <c r="AE1022" s="17"/>
      <c r="AF1022" s="17"/>
      <c r="AG1022" s="16">
        <v>0.0</v>
      </c>
      <c r="AH1022" s="16">
        <v>74804.0</v>
      </c>
      <c r="AI1022" s="16">
        <v>0.0</v>
      </c>
      <c r="AJ1022" s="16">
        <v>0.0</v>
      </c>
      <c r="AK1022" s="16">
        <v>1.0</v>
      </c>
      <c r="AL1022" s="16">
        <v>59968.0</v>
      </c>
      <c r="AM1022" s="16">
        <v>0.0</v>
      </c>
      <c r="AN1022" s="16">
        <v>0.0</v>
      </c>
      <c r="AO1022" s="16">
        <v>0.0</v>
      </c>
      <c r="AP1022" s="16">
        <v>29598.0</v>
      </c>
      <c r="AQ1022" s="16">
        <v>0.0</v>
      </c>
      <c r="AR1022" s="16">
        <v>0.0</v>
      </c>
      <c r="AS1022" s="16">
        <v>0.0</v>
      </c>
      <c r="AT1022" s="16">
        <v>44874.0</v>
      </c>
      <c r="AU1022" s="16">
        <v>0.0</v>
      </c>
      <c r="AV1022" s="16">
        <v>0.0</v>
      </c>
      <c r="AW1022" s="16">
        <v>0.0</v>
      </c>
      <c r="AX1022" s="16">
        <v>63948.0</v>
      </c>
      <c r="AY1022" s="16">
        <v>0.0</v>
      </c>
      <c r="AZ1022" s="16">
        <v>0.0</v>
      </c>
      <c r="BA1022" s="16">
        <v>0.0</v>
      </c>
      <c r="BB1022" s="16">
        <v>6060.0</v>
      </c>
      <c r="BC1022" s="16">
        <v>0.0</v>
      </c>
      <c r="BD1022" s="16">
        <v>0.0</v>
      </c>
      <c r="BE1022" s="16">
        <v>0.0</v>
      </c>
      <c r="BF1022" s="16">
        <v>1179870.0</v>
      </c>
      <c r="BG1022" s="16">
        <v>0.0</v>
      </c>
      <c r="BH1022" s="16">
        <v>0.0</v>
      </c>
      <c r="BI1022" s="16">
        <v>0.0</v>
      </c>
      <c r="BJ1022" s="16">
        <v>910.0</v>
      </c>
      <c r="BK1022" s="16">
        <v>0.0</v>
      </c>
      <c r="BL1022" s="16">
        <v>0.0</v>
      </c>
      <c r="BM1022" s="16">
        <v>0.0</v>
      </c>
      <c r="BN1022" s="16">
        <v>91036.0</v>
      </c>
      <c r="BO1022" s="16">
        <v>0.0</v>
      </c>
      <c r="BP1022" s="16">
        <v>0.0</v>
      </c>
      <c r="BQ1022" s="16">
        <v>0.0</v>
      </c>
      <c r="BR1022" s="16">
        <v>62502.0</v>
      </c>
      <c r="BS1022" s="16">
        <v>0.0</v>
      </c>
      <c r="BT1022" s="16">
        <v>0.0</v>
      </c>
    </row>
    <row r="1023">
      <c r="A1023" s="14" t="s">
        <v>8518</v>
      </c>
      <c r="B1023" s="16">
        <v>11.0</v>
      </c>
      <c r="C1023" s="16">
        <v>4074504.0</v>
      </c>
      <c r="D1023" s="17"/>
      <c r="E1023" s="14" t="s">
        <v>2621</v>
      </c>
      <c r="F1023" s="14" t="s">
        <v>2631</v>
      </c>
      <c r="G1023" s="14" t="s">
        <v>5166</v>
      </c>
      <c r="H1023" s="14" t="s">
        <v>2978</v>
      </c>
      <c r="I1023" s="14" t="s">
        <v>21</v>
      </c>
      <c r="J1023" s="14" t="s">
        <v>4845</v>
      </c>
      <c r="K1023" s="14" t="s">
        <v>8519</v>
      </c>
      <c r="L1023" s="14" t="s">
        <v>8519</v>
      </c>
      <c r="M1023" s="14" t="s">
        <v>8520</v>
      </c>
      <c r="N1023" s="14" t="s">
        <v>409</v>
      </c>
      <c r="P1023" s="17"/>
      <c r="Q1023" s="17"/>
      <c r="R1023" s="16">
        <v>1.0</v>
      </c>
      <c r="S1023" s="16">
        <v>1613578.0</v>
      </c>
      <c r="T1023" s="18">
        <v>6.2E-7</v>
      </c>
      <c r="U1023" s="16">
        <v>0.0</v>
      </c>
      <c r="V1023" s="16">
        <v>0.0</v>
      </c>
      <c r="W1023" s="14" t="s">
        <v>2978</v>
      </c>
      <c r="X1023" s="17"/>
      <c r="Y1023" s="17"/>
      <c r="Z1023" s="16">
        <v>29.7</v>
      </c>
      <c r="AA1023" s="17"/>
      <c r="AB1023" s="16">
        <v>0.02</v>
      </c>
      <c r="AC1023" s="16">
        <v>0.02</v>
      </c>
      <c r="AD1023" s="16">
        <v>6.34</v>
      </c>
      <c r="AE1023" s="16">
        <v>0.0</v>
      </c>
      <c r="AF1023" s="16">
        <v>0.946</v>
      </c>
      <c r="AG1023" s="16">
        <v>0.0</v>
      </c>
      <c r="AH1023" s="16">
        <v>75032.0</v>
      </c>
      <c r="AI1023" s="16">
        <v>0.0</v>
      </c>
      <c r="AJ1023" s="16">
        <v>0.0</v>
      </c>
      <c r="AK1023" s="16">
        <v>0.0</v>
      </c>
      <c r="AL1023" s="16">
        <v>60024.0</v>
      </c>
      <c r="AM1023" s="16">
        <v>0.0</v>
      </c>
      <c r="AN1023" s="16">
        <v>0.0</v>
      </c>
      <c r="AO1023" s="16">
        <v>0.0</v>
      </c>
      <c r="AP1023" s="16">
        <v>29602.0</v>
      </c>
      <c r="AQ1023" s="16">
        <v>0.0</v>
      </c>
      <c r="AR1023" s="16">
        <v>0.0</v>
      </c>
      <c r="AS1023" s="16">
        <v>0.0</v>
      </c>
      <c r="AT1023" s="16">
        <v>44874.0</v>
      </c>
      <c r="AU1023" s="16">
        <v>0.0</v>
      </c>
      <c r="AV1023" s="16">
        <v>0.0</v>
      </c>
      <c r="AW1023" s="16">
        <v>1.0</v>
      </c>
      <c r="AX1023" s="16">
        <v>64002.0</v>
      </c>
      <c r="AY1023" s="16">
        <v>0.0</v>
      </c>
      <c r="AZ1023" s="16">
        <v>0.0</v>
      </c>
      <c r="BA1023" s="16">
        <v>0.0</v>
      </c>
      <c r="BB1023" s="16">
        <v>5672.0</v>
      </c>
      <c r="BC1023" s="16">
        <v>0.0</v>
      </c>
      <c r="BD1023" s="16">
        <v>0.0</v>
      </c>
      <c r="BE1023" s="16">
        <v>0.0</v>
      </c>
      <c r="BF1023" s="16">
        <v>1179972.0</v>
      </c>
      <c r="BG1023" s="16">
        <v>0.0</v>
      </c>
      <c r="BH1023" s="16">
        <v>0.0</v>
      </c>
      <c r="BI1023" s="16">
        <v>0.0</v>
      </c>
      <c r="BJ1023" s="16">
        <v>912.0</v>
      </c>
      <c r="BK1023" s="16">
        <v>0.0</v>
      </c>
      <c r="BL1023" s="16">
        <v>0.0</v>
      </c>
      <c r="BM1023" s="16">
        <v>0.0</v>
      </c>
      <c r="BN1023" s="16">
        <v>91040.0</v>
      </c>
      <c r="BO1023" s="16">
        <v>0.0</v>
      </c>
      <c r="BP1023" s="16">
        <v>0.0</v>
      </c>
      <c r="BQ1023" s="16">
        <v>0.0</v>
      </c>
      <c r="BR1023" s="16">
        <v>62448.0</v>
      </c>
      <c r="BS1023" s="16">
        <v>0.0</v>
      </c>
      <c r="BT1023" s="16">
        <v>0.0</v>
      </c>
    </row>
    <row r="1024">
      <c r="A1024" s="14" t="s">
        <v>8521</v>
      </c>
      <c r="B1024" s="16">
        <v>11.0</v>
      </c>
      <c r="C1024" s="16">
        <v>4059392.0</v>
      </c>
      <c r="D1024" s="14" t="s">
        <v>8522</v>
      </c>
      <c r="E1024" s="14" t="s">
        <v>2621</v>
      </c>
      <c r="F1024" s="14" t="s">
        <v>2631</v>
      </c>
      <c r="G1024" s="14" t="s">
        <v>5166</v>
      </c>
      <c r="H1024" s="14" t="s">
        <v>2978</v>
      </c>
      <c r="I1024" s="14" t="s">
        <v>21</v>
      </c>
      <c r="J1024" s="14" t="s">
        <v>4845</v>
      </c>
      <c r="K1024" s="14" t="s">
        <v>8523</v>
      </c>
      <c r="L1024" s="14" t="s">
        <v>8523</v>
      </c>
      <c r="M1024" s="14" t="s">
        <v>8524</v>
      </c>
      <c r="N1024" s="14" t="s">
        <v>4848</v>
      </c>
      <c r="P1024" s="17"/>
      <c r="Q1024" s="17"/>
      <c r="R1024" s="16">
        <v>1.0</v>
      </c>
      <c r="S1024" s="16">
        <v>1613632.0</v>
      </c>
      <c r="T1024" s="18">
        <v>6.2E-7</v>
      </c>
      <c r="U1024" s="16">
        <v>0.0</v>
      </c>
      <c r="V1024" s="16">
        <v>0.0</v>
      </c>
      <c r="W1024" s="14" t="s">
        <v>2978</v>
      </c>
      <c r="X1024" s="17"/>
      <c r="Y1024" s="17"/>
      <c r="Z1024" s="16">
        <v>13.9</v>
      </c>
      <c r="AA1024" s="17"/>
      <c r="AB1024" s="16">
        <v>0.01</v>
      </c>
      <c r="AC1024" s="16">
        <v>-0.04</v>
      </c>
      <c r="AD1024" s="16">
        <v>4.74</v>
      </c>
      <c r="AE1024" s="17"/>
      <c r="AF1024" s="17"/>
      <c r="AG1024" s="16">
        <v>0.0</v>
      </c>
      <c r="AH1024" s="16">
        <v>75010.0</v>
      </c>
      <c r="AI1024" s="16">
        <v>0.0</v>
      </c>
      <c r="AJ1024" s="16">
        <v>0.0</v>
      </c>
      <c r="AK1024" s="16">
        <v>0.0</v>
      </c>
      <c r="AL1024" s="16">
        <v>60000.0</v>
      </c>
      <c r="AM1024" s="16">
        <v>0.0</v>
      </c>
      <c r="AN1024" s="16">
        <v>0.0</v>
      </c>
      <c r="AO1024" s="16">
        <v>0.0</v>
      </c>
      <c r="AP1024" s="16">
        <v>29600.0</v>
      </c>
      <c r="AQ1024" s="16">
        <v>0.0</v>
      </c>
      <c r="AR1024" s="16">
        <v>0.0</v>
      </c>
      <c r="AS1024" s="16">
        <v>0.0</v>
      </c>
      <c r="AT1024" s="16">
        <v>44872.0</v>
      </c>
      <c r="AU1024" s="16">
        <v>0.0</v>
      </c>
      <c r="AV1024" s="16">
        <v>0.0</v>
      </c>
      <c r="AW1024" s="16">
        <v>0.0</v>
      </c>
      <c r="AX1024" s="16">
        <v>64018.0</v>
      </c>
      <c r="AY1024" s="16">
        <v>0.0</v>
      </c>
      <c r="AZ1024" s="16">
        <v>0.0</v>
      </c>
      <c r="BA1024" s="16">
        <v>0.0</v>
      </c>
      <c r="BB1024" s="16">
        <v>6062.0</v>
      </c>
      <c r="BC1024" s="16">
        <v>0.0</v>
      </c>
      <c r="BD1024" s="16">
        <v>0.0</v>
      </c>
      <c r="BE1024" s="16">
        <v>1.0</v>
      </c>
      <c r="BF1024" s="16">
        <v>1179630.0</v>
      </c>
      <c r="BG1024" s="16">
        <v>0.0</v>
      </c>
      <c r="BH1024" s="16">
        <v>0.0</v>
      </c>
      <c r="BI1024" s="16">
        <v>0.0</v>
      </c>
      <c r="BJ1024" s="16">
        <v>912.0</v>
      </c>
      <c r="BK1024" s="16">
        <v>0.0</v>
      </c>
      <c r="BL1024" s="16">
        <v>0.0</v>
      </c>
      <c r="BM1024" s="16">
        <v>0.0</v>
      </c>
      <c r="BN1024" s="16">
        <v>91044.0</v>
      </c>
      <c r="BO1024" s="16">
        <v>0.0</v>
      </c>
      <c r="BP1024" s="16">
        <v>0.0</v>
      </c>
      <c r="BQ1024" s="16">
        <v>0.0</v>
      </c>
      <c r="BR1024" s="16">
        <v>62484.0</v>
      </c>
      <c r="BS1024" s="16">
        <v>0.0</v>
      </c>
      <c r="BT1024" s="16">
        <v>0.0</v>
      </c>
    </row>
    <row r="1025">
      <c r="A1025" s="14" t="s">
        <v>8525</v>
      </c>
      <c r="B1025" s="16">
        <v>11.0</v>
      </c>
      <c r="C1025" s="16">
        <v>4059392.0</v>
      </c>
      <c r="D1025" s="17"/>
      <c r="E1025" s="14" t="s">
        <v>2621</v>
      </c>
      <c r="F1025" s="14" t="s">
        <v>2622</v>
      </c>
      <c r="G1025" s="14" t="s">
        <v>5166</v>
      </c>
      <c r="H1025" s="14" t="s">
        <v>2978</v>
      </c>
      <c r="I1025" s="14" t="s">
        <v>21</v>
      </c>
      <c r="J1025" s="14" t="s">
        <v>4845</v>
      </c>
      <c r="K1025" s="14" t="s">
        <v>8523</v>
      </c>
      <c r="L1025" s="14" t="s">
        <v>8523</v>
      </c>
      <c r="M1025" s="14" t="s">
        <v>8526</v>
      </c>
      <c r="N1025" s="14" t="s">
        <v>4848</v>
      </c>
      <c r="P1025" s="17"/>
      <c r="Q1025" s="17"/>
      <c r="R1025" s="16">
        <v>1.0</v>
      </c>
      <c r="S1025" s="16">
        <v>1613632.0</v>
      </c>
      <c r="T1025" s="18">
        <v>6.2E-7</v>
      </c>
      <c r="U1025" s="16">
        <v>0.0</v>
      </c>
      <c r="V1025" s="16">
        <v>0.0</v>
      </c>
      <c r="W1025" s="14" t="s">
        <v>2978</v>
      </c>
      <c r="X1025" s="17"/>
      <c r="Y1025" s="17"/>
      <c r="Z1025" s="16">
        <v>14.5</v>
      </c>
      <c r="AA1025" s="17"/>
      <c r="AB1025" s="16">
        <v>0.02</v>
      </c>
      <c r="AC1025" s="16">
        <v>-0.05</v>
      </c>
      <c r="AD1025" s="16">
        <v>4.74</v>
      </c>
      <c r="AE1025" s="17"/>
      <c r="AF1025" s="17"/>
      <c r="AG1025" s="16">
        <v>0.0</v>
      </c>
      <c r="AH1025" s="16">
        <v>75010.0</v>
      </c>
      <c r="AI1025" s="16">
        <v>0.0</v>
      </c>
      <c r="AJ1025" s="16">
        <v>0.0</v>
      </c>
      <c r="AK1025" s="16">
        <v>0.0</v>
      </c>
      <c r="AL1025" s="16">
        <v>60000.0</v>
      </c>
      <c r="AM1025" s="16">
        <v>0.0</v>
      </c>
      <c r="AN1025" s="16">
        <v>0.0</v>
      </c>
      <c r="AO1025" s="16">
        <v>0.0</v>
      </c>
      <c r="AP1025" s="16">
        <v>29600.0</v>
      </c>
      <c r="AQ1025" s="16">
        <v>0.0</v>
      </c>
      <c r="AR1025" s="16">
        <v>0.0</v>
      </c>
      <c r="AS1025" s="16">
        <v>0.0</v>
      </c>
      <c r="AT1025" s="16">
        <v>44872.0</v>
      </c>
      <c r="AU1025" s="16">
        <v>0.0</v>
      </c>
      <c r="AV1025" s="16">
        <v>0.0</v>
      </c>
      <c r="AW1025" s="16">
        <v>0.0</v>
      </c>
      <c r="AX1025" s="16">
        <v>64018.0</v>
      </c>
      <c r="AY1025" s="16">
        <v>0.0</v>
      </c>
      <c r="AZ1025" s="16">
        <v>0.0</v>
      </c>
      <c r="BA1025" s="16">
        <v>0.0</v>
      </c>
      <c r="BB1025" s="16">
        <v>6062.0</v>
      </c>
      <c r="BC1025" s="16">
        <v>0.0</v>
      </c>
      <c r="BD1025" s="16">
        <v>0.0</v>
      </c>
      <c r="BE1025" s="16">
        <v>0.0</v>
      </c>
      <c r="BF1025" s="16">
        <v>1179630.0</v>
      </c>
      <c r="BG1025" s="16">
        <v>0.0</v>
      </c>
      <c r="BH1025" s="16">
        <v>0.0</v>
      </c>
      <c r="BI1025" s="16">
        <v>0.0</v>
      </c>
      <c r="BJ1025" s="16">
        <v>912.0</v>
      </c>
      <c r="BK1025" s="16">
        <v>0.0</v>
      </c>
      <c r="BL1025" s="16">
        <v>0.0</v>
      </c>
      <c r="BM1025" s="16">
        <v>0.0</v>
      </c>
      <c r="BN1025" s="16">
        <v>91044.0</v>
      </c>
      <c r="BO1025" s="16">
        <v>0.0</v>
      </c>
      <c r="BP1025" s="16">
        <v>0.0</v>
      </c>
      <c r="BQ1025" s="16">
        <v>1.0</v>
      </c>
      <c r="BR1025" s="16">
        <v>62484.0</v>
      </c>
      <c r="BS1025" s="16">
        <v>0.0</v>
      </c>
      <c r="BT1025" s="16">
        <v>0.0</v>
      </c>
    </row>
    <row r="1026">
      <c r="A1026" s="14" t="s">
        <v>8527</v>
      </c>
      <c r="B1026" s="16">
        <v>11.0</v>
      </c>
      <c r="C1026" s="16">
        <v>4023981.0</v>
      </c>
      <c r="D1026" s="17"/>
      <c r="E1026" s="14" t="s">
        <v>2621</v>
      </c>
      <c r="F1026" s="14" t="s">
        <v>2630</v>
      </c>
      <c r="G1026" s="14" t="s">
        <v>5166</v>
      </c>
      <c r="H1026" s="14" t="s">
        <v>2978</v>
      </c>
      <c r="I1026" s="14" t="s">
        <v>21</v>
      </c>
      <c r="J1026" s="14" t="s">
        <v>4845</v>
      </c>
      <c r="K1026" s="14" t="s">
        <v>8528</v>
      </c>
      <c r="L1026" s="14" t="s">
        <v>8528</v>
      </c>
      <c r="M1026" s="14" t="s">
        <v>8529</v>
      </c>
      <c r="N1026" s="14" t="s">
        <v>409</v>
      </c>
      <c r="P1026" s="17"/>
      <c r="Q1026" s="17"/>
      <c r="R1026" s="16">
        <v>1.0</v>
      </c>
      <c r="S1026" s="16">
        <v>1613634.0</v>
      </c>
      <c r="T1026" s="18">
        <v>6.2E-7</v>
      </c>
      <c r="U1026" s="16">
        <v>0.0</v>
      </c>
      <c r="V1026" s="16">
        <v>0.0</v>
      </c>
      <c r="W1026" s="14" t="s">
        <v>2978</v>
      </c>
      <c r="X1026" s="17"/>
      <c r="Y1026" s="17"/>
      <c r="Z1026" s="16">
        <v>26.0</v>
      </c>
      <c r="AA1026" s="17"/>
      <c r="AB1026" s="16">
        <v>0.0</v>
      </c>
      <c r="AC1026" s="16">
        <v>0.0</v>
      </c>
      <c r="AD1026" s="16">
        <v>6.34</v>
      </c>
      <c r="AE1026" s="16">
        <v>0.0</v>
      </c>
      <c r="AF1026" s="16">
        <v>0.679</v>
      </c>
      <c r="AG1026" s="16">
        <v>0.0</v>
      </c>
      <c r="AH1026" s="16">
        <v>74998.0</v>
      </c>
      <c r="AI1026" s="16">
        <v>0.0</v>
      </c>
      <c r="AJ1026" s="16">
        <v>0.0</v>
      </c>
      <c r="AK1026" s="16">
        <v>0.0</v>
      </c>
      <c r="AL1026" s="16">
        <v>60016.0</v>
      </c>
      <c r="AM1026" s="16">
        <v>0.0</v>
      </c>
      <c r="AN1026" s="16">
        <v>0.0</v>
      </c>
      <c r="AO1026" s="16">
        <v>0.0</v>
      </c>
      <c r="AP1026" s="16">
        <v>29590.0</v>
      </c>
      <c r="AQ1026" s="16">
        <v>0.0</v>
      </c>
      <c r="AR1026" s="16">
        <v>0.0</v>
      </c>
      <c r="AS1026" s="16">
        <v>0.0</v>
      </c>
      <c r="AT1026" s="16">
        <v>44866.0</v>
      </c>
      <c r="AU1026" s="16">
        <v>0.0</v>
      </c>
      <c r="AV1026" s="16">
        <v>0.0</v>
      </c>
      <c r="AW1026" s="16">
        <v>0.0</v>
      </c>
      <c r="AX1026" s="16">
        <v>63960.0</v>
      </c>
      <c r="AY1026" s="16">
        <v>0.0</v>
      </c>
      <c r="AZ1026" s="16">
        <v>0.0</v>
      </c>
      <c r="BA1026" s="16">
        <v>0.0</v>
      </c>
      <c r="BB1026" s="16">
        <v>6058.0</v>
      </c>
      <c r="BC1026" s="16">
        <v>0.0</v>
      </c>
      <c r="BD1026" s="16">
        <v>0.0</v>
      </c>
      <c r="BE1026" s="16">
        <v>1.0</v>
      </c>
      <c r="BF1026" s="16">
        <v>1179678.0</v>
      </c>
      <c r="BG1026" s="16">
        <v>0.0</v>
      </c>
      <c r="BH1026" s="16">
        <v>0.0</v>
      </c>
      <c r="BI1026" s="16">
        <v>0.0</v>
      </c>
      <c r="BJ1026" s="16">
        <v>912.0</v>
      </c>
      <c r="BK1026" s="16">
        <v>0.0</v>
      </c>
      <c r="BL1026" s="16">
        <v>0.0</v>
      </c>
      <c r="BM1026" s="16">
        <v>0.0</v>
      </c>
      <c r="BN1026" s="16">
        <v>91070.0</v>
      </c>
      <c r="BO1026" s="16">
        <v>0.0</v>
      </c>
      <c r="BP1026" s="16">
        <v>0.0</v>
      </c>
      <c r="BQ1026" s="16">
        <v>0.0</v>
      </c>
      <c r="BR1026" s="16">
        <v>62486.0</v>
      </c>
      <c r="BS1026" s="16">
        <v>0.0</v>
      </c>
      <c r="BT1026" s="16">
        <v>0.0</v>
      </c>
    </row>
    <row r="1027">
      <c r="A1027" s="14" t="s">
        <v>8530</v>
      </c>
      <c r="B1027" s="16">
        <v>11.0</v>
      </c>
      <c r="C1027" s="16">
        <v>4023981.0</v>
      </c>
      <c r="D1027" s="14" t="s">
        <v>8531</v>
      </c>
      <c r="E1027" s="14" t="s">
        <v>2621</v>
      </c>
      <c r="F1027" s="14" t="s">
        <v>2622</v>
      </c>
      <c r="G1027" s="14" t="s">
        <v>5166</v>
      </c>
      <c r="H1027" s="14" t="s">
        <v>2978</v>
      </c>
      <c r="I1027" s="14" t="s">
        <v>21</v>
      </c>
      <c r="J1027" s="14" t="s">
        <v>4845</v>
      </c>
      <c r="K1027" s="14" t="s">
        <v>8532</v>
      </c>
      <c r="L1027" s="14" t="s">
        <v>8532</v>
      </c>
      <c r="M1027" s="14" t="s">
        <v>8533</v>
      </c>
      <c r="N1027" s="14" t="s">
        <v>409</v>
      </c>
      <c r="P1027" s="17"/>
      <c r="Q1027" s="17"/>
      <c r="R1027" s="16">
        <v>1.0</v>
      </c>
      <c r="S1027" s="16">
        <v>1613634.0</v>
      </c>
      <c r="T1027" s="18">
        <v>6.2E-7</v>
      </c>
      <c r="U1027" s="16">
        <v>0.0</v>
      </c>
      <c r="V1027" s="16">
        <v>0.0</v>
      </c>
      <c r="W1027" s="14" t="s">
        <v>2978</v>
      </c>
      <c r="X1027" s="17"/>
      <c r="Y1027" s="17"/>
      <c r="Z1027" s="16">
        <v>28.8</v>
      </c>
      <c r="AA1027" s="17"/>
      <c r="AB1027" s="16">
        <v>0.0</v>
      </c>
      <c r="AC1027" s="16">
        <v>0.0</v>
      </c>
      <c r="AD1027" s="16">
        <v>6.34</v>
      </c>
      <c r="AE1027" s="16">
        <v>0.0</v>
      </c>
      <c r="AF1027" s="16">
        <v>0.838</v>
      </c>
      <c r="AG1027" s="16">
        <v>0.0</v>
      </c>
      <c r="AH1027" s="16">
        <v>74998.0</v>
      </c>
      <c r="AI1027" s="16">
        <v>0.0</v>
      </c>
      <c r="AJ1027" s="16">
        <v>0.0</v>
      </c>
      <c r="AK1027" s="16">
        <v>0.0</v>
      </c>
      <c r="AL1027" s="16">
        <v>60016.0</v>
      </c>
      <c r="AM1027" s="16">
        <v>0.0</v>
      </c>
      <c r="AN1027" s="16">
        <v>0.0</v>
      </c>
      <c r="AO1027" s="16">
        <v>0.0</v>
      </c>
      <c r="AP1027" s="16">
        <v>29590.0</v>
      </c>
      <c r="AQ1027" s="16">
        <v>0.0</v>
      </c>
      <c r="AR1027" s="16">
        <v>0.0</v>
      </c>
      <c r="AS1027" s="16">
        <v>0.0</v>
      </c>
      <c r="AT1027" s="16">
        <v>44866.0</v>
      </c>
      <c r="AU1027" s="16">
        <v>0.0</v>
      </c>
      <c r="AV1027" s="16">
        <v>0.0</v>
      </c>
      <c r="AW1027" s="16">
        <v>0.0</v>
      </c>
      <c r="AX1027" s="16">
        <v>63960.0</v>
      </c>
      <c r="AY1027" s="16">
        <v>0.0</v>
      </c>
      <c r="AZ1027" s="16">
        <v>0.0</v>
      </c>
      <c r="BA1027" s="16">
        <v>0.0</v>
      </c>
      <c r="BB1027" s="16">
        <v>6058.0</v>
      </c>
      <c r="BC1027" s="16">
        <v>0.0</v>
      </c>
      <c r="BD1027" s="16">
        <v>0.0</v>
      </c>
      <c r="BE1027" s="16">
        <v>1.0</v>
      </c>
      <c r="BF1027" s="16">
        <v>1179678.0</v>
      </c>
      <c r="BG1027" s="16">
        <v>0.0</v>
      </c>
      <c r="BH1027" s="16">
        <v>0.0</v>
      </c>
      <c r="BI1027" s="16">
        <v>0.0</v>
      </c>
      <c r="BJ1027" s="16">
        <v>912.0</v>
      </c>
      <c r="BK1027" s="16">
        <v>0.0</v>
      </c>
      <c r="BL1027" s="16">
        <v>0.0</v>
      </c>
      <c r="BM1027" s="16">
        <v>0.0</v>
      </c>
      <c r="BN1027" s="16">
        <v>91070.0</v>
      </c>
      <c r="BO1027" s="16">
        <v>0.0</v>
      </c>
      <c r="BP1027" s="16">
        <v>0.0</v>
      </c>
      <c r="BQ1027" s="16">
        <v>0.0</v>
      </c>
      <c r="BR1027" s="16">
        <v>62486.0</v>
      </c>
      <c r="BS1027" s="16">
        <v>0.0</v>
      </c>
      <c r="BT1027" s="16">
        <v>0.0</v>
      </c>
    </row>
    <row r="1028">
      <c r="A1028" s="14" t="s">
        <v>8534</v>
      </c>
      <c r="B1028" s="16">
        <v>11.0</v>
      </c>
      <c r="C1028" s="16">
        <v>4086578.0</v>
      </c>
      <c r="D1028" s="17"/>
      <c r="E1028" s="14" t="s">
        <v>8535</v>
      </c>
      <c r="F1028" s="14" t="s">
        <v>2630</v>
      </c>
      <c r="G1028" s="14" t="s">
        <v>5166</v>
      </c>
      <c r="H1028" s="14" t="s">
        <v>2978</v>
      </c>
      <c r="I1028" s="14" t="s">
        <v>21</v>
      </c>
      <c r="J1028" s="14" t="s">
        <v>4852</v>
      </c>
      <c r="K1028" s="14" t="s">
        <v>8536</v>
      </c>
      <c r="L1028" s="14" t="s">
        <v>8536</v>
      </c>
      <c r="M1028" s="14" t="s">
        <v>8537</v>
      </c>
      <c r="N1028" s="14" t="s">
        <v>5335</v>
      </c>
      <c r="P1028" s="17"/>
      <c r="Q1028" s="17"/>
      <c r="R1028" s="16">
        <v>1.0</v>
      </c>
      <c r="S1028" s="16">
        <v>1613638.0</v>
      </c>
      <c r="T1028" s="18">
        <v>6.2E-7</v>
      </c>
      <c r="U1028" s="16">
        <v>0.0</v>
      </c>
      <c r="V1028" s="16">
        <v>0.0</v>
      </c>
      <c r="W1028" s="14" t="s">
        <v>2978</v>
      </c>
      <c r="X1028" s="17"/>
      <c r="Y1028" s="17"/>
      <c r="Z1028" s="16">
        <v>33.0</v>
      </c>
      <c r="AA1028" s="17"/>
      <c r="AB1028" s="16">
        <v>0.0</v>
      </c>
      <c r="AC1028" s="16">
        <v>-0.03</v>
      </c>
      <c r="AD1028" s="16">
        <v>6.3</v>
      </c>
      <c r="AE1028" s="17"/>
      <c r="AF1028" s="17"/>
      <c r="AG1028" s="16">
        <v>0.0</v>
      </c>
      <c r="AH1028" s="16">
        <v>75036.0</v>
      </c>
      <c r="AI1028" s="16">
        <v>0.0</v>
      </c>
      <c r="AJ1028" s="16">
        <v>0.0</v>
      </c>
      <c r="AK1028" s="16">
        <v>0.0</v>
      </c>
      <c r="AL1028" s="16">
        <v>59984.0</v>
      </c>
      <c r="AM1028" s="16">
        <v>0.0</v>
      </c>
      <c r="AN1028" s="16">
        <v>0.0</v>
      </c>
      <c r="AO1028" s="16">
        <v>0.0</v>
      </c>
      <c r="AP1028" s="16">
        <v>29590.0</v>
      </c>
      <c r="AQ1028" s="16">
        <v>0.0</v>
      </c>
      <c r="AR1028" s="16">
        <v>0.0</v>
      </c>
      <c r="AS1028" s="16">
        <v>0.0</v>
      </c>
      <c r="AT1028" s="16">
        <v>44878.0</v>
      </c>
      <c r="AU1028" s="16">
        <v>0.0</v>
      </c>
      <c r="AV1028" s="16">
        <v>0.0</v>
      </c>
      <c r="AW1028" s="16">
        <v>0.0</v>
      </c>
      <c r="AX1028" s="16">
        <v>63988.0</v>
      </c>
      <c r="AY1028" s="16">
        <v>0.0</v>
      </c>
      <c r="AZ1028" s="16">
        <v>0.0</v>
      </c>
      <c r="BA1028" s="16">
        <v>0.0</v>
      </c>
      <c r="BB1028" s="16">
        <v>6062.0</v>
      </c>
      <c r="BC1028" s="16">
        <v>0.0</v>
      </c>
      <c r="BD1028" s="16">
        <v>0.0</v>
      </c>
      <c r="BE1028" s="16">
        <v>1.0</v>
      </c>
      <c r="BF1028" s="16">
        <v>1179772.0</v>
      </c>
      <c r="BG1028" s="16">
        <v>0.0</v>
      </c>
      <c r="BH1028" s="16">
        <v>0.0</v>
      </c>
      <c r="BI1028" s="16">
        <v>0.0</v>
      </c>
      <c r="BJ1028" s="16">
        <v>912.0</v>
      </c>
      <c r="BK1028" s="16">
        <v>0.0</v>
      </c>
      <c r="BL1028" s="16">
        <v>0.0</v>
      </c>
      <c r="BM1028" s="16">
        <v>0.0</v>
      </c>
      <c r="BN1028" s="16">
        <v>90930.0</v>
      </c>
      <c r="BO1028" s="16">
        <v>0.0</v>
      </c>
      <c r="BP1028" s="16">
        <v>0.0</v>
      </c>
      <c r="BQ1028" s="16">
        <v>0.0</v>
      </c>
      <c r="BR1028" s="16">
        <v>62486.0</v>
      </c>
      <c r="BS1028" s="16">
        <v>0.0</v>
      </c>
      <c r="BT1028" s="16">
        <v>0.0</v>
      </c>
    </row>
    <row r="1029">
      <c r="A1029" s="14" t="s">
        <v>8538</v>
      </c>
      <c r="B1029" s="16">
        <v>11.0</v>
      </c>
      <c r="C1029" s="16">
        <v>4059393.0</v>
      </c>
      <c r="D1029" s="14" t="s">
        <v>8539</v>
      </c>
      <c r="E1029" s="14" t="s">
        <v>2622</v>
      </c>
      <c r="F1029" s="14" t="s">
        <v>2621</v>
      </c>
      <c r="G1029" s="14" t="s">
        <v>5166</v>
      </c>
      <c r="H1029" s="14" t="s">
        <v>2978</v>
      </c>
      <c r="I1029" s="14" t="s">
        <v>21</v>
      </c>
      <c r="J1029" s="14" t="s">
        <v>4845</v>
      </c>
      <c r="K1029" s="14" t="s">
        <v>8540</v>
      </c>
      <c r="L1029" s="14" t="s">
        <v>8540</v>
      </c>
      <c r="M1029" s="14" t="s">
        <v>8541</v>
      </c>
      <c r="N1029" s="14" t="s">
        <v>409</v>
      </c>
      <c r="O1029" s="14" t="s">
        <v>410</v>
      </c>
      <c r="P1029" s="16">
        <v>1346496.0</v>
      </c>
      <c r="Q1029" s="17"/>
      <c r="R1029" s="16">
        <v>1.0</v>
      </c>
      <c r="S1029" s="16">
        <v>1613658.0</v>
      </c>
      <c r="T1029" s="18">
        <v>6.2E-7</v>
      </c>
      <c r="U1029" s="16">
        <v>0.0</v>
      </c>
      <c r="V1029" s="16">
        <v>0.0</v>
      </c>
      <c r="W1029" s="14" t="s">
        <v>2978</v>
      </c>
      <c r="X1029" s="17"/>
      <c r="Y1029" s="17"/>
      <c r="Z1029" s="16">
        <v>25.5</v>
      </c>
      <c r="AA1029" s="17"/>
      <c r="AB1029" s="16">
        <v>0.0</v>
      </c>
      <c r="AC1029" s="16">
        <v>0.0</v>
      </c>
      <c r="AD1029" s="16">
        <v>8.89</v>
      </c>
      <c r="AE1029" s="16">
        <v>0.07</v>
      </c>
      <c r="AF1029" s="16">
        <v>0.814</v>
      </c>
      <c r="AG1029" s="16">
        <v>0.0</v>
      </c>
      <c r="AH1029" s="16">
        <v>75010.0</v>
      </c>
      <c r="AI1029" s="16">
        <v>0.0</v>
      </c>
      <c r="AJ1029" s="16">
        <v>0.0</v>
      </c>
      <c r="AK1029" s="16">
        <v>0.0</v>
      </c>
      <c r="AL1029" s="16">
        <v>60008.0</v>
      </c>
      <c r="AM1029" s="16">
        <v>0.0</v>
      </c>
      <c r="AN1029" s="16">
        <v>0.0</v>
      </c>
      <c r="AO1029" s="16">
        <v>0.0</v>
      </c>
      <c r="AP1029" s="16">
        <v>29600.0</v>
      </c>
      <c r="AQ1029" s="16">
        <v>0.0</v>
      </c>
      <c r="AR1029" s="16">
        <v>0.0</v>
      </c>
      <c r="AS1029" s="16">
        <v>0.0</v>
      </c>
      <c r="AT1029" s="16">
        <v>44874.0</v>
      </c>
      <c r="AU1029" s="16">
        <v>0.0</v>
      </c>
      <c r="AV1029" s="16">
        <v>0.0</v>
      </c>
      <c r="AW1029" s="16">
        <v>0.0</v>
      </c>
      <c r="AX1029" s="16">
        <v>64010.0</v>
      </c>
      <c r="AY1029" s="16">
        <v>0.0</v>
      </c>
      <c r="AZ1029" s="16">
        <v>0.0</v>
      </c>
      <c r="BA1029" s="16">
        <v>0.0</v>
      </c>
      <c r="BB1029" s="16">
        <v>6062.0</v>
      </c>
      <c r="BC1029" s="16">
        <v>0.0</v>
      </c>
      <c r="BD1029" s="16">
        <v>0.0</v>
      </c>
      <c r="BE1029" s="16">
        <v>1.0</v>
      </c>
      <c r="BF1029" s="16">
        <v>1179658.0</v>
      </c>
      <c r="BG1029" s="16">
        <v>0.0</v>
      </c>
      <c r="BH1029" s="16">
        <v>0.0</v>
      </c>
      <c r="BI1029" s="16">
        <v>0.0</v>
      </c>
      <c r="BJ1029" s="16">
        <v>912.0</v>
      </c>
      <c r="BK1029" s="16">
        <v>0.0</v>
      </c>
      <c r="BL1029" s="16">
        <v>0.0</v>
      </c>
      <c r="BM1029" s="16">
        <v>0.0</v>
      </c>
      <c r="BN1029" s="16">
        <v>91038.0</v>
      </c>
      <c r="BO1029" s="16">
        <v>0.0</v>
      </c>
      <c r="BP1029" s="16">
        <v>0.0</v>
      </c>
      <c r="BQ1029" s="16">
        <v>0.0</v>
      </c>
      <c r="BR1029" s="16">
        <v>62486.0</v>
      </c>
      <c r="BS1029" s="16">
        <v>0.0</v>
      </c>
      <c r="BT1029" s="16">
        <v>0.0</v>
      </c>
    </row>
    <row r="1030">
      <c r="A1030" s="14" t="s">
        <v>8542</v>
      </c>
      <c r="B1030" s="16">
        <v>11.0</v>
      </c>
      <c r="C1030" s="16">
        <v>4086577.0</v>
      </c>
      <c r="D1030" s="17"/>
      <c r="E1030" s="14" t="s">
        <v>2630</v>
      </c>
      <c r="F1030" s="14" t="s">
        <v>2631</v>
      </c>
      <c r="G1030" s="14" t="s">
        <v>5166</v>
      </c>
      <c r="H1030" s="14" t="s">
        <v>2978</v>
      </c>
      <c r="I1030" s="14" t="s">
        <v>21</v>
      </c>
      <c r="J1030" s="14" t="s">
        <v>4852</v>
      </c>
      <c r="K1030" s="14" t="s">
        <v>8543</v>
      </c>
      <c r="L1030" s="14" t="s">
        <v>8543</v>
      </c>
      <c r="M1030" s="14" t="s">
        <v>8544</v>
      </c>
      <c r="N1030" s="14" t="s">
        <v>4848</v>
      </c>
      <c r="P1030" s="17"/>
      <c r="Q1030" s="17"/>
      <c r="R1030" s="16">
        <v>1.0</v>
      </c>
      <c r="S1030" s="16">
        <v>1613668.0</v>
      </c>
      <c r="T1030" s="18">
        <v>6.2E-7</v>
      </c>
      <c r="U1030" s="16">
        <v>0.0</v>
      </c>
      <c r="V1030" s="16">
        <v>0.0</v>
      </c>
      <c r="W1030" s="14" t="s">
        <v>2978</v>
      </c>
      <c r="X1030" s="17"/>
      <c r="Y1030" s="17"/>
      <c r="Z1030" s="16">
        <v>9.33</v>
      </c>
      <c r="AA1030" s="17"/>
      <c r="AB1030" s="16">
        <v>0.03</v>
      </c>
      <c r="AC1030" s="16">
        <v>-0.03</v>
      </c>
      <c r="AD1030" s="16">
        <v>1.84</v>
      </c>
      <c r="AE1030" s="17"/>
      <c r="AF1030" s="17"/>
      <c r="AG1030" s="16">
        <v>0.0</v>
      </c>
      <c r="AH1030" s="16">
        <v>75046.0</v>
      </c>
      <c r="AI1030" s="16">
        <v>0.0</v>
      </c>
      <c r="AJ1030" s="16">
        <v>0.0</v>
      </c>
      <c r="AK1030" s="16">
        <v>0.0</v>
      </c>
      <c r="AL1030" s="16">
        <v>59986.0</v>
      </c>
      <c r="AM1030" s="16">
        <v>0.0</v>
      </c>
      <c r="AN1030" s="16">
        <v>0.0</v>
      </c>
      <c r="AO1030" s="16">
        <v>0.0</v>
      </c>
      <c r="AP1030" s="16">
        <v>29592.0</v>
      </c>
      <c r="AQ1030" s="16">
        <v>0.0</v>
      </c>
      <c r="AR1030" s="16">
        <v>0.0</v>
      </c>
      <c r="AS1030" s="16">
        <v>0.0</v>
      </c>
      <c r="AT1030" s="16">
        <v>44872.0</v>
      </c>
      <c r="AU1030" s="16">
        <v>0.0</v>
      </c>
      <c r="AV1030" s="16">
        <v>0.0</v>
      </c>
      <c r="AW1030" s="16">
        <v>0.0</v>
      </c>
      <c r="AX1030" s="16">
        <v>63996.0</v>
      </c>
      <c r="AY1030" s="16">
        <v>0.0</v>
      </c>
      <c r="AZ1030" s="16">
        <v>0.0</v>
      </c>
      <c r="BA1030" s="16">
        <v>0.0</v>
      </c>
      <c r="BB1030" s="16">
        <v>6062.0</v>
      </c>
      <c r="BC1030" s="16">
        <v>0.0</v>
      </c>
      <c r="BD1030" s="16">
        <v>0.0</v>
      </c>
      <c r="BE1030" s="16">
        <v>1.0</v>
      </c>
      <c r="BF1030" s="16">
        <v>1179788.0</v>
      </c>
      <c r="BG1030" s="16">
        <v>0.0</v>
      </c>
      <c r="BH1030" s="16">
        <v>0.0</v>
      </c>
      <c r="BI1030" s="16">
        <v>0.0</v>
      </c>
      <c r="BJ1030" s="16">
        <v>912.0</v>
      </c>
      <c r="BK1030" s="16">
        <v>0.0</v>
      </c>
      <c r="BL1030" s="16">
        <v>0.0</v>
      </c>
      <c r="BM1030" s="16">
        <v>0.0</v>
      </c>
      <c r="BN1030" s="16">
        <v>90928.0</v>
      </c>
      <c r="BO1030" s="16">
        <v>0.0</v>
      </c>
      <c r="BP1030" s="16">
        <v>0.0</v>
      </c>
      <c r="BQ1030" s="16">
        <v>0.0</v>
      </c>
      <c r="BR1030" s="16">
        <v>62486.0</v>
      </c>
      <c r="BS1030" s="16">
        <v>0.0</v>
      </c>
      <c r="BT1030" s="16">
        <v>0.0</v>
      </c>
    </row>
    <row r="1031">
      <c r="A1031" s="14" t="s">
        <v>8545</v>
      </c>
      <c r="B1031" s="16">
        <v>11.0</v>
      </c>
      <c r="C1031" s="16">
        <v>4023980.0</v>
      </c>
      <c r="D1031" s="14" t="s">
        <v>7249</v>
      </c>
      <c r="E1031" s="14" t="s">
        <v>2630</v>
      </c>
      <c r="F1031" s="14" t="s">
        <v>2631</v>
      </c>
      <c r="G1031" s="14" t="s">
        <v>6733</v>
      </c>
      <c r="H1031" s="14" t="s">
        <v>21</v>
      </c>
      <c r="I1031" s="14" t="s">
        <v>2978</v>
      </c>
      <c r="J1031" s="14" t="s">
        <v>4845</v>
      </c>
      <c r="K1031" s="14" t="s">
        <v>7250</v>
      </c>
      <c r="L1031" s="14" t="s">
        <v>7250</v>
      </c>
      <c r="M1031" s="14" t="s">
        <v>8546</v>
      </c>
      <c r="N1031" s="14" t="s">
        <v>4848</v>
      </c>
      <c r="P1031" s="17"/>
      <c r="Q1031" s="17"/>
      <c r="R1031" s="16">
        <v>1.0</v>
      </c>
      <c r="S1031" s="16">
        <v>1613680.0</v>
      </c>
      <c r="T1031" s="18">
        <v>6.2E-7</v>
      </c>
      <c r="U1031" s="16">
        <v>0.0</v>
      </c>
      <c r="V1031" s="16">
        <v>0.0</v>
      </c>
      <c r="W1031" s="14" t="s">
        <v>2978</v>
      </c>
      <c r="X1031" s="17"/>
      <c r="Y1031" s="17"/>
      <c r="Z1031" s="16">
        <v>8.29</v>
      </c>
      <c r="AA1031" s="17"/>
      <c r="AB1031" s="16">
        <v>0.0</v>
      </c>
      <c r="AC1031" s="16">
        <v>0.0</v>
      </c>
      <c r="AD1031" s="16">
        <v>0.178</v>
      </c>
      <c r="AE1031" s="17"/>
      <c r="AF1031" s="17"/>
      <c r="AG1031" s="16">
        <v>0.0</v>
      </c>
      <c r="AH1031" s="16">
        <v>74928.0</v>
      </c>
      <c r="AI1031" s="16">
        <v>0.0</v>
      </c>
      <c r="AJ1031" s="16">
        <v>0.0</v>
      </c>
      <c r="AK1031" s="16">
        <v>0.0</v>
      </c>
      <c r="AL1031" s="16">
        <v>60008.0</v>
      </c>
      <c r="AM1031" s="16">
        <v>0.0</v>
      </c>
      <c r="AN1031" s="16">
        <v>0.0</v>
      </c>
      <c r="AO1031" s="16">
        <v>0.0</v>
      </c>
      <c r="AP1031" s="16">
        <v>29602.0</v>
      </c>
      <c r="AQ1031" s="16">
        <v>0.0</v>
      </c>
      <c r="AR1031" s="16">
        <v>0.0</v>
      </c>
      <c r="AS1031" s="16">
        <v>0.0</v>
      </c>
      <c r="AT1031" s="16">
        <v>44888.0</v>
      </c>
      <c r="AU1031" s="16">
        <v>0.0</v>
      </c>
      <c r="AV1031" s="16">
        <v>0.0</v>
      </c>
      <c r="AW1031" s="16">
        <v>0.0</v>
      </c>
      <c r="AX1031" s="16">
        <v>64000.0</v>
      </c>
      <c r="AY1031" s="16">
        <v>0.0</v>
      </c>
      <c r="AZ1031" s="16">
        <v>0.0</v>
      </c>
      <c r="BA1031" s="16">
        <v>0.0</v>
      </c>
      <c r="BB1031" s="16">
        <v>6080.0</v>
      </c>
      <c r="BC1031" s="16">
        <v>0.0</v>
      </c>
      <c r="BD1031" s="16">
        <v>0.0</v>
      </c>
      <c r="BE1031" s="16">
        <v>1.0</v>
      </c>
      <c r="BF1031" s="16">
        <v>1179712.0</v>
      </c>
      <c r="BG1031" s="16">
        <v>0.0</v>
      </c>
      <c r="BH1031" s="16">
        <v>0.0</v>
      </c>
      <c r="BI1031" s="16">
        <v>0.0</v>
      </c>
      <c r="BJ1031" s="16">
        <v>912.0</v>
      </c>
      <c r="BK1031" s="16">
        <v>0.0</v>
      </c>
      <c r="BL1031" s="16">
        <v>0.0</v>
      </c>
      <c r="BM1031" s="16">
        <v>0.0</v>
      </c>
      <c r="BN1031" s="16">
        <v>91084.0</v>
      </c>
      <c r="BO1031" s="16">
        <v>0.0</v>
      </c>
      <c r="BP1031" s="16">
        <v>0.0</v>
      </c>
      <c r="BQ1031" s="16">
        <v>0.0</v>
      </c>
      <c r="BR1031" s="16">
        <v>62466.0</v>
      </c>
      <c r="BS1031" s="16">
        <v>0.0</v>
      </c>
      <c r="BT1031" s="16">
        <v>0.0</v>
      </c>
    </row>
    <row r="1032">
      <c r="A1032" s="14" t="s">
        <v>8547</v>
      </c>
      <c r="B1032" s="16">
        <v>11.0</v>
      </c>
      <c r="C1032" s="16">
        <v>4083489.0</v>
      </c>
      <c r="D1032" s="17"/>
      <c r="E1032" s="14" t="s">
        <v>2621</v>
      </c>
      <c r="F1032" s="14" t="s">
        <v>2630</v>
      </c>
      <c r="G1032" s="14" t="s">
        <v>5166</v>
      </c>
      <c r="H1032" s="14" t="s">
        <v>2978</v>
      </c>
      <c r="I1032" s="14" t="s">
        <v>21</v>
      </c>
      <c r="J1032" s="14" t="s">
        <v>4845</v>
      </c>
      <c r="K1032" s="14" t="s">
        <v>8548</v>
      </c>
      <c r="L1032" s="14" t="s">
        <v>8548</v>
      </c>
      <c r="M1032" s="14" t="s">
        <v>8549</v>
      </c>
      <c r="N1032" s="14" t="s">
        <v>409</v>
      </c>
      <c r="P1032" s="17"/>
      <c r="Q1032" s="17"/>
      <c r="R1032" s="16">
        <v>1.0</v>
      </c>
      <c r="S1032" s="16">
        <v>1613684.0</v>
      </c>
      <c r="T1032" s="18">
        <v>6.2E-7</v>
      </c>
      <c r="U1032" s="16">
        <v>0.0</v>
      </c>
      <c r="V1032" s="16">
        <v>0.0</v>
      </c>
      <c r="W1032" s="14" t="s">
        <v>2978</v>
      </c>
      <c r="X1032" s="17"/>
      <c r="Y1032" s="17"/>
      <c r="Z1032" s="16">
        <v>18.9</v>
      </c>
      <c r="AA1032" s="17"/>
      <c r="AB1032" s="16">
        <v>0.01</v>
      </c>
      <c r="AC1032" s="16">
        <v>0.0</v>
      </c>
      <c r="AD1032" s="16">
        <v>4.73</v>
      </c>
      <c r="AE1032" s="16">
        <v>1.0</v>
      </c>
      <c r="AF1032" s="16">
        <v>0.08</v>
      </c>
      <c r="AG1032" s="16">
        <v>0.0</v>
      </c>
      <c r="AH1032" s="16">
        <v>75064.0</v>
      </c>
      <c r="AI1032" s="16">
        <v>0.0</v>
      </c>
      <c r="AJ1032" s="16">
        <v>0.0</v>
      </c>
      <c r="AK1032" s="16">
        <v>0.0</v>
      </c>
      <c r="AL1032" s="16">
        <v>59960.0</v>
      </c>
      <c r="AM1032" s="16">
        <v>0.0</v>
      </c>
      <c r="AN1032" s="16">
        <v>0.0</v>
      </c>
      <c r="AO1032" s="16">
        <v>0.0</v>
      </c>
      <c r="AP1032" s="16">
        <v>29594.0</v>
      </c>
      <c r="AQ1032" s="16">
        <v>0.0</v>
      </c>
      <c r="AR1032" s="16">
        <v>0.0</v>
      </c>
      <c r="AS1032" s="16">
        <v>0.0</v>
      </c>
      <c r="AT1032" s="16">
        <v>44870.0</v>
      </c>
      <c r="AU1032" s="16">
        <v>0.0</v>
      </c>
      <c r="AV1032" s="16">
        <v>0.0</v>
      </c>
      <c r="AW1032" s="16">
        <v>0.0</v>
      </c>
      <c r="AX1032" s="16">
        <v>64020.0</v>
      </c>
      <c r="AY1032" s="16">
        <v>0.0</v>
      </c>
      <c r="AZ1032" s="16">
        <v>0.0</v>
      </c>
      <c r="BA1032" s="16">
        <v>0.0</v>
      </c>
      <c r="BB1032" s="16">
        <v>6062.0</v>
      </c>
      <c r="BC1032" s="16">
        <v>0.0</v>
      </c>
      <c r="BD1032" s="16">
        <v>0.0</v>
      </c>
      <c r="BE1032" s="16">
        <v>1.0</v>
      </c>
      <c r="BF1032" s="16">
        <v>1179726.0</v>
      </c>
      <c r="BG1032" s="16">
        <v>0.0</v>
      </c>
      <c r="BH1032" s="16">
        <v>0.0</v>
      </c>
      <c r="BI1032" s="16">
        <v>0.0</v>
      </c>
      <c r="BJ1032" s="16">
        <v>912.0</v>
      </c>
      <c r="BK1032" s="16">
        <v>0.0</v>
      </c>
      <c r="BL1032" s="16">
        <v>0.0</v>
      </c>
      <c r="BM1032" s="16">
        <v>0.0</v>
      </c>
      <c r="BN1032" s="16">
        <v>90992.0</v>
      </c>
      <c r="BO1032" s="16">
        <v>0.0</v>
      </c>
      <c r="BP1032" s="16">
        <v>0.0</v>
      </c>
      <c r="BQ1032" s="16">
        <v>0.0</v>
      </c>
      <c r="BR1032" s="16">
        <v>62484.0</v>
      </c>
      <c r="BS1032" s="16">
        <v>0.0</v>
      </c>
      <c r="BT1032" s="16">
        <v>0.0</v>
      </c>
    </row>
    <row r="1033">
      <c r="A1033" s="14" t="s">
        <v>8550</v>
      </c>
      <c r="B1033" s="16">
        <v>11.0</v>
      </c>
      <c r="C1033" s="16">
        <v>4074511.0</v>
      </c>
      <c r="D1033" s="14" t="s">
        <v>8551</v>
      </c>
      <c r="E1033" s="14" t="s">
        <v>2631</v>
      </c>
      <c r="F1033" s="14" t="s">
        <v>2630</v>
      </c>
      <c r="G1033" s="14" t="s">
        <v>5166</v>
      </c>
      <c r="H1033" s="14" t="s">
        <v>2978</v>
      </c>
      <c r="I1033" s="14" t="s">
        <v>21</v>
      </c>
      <c r="J1033" s="14" t="s">
        <v>4845</v>
      </c>
      <c r="K1033" s="14" t="s">
        <v>8552</v>
      </c>
      <c r="L1033" s="14" t="s">
        <v>8552</v>
      </c>
      <c r="M1033" s="14" t="s">
        <v>8553</v>
      </c>
      <c r="N1033" s="14" t="s">
        <v>4848</v>
      </c>
      <c r="O1033" s="14" t="s">
        <v>4878</v>
      </c>
      <c r="P1033" s="16">
        <v>2926864.0</v>
      </c>
      <c r="Q1033" s="17"/>
      <c r="R1033" s="16">
        <v>1.0</v>
      </c>
      <c r="S1033" s="16">
        <v>1613714.0</v>
      </c>
      <c r="T1033" s="18">
        <v>6.2E-7</v>
      </c>
      <c r="U1033" s="16">
        <v>0.0</v>
      </c>
      <c r="V1033" s="16">
        <v>0.0</v>
      </c>
      <c r="W1033" s="14" t="s">
        <v>2978</v>
      </c>
      <c r="X1033" s="17"/>
      <c r="Y1033" s="17"/>
      <c r="Z1033" s="16">
        <v>10.6</v>
      </c>
      <c r="AA1033" s="17"/>
      <c r="AB1033" s="16">
        <v>0.03</v>
      </c>
      <c r="AC1033" s="16">
        <v>-0.01</v>
      </c>
      <c r="AD1033" s="16">
        <v>3.96</v>
      </c>
      <c r="AE1033" s="17"/>
      <c r="AF1033" s="17"/>
      <c r="AG1033" s="16">
        <v>0.0</v>
      </c>
      <c r="AH1033" s="16">
        <v>75022.0</v>
      </c>
      <c r="AI1033" s="16">
        <v>0.0</v>
      </c>
      <c r="AJ1033" s="16">
        <v>0.0</v>
      </c>
      <c r="AK1033" s="16">
        <v>0.0</v>
      </c>
      <c r="AL1033" s="16">
        <v>60020.0</v>
      </c>
      <c r="AM1033" s="16">
        <v>0.0</v>
      </c>
      <c r="AN1033" s="16">
        <v>0.0</v>
      </c>
      <c r="AO1033" s="16">
        <v>0.0</v>
      </c>
      <c r="AP1033" s="16">
        <v>29606.0</v>
      </c>
      <c r="AQ1033" s="16">
        <v>0.0</v>
      </c>
      <c r="AR1033" s="16">
        <v>0.0</v>
      </c>
      <c r="AS1033" s="16">
        <v>0.0</v>
      </c>
      <c r="AT1033" s="16">
        <v>44876.0</v>
      </c>
      <c r="AU1033" s="16">
        <v>0.0</v>
      </c>
      <c r="AV1033" s="16">
        <v>0.0</v>
      </c>
      <c r="AW1033" s="16">
        <v>0.0</v>
      </c>
      <c r="AX1033" s="16">
        <v>64002.0</v>
      </c>
      <c r="AY1033" s="16">
        <v>0.0</v>
      </c>
      <c r="AZ1033" s="16">
        <v>0.0</v>
      </c>
      <c r="BA1033" s="16">
        <v>0.0</v>
      </c>
      <c r="BB1033" s="16">
        <v>5772.0</v>
      </c>
      <c r="BC1033" s="16">
        <v>0.0</v>
      </c>
      <c r="BD1033" s="16">
        <v>0.0</v>
      </c>
      <c r="BE1033" s="16">
        <v>1.0</v>
      </c>
      <c r="BF1033" s="16">
        <v>1179990.0</v>
      </c>
      <c r="BG1033" s="16">
        <v>0.0</v>
      </c>
      <c r="BH1033" s="16">
        <v>0.0</v>
      </c>
      <c r="BI1033" s="16">
        <v>0.0</v>
      </c>
      <c r="BJ1033" s="16">
        <v>912.0</v>
      </c>
      <c r="BK1033" s="16">
        <v>0.0</v>
      </c>
      <c r="BL1033" s="16">
        <v>0.0</v>
      </c>
      <c r="BM1033" s="16">
        <v>0.0</v>
      </c>
      <c r="BN1033" s="16">
        <v>91048.0</v>
      </c>
      <c r="BO1033" s="16">
        <v>0.0</v>
      </c>
      <c r="BP1033" s="16">
        <v>0.0</v>
      </c>
      <c r="BQ1033" s="16">
        <v>0.0</v>
      </c>
      <c r="BR1033" s="16">
        <v>62466.0</v>
      </c>
      <c r="BS1033" s="16">
        <v>0.0</v>
      </c>
      <c r="BT1033" s="16">
        <v>0.0</v>
      </c>
    </row>
    <row r="1034">
      <c r="A1034" s="14" t="s">
        <v>8554</v>
      </c>
      <c r="B1034" s="16">
        <v>11.0</v>
      </c>
      <c r="C1034" s="16">
        <v>4023879.0</v>
      </c>
      <c r="D1034" s="17"/>
      <c r="E1034" s="14" t="s">
        <v>2630</v>
      </c>
      <c r="F1034" s="14" t="s">
        <v>2622</v>
      </c>
      <c r="G1034" s="14" t="s">
        <v>5166</v>
      </c>
      <c r="H1034" s="14" t="s">
        <v>2978</v>
      </c>
      <c r="I1034" s="14" t="s">
        <v>21</v>
      </c>
      <c r="J1034" s="14" t="s">
        <v>4845</v>
      </c>
      <c r="K1034" s="14" t="s">
        <v>8555</v>
      </c>
      <c r="L1034" s="14" t="s">
        <v>8555</v>
      </c>
      <c r="M1034" s="14" t="s">
        <v>8556</v>
      </c>
      <c r="N1034" s="14" t="s">
        <v>4848</v>
      </c>
      <c r="P1034" s="17"/>
      <c r="Q1034" s="17"/>
      <c r="R1034" s="16">
        <v>1.0</v>
      </c>
      <c r="S1034" s="16">
        <v>1613716.0</v>
      </c>
      <c r="T1034" s="18">
        <v>6.2E-7</v>
      </c>
      <c r="U1034" s="16">
        <v>0.0</v>
      </c>
      <c r="V1034" s="16">
        <v>0.0</v>
      </c>
      <c r="W1034" s="14" t="s">
        <v>2978</v>
      </c>
      <c r="X1034" s="17"/>
      <c r="Y1034" s="17"/>
      <c r="Z1034" s="16">
        <v>13.0</v>
      </c>
      <c r="AA1034" s="17"/>
      <c r="AB1034" s="16">
        <v>0.0</v>
      </c>
      <c r="AC1034" s="16">
        <v>0.01</v>
      </c>
      <c r="AD1034" s="16">
        <v>6.31</v>
      </c>
      <c r="AE1034" s="17"/>
      <c r="AF1034" s="17"/>
      <c r="AG1034" s="16">
        <v>0.0</v>
      </c>
      <c r="AH1034" s="16">
        <v>75002.0</v>
      </c>
      <c r="AI1034" s="16">
        <v>0.0</v>
      </c>
      <c r="AJ1034" s="16">
        <v>0.0</v>
      </c>
      <c r="AK1034" s="16">
        <v>0.0</v>
      </c>
      <c r="AL1034" s="16">
        <v>60012.0</v>
      </c>
      <c r="AM1034" s="16">
        <v>0.0</v>
      </c>
      <c r="AN1034" s="16">
        <v>0.0</v>
      </c>
      <c r="AO1034" s="16">
        <v>0.0</v>
      </c>
      <c r="AP1034" s="16">
        <v>29598.0</v>
      </c>
      <c r="AQ1034" s="16">
        <v>0.0</v>
      </c>
      <c r="AR1034" s="16">
        <v>0.0</v>
      </c>
      <c r="AS1034" s="16">
        <v>0.0</v>
      </c>
      <c r="AT1034" s="16">
        <v>44856.0</v>
      </c>
      <c r="AU1034" s="16">
        <v>0.0</v>
      </c>
      <c r="AV1034" s="16">
        <v>0.0</v>
      </c>
      <c r="AW1034" s="16">
        <v>0.0</v>
      </c>
      <c r="AX1034" s="16">
        <v>63998.0</v>
      </c>
      <c r="AY1034" s="16">
        <v>0.0</v>
      </c>
      <c r="AZ1034" s="16">
        <v>0.0</v>
      </c>
      <c r="BA1034" s="16">
        <v>0.0</v>
      </c>
      <c r="BB1034" s="16">
        <v>6062.0</v>
      </c>
      <c r="BC1034" s="16">
        <v>0.0</v>
      </c>
      <c r="BD1034" s="16">
        <v>0.0</v>
      </c>
      <c r="BE1034" s="16">
        <v>1.0</v>
      </c>
      <c r="BF1034" s="16">
        <v>1179724.0</v>
      </c>
      <c r="BG1034" s="16">
        <v>0.0</v>
      </c>
      <c r="BH1034" s="16">
        <v>0.0</v>
      </c>
      <c r="BI1034" s="16">
        <v>0.0</v>
      </c>
      <c r="BJ1034" s="16">
        <v>912.0</v>
      </c>
      <c r="BK1034" s="16">
        <v>0.0</v>
      </c>
      <c r="BL1034" s="16">
        <v>0.0</v>
      </c>
      <c r="BM1034" s="16">
        <v>0.0</v>
      </c>
      <c r="BN1034" s="16">
        <v>91070.0</v>
      </c>
      <c r="BO1034" s="16">
        <v>0.0</v>
      </c>
      <c r="BP1034" s="16">
        <v>0.0</v>
      </c>
      <c r="BQ1034" s="16">
        <v>0.0</v>
      </c>
      <c r="BR1034" s="16">
        <v>62482.0</v>
      </c>
      <c r="BS1034" s="16">
        <v>0.0</v>
      </c>
      <c r="BT1034" s="16">
        <v>0.0</v>
      </c>
    </row>
    <row r="1035">
      <c r="A1035" s="14" t="s">
        <v>8557</v>
      </c>
      <c r="B1035" s="16">
        <v>11.0</v>
      </c>
      <c r="C1035" s="16">
        <v>4023884.0</v>
      </c>
      <c r="D1035" s="14" t="s">
        <v>8558</v>
      </c>
      <c r="E1035" s="14" t="s">
        <v>2630</v>
      </c>
      <c r="F1035" s="14" t="s">
        <v>2631</v>
      </c>
      <c r="G1035" s="14" t="s">
        <v>6733</v>
      </c>
      <c r="H1035" s="14" t="s">
        <v>21</v>
      </c>
      <c r="I1035" s="14" t="s">
        <v>2978</v>
      </c>
      <c r="J1035" s="14" t="s">
        <v>4845</v>
      </c>
      <c r="K1035" s="14" t="s">
        <v>8559</v>
      </c>
      <c r="L1035" s="14" t="s">
        <v>8559</v>
      </c>
      <c r="M1035" s="14" t="s">
        <v>8560</v>
      </c>
      <c r="N1035" s="14" t="s">
        <v>4848</v>
      </c>
      <c r="P1035" s="17"/>
      <c r="Q1035" s="17"/>
      <c r="R1035" s="16">
        <v>1.0</v>
      </c>
      <c r="S1035" s="16">
        <v>1613718.0</v>
      </c>
      <c r="T1035" s="18">
        <v>6.2E-7</v>
      </c>
      <c r="U1035" s="16">
        <v>0.0</v>
      </c>
      <c r="V1035" s="16">
        <v>0.0</v>
      </c>
      <c r="W1035" s="14" t="s">
        <v>2978</v>
      </c>
      <c r="X1035" s="17"/>
      <c r="Y1035" s="17"/>
      <c r="Z1035" s="16">
        <v>8.55</v>
      </c>
      <c r="AA1035" s="17"/>
      <c r="AB1035" s="16">
        <v>0.0</v>
      </c>
      <c r="AC1035" s="16">
        <v>0.0</v>
      </c>
      <c r="AD1035" s="16">
        <v>1.36</v>
      </c>
      <c r="AE1035" s="17"/>
      <c r="AF1035" s="17"/>
      <c r="AG1035" s="16">
        <v>0.0</v>
      </c>
      <c r="AH1035" s="16">
        <v>74920.0</v>
      </c>
      <c r="AI1035" s="16">
        <v>0.0</v>
      </c>
      <c r="AJ1035" s="16">
        <v>0.0</v>
      </c>
      <c r="AK1035" s="16">
        <v>1.0</v>
      </c>
      <c r="AL1035" s="16">
        <v>59994.0</v>
      </c>
      <c r="AM1035" s="16">
        <v>0.0</v>
      </c>
      <c r="AN1035" s="16">
        <v>0.0</v>
      </c>
      <c r="AO1035" s="16">
        <v>0.0</v>
      </c>
      <c r="AP1035" s="16">
        <v>29592.0</v>
      </c>
      <c r="AQ1035" s="16">
        <v>0.0</v>
      </c>
      <c r="AR1035" s="16">
        <v>0.0</v>
      </c>
      <c r="AS1035" s="16">
        <v>0.0</v>
      </c>
      <c r="AT1035" s="16">
        <v>44878.0</v>
      </c>
      <c r="AU1035" s="16">
        <v>0.0</v>
      </c>
      <c r="AV1035" s="16">
        <v>0.0</v>
      </c>
      <c r="AW1035" s="16">
        <v>0.0</v>
      </c>
      <c r="AX1035" s="16">
        <v>64014.0</v>
      </c>
      <c r="AY1035" s="16">
        <v>0.0</v>
      </c>
      <c r="AZ1035" s="16">
        <v>0.0</v>
      </c>
      <c r="BA1035" s="16">
        <v>0.0</v>
      </c>
      <c r="BB1035" s="16">
        <v>6082.0</v>
      </c>
      <c r="BC1035" s="16">
        <v>0.0</v>
      </c>
      <c r="BD1035" s="16">
        <v>0.0</v>
      </c>
      <c r="BE1035" s="16">
        <v>0.0</v>
      </c>
      <c r="BF1035" s="16">
        <v>1179790.0</v>
      </c>
      <c r="BG1035" s="16">
        <v>0.0</v>
      </c>
      <c r="BH1035" s="16">
        <v>0.0</v>
      </c>
      <c r="BI1035" s="16">
        <v>0.0</v>
      </c>
      <c r="BJ1035" s="16">
        <v>912.0</v>
      </c>
      <c r="BK1035" s="16">
        <v>0.0</v>
      </c>
      <c r="BL1035" s="16">
        <v>0.0</v>
      </c>
      <c r="BM1035" s="16">
        <v>0.0</v>
      </c>
      <c r="BN1035" s="16">
        <v>91078.0</v>
      </c>
      <c r="BO1035" s="16">
        <v>0.0</v>
      </c>
      <c r="BP1035" s="16">
        <v>0.0</v>
      </c>
      <c r="BQ1035" s="16">
        <v>0.0</v>
      </c>
      <c r="BR1035" s="16">
        <v>62458.0</v>
      </c>
      <c r="BS1035" s="16">
        <v>0.0</v>
      </c>
      <c r="BT1035" s="16">
        <v>0.0</v>
      </c>
    </row>
    <row r="1036">
      <c r="A1036" s="14" t="s">
        <v>8561</v>
      </c>
      <c r="B1036" s="16">
        <v>11.0</v>
      </c>
      <c r="C1036" s="16">
        <v>4074514.0</v>
      </c>
      <c r="D1036" s="17"/>
      <c r="E1036" s="14" t="s">
        <v>2622</v>
      </c>
      <c r="F1036" s="14" t="s">
        <v>2621</v>
      </c>
      <c r="G1036" s="14" t="s">
        <v>5166</v>
      </c>
      <c r="H1036" s="14" t="s">
        <v>2978</v>
      </c>
      <c r="I1036" s="14" t="s">
        <v>21</v>
      </c>
      <c r="J1036" s="14" t="s">
        <v>4845</v>
      </c>
      <c r="K1036" s="14" t="s">
        <v>8562</v>
      </c>
      <c r="L1036" s="14" t="s">
        <v>8562</v>
      </c>
      <c r="M1036" s="14" t="s">
        <v>8563</v>
      </c>
      <c r="N1036" s="14" t="s">
        <v>4848</v>
      </c>
      <c r="P1036" s="17"/>
      <c r="Q1036" s="17"/>
      <c r="R1036" s="16">
        <v>1.0</v>
      </c>
      <c r="S1036" s="16">
        <v>1613740.0</v>
      </c>
      <c r="T1036" s="18">
        <v>6.2E-7</v>
      </c>
      <c r="U1036" s="16">
        <v>0.0</v>
      </c>
      <c r="V1036" s="16">
        <v>0.0</v>
      </c>
      <c r="W1036" s="14" t="s">
        <v>2978</v>
      </c>
      <c r="X1036" s="17"/>
      <c r="Y1036" s="17"/>
      <c r="Z1036" s="16">
        <v>12.9</v>
      </c>
      <c r="AA1036" s="17"/>
      <c r="AB1036" s="16">
        <v>0.0</v>
      </c>
      <c r="AC1036" s="16">
        <v>0.0</v>
      </c>
      <c r="AD1036" s="16">
        <v>5.94</v>
      </c>
      <c r="AE1036" s="17"/>
      <c r="AF1036" s="17"/>
      <c r="AG1036" s="16">
        <v>0.0</v>
      </c>
      <c r="AH1036" s="16">
        <v>74998.0</v>
      </c>
      <c r="AI1036" s="16">
        <v>0.0</v>
      </c>
      <c r="AJ1036" s="16">
        <v>0.0</v>
      </c>
      <c r="AK1036" s="16">
        <v>0.0</v>
      </c>
      <c r="AL1036" s="16">
        <v>60020.0</v>
      </c>
      <c r="AM1036" s="16">
        <v>0.0</v>
      </c>
      <c r="AN1036" s="16">
        <v>0.0</v>
      </c>
      <c r="AO1036" s="16">
        <v>0.0</v>
      </c>
      <c r="AP1036" s="16">
        <v>29600.0</v>
      </c>
      <c r="AQ1036" s="16">
        <v>0.0</v>
      </c>
      <c r="AR1036" s="16">
        <v>0.0</v>
      </c>
      <c r="AS1036" s="16">
        <v>0.0</v>
      </c>
      <c r="AT1036" s="16">
        <v>44872.0</v>
      </c>
      <c r="AU1036" s="16">
        <v>0.0</v>
      </c>
      <c r="AV1036" s="16">
        <v>0.0</v>
      </c>
      <c r="AW1036" s="16">
        <v>0.0</v>
      </c>
      <c r="AX1036" s="16">
        <v>64012.0</v>
      </c>
      <c r="AY1036" s="16">
        <v>0.0</v>
      </c>
      <c r="AZ1036" s="16">
        <v>0.0</v>
      </c>
      <c r="BA1036" s="16">
        <v>0.0</v>
      </c>
      <c r="BB1036" s="16">
        <v>5810.0</v>
      </c>
      <c r="BC1036" s="16">
        <v>0.0</v>
      </c>
      <c r="BD1036" s="16">
        <v>0.0</v>
      </c>
      <c r="BE1036" s="16">
        <v>0.0</v>
      </c>
      <c r="BF1036" s="16">
        <v>1179982.0</v>
      </c>
      <c r="BG1036" s="16">
        <v>0.0</v>
      </c>
      <c r="BH1036" s="16">
        <v>0.0</v>
      </c>
      <c r="BI1036" s="16">
        <v>0.0</v>
      </c>
      <c r="BJ1036" s="16">
        <v>912.0</v>
      </c>
      <c r="BK1036" s="16">
        <v>0.0</v>
      </c>
      <c r="BL1036" s="16">
        <v>0.0</v>
      </c>
      <c r="BM1036" s="16">
        <v>0.0</v>
      </c>
      <c r="BN1036" s="16">
        <v>91060.0</v>
      </c>
      <c r="BO1036" s="16">
        <v>0.0</v>
      </c>
      <c r="BP1036" s="16">
        <v>0.0</v>
      </c>
      <c r="BQ1036" s="16">
        <v>1.0</v>
      </c>
      <c r="BR1036" s="16">
        <v>62474.0</v>
      </c>
      <c r="BS1036" s="16">
        <v>0.0</v>
      </c>
      <c r="BT1036" s="16">
        <v>0.0</v>
      </c>
    </row>
    <row r="1037">
      <c r="A1037" s="14" t="s">
        <v>8564</v>
      </c>
      <c r="B1037" s="16">
        <v>11.0</v>
      </c>
      <c r="C1037" s="16">
        <v>4091289.0</v>
      </c>
      <c r="D1037" s="14" t="s">
        <v>8565</v>
      </c>
      <c r="E1037" s="14" t="s">
        <v>2630</v>
      </c>
      <c r="F1037" s="14" t="s">
        <v>2631</v>
      </c>
      <c r="G1037" s="14" t="s">
        <v>6733</v>
      </c>
      <c r="H1037" s="14" t="s">
        <v>21</v>
      </c>
      <c r="I1037" s="14" t="s">
        <v>2978</v>
      </c>
      <c r="J1037" s="14" t="s">
        <v>4845</v>
      </c>
      <c r="K1037" s="14" t="s">
        <v>8566</v>
      </c>
      <c r="L1037" s="14" t="s">
        <v>8566</v>
      </c>
      <c r="M1037" s="14" t="s">
        <v>8567</v>
      </c>
      <c r="N1037" s="14" t="s">
        <v>409</v>
      </c>
      <c r="O1037" s="14" t="s">
        <v>410</v>
      </c>
      <c r="P1037" s="16">
        <v>2928872.0</v>
      </c>
      <c r="Q1037" s="17"/>
      <c r="R1037" s="16">
        <v>1.0</v>
      </c>
      <c r="S1037" s="16">
        <v>1613762.0</v>
      </c>
      <c r="T1037" s="18">
        <v>6.2E-7</v>
      </c>
      <c r="U1037" s="16">
        <v>0.0</v>
      </c>
      <c r="V1037" s="16">
        <v>0.0</v>
      </c>
      <c r="W1037" s="14" t="s">
        <v>2978</v>
      </c>
      <c r="X1037" s="17"/>
      <c r="Y1037" s="17"/>
      <c r="Z1037" s="16">
        <v>22.2</v>
      </c>
      <c r="AA1037" s="17"/>
      <c r="AB1037" s="16">
        <v>0.0</v>
      </c>
      <c r="AC1037" s="16">
        <v>-0.01</v>
      </c>
      <c r="AD1037" s="16">
        <v>6.33</v>
      </c>
      <c r="AE1037" s="16">
        <v>0.07</v>
      </c>
      <c r="AF1037" s="16">
        <v>0.02</v>
      </c>
      <c r="AG1037" s="16">
        <v>0.0</v>
      </c>
      <c r="AH1037" s="16">
        <v>74782.0</v>
      </c>
      <c r="AI1037" s="16">
        <v>0.0</v>
      </c>
      <c r="AJ1037" s="16">
        <v>0.0</v>
      </c>
      <c r="AK1037" s="16">
        <v>1.0</v>
      </c>
      <c r="AL1037" s="16">
        <v>59992.0</v>
      </c>
      <c r="AM1037" s="16">
        <v>0.0</v>
      </c>
      <c r="AN1037" s="16">
        <v>0.0</v>
      </c>
      <c r="AO1037" s="16">
        <v>0.0</v>
      </c>
      <c r="AP1037" s="16">
        <v>29602.0</v>
      </c>
      <c r="AQ1037" s="16">
        <v>0.0</v>
      </c>
      <c r="AR1037" s="16">
        <v>0.0</v>
      </c>
      <c r="AS1037" s="16">
        <v>0.0</v>
      </c>
      <c r="AT1037" s="16">
        <v>44878.0</v>
      </c>
      <c r="AU1037" s="16">
        <v>0.0</v>
      </c>
      <c r="AV1037" s="16">
        <v>0.0</v>
      </c>
      <c r="AW1037" s="16">
        <v>0.0</v>
      </c>
      <c r="AX1037" s="16">
        <v>63956.0</v>
      </c>
      <c r="AY1037" s="16">
        <v>0.0</v>
      </c>
      <c r="AZ1037" s="16">
        <v>0.0</v>
      </c>
      <c r="BA1037" s="16">
        <v>0.0</v>
      </c>
      <c r="BB1037" s="16">
        <v>6084.0</v>
      </c>
      <c r="BC1037" s="16">
        <v>0.0</v>
      </c>
      <c r="BD1037" s="16">
        <v>0.0</v>
      </c>
      <c r="BE1037" s="16">
        <v>0.0</v>
      </c>
      <c r="BF1037" s="16">
        <v>1180002.0</v>
      </c>
      <c r="BG1037" s="16">
        <v>0.0</v>
      </c>
      <c r="BH1037" s="16">
        <v>0.0</v>
      </c>
      <c r="BI1037" s="16">
        <v>0.0</v>
      </c>
      <c r="BJ1037" s="16">
        <v>910.0</v>
      </c>
      <c r="BK1037" s="16">
        <v>0.0</v>
      </c>
      <c r="BL1037" s="16">
        <v>0.0</v>
      </c>
      <c r="BM1037" s="16">
        <v>0.0</v>
      </c>
      <c r="BN1037" s="16">
        <v>91076.0</v>
      </c>
      <c r="BO1037" s="16">
        <v>0.0</v>
      </c>
      <c r="BP1037" s="16">
        <v>0.0</v>
      </c>
      <c r="BQ1037" s="16">
        <v>0.0</v>
      </c>
      <c r="BR1037" s="16">
        <v>62480.0</v>
      </c>
      <c r="BS1037" s="16">
        <v>0.0</v>
      </c>
      <c r="BT1037" s="16">
        <v>0.0</v>
      </c>
    </row>
    <row r="1038">
      <c r="A1038" s="14" t="s">
        <v>8568</v>
      </c>
      <c r="B1038" s="16">
        <v>11.0</v>
      </c>
      <c r="C1038" s="16">
        <v>4082303.0</v>
      </c>
      <c r="D1038" s="14" t="s">
        <v>8569</v>
      </c>
      <c r="E1038" s="14" t="s">
        <v>2622</v>
      </c>
      <c r="F1038" s="14" t="s">
        <v>2621</v>
      </c>
      <c r="G1038" s="14" t="s">
        <v>5166</v>
      </c>
      <c r="H1038" s="14" t="s">
        <v>2978</v>
      </c>
      <c r="I1038" s="14" t="s">
        <v>21</v>
      </c>
      <c r="J1038" s="14" t="s">
        <v>4845</v>
      </c>
      <c r="K1038" s="14" t="s">
        <v>8570</v>
      </c>
      <c r="L1038" s="14" t="s">
        <v>8570</v>
      </c>
      <c r="M1038" s="14" t="s">
        <v>8571</v>
      </c>
      <c r="N1038" s="14" t="s">
        <v>4848</v>
      </c>
      <c r="O1038" s="14" t="s">
        <v>4878</v>
      </c>
      <c r="P1038" s="16">
        <v>1648269.0</v>
      </c>
      <c r="Q1038" s="17"/>
      <c r="R1038" s="16">
        <v>1.0</v>
      </c>
      <c r="S1038" s="16">
        <v>1613780.0</v>
      </c>
      <c r="T1038" s="18">
        <v>6.2E-7</v>
      </c>
      <c r="U1038" s="16">
        <v>0.0</v>
      </c>
      <c r="V1038" s="16">
        <v>0.0</v>
      </c>
      <c r="W1038" s="14" t="s">
        <v>2978</v>
      </c>
      <c r="X1038" s="17"/>
      <c r="Y1038" s="17"/>
      <c r="Z1038" s="16">
        <v>10.9</v>
      </c>
      <c r="AA1038" s="16">
        <v>0.335</v>
      </c>
      <c r="AB1038" s="16">
        <v>0.01</v>
      </c>
      <c r="AC1038" s="16">
        <v>-0.01</v>
      </c>
      <c r="AD1038" s="16">
        <v>3.6</v>
      </c>
      <c r="AE1038" s="17"/>
      <c r="AF1038" s="17"/>
      <c r="AG1038" s="16">
        <v>0.0</v>
      </c>
      <c r="AH1038" s="16">
        <v>75050.0</v>
      </c>
      <c r="AI1038" s="16">
        <v>0.0</v>
      </c>
      <c r="AJ1038" s="16">
        <v>0.0</v>
      </c>
      <c r="AK1038" s="16">
        <v>1.0</v>
      </c>
      <c r="AL1038" s="16">
        <v>60004.0</v>
      </c>
      <c r="AM1038" s="16">
        <v>0.0</v>
      </c>
      <c r="AN1038" s="16">
        <v>0.0</v>
      </c>
      <c r="AO1038" s="16">
        <v>0.0</v>
      </c>
      <c r="AP1038" s="16">
        <v>29606.0</v>
      </c>
      <c r="AQ1038" s="16">
        <v>0.0</v>
      </c>
      <c r="AR1038" s="16">
        <v>0.0</v>
      </c>
      <c r="AS1038" s="16">
        <v>0.0</v>
      </c>
      <c r="AT1038" s="16">
        <v>44880.0</v>
      </c>
      <c r="AU1038" s="16">
        <v>0.0</v>
      </c>
      <c r="AV1038" s="16">
        <v>0.0</v>
      </c>
      <c r="AW1038" s="16">
        <v>0.0</v>
      </c>
      <c r="AX1038" s="16">
        <v>64022.0</v>
      </c>
      <c r="AY1038" s="16">
        <v>0.0</v>
      </c>
      <c r="AZ1038" s="16">
        <v>0.0</v>
      </c>
      <c r="BA1038" s="16">
        <v>0.0</v>
      </c>
      <c r="BB1038" s="16">
        <v>5772.0</v>
      </c>
      <c r="BC1038" s="16">
        <v>0.0</v>
      </c>
      <c r="BD1038" s="16">
        <v>0.0</v>
      </c>
      <c r="BE1038" s="16">
        <v>0.0</v>
      </c>
      <c r="BF1038" s="16">
        <v>1180010.0</v>
      </c>
      <c r="BG1038" s="16">
        <v>0.0</v>
      </c>
      <c r="BH1038" s="16">
        <v>0.0</v>
      </c>
      <c r="BI1038" s="16">
        <v>0.0</v>
      </c>
      <c r="BJ1038" s="16">
        <v>912.0</v>
      </c>
      <c r="BK1038" s="16">
        <v>0.0</v>
      </c>
      <c r="BL1038" s="16">
        <v>0.0</v>
      </c>
      <c r="BM1038" s="16">
        <v>0.0</v>
      </c>
      <c r="BN1038" s="16">
        <v>91046.0</v>
      </c>
      <c r="BO1038" s="16">
        <v>0.0</v>
      </c>
      <c r="BP1038" s="16">
        <v>0.0</v>
      </c>
      <c r="BQ1038" s="16">
        <v>0.0</v>
      </c>
      <c r="BR1038" s="16">
        <v>62478.0</v>
      </c>
      <c r="BS1038" s="16">
        <v>0.0</v>
      </c>
      <c r="BT1038" s="16">
        <v>0.0</v>
      </c>
    </row>
    <row r="1039">
      <c r="A1039" s="14" t="s">
        <v>8572</v>
      </c>
      <c r="B1039" s="16">
        <v>11.0</v>
      </c>
      <c r="C1039" s="16">
        <v>4082308.0</v>
      </c>
      <c r="D1039" s="17"/>
      <c r="E1039" s="14" t="s">
        <v>2630</v>
      </c>
      <c r="F1039" s="14" t="s">
        <v>2631</v>
      </c>
      <c r="G1039" s="14" t="s">
        <v>5166</v>
      </c>
      <c r="H1039" s="14" t="s">
        <v>2978</v>
      </c>
      <c r="I1039" s="14" t="s">
        <v>21</v>
      </c>
      <c r="J1039" s="14" t="s">
        <v>4845</v>
      </c>
      <c r="K1039" s="14" t="s">
        <v>8573</v>
      </c>
      <c r="L1039" s="14" t="s">
        <v>8573</v>
      </c>
      <c r="M1039" s="14" t="s">
        <v>8574</v>
      </c>
      <c r="N1039" s="14" t="s">
        <v>409</v>
      </c>
      <c r="P1039" s="17"/>
      <c r="Q1039" s="17"/>
      <c r="R1039" s="16">
        <v>1.0</v>
      </c>
      <c r="S1039" s="16">
        <v>1613782.0</v>
      </c>
      <c r="T1039" s="18">
        <v>6.2E-7</v>
      </c>
      <c r="U1039" s="16">
        <v>0.0</v>
      </c>
      <c r="V1039" s="16">
        <v>0.0</v>
      </c>
      <c r="W1039" s="14" t="s">
        <v>2978</v>
      </c>
      <c r="X1039" s="17"/>
      <c r="Y1039" s="17"/>
      <c r="Z1039" s="16">
        <v>27.5</v>
      </c>
      <c r="AA1039" s="16">
        <v>0.561</v>
      </c>
      <c r="AB1039" s="16">
        <v>0.01</v>
      </c>
      <c r="AC1039" s="16">
        <v>-0.01</v>
      </c>
      <c r="AD1039" s="16">
        <v>6.33</v>
      </c>
      <c r="AE1039" s="16">
        <v>0.01</v>
      </c>
      <c r="AF1039" s="16">
        <v>0.901</v>
      </c>
      <c r="AG1039" s="16">
        <v>0.0</v>
      </c>
      <c r="AH1039" s="16">
        <v>75054.0</v>
      </c>
      <c r="AI1039" s="16">
        <v>0.0</v>
      </c>
      <c r="AJ1039" s="16">
        <v>0.0</v>
      </c>
      <c r="AK1039" s="16">
        <v>0.0</v>
      </c>
      <c r="AL1039" s="16">
        <v>60016.0</v>
      </c>
      <c r="AM1039" s="16">
        <v>0.0</v>
      </c>
      <c r="AN1039" s="16">
        <v>0.0</v>
      </c>
      <c r="AO1039" s="16">
        <v>0.0</v>
      </c>
      <c r="AP1039" s="16">
        <v>29600.0</v>
      </c>
      <c r="AQ1039" s="16">
        <v>0.0</v>
      </c>
      <c r="AR1039" s="16">
        <v>0.0</v>
      </c>
      <c r="AS1039" s="16">
        <v>0.0</v>
      </c>
      <c r="AT1039" s="16">
        <v>44888.0</v>
      </c>
      <c r="AU1039" s="16">
        <v>0.0</v>
      </c>
      <c r="AV1039" s="16">
        <v>0.0</v>
      </c>
      <c r="AW1039" s="16">
        <v>0.0</v>
      </c>
      <c r="AX1039" s="16">
        <v>64040.0</v>
      </c>
      <c r="AY1039" s="16">
        <v>0.0</v>
      </c>
      <c r="AZ1039" s="16">
        <v>0.0</v>
      </c>
      <c r="BA1039" s="16">
        <v>0.0</v>
      </c>
      <c r="BB1039" s="16">
        <v>5768.0</v>
      </c>
      <c r="BC1039" s="16">
        <v>0.0</v>
      </c>
      <c r="BD1039" s="16">
        <v>0.0</v>
      </c>
      <c r="BE1039" s="16">
        <v>1.0</v>
      </c>
      <c r="BF1039" s="16">
        <v>1179994.0</v>
      </c>
      <c r="BG1039" s="16">
        <v>0.0</v>
      </c>
      <c r="BH1039" s="16">
        <v>0.0</v>
      </c>
      <c r="BI1039" s="16">
        <v>0.0</v>
      </c>
      <c r="BJ1039" s="16">
        <v>912.0</v>
      </c>
      <c r="BK1039" s="16">
        <v>0.0</v>
      </c>
      <c r="BL1039" s="16">
        <v>0.0</v>
      </c>
      <c r="BM1039" s="16">
        <v>0.0</v>
      </c>
      <c r="BN1039" s="16">
        <v>91038.0</v>
      </c>
      <c r="BO1039" s="16">
        <v>0.0</v>
      </c>
      <c r="BP1039" s="16">
        <v>0.0</v>
      </c>
      <c r="BQ1039" s="16">
        <v>0.0</v>
      </c>
      <c r="BR1039" s="16">
        <v>62472.0</v>
      </c>
      <c r="BS1039" s="16">
        <v>0.0</v>
      </c>
      <c r="BT1039" s="16">
        <v>0.0</v>
      </c>
    </row>
    <row r="1040">
      <c r="A1040" s="14" t="s">
        <v>8575</v>
      </c>
      <c r="B1040" s="16">
        <v>11.0</v>
      </c>
      <c r="C1040" s="16">
        <v>4059388.0</v>
      </c>
      <c r="D1040" s="14" t="s">
        <v>8576</v>
      </c>
      <c r="E1040" s="14" t="s">
        <v>2622</v>
      </c>
      <c r="F1040" s="14" t="s">
        <v>2621</v>
      </c>
      <c r="G1040" s="14" t="s">
        <v>6733</v>
      </c>
      <c r="H1040" s="14" t="s">
        <v>21</v>
      </c>
      <c r="I1040" s="14" t="s">
        <v>2978</v>
      </c>
      <c r="J1040" s="14" t="s">
        <v>4845</v>
      </c>
      <c r="K1040" s="14" t="s">
        <v>8577</v>
      </c>
      <c r="L1040" s="14" t="s">
        <v>8577</v>
      </c>
      <c r="M1040" s="14" t="s">
        <v>8578</v>
      </c>
      <c r="N1040" s="14" t="s">
        <v>409</v>
      </c>
      <c r="O1040" s="14" t="s">
        <v>410</v>
      </c>
      <c r="P1040" s="16">
        <v>961446.0</v>
      </c>
      <c r="Q1040" s="17"/>
      <c r="R1040" s="16">
        <v>1.0</v>
      </c>
      <c r="S1040" s="16">
        <v>1613788.0</v>
      </c>
      <c r="T1040" s="18">
        <v>6.2E-7</v>
      </c>
      <c r="U1040" s="16">
        <v>0.0</v>
      </c>
      <c r="V1040" s="16">
        <v>0.0</v>
      </c>
      <c r="W1040" s="14" t="s">
        <v>2978</v>
      </c>
      <c r="X1040" s="17"/>
      <c r="Y1040" s="17"/>
      <c r="Z1040" s="16">
        <v>26.8</v>
      </c>
      <c r="AA1040" s="17"/>
      <c r="AB1040" s="16">
        <v>0.0</v>
      </c>
      <c r="AC1040" s="16">
        <v>0.01</v>
      </c>
      <c r="AD1040" s="16">
        <v>8.89</v>
      </c>
      <c r="AE1040" s="16">
        <v>0.0</v>
      </c>
      <c r="AF1040" s="16">
        <v>0.848</v>
      </c>
      <c r="AG1040" s="16">
        <v>0.0</v>
      </c>
      <c r="AH1040" s="16">
        <v>74902.0</v>
      </c>
      <c r="AI1040" s="16">
        <v>0.0</v>
      </c>
      <c r="AJ1040" s="16">
        <v>0.0</v>
      </c>
      <c r="AK1040" s="16">
        <v>0.0</v>
      </c>
      <c r="AL1040" s="16">
        <v>59988.0</v>
      </c>
      <c r="AM1040" s="16">
        <v>0.0</v>
      </c>
      <c r="AN1040" s="16">
        <v>0.0</v>
      </c>
      <c r="AO1040" s="16">
        <v>0.0</v>
      </c>
      <c r="AP1040" s="16">
        <v>29606.0</v>
      </c>
      <c r="AQ1040" s="16">
        <v>0.0</v>
      </c>
      <c r="AR1040" s="16">
        <v>0.0</v>
      </c>
      <c r="AS1040" s="16">
        <v>0.0</v>
      </c>
      <c r="AT1040" s="16">
        <v>44884.0</v>
      </c>
      <c r="AU1040" s="16">
        <v>0.0</v>
      </c>
      <c r="AV1040" s="16">
        <v>0.0</v>
      </c>
      <c r="AW1040" s="16">
        <v>0.0</v>
      </c>
      <c r="AX1040" s="16">
        <v>64026.0</v>
      </c>
      <c r="AY1040" s="16">
        <v>0.0</v>
      </c>
      <c r="AZ1040" s="16">
        <v>0.0</v>
      </c>
      <c r="BA1040" s="16">
        <v>0.0</v>
      </c>
      <c r="BB1040" s="16">
        <v>6084.0</v>
      </c>
      <c r="BC1040" s="16">
        <v>0.0</v>
      </c>
      <c r="BD1040" s="16">
        <v>0.0</v>
      </c>
      <c r="BE1040" s="16">
        <v>1.0</v>
      </c>
      <c r="BF1040" s="16">
        <v>1179848.0</v>
      </c>
      <c r="BG1040" s="16">
        <v>0.0</v>
      </c>
      <c r="BH1040" s="16">
        <v>0.0</v>
      </c>
      <c r="BI1040" s="16">
        <v>0.0</v>
      </c>
      <c r="BJ1040" s="16">
        <v>910.0</v>
      </c>
      <c r="BK1040" s="16">
        <v>0.0</v>
      </c>
      <c r="BL1040" s="16">
        <v>0.0</v>
      </c>
      <c r="BM1040" s="16">
        <v>0.0</v>
      </c>
      <c r="BN1040" s="16">
        <v>91070.0</v>
      </c>
      <c r="BO1040" s="16">
        <v>0.0</v>
      </c>
      <c r="BP1040" s="16">
        <v>0.0</v>
      </c>
      <c r="BQ1040" s="16">
        <v>0.0</v>
      </c>
      <c r="BR1040" s="16">
        <v>62470.0</v>
      </c>
      <c r="BS1040" s="16">
        <v>0.0</v>
      </c>
      <c r="BT1040" s="16">
        <v>0.0</v>
      </c>
    </row>
    <row r="1041">
      <c r="A1041" s="14" t="s">
        <v>8579</v>
      </c>
      <c r="B1041" s="16">
        <v>11.0</v>
      </c>
      <c r="C1041" s="16">
        <v>4082893.0</v>
      </c>
      <c r="D1041" s="17"/>
      <c r="E1041" s="14" t="s">
        <v>2630</v>
      </c>
      <c r="F1041" s="14" t="s">
        <v>2631</v>
      </c>
      <c r="G1041" s="14" t="s">
        <v>5166</v>
      </c>
      <c r="H1041" s="14" t="s">
        <v>2978</v>
      </c>
      <c r="I1041" s="14" t="s">
        <v>21</v>
      </c>
      <c r="J1041" s="14" t="s">
        <v>4845</v>
      </c>
      <c r="K1041" s="14" t="s">
        <v>8580</v>
      </c>
      <c r="L1041" s="14" t="s">
        <v>8580</v>
      </c>
      <c r="M1041" s="14" t="s">
        <v>8581</v>
      </c>
      <c r="N1041" s="14" t="s">
        <v>409</v>
      </c>
      <c r="P1041" s="17"/>
      <c r="Q1041" s="17"/>
      <c r="R1041" s="16">
        <v>1.0</v>
      </c>
      <c r="S1041" s="16">
        <v>1613806.0</v>
      </c>
      <c r="T1041" s="18">
        <v>6.2E-7</v>
      </c>
      <c r="U1041" s="16">
        <v>0.0</v>
      </c>
      <c r="V1041" s="16">
        <v>0.0</v>
      </c>
      <c r="W1041" s="14" t="s">
        <v>2978</v>
      </c>
      <c r="X1041" s="17"/>
      <c r="Y1041" s="17"/>
      <c r="Z1041" s="16">
        <v>24.1</v>
      </c>
      <c r="AA1041" s="17"/>
      <c r="AB1041" s="16">
        <v>0.0</v>
      </c>
      <c r="AC1041" s="16">
        <v>0.0</v>
      </c>
      <c r="AD1041" s="16">
        <v>0.977</v>
      </c>
      <c r="AE1041" s="16">
        <v>0.02</v>
      </c>
      <c r="AF1041" s="16">
        <v>0.992</v>
      </c>
      <c r="AG1041" s="16">
        <v>0.0</v>
      </c>
      <c r="AH1041" s="16">
        <v>75016.0</v>
      </c>
      <c r="AI1041" s="16">
        <v>0.0</v>
      </c>
      <c r="AJ1041" s="16">
        <v>0.0</v>
      </c>
      <c r="AK1041" s="16">
        <v>0.0</v>
      </c>
      <c r="AL1041" s="16">
        <v>60012.0</v>
      </c>
      <c r="AM1041" s="16">
        <v>0.0</v>
      </c>
      <c r="AN1041" s="16">
        <v>0.0</v>
      </c>
      <c r="AO1041" s="16">
        <v>0.0</v>
      </c>
      <c r="AP1041" s="16">
        <v>29598.0</v>
      </c>
      <c r="AQ1041" s="16">
        <v>0.0</v>
      </c>
      <c r="AR1041" s="16">
        <v>0.0</v>
      </c>
      <c r="AS1041" s="16">
        <v>1.0</v>
      </c>
      <c r="AT1041" s="16">
        <v>44870.0</v>
      </c>
      <c r="AU1041" s="16">
        <v>0.0</v>
      </c>
      <c r="AV1041" s="16">
        <v>0.0</v>
      </c>
      <c r="AW1041" s="16">
        <v>0.0</v>
      </c>
      <c r="AX1041" s="16">
        <v>64026.0</v>
      </c>
      <c r="AY1041" s="16">
        <v>0.0</v>
      </c>
      <c r="AZ1041" s="16">
        <v>0.0</v>
      </c>
      <c r="BA1041" s="16">
        <v>0.0</v>
      </c>
      <c r="BB1041" s="16">
        <v>6062.0</v>
      </c>
      <c r="BC1041" s="16">
        <v>0.0</v>
      </c>
      <c r="BD1041" s="16">
        <v>0.0</v>
      </c>
      <c r="BE1041" s="16">
        <v>0.0</v>
      </c>
      <c r="BF1041" s="16">
        <v>1179750.0</v>
      </c>
      <c r="BG1041" s="16">
        <v>0.0</v>
      </c>
      <c r="BH1041" s="16">
        <v>0.0</v>
      </c>
      <c r="BI1041" s="16">
        <v>0.0</v>
      </c>
      <c r="BJ1041" s="16">
        <v>912.0</v>
      </c>
      <c r="BK1041" s="16">
        <v>0.0</v>
      </c>
      <c r="BL1041" s="16">
        <v>0.0</v>
      </c>
      <c r="BM1041" s="16">
        <v>0.0</v>
      </c>
      <c r="BN1041" s="16">
        <v>91062.0</v>
      </c>
      <c r="BO1041" s="16">
        <v>0.0</v>
      </c>
      <c r="BP1041" s="16">
        <v>0.0</v>
      </c>
      <c r="BQ1041" s="16">
        <v>0.0</v>
      </c>
      <c r="BR1041" s="16">
        <v>62498.0</v>
      </c>
      <c r="BS1041" s="16">
        <v>0.0</v>
      </c>
      <c r="BT1041" s="16">
        <v>0.0</v>
      </c>
    </row>
    <row r="1042">
      <c r="A1042" s="14" t="s">
        <v>8582</v>
      </c>
      <c r="B1042" s="16">
        <v>11.0</v>
      </c>
      <c r="C1042" s="16">
        <v>4083487.0</v>
      </c>
      <c r="D1042" s="17"/>
      <c r="E1042" s="14" t="s">
        <v>2621</v>
      </c>
      <c r="F1042" s="14" t="s">
        <v>2630</v>
      </c>
      <c r="G1042" s="14" t="s">
        <v>5166</v>
      </c>
      <c r="H1042" s="14" t="s">
        <v>2978</v>
      </c>
      <c r="I1042" s="14" t="s">
        <v>21</v>
      </c>
      <c r="J1042" s="14" t="s">
        <v>4845</v>
      </c>
      <c r="K1042" s="14" t="s">
        <v>8583</v>
      </c>
      <c r="L1042" s="14" t="s">
        <v>8583</v>
      </c>
      <c r="M1042" s="14" t="s">
        <v>8584</v>
      </c>
      <c r="N1042" s="14" t="s">
        <v>5348</v>
      </c>
      <c r="O1042" s="14" t="s">
        <v>99</v>
      </c>
      <c r="P1042" s="16">
        <v>2928208.0</v>
      </c>
      <c r="Q1042" s="17"/>
      <c r="R1042" s="16">
        <v>1.0</v>
      </c>
      <c r="S1042" s="16">
        <v>1613806.0</v>
      </c>
      <c r="T1042" s="18">
        <v>6.2E-7</v>
      </c>
      <c r="U1042" s="16">
        <v>0.0</v>
      </c>
      <c r="V1042" s="16">
        <v>0.0</v>
      </c>
      <c r="W1042" s="14" t="s">
        <v>2978</v>
      </c>
      <c r="X1042" s="17"/>
      <c r="Y1042" s="17"/>
      <c r="Z1042" s="16">
        <v>42.0</v>
      </c>
      <c r="AA1042" s="16">
        <v>0.187</v>
      </c>
      <c r="AB1042" s="16">
        <v>0.02</v>
      </c>
      <c r="AC1042" s="16">
        <v>0.02</v>
      </c>
      <c r="AD1042" s="16">
        <v>4.71</v>
      </c>
      <c r="AE1042" s="17"/>
      <c r="AF1042" s="17"/>
      <c r="AG1042" s="16">
        <v>0.0</v>
      </c>
      <c r="AH1042" s="16">
        <v>75056.0</v>
      </c>
      <c r="AI1042" s="16">
        <v>0.0</v>
      </c>
      <c r="AJ1042" s="16">
        <v>0.0</v>
      </c>
      <c r="AK1042" s="16">
        <v>0.0</v>
      </c>
      <c r="AL1042" s="16">
        <v>59982.0</v>
      </c>
      <c r="AM1042" s="16">
        <v>0.0</v>
      </c>
      <c r="AN1042" s="16">
        <v>0.0</v>
      </c>
      <c r="AO1042" s="16">
        <v>0.0</v>
      </c>
      <c r="AP1042" s="16">
        <v>29600.0</v>
      </c>
      <c r="AQ1042" s="16">
        <v>0.0</v>
      </c>
      <c r="AR1042" s="16">
        <v>0.0</v>
      </c>
      <c r="AS1042" s="16">
        <v>0.0</v>
      </c>
      <c r="AT1042" s="16">
        <v>44880.0</v>
      </c>
      <c r="AU1042" s="16">
        <v>0.0</v>
      </c>
      <c r="AV1042" s="16">
        <v>0.0</v>
      </c>
      <c r="AW1042" s="16">
        <v>0.0</v>
      </c>
      <c r="AX1042" s="16">
        <v>64022.0</v>
      </c>
      <c r="AY1042" s="16">
        <v>0.0</v>
      </c>
      <c r="AZ1042" s="16">
        <v>0.0</v>
      </c>
      <c r="BA1042" s="16">
        <v>0.0</v>
      </c>
      <c r="BB1042" s="16">
        <v>6062.0</v>
      </c>
      <c r="BC1042" s="16">
        <v>0.0</v>
      </c>
      <c r="BD1042" s="16">
        <v>0.0</v>
      </c>
      <c r="BE1042" s="16">
        <v>1.0</v>
      </c>
      <c r="BF1042" s="16">
        <v>1179796.0</v>
      </c>
      <c r="BG1042" s="16">
        <v>0.0</v>
      </c>
      <c r="BH1042" s="16">
        <v>0.0</v>
      </c>
      <c r="BI1042" s="16">
        <v>0.0</v>
      </c>
      <c r="BJ1042" s="16">
        <v>912.0</v>
      </c>
      <c r="BK1042" s="16">
        <v>0.0</v>
      </c>
      <c r="BL1042" s="16">
        <v>0.0</v>
      </c>
      <c r="BM1042" s="16">
        <v>0.0</v>
      </c>
      <c r="BN1042" s="16">
        <v>91014.0</v>
      </c>
      <c r="BO1042" s="16">
        <v>0.0</v>
      </c>
      <c r="BP1042" s="16">
        <v>0.0</v>
      </c>
      <c r="BQ1042" s="16">
        <v>0.0</v>
      </c>
      <c r="BR1042" s="16">
        <v>62482.0</v>
      </c>
      <c r="BS1042" s="16">
        <v>0.0</v>
      </c>
      <c r="BT1042" s="16">
        <v>0.0</v>
      </c>
    </row>
    <row r="1043">
      <c r="A1043" s="14" t="s">
        <v>8585</v>
      </c>
      <c r="B1043" s="16">
        <v>11.0</v>
      </c>
      <c r="C1043" s="16">
        <v>4074584.0</v>
      </c>
      <c r="D1043" s="17"/>
      <c r="E1043" s="14" t="s">
        <v>2622</v>
      </c>
      <c r="F1043" s="14" t="s">
        <v>2621</v>
      </c>
      <c r="G1043" s="14" t="s">
        <v>5166</v>
      </c>
      <c r="H1043" s="14" t="s">
        <v>2978</v>
      </c>
      <c r="I1043" s="14" t="s">
        <v>21</v>
      </c>
      <c r="J1043" s="14" t="s">
        <v>4845</v>
      </c>
      <c r="K1043" s="14" t="s">
        <v>8586</v>
      </c>
      <c r="L1043" s="14" t="s">
        <v>8586</v>
      </c>
      <c r="M1043" s="14" t="s">
        <v>8587</v>
      </c>
      <c r="N1043" s="14" t="s">
        <v>409</v>
      </c>
      <c r="P1043" s="17"/>
      <c r="Q1043" s="17"/>
      <c r="R1043" s="16">
        <v>1.0</v>
      </c>
      <c r="S1043" s="16">
        <v>1613814.0</v>
      </c>
      <c r="T1043" s="18">
        <v>6.2E-7</v>
      </c>
      <c r="U1043" s="16">
        <v>0.0</v>
      </c>
      <c r="V1043" s="16">
        <v>0.0</v>
      </c>
      <c r="W1043" s="14" t="s">
        <v>2978</v>
      </c>
      <c r="X1043" s="17"/>
      <c r="Y1043" s="17"/>
      <c r="Z1043" s="16">
        <v>13.0</v>
      </c>
      <c r="AA1043" s="17"/>
      <c r="AB1043" s="16">
        <v>0.0</v>
      </c>
      <c r="AC1043" s="16">
        <v>0.01</v>
      </c>
      <c r="AD1043" s="16">
        <v>2.85</v>
      </c>
      <c r="AE1043" s="16">
        <v>0.66</v>
      </c>
      <c r="AF1043" s="16">
        <v>0.005</v>
      </c>
      <c r="AG1043" s="16">
        <v>0.0</v>
      </c>
      <c r="AH1043" s="16">
        <v>75018.0</v>
      </c>
      <c r="AI1043" s="16">
        <v>0.0</v>
      </c>
      <c r="AJ1043" s="16">
        <v>0.0</v>
      </c>
      <c r="AK1043" s="16">
        <v>0.0</v>
      </c>
      <c r="AL1043" s="16">
        <v>59984.0</v>
      </c>
      <c r="AM1043" s="16">
        <v>0.0</v>
      </c>
      <c r="AN1043" s="16">
        <v>0.0</v>
      </c>
      <c r="AO1043" s="16">
        <v>0.0</v>
      </c>
      <c r="AP1043" s="16">
        <v>29592.0</v>
      </c>
      <c r="AQ1043" s="16">
        <v>0.0</v>
      </c>
      <c r="AR1043" s="16">
        <v>0.0</v>
      </c>
      <c r="AS1043" s="16">
        <v>0.0</v>
      </c>
      <c r="AT1043" s="16">
        <v>44870.0</v>
      </c>
      <c r="AU1043" s="16">
        <v>0.0</v>
      </c>
      <c r="AV1043" s="16">
        <v>0.0</v>
      </c>
      <c r="AW1043" s="16">
        <v>0.0</v>
      </c>
      <c r="AX1043" s="16">
        <v>64002.0</v>
      </c>
      <c r="AY1043" s="16">
        <v>0.0</v>
      </c>
      <c r="AZ1043" s="16">
        <v>0.0</v>
      </c>
      <c r="BA1043" s="16">
        <v>0.0</v>
      </c>
      <c r="BB1043" s="16">
        <v>6058.0</v>
      </c>
      <c r="BC1043" s="16">
        <v>0.0</v>
      </c>
      <c r="BD1043" s="16">
        <v>0.0</v>
      </c>
      <c r="BE1043" s="16">
        <v>1.0</v>
      </c>
      <c r="BF1043" s="16">
        <v>1179916.0</v>
      </c>
      <c r="BG1043" s="16">
        <v>0.0</v>
      </c>
      <c r="BH1043" s="16">
        <v>0.0</v>
      </c>
      <c r="BI1043" s="16">
        <v>0.0</v>
      </c>
      <c r="BJ1043" s="16">
        <v>912.0</v>
      </c>
      <c r="BK1043" s="16">
        <v>0.0</v>
      </c>
      <c r="BL1043" s="16">
        <v>0.0</v>
      </c>
      <c r="BM1043" s="16">
        <v>0.0</v>
      </c>
      <c r="BN1043" s="16">
        <v>90962.0</v>
      </c>
      <c r="BO1043" s="16">
        <v>0.0</v>
      </c>
      <c r="BP1043" s="16">
        <v>0.0</v>
      </c>
      <c r="BQ1043" s="16">
        <v>0.0</v>
      </c>
      <c r="BR1043" s="16">
        <v>62500.0</v>
      </c>
      <c r="BS1043" s="16">
        <v>0.0</v>
      </c>
      <c r="BT1043" s="16">
        <v>0.0</v>
      </c>
    </row>
    <row r="1044">
      <c r="A1044" s="14" t="s">
        <v>8588</v>
      </c>
      <c r="B1044" s="16">
        <v>11.0</v>
      </c>
      <c r="C1044" s="16">
        <v>3856312.0</v>
      </c>
      <c r="D1044" s="17"/>
      <c r="E1044" s="14" t="s">
        <v>2630</v>
      </c>
      <c r="F1044" s="14" t="s">
        <v>2621</v>
      </c>
      <c r="G1044" s="14" t="s">
        <v>5166</v>
      </c>
      <c r="H1044" s="14" t="s">
        <v>2978</v>
      </c>
      <c r="I1044" s="14" t="s">
        <v>21</v>
      </c>
      <c r="J1044" s="14" t="s">
        <v>4845</v>
      </c>
      <c r="K1044" s="14" t="s">
        <v>6772</v>
      </c>
      <c r="L1044" s="14" t="s">
        <v>6772</v>
      </c>
      <c r="M1044" s="14" t="s">
        <v>8589</v>
      </c>
      <c r="N1044" s="14" t="s">
        <v>4848</v>
      </c>
      <c r="P1044" s="17"/>
      <c r="Q1044" s="17"/>
      <c r="R1044" s="16">
        <v>1.0</v>
      </c>
      <c r="S1044" s="16">
        <v>1613816.0</v>
      </c>
      <c r="T1044" s="18">
        <v>6.2E-7</v>
      </c>
      <c r="U1044" s="16">
        <v>0.0</v>
      </c>
      <c r="V1044" s="16">
        <v>0.0</v>
      </c>
      <c r="W1044" s="14" t="s">
        <v>2978</v>
      </c>
      <c r="X1044" s="17"/>
      <c r="Y1044" s="17"/>
      <c r="Z1044" s="16">
        <v>14.2</v>
      </c>
      <c r="AA1044" s="17"/>
      <c r="AB1044" s="16">
        <v>0.01</v>
      </c>
      <c r="AC1044" s="16">
        <v>0.02</v>
      </c>
      <c r="AD1044" s="16">
        <v>2.34</v>
      </c>
      <c r="AE1044" s="17"/>
      <c r="AF1044" s="17"/>
      <c r="AG1044" s="16">
        <v>0.0</v>
      </c>
      <c r="AH1044" s="16">
        <v>74908.0</v>
      </c>
      <c r="AI1044" s="16">
        <v>0.0</v>
      </c>
      <c r="AJ1044" s="16">
        <v>0.0</v>
      </c>
      <c r="AK1044" s="16">
        <v>0.0</v>
      </c>
      <c r="AL1044" s="16">
        <v>59974.0</v>
      </c>
      <c r="AM1044" s="16">
        <v>0.0</v>
      </c>
      <c r="AN1044" s="16">
        <v>0.0</v>
      </c>
      <c r="AO1044" s="16">
        <v>0.0</v>
      </c>
      <c r="AP1044" s="16">
        <v>29598.0</v>
      </c>
      <c r="AQ1044" s="16">
        <v>0.0</v>
      </c>
      <c r="AR1044" s="16">
        <v>0.0</v>
      </c>
      <c r="AS1044" s="16">
        <v>1.0</v>
      </c>
      <c r="AT1044" s="16">
        <v>44870.0</v>
      </c>
      <c r="AU1044" s="16">
        <v>0.0</v>
      </c>
      <c r="AV1044" s="16">
        <v>0.0</v>
      </c>
      <c r="AW1044" s="16">
        <v>0.0</v>
      </c>
      <c r="AX1044" s="16">
        <v>63934.0</v>
      </c>
      <c r="AY1044" s="16">
        <v>0.0</v>
      </c>
      <c r="AZ1044" s="16">
        <v>0.0</v>
      </c>
      <c r="BA1044" s="16">
        <v>0.0</v>
      </c>
      <c r="BB1044" s="16">
        <v>6062.0</v>
      </c>
      <c r="BC1044" s="16">
        <v>0.0</v>
      </c>
      <c r="BD1044" s="16">
        <v>0.0</v>
      </c>
      <c r="BE1044" s="16">
        <v>0.0</v>
      </c>
      <c r="BF1044" s="16">
        <v>1179982.0</v>
      </c>
      <c r="BG1044" s="16">
        <v>0.0</v>
      </c>
      <c r="BH1044" s="16">
        <v>0.0</v>
      </c>
      <c r="BI1044" s="16">
        <v>0.0</v>
      </c>
      <c r="BJ1044" s="16">
        <v>912.0</v>
      </c>
      <c r="BK1044" s="16">
        <v>0.0</v>
      </c>
      <c r="BL1044" s="16">
        <v>0.0</v>
      </c>
      <c r="BM1044" s="16">
        <v>0.0</v>
      </c>
      <c r="BN1044" s="16">
        <v>91070.0</v>
      </c>
      <c r="BO1044" s="16">
        <v>0.0</v>
      </c>
      <c r="BP1044" s="16">
        <v>0.0</v>
      </c>
      <c r="BQ1044" s="16">
        <v>0.0</v>
      </c>
      <c r="BR1044" s="16">
        <v>62506.0</v>
      </c>
      <c r="BS1044" s="16">
        <v>0.0</v>
      </c>
      <c r="BT1044" s="16">
        <v>0.0</v>
      </c>
    </row>
    <row r="1045">
      <c r="A1045" s="14" t="s">
        <v>8590</v>
      </c>
      <c r="B1045" s="16">
        <v>11.0</v>
      </c>
      <c r="C1045" s="16">
        <v>4074587.0</v>
      </c>
      <c r="D1045" s="17"/>
      <c r="E1045" s="14" t="s">
        <v>2631</v>
      </c>
      <c r="F1045" s="14" t="s">
        <v>2630</v>
      </c>
      <c r="G1045" s="14" t="s">
        <v>5166</v>
      </c>
      <c r="H1045" s="14" t="s">
        <v>2978</v>
      </c>
      <c r="I1045" s="14" t="s">
        <v>21</v>
      </c>
      <c r="J1045" s="14" t="s">
        <v>4845</v>
      </c>
      <c r="K1045" s="14" t="s">
        <v>8591</v>
      </c>
      <c r="L1045" s="14" t="s">
        <v>8591</v>
      </c>
      <c r="M1045" s="14" t="s">
        <v>8592</v>
      </c>
      <c r="N1045" s="14" t="s">
        <v>409</v>
      </c>
      <c r="P1045" s="17"/>
      <c r="Q1045" s="17"/>
      <c r="R1045" s="16">
        <v>1.0</v>
      </c>
      <c r="S1045" s="16">
        <v>1613818.0</v>
      </c>
      <c r="T1045" s="18">
        <v>6.2E-7</v>
      </c>
      <c r="U1045" s="16">
        <v>0.0</v>
      </c>
      <c r="V1045" s="16">
        <v>0.0</v>
      </c>
      <c r="W1045" s="14" t="s">
        <v>2978</v>
      </c>
      <c r="X1045" s="17"/>
      <c r="Y1045" s="17"/>
      <c r="Z1045" s="16">
        <v>29.2</v>
      </c>
      <c r="AA1045" s="17"/>
      <c r="AB1045" s="16">
        <v>0.0</v>
      </c>
      <c r="AC1045" s="16">
        <v>0.0</v>
      </c>
      <c r="AD1045" s="16">
        <v>8.76</v>
      </c>
      <c r="AE1045" s="16">
        <v>0.02</v>
      </c>
      <c r="AF1045" s="16">
        <v>0.791</v>
      </c>
      <c r="AG1045" s="16">
        <v>0.0</v>
      </c>
      <c r="AH1045" s="16">
        <v>75058.0</v>
      </c>
      <c r="AI1045" s="16">
        <v>0.0</v>
      </c>
      <c r="AJ1045" s="16">
        <v>0.0</v>
      </c>
      <c r="AK1045" s="16">
        <v>0.0</v>
      </c>
      <c r="AL1045" s="16">
        <v>59974.0</v>
      </c>
      <c r="AM1045" s="16">
        <v>0.0</v>
      </c>
      <c r="AN1045" s="16">
        <v>0.0</v>
      </c>
      <c r="AO1045" s="16">
        <v>0.0</v>
      </c>
      <c r="AP1045" s="16">
        <v>29594.0</v>
      </c>
      <c r="AQ1045" s="16">
        <v>0.0</v>
      </c>
      <c r="AR1045" s="16">
        <v>0.0</v>
      </c>
      <c r="AS1045" s="16">
        <v>0.0</v>
      </c>
      <c r="AT1045" s="16">
        <v>44876.0</v>
      </c>
      <c r="AU1045" s="16">
        <v>0.0</v>
      </c>
      <c r="AV1045" s="16">
        <v>0.0</v>
      </c>
      <c r="AW1045" s="16">
        <v>0.0</v>
      </c>
      <c r="AX1045" s="16">
        <v>64012.0</v>
      </c>
      <c r="AY1045" s="16">
        <v>0.0</v>
      </c>
      <c r="AZ1045" s="16">
        <v>0.0</v>
      </c>
      <c r="BA1045" s="16">
        <v>0.0</v>
      </c>
      <c r="BB1045" s="16">
        <v>6056.0</v>
      </c>
      <c r="BC1045" s="16">
        <v>0.0</v>
      </c>
      <c r="BD1045" s="16">
        <v>0.0</v>
      </c>
      <c r="BE1045" s="16">
        <v>0.0</v>
      </c>
      <c r="BF1045" s="16">
        <v>1179878.0</v>
      </c>
      <c r="BG1045" s="16">
        <v>0.0</v>
      </c>
      <c r="BH1045" s="16">
        <v>0.0</v>
      </c>
      <c r="BI1045" s="16">
        <v>0.0</v>
      </c>
      <c r="BJ1045" s="16">
        <v>912.0</v>
      </c>
      <c r="BK1045" s="16">
        <v>0.0</v>
      </c>
      <c r="BL1045" s="16">
        <v>0.0</v>
      </c>
      <c r="BM1045" s="16">
        <v>0.0</v>
      </c>
      <c r="BN1045" s="16">
        <v>90956.0</v>
      </c>
      <c r="BO1045" s="16">
        <v>0.0</v>
      </c>
      <c r="BP1045" s="16">
        <v>0.0</v>
      </c>
      <c r="BQ1045" s="16">
        <v>1.0</v>
      </c>
      <c r="BR1045" s="16">
        <v>62502.0</v>
      </c>
      <c r="BS1045" s="16">
        <v>0.0</v>
      </c>
      <c r="BT1045" s="16">
        <v>0.0</v>
      </c>
    </row>
    <row r="1046">
      <c r="A1046" s="14" t="s">
        <v>8593</v>
      </c>
      <c r="B1046" s="16">
        <v>11.0</v>
      </c>
      <c r="C1046" s="16">
        <v>4086571.0</v>
      </c>
      <c r="D1046" s="14" t="s">
        <v>8594</v>
      </c>
      <c r="E1046" s="14" t="s">
        <v>2622</v>
      </c>
      <c r="F1046" s="14" t="s">
        <v>2621</v>
      </c>
      <c r="G1046" s="14" t="s">
        <v>5166</v>
      </c>
      <c r="H1046" s="14" t="s">
        <v>2978</v>
      </c>
      <c r="I1046" s="14" t="s">
        <v>21</v>
      </c>
      <c r="J1046" s="14" t="s">
        <v>4852</v>
      </c>
      <c r="K1046" s="14" t="s">
        <v>8595</v>
      </c>
      <c r="L1046" s="14" t="s">
        <v>8595</v>
      </c>
      <c r="M1046" s="14" t="s">
        <v>7052</v>
      </c>
      <c r="N1046" s="14" t="s">
        <v>4848</v>
      </c>
      <c r="P1046" s="17"/>
      <c r="Q1046" s="17"/>
      <c r="R1046" s="16">
        <v>1.0</v>
      </c>
      <c r="S1046" s="16">
        <v>1613818.0</v>
      </c>
      <c r="T1046" s="18">
        <v>6.2E-7</v>
      </c>
      <c r="U1046" s="16">
        <v>0.0</v>
      </c>
      <c r="V1046" s="16">
        <v>0.0</v>
      </c>
      <c r="W1046" s="14" t="s">
        <v>2978</v>
      </c>
      <c r="X1046" s="17"/>
      <c r="Y1046" s="17"/>
      <c r="Z1046" s="16">
        <v>10.1</v>
      </c>
      <c r="AA1046" s="17"/>
      <c r="AB1046" s="16">
        <v>0.0</v>
      </c>
      <c r="AC1046" s="16">
        <v>-0.01</v>
      </c>
      <c r="AD1046" s="16">
        <v>7.07</v>
      </c>
      <c r="AE1046" s="17"/>
      <c r="AF1046" s="17"/>
      <c r="AG1046" s="16">
        <v>0.0</v>
      </c>
      <c r="AH1046" s="16">
        <v>75058.0</v>
      </c>
      <c r="AI1046" s="16">
        <v>0.0</v>
      </c>
      <c r="AJ1046" s="16">
        <v>0.0</v>
      </c>
      <c r="AK1046" s="16">
        <v>0.0</v>
      </c>
      <c r="AL1046" s="16">
        <v>60010.0</v>
      </c>
      <c r="AM1046" s="16">
        <v>0.0</v>
      </c>
      <c r="AN1046" s="16">
        <v>0.0</v>
      </c>
      <c r="AO1046" s="16">
        <v>0.0</v>
      </c>
      <c r="AP1046" s="16">
        <v>29600.0</v>
      </c>
      <c r="AQ1046" s="16">
        <v>0.0</v>
      </c>
      <c r="AR1046" s="16">
        <v>0.0</v>
      </c>
      <c r="AS1046" s="16">
        <v>0.0</v>
      </c>
      <c r="AT1046" s="16">
        <v>44872.0</v>
      </c>
      <c r="AU1046" s="16">
        <v>0.0</v>
      </c>
      <c r="AV1046" s="16">
        <v>0.0</v>
      </c>
      <c r="AW1046" s="16">
        <v>0.0</v>
      </c>
      <c r="AX1046" s="16">
        <v>63994.0</v>
      </c>
      <c r="AY1046" s="16">
        <v>0.0</v>
      </c>
      <c r="AZ1046" s="16">
        <v>0.0</v>
      </c>
      <c r="BA1046" s="16">
        <v>0.0</v>
      </c>
      <c r="BB1046" s="16">
        <v>6062.0</v>
      </c>
      <c r="BC1046" s="16">
        <v>0.0</v>
      </c>
      <c r="BD1046" s="16">
        <v>0.0</v>
      </c>
      <c r="BE1046" s="16">
        <v>1.0</v>
      </c>
      <c r="BF1046" s="16">
        <v>1179856.0</v>
      </c>
      <c r="BG1046" s="16">
        <v>0.0</v>
      </c>
      <c r="BH1046" s="16">
        <v>0.0</v>
      </c>
      <c r="BI1046" s="16">
        <v>0.0</v>
      </c>
      <c r="BJ1046" s="16">
        <v>912.0</v>
      </c>
      <c r="BK1046" s="16">
        <v>0.0</v>
      </c>
      <c r="BL1046" s="16">
        <v>0.0</v>
      </c>
      <c r="BM1046" s="16">
        <v>0.0</v>
      </c>
      <c r="BN1046" s="16">
        <v>90964.0</v>
      </c>
      <c r="BO1046" s="16">
        <v>0.0</v>
      </c>
      <c r="BP1046" s="16">
        <v>0.0</v>
      </c>
      <c r="BQ1046" s="16">
        <v>0.0</v>
      </c>
      <c r="BR1046" s="16">
        <v>62490.0</v>
      </c>
      <c r="BS1046" s="16">
        <v>0.0</v>
      </c>
      <c r="BT1046" s="16">
        <v>0.0</v>
      </c>
    </row>
    <row r="1047">
      <c r="A1047" s="14" t="s">
        <v>8596</v>
      </c>
      <c r="B1047" s="16">
        <v>11.0</v>
      </c>
      <c r="C1047" s="16">
        <v>4083486.0</v>
      </c>
      <c r="D1047" s="17"/>
      <c r="E1047" s="14" t="s">
        <v>2621</v>
      </c>
      <c r="F1047" s="14" t="s">
        <v>2622</v>
      </c>
      <c r="G1047" s="14" t="s">
        <v>5166</v>
      </c>
      <c r="H1047" s="14" t="s">
        <v>2978</v>
      </c>
      <c r="I1047" s="14" t="s">
        <v>21</v>
      </c>
      <c r="J1047" s="14" t="s">
        <v>4845</v>
      </c>
      <c r="K1047" s="14" t="s">
        <v>8597</v>
      </c>
      <c r="L1047" s="14" t="s">
        <v>8597</v>
      </c>
      <c r="M1047" s="14" t="s">
        <v>8598</v>
      </c>
      <c r="N1047" s="14" t="s">
        <v>4848</v>
      </c>
      <c r="P1047" s="17"/>
      <c r="Q1047" s="17"/>
      <c r="R1047" s="16">
        <v>1.0</v>
      </c>
      <c r="S1047" s="16">
        <v>1613826.0</v>
      </c>
      <c r="T1047" s="18">
        <v>6.2E-7</v>
      </c>
      <c r="U1047" s="16">
        <v>0.0</v>
      </c>
      <c r="V1047" s="16">
        <v>0.0</v>
      </c>
      <c r="W1047" s="14" t="s">
        <v>2978</v>
      </c>
      <c r="X1047" s="17"/>
      <c r="Y1047" s="17"/>
      <c r="Z1047" s="16">
        <v>10.5</v>
      </c>
      <c r="AA1047" s="17"/>
      <c r="AB1047" s="16">
        <v>0.01</v>
      </c>
      <c r="AC1047" s="16">
        <v>0.0</v>
      </c>
      <c r="AD1047" s="16">
        <v>1.04</v>
      </c>
      <c r="AE1047" s="17"/>
      <c r="AF1047" s="17"/>
      <c r="AG1047" s="16">
        <v>0.0</v>
      </c>
      <c r="AH1047" s="16">
        <v>75072.0</v>
      </c>
      <c r="AI1047" s="16">
        <v>0.0</v>
      </c>
      <c r="AJ1047" s="16">
        <v>0.0</v>
      </c>
      <c r="AK1047" s="16">
        <v>0.0</v>
      </c>
      <c r="AL1047" s="16">
        <v>59988.0</v>
      </c>
      <c r="AM1047" s="16">
        <v>0.0</v>
      </c>
      <c r="AN1047" s="16">
        <v>0.0</v>
      </c>
      <c r="AO1047" s="16">
        <v>0.0</v>
      </c>
      <c r="AP1047" s="16">
        <v>29600.0</v>
      </c>
      <c r="AQ1047" s="16">
        <v>0.0</v>
      </c>
      <c r="AR1047" s="16">
        <v>0.0</v>
      </c>
      <c r="AS1047" s="16">
        <v>0.0</v>
      </c>
      <c r="AT1047" s="16">
        <v>44860.0</v>
      </c>
      <c r="AU1047" s="16">
        <v>0.0</v>
      </c>
      <c r="AV1047" s="16">
        <v>0.0</v>
      </c>
      <c r="AW1047" s="16">
        <v>0.0</v>
      </c>
      <c r="AX1047" s="16">
        <v>64020.0</v>
      </c>
      <c r="AY1047" s="16">
        <v>0.0</v>
      </c>
      <c r="AZ1047" s="16">
        <v>0.0</v>
      </c>
      <c r="BA1047" s="16">
        <v>0.0</v>
      </c>
      <c r="BB1047" s="16">
        <v>6062.0</v>
      </c>
      <c r="BC1047" s="16">
        <v>0.0</v>
      </c>
      <c r="BD1047" s="16">
        <v>0.0</v>
      </c>
      <c r="BE1047" s="16">
        <v>1.0</v>
      </c>
      <c r="BF1047" s="16">
        <v>1179806.0</v>
      </c>
      <c r="BG1047" s="16">
        <v>0.0</v>
      </c>
      <c r="BH1047" s="16">
        <v>0.0</v>
      </c>
      <c r="BI1047" s="16">
        <v>0.0</v>
      </c>
      <c r="BJ1047" s="16">
        <v>912.0</v>
      </c>
      <c r="BK1047" s="16">
        <v>0.0</v>
      </c>
      <c r="BL1047" s="16">
        <v>0.0</v>
      </c>
      <c r="BM1047" s="16">
        <v>0.0</v>
      </c>
      <c r="BN1047" s="16">
        <v>91014.0</v>
      </c>
      <c r="BO1047" s="16">
        <v>0.0</v>
      </c>
      <c r="BP1047" s="16">
        <v>0.0</v>
      </c>
      <c r="BQ1047" s="16">
        <v>0.0</v>
      </c>
      <c r="BR1047" s="16">
        <v>62492.0</v>
      </c>
      <c r="BS1047" s="16">
        <v>0.0</v>
      </c>
      <c r="BT1047" s="16">
        <v>0.0</v>
      </c>
    </row>
    <row r="1048">
      <c r="A1048" s="14" t="s">
        <v>8599</v>
      </c>
      <c r="B1048" s="16">
        <v>11.0</v>
      </c>
      <c r="C1048" s="16">
        <v>4082882.0</v>
      </c>
      <c r="D1048" s="14" t="s">
        <v>8600</v>
      </c>
      <c r="E1048" s="14" t="s">
        <v>2631</v>
      </c>
      <c r="F1048" s="14" t="s">
        <v>2630</v>
      </c>
      <c r="G1048" s="14" t="s">
        <v>5166</v>
      </c>
      <c r="H1048" s="14" t="s">
        <v>2978</v>
      </c>
      <c r="I1048" s="14" t="s">
        <v>21</v>
      </c>
      <c r="J1048" s="14" t="s">
        <v>4845</v>
      </c>
      <c r="K1048" s="14" t="s">
        <v>8601</v>
      </c>
      <c r="L1048" s="14" t="s">
        <v>8601</v>
      </c>
      <c r="M1048" s="14" t="s">
        <v>8602</v>
      </c>
      <c r="N1048" s="14" t="s">
        <v>409</v>
      </c>
      <c r="O1048" s="14" t="s">
        <v>410</v>
      </c>
      <c r="P1048" s="16">
        <v>2026469.0</v>
      </c>
      <c r="Q1048" s="17"/>
      <c r="R1048" s="16">
        <v>1.0</v>
      </c>
      <c r="S1048" s="16">
        <v>1613852.0</v>
      </c>
      <c r="T1048" s="18">
        <v>6.2E-7</v>
      </c>
      <c r="U1048" s="16">
        <v>0.0</v>
      </c>
      <c r="V1048" s="16">
        <v>0.0</v>
      </c>
      <c r="W1048" s="14" t="s">
        <v>2978</v>
      </c>
      <c r="X1048" s="17"/>
      <c r="Y1048" s="17"/>
      <c r="Z1048" s="16">
        <v>33.0</v>
      </c>
      <c r="AA1048" s="17"/>
      <c r="AB1048" s="16">
        <v>0.18</v>
      </c>
      <c r="AC1048" s="16">
        <v>0.22</v>
      </c>
      <c r="AD1048" s="16">
        <v>8.79</v>
      </c>
      <c r="AE1048" s="16">
        <v>0.0</v>
      </c>
      <c r="AF1048" s="16">
        <v>0.995</v>
      </c>
      <c r="AG1048" s="16">
        <v>0.0</v>
      </c>
      <c r="AH1048" s="16">
        <v>74994.0</v>
      </c>
      <c r="AI1048" s="16">
        <v>0.0</v>
      </c>
      <c r="AJ1048" s="16">
        <v>0.0</v>
      </c>
      <c r="AK1048" s="16">
        <v>0.0</v>
      </c>
      <c r="AL1048" s="16">
        <v>60016.0</v>
      </c>
      <c r="AM1048" s="16">
        <v>0.0</v>
      </c>
      <c r="AN1048" s="16">
        <v>0.0</v>
      </c>
      <c r="AO1048" s="16">
        <v>0.0</v>
      </c>
      <c r="AP1048" s="16">
        <v>29608.0</v>
      </c>
      <c r="AQ1048" s="16">
        <v>0.0</v>
      </c>
      <c r="AR1048" s="16">
        <v>0.0</v>
      </c>
      <c r="AS1048" s="16">
        <v>0.0</v>
      </c>
      <c r="AT1048" s="16">
        <v>44874.0</v>
      </c>
      <c r="AU1048" s="16">
        <v>0.0</v>
      </c>
      <c r="AV1048" s="16">
        <v>0.0</v>
      </c>
      <c r="AW1048" s="16">
        <v>0.0</v>
      </c>
      <c r="AX1048" s="16">
        <v>64008.0</v>
      </c>
      <c r="AY1048" s="16">
        <v>0.0</v>
      </c>
      <c r="AZ1048" s="16">
        <v>0.0</v>
      </c>
      <c r="BA1048" s="16">
        <v>0.0</v>
      </c>
      <c r="BB1048" s="16">
        <v>6058.0</v>
      </c>
      <c r="BC1048" s="16">
        <v>0.0</v>
      </c>
      <c r="BD1048" s="16">
        <v>0.0</v>
      </c>
      <c r="BE1048" s="16">
        <v>0.0</v>
      </c>
      <c r="BF1048" s="16">
        <v>1179824.0</v>
      </c>
      <c r="BG1048" s="16">
        <v>0.0</v>
      </c>
      <c r="BH1048" s="16">
        <v>0.0</v>
      </c>
      <c r="BI1048" s="16">
        <v>0.0</v>
      </c>
      <c r="BJ1048" s="16">
        <v>912.0</v>
      </c>
      <c r="BK1048" s="16">
        <v>0.0</v>
      </c>
      <c r="BL1048" s="16">
        <v>0.0</v>
      </c>
      <c r="BM1048" s="16">
        <v>1.0</v>
      </c>
      <c r="BN1048" s="16">
        <v>91066.0</v>
      </c>
      <c r="BO1048" s="16">
        <v>0.0</v>
      </c>
      <c r="BP1048" s="16">
        <v>0.0</v>
      </c>
      <c r="BQ1048" s="16">
        <v>0.0</v>
      </c>
      <c r="BR1048" s="16">
        <v>62492.0</v>
      </c>
      <c r="BS1048" s="16">
        <v>0.0</v>
      </c>
      <c r="BT1048" s="16">
        <v>0.0</v>
      </c>
    </row>
    <row r="1049">
      <c r="A1049" s="14" t="s">
        <v>8603</v>
      </c>
      <c r="B1049" s="16">
        <v>11.0</v>
      </c>
      <c r="C1049" s="16">
        <v>4082300.0</v>
      </c>
      <c r="D1049" s="17"/>
      <c r="E1049" s="14" t="s">
        <v>2622</v>
      </c>
      <c r="F1049" s="14" t="s">
        <v>2621</v>
      </c>
      <c r="G1049" s="14" t="s">
        <v>5166</v>
      </c>
      <c r="H1049" s="14" t="s">
        <v>2978</v>
      </c>
      <c r="I1049" s="14" t="s">
        <v>21</v>
      </c>
      <c r="J1049" s="14" t="s">
        <v>4845</v>
      </c>
      <c r="K1049" s="14" t="s">
        <v>8604</v>
      </c>
      <c r="L1049" s="14" t="s">
        <v>8604</v>
      </c>
      <c r="M1049" s="14" t="s">
        <v>8605</v>
      </c>
      <c r="N1049" s="14" t="s">
        <v>4848</v>
      </c>
      <c r="P1049" s="17"/>
      <c r="Q1049" s="17"/>
      <c r="R1049" s="16">
        <v>1.0</v>
      </c>
      <c r="S1049" s="16">
        <v>1613854.0</v>
      </c>
      <c r="T1049" s="18">
        <v>6.2E-7</v>
      </c>
      <c r="U1049" s="16">
        <v>0.0</v>
      </c>
      <c r="V1049" s="16">
        <v>0.0</v>
      </c>
      <c r="W1049" s="14" t="s">
        <v>2978</v>
      </c>
      <c r="X1049" s="17"/>
      <c r="Y1049" s="17"/>
      <c r="Z1049" s="16">
        <v>7.34</v>
      </c>
      <c r="AA1049" s="16">
        <v>0.4</v>
      </c>
      <c r="AB1049" s="16">
        <v>0.0</v>
      </c>
      <c r="AC1049" s="16">
        <v>-0.01</v>
      </c>
      <c r="AD1049" s="16">
        <v>2.25</v>
      </c>
      <c r="AE1049" s="17"/>
      <c r="AF1049" s="17"/>
      <c r="AG1049" s="16">
        <v>0.0</v>
      </c>
      <c r="AH1049" s="16">
        <v>75044.0</v>
      </c>
      <c r="AI1049" s="16">
        <v>0.0</v>
      </c>
      <c r="AJ1049" s="16">
        <v>0.0</v>
      </c>
      <c r="AK1049" s="16">
        <v>0.0</v>
      </c>
      <c r="AL1049" s="16">
        <v>60018.0</v>
      </c>
      <c r="AM1049" s="16">
        <v>0.0</v>
      </c>
      <c r="AN1049" s="16">
        <v>0.0</v>
      </c>
      <c r="AO1049" s="16">
        <v>0.0</v>
      </c>
      <c r="AP1049" s="16">
        <v>29606.0</v>
      </c>
      <c r="AQ1049" s="16">
        <v>0.0</v>
      </c>
      <c r="AR1049" s="16">
        <v>0.0</v>
      </c>
      <c r="AS1049" s="16">
        <v>0.0</v>
      </c>
      <c r="AT1049" s="16">
        <v>44884.0</v>
      </c>
      <c r="AU1049" s="16">
        <v>0.0</v>
      </c>
      <c r="AV1049" s="16">
        <v>0.0</v>
      </c>
      <c r="AW1049" s="16">
        <v>0.0</v>
      </c>
      <c r="AX1049" s="16">
        <v>64044.0</v>
      </c>
      <c r="AY1049" s="16">
        <v>0.0</v>
      </c>
      <c r="AZ1049" s="16">
        <v>0.0</v>
      </c>
      <c r="BA1049" s="16">
        <v>0.0</v>
      </c>
      <c r="BB1049" s="16">
        <v>5790.0</v>
      </c>
      <c r="BC1049" s="16">
        <v>0.0</v>
      </c>
      <c r="BD1049" s="16">
        <v>0.0</v>
      </c>
      <c r="BE1049" s="16">
        <v>1.0</v>
      </c>
      <c r="BF1049" s="16">
        <v>1180032.0</v>
      </c>
      <c r="BG1049" s="16">
        <v>0.0</v>
      </c>
      <c r="BH1049" s="16">
        <v>0.0</v>
      </c>
      <c r="BI1049" s="16">
        <v>0.0</v>
      </c>
      <c r="BJ1049" s="16">
        <v>912.0</v>
      </c>
      <c r="BK1049" s="16">
        <v>0.0</v>
      </c>
      <c r="BL1049" s="16">
        <v>0.0</v>
      </c>
      <c r="BM1049" s="16">
        <v>0.0</v>
      </c>
      <c r="BN1049" s="16">
        <v>91046.0</v>
      </c>
      <c r="BO1049" s="16">
        <v>0.0</v>
      </c>
      <c r="BP1049" s="16">
        <v>0.0</v>
      </c>
      <c r="BQ1049" s="16">
        <v>0.0</v>
      </c>
      <c r="BR1049" s="16">
        <v>62478.0</v>
      </c>
      <c r="BS1049" s="16">
        <v>0.0</v>
      </c>
      <c r="BT1049" s="16">
        <v>0.0</v>
      </c>
    </row>
    <row r="1050">
      <c r="A1050" s="14" t="s">
        <v>8606</v>
      </c>
      <c r="B1050" s="16">
        <v>11.0</v>
      </c>
      <c r="C1050" s="16">
        <v>4074574.0</v>
      </c>
      <c r="D1050" s="14" t="s">
        <v>8607</v>
      </c>
      <c r="E1050" s="14" t="s">
        <v>2621</v>
      </c>
      <c r="F1050" s="14" t="s">
        <v>2622</v>
      </c>
      <c r="G1050" s="14" t="s">
        <v>6733</v>
      </c>
      <c r="H1050" s="14" t="s">
        <v>21</v>
      </c>
      <c r="I1050" s="14" t="s">
        <v>2978</v>
      </c>
      <c r="J1050" s="14" t="s">
        <v>4845</v>
      </c>
      <c r="K1050" s="14" t="s">
        <v>8608</v>
      </c>
      <c r="L1050" s="14" t="s">
        <v>8608</v>
      </c>
      <c r="M1050" s="14" t="s">
        <v>8609</v>
      </c>
      <c r="N1050" s="14" t="s">
        <v>4848</v>
      </c>
      <c r="P1050" s="17"/>
      <c r="Q1050" s="17"/>
      <c r="R1050" s="16">
        <v>1.0</v>
      </c>
      <c r="S1050" s="16">
        <v>1613862.0</v>
      </c>
      <c r="T1050" s="18">
        <v>6.2E-7</v>
      </c>
      <c r="U1050" s="16">
        <v>0.0</v>
      </c>
      <c r="V1050" s="16">
        <v>0.0</v>
      </c>
      <c r="W1050" s="14" t="s">
        <v>2978</v>
      </c>
      <c r="X1050" s="17"/>
      <c r="Y1050" s="17"/>
      <c r="Z1050" s="16">
        <v>9.45</v>
      </c>
      <c r="AA1050" s="16">
        <v>0.037</v>
      </c>
      <c r="AB1050" s="16">
        <v>0.0</v>
      </c>
      <c r="AC1050" s="16">
        <v>0.0</v>
      </c>
      <c r="AD1050" s="16">
        <v>0.143</v>
      </c>
      <c r="AE1050" s="17"/>
      <c r="AF1050" s="17"/>
      <c r="AG1050" s="16">
        <v>0.0</v>
      </c>
      <c r="AH1050" s="16">
        <v>74872.0</v>
      </c>
      <c r="AI1050" s="16">
        <v>0.0</v>
      </c>
      <c r="AJ1050" s="16">
        <v>0.0</v>
      </c>
      <c r="AK1050" s="16">
        <v>1.0</v>
      </c>
      <c r="AL1050" s="16">
        <v>59994.0</v>
      </c>
      <c r="AM1050" s="16">
        <v>0.0</v>
      </c>
      <c r="AN1050" s="16">
        <v>0.0</v>
      </c>
      <c r="AO1050" s="16">
        <v>0.0</v>
      </c>
      <c r="AP1050" s="16">
        <v>29606.0</v>
      </c>
      <c r="AQ1050" s="16">
        <v>0.0</v>
      </c>
      <c r="AR1050" s="16">
        <v>0.0</v>
      </c>
      <c r="AS1050" s="16">
        <v>0.0</v>
      </c>
      <c r="AT1050" s="16">
        <v>44888.0</v>
      </c>
      <c r="AU1050" s="16">
        <v>0.0</v>
      </c>
      <c r="AV1050" s="16">
        <v>0.0</v>
      </c>
      <c r="AW1050" s="16">
        <v>0.0</v>
      </c>
      <c r="AX1050" s="16">
        <v>64016.0</v>
      </c>
      <c r="AY1050" s="16">
        <v>0.0</v>
      </c>
      <c r="AZ1050" s="16">
        <v>0.0</v>
      </c>
      <c r="BA1050" s="16">
        <v>0.0</v>
      </c>
      <c r="BB1050" s="16">
        <v>6080.0</v>
      </c>
      <c r="BC1050" s="16">
        <v>0.0</v>
      </c>
      <c r="BD1050" s="16">
        <v>0.0</v>
      </c>
      <c r="BE1050" s="16">
        <v>0.0</v>
      </c>
      <c r="BF1050" s="16">
        <v>1179988.0</v>
      </c>
      <c r="BG1050" s="16">
        <v>0.0</v>
      </c>
      <c r="BH1050" s="16">
        <v>0.0</v>
      </c>
      <c r="BI1050" s="16">
        <v>0.0</v>
      </c>
      <c r="BJ1050" s="16">
        <v>912.0</v>
      </c>
      <c r="BK1050" s="16">
        <v>0.0</v>
      </c>
      <c r="BL1050" s="16">
        <v>0.0</v>
      </c>
      <c r="BM1050" s="16">
        <v>0.0</v>
      </c>
      <c r="BN1050" s="16">
        <v>91022.0</v>
      </c>
      <c r="BO1050" s="16">
        <v>0.0</v>
      </c>
      <c r="BP1050" s="16">
        <v>0.0</v>
      </c>
      <c r="BQ1050" s="16">
        <v>0.0</v>
      </c>
      <c r="BR1050" s="16">
        <v>62484.0</v>
      </c>
      <c r="BS1050" s="16">
        <v>0.0</v>
      </c>
      <c r="BT1050" s="16">
        <v>0.0</v>
      </c>
    </row>
    <row r="1051">
      <c r="A1051" s="14" t="s">
        <v>8610</v>
      </c>
      <c r="B1051" s="16">
        <v>11.0</v>
      </c>
      <c r="C1051" s="16">
        <v>4082883.0</v>
      </c>
      <c r="D1051" s="17"/>
      <c r="E1051" s="14" t="s">
        <v>2622</v>
      </c>
      <c r="F1051" s="14" t="s">
        <v>2631</v>
      </c>
      <c r="G1051" s="14" t="s">
        <v>5166</v>
      </c>
      <c r="H1051" s="14" t="s">
        <v>2978</v>
      </c>
      <c r="I1051" s="14" t="s">
        <v>21</v>
      </c>
      <c r="J1051" s="14" t="s">
        <v>4845</v>
      </c>
      <c r="K1051" s="14" t="s">
        <v>8611</v>
      </c>
      <c r="L1051" s="14" t="s">
        <v>8611</v>
      </c>
      <c r="M1051" s="14" t="s">
        <v>8612</v>
      </c>
      <c r="N1051" s="14" t="s">
        <v>409</v>
      </c>
      <c r="P1051" s="17"/>
      <c r="Q1051" s="17"/>
      <c r="R1051" s="16">
        <v>1.0</v>
      </c>
      <c r="S1051" s="16">
        <v>1613862.0</v>
      </c>
      <c r="T1051" s="18">
        <v>6.2E-7</v>
      </c>
      <c r="U1051" s="16">
        <v>0.0</v>
      </c>
      <c r="V1051" s="16">
        <v>0.0</v>
      </c>
      <c r="W1051" s="14" t="s">
        <v>2978</v>
      </c>
      <c r="X1051" s="17"/>
      <c r="Y1051" s="17"/>
      <c r="Z1051" s="16">
        <v>32.0</v>
      </c>
      <c r="AA1051" s="16">
        <v>0.372</v>
      </c>
      <c r="AB1051" s="16">
        <v>0.0</v>
      </c>
      <c r="AC1051" s="16">
        <v>-0.02</v>
      </c>
      <c r="AD1051" s="16">
        <v>8.9</v>
      </c>
      <c r="AE1051" s="16">
        <v>0.02</v>
      </c>
      <c r="AF1051" s="16">
        <v>0.828</v>
      </c>
      <c r="AG1051" s="16">
        <v>0.0</v>
      </c>
      <c r="AH1051" s="16">
        <v>74992.0</v>
      </c>
      <c r="AI1051" s="16">
        <v>0.0</v>
      </c>
      <c r="AJ1051" s="16">
        <v>0.0</v>
      </c>
      <c r="AK1051" s="16">
        <v>0.0</v>
      </c>
      <c r="AL1051" s="16">
        <v>60020.0</v>
      </c>
      <c r="AM1051" s="16">
        <v>0.0</v>
      </c>
      <c r="AN1051" s="16">
        <v>0.0</v>
      </c>
      <c r="AO1051" s="16">
        <v>0.0</v>
      </c>
      <c r="AP1051" s="16">
        <v>29608.0</v>
      </c>
      <c r="AQ1051" s="16">
        <v>0.0</v>
      </c>
      <c r="AR1051" s="16">
        <v>0.0</v>
      </c>
      <c r="AS1051" s="16">
        <v>0.0</v>
      </c>
      <c r="AT1051" s="16">
        <v>44870.0</v>
      </c>
      <c r="AU1051" s="16">
        <v>0.0</v>
      </c>
      <c r="AV1051" s="16">
        <v>0.0</v>
      </c>
      <c r="AW1051" s="16">
        <v>0.0</v>
      </c>
      <c r="AX1051" s="16">
        <v>64014.0</v>
      </c>
      <c r="AY1051" s="16">
        <v>0.0</v>
      </c>
      <c r="AZ1051" s="16">
        <v>0.0</v>
      </c>
      <c r="BA1051" s="16">
        <v>0.0</v>
      </c>
      <c r="BB1051" s="16">
        <v>6060.0</v>
      </c>
      <c r="BC1051" s="16">
        <v>0.0</v>
      </c>
      <c r="BD1051" s="16">
        <v>0.0</v>
      </c>
      <c r="BE1051" s="16">
        <v>1.0</v>
      </c>
      <c r="BF1051" s="16">
        <v>1179818.0</v>
      </c>
      <c r="BG1051" s="16">
        <v>0.0</v>
      </c>
      <c r="BH1051" s="16">
        <v>0.0</v>
      </c>
      <c r="BI1051" s="16">
        <v>0.0</v>
      </c>
      <c r="BJ1051" s="16">
        <v>912.0</v>
      </c>
      <c r="BK1051" s="16">
        <v>0.0</v>
      </c>
      <c r="BL1051" s="16">
        <v>0.0</v>
      </c>
      <c r="BM1051" s="16">
        <v>0.0</v>
      </c>
      <c r="BN1051" s="16">
        <v>91076.0</v>
      </c>
      <c r="BO1051" s="16">
        <v>0.0</v>
      </c>
      <c r="BP1051" s="16">
        <v>0.0</v>
      </c>
      <c r="BQ1051" s="16">
        <v>0.0</v>
      </c>
      <c r="BR1051" s="16">
        <v>62492.0</v>
      </c>
      <c r="BS1051" s="16">
        <v>0.0</v>
      </c>
      <c r="BT1051" s="16">
        <v>0.0</v>
      </c>
    </row>
    <row r="1052">
      <c r="A1052" s="14" t="s">
        <v>8613</v>
      </c>
      <c r="B1052" s="16">
        <v>11.0</v>
      </c>
      <c r="C1052" s="16">
        <v>4091284.0</v>
      </c>
      <c r="D1052" s="17"/>
      <c r="E1052" s="14" t="s">
        <v>2630</v>
      </c>
      <c r="F1052" s="14" t="s">
        <v>2621</v>
      </c>
      <c r="G1052" s="14" t="s">
        <v>5166</v>
      </c>
      <c r="H1052" s="14" t="s">
        <v>2978</v>
      </c>
      <c r="I1052" s="14" t="s">
        <v>21</v>
      </c>
      <c r="J1052" s="14" t="s">
        <v>4845</v>
      </c>
      <c r="K1052" s="14" t="s">
        <v>8614</v>
      </c>
      <c r="L1052" s="14" t="s">
        <v>8614</v>
      </c>
      <c r="M1052" s="14" t="s">
        <v>8615</v>
      </c>
      <c r="N1052" s="14" t="s">
        <v>409</v>
      </c>
      <c r="P1052" s="17"/>
      <c r="Q1052" s="17"/>
      <c r="R1052" s="16">
        <v>1.0</v>
      </c>
      <c r="S1052" s="16">
        <v>1613874.0</v>
      </c>
      <c r="T1052" s="18">
        <v>6.2E-7</v>
      </c>
      <c r="U1052" s="16">
        <v>0.0</v>
      </c>
      <c r="V1052" s="16">
        <v>0.0</v>
      </c>
      <c r="W1052" s="14" t="s">
        <v>2978</v>
      </c>
      <c r="X1052" s="17"/>
      <c r="Y1052" s="17"/>
      <c r="Z1052" s="16">
        <v>26.8</v>
      </c>
      <c r="AA1052" s="16">
        <v>0.27</v>
      </c>
      <c r="AB1052" s="16">
        <v>0.0</v>
      </c>
      <c r="AC1052" s="16">
        <v>-0.01</v>
      </c>
      <c r="AD1052" s="16">
        <v>6.33</v>
      </c>
      <c r="AE1052" s="16">
        <v>0.0</v>
      </c>
      <c r="AF1052" s="16">
        <v>0.845</v>
      </c>
      <c r="AG1052" s="16">
        <v>0.0</v>
      </c>
      <c r="AH1052" s="16">
        <v>74900.0</v>
      </c>
      <c r="AI1052" s="16">
        <v>0.0</v>
      </c>
      <c r="AJ1052" s="16">
        <v>0.0</v>
      </c>
      <c r="AK1052" s="16">
        <v>0.0</v>
      </c>
      <c r="AL1052" s="16">
        <v>59996.0</v>
      </c>
      <c r="AM1052" s="16">
        <v>0.0</v>
      </c>
      <c r="AN1052" s="16">
        <v>0.0</v>
      </c>
      <c r="AO1052" s="16">
        <v>0.0</v>
      </c>
      <c r="AP1052" s="16">
        <v>29608.0</v>
      </c>
      <c r="AQ1052" s="16">
        <v>0.0</v>
      </c>
      <c r="AR1052" s="16">
        <v>0.0</v>
      </c>
      <c r="AS1052" s="16">
        <v>0.0</v>
      </c>
      <c r="AT1052" s="16">
        <v>44880.0</v>
      </c>
      <c r="AU1052" s="16">
        <v>0.0</v>
      </c>
      <c r="AV1052" s="16">
        <v>0.0</v>
      </c>
      <c r="AW1052" s="16">
        <v>0.0</v>
      </c>
      <c r="AX1052" s="16">
        <v>63940.0</v>
      </c>
      <c r="AY1052" s="16">
        <v>0.0</v>
      </c>
      <c r="AZ1052" s="16">
        <v>0.0</v>
      </c>
      <c r="BA1052" s="16">
        <v>0.0</v>
      </c>
      <c r="BB1052" s="16">
        <v>6062.0</v>
      </c>
      <c r="BC1052" s="16">
        <v>0.0</v>
      </c>
      <c r="BD1052" s="16">
        <v>0.0</v>
      </c>
      <c r="BE1052" s="16">
        <v>1.0</v>
      </c>
      <c r="BF1052" s="16">
        <v>1180012.0</v>
      </c>
      <c r="BG1052" s="16">
        <v>0.0</v>
      </c>
      <c r="BH1052" s="16">
        <v>0.0</v>
      </c>
      <c r="BI1052" s="16">
        <v>0.0</v>
      </c>
      <c r="BJ1052" s="16">
        <v>912.0</v>
      </c>
      <c r="BK1052" s="16">
        <v>0.0</v>
      </c>
      <c r="BL1052" s="16">
        <v>0.0</v>
      </c>
      <c r="BM1052" s="16">
        <v>0.0</v>
      </c>
      <c r="BN1052" s="16">
        <v>91060.0</v>
      </c>
      <c r="BO1052" s="16">
        <v>0.0</v>
      </c>
      <c r="BP1052" s="16">
        <v>0.0</v>
      </c>
      <c r="BQ1052" s="16">
        <v>0.0</v>
      </c>
      <c r="BR1052" s="16">
        <v>62504.0</v>
      </c>
      <c r="BS1052" s="16">
        <v>0.0</v>
      </c>
      <c r="BT1052" s="16">
        <v>0.0</v>
      </c>
    </row>
    <row r="1053">
      <c r="A1053" s="14" t="s">
        <v>8616</v>
      </c>
      <c r="B1053" s="16">
        <v>11.0</v>
      </c>
      <c r="C1053" s="16">
        <v>4082285.0</v>
      </c>
      <c r="D1053" s="14" t="s">
        <v>8617</v>
      </c>
      <c r="E1053" s="14" t="s">
        <v>2631</v>
      </c>
      <c r="F1053" s="14" t="s">
        <v>2630</v>
      </c>
      <c r="G1053" s="14" t="s">
        <v>6733</v>
      </c>
      <c r="H1053" s="14" t="s">
        <v>21</v>
      </c>
      <c r="I1053" s="14" t="s">
        <v>2978</v>
      </c>
      <c r="J1053" s="14" t="s">
        <v>4845</v>
      </c>
      <c r="K1053" s="14" t="s">
        <v>8618</v>
      </c>
      <c r="L1053" s="14" t="s">
        <v>8618</v>
      </c>
      <c r="M1053" s="14" t="s">
        <v>8619</v>
      </c>
      <c r="N1053" s="14" t="s">
        <v>4848</v>
      </c>
      <c r="O1053" s="14" t="s">
        <v>4878</v>
      </c>
      <c r="P1053" s="16">
        <v>1649076.0</v>
      </c>
      <c r="Q1053" s="17"/>
      <c r="R1053" s="16">
        <v>1.0</v>
      </c>
      <c r="S1053" s="16">
        <v>1613882.0</v>
      </c>
      <c r="T1053" s="18">
        <v>6.2E-7</v>
      </c>
      <c r="U1053" s="16">
        <v>0.0</v>
      </c>
      <c r="V1053" s="16">
        <v>0.0</v>
      </c>
      <c r="W1053" s="14" t="s">
        <v>2978</v>
      </c>
      <c r="X1053" s="17"/>
      <c r="Y1053" s="17"/>
      <c r="Z1053" s="16">
        <v>11.1</v>
      </c>
      <c r="AA1053" s="17"/>
      <c r="AB1053" s="16">
        <v>0.03</v>
      </c>
      <c r="AC1053" s="16">
        <v>0.02</v>
      </c>
      <c r="AD1053" s="16">
        <v>1.02</v>
      </c>
      <c r="AE1053" s="17"/>
      <c r="AF1053" s="17"/>
      <c r="AG1053" s="16">
        <v>0.0</v>
      </c>
      <c r="AH1053" s="16">
        <v>74928.0</v>
      </c>
      <c r="AI1053" s="16">
        <v>0.0</v>
      </c>
      <c r="AJ1053" s="16">
        <v>0.0</v>
      </c>
      <c r="AK1053" s="16">
        <v>0.0</v>
      </c>
      <c r="AL1053" s="16">
        <v>60004.0</v>
      </c>
      <c r="AM1053" s="16">
        <v>0.0</v>
      </c>
      <c r="AN1053" s="16">
        <v>0.0</v>
      </c>
      <c r="AO1053" s="16">
        <v>0.0</v>
      </c>
      <c r="AP1053" s="16">
        <v>29606.0</v>
      </c>
      <c r="AQ1053" s="16">
        <v>0.0</v>
      </c>
      <c r="AR1053" s="16">
        <v>0.0</v>
      </c>
      <c r="AS1053" s="16">
        <v>0.0</v>
      </c>
      <c r="AT1053" s="16">
        <v>44894.0</v>
      </c>
      <c r="AU1053" s="16">
        <v>0.0</v>
      </c>
      <c r="AV1053" s="16">
        <v>0.0</v>
      </c>
      <c r="AW1053" s="16">
        <v>0.0</v>
      </c>
      <c r="AX1053" s="16">
        <v>64036.0</v>
      </c>
      <c r="AY1053" s="16">
        <v>0.0</v>
      </c>
      <c r="AZ1053" s="16">
        <v>0.0</v>
      </c>
      <c r="BA1053" s="16">
        <v>0.0</v>
      </c>
      <c r="BB1053" s="16">
        <v>5924.0</v>
      </c>
      <c r="BC1053" s="16">
        <v>0.0</v>
      </c>
      <c r="BD1053" s="16">
        <v>0.0</v>
      </c>
      <c r="BE1053" s="16">
        <v>1.0</v>
      </c>
      <c r="BF1053" s="16">
        <v>1180042.0</v>
      </c>
      <c r="BG1053" s="16">
        <v>0.0</v>
      </c>
      <c r="BH1053" s="16">
        <v>0.0</v>
      </c>
      <c r="BI1053" s="16">
        <v>0.0</v>
      </c>
      <c r="BJ1053" s="16">
        <v>912.0</v>
      </c>
      <c r="BK1053" s="16">
        <v>0.0</v>
      </c>
      <c r="BL1053" s="16">
        <v>0.0</v>
      </c>
      <c r="BM1053" s="16">
        <v>0.0</v>
      </c>
      <c r="BN1053" s="16">
        <v>91074.0</v>
      </c>
      <c r="BO1053" s="16">
        <v>0.0</v>
      </c>
      <c r="BP1053" s="16">
        <v>0.0</v>
      </c>
      <c r="BQ1053" s="16">
        <v>0.0</v>
      </c>
      <c r="BR1053" s="16">
        <v>62462.0</v>
      </c>
      <c r="BS1053" s="16">
        <v>0.0</v>
      </c>
      <c r="BT1053" s="16">
        <v>0.0</v>
      </c>
    </row>
    <row r="1054">
      <c r="A1054" s="14" t="s">
        <v>8620</v>
      </c>
      <c r="B1054" s="16">
        <v>11.0</v>
      </c>
      <c r="C1054" s="16">
        <v>4059390.0</v>
      </c>
      <c r="D1054" s="17"/>
      <c r="E1054" s="14" t="s">
        <v>2622</v>
      </c>
      <c r="F1054" s="14" t="s">
        <v>2621</v>
      </c>
      <c r="G1054" s="14" t="s">
        <v>5166</v>
      </c>
      <c r="H1054" s="14" t="s">
        <v>2978</v>
      </c>
      <c r="I1054" s="14" t="s">
        <v>21</v>
      </c>
      <c r="J1054" s="14" t="s">
        <v>4845</v>
      </c>
      <c r="K1054" s="14" t="s">
        <v>8621</v>
      </c>
      <c r="L1054" s="14" t="s">
        <v>8621</v>
      </c>
      <c r="M1054" s="14" t="s">
        <v>8622</v>
      </c>
      <c r="N1054" s="14" t="s">
        <v>409</v>
      </c>
      <c r="P1054" s="17"/>
      <c r="Q1054" s="17"/>
      <c r="R1054" s="16">
        <v>1.0</v>
      </c>
      <c r="S1054" s="16">
        <v>1613886.0</v>
      </c>
      <c r="T1054" s="18">
        <v>6.2E-7</v>
      </c>
      <c r="U1054" s="16">
        <v>0.0</v>
      </c>
      <c r="V1054" s="16">
        <v>0.0</v>
      </c>
      <c r="W1054" s="14" t="s">
        <v>2978</v>
      </c>
      <c r="X1054" s="17"/>
      <c r="Y1054" s="17"/>
      <c r="Z1054" s="16">
        <v>26.3</v>
      </c>
      <c r="AA1054" s="17"/>
      <c r="AB1054" s="16">
        <v>0.0</v>
      </c>
      <c r="AC1054" s="16">
        <v>0.0</v>
      </c>
      <c r="AD1054" s="16">
        <v>8.89</v>
      </c>
      <c r="AE1054" s="16">
        <v>0.0</v>
      </c>
      <c r="AF1054" s="16">
        <v>0.957</v>
      </c>
      <c r="AG1054" s="16">
        <v>0.0</v>
      </c>
      <c r="AH1054" s="16">
        <v>75018.0</v>
      </c>
      <c r="AI1054" s="16">
        <v>0.0</v>
      </c>
      <c r="AJ1054" s="16">
        <v>0.0</v>
      </c>
      <c r="AK1054" s="16">
        <v>0.0</v>
      </c>
      <c r="AL1054" s="16">
        <v>60012.0</v>
      </c>
      <c r="AM1054" s="16">
        <v>0.0</v>
      </c>
      <c r="AN1054" s="16">
        <v>0.0</v>
      </c>
      <c r="AO1054" s="16">
        <v>0.0</v>
      </c>
      <c r="AP1054" s="16">
        <v>29604.0</v>
      </c>
      <c r="AQ1054" s="16">
        <v>0.0</v>
      </c>
      <c r="AR1054" s="16">
        <v>0.0</v>
      </c>
      <c r="AS1054" s="16">
        <v>0.0</v>
      </c>
      <c r="AT1054" s="16">
        <v>44874.0</v>
      </c>
      <c r="AU1054" s="16">
        <v>0.0</v>
      </c>
      <c r="AV1054" s="16">
        <v>0.0</v>
      </c>
      <c r="AW1054" s="16">
        <v>0.0</v>
      </c>
      <c r="AX1054" s="16">
        <v>64012.0</v>
      </c>
      <c r="AY1054" s="16">
        <v>0.0</v>
      </c>
      <c r="AZ1054" s="16">
        <v>0.0</v>
      </c>
      <c r="BA1054" s="16">
        <v>0.0</v>
      </c>
      <c r="BB1054" s="16">
        <v>6062.0</v>
      </c>
      <c r="BC1054" s="16">
        <v>0.0</v>
      </c>
      <c r="BD1054" s="16">
        <v>0.0</v>
      </c>
      <c r="BE1054" s="16">
        <v>1.0</v>
      </c>
      <c r="BF1054" s="16">
        <v>1179838.0</v>
      </c>
      <c r="BG1054" s="16">
        <v>0.0</v>
      </c>
      <c r="BH1054" s="16">
        <v>0.0</v>
      </c>
      <c r="BI1054" s="16">
        <v>0.0</v>
      </c>
      <c r="BJ1054" s="16">
        <v>912.0</v>
      </c>
      <c r="BK1054" s="16">
        <v>0.0</v>
      </c>
      <c r="BL1054" s="16">
        <v>0.0</v>
      </c>
      <c r="BM1054" s="16">
        <v>0.0</v>
      </c>
      <c r="BN1054" s="16">
        <v>91056.0</v>
      </c>
      <c r="BO1054" s="16">
        <v>0.0</v>
      </c>
      <c r="BP1054" s="16">
        <v>0.0</v>
      </c>
      <c r="BQ1054" s="16">
        <v>0.0</v>
      </c>
      <c r="BR1054" s="16">
        <v>62498.0</v>
      </c>
      <c r="BS1054" s="16">
        <v>0.0</v>
      </c>
      <c r="BT1054" s="16">
        <v>0.0</v>
      </c>
    </row>
    <row r="1055">
      <c r="A1055" s="14" t="s">
        <v>8623</v>
      </c>
      <c r="B1055" s="16">
        <v>11.0</v>
      </c>
      <c r="C1055" s="16">
        <v>4082296.0</v>
      </c>
      <c r="D1055" s="14" t="s">
        <v>8624</v>
      </c>
      <c r="E1055" s="14" t="s">
        <v>2630</v>
      </c>
      <c r="F1055" s="14" t="s">
        <v>2631</v>
      </c>
      <c r="G1055" s="14" t="s">
        <v>5166</v>
      </c>
      <c r="H1055" s="14" t="s">
        <v>2978</v>
      </c>
      <c r="I1055" s="14" t="s">
        <v>21</v>
      </c>
      <c r="J1055" s="14" t="s">
        <v>4845</v>
      </c>
      <c r="K1055" s="14" t="s">
        <v>8625</v>
      </c>
      <c r="L1055" s="14" t="s">
        <v>8625</v>
      </c>
      <c r="M1055" s="14" t="s">
        <v>8626</v>
      </c>
      <c r="N1055" s="14" t="s">
        <v>409</v>
      </c>
      <c r="P1055" s="17"/>
      <c r="Q1055" s="17"/>
      <c r="R1055" s="16">
        <v>1.0</v>
      </c>
      <c r="S1055" s="16">
        <v>1613886.0</v>
      </c>
      <c r="T1055" s="18">
        <v>6.2E-7</v>
      </c>
      <c r="U1055" s="16">
        <v>0.0</v>
      </c>
      <c r="V1055" s="16">
        <v>0.0</v>
      </c>
      <c r="W1055" s="14" t="s">
        <v>2978</v>
      </c>
      <c r="X1055" s="17"/>
      <c r="Y1055" s="17"/>
      <c r="Z1055" s="16">
        <v>29.0</v>
      </c>
      <c r="AA1055" s="16">
        <v>0.621</v>
      </c>
      <c r="AB1055" s="16">
        <v>0.0</v>
      </c>
      <c r="AC1055" s="16">
        <v>0.0</v>
      </c>
      <c r="AD1055" s="16">
        <v>6.33</v>
      </c>
      <c r="AE1055" s="16">
        <v>0.0</v>
      </c>
      <c r="AF1055" s="16">
        <v>0.998</v>
      </c>
      <c r="AG1055" s="16">
        <v>0.0</v>
      </c>
      <c r="AH1055" s="16">
        <v>75052.0</v>
      </c>
      <c r="AI1055" s="16">
        <v>0.0</v>
      </c>
      <c r="AJ1055" s="16">
        <v>0.0</v>
      </c>
      <c r="AK1055" s="16">
        <v>0.0</v>
      </c>
      <c r="AL1055" s="16">
        <v>60022.0</v>
      </c>
      <c r="AM1055" s="16">
        <v>0.0</v>
      </c>
      <c r="AN1055" s="16">
        <v>0.0</v>
      </c>
      <c r="AO1055" s="16">
        <v>0.0</v>
      </c>
      <c r="AP1055" s="16">
        <v>29604.0</v>
      </c>
      <c r="AQ1055" s="16">
        <v>0.0</v>
      </c>
      <c r="AR1055" s="16">
        <v>0.0</v>
      </c>
      <c r="AS1055" s="16">
        <v>1.0</v>
      </c>
      <c r="AT1055" s="16">
        <v>44880.0</v>
      </c>
      <c r="AU1055" s="16">
        <v>0.0</v>
      </c>
      <c r="AV1055" s="16">
        <v>0.0</v>
      </c>
      <c r="AW1055" s="16">
        <v>0.0</v>
      </c>
      <c r="AX1055" s="16">
        <v>64046.0</v>
      </c>
      <c r="AY1055" s="16">
        <v>0.0</v>
      </c>
      <c r="AZ1055" s="16">
        <v>0.0</v>
      </c>
      <c r="BA1055" s="16">
        <v>0.0</v>
      </c>
      <c r="BB1055" s="16">
        <v>5810.0</v>
      </c>
      <c r="BC1055" s="16">
        <v>0.0</v>
      </c>
      <c r="BD1055" s="16">
        <v>0.0</v>
      </c>
      <c r="BE1055" s="16">
        <v>0.0</v>
      </c>
      <c r="BF1055" s="16">
        <v>1180016.0</v>
      </c>
      <c r="BG1055" s="16">
        <v>0.0</v>
      </c>
      <c r="BH1055" s="16">
        <v>0.0</v>
      </c>
      <c r="BI1055" s="16">
        <v>0.0</v>
      </c>
      <c r="BJ1055" s="16">
        <v>912.0</v>
      </c>
      <c r="BK1055" s="16">
        <v>0.0</v>
      </c>
      <c r="BL1055" s="16">
        <v>0.0</v>
      </c>
      <c r="BM1055" s="16">
        <v>0.0</v>
      </c>
      <c r="BN1055" s="16">
        <v>91064.0</v>
      </c>
      <c r="BO1055" s="16">
        <v>0.0</v>
      </c>
      <c r="BP1055" s="16">
        <v>0.0</v>
      </c>
      <c r="BQ1055" s="16">
        <v>0.0</v>
      </c>
      <c r="BR1055" s="16">
        <v>62480.0</v>
      </c>
      <c r="BS1055" s="16">
        <v>0.0</v>
      </c>
      <c r="BT1055" s="16">
        <v>0.0</v>
      </c>
    </row>
    <row r="1056">
      <c r="A1056" s="14" t="s">
        <v>8627</v>
      </c>
      <c r="B1056" s="16">
        <v>11.0</v>
      </c>
      <c r="C1056" s="16">
        <v>4074569.0</v>
      </c>
      <c r="D1056" s="14" t="s">
        <v>5633</v>
      </c>
      <c r="E1056" s="14" t="s">
        <v>2622</v>
      </c>
      <c r="F1056" s="14" t="s">
        <v>2630</v>
      </c>
      <c r="G1056" s="14" t="s">
        <v>6733</v>
      </c>
      <c r="H1056" s="14" t="s">
        <v>21</v>
      </c>
      <c r="I1056" s="14" t="s">
        <v>2978</v>
      </c>
      <c r="J1056" s="14" t="s">
        <v>4845</v>
      </c>
      <c r="K1056" s="14" t="s">
        <v>8628</v>
      </c>
      <c r="L1056" s="14" t="s">
        <v>8628</v>
      </c>
      <c r="M1056" s="14" t="s">
        <v>8629</v>
      </c>
      <c r="N1056" s="14" t="s">
        <v>409</v>
      </c>
      <c r="O1056" s="14" t="s">
        <v>410</v>
      </c>
      <c r="P1056" s="16">
        <v>1046943.0</v>
      </c>
      <c r="Q1056" s="17"/>
      <c r="R1056" s="16">
        <v>1.0</v>
      </c>
      <c r="S1056" s="16">
        <v>1613890.0</v>
      </c>
      <c r="T1056" s="18">
        <v>6.2E-7</v>
      </c>
      <c r="U1056" s="16">
        <v>0.0</v>
      </c>
      <c r="V1056" s="16">
        <v>0.0</v>
      </c>
      <c r="W1056" s="14" t="s">
        <v>2978</v>
      </c>
      <c r="X1056" s="17"/>
      <c r="Y1056" s="17"/>
      <c r="Z1056" s="16">
        <v>23.5</v>
      </c>
      <c r="AA1056" s="17"/>
      <c r="AB1056" s="16">
        <v>0.0</v>
      </c>
      <c r="AC1056" s="16">
        <v>0.0</v>
      </c>
      <c r="AD1056" s="16">
        <v>8.87</v>
      </c>
      <c r="AE1056" s="17"/>
      <c r="AF1056" s="17"/>
      <c r="AG1056" s="16">
        <v>1.0</v>
      </c>
      <c r="AH1056" s="16">
        <v>74896.0</v>
      </c>
      <c r="AI1056" s="16">
        <v>0.0</v>
      </c>
      <c r="AJ1056" s="16">
        <v>0.0</v>
      </c>
      <c r="AK1056" s="16">
        <v>0.0</v>
      </c>
      <c r="AL1056" s="16">
        <v>59984.0</v>
      </c>
      <c r="AM1056" s="16">
        <v>0.0</v>
      </c>
      <c r="AN1056" s="16">
        <v>0.0</v>
      </c>
      <c r="AO1056" s="16">
        <v>0.0</v>
      </c>
      <c r="AP1056" s="16">
        <v>29606.0</v>
      </c>
      <c r="AQ1056" s="16">
        <v>0.0</v>
      </c>
      <c r="AR1056" s="16">
        <v>0.0</v>
      </c>
      <c r="AS1056" s="16">
        <v>0.0</v>
      </c>
      <c r="AT1056" s="16">
        <v>44884.0</v>
      </c>
      <c r="AU1056" s="16">
        <v>0.0</v>
      </c>
      <c r="AV1056" s="16">
        <v>0.0</v>
      </c>
      <c r="AW1056" s="16">
        <v>0.0</v>
      </c>
      <c r="AX1056" s="16">
        <v>64020.0</v>
      </c>
      <c r="AY1056" s="16">
        <v>0.0</v>
      </c>
      <c r="AZ1056" s="16">
        <v>0.0</v>
      </c>
      <c r="BA1056" s="16">
        <v>0.0</v>
      </c>
      <c r="BB1056" s="16">
        <v>6070.0</v>
      </c>
      <c r="BC1056" s="16">
        <v>0.0</v>
      </c>
      <c r="BD1056" s="16">
        <v>0.0</v>
      </c>
      <c r="BE1056" s="16">
        <v>0.0</v>
      </c>
      <c r="BF1056" s="16">
        <v>1179994.0</v>
      </c>
      <c r="BG1056" s="16">
        <v>0.0</v>
      </c>
      <c r="BH1056" s="16">
        <v>0.0</v>
      </c>
      <c r="BI1056" s="16">
        <v>0.0</v>
      </c>
      <c r="BJ1056" s="16">
        <v>912.0</v>
      </c>
      <c r="BK1056" s="16">
        <v>0.0</v>
      </c>
      <c r="BL1056" s="16">
        <v>0.0</v>
      </c>
      <c r="BM1056" s="16">
        <v>0.0</v>
      </c>
      <c r="BN1056" s="16">
        <v>91042.0</v>
      </c>
      <c r="BO1056" s="16">
        <v>0.0</v>
      </c>
      <c r="BP1056" s="16">
        <v>0.0</v>
      </c>
      <c r="BQ1056" s="16">
        <v>0.0</v>
      </c>
      <c r="BR1056" s="16">
        <v>62482.0</v>
      </c>
      <c r="BS1056" s="16">
        <v>0.0</v>
      </c>
      <c r="BT1056" s="16">
        <v>0.0</v>
      </c>
    </row>
    <row r="1057">
      <c r="A1057" s="14" t="s">
        <v>8630</v>
      </c>
      <c r="B1057" s="16">
        <v>11.0</v>
      </c>
      <c r="C1057" s="16">
        <v>4082290.0</v>
      </c>
      <c r="D1057" s="14" t="s">
        <v>8631</v>
      </c>
      <c r="E1057" s="14" t="s">
        <v>2621</v>
      </c>
      <c r="F1057" s="14" t="s">
        <v>2631</v>
      </c>
      <c r="G1057" s="14" t="s">
        <v>5166</v>
      </c>
      <c r="H1057" s="14" t="s">
        <v>2978</v>
      </c>
      <c r="I1057" s="14" t="s">
        <v>21</v>
      </c>
      <c r="J1057" s="14" t="s">
        <v>4845</v>
      </c>
      <c r="K1057" s="14" t="s">
        <v>8632</v>
      </c>
      <c r="L1057" s="14" t="s">
        <v>8632</v>
      </c>
      <c r="M1057" s="14" t="s">
        <v>8633</v>
      </c>
      <c r="N1057" s="14" t="s">
        <v>409</v>
      </c>
      <c r="P1057" s="17"/>
      <c r="Q1057" s="17"/>
      <c r="R1057" s="16">
        <v>1.0</v>
      </c>
      <c r="S1057" s="16">
        <v>1613890.0</v>
      </c>
      <c r="T1057" s="18">
        <v>6.2E-7</v>
      </c>
      <c r="U1057" s="16">
        <v>0.0</v>
      </c>
      <c r="V1057" s="16">
        <v>0.0</v>
      </c>
      <c r="W1057" s="14" t="s">
        <v>2978</v>
      </c>
      <c r="X1057" s="17"/>
      <c r="Y1057" s="17"/>
      <c r="Z1057" s="16">
        <v>29.4</v>
      </c>
      <c r="AA1057" s="16">
        <v>0.813</v>
      </c>
      <c r="AB1057" s="16">
        <v>0.0</v>
      </c>
      <c r="AC1057" s="16">
        <v>0.01</v>
      </c>
      <c r="AD1057" s="16">
        <v>6.36</v>
      </c>
      <c r="AE1057" s="16">
        <v>0.02</v>
      </c>
      <c r="AF1057" s="16">
        <v>0.948</v>
      </c>
      <c r="AG1057" s="16">
        <v>0.0</v>
      </c>
      <c r="AH1057" s="16">
        <v>75028.0</v>
      </c>
      <c r="AI1057" s="16">
        <v>0.0</v>
      </c>
      <c r="AJ1057" s="16">
        <v>0.0</v>
      </c>
      <c r="AK1057" s="16">
        <v>0.0</v>
      </c>
      <c r="AL1057" s="16">
        <v>60016.0</v>
      </c>
      <c r="AM1057" s="16">
        <v>0.0</v>
      </c>
      <c r="AN1057" s="16">
        <v>0.0</v>
      </c>
      <c r="AO1057" s="16">
        <v>0.0</v>
      </c>
      <c r="AP1057" s="16">
        <v>29606.0</v>
      </c>
      <c r="AQ1057" s="16">
        <v>0.0</v>
      </c>
      <c r="AR1057" s="16">
        <v>0.0</v>
      </c>
      <c r="AS1057" s="16">
        <v>0.0</v>
      </c>
      <c r="AT1057" s="16">
        <v>44876.0</v>
      </c>
      <c r="AU1057" s="16">
        <v>0.0</v>
      </c>
      <c r="AV1057" s="16">
        <v>0.0</v>
      </c>
      <c r="AW1057" s="16">
        <v>0.0</v>
      </c>
      <c r="AX1057" s="16">
        <v>64038.0</v>
      </c>
      <c r="AY1057" s="16">
        <v>0.0</v>
      </c>
      <c r="AZ1057" s="16">
        <v>0.0</v>
      </c>
      <c r="BA1057" s="16">
        <v>0.0</v>
      </c>
      <c r="BB1057" s="16">
        <v>5882.0</v>
      </c>
      <c r="BC1057" s="16">
        <v>0.0</v>
      </c>
      <c r="BD1057" s="16">
        <v>0.0</v>
      </c>
      <c r="BE1057" s="16">
        <v>0.0</v>
      </c>
      <c r="BF1057" s="16">
        <v>1179990.0</v>
      </c>
      <c r="BG1057" s="16">
        <v>0.0</v>
      </c>
      <c r="BH1057" s="16">
        <v>0.0</v>
      </c>
      <c r="BI1057" s="16">
        <v>0.0</v>
      </c>
      <c r="BJ1057" s="16">
        <v>912.0</v>
      </c>
      <c r="BK1057" s="16">
        <v>0.0</v>
      </c>
      <c r="BL1057" s="16">
        <v>0.0</v>
      </c>
      <c r="BM1057" s="16">
        <v>1.0</v>
      </c>
      <c r="BN1057" s="16">
        <v>91056.0</v>
      </c>
      <c r="BO1057" s="16">
        <v>0.0</v>
      </c>
      <c r="BP1057" s="16">
        <v>0.0</v>
      </c>
      <c r="BQ1057" s="16">
        <v>0.0</v>
      </c>
      <c r="BR1057" s="16">
        <v>62486.0</v>
      </c>
      <c r="BS1057" s="16">
        <v>0.0</v>
      </c>
      <c r="BT1057" s="16">
        <v>0.0</v>
      </c>
    </row>
    <row r="1058">
      <c r="A1058" s="14" t="s">
        <v>8634</v>
      </c>
      <c r="B1058" s="16">
        <v>11.0</v>
      </c>
      <c r="C1058" s="16">
        <v>4070199.0</v>
      </c>
      <c r="D1058" s="14" t="s">
        <v>8635</v>
      </c>
      <c r="E1058" s="14" t="s">
        <v>2631</v>
      </c>
      <c r="F1058" s="14" t="s">
        <v>2630</v>
      </c>
      <c r="G1058" s="14" t="s">
        <v>5166</v>
      </c>
      <c r="H1058" s="14" t="s">
        <v>2978</v>
      </c>
      <c r="I1058" s="14" t="s">
        <v>21</v>
      </c>
      <c r="J1058" s="14" t="s">
        <v>4845</v>
      </c>
      <c r="K1058" s="14" t="s">
        <v>8636</v>
      </c>
      <c r="L1058" s="14" t="s">
        <v>8636</v>
      </c>
      <c r="M1058" s="14" t="s">
        <v>8637</v>
      </c>
      <c r="N1058" s="14" t="s">
        <v>409</v>
      </c>
      <c r="P1058" s="17"/>
      <c r="Q1058" s="17"/>
      <c r="R1058" s="16">
        <v>1.0</v>
      </c>
      <c r="S1058" s="16">
        <v>1613894.0</v>
      </c>
      <c r="T1058" s="18">
        <v>6.2E-7</v>
      </c>
      <c r="U1058" s="16">
        <v>0.0</v>
      </c>
      <c r="V1058" s="16">
        <v>0.0</v>
      </c>
      <c r="W1058" s="14" t="s">
        <v>2978</v>
      </c>
      <c r="X1058" s="17"/>
      <c r="Y1058" s="17"/>
      <c r="Z1058" s="16">
        <v>23.0</v>
      </c>
      <c r="AA1058" s="17"/>
      <c r="AB1058" s="16">
        <v>0.0</v>
      </c>
      <c r="AC1058" s="16">
        <v>0.0</v>
      </c>
      <c r="AD1058" s="16">
        <v>8.76</v>
      </c>
      <c r="AE1058" s="16">
        <v>0.35</v>
      </c>
      <c r="AF1058" s="16">
        <v>0.16</v>
      </c>
      <c r="AG1058" s="16">
        <v>0.0</v>
      </c>
      <c r="AH1058" s="16">
        <v>75032.0</v>
      </c>
      <c r="AI1058" s="16">
        <v>0.0</v>
      </c>
      <c r="AJ1058" s="16">
        <v>0.0</v>
      </c>
      <c r="AK1058" s="16">
        <v>1.0</v>
      </c>
      <c r="AL1058" s="16">
        <v>60028.0</v>
      </c>
      <c r="AM1058" s="16">
        <v>0.0</v>
      </c>
      <c r="AN1058" s="16">
        <v>0.0</v>
      </c>
      <c r="AO1058" s="16">
        <v>0.0</v>
      </c>
      <c r="AP1058" s="16">
        <v>29608.0</v>
      </c>
      <c r="AQ1058" s="16">
        <v>0.0</v>
      </c>
      <c r="AR1058" s="16">
        <v>0.0</v>
      </c>
      <c r="AS1058" s="16">
        <v>0.0</v>
      </c>
      <c r="AT1058" s="16">
        <v>44878.0</v>
      </c>
      <c r="AU1058" s="16">
        <v>0.0</v>
      </c>
      <c r="AV1058" s="16">
        <v>0.0</v>
      </c>
      <c r="AW1058" s="16">
        <v>0.0</v>
      </c>
      <c r="AX1058" s="16">
        <v>64038.0</v>
      </c>
      <c r="AY1058" s="16">
        <v>0.0</v>
      </c>
      <c r="AZ1058" s="16">
        <v>0.0</v>
      </c>
      <c r="BA1058" s="16">
        <v>0.0</v>
      </c>
      <c r="BB1058" s="16">
        <v>5854.0</v>
      </c>
      <c r="BC1058" s="16">
        <v>0.0</v>
      </c>
      <c r="BD1058" s="16">
        <v>0.0</v>
      </c>
      <c r="BE1058" s="16">
        <v>0.0</v>
      </c>
      <c r="BF1058" s="16">
        <v>1180000.0</v>
      </c>
      <c r="BG1058" s="16">
        <v>0.0</v>
      </c>
      <c r="BH1058" s="16">
        <v>0.0</v>
      </c>
      <c r="BI1058" s="16">
        <v>0.0</v>
      </c>
      <c r="BJ1058" s="16">
        <v>912.0</v>
      </c>
      <c r="BK1058" s="16">
        <v>0.0</v>
      </c>
      <c r="BL1058" s="16">
        <v>0.0</v>
      </c>
      <c r="BM1058" s="16">
        <v>0.0</v>
      </c>
      <c r="BN1058" s="16">
        <v>91062.0</v>
      </c>
      <c r="BO1058" s="16">
        <v>0.0</v>
      </c>
      <c r="BP1058" s="16">
        <v>0.0</v>
      </c>
      <c r="BQ1058" s="16">
        <v>0.0</v>
      </c>
      <c r="BR1058" s="16">
        <v>62482.0</v>
      </c>
      <c r="BS1058" s="16">
        <v>0.0</v>
      </c>
      <c r="BT1058" s="16">
        <v>0.0</v>
      </c>
    </row>
    <row r="1059">
      <c r="A1059" s="14" t="s">
        <v>8638</v>
      </c>
      <c r="B1059" s="16">
        <v>11.0</v>
      </c>
      <c r="C1059" s="16">
        <v>4070200.0</v>
      </c>
      <c r="D1059" s="17"/>
      <c r="E1059" s="14" t="s">
        <v>2630</v>
      </c>
      <c r="F1059" s="14" t="s">
        <v>2631</v>
      </c>
      <c r="G1059" s="14" t="s">
        <v>5166</v>
      </c>
      <c r="H1059" s="14" t="s">
        <v>2978</v>
      </c>
      <c r="I1059" s="14" t="s">
        <v>21</v>
      </c>
      <c r="J1059" s="14" t="s">
        <v>4845</v>
      </c>
      <c r="K1059" s="14" t="s">
        <v>8639</v>
      </c>
      <c r="L1059" s="14" t="s">
        <v>8639</v>
      </c>
      <c r="M1059" s="14" t="s">
        <v>8640</v>
      </c>
      <c r="N1059" s="14" t="s">
        <v>409</v>
      </c>
      <c r="P1059" s="17"/>
      <c r="Q1059" s="17"/>
      <c r="R1059" s="16">
        <v>1.0</v>
      </c>
      <c r="S1059" s="16">
        <v>1613898.0</v>
      </c>
      <c r="T1059" s="18">
        <v>6.2E-7</v>
      </c>
      <c r="U1059" s="16">
        <v>0.0</v>
      </c>
      <c r="V1059" s="16">
        <v>0.0</v>
      </c>
      <c r="W1059" s="14" t="s">
        <v>2978</v>
      </c>
      <c r="X1059" s="17"/>
      <c r="Y1059" s="17"/>
      <c r="Z1059" s="16">
        <v>29.2</v>
      </c>
      <c r="AA1059" s="17"/>
      <c r="AB1059" s="16">
        <v>0.03</v>
      </c>
      <c r="AC1059" s="16">
        <v>0.02</v>
      </c>
      <c r="AD1059" s="16">
        <v>6.31</v>
      </c>
      <c r="AE1059" s="16">
        <v>0.02</v>
      </c>
      <c r="AF1059" s="16">
        <v>0.099</v>
      </c>
      <c r="AG1059" s="16">
        <v>0.0</v>
      </c>
      <c r="AH1059" s="16">
        <v>75042.0</v>
      </c>
      <c r="AI1059" s="16">
        <v>0.0</v>
      </c>
      <c r="AJ1059" s="16">
        <v>0.0</v>
      </c>
      <c r="AK1059" s="16">
        <v>0.0</v>
      </c>
      <c r="AL1059" s="16">
        <v>60026.0</v>
      </c>
      <c r="AM1059" s="16">
        <v>0.0</v>
      </c>
      <c r="AN1059" s="16">
        <v>0.0</v>
      </c>
      <c r="AO1059" s="16">
        <v>0.0</v>
      </c>
      <c r="AP1059" s="16">
        <v>29606.0</v>
      </c>
      <c r="AQ1059" s="16">
        <v>0.0</v>
      </c>
      <c r="AR1059" s="16">
        <v>0.0</v>
      </c>
      <c r="AS1059" s="16">
        <v>0.0</v>
      </c>
      <c r="AT1059" s="16">
        <v>44878.0</v>
      </c>
      <c r="AU1059" s="16">
        <v>0.0</v>
      </c>
      <c r="AV1059" s="16">
        <v>0.0</v>
      </c>
      <c r="AW1059" s="16">
        <v>0.0</v>
      </c>
      <c r="AX1059" s="16">
        <v>64030.0</v>
      </c>
      <c r="AY1059" s="16">
        <v>0.0</v>
      </c>
      <c r="AZ1059" s="16">
        <v>0.0</v>
      </c>
      <c r="BA1059" s="16">
        <v>0.0</v>
      </c>
      <c r="BB1059" s="16">
        <v>5862.0</v>
      </c>
      <c r="BC1059" s="16">
        <v>0.0</v>
      </c>
      <c r="BD1059" s="16">
        <v>0.0</v>
      </c>
      <c r="BE1059" s="16">
        <v>0.0</v>
      </c>
      <c r="BF1059" s="16">
        <v>1179994.0</v>
      </c>
      <c r="BG1059" s="16">
        <v>0.0</v>
      </c>
      <c r="BH1059" s="16">
        <v>0.0</v>
      </c>
      <c r="BI1059" s="16">
        <v>0.0</v>
      </c>
      <c r="BJ1059" s="16">
        <v>912.0</v>
      </c>
      <c r="BK1059" s="16">
        <v>0.0</v>
      </c>
      <c r="BL1059" s="16">
        <v>0.0</v>
      </c>
      <c r="BM1059" s="16">
        <v>1.0</v>
      </c>
      <c r="BN1059" s="16">
        <v>91058.0</v>
      </c>
      <c r="BO1059" s="16">
        <v>0.0</v>
      </c>
      <c r="BP1059" s="16">
        <v>0.0</v>
      </c>
      <c r="BQ1059" s="16">
        <v>0.0</v>
      </c>
      <c r="BR1059" s="16">
        <v>62490.0</v>
      </c>
      <c r="BS1059" s="16">
        <v>0.0</v>
      </c>
      <c r="BT1059" s="16">
        <v>0.0</v>
      </c>
    </row>
    <row r="1060">
      <c r="A1060" s="14" t="s">
        <v>8641</v>
      </c>
      <c r="B1060" s="16">
        <v>11.0</v>
      </c>
      <c r="C1060" s="16">
        <v>4023910.0</v>
      </c>
      <c r="D1060" s="17"/>
      <c r="E1060" s="14" t="s">
        <v>2621</v>
      </c>
      <c r="F1060" s="14" t="s">
        <v>2631</v>
      </c>
      <c r="G1060" s="14" t="s">
        <v>5166</v>
      </c>
      <c r="H1060" s="14" t="s">
        <v>2978</v>
      </c>
      <c r="I1060" s="14" t="s">
        <v>21</v>
      </c>
      <c r="J1060" s="14" t="s">
        <v>4845</v>
      </c>
      <c r="K1060" s="14" t="s">
        <v>8642</v>
      </c>
      <c r="L1060" s="14" t="s">
        <v>8642</v>
      </c>
      <c r="M1060" s="14" t="s">
        <v>8643</v>
      </c>
      <c r="N1060" s="14" t="s">
        <v>409</v>
      </c>
      <c r="P1060" s="17"/>
      <c r="Q1060" s="17"/>
      <c r="R1060" s="16">
        <v>1.0</v>
      </c>
      <c r="S1060" s="16">
        <v>1613906.0</v>
      </c>
      <c r="T1060" s="18">
        <v>6.2E-7</v>
      </c>
      <c r="U1060" s="16">
        <v>0.0</v>
      </c>
      <c r="V1060" s="16">
        <v>0.0</v>
      </c>
      <c r="W1060" s="14" t="s">
        <v>2978</v>
      </c>
      <c r="X1060" s="17"/>
      <c r="Y1060" s="17"/>
      <c r="Z1060" s="16">
        <v>20.9</v>
      </c>
      <c r="AA1060" s="17"/>
      <c r="AB1060" s="16">
        <v>0.0</v>
      </c>
      <c r="AC1060" s="16">
        <v>0.02</v>
      </c>
      <c r="AD1060" s="16">
        <v>3.73</v>
      </c>
      <c r="AE1060" s="16">
        <v>0.37</v>
      </c>
      <c r="AF1060" s="16">
        <v>0.003</v>
      </c>
      <c r="AG1060" s="16">
        <v>0.0</v>
      </c>
      <c r="AH1060" s="16">
        <v>74986.0</v>
      </c>
      <c r="AI1060" s="16">
        <v>0.0</v>
      </c>
      <c r="AJ1060" s="16">
        <v>0.0</v>
      </c>
      <c r="AK1060" s="16">
        <v>0.0</v>
      </c>
      <c r="AL1060" s="16">
        <v>60004.0</v>
      </c>
      <c r="AM1060" s="16">
        <v>0.0</v>
      </c>
      <c r="AN1060" s="16">
        <v>0.0</v>
      </c>
      <c r="AO1060" s="16">
        <v>0.0</v>
      </c>
      <c r="AP1060" s="16">
        <v>29600.0</v>
      </c>
      <c r="AQ1060" s="16">
        <v>0.0</v>
      </c>
      <c r="AR1060" s="16">
        <v>0.0</v>
      </c>
      <c r="AS1060" s="16">
        <v>0.0</v>
      </c>
      <c r="AT1060" s="16">
        <v>44864.0</v>
      </c>
      <c r="AU1060" s="16">
        <v>0.0</v>
      </c>
      <c r="AV1060" s="16">
        <v>0.0</v>
      </c>
      <c r="AW1060" s="16">
        <v>0.0</v>
      </c>
      <c r="AX1060" s="16">
        <v>63990.0</v>
      </c>
      <c r="AY1060" s="16">
        <v>0.0</v>
      </c>
      <c r="AZ1060" s="16">
        <v>0.0</v>
      </c>
      <c r="BA1060" s="16">
        <v>0.0</v>
      </c>
      <c r="BB1060" s="16">
        <v>6062.0</v>
      </c>
      <c r="BC1060" s="16">
        <v>0.0</v>
      </c>
      <c r="BD1060" s="16">
        <v>0.0</v>
      </c>
      <c r="BE1060" s="16">
        <v>1.0</v>
      </c>
      <c r="BF1060" s="16">
        <v>1179918.0</v>
      </c>
      <c r="BG1060" s="16">
        <v>0.0</v>
      </c>
      <c r="BH1060" s="16">
        <v>0.0</v>
      </c>
      <c r="BI1060" s="16">
        <v>0.0</v>
      </c>
      <c r="BJ1060" s="16">
        <v>912.0</v>
      </c>
      <c r="BK1060" s="16">
        <v>0.0</v>
      </c>
      <c r="BL1060" s="16">
        <v>0.0</v>
      </c>
      <c r="BM1060" s="16">
        <v>0.0</v>
      </c>
      <c r="BN1060" s="16">
        <v>91072.0</v>
      </c>
      <c r="BO1060" s="16">
        <v>0.0</v>
      </c>
      <c r="BP1060" s="16">
        <v>0.0</v>
      </c>
      <c r="BQ1060" s="16">
        <v>0.0</v>
      </c>
      <c r="BR1060" s="16">
        <v>62498.0</v>
      </c>
      <c r="BS1060" s="16">
        <v>0.0</v>
      </c>
      <c r="BT1060" s="16">
        <v>0.0</v>
      </c>
    </row>
    <row r="1061">
      <c r="A1061" s="14" t="s">
        <v>8644</v>
      </c>
      <c r="B1061" s="16">
        <v>11.0</v>
      </c>
      <c r="C1061" s="16">
        <v>4023910.0</v>
      </c>
      <c r="D1061" s="17"/>
      <c r="E1061" s="14" t="s">
        <v>2621</v>
      </c>
      <c r="F1061" s="14" t="s">
        <v>2630</v>
      </c>
      <c r="G1061" s="14" t="s">
        <v>5166</v>
      </c>
      <c r="H1061" s="14" t="s">
        <v>2978</v>
      </c>
      <c r="I1061" s="14" t="s">
        <v>21</v>
      </c>
      <c r="J1061" s="14" t="s">
        <v>4845</v>
      </c>
      <c r="K1061" s="14" t="s">
        <v>8645</v>
      </c>
      <c r="L1061" s="14" t="s">
        <v>8645</v>
      </c>
      <c r="M1061" s="14" t="s">
        <v>8646</v>
      </c>
      <c r="N1061" s="14" t="s">
        <v>409</v>
      </c>
      <c r="P1061" s="17"/>
      <c r="Q1061" s="17"/>
      <c r="R1061" s="16">
        <v>1.0</v>
      </c>
      <c r="S1061" s="16">
        <v>1613906.0</v>
      </c>
      <c r="T1061" s="18">
        <v>6.2E-7</v>
      </c>
      <c r="U1061" s="16">
        <v>0.0</v>
      </c>
      <c r="V1061" s="16">
        <v>0.0</v>
      </c>
      <c r="W1061" s="14" t="s">
        <v>2978</v>
      </c>
      <c r="X1061" s="17"/>
      <c r="Y1061" s="17"/>
      <c r="Z1061" s="16">
        <v>17.9</v>
      </c>
      <c r="AA1061" s="17"/>
      <c r="AB1061" s="16">
        <v>0.0</v>
      </c>
      <c r="AC1061" s="16">
        <v>0.01</v>
      </c>
      <c r="AD1061" s="16">
        <v>3.73</v>
      </c>
      <c r="AE1061" s="16">
        <v>1.0</v>
      </c>
      <c r="AF1061" s="16">
        <v>0.031</v>
      </c>
      <c r="AG1061" s="16">
        <v>0.0</v>
      </c>
      <c r="AH1061" s="16">
        <v>74986.0</v>
      </c>
      <c r="AI1061" s="16">
        <v>0.0</v>
      </c>
      <c r="AJ1061" s="16">
        <v>0.0</v>
      </c>
      <c r="AK1061" s="16">
        <v>0.0</v>
      </c>
      <c r="AL1061" s="16">
        <v>60004.0</v>
      </c>
      <c r="AM1061" s="16">
        <v>0.0</v>
      </c>
      <c r="AN1061" s="16">
        <v>0.0</v>
      </c>
      <c r="AO1061" s="16">
        <v>0.0</v>
      </c>
      <c r="AP1061" s="16">
        <v>29600.0</v>
      </c>
      <c r="AQ1061" s="16">
        <v>0.0</v>
      </c>
      <c r="AR1061" s="16">
        <v>0.0</v>
      </c>
      <c r="AS1061" s="16">
        <v>0.0</v>
      </c>
      <c r="AT1061" s="16">
        <v>44864.0</v>
      </c>
      <c r="AU1061" s="16">
        <v>0.0</v>
      </c>
      <c r="AV1061" s="16">
        <v>0.0</v>
      </c>
      <c r="AW1061" s="16">
        <v>0.0</v>
      </c>
      <c r="AX1061" s="16">
        <v>63990.0</v>
      </c>
      <c r="AY1061" s="16">
        <v>0.0</v>
      </c>
      <c r="AZ1061" s="16">
        <v>0.0</v>
      </c>
      <c r="BA1061" s="16">
        <v>0.0</v>
      </c>
      <c r="BB1061" s="16">
        <v>6062.0</v>
      </c>
      <c r="BC1061" s="16">
        <v>0.0</v>
      </c>
      <c r="BD1061" s="16">
        <v>0.0</v>
      </c>
      <c r="BE1061" s="16">
        <v>1.0</v>
      </c>
      <c r="BF1061" s="16">
        <v>1179918.0</v>
      </c>
      <c r="BG1061" s="16">
        <v>0.0</v>
      </c>
      <c r="BH1061" s="16">
        <v>0.0</v>
      </c>
      <c r="BI1061" s="16">
        <v>0.0</v>
      </c>
      <c r="BJ1061" s="16">
        <v>912.0</v>
      </c>
      <c r="BK1061" s="16">
        <v>0.0</v>
      </c>
      <c r="BL1061" s="16">
        <v>0.0</v>
      </c>
      <c r="BM1061" s="16">
        <v>0.0</v>
      </c>
      <c r="BN1061" s="16">
        <v>91072.0</v>
      </c>
      <c r="BO1061" s="16">
        <v>0.0</v>
      </c>
      <c r="BP1061" s="16">
        <v>0.0</v>
      </c>
      <c r="BQ1061" s="16">
        <v>0.0</v>
      </c>
      <c r="BR1061" s="16">
        <v>62498.0</v>
      </c>
      <c r="BS1061" s="16">
        <v>0.0</v>
      </c>
      <c r="BT1061" s="16">
        <v>0.0</v>
      </c>
    </row>
    <row r="1062">
      <c r="A1062" s="14" t="s">
        <v>8647</v>
      </c>
      <c r="B1062" s="16">
        <v>11.0</v>
      </c>
      <c r="C1062" s="16">
        <v>4059388.0</v>
      </c>
      <c r="D1062" s="17"/>
      <c r="E1062" s="14" t="s">
        <v>2622</v>
      </c>
      <c r="F1062" s="14" t="s">
        <v>2631</v>
      </c>
      <c r="G1062" s="14" t="s">
        <v>5166</v>
      </c>
      <c r="H1062" s="14" t="s">
        <v>2978</v>
      </c>
      <c r="I1062" s="14" t="s">
        <v>21</v>
      </c>
      <c r="J1062" s="14" t="s">
        <v>4845</v>
      </c>
      <c r="K1062" s="14" t="s">
        <v>8648</v>
      </c>
      <c r="L1062" s="14" t="s">
        <v>8648</v>
      </c>
      <c r="M1062" s="14" t="s">
        <v>8649</v>
      </c>
      <c r="N1062" s="14" t="s">
        <v>409</v>
      </c>
      <c r="P1062" s="17"/>
      <c r="Q1062" s="17"/>
      <c r="R1062" s="16">
        <v>1.0</v>
      </c>
      <c r="S1062" s="16">
        <v>1613908.0</v>
      </c>
      <c r="T1062" s="18">
        <v>6.2E-7</v>
      </c>
      <c r="U1062" s="16">
        <v>0.0</v>
      </c>
      <c r="V1062" s="16">
        <v>0.0</v>
      </c>
      <c r="W1062" s="14" t="s">
        <v>2978</v>
      </c>
      <c r="X1062" s="17"/>
      <c r="Y1062" s="17"/>
      <c r="Z1062" s="16">
        <v>26.8</v>
      </c>
      <c r="AA1062" s="17"/>
      <c r="AB1062" s="16">
        <v>0.0</v>
      </c>
      <c r="AC1062" s="16">
        <v>0.01</v>
      </c>
      <c r="AD1062" s="16">
        <v>8.89</v>
      </c>
      <c r="AE1062" s="16">
        <v>0.0</v>
      </c>
      <c r="AF1062" s="16">
        <v>0.971</v>
      </c>
      <c r="AG1062" s="16">
        <v>0.0</v>
      </c>
      <c r="AH1062" s="16">
        <v>75024.0</v>
      </c>
      <c r="AI1062" s="16">
        <v>0.0</v>
      </c>
      <c r="AJ1062" s="16">
        <v>0.0</v>
      </c>
      <c r="AK1062" s="16">
        <v>0.0</v>
      </c>
      <c r="AL1062" s="16">
        <v>60008.0</v>
      </c>
      <c r="AM1062" s="16">
        <v>0.0</v>
      </c>
      <c r="AN1062" s="16">
        <v>0.0</v>
      </c>
      <c r="AO1062" s="16">
        <v>0.0</v>
      </c>
      <c r="AP1062" s="16">
        <v>29606.0</v>
      </c>
      <c r="AQ1062" s="16">
        <v>0.0</v>
      </c>
      <c r="AR1062" s="16">
        <v>0.0</v>
      </c>
      <c r="AS1062" s="16">
        <v>0.0</v>
      </c>
      <c r="AT1062" s="16">
        <v>44872.0</v>
      </c>
      <c r="AU1062" s="16">
        <v>0.0</v>
      </c>
      <c r="AV1062" s="16">
        <v>0.0</v>
      </c>
      <c r="AW1062" s="16">
        <v>0.0</v>
      </c>
      <c r="AX1062" s="16">
        <v>64026.0</v>
      </c>
      <c r="AY1062" s="16">
        <v>0.0</v>
      </c>
      <c r="AZ1062" s="16">
        <v>0.0</v>
      </c>
      <c r="BA1062" s="16">
        <v>0.0</v>
      </c>
      <c r="BB1062" s="16">
        <v>6062.0</v>
      </c>
      <c r="BC1062" s="16">
        <v>0.0</v>
      </c>
      <c r="BD1062" s="16">
        <v>0.0</v>
      </c>
      <c r="BE1062" s="16">
        <v>1.0</v>
      </c>
      <c r="BF1062" s="16">
        <v>1179842.0</v>
      </c>
      <c r="BG1062" s="16">
        <v>0.0</v>
      </c>
      <c r="BH1062" s="16">
        <v>0.0</v>
      </c>
      <c r="BI1062" s="16">
        <v>0.0</v>
      </c>
      <c r="BJ1062" s="16">
        <v>910.0</v>
      </c>
      <c r="BK1062" s="16">
        <v>0.0</v>
      </c>
      <c r="BL1062" s="16">
        <v>0.0</v>
      </c>
      <c r="BM1062" s="16">
        <v>0.0</v>
      </c>
      <c r="BN1062" s="16">
        <v>91066.0</v>
      </c>
      <c r="BO1062" s="16">
        <v>0.0</v>
      </c>
      <c r="BP1062" s="16">
        <v>0.0</v>
      </c>
      <c r="BQ1062" s="16">
        <v>0.0</v>
      </c>
      <c r="BR1062" s="16">
        <v>62492.0</v>
      </c>
      <c r="BS1062" s="16">
        <v>0.0</v>
      </c>
      <c r="BT1062" s="16">
        <v>0.0</v>
      </c>
    </row>
    <row r="1063">
      <c r="A1063" s="14" t="s">
        <v>8650</v>
      </c>
      <c r="B1063" s="16">
        <v>11.0</v>
      </c>
      <c r="C1063" s="16">
        <v>4023963.0</v>
      </c>
      <c r="D1063" s="14" t="s">
        <v>8651</v>
      </c>
      <c r="E1063" s="14" t="s">
        <v>2621</v>
      </c>
      <c r="F1063" s="14" t="s">
        <v>2622</v>
      </c>
      <c r="G1063" s="14" t="s">
        <v>6733</v>
      </c>
      <c r="H1063" s="14" t="s">
        <v>21</v>
      </c>
      <c r="I1063" s="14" t="s">
        <v>2978</v>
      </c>
      <c r="J1063" s="14" t="s">
        <v>4845</v>
      </c>
      <c r="K1063" s="14" t="s">
        <v>8652</v>
      </c>
      <c r="L1063" s="14" t="s">
        <v>8652</v>
      </c>
      <c r="M1063" s="14" t="s">
        <v>8653</v>
      </c>
      <c r="N1063" s="14" t="s">
        <v>409</v>
      </c>
      <c r="P1063" s="17"/>
      <c r="Q1063" s="17"/>
      <c r="R1063" s="16">
        <v>1.0</v>
      </c>
      <c r="S1063" s="16">
        <v>1613910.0</v>
      </c>
      <c r="T1063" s="18">
        <v>6.2E-7</v>
      </c>
      <c r="U1063" s="16">
        <v>0.0</v>
      </c>
      <c r="V1063" s="16">
        <v>0.0</v>
      </c>
      <c r="W1063" s="14" t="s">
        <v>2978</v>
      </c>
      <c r="X1063" s="17"/>
      <c r="Y1063" s="17"/>
      <c r="Z1063" s="16">
        <v>29.2</v>
      </c>
      <c r="AA1063" s="17"/>
      <c r="AB1063" s="16">
        <v>0.0</v>
      </c>
      <c r="AC1063" s="16">
        <v>0.0</v>
      </c>
      <c r="AD1063" s="16">
        <v>6.33</v>
      </c>
      <c r="AE1063" s="17"/>
      <c r="AF1063" s="17"/>
      <c r="AG1063" s="16">
        <v>0.0</v>
      </c>
      <c r="AH1063" s="16">
        <v>74910.0</v>
      </c>
      <c r="AI1063" s="16">
        <v>0.0</v>
      </c>
      <c r="AJ1063" s="16">
        <v>0.0</v>
      </c>
      <c r="AK1063" s="16">
        <v>1.0</v>
      </c>
      <c r="AL1063" s="16">
        <v>59992.0</v>
      </c>
      <c r="AM1063" s="16">
        <v>0.0</v>
      </c>
      <c r="AN1063" s="16">
        <v>0.0</v>
      </c>
      <c r="AO1063" s="16">
        <v>0.0</v>
      </c>
      <c r="AP1063" s="16">
        <v>29604.0</v>
      </c>
      <c r="AQ1063" s="16">
        <v>0.0</v>
      </c>
      <c r="AR1063" s="16">
        <v>0.0</v>
      </c>
      <c r="AS1063" s="16">
        <v>0.0</v>
      </c>
      <c r="AT1063" s="16">
        <v>44892.0</v>
      </c>
      <c r="AU1063" s="16">
        <v>0.0</v>
      </c>
      <c r="AV1063" s="16">
        <v>0.0</v>
      </c>
      <c r="AW1063" s="16">
        <v>0.0</v>
      </c>
      <c r="AX1063" s="16">
        <v>64016.0</v>
      </c>
      <c r="AY1063" s="16">
        <v>0.0</v>
      </c>
      <c r="AZ1063" s="16">
        <v>0.0</v>
      </c>
      <c r="BA1063" s="16">
        <v>0.0</v>
      </c>
      <c r="BB1063" s="16">
        <v>6084.0</v>
      </c>
      <c r="BC1063" s="16">
        <v>0.0</v>
      </c>
      <c r="BD1063" s="16">
        <v>0.0</v>
      </c>
      <c r="BE1063" s="16">
        <v>0.0</v>
      </c>
      <c r="BF1063" s="16">
        <v>1179936.0</v>
      </c>
      <c r="BG1063" s="16">
        <v>0.0</v>
      </c>
      <c r="BH1063" s="16">
        <v>0.0</v>
      </c>
      <c r="BI1063" s="16">
        <v>0.0</v>
      </c>
      <c r="BJ1063" s="16">
        <v>912.0</v>
      </c>
      <c r="BK1063" s="16">
        <v>0.0</v>
      </c>
      <c r="BL1063" s="16">
        <v>0.0</v>
      </c>
      <c r="BM1063" s="16">
        <v>0.0</v>
      </c>
      <c r="BN1063" s="16">
        <v>91086.0</v>
      </c>
      <c r="BO1063" s="16">
        <v>0.0</v>
      </c>
      <c r="BP1063" s="16">
        <v>0.0</v>
      </c>
      <c r="BQ1063" s="16">
        <v>0.0</v>
      </c>
      <c r="BR1063" s="16">
        <v>62478.0</v>
      </c>
      <c r="BS1063" s="16">
        <v>0.0</v>
      </c>
      <c r="BT1063" s="16">
        <v>0.0</v>
      </c>
    </row>
    <row r="1064">
      <c r="A1064" s="14" t="s">
        <v>8654</v>
      </c>
      <c r="B1064" s="16">
        <v>11.0</v>
      </c>
      <c r="C1064" s="16">
        <v>4086475.0</v>
      </c>
      <c r="D1064" s="17"/>
      <c r="E1064" s="14" t="s">
        <v>2630</v>
      </c>
      <c r="F1064" s="14" t="s">
        <v>2631</v>
      </c>
      <c r="G1064" s="14" t="s">
        <v>5166</v>
      </c>
      <c r="H1064" s="14" t="s">
        <v>2978</v>
      </c>
      <c r="I1064" s="14" t="s">
        <v>21</v>
      </c>
      <c r="J1064" s="14" t="s">
        <v>4845</v>
      </c>
      <c r="K1064" s="14" t="s">
        <v>8655</v>
      </c>
      <c r="M1064" s="14" t="s">
        <v>8655</v>
      </c>
      <c r="N1064" s="14" t="s">
        <v>7040</v>
      </c>
      <c r="P1064" s="17"/>
      <c r="Q1064" s="17"/>
      <c r="R1064" s="16">
        <v>1.0</v>
      </c>
      <c r="S1064" s="16">
        <v>1613920.0</v>
      </c>
      <c r="T1064" s="18">
        <v>6.2E-7</v>
      </c>
      <c r="U1064" s="16">
        <v>0.0</v>
      </c>
      <c r="V1064" s="16">
        <v>0.0</v>
      </c>
      <c r="W1064" s="14" t="s">
        <v>2978</v>
      </c>
      <c r="X1064" s="17"/>
      <c r="Y1064" s="17"/>
      <c r="Z1064" s="16">
        <v>33.0</v>
      </c>
      <c r="AA1064" s="17"/>
      <c r="AB1064" s="16">
        <v>0.86</v>
      </c>
      <c r="AC1064" s="16">
        <v>-0.83</v>
      </c>
      <c r="AD1064" s="16">
        <v>6.3</v>
      </c>
      <c r="AE1064" s="17"/>
      <c r="AF1064" s="17"/>
      <c r="AG1064" s="16">
        <v>0.0</v>
      </c>
      <c r="AH1064" s="16">
        <v>75008.0</v>
      </c>
      <c r="AI1064" s="16">
        <v>0.0</v>
      </c>
      <c r="AJ1064" s="16">
        <v>0.0</v>
      </c>
      <c r="AK1064" s="16">
        <v>0.0</v>
      </c>
      <c r="AL1064" s="16">
        <v>59992.0</v>
      </c>
      <c r="AM1064" s="16">
        <v>0.0</v>
      </c>
      <c r="AN1064" s="16">
        <v>0.0</v>
      </c>
      <c r="AO1064" s="16">
        <v>0.0</v>
      </c>
      <c r="AP1064" s="16">
        <v>29594.0</v>
      </c>
      <c r="AQ1064" s="16">
        <v>0.0</v>
      </c>
      <c r="AR1064" s="16">
        <v>0.0</v>
      </c>
      <c r="AS1064" s="16">
        <v>0.0</v>
      </c>
      <c r="AT1064" s="16">
        <v>44870.0</v>
      </c>
      <c r="AU1064" s="16">
        <v>0.0</v>
      </c>
      <c r="AV1064" s="16">
        <v>0.0</v>
      </c>
      <c r="AW1064" s="16">
        <v>0.0</v>
      </c>
      <c r="AX1064" s="16">
        <v>63992.0</v>
      </c>
      <c r="AY1064" s="16">
        <v>0.0</v>
      </c>
      <c r="AZ1064" s="16">
        <v>0.0</v>
      </c>
      <c r="BA1064" s="16">
        <v>0.0</v>
      </c>
      <c r="BB1064" s="16">
        <v>6062.0</v>
      </c>
      <c r="BC1064" s="16">
        <v>0.0</v>
      </c>
      <c r="BD1064" s="16">
        <v>0.0</v>
      </c>
      <c r="BE1064" s="16">
        <v>1.0</v>
      </c>
      <c r="BF1064" s="16">
        <v>1179986.0</v>
      </c>
      <c r="BG1064" s="16">
        <v>0.0</v>
      </c>
      <c r="BH1064" s="16">
        <v>0.0</v>
      </c>
      <c r="BI1064" s="16">
        <v>0.0</v>
      </c>
      <c r="BJ1064" s="16">
        <v>910.0</v>
      </c>
      <c r="BK1064" s="16">
        <v>0.0</v>
      </c>
      <c r="BL1064" s="16">
        <v>0.0</v>
      </c>
      <c r="BM1064" s="16">
        <v>0.0</v>
      </c>
      <c r="BN1064" s="16">
        <v>91004.0</v>
      </c>
      <c r="BO1064" s="16">
        <v>0.0</v>
      </c>
      <c r="BP1064" s="16">
        <v>0.0</v>
      </c>
      <c r="BQ1064" s="16">
        <v>0.0</v>
      </c>
      <c r="BR1064" s="16">
        <v>62502.0</v>
      </c>
      <c r="BS1064" s="16">
        <v>0.0</v>
      </c>
      <c r="BT1064" s="16">
        <v>0.0</v>
      </c>
    </row>
    <row r="1065">
      <c r="A1065" s="14" t="s">
        <v>8656</v>
      </c>
      <c r="B1065" s="16">
        <v>11.0</v>
      </c>
      <c r="C1065" s="16">
        <v>4074534.0</v>
      </c>
      <c r="D1065" s="17"/>
      <c r="E1065" s="14" t="s">
        <v>2621</v>
      </c>
      <c r="F1065" s="14" t="s">
        <v>2622</v>
      </c>
      <c r="G1065" s="14" t="s">
        <v>5166</v>
      </c>
      <c r="H1065" s="14" t="s">
        <v>2978</v>
      </c>
      <c r="I1065" s="14" t="s">
        <v>21</v>
      </c>
      <c r="J1065" s="14" t="s">
        <v>4845</v>
      </c>
      <c r="K1065" s="14" t="s">
        <v>8657</v>
      </c>
      <c r="L1065" s="14" t="s">
        <v>8657</v>
      </c>
      <c r="M1065" s="14" t="s">
        <v>8658</v>
      </c>
      <c r="N1065" s="14" t="s">
        <v>409</v>
      </c>
      <c r="P1065" s="17"/>
      <c r="Q1065" s="17"/>
      <c r="R1065" s="16">
        <v>1.0</v>
      </c>
      <c r="S1065" s="16">
        <v>1613926.0</v>
      </c>
      <c r="T1065" s="18">
        <v>6.2E-7</v>
      </c>
      <c r="U1065" s="16">
        <v>0.0</v>
      </c>
      <c r="V1065" s="16">
        <v>0.0</v>
      </c>
      <c r="W1065" s="14" t="s">
        <v>2978</v>
      </c>
      <c r="X1065" s="17"/>
      <c r="Y1065" s="17"/>
      <c r="Z1065" s="16">
        <v>25.1</v>
      </c>
      <c r="AA1065" s="16">
        <v>0.246</v>
      </c>
      <c r="AB1065" s="16">
        <v>0.0</v>
      </c>
      <c r="AC1065" s="16">
        <v>0.0</v>
      </c>
      <c r="AD1065" s="16">
        <v>6.34</v>
      </c>
      <c r="AE1065" s="16">
        <v>0.13</v>
      </c>
      <c r="AF1065" s="16">
        <v>0.591</v>
      </c>
      <c r="AG1065" s="16">
        <v>0.0</v>
      </c>
      <c r="AH1065" s="16">
        <v>75014.0</v>
      </c>
      <c r="AI1065" s="16">
        <v>0.0</v>
      </c>
      <c r="AJ1065" s="16">
        <v>0.0</v>
      </c>
      <c r="AK1065" s="16">
        <v>0.0</v>
      </c>
      <c r="AL1065" s="16">
        <v>60002.0</v>
      </c>
      <c r="AM1065" s="16">
        <v>0.0</v>
      </c>
      <c r="AN1065" s="16">
        <v>0.0</v>
      </c>
      <c r="AO1065" s="16">
        <v>0.0</v>
      </c>
      <c r="AP1065" s="16">
        <v>29606.0</v>
      </c>
      <c r="AQ1065" s="16">
        <v>0.0</v>
      </c>
      <c r="AR1065" s="16">
        <v>0.0</v>
      </c>
      <c r="AS1065" s="16">
        <v>0.0</v>
      </c>
      <c r="AT1065" s="16">
        <v>44872.0</v>
      </c>
      <c r="AU1065" s="16">
        <v>0.0</v>
      </c>
      <c r="AV1065" s="16">
        <v>0.0</v>
      </c>
      <c r="AW1065" s="16">
        <v>0.0</v>
      </c>
      <c r="AX1065" s="16">
        <v>64008.0</v>
      </c>
      <c r="AY1065" s="16">
        <v>0.0</v>
      </c>
      <c r="AZ1065" s="16">
        <v>0.0</v>
      </c>
      <c r="BA1065" s="16">
        <v>0.0</v>
      </c>
      <c r="BB1065" s="16">
        <v>5982.0</v>
      </c>
      <c r="BC1065" s="16">
        <v>0.0</v>
      </c>
      <c r="BD1065" s="16">
        <v>0.0</v>
      </c>
      <c r="BE1065" s="16">
        <v>1.0</v>
      </c>
      <c r="BF1065" s="16">
        <v>1179994.0</v>
      </c>
      <c r="BG1065" s="16">
        <v>0.0</v>
      </c>
      <c r="BH1065" s="16">
        <v>0.0</v>
      </c>
      <c r="BI1065" s="16">
        <v>0.0</v>
      </c>
      <c r="BJ1065" s="16">
        <v>910.0</v>
      </c>
      <c r="BK1065" s="16">
        <v>0.0</v>
      </c>
      <c r="BL1065" s="16">
        <v>0.0</v>
      </c>
      <c r="BM1065" s="16">
        <v>0.0</v>
      </c>
      <c r="BN1065" s="16">
        <v>91052.0</v>
      </c>
      <c r="BO1065" s="16">
        <v>0.0</v>
      </c>
      <c r="BP1065" s="16">
        <v>0.0</v>
      </c>
      <c r="BQ1065" s="16">
        <v>0.0</v>
      </c>
      <c r="BR1065" s="16">
        <v>62486.0</v>
      </c>
      <c r="BS1065" s="16">
        <v>0.0</v>
      </c>
      <c r="BT1065" s="16">
        <v>0.0</v>
      </c>
    </row>
    <row r="1066">
      <c r="A1066" s="14" t="s">
        <v>8659</v>
      </c>
      <c r="B1066" s="16">
        <v>11.0</v>
      </c>
      <c r="C1066" s="16">
        <v>4091293.0</v>
      </c>
      <c r="D1066" s="14" t="s">
        <v>8660</v>
      </c>
      <c r="E1066" s="14" t="s">
        <v>2630</v>
      </c>
      <c r="F1066" s="14" t="s">
        <v>2631</v>
      </c>
      <c r="G1066" s="14" t="s">
        <v>6733</v>
      </c>
      <c r="H1066" s="14" t="s">
        <v>21</v>
      </c>
      <c r="I1066" s="14" t="s">
        <v>2978</v>
      </c>
      <c r="J1066" s="14" t="s">
        <v>4845</v>
      </c>
      <c r="K1066" s="14" t="s">
        <v>8661</v>
      </c>
      <c r="L1066" s="14" t="s">
        <v>8661</v>
      </c>
      <c r="M1066" s="14" t="s">
        <v>8662</v>
      </c>
      <c r="N1066" s="14" t="s">
        <v>409</v>
      </c>
      <c r="P1066" s="17"/>
      <c r="Q1066" s="17"/>
      <c r="R1066" s="16">
        <v>1.0</v>
      </c>
      <c r="S1066" s="16">
        <v>1613928.0</v>
      </c>
      <c r="T1066" s="18">
        <v>6.2E-7</v>
      </c>
      <c r="U1066" s="16">
        <v>0.0</v>
      </c>
      <c r="V1066" s="16">
        <v>0.0</v>
      </c>
      <c r="W1066" s="14" t="s">
        <v>2978</v>
      </c>
      <c r="X1066" s="17"/>
      <c r="Y1066" s="17"/>
      <c r="Z1066" s="16">
        <v>16.0</v>
      </c>
      <c r="AA1066" s="16">
        <v>0.048</v>
      </c>
      <c r="AB1066" s="16">
        <v>0.0</v>
      </c>
      <c r="AC1066" s="16">
        <v>0.0</v>
      </c>
      <c r="AD1066" s="16">
        <v>3.67</v>
      </c>
      <c r="AE1066" s="17"/>
      <c r="AF1066" s="17"/>
      <c r="AG1066" s="16">
        <v>0.0</v>
      </c>
      <c r="AH1066" s="16">
        <v>74874.0</v>
      </c>
      <c r="AI1066" s="16">
        <v>0.0</v>
      </c>
      <c r="AJ1066" s="16">
        <v>0.0</v>
      </c>
      <c r="AK1066" s="16">
        <v>0.0</v>
      </c>
      <c r="AL1066" s="16">
        <v>59978.0</v>
      </c>
      <c r="AM1066" s="16">
        <v>0.0</v>
      </c>
      <c r="AN1066" s="16">
        <v>0.0</v>
      </c>
      <c r="AO1066" s="16">
        <v>0.0</v>
      </c>
      <c r="AP1066" s="16">
        <v>29604.0</v>
      </c>
      <c r="AQ1066" s="16">
        <v>0.0</v>
      </c>
      <c r="AR1066" s="16">
        <v>0.0</v>
      </c>
      <c r="AS1066" s="16">
        <v>0.0</v>
      </c>
      <c r="AT1066" s="16">
        <v>44886.0</v>
      </c>
      <c r="AU1066" s="16">
        <v>0.0</v>
      </c>
      <c r="AV1066" s="16">
        <v>0.0</v>
      </c>
      <c r="AW1066" s="16">
        <v>0.0</v>
      </c>
      <c r="AX1066" s="16">
        <v>63996.0</v>
      </c>
      <c r="AY1066" s="16">
        <v>0.0</v>
      </c>
      <c r="AZ1066" s="16">
        <v>0.0</v>
      </c>
      <c r="BA1066" s="16">
        <v>0.0</v>
      </c>
      <c r="BB1066" s="16">
        <v>6084.0</v>
      </c>
      <c r="BC1066" s="16">
        <v>0.0</v>
      </c>
      <c r="BD1066" s="16">
        <v>0.0</v>
      </c>
      <c r="BE1066" s="16">
        <v>1.0</v>
      </c>
      <c r="BF1066" s="16">
        <v>1180024.0</v>
      </c>
      <c r="BG1066" s="16">
        <v>0.0</v>
      </c>
      <c r="BH1066" s="16">
        <v>0.0</v>
      </c>
      <c r="BI1066" s="16">
        <v>0.0</v>
      </c>
      <c r="BJ1066" s="16">
        <v>912.0</v>
      </c>
      <c r="BK1066" s="16">
        <v>0.0</v>
      </c>
      <c r="BL1066" s="16">
        <v>0.0</v>
      </c>
      <c r="BM1066" s="16">
        <v>0.0</v>
      </c>
      <c r="BN1066" s="16">
        <v>91082.0</v>
      </c>
      <c r="BO1066" s="16">
        <v>0.0</v>
      </c>
      <c r="BP1066" s="16">
        <v>0.0</v>
      </c>
      <c r="BQ1066" s="16">
        <v>0.0</v>
      </c>
      <c r="BR1066" s="16">
        <v>62488.0</v>
      </c>
      <c r="BS1066" s="16">
        <v>0.0</v>
      </c>
      <c r="BT1066" s="16">
        <v>0.0</v>
      </c>
    </row>
    <row r="1067">
      <c r="A1067" s="14" t="s">
        <v>8663</v>
      </c>
      <c r="B1067" s="16">
        <v>11.0</v>
      </c>
      <c r="C1067" s="16">
        <v>4023893.0</v>
      </c>
      <c r="D1067" s="14" t="s">
        <v>8664</v>
      </c>
      <c r="E1067" s="14" t="s">
        <v>2621</v>
      </c>
      <c r="F1067" s="14" t="s">
        <v>2622</v>
      </c>
      <c r="G1067" s="14" t="s">
        <v>5166</v>
      </c>
      <c r="H1067" s="14" t="s">
        <v>2978</v>
      </c>
      <c r="I1067" s="14" t="s">
        <v>21</v>
      </c>
      <c r="J1067" s="14" t="s">
        <v>4845</v>
      </c>
      <c r="K1067" s="14" t="s">
        <v>8665</v>
      </c>
      <c r="L1067" s="14" t="s">
        <v>8665</v>
      </c>
      <c r="M1067" s="14" t="s">
        <v>8666</v>
      </c>
      <c r="N1067" s="14" t="s">
        <v>4848</v>
      </c>
      <c r="P1067" s="17"/>
      <c r="Q1067" s="17"/>
      <c r="R1067" s="16">
        <v>1.0</v>
      </c>
      <c r="S1067" s="16">
        <v>1613936.0</v>
      </c>
      <c r="T1067" s="18">
        <v>6.2E-7</v>
      </c>
      <c r="U1067" s="16">
        <v>0.0</v>
      </c>
      <c r="V1067" s="16">
        <v>0.0</v>
      </c>
      <c r="W1067" s="14" t="s">
        <v>2978</v>
      </c>
      <c r="X1067" s="17"/>
      <c r="Y1067" s="17"/>
      <c r="Z1067" s="16">
        <v>10.8</v>
      </c>
      <c r="AA1067" s="17"/>
      <c r="AB1067" s="16">
        <v>0.01</v>
      </c>
      <c r="AC1067" s="16">
        <v>0.01</v>
      </c>
      <c r="AD1067" s="16">
        <v>2.89</v>
      </c>
      <c r="AE1067" s="17"/>
      <c r="AF1067" s="17"/>
      <c r="AG1067" s="16">
        <v>0.0</v>
      </c>
      <c r="AH1067" s="16">
        <v>75028.0</v>
      </c>
      <c r="AI1067" s="16">
        <v>0.0</v>
      </c>
      <c r="AJ1067" s="16">
        <v>0.0</v>
      </c>
      <c r="AK1067" s="16">
        <v>0.0</v>
      </c>
      <c r="AL1067" s="16">
        <v>60006.0</v>
      </c>
      <c r="AM1067" s="16">
        <v>0.0</v>
      </c>
      <c r="AN1067" s="16">
        <v>0.0</v>
      </c>
      <c r="AO1067" s="16">
        <v>0.0</v>
      </c>
      <c r="AP1067" s="16">
        <v>29604.0</v>
      </c>
      <c r="AQ1067" s="16">
        <v>0.0</v>
      </c>
      <c r="AR1067" s="16">
        <v>0.0</v>
      </c>
      <c r="AS1067" s="16">
        <v>0.0</v>
      </c>
      <c r="AT1067" s="16">
        <v>44854.0</v>
      </c>
      <c r="AU1067" s="16">
        <v>0.0</v>
      </c>
      <c r="AV1067" s="16">
        <v>0.0</v>
      </c>
      <c r="AW1067" s="16">
        <v>0.0</v>
      </c>
      <c r="AX1067" s="16">
        <v>63998.0</v>
      </c>
      <c r="AY1067" s="16">
        <v>0.0</v>
      </c>
      <c r="AZ1067" s="16">
        <v>0.0</v>
      </c>
      <c r="BA1067" s="16">
        <v>0.0</v>
      </c>
      <c r="BB1067" s="16">
        <v>6062.0</v>
      </c>
      <c r="BC1067" s="16">
        <v>0.0</v>
      </c>
      <c r="BD1067" s="16">
        <v>0.0</v>
      </c>
      <c r="BE1067" s="16">
        <v>1.0</v>
      </c>
      <c r="BF1067" s="16">
        <v>1179916.0</v>
      </c>
      <c r="BG1067" s="16">
        <v>0.0</v>
      </c>
      <c r="BH1067" s="16">
        <v>0.0</v>
      </c>
      <c r="BI1067" s="16">
        <v>0.0</v>
      </c>
      <c r="BJ1067" s="16">
        <v>912.0</v>
      </c>
      <c r="BK1067" s="16">
        <v>0.0</v>
      </c>
      <c r="BL1067" s="16">
        <v>0.0</v>
      </c>
      <c r="BM1067" s="16">
        <v>0.0</v>
      </c>
      <c r="BN1067" s="16">
        <v>91064.0</v>
      </c>
      <c r="BO1067" s="16">
        <v>0.0</v>
      </c>
      <c r="BP1067" s="16">
        <v>0.0</v>
      </c>
      <c r="BQ1067" s="16">
        <v>0.0</v>
      </c>
      <c r="BR1067" s="16">
        <v>62492.0</v>
      </c>
      <c r="BS1067" s="16">
        <v>0.0</v>
      </c>
      <c r="BT1067" s="16">
        <v>0.0</v>
      </c>
    </row>
    <row r="1068">
      <c r="A1068" s="14" t="s">
        <v>8667</v>
      </c>
      <c r="B1068" s="16">
        <v>11.0</v>
      </c>
      <c r="C1068" s="16">
        <v>4082253.0</v>
      </c>
      <c r="D1068" s="14" t="s">
        <v>8668</v>
      </c>
      <c r="E1068" s="14" t="s">
        <v>2622</v>
      </c>
      <c r="F1068" s="14" t="s">
        <v>2621</v>
      </c>
      <c r="G1068" s="14" t="s">
        <v>6733</v>
      </c>
      <c r="H1068" s="14" t="s">
        <v>21</v>
      </c>
      <c r="I1068" s="14" t="s">
        <v>2978</v>
      </c>
      <c r="J1068" s="14" t="s">
        <v>4845</v>
      </c>
      <c r="K1068" s="14" t="s">
        <v>8669</v>
      </c>
      <c r="L1068" s="14" t="s">
        <v>8669</v>
      </c>
      <c r="M1068" s="14" t="s">
        <v>8670</v>
      </c>
      <c r="N1068" s="14" t="s">
        <v>409</v>
      </c>
      <c r="P1068" s="17"/>
      <c r="Q1068" s="17"/>
      <c r="R1068" s="16">
        <v>1.0</v>
      </c>
      <c r="S1068" s="16">
        <v>1613938.0</v>
      </c>
      <c r="T1068" s="18">
        <v>6.2E-7</v>
      </c>
      <c r="U1068" s="16">
        <v>0.0</v>
      </c>
      <c r="V1068" s="16">
        <v>0.0</v>
      </c>
      <c r="W1068" s="14" t="s">
        <v>2978</v>
      </c>
      <c r="X1068" s="17"/>
      <c r="Y1068" s="17"/>
      <c r="Z1068" s="16">
        <v>25.1</v>
      </c>
      <c r="AA1068" s="17"/>
      <c r="AB1068" s="16">
        <v>0.0</v>
      </c>
      <c r="AC1068" s="16">
        <v>-0.01</v>
      </c>
      <c r="AD1068" s="16">
        <v>7.13</v>
      </c>
      <c r="AE1068" s="16">
        <v>0.0</v>
      </c>
      <c r="AF1068" s="16">
        <v>0.996</v>
      </c>
      <c r="AG1068" s="16">
        <v>0.0</v>
      </c>
      <c r="AH1068" s="16">
        <v>74914.0</v>
      </c>
      <c r="AI1068" s="16">
        <v>0.0</v>
      </c>
      <c r="AJ1068" s="16">
        <v>0.0</v>
      </c>
      <c r="AK1068" s="16">
        <v>0.0</v>
      </c>
      <c r="AL1068" s="16">
        <v>60000.0</v>
      </c>
      <c r="AM1068" s="16">
        <v>0.0</v>
      </c>
      <c r="AN1068" s="16">
        <v>0.0</v>
      </c>
      <c r="AO1068" s="16">
        <v>0.0</v>
      </c>
      <c r="AP1068" s="16">
        <v>29608.0</v>
      </c>
      <c r="AQ1068" s="16">
        <v>0.0</v>
      </c>
      <c r="AR1068" s="16">
        <v>0.0</v>
      </c>
      <c r="AS1068" s="16">
        <v>0.0</v>
      </c>
      <c r="AT1068" s="16">
        <v>44892.0</v>
      </c>
      <c r="AU1068" s="16">
        <v>0.0</v>
      </c>
      <c r="AV1068" s="16">
        <v>0.0</v>
      </c>
      <c r="AW1068" s="16">
        <v>1.0</v>
      </c>
      <c r="AX1068" s="16">
        <v>64024.0</v>
      </c>
      <c r="AY1068" s="16">
        <v>0.0</v>
      </c>
      <c r="AZ1068" s="16">
        <v>0.0</v>
      </c>
      <c r="BA1068" s="16">
        <v>0.0</v>
      </c>
      <c r="BB1068" s="16">
        <v>5984.0</v>
      </c>
      <c r="BC1068" s="16">
        <v>0.0</v>
      </c>
      <c r="BD1068" s="16">
        <v>0.0</v>
      </c>
      <c r="BE1068" s="16">
        <v>0.0</v>
      </c>
      <c r="BF1068" s="16">
        <v>1180040.0</v>
      </c>
      <c r="BG1068" s="16">
        <v>0.0</v>
      </c>
      <c r="BH1068" s="16">
        <v>0.0</v>
      </c>
      <c r="BI1068" s="16">
        <v>0.0</v>
      </c>
      <c r="BJ1068" s="16">
        <v>912.0</v>
      </c>
      <c r="BK1068" s="16">
        <v>0.0</v>
      </c>
      <c r="BL1068" s="16">
        <v>0.0</v>
      </c>
      <c r="BM1068" s="16">
        <v>0.0</v>
      </c>
      <c r="BN1068" s="16">
        <v>91086.0</v>
      </c>
      <c r="BO1068" s="16">
        <v>0.0</v>
      </c>
      <c r="BP1068" s="16">
        <v>0.0</v>
      </c>
      <c r="BQ1068" s="16">
        <v>0.0</v>
      </c>
      <c r="BR1068" s="16">
        <v>62478.0</v>
      </c>
      <c r="BS1068" s="16">
        <v>0.0</v>
      </c>
      <c r="BT1068" s="16">
        <v>0.0</v>
      </c>
    </row>
    <row r="1069">
      <c r="A1069" s="14" t="s">
        <v>8671</v>
      </c>
      <c r="B1069" s="16">
        <v>11.0</v>
      </c>
      <c r="C1069" s="16">
        <v>4023900.0</v>
      </c>
      <c r="D1069" s="17"/>
      <c r="E1069" s="14" t="s">
        <v>2631</v>
      </c>
      <c r="F1069" s="14" t="s">
        <v>2621</v>
      </c>
      <c r="G1069" s="14" t="s">
        <v>5166</v>
      </c>
      <c r="H1069" s="14" t="s">
        <v>2978</v>
      </c>
      <c r="I1069" s="14" t="s">
        <v>21</v>
      </c>
      <c r="J1069" s="14" t="s">
        <v>4845</v>
      </c>
      <c r="K1069" s="14" t="s">
        <v>8672</v>
      </c>
      <c r="L1069" s="14" t="s">
        <v>8672</v>
      </c>
      <c r="M1069" s="14" t="s">
        <v>8673</v>
      </c>
      <c r="N1069" s="14" t="s">
        <v>409</v>
      </c>
      <c r="P1069" s="17"/>
      <c r="Q1069" s="17"/>
      <c r="R1069" s="16">
        <v>1.0</v>
      </c>
      <c r="S1069" s="16">
        <v>1613942.0</v>
      </c>
      <c r="T1069" s="18">
        <v>6.2E-7</v>
      </c>
      <c r="U1069" s="16">
        <v>0.0</v>
      </c>
      <c r="V1069" s="16">
        <v>0.0</v>
      </c>
      <c r="W1069" s="14" t="s">
        <v>2978</v>
      </c>
      <c r="X1069" s="17"/>
      <c r="Y1069" s="17"/>
      <c r="Z1069" s="16">
        <v>28.6</v>
      </c>
      <c r="AA1069" s="17"/>
      <c r="AB1069" s="16">
        <v>0.0</v>
      </c>
      <c r="AC1069" s="16">
        <v>0.02</v>
      </c>
      <c r="AD1069" s="16">
        <v>8.76</v>
      </c>
      <c r="AE1069" s="16">
        <v>0.0</v>
      </c>
      <c r="AF1069" s="16">
        <v>0.997</v>
      </c>
      <c r="AG1069" s="16">
        <v>0.0</v>
      </c>
      <c r="AH1069" s="16">
        <v>75018.0</v>
      </c>
      <c r="AI1069" s="16">
        <v>0.0</v>
      </c>
      <c r="AJ1069" s="16">
        <v>0.0</v>
      </c>
      <c r="AK1069" s="16">
        <v>0.0</v>
      </c>
      <c r="AL1069" s="16">
        <v>60004.0</v>
      </c>
      <c r="AM1069" s="16">
        <v>0.0</v>
      </c>
      <c r="AN1069" s="16">
        <v>0.0</v>
      </c>
      <c r="AO1069" s="16">
        <v>0.0</v>
      </c>
      <c r="AP1069" s="16">
        <v>29602.0</v>
      </c>
      <c r="AQ1069" s="16">
        <v>0.0</v>
      </c>
      <c r="AR1069" s="16">
        <v>0.0</v>
      </c>
      <c r="AS1069" s="16">
        <v>0.0</v>
      </c>
      <c r="AT1069" s="16">
        <v>44864.0</v>
      </c>
      <c r="AU1069" s="16">
        <v>0.0</v>
      </c>
      <c r="AV1069" s="16">
        <v>0.0</v>
      </c>
      <c r="AW1069" s="16">
        <v>0.0</v>
      </c>
      <c r="AX1069" s="16">
        <v>63996.0</v>
      </c>
      <c r="AY1069" s="16">
        <v>0.0</v>
      </c>
      <c r="AZ1069" s="16">
        <v>0.0</v>
      </c>
      <c r="BA1069" s="16">
        <v>0.0</v>
      </c>
      <c r="BB1069" s="16">
        <v>6062.0</v>
      </c>
      <c r="BC1069" s="16">
        <v>0.0</v>
      </c>
      <c r="BD1069" s="16">
        <v>0.0</v>
      </c>
      <c r="BE1069" s="16">
        <v>0.0</v>
      </c>
      <c r="BF1069" s="16">
        <v>1179954.0</v>
      </c>
      <c r="BG1069" s="16">
        <v>0.0</v>
      </c>
      <c r="BH1069" s="16">
        <v>0.0</v>
      </c>
      <c r="BI1069" s="16">
        <v>0.0</v>
      </c>
      <c r="BJ1069" s="16">
        <v>912.0</v>
      </c>
      <c r="BK1069" s="16">
        <v>0.0</v>
      </c>
      <c r="BL1069" s="16">
        <v>0.0</v>
      </c>
      <c r="BM1069" s="16">
        <v>1.0</v>
      </c>
      <c r="BN1069" s="16">
        <v>91032.0</v>
      </c>
      <c r="BO1069" s="16">
        <v>0.0</v>
      </c>
      <c r="BP1069" s="16">
        <v>0.0</v>
      </c>
      <c r="BQ1069" s="16">
        <v>0.0</v>
      </c>
      <c r="BR1069" s="16">
        <v>62498.0</v>
      </c>
      <c r="BS1069" s="16">
        <v>0.0</v>
      </c>
      <c r="BT1069" s="16">
        <v>0.0</v>
      </c>
    </row>
    <row r="1070">
      <c r="A1070" s="14" t="s">
        <v>8674</v>
      </c>
      <c r="B1070" s="16">
        <v>11.0</v>
      </c>
      <c r="C1070" s="16">
        <v>4086476.0</v>
      </c>
      <c r="D1070" s="17"/>
      <c r="E1070" s="14" t="s">
        <v>2631</v>
      </c>
      <c r="F1070" s="14" t="s">
        <v>8675</v>
      </c>
      <c r="G1070" s="14" t="s">
        <v>5166</v>
      </c>
      <c r="H1070" s="14" t="s">
        <v>2978</v>
      </c>
      <c r="I1070" s="14" t="s">
        <v>21</v>
      </c>
      <c r="J1070" s="14" t="s">
        <v>4845</v>
      </c>
      <c r="K1070" s="14" t="s">
        <v>8676</v>
      </c>
      <c r="L1070" s="14" t="s">
        <v>8676</v>
      </c>
      <c r="M1070" s="14" t="s">
        <v>8677</v>
      </c>
      <c r="N1070" s="14" t="s">
        <v>5335</v>
      </c>
      <c r="P1070" s="17"/>
      <c r="Q1070" s="14" t="s">
        <v>5379</v>
      </c>
      <c r="R1070" s="16">
        <v>1.0</v>
      </c>
      <c r="S1070" s="16">
        <v>1613944.0</v>
      </c>
      <c r="T1070" s="18">
        <v>6.2E-7</v>
      </c>
      <c r="U1070" s="16">
        <v>0.0</v>
      </c>
      <c r="V1070" s="16">
        <v>0.0</v>
      </c>
      <c r="W1070" s="14" t="s">
        <v>2978</v>
      </c>
      <c r="X1070" s="17"/>
      <c r="Y1070" s="17"/>
      <c r="Z1070" s="16">
        <v>38.0</v>
      </c>
      <c r="AA1070" s="17"/>
      <c r="AB1070" s="16">
        <v>0.96</v>
      </c>
      <c r="AC1070" s="16">
        <v>0.85</v>
      </c>
      <c r="AD1070" s="16">
        <v>8.75</v>
      </c>
      <c r="AE1070" s="17"/>
      <c r="AF1070" s="17"/>
      <c r="AG1070" s="16">
        <v>0.0</v>
      </c>
      <c r="AH1070" s="16">
        <v>75020.0</v>
      </c>
      <c r="AI1070" s="16">
        <v>0.0</v>
      </c>
      <c r="AJ1070" s="16">
        <v>0.0</v>
      </c>
      <c r="AK1070" s="16">
        <v>0.0</v>
      </c>
      <c r="AL1070" s="16">
        <v>59992.0</v>
      </c>
      <c r="AM1070" s="16">
        <v>0.0</v>
      </c>
      <c r="AN1070" s="16">
        <v>0.0</v>
      </c>
      <c r="AO1070" s="16">
        <v>0.0</v>
      </c>
      <c r="AP1070" s="16">
        <v>29592.0</v>
      </c>
      <c r="AQ1070" s="16">
        <v>0.0</v>
      </c>
      <c r="AR1070" s="16">
        <v>0.0</v>
      </c>
      <c r="AS1070" s="16">
        <v>0.0</v>
      </c>
      <c r="AT1070" s="16">
        <v>44878.0</v>
      </c>
      <c r="AU1070" s="16">
        <v>0.0</v>
      </c>
      <c r="AV1070" s="16">
        <v>0.0</v>
      </c>
      <c r="AW1070" s="16">
        <v>0.0</v>
      </c>
      <c r="AX1070" s="16">
        <v>63996.0</v>
      </c>
      <c r="AY1070" s="16">
        <v>0.0</v>
      </c>
      <c r="AZ1070" s="16">
        <v>0.0</v>
      </c>
      <c r="BA1070" s="16">
        <v>0.0</v>
      </c>
      <c r="BB1070" s="16">
        <v>6060.0</v>
      </c>
      <c r="BC1070" s="16">
        <v>0.0</v>
      </c>
      <c r="BD1070" s="16">
        <v>0.0</v>
      </c>
      <c r="BE1070" s="16">
        <v>1.0</v>
      </c>
      <c r="BF1070" s="16">
        <v>1179992.0</v>
      </c>
      <c r="BG1070" s="16">
        <v>0.0</v>
      </c>
      <c r="BH1070" s="16">
        <v>0.0</v>
      </c>
      <c r="BI1070" s="16">
        <v>0.0</v>
      </c>
      <c r="BJ1070" s="16">
        <v>912.0</v>
      </c>
      <c r="BK1070" s="16">
        <v>0.0</v>
      </c>
      <c r="BL1070" s="16">
        <v>0.0</v>
      </c>
      <c r="BM1070" s="16">
        <v>0.0</v>
      </c>
      <c r="BN1070" s="16">
        <v>91006.0</v>
      </c>
      <c r="BO1070" s="16">
        <v>0.0</v>
      </c>
      <c r="BP1070" s="16">
        <v>0.0</v>
      </c>
      <c r="BQ1070" s="16">
        <v>0.0</v>
      </c>
      <c r="BR1070" s="16">
        <v>62496.0</v>
      </c>
      <c r="BS1070" s="16">
        <v>0.0</v>
      </c>
      <c r="BT1070" s="16">
        <v>0.0</v>
      </c>
    </row>
    <row r="1071">
      <c r="A1071" s="14" t="s">
        <v>8678</v>
      </c>
      <c r="B1071" s="16">
        <v>11.0</v>
      </c>
      <c r="C1071" s="16">
        <v>4082892.0</v>
      </c>
      <c r="D1071" s="17"/>
      <c r="E1071" s="14" t="s">
        <v>8679</v>
      </c>
      <c r="F1071" s="14" t="s">
        <v>2621</v>
      </c>
      <c r="G1071" s="14" t="s">
        <v>5166</v>
      </c>
      <c r="H1071" s="14" t="s">
        <v>2978</v>
      </c>
      <c r="I1071" s="14" t="s">
        <v>21</v>
      </c>
      <c r="J1071" s="14" t="s">
        <v>4845</v>
      </c>
      <c r="K1071" s="14" t="s">
        <v>8680</v>
      </c>
      <c r="L1071" s="14" t="s">
        <v>8680</v>
      </c>
      <c r="M1071" s="14" t="s">
        <v>8681</v>
      </c>
      <c r="N1071" s="14" t="s">
        <v>5335</v>
      </c>
      <c r="P1071" s="17"/>
      <c r="Q1071" s="17"/>
      <c r="R1071" s="16">
        <v>1.0</v>
      </c>
      <c r="S1071" s="16">
        <v>1613950.0</v>
      </c>
      <c r="T1071" s="18">
        <v>6.2E-7</v>
      </c>
      <c r="U1071" s="16">
        <v>0.0</v>
      </c>
      <c r="V1071" s="16">
        <v>0.0</v>
      </c>
      <c r="W1071" s="14" t="s">
        <v>2978</v>
      </c>
      <c r="X1071" s="17"/>
      <c r="Y1071" s="17"/>
      <c r="Z1071" s="16">
        <v>32.0</v>
      </c>
      <c r="AA1071" s="17"/>
      <c r="AB1071" s="16">
        <v>0.25</v>
      </c>
      <c r="AC1071" s="16">
        <v>-0.44</v>
      </c>
      <c r="AD1071" s="16">
        <v>6.36</v>
      </c>
      <c r="AE1071" s="17"/>
      <c r="AF1071" s="17"/>
      <c r="AG1071" s="16">
        <v>0.0</v>
      </c>
      <c r="AH1071" s="16">
        <v>74990.0</v>
      </c>
      <c r="AI1071" s="16">
        <v>0.0</v>
      </c>
      <c r="AJ1071" s="16">
        <v>0.0</v>
      </c>
      <c r="AK1071" s="16">
        <v>0.0</v>
      </c>
      <c r="AL1071" s="16">
        <v>60012.0</v>
      </c>
      <c r="AM1071" s="16">
        <v>0.0</v>
      </c>
      <c r="AN1071" s="16">
        <v>0.0</v>
      </c>
      <c r="AO1071" s="16">
        <v>0.0</v>
      </c>
      <c r="AP1071" s="16">
        <v>29608.0</v>
      </c>
      <c r="AQ1071" s="16">
        <v>0.0</v>
      </c>
      <c r="AR1071" s="16">
        <v>0.0</v>
      </c>
      <c r="AS1071" s="16">
        <v>0.0</v>
      </c>
      <c r="AT1071" s="16">
        <v>44858.0</v>
      </c>
      <c r="AU1071" s="16">
        <v>0.0</v>
      </c>
      <c r="AV1071" s="16">
        <v>0.0</v>
      </c>
      <c r="AW1071" s="16">
        <v>0.0</v>
      </c>
      <c r="AX1071" s="16">
        <v>64016.0</v>
      </c>
      <c r="AY1071" s="16">
        <v>0.0</v>
      </c>
      <c r="AZ1071" s="16">
        <v>0.0</v>
      </c>
      <c r="BA1071" s="16">
        <v>0.0</v>
      </c>
      <c r="BB1071" s="16">
        <v>6062.0</v>
      </c>
      <c r="BC1071" s="16">
        <v>0.0</v>
      </c>
      <c r="BD1071" s="16">
        <v>0.0</v>
      </c>
      <c r="BE1071" s="16">
        <v>1.0</v>
      </c>
      <c r="BF1071" s="16">
        <v>1179908.0</v>
      </c>
      <c r="BG1071" s="16">
        <v>0.0</v>
      </c>
      <c r="BH1071" s="16">
        <v>0.0</v>
      </c>
      <c r="BI1071" s="16">
        <v>0.0</v>
      </c>
      <c r="BJ1071" s="16">
        <v>910.0</v>
      </c>
      <c r="BK1071" s="16">
        <v>0.0</v>
      </c>
      <c r="BL1071" s="16">
        <v>0.0</v>
      </c>
      <c r="BM1071" s="16">
        <v>0.0</v>
      </c>
      <c r="BN1071" s="16">
        <v>91084.0</v>
      </c>
      <c r="BO1071" s="16">
        <v>0.0</v>
      </c>
      <c r="BP1071" s="16">
        <v>0.0</v>
      </c>
      <c r="BQ1071" s="16">
        <v>0.0</v>
      </c>
      <c r="BR1071" s="16">
        <v>62502.0</v>
      </c>
      <c r="BS1071" s="16">
        <v>0.0</v>
      </c>
      <c r="BT1071" s="16">
        <v>0.0</v>
      </c>
    </row>
    <row r="1072">
      <c r="A1072" s="14" t="s">
        <v>8682</v>
      </c>
      <c r="B1072" s="16">
        <v>11.0</v>
      </c>
      <c r="C1072" s="16">
        <v>4082224.0</v>
      </c>
      <c r="D1072" s="14" t="s">
        <v>8683</v>
      </c>
      <c r="E1072" s="14" t="s">
        <v>2622</v>
      </c>
      <c r="F1072" s="14" t="s">
        <v>2631</v>
      </c>
      <c r="G1072" s="14" t="s">
        <v>6733</v>
      </c>
      <c r="H1072" s="14" t="s">
        <v>21</v>
      </c>
      <c r="I1072" s="14" t="s">
        <v>2978</v>
      </c>
      <c r="J1072" s="14" t="s">
        <v>4845</v>
      </c>
      <c r="K1072" s="14" t="s">
        <v>8684</v>
      </c>
      <c r="L1072" s="14" t="s">
        <v>8684</v>
      </c>
      <c r="M1072" s="14" t="s">
        <v>8685</v>
      </c>
      <c r="N1072" s="14" t="s">
        <v>409</v>
      </c>
      <c r="O1072" s="14" t="s">
        <v>410</v>
      </c>
      <c r="P1072" s="16">
        <v>1408388.0</v>
      </c>
      <c r="Q1072" s="17"/>
      <c r="R1072" s="16">
        <v>1.0</v>
      </c>
      <c r="S1072" s="16">
        <v>1613956.0</v>
      </c>
      <c r="T1072" s="18">
        <v>6.2E-7</v>
      </c>
      <c r="U1072" s="16">
        <v>0.0</v>
      </c>
      <c r="V1072" s="16">
        <v>0.0</v>
      </c>
      <c r="W1072" s="14" t="s">
        <v>2978</v>
      </c>
      <c r="X1072" s="17"/>
      <c r="Y1072" s="17"/>
      <c r="Z1072" s="16">
        <v>25.0</v>
      </c>
      <c r="AA1072" s="16">
        <v>0.076</v>
      </c>
      <c r="AB1072" s="16">
        <v>0.0</v>
      </c>
      <c r="AC1072" s="16">
        <v>0.0</v>
      </c>
      <c r="AD1072" s="16">
        <v>8.9</v>
      </c>
      <c r="AE1072" s="17"/>
      <c r="AF1072" s="17"/>
      <c r="AG1072" s="16">
        <v>0.0</v>
      </c>
      <c r="AH1072" s="16">
        <v>74904.0</v>
      </c>
      <c r="AI1072" s="16">
        <v>0.0</v>
      </c>
      <c r="AJ1072" s="16">
        <v>0.0</v>
      </c>
      <c r="AK1072" s="16">
        <v>0.0</v>
      </c>
      <c r="AL1072" s="16">
        <v>60000.0</v>
      </c>
      <c r="AM1072" s="16">
        <v>0.0</v>
      </c>
      <c r="AN1072" s="16">
        <v>0.0</v>
      </c>
      <c r="AO1072" s="16">
        <v>0.0</v>
      </c>
      <c r="AP1072" s="16">
        <v>29608.0</v>
      </c>
      <c r="AQ1072" s="16">
        <v>0.0</v>
      </c>
      <c r="AR1072" s="16">
        <v>0.0</v>
      </c>
      <c r="AS1072" s="16">
        <v>0.0</v>
      </c>
      <c r="AT1072" s="16">
        <v>44892.0</v>
      </c>
      <c r="AU1072" s="16">
        <v>0.0</v>
      </c>
      <c r="AV1072" s="16">
        <v>0.0</v>
      </c>
      <c r="AW1072" s="16">
        <v>0.0</v>
      </c>
      <c r="AX1072" s="16">
        <v>64034.0</v>
      </c>
      <c r="AY1072" s="16">
        <v>0.0</v>
      </c>
      <c r="AZ1072" s="16">
        <v>0.0</v>
      </c>
      <c r="BA1072" s="16">
        <v>0.0</v>
      </c>
      <c r="BB1072" s="16">
        <v>6002.0</v>
      </c>
      <c r="BC1072" s="16">
        <v>0.0</v>
      </c>
      <c r="BD1072" s="16">
        <v>0.0</v>
      </c>
      <c r="BE1072" s="16">
        <v>1.0</v>
      </c>
      <c r="BF1072" s="16">
        <v>1180048.0</v>
      </c>
      <c r="BG1072" s="16">
        <v>0.0</v>
      </c>
      <c r="BH1072" s="16">
        <v>0.0</v>
      </c>
      <c r="BI1072" s="16">
        <v>0.0</v>
      </c>
      <c r="BJ1072" s="16">
        <v>912.0</v>
      </c>
      <c r="BK1072" s="16">
        <v>0.0</v>
      </c>
      <c r="BL1072" s="16">
        <v>0.0</v>
      </c>
      <c r="BM1072" s="16">
        <v>0.0</v>
      </c>
      <c r="BN1072" s="16">
        <v>91082.0</v>
      </c>
      <c r="BO1072" s="16">
        <v>0.0</v>
      </c>
      <c r="BP1072" s="16">
        <v>0.0</v>
      </c>
      <c r="BQ1072" s="16">
        <v>0.0</v>
      </c>
      <c r="BR1072" s="16">
        <v>62474.0</v>
      </c>
      <c r="BS1072" s="16">
        <v>0.0</v>
      </c>
      <c r="BT1072" s="16">
        <v>0.0</v>
      </c>
    </row>
    <row r="1073">
      <c r="A1073" s="14" t="s">
        <v>8686</v>
      </c>
      <c r="B1073" s="16">
        <v>11.0</v>
      </c>
      <c r="C1073" s="16">
        <v>4059286.0</v>
      </c>
      <c r="D1073" s="17"/>
      <c r="E1073" s="14" t="s">
        <v>2622</v>
      </c>
      <c r="F1073" s="14" t="s">
        <v>2621</v>
      </c>
      <c r="G1073" s="14" t="s">
        <v>5166</v>
      </c>
      <c r="H1073" s="14" t="s">
        <v>2978</v>
      </c>
      <c r="I1073" s="14" t="s">
        <v>21</v>
      </c>
      <c r="J1073" s="14" t="s">
        <v>4845</v>
      </c>
      <c r="K1073" s="14" t="s">
        <v>8687</v>
      </c>
      <c r="L1073" s="14" t="s">
        <v>8687</v>
      </c>
      <c r="M1073" s="14" t="s">
        <v>8688</v>
      </c>
      <c r="N1073" s="14" t="s">
        <v>409</v>
      </c>
      <c r="P1073" s="17"/>
      <c r="Q1073" s="17"/>
      <c r="R1073" s="16">
        <v>1.0</v>
      </c>
      <c r="S1073" s="16">
        <v>1613958.0</v>
      </c>
      <c r="T1073" s="18">
        <v>6.2E-7</v>
      </c>
      <c r="U1073" s="16">
        <v>0.0</v>
      </c>
      <c r="V1073" s="16">
        <v>0.0</v>
      </c>
      <c r="W1073" s="14" t="s">
        <v>2978</v>
      </c>
      <c r="X1073" s="17"/>
      <c r="Y1073" s="17"/>
      <c r="Z1073" s="16">
        <v>27.4</v>
      </c>
      <c r="AA1073" s="17"/>
      <c r="AB1073" s="16">
        <v>0.0</v>
      </c>
      <c r="AC1073" s="16">
        <v>0.0</v>
      </c>
      <c r="AD1073" s="16">
        <v>8.89</v>
      </c>
      <c r="AE1073" s="16">
        <v>0.03</v>
      </c>
      <c r="AF1073" s="16">
        <v>0.623</v>
      </c>
      <c r="AG1073" s="16">
        <v>0.0</v>
      </c>
      <c r="AH1073" s="16">
        <v>75034.0</v>
      </c>
      <c r="AI1073" s="16">
        <v>0.0</v>
      </c>
      <c r="AJ1073" s="16">
        <v>0.0</v>
      </c>
      <c r="AK1073" s="16">
        <v>0.0</v>
      </c>
      <c r="AL1073" s="16">
        <v>60008.0</v>
      </c>
      <c r="AM1073" s="16">
        <v>0.0</v>
      </c>
      <c r="AN1073" s="16">
        <v>0.0</v>
      </c>
      <c r="AO1073" s="16">
        <v>0.0</v>
      </c>
      <c r="AP1073" s="16">
        <v>29598.0</v>
      </c>
      <c r="AQ1073" s="16">
        <v>0.0</v>
      </c>
      <c r="AR1073" s="16">
        <v>0.0</v>
      </c>
      <c r="AS1073" s="16">
        <v>0.0</v>
      </c>
      <c r="AT1073" s="16">
        <v>44872.0</v>
      </c>
      <c r="AU1073" s="16">
        <v>0.0</v>
      </c>
      <c r="AV1073" s="16">
        <v>0.0</v>
      </c>
      <c r="AW1073" s="16">
        <v>0.0</v>
      </c>
      <c r="AX1073" s="16">
        <v>64024.0</v>
      </c>
      <c r="AY1073" s="16">
        <v>0.0</v>
      </c>
      <c r="AZ1073" s="16">
        <v>0.0</v>
      </c>
      <c r="BA1073" s="16">
        <v>0.0</v>
      </c>
      <c r="BB1073" s="16">
        <v>6062.0</v>
      </c>
      <c r="BC1073" s="16">
        <v>0.0</v>
      </c>
      <c r="BD1073" s="16">
        <v>0.0</v>
      </c>
      <c r="BE1073" s="16">
        <v>1.0</v>
      </c>
      <c r="BF1073" s="16">
        <v>1179870.0</v>
      </c>
      <c r="BG1073" s="16">
        <v>0.0</v>
      </c>
      <c r="BH1073" s="16">
        <v>0.0</v>
      </c>
      <c r="BI1073" s="16">
        <v>0.0</v>
      </c>
      <c r="BJ1073" s="16">
        <v>912.0</v>
      </c>
      <c r="BK1073" s="16">
        <v>0.0</v>
      </c>
      <c r="BL1073" s="16">
        <v>0.0</v>
      </c>
      <c r="BM1073" s="16">
        <v>0.0</v>
      </c>
      <c r="BN1073" s="16">
        <v>91076.0</v>
      </c>
      <c r="BO1073" s="16">
        <v>0.0</v>
      </c>
      <c r="BP1073" s="16">
        <v>0.0</v>
      </c>
      <c r="BQ1073" s="16">
        <v>0.0</v>
      </c>
      <c r="BR1073" s="16">
        <v>62502.0</v>
      </c>
      <c r="BS1073" s="16">
        <v>0.0</v>
      </c>
      <c r="BT1073" s="16">
        <v>0.0</v>
      </c>
    </row>
    <row r="1074">
      <c r="A1074" s="14" t="s">
        <v>8689</v>
      </c>
      <c r="B1074" s="16">
        <v>11.0</v>
      </c>
      <c r="C1074" s="16">
        <v>4082889.0</v>
      </c>
      <c r="D1074" s="14" t="s">
        <v>8690</v>
      </c>
      <c r="E1074" s="14" t="s">
        <v>2630</v>
      </c>
      <c r="F1074" s="14" t="s">
        <v>2631</v>
      </c>
      <c r="G1074" s="14" t="s">
        <v>6733</v>
      </c>
      <c r="H1074" s="14" t="s">
        <v>21</v>
      </c>
      <c r="I1074" s="14" t="s">
        <v>2978</v>
      </c>
      <c r="J1074" s="14" t="s">
        <v>4845</v>
      </c>
      <c r="K1074" s="14" t="s">
        <v>8691</v>
      </c>
      <c r="L1074" s="14" t="s">
        <v>8691</v>
      </c>
      <c r="M1074" s="14" t="s">
        <v>8692</v>
      </c>
      <c r="N1074" s="14" t="s">
        <v>409</v>
      </c>
      <c r="P1074" s="17"/>
      <c r="Q1074" s="17"/>
      <c r="R1074" s="16">
        <v>1.0</v>
      </c>
      <c r="S1074" s="16">
        <v>1613962.0</v>
      </c>
      <c r="T1074" s="18">
        <v>6.2E-7</v>
      </c>
      <c r="U1074" s="16">
        <v>0.0</v>
      </c>
      <c r="V1074" s="16">
        <v>0.0</v>
      </c>
      <c r="W1074" s="14" t="s">
        <v>2978</v>
      </c>
      <c r="X1074" s="17"/>
      <c r="Y1074" s="17"/>
      <c r="Z1074" s="16">
        <v>25.2</v>
      </c>
      <c r="AA1074" s="16">
        <v>0.409</v>
      </c>
      <c r="AB1074" s="16">
        <v>0.09</v>
      </c>
      <c r="AC1074" s="16">
        <v>-0.14</v>
      </c>
      <c r="AD1074" s="16">
        <v>6.33</v>
      </c>
      <c r="AE1074" s="16">
        <v>0.1</v>
      </c>
      <c r="AF1074" s="16">
        <v>0.574</v>
      </c>
      <c r="AG1074" s="16">
        <v>0.0</v>
      </c>
      <c r="AH1074" s="16">
        <v>74914.0</v>
      </c>
      <c r="AI1074" s="16">
        <v>0.0</v>
      </c>
      <c r="AJ1074" s="16">
        <v>0.0</v>
      </c>
      <c r="AK1074" s="16">
        <v>1.0</v>
      </c>
      <c r="AL1074" s="16">
        <v>60008.0</v>
      </c>
      <c r="AM1074" s="16">
        <v>0.0</v>
      </c>
      <c r="AN1074" s="16">
        <v>0.0</v>
      </c>
      <c r="AO1074" s="16">
        <v>0.0</v>
      </c>
      <c r="AP1074" s="16">
        <v>29606.0</v>
      </c>
      <c r="AQ1074" s="16">
        <v>0.0</v>
      </c>
      <c r="AR1074" s="16">
        <v>0.0</v>
      </c>
      <c r="AS1074" s="16">
        <v>0.0</v>
      </c>
      <c r="AT1074" s="16">
        <v>44884.0</v>
      </c>
      <c r="AU1074" s="16">
        <v>0.0</v>
      </c>
      <c r="AV1074" s="16">
        <v>0.0</v>
      </c>
      <c r="AW1074" s="16">
        <v>0.0</v>
      </c>
      <c r="AX1074" s="16">
        <v>64032.0</v>
      </c>
      <c r="AY1074" s="16">
        <v>0.0</v>
      </c>
      <c r="AZ1074" s="16">
        <v>0.0</v>
      </c>
      <c r="BA1074" s="16">
        <v>0.0</v>
      </c>
      <c r="BB1074" s="16">
        <v>6084.0</v>
      </c>
      <c r="BC1074" s="16">
        <v>0.0</v>
      </c>
      <c r="BD1074" s="16">
        <v>0.0</v>
      </c>
      <c r="BE1074" s="16">
        <v>0.0</v>
      </c>
      <c r="BF1074" s="16">
        <v>1179960.0</v>
      </c>
      <c r="BG1074" s="16">
        <v>0.0</v>
      </c>
      <c r="BH1074" s="16">
        <v>0.0</v>
      </c>
      <c r="BI1074" s="16">
        <v>0.0</v>
      </c>
      <c r="BJ1074" s="16">
        <v>912.0</v>
      </c>
      <c r="BK1074" s="16">
        <v>0.0</v>
      </c>
      <c r="BL1074" s="16">
        <v>0.0</v>
      </c>
      <c r="BM1074" s="16">
        <v>0.0</v>
      </c>
      <c r="BN1074" s="16">
        <v>91080.0</v>
      </c>
      <c r="BO1074" s="16">
        <v>0.0</v>
      </c>
      <c r="BP1074" s="16">
        <v>0.0</v>
      </c>
      <c r="BQ1074" s="16">
        <v>0.0</v>
      </c>
      <c r="BR1074" s="16">
        <v>62482.0</v>
      </c>
      <c r="BS1074" s="16">
        <v>0.0</v>
      </c>
      <c r="BT1074" s="16">
        <v>0.0</v>
      </c>
    </row>
    <row r="1075">
      <c r="A1075" s="14" t="s">
        <v>8693</v>
      </c>
      <c r="B1075" s="16">
        <v>11.0</v>
      </c>
      <c r="C1075" s="16">
        <v>3856406.0</v>
      </c>
      <c r="D1075" s="17"/>
      <c r="E1075" s="14" t="s">
        <v>2631</v>
      </c>
      <c r="F1075" s="14" t="s">
        <v>2621</v>
      </c>
      <c r="G1075" s="14" t="s">
        <v>5166</v>
      </c>
      <c r="H1075" s="14" t="s">
        <v>2978</v>
      </c>
      <c r="I1075" s="14" t="s">
        <v>21</v>
      </c>
      <c r="J1075" s="14" t="s">
        <v>4845</v>
      </c>
      <c r="K1075" s="14" t="s">
        <v>8694</v>
      </c>
      <c r="L1075" s="14" t="s">
        <v>8694</v>
      </c>
      <c r="M1075" s="14" t="s">
        <v>8695</v>
      </c>
      <c r="N1075" s="14" t="s">
        <v>409</v>
      </c>
      <c r="P1075" s="17"/>
      <c r="Q1075" s="17"/>
      <c r="R1075" s="16">
        <v>1.0</v>
      </c>
      <c r="S1075" s="16">
        <v>1613966.0</v>
      </c>
      <c r="T1075" s="18">
        <v>6.2E-7</v>
      </c>
      <c r="U1075" s="16">
        <v>0.0</v>
      </c>
      <c r="V1075" s="16">
        <v>0.0</v>
      </c>
      <c r="W1075" s="14" t="s">
        <v>2978</v>
      </c>
      <c r="X1075" s="17"/>
      <c r="Y1075" s="17"/>
      <c r="Z1075" s="16">
        <v>21.4</v>
      </c>
      <c r="AA1075" s="17"/>
      <c r="AB1075" s="16">
        <v>0.0</v>
      </c>
      <c r="AC1075" s="16">
        <v>0.0</v>
      </c>
      <c r="AD1075" s="16">
        <v>8.78</v>
      </c>
      <c r="AE1075" s="16">
        <v>1.0</v>
      </c>
      <c r="AF1075" s="16">
        <v>0.02</v>
      </c>
      <c r="AG1075" s="16">
        <v>0.0</v>
      </c>
      <c r="AH1075" s="16">
        <v>75060.0</v>
      </c>
      <c r="AI1075" s="16">
        <v>0.0</v>
      </c>
      <c r="AJ1075" s="16">
        <v>0.0</v>
      </c>
      <c r="AK1075" s="16">
        <v>0.0</v>
      </c>
      <c r="AL1075" s="16">
        <v>60032.0</v>
      </c>
      <c r="AM1075" s="16">
        <v>0.0</v>
      </c>
      <c r="AN1075" s="16">
        <v>0.0</v>
      </c>
      <c r="AO1075" s="16">
        <v>0.0</v>
      </c>
      <c r="AP1075" s="16">
        <v>29598.0</v>
      </c>
      <c r="AQ1075" s="16">
        <v>0.0</v>
      </c>
      <c r="AR1075" s="16">
        <v>0.0</v>
      </c>
      <c r="AS1075" s="16">
        <v>0.0</v>
      </c>
      <c r="AT1075" s="16">
        <v>44880.0</v>
      </c>
      <c r="AU1075" s="16">
        <v>0.0</v>
      </c>
      <c r="AV1075" s="16">
        <v>0.0</v>
      </c>
      <c r="AW1075" s="16">
        <v>0.0</v>
      </c>
      <c r="AX1075" s="16">
        <v>63870.0</v>
      </c>
      <c r="AY1075" s="16">
        <v>0.0</v>
      </c>
      <c r="AZ1075" s="16">
        <v>0.0</v>
      </c>
      <c r="BA1075" s="16">
        <v>0.0</v>
      </c>
      <c r="BB1075" s="16">
        <v>6060.0</v>
      </c>
      <c r="BC1075" s="16">
        <v>0.0</v>
      </c>
      <c r="BD1075" s="16">
        <v>0.0</v>
      </c>
      <c r="BE1075" s="16">
        <v>1.0</v>
      </c>
      <c r="BF1075" s="16">
        <v>1179964.0</v>
      </c>
      <c r="BG1075" s="16">
        <v>0.0</v>
      </c>
      <c r="BH1075" s="16">
        <v>0.0</v>
      </c>
      <c r="BI1075" s="16">
        <v>0.0</v>
      </c>
      <c r="BJ1075" s="16">
        <v>912.0</v>
      </c>
      <c r="BK1075" s="16">
        <v>0.0</v>
      </c>
      <c r="BL1075" s="16">
        <v>0.0</v>
      </c>
      <c r="BM1075" s="16">
        <v>0.0</v>
      </c>
      <c r="BN1075" s="16">
        <v>91088.0</v>
      </c>
      <c r="BO1075" s="16">
        <v>0.0</v>
      </c>
      <c r="BP1075" s="16">
        <v>0.0</v>
      </c>
      <c r="BQ1075" s="16">
        <v>0.0</v>
      </c>
      <c r="BR1075" s="16">
        <v>62502.0</v>
      </c>
      <c r="BS1075" s="16">
        <v>0.0</v>
      </c>
      <c r="BT1075" s="16">
        <v>0.0</v>
      </c>
    </row>
    <row r="1076">
      <c r="A1076" s="14" t="s">
        <v>8696</v>
      </c>
      <c r="B1076" s="16">
        <v>11.0</v>
      </c>
      <c r="C1076" s="16">
        <v>4082239.0</v>
      </c>
      <c r="D1076" s="14" t="s">
        <v>8697</v>
      </c>
      <c r="E1076" s="14" t="s">
        <v>2630</v>
      </c>
      <c r="F1076" s="14" t="s">
        <v>2631</v>
      </c>
      <c r="G1076" s="14" t="s">
        <v>6733</v>
      </c>
      <c r="H1076" s="14" t="s">
        <v>21</v>
      </c>
      <c r="I1076" s="14" t="s">
        <v>2978</v>
      </c>
      <c r="J1076" s="14" t="s">
        <v>4845</v>
      </c>
      <c r="K1076" s="14" t="s">
        <v>8698</v>
      </c>
      <c r="L1076" s="14" t="s">
        <v>8698</v>
      </c>
      <c r="M1076" s="14" t="s">
        <v>8699</v>
      </c>
      <c r="N1076" s="14" t="s">
        <v>409</v>
      </c>
      <c r="O1076" s="14" t="s">
        <v>410</v>
      </c>
      <c r="P1076" s="16">
        <v>571662.0</v>
      </c>
      <c r="Q1076" s="17"/>
      <c r="R1076" s="16">
        <v>1.0</v>
      </c>
      <c r="S1076" s="16">
        <v>1613966.0</v>
      </c>
      <c r="T1076" s="18">
        <v>6.2E-7</v>
      </c>
      <c r="U1076" s="16">
        <v>0.0</v>
      </c>
      <c r="V1076" s="16">
        <v>0.0</v>
      </c>
      <c r="W1076" s="14" t="s">
        <v>2978</v>
      </c>
      <c r="X1076" s="17"/>
      <c r="Y1076" s="17"/>
      <c r="Z1076" s="16">
        <v>26.0</v>
      </c>
      <c r="AA1076" s="16">
        <v>0.124</v>
      </c>
      <c r="AB1076" s="16">
        <v>0.01</v>
      </c>
      <c r="AC1076" s="16">
        <v>0.01</v>
      </c>
      <c r="AD1076" s="16">
        <v>4.71</v>
      </c>
      <c r="AE1076" s="16">
        <v>0.05</v>
      </c>
      <c r="AF1076" s="16">
        <v>0.073</v>
      </c>
      <c r="AG1076" s="16">
        <v>0.0</v>
      </c>
      <c r="AH1076" s="16">
        <v>74936.0</v>
      </c>
      <c r="AI1076" s="16">
        <v>0.0</v>
      </c>
      <c r="AJ1076" s="16">
        <v>0.0</v>
      </c>
      <c r="AK1076" s="16">
        <v>0.0</v>
      </c>
      <c r="AL1076" s="16">
        <v>60000.0</v>
      </c>
      <c r="AM1076" s="16">
        <v>0.0</v>
      </c>
      <c r="AN1076" s="16">
        <v>0.0</v>
      </c>
      <c r="AO1076" s="16">
        <v>0.0</v>
      </c>
      <c r="AP1076" s="16">
        <v>29608.0</v>
      </c>
      <c r="AQ1076" s="16">
        <v>0.0</v>
      </c>
      <c r="AR1076" s="16">
        <v>0.0</v>
      </c>
      <c r="AS1076" s="16">
        <v>0.0</v>
      </c>
      <c r="AT1076" s="16">
        <v>44886.0</v>
      </c>
      <c r="AU1076" s="16">
        <v>0.0</v>
      </c>
      <c r="AV1076" s="16">
        <v>0.0</v>
      </c>
      <c r="AW1076" s="16">
        <v>0.0</v>
      </c>
      <c r="AX1076" s="16">
        <v>64026.0</v>
      </c>
      <c r="AY1076" s="16">
        <v>0.0</v>
      </c>
      <c r="AZ1076" s="16">
        <v>0.0</v>
      </c>
      <c r="BA1076" s="16">
        <v>0.0</v>
      </c>
      <c r="BB1076" s="16">
        <v>5996.0</v>
      </c>
      <c r="BC1076" s="16">
        <v>0.0</v>
      </c>
      <c r="BD1076" s="16">
        <v>0.0</v>
      </c>
      <c r="BE1076" s="16">
        <v>1.0</v>
      </c>
      <c r="BF1076" s="16">
        <v>1180036.0</v>
      </c>
      <c r="BG1076" s="16">
        <v>0.0</v>
      </c>
      <c r="BH1076" s="16">
        <v>0.0</v>
      </c>
      <c r="BI1076" s="16">
        <v>0.0</v>
      </c>
      <c r="BJ1076" s="16">
        <v>912.0</v>
      </c>
      <c r="BK1076" s="16">
        <v>0.0</v>
      </c>
      <c r="BL1076" s="16">
        <v>0.0</v>
      </c>
      <c r="BM1076" s="16">
        <v>0.0</v>
      </c>
      <c r="BN1076" s="16">
        <v>91090.0</v>
      </c>
      <c r="BO1076" s="16">
        <v>0.0</v>
      </c>
      <c r="BP1076" s="16">
        <v>0.0</v>
      </c>
      <c r="BQ1076" s="16">
        <v>0.0</v>
      </c>
      <c r="BR1076" s="16">
        <v>62476.0</v>
      </c>
      <c r="BS1076" s="16">
        <v>0.0</v>
      </c>
      <c r="BT1076" s="16">
        <v>0.0</v>
      </c>
    </row>
    <row r="1077">
      <c r="A1077" s="14" t="s">
        <v>8700</v>
      </c>
      <c r="B1077" s="16">
        <v>11.0</v>
      </c>
      <c r="C1077" s="16">
        <v>4082887.0</v>
      </c>
      <c r="D1077" s="17"/>
      <c r="E1077" s="14" t="s">
        <v>2631</v>
      </c>
      <c r="F1077" s="14" t="s">
        <v>2630</v>
      </c>
      <c r="G1077" s="14" t="s">
        <v>5166</v>
      </c>
      <c r="H1077" s="14" t="s">
        <v>2978</v>
      </c>
      <c r="I1077" s="14" t="s">
        <v>21</v>
      </c>
      <c r="J1077" s="14" t="s">
        <v>4845</v>
      </c>
      <c r="K1077" s="14" t="s">
        <v>8701</v>
      </c>
      <c r="L1077" s="14" t="s">
        <v>8701</v>
      </c>
      <c r="M1077" s="14" t="s">
        <v>8702</v>
      </c>
      <c r="N1077" s="14" t="s">
        <v>4848</v>
      </c>
      <c r="P1077" s="17"/>
      <c r="Q1077" s="17"/>
      <c r="R1077" s="16">
        <v>1.0</v>
      </c>
      <c r="S1077" s="16">
        <v>1613966.0</v>
      </c>
      <c r="T1077" s="18">
        <v>6.2E-7</v>
      </c>
      <c r="U1077" s="16">
        <v>0.0</v>
      </c>
      <c r="V1077" s="16">
        <v>0.0</v>
      </c>
      <c r="W1077" s="14" t="s">
        <v>2978</v>
      </c>
      <c r="X1077" s="17"/>
      <c r="Y1077" s="17"/>
      <c r="Z1077" s="16">
        <v>8.99</v>
      </c>
      <c r="AA1077" s="16">
        <v>0.178</v>
      </c>
      <c r="AB1077" s="16">
        <v>0.0</v>
      </c>
      <c r="AC1077" s="16">
        <v>-0.1</v>
      </c>
      <c r="AD1077" s="16">
        <v>3.54</v>
      </c>
      <c r="AE1077" s="17"/>
      <c r="AF1077" s="17"/>
      <c r="AG1077" s="16">
        <v>0.0</v>
      </c>
      <c r="AH1077" s="16">
        <v>75016.0</v>
      </c>
      <c r="AI1077" s="16">
        <v>0.0</v>
      </c>
      <c r="AJ1077" s="16">
        <v>0.0</v>
      </c>
      <c r="AK1077" s="16">
        <v>0.0</v>
      </c>
      <c r="AL1077" s="16">
        <v>60022.0</v>
      </c>
      <c r="AM1077" s="16">
        <v>0.0</v>
      </c>
      <c r="AN1077" s="16">
        <v>0.0</v>
      </c>
      <c r="AO1077" s="16">
        <v>0.0</v>
      </c>
      <c r="AP1077" s="16">
        <v>29606.0</v>
      </c>
      <c r="AQ1077" s="16">
        <v>0.0</v>
      </c>
      <c r="AR1077" s="16">
        <v>0.0</v>
      </c>
      <c r="AS1077" s="16">
        <v>0.0</v>
      </c>
      <c r="AT1077" s="16">
        <v>44874.0</v>
      </c>
      <c r="AU1077" s="16">
        <v>0.0</v>
      </c>
      <c r="AV1077" s="16">
        <v>0.0</v>
      </c>
      <c r="AW1077" s="16">
        <v>0.0</v>
      </c>
      <c r="AX1077" s="16">
        <v>64020.0</v>
      </c>
      <c r="AY1077" s="16">
        <v>0.0</v>
      </c>
      <c r="AZ1077" s="16">
        <v>0.0</v>
      </c>
      <c r="BA1077" s="16">
        <v>0.0</v>
      </c>
      <c r="BB1077" s="16">
        <v>6062.0</v>
      </c>
      <c r="BC1077" s="16">
        <v>0.0</v>
      </c>
      <c r="BD1077" s="16">
        <v>0.0</v>
      </c>
      <c r="BE1077" s="16">
        <v>1.0</v>
      </c>
      <c r="BF1077" s="16">
        <v>1179872.0</v>
      </c>
      <c r="BG1077" s="16">
        <v>0.0</v>
      </c>
      <c r="BH1077" s="16">
        <v>0.0</v>
      </c>
      <c r="BI1077" s="16">
        <v>0.0</v>
      </c>
      <c r="BJ1077" s="16">
        <v>912.0</v>
      </c>
      <c r="BK1077" s="16">
        <v>0.0</v>
      </c>
      <c r="BL1077" s="16">
        <v>0.0</v>
      </c>
      <c r="BM1077" s="16">
        <v>0.0</v>
      </c>
      <c r="BN1077" s="16">
        <v>91088.0</v>
      </c>
      <c r="BO1077" s="16">
        <v>0.0</v>
      </c>
      <c r="BP1077" s="16">
        <v>0.0</v>
      </c>
      <c r="BQ1077" s="16">
        <v>0.0</v>
      </c>
      <c r="BR1077" s="16">
        <v>62494.0</v>
      </c>
      <c r="BS1077" s="16">
        <v>0.0</v>
      </c>
      <c r="BT1077" s="16">
        <v>0.0</v>
      </c>
    </row>
    <row r="1078">
      <c r="A1078" s="14" t="s">
        <v>8703</v>
      </c>
      <c r="B1078" s="16">
        <v>11.0</v>
      </c>
      <c r="C1078" s="16">
        <v>4082212.0</v>
      </c>
      <c r="D1078" s="14" t="s">
        <v>8704</v>
      </c>
      <c r="E1078" s="14" t="s">
        <v>2630</v>
      </c>
      <c r="F1078" s="14" t="s">
        <v>2622</v>
      </c>
      <c r="G1078" s="14" t="s">
        <v>6733</v>
      </c>
      <c r="H1078" s="14" t="s">
        <v>21</v>
      </c>
      <c r="I1078" s="14" t="s">
        <v>2978</v>
      </c>
      <c r="J1078" s="14" t="s">
        <v>4845</v>
      </c>
      <c r="K1078" s="14" t="s">
        <v>8705</v>
      </c>
      <c r="L1078" s="14" t="s">
        <v>8705</v>
      </c>
      <c r="M1078" s="14" t="s">
        <v>8706</v>
      </c>
      <c r="N1078" s="14" t="s">
        <v>409</v>
      </c>
      <c r="P1078" s="17"/>
      <c r="Q1078" s="17"/>
      <c r="R1078" s="16">
        <v>1.0</v>
      </c>
      <c r="S1078" s="16">
        <v>1613968.0</v>
      </c>
      <c r="T1078" s="18">
        <v>6.2E-7</v>
      </c>
      <c r="U1078" s="16">
        <v>0.0</v>
      </c>
      <c r="V1078" s="16">
        <v>0.0</v>
      </c>
      <c r="W1078" s="14" t="s">
        <v>2978</v>
      </c>
      <c r="X1078" s="17"/>
      <c r="Y1078" s="17"/>
      <c r="Z1078" s="16">
        <v>26.6</v>
      </c>
      <c r="AA1078" s="17"/>
      <c r="AB1078" s="16">
        <v>0.0</v>
      </c>
      <c r="AC1078" s="16">
        <v>-0.01</v>
      </c>
      <c r="AD1078" s="16">
        <v>6.33</v>
      </c>
      <c r="AE1078" s="17"/>
      <c r="AF1078" s="17"/>
      <c r="AG1078" s="16">
        <v>1.0</v>
      </c>
      <c r="AH1078" s="16">
        <v>74920.0</v>
      </c>
      <c r="AI1078" s="16">
        <v>0.0</v>
      </c>
      <c r="AJ1078" s="16">
        <v>0.0</v>
      </c>
      <c r="AK1078" s="16">
        <v>0.0</v>
      </c>
      <c r="AL1078" s="16">
        <v>60006.0</v>
      </c>
      <c r="AM1078" s="16">
        <v>0.0</v>
      </c>
      <c r="AN1078" s="16">
        <v>0.0</v>
      </c>
      <c r="AO1078" s="16">
        <v>0.0</v>
      </c>
      <c r="AP1078" s="16">
        <v>29606.0</v>
      </c>
      <c r="AQ1078" s="16">
        <v>0.0</v>
      </c>
      <c r="AR1078" s="16">
        <v>0.0</v>
      </c>
      <c r="AS1078" s="16">
        <v>0.0</v>
      </c>
      <c r="AT1078" s="16">
        <v>44892.0</v>
      </c>
      <c r="AU1078" s="16">
        <v>0.0</v>
      </c>
      <c r="AV1078" s="16">
        <v>0.0</v>
      </c>
      <c r="AW1078" s="16">
        <v>0.0</v>
      </c>
      <c r="AX1078" s="16">
        <v>64026.0</v>
      </c>
      <c r="AY1078" s="16">
        <v>0.0</v>
      </c>
      <c r="AZ1078" s="16">
        <v>0.0</v>
      </c>
      <c r="BA1078" s="16">
        <v>0.0</v>
      </c>
      <c r="BB1078" s="16">
        <v>6014.0</v>
      </c>
      <c r="BC1078" s="16">
        <v>0.0</v>
      </c>
      <c r="BD1078" s="16">
        <v>0.0</v>
      </c>
      <c r="BE1078" s="16">
        <v>0.0</v>
      </c>
      <c r="BF1078" s="16">
        <v>1180040.0</v>
      </c>
      <c r="BG1078" s="16">
        <v>0.0</v>
      </c>
      <c r="BH1078" s="16">
        <v>0.0</v>
      </c>
      <c r="BI1078" s="16">
        <v>0.0</v>
      </c>
      <c r="BJ1078" s="16">
        <v>912.0</v>
      </c>
      <c r="BK1078" s="16">
        <v>0.0</v>
      </c>
      <c r="BL1078" s="16">
        <v>0.0</v>
      </c>
      <c r="BM1078" s="16">
        <v>0.0</v>
      </c>
      <c r="BN1078" s="16">
        <v>91074.0</v>
      </c>
      <c r="BO1078" s="16">
        <v>0.0</v>
      </c>
      <c r="BP1078" s="16">
        <v>0.0</v>
      </c>
      <c r="BQ1078" s="16">
        <v>0.0</v>
      </c>
      <c r="BR1078" s="16">
        <v>62478.0</v>
      </c>
      <c r="BS1078" s="16">
        <v>0.0</v>
      </c>
      <c r="BT1078" s="16">
        <v>0.0</v>
      </c>
    </row>
    <row r="1079">
      <c r="A1079" s="14" t="s">
        <v>8707</v>
      </c>
      <c r="B1079" s="16">
        <v>11.0</v>
      </c>
      <c r="C1079" s="16">
        <v>4059333.0</v>
      </c>
      <c r="D1079" s="14" t="s">
        <v>5703</v>
      </c>
      <c r="E1079" s="14" t="s">
        <v>2622</v>
      </c>
      <c r="F1079" s="14" t="s">
        <v>2630</v>
      </c>
      <c r="G1079" s="14" t="s">
        <v>5166</v>
      </c>
      <c r="H1079" s="14" t="s">
        <v>2978</v>
      </c>
      <c r="I1079" s="14" t="s">
        <v>21</v>
      </c>
      <c r="J1079" s="14" t="s">
        <v>4845</v>
      </c>
      <c r="K1079" s="14" t="s">
        <v>8708</v>
      </c>
      <c r="L1079" s="14" t="s">
        <v>8708</v>
      </c>
      <c r="M1079" s="14" t="s">
        <v>8709</v>
      </c>
      <c r="N1079" s="14" t="s">
        <v>4848</v>
      </c>
      <c r="P1079" s="17"/>
      <c r="Q1079" s="17"/>
      <c r="R1079" s="16">
        <v>1.0</v>
      </c>
      <c r="S1079" s="16">
        <v>1613980.0</v>
      </c>
      <c r="T1079" s="18">
        <v>6.2E-7</v>
      </c>
      <c r="U1079" s="16">
        <v>0.0</v>
      </c>
      <c r="V1079" s="16">
        <v>0.0</v>
      </c>
      <c r="W1079" s="14" t="s">
        <v>2978</v>
      </c>
      <c r="X1079" s="17"/>
      <c r="Y1079" s="17"/>
      <c r="Z1079" s="16">
        <v>12.0</v>
      </c>
      <c r="AA1079" s="17"/>
      <c r="AB1079" s="16">
        <v>0.0</v>
      </c>
      <c r="AC1079" s="16">
        <v>-0.02</v>
      </c>
      <c r="AD1079" s="16">
        <v>3.51</v>
      </c>
      <c r="AE1079" s="17"/>
      <c r="AF1079" s="17"/>
      <c r="AG1079" s="16">
        <v>0.0</v>
      </c>
      <c r="AH1079" s="16">
        <v>74980.0</v>
      </c>
      <c r="AI1079" s="16">
        <v>0.0</v>
      </c>
      <c r="AJ1079" s="16">
        <v>0.0</v>
      </c>
      <c r="AK1079" s="16">
        <v>0.0</v>
      </c>
      <c r="AL1079" s="16">
        <v>60002.0</v>
      </c>
      <c r="AM1079" s="16">
        <v>0.0</v>
      </c>
      <c r="AN1079" s="16">
        <v>0.0</v>
      </c>
      <c r="AO1079" s="16">
        <v>0.0</v>
      </c>
      <c r="AP1079" s="16">
        <v>29600.0</v>
      </c>
      <c r="AQ1079" s="16">
        <v>0.0</v>
      </c>
      <c r="AR1079" s="16">
        <v>0.0</v>
      </c>
      <c r="AS1079" s="16">
        <v>0.0</v>
      </c>
      <c r="AT1079" s="16">
        <v>44868.0</v>
      </c>
      <c r="AU1079" s="16">
        <v>0.0</v>
      </c>
      <c r="AV1079" s="16">
        <v>0.0</v>
      </c>
      <c r="AW1079" s="16">
        <v>0.0</v>
      </c>
      <c r="AX1079" s="16">
        <v>64010.0</v>
      </c>
      <c r="AY1079" s="16">
        <v>0.0</v>
      </c>
      <c r="AZ1079" s="16">
        <v>0.0</v>
      </c>
      <c r="BA1079" s="16">
        <v>0.0</v>
      </c>
      <c r="BB1079" s="16">
        <v>6062.0</v>
      </c>
      <c r="BC1079" s="16">
        <v>0.0</v>
      </c>
      <c r="BD1079" s="16">
        <v>0.0</v>
      </c>
      <c r="BE1079" s="16">
        <v>0.0</v>
      </c>
      <c r="BF1079" s="16">
        <v>1179972.0</v>
      </c>
      <c r="BG1079" s="16">
        <v>0.0</v>
      </c>
      <c r="BH1079" s="16">
        <v>0.0</v>
      </c>
      <c r="BI1079" s="16">
        <v>0.0</v>
      </c>
      <c r="BJ1079" s="16">
        <v>912.0</v>
      </c>
      <c r="BK1079" s="16">
        <v>0.0</v>
      </c>
      <c r="BL1079" s="16">
        <v>0.0</v>
      </c>
      <c r="BM1079" s="16">
        <v>1.0</v>
      </c>
      <c r="BN1079" s="16">
        <v>91068.0</v>
      </c>
      <c r="BO1079" s="16">
        <v>0.0</v>
      </c>
      <c r="BP1079" s="16">
        <v>0.0</v>
      </c>
      <c r="BQ1079" s="16">
        <v>0.0</v>
      </c>
      <c r="BR1079" s="16">
        <v>62506.0</v>
      </c>
      <c r="BS1079" s="16">
        <v>0.0</v>
      </c>
      <c r="BT1079" s="16">
        <v>0.0</v>
      </c>
    </row>
    <row r="1080">
      <c r="A1080" s="14" t="s">
        <v>8710</v>
      </c>
      <c r="B1080" s="16">
        <v>11.0</v>
      </c>
      <c r="C1080" s="16">
        <v>4070030.0</v>
      </c>
      <c r="D1080" s="14" t="s">
        <v>8711</v>
      </c>
      <c r="E1080" s="14" t="s">
        <v>2621</v>
      </c>
      <c r="F1080" s="14" t="s">
        <v>2630</v>
      </c>
      <c r="G1080" s="14" t="s">
        <v>6733</v>
      </c>
      <c r="H1080" s="14" t="s">
        <v>21</v>
      </c>
      <c r="I1080" s="14" t="s">
        <v>2978</v>
      </c>
      <c r="J1080" s="14" t="s">
        <v>4845</v>
      </c>
      <c r="K1080" s="14" t="s">
        <v>8712</v>
      </c>
      <c r="L1080" s="14" t="s">
        <v>8712</v>
      </c>
      <c r="M1080" s="14" t="s">
        <v>8713</v>
      </c>
      <c r="N1080" s="14" t="s">
        <v>4848</v>
      </c>
      <c r="P1080" s="17"/>
      <c r="Q1080" s="17"/>
      <c r="R1080" s="16">
        <v>1.0</v>
      </c>
      <c r="S1080" s="16">
        <v>1613984.0</v>
      </c>
      <c r="T1080" s="18">
        <v>6.2E-7</v>
      </c>
      <c r="U1080" s="16">
        <v>0.0</v>
      </c>
      <c r="V1080" s="16">
        <v>0.0</v>
      </c>
      <c r="W1080" s="14" t="s">
        <v>2978</v>
      </c>
      <c r="X1080" s="17"/>
      <c r="Y1080" s="17"/>
      <c r="Z1080" s="16">
        <v>7.27</v>
      </c>
      <c r="AA1080" s="17"/>
      <c r="AB1080" s="16">
        <v>0.0</v>
      </c>
      <c r="AC1080" s="16">
        <v>-0.01</v>
      </c>
      <c r="AD1080" s="16">
        <v>0.424</v>
      </c>
      <c r="AE1080" s="17"/>
      <c r="AF1080" s="17"/>
      <c r="AG1080" s="16">
        <v>0.0</v>
      </c>
      <c r="AH1080" s="16">
        <v>74934.0</v>
      </c>
      <c r="AI1080" s="16">
        <v>0.0</v>
      </c>
      <c r="AJ1080" s="16">
        <v>0.0</v>
      </c>
      <c r="AK1080" s="16">
        <v>0.0</v>
      </c>
      <c r="AL1080" s="16">
        <v>60002.0</v>
      </c>
      <c r="AM1080" s="16">
        <v>0.0</v>
      </c>
      <c r="AN1080" s="16">
        <v>0.0</v>
      </c>
      <c r="AO1080" s="16">
        <v>0.0</v>
      </c>
      <c r="AP1080" s="16">
        <v>29606.0</v>
      </c>
      <c r="AQ1080" s="16">
        <v>0.0</v>
      </c>
      <c r="AR1080" s="16">
        <v>0.0</v>
      </c>
      <c r="AS1080" s="16">
        <v>0.0</v>
      </c>
      <c r="AT1080" s="16">
        <v>44898.0</v>
      </c>
      <c r="AU1080" s="16">
        <v>0.0</v>
      </c>
      <c r="AV1080" s="16">
        <v>0.0</v>
      </c>
      <c r="AW1080" s="16">
        <v>0.0</v>
      </c>
      <c r="AX1080" s="16">
        <v>64044.0</v>
      </c>
      <c r="AY1080" s="16">
        <v>0.0</v>
      </c>
      <c r="AZ1080" s="16">
        <v>0.0</v>
      </c>
      <c r="BA1080" s="16">
        <v>0.0</v>
      </c>
      <c r="BB1080" s="16">
        <v>5996.0</v>
      </c>
      <c r="BC1080" s="16">
        <v>0.0</v>
      </c>
      <c r="BD1080" s="16">
        <v>0.0</v>
      </c>
      <c r="BE1080" s="16">
        <v>1.0</v>
      </c>
      <c r="BF1080" s="16">
        <v>1180046.0</v>
      </c>
      <c r="BG1080" s="16">
        <v>0.0</v>
      </c>
      <c r="BH1080" s="16">
        <v>0.0</v>
      </c>
      <c r="BI1080" s="16">
        <v>0.0</v>
      </c>
      <c r="BJ1080" s="16">
        <v>912.0</v>
      </c>
      <c r="BK1080" s="16">
        <v>0.0</v>
      </c>
      <c r="BL1080" s="16">
        <v>0.0</v>
      </c>
      <c r="BM1080" s="16">
        <v>0.0</v>
      </c>
      <c r="BN1080" s="16">
        <v>91070.0</v>
      </c>
      <c r="BO1080" s="16">
        <v>0.0</v>
      </c>
      <c r="BP1080" s="16">
        <v>0.0</v>
      </c>
      <c r="BQ1080" s="16">
        <v>0.0</v>
      </c>
      <c r="BR1080" s="16">
        <v>62476.0</v>
      </c>
      <c r="BS1080" s="16">
        <v>0.0</v>
      </c>
      <c r="BT1080" s="16">
        <v>0.0</v>
      </c>
    </row>
    <row r="1081">
      <c r="A1081" s="14" t="s">
        <v>8714</v>
      </c>
      <c r="B1081" s="16">
        <v>11.0</v>
      </c>
      <c r="C1081" s="16">
        <v>4086554.0</v>
      </c>
      <c r="D1081" s="17"/>
      <c r="E1081" s="14" t="s">
        <v>2631</v>
      </c>
      <c r="F1081" s="14" t="s">
        <v>2621</v>
      </c>
      <c r="G1081" s="14" t="s">
        <v>5166</v>
      </c>
      <c r="H1081" s="14" t="s">
        <v>2978</v>
      </c>
      <c r="I1081" s="14" t="s">
        <v>21</v>
      </c>
      <c r="J1081" s="14" t="s">
        <v>4852</v>
      </c>
      <c r="K1081" s="14" t="s">
        <v>8715</v>
      </c>
      <c r="L1081" s="14" t="s">
        <v>8715</v>
      </c>
      <c r="M1081" s="14" t="s">
        <v>8716</v>
      </c>
      <c r="N1081" s="14" t="s">
        <v>409</v>
      </c>
      <c r="P1081" s="17"/>
      <c r="Q1081" s="17"/>
      <c r="R1081" s="16">
        <v>1.0</v>
      </c>
      <c r="S1081" s="16">
        <v>1613984.0</v>
      </c>
      <c r="T1081" s="18">
        <v>6.2E-7</v>
      </c>
      <c r="U1081" s="16">
        <v>0.0</v>
      </c>
      <c r="V1081" s="16">
        <v>0.0</v>
      </c>
      <c r="W1081" s="14" t="s">
        <v>2978</v>
      </c>
      <c r="X1081" s="17"/>
      <c r="Y1081" s="17"/>
      <c r="Z1081" s="16">
        <v>23.3</v>
      </c>
      <c r="AA1081" s="17"/>
      <c r="AB1081" s="16">
        <v>0.04</v>
      </c>
      <c r="AC1081" s="16">
        <v>-0.06</v>
      </c>
      <c r="AD1081" s="16">
        <v>4.88</v>
      </c>
      <c r="AE1081" s="17"/>
      <c r="AF1081" s="17"/>
      <c r="AG1081" s="16">
        <v>0.0</v>
      </c>
      <c r="AH1081" s="16">
        <v>75040.0</v>
      </c>
      <c r="AI1081" s="16">
        <v>0.0</v>
      </c>
      <c r="AJ1081" s="16">
        <v>0.0</v>
      </c>
      <c r="AK1081" s="16">
        <v>0.0</v>
      </c>
      <c r="AL1081" s="16">
        <v>60018.0</v>
      </c>
      <c r="AM1081" s="16">
        <v>0.0</v>
      </c>
      <c r="AN1081" s="16">
        <v>0.0</v>
      </c>
      <c r="AO1081" s="16">
        <v>0.0</v>
      </c>
      <c r="AP1081" s="16">
        <v>29600.0</v>
      </c>
      <c r="AQ1081" s="16">
        <v>0.0</v>
      </c>
      <c r="AR1081" s="16">
        <v>0.0</v>
      </c>
      <c r="AS1081" s="16">
        <v>0.0</v>
      </c>
      <c r="AT1081" s="16">
        <v>44880.0</v>
      </c>
      <c r="AU1081" s="16">
        <v>0.0</v>
      </c>
      <c r="AV1081" s="16">
        <v>0.0</v>
      </c>
      <c r="AW1081" s="16">
        <v>0.0</v>
      </c>
      <c r="AX1081" s="16">
        <v>63994.0</v>
      </c>
      <c r="AY1081" s="16">
        <v>0.0</v>
      </c>
      <c r="AZ1081" s="16">
        <v>0.0</v>
      </c>
      <c r="BA1081" s="16">
        <v>0.0</v>
      </c>
      <c r="BB1081" s="16">
        <v>6062.0</v>
      </c>
      <c r="BC1081" s="16">
        <v>0.0</v>
      </c>
      <c r="BD1081" s="16">
        <v>0.0</v>
      </c>
      <c r="BE1081" s="16">
        <v>1.0</v>
      </c>
      <c r="BF1081" s="16">
        <v>1179956.0</v>
      </c>
      <c r="BG1081" s="16">
        <v>0.0</v>
      </c>
      <c r="BH1081" s="16">
        <v>0.0</v>
      </c>
      <c r="BI1081" s="16">
        <v>0.0</v>
      </c>
      <c r="BJ1081" s="16">
        <v>912.0</v>
      </c>
      <c r="BK1081" s="16">
        <v>0.0</v>
      </c>
      <c r="BL1081" s="16">
        <v>0.0</v>
      </c>
      <c r="BM1081" s="16">
        <v>0.0</v>
      </c>
      <c r="BN1081" s="16">
        <v>91032.0</v>
      </c>
      <c r="BO1081" s="16">
        <v>0.0</v>
      </c>
      <c r="BP1081" s="16">
        <v>0.0</v>
      </c>
      <c r="BQ1081" s="16">
        <v>0.0</v>
      </c>
      <c r="BR1081" s="16">
        <v>62490.0</v>
      </c>
      <c r="BS1081" s="16">
        <v>0.0</v>
      </c>
      <c r="BT1081" s="16">
        <v>0.0</v>
      </c>
    </row>
    <row r="1082">
      <c r="A1082" s="14" t="s">
        <v>8717</v>
      </c>
      <c r="B1082" s="16">
        <v>11.0</v>
      </c>
      <c r="C1082" s="16">
        <v>4091567.0</v>
      </c>
      <c r="D1082" s="14" t="s">
        <v>8718</v>
      </c>
      <c r="E1082" s="14" t="s">
        <v>2630</v>
      </c>
      <c r="F1082" s="14" t="s">
        <v>2631</v>
      </c>
      <c r="G1082" s="14" t="s">
        <v>6733</v>
      </c>
      <c r="H1082" s="14" t="s">
        <v>21</v>
      </c>
      <c r="I1082" s="14" t="s">
        <v>2978</v>
      </c>
      <c r="J1082" s="14" t="s">
        <v>4845</v>
      </c>
      <c r="K1082" s="14" t="s">
        <v>8719</v>
      </c>
      <c r="L1082" s="14" t="s">
        <v>8719</v>
      </c>
      <c r="M1082" s="14" t="s">
        <v>8720</v>
      </c>
      <c r="N1082" s="14" t="s">
        <v>4848</v>
      </c>
      <c r="P1082" s="17"/>
      <c r="Q1082" s="17"/>
      <c r="R1082" s="16">
        <v>1.0</v>
      </c>
      <c r="S1082" s="16">
        <v>1613992.0</v>
      </c>
      <c r="T1082" s="18">
        <v>6.2E-7</v>
      </c>
      <c r="U1082" s="16">
        <v>0.0</v>
      </c>
      <c r="V1082" s="16">
        <v>0.0</v>
      </c>
      <c r="W1082" s="14" t="s">
        <v>2978</v>
      </c>
      <c r="X1082" s="17"/>
      <c r="Y1082" s="17"/>
      <c r="Z1082" s="16">
        <v>9.17</v>
      </c>
      <c r="AA1082" s="16">
        <v>0.015</v>
      </c>
      <c r="AB1082" s="16">
        <v>0.0</v>
      </c>
      <c r="AC1082" s="16">
        <v>0.0</v>
      </c>
      <c r="AD1082" s="16">
        <v>1.7</v>
      </c>
      <c r="AE1082" s="17"/>
      <c r="AF1082" s="17"/>
      <c r="AG1082" s="16">
        <v>0.0</v>
      </c>
      <c r="AH1082" s="16">
        <v>74894.0</v>
      </c>
      <c r="AI1082" s="16">
        <v>0.0</v>
      </c>
      <c r="AJ1082" s="16">
        <v>0.0</v>
      </c>
      <c r="AK1082" s="16">
        <v>0.0</v>
      </c>
      <c r="AL1082" s="16">
        <v>60002.0</v>
      </c>
      <c r="AM1082" s="16">
        <v>0.0</v>
      </c>
      <c r="AN1082" s="16">
        <v>0.0</v>
      </c>
      <c r="AO1082" s="16">
        <v>0.0</v>
      </c>
      <c r="AP1082" s="16">
        <v>29608.0</v>
      </c>
      <c r="AQ1082" s="16">
        <v>0.0</v>
      </c>
      <c r="AR1082" s="16">
        <v>0.0</v>
      </c>
      <c r="AS1082" s="16">
        <v>1.0</v>
      </c>
      <c r="AT1082" s="16">
        <v>44856.0</v>
      </c>
      <c r="AU1082" s="16">
        <v>0.0</v>
      </c>
      <c r="AV1082" s="16">
        <v>0.0</v>
      </c>
      <c r="AW1082" s="16">
        <v>0.0</v>
      </c>
      <c r="AX1082" s="16">
        <v>64042.0</v>
      </c>
      <c r="AY1082" s="16">
        <v>0.0</v>
      </c>
      <c r="AZ1082" s="16">
        <v>0.0</v>
      </c>
      <c r="BA1082" s="16">
        <v>0.0</v>
      </c>
      <c r="BB1082" s="16">
        <v>6084.0</v>
      </c>
      <c r="BC1082" s="16">
        <v>0.0</v>
      </c>
      <c r="BD1082" s="16">
        <v>0.0</v>
      </c>
      <c r="BE1082" s="16">
        <v>0.0</v>
      </c>
      <c r="BF1082" s="16">
        <v>1180024.0</v>
      </c>
      <c r="BG1082" s="16">
        <v>0.0</v>
      </c>
      <c r="BH1082" s="16">
        <v>0.0</v>
      </c>
      <c r="BI1082" s="16">
        <v>0.0</v>
      </c>
      <c r="BJ1082" s="16">
        <v>910.0</v>
      </c>
      <c r="BK1082" s="16">
        <v>0.0</v>
      </c>
      <c r="BL1082" s="16">
        <v>0.0</v>
      </c>
      <c r="BM1082" s="16">
        <v>0.0</v>
      </c>
      <c r="BN1082" s="16">
        <v>91088.0</v>
      </c>
      <c r="BO1082" s="16">
        <v>0.0</v>
      </c>
      <c r="BP1082" s="16">
        <v>0.0</v>
      </c>
      <c r="BQ1082" s="16">
        <v>0.0</v>
      </c>
      <c r="BR1082" s="16">
        <v>62484.0</v>
      </c>
      <c r="BS1082" s="16">
        <v>0.0</v>
      </c>
      <c r="BT1082" s="16">
        <v>0.0</v>
      </c>
    </row>
    <row r="1083">
      <c r="A1083" s="14" t="s">
        <v>8721</v>
      </c>
      <c r="B1083" s="16">
        <v>11.0</v>
      </c>
      <c r="C1083" s="16">
        <v>4091672.0</v>
      </c>
      <c r="D1083" s="14" t="s">
        <v>8722</v>
      </c>
      <c r="E1083" s="14" t="s">
        <v>2621</v>
      </c>
      <c r="F1083" s="14" t="s">
        <v>2630</v>
      </c>
      <c r="G1083" s="14" t="s">
        <v>6733</v>
      </c>
      <c r="H1083" s="14" t="s">
        <v>21</v>
      </c>
      <c r="I1083" s="14" t="s">
        <v>2978</v>
      </c>
      <c r="J1083" s="14" t="s">
        <v>4845</v>
      </c>
      <c r="K1083" s="14" t="s">
        <v>8723</v>
      </c>
      <c r="L1083" s="14" t="s">
        <v>8723</v>
      </c>
      <c r="M1083" s="14" t="s">
        <v>8724</v>
      </c>
      <c r="N1083" s="14" t="s">
        <v>4848</v>
      </c>
      <c r="P1083" s="17"/>
      <c r="Q1083" s="17"/>
      <c r="R1083" s="16">
        <v>1.0</v>
      </c>
      <c r="S1083" s="16">
        <v>1613992.0</v>
      </c>
      <c r="T1083" s="18">
        <v>6.2E-7</v>
      </c>
      <c r="U1083" s="16">
        <v>0.0</v>
      </c>
      <c r="V1083" s="16">
        <v>0.0</v>
      </c>
      <c r="W1083" s="14" t="s">
        <v>2978</v>
      </c>
      <c r="X1083" s="17"/>
      <c r="Y1083" s="17"/>
      <c r="Z1083" s="16">
        <v>9.05</v>
      </c>
      <c r="AA1083" s="17"/>
      <c r="AB1083" s="16">
        <v>0.0</v>
      </c>
      <c r="AC1083" s="16">
        <v>0.0</v>
      </c>
      <c r="AD1083" s="16">
        <v>2.4</v>
      </c>
      <c r="AE1083" s="17"/>
      <c r="AF1083" s="17"/>
      <c r="AG1083" s="16">
        <v>0.0</v>
      </c>
      <c r="AH1083" s="16">
        <v>74884.0</v>
      </c>
      <c r="AI1083" s="16">
        <v>0.0</v>
      </c>
      <c r="AJ1083" s="16">
        <v>0.0</v>
      </c>
      <c r="AK1083" s="16">
        <v>0.0</v>
      </c>
      <c r="AL1083" s="16">
        <v>59992.0</v>
      </c>
      <c r="AM1083" s="16">
        <v>0.0</v>
      </c>
      <c r="AN1083" s="16">
        <v>0.0</v>
      </c>
      <c r="AO1083" s="16">
        <v>0.0</v>
      </c>
      <c r="AP1083" s="16">
        <v>29608.0</v>
      </c>
      <c r="AQ1083" s="16">
        <v>0.0</v>
      </c>
      <c r="AR1083" s="16">
        <v>0.0</v>
      </c>
      <c r="AS1083" s="16">
        <v>0.0</v>
      </c>
      <c r="AT1083" s="16">
        <v>44890.0</v>
      </c>
      <c r="AU1083" s="16">
        <v>0.0</v>
      </c>
      <c r="AV1083" s="16">
        <v>0.0</v>
      </c>
      <c r="AW1083" s="16">
        <v>0.0</v>
      </c>
      <c r="AX1083" s="16">
        <v>64034.0</v>
      </c>
      <c r="AY1083" s="16">
        <v>0.0</v>
      </c>
      <c r="AZ1083" s="16">
        <v>0.0</v>
      </c>
      <c r="BA1083" s="16">
        <v>0.0</v>
      </c>
      <c r="BB1083" s="16">
        <v>6084.0</v>
      </c>
      <c r="BC1083" s="16">
        <v>0.0</v>
      </c>
      <c r="BD1083" s="16">
        <v>0.0</v>
      </c>
      <c r="BE1083" s="16">
        <v>1.0</v>
      </c>
      <c r="BF1083" s="16">
        <v>1180022.0</v>
      </c>
      <c r="BG1083" s="16">
        <v>0.0</v>
      </c>
      <c r="BH1083" s="16">
        <v>0.0</v>
      </c>
      <c r="BI1083" s="16">
        <v>0.0</v>
      </c>
      <c r="BJ1083" s="16">
        <v>910.0</v>
      </c>
      <c r="BK1083" s="16">
        <v>0.0</v>
      </c>
      <c r="BL1083" s="16">
        <v>0.0</v>
      </c>
      <c r="BM1083" s="16">
        <v>0.0</v>
      </c>
      <c r="BN1083" s="16">
        <v>91082.0</v>
      </c>
      <c r="BO1083" s="16">
        <v>0.0</v>
      </c>
      <c r="BP1083" s="16">
        <v>0.0</v>
      </c>
      <c r="BQ1083" s="16">
        <v>0.0</v>
      </c>
      <c r="BR1083" s="16">
        <v>62486.0</v>
      </c>
      <c r="BS1083" s="16">
        <v>0.0</v>
      </c>
      <c r="BT1083" s="16">
        <v>0.0</v>
      </c>
    </row>
    <row r="1084">
      <c r="A1084" s="14" t="s">
        <v>8725</v>
      </c>
      <c r="B1084" s="16">
        <v>11.0</v>
      </c>
      <c r="C1084" s="16">
        <v>4082288.0</v>
      </c>
      <c r="D1084" s="17"/>
      <c r="E1084" s="14" t="s">
        <v>2631</v>
      </c>
      <c r="F1084" s="14" t="s">
        <v>7767</v>
      </c>
      <c r="G1084" s="14" t="s">
        <v>5166</v>
      </c>
      <c r="H1084" s="14" t="s">
        <v>2978</v>
      </c>
      <c r="I1084" s="14" t="s">
        <v>21</v>
      </c>
      <c r="J1084" s="14" t="s">
        <v>4845</v>
      </c>
      <c r="K1084" s="14" t="s">
        <v>8726</v>
      </c>
      <c r="L1084" s="14" t="s">
        <v>8726</v>
      </c>
      <c r="M1084" s="14" t="s">
        <v>8727</v>
      </c>
      <c r="N1084" s="14" t="s">
        <v>5335</v>
      </c>
      <c r="P1084" s="17"/>
      <c r="Q1084" s="17"/>
      <c r="R1084" s="16">
        <v>1.0</v>
      </c>
      <c r="S1084" s="16">
        <v>1613998.0</v>
      </c>
      <c r="T1084" s="18">
        <v>6.2E-7</v>
      </c>
      <c r="U1084" s="16">
        <v>0.0</v>
      </c>
      <c r="V1084" s="16">
        <v>0.0</v>
      </c>
      <c r="W1084" s="14" t="s">
        <v>2978</v>
      </c>
      <c r="X1084" s="17"/>
      <c r="Y1084" s="17"/>
      <c r="Z1084" s="16">
        <v>32.0</v>
      </c>
      <c r="AA1084" s="17"/>
      <c r="AB1084" s="16">
        <v>0.02</v>
      </c>
      <c r="AC1084" s="16">
        <v>-0.08</v>
      </c>
      <c r="AD1084" s="16">
        <v>7.02</v>
      </c>
      <c r="AE1084" s="17"/>
      <c r="AF1084" s="17"/>
      <c r="AG1084" s="16">
        <v>0.0</v>
      </c>
      <c r="AH1084" s="16">
        <v>75046.0</v>
      </c>
      <c r="AI1084" s="16">
        <v>0.0</v>
      </c>
      <c r="AJ1084" s="16">
        <v>0.0</v>
      </c>
      <c r="AK1084" s="16">
        <v>0.0</v>
      </c>
      <c r="AL1084" s="16">
        <v>60030.0</v>
      </c>
      <c r="AM1084" s="16">
        <v>0.0</v>
      </c>
      <c r="AN1084" s="16">
        <v>0.0</v>
      </c>
      <c r="AO1084" s="16">
        <v>0.0</v>
      </c>
      <c r="AP1084" s="16">
        <v>29608.0</v>
      </c>
      <c r="AQ1084" s="16">
        <v>0.0</v>
      </c>
      <c r="AR1084" s="16">
        <v>0.0</v>
      </c>
      <c r="AS1084" s="16">
        <v>0.0</v>
      </c>
      <c r="AT1084" s="16">
        <v>44886.0</v>
      </c>
      <c r="AU1084" s="16">
        <v>0.0</v>
      </c>
      <c r="AV1084" s="16">
        <v>0.0</v>
      </c>
      <c r="AW1084" s="16">
        <v>0.0</v>
      </c>
      <c r="AX1084" s="16">
        <v>64034.0</v>
      </c>
      <c r="AY1084" s="16">
        <v>0.0</v>
      </c>
      <c r="AZ1084" s="16">
        <v>0.0</v>
      </c>
      <c r="BA1084" s="16">
        <v>0.0</v>
      </c>
      <c r="BB1084" s="16">
        <v>5898.0</v>
      </c>
      <c r="BC1084" s="16">
        <v>0.0</v>
      </c>
      <c r="BD1084" s="16">
        <v>0.0</v>
      </c>
      <c r="BE1084" s="16">
        <v>0.0</v>
      </c>
      <c r="BF1084" s="16">
        <v>1180026.0</v>
      </c>
      <c r="BG1084" s="16">
        <v>0.0</v>
      </c>
      <c r="BH1084" s="16">
        <v>0.0</v>
      </c>
      <c r="BI1084" s="16">
        <v>0.0</v>
      </c>
      <c r="BJ1084" s="16">
        <v>912.0</v>
      </c>
      <c r="BK1084" s="16">
        <v>0.0</v>
      </c>
      <c r="BL1084" s="16">
        <v>0.0</v>
      </c>
      <c r="BM1084" s="16">
        <v>1.0</v>
      </c>
      <c r="BN1084" s="16">
        <v>91072.0</v>
      </c>
      <c r="BO1084" s="16">
        <v>0.0</v>
      </c>
      <c r="BP1084" s="16">
        <v>0.0</v>
      </c>
      <c r="BQ1084" s="16">
        <v>0.0</v>
      </c>
      <c r="BR1084" s="16">
        <v>62486.0</v>
      </c>
      <c r="BS1084" s="16">
        <v>0.0</v>
      </c>
      <c r="BT1084" s="16">
        <v>0.0</v>
      </c>
    </row>
    <row r="1085">
      <c r="A1085" s="14" t="s">
        <v>8728</v>
      </c>
      <c r="B1085" s="16">
        <v>11.0</v>
      </c>
      <c r="C1085" s="16">
        <v>4070191.0</v>
      </c>
      <c r="D1085" s="14" t="s">
        <v>8729</v>
      </c>
      <c r="E1085" s="14" t="s">
        <v>8730</v>
      </c>
      <c r="F1085" s="14" t="s">
        <v>2630</v>
      </c>
      <c r="G1085" s="14" t="s">
        <v>5166</v>
      </c>
      <c r="H1085" s="14" t="s">
        <v>2978</v>
      </c>
      <c r="I1085" s="14" t="s">
        <v>21</v>
      </c>
      <c r="J1085" s="14" t="s">
        <v>4845</v>
      </c>
      <c r="K1085" s="14" t="s">
        <v>8731</v>
      </c>
      <c r="M1085" s="14" t="s">
        <v>8731</v>
      </c>
      <c r="N1085" s="14" t="s">
        <v>4854</v>
      </c>
      <c r="P1085" s="17"/>
      <c r="Q1085" s="17"/>
      <c r="R1085" s="16">
        <v>1.0</v>
      </c>
      <c r="S1085" s="16">
        <v>1614000.0</v>
      </c>
      <c r="T1085" s="18">
        <v>6.2E-7</v>
      </c>
      <c r="U1085" s="16">
        <v>0.0</v>
      </c>
      <c r="V1085" s="16">
        <v>0.0</v>
      </c>
      <c r="W1085" s="14" t="s">
        <v>2978</v>
      </c>
      <c r="X1085" s="17"/>
      <c r="Y1085" s="17"/>
      <c r="Z1085" s="16">
        <v>27.4</v>
      </c>
      <c r="AA1085" s="17"/>
      <c r="AB1085" s="16">
        <v>1.0</v>
      </c>
      <c r="AC1085" s="16">
        <v>-0.92</v>
      </c>
      <c r="AD1085" s="16">
        <v>6.33</v>
      </c>
      <c r="AE1085" s="17"/>
      <c r="AF1085" s="17"/>
      <c r="AG1085" s="16">
        <v>0.0</v>
      </c>
      <c r="AH1085" s="16">
        <v>75040.0</v>
      </c>
      <c r="AI1085" s="16">
        <v>0.0</v>
      </c>
      <c r="AJ1085" s="16">
        <v>0.0</v>
      </c>
      <c r="AK1085" s="16">
        <v>0.0</v>
      </c>
      <c r="AL1085" s="16">
        <v>60008.0</v>
      </c>
      <c r="AM1085" s="16">
        <v>0.0</v>
      </c>
      <c r="AN1085" s="16">
        <v>0.0</v>
      </c>
      <c r="AO1085" s="16">
        <v>0.0</v>
      </c>
      <c r="AP1085" s="16">
        <v>29606.0</v>
      </c>
      <c r="AQ1085" s="16">
        <v>0.0</v>
      </c>
      <c r="AR1085" s="16">
        <v>0.0</v>
      </c>
      <c r="AS1085" s="16">
        <v>0.0</v>
      </c>
      <c r="AT1085" s="16">
        <v>44884.0</v>
      </c>
      <c r="AU1085" s="16">
        <v>0.0</v>
      </c>
      <c r="AV1085" s="16">
        <v>0.0</v>
      </c>
      <c r="AW1085" s="16">
        <v>0.0</v>
      </c>
      <c r="AX1085" s="16">
        <v>64038.0</v>
      </c>
      <c r="AY1085" s="16">
        <v>0.0</v>
      </c>
      <c r="AZ1085" s="16">
        <v>0.0</v>
      </c>
      <c r="BA1085" s="16">
        <v>0.0</v>
      </c>
      <c r="BB1085" s="16">
        <v>5932.0</v>
      </c>
      <c r="BC1085" s="16">
        <v>0.0</v>
      </c>
      <c r="BD1085" s="16">
        <v>0.0</v>
      </c>
      <c r="BE1085" s="16">
        <v>0.0</v>
      </c>
      <c r="BF1085" s="16">
        <v>1180010.0</v>
      </c>
      <c r="BG1085" s="16">
        <v>0.0</v>
      </c>
      <c r="BH1085" s="16">
        <v>0.0</v>
      </c>
      <c r="BI1085" s="16">
        <v>0.0</v>
      </c>
      <c r="BJ1085" s="16">
        <v>912.0</v>
      </c>
      <c r="BK1085" s="16">
        <v>0.0</v>
      </c>
      <c r="BL1085" s="16">
        <v>0.0</v>
      </c>
      <c r="BM1085" s="16">
        <v>1.0</v>
      </c>
      <c r="BN1085" s="16">
        <v>91074.0</v>
      </c>
      <c r="BO1085" s="16">
        <v>0.0</v>
      </c>
      <c r="BP1085" s="16">
        <v>0.0</v>
      </c>
      <c r="BQ1085" s="16">
        <v>0.0</v>
      </c>
      <c r="BR1085" s="16">
        <v>62496.0</v>
      </c>
      <c r="BS1085" s="16">
        <v>0.0</v>
      </c>
      <c r="BT1085" s="16">
        <v>0.0</v>
      </c>
    </row>
    <row r="1086">
      <c r="A1086" s="14" t="s">
        <v>8732</v>
      </c>
      <c r="B1086" s="16">
        <v>11.0</v>
      </c>
      <c r="C1086" s="16">
        <v>4070193.0</v>
      </c>
      <c r="D1086" s="17"/>
      <c r="E1086" s="14" t="s">
        <v>2622</v>
      </c>
      <c r="F1086" s="14" t="s">
        <v>2630</v>
      </c>
      <c r="G1086" s="14" t="s">
        <v>5166</v>
      </c>
      <c r="H1086" s="14" t="s">
        <v>2978</v>
      </c>
      <c r="I1086" s="14" t="s">
        <v>21</v>
      </c>
      <c r="J1086" s="14" t="s">
        <v>4845</v>
      </c>
      <c r="K1086" s="14" t="s">
        <v>8733</v>
      </c>
      <c r="L1086" s="14" t="s">
        <v>8733</v>
      </c>
      <c r="M1086" s="14" t="s">
        <v>8734</v>
      </c>
      <c r="N1086" s="14" t="s">
        <v>409</v>
      </c>
      <c r="P1086" s="17"/>
      <c r="Q1086" s="17"/>
      <c r="R1086" s="16">
        <v>1.0</v>
      </c>
      <c r="S1086" s="16">
        <v>1614004.0</v>
      </c>
      <c r="T1086" s="18">
        <v>6.2E-7</v>
      </c>
      <c r="U1086" s="16">
        <v>0.0</v>
      </c>
      <c r="V1086" s="16">
        <v>0.0</v>
      </c>
      <c r="W1086" s="14" t="s">
        <v>2978</v>
      </c>
      <c r="X1086" s="17"/>
      <c r="Y1086" s="17"/>
      <c r="Z1086" s="16">
        <v>24.5</v>
      </c>
      <c r="AA1086" s="17"/>
      <c r="AB1086" s="16">
        <v>0.0</v>
      </c>
      <c r="AC1086" s="16">
        <v>-0.01</v>
      </c>
      <c r="AD1086" s="16">
        <v>8.9</v>
      </c>
      <c r="AE1086" s="16">
        <v>0.0</v>
      </c>
      <c r="AF1086" s="16">
        <v>0.936</v>
      </c>
      <c r="AG1086" s="16">
        <v>0.0</v>
      </c>
      <c r="AH1086" s="16">
        <v>75042.0</v>
      </c>
      <c r="AI1086" s="16">
        <v>0.0</v>
      </c>
      <c r="AJ1086" s="16">
        <v>0.0</v>
      </c>
      <c r="AK1086" s="16">
        <v>0.0</v>
      </c>
      <c r="AL1086" s="16">
        <v>60018.0</v>
      </c>
      <c r="AM1086" s="16">
        <v>0.0</v>
      </c>
      <c r="AN1086" s="16">
        <v>0.0</v>
      </c>
      <c r="AO1086" s="16">
        <v>0.0</v>
      </c>
      <c r="AP1086" s="16">
        <v>29604.0</v>
      </c>
      <c r="AQ1086" s="16">
        <v>0.0</v>
      </c>
      <c r="AR1086" s="16">
        <v>0.0</v>
      </c>
      <c r="AS1086" s="16">
        <v>0.0</v>
      </c>
      <c r="AT1086" s="16">
        <v>44878.0</v>
      </c>
      <c r="AU1086" s="16">
        <v>0.0</v>
      </c>
      <c r="AV1086" s="16">
        <v>0.0</v>
      </c>
      <c r="AW1086" s="16">
        <v>0.0</v>
      </c>
      <c r="AX1086" s="16">
        <v>64042.0</v>
      </c>
      <c r="AY1086" s="16">
        <v>0.0</v>
      </c>
      <c r="AZ1086" s="16">
        <v>0.0</v>
      </c>
      <c r="BA1086" s="16">
        <v>0.0</v>
      </c>
      <c r="BB1086" s="16">
        <v>5928.0</v>
      </c>
      <c r="BC1086" s="16">
        <v>0.0</v>
      </c>
      <c r="BD1086" s="16">
        <v>0.0</v>
      </c>
      <c r="BE1086" s="16">
        <v>1.0</v>
      </c>
      <c r="BF1086" s="16">
        <v>1180016.0</v>
      </c>
      <c r="BG1086" s="16">
        <v>0.0</v>
      </c>
      <c r="BH1086" s="16">
        <v>0.0</v>
      </c>
      <c r="BI1086" s="16">
        <v>0.0</v>
      </c>
      <c r="BJ1086" s="16">
        <v>912.0</v>
      </c>
      <c r="BK1086" s="16">
        <v>0.0</v>
      </c>
      <c r="BL1086" s="16">
        <v>0.0</v>
      </c>
      <c r="BM1086" s="16">
        <v>0.0</v>
      </c>
      <c r="BN1086" s="16">
        <v>91070.0</v>
      </c>
      <c r="BO1086" s="16">
        <v>0.0</v>
      </c>
      <c r="BP1086" s="16">
        <v>0.0</v>
      </c>
      <c r="BQ1086" s="16">
        <v>0.0</v>
      </c>
      <c r="BR1086" s="16">
        <v>62494.0</v>
      </c>
      <c r="BS1086" s="16">
        <v>0.0</v>
      </c>
      <c r="BT1086" s="16">
        <v>0.0</v>
      </c>
    </row>
    <row r="1087">
      <c r="A1087" s="14" t="s">
        <v>8735</v>
      </c>
      <c r="B1087" s="16">
        <v>11.0</v>
      </c>
      <c r="C1087" s="16">
        <v>4082967.0</v>
      </c>
      <c r="D1087" s="17"/>
      <c r="E1087" s="14" t="s">
        <v>2630</v>
      </c>
      <c r="F1087" s="14" t="s">
        <v>2621</v>
      </c>
      <c r="G1087" s="14" t="s">
        <v>5166</v>
      </c>
      <c r="H1087" s="14" t="s">
        <v>2978</v>
      </c>
      <c r="I1087" s="14" t="s">
        <v>21</v>
      </c>
      <c r="J1087" s="14" t="s">
        <v>4845</v>
      </c>
      <c r="K1087" s="14" t="s">
        <v>8736</v>
      </c>
      <c r="L1087" s="14" t="s">
        <v>8736</v>
      </c>
      <c r="M1087" s="14" t="s">
        <v>8737</v>
      </c>
      <c r="N1087" s="14" t="s">
        <v>409</v>
      </c>
      <c r="P1087" s="17"/>
      <c r="Q1087" s="17"/>
      <c r="R1087" s="16">
        <v>1.0</v>
      </c>
      <c r="S1087" s="16">
        <v>1614004.0</v>
      </c>
      <c r="T1087" s="18">
        <v>6.2E-7</v>
      </c>
      <c r="U1087" s="16">
        <v>0.0</v>
      </c>
      <c r="V1087" s="16">
        <v>0.0</v>
      </c>
      <c r="W1087" s="14" t="s">
        <v>2978</v>
      </c>
      <c r="X1087" s="17"/>
      <c r="Y1087" s="17"/>
      <c r="Z1087" s="16">
        <v>31.0</v>
      </c>
      <c r="AA1087" s="17"/>
      <c r="AB1087" s="16">
        <v>0.03</v>
      </c>
      <c r="AC1087" s="16">
        <v>-0.04</v>
      </c>
      <c r="AD1087" s="16">
        <v>6.33</v>
      </c>
      <c r="AE1087" s="16">
        <v>0.0</v>
      </c>
      <c r="AF1087" s="16">
        <v>0.992</v>
      </c>
      <c r="AG1087" s="16">
        <v>0.0</v>
      </c>
      <c r="AH1087" s="16">
        <v>75040.0</v>
      </c>
      <c r="AI1087" s="16">
        <v>0.0</v>
      </c>
      <c r="AJ1087" s="16">
        <v>0.0</v>
      </c>
      <c r="AK1087" s="16">
        <v>1.0</v>
      </c>
      <c r="AL1087" s="16">
        <v>60024.0</v>
      </c>
      <c r="AM1087" s="16">
        <v>0.0</v>
      </c>
      <c r="AN1087" s="16">
        <v>0.0</v>
      </c>
      <c r="AO1087" s="16">
        <v>0.0</v>
      </c>
      <c r="AP1087" s="16">
        <v>29606.0</v>
      </c>
      <c r="AQ1087" s="16">
        <v>0.0</v>
      </c>
      <c r="AR1087" s="16">
        <v>0.0</v>
      </c>
      <c r="AS1087" s="16">
        <v>0.0</v>
      </c>
      <c r="AT1087" s="16">
        <v>44870.0</v>
      </c>
      <c r="AU1087" s="16">
        <v>0.0</v>
      </c>
      <c r="AV1087" s="16">
        <v>0.0</v>
      </c>
      <c r="AW1087" s="16">
        <v>0.0</v>
      </c>
      <c r="AX1087" s="16">
        <v>64018.0</v>
      </c>
      <c r="AY1087" s="16">
        <v>0.0</v>
      </c>
      <c r="AZ1087" s="16">
        <v>0.0</v>
      </c>
      <c r="BA1087" s="16">
        <v>0.0</v>
      </c>
      <c r="BB1087" s="16">
        <v>6062.0</v>
      </c>
      <c r="BC1087" s="16">
        <v>0.0</v>
      </c>
      <c r="BD1087" s="16">
        <v>0.0</v>
      </c>
      <c r="BE1087" s="16">
        <v>0.0</v>
      </c>
      <c r="BF1087" s="16">
        <v>1179898.0</v>
      </c>
      <c r="BG1087" s="16">
        <v>0.0</v>
      </c>
      <c r="BH1087" s="16">
        <v>0.0</v>
      </c>
      <c r="BI1087" s="16">
        <v>0.0</v>
      </c>
      <c r="BJ1087" s="16">
        <v>912.0</v>
      </c>
      <c r="BK1087" s="16">
        <v>0.0</v>
      </c>
      <c r="BL1087" s="16">
        <v>0.0</v>
      </c>
      <c r="BM1087" s="16">
        <v>0.0</v>
      </c>
      <c r="BN1087" s="16">
        <v>91064.0</v>
      </c>
      <c r="BO1087" s="16">
        <v>0.0</v>
      </c>
      <c r="BP1087" s="16">
        <v>0.0</v>
      </c>
      <c r="BQ1087" s="16">
        <v>0.0</v>
      </c>
      <c r="BR1087" s="16">
        <v>62510.0</v>
      </c>
      <c r="BS1087" s="16">
        <v>0.0</v>
      </c>
      <c r="BT1087" s="16">
        <v>0.0</v>
      </c>
    </row>
    <row r="1088">
      <c r="A1088" s="14" t="s">
        <v>8738</v>
      </c>
      <c r="B1088" s="16">
        <v>11.0</v>
      </c>
      <c r="C1088" s="16">
        <v>4023902.0</v>
      </c>
      <c r="D1088" s="14" t="s">
        <v>5182</v>
      </c>
      <c r="E1088" s="14" t="s">
        <v>2622</v>
      </c>
      <c r="F1088" s="14" t="s">
        <v>2630</v>
      </c>
      <c r="G1088" s="14" t="s">
        <v>5166</v>
      </c>
      <c r="H1088" s="14" t="s">
        <v>2978</v>
      </c>
      <c r="I1088" s="14" t="s">
        <v>21</v>
      </c>
      <c r="J1088" s="14" t="s">
        <v>4845</v>
      </c>
      <c r="K1088" s="14" t="s">
        <v>8739</v>
      </c>
      <c r="L1088" s="14" t="s">
        <v>8739</v>
      </c>
      <c r="M1088" s="14" t="s">
        <v>8740</v>
      </c>
      <c r="N1088" s="14" t="s">
        <v>409</v>
      </c>
      <c r="P1088" s="17"/>
      <c r="Q1088" s="17"/>
      <c r="R1088" s="16">
        <v>1.0</v>
      </c>
      <c r="S1088" s="16">
        <v>1614006.0</v>
      </c>
      <c r="T1088" s="18">
        <v>6.2E-7</v>
      </c>
      <c r="U1088" s="16">
        <v>0.0</v>
      </c>
      <c r="V1088" s="16">
        <v>0.0</v>
      </c>
      <c r="W1088" s="14" t="s">
        <v>2978</v>
      </c>
      <c r="X1088" s="17"/>
      <c r="Y1088" s="17"/>
      <c r="Z1088" s="16">
        <v>23.0</v>
      </c>
      <c r="AA1088" s="17"/>
      <c r="AB1088" s="16">
        <v>0.0</v>
      </c>
      <c r="AC1088" s="16">
        <v>0.0</v>
      </c>
      <c r="AD1088" s="16">
        <v>1.15</v>
      </c>
      <c r="AE1088" s="16">
        <v>0.01</v>
      </c>
      <c r="AF1088" s="16">
        <v>0.776</v>
      </c>
      <c r="AG1088" s="16">
        <v>0.0</v>
      </c>
      <c r="AH1088" s="16">
        <v>75004.0</v>
      </c>
      <c r="AI1088" s="16">
        <v>0.0</v>
      </c>
      <c r="AJ1088" s="16">
        <v>0.0</v>
      </c>
      <c r="AK1088" s="16">
        <v>0.0</v>
      </c>
      <c r="AL1088" s="16">
        <v>60018.0</v>
      </c>
      <c r="AM1088" s="16">
        <v>0.0</v>
      </c>
      <c r="AN1088" s="16">
        <v>0.0</v>
      </c>
      <c r="AO1088" s="16">
        <v>1.0</v>
      </c>
      <c r="AP1088" s="16">
        <v>29602.0</v>
      </c>
      <c r="AQ1088" s="16">
        <v>0.0</v>
      </c>
      <c r="AR1088" s="16">
        <v>0.0</v>
      </c>
      <c r="AS1088" s="16">
        <v>0.0</v>
      </c>
      <c r="AT1088" s="16">
        <v>44868.0</v>
      </c>
      <c r="AU1088" s="16">
        <v>0.0</v>
      </c>
      <c r="AV1088" s="16">
        <v>0.0</v>
      </c>
      <c r="AW1088" s="16">
        <v>0.0</v>
      </c>
      <c r="AX1088" s="16">
        <v>64010.0</v>
      </c>
      <c r="AY1088" s="16">
        <v>0.0</v>
      </c>
      <c r="AZ1088" s="16">
        <v>0.0</v>
      </c>
      <c r="BA1088" s="16">
        <v>0.0</v>
      </c>
      <c r="BB1088" s="16">
        <v>6062.0</v>
      </c>
      <c r="BC1088" s="16">
        <v>0.0</v>
      </c>
      <c r="BD1088" s="16">
        <v>0.0</v>
      </c>
      <c r="BE1088" s="16">
        <v>0.0</v>
      </c>
      <c r="BF1088" s="16">
        <v>1179960.0</v>
      </c>
      <c r="BG1088" s="16">
        <v>0.0</v>
      </c>
      <c r="BH1088" s="16">
        <v>0.0</v>
      </c>
      <c r="BI1088" s="16">
        <v>0.0</v>
      </c>
      <c r="BJ1088" s="16">
        <v>912.0</v>
      </c>
      <c r="BK1088" s="16">
        <v>0.0</v>
      </c>
      <c r="BL1088" s="16">
        <v>0.0</v>
      </c>
      <c r="BM1088" s="16">
        <v>0.0</v>
      </c>
      <c r="BN1088" s="16">
        <v>91078.0</v>
      </c>
      <c r="BO1088" s="16">
        <v>0.0</v>
      </c>
      <c r="BP1088" s="16">
        <v>0.0</v>
      </c>
      <c r="BQ1088" s="16">
        <v>0.0</v>
      </c>
      <c r="BR1088" s="16">
        <v>62492.0</v>
      </c>
      <c r="BS1088" s="16">
        <v>0.0</v>
      </c>
      <c r="BT1088" s="16">
        <v>0.0</v>
      </c>
    </row>
    <row r="1089">
      <c r="A1089" s="14" t="s">
        <v>8741</v>
      </c>
      <c r="B1089" s="16">
        <v>11.0</v>
      </c>
      <c r="C1089" s="16">
        <v>4086477.0</v>
      </c>
      <c r="D1089" s="14" t="s">
        <v>8742</v>
      </c>
      <c r="E1089" s="14" t="s">
        <v>2622</v>
      </c>
      <c r="F1089" s="14" t="s">
        <v>2621</v>
      </c>
      <c r="G1089" s="14" t="s">
        <v>5166</v>
      </c>
      <c r="H1089" s="14" t="s">
        <v>2978</v>
      </c>
      <c r="I1089" s="14" t="s">
        <v>21</v>
      </c>
      <c r="J1089" s="14" t="s">
        <v>4845</v>
      </c>
      <c r="K1089" s="14" t="s">
        <v>8743</v>
      </c>
      <c r="L1089" s="14" t="s">
        <v>8743</v>
      </c>
      <c r="M1089" s="14" t="s">
        <v>8744</v>
      </c>
      <c r="N1089" s="14" t="s">
        <v>409</v>
      </c>
      <c r="P1089" s="17"/>
      <c r="Q1089" s="17"/>
      <c r="R1089" s="16">
        <v>1.0</v>
      </c>
      <c r="S1089" s="16">
        <v>1614008.0</v>
      </c>
      <c r="T1089" s="18">
        <v>6.2E-7</v>
      </c>
      <c r="U1089" s="16">
        <v>0.0</v>
      </c>
      <c r="V1089" s="16">
        <v>0.0</v>
      </c>
      <c r="W1089" s="14" t="s">
        <v>2978</v>
      </c>
      <c r="X1089" s="17"/>
      <c r="Y1089" s="17"/>
      <c r="Z1089" s="16">
        <v>25.9</v>
      </c>
      <c r="AA1089" s="16">
        <v>0.192</v>
      </c>
      <c r="AB1089" s="16">
        <v>0.11</v>
      </c>
      <c r="AC1089" s="16">
        <v>-0.04</v>
      </c>
      <c r="AD1089" s="16">
        <v>8.85</v>
      </c>
      <c r="AE1089" s="16">
        <v>0.05</v>
      </c>
      <c r="AF1089" s="16">
        <v>0.114</v>
      </c>
      <c r="AG1089" s="16">
        <v>0.0</v>
      </c>
      <c r="AH1089" s="16">
        <v>75044.0</v>
      </c>
      <c r="AI1089" s="16">
        <v>0.0</v>
      </c>
      <c r="AJ1089" s="16">
        <v>0.0</v>
      </c>
      <c r="AK1089" s="16">
        <v>0.0</v>
      </c>
      <c r="AL1089" s="16">
        <v>59994.0</v>
      </c>
      <c r="AM1089" s="16">
        <v>0.0</v>
      </c>
      <c r="AN1089" s="16">
        <v>0.0</v>
      </c>
      <c r="AO1089" s="16">
        <v>0.0</v>
      </c>
      <c r="AP1089" s="16">
        <v>29600.0</v>
      </c>
      <c r="AQ1089" s="16">
        <v>0.0</v>
      </c>
      <c r="AR1089" s="16">
        <v>0.0</v>
      </c>
      <c r="AS1089" s="16">
        <v>0.0</v>
      </c>
      <c r="AT1089" s="16">
        <v>44876.0</v>
      </c>
      <c r="AU1089" s="16">
        <v>0.0</v>
      </c>
      <c r="AV1089" s="16">
        <v>0.0</v>
      </c>
      <c r="AW1089" s="16">
        <v>0.0</v>
      </c>
      <c r="AX1089" s="16">
        <v>64014.0</v>
      </c>
      <c r="AY1089" s="16">
        <v>0.0</v>
      </c>
      <c r="AZ1089" s="16">
        <v>0.0</v>
      </c>
      <c r="BA1089" s="16">
        <v>0.0</v>
      </c>
      <c r="BB1089" s="16">
        <v>6058.0</v>
      </c>
      <c r="BC1089" s="16">
        <v>0.0</v>
      </c>
      <c r="BD1089" s="16">
        <v>0.0</v>
      </c>
      <c r="BE1089" s="16">
        <v>1.0</v>
      </c>
      <c r="BF1089" s="16">
        <v>1179994.0</v>
      </c>
      <c r="BG1089" s="16">
        <v>0.0</v>
      </c>
      <c r="BH1089" s="16">
        <v>0.0</v>
      </c>
      <c r="BI1089" s="16">
        <v>0.0</v>
      </c>
      <c r="BJ1089" s="16">
        <v>912.0</v>
      </c>
      <c r="BK1089" s="16">
        <v>0.0</v>
      </c>
      <c r="BL1089" s="16">
        <v>0.0</v>
      </c>
      <c r="BM1089" s="16">
        <v>0.0</v>
      </c>
      <c r="BN1089" s="16">
        <v>91012.0</v>
      </c>
      <c r="BO1089" s="16">
        <v>0.0</v>
      </c>
      <c r="BP1089" s="16">
        <v>0.0</v>
      </c>
      <c r="BQ1089" s="16">
        <v>0.0</v>
      </c>
      <c r="BR1089" s="16">
        <v>62504.0</v>
      </c>
      <c r="BS1089" s="16">
        <v>0.0</v>
      </c>
      <c r="BT1089" s="16">
        <v>0.0</v>
      </c>
    </row>
    <row r="1090">
      <c r="A1090" s="14" t="s">
        <v>8745</v>
      </c>
      <c r="B1090" s="16">
        <v>11.0</v>
      </c>
      <c r="C1090" s="16">
        <v>4086477.0</v>
      </c>
      <c r="D1090" s="17"/>
      <c r="E1090" s="14" t="s">
        <v>2622</v>
      </c>
      <c r="F1090" s="14" t="s">
        <v>2630</v>
      </c>
      <c r="G1090" s="14" t="s">
        <v>5166</v>
      </c>
      <c r="H1090" s="14" t="s">
        <v>2978</v>
      </c>
      <c r="I1090" s="14" t="s">
        <v>21</v>
      </c>
      <c r="J1090" s="14" t="s">
        <v>4845</v>
      </c>
      <c r="K1090" s="14" t="s">
        <v>8746</v>
      </c>
      <c r="L1090" s="14" t="s">
        <v>8746</v>
      </c>
      <c r="M1090" s="14" t="s">
        <v>8747</v>
      </c>
      <c r="N1090" s="14" t="s">
        <v>409</v>
      </c>
      <c r="P1090" s="17"/>
      <c r="Q1090" s="17"/>
      <c r="R1090" s="16">
        <v>1.0</v>
      </c>
      <c r="S1090" s="16">
        <v>1614008.0</v>
      </c>
      <c r="T1090" s="18">
        <v>6.2E-7</v>
      </c>
      <c r="U1090" s="16">
        <v>0.0</v>
      </c>
      <c r="V1090" s="16">
        <v>0.0</v>
      </c>
      <c r="W1090" s="14" t="s">
        <v>2978</v>
      </c>
      <c r="X1090" s="17"/>
      <c r="Y1090" s="17"/>
      <c r="Z1090" s="16">
        <v>23.1</v>
      </c>
      <c r="AA1090" s="16">
        <v>0.224</v>
      </c>
      <c r="AB1090" s="16">
        <v>0.0</v>
      </c>
      <c r="AC1090" s="16">
        <v>0.0</v>
      </c>
      <c r="AD1090" s="16">
        <v>8.85</v>
      </c>
      <c r="AE1090" s="16">
        <v>0.08</v>
      </c>
      <c r="AF1090" s="16">
        <v>0.039</v>
      </c>
      <c r="AG1090" s="16">
        <v>0.0</v>
      </c>
      <c r="AH1090" s="16">
        <v>75044.0</v>
      </c>
      <c r="AI1090" s="16">
        <v>0.0</v>
      </c>
      <c r="AJ1090" s="16">
        <v>0.0</v>
      </c>
      <c r="AK1090" s="16">
        <v>0.0</v>
      </c>
      <c r="AL1090" s="16">
        <v>59994.0</v>
      </c>
      <c r="AM1090" s="16">
        <v>0.0</v>
      </c>
      <c r="AN1090" s="16">
        <v>0.0</v>
      </c>
      <c r="AO1090" s="16">
        <v>0.0</v>
      </c>
      <c r="AP1090" s="16">
        <v>29600.0</v>
      </c>
      <c r="AQ1090" s="16">
        <v>0.0</v>
      </c>
      <c r="AR1090" s="16">
        <v>0.0</v>
      </c>
      <c r="AS1090" s="16">
        <v>0.0</v>
      </c>
      <c r="AT1090" s="16">
        <v>44876.0</v>
      </c>
      <c r="AU1090" s="16">
        <v>0.0</v>
      </c>
      <c r="AV1090" s="16">
        <v>0.0</v>
      </c>
      <c r="AW1090" s="16">
        <v>0.0</v>
      </c>
      <c r="AX1090" s="16">
        <v>64014.0</v>
      </c>
      <c r="AY1090" s="16">
        <v>0.0</v>
      </c>
      <c r="AZ1090" s="16">
        <v>0.0</v>
      </c>
      <c r="BA1090" s="16">
        <v>0.0</v>
      </c>
      <c r="BB1090" s="16">
        <v>6058.0</v>
      </c>
      <c r="BC1090" s="16">
        <v>0.0</v>
      </c>
      <c r="BD1090" s="16">
        <v>0.0</v>
      </c>
      <c r="BE1090" s="16">
        <v>1.0</v>
      </c>
      <c r="BF1090" s="16">
        <v>1179994.0</v>
      </c>
      <c r="BG1090" s="16">
        <v>0.0</v>
      </c>
      <c r="BH1090" s="16">
        <v>0.0</v>
      </c>
      <c r="BI1090" s="16">
        <v>0.0</v>
      </c>
      <c r="BJ1090" s="16">
        <v>912.0</v>
      </c>
      <c r="BK1090" s="16">
        <v>0.0</v>
      </c>
      <c r="BL1090" s="16">
        <v>0.0</v>
      </c>
      <c r="BM1090" s="16">
        <v>0.0</v>
      </c>
      <c r="BN1090" s="16">
        <v>91012.0</v>
      </c>
      <c r="BO1090" s="16">
        <v>0.0</v>
      </c>
      <c r="BP1090" s="16">
        <v>0.0</v>
      </c>
      <c r="BQ1090" s="16">
        <v>0.0</v>
      </c>
      <c r="BR1090" s="16">
        <v>62504.0</v>
      </c>
      <c r="BS1090" s="16">
        <v>0.0</v>
      </c>
      <c r="BT1090" s="16">
        <v>0.0</v>
      </c>
    </row>
    <row r="1091">
      <c r="A1091" s="14" t="s">
        <v>8748</v>
      </c>
      <c r="B1091" s="16">
        <v>11.0</v>
      </c>
      <c r="C1091" s="16">
        <v>4091402.0</v>
      </c>
      <c r="D1091" s="14" t="s">
        <v>8749</v>
      </c>
      <c r="E1091" s="14" t="s">
        <v>2621</v>
      </c>
      <c r="F1091" s="14" t="s">
        <v>2622</v>
      </c>
      <c r="G1091" s="14" t="s">
        <v>6733</v>
      </c>
      <c r="H1091" s="14" t="s">
        <v>21</v>
      </c>
      <c r="I1091" s="14" t="s">
        <v>2978</v>
      </c>
      <c r="J1091" s="14" t="s">
        <v>4845</v>
      </c>
      <c r="K1091" s="14" t="s">
        <v>8750</v>
      </c>
      <c r="L1091" s="14" t="s">
        <v>8750</v>
      </c>
      <c r="M1091" s="14" t="s">
        <v>8751</v>
      </c>
      <c r="N1091" s="14" t="s">
        <v>4848</v>
      </c>
      <c r="P1091" s="17"/>
      <c r="Q1091" s="17"/>
      <c r="R1091" s="16">
        <v>1.0</v>
      </c>
      <c r="S1091" s="16">
        <v>1614008.0</v>
      </c>
      <c r="T1091" s="18">
        <v>6.2E-7</v>
      </c>
      <c r="U1091" s="16">
        <v>0.0</v>
      </c>
      <c r="V1091" s="16">
        <v>0.0</v>
      </c>
      <c r="W1091" s="14" t="s">
        <v>2978</v>
      </c>
      <c r="X1091" s="17"/>
      <c r="Y1091" s="17"/>
      <c r="Z1091" s="16">
        <v>4.92</v>
      </c>
      <c r="AA1091" s="16">
        <v>0.665</v>
      </c>
      <c r="AB1091" s="16">
        <v>0.0</v>
      </c>
      <c r="AC1091" s="16">
        <v>0.0</v>
      </c>
      <c r="AD1091" s="16">
        <v>-0.815</v>
      </c>
      <c r="AE1091" s="17"/>
      <c r="AF1091" s="17"/>
      <c r="AG1091" s="16">
        <v>0.0</v>
      </c>
      <c r="AH1091" s="16">
        <v>74904.0</v>
      </c>
      <c r="AI1091" s="16">
        <v>0.0</v>
      </c>
      <c r="AJ1091" s="16">
        <v>0.0</v>
      </c>
      <c r="AK1091" s="16">
        <v>1.0</v>
      </c>
      <c r="AL1091" s="16">
        <v>59998.0</v>
      </c>
      <c r="AM1091" s="16">
        <v>0.0</v>
      </c>
      <c r="AN1091" s="16">
        <v>0.0</v>
      </c>
      <c r="AO1091" s="16">
        <v>0.0</v>
      </c>
      <c r="AP1091" s="16">
        <v>29608.0</v>
      </c>
      <c r="AQ1091" s="16">
        <v>0.0</v>
      </c>
      <c r="AR1091" s="16">
        <v>0.0</v>
      </c>
      <c r="AS1091" s="16">
        <v>0.0</v>
      </c>
      <c r="AT1091" s="16">
        <v>44884.0</v>
      </c>
      <c r="AU1091" s="16">
        <v>0.0</v>
      </c>
      <c r="AV1091" s="16">
        <v>0.0</v>
      </c>
      <c r="AW1091" s="16">
        <v>0.0</v>
      </c>
      <c r="AX1091" s="16">
        <v>64026.0</v>
      </c>
      <c r="AY1091" s="16">
        <v>0.0</v>
      </c>
      <c r="AZ1091" s="16">
        <v>0.0</v>
      </c>
      <c r="BA1091" s="16">
        <v>0.0</v>
      </c>
      <c r="BB1091" s="16">
        <v>6084.0</v>
      </c>
      <c r="BC1091" s="16">
        <v>0.0</v>
      </c>
      <c r="BD1091" s="16">
        <v>0.0</v>
      </c>
      <c r="BE1091" s="16">
        <v>0.0</v>
      </c>
      <c r="BF1091" s="16">
        <v>1180038.0</v>
      </c>
      <c r="BG1091" s="16">
        <v>0.0</v>
      </c>
      <c r="BH1091" s="16">
        <v>0.0</v>
      </c>
      <c r="BI1091" s="16">
        <v>0.0</v>
      </c>
      <c r="BJ1091" s="16">
        <v>912.0</v>
      </c>
      <c r="BK1091" s="16">
        <v>0.0</v>
      </c>
      <c r="BL1091" s="16">
        <v>0.0</v>
      </c>
      <c r="BM1091" s="16">
        <v>0.0</v>
      </c>
      <c r="BN1091" s="16">
        <v>91072.0</v>
      </c>
      <c r="BO1091" s="16">
        <v>0.0</v>
      </c>
      <c r="BP1091" s="16">
        <v>0.0</v>
      </c>
      <c r="BQ1091" s="16">
        <v>0.0</v>
      </c>
      <c r="BR1091" s="16">
        <v>62482.0</v>
      </c>
      <c r="BS1091" s="16">
        <v>0.0</v>
      </c>
      <c r="BT1091" s="16">
        <v>0.0</v>
      </c>
    </row>
    <row r="1092">
      <c r="A1092" s="14" t="s">
        <v>8752</v>
      </c>
      <c r="B1092" s="16">
        <v>11.0</v>
      </c>
      <c r="C1092" s="16">
        <v>3967598.0</v>
      </c>
      <c r="D1092" s="14" t="s">
        <v>8753</v>
      </c>
      <c r="E1092" s="14" t="s">
        <v>2630</v>
      </c>
      <c r="F1092" s="14" t="s">
        <v>2622</v>
      </c>
      <c r="G1092" s="14" t="s">
        <v>6733</v>
      </c>
      <c r="H1092" s="14" t="s">
        <v>21</v>
      </c>
      <c r="I1092" s="14" t="s">
        <v>2978</v>
      </c>
      <c r="J1092" s="14" t="s">
        <v>4845</v>
      </c>
      <c r="K1092" s="14" t="s">
        <v>8754</v>
      </c>
      <c r="L1092" s="14" t="s">
        <v>8754</v>
      </c>
      <c r="M1092" s="14" t="s">
        <v>8755</v>
      </c>
      <c r="N1092" s="14" t="s">
        <v>409</v>
      </c>
      <c r="P1092" s="17"/>
      <c r="Q1092" s="17"/>
      <c r="R1092" s="16">
        <v>1.0</v>
      </c>
      <c r="S1092" s="16">
        <v>1614012.0</v>
      </c>
      <c r="T1092" s="18">
        <v>6.2E-7</v>
      </c>
      <c r="U1092" s="16">
        <v>0.0</v>
      </c>
      <c r="V1092" s="16">
        <v>0.0</v>
      </c>
      <c r="W1092" s="14" t="s">
        <v>2978</v>
      </c>
      <c r="X1092" s="17"/>
      <c r="Y1092" s="17"/>
      <c r="Z1092" s="16">
        <v>17.7</v>
      </c>
      <c r="AA1092" s="17"/>
      <c r="AB1092" s="16">
        <v>0.0</v>
      </c>
      <c r="AC1092" s="16">
        <v>0.0</v>
      </c>
      <c r="AD1092" s="16">
        <v>2.37</v>
      </c>
      <c r="AE1092" s="17"/>
      <c r="AF1092" s="17"/>
      <c r="AG1092" s="16">
        <v>0.0</v>
      </c>
      <c r="AH1092" s="16">
        <v>74896.0</v>
      </c>
      <c r="AI1092" s="16">
        <v>0.0</v>
      </c>
      <c r="AJ1092" s="16">
        <v>0.0</v>
      </c>
      <c r="AK1092" s="16">
        <v>0.0</v>
      </c>
      <c r="AL1092" s="16">
        <v>59994.0</v>
      </c>
      <c r="AM1092" s="16">
        <v>0.0</v>
      </c>
      <c r="AN1092" s="16">
        <v>0.0</v>
      </c>
      <c r="AO1092" s="16">
        <v>0.0</v>
      </c>
      <c r="AP1092" s="16">
        <v>29604.0</v>
      </c>
      <c r="AQ1092" s="16">
        <v>0.0</v>
      </c>
      <c r="AR1092" s="16">
        <v>0.0</v>
      </c>
      <c r="AS1092" s="16">
        <v>1.0</v>
      </c>
      <c r="AT1092" s="16">
        <v>44900.0</v>
      </c>
      <c r="AU1092" s="16">
        <v>0.0</v>
      </c>
      <c r="AV1092" s="16">
        <v>0.0</v>
      </c>
      <c r="AW1092" s="16">
        <v>0.0</v>
      </c>
      <c r="AX1092" s="16">
        <v>64028.0</v>
      </c>
      <c r="AY1092" s="16">
        <v>0.0</v>
      </c>
      <c r="AZ1092" s="16">
        <v>0.0</v>
      </c>
      <c r="BA1092" s="16">
        <v>0.0</v>
      </c>
      <c r="BB1092" s="16">
        <v>6084.0</v>
      </c>
      <c r="BC1092" s="16">
        <v>0.0</v>
      </c>
      <c r="BD1092" s="16">
        <v>0.0</v>
      </c>
      <c r="BE1092" s="16">
        <v>0.0</v>
      </c>
      <c r="BF1092" s="16">
        <v>1180036.0</v>
      </c>
      <c r="BG1092" s="16">
        <v>0.0</v>
      </c>
      <c r="BH1092" s="16">
        <v>0.0</v>
      </c>
      <c r="BI1092" s="16">
        <v>0.0</v>
      </c>
      <c r="BJ1092" s="16">
        <v>912.0</v>
      </c>
      <c r="BK1092" s="16">
        <v>0.0</v>
      </c>
      <c r="BL1092" s="16">
        <v>0.0</v>
      </c>
      <c r="BM1092" s="16">
        <v>0.0</v>
      </c>
      <c r="BN1092" s="16">
        <v>91078.0</v>
      </c>
      <c r="BO1092" s="16">
        <v>0.0</v>
      </c>
      <c r="BP1092" s="16">
        <v>0.0</v>
      </c>
      <c r="BQ1092" s="16">
        <v>0.0</v>
      </c>
      <c r="BR1092" s="16">
        <v>62480.0</v>
      </c>
      <c r="BS1092" s="16">
        <v>0.0</v>
      </c>
      <c r="BT1092" s="16">
        <v>0.0</v>
      </c>
    </row>
    <row r="1093">
      <c r="A1093" s="14" t="s">
        <v>8756</v>
      </c>
      <c r="B1093" s="16">
        <v>11.0</v>
      </c>
      <c r="C1093" s="16">
        <v>4091607.0</v>
      </c>
      <c r="D1093" s="14" t="s">
        <v>6232</v>
      </c>
      <c r="E1093" s="14" t="s">
        <v>2631</v>
      </c>
      <c r="F1093" s="14" t="s">
        <v>2622</v>
      </c>
      <c r="G1093" s="14" t="s">
        <v>6733</v>
      </c>
      <c r="H1093" s="14" t="s">
        <v>21</v>
      </c>
      <c r="I1093" s="14" t="s">
        <v>2978</v>
      </c>
      <c r="J1093" s="14" t="s">
        <v>4845</v>
      </c>
      <c r="K1093" s="14" t="s">
        <v>8757</v>
      </c>
      <c r="L1093" s="14" t="s">
        <v>8757</v>
      </c>
      <c r="M1093" s="14" t="s">
        <v>8758</v>
      </c>
      <c r="N1093" s="14" t="s">
        <v>409</v>
      </c>
      <c r="P1093" s="17"/>
      <c r="Q1093" s="17"/>
      <c r="R1093" s="16">
        <v>1.0</v>
      </c>
      <c r="S1093" s="16">
        <v>1614012.0</v>
      </c>
      <c r="T1093" s="18">
        <v>6.2E-7</v>
      </c>
      <c r="U1093" s="16">
        <v>0.0</v>
      </c>
      <c r="V1093" s="16">
        <v>0.0</v>
      </c>
      <c r="W1093" s="14" t="s">
        <v>2978</v>
      </c>
      <c r="X1093" s="17"/>
      <c r="Y1093" s="17"/>
      <c r="Z1093" s="16">
        <v>26.5</v>
      </c>
      <c r="AA1093" s="16">
        <v>0.287</v>
      </c>
      <c r="AB1093" s="16">
        <v>0.0</v>
      </c>
      <c r="AC1093" s="16">
        <v>0.0</v>
      </c>
      <c r="AD1093" s="16">
        <v>8.78</v>
      </c>
      <c r="AE1093" s="17"/>
      <c r="AF1093" s="17"/>
      <c r="AG1093" s="16">
        <v>0.0</v>
      </c>
      <c r="AH1093" s="16">
        <v>74904.0</v>
      </c>
      <c r="AI1093" s="16">
        <v>0.0</v>
      </c>
      <c r="AJ1093" s="16">
        <v>0.0</v>
      </c>
      <c r="AK1093" s="16">
        <v>0.0</v>
      </c>
      <c r="AL1093" s="16">
        <v>59994.0</v>
      </c>
      <c r="AM1093" s="16">
        <v>0.0</v>
      </c>
      <c r="AN1093" s="16">
        <v>0.0</v>
      </c>
      <c r="AO1093" s="16">
        <v>0.0</v>
      </c>
      <c r="AP1093" s="16">
        <v>29606.0</v>
      </c>
      <c r="AQ1093" s="16">
        <v>0.0</v>
      </c>
      <c r="AR1093" s="16">
        <v>0.0</v>
      </c>
      <c r="AS1093" s="16">
        <v>1.0</v>
      </c>
      <c r="AT1093" s="16">
        <v>44886.0</v>
      </c>
      <c r="AU1093" s="16">
        <v>0.0</v>
      </c>
      <c r="AV1093" s="16">
        <v>0.0</v>
      </c>
      <c r="AW1093" s="16">
        <v>0.0</v>
      </c>
      <c r="AX1093" s="16">
        <v>64024.0</v>
      </c>
      <c r="AY1093" s="16">
        <v>0.0</v>
      </c>
      <c r="AZ1093" s="16">
        <v>0.0</v>
      </c>
      <c r="BA1093" s="16">
        <v>0.0</v>
      </c>
      <c r="BB1093" s="16">
        <v>6084.0</v>
      </c>
      <c r="BC1093" s="16">
        <v>0.0</v>
      </c>
      <c r="BD1093" s="16">
        <v>0.0</v>
      </c>
      <c r="BE1093" s="16">
        <v>0.0</v>
      </c>
      <c r="BF1093" s="16">
        <v>1180032.0</v>
      </c>
      <c r="BG1093" s="16">
        <v>0.0</v>
      </c>
      <c r="BH1093" s="16">
        <v>0.0</v>
      </c>
      <c r="BI1093" s="16">
        <v>0.0</v>
      </c>
      <c r="BJ1093" s="16">
        <v>912.0</v>
      </c>
      <c r="BK1093" s="16">
        <v>0.0</v>
      </c>
      <c r="BL1093" s="16">
        <v>0.0</v>
      </c>
      <c r="BM1093" s="16">
        <v>0.0</v>
      </c>
      <c r="BN1093" s="16">
        <v>91092.0</v>
      </c>
      <c r="BO1093" s="16">
        <v>0.0</v>
      </c>
      <c r="BP1093" s="16">
        <v>0.0</v>
      </c>
      <c r="BQ1093" s="16">
        <v>0.0</v>
      </c>
      <c r="BR1093" s="16">
        <v>62478.0</v>
      </c>
      <c r="BS1093" s="16">
        <v>0.0</v>
      </c>
      <c r="BT1093" s="16">
        <v>0.0</v>
      </c>
    </row>
    <row r="1094">
      <c r="A1094" s="14" t="s">
        <v>8759</v>
      </c>
      <c r="B1094" s="16">
        <v>11.0</v>
      </c>
      <c r="C1094" s="16">
        <v>4086499.0</v>
      </c>
      <c r="D1094" s="14" t="s">
        <v>8760</v>
      </c>
      <c r="E1094" s="14" t="s">
        <v>2621</v>
      </c>
      <c r="F1094" s="14" t="s">
        <v>2630</v>
      </c>
      <c r="G1094" s="14" t="s">
        <v>6733</v>
      </c>
      <c r="H1094" s="14" t="s">
        <v>21</v>
      </c>
      <c r="I1094" s="14" t="s">
        <v>2978</v>
      </c>
      <c r="J1094" s="14" t="s">
        <v>4845</v>
      </c>
      <c r="K1094" s="14" t="s">
        <v>8761</v>
      </c>
      <c r="L1094" s="14" t="s">
        <v>8761</v>
      </c>
      <c r="M1094" s="14" t="s">
        <v>8762</v>
      </c>
      <c r="N1094" s="14" t="s">
        <v>4848</v>
      </c>
      <c r="P1094" s="17"/>
      <c r="Q1094" s="17"/>
      <c r="R1094" s="16">
        <v>1.0</v>
      </c>
      <c r="S1094" s="16">
        <v>1614016.0</v>
      </c>
      <c r="T1094" s="18">
        <v>6.2E-7</v>
      </c>
      <c r="U1094" s="16">
        <v>0.0</v>
      </c>
      <c r="V1094" s="16">
        <v>0.0</v>
      </c>
      <c r="W1094" s="14" t="s">
        <v>2978</v>
      </c>
      <c r="X1094" s="17"/>
      <c r="Y1094" s="17"/>
      <c r="Z1094" s="16">
        <v>7.45</v>
      </c>
      <c r="AA1094" s="16">
        <v>0.028</v>
      </c>
      <c r="AB1094" s="16">
        <v>0.0</v>
      </c>
      <c r="AC1094" s="16">
        <v>-0.01</v>
      </c>
      <c r="AD1094" s="16">
        <v>0.606</v>
      </c>
      <c r="AE1094" s="17"/>
      <c r="AF1094" s="17"/>
      <c r="AG1094" s="16">
        <v>0.0</v>
      </c>
      <c r="AH1094" s="16">
        <v>74928.0</v>
      </c>
      <c r="AI1094" s="16">
        <v>0.0</v>
      </c>
      <c r="AJ1094" s="16">
        <v>0.0</v>
      </c>
      <c r="AK1094" s="16">
        <v>0.0</v>
      </c>
      <c r="AL1094" s="16">
        <v>60002.0</v>
      </c>
      <c r="AM1094" s="16">
        <v>0.0</v>
      </c>
      <c r="AN1094" s="16">
        <v>0.0</v>
      </c>
      <c r="AO1094" s="16">
        <v>0.0</v>
      </c>
      <c r="AP1094" s="16">
        <v>29604.0</v>
      </c>
      <c r="AQ1094" s="16">
        <v>0.0</v>
      </c>
      <c r="AR1094" s="16">
        <v>0.0</v>
      </c>
      <c r="AS1094" s="16">
        <v>0.0</v>
      </c>
      <c r="AT1094" s="16">
        <v>44888.0</v>
      </c>
      <c r="AU1094" s="16">
        <v>0.0</v>
      </c>
      <c r="AV1094" s="16">
        <v>0.0</v>
      </c>
      <c r="AW1094" s="16">
        <v>0.0</v>
      </c>
      <c r="AX1094" s="16">
        <v>64028.0</v>
      </c>
      <c r="AY1094" s="16">
        <v>0.0</v>
      </c>
      <c r="AZ1094" s="16">
        <v>0.0</v>
      </c>
      <c r="BA1094" s="16">
        <v>0.0</v>
      </c>
      <c r="BB1094" s="16">
        <v>6084.0</v>
      </c>
      <c r="BC1094" s="16">
        <v>0.0</v>
      </c>
      <c r="BD1094" s="16">
        <v>0.0</v>
      </c>
      <c r="BE1094" s="16">
        <v>1.0</v>
      </c>
      <c r="BF1094" s="16">
        <v>1180020.0</v>
      </c>
      <c r="BG1094" s="16">
        <v>0.0</v>
      </c>
      <c r="BH1094" s="16">
        <v>0.0</v>
      </c>
      <c r="BI1094" s="16">
        <v>0.0</v>
      </c>
      <c r="BJ1094" s="16">
        <v>912.0</v>
      </c>
      <c r="BK1094" s="16">
        <v>0.0</v>
      </c>
      <c r="BL1094" s="16">
        <v>0.0</v>
      </c>
      <c r="BM1094" s="16">
        <v>0.0</v>
      </c>
      <c r="BN1094" s="16">
        <v>91064.0</v>
      </c>
      <c r="BO1094" s="16">
        <v>0.0</v>
      </c>
      <c r="BP1094" s="16">
        <v>0.0</v>
      </c>
      <c r="BQ1094" s="16">
        <v>0.0</v>
      </c>
      <c r="BR1094" s="16">
        <v>62486.0</v>
      </c>
      <c r="BS1094" s="16">
        <v>0.0</v>
      </c>
      <c r="BT1094" s="16">
        <v>0.0</v>
      </c>
    </row>
    <row r="1095">
      <c r="A1095" s="14" t="s">
        <v>8763</v>
      </c>
      <c r="B1095" s="16">
        <v>11.0</v>
      </c>
      <c r="C1095" s="16">
        <v>4070166.0</v>
      </c>
      <c r="D1095" s="14" t="s">
        <v>8764</v>
      </c>
      <c r="E1095" s="14" t="s">
        <v>2622</v>
      </c>
      <c r="F1095" s="14" t="s">
        <v>2630</v>
      </c>
      <c r="G1095" s="14" t="s">
        <v>6733</v>
      </c>
      <c r="H1095" s="14" t="s">
        <v>21</v>
      </c>
      <c r="I1095" s="14" t="s">
        <v>2978</v>
      </c>
      <c r="J1095" s="14" t="s">
        <v>4845</v>
      </c>
      <c r="K1095" s="14" t="s">
        <v>8765</v>
      </c>
      <c r="L1095" s="14" t="s">
        <v>8765</v>
      </c>
      <c r="M1095" s="14" t="s">
        <v>8766</v>
      </c>
      <c r="N1095" s="14" t="s">
        <v>409</v>
      </c>
      <c r="P1095" s="17"/>
      <c r="Q1095" s="17"/>
      <c r="R1095" s="16">
        <v>1.0</v>
      </c>
      <c r="S1095" s="16">
        <v>1614018.0</v>
      </c>
      <c r="T1095" s="18">
        <v>6.2E-7</v>
      </c>
      <c r="U1095" s="16">
        <v>0.0</v>
      </c>
      <c r="V1095" s="16">
        <v>0.0</v>
      </c>
      <c r="W1095" s="14" t="s">
        <v>2978</v>
      </c>
      <c r="X1095" s="17"/>
      <c r="Y1095" s="17"/>
      <c r="Z1095" s="16">
        <v>23.5</v>
      </c>
      <c r="AA1095" s="17"/>
      <c r="AB1095" s="16">
        <v>0.0</v>
      </c>
      <c r="AC1095" s="16">
        <v>0.0</v>
      </c>
      <c r="AD1095" s="16">
        <v>8.9</v>
      </c>
      <c r="AE1095" s="17"/>
      <c r="AF1095" s="17"/>
      <c r="AG1095" s="16">
        <v>0.0</v>
      </c>
      <c r="AH1095" s="16">
        <v>74916.0</v>
      </c>
      <c r="AI1095" s="16">
        <v>0.0</v>
      </c>
      <c r="AJ1095" s="16">
        <v>0.0</v>
      </c>
      <c r="AK1095" s="16">
        <v>0.0</v>
      </c>
      <c r="AL1095" s="16">
        <v>59998.0</v>
      </c>
      <c r="AM1095" s="16">
        <v>0.0</v>
      </c>
      <c r="AN1095" s="16">
        <v>0.0</v>
      </c>
      <c r="AO1095" s="16">
        <v>0.0</v>
      </c>
      <c r="AP1095" s="16">
        <v>29608.0</v>
      </c>
      <c r="AQ1095" s="16">
        <v>0.0</v>
      </c>
      <c r="AR1095" s="16">
        <v>0.0</v>
      </c>
      <c r="AS1095" s="16">
        <v>0.0</v>
      </c>
      <c r="AT1095" s="16">
        <v>44892.0</v>
      </c>
      <c r="AU1095" s="16">
        <v>0.0</v>
      </c>
      <c r="AV1095" s="16">
        <v>0.0</v>
      </c>
      <c r="AW1095" s="16">
        <v>1.0</v>
      </c>
      <c r="AX1095" s="16">
        <v>64026.0</v>
      </c>
      <c r="AY1095" s="16">
        <v>0.0</v>
      </c>
      <c r="AZ1095" s="16">
        <v>0.0</v>
      </c>
      <c r="BA1095" s="16">
        <v>0.0</v>
      </c>
      <c r="BB1095" s="16">
        <v>6054.0</v>
      </c>
      <c r="BC1095" s="16">
        <v>0.0</v>
      </c>
      <c r="BD1095" s="16">
        <v>0.0</v>
      </c>
      <c r="BE1095" s="16">
        <v>0.0</v>
      </c>
      <c r="BF1095" s="16">
        <v>1180044.0</v>
      </c>
      <c r="BG1095" s="16">
        <v>0.0</v>
      </c>
      <c r="BH1095" s="16">
        <v>0.0</v>
      </c>
      <c r="BI1095" s="16">
        <v>0.0</v>
      </c>
      <c r="BJ1095" s="16">
        <v>912.0</v>
      </c>
      <c r="BK1095" s="16">
        <v>0.0</v>
      </c>
      <c r="BL1095" s="16">
        <v>0.0</v>
      </c>
      <c r="BM1095" s="16">
        <v>0.0</v>
      </c>
      <c r="BN1095" s="16">
        <v>91080.0</v>
      </c>
      <c r="BO1095" s="16">
        <v>0.0</v>
      </c>
      <c r="BP1095" s="16">
        <v>0.0</v>
      </c>
      <c r="BQ1095" s="16">
        <v>0.0</v>
      </c>
      <c r="BR1095" s="16">
        <v>62488.0</v>
      </c>
      <c r="BS1095" s="16">
        <v>0.0</v>
      </c>
      <c r="BT1095" s="16">
        <v>0.0</v>
      </c>
    </row>
    <row r="1096">
      <c r="A1096" s="14" t="s">
        <v>8767</v>
      </c>
      <c r="B1096" s="16">
        <v>11.0</v>
      </c>
      <c r="C1096" s="16">
        <v>4091299.0</v>
      </c>
      <c r="D1096" s="17"/>
      <c r="E1096" s="14" t="s">
        <v>2630</v>
      </c>
      <c r="F1096" s="14" t="s">
        <v>2631</v>
      </c>
      <c r="G1096" s="14" t="s">
        <v>5166</v>
      </c>
      <c r="H1096" s="14" t="s">
        <v>2978</v>
      </c>
      <c r="I1096" s="14" t="s">
        <v>21</v>
      </c>
      <c r="J1096" s="14" t="s">
        <v>4845</v>
      </c>
      <c r="K1096" s="14" t="s">
        <v>8768</v>
      </c>
      <c r="L1096" s="14" t="s">
        <v>8768</v>
      </c>
      <c r="M1096" s="14" t="s">
        <v>8769</v>
      </c>
      <c r="N1096" s="14" t="s">
        <v>409</v>
      </c>
      <c r="P1096" s="17"/>
      <c r="Q1096" s="17"/>
      <c r="R1096" s="16">
        <v>1.0</v>
      </c>
      <c r="S1096" s="16">
        <v>1614020.0</v>
      </c>
      <c r="T1096" s="18">
        <v>6.2E-7</v>
      </c>
      <c r="U1096" s="16">
        <v>0.0</v>
      </c>
      <c r="V1096" s="16">
        <v>0.0</v>
      </c>
      <c r="W1096" s="14" t="s">
        <v>2978</v>
      </c>
      <c r="X1096" s="17"/>
      <c r="Y1096" s="17"/>
      <c r="Z1096" s="16">
        <v>27.5</v>
      </c>
      <c r="AA1096" s="16">
        <v>0.215</v>
      </c>
      <c r="AB1096" s="16">
        <v>0.0</v>
      </c>
      <c r="AC1096" s="16">
        <v>-0.01</v>
      </c>
      <c r="AD1096" s="16">
        <v>6.33</v>
      </c>
      <c r="AE1096" s="16">
        <v>0.0</v>
      </c>
      <c r="AF1096" s="16">
        <v>0.132</v>
      </c>
      <c r="AG1096" s="16">
        <v>0.0</v>
      </c>
      <c r="AH1096" s="16">
        <v>74972.0</v>
      </c>
      <c r="AI1096" s="16">
        <v>0.0</v>
      </c>
      <c r="AJ1096" s="16">
        <v>0.0</v>
      </c>
      <c r="AK1096" s="16">
        <v>0.0</v>
      </c>
      <c r="AL1096" s="16">
        <v>60014.0</v>
      </c>
      <c r="AM1096" s="16">
        <v>0.0</v>
      </c>
      <c r="AN1096" s="16">
        <v>0.0</v>
      </c>
      <c r="AO1096" s="16">
        <v>0.0</v>
      </c>
      <c r="AP1096" s="16">
        <v>29606.0</v>
      </c>
      <c r="AQ1096" s="16">
        <v>0.0</v>
      </c>
      <c r="AR1096" s="16">
        <v>0.0</v>
      </c>
      <c r="AS1096" s="16">
        <v>0.0</v>
      </c>
      <c r="AT1096" s="16">
        <v>44876.0</v>
      </c>
      <c r="AU1096" s="16">
        <v>0.0</v>
      </c>
      <c r="AV1096" s="16">
        <v>0.0</v>
      </c>
      <c r="AW1096" s="16">
        <v>0.0</v>
      </c>
      <c r="AX1096" s="16">
        <v>63996.0</v>
      </c>
      <c r="AY1096" s="16">
        <v>0.0</v>
      </c>
      <c r="AZ1096" s="16">
        <v>0.0</v>
      </c>
      <c r="BA1096" s="16">
        <v>0.0</v>
      </c>
      <c r="BB1096" s="16">
        <v>6062.0</v>
      </c>
      <c r="BC1096" s="16">
        <v>0.0</v>
      </c>
      <c r="BD1096" s="16">
        <v>0.0</v>
      </c>
      <c r="BE1096" s="16">
        <v>1.0</v>
      </c>
      <c r="BF1096" s="16">
        <v>1180006.0</v>
      </c>
      <c r="BG1096" s="16">
        <v>0.0</v>
      </c>
      <c r="BH1096" s="16">
        <v>0.0</v>
      </c>
      <c r="BI1096" s="16">
        <v>0.0</v>
      </c>
      <c r="BJ1096" s="16">
        <v>912.0</v>
      </c>
      <c r="BK1096" s="16">
        <v>0.0</v>
      </c>
      <c r="BL1096" s="16">
        <v>0.0</v>
      </c>
      <c r="BM1096" s="16">
        <v>0.0</v>
      </c>
      <c r="BN1096" s="16">
        <v>91064.0</v>
      </c>
      <c r="BO1096" s="16">
        <v>0.0</v>
      </c>
      <c r="BP1096" s="16">
        <v>0.0</v>
      </c>
      <c r="BQ1096" s="16">
        <v>0.0</v>
      </c>
      <c r="BR1096" s="16">
        <v>62512.0</v>
      </c>
      <c r="BS1096" s="16">
        <v>0.0</v>
      </c>
      <c r="BT1096" s="16">
        <v>0.0</v>
      </c>
    </row>
    <row r="1097">
      <c r="A1097" s="14" t="s">
        <v>8770</v>
      </c>
      <c r="B1097" s="16">
        <v>11.0</v>
      </c>
      <c r="C1097" s="16">
        <v>4083265.0</v>
      </c>
      <c r="D1097" s="14" t="s">
        <v>8771</v>
      </c>
      <c r="E1097" s="14" t="s">
        <v>2630</v>
      </c>
      <c r="F1097" s="14" t="s">
        <v>2621</v>
      </c>
      <c r="G1097" s="14" t="s">
        <v>6733</v>
      </c>
      <c r="H1097" s="14" t="s">
        <v>21</v>
      </c>
      <c r="I1097" s="14" t="s">
        <v>2978</v>
      </c>
      <c r="J1097" s="14" t="s">
        <v>4845</v>
      </c>
      <c r="K1097" s="14" t="s">
        <v>8772</v>
      </c>
      <c r="L1097" s="14" t="s">
        <v>8772</v>
      </c>
      <c r="M1097" s="14" t="s">
        <v>8773</v>
      </c>
      <c r="N1097" s="14" t="s">
        <v>409</v>
      </c>
      <c r="P1097" s="17"/>
      <c r="Q1097" s="17"/>
      <c r="R1097" s="16">
        <v>1.0</v>
      </c>
      <c r="S1097" s="16">
        <v>1614022.0</v>
      </c>
      <c r="T1097" s="18">
        <v>6.2E-7</v>
      </c>
      <c r="U1097" s="16">
        <v>0.0</v>
      </c>
      <c r="V1097" s="16">
        <v>0.0</v>
      </c>
      <c r="W1097" s="14" t="s">
        <v>2978</v>
      </c>
      <c r="X1097" s="17"/>
      <c r="Y1097" s="17"/>
      <c r="Z1097" s="16">
        <v>28.4</v>
      </c>
      <c r="AA1097" s="17"/>
      <c r="AB1097" s="16">
        <v>0.06</v>
      </c>
      <c r="AC1097" s="16">
        <v>0.04</v>
      </c>
      <c r="AD1097" s="16">
        <v>6.33</v>
      </c>
      <c r="AE1097" s="17"/>
      <c r="AF1097" s="17"/>
      <c r="AG1097" s="16">
        <v>0.0</v>
      </c>
      <c r="AH1097" s="16">
        <v>74948.0</v>
      </c>
      <c r="AI1097" s="16">
        <v>0.0</v>
      </c>
      <c r="AJ1097" s="16">
        <v>0.0</v>
      </c>
      <c r="AK1097" s="16">
        <v>0.0</v>
      </c>
      <c r="AL1097" s="16">
        <v>60012.0</v>
      </c>
      <c r="AM1097" s="16">
        <v>0.0</v>
      </c>
      <c r="AN1097" s="16">
        <v>0.0</v>
      </c>
      <c r="AO1097" s="16">
        <v>0.0</v>
      </c>
      <c r="AP1097" s="16">
        <v>29608.0</v>
      </c>
      <c r="AQ1097" s="16">
        <v>0.0</v>
      </c>
      <c r="AR1097" s="16">
        <v>0.0</v>
      </c>
      <c r="AS1097" s="16">
        <v>0.0</v>
      </c>
      <c r="AT1097" s="16">
        <v>44904.0</v>
      </c>
      <c r="AU1097" s="16">
        <v>0.0</v>
      </c>
      <c r="AV1097" s="16">
        <v>0.0</v>
      </c>
      <c r="AW1097" s="16">
        <v>0.0</v>
      </c>
      <c r="AX1097" s="16">
        <v>63970.0</v>
      </c>
      <c r="AY1097" s="16">
        <v>0.0</v>
      </c>
      <c r="AZ1097" s="16">
        <v>0.0</v>
      </c>
      <c r="BA1097" s="16">
        <v>0.0</v>
      </c>
      <c r="BB1097" s="16">
        <v>6084.0</v>
      </c>
      <c r="BC1097" s="16">
        <v>0.0</v>
      </c>
      <c r="BD1097" s="16">
        <v>0.0</v>
      </c>
      <c r="BE1097" s="16">
        <v>1.0</v>
      </c>
      <c r="BF1097" s="16">
        <v>1180002.0</v>
      </c>
      <c r="BG1097" s="16">
        <v>0.0</v>
      </c>
      <c r="BH1097" s="16">
        <v>0.0</v>
      </c>
      <c r="BI1097" s="16">
        <v>0.0</v>
      </c>
      <c r="BJ1097" s="16">
        <v>912.0</v>
      </c>
      <c r="BK1097" s="16">
        <v>0.0</v>
      </c>
      <c r="BL1097" s="16">
        <v>0.0</v>
      </c>
      <c r="BM1097" s="16">
        <v>0.0</v>
      </c>
      <c r="BN1097" s="16">
        <v>91092.0</v>
      </c>
      <c r="BO1097" s="16">
        <v>0.0</v>
      </c>
      <c r="BP1097" s="16">
        <v>0.0</v>
      </c>
      <c r="BQ1097" s="16">
        <v>0.0</v>
      </c>
      <c r="BR1097" s="16">
        <v>62490.0</v>
      </c>
      <c r="BS1097" s="16">
        <v>0.0</v>
      </c>
      <c r="BT1097" s="16">
        <v>0.0</v>
      </c>
    </row>
    <row r="1098">
      <c r="A1098" s="14" t="s">
        <v>8774</v>
      </c>
      <c r="B1098" s="16">
        <v>11.0</v>
      </c>
      <c r="C1098" s="16">
        <v>4059289.0</v>
      </c>
      <c r="D1098" s="17"/>
      <c r="E1098" s="14" t="s">
        <v>2621</v>
      </c>
      <c r="F1098" s="14" t="s">
        <v>2631</v>
      </c>
      <c r="G1098" s="14" t="s">
        <v>5166</v>
      </c>
      <c r="H1098" s="14" t="s">
        <v>2978</v>
      </c>
      <c r="I1098" s="14" t="s">
        <v>21</v>
      </c>
      <c r="J1098" s="14" t="s">
        <v>4845</v>
      </c>
      <c r="K1098" s="14" t="s">
        <v>8775</v>
      </c>
      <c r="L1098" s="14" t="s">
        <v>8775</v>
      </c>
      <c r="M1098" s="14" t="s">
        <v>8776</v>
      </c>
      <c r="N1098" s="14" t="s">
        <v>409</v>
      </c>
      <c r="P1098" s="17"/>
      <c r="Q1098" s="17"/>
      <c r="R1098" s="16">
        <v>1.0</v>
      </c>
      <c r="S1098" s="16">
        <v>1614024.0</v>
      </c>
      <c r="T1098" s="18">
        <v>6.2E-7</v>
      </c>
      <c r="U1098" s="16">
        <v>0.0</v>
      </c>
      <c r="V1098" s="16">
        <v>0.0</v>
      </c>
      <c r="W1098" s="14" t="s">
        <v>2978</v>
      </c>
      <c r="X1098" s="17"/>
      <c r="Y1098" s="17"/>
      <c r="Z1098" s="16">
        <v>27.8</v>
      </c>
      <c r="AA1098" s="17"/>
      <c r="AB1098" s="16">
        <v>0.0</v>
      </c>
      <c r="AC1098" s="16">
        <v>0.0</v>
      </c>
      <c r="AD1098" s="16">
        <v>6.35</v>
      </c>
      <c r="AE1098" s="16">
        <v>0.01</v>
      </c>
      <c r="AF1098" s="16">
        <v>0.057</v>
      </c>
      <c r="AG1098" s="16">
        <v>0.0</v>
      </c>
      <c r="AH1098" s="16">
        <v>75024.0</v>
      </c>
      <c r="AI1098" s="16">
        <v>0.0</v>
      </c>
      <c r="AJ1098" s="16">
        <v>0.0</v>
      </c>
      <c r="AK1098" s="16">
        <v>0.0</v>
      </c>
      <c r="AL1098" s="16">
        <v>60008.0</v>
      </c>
      <c r="AM1098" s="16">
        <v>0.0</v>
      </c>
      <c r="AN1098" s="16">
        <v>0.0</v>
      </c>
      <c r="AO1098" s="16">
        <v>0.0</v>
      </c>
      <c r="AP1098" s="16">
        <v>29606.0</v>
      </c>
      <c r="AQ1098" s="16">
        <v>0.0</v>
      </c>
      <c r="AR1098" s="16">
        <v>0.0</v>
      </c>
      <c r="AS1098" s="16">
        <v>0.0</v>
      </c>
      <c r="AT1098" s="16">
        <v>44874.0</v>
      </c>
      <c r="AU1098" s="16">
        <v>0.0</v>
      </c>
      <c r="AV1098" s="16">
        <v>0.0</v>
      </c>
      <c r="AW1098" s="16">
        <v>0.0</v>
      </c>
      <c r="AX1098" s="16">
        <v>64022.0</v>
      </c>
      <c r="AY1098" s="16">
        <v>0.0</v>
      </c>
      <c r="AZ1098" s="16">
        <v>0.0</v>
      </c>
      <c r="BA1098" s="16">
        <v>0.0</v>
      </c>
      <c r="BB1098" s="16">
        <v>6062.0</v>
      </c>
      <c r="BC1098" s="16">
        <v>0.0</v>
      </c>
      <c r="BD1098" s="16">
        <v>0.0</v>
      </c>
      <c r="BE1098" s="16">
        <v>1.0</v>
      </c>
      <c r="BF1098" s="16">
        <v>1179946.0</v>
      </c>
      <c r="BG1098" s="16">
        <v>0.0</v>
      </c>
      <c r="BH1098" s="16">
        <v>0.0</v>
      </c>
      <c r="BI1098" s="16">
        <v>0.0</v>
      </c>
      <c r="BJ1098" s="16">
        <v>912.0</v>
      </c>
      <c r="BK1098" s="16">
        <v>0.0</v>
      </c>
      <c r="BL1098" s="16">
        <v>0.0</v>
      </c>
      <c r="BM1098" s="16">
        <v>0.0</v>
      </c>
      <c r="BN1098" s="16">
        <v>91066.0</v>
      </c>
      <c r="BO1098" s="16">
        <v>0.0</v>
      </c>
      <c r="BP1098" s="16">
        <v>0.0</v>
      </c>
      <c r="BQ1098" s="16">
        <v>0.0</v>
      </c>
      <c r="BR1098" s="16">
        <v>62504.0</v>
      </c>
      <c r="BS1098" s="16">
        <v>0.0</v>
      </c>
      <c r="BT1098" s="16">
        <v>0.0</v>
      </c>
    </row>
    <row r="1099">
      <c r="A1099" s="14" t="s">
        <v>8777</v>
      </c>
      <c r="B1099" s="16">
        <v>11.0</v>
      </c>
      <c r="C1099" s="16">
        <v>4083480.0</v>
      </c>
      <c r="D1099" s="17"/>
      <c r="E1099" s="14" t="s">
        <v>2621</v>
      </c>
      <c r="F1099" s="14" t="s">
        <v>2631</v>
      </c>
      <c r="G1099" s="14" t="s">
        <v>5166</v>
      </c>
      <c r="H1099" s="14" t="s">
        <v>2978</v>
      </c>
      <c r="I1099" s="14" t="s">
        <v>21</v>
      </c>
      <c r="J1099" s="14" t="s">
        <v>4845</v>
      </c>
      <c r="K1099" s="14" t="s">
        <v>8778</v>
      </c>
      <c r="L1099" s="14" t="s">
        <v>8778</v>
      </c>
      <c r="M1099" s="14" t="s">
        <v>8779</v>
      </c>
      <c r="N1099" s="14" t="s">
        <v>409</v>
      </c>
      <c r="P1099" s="17"/>
      <c r="Q1099" s="17"/>
      <c r="R1099" s="16">
        <v>1.0</v>
      </c>
      <c r="S1099" s="16">
        <v>1614024.0</v>
      </c>
      <c r="T1099" s="18">
        <v>6.2E-7</v>
      </c>
      <c r="U1099" s="16">
        <v>0.0</v>
      </c>
      <c r="V1099" s="16">
        <v>0.0</v>
      </c>
      <c r="W1099" s="14" t="s">
        <v>2978</v>
      </c>
      <c r="X1099" s="17"/>
      <c r="Y1099" s="17"/>
      <c r="Z1099" s="16">
        <v>26.7</v>
      </c>
      <c r="AA1099" s="16">
        <v>0.132</v>
      </c>
      <c r="AB1099" s="16">
        <v>0.01</v>
      </c>
      <c r="AC1099" s="16">
        <v>0.0</v>
      </c>
      <c r="AD1099" s="16">
        <v>6.33</v>
      </c>
      <c r="AE1099" s="16">
        <v>0.05</v>
      </c>
      <c r="AF1099" s="16">
        <v>0.662</v>
      </c>
      <c r="AG1099" s="16">
        <v>0.0</v>
      </c>
      <c r="AH1099" s="16">
        <v>75066.0</v>
      </c>
      <c r="AI1099" s="16">
        <v>0.0</v>
      </c>
      <c r="AJ1099" s="16">
        <v>0.0</v>
      </c>
      <c r="AK1099" s="16">
        <v>0.0</v>
      </c>
      <c r="AL1099" s="16">
        <v>60014.0</v>
      </c>
      <c r="AM1099" s="16">
        <v>0.0</v>
      </c>
      <c r="AN1099" s="16">
        <v>0.0</v>
      </c>
      <c r="AO1099" s="16">
        <v>0.0</v>
      </c>
      <c r="AP1099" s="16">
        <v>29602.0</v>
      </c>
      <c r="AQ1099" s="16">
        <v>0.0</v>
      </c>
      <c r="AR1099" s="16">
        <v>0.0</v>
      </c>
      <c r="AS1099" s="16">
        <v>0.0</v>
      </c>
      <c r="AT1099" s="16">
        <v>44878.0</v>
      </c>
      <c r="AU1099" s="16">
        <v>0.0</v>
      </c>
      <c r="AV1099" s="16">
        <v>0.0</v>
      </c>
      <c r="AW1099" s="16">
        <v>0.0</v>
      </c>
      <c r="AX1099" s="16">
        <v>64020.0</v>
      </c>
      <c r="AY1099" s="16">
        <v>0.0</v>
      </c>
      <c r="AZ1099" s="16">
        <v>0.0</v>
      </c>
      <c r="BA1099" s="16">
        <v>0.0</v>
      </c>
      <c r="BB1099" s="16">
        <v>6062.0</v>
      </c>
      <c r="BC1099" s="16">
        <v>0.0</v>
      </c>
      <c r="BD1099" s="16">
        <v>0.0</v>
      </c>
      <c r="BE1099" s="16">
        <v>1.0</v>
      </c>
      <c r="BF1099" s="16">
        <v>1179914.0</v>
      </c>
      <c r="BG1099" s="16">
        <v>0.0</v>
      </c>
      <c r="BH1099" s="16">
        <v>0.0</v>
      </c>
      <c r="BI1099" s="16">
        <v>0.0</v>
      </c>
      <c r="BJ1099" s="16">
        <v>912.0</v>
      </c>
      <c r="BK1099" s="16">
        <v>0.0</v>
      </c>
      <c r="BL1099" s="16">
        <v>0.0</v>
      </c>
      <c r="BM1099" s="16">
        <v>0.0</v>
      </c>
      <c r="BN1099" s="16">
        <v>91054.0</v>
      </c>
      <c r="BO1099" s="16">
        <v>0.0</v>
      </c>
      <c r="BP1099" s="16">
        <v>0.0</v>
      </c>
      <c r="BQ1099" s="16">
        <v>0.0</v>
      </c>
      <c r="BR1099" s="16">
        <v>62502.0</v>
      </c>
      <c r="BS1099" s="16">
        <v>0.0</v>
      </c>
      <c r="BT1099" s="16">
        <v>0.0</v>
      </c>
    </row>
    <row r="1100">
      <c r="A1100" s="14" t="s">
        <v>8780</v>
      </c>
      <c r="B1100" s="16">
        <v>11.0</v>
      </c>
      <c r="C1100" s="16">
        <v>4086483.0</v>
      </c>
      <c r="D1100" s="17"/>
      <c r="E1100" s="14" t="s">
        <v>2631</v>
      </c>
      <c r="F1100" s="14" t="s">
        <v>2622</v>
      </c>
      <c r="G1100" s="14" t="s">
        <v>5166</v>
      </c>
      <c r="H1100" s="14" t="s">
        <v>2978</v>
      </c>
      <c r="I1100" s="14" t="s">
        <v>21</v>
      </c>
      <c r="J1100" s="14" t="s">
        <v>4845</v>
      </c>
      <c r="K1100" s="14" t="s">
        <v>8781</v>
      </c>
      <c r="L1100" s="14" t="s">
        <v>8781</v>
      </c>
      <c r="M1100" s="14" t="s">
        <v>8782</v>
      </c>
      <c r="N1100" s="14" t="s">
        <v>409</v>
      </c>
      <c r="P1100" s="17"/>
      <c r="Q1100" s="17"/>
      <c r="R1100" s="16">
        <v>1.0</v>
      </c>
      <c r="S1100" s="16">
        <v>1614028.0</v>
      </c>
      <c r="T1100" s="18">
        <v>6.2E-7</v>
      </c>
      <c r="U1100" s="16">
        <v>0.0</v>
      </c>
      <c r="V1100" s="16">
        <v>0.0</v>
      </c>
      <c r="W1100" s="14" t="s">
        <v>2978</v>
      </c>
      <c r="X1100" s="17"/>
      <c r="Y1100" s="17"/>
      <c r="Z1100" s="16">
        <v>18.9</v>
      </c>
      <c r="AA1100" s="16">
        <v>0.054</v>
      </c>
      <c r="AB1100" s="16">
        <v>0.0</v>
      </c>
      <c r="AC1100" s="16">
        <v>0.0</v>
      </c>
      <c r="AD1100" s="16">
        <v>3.47</v>
      </c>
      <c r="AE1100" s="16">
        <v>0.11</v>
      </c>
      <c r="AF1100" s="16">
        <v>0.037</v>
      </c>
      <c r="AG1100" s="16">
        <v>0.0</v>
      </c>
      <c r="AH1100" s="16">
        <v>75030.0</v>
      </c>
      <c r="AI1100" s="16">
        <v>0.0</v>
      </c>
      <c r="AJ1100" s="16">
        <v>0.0</v>
      </c>
      <c r="AK1100" s="16">
        <v>0.0</v>
      </c>
      <c r="AL1100" s="16">
        <v>60010.0</v>
      </c>
      <c r="AM1100" s="16">
        <v>0.0</v>
      </c>
      <c r="AN1100" s="16">
        <v>0.0</v>
      </c>
      <c r="AO1100" s="16">
        <v>0.0</v>
      </c>
      <c r="AP1100" s="16">
        <v>29596.0</v>
      </c>
      <c r="AQ1100" s="16">
        <v>0.0</v>
      </c>
      <c r="AR1100" s="16">
        <v>0.0</v>
      </c>
      <c r="AS1100" s="16">
        <v>0.0</v>
      </c>
      <c r="AT1100" s="16">
        <v>44878.0</v>
      </c>
      <c r="AU1100" s="16">
        <v>0.0</v>
      </c>
      <c r="AV1100" s="16">
        <v>0.0</v>
      </c>
      <c r="AW1100" s="16">
        <v>0.0</v>
      </c>
      <c r="AX1100" s="16">
        <v>64002.0</v>
      </c>
      <c r="AY1100" s="16">
        <v>0.0</v>
      </c>
      <c r="AZ1100" s="16">
        <v>0.0</v>
      </c>
      <c r="BA1100" s="16">
        <v>0.0</v>
      </c>
      <c r="BB1100" s="16">
        <v>6062.0</v>
      </c>
      <c r="BC1100" s="16">
        <v>0.0</v>
      </c>
      <c r="BD1100" s="16">
        <v>0.0</v>
      </c>
      <c r="BE1100" s="16">
        <v>1.0</v>
      </c>
      <c r="BF1100" s="16">
        <v>1179998.0</v>
      </c>
      <c r="BG1100" s="16">
        <v>0.0</v>
      </c>
      <c r="BH1100" s="16">
        <v>0.0</v>
      </c>
      <c r="BI1100" s="16">
        <v>0.0</v>
      </c>
      <c r="BJ1100" s="16">
        <v>912.0</v>
      </c>
      <c r="BK1100" s="16">
        <v>0.0</v>
      </c>
      <c r="BL1100" s="16">
        <v>0.0</v>
      </c>
      <c r="BM1100" s="16">
        <v>0.0</v>
      </c>
      <c r="BN1100" s="16">
        <v>91038.0</v>
      </c>
      <c r="BO1100" s="16">
        <v>0.0</v>
      </c>
      <c r="BP1100" s="16">
        <v>0.0</v>
      </c>
      <c r="BQ1100" s="16">
        <v>0.0</v>
      </c>
      <c r="BR1100" s="16">
        <v>62502.0</v>
      </c>
      <c r="BS1100" s="16">
        <v>0.0</v>
      </c>
      <c r="BT1100" s="16">
        <v>0.0</v>
      </c>
    </row>
    <row r="1101">
      <c r="A1101" s="14" t="s">
        <v>8783</v>
      </c>
      <c r="B1101" s="16">
        <v>11.0</v>
      </c>
      <c r="C1101" s="16">
        <v>4091298.0</v>
      </c>
      <c r="D1101" s="17"/>
      <c r="E1101" s="14" t="s">
        <v>2631</v>
      </c>
      <c r="F1101" s="14" t="s">
        <v>2621</v>
      </c>
      <c r="G1101" s="14" t="s">
        <v>5166</v>
      </c>
      <c r="H1101" s="14" t="s">
        <v>2978</v>
      </c>
      <c r="I1101" s="14" t="s">
        <v>21</v>
      </c>
      <c r="J1101" s="14" t="s">
        <v>4845</v>
      </c>
      <c r="K1101" s="14" t="s">
        <v>8784</v>
      </c>
      <c r="L1101" s="14" t="s">
        <v>8784</v>
      </c>
      <c r="M1101" s="14" t="s">
        <v>8785</v>
      </c>
      <c r="N1101" s="14" t="s">
        <v>409</v>
      </c>
      <c r="P1101" s="17"/>
      <c r="Q1101" s="17"/>
      <c r="R1101" s="16">
        <v>1.0</v>
      </c>
      <c r="S1101" s="16">
        <v>1614028.0</v>
      </c>
      <c r="T1101" s="18">
        <v>6.2E-7</v>
      </c>
      <c r="U1101" s="16">
        <v>0.0</v>
      </c>
      <c r="V1101" s="16">
        <v>0.0</v>
      </c>
      <c r="W1101" s="14" t="s">
        <v>2978</v>
      </c>
      <c r="X1101" s="17"/>
      <c r="Y1101" s="17"/>
      <c r="Z1101" s="16">
        <v>28.1</v>
      </c>
      <c r="AA1101" s="17"/>
      <c r="AB1101" s="16">
        <v>0.0</v>
      </c>
      <c r="AC1101" s="16">
        <v>0.01</v>
      </c>
      <c r="AD1101" s="16">
        <v>8.8</v>
      </c>
      <c r="AE1101" s="16">
        <v>0.0</v>
      </c>
      <c r="AF1101" s="16">
        <v>0.977</v>
      </c>
      <c r="AG1101" s="16">
        <v>0.0</v>
      </c>
      <c r="AH1101" s="16">
        <v>74984.0</v>
      </c>
      <c r="AI1101" s="16">
        <v>0.0</v>
      </c>
      <c r="AJ1101" s="16">
        <v>0.0</v>
      </c>
      <c r="AK1101" s="16">
        <v>0.0</v>
      </c>
      <c r="AL1101" s="16">
        <v>59990.0</v>
      </c>
      <c r="AM1101" s="16">
        <v>0.0</v>
      </c>
      <c r="AN1101" s="16">
        <v>0.0</v>
      </c>
      <c r="AO1101" s="16">
        <v>0.0</v>
      </c>
      <c r="AP1101" s="16">
        <v>29608.0</v>
      </c>
      <c r="AQ1101" s="16">
        <v>0.0</v>
      </c>
      <c r="AR1101" s="16">
        <v>0.0</v>
      </c>
      <c r="AS1101" s="16">
        <v>0.0</v>
      </c>
      <c r="AT1101" s="16">
        <v>44870.0</v>
      </c>
      <c r="AU1101" s="16">
        <v>0.0</v>
      </c>
      <c r="AV1101" s="16">
        <v>0.0</v>
      </c>
      <c r="AW1101" s="16">
        <v>0.0</v>
      </c>
      <c r="AX1101" s="16">
        <v>63990.0</v>
      </c>
      <c r="AY1101" s="16">
        <v>0.0</v>
      </c>
      <c r="AZ1101" s="16">
        <v>0.0</v>
      </c>
      <c r="BA1101" s="16">
        <v>0.0</v>
      </c>
      <c r="BB1101" s="16">
        <v>6062.0</v>
      </c>
      <c r="BC1101" s="16">
        <v>0.0</v>
      </c>
      <c r="BD1101" s="16">
        <v>0.0</v>
      </c>
      <c r="BE1101" s="16">
        <v>1.0</v>
      </c>
      <c r="BF1101" s="16">
        <v>1180030.0</v>
      </c>
      <c r="BG1101" s="16">
        <v>0.0</v>
      </c>
      <c r="BH1101" s="16">
        <v>0.0</v>
      </c>
      <c r="BI1101" s="16">
        <v>0.0</v>
      </c>
      <c r="BJ1101" s="16">
        <v>912.0</v>
      </c>
      <c r="BK1101" s="16">
        <v>0.0</v>
      </c>
      <c r="BL1101" s="16">
        <v>0.0</v>
      </c>
      <c r="BM1101" s="16">
        <v>0.0</v>
      </c>
      <c r="BN1101" s="16">
        <v>91072.0</v>
      </c>
      <c r="BO1101" s="16">
        <v>0.0</v>
      </c>
      <c r="BP1101" s="16">
        <v>0.0</v>
      </c>
      <c r="BQ1101" s="16">
        <v>0.0</v>
      </c>
      <c r="BR1101" s="16">
        <v>62510.0</v>
      </c>
      <c r="BS1101" s="16">
        <v>0.0</v>
      </c>
      <c r="BT1101" s="16">
        <v>0.0</v>
      </c>
    </row>
    <row r="1102">
      <c r="A1102" s="14" t="s">
        <v>8786</v>
      </c>
      <c r="B1102" s="16">
        <v>11.0</v>
      </c>
      <c r="C1102" s="16">
        <v>4091482.0</v>
      </c>
      <c r="D1102" s="14" t="s">
        <v>8787</v>
      </c>
      <c r="E1102" s="14" t="s">
        <v>2630</v>
      </c>
      <c r="F1102" s="14" t="s">
        <v>2622</v>
      </c>
      <c r="G1102" s="14" t="s">
        <v>6733</v>
      </c>
      <c r="H1102" s="14" t="s">
        <v>21</v>
      </c>
      <c r="I1102" s="14" t="s">
        <v>2978</v>
      </c>
      <c r="J1102" s="14" t="s">
        <v>4845</v>
      </c>
      <c r="K1102" s="14" t="s">
        <v>8788</v>
      </c>
      <c r="L1102" s="14" t="s">
        <v>8788</v>
      </c>
      <c r="M1102" s="14" t="s">
        <v>8789</v>
      </c>
      <c r="N1102" s="14" t="s">
        <v>409</v>
      </c>
      <c r="P1102" s="17"/>
      <c r="Q1102" s="17"/>
      <c r="R1102" s="16">
        <v>1.0</v>
      </c>
      <c r="S1102" s="16">
        <v>1614028.0</v>
      </c>
      <c r="T1102" s="18">
        <v>6.2E-7</v>
      </c>
      <c r="U1102" s="16">
        <v>0.0</v>
      </c>
      <c r="V1102" s="16">
        <v>0.0</v>
      </c>
      <c r="W1102" s="14" t="s">
        <v>2978</v>
      </c>
      <c r="X1102" s="17"/>
      <c r="Y1102" s="17"/>
      <c r="Z1102" s="16">
        <v>26.3</v>
      </c>
      <c r="AA1102" s="17"/>
      <c r="AB1102" s="16">
        <v>0.0</v>
      </c>
      <c r="AC1102" s="16">
        <v>0.0</v>
      </c>
      <c r="AD1102" s="16">
        <v>6.25</v>
      </c>
      <c r="AE1102" s="16">
        <v>0.0</v>
      </c>
      <c r="AF1102" s="16">
        <v>0.454</v>
      </c>
      <c r="AG1102" s="16">
        <v>1.0</v>
      </c>
      <c r="AH1102" s="16">
        <v>74918.0</v>
      </c>
      <c r="AI1102" s="16">
        <v>0.0</v>
      </c>
      <c r="AJ1102" s="16">
        <v>0.0</v>
      </c>
      <c r="AK1102" s="16">
        <v>0.0</v>
      </c>
      <c r="AL1102" s="16">
        <v>59994.0</v>
      </c>
      <c r="AM1102" s="16">
        <v>0.0</v>
      </c>
      <c r="AN1102" s="16">
        <v>0.0</v>
      </c>
      <c r="AO1102" s="16">
        <v>0.0</v>
      </c>
      <c r="AP1102" s="16">
        <v>29604.0</v>
      </c>
      <c r="AQ1102" s="16">
        <v>0.0</v>
      </c>
      <c r="AR1102" s="16">
        <v>0.0</v>
      </c>
      <c r="AS1102" s="16">
        <v>0.0</v>
      </c>
      <c r="AT1102" s="16">
        <v>44872.0</v>
      </c>
      <c r="AU1102" s="16">
        <v>0.0</v>
      </c>
      <c r="AV1102" s="16">
        <v>0.0</v>
      </c>
      <c r="AW1102" s="16">
        <v>0.0</v>
      </c>
      <c r="AX1102" s="16">
        <v>64034.0</v>
      </c>
      <c r="AY1102" s="16">
        <v>0.0</v>
      </c>
      <c r="AZ1102" s="16">
        <v>0.0</v>
      </c>
      <c r="BA1102" s="16">
        <v>0.0</v>
      </c>
      <c r="BB1102" s="16">
        <v>6084.0</v>
      </c>
      <c r="BC1102" s="16">
        <v>0.0</v>
      </c>
      <c r="BD1102" s="16">
        <v>0.0</v>
      </c>
      <c r="BE1102" s="16">
        <v>0.0</v>
      </c>
      <c r="BF1102" s="16">
        <v>1180038.0</v>
      </c>
      <c r="BG1102" s="16">
        <v>0.0</v>
      </c>
      <c r="BH1102" s="16">
        <v>0.0</v>
      </c>
      <c r="BI1102" s="16">
        <v>0.0</v>
      </c>
      <c r="BJ1102" s="16">
        <v>912.0</v>
      </c>
      <c r="BK1102" s="16">
        <v>0.0</v>
      </c>
      <c r="BL1102" s="16">
        <v>0.0</v>
      </c>
      <c r="BM1102" s="16">
        <v>0.0</v>
      </c>
      <c r="BN1102" s="16">
        <v>91088.0</v>
      </c>
      <c r="BO1102" s="16">
        <v>0.0</v>
      </c>
      <c r="BP1102" s="16">
        <v>0.0</v>
      </c>
      <c r="BQ1102" s="16">
        <v>0.0</v>
      </c>
      <c r="BR1102" s="16">
        <v>62484.0</v>
      </c>
      <c r="BS1102" s="16">
        <v>0.0</v>
      </c>
      <c r="BT1102" s="16">
        <v>0.0</v>
      </c>
    </row>
    <row r="1103">
      <c r="A1103" s="14" t="s">
        <v>8790</v>
      </c>
      <c r="B1103" s="16">
        <v>11.0</v>
      </c>
      <c r="C1103" s="16">
        <v>4091647.0</v>
      </c>
      <c r="D1103" s="14" t="s">
        <v>7326</v>
      </c>
      <c r="E1103" s="14" t="s">
        <v>2621</v>
      </c>
      <c r="F1103" s="14" t="s">
        <v>2631</v>
      </c>
      <c r="G1103" s="14" t="s">
        <v>6733</v>
      </c>
      <c r="H1103" s="14" t="s">
        <v>21</v>
      </c>
      <c r="I1103" s="14" t="s">
        <v>2978</v>
      </c>
      <c r="J1103" s="14" t="s">
        <v>4845</v>
      </c>
      <c r="K1103" s="14" t="s">
        <v>8791</v>
      </c>
      <c r="L1103" s="14" t="s">
        <v>8791</v>
      </c>
      <c r="M1103" s="14" t="s">
        <v>8792</v>
      </c>
      <c r="N1103" s="14" t="s">
        <v>409</v>
      </c>
      <c r="P1103" s="17"/>
      <c r="Q1103" s="17"/>
      <c r="R1103" s="16">
        <v>1.0</v>
      </c>
      <c r="S1103" s="16">
        <v>1614030.0</v>
      </c>
      <c r="T1103" s="18">
        <v>6.2E-7</v>
      </c>
      <c r="U1103" s="16">
        <v>0.0</v>
      </c>
      <c r="V1103" s="16">
        <v>0.0</v>
      </c>
      <c r="W1103" s="14" t="s">
        <v>2978</v>
      </c>
      <c r="X1103" s="17"/>
      <c r="Y1103" s="17"/>
      <c r="Z1103" s="16">
        <v>18.6</v>
      </c>
      <c r="AA1103" s="16">
        <v>0.014</v>
      </c>
      <c r="AB1103" s="16">
        <v>0.0</v>
      </c>
      <c r="AC1103" s="16">
        <v>0.01</v>
      </c>
      <c r="AD1103" s="16">
        <v>1.97</v>
      </c>
      <c r="AE1103" s="17"/>
      <c r="AF1103" s="17"/>
      <c r="AG1103" s="16">
        <v>1.0</v>
      </c>
      <c r="AH1103" s="16">
        <v>74908.0</v>
      </c>
      <c r="AI1103" s="16">
        <v>0.0</v>
      </c>
      <c r="AJ1103" s="16">
        <v>0.0</v>
      </c>
      <c r="AK1103" s="16">
        <v>0.0</v>
      </c>
      <c r="AL1103" s="16">
        <v>60006.0</v>
      </c>
      <c r="AM1103" s="16">
        <v>0.0</v>
      </c>
      <c r="AN1103" s="16">
        <v>0.0</v>
      </c>
      <c r="AO1103" s="16">
        <v>0.0</v>
      </c>
      <c r="AP1103" s="16">
        <v>29604.0</v>
      </c>
      <c r="AQ1103" s="16">
        <v>0.0</v>
      </c>
      <c r="AR1103" s="16">
        <v>0.0</v>
      </c>
      <c r="AS1103" s="16">
        <v>0.0</v>
      </c>
      <c r="AT1103" s="16">
        <v>44898.0</v>
      </c>
      <c r="AU1103" s="16">
        <v>0.0</v>
      </c>
      <c r="AV1103" s="16">
        <v>0.0</v>
      </c>
      <c r="AW1103" s="16">
        <v>0.0</v>
      </c>
      <c r="AX1103" s="16">
        <v>64034.0</v>
      </c>
      <c r="AY1103" s="16">
        <v>0.0</v>
      </c>
      <c r="AZ1103" s="16">
        <v>0.0</v>
      </c>
      <c r="BA1103" s="16">
        <v>0.0</v>
      </c>
      <c r="BB1103" s="16">
        <v>6084.0</v>
      </c>
      <c r="BC1103" s="16">
        <v>0.0</v>
      </c>
      <c r="BD1103" s="16">
        <v>0.0</v>
      </c>
      <c r="BE1103" s="16">
        <v>0.0</v>
      </c>
      <c r="BF1103" s="16">
        <v>1180010.0</v>
      </c>
      <c r="BG1103" s="16">
        <v>0.0</v>
      </c>
      <c r="BH1103" s="16">
        <v>0.0</v>
      </c>
      <c r="BI1103" s="16">
        <v>0.0</v>
      </c>
      <c r="BJ1103" s="16">
        <v>912.0</v>
      </c>
      <c r="BK1103" s="16">
        <v>0.0</v>
      </c>
      <c r="BL1103" s="16">
        <v>0.0</v>
      </c>
      <c r="BM1103" s="16">
        <v>0.0</v>
      </c>
      <c r="BN1103" s="16">
        <v>91090.0</v>
      </c>
      <c r="BO1103" s="16">
        <v>0.0</v>
      </c>
      <c r="BP1103" s="16">
        <v>0.0</v>
      </c>
      <c r="BQ1103" s="16">
        <v>0.0</v>
      </c>
      <c r="BR1103" s="16">
        <v>62484.0</v>
      </c>
      <c r="BS1103" s="16">
        <v>0.0</v>
      </c>
      <c r="BT1103" s="16">
        <v>0.0</v>
      </c>
    </row>
    <row r="1104">
      <c r="A1104" s="14" t="s">
        <v>8793</v>
      </c>
      <c r="B1104" s="16">
        <v>11.0</v>
      </c>
      <c r="C1104" s="16">
        <v>3856386.0</v>
      </c>
      <c r="D1104" s="14" t="s">
        <v>8794</v>
      </c>
      <c r="E1104" s="14" t="s">
        <v>2630</v>
      </c>
      <c r="F1104" s="14" t="s">
        <v>2631</v>
      </c>
      <c r="G1104" s="14" t="s">
        <v>5166</v>
      </c>
      <c r="H1104" s="14" t="s">
        <v>2978</v>
      </c>
      <c r="I1104" s="14" t="s">
        <v>21</v>
      </c>
      <c r="J1104" s="14" t="s">
        <v>4845</v>
      </c>
      <c r="K1104" s="14" t="s">
        <v>8795</v>
      </c>
      <c r="L1104" s="14" t="s">
        <v>8795</v>
      </c>
      <c r="M1104" s="14" t="s">
        <v>8796</v>
      </c>
      <c r="N1104" s="14" t="s">
        <v>409</v>
      </c>
      <c r="O1104" s="14" t="s">
        <v>410</v>
      </c>
      <c r="P1104" s="16">
        <v>1475505.0</v>
      </c>
      <c r="Q1104" s="17"/>
      <c r="R1104" s="16">
        <v>1.0</v>
      </c>
      <c r="S1104" s="16">
        <v>1614034.0</v>
      </c>
      <c r="T1104" s="18">
        <v>6.2E-7</v>
      </c>
      <c r="U1104" s="16">
        <v>0.0</v>
      </c>
      <c r="V1104" s="16">
        <v>0.0</v>
      </c>
      <c r="W1104" s="14" t="s">
        <v>2978</v>
      </c>
      <c r="X1104" s="17"/>
      <c r="Y1104" s="17"/>
      <c r="Z1104" s="16">
        <v>6.15</v>
      </c>
      <c r="AA1104" s="17"/>
      <c r="AB1104" s="16">
        <v>0.0</v>
      </c>
      <c r="AC1104" s="16">
        <v>-0.02</v>
      </c>
      <c r="AD1104" s="16">
        <v>0.172</v>
      </c>
      <c r="AE1104" s="16">
        <v>0.77</v>
      </c>
      <c r="AF1104" s="16">
        <v>0.0</v>
      </c>
      <c r="AG1104" s="16">
        <v>0.0</v>
      </c>
      <c r="AH1104" s="16">
        <v>75024.0</v>
      </c>
      <c r="AI1104" s="16">
        <v>0.0</v>
      </c>
      <c r="AJ1104" s="16">
        <v>0.0</v>
      </c>
      <c r="AK1104" s="16">
        <v>0.0</v>
      </c>
      <c r="AL1104" s="16">
        <v>60024.0</v>
      </c>
      <c r="AM1104" s="16">
        <v>0.0</v>
      </c>
      <c r="AN1104" s="16">
        <v>0.0</v>
      </c>
      <c r="AO1104" s="16">
        <v>0.0</v>
      </c>
      <c r="AP1104" s="16">
        <v>29602.0</v>
      </c>
      <c r="AQ1104" s="16">
        <v>0.0</v>
      </c>
      <c r="AR1104" s="16">
        <v>0.0</v>
      </c>
      <c r="AS1104" s="16">
        <v>0.0</v>
      </c>
      <c r="AT1104" s="16">
        <v>44878.0</v>
      </c>
      <c r="AU1104" s="16">
        <v>0.0</v>
      </c>
      <c r="AV1104" s="16">
        <v>0.0</v>
      </c>
      <c r="AW1104" s="16">
        <v>0.0</v>
      </c>
      <c r="AX1104" s="16">
        <v>63946.0</v>
      </c>
      <c r="AY1104" s="16">
        <v>0.0</v>
      </c>
      <c r="AZ1104" s="16">
        <v>0.0</v>
      </c>
      <c r="BA1104" s="16">
        <v>0.0</v>
      </c>
      <c r="BB1104" s="16">
        <v>6060.0</v>
      </c>
      <c r="BC1104" s="16">
        <v>0.0</v>
      </c>
      <c r="BD1104" s="16">
        <v>0.0</v>
      </c>
      <c r="BE1104" s="16">
        <v>0.0</v>
      </c>
      <c r="BF1104" s="16">
        <v>1179996.0</v>
      </c>
      <c r="BG1104" s="16">
        <v>0.0</v>
      </c>
      <c r="BH1104" s="16">
        <v>0.0</v>
      </c>
      <c r="BI1104" s="16">
        <v>0.0</v>
      </c>
      <c r="BJ1104" s="16">
        <v>912.0</v>
      </c>
      <c r="BK1104" s="16">
        <v>0.0</v>
      </c>
      <c r="BL1104" s="16">
        <v>0.0</v>
      </c>
      <c r="BM1104" s="16">
        <v>0.0</v>
      </c>
      <c r="BN1104" s="16">
        <v>91086.0</v>
      </c>
      <c r="BO1104" s="16">
        <v>0.0</v>
      </c>
      <c r="BP1104" s="16">
        <v>0.0</v>
      </c>
      <c r="BQ1104" s="16">
        <v>1.0</v>
      </c>
      <c r="BR1104" s="16">
        <v>62506.0</v>
      </c>
      <c r="BS1104" s="16">
        <v>0.0</v>
      </c>
      <c r="BT1104" s="16">
        <v>0.0</v>
      </c>
    </row>
    <row r="1105">
      <c r="A1105" s="14" t="s">
        <v>8797</v>
      </c>
      <c r="B1105" s="16">
        <v>11.0</v>
      </c>
      <c r="C1105" s="16">
        <v>3856386.0</v>
      </c>
      <c r="D1105" s="17"/>
      <c r="E1105" s="14" t="s">
        <v>2630</v>
      </c>
      <c r="F1105" s="14" t="s">
        <v>2622</v>
      </c>
      <c r="G1105" s="14" t="s">
        <v>5166</v>
      </c>
      <c r="H1105" s="14" t="s">
        <v>2978</v>
      </c>
      <c r="I1105" s="14" t="s">
        <v>21</v>
      </c>
      <c r="J1105" s="14" t="s">
        <v>4845</v>
      </c>
      <c r="K1105" s="14" t="s">
        <v>8798</v>
      </c>
      <c r="L1105" s="14" t="s">
        <v>8798</v>
      </c>
      <c r="M1105" s="14" t="s">
        <v>8799</v>
      </c>
      <c r="N1105" s="14" t="s">
        <v>409</v>
      </c>
      <c r="P1105" s="17"/>
      <c r="Q1105" s="17"/>
      <c r="R1105" s="16">
        <v>1.0</v>
      </c>
      <c r="S1105" s="16">
        <v>1614034.0</v>
      </c>
      <c r="T1105" s="18">
        <v>6.2E-7</v>
      </c>
      <c r="U1105" s="16">
        <v>0.0</v>
      </c>
      <c r="V1105" s="16">
        <v>0.0</v>
      </c>
      <c r="W1105" s="14" t="s">
        <v>2978</v>
      </c>
      <c r="X1105" s="17"/>
      <c r="Y1105" s="17"/>
      <c r="Z1105" s="16">
        <v>9.47</v>
      </c>
      <c r="AA1105" s="17"/>
      <c r="AB1105" s="16">
        <v>0.0</v>
      </c>
      <c r="AC1105" s="16">
        <v>-0.01</v>
      </c>
      <c r="AD1105" s="16">
        <v>0.172</v>
      </c>
      <c r="AE1105" s="16">
        <v>0.58</v>
      </c>
      <c r="AF1105" s="16">
        <v>0.0</v>
      </c>
      <c r="AG1105" s="16">
        <v>0.0</v>
      </c>
      <c r="AH1105" s="16">
        <v>75024.0</v>
      </c>
      <c r="AI1105" s="16">
        <v>0.0</v>
      </c>
      <c r="AJ1105" s="16">
        <v>0.0</v>
      </c>
      <c r="AK1105" s="16">
        <v>0.0</v>
      </c>
      <c r="AL1105" s="16">
        <v>60024.0</v>
      </c>
      <c r="AM1105" s="16">
        <v>0.0</v>
      </c>
      <c r="AN1105" s="16">
        <v>0.0</v>
      </c>
      <c r="AO1105" s="16">
        <v>0.0</v>
      </c>
      <c r="AP1105" s="16">
        <v>29602.0</v>
      </c>
      <c r="AQ1105" s="16">
        <v>0.0</v>
      </c>
      <c r="AR1105" s="16">
        <v>0.0</v>
      </c>
      <c r="AS1105" s="16">
        <v>0.0</v>
      </c>
      <c r="AT1105" s="16">
        <v>44878.0</v>
      </c>
      <c r="AU1105" s="16">
        <v>0.0</v>
      </c>
      <c r="AV1105" s="16">
        <v>0.0</v>
      </c>
      <c r="AW1105" s="16">
        <v>0.0</v>
      </c>
      <c r="AX1105" s="16">
        <v>63946.0</v>
      </c>
      <c r="AY1105" s="16">
        <v>0.0</v>
      </c>
      <c r="AZ1105" s="16">
        <v>0.0</v>
      </c>
      <c r="BA1105" s="16">
        <v>0.0</v>
      </c>
      <c r="BB1105" s="16">
        <v>6060.0</v>
      </c>
      <c r="BC1105" s="16">
        <v>0.0</v>
      </c>
      <c r="BD1105" s="16">
        <v>0.0</v>
      </c>
      <c r="BE1105" s="16">
        <v>1.0</v>
      </c>
      <c r="BF1105" s="16">
        <v>1179996.0</v>
      </c>
      <c r="BG1105" s="16">
        <v>0.0</v>
      </c>
      <c r="BH1105" s="16">
        <v>0.0</v>
      </c>
      <c r="BI1105" s="16">
        <v>0.0</v>
      </c>
      <c r="BJ1105" s="16">
        <v>912.0</v>
      </c>
      <c r="BK1105" s="16">
        <v>0.0</v>
      </c>
      <c r="BL1105" s="16">
        <v>0.0</v>
      </c>
      <c r="BM1105" s="16">
        <v>0.0</v>
      </c>
      <c r="BN1105" s="16">
        <v>91086.0</v>
      </c>
      <c r="BO1105" s="16">
        <v>0.0</v>
      </c>
      <c r="BP1105" s="16">
        <v>0.0</v>
      </c>
      <c r="BQ1105" s="16">
        <v>0.0</v>
      </c>
      <c r="BR1105" s="16">
        <v>62506.0</v>
      </c>
      <c r="BS1105" s="16">
        <v>0.0</v>
      </c>
      <c r="BT1105" s="16">
        <v>0.0</v>
      </c>
    </row>
    <row r="1106">
      <c r="A1106" s="14" t="s">
        <v>8800</v>
      </c>
      <c r="B1106" s="16">
        <v>11.0</v>
      </c>
      <c r="C1106" s="16">
        <v>4082256.0</v>
      </c>
      <c r="D1106" s="17"/>
      <c r="E1106" s="14" t="s">
        <v>2622</v>
      </c>
      <c r="F1106" s="14" t="s">
        <v>2630</v>
      </c>
      <c r="G1106" s="14" t="s">
        <v>5166</v>
      </c>
      <c r="H1106" s="14" t="s">
        <v>2978</v>
      </c>
      <c r="I1106" s="14" t="s">
        <v>21</v>
      </c>
      <c r="J1106" s="14" t="s">
        <v>4845</v>
      </c>
      <c r="K1106" s="14" t="s">
        <v>8801</v>
      </c>
      <c r="L1106" s="14" t="s">
        <v>8801</v>
      </c>
      <c r="M1106" s="14" t="s">
        <v>8802</v>
      </c>
      <c r="N1106" s="14" t="s">
        <v>409</v>
      </c>
      <c r="P1106" s="17"/>
      <c r="Q1106" s="17"/>
      <c r="R1106" s="16">
        <v>1.0</v>
      </c>
      <c r="S1106" s="16">
        <v>1614034.0</v>
      </c>
      <c r="T1106" s="18">
        <v>6.2E-7</v>
      </c>
      <c r="U1106" s="16">
        <v>0.0</v>
      </c>
      <c r="V1106" s="16">
        <v>0.0</v>
      </c>
      <c r="W1106" s="14" t="s">
        <v>2978</v>
      </c>
      <c r="X1106" s="17"/>
      <c r="Y1106" s="17"/>
      <c r="Z1106" s="16">
        <v>25.7</v>
      </c>
      <c r="AA1106" s="16">
        <v>0.391</v>
      </c>
      <c r="AB1106" s="16">
        <v>0.0</v>
      </c>
      <c r="AC1106" s="16">
        <v>0.0</v>
      </c>
      <c r="AD1106" s="16">
        <v>8.9</v>
      </c>
      <c r="AE1106" s="16">
        <v>0.0</v>
      </c>
      <c r="AF1106" s="16">
        <v>0.574</v>
      </c>
      <c r="AG1106" s="16">
        <v>0.0</v>
      </c>
      <c r="AH1106" s="16">
        <v>75030.0</v>
      </c>
      <c r="AI1106" s="16">
        <v>0.0</v>
      </c>
      <c r="AJ1106" s="16">
        <v>0.0</v>
      </c>
      <c r="AK1106" s="16">
        <v>0.0</v>
      </c>
      <c r="AL1106" s="16">
        <v>60024.0</v>
      </c>
      <c r="AM1106" s="16">
        <v>0.0</v>
      </c>
      <c r="AN1106" s="16">
        <v>0.0</v>
      </c>
      <c r="AO1106" s="16">
        <v>0.0</v>
      </c>
      <c r="AP1106" s="16">
        <v>29608.0</v>
      </c>
      <c r="AQ1106" s="16">
        <v>0.0</v>
      </c>
      <c r="AR1106" s="16">
        <v>0.0</v>
      </c>
      <c r="AS1106" s="16">
        <v>0.0</v>
      </c>
      <c r="AT1106" s="16">
        <v>44876.0</v>
      </c>
      <c r="AU1106" s="16">
        <v>0.0</v>
      </c>
      <c r="AV1106" s="16">
        <v>0.0</v>
      </c>
      <c r="AW1106" s="16">
        <v>0.0</v>
      </c>
      <c r="AX1106" s="16">
        <v>64034.0</v>
      </c>
      <c r="AY1106" s="16">
        <v>0.0</v>
      </c>
      <c r="AZ1106" s="16">
        <v>0.0</v>
      </c>
      <c r="BA1106" s="16">
        <v>0.0</v>
      </c>
      <c r="BB1106" s="16">
        <v>5940.0</v>
      </c>
      <c r="BC1106" s="16">
        <v>0.0</v>
      </c>
      <c r="BD1106" s="16">
        <v>0.0</v>
      </c>
      <c r="BE1106" s="16">
        <v>1.0</v>
      </c>
      <c r="BF1106" s="16">
        <v>1180032.0</v>
      </c>
      <c r="BG1106" s="16">
        <v>0.0</v>
      </c>
      <c r="BH1106" s="16">
        <v>0.0</v>
      </c>
      <c r="BI1106" s="16">
        <v>0.0</v>
      </c>
      <c r="BJ1106" s="16">
        <v>910.0</v>
      </c>
      <c r="BK1106" s="16">
        <v>0.0</v>
      </c>
      <c r="BL1106" s="16">
        <v>0.0</v>
      </c>
      <c r="BM1106" s="16">
        <v>0.0</v>
      </c>
      <c r="BN1106" s="16">
        <v>91082.0</v>
      </c>
      <c r="BO1106" s="16">
        <v>0.0</v>
      </c>
      <c r="BP1106" s="16">
        <v>0.0</v>
      </c>
      <c r="BQ1106" s="16">
        <v>0.0</v>
      </c>
      <c r="BR1106" s="16">
        <v>62498.0</v>
      </c>
      <c r="BS1106" s="16">
        <v>0.0</v>
      </c>
      <c r="BT1106" s="16">
        <v>0.0</v>
      </c>
    </row>
    <row r="1107">
      <c r="A1107" s="14" t="s">
        <v>8803</v>
      </c>
      <c r="B1107" s="16">
        <v>11.0</v>
      </c>
      <c r="C1107" s="16">
        <v>4082256.0</v>
      </c>
      <c r="D1107" s="17"/>
      <c r="E1107" s="14" t="s">
        <v>2622</v>
      </c>
      <c r="F1107" s="14" t="s">
        <v>2631</v>
      </c>
      <c r="G1107" s="14" t="s">
        <v>5166</v>
      </c>
      <c r="H1107" s="14" t="s">
        <v>2978</v>
      </c>
      <c r="I1107" s="14" t="s">
        <v>21</v>
      </c>
      <c r="J1107" s="14" t="s">
        <v>4845</v>
      </c>
      <c r="K1107" s="14" t="s">
        <v>8804</v>
      </c>
      <c r="L1107" s="14" t="s">
        <v>8804</v>
      </c>
      <c r="M1107" s="14" t="s">
        <v>8805</v>
      </c>
      <c r="N1107" s="14" t="s">
        <v>409</v>
      </c>
      <c r="P1107" s="17"/>
      <c r="Q1107" s="17"/>
      <c r="R1107" s="16">
        <v>1.0</v>
      </c>
      <c r="S1107" s="16">
        <v>1614034.0</v>
      </c>
      <c r="T1107" s="18">
        <v>6.2E-7</v>
      </c>
      <c r="U1107" s="16">
        <v>0.0</v>
      </c>
      <c r="V1107" s="16">
        <v>0.0</v>
      </c>
      <c r="W1107" s="14" t="s">
        <v>2978</v>
      </c>
      <c r="X1107" s="17"/>
      <c r="Y1107" s="17"/>
      <c r="Z1107" s="16">
        <v>25.1</v>
      </c>
      <c r="AA1107" s="16">
        <v>0.751</v>
      </c>
      <c r="AB1107" s="16">
        <v>0.0</v>
      </c>
      <c r="AC1107" s="16">
        <v>0.0</v>
      </c>
      <c r="AD1107" s="16">
        <v>8.9</v>
      </c>
      <c r="AE1107" s="16">
        <v>0.01</v>
      </c>
      <c r="AF1107" s="16">
        <v>0.899</v>
      </c>
      <c r="AG1107" s="16">
        <v>0.0</v>
      </c>
      <c r="AH1107" s="16">
        <v>75030.0</v>
      </c>
      <c r="AI1107" s="16">
        <v>0.0</v>
      </c>
      <c r="AJ1107" s="16">
        <v>0.0</v>
      </c>
      <c r="AK1107" s="16">
        <v>0.0</v>
      </c>
      <c r="AL1107" s="16">
        <v>60024.0</v>
      </c>
      <c r="AM1107" s="16">
        <v>0.0</v>
      </c>
      <c r="AN1107" s="16">
        <v>0.0</v>
      </c>
      <c r="AO1107" s="16">
        <v>0.0</v>
      </c>
      <c r="AP1107" s="16">
        <v>29608.0</v>
      </c>
      <c r="AQ1107" s="16">
        <v>0.0</v>
      </c>
      <c r="AR1107" s="16">
        <v>0.0</v>
      </c>
      <c r="AS1107" s="16">
        <v>0.0</v>
      </c>
      <c r="AT1107" s="16">
        <v>44876.0</v>
      </c>
      <c r="AU1107" s="16">
        <v>0.0</v>
      </c>
      <c r="AV1107" s="16">
        <v>0.0</v>
      </c>
      <c r="AW1107" s="16">
        <v>0.0</v>
      </c>
      <c r="AX1107" s="16">
        <v>64034.0</v>
      </c>
      <c r="AY1107" s="16">
        <v>0.0</v>
      </c>
      <c r="AZ1107" s="16">
        <v>0.0</v>
      </c>
      <c r="BA1107" s="16">
        <v>0.0</v>
      </c>
      <c r="BB1107" s="16">
        <v>5940.0</v>
      </c>
      <c r="BC1107" s="16">
        <v>0.0</v>
      </c>
      <c r="BD1107" s="16">
        <v>0.0</v>
      </c>
      <c r="BE1107" s="16">
        <v>1.0</v>
      </c>
      <c r="BF1107" s="16">
        <v>1180032.0</v>
      </c>
      <c r="BG1107" s="16">
        <v>0.0</v>
      </c>
      <c r="BH1107" s="16">
        <v>0.0</v>
      </c>
      <c r="BI1107" s="16">
        <v>0.0</v>
      </c>
      <c r="BJ1107" s="16">
        <v>910.0</v>
      </c>
      <c r="BK1107" s="16">
        <v>0.0</v>
      </c>
      <c r="BL1107" s="16">
        <v>0.0</v>
      </c>
      <c r="BM1107" s="16">
        <v>0.0</v>
      </c>
      <c r="BN1107" s="16">
        <v>91082.0</v>
      </c>
      <c r="BO1107" s="16">
        <v>0.0</v>
      </c>
      <c r="BP1107" s="16">
        <v>0.0</v>
      </c>
      <c r="BQ1107" s="16">
        <v>0.0</v>
      </c>
      <c r="BR1107" s="16">
        <v>62498.0</v>
      </c>
      <c r="BS1107" s="16">
        <v>0.0</v>
      </c>
      <c r="BT1107" s="16">
        <v>0.0</v>
      </c>
    </row>
    <row r="1108">
      <c r="A1108" s="14" t="s">
        <v>8806</v>
      </c>
      <c r="B1108" s="16">
        <v>11.0</v>
      </c>
      <c r="C1108" s="16">
        <v>4091575.0</v>
      </c>
      <c r="D1108" s="14" t="s">
        <v>8807</v>
      </c>
      <c r="E1108" s="14" t="s">
        <v>2630</v>
      </c>
      <c r="F1108" s="14" t="s">
        <v>2631</v>
      </c>
      <c r="G1108" s="14" t="s">
        <v>5166</v>
      </c>
      <c r="H1108" s="14" t="s">
        <v>2978</v>
      </c>
      <c r="I1108" s="14" t="s">
        <v>21</v>
      </c>
      <c r="J1108" s="14" t="s">
        <v>4845</v>
      </c>
      <c r="K1108" s="14" t="s">
        <v>8808</v>
      </c>
      <c r="L1108" s="14" t="s">
        <v>8808</v>
      </c>
      <c r="M1108" s="14" t="s">
        <v>8809</v>
      </c>
      <c r="N1108" s="14" t="s">
        <v>409</v>
      </c>
      <c r="P1108" s="17"/>
      <c r="Q1108" s="17"/>
      <c r="R1108" s="16">
        <v>1.0</v>
      </c>
      <c r="S1108" s="16">
        <v>1614034.0</v>
      </c>
      <c r="T1108" s="18">
        <v>6.2E-7</v>
      </c>
      <c r="U1108" s="16">
        <v>0.0</v>
      </c>
      <c r="V1108" s="16">
        <v>0.0</v>
      </c>
      <c r="W1108" s="14" t="s">
        <v>2978</v>
      </c>
      <c r="X1108" s="17"/>
      <c r="Y1108" s="17"/>
      <c r="Z1108" s="16">
        <v>24.7</v>
      </c>
      <c r="AA1108" s="16">
        <v>0.417</v>
      </c>
      <c r="AB1108" s="16">
        <v>0.0</v>
      </c>
      <c r="AC1108" s="16">
        <v>0.01</v>
      </c>
      <c r="AD1108" s="16">
        <v>6.33</v>
      </c>
      <c r="AE1108" s="16">
        <v>0.01</v>
      </c>
      <c r="AF1108" s="16">
        <v>0.003</v>
      </c>
      <c r="AG1108" s="16">
        <v>0.0</v>
      </c>
      <c r="AH1108" s="16">
        <v>74978.0</v>
      </c>
      <c r="AI1108" s="16">
        <v>0.0</v>
      </c>
      <c r="AJ1108" s="16">
        <v>0.0</v>
      </c>
      <c r="AK1108" s="16">
        <v>0.0</v>
      </c>
      <c r="AL1108" s="16">
        <v>60002.0</v>
      </c>
      <c r="AM1108" s="16">
        <v>0.0</v>
      </c>
      <c r="AN1108" s="16">
        <v>0.0</v>
      </c>
      <c r="AO1108" s="16">
        <v>0.0</v>
      </c>
      <c r="AP1108" s="16">
        <v>29606.0</v>
      </c>
      <c r="AQ1108" s="16">
        <v>0.0</v>
      </c>
      <c r="AR1108" s="16">
        <v>0.0</v>
      </c>
      <c r="AS1108" s="16">
        <v>0.0</v>
      </c>
      <c r="AT1108" s="16">
        <v>44866.0</v>
      </c>
      <c r="AU1108" s="16">
        <v>0.0</v>
      </c>
      <c r="AV1108" s="16">
        <v>0.0</v>
      </c>
      <c r="AW1108" s="16">
        <v>0.0</v>
      </c>
      <c r="AX1108" s="16">
        <v>64010.0</v>
      </c>
      <c r="AY1108" s="16">
        <v>0.0</v>
      </c>
      <c r="AZ1108" s="16">
        <v>0.0</v>
      </c>
      <c r="BA1108" s="16">
        <v>0.0</v>
      </c>
      <c r="BB1108" s="16">
        <v>6062.0</v>
      </c>
      <c r="BC1108" s="16">
        <v>0.0</v>
      </c>
      <c r="BD1108" s="16">
        <v>0.0</v>
      </c>
      <c r="BE1108" s="16">
        <v>1.0</v>
      </c>
      <c r="BF1108" s="16">
        <v>1180024.0</v>
      </c>
      <c r="BG1108" s="16">
        <v>0.0</v>
      </c>
      <c r="BH1108" s="16">
        <v>0.0</v>
      </c>
      <c r="BI1108" s="16">
        <v>0.0</v>
      </c>
      <c r="BJ1108" s="16">
        <v>910.0</v>
      </c>
      <c r="BK1108" s="16">
        <v>0.0</v>
      </c>
      <c r="BL1108" s="16">
        <v>0.0</v>
      </c>
      <c r="BM1108" s="16">
        <v>0.0</v>
      </c>
      <c r="BN1108" s="16">
        <v>91070.0</v>
      </c>
      <c r="BO1108" s="16">
        <v>0.0</v>
      </c>
      <c r="BP1108" s="16">
        <v>0.0</v>
      </c>
      <c r="BQ1108" s="16">
        <v>0.0</v>
      </c>
      <c r="BR1108" s="16">
        <v>62506.0</v>
      </c>
      <c r="BS1108" s="16">
        <v>0.0</v>
      </c>
      <c r="BT1108" s="16">
        <v>0.0</v>
      </c>
    </row>
    <row r="1109">
      <c r="A1109" s="14" t="s">
        <v>8810</v>
      </c>
      <c r="B1109" s="16">
        <v>11.0</v>
      </c>
      <c r="C1109" s="16">
        <v>4070032.0</v>
      </c>
      <c r="D1109" s="14" t="s">
        <v>5978</v>
      </c>
      <c r="E1109" s="14" t="s">
        <v>2631</v>
      </c>
      <c r="F1109" s="14" t="s">
        <v>2621</v>
      </c>
      <c r="G1109" s="14" t="s">
        <v>5166</v>
      </c>
      <c r="H1109" s="14" t="s">
        <v>2978</v>
      </c>
      <c r="I1109" s="14" t="s">
        <v>21</v>
      </c>
      <c r="J1109" s="14" t="s">
        <v>4845</v>
      </c>
      <c r="K1109" s="14" t="s">
        <v>8811</v>
      </c>
      <c r="L1109" s="14" t="s">
        <v>8811</v>
      </c>
      <c r="M1109" s="14" t="s">
        <v>8812</v>
      </c>
      <c r="N1109" s="14" t="s">
        <v>409</v>
      </c>
      <c r="P1109" s="17"/>
      <c r="Q1109" s="17"/>
      <c r="R1109" s="16">
        <v>1.0</v>
      </c>
      <c r="S1109" s="16">
        <v>1614036.0</v>
      </c>
      <c r="T1109" s="18">
        <v>6.2E-7</v>
      </c>
      <c r="U1109" s="16">
        <v>0.0</v>
      </c>
      <c r="V1109" s="16">
        <v>0.0</v>
      </c>
      <c r="W1109" s="14" t="s">
        <v>2978</v>
      </c>
      <c r="X1109" s="17"/>
      <c r="Y1109" s="17"/>
      <c r="Z1109" s="16">
        <v>31.0</v>
      </c>
      <c r="AA1109" s="17"/>
      <c r="AB1109" s="16">
        <v>0.01</v>
      </c>
      <c r="AC1109" s="16">
        <v>0.02</v>
      </c>
      <c r="AD1109" s="16">
        <v>8.8</v>
      </c>
      <c r="AE1109" s="16">
        <v>0.06</v>
      </c>
      <c r="AF1109" s="16">
        <v>0.736</v>
      </c>
      <c r="AG1109" s="16">
        <v>0.0</v>
      </c>
      <c r="AH1109" s="16">
        <v>75028.0</v>
      </c>
      <c r="AI1109" s="16">
        <v>0.0</v>
      </c>
      <c r="AJ1109" s="16">
        <v>0.0</v>
      </c>
      <c r="AK1109" s="16">
        <v>1.0</v>
      </c>
      <c r="AL1109" s="16">
        <v>60014.0</v>
      </c>
      <c r="AM1109" s="16">
        <v>0.0</v>
      </c>
      <c r="AN1109" s="16">
        <v>0.0</v>
      </c>
      <c r="AO1109" s="16">
        <v>0.0</v>
      </c>
      <c r="AP1109" s="16">
        <v>29604.0</v>
      </c>
      <c r="AQ1109" s="16">
        <v>0.0</v>
      </c>
      <c r="AR1109" s="16">
        <v>0.0</v>
      </c>
      <c r="AS1109" s="16">
        <v>0.0</v>
      </c>
      <c r="AT1109" s="16">
        <v>44884.0</v>
      </c>
      <c r="AU1109" s="16">
        <v>0.0</v>
      </c>
      <c r="AV1109" s="16">
        <v>0.0</v>
      </c>
      <c r="AW1109" s="16">
        <v>0.0</v>
      </c>
      <c r="AX1109" s="16">
        <v>64036.0</v>
      </c>
      <c r="AY1109" s="16">
        <v>0.0</v>
      </c>
      <c r="AZ1109" s="16">
        <v>0.0</v>
      </c>
      <c r="BA1109" s="16">
        <v>0.0</v>
      </c>
      <c r="BB1109" s="16">
        <v>5976.0</v>
      </c>
      <c r="BC1109" s="16">
        <v>0.0</v>
      </c>
      <c r="BD1109" s="16">
        <v>0.0</v>
      </c>
      <c r="BE1109" s="16">
        <v>0.0</v>
      </c>
      <c r="BF1109" s="16">
        <v>1180012.0</v>
      </c>
      <c r="BG1109" s="16">
        <v>0.0</v>
      </c>
      <c r="BH1109" s="16">
        <v>0.0</v>
      </c>
      <c r="BI1109" s="16">
        <v>0.0</v>
      </c>
      <c r="BJ1109" s="16">
        <v>912.0</v>
      </c>
      <c r="BK1109" s="16">
        <v>0.0</v>
      </c>
      <c r="BL1109" s="16">
        <v>0.0</v>
      </c>
      <c r="BM1109" s="16">
        <v>0.0</v>
      </c>
      <c r="BN1109" s="16">
        <v>91074.0</v>
      </c>
      <c r="BO1109" s="16">
        <v>0.0</v>
      </c>
      <c r="BP1109" s="16">
        <v>0.0</v>
      </c>
      <c r="BQ1109" s="16">
        <v>0.0</v>
      </c>
      <c r="BR1109" s="16">
        <v>62496.0</v>
      </c>
      <c r="BS1109" s="16">
        <v>0.0</v>
      </c>
      <c r="BT1109" s="16">
        <v>0.0</v>
      </c>
    </row>
    <row r="1110">
      <c r="A1110" s="14" t="s">
        <v>8813</v>
      </c>
      <c r="B1110" s="16">
        <v>11.0</v>
      </c>
      <c r="C1110" s="16">
        <v>4070032.0</v>
      </c>
      <c r="D1110" s="17"/>
      <c r="E1110" s="14" t="s">
        <v>2631</v>
      </c>
      <c r="F1110" s="14" t="s">
        <v>2622</v>
      </c>
      <c r="G1110" s="14" t="s">
        <v>5166</v>
      </c>
      <c r="H1110" s="14" t="s">
        <v>2978</v>
      </c>
      <c r="I1110" s="14" t="s">
        <v>21</v>
      </c>
      <c r="J1110" s="14" t="s">
        <v>4845</v>
      </c>
      <c r="K1110" s="14" t="s">
        <v>8814</v>
      </c>
      <c r="L1110" s="14" t="s">
        <v>8814</v>
      </c>
      <c r="M1110" s="14" t="s">
        <v>8815</v>
      </c>
      <c r="N1110" s="14" t="s">
        <v>409</v>
      </c>
      <c r="P1110" s="17"/>
      <c r="Q1110" s="17"/>
      <c r="R1110" s="16">
        <v>1.0</v>
      </c>
      <c r="S1110" s="16">
        <v>1614036.0</v>
      </c>
      <c r="T1110" s="18">
        <v>6.2E-7</v>
      </c>
      <c r="U1110" s="16">
        <v>0.0</v>
      </c>
      <c r="V1110" s="16">
        <v>0.0</v>
      </c>
      <c r="W1110" s="14" t="s">
        <v>2978</v>
      </c>
      <c r="X1110" s="17"/>
      <c r="Y1110" s="17"/>
      <c r="Z1110" s="16">
        <v>29.9</v>
      </c>
      <c r="AA1110" s="17"/>
      <c r="AB1110" s="16">
        <v>0.01</v>
      </c>
      <c r="AC1110" s="16">
        <v>-0.02</v>
      </c>
      <c r="AD1110" s="16">
        <v>8.8</v>
      </c>
      <c r="AE1110" s="16">
        <v>0.26</v>
      </c>
      <c r="AF1110" s="16">
        <v>0.035</v>
      </c>
      <c r="AG1110" s="16">
        <v>0.0</v>
      </c>
      <c r="AH1110" s="16">
        <v>75028.0</v>
      </c>
      <c r="AI1110" s="16">
        <v>0.0</v>
      </c>
      <c r="AJ1110" s="16">
        <v>0.0</v>
      </c>
      <c r="AK1110" s="16">
        <v>0.0</v>
      </c>
      <c r="AL1110" s="16">
        <v>60014.0</v>
      </c>
      <c r="AM1110" s="16">
        <v>0.0</v>
      </c>
      <c r="AN1110" s="16">
        <v>0.0</v>
      </c>
      <c r="AO1110" s="16">
        <v>0.0</v>
      </c>
      <c r="AP1110" s="16">
        <v>29604.0</v>
      </c>
      <c r="AQ1110" s="16">
        <v>0.0</v>
      </c>
      <c r="AR1110" s="16">
        <v>0.0</v>
      </c>
      <c r="AS1110" s="16">
        <v>0.0</v>
      </c>
      <c r="AT1110" s="16">
        <v>44884.0</v>
      </c>
      <c r="AU1110" s="16">
        <v>0.0</v>
      </c>
      <c r="AV1110" s="16">
        <v>0.0</v>
      </c>
      <c r="AW1110" s="16">
        <v>0.0</v>
      </c>
      <c r="AX1110" s="16">
        <v>64036.0</v>
      </c>
      <c r="AY1110" s="16">
        <v>0.0</v>
      </c>
      <c r="AZ1110" s="16">
        <v>0.0</v>
      </c>
      <c r="BA1110" s="16">
        <v>0.0</v>
      </c>
      <c r="BB1110" s="16">
        <v>5976.0</v>
      </c>
      <c r="BC1110" s="16">
        <v>0.0</v>
      </c>
      <c r="BD1110" s="16">
        <v>0.0</v>
      </c>
      <c r="BE1110" s="16">
        <v>1.0</v>
      </c>
      <c r="BF1110" s="16">
        <v>1180012.0</v>
      </c>
      <c r="BG1110" s="16">
        <v>0.0</v>
      </c>
      <c r="BH1110" s="16">
        <v>0.0</v>
      </c>
      <c r="BI1110" s="16">
        <v>0.0</v>
      </c>
      <c r="BJ1110" s="16">
        <v>912.0</v>
      </c>
      <c r="BK1110" s="16">
        <v>0.0</v>
      </c>
      <c r="BL1110" s="16">
        <v>0.0</v>
      </c>
      <c r="BM1110" s="16">
        <v>0.0</v>
      </c>
      <c r="BN1110" s="16">
        <v>91074.0</v>
      </c>
      <c r="BO1110" s="16">
        <v>0.0</v>
      </c>
      <c r="BP1110" s="16">
        <v>0.0</v>
      </c>
      <c r="BQ1110" s="16">
        <v>0.0</v>
      </c>
      <c r="BR1110" s="16">
        <v>62496.0</v>
      </c>
      <c r="BS1110" s="16">
        <v>0.0</v>
      </c>
      <c r="BT1110" s="16">
        <v>0.0</v>
      </c>
    </row>
    <row r="1111">
      <c r="A1111" s="14" t="s">
        <v>8816</v>
      </c>
      <c r="B1111" s="16">
        <v>11.0</v>
      </c>
      <c r="C1111" s="16">
        <v>4023899.0</v>
      </c>
      <c r="D1111" s="14" t="s">
        <v>8817</v>
      </c>
      <c r="E1111" s="14" t="s">
        <v>2621</v>
      </c>
      <c r="F1111" s="14" t="s">
        <v>2622</v>
      </c>
      <c r="G1111" s="14" t="s">
        <v>5166</v>
      </c>
      <c r="H1111" s="14" t="s">
        <v>2978</v>
      </c>
      <c r="I1111" s="14" t="s">
        <v>21</v>
      </c>
      <c r="J1111" s="14" t="s">
        <v>4845</v>
      </c>
      <c r="K1111" s="14" t="s">
        <v>8818</v>
      </c>
      <c r="L1111" s="14" t="s">
        <v>8818</v>
      </c>
      <c r="M1111" s="14" t="s">
        <v>8819</v>
      </c>
      <c r="N1111" s="14" t="s">
        <v>4848</v>
      </c>
      <c r="O1111" s="14" t="s">
        <v>4878</v>
      </c>
      <c r="P1111" s="16">
        <v>2945508.0</v>
      </c>
      <c r="Q1111" s="17"/>
      <c r="R1111" s="16">
        <v>1.0</v>
      </c>
      <c r="S1111" s="16">
        <v>1614038.0</v>
      </c>
      <c r="T1111" s="18">
        <v>6.2E-7</v>
      </c>
      <c r="U1111" s="16">
        <v>0.0</v>
      </c>
      <c r="V1111" s="16">
        <v>0.0</v>
      </c>
      <c r="W1111" s="14" t="s">
        <v>2978</v>
      </c>
      <c r="X1111" s="17"/>
      <c r="Y1111" s="17"/>
      <c r="Z1111" s="16">
        <v>7.52</v>
      </c>
      <c r="AA1111" s="17"/>
      <c r="AB1111" s="16">
        <v>0.01</v>
      </c>
      <c r="AC1111" s="16">
        <v>0.01</v>
      </c>
      <c r="AD1111" s="16">
        <v>0.028</v>
      </c>
      <c r="AE1111" s="17"/>
      <c r="AF1111" s="17"/>
      <c r="AG1111" s="16">
        <v>0.0</v>
      </c>
      <c r="AH1111" s="16">
        <v>75026.0</v>
      </c>
      <c r="AI1111" s="16">
        <v>0.0</v>
      </c>
      <c r="AJ1111" s="16">
        <v>0.0</v>
      </c>
      <c r="AK1111" s="16">
        <v>0.0</v>
      </c>
      <c r="AL1111" s="16">
        <v>60012.0</v>
      </c>
      <c r="AM1111" s="16">
        <v>0.0</v>
      </c>
      <c r="AN1111" s="16">
        <v>0.0</v>
      </c>
      <c r="AO1111" s="16">
        <v>0.0</v>
      </c>
      <c r="AP1111" s="16">
        <v>29604.0</v>
      </c>
      <c r="AQ1111" s="16">
        <v>0.0</v>
      </c>
      <c r="AR1111" s="16">
        <v>0.0</v>
      </c>
      <c r="AS1111" s="16">
        <v>0.0</v>
      </c>
      <c r="AT1111" s="16">
        <v>44870.0</v>
      </c>
      <c r="AU1111" s="16">
        <v>0.0</v>
      </c>
      <c r="AV1111" s="16">
        <v>0.0</v>
      </c>
      <c r="AW1111" s="16">
        <v>0.0</v>
      </c>
      <c r="AX1111" s="16">
        <v>64016.0</v>
      </c>
      <c r="AY1111" s="16">
        <v>0.0</v>
      </c>
      <c r="AZ1111" s="16">
        <v>0.0</v>
      </c>
      <c r="BA1111" s="16">
        <v>0.0</v>
      </c>
      <c r="BB1111" s="16">
        <v>6062.0</v>
      </c>
      <c r="BC1111" s="16">
        <v>0.0</v>
      </c>
      <c r="BD1111" s="16">
        <v>0.0</v>
      </c>
      <c r="BE1111" s="16">
        <v>1.0</v>
      </c>
      <c r="BF1111" s="16">
        <v>1179958.0</v>
      </c>
      <c r="BG1111" s="16">
        <v>0.0</v>
      </c>
      <c r="BH1111" s="16">
        <v>0.0</v>
      </c>
      <c r="BI1111" s="16">
        <v>0.0</v>
      </c>
      <c r="BJ1111" s="16">
        <v>912.0</v>
      </c>
      <c r="BK1111" s="16">
        <v>0.0</v>
      </c>
      <c r="BL1111" s="16">
        <v>0.0</v>
      </c>
      <c r="BM1111" s="16">
        <v>0.0</v>
      </c>
      <c r="BN1111" s="16">
        <v>91080.0</v>
      </c>
      <c r="BO1111" s="16">
        <v>0.0</v>
      </c>
      <c r="BP1111" s="16">
        <v>0.0</v>
      </c>
      <c r="BQ1111" s="16">
        <v>0.0</v>
      </c>
      <c r="BR1111" s="16">
        <v>62498.0</v>
      </c>
      <c r="BS1111" s="16">
        <v>0.0</v>
      </c>
      <c r="BT1111" s="16">
        <v>0.0</v>
      </c>
    </row>
    <row r="1112">
      <c r="A1112" s="14" t="s">
        <v>8820</v>
      </c>
      <c r="B1112" s="16">
        <v>11.0</v>
      </c>
      <c r="C1112" s="16">
        <v>4023971.0</v>
      </c>
      <c r="D1112" s="14" t="s">
        <v>8821</v>
      </c>
      <c r="E1112" s="14" t="s">
        <v>2630</v>
      </c>
      <c r="F1112" s="14" t="s">
        <v>2631</v>
      </c>
      <c r="G1112" s="14" t="s">
        <v>5166</v>
      </c>
      <c r="H1112" s="14" t="s">
        <v>2978</v>
      </c>
      <c r="I1112" s="14" t="s">
        <v>21</v>
      </c>
      <c r="J1112" s="14" t="s">
        <v>4845</v>
      </c>
      <c r="K1112" s="14" t="s">
        <v>8822</v>
      </c>
      <c r="L1112" s="14" t="s">
        <v>8822</v>
      </c>
      <c r="M1112" s="14" t="s">
        <v>8823</v>
      </c>
      <c r="N1112" s="14" t="s">
        <v>4848</v>
      </c>
      <c r="P1112" s="17"/>
      <c r="Q1112" s="17"/>
      <c r="R1112" s="16">
        <v>1.0</v>
      </c>
      <c r="S1112" s="16">
        <v>1614038.0</v>
      </c>
      <c r="T1112" s="18">
        <v>6.2E-7</v>
      </c>
      <c r="U1112" s="16">
        <v>0.0</v>
      </c>
      <c r="V1112" s="16">
        <v>0.0</v>
      </c>
      <c r="W1112" s="14" t="s">
        <v>2978</v>
      </c>
      <c r="X1112" s="17"/>
      <c r="Y1112" s="17"/>
      <c r="Z1112" s="16">
        <v>10.6</v>
      </c>
      <c r="AA1112" s="17"/>
      <c r="AB1112" s="16">
        <v>0.0</v>
      </c>
      <c r="AC1112" s="16">
        <v>0.0</v>
      </c>
      <c r="AD1112" s="16">
        <v>-0.623</v>
      </c>
      <c r="AE1112" s="17"/>
      <c r="AF1112" s="17"/>
      <c r="AG1112" s="16">
        <v>0.0</v>
      </c>
      <c r="AH1112" s="16">
        <v>75056.0</v>
      </c>
      <c r="AI1112" s="16">
        <v>0.0</v>
      </c>
      <c r="AJ1112" s="16">
        <v>0.0</v>
      </c>
      <c r="AK1112" s="16">
        <v>0.0</v>
      </c>
      <c r="AL1112" s="16">
        <v>60022.0</v>
      </c>
      <c r="AM1112" s="16">
        <v>0.0</v>
      </c>
      <c r="AN1112" s="16">
        <v>0.0</v>
      </c>
      <c r="AO1112" s="16">
        <v>0.0</v>
      </c>
      <c r="AP1112" s="16">
        <v>29598.0</v>
      </c>
      <c r="AQ1112" s="16">
        <v>0.0</v>
      </c>
      <c r="AR1112" s="16">
        <v>0.0</v>
      </c>
      <c r="AS1112" s="16">
        <v>0.0</v>
      </c>
      <c r="AT1112" s="16">
        <v>44878.0</v>
      </c>
      <c r="AU1112" s="16">
        <v>0.0</v>
      </c>
      <c r="AV1112" s="16">
        <v>0.0</v>
      </c>
      <c r="AW1112" s="16">
        <v>0.0</v>
      </c>
      <c r="AX1112" s="16">
        <v>64022.0</v>
      </c>
      <c r="AY1112" s="16">
        <v>0.0</v>
      </c>
      <c r="AZ1112" s="16">
        <v>0.0</v>
      </c>
      <c r="BA1112" s="16">
        <v>0.0</v>
      </c>
      <c r="BB1112" s="16">
        <v>6062.0</v>
      </c>
      <c r="BC1112" s="16">
        <v>0.0</v>
      </c>
      <c r="BD1112" s="16">
        <v>0.0</v>
      </c>
      <c r="BE1112" s="16">
        <v>0.0</v>
      </c>
      <c r="BF1112" s="16">
        <v>1179908.0</v>
      </c>
      <c r="BG1112" s="16">
        <v>0.0</v>
      </c>
      <c r="BH1112" s="16">
        <v>0.0</v>
      </c>
      <c r="BI1112" s="16">
        <v>0.0</v>
      </c>
      <c r="BJ1112" s="16">
        <v>912.0</v>
      </c>
      <c r="BK1112" s="16">
        <v>0.0</v>
      </c>
      <c r="BL1112" s="16">
        <v>0.0</v>
      </c>
      <c r="BM1112" s="16">
        <v>0.0</v>
      </c>
      <c r="BN1112" s="16">
        <v>91084.0</v>
      </c>
      <c r="BO1112" s="16">
        <v>0.0</v>
      </c>
      <c r="BP1112" s="16">
        <v>0.0</v>
      </c>
      <c r="BQ1112" s="16">
        <v>1.0</v>
      </c>
      <c r="BR1112" s="16">
        <v>62496.0</v>
      </c>
      <c r="BS1112" s="16">
        <v>0.0</v>
      </c>
      <c r="BT1112" s="16">
        <v>0.0</v>
      </c>
    </row>
    <row r="1113">
      <c r="A1113" s="14" t="s">
        <v>8824</v>
      </c>
      <c r="B1113" s="16">
        <v>11.0</v>
      </c>
      <c r="C1113" s="16">
        <v>4074564.0</v>
      </c>
      <c r="D1113" s="14" t="s">
        <v>8825</v>
      </c>
      <c r="E1113" s="14" t="s">
        <v>2630</v>
      </c>
      <c r="F1113" s="14" t="s">
        <v>2621</v>
      </c>
      <c r="G1113" s="14" t="s">
        <v>6733</v>
      </c>
      <c r="H1113" s="14" t="s">
        <v>21</v>
      </c>
      <c r="I1113" s="14" t="s">
        <v>2978</v>
      </c>
      <c r="J1113" s="14" t="s">
        <v>4845</v>
      </c>
      <c r="K1113" s="14" t="s">
        <v>8826</v>
      </c>
      <c r="L1113" s="14" t="s">
        <v>8826</v>
      </c>
      <c r="M1113" s="14" t="s">
        <v>8827</v>
      </c>
      <c r="N1113" s="14" t="s">
        <v>409</v>
      </c>
      <c r="P1113" s="17"/>
      <c r="Q1113" s="17"/>
      <c r="R1113" s="16">
        <v>1.0</v>
      </c>
      <c r="S1113" s="16">
        <v>1614038.0</v>
      </c>
      <c r="T1113" s="18">
        <v>6.2E-7</v>
      </c>
      <c r="U1113" s="16">
        <v>0.0</v>
      </c>
      <c r="V1113" s="16">
        <v>0.0</v>
      </c>
      <c r="W1113" s="14" t="s">
        <v>2978</v>
      </c>
      <c r="X1113" s="17"/>
      <c r="Y1113" s="17"/>
      <c r="Z1113" s="16">
        <v>28.2</v>
      </c>
      <c r="AA1113" s="16">
        <v>0.185</v>
      </c>
      <c r="AB1113" s="16">
        <v>0.0</v>
      </c>
      <c r="AC1113" s="16">
        <v>0.0</v>
      </c>
      <c r="AD1113" s="16">
        <v>6.31</v>
      </c>
      <c r="AE1113" s="17"/>
      <c r="AF1113" s="17"/>
      <c r="AG1113" s="16">
        <v>0.0</v>
      </c>
      <c r="AH1113" s="16">
        <v>74920.0</v>
      </c>
      <c r="AI1113" s="16">
        <v>0.0</v>
      </c>
      <c r="AJ1113" s="16">
        <v>0.0</v>
      </c>
      <c r="AK1113" s="16">
        <v>1.0</v>
      </c>
      <c r="AL1113" s="16">
        <v>60002.0</v>
      </c>
      <c r="AM1113" s="16">
        <v>0.0</v>
      </c>
      <c r="AN1113" s="16">
        <v>0.0</v>
      </c>
      <c r="AO1113" s="16">
        <v>0.0</v>
      </c>
      <c r="AP1113" s="16">
        <v>29606.0</v>
      </c>
      <c r="AQ1113" s="16">
        <v>0.0</v>
      </c>
      <c r="AR1113" s="16">
        <v>0.0</v>
      </c>
      <c r="AS1113" s="16">
        <v>0.0</v>
      </c>
      <c r="AT1113" s="16">
        <v>44898.0</v>
      </c>
      <c r="AU1113" s="16">
        <v>0.0</v>
      </c>
      <c r="AV1113" s="16">
        <v>0.0</v>
      </c>
      <c r="AW1113" s="16">
        <v>0.0</v>
      </c>
      <c r="AX1113" s="16">
        <v>64036.0</v>
      </c>
      <c r="AY1113" s="16">
        <v>0.0</v>
      </c>
      <c r="AZ1113" s="16">
        <v>0.0</v>
      </c>
      <c r="BA1113" s="16">
        <v>0.0</v>
      </c>
      <c r="BB1113" s="16">
        <v>6076.0</v>
      </c>
      <c r="BC1113" s="16">
        <v>0.0</v>
      </c>
      <c r="BD1113" s="16">
        <v>0.0</v>
      </c>
      <c r="BE1113" s="16">
        <v>0.0</v>
      </c>
      <c r="BF1113" s="16">
        <v>1180030.0</v>
      </c>
      <c r="BG1113" s="16">
        <v>0.0</v>
      </c>
      <c r="BH1113" s="16">
        <v>0.0</v>
      </c>
      <c r="BI1113" s="16">
        <v>0.0</v>
      </c>
      <c r="BJ1113" s="16">
        <v>912.0</v>
      </c>
      <c r="BK1113" s="16">
        <v>0.0</v>
      </c>
      <c r="BL1113" s="16">
        <v>0.0</v>
      </c>
      <c r="BM1113" s="16">
        <v>0.0</v>
      </c>
      <c r="BN1113" s="16">
        <v>91070.0</v>
      </c>
      <c r="BO1113" s="16">
        <v>0.0</v>
      </c>
      <c r="BP1113" s="16">
        <v>0.0</v>
      </c>
      <c r="BQ1113" s="16">
        <v>0.0</v>
      </c>
      <c r="BR1113" s="16">
        <v>62488.0</v>
      </c>
      <c r="BS1113" s="16">
        <v>0.0</v>
      </c>
      <c r="BT1113" s="16">
        <v>0.0</v>
      </c>
    </row>
    <row r="1114">
      <c r="A1114" s="14" t="s">
        <v>8828</v>
      </c>
      <c r="B1114" s="16">
        <v>11.0</v>
      </c>
      <c r="C1114" s="16">
        <v>3856401.0</v>
      </c>
      <c r="D1114" s="17"/>
      <c r="E1114" s="14" t="s">
        <v>2622</v>
      </c>
      <c r="F1114" s="14" t="s">
        <v>2621</v>
      </c>
      <c r="G1114" s="14" t="s">
        <v>5166</v>
      </c>
      <c r="H1114" s="14" t="s">
        <v>2978</v>
      </c>
      <c r="I1114" s="14" t="s">
        <v>21</v>
      </c>
      <c r="J1114" s="14" t="s">
        <v>4845</v>
      </c>
      <c r="K1114" s="14" t="s">
        <v>8829</v>
      </c>
      <c r="L1114" s="14" t="s">
        <v>8829</v>
      </c>
      <c r="M1114" s="14" t="s">
        <v>8830</v>
      </c>
      <c r="N1114" s="14" t="s">
        <v>409</v>
      </c>
      <c r="P1114" s="17"/>
      <c r="Q1114" s="17"/>
      <c r="R1114" s="16">
        <v>1.0</v>
      </c>
      <c r="S1114" s="16">
        <v>1614042.0</v>
      </c>
      <c r="T1114" s="18">
        <v>6.2E-7</v>
      </c>
      <c r="U1114" s="16">
        <v>0.0</v>
      </c>
      <c r="V1114" s="16">
        <v>0.0</v>
      </c>
      <c r="W1114" s="14" t="s">
        <v>2978</v>
      </c>
      <c r="X1114" s="17"/>
      <c r="Y1114" s="17"/>
      <c r="Z1114" s="16">
        <v>22.6</v>
      </c>
      <c r="AA1114" s="17"/>
      <c r="AB1114" s="16">
        <v>0.0</v>
      </c>
      <c r="AC1114" s="16">
        <v>0.0</v>
      </c>
      <c r="AD1114" s="16">
        <v>8.88</v>
      </c>
      <c r="AE1114" s="16">
        <v>0.41</v>
      </c>
      <c r="AF1114" s="16">
        <v>0.003</v>
      </c>
      <c r="AG1114" s="16">
        <v>0.0</v>
      </c>
      <c r="AH1114" s="16">
        <v>75060.0</v>
      </c>
      <c r="AI1114" s="16">
        <v>0.0</v>
      </c>
      <c r="AJ1114" s="16">
        <v>0.0</v>
      </c>
      <c r="AK1114" s="16">
        <v>0.0</v>
      </c>
      <c r="AL1114" s="16">
        <v>60032.0</v>
      </c>
      <c r="AM1114" s="16">
        <v>0.0</v>
      </c>
      <c r="AN1114" s="16">
        <v>0.0</v>
      </c>
      <c r="AO1114" s="16">
        <v>0.0</v>
      </c>
      <c r="AP1114" s="16">
        <v>29600.0</v>
      </c>
      <c r="AQ1114" s="16">
        <v>0.0</v>
      </c>
      <c r="AR1114" s="16">
        <v>0.0</v>
      </c>
      <c r="AS1114" s="16">
        <v>0.0</v>
      </c>
      <c r="AT1114" s="16">
        <v>44880.0</v>
      </c>
      <c r="AU1114" s="16">
        <v>0.0</v>
      </c>
      <c r="AV1114" s="16">
        <v>0.0</v>
      </c>
      <c r="AW1114" s="16">
        <v>0.0</v>
      </c>
      <c r="AX1114" s="16">
        <v>63904.0</v>
      </c>
      <c r="AY1114" s="16">
        <v>0.0</v>
      </c>
      <c r="AZ1114" s="16">
        <v>0.0</v>
      </c>
      <c r="BA1114" s="16">
        <v>0.0</v>
      </c>
      <c r="BB1114" s="16">
        <v>6058.0</v>
      </c>
      <c r="BC1114" s="16">
        <v>0.0</v>
      </c>
      <c r="BD1114" s="16">
        <v>0.0</v>
      </c>
      <c r="BE1114" s="16">
        <v>0.0</v>
      </c>
      <c r="BF1114" s="16">
        <v>1179998.0</v>
      </c>
      <c r="BG1114" s="16">
        <v>0.0</v>
      </c>
      <c r="BH1114" s="16">
        <v>0.0</v>
      </c>
      <c r="BI1114" s="16">
        <v>0.0</v>
      </c>
      <c r="BJ1114" s="16">
        <v>912.0</v>
      </c>
      <c r="BK1114" s="16">
        <v>0.0</v>
      </c>
      <c r="BL1114" s="16">
        <v>0.0</v>
      </c>
      <c r="BM1114" s="16">
        <v>1.0</v>
      </c>
      <c r="BN1114" s="16">
        <v>91090.0</v>
      </c>
      <c r="BO1114" s="16">
        <v>0.0</v>
      </c>
      <c r="BP1114" s="16">
        <v>0.0</v>
      </c>
      <c r="BQ1114" s="16">
        <v>0.0</v>
      </c>
      <c r="BR1114" s="16">
        <v>62508.0</v>
      </c>
      <c r="BS1114" s="16">
        <v>0.0</v>
      </c>
      <c r="BT1114" s="16">
        <v>0.0</v>
      </c>
    </row>
    <row r="1115">
      <c r="A1115" s="14" t="s">
        <v>8831</v>
      </c>
      <c r="B1115" s="16">
        <v>11.0</v>
      </c>
      <c r="C1115" s="16">
        <v>3856401.0</v>
      </c>
      <c r="D1115" s="14" t="s">
        <v>8832</v>
      </c>
      <c r="E1115" s="14" t="s">
        <v>2622</v>
      </c>
      <c r="F1115" s="14" t="s">
        <v>2631</v>
      </c>
      <c r="G1115" s="14" t="s">
        <v>5166</v>
      </c>
      <c r="H1115" s="14" t="s">
        <v>2978</v>
      </c>
      <c r="I1115" s="14" t="s">
        <v>21</v>
      </c>
      <c r="J1115" s="14" t="s">
        <v>4845</v>
      </c>
      <c r="K1115" s="14" t="s">
        <v>8833</v>
      </c>
      <c r="L1115" s="14" t="s">
        <v>8833</v>
      </c>
      <c r="M1115" s="14" t="s">
        <v>8834</v>
      </c>
      <c r="N1115" s="14" t="s">
        <v>409</v>
      </c>
      <c r="P1115" s="17"/>
      <c r="Q1115" s="17"/>
      <c r="R1115" s="16">
        <v>1.0</v>
      </c>
      <c r="S1115" s="16">
        <v>1614042.0</v>
      </c>
      <c r="T1115" s="18">
        <v>6.2E-7</v>
      </c>
      <c r="U1115" s="16">
        <v>0.0</v>
      </c>
      <c r="V1115" s="16">
        <v>0.0</v>
      </c>
      <c r="W1115" s="14" t="s">
        <v>2978</v>
      </c>
      <c r="X1115" s="17"/>
      <c r="Y1115" s="17"/>
      <c r="Z1115" s="16">
        <v>21.5</v>
      </c>
      <c r="AA1115" s="17"/>
      <c r="AB1115" s="16">
        <v>0.0</v>
      </c>
      <c r="AC1115" s="16">
        <v>-0.01</v>
      </c>
      <c r="AD1115" s="16">
        <v>8.88</v>
      </c>
      <c r="AE1115" s="16">
        <v>0.47</v>
      </c>
      <c r="AF1115" s="16">
        <v>0.003</v>
      </c>
      <c r="AG1115" s="16">
        <v>0.0</v>
      </c>
      <c r="AH1115" s="16">
        <v>75060.0</v>
      </c>
      <c r="AI1115" s="16">
        <v>0.0</v>
      </c>
      <c r="AJ1115" s="16">
        <v>0.0</v>
      </c>
      <c r="AK1115" s="16">
        <v>0.0</v>
      </c>
      <c r="AL1115" s="16">
        <v>60032.0</v>
      </c>
      <c r="AM1115" s="16">
        <v>0.0</v>
      </c>
      <c r="AN1115" s="16">
        <v>0.0</v>
      </c>
      <c r="AO1115" s="16">
        <v>0.0</v>
      </c>
      <c r="AP1115" s="16">
        <v>29600.0</v>
      </c>
      <c r="AQ1115" s="16">
        <v>0.0</v>
      </c>
      <c r="AR1115" s="16">
        <v>0.0</v>
      </c>
      <c r="AS1115" s="16">
        <v>0.0</v>
      </c>
      <c r="AT1115" s="16">
        <v>44880.0</v>
      </c>
      <c r="AU1115" s="16">
        <v>0.0</v>
      </c>
      <c r="AV1115" s="16">
        <v>0.0</v>
      </c>
      <c r="AW1115" s="16">
        <v>0.0</v>
      </c>
      <c r="AX1115" s="16">
        <v>63904.0</v>
      </c>
      <c r="AY1115" s="16">
        <v>0.0</v>
      </c>
      <c r="AZ1115" s="16">
        <v>0.0</v>
      </c>
      <c r="BA1115" s="16">
        <v>0.0</v>
      </c>
      <c r="BB1115" s="16">
        <v>6058.0</v>
      </c>
      <c r="BC1115" s="16">
        <v>0.0</v>
      </c>
      <c r="BD1115" s="16">
        <v>0.0</v>
      </c>
      <c r="BE1115" s="16">
        <v>1.0</v>
      </c>
      <c r="BF1115" s="16">
        <v>1179998.0</v>
      </c>
      <c r="BG1115" s="16">
        <v>0.0</v>
      </c>
      <c r="BH1115" s="16">
        <v>0.0</v>
      </c>
      <c r="BI1115" s="16">
        <v>0.0</v>
      </c>
      <c r="BJ1115" s="16">
        <v>912.0</v>
      </c>
      <c r="BK1115" s="16">
        <v>0.0</v>
      </c>
      <c r="BL1115" s="16">
        <v>0.0</v>
      </c>
      <c r="BM1115" s="16">
        <v>0.0</v>
      </c>
      <c r="BN1115" s="16">
        <v>91090.0</v>
      </c>
      <c r="BO1115" s="16">
        <v>0.0</v>
      </c>
      <c r="BP1115" s="16">
        <v>0.0</v>
      </c>
      <c r="BQ1115" s="16">
        <v>0.0</v>
      </c>
      <c r="BR1115" s="16">
        <v>62508.0</v>
      </c>
      <c r="BS1115" s="16">
        <v>0.0</v>
      </c>
      <c r="BT1115" s="16">
        <v>0.0</v>
      </c>
    </row>
    <row r="1116">
      <c r="A1116" s="14" t="s">
        <v>8835</v>
      </c>
      <c r="B1116" s="16">
        <v>11.0</v>
      </c>
      <c r="C1116" s="16">
        <v>4082206.0</v>
      </c>
      <c r="D1116" s="17"/>
      <c r="E1116" s="14" t="s">
        <v>2622</v>
      </c>
      <c r="F1116" s="14" t="s">
        <v>2630</v>
      </c>
      <c r="G1116" s="14" t="s">
        <v>5166</v>
      </c>
      <c r="H1116" s="14" t="s">
        <v>2978</v>
      </c>
      <c r="I1116" s="14" t="s">
        <v>21</v>
      </c>
      <c r="J1116" s="14" t="s">
        <v>4845</v>
      </c>
      <c r="K1116" s="14" t="s">
        <v>8836</v>
      </c>
      <c r="L1116" s="14" t="s">
        <v>8836</v>
      </c>
      <c r="M1116" s="14" t="s">
        <v>8837</v>
      </c>
      <c r="N1116" s="14" t="s">
        <v>409</v>
      </c>
      <c r="P1116" s="17"/>
      <c r="Q1116" s="17"/>
      <c r="R1116" s="16">
        <v>1.0</v>
      </c>
      <c r="S1116" s="16">
        <v>1614042.0</v>
      </c>
      <c r="T1116" s="18">
        <v>6.2E-7</v>
      </c>
      <c r="U1116" s="16">
        <v>0.0</v>
      </c>
      <c r="V1116" s="16">
        <v>0.0</v>
      </c>
      <c r="W1116" s="14" t="s">
        <v>2978</v>
      </c>
      <c r="X1116" s="17"/>
      <c r="Y1116" s="17"/>
      <c r="Z1116" s="16">
        <v>26.3</v>
      </c>
      <c r="AA1116" s="16">
        <v>0.415</v>
      </c>
      <c r="AB1116" s="16">
        <v>0.0</v>
      </c>
      <c r="AC1116" s="16">
        <v>0.0</v>
      </c>
      <c r="AD1116" s="16">
        <v>8.9</v>
      </c>
      <c r="AE1116" s="16">
        <v>0.0</v>
      </c>
      <c r="AF1116" s="16">
        <v>0.977</v>
      </c>
      <c r="AG1116" s="16">
        <v>0.0</v>
      </c>
      <c r="AH1116" s="16">
        <v>75010.0</v>
      </c>
      <c r="AI1116" s="16">
        <v>0.0</v>
      </c>
      <c r="AJ1116" s="16">
        <v>0.0</v>
      </c>
      <c r="AK1116" s="16">
        <v>0.0</v>
      </c>
      <c r="AL1116" s="16">
        <v>60014.0</v>
      </c>
      <c r="AM1116" s="16">
        <v>0.0</v>
      </c>
      <c r="AN1116" s="16">
        <v>0.0</v>
      </c>
      <c r="AO1116" s="16">
        <v>0.0</v>
      </c>
      <c r="AP1116" s="16">
        <v>29606.0</v>
      </c>
      <c r="AQ1116" s="16">
        <v>0.0</v>
      </c>
      <c r="AR1116" s="16">
        <v>0.0</v>
      </c>
      <c r="AS1116" s="16">
        <v>0.0</v>
      </c>
      <c r="AT1116" s="16">
        <v>44868.0</v>
      </c>
      <c r="AU1116" s="16">
        <v>0.0</v>
      </c>
      <c r="AV1116" s="16">
        <v>0.0</v>
      </c>
      <c r="AW1116" s="16">
        <v>0.0</v>
      </c>
      <c r="AX1116" s="16">
        <v>64026.0</v>
      </c>
      <c r="AY1116" s="16">
        <v>0.0</v>
      </c>
      <c r="AZ1116" s="16">
        <v>0.0</v>
      </c>
      <c r="BA1116" s="16">
        <v>0.0</v>
      </c>
      <c r="BB1116" s="16">
        <v>5994.0</v>
      </c>
      <c r="BC1116" s="16">
        <v>0.0</v>
      </c>
      <c r="BD1116" s="16">
        <v>0.0</v>
      </c>
      <c r="BE1116" s="16">
        <v>1.0</v>
      </c>
      <c r="BF1116" s="16">
        <v>1180030.0</v>
      </c>
      <c r="BG1116" s="16">
        <v>0.0</v>
      </c>
      <c r="BH1116" s="16">
        <v>0.0</v>
      </c>
      <c r="BI1116" s="16">
        <v>0.0</v>
      </c>
      <c r="BJ1116" s="16">
        <v>912.0</v>
      </c>
      <c r="BK1116" s="16">
        <v>0.0</v>
      </c>
      <c r="BL1116" s="16">
        <v>0.0</v>
      </c>
      <c r="BM1116" s="16">
        <v>0.0</v>
      </c>
      <c r="BN1116" s="16">
        <v>91078.0</v>
      </c>
      <c r="BO1116" s="16">
        <v>0.0</v>
      </c>
      <c r="BP1116" s="16">
        <v>0.0</v>
      </c>
      <c r="BQ1116" s="16">
        <v>0.0</v>
      </c>
      <c r="BR1116" s="16">
        <v>62504.0</v>
      </c>
      <c r="BS1116" s="16">
        <v>0.0</v>
      </c>
      <c r="BT1116" s="16">
        <v>0.0</v>
      </c>
    </row>
    <row r="1117">
      <c r="A1117" s="14" t="s">
        <v>8838</v>
      </c>
      <c r="B1117" s="16">
        <v>11.0</v>
      </c>
      <c r="C1117" s="16">
        <v>4059374.0</v>
      </c>
      <c r="D1117" s="14" t="s">
        <v>8839</v>
      </c>
      <c r="E1117" s="14" t="s">
        <v>2630</v>
      </c>
      <c r="F1117" s="14" t="s">
        <v>2631</v>
      </c>
      <c r="G1117" s="14" t="s">
        <v>5166</v>
      </c>
      <c r="H1117" s="14" t="s">
        <v>2978</v>
      </c>
      <c r="I1117" s="14" t="s">
        <v>21</v>
      </c>
      <c r="J1117" s="14" t="s">
        <v>4845</v>
      </c>
      <c r="K1117" s="14" t="s">
        <v>8840</v>
      </c>
      <c r="L1117" s="14" t="s">
        <v>8840</v>
      </c>
      <c r="M1117" s="14" t="s">
        <v>8841</v>
      </c>
      <c r="N1117" s="14" t="s">
        <v>4848</v>
      </c>
      <c r="P1117" s="17"/>
      <c r="Q1117" s="17"/>
      <c r="R1117" s="16">
        <v>1.0</v>
      </c>
      <c r="S1117" s="16">
        <v>1614044.0</v>
      </c>
      <c r="T1117" s="18">
        <v>6.2E-7</v>
      </c>
      <c r="U1117" s="16">
        <v>0.0</v>
      </c>
      <c r="V1117" s="16">
        <v>0.0</v>
      </c>
      <c r="W1117" s="14" t="s">
        <v>2978</v>
      </c>
      <c r="X1117" s="17"/>
      <c r="Y1117" s="17"/>
      <c r="Z1117" s="16">
        <v>7.8</v>
      </c>
      <c r="AA1117" s="17"/>
      <c r="AB1117" s="16">
        <v>0.03</v>
      </c>
      <c r="AC1117" s="16">
        <v>0.03</v>
      </c>
      <c r="AD1117" s="16">
        <v>-2.12</v>
      </c>
      <c r="AE1117" s="17"/>
      <c r="AF1117" s="17"/>
      <c r="AG1117" s="16">
        <v>0.0</v>
      </c>
      <c r="AH1117" s="16">
        <v>75024.0</v>
      </c>
      <c r="AI1117" s="16">
        <v>0.0</v>
      </c>
      <c r="AJ1117" s="16">
        <v>0.0</v>
      </c>
      <c r="AK1117" s="16">
        <v>0.0</v>
      </c>
      <c r="AL1117" s="16">
        <v>60014.0</v>
      </c>
      <c r="AM1117" s="16">
        <v>0.0</v>
      </c>
      <c r="AN1117" s="16">
        <v>0.0</v>
      </c>
      <c r="AO1117" s="16">
        <v>0.0</v>
      </c>
      <c r="AP1117" s="16">
        <v>29602.0</v>
      </c>
      <c r="AQ1117" s="16">
        <v>0.0</v>
      </c>
      <c r="AR1117" s="16">
        <v>0.0</v>
      </c>
      <c r="AS1117" s="16">
        <v>1.0</v>
      </c>
      <c r="AT1117" s="16">
        <v>44880.0</v>
      </c>
      <c r="AU1117" s="16">
        <v>0.0</v>
      </c>
      <c r="AV1117" s="16">
        <v>0.0</v>
      </c>
      <c r="AW1117" s="16">
        <v>0.0</v>
      </c>
      <c r="AX1117" s="16">
        <v>64014.0</v>
      </c>
      <c r="AY1117" s="16">
        <v>0.0</v>
      </c>
      <c r="AZ1117" s="16">
        <v>0.0</v>
      </c>
      <c r="BA1117" s="16">
        <v>0.0</v>
      </c>
      <c r="BB1117" s="16">
        <v>6062.0</v>
      </c>
      <c r="BC1117" s="16">
        <v>0.0</v>
      </c>
      <c r="BD1117" s="16">
        <v>0.0</v>
      </c>
      <c r="BE1117" s="16">
        <v>0.0</v>
      </c>
      <c r="BF1117" s="16">
        <v>1179954.0</v>
      </c>
      <c r="BG1117" s="16">
        <v>0.0</v>
      </c>
      <c r="BH1117" s="16">
        <v>0.0</v>
      </c>
      <c r="BI1117" s="16">
        <v>0.0</v>
      </c>
      <c r="BJ1117" s="16">
        <v>912.0</v>
      </c>
      <c r="BK1117" s="16">
        <v>0.0</v>
      </c>
      <c r="BL1117" s="16">
        <v>0.0</v>
      </c>
      <c r="BM1117" s="16">
        <v>0.0</v>
      </c>
      <c r="BN1117" s="16">
        <v>91076.0</v>
      </c>
      <c r="BO1117" s="16">
        <v>0.0</v>
      </c>
      <c r="BP1117" s="16">
        <v>0.0</v>
      </c>
      <c r="BQ1117" s="16">
        <v>0.0</v>
      </c>
      <c r="BR1117" s="16">
        <v>62506.0</v>
      </c>
      <c r="BS1117" s="16">
        <v>0.0</v>
      </c>
      <c r="BT1117" s="16">
        <v>0.0</v>
      </c>
    </row>
    <row r="1118">
      <c r="A1118" s="14" t="s">
        <v>8842</v>
      </c>
      <c r="B1118" s="16">
        <v>11.0</v>
      </c>
      <c r="C1118" s="16">
        <v>4086495.0</v>
      </c>
      <c r="D1118" s="14" t="s">
        <v>7522</v>
      </c>
      <c r="E1118" s="14" t="s">
        <v>2631</v>
      </c>
      <c r="F1118" s="14" t="s">
        <v>2621</v>
      </c>
      <c r="G1118" s="14" t="s">
        <v>6733</v>
      </c>
      <c r="H1118" s="14" t="s">
        <v>21</v>
      </c>
      <c r="I1118" s="14" t="s">
        <v>2978</v>
      </c>
      <c r="J1118" s="14" t="s">
        <v>4845</v>
      </c>
      <c r="K1118" s="14" t="s">
        <v>8843</v>
      </c>
      <c r="L1118" s="14" t="s">
        <v>8843</v>
      </c>
      <c r="M1118" s="14" t="s">
        <v>8844</v>
      </c>
      <c r="N1118" s="14" t="s">
        <v>409</v>
      </c>
      <c r="P1118" s="17"/>
      <c r="Q1118" s="17"/>
      <c r="R1118" s="16">
        <v>1.0</v>
      </c>
      <c r="S1118" s="16">
        <v>1614044.0</v>
      </c>
      <c r="T1118" s="18">
        <v>6.2E-7</v>
      </c>
      <c r="U1118" s="16">
        <v>0.0</v>
      </c>
      <c r="V1118" s="16">
        <v>0.0</v>
      </c>
      <c r="W1118" s="14" t="s">
        <v>2978</v>
      </c>
      <c r="X1118" s="17"/>
      <c r="Y1118" s="17"/>
      <c r="Z1118" s="16">
        <v>25.2</v>
      </c>
      <c r="AA1118" s="16">
        <v>0.113</v>
      </c>
      <c r="AB1118" s="16">
        <v>0.02</v>
      </c>
      <c r="AC1118" s="16">
        <v>0.0</v>
      </c>
      <c r="AD1118" s="16">
        <v>4.9</v>
      </c>
      <c r="AE1118" s="17"/>
      <c r="AF1118" s="17"/>
      <c r="AG1118" s="16">
        <v>0.0</v>
      </c>
      <c r="AH1118" s="16">
        <v>74936.0</v>
      </c>
      <c r="AI1118" s="16">
        <v>0.0</v>
      </c>
      <c r="AJ1118" s="16">
        <v>0.0</v>
      </c>
      <c r="AK1118" s="16">
        <v>0.0</v>
      </c>
      <c r="AL1118" s="16">
        <v>59998.0</v>
      </c>
      <c r="AM1118" s="16">
        <v>0.0</v>
      </c>
      <c r="AN1118" s="16">
        <v>0.0</v>
      </c>
      <c r="AO1118" s="16">
        <v>0.0</v>
      </c>
      <c r="AP1118" s="16">
        <v>29602.0</v>
      </c>
      <c r="AQ1118" s="16">
        <v>0.0</v>
      </c>
      <c r="AR1118" s="16">
        <v>0.0</v>
      </c>
      <c r="AS1118" s="16">
        <v>0.0</v>
      </c>
      <c r="AT1118" s="16">
        <v>44890.0</v>
      </c>
      <c r="AU1118" s="16">
        <v>0.0</v>
      </c>
      <c r="AV1118" s="16">
        <v>0.0</v>
      </c>
      <c r="AW1118" s="16">
        <v>0.0</v>
      </c>
      <c r="AX1118" s="16">
        <v>64032.0</v>
      </c>
      <c r="AY1118" s="16">
        <v>0.0</v>
      </c>
      <c r="AZ1118" s="16">
        <v>0.0</v>
      </c>
      <c r="BA1118" s="16">
        <v>0.0</v>
      </c>
      <c r="BB1118" s="16">
        <v>6084.0</v>
      </c>
      <c r="BC1118" s="16">
        <v>0.0</v>
      </c>
      <c r="BD1118" s="16">
        <v>0.0</v>
      </c>
      <c r="BE1118" s="16">
        <v>1.0</v>
      </c>
      <c r="BF1118" s="16">
        <v>1180032.0</v>
      </c>
      <c r="BG1118" s="16">
        <v>0.0</v>
      </c>
      <c r="BH1118" s="16">
        <v>0.0</v>
      </c>
      <c r="BI1118" s="16">
        <v>0.0</v>
      </c>
      <c r="BJ1118" s="16">
        <v>912.0</v>
      </c>
      <c r="BK1118" s="16">
        <v>0.0</v>
      </c>
      <c r="BL1118" s="16">
        <v>0.0</v>
      </c>
      <c r="BM1118" s="16">
        <v>0.0</v>
      </c>
      <c r="BN1118" s="16">
        <v>91070.0</v>
      </c>
      <c r="BO1118" s="16">
        <v>0.0</v>
      </c>
      <c r="BP1118" s="16">
        <v>0.0</v>
      </c>
      <c r="BQ1118" s="16">
        <v>0.0</v>
      </c>
      <c r="BR1118" s="16">
        <v>62488.0</v>
      </c>
      <c r="BS1118" s="16">
        <v>0.0</v>
      </c>
      <c r="BT1118" s="16">
        <v>0.0</v>
      </c>
    </row>
    <row r="1119">
      <c r="A1119" s="14" t="s">
        <v>8845</v>
      </c>
      <c r="B1119" s="16">
        <v>11.0</v>
      </c>
      <c r="C1119" s="16">
        <v>4091385.0</v>
      </c>
      <c r="D1119" s="14" t="s">
        <v>8846</v>
      </c>
      <c r="E1119" s="14" t="s">
        <v>2630</v>
      </c>
      <c r="F1119" s="14" t="s">
        <v>2622</v>
      </c>
      <c r="G1119" s="14" t="s">
        <v>6733</v>
      </c>
      <c r="H1119" s="14" t="s">
        <v>21</v>
      </c>
      <c r="I1119" s="14" t="s">
        <v>2978</v>
      </c>
      <c r="J1119" s="14" t="s">
        <v>4845</v>
      </c>
      <c r="K1119" s="14" t="s">
        <v>8847</v>
      </c>
      <c r="L1119" s="14" t="s">
        <v>8847</v>
      </c>
      <c r="M1119" s="14" t="s">
        <v>8848</v>
      </c>
      <c r="N1119" s="14" t="s">
        <v>409</v>
      </c>
      <c r="O1119" s="14" t="s">
        <v>410</v>
      </c>
      <c r="P1119" s="16">
        <v>2493431.0</v>
      </c>
      <c r="Q1119" s="17"/>
      <c r="R1119" s="16">
        <v>1.0</v>
      </c>
      <c r="S1119" s="16">
        <v>1614046.0</v>
      </c>
      <c r="T1119" s="18">
        <v>6.2E-7</v>
      </c>
      <c r="U1119" s="16">
        <v>0.0</v>
      </c>
      <c r="V1119" s="16">
        <v>0.0</v>
      </c>
      <c r="W1119" s="14" t="s">
        <v>2978</v>
      </c>
      <c r="X1119" s="17"/>
      <c r="Y1119" s="17"/>
      <c r="Z1119" s="16">
        <v>13.0</v>
      </c>
      <c r="AA1119" s="17"/>
      <c r="AB1119" s="16">
        <v>0.0</v>
      </c>
      <c r="AC1119" s="16">
        <v>0.0</v>
      </c>
      <c r="AD1119" s="16">
        <v>2.96</v>
      </c>
      <c r="AE1119" s="16">
        <v>0.66</v>
      </c>
      <c r="AF1119" s="16">
        <v>0.015</v>
      </c>
      <c r="AG1119" s="16">
        <v>1.0</v>
      </c>
      <c r="AH1119" s="16">
        <v>74906.0</v>
      </c>
      <c r="AI1119" s="16">
        <v>0.0</v>
      </c>
      <c r="AJ1119" s="16">
        <v>0.0</v>
      </c>
      <c r="AK1119" s="16">
        <v>0.0</v>
      </c>
      <c r="AL1119" s="16">
        <v>60008.0</v>
      </c>
      <c r="AM1119" s="16">
        <v>0.0</v>
      </c>
      <c r="AN1119" s="16">
        <v>0.0</v>
      </c>
      <c r="AO1119" s="16">
        <v>0.0</v>
      </c>
      <c r="AP1119" s="16">
        <v>29608.0</v>
      </c>
      <c r="AQ1119" s="16">
        <v>0.0</v>
      </c>
      <c r="AR1119" s="16">
        <v>0.0</v>
      </c>
      <c r="AS1119" s="16">
        <v>0.0</v>
      </c>
      <c r="AT1119" s="16">
        <v>44892.0</v>
      </c>
      <c r="AU1119" s="16">
        <v>0.0</v>
      </c>
      <c r="AV1119" s="16">
        <v>0.0</v>
      </c>
      <c r="AW1119" s="16">
        <v>0.0</v>
      </c>
      <c r="AX1119" s="16">
        <v>64032.0</v>
      </c>
      <c r="AY1119" s="16">
        <v>0.0</v>
      </c>
      <c r="AZ1119" s="16">
        <v>0.0</v>
      </c>
      <c r="BA1119" s="16">
        <v>0.0</v>
      </c>
      <c r="BB1119" s="16">
        <v>6084.0</v>
      </c>
      <c r="BC1119" s="16">
        <v>0.0</v>
      </c>
      <c r="BD1119" s="16">
        <v>0.0</v>
      </c>
      <c r="BE1119" s="16">
        <v>0.0</v>
      </c>
      <c r="BF1119" s="16">
        <v>1180038.0</v>
      </c>
      <c r="BG1119" s="16">
        <v>0.0</v>
      </c>
      <c r="BH1119" s="16">
        <v>0.0</v>
      </c>
      <c r="BI1119" s="16">
        <v>0.0</v>
      </c>
      <c r="BJ1119" s="16">
        <v>910.0</v>
      </c>
      <c r="BK1119" s="16">
        <v>0.0</v>
      </c>
      <c r="BL1119" s="16">
        <v>0.0</v>
      </c>
      <c r="BM1119" s="16">
        <v>0.0</v>
      </c>
      <c r="BN1119" s="16">
        <v>91080.0</v>
      </c>
      <c r="BO1119" s="16">
        <v>0.0</v>
      </c>
      <c r="BP1119" s="16">
        <v>0.0</v>
      </c>
      <c r="BQ1119" s="16">
        <v>0.0</v>
      </c>
      <c r="BR1119" s="16">
        <v>62488.0</v>
      </c>
      <c r="BS1119" s="16">
        <v>0.0</v>
      </c>
      <c r="BT1119" s="16">
        <v>0.0</v>
      </c>
    </row>
    <row r="1120">
      <c r="A1120" s="14" t="s">
        <v>8849</v>
      </c>
      <c r="B1120" s="16">
        <v>11.0</v>
      </c>
      <c r="C1120" s="16">
        <v>4091475.0</v>
      </c>
      <c r="D1120" s="14" t="s">
        <v>8850</v>
      </c>
      <c r="E1120" s="14" t="s">
        <v>2631</v>
      </c>
      <c r="F1120" s="14" t="s">
        <v>2630</v>
      </c>
      <c r="G1120" s="14" t="s">
        <v>6733</v>
      </c>
      <c r="H1120" s="14" t="s">
        <v>21</v>
      </c>
      <c r="I1120" s="14" t="s">
        <v>2978</v>
      </c>
      <c r="J1120" s="14" t="s">
        <v>4845</v>
      </c>
      <c r="K1120" s="14" t="s">
        <v>4868</v>
      </c>
      <c r="L1120" s="14" t="s">
        <v>4868</v>
      </c>
      <c r="M1120" s="14" t="s">
        <v>4869</v>
      </c>
      <c r="N1120" s="14" t="s">
        <v>409</v>
      </c>
      <c r="O1120" s="14" t="s">
        <v>410</v>
      </c>
      <c r="P1120" s="16">
        <v>1684452.0</v>
      </c>
      <c r="Q1120" s="17"/>
      <c r="R1120" s="16">
        <v>1.0</v>
      </c>
      <c r="S1120" s="16">
        <v>1614046.0</v>
      </c>
      <c r="T1120" s="18">
        <v>6.2E-7</v>
      </c>
      <c r="U1120" s="16">
        <v>0.0</v>
      </c>
      <c r="V1120" s="16">
        <v>0.0</v>
      </c>
      <c r="W1120" s="14" t="s">
        <v>2978</v>
      </c>
      <c r="X1120" s="17"/>
      <c r="Y1120" s="17"/>
      <c r="Z1120" s="16">
        <v>18.3</v>
      </c>
      <c r="AA1120" s="17"/>
      <c r="AB1120" s="16">
        <v>0.0</v>
      </c>
      <c r="AC1120" s="16">
        <v>0.0</v>
      </c>
      <c r="AD1120" s="16">
        <v>2.26</v>
      </c>
      <c r="AE1120" s="17"/>
      <c r="AF1120" s="17"/>
      <c r="AG1120" s="16">
        <v>0.0</v>
      </c>
      <c r="AH1120" s="16">
        <v>74922.0</v>
      </c>
      <c r="AI1120" s="16">
        <v>0.0</v>
      </c>
      <c r="AJ1120" s="16">
        <v>0.0</v>
      </c>
      <c r="AK1120" s="16">
        <v>0.0</v>
      </c>
      <c r="AL1120" s="16">
        <v>60004.0</v>
      </c>
      <c r="AM1120" s="16">
        <v>0.0</v>
      </c>
      <c r="AN1120" s="16">
        <v>0.0</v>
      </c>
      <c r="AO1120" s="16">
        <v>0.0</v>
      </c>
      <c r="AP1120" s="16">
        <v>29606.0</v>
      </c>
      <c r="AQ1120" s="16">
        <v>0.0</v>
      </c>
      <c r="AR1120" s="16">
        <v>0.0</v>
      </c>
      <c r="AS1120" s="16">
        <v>0.0</v>
      </c>
      <c r="AT1120" s="16">
        <v>44884.0</v>
      </c>
      <c r="AU1120" s="16">
        <v>0.0</v>
      </c>
      <c r="AV1120" s="16">
        <v>0.0</v>
      </c>
      <c r="AW1120" s="16">
        <v>0.0</v>
      </c>
      <c r="AX1120" s="16">
        <v>64044.0</v>
      </c>
      <c r="AY1120" s="16">
        <v>0.0</v>
      </c>
      <c r="AZ1120" s="16">
        <v>0.0</v>
      </c>
      <c r="BA1120" s="16">
        <v>0.0</v>
      </c>
      <c r="BB1120" s="16">
        <v>6084.0</v>
      </c>
      <c r="BC1120" s="16">
        <v>0.0</v>
      </c>
      <c r="BD1120" s="16">
        <v>0.0</v>
      </c>
      <c r="BE1120" s="16">
        <v>1.0</v>
      </c>
      <c r="BF1120" s="16">
        <v>1180020.0</v>
      </c>
      <c r="BG1120" s="16">
        <v>0.0</v>
      </c>
      <c r="BH1120" s="16">
        <v>0.0</v>
      </c>
      <c r="BI1120" s="16">
        <v>0.0</v>
      </c>
      <c r="BJ1120" s="16">
        <v>912.0</v>
      </c>
      <c r="BK1120" s="16">
        <v>0.0</v>
      </c>
      <c r="BL1120" s="16">
        <v>0.0</v>
      </c>
      <c r="BM1120" s="16">
        <v>0.0</v>
      </c>
      <c r="BN1120" s="16">
        <v>91090.0</v>
      </c>
      <c r="BO1120" s="16">
        <v>0.0</v>
      </c>
      <c r="BP1120" s="16">
        <v>0.0</v>
      </c>
      <c r="BQ1120" s="16">
        <v>0.0</v>
      </c>
      <c r="BR1120" s="16">
        <v>62480.0</v>
      </c>
      <c r="BS1120" s="16">
        <v>0.0</v>
      </c>
      <c r="BT1120" s="16">
        <v>0.0</v>
      </c>
    </row>
    <row r="1121">
      <c r="A1121" s="14" t="s">
        <v>8851</v>
      </c>
      <c r="B1121" s="16">
        <v>11.0</v>
      </c>
      <c r="C1121" s="16">
        <v>4091629.0</v>
      </c>
      <c r="D1121" s="17"/>
      <c r="E1121" s="14" t="s">
        <v>2621</v>
      </c>
      <c r="F1121" s="14" t="s">
        <v>2631</v>
      </c>
      <c r="G1121" s="14" t="s">
        <v>5166</v>
      </c>
      <c r="H1121" s="14" t="s">
        <v>2978</v>
      </c>
      <c r="I1121" s="14" t="s">
        <v>21</v>
      </c>
      <c r="J1121" s="14" t="s">
        <v>4845</v>
      </c>
      <c r="K1121" s="14" t="s">
        <v>8852</v>
      </c>
      <c r="L1121" s="14" t="s">
        <v>8852</v>
      </c>
      <c r="M1121" s="14" t="s">
        <v>8853</v>
      </c>
      <c r="N1121" s="14" t="s">
        <v>409</v>
      </c>
      <c r="P1121" s="17"/>
      <c r="Q1121" s="17"/>
      <c r="R1121" s="16">
        <v>1.0</v>
      </c>
      <c r="S1121" s="16">
        <v>1614046.0</v>
      </c>
      <c r="T1121" s="18">
        <v>6.2E-7</v>
      </c>
      <c r="U1121" s="16">
        <v>0.0</v>
      </c>
      <c r="V1121" s="16">
        <v>0.0</v>
      </c>
      <c r="W1121" s="14" t="s">
        <v>2978</v>
      </c>
      <c r="X1121" s="17"/>
      <c r="Y1121" s="17"/>
      <c r="Z1121" s="16">
        <v>15.7</v>
      </c>
      <c r="AA1121" s="16">
        <v>0.022</v>
      </c>
      <c r="AB1121" s="16">
        <v>0.0</v>
      </c>
      <c r="AC1121" s="16">
        <v>0.06</v>
      </c>
      <c r="AD1121" s="16">
        <v>-0.353</v>
      </c>
      <c r="AE1121" s="16">
        <v>0.0</v>
      </c>
      <c r="AF1121" s="16">
        <v>0.0</v>
      </c>
      <c r="AG1121" s="16">
        <v>0.0</v>
      </c>
      <c r="AH1121" s="16">
        <v>74990.0</v>
      </c>
      <c r="AI1121" s="16">
        <v>0.0</v>
      </c>
      <c r="AJ1121" s="16">
        <v>0.0</v>
      </c>
      <c r="AK1121" s="16">
        <v>0.0</v>
      </c>
      <c r="AL1121" s="16">
        <v>60008.0</v>
      </c>
      <c r="AM1121" s="16">
        <v>0.0</v>
      </c>
      <c r="AN1121" s="16">
        <v>0.0</v>
      </c>
      <c r="AO1121" s="16">
        <v>0.0</v>
      </c>
      <c r="AP1121" s="16">
        <v>29606.0</v>
      </c>
      <c r="AQ1121" s="16">
        <v>0.0</v>
      </c>
      <c r="AR1121" s="16">
        <v>0.0</v>
      </c>
      <c r="AS1121" s="16">
        <v>0.0</v>
      </c>
      <c r="AT1121" s="16">
        <v>44870.0</v>
      </c>
      <c r="AU1121" s="16">
        <v>0.0</v>
      </c>
      <c r="AV1121" s="16">
        <v>0.0</v>
      </c>
      <c r="AW1121" s="16">
        <v>1.0</v>
      </c>
      <c r="AX1121" s="16">
        <v>64010.0</v>
      </c>
      <c r="AY1121" s="16">
        <v>0.0</v>
      </c>
      <c r="AZ1121" s="16">
        <v>0.0</v>
      </c>
      <c r="BA1121" s="16">
        <v>0.0</v>
      </c>
      <c r="BB1121" s="16">
        <v>6062.0</v>
      </c>
      <c r="BC1121" s="16">
        <v>0.0</v>
      </c>
      <c r="BD1121" s="16">
        <v>0.0</v>
      </c>
      <c r="BE1121" s="16">
        <v>0.0</v>
      </c>
      <c r="BF1121" s="16">
        <v>1180008.0</v>
      </c>
      <c r="BG1121" s="16">
        <v>0.0</v>
      </c>
      <c r="BH1121" s="16">
        <v>0.0</v>
      </c>
      <c r="BI1121" s="16">
        <v>0.0</v>
      </c>
      <c r="BJ1121" s="16">
        <v>910.0</v>
      </c>
      <c r="BK1121" s="16">
        <v>0.0</v>
      </c>
      <c r="BL1121" s="16">
        <v>0.0</v>
      </c>
      <c r="BM1121" s="16">
        <v>0.0</v>
      </c>
      <c r="BN1121" s="16">
        <v>91076.0</v>
      </c>
      <c r="BO1121" s="16">
        <v>0.0</v>
      </c>
      <c r="BP1121" s="16">
        <v>0.0</v>
      </c>
      <c r="BQ1121" s="16">
        <v>0.0</v>
      </c>
      <c r="BR1121" s="16">
        <v>62506.0</v>
      </c>
      <c r="BS1121" s="16">
        <v>0.0</v>
      </c>
      <c r="BT1121" s="16">
        <v>0.0</v>
      </c>
    </row>
    <row r="1122">
      <c r="A1122" s="14" t="s">
        <v>8854</v>
      </c>
      <c r="B1122" s="16">
        <v>11.0</v>
      </c>
      <c r="C1122" s="16">
        <v>4091629.0</v>
      </c>
      <c r="D1122" s="17"/>
      <c r="E1122" s="14" t="s">
        <v>2621</v>
      </c>
      <c r="F1122" s="14" t="s">
        <v>2630</v>
      </c>
      <c r="G1122" s="14" t="s">
        <v>5166</v>
      </c>
      <c r="H1122" s="14" t="s">
        <v>2978</v>
      </c>
      <c r="I1122" s="14" t="s">
        <v>21</v>
      </c>
      <c r="J1122" s="14" t="s">
        <v>4845</v>
      </c>
      <c r="K1122" s="14" t="s">
        <v>8855</v>
      </c>
      <c r="L1122" s="14" t="s">
        <v>8855</v>
      </c>
      <c r="M1122" s="14" t="s">
        <v>8856</v>
      </c>
      <c r="N1122" s="14" t="s">
        <v>409</v>
      </c>
      <c r="P1122" s="17"/>
      <c r="Q1122" s="17"/>
      <c r="R1122" s="16">
        <v>1.0</v>
      </c>
      <c r="S1122" s="16">
        <v>1614046.0</v>
      </c>
      <c r="T1122" s="18">
        <v>6.2E-7</v>
      </c>
      <c r="U1122" s="16">
        <v>0.0</v>
      </c>
      <c r="V1122" s="16">
        <v>0.0</v>
      </c>
      <c r="W1122" s="14" t="s">
        <v>2978</v>
      </c>
      <c r="X1122" s="17"/>
      <c r="Y1122" s="17"/>
      <c r="Z1122" s="16">
        <v>16.1</v>
      </c>
      <c r="AA1122" s="16">
        <v>0.021</v>
      </c>
      <c r="AB1122" s="16">
        <v>0.01</v>
      </c>
      <c r="AC1122" s="16">
        <v>0.01</v>
      </c>
      <c r="AD1122" s="16">
        <v>-0.353</v>
      </c>
      <c r="AE1122" s="16">
        <v>0.01</v>
      </c>
      <c r="AF1122" s="16">
        <v>0.038</v>
      </c>
      <c r="AG1122" s="16">
        <v>0.0</v>
      </c>
      <c r="AH1122" s="16">
        <v>74990.0</v>
      </c>
      <c r="AI1122" s="16">
        <v>0.0</v>
      </c>
      <c r="AJ1122" s="16">
        <v>0.0</v>
      </c>
      <c r="AK1122" s="16">
        <v>0.0</v>
      </c>
      <c r="AL1122" s="16">
        <v>60008.0</v>
      </c>
      <c r="AM1122" s="16">
        <v>0.0</v>
      </c>
      <c r="AN1122" s="16">
        <v>0.0</v>
      </c>
      <c r="AO1122" s="16">
        <v>0.0</v>
      </c>
      <c r="AP1122" s="16">
        <v>29606.0</v>
      </c>
      <c r="AQ1122" s="16">
        <v>0.0</v>
      </c>
      <c r="AR1122" s="16">
        <v>0.0</v>
      </c>
      <c r="AS1122" s="16">
        <v>0.0</v>
      </c>
      <c r="AT1122" s="16">
        <v>44870.0</v>
      </c>
      <c r="AU1122" s="16">
        <v>0.0</v>
      </c>
      <c r="AV1122" s="16">
        <v>0.0</v>
      </c>
      <c r="AW1122" s="16">
        <v>0.0</v>
      </c>
      <c r="AX1122" s="16">
        <v>64010.0</v>
      </c>
      <c r="AY1122" s="16">
        <v>0.0</v>
      </c>
      <c r="AZ1122" s="16">
        <v>0.0</v>
      </c>
      <c r="BA1122" s="16">
        <v>0.0</v>
      </c>
      <c r="BB1122" s="16">
        <v>6062.0</v>
      </c>
      <c r="BC1122" s="16">
        <v>0.0</v>
      </c>
      <c r="BD1122" s="16">
        <v>0.0</v>
      </c>
      <c r="BE1122" s="16">
        <v>1.0</v>
      </c>
      <c r="BF1122" s="16">
        <v>1180008.0</v>
      </c>
      <c r="BG1122" s="16">
        <v>0.0</v>
      </c>
      <c r="BH1122" s="16">
        <v>0.0</v>
      </c>
      <c r="BI1122" s="16">
        <v>0.0</v>
      </c>
      <c r="BJ1122" s="16">
        <v>910.0</v>
      </c>
      <c r="BK1122" s="16">
        <v>0.0</v>
      </c>
      <c r="BL1122" s="16">
        <v>0.0</v>
      </c>
      <c r="BM1122" s="16">
        <v>0.0</v>
      </c>
      <c r="BN1122" s="16">
        <v>91076.0</v>
      </c>
      <c r="BO1122" s="16">
        <v>0.0</v>
      </c>
      <c r="BP1122" s="16">
        <v>0.0</v>
      </c>
      <c r="BQ1122" s="16">
        <v>0.0</v>
      </c>
      <c r="BR1122" s="16">
        <v>62506.0</v>
      </c>
      <c r="BS1122" s="16">
        <v>0.0</v>
      </c>
      <c r="BT1122" s="16">
        <v>0.0</v>
      </c>
    </row>
    <row r="1123">
      <c r="A1123" s="14" t="s">
        <v>8857</v>
      </c>
      <c r="B1123" s="16">
        <v>11.0</v>
      </c>
      <c r="C1123" s="16">
        <v>4023947.0</v>
      </c>
      <c r="D1123" s="14" t="s">
        <v>8858</v>
      </c>
      <c r="E1123" s="14" t="s">
        <v>2622</v>
      </c>
      <c r="F1123" s="14" t="s">
        <v>2621</v>
      </c>
      <c r="G1123" s="14" t="s">
        <v>5166</v>
      </c>
      <c r="H1123" s="14" t="s">
        <v>2978</v>
      </c>
      <c r="I1123" s="14" t="s">
        <v>21</v>
      </c>
      <c r="J1123" s="14" t="s">
        <v>4845</v>
      </c>
      <c r="K1123" s="14" t="s">
        <v>8859</v>
      </c>
      <c r="L1123" s="14" t="s">
        <v>8859</v>
      </c>
      <c r="M1123" s="14" t="s">
        <v>8860</v>
      </c>
      <c r="N1123" s="14" t="s">
        <v>4848</v>
      </c>
      <c r="O1123" s="14" t="s">
        <v>4878</v>
      </c>
      <c r="P1123" s="16">
        <v>1139560.0</v>
      </c>
      <c r="Q1123" s="17"/>
      <c r="R1123" s="16">
        <v>1.0</v>
      </c>
      <c r="S1123" s="16">
        <v>1614048.0</v>
      </c>
      <c r="T1123" s="18">
        <v>6.2E-7</v>
      </c>
      <c r="U1123" s="16">
        <v>0.0</v>
      </c>
      <c r="V1123" s="16">
        <v>0.0</v>
      </c>
      <c r="W1123" s="14" t="s">
        <v>2978</v>
      </c>
      <c r="X1123" s="17"/>
      <c r="Y1123" s="17"/>
      <c r="Z1123" s="16">
        <v>13.4</v>
      </c>
      <c r="AA1123" s="17"/>
      <c r="AB1123" s="16">
        <v>0.06</v>
      </c>
      <c r="AC1123" s="16">
        <v>0.07</v>
      </c>
      <c r="AD1123" s="16">
        <v>5.9</v>
      </c>
      <c r="AE1123" s="17"/>
      <c r="AF1123" s="17"/>
      <c r="AG1123" s="16">
        <v>0.0</v>
      </c>
      <c r="AH1123" s="16">
        <v>74992.0</v>
      </c>
      <c r="AI1123" s="16">
        <v>0.0</v>
      </c>
      <c r="AJ1123" s="16">
        <v>0.0</v>
      </c>
      <c r="AK1123" s="16">
        <v>0.0</v>
      </c>
      <c r="AL1123" s="16">
        <v>60010.0</v>
      </c>
      <c r="AM1123" s="16">
        <v>0.0</v>
      </c>
      <c r="AN1123" s="16">
        <v>0.0</v>
      </c>
      <c r="AO1123" s="16">
        <v>0.0</v>
      </c>
      <c r="AP1123" s="16">
        <v>29604.0</v>
      </c>
      <c r="AQ1123" s="16">
        <v>0.0</v>
      </c>
      <c r="AR1123" s="16">
        <v>0.0</v>
      </c>
      <c r="AS1123" s="16">
        <v>0.0</v>
      </c>
      <c r="AT1123" s="16">
        <v>44876.0</v>
      </c>
      <c r="AU1123" s="16">
        <v>0.0</v>
      </c>
      <c r="AV1123" s="16">
        <v>0.0</v>
      </c>
      <c r="AW1123" s="16">
        <v>0.0</v>
      </c>
      <c r="AX1123" s="16">
        <v>64010.0</v>
      </c>
      <c r="AY1123" s="16">
        <v>0.0</v>
      </c>
      <c r="AZ1123" s="16">
        <v>0.0</v>
      </c>
      <c r="BA1123" s="16">
        <v>0.0</v>
      </c>
      <c r="BB1123" s="16">
        <v>6062.0</v>
      </c>
      <c r="BC1123" s="16">
        <v>0.0</v>
      </c>
      <c r="BD1123" s="16">
        <v>0.0</v>
      </c>
      <c r="BE1123" s="16">
        <v>0.0</v>
      </c>
      <c r="BF1123" s="16">
        <v>1179998.0</v>
      </c>
      <c r="BG1123" s="16">
        <v>0.0</v>
      </c>
      <c r="BH1123" s="16">
        <v>0.0</v>
      </c>
      <c r="BI1123" s="16">
        <v>0.0</v>
      </c>
      <c r="BJ1123" s="16">
        <v>912.0</v>
      </c>
      <c r="BK1123" s="16">
        <v>0.0</v>
      </c>
      <c r="BL1123" s="16">
        <v>0.0</v>
      </c>
      <c r="BM1123" s="16">
        <v>1.0</v>
      </c>
      <c r="BN1123" s="16">
        <v>91076.0</v>
      </c>
      <c r="BO1123" s="16">
        <v>0.0</v>
      </c>
      <c r="BP1123" s="16">
        <v>0.0</v>
      </c>
      <c r="BQ1123" s="16">
        <v>0.0</v>
      </c>
      <c r="BR1123" s="16">
        <v>62508.0</v>
      </c>
      <c r="BS1123" s="16">
        <v>0.0</v>
      </c>
      <c r="BT1123" s="16">
        <v>0.0</v>
      </c>
    </row>
    <row r="1124">
      <c r="A1124" s="14" t="s">
        <v>8861</v>
      </c>
      <c r="B1124" s="16">
        <v>11.0</v>
      </c>
      <c r="C1124" s="16">
        <v>4059310.0</v>
      </c>
      <c r="D1124" s="14" t="s">
        <v>8862</v>
      </c>
      <c r="E1124" s="14" t="s">
        <v>2631</v>
      </c>
      <c r="F1124" s="14" t="s">
        <v>2630</v>
      </c>
      <c r="G1124" s="14" t="s">
        <v>5166</v>
      </c>
      <c r="H1124" s="14" t="s">
        <v>2978</v>
      </c>
      <c r="I1124" s="14" t="s">
        <v>21</v>
      </c>
      <c r="J1124" s="14" t="s">
        <v>4845</v>
      </c>
      <c r="K1124" s="14" t="s">
        <v>8863</v>
      </c>
      <c r="L1124" s="14" t="s">
        <v>8863</v>
      </c>
      <c r="M1124" s="14" t="s">
        <v>8864</v>
      </c>
      <c r="N1124" s="14" t="s">
        <v>409</v>
      </c>
      <c r="P1124" s="17"/>
      <c r="Q1124" s="17"/>
      <c r="R1124" s="16">
        <v>1.0</v>
      </c>
      <c r="S1124" s="16">
        <v>1614048.0</v>
      </c>
      <c r="T1124" s="18">
        <v>6.2E-7</v>
      </c>
      <c r="U1124" s="16">
        <v>0.0</v>
      </c>
      <c r="V1124" s="16">
        <v>0.0</v>
      </c>
      <c r="W1124" s="14" t="s">
        <v>2978</v>
      </c>
      <c r="X1124" s="17"/>
      <c r="Y1124" s="17"/>
      <c r="Z1124" s="16">
        <v>22.7</v>
      </c>
      <c r="AA1124" s="17"/>
      <c r="AB1124" s="16">
        <v>0.0</v>
      </c>
      <c r="AC1124" s="16">
        <v>0.0</v>
      </c>
      <c r="AD1124" s="16">
        <v>8.79</v>
      </c>
      <c r="AE1124" s="16">
        <v>0.56</v>
      </c>
      <c r="AF1124" s="16">
        <v>0.286</v>
      </c>
      <c r="AG1124" s="16">
        <v>0.0</v>
      </c>
      <c r="AH1124" s="16">
        <v>75012.0</v>
      </c>
      <c r="AI1124" s="16">
        <v>0.0</v>
      </c>
      <c r="AJ1124" s="16">
        <v>0.0</v>
      </c>
      <c r="AK1124" s="16">
        <v>0.0</v>
      </c>
      <c r="AL1124" s="16">
        <v>60010.0</v>
      </c>
      <c r="AM1124" s="16">
        <v>0.0</v>
      </c>
      <c r="AN1124" s="16">
        <v>0.0</v>
      </c>
      <c r="AO1124" s="16">
        <v>0.0</v>
      </c>
      <c r="AP1124" s="16">
        <v>29604.0</v>
      </c>
      <c r="AQ1124" s="16">
        <v>0.0</v>
      </c>
      <c r="AR1124" s="16">
        <v>0.0</v>
      </c>
      <c r="AS1124" s="16">
        <v>1.0</v>
      </c>
      <c r="AT1124" s="16">
        <v>44876.0</v>
      </c>
      <c r="AU1124" s="16">
        <v>0.0</v>
      </c>
      <c r="AV1124" s="16">
        <v>0.0</v>
      </c>
      <c r="AW1124" s="16">
        <v>0.0</v>
      </c>
      <c r="AX1124" s="16">
        <v>64014.0</v>
      </c>
      <c r="AY1124" s="16">
        <v>0.0</v>
      </c>
      <c r="AZ1124" s="16">
        <v>0.0</v>
      </c>
      <c r="BA1124" s="16">
        <v>0.0</v>
      </c>
      <c r="BB1124" s="16">
        <v>6062.0</v>
      </c>
      <c r="BC1124" s="16">
        <v>0.0</v>
      </c>
      <c r="BD1124" s="16">
        <v>0.0</v>
      </c>
      <c r="BE1124" s="16">
        <v>0.0</v>
      </c>
      <c r="BF1124" s="16">
        <v>1179974.0</v>
      </c>
      <c r="BG1124" s="16">
        <v>0.0</v>
      </c>
      <c r="BH1124" s="16">
        <v>0.0</v>
      </c>
      <c r="BI1124" s="16">
        <v>0.0</v>
      </c>
      <c r="BJ1124" s="16">
        <v>912.0</v>
      </c>
      <c r="BK1124" s="16">
        <v>0.0</v>
      </c>
      <c r="BL1124" s="16">
        <v>0.0</v>
      </c>
      <c r="BM1124" s="16">
        <v>0.0</v>
      </c>
      <c r="BN1124" s="16">
        <v>91082.0</v>
      </c>
      <c r="BO1124" s="16">
        <v>0.0</v>
      </c>
      <c r="BP1124" s="16">
        <v>0.0</v>
      </c>
      <c r="BQ1124" s="16">
        <v>0.0</v>
      </c>
      <c r="BR1124" s="16">
        <v>62502.0</v>
      </c>
      <c r="BS1124" s="16">
        <v>0.0</v>
      </c>
      <c r="BT1124" s="16">
        <v>0.0</v>
      </c>
    </row>
    <row r="1125">
      <c r="A1125" s="14" t="s">
        <v>8865</v>
      </c>
      <c r="B1125" s="16">
        <v>11.0</v>
      </c>
      <c r="C1125" s="16">
        <v>4082270.0</v>
      </c>
      <c r="D1125" s="14" t="s">
        <v>8866</v>
      </c>
      <c r="E1125" s="14" t="s">
        <v>2631</v>
      </c>
      <c r="F1125" s="14" t="s">
        <v>2630</v>
      </c>
      <c r="G1125" s="14" t="s">
        <v>5166</v>
      </c>
      <c r="H1125" s="14" t="s">
        <v>2978</v>
      </c>
      <c r="I1125" s="14" t="s">
        <v>21</v>
      </c>
      <c r="J1125" s="14" t="s">
        <v>4845</v>
      </c>
      <c r="K1125" s="14" t="s">
        <v>8867</v>
      </c>
      <c r="L1125" s="14" t="s">
        <v>8867</v>
      </c>
      <c r="M1125" s="14" t="s">
        <v>8868</v>
      </c>
      <c r="N1125" s="14" t="s">
        <v>4848</v>
      </c>
      <c r="P1125" s="17"/>
      <c r="Q1125" s="17"/>
      <c r="R1125" s="16">
        <v>1.0</v>
      </c>
      <c r="S1125" s="16">
        <v>1614048.0</v>
      </c>
      <c r="T1125" s="18">
        <v>6.2E-7</v>
      </c>
      <c r="U1125" s="16">
        <v>0.0</v>
      </c>
      <c r="V1125" s="16">
        <v>0.0</v>
      </c>
      <c r="W1125" s="14" t="s">
        <v>2978</v>
      </c>
      <c r="X1125" s="17"/>
      <c r="Y1125" s="17"/>
      <c r="Z1125" s="16">
        <v>10.2</v>
      </c>
      <c r="AA1125" s="16">
        <v>0.373</v>
      </c>
      <c r="AB1125" s="16">
        <v>0.0</v>
      </c>
      <c r="AC1125" s="16">
        <v>0.0</v>
      </c>
      <c r="AD1125" s="16">
        <v>7.02</v>
      </c>
      <c r="AE1125" s="17"/>
      <c r="AF1125" s="17"/>
      <c r="AG1125" s="16">
        <v>0.0</v>
      </c>
      <c r="AH1125" s="16">
        <v>75064.0</v>
      </c>
      <c r="AI1125" s="16">
        <v>0.0</v>
      </c>
      <c r="AJ1125" s="16">
        <v>0.0</v>
      </c>
      <c r="AK1125" s="16">
        <v>1.0</v>
      </c>
      <c r="AL1125" s="16">
        <v>60032.0</v>
      </c>
      <c r="AM1125" s="16">
        <v>0.0</v>
      </c>
      <c r="AN1125" s="16">
        <v>0.0</v>
      </c>
      <c r="AO1125" s="16">
        <v>0.0</v>
      </c>
      <c r="AP1125" s="16">
        <v>29608.0</v>
      </c>
      <c r="AQ1125" s="16">
        <v>0.0</v>
      </c>
      <c r="AR1125" s="16">
        <v>0.0</v>
      </c>
      <c r="AS1125" s="16">
        <v>0.0</v>
      </c>
      <c r="AT1125" s="16">
        <v>44884.0</v>
      </c>
      <c r="AU1125" s="16">
        <v>0.0</v>
      </c>
      <c r="AV1125" s="16">
        <v>0.0</v>
      </c>
      <c r="AW1125" s="16">
        <v>0.0</v>
      </c>
      <c r="AX1125" s="16">
        <v>64044.0</v>
      </c>
      <c r="AY1125" s="16">
        <v>0.0</v>
      </c>
      <c r="AZ1125" s="16">
        <v>0.0</v>
      </c>
      <c r="BA1125" s="16">
        <v>0.0</v>
      </c>
      <c r="BB1125" s="16">
        <v>5914.0</v>
      </c>
      <c r="BC1125" s="16">
        <v>0.0</v>
      </c>
      <c r="BD1125" s="16">
        <v>0.0</v>
      </c>
      <c r="BE1125" s="16">
        <v>0.0</v>
      </c>
      <c r="BF1125" s="16">
        <v>1180028.0</v>
      </c>
      <c r="BG1125" s="16">
        <v>0.0</v>
      </c>
      <c r="BH1125" s="16">
        <v>0.0</v>
      </c>
      <c r="BI1125" s="16">
        <v>0.0</v>
      </c>
      <c r="BJ1125" s="16">
        <v>912.0</v>
      </c>
      <c r="BK1125" s="16">
        <v>0.0</v>
      </c>
      <c r="BL1125" s="16">
        <v>0.0</v>
      </c>
      <c r="BM1125" s="16">
        <v>0.0</v>
      </c>
      <c r="BN1125" s="16">
        <v>91068.0</v>
      </c>
      <c r="BO1125" s="16">
        <v>0.0</v>
      </c>
      <c r="BP1125" s="16">
        <v>0.0</v>
      </c>
      <c r="BQ1125" s="16">
        <v>0.0</v>
      </c>
      <c r="BR1125" s="16">
        <v>62494.0</v>
      </c>
      <c r="BS1125" s="16">
        <v>0.0</v>
      </c>
      <c r="BT1125" s="16">
        <v>0.0</v>
      </c>
    </row>
    <row r="1126">
      <c r="A1126" s="14" t="s">
        <v>8869</v>
      </c>
      <c r="B1126" s="16">
        <v>11.0</v>
      </c>
      <c r="C1126" s="16">
        <v>4023968.0</v>
      </c>
      <c r="D1126" s="17"/>
      <c r="E1126" s="14" t="s">
        <v>2631</v>
      </c>
      <c r="F1126" s="14" t="s">
        <v>2630</v>
      </c>
      <c r="G1126" s="14" t="s">
        <v>5166</v>
      </c>
      <c r="H1126" s="14" t="s">
        <v>2978</v>
      </c>
      <c r="I1126" s="14" t="s">
        <v>21</v>
      </c>
      <c r="J1126" s="14" t="s">
        <v>4845</v>
      </c>
      <c r="K1126" s="14" t="s">
        <v>8870</v>
      </c>
      <c r="L1126" s="14" t="s">
        <v>8870</v>
      </c>
      <c r="M1126" s="14" t="s">
        <v>8871</v>
      </c>
      <c r="N1126" s="14" t="s">
        <v>4848</v>
      </c>
      <c r="P1126" s="17"/>
      <c r="Q1126" s="17"/>
      <c r="R1126" s="16">
        <v>1.0</v>
      </c>
      <c r="S1126" s="16">
        <v>1614050.0</v>
      </c>
      <c r="T1126" s="18">
        <v>6.2E-7</v>
      </c>
      <c r="U1126" s="16">
        <v>0.0</v>
      </c>
      <c r="V1126" s="16">
        <v>0.0</v>
      </c>
      <c r="W1126" s="14" t="s">
        <v>2978</v>
      </c>
      <c r="X1126" s="17"/>
      <c r="Y1126" s="17"/>
      <c r="Z1126" s="16">
        <v>7.97</v>
      </c>
      <c r="AA1126" s="17"/>
      <c r="AB1126" s="16">
        <v>0.0</v>
      </c>
      <c r="AC1126" s="16">
        <v>0.0</v>
      </c>
      <c r="AD1126" s="16">
        <v>1.26</v>
      </c>
      <c r="AE1126" s="17"/>
      <c r="AF1126" s="17"/>
      <c r="AG1126" s="16">
        <v>0.0</v>
      </c>
      <c r="AH1126" s="16">
        <v>75030.0</v>
      </c>
      <c r="AI1126" s="16">
        <v>0.0</v>
      </c>
      <c r="AJ1126" s="16">
        <v>0.0</v>
      </c>
      <c r="AK1126" s="16">
        <v>0.0</v>
      </c>
      <c r="AL1126" s="16">
        <v>60028.0</v>
      </c>
      <c r="AM1126" s="16">
        <v>0.0</v>
      </c>
      <c r="AN1126" s="16">
        <v>0.0</v>
      </c>
      <c r="AO1126" s="16">
        <v>0.0</v>
      </c>
      <c r="AP1126" s="16">
        <v>29608.0</v>
      </c>
      <c r="AQ1126" s="16">
        <v>0.0</v>
      </c>
      <c r="AR1126" s="16">
        <v>0.0</v>
      </c>
      <c r="AS1126" s="16">
        <v>0.0</v>
      </c>
      <c r="AT1126" s="16">
        <v>44884.0</v>
      </c>
      <c r="AU1126" s="16">
        <v>0.0</v>
      </c>
      <c r="AV1126" s="16">
        <v>0.0</v>
      </c>
      <c r="AW1126" s="16">
        <v>0.0</v>
      </c>
      <c r="AX1126" s="16">
        <v>64012.0</v>
      </c>
      <c r="AY1126" s="16">
        <v>0.0</v>
      </c>
      <c r="AZ1126" s="16">
        <v>0.0</v>
      </c>
      <c r="BA1126" s="16">
        <v>0.0</v>
      </c>
      <c r="BB1126" s="16">
        <v>6062.0</v>
      </c>
      <c r="BC1126" s="16">
        <v>0.0</v>
      </c>
      <c r="BD1126" s="16">
        <v>0.0</v>
      </c>
      <c r="BE1126" s="16">
        <v>1.0</v>
      </c>
      <c r="BF1126" s="16">
        <v>1179940.0</v>
      </c>
      <c r="BG1126" s="16">
        <v>0.0</v>
      </c>
      <c r="BH1126" s="16">
        <v>0.0</v>
      </c>
      <c r="BI1126" s="16">
        <v>0.0</v>
      </c>
      <c r="BJ1126" s="16">
        <v>908.0</v>
      </c>
      <c r="BK1126" s="16">
        <v>0.0</v>
      </c>
      <c r="BL1126" s="16">
        <v>0.0</v>
      </c>
      <c r="BM1126" s="16">
        <v>0.0</v>
      </c>
      <c r="BN1126" s="16">
        <v>91080.0</v>
      </c>
      <c r="BO1126" s="16">
        <v>0.0</v>
      </c>
      <c r="BP1126" s="16">
        <v>0.0</v>
      </c>
      <c r="BQ1126" s="16">
        <v>0.0</v>
      </c>
      <c r="BR1126" s="16">
        <v>62498.0</v>
      </c>
      <c r="BS1126" s="16">
        <v>0.0</v>
      </c>
      <c r="BT1126" s="16">
        <v>0.0</v>
      </c>
    </row>
    <row r="1127">
      <c r="A1127" s="14" t="s">
        <v>8872</v>
      </c>
      <c r="B1127" s="16">
        <v>11.0</v>
      </c>
      <c r="C1127" s="16">
        <v>4023898.0</v>
      </c>
      <c r="D1127" s="17"/>
      <c r="E1127" s="14" t="s">
        <v>2630</v>
      </c>
      <c r="F1127" s="14" t="s">
        <v>2631</v>
      </c>
      <c r="G1127" s="14" t="s">
        <v>5166</v>
      </c>
      <c r="H1127" s="14" t="s">
        <v>2978</v>
      </c>
      <c r="I1127" s="14" t="s">
        <v>21</v>
      </c>
      <c r="J1127" s="14" t="s">
        <v>4845</v>
      </c>
      <c r="K1127" s="14" t="s">
        <v>8873</v>
      </c>
      <c r="L1127" s="14" t="s">
        <v>8873</v>
      </c>
      <c r="M1127" s="14" t="s">
        <v>8874</v>
      </c>
      <c r="N1127" s="14" t="s">
        <v>409</v>
      </c>
      <c r="O1127" s="14" t="s">
        <v>410</v>
      </c>
      <c r="P1127" s="16">
        <v>2940613.0</v>
      </c>
      <c r="Q1127" s="17"/>
      <c r="R1127" s="16">
        <v>1.0</v>
      </c>
      <c r="S1127" s="16">
        <v>1614052.0</v>
      </c>
      <c r="T1127" s="18">
        <v>6.2E-7</v>
      </c>
      <c r="U1127" s="16">
        <v>0.0</v>
      </c>
      <c r="V1127" s="16">
        <v>0.0</v>
      </c>
      <c r="W1127" s="14" t="s">
        <v>2978</v>
      </c>
      <c r="X1127" s="17"/>
      <c r="Y1127" s="17"/>
      <c r="Z1127" s="16">
        <v>25.5</v>
      </c>
      <c r="AA1127" s="17"/>
      <c r="AB1127" s="16">
        <v>0.0</v>
      </c>
      <c r="AC1127" s="16">
        <v>0.01</v>
      </c>
      <c r="AD1127" s="16">
        <v>4.66</v>
      </c>
      <c r="AE1127" s="16">
        <v>0.05</v>
      </c>
      <c r="AF1127" s="16">
        <v>0.41</v>
      </c>
      <c r="AG1127" s="16">
        <v>0.0</v>
      </c>
      <c r="AH1127" s="16">
        <v>75028.0</v>
      </c>
      <c r="AI1127" s="16">
        <v>0.0</v>
      </c>
      <c r="AJ1127" s="16">
        <v>0.0</v>
      </c>
      <c r="AK1127" s="16">
        <v>0.0</v>
      </c>
      <c r="AL1127" s="16">
        <v>60014.0</v>
      </c>
      <c r="AM1127" s="16">
        <v>0.0</v>
      </c>
      <c r="AN1127" s="16">
        <v>0.0</v>
      </c>
      <c r="AO1127" s="16">
        <v>1.0</v>
      </c>
      <c r="AP1127" s="16">
        <v>29604.0</v>
      </c>
      <c r="AQ1127" s="16">
        <v>0.0</v>
      </c>
      <c r="AR1127" s="16">
        <v>0.0</v>
      </c>
      <c r="AS1127" s="16">
        <v>0.0</v>
      </c>
      <c r="AT1127" s="16">
        <v>44868.0</v>
      </c>
      <c r="AU1127" s="16">
        <v>0.0</v>
      </c>
      <c r="AV1127" s="16">
        <v>0.0</v>
      </c>
      <c r="AW1127" s="16">
        <v>0.0</v>
      </c>
      <c r="AX1127" s="16">
        <v>64028.0</v>
      </c>
      <c r="AY1127" s="16">
        <v>0.0</v>
      </c>
      <c r="AZ1127" s="16">
        <v>0.0</v>
      </c>
      <c r="BA1127" s="16">
        <v>0.0</v>
      </c>
      <c r="BB1127" s="16">
        <v>6062.0</v>
      </c>
      <c r="BC1127" s="16">
        <v>0.0</v>
      </c>
      <c r="BD1127" s="16">
        <v>0.0</v>
      </c>
      <c r="BE1127" s="16">
        <v>0.0</v>
      </c>
      <c r="BF1127" s="16">
        <v>1179962.0</v>
      </c>
      <c r="BG1127" s="16">
        <v>0.0</v>
      </c>
      <c r="BH1127" s="16">
        <v>0.0</v>
      </c>
      <c r="BI1127" s="16">
        <v>0.0</v>
      </c>
      <c r="BJ1127" s="16">
        <v>912.0</v>
      </c>
      <c r="BK1127" s="16">
        <v>0.0</v>
      </c>
      <c r="BL1127" s="16">
        <v>0.0</v>
      </c>
      <c r="BM1127" s="16">
        <v>0.0</v>
      </c>
      <c r="BN1127" s="16">
        <v>91078.0</v>
      </c>
      <c r="BO1127" s="16">
        <v>0.0</v>
      </c>
      <c r="BP1127" s="16">
        <v>0.0</v>
      </c>
      <c r="BQ1127" s="16">
        <v>0.0</v>
      </c>
      <c r="BR1127" s="16">
        <v>62496.0</v>
      </c>
      <c r="BS1127" s="16">
        <v>0.0</v>
      </c>
      <c r="BT1127" s="16">
        <v>0.0</v>
      </c>
    </row>
    <row r="1128">
      <c r="A1128" s="14" t="s">
        <v>8875</v>
      </c>
      <c r="B1128" s="16">
        <v>11.0</v>
      </c>
      <c r="C1128" s="16">
        <v>4023944.0</v>
      </c>
      <c r="D1128" s="14" t="s">
        <v>8876</v>
      </c>
      <c r="E1128" s="14" t="s">
        <v>2622</v>
      </c>
      <c r="F1128" s="14" t="s">
        <v>2621</v>
      </c>
      <c r="G1128" s="14" t="s">
        <v>5166</v>
      </c>
      <c r="H1128" s="14" t="s">
        <v>2978</v>
      </c>
      <c r="I1128" s="14" t="s">
        <v>21</v>
      </c>
      <c r="J1128" s="14" t="s">
        <v>4845</v>
      </c>
      <c r="K1128" s="14" t="s">
        <v>8877</v>
      </c>
      <c r="L1128" s="14" t="s">
        <v>8877</v>
      </c>
      <c r="M1128" s="14" t="s">
        <v>8878</v>
      </c>
      <c r="N1128" s="14" t="s">
        <v>4848</v>
      </c>
      <c r="O1128" s="14" t="s">
        <v>4878</v>
      </c>
      <c r="P1128" s="16">
        <v>2926442.0</v>
      </c>
      <c r="Q1128" s="17"/>
      <c r="R1128" s="16">
        <v>1.0</v>
      </c>
      <c r="S1128" s="16">
        <v>1614052.0</v>
      </c>
      <c r="T1128" s="18">
        <v>6.2E-7</v>
      </c>
      <c r="U1128" s="16">
        <v>0.0</v>
      </c>
      <c r="V1128" s="16">
        <v>0.0</v>
      </c>
      <c r="W1128" s="14" t="s">
        <v>2978</v>
      </c>
      <c r="X1128" s="17"/>
      <c r="Y1128" s="17"/>
      <c r="Z1128" s="16">
        <v>9.36</v>
      </c>
      <c r="AA1128" s="17"/>
      <c r="AB1128" s="16">
        <v>0.02</v>
      </c>
      <c r="AC1128" s="16">
        <v>0.02</v>
      </c>
      <c r="AD1128" s="16">
        <v>2.19</v>
      </c>
      <c r="AE1128" s="17"/>
      <c r="AF1128" s="17"/>
      <c r="AG1128" s="16">
        <v>0.0</v>
      </c>
      <c r="AH1128" s="16">
        <v>75024.0</v>
      </c>
      <c r="AI1128" s="16">
        <v>0.0</v>
      </c>
      <c r="AJ1128" s="16">
        <v>0.0</v>
      </c>
      <c r="AK1128" s="16">
        <v>1.0</v>
      </c>
      <c r="AL1128" s="16">
        <v>60006.0</v>
      </c>
      <c r="AM1128" s="16">
        <v>0.0</v>
      </c>
      <c r="AN1128" s="16">
        <v>0.0</v>
      </c>
      <c r="AO1128" s="16">
        <v>0.0</v>
      </c>
      <c r="AP1128" s="16">
        <v>29606.0</v>
      </c>
      <c r="AQ1128" s="16">
        <v>0.0</v>
      </c>
      <c r="AR1128" s="16">
        <v>0.0</v>
      </c>
      <c r="AS1128" s="16">
        <v>0.0</v>
      </c>
      <c r="AT1128" s="16">
        <v>44878.0</v>
      </c>
      <c r="AU1128" s="16">
        <v>0.0</v>
      </c>
      <c r="AV1128" s="16">
        <v>0.0</v>
      </c>
      <c r="AW1128" s="16">
        <v>0.0</v>
      </c>
      <c r="AX1128" s="16">
        <v>64000.0</v>
      </c>
      <c r="AY1128" s="16">
        <v>0.0</v>
      </c>
      <c r="AZ1128" s="16">
        <v>0.0</v>
      </c>
      <c r="BA1128" s="16">
        <v>0.0</v>
      </c>
      <c r="BB1128" s="16">
        <v>6062.0</v>
      </c>
      <c r="BC1128" s="16">
        <v>0.0</v>
      </c>
      <c r="BD1128" s="16">
        <v>0.0</v>
      </c>
      <c r="BE1128" s="16">
        <v>0.0</v>
      </c>
      <c r="BF1128" s="16">
        <v>1179988.0</v>
      </c>
      <c r="BG1128" s="16">
        <v>0.0</v>
      </c>
      <c r="BH1128" s="16">
        <v>0.0</v>
      </c>
      <c r="BI1128" s="16">
        <v>0.0</v>
      </c>
      <c r="BJ1128" s="16">
        <v>912.0</v>
      </c>
      <c r="BK1128" s="16">
        <v>0.0</v>
      </c>
      <c r="BL1128" s="16">
        <v>0.0</v>
      </c>
      <c r="BM1128" s="16">
        <v>0.0</v>
      </c>
      <c r="BN1128" s="16">
        <v>91068.0</v>
      </c>
      <c r="BO1128" s="16">
        <v>0.0</v>
      </c>
      <c r="BP1128" s="16">
        <v>0.0</v>
      </c>
      <c r="BQ1128" s="16">
        <v>0.0</v>
      </c>
      <c r="BR1128" s="16">
        <v>62508.0</v>
      </c>
      <c r="BS1128" s="16">
        <v>0.0</v>
      </c>
      <c r="BT1128" s="16">
        <v>0.0</v>
      </c>
    </row>
    <row r="1129">
      <c r="A1129" s="14" t="s">
        <v>8879</v>
      </c>
      <c r="B1129" s="16">
        <v>11.0</v>
      </c>
      <c r="C1129" s="16">
        <v>4082222.0</v>
      </c>
      <c r="D1129" s="17"/>
      <c r="E1129" s="14" t="s">
        <v>2630</v>
      </c>
      <c r="F1129" s="14" t="s">
        <v>2622</v>
      </c>
      <c r="G1129" s="14" t="s">
        <v>5166</v>
      </c>
      <c r="H1129" s="14" t="s">
        <v>2978</v>
      </c>
      <c r="I1129" s="14" t="s">
        <v>21</v>
      </c>
      <c r="J1129" s="14" t="s">
        <v>4845</v>
      </c>
      <c r="K1129" s="14" t="s">
        <v>8880</v>
      </c>
      <c r="L1129" s="14" t="s">
        <v>8880</v>
      </c>
      <c r="M1129" s="14" t="s">
        <v>8881</v>
      </c>
      <c r="N1129" s="14" t="s">
        <v>409</v>
      </c>
      <c r="P1129" s="17"/>
      <c r="Q1129" s="17"/>
      <c r="R1129" s="16">
        <v>1.0</v>
      </c>
      <c r="S1129" s="16">
        <v>1614052.0</v>
      </c>
      <c r="T1129" s="18">
        <v>6.2E-7</v>
      </c>
      <c r="U1129" s="16">
        <v>0.0</v>
      </c>
      <c r="V1129" s="16">
        <v>0.0</v>
      </c>
      <c r="W1129" s="14" t="s">
        <v>2978</v>
      </c>
      <c r="X1129" s="17"/>
      <c r="Y1129" s="17"/>
      <c r="Z1129" s="16">
        <v>23.7</v>
      </c>
      <c r="AA1129" s="16">
        <v>0.264</v>
      </c>
      <c r="AB1129" s="16">
        <v>0.0</v>
      </c>
      <c r="AC1129" s="16">
        <v>0.0</v>
      </c>
      <c r="AD1129" s="16">
        <v>0.233</v>
      </c>
      <c r="AE1129" s="16">
        <v>0.03</v>
      </c>
      <c r="AF1129" s="16">
        <v>0.263</v>
      </c>
      <c r="AG1129" s="16">
        <v>0.0</v>
      </c>
      <c r="AH1129" s="16">
        <v>75014.0</v>
      </c>
      <c r="AI1129" s="16">
        <v>0.0</v>
      </c>
      <c r="AJ1129" s="16">
        <v>0.0</v>
      </c>
      <c r="AK1129" s="16">
        <v>0.0</v>
      </c>
      <c r="AL1129" s="16">
        <v>60022.0</v>
      </c>
      <c r="AM1129" s="16">
        <v>0.0</v>
      </c>
      <c r="AN1129" s="16">
        <v>0.0</v>
      </c>
      <c r="AO1129" s="16">
        <v>0.0</v>
      </c>
      <c r="AP1129" s="16">
        <v>29608.0</v>
      </c>
      <c r="AQ1129" s="16">
        <v>0.0</v>
      </c>
      <c r="AR1129" s="16">
        <v>0.0</v>
      </c>
      <c r="AS1129" s="16">
        <v>0.0</v>
      </c>
      <c r="AT1129" s="16">
        <v>44878.0</v>
      </c>
      <c r="AU1129" s="16">
        <v>0.0</v>
      </c>
      <c r="AV1129" s="16">
        <v>0.0</v>
      </c>
      <c r="AW1129" s="16">
        <v>0.0</v>
      </c>
      <c r="AX1129" s="16">
        <v>64040.0</v>
      </c>
      <c r="AY1129" s="16">
        <v>0.0</v>
      </c>
      <c r="AZ1129" s="16">
        <v>0.0</v>
      </c>
      <c r="BA1129" s="16">
        <v>0.0</v>
      </c>
      <c r="BB1129" s="16">
        <v>5986.0</v>
      </c>
      <c r="BC1129" s="16">
        <v>0.0</v>
      </c>
      <c r="BD1129" s="16">
        <v>0.0</v>
      </c>
      <c r="BE1129" s="16">
        <v>1.0</v>
      </c>
      <c r="BF1129" s="16">
        <v>1180018.0</v>
      </c>
      <c r="BG1129" s="16">
        <v>0.0</v>
      </c>
      <c r="BH1129" s="16">
        <v>0.0</v>
      </c>
      <c r="BI1129" s="16">
        <v>0.0</v>
      </c>
      <c r="BJ1129" s="16">
        <v>912.0</v>
      </c>
      <c r="BK1129" s="16">
        <v>0.0</v>
      </c>
      <c r="BL1129" s="16">
        <v>0.0</v>
      </c>
      <c r="BM1129" s="16">
        <v>0.0</v>
      </c>
      <c r="BN1129" s="16">
        <v>91078.0</v>
      </c>
      <c r="BO1129" s="16">
        <v>0.0</v>
      </c>
      <c r="BP1129" s="16">
        <v>0.0</v>
      </c>
      <c r="BQ1129" s="16">
        <v>0.0</v>
      </c>
      <c r="BR1129" s="16">
        <v>62496.0</v>
      </c>
      <c r="BS1129" s="16">
        <v>0.0</v>
      </c>
      <c r="BT1129" s="16">
        <v>0.0</v>
      </c>
    </row>
    <row r="1130">
      <c r="A1130" s="14" t="s">
        <v>8882</v>
      </c>
      <c r="B1130" s="16">
        <v>11.0</v>
      </c>
      <c r="C1130" s="16">
        <v>3856400.0</v>
      </c>
      <c r="D1130" s="17"/>
      <c r="E1130" s="14" t="s">
        <v>2630</v>
      </c>
      <c r="F1130" s="14" t="s">
        <v>2631</v>
      </c>
      <c r="G1130" s="14" t="s">
        <v>5166</v>
      </c>
      <c r="H1130" s="14" t="s">
        <v>2978</v>
      </c>
      <c r="I1130" s="14" t="s">
        <v>21</v>
      </c>
      <c r="J1130" s="14" t="s">
        <v>4845</v>
      </c>
      <c r="K1130" s="14" t="s">
        <v>8883</v>
      </c>
      <c r="L1130" s="14" t="s">
        <v>8883</v>
      </c>
      <c r="M1130" s="14" t="s">
        <v>8884</v>
      </c>
      <c r="N1130" s="14" t="s">
        <v>409</v>
      </c>
      <c r="P1130" s="17"/>
      <c r="Q1130" s="17"/>
      <c r="R1130" s="16">
        <v>1.0</v>
      </c>
      <c r="S1130" s="16">
        <v>1614054.0</v>
      </c>
      <c r="T1130" s="18">
        <v>6.2E-7</v>
      </c>
      <c r="U1130" s="16">
        <v>0.0</v>
      </c>
      <c r="V1130" s="16">
        <v>0.0</v>
      </c>
      <c r="W1130" s="14" t="s">
        <v>2978</v>
      </c>
      <c r="X1130" s="17"/>
      <c r="Y1130" s="17"/>
      <c r="Z1130" s="16">
        <v>20.4</v>
      </c>
      <c r="AA1130" s="17"/>
      <c r="AB1130" s="16">
        <v>0.0</v>
      </c>
      <c r="AC1130" s="16">
        <v>0.0</v>
      </c>
      <c r="AD1130" s="16">
        <v>3.73</v>
      </c>
      <c r="AE1130" s="16">
        <v>0.59</v>
      </c>
      <c r="AF1130" s="16">
        <v>0.0</v>
      </c>
      <c r="AG1130" s="16">
        <v>0.0</v>
      </c>
      <c r="AH1130" s="16">
        <v>75060.0</v>
      </c>
      <c r="AI1130" s="16">
        <v>0.0</v>
      </c>
      <c r="AJ1130" s="16">
        <v>0.0</v>
      </c>
      <c r="AK1130" s="16">
        <v>0.0</v>
      </c>
      <c r="AL1130" s="16">
        <v>60028.0</v>
      </c>
      <c r="AM1130" s="16">
        <v>0.0</v>
      </c>
      <c r="AN1130" s="16">
        <v>0.0</v>
      </c>
      <c r="AO1130" s="16">
        <v>0.0</v>
      </c>
      <c r="AP1130" s="16">
        <v>29606.0</v>
      </c>
      <c r="AQ1130" s="16">
        <v>0.0</v>
      </c>
      <c r="AR1130" s="16">
        <v>0.0</v>
      </c>
      <c r="AS1130" s="16">
        <v>0.0</v>
      </c>
      <c r="AT1130" s="16">
        <v>44884.0</v>
      </c>
      <c r="AU1130" s="16">
        <v>0.0</v>
      </c>
      <c r="AV1130" s="16">
        <v>0.0</v>
      </c>
      <c r="AW1130" s="16">
        <v>0.0</v>
      </c>
      <c r="AX1130" s="16">
        <v>63900.0</v>
      </c>
      <c r="AY1130" s="16">
        <v>0.0</v>
      </c>
      <c r="AZ1130" s="16">
        <v>0.0</v>
      </c>
      <c r="BA1130" s="16">
        <v>0.0</v>
      </c>
      <c r="BB1130" s="16">
        <v>6058.0</v>
      </c>
      <c r="BC1130" s="16">
        <v>0.0</v>
      </c>
      <c r="BD1130" s="16">
        <v>0.0</v>
      </c>
      <c r="BE1130" s="16">
        <v>1.0</v>
      </c>
      <c r="BF1130" s="16">
        <v>1180010.0</v>
      </c>
      <c r="BG1130" s="16">
        <v>0.0</v>
      </c>
      <c r="BH1130" s="16">
        <v>0.0</v>
      </c>
      <c r="BI1130" s="16">
        <v>0.0</v>
      </c>
      <c r="BJ1130" s="16">
        <v>910.0</v>
      </c>
      <c r="BK1130" s="16">
        <v>0.0</v>
      </c>
      <c r="BL1130" s="16">
        <v>0.0</v>
      </c>
      <c r="BM1130" s="16">
        <v>0.0</v>
      </c>
      <c r="BN1130" s="16">
        <v>91090.0</v>
      </c>
      <c r="BO1130" s="16">
        <v>0.0</v>
      </c>
      <c r="BP1130" s="16">
        <v>0.0</v>
      </c>
      <c r="BQ1130" s="16">
        <v>0.0</v>
      </c>
      <c r="BR1130" s="16">
        <v>62508.0</v>
      </c>
      <c r="BS1130" s="16">
        <v>0.0</v>
      </c>
      <c r="BT1130" s="16">
        <v>0.0</v>
      </c>
    </row>
    <row r="1131">
      <c r="A1131" s="14" t="s">
        <v>8885</v>
      </c>
      <c r="B1131" s="16">
        <v>11.0</v>
      </c>
      <c r="C1131" s="16">
        <v>4059376.0</v>
      </c>
      <c r="D1131" s="17"/>
      <c r="E1131" s="14" t="s">
        <v>2621</v>
      </c>
      <c r="F1131" s="14" t="s">
        <v>2631</v>
      </c>
      <c r="G1131" s="14" t="s">
        <v>5166</v>
      </c>
      <c r="H1131" s="14" t="s">
        <v>2978</v>
      </c>
      <c r="I1131" s="14" t="s">
        <v>21</v>
      </c>
      <c r="J1131" s="14" t="s">
        <v>4845</v>
      </c>
      <c r="K1131" s="14" t="s">
        <v>8886</v>
      </c>
      <c r="L1131" s="14" t="s">
        <v>8886</v>
      </c>
      <c r="M1131" s="14" t="s">
        <v>8887</v>
      </c>
      <c r="N1131" s="14" t="s">
        <v>409</v>
      </c>
      <c r="P1131" s="17"/>
      <c r="Q1131" s="17"/>
      <c r="R1131" s="16">
        <v>1.0</v>
      </c>
      <c r="S1131" s="16">
        <v>1614056.0</v>
      </c>
      <c r="T1131" s="18">
        <v>6.2E-7</v>
      </c>
      <c r="U1131" s="16">
        <v>0.0</v>
      </c>
      <c r="V1131" s="16">
        <v>0.0</v>
      </c>
      <c r="W1131" s="14" t="s">
        <v>2978</v>
      </c>
      <c r="X1131" s="17"/>
      <c r="Y1131" s="17"/>
      <c r="Z1131" s="16">
        <v>29.4</v>
      </c>
      <c r="AA1131" s="17"/>
      <c r="AB1131" s="16">
        <v>0.01</v>
      </c>
      <c r="AC1131" s="16">
        <v>-0.03</v>
      </c>
      <c r="AD1131" s="16">
        <v>6.35</v>
      </c>
      <c r="AE1131" s="16">
        <v>0.0</v>
      </c>
      <c r="AF1131" s="16">
        <v>0.988</v>
      </c>
      <c r="AG1131" s="16">
        <v>0.0</v>
      </c>
      <c r="AH1131" s="16">
        <v>75022.0</v>
      </c>
      <c r="AI1131" s="16">
        <v>0.0</v>
      </c>
      <c r="AJ1131" s="16">
        <v>0.0</v>
      </c>
      <c r="AK1131" s="16">
        <v>0.0</v>
      </c>
      <c r="AL1131" s="16">
        <v>60020.0</v>
      </c>
      <c r="AM1131" s="16">
        <v>0.0</v>
      </c>
      <c r="AN1131" s="16">
        <v>0.0</v>
      </c>
      <c r="AO1131" s="16">
        <v>0.0</v>
      </c>
      <c r="AP1131" s="16">
        <v>29606.0</v>
      </c>
      <c r="AQ1131" s="16">
        <v>0.0</v>
      </c>
      <c r="AR1131" s="16">
        <v>0.0</v>
      </c>
      <c r="AS1131" s="16">
        <v>0.0</v>
      </c>
      <c r="AT1131" s="16">
        <v>44878.0</v>
      </c>
      <c r="AU1131" s="16">
        <v>0.0</v>
      </c>
      <c r="AV1131" s="16">
        <v>0.0</v>
      </c>
      <c r="AW1131" s="16">
        <v>0.0</v>
      </c>
      <c r="AX1131" s="16">
        <v>64022.0</v>
      </c>
      <c r="AY1131" s="16">
        <v>0.0</v>
      </c>
      <c r="AZ1131" s="16">
        <v>0.0</v>
      </c>
      <c r="BA1131" s="16">
        <v>0.0</v>
      </c>
      <c r="BB1131" s="16">
        <v>6062.0</v>
      </c>
      <c r="BC1131" s="16">
        <v>0.0</v>
      </c>
      <c r="BD1131" s="16">
        <v>0.0</v>
      </c>
      <c r="BE1131" s="16">
        <v>1.0</v>
      </c>
      <c r="BF1131" s="16">
        <v>1179960.0</v>
      </c>
      <c r="BG1131" s="16">
        <v>0.0</v>
      </c>
      <c r="BH1131" s="16">
        <v>0.0</v>
      </c>
      <c r="BI1131" s="16">
        <v>0.0</v>
      </c>
      <c r="BJ1131" s="16">
        <v>912.0</v>
      </c>
      <c r="BK1131" s="16">
        <v>0.0</v>
      </c>
      <c r="BL1131" s="16">
        <v>0.0</v>
      </c>
      <c r="BM1131" s="16">
        <v>0.0</v>
      </c>
      <c r="BN1131" s="16">
        <v>91072.0</v>
      </c>
      <c r="BO1131" s="16">
        <v>0.0</v>
      </c>
      <c r="BP1131" s="16">
        <v>0.0</v>
      </c>
      <c r="BQ1131" s="16">
        <v>0.0</v>
      </c>
      <c r="BR1131" s="16">
        <v>62502.0</v>
      </c>
      <c r="BS1131" s="16">
        <v>0.0</v>
      </c>
      <c r="BT1131" s="16">
        <v>0.0</v>
      </c>
    </row>
    <row r="1132">
      <c r="A1132" s="14" t="s">
        <v>8888</v>
      </c>
      <c r="B1132" s="16">
        <v>11.0</v>
      </c>
      <c r="C1132" s="16">
        <v>4082962.0</v>
      </c>
      <c r="D1132" s="14" t="s">
        <v>8889</v>
      </c>
      <c r="E1132" s="14" t="s">
        <v>2621</v>
      </c>
      <c r="F1132" s="14" t="s">
        <v>2631</v>
      </c>
      <c r="G1132" s="14" t="s">
        <v>6733</v>
      </c>
      <c r="H1132" s="14" t="s">
        <v>21</v>
      </c>
      <c r="I1132" s="14" t="s">
        <v>2978</v>
      </c>
      <c r="J1132" s="14" t="s">
        <v>4845</v>
      </c>
      <c r="K1132" s="14" t="s">
        <v>8890</v>
      </c>
      <c r="L1132" s="14" t="s">
        <v>8890</v>
      </c>
      <c r="M1132" s="14" t="s">
        <v>8891</v>
      </c>
      <c r="N1132" s="14" t="s">
        <v>409</v>
      </c>
      <c r="P1132" s="17"/>
      <c r="Q1132" s="17"/>
      <c r="R1132" s="16">
        <v>1.0</v>
      </c>
      <c r="S1132" s="16">
        <v>1614056.0</v>
      </c>
      <c r="T1132" s="18">
        <v>6.2E-7</v>
      </c>
      <c r="U1132" s="16">
        <v>0.0</v>
      </c>
      <c r="V1132" s="16">
        <v>0.0</v>
      </c>
      <c r="W1132" s="14" t="s">
        <v>2978</v>
      </c>
      <c r="X1132" s="17"/>
      <c r="Y1132" s="17"/>
      <c r="Z1132" s="16">
        <v>25.6</v>
      </c>
      <c r="AA1132" s="16">
        <v>0.203</v>
      </c>
      <c r="AB1132" s="16">
        <v>0.01</v>
      </c>
      <c r="AC1132" s="16">
        <v>0.0</v>
      </c>
      <c r="AD1132" s="16">
        <v>1.78</v>
      </c>
      <c r="AE1132" s="17"/>
      <c r="AF1132" s="17"/>
      <c r="AG1132" s="16">
        <v>0.0</v>
      </c>
      <c r="AH1132" s="16">
        <v>75034.0</v>
      </c>
      <c r="AI1132" s="16">
        <v>0.0</v>
      </c>
      <c r="AJ1132" s="16">
        <v>0.0</v>
      </c>
      <c r="AK1132" s="16">
        <v>0.0</v>
      </c>
      <c r="AL1132" s="16">
        <v>60024.0</v>
      </c>
      <c r="AM1132" s="16">
        <v>0.0</v>
      </c>
      <c r="AN1132" s="16">
        <v>0.0</v>
      </c>
      <c r="AO1132" s="16">
        <v>0.0</v>
      </c>
      <c r="AP1132" s="16">
        <v>29606.0</v>
      </c>
      <c r="AQ1132" s="16">
        <v>0.0</v>
      </c>
      <c r="AR1132" s="16">
        <v>0.0</v>
      </c>
      <c r="AS1132" s="16">
        <v>1.0</v>
      </c>
      <c r="AT1132" s="16">
        <v>44870.0</v>
      </c>
      <c r="AU1132" s="16">
        <v>0.0</v>
      </c>
      <c r="AV1132" s="16">
        <v>0.0</v>
      </c>
      <c r="AW1132" s="16">
        <v>0.0</v>
      </c>
      <c r="AX1132" s="16">
        <v>64018.0</v>
      </c>
      <c r="AY1132" s="16">
        <v>0.0</v>
      </c>
      <c r="AZ1132" s="16">
        <v>0.0</v>
      </c>
      <c r="BA1132" s="16">
        <v>0.0</v>
      </c>
      <c r="BB1132" s="16">
        <v>6062.0</v>
      </c>
      <c r="BC1132" s="16">
        <v>0.0</v>
      </c>
      <c r="BD1132" s="16">
        <v>0.0</v>
      </c>
      <c r="BE1132" s="16">
        <v>0.0</v>
      </c>
      <c r="BF1132" s="16">
        <v>1179958.0</v>
      </c>
      <c r="BG1132" s="16">
        <v>0.0</v>
      </c>
      <c r="BH1132" s="16">
        <v>0.0</v>
      </c>
      <c r="BI1132" s="16">
        <v>0.0</v>
      </c>
      <c r="BJ1132" s="16">
        <v>912.0</v>
      </c>
      <c r="BK1132" s="16">
        <v>0.0</v>
      </c>
      <c r="BL1132" s="16">
        <v>0.0</v>
      </c>
      <c r="BM1132" s="16">
        <v>0.0</v>
      </c>
      <c r="BN1132" s="16">
        <v>91066.0</v>
      </c>
      <c r="BO1132" s="16">
        <v>0.0</v>
      </c>
      <c r="BP1132" s="16">
        <v>0.0</v>
      </c>
      <c r="BQ1132" s="16">
        <v>0.0</v>
      </c>
      <c r="BR1132" s="16">
        <v>62506.0</v>
      </c>
      <c r="BS1132" s="16">
        <v>0.0</v>
      </c>
      <c r="BT1132" s="16">
        <v>0.0</v>
      </c>
    </row>
    <row r="1133">
      <c r="A1133" s="14" t="s">
        <v>8892</v>
      </c>
      <c r="B1133" s="16">
        <v>11.0</v>
      </c>
      <c r="C1133" s="16">
        <v>3856303.0</v>
      </c>
      <c r="D1133" s="14" t="s">
        <v>8893</v>
      </c>
      <c r="E1133" s="14" t="s">
        <v>2622</v>
      </c>
      <c r="F1133" s="14" t="s">
        <v>2621</v>
      </c>
      <c r="G1133" s="14" t="s">
        <v>6733</v>
      </c>
      <c r="H1133" s="14" t="s">
        <v>21</v>
      </c>
      <c r="I1133" s="14" t="s">
        <v>2978</v>
      </c>
      <c r="J1133" s="14" t="s">
        <v>4845</v>
      </c>
      <c r="K1133" s="14" t="s">
        <v>8894</v>
      </c>
      <c r="L1133" s="14" t="s">
        <v>8894</v>
      </c>
      <c r="M1133" s="14" t="s">
        <v>8895</v>
      </c>
      <c r="N1133" s="14" t="s">
        <v>4848</v>
      </c>
      <c r="P1133" s="17"/>
      <c r="Q1133" s="17"/>
      <c r="R1133" s="16">
        <v>1.0</v>
      </c>
      <c r="S1133" s="16">
        <v>1614060.0</v>
      </c>
      <c r="T1133" s="18">
        <v>6.2E-7</v>
      </c>
      <c r="U1133" s="16">
        <v>0.0</v>
      </c>
      <c r="V1133" s="16">
        <v>0.0</v>
      </c>
      <c r="W1133" s="14" t="s">
        <v>2978</v>
      </c>
      <c r="X1133" s="17"/>
      <c r="Y1133" s="17"/>
      <c r="Z1133" s="16">
        <v>13.6</v>
      </c>
      <c r="AA1133" s="17"/>
      <c r="AB1133" s="16">
        <v>0.0</v>
      </c>
      <c r="AC1133" s="16">
        <v>-0.01</v>
      </c>
      <c r="AD1133" s="16">
        <v>2.59</v>
      </c>
      <c r="AE1133" s="17"/>
      <c r="AF1133" s="17"/>
      <c r="AG1133" s="16">
        <v>1.0</v>
      </c>
      <c r="AH1133" s="16">
        <v>74932.0</v>
      </c>
      <c r="AI1133" s="16">
        <v>0.0</v>
      </c>
      <c r="AJ1133" s="16">
        <v>0.0</v>
      </c>
      <c r="AK1133" s="16">
        <v>0.0</v>
      </c>
      <c r="AL1133" s="16">
        <v>60006.0</v>
      </c>
      <c r="AM1133" s="16">
        <v>0.0</v>
      </c>
      <c r="AN1133" s="16">
        <v>0.0</v>
      </c>
      <c r="AO1133" s="16">
        <v>0.0</v>
      </c>
      <c r="AP1133" s="16">
        <v>29606.0</v>
      </c>
      <c r="AQ1133" s="16">
        <v>0.0</v>
      </c>
      <c r="AR1133" s="16">
        <v>0.0</v>
      </c>
      <c r="AS1133" s="16">
        <v>0.0</v>
      </c>
      <c r="AT1133" s="16">
        <v>44896.0</v>
      </c>
      <c r="AU1133" s="16">
        <v>0.0</v>
      </c>
      <c r="AV1133" s="16">
        <v>0.0</v>
      </c>
      <c r="AW1133" s="16">
        <v>0.0</v>
      </c>
      <c r="AX1133" s="16">
        <v>64000.0</v>
      </c>
      <c r="AY1133" s="16">
        <v>0.0</v>
      </c>
      <c r="AZ1133" s="16">
        <v>0.0</v>
      </c>
      <c r="BA1133" s="16">
        <v>0.0</v>
      </c>
      <c r="BB1133" s="16">
        <v>6084.0</v>
      </c>
      <c r="BC1133" s="16">
        <v>0.0</v>
      </c>
      <c r="BD1133" s="16">
        <v>0.0</v>
      </c>
      <c r="BE1133" s="16">
        <v>0.0</v>
      </c>
      <c r="BF1133" s="16">
        <v>1180044.0</v>
      </c>
      <c r="BG1133" s="16">
        <v>0.0</v>
      </c>
      <c r="BH1133" s="16">
        <v>0.0</v>
      </c>
      <c r="BI1133" s="16">
        <v>0.0</v>
      </c>
      <c r="BJ1133" s="16">
        <v>912.0</v>
      </c>
      <c r="BK1133" s="16">
        <v>0.0</v>
      </c>
      <c r="BL1133" s="16">
        <v>0.0</v>
      </c>
      <c r="BM1133" s="16">
        <v>0.0</v>
      </c>
      <c r="BN1133" s="16">
        <v>91090.0</v>
      </c>
      <c r="BO1133" s="16">
        <v>0.0</v>
      </c>
      <c r="BP1133" s="16">
        <v>0.0</v>
      </c>
      <c r="BQ1133" s="16">
        <v>0.0</v>
      </c>
      <c r="BR1133" s="16">
        <v>62490.0</v>
      </c>
      <c r="BS1133" s="16">
        <v>0.0</v>
      </c>
      <c r="BT1133" s="16">
        <v>0.0</v>
      </c>
    </row>
    <row r="1134">
      <c r="A1134" s="14" t="s">
        <v>8896</v>
      </c>
      <c r="B1134" s="16">
        <v>11.0</v>
      </c>
      <c r="C1134" s="16">
        <v>4082960.0</v>
      </c>
      <c r="D1134" s="17"/>
      <c r="E1134" s="14" t="s">
        <v>2631</v>
      </c>
      <c r="F1134" s="14" t="s">
        <v>2630</v>
      </c>
      <c r="G1134" s="14" t="s">
        <v>5166</v>
      </c>
      <c r="H1134" s="14" t="s">
        <v>2978</v>
      </c>
      <c r="I1134" s="14" t="s">
        <v>21</v>
      </c>
      <c r="J1134" s="14" t="s">
        <v>4845</v>
      </c>
      <c r="K1134" s="14" t="s">
        <v>8897</v>
      </c>
      <c r="L1134" s="14" t="s">
        <v>8897</v>
      </c>
      <c r="M1134" s="14" t="s">
        <v>8898</v>
      </c>
      <c r="N1134" s="14" t="s">
        <v>409</v>
      </c>
      <c r="P1134" s="17"/>
      <c r="Q1134" s="17"/>
      <c r="R1134" s="16">
        <v>1.0</v>
      </c>
      <c r="S1134" s="16">
        <v>1614060.0</v>
      </c>
      <c r="T1134" s="18">
        <v>6.2E-7</v>
      </c>
      <c r="U1134" s="16">
        <v>0.0</v>
      </c>
      <c r="V1134" s="16">
        <v>0.0</v>
      </c>
      <c r="W1134" s="14" t="s">
        <v>2978</v>
      </c>
      <c r="X1134" s="17"/>
      <c r="Y1134" s="17"/>
      <c r="Z1134" s="16">
        <v>29.9</v>
      </c>
      <c r="AA1134" s="17"/>
      <c r="AB1134" s="16">
        <v>0.09</v>
      </c>
      <c r="AC1134" s="16">
        <v>-0.03</v>
      </c>
      <c r="AD1134" s="16">
        <v>8.8</v>
      </c>
      <c r="AE1134" s="16">
        <v>0.0</v>
      </c>
      <c r="AF1134" s="16">
        <v>0.999</v>
      </c>
      <c r="AG1134" s="16">
        <v>0.0</v>
      </c>
      <c r="AH1134" s="16">
        <v>75038.0</v>
      </c>
      <c r="AI1134" s="16">
        <v>0.0</v>
      </c>
      <c r="AJ1134" s="16">
        <v>0.0</v>
      </c>
      <c r="AK1134" s="16">
        <v>0.0</v>
      </c>
      <c r="AL1134" s="16">
        <v>60028.0</v>
      </c>
      <c r="AM1134" s="16">
        <v>0.0</v>
      </c>
      <c r="AN1134" s="16">
        <v>0.0</v>
      </c>
      <c r="AO1134" s="16">
        <v>0.0</v>
      </c>
      <c r="AP1134" s="16">
        <v>29608.0</v>
      </c>
      <c r="AQ1134" s="16">
        <v>0.0</v>
      </c>
      <c r="AR1134" s="16">
        <v>0.0</v>
      </c>
      <c r="AS1134" s="16">
        <v>0.0</v>
      </c>
      <c r="AT1134" s="16">
        <v>44880.0</v>
      </c>
      <c r="AU1134" s="16">
        <v>0.0</v>
      </c>
      <c r="AV1134" s="16">
        <v>0.0</v>
      </c>
      <c r="AW1134" s="16">
        <v>0.0</v>
      </c>
      <c r="AX1134" s="16">
        <v>64020.0</v>
      </c>
      <c r="AY1134" s="16">
        <v>0.0</v>
      </c>
      <c r="AZ1134" s="16">
        <v>0.0</v>
      </c>
      <c r="BA1134" s="16">
        <v>0.0</v>
      </c>
      <c r="BB1134" s="16">
        <v>6062.0</v>
      </c>
      <c r="BC1134" s="16">
        <v>0.0</v>
      </c>
      <c r="BD1134" s="16">
        <v>0.0</v>
      </c>
      <c r="BE1134" s="16">
        <v>1.0</v>
      </c>
      <c r="BF1134" s="16">
        <v>1179938.0</v>
      </c>
      <c r="BG1134" s="16">
        <v>0.0</v>
      </c>
      <c r="BH1134" s="16">
        <v>0.0</v>
      </c>
      <c r="BI1134" s="16">
        <v>0.0</v>
      </c>
      <c r="BJ1134" s="16">
        <v>912.0</v>
      </c>
      <c r="BK1134" s="16">
        <v>0.0</v>
      </c>
      <c r="BL1134" s="16">
        <v>0.0</v>
      </c>
      <c r="BM1134" s="16">
        <v>0.0</v>
      </c>
      <c r="BN1134" s="16">
        <v>91068.0</v>
      </c>
      <c r="BO1134" s="16">
        <v>0.0</v>
      </c>
      <c r="BP1134" s="16">
        <v>0.0</v>
      </c>
      <c r="BQ1134" s="16">
        <v>0.0</v>
      </c>
      <c r="BR1134" s="16">
        <v>62506.0</v>
      </c>
      <c r="BS1134" s="16">
        <v>0.0</v>
      </c>
      <c r="BT1134" s="16">
        <v>0.0</v>
      </c>
    </row>
    <row r="1135">
      <c r="A1135" s="14" t="s">
        <v>8899</v>
      </c>
      <c r="B1135" s="16">
        <v>11.0</v>
      </c>
      <c r="C1135" s="16">
        <v>4086480.0</v>
      </c>
      <c r="D1135" s="17"/>
      <c r="E1135" s="14" t="s">
        <v>7790</v>
      </c>
      <c r="F1135" s="14" t="s">
        <v>2622</v>
      </c>
      <c r="G1135" s="14" t="s">
        <v>5166</v>
      </c>
      <c r="H1135" s="14" t="s">
        <v>2978</v>
      </c>
      <c r="I1135" s="14" t="s">
        <v>21</v>
      </c>
      <c r="J1135" s="14" t="s">
        <v>4845</v>
      </c>
      <c r="K1135" s="14" t="s">
        <v>8900</v>
      </c>
      <c r="L1135" s="14" t="s">
        <v>8900</v>
      </c>
      <c r="M1135" s="14" t="s">
        <v>8901</v>
      </c>
      <c r="N1135" s="14" t="s">
        <v>5335</v>
      </c>
      <c r="P1135" s="17"/>
      <c r="Q1135" s="17"/>
      <c r="R1135" s="16">
        <v>1.0</v>
      </c>
      <c r="S1135" s="16">
        <v>1614060.0</v>
      </c>
      <c r="T1135" s="18">
        <v>6.2E-7</v>
      </c>
      <c r="U1135" s="16">
        <v>0.0</v>
      </c>
      <c r="V1135" s="16">
        <v>0.0</v>
      </c>
      <c r="W1135" s="14" t="s">
        <v>2978</v>
      </c>
      <c r="X1135" s="17"/>
      <c r="Y1135" s="17"/>
      <c r="Z1135" s="16">
        <v>21.0</v>
      </c>
      <c r="AA1135" s="17"/>
      <c r="AB1135" s="16">
        <v>0.0</v>
      </c>
      <c r="AC1135" s="16">
        <v>0.0</v>
      </c>
      <c r="AD1135" s="16">
        <v>8.85</v>
      </c>
      <c r="AE1135" s="17"/>
      <c r="AF1135" s="17"/>
      <c r="AG1135" s="16">
        <v>0.0</v>
      </c>
      <c r="AH1135" s="16">
        <v>75036.0</v>
      </c>
      <c r="AI1135" s="16">
        <v>0.0</v>
      </c>
      <c r="AJ1135" s="16">
        <v>0.0</v>
      </c>
      <c r="AK1135" s="16">
        <v>0.0</v>
      </c>
      <c r="AL1135" s="16">
        <v>60014.0</v>
      </c>
      <c r="AM1135" s="16">
        <v>0.0</v>
      </c>
      <c r="AN1135" s="16">
        <v>0.0</v>
      </c>
      <c r="AO1135" s="16">
        <v>0.0</v>
      </c>
      <c r="AP1135" s="16">
        <v>29606.0</v>
      </c>
      <c r="AQ1135" s="16">
        <v>0.0</v>
      </c>
      <c r="AR1135" s="16">
        <v>0.0</v>
      </c>
      <c r="AS1135" s="16">
        <v>0.0</v>
      </c>
      <c r="AT1135" s="16">
        <v>44876.0</v>
      </c>
      <c r="AU1135" s="16">
        <v>0.0</v>
      </c>
      <c r="AV1135" s="16">
        <v>0.0</v>
      </c>
      <c r="AW1135" s="16">
        <v>0.0</v>
      </c>
      <c r="AX1135" s="16">
        <v>64020.0</v>
      </c>
      <c r="AY1135" s="16">
        <v>0.0</v>
      </c>
      <c r="AZ1135" s="16">
        <v>0.0</v>
      </c>
      <c r="BA1135" s="16">
        <v>0.0</v>
      </c>
      <c r="BB1135" s="16">
        <v>6058.0</v>
      </c>
      <c r="BC1135" s="16">
        <v>0.0</v>
      </c>
      <c r="BD1135" s="16">
        <v>0.0</v>
      </c>
      <c r="BE1135" s="16">
        <v>1.0</v>
      </c>
      <c r="BF1135" s="16">
        <v>1180004.0</v>
      </c>
      <c r="BG1135" s="16">
        <v>0.0</v>
      </c>
      <c r="BH1135" s="16">
        <v>0.0</v>
      </c>
      <c r="BI1135" s="16">
        <v>0.0</v>
      </c>
      <c r="BJ1135" s="16">
        <v>912.0</v>
      </c>
      <c r="BK1135" s="16">
        <v>0.0</v>
      </c>
      <c r="BL1135" s="16">
        <v>0.0</v>
      </c>
      <c r="BM1135" s="16">
        <v>0.0</v>
      </c>
      <c r="BN1135" s="16">
        <v>91030.0</v>
      </c>
      <c r="BO1135" s="16">
        <v>0.0</v>
      </c>
      <c r="BP1135" s="16">
        <v>0.0</v>
      </c>
      <c r="BQ1135" s="16">
        <v>0.0</v>
      </c>
      <c r="BR1135" s="16">
        <v>62504.0</v>
      </c>
      <c r="BS1135" s="16">
        <v>0.0</v>
      </c>
      <c r="BT1135" s="16">
        <v>0.0</v>
      </c>
    </row>
    <row r="1136">
      <c r="A1136" s="14" t="s">
        <v>8902</v>
      </c>
      <c r="B1136" s="16">
        <v>11.0</v>
      </c>
      <c r="C1136" s="16">
        <v>4086508.0</v>
      </c>
      <c r="D1136" s="14" t="s">
        <v>5773</v>
      </c>
      <c r="E1136" s="14" t="s">
        <v>2622</v>
      </c>
      <c r="F1136" s="14" t="s">
        <v>2630</v>
      </c>
      <c r="G1136" s="14" t="s">
        <v>6733</v>
      </c>
      <c r="H1136" s="14" t="s">
        <v>21</v>
      </c>
      <c r="I1136" s="14" t="s">
        <v>2978</v>
      </c>
      <c r="J1136" s="14" t="s">
        <v>4845</v>
      </c>
      <c r="K1136" s="14" t="s">
        <v>5774</v>
      </c>
      <c r="L1136" s="14" t="s">
        <v>5774</v>
      </c>
      <c r="M1136" s="14" t="s">
        <v>8903</v>
      </c>
      <c r="N1136" s="14" t="s">
        <v>4848</v>
      </c>
      <c r="P1136" s="17"/>
      <c r="Q1136" s="17"/>
      <c r="R1136" s="16">
        <v>1.0</v>
      </c>
      <c r="S1136" s="16">
        <v>1614062.0</v>
      </c>
      <c r="T1136" s="18">
        <v>6.2E-7</v>
      </c>
      <c r="U1136" s="16">
        <v>0.0</v>
      </c>
      <c r="V1136" s="16">
        <v>0.0</v>
      </c>
      <c r="W1136" s="14" t="s">
        <v>2978</v>
      </c>
      <c r="X1136" s="17"/>
      <c r="Y1136" s="17"/>
      <c r="Z1136" s="16">
        <v>8.42</v>
      </c>
      <c r="AA1136" s="16">
        <v>0.018</v>
      </c>
      <c r="AB1136" s="16">
        <v>0.07</v>
      </c>
      <c r="AC1136" s="16">
        <v>0.0</v>
      </c>
      <c r="AD1136" s="16">
        <v>3.54</v>
      </c>
      <c r="AE1136" s="17"/>
      <c r="AF1136" s="17"/>
      <c r="AG1136" s="16">
        <v>0.0</v>
      </c>
      <c r="AH1136" s="16">
        <v>74936.0</v>
      </c>
      <c r="AI1136" s="16">
        <v>0.0</v>
      </c>
      <c r="AJ1136" s="16">
        <v>0.0</v>
      </c>
      <c r="AK1136" s="16">
        <v>0.0</v>
      </c>
      <c r="AL1136" s="16">
        <v>60002.0</v>
      </c>
      <c r="AM1136" s="16">
        <v>0.0</v>
      </c>
      <c r="AN1136" s="16">
        <v>0.0</v>
      </c>
      <c r="AO1136" s="16">
        <v>0.0</v>
      </c>
      <c r="AP1136" s="16">
        <v>29602.0</v>
      </c>
      <c r="AQ1136" s="16">
        <v>0.0</v>
      </c>
      <c r="AR1136" s="16">
        <v>0.0</v>
      </c>
      <c r="AS1136" s="16">
        <v>0.0</v>
      </c>
      <c r="AT1136" s="16">
        <v>44890.0</v>
      </c>
      <c r="AU1136" s="16">
        <v>0.0</v>
      </c>
      <c r="AV1136" s="16">
        <v>0.0</v>
      </c>
      <c r="AW1136" s="16">
        <v>0.0</v>
      </c>
      <c r="AX1136" s="16">
        <v>64028.0</v>
      </c>
      <c r="AY1136" s="16">
        <v>0.0</v>
      </c>
      <c r="AZ1136" s="16">
        <v>0.0</v>
      </c>
      <c r="BA1136" s="16">
        <v>0.0</v>
      </c>
      <c r="BB1136" s="16">
        <v>6084.0</v>
      </c>
      <c r="BC1136" s="16">
        <v>0.0</v>
      </c>
      <c r="BD1136" s="16">
        <v>0.0</v>
      </c>
      <c r="BE1136" s="16">
        <v>0.0</v>
      </c>
      <c r="BF1136" s="16">
        <v>1180054.0</v>
      </c>
      <c r="BG1136" s="16">
        <v>0.0</v>
      </c>
      <c r="BH1136" s="16">
        <v>0.0</v>
      </c>
      <c r="BI1136" s="16">
        <v>0.0</v>
      </c>
      <c r="BJ1136" s="16">
        <v>912.0</v>
      </c>
      <c r="BK1136" s="16">
        <v>0.0</v>
      </c>
      <c r="BL1136" s="16">
        <v>0.0</v>
      </c>
      <c r="BM1136" s="16">
        <v>0.0</v>
      </c>
      <c r="BN1136" s="16">
        <v>91068.0</v>
      </c>
      <c r="BO1136" s="16">
        <v>0.0</v>
      </c>
      <c r="BP1136" s="16">
        <v>0.0</v>
      </c>
      <c r="BQ1136" s="16">
        <v>1.0</v>
      </c>
      <c r="BR1136" s="16">
        <v>62486.0</v>
      </c>
      <c r="BS1136" s="16">
        <v>0.0</v>
      </c>
      <c r="BT1136" s="16">
        <v>0.0</v>
      </c>
    </row>
    <row r="1137">
      <c r="A1137" s="14" t="s">
        <v>8904</v>
      </c>
      <c r="B1137" s="16">
        <v>11.0</v>
      </c>
      <c r="C1137" s="16">
        <v>4091715.0</v>
      </c>
      <c r="D1137" s="14" t="s">
        <v>8905</v>
      </c>
      <c r="E1137" s="14" t="s">
        <v>2631</v>
      </c>
      <c r="F1137" s="14" t="s">
        <v>2630</v>
      </c>
      <c r="G1137" s="14" t="s">
        <v>5166</v>
      </c>
      <c r="H1137" s="14" t="s">
        <v>2978</v>
      </c>
      <c r="I1137" s="14" t="s">
        <v>21</v>
      </c>
      <c r="J1137" s="14" t="s">
        <v>4845</v>
      </c>
      <c r="K1137" s="14" t="s">
        <v>8906</v>
      </c>
      <c r="L1137" s="14" t="s">
        <v>8906</v>
      </c>
      <c r="M1137" s="14" t="s">
        <v>8907</v>
      </c>
      <c r="N1137" s="14" t="s">
        <v>409</v>
      </c>
      <c r="O1137" s="14" t="s">
        <v>410</v>
      </c>
      <c r="P1137" s="16">
        <v>1937399.0</v>
      </c>
      <c r="Q1137" s="17"/>
      <c r="R1137" s="16">
        <v>1.0</v>
      </c>
      <c r="S1137" s="16">
        <v>1614062.0</v>
      </c>
      <c r="T1137" s="18">
        <v>6.2E-7</v>
      </c>
      <c r="U1137" s="16">
        <v>0.0</v>
      </c>
      <c r="V1137" s="16">
        <v>0.0</v>
      </c>
      <c r="W1137" s="14" t="s">
        <v>2978</v>
      </c>
      <c r="X1137" s="17"/>
      <c r="Y1137" s="17"/>
      <c r="Z1137" s="16">
        <v>22.5</v>
      </c>
      <c r="AA1137" s="17"/>
      <c r="AB1137" s="16">
        <v>0.0</v>
      </c>
      <c r="AC1137" s="16">
        <v>0.0</v>
      </c>
      <c r="AD1137" s="16">
        <v>4.83</v>
      </c>
      <c r="AE1137" s="16">
        <v>0.13</v>
      </c>
      <c r="AF1137" s="16">
        <v>0.067</v>
      </c>
      <c r="AG1137" s="16">
        <v>0.0</v>
      </c>
      <c r="AH1137" s="16">
        <v>75048.0</v>
      </c>
      <c r="AI1137" s="16">
        <v>0.0</v>
      </c>
      <c r="AJ1137" s="16">
        <v>0.0</v>
      </c>
      <c r="AK1137" s="16">
        <v>0.0</v>
      </c>
      <c r="AL1137" s="16">
        <v>60032.0</v>
      </c>
      <c r="AM1137" s="16">
        <v>0.0</v>
      </c>
      <c r="AN1137" s="16">
        <v>0.0</v>
      </c>
      <c r="AO1137" s="16">
        <v>0.0</v>
      </c>
      <c r="AP1137" s="16">
        <v>29608.0</v>
      </c>
      <c r="AQ1137" s="16">
        <v>0.0</v>
      </c>
      <c r="AR1137" s="16">
        <v>0.0</v>
      </c>
      <c r="AS1137" s="16">
        <v>0.0</v>
      </c>
      <c r="AT1137" s="16">
        <v>44884.0</v>
      </c>
      <c r="AU1137" s="16">
        <v>0.0</v>
      </c>
      <c r="AV1137" s="16">
        <v>0.0</v>
      </c>
      <c r="AW1137" s="16">
        <v>0.0</v>
      </c>
      <c r="AX1137" s="16">
        <v>63866.0</v>
      </c>
      <c r="AY1137" s="16">
        <v>0.0</v>
      </c>
      <c r="AZ1137" s="16">
        <v>0.0</v>
      </c>
      <c r="BA1137" s="16">
        <v>0.0</v>
      </c>
      <c r="BB1137" s="16">
        <v>6062.0</v>
      </c>
      <c r="BC1137" s="16">
        <v>0.0</v>
      </c>
      <c r="BD1137" s="16">
        <v>0.0</v>
      </c>
      <c r="BE1137" s="16">
        <v>1.0</v>
      </c>
      <c r="BF1137" s="16">
        <v>1180054.0</v>
      </c>
      <c r="BG1137" s="16">
        <v>0.0</v>
      </c>
      <c r="BH1137" s="16">
        <v>0.0</v>
      </c>
      <c r="BI1137" s="16">
        <v>0.0</v>
      </c>
      <c r="BJ1137" s="16">
        <v>912.0</v>
      </c>
      <c r="BK1137" s="16">
        <v>0.0</v>
      </c>
      <c r="BL1137" s="16">
        <v>0.0</v>
      </c>
      <c r="BM1137" s="16">
        <v>0.0</v>
      </c>
      <c r="BN1137" s="16">
        <v>91088.0</v>
      </c>
      <c r="BO1137" s="16">
        <v>0.0</v>
      </c>
      <c r="BP1137" s="16">
        <v>0.0</v>
      </c>
      <c r="BQ1137" s="16">
        <v>0.0</v>
      </c>
      <c r="BR1137" s="16">
        <v>62508.0</v>
      </c>
      <c r="BS1137" s="16">
        <v>0.0</v>
      </c>
      <c r="BT1137" s="16">
        <v>0.0</v>
      </c>
    </row>
    <row r="1138">
      <c r="A1138" s="14" t="s">
        <v>8908</v>
      </c>
      <c r="B1138" s="16">
        <v>11.0</v>
      </c>
      <c r="C1138" s="16">
        <v>4059308.0</v>
      </c>
      <c r="D1138" s="17"/>
      <c r="E1138" s="14" t="s">
        <v>2630</v>
      </c>
      <c r="F1138" s="14" t="s">
        <v>2621</v>
      </c>
      <c r="G1138" s="14" t="s">
        <v>5166</v>
      </c>
      <c r="H1138" s="14" t="s">
        <v>2978</v>
      </c>
      <c r="I1138" s="14" t="s">
        <v>21</v>
      </c>
      <c r="J1138" s="14" t="s">
        <v>4845</v>
      </c>
      <c r="K1138" s="14" t="s">
        <v>8909</v>
      </c>
      <c r="L1138" s="14" t="s">
        <v>8909</v>
      </c>
      <c r="M1138" s="14" t="s">
        <v>8910</v>
      </c>
      <c r="N1138" s="14" t="s">
        <v>4848</v>
      </c>
      <c r="P1138" s="17"/>
      <c r="Q1138" s="17"/>
      <c r="R1138" s="16">
        <v>1.0</v>
      </c>
      <c r="S1138" s="16">
        <v>1614064.0</v>
      </c>
      <c r="T1138" s="18">
        <v>6.2E-7</v>
      </c>
      <c r="U1138" s="16">
        <v>0.0</v>
      </c>
      <c r="V1138" s="16">
        <v>0.0</v>
      </c>
      <c r="W1138" s="14" t="s">
        <v>2978</v>
      </c>
      <c r="X1138" s="17"/>
      <c r="Y1138" s="17"/>
      <c r="Z1138" s="16">
        <v>11.7</v>
      </c>
      <c r="AA1138" s="17"/>
      <c r="AB1138" s="16">
        <v>0.0</v>
      </c>
      <c r="AC1138" s="16">
        <v>0.0</v>
      </c>
      <c r="AD1138" s="16">
        <v>1.02</v>
      </c>
      <c r="AE1138" s="17"/>
      <c r="AF1138" s="17"/>
      <c r="AG1138" s="16">
        <v>0.0</v>
      </c>
      <c r="AH1138" s="16">
        <v>75028.0</v>
      </c>
      <c r="AI1138" s="16">
        <v>0.0</v>
      </c>
      <c r="AJ1138" s="16">
        <v>0.0</v>
      </c>
      <c r="AK1138" s="16">
        <v>0.0</v>
      </c>
      <c r="AL1138" s="16">
        <v>60016.0</v>
      </c>
      <c r="AM1138" s="16">
        <v>0.0</v>
      </c>
      <c r="AN1138" s="16">
        <v>0.0</v>
      </c>
      <c r="AO1138" s="16">
        <v>0.0</v>
      </c>
      <c r="AP1138" s="16">
        <v>29608.0</v>
      </c>
      <c r="AQ1138" s="16">
        <v>0.0</v>
      </c>
      <c r="AR1138" s="16">
        <v>0.0</v>
      </c>
      <c r="AS1138" s="16">
        <v>0.0</v>
      </c>
      <c r="AT1138" s="16">
        <v>44882.0</v>
      </c>
      <c r="AU1138" s="16">
        <v>0.0</v>
      </c>
      <c r="AV1138" s="16">
        <v>0.0</v>
      </c>
      <c r="AW1138" s="16">
        <v>0.0</v>
      </c>
      <c r="AX1138" s="16">
        <v>64020.0</v>
      </c>
      <c r="AY1138" s="16">
        <v>0.0</v>
      </c>
      <c r="AZ1138" s="16">
        <v>0.0</v>
      </c>
      <c r="BA1138" s="16">
        <v>0.0</v>
      </c>
      <c r="BB1138" s="16">
        <v>6062.0</v>
      </c>
      <c r="BC1138" s="16">
        <v>0.0</v>
      </c>
      <c r="BD1138" s="16">
        <v>0.0</v>
      </c>
      <c r="BE1138" s="16">
        <v>1.0</v>
      </c>
      <c r="BF1138" s="16">
        <v>1179958.0</v>
      </c>
      <c r="BG1138" s="16">
        <v>0.0</v>
      </c>
      <c r="BH1138" s="16">
        <v>0.0</v>
      </c>
      <c r="BI1138" s="16">
        <v>0.0</v>
      </c>
      <c r="BJ1138" s="16">
        <v>912.0</v>
      </c>
      <c r="BK1138" s="16">
        <v>0.0</v>
      </c>
      <c r="BL1138" s="16">
        <v>0.0</v>
      </c>
      <c r="BM1138" s="16">
        <v>0.0</v>
      </c>
      <c r="BN1138" s="16">
        <v>91076.0</v>
      </c>
      <c r="BO1138" s="16">
        <v>0.0</v>
      </c>
      <c r="BP1138" s="16">
        <v>0.0</v>
      </c>
      <c r="BQ1138" s="16">
        <v>0.0</v>
      </c>
      <c r="BR1138" s="16">
        <v>62502.0</v>
      </c>
      <c r="BS1138" s="16">
        <v>0.0</v>
      </c>
      <c r="BT1138" s="16">
        <v>0.0</v>
      </c>
    </row>
    <row r="1139">
      <c r="A1139" s="14" t="s">
        <v>8911</v>
      </c>
      <c r="B1139" s="16">
        <v>11.0</v>
      </c>
      <c r="C1139" s="16">
        <v>4082228.0</v>
      </c>
      <c r="D1139" s="14" t="s">
        <v>8912</v>
      </c>
      <c r="E1139" s="14" t="s">
        <v>2622</v>
      </c>
      <c r="F1139" s="14" t="s">
        <v>2621</v>
      </c>
      <c r="G1139" s="14" t="s">
        <v>5166</v>
      </c>
      <c r="H1139" s="14" t="s">
        <v>2978</v>
      </c>
      <c r="I1139" s="14" t="s">
        <v>21</v>
      </c>
      <c r="J1139" s="14" t="s">
        <v>4845</v>
      </c>
      <c r="K1139" s="14" t="s">
        <v>8913</v>
      </c>
      <c r="L1139" s="14" t="s">
        <v>8913</v>
      </c>
      <c r="M1139" s="14" t="s">
        <v>8914</v>
      </c>
      <c r="N1139" s="14" t="s">
        <v>4848</v>
      </c>
      <c r="P1139" s="17"/>
      <c r="Q1139" s="17"/>
      <c r="R1139" s="16">
        <v>1.0</v>
      </c>
      <c r="S1139" s="16">
        <v>1614064.0</v>
      </c>
      <c r="T1139" s="18">
        <v>6.2E-7</v>
      </c>
      <c r="U1139" s="16">
        <v>0.0</v>
      </c>
      <c r="V1139" s="16">
        <v>0.0</v>
      </c>
      <c r="W1139" s="14" t="s">
        <v>2978</v>
      </c>
      <c r="X1139" s="17"/>
      <c r="Y1139" s="17"/>
      <c r="Z1139" s="16">
        <v>9.16</v>
      </c>
      <c r="AA1139" s="16">
        <v>0.345</v>
      </c>
      <c r="AB1139" s="16">
        <v>0.02</v>
      </c>
      <c r="AC1139" s="16">
        <v>0.01</v>
      </c>
      <c r="AD1139" s="16">
        <v>1.29</v>
      </c>
      <c r="AE1139" s="17"/>
      <c r="AF1139" s="17"/>
      <c r="AG1139" s="16">
        <v>0.0</v>
      </c>
      <c r="AH1139" s="16">
        <v>75034.0</v>
      </c>
      <c r="AI1139" s="16">
        <v>0.0</v>
      </c>
      <c r="AJ1139" s="16">
        <v>0.0</v>
      </c>
      <c r="AK1139" s="16">
        <v>0.0</v>
      </c>
      <c r="AL1139" s="16">
        <v>60022.0</v>
      </c>
      <c r="AM1139" s="16">
        <v>0.0</v>
      </c>
      <c r="AN1139" s="16">
        <v>0.0</v>
      </c>
      <c r="AO1139" s="16">
        <v>0.0</v>
      </c>
      <c r="AP1139" s="16">
        <v>29608.0</v>
      </c>
      <c r="AQ1139" s="16">
        <v>0.0</v>
      </c>
      <c r="AR1139" s="16">
        <v>0.0</v>
      </c>
      <c r="AS1139" s="16">
        <v>0.0</v>
      </c>
      <c r="AT1139" s="16">
        <v>44878.0</v>
      </c>
      <c r="AU1139" s="16">
        <v>0.0</v>
      </c>
      <c r="AV1139" s="16">
        <v>0.0</v>
      </c>
      <c r="AW1139" s="16">
        <v>0.0</v>
      </c>
      <c r="AX1139" s="16">
        <v>64018.0</v>
      </c>
      <c r="AY1139" s="16">
        <v>0.0</v>
      </c>
      <c r="AZ1139" s="16">
        <v>0.0</v>
      </c>
      <c r="BA1139" s="16">
        <v>0.0</v>
      </c>
      <c r="BB1139" s="16">
        <v>5980.0</v>
      </c>
      <c r="BC1139" s="16">
        <v>0.0</v>
      </c>
      <c r="BD1139" s="16">
        <v>0.0</v>
      </c>
      <c r="BE1139" s="16">
        <v>1.0</v>
      </c>
      <c r="BF1139" s="16">
        <v>1180030.0</v>
      </c>
      <c r="BG1139" s="16">
        <v>0.0</v>
      </c>
      <c r="BH1139" s="16">
        <v>0.0</v>
      </c>
      <c r="BI1139" s="16">
        <v>0.0</v>
      </c>
      <c r="BJ1139" s="16">
        <v>912.0</v>
      </c>
      <c r="BK1139" s="16">
        <v>0.0</v>
      </c>
      <c r="BL1139" s="16">
        <v>0.0</v>
      </c>
      <c r="BM1139" s="16">
        <v>0.0</v>
      </c>
      <c r="BN1139" s="16">
        <v>91084.0</v>
      </c>
      <c r="BO1139" s="16">
        <v>0.0</v>
      </c>
      <c r="BP1139" s="16">
        <v>0.0</v>
      </c>
      <c r="BQ1139" s="16">
        <v>0.0</v>
      </c>
      <c r="BR1139" s="16">
        <v>62498.0</v>
      </c>
      <c r="BS1139" s="16">
        <v>0.0</v>
      </c>
      <c r="BT1139" s="16">
        <v>0.0</v>
      </c>
    </row>
    <row r="1140">
      <c r="A1140" s="14" t="s">
        <v>8915</v>
      </c>
      <c r="B1140" s="16">
        <v>11.0</v>
      </c>
      <c r="C1140" s="16">
        <v>4082915.0</v>
      </c>
      <c r="D1140" s="14" t="s">
        <v>8916</v>
      </c>
      <c r="E1140" s="14" t="s">
        <v>2621</v>
      </c>
      <c r="F1140" s="14" t="s">
        <v>2622</v>
      </c>
      <c r="G1140" s="14" t="s">
        <v>6733</v>
      </c>
      <c r="H1140" s="14" t="s">
        <v>21</v>
      </c>
      <c r="I1140" s="14" t="s">
        <v>2978</v>
      </c>
      <c r="J1140" s="14" t="s">
        <v>4845</v>
      </c>
      <c r="K1140" s="14" t="s">
        <v>8917</v>
      </c>
      <c r="L1140" s="14" t="s">
        <v>8917</v>
      </c>
      <c r="M1140" s="14" t="s">
        <v>8918</v>
      </c>
      <c r="N1140" s="14" t="s">
        <v>409</v>
      </c>
      <c r="P1140" s="17"/>
      <c r="Q1140" s="17"/>
      <c r="R1140" s="16">
        <v>1.0</v>
      </c>
      <c r="S1140" s="16">
        <v>1614064.0</v>
      </c>
      <c r="T1140" s="18">
        <v>6.2E-7</v>
      </c>
      <c r="U1140" s="16">
        <v>0.0</v>
      </c>
      <c r="V1140" s="16">
        <v>0.0</v>
      </c>
      <c r="W1140" s="14" t="s">
        <v>2978</v>
      </c>
      <c r="X1140" s="17"/>
      <c r="Y1140" s="17"/>
      <c r="Z1140" s="16">
        <v>22.9</v>
      </c>
      <c r="AA1140" s="17"/>
      <c r="AB1140" s="16">
        <v>0.0</v>
      </c>
      <c r="AC1140" s="16">
        <v>0.0</v>
      </c>
      <c r="AD1140" s="16">
        <v>6.36</v>
      </c>
      <c r="AE1140" s="16">
        <v>0.15</v>
      </c>
      <c r="AF1140" s="16">
        <v>0.355</v>
      </c>
      <c r="AG1140" s="16">
        <v>1.0</v>
      </c>
      <c r="AH1140" s="16">
        <v>74930.0</v>
      </c>
      <c r="AI1140" s="16">
        <v>0.0</v>
      </c>
      <c r="AJ1140" s="16">
        <v>0.0</v>
      </c>
      <c r="AK1140" s="16">
        <v>0.0</v>
      </c>
      <c r="AL1140" s="16">
        <v>60002.0</v>
      </c>
      <c r="AM1140" s="16">
        <v>0.0</v>
      </c>
      <c r="AN1140" s="16">
        <v>0.0</v>
      </c>
      <c r="AO1140" s="16">
        <v>0.0</v>
      </c>
      <c r="AP1140" s="16">
        <v>29608.0</v>
      </c>
      <c r="AQ1140" s="16">
        <v>0.0</v>
      </c>
      <c r="AR1140" s="16">
        <v>0.0</v>
      </c>
      <c r="AS1140" s="16">
        <v>0.0</v>
      </c>
      <c r="AT1140" s="16">
        <v>44892.0</v>
      </c>
      <c r="AU1140" s="16">
        <v>0.0</v>
      </c>
      <c r="AV1140" s="16">
        <v>0.0</v>
      </c>
      <c r="AW1140" s="16">
        <v>0.0</v>
      </c>
      <c r="AX1140" s="16">
        <v>64028.0</v>
      </c>
      <c r="AY1140" s="16">
        <v>0.0</v>
      </c>
      <c r="AZ1140" s="16">
        <v>0.0</v>
      </c>
      <c r="BA1140" s="16">
        <v>0.0</v>
      </c>
      <c r="BB1140" s="16">
        <v>6084.0</v>
      </c>
      <c r="BC1140" s="16">
        <v>0.0</v>
      </c>
      <c r="BD1140" s="16">
        <v>0.0</v>
      </c>
      <c r="BE1140" s="16">
        <v>0.0</v>
      </c>
      <c r="BF1140" s="16">
        <v>1180034.0</v>
      </c>
      <c r="BG1140" s="16">
        <v>0.0</v>
      </c>
      <c r="BH1140" s="16">
        <v>0.0</v>
      </c>
      <c r="BI1140" s="16">
        <v>0.0</v>
      </c>
      <c r="BJ1140" s="16">
        <v>912.0</v>
      </c>
      <c r="BK1140" s="16">
        <v>0.0</v>
      </c>
      <c r="BL1140" s="16">
        <v>0.0</v>
      </c>
      <c r="BM1140" s="16">
        <v>0.0</v>
      </c>
      <c r="BN1140" s="16">
        <v>91092.0</v>
      </c>
      <c r="BO1140" s="16">
        <v>0.0</v>
      </c>
      <c r="BP1140" s="16">
        <v>0.0</v>
      </c>
      <c r="BQ1140" s="16">
        <v>0.0</v>
      </c>
      <c r="BR1140" s="16">
        <v>62482.0</v>
      </c>
      <c r="BS1140" s="16">
        <v>0.0</v>
      </c>
      <c r="BT1140" s="16">
        <v>0.0</v>
      </c>
    </row>
    <row r="1141">
      <c r="A1141" s="14" t="s">
        <v>8919</v>
      </c>
      <c r="B1141" s="16">
        <v>11.0</v>
      </c>
      <c r="C1141" s="16">
        <v>4091469.0</v>
      </c>
      <c r="D1141" s="14" t="s">
        <v>8920</v>
      </c>
      <c r="E1141" s="14" t="s">
        <v>2631</v>
      </c>
      <c r="F1141" s="14" t="s">
        <v>2630</v>
      </c>
      <c r="G1141" s="14" t="s">
        <v>6733</v>
      </c>
      <c r="H1141" s="14" t="s">
        <v>21</v>
      </c>
      <c r="I1141" s="14" t="s">
        <v>2978</v>
      </c>
      <c r="J1141" s="14" t="s">
        <v>4845</v>
      </c>
      <c r="K1141" s="14" t="s">
        <v>8921</v>
      </c>
      <c r="L1141" s="14" t="s">
        <v>8921</v>
      </c>
      <c r="M1141" s="14" t="s">
        <v>8922</v>
      </c>
      <c r="N1141" s="14" t="s">
        <v>409</v>
      </c>
      <c r="O1141" s="14" t="s">
        <v>410</v>
      </c>
      <c r="P1141" s="16">
        <v>942022.0</v>
      </c>
      <c r="Q1141" s="17"/>
      <c r="R1141" s="16">
        <v>1.0</v>
      </c>
      <c r="S1141" s="16">
        <v>1614064.0</v>
      </c>
      <c r="T1141" s="18">
        <v>6.2E-7</v>
      </c>
      <c r="U1141" s="16">
        <v>0.0</v>
      </c>
      <c r="V1141" s="16">
        <v>0.0</v>
      </c>
      <c r="W1141" s="14" t="s">
        <v>2978</v>
      </c>
      <c r="X1141" s="17"/>
      <c r="Y1141" s="17"/>
      <c r="Z1141" s="16">
        <v>22.5</v>
      </c>
      <c r="AA1141" s="17"/>
      <c r="AB1141" s="16">
        <v>0.0</v>
      </c>
      <c r="AC1141" s="16">
        <v>0.0</v>
      </c>
      <c r="AD1141" s="16">
        <v>4.95</v>
      </c>
      <c r="AE1141" s="17"/>
      <c r="AF1141" s="17"/>
      <c r="AG1141" s="16">
        <v>0.0</v>
      </c>
      <c r="AH1141" s="16">
        <v>74934.0</v>
      </c>
      <c r="AI1141" s="16">
        <v>0.0</v>
      </c>
      <c r="AJ1141" s="16">
        <v>0.0</v>
      </c>
      <c r="AK1141" s="16">
        <v>0.0</v>
      </c>
      <c r="AL1141" s="16">
        <v>60002.0</v>
      </c>
      <c r="AM1141" s="16">
        <v>0.0</v>
      </c>
      <c r="AN1141" s="16">
        <v>0.0</v>
      </c>
      <c r="AO1141" s="16">
        <v>0.0</v>
      </c>
      <c r="AP1141" s="16">
        <v>29606.0</v>
      </c>
      <c r="AQ1141" s="16">
        <v>0.0</v>
      </c>
      <c r="AR1141" s="16">
        <v>0.0</v>
      </c>
      <c r="AS1141" s="16">
        <v>0.0</v>
      </c>
      <c r="AT1141" s="16">
        <v>44886.0</v>
      </c>
      <c r="AU1141" s="16">
        <v>0.0</v>
      </c>
      <c r="AV1141" s="16">
        <v>0.0</v>
      </c>
      <c r="AW1141" s="16">
        <v>0.0</v>
      </c>
      <c r="AX1141" s="16">
        <v>64036.0</v>
      </c>
      <c r="AY1141" s="16">
        <v>0.0</v>
      </c>
      <c r="AZ1141" s="16">
        <v>0.0</v>
      </c>
      <c r="BA1141" s="16">
        <v>0.0</v>
      </c>
      <c r="BB1141" s="16">
        <v>6084.0</v>
      </c>
      <c r="BC1141" s="16">
        <v>0.0</v>
      </c>
      <c r="BD1141" s="16">
        <v>0.0</v>
      </c>
      <c r="BE1141" s="16">
        <v>1.0</v>
      </c>
      <c r="BF1141" s="16">
        <v>1180036.0</v>
      </c>
      <c r="BG1141" s="16">
        <v>0.0</v>
      </c>
      <c r="BH1141" s="16">
        <v>0.0</v>
      </c>
      <c r="BI1141" s="16">
        <v>0.0</v>
      </c>
      <c r="BJ1141" s="16">
        <v>912.0</v>
      </c>
      <c r="BK1141" s="16">
        <v>0.0</v>
      </c>
      <c r="BL1141" s="16">
        <v>0.0</v>
      </c>
      <c r="BM1141" s="16">
        <v>0.0</v>
      </c>
      <c r="BN1141" s="16">
        <v>91078.0</v>
      </c>
      <c r="BO1141" s="16">
        <v>0.0</v>
      </c>
      <c r="BP1141" s="16">
        <v>0.0</v>
      </c>
      <c r="BQ1141" s="16">
        <v>0.0</v>
      </c>
      <c r="BR1141" s="16">
        <v>62490.0</v>
      </c>
      <c r="BS1141" s="16">
        <v>0.0</v>
      </c>
      <c r="BT1141" s="16">
        <v>0.0</v>
      </c>
    </row>
    <row r="1142">
      <c r="A1142" s="14" t="s">
        <v>8923</v>
      </c>
      <c r="B1142" s="16">
        <v>11.0</v>
      </c>
      <c r="C1142" s="16">
        <v>4059373.0</v>
      </c>
      <c r="D1142" s="14" t="s">
        <v>8924</v>
      </c>
      <c r="E1142" s="14" t="s">
        <v>2622</v>
      </c>
      <c r="F1142" s="14" t="s">
        <v>2621</v>
      </c>
      <c r="G1142" s="14" t="s">
        <v>5166</v>
      </c>
      <c r="H1142" s="14" t="s">
        <v>2978</v>
      </c>
      <c r="I1142" s="14" t="s">
        <v>21</v>
      </c>
      <c r="J1142" s="14" t="s">
        <v>4845</v>
      </c>
      <c r="K1142" s="14" t="s">
        <v>8925</v>
      </c>
      <c r="L1142" s="14" t="s">
        <v>8925</v>
      </c>
      <c r="M1142" s="14" t="s">
        <v>8926</v>
      </c>
      <c r="N1142" s="14" t="s">
        <v>409</v>
      </c>
      <c r="P1142" s="17"/>
      <c r="Q1142" s="17"/>
      <c r="R1142" s="16">
        <v>1.0</v>
      </c>
      <c r="S1142" s="16">
        <v>1614066.0</v>
      </c>
      <c r="T1142" s="18">
        <v>6.2E-7</v>
      </c>
      <c r="U1142" s="16">
        <v>0.0</v>
      </c>
      <c r="V1142" s="16">
        <v>0.0</v>
      </c>
      <c r="W1142" s="14" t="s">
        <v>2978</v>
      </c>
      <c r="X1142" s="17"/>
      <c r="Y1142" s="17"/>
      <c r="Z1142" s="16">
        <v>23.9</v>
      </c>
      <c r="AA1142" s="17"/>
      <c r="AB1142" s="16">
        <v>0.01</v>
      </c>
      <c r="AC1142" s="16">
        <v>-0.04</v>
      </c>
      <c r="AD1142" s="16">
        <v>8.89</v>
      </c>
      <c r="AE1142" s="16">
        <v>0.19</v>
      </c>
      <c r="AF1142" s="16">
        <v>0.754</v>
      </c>
      <c r="AG1142" s="16">
        <v>0.0</v>
      </c>
      <c r="AH1142" s="16">
        <v>75028.0</v>
      </c>
      <c r="AI1142" s="16">
        <v>0.0</v>
      </c>
      <c r="AJ1142" s="16">
        <v>0.0</v>
      </c>
      <c r="AK1142" s="16">
        <v>0.0</v>
      </c>
      <c r="AL1142" s="16">
        <v>60016.0</v>
      </c>
      <c r="AM1142" s="16">
        <v>0.0</v>
      </c>
      <c r="AN1142" s="16">
        <v>0.0</v>
      </c>
      <c r="AO1142" s="16">
        <v>0.0</v>
      </c>
      <c r="AP1142" s="16">
        <v>29604.0</v>
      </c>
      <c r="AQ1142" s="16">
        <v>0.0</v>
      </c>
      <c r="AR1142" s="16">
        <v>0.0</v>
      </c>
      <c r="AS1142" s="16">
        <v>0.0</v>
      </c>
      <c r="AT1142" s="16">
        <v>44878.0</v>
      </c>
      <c r="AU1142" s="16">
        <v>0.0</v>
      </c>
      <c r="AV1142" s="16">
        <v>0.0</v>
      </c>
      <c r="AW1142" s="16">
        <v>0.0</v>
      </c>
      <c r="AX1142" s="16">
        <v>64024.0</v>
      </c>
      <c r="AY1142" s="16">
        <v>0.0</v>
      </c>
      <c r="AZ1142" s="16">
        <v>0.0</v>
      </c>
      <c r="BA1142" s="16">
        <v>0.0</v>
      </c>
      <c r="BB1142" s="16">
        <v>6062.0</v>
      </c>
      <c r="BC1142" s="16">
        <v>0.0</v>
      </c>
      <c r="BD1142" s="16">
        <v>0.0</v>
      </c>
      <c r="BE1142" s="16">
        <v>1.0</v>
      </c>
      <c r="BF1142" s="16">
        <v>1179962.0</v>
      </c>
      <c r="BG1142" s="16">
        <v>0.0</v>
      </c>
      <c r="BH1142" s="16">
        <v>0.0</v>
      </c>
      <c r="BI1142" s="16">
        <v>0.0</v>
      </c>
      <c r="BJ1142" s="16">
        <v>912.0</v>
      </c>
      <c r="BK1142" s="16">
        <v>0.0</v>
      </c>
      <c r="BL1142" s="16">
        <v>0.0</v>
      </c>
      <c r="BM1142" s="16">
        <v>0.0</v>
      </c>
      <c r="BN1142" s="16">
        <v>91076.0</v>
      </c>
      <c r="BO1142" s="16">
        <v>0.0</v>
      </c>
      <c r="BP1142" s="16">
        <v>0.0</v>
      </c>
      <c r="BQ1142" s="16">
        <v>0.0</v>
      </c>
      <c r="BR1142" s="16">
        <v>62504.0</v>
      </c>
      <c r="BS1142" s="16">
        <v>0.0</v>
      </c>
      <c r="BT1142" s="16">
        <v>0.0</v>
      </c>
    </row>
    <row r="1143">
      <c r="A1143" s="14" t="s">
        <v>8927</v>
      </c>
      <c r="B1143" s="16">
        <v>11.0</v>
      </c>
      <c r="C1143" s="16">
        <v>4082950.0</v>
      </c>
      <c r="D1143" s="14" t="s">
        <v>5162</v>
      </c>
      <c r="E1143" s="14" t="s">
        <v>2631</v>
      </c>
      <c r="F1143" s="14" t="s">
        <v>2622</v>
      </c>
      <c r="G1143" s="14" t="s">
        <v>5166</v>
      </c>
      <c r="H1143" s="14" t="s">
        <v>2978</v>
      </c>
      <c r="I1143" s="14" t="s">
        <v>21</v>
      </c>
      <c r="J1143" s="14" t="s">
        <v>4845</v>
      </c>
      <c r="K1143" s="14" t="s">
        <v>5093</v>
      </c>
      <c r="L1143" s="14" t="s">
        <v>5093</v>
      </c>
      <c r="M1143" s="14" t="s">
        <v>8928</v>
      </c>
      <c r="N1143" s="14" t="s">
        <v>4848</v>
      </c>
      <c r="P1143" s="17"/>
      <c r="Q1143" s="17"/>
      <c r="R1143" s="16">
        <v>1.0</v>
      </c>
      <c r="S1143" s="16">
        <v>1614066.0</v>
      </c>
      <c r="T1143" s="18">
        <v>6.2E-7</v>
      </c>
      <c r="U1143" s="16">
        <v>0.0</v>
      </c>
      <c r="V1143" s="16">
        <v>0.0</v>
      </c>
      <c r="W1143" s="14" t="s">
        <v>2978</v>
      </c>
      <c r="X1143" s="17"/>
      <c r="Y1143" s="17"/>
      <c r="Z1143" s="16">
        <v>8.95</v>
      </c>
      <c r="AA1143" s="16">
        <v>0.032</v>
      </c>
      <c r="AB1143" s="16">
        <v>0.04</v>
      </c>
      <c r="AC1143" s="16">
        <v>-0.03</v>
      </c>
      <c r="AD1143" s="16">
        <v>2.89</v>
      </c>
      <c r="AE1143" s="17"/>
      <c r="AF1143" s="17"/>
      <c r="AG1143" s="16">
        <v>0.0</v>
      </c>
      <c r="AH1143" s="16">
        <v>75016.0</v>
      </c>
      <c r="AI1143" s="16">
        <v>0.0</v>
      </c>
      <c r="AJ1143" s="16">
        <v>0.0</v>
      </c>
      <c r="AK1143" s="16">
        <v>0.0</v>
      </c>
      <c r="AL1143" s="16">
        <v>60022.0</v>
      </c>
      <c r="AM1143" s="16">
        <v>0.0</v>
      </c>
      <c r="AN1143" s="16">
        <v>0.0</v>
      </c>
      <c r="AO1143" s="16">
        <v>0.0</v>
      </c>
      <c r="AP1143" s="16">
        <v>29608.0</v>
      </c>
      <c r="AQ1143" s="16">
        <v>0.0</v>
      </c>
      <c r="AR1143" s="16">
        <v>0.0</v>
      </c>
      <c r="AS1143" s="16">
        <v>0.0</v>
      </c>
      <c r="AT1143" s="16">
        <v>44872.0</v>
      </c>
      <c r="AU1143" s="16">
        <v>0.0</v>
      </c>
      <c r="AV1143" s="16">
        <v>0.0</v>
      </c>
      <c r="AW1143" s="16">
        <v>0.0</v>
      </c>
      <c r="AX1143" s="16">
        <v>64022.0</v>
      </c>
      <c r="AY1143" s="16">
        <v>0.0</v>
      </c>
      <c r="AZ1143" s="16">
        <v>0.0</v>
      </c>
      <c r="BA1143" s="16">
        <v>0.0</v>
      </c>
      <c r="BB1143" s="16">
        <v>6062.0</v>
      </c>
      <c r="BC1143" s="16">
        <v>0.0</v>
      </c>
      <c r="BD1143" s="16">
        <v>0.0</v>
      </c>
      <c r="BE1143" s="16">
        <v>1.0</v>
      </c>
      <c r="BF1143" s="16">
        <v>1179972.0</v>
      </c>
      <c r="BG1143" s="16">
        <v>0.0</v>
      </c>
      <c r="BH1143" s="16">
        <v>0.0</v>
      </c>
      <c r="BI1143" s="16">
        <v>0.0</v>
      </c>
      <c r="BJ1143" s="16">
        <v>912.0</v>
      </c>
      <c r="BK1143" s="16">
        <v>0.0</v>
      </c>
      <c r="BL1143" s="16">
        <v>0.0</v>
      </c>
      <c r="BM1143" s="16">
        <v>0.0</v>
      </c>
      <c r="BN1143" s="16">
        <v>91078.0</v>
      </c>
      <c r="BO1143" s="16">
        <v>0.0</v>
      </c>
      <c r="BP1143" s="16">
        <v>0.0</v>
      </c>
      <c r="BQ1143" s="16">
        <v>0.0</v>
      </c>
      <c r="BR1143" s="16">
        <v>62502.0</v>
      </c>
      <c r="BS1143" s="16">
        <v>0.0</v>
      </c>
      <c r="BT1143" s="16">
        <v>0.0</v>
      </c>
    </row>
    <row r="1144">
      <c r="A1144" s="14" t="s">
        <v>8929</v>
      </c>
      <c r="B1144" s="16">
        <v>11.0</v>
      </c>
      <c r="C1144" s="16">
        <v>4091324.0</v>
      </c>
      <c r="D1144" s="14" t="s">
        <v>8930</v>
      </c>
      <c r="E1144" s="14" t="s">
        <v>2621</v>
      </c>
      <c r="F1144" s="14" t="s">
        <v>2631</v>
      </c>
      <c r="G1144" s="14" t="s">
        <v>6733</v>
      </c>
      <c r="H1144" s="14" t="s">
        <v>21</v>
      </c>
      <c r="I1144" s="14" t="s">
        <v>2978</v>
      </c>
      <c r="J1144" s="14" t="s">
        <v>4951</v>
      </c>
      <c r="K1144" s="14" t="s">
        <v>8931</v>
      </c>
      <c r="L1144" s="14" t="s">
        <v>8931</v>
      </c>
      <c r="M1144" s="14" t="s">
        <v>8932</v>
      </c>
      <c r="N1144" s="14" t="s">
        <v>7187</v>
      </c>
      <c r="O1144" s="17"/>
      <c r="P1144" s="17"/>
      <c r="Q1144" s="17"/>
      <c r="R1144" s="16">
        <v>1.0</v>
      </c>
      <c r="S1144" s="16">
        <v>1614068.0</v>
      </c>
      <c r="T1144" s="18">
        <v>6.2E-7</v>
      </c>
      <c r="U1144" s="16">
        <v>0.0</v>
      </c>
      <c r="V1144" s="16">
        <v>0.0</v>
      </c>
      <c r="W1144" s="14" t="s">
        <v>2978</v>
      </c>
      <c r="X1144" s="17"/>
      <c r="Y1144" s="17"/>
      <c r="Z1144" s="16">
        <v>23.3</v>
      </c>
      <c r="AA1144" s="16">
        <v>0.122</v>
      </c>
      <c r="AB1144" s="16">
        <v>0.0</v>
      </c>
      <c r="AC1144" s="16">
        <v>-0.01</v>
      </c>
      <c r="AD1144" s="16">
        <v>6.36</v>
      </c>
      <c r="AE1144" s="17"/>
      <c r="AF1144" s="17"/>
      <c r="AG1144" s="16">
        <v>0.0</v>
      </c>
      <c r="AH1144" s="16">
        <v>74912.0</v>
      </c>
      <c r="AI1144" s="16">
        <v>0.0</v>
      </c>
      <c r="AJ1144" s="16">
        <v>0.0</v>
      </c>
      <c r="AK1144" s="16">
        <v>0.0</v>
      </c>
      <c r="AL1144" s="16">
        <v>60004.0</v>
      </c>
      <c r="AM1144" s="16">
        <v>0.0</v>
      </c>
      <c r="AN1144" s="16">
        <v>0.0</v>
      </c>
      <c r="AO1144" s="16">
        <v>0.0</v>
      </c>
      <c r="AP1144" s="16">
        <v>29606.0</v>
      </c>
      <c r="AQ1144" s="16">
        <v>0.0</v>
      </c>
      <c r="AR1144" s="16">
        <v>0.0</v>
      </c>
      <c r="AS1144" s="16">
        <v>0.0</v>
      </c>
      <c r="AT1144" s="16">
        <v>44902.0</v>
      </c>
      <c r="AU1144" s="16">
        <v>0.0</v>
      </c>
      <c r="AV1144" s="16">
        <v>0.0</v>
      </c>
      <c r="AW1144" s="16">
        <v>0.0</v>
      </c>
      <c r="AX1144" s="16">
        <v>64030.0</v>
      </c>
      <c r="AY1144" s="16">
        <v>0.0</v>
      </c>
      <c r="AZ1144" s="16">
        <v>0.0</v>
      </c>
      <c r="BA1144" s="16">
        <v>0.0</v>
      </c>
      <c r="BB1144" s="16">
        <v>6084.0</v>
      </c>
      <c r="BC1144" s="16">
        <v>0.0</v>
      </c>
      <c r="BD1144" s="16">
        <v>0.0</v>
      </c>
      <c r="BE1144" s="16">
        <v>1.0</v>
      </c>
      <c r="BF1144" s="16">
        <v>1180046.0</v>
      </c>
      <c r="BG1144" s="16">
        <v>0.0</v>
      </c>
      <c r="BH1144" s="16">
        <v>0.0</v>
      </c>
      <c r="BI1144" s="16">
        <v>0.0</v>
      </c>
      <c r="BJ1144" s="16">
        <v>912.0</v>
      </c>
      <c r="BK1144" s="16">
        <v>0.0</v>
      </c>
      <c r="BL1144" s="16">
        <v>0.0</v>
      </c>
      <c r="BM1144" s="16">
        <v>0.0</v>
      </c>
      <c r="BN1144" s="16">
        <v>91082.0</v>
      </c>
      <c r="BO1144" s="16">
        <v>0.0</v>
      </c>
      <c r="BP1144" s="16">
        <v>0.0</v>
      </c>
      <c r="BQ1144" s="16">
        <v>0.0</v>
      </c>
      <c r="BR1144" s="16">
        <v>62490.0</v>
      </c>
      <c r="BS1144" s="16">
        <v>0.0</v>
      </c>
      <c r="BT1144" s="16">
        <v>0.0</v>
      </c>
    </row>
    <row r="1145">
      <c r="A1145" s="14" t="s">
        <v>8933</v>
      </c>
      <c r="B1145" s="16">
        <v>11.0</v>
      </c>
      <c r="C1145" s="16">
        <v>4082221.0</v>
      </c>
      <c r="D1145" s="17"/>
      <c r="E1145" s="14" t="s">
        <v>2630</v>
      </c>
      <c r="F1145" s="14" t="s">
        <v>2631</v>
      </c>
      <c r="G1145" s="14" t="s">
        <v>5166</v>
      </c>
      <c r="H1145" s="14" t="s">
        <v>2978</v>
      </c>
      <c r="I1145" s="14" t="s">
        <v>21</v>
      </c>
      <c r="J1145" s="14" t="s">
        <v>4845</v>
      </c>
      <c r="K1145" s="14" t="s">
        <v>8934</v>
      </c>
      <c r="L1145" s="14" t="s">
        <v>8934</v>
      </c>
      <c r="M1145" s="14" t="s">
        <v>8935</v>
      </c>
      <c r="N1145" s="14" t="s">
        <v>409</v>
      </c>
      <c r="P1145" s="17"/>
      <c r="Q1145" s="17"/>
      <c r="R1145" s="16">
        <v>1.0</v>
      </c>
      <c r="S1145" s="16">
        <v>1614074.0</v>
      </c>
      <c r="T1145" s="18">
        <v>6.2E-7</v>
      </c>
      <c r="U1145" s="16">
        <v>0.0</v>
      </c>
      <c r="V1145" s="16">
        <v>0.0</v>
      </c>
      <c r="W1145" s="14" t="s">
        <v>2978</v>
      </c>
      <c r="X1145" s="17"/>
      <c r="Y1145" s="17"/>
      <c r="Z1145" s="16">
        <v>29.6</v>
      </c>
      <c r="AA1145" s="16">
        <v>0.584</v>
      </c>
      <c r="AB1145" s="16">
        <v>0.0</v>
      </c>
      <c r="AC1145" s="16">
        <v>-0.01</v>
      </c>
      <c r="AD1145" s="16">
        <v>6.33</v>
      </c>
      <c r="AE1145" s="16">
        <v>0.0</v>
      </c>
      <c r="AF1145" s="16">
        <v>0.847</v>
      </c>
      <c r="AG1145" s="16">
        <v>0.0</v>
      </c>
      <c r="AH1145" s="16">
        <v>75026.0</v>
      </c>
      <c r="AI1145" s="16">
        <v>0.0</v>
      </c>
      <c r="AJ1145" s="16">
        <v>0.0</v>
      </c>
      <c r="AK1145" s="16">
        <v>0.0</v>
      </c>
      <c r="AL1145" s="16">
        <v>60012.0</v>
      </c>
      <c r="AM1145" s="16">
        <v>0.0</v>
      </c>
      <c r="AN1145" s="16">
        <v>0.0</v>
      </c>
      <c r="AO1145" s="16">
        <v>0.0</v>
      </c>
      <c r="AP1145" s="16">
        <v>29608.0</v>
      </c>
      <c r="AQ1145" s="16">
        <v>0.0</v>
      </c>
      <c r="AR1145" s="16">
        <v>0.0</v>
      </c>
      <c r="AS1145" s="16">
        <v>0.0</v>
      </c>
      <c r="AT1145" s="16">
        <v>44882.0</v>
      </c>
      <c r="AU1145" s="16">
        <v>0.0</v>
      </c>
      <c r="AV1145" s="16">
        <v>0.0</v>
      </c>
      <c r="AW1145" s="16">
        <v>0.0</v>
      </c>
      <c r="AX1145" s="16">
        <v>64034.0</v>
      </c>
      <c r="AY1145" s="16">
        <v>0.0</v>
      </c>
      <c r="AZ1145" s="16">
        <v>0.0</v>
      </c>
      <c r="BA1145" s="16">
        <v>0.0</v>
      </c>
      <c r="BB1145" s="16">
        <v>5988.0</v>
      </c>
      <c r="BC1145" s="16">
        <v>0.0</v>
      </c>
      <c r="BD1145" s="16">
        <v>0.0</v>
      </c>
      <c r="BE1145" s="16">
        <v>1.0</v>
      </c>
      <c r="BF1145" s="16">
        <v>1180044.0</v>
      </c>
      <c r="BG1145" s="16">
        <v>0.0</v>
      </c>
      <c r="BH1145" s="16">
        <v>0.0</v>
      </c>
      <c r="BI1145" s="16">
        <v>0.0</v>
      </c>
      <c r="BJ1145" s="16">
        <v>910.0</v>
      </c>
      <c r="BK1145" s="16">
        <v>0.0</v>
      </c>
      <c r="BL1145" s="16">
        <v>0.0</v>
      </c>
      <c r="BM1145" s="16">
        <v>0.0</v>
      </c>
      <c r="BN1145" s="16">
        <v>91072.0</v>
      </c>
      <c r="BO1145" s="16">
        <v>0.0</v>
      </c>
      <c r="BP1145" s="16">
        <v>0.0</v>
      </c>
      <c r="BQ1145" s="16">
        <v>0.0</v>
      </c>
      <c r="BR1145" s="16">
        <v>62498.0</v>
      </c>
      <c r="BS1145" s="16">
        <v>0.0</v>
      </c>
      <c r="BT1145" s="16">
        <v>0.0</v>
      </c>
    </row>
    <row r="1146">
      <c r="A1146" s="14" t="s">
        <v>8936</v>
      </c>
      <c r="B1146" s="16">
        <v>11.0</v>
      </c>
      <c r="C1146" s="16">
        <v>4082233.0</v>
      </c>
      <c r="D1146" s="17"/>
      <c r="E1146" s="14" t="s">
        <v>2622</v>
      </c>
      <c r="F1146" s="14" t="s">
        <v>2621</v>
      </c>
      <c r="G1146" s="14" t="s">
        <v>5166</v>
      </c>
      <c r="H1146" s="14" t="s">
        <v>2978</v>
      </c>
      <c r="I1146" s="14" t="s">
        <v>21</v>
      </c>
      <c r="J1146" s="14" t="s">
        <v>4845</v>
      </c>
      <c r="K1146" s="14" t="s">
        <v>8937</v>
      </c>
      <c r="L1146" s="14" t="s">
        <v>8937</v>
      </c>
      <c r="M1146" s="14" t="s">
        <v>8938</v>
      </c>
      <c r="N1146" s="14" t="s">
        <v>409</v>
      </c>
      <c r="P1146" s="17"/>
      <c r="Q1146" s="17"/>
      <c r="R1146" s="16">
        <v>1.0</v>
      </c>
      <c r="S1146" s="16">
        <v>1614074.0</v>
      </c>
      <c r="T1146" s="18">
        <v>6.2E-7</v>
      </c>
      <c r="U1146" s="16">
        <v>0.0</v>
      </c>
      <c r="V1146" s="16">
        <v>0.0</v>
      </c>
      <c r="W1146" s="14" t="s">
        <v>2978</v>
      </c>
      <c r="X1146" s="17"/>
      <c r="Y1146" s="17"/>
      <c r="Z1146" s="16">
        <v>23.4</v>
      </c>
      <c r="AA1146" s="16">
        <v>0.2</v>
      </c>
      <c r="AB1146" s="16">
        <v>0.04</v>
      </c>
      <c r="AC1146" s="16">
        <v>0.02</v>
      </c>
      <c r="AD1146" s="16">
        <v>8.9</v>
      </c>
      <c r="AE1146" s="16">
        <v>0.02</v>
      </c>
      <c r="AF1146" s="16">
        <v>0.154</v>
      </c>
      <c r="AG1146" s="16">
        <v>0.0</v>
      </c>
      <c r="AH1146" s="16">
        <v>75028.0</v>
      </c>
      <c r="AI1146" s="16">
        <v>0.0</v>
      </c>
      <c r="AJ1146" s="16">
        <v>0.0</v>
      </c>
      <c r="AK1146" s="16">
        <v>0.0</v>
      </c>
      <c r="AL1146" s="16">
        <v>60030.0</v>
      </c>
      <c r="AM1146" s="16">
        <v>0.0</v>
      </c>
      <c r="AN1146" s="16">
        <v>0.0</v>
      </c>
      <c r="AO1146" s="16">
        <v>0.0</v>
      </c>
      <c r="AP1146" s="16">
        <v>29608.0</v>
      </c>
      <c r="AQ1146" s="16">
        <v>0.0</v>
      </c>
      <c r="AR1146" s="16">
        <v>0.0</v>
      </c>
      <c r="AS1146" s="16">
        <v>0.0</v>
      </c>
      <c r="AT1146" s="16">
        <v>44876.0</v>
      </c>
      <c r="AU1146" s="16">
        <v>0.0</v>
      </c>
      <c r="AV1146" s="16">
        <v>0.0</v>
      </c>
      <c r="AW1146" s="16">
        <v>0.0</v>
      </c>
      <c r="AX1146" s="16">
        <v>64032.0</v>
      </c>
      <c r="AY1146" s="16">
        <v>0.0</v>
      </c>
      <c r="AZ1146" s="16">
        <v>0.0</v>
      </c>
      <c r="BA1146" s="16">
        <v>0.0</v>
      </c>
      <c r="BB1146" s="16">
        <v>5984.0</v>
      </c>
      <c r="BC1146" s="16">
        <v>0.0</v>
      </c>
      <c r="BD1146" s="16">
        <v>0.0</v>
      </c>
      <c r="BE1146" s="16">
        <v>1.0</v>
      </c>
      <c r="BF1146" s="16">
        <v>1180032.0</v>
      </c>
      <c r="BG1146" s="16">
        <v>0.0</v>
      </c>
      <c r="BH1146" s="16">
        <v>0.0</v>
      </c>
      <c r="BI1146" s="16">
        <v>0.0</v>
      </c>
      <c r="BJ1146" s="16">
        <v>912.0</v>
      </c>
      <c r="BK1146" s="16">
        <v>0.0</v>
      </c>
      <c r="BL1146" s="16">
        <v>0.0</v>
      </c>
      <c r="BM1146" s="16">
        <v>0.0</v>
      </c>
      <c r="BN1146" s="16">
        <v>91080.0</v>
      </c>
      <c r="BO1146" s="16">
        <v>0.0</v>
      </c>
      <c r="BP1146" s="16">
        <v>0.0</v>
      </c>
      <c r="BQ1146" s="16">
        <v>0.0</v>
      </c>
      <c r="BR1146" s="16">
        <v>62492.0</v>
      </c>
      <c r="BS1146" s="16">
        <v>0.0</v>
      </c>
      <c r="BT1146" s="16">
        <v>0.0</v>
      </c>
    </row>
    <row r="1147">
      <c r="A1147" s="14" t="s">
        <v>8939</v>
      </c>
      <c r="B1147" s="16">
        <v>11.0</v>
      </c>
      <c r="C1147" s="16">
        <v>4074532.0</v>
      </c>
      <c r="D1147" s="17"/>
      <c r="E1147" s="14" t="s">
        <v>2630</v>
      </c>
      <c r="F1147" s="14" t="s">
        <v>2622</v>
      </c>
      <c r="G1147" s="14" t="s">
        <v>5166</v>
      </c>
      <c r="H1147" s="14" t="s">
        <v>2978</v>
      </c>
      <c r="I1147" s="14" t="s">
        <v>21</v>
      </c>
      <c r="J1147" s="14" t="s">
        <v>4845</v>
      </c>
      <c r="K1147" s="14" t="s">
        <v>8940</v>
      </c>
      <c r="L1147" s="14" t="s">
        <v>8940</v>
      </c>
      <c r="M1147" s="14" t="s">
        <v>8941</v>
      </c>
      <c r="N1147" s="14" t="s">
        <v>4848</v>
      </c>
      <c r="P1147" s="17"/>
      <c r="Q1147" s="17"/>
      <c r="R1147" s="16">
        <v>1.0</v>
      </c>
      <c r="S1147" s="16">
        <v>1614076.0</v>
      </c>
      <c r="T1147" s="18">
        <v>6.2E-7</v>
      </c>
      <c r="U1147" s="16">
        <v>0.0</v>
      </c>
      <c r="V1147" s="16">
        <v>0.0</v>
      </c>
      <c r="W1147" s="14" t="s">
        <v>2978</v>
      </c>
      <c r="X1147" s="17"/>
      <c r="Y1147" s="17"/>
      <c r="Z1147" s="16">
        <v>7.35</v>
      </c>
      <c r="AA1147" s="16">
        <v>0.044</v>
      </c>
      <c r="AB1147" s="16">
        <v>0.0</v>
      </c>
      <c r="AC1147" s="16">
        <v>0.0</v>
      </c>
      <c r="AD1147" s="16">
        <v>-1.27</v>
      </c>
      <c r="AE1147" s="17"/>
      <c r="AF1147" s="17"/>
      <c r="AG1147" s="16">
        <v>1.0</v>
      </c>
      <c r="AH1147" s="16">
        <v>75054.0</v>
      </c>
      <c r="AI1147" s="16">
        <v>0.0</v>
      </c>
      <c r="AJ1147" s="16">
        <v>0.0</v>
      </c>
      <c r="AK1147" s="16">
        <v>0.0</v>
      </c>
      <c r="AL1147" s="16">
        <v>60022.0</v>
      </c>
      <c r="AM1147" s="16">
        <v>0.0</v>
      </c>
      <c r="AN1147" s="16">
        <v>0.0</v>
      </c>
      <c r="AO1147" s="16">
        <v>0.0</v>
      </c>
      <c r="AP1147" s="16">
        <v>29604.0</v>
      </c>
      <c r="AQ1147" s="16">
        <v>0.0</v>
      </c>
      <c r="AR1147" s="16">
        <v>0.0</v>
      </c>
      <c r="AS1147" s="16">
        <v>0.0</v>
      </c>
      <c r="AT1147" s="16">
        <v>44884.0</v>
      </c>
      <c r="AU1147" s="16">
        <v>0.0</v>
      </c>
      <c r="AV1147" s="16">
        <v>0.0</v>
      </c>
      <c r="AW1147" s="16">
        <v>0.0</v>
      </c>
      <c r="AX1147" s="16">
        <v>64038.0</v>
      </c>
      <c r="AY1147" s="16">
        <v>0.0</v>
      </c>
      <c r="AZ1147" s="16">
        <v>0.0</v>
      </c>
      <c r="BA1147" s="16">
        <v>0.0</v>
      </c>
      <c r="BB1147" s="16">
        <v>5994.0</v>
      </c>
      <c r="BC1147" s="16">
        <v>0.0</v>
      </c>
      <c r="BD1147" s="16">
        <v>0.0</v>
      </c>
      <c r="BE1147" s="16">
        <v>0.0</v>
      </c>
      <c r="BF1147" s="16">
        <v>1180010.0</v>
      </c>
      <c r="BG1147" s="16">
        <v>0.0</v>
      </c>
      <c r="BH1147" s="16">
        <v>0.0</v>
      </c>
      <c r="BI1147" s="16">
        <v>0.0</v>
      </c>
      <c r="BJ1147" s="16">
        <v>912.0</v>
      </c>
      <c r="BK1147" s="16">
        <v>0.0</v>
      </c>
      <c r="BL1147" s="16">
        <v>0.0</v>
      </c>
      <c r="BM1147" s="16">
        <v>0.0</v>
      </c>
      <c r="BN1147" s="16">
        <v>91066.0</v>
      </c>
      <c r="BO1147" s="16">
        <v>0.0</v>
      </c>
      <c r="BP1147" s="16">
        <v>0.0</v>
      </c>
      <c r="BQ1147" s="16">
        <v>0.0</v>
      </c>
      <c r="BR1147" s="16">
        <v>62492.0</v>
      </c>
      <c r="BS1147" s="16">
        <v>0.0</v>
      </c>
      <c r="BT1147" s="16">
        <v>0.0</v>
      </c>
    </row>
    <row r="1148">
      <c r="A1148" s="14" t="s">
        <v>8942</v>
      </c>
      <c r="B1148" s="16">
        <v>11.0</v>
      </c>
      <c r="C1148" s="16">
        <v>4074532.0</v>
      </c>
      <c r="D1148" s="14" t="s">
        <v>8943</v>
      </c>
      <c r="E1148" s="14" t="s">
        <v>2630</v>
      </c>
      <c r="F1148" s="14" t="s">
        <v>2631</v>
      </c>
      <c r="G1148" s="14" t="s">
        <v>5166</v>
      </c>
      <c r="H1148" s="14" t="s">
        <v>2978</v>
      </c>
      <c r="I1148" s="14" t="s">
        <v>21</v>
      </c>
      <c r="J1148" s="14" t="s">
        <v>4845</v>
      </c>
      <c r="K1148" s="14" t="s">
        <v>8940</v>
      </c>
      <c r="L1148" s="14" t="s">
        <v>8940</v>
      </c>
      <c r="M1148" s="14" t="s">
        <v>8944</v>
      </c>
      <c r="N1148" s="14" t="s">
        <v>4848</v>
      </c>
      <c r="P1148" s="17"/>
      <c r="Q1148" s="17"/>
      <c r="R1148" s="16">
        <v>1.0</v>
      </c>
      <c r="S1148" s="16">
        <v>1614076.0</v>
      </c>
      <c r="T1148" s="18">
        <v>6.2E-7</v>
      </c>
      <c r="U1148" s="16">
        <v>0.0</v>
      </c>
      <c r="V1148" s="16">
        <v>0.0</v>
      </c>
      <c r="W1148" s="14" t="s">
        <v>2978</v>
      </c>
      <c r="X1148" s="17"/>
      <c r="Y1148" s="17"/>
      <c r="Z1148" s="16">
        <v>7.64</v>
      </c>
      <c r="AA1148" s="16">
        <v>0.214</v>
      </c>
      <c r="AB1148" s="16">
        <v>0.0</v>
      </c>
      <c r="AC1148" s="16">
        <v>0.0</v>
      </c>
      <c r="AD1148" s="16">
        <v>-1.27</v>
      </c>
      <c r="AE1148" s="17"/>
      <c r="AF1148" s="17"/>
      <c r="AG1148" s="16">
        <v>0.0</v>
      </c>
      <c r="AH1148" s="16">
        <v>75054.0</v>
      </c>
      <c r="AI1148" s="16">
        <v>0.0</v>
      </c>
      <c r="AJ1148" s="16">
        <v>0.0</v>
      </c>
      <c r="AK1148" s="16">
        <v>0.0</v>
      </c>
      <c r="AL1148" s="16">
        <v>60022.0</v>
      </c>
      <c r="AM1148" s="16">
        <v>0.0</v>
      </c>
      <c r="AN1148" s="16">
        <v>0.0</v>
      </c>
      <c r="AO1148" s="16">
        <v>0.0</v>
      </c>
      <c r="AP1148" s="16">
        <v>29604.0</v>
      </c>
      <c r="AQ1148" s="16">
        <v>0.0</v>
      </c>
      <c r="AR1148" s="16">
        <v>0.0</v>
      </c>
      <c r="AS1148" s="16">
        <v>0.0</v>
      </c>
      <c r="AT1148" s="16">
        <v>44884.0</v>
      </c>
      <c r="AU1148" s="16">
        <v>0.0</v>
      </c>
      <c r="AV1148" s="16">
        <v>0.0</v>
      </c>
      <c r="AW1148" s="16">
        <v>0.0</v>
      </c>
      <c r="AX1148" s="16">
        <v>64038.0</v>
      </c>
      <c r="AY1148" s="16">
        <v>0.0</v>
      </c>
      <c r="AZ1148" s="16">
        <v>0.0</v>
      </c>
      <c r="BA1148" s="16">
        <v>0.0</v>
      </c>
      <c r="BB1148" s="16">
        <v>5994.0</v>
      </c>
      <c r="BC1148" s="16">
        <v>0.0</v>
      </c>
      <c r="BD1148" s="16">
        <v>0.0</v>
      </c>
      <c r="BE1148" s="16">
        <v>0.0</v>
      </c>
      <c r="BF1148" s="16">
        <v>1180010.0</v>
      </c>
      <c r="BG1148" s="16">
        <v>0.0</v>
      </c>
      <c r="BH1148" s="16">
        <v>0.0</v>
      </c>
      <c r="BI1148" s="16">
        <v>0.0</v>
      </c>
      <c r="BJ1148" s="16">
        <v>912.0</v>
      </c>
      <c r="BK1148" s="16">
        <v>0.0</v>
      </c>
      <c r="BL1148" s="16">
        <v>0.0</v>
      </c>
      <c r="BM1148" s="16">
        <v>1.0</v>
      </c>
      <c r="BN1148" s="16">
        <v>91066.0</v>
      </c>
      <c r="BO1148" s="16">
        <v>0.0</v>
      </c>
      <c r="BP1148" s="16">
        <v>0.0</v>
      </c>
      <c r="BQ1148" s="16">
        <v>0.0</v>
      </c>
      <c r="BR1148" s="16">
        <v>62492.0</v>
      </c>
      <c r="BS1148" s="16">
        <v>0.0</v>
      </c>
      <c r="BT1148" s="16">
        <v>0.0</v>
      </c>
    </row>
    <row r="1149">
      <c r="A1149" s="14" t="s">
        <v>8945</v>
      </c>
      <c r="B1149" s="16">
        <v>11.0</v>
      </c>
      <c r="C1149" s="16">
        <v>4082259.0</v>
      </c>
      <c r="D1149" s="17"/>
      <c r="E1149" s="14" t="s">
        <v>2630</v>
      </c>
      <c r="F1149" s="14" t="s">
        <v>2631</v>
      </c>
      <c r="G1149" s="14" t="s">
        <v>5166</v>
      </c>
      <c r="H1149" s="14" t="s">
        <v>2978</v>
      </c>
      <c r="I1149" s="14" t="s">
        <v>21</v>
      </c>
      <c r="J1149" s="14" t="s">
        <v>4845</v>
      </c>
      <c r="K1149" s="14" t="s">
        <v>8946</v>
      </c>
      <c r="L1149" s="14" t="s">
        <v>8946</v>
      </c>
      <c r="M1149" s="14" t="s">
        <v>8947</v>
      </c>
      <c r="N1149" s="14" t="s">
        <v>409</v>
      </c>
      <c r="P1149" s="17"/>
      <c r="Q1149" s="17"/>
      <c r="R1149" s="16">
        <v>1.0</v>
      </c>
      <c r="S1149" s="16">
        <v>1614076.0</v>
      </c>
      <c r="T1149" s="18">
        <v>6.2E-7</v>
      </c>
      <c r="U1149" s="16">
        <v>0.0</v>
      </c>
      <c r="V1149" s="16">
        <v>0.0</v>
      </c>
      <c r="W1149" s="14" t="s">
        <v>2978</v>
      </c>
      <c r="X1149" s="17"/>
      <c r="Y1149" s="17"/>
      <c r="Z1149" s="16">
        <v>24.5</v>
      </c>
      <c r="AA1149" s="17"/>
      <c r="AB1149" s="16">
        <v>0.01</v>
      </c>
      <c r="AC1149" s="16">
        <v>0.0</v>
      </c>
      <c r="AD1149" s="16">
        <v>6.33</v>
      </c>
      <c r="AE1149" s="16">
        <v>0.01</v>
      </c>
      <c r="AF1149" s="16">
        <v>0.329</v>
      </c>
      <c r="AG1149" s="16">
        <v>0.0</v>
      </c>
      <c r="AH1149" s="16">
        <v>75054.0</v>
      </c>
      <c r="AI1149" s="16">
        <v>0.0</v>
      </c>
      <c r="AJ1149" s="16">
        <v>0.0</v>
      </c>
      <c r="AK1149" s="16">
        <v>0.0</v>
      </c>
      <c r="AL1149" s="16">
        <v>60026.0</v>
      </c>
      <c r="AM1149" s="16">
        <v>0.0</v>
      </c>
      <c r="AN1149" s="16">
        <v>0.0</v>
      </c>
      <c r="AO1149" s="16">
        <v>0.0</v>
      </c>
      <c r="AP1149" s="16">
        <v>29608.0</v>
      </c>
      <c r="AQ1149" s="16">
        <v>0.0</v>
      </c>
      <c r="AR1149" s="16">
        <v>0.0</v>
      </c>
      <c r="AS1149" s="16">
        <v>0.0</v>
      </c>
      <c r="AT1149" s="16">
        <v>44890.0</v>
      </c>
      <c r="AU1149" s="16">
        <v>0.0</v>
      </c>
      <c r="AV1149" s="16">
        <v>0.0</v>
      </c>
      <c r="AW1149" s="16">
        <v>0.0</v>
      </c>
      <c r="AX1149" s="16">
        <v>64040.0</v>
      </c>
      <c r="AY1149" s="16">
        <v>0.0</v>
      </c>
      <c r="AZ1149" s="16">
        <v>0.0</v>
      </c>
      <c r="BA1149" s="16">
        <v>0.0</v>
      </c>
      <c r="BB1149" s="16">
        <v>5942.0</v>
      </c>
      <c r="BC1149" s="16">
        <v>0.0</v>
      </c>
      <c r="BD1149" s="16">
        <v>0.0</v>
      </c>
      <c r="BE1149" s="16">
        <v>0.0</v>
      </c>
      <c r="BF1149" s="16">
        <v>1180026.0</v>
      </c>
      <c r="BG1149" s="16">
        <v>0.0</v>
      </c>
      <c r="BH1149" s="16">
        <v>0.0</v>
      </c>
      <c r="BI1149" s="16">
        <v>0.0</v>
      </c>
      <c r="BJ1149" s="16">
        <v>912.0</v>
      </c>
      <c r="BK1149" s="16">
        <v>0.0</v>
      </c>
      <c r="BL1149" s="16">
        <v>0.0</v>
      </c>
      <c r="BM1149" s="16">
        <v>1.0</v>
      </c>
      <c r="BN1149" s="16">
        <v>91082.0</v>
      </c>
      <c r="BO1149" s="16">
        <v>0.0</v>
      </c>
      <c r="BP1149" s="16">
        <v>0.0</v>
      </c>
      <c r="BQ1149" s="16">
        <v>0.0</v>
      </c>
      <c r="BR1149" s="16">
        <v>62496.0</v>
      </c>
      <c r="BS1149" s="16">
        <v>0.0</v>
      </c>
      <c r="BT1149" s="16">
        <v>0.0</v>
      </c>
    </row>
    <row r="1150">
      <c r="A1150" s="14" t="s">
        <v>8948</v>
      </c>
      <c r="B1150" s="16">
        <v>11.0</v>
      </c>
      <c r="C1150" s="16">
        <v>4086501.0</v>
      </c>
      <c r="D1150" s="17"/>
      <c r="E1150" s="14" t="s">
        <v>2631</v>
      </c>
      <c r="F1150" s="14" t="s">
        <v>2621</v>
      </c>
      <c r="G1150" s="14" t="s">
        <v>5166</v>
      </c>
      <c r="H1150" s="14" t="s">
        <v>2978</v>
      </c>
      <c r="I1150" s="14" t="s">
        <v>21</v>
      </c>
      <c r="J1150" s="14" t="s">
        <v>4845</v>
      </c>
      <c r="K1150" s="14" t="s">
        <v>8949</v>
      </c>
      <c r="L1150" s="14" t="s">
        <v>8949</v>
      </c>
      <c r="M1150" s="14" t="s">
        <v>8950</v>
      </c>
      <c r="N1150" s="14" t="s">
        <v>409</v>
      </c>
      <c r="P1150" s="17"/>
      <c r="Q1150" s="17"/>
      <c r="R1150" s="16">
        <v>1.0</v>
      </c>
      <c r="S1150" s="16">
        <v>1614076.0</v>
      </c>
      <c r="T1150" s="18">
        <v>6.2E-7</v>
      </c>
      <c r="U1150" s="16">
        <v>0.0</v>
      </c>
      <c r="V1150" s="16">
        <v>0.0</v>
      </c>
      <c r="W1150" s="14" t="s">
        <v>2978</v>
      </c>
      <c r="X1150" s="17"/>
      <c r="Y1150" s="17"/>
      <c r="Z1150" s="16">
        <v>29.5</v>
      </c>
      <c r="AA1150" s="16">
        <v>0.57</v>
      </c>
      <c r="AB1150" s="16">
        <v>0.1</v>
      </c>
      <c r="AC1150" s="16">
        <v>-0.05</v>
      </c>
      <c r="AD1150" s="16">
        <v>8.75</v>
      </c>
      <c r="AE1150" s="16">
        <v>0.0</v>
      </c>
      <c r="AF1150" s="16">
        <v>0.996</v>
      </c>
      <c r="AG1150" s="16">
        <v>0.0</v>
      </c>
      <c r="AH1150" s="16">
        <v>75028.0</v>
      </c>
      <c r="AI1150" s="16">
        <v>0.0</v>
      </c>
      <c r="AJ1150" s="16">
        <v>0.0</v>
      </c>
      <c r="AK1150" s="16">
        <v>0.0</v>
      </c>
      <c r="AL1150" s="16">
        <v>60016.0</v>
      </c>
      <c r="AM1150" s="16">
        <v>0.0</v>
      </c>
      <c r="AN1150" s="16">
        <v>0.0</v>
      </c>
      <c r="AO1150" s="16">
        <v>0.0</v>
      </c>
      <c r="AP1150" s="16">
        <v>29606.0</v>
      </c>
      <c r="AQ1150" s="16">
        <v>0.0</v>
      </c>
      <c r="AR1150" s="16">
        <v>0.0</v>
      </c>
      <c r="AS1150" s="16">
        <v>0.0</v>
      </c>
      <c r="AT1150" s="16">
        <v>44876.0</v>
      </c>
      <c r="AU1150" s="16">
        <v>0.0</v>
      </c>
      <c r="AV1150" s="16">
        <v>0.0</v>
      </c>
      <c r="AW1150" s="16">
        <v>0.0</v>
      </c>
      <c r="AX1150" s="16">
        <v>64022.0</v>
      </c>
      <c r="AY1150" s="16">
        <v>0.0</v>
      </c>
      <c r="AZ1150" s="16">
        <v>0.0</v>
      </c>
      <c r="BA1150" s="16">
        <v>0.0</v>
      </c>
      <c r="BB1150" s="16">
        <v>6062.0</v>
      </c>
      <c r="BC1150" s="16">
        <v>0.0</v>
      </c>
      <c r="BD1150" s="16">
        <v>0.0</v>
      </c>
      <c r="BE1150" s="16">
        <v>1.0</v>
      </c>
      <c r="BF1150" s="16">
        <v>1180016.0</v>
      </c>
      <c r="BG1150" s="16">
        <v>0.0</v>
      </c>
      <c r="BH1150" s="16">
        <v>0.0</v>
      </c>
      <c r="BI1150" s="16">
        <v>0.0</v>
      </c>
      <c r="BJ1150" s="16">
        <v>912.0</v>
      </c>
      <c r="BK1150" s="16">
        <v>0.0</v>
      </c>
      <c r="BL1150" s="16">
        <v>0.0</v>
      </c>
      <c r="BM1150" s="16">
        <v>0.0</v>
      </c>
      <c r="BN1150" s="16">
        <v>91034.0</v>
      </c>
      <c r="BO1150" s="16">
        <v>0.0</v>
      </c>
      <c r="BP1150" s="16">
        <v>0.0</v>
      </c>
      <c r="BQ1150" s="16">
        <v>0.0</v>
      </c>
      <c r="BR1150" s="16">
        <v>62504.0</v>
      </c>
      <c r="BS1150" s="16">
        <v>0.0</v>
      </c>
      <c r="BT1150" s="16">
        <v>0.0</v>
      </c>
    </row>
    <row r="1151">
      <c r="A1151" s="14" t="s">
        <v>8951</v>
      </c>
      <c r="B1151" s="16">
        <v>11.0</v>
      </c>
      <c r="C1151" s="16">
        <v>4091717.0</v>
      </c>
      <c r="D1151" s="17"/>
      <c r="E1151" s="14" t="s">
        <v>2622</v>
      </c>
      <c r="F1151" s="14" t="s">
        <v>2621</v>
      </c>
      <c r="G1151" s="14" t="s">
        <v>5166</v>
      </c>
      <c r="H1151" s="14" t="s">
        <v>2978</v>
      </c>
      <c r="I1151" s="14" t="s">
        <v>21</v>
      </c>
      <c r="J1151" s="14" t="s">
        <v>4845</v>
      </c>
      <c r="K1151" s="14" t="s">
        <v>8952</v>
      </c>
      <c r="L1151" s="14" t="s">
        <v>8952</v>
      </c>
      <c r="M1151" s="14" t="s">
        <v>8953</v>
      </c>
      <c r="N1151" s="14" t="s">
        <v>4848</v>
      </c>
      <c r="P1151" s="17"/>
      <c r="Q1151" s="17"/>
      <c r="R1151" s="16">
        <v>1.0</v>
      </c>
      <c r="S1151" s="16">
        <v>1614076.0</v>
      </c>
      <c r="T1151" s="18">
        <v>6.2E-7</v>
      </c>
      <c r="U1151" s="16">
        <v>0.0</v>
      </c>
      <c r="V1151" s="16">
        <v>0.0</v>
      </c>
      <c r="W1151" s="14" t="s">
        <v>2978</v>
      </c>
      <c r="X1151" s="17"/>
      <c r="Y1151" s="17"/>
      <c r="Z1151" s="16">
        <v>6.73</v>
      </c>
      <c r="AA1151" s="17"/>
      <c r="AB1151" s="16">
        <v>0.0</v>
      </c>
      <c r="AC1151" s="16">
        <v>0.0</v>
      </c>
      <c r="AD1151" s="16">
        <v>1.11</v>
      </c>
      <c r="AE1151" s="17"/>
      <c r="AF1151" s="17"/>
      <c r="AG1151" s="16">
        <v>0.0</v>
      </c>
      <c r="AH1151" s="16">
        <v>75060.0</v>
      </c>
      <c r="AI1151" s="16">
        <v>0.0</v>
      </c>
      <c r="AJ1151" s="16">
        <v>0.0</v>
      </c>
      <c r="AK1151" s="16">
        <v>0.0</v>
      </c>
      <c r="AL1151" s="16">
        <v>60030.0</v>
      </c>
      <c r="AM1151" s="16">
        <v>0.0</v>
      </c>
      <c r="AN1151" s="16">
        <v>0.0</v>
      </c>
      <c r="AO1151" s="16">
        <v>0.0</v>
      </c>
      <c r="AP1151" s="16">
        <v>29604.0</v>
      </c>
      <c r="AQ1151" s="16">
        <v>0.0</v>
      </c>
      <c r="AR1151" s="16">
        <v>0.0</v>
      </c>
      <c r="AS1151" s="16">
        <v>0.0</v>
      </c>
      <c r="AT1151" s="16">
        <v>44886.0</v>
      </c>
      <c r="AU1151" s="16">
        <v>0.0</v>
      </c>
      <c r="AV1151" s="16">
        <v>0.0</v>
      </c>
      <c r="AW1151" s="16">
        <v>0.0</v>
      </c>
      <c r="AX1151" s="16">
        <v>63882.0</v>
      </c>
      <c r="AY1151" s="16">
        <v>0.0</v>
      </c>
      <c r="AZ1151" s="16">
        <v>0.0</v>
      </c>
      <c r="BA1151" s="16">
        <v>0.0</v>
      </c>
      <c r="BB1151" s="16">
        <v>6062.0</v>
      </c>
      <c r="BC1151" s="16">
        <v>0.0</v>
      </c>
      <c r="BD1151" s="16">
        <v>0.0</v>
      </c>
      <c r="BE1151" s="16">
        <v>1.0</v>
      </c>
      <c r="BF1151" s="16">
        <v>1180042.0</v>
      </c>
      <c r="BG1151" s="16">
        <v>0.0</v>
      </c>
      <c r="BH1151" s="16">
        <v>0.0</v>
      </c>
      <c r="BI1151" s="16">
        <v>0.0</v>
      </c>
      <c r="BJ1151" s="16">
        <v>912.0</v>
      </c>
      <c r="BK1151" s="16">
        <v>0.0</v>
      </c>
      <c r="BL1151" s="16">
        <v>0.0</v>
      </c>
      <c r="BM1151" s="16">
        <v>0.0</v>
      </c>
      <c r="BN1151" s="16">
        <v>91090.0</v>
      </c>
      <c r="BO1151" s="16">
        <v>0.0</v>
      </c>
      <c r="BP1151" s="16">
        <v>0.0</v>
      </c>
      <c r="BQ1151" s="16">
        <v>0.0</v>
      </c>
      <c r="BR1151" s="16">
        <v>62508.0</v>
      </c>
      <c r="BS1151" s="16">
        <v>0.0</v>
      </c>
      <c r="BT1151" s="16">
        <v>0.0</v>
      </c>
    </row>
    <row r="1152">
      <c r="A1152" s="14" t="s">
        <v>8954</v>
      </c>
      <c r="B1152" s="16">
        <v>11.0</v>
      </c>
      <c r="C1152" s="16">
        <v>4070027.0</v>
      </c>
      <c r="D1152" s="17"/>
      <c r="E1152" s="14" t="s">
        <v>2631</v>
      </c>
      <c r="F1152" s="14" t="s">
        <v>2621</v>
      </c>
      <c r="G1152" s="14" t="s">
        <v>5166</v>
      </c>
      <c r="H1152" s="14" t="s">
        <v>2978</v>
      </c>
      <c r="I1152" s="14" t="s">
        <v>21</v>
      </c>
      <c r="J1152" s="14" t="s">
        <v>4845</v>
      </c>
      <c r="K1152" s="14" t="s">
        <v>8955</v>
      </c>
      <c r="L1152" s="14" t="s">
        <v>8955</v>
      </c>
      <c r="M1152" s="14" t="s">
        <v>8956</v>
      </c>
      <c r="N1152" s="14" t="s">
        <v>409</v>
      </c>
      <c r="P1152" s="17"/>
      <c r="Q1152" s="17"/>
      <c r="R1152" s="16">
        <v>1.0</v>
      </c>
      <c r="S1152" s="16">
        <v>1614078.0</v>
      </c>
      <c r="T1152" s="18">
        <v>6.2E-7</v>
      </c>
      <c r="U1152" s="16">
        <v>0.0</v>
      </c>
      <c r="V1152" s="16">
        <v>0.0</v>
      </c>
      <c r="W1152" s="14" t="s">
        <v>2978</v>
      </c>
      <c r="X1152" s="17"/>
      <c r="Y1152" s="17"/>
      <c r="Z1152" s="16">
        <v>33.0</v>
      </c>
      <c r="AA1152" s="17"/>
      <c r="AB1152" s="16">
        <v>0.0</v>
      </c>
      <c r="AC1152" s="16">
        <v>0.0</v>
      </c>
      <c r="AD1152" s="16">
        <v>8.8</v>
      </c>
      <c r="AE1152" s="16">
        <v>0.06</v>
      </c>
      <c r="AF1152" s="16">
        <v>0.963</v>
      </c>
      <c r="AG1152" s="16">
        <v>0.0</v>
      </c>
      <c r="AH1152" s="16">
        <v>75048.0</v>
      </c>
      <c r="AI1152" s="16">
        <v>0.0</v>
      </c>
      <c r="AJ1152" s="16">
        <v>0.0</v>
      </c>
      <c r="AK1152" s="16">
        <v>0.0</v>
      </c>
      <c r="AL1152" s="16">
        <v>60028.0</v>
      </c>
      <c r="AM1152" s="16">
        <v>0.0</v>
      </c>
      <c r="AN1152" s="16">
        <v>0.0</v>
      </c>
      <c r="AO1152" s="16">
        <v>0.0</v>
      </c>
      <c r="AP1152" s="16">
        <v>29604.0</v>
      </c>
      <c r="AQ1152" s="16">
        <v>0.0</v>
      </c>
      <c r="AR1152" s="16">
        <v>0.0</v>
      </c>
      <c r="AS1152" s="16">
        <v>0.0</v>
      </c>
      <c r="AT1152" s="16">
        <v>44886.0</v>
      </c>
      <c r="AU1152" s="16">
        <v>0.0</v>
      </c>
      <c r="AV1152" s="16">
        <v>0.0</v>
      </c>
      <c r="AW1152" s="16">
        <v>0.0</v>
      </c>
      <c r="AX1152" s="16">
        <v>64052.0</v>
      </c>
      <c r="AY1152" s="16">
        <v>0.0</v>
      </c>
      <c r="AZ1152" s="16">
        <v>0.0</v>
      </c>
      <c r="BA1152" s="16">
        <v>0.0</v>
      </c>
      <c r="BB1152" s="16">
        <v>5950.0</v>
      </c>
      <c r="BC1152" s="16">
        <v>0.0</v>
      </c>
      <c r="BD1152" s="16">
        <v>0.0</v>
      </c>
      <c r="BE1152" s="16">
        <v>0.0</v>
      </c>
      <c r="BF1152" s="16">
        <v>1180036.0</v>
      </c>
      <c r="BG1152" s="16">
        <v>0.0</v>
      </c>
      <c r="BH1152" s="16">
        <v>0.0</v>
      </c>
      <c r="BI1152" s="16">
        <v>0.0</v>
      </c>
      <c r="BJ1152" s="16">
        <v>910.0</v>
      </c>
      <c r="BK1152" s="16">
        <v>0.0</v>
      </c>
      <c r="BL1152" s="16">
        <v>0.0</v>
      </c>
      <c r="BM1152" s="16">
        <v>1.0</v>
      </c>
      <c r="BN1152" s="16">
        <v>91066.0</v>
      </c>
      <c r="BO1152" s="16">
        <v>0.0</v>
      </c>
      <c r="BP1152" s="16">
        <v>0.0</v>
      </c>
      <c r="BQ1152" s="16">
        <v>0.0</v>
      </c>
      <c r="BR1152" s="16">
        <v>62498.0</v>
      </c>
      <c r="BS1152" s="16">
        <v>0.0</v>
      </c>
      <c r="BT1152" s="16">
        <v>0.0</v>
      </c>
    </row>
    <row r="1153">
      <c r="A1153" s="14" t="s">
        <v>8957</v>
      </c>
      <c r="B1153" s="16">
        <v>11.0</v>
      </c>
      <c r="C1153" s="16">
        <v>4070058.0</v>
      </c>
      <c r="D1153" s="14" t="s">
        <v>8958</v>
      </c>
      <c r="E1153" s="14" t="s">
        <v>2622</v>
      </c>
      <c r="F1153" s="14" t="s">
        <v>2621</v>
      </c>
      <c r="G1153" s="14" t="s">
        <v>6733</v>
      </c>
      <c r="H1153" s="14" t="s">
        <v>21</v>
      </c>
      <c r="I1153" s="14" t="s">
        <v>2978</v>
      </c>
      <c r="J1153" s="14" t="s">
        <v>4845</v>
      </c>
      <c r="K1153" s="14" t="s">
        <v>6596</v>
      </c>
      <c r="L1153" s="14" t="s">
        <v>6596</v>
      </c>
      <c r="M1153" s="14" t="s">
        <v>8959</v>
      </c>
      <c r="N1153" s="14" t="s">
        <v>4848</v>
      </c>
      <c r="P1153" s="17"/>
      <c r="Q1153" s="17"/>
      <c r="R1153" s="16">
        <v>1.0</v>
      </c>
      <c r="S1153" s="16">
        <v>1614078.0</v>
      </c>
      <c r="T1153" s="18">
        <v>6.2E-7</v>
      </c>
      <c r="U1153" s="16">
        <v>0.0</v>
      </c>
      <c r="V1153" s="16">
        <v>0.0</v>
      </c>
      <c r="W1153" s="14" t="s">
        <v>2978</v>
      </c>
      <c r="X1153" s="17"/>
      <c r="Y1153" s="17"/>
      <c r="Z1153" s="16">
        <v>10.3</v>
      </c>
      <c r="AA1153" s="17"/>
      <c r="AB1153" s="16">
        <v>0.0</v>
      </c>
      <c r="AC1153" s="16">
        <v>0.01</v>
      </c>
      <c r="AD1153" s="16">
        <v>3.52</v>
      </c>
      <c r="AE1153" s="17"/>
      <c r="AF1153" s="17"/>
      <c r="AG1153" s="16">
        <v>1.0</v>
      </c>
      <c r="AH1153" s="16">
        <v>74928.0</v>
      </c>
      <c r="AI1153" s="16">
        <v>0.0</v>
      </c>
      <c r="AJ1153" s="16">
        <v>0.0</v>
      </c>
      <c r="AK1153" s="16">
        <v>0.0</v>
      </c>
      <c r="AL1153" s="16">
        <v>60000.0</v>
      </c>
      <c r="AM1153" s="16">
        <v>0.0</v>
      </c>
      <c r="AN1153" s="16">
        <v>0.0</v>
      </c>
      <c r="AO1153" s="16">
        <v>0.0</v>
      </c>
      <c r="AP1153" s="16">
        <v>29606.0</v>
      </c>
      <c r="AQ1153" s="16">
        <v>0.0</v>
      </c>
      <c r="AR1153" s="16">
        <v>0.0</v>
      </c>
      <c r="AS1153" s="16">
        <v>0.0</v>
      </c>
      <c r="AT1153" s="16">
        <v>44894.0</v>
      </c>
      <c r="AU1153" s="16">
        <v>0.0</v>
      </c>
      <c r="AV1153" s="16">
        <v>0.0</v>
      </c>
      <c r="AW1153" s="16">
        <v>0.0</v>
      </c>
      <c r="AX1153" s="16">
        <v>64034.0</v>
      </c>
      <c r="AY1153" s="16">
        <v>0.0</v>
      </c>
      <c r="AZ1153" s="16">
        <v>0.0</v>
      </c>
      <c r="BA1153" s="16">
        <v>0.0</v>
      </c>
      <c r="BB1153" s="16">
        <v>6078.0</v>
      </c>
      <c r="BC1153" s="16">
        <v>0.0</v>
      </c>
      <c r="BD1153" s="16">
        <v>0.0</v>
      </c>
      <c r="BE1153" s="16">
        <v>0.0</v>
      </c>
      <c r="BF1153" s="16">
        <v>1180054.0</v>
      </c>
      <c r="BG1153" s="16">
        <v>0.0</v>
      </c>
      <c r="BH1153" s="16">
        <v>0.0</v>
      </c>
      <c r="BI1153" s="16">
        <v>0.0</v>
      </c>
      <c r="BJ1153" s="16">
        <v>912.0</v>
      </c>
      <c r="BK1153" s="16">
        <v>0.0</v>
      </c>
      <c r="BL1153" s="16">
        <v>0.0</v>
      </c>
      <c r="BM1153" s="16">
        <v>0.0</v>
      </c>
      <c r="BN1153" s="16">
        <v>91090.0</v>
      </c>
      <c r="BO1153" s="16">
        <v>0.0</v>
      </c>
      <c r="BP1153" s="16">
        <v>0.0</v>
      </c>
      <c r="BQ1153" s="16">
        <v>0.0</v>
      </c>
      <c r="BR1153" s="16">
        <v>62482.0</v>
      </c>
      <c r="BS1153" s="16">
        <v>0.0</v>
      </c>
      <c r="BT1153" s="16">
        <v>0.0</v>
      </c>
    </row>
    <row r="1154">
      <c r="A1154" s="14" t="s">
        <v>8960</v>
      </c>
      <c r="B1154" s="16">
        <v>11.0</v>
      </c>
      <c r="C1154" s="16">
        <v>4091552.0</v>
      </c>
      <c r="D1154" s="17"/>
      <c r="E1154" s="14" t="s">
        <v>2630</v>
      </c>
      <c r="F1154" s="14" t="s">
        <v>2631</v>
      </c>
      <c r="G1154" s="14" t="s">
        <v>5166</v>
      </c>
      <c r="H1154" s="14" t="s">
        <v>2978</v>
      </c>
      <c r="I1154" s="14" t="s">
        <v>21</v>
      </c>
      <c r="J1154" s="14" t="s">
        <v>4845</v>
      </c>
      <c r="K1154" s="14" t="s">
        <v>8961</v>
      </c>
      <c r="L1154" s="14" t="s">
        <v>8961</v>
      </c>
      <c r="M1154" s="14" t="s">
        <v>8962</v>
      </c>
      <c r="N1154" s="14" t="s">
        <v>4848</v>
      </c>
      <c r="P1154" s="17"/>
      <c r="Q1154" s="17"/>
      <c r="R1154" s="16">
        <v>1.0</v>
      </c>
      <c r="S1154" s="16">
        <v>1614080.0</v>
      </c>
      <c r="T1154" s="18">
        <v>6.2E-7</v>
      </c>
      <c r="U1154" s="16">
        <v>0.0</v>
      </c>
      <c r="V1154" s="16">
        <v>0.0</v>
      </c>
      <c r="W1154" s="14" t="s">
        <v>2978</v>
      </c>
      <c r="X1154" s="17"/>
      <c r="Y1154" s="17"/>
      <c r="Z1154" s="16">
        <v>7.47</v>
      </c>
      <c r="AA1154" s="16">
        <v>0.023</v>
      </c>
      <c r="AB1154" s="16">
        <v>0.0</v>
      </c>
      <c r="AC1154" s="16">
        <v>0.0</v>
      </c>
      <c r="AD1154" s="16">
        <v>0.671</v>
      </c>
      <c r="AE1154" s="17"/>
      <c r="AF1154" s="17"/>
      <c r="AG1154" s="16">
        <v>1.0</v>
      </c>
      <c r="AH1154" s="16">
        <v>75010.0</v>
      </c>
      <c r="AI1154" s="16">
        <v>0.0</v>
      </c>
      <c r="AJ1154" s="16">
        <v>0.0</v>
      </c>
      <c r="AK1154" s="16">
        <v>0.0</v>
      </c>
      <c r="AL1154" s="16">
        <v>60020.0</v>
      </c>
      <c r="AM1154" s="16">
        <v>0.0</v>
      </c>
      <c r="AN1154" s="16">
        <v>0.0</v>
      </c>
      <c r="AO1154" s="16">
        <v>0.0</v>
      </c>
      <c r="AP1154" s="16">
        <v>29604.0</v>
      </c>
      <c r="AQ1154" s="16">
        <v>0.0</v>
      </c>
      <c r="AR1154" s="16">
        <v>0.0</v>
      </c>
      <c r="AS1154" s="16">
        <v>0.0</v>
      </c>
      <c r="AT1154" s="16">
        <v>44866.0</v>
      </c>
      <c r="AU1154" s="16">
        <v>0.0</v>
      </c>
      <c r="AV1154" s="16">
        <v>0.0</v>
      </c>
      <c r="AW1154" s="16">
        <v>0.0</v>
      </c>
      <c r="AX1154" s="16">
        <v>64034.0</v>
      </c>
      <c r="AY1154" s="16">
        <v>0.0</v>
      </c>
      <c r="AZ1154" s="16">
        <v>0.0</v>
      </c>
      <c r="BA1154" s="16">
        <v>0.0</v>
      </c>
      <c r="BB1154" s="16">
        <v>6062.0</v>
      </c>
      <c r="BC1154" s="16">
        <v>0.0</v>
      </c>
      <c r="BD1154" s="16">
        <v>0.0</v>
      </c>
      <c r="BE1154" s="16">
        <v>0.0</v>
      </c>
      <c r="BF1154" s="16">
        <v>1179990.0</v>
      </c>
      <c r="BG1154" s="16">
        <v>0.0</v>
      </c>
      <c r="BH1154" s="16">
        <v>0.0</v>
      </c>
      <c r="BI1154" s="16">
        <v>0.0</v>
      </c>
      <c r="BJ1154" s="16">
        <v>912.0</v>
      </c>
      <c r="BK1154" s="16">
        <v>0.0</v>
      </c>
      <c r="BL1154" s="16">
        <v>0.0</v>
      </c>
      <c r="BM1154" s="16">
        <v>0.0</v>
      </c>
      <c r="BN1154" s="16">
        <v>91074.0</v>
      </c>
      <c r="BO1154" s="16">
        <v>0.0</v>
      </c>
      <c r="BP1154" s="16">
        <v>0.0</v>
      </c>
      <c r="BQ1154" s="16">
        <v>0.0</v>
      </c>
      <c r="BR1154" s="16">
        <v>62508.0</v>
      </c>
      <c r="BS1154" s="16">
        <v>0.0</v>
      </c>
      <c r="BT1154" s="16">
        <v>0.0</v>
      </c>
    </row>
    <row r="1155">
      <c r="A1155" s="14" t="s">
        <v>8963</v>
      </c>
      <c r="B1155" s="16">
        <v>11.0</v>
      </c>
      <c r="C1155" s="16">
        <v>3856396.0</v>
      </c>
      <c r="D1155" s="14" t="s">
        <v>8964</v>
      </c>
      <c r="E1155" s="14" t="s">
        <v>2631</v>
      </c>
      <c r="F1155" s="14" t="s">
        <v>2630</v>
      </c>
      <c r="G1155" s="14" t="s">
        <v>5166</v>
      </c>
      <c r="H1155" s="14" t="s">
        <v>2978</v>
      </c>
      <c r="I1155" s="14" t="s">
        <v>21</v>
      </c>
      <c r="J1155" s="14" t="s">
        <v>4845</v>
      </c>
      <c r="K1155" s="14" t="s">
        <v>8965</v>
      </c>
      <c r="L1155" s="14" t="s">
        <v>8965</v>
      </c>
      <c r="M1155" s="14" t="s">
        <v>8966</v>
      </c>
      <c r="N1155" s="14" t="s">
        <v>4848</v>
      </c>
      <c r="P1155" s="17"/>
      <c r="Q1155" s="17"/>
      <c r="R1155" s="16">
        <v>1.0</v>
      </c>
      <c r="S1155" s="16">
        <v>1614082.0</v>
      </c>
      <c r="T1155" s="18">
        <v>6.2E-7</v>
      </c>
      <c r="U1155" s="16">
        <v>0.0</v>
      </c>
      <c r="V1155" s="16">
        <v>0.0</v>
      </c>
      <c r="W1155" s="14" t="s">
        <v>2978</v>
      </c>
      <c r="X1155" s="17"/>
      <c r="Y1155" s="17"/>
      <c r="Z1155" s="16">
        <v>13.9</v>
      </c>
      <c r="AA1155" s="17"/>
      <c r="AB1155" s="16">
        <v>0.0</v>
      </c>
      <c r="AC1155" s="16">
        <v>-0.01</v>
      </c>
      <c r="AD1155" s="16">
        <v>5.87</v>
      </c>
      <c r="AE1155" s="17"/>
      <c r="AF1155" s="17"/>
      <c r="AG1155" s="16">
        <v>0.0</v>
      </c>
      <c r="AH1155" s="16">
        <v>75060.0</v>
      </c>
      <c r="AI1155" s="16">
        <v>0.0</v>
      </c>
      <c r="AJ1155" s="16">
        <v>0.0</v>
      </c>
      <c r="AK1155" s="16">
        <v>0.0</v>
      </c>
      <c r="AL1155" s="16">
        <v>60032.0</v>
      </c>
      <c r="AM1155" s="16">
        <v>0.0</v>
      </c>
      <c r="AN1155" s="16">
        <v>0.0</v>
      </c>
      <c r="AO1155" s="16">
        <v>0.0</v>
      </c>
      <c r="AP1155" s="16">
        <v>29606.0</v>
      </c>
      <c r="AQ1155" s="16">
        <v>0.0</v>
      </c>
      <c r="AR1155" s="16">
        <v>0.0</v>
      </c>
      <c r="AS1155" s="16">
        <v>0.0</v>
      </c>
      <c r="AT1155" s="16">
        <v>44888.0</v>
      </c>
      <c r="AU1155" s="16">
        <v>0.0</v>
      </c>
      <c r="AV1155" s="16">
        <v>0.0</v>
      </c>
      <c r="AW1155" s="16">
        <v>0.0</v>
      </c>
      <c r="AX1155" s="16">
        <v>63912.0</v>
      </c>
      <c r="AY1155" s="16">
        <v>0.0</v>
      </c>
      <c r="AZ1155" s="16">
        <v>0.0</v>
      </c>
      <c r="BA1155" s="16">
        <v>0.0</v>
      </c>
      <c r="BB1155" s="16">
        <v>6060.0</v>
      </c>
      <c r="BC1155" s="16">
        <v>0.0</v>
      </c>
      <c r="BD1155" s="16">
        <v>0.0</v>
      </c>
      <c r="BE1155" s="16">
        <v>0.0</v>
      </c>
      <c r="BF1155" s="16">
        <v>1180016.0</v>
      </c>
      <c r="BG1155" s="16">
        <v>0.0</v>
      </c>
      <c r="BH1155" s="16">
        <v>0.0</v>
      </c>
      <c r="BI1155" s="16">
        <v>0.0</v>
      </c>
      <c r="BJ1155" s="16">
        <v>912.0</v>
      </c>
      <c r="BK1155" s="16">
        <v>0.0</v>
      </c>
      <c r="BL1155" s="16">
        <v>0.0</v>
      </c>
      <c r="BM1155" s="16">
        <v>1.0</v>
      </c>
      <c r="BN1155" s="16">
        <v>91086.0</v>
      </c>
      <c r="BO1155" s="16">
        <v>0.0</v>
      </c>
      <c r="BP1155" s="16">
        <v>0.0</v>
      </c>
      <c r="BQ1155" s="16">
        <v>0.0</v>
      </c>
      <c r="BR1155" s="16">
        <v>62510.0</v>
      </c>
      <c r="BS1155" s="16">
        <v>0.0</v>
      </c>
      <c r="BT1155" s="16">
        <v>0.0</v>
      </c>
    </row>
    <row r="1156">
      <c r="A1156" s="14" t="s">
        <v>8967</v>
      </c>
      <c r="B1156" s="16">
        <v>11.0</v>
      </c>
      <c r="C1156" s="16">
        <v>4082249.0</v>
      </c>
      <c r="D1156" s="14" t="s">
        <v>8968</v>
      </c>
      <c r="E1156" s="14" t="s">
        <v>2631</v>
      </c>
      <c r="F1156" s="14" t="s">
        <v>2630</v>
      </c>
      <c r="G1156" s="14" t="s">
        <v>5166</v>
      </c>
      <c r="H1156" s="14" t="s">
        <v>2978</v>
      </c>
      <c r="I1156" s="14" t="s">
        <v>21</v>
      </c>
      <c r="J1156" s="14" t="s">
        <v>4845</v>
      </c>
      <c r="K1156" s="14" t="s">
        <v>8969</v>
      </c>
      <c r="L1156" s="14" t="s">
        <v>8969</v>
      </c>
      <c r="M1156" s="14" t="s">
        <v>8970</v>
      </c>
      <c r="N1156" s="14" t="s">
        <v>4848</v>
      </c>
      <c r="P1156" s="17"/>
      <c r="Q1156" s="17"/>
      <c r="R1156" s="16">
        <v>1.0</v>
      </c>
      <c r="S1156" s="16">
        <v>1614082.0</v>
      </c>
      <c r="T1156" s="18">
        <v>6.2E-7</v>
      </c>
      <c r="U1156" s="16">
        <v>0.0</v>
      </c>
      <c r="V1156" s="16">
        <v>0.0</v>
      </c>
      <c r="W1156" s="14" t="s">
        <v>2978</v>
      </c>
      <c r="X1156" s="17"/>
      <c r="Y1156" s="17"/>
      <c r="Z1156" s="16">
        <v>9.51</v>
      </c>
      <c r="AA1156" s="16">
        <v>0.073</v>
      </c>
      <c r="AB1156" s="16">
        <v>0.0</v>
      </c>
      <c r="AC1156" s="16">
        <v>0.01</v>
      </c>
      <c r="AD1156" s="16">
        <v>1.51</v>
      </c>
      <c r="AE1156" s="17"/>
      <c r="AF1156" s="17"/>
      <c r="AG1156" s="16">
        <v>0.0</v>
      </c>
      <c r="AH1156" s="16">
        <v>75050.0</v>
      </c>
      <c r="AI1156" s="16">
        <v>0.0</v>
      </c>
      <c r="AJ1156" s="16">
        <v>0.0</v>
      </c>
      <c r="AK1156" s="16">
        <v>0.0</v>
      </c>
      <c r="AL1156" s="16">
        <v>60024.0</v>
      </c>
      <c r="AM1156" s="16">
        <v>0.0</v>
      </c>
      <c r="AN1156" s="16">
        <v>0.0</v>
      </c>
      <c r="AO1156" s="16">
        <v>0.0</v>
      </c>
      <c r="AP1156" s="16">
        <v>29608.0</v>
      </c>
      <c r="AQ1156" s="16">
        <v>0.0</v>
      </c>
      <c r="AR1156" s="16">
        <v>0.0</v>
      </c>
      <c r="AS1156" s="16">
        <v>0.0</v>
      </c>
      <c r="AT1156" s="16">
        <v>44882.0</v>
      </c>
      <c r="AU1156" s="16">
        <v>0.0</v>
      </c>
      <c r="AV1156" s="16">
        <v>0.0</v>
      </c>
      <c r="AW1156" s="16">
        <v>0.0</v>
      </c>
      <c r="AX1156" s="16">
        <v>64030.0</v>
      </c>
      <c r="AY1156" s="16">
        <v>0.0</v>
      </c>
      <c r="AZ1156" s="16">
        <v>0.0</v>
      </c>
      <c r="BA1156" s="16">
        <v>0.0</v>
      </c>
      <c r="BB1156" s="16">
        <v>5954.0</v>
      </c>
      <c r="BC1156" s="16">
        <v>0.0</v>
      </c>
      <c r="BD1156" s="16">
        <v>0.0</v>
      </c>
      <c r="BE1156" s="16">
        <v>0.0</v>
      </c>
      <c r="BF1156" s="16">
        <v>1180040.0</v>
      </c>
      <c r="BG1156" s="16">
        <v>0.0</v>
      </c>
      <c r="BH1156" s="16">
        <v>0.0</v>
      </c>
      <c r="BI1156" s="16">
        <v>0.0</v>
      </c>
      <c r="BJ1156" s="16">
        <v>912.0</v>
      </c>
      <c r="BK1156" s="16">
        <v>0.0</v>
      </c>
      <c r="BL1156" s="16">
        <v>0.0</v>
      </c>
      <c r="BM1156" s="16">
        <v>1.0</v>
      </c>
      <c r="BN1156" s="16">
        <v>91086.0</v>
      </c>
      <c r="BO1156" s="16">
        <v>0.0</v>
      </c>
      <c r="BP1156" s="16">
        <v>0.0</v>
      </c>
      <c r="BQ1156" s="16">
        <v>0.0</v>
      </c>
      <c r="BR1156" s="16">
        <v>62496.0</v>
      </c>
      <c r="BS1156" s="16">
        <v>0.0</v>
      </c>
      <c r="BT1156" s="16">
        <v>0.0</v>
      </c>
    </row>
    <row r="1157">
      <c r="A1157" s="14" t="s">
        <v>8971</v>
      </c>
      <c r="B1157" s="16">
        <v>11.0</v>
      </c>
      <c r="C1157" s="16">
        <v>3967655.0</v>
      </c>
      <c r="D1157" s="17"/>
      <c r="E1157" s="14" t="s">
        <v>2621</v>
      </c>
      <c r="F1157" s="14" t="s">
        <v>2622</v>
      </c>
      <c r="G1157" s="14" t="s">
        <v>5166</v>
      </c>
      <c r="H1157" s="14" t="s">
        <v>2978</v>
      </c>
      <c r="I1157" s="14" t="s">
        <v>21</v>
      </c>
      <c r="J1157" s="14" t="s">
        <v>4845</v>
      </c>
      <c r="K1157" s="14" t="s">
        <v>8972</v>
      </c>
      <c r="L1157" s="14" t="s">
        <v>8972</v>
      </c>
      <c r="M1157" s="14" t="s">
        <v>8973</v>
      </c>
      <c r="N1157" s="14" t="s">
        <v>4848</v>
      </c>
      <c r="P1157" s="17"/>
      <c r="Q1157" s="17"/>
      <c r="R1157" s="16">
        <v>1.0</v>
      </c>
      <c r="S1157" s="16">
        <v>1614084.0</v>
      </c>
      <c r="T1157" s="18">
        <v>6.2E-7</v>
      </c>
      <c r="U1157" s="16">
        <v>0.0</v>
      </c>
      <c r="V1157" s="16">
        <v>0.0</v>
      </c>
      <c r="W1157" s="14" t="s">
        <v>2978</v>
      </c>
      <c r="X1157" s="17"/>
      <c r="Y1157" s="17"/>
      <c r="Z1157" s="16">
        <v>10.9</v>
      </c>
      <c r="AA1157" s="17"/>
      <c r="AB1157" s="16">
        <v>0.0</v>
      </c>
      <c r="AC1157" s="16">
        <v>0.0</v>
      </c>
      <c r="AD1157" s="16">
        <v>-0.259</v>
      </c>
      <c r="AE1157" s="17"/>
      <c r="AF1157" s="17"/>
      <c r="AG1157" s="16">
        <v>0.0</v>
      </c>
      <c r="AH1157" s="16">
        <v>74988.0</v>
      </c>
      <c r="AI1157" s="16">
        <v>0.0</v>
      </c>
      <c r="AJ1157" s="16">
        <v>0.0</v>
      </c>
      <c r="AK1157" s="16">
        <v>0.0</v>
      </c>
      <c r="AL1157" s="16">
        <v>60020.0</v>
      </c>
      <c r="AM1157" s="16">
        <v>0.0</v>
      </c>
      <c r="AN1157" s="16">
        <v>0.0</v>
      </c>
      <c r="AO1157" s="16">
        <v>0.0</v>
      </c>
      <c r="AP1157" s="16">
        <v>29604.0</v>
      </c>
      <c r="AQ1157" s="16">
        <v>0.0</v>
      </c>
      <c r="AR1157" s="16">
        <v>0.0</v>
      </c>
      <c r="AS1157" s="16">
        <v>0.0</v>
      </c>
      <c r="AT1157" s="16">
        <v>44882.0</v>
      </c>
      <c r="AU1157" s="16">
        <v>0.0</v>
      </c>
      <c r="AV1157" s="16">
        <v>0.0</v>
      </c>
      <c r="AW1157" s="16">
        <v>0.0</v>
      </c>
      <c r="AX1157" s="16">
        <v>64020.0</v>
      </c>
      <c r="AY1157" s="16">
        <v>0.0</v>
      </c>
      <c r="AZ1157" s="16">
        <v>0.0</v>
      </c>
      <c r="BA1157" s="16">
        <v>0.0</v>
      </c>
      <c r="BB1157" s="16">
        <v>6062.0</v>
      </c>
      <c r="BC1157" s="16">
        <v>0.0</v>
      </c>
      <c r="BD1157" s="16">
        <v>0.0</v>
      </c>
      <c r="BE1157" s="16">
        <v>1.0</v>
      </c>
      <c r="BF1157" s="16">
        <v>1180012.0</v>
      </c>
      <c r="BG1157" s="16">
        <v>0.0</v>
      </c>
      <c r="BH1157" s="16">
        <v>0.0</v>
      </c>
      <c r="BI1157" s="16">
        <v>0.0</v>
      </c>
      <c r="BJ1157" s="16">
        <v>912.0</v>
      </c>
      <c r="BK1157" s="16">
        <v>0.0</v>
      </c>
      <c r="BL1157" s="16">
        <v>0.0</v>
      </c>
      <c r="BM1157" s="16">
        <v>0.0</v>
      </c>
      <c r="BN1157" s="16">
        <v>91082.0</v>
      </c>
      <c r="BO1157" s="16">
        <v>0.0</v>
      </c>
      <c r="BP1157" s="16">
        <v>0.0</v>
      </c>
      <c r="BQ1157" s="16">
        <v>0.0</v>
      </c>
      <c r="BR1157" s="16">
        <v>62502.0</v>
      </c>
      <c r="BS1157" s="16">
        <v>0.0</v>
      </c>
      <c r="BT1157" s="16">
        <v>0.0</v>
      </c>
    </row>
    <row r="1158">
      <c r="A1158" s="14" t="s">
        <v>8974</v>
      </c>
      <c r="B1158" s="16">
        <v>11.0</v>
      </c>
      <c r="C1158" s="16">
        <v>4091322.0</v>
      </c>
      <c r="D1158" s="14" t="s">
        <v>8975</v>
      </c>
      <c r="E1158" s="14" t="s">
        <v>2630</v>
      </c>
      <c r="F1158" s="14" t="s">
        <v>2631</v>
      </c>
      <c r="G1158" s="14" t="s">
        <v>5166</v>
      </c>
      <c r="H1158" s="14" t="s">
        <v>2978</v>
      </c>
      <c r="I1158" s="14" t="s">
        <v>21</v>
      </c>
      <c r="J1158" s="14" t="s">
        <v>4845</v>
      </c>
      <c r="K1158" s="14" t="s">
        <v>8976</v>
      </c>
      <c r="L1158" s="14" t="s">
        <v>8976</v>
      </c>
      <c r="M1158" s="14" t="s">
        <v>8977</v>
      </c>
      <c r="N1158" s="14" t="s">
        <v>409</v>
      </c>
      <c r="O1158" s="14" t="s">
        <v>410</v>
      </c>
      <c r="P1158" s="16">
        <v>842745.0</v>
      </c>
      <c r="Q1158" s="17"/>
      <c r="R1158" s="16">
        <v>1.0</v>
      </c>
      <c r="S1158" s="16">
        <v>1614084.0</v>
      </c>
      <c r="T1158" s="18">
        <v>6.2E-7</v>
      </c>
      <c r="U1158" s="16">
        <v>0.0</v>
      </c>
      <c r="V1158" s="16">
        <v>0.0</v>
      </c>
      <c r="W1158" s="14" t="s">
        <v>2978</v>
      </c>
      <c r="X1158" s="17"/>
      <c r="Y1158" s="17"/>
      <c r="Z1158" s="16">
        <v>22.4</v>
      </c>
      <c r="AA1158" s="17"/>
      <c r="AB1158" s="16">
        <v>0.0</v>
      </c>
      <c r="AC1158" s="16">
        <v>0.0</v>
      </c>
      <c r="AD1158" s="16">
        <v>6.33</v>
      </c>
      <c r="AE1158" s="16">
        <v>0.16</v>
      </c>
      <c r="AF1158" s="16">
        <v>0.036</v>
      </c>
      <c r="AG1158" s="16">
        <v>0.0</v>
      </c>
      <c r="AH1158" s="16">
        <v>75002.0</v>
      </c>
      <c r="AI1158" s="16">
        <v>0.0</v>
      </c>
      <c r="AJ1158" s="16">
        <v>0.0</v>
      </c>
      <c r="AK1158" s="16">
        <v>0.0</v>
      </c>
      <c r="AL1158" s="16">
        <v>60024.0</v>
      </c>
      <c r="AM1158" s="16">
        <v>0.0</v>
      </c>
      <c r="AN1158" s="16">
        <v>0.0</v>
      </c>
      <c r="AO1158" s="16">
        <v>0.0</v>
      </c>
      <c r="AP1158" s="16">
        <v>29606.0</v>
      </c>
      <c r="AQ1158" s="16">
        <v>0.0</v>
      </c>
      <c r="AR1158" s="16">
        <v>0.0</v>
      </c>
      <c r="AS1158" s="16">
        <v>0.0</v>
      </c>
      <c r="AT1158" s="16">
        <v>44876.0</v>
      </c>
      <c r="AU1158" s="16">
        <v>0.0</v>
      </c>
      <c r="AV1158" s="16">
        <v>0.0</v>
      </c>
      <c r="AW1158" s="16">
        <v>0.0</v>
      </c>
      <c r="AX1158" s="16">
        <v>64006.0</v>
      </c>
      <c r="AY1158" s="16">
        <v>0.0</v>
      </c>
      <c r="AZ1158" s="16">
        <v>0.0</v>
      </c>
      <c r="BA1158" s="16">
        <v>0.0</v>
      </c>
      <c r="BB1158" s="16">
        <v>6062.0</v>
      </c>
      <c r="BC1158" s="16">
        <v>0.0</v>
      </c>
      <c r="BD1158" s="16">
        <v>0.0</v>
      </c>
      <c r="BE1158" s="16">
        <v>0.0</v>
      </c>
      <c r="BF1158" s="16">
        <v>1180006.0</v>
      </c>
      <c r="BG1158" s="16">
        <v>0.0</v>
      </c>
      <c r="BH1158" s="16">
        <v>0.0</v>
      </c>
      <c r="BI1158" s="16">
        <v>0.0</v>
      </c>
      <c r="BJ1158" s="16">
        <v>910.0</v>
      </c>
      <c r="BK1158" s="16">
        <v>0.0</v>
      </c>
      <c r="BL1158" s="16">
        <v>0.0</v>
      </c>
      <c r="BM1158" s="16">
        <v>0.0</v>
      </c>
      <c r="BN1158" s="16">
        <v>91084.0</v>
      </c>
      <c r="BO1158" s="16">
        <v>0.0</v>
      </c>
      <c r="BP1158" s="16">
        <v>0.0</v>
      </c>
      <c r="BQ1158" s="16">
        <v>1.0</v>
      </c>
      <c r="BR1158" s="16">
        <v>62508.0</v>
      </c>
      <c r="BS1158" s="16">
        <v>0.0</v>
      </c>
      <c r="BT1158" s="16">
        <v>0.0</v>
      </c>
    </row>
    <row r="1159">
      <c r="A1159" s="14" t="s">
        <v>8978</v>
      </c>
      <c r="B1159" s="16">
        <v>11.0</v>
      </c>
      <c r="C1159" s="16">
        <v>3967573.0</v>
      </c>
      <c r="D1159" s="17"/>
      <c r="E1159" s="14" t="s">
        <v>2622</v>
      </c>
      <c r="F1159" s="14" t="s">
        <v>2621</v>
      </c>
      <c r="G1159" s="14" t="s">
        <v>5166</v>
      </c>
      <c r="H1159" s="14" t="s">
        <v>2978</v>
      </c>
      <c r="I1159" s="14" t="s">
        <v>21</v>
      </c>
      <c r="J1159" s="14" t="s">
        <v>4845</v>
      </c>
      <c r="K1159" s="14" t="s">
        <v>8979</v>
      </c>
      <c r="L1159" s="14" t="s">
        <v>8979</v>
      </c>
      <c r="M1159" s="14" t="s">
        <v>8980</v>
      </c>
      <c r="N1159" s="14" t="s">
        <v>409</v>
      </c>
      <c r="P1159" s="17"/>
      <c r="Q1159" s="17"/>
      <c r="R1159" s="16">
        <v>1.0</v>
      </c>
      <c r="S1159" s="16">
        <v>1614086.0</v>
      </c>
      <c r="T1159" s="18">
        <v>6.2E-7</v>
      </c>
      <c r="U1159" s="16">
        <v>0.0</v>
      </c>
      <c r="V1159" s="16">
        <v>0.0</v>
      </c>
      <c r="W1159" s="14" t="s">
        <v>2978</v>
      </c>
      <c r="X1159" s="17"/>
      <c r="Y1159" s="17"/>
      <c r="Z1159" s="16">
        <v>17.5</v>
      </c>
      <c r="AA1159" s="17"/>
      <c r="AB1159" s="16">
        <v>0.0</v>
      </c>
      <c r="AC1159" s="16">
        <v>0.0</v>
      </c>
      <c r="AD1159" s="16">
        <v>4.87</v>
      </c>
      <c r="AE1159" s="16">
        <v>0.61</v>
      </c>
      <c r="AF1159" s="16">
        <v>0.049</v>
      </c>
      <c r="AG1159" s="16">
        <v>0.0</v>
      </c>
      <c r="AH1159" s="16">
        <v>74992.0</v>
      </c>
      <c r="AI1159" s="16">
        <v>0.0</v>
      </c>
      <c r="AJ1159" s="16">
        <v>0.0</v>
      </c>
      <c r="AK1159" s="16">
        <v>0.0</v>
      </c>
      <c r="AL1159" s="16">
        <v>60014.0</v>
      </c>
      <c r="AM1159" s="16">
        <v>0.0</v>
      </c>
      <c r="AN1159" s="16">
        <v>0.0</v>
      </c>
      <c r="AO1159" s="16">
        <v>0.0</v>
      </c>
      <c r="AP1159" s="16">
        <v>29606.0</v>
      </c>
      <c r="AQ1159" s="16">
        <v>0.0</v>
      </c>
      <c r="AR1159" s="16">
        <v>0.0</v>
      </c>
      <c r="AS1159" s="16">
        <v>0.0</v>
      </c>
      <c r="AT1159" s="16">
        <v>44890.0</v>
      </c>
      <c r="AU1159" s="16">
        <v>0.0</v>
      </c>
      <c r="AV1159" s="16">
        <v>0.0</v>
      </c>
      <c r="AW1159" s="16">
        <v>0.0</v>
      </c>
      <c r="AX1159" s="16">
        <v>64018.0</v>
      </c>
      <c r="AY1159" s="16">
        <v>0.0</v>
      </c>
      <c r="AZ1159" s="16">
        <v>0.0</v>
      </c>
      <c r="BA1159" s="16">
        <v>0.0</v>
      </c>
      <c r="BB1159" s="16">
        <v>6062.0</v>
      </c>
      <c r="BC1159" s="16">
        <v>0.0</v>
      </c>
      <c r="BD1159" s="16">
        <v>0.0</v>
      </c>
      <c r="BE1159" s="16">
        <v>0.0</v>
      </c>
      <c r="BF1159" s="16">
        <v>1180028.0</v>
      </c>
      <c r="BG1159" s="16">
        <v>0.0</v>
      </c>
      <c r="BH1159" s="16">
        <v>0.0</v>
      </c>
      <c r="BI1159" s="16">
        <v>0.0</v>
      </c>
      <c r="BJ1159" s="16">
        <v>912.0</v>
      </c>
      <c r="BK1159" s="16">
        <v>0.0</v>
      </c>
      <c r="BL1159" s="16">
        <v>0.0</v>
      </c>
      <c r="BM1159" s="16">
        <v>1.0</v>
      </c>
      <c r="BN1159" s="16">
        <v>91062.0</v>
      </c>
      <c r="BO1159" s="16">
        <v>0.0</v>
      </c>
      <c r="BP1159" s="16">
        <v>0.0</v>
      </c>
      <c r="BQ1159" s="16">
        <v>0.0</v>
      </c>
      <c r="BR1159" s="16">
        <v>62502.0</v>
      </c>
      <c r="BS1159" s="16">
        <v>0.0</v>
      </c>
      <c r="BT1159" s="16">
        <v>0.0</v>
      </c>
    </row>
    <row r="1160">
      <c r="A1160" s="14" t="s">
        <v>8981</v>
      </c>
      <c r="B1160" s="16">
        <v>11.0</v>
      </c>
      <c r="C1160" s="16">
        <v>4070120.0</v>
      </c>
      <c r="D1160" s="14" t="s">
        <v>8982</v>
      </c>
      <c r="E1160" s="14" t="s">
        <v>2622</v>
      </c>
      <c r="F1160" s="14" t="s">
        <v>2621</v>
      </c>
      <c r="G1160" s="14" t="s">
        <v>6733</v>
      </c>
      <c r="H1160" s="14" t="s">
        <v>21</v>
      </c>
      <c r="I1160" s="14" t="s">
        <v>2978</v>
      </c>
      <c r="J1160" s="14" t="s">
        <v>4845</v>
      </c>
      <c r="K1160" s="14" t="s">
        <v>8983</v>
      </c>
      <c r="L1160" s="14" t="s">
        <v>8983</v>
      </c>
      <c r="M1160" s="14" t="s">
        <v>8984</v>
      </c>
      <c r="N1160" s="14" t="s">
        <v>4848</v>
      </c>
      <c r="P1160" s="17"/>
      <c r="Q1160" s="17"/>
      <c r="R1160" s="16">
        <v>1.0</v>
      </c>
      <c r="S1160" s="16">
        <v>1614086.0</v>
      </c>
      <c r="T1160" s="18">
        <v>6.2E-7</v>
      </c>
      <c r="U1160" s="16">
        <v>0.0</v>
      </c>
      <c r="V1160" s="16">
        <v>0.0</v>
      </c>
      <c r="W1160" s="14" t="s">
        <v>2978</v>
      </c>
      <c r="X1160" s="17"/>
      <c r="Y1160" s="17"/>
      <c r="Z1160" s="16">
        <v>8.06</v>
      </c>
      <c r="AA1160" s="17"/>
      <c r="AB1160" s="16">
        <v>0.0</v>
      </c>
      <c r="AC1160" s="16">
        <v>0.01</v>
      </c>
      <c r="AD1160" s="16">
        <v>3.02</v>
      </c>
      <c r="AE1160" s="17"/>
      <c r="AF1160" s="17"/>
      <c r="AG1160" s="16">
        <v>0.0</v>
      </c>
      <c r="AH1160" s="16">
        <v>74930.0</v>
      </c>
      <c r="AI1160" s="16">
        <v>0.0</v>
      </c>
      <c r="AJ1160" s="16">
        <v>0.0</v>
      </c>
      <c r="AK1160" s="16">
        <v>0.0</v>
      </c>
      <c r="AL1160" s="16">
        <v>59998.0</v>
      </c>
      <c r="AM1160" s="16">
        <v>0.0</v>
      </c>
      <c r="AN1160" s="16">
        <v>0.0</v>
      </c>
      <c r="AO1160" s="16">
        <v>1.0</v>
      </c>
      <c r="AP1160" s="16">
        <v>29608.0</v>
      </c>
      <c r="AQ1160" s="16">
        <v>0.0</v>
      </c>
      <c r="AR1160" s="16">
        <v>0.0</v>
      </c>
      <c r="AS1160" s="16">
        <v>0.0</v>
      </c>
      <c r="AT1160" s="16">
        <v>44888.0</v>
      </c>
      <c r="AU1160" s="16">
        <v>0.0</v>
      </c>
      <c r="AV1160" s="16">
        <v>0.0</v>
      </c>
      <c r="AW1160" s="16">
        <v>0.0</v>
      </c>
      <c r="AX1160" s="16">
        <v>64038.0</v>
      </c>
      <c r="AY1160" s="16">
        <v>0.0</v>
      </c>
      <c r="AZ1160" s="16">
        <v>0.0</v>
      </c>
      <c r="BA1160" s="16">
        <v>0.0</v>
      </c>
      <c r="BB1160" s="16">
        <v>6082.0</v>
      </c>
      <c r="BC1160" s="16">
        <v>0.0</v>
      </c>
      <c r="BD1160" s="16">
        <v>0.0</v>
      </c>
      <c r="BE1160" s="16">
        <v>0.0</v>
      </c>
      <c r="BF1160" s="16">
        <v>1180052.0</v>
      </c>
      <c r="BG1160" s="16">
        <v>0.0</v>
      </c>
      <c r="BH1160" s="16">
        <v>0.0</v>
      </c>
      <c r="BI1160" s="16">
        <v>0.0</v>
      </c>
      <c r="BJ1160" s="16">
        <v>912.0</v>
      </c>
      <c r="BK1160" s="16">
        <v>0.0</v>
      </c>
      <c r="BL1160" s="16">
        <v>0.0</v>
      </c>
      <c r="BM1160" s="16">
        <v>0.0</v>
      </c>
      <c r="BN1160" s="16">
        <v>91088.0</v>
      </c>
      <c r="BO1160" s="16">
        <v>0.0</v>
      </c>
      <c r="BP1160" s="16">
        <v>0.0</v>
      </c>
      <c r="BQ1160" s="16">
        <v>0.0</v>
      </c>
      <c r="BR1160" s="16">
        <v>62490.0</v>
      </c>
      <c r="BS1160" s="16">
        <v>0.0</v>
      </c>
      <c r="BT1160" s="16">
        <v>0.0</v>
      </c>
    </row>
    <row r="1161">
      <c r="A1161" s="14" t="s">
        <v>8985</v>
      </c>
      <c r="B1161" s="16">
        <v>11.0</v>
      </c>
      <c r="C1161" s="16">
        <v>4082192.0</v>
      </c>
      <c r="D1161" s="17"/>
      <c r="E1161" s="14" t="s">
        <v>2631</v>
      </c>
      <c r="F1161" s="14" t="s">
        <v>2630</v>
      </c>
      <c r="G1161" s="14" t="s">
        <v>5166</v>
      </c>
      <c r="H1161" s="14" t="s">
        <v>2978</v>
      </c>
      <c r="I1161" s="14" t="s">
        <v>21</v>
      </c>
      <c r="J1161" s="14" t="s">
        <v>4845</v>
      </c>
      <c r="K1161" s="14" t="s">
        <v>8986</v>
      </c>
      <c r="L1161" s="14" t="s">
        <v>8986</v>
      </c>
      <c r="M1161" s="14" t="s">
        <v>8987</v>
      </c>
      <c r="N1161" s="14" t="s">
        <v>4848</v>
      </c>
      <c r="P1161" s="17"/>
      <c r="Q1161" s="17"/>
      <c r="R1161" s="16">
        <v>1.0</v>
      </c>
      <c r="S1161" s="16">
        <v>1614086.0</v>
      </c>
      <c r="T1161" s="18">
        <v>6.2E-7</v>
      </c>
      <c r="U1161" s="16">
        <v>0.0</v>
      </c>
      <c r="V1161" s="16">
        <v>0.0</v>
      </c>
      <c r="W1161" s="14" t="s">
        <v>2978</v>
      </c>
      <c r="X1161" s="17"/>
      <c r="Y1161" s="17"/>
      <c r="Z1161" s="16">
        <v>9.18</v>
      </c>
      <c r="AA1161" s="16">
        <v>0.161</v>
      </c>
      <c r="AB1161" s="16">
        <v>0.0</v>
      </c>
      <c r="AC1161" s="16">
        <v>0.0</v>
      </c>
      <c r="AD1161" s="16">
        <v>1.66</v>
      </c>
      <c r="AE1161" s="17"/>
      <c r="AF1161" s="17"/>
      <c r="AG1161" s="16">
        <v>0.0</v>
      </c>
      <c r="AH1161" s="16">
        <v>75022.0</v>
      </c>
      <c r="AI1161" s="16">
        <v>0.0</v>
      </c>
      <c r="AJ1161" s="16">
        <v>0.0</v>
      </c>
      <c r="AK1161" s="16">
        <v>0.0</v>
      </c>
      <c r="AL1161" s="16">
        <v>60020.0</v>
      </c>
      <c r="AM1161" s="16">
        <v>0.0</v>
      </c>
      <c r="AN1161" s="16">
        <v>0.0</v>
      </c>
      <c r="AO1161" s="16">
        <v>0.0</v>
      </c>
      <c r="AP1161" s="16">
        <v>29608.0</v>
      </c>
      <c r="AQ1161" s="16">
        <v>0.0</v>
      </c>
      <c r="AR1161" s="16">
        <v>0.0</v>
      </c>
      <c r="AS1161" s="16">
        <v>0.0</v>
      </c>
      <c r="AT1161" s="16">
        <v>44886.0</v>
      </c>
      <c r="AU1161" s="16">
        <v>0.0</v>
      </c>
      <c r="AV1161" s="16">
        <v>0.0</v>
      </c>
      <c r="AW1161" s="16">
        <v>0.0</v>
      </c>
      <c r="AX1161" s="16">
        <v>64022.0</v>
      </c>
      <c r="AY1161" s="16">
        <v>0.0</v>
      </c>
      <c r="AZ1161" s="16">
        <v>0.0</v>
      </c>
      <c r="BA1161" s="16">
        <v>0.0</v>
      </c>
      <c r="BB1161" s="16">
        <v>5998.0</v>
      </c>
      <c r="BC1161" s="16">
        <v>0.0</v>
      </c>
      <c r="BD1161" s="16">
        <v>0.0</v>
      </c>
      <c r="BE1161" s="16">
        <v>0.0</v>
      </c>
      <c r="BF1161" s="16">
        <v>1180038.0</v>
      </c>
      <c r="BG1161" s="16">
        <v>0.0</v>
      </c>
      <c r="BH1161" s="16">
        <v>0.0</v>
      </c>
      <c r="BI1161" s="16">
        <v>0.0</v>
      </c>
      <c r="BJ1161" s="16">
        <v>912.0</v>
      </c>
      <c r="BK1161" s="16">
        <v>0.0</v>
      </c>
      <c r="BL1161" s="16">
        <v>0.0</v>
      </c>
      <c r="BM1161" s="16">
        <v>0.0</v>
      </c>
      <c r="BN1161" s="16">
        <v>91080.0</v>
      </c>
      <c r="BO1161" s="16">
        <v>0.0</v>
      </c>
      <c r="BP1161" s="16">
        <v>0.0</v>
      </c>
      <c r="BQ1161" s="16">
        <v>1.0</v>
      </c>
      <c r="BR1161" s="16">
        <v>62500.0</v>
      </c>
      <c r="BS1161" s="16">
        <v>0.0</v>
      </c>
      <c r="BT1161" s="16">
        <v>0.0</v>
      </c>
    </row>
    <row r="1162">
      <c r="A1162" s="14" t="s">
        <v>8988</v>
      </c>
      <c r="B1162" s="16">
        <v>11.0</v>
      </c>
      <c r="C1162" s="16">
        <v>4059369.0</v>
      </c>
      <c r="D1162" s="17"/>
      <c r="E1162" s="14" t="s">
        <v>2631</v>
      </c>
      <c r="F1162" s="14" t="s">
        <v>2622</v>
      </c>
      <c r="G1162" s="14" t="s">
        <v>5166</v>
      </c>
      <c r="H1162" s="14" t="s">
        <v>2978</v>
      </c>
      <c r="I1162" s="14" t="s">
        <v>21</v>
      </c>
      <c r="J1162" s="14" t="s">
        <v>4845</v>
      </c>
      <c r="K1162" s="14" t="s">
        <v>8989</v>
      </c>
      <c r="L1162" s="14" t="s">
        <v>8989</v>
      </c>
      <c r="M1162" s="14" t="s">
        <v>8990</v>
      </c>
      <c r="N1162" s="14" t="s">
        <v>409</v>
      </c>
      <c r="P1162" s="17"/>
      <c r="Q1162" s="17"/>
      <c r="R1162" s="16">
        <v>1.0</v>
      </c>
      <c r="S1162" s="16">
        <v>1614092.0</v>
      </c>
      <c r="T1162" s="18">
        <v>6.2E-7</v>
      </c>
      <c r="U1162" s="16">
        <v>0.0</v>
      </c>
      <c r="V1162" s="16">
        <v>0.0</v>
      </c>
      <c r="W1162" s="14" t="s">
        <v>2978</v>
      </c>
      <c r="X1162" s="17"/>
      <c r="Y1162" s="17"/>
      <c r="Z1162" s="16">
        <v>29.7</v>
      </c>
      <c r="AA1162" s="17"/>
      <c r="AB1162" s="16">
        <v>0.01</v>
      </c>
      <c r="AC1162" s="16">
        <v>0.03</v>
      </c>
      <c r="AD1162" s="16">
        <v>8.79</v>
      </c>
      <c r="AE1162" s="16">
        <v>0.0</v>
      </c>
      <c r="AF1162" s="16">
        <v>0.893</v>
      </c>
      <c r="AG1162" s="16">
        <v>0.0</v>
      </c>
      <c r="AH1162" s="16">
        <v>75042.0</v>
      </c>
      <c r="AI1162" s="16">
        <v>0.0</v>
      </c>
      <c r="AJ1162" s="16">
        <v>0.0</v>
      </c>
      <c r="AK1162" s="16">
        <v>0.0</v>
      </c>
      <c r="AL1162" s="16">
        <v>60014.0</v>
      </c>
      <c r="AM1162" s="16">
        <v>0.0</v>
      </c>
      <c r="AN1162" s="16">
        <v>0.0</v>
      </c>
      <c r="AO1162" s="16">
        <v>0.0</v>
      </c>
      <c r="AP1162" s="16">
        <v>29606.0</v>
      </c>
      <c r="AQ1162" s="16">
        <v>0.0</v>
      </c>
      <c r="AR1162" s="16">
        <v>0.0</v>
      </c>
      <c r="AS1162" s="16">
        <v>0.0</v>
      </c>
      <c r="AT1162" s="16">
        <v>44878.0</v>
      </c>
      <c r="AU1162" s="16">
        <v>0.0</v>
      </c>
      <c r="AV1162" s="16">
        <v>0.0</v>
      </c>
      <c r="AW1162" s="16">
        <v>0.0</v>
      </c>
      <c r="AX1162" s="16">
        <v>64034.0</v>
      </c>
      <c r="AY1162" s="16">
        <v>0.0</v>
      </c>
      <c r="AZ1162" s="16">
        <v>0.0</v>
      </c>
      <c r="BA1162" s="16">
        <v>0.0</v>
      </c>
      <c r="BB1162" s="16">
        <v>6060.0</v>
      </c>
      <c r="BC1162" s="16">
        <v>0.0</v>
      </c>
      <c r="BD1162" s="16">
        <v>0.0</v>
      </c>
      <c r="BE1162" s="16">
        <v>0.0</v>
      </c>
      <c r="BF1162" s="16">
        <v>1179972.0</v>
      </c>
      <c r="BG1162" s="16">
        <v>0.0</v>
      </c>
      <c r="BH1162" s="16">
        <v>0.0</v>
      </c>
      <c r="BI1162" s="16">
        <v>0.0</v>
      </c>
      <c r="BJ1162" s="16">
        <v>912.0</v>
      </c>
      <c r="BK1162" s="16">
        <v>0.0</v>
      </c>
      <c r="BL1162" s="16">
        <v>0.0</v>
      </c>
      <c r="BM1162" s="16">
        <v>1.0</v>
      </c>
      <c r="BN1162" s="16">
        <v>91068.0</v>
      </c>
      <c r="BO1162" s="16">
        <v>0.0</v>
      </c>
      <c r="BP1162" s="16">
        <v>0.0</v>
      </c>
      <c r="BQ1162" s="16">
        <v>0.0</v>
      </c>
      <c r="BR1162" s="16">
        <v>62506.0</v>
      </c>
      <c r="BS1162" s="16">
        <v>0.0</v>
      </c>
      <c r="BT1162" s="16">
        <v>0.0</v>
      </c>
    </row>
    <row r="1163">
      <c r="A1163" s="14" t="s">
        <v>8991</v>
      </c>
      <c r="B1163" s="16">
        <v>11.0</v>
      </c>
      <c r="C1163" s="16">
        <v>4059370.0</v>
      </c>
      <c r="D1163" s="17"/>
      <c r="E1163" s="14" t="s">
        <v>2630</v>
      </c>
      <c r="F1163" s="14" t="s">
        <v>2631</v>
      </c>
      <c r="G1163" s="14" t="s">
        <v>5166</v>
      </c>
      <c r="H1163" s="14" t="s">
        <v>2978</v>
      </c>
      <c r="I1163" s="14" t="s">
        <v>21</v>
      </c>
      <c r="J1163" s="14" t="s">
        <v>4845</v>
      </c>
      <c r="K1163" s="14" t="s">
        <v>8992</v>
      </c>
      <c r="L1163" s="14" t="s">
        <v>8992</v>
      </c>
      <c r="M1163" s="14" t="s">
        <v>8993</v>
      </c>
      <c r="N1163" s="14" t="s">
        <v>409</v>
      </c>
      <c r="P1163" s="17"/>
      <c r="Q1163" s="17"/>
      <c r="R1163" s="16">
        <v>1.0</v>
      </c>
      <c r="S1163" s="16">
        <v>1614092.0</v>
      </c>
      <c r="T1163" s="18">
        <v>6.2E-7</v>
      </c>
      <c r="U1163" s="16">
        <v>0.0</v>
      </c>
      <c r="V1163" s="16">
        <v>0.0</v>
      </c>
      <c r="W1163" s="14" t="s">
        <v>2978</v>
      </c>
      <c r="X1163" s="17"/>
      <c r="Y1163" s="17"/>
      <c r="Z1163" s="16">
        <v>33.0</v>
      </c>
      <c r="AA1163" s="17"/>
      <c r="AB1163" s="16">
        <v>0.96</v>
      </c>
      <c r="AC1163" s="16">
        <v>0.76</v>
      </c>
      <c r="AD1163" s="16">
        <v>6.33</v>
      </c>
      <c r="AE1163" s="16">
        <v>0.0</v>
      </c>
      <c r="AF1163" s="16">
        <v>0.993</v>
      </c>
      <c r="AG1163" s="16">
        <v>0.0</v>
      </c>
      <c r="AH1163" s="16">
        <v>75032.0</v>
      </c>
      <c r="AI1163" s="16">
        <v>0.0</v>
      </c>
      <c r="AJ1163" s="16">
        <v>0.0</v>
      </c>
      <c r="AK1163" s="16">
        <v>0.0</v>
      </c>
      <c r="AL1163" s="16">
        <v>60014.0</v>
      </c>
      <c r="AM1163" s="16">
        <v>0.0</v>
      </c>
      <c r="AN1163" s="16">
        <v>0.0</v>
      </c>
      <c r="AO1163" s="16">
        <v>0.0</v>
      </c>
      <c r="AP1163" s="16">
        <v>29608.0</v>
      </c>
      <c r="AQ1163" s="16">
        <v>0.0</v>
      </c>
      <c r="AR1163" s="16">
        <v>0.0</v>
      </c>
      <c r="AS1163" s="16">
        <v>0.0</v>
      </c>
      <c r="AT1163" s="16">
        <v>44884.0</v>
      </c>
      <c r="AU1163" s="16">
        <v>0.0</v>
      </c>
      <c r="AV1163" s="16">
        <v>0.0</v>
      </c>
      <c r="AW1163" s="16">
        <v>0.0</v>
      </c>
      <c r="AX1163" s="16">
        <v>64028.0</v>
      </c>
      <c r="AY1163" s="16">
        <v>0.0</v>
      </c>
      <c r="AZ1163" s="16">
        <v>0.0</v>
      </c>
      <c r="BA1163" s="16">
        <v>0.0</v>
      </c>
      <c r="BB1163" s="16">
        <v>6062.0</v>
      </c>
      <c r="BC1163" s="16">
        <v>0.0</v>
      </c>
      <c r="BD1163" s="16">
        <v>0.0</v>
      </c>
      <c r="BE1163" s="16">
        <v>1.0</v>
      </c>
      <c r="BF1163" s="16">
        <v>1179980.0</v>
      </c>
      <c r="BG1163" s="16">
        <v>0.0</v>
      </c>
      <c r="BH1163" s="16">
        <v>0.0</v>
      </c>
      <c r="BI1163" s="16">
        <v>0.0</v>
      </c>
      <c r="BJ1163" s="16">
        <v>912.0</v>
      </c>
      <c r="BK1163" s="16">
        <v>0.0</v>
      </c>
      <c r="BL1163" s="16">
        <v>0.0</v>
      </c>
      <c r="BM1163" s="16">
        <v>0.0</v>
      </c>
      <c r="BN1163" s="16">
        <v>91070.0</v>
      </c>
      <c r="BO1163" s="16">
        <v>0.0</v>
      </c>
      <c r="BP1163" s="16">
        <v>0.0</v>
      </c>
      <c r="BQ1163" s="16">
        <v>0.0</v>
      </c>
      <c r="BR1163" s="16">
        <v>62502.0</v>
      </c>
      <c r="BS1163" s="16">
        <v>0.0</v>
      </c>
      <c r="BT1163" s="16">
        <v>0.0</v>
      </c>
    </row>
    <row r="1164">
      <c r="A1164" s="14" t="s">
        <v>8994</v>
      </c>
      <c r="B1164" s="16">
        <v>11.0</v>
      </c>
      <c r="C1164" s="16">
        <v>4086547.0</v>
      </c>
      <c r="D1164" s="14" t="s">
        <v>8995</v>
      </c>
      <c r="E1164" s="14" t="s">
        <v>2631</v>
      </c>
      <c r="F1164" s="14" t="s">
        <v>2622</v>
      </c>
      <c r="G1164" s="14" t="s">
        <v>5166</v>
      </c>
      <c r="H1164" s="14" t="s">
        <v>2978</v>
      </c>
      <c r="I1164" s="14" t="s">
        <v>21</v>
      </c>
      <c r="J1164" s="14" t="s">
        <v>4852</v>
      </c>
      <c r="K1164" s="14" t="s">
        <v>8996</v>
      </c>
      <c r="L1164" s="14" t="s">
        <v>8996</v>
      </c>
      <c r="M1164" s="14" t="s">
        <v>8997</v>
      </c>
      <c r="N1164" s="14" t="s">
        <v>409</v>
      </c>
      <c r="P1164" s="17"/>
      <c r="Q1164" s="17"/>
      <c r="R1164" s="16">
        <v>1.0</v>
      </c>
      <c r="S1164" s="16">
        <v>1614092.0</v>
      </c>
      <c r="T1164" s="18">
        <v>6.2E-7</v>
      </c>
      <c r="U1164" s="16">
        <v>0.0</v>
      </c>
      <c r="V1164" s="16">
        <v>0.0</v>
      </c>
      <c r="W1164" s="14" t="s">
        <v>2978</v>
      </c>
      <c r="X1164" s="17"/>
      <c r="Y1164" s="17"/>
      <c r="Z1164" s="16">
        <v>24.9</v>
      </c>
      <c r="AA1164" s="17"/>
      <c r="AB1164" s="16">
        <v>0.09</v>
      </c>
      <c r="AC1164" s="16">
        <v>-0.11</v>
      </c>
      <c r="AD1164" s="16">
        <v>8.75</v>
      </c>
      <c r="AE1164" s="17"/>
      <c r="AF1164" s="17"/>
      <c r="AG1164" s="16">
        <v>0.0</v>
      </c>
      <c r="AH1164" s="16">
        <v>75052.0</v>
      </c>
      <c r="AI1164" s="16">
        <v>0.0</v>
      </c>
      <c r="AJ1164" s="16">
        <v>0.0</v>
      </c>
      <c r="AK1164" s="16">
        <v>0.0</v>
      </c>
      <c r="AL1164" s="16">
        <v>60020.0</v>
      </c>
      <c r="AM1164" s="16">
        <v>0.0</v>
      </c>
      <c r="AN1164" s="16">
        <v>0.0</v>
      </c>
      <c r="AO1164" s="16">
        <v>0.0</v>
      </c>
      <c r="AP1164" s="16">
        <v>29602.0</v>
      </c>
      <c r="AQ1164" s="16">
        <v>0.0</v>
      </c>
      <c r="AR1164" s="16">
        <v>0.0</v>
      </c>
      <c r="AS1164" s="16">
        <v>0.0</v>
      </c>
      <c r="AT1164" s="16">
        <v>44876.0</v>
      </c>
      <c r="AU1164" s="16">
        <v>0.0</v>
      </c>
      <c r="AV1164" s="16">
        <v>0.0</v>
      </c>
      <c r="AW1164" s="16">
        <v>0.0</v>
      </c>
      <c r="AX1164" s="16">
        <v>64028.0</v>
      </c>
      <c r="AY1164" s="16">
        <v>0.0</v>
      </c>
      <c r="AZ1164" s="16">
        <v>0.0</v>
      </c>
      <c r="BA1164" s="16">
        <v>0.0</v>
      </c>
      <c r="BB1164" s="16">
        <v>6062.0</v>
      </c>
      <c r="BC1164" s="16">
        <v>0.0</v>
      </c>
      <c r="BD1164" s="16">
        <v>0.0</v>
      </c>
      <c r="BE1164" s="16">
        <v>0.0</v>
      </c>
      <c r="BF1164" s="16">
        <v>1179998.0</v>
      </c>
      <c r="BG1164" s="16">
        <v>0.0</v>
      </c>
      <c r="BH1164" s="16">
        <v>0.0</v>
      </c>
      <c r="BI1164" s="16">
        <v>0.0</v>
      </c>
      <c r="BJ1164" s="16">
        <v>912.0</v>
      </c>
      <c r="BK1164" s="16">
        <v>0.0</v>
      </c>
      <c r="BL1164" s="16">
        <v>0.0</v>
      </c>
      <c r="BM1164" s="16">
        <v>1.0</v>
      </c>
      <c r="BN1164" s="16">
        <v>91046.0</v>
      </c>
      <c r="BO1164" s="16">
        <v>0.0</v>
      </c>
      <c r="BP1164" s="16">
        <v>0.0</v>
      </c>
      <c r="BQ1164" s="16">
        <v>0.0</v>
      </c>
      <c r="BR1164" s="16">
        <v>62496.0</v>
      </c>
      <c r="BS1164" s="16">
        <v>0.0</v>
      </c>
      <c r="BT1164" s="16">
        <v>0.0</v>
      </c>
    </row>
    <row r="1165">
      <c r="A1165" s="14" t="s">
        <v>8998</v>
      </c>
      <c r="B1165" s="16">
        <v>11.0</v>
      </c>
      <c r="C1165" s="16">
        <v>4091345.0</v>
      </c>
      <c r="D1165" s="14" t="s">
        <v>8999</v>
      </c>
      <c r="E1165" s="14" t="s">
        <v>2622</v>
      </c>
      <c r="F1165" s="14" t="s">
        <v>2621</v>
      </c>
      <c r="G1165" s="14" t="s">
        <v>6733</v>
      </c>
      <c r="H1165" s="14" t="s">
        <v>21</v>
      </c>
      <c r="I1165" s="14" t="s">
        <v>2978</v>
      </c>
      <c r="J1165" s="14" t="s">
        <v>4845</v>
      </c>
      <c r="K1165" s="14" t="s">
        <v>9000</v>
      </c>
      <c r="L1165" s="14" t="s">
        <v>9000</v>
      </c>
      <c r="M1165" s="14" t="s">
        <v>9001</v>
      </c>
      <c r="N1165" s="14" t="s">
        <v>4848</v>
      </c>
      <c r="P1165" s="17"/>
      <c r="Q1165" s="17"/>
      <c r="R1165" s="16">
        <v>1.0</v>
      </c>
      <c r="S1165" s="16">
        <v>1614092.0</v>
      </c>
      <c r="T1165" s="18">
        <v>6.2E-7</v>
      </c>
      <c r="U1165" s="16">
        <v>0.0</v>
      </c>
      <c r="V1165" s="16">
        <v>0.0</v>
      </c>
      <c r="W1165" s="14" t="s">
        <v>2978</v>
      </c>
      <c r="X1165" s="17"/>
      <c r="Y1165" s="17"/>
      <c r="Z1165" s="16">
        <v>7.89</v>
      </c>
      <c r="AA1165" s="16">
        <v>0.094</v>
      </c>
      <c r="AB1165" s="16">
        <v>0.0</v>
      </c>
      <c r="AC1165" s="16">
        <v>0.0</v>
      </c>
      <c r="AD1165" s="16">
        <v>4.23</v>
      </c>
      <c r="AE1165" s="17"/>
      <c r="AF1165" s="17"/>
      <c r="AG1165" s="16">
        <v>1.0</v>
      </c>
      <c r="AH1165" s="16">
        <v>74924.0</v>
      </c>
      <c r="AI1165" s="16">
        <v>0.0</v>
      </c>
      <c r="AJ1165" s="16">
        <v>0.0</v>
      </c>
      <c r="AK1165" s="16">
        <v>0.0</v>
      </c>
      <c r="AL1165" s="16">
        <v>60014.0</v>
      </c>
      <c r="AM1165" s="16">
        <v>0.0</v>
      </c>
      <c r="AN1165" s="16">
        <v>0.0</v>
      </c>
      <c r="AO1165" s="16">
        <v>0.0</v>
      </c>
      <c r="AP1165" s="16">
        <v>29608.0</v>
      </c>
      <c r="AQ1165" s="16">
        <v>0.0</v>
      </c>
      <c r="AR1165" s="16">
        <v>0.0</v>
      </c>
      <c r="AS1165" s="16">
        <v>0.0</v>
      </c>
      <c r="AT1165" s="16">
        <v>44902.0</v>
      </c>
      <c r="AU1165" s="16">
        <v>0.0</v>
      </c>
      <c r="AV1165" s="16">
        <v>0.0</v>
      </c>
      <c r="AW1165" s="16">
        <v>0.0</v>
      </c>
      <c r="AX1165" s="16">
        <v>64040.0</v>
      </c>
      <c r="AY1165" s="16">
        <v>0.0</v>
      </c>
      <c r="AZ1165" s="16">
        <v>0.0</v>
      </c>
      <c r="BA1165" s="16">
        <v>0.0</v>
      </c>
      <c r="BB1165" s="16">
        <v>6084.0</v>
      </c>
      <c r="BC1165" s="16">
        <v>0.0</v>
      </c>
      <c r="BD1165" s="16">
        <v>0.0</v>
      </c>
      <c r="BE1165" s="16">
        <v>0.0</v>
      </c>
      <c r="BF1165" s="16">
        <v>1180036.0</v>
      </c>
      <c r="BG1165" s="16">
        <v>0.0</v>
      </c>
      <c r="BH1165" s="16">
        <v>0.0</v>
      </c>
      <c r="BI1165" s="16">
        <v>0.0</v>
      </c>
      <c r="BJ1165" s="16">
        <v>912.0</v>
      </c>
      <c r="BK1165" s="16">
        <v>0.0</v>
      </c>
      <c r="BL1165" s="16">
        <v>0.0</v>
      </c>
      <c r="BM1165" s="16">
        <v>0.0</v>
      </c>
      <c r="BN1165" s="16">
        <v>91088.0</v>
      </c>
      <c r="BO1165" s="16">
        <v>0.0</v>
      </c>
      <c r="BP1165" s="16">
        <v>0.0</v>
      </c>
      <c r="BQ1165" s="16">
        <v>0.0</v>
      </c>
      <c r="BR1165" s="16">
        <v>62484.0</v>
      </c>
      <c r="BS1165" s="16">
        <v>0.0</v>
      </c>
      <c r="BT1165" s="16">
        <v>0.0</v>
      </c>
    </row>
    <row r="1166">
      <c r="A1166" s="14" t="s">
        <v>9002</v>
      </c>
      <c r="B1166" s="16">
        <v>11.0</v>
      </c>
      <c r="C1166" s="16">
        <v>4091350.0</v>
      </c>
      <c r="D1166" s="14" t="s">
        <v>9003</v>
      </c>
      <c r="E1166" s="14" t="s">
        <v>2622</v>
      </c>
      <c r="F1166" s="14" t="s">
        <v>2630</v>
      </c>
      <c r="G1166" s="14" t="s">
        <v>6733</v>
      </c>
      <c r="H1166" s="14" t="s">
        <v>21</v>
      </c>
      <c r="I1166" s="14" t="s">
        <v>2978</v>
      </c>
      <c r="J1166" s="14" t="s">
        <v>4845</v>
      </c>
      <c r="K1166" s="14" t="s">
        <v>9004</v>
      </c>
      <c r="L1166" s="14" t="s">
        <v>9004</v>
      </c>
      <c r="M1166" s="14" t="s">
        <v>9005</v>
      </c>
      <c r="N1166" s="14" t="s">
        <v>409</v>
      </c>
      <c r="P1166" s="17"/>
      <c r="Q1166" s="17"/>
      <c r="R1166" s="16">
        <v>1.0</v>
      </c>
      <c r="S1166" s="16">
        <v>1614092.0</v>
      </c>
      <c r="T1166" s="18">
        <v>6.2E-7</v>
      </c>
      <c r="U1166" s="16">
        <v>0.0</v>
      </c>
      <c r="V1166" s="16">
        <v>0.0</v>
      </c>
      <c r="W1166" s="14" t="s">
        <v>2978</v>
      </c>
      <c r="X1166" s="17"/>
      <c r="Y1166" s="17"/>
      <c r="Z1166" s="16">
        <v>24.0</v>
      </c>
      <c r="AA1166" s="16">
        <v>0.393</v>
      </c>
      <c r="AB1166" s="16">
        <v>0.0</v>
      </c>
      <c r="AC1166" s="16">
        <v>0.0</v>
      </c>
      <c r="AD1166" s="16">
        <v>8.9</v>
      </c>
      <c r="AE1166" s="17"/>
      <c r="AF1166" s="17"/>
      <c r="AG1166" s="16">
        <v>1.0</v>
      </c>
      <c r="AH1166" s="16">
        <v>74924.0</v>
      </c>
      <c r="AI1166" s="16">
        <v>0.0</v>
      </c>
      <c r="AJ1166" s="16">
        <v>0.0</v>
      </c>
      <c r="AK1166" s="16">
        <v>0.0</v>
      </c>
      <c r="AL1166" s="16">
        <v>59996.0</v>
      </c>
      <c r="AM1166" s="16">
        <v>0.0</v>
      </c>
      <c r="AN1166" s="16">
        <v>0.0</v>
      </c>
      <c r="AO1166" s="16">
        <v>0.0</v>
      </c>
      <c r="AP1166" s="16">
        <v>29608.0</v>
      </c>
      <c r="AQ1166" s="16">
        <v>0.0</v>
      </c>
      <c r="AR1166" s="16">
        <v>0.0</v>
      </c>
      <c r="AS1166" s="16">
        <v>0.0</v>
      </c>
      <c r="AT1166" s="16">
        <v>44906.0</v>
      </c>
      <c r="AU1166" s="16">
        <v>0.0</v>
      </c>
      <c r="AV1166" s="16">
        <v>0.0</v>
      </c>
      <c r="AW1166" s="16">
        <v>0.0</v>
      </c>
      <c r="AX1166" s="16">
        <v>64036.0</v>
      </c>
      <c r="AY1166" s="16">
        <v>0.0</v>
      </c>
      <c r="AZ1166" s="16">
        <v>0.0</v>
      </c>
      <c r="BA1166" s="16">
        <v>0.0</v>
      </c>
      <c r="BB1166" s="16">
        <v>6084.0</v>
      </c>
      <c r="BC1166" s="16">
        <v>0.0</v>
      </c>
      <c r="BD1166" s="16">
        <v>0.0</v>
      </c>
      <c r="BE1166" s="16">
        <v>0.0</v>
      </c>
      <c r="BF1166" s="16">
        <v>1180052.0</v>
      </c>
      <c r="BG1166" s="16">
        <v>0.0</v>
      </c>
      <c r="BH1166" s="16">
        <v>0.0</v>
      </c>
      <c r="BI1166" s="16">
        <v>0.0</v>
      </c>
      <c r="BJ1166" s="16">
        <v>912.0</v>
      </c>
      <c r="BK1166" s="16">
        <v>0.0</v>
      </c>
      <c r="BL1166" s="16">
        <v>0.0</v>
      </c>
      <c r="BM1166" s="16">
        <v>0.0</v>
      </c>
      <c r="BN1166" s="16">
        <v>91084.0</v>
      </c>
      <c r="BO1166" s="16">
        <v>0.0</v>
      </c>
      <c r="BP1166" s="16">
        <v>0.0</v>
      </c>
      <c r="BQ1166" s="16">
        <v>0.0</v>
      </c>
      <c r="BR1166" s="16">
        <v>62490.0</v>
      </c>
      <c r="BS1166" s="16">
        <v>0.0</v>
      </c>
      <c r="BT1166" s="16">
        <v>0.0</v>
      </c>
    </row>
    <row r="1167">
      <c r="A1167" s="14" t="s">
        <v>9006</v>
      </c>
      <c r="B1167" s="16">
        <v>11.0</v>
      </c>
      <c r="C1167" s="16">
        <v>4091613.0</v>
      </c>
      <c r="D1167" s="14" t="s">
        <v>9007</v>
      </c>
      <c r="E1167" s="14" t="s">
        <v>2631</v>
      </c>
      <c r="F1167" s="14" t="s">
        <v>2622</v>
      </c>
      <c r="G1167" s="14" t="s">
        <v>6733</v>
      </c>
      <c r="H1167" s="14" t="s">
        <v>21</v>
      </c>
      <c r="I1167" s="14" t="s">
        <v>2978</v>
      </c>
      <c r="J1167" s="14" t="s">
        <v>4845</v>
      </c>
      <c r="K1167" s="14" t="s">
        <v>9008</v>
      </c>
      <c r="L1167" s="14" t="s">
        <v>9008</v>
      </c>
      <c r="M1167" s="14" t="s">
        <v>9009</v>
      </c>
      <c r="N1167" s="14" t="s">
        <v>409</v>
      </c>
      <c r="P1167" s="17"/>
      <c r="Q1167" s="17"/>
      <c r="R1167" s="16">
        <v>1.0</v>
      </c>
      <c r="S1167" s="16">
        <v>1614092.0</v>
      </c>
      <c r="T1167" s="18">
        <v>6.2E-7</v>
      </c>
      <c r="U1167" s="16">
        <v>0.0</v>
      </c>
      <c r="V1167" s="16">
        <v>0.0</v>
      </c>
      <c r="W1167" s="14" t="s">
        <v>2978</v>
      </c>
      <c r="X1167" s="17"/>
      <c r="Y1167" s="17"/>
      <c r="Z1167" s="16">
        <v>28.1</v>
      </c>
      <c r="AA1167" s="16">
        <v>0.204</v>
      </c>
      <c r="AB1167" s="16">
        <v>0.0</v>
      </c>
      <c r="AC1167" s="16">
        <v>0.0</v>
      </c>
      <c r="AD1167" s="16">
        <v>8.8</v>
      </c>
      <c r="AE1167" s="16">
        <v>0.0</v>
      </c>
      <c r="AF1167" s="16">
        <v>0.831</v>
      </c>
      <c r="AG1167" s="16">
        <v>0.0</v>
      </c>
      <c r="AH1167" s="16">
        <v>74936.0</v>
      </c>
      <c r="AI1167" s="16">
        <v>0.0</v>
      </c>
      <c r="AJ1167" s="16">
        <v>0.0</v>
      </c>
      <c r="AK1167" s="16">
        <v>0.0</v>
      </c>
      <c r="AL1167" s="16">
        <v>60002.0</v>
      </c>
      <c r="AM1167" s="16">
        <v>0.0</v>
      </c>
      <c r="AN1167" s="16">
        <v>0.0</v>
      </c>
      <c r="AO1167" s="16">
        <v>0.0</v>
      </c>
      <c r="AP1167" s="16">
        <v>29606.0</v>
      </c>
      <c r="AQ1167" s="16">
        <v>0.0</v>
      </c>
      <c r="AR1167" s="16">
        <v>0.0</v>
      </c>
      <c r="AS1167" s="16">
        <v>1.0</v>
      </c>
      <c r="AT1167" s="16">
        <v>44892.0</v>
      </c>
      <c r="AU1167" s="16">
        <v>0.0</v>
      </c>
      <c r="AV1167" s="16">
        <v>0.0</v>
      </c>
      <c r="AW1167" s="16">
        <v>0.0</v>
      </c>
      <c r="AX1167" s="16">
        <v>64042.0</v>
      </c>
      <c r="AY1167" s="16">
        <v>0.0</v>
      </c>
      <c r="AZ1167" s="16">
        <v>0.0</v>
      </c>
      <c r="BA1167" s="16">
        <v>0.0</v>
      </c>
      <c r="BB1167" s="16">
        <v>6084.0</v>
      </c>
      <c r="BC1167" s="16">
        <v>0.0</v>
      </c>
      <c r="BD1167" s="16">
        <v>0.0</v>
      </c>
      <c r="BE1167" s="16">
        <v>0.0</v>
      </c>
      <c r="BF1167" s="16">
        <v>1180048.0</v>
      </c>
      <c r="BG1167" s="16">
        <v>0.0</v>
      </c>
      <c r="BH1167" s="16">
        <v>0.0</v>
      </c>
      <c r="BI1167" s="16">
        <v>0.0</v>
      </c>
      <c r="BJ1167" s="16">
        <v>912.0</v>
      </c>
      <c r="BK1167" s="16">
        <v>0.0</v>
      </c>
      <c r="BL1167" s="16">
        <v>0.0</v>
      </c>
      <c r="BM1167" s="16">
        <v>0.0</v>
      </c>
      <c r="BN1167" s="16">
        <v>91086.0</v>
      </c>
      <c r="BO1167" s="16">
        <v>0.0</v>
      </c>
      <c r="BP1167" s="16">
        <v>0.0</v>
      </c>
      <c r="BQ1167" s="16">
        <v>0.0</v>
      </c>
      <c r="BR1167" s="16">
        <v>62484.0</v>
      </c>
      <c r="BS1167" s="16">
        <v>0.0</v>
      </c>
      <c r="BT1167" s="16">
        <v>0.0</v>
      </c>
    </row>
    <row r="1168">
      <c r="A1168" s="14" t="s">
        <v>9010</v>
      </c>
      <c r="B1168" s="16">
        <v>11.0</v>
      </c>
      <c r="C1168" s="16">
        <v>4059332.0</v>
      </c>
      <c r="D1168" s="17"/>
      <c r="E1168" s="14" t="s">
        <v>2622</v>
      </c>
      <c r="F1168" s="14" t="s">
        <v>2630</v>
      </c>
      <c r="G1168" s="14" t="s">
        <v>5166</v>
      </c>
      <c r="H1168" s="14" t="s">
        <v>2978</v>
      </c>
      <c r="I1168" s="14" t="s">
        <v>21</v>
      </c>
      <c r="J1168" s="14" t="s">
        <v>4845</v>
      </c>
      <c r="K1168" s="14" t="s">
        <v>9011</v>
      </c>
      <c r="L1168" s="14" t="s">
        <v>9011</v>
      </c>
      <c r="M1168" s="14" t="s">
        <v>9012</v>
      </c>
      <c r="N1168" s="14" t="s">
        <v>409</v>
      </c>
      <c r="P1168" s="17"/>
      <c r="Q1168" s="17"/>
      <c r="R1168" s="16">
        <v>1.0</v>
      </c>
      <c r="S1168" s="16">
        <v>1614096.0</v>
      </c>
      <c r="T1168" s="18">
        <v>6.2E-7</v>
      </c>
      <c r="U1168" s="16">
        <v>0.0</v>
      </c>
      <c r="V1168" s="16">
        <v>0.0</v>
      </c>
      <c r="W1168" s="14" t="s">
        <v>2978</v>
      </c>
      <c r="X1168" s="17"/>
      <c r="Y1168" s="17"/>
      <c r="Z1168" s="16">
        <v>20.4</v>
      </c>
      <c r="AA1168" s="17"/>
      <c r="AB1168" s="16">
        <v>0.0</v>
      </c>
      <c r="AC1168" s="16">
        <v>0.0</v>
      </c>
      <c r="AD1168" s="16">
        <v>0.302</v>
      </c>
      <c r="AE1168" s="16">
        <v>0.0</v>
      </c>
      <c r="AF1168" s="16">
        <v>0.154</v>
      </c>
      <c r="AG1168" s="16">
        <v>0.0</v>
      </c>
      <c r="AH1168" s="16">
        <v>75014.0</v>
      </c>
      <c r="AI1168" s="16">
        <v>0.0</v>
      </c>
      <c r="AJ1168" s="16">
        <v>0.0</v>
      </c>
      <c r="AK1168" s="16">
        <v>0.0</v>
      </c>
      <c r="AL1168" s="16">
        <v>60020.0</v>
      </c>
      <c r="AM1168" s="16">
        <v>0.0</v>
      </c>
      <c r="AN1168" s="16">
        <v>0.0</v>
      </c>
      <c r="AO1168" s="16">
        <v>0.0</v>
      </c>
      <c r="AP1168" s="16">
        <v>29604.0</v>
      </c>
      <c r="AQ1168" s="16">
        <v>0.0</v>
      </c>
      <c r="AR1168" s="16">
        <v>0.0</v>
      </c>
      <c r="AS1168" s="16">
        <v>0.0</v>
      </c>
      <c r="AT1168" s="16">
        <v>44882.0</v>
      </c>
      <c r="AU1168" s="16">
        <v>0.0</v>
      </c>
      <c r="AV1168" s="16">
        <v>0.0</v>
      </c>
      <c r="AW1168" s="16">
        <v>0.0</v>
      </c>
      <c r="AX1168" s="16">
        <v>64024.0</v>
      </c>
      <c r="AY1168" s="16">
        <v>0.0</v>
      </c>
      <c r="AZ1168" s="16">
        <v>0.0</v>
      </c>
      <c r="BA1168" s="16">
        <v>1.0</v>
      </c>
      <c r="BB1168" s="16">
        <v>6062.0</v>
      </c>
      <c r="BC1168" s="16">
        <v>0.0</v>
      </c>
      <c r="BD1168" s="16">
        <v>0.0</v>
      </c>
      <c r="BE1168" s="16">
        <v>0.0</v>
      </c>
      <c r="BF1168" s="16">
        <v>1179988.0</v>
      </c>
      <c r="BG1168" s="16">
        <v>0.0</v>
      </c>
      <c r="BH1168" s="16">
        <v>0.0</v>
      </c>
      <c r="BI1168" s="16">
        <v>0.0</v>
      </c>
      <c r="BJ1168" s="16">
        <v>912.0</v>
      </c>
      <c r="BK1168" s="16">
        <v>0.0</v>
      </c>
      <c r="BL1168" s="16">
        <v>0.0</v>
      </c>
      <c r="BM1168" s="16">
        <v>0.0</v>
      </c>
      <c r="BN1168" s="16">
        <v>91086.0</v>
      </c>
      <c r="BO1168" s="16">
        <v>0.0</v>
      </c>
      <c r="BP1168" s="16">
        <v>0.0</v>
      </c>
      <c r="BQ1168" s="16">
        <v>0.0</v>
      </c>
      <c r="BR1168" s="16">
        <v>62504.0</v>
      </c>
      <c r="BS1168" s="16">
        <v>0.0</v>
      </c>
      <c r="BT1168" s="16">
        <v>0.0</v>
      </c>
    </row>
    <row r="1169">
      <c r="A1169" s="14" t="s">
        <v>9013</v>
      </c>
      <c r="B1169" s="16">
        <v>11.0</v>
      </c>
      <c r="C1169" s="16">
        <v>4082193.0</v>
      </c>
      <c r="D1169" s="17"/>
      <c r="E1169" s="14" t="s">
        <v>2631</v>
      </c>
      <c r="F1169" s="14" t="s">
        <v>2622</v>
      </c>
      <c r="G1169" s="14" t="s">
        <v>5166</v>
      </c>
      <c r="H1169" s="14" t="s">
        <v>2978</v>
      </c>
      <c r="I1169" s="14" t="s">
        <v>21</v>
      </c>
      <c r="J1169" s="14" t="s">
        <v>4845</v>
      </c>
      <c r="K1169" s="14" t="s">
        <v>9014</v>
      </c>
      <c r="L1169" s="14" t="s">
        <v>9014</v>
      </c>
      <c r="M1169" s="14" t="s">
        <v>9015</v>
      </c>
      <c r="N1169" s="14" t="s">
        <v>409</v>
      </c>
      <c r="P1169" s="17"/>
      <c r="Q1169" s="17"/>
      <c r="R1169" s="16">
        <v>1.0</v>
      </c>
      <c r="S1169" s="16">
        <v>1614096.0</v>
      </c>
      <c r="T1169" s="18">
        <v>6.2E-7</v>
      </c>
      <c r="U1169" s="16">
        <v>0.0</v>
      </c>
      <c r="V1169" s="16">
        <v>0.0</v>
      </c>
      <c r="W1169" s="14" t="s">
        <v>2978</v>
      </c>
      <c r="X1169" s="17"/>
      <c r="Y1169" s="17"/>
      <c r="Z1169" s="16">
        <v>29.4</v>
      </c>
      <c r="AA1169" s="16">
        <v>0.452</v>
      </c>
      <c r="AB1169" s="16">
        <v>0.0</v>
      </c>
      <c r="AC1169" s="16">
        <v>0.0</v>
      </c>
      <c r="AD1169" s="16">
        <v>8.8</v>
      </c>
      <c r="AE1169" s="16">
        <v>0.01</v>
      </c>
      <c r="AF1169" s="16">
        <v>0.335</v>
      </c>
      <c r="AG1169" s="16">
        <v>0.0</v>
      </c>
      <c r="AH1169" s="16">
        <v>75034.0</v>
      </c>
      <c r="AI1169" s="16">
        <v>0.0</v>
      </c>
      <c r="AJ1169" s="16">
        <v>0.0</v>
      </c>
      <c r="AK1169" s="16">
        <v>0.0</v>
      </c>
      <c r="AL1169" s="16">
        <v>60016.0</v>
      </c>
      <c r="AM1169" s="16">
        <v>0.0</v>
      </c>
      <c r="AN1169" s="16">
        <v>0.0</v>
      </c>
      <c r="AO1169" s="16">
        <v>0.0</v>
      </c>
      <c r="AP1169" s="16">
        <v>29608.0</v>
      </c>
      <c r="AQ1169" s="16">
        <v>0.0</v>
      </c>
      <c r="AR1169" s="16">
        <v>0.0</v>
      </c>
      <c r="AS1169" s="16">
        <v>0.0</v>
      </c>
      <c r="AT1169" s="16">
        <v>44880.0</v>
      </c>
      <c r="AU1169" s="16">
        <v>0.0</v>
      </c>
      <c r="AV1169" s="16">
        <v>0.0</v>
      </c>
      <c r="AW1169" s="16">
        <v>0.0</v>
      </c>
      <c r="AX1169" s="16">
        <v>64028.0</v>
      </c>
      <c r="AY1169" s="16">
        <v>0.0</v>
      </c>
      <c r="AZ1169" s="16">
        <v>0.0</v>
      </c>
      <c r="BA1169" s="16">
        <v>0.0</v>
      </c>
      <c r="BB1169" s="16">
        <v>5992.0</v>
      </c>
      <c r="BC1169" s="16">
        <v>0.0</v>
      </c>
      <c r="BD1169" s="16">
        <v>0.0</v>
      </c>
      <c r="BE1169" s="16">
        <v>1.0</v>
      </c>
      <c r="BF1169" s="16">
        <v>1180046.0</v>
      </c>
      <c r="BG1169" s="16">
        <v>0.0</v>
      </c>
      <c r="BH1169" s="16">
        <v>0.0</v>
      </c>
      <c r="BI1169" s="16">
        <v>0.0</v>
      </c>
      <c r="BJ1169" s="16">
        <v>912.0</v>
      </c>
      <c r="BK1169" s="16">
        <v>0.0</v>
      </c>
      <c r="BL1169" s="16">
        <v>0.0</v>
      </c>
      <c r="BM1169" s="16">
        <v>0.0</v>
      </c>
      <c r="BN1169" s="16">
        <v>91084.0</v>
      </c>
      <c r="BO1169" s="16">
        <v>0.0</v>
      </c>
      <c r="BP1169" s="16">
        <v>0.0</v>
      </c>
      <c r="BQ1169" s="16">
        <v>0.0</v>
      </c>
      <c r="BR1169" s="16">
        <v>62496.0</v>
      </c>
      <c r="BS1169" s="16">
        <v>0.0</v>
      </c>
      <c r="BT1169" s="16">
        <v>0.0</v>
      </c>
    </row>
    <row r="1170">
      <c r="A1170" s="14" t="s">
        <v>9016</v>
      </c>
      <c r="B1170" s="16">
        <v>11.0</v>
      </c>
      <c r="C1170" s="16">
        <v>3856284.0</v>
      </c>
      <c r="D1170" s="17"/>
      <c r="E1170" s="14" t="s">
        <v>2621</v>
      </c>
      <c r="F1170" s="14" t="s">
        <v>2630</v>
      </c>
      <c r="G1170" s="14" t="s">
        <v>5166</v>
      </c>
      <c r="H1170" s="14" t="s">
        <v>2978</v>
      </c>
      <c r="I1170" s="14" t="s">
        <v>21</v>
      </c>
      <c r="J1170" s="14" t="s">
        <v>4845</v>
      </c>
      <c r="K1170" s="14" t="s">
        <v>9017</v>
      </c>
      <c r="L1170" s="14" t="s">
        <v>9017</v>
      </c>
      <c r="M1170" s="14" t="s">
        <v>9018</v>
      </c>
      <c r="N1170" s="14" t="s">
        <v>409</v>
      </c>
      <c r="P1170" s="17"/>
      <c r="Q1170" s="17"/>
      <c r="R1170" s="16">
        <v>1.0</v>
      </c>
      <c r="S1170" s="16">
        <v>1614098.0</v>
      </c>
      <c r="T1170" s="18">
        <v>6.2E-7</v>
      </c>
      <c r="U1170" s="16">
        <v>0.0</v>
      </c>
      <c r="V1170" s="16">
        <v>0.0</v>
      </c>
      <c r="W1170" s="14" t="s">
        <v>2978</v>
      </c>
      <c r="X1170" s="17"/>
      <c r="Y1170" s="17"/>
      <c r="Z1170" s="16">
        <v>19.8</v>
      </c>
      <c r="AA1170" s="17"/>
      <c r="AB1170" s="16">
        <v>0.0</v>
      </c>
      <c r="AC1170" s="16">
        <v>0.0</v>
      </c>
      <c r="AD1170" s="16">
        <v>4.85</v>
      </c>
      <c r="AE1170" s="16">
        <v>0.22</v>
      </c>
      <c r="AF1170" s="16">
        <v>0.053</v>
      </c>
      <c r="AG1170" s="16">
        <v>0.0</v>
      </c>
      <c r="AH1170" s="16">
        <v>75020.0</v>
      </c>
      <c r="AI1170" s="16">
        <v>0.0</v>
      </c>
      <c r="AJ1170" s="16">
        <v>0.0</v>
      </c>
      <c r="AK1170" s="16">
        <v>0.0</v>
      </c>
      <c r="AL1170" s="16">
        <v>60030.0</v>
      </c>
      <c r="AM1170" s="16">
        <v>0.0</v>
      </c>
      <c r="AN1170" s="16">
        <v>0.0</v>
      </c>
      <c r="AO1170" s="16">
        <v>0.0</v>
      </c>
      <c r="AP1170" s="16">
        <v>29600.0</v>
      </c>
      <c r="AQ1170" s="16">
        <v>0.0</v>
      </c>
      <c r="AR1170" s="16">
        <v>0.0</v>
      </c>
      <c r="AS1170" s="16">
        <v>0.0</v>
      </c>
      <c r="AT1170" s="16">
        <v>44874.0</v>
      </c>
      <c r="AU1170" s="16">
        <v>0.0</v>
      </c>
      <c r="AV1170" s="16">
        <v>0.0</v>
      </c>
      <c r="AW1170" s="16">
        <v>0.0</v>
      </c>
      <c r="AX1170" s="16">
        <v>63994.0</v>
      </c>
      <c r="AY1170" s="16">
        <v>0.0</v>
      </c>
      <c r="AZ1170" s="16">
        <v>0.0</v>
      </c>
      <c r="BA1170" s="16">
        <v>0.0</v>
      </c>
      <c r="BB1170" s="16">
        <v>6062.0</v>
      </c>
      <c r="BC1170" s="16">
        <v>0.0</v>
      </c>
      <c r="BD1170" s="16">
        <v>0.0</v>
      </c>
      <c r="BE1170" s="16">
        <v>0.0</v>
      </c>
      <c r="BF1170" s="16">
        <v>1180018.0</v>
      </c>
      <c r="BG1170" s="16">
        <v>0.0</v>
      </c>
      <c r="BH1170" s="16">
        <v>0.0</v>
      </c>
      <c r="BI1170" s="16">
        <v>0.0</v>
      </c>
      <c r="BJ1170" s="16">
        <v>910.0</v>
      </c>
      <c r="BK1170" s="16">
        <v>0.0</v>
      </c>
      <c r="BL1170" s="16">
        <v>0.0</v>
      </c>
      <c r="BM1170" s="16">
        <v>0.0</v>
      </c>
      <c r="BN1170" s="16">
        <v>91086.0</v>
      </c>
      <c r="BO1170" s="16">
        <v>0.0</v>
      </c>
      <c r="BP1170" s="16">
        <v>0.0</v>
      </c>
      <c r="BQ1170" s="16">
        <v>1.0</v>
      </c>
      <c r="BR1170" s="16">
        <v>62504.0</v>
      </c>
      <c r="BS1170" s="16">
        <v>0.0</v>
      </c>
      <c r="BT1170" s="16">
        <v>0.0</v>
      </c>
    </row>
    <row r="1171">
      <c r="A1171" s="14" t="s">
        <v>9019</v>
      </c>
      <c r="B1171" s="16">
        <v>11.0</v>
      </c>
      <c r="C1171" s="16">
        <v>4059351.0</v>
      </c>
      <c r="D1171" s="17"/>
      <c r="E1171" s="14" t="s">
        <v>2622</v>
      </c>
      <c r="F1171" s="14" t="s">
        <v>2631</v>
      </c>
      <c r="G1171" s="14" t="s">
        <v>5166</v>
      </c>
      <c r="H1171" s="14" t="s">
        <v>2978</v>
      </c>
      <c r="I1171" s="14" t="s">
        <v>21</v>
      </c>
      <c r="J1171" s="14" t="s">
        <v>4845</v>
      </c>
      <c r="K1171" s="14" t="s">
        <v>9020</v>
      </c>
      <c r="L1171" s="14" t="s">
        <v>9020</v>
      </c>
      <c r="M1171" s="14" t="s">
        <v>9021</v>
      </c>
      <c r="N1171" s="14" t="s">
        <v>409</v>
      </c>
      <c r="P1171" s="17"/>
      <c r="Q1171" s="17"/>
      <c r="R1171" s="16">
        <v>1.0</v>
      </c>
      <c r="S1171" s="16">
        <v>1614098.0</v>
      </c>
      <c r="T1171" s="18">
        <v>6.2E-7</v>
      </c>
      <c r="U1171" s="16">
        <v>0.0</v>
      </c>
      <c r="V1171" s="16">
        <v>0.0</v>
      </c>
      <c r="W1171" s="14" t="s">
        <v>2978</v>
      </c>
      <c r="X1171" s="17"/>
      <c r="Y1171" s="17"/>
      <c r="Z1171" s="16">
        <v>25.4</v>
      </c>
      <c r="AA1171" s="17"/>
      <c r="AB1171" s="16">
        <v>0.21</v>
      </c>
      <c r="AC1171" s="16">
        <v>0.15</v>
      </c>
      <c r="AD1171" s="16">
        <v>4.27</v>
      </c>
      <c r="AE1171" s="16">
        <v>0.0</v>
      </c>
      <c r="AF1171" s="16">
        <v>0.727</v>
      </c>
      <c r="AG1171" s="16">
        <v>0.0</v>
      </c>
      <c r="AH1171" s="16">
        <v>75014.0</v>
      </c>
      <c r="AI1171" s="16">
        <v>0.0</v>
      </c>
      <c r="AJ1171" s="16">
        <v>0.0</v>
      </c>
      <c r="AK1171" s="16">
        <v>0.0</v>
      </c>
      <c r="AL1171" s="16">
        <v>60014.0</v>
      </c>
      <c r="AM1171" s="16">
        <v>0.0</v>
      </c>
      <c r="AN1171" s="16">
        <v>0.0</v>
      </c>
      <c r="AO1171" s="16">
        <v>0.0</v>
      </c>
      <c r="AP1171" s="16">
        <v>29608.0</v>
      </c>
      <c r="AQ1171" s="16">
        <v>0.0</v>
      </c>
      <c r="AR1171" s="16">
        <v>0.0</v>
      </c>
      <c r="AS1171" s="16">
        <v>0.0</v>
      </c>
      <c r="AT1171" s="16">
        <v>44876.0</v>
      </c>
      <c r="AU1171" s="16">
        <v>0.0</v>
      </c>
      <c r="AV1171" s="16">
        <v>0.0</v>
      </c>
      <c r="AW1171" s="16">
        <v>0.0</v>
      </c>
      <c r="AX1171" s="16">
        <v>64032.0</v>
      </c>
      <c r="AY1171" s="16">
        <v>0.0</v>
      </c>
      <c r="AZ1171" s="16">
        <v>0.0</v>
      </c>
      <c r="BA1171" s="16">
        <v>0.0</v>
      </c>
      <c r="BB1171" s="16">
        <v>6062.0</v>
      </c>
      <c r="BC1171" s="16">
        <v>0.0</v>
      </c>
      <c r="BD1171" s="16">
        <v>0.0</v>
      </c>
      <c r="BE1171" s="16">
        <v>0.0</v>
      </c>
      <c r="BF1171" s="16">
        <v>1179998.0</v>
      </c>
      <c r="BG1171" s="16">
        <v>0.0</v>
      </c>
      <c r="BH1171" s="16">
        <v>0.0</v>
      </c>
      <c r="BI1171" s="16">
        <v>0.0</v>
      </c>
      <c r="BJ1171" s="16">
        <v>912.0</v>
      </c>
      <c r="BK1171" s="16">
        <v>0.0</v>
      </c>
      <c r="BL1171" s="16">
        <v>0.0</v>
      </c>
      <c r="BM1171" s="16">
        <v>1.0</v>
      </c>
      <c r="BN1171" s="16">
        <v>91076.0</v>
      </c>
      <c r="BO1171" s="16">
        <v>0.0</v>
      </c>
      <c r="BP1171" s="16">
        <v>0.0</v>
      </c>
      <c r="BQ1171" s="16">
        <v>0.0</v>
      </c>
      <c r="BR1171" s="16">
        <v>62506.0</v>
      </c>
      <c r="BS1171" s="16">
        <v>0.0</v>
      </c>
      <c r="BT1171" s="16">
        <v>0.0</v>
      </c>
    </row>
    <row r="1172">
      <c r="A1172" s="14" t="s">
        <v>9022</v>
      </c>
      <c r="B1172" s="16">
        <v>11.0</v>
      </c>
      <c r="C1172" s="16">
        <v>4086500.0</v>
      </c>
      <c r="D1172" s="17"/>
      <c r="E1172" s="14" t="s">
        <v>2622</v>
      </c>
      <c r="F1172" s="14" t="s">
        <v>2631</v>
      </c>
      <c r="G1172" s="14" t="s">
        <v>5166</v>
      </c>
      <c r="H1172" s="14" t="s">
        <v>2978</v>
      </c>
      <c r="I1172" s="14" t="s">
        <v>21</v>
      </c>
      <c r="J1172" s="14" t="s">
        <v>4845</v>
      </c>
      <c r="K1172" s="14" t="s">
        <v>8426</v>
      </c>
      <c r="L1172" s="14" t="s">
        <v>8426</v>
      </c>
      <c r="M1172" s="14" t="s">
        <v>8427</v>
      </c>
      <c r="N1172" s="14" t="s">
        <v>409</v>
      </c>
      <c r="P1172" s="17"/>
      <c r="Q1172" s="17"/>
      <c r="R1172" s="16">
        <v>1.0</v>
      </c>
      <c r="S1172" s="16">
        <v>1614098.0</v>
      </c>
      <c r="T1172" s="18">
        <v>6.2E-7</v>
      </c>
      <c r="U1172" s="16">
        <v>0.0</v>
      </c>
      <c r="V1172" s="16">
        <v>0.0</v>
      </c>
      <c r="W1172" s="14" t="s">
        <v>2978</v>
      </c>
      <c r="X1172" s="17"/>
      <c r="Y1172" s="17"/>
      <c r="Z1172" s="16">
        <v>32.0</v>
      </c>
      <c r="AA1172" s="16">
        <v>0.217</v>
      </c>
      <c r="AB1172" s="16">
        <v>0.28</v>
      </c>
      <c r="AC1172" s="16">
        <v>-0.13</v>
      </c>
      <c r="AD1172" s="16">
        <v>8.85</v>
      </c>
      <c r="AE1172" s="16">
        <v>0.04</v>
      </c>
      <c r="AF1172" s="16">
        <v>0.996</v>
      </c>
      <c r="AG1172" s="16">
        <v>0.0</v>
      </c>
      <c r="AH1172" s="16">
        <v>75044.0</v>
      </c>
      <c r="AI1172" s="16">
        <v>0.0</v>
      </c>
      <c r="AJ1172" s="16">
        <v>0.0</v>
      </c>
      <c r="AK1172" s="16">
        <v>0.0</v>
      </c>
      <c r="AL1172" s="16">
        <v>60020.0</v>
      </c>
      <c r="AM1172" s="16">
        <v>0.0</v>
      </c>
      <c r="AN1172" s="16">
        <v>0.0</v>
      </c>
      <c r="AO1172" s="16">
        <v>0.0</v>
      </c>
      <c r="AP1172" s="16">
        <v>29604.0</v>
      </c>
      <c r="AQ1172" s="16">
        <v>0.0</v>
      </c>
      <c r="AR1172" s="16">
        <v>0.0</v>
      </c>
      <c r="AS1172" s="16">
        <v>0.0</v>
      </c>
      <c r="AT1172" s="16">
        <v>44878.0</v>
      </c>
      <c r="AU1172" s="16">
        <v>0.0</v>
      </c>
      <c r="AV1172" s="16">
        <v>0.0</v>
      </c>
      <c r="AW1172" s="16">
        <v>0.0</v>
      </c>
      <c r="AX1172" s="16">
        <v>64022.0</v>
      </c>
      <c r="AY1172" s="16">
        <v>0.0</v>
      </c>
      <c r="AZ1172" s="16">
        <v>0.0</v>
      </c>
      <c r="BA1172" s="16">
        <v>0.0</v>
      </c>
      <c r="BB1172" s="16">
        <v>6062.0</v>
      </c>
      <c r="BC1172" s="16">
        <v>0.0</v>
      </c>
      <c r="BD1172" s="16">
        <v>0.0</v>
      </c>
      <c r="BE1172" s="16">
        <v>1.0</v>
      </c>
      <c r="BF1172" s="16">
        <v>1180012.0</v>
      </c>
      <c r="BG1172" s="16">
        <v>0.0</v>
      </c>
      <c r="BH1172" s="16">
        <v>0.0</v>
      </c>
      <c r="BI1172" s="16">
        <v>0.0</v>
      </c>
      <c r="BJ1172" s="16">
        <v>910.0</v>
      </c>
      <c r="BK1172" s="16">
        <v>0.0</v>
      </c>
      <c r="BL1172" s="16">
        <v>0.0</v>
      </c>
      <c r="BM1172" s="16">
        <v>0.0</v>
      </c>
      <c r="BN1172" s="16">
        <v>91044.0</v>
      </c>
      <c r="BO1172" s="16">
        <v>0.0</v>
      </c>
      <c r="BP1172" s="16">
        <v>0.0</v>
      </c>
      <c r="BQ1172" s="16">
        <v>0.0</v>
      </c>
      <c r="BR1172" s="16">
        <v>62502.0</v>
      </c>
      <c r="BS1172" s="16">
        <v>0.0</v>
      </c>
      <c r="BT1172" s="16">
        <v>0.0</v>
      </c>
    </row>
    <row r="1173">
      <c r="A1173" s="14" t="s">
        <v>9023</v>
      </c>
      <c r="B1173" s="16">
        <v>11.0</v>
      </c>
      <c r="C1173" s="16">
        <v>4091447.0</v>
      </c>
      <c r="D1173" s="14" t="s">
        <v>9024</v>
      </c>
      <c r="E1173" s="14" t="s">
        <v>2631</v>
      </c>
      <c r="F1173" s="14" t="s">
        <v>2630</v>
      </c>
      <c r="G1173" s="14" t="s">
        <v>6733</v>
      </c>
      <c r="H1173" s="14" t="s">
        <v>21</v>
      </c>
      <c r="I1173" s="14" t="s">
        <v>2978</v>
      </c>
      <c r="J1173" s="14" t="s">
        <v>4845</v>
      </c>
      <c r="K1173" s="14" t="s">
        <v>9025</v>
      </c>
      <c r="L1173" s="14" t="s">
        <v>9025</v>
      </c>
      <c r="M1173" s="14" t="s">
        <v>9026</v>
      </c>
      <c r="N1173" s="14" t="s">
        <v>4848</v>
      </c>
      <c r="P1173" s="17"/>
      <c r="Q1173" s="17"/>
      <c r="R1173" s="16">
        <v>1.0</v>
      </c>
      <c r="S1173" s="16">
        <v>1614098.0</v>
      </c>
      <c r="T1173" s="18">
        <v>6.2E-7</v>
      </c>
      <c r="U1173" s="16">
        <v>0.0</v>
      </c>
      <c r="V1173" s="16">
        <v>0.0</v>
      </c>
      <c r="W1173" s="14" t="s">
        <v>2978</v>
      </c>
      <c r="X1173" s="17"/>
      <c r="Y1173" s="17"/>
      <c r="Z1173" s="16">
        <v>8.75</v>
      </c>
      <c r="AA1173" s="17"/>
      <c r="AB1173" s="16">
        <v>0.0</v>
      </c>
      <c r="AC1173" s="16">
        <v>0.02</v>
      </c>
      <c r="AD1173" s="16">
        <v>5.83</v>
      </c>
      <c r="AE1173" s="17"/>
      <c r="AF1173" s="17"/>
      <c r="AG1173" s="16">
        <v>1.0</v>
      </c>
      <c r="AH1173" s="16">
        <v>74948.0</v>
      </c>
      <c r="AI1173" s="16">
        <v>0.0</v>
      </c>
      <c r="AJ1173" s="16">
        <v>0.0</v>
      </c>
      <c r="AK1173" s="16">
        <v>0.0</v>
      </c>
      <c r="AL1173" s="16">
        <v>60008.0</v>
      </c>
      <c r="AM1173" s="16">
        <v>0.0</v>
      </c>
      <c r="AN1173" s="16">
        <v>0.0</v>
      </c>
      <c r="AO1173" s="16">
        <v>0.0</v>
      </c>
      <c r="AP1173" s="16">
        <v>29604.0</v>
      </c>
      <c r="AQ1173" s="16">
        <v>0.0</v>
      </c>
      <c r="AR1173" s="16">
        <v>0.0</v>
      </c>
      <c r="AS1173" s="16">
        <v>0.0</v>
      </c>
      <c r="AT1173" s="16">
        <v>44894.0</v>
      </c>
      <c r="AU1173" s="16">
        <v>0.0</v>
      </c>
      <c r="AV1173" s="16">
        <v>0.0</v>
      </c>
      <c r="AW1173" s="16">
        <v>0.0</v>
      </c>
      <c r="AX1173" s="16">
        <v>64032.0</v>
      </c>
      <c r="AY1173" s="16">
        <v>0.0</v>
      </c>
      <c r="AZ1173" s="16">
        <v>0.0</v>
      </c>
      <c r="BA1173" s="16">
        <v>0.0</v>
      </c>
      <c r="BB1173" s="16">
        <v>6084.0</v>
      </c>
      <c r="BC1173" s="16">
        <v>0.0</v>
      </c>
      <c r="BD1173" s="16">
        <v>0.0</v>
      </c>
      <c r="BE1173" s="16">
        <v>0.0</v>
      </c>
      <c r="BF1173" s="16">
        <v>1180036.0</v>
      </c>
      <c r="BG1173" s="16">
        <v>0.0</v>
      </c>
      <c r="BH1173" s="16">
        <v>0.0</v>
      </c>
      <c r="BI1173" s="16">
        <v>0.0</v>
      </c>
      <c r="BJ1173" s="16">
        <v>912.0</v>
      </c>
      <c r="BK1173" s="16">
        <v>0.0</v>
      </c>
      <c r="BL1173" s="16">
        <v>0.0</v>
      </c>
      <c r="BM1173" s="16">
        <v>0.0</v>
      </c>
      <c r="BN1173" s="16">
        <v>91092.0</v>
      </c>
      <c r="BO1173" s="16">
        <v>0.0</v>
      </c>
      <c r="BP1173" s="16">
        <v>0.0</v>
      </c>
      <c r="BQ1173" s="16">
        <v>0.0</v>
      </c>
      <c r="BR1173" s="16">
        <v>62488.0</v>
      </c>
      <c r="BS1173" s="16">
        <v>0.0</v>
      </c>
      <c r="BT1173" s="16">
        <v>0.0</v>
      </c>
    </row>
    <row r="1174">
      <c r="A1174" s="14" t="s">
        <v>9027</v>
      </c>
      <c r="B1174" s="16">
        <v>11.0</v>
      </c>
      <c r="C1174" s="16">
        <v>4070150.0</v>
      </c>
      <c r="D1174" s="14" t="s">
        <v>5847</v>
      </c>
      <c r="E1174" s="14" t="s">
        <v>2631</v>
      </c>
      <c r="F1174" s="14" t="s">
        <v>2622</v>
      </c>
      <c r="G1174" s="14" t="s">
        <v>5166</v>
      </c>
      <c r="H1174" s="14" t="s">
        <v>2978</v>
      </c>
      <c r="I1174" s="14" t="s">
        <v>21</v>
      </c>
      <c r="J1174" s="14" t="s">
        <v>4845</v>
      </c>
      <c r="K1174" s="14" t="s">
        <v>9028</v>
      </c>
      <c r="L1174" s="14" t="s">
        <v>9028</v>
      </c>
      <c r="M1174" s="14" t="s">
        <v>9029</v>
      </c>
      <c r="N1174" s="14" t="s">
        <v>409</v>
      </c>
      <c r="O1174" s="14" t="s">
        <v>410</v>
      </c>
      <c r="P1174" s="16">
        <v>963293.0</v>
      </c>
      <c r="Q1174" s="17"/>
      <c r="R1174" s="16">
        <v>1.0</v>
      </c>
      <c r="S1174" s="16">
        <v>1614100.0</v>
      </c>
      <c r="T1174" s="18">
        <v>6.2E-7</v>
      </c>
      <c r="U1174" s="16">
        <v>0.0</v>
      </c>
      <c r="V1174" s="16">
        <v>0.0</v>
      </c>
      <c r="W1174" s="14" t="s">
        <v>2978</v>
      </c>
      <c r="X1174" s="17"/>
      <c r="Y1174" s="17"/>
      <c r="Z1174" s="16">
        <v>23.6</v>
      </c>
      <c r="AA1174" s="17"/>
      <c r="AB1174" s="16">
        <v>0.0</v>
      </c>
      <c r="AC1174" s="16">
        <v>0.0</v>
      </c>
      <c r="AD1174" s="16">
        <v>1.65</v>
      </c>
      <c r="AE1174" s="16">
        <v>0.0</v>
      </c>
      <c r="AF1174" s="16">
        <v>0.545</v>
      </c>
      <c r="AG1174" s="16">
        <v>0.0</v>
      </c>
      <c r="AH1174" s="16">
        <v>75018.0</v>
      </c>
      <c r="AI1174" s="16">
        <v>0.0</v>
      </c>
      <c r="AJ1174" s="16">
        <v>0.0</v>
      </c>
      <c r="AK1174" s="16">
        <v>0.0</v>
      </c>
      <c r="AL1174" s="16">
        <v>60020.0</v>
      </c>
      <c r="AM1174" s="16">
        <v>0.0</v>
      </c>
      <c r="AN1174" s="16">
        <v>0.0</v>
      </c>
      <c r="AO1174" s="16">
        <v>0.0</v>
      </c>
      <c r="AP1174" s="16">
        <v>29608.0</v>
      </c>
      <c r="AQ1174" s="16">
        <v>0.0</v>
      </c>
      <c r="AR1174" s="16">
        <v>0.0</v>
      </c>
      <c r="AS1174" s="16">
        <v>0.0</v>
      </c>
      <c r="AT1174" s="16">
        <v>44872.0</v>
      </c>
      <c r="AU1174" s="16">
        <v>0.0</v>
      </c>
      <c r="AV1174" s="16">
        <v>0.0</v>
      </c>
      <c r="AW1174" s="16">
        <v>0.0</v>
      </c>
      <c r="AX1174" s="16">
        <v>64028.0</v>
      </c>
      <c r="AY1174" s="16">
        <v>0.0</v>
      </c>
      <c r="AZ1174" s="16">
        <v>0.0</v>
      </c>
      <c r="BA1174" s="16">
        <v>0.0</v>
      </c>
      <c r="BB1174" s="16">
        <v>6054.0</v>
      </c>
      <c r="BC1174" s="16">
        <v>0.0</v>
      </c>
      <c r="BD1174" s="16">
        <v>0.0</v>
      </c>
      <c r="BE1174" s="16">
        <v>1.0</v>
      </c>
      <c r="BF1174" s="16">
        <v>1180016.0</v>
      </c>
      <c r="BG1174" s="16">
        <v>0.0</v>
      </c>
      <c r="BH1174" s="16">
        <v>0.0</v>
      </c>
      <c r="BI1174" s="16">
        <v>0.0</v>
      </c>
      <c r="BJ1174" s="16">
        <v>912.0</v>
      </c>
      <c r="BK1174" s="16">
        <v>0.0</v>
      </c>
      <c r="BL1174" s="16">
        <v>0.0</v>
      </c>
      <c r="BM1174" s="16">
        <v>0.0</v>
      </c>
      <c r="BN1174" s="16">
        <v>91062.0</v>
      </c>
      <c r="BO1174" s="16">
        <v>0.0</v>
      </c>
      <c r="BP1174" s="16">
        <v>0.0</v>
      </c>
      <c r="BQ1174" s="16">
        <v>0.0</v>
      </c>
      <c r="BR1174" s="16">
        <v>62510.0</v>
      </c>
      <c r="BS1174" s="16">
        <v>0.0</v>
      </c>
      <c r="BT1174" s="16">
        <v>0.0</v>
      </c>
    </row>
    <row r="1175">
      <c r="A1175" s="14" t="s">
        <v>9030</v>
      </c>
      <c r="B1175" s="16">
        <v>11.0</v>
      </c>
      <c r="C1175" s="16">
        <v>4091455.0</v>
      </c>
      <c r="D1175" s="14" t="s">
        <v>9031</v>
      </c>
      <c r="E1175" s="14" t="s">
        <v>2621</v>
      </c>
      <c r="F1175" s="14" t="s">
        <v>2630</v>
      </c>
      <c r="G1175" s="14" t="s">
        <v>6733</v>
      </c>
      <c r="H1175" s="14" t="s">
        <v>21</v>
      </c>
      <c r="I1175" s="14" t="s">
        <v>2978</v>
      </c>
      <c r="J1175" s="14" t="s">
        <v>4845</v>
      </c>
      <c r="K1175" s="14" t="s">
        <v>9032</v>
      </c>
      <c r="L1175" s="14" t="s">
        <v>9032</v>
      </c>
      <c r="M1175" s="14" t="s">
        <v>9033</v>
      </c>
      <c r="N1175" s="14" t="s">
        <v>409</v>
      </c>
      <c r="P1175" s="17"/>
      <c r="Q1175" s="17"/>
      <c r="R1175" s="16">
        <v>1.0</v>
      </c>
      <c r="S1175" s="16">
        <v>1614100.0</v>
      </c>
      <c r="T1175" s="18">
        <v>6.2E-7</v>
      </c>
      <c r="U1175" s="16">
        <v>0.0</v>
      </c>
      <c r="V1175" s="16">
        <v>0.0</v>
      </c>
      <c r="W1175" s="14" t="s">
        <v>2978</v>
      </c>
      <c r="X1175" s="17"/>
      <c r="Y1175" s="17"/>
      <c r="Z1175" s="16">
        <v>23.5</v>
      </c>
      <c r="AA1175" s="16">
        <v>0.047</v>
      </c>
      <c r="AB1175" s="16">
        <v>0.0</v>
      </c>
      <c r="AC1175" s="16">
        <v>0.0</v>
      </c>
      <c r="AD1175" s="16">
        <v>3.72</v>
      </c>
      <c r="AE1175" s="16">
        <v>0.01</v>
      </c>
      <c r="AF1175" s="16">
        <v>0.033</v>
      </c>
      <c r="AG1175" s="16">
        <v>0.0</v>
      </c>
      <c r="AH1175" s="16">
        <v>74942.0</v>
      </c>
      <c r="AI1175" s="16">
        <v>0.0</v>
      </c>
      <c r="AJ1175" s="16">
        <v>0.0</v>
      </c>
      <c r="AK1175" s="16">
        <v>0.0</v>
      </c>
      <c r="AL1175" s="16">
        <v>60006.0</v>
      </c>
      <c r="AM1175" s="16">
        <v>0.0</v>
      </c>
      <c r="AN1175" s="16">
        <v>0.0</v>
      </c>
      <c r="AO1175" s="16">
        <v>0.0</v>
      </c>
      <c r="AP1175" s="16">
        <v>29604.0</v>
      </c>
      <c r="AQ1175" s="16">
        <v>0.0</v>
      </c>
      <c r="AR1175" s="16">
        <v>0.0</v>
      </c>
      <c r="AS1175" s="16">
        <v>0.0</v>
      </c>
      <c r="AT1175" s="16">
        <v>44894.0</v>
      </c>
      <c r="AU1175" s="16">
        <v>0.0</v>
      </c>
      <c r="AV1175" s="16">
        <v>0.0</v>
      </c>
      <c r="AW1175" s="16">
        <v>0.0</v>
      </c>
      <c r="AX1175" s="16">
        <v>64034.0</v>
      </c>
      <c r="AY1175" s="16">
        <v>0.0</v>
      </c>
      <c r="AZ1175" s="16">
        <v>0.0</v>
      </c>
      <c r="BA1175" s="16">
        <v>0.0</v>
      </c>
      <c r="BB1175" s="16">
        <v>6084.0</v>
      </c>
      <c r="BC1175" s="16">
        <v>0.0</v>
      </c>
      <c r="BD1175" s="16">
        <v>0.0</v>
      </c>
      <c r="BE1175" s="16">
        <v>1.0</v>
      </c>
      <c r="BF1175" s="16">
        <v>1180040.0</v>
      </c>
      <c r="BG1175" s="16">
        <v>0.0</v>
      </c>
      <c r="BH1175" s="16">
        <v>0.0</v>
      </c>
      <c r="BI1175" s="16">
        <v>0.0</v>
      </c>
      <c r="BJ1175" s="16">
        <v>912.0</v>
      </c>
      <c r="BK1175" s="16">
        <v>0.0</v>
      </c>
      <c r="BL1175" s="16">
        <v>0.0</v>
      </c>
      <c r="BM1175" s="16">
        <v>0.0</v>
      </c>
      <c r="BN1175" s="16">
        <v>91094.0</v>
      </c>
      <c r="BO1175" s="16">
        <v>0.0</v>
      </c>
      <c r="BP1175" s="16">
        <v>0.0</v>
      </c>
      <c r="BQ1175" s="16">
        <v>0.0</v>
      </c>
      <c r="BR1175" s="16">
        <v>62490.0</v>
      </c>
      <c r="BS1175" s="16">
        <v>0.0</v>
      </c>
      <c r="BT1175" s="16">
        <v>0.0</v>
      </c>
    </row>
    <row r="1176">
      <c r="A1176" s="14" t="s">
        <v>9034</v>
      </c>
      <c r="B1176" s="16">
        <v>11.0</v>
      </c>
      <c r="C1176" s="16">
        <v>4091611.0</v>
      </c>
      <c r="D1176" s="14" t="s">
        <v>9035</v>
      </c>
      <c r="E1176" s="14" t="s">
        <v>2622</v>
      </c>
      <c r="F1176" s="14" t="s">
        <v>2631</v>
      </c>
      <c r="G1176" s="14" t="s">
        <v>6733</v>
      </c>
      <c r="H1176" s="14" t="s">
        <v>21</v>
      </c>
      <c r="I1176" s="14" t="s">
        <v>2978</v>
      </c>
      <c r="J1176" s="14" t="s">
        <v>4845</v>
      </c>
      <c r="K1176" s="14" t="s">
        <v>9036</v>
      </c>
      <c r="L1176" s="14" t="s">
        <v>9036</v>
      </c>
      <c r="M1176" s="14" t="s">
        <v>9037</v>
      </c>
      <c r="N1176" s="14" t="s">
        <v>409</v>
      </c>
      <c r="P1176" s="17"/>
      <c r="Q1176" s="17"/>
      <c r="R1176" s="16">
        <v>1.0</v>
      </c>
      <c r="S1176" s="16">
        <v>1614100.0</v>
      </c>
      <c r="T1176" s="18">
        <v>6.2E-7</v>
      </c>
      <c r="U1176" s="16">
        <v>0.0</v>
      </c>
      <c r="V1176" s="16">
        <v>0.0</v>
      </c>
      <c r="W1176" s="14" t="s">
        <v>2978</v>
      </c>
      <c r="X1176" s="17"/>
      <c r="Y1176" s="17"/>
      <c r="Z1176" s="16">
        <v>23.3</v>
      </c>
      <c r="AA1176" s="16">
        <v>0.3</v>
      </c>
      <c r="AB1176" s="16">
        <v>0.02</v>
      </c>
      <c r="AC1176" s="16">
        <v>0.03</v>
      </c>
      <c r="AD1176" s="16">
        <v>7.13</v>
      </c>
      <c r="AE1176" s="17"/>
      <c r="AF1176" s="17"/>
      <c r="AG1176" s="16">
        <v>0.0</v>
      </c>
      <c r="AH1176" s="16">
        <v>74930.0</v>
      </c>
      <c r="AI1176" s="16">
        <v>0.0</v>
      </c>
      <c r="AJ1176" s="16">
        <v>0.0</v>
      </c>
      <c r="AK1176" s="16">
        <v>0.0</v>
      </c>
      <c r="AL1176" s="16">
        <v>60008.0</v>
      </c>
      <c r="AM1176" s="16">
        <v>0.0</v>
      </c>
      <c r="AN1176" s="16">
        <v>0.0</v>
      </c>
      <c r="AO1176" s="16">
        <v>0.0</v>
      </c>
      <c r="AP1176" s="16">
        <v>29608.0</v>
      </c>
      <c r="AQ1176" s="16">
        <v>0.0</v>
      </c>
      <c r="AR1176" s="16">
        <v>0.0</v>
      </c>
      <c r="AS1176" s="16">
        <v>0.0</v>
      </c>
      <c r="AT1176" s="16">
        <v>44896.0</v>
      </c>
      <c r="AU1176" s="16">
        <v>0.0</v>
      </c>
      <c r="AV1176" s="16">
        <v>0.0</v>
      </c>
      <c r="AW1176" s="16">
        <v>0.0</v>
      </c>
      <c r="AX1176" s="16">
        <v>64048.0</v>
      </c>
      <c r="AY1176" s="16">
        <v>0.0</v>
      </c>
      <c r="AZ1176" s="16">
        <v>0.0</v>
      </c>
      <c r="BA1176" s="16">
        <v>0.0</v>
      </c>
      <c r="BB1176" s="16">
        <v>6084.0</v>
      </c>
      <c r="BC1176" s="16">
        <v>0.0</v>
      </c>
      <c r="BD1176" s="16">
        <v>0.0</v>
      </c>
      <c r="BE1176" s="16">
        <v>1.0</v>
      </c>
      <c r="BF1176" s="16">
        <v>1180046.0</v>
      </c>
      <c r="BG1176" s="16">
        <v>0.0</v>
      </c>
      <c r="BH1176" s="16">
        <v>0.0</v>
      </c>
      <c r="BI1176" s="16">
        <v>0.0</v>
      </c>
      <c r="BJ1176" s="16">
        <v>912.0</v>
      </c>
      <c r="BK1176" s="16">
        <v>0.0</v>
      </c>
      <c r="BL1176" s="16">
        <v>0.0</v>
      </c>
      <c r="BM1176" s="16">
        <v>0.0</v>
      </c>
      <c r="BN1176" s="16">
        <v>91088.0</v>
      </c>
      <c r="BO1176" s="16">
        <v>0.0</v>
      </c>
      <c r="BP1176" s="16">
        <v>0.0</v>
      </c>
      <c r="BQ1176" s="16">
        <v>0.0</v>
      </c>
      <c r="BR1176" s="16">
        <v>62480.0</v>
      </c>
      <c r="BS1176" s="16">
        <v>0.0</v>
      </c>
      <c r="BT1176" s="16">
        <v>0.0</v>
      </c>
    </row>
    <row r="1177">
      <c r="A1177" s="14" t="s">
        <v>9038</v>
      </c>
      <c r="B1177" s="16">
        <v>11.0</v>
      </c>
      <c r="C1177" s="16">
        <v>4091660.0</v>
      </c>
      <c r="D1177" s="14" t="s">
        <v>9039</v>
      </c>
      <c r="E1177" s="14" t="s">
        <v>2630</v>
      </c>
      <c r="F1177" s="14" t="s">
        <v>2622</v>
      </c>
      <c r="G1177" s="14" t="s">
        <v>6733</v>
      </c>
      <c r="H1177" s="14" t="s">
        <v>21</v>
      </c>
      <c r="I1177" s="14" t="s">
        <v>2978</v>
      </c>
      <c r="J1177" s="14" t="s">
        <v>4845</v>
      </c>
      <c r="K1177" s="14" t="s">
        <v>9040</v>
      </c>
      <c r="L1177" s="14" t="s">
        <v>9040</v>
      </c>
      <c r="M1177" s="14" t="s">
        <v>9041</v>
      </c>
      <c r="N1177" s="14" t="s">
        <v>4848</v>
      </c>
      <c r="P1177" s="17"/>
      <c r="Q1177" s="17"/>
      <c r="R1177" s="16">
        <v>1.0</v>
      </c>
      <c r="S1177" s="16">
        <v>1614100.0</v>
      </c>
      <c r="T1177" s="18">
        <v>6.2E-7</v>
      </c>
      <c r="U1177" s="16">
        <v>0.0</v>
      </c>
      <c r="V1177" s="16">
        <v>0.0</v>
      </c>
      <c r="W1177" s="14" t="s">
        <v>2978</v>
      </c>
      <c r="X1177" s="17"/>
      <c r="Y1177" s="17"/>
      <c r="Z1177" s="16">
        <v>10.5</v>
      </c>
      <c r="AA1177" s="16">
        <v>0.162</v>
      </c>
      <c r="AB1177" s="16">
        <v>0.0</v>
      </c>
      <c r="AC1177" s="16">
        <v>0.01</v>
      </c>
      <c r="AD1177" s="16">
        <v>2.35</v>
      </c>
      <c r="AE1177" s="17"/>
      <c r="AF1177" s="17"/>
      <c r="AG1177" s="16">
        <v>0.0</v>
      </c>
      <c r="AH1177" s="16">
        <v>74924.0</v>
      </c>
      <c r="AI1177" s="16">
        <v>0.0</v>
      </c>
      <c r="AJ1177" s="16">
        <v>0.0</v>
      </c>
      <c r="AK1177" s="16">
        <v>0.0</v>
      </c>
      <c r="AL1177" s="16">
        <v>60012.0</v>
      </c>
      <c r="AM1177" s="16">
        <v>0.0</v>
      </c>
      <c r="AN1177" s="16">
        <v>0.0</v>
      </c>
      <c r="AO1177" s="16">
        <v>0.0</v>
      </c>
      <c r="AP1177" s="16">
        <v>29608.0</v>
      </c>
      <c r="AQ1177" s="16">
        <v>0.0</v>
      </c>
      <c r="AR1177" s="16">
        <v>0.0</v>
      </c>
      <c r="AS1177" s="16">
        <v>0.0</v>
      </c>
      <c r="AT1177" s="16">
        <v>44894.0</v>
      </c>
      <c r="AU1177" s="16">
        <v>0.0</v>
      </c>
      <c r="AV1177" s="16">
        <v>0.0</v>
      </c>
      <c r="AW1177" s="16">
        <v>0.0</v>
      </c>
      <c r="AX1177" s="16">
        <v>64044.0</v>
      </c>
      <c r="AY1177" s="16">
        <v>0.0</v>
      </c>
      <c r="AZ1177" s="16">
        <v>0.0</v>
      </c>
      <c r="BA1177" s="16">
        <v>0.0</v>
      </c>
      <c r="BB1177" s="16">
        <v>6084.0</v>
      </c>
      <c r="BC1177" s="16">
        <v>0.0</v>
      </c>
      <c r="BD1177" s="16">
        <v>0.0</v>
      </c>
      <c r="BE1177" s="16">
        <v>1.0</v>
      </c>
      <c r="BF1177" s="16">
        <v>1180044.0</v>
      </c>
      <c r="BG1177" s="16">
        <v>0.0</v>
      </c>
      <c r="BH1177" s="16">
        <v>0.0</v>
      </c>
      <c r="BI1177" s="16">
        <v>0.0</v>
      </c>
      <c r="BJ1177" s="16">
        <v>912.0</v>
      </c>
      <c r="BK1177" s="16">
        <v>0.0</v>
      </c>
      <c r="BL1177" s="16">
        <v>0.0</v>
      </c>
      <c r="BM1177" s="16">
        <v>0.0</v>
      </c>
      <c r="BN1177" s="16">
        <v>91096.0</v>
      </c>
      <c r="BO1177" s="16">
        <v>0.0</v>
      </c>
      <c r="BP1177" s="16">
        <v>0.0</v>
      </c>
      <c r="BQ1177" s="16">
        <v>0.0</v>
      </c>
      <c r="BR1177" s="16">
        <v>62482.0</v>
      </c>
      <c r="BS1177" s="16">
        <v>0.0</v>
      </c>
      <c r="BT1177" s="16">
        <v>0.0</v>
      </c>
    </row>
    <row r="1178">
      <c r="A1178" s="14" t="s">
        <v>9042</v>
      </c>
      <c r="B1178" s="16">
        <v>11.0</v>
      </c>
      <c r="C1178" s="16">
        <v>4091382.0</v>
      </c>
      <c r="D1178" s="14" t="s">
        <v>9043</v>
      </c>
      <c r="E1178" s="14" t="s">
        <v>2622</v>
      </c>
      <c r="F1178" s="14" t="s">
        <v>2631</v>
      </c>
      <c r="G1178" s="14" t="s">
        <v>6733</v>
      </c>
      <c r="H1178" s="14" t="s">
        <v>21</v>
      </c>
      <c r="I1178" s="14" t="s">
        <v>2978</v>
      </c>
      <c r="J1178" s="14" t="s">
        <v>4845</v>
      </c>
      <c r="K1178" s="14" t="s">
        <v>9044</v>
      </c>
      <c r="L1178" s="14" t="s">
        <v>9044</v>
      </c>
      <c r="M1178" s="14" t="s">
        <v>9045</v>
      </c>
      <c r="N1178" s="14" t="s">
        <v>409</v>
      </c>
      <c r="P1178" s="17"/>
      <c r="Q1178" s="17"/>
      <c r="R1178" s="16">
        <v>1.0</v>
      </c>
      <c r="S1178" s="16">
        <v>1614102.0</v>
      </c>
      <c r="T1178" s="18">
        <v>6.2E-7</v>
      </c>
      <c r="U1178" s="16">
        <v>0.0</v>
      </c>
      <c r="V1178" s="16">
        <v>0.0</v>
      </c>
      <c r="W1178" s="14" t="s">
        <v>7141</v>
      </c>
      <c r="X1178" s="17"/>
      <c r="Y1178" s="17"/>
      <c r="Z1178" s="16">
        <v>4.75</v>
      </c>
      <c r="AA1178" s="17"/>
      <c r="AB1178" s="16">
        <v>0.0</v>
      </c>
      <c r="AC1178" s="16">
        <v>0.0</v>
      </c>
      <c r="AD1178" s="16">
        <v>1.04</v>
      </c>
      <c r="AE1178" s="16">
        <v>1.0</v>
      </c>
      <c r="AF1178" s="16">
        <v>0.02</v>
      </c>
      <c r="AG1178" s="16">
        <v>0.0</v>
      </c>
      <c r="AH1178" s="16">
        <v>74940.0</v>
      </c>
      <c r="AI1178" s="16">
        <v>0.0</v>
      </c>
      <c r="AJ1178" s="16">
        <v>0.0</v>
      </c>
      <c r="AK1178" s="16">
        <v>0.0</v>
      </c>
      <c r="AL1178" s="16">
        <v>60012.0</v>
      </c>
      <c r="AM1178" s="16">
        <v>0.0</v>
      </c>
      <c r="AN1178" s="16">
        <v>0.0</v>
      </c>
      <c r="AO1178" s="16">
        <v>0.0</v>
      </c>
      <c r="AP1178" s="16">
        <v>29604.0</v>
      </c>
      <c r="AQ1178" s="16">
        <v>0.0</v>
      </c>
      <c r="AR1178" s="16">
        <v>0.0</v>
      </c>
      <c r="AS1178" s="16">
        <v>0.0</v>
      </c>
      <c r="AT1178" s="16">
        <v>44892.0</v>
      </c>
      <c r="AU1178" s="16">
        <v>0.0</v>
      </c>
      <c r="AV1178" s="16">
        <v>0.0</v>
      </c>
      <c r="AW1178" s="16">
        <v>0.0</v>
      </c>
      <c r="AX1178" s="16">
        <v>64030.0</v>
      </c>
      <c r="AY1178" s="16">
        <v>0.0</v>
      </c>
      <c r="AZ1178" s="16">
        <v>0.0</v>
      </c>
      <c r="BA1178" s="16">
        <v>0.0</v>
      </c>
      <c r="BB1178" s="16">
        <v>6084.0</v>
      </c>
      <c r="BC1178" s="16">
        <v>0.0</v>
      </c>
      <c r="BD1178" s="16">
        <v>0.0</v>
      </c>
      <c r="BE1178" s="16">
        <v>1.0</v>
      </c>
      <c r="BF1178" s="16">
        <v>1180052.0</v>
      </c>
      <c r="BG1178" s="16">
        <v>0.0</v>
      </c>
      <c r="BH1178" s="16">
        <v>0.0</v>
      </c>
      <c r="BI1178" s="16">
        <v>0.0</v>
      </c>
      <c r="BJ1178" s="16">
        <v>912.0</v>
      </c>
      <c r="BK1178" s="16">
        <v>0.0</v>
      </c>
      <c r="BL1178" s="16">
        <v>0.0</v>
      </c>
      <c r="BM1178" s="16">
        <v>0.0</v>
      </c>
      <c r="BN1178" s="16">
        <v>91090.0</v>
      </c>
      <c r="BO1178" s="16">
        <v>0.0</v>
      </c>
      <c r="BP1178" s="16">
        <v>0.0</v>
      </c>
      <c r="BQ1178" s="16">
        <v>0.0</v>
      </c>
      <c r="BR1178" s="16">
        <v>62486.0</v>
      </c>
      <c r="BS1178" s="16">
        <v>0.0</v>
      </c>
      <c r="BT1178" s="16">
        <v>0.0</v>
      </c>
    </row>
    <row r="1179">
      <c r="A1179" s="14" t="s">
        <v>9046</v>
      </c>
      <c r="B1179" s="16">
        <v>11.0</v>
      </c>
      <c r="C1179" s="16">
        <v>4070186.0</v>
      </c>
      <c r="D1179" s="17"/>
      <c r="E1179" s="14" t="s">
        <v>2631</v>
      </c>
      <c r="F1179" s="14" t="s">
        <v>8675</v>
      </c>
      <c r="G1179" s="14" t="s">
        <v>5166</v>
      </c>
      <c r="H1179" s="14" t="s">
        <v>2978</v>
      </c>
      <c r="I1179" s="14" t="s">
        <v>21</v>
      </c>
      <c r="J1179" s="14" t="s">
        <v>4845</v>
      </c>
      <c r="K1179" s="14" t="s">
        <v>9047</v>
      </c>
      <c r="L1179" s="14" t="s">
        <v>9047</v>
      </c>
      <c r="M1179" s="14" t="s">
        <v>9048</v>
      </c>
      <c r="N1179" s="14" t="s">
        <v>5335</v>
      </c>
      <c r="P1179" s="17"/>
      <c r="Q1179" s="17"/>
      <c r="R1179" s="16">
        <v>1.0</v>
      </c>
      <c r="S1179" s="16">
        <v>1614104.0</v>
      </c>
      <c r="T1179" s="18">
        <v>6.2E-7</v>
      </c>
      <c r="U1179" s="16">
        <v>0.0</v>
      </c>
      <c r="V1179" s="16">
        <v>0.0</v>
      </c>
      <c r="W1179" s="14" t="s">
        <v>2978</v>
      </c>
      <c r="X1179" s="17"/>
      <c r="Y1179" s="17"/>
      <c r="Z1179" s="16">
        <v>32.0</v>
      </c>
      <c r="AA1179" s="17"/>
      <c r="AB1179" s="16">
        <v>0.0</v>
      </c>
      <c r="AC1179" s="16">
        <v>-0.03</v>
      </c>
      <c r="AD1179" s="16">
        <v>-0.005</v>
      </c>
      <c r="AE1179" s="17"/>
      <c r="AF1179" s="17"/>
      <c r="AG1179" s="16">
        <v>0.0</v>
      </c>
      <c r="AH1179" s="16">
        <v>75052.0</v>
      </c>
      <c r="AI1179" s="16">
        <v>0.0</v>
      </c>
      <c r="AJ1179" s="16">
        <v>0.0</v>
      </c>
      <c r="AK1179" s="16">
        <v>0.0</v>
      </c>
      <c r="AL1179" s="16">
        <v>60024.0</v>
      </c>
      <c r="AM1179" s="16">
        <v>0.0</v>
      </c>
      <c r="AN1179" s="16">
        <v>0.0</v>
      </c>
      <c r="AO1179" s="16">
        <v>0.0</v>
      </c>
      <c r="AP1179" s="16">
        <v>29608.0</v>
      </c>
      <c r="AQ1179" s="16">
        <v>0.0</v>
      </c>
      <c r="AR1179" s="16">
        <v>0.0</v>
      </c>
      <c r="AS1179" s="16">
        <v>0.0</v>
      </c>
      <c r="AT1179" s="16">
        <v>44878.0</v>
      </c>
      <c r="AU1179" s="16">
        <v>0.0</v>
      </c>
      <c r="AV1179" s="16">
        <v>0.0</v>
      </c>
      <c r="AW1179" s="16">
        <v>0.0</v>
      </c>
      <c r="AX1179" s="16">
        <v>64044.0</v>
      </c>
      <c r="AY1179" s="16">
        <v>0.0</v>
      </c>
      <c r="AZ1179" s="16">
        <v>0.0</v>
      </c>
      <c r="BA1179" s="16">
        <v>0.0</v>
      </c>
      <c r="BB1179" s="16">
        <v>5986.0</v>
      </c>
      <c r="BC1179" s="16">
        <v>0.0</v>
      </c>
      <c r="BD1179" s="16">
        <v>0.0</v>
      </c>
      <c r="BE1179" s="16">
        <v>1.0</v>
      </c>
      <c r="BF1179" s="16">
        <v>1180034.0</v>
      </c>
      <c r="BG1179" s="16">
        <v>0.0</v>
      </c>
      <c r="BH1179" s="16">
        <v>0.0</v>
      </c>
      <c r="BI1179" s="16">
        <v>0.0</v>
      </c>
      <c r="BJ1179" s="16">
        <v>912.0</v>
      </c>
      <c r="BK1179" s="16">
        <v>0.0</v>
      </c>
      <c r="BL1179" s="16">
        <v>0.0</v>
      </c>
      <c r="BM1179" s="16">
        <v>0.0</v>
      </c>
      <c r="BN1179" s="16">
        <v>91066.0</v>
      </c>
      <c r="BO1179" s="16">
        <v>0.0</v>
      </c>
      <c r="BP1179" s="16">
        <v>0.0</v>
      </c>
      <c r="BQ1179" s="16">
        <v>0.0</v>
      </c>
      <c r="BR1179" s="16">
        <v>62500.0</v>
      </c>
      <c r="BS1179" s="16">
        <v>0.0</v>
      </c>
      <c r="BT1179" s="16">
        <v>0.0</v>
      </c>
    </row>
    <row r="1180">
      <c r="A1180" s="14" t="s">
        <v>9049</v>
      </c>
      <c r="B1180" s="16">
        <v>11.0</v>
      </c>
      <c r="C1180" s="16">
        <v>4082205.0</v>
      </c>
      <c r="D1180" s="17"/>
      <c r="E1180" s="14" t="s">
        <v>2631</v>
      </c>
      <c r="F1180" s="14" t="s">
        <v>2630</v>
      </c>
      <c r="G1180" s="14" t="s">
        <v>5166</v>
      </c>
      <c r="H1180" s="14" t="s">
        <v>2978</v>
      </c>
      <c r="I1180" s="14" t="s">
        <v>21</v>
      </c>
      <c r="J1180" s="14" t="s">
        <v>4845</v>
      </c>
      <c r="K1180" s="14" t="s">
        <v>9050</v>
      </c>
      <c r="L1180" s="14" t="s">
        <v>9050</v>
      </c>
      <c r="M1180" s="14" t="s">
        <v>9051</v>
      </c>
      <c r="N1180" s="14" t="s">
        <v>409</v>
      </c>
      <c r="P1180" s="17"/>
      <c r="Q1180" s="17"/>
      <c r="R1180" s="16">
        <v>1.0</v>
      </c>
      <c r="S1180" s="16">
        <v>1614104.0</v>
      </c>
      <c r="T1180" s="18">
        <v>6.2E-7</v>
      </c>
      <c r="U1180" s="16">
        <v>0.0</v>
      </c>
      <c r="V1180" s="16">
        <v>0.0</v>
      </c>
      <c r="W1180" s="14" t="s">
        <v>2978</v>
      </c>
      <c r="X1180" s="17"/>
      <c r="Y1180" s="17"/>
      <c r="Z1180" s="16">
        <v>28.7</v>
      </c>
      <c r="AA1180" s="17"/>
      <c r="AB1180" s="16">
        <v>0.0</v>
      </c>
      <c r="AC1180" s="16">
        <v>-0.01</v>
      </c>
      <c r="AD1180" s="16">
        <v>8.8</v>
      </c>
      <c r="AE1180" s="16">
        <v>0.03</v>
      </c>
      <c r="AF1180" s="16">
        <v>0.712</v>
      </c>
      <c r="AG1180" s="16">
        <v>0.0</v>
      </c>
      <c r="AH1180" s="16">
        <v>75032.0</v>
      </c>
      <c r="AI1180" s="16">
        <v>0.0</v>
      </c>
      <c r="AJ1180" s="16">
        <v>0.0</v>
      </c>
      <c r="AK1180" s="16">
        <v>0.0</v>
      </c>
      <c r="AL1180" s="16">
        <v>60026.0</v>
      </c>
      <c r="AM1180" s="16">
        <v>0.0</v>
      </c>
      <c r="AN1180" s="16">
        <v>0.0</v>
      </c>
      <c r="AO1180" s="16">
        <v>0.0</v>
      </c>
      <c r="AP1180" s="16">
        <v>29608.0</v>
      </c>
      <c r="AQ1180" s="16">
        <v>0.0</v>
      </c>
      <c r="AR1180" s="16">
        <v>0.0</v>
      </c>
      <c r="AS1180" s="16">
        <v>0.0</v>
      </c>
      <c r="AT1180" s="16">
        <v>44880.0</v>
      </c>
      <c r="AU1180" s="16">
        <v>0.0</v>
      </c>
      <c r="AV1180" s="16">
        <v>0.0</v>
      </c>
      <c r="AW1180" s="16">
        <v>0.0</v>
      </c>
      <c r="AX1180" s="16">
        <v>64040.0</v>
      </c>
      <c r="AY1180" s="16">
        <v>0.0</v>
      </c>
      <c r="AZ1180" s="16">
        <v>0.0</v>
      </c>
      <c r="BA1180" s="16">
        <v>0.0</v>
      </c>
      <c r="BB1180" s="16">
        <v>5992.0</v>
      </c>
      <c r="BC1180" s="16">
        <v>0.0</v>
      </c>
      <c r="BD1180" s="16">
        <v>0.0</v>
      </c>
      <c r="BE1180" s="16">
        <v>1.0</v>
      </c>
      <c r="BF1180" s="16">
        <v>1180038.0</v>
      </c>
      <c r="BG1180" s="16">
        <v>0.0</v>
      </c>
      <c r="BH1180" s="16">
        <v>0.0</v>
      </c>
      <c r="BI1180" s="16">
        <v>0.0</v>
      </c>
      <c r="BJ1180" s="16">
        <v>912.0</v>
      </c>
      <c r="BK1180" s="16">
        <v>0.0</v>
      </c>
      <c r="BL1180" s="16">
        <v>0.0</v>
      </c>
      <c r="BM1180" s="16">
        <v>0.0</v>
      </c>
      <c r="BN1180" s="16">
        <v>91076.0</v>
      </c>
      <c r="BO1180" s="16">
        <v>0.0</v>
      </c>
      <c r="BP1180" s="16">
        <v>0.0</v>
      </c>
      <c r="BQ1180" s="16">
        <v>0.0</v>
      </c>
      <c r="BR1180" s="16">
        <v>62500.0</v>
      </c>
      <c r="BS1180" s="16">
        <v>0.0</v>
      </c>
      <c r="BT1180" s="16">
        <v>0.0</v>
      </c>
    </row>
    <row r="1181">
      <c r="A1181" s="14" t="s">
        <v>9052</v>
      </c>
      <c r="B1181" s="16">
        <v>11.0</v>
      </c>
      <c r="C1181" s="16">
        <v>4082205.0</v>
      </c>
      <c r="D1181" s="17"/>
      <c r="E1181" s="14" t="s">
        <v>2631</v>
      </c>
      <c r="F1181" s="14" t="s">
        <v>2622</v>
      </c>
      <c r="G1181" s="14" t="s">
        <v>5166</v>
      </c>
      <c r="H1181" s="14" t="s">
        <v>2978</v>
      </c>
      <c r="I1181" s="14" t="s">
        <v>21</v>
      </c>
      <c r="J1181" s="14" t="s">
        <v>4845</v>
      </c>
      <c r="K1181" s="14" t="s">
        <v>9053</v>
      </c>
      <c r="L1181" s="14" t="s">
        <v>9053</v>
      </c>
      <c r="M1181" s="14" t="s">
        <v>9054</v>
      </c>
      <c r="N1181" s="14" t="s">
        <v>409</v>
      </c>
      <c r="P1181" s="17"/>
      <c r="Q1181" s="17"/>
      <c r="R1181" s="16">
        <v>1.0</v>
      </c>
      <c r="S1181" s="16">
        <v>1614104.0</v>
      </c>
      <c r="T1181" s="18">
        <v>6.2E-7</v>
      </c>
      <c r="U1181" s="16">
        <v>0.0</v>
      </c>
      <c r="V1181" s="16">
        <v>0.0</v>
      </c>
      <c r="W1181" s="14" t="s">
        <v>2978</v>
      </c>
      <c r="X1181" s="17"/>
      <c r="Y1181" s="17"/>
      <c r="Z1181" s="16">
        <v>29.1</v>
      </c>
      <c r="AA1181" s="16">
        <v>0.241</v>
      </c>
      <c r="AB1181" s="16">
        <v>0.0</v>
      </c>
      <c r="AC1181" s="16">
        <v>0.0</v>
      </c>
      <c r="AD1181" s="16">
        <v>8.8</v>
      </c>
      <c r="AE1181" s="16">
        <v>0.01</v>
      </c>
      <c r="AF1181" s="16">
        <v>0.541</v>
      </c>
      <c r="AG1181" s="16">
        <v>0.0</v>
      </c>
      <c r="AH1181" s="16">
        <v>75032.0</v>
      </c>
      <c r="AI1181" s="16">
        <v>0.0</v>
      </c>
      <c r="AJ1181" s="16">
        <v>0.0</v>
      </c>
      <c r="AK1181" s="16">
        <v>0.0</v>
      </c>
      <c r="AL1181" s="16">
        <v>60026.0</v>
      </c>
      <c r="AM1181" s="16">
        <v>0.0</v>
      </c>
      <c r="AN1181" s="16">
        <v>0.0</v>
      </c>
      <c r="AO1181" s="16">
        <v>0.0</v>
      </c>
      <c r="AP1181" s="16">
        <v>29608.0</v>
      </c>
      <c r="AQ1181" s="16">
        <v>0.0</v>
      </c>
      <c r="AR1181" s="16">
        <v>0.0</v>
      </c>
      <c r="AS1181" s="16">
        <v>0.0</v>
      </c>
      <c r="AT1181" s="16">
        <v>44880.0</v>
      </c>
      <c r="AU1181" s="16">
        <v>0.0</v>
      </c>
      <c r="AV1181" s="16">
        <v>0.0</v>
      </c>
      <c r="AW1181" s="16">
        <v>0.0</v>
      </c>
      <c r="AX1181" s="16">
        <v>64040.0</v>
      </c>
      <c r="AY1181" s="16">
        <v>0.0</v>
      </c>
      <c r="AZ1181" s="16">
        <v>0.0</v>
      </c>
      <c r="BA1181" s="16">
        <v>0.0</v>
      </c>
      <c r="BB1181" s="16">
        <v>5992.0</v>
      </c>
      <c r="BC1181" s="16">
        <v>0.0</v>
      </c>
      <c r="BD1181" s="16">
        <v>0.0</v>
      </c>
      <c r="BE1181" s="16">
        <v>1.0</v>
      </c>
      <c r="BF1181" s="16">
        <v>1180038.0</v>
      </c>
      <c r="BG1181" s="16">
        <v>0.0</v>
      </c>
      <c r="BH1181" s="16">
        <v>0.0</v>
      </c>
      <c r="BI1181" s="16">
        <v>0.0</v>
      </c>
      <c r="BJ1181" s="16">
        <v>912.0</v>
      </c>
      <c r="BK1181" s="16">
        <v>0.0</v>
      </c>
      <c r="BL1181" s="16">
        <v>0.0</v>
      </c>
      <c r="BM1181" s="16">
        <v>0.0</v>
      </c>
      <c r="BN1181" s="16">
        <v>91076.0</v>
      </c>
      <c r="BO1181" s="16">
        <v>0.0</v>
      </c>
      <c r="BP1181" s="16">
        <v>0.0</v>
      </c>
      <c r="BQ1181" s="16">
        <v>0.0</v>
      </c>
      <c r="BR1181" s="16">
        <v>62500.0</v>
      </c>
      <c r="BS1181" s="16">
        <v>0.0</v>
      </c>
      <c r="BT1181" s="16">
        <v>0.0</v>
      </c>
    </row>
    <row r="1182">
      <c r="A1182" s="14" t="s">
        <v>9055</v>
      </c>
      <c r="B1182" s="16">
        <v>11.0</v>
      </c>
      <c r="C1182" s="16">
        <v>4091526.0</v>
      </c>
      <c r="D1182" s="14" t="s">
        <v>9056</v>
      </c>
      <c r="E1182" s="14" t="s">
        <v>2622</v>
      </c>
      <c r="F1182" s="14" t="s">
        <v>2621</v>
      </c>
      <c r="G1182" s="14" t="s">
        <v>6733</v>
      </c>
      <c r="H1182" s="14" t="s">
        <v>21</v>
      </c>
      <c r="I1182" s="14" t="s">
        <v>2978</v>
      </c>
      <c r="J1182" s="14" t="s">
        <v>4845</v>
      </c>
      <c r="K1182" s="14" t="s">
        <v>9057</v>
      </c>
      <c r="L1182" s="14" t="s">
        <v>9057</v>
      </c>
      <c r="M1182" s="14" t="s">
        <v>9058</v>
      </c>
      <c r="N1182" s="14" t="s">
        <v>4848</v>
      </c>
      <c r="O1182" s="14" t="s">
        <v>4878</v>
      </c>
      <c r="P1182" s="16">
        <v>2937549.0</v>
      </c>
      <c r="Q1182" s="17"/>
      <c r="R1182" s="16">
        <v>1.0</v>
      </c>
      <c r="S1182" s="16">
        <v>1614104.0</v>
      </c>
      <c r="T1182" s="18">
        <v>6.2E-7</v>
      </c>
      <c r="U1182" s="16">
        <v>0.0</v>
      </c>
      <c r="V1182" s="16">
        <v>0.0</v>
      </c>
      <c r="W1182" s="14" t="s">
        <v>2978</v>
      </c>
      <c r="X1182" s="17"/>
      <c r="Y1182" s="17"/>
      <c r="Z1182" s="16">
        <v>7.85</v>
      </c>
      <c r="AA1182" s="17"/>
      <c r="AB1182" s="16">
        <v>0.0</v>
      </c>
      <c r="AC1182" s="16">
        <v>0.0</v>
      </c>
      <c r="AD1182" s="16">
        <v>4.26</v>
      </c>
      <c r="AE1182" s="17"/>
      <c r="AF1182" s="17"/>
      <c r="AG1182" s="16">
        <v>0.0</v>
      </c>
      <c r="AH1182" s="16">
        <v>74940.0</v>
      </c>
      <c r="AI1182" s="16">
        <v>0.0</v>
      </c>
      <c r="AJ1182" s="16">
        <v>0.0</v>
      </c>
      <c r="AK1182" s="16">
        <v>0.0</v>
      </c>
      <c r="AL1182" s="16">
        <v>60010.0</v>
      </c>
      <c r="AM1182" s="16">
        <v>0.0</v>
      </c>
      <c r="AN1182" s="16">
        <v>0.0</v>
      </c>
      <c r="AO1182" s="16">
        <v>0.0</v>
      </c>
      <c r="AP1182" s="16">
        <v>29606.0</v>
      </c>
      <c r="AQ1182" s="16">
        <v>0.0</v>
      </c>
      <c r="AR1182" s="16">
        <v>0.0</v>
      </c>
      <c r="AS1182" s="16">
        <v>0.0</v>
      </c>
      <c r="AT1182" s="16">
        <v>44884.0</v>
      </c>
      <c r="AU1182" s="16">
        <v>0.0</v>
      </c>
      <c r="AV1182" s="16">
        <v>0.0</v>
      </c>
      <c r="AW1182" s="16">
        <v>0.0</v>
      </c>
      <c r="AX1182" s="16">
        <v>64046.0</v>
      </c>
      <c r="AY1182" s="16">
        <v>0.0</v>
      </c>
      <c r="AZ1182" s="16">
        <v>0.0</v>
      </c>
      <c r="BA1182" s="16">
        <v>0.0</v>
      </c>
      <c r="BB1182" s="16">
        <v>6082.0</v>
      </c>
      <c r="BC1182" s="16">
        <v>0.0</v>
      </c>
      <c r="BD1182" s="16">
        <v>0.0</v>
      </c>
      <c r="BE1182" s="16">
        <v>1.0</v>
      </c>
      <c r="BF1182" s="16">
        <v>1180050.0</v>
      </c>
      <c r="BG1182" s="16">
        <v>0.0</v>
      </c>
      <c r="BH1182" s="16">
        <v>0.0</v>
      </c>
      <c r="BI1182" s="16">
        <v>0.0</v>
      </c>
      <c r="BJ1182" s="16">
        <v>912.0</v>
      </c>
      <c r="BK1182" s="16">
        <v>0.0</v>
      </c>
      <c r="BL1182" s="16">
        <v>0.0</v>
      </c>
      <c r="BM1182" s="16">
        <v>0.0</v>
      </c>
      <c r="BN1182" s="16">
        <v>91086.0</v>
      </c>
      <c r="BO1182" s="16">
        <v>0.0</v>
      </c>
      <c r="BP1182" s="16">
        <v>0.0</v>
      </c>
      <c r="BQ1182" s="16">
        <v>0.0</v>
      </c>
      <c r="BR1182" s="16">
        <v>62488.0</v>
      </c>
      <c r="BS1182" s="16">
        <v>0.0</v>
      </c>
      <c r="BT1182" s="16">
        <v>0.0</v>
      </c>
    </row>
    <row r="1183">
      <c r="A1183" s="14" t="s">
        <v>9059</v>
      </c>
      <c r="B1183" s="16">
        <v>11.0</v>
      </c>
      <c r="C1183" s="16">
        <v>4059301.0</v>
      </c>
      <c r="D1183" s="17"/>
      <c r="E1183" s="14" t="s">
        <v>2622</v>
      </c>
      <c r="F1183" s="14" t="s">
        <v>2621</v>
      </c>
      <c r="G1183" s="14" t="s">
        <v>5166</v>
      </c>
      <c r="H1183" s="14" t="s">
        <v>2978</v>
      </c>
      <c r="I1183" s="14" t="s">
        <v>21</v>
      </c>
      <c r="J1183" s="14" t="s">
        <v>4845</v>
      </c>
      <c r="K1183" s="14" t="s">
        <v>9060</v>
      </c>
      <c r="L1183" s="14" t="s">
        <v>9060</v>
      </c>
      <c r="M1183" s="14" t="s">
        <v>9061</v>
      </c>
      <c r="N1183" s="14" t="s">
        <v>409</v>
      </c>
      <c r="O1183" s="14" t="s">
        <v>410</v>
      </c>
      <c r="P1183" s="16">
        <v>2922618.0</v>
      </c>
      <c r="Q1183" s="17"/>
      <c r="R1183" s="16">
        <v>1.0</v>
      </c>
      <c r="S1183" s="16">
        <v>1614106.0</v>
      </c>
      <c r="T1183" s="18">
        <v>6.2E-7</v>
      </c>
      <c r="U1183" s="16">
        <v>0.0</v>
      </c>
      <c r="V1183" s="16">
        <v>0.0</v>
      </c>
      <c r="W1183" s="14" t="s">
        <v>2978</v>
      </c>
      <c r="X1183" s="17"/>
      <c r="Y1183" s="17"/>
      <c r="Z1183" s="16">
        <v>25.6</v>
      </c>
      <c r="AA1183" s="17"/>
      <c r="AB1183" s="16">
        <v>0.0</v>
      </c>
      <c r="AC1183" s="16">
        <v>0.0</v>
      </c>
      <c r="AD1183" s="16">
        <v>8.89</v>
      </c>
      <c r="AE1183" s="16">
        <v>0.05</v>
      </c>
      <c r="AF1183" s="16">
        <v>0.566</v>
      </c>
      <c r="AG1183" s="16">
        <v>0.0</v>
      </c>
      <c r="AH1183" s="16">
        <v>75052.0</v>
      </c>
      <c r="AI1183" s="16">
        <v>0.0</v>
      </c>
      <c r="AJ1183" s="16">
        <v>0.0</v>
      </c>
      <c r="AK1183" s="16">
        <v>0.0</v>
      </c>
      <c r="AL1183" s="16">
        <v>60014.0</v>
      </c>
      <c r="AM1183" s="16">
        <v>0.0</v>
      </c>
      <c r="AN1183" s="16">
        <v>0.0</v>
      </c>
      <c r="AO1183" s="16">
        <v>0.0</v>
      </c>
      <c r="AP1183" s="16">
        <v>29608.0</v>
      </c>
      <c r="AQ1183" s="16">
        <v>0.0</v>
      </c>
      <c r="AR1183" s="16">
        <v>0.0</v>
      </c>
      <c r="AS1183" s="16">
        <v>0.0</v>
      </c>
      <c r="AT1183" s="16">
        <v>44880.0</v>
      </c>
      <c r="AU1183" s="16">
        <v>0.0</v>
      </c>
      <c r="AV1183" s="16">
        <v>0.0</v>
      </c>
      <c r="AW1183" s="16">
        <v>0.0</v>
      </c>
      <c r="AX1183" s="16">
        <v>64026.0</v>
      </c>
      <c r="AY1183" s="16">
        <v>0.0</v>
      </c>
      <c r="AZ1183" s="16">
        <v>0.0</v>
      </c>
      <c r="BA1183" s="16">
        <v>0.0</v>
      </c>
      <c r="BB1183" s="16">
        <v>6062.0</v>
      </c>
      <c r="BC1183" s="16">
        <v>0.0</v>
      </c>
      <c r="BD1183" s="16">
        <v>0.0</v>
      </c>
      <c r="BE1183" s="16">
        <v>1.0</v>
      </c>
      <c r="BF1183" s="16">
        <v>1179968.0</v>
      </c>
      <c r="BG1183" s="16">
        <v>0.0</v>
      </c>
      <c r="BH1183" s="16">
        <v>0.0</v>
      </c>
      <c r="BI1183" s="16">
        <v>0.0</v>
      </c>
      <c r="BJ1183" s="16">
        <v>912.0</v>
      </c>
      <c r="BK1183" s="16">
        <v>0.0</v>
      </c>
      <c r="BL1183" s="16">
        <v>0.0</v>
      </c>
      <c r="BM1183" s="16">
        <v>0.0</v>
      </c>
      <c r="BN1183" s="16">
        <v>91082.0</v>
      </c>
      <c r="BO1183" s="16">
        <v>0.0</v>
      </c>
      <c r="BP1183" s="16">
        <v>0.0</v>
      </c>
      <c r="BQ1183" s="16">
        <v>0.0</v>
      </c>
      <c r="BR1183" s="16">
        <v>62502.0</v>
      </c>
      <c r="BS1183" s="16">
        <v>0.0</v>
      </c>
      <c r="BT1183" s="16">
        <v>0.0</v>
      </c>
    </row>
    <row r="1184">
      <c r="A1184" s="14" t="s">
        <v>9062</v>
      </c>
      <c r="B1184" s="16">
        <v>11.0</v>
      </c>
      <c r="C1184" s="16">
        <v>4059301.0</v>
      </c>
      <c r="D1184" s="17"/>
      <c r="E1184" s="14" t="s">
        <v>2622</v>
      </c>
      <c r="F1184" s="14" t="s">
        <v>2631</v>
      </c>
      <c r="G1184" s="14" t="s">
        <v>5166</v>
      </c>
      <c r="H1184" s="14" t="s">
        <v>2978</v>
      </c>
      <c r="I1184" s="14" t="s">
        <v>21</v>
      </c>
      <c r="J1184" s="14" t="s">
        <v>4845</v>
      </c>
      <c r="K1184" s="14" t="s">
        <v>9063</v>
      </c>
      <c r="L1184" s="14" t="s">
        <v>9063</v>
      </c>
      <c r="M1184" s="14" t="s">
        <v>9064</v>
      </c>
      <c r="N1184" s="14" t="s">
        <v>409</v>
      </c>
      <c r="P1184" s="17"/>
      <c r="Q1184" s="17"/>
      <c r="R1184" s="16">
        <v>1.0</v>
      </c>
      <c r="S1184" s="16">
        <v>1614106.0</v>
      </c>
      <c r="T1184" s="18">
        <v>6.2E-7</v>
      </c>
      <c r="U1184" s="16">
        <v>0.0</v>
      </c>
      <c r="V1184" s="16">
        <v>0.0</v>
      </c>
      <c r="W1184" s="14" t="s">
        <v>2978</v>
      </c>
      <c r="X1184" s="17"/>
      <c r="Y1184" s="17"/>
      <c r="Z1184" s="16">
        <v>23.3</v>
      </c>
      <c r="AA1184" s="17"/>
      <c r="AB1184" s="16">
        <v>0.0</v>
      </c>
      <c r="AC1184" s="16">
        <v>0.01</v>
      </c>
      <c r="AD1184" s="16">
        <v>8.89</v>
      </c>
      <c r="AE1184" s="16">
        <v>0.28</v>
      </c>
      <c r="AF1184" s="16">
        <v>0.012</v>
      </c>
      <c r="AG1184" s="16">
        <v>0.0</v>
      </c>
      <c r="AH1184" s="16">
        <v>75052.0</v>
      </c>
      <c r="AI1184" s="16">
        <v>0.0</v>
      </c>
      <c r="AJ1184" s="16">
        <v>0.0</v>
      </c>
      <c r="AK1184" s="16">
        <v>0.0</v>
      </c>
      <c r="AL1184" s="16">
        <v>60014.0</v>
      </c>
      <c r="AM1184" s="16">
        <v>0.0</v>
      </c>
      <c r="AN1184" s="16">
        <v>0.0</v>
      </c>
      <c r="AO1184" s="16">
        <v>0.0</v>
      </c>
      <c r="AP1184" s="16">
        <v>29608.0</v>
      </c>
      <c r="AQ1184" s="16">
        <v>0.0</v>
      </c>
      <c r="AR1184" s="16">
        <v>0.0</v>
      </c>
      <c r="AS1184" s="16">
        <v>0.0</v>
      </c>
      <c r="AT1184" s="16">
        <v>44880.0</v>
      </c>
      <c r="AU1184" s="16">
        <v>0.0</v>
      </c>
      <c r="AV1184" s="16">
        <v>0.0</v>
      </c>
      <c r="AW1184" s="16">
        <v>0.0</v>
      </c>
      <c r="AX1184" s="16">
        <v>64026.0</v>
      </c>
      <c r="AY1184" s="16">
        <v>0.0</v>
      </c>
      <c r="AZ1184" s="16">
        <v>0.0</v>
      </c>
      <c r="BA1184" s="16">
        <v>0.0</v>
      </c>
      <c r="BB1184" s="16">
        <v>6062.0</v>
      </c>
      <c r="BC1184" s="16">
        <v>0.0</v>
      </c>
      <c r="BD1184" s="16">
        <v>0.0</v>
      </c>
      <c r="BE1184" s="16">
        <v>1.0</v>
      </c>
      <c r="BF1184" s="16">
        <v>1179968.0</v>
      </c>
      <c r="BG1184" s="16">
        <v>0.0</v>
      </c>
      <c r="BH1184" s="16">
        <v>0.0</v>
      </c>
      <c r="BI1184" s="16">
        <v>0.0</v>
      </c>
      <c r="BJ1184" s="16">
        <v>912.0</v>
      </c>
      <c r="BK1184" s="16">
        <v>0.0</v>
      </c>
      <c r="BL1184" s="16">
        <v>0.0</v>
      </c>
      <c r="BM1184" s="16">
        <v>0.0</v>
      </c>
      <c r="BN1184" s="16">
        <v>91082.0</v>
      </c>
      <c r="BO1184" s="16">
        <v>0.0</v>
      </c>
      <c r="BP1184" s="16">
        <v>0.0</v>
      </c>
      <c r="BQ1184" s="16">
        <v>0.0</v>
      </c>
      <c r="BR1184" s="16">
        <v>62502.0</v>
      </c>
      <c r="BS1184" s="16">
        <v>0.0</v>
      </c>
      <c r="BT1184" s="16">
        <v>0.0</v>
      </c>
    </row>
    <row r="1185">
      <c r="A1185" s="14" t="s">
        <v>9065</v>
      </c>
      <c r="B1185" s="16">
        <v>11.0</v>
      </c>
      <c r="C1185" s="16">
        <v>4070170.0</v>
      </c>
      <c r="D1185" s="17"/>
      <c r="E1185" s="14" t="s">
        <v>2631</v>
      </c>
      <c r="F1185" s="14" t="s">
        <v>2621</v>
      </c>
      <c r="G1185" s="14" t="s">
        <v>5166</v>
      </c>
      <c r="H1185" s="14" t="s">
        <v>2978</v>
      </c>
      <c r="I1185" s="14" t="s">
        <v>21</v>
      </c>
      <c r="J1185" s="14" t="s">
        <v>4845</v>
      </c>
      <c r="K1185" s="14" t="s">
        <v>9066</v>
      </c>
      <c r="L1185" s="14" t="s">
        <v>9066</v>
      </c>
      <c r="M1185" s="14" t="s">
        <v>9067</v>
      </c>
      <c r="N1185" s="14" t="s">
        <v>409</v>
      </c>
      <c r="P1185" s="17"/>
      <c r="Q1185" s="17"/>
      <c r="R1185" s="16">
        <v>1.0</v>
      </c>
      <c r="S1185" s="16">
        <v>1614106.0</v>
      </c>
      <c r="T1185" s="18">
        <v>6.2E-7</v>
      </c>
      <c r="U1185" s="16">
        <v>0.0</v>
      </c>
      <c r="V1185" s="16">
        <v>0.0</v>
      </c>
      <c r="W1185" s="14" t="s">
        <v>2978</v>
      </c>
      <c r="X1185" s="17"/>
      <c r="Y1185" s="17"/>
      <c r="Z1185" s="16">
        <v>28.5</v>
      </c>
      <c r="AA1185" s="17"/>
      <c r="AB1185" s="16">
        <v>0.0</v>
      </c>
      <c r="AC1185" s="16">
        <v>-0.01</v>
      </c>
      <c r="AD1185" s="16">
        <v>8.8</v>
      </c>
      <c r="AE1185" s="16">
        <v>0.0</v>
      </c>
      <c r="AF1185" s="16">
        <v>0.811</v>
      </c>
      <c r="AG1185" s="16">
        <v>0.0</v>
      </c>
      <c r="AH1185" s="16">
        <v>75038.0</v>
      </c>
      <c r="AI1185" s="16">
        <v>0.0</v>
      </c>
      <c r="AJ1185" s="16">
        <v>0.0</v>
      </c>
      <c r="AK1185" s="16">
        <v>0.0</v>
      </c>
      <c r="AL1185" s="16">
        <v>60016.0</v>
      </c>
      <c r="AM1185" s="16">
        <v>0.0</v>
      </c>
      <c r="AN1185" s="16">
        <v>0.0</v>
      </c>
      <c r="AO1185" s="16">
        <v>0.0</v>
      </c>
      <c r="AP1185" s="16">
        <v>29606.0</v>
      </c>
      <c r="AQ1185" s="16">
        <v>0.0</v>
      </c>
      <c r="AR1185" s="16">
        <v>0.0</v>
      </c>
      <c r="AS1185" s="16">
        <v>0.0</v>
      </c>
      <c r="AT1185" s="16">
        <v>44874.0</v>
      </c>
      <c r="AU1185" s="16">
        <v>0.0</v>
      </c>
      <c r="AV1185" s="16">
        <v>0.0</v>
      </c>
      <c r="AW1185" s="16">
        <v>0.0</v>
      </c>
      <c r="AX1185" s="16">
        <v>64034.0</v>
      </c>
      <c r="AY1185" s="16">
        <v>0.0</v>
      </c>
      <c r="AZ1185" s="16">
        <v>0.0</v>
      </c>
      <c r="BA1185" s="16">
        <v>0.0</v>
      </c>
      <c r="BB1185" s="16">
        <v>6020.0</v>
      </c>
      <c r="BC1185" s="16">
        <v>0.0</v>
      </c>
      <c r="BD1185" s="16">
        <v>0.0</v>
      </c>
      <c r="BE1185" s="16">
        <v>1.0</v>
      </c>
      <c r="BF1185" s="16">
        <v>1180032.0</v>
      </c>
      <c r="BG1185" s="16">
        <v>0.0</v>
      </c>
      <c r="BH1185" s="16">
        <v>0.0</v>
      </c>
      <c r="BI1185" s="16">
        <v>0.0</v>
      </c>
      <c r="BJ1185" s="16">
        <v>912.0</v>
      </c>
      <c r="BK1185" s="16">
        <v>0.0</v>
      </c>
      <c r="BL1185" s="16">
        <v>0.0</v>
      </c>
      <c r="BM1185" s="16">
        <v>0.0</v>
      </c>
      <c r="BN1185" s="16">
        <v>91066.0</v>
      </c>
      <c r="BO1185" s="16">
        <v>0.0</v>
      </c>
      <c r="BP1185" s="16">
        <v>0.0</v>
      </c>
      <c r="BQ1185" s="16">
        <v>0.0</v>
      </c>
      <c r="BR1185" s="16">
        <v>62508.0</v>
      </c>
      <c r="BS1185" s="16">
        <v>0.0</v>
      </c>
      <c r="BT1185" s="16">
        <v>0.0</v>
      </c>
    </row>
    <row r="1186">
      <c r="A1186" s="14" t="s">
        <v>9068</v>
      </c>
      <c r="B1186" s="16">
        <v>11.0</v>
      </c>
      <c r="C1186" s="16">
        <v>4074538.0</v>
      </c>
      <c r="D1186" s="17"/>
      <c r="E1186" s="14" t="s">
        <v>2631</v>
      </c>
      <c r="F1186" s="14" t="s">
        <v>2630</v>
      </c>
      <c r="G1186" s="14" t="s">
        <v>5166</v>
      </c>
      <c r="H1186" s="14" t="s">
        <v>2978</v>
      </c>
      <c r="I1186" s="14" t="s">
        <v>21</v>
      </c>
      <c r="J1186" s="14" t="s">
        <v>4845</v>
      </c>
      <c r="K1186" s="14" t="s">
        <v>9069</v>
      </c>
      <c r="L1186" s="14" t="s">
        <v>9069</v>
      </c>
      <c r="M1186" s="14" t="s">
        <v>9070</v>
      </c>
      <c r="N1186" s="14" t="s">
        <v>4848</v>
      </c>
      <c r="P1186" s="17"/>
      <c r="Q1186" s="17"/>
      <c r="R1186" s="16">
        <v>1.0</v>
      </c>
      <c r="S1186" s="16">
        <v>1614106.0</v>
      </c>
      <c r="T1186" s="18">
        <v>6.2E-7</v>
      </c>
      <c r="U1186" s="16">
        <v>0.0</v>
      </c>
      <c r="V1186" s="16">
        <v>0.0</v>
      </c>
      <c r="W1186" s="14" t="s">
        <v>2978</v>
      </c>
      <c r="X1186" s="17"/>
      <c r="Y1186" s="17"/>
      <c r="Z1186" s="16">
        <v>6.85</v>
      </c>
      <c r="AA1186" s="16">
        <v>0.26</v>
      </c>
      <c r="AB1186" s="16">
        <v>0.0</v>
      </c>
      <c r="AC1186" s="16">
        <v>0.0</v>
      </c>
      <c r="AD1186" s="16">
        <v>0.3</v>
      </c>
      <c r="AE1186" s="17"/>
      <c r="AF1186" s="17"/>
      <c r="AG1186" s="16">
        <v>0.0</v>
      </c>
      <c r="AH1186" s="16">
        <v>75046.0</v>
      </c>
      <c r="AI1186" s="16">
        <v>0.0</v>
      </c>
      <c r="AJ1186" s="16">
        <v>0.0</v>
      </c>
      <c r="AK1186" s="16">
        <v>0.0</v>
      </c>
      <c r="AL1186" s="16">
        <v>60034.0</v>
      </c>
      <c r="AM1186" s="16">
        <v>0.0</v>
      </c>
      <c r="AN1186" s="16">
        <v>0.0</v>
      </c>
      <c r="AO1186" s="16">
        <v>0.0</v>
      </c>
      <c r="AP1186" s="16">
        <v>29606.0</v>
      </c>
      <c r="AQ1186" s="16">
        <v>0.0</v>
      </c>
      <c r="AR1186" s="16">
        <v>0.0</v>
      </c>
      <c r="AS1186" s="16">
        <v>0.0</v>
      </c>
      <c r="AT1186" s="16">
        <v>44884.0</v>
      </c>
      <c r="AU1186" s="16">
        <v>0.0</v>
      </c>
      <c r="AV1186" s="16">
        <v>0.0</v>
      </c>
      <c r="AW1186" s="16">
        <v>0.0</v>
      </c>
      <c r="AX1186" s="16">
        <v>64038.0</v>
      </c>
      <c r="AY1186" s="16">
        <v>0.0</v>
      </c>
      <c r="AZ1186" s="16">
        <v>0.0</v>
      </c>
      <c r="BA1186" s="16">
        <v>0.0</v>
      </c>
      <c r="BB1186" s="16">
        <v>6006.0</v>
      </c>
      <c r="BC1186" s="16">
        <v>0.0</v>
      </c>
      <c r="BD1186" s="16">
        <v>0.0</v>
      </c>
      <c r="BE1186" s="16">
        <v>0.0</v>
      </c>
      <c r="BF1186" s="16">
        <v>1180016.0</v>
      </c>
      <c r="BG1186" s="16">
        <v>0.0</v>
      </c>
      <c r="BH1186" s="16">
        <v>0.0</v>
      </c>
      <c r="BI1186" s="16">
        <v>0.0</v>
      </c>
      <c r="BJ1186" s="16">
        <v>912.0</v>
      </c>
      <c r="BK1186" s="16">
        <v>0.0</v>
      </c>
      <c r="BL1186" s="16">
        <v>0.0</v>
      </c>
      <c r="BM1186" s="16">
        <v>1.0</v>
      </c>
      <c r="BN1186" s="16">
        <v>91070.0</v>
      </c>
      <c r="BO1186" s="16">
        <v>0.0</v>
      </c>
      <c r="BP1186" s="16">
        <v>0.0</v>
      </c>
      <c r="BQ1186" s="16">
        <v>0.0</v>
      </c>
      <c r="BR1186" s="16">
        <v>62494.0</v>
      </c>
      <c r="BS1186" s="16">
        <v>0.0</v>
      </c>
      <c r="BT1186" s="16">
        <v>0.0</v>
      </c>
    </row>
    <row r="1187">
      <c r="A1187" s="14" t="s">
        <v>9071</v>
      </c>
      <c r="B1187" s="16">
        <v>11.0</v>
      </c>
      <c r="C1187" s="16">
        <v>4023927.0</v>
      </c>
      <c r="D1187" s="14" t="s">
        <v>9072</v>
      </c>
      <c r="E1187" s="14" t="s">
        <v>2622</v>
      </c>
      <c r="F1187" s="14" t="s">
        <v>2621</v>
      </c>
      <c r="G1187" s="14" t="s">
        <v>5166</v>
      </c>
      <c r="H1187" s="14" t="s">
        <v>2978</v>
      </c>
      <c r="I1187" s="14" t="s">
        <v>21</v>
      </c>
      <c r="J1187" s="14" t="s">
        <v>4845</v>
      </c>
      <c r="K1187" s="14" t="s">
        <v>9073</v>
      </c>
      <c r="L1187" s="14" t="s">
        <v>9073</v>
      </c>
      <c r="M1187" s="14" t="s">
        <v>9074</v>
      </c>
      <c r="N1187" s="14" t="s">
        <v>409</v>
      </c>
      <c r="P1187" s="17"/>
      <c r="Q1187" s="17"/>
      <c r="R1187" s="16">
        <v>1.0</v>
      </c>
      <c r="S1187" s="16">
        <v>1614108.0</v>
      </c>
      <c r="T1187" s="18">
        <v>6.2E-7</v>
      </c>
      <c r="U1187" s="16">
        <v>0.0</v>
      </c>
      <c r="V1187" s="16">
        <v>0.0</v>
      </c>
      <c r="W1187" s="14" t="s">
        <v>2978</v>
      </c>
      <c r="X1187" s="17"/>
      <c r="Y1187" s="17"/>
      <c r="Z1187" s="16">
        <v>25.1</v>
      </c>
      <c r="AA1187" s="17"/>
      <c r="AB1187" s="16">
        <v>0.0</v>
      </c>
      <c r="AC1187" s="16">
        <v>0.0</v>
      </c>
      <c r="AD1187" s="16">
        <v>8.87</v>
      </c>
      <c r="AE1187" s="16">
        <v>0.0</v>
      </c>
      <c r="AF1187" s="16">
        <v>1.0</v>
      </c>
      <c r="AG1187" s="16">
        <v>0.0</v>
      </c>
      <c r="AH1187" s="16">
        <v>75024.0</v>
      </c>
      <c r="AI1187" s="16">
        <v>0.0</v>
      </c>
      <c r="AJ1187" s="16">
        <v>0.0</v>
      </c>
      <c r="AK1187" s="16">
        <v>1.0</v>
      </c>
      <c r="AL1187" s="16">
        <v>60014.0</v>
      </c>
      <c r="AM1187" s="16">
        <v>0.0</v>
      </c>
      <c r="AN1187" s="16">
        <v>0.0</v>
      </c>
      <c r="AO1187" s="16">
        <v>0.0</v>
      </c>
      <c r="AP1187" s="16">
        <v>29606.0</v>
      </c>
      <c r="AQ1187" s="16">
        <v>0.0</v>
      </c>
      <c r="AR1187" s="16">
        <v>0.0</v>
      </c>
      <c r="AS1187" s="16">
        <v>0.0</v>
      </c>
      <c r="AT1187" s="16">
        <v>44880.0</v>
      </c>
      <c r="AU1187" s="16">
        <v>0.0</v>
      </c>
      <c r="AV1187" s="16">
        <v>0.0</v>
      </c>
      <c r="AW1187" s="16">
        <v>0.0</v>
      </c>
      <c r="AX1187" s="16">
        <v>64022.0</v>
      </c>
      <c r="AY1187" s="16">
        <v>0.0</v>
      </c>
      <c r="AZ1187" s="16">
        <v>0.0</v>
      </c>
      <c r="BA1187" s="16">
        <v>0.0</v>
      </c>
      <c r="BB1187" s="16">
        <v>6062.0</v>
      </c>
      <c r="BC1187" s="16">
        <v>0.0</v>
      </c>
      <c r="BD1187" s="16">
        <v>0.0</v>
      </c>
      <c r="BE1187" s="16">
        <v>0.0</v>
      </c>
      <c r="BF1187" s="16">
        <v>1179990.0</v>
      </c>
      <c r="BG1187" s="16">
        <v>0.0</v>
      </c>
      <c r="BH1187" s="16">
        <v>0.0</v>
      </c>
      <c r="BI1187" s="16">
        <v>0.0</v>
      </c>
      <c r="BJ1187" s="16">
        <v>912.0</v>
      </c>
      <c r="BK1187" s="16">
        <v>0.0</v>
      </c>
      <c r="BL1187" s="16">
        <v>0.0</v>
      </c>
      <c r="BM1187" s="16">
        <v>0.0</v>
      </c>
      <c r="BN1187" s="16">
        <v>91088.0</v>
      </c>
      <c r="BO1187" s="16">
        <v>0.0</v>
      </c>
      <c r="BP1187" s="16">
        <v>0.0</v>
      </c>
      <c r="BQ1187" s="16">
        <v>0.0</v>
      </c>
      <c r="BR1187" s="16">
        <v>62510.0</v>
      </c>
      <c r="BS1187" s="16">
        <v>0.0</v>
      </c>
      <c r="BT1187" s="16">
        <v>0.0</v>
      </c>
    </row>
    <row r="1188">
      <c r="A1188" s="14" t="s">
        <v>9075</v>
      </c>
      <c r="B1188" s="16">
        <v>11.0</v>
      </c>
      <c r="C1188" s="16">
        <v>4059306.0</v>
      </c>
      <c r="D1188" s="14" t="s">
        <v>9076</v>
      </c>
      <c r="E1188" s="14" t="s">
        <v>2630</v>
      </c>
      <c r="F1188" s="14" t="s">
        <v>2631</v>
      </c>
      <c r="G1188" s="14" t="s">
        <v>5166</v>
      </c>
      <c r="H1188" s="14" t="s">
        <v>2978</v>
      </c>
      <c r="I1188" s="14" t="s">
        <v>21</v>
      </c>
      <c r="J1188" s="14" t="s">
        <v>4845</v>
      </c>
      <c r="K1188" s="14" t="s">
        <v>9077</v>
      </c>
      <c r="L1188" s="14" t="s">
        <v>9077</v>
      </c>
      <c r="M1188" s="14" t="s">
        <v>9078</v>
      </c>
      <c r="N1188" s="14" t="s">
        <v>409</v>
      </c>
      <c r="P1188" s="17"/>
      <c r="Q1188" s="17"/>
      <c r="R1188" s="16">
        <v>1.0</v>
      </c>
      <c r="S1188" s="16">
        <v>1614108.0</v>
      </c>
      <c r="T1188" s="18">
        <v>6.2E-7</v>
      </c>
      <c r="U1188" s="16">
        <v>0.0</v>
      </c>
      <c r="V1188" s="16">
        <v>0.0</v>
      </c>
      <c r="W1188" s="14" t="s">
        <v>2978</v>
      </c>
      <c r="X1188" s="17"/>
      <c r="Y1188" s="17"/>
      <c r="Z1188" s="16">
        <v>22.6</v>
      </c>
      <c r="AA1188" s="17"/>
      <c r="AB1188" s="16">
        <v>0.0</v>
      </c>
      <c r="AC1188" s="16">
        <v>0.0</v>
      </c>
      <c r="AD1188" s="16">
        <v>6.33</v>
      </c>
      <c r="AE1188" s="16">
        <v>0.4</v>
      </c>
      <c r="AF1188" s="16">
        <v>0.031</v>
      </c>
      <c r="AG1188" s="16">
        <v>0.0</v>
      </c>
      <c r="AH1188" s="16">
        <v>75040.0</v>
      </c>
      <c r="AI1188" s="16">
        <v>0.0</v>
      </c>
      <c r="AJ1188" s="16">
        <v>0.0</v>
      </c>
      <c r="AK1188" s="16">
        <v>0.0</v>
      </c>
      <c r="AL1188" s="16">
        <v>60020.0</v>
      </c>
      <c r="AM1188" s="16">
        <v>0.0</v>
      </c>
      <c r="AN1188" s="16">
        <v>0.0</v>
      </c>
      <c r="AO1188" s="16">
        <v>0.0</v>
      </c>
      <c r="AP1188" s="16">
        <v>29606.0</v>
      </c>
      <c r="AQ1188" s="16">
        <v>0.0</v>
      </c>
      <c r="AR1188" s="16">
        <v>0.0</v>
      </c>
      <c r="AS1188" s="16">
        <v>0.0</v>
      </c>
      <c r="AT1188" s="16">
        <v>44880.0</v>
      </c>
      <c r="AU1188" s="16">
        <v>0.0</v>
      </c>
      <c r="AV1188" s="16">
        <v>0.0</v>
      </c>
      <c r="AW1188" s="16">
        <v>1.0</v>
      </c>
      <c r="AX1188" s="16">
        <v>64032.0</v>
      </c>
      <c r="AY1188" s="16">
        <v>0.0</v>
      </c>
      <c r="AZ1188" s="16">
        <v>0.0</v>
      </c>
      <c r="BA1188" s="16">
        <v>0.0</v>
      </c>
      <c r="BB1188" s="16">
        <v>6062.0</v>
      </c>
      <c r="BC1188" s="16">
        <v>0.0</v>
      </c>
      <c r="BD1188" s="16">
        <v>0.0</v>
      </c>
      <c r="BE1188" s="16">
        <v>0.0</v>
      </c>
      <c r="BF1188" s="16">
        <v>1179968.0</v>
      </c>
      <c r="BG1188" s="16">
        <v>0.0</v>
      </c>
      <c r="BH1188" s="16">
        <v>0.0</v>
      </c>
      <c r="BI1188" s="16">
        <v>0.0</v>
      </c>
      <c r="BJ1188" s="16">
        <v>910.0</v>
      </c>
      <c r="BK1188" s="16">
        <v>0.0</v>
      </c>
      <c r="BL1188" s="16">
        <v>0.0</v>
      </c>
      <c r="BM1188" s="16">
        <v>0.0</v>
      </c>
      <c r="BN1188" s="16">
        <v>91082.0</v>
      </c>
      <c r="BO1188" s="16">
        <v>0.0</v>
      </c>
      <c r="BP1188" s="16">
        <v>0.0</v>
      </c>
      <c r="BQ1188" s="16">
        <v>0.0</v>
      </c>
      <c r="BR1188" s="16">
        <v>62508.0</v>
      </c>
      <c r="BS1188" s="16">
        <v>0.0</v>
      </c>
      <c r="BT1188" s="16">
        <v>0.0</v>
      </c>
    </row>
    <row r="1189">
      <c r="A1189" s="14" t="s">
        <v>9079</v>
      </c>
      <c r="B1189" s="16">
        <v>11.0</v>
      </c>
      <c r="C1189" s="16">
        <v>4059311.0</v>
      </c>
      <c r="D1189" s="14" t="s">
        <v>9080</v>
      </c>
      <c r="E1189" s="14" t="s">
        <v>2631</v>
      </c>
      <c r="F1189" s="14" t="s">
        <v>2630</v>
      </c>
      <c r="G1189" s="14" t="s">
        <v>5166</v>
      </c>
      <c r="H1189" s="14" t="s">
        <v>2978</v>
      </c>
      <c r="I1189" s="14" t="s">
        <v>21</v>
      </c>
      <c r="J1189" s="14" t="s">
        <v>4845</v>
      </c>
      <c r="K1189" s="14" t="s">
        <v>9081</v>
      </c>
      <c r="L1189" s="14" t="s">
        <v>9081</v>
      </c>
      <c r="M1189" s="14" t="s">
        <v>9082</v>
      </c>
      <c r="N1189" s="14" t="s">
        <v>4848</v>
      </c>
      <c r="P1189" s="17"/>
      <c r="Q1189" s="17"/>
      <c r="R1189" s="16">
        <v>1.0</v>
      </c>
      <c r="S1189" s="16">
        <v>1614108.0</v>
      </c>
      <c r="T1189" s="18">
        <v>6.2E-7</v>
      </c>
      <c r="U1189" s="16">
        <v>0.0</v>
      </c>
      <c r="V1189" s="16">
        <v>0.0</v>
      </c>
      <c r="W1189" s="14" t="s">
        <v>2978</v>
      </c>
      <c r="X1189" s="17"/>
      <c r="Y1189" s="17"/>
      <c r="Z1189" s="16">
        <v>8.05</v>
      </c>
      <c r="AA1189" s="17"/>
      <c r="AB1189" s="16">
        <v>0.0</v>
      </c>
      <c r="AC1189" s="16">
        <v>0.0</v>
      </c>
      <c r="AD1189" s="16">
        <v>1.49</v>
      </c>
      <c r="AE1189" s="17"/>
      <c r="AF1189" s="17"/>
      <c r="AG1189" s="16">
        <v>0.0</v>
      </c>
      <c r="AH1189" s="16">
        <v>75034.0</v>
      </c>
      <c r="AI1189" s="16">
        <v>0.0</v>
      </c>
      <c r="AJ1189" s="16">
        <v>0.0</v>
      </c>
      <c r="AK1189" s="16">
        <v>0.0</v>
      </c>
      <c r="AL1189" s="16">
        <v>60018.0</v>
      </c>
      <c r="AM1189" s="16">
        <v>0.0</v>
      </c>
      <c r="AN1189" s="16">
        <v>0.0</v>
      </c>
      <c r="AO1189" s="16">
        <v>0.0</v>
      </c>
      <c r="AP1189" s="16">
        <v>29606.0</v>
      </c>
      <c r="AQ1189" s="16">
        <v>0.0</v>
      </c>
      <c r="AR1189" s="16">
        <v>0.0</v>
      </c>
      <c r="AS1189" s="16">
        <v>0.0</v>
      </c>
      <c r="AT1189" s="16">
        <v>44878.0</v>
      </c>
      <c r="AU1189" s="16">
        <v>0.0</v>
      </c>
      <c r="AV1189" s="16">
        <v>0.0</v>
      </c>
      <c r="AW1189" s="16">
        <v>0.0</v>
      </c>
      <c r="AX1189" s="16">
        <v>64026.0</v>
      </c>
      <c r="AY1189" s="16">
        <v>0.0</v>
      </c>
      <c r="AZ1189" s="16">
        <v>0.0</v>
      </c>
      <c r="BA1189" s="16">
        <v>0.0</v>
      </c>
      <c r="BB1189" s="16">
        <v>6062.0</v>
      </c>
      <c r="BC1189" s="16">
        <v>0.0</v>
      </c>
      <c r="BD1189" s="16">
        <v>0.0</v>
      </c>
      <c r="BE1189" s="16">
        <v>1.0</v>
      </c>
      <c r="BF1189" s="16">
        <v>1179994.0</v>
      </c>
      <c r="BG1189" s="16">
        <v>0.0</v>
      </c>
      <c r="BH1189" s="16">
        <v>0.0</v>
      </c>
      <c r="BI1189" s="16">
        <v>0.0</v>
      </c>
      <c r="BJ1189" s="16">
        <v>912.0</v>
      </c>
      <c r="BK1189" s="16">
        <v>0.0</v>
      </c>
      <c r="BL1189" s="16">
        <v>0.0</v>
      </c>
      <c r="BM1189" s="16">
        <v>0.0</v>
      </c>
      <c r="BN1189" s="16">
        <v>91072.0</v>
      </c>
      <c r="BO1189" s="16">
        <v>0.0</v>
      </c>
      <c r="BP1189" s="16">
        <v>0.0</v>
      </c>
      <c r="BQ1189" s="16">
        <v>0.0</v>
      </c>
      <c r="BR1189" s="16">
        <v>62506.0</v>
      </c>
      <c r="BS1189" s="16">
        <v>0.0</v>
      </c>
      <c r="BT1189" s="16">
        <v>0.0</v>
      </c>
    </row>
    <row r="1190">
      <c r="A1190" s="14" t="s">
        <v>9083</v>
      </c>
      <c r="B1190" s="16">
        <v>11.0</v>
      </c>
      <c r="C1190" s="16">
        <v>4082246.0</v>
      </c>
      <c r="D1190" s="17"/>
      <c r="E1190" s="14" t="s">
        <v>2630</v>
      </c>
      <c r="F1190" s="14" t="s">
        <v>2631</v>
      </c>
      <c r="G1190" s="14" t="s">
        <v>5166</v>
      </c>
      <c r="H1190" s="14" t="s">
        <v>2978</v>
      </c>
      <c r="I1190" s="14" t="s">
        <v>21</v>
      </c>
      <c r="J1190" s="14" t="s">
        <v>4845</v>
      </c>
      <c r="K1190" s="14" t="s">
        <v>9084</v>
      </c>
      <c r="L1190" s="14" t="s">
        <v>9084</v>
      </c>
      <c r="M1190" s="14" t="s">
        <v>9085</v>
      </c>
      <c r="N1190" s="14" t="s">
        <v>4848</v>
      </c>
      <c r="P1190" s="17"/>
      <c r="Q1190" s="17"/>
      <c r="R1190" s="16">
        <v>1.0</v>
      </c>
      <c r="S1190" s="16">
        <v>1614110.0</v>
      </c>
      <c r="T1190" s="18">
        <v>6.2E-7</v>
      </c>
      <c r="U1190" s="16">
        <v>0.0</v>
      </c>
      <c r="V1190" s="16">
        <v>0.0</v>
      </c>
      <c r="W1190" s="14" t="s">
        <v>2978</v>
      </c>
      <c r="X1190" s="17"/>
      <c r="Y1190" s="17"/>
      <c r="Z1190" s="16">
        <v>7.74</v>
      </c>
      <c r="AA1190" s="16">
        <v>0.023</v>
      </c>
      <c r="AB1190" s="16">
        <v>0.0</v>
      </c>
      <c r="AC1190" s="16">
        <v>0.01</v>
      </c>
      <c r="AD1190" s="16">
        <v>-2.23</v>
      </c>
      <c r="AE1190" s="17"/>
      <c r="AF1190" s="17"/>
      <c r="AG1190" s="16">
        <v>0.0</v>
      </c>
      <c r="AH1190" s="16">
        <v>75062.0</v>
      </c>
      <c r="AI1190" s="16">
        <v>0.0</v>
      </c>
      <c r="AJ1190" s="16">
        <v>0.0</v>
      </c>
      <c r="AK1190" s="16">
        <v>0.0</v>
      </c>
      <c r="AL1190" s="16">
        <v>60026.0</v>
      </c>
      <c r="AM1190" s="16">
        <v>0.0</v>
      </c>
      <c r="AN1190" s="16">
        <v>0.0</v>
      </c>
      <c r="AO1190" s="16">
        <v>0.0</v>
      </c>
      <c r="AP1190" s="16">
        <v>29608.0</v>
      </c>
      <c r="AQ1190" s="16">
        <v>0.0</v>
      </c>
      <c r="AR1190" s="16">
        <v>0.0</v>
      </c>
      <c r="AS1190" s="16">
        <v>0.0</v>
      </c>
      <c r="AT1190" s="16">
        <v>44886.0</v>
      </c>
      <c r="AU1190" s="16">
        <v>0.0</v>
      </c>
      <c r="AV1190" s="16">
        <v>0.0</v>
      </c>
      <c r="AW1190" s="16">
        <v>0.0</v>
      </c>
      <c r="AX1190" s="16">
        <v>64040.0</v>
      </c>
      <c r="AY1190" s="16">
        <v>0.0</v>
      </c>
      <c r="AZ1190" s="16">
        <v>0.0</v>
      </c>
      <c r="BA1190" s="16">
        <v>0.0</v>
      </c>
      <c r="BB1190" s="16">
        <v>5958.0</v>
      </c>
      <c r="BC1190" s="16">
        <v>0.0</v>
      </c>
      <c r="BD1190" s="16">
        <v>0.0</v>
      </c>
      <c r="BE1190" s="16">
        <v>1.0</v>
      </c>
      <c r="BF1190" s="16">
        <v>1180036.0</v>
      </c>
      <c r="BG1190" s="16">
        <v>0.0</v>
      </c>
      <c r="BH1190" s="16">
        <v>0.0</v>
      </c>
      <c r="BI1190" s="16">
        <v>0.0</v>
      </c>
      <c r="BJ1190" s="16">
        <v>912.0</v>
      </c>
      <c r="BK1190" s="16">
        <v>0.0</v>
      </c>
      <c r="BL1190" s="16">
        <v>0.0</v>
      </c>
      <c r="BM1190" s="16">
        <v>0.0</v>
      </c>
      <c r="BN1190" s="16">
        <v>91086.0</v>
      </c>
      <c r="BO1190" s="16">
        <v>0.0</v>
      </c>
      <c r="BP1190" s="16">
        <v>0.0</v>
      </c>
      <c r="BQ1190" s="16">
        <v>0.0</v>
      </c>
      <c r="BR1190" s="16">
        <v>62496.0</v>
      </c>
      <c r="BS1190" s="16">
        <v>0.0</v>
      </c>
      <c r="BT1190" s="16">
        <v>0.0</v>
      </c>
    </row>
    <row r="1191">
      <c r="A1191" s="14" t="s">
        <v>9086</v>
      </c>
      <c r="B1191" s="16">
        <v>11.0</v>
      </c>
      <c r="C1191" s="16">
        <v>4083367.0</v>
      </c>
      <c r="D1191" s="14" t="s">
        <v>7297</v>
      </c>
      <c r="E1191" s="14" t="s">
        <v>2630</v>
      </c>
      <c r="F1191" s="14" t="s">
        <v>2631</v>
      </c>
      <c r="G1191" s="14" t="s">
        <v>5166</v>
      </c>
      <c r="H1191" s="14" t="s">
        <v>2978</v>
      </c>
      <c r="I1191" s="14" t="s">
        <v>21</v>
      </c>
      <c r="J1191" s="14" t="s">
        <v>4845</v>
      </c>
      <c r="K1191" s="14" t="s">
        <v>9087</v>
      </c>
      <c r="L1191" s="14" t="s">
        <v>9087</v>
      </c>
      <c r="M1191" s="14" t="s">
        <v>9088</v>
      </c>
      <c r="N1191" s="14" t="s">
        <v>409</v>
      </c>
      <c r="P1191" s="17"/>
      <c r="Q1191" s="17"/>
      <c r="R1191" s="16">
        <v>1.0</v>
      </c>
      <c r="S1191" s="16">
        <v>1614110.0</v>
      </c>
      <c r="T1191" s="18">
        <v>6.2E-7</v>
      </c>
      <c r="U1191" s="16">
        <v>0.0</v>
      </c>
      <c r="V1191" s="16">
        <v>0.0</v>
      </c>
      <c r="W1191" s="14" t="s">
        <v>2978</v>
      </c>
      <c r="X1191" s="17"/>
      <c r="Y1191" s="17"/>
      <c r="Z1191" s="16">
        <v>19.4</v>
      </c>
      <c r="AA1191" s="16">
        <v>0.136</v>
      </c>
      <c r="AB1191" s="16">
        <v>0.03</v>
      </c>
      <c r="AC1191" s="16">
        <v>0.0</v>
      </c>
      <c r="AD1191" s="16">
        <v>6.31</v>
      </c>
      <c r="AE1191" s="16">
        <v>0.5</v>
      </c>
      <c r="AF1191" s="16">
        <v>0.094</v>
      </c>
      <c r="AG1191" s="16">
        <v>0.0</v>
      </c>
      <c r="AH1191" s="16">
        <v>75022.0</v>
      </c>
      <c r="AI1191" s="16">
        <v>0.0</v>
      </c>
      <c r="AJ1191" s="16">
        <v>0.0</v>
      </c>
      <c r="AK1191" s="16">
        <v>0.0</v>
      </c>
      <c r="AL1191" s="16">
        <v>60026.0</v>
      </c>
      <c r="AM1191" s="16">
        <v>0.0</v>
      </c>
      <c r="AN1191" s="16">
        <v>0.0</v>
      </c>
      <c r="AO1191" s="16">
        <v>0.0</v>
      </c>
      <c r="AP1191" s="16">
        <v>29602.0</v>
      </c>
      <c r="AQ1191" s="16">
        <v>0.0</v>
      </c>
      <c r="AR1191" s="16">
        <v>0.0</v>
      </c>
      <c r="AS1191" s="16">
        <v>0.0</v>
      </c>
      <c r="AT1191" s="16">
        <v>44874.0</v>
      </c>
      <c r="AU1191" s="16">
        <v>0.0</v>
      </c>
      <c r="AV1191" s="16">
        <v>0.0</v>
      </c>
      <c r="AW1191" s="16">
        <v>0.0</v>
      </c>
      <c r="AX1191" s="16">
        <v>64018.0</v>
      </c>
      <c r="AY1191" s="16">
        <v>0.0</v>
      </c>
      <c r="AZ1191" s="16">
        <v>0.0</v>
      </c>
      <c r="BA1191" s="16">
        <v>0.0</v>
      </c>
      <c r="BB1191" s="16">
        <v>6062.0</v>
      </c>
      <c r="BC1191" s="16">
        <v>0.0</v>
      </c>
      <c r="BD1191" s="16">
        <v>0.0</v>
      </c>
      <c r="BE1191" s="16">
        <v>1.0</v>
      </c>
      <c r="BF1191" s="16">
        <v>1180020.0</v>
      </c>
      <c r="BG1191" s="16">
        <v>0.0</v>
      </c>
      <c r="BH1191" s="16">
        <v>0.0</v>
      </c>
      <c r="BI1191" s="16">
        <v>0.0</v>
      </c>
      <c r="BJ1191" s="16">
        <v>912.0</v>
      </c>
      <c r="BK1191" s="16">
        <v>0.0</v>
      </c>
      <c r="BL1191" s="16">
        <v>0.0</v>
      </c>
      <c r="BM1191" s="16">
        <v>0.0</v>
      </c>
      <c r="BN1191" s="16">
        <v>91076.0</v>
      </c>
      <c r="BO1191" s="16">
        <v>0.0</v>
      </c>
      <c r="BP1191" s="16">
        <v>0.0</v>
      </c>
      <c r="BQ1191" s="16">
        <v>0.0</v>
      </c>
      <c r="BR1191" s="16">
        <v>62498.0</v>
      </c>
      <c r="BS1191" s="16">
        <v>0.0</v>
      </c>
      <c r="BT1191" s="16">
        <v>0.0</v>
      </c>
    </row>
    <row r="1192">
      <c r="A1192" s="14" t="s">
        <v>9089</v>
      </c>
      <c r="B1192" s="16">
        <v>11.0</v>
      </c>
      <c r="C1192" s="16">
        <v>3856393.0</v>
      </c>
      <c r="D1192" s="17"/>
      <c r="E1192" s="14" t="s">
        <v>2631</v>
      </c>
      <c r="F1192" s="14" t="s">
        <v>2621</v>
      </c>
      <c r="G1192" s="14" t="s">
        <v>5166</v>
      </c>
      <c r="H1192" s="14" t="s">
        <v>2978</v>
      </c>
      <c r="I1192" s="14" t="s">
        <v>21</v>
      </c>
      <c r="J1192" s="14" t="s">
        <v>4845</v>
      </c>
      <c r="K1192" s="14" t="s">
        <v>9090</v>
      </c>
      <c r="L1192" s="14" t="s">
        <v>9090</v>
      </c>
      <c r="M1192" s="14" t="s">
        <v>9091</v>
      </c>
      <c r="N1192" s="14" t="s">
        <v>409</v>
      </c>
      <c r="P1192" s="17"/>
      <c r="Q1192" s="17"/>
      <c r="R1192" s="16">
        <v>1.0</v>
      </c>
      <c r="S1192" s="16">
        <v>1614112.0</v>
      </c>
      <c r="T1192" s="18">
        <v>6.2E-7</v>
      </c>
      <c r="U1192" s="16">
        <v>0.0</v>
      </c>
      <c r="V1192" s="16">
        <v>0.0</v>
      </c>
      <c r="W1192" s="14" t="s">
        <v>2978</v>
      </c>
      <c r="X1192" s="17"/>
      <c r="Y1192" s="17"/>
      <c r="Z1192" s="16">
        <v>22.6</v>
      </c>
      <c r="AA1192" s="17"/>
      <c r="AB1192" s="16">
        <v>0.0</v>
      </c>
      <c r="AC1192" s="16">
        <v>-0.01</v>
      </c>
      <c r="AD1192" s="16">
        <v>1.21</v>
      </c>
      <c r="AE1192" s="16">
        <v>0.66</v>
      </c>
      <c r="AF1192" s="16">
        <v>0.01</v>
      </c>
      <c r="AG1192" s="16">
        <v>0.0</v>
      </c>
      <c r="AH1192" s="16">
        <v>75072.0</v>
      </c>
      <c r="AI1192" s="16">
        <v>0.0</v>
      </c>
      <c r="AJ1192" s="16">
        <v>0.0</v>
      </c>
      <c r="AK1192" s="16">
        <v>0.0</v>
      </c>
      <c r="AL1192" s="16">
        <v>60030.0</v>
      </c>
      <c r="AM1192" s="16">
        <v>0.0</v>
      </c>
      <c r="AN1192" s="16">
        <v>0.0</v>
      </c>
      <c r="AO1192" s="16">
        <v>0.0</v>
      </c>
      <c r="AP1192" s="16">
        <v>29606.0</v>
      </c>
      <c r="AQ1192" s="16">
        <v>0.0</v>
      </c>
      <c r="AR1192" s="16">
        <v>0.0</v>
      </c>
      <c r="AS1192" s="16">
        <v>0.0</v>
      </c>
      <c r="AT1192" s="16">
        <v>44884.0</v>
      </c>
      <c r="AU1192" s="16">
        <v>0.0</v>
      </c>
      <c r="AV1192" s="16">
        <v>0.0</v>
      </c>
      <c r="AW1192" s="16">
        <v>0.0</v>
      </c>
      <c r="AX1192" s="16">
        <v>63916.0</v>
      </c>
      <c r="AY1192" s="16">
        <v>0.0</v>
      </c>
      <c r="AZ1192" s="16">
        <v>0.0</v>
      </c>
      <c r="BA1192" s="16">
        <v>0.0</v>
      </c>
      <c r="BB1192" s="16">
        <v>6060.0</v>
      </c>
      <c r="BC1192" s="16">
        <v>0.0</v>
      </c>
      <c r="BD1192" s="16">
        <v>0.0</v>
      </c>
      <c r="BE1192" s="16">
        <v>1.0</v>
      </c>
      <c r="BF1192" s="16">
        <v>1180034.0</v>
      </c>
      <c r="BG1192" s="16">
        <v>0.0</v>
      </c>
      <c r="BH1192" s="16">
        <v>0.0</v>
      </c>
      <c r="BI1192" s="16">
        <v>0.0</v>
      </c>
      <c r="BJ1192" s="16">
        <v>912.0</v>
      </c>
      <c r="BK1192" s="16">
        <v>0.0</v>
      </c>
      <c r="BL1192" s="16">
        <v>0.0</v>
      </c>
      <c r="BM1192" s="16">
        <v>0.0</v>
      </c>
      <c r="BN1192" s="16">
        <v>91090.0</v>
      </c>
      <c r="BO1192" s="16">
        <v>0.0</v>
      </c>
      <c r="BP1192" s="16">
        <v>0.0</v>
      </c>
      <c r="BQ1192" s="16">
        <v>0.0</v>
      </c>
      <c r="BR1192" s="16">
        <v>62508.0</v>
      </c>
      <c r="BS1192" s="16">
        <v>0.0</v>
      </c>
      <c r="BT1192" s="16">
        <v>0.0</v>
      </c>
    </row>
    <row r="1193">
      <c r="A1193" s="14" t="s">
        <v>9092</v>
      </c>
      <c r="B1193" s="16">
        <v>11.0</v>
      </c>
      <c r="C1193" s="16">
        <v>4023916.0</v>
      </c>
      <c r="D1193" s="17"/>
      <c r="E1193" s="14" t="s">
        <v>2630</v>
      </c>
      <c r="F1193" s="14" t="s">
        <v>2631</v>
      </c>
      <c r="G1193" s="14" t="s">
        <v>5166</v>
      </c>
      <c r="H1193" s="14" t="s">
        <v>2978</v>
      </c>
      <c r="I1193" s="14" t="s">
        <v>21</v>
      </c>
      <c r="J1193" s="14" t="s">
        <v>4845</v>
      </c>
      <c r="K1193" s="14" t="s">
        <v>9093</v>
      </c>
      <c r="L1193" s="14" t="s">
        <v>9093</v>
      </c>
      <c r="M1193" s="14" t="s">
        <v>9094</v>
      </c>
      <c r="N1193" s="14" t="s">
        <v>409</v>
      </c>
      <c r="P1193" s="17"/>
      <c r="Q1193" s="17"/>
      <c r="R1193" s="16">
        <v>1.0</v>
      </c>
      <c r="S1193" s="16">
        <v>1614112.0</v>
      </c>
      <c r="T1193" s="18">
        <v>6.2E-7</v>
      </c>
      <c r="U1193" s="16">
        <v>0.0</v>
      </c>
      <c r="V1193" s="16">
        <v>0.0</v>
      </c>
      <c r="W1193" s="14" t="s">
        <v>2978</v>
      </c>
      <c r="X1193" s="17"/>
      <c r="Y1193" s="17"/>
      <c r="Z1193" s="16">
        <v>25.4</v>
      </c>
      <c r="AA1193" s="17"/>
      <c r="AB1193" s="16">
        <v>0.0</v>
      </c>
      <c r="AC1193" s="16">
        <v>0.01</v>
      </c>
      <c r="AD1193" s="16">
        <v>6.31</v>
      </c>
      <c r="AE1193" s="16">
        <v>0.03</v>
      </c>
      <c r="AF1193" s="16">
        <v>0.997</v>
      </c>
      <c r="AG1193" s="16">
        <v>0.0</v>
      </c>
      <c r="AH1193" s="16">
        <v>75044.0</v>
      </c>
      <c r="AI1193" s="16">
        <v>0.0</v>
      </c>
      <c r="AJ1193" s="16">
        <v>0.0</v>
      </c>
      <c r="AK1193" s="16">
        <v>0.0</v>
      </c>
      <c r="AL1193" s="16">
        <v>60026.0</v>
      </c>
      <c r="AM1193" s="16">
        <v>0.0</v>
      </c>
      <c r="AN1193" s="16">
        <v>0.0</v>
      </c>
      <c r="AO1193" s="16">
        <v>0.0</v>
      </c>
      <c r="AP1193" s="16">
        <v>29604.0</v>
      </c>
      <c r="AQ1193" s="16">
        <v>0.0</v>
      </c>
      <c r="AR1193" s="16">
        <v>0.0</v>
      </c>
      <c r="AS1193" s="16">
        <v>0.0</v>
      </c>
      <c r="AT1193" s="16">
        <v>44874.0</v>
      </c>
      <c r="AU1193" s="16">
        <v>0.0</v>
      </c>
      <c r="AV1193" s="16">
        <v>0.0</v>
      </c>
      <c r="AW1193" s="16">
        <v>0.0</v>
      </c>
      <c r="AX1193" s="16">
        <v>64034.0</v>
      </c>
      <c r="AY1193" s="16">
        <v>0.0</v>
      </c>
      <c r="AZ1193" s="16">
        <v>0.0</v>
      </c>
      <c r="BA1193" s="16">
        <v>0.0</v>
      </c>
      <c r="BB1193" s="16">
        <v>6062.0</v>
      </c>
      <c r="BC1193" s="16">
        <v>0.0</v>
      </c>
      <c r="BD1193" s="16">
        <v>0.0</v>
      </c>
      <c r="BE1193" s="16">
        <v>1.0</v>
      </c>
      <c r="BF1193" s="16">
        <v>1179978.0</v>
      </c>
      <c r="BG1193" s="16">
        <v>0.0</v>
      </c>
      <c r="BH1193" s="16">
        <v>0.0</v>
      </c>
      <c r="BI1193" s="16">
        <v>0.0</v>
      </c>
      <c r="BJ1193" s="16">
        <v>912.0</v>
      </c>
      <c r="BK1193" s="16">
        <v>0.0</v>
      </c>
      <c r="BL1193" s="16">
        <v>0.0</v>
      </c>
      <c r="BM1193" s="16">
        <v>0.0</v>
      </c>
      <c r="BN1193" s="16">
        <v>91082.0</v>
      </c>
      <c r="BO1193" s="16">
        <v>0.0</v>
      </c>
      <c r="BP1193" s="16">
        <v>0.0</v>
      </c>
      <c r="BQ1193" s="16">
        <v>0.0</v>
      </c>
      <c r="BR1193" s="16">
        <v>62496.0</v>
      </c>
      <c r="BS1193" s="16">
        <v>0.0</v>
      </c>
      <c r="BT1193" s="16">
        <v>0.0</v>
      </c>
    </row>
    <row r="1194">
      <c r="A1194" s="14" t="s">
        <v>9095</v>
      </c>
      <c r="B1194" s="16">
        <v>11.0</v>
      </c>
      <c r="C1194" s="16">
        <v>4059337.0</v>
      </c>
      <c r="D1194" s="17"/>
      <c r="E1194" s="14" t="s">
        <v>2631</v>
      </c>
      <c r="F1194" s="14" t="s">
        <v>2622</v>
      </c>
      <c r="G1194" s="14" t="s">
        <v>5166</v>
      </c>
      <c r="H1194" s="14" t="s">
        <v>2978</v>
      </c>
      <c r="I1194" s="14" t="s">
        <v>21</v>
      </c>
      <c r="J1194" s="14" t="s">
        <v>4845</v>
      </c>
      <c r="K1194" s="14" t="s">
        <v>9096</v>
      </c>
      <c r="L1194" s="14" t="s">
        <v>9096</v>
      </c>
      <c r="M1194" s="14" t="s">
        <v>9097</v>
      </c>
      <c r="N1194" s="14" t="s">
        <v>409</v>
      </c>
      <c r="P1194" s="17"/>
      <c r="Q1194" s="17"/>
      <c r="R1194" s="16">
        <v>1.0</v>
      </c>
      <c r="S1194" s="16">
        <v>1614112.0</v>
      </c>
      <c r="T1194" s="18">
        <v>6.2E-7</v>
      </c>
      <c r="U1194" s="16">
        <v>0.0</v>
      </c>
      <c r="V1194" s="16">
        <v>0.0</v>
      </c>
      <c r="W1194" s="14" t="s">
        <v>2978</v>
      </c>
      <c r="X1194" s="17"/>
      <c r="Y1194" s="17"/>
      <c r="Z1194" s="16">
        <v>23.8</v>
      </c>
      <c r="AA1194" s="17"/>
      <c r="AB1194" s="16">
        <v>0.0</v>
      </c>
      <c r="AC1194" s="16">
        <v>0.0</v>
      </c>
      <c r="AD1194" s="16">
        <v>8.79</v>
      </c>
      <c r="AE1194" s="16">
        <v>0.41</v>
      </c>
      <c r="AF1194" s="16">
        <v>0.096</v>
      </c>
      <c r="AG1194" s="16">
        <v>0.0</v>
      </c>
      <c r="AH1194" s="16">
        <v>75022.0</v>
      </c>
      <c r="AI1194" s="16">
        <v>0.0</v>
      </c>
      <c r="AJ1194" s="16">
        <v>0.0</v>
      </c>
      <c r="AK1194" s="16">
        <v>0.0</v>
      </c>
      <c r="AL1194" s="16">
        <v>60018.0</v>
      </c>
      <c r="AM1194" s="16">
        <v>0.0</v>
      </c>
      <c r="AN1194" s="16">
        <v>0.0</v>
      </c>
      <c r="AO1194" s="16">
        <v>0.0</v>
      </c>
      <c r="AP1194" s="16">
        <v>29606.0</v>
      </c>
      <c r="AQ1194" s="16">
        <v>0.0</v>
      </c>
      <c r="AR1194" s="16">
        <v>0.0</v>
      </c>
      <c r="AS1194" s="16">
        <v>0.0</v>
      </c>
      <c r="AT1194" s="16">
        <v>44880.0</v>
      </c>
      <c r="AU1194" s="16">
        <v>0.0</v>
      </c>
      <c r="AV1194" s="16">
        <v>0.0</v>
      </c>
      <c r="AW1194" s="16">
        <v>0.0</v>
      </c>
      <c r="AX1194" s="16">
        <v>64026.0</v>
      </c>
      <c r="AY1194" s="16">
        <v>0.0</v>
      </c>
      <c r="AZ1194" s="16">
        <v>0.0</v>
      </c>
      <c r="BA1194" s="16">
        <v>0.0</v>
      </c>
      <c r="BB1194" s="16">
        <v>6062.0</v>
      </c>
      <c r="BC1194" s="16">
        <v>0.0</v>
      </c>
      <c r="BD1194" s="16">
        <v>0.0</v>
      </c>
      <c r="BE1194" s="16">
        <v>0.0</v>
      </c>
      <c r="BF1194" s="16">
        <v>1180002.0</v>
      </c>
      <c r="BG1194" s="16">
        <v>0.0</v>
      </c>
      <c r="BH1194" s="16">
        <v>0.0</v>
      </c>
      <c r="BI1194" s="16">
        <v>0.0</v>
      </c>
      <c r="BJ1194" s="16">
        <v>912.0</v>
      </c>
      <c r="BK1194" s="16">
        <v>0.0</v>
      </c>
      <c r="BL1194" s="16">
        <v>0.0</v>
      </c>
      <c r="BM1194" s="16">
        <v>0.0</v>
      </c>
      <c r="BN1194" s="16">
        <v>91080.0</v>
      </c>
      <c r="BO1194" s="16">
        <v>0.0</v>
      </c>
      <c r="BP1194" s="16">
        <v>0.0</v>
      </c>
      <c r="BQ1194" s="16">
        <v>1.0</v>
      </c>
      <c r="BR1194" s="16">
        <v>62504.0</v>
      </c>
      <c r="BS1194" s="16">
        <v>0.0</v>
      </c>
      <c r="BT1194" s="16">
        <v>0.0</v>
      </c>
    </row>
    <row r="1195">
      <c r="A1195" s="14" t="s">
        <v>9098</v>
      </c>
      <c r="B1195" s="16">
        <v>11.0</v>
      </c>
      <c r="C1195" s="16">
        <v>4059337.0</v>
      </c>
      <c r="D1195" s="17"/>
      <c r="E1195" s="14" t="s">
        <v>2631</v>
      </c>
      <c r="F1195" s="14" t="s">
        <v>2630</v>
      </c>
      <c r="G1195" s="14" t="s">
        <v>5166</v>
      </c>
      <c r="H1195" s="14" t="s">
        <v>2978</v>
      </c>
      <c r="I1195" s="14" t="s">
        <v>21</v>
      </c>
      <c r="J1195" s="14" t="s">
        <v>4845</v>
      </c>
      <c r="K1195" s="14" t="s">
        <v>9099</v>
      </c>
      <c r="L1195" s="14" t="s">
        <v>9099</v>
      </c>
      <c r="M1195" s="14" t="s">
        <v>9100</v>
      </c>
      <c r="N1195" s="14" t="s">
        <v>409</v>
      </c>
      <c r="P1195" s="17"/>
      <c r="Q1195" s="17"/>
      <c r="R1195" s="16">
        <v>1.0</v>
      </c>
      <c r="S1195" s="16">
        <v>1614112.0</v>
      </c>
      <c r="T1195" s="18">
        <v>6.2E-7</v>
      </c>
      <c r="U1195" s="16">
        <v>0.0</v>
      </c>
      <c r="V1195" s="16">
        <v>0.0</v>
      </c>
      <c r="W1195" s="14" t="s">
        <v>2978</v>
      </c>
      <c r="X1195" s="17"/>
      <c r="Y1195" s="17"/>
      <c r="Z1195" s="16">
        <v>24.3</v>
      </c>
      <c r="AA1195" s="17"/>
      <c r="AB1195" s="16">
        <v>0.0</v>
      </c>
      <c r="AC1195" s="16">
        <v>0.0</v>
      </c>
      <c r="AD1195" s="16">
        <v>8.79</v>
      </c>
      <c r="AE1195" s="16">
        <v>0.13</v>
      </c>
      <c r="AF1195" s="16">
        <v>0.054</v>
      </c>
      <c r="AG1195" s="16">
        <v>0.0</v>
      </c>
      <c r="AH1195" s="16">
        <v>75022.0</v>
      </c>
      <c r="AI1195" s="16">
        <v>0.0</v>
      </c>
      <c r="AJ1195" s="16">
        <v>0.0</v>
      </c>
      <c r="AK1195" s="16">
        <v>0.0</v>
      </c>
      <c r="AL1195" s="16">
        <v>60018.0</v>
      </c>
      <c r="AM1195" s="16">
        <v>0.0</v>
      </c>
      <c r="AN1195" s="16">
        <v>0.0</v>
      </c>
      <c r="AO1195" s="16">
        <v>0.0</v>
      </c>
      <c r="AP1195" s="16">
        <v>29606.0</v>
      </c>
      <c r="AQ1195" s="16">
        <v>0.0</v>
      </c>
      <c r="AR1195" s="16">
        <v>0.0</v>
      </c>
      <c r="AS1195" s="16">
        <v>0.0</v>
      </c>
      <c r="AT1195" s="16">
        <v>44880.0</v>
      </c>
      <c r="AU1195" s="16">
        <v>0.0</v>
      </c>
      <c r="AV1195" s="16">
        <v>0.0</v>
      </c>
      <c r="AW1195" s="16">
        <v>0.0</v>
      </c>
      <c r="AX1195" s="16">
        <v>64026.0</v>
      </c>
      <c r="AY1195" s="16">
        <v>0.0</v>
      </c>
      <c r="AZ1195" s="16">
        <v>0.0</v>
      </c>
      <c r="BA1195" s="16">
        <v>0.0</v>
      </c>
      <c r="BB1195" s="16">
        <v>6062.0</v>
      </c>
      <c r="BC1195" s="16">
        <v>0.0</v>
      </c>
      <c r="BD1195" s="16">
        <v>0.0</v>
      </c>
      <c r="BE1195" s="16">
        <v>0.0</v>
      </c>
      <c r="BF1195" s="16">
        <v>1180002.0</v>
      </c>
      <c r="BG1195" s="16">
        <v>0.0</v>
      </c>
      <c r="BH1195" s="16">
        <v>0.0</v>
      </c>
      <c r="BI1195" s="16">
        <v>0.0</v>
      </c>
      <c r="BJ1195" s="16">
        <v>912.0</v>
      </c>
      <c r="BK1195" s="16">
        <v>0.0</v>
      </c>
      <c r="BL1195" s="16">
        <v>0.0</v>
      </c>
      <c r="BM1195" s="16">
        <v>0.0</v>
      </c>
      <c r="BN1195" s="16">
        <v>91080.0</v>
      </c>
      <c r="BO1195" s="16">
        <v>0.0</v>
      </c>
      <c r="BP1195" s="16">
        <v>0.0</v>
      </c>
      <c r="BQ1195" s="16">
        <v>1.0</v>
      </c>
      <c r="BR1195" s="16">
        <v>62504.0</v>
      </c>
      <c r="BS1195" s="16">
        <v>0.0</v>
      </c>
      <c r="BT1195" s="16">
        <v>0.0</v>
      </c>
    </row>
    <row r="1196">
      <c r="A1196" s="14" t="s">
        <v>9101</v>
      </c>
      <c r="B1196" s="16">
        <v>11.0</v>
      </c>
      <c r="C1196" s="16">
        <v>4059341.0</v>
      </c>
      <c r="D1196" s="17"/>
      <c r="E1196" s="14" t="s">
        <v>2621</v>
      </c>
      <c r="F1196" s="14" t="s">
        <v>2622</v>
      </c>
      <c r="G1196" s="14" t="s">
        <v>5166</v>
      </c>
      <c r="H1196" s="14" t="s">
        <v>2978</v>
      </c>
      <c r="I1196" s="14" t="s">
        <v>21</v>
      </c>
      <c r="J1196" s="14" t="s">
        <v>4845</v>
      </c>
      <c r="K1196" s="14" t="s">
        <v>9102</v>
      </c>
      <c r="L1196" s="14" t="s">
        <v>9102</v>
      </c>
      <c r="M1196" s="14" t="s">
        <v>9103</v>
      </c>
      <c r="N1196" s="14" t="s">
        <v>4848</v>
      </c>
      <c r="P1196" s="17"/>
      <c r="Q1196" s="17"/>
      <c r="R1196" s="16">
        <v>1.0</v>
      </c>
      <c r="S1196" s="16">
        <v>1614112.0</v>
      </c>
      <c r="T1196" s="18">
        <v>6.2E-7</v>
      </c>
      <c r="U1196" s="16">
        <v>0.0</v>
      </c>
      <c r="V1196" s="16">
        <v>0.0</v>
      </c>
      <c r="W1196" s="14" t="s">
        <v>2978</v>
      </c>
      <c r="X1196" s="17"/>
      <c r="Y1196" s="17"/>
      <c r="Z1196" s="16">
        <v>11.8</v>
      </c>
      <c r="AA1196" s="17"/>
      <c r="AB1196" s="16">
        <v>0.0</v>
      </c>
      <c r="AC1196" s="16">
        <v>0.0</v>
      </c>
      <c r="AD1196" s="16">
        <v>1.93</v>
      </c>
      <c r="AE1196" s="17"/>
      <c r="AF1196" s="17"/>
      <c r="AG1196" s="16">
        <v>0.0</v>
      </c>
      <c r="AH1196" s="16">
        <v>75018.0</v>
      </c>
      <c r="AI1196" s="16">
        <v>0.0</v>
      </c>
      <c r="AJ1196" s="16">
        <v>0.0</v>
      </c>
      <c r="AK1196" s="16">
        <v>0.0</v>
      </c>
      <c r="AL1196" s="16">
        <v>60018.0</v>
      </c>
      <c r="AM1196" s="16">
        <v>0.0</v>
      </c>
      <c r="AN1196" s="16">
        <v>0.0</v>
      </c>
      <c r="AO1196" s="16">
        <v>0.0</v>
      </c>
      <c r="AP1196" s="16">
        <v>29606.0</v>
      </c>
      <c r="AQ1196" s="16">
        <v>0.0</v>
      </c>
      <c r="AR1196" s="16">
        <v>0.0</v>
      </c>
      <c r="AS1196" s="16">
        <v>0.0</v>
      </c>
      <c r="AT1196" s="16">
        <v>44880.0</v>
      </c>
      <c r="AU1196" s="16">
        <v>0.0</v>
      </c>
      <c r="AV1196" s="16">
        <v>0.0</v>
      </c>
      <c r="AW1196" s="16">
        <v>0.0</v>
      </c>
      <c r="AX1196" s="16">
        <v>64026.0</v>
      </c>
      <c r="AY1196" s="16">
        <v>0.0</v>
      </c>
      <c r="AZ1196" s="16">
        <v>0.0</v>
      </c>
      <c r="BA1196" s="16">
        <v>0.0</v>
      </c>
      <c r="BB1196" s="16">
        <v>6062.0</v>
      </c>
      <c r="BC1196" s="16">
        <v>0.0</v>
      </c>
      <c r="BD1196" s="16">
        <v>0.0</v>
      </c>
      <c r="BE1196" s="16">
        <v>1.0</v>
      </c>
      <c r="BF1196" s="16">
        <v>1180006.0</v>
      </c>
      <c r="BG1196" s="16">
        <v>0.0</v>
      </c>
      <c r="BH1196" s="16">
        <v>0.0</v>
      </c>
      <c r="BI1196" s="16">
        <v>0.0</v>
      </c>
      <c r="BJ1196" s="16">
        <v>912.0</v>
      </c>
      <c r="BK1196" s="16">
        <v>0.0</v>
      </c>
      <c r="BL1196" s="16">
        <v>0.0</v>
      </c>
      <c r="BM1196" s="16">
        <v>0.0</v>
      </c>
      <c r="BN1196" s="16">
        <v>91076.0</v>
      </c>
      <c r="BO1196" s="16">
        <v>0.0</v>
      </c>
      <c r="BP1196" s="16">
        <v>0.0</v>
      </c>
      <c r="BQ1196" s="16">
        <v>0.0</v>
      </c>
      <c r="BR1196" s="16">
        <v>62508.0</v>
      </c>
      <c r="BS1196" s="16">
        <v>0.0</v>
      </c>
      <c r="BT1196" s="16">
        <v>0.0</v>
      </c>
    </row>
    <row r="1197">
      <c r="A1197" s="14" t="s">
        <v>9104</v>
      </c>
      <c r="B1197" s="16">
        <v>11.0</v>
      </c>
      <c r="C1197" s="16">
        <v>4059371.0</v>
      </c>
      <c r="D1197" s="17"/>
      <c r="E1197" s="14" t="s">
        <v>2621</v>
      </c>
      <c r="F1197" s="14" t="s">
        <v>2631</v>
      </c>
      <c r="G1197" s="14" t="s">
        <v>5166</v>
      </c>
      <c r="H1197" s="14" t="s">
        <v>2978</v>
      </c>
      <c r="I1197" s="14" t="s">
        <v>21</v>
      </c>
      <c r="J1197" s="14" t="s">
        <v>4845</v>
      </c>
      <c r="K1197" s="14" t="s">
        <v>9105</v>
      </c>
      <c r="L1197" s="14" t="s">
        <v>9105</v>
      </c>
      <c r="M1197" s="14" t="s">
        <v>9106</v>
      </c>
      <c r="N1197" s="14" t="s">
        <v>409</v>
      </c>
      <c r="P1197" s="17"/>
      <c r="Q1197" s="17"/>
      <c r="R1197" s="16">
        <v>1.0</v>
      </c>
      <c r="S1197" s="16">
        <v>1614112.0</v>
      </c>
      <c r="T1197" s="18">
        <v>6.2E-7</v>
      </c>
      <c r="U1197" s="16">
        <v>0.0</v>
      </c>
      <c r="V1197" s="16">
        <v>0.0</v>
      </c>
      <c r="W1197" s="14" t="s">
        <v>2978</v>
      </c>
      <c r="X1197" s="17"/>
      <c r="Y1197" s="17"/>
      <c r="Z1197" s="16">
        <v>23.0</v>
      </c>
      <c r="AA1197" s="17"/>
      <c r="AB1197" s="16">
        <v>0.0</v>
      </c>
      <c r="AC1197" s="16">
        <v>0.0</v>
      </c>
      <c r="AD1197" s="16">
        <v>0.997</v>
      </c>
      <c r="AE1197" s="16">
        <v>0.02</v>
      </c>
      <c r="AF1197" s="16">
        <v>0.344</v>
      </c>
      <c r="AG1197" s="16">
        <v>0.0</v>
      </c>
      <c r="AH1197" s="16">
        <v>75040.0</v>
      </c>
      <c r="AI1197" s="16">
        <v>0.0</v>
      </c>
      <c r="AJ1197" s="16">
        <v>0.0</v>
      </c>
      <c r="AK1197" s="16">
        <v>0.0</v>
      </c>
      <c r="AL1197" s="16">
        <v>60020.0</v>
      </c>
      <c r="AM1197" s="16">
        <v>0.0</v>
      </c>
      <c r="AN1197" s="16">
        <v>0.0</v>
      </c>
      <c r="AO1197" s="16">
        <v>0.0</v>
      </c>
      <c r="AP1197" s="16">
        <v>29608.0</v>
      </c>
      <c r="AQ1197" s="16">
        <v>0.0</v>
      </c>
      <c r="AR1197" s="16">
        <v>0.0</v>
      </c>
      <c r="AS1197" s="16">
        <v>0.0</v>
      </c>
      <c r="AT1197" s="16">
        <v>44878.0</v>
      </c>
      <c r="AU1197" s="16">
        <v>0.0</v>
      </c>
      <c r="AV1197" s="16">
        <v>0.0</v>
      </c>
      <c r="AW1197" s="16">
        <v>0.0</v>
      </c>
      <c r="AX1197" s="16">
        <v>64028.0</v>
      </c>
      <c r="AY1197" s="16">
        <v>0.0</v>
      </c>
      <c r="AZ1197" s="16">
        <v>0.0</v>
      </c>
      <c r="BA1197" s="16">
        <v>0.0</v>
      </c>
      <c r="BB1197" s="16">
        <v>6062.0</v>
      </c>
      <c r="BC1197" s="16">
        <v>0.0</v>
      </c>
      <c r="BD1197" s="16">
        <v>0.0</v>
      </c>
      <c r="BE1197" s="16">
        <v>1.0</v>
      </c>
      <c r="BF1197" s="16">
        <v>1179976.0</v>
      </c>
      <c r="BG1197" s="16">
        <v>0.0</v>
      </c>
      <c r="BH1197" s="16">
        <v>0.0</v>
      </c>
      <c r="BI1197" s="16">
        <v>0.0</v>
      </c>
      <c r="BJ1197" s="16">
        <v>912.0</v>
      </c>
      <c r="BK1197" s="16">
        <v>0.0</v>
      </c>
      <c r="BL1197" s="16">
        <v>0.0</v>
      </c>
      <c r="BM1197" s="16">
        <v>0.0</v>
      </c>
      <c r="BN1197" s="16">
        <v>91086.0</v>
      </c>
      <c r="BO1197" s="16">
        <v>0.0</v>
      </c>
      <c r="BP1197" s="16">
        <v>0.0</v>
      </c>
      <c r="BQ1197" s="16">
        <v>0.0</v>
      </c>
      <c r="BR1197" s="16">
        <v>62502.0</v>
      </c>
      <c r="BS1197" s="16">
        <v>0.0</v>
      </c>
      <c r="BT1197" s="16">
        <v>0.0</v>
      </c>
    </row>
    <row r="1198">
      <c r="A1198" s="14" t="s">
        <v>9107</v>
      </c>
      <c r="B1198" s="16">
        <v>11.0</v>
      </c>
      <c r="C1198" s="16">
        <v>4070034.0</v>
      </c>
      <c r="D1198" s="14" t="s">
        <v>9108</v>
      </c>
      <c r="E1198" s="14" t="s">
        <v>2622</v>
      </c>
      <c r="F1198" s="14" t="s">
        <v>2621</v>
      </c>
      <c r="G1198" s="14" t="s">
        <v>5166</v>
      </c>
      <c r="H1198" s="14" t="s">
        <v>2978</v>
      </c>
      <c r="I1198" s="14" t="s">
        <v>21</v>
      </c>
      <c r="J1198" s="14" t="s">
        <v>4845</v>
      </c>
      <c r="K1198" s="14" t="s">
        <v>9109</v>
      </c>
      <c r="L1198" s="14" t="s">
        <v>9109</v>
      </c>
      <c r="M1198" s="14" t="s">
        <v>9110</v>
      </c>
      <c r="N1198" s="14" t="s">
        <v>409</v>
      </c>
      <c r="O1198" s="14" t="s">
        <v>410</v>
      </c>
      <c r="P1198" s="16">
        <v>1369208.0</v>
      </c>
      <c r="Q1198" s="17"/>
      <c r="R1198" s="16">
        <v>1.0</v>
      </c>
      <c r="S1198" s="16">
        <v>1614112.0</v>
      </c>
      <c r="T1198" s="18">
        <v>6.2E-7</v>
      </c>
      <c r="U1198" s="16">
        <v>0.0</v>
      </c>
      <c r="V1198" s="16">
        <v>0.0</v>
      </c>
      <c r="W1198" s="14" t="s">
        <v>2978</v>
      </c>
      <c r="X1198" s="17"/>
      <c r="Y1198" s="17"/>
      <c r="Z1198" s="16">
        <v>29.3</v>
      </c>
      <c r="AA1198" s="17"/>
      <c r="AB1198" s="16">
        <v>0.01</v>
      </c>
      <c r="AC1198" s="16">
        <v>0.01</v>
      </c>
      <c r="AD1198" s="16">
        <v>8.9</v>
      </c>
      <c r="AE1198" s="16">
        <v>0.0</v>
      </c>
      <c r="AF1198" s="16">
        <v>0.617</v>
      </c>
      <c r="AG1198" s="16">
        <v>0.0</v>
      </c>
      <c r="AH1198" s="16">
        <v>75050.0</v>
      </c>
      <c r="AI1198" s="16">
        <v>0.0</v>
      </c>
      <c r="AJ1198" s="16">
        <v>0.0</v>
      </c>
      <c r="AK1198" s="16">
        <v>0.0</v>
      </c>
      <c r="AL1198" s="16">
        <v>60024.0</v>
      </c>
      <c r="AM1198" s="16">
        <v>0.0</v>
      </c>
      <c r="AN1198" s="16">
        <v>0.0</v>
      </c>
      <c r="AO1198" s="16">
        <v>0.0</v>
      </c>
      <c r="AP1198" s="16">
        <v>29602.0</v>
      </c>
      <c r="AQ1198" s="16">
        <v>0.0</v>
      </c>
      <c r="AR1198" s="16">
        <v>0.0</v>
      </c>
      <c r="AS1198" s="16">
        <v>0.0</v>
      </c>
      <c r="AT1198" s="16">
        <v>44880.0</v>
      </c>
      <c r="AU1198" s="16">
        <v>0.0</v>
      </c>
      <c r="AV1198" s="16">
        <v>0.0</v>
      </c>
      <c r="AW1198" s="16">
        <v>0.0</v>
      </c>
      <c r="AX1198" s="16">
        <v>64030.0</v>
      </c>
      <c r="AY1198" s="16">
        <v>0.0</v>
      </c>
      <c r="AZ1198" s="16">
        <v>0.0</v>
      </c>
      <c r="BA1198" s="16">
        <v>0.0</v>
      </c>
      <c r="BB1198" s="16">
        <v>6016.0</v>
      </c>
      <c r="BC1198" s="16">
        <v>0.0</v>
      </c>
      <c r="BD1198" s="16">
        <v>0.0</v>
      </c>
      <c r="BE1198" s="16">
        <v>1.0</v>
      </c>
      <c r="BF1198" s="16">
        <v>1180028.0</v>
      </c>
      <c r="BG1198" s="16">
        <v>0.0</v>
      </c>
      <c r="BH1198" s="16">
        <v>0.0</v>
      </c>
      <c r="BI1198" s="16">
        <v>0.0</v>
      </c>
      <c r="BJ1198" s="16">
        <v>912.0</v>
      </c>
      <c r="BK1198" s="16">
        <v>0.0</v>
      </c>
      <c r="BL1198" s="16">
        <v>0.0</v>
      </c>
      <c r="BM1198" s="16">
        <v>0.0</v>
      </c>
      <c r="BN1198" s="16">
        <v>91076.0</v>
      </c>
      <c r="BO1198" s="16">
        <v>0.0</v>
      </c>
      <c r="BP1198" s="16">
        <v>0.0</v>
      </c>
      <c r="BQ1198" s="16">
        <v>0.0</v>
      </c>
      <c r="BR1198" s="16">
        <v>62494.0</v>
      </c>
      <c r="BS1198" s="16">
        <v>0.0</v>
      </c>
      <c r="BT1198" s="16">
        <v>0.0</v>
      </c>
    </row>
    <row r="1199">
      <c r="A1199" s="14" t="s">
        <v>9111</v>
      </c>
      <c r="B1199" s="16">
        <v>11.0</v>
      </c>
      <c r="C1199" s="16">
        <v>4070055.0</v>
      </c>
      <c r="D1199" s="17"/>
      <c r="E1199" s="14" t="s">
        <v>2630</v>
      </c>
      <c r="F1199" s="14" t="s">
        <v>2622</v>
      </c>
      <c r="G1199" s="14" t="s">
        <v>5166</v>
      </c>
      <c r="H1199" s="14" t="s">
        <v>2978</v>
      </c>
      <c r="I1199" s="14" t="s">
        <v>21</v>
      </c>
      <c r="J1199" s="14" t="s">
        <v>4845</v>
      </c>
      <c r="K1199" s="14" t="s">
        <v>9112</v>
      </c>
      <c r="L1199" s="14" t="s">
        <v>9112</v>
      </c>
      <c r="M1199" s="14" t="s">
        <v>9113</v>
      </c>
      <c r="N1199" s="14" t="s">
        <v>409</v>
      </c>
      <c r="O1199" s="14" t="s">
        <v>410</v>
      </c>
      <c r="P1199" s="16">
        <v>2690167.0</v>
      </c>
      <c r="Q1199" s="17"/>
      <c r="R1199" s="16">
        <v>1.0</v>
      </c>
      <c r="S1199" s="16">
        <v>1614112.0</v>
      </c>
      <c r="T1199" s="18">
        <v>6.2E-7</v>
      </c>
      <c r="U1199" s="16">
        <v>0.0</v>
      </c>
      <c r="V1199" s="16">
        <v>0.0</v>
      </c>
      <c r="W1199" s="14" t="s">
        <v>2978</v>
      </c>
      <c r="X1199" s="17"/>
      <c r="Y1199" s="17"/>
      <c r="Z1199" s="16">
        <v>23.0</v>
      </c>
      <c r="AA1199" s="17"/>
      <c r="AB1199" s="16">
        <v>0.0</v>
      </c>
      <c r="AC1199" s="16">
        <v>0.0</v>
      </c>
      <c r="AD1199" s="16">
        <v>6.33</v>
      </c>
      <c r="AE1199" s="16">
        <v>0.3</v>
      </c>
      <c r="AF1199" s="16">
        <v>0.019</v>
      </c>
      <c r="AG1199" s="16">
        <v>0.0</v>
      </c>
      <c r="AH1199" s="16">
        <v>75030.0</v>
      </c>
      <c r="AI1199" s="16">
        <v>0.0</v>
      </c>
      <c r="AJ1199" s="16">
        <v>0.0</v>
      </c>
      <c r="AK1199" s="16">
        <v>0.0</v>
      </c>
      <c r="AL1199" s="16">
        <v>60012.0</v>
      </c>
      <c r="AM1199" s="16">
        <v>0.0</v>
      </c>
      <c r="AN1199" s="16">
        <v>0.0</v>
      </c>
      <c r="AO1199" s="16">
        <v>0.0</v>
      </c>
      <c r="AP1199" s="16">
        <v>29604.0</v>
      </c>
      <c r="AQ1199" s="16">
        <v>0.0</v>
      </c>
      <c r="AR1199" s="16">
        <v>0.0</v>
      </c>
      <c r="AS1199" s="16">
        <v>0.0</v>
      </c>
      <c r="AT1199" s="16">
        <v>44876.0</v>
      </c>
      <c r="AU1199" s="16">
        <v>0.0</v>
      </c>
      <c r="AV1199" s="16">
        <v>0.0</v>
      </c>
      <c r="AW1199" s="16">
        <v>0.0</v>
      </c>
      <c r="AX1199" s="16">
        <v>64038.0</v>
      </c>
      <c r="AY1199" s="16">
        <v>0.0</v>
      </c>
      <c r="AZ1199" s="16">
        <v>0.0</v>
      </c>
      <c r="BA1199" s="16">
        <v>0.0</v>
      </c>
      <c r="BB1199" s="16">
        <v>6054.0</v>
      </c>
      <c r="BC1199" s="16">
        <v>0.0</v>
      </c>
      <c r="BD1199" s="16">
        <v>0.0</v>
      </c>
      <c r="BE1199" s="16">
        <v>1.0</v>
      </c>
      <c r="BF1199" s="16">
        <v>1179998.0</v>
      </c>
      <c r="BG1199" s="16">
        <v>0.0</v>
      </c>
      <c r="BH1199" s="16">
        <v>0.0</v>
      </c>
      <c r="BI1199" s="16">
        <v>0.0</v>
      </c>
      <c r="BJ1199" s="16">
        <v>912.0</v>
      </c>
      <c r="BK1199" s="16">
        <v>0.0</v>
      </c>
      <c r="BL1199" s="16">
        <v>0.0</v>
      </c>
      <c r="BM1199" s="16">
        <v>0.0</v>
      </c>
      <c r="BN1199" s="16">
        <v>91080.0</v>
      </c>
      <c r="BO1199" s="16">
        <v>0.0</v>
      </c>
      <c r="BP1199" s="16">
        <v>0.0</v>
      </c>
      <c r="BQ1199" s="16">
        <v>0.0</v>
      </c>
      <c r="BR1199" s="16">
        <v>62508.0</v>
      </c>
      <c r="BS1199" s="16">
        <v>0.0</v>
      </c>
      <c r="BT1199" s="16">
        <v>0.0</v>
      </c>
    </row>
    <row r="1200">
      <c r="A1200" s="14" t="s">
        <v>9114</v>
      </c>
      <c r="B1200" s="16">
        <v>11.0</v>
      </c>
      <c r="C1200" s="16">
        <v>4082894.0</v>
      </c>
      <c r="D1200" s="17"/>
      <c r="E1200" s="14" t="s">
        <v>2630</v>
      </c>
      <c r="F1200" s="14" t="s">
        <v>2631</v>
      </c>
      <c r="G1200" s="14" t="s">
        <v>5166</v>
      </c>
      <c r="H1200" s="14" t="s">
        <v>2978</v>
      </c>
      <c r="I1200" s="14" t="s">
        <v>21</v>
      </c>
      <c r="J1200" s="14" t="s">
        <v>4845</v>
      </c>
      <c r="K1200" s="14" t="s">
        <v>9115</v>
      </c>
      <c r="L1200" s="14" t="s">
        <v>9115</v>
      </c>
      <c r="M1200" s="14" t="s">
        <v>9116</v>
      </c>
      <c r="N1200" s="14" t="s">
        <v>409</v>
      </c>
      <c r="P1200" s="17"/>
      <c r="Q1200" s="17"/>
      <c r="R1200" s="16">
        <v>1.0</v>
      </c>
      <c r="S1200" s="16">
        <v>1614112.0</v>
      </c>
      <c r="T1200" s="18">
        <v>6.2E-7</v>
      </c>
      <c r="U1200" s="16">
        <v>0.0</v>
      </c>
      <c r="V1200" s="16">
        <v>0.0</v>
      </c>
      <c r="W1200" s="14" t="s">
        <v>2978</v>
      </c>
      <c r="X1200" s="17"/>
      <c r="Y1200" s="17"/>
      <c r="Z1200" s="16">
        <v>27.5</v>
      </c>
      <c r="AA1200" s="17"/>
      <c r="AB1200" s="16">
        <v>0.0</v>
      </c>
      <c r="AC1200" s="16">
        <v>0.0</v>
      </c>
      <c r="AD1200" s="16">
        <v>6.33</v>
      </c>
      <c r="AE1200" s="16">
        <v>0.0</v>
      </c>
      <c r="AF1200" s="16">
        <v>0.999</v>
      </c>
      <c r="AG1200" s="16">
        <v>0.0</v>
      </c>
      <c r="AH1200" s="16">
        <v>75040.0</v>
      </c>
      <c r="AI1200" s="16">
        <v>0.0</v>
      </c>
      <c r="AJ1200" s="16">
        <v>0.0</v>
      </c>
      <c r="AK1200" s="16">
        <v>0.0</v>
      </c>
      <c r="AL1200" s="16">
        <v>60016.0</v>
      </c>
      <c r="AM1200" s="16">
        <v>0.0</v>
      </c>
      <c r="AN1200" s="16">
        <v>0.0</v>
      </c>
      <c r="AO1200" s="16">
        <v>0.0</v>
      </c>
      <c r="AP1200" s="16">
        <v>29608.0</v>
      </c>
      <c r="AQ1200" s="16">
        <v>0.0</v>
      </c>
      <c r="AR1200" s="16">
        <v>0.0</v>
      </c>
      <c r="AS1200" s="16">
        <v>0.0</v>
      </c>
      <c r="AT1200" s="16">
        <v>44872.0</v>
      </c>
      <c r="AU1200" s="16">
        <v>0.0</v>
      </c>
      <c r="AV1200" s="16">
        <v>0.0</v>
      </c>
      <c r="AW1200" s="16">
        <v>0.0</v>
      </c>
      <c r="AX1200" s="16">
        <v>64034.0</v>
      </c>
      <c r="AY1200" s="16">
        <v>0.0</v>
      </c>
      <c r="AZ1200" s="16">
        <v>0.0</v>
      </c>
      <c r="BA1200" s="16">
        <v>0.0</v>
      </c>
      <c r="BB1200" s="16">
        <v>6062.0</v>
      </c>
      <c r="BC1200" s="16">
        <v>0.0</v>
      </c>
      <c r="BD1200" s="16">
        <v>0.0</v>
      </c>
      <c r="BE1200" s="16">
        <v>1.0</v>
      </c>
      <c r="BF1200" s="16">
        <v>1179982.0</v>
      </c>
      <c r="BG1200" s="16">
        <v>0.0</v>
      </c>
      <c r="BH1200" s="16">
        <v>0.0</v>
      </c>
      <c r="BI1200" s="16">
        <v>0.0</v>
      </c>
      <c r="BJ1200" s="16">
        <v>912.0</v>
      </c>
      <c r="BK1200" s="16">
        <v>0.0</v>
      </c>
      <c r="BL1200" s="16">
        <v>0.0</v>
      </c>
      <c r="BM1200" s="16">
        <v>0.0</v>
      </c>
      <c r="BN1200" s="16">
        <v>91084.0</v>
      </c>
      <c r="BO1200" s="16">
        <v>0.0</v>
      </c>
      <c r="BP1200" s="16">
        <v>0.0</v>
      </c>
      <c r="BQ1200" s="16">
        <v>0.0</v>
      </c>
      <c r="BR1200" s="16">
        <v>62502.0</v>
      </c>
      <c r="BS1200" s="16">
        <v>0.0</v>
      </c>
      <c r="BT1200" s="16">
        <v>0.0</v>
      </c>
    </row>
    <row r="1201">
      <c r="A1201" s="14" t="s">
        <v>9117</v>
      </c>
      <c r="B1201" s="16">
        <v>11.0</v>
      </c>
      <c r="C1201" s="16">
        <v>4023951.0</v>
      </c>
      <c r="D1201" s="14" t="s">
        <v>5719</v>
      </c>
      <c r="E1201" s="14" t="s">
        <v>2631</v>
      </c>
      <c r="F1201" s="14" t="s">
        <v>2622</v>
      </c>
      <c r="G1201" s="14" t="s">
        <v>5166</v>
      </c>
      <c r="H1201" s="14" t="s">
        <v>2978</v>
      </c>
      <c r="I1201" s="14" t="s">
        <v>21</v>
      </c>
      <c r="J1201" s="14" t="s">
        <v>4845</v>
      </c>
      <c r="K1201" s="14" t="s">
        <v>9118</v>
      </c>
      <c r="L1201" s="14" t="s">
        <v>9118</v>
      </c>
      <c r="M1201" s="14" t="s">
        <v>9119</v>
      </c>
      <c r="N1201" s="14" t="s">
        <v>409</v>
      </c>
      <c r="P1201" s="17"/>
      <c r="Q1201" s="17"/>
      <c r="R1201" s="16">
        <v>1.0</v>
      </c>
      <c r="S1201" s="16">
        <v>1614114.0</v>
      </c>
      <c r="T1201" s="18">
        <v>6.2E-7</v>
      </c>
      <c r="U1201" s="16">
        <v>0.0</v>
      </c>
      <c r="V1201" s="16">
        <v>0.0</v>
      </c>
      <c r="W1201" s="14" t="s">
        <v>2978</v>
      </c>
      <c r="X1201" s="17"/>
      <c r="Y1201" s="17"/>
      <c r="Z1201" s="16">
        <v>24.3</v>
      </c>
      <c r="AA1201" s="17"/>
      <c r="AB1201" s="16">
        <v>0.0</v>
      </c>
      <c r="AC1201" s="16">
        <v>0.0</v>
      </c>
      <c r="AD1201" s="16">
        <v>8.76</v>
      </c>
      <c r="AE1201" s="16">
        <v>0.06</v>
      </c>
      <c r="AF1201" s="16">
        <v>0.694</v>
      </c>
      <c r="AG1201" s="16">
        <v>0.0</v>
      </c>
      <c r="AH1201" s="16">
        <v>75030.0</v>
      </c>
      <c r="AI1201" s="16">
        <v>0.0</v>
      </c>
      <c r="AJ1201" s="16">
        <v>0.0</v>
      </c>
      <c r="AK1201" s="16">
        <v>0.0</v>
      </c>
      <c r="AL1201" s="16">
        <v>60022.0</v>
      </c>
      <c r="AM1201" s="16">
        <v>0.0</v>
      </c>
      <c r="AN1201" s="16">
        <v>0.0</v>
      </c>
      <c r="AO1201" s="16">
        <v>0.0</v>
      </c>
      <c r="AP1201" s="16">
        <v>29606.0</v>
      </c>
      <c r="AQ1201" s="16">
        <v>0.0</v>
      </c>
      <c r="AR1201" s="16">
        <v>0.0</v>
      </c>
      <c r="AS1201" s="16">
        <v>0.0</v>
      </c>
      <c r="AT1201" s="16">
        <v>44878.0</v>
      </c>
      <c r="AU1201" s="16">
        <v>0.0</v>
      </c>
      <c r="AV1201" s="16">
        <v>0.0</v>
      </c>
      <c r="AW1201" s="16">
        <v>0.0</v>
      </c>
      <c r="AX1201" s="16">
        <v>64028.0</v>
      </c>
      <c r="AY1201" s="16">
        <v>0.0</v>
      </c>
      <c r="AZ1201" s="16">
        <v>0.0</v>
      </c>
      <c r="BA1201" s="16">
        <v>0.0</v>
      </c>
      <c r="BB1201" s="16">
        <v>6062.0</v>
      </c>
      <c r="BC1201" s="16">
        <v>0.0</v>
      </c>
      <c r="BD1201" s="16">
        <v>0.0</v>
      </c>
      <c r="BE1201" s="16">
        <v>1.0</v>
      </c>
      <c r="BF1201" s="16">
        <v>1179988.0</v>
      </c>
      <c r="BG1201" s="16">
        <v>0.0</v>
      </c>
      <c r="BH1201" s="16">
        <v>0.0</v>
      </c>
      <c r="BI1201" s="16">
        <v>0.0</v>
      </c>
      <c r="BJ1201" s="16">
        <v>912.0</v>
      </c>
      <c r="BK1201" s="16">
        <v>0.0</v>
      </c>
      <c r="BL1201" s="16">
        <v>0.0</v>
      </c>
      <c r="BM1201" s="16">
        <v>0.0</v>
      </c>
      <c r="BN1201" s="16">
        <v>91084.0</v>
      </c>
      <c r="BO1201" s="16">
        <v>0.0</v>
      </c>
      <c r="BP1201" s="16">
        <v>0.0</v>
      </c>
      <c r="BQ1201" s="16">
        <v>0.0</v>
      </c>
      <c r="BR1201" s="16">
        <v>62504.0</v>
      </c>
      <c r="BS1201" s="16">
        <v>0.0</v>
      </c>
      <c r="BT1201" s="16">
        <v>0.0</v>
      </c>
    </row>
    <row r="1202">
      <c r="A1202" s="14" t="s">
        <v>9120</v>
      </c>
      <c r="B1202" s="16">
        <v>11.0</v>
      </c>
      <c r="C1202" s="16">
        <v>4074541.0</v>
      </c>
      <c r="D1202" s="14" t="s">
        <v>6809</v>
      </c>
      <c r="E1202" s="14" t="s">
        <v>2631</v>
      </c>
      <c r="F1202" s="14" t="s">
        <v>2630</v>
      </c>
      <c r="G1202" s="14" t="s">
        <v>5166</v>
      </c>
      <c r="H1202" s="14" t="s">
        <v>2978</v>
      </c>
      <c r="I1202" s="14" t="s">
        <v>21</v>
      </c>
      <c r="J1202" s="14" t="s">
        <v>4845</v>
      </c>
      <c r="K1202" s="14" t="s">
        <v>6810</v>
      </c>
      <c r="L1202" s="14" t="s">
        <v>6810</v>
      </c>
      <c r="M1202" s="14" t="s">
        <v>9121</v>
      </c>
      <c r="N1202" s="14" t="s">
        <v>4848</v>
      </c>
      <c r="O1202" s="14" t="s">
        <v>4878</v>
      </c>
      <c r="P1202" s="16">
        <v>3036159.0</v>
      </c>
      <c r="Q1202" s="17"/>
      <c r="R1202" s="16">
        <v>1.0</v>
      </c>
      <c r="S1202" s="16">
        <v>1614114.0</v>
      </c>
      <c r="T1202" s="18">
        <v>6.2E-7</v>
      </c>
      <c r="U1202" s="16">
        <v>0.0</v>
      </c>
      <c r="V1202" s="16">
        <v>0.0</v>
      </c>
      <c r="W1202" s="14" t="s">
        <v>2978</v>
      </c>
      <c r="X1202" s="17"/>
      <c r="Y1202" s="17"/>
      <c r="Z1202" s="16">
        <v>9.95</v>
      </c>
      <c r="AA1202" s="17"/>
      <c r="AB1202" s="16">
        <v>0.01</v>
      </c>
      <c r="AC1202" s="16">
        <v>-0.01</v>
      </c>
      <c r="AD1202" s="16">
        <v>0.46</v>
      </c>
      <c r="AE1202" s="17"/>
      <c r="AF1202" s="17"/>
      <c r="AG1202" s="16">
        <v>0.0</v>
      </c>
      <c r="AH1202" s="16">
        <v>75050.0</v>
      </c>
      <c r="AI1202" s="16">
        <v>0.0</v>
      </c>
      <c r="AJ1202" s="16">
        <v>0.0</v>
      </c>
      <c r="AK1202" s="16">
        <v>0.0</v>
      </c>
      <c r="AL1202" s="16">
        <v>60024.0</v>
      </c>
      <c r="AM1202" s="16">
        <v>0.0</v>
      </c>
      <c r="AN1202" s="16">
        <v>0.0</v>
      </c>
      <c r="AO1202" s="16">
        <v>0.0</v>
      </c>
      <c r="AP1202" s="16">
        <v>29606.0</v>
      </c>
      <c r="AQ1202" s="16">
        <v>0.0</v>
      </c>
      <c r="AR1202" s="16">
        <v>0.0</v>
      </c>
      <c r="AS1202" s="16">
        <v>0.0</v>
      </c>
      <c r="AT1202" s="16">
        <v>44884.0</v>
      </c>
      <c r="AU1202" s="16">
        <v>0.0</v>
      </c>
      <c r="AV1202" s="16">
        <v>0.0</v>
      </c>
      <c r="AW1202" s="16">
        <v>0.0</v>
      </c>
      <c r="AX1202" s="16">
        <v>64030.0</v>
      </c>
      <c r="AY1202" s="16">
        <v>0.0</v>
      </c>
      <c r="AZ1202" s="16">
        <v>0.0</v>
      </c>
      <c r="BA1202" s="16">
        <v>0.0</v>
      </c>
      <c r="BB1202" s="16">
        <v>6018.0</v>
      </c>
      <c r="BC1202" s="16">
        <v>0.0</v>
      </c>
      <c r="BD1202" s="16">
        <v>0.0</v>
      </c>
      <c r="BE1202" s="16">
        <v>1.0</v>
      </c>
      <c r="BF1202" s="16">
        <v>1180024.0</v>
      </c>
      <c r="BG1202" s="16">
        <v>0.0</v>
      </c>
      <c r="BH1202" s="16">
        <v>0.0</v>
      </c>
      <c r="BI1202" s="16">
        <v>0.0</v>
      </c>
      <c r="BJ1202" s="16">
        <v>912.0</v>
      </c>
      <c r="BK1202" s="16">
        <v>0.0</v>
      </c>
      <c r="BL1202" s="16">
        <v>0.0</v>
      </c>
      <c r="BM1202" s="16">
        <v>0.0</v>
      </c>
      <c r="BN1202" s="16">
        <v>91068.0</v>
      </c>
      <c r="BO1202" s="16">
        <v>0.0</v>
      </c>
      <c r="BP1202" s="16">
        <v>0.0</v>
      </c>
      <c r="BQ1202" s="16">
        <v>0.0</v>
      </c>
      <c r="BR1202" s="16">
        <v>62498.0</v>
      </c>
      <c r="BS1202" s="16">
        <v>0.0</v>
      </c>
      <c r="BT1202" s="16">
        <v>0.0</v>
      </c>
    </row>
    <row r="1203">
      <c r="A1203" s="14" t="s">
        <v>9122</v>
      </c>
      <c r="B1203" s="16">
        <v>11.0</v>
      </c>
      <c r="C1203" s="16">
        <v>4074554.0</v>
      </c>
      <c r="D1203" s="17"/>
      <c r="E1203" s="14" t="s">
        <v>2622</v>
      </c>
      <c r="F1203" s="14" t="s">
        <v>2621</v>
      </c>
      <c r="G1203" s="14" t="s">
        <v>5166</v>
      </c>
      <c r="H1203" s="14" t="s">
        <v>2978</v>
      </c>
      <c r="I1203" s="14" t="s">
        <v>21</v>
      </c>
      <c r="J1203" s="14" t="s">
        <v>4845</v>
      </c>
      <c r="K1203" s="14" t="s">
        <v>5476</v>
      </c>
      <c r="L1203" s="14" t="s">
        <v>5476</v>
      </c>
      <c r="M1203" s="14" t="s">
        <v>9123</v>
      </c>
      <c r="N1203" s="14" t="s">
        <v>4848</v>
      </c>
      <c r="P1203" s="17"/>
      <c r="Q1203" s="17"/>
      <c r="R1203" s="16">
        <v>1.0</v>
      </c>
      <c r="S1203" s="16">
        <v>1614114.0</v>
      </c>
      <c r="T1203" s="18">
        <v>6.2E-7</v>
      </c>
      <c r="U1203" s="16">
        <v>0.0</v>
      </c>
      <c r="V1203" s="16">
        <v>0.0</v>
      </c>
      <c r="W1203" s="14" t="s">
        <v>2978</v>
      </c>
      <c r="X1203" s="17"/>
      <c r="Y1203" s="17"/>
      <c r="Z1203" s="16">
        <v>11.1</v>
      </c>
      <c r="AA1203" s="17"/>
      <c r="AB1203" s="16">
        <v>0.0</v>
      </c>
      <c r="AC1203" s="16">
        <v>0.0</v>
      </c>
      <c r="AD1203" s="16">
        <v>4.15</v>
      </c>
      <c r="AE1203" s="17"/>
      <c r="AF1203" s="17"/>
      <c r="AG1203" s="16">
        <v>0.0</v>
      </c>
      <c r="AH1203" s="16">
        <v>75044.0</v>
      </c>
      <c r="AI1203" s="16">
        <v>0.0</v>
      </c>
      <c r="AJ1203" s="16">
        <v>0.0</v>
      </c>
      <c r="AK1203" s="16">
        <v>0.0</v>
      </c>
      <c r="AL1203" s="16">
        <v>60022.0</v>
      </c>
      <c r="AM1203" s="16">
        <v>0.0</v>
      </c>
      <c r="AN1203" s="16">
        <v>0.0</v>
      </c>
      <c r="AO1203" s="16">
        <v>0.0</v>
      </c>
      <c r="AP1203" s="16">
        <v>29602.0</v>
      </c>
      <c r="AQ1203" s="16">
        <v>0.0</v>
      </c>
      <c r="AR1203" s="16">
        <v>0.0</v>
      </c>
      <c r="AS1203" s="16">
        <v>0.0</v>
      </c>
      <c r="AT1203" s="16">
        <v>44880.0</v>
      </c>
      <c r="AU1203" s="16">
        <v>0.0</v>
      </c>
      <c r="AV1203" s="16">
        <v>0.0</v>
      </c>
      <c r="AW1203" s="16">
        <v>0.0</v>
      </c>
      <c r="AX1203" s="16">
        <v>64034.0</v>
      </c>
      <c r="AY1203" s="16">
        <v>0.0</v>
      </c>
      <c r="AZ1203" s="16">
        <v>0.0</v>
      </c>
      <c r="BA1203" s="16">
        <v>0.0</v>
      </c>
      <c r="BB1203" s="16">
        <v>6036.0</v>
      </c>
      <c r="BC1203" s="16">
        <v>0.0</v>
      </c>
      <c r="BD1203" s="16">
        <v>0.0</v>
      </c>
      <c r="BE1203" s="16">
        <v>0.0</v>
      </c>
      <c r="BF1203" s="16">
        <v>1180016.0</v>
      </c>
      <c r="BG1203" s="16">
        <v>0.0</v>
      </c>
      <c r="BH1203" s="16">
        <v>0.0</v>
      </c>
      <c r="BI1203" s="16">
        <v>0.0</v>
      </c>
      <c r="BJ1203" s="16">
        <v>912.0</v>
      </c>
      <c r="BK1203" s="16">
        <v>0.0</v>
      </c>
      <c r="BL1203" s="16">
        <v>0.0</v>
      </c>
      <c r="BM1203" s="16">
        <v>1.0</v>
      </c>
      <c r="BN1203" s="16">
        <v>91066.0</v>
      </c>
      <c r="BO1203" s="16">
        <v>0.0</v>
      </c>
      <c r="BP1203" s="16">
        <v>0.0</v>
      </c>
      <c r="BQ1203" s="16">
        <v>0.0</v>
      </c>
      <c r="BR1203" s="16">
        <v>62502.0</v>
      </c>
      <c r="BS1203" s="16">
        <v>0.0</v>
      </c>
      <c r="BT1203" s="16">
        <v>0.0</v>
      </c>
    </row>
    <row r="1204">
      <c r="A1204" s="14" t="s">
        <v>9124</v>
      </c>
      <c r="B1204" s="16">
        <v>11.0</v>
      </c>
      <c r="C1204" s="16">
        <v>4074566.0</v>
      </c>
      <c r="D1204" s="17"/>
      <c r="E1204" s="14" t="s">
        <v>2622</v>
      </c>
      <c r="F1204" s="14" t="s">
        <v>2621</v>
      </c>
      <c r="G1204" s="14" t="s">
        <v>5166</v>
      </c>
      <c r="H1204" s="14" t="s">
        <v>2978</v>
      </c>
      <c r="I1204" s="14" t="s">
        <v>21</v>
      </c>
      <c r="J1204" s="14" t="s">
        <v>4845</v>
      </c>
      <c r="K1204" s="14" t="s">
        <v>7475</v>
      </c>
      <c r="L1204" s="14" t="s">
        <v>7475</v>
      </c>
      <c r="M1204" s="14" t="s">
        <v>9125</v>
      </c>
      <c r="N1204" s="14" t="s">
        <v>4848</v>
      </c>
      <c r="P1204" s="17"/>
      <c r="Q1204" s="17"/>
      <c r="R1204" s="16">
        <v>1.0</v>
      </c>
      <c r="S1204" s="16">
        <v>1614114.0</v>
      </c>
      <c r="T1204" s="18">
        <v>6.2E-7</v>
      </c>
      <c r="U1204" s="16">
        <v>0.0</v>
      </c>
      <c r="V1204" s="16">
        <v>0.0</v>
      </c>
      <c r="W1204" s="14" t="s">
        <v>2978</v>
      </c>
      <c r="X1204" s="17"/>
      <c r="Y1204" s="17"/>
      <c r="Z1204" s="16">
        <v>10.7</v>
      </c>
      <c r="AA1204" s="17"/>
      <c r="AB1204" s="16">
        <v>0.0</v>
      </c>
      <c r="AC1204" s="16">
        <v>0.0</v>
      </c>
      <c r="AD1204" s="16">
        <v>1.3</v>
      </c>
      <c r="AE1204" s="17"/>
      <c r="AF1204" s="17"/>
      <c r="AG1204" s="16">
        <v>0.0</v>
      </c>
      <c r="AH1204" s="16">
        <v>75046.0</v>
      </c>
      <c r="AI1204" s="16">
        <v>0.0</v>
      </c>
      <c r="AJ1204" s="16">
        <v>0.0</v>
      </c>
      <c r="AK1204" s="16">
        <v>0.0</v>
      </c>
      <c r="AL1204" s="16">
        <v>60016.0</v>
      </c>
      <c r="AM1204" s="16">
        <v>0.0</v>
      </c>
      <c r="AN1204" s="16">
        <v>0.0</v>
      </c>
      <c r="AO1204" s="16">
        <v>0.0</v>
      </c>
      <c r="AP1204" s="16">
        <v>29608.0</v>
      </c>
      <c r="AQ1204" s="16">
        <v>0.0</v>
      </c>
      <c r="AR1204" s="16">
        <v>0.0</v>
      </c>
      <c r="AS1204" s="16">
        <v>0.0</v>
      </c>
      <c r="AT1204" s="16">
        <v>44880.0</v>
      </c>
      <c r="AU1204" s="16">
        <v>0.0</v>
      </c>
      <c r="AV1204" s="16">
        <v>0.0</v>
      </c>
      <c r="AW1204" s="16">
        <v>0.0</v>
      </c>
      <c r="AX1204" s="16">
        <v>64022.0</v>
      </c>
      <c r="AY1204" s="16">
        <v>0.0</v>
      </c>
      <c r="AZ1204" s="16">
        <v>0.0</v>
      </c>
      <c r="BA1204" s="16">
        <v>0.0</v>
      </c>
      <c r="BB1204" s="16">
        <v>6054.0</v>
      </c>
      <c r="BC1204" s="16">
        <v>0.0</v>
      </c>
      <c r="BD1204" s="16">
        <v>0.0</v>
      </c>
      <c r="BE1204" s="16">
        <v>0.0</v>
      </c>
      <c r="BF1204" s="16">
        <v>1180024.0</v>
      </c>
      <c r="BG1204" s="16">
        <v>0.0</v>
      </c>
      <c r="BH1204" s="16">
        <v>0.0</v>
      </c>
      <c r="BI1204" s="16">
        <v>0.0</v>
      </c>
      <c r="BJ1204" s="16">
        <v>912.0</v>
      </c>
      <c r="BK1204" s="16">
        <v>0.0</v>
      </c>
      <c r="BL1204" s="16">
        <v>0.0</v>
      </c>
      <c r="BM1204" s="16">
        <v>0.0</v>
      </c>
      <c r="BN1204" s="16">
        <v>91050.0</v>
      </c>
      <c r="BO1204" s="16">
        <v>0.0</v>
      </c>
      <c r="BP1204" s="16">
        <v>0.0</v>
      </c>
      <c r="BQ1204" s="16">
        <v>1.0</v>
      </c>
      <c r="BR1204" s="16">
        <v>62502.0</v>
      </c>
      <c r="BS1204" s="16">
        <v>0.0</v>
      </c>
      <c r="BT1204" s="16">
        <v>0.0</v>
      </c>
    </row>
    <row r="1205">
      <c r="A1205" s="14" t="s">
        <v>9126</v>
      </c>
      <c r="B1205" s="16">
        <v>11.0</v>
      </c>
      <c r="C1205" s="16">
        <v>4074566.0</v>
      </c>
      <c r="D1205" s="17"/>
      <c r="E1205" s="14" t="s">
        <v>2622</v>
      </c>
      <c r="F1205" s="14" t="s">
        <v>2630</v>
      </c>
      <c r="G1205" s="14" t="s">
        <v>5166</v>
      </c>
      <c r="H1205" s="14" t="s">
        <v>2978</v>
      </c>
      <c r="I1205" s="14" t="s">
        <v>21</v>
      </c>
      <c r="J1205" s="14" t="s">
        <v>4845</v>
      </c>
      <c r="K1205" s="14" t="s">
        <v>9127</v>
      </c>
      <c r="L1205" s="14" t="s">
        <v>9127</v>
      </c>
      <c r="M1205" s="14" t="s">
        <v>9128</v>
      </c>
      <c r="N1205" s="14" t="s">
        <v>409</v>
      </c>
      <c r="P1205" s="17"/>
      <c r="Q1205" s="17"/>
      <c r="R1205" s="16">
        <v>1.0</v>
      </c>
      <c r="S1205" s="16">
        <v>1614114.0</v>
      </c>
      <c r="T1205" s="18">
        <v>6.2E-7</v>
      </c>
      <c r="U1205" s="16">
        <v>0.0</v>
      </c>
      <c r="V1205" s="16">
        <v>0.0</v>
      </c>
      <c r="W1205" s="14" t="s">
        <v>2978</v>
      </c>
      <c r="X1205" s="17"/>
      <c r="Y1205" s="17"/>
      <c r="Z1205" s="16">
        <v>22.3</v>
      </c>
      <c r="AA1205" s="16">
        <v>0.073</v>
      </c>
      <c r="AB1205" s="16">
        <v>0.0</v>
      </c>
      <c r="AC1205" s="16">
        <v>0.0</v>
      </c>
      <c r="AD1205" s="16">
        <v>1.3</v>
      </c>
      <c r="AE1205" s="16">
        <v>0.26</v>
      </c>
      <c r="AF1205" s="16">
        <v>0.47</v>
      </c>
      <c r="AG1205" s="16">
        <v>0.0</v>
      </c>
      <c r="AH1205" s="16">
        <v>75046.0</v>
      </c>
      <c r="AI1205" s="16">
        <v>0.0</v>
      </c>
      <c r="AJ1205" s="16">
        <v>0.0</v>
      </c>
      <c r="AK1205" s="16">
        <v>0.0</v>
      </c>
      <c r="AL1205" s="16">
        <v>60016.0</v>
      </c>
      <c r="AM1205" s="16">
        <v>0.0</v>
      </c>
      <c r="AN1205" s="16">
        <v>0.0</v>
      </c>
      <c r="AO1205" s="16">
        <v>0.0</v>
      </c>
      <c r="AP1205" s="16">
        <v>29608.0</v>
      </c>
      <c r="AQ1205" s="16">
        <v>0.0</v>
      </c>
      <c r="AR1205" s="16">
        <v>0.0</v>
      </c>
      <c r="AS1205" s="16">
        <v>0.0</v>
      </c>
      <c r="AT1205" s="16">
        <v>44880.0</v>
      </c>
      <c r="AU1205" s="16">
        <v>0.0</v>
      </c>
      <c r="AV1205" s="16">
        <v>0.0</v>
      </c>
      <c r="AW1205" s="16">
        <v>0.0</v>
      </c>
      <c r="AX1205" s="16">
        <v>64022.0</v>
      </c>
      <c r="AY1205" s="16">
        <v>0.0</v>
      </c>
      <c r="AZ1205" s="16">
        <v>0.0</v>
      </c>
      <c r="BA1205" s="16">
        <v>0.0</v>
      </c>
      <c r="BB1205" s="16">
        <v>6054.0</v>
      </c>
      <c r="BC1205" s="16">
        <v>0.0</v>
      </c>
      <c r="BD1205" s="16">
        <v>0.0</v>
      </c>
      <c r="BE1205" s="16">
        <v>1.0</v>
      </c>
      <c r="BF1205" s="16">
        <v>1180024.0</v>
      </c>
      <c r="BG1205" s="16">
        <v>0.0</v>
      </c>
      <c r="BH1205" s="16">
        <v>0.0</v>
      </c>
      <c r="BI1205" s="16">
        <v>0.0</v>
      </c>
      <c r="BJ1205" s="16">
        <v>912.0</v>
      </c>
      <c r="BK1205" s="16">
        <v>0.0</v>
      </c>
      <c r="BL1205" s="16">
        <v>0.0</v>
      </c>
      <c r="BM1205" s="16">
        <v>0.0</v>
      </c>
      <c r="BN1205" s="16">
        <v>91050.0</v>
      </c>
      <c r="BO1205" s="16">
        <v>0.0</v>
      </c>
      <c r="BP1205" s="16">
        <v>0.0</v>
      </c>
      <c r="BQ1205" s="16">
        <v>0.0</v>
      </c>
      <c r="BR1205" s="16">
        <v>62502.0</v>
      </c>
      <c r="BS1205" s="16">
        <v>0.0</v>
      </c>
      <c r="BT1205" s="16">
        <v>0.0</v>
      </c>
    </row>
    <row r="1206">
      <c r="A1206" s="14" t="s">
        <v>9129</v>
      </c>
      <c r="B1206" s="16">
        <v>11.0</v>
      </c>
      <c r="C1206" s="16">
        <v>4082913.0</v>
      </c>
      <c r="D1206" s="17"/>
      <c r="E1206" s="14" t="s">
        <v>2621</v>
      </c>
      <c r="F1206" s="14" t="s">
        <v>2622</v>
      </c>
      <c r="G1206" s="14" t="s">
        <v>5166</v>
      </c>
      <c r="H1206" s="14" t="s">
        <v>2978</v>
      </c>
      <c r="I1206" s="14" t="s">
        <v>21</v>
      </c>
      <c r="J1206" s="14" t="s">
        <v>4845</v>
      </c>
      <c r="K1206" s="14" t="s">
        <v>9130</v>
      </c>
      <c r="L1206" s="14" t="s">
        <v>9130</v>
      </c>
      <c r="M1206" s="14" t="s">
        <v>9131</v>
      </c>
      <c r="N1206" s="14" t="s">
        <v>409</v>
      </c>
      <c r="P1206" s="17"/>
      <c r="Q1206" s="17"/>
      <c r="R1206" s="16">
        <v>1.0</v>
      </c>
      <c r="S1206" s="16">
        <v>1614114.0</v>
      </c>
      <c r="T1206" s="18">
        <v>6.2E-7</v>
      </c>
      <c r="U1206" s="16">
        <v>0.0</v>
      </c>
      <c r="V1206" s="16">
        <v>0.0</v>
      </c>
      <c r="W1206" s="14" t="s">
        <v>2978</v>
      </c>
      <c r="X1206" s="17"/>
      <c r="Y1206" s="17"/>
      <c r="Z1206" s="16">
        <v>27.8</v>
      </c>
      <c r="AA1206" s="16">
        <v>0.465</v>
      </c>
      <c r="AB1206" s="16">
        <v>0.0</v>
      </c>
      <c r="AC1206" s="16">
        <v>0.01</v>
      </c>
      <c r="AD1206" s="16">
        <v>6.36</v>
      </c>
      <c r="AE1206" s="16">
        <v>0.0</v>
      </c>
      <c r="AF1206" s="16">
        <v>0.992</v>
      </c>
      <c r="AG1206" s="16">
        <v>0.0</v>
      </c>
      <c r="AH1206" s="16">
        <v>75026.0</v>
      </c>
      <c r="AI1206" s="16">
        <v>0.0</v>
      </c>
      <c r="AJ1206" s="16">
        <v>0.0</v>
      </c>
      <c r="AK1206" s="16">
        <v>0.0</v>
      </c>
      <c r="AL1206" s="16">
        <v>60016.0</v>
      </c>
      <c r="AM1206" s="16">
        <v>0.0</v>
      </c>
      <c r="AN1206" s="16">
        <v>0.0</v>
      </c>
      <c r="AO1206" s="16">
        <v>0.0</v>
      </c>
      <c r="AP1206" s="16">
        <v>29604.0</v>
      </c>
      <c r="AQ1206" s="16">
        <v>0.0</v>
      </c>
      <c r="AR1206" s="16">
        <v>0.0</v>
      </c>
      <c r="AS1206" s="16">
        <v>0.0</v>
      </c>
      <c r="AT1206" s="16">
        <v>44878.0</v>
      </c>
      <c r="AU1206" s="16">
        <v>0.0</v>
      </c>
      <c r="AV1206" s="16">
        <v>0.0</v>
      </c>
      <c r="AW1206" s="16">
        <v>0.0</v>
      </c>
      <c r="AX1206" s="16">
        <v>64014.0</v>
      </c>
      <c r="AY1206" s="16">
        <v>0.0</v>
      </c>
      <c r="AZ1206" s="16">
        <v>0.0</v>
      </c>
      <c r="BA1206" s="16">
        <v>0.0</v>
      </c>
      <c r="BB1206" s="16">
        <v>6062.0</v>
      </c>
      <c r="BC1206" s="16">
        <v>0.0</v>
      </c>
      <c r="BD1206" s="16">
        <v>0.0</v>
      </c>
      <c r="BE1206" s="16">
        <v>1.0</v>
      </c>
      <c r="BF1206" s="16">
        <v>1180018.0</v>
      </c>
      <c r="BG1206" s="16">
        <v>0.0</v>
      </c>
      <c r="BH1206" s="16">
        <v>0.0</v>
      </c>
      <c r="BI1206" s="16">
        <v>0.0</v>
      </c>
      <c r="BJ1206" s="16">
        <v>912.0</v>
      </c>
      <c r="BK1206" s="16">
        <v>0.0</v>
      </c>
      <c r="BL1206" s="16">
        <v>0.0</v>
      </c>
      <c r="BM1206" s="16">
        <v>0.0</v>
      </c>
      <c r="BN1206" s="16">
        <v>91080.0</v>
      </c>
      <c r="BO1206" s="16">
        <v>0.0</v>
      </c>
      <c r="BP1206" s="16">
        <v>0.0</v>
      </c>
      <c r="BQ1206" s="16">
        <v>0.0</v>
      </c>
      <c r="BR1206" s="16">
        <v>62504.0</v>
      </c>
      <c r="BS1206" s="16">
        <v>0.0</v>
      </c>
      <c r="BT1206" s="16">
        <v>0.0</v>
      </c>
    </row>
    <row r="1207">
      <c r="A1207" s="14" t="s">
        <v>9132</v>
      </c>
      <c r="B1207" s="16">
        <v>11.0</v>
      </c>
      <c r="C1207" s="16">
        <v>4086546.0</v>
      </c>
      <c r="D1207" s="17"/>
      <c r="E1207" s="14" t="s">
        <v>2621</v>
      </c>
      <c r="F1207" s="14" t="s">
        <v>2622</v>
      </c>
      <c r="G1207" s="14" t="s">
        <v>5166</v>
      </c>
      <c r="H1207" s="14" t="s">
        <v>2978</v>
      </c>
      <c r="I1207" s="14" t="s">
        <v>21</v>
      </c>
      <c r="J1207" s="14" t="s">
        <v>4852</v>
      </c>
      <c r="K1207" s="14" t="s">
        <v>9133</v>
      </c>
      <c r="L1207" s="14" t="s">
        <v>9133</v>
      </c>
      <c r="M1207" s="14" t="s">
        <v>9134</v>
      </c>
      <c r="N1207" s="14" t="s">
        <v>409</v>
      </c>
      <c r="P1207" s="17"/>
      <c r="Q1207" s="17"/>
      <c r="R1207" s="16">
        <v>1.0</v>
      </c>
      <c r="S1207" s="16">
        <v>1614114.0</v>
      </c>
      <c r="T1207" s="18">
        <v>6.2E-7</v>
      </c>
      <c r="U1207" s="16">
        <v>0.0</v>
      </c>
      <c r="V1207" s="16">
        <v>0.0</v>
      </c>
      <c r="W1207" s="14" t="s">
        <v>2978</v>
      </c>
      <c r="X1207" s="17"/>
      <c r="Y1207" s="17"/>
      <c r="Z1207" s="16">
        <v>25.5</v>
      </c>
      <c r="AA1207" s="17"/>
      <c r="AB1207" s="16">
        <v>0.22</v>
      </c>
      <c r="AC1207" s="16">
        <v>-0.15</v>
      </c>
      <c r="AD1207" s="16">
        <v>6.33</v>
      </c>
      <c r="AE1207" s="17"/>
      <c r="AF1207" s="17"/>
      <c r="AG1207" s="16">
        <v>0.0</v>
      </c>
      <c r="AH1207" s="16">
        <v>75048.0</v>
      </c>
      <c r="AI1207" s="16">
        <v>0.0</v>
      </c>
      <c r="AJ1207" s="16">
        <v>0.0</v>
      </c>
      <c r="AK1207" s="16">
        <v>0.0</v>
      </c>
      <c r="AL1207" s="16">
        <v>60024.0</v>
      </c>
      <c r="AM1207" s="16">
        <v>0.0</v>
      </c>
      <c r="AN1207" s="16">
        <v>0.0</v>
      </c>
      <c r="AO1207" s="16">
        <v>0.0</v>
      </c>
      <c r="AP1207" s="16">
        <v>29606.0</v>
      </c>
      <c r="AQ1207" s="16">
        <v>0.0</v>
      </c>
      <c r="AR1207" s="16">
        <v>0.0</v>
      </c>
      <c r="AS1207" s="16">
        <v>0.0</v>
      </c>
      <c r="AT1207" s="16">
        <v>44880.0</v>
      </c>
      <c r="AU1207" s="16">
        <v>0.0</v>
      </c>
      <c r="AV1207" s="16">
        <v>0.0</v>
      </c>
      <c r="AW1207" s="16">
        <v>0.0</v>
      </c>
      <c r="AX1207" s="16">
        <v>64030.0</v>
      </c>
      <c r="AY1207" s="16">
        <v>0.0</v>
      </c>
      <c r="AZ1207" s="16">
        <v>0.0</v>
      </c>
      <c r="BA1207" s="16">
        <v>0.0</v>
      </c>
      <c r="BB1207" s="16">
        <v>6062.0</v>
      </c>
      <c r="BC1207" s="16">
        <v>0.0</v>
      </c>
      <c r="BD1207" s="16">
        <v>0.0</v>
      </c>
      <c r="BE1207" s="16">
        <v>0.0</v>
      </c>
      <c r="BF1207" s="16">
        <v>1180008.0</v>
      </c>
      <c r="BG1207" s="16">
        <v>0.0</v>
      </c>
      <c r="BH1207" s="16">
        <v>0.0</v>
      </c>
      <c r="BI1207" s="16">
        <v>0.0</v>
      </c>
      <c r="BJ1207" s="16">
        <v>910.0</v>
      </c>
      <c r="BK1207" s="16">
        <v>0.0</v>
      </c>
      <c r="BL1207" s="16">
        <v>0.0</v>
      </c>
      <c r="BM1207" s="16">
        <v>1.0</v>
      </c>
      <c r="BN1207" s="16">
        <v>91050.0</v>
      </c>
      <c r="BO1207" s="16">
        <v>0.0</v>
      </c>
      <c r="BP1207" s="16">
        <v>0.0</v>
      </c>
      <c r="BQ1207" s="16">
        <v>0.0</v>
      </c>
      <c r="BR1207" s="16">
        <v>62496.0</v>
      </c>
      <c r="BS1207" s="16">
        <v>0.0</v>
      </c>
      <c r="BT1207" s="16">
        <v>0.0</v>
      </c>
    </row>
    <row r="1208">
      <c r="A1208" s="14" t="s">
        <v>9135</v>
      </c>
      <c r="B1208" s="16">
        <v>11.0</v>
      </c>
      <c r="C1208" s="16">
        <v>4059362.0</v>
      </c>
      <c r="D1208" s="17"/>
      <c r="E1208" s="14" t="s">
        <v>2631</v>
      </c>
      <c r="F1208" s="14" t="s">
        <v>2630</v>
      </c>
      <c r="G1208" s="14" t="s">
        <v>5166</v>
      </c>
      <c r="H1208" s="14" t="s">
        <v>2978</v>
      </c>
      <c r="I1208" s="14" t="s">
        <v>21</v>
      </c>
      <c r="J1208" s="14" t="s">
        <v>4845</v>
      </c>
      <c r="K1208" s="14" t="s">
        <v>9136</v>
      </c>
      <c r="L1208" s="14" t="s">
        <v>9136</v>
      </c>
      <c r="M1208" s="14" t="s">
        <v>9137</v>
      </c>
      <c r="N1208" s="14" t="s">
        <v>4848</v>
      </c>
      <c r="P1208" s="17"/>
      <c r="Q1208" s="17"/>
      <c r="R1208" s="16">
        <v>1.0</v>
      </c>
      <c r="S1208" s="16">
        <v>1614116.0</v>
      </c>
      <c r="T1208" s="18">
        <v>6.2E-7</v>
      </c>
      <c r="U1208" s="16">
        <v>0.0</v>
      </c>
      <c r="V1208" s="16">
        <v>0.0</v>
      </c>
      <c r="W1208" s="14" t="s">
        <v>2978</v>
      </c>
      <c r="X1208" s="17"/>
      <c r="Y1208" s="17"/>
      <c r="Z1208" s="16">
        <v>10.9</v>
      </c>
      <c r="AA1208" s="17"/>
      <c r="AB1208" s="16">
        <v>0.01</v>
      </c>
      <c r="AC1208" s="16">
        <v>0.01</v>
      </c>
      <c r="AD1208" s="16">
        <v>2.0</v>
      </c>
      <c r="AE1208" s="17"/>
      <c r="AF1208" s="17"/>
      <c r="AG1208" s="16">
        <v>0.0</v>
      </c>
      <c r="AH1208" s="16">
        <v>75034.0</v>
      </c>
      <c r="AI1208" s="16">
        <v>0.0</v>
      </c>
      <c r="AJ1208" s="16">
        <v>0.0</v>
      </c>
      <c r="AK1208" s="16">
        <v>0.0</v>
      </c>
      <c r="AL1208" s="16">
        <v>60006.0</v>
      </c>
      <c r="AM1208" s="16">
        <v>0.0</v>
      </c>
      <c r="AN1208" s="16">
        <v>0.0</v>
      </c>
      <c r="AO1208" s="16">
        <v>0.0</v>
      </c>
      <c r="AP1208" s="16">
        <v>29608.0</v>
      </c>
      <c r="AQ1208" s="16">
        <v>0.0</v>
      </c>
      <c r="AR1208" s="16">
        <v>0.0</v>
      </c>
      <c r="AS1208" s="16">
        <v>1.0</v>
      </c>
      <c r="AT1208" s="16">
        <v>44886.0</v>
      </c>
      <c r="AU1208" s="16">
        <v>0.0</v>
      </c>
      <c r="AV1208" s="16">
        <v>0.0</v>
      </c>
      <c r="AW1208" s="16">
        <v>0.0</v>
      </c>
      <c r="AX1208" s="16">
        <v>64032.0</v>
      </c>
      <c r="AY1208" s="16">
        <v>0.0</v>
      </c>
      <c r="AZ1208" s="16">
        <v>0.0</v>
      </c>
      <c r="BA1208" s="16">
        <v>0.0</v>
      </c>
      <c r="BB1208" s="16">
        <v>6062.0</v>
      </c>
      <c r="BC1208" s="16">
        <v>0.0</v>
      </c>
      <c r="BD1208" s="16">
        <v>0.0</v>
      </c>
      <c r="BE1208" s="16">
        <v>0.0</v>
      </c>
      <c r="BF1208" s="16">
        <v>1180000.0</v>
      </c>
      <c r="BG1208" s="16">
        <v>0.0</v>
      </c>
      <c r="BH1208" s="16">
        <v>0.0</v>
      </c>
      <c r="BI1208" s="16">
        <v>0.0</v>
      </c>
      <c r="BJ1208" s="16">
        <v>912.0</v>
      </c>
      <c r="BK1208" s="16">
        <v>0.0</v>
      </c>
      <c r="BL1208" s="16">
        <v>0.0</v>
      </c>
      <c r="BM1208" s="16">
        <v>0.0</v>
      </c>
      <c r="BN1208" s="16">
        <v>91076.0</v>
      </c>
      <c r="BO1208" s="16">
        <v>0.0</v>
      </c>
      <c r="BP1208" s="16">
        <v>0.0</v>
      </c>
      <c r="BQ1208" s="16">
        <v>0.0</v>
      </c>
      <c r="BR1208" s="16">
        <v>62500.0</v>
      </c>
      <c r="BS1208" s="16">
        <v>0.0</v>
      </c>
      <c r="BT1208" s="16">
        <v>0.0</v>
      </c>
    </row>
    <row r="1209">
      <c r="A1209" s="14" t="s">
        <v>9138</v>
      </c>
      <c r="B1209" s="16">
        <v>11.0</v>
      </c>
      <c r="C1209" s="16">
        <v>4059375.0</v>
      </c>
      <c r="D1209" s="17"/>
      <c r="E1209" s="14" t="s">
        <v>2631</v>
      </c>
      <c r="F1209" s="14" t="s">
        <v>2622</v>
      </c>
      <c r="G1209" s="14" t="s">
        <v>5166</v>
      </c>
      <c r="H1209" s="14" t="s">
        <v>2978</v>
      </c>
      <c r="I1209" s="14" t="s">
        <v>21</v>
      </c>
      <c r="J1209" s="14" t="s">
        <v>4845</v>
      </c>
      <c r="K1209" s="14" t="s">
        <v>9139</v>
      </c>
      <c r="L1209" s="14" t="s">
        <v>9139</v>
      </c>
      <c r="M1209" s="14" t="s">
        <v>9140</v>
      </c>
      <c r="N1209" s="14" t="s">
        <v>409</v>
      </c>
      <c r="P1209" s="17"/>
      <c r="Q1209" s="17"/>
      <c r="R1209" s="16">
        <v>1.0</v>
      </c>
      <c r="S1209" s="16">
        <v>1614116.0</v>
      </c>
      <c r="T1209" s="18">
        <v>6.2E-7</v>
      </c>
      <c r="U1209" s="16">
        <v>0.0</v>
      </c>
      <c r="V1209" s="16">
        <v>0.0</v>
      </c>
      <c r="W1209" s="14" t="s">
        <v>2978</v>
      </c>
      <c r="X1209" s="17"/>
      <c r="Y1209" s="17"/>
      <c r="Z1209" s="16">
        <v>26.9</v>
      </c>
      <c r="AA1209" s="17"/>
      <c r="AB1209" s="16">
        <v>0.0</v>
      </c>
      <c r="AC1209" s="16">
        <v>0.0</v>
      </c>
      <c r="AD1209" s="16">
        <v>8.79</v>
      </c>
      <c r="AE1209" s="16">
        <v>0.0</v>
      </c>
      <c r="AF1209" s="16">
        <v>0.6</v>
      </c>
      <c r="AG1209" s="16">
        <v>0.0</v>
      </c>
      <c r="AH1209" s="16">
        <v>75040.0</v>
      </c>
      <c r="AI1209" s="16">
        <v>0.0</v>
      </c>
      <c r="AJ1209" s="16">
        <v>0.0</v>
      </c>
      <c r="AK1209" s="16">
        <v>0.0</v>
      </c>
      <c r="AL1209" s="16">
        <v>60008.0</v>
      </c>
      <c r="AM1209" s="16">
        <v>0.0</v>
      </c>
      <c r="AN1209" s="16">
        <v>0.0</v>
      </c>
      <c r="AO1209" s="16">
        <v>0.0</v>
      </c>
      <c r="AP1209" s="16">
        <v>29604.0</v>
      </c>
      <c r="AQ1209" s="16">
        <v>0.0</v>
      </c>
      <c r="AR1209" s="16">
        <v>0.0</v>
      </c>
      <c r="AS1209" s="16">
        <v>0.0</v>
      </c>
      <c r="AT1209" s="16">
        <v>44882.0</v>
      </c>
      <c r="AU1209" s="16">
        <v>0.0</v>
      </c>
      <c r="AV1209" s="16">
        <v>0.0</v>
      </c>
      <c r="AW1209" s="16">
        <v>0.0</v>
      </c>
      <c r="AX1209" s="16">
        <v>64028.0</v>
      </c>
      <c r="AY1209" s="16">
        <v>0.0</v>
      </c>
      <c r="AZ1209" s="16">
        <v>0.0</v>
      </c>
      <c r="BA1209" s="16">
        <v>0.0</v>
      </c>
      <c r="BB1209" s="16">
        <v>6062.0</v>
      </c>
      <c r="BC1209" s="16">
        <v>0.0</v>
      </c>
      <c r="BD1209" s="16">
        <v>0.0</v>
      </c>
      <c r="BE1209" s="16">
        <v>1.0</v>
      </c>
      <c r="BF1209" s="16">
        <v>1179996.0</v>
      </c>
      <c r="BG1209" s="16">
        <v>0.0</v>
      </c>
      <c r="BH1209" s="16">
        <v>0.0</v>
      </c>
      <c r="BI1209" s="16">
        <v>0.0</v>
      </c>
      <c r="BJ1209" s="16">
        <v>912.0</v>
      </c>
      <c r="BK1209" s="16">
        <v>0.0</v>
      </c>
      <c r="BL1209" s="16">
        <v>0.0</v>
      </c>
      <c r="BM1209" s="16">
        <v>0.0</v>
      </c>
      <c r="BN1209" s="16">
        <v>91078.0</v>
      </c>
      <c r="BO1209" s="16">
        <v>0.0</v>
      </c>
      <c r="BP1209" s="16">
        <v>0.0</v>
      </c>
      <c r="BQ1209" s="16">
        <v>0.0</v>
      </c>
      <c r="BR1209" s="16">
        <v>62506.0</v>
      </c>
      <c r="BS1209" s="16">
        <v>0.0</v>
      </c>
      <c r="BT1209" s="16">
        <v>0.0</v>
      </c>
    </row>
    <row r="1210">
      <c r="A1210" s="14" t="s">
        <v>9141</v>
      </c>
      <c r="B1210" s="16">
        <v>11.0</v>
      </c>
      <c r="C1210" s="16">
        <v>4070122.0</v>
      </c>
      <c r="D1210" s="14" t="s">
        <v>9142</v>
      </c>
      <c r="E1210" s="14" t="s">
        <v>2622</v>
      </c>
      <c r="F1210" s="14" t="s">
        <v>2621</v>
      </c>
      <c r="G1210" s="14" t="s">
        <v>5166</v>
      </c>
      <c r="H1210" s="14" t="s">
        <v>2978</v>
      </c>
      <c r="I1210" s="14" t="s">
        <v>21</v>
      </c>
      <c r="J1210" s="14" t="s">
        <v>4845</v>
      </c>
      <c r="K1210" s="14" t="s">
        <v>9143</v>
      </c>
      <c r="L1210" s="14" t="s">
        <v>9143</v>
      </c>
      <c r="M1210" s="14" t="s">
        <v>9144</v>
      </c>
      <c r="N1210" s="14" t="s">
        <v>409</v>
      </c>
      <c r="O1210" s="14" t="s">
        <v>410</v>
      </c>
      <c r="P1210" s="16">
        <v>1372035.0</v>
      </c>
      <c r="Q1210" s="17"/>
      <c r="R1210" s="16">
        <v>1.0</v>
      </c>
      <c r="S1210" s="16">
        <v>1614116.0</v>
      </c>
      <c r="T1210" s="18">
        <v>6.2E-7</v>
      </c>
      <c r="U1210" s="16">
        <v>0.0</v>
      </c>
      <c r="V1210" s="16">
        <v>0.0</v>
      </c>
      <c r="W1210" s="14" t="s">
        <v>2978</v>
      </c>
      <c r="X1210" s="17"/>
      <c r="Y1210" s="17"/>
      <c r="Z1210" s="16">
        <v>25.1</v>
      </c>
      <c r="AA1210" s="17"/>
      <c r="AB1210" s="16">
        <v>0.0</v>
      </c>
      <c r="AC1210" s="16">
        <v>0.0</v>
      </c>
      <c r="AD1210" s="16">
        <v>8.9</v>
      </c>
      <c r="AE1210" s="16">
        <v>0.03</v>
      </c>
      <c r="AF1210" s="16">
        <v>0.986</v>
      </c>
      <c r="AG1210" s="16">
        <v>0.0</v>
      </c>
      <c r="AH1210" s="16">
        <v>75014.0</v>
      </c>
      <c r="AI1210" s="16">
        <v>0.0</v>
      </c>
      <c r="AJ1210" s="16">
        <v>0.0</v>
      </c>
      <c r="AK1210" s="16">
        <v>0.0</v>
      </c>
      <c r="AL1210" s="16">
        <v>60012.0</v>
      </c>
      <c r="AM1210" s="16">
        <v>0.0</v>
      </c>
      <c r="AN1210" s="16">
        <v>0.0</v>
      </c>
      <c r="AO1210" s="16">
        <v>0.0</v>
      </c>
      <c r="AP1210" s="16">
        <v>29608.0</v>
      </c>
      <c r="AQ1210" s="16">
        <v>0.0</v>
      </c>
      <c r="AR1210" s="16">
        <v>0.0</v>
      </c>
      <c r="AS1210" s="16">
        <v>0.0</v>
      </c>
      <c r="AT1210" s="16">
        <v>44874.0</v>
      </c>
      <c r="AU1210" s="16">
        <v>0.0</v>
      </c>
      <c r="AV1210" s="16">
        <v>0.0</v>
      </c>
      <c r="AW1210" s="16">
        <v>0.0</v>
      </c>
      <c r="AX1210" s="16">
        <v>64024.0</v>
      </c>
      <c r="AY1210" s="16">
        <v>0.0</v>
      </c>
      <c r="AZ1210" s="16">
        <v>0.0</v>
      </c>
      <c r="BA1210" s="16">
        <v>0.0</v>
      </c>
      <c r="BB1210" s="16">
        <v>6062.0</v>
      </c>
      <c r="BC1210" s="16">
        <v>0.0</v>
      </c>
      <c r="BD1210" s="16">
        <v>0.0</v>
      </c>
      <c r="BE1210" s="16">
        <v>1.0</v>
      </c>
      <c r="BF1210" s="16">
        <v>1180024.0</v>
      </c>
      <c r="BG1210" s="16">
        <v>0.0</v>
      </c>
      <c r="BH1210" s="16">
        <v>0.0</v>
      </c>
      <c r="BI1210" s="16">
        <v>0.0</v>
      </c>
      <c r="BJ1210" s="16">
        <v>912.0</v>
      </c>
      <c r="BK1210" s="16">
        <v>0.0</v>
      </c>
      <c r="BL1210" s="16">
        <v>0.0</v>
      </c>
      <c r="BM1210" s="16">
        <v>0.0</v>
      </c>
      <c r="BN1210" s="16">
        <v>91074.0</v>
      </c>
      <c r="BO1210" s="16">
        <v>0.0</v>
      </c>
      <c r="BP1210" s="16">
        <v>0.0</v>
      </c>
      <c r="BQ1210" s="16">
        <v>0.0</v>
      </c>
      <c r="BR1210" s="16">
        <v>62512.0</v>
      </c>
      <c r="BS1210" s="16">
        <v>0.0</v>
      </c>
      <c r="BT1210" s="16">
        <v>0.0</v>
      </c>
    </row>
    <row r="1211">
      <c r="A1211" s="14" t="s">
        <v>9145</v>
      </c>
      <c r="B1211" s="16">
        <v>11.0</v>
      </c>
      <c r="C1211" s="16">
        <v>4083267.0</v>
      </c>
      <c r="D1211" s="17"/>
      <c r="E1211" s="14" t="s">
        <v>2631</v>
      </c>
      <c r="F1211" s="14" t="s">
        <v>2630</v>
      </c>
      <c r="G1211" s="14" t="s">
        <v>5166</v>
      </c>
      <c r="H1211" s="14" t="s">
        <v>2978</v>
      </c>
      <c r="I1211" s="14" t="s">
        <v>21</v>
      </c>
      <c r="J1211" s="14" t="s">
        <v>4845</v>
      </c>
      <c r="K1211" s="14" t="s">
        <v>9146</v>
      </c>
      <c r="L1211" s="14" t="s">
        <v>9146</v>
      </c>
      <c r="M1211" s="14" t="s">
        <v>9147</v>
      </c>
      <c r="N1211" s="14" t="s">
        <v>409</v>
      </c>
      <c r="P1211" s="17"/>
      <c r="Q1211" s="17"/>
      <c r="R1211" s="16">
        <v>1.0</v>
      </c>
      <c r="S1211" s="16">
        <v>1614116.0</v>
      </c>
      <c r="T1211" s="18">
        <v>6.2E-7</v>
      </c>
      <c r="U1211" s="16">
        <v>0.0</v>
      </c>
      <c r="V1211" s="16">
        <v>0.0</v>
      </c>
      <c r="W1211" s="14" t="s">
        <v>2978</v>
      </c>
      <c r="X1211" s="17"/>
      <c r="Y1211" s="17"/>
      <c r="Z1211" s="16">
        <v>27.3</v>
      </c>
      <c r="AA1211" s="17"/>
      <c r="AB1211" s="16">
        <v>0.0</v>
      </c>
      <c r="AC1211" s="16">
        <v>-0.01</v>
      </c>
      <c r="AD1211" s="16">
        <v>8.8</v>
      </c>
      <c r="AE1211" s="16">
        <v>0.0</v>
      </c>
      <c r="AF1211" s="16">
        <v>0.982</v>
      </c>
      <c r="AG1211" s="16">
        <v>0.0</v>
      </c>
      <c r="AH1211" s="16">
        <v>75072.0</v>
      </c>
      <c r="AI1211" s="16">
        <v>0.0</v>
      </c>
      <c r="AJ1211" s="16">
        <v>0.0</v>
      </c>
      <c r="AK1211" s="16">
        <v>0.0</v>
      </c>
      <c r="AL1211" s="16">
        <v>60032.0</v>
      </c>
      <c r="AM1211" s="16">
        <v>0.0</v>
      </c>
      <c r="AN1211" s="16">
        <v>0.0</v>
      </c>
      <c r="AO1211" s="16">
        <v>0.0</v>
      </c>
      <c r="AP1211" s="16">
        <v>29606.0</v>
      </c>
      <c r="AQ1211" s="16">
        <v>0.0</v>
      </c>
      <c r="AR1211" s="16">
        <v>0.0</v>
      </c>
      <c r="AS1211" s="16">
        <v>0.0</v>
      </c>
      <c r="AT1211" s="16">
        <v>44888.0</v>
      </c>
      <c r="AU1211" s="16">
        <v>0.0</v>
      </c>
      <c r="AV1211" s="16">
        <v>0.0</v>
      </c>
      <c r="AW1211" s="16">
        <v>0.0</v>
      </c>
      <c r="AX1211" s="16">
        <v>63958.0</v>
      </c>
      <c r="AY1211" s="16">
        <v>0.0</v>
      </c>
      <c r="AZ1211" s="16">
        <v>0.0</v>
      </c>
      <c r="BA1211" s="16">
        <v>0.0</v>
      </c>
      <c r="BB1211" s="16">
        <v>6062.0</v>
      </c>
      <c r="BC1211" s="16">
        <v>0.0</v>
      </c>
      <c r="BD1211" s="16">
        <v>0.0</v>
      </c>
      <c r="BE1211" s="16">
        <v>1.0</v>
      </c>
      <c r="BF1211" s="16">
        <v>1179992.0</v>
      </c>
      <c r="BG1211" s="16">
        <v>0.0</v>
      </c>
      <c r="BH1211" s="16">
        <v>0.0</v>
      </c>
      <c r="BI1211" s="16">
        <v>0.0</v>
      </c>
      <c r="BJ1211" s="16">
        <v>912.0</v>
      </c>
      <c r="BK1211" s="16">
        <v>0.0</v>
      </c>
      <c r="BL1211" s="16">
        <v>0.0</v>
      </c>
      <c r="BM1211" s="16">
        <v>0.0</v>
      </c>
      <c r="BN1211" s="16">
        <v>91090.0</v>
      </c>
      <c r="BO1211" s="16">
        <v>0.0</v>
      </c>
      <c r="BP1211" s="16">
        <v>0.0</v>
      </c>
      <c r="BQ1211" s="16">
        <v>0.0</v>
      </c>
      <c r="BR1211" s="16">
        <v>62504.0</v>
      </c>
      <c r="BS1211" s="16">
        <v>0.0</v>
      </c>
      <c r="BT1211" s="16">
        <v>0.0</v>
      </c>
    </row>
    <row r="1212">
      <c r="A1212" s="14" t="s">
        <v>9148</v>
      </c>
      <c r="B1212" s="16">
        <v>11.0</v>
      </c>
      <c r="C1212" s="16">
        <v>4091391.0</v>
      </c>
      <c r="D1212" s="17"/>
      <c r="E1212" s="14" t="s">
        <v>2630</v>
      </c>
      <c r="F1212" s="14" t="s">
        <v>2631</v>
      </c>
      <c r="G1212" s="14" t="s">
        <v>5166</v>
      </c>
      <c r="H1212" s="14" t="s">
        <v>2978</v>
      </c>
      <c r="I1212" s="14" t="s">
        <v>21</v>
      </c>
      <c r="J1212" s="14" t="s">
        <v>4845</v>
      </c>
      <c r="K1212" s="14" t="s">
        <v>9149</v>
      </c>
      <c r="L1212" s="14" t="s">
        <v>9149</v>
      </c>
      <c r="M1212" s="14" t="s">
        <v>9150</v>
      </c>
      <c r="N1212" s="14" t="s">
        <v>409</v>
      </c>
      <c r="O1212" s="14" t="s">
        <v>410</v>
      </c>
      <c r="P1212" s="16">
        <v>1944922.0</v>
      </c>
      <c r="Q1212" s="17"/>
      <c r="R1212" s="16">
        <v>1.0</v>
      </c>
      <c r="S1212" s="16">
        <v>1614116.0</v>
      </c>
      <c r="T1212" s="18">
        <v>6.2E-7</v>
      </c>
      <c r="U1212" s="16">
        <v>0.0</v>
      </c>
      <c r="V1212" s="16">
        <v>0.0</v>
      </c>
      <c r="W1212" s="14" t="s">
        <v>2978</v>
      </c>
      <c r="X1212" s="17"/>
      <c r="Y1212" s="17"/>
      <c r="Z1212" s="16">
        <v>15.1</v>
      </c>
      <c r="AA1212" s="17"/>
      <c r="AB1212" s="16">
        <v>0.0</v>
      </c>
      <c r="AC1212" s="16">
        <v>0.0</v>
      </c>
      <c r="AD1212" s="16">
        <v>1.37</v>
      </c>
      <c r="AE1212" s="16">
        <v>0.53</v>
      </c>
      <c r="AF1212" s="16">
        <v>0.0</v>
      </c>
      <c r="AG1212" s="16">
        <v>0.0</v>
      </c>
      <c r="AH1212" s="16">
        <v>75028.0</v>
      </c>
      <c r="AI1212" s="16">
        <v>0.0</v>
      </c>
      <c r="AJ1212" s="16">
        <v>0.0</v>
      </c>
      <c r="AK1212" s="16">
        <v>0.0</v>
      </c>
      <c r="AL1212" s="16">
        <v>60020.0</v>
      </c>
      <c r="AM1212" s="16">
        <v>0.0</v>
      </c>
      <c r="AN1212" s="16">
        <v>0.0</v>
      </c>
      <c r="AO1212" s="16">
        <v>0.0</v>
      </c>
      <c r="AP1212" s="16">
        <v>29604.0</v>
      </c>
      <c r="AQ1212" s="16">
        <v>0.0</v>
      </c>
      <c r="AR1212" s="16">
        <v>0.0</v>
      </c>
      <c r="AS1212" s="16">
        <v>0.0</v>
      </c>
      <c r="AT1212" s="16">
        <v>44868.0</v>
      </c>
      <c r="AU1212" s="16">
        <v>0.0</v>
      </c>
      <c r="AV1212" s="16">
        <v>0.0</v>
      </c>
      <c r="AW1212" s="16">
        <v>0.0</v>
      </c>
      <c r="AX1212" s="16">
        <v>64028.0</v>
      </c>
      <c r="AY1212" s="16">
        <v>0.0</v>
      </c>
      <c r="AZ1212" s="16">
        <v>0.0</v>
      </c>
      <c r="BA1212" s="16">
        <v>0.0</v>
      </c>
      <c r="BB1212" s="16">
        <v>6060.0</v>
      </c>
      <c r="BC1212" s="16">
        <v>0.0</v>
      </c>
      <c r="BD1212" s="16">
        <v>0.0</v>
      </c>
      <c r="BE1212" s="16">
        <v>1.0</v>
      </c>
      <c r="BF1212" s="16">
        <v>1180014.0</v>
      </c>
      <c r="BG1212" s="16">
        <v>0.0</v>
      </c>
      <c r="BH1212" s="16">
        <v>0.0</v>
      </c>
      <c r="BI1212" s="16">
        <v>0.0</v>
      </c>
      <c r="BJ1212" s="16">
        <v>912.0</v>
      </c>
      <c r="BK1212" s="16">
        <v>0.0</v>
      </c>
      <c r="BL1212" s="16">
        <v>0.0</v>
      </c>
      <c r="BM1212" s="16">
        <v>0.0</v>
      </c>
      <c r="BN1212" s="16">
        <v>91076.0</v>
      </c>
      <c r="BO1212" s="16">
        <v>0.0</v>
      </c>
      <c r="BP1212" s="16">
        <v>0.0</v>
      </c>
      <c r="BQ1212" s="16">
        <v>0.0</v>
      </c>
      <c r="BR1212" s="16">
        <v>62506.0</v>
      </c>
      <c r="BS1212" s="16">
        <v>0.0</v>
      </c>
      <c r="BT1212" s="16">
        <v>0.0</v>
      </c>
    </row>
    <row r="1213">
      <c r="A1213" s="14" t="s">
        <v>9151</v>
      </c>
      <c r="B1213" s="16">
        <v>11.0</v>
      </c>
      <c r="C1213" s="16">
        <v>4091617.0</v>
      </c>
      <c r="D1213" s="14" t="s">
        <v>9152</v>
      </c>
      <c r="E1213" s="14" t="s">
        <v>2622</v>
      </c>
      <c r="F1213" s="14" t="s">
        <v>2631</v>
      </c>
      <c r="G1213" s="14" t="s">
        <v>6733</v>
      </c>
      <c r="H1213" s="14" t="s">
        <v>21</v>
      </c>
      <c r="I1213" s="14" t="s">
        <v>2978</v>
      </c>
      <c r="J1213" s="14" t="s">
        <v>4845</v>
      </c>
      <c r="K1213" s="14" t="s">
        <v>9153</v>
      </c>
      <c r="L1213" s="14" t="s">
        <v>9153</v>
      </c>
      <c r="M1213" s="14" t="s">
        <v>9154</v>
      </c>
      <c r="N1213" s="14" t="s">
        <v>409</v>
      </c>
      <c r="P1213" s="17"/>
      <c r="Q1213" s="17"/>
      <c r="R1213" s="16">
        <v>1.0</v>
      </c>
      <c r="S1213" s="16">
        <v>1614116.0</v>
      </c>
      <c r="T1213" s="18">
        <v>6.2E-7</v>
      </c>
      <c r="U1213" s="16">
        <v>0.0</v>
      </c>
      <c r="V1213" s="16">
        <v>0.0</v>
      </c>
      <c r="W1213" s="14" t="s">
        <v>2978</v>
      </c>
      <c r="X1213" s="17"/>
      <c r="Y1213" s="17"/>
      <c r="Z1213" s="16">
        <v>22.7</v>
      </c>
      <c r="AA1213" s="16">
        <v>0.206</v>
      </c>
      <c r="AB1213" s="16">
        <v>0.01</v>
      </c>
      <c r="AC1213" s="16">
        <v>0.02</v>
      </c>
      <c r="AD1213" s="16">
        <v>2.44</v>
      </c>
      <c r="AE1213" s="17"/>
      <c r="AF1213" s="17"/>
      <c r="AG1213" s="16">
        <v>0.0</v>
      </c>
      <c r="AH1213" s="16">
        <v>74936.0</v>
      </c>
      <c r="AI1213" s="16">
        <v>0.0</v>
      </c>
      <c r="AJ1213" s="16">
        <v>0.0</v>
      </c>
      <c r="AK1213" s="16">
        <v>0.0</v>
      </c>
      <c r="AL1213" s="16">
        <v>60006.0</v>
      </c>
      <c r="AM1213" s="16">
        <v>0.0</v>
      </c>
      <c r="AN1213" s="16">
        <v>0.0</v>
      </c>
      <c r="AO1213" s="16">
        <v>0.0</v>
      </c>
      <c r="AP1213" s="16">
        <v>29608.0</v>
      </c>
      <c r="AQ1213" s="16">
        <v>0.0</v>
      </c>
      <c r="AR1213" s="16">
        <v>0.0</v>
      </c>
      <c r="AS1213" s="16">
        <v>0.0</v>
      </c>
      <c r="AT1213" s="16">
        <v>44894.0</v>
      </c>
      <c r="AU1213" s="16">
        <v>0.0</v>
      </c>
      <c r="AV1213" s="16">
        <v>0.0</v>
      </c>
      <c r="AW1213" s="16">
        <v>0.0</v>
      </c>
      <c r="AX1213" s="16">
        <v>64046.0</v>
      </c>
      <c r="AY1213" s="16">
        <v>0.0</v>
      </c>
      <c r="AZ1213" s="16">
        <v>0.0</v>
      </c>
      <c r="BA1213" s="16">
        <v>0.0</v>
      </c>
      <c r="BB1213" s="16">
        <v>6084.0</v>
      </c>
      <c r="BC1213" s="16">
        <v>0.0</v>
      </c>
      <c r="BD1213" s="16">
        <v>0.0</v>
      </c>
      <c r="BE1213" s="16">
        <v>1.0</v>
      </c>
      <c r="BF1213" s="16">
        <v>1180058.0</v>
      </c>
      <c r="BG1213" s="16">
        <v>0.0</v>
      </c>
      <c r="BH1213" s="16">
        <v>0.0</v>
      </c>
      <c r="BI1213" s="16">
        <v>0.0</v>
      </c>
      <c r="BJ1213" s="16">
        <v>912.0</v>
      </c>
      <c r="BK1213" s="16">
        <v>0.0</v>
      </c>
      <c r="BL1213" s="16">
        <v>0.0</v>
      </c>
      <c r="BM1213" s="16">
        <v>0.0</v>
      </c>
      <c r="BN1213" s="16">
        <v>91090.0</v>
      </c>
      <c r="BO1213" s="16">
        <v>0.0</v>
      </c>
      <c r="BP1213" s="16">
        <v>0.0</v>
      </c>
      <c r="BQ1213" s="16">
        <v>0.0</v>
      </c>
      <c r="BR1213" s="16">
        <v>62482.0</v>
      </c>
      <c r="BS1213" s="16">
        <v>0.0</v>
      </c>
      <c r="BT1213" s="16">
        <v>0.0</v>
      </c>
    </row>
    <row r="1214">
      <c r="A1214" s="14" t="s">
        <v>9155</v>
      </c>
      <c r="B1214" s="16">
        <v>11.0</v>
      </c>
      <c r="C1214" s="16">
        <v>4023928.0</v>
      </c>
      <c r="D1214" s="14" t="s">
        <v>9156</v>
      </c>
      <c r="E1214" s="14" t="s">
        <v>2630</v>
      </c>
      <c r="F1214" s="14" t="s">
        <v>2631</v>
      </c>
      <c r="G1214" s="14" t="s">
        <v>5166</v>
      </c>
      <c r="H1214" s="14" t="s">
        <v>2978</v>
      </c>
      <c r="I1214" s="14" t="s">
        <v>21</v>
      </c>
      <c r="J1214" s="14" t="s">
        <v>4845</v>
      </c>
      <c r="K1214" s="14" t="s">
        <v>9157</v>
      </c>
      <c r="L1214" s="14" t="s">
        <v>9157</v>
      </c>
      <c r="M1214" s="14" t="s">
        <v>9158</v>
      </c>
      <c r="N1214" s="14" t="s">
        <v>409</v>
      </c>
      <c r="O1214" s="14" t="s">
        <v>99</v>
      </c>
      <c r="P1214" s="16">
        <v>41483.0</v>
      </c>
      <c r="Q1214" s="17"/>
      <c r="R1214" s="16">
        <v>1.0</v>
      </c>
      <c r="S1214" s="16">
        <v>1614120.0</v>
      </c>
      <c r="T1214" s="18">
        <v>6.2E-7</v>
      </c>
      <c r="U1214" s="16">
        <v>0.0</v>
      </c>
      <c r="V1214" s="16">
        <v>0.0</v>
      </c>
      <c r="W1214" s="14" t="s">
        <v>2978</v>
      </c>
      <c r="X1214" s="17"/>
      <c r="Y1214" s="17"/>
      <c r="Z1214" s="16">
        <v>25.5</v>
      </c>
      <c r="AA1214" s="17"/>
      <c r="AB1214" s="16">
        <v>0.0</v>
      </c>
      <c r="AC1214" s="16">
        <v>0.0</v>
      </c>
      <c r="AD1214" s="16">
        <v>6.31</v>
      </c>
      <c r="AE1214" s="16">
        <v>0.0</v>
      </c>
      <c r="AF1214" s="16">
        <v>1.0</v>
      </c>
      <c r="AG1214" s="16">
        <v>0.0</v>
      </c>
      <c r="AH1214" s="16">
        <v>75054.0</v>
      </c>
      <c r="AI1214" s="16">
        <v>0.0</v>
      </c>
      <c r="AJ1214" s="16">
        <v>0.0</v>
      </c>
      <c r="AK1214" s="16">
        <v>0.0</v>
      </c>
      <c r="AL1214" s="16">
        <v>60020.0</v>
      </c>
      <c r="AM1214" s="16">
        <v>0.0</v>
      </c>
      <c r="AN1214" s="16">
        <v>0.0</v>
      </c>
      <c r="AO1214" s="16">
        <v>0.0</v>
      </c>
      <c r="AP1214" s="16">
        <v>29608.0</v>
      </c>
      <c r="AQ1214" s="16">
        <v>0.0</v>
      </c>
      <c r="AR1214" s="16">
        <v>0.0</v>
      </c>
      <c r="AS1214" s="16">
        <v>0.0</v>
      </c>
      <c r="AT1214" s="16">
        <v>44882.0</v>
      </c>
      <c r="AU1214" s="16">
        <v>0.0</v>
      </c>
      <c r="AV1214" s="16">
        <v>0.0</v>
      </c>
      <c r="AW1214" s="16">
        <v>0.0</v>
      </c>
      <c r="AX1214" s="16">
        <v>64006.0</v>
      </c>
      <c r="AY1214" s="16">
        <v>0.0</v>
      </c>
      <c r="AZ1214" s="16">
        <v>0.0</v>
      </c>
      <c r="BA1214" s="16">
        <v>0.0</v>
      </c>
      <c r="BB1214" s="16">
        <v>6062.0</v>
      </c>
      <c r="BC1214" s="16">
        <v>0.0</v>
      </c>
      <c r="BD1214" s="16">
        <v>0.0</v>
      </c>
      <c r="BE1214" s="16">
        <v>1.0</v>
      </c>
      <c r="BF1214" s="16">
        <v>1179986.0</v>
      </c>
      <c r="BG1214" s="16">
        <v>0.0</v>
      </c>
      <c r="BH1214" s="16">
        <v>0.0</v>
      </c>
      <c r="BI1214" s="16">
        <v>0.0</v>
      </c>
      <c r="BJ1214" s="16">
        <v>912.0</v>
      </c>
      <c r="BK1214" s="16">
        <v>0.0</v>
      </c>
      <c r="BL1214" s="16">
        <v>0.0</v>
      </c>
      <c r="BM1214" s="16">
        <v>0.0</v>
      </c>
      <c r="BN1214" s="16">
        <v>91082.0</v>
      </c>
      <c r="BO1214" s="16">
        <v>0.0</v>
      </c>
      <c r="BP1214" s="16">
        <v>0.0</v>
      </c>
      <c r="BQ1214" s="16">
        <v>0.0</v>
      </c>
      <c r="BR1214" s="16">
        <v>62508.0</v>
      </c>
      <c r="BS1214" s="16">
        <v>0.0</v>
      </c>
      <c r="BT1214" s="16">
        <v>0.0</v>
      </c>
    </row>
    <row r="1215">
      <c r="A1215" s="14" t="s">
        <v>9159</v>
      </c>
      <c r="B1215" s="16">
        <v>11.0</v>
      </c>
      <c r="C1215" s="16">
        <v>3967664.0</v>
      </c>
      <c r="D1215" s="14" t="s">
        <v>9160</v>
      </c>
      <c r="E1215" s="14" t="s">
        <v>2621</v>
      </c>
      <c r="F1215" s="14" t="s">
        <v>2622</v>
      </c>
      <c r="G1215" s="14" t="s">
        <v>6733</v>
      </c>
      <c r="H1215" s="14" t="s">
        <v>21</v>
      </c>
      <c r="I1215" s="14" t="s">
        <v>2978</v>
      </c>
      <c r="J1215" s="14" t="s">
        <v>4845</v>
      </c>
      <c r="K1215" s="14" t="s">
        <v>9161</v>
      </c>
      <c r="L1215" s="14" t="s">
        <v>9161</v>
      </c>
      <c r="M1215" s="14" t="s">
        <v>9162</v>
      </c>
      <c r="N1215" s="14" t="s">
        <v>4848</v>
      </c>
      <c r="P1215" s="17"/>
      <c r="Q1215" s="17"/>
      <c r="R1215" s="16">
        <v>1.0</v>
      </c>
      <c r="S1215" s="16">
        <v>1614122.0</v>
      </c>
      <c r="T1215" s="18">
        <v>6.2E-7</v>
      </c>
      <c r="U1215" s="16">
        <v>0.0</v>
      </c>
      <c r="V1215" s="16">
        <v>0.0</v>
      </c>
      <c r="W1215" s="14" t="s">
        <v>2978</v>
      </c>
      <c r="X1215" s="17"/>
      <c r="Y1215" s="17"/>
      <c r="Z1215" s="16">
        <v>10.1</v>
      </c>
      <c r="AA1215" s="17"/>
      <c r="AB1215" s="16">
        <v>0.0</v>
      </c>
      <c r="AC1215" s="16">
        <v>0.0</v>
      </c>
      <c r="AD1215" s="16">
        <v>-0.271</v>
      </c>
      <c r="AE1215" s="17"/>
      <c r="AF1215" s="17"/>
      <c r="AG1215" s="16">
        <v>0.0</v>
      </c>
      <c r="AH1215" s="16">
        <v>74950.0</v>
      </c>
      <c r="AI1215" s="16">
        <v>0.0</v>
      </c>
      <c r="AJ1215" s="16">
        <v>0.0</v>
      </c>
      <c r="AK1215" s="16">
        <v>0.0</v>
      </c>
      <c r="AL1215" s="16">
        <v>60008.0</v>
      </c>
      <c r="AM1215" s="16">
        <v>0.0</v>
      </c>
      <c r="AN1215" s="16">
        <v>0.0</v>
      </c>
      <c r="AO1215" s="16">
        <v>0.0</v>
      </c>
      <c r="AP1215" s="16">
        <v>29604.0</v>
      </c>
      <c r="AQ1215" s="16">
        <v>0.0</v>
      </c>
      <c r="AR1215" s="16">
        <v>0.0</v>
      </c>
      <c r="AS1215" s="16">
        <v>0.0</v>
      </c>
      <c r="AT1215" s="16">
        <v>44900.0</v>
      </c>
      <c r="AU1215" s="16">
        <v>0.0</v>
      </c>
      <c r="AV1215" s="16">
        <v>0.0</v>
      </c>
      <c r="AW1215" s="16">
        <v>0.0</v>
      </c>
      <c r="AX1215" s="16">
        <v>64046.0</v>
      </c>
      <c r="AY1215" s="16">
        <v>0.0</v>
      </c>
      <c r="AZ1215" s="16">
        <v>0.0</v>
      </c>
      <c r="BA1215" s="16">
        <v>0.0</v>
      </c>
      <c r="BB1215" s="16">
        <v>6084.0</v>
      </c>
      <c r="BC1215" s="16">
        <v>0.0</v>
      </c>
      <c r="BD1215" s="16">
        <v>0.0</v>
      </c>
      <c r="BE1215" s="16">
        <v>1.0</v>
      </c>
      <c r="BF1215" s="16">
        <v>1180036.0</v>
      </c>
      <c r="BG1215" s="16">
        <v>0.0</v>
      </c>
      <c r="BH1215" s="16">
        <v>0.0</v>
      </c>
      <c r="BI1215" s="16">
        <v>0.0</v>
      </c>
      <c r="BJ1215" s="16">
        <v>912.0</v>
      </c>
      <c r="BK1215" s="16">
        <v>0.0</v>
      </c>
      <c r="BL1215" s="16">
        <v>0.0</v>
      </c>
      <c r="BM1215" s="16">
        <v>0.0</v>
      </c>
      <c r="BN1215" s="16">
        <v>91096.0</v>
      </c>
      <c r="BO1215" s="16">
        <v>0.0</v>
      </c>
      <c r="BP1215" s="16">
        <v>0.0</v>
      </c>
      <c r="BQ1215" s="16">
        <v>0.0</v>
      </c>
      <c r="BR1215" s="16">
        <v>62486.0</v>
      </c>
      <c r="BS1215" s="16">
        <v>0.0</v>
      </c>
      <c r="BT1215" s="16">
        <v>0.0</v>
      </c>
    </row>
    <row r="1216">
      <c r="A1216" s="14" t="s">
        <v>9163</v>
      </c>
      <c r="B1216" s="16">
        <v>11.0</v>
      </c>
      <c r="C1216" s="16">
        <v>4059317.0</v>
      </c>
      <c r="D1216" s="17"/>
      <c r="E1216" s="14" t="s">
        <v>2631</v>
      </c>
      <c r="F1216" s="14" t="s">
        <v>2630</v>
      </c>
      <c r="G1216" s="14" t="s">
        <v>5166</v>
      </c>
      <c r="H1216" s="14" t="s">
        <v>2978</v>
      </c>
      <c r="I1216" s="14" t="s">
        <v>21</v>
      </c>
      <c r="J1216" s="14" t="s">
        <v>4845</v>
      </c>
      <c r="K1216" s="14" t="s">
        <v>9164</v>
      </c>
      <c r="L1216" s="14" t="s">
        <v>9164</v>
      </c>
      <c r="M1216" s="14" t="s">
        <v>9165</v>
      </c>
      <c r="N1216" s="14" t="s">
        <v>4848</v>
      </c>
      <c r="P1216" s="17"/>
      <c r="Q1216" s="17"/>
      <c r="R1216" s="16">
        <v>1.0</v>
      </c>
      <c r="S1216" s="16">
        <v>1614122.0</v>
      </c>
      <c r="T1216" s="18">
        <v>6.2E-7</v>
      </c>
      <c r="U1216" s="16">
        <v>0.0</v>
      </c>
      <c r="V1216" s="16">
        <v>0.0</v>
      </c>
      <c r="W1216" s="14" t="s">
        <v>2978</v>
      </c>
      <c r="X1216" s="17"/>
      <c r="Y1216" s="17"/>
      <c r="Z1216" s="16">
        <v>8.86</v>
      </c>
      <c r="AA1216" s="17"/>
      <c r="AB1216" s="16">
        <v>0.0</v>
      </c>
      <c r="AC1216" s="16">
        <v>0.0</v>
      </c>
      <c r="AD1216" s="16">
        <v>0.721</v>
      </c>
      <c r="AE1216" s="17"/>
      <c r="AF1216" s="17"/>
      <c r="AG1216" s="16">
        <v>0.0</v>
      </c>
      <c r="AH1216" s="16">
        <v>75036.0</v>
      </c>
      <c r="AI1216" s="16">
        <v>0.0</v>
      </c>
      <c r="AJ1216" s="16">
        <v>0.0</v>
      </c>
      <c r="AK1216" s="16">
        <v>0.0</v>
      </c>
      <c r="AL1216" s="16">
        <v>60014.0</v>
      </c>
      <c r="AM1216" s="16">
        <v>0.0</v>
      </c>
      <c r="AN1216" s="16">
        <v>0.0</v>
      </c>
      <c r="AO1216" s="16">
        <v>0.0</v>
      </c>
      <c r="AP1216" s="16">
        <v>29606.0</v>
      </c>
      <c r="AQ1216" s="16">
        <v>0.0</v>
      </c>
      <c r="AR1216" s="16">
        <v>0.0</v>
      </c>
      <c r="AS1216" s="16">
        <v>0.0</v>
      </c>
      <c r="AT1216" s="16">
        <v>44876.0</v>
      </c>
      <c r="AU1216" s="16">
        <v>0.0</v>
      </c>
      <c r="AV1216" s="16">
        <v>0.0</v>
      </c>
      <c r="AW1216" s="16">
        <v>0.0</v>
      </c>
      <c r="AX1216" s="16">
        <v>64030.0</v>
      </c>
      <c r="AY1216" s="16">
        <v>0.0</v>
      </c>
      <c r="AZ1216" s="16">
        <v>0.0</v>
      </c>
      <c r="BA1216" s="16">
        <v>0.0</v>
      </c>
      <c r="BB1216" s="16">
        <v>6062.0</v>
      </c>
      <c r="BC1216" s="16">
        <v>0.0</v>
      </c>
      <c r="BD1216" s="16">
        <v>0.0</v>
      </c>
      <c r="BE1216" s="16">
        <v>1.0</v>
      </c>
      <c r="BF1216" s="16">
        <v>1180002.0</v>
      </c>
      <c r="BG1216" s="16">
        <v>0.0</v>
      </c>
      <c r="BH1216" s="16">
        <v>0.0</v>
      </c>
      <c r="BI1216" s="16">
        <v>0.0</v>
      </c>
      <c r="BJ1216" s="16">
        <v>912.0</v>
      </c>
      <c r="BK1216" s="16">
        <v>0.0</v>
      </c>
      <c r="BL1216" s="16">
        <v>0.0</v>
      </c>
      <c r="BM1216" s="16">
        <v>0.0</v>
      </c>
      <c r="BN1216" s="16">
        <v>91080.0</v>
      </c>
      <c r="BO1216" s="16">
        <v>0.0</v>
      </c>
      <c r="BP1216" s="16">
        <v>0.0</v>
      </c>
      <c r="BQ1216" s="16">
        <v>0.0</v>
      </c>
      <c r="BR1216" s="16">
        <v>62504.0</v>
      </c>
      <c r="BS1216" s="16">
        <v>0.0</v>
      </c>
      <c r="BT1216" s="16">
        <v>0.0</v>
      </c>
    </row>
    <row r="1217">
      <c r="A1217" s="14" t="s">
        <v>9166</v>
      </c>
      <c r="B1217" s="16">
        <v>11.0</v>
      </c>
      <c r="C1217" s="16">
        <v>3856274.0</v>
      </c>
      <c r="D1217" s="14" t="s">
        <v>9167</v>
      </c>
      <c r="E1217" s="14" t="s">
        <v>2631</v>
      </c>
      <c r="F1217" s="14" t="s">
        <v>2630</v>
      </c>
      <c r="G1217" s="14" t="s">
        <v>5166</v>
      </c>
      <c r="H1217" s="14" t="s">
        <v>2978</v>
      </c>
      <c r="I1217" s="14" t="s">
        <v>21</v>
      </c>
      <c r="J1217" s="14" t="s">
        <v>4845</v>
      </c>
      <c r="K1217" s="14" t="s">
        <v>9168</v>
      </c>
      <c r="L1217" s="14" t="s">
        <v>9168</v>
      </c>
      <c r="M1217" s="14" t="s">
        <v>9169</v>
      </c>
      <c r="N1217" s="14" t="s">
        <v>409</v>
      </c>
      <c r="O1217" s="14" t="s">
        <v>410</v>
      </c>
      <c r="P1217" s="16">
        <v>1023359.0</v>
      </c>
      <c r="Q1217" s="17"/>
      <c r="R1217" s="16">
        <v>1.0</v>
      </c>
      <c r="S1217" s="16">
        <v>1614124.0</v>
      </c>
      <c r="T1217" s="18">
        <v>6.2E-7</v>
      </c>
      <c r="U1217" s="16">
        <v>0.0</v>
      </c>
      <c r="V1217" s="16">
        <v>0.0</v>
      </c>
      <c r="W1217" s="14" t="s">
        <v>2978</v>
      </c>
      <c r="X1217" s="17"/>
      <c r="Y1217" s="17"/>
      <c r="Z1217" s="16">
        <v>24.1</v>
      </c>
      <c r="AA1217" s="17"/>
      <c r="AB1217" s="16">
        <v>0.0</v>
      </c>
      <c r="AC1217" s="16">
        <v>0.01</v>
      </c>
      <c r="AD1217" s="16">
        <v>5.71</v>
      </c>
      <c r="AE1217" s="16">
        <v>0.01</v>
      </c>
      <c r="AF1217" s="16">
        <v>0.007</v>
      </c>
      <c r="AG1217" s="16">
        <v>0.0</v>
      </c>
      <c r="AH1217" s="16">
        <v>75050.0</v>
      </c>
      <c r="AI1217" s="16">
        <v>0.0</v>
      </c>
      <c r="AJ1217" s="16">
        <v>0.0</v>
      </c>
      <c r="AK1217" s="16">
        <v>0.0</v>
      </c>
      <c r="AL1217" s="16">
        <v>60030.0</v>
      </c>
      <c r="AM1217" s="16">
        <v>0.0</v>
      </c>
      <c r="AN1217" s="16">
        <v>0.0</v>
      </c>
      <c r="AO1217" s="16">
        <v>0.0</v>
      </c>
      <c r="AP1217" s="16">
        <v>29606.0</v>
      </c>
      <c r="AQ1217" s="16">
        <v>0.0</v>
      </c>
      <c r="AR1217" s="16">
        <v>0.0</v>
      </c>
      <c r="AS1217" s="16">
        <v>0.0</v>
      </c>
      <c r="AT1217" s="16">
        <v>44882.0</v>
      </c>
      <c r="AU1217" s="16">
        <v>0.0</v>
      </c>
      <c r="AV1217" s="16">
        <v>0.0</v>
      </c>
      <c r="AW1217" s="16">
        <v>0.0</v>
      </c>
      <c r="AX1217" s="16">
        <v>63960.0</v>
      </c>
      <c r="AY1217" s="16">
        <v>0.0</v>
      </c>
      <c r="AZ1217" s="16">
        <v>0.0</v>
      </c>
      <c r="BA1217" s="16">
        <v>0.0</v>
      </c>
      <c r="BB1217" s="16">
        <v>6062.0</v>
      </c>
      <c r="BC1217" s="16">
        <v>0.0</v>
      </c>
      <c r="BD1217" s="16">
        <v>0.0</v>
      </c>
      <c r="BE1217" s="16">
        <v>1.0</v>
      </c>
      <c r="BF1217" s="16">
        <v>1180030.0</v>
      </c>
      <c r="BG1217" s="16">
        <v>0.0</v>
      </c>
      <c r="BH1217" s="16">
        <v>0.0</v>
      </c>
      <c r="BI1217" s="16">
        <v>0.0</v>
      </c>
      <c r="BJ1217" s="16">
        <v>910.0</v>
      </c>
      <c r="BK1217" s="16">
        <v>0.0</v>
      </c>
      <c r="BL1217" s="16">
        <v>0.0</v>
      </c>
      <c r="BM1217" s="16">
        <v>0.0</v>
      </c>
      <c r="BN1217" s="16">
        <v>91088.0</v>
      </c>
      <c r="BO1217" s="16">
        <v>0.0</v>
      </c>
      <c r="BP1217" s="16">
        <v>0.0</v>
      </c>
      <c r="BQ1217" s="16">
        <v>0.0</v>
      </c>
      <c r="BR1217" s="16">
        <v>62506.0</v>
      </c>
      <c r="BS1217" s="16">
        <v>0.0</v>
      </c>
      <c r="BT1217" s="16">
        <v>0.0</v>
      </c>
    </row>
    <row r="1218">
      <c r="A1218" s="14" t="s">
        <v>9170</v>
      </c>
      <c r="B1218" s="16">
        <v>11.0</v>
      </c>
      <c r="C1218" s="16">
        <v>3856391.0</v>
      </c>
      <c r="D1218" s="14" t="s">
        <v>9171</v>
      </c>
      <c r="E1218" s="14" t="s">
        <v>2631</v>
      </c>
      <c r="F1218" s="14" t="s">
        <v>2630</v>
      </c>
      <c r="G1218" s="14" t="s">
        <v>5166</v>
      </c>
      <c r="H1218" s="14" t="s">
        <v>2978</v>
      </c>
      <c r="I1218" s="14" t="s">
        <v>21</v>
      </c>
      <c r="J1218" s="14" t="s">
        <v>4845</v>
      </c>
      <c r="K1218" s="14" t="s">
        <v>9172</v>
      </c>
      <c r="L1218" s="14" t="s">
        <v>9172</v>
      </c>
      <c r="M1218" s="14" t="s">
        <v>9173</v>
      </c>
      <c r="N1218" s="14" t="s">
        <v>409</v>
      </c>
      <c r="P1218" s="17"/>
      <c r="Q1218" s="17"/>
      <c r="R1218" s="16">
        <v>1.0</v>
      </c>
      <c r="S1218" s="16">
        <v>1614124.0</v>
      </c>
      <c r="T1218" s="18">
        <v>6.2E-7</v>
      </c>
      <c r="U1218" s="16">
        <v>0.0</v>
      </c>
      <c r="V1218" s="16">
        <v>0.0</v>
      </c>
      <c r="W1218" s="14" t="s">
        <v>2978</v>
      </c>
      <c r="X1218" s="17"/>
      <c r="Y1218" s="17"/>
      <c r="Z1218" s="16">
        <v>24.9</v>
      </c>
      <c r="AA1218" s="17"/>
      <c r="AB1218" s="16">
        <v>0.0</v>
      </c>
      <c r="AC1218" s="16">
        <v>-0.01</v>
      </c>
      <c r="AD1218" s="16">
        <v>8.78</v>
      </c>
      <c r="AE1218" s="16">
        <v>0.78</v>
      </c>
      <c r="AF1218" s="16">
        <v>0.343</v>
      </c>
      <c r="AG1218" s="16">
        <v>1.0</v>
      </c>
      <c r="AH1218" s="16">
        <v>75064.0</v>
      </c>
      <c r="AI1218" s="16">
        <v>0.0</v>
      </c>
      <c r="AJ1218" s="16">
        <v>0.0</v>
      </c>
      <c r="AK1218" s="16">
        <v>0.0</v>
      </c>
      <c r="AL1218" s="16">
        <v>60034.0</v>
      </c>
      <c r="AM1218" s="16">
        <v>0.0</v>
      </c>
      <c r="AN1218" s="16">
        <v>0.0</v>
      </c>
      <c r="AO1218" s="16">
        <v>0.0</v>
      </c>
      <c r="AP1218" s="16">
        <v>29606.0</v>
      </c>
      <c r="AQ1218" s="16">
        <v>0.0</v>
      </c>
      <c r="AR1218" s="16">
        <v>0.0</v>
      </c>
      <c r="AS1218" s="16">
        <v>0.0</v>
      </c>
      <c r="AT1218" s="16">
        <v>44884.0</v>
      </c>
      <c r="AU1218" s="16">
        <v>0.0</v>
      </c>
      <c r="AV1218" s="16">
        <v>0.0</v>
      </c>
      <c r="AW1218" s="16">
        <v>0.0</v>
      </c>
      <c r="AX1218" s="16">
        <v>63940.0</v>
      </c>
      <c r="AY1218" s="16">
        <v>0.0</v>
      </c>
      <c r="AZ1218" s="16">
        <v>0.0</v>
      </c>
      <c r="BA1218" s="16">
        <v>0.0</v>
      </c>
      <c r="BB1218" s="16">
        <v>6058.0</v>
      </c>
      <c r="BC1218" s="16">
        <v>0.0</v>
      </c>
      <c r="BD1218" s="16">
        <v>0.0</v>
      </c>
      <c r="BE1218" s="16">
        <v>0.0</v>
      </c>
      <c r="BF1218" s="16">
        <v>1180026.0</v>
      </c>
      <c r="BG1218" s="16">
        <v>0.0</v>
      </c>
      <c r="BH1218" s="16">
        <v>0.0</v>
      </c>
      <c r="BI1218" s="16">
        <v>0.0</v>
      </c>
      <c r="BJ1218" s="16">
        <v>912.0</v>
      </c>
      <c r="BK1218" s="16">
        <v>0.0</v>
      </c>
      <c r="BL1218" s="16">
        <v>0.0</v>
      </c>
      <c r="BM1218" s="16">
        <v>0.0</v>
      </c>
      <c r="BN1218" s="16">
        <v>91088.0</v>
      </c>
      <c r="BO1218" s="16">
        <v>0.0</v>
      </c>
      <c r="BP1218" s="16">
        <v>0.0</v>
      </c>
      <c r="BQ1218" s="16">
        <v>0.0</v>
      </c>
      <c r="BR1218" s="16">
        <v>62512.0</v>
      </c>
      <c r="BS1218" s="16">
        <v>0.0</v>
      </c>
      <c r="BT1218" s="16">
        <v>0.0</v>
      </c>
    </row>
    <row r="1219">
      <c r="A1219" s="14" t="s">
        <v>9174</v>
      </c>
      <c r="B1219" s="16">
        <v>11.0</v>
      </c>
      <c r="C1219" s="16">
        <v>4070115.0</v>
      </c>
      <c r="D1219" s="14" t="s">
        <v>5645</v>
      </c>
      <c r="E1219" s="14" t="s">
        <v>2622</v>
      </c>
      <c r="F1219" s="14" t="s">
        <v>2631</v>
      </c>
      <c r="G1219" s="14" t="s">
        <v>5166</v>
      </c>
      <c r="H1219" s="14" t="s">
        <v>2978</v>
      </c>
      <c r="I1219" s="14" t="s">
        <v>21</v>
      </c>
      <c r="J1219" s="14" t="s">
        <v>4845</v>
      </c>
      <c r="K1219" s="14" t="s">
        <v>9175</v>
      </c>
      <c r="L1219" s="14" t="s">
        <v>9175</v>
      </c>
      <c r="M1219" s="14" t="s">
        <v>9176</v>
      </c>
      <c r="N1219" s="14" t="s">
        <v>409</v>
      </c>
      <c r="O1219" s="14" t="s">
        <v>410</v>
      </c>
      <c r="P1219" s="16">
        <v>1990987.0</v>
      </c>
      <c r="Q1219" s="17"/>
      <c r="R1219" s="16">
        <v>1.0</v>
      </c>
      <c r="S1219" s="16">
        <v>1614124.0</v>
      </c>
      <c r="T1219" s="18">
        <v>6.2E-7</v>
      </c>
      <c r="U1219" s="16">
        <v>0.0</v>
      </c>
      <c r="V1219" s="16">
        <v>0.0</v>
      </c>
      <c r="W1219" s="14" t="s">
        <v>2978</v>
      </c>
      <c r="X1219" s="17"/>
      <c r="Y1219" s="17"/>
      <c r="Z1219" s="16">
        <v>25.4</v>
      </c>
      <c r="AA1219" s="17"/>
      <c r="AB1219" s="16">
        <v>0.0</v>
      </c>
      <c r="AC1219" s="16">
        <v>0.0</v>
      </c>
      <c r="AD1219" s="16">
        <v>8.9</v>
      </c>
      <c r="AE1219" s="16">
        <v>0.0</v>
      </c>
      <c r="AF1219" s="16">
        <v>0.991</v>
      </c>
      <c r="AG1219" s="16">
        <v>0.0</v>
      </c>
      <c r="AH1219" s="16">
        <v>75028.0</v>
      </c>
      <c r="AI1219" s="16">
        <v>0.0</v>
      </c>
      <c r="AJ1219" s="16">
        <v>0.0</v>
      </c>
      <c r="AK1219" s="16">
        <v>0.0</v>
      </c>
      <c r="AL1219" s="16">
        <v>60010.0</v>
      </c>
      <c r="AM1219" s="16">
        <v>0.0</v>
      </c>
      <c r="AN1219" s="16">
        <v>0.0</v>
      </c>
      <c r="AO1219" s="16">
        <v>0.0</v>
      </c>
      <c r="AP1219" s="16">
        <v>29606.0</v>
      </c>
      <c r="AQ1219" s="16">
        <v>0.0</v>
      </c>
      <c r="AR1219" s="16">
        <v>0.0</v>
      </c>
      <c r="AS1219" s="16">
        <v>0.0</v>
      </c>
      <c r="AT1219" s="16">
        <v>44878.0</v>
      </c>
      <c r="AU1219" s="16">
        <v>0.0</v>
      </c>
      <c r="AV1219" s="16">
        <v>0.0</v>
      </c>
      <c r="AW1219" s="16">
        <v>0.0</v>
      </c>
      <c r="AX1219" s="16">
        <v>64028.0</v>
      </c>
      <c r="AY1219" s="16">
        <v>0.0</v>
      </c>
      <c r="AZ1219" s="16">
        <v>0.0</v>
      </c>
      <c r="BA1219" s="16">
        <v>0.0</v>
      </c>
      <c r="BB1219" s="16">
        <v>6058.0</v>
      </c>
      <c r="BC1219" s="16">
        <v>0.0</v>
      </c>
      <c r="BD1219" s="16">
        <v>0.0</v>
      </c>
      <c r="BE1219" s="16">
        <v>1.0</v>
      </c>
      <c r="BF1219" s="16">
        <v>1180028.0</v>
      </c>
      <c r="BG1219" s="16">
        <v>0.0</v>
      </c>
      <c r="BH1219" s="16">
        <v>0.0</v>
      </c>
      <c r="BI1219" s="16">
        <v>0.0</v>
      </c>
      <c r="BJ1219" s="16">
        <v>912.0</v>
      </c>
      <c r="BK1219" s="16">
        <v>0.0</v>
      </c>
      <c r="BL1219" s="16">
        <v>0.0</v>
      </c>
      <c r="BM1219" s="16">
        <v>0.0</v>
      </c>
      <c r="BN1219" s="16">
        <v>91068.0</v>
      </c>
      <c r="BO1219" s="16">
        <v>0.0</v>
      </c>
      <c r="BP1219" s="16">
        <v>0.0</v>
      </c>
      <c r="BQ1219" s="16">
        <v>0.0</v>
      </c>
      <c r="BR1219" s="16">
        <v>62508.0</v>
      </c>
      <c r="BS1219" s="16">
        <v>0.0</v>
      </c>
      <c r="BT1219" s="16">
        <v>0.0</v>
      </c>
    </row>
    <row r="1220">
      <c r="A1220" s="14" t="s">
        <v>9177</v>
      </c>
      <c r="B1220" s="16">
        <v>11.0</v>
      </c>
      <c r="C1220" s="16">
        <v>4074568.0</v>
      </c>
      <c r="D1220" s="17"/>
      <c r="E1220" s="14" t="s">
        <v>2631</v>
      </c>
      <c r="F1220" s="14" t="s">
        <v>2621</v>
      </c>
      <c r="G1220" s="14" t="s">
        <v>5166</v>
      </c>
      <c r="H1220" s="14" t="s">
        <v>2978</v>
      </c>
      <c r="I1220" s="14" t="s">
        <v>21</v>
      </c>
      <c r="J1220" s="14" t="s">
        <v>4845</v>
      </c>
      <c r="K1220" s="14" t="s">
        <v>7475</v>
      </c>
      <c r="L1220" s="14" t="s">
        <v>7475</v>
      </c>
      <c r="M1220" s="14" t="s">
        <v>9178</v>
      </c>
      <c r="N1220" s="14" t="s">
        <v>4848</v>
      </c>
      <c r="P1220" s="17"/>
      <c r="Q1220" s="17"/>
      <c r="R1220" s="16">
        <v>1.0</v>
      </c>
      <c r="S1220" s="16">
        <v>1614124.0</v>
      </c>
      <c r="T1220" s="18">
        <v>6.2E-7</v>
      </c>
      <c r="U1220" s="16">
        <v>0.0</v>
      </c>
      <c r="V1220" s="16">
        <v>0.0</v>
      </c>
      <c r="W1220" s="14" t="s">
        <v>2978</v>
      </c>
      <c r="X1220" s="17"/>
      <c r="Y1220" s="17"/>
      <c r="Z1220" s="16">
        <v>8.93</v>
      </c>
      <c r="AA1220" s="16">
        <v>0.07</v>
      </c>
      <c r="AB1220" s="16">
        <v>0.0</v>
      </c>
      <c r="AC1220" s="16">
        <v>0.0</v>
      </c>
      <c r="AD1220" s="16">
        <v>0.457</v>
      </c>
      <c r="AE1220" s="17"/>
      <c r="AF1220" s="17"/>
      <c r="AG1220" s="16">
        <v>0.0</v>
      </c>
      <c r="AH1220" s="16">
        <v>75048.0</v>
      </c>
      <c r="AI1220" s="16">
        <v>0.0</v>
      </c>
      <c r="AJ1220" s="16">
        <v>0.0</v>
      </c>
      <c r="AK1220" s="16">
        <v>0.0</v>
      </c>
      <c r="AL1220" s="16">
        <v>60020.0</v>
      </c>
      <c r="AM1220" s="16">
        <v>0.0</v>
      </c>
      <c r="AN1220" s="16">
        <v>0.0</v>
      </c>
      <c r="AO1220" s="16">
        <v>0.0</v>
      </c>
      <c r="AP1220" s="16">
        <v>29604.0</v>
      </c>
      <c r="AQ1220" s="16">
        <v>0.0</v>
      </c>
      <c r="AR1220" s="16">
        <v>0.0</v>
      </c>
      <c r="AS1220" s="16">
        <v>0.0</v>
      </c>
      <c r="AT1220" s="16">
        <v>44882.0</v>
      </c>
      <c r="AU1220" s="16">
        <v>0.0</v>
      </c>
      <c r="AV1220" s="16">
        <v>0.0</v>
      </c>
      <c r="AW1220" s="16">
        <v>0.0</v>
      </c>
      <c r="AX1220" s="16">
        <v>64034.0</v>
      </c>
      <c r="AY1220" s="16">
        <v>0.0</v>
      </c>
      <c r="AZ1220" s="16">
        <v>0.0</v>
      </c>
      <c r="BA1220" s="16">
        <v>0.0</v>
      </c>
      <c r="BB1220" s="16">
        <v>6056.0</v>
      </c>
      <c r="BC1220" s="16">
        <v>0.0</v>
      </c>
      <c r="BD1220" s="16">
        <v>0.0</v>
      </c>
      <c r="BE1220" s="16">
        <v>1.0</v>
      </c>
      <c r="BF1220" s="16">
        <v>1180012.0</v>
      </c>
      <c r="BG1220" s="16">
        <v>0.0</v>
      </c>
      <c r="BH1220" s="16">
        <v>0.0</v>
      </c>
      <c r="BI1220" s="16">
        <v>0.0</v>
      </c>
      <c r="BJ1220" s="16">
        <v>912.0</v>
      </c>
      <c r="BK1220" s="16">
        <v>0.0</v>
      </c>
      <c r="BL1220" s="16">
        <v>0.0</v>
      </c>
      <c r="BM1220" s="16">
        <v>0.0</v>
      </c>
      <c r="BN1220" s="16">
        <v>91048.0</v>
      </c>
      <c r="BO1220" s="16">
        <v>0.0</v>
      </c>
      <c r="BP1220" s="16">
        <v>0.0</v>
      </c>
      <c r="BQ1220" s="16">
        <v>0.0</v>
      </c>
      <c r="BR1220" s="16">
        <v>62508.0</v>
      </c>
      <c r="BS1220" s="16">
        <v>0.0</v>
      </c>
      <c r="BT1220" s="16">
        <v>0.0</v>
      </c>
    </row>
    <row r="1221">
      <c r="A1221" s="14" t="s">
        <v>9179</v>
      </c>
      <c r="B1221" s="16">
        <v>11.0</v>
      </c>
      <c r="C1221" s="16">
        <v>4091562.0</v>
      </c>
      <c r="D1221" s="14" t="s">
        <v>9180</v>
      </c>
      <c r="E1221" s="14" t="s">
        <v>2621</v>
      </c>
      <c r="F1221" s="14" t="s">
        <v>2622</v>
      </c>
      <c r="G1221" s="14" t="s">
        <v>5166</v>
      </c>
      <c r="H1221" s="14" t="s">
        <v>2978</v>
      </c>
      <c r="I1221" s="14" t="s">
        <v>21</v>
      </c>
      <c r="J1221" s="14" t="s">
        <v>4845</v>
      </c>
      <c r="K1221" s="14" t="s">
        <v>9181</v>
      </c>
      <c r="L1221" s="14" t="s">
        <v>9181</v>
      </c>
      <c r="M1221" s="14" t="s">
        <v>9182</v>
      </c>
      <c r="N1221" s="14" t="s">
        <v>409</v>
      </c>
      <c r="P1221" s="17"/>
      <c r="Q1221" s="17"/>
      <c r="R1221" s="16">
        <v>1.0</v>
      </c>
      <c r="S1221" s="16">
        <v>1614124.0</v>
      </c>
      <c r="T1221" s="18">
        <v>6.2E-7</v>
      </c>
      <c r="U1221" s="16">
        <v>0.0</v>
      </c>
      <c r="V1221" s="16">
        <v>0.0</v>
      </c>
      <c r="W1221" s="14" t="s">
        <v>2978</v>
      </c>
      <c r="X1221" s="17"/>
      <c r="Y1221" s="17"/>
      <c r="Z1221" s="16">
        <v>23.0</v>
      </c>
      <c r="AA1221" s="17"/>
      <c r="AB1221" s="16">
        <v>0.0</v>
      </c>
      <c r="AC1221" s="16">
        <v>0.01</v>
      </c>
      <c r="AD1221" s="16">
        <v>6.35</v>
      </c>
      <c r="AE1221" s="16">
        <v>0.33</v>
      </c>
      <c r="AF1221" s="16">
        <v>0.005</v>
      </c>
      <c r="AG1221" s="16">
        <v>0.0</v>
      </c>
      <c r="AH1221" s="16">
        <v>75028.0</v>
      </c>
      <c r="AI1221" s="16">
        <v>0.0</v>
      </c>
      <c r="AJ1221" s="16">
        <v>0.0</v>
      </c>
      <c r="AK1221" s="16">
        <v>0.0</v>
      </c>
      <c r="AL1221" s="16">
        <v>60028.0</v>
      </c>
      <c r="AM1221" s="16">
        <v>0.0</v>
      </c>
      <c r="AN1221" s="16">
        <v>0.0</v>
      </c>
      <c r="AO1221" s="16">
        <v>0.0</v>
      </c>
      <c r="AP1221" s="16">
        <v>29606.0</v>
      </c>
      <c r="AQ1221" s="16">
        <v>0.0</v>
      </c>
      <c r="AR1221" s="16">
        <v>0.0</v>
      </c>
      <c r="AS1221" s="16">
        <v>0.0</v>
      </c>
      <c r="AT1221" s="16">
        <v>44864.0</v>
      </c>
      <c r="AU1221" s="16">
        <v>0.0</v>
      </c>
      <c r="AV1221" s="16">
        <v>0.0</v>
      </c>
      <c r="AW1221" s="16">
        <v>0.0</v>
      </c>
      <c r="AX1221" s="16">
        <v>64022.0</v>
      </c>
      <c r="AY1221" s="16">
        <v>0.0</v>
      </c>
      <c r="AZ1221" s="16">
        <v>0.0</v>
      </c>
      <c r="BA1221" s="16">
        <v>0.0</v>
      </c>
      <c r="BB1221" s="16">
        <v>6062.0</v>
      </c>
      <c r="BC1221" s="16">
        <v>0.0</v>
      </c>
      <c r="BD1221" s="16">
        <v>0.0</v>
      </c>
      <c r="BE1221" s="16">
        <v>0.0</v>
      </c>
      <c r="BF1221" s="16">
        <v>1180018.0</v>
      </c>
      <c r="BG1221" s="16">
        <v>0.0</v>
      </c>
      <c r="BH1221" s="16">
        <v>0.0</v>
      </c>
      <c r="BI1221" s="16">
        <v>0.0</v>
      </c>
      <c r="BJ1221" s="16">
        <v>908.0</v>
      </c>
      <c r="BK1221" s="16">
        <v>0.0</v>
      </c>
      <c r="BL1221" s="16">
        <v>0.0</v>
      </c>
      <c r="BM1221" s="16">
        <v>1.0</v>
      </c>
      <c r="BN1221" s="16">
        <v>91080.0</v>
      </c>
      <c r="BO1221" s="16">
        <v>0.0</v>
      </c>
      <c r="BP1221" s="16">
        <v>0.0</v>
      </c>
      <c r="BQ1221" s="16">
        <v>0.0</v>
      </c>
      <c r="BR1221" s="16">
        <v>62508.0</v>
      </c>
      <c r="BS1221" s="16">
        <v>0.0</v>
      </c>
      <c r="BT1221" s="16">
        <v>0.0</v>
      </c>
    </row>
    <row r="1222">
      <c r="A1222" s="14" t="s">
        <v>9183</v>
      </c>
      <c r="B1222" s="16">
        <v>11.0</v>
      </c>
      <c r="C1222" s="16">
        <v>4091705.0</v>
      </c>
      <c r="D1222" s="17"/>
      <c r="E1222" s="14" t="s">
        <v>2631</v>
      </c>
      <c r="F1222" s="14" t="s">
        <v>2630</v>
      </c>
      <c r="G1222" s="14" t="s">
        <v>5166</v>
      </c>
      <c r="H1222" s="14" t="s">
        <v>2978</v>
      </c>
      <c r="I1222" s="14" t="s">
        <v>21</v>
      </c>
      <c r="J1222" s="14" t="s">
        <v>4845</v>
      </c>
      <c r="K1222" s="14" t="s">
        <v>9184</v>
      </c>
      <c r="L1222" s="14" t="s">
        <v>9184</v>
      </c>
      <c r="M1222" s="14" t="s">
        <v>9185</v>
      </c>
      <c r="N1222" s="14" t="s">
        <v>4848</v>
      </c>
      <c r="P1222" s="17"/>
      <c r="Q1222" s="17"/>
      <c r="R1222" s="16">
        <v>1.0</v>
      </c>
      <c r="S1222" s="16">
        <v>1614124.0</v>
      </c>
      <c r="T1222" s="18">
        <v>6.2E-7</v>
      </c>
      <c r="U1222" s="16">
        <v>0.0</v>
      </c>
      <c r="V1222" s="16">
        <v>0.0</v>
      </c>
      <c r="W1222" s="14" t="s">
        <v>2978</v>
      </c>
      <c r="X1222" s="17"/>
      <c r="Y1222" s="17"/>
      <c r="Z1222" s="16">
        <v>8.51</v>
      </c>
      <c r="AA1222" s="17"/>
      <c r="AB1222" s="16">
        <v>0.0</v>
      </c>
      <c r="AC1222" s="16">
        <v>0.02</v>
      </c>
      <c r="AD1222" s="16">
        <v>5.82</v>
      </c>
      <c r="AE1222" s="17"/>
      <c r="AF1222" s="17"/>
      <c r="AG1222" s="16">
        <v>0.0</v>
      </c>
      <c r="AH1222" s="16">
        <v>75048.0</v>
      </c>
      <c r="AI1222" s="16">
        <v>0.0</v>
      </c>
      <c r="AJ1222" s="16">
        <v>0.0</v>
      </c>
      <c r="AK1222" s="16">
        <v>0.0</v>
      </c>
      <c r="AL1222" s="16">
        <v>60026.0</v>
      </c>
      <c r="AM1222" s="16">
        <v>0.0</v>
      </c>
      <c r="AN1222" s="16">
        <v>0.0</v>
      </c>
      <c r="AO1222" s="16">
        <v>0.0</v>
      </c>
      <c r="AP1222" s="16">
        <v>29608.0</v>
      </c>
      <c r="AQ1222" s="16">
        <v>0.0</v>
      </c>
      <c r="AR1222" s="16">
        <v>0.0</v>
      </c>
      <c r="AS1222" s="16">
        <v>1.0</v>
      </c>
      <c r="AT1222" s="16">
        <v>44886.0</v>
      </c>
      <c r="AU1222" s="16">
        <v>0.0</v>
      </c>
      <c r="AV1222" s="16">
        <v>0.0</v>
      </c>
      <c r="AW1222" s="16">
        <v>0.0</v>
      </c>
      <c r="AX1222" s="16">
        <v>63966.0</v>
      </c>
      <c r="AY1222" s="16">
        <v>0.0</v>
      </c>
      <c r="AZ1222" s="16">
        <v>0.0</v>
      </c>
      <c r="BA1222" s="16">
        <v>0.0</v>
      </c>
      <c r="BB1222" s="16">
        <v>6062.0</v>
      </c>
      <c r="BC1222" s="16">
        <v>0.0</v>
      </c>
      <c r="BD1222" s="16">
        <v>0.0</v>
      </c>
      <c r="BE1222" s="16">
        <v>0.0</v>
      </c>
      <c r="BF1222" s="16">
        <v>1180034.0</v>
      </c>
      <c r="BG1222" s="16">
        <v>0.0</v>
      </c>
      <c r="BH1222" s="16">
        <v>0.0</v>
      </c>
      <c r="BI1222" s="16">
        <v>0.0</v>
      </c>
      <c r="BJ1222" s="16">
        <v>912.0</v>
      </c>
      <c r="BK1222" s="16">
        <v>0.0</v>
      </c>
      <c r="BL1222" s="16">
        <v>0.0</v>
      </c>
      <c r="BM1222" s="16">
        <v>0.0</v>
      </c>
      <c r="BN1222" s="16">
        <v>91076.0</v>
      </c>
      <c r="BO1222" s="16">
        <v>0.0</v>
      </c>
      <c r="BP1222" s="16">
        <v>0.0</v>
      </c>
      <c r="BQ1222" s="16">
        <v>0.0</v>
      </c>
      <c r="BR1222" s="16">
        <v>62506.0</v>
      </c>
      <c r="BS1222" s="16">
        <v>0.0</v>
      </c>
      <c r="BT1222" s="16">
        <v>0.0</v>
      </c>
    </row>
    <row r="1223">
      <c r="A1223" s="14" t="s">
        <v>9186</v>
      </c>
      <c r="B1223" s="16">
        <v>11.0</v>
      </c>
      <c r="C1223" s="16">
        <v>3856276.0</v>
      </c>
      <c r="D1223" s="14" t="s">
        <v>9187</v>
      </c>
      <c r="E1223" s="14" t="s">
        <v>2621</v>
      </c>
      <c r="F1223" s="14" t="s">
        <v>2622</v>
      </c>
      <c r="G1223" s="14" t="s">
        <v>5166</v>
      </c>
      <c r="H1223" s="14" t="s">
        <v>2978</v>
      </c>
      <c r="I1223" s="14" t="s">
        <v>21</v>
      </c>
      <c r="J1223" s="14" t="s">
        <v>4845</v>
      </c>
      <c r="K1223" s="14" t="s">
        <v>9188</v>
      </c>
      <c r="L1223" s="14" t="s">
        <v>9188</v>
      </c>
      <c r="M1223" s="14" t="s">
        <v>9189</v>
      </c>
      <c r="N1223" s="14" t="s">
        <v>4848</v>
      </c>
      <c r="P1223" s="17"/>
      <c r="Q1223" s="17"/>
      <c r="R1223" s="16">
        <v>1.0</v>
      </c>
      <c r="S1223" s="16">
        <v>1614126.0</v>
      </c>
      <c r="T1223" s="18">
        <v>6.2E-7</v>
      </c>
      <c r="U1223" s="16">
        <v>0.0</v>
      </c>
      <c r="V1223" s="16">
        <v>0.0</v>
      </c>
      <c r="W1223" s="14" t="s">
        <v>2978</v>
      </c>
      <c r="X1223" s="17"/>
      <c r="Y1223" s="17"/>
      <c r="Z1223" s="16">
        <v>13.5</v>
      </c>
      <c r="AA1223" s="17"/>
      <c r="AB1223" s="16">
        <v>0.0</v>
      </c>
      <c r="AC1223" s="16">
        <v>0.0</v>
      </c>
      <c r="AD1223" s="16">
        <v>1.04</v>
      </c>
      <c r="AE1223" s="17"/>
      <c r="AF1223" s="17"/>
      <c r="AG1223" s="16">
        <v>0.0</v>
      </c>
      <c r="AH1223" s="16">
        <v>75052.0</v>
      </c>
      <c r="AI1223" s="16">
        <v>0.0</v>
      </c>
      <c r="AJ1223" s="16">
        <v>0.0</v>
      </c>
      <c r="AK1223" s="16">
        <v>0.0</v>
      </c>
      <c r="AL1223" s="16">
        <v>60032.0</v>
      </c>
      <c r="AM1223" s="16">
        <v>0.0</v>
      </c>
      <c r="AN1223" s="16">
        <v>0.0</v>
      </c>
      <c r="AO1223" s="16">
        <v>0.0</v>
      </c>
      <c r="AP1223" s="16">
        <v>29604.0</v>
      </c>
      <c r="AQ1223" s="16">
        <v>0.0</v>
      </c>
      <c r="AR1223" s="16">
        <v>0.0</v>
      </c>
      <c r="AS1223" s="16">
        <v>0.0</v>
      </c>
      <c r="AT1223" s="16">
        <v>44874.0</v>
      </c>
      <c r="AU1223" s="16">
        <v>0.0</v>
      </c>
      <c r="AV1223" s="16">
        <v>0.0</v>
      </c>
      <c r="AW1223" s="16">
        <v>0.0</v>
      </c>
      <c r="AX1223" s="16">
        <v>63980.0</v>
      </c>
      <c r="AY1223" s="16">
        <v>0.0</v>
      </c>
      <c r="AZ1223" s="16">
        <v>0.0</v>
      </c>
      <c r="BA1223" s="16">
        <v>1.0</v>
      </c>
      <c r="BB1223" s="16">
        <v>6062.0</v>
      </c>
      <c r="BC1223" s="16">
        <v>0.0</v>
      </c>
      <c r="BD1223" s="16">
        <v>0.0</v>
      </c>
      <c r="BE1223" s="16">
        <v>0.0</v>
      </c>
      <c r="BF1223" s="16">
        <v>1180020.0</v>
      </c>
      <c r="BG1223" s="16">
        <v>0.0</v>
      </c>
      <c r="BH1223" s="16">
        <v>0.0</v>
      </c>
      <c r="BI1223" s="16">
        <v>0.0</v>
      </c>
      <c r="BJ1223" s="16">
        <v>910.0</v>
      </c>
      <c r="BK1223" s="16">
        <v>0.0</v>
      </c>
      <c r="BL1223" s="16">
        <v>0.0</v>
      </c>
      <c r="BM1223" s="16">
        <v>0.0</v>
      </c>
      <c r="BN1223" s="16">
        <v>91086.0</v>
      </c>
      <c r="BO1223" s="16">
        <v>0.0</v>
      </c>
      <c r="BP1223" s="16">
        <v>0.0</v>
      </c>
      <c r="BQ1223" s="16">
        <v>0.0</v>
      </c>
      <c r="BR1223" s="16">
        <v>62506.0</v>
      </c>
      <c r="BS1223" s="16">
        <v>0.0</v>
      </c>
      <c r="BT1223" s="16">
        <v>0.0</v>
      </c>
    </row>
    <row r="1224">
      <c r="A1224" s="14" t="s">
        <v>9190</v>
      </c>
      <c r="B1224" s="16">
        <v>11.0</v>
      </c>
      <c r="C1224" s="16">
        <v>3967561.0</v>
      </c>
      <c r="D1224" s="17"/>
      <c r="E1224" s="14" t="s">
        <v>2631</v>
      </c>
      <c r="F1224" s="14" t="s">
        <v>2621</v>
      </c>
      <c r="G1224" s="14" t="s">
        <v>5166</v>
      </c>
      <c r="H1224" s="14" t="s">
        <v>2978</v>
      </c>
      <c r="I1224" s="14" t="s">
        <v>21</v>
      </c>
      <c r="J1224" s="14" t="s">
        <v>4845</v>
      </c>
      <c r="K1224" s="14" t="s">
        <v>9191</v>
      </c>
      <c r="L1224" s="14" t="s">
        <v>9191</v>
      </c>
      <c r="M1224" s="14" t="s">
        <v>9192</v>
      </c>
      <c r="N1224" s="14" t="s">
        <v>409</v>
      </c>
      <c r="P1224" s="17"/>
      <c r="Q1224" s="17"/>
      <c r="R1224" s="16">
        <v>1.0</v>
      </c>
      <c r="S1224" s="16">
        <v>1614126.0</v>
      </c>
      <c r="T1224" s="18">
        <v>6.2E-7</v>
      </c>
      <c r="U1224" s="16">
        <v>0.0</v>
      </c>
      <c r="V1224" s="16">
        <v>0.0</v>
      </c>
      <c r="W1224" s="14" t="s">
        <v>2978</v>
      </c>
      <c r="X1224" s="17"/>
      <c r="Y1224" s="17"/>
      <c r="Z1224" s="16">
        <v>23.7</v>
      </c>
      <c r="AA1224" s="17"/>
      <c r="AB1224" s="16">
        <v>0.01</v>
      </c>
      <c r="AC1224" s="16">
        <v>0.02</v>
      </c>
      <c r="AD1224" s="16">
        <v>8.79</v>
      </c>
      <c r="AE1224" s="16">
        <v>0.3</v>
      </c>
      <c r="AF1224" s="16">
        <v>0.196</v>
      </c>
      <c r="AG1224" s="16">
        <v>0.0</v>
      </c>
      <c r="AH1224" s="16">
        <v>75020.0</v>
      </c>
      <c r="AI1224" s="16">
        <v>0.0</v>
      </c>
      <c r="AJ1224" s="16">
        <v>0.0</v>
      </c>
      <c r="AK1224" s="16">
        <v>0.0</v>
      </c>
      <c r="AL1224" s="16">
        <v>60024.0</v>
      </c>
      <c r="AM1224" s="16">
        <v>0.0</v>
      </c>
      <c r="AN1224" s="16">
        <v>0.0</v>
      </c>
      <c r="AO1224" s="16">
        <v>0.0</v>
      </c>
      <c r="AP1224" s="16">
        <v>29604.0</v>
      </c>
      <c r="AQ1224" s="16">
        <v>0.0</v>
      </c>
      <c r="AR1224" s="16">
        <v>0.0</v>
      </c>
      <c r="AS1224" s="16">
        <v>0.0</v>
      </c>
      <c r="AT1224" s="16">
        <v>44886.0</v>
      </c>
      <c r="AU1224" s="16">
        <v>0.0</v>
      </c>
      <c r="AV1224" s="16">
        <v>0.0</v>
      </c>
      <c r="AW1224" s="16">
        <v>0.0</v>
      </c>
      <c r="AX1224" s="16">
        <v>64024.0</v>
      </c>
      <c r="AY1224" s="16">
        <v>0.0</v>
      </c>
      <c r="AZ1224" s="16">
        <v>0.0</v>
      </c>
      <c r="BA1224" s="16">
        <v>0.0</v>
      </c>
      <c r="BB1224" s="16">
        <v>6062.0</v>
      </c>
      <c r="BC1224" s="16">
        <v>0.0</v>
      </c>
      <c r="BD1224" s="16">
        <v>0.0</v>
      </c>
      <c r="BE1224" s="16">
        <v>1.0</v>
      </c>
      <c r="BF1224" s="16">
        <v>1180012.0</v>
      </c>
      <c r="BG1224" s="16">
        <v>0.0</v>
      </c>
      <c r="BH1224" s="16">
        <v>0.0</v>
      </c>
      <c r="BI1224" s="16">
        <v>0.0</v>
      </c>
      <c r="BJ1224" s="16">
        <v>912.0</v>
      </c>
      <c r="BK1224" s="16">
        <v>0.0</v>
      </c>
      <c r="BL1224" s="16">
        <v>0.0</v>
      </c>
      <c r="BM1224" s="16">
        <v>0.0</v>
      </c>
      <c r="BN1224" s="16">
        <v>91074.0</v>
      </c>
      <c r="BO1224" s="16">
        <v>0.0</v>
      </c>
      <c r="BP1224" s="16">
        <v>0.0</v>
      </c>
      <c r="BQ1224" s="16">
        <v>0.0</v>
      </c>
      <c r="BR1224" s="16">
        <v>62508.0</v>
      </c>
      <c r="BS1224" s="16">
        <v>0.0</v>
      </c>
      <c r="BT1224" s="16">
        <v>0.0</v>
      </c>
    </row>
    <row r="1225">
      <c r="A1225" s="14" t="s">
        <v>9193</v>
      </c>
      <c r="B1225" s="16">
        <v>11.0</v>
      </c>
      <c r="C1225" s="16">
        <v>4023939.0</v>
      </c>
      <c r="D1225" s="17"/>
      <c r="E1225" s="14" t="s">
        <v>2630</v>
      </c>
      <c r="F1225" s="14" t="s">
        <v>2622</v>
      </c>
      <c r="G1225" s="14" t="s">
        <v>5166</v>
      </c>
      <c r="H1225" s="14" t="s">
        <v>2978</v>
      </c>
      <c r="I1225" s="14" t="s">
        <v>21</v>
      </c>
      <c r="J1225" s="14" t="s">
        <v>4845</v>
      </c>
      <c r="K1225" s="14" t="s">
        <v>9194</v>
      </c>
      <c r="L1225" s="14" t="s">
        <v>9194</v>
      </c>
      <c r="M1225" s="14" t="s">
        <v>9195</v>
      </c>
      <c r="N1225" s="14" t="s">
        <v>409</v>
      </c>
      <c r="P1225" s="17"/>
      <c r="Q1225" s="17"/>
      <c r="R1225" s="16">
        <v>1.0</v>
      </c>
      <c r="S1225" s="16">
        <v>1614126.0</v>
      </c>
      <c r="T1225" s="18">
        <v>6.2E-7</v>
      </c>
      <c r="U1225" s="16">
        <v>0.0</v>
      </c>
      <c r="V1225" s="16">
        <v>0.0</v>
      </c>
      <c r="W1225" s="14" t="s">
        <v>2978</v>
      </c>
      <c r="X1225" s="17"/>
      <c r="Y1225" s="17"/>
      <c r="Z1225" s="16">
        <v>20.8</v>
      </c>
      <c r="AA1225" s="17"/>
      <c r="AB1225" s="16">
        <v>0.0</v>
      </c>
      <c r="AC1225" s="16">
        <v>0.01</v>
      </c>
      <c r="AD1225" s="16">
        <v>6.31</v>
      </c>
      <c r="AE1225" s="16">
        <v>0.47</v>
      </c>
      <c r="AF1225" s="16">
        <v>0.023</v>
      </c>
      <c r="AG1225" s="16">
        <v>0.0</v>
      </c>
      <c r="AH1225" s="16">
        <v>75048.0</v>
      </c>
      <c r="AI1225" s="16">
        <v>0.0</v>
      </c>
      <c r="AJ1225" s="16">
        <v>0.0</v>
      </c>
      <c r="AK1225" s="16">
        <v>0.0</v>
      </c>
      <c r="AL1225" s="16">
        <v>60024.0</v>
      </c>
      <c r="AM1225" s="16">
        <v>0.0</v>
      </c>
      <c r="AN1225" s="16">
        <v>0.0</v>
      </c>
      <c r="AO1225" s="16">
        <v>0.0</v>
      </c>
      <c r="AP1225" s="16">
        <v>29604.0</v>
      </c>
      <c r="AQ1225" s="16">
        <v>0.0</v>
      </c>
      <c r="AR1225" s="16">
        <v>0.0</v>
      </c>
      <c r="AS1225" s="16">
        <v>0.0</v>
      </c>
      <c r="AT1225" s="16">
        <v>44876.0</v>
      </c>
      <c r="AU1225" s="16">
        <v>0.0</v>
      </c>
      <c r="AV1225" s="16">
        <v>0.0</v>
      </c>
      <c r="AW1225" s="16">
        <v>0.0</v>
      </c>
      <c r="AX1225" s="16">
        <v>64028.0</v>
      </c>
      <c r="AY1225" s="16">
        <v>0.0</v>
      </c>
      <c r="AZ1225" s="16">
        <v>0.0</v>
      </c>
      <c r="BA1225" s="16">
        <v>0.0</v>
      </c>
      <c r="BB1225" s="16">
        <v>6062.0</v>
      </c>
      <c r="BC1225" s="16">
        <v>0.0</v>
      </c>
      <c r="BD1225" s="16">
        <v>0.0</v>
      </c>
      <c r="BE1225" s="16">
        <v>1.0</v>
      </c>
      <c r="BF1225" s="16">
        <v>1179984.0</v>
      </c>
      <c r="BG1225" s="16">
        <v>0.0</v>
      </c>
      <c r="BH1225" s="16">
        <v>0.0</v>
      </c>
      <c r="BI1225" s="16">
        <v>0.0</v>
      </c>
      <c r="BJ1225" s="16">
        <v>912.0</v>
      </c>
      <c r="BK1225" s="16">
        <v>0.0</v>
      </c>
      <c r="BL1225" s="16">
        <v>0.0</v>
      </c>
      <c r="BM1225" s="16">
        <v>0.0</v>
      </c>
      <c r="BN1225" s="16">
        <v>91082.0</v>
      </c>
      <c r="BO1225" s="16">
        <v>0.0</v>
      </c>
      <c r="BP1225" s="16">
        <v>0.0</v>
      </c>
      <c r="BQ1225" s="16">
        <v>0.0</v>
      </c>
      <c r="BR1225" s="16">
        <v>62506.0</v>
      </c>
      <c r="BS1225" s="16">
        <v>0.0</v>
      </c>
      <c r="BT1225" s="16">
        <v>0.0</v>
      </c>
    </row>
    <row r="1226">
      <c r="A1226" s="14" t="s">
        <v>9196</v>
      </c>
      <c r="B1226" s="16">
        <v>11.0</v>
      </c>
      <c r="C1226" s="16">
        <v>4070035.0</v>
      </c>
      <c r="D1226" s="14" t="s">
        <v>9197</v>
      </c>
      <c r="E1226" s="14" t="s">
        <v>2630</v>
      </c>
      <c r="F1226" s="14" t="s">
        <v>2631</v>
      </c>
      <c r="G1226" s="14" t="s">
        <v>5166</v>
      </c>
      <c r="H1226" s="14" t="s">
        <v>2978</v>
      </c>
      <c r="I1226" s="14" t="s">
        <v>21</v>
      </c>
      <c r="J1226" s="14" t="s">
        <v>4845</v>
      </c>
      <c r="K1226" s="14" t="s">
        <v>9198</v>
      </c>
      <c r="L1226" s="14" t="s">
        <v>9198</v>
      </c>
      <c r="M1226" s="14" t="s">
        <v>9199</v>
      </c>
      <c r="N1226" s="14" t="s">
        <v>409</v>
      </c>
      <c r="O1226" s="14" t="s">
        <v>410</v>
      </c>
      <c r="P1226" s="16">
        <v>836604.0</v>
      </c>
      <c r="Q1226" s="17"/>
      <c r="R1226" s="16">
        <v>1.0</v>
      </c>
      <c r="S1226" s="16">
        <v>1614126.0</v>
      </c>
      <c r="T1226" s="18">
        <v>6.2E-7</v>
      </c>
      <c r="U1226" s="16">
        <v>0.0</v>
      </c>
      <c r="V1226" s="16">
        <v>0.0</v>
      </c>
      <c r="W1226" s="14" t="s">
        <v>2978</v>
      </c>
      <c r="X1226" s="17"/>
      <c r="Y1226" s="17"/>
      <c r="Z1226" s="16">
        <v>26.0</v>
      </c>
      <c r="AA1226" s="17"/>
      <c r="AB1226" s="16">
        <v>0.0</v>
      </c>
      <c r="AC1226" s="16">
        <v>0.0</v>
      </c>
      <c r="AD1226" s="16">
        <v>6.33</v>
      </c>
      <c r="AE1226" s="16">
        <v>0.0</v>
      </c>
      <c r="AF1226" s="16">
        <v>0.931</v>
      </c>
      <c r="AG1226" s="16">
        <v>0.0</v>
      </c>
      <c r="AH1226" s="16">
        <v>75042.0</v>
      </c>
      <c r="AI1226" s="16">
        <v>0.0</v>
      </c>
      <c r="AJ1226" s="16">
        <v>0.0</v>
      </c>
      <c r="AK1226" s="16">
        <v>0.0</v>
      </c>
      <c r="AL1226" s="16">
        <v>60022.0</v>
      </c>
      <c r="AM1226" s="16">
        <v>0.0</v>
      </c>
      <c r="AN1226" s="16">
        <v>0.0</v>
      </c>
      <c r="AO1226" s="16">
        <v>0.0</v>
      </c>
      <c r="AP1226" s="16">
        <v>29604.0</v>
      </c>
      <c r="AQ1226" s="16">
        <v>0.0</v>
      </c>
      <c r="AR1226" s="16">
        <v>0.0</v>
      </c>
      <c r="AS1226" s="16">
        <v>0.0</v>
      </c>
      <c r="AT1226" s="16">
        <v>44880.0</v>
      </c>
      <c r="AU1226" s="16">
        <v>0.0</v>
      </c>
      <c r="AV1226" s="16">
        <v>0.0</v>
      </c>
      <c r="AW1226" s="16">
        <v>0.0</v>
      </c>
      <c r="AX1226" s="16">
        <v>64044.0</v>
      </c>
      <c r="AY1226" s="16">
        <v>0.0</v>
      </c>
      <c r="AZ1226" s="16">
        <v>0.0</v>
      </c>
      <c r="BA1226" s="16">
        <v>0.0</v>
      </c>
      <c r="BB1226" s="16">
        <v>6026.0</v>
      </c>
      <c r="BC1226" s="16">
        <v>0.0</v>
      </c>
      <c r="BD1226" s="16">
        <v>0.0</v>
      </c>
      <c r="BE1226" s="16">
        <v>1.0</v>
      </c>
      <c r="BF1226" s="16">
        <v>1180022.0</v>
      </c>
      <c r="BG1226" s="16">
        <v>0.0</v>
      </c>
      <c r="BH1226" s="16">
        <v>0.0</v>
      </c>
      <c r="BI1226" s="16">
        <v>0.0</v>
      </c>
      <c r="BJ1226" s="16">
        <v>912.0</v>
      </c>
      <c r="BK1226" s="16">
        <v>0.0</v>
      </c>
      <c r="BL1226" s="16">
        <v>0.0</v>
      </c>
      <c r="BM1226" s="16">
        <v>0.0</v>
      </c>
      <c r="BN1226" s="16">
        <v>91074.0</v>
      </c>
      <c r="BO1226" s="16">
        <v>0.0</v>
      </c>
      <c r="BP1226" s="16">
        <v>0.0</v>
      </c>
      <c r="BQ1226" s="16">
        <v>0.0</v>
      </c>
      <c r="BR1226" s="16">
        <v>62500.0</v>
      </c>
      <c r="BS1226" s="16">
        <v>0.0</v>
      </c>
      <c r="BT1226" s="16">
        <v>0.0</v>
      </c>
    </row>
    <row r="1227">
      <c r="A1227" s="14" t="s">
        <v>9200</v>
      </c>
      <c r="B1227" s="16">
        <v>11.0</v>
      </c>
      <c r="C1227" s="16">
        <v>4082891.0</v>
      </c>
      <c r="D1227" s="17"/>
      <c r="E1227" s="14" t="s">
        <v>2630</v>
      </c>
      <c r="F1227" s="14" t="s">
        <v>7850</v>
      </c>
      <c r="G1227" s="14" t="s">
        <v>5166</v>
      </c>
      <c r="H1227" s="14" t="s">
        <v>2978</v>
      </c>
      <c r="I1227" s="14" t="s">
        <v>21</v>
      </c>
      <c r="J1227" s="14" t="s">
        <v>4845</v>
      </c>
      <c r="K1227" s="14" t="s">
        <v>9201</v>
      </c>
      <c r="L1227" s="14" t="s">
        <v>9201</v>
      </c>
      <c r="M1227" s="14" t="s">
        <v>9202</v>
      </c>
      <c r="N1227" s="14" t="s">
        <v>5335</v>
      </c>
      <c r="P1227" s="17"/>
      <c r="Q1227" s="17"/>
      <c r="R1227" s="16">
        <v>1.0</v>
      </c>
      <c r="S1227" s="16">
        <v>1614128.0</v>
      </c>
      <c r="T1227" s="18">
        <v>6.2E-7</v>
      </c>
      <c r="U1227" s="16">
        <v>0.0</v>
      </c>
      <c r="V1227" s="16">
        <v>0.0</v>
      </c>
      <c r="W1227" s="14" t="s">
        <v>2978</v>
      </c>
      <c r="X1227" s="17"/>
      <c r="Y1227" s="17"/>
      <c r="Z1227" s="16">
        <v>33.0</v>
      </c>
      <c r="AA1227" s="17"/>
      <c r="AB1227" s="16">
        <v>0.04</v>
      </c>
      <c r="AC1227" s="16">
        <v>-0.22</v>
      </c>
      <c r="AD1227" s="16">
        <v>6.33</v>
      </c>
      <c r="AE1227" s="17"/>
      <c r="AF1227" s="17"/>
      <c r="AG1227" s="16">
        <v>0.0</v>
      </c>
      <c r="AH1227" s="16">
        <v>75040.0</v>
      </c>
      <c r="AI1227" s="16">
        <v>0.0</v>
      </c>
      <c r="AJ1227" s="16">
        <v>0.0</v>
      </c>
      <c r="AK1227" s="16">
        <v>0.0</v>
      </c>
      <c r="AL1227" s="16">
        <v>60030.0</v>
      </c>
      <c r="AM1227" s="16">
        <v>0.0</v>
      </c>
      <c r="AN1227" s="16">
        <v>0.0</v>
      </c>
      <c r="AO1227" s="16">
        <v>0.0</v>
      </c>
      <c r="AP1227" s="16">
        <v>29606.0</v>
      </c>
      <c r="AQ1227" s="16">
        <v>0.0</v>
      </c>
      <c r="AR1227" s="16">
        <v>0.0</v>
      </c>
      <c r="AS1227" s="16">
        <v>0.0</v>
      </c>
      <c r="AT1227" s="16">
        <v>44866.0</v>
      </c>
      <c r="AU1227" s="16">
        <v>0.0</v>
      </c>
      <c r="AV1227" s="16">
        <v>0.0</v>
      </c>
      <c r="AW1227" s="16">
        <v>0.0</v>
      </c>
      <c r="AX1227" s="16">
        <v>64036.0</v>
      </c>
      <c r="AY1227" s="16">
        <v>0.0</v>
      </c>
      <c r="AZ1227" s="16">
        <v>0.0</v>
      </c>
      <c r="BA1227" s="16">
        <v>0.0</v>
      </c>
      <c r="BB1227" s="16">
        <v>6062.0</v>
      </c>
      <c r="BC1227" s="16">
        <v>0.0</v>
      </c>
      <c r="BD1227" s="16">
        <v>0.0</v>
      </c>
      <c r="BE1227" s="16">
        <v>1.0</v>
      </c>
      <c r="BF1227" s="16">
        <v>1179990.0</v>
      </c>
      <c r="BG1227" s="16">
        <v>0.0</v>
      </c>
      <c r="BH1227" s="16">
        <v>0.0</v>
      </c>
      <c r="BI1227" s="16">
        <v>0.0</v>
      </c>
      <c r="BJ1227" s="16">
        <v>912.0</v>
      </c>
      <c r="BK1227" s="16">
        <v>0.0</v>
      </c>
      <c r="BL1227" s="16">
        <v>0.0</v>
      </c>
      <c r="BM1227" s="16">
        <v>0.0</v>
      </c>
      <c r="BN1227" s="16">
        <v>91084.0</v>
      </c>
      <c r="BO1227" s="16">
        <v>0.0</v>
      </c>
      <c r="BP1227" s="16">
        <v>0.0</v>
      </c>
      <c r="BQ1227" s="16">
        <v>0.0</v>
      </c>
      <c r="BR1227" s="16">
        <v>62502.0</v>
      </c>
      <c r="BS1227" s="16">
        <v>0.0</v>
      </c>
      <c r="BT1227" s="16">
        <v>0.0</v>
      </c>
    </row>
    <row r="1228">
      <c r="A1228" s="14" t="s">
        <v>9203</v>
      </c>
      <c r="B1228" s="16">
        <v>11.0</v>
      </c>
      <c r="C1228" s="16">
        <v>4091678.0</v>
      </c>
      <c r="D1228" s="14" t="s">
        <v>9204</v>
      </c>
      <c r="E1228" s="14" t="s">
        <v>2622</v>
      </c>
      <c r="F1228" s="14" t="s">
        <v>2621</v>
      </c>
      <c r="G1228" s="14" t="s">
        <v>6733</v>
      </c>
      <c r="H1228" s="14" t="s">
        <v>21</v>
      </c>
      <c r="I1228" s="14" t="s">
        <v>2978</v>
      </c>
      <c r="J1228" s="14" t="s">
        <v>4845</v>
      </c>
      <c r="K1228" s="14" t="s">
        <v>9205</v>
      </c>
      <c r="L1228" s="14" t="s">
        <v>9205</v>
      </c>
      <c r="M1228" s="14" t="s">
        <v>9206</v>
      </c>
      <c r="N1228" s="14" t="s">
        <v>4848</v>
      </c>
      <c r="P1228" s="17"/>
      <c r="Q1228" s="17"/>
      <c r="R1228" s="16">
        <v>1.0</v>
      </c>
      <c r="S1228" s="16">
        <v>1614128.0</v>
      </c>
      <c r="T1228" s="18">
        <v>6.2E-7</v>
      </c>
      <c r="U1228" s="16">
        <v>0.0</v>
      </c>
      <c r="V1228" s="16">
        <v>0.0</v>
      </c>
      <c r="W1228" s="14" t="s">
        <v>2978</v>
      </c>
      <c r="X1228" s="17"/>
      <c r="Y1228" s="17"/>
      <c r="Z1228" s="16">
        <v>8.14</v>
      </c>
      <c r="AA1228" s="17"/>
      <c r="AB1228" s="16">
        <v>0.0</v>
      </c>
      <c r="AC1228" s="16">
        <v>0.0</v>
      </c>
      <c r="AD1228" s="16">
        <v>4.91</v>
      </c>
      <c r="AE1228" s="17"/>
      <c r="AF1228" s="17"/>
      <c r="AG1228" s="16">
        <v>0.0</v>
      </c>
      <c r="AH1228" s="16">
        <v>74940.0</v>
      </c>
      <c r="AI1228" s="16">
        <v>0.0</v>
      </c>
      <c r="AJ1228" s="16">
        <v>0.0</v>
      </c>
      <c r="AK1228" s="16">
        <v>0.0</v>
      </c>
      <c r="AL1228" s="16">
        <v>60006.0</v>
      </c>
      <c r="AM1228" s="16">
        <v>0.0</v>
      </c>
      <c r="AN1228" s="16">
        <v>0.0</v>
      </c>
      <c r="AO1228" s="16">
        <v>0.0</v>
      </c>
      <c r="AP1228" s="16">
        <v>29606.0</v>
      </c>
      <c r="AQ1228" s="16">
        <v>0.0</v>
      </c>
      <c r="AR1228" s="16">
        <v>0.0</v>
      </c>
      <c r="AS1228" s="16">
        <v>0.0</v>
      </c>
      <c r="AT1228" s="16">
        <v>44898.0</v>
      </c>
      <c r="AU1228" s="16">
        <v>0.0</v>
      </c>
      <c r="AV1228" s="16">
        <v>0.0</v>
      </c>
      <c r="AW1228" s="16">
        <v>0.0</v>
      </c>
      <c r="AX1228" s="16">
        <v>64044.0</v>
      </c>
      <c r="AY1228" s="16">
        <v>0.0</v>
      </c>
      <c r="AZ1228" s="16">
        <v>0.0</v>
      </c>
      <c r="BA1228" s="16">
        <v>0.0</v>
      </c>
      <c r="BB1228" s="16">
        <v>6084.0</v>
      </c>
      <c r="BC1228" s="16">
        <v>0.0</v>
      </c>
      <c r="BD1228" s="16">
        <v>0.0</v>
      </c>
      <c r="BE1228" s="16">
        <v>1.0</v>
      </c>
      <c r="BF1228" s="16">
        <v>1180056.0</v>
      </c>
      <c r="BG1228" s="16">
        <v>0.0</v>
      </c>
      <c r="BH1228" s="16">
        <v>0.0</v>
      </c>
      <c r="BI1228" s="16">
        <v>0.0</v>
      </c>
      <c r="BJ1228" s="16">
        <v>912.0</v>
      </c>
      <c r="BK1228" s="16">
        <v>0.0</v>
      </c>
      <c r="BL1228" s="16">
        <v>0.0</v>
      </c>
      <c r="BM1228" s="16">
        <v>0.0</v>
      </c>
      <c r="BN1228" s="16">
        <v>91094.0</v>
      </c>
      <c r="BO1228" s="16">
        <v>0.0</v>
      </c>
      <c r="BP1228" s="16">
        <v>0.0</v>
      </c>
      <c r="BQ1228" s="16">
        <v>0.0</v>
      </c>
      <c r="BR1228" s="16">
        <v>62488.0</v>
      </c>
      <c r="BS1228" s="16">
        <v>0.0</v>
      </c>
      <c r="BT1228" s="16">
        <v>0.0</v>
      </c>
    </row>
    <row r="1229">
      <c r="A1229" s="14" t="s">
        <v>9207</v>
      </c>
      <c r="B1229" s="16">
        <v>11.0</v>
      </c>
      <c r="C1229" s="16">
        <v>4091711.0</v>
      </c>
      <c r="D1229" s="17"/>
      <c r="E1229" s="14" t="s">
        <v>2621</v>
      </c>
      <c r="F1229" s="14" t="s">
        <v>2630</v>
      </c>
      <c r="G1229" s="14" t="s">
        <v>5166</v>
      </c>
      <c r="H1229" s="14" t="s">
        <v>2978</v>
      </c>
      <c r="I1229" s="14" t="s">
        <v>21</v>
      </c>
      <c r="J1229" s="14" t="s">
        <v>4845</v>
      </c>
      <c r="K1229" s="14" t="s">
        <v>9208</v>
      </c>
      <c r="L1229" s="14" t="s">
        <v>9208</v>
      </c>
      <c r="M1229" s="14" t="s">
        <v>9209</v>
      </c>
      <c r="N1229" s="14" t="s">
        <v>409</v>
      </c>
      <c r="P1229" s="17"/>
      <c r="Q1229" s="17"/>
      <c r="R1229" s="16">
        <v>1.0</v>
      </c>
      <c r="S1229" s="16">
        <v>1614128.0</v>
      </c>
      <c r="T1229" s="18">
        <v>6.2E-7</v>
      </c>
      <c r="U1229" s="16">
        <v>0.0</v>
      </c>
      <c r="V1229" s="16">
        <v>0.0</v>
      </c>
      <c r="W1229" s="14" t="s">
        <v>2978</v>
      </c>
      <c r="X1229" s="17"/>
      <c r="Y1229" s="17"/>
      <c r="Z1229" s="16">
        <v>25.8</v>
      </c>
      <c r="AA1229" s="17"/>
      <c r="AB1229" s="16">
        <v>0.0</v>
      </c>
      <c r="AC1229" s="16">
        <v>0.01</v>
      </c>
      <c r="AD1229" s="16">
        <v>4.73</v>
      </c>
      <c r="AE1229" s="16">
        <v>0.0</v>
      </c>
      <c r="AF1229" s="16">
        <v>1.0</v>
      </c>
      <c r="AG1229" s="16">
        <v>0.0</v>
      </c>
      <c r="AH1229" s="16">
        <v>75042.0</v>
      </c>
      <c r="AI1229" s="16">
        <v>0.0</v>
      </c>
      <c r="AJ1229" s="16">
        <v>0.0</v>
      </c>
      <c r="AK1229" s="16">
        <v>0.0</v>
      </c>
      <c r="AL1229" s="16">
        <v>60028.0</v>
      </c>
      <c r="AM1229" s="16">
        <v>0.0</v>
      </c>
      <c r="AN1229" s="16">
        <v>0.0</v>
      </c>
      <c r="AO1229" s="16">
        <v>0.0</v>
      </c>
      <c r="AP1229" s="16">
        <v>29608.0</v>
      </c>
      <c r="AQ1229" s="16">
        <v>0.0</v>
      </c>
      <c r="AR1229" s="16">
        <v>0.0</v>
      </c>
      <c r="AS1229" s="16">
        <v>0.0</v>
      </c>
      <c r="AT1229" s="16">
        <v>44882.0</v>
      </c>
      <c r="AU1229" s="16">
        <v>0.0</v>
      </c>
      <c r="AV1229" s="16">
        <v>0.0</v>
      </c>
      <c r="AW1229" s="16">
        <v>0.0</v>
      </c>
      <c r="AX1229" s="16">
        <v>63954.0</v>
      </c>
      <c r="AY1229" s="16">
        <v>0.0</v>
      </c>
      <c r="AZ1229" s="16">
        <v>0.0</v>
      </c>
      <c r="BA1229" s="16">
        <v>0.0</v>
      </c>
      <c r="BB1229" s="16">
        <v>6062.0</v>
      </c>
      <c r="BC1229" s="16">
        <v>0.0</v>
      </c>
      <c r="BD1229" s="16">
        <v>0.0</v>
      </c>
      <c r="BE1229" s="16">
        <v>1.0</v>
      </c>
      <c r="BF1229" s="16">
        <v>1180038.0</v>
      </c>
      <c r="BG1229" s="16">
        <v>0.0</v>
      </c>
      <c r="BH1229" s="16">
        <v>0.0</v>
      </c>
      <c r="BI1229" s="16">
        <v>0.0</v>
      </c>
      <c r="BJ1229" s="16">
        <v>912.0</v>
      </c>
      <c r="BK1229" s="16">
        <v>0.0</v>
      </c>
      <c r="BL1229" s="16">
        <v>0.0</v>
      </c>
      <c r="BM1229" s="16">
        <v>0.0</v>
      </c>
      <c r="BN1229" s="16">
        <v>91090.0</v>
      </c>
      <c r="BO1229" s="16">
        <v>0.0</v>
      </c>
      <c r="BP1229" s="16">
        <v>0.0</v>
      </c>
      <c r="BQ1229" s="16">
        <v>0.0</v>
      </c>
      <c r="BR1229" s="16">
        <v>62512.0</v>
      </c>
      <c r="BS1229" s="16">
        <v>0.0</v>
      </c>
      <c r="BT1229" s="16">
        <v>0.0</v>
      </c>
    </row>
    <row r="1230">
      <c r="A1230" s="14" t="s">
        <v>9210</v>
      </c>
      <c r="B1230" s="16">
        <v>11.0</v>
      </c>
      <c r="C1230" s="16">
        <v>4083377.0</v>
      </c>
      <c r="D1230" s="14" t="s">
        <v>9211</v>
      </c>
      <c r="E1230" s="14" t="s">
        <v>2631</v>
      </c>
      <c r="F1230" s="14" t="s">
        <v>2621</v>
      </c>
      <c r="G1230" s="14" t="s">
        <v>6733</v>
      </c>
      <c r="H1230" s="14" t="s">
        <v>21</v>
      </c>
      <c r="I1230" s="14" t="s">
        <v>2978</v>
      </c>
      <c r="J1230" s="14" t="s">
        <v>4845</v>
      </c>
      <c r="K1230" s="14" t="s">
        <v>9212</v>
      </c>
      <c r="L1230" s="14" t="s">
        <v>9212</v>
      </c>
      <c r="M1230" s="14" t="s">
        <v>9213</v>
      </c>
      <c r="N1230" s="14" t="s">
        <v>4848</v>
      </c>
      <c r="P1230" s="17"/>
      <c r="Q1230" s="17"/>
      <c r="R1230" s="16">
        <v>1.0</v>
      </c>
      <c r="S1230" s="16">
        <v>1614132.0</v>
      </c>
      <c r="T1230" s="18">
        <v>6.2E-7</v>
      </c>
      <c r="U1230" s="16">
        <v>0.0</v>
      </c>
      <c r="V1230" s="16">
        <v>0.0</v>
      </c>
      <c r="W1230" s="14" t="s">
        <v>2978</v>
      </c>
      <c r="X1230" s="17"/>
      <c r="Y1230" s="17"/>
      <c r="Z1230" s="16">
        <v>7.33</v>
      </c>
      <c r="AA1230" s="16">
        <v>0.015</v>
      </c>
      <c r="AB1230" s="16">
        <v>0.0</v>
      </c>
      <c r="AC1230" s="16">
        <v>-0.01</v>
      </c>
      <c r="AD1230" s="16">
        <v>2.89</v>
      </c>
      <c r="AE1230" s="17"/>
      <c r="AF1230" s="17"/>
      <c r="AG1230" s="16">
        <v>0.0</v>
      </c>
      <c r="AH1230" s="16">
        <v>74948.0</v>
      </c>
      <c r="AI1230" s="16">
        <v>0.0</v>
      </c>
      <c r="AJ1230" s="16">
        <v>0.0</v>
      </c>
      <c r="AK1230" s="16">
        <v>0.0</v>
      </c>
      <c r="AL1230" s="16">
        <v>60018.0</v>
      </c>
      <c r="AM1230" s="16">
        <v>0.0</v>
      </c>
      <c r="AN1230" s="16">
        <v>0.0</v>
      </c>
      <c r="AO1230" s="16">
        <v>0.0</v>
      </c>
      <c r="AP1230" s="16">
        <v>29608.0</v>
      </c>
      <c r="AQ1230" s="16">
        <v>0.0</v>
      </c>
      <c r="AR1230" s="16">
        <v>0.0</v>
      </c>
      <c r="AS1230" s="16">
        <v>0.0</v>
      </c>
      <c r="AT1230" s="16">
        <v>44888.0</v>
      </c>
      <c r="AU1230" s="16">
        <v>0.0</v>
      </c>
      <c r="AV1230" s="16">
        <v>0.0</v>
      </c>
      <c r="AW1230" s="16">
        <v>0.0</v>
      </c>
      <c r="AX1230" s="16">
        <v>64038.0</v>
      </c>
      <c r="AY1230" s="16">
        <v>0.0</v>
      </c>
      <c r="AZ1230" s="16">
        <v>0.0</v>
      </c>
      <c r="BA1230" s="16">
        <v>0.0</v>
      </c>
      <c r="BB1230" s="16">
        <v>6084.0</v>
      </c>
      <c r="BC1230" s="16">
        <v>0.0</v>
      </c>
      <c r="BD1230" s="16">
        <v>0.0</v>
      </c>
      <c r="BE1230" s="16">
        <v>1.0</v>
      </c>
      <c r="BF1230" s="16">
        <v>1180058.0</v>
      </c>
      <c r="BG1230" s="16">
        <v>0.0</v>
      </c>
      <c r="BH1230" s="16">
        <v>0.0</v>
      </c>
      <c r="BI1230" s="16">
        <v>0.0</v>
      </c>
      <c r="BJ1230" s="16">
        <v>910.0</v>
      </c>
      <c r="BK1230" s="16">
        <v>0.0</v>
      </c>
      <c r="BL1230" s="16">
        <v>0.0</v>
      </c>
      <c r="BM1230" s="16">
        <v>0.0</v>
      </c>
      <c r="BN1230" s="16">
        <v>91094.0</v>
      </c>
      <c r="BO1230" s="16">
        <v>0.0</v>
      </c>
      <c r="BP1230" s="16">
        <v>0.0</v>
      </c>
      <c r="BQ1230" s="16">
        <v>0.0</v>
      </c>
      <c r="BR1230" s="16">
        <v>62486.0</v>
      </c>
      <c r="BS1230" s="16">
        <v>0.0</v>
      </c>
      <c r="BT1230" s="16">
        <v>0.0</v>
      </c>
    </row>
    <row r="1231">
      <c r="A1231" s="14" t="s">
        <v>9214</v>
      </c>
      <c r="B1231" s="16">
        <v>11.0</v>
      </c>
      <c r="C1231" s="16">
        <v>4086544.0</v>
      </c>
      <c r="D1231" s="14" t="s">
        <v>9215</v>
      </c>
      <c r="E1231" s="14" t="s">
        <v>2631</v>
      </c>
      <c r="F1231" s="14" t="s">
        <v>2630</v>
      </c>
      <c r="G1231" s="14" t="s">
        <v>5166</v>
      </c>
      <c r="H1231" s="14" t="s">
        <v>2978</v>
      </c>
      <c r="I1231" s="14" t="s">
        <v>21</v>
      </c>
      <c r="J1231" s="14" t="s">
        <v>4845</v>
      </c>
      <c r="K1231" s="14" t="s">
        <v>9216</v>
      </c>
      <c r="M1231" s="14" t="s">
        <v>9216</v>
      </c>
      <c r="N1231" s="14" t="s">
        <v>4854</v>
      </c>
      <c r="P1231" s="17"/>
      <c r="Q1231" s="17"/>
      <c r="R1231" s="16">
        <v>1.0</v>
      </c>
      <c r="S1231" s="16">
        <v>1614132.0</v>
      </c>
      <c r="T1231" s="18">
        <v>6.2E-7</v>
      </c>
      <c r="U1231" s="16">
        <v>0.0</v>
      </c>
      <c r="V1231" s="16">
        <v>0.0</v>
      </c>
      <c r="W1231" s="14" t="s">
        <v>2978</v>
      </c>
      <c r="X1231" s="17"/>
      <c r="Y1231" s="17"/>
      <c r="Z1231" s="16">
        <v>23.1</v>
      </c>
      <c r="AA1231" s="17"/>
      <c r="AB1231" s="16">
        <v>0.55</v>
      </c>
      <c r="AC1231" s="16">
        <v>-0.55</v>
      </c>
      <c r="AD1231" s="16">
        <v>8.75</v>
      </c>
      <c r="AE1231" s="17"/>
      <c r="AF1231" s="17"/>
      <c r="AG1231" s="16">
        <v>0.0</v>
      </c>
      <c r="AH1231" s="16">
        <v>75054.0</v>
      </c>
      <c r="AI1231" s="16">
        <v>0.0</v>
      </c>
      <c r="AJ1231" s="16">
        <v>0.0</v>
      </c>
      <c r="AK1231" s="16">
        <v>0.0</v>
      </c>
      <c r="AL1231" s="16">
        <v>60024.0</v>
      </c>
      <c r="AM1231" s="16">
        <v>0.0</v>
      </c>
      <c r="AN1231" s="16">
        <v>0.0</v>
      </c>
      <c r="AO1231" s="16">
        <v>0.0</v>
      </c>
      <c r="AP1231" s="16">
        <v>29606.0</v>
      </c>
      <c r="AQ1231" s="16">
        <v>0.0</v>
      </c>
      <c r="AR1231" s="16">
        <v>0.0</v>
      </c>
      <c r="AS1231" s="16">
        <v>1.0</v>
      </c>
      <c r="AT1231" s="16">
        <v>44880.0</v>
      </c>
      <c r="AU1231" s="16">
        <v>0.0</v>
      </c>
      <c r="AV1231" s="16">
        <v>0.0</v>
      </c>
      <c r="AW1231" s="16">
        <v>0.0</v>
      </c>
      <c r="AX1231" s="16">
        <v>64024.0</v>
      </c>
      <c r="AY1231" s="16">
        <v>0.0</v>
      </c>
      <c r="AZ1231" s="16">
        <v>0.0</v>
      </c>
      <c r="BA1231" s="16">
        <v>0.0</v>
      </c>
      <c r="BB1231" s="16">
        <v>6062.0</v>
      </c>
      <c r="BC1231" s="16">
        <v>0.0</v>
      </c>
      <c r="BD1231" s="16">
        <v>0.0</v>
      </c>
      <c r="BE1231" s="16">
        <v>0.0</v>
      </c>
      <c r="BF1231" s="16">
        <v>1180014.0</v>
      </c>
      <c r="BG1231" s="16">
        <v>0.0</v>
      </c>
      <c r="BH1231" s="16">
        <v>0.0</v>
      </c>
      <c r="BI1231" s="16">
        <v>0.0</v>
      </c>
      <c r="BJ1231" s="16">
        <v>912.0</v>
      </c>
      <c r="BK1231" s="16">
        <v>0.0</v>
      </c>
      <c r="BL1231" s="16">
        <v>0.0</v>
      </c>
      <c r="BM1231" s="16">
        <v>0.0</v>
      </c>
      <c r="BN1231" s="16">
        <v>91054.0</v>
      </c>
      <c r="BO1231" s="16">
        <v>0.0</v>
      </c>
      <c r="BP1231" s="16">
        <v>0.0</v>
      </c>
      <c r="BQ1231" s="16">
        <v>0.0</v>
      </c>
      <c r="BR1231" s="16">
        <v>62502.0</v>
      </c>
      <c r="BS1231" s="16">
        <v>0.0</v>
      </c>
      <c r="BT1231" s="16">
        <v>0.0</v>
      </c>
    </row>
    <row r="1232">
      <c r="A1232" s="14" t="s">
        <v>9217</v>
      </c>
      <c r="B1232" s="16">
        <v>11.0</v>
      </c>
      <c r="C1232" s="16">
        <v>4086544.0</v>
      </c>
      <c r="D1232" s="14" t="s">
        <v>9215</v>
      </c>
      <c r="E1232" s="14" t="s">
        <v>2631</v>
      </c>
      <c r="F1232" s="14" t="s">
        <v>2621</v>
      </c>
      <c r="G1232" s="14" t="s">
        <v>5166</v>
      </c>
      <c r="H1232" s="14" t="s">
        <v>2978</v>
      </c>
      <c r="I1232" s="14" t="s">
        <v>21</v>
      </c>
      <c r="J1232" s="14" t="s">
        <v>4845</v>
      </c>
      <c r="K1232" s="14" t="s">
        <v>9218</v>
      </c>
      <c r="M1232" s="14" t="s">
        <v>9218</v>
      </c>
      <c r="N1232" s="14" t="s">
        <v>4854</v>
      </c>
      <c r="O1232" s="14" t="s">
        <v>410</v>
      </c>
      <c r="P1232" s="16">
        <v>573558.0</v>
      </c>
      <c r="Q1232" s="17"/>
      <c r="R1232" s="16">
        <v>1.0</v>
      </c>
      <c r="S1232" s="16">
        <v>1614132.0</v>
      </c>
      <c r="T1232" s="18">
        <v>6.2E-7</v>
      </c>
      <c r="U1232" s="16">
        <v>0.0</v>
      </c>
      <c r="V1232" s="16">
        <v>0.0</v>
      </c>
      <c r="W1232" s="14" t="s">
        <v>2978</v>
      </c>
      <c r="X1232" s="17"/>
      <c r="Y1232" s="17"/>
      <c r="Z1232" s="16">
        <v>35.0</v>
      </c>
      <c r="AA1232" s="17"/>
      <c r="AB1232" s="16">
        <v>0.55</v>
      </c>
      <c r="AC1232" s="16">
        <v>-0.55</v>
      </c>
      <c r="AD1232" s="16">
        <v>8.75</v>
      </c>
      <c r="AE1232" s="17"/>
      <c r="AF1232" s="17"/>
      <c r="AG1232" s="16">
        <v>0.0</v>
      </c>
      <c r="AH1232" s="16">
        <v>75054.0</v>
      </c>
      <c r="AI1232" s="16">
        <v>0.0</v>
      </c>
      <c r="AJ1232" s="16">
        <v>0.0</v>
      </c>
      <c r="AK1232" s="16">
        <v>0.0</v>
      </c>
      <c r="AL1232" s="16">
        <v>60024.0</v>
      </c>
      <c r="AM1232" s="16">
        <v>0.0</v>
      </c>
      <c r="AN1232" s="16">
        <v>0.0</v>
      </c>
      <c r="AO1232" s="16">
        <v>0.0</v>
      </c>
      <c r="AP1232" s="16">
        <v>29606.0</v>
      </c>
      <c r="AQ1232" s="16">
        <v>0.0</v>
      </c>
      <c r="AR1232" s="16">
        <v>0.0</v>
      </c>
      <c r="AS1232" s="16">
        <v>0.0</v>
      </c>
      <c r="AT1232" s="16">
        <v>44880.0</v>
      </c>
      <c r="AU1232" s="16">
        <v>0.0</v>
      </c>
      <c r="AV1232" s="16">
        <v>0.0</v>
      </c>
      <c r="AW1232" s="16">
        <v>0.0</v>
      </c>
      <c r="AX1232" s="16">
        <v>64024.0</v>
      </c>
      <c r="AY1232" s="16">
        <v>0.0</v>
      </c>
      <c r="AZ1232" s="16">
        <v>0.0</v>
      </c>
      <c r="BA1232" s="16">
        <v>0.0</v>
      </c>
      <c r="BB1232" s="16">
        <v>6062.0</v>
      </c>
      <c r="BC1232" s="16">
        <v>0.0</v>
      </c>
      <c r="BD1232" s="16">
        <v>0.0</v>
      </c>
      <c r="BE1232" s="16">
        <v>1.0</v>
      </c>
      <c r="BF1232" s="16">
        <v>1180014.0</v>
      </c>
      <c r="BG1232" s="16">
        <v>0.0</v>
      </c>
      <c r="BH1232" s="16">
        <v>0.0</v>
      </c>
      <c r="BI1232" s="16">
        <v>0.0</v>
      </c>
      <c r="BJ1232" s="16">
        <v>912.0</v>
      </c>
      <c r="BK1232" s="16">
        <v>0.0</v>
      </c>
      <c r="BL1232" s="16">
        <v>0.0</v>
      </c>
      <c r="BM1232" s="16">
        <v>0.0</v>
      </c>
      <c r="BN1232" s="16">
        <v>91054.0</v>
      </c>
      <c r="BO1232" s="16">
        <v>0.0</v>
      </c>
      <c r="BP1232" s="16">
        <v>0.0</v>
      </c>
      <c r="BQ1232" s="16">
        <v>0.0</v>
      </c>
      <c r="BR1232" s="16">
        <v>62502.0</v>
      </c>
      <c r="BS1232" s="16">
        <v>0.0</v>
      </c>
      <c r="BT1232" s="16">
        <v>0.0</v>
      </c>
    </row>
    <row r="1233">
      <c r="A1233" s="14" t="s">
        <v>9219</v>
      </c>
      <c r="B1233" s="16">
        <v>11.0</v>
      </c>
      <c r="C1233" s="16">
        <v>3856380.0</v>
      </c>
      <c r="D1233" s="17"/>
      <c r="E1233" s="14" t="s">
        <v>2631</v>
      </c>
      <c r="F1233" s="14" t="s">
        <v>2621</v>
      </c>
      <c r="G1233" s="14" t="s">
        <v>5166</v>
      </c>
      <c r="H1233" s="14" t="s">
        <v>2978</v>
      </c>
      <c r="I1233" s="14" t="s">
        <v>21</v>
      </c>
      <c r="J1233" s="14" t="s">
        <v>4845</v>
      </c>
      <c r="K1233" s="14" t="s">
        <v>9220</v>
      </c>
      <c r="L1233" s="14" t="s">
        <v>9220</v>
      </c>
      <c r="M1233" s="14" t="s">
        <v>9221</v>
      </c>
      <c r="N1233" s="14" t="s">
        <v>409</v>
      </c>
      <c r="P1233" s="17"/>
      <c r="Q1233" s="17"/>
      <c r="R1233" s="16">
        <v>1.0</v>
      </c>
      <c r="S1233" s="16">
        <v>1614134.0</v>
      </c>
      <c r="T1233" s="18">
        <v>6.2E-7</v>
      </c>
      <c r="U1233" s="16">
        <v>0.0</v>
      </c>
      <c r="V1233" s="16">
        <v>0.0</v>
      </c>
      <c r="W1233" s="14" t="s">
        <v>2978</v>
      </c>
      <c r="X1233" s="17"/>
      <c r="Y1233" s="17"/>
      <c r="Z1233" s="16">
        <v>24.6</v>
      </c>
      <c r="AA1233" s="17"/>
      <c r="AB1233" s="16">
        <v>0.0</v>
      </c>
      <c r="AC1233" s="16">
        <v>0.0</v>
      </c>
      <c r="AD1233" s="16">
        <v>5.84</v>
      </c>
      <c r="AE1233" s="16">
        <v>0.17</v>
      </c>
      <c r="AF1233" s="16">
        <v>0.271</v>
      </c>
      <c r="AG1233" s="16">
        <v>0.0</v>
      </c>
      <c r="AH1233" s="16">
        <v>75048.0</v>
      </c>
      <c r="AI1233" s="16">
        <v>0.0</v>
      </c>
      <c r="AJ1233" s="16">
        <v>0.0</v>
      </c>
      <c r="AK1233" s="16">
        <v>0.0</v>
      </c>
      <c r="AL1233" s="16">
        <v>60034.0</v>
      </c>
      <c r="AM1233" s="16">
        <v>0.0</v>
      </c>
      <c r="AN1233" s="16">
        <v>0.0</v>
      </c>
      <c r="AO1233" s="16">
        <v>0.0</v>
      </c>
      <c r="AP1233" s="16">
        <v>29608.0</v>
      </c>
      <c r="AQ1233" s="16">
        <v>0.0</v>
      </c>
      <c r="AR1233" s="16">
        <v>0.0</v>
      </c>
      <c r="AS1233" s="16">
        <v>0.0</v>
      </c>
      <c r="AT1233" s="16">
        <v>44886.0</v>
      </c>
      <c r="AU1233" s="16">
        <v>0.0</v>
      </c>
      <c r="AV1233" s="16">
        <v>0.0</v>
      </c>
      <c r="AW1233" s="16">
        <v>0.0</v>
      </c>
      <c r="AX1233" s="16">
        <v>63956.0</v>
      </c>
      <c r="AY1233" s="16">
        <v>0.0</v>
      </c>
      <c r="AZ1233" s="16">
        <v>0.0</v>
      </c>
      <c r="BA1233" s="16">
        <v>0.0</v>
      </c>
      <c r="BB1233" s="16">
        <v>6062.0</v>
      </c>
      <c r="BC1233" s="16">
        <v>0.0</v>
      </c>
      <c r="BD1233" s="16">
        <v>0.0</v>
      </c>
      <c r="BE1233" s="16">
        <v>0.0</v>
      </c>
      <c r="BF1233" s="16">
        <v>1180028.0</v>
      </c>
      <c r="BG1233" s="16">
        <v>0.0</v>
      </c>
      <c r="BH1233" s="16">
        <v>0.0</v>
      </c>
      <c r="BI1233" s="16">
        <v>0.0</v>
      </c>
      <c r="BJ1233" s="16">
        <v>912.0</v>
      </c>
      <c r="BK1233" s="16">
        <v>0.0</v>
      </c>
      <c r="BL1233" s="16">
        <v>0.0</v>
      </c>
      <c r="BM1233" s="16">
        <v>1.0</v>
      </c>
      <c r="BN1233" s="16">
        <v>91090.0</v>
      </c>
      <c r="BO1233" s="16">
        <v>0.0</v>
      </c>
      <c r="BP1233" s="16">
        <v>0.0</v>
      </c>
      <c r="BQ1233" s="16">
        <v>0.0</v>
      </c>
      <c r="BR1233" s="16">
        <v>62510.0</v>
      </c>
      <c r="BS1233" s="16">
        <v>0.0</v>
      </c>
      <c r="BT1233" s="16">
        <v>0.0</v>
      </c>
    </row>
    <row r="1234">
      <c r="A1234" s="14" t="s">
        <v>9222</v>
      </c>
      <c r="B1234" s="16">
        <v>11.0</v>
      </c>
      <c r="C1234" s="16">
        <v>4091512.0</v>
      </c>
      <c r="D1234" s="17"/>
      <c r="E1234" s="14" t="s">
        <v>2630</v>
      </c>
      <c r="F1234" s="14" t="s">
        <v>2621</v>
      </c>
      <c r="G1234" s="14" t="s">
        <v>5166</v>
      </c>
      <c r="H1234" s="14" t="s">
        <v>2978</v>
      </c>
      <c r="I1234" s="14" t="s">
        <v>21</v>
      </c>
      <c r="J1234" s="14" t="s">
        <v>4845</v>
      </c>
      <c r="K1234" s="14" t="s">
        <v>9223</v>
      </c>
      <c r="L1234" s="14" t="s">
        <v>9223</v>
      </c>
      <c r="M1234" s="14" t="s">
        <v>9224</v>
      </c>
      <c r="N1234" s="14" t="s">
        <v>409</v>
      </c>
      <c r="P1234" s="17"/>
      <c r="Q1234" s="17"/>
      <c r="R1234" s="16">
        <v>1.0</v>
      </c>
      <c r="S1234" s="16">
        <v>1614136.0</v>
      </c>
      <c r="T1234" s="18">
        <v>6.2E-7</v>
      </c>
      <c r="U1234" s="16">
        <v>0.0</v>
      </c>
      <c r="V1234" s="16">
        <v>0.0</v>
      </c>
      <c r="W1234" s="14" t="s">
        <v>2978</v>
      </c>
      <c r="X1234" s="17"/>
      <c r="Y1234" s="17"/>
      <c r="Z1234" s="16">
        <v>23.6</v>
      </c>
      <c r="AA1234" s="16">
        <v>0.05</v>
      </c>
      <c r="AB1234" s="16">
        <v>0.0</v>
      </c>
      <c r="AC1234" s="16">
        <v>0.01</v>
      </c>
      <c r="AD1234" s="16">
        <v>6.17</v>
      </c>
      <c r="AE1234" s="16">
        <v>0.0</v>
      </c>
      <c r="AF1234" s="16">
        <v>0.096</v>
      </c>
      <c r="AG1234" s="16">
        <v>0.0</v>
      </c>
      <c r="AH1234" s="16">
        <v>75040.0</v>
      </c>
      <c r="AI1234" s="16">
        <v>0.0</v>
      </c>
      <c r="AJ1234" s="16">
        <v>0.0</v>
      </c>
      <c r="AK1234" s="16">
        <v>0.0</v>
      </c>
      <c r="AL1234" s="16">
        <v>60022.0</v>
      </c>
      <c r="AM1234" s="16">
        <v>0.0</v>
      </c>
      <c r="AN1234" s="16">
        <v>0.0</v>
      </c>
      <c r="AO1234" s="16">
        <v>0.0</v>
      </c>
      <c r="AP1234" s="16">
        <v>29604.0</v>
      </c>
      <c r="AQ1234" s="16">
        <v>0.0</v>
      </c>
      <c r="AR1234" s="16">
        <v>0.0</v>
      </c>
      <c r="AS1234" s="16">
        <v>0.0</v>
      </c>
      <c r="AT1234" s="16">
        <v>44864.0</v>
      </c>
      <c r="AU1234" s="16">
        <v>0.0</v>
      </c>
      <c r="AV1234" s="16">
        <v>0.0</v>
      </c>
      <c r="AW1234" s="16">
        <v>0.0</v>
      </c>
      <c r="AX1234" s="16">
        <v>64036.0</v>
      </c>
      <c r="AY1234" s="16">
        <v>0.0</v>
      </c>
      <c r="AZ1234" s="16">
        <v>0.0</v>
      </c>
      <c r="BA1234" s="16">
        <v>0.0</v>
      </c>
      <c r="BB1234" s="16">
        <v>6062.0</v>
      </c>
      <c r="BC1234" s="16">
        <v>0.0</v>
      </c>
      <c r="BD1234" s="16">
        <v>0.0</v>
      </c>
      <c r="BE1234" s="16">
        <v>1.0</v>
      </c>
      <c r="BF1234" s="16">
        <v>1180014.0</v>
      </c>
      <c r="BG1234" s="16">
        <v>0.0</v>
      </c>
      <c r="BH1234" s="16">
        <v>0.0</v>
      </c>
      <c r="BI1234" s="16">
        <v>0.0</v>
      </c>
      <c r="BJ1234" s="16">
        <v>912.0</v>
      </c>
      <c r="BK1234" s="16">
        <v>0.0</v>
      </c>
      <c r="BL1234" s="16">
        <v>0.0</v>
      </c>
      <c r="BM1234" s="16">
        <v>0.0</v>
      </c>
      <c r="BN1234" s="16">
        <v>91076.0</v>
      </c>
      <c r="BO1234" s="16">
        <v>0.0</v>
      </c>
      <c r="BP1234" s="16">
        <v>0.0</v>
      </c>
      <c r="BQ1234" s="16">
        <v>0.0</v>
      </c>
      <c r="BR1234" s="16">
        <v>62506.0</v>
      </c>
      <c r="BS1234" s="16">
        <v>0.0</v>
      </c>
      <c r="BT1234" s="16">
        <v>0.0</v>
      </c>
    </row>
    <row r="1235">
      <c r="A1235" s="14" t="s">
        <v>9225</v>
      </c>
      <c r="B1235" s="16">
        <v>11.0</v>
      </c>
      <c r="C1235" s="16">
        <v>4091710.0</v>
      </c>
      <c r="D1235" s="14" t="s">
        <v>9226</v>
      </c>
      <c r="E1235" s="14" t="s">
        <v>2630</v>
      </c>
      <c r="F1235" s="14" t="s">
        <v>2622</v>
      </c>
      <c r="G1235" s="14" t="s">
        <v>5166</v>
      </c>
      <c r="H1235" s="14" t="s">
        <v>2978</v>
      </c>
      <c r="I1235" s="14" t="s">
        <v>21</v>
      </c>
      <c r="J1235" s="14" t="s">
        <v>4845</v>
      </c>
      <c r="K1235" s="14" t="s">
        <v>9227</v>
      </c>
      <c r="L1235" s="14" t="s">
        <v>9227</v>
      </c>
      <c r="M1235" s="14" t="s">
        <v>9228</v>
      </c>
      <c r="N1235" s="14" t="s">
        <v>409</v>
      </c>
      <c r="O1235" s="14" t="s">
        <v>410</v>
      </c>
      <c r="P1235" s="16">
        <v>2051443.0</v>
      </c>
      <c r="Q1235" s="17"/>
      <c r="R1235" s="16">
        <v>1.0</v>
      </c>
      <c r="S1235" s="16">
        <v>1614136.0</v>
      </c>
      <c r="T1235" s="18">
        <v>6.2E-7</v>
      </c>
      <c r="U1235" s="16">
        <v>0.0</v>
      </c>
      <c r="V1235" s="16">
        <v>0.0</v>
      </c>
      <c r="W1235" s="14" t="s">
        <v>2978</v>
      </c>
      <c r="X1235" s="17"/>
      <c r="Y1235" s="17"/>
      <c r="Z1235" s="16">
        <v>28.8</v>
      </c>
      <c r="AA1235" s="17"/>
      <c r="AB1235" s="16">
        <v>0.0</v>
      </c>
      <c r="AC1235" s="16">
        <v>0.0</v>
      </c>
      <c r="AD1235" s="16">
        <v>6.33</v>
      </c>
      <c r="AE1235" s="16">
        <v>0.0</v>
      </c>
      <c r="AF1235" s="16">
        <v>1.0</v>
      </c>
      <c r="AG1235" s="16">
        <v>0.0</v>
      </c>
      <c r="AH1235" s="16">
        <v>75030.0</v>
      </c>
      <c r="AI1235" s="16">
        <v>0.0</v>
      </c>
      <c r="AJ1235" s="16">
        <v>0.0</v>
      </c>
      <c r="AK1235" s="16">
        <v>0.0</v>
      </c>
      <c r="AL1235" s="16">
        <v>60030.0</v>
      </c>
      <c r="AM1235" s="16">
        <v>0.0</v>
      </c>
      <c r="AN1235" s="16">
        <v>0.0</v>
      </c>
      <c r="AO1235" s="16">
        <v>0.0</v>
      </c>
      <c r="AP1235" s="16">
        <v>29608.0</v>
      </c>
      <c r="AQ1235" s="16">
        <v>0.0</v>
      </c>
      <c r="AR1235" s="16">
        <v>0.0</v>
      </c>
      <c r="AS1235" s="16">
        <v>0.0</v>
      </c>
      <c r="AT1235" s="16">
        <v>44886.0</v>
      </c>
      <c r="AU1235" s="16">
        <v>0.0</v>
      </c>
      <c r="AV1235" s="16">
        <v>0.0</v>
      </c>
      <c r="AW1235" s="16">
        <v>0.0</v>
      </c>
      <c r="AX1235" s="16">
        <v>63966.0</v>
      </c>
      <c r="AY1235" s="16">
        <v>0.0</v>
      </c>
      <c r="AZ1235" s="16">
        <v>0.0</v>
      </c>
      <c r="BA1235" s="16">
        <v>0.0</v>
      </c>
      <c r="BB1235" s="16">
        <v>6062.0</v>
      </c>
      <c r="BC1235" s="16">
        <v>0.0</v>
      </c>
      <c r="BD1235" s="16">
        <v>0.0</v>
      </c>
      <c r="BE1235" s="16">
        <v>1.0</v>
      </c>
      <c r="BF1235" s="16">
        <v>1180044.0</v>
      </c>
      <c r="BG1235" s="16">
        <v>0.0</v>
      </c>
      <c r="BH1235" s="16">
        <v>0.0</v>
      </c>
      <c r="BI1235" s="16">
        <v>0.0</v>
      </c>
      <c r="BJ1235" s="16">
        <v>912.0</v>
      </c>
      <c r="BK1235" s="16">
        <v>0.0</v>
      </c>
      <c r="BL1235" s="16">
        <v>0.0</v>
      </c>
      <c r="BM1235" s="16">
        <v>0.0</v>
      </c>
      <c r="BN1235" s="16">
        <v>91086.0</v>
      </c>
      <c r="BO1235" s="16">
        <v>0.0</v>
      </c>
      <c r="BP1235" s="16">
        <v>0.0</v>
      </c>
      <c r="BQ1235" s="16">
        <v>0.0</v>
      </c>
      <c r="BR1235" s="16">
        <v>62512.0</v>
      </c>
      <c r="BS1235" s="16">
        <v>0.0</v>
      </c>
      <c r="BT1235" s="16">
        <v>0.0</v>
      </c>
    </row>
    <row r="1236">
      <c r="A1236" s="14" t="s">
        <v>9229</v>
      </c>
      <c r="B1236" s="16">
        <v>11.0</v>
      </c>
      <c r="C1236" s="16">
        <v>4074547.0</v>
      </c>
      <c r="D1236" s="17"/>
      <c r="E1236" s="14" t="s">
        <v>2631</v>
      </c>
      <c r="F1236" s="14" t="s">
        <v>2630</v>
      </c>
      <c r="G1236" s="14" t="s">
        <v>5166</v>
      </c>
      <c r="H1236" s="14" t="s">
        <v>2978</v>
      </c>
      <c r="I1236" s="14" t="s">
        <v>21</v>
      </c>
      <c r="J1236" s="14" t="s">
        <v>4845</v>
      </c>
      <c r="K1236" s="14" t="s">
        <v>9230</v>
      </c>
      <c r="L1236" s="14" t="s">
        <v>9230</v>
      </c>
      <c r="M1236" s="14" t="s">
        <v>9231</v>
      </c>
      <c r="N1236" s="14" t="s">
        <v>4848</v>
      </c>
      <c r="P1236" s="17"/>
      <c r="Q1236" s="17"/>
      <c r="R1236" s="16">
        <v>1.0</v>
      </c>
      <c r="S1236" s="16">
        <v>1614138.0</v>
      </c>
      <c r="T1236" s="18">
        <v>6.2E-7</v>
      </c>
      <c r="U1236" s="16">
        <v>0.0</v>
      </c>
      <c r="V1236" s="16">
        <v>0.0</v>
      </c>
      <c r="W1236" s="14" t="s">
        <v>2978</v>
      </c>
      <c r="X1236" s="17"/>
      <c r="Y1236" s="17"/>
      <c r="Z1236" s="16">
        <v>9.0</v>
      </c>
      <c r="AA1236" s="16">
        <v>0.268</v>
      </c>
      <c r="AB1236" s="16">
        <v>0.0</v>
      </c>
      <c r="AC1236" s="16">
        <v>0.0</v>
      </c>
      <c r="AD1236" s="16">
        <v>1.92</v>
      </c>
      <c r="AE1236" s="17"/>
      <c r="AF1236" s="17"/>
      <c r="AG1236" s="16">
        <v>0.0</v>
      </c>
      <c r="AH1236" s="16">
        <v>75036.0</v>
      </c>
      <c r="AI1236" s="16">
        <v>0.0</v>
      </c>
      <c r="AJ1236" s="16">
        <v>0.0</v>
      </c>
      <c r="AK1236" s="16">
        <v>0.0</v>
      </c>
      <c r="AL1236" s="16">
        <v>60028.0</v>
      </c>
      <c r="AM1236" s="16">
        <v>0.0</v>
      </c>
      <c r="AN1236" s="16">
        <v>0.0</v>
      </c>
      <c r="AO1236" s="16">
        <v>0.0</v>
      </c>
      <c r="AP1236" s="16">
        <v>29608.0</v>
      </c>
      <c r="AQ1236" s="16">
        <v>0.0</v>
      </c>
      <c r="AR1236" s="16">
        <v>0.0</v>
      </c>
      <c r="AS1236" s="16">
        <v>0.0</v>
      </c>
      <c r="AT1236" s="16">
        <v>44882.0</v>
      </c>
      <c r="AU1236" s="16">
        <v>0.0</v>
      </c>
      <c r="AV1236" s="16">
        <v>0.0</v>
      </c>
      <c r="AW1236" s="16">
        <v>0.0</v>
      </c>
      <c r="AX1236" s="16">
        <v>64030.0</v>
      </c>
      <c r="AY1236" s="16">
        <v>0.0</v>
      </c>
      <c r="AZ1236" s="16">
        <v>0.0</v>
      </c>
      <c r="BA1236" s="16">
        <v>0.0</v>
      </c>
      <c r="BB1236" s="16">
        <v>6034.0</v>
      </c>
      <c r="BC1236" s="16">
        <v>0.0</v>
      </c>
      <c r="BD1236" s="16">
        <v>0.0</v>
      </c>
      <c r="BE1236" s="16">
        <v>1.0</v>
      </c>
      <c r="BF1236" s="16">
        <v>1180032.0</v>
      </c>
      <c r="BG1236" s="16">
        <v>0.0</v>
      </c>
      <c r="BH1236" s="16">
        <v>0.0</v>
      </c>
      <c r="BI1236" s="16">
        <v>0.0</v>
      </c>
      <c r="BJ1236" s="16">
        <v>912.0</v>
      </c>
      <c r="BK1236" s="16">
        <v>0.0</v>
      </c>
      <c r="BL1236" s="16">
        <v>0.0</v>
      </c>
      <c r="BM1236" s="16">
        <v>0.0</v>
      </c>
      <c r="BN1236" s="16">
        <v>91076.0</v>
      </c>
      <c r="BO1236" s="16">
        <v>0.0</v>
      </c>
      <c r="BP1236" s="16">
        <v>0.0</v>
      </c>
      <c r="BQ1236" s="16">
        <v>0.0</v>
      </c>
      <c r="BR1236" s="16">
        <v>62500.0</v>
      </c>
      <c r="BS1236" s="16">
        <v>0.0</v>
      </c>
      <c r="BT1236" s="16">
        <v>0.0</v>
      </c>
    </row>
    <row r="1237">
      <c r="A1237" s="14" t="s">
        <v>9232</v>
      </c>
      <c r="B1237" s="16">
        <v>11.0</v>
      </c>
      <c r="C1237" s="16">
        <v>4082946.0</v>
      </c>
      <c r="D1237" s="17"/>
      <c r="E1237" s="14" t="s">
        <v>2622</v>
      </c>
      <c r="F1237" s="14" t="s">
        <v>2630</v>
      </c>
      <c r="G1237" s="14" t="s">
        <v>5166</v>
      </c>
      <c r="H1237" s="14" t="s">
        <v>2978</v>
      </c>
      <c r="I1237" s="14" t="s">
        <v>21</v>
      </c>
      <c r="J1237" s="14" t="s">
        <v>4845</v>
      </c>
      <c r="K1237" s="14" t="s">
        <v>9233</v>
      </c>
      <c r="L1237" s="14" t="s">
        <v>9233</v>
      </c>
      <c r="M1237" s="14" t="s">
        <v>9234</v>
      </c>
      <c r="N1237" s="14" t="s">
        <v>409</v>
      </c>
      <c r="P1237" s="17"/>
      <c r="Q1237" s="17"/>
      <c r="R1237" s="16">
        <v>1.0</v>
      </c>
      <c r="S1237" s="16">
        <v>1614138.0</v>
      </c>
      <c r="T1237" s="18">
        <v>6.2E-7</v>
      </c>
      <c r="U1237" s="16">
        <v>0.0</v>
      </c>
      <c r="V1237" s="16">
        <v>0.0</v>
      </c>
      <c r="W1237" s="14" t="s">
        <v>2978</v>
      </c>
      <c r="X1237" s="17"/>
      <c r="Y1237" s="17"/>
      <c r="Z1237" s="16">
        <v>25.9</v>
      </c>
      <c r="AA1237" s="16">
        <v>0.787</v>
      </c>
      <c r="AB1237" s="16">
        <v>0.01</v>
      </c>
      <c r="AC1237" s="16">
        <v>-0.01</v>
      </c>
      <c r="AD1237" s="16">
        <v>8.9</v>
      </c>
      <c r="AE1237" s="16">
        <v>0.0</v>
      </c>
      <c r="AF1237" s="16">
        <v>0.996</v>
      </c>
      <c r="AG1237" s="16">
        <v>0.0</v>
      </c>
      <c r="AH1237" s="16">
        <v>75028.0</v>
      </c>
      <c r="AI1237" s="16">
        <v>0.0</v>
      </c>
      <c r="AJ1237" s="16">
        <v>0.0</v>
      </c>
      <c r="AK1237" s="16">
        <v>0.0</v>
      </c>
      <c r="AL1237" s="16">
        <v>60026.0</v>
      </c>
      <c r="AM1237" s="16">
        <v>0.0</v>
      </c>
      <c r="AN1237" s="16">
        <v>0.0</v>
      </c>
      <c r="AO1237" s="16">
        <v>0.0</v>
      </c>
      <c r="AP1237" s="16">
        <v>29604.0</v>
      </c>
      <c r="AQ1237" s="16">
        <v>0.0</v>
      </c>
      <c r="AR1237" s="16">
        <v>0.0</v>
      </c>
      <c r="AS1237" s="16">
        <v>0.0</v>
      </c>
      <c r="AT1237" s="16">
        <v>44870.0</v>
      </c>
      <c r="AU1237" s="16">
        <v>0.0</v>
      </c>
      <c r="AV1237" s="16">
        <v>0.0</v>
      </c>
      <c r="AW1237" s="16">
        <v>0.0</v>
      </c>
      <c r="AX1237" s="16">
        <v>64020.0</v>
      </c>
      <c r="AY1237" s="16">
        <v>0.0</v>
      </c>
      <c r="AZ1237" s="16">
        <v>0.0</v>
      </c>
      <c r="BA1237" s="16">
        <v>0.0</v>
      </c>
      <c r="BB1237" s="16">
        <v>6060.0</v>
      </c>
      <c r="BC1237" s="16">
        <v>0.0</v>
      </c>
      <c r="BD1237" s="16">
        <v>0.0</v>
      </c>
      <c r="BE1237" s="16">
        <v>1.0</v>
      </c>
      <c r="BF1237" s="16">
        <v>1180026.0</v>
      </c>
      <c r="BG1237" s="16">
        <v>0.0</v>
      </c>
      <c r="BH1237" s="16">
        <v>0.0</v>
      </c>
      <c r="BI1237" s="16">
        <v>0.0</v>
      </c>
      <c r="BJ1237" s="16">
        <v>912.0</v>
      </c>
      <c r="BK1237" s="16">
        <v>0.0</v>
      </c>
      <c r="BL1237" s="16">
        <v>0.0</v>
      </c>
      <c r="BM1237" s="16">
        <v>0.0</v>
      </c>
      <c r="BN1237" s="16">
        <v>91082.0</v>
      </c>
      <c r="BO1237" s="16">
        <v>0.0</v>
      </c>
      <c r="BP1237" s="16">
        <v>0.0</v>
      </c>
      <c r="BQ1237" s="16">
        <v>0.0</v>
      </c>
      <c r="BR1237" s="16">
        <v>62510.0</v>
      </c>
      <c r="BS1237" s="16">
        <v>0.0</v>
      </c>
      <c r="BT1237" s="16">
        <v>0.0</v>
      </c>
    </row>
    <row r="1238">
      <c r="A1238" s="14" t="s">
        <v>9235</v>
      </c>
      <c r="B1238" s="16">
        <v>11.0</v>
      </c>
      <c r="C1238" s="16">
        <v>3856279.0</v>
      </c>
      <c r="D1238" s="17"/>
      <c r="E1238" s="14" t="s">
        <v>2630</v>
      </c>
      <c r="F1238" s="14" t="s">
        <v>2621</v>
      </c>
      <c r="G1238" s="14" t="s">
        <v>5166</v>
      </c>
      <c r="H1238" s="14" t="s">
        <v>2978</v>
      </c>
      <c r="I1238" s="14" t="s">
        <v>21</v>
      </c>
      <c r="J1238" s="14" t="s">
        <v>4845</v>
      </c>
      <c r="K1238" s="14" t="s">
        <v>5588</v>
      </c>
      <c r="L1238" s="14" t="s">
        <v>5588</v>
      </c>
      <c r="M1238" s="14" t="s">
        <v>9236</v>
      </c>
      <c r="N1238" s="14" t="s">
        <v>4848</v>
      </c>
      <c r="P1238" s="17"/>
      <c r="Q1238" s="17"/>
      <c r="R1238" s="16">
        <v>1.0</v>
      </c>
      <c r="S1238" s="16">
        <v>1614140.0</v>
      </c>
      <c r="T1238" s="18">
        <v>6.2E-7</v>
      </c>
      <c r="U1238" s="16">
        <v>0.0</v>
      </c>
      <c r="V1238" s="16">
        <v>0.0</v>
      </c>
      <c r="W1238" s="14" t="s">
        <v>2978</v>
      </c>
      <c r="X1238" s="17"/>
      <c r="Y1238" s="17"/>
      <c r="Z1238" s="16">
        <v>13.0</v>
      </c>
      <c r="AA1238" s="17"/>
      <c r="AB1238" s="16">
        <v>0.0</v>
      </c>
      <c r="AC1238" s="16">
        <v>0.0</v>
      </c>
      <c r="AD1238" s="16">
        <v>3.37</v>
      </c>
      <c r="AE1238" s="17"/>
      <c r="AF1238" s="17"/>
      <c r="AG1238" s="16">
        <v>0.0</v>
      </c>
      <c r="AH1238" s="16">
        <v>75044.0</v>
      </c>
      <c r="AI1238" s="16">
        <v>0.0</v>
      </c>
      <c r="AJ1238" s="16">
        <v>0.0</v>
      </c>
      <c r="AK1238" s="16">
        <v>0.0</v>
      </c>
      <c r="AL1238" s="16">
        <v>60032.0</v>
      </c>
      <c r="AM1238" s="16">
        <v>0.0</v>
      </c>
      <c r="AN1238" s="16">
        <v>0.0</v>
      </c>
      <c r="AO1238" s="16">
        <v>0.0</v>
      </c>
      <c r="AP1238" s="16">
        <v>29606.0</v>
      </c>
      <c r="AQ1238" s="16">
        <v>0.0</v>
      </c>
      <c r="AR1238" s="16">
        <v>0.0</v>
      </c>
      <c r="AS1238" s="16">
        <v>0.0</v>
      </c>
      <c r="AT1238" s="16">
        <v>44880.0</v>
      </c>
      <c r="AU1238" s="16">
        <v>0.0</v>
      </c>
      <c r="AV1238" s="16">
        <v>0.0</v>
      </c>
      <c r="AW1238" s="16">
        <v>0.0</v>
      </c>
      <c r="AX1238" s="16">
        <v>63984.0</v>
      </c>
      <c r="AY1238" s="16">
        <v>0.0</v>
      </c>
      <c r="AZ1238" s="16">
        <v>0.0</v>
      </c>
      <c r="BA1238" s="16">
        <v>0.0</v>
      </c>
      <c r="BB1238" s="16">
        <v>6062.0</v>
      </c>
      <c r="BC1238" s="16">
        <v>0.0</v>
      </c>
      <c r="BD1238" s="16">
        <v>0.0</v>
      </c>
      <c r="BE1238" s="16">
        <v>1.0</v>
      </c>
      <c r="BF1238" s="16">
        <v>1180026.0</v>
      </c>
      <c r="BG1238" s="16">
        <v>0.0</v>
      </c>
      <c r="BH1238" s="16">
        <v>0.0</v>
      </c>
      <c r="BI1238" s="16">
        <v>0.0</v>
      </c>
      <c r="BJ1238" s="16">
        <v>912.0</v>
      </c>
      <c r="BK1238" s="16">
        <v>0.0</v>
      </c>
      <c r="BL1238" s="16">
        <v>0.0</v>
      </c>
      <c r="BM1238" s="16">
        <v>0.0</v>
      </c>
      <c r="BN1238" s="16">
        <v>91088.0</v>
      </c>
      <c r="BO1238" s="16">
        <v>0.0</v>
      </c>
      <c r="BP1238" s="16">
        <v>0.0</v>
      </c>
      <c r="BQ1238" s="16">
        <v>0.0</v>
      </c>
      <c r="BR1238" s="16">
        <v>62506.0</v>
      </c>
      <c r="BS1238" s="16">
        <v>0.0</v>
      </c>
      <c r="BT1238" s="16">
        <v>0.0</v>
      </c>
    </row>
    <row r="1239">
      <c r="A1239" s="14" t="s">
        <v>9237</v>
      </c>
      <c r="B1239" s="16">
        <v>11.0</v>
      </c>
      <c r="C1239" s="16">
        <v>3856283.0</v>
      </c>
      <c r="D1239" s="17"/>
      <c r="E1239" s="14" t="s">
        <v>2631</v>
      </c>
      <c r="F1239" s="14" t="s">
        <v>2622</v>
      </c>
      <c r="G1239" s="14" t="s">
        <v>5166</v>
      </c>
      <c r="H1239" s="14" t="s">
        <v>2978</v>
      </c>
      <c r="I1239" s="14" t="s">
        <v>21</v>
      </c>
      <c r="J1239" s="14" t="s">
        <v>4845</v>
      </c>
      <c r="K1239" s="14" t="s">
        <v>9238</v>
      </c>
      <c r="L1239" s="14" t="s">
        <v>9238</v>
      </c>
      <c r="M1239" s="14" t="s">
        <v>9239</v>
      </c>
      <c r="N1239" s="14" t="s">
        <v>409</v>
      </c>
      <c r="P1239" s="17"/>
      <c r="Q1239" s="17"/>
      <c r="R1239" s="16">
        <v>1.0</v>
      </c>
      <c r="S1239" s="16">
        <v>1614140.0</v>
      </c>
      <c r="T1239" s="18">
        <v>6.2E-7</v>
      </c>
      <c r="U1239" s="16">
        <v>0.0</v>
      </c>
      <c r="V1239" s="16">
        <v>0.0</v>
      </c>
      <c r="W1239" s="14" t="s">
        <v>2978</v>
      </c>
      <c r="X1239" s="17"/>
      <c r="Y1239" s="17"/>
      <c r="Z1239" s="16">
        <v>10.3</v>
      </c>
      <c r="AA1239" s="17"/>
      <c r="AB1239" s="16">
        <v>0.0</v>
      </c>
      <c r="AC1239" s="16">
        <v>-0.01</v>
      </c>
      <c r="AD1239" s="16">
        <v>1.62</v>
      </c>
      <c r="AE1239" s="16">
        <v>0.67</v>
      </c>
      <c r="AF1239" s="16">
        <v>0.017</v>
      </c>
      <c r="AG1239" s="16">
        <v>0.0</v>
      </c>
      <c r="AH1239" s="16">
        <v>75054.0</v>
      </c>
      <c r="AI1239" s="16">
        <v>0.0</v>
      </c>
      <c r="AJ1239" s="16">
        <v>0.0</v>
      </c>
      <c r="AK1239" s="16">
        <v>0.0</v>
      </c>
      <c r="AL1239" s="16">
        <v>60032.0</v>
      </c>
      <c r="AM1239" s="16">
        <v>0.0</v>
      </c>
      <c r="AN1239" s="16">
        <v>0.0</v>
      </c>
      <c r="AO1239" s="16">
        <v>0.0</v>
      </c>
      <c r="AP1239" s="16">
        <v>29602.0</v>
      </c>
      <c r="AQ1239" s="16">
        <v>0.0</v>
      </c>
      <c r="AR1239" s="16">
        <v>0.0</v>
      </c>
      <c r="AS1239" s="16">
        <v>0.0</v>
      </c>
      <c r="AT1239" s="16">
        <v>44884.0</v>
      </c>
      <c r="AU1239" s="16">
        <v>0.0</v>
      </c>
      <c r="AV1239" s="16">
        <v>0.0</v>
      </c>
      <c r="AW1239" s="16">
        <v>0.0</v>
      </c>
      <c r="AX1239" s="16">
        <v>63968.0</v>
      </c>
      <c r="AY1239" s="16">
        <v>0.0</v>
      </c>
      <c r="AZ1239" s="16">
        <v>0.0</v>
      </c>
      <c r="BA1239" s="16">
        <v>1.0</v>
      </c>
      <c r="BB1239" s="16">
        <v>6062.0</v>
      </c>
      <c r="BC1239" s="16">
        <v>0.0</v>
      </c>
      <c r="BD1239" s="16">
        <v>0.0</v>
      </c>
      <c r="BE1239" s="16">
        <v>0.0</v>
      </c>
      <c r="BF1239" s="16">
        <v>1180030.0</v>
      </c>
      <c r="BG1239" s="16">
        <v>0.0</v>
      </c>
      <c r="BH1239" s="16">
        <v>0.0</v>
      </c>
      <c r="BI1239" s="16">
        <v>0.0</v>
      </c>
      <c r="BJ1239" s="16">
        <v>910.0</v>
      </c>
      <c r="BK1239" s="16">
        <v>0.0</v>
      </c>
      <c r="BL1239" s="16">
        <v>0.0</v>
      </c>
      <c r="BM1239" s="16">
        <v>0.0</v>
      </c>
      <c r="BN1239" s="16">
        <v>91092.0</v>
      </c>
      <c r="BO1239" s="16">
        <v>0.0</v>
      </c>
      <c r="BP1239" s="16">
        <v>0.0</v>
      </c>
      <c r="BQ1239" s="16">
        <v>0.0</v>
      </c>
      <c r="BR1239" s="16">
        <v>62506.0</v>
      </c>
      <c r="BS1239" s="16">
        <v>0.0</v>
      </c>
      <c r="BT1239" s="16">
        <v>0.0</v>
      </c>
    </row>
    <row r="1240">
      <c r="A1240" s="14" t="s">
        <v>9240</v>
      </c>
      <c r="B1240" s="16">
        <v>11.0</v>
      </c>
      <c r="C1240" s="16">
        <v>3967558.0</v>
      </c>
      <c r="D1240" s="14" t="s">
        <v>9241</v>
      </c>
      <c r="E1240" s="14" t="s">
        <v>2631</v>
      </c>
      <c r="F1240" s="14" t="s">
        <v>2630</v>
      </c>
      <c r="G1240" s="14" t="s">
        <v>5166</v>
      </c>
      <c r="H1240" s="14" t="s">
        <v>2978</v>
      </c>
      <c r="I1240" s="14" t="s">
        <v>21</v>
      </c>
      <c r="J1240" s="14" t="s">
        <v>4845</v>
      </c>
      <c r="K1240" s="14" t="s">
        <v>9242</v>
      </c>
      <c r="L1240" s="14" t="s">
        <v>9242</v>
      </c>
      <c r="M1240" s="14" t="s">
        <v>9243</v>
      </c>
      <c r="N1240" s="14" t="s">
        <v>409</v>
      </c>
      <c r="O1240" s="14" t="s">
        <v>410</v>
      </c>
      <c r="P1240" s="16">
        <v>645596.0</v>
      </c>
      <c r="Q1240" s="17"/>
      <c r="R1240" s="16">
        <v>1.0</v>
      </c>
      <c r="S1240" s="16">
        <v>1614140.0</v>
      </c>
      <c r="T1240" s="18">
        <v>6.2E-7</v>
      </c>
      <c r="U1240" s="16">
        <v>0.0</v>
      </c>
      <c r="V1240" s="16">
        <v>0.0</v>
      </c>
      <c r="W1240" s="14" t="s">
        <v>2978</v>
      </c>
      <c r="X1240" s="17"/>
      <c r="Y1240" s="17"/>
      <c r="Z1240" s="16">
        <v>28.8</v>
      </c>
      <c r="AA1240" s="17"/>
      <c r="AB1240" s="16">
        <v>0.0</v>
      </c>
      <c r="AC1240" s="16">
        <v>0.0</v>
      </c>
      <c r="AD1240" s="16">
        <v>8.79</v>
      </c>
      <c r="AE1240" s="16">
        <v>0.0</v>
      </c>
      <c r="AF1240" s="16">
        <v>1.0</v>
      </c>
      <c r="AG1240" s="16">
        <v>0.0</v>
      </c>
      <c r="AH1240" s="16">
        <v>75034.0</v>
      </c>
      <c r="AI1240" s="16">
        <v>0.0</v>
      </c>
      <c r="AJ1240" s="16">
        <v>0.0</v>
      </c>
      <c r="AK1240" s="16">
        <v>0.0</v>
      </c>
      <c r="AL1240" s="16">
        <v>60014.0</v>
      </c>
      <c r="AM1240" s="16">
        <v>0.0</v>
      </c>
      <c r="AN1240" s="16">
        <v>0.0</v>
      </c>
      <c r="AO1240" s="16">
        <v>0.0</v>
      </c>
      <c r="AP1240" s="16">
        <v>29608.0</v>
      </c>
      <c r="AQ1240" s="16">
        <v>0.0</v>
      </c>
      <c r="AR1240" s="16">
        <v>0.0</v>
      </c>
      <c r="AS1240" s="16">
        <v>0.0</v>
      </c>
      <c r="AT1240" s="16">
        <v>44884.0</v>
      </c>
      <c r="AU1240" s="16">
        <v>0.0</v>
      </c>
      <c r="AV1240" s="16">
        <v>0.0</v>
      </c>
      <c r="AW1240" s="16">
        <v>0.0</v>
      </c>
      <c r="AX1240" s="16">
        <v>64036.0</v>
      </c>
      <c r="AY1240" s="16">
        <v>0.0</v>
      </c>
      <c r="AZ1240" s="16">
        <v>0.0</v>
      </c>
      <c r="BA1240" s="16">
        <v>0.0</v>
      </c>
      <c r="BB1240" s="16">
        <v>6062.0</v>
      </c>
      <c r="BC1240" s="16">
        <v>0.0</v>
      </c>
      <c r="BD1240" s="16">
        <v>0.0</v>
      </c>
      <c r="BE1240" s="16">
        <v>1.0</v>
      </c>
      <c r="BF1240" s="16">
        <v>1180008.0</v>
      </c>
      <c r="BG1240" s="16">
        <v>0.0</v>
      </c>
      <c r="BH1240" s="16">
        <v>0.0</v>
      </c>
      <c r="BI1240" s="16">
        <v>0.0</v>
      </c>
      <c r="BJ1240" s="16">
        <v>910.0</v>
      </c>
      <c r="BK1240" s="16">
        <v>0.0</v>
      </c>
      <c r="BL1240" s="16">
        <v>0.0</v>
      </c>
      <c r="BM1240" s="16">
        <v>0.0</v>
      </c>
      <c r="BN1240" s="16">
        <v>91078.0</v>
      </c>
      <c r="BO1240" s="16">
        <v>0.0</v>
      </c>
      <c r="BP1240" s="16">
        <v>0.0</v>
      </c>
      <c r="BQ1240" s="16">
        <v>0.0</v>
      </c>
      <c r="BR1240" s="16">
        <v>62506.0</v>
      </c>
      <c r="BS1240" s="16">
        <v>0.0</v>
      </c>
      <c r="BT1240" s="16">
        <v>0.0</v>
      </c>
    </row>
    <row r="1241">
      <c r="A1241" s="14" t="s">
        <v>9244</v>
      </c>
      <c r="B1241" s="16">
        <v>11.0</v>
      </c>
      <c r="C1241" s="16">
        <v>4083422.0</v>
      </c>
      <c r="D1241" s="14" t="s">
        <v>9245</v>
      </c>
      <c r="E1241" s="14" t="s">
        <v>2622</v>
      </c>
      <c r="F1241" s="14" t="s">
        <v>2621</v>
      </c>
      <c r="G1241" s="14" t="s">
        <v>6733</v>
      </c>
      <c r="H1241" s="14" t="s">
        <v>21</v>
      </c>
      <c r="I1241" s="14" t="s">
        <v>2978</v>
      </c>
      <c r="J1241" s="14" t="s">
        <v>4845</v>
      </c>
      <c r="K1241" s="14" t="s">
        <v>9246</v>
      </c>
      <c r="L1241" s="14" t="s">
        <v>9246</v>
      </c>
      <c r="M1241" s="14" t="s">
        <v>9247</v>
      </c>
      <c r="N1241" s="14" t="s">
        <v>4848</v>
      </c>
      <c r="P1241" s="17"/>
      <c r="Q1241" s="17"/>
      <c r="R1241" s="16">
        <v>1.0</v>
      </c>
      <c r="S1241" s="16">
        <v>1614140.0</v>
      </c>
      <c r="T1241" s="18">
        <v>6.2E-7</v>
      </c>
      <c r="U1241" s="16">
        <v>0.0</v>
      </c>
      <c r="V1241" s="16">
        <v>0.0</v>
      </c>
      <c r="W1241" s="14" t="s">
        <v>2978</v>
      </c>
      <c r="X1241" s="17"/>
      <c r="Y1241" s="17"/>
      <c r="Z1241" s="16">
        <v>10.1</v>
      </c>
      <c r="AA1241" s="16">
        <v>0.211</v>
      </c>
      <c r="AB1241" s="16">
        <v>0.0</v>
      </c>
      <c r="AC1241" s="16">
        <v>0.01</v>
      </c>
      <c r="AD1241" s="16">
        <v>2.23</v>
      </c>
      <c r="AE1241" s="17"/>
      <c r="AF1241" s="17"/>
      <c r="AG1241" s="16">
        <v>1.0</v>
      </c>
      <c r="AH1241" s="16">
        <v>74948.0</v>
      </c>
      <c r="AI1241" s="16">
        <v>0.0</v>
      </c>
      <c r="AJ1241" s="16">
        <v>0.0</v>
      </c>
      <c r="AK1241" s="16">
        <v>0.0</v>
      </c>
      <c r="AL1241" s="16">
        <v>60014.0</v>
      </c>
      <c r="AM1241" s="16">
        <v>0.0</v>
      </c>
      <c r="AN1241" s="16">
        <v>0.0</v>
      </c>
      <c r="AO1241" s="16">
        <v>0.0</v>
      </c>
      <c r="AP1241" s="16">
        <v>29608.0</v>
      </c>
      <c r="AQ1241" s="16">
        <v>0.0</v>
      </c>
      <c r="AR1241" s="16">
        <v>0.0</v>
      </c>
      <c r="AS1241" s="16">
        <v>0.0</v>
      </c>
      <c r="AT1241" s="16">
        <v>44892.0</v>
      </c>
      <c r="AU1241" s="16">
        <v>0.0</v>
      </c>
      <c r="AV1241" s="16">
        <v>0.0</v>
      </c>
      <c r="AW1241" s="16">
        <v>0.0</v>
      </c>
      <c r="AX1241" s="16">
        <v>64042.0</v>
      </c>
      <c r="AY1241" s="16">
        <v>0.0</v>
      </c>
      <c r="AZ1241" s="16">
        <v>0.0</v>
      </c>
      <c r="BA1241" s="16">
        <v>0.0</v>
      </c>
      <c r="BB1241" s="16">
        <v>6084.0</v>
      </c>
      <c r="BC1241" s="16">
        <v>0.0</v>
      </c>
      <c r="BD1241" s="16">
        <v>0.0</v>
      </c>
      <c r="BE1241" s="16">
        <v>0.0</v>
      </c>
      <c r="BF1241" s="16">
        <v>1180060.0</v>
      </c>
      <c r="BG1241" s="16">
        <v>0.0</v>
      </c>
      <c r="BH1241" s="16">
        <v>0.0</v>
      </c>
      <c r="BI1241" s="16">
        <v>0.0</v>
      </c>
      <c r="BJ1241" s="16">
        <v>912.0</v>
      </c>
      <c r="BK1241" s="16">
        <v>0.0</v>
      </c>
      <c r="BL1241" s="16">
        <v>0.0</v>
      </c>
      <c r="BM1241" s="16">
        <v>0.0</v>
      </c>
      <c r="BN1241" s="16">
        <v>91092.0</v>
      </c>
      <c r="BO1241" s="16">
        <v>0.0</v>
      </c>
      <c r="BP1241" s="16">
        <v>0.0</v>
      </c>
      <c r="BQ1241" s="16">
        <v>0.0</v>
      </c>
      <c r="BR1241" s="16">
        <v>62488.0</v>
      </c>
      <c r="BS1241" s="16">
        <v>0.0</v>
      </c>
      <c r="BT1241" s="16">
        <v>0.0</v>
      </c>
    </row>
    <row r="1242">
      <c r="A1242" s="14" t="s">
        <v>9248</v>
      </c>
      <c r="B1242" s="16">
        <v>11.0</v>
      </c>
      <c r="C1242" s="16">
        <v>4086537.0</v>
      </c>
      <c r="D1242" s="14" t="s">
        <v>9249</v>
      </c>
      <c r="E1242" s="14" t="s">
        <v>2622</v>
      </c>
      <c r="F1242" s="14" t="s">
        <v>2621</v>
      </c>
      <c r="G1242" s="14" t="s">
        <v>6733</v>
      </c>
      <c r="H1242" s="14" t="s">
        <v>21</v>
      </c>
      <c r="I1242" s="14" t="s">
        <v>2978</v>
      </c>
      <c r="J1242" s="14" t="s">
        <v>4845</v>
      </c>
      <c r="K1242" s="14" t="s">
        <v>9250</v>
      </c>
      <c r="L1242" s="14" t="s">
        <v>9250</v>
      </c>
      <c r="M1242" s="14" t="s">
        <v>9251</v>
      </c>
      <c r="N1242" s="14" t="s">
        <v>409</v>
      </c>
      <c r="O1242" s="14" t="s">
        <v>410</v>
      </c>
      <c r="P1242" s="16">
        <v>2197553.0</v>
      </c>
      <c r="Q1242" s="17"/>
      <c r="R1242" s="16">
        <v>1.0</v>
      </c>
      <c r="S1242" s="16">
        <v>1614140.0</v>
      </c>
      <c r="T1242" s="18">
        <v>6.2E-7</v>
      </c>
      <c r="U1242" s="16">
        <v>0.0</v>
      </c>
      <c r="V1242" s="16">
        <v>0.0</v>
      </c>
      <c r="W1242" s="14" t="s">
        <v>2978</v>
      </c>
      <c r="X1242" s="17"/>
      <c r="Y1242" s="17"/>
      <c r="Z1242" s="16">
        <v>27.1</v>
      </c>
      <c r="AA1242" s="16">
        <v>0.269</v>
      </c>
      <c r="AB1242" s="16">
        <v>0.0</v>
      </c>
      <c r="AC1242" s="16">
        <v>-0.01</v>
      </c>
      <c r="AD1242" s="16">
        <v>8.85</v>
      </c>
      <c r="AE1242" s="17"/>
      <c r="AF1242" s="17"/>
      <c r="AG1242" s="16">
        <v>0.0</v>
      </c>
      <c r="AH1242" s="16">
        <v>75058.0</v>
      </c>
      <c r="AI1242" s="16">
        <v>0.0</v>
      </c>
      <c r="AJ1242" s="16">
        <v>0.0</v>
      </c>
      <c r="AK1242" s="16">
        <v>0.0</v>
      </c>
      <c r="AL1242" s="16">
        <v>60012.0</v>
      </c>
      <c r="AM1242" s="16">
        <v>0.0</v>
      </c>
      <c r="AN1242" s="16">
        <v>0.0</v>
      </c>
      <c r="AO1242" s="16">
        <v>0.0</v>
      </c>
      <c r="AP1242" s="16">
        <v>29606.0</v>
      </c>
      <c r="AQ1242" s="16">
        <v>0.0</v>
      </c>
      <c r="AR1242" s="16">
        <v>0.0</v>
      </c>
      <c r="AS1242" s="16">
        <v>1.0</v>
      </c>
      <c r="AT1242" s="16">
        <v>44884.0</v>
      </c>
      <c r="AU1242" s="16">
        <v>0.0</v>
      </c>
      <c r="AV1242" s="16">
        <v>0.0</v>
      </c>
      <c r="AW1242" s="16">
        <v>0.0</v>
      </c>
      <c r="AX1242" s="16">
        <v>64032.0</v>
      </c>
      <c r="AY1242" s="16">
        <v>0.0</v>
      </c>
      <c r="AZ1242" s="16">
        <v>0.0</v>
      </c>
      <c r="BA1242" s="16">
        <v>0.0</v>
      </c>
      <c r="BB1242" s="16">
        <v>6062.0</v>
      </c>
      <c r="BC1242" s="16">
        <v>0.0</v>
      </c>
      <c r="BD1242" s="16">
        <v>0.0</v>
      </c>
      <c r="BE1242" s="16">
        <v>0.0</v>
      </c>
      <c r="BF1242" s="16">
        <v>1180014.0</v>
      </c>
      <c r="BG1242" s="16">
        <v>0.0</v>
      </c>
      <c r="BH1242" s="16">
        <v>0.0</v>
      </c>
      <c r="BI1242" s="16">
        <v>0.0</v>
      </c>
      <c r="BJ1242" s="16">
        <v>912.0</v>
      </c>
      <c r="BK1242" s="16">
        <v>0.0</v>
      </c>
      <c r="BL1242" s="16">
        <v>0.0</v>
      </c>
      <c r="BM1242" s="16">
        <v>0.0</v>
      </c>
      <c r="BN1242" s="16">
        <v>91062.0</v>
      </c>
      <c r="BO1242" s="16">
        <v>0.0</v>
      </c>
      <c r="BP1242" s="16">
        <v>0.0</v>
      </c>
      <c r="BQ1242" s="16">
        <v>0.0</v>
      </c>
      <c r="BR1242" s="16">
        <v>62498.0</v>
      </c>
      <c r="BS1242" s="16">
        <v>0.0</v>
      </c>
      <c r="BT1242" s="16">
        <v>0.0</v>
      </c>
    </row>
    <row r="1243">
      <c r="A1243" s="14" t="s">
        <v>9252</v>
      </c>
      <c r="B1243" s="16">
        <v>11.0</v>
      </c>
      <c r="C1243" s="16">
        <v>3856282.0</v>
      </c>
      <c r="D1243" s="14" t="s">
        <v>7495</v>
      </c>
      <c r="E1243" s="14" t="s">
        <v>2622</v>
      </c>
      <c r="F1243" s="14" t="s">
        <v>2621</v>
      </c>
      <c r="G1243" s="14" t="s">
        <v>5166</v>
      </c>
      <c r="H1243" s="14" t="s">
        <v>2978</v>
      </c>
      <c r="I1243" s="14" t="s">
        <v>21</v>
      </c>
      <c r="J1243" s="14" t="s">
        <v>4845</v>
      </c>
      <c r="K1243" s="14" t="s">
        <v>9253</v>
      </c>
      <c r="L1243" s="14" t="s">
        <v>9253</v>
      </c>
      <c r="M1243" s="14" t="s">
        <v>9254</v>
      </c>
      <c r="N1243" s="14" t="s">
        <v>4848</v>
      </c>
      <c r="P1243" s="17"/>
      <c r="Q1243" s="17"/>
      <c r="R1243" s="16">
        <v>1.0</v>
      </c>
      <c r="S1243" s="16">
        <v>1614142.0</v>
      </c>
      <c r="T1243" s="18">
        <v>6.2E-7</v>
      </c>
      <c r="U1243" s="16">
        <v>0.0</v>
      </c>
      <c r="V1243" s="16">
        <v>0.0</v>
      </c>
      <c r="W1243" s="14" t="s">
        <v>2978</v>
      </c>
      <c r="X1243" s="17"/>
      <c r="Y1243" s="17"/>
      <c r="Z1243" s="16">
        <v>14.2</v>
      </c>
      <c r="AA1243" s="17"/>
      <c r="AB1243" s="16">
        <v>0.01</v>
      </c>
      <c r="AC1243" s="16">
        <v>0.01</v>
      </c>
      <c r="AD1243" s="16">
        <v>1.23</v>
      </c>
      <c r="AE1243" s="17"/>
      <c r="AF1243" s="17"/>
      <c r="AG1243" s="16">
        <v>0.0</v>
      </c>
      <c r="AH1243" s="16">
        <v>75060.0</v>
      </c>
      <c r="AI1243" s="16">
        <v>0.0</v>
      </c>
      <c r="AJ1243" s="16">
        <v>0.0</v>
      </c>
      <c r="AK1243" s="16">
        <v>0.0</v>
      </c>
      <c r="AL1243" s="16">
        <v>60032.0</v>
      </c>
      <c r="AM1243" s="16">
        <v>0.0</v>
      </c>
      <c r="AN1243" s="16">
        <v>0.0</v>
      </c>
      <c r="AO1243" s="16">
        <v>0.0</v>
      </c>
      <c r="AP1243" s="16">
        <v>29606.0</v>
      </c>
      <c r="AQ1243" s="16">
        <v>0.0</v>
      </c>
      <c r="AR1243" s="16">
        <v>0.0</v>
      </c>
      <c r="AS1243" s="16">
        <v>0.0</v>
      </c>
      <c r="AT1243" s="16">
        <v>44890.0</v>
      </c>
      <c r="AU1243" s="16">
        <v>0.0</v>
      </c>
      <c r="AV1243" s="16">
        <v>0.0</v>
      </c>
      <c r="AW1243" s="16">
        <v>0.0</v>
      </c>
      <c r="AX1243" s="16">
        <v>63960.0</v>
      </c>
      <c r="AY1243" s="16">
        <v>0.0</v>
      </c>
      <c r="AZ1243" s="16">
        <v>0.0</v>
      </c>
      <c r="BA1243" s="16">
        <v>0.0</v>
      </c>
      <c r="BB1243" s="16">
        <v>6060.0</v>
      </c>
      <c r="BC1243" s="16">
        <v>0.0</v>
      </c>
      <c r="BD1243" s="16">
        <v>0.0</v>
      </c>
      <c r="BE1243" s="16">
        <v>1.0</v>
      </c>
      <c r="BF1243" s="16">
        <v>1180034.0</v>
      </c>
      <c r="BG1243" s="16">
        <v>0.0</v>
      </c>
      <c r="BH1243" s="16">
        <v>0.0</v>
      </c>
      <c r="BI1243" s="16">
        <v>0.0</v>
      </c>
      <c r="BJ1243" s="16">
        <v>910.0</v>
      </c>
      <c r="BK1243" s="16">
        <v>0.0</v>
      </c>
      <c r="BL1243" s="16">
        <v>0.0</v>
      </c>
      <c r="BM1243" s="16">
        <v>0.0</v>
      </c>
      <c r="BN1243" s="16">
        <v>91084.0</v>
      </c>
      <c r="BO1243" s="16">
        <v>0.0</v>
      </c>
      <c r="BP1243" s="16">
        <v>0.0</v>
      </c>
      <c r="BQ1243" s="16">
        <v>0.0</v>
      </c>
      <c r="BR1243" s="16">
        <v>62506.0</v>
      </c>
      <c r="BS1243" s="16">
        <v>0.0</v>
      </c>
      <c r="BT1243" s="16">
        <v>0.0</v>
      </c>
    </row>
    <row r="1244">
      <c r="A1244" s="14" t="s">
        <v>9255</v>
      </c>
      <c r="B1244" s="16">
        <v>11.0</v>
      </c>
      <c r="C1244" s="16">
        <v>4091606.0</v>
      </c>
      <c r="D1244" s="17"/>
      <c r="E1244" s="14" t="s">
        <v>2630</v>
      </c>
      <c r="F1244" s="14" t="s">
        <v>2621</v>
      </c>
      <c r="G1244" s="14" t="s">
        <v>5166</v>
      </c>
      <c r="H1244" s="14" t="s">
        <v>2978</v>
      </c>
      <c r="I1244" s="14" t="s">
        <v>21</v>
      </c>
      <c r="J1244" s="14" t="s">
        <v>4845</v>
      </c>
      <c r="K1244" s="14" t="s">
        <v>9256</v>
      </c>
      <c r="L1244" s="14" t="s">
        <v>9256</v>
      </c>
      <c r="M1244" s="14" t="s">
        <v>9257</v>
      </c>
      <c r="N1244" s="14" t="s">
        <v>4848</v>
      </c>
      <c r="P1244" s="17"/>
      <c r="Q1244" s="17"/>
      <c r="R1244" s="16">
        <v>1.0</v>
      </c>
      <c r="S1244" s="16">
        <v>1614142.0</v>
      </c>
      <c r="T1244" s="18">
        <v>6.2E-7</v>
      </c>
      <c r="U1244" s="16">
        <v>0.0</v>
      </c>
      <c r="V1244" s="16">
        <v>0.0</v>
      </c>
      <c r="W1244" s="14" t="s">
        <v>2978</v>
      </c>
      <c r="X1244" s="17"/>
      <c r="Y1244" s="17"/>
      <c r="Z1244" s="16">
        <v>11.3</v>
      </c>
      <c r="AA1244" s="16">
        <v>0.149</v>
      </c>
      <c r="AB1244" s="16">
        <v>0.0</v>
      </c>
      <c r="AC1244" s="16">
        <v>0.0</v>
      </c>
      <c r="AD1244" s="16">
        <v>2.86</v>
      </c>
      <c r="AE1244" s="17"/>
      <c r="AF1244" s="17"/>
      <c r="AG1244" s="16">
        <v>0.0</v>
      </c>
      <c r="AH1244" s="16">
        <v>75012.0</v>
      </c>
      <c r="AI1244" s="16">
        <v>0.0</v>
      </c>
      <c r="AJ1244" s="16">
        <v>0.0</v>
      </c>
      <c r="AK1244" s="16">
        <v>0.0</v>
      </c>
      <c r="AL1244" s="16">
        <v>60026.0</v>
      </c>
      <c r="AM1244" s="16">
        <v>0.0</v>
      </c>
      <c r="AN1244" s="16">
        <v>0.0</v>
      </c>
      <c r="AO1244" s="16">
        <v>0.0</v>
      </c>
      <c r="AP1244" s="16">
        <v>29606.0</v>
      </c>
      <c r="AQ1244" s="16">
        <v>0.0</v>
      </c>
      <c r="AR1244" s="16">
        <v>0.0</v>
      </c>
      <c r="AS1244" s="16">
        <v>0.0</v>
      </c>
      <c r="AT1244" s="16">
        <v>44882.0</v>
      </c>
      <c r="AU1244" s="16">
        <v>0.0</v>
      </c>
      <c r="AV1244" s="16">
        <v>0.0</v>
      </c>
      <c r="AW1244" s="16">
        <v>0.0</v>
      </c>
      <c r="AX1244" s="16">
        <v>64034.0</v>
      </c>
      <c r="AY1244" s="16">
        <v>0.0</v>
      </c>
      <c r="AZ1244" s="16">
        <v>0.0</v>
      </c>
      <c r="BA1244" s="16">
        <v>0.0</v>
      </c>
      <c r="BB1244" s="16">
        <v>6062.0</v>
      </c>
      <c r="BC1244" s="16">
        <v>0.0</v>
      </c>
      <c r="BD1244" s="16">
        <v>0.0</v>
      </c>
      <c r="BE1244" s="16">
        <v>1.0</v>
      </c>
      <c r="BF1244" s="16">
        <v>1180024.0</v>
      </c>
      <c r="BG1244" s="16">
        <v>0.0</v>
      </c>
      <c r="BH1244" s="16">
        <v>0.0</v>
      </c>
      <c r="BI1244" s="16">
        <v>0.0</v>
      </c>
      <c r="BJ1244" s="16">
        <v>910.0</v>
      </c>
      <c r="BK1244" s="16">
        <v>0.0</v>
      </c>
      <c r="BL1244" s="16">
        <v>0.0</v>
      </c>
      <c r="BM1244" s="16">
        <v>0.0</v>
      </c>
      <c r="BN1244" s="16">
        <v>91078.0</v>
      </c>
      <c r="BO1244" s="16">
        <v>0.0</v>
      </c>
      <c r="BP1244" s="16">
        <v>0.0</v>
      </c>
      <c r="BQ1244" s="16">
        <v>0.0</v>
      </c>
      <c r="BR1244" s="16">
        <v>62508.0</v>
      </c>
      <c r="BS1244" s="16">
        <v>0.0</v>
      </c>
      <c r="BT1244" s="16">
        <v>0.0</v>
      </c>
    </row>
    <row r="1245">
      <c r="A1245" s="14" t="s">
        <v>9258</v>
      </c>
      <c r="B1245" s="16">
        <v>11.0</v>
      </c>
      <c r="C1245" s="16">
        <v>4074556.0</v>
      </c>
      <c r="D1245" s="17"/>
      <c r="E1245" s="14" t="s">
        <v>2631</v>
      </c>
      <c r="F1245" s="14" t="s">
        <v>2630</v>
      </c>
      <c r="G1245" s="14" t="s">
        <v>5166</v>
      </c>
      <c r="H1245" s="14" t="s">
        <v>2978</v>
      </c>
      <c r="I1245" s="14" t="s">
        <v>21</v>
      </c>
      <c r="J1245" s="14" t="s">
        <v>4845</v>
      </c>
      <c r="K1245" s="14" t="s">
        <v>5476</v>
      </c>
      <c r="L1245" s="14" t="s">
        <v>5476</v>
      </c>
      <c r="M1245" s="14" t="s">
        <v>9259</v>
      </c>
      <c r="N1245" s="14" t="s">
        <v>4848</v>
      </c>
      <c r="P1245" s="17"/>
      <c r="Q1245" s="17"/>
      <c r="R1245" s="16">
        <v>1.0</v>
      </c>
      <c r="S1245" s="16">
        <v>1614144.0</v>
      </c>
      <c r="T1245" s="18">
        <v>6.2E-7</v>
      </c>
      <c r="U1245" s="16">
        <v>0.0</v>
      </c>
      <c r="V1245" s="16">
        <v>0.0</v>
      </c>
      <c r="W1245" s="14" t="s">
        <v>2978</v>
      </c>
      <c r="X1245" s="17"/>
      <c r="Y1245" s="17"/>
      <c r="Z1245" s="16">
        <v>11.6</v>
      </c>
      <c r="AA1245" s="17"/>
      <c r="AB1245" s="16">
        <v>0.0</v>
      </c>
      <c r="AC1245" s="16">
        <v>0.0</v>
      </c>
      <c r="AD1245" s="16">
        <v>4.11</v>
      </c>
      <c r="AE1245" s="17"/>
      <c r="AF1245" s="17"/>
      <c r="AG1245" s="16">
        <v>0.0</v>
      </c>
      <c r="AH1245" s="16">
        <v>75054.0</v>
      </c>
      <c r="AI1245" s="16">
        <v>0.0</v>
      </c>
      <c r="AJ1245" s="16">
        <v>0.0</v>
      </c>
      <c r="AK1245" s="16">
        <v>0.0</v>
      </c>
      <c r="AL1245" s="16">
        <v>60030.0</v>
      </c>
      <c r="AM1245" s="16">
        <v>0.0</v>
      </c>
      <c r="AN1245" s="16">
        <v>0.0</v>
      </c>
      <c r="AO1245" s="16">
        <v>0.0</v>
      </c>
      <c r="AP1245" s="16">
        <v>29608.0</v>
      </c>
      <c r="AQ1245" s="16">
        <v>0.0</v>
      </c>
      <c r="AR1245" s="16">
        <v>0.0</v>
      </c>
      <c r="AS1245" s="16">
        <v>0.0</v>
      </c>
      <c r="AT1245" s="16">
        <v>44888.0</v>
      </c>
      <c r="AU1245" s="16">
        <v>0.0</v>
      </c>
      <c r="AV1245" s="16">
        <v>0.0</v>
      </c>
      <c r="AW1245" s="16">
        <v>0.0</v>
      </c>
      <c r="AX1245" s="16">
        <v>64032.0</v>
      </c>
      <c r="AY1245" s="16">
        <v>0.0</v>
      </c>
      <c r="AZ1245" s="16">
        <v>0.0</v>
      </c>
      <c r="BA1245" s="16">
        <v>0.0</v>
      </c>
      <c r="BB1245" s="16">
        <v>6042.0</v>
      </c>
      <c r="BC1245" s="16">
        <v>0.0</v>
      </c>
      <c r="BD1245" s="16">
        <v>0.0</v>
      </c>
      <c r="BE1245" s="16">
        <v>1.0</v>
      </c>
      <c r="BF1245" s="16">
        <v>1180020.0</v>
      </c>
      <c r="BG1245" s="16">
        <v>0.0</v>
      </c>
      <c r="BH1245" s="16">
        <v>0.0</v>
      </c>
      <c r="BI1245" s="16">
        <v>0.0</v>
      </c>
      <c r="BJ1245" s="16">
        <v>912.0</v>
      </c>
      <c r="BK1245" s="16">
        <v>0.0</v>
      </c>
      <c r="BL1245" s="16">
        <v>0.0</v>
      </c>
      <c r="BM1245" s="16">
        <v>0.0</v>
      </c>
      <c r="BN1245" s="16">
        <v>91056.0</v>
      </c>
      <c r="BO1245" s="16">
        <v>0.0</v>
      </c>
      <c r="BP1245" s="16">
        <v>0.0</v>
      </c>
      <c r="BQ1245" s="16">
        <v>0.0</v>
      </c>
      <c r="BR1245" s="16">
        <v>62502.0</v>
      </c>
      <c r="BS1245" s="16">
        <v>0.0</v>
      </c>
      <c r="BT1245" s="16">
        <v>0.0</v>
      </c>
    </row>
    <row r="1246">
      <c r="A1246" s="14" t="s">
        <v>9260</v>
      </c>
      <c r="B1246" s="16">
        <v>11.0</v>
      </c>
      <c r="C1246" s="16">
        <v>4074556.0</v>
      </c>
      <c r="D1246" s="17"/>
      <c r="E1246" s="14" t="s">
        <v>2631</v>
      </c>
      <c r="F1246" s="14" t="s">
        <v>2621</v>
      </c>
      <c r="G1246" s="14" t="s">
        <v>5166</v>
      </c>
      <c r="H1246" s="14" t="s">
        <v>2978</v>
      </c>
      <c r="I1246" s="14" t="s">
        <v>21</v>
      </c>
      <c r="J1246" s="14" t="s">
        <v>4845</v>
      </c>
      <c r="K1246" s="14" t="s">
        <v>5476</v>
      </c>
      <c r="L1246" s="14" t="s">
        <v>5476</v>
      </c>
      <c r="M1246" s="14" t="s">
        <v>9261</v>
      </c>
      <c r="N1246" s="14" t="s">
        <v>4848</v>
      </c>
      <c r="P1246" s="17"/>
      <c r="Q1246" s="17"/>
      <c r="R1246" s="16">
        <v>1.0</v>
      </c>
      <c r="S1246" s="16">
        <v>1614144.0</v>
      </c>
      <c r="T1246" s="18">
        <v>6.2E-7</v>
      </c>
      <c r="U1246" s="16">
        <v>0.0</v>
      </c>
      <c r="V1246" s="16">
        <v>0.0</v>
      </c>
      <c r="W1246" s="14" t="s">
        <v>2978</v>
      </c>
      <c r="X1246" s="17"/>
      <c r="Y1246" s="17"/>
      <c r="Z1246" s="16">
        <v>10.6</v>
      </c>
      <c r="AA1246" s="16">
        <v>0.063</v>
      </c>
      <c r="AB1246" s="16">
        <v>0.0</v>
      </c>
      <c r="AC1246" s="16">
        <v>0.0</v>
      </c>
      <c r="AD1246" s="16">
        <v>4.11</v>
      </c>
      <c r="AE1246" s="17"/>
      <c r="AF1246" s="17"/>
      <c r="AG1246" s="16">
        <v>1.0</v>
      </c>
      <c r="AH1246" s="16">
        <v>75054.0</v>
      </c>
      <c r="AI1246" s="16">
        <v>0.0</v>
      </c>
      <c r="AJ1246" s="16">
        <v>0.0</v>
      </c>
      <c r="AK1246" s="16">
        <v>0.0</v>
      </c>
      <c r="AL1246" s="16">
        <v>60030.0</v>
      </c>
      <c r="AM1246" s="16">
        <v>0.0</v>
      </c>
      <c r="AN1246" s="16">
        <v>0.0</v>
      </c>
      <c r="AO1246" s="16">
        <v>0.0</v>
      </c>
      <c r="AP1246" s="16">
        <v>29608.0</v>
      </c>
      <c r="AQ1246" s="16">
        <v>0.0</v>
      </c>
      <c r="AR1246" s="16">
        <v>0.0</v>
      </c>
      <c r="AS1246" s="16">
        <v>0.0</v>
      </c>
      <c r="AT1246" s="16">
        <v>44888.0</v>
      </c>
      <c r="AU1246" s="16">
        <v>0.0</v>
      </c>
      <c r="AV1246" s="16">
        <v>0.0</v>
      </c>
      <c r="AW1246" s="16">
        <v>0.0</v>
      </c>
      <c r="AX1246" s="16">
        <v>64032.0</v>
      </c>
      <c r="AY1246" s="16">
        <v>0.0</v>
      </c>
      <c r="AZ1246" s="16">
        <v>0.0</v>
      </c>
      <c r="BA1246" s="16">
        <v>0.0</v>
      </c>
      <c r="BB1246" s="16">
        <v>6042.0</v>
      </c>
      <c r="BC1246" s="16">
        <v>0.0</v>
      </c>
      <c r="BD1246" s="16">
        <v>0.0</v>
      </c>
      <c r="BE1246" s="16">
        <v>0.0</v>
      </c>
      <c r="BF1246" s="16">
        <v>1180020.0</v>
      </c>
      <c r="BG1246" s="16">
        <v>0.0</v>
      </c>
      <c r="BH1246" s="16">
        <v>0.0</v>
      </c>
      <c r="BI1246" s="16">
        <v>0.0</v>
      </c>
      <c r="BJ1246" s="16">
        <v>912.0</v>
      </c>
      <c r="BK1246" s="16">
        <v>0.0</v>
      </c>
      <c r="BL1246" s="16">
        <v>0.0</v>
      </c>
      <c r="BM1246" s="16">
        <v>0.0</v>
      </c>
      <c r="BN1246" s="16">
        <v>91056.0</v>
      </c>
      <c r="BO1246" s="16">
        <v>0.0</v>
      </c>
      <c r="BP1246" s="16">
        <v>0.0</v>
      </c>
      <c r="BQ1246" s="16">
        <v>0.0</v>
      </c>
      <c r="BR1246" s="16">
        <v>62502.0</v>
      </c>
      <c r="BS1246" s="16">
        <v>0.0</v>
      </c>
      <c r="BT1246" s="16">
        <v>0.0</v>
      </c>
    </row>
    <row r="1247">
      <c r="A1247" s="14" t="s">
        <v>9262</v>
      </c>
      <c r="B1247" s="16">
        <v>11.0</v>
      </c>
      <c r="C1247" s="16">
        <v>4086488.0</v>
      </c>
      <c r="D1247" s="14" t="s">
        <v>9263</v>
      </c>
      <c r="E1247" s="14" t="s">
        <v>2622</v>
      </c>
      <c r="F1247" s="14" t="s">
        <v>2621</v>
      </c>
      <c r="G1247" s="14" t="s">
        <v>5166</v>
      </c>
      <c r="H1247" s="14" t="s">
        <v>2978</v>
      </c>
      <c r="I1247" s="14" t="s">
        <v>21</v>
      </c>
      <c r="J1247" s="14" t="s">
        <v>4845</v>
      </c>
      <c r="K1247" s="14" t="s">
        <v>9264</v>
      </c>
      <c r="L1247" s="14" t="s">
        <v>9264</v>
      </c>
      <c r="M1247" s="14" t="s">
        <v>5066</v>
      </c>
      <c r="N1247" s="14" t="s">
        <v>5348</v>
      </c>
      <c r="O1247" s="17"/>
      <c r="P1247" s="17"/>
      <c r="Q1247" s="17"/>
      <c r="R1247" s="16">
        <v>1.0</v>
      </c>
      <c r="S1247" s="16">
        <v>1614144.0</v>
      </c>
      <c r="T1247" s="18">
        <v>6.2E-7</v>
      </c>
      <c r="U1247" s="16">
        <v>0.0</v>
      </c>
      <c r="V1247" s="16">
        <v>0.0</v>
      </c>
      <c r="W1247" s="14" t="s">
        <v>2978</v>
      </c>
      <c r="X1247" s="17"/>
      <c r="Y1247" s="17"/>
      <c r="Z1247" s="16">
        <v>45.0</v>
      </c>
      <c r="AA1247" s="17"/>
      <c r="AB1247" s="16">
        <v>0.33</v>
      </c>
      <c r="AC1247" s="16">
        <v>-0.13</v>
      </c>
      <c r="AD1247" s="16">
        <v>8.85</v>
      </c>
      <c r="AE1247" s="17"/>
      <c r="AF1247" s="17"/>
      <c r="AG1247" s="16">
        <v>0.0</v>
      </c>
      <c r="AH1247" s="16">
        <v>75052.0</v>
      </c>
      <c r="AI1247" s="16">
        <v>0.0</v>
      </c>
      <c r="AJ1247" s="16">
        <v>0.0</v>
      </c>
      <c r="AK1247" s="16">
        <v>0.0</v>
      </c>
      <c r="AL1247" s="16">
        <v>60022.0</v>
      </c>
      <c r="AM1247" s="16">
        <v>0.0</v>
      </c>
      <c r="AN1247" s="16">
        <v>0.0</v>
      </c>
      <c r="AO1247" s="16">
        <v>0.0</v>
      </c>
      <c r="AP1247" s="16">
        <v>29604.0</v>
      </c>
      <c r="AQ1247" s="16">
        <v>0.0</v>
      </c>
      <c r="AR1247" s="16">
        <v>0.0</v>
      </c>
      <c r="AS1247" s="16">
        <v>0.0</v>
      </c>
      <c r="AT1247" s="16">
        <v>44880.0</v>
      </c>
      <c r="AU1247" s="16">
        <v>0.0</v>
      </c>
      <c r="AV1247" s="16">
        <v>0.0</v>
      </c>
      <c r="AW1247" s="16">
        <v>0.0</v>
      </c>
      <c r="AX1247" s="16">
        <v>64034.0</v>
      </c>
      <c r="AY1247" s="16">
        <v>0.0</v>
      </c>
      <c r="AZ1247" s="16">
        <v>0.0</v>
      </c>
      <c r="BA1247" s="16">
        <v>0.0</v>
      </c>
      <c r="BB1247" s="16">
        <v>6062.0</v>
      </c>
      <c r="BC1247" s="16">
        <v>0.0</v>
      </c>
      <c r="BD1247" s="16">
        <v>0.0</v>
      </c>
      <c r="BE1247" s="16">
        <v>1.0</v>
      </c>
      <c r="BF1247" s="16">
        <v>1180016.0</v>
      </c>
      <c r="BG1247" s="16">
        <v>0.0</v>
      </c>
      <c r="BH1247" s="16">
        <v>0.0</v>
      </c>
      <c r="BI1247" s="16">
        <v>0.0</v>
      </c>
      <c r="BJ1247" s="16">
        <v>912.0</v>
      </c>
      <c r="BK1247" s="16">
        <v>0.0</v>
      </c>
      <c r="BL1247" s="16">
        <v>0.0</v>
      </c>
      <c r="BM1247" s="16">
        <v>0.0</v>
      </c>
      <c r="BN1247" s="16">
        <v>91056.0</v>
      </c>
      <c r="BO1247" s="16">
        <v>0.0</v>
      </c>
      <c r="BP1247" s="16">
        <v>0.0</v>
      </c>
      <c r="BQ1247" s="16">
        <v>0.0</v>
      </c>
      <c r="BR1247" s="16">
        <v>62506.0</v>
      </c>
      <c r="BS1247" s="16">
        <v>0.0</v>
      </c>
      <c r="BT1247" s="16">
        <v>0.0</v>
      </c>
    </row>
    <row r="1248">
      <c r="A1248" s="14" t="s">
        <v>9265</v>
      </c>
      <c r="B1248" s="16">
        <v>11.0</v>
      </c>
      <c r="C1248" s="16">
        <v>4082909.0</v>
      </c>
      <c r="D1248" s="17"/>
      <c r="E1248" s="14" t="s">
        <v>2630</v>
      </c>
      <c r="F1248" s="14" t="s">
        <v>2631</v>
      </c>
      <c r="G1248" s="14" t="s">
        <v>5166</v>
      </c>
      <c r="H1248" s="14" t="s">
        <v>2978</v>
      </c>
      <c r="I1248" s="14" t="s">
        <v>21</v>
      </c>
      <c r="J1248" s="14" t="s">
        <v>4845</v>
      </c>
      <c r="K1248" s="14" t="s">
        <v>9266</v>
      </c>
      <c r="L1248" s="14" t="s">
        <v>9266</v>
      </c>
      <c r="M1248" s="14" t="s">
        <v>9267</v>
      </c>
      <c r="N1248" s="14" t="s">
        <v>409</v>
      </c>
      <c r="P1248" s="17"/>
      <c r="Q1248" s="17"/>
      <c r="R1248" s="16">
        <v>1.0</v>
      </c>
      <c r="S1248" s="16">
        <v>1614146.0</v>
      </c>
      <c r="T1248" s="18">
        <v>6.2E-7</v>
      </c>
      <c r="U1248" s="16">
        <v>0.0</v>
      </c>
      <c r="V1248" s="16">
        <v>0.0</v>
      </c>
      <c r="W1248" s="14" t="s">
        <v>2978</v>
      </c>
      <c r="X1248" s="17"/>
      <c r="Y1248" s="17"/>
      <c r="Z1248" s="16">
        <v>24.8</v>
      </c>
      <c r="AA1248" s="17"/>
      <c r="AB1248" s="16">
        <v>0.0</v>
      </c>
      <c r="AC1248" s="16">
        <v>0.0</v>
      </c>
      <c r="AD1248" s="16">
        <v>6.33</v>
      </c>
      <c r="AE1248" s="16">
        <v>0.06</v>
      </c>
      <c r="AF1248" s="16">
        <v>0.899</v>
      </c>
      <c r="AG1248" s="16">
        <v>0.0</v>
      </c>
      <c r="AH1248" s="16">
        <v>75040.0</v>
      </c>
      <c r="AI1248" s="16">
        <v>0.0</v>
      </c>
      <c r="AJ1248" s="16">
        <v>0.0</v>
      </c>
      <c r="AK1248" s="16">
        <v>0.0</v>
      </c>
      <c r="AL1248" s="16">
        <v>60026.0</v>
      </c>
      <c r="AM1248" s="16">
        <v>0.0</v>
      </c>
      <c r="AN1248" s="16">
        <v>0.0</v>
      </c>
      <c r="AO1248" s="16">
        <v>0.0</v>
      </c>
      <c r="AP1248" s="16">
        <v>29606.0</v>
      </c>
      <c r="AQ1248" s="16">
        <v>0.0</v>
      </c>
      <c r="AR1248" s="16">
        <v>0.0</v>
      </c>
      <c r="AS1248" s="16">
        <v>0.0</v>
      </c>
      <c r="AT1248" s="16">
        <v>44876.0</v>
      </c>
      <c r="AU1248" s="16">
        <v>0.0</v>
      </c>
      <c r="AV1248" s="16">
        <v>0.0</v>
      </c>
      <c r="AW1248" s="16">
        <v>0.0</v>
      </c>
      <c r="AX1248" s="16">
        <v>64032.0</v>
      </c>
      <c r="AY1248" s="16">
        <v>0.0</v>
      </c>
      <c r="AZ1248" s="16">
        <v>0.0</v>
      </c>
      <c r="BA1248" s="16">
        <v>0.0</v>
      </c>
      <c r="BB1248" s="16">
        <v>6062.0</v>
      </c>
      <c r="BC1248" s="16">
        <v>0.0</v>
      </c>
      <c r="BD1248" s="16">
        <v>0.0</v>
      </c>
      <c r="BE1248" s="16">
        <v>1.0</v>
      </c>
      <c r="BF1248" s="16">
        <v>1180002.0</v>
      </c>
      <c r="BG1248" s="16">
        <v>0.0</v>
      </c>
      <c r="BH1248" s="16">
        <v>0.0</v>
      </c>
      <c r="BI1248" s="16">
        <v>0.0</v>
      </c>
      <c r="BJ1248" s="16">
        <v>910.0</v>
      </c>
      <c r="BK1248" s="16">
        <v>0.0</v>
      </c>
      <c r="BL1248" s="16">
        <v>0.0</v>
      </c>
      <c r="BM1248" s="16">
        <v>0.0</v>
      </c>
      <c r="BN1248" s="16">
        <v>91084.0</v>
      </c>
      <c r="BO1248" s="16">
        <v>0.0</v>
      </c>
      <c r="BP1248" s="16">
        <v>0.0</v>
      </c>
      <c r="BQ1248" s="16">
        <v>0.0</v>
      </c>
      <c r="BR1248" s="16">
        <v>62508.0</v>
      </c>
      <c r="BS1248" s="16">
        <v>0.0</v>
      </c>
      <c r="BT1248" s="16">
        <v>0.0</v>
      </c>
    </row>
    <row r="1249">
      <c r="A1249" s="14" t="s">
        <v>9268</v>
      </c>
      <c r="B1249" s="16">
        <v>11.0</v>
      </c>
      <c r="C1249" s="16">
        <v>4091482.0</v>
      </c>
      <c r="D1249" s="17"/>
      <c r="E1249" s="14" t="s">
        <v>2630</v>
      </c>
      <c r="F1249" s="14" t="s">
        <v>2631</v>
      </c>
      <c r="G1249" s="14" t="s">
        <v>5166</v>
      </c>
      <c r="H1249" s="14" t="s">
        <v>2978</v>
      </c>
      <c r="I1249" s="14" t="s">
        <v>21</v>
      </c>
      <c r="J1249" s="14" t="s">
        <v>4845</v>
      </c>
      <c r="K1249" s="14" t="s">
        <v>9269</v>
      </c>
      <c r="L1249" s="14" t="s">
        <v>9269</v>
      </c>
      <c r="M1249" s="14" t="s">
        <v>9270</v>
      </c>
      <c r="N1249" s="14" t="s">
        <v>409</v>
      </c>
      <c r="P1249" s="17"/>
      <c r="Q1249" s="17"/>
      <c r="R1249" s="16">
        <v>1.0</v>
      </c>
      <c r="S1249" s="16">
        <v>1614146.0</v>
      </c>
      <c r="T1249" s="18">
        <v>6.2E-7</v>
      </c>
      <c r="U1249" s="16">
        <v>0.0</v>
      </c>
      <c r="V1249" s="16">
        <v>0.0</v>
      </c>
      <c r="W1249" s="14" t="s">
        <v>2978</v>
      </c>
      <c r="X1249" s="17"/>
      <c r="Y1249" s="17"/>
      <c r="Z1249" s="16">
        <v>26.4</v>
      </c>
      <c r="AA1249" s="16">
        <v>0.343</v>
      </c>
      <c r="AB1249" s="16">
        <v>0.0</v>
      </c>
      <c r="AC1249" s="16">
        <v>0.01</v>
      </c>
      <c r="AD1249" s="16">
        <v>6.25</v>
      </c>
      <c r="AE1249" s="16">
        <v>0.06</v>
      </c>
      <c r="AF1249" s="16">
        <v>0.454</v>
      </c>
      <c r="AG1249" s="16">
        <v>0.0</v>
      </c>
      <c r="AH1249" s="16">
        <v>75040.0</v>
      </c>
      <c r="AI1249" s="16">
        <v>0.0</v>
      </c>
      <c r="AJ1249" s="16">
        <v>0.0</v>
      </c>
      <c r="AK1249" s="16">
        <v>0.0</v>
      </c>
      <c r="AL1249" s="16">
        <v>60014.0</v>
      </c>
      <c r="AM1249" s="16">
        <v>0.0</v>
      </c>
      <c r="AN1249" s="16">
        <v>0.0</v>
      </c>
      <c r="AO1249" s="16">
        <v>0.0</v>
      </c>
      <c r="AP1249" s="16">
        <v>29604.0</v>
      </c>
      <c r="AQ1249" s="16">
        <v>0.0</v>
      </c>
      <c r="AR1249" s="16">
        <v>0.0</v>
      </c>
      <c r="AS1249" s="16">
        <v>0.0</v>
      </c>
      <c r="AT1249" s="16">
        <v>44860.0</v>
      </c>
      <c r="AU1249" s="16">
        <v>0.0</v>
      </c>
      <c r="AV1249" s="16">
        <v>0.0</v>
      </c>
      <c r="AW1249" s="16">
        <v>0.0</v>
      </c>
      <c r="AX1249" s="16">
        <v>64034.0</v>
      </c>
      <c r="AY1249" s="16">
        <v>0.0</v>
      </c>
      <c r="AZ1249" s="16">
        <v>0.0</v>
      </c>
      <c r="BA1249" s="16">
        <v>0.0</v>
      </c>
      <c r="BB1249" s="16">
        <v>6062.0</v>
      </c>
      <c r="BC1249" s="16">
        <v>0.0</v>
      </c>
      <c r="BD1249" s="16">
        <v>0.0</v>
      </c>
      <c r="BE1249" s="16">
        <v>1.0</v>
      </c>
      <c r="BF1249" s="16">
        <v>1180030.0</v>
      </c>
      <c r="BG1249" s="16">
        <v>0.0</v>
      </c>
      <c r="BH1249" s="16">
        <v>0.0</v>
      </c>
      <c r="BI1249" s="16">
        <v>0.0</v>
      </c>
      <c r="BJ1249" s="16">
        <v>912.0</v>
      </c>
      <c r="BK1249" s="16">
        <v>0.0</v>
      </c>
      <c r="BL1249" s="16">
        <v>0.0</v>
      </c>
      <c r="BM1249" s="16">
        <v>0.0</v>
      </c>
      <c r="BN1249" s="16">
        <v>91084.0</v>
      </c>
      <c r="BO1249" s="16">
        <v>0.0</v>
      </c>
      <c r="BP1249" s="16">
        <v>0.0</v>
      </c>
      <c r="BQ1249" s="16">
        <v>0.0</v>
      </c>
      <c r="BR1249" s="16">
        <v>62506.0</v>
      </c>
      <c r="BS1249" s="16">
        <v>0.0</v>
      </c>
      <c r="BT1249" s="16">
        <v>0.0</v>
      </c>
    </row>
    <row r="1250">
      <c r="A1250" s="14" t="s">
        <v>9271</v>
      </c>
      <c r="B1250" s="16">
        <v>11.0</v>
      </c>
      <c r="C1250" s="16">
        <v>4091709.0</v>
      </c>
      <c r="D1250" s="17"/>
      <c r="E1250" s="14" t="s">
        <v>2631</v>
      </c>
      <c r="F1250" s="14" t="s">
        <v>2622</v>
      </c>
      <c r="G1250" s="14" t="s">
        <v>5166</v>
      </c>
      <c r="H1250" s="14" t="s">
        <v>2978</v>
      </c>
      <c r="I1250" s="14" t="s">
        <v>21</v>
      </c>
      <c r="J1250" s="14" t="s">
        <v>4845</v>
      </c>
      <c r="K1250" s="14" t="s">
        <v>9272</v>
      </c>
      <c r="L1250" s="14" t="s">
        <v>9272</v>
      </c>
      <c r="M1250" s="14" t="s">
        <v>9273</v>
      </c>
      <c r="N1250" s="14" t="s">
        <v>409</v>
      </c>
      <c r="P1250" s="17"/>
      <c r="Q1250" s="17"/>
      <c r="R1250" s="16">
        <v>1.0</v>
      </c>
      <c r="S1250" s="16">
        <v>1614146.0</v>
      </c>
      <c r="T1250" s="18">
        <v>6.2E-7</v>
      </c>
      <c r="U1250" s="16">
        <v>0.0</v>
      </c>
      <c r="V1250" s="16">
        <v>0.0</v>
      </c>
      <c r="W1250" s="14" t="s">
        <v>2978</v>
      </c>
      <c r="X1250" s="17"/>
      <c r="Y1250" s="17"/>
      <c r="Z1250" s="16">
        <v>28.5</v>
      </c>
      <c r="AA1250" s="17"/>
      <c r="AB1250" s="16">
        <v>0.0</v>
      </c>
      <c r="AC1250" s="16">
        <v>0.0</v>
      </c>
      <c r="AD1250" s="16">
        <v>8.8</v>
      </c>
      <c r="AE1250" s="16">
        <v>0.0</v>
      </c>
      <c r="AF1250" s="16">
        <v>1.0</v>
      </c>
      <c r="AG1250" s="16">
        <v>0.0</v>
      </c>
      <c r="AH1250" s="16">
        <v>75048.0</v>
      </c>
      <c r="AI1250" s="16">
        <v>0.0</v>
      </c>
      <c r="AJ1250" s="16">
        <v>0.0</v>
      </c>
      <c r="AK1250" s="16">
        <v>0.0</v>
      </c>
      <c r="AL1250" s="16">
        <v>60036.0</v>
      </c>
      <c r="AM1250" s="16">
        <v>0.0</v>
      </c>
      <c r="AN1250" s="16">
        <v>0.0</v>
      </c>
      <c r="AO1250" s="16">
        <v>0.0</v>
      </c>
      <c r="AP1250" s="16">
        <v>29608.0</v>
      </c>
      <c r="AQ1250" s="16">
        <v>0.0</v>
      </c>
      <c r="AR1250" s="16">
        <v>0.0</v>
      </c>
      <c r="AS1250" s="16">
        <v>0.0</v>
      </c>
      <c r="AT1250" s="16">
        <v>44888.0</v>
      </c>
      <c r="AU1250" s="16">
        <v>0.0</v>
      </c>
      <c r="AV1250" s="16">
        <v>0.0</v>
      </c>
      <c r="AW1250" s="16">
        <v>0.0</v>
      </c>
      <c r="AX1250" s="16">
        <v>63942.0</v>
      </c>
      <c r="AY1250" s="16">
        <v>0.0</v>
      </c>
      <c r="AZ1250" s="16">
        <v>0.0</v>
      </c>
      <c r="BA1250" s="16">
        <v>0.0</v>
      </c>
      <c r="BB1250" s="16">
        <v>6062.0</v>
      </c>
      <c r="BC1250" s="16">
        <v>0.0</v>
      </c>
      <c r="BD1250" s="16">
        <v>0.0</v>
      </c>
      <c r="BE1250" s="16">
        <v>1.0</v>
      </c>
      <c r="BF1250" s="16">
        <v>1180052.0</v>
      </c>
      <c r="BG1250" s="16">
        <v>0.0</v>
      </c>
      <c r="BH1250" s="16">
        <v>0.0</v>
      </c>
      <c r="BI1250" s="16">
        <v>0.0</v>
      </c>
      <c r="BJ1250" s="16">
        <v>912.0</v>
      </c>
      <c r="BK1250" s="16">
        <v>0.0</v>
      </c>
      <c r="BL1250" s="16">
        <v>0.0</v>
      </c>
      <c r="BM1250" s="16">
        <v>0.0</v>
      </c>
      <c r="BN1250" s="16">
        <v>91088.0</v>
      </c>
      <c r="BO1250" s="16">
        <v>0.0</v>
      </c>
      <c r="BP1250" s="16">
        <v>0.0</v>
      </c>
      <c r="BQ1250" s="16">
        <v>0.0</v>
      </c>
      <c r="BR1250" s="16">
        <v>62510.0</v>
      </c>
      <c r="BS1250" s="16">
        <v>0.0</v>
      </c>
      <c r="BT1250" s="16">
        <v>0.0</v>
      </c>
    </row>
    <row r="1251">
      <c r="A1251" s="14" t="s">
        <v>9274</v>
      </c>
      <c r="B1251" s="16">
        <v>11.0</v>
      </c>
      <c r="C1251" s="16">
        <v>3856278.0</v>
      </c>
      <c r="D1251" s="17"/>
      <c r="E1251" s="14" t="s">
        <v>2621</v>
      </c>
      <c r="F1251" s="14" t="s">
        <v>2622</v>
      </c>
      <c r="G1251" s="14" t="s">
        <v>5166</v>
      </c>
      <c r="H1251" s="14" t="s">
        <v>2978</v>
      </c>
      <c r="I1251" s="14" t="s">
        <v>21</v>
      </c>
      <c r="J1251" s="14" t="s">
        <v>4845</v>
      </c>
      <c r="K1251" s="14" t="s">
        <v>9275</v>
      </c>
      <c r="L1251" s="14" t="s">
        <v>9275</v>
      </c>
      <c r="M1251" s="14" t="s">
        <v>9276</v>
      </c>
      <c r="N1251" s="14" t="s">
        <v>409</v>
      </c>
      <c r="P1251" s="17"/>
      <c r="Q1251" s="17"/>
      <c r="R1251" s="16">
        <v>1.0</v>
      </c>
      <c r="S1251" s="16">
        <v>1614148.0</v>
      </c>
      <c r="T1251" s="18">
        <v>6.2E-7</v>
      </c>
      <c r="U1251" s="16">
        <v>0.0</v>
      </c>
      <c r="V1251" s="16">
        <v>0.0</v>
      </c>
      <c r="W1251" s="14" t="s">
        <v>2978</v>
      </c>
      <c r="X1251" s="17"/>
      <c r="Y1251" s="17"/>
      <c r="Z1251" s="16">
        <v>22.9</v>
      </c>
      <c r="AA1251" s="17"/>
      <c r="AB1251" s="16">
        <v>0.0</v>
      </c>
      <c r="AC1251" s="16">
        <v>-0.01</v>
      </c>
      <c r="AD1251" s="16">
        <v>3.72</v>
      </c>
      <c r="AE1251" s="16">
        <v>0.12</v>
      </c>
      <c r="AF1251" s="16">
        <v>0.373</v>
      </c>
      <c r="AG1251" s="16">
        <v>0.0</v>
      </c>
      <c r="AH1251" s="16">
        <v>75060.0</v>
      </c>
      <c r="AI1251" s="16">
        <v>0.0</v>
      </c>
      <c r="AJ1251" s="16">
        <v>0.0</v>
      </c>
      <c r="AK1251" s="16">
        <v>0.0</v>
      </c>
      <c r="AL1251" s="16">
        <v>60034.0</v>
      </c>
      <c r="AM1251" s="16">
        <v>0.0</v>
      </c>
      <c r="AN1251" s="16">
        <v>0.0</v>
      </c>
      <c r="AO1251" s="16">
        <v>0.0</v>
      </c>
      <c r="AP1251" s="16">
        <v>29604.0</v>
      </c>
      <c r="AQ1251" s="16">
        <v>0.0</v>
      </c>
      <c r="AR1251" s="16">
        <v>0.0</v>
      </c>
      <c r="AS1251" s="16">
        <v>0.0</v>
      </c>
      <c r="AT1251" s="16">
        <v>44886.0</v>
      </c>
      <c r="AU1251" s="16">
        <v>0.0</v>
      </c>
      <c r="AV1251" s="16">
        <v>0.0</v>
      </c>
      <c r="AW1251" s="16">
        <v>0.0</v>
      </c>
      <c r="AX1251" s="16">
        <v>63982.0</v>
      </c>
      <c r="AY1251" s="16">
        <v>0.0</v>
      </c>
      <c r="AZ1251" s="16">
        <v>0.0</v>
      </c>
      <c r="BA1251" s="16">
        <v>0.0</v>
      </c>
      <c r="BB1251" s="16">
        <v>6062.0</v>
      </c>
      <c r="BC1251" s="16">
        <v>0.0</v>
      </c>
      <c r="BD1251" s="16">
        <v>0.0</v>
      </c>
      <c r="BE1251" s="16">
        <v>1.0</v>
      </c>
      <c r="BF1251" s="16">
        <v>1180016.0</v>
      </c>
      <c r="BG1251" s="16">
        <v>0.0</v>
      </c>
      <c r="BH1251" s="16">
        <v>0.0</v>
      </c>
      <c r="BI1251" s="16">
        <v>0.0</v>
      </c>
      <c r="BJ1251" s="16">
        <v>912.0</v>
      </c>
      <c r="BK1251" s="16">
        <v>0.0</v>
      </c>
      <c r="BL1251" s="16">
        <v>0.0</v>
      </c>
      <c r="BM1251" s="16">
        <v>0.0</v>
      </c>
      <c r="BN1251" s="16">
        <v>91088.0</v>
      </c>
      <c r="BO1251" s="16">
        <v>0.0</v>
      </c>
      <c r="BP1251" s="16">
        <v>0.0</v>
      </c>
      <c r="BQ1251" s="16">
        <v>0.0</v>
      </c>
      <c r="BR1251" s="16">
        <v>62504.0</v>
      </c>
      <c r="BS1251" s="16">
        <v>0.0</v>
      </c>
      <c r="BT1251" s="16">
        <v>0.0</v>
      </c>
    </row>
    <row r="1252">
      <c r="A1252" s="14" t="s">
        <v>9277</v>
      </c>
      <c r="B1252" s="16">
        <v>11.0</v>
      </c>
      <c r="C1252" s="16">
        <v>4070084.0</v>
      </c>
      <c r="D1252" s="14" t="s">
        <v>9278</v>
      </c>
      <c r="E1252" s="14" t="s">
        <v>2631</v>
      </c>
      <c r="F1252" s="14" t="s">
        <v>2630</v>
      </c>
      <c r="G1252" s="14" t="s">
        <v>5166</v>
      </c>
      <c r="H1252" s="14" t="s">
        <v>2978</v>
      </c>
      <c r="I1252" s="14" t="s">
        <v>21</v>
      </c>
      <c r="J1252" s="14" t="s">
        <v>4845</v>
      </c>
      <c r="K1252" s="14" t="s">
        <v>9279</v>
      </c>
      <c r="L1252" s="14" t="s">
        <v>9279</v>
      </c>
      <c r="M1252" s="14" t="s">
        <v>9280</v>
      </c>
      <c r="N1252" s="14" t="s">
        <v>4848</v>
      </c>
      <c r="P1252" s="17"/>
      <c r="Q1252" s="17"/>
      <c r="R1252" s="16">
        <v>1.0</v>
      </c>
      <c r="S1252" s="16">
        <v>1614148.0</v>
      </c>
      <c r="T1252" s="18">
        <v>6.2E-7</v>
      </c>
      <c r="U1252" s="16">
        <v>0.0</v>
      </c>
      <c r="V1252" s="16">
        <v>0.0</v>
      </c>
      <c r="W1252" s="14" t="s">
        <v>2978</v>
      </c>
      <c r="X1252" s="17"/>
      <c r="Y1252" s="17"/>
      <c r="Z1252" s="16">
        <v>10.7</v>
      </c>
      <c r="AA1252" s="17"/>
      <c r="AB1252" s="16">
        <v>0.35</v>
      </c>
      <c r="AC1252" s="16">
        <v>0.18</v>
      </c>
      <c r="AD1252" s="16">
        <v>4.88</v>
      </c>
      <c r="AE1252" s="17"/>
      <c r="AF1252" s="17"/>
      <c r="AG1252" s="16">
        <v>0.0</v>
      </c>
      <c r="AH1252" s="16">
        <v>75036.0</v>
      </c>
      <c r="AI1252" s="16">
        <v>0.0</v>
      </c>
      <c r="AJ1252" s="16">
        <v>0.0</v>
      </c>
      <c r="AK1252" s="16">
        <v>0.0</v>
      </c>
      <c r="AL1252" s="16">
        <v>60028.0</v>
      </c>
      <c r="AM1252" s="16">
        <v>0.0</v>
      </c>
      <c r="AN1252" s="16">
        <v>0.0</v>
      </c>
      <c r="AO1252" s="16">
        <v>0.0</v>
      </c>
      <c r="AP1252" s="16">
        <v>29606.0</v>
      </c>
      <c r="AQ1252" s="16">
        <v>0.0</v>
      </c>
      <c r="AR1252" s="16">
        <v>0.0</v>
      </c>
      <c r="AS1252" s="16">
        <v>0.0</v>
      </c>
      <c r="AT1252" s="16">
        <v>44872.0</v>
      </c>
      <c r="AU1252" s="16">
        <v>0.0</v>
      </c>
      <c r="AV1252" s="16">
        <v>0.0</v>
      </c>
      <c r="AW1252" s="16">
        <v>0.0</v>
      </c>
      <c r="AX1252" s="16">
        <v>64030.0</v>
      </c>
      <c r="AY1252" s="16">
        <v>0.0</v>
      </c>
      <c r="AZ1252" s="16">
        <v>0.0</v>
      </c>
      <c r="BA1252" s="16">
        <v>0.0</v>
      </c>
      <c r="BB1252" s="16">
        <v>6062.0</v>
      </c>
      <c r="BC1252" s="16">
        <v>0.0</v>
      </c>
      <c r="BD1252" s="16">
        <v>0.0</v>
      </c>
      <c r="BE1252" s="16">
        <v>1.0</v>
      </c>
      <c r="BF1252" s="16">
        <v>1180032.0</v>
      </c>
      <c r="BG1252" s="16">
        <v>0.0</v>
      </c>
      <c r="BH1252" s="16">
        <v>0.0</v>
      </c>
      <c r="BI1252" s="16">
        <v>0.0</v>
      </c>
      <c r="BJ1252" s="16">
        <v>912.0</v>
      </c>
      <c r="BK1252" s="16">
        <v>0.0</v>
      </c>
      <c r="BL1252" s="16">
        <v>0.0</v>
      </c>
      <c r="BM1252" s="16">
        <v>0.0</v>
      </c>
      <c r="BN1252" s="16">
        <v>91064.0</v>
      </c>
      <c r="BO1252" s="16">
        <v>0.0</v>
      </c>
      <c r="BP1252" s="16">
        <v>0.0</v>
      </c>
      <c r="BQ1252" s="16">
        <v>0.0</v>
      </c>
      <c r="BR1252" s="16">
        <v>62506.0</v>
      </c>
      <c r="BS1252" s="16">
        <v>0.0</v>
      </c>
      <c r="BT1252" s="16">
        <v>0.0</v>
      </c>
    </row>
    <row r="1253">
      <c r="A1253" s="14" t="s">
        <v>9281</v>
      </c>
      <c r="B1253" s="16">
        <v>11.0</v>
      </c>
      <c r="C1253" s="16">
        <v>4070117.0</v>
      </c>
      <c r="D1253" s="17"/>
      <c r="E1253" s="14" t="s">
        <v>2621</v>
      </c>
      <c r="F1253" s="14" t="s">
        <v>2631</v>
      </c>
      <c r="G1253" s="14" t="s">
        <v>5166</v>
      </c>
      <c r="H1253" s="14" t="s">
        <v>2978</v>
      </c>
      <c r="I1253" s="14" t="s">
        <v>21</v>
      </c>
      <c r="J1253" s="14" t="s">
        <v>4845</v>
      </c>
      <c r="K1253" s="14" t="s">
        <v>9282</v>
      </c>
      <c r="L1253" s="14" t="s">
        <v>9282</v>
      </c>
      <c r="M1253" s="14" t="s">
        <v>9283</v>
      </c>
      <c r="N1253" s="14" t="s">
        <v>4848</v>
      </c>
      <c r="P1253" s="17"/>
      <c r="Q1253" s="17"/>
      <c r="R1253" s="16">
        <v>1.0</v>
      </c>
      <c r="S1253" s="16">
        <v>1614148.0</v>
      </c>
      <c r="T1253" s="18">
        <v>6.2E-7</v>
      </c>
      <c r="U1253" s="16">
        <v>0.0</v>
      </c>
      <c r="V1253" s="16">
        <v>0.0</v>
      </c>
      <c r="W1253" s="14" t="s">
        <v>2978</v>
      </c>
      <c r="X1253" s="17"/>
      <c r="Y1253" s="17"/>
      <c r="Z1253" s="16">
        <v>9.47</v>
      </c>
      <c r="AA1253" s="17"/>
      <c r="AB1253" s="16">
        <v>0.0</v>
      </c>
      <c r="AC1253" s="16">
        <v>0.01</v>
      </c>
      <c r="AD1253" s="16">
        <v>0.129</v>
      </c>
      <c r="AE1253" s="17"/>
      <c r="AF1253" s="17"/>
      <c r="AG1253" s="16">
        <v>0.0</v>
      </c>
      <c r="AH1253" s="16">
        <v>75036.0</v>
      </c>
      <c r="AI1253" s="16">
        <v>0.0</v>
      </c>
      <c r="AJ1253" s="16">
        <v>0.0</v>
      </c>
      <c r="AK1253" s="16">
        <v>0.0</v>
      </c>
      <c r="AL1253" s="16">
        <v>60014.0</v>
      </c>
      <c r="AM1253" s="16">
        <v>0.0</v>
      </c>
      <c r="AN1253" s="16">
        <v>0.0</v>
      </c>
      <c r="AO1253" s="16">
        <v>0.0</v>
      </c>
      <c r="AP1253" s="16">
        <v>29606.0</v>
      </c>
      <c r="AQ1253" s="16">
        <v>0.0</v>
      </c>
      <c r="AR1253" s="16">
        <v>0.0</v>
      </c>
      <c r="AS1253" s="16">
        <v>0.0</v>
      </c>
      <c r="AT1253" s="16">
        <v>44880.0</v>
      </c>
      <c r="AU1253" s="16">
        <v>0.0</v>
      </c>
      <c r="AV1253" s="16">
        <v>0.0</v>
      </c>
      <c r="AW1253" s="16">
        <v>0.0</v>
      </c>
      <c r="AX1253" s="16">
        <v>64028.0</v>
      </c>
      <c r="AY1253" s="16">
        <v>0.0</v>
      </c>
      <c r="AZ1253" s="16">
        <v>0.0</v>
      </c>
      <c r="BA1253" s="16">
        <v>0.0</v>
      </c>
      <c r="BB1253" s="16">
        <v>6060.0</v>
      </c>
      <c r="BC1253" s="16">
        <v>0.0</v>
      </c>
      <c r="BD1253" s="16">
        <v>0.0</v>
      </c>
      <c r="BE1253" s="16">
        <v>0.0</v>
      </c>
      <c r="BF1253" s="16">
        <v>1180026.0</v>
      </c>
      <c r="BG1253" s="16">
        <v>0.0</v>
      </c>
      <c r="BH1253" s="16">
        <v>0.0</v>
      </c>
      <c r="BI1253" s="16">
        <v>0.0</v>
      </c>
      <c r="BJ1253" s="16">
        <v>912.0</v>
      </c>
      <c r="BK1253" s="16">
        <v>0.0</v>
      </c>
      <c r="BL1253" s="16">
        <v>0.0</v>
      </c>
      <c r="BM1253" s="16">
        <v>1.0</v>
      </c>
      <c r="BN1253" s="16">
        <v>91076.0</v>
      </c>
      <c r="BO1253" s="16">
        <v>0.0</v>
      </c>
      <c r="BP1253" s="16">
        <v>0.0</v>
      </c>
      <c r="BQ1253" s="16">
        <v>0.0</v>
      </c>
      <c r="BR1253" s="16">
        <v>62510.0</v>
      </c>
      <c r="BS1253" s="16">
        <v>0.0</v>
      </c>
      <c r="BT1253" s="16">
        <v>0.0</v>
      </c>
    </row>
    <row r="1254">
      <c r="A1254" s="14" t="s">
        <v>9284</v>
      </c>
      <c r="B1254" s="16">
        <v>11.0</v>
      </c>
      <c r="C1254" s="16">
        <v>4083394.0</v>
      </c>
      <c r="D1254" s="17"/>
      <c r="E1254" s="14" t="s">
        <v>2630</v>
      </c>
      <c r="F1254" s="14" t="s">
        <v>2621</v>
      </c>
      <c r="G1254" s="14" t="s">
        <v>5166</v>
      </c>
      <c r="H1254" s="14" t="s">
        <v>2978</v>
      </c>
      <c r="I1254" s="14" t="s">
        <v>21</v>
      </c>
      <c r="J1254" s="14" t="s">
        <v>4845</v>
      </c>
      <c r="K1254" s="14" t="s">
        <v>9285</v>
      </c>
      <c r="L1254" s="14" t="s">
        <v>9285</v>
      </c>
      <c r="M1254" s="14" t="s">
        <v>9286</v>
      </c>
      <c r="N1254" s="14" t="s">
        <v>409</v>
      </c>
      <c r="P1254" s="17"/>
      <c r="Q1254" s="17"/>
      <c r="R1254" s="16">
        <v>1.0</v>
      </c>
      <c r="S1254" s="16">
        <v>1614148.0</v>
      </c>
      <c r="T1254" s="18">
        <v>6.2E-7</v>
      </c>
      <c r="U1254" s="16">
        <v>0.0</v>
      </c>
      <c r="V1254" s="16">
        <v>0.0</v>
      </c>
      <c r="W1254" s="14" t="s">
        <v>2978</v>
      </c>
      <c r="X1254" s="17"/>
      <c r="Y1254" s="17"/>
      <c r="Z1254" s="16">
        <v>27.9</v>
      </c>
      <c r="AA1254" s="16">
        <v>0.762</v>
      </c>
      <c r="AB1254" s="16">
        <v>0.0</v>
      </c>
      <c r="AC1254" s="16">
        <v>-0.01</v>
      </c>
      <c r="AD1254" s="16">
        <v>6.31</v>
      </c>
      <c r="AE1254" s="16">
        <v>0.01</v>
      </c>
      <c r="AF1254" s="16">
        <v>0.957</v>
      </c>
      <c r="AG1254" s="16">
        <v>0.0</v>
      </c>
      <c r="AH1254" s="16">
        <v>75024.0</v>
      </c>
      <c r="AI1254" s="16">
        <v>0.0</v>
      </c>
      <c r="AJ1254" s="16">
        <v>0.0</v>
      </c>
      <c r="AK1254" s="16">
        <v>0.0</v>
      </c>
      <c r="AL1254" s="16">
        <v>60024.0</v>
      </c>
      <c r="AM1254" s="16">
        <v>0.0</v>
      </c>
      <c r="AN1254" s="16">
        <v>0.0</v>
      </c>
      <c r="AO1254" s="16">
        <v>0.0</v>
      </c>
      <c r="AP1254" s="16">
        <v>29606.0</v>
      </c>
      <c r="AQ1254" s="16">
        <v>0.0</v>
      </c>
      <c r="AR1254" s="16">
        <v>0.0</v>
      </c>
      <c r="AS1254" s="16">
        <v>0.0</v>
      </c>
      <c r="AT1254" s="16">
        <v>44878.0</v>
      </c>
      <c r="AU1254" s="16">
        <v>0.0</v>
      </c>
      <c r="AV1254" s="16">
        <v>0.0</v>
      </c>
      <c r="AW1254" s="16">
        <v>0.0</v>
      </c>
      <c r="AX1254" s="16">
        <v>64026.0</v>
      </c>
      <c r="AY1254" s="16">
        <v>0.0</v>
      </c>
      <c r="AZ1254" s="16">
        <v>0.0</v>
      </c>
      <c r="BA1254" s="16">
        <v>0.0</v>
      </c>
      <c r="BB1254" s="16">
        <v>6062.0</v>
      </c>
      <c r="BC1254" s="16">
        <v>0.0</v>
      </c>
      <c r="BD1254" s="16">
        <v>0.0</v>
      </c>
      <c r="BE1254" s="16">
        <v>1.0</v>
      </c>
      <c r="BF1254" s="16">
        <v>1180034.0</v>
      </c>
      <c r="BG1254" s="16">
        <v>0.0</v>
      </c>
      <c r="BH1254" s="16">
        <v>0.0</v>
      </c>
      <c r="BI1254" s="16">
        <v>0.0</v>
      </c>
      <c r="BJ1254" s="16">
        <v>910.0</v>
      </c>
      <c r="BK1254" s="16">
        <v>0.0</v>
      </c>
      <c r="BL1254" s="16">
        <v>0.0</v>
      </c>
      <c r="BM1254" s="16">
        <v>0.0</v>
      </c>
      <c r="BN1254" s="16">
        <v>91078.0</v>
      </c>
      <c r="BO1254" s="16">
        <v>0.0</v>
      </c>
      <c r="BP1254" s="16">
        <v>0.0</v>
      </c>
      <c r="BQ1254" s="16">
        <v>0.0</v>
      </c>
      <c r="BR1254" s="16">
        <v>62506.0</v>
      </c>
      <c r="BS1254" s="16">
        <v>0.0</v>
      </c>
      <c r="BT1254" s="16">
        <v>0.0</v>
      </c>
    </row>
    <row r="1255">
      <c r="A1255" s="14" t="s">
        <v>9287</v>
      </c>
      <c r="B1255" s="16">
        <v>11.0</v>
      </c>
      <c r="C1255" s="16">
        <v>4083398.0</v>
      </c>
      <c r="D1255" s="14" t="s">
        <v>9288</v>
      </c>
      <c r="E1255" s="14" t="s">
        <v>2622</v>
      </c>
      <c r="F1255" s="14" t="s">
        <v>2621</v>
      </c>
      <c r="G1255" s="14" t="s">
        <v>6733</v>
      </c>
      <c r="H1255" s="14" t="s">
        <v>21</v>
      </c>
      <c r="I1255" s="14" t="s">
        <v>2978</v>
      </c>
      <c r="J1255" s="14" t="s">
        <v>4845</v>
      </c>
      <c r="K1255" s="14" t="s">
        <v>9289</v>
      </c>
      <c r="L1255" s="14" t="s">
        <v>9289</v>
      </c>
      <c r="M1255" s="14" t="s">
        <v>9290</v>
      </c>
      <c r="N1255" s="14" t="s">
        <v>4848</v>
      </c>
      <c r="P1255" s="17"/>
      <c r="Q1255" s="17"/>
      <c r="R1255" s="16">
        <v>1.0</v>
      </c>
      <c r="S1255" s="16">
        <v>1614148.0</v>
      </c>
      <c r="T1255" s="18">
        <v>6.2E-7</v>
      </c>
      <c r="U1255" s="16">
        <v>0.0</v>
      </c>
      <c r="V1255" s="16">
        <v>0.0</v>
      </c>
      <c r="W1255" s="14" t="s">
        <v>2978</v>
      </c>
      <c r="X1255" s="17"/>
      <c r="Y1255" s="17"/>
      <c r="Z1255" s="16">
        <v>12.0</v>
      </c>
      <c r="AA1255" s="16">
        <v>0.296</v>
      </c>
      <c r="AB1255" s="16">
        <v>0.0</v>
      </c>
      <c r="AC1255" s="16">
        <v>-0.02</v>
      </c>
      <c r="AD1255" s="16">
        <v>7.07</v>
      </c>
      <c r="AE1255" s="17"/>
      <c r="AF1255" s="17"/>
      <c r="AG1255" s="16">
        <v>0.0</v>
      </c>
      <c r="AH1255" s="16">
        <v>74952.0</v>
      </c>
      <c r="AI1255" s="16">
        <v>0.0</v>
      </c>
      <c r="AJ1255" s="16">
        <v>0.0</v>
      </c>
      <c r="AK1255" s="16">
        <v>0.0</v>
      </c>
      <c r="AL1255" s="16">
        <v>60014.0</v>
      </c>
      <c r="AM1255" s="16">
        <v>0.0</v>
      </c>
      <c r="AN1255" s="16">
        <v>0.0</v>
      </c>
      <c r="AO1255" s="16">
        <v>0.0</v>
      </c>
      <c r="AP1255" s="16">
        <v>29608.0</v>
      </c>
      <c r="AQ1255" s="16">
        <v>0.0</v>
      </c>
      <c r="AR1255" s="16">
        <v>0.0</v>
      </c>
      <c r="AS1255" s="16">
        <v>0.0</v>
      </c>
      <c r="AT1255" s="16">
        <v>44892.0</v>
      </c>
      <c r="AU1255" s="16">
        <v>0.0</v>
      </c>
      <c r="AV1255" s="16">
        <v>0.0</v>
      </c>
      <c r="AW1255" s="16">
        <v>0.0</v>
      </c>
      <c r="AX1255" s="16">
        <v>64048.0</v>
      </c>
      <c r="AY1255" s="16">
        <v>0.0</v>
      </c>
      <c r="AZ1255" s="16">
        <v>0.0</v>
      </c>
      <c r="BA1255" s="16">
        <v>0.0</v>
      </c>
      <c r="BB1255" s="16">
        <v>6084.0</v>
      </c>
      <c r="BC1255" s="16">
        <v>0.0</v>
      </c>
      <c r="BD1255" s="16">
        <v>0.0</v>
      </c>
      <c r="BE1255" s="16">
        <v>1.0</v>
      </c>
      <c r="BF1255" s="16">
        <v>1180058.0</v>
      </c>
      <c r="BG1255" s="16">
        <v>0.0</v>
      </c>
      <c r="BH1255" s="16">
        <v>0.0</v>
      </c>
      <c r="BI1255" s="16">
        <v>0.0</v>
      </c>
      <c r="BJ1255" s="16">
        <v>910.0</v>
      </c>
      <c r="BK1255" s="16">
        <v>0.0</v>
      </c>
      <c r="BL1255" s="16">
        <v>0.0</v>
      </c>
      <c r="BM1255" s="16">
        <v>0.0</v>
      </c>
      <c r="BN1255" s="16">
        <v>91094.0</v>
      </c>
      <c r="BO1255" s="16">
        <v>0.0</v>
      </c>
      <c r="BP1255" s="16">
        <v>0.0</v>
      </c>
      <c r="BQ1255" s="16">
        <v>0.0</v>
      </c>
      <c r="BR1255" s="16">
        <v>62488.0</v>
      </c>
      <c r="BS1255" s="16">
        <v>0.0</v>
      </c>
      <c r="BT1255" s="16">
        <v>0.0</v>
      </c>
    </row>
    <row r="1256">
      <c r="A1256" s="14" t="s">
        <v>9291</v>
      </c>
      <c r="B1256" s="16">
        <v>11.0</v>
      </c>
      <c r="C1256" s="16">
        <v>4070130.0</v>
      </c>
      <c r="D1256" s="17"/>
      <c r="E1256" s="14" t="s">
        <v>2622</v>
      </c>
      <c r="F1256" s="14" t="s">
        <v>2630</v>
      </c>
      <c r="G1256" s="14" t="s">
        <v>5166</v>
      </c>
      <c r="H1256" s="14" t="s">
        <v>2978</v>
      </c>
      <c r="I1256" s="14" t="s">
        <v>21</v>
      </c>
      <c r="J1256" s="14" t="s">
        <v>4845</v>
      </c>
      <c r="K1256" s="14" t="s">
        <v>9292</v>
      </c>
      <c r="L1256" s="14" t="s">
        <v>9292</v>
      </c>
      <c r="M1256" s="14" t="s">
        <v>9293</v>
      </c>
      <c r="N1256" s="14" t="s">
        <v>409</v>
      </c>
      <c r="P1256" s="17"/>
      <c r="Q1256" s="17"/>
      <c r="R1256" s="16">
        <v>1.0</v>
      </c>
      <c r="S1256" s="16">
        <v>1614150.0</v>
      </c>
      <c r="T1256" s="18">
        <v>6.2E-7</v>
      </c>
      <c r="U1256" s="16">
        <v>0.0</v>
      </c>
      <c r="V1256" s="16">
        <v>0.0</v>
      </c>
      <c r="W1256" s="14" t="s">
        <v>2978</v>
      </c>
      <c r="X1256" s="17"/>
      <c r="Y1256" s="17"/>
      <c r="Z1256" s="16">
        <v>25.2</v>
      </c>
      <c r="AA1256" s="17"/>
      <c r="AB1256" s="16">
        <v>0.0</v>
      </c>
      <c r="AC1256" s="16">
        <v>0.0</v>
      </c>
      <c r="AD1256" s="16">
        <v>8.9</v>
      </c>
      <c r="AE1256" s="16">
        <v>0.0</v>
      </c>
      <c r="AF1256" s="16">
        <v>0.969</v>
      </c>
      <c r="AG1256" s="16">
        <v>0.0</v>
      </c>
      <c r="AH1256" s="16">
        <v>75038.0</v>
      </c>
      <c r="AI1256" s="16">
        <v>0.0</v>
      </c>
      <c r="AJ1256" s="16">
        <v>0.0</v>
      </c>
      <c r="AK1256" s="16">
        <v>0.0</v>
      </c>
      <c r="AL1256" s="16">
        <v>60024.0</v>
      </c>
      <c r="AM1256" s="16">
        <v>0.0</v>
      </c>
      <c r="AN1256" s="16">
        <v>0.0</v>
      </c>
      <c r="AO1256" s="16">
        <v>0.0</v>
      </c>
      <c r="AP1256" s="16">
        <v>29604.0</v>
      </c>
      <c r="AQ1256" s="16">
        <v>0.0</v>
      </c>
      <c r="AR1256" s="16">
        <v>0.0</v>
      </c>
      <c r="AS1256" s="16">
        <v>0.0</v>
      </c>
      <c r="AT1256" s="16">
        <v>44868.0</v>
      </c>
      <c r="AU1256" s="16">
        <v>0.0</v>
      </c>
      <c r="AV1256" s="16">
        <v>0.0</v>
      </c>
      <c r="AW1256" s="16">
        <v>0.0</v>
      </c>
      <c r="AX1256" s="16">
        <v>64032.0</v>
      </c>
      <c r="AY1256" s="16">
        <v>0.0</v>
      </c>
      <c r="AZ1256" s="16">
        <v>0.0</v>
      </c>
      <c r="BA1256" s="16">
        <v>0.0</v>
      </c>
      <c r="BB1256" s="16">
        <v>6062.0</v>
      </c>
      <c r="BC1256" s="16">
        <v>0.0</v>
      </c>
      <c r="BD1256" s="16">
        <v>0.0</v>
      </c>
      <c r="BE1256" s="16">
        <v>1.0</v>
      </c>
      <c r="BF1256" s="16">
        <v>1180018.0</v>
      </c>
      <c r="BG1256" s="16">
        <v>0.0</v>
      </c>
      <c r="BH1256" s="16">
        <v>0.0</v>
      </c>
      <c r="BI1256" s="16">
        <v>0.0</v>
      </c>
      <c r="BJ1256" s="16">
        <v>912.0</v>
      </c>
      <c r="BK1256" s="16">
        <v>0.0</v>
      </c>
      <c r="BL1256" s="16">
        <v>0.0</v>
      </c>
      <c r="BM1256" s="16">
        <v>0.0</v>
      </c>
      <c r="BN1256" s="16">
        <v>91082.0</v>
      </c>
      <c r="BO1256" s="16">
        <v>0.0</v>
      </c>
      <c r="BP1256" s="16">
        <v>0.0</v>
      </c>
      <c r="BQ1256" s="16">
        <v>0.0</v>
      </c>
      <c r="BR1256" s="16">
        <v>62510.0</v>
      </c>
      <c r="BS1256" s="16">
        <v>0.0</v>
      </c>
      <c r="BT1256" s="16">
        <v>0.0</v>
      </c>
    </row>
    <row r="1257">
      <c r="A1257" s="14" t="s">
        <v>9294</v>
      </c>
      <c r="B1257" s="16">
        <v>11.0</v>
      </c>
      <c r="C1257" s="16">
        <v>4070130.0</v>
      </c>
      <c r="D1257" s="14" t="s">
        <v>9295</v>
      </c>
      <c r="E1257" s="14" t="s">
        <v>2622</v>
      </c>
      <c r="F1257" s="14" t="s">
        <v>2621</v>
      </c>
      <c r="G1257" s="14" t="s">
        <v>5166</v>
      </c>
      <c r="H1257" s="14" t="s">
        <v>2978</v>
      </c>
      <c r="I1257" s="14" t="s">
        <v>21</v>
      </c>
      <c r="J1257" s="14" t="s">
        <v>4845</v>
      </c>
      <c r="K1257" s="14" t="s">
        <v>9296</v>
      </c>
      <c r="L1257" s="14" t="s">
        <v>9296</v>
      </c>
      <c r="M1257" s="14" t="s">
        <v>9297</v>
      </c>
      <c r="N1257" s="14" t="s">
        <v>409</v>
      </c>
      <c r="O1257" s="14" t="s">
        <v>410</v>
      </c>
      <c r="P1257" s="16">
        <v>2113642.0</v>
      </c>
      <c r="Q1257" s="17"/>
      <c r="R1257" s="16">
        <v>1.0</v>
      </c>
      <c r="S1257" s="16">
        <v>1614150.0</v>
      </c>
      <c r="T1257" s="18">
        <v>6.2E-7</v>
      </c>
      <c r="U1257" s="16">
        <v>0.0</v>
      </c>
      <c r="V1257" s="16">
        <v>0.0</v>
      </c>
      <c r="W1257" s="14" t="s">
        <v>2978</v>
      </c>
      <c r="X1257" s="17"/>
      <c r="Y1257" s="17"/>
      <c r="Z1257" s="16">
        <v>25.3</v>
      </c>
      <c r="AA1257" s="17"/>
      <c r="AB1257" s="16">
        <v>0.0</v>
      </c>
      <c r="AC1257" s="16">
        <v>0.0</v>
      </c>
      <c r="AD1257" s="16">
        <v>8.9</v>
      </c>
      <c r="AE1257" s="16">
        <v>0.0</v>
      </c>
      <c r="AF1257" s="16">
        <v>0.989</v>
      </c>
      <c r="AG1257" s="16">
        <v>0.0</v>
      </c>
      <c r="AH1257" s="16">
        <v>75038.0</v>
      </c>
      <c r="AI1257" s="16">
        <v>0.0</v>
      </c>
      <c r="AJ1257" s="16">
        <v>0.0</v>
      </c>
      <c r="AK1257" s="16">
        <v>1.0</v>
      </c>
      <c r="AL1257" s="16">
        <v>60024.0</v>
      </c>
      <c r="AM1257" s="16">
        <v>0.0</v>
      </c>
      <c r="AN1257" s="16">
        <v>0.0</v>
      </c>
      <c r="AO1257" s="16">
        <v>0.0</v>
      </c>
      <c r="AP1257" s="16">
        <v>29604.0</v>
      </c>
      <c r="AQ1257" s="16">
        <v>0.0</v>
      </c>
      <c r="AR1257" s="16">
        <v>0.0</v>
      </c>
      <c r="AS1257" s="16">
        <v>0.0</v>
      </c>
      <c r="AT1257" s="16">
        <v>44868.0</v>
      </c>
      <c r="AU1257" s="16">
        <v>0.0</v>
      </c>
      <c r="AV1257" s="16">
        <v>0.0</v>
      </c>
      <c r="AW1257" s="16">
        <v>0.0</v>
      </c>
      <c r="AX1257" s="16">
        <v>64032.0</v>
      </c>
      <c r="AY1257" s="16">
        <v>0.0</v>
      </c>
      <c r="AZ1257" s="16">
        <v>0.0</v>
      </c>
      <c r="BA1257" s="16">
        <v>0.0</v>
      </c>
      <c r="BB1257" s="16">
        <v>6062.0</v>
      </c>
      <c r="BC1257" s="16">
        <v>0.0</v>
      </c>
      <c r="BD1257" s="16">
        <v>0.0</v>
      </c>
      <c r="BE1257" s="16">
        <v>0.0</v>
      </c>
      <c r="BF1257" s="16">
        <v>1180018.0</v>
      </c>
      <c r="BG1257" s="16">
        <v>0.0</v>
      </c>
      <c r="BH1257" s="16">
        <v>0.0</v>
      </c>
      <c r="BI1257" s="16">
        <v>0.0</v>
      </c>
      <c r="BJ1257" s="16">
        <v>912.0</v>
      </c>
      <c r="BK1257" s="16">
        <v>0.0</v>
      </c>
      <c r="BL1257" s="16">
        <v>0.0</v>
      </c>
      <c r="BM1257" s="16">
        <v>0.0</v>
      </c>
      <c r="BN1257" s="16">
        <v>91082.0</v>
      </c>
      <c r="BO1257" s="16">
        <v>0.0</v>
      </c>
      <c r="BP1257" s="16">
        <v>0.0</v>
      </c>
      <c r="BQ1257" s="16">
        <v>0.0</v>
      </c>
      <c r="BR1257" s="16">
        <v>62510.0</v>
      </c>
      <c r="BS1257" s="16">
        <v>0.0</v>
      </c>
      <c r="BT1257" s="16">
        <v>0.0</v>
      </c>
    </row>
    <row r="1258">
      <c r="A1258" s="14" t="s">
        <v>9298</v>
      </c>
      <c r="B1258" s="16">
        <v>11.0</v>
      </c>
      <c r="C1258" s="16">
        <v>4074560.0</v>
      </c>
      <c r="D1258" s="17"/>
      <c r="E1258" s="14" t="s">
        <v>2630</v>
      </c>
      <c r="F1258" s="14" t="s">
        <v>2631</v>
      </c>
      <c r="G1258" s="14" t="s">
        <v>5166</v>
      </c>
      <c r="H1258" s="14" t="s">
        <v>2978</v>
      </c>
      <c r="I1258" s="14" t="s">
        <v>21</v>
      </c>
      <c r="J1258" s="14" t="s">
        <v>4845</v>
      </c>
      <c r="K1258" s="14" t="s">
        <v>9299</v>
      </c>
      <c r="L1258" s="14" t="s">
        <v>9299</v>
      </c>
      <c r="M1258" s="14" t="s">
        <v>9300</v>
      </c>
      <c r="N1258" s="14" t="s">
        <v>409</v>
      </c>
      <c r="P1258" s="17"/>
      <c r="Q1258" s="17"/>
      <c r="R1258" s="16">
        <v>1.0</v>
      </c>
      <c r="S1258" s="16">
        <v>1614150.0</v>
      </c>
      <c r="T1258" s="18">
        <v>6.2E-7</v>
      </c>
      <c r="U1258" s="16">
        <v>0.0</v>
      </c>
      <c r="V1258" s="16">
        <v>0.0</v>
      </c>
      <c r="W1258" s="14" t="s">
        <v>2978</v>
      </c>
      <c r="X1258" s="17"/>
      <c r="Y1258" s="17"/>
      <c r="Z1258" s="16">
        <v>21.3</v>
      </c>
      <c r="AA1258" s="17"/>
      <c r="AB1258" s="16">
        <v>0.0</v>
      </c>
      <c r="AC1258" s="16">
        <v>0.0</v>
      </c>
      <c r="AD1258" s="16">
        <v>4.68</v>
      </c>
      <c r="AE1258" s="16">
        <v>0.39</v>
      </c>
      <c r="AF1258" s="16">
        <v>0.003</v>
      </c>
      <c r="AG1258" s="16">
        <v>0.0</v>
      </c>
      <c r="AH1258" s="16">
        <v>75046.0</v>
      </c>
      <c r="AI1258" s="16">
        <v>0.0</v>
      </c>
      <c r="AJ1258" s="16">
        <v>0.0</v>
      </c>
      <c r="AK1258" s="16">
        <v>0.0</v>
      </c>
      <c r="AL1258" s="16">
        <v>60028.0</v>
      </c>
      <c r="AM1258" s="16">
        <v>0.0</v>
      </c>
      <c r="AN1258" s="16">
        <v>0.0</v>
      </c>
      <c r="AO1258" s="16">
        <v>0.0</v>
      </c>
      <c r="AP1258" s="16">
        <v>29606.0</v>
      </c>
      <c r="AQ1258" s="16">
        <v>0.0</v>
      </c>
      <c r="AR1258" s="16">
        <v>0.0</v>
      </c>
      <c r="AS1258" s="16">
        <v>0.0</v>
      </c>
      <c r="AT1258" s="16">
        <v>44882.0</v>
      </c>
      <c r="AU1258" s="16">
        <v>0.0</v>
      </c>
      <c r="AV1258" s="16">
        <v>0.0</v>
      </c>
      <c r="AW1258" s="16">
        <v>0.0</v>
      </c>
      <c r="AX1258" s="16">
        <v>64032.0</v>
      </c>
      <c r="AY1258" s="16">
        <v>0.0</v>
      </c>
      <c r="AZ1258" s="16">
        <v>0.0</v>
      </c>
      <c r="BA1258" s="16">
        <v>0.0</v>
      </c>
      <c r="BB1258" s="16">
        <v>6052.0</v>
      </c>
      <c r="BC1258" s="16">
        <v>0.0</v>
      </c>
      <c r="BD1258" s="16">
        <v>0.0</v>
      </c>
      <c r="BE1258" s="16">
        <v>1.0</v>
      </c>
      <c r="BF1258" s="16">
        <v>1180020.0</v>
      </c>
      <c r="BG1258" s="16">
        <v>0.0</v>
      </c>
      <c r="BH1258" s="16">
        <v>0.0</v>
      </c>
      <c r="BI1258" s="16">
        <v>0.0</v>
      </c>
      <c r="BJ1258" s="16">
        <v>910.0</v>
      </c>
      <c r="BK1258" s="16">
        <v>0.0</v>
      </c>
      <c r="BL1258" s="16">
        <v>0.0</v>
      </c>
      <c r="BM1258" s="16">
        <v>0.0</v>
      </c>
      <c r="BN1258" s="16">
        <v>91066.0</v>
      </c>
      <c r="BO1258" s="16">
        <v>0.0</v>
      </c>
      <c r="BP1258" s="16">
        <v>0.0</v>
      </c>
      <c r="BQ1258" s="16">
        <v>0.0</v>
      </c>
      <c r="BR1258" s="16">
        <v>62508.0</v>
      </c>
      <c r="BS1258" s="16">
        <v>0.0</v>
      </c>
      <c r="BT1258" s="16">
        <v>0.0</v>
      </c>
    </row>
    <row r="1259">
      <c r="A1259" s="14" t="s">
        <v>9301</v>
      </c>
      <c r="B1259" s="16">
        <v>11.0</v>
      </c>
      <c r="C1259" s="16">
        <v>4086490.0</v>
      </c>
      <c r="D1259" s="14" t="s">
        <v>7509</v>
      </c>
      <c r="E1259" s="14" t="s">
        <v>2631</v>
      </c>
      <c r="F1259" s="14" t="s">
        <v>2622</v>
      </c>
      <c r="G1259" s="14" t="s">
        <v>5166</v>
      </c>
      <c r="H1259" s="14" t="s">
        <v>2978</v>
      </c>
      <c r="I1259" s="14" t="s">
        <v>21</v>
      </c>
      <c r="J1259" s="14" t="s">
        <v>4845</v>
      </c>
      <c r="K1259" s="14" t="s">
        <v>9302</v>
      </c>
      <c r="L1259" s="14" t="s">
        <v>9302</v>
      </c>
      <c r="M1259" s="14" t="s">
        <v>9303</v>
      </c>
      <c r="N1259" s="14" t="s">
        <v>409</v>
      </c>
      <c r="P1259" s="17"/>
      <c r="Q1259" s="17"/>
      <c r="R1259" s="16">
        <v>1.0</v>
      </c>
      <c r="S1259" s="16">
        <v>1614150.0</v>
      </c>
      <c r="T1259" s="18">
        <v>6.2E-7</v>
      </c>
      <c r="U1259" s="16">
        <v>0.0</v>
      </c>
      <c r="V1259" s="16">
        <v>0.0</v>
      </c>
      <c r="W1259" s="14" t="s">
        <v>2978</v>
      </c>
      <c r="X1259" s="17"/>
      <c r="Y1259" s="17"/>
      <c r="Z1259" s="16">
        <v>15.9</v>
      </c>
      <c r="AA1259" s="16">
        <v>0.031</v>
      </c>
      <c r="AB1259" s="16">
        <v>0.0</v>
      </c>
      <c r="AC1259" s="16">
        <v>0.0</v>
      </c>
      <c r="AD1259" s="16">
        <v>1.49</v>
      </c>
      <c r="AE1259" s="16">
        <v>0.62</v>
      </c>
      <c r="AF1259" s="16">
        <v>0.062</v>
      </c>
      <c r="AG1259" s="16">
        <v>0.0</v>
      </c>
      <c r="AH1259" s="16">
        <v>75054.0</v>
      </c>
      <c r="AI1259" s="16">
        <v>0.0</v>
      </c>
      <c r="AJ1259" s="16">
        <v>0.0</v>
      </c>
      <c r="AK1259" s="16">
        <v>0.0</v>
      </c>
      <c r="AL1259" s="16">
        <v>60018.0</v>
      </c>
      <c r="AM1259" s="16">
        <v>0.0</v>
      </c>
      <c r="AN1259" s="16">
        <v>0.0</v>
      </c>
      <c r="AO1259" s="16">
        <v>0.0</v>
      </c>
      <c r="AP1259" s="16">
        <v>29606.0</v>
      </c>
      <c r="AQ1259" s="16">
        <v>0.0</v>
      </c>
      <c r="AR1259" s="16">
        <v>0.0</v>
      </c>
      <c r="AS1259" s="16">
        <v>0.0</v>
      </c>
      <c r="AT1259" s="16">
        <v>44876.0</v>
      </c>
      <c r="AU1259" s="16">
        <v>0.0</v>
      </c>
      <c r="AV1259" s="16">
        <v>0.0</v>
      </c>
      <c r="AW1259" s="16">
        <v>0.0</v>
      </c>
      <c r="AX1259" s="16">
        <v>64030.0</v>
      </c>
      <c r="AY1259" s="16">
        <v>0.0</v>
      </c>
      <c r="AZ1259" s="16">
        <v>0.0</v>
      </c>
      <c r="BA1259" s="16">
        <v>0.0</v>
      </c>
      <c r="BB1259" s="16">
        <v>6062.0</v>
      </c>
      <c r="BC1259" s="16">
        <v>0.0</v>
      </c>
      <c r="BD1259" s="16">
        <v>0.0</v>
      </c>
      <c r="BE1259" s="16">
        <v>1.0</v>
      </c>
      <c r="BF1259" s="16">
        <v>1180032.0</v>
      </c>
      <c r="BG1259" s="16">
        <v>0.0</v>
      </c>
      <c r="BH1259" s="16">
        <v>0.0</v>
      </c>
      <c r="BI1259" s="16">
        <v>0.0</v>
      </c>
      <c r="BJ1259" s="16">
        <v>912.0</v>
      </c>
      <c r="BK1259" s="16">
        <v>0.0</v>
      </c>
      <c r="BL1259" s="16">
        <v>0.0</v>
      </c>
      <c r="BM1259" s="16">
        <v>0.0</v>
      </c>
      <c r="BN1259" s="16">
        <v>91056.0</v>
      </c>
      <c r="BO1259" s="16">
        <v>0.0</v>
      </c>
      <c r="BP1259" s="16">
        <v>0.0</v>
      </c>
      <c r="BQ1259" s="16">
        <v>0.0</v>
      </c>
      <c r="BR1259" s="16">
        <v>62504.0</v>
      </c>
      <c r="BS1259" s="16">
        <v>0.0</v>
      </c>
      <c r="BT1259" s="16">
        <v>0.0</v>
      </c>
    </row>
    <row r="1260">
      <c r="A1260" s="14" t="s">
        <v>9304</v>
      </c>
      <c r="B1260" s="16">
        <v>11.0</v>
      </c>
      <c r="C1260" s="16">
        <v>4086493.0</v>
      </c>
      <c r="D1260" s="17"/>
      <c r="E1260" s="14" t="s">
        <v>2622</v>
      </c>
      <c r="F1260" s="14" t="s">
        <v>2631</v>
      </c>
      <c r="G1260" s="14" t="s">
        <v>5166</v>
      </c>
      <c r="H1260" s="14" t="s">
        <v>2978</v>
      </c>
      <c r="I1260" s="14" t="s">
        <v>21</v>
      </c>
      <c r="J1260" s="14" t="s">
        <v>4845</v>
      </c>
      <c r="K1260" s="14" t="s">
        <v>9305</v>
      </c>
      <c r="L1260" s="14" t="s">
        <v>9305</v>
      </c>
      <c r="M1260" s="14" t="s">
        <v>9306</v>
      </c>
      <c r="N1260" s="14" t="s">
        <v>409</v>
      </c>
      <c r="P1260" s="17"/>
      <c r="Q1260" s="17"/>
      <c r="R1260" s="16">
        <v>1.0</v>
      </c>
      <c r="S1260" s="16">
        <v>1614150.0</v>
      </c>
      <c r="T1260" s="18">
        <v>6.2E-7</v>
      </c>
      <c r="U1260" s="16">
        <v>0.0</v>
      </c>
      <c r="V1260" s="16">
        <v>0.0</v>
      </c>
      <c r="W1260" s="14" t="s">
        <v>2978</v>
      </c>
      <c r="X1260" s="17"/>
      <c r="Y1260" s="17"/>
      <c r="Z1260" s="16">
        <v>21.7</v>
      </c>
      <c r="AA1260" s="16">
        <v>0.031</v>
      </c>
      <c r="AB1260" s="16">
        <v>0.08</v>
      </c>
      <c r="AC1260" s="16">
        <v>0.01</v>
      </c>
      <c r="AD1260" s="16">
        <v>5.89</v>
      </c>
      <c r="AE1260" s="16">
        <v>0.09</v>
      </c>
      <c r="AF1260" s="16">
        <v>0.011</v>
      </c>
      <c r="AG1260" s="16">
        <v>0.0</v>
      </c>
      <c r="AH1260" s="16">
        <v>75048.0</v>
      </c>
      <c r="AI1260" s="16">
        <v>0.0</v>
      </c>
      <c r="AJ1260" s="16">
        <v>0.0</v>
      </c>
      <c r="AK1260" s="16">
        <v>0.0</v>
      </c>
      <c r="AL1260" s="16">
        <v>60030.0</v>
      </c>
      <c r="AM1260" s="16">
        <v>0.0</v>
      </c>
      <c r="AN1260" s="16">
        <v>0.0</v>
      </c>
      <c r="AO1260" s="16">
        <v>0.0</v>
      </c>
      <c r="AP1260" s="16">
        <v>29604.0</v>
      </c>
      <c r="AQ1260" s="16">
        <v>0.0</v>
      </c>
      <c r="AR1260" s="16">
        <v>0.0</v>
      </c>
      <c r="AS1260" s="16">
        <v>0.0</v>
      </c>
      <c r="AT1260" s="16">
        <v>44874.0</v>
      </c>
      <c r="AU1260" s="16">
        <v>0.0</v>
      </c>
      <c r="AV1260" s="16">
        <v>0.0</v>
      </c>
      <c r="AW1260" s="16">
        <v>0.0</v>
      </c>
      <c r="AX1260" s="16">
        <v>64034.0</v>
      </c>
      <c r="AY1260" s="16">
        <v>0.0</v>
      </c>
      <c r="AZ1260" s="16">
        <v>0.0</v>
      </c>
      <c r="BA1260" s="16">
        <v>0.0</v>
      </c>
      <c r="BB1260" s="16">
        <v>6060.0</v>
      </c>
      <c r="BC1260" s="16">
        <v>0.0</v>
      </c>
      <c r="BD1260" s="16">
        <v>0.0</v>
      </c>
      <c r="BE1260" s="16">
        <v>0.0</v>
      </c>
      <c r="BF1260" s="16">
        <v>1180028.0</v>
      </c>
      <c r="BG1260" s="16">
        <v>0.0</v>
      </c>
      <c r="BH1260" s="16">
        <v>0.0</v>
      </c>
      <c r="BI1260" s="16">
        <v>0.0</v>
      </c>
      <c r="BJ1260" s="16">
        <v>912.0</v>
      </c>
      <c r="BK1260" s="16">
        <v>0.0</v>
      </c>
      <c r="BL1260" s="16">
        <v>0.0</v>
      </c>
      <c r="BM1260" s="16">
        <v>1.0</v>
      </c>
      <c r="BN1260" s="16">
        <v>91052.0</v>
      </c>
      <c r="BO1260" s="16">
        <v>0.0</v>
      </c>
      <c r="BP1260" s="16">
        <v>0.0</v>
      </c>
      <c r="BQ1260" s="16">
        <v>0.0</v>
      </c>
      <c r="BR1260" s="16">
        <v>62508.0</v>
      </c>
      <c r="BS1260" s="16">
        <v>0.0</v>
      </c>
      <c r="BT1260" s="16">
        <v>0.0</v>
      </c>
    </row>
    <row r="1261">
      <c r="A1261" s="14" t="s">
        <v>9307</v>
      </c>
      <c r="B1261" s="16">
        <v>11.0</v>
      </c>
      <c r="C1261" s="16">
        <v>3856314.0</v>
      </c>
      <c r="D1261" s="17"/>
      <c r="E1261" s="14" t="s">
        <v>2621</v>
      </c>
      <c r="F1261" s="14" t="s">
        <v>2631</v>
      </c>
      <c r="G1261" s="14" t="s">
        <v>5166</v>
      </c>
      <c r="H1261" s="14" t="s">
        <v>2978</v>
      </c>
      <c r="I1261" s="14" t="s">
        <v>21</v>
      </c>
      <c r="J1261" s="14" t="s">
        <v>4845</v>
      </c>
      <c r="K1261" s="14" t="s">
        <v>9308</v>
      </c>
      <c r="L1261" s="14" t="s">
        <v>9308</v>
      </c>
      <c r="M1261" s="14" t="s">
        <v>9309</v>
      </c>
      <c r="N1261" s="14" t="s">
        <v>409</v>
      </c>
      <c r="P1261" s="17"/>
      <c r="Q1261" s="17"/>
      <c r="R1261" s="16">
        <v>1.0</v>
      </c>
      <c r="S1261" s="16">
        <v>1614152.0</v>
      </c>
      <c r="T1261" s="18">
        <v>6.2E-7</v>
      </c>
      <c r="U1261" s="16">
        <v>0.0</v>
      </c>
      <c r="V1261" s="16">
        <v>0.0</v>
      </c>
      <c r="W1261" s="14" t="s">
        <v>2978</v>
      </c>
      <c r="X1261" s="17"/>
      <c r="Y1261" s="17"/>
      <c r="Z1261" s="16">
        <v>23.2</v>
      </c>
      <c r="AA1261" s="17"/>
      <c r="AB1261" s="16">
        <v>0.0</v>
      </c>
      <c r="AC1261" s="16">
        <v>0.0</v>
      </c>
      <c r="AD1261" s="16">
        <v>6.35</v>
      </c>
      <c r="AE1261" s="16">
        <v>0.38</v>
      </c>
      <c r="AF1261" s="16">
        <v>0.936</v>
      </c>
      <c r="AG1261" s="16">
        <v>0.0</v>
      </c>
      <c r="AH1261" s="16">
        <v>75048.0</v>
      </c>
      <c r="AI1261" s="16">
        <v>0.0</v>
      </c>
      <c r="AJ1261" s="16">
        <v>0.0</v>
      </c>
      <c r="AK1261" s="16">
        <v>0.0</v>
      </c>
      <c r="AL1261" s="16">
        <v>60030.0</v>
      </c>
      <c r="AM1261" s="16">
        <v>0.0</v>
      </c>
      <c r="AN1261" s="16">
        <v>0.0</v>
      </c>
      <c r="AO1261" s="16">
        <v>0.0</v>
      </c>
      <c r="AP1261" s="16">
        <v>29602.0</v>
      </c>
      <c r="AQ1261" s="16">
        <v>0.0</v>
      </c>
      <c r="AR1261" s="16">
        <v>0.0</v>
      </c>
      <c r="AS1261" s="16">
        <v>0.0</v>
      </c>
      <c r="AT1261" s="16">
        <v>44878.0</v>
      </c>
      <c r="AU1261" s="16">
        <v>0.0</v>
      </c>
      <c r="AV1261" s="16">
        <v>0.0</v>
      </c>
      <c r="AW1261" s="16">
        <v>0.0</v>
      </c>
      <c r="AX1261" s="16">
        <v>64002.0</v>
      </c>
      <c r="AY1261" s="16">
        <v>0.0</v>
      </c>
      <c r="AZ1261" s="16">
        <v>0.0</v>
      </c>
      <c r="BA1261" s="16">
        <v>0.0</v>
      </c>
      <c r="BB1261" s="16">
        <v>6062.0</v>
      </c>
      <c r="BC1261" s="16">
        <v>0.0</v>
      </c>
      <c r="BD1261" s="16">
        <v>0.0</v>
      </c>
      <c r="BE1261" s="16">
        <v>1.0</v>
      </c>
      <c r="BF1261" s="16">
        <v>1180024.0</v>
      </c>
      <c r="BG1261" s="16">
        <v>0.0</v>
      </c>
      <c r="BH1261" s="16">
        <v>0.0</v>
      </c>
      <c r="BI1261" s="16">
        <v>0.0</v>
      </c>
      <c r="BJ1261" s="16">
        <v>912.0</v>
      </c>
      <c r="BK1261" s="16">
        <v>0.0</v>
      </c>
      <c r="BL1261" s="16">
        <v>0.0</v>
      </c>
      <c r="BM1261" s="16">
        <v>0.0</v>
      </c>
      <c r="BN1261" s="16">
        <v>91084.0</v>
      </c>
      <c r="BO1261" s="16">
        <v>0.0</v>
      </c>
      <c r="BP1261" s="16">
        <v>0.0</v>
      </c>
      <c r="BQ1261" s="16">
        <v>0.0</v>
      </c>
      <c r="BR1261" s="16">
        <v>62510.0</v>
      </c>
      <c r="BS1261" s="16">
        <v>0.0</v>
      </c>
      <c r="BT1261" s="16">
        <v>0.0</v>
      </c>
    </row>
    <row r="1262">
      <c r="A1262" s="14" t="s">
        <v>9310</v>
      </c>
      <c r="B1262" s="16">
        <v>11.0</v>
      </c>
      <c r="C1262" s="16">
        <v>4070036.0</v>
      </c>
      <c r="D1262" s="14" t="s">
        <v>9311</v>
      </c>
      <c r="E1262" s="14" t="s">
        <v>2621</v>
      </c>
      <c r="F1262" s="14" t="s">
        <v>2622</v>
      </c>
      <c r="G1262" s="14" t="s">
        <v>6733</v>
      </c>
      <c r="H1262" s="14" t="s">
        <v>21</v>
      </c>
      <c r="I1262" s="14" t="s">
        <v>2978</v>
      </c>
      <c r="J1262" s="14" t="s">
        <v>4845</v>
      </c>
      <c r="K1262" s="14" t="s">
        <v>9312</v>
      </c>
      <c r="L1262" s="14" t="s">
        <v>9312</v>
      </c>
      <c r="M1262" s="14" t="s">
        <v>9313</v>
      </c>
      <c r="N1262" s="14" t="s">
        <v>4848</v>
      </c>
      <c r="P1262" s="17"/>
      <c r="Q1262" s="17"/>
      <c r="R1262" s="16">
        <v>1.0</v>
      </c>
      <c r="S1262" s="16">
        <v>1614152.0</v>
      </c>
      <c r="T1262" s="18">
        <v>6.2E-7</v>
      </c>
      <c r="U1262" s="16">
        <v>0.0</v>
      </c>
      <c r="V1262" s="16">
        <v>0.0</v>
      </c>
      <c r="W1262" s="14" t="s">
        <v>2978</v>
      </c>
      <c r="X1262" s="17"/>
      <c r="Y1262" s="17"/>
      <c r="Z1262" s="16">
        <v>7.35</v>
      </c>
      <c r="AA1262" s="17"/>
      <c r="AB1262" s="16">
        <v>0.0</v>
      </c>
      <c r="AC1262" s="16">
        <v>0.0</v>
      </c>
      <c r="AD1262" s="16">
        <v>-0.001</v>
      </c>
      <c r="AE1262" s="17"/>
      <c r="AF1262" s="17"/>
      <c r="AG1262" s="16">
        <v>0.0</v>
      </c>
      <c r="AH1262" s="16">
        <v>75062.0</v>
      </c>
      <c r="AI1262" s="16">
        <v>0.0</v>
      </c>
      <c r="AJ1262" s="16">
        <v>0.0</v>
      </c>
      <c r="AK1262" s="16">
        <v>1.0</v>
      </c>
      <c r="AL1262" s="16">
        <v>60018.0</v>
      </c>
      <c r="AM1262" s="16">
        <v>0.0</v>
      </c>
      <c r="AN1262" s="16">
        <v>0.0</v>
      </c>
      <c r="AO1262" s="16">
        <v>0.0</v>
      </c>
      <c r="AP1262" s="16">
        <v>29604.0</v>
      </c>
      <c r="AQ1262" s="16">
        <v>0.0</v>
      </c>
      <c r="AR1262" s="16">
        <v>0.0</v>
      </c>
      <c r="AS1262" s="16">
        <v>0.0</v>
      </c>
      <c r="AT1262" s="16">
        <v>44888.0</v>
      </c>
      <c r="AU1262" s="16">
        <v>0.0</v>
      </c>
      <c r="AV1262" s="16">
        <v>0.0</v>
      </c>
      <c r="AW1262" s="16">
        <v>0.0</v>
      </c>
      <c r="AX1262" s="16">
        <v>64050.0</v>
      </c>
      <c r="AY1262" s="16">
        <v>0.0</v>
      </c>
      <c r="AZ1262" s="16">
        <v>0.0</v>
      </c>
      <c r="BA1262" s="16">
        <v>0.0</v>
      </c>
      <c r="BB1262" s="16">
        <v>6026.0</v>
      </c>
      <c r="BC1262" s="16">
        <v>0.0</v>
      </c>
      <c r="BD1262" s="16">
        <v>0.0</v>
      </c>
      <c r="BE1262" s="16">
        <v>0.0</v>
      </c>
      <c r="BF1262" s="16">
        <v>1180022.0</v>
      </c>
      <c r="BG1262" s="16">
        <v>0.0</v>
      </c>
      <c r="BH1262" s="16">
        <v>0.0</v>
      </c>
      <c r="BI1262" s="16">
        <v>0.0</v>
      </c>
      <c r="BJ1262" s="16">
        <v>912.0</v>
      </c>
      <c r="BK1262" s="16">
        <v>0.0</v>
      </c>
      <c r="BL1262" s="16">
        <v>0.0</v>
      </c>
      <c r="BM1262" s="16">
        <v>0.0</v>
      </c>
      <c r="BN1262" s="16">
        <v>91074.0</v>
      </c>
      <c r="BO1262" s="16">
        <v>0.0</v>
      </c>
      <c r="BP1262" s="16">
        <v>0.0</v>
      </c>
      <c r="BQ1262" s="16">
        <v>0.0</v>
      </c>
      <c r="BR1262" s="16">
        <v>62496.0</v>
      </c>
      <c r="BS1262" s="16">
        <v>0.0</v>
      </c>
      <c r="BT1262" s="16">
        <v>0.0</v>
      </c>
    </row>
    <row r="1263">
      <c r="A1263" s="14" t="s">
        <v>9314</v>
      </c>
      <c r="B1263" s="16">
        <v>11.0</v>
      </c>
      <c r="C1263" s="16">
        <v>4070095.0</v>
      </c>
      <c r="D1263" s="17"/>
      <c r="E1263" s="14" t="s">
        <v>2631</v>
      </c>
      <c r="F1263" s="14" t="s">
        <v>2622</v>
      </c>
      <c r="G1263" s="14" t="s">
        <v>5166</v>
      </c>
      <c r="H1263" s="14" t="s">
        <v>2978</v>
      </c>
      <c r="I1263" s="14" t="s">
        <v>21</v>
      </c>
      <c r="J1263" s="14" t="s">
        <v>4845</v>
      </c>
      <c r="K1263" s="14" t="s">
        <v>9315</v>
      </c>
      <c r="L1263" s="14" t="s">
        <v>9315</v>
      </c>
      <c r="M1263" s="14" t="s">
        <v>9316</v>
      </c>
      <c r="N1263" s="14" t="s">
        <v>409</v>
      </c>
      <c r="P1263" s="17"/>
      <c r="Q1263" s="17"/>
      <c r="R1263" s="16">
        <v>1.0</v>
      </c>
      <c r="S1263" s="16">
        <v>1614152.0</v>
      </c>
      <c r="T1263" s="18">
        <v>6.2E-7</v>
      </c>
      <c r="U1263" s="16">
        <v>0.0</v>
      </c>
      <c r="V1263" s="16">
        <v>0.0</v>
      </c>
      <c r="W1263" s="14" t="s">
        <v>2978</v>
      </c>
      <c r="X1263" s="17"/>
      <c r="Y1263" s="17"/>
      <c r="Z1263" s="16">
        <v>32.0</v>
      </c>
      <c r="AA1263" s="17"/>
      <c r="AB1263" s="16">
        <v>0.01</v>
      </c>
      <c r="AC1263" s="16">
        <v>0.01</v>
      </c>
      <c r="AD1263" s="16">
        <v>7.04</v>
      </c>
      <c r="AE1263" s="16">
        <v>0.0</v>
      </c>
      <c r="AF1263" s="16">
        <v>0.977</v>
      </c>
      <c r="AG1263" s="16">
        <v>0.0</v>
      </c>
      <c r="AH1263" s="16">
        <v>75028.0</v>
      </c>
      <c r="AI1263" s="16">
        <v>0.0</v>
      </c>
      <c r="AJ1263" s="16">
        <v>0.0</v>
      </c>
      <c r="AK1263" s="16">
        <v>0.0</v>
      </c>
      <c r="AL1263" s="16">
        <v>60026.0</v>
      </c>
      <c r="AM1263" s="16">
        <v>0.0</v>
      </c>
      <c r="AN1263" s="16">
        <v>0.0</v>
      </c>
      <c r="AO1263" s="16">
        <v>0.0</v>
      </c>
      <c r="AP1263" s="16">
        <v>29602.0</v>
      </c>
      <c r="AQ1263" s="16">
        <v>0.0</v>
      </c>
      <c r="AR1263" s="16">
        <v>0.0</v>
      </c>
      <c r="AS1263" s="16">
        <v>0.0</v>
      </c>
      <c r="AT1263" s="16">
        <v>44872.0</v>
      </c>
      <c r="AU1263" s="16">
        <v>0.0</v>
      </c>
      <c r="AV1263" s="16">
        <v>0.0</v>
      </c>
      <c r="AW1263" s="16">
        <v>0.0</v>
      </c>
      <c r="AX1263" s="16">
        <v>64034.0</v>
      </c>
      <c r="AY1263" s="16">
        <v>0.0</v>
      </c>
      <c r="AZ1263" s="16">
        <v>0.0</v>
      </c>
      <c r="BA1263" s="16">
        <v>0.0</v>
      </c>
      <c r="BB1263" s="16">
        <v>6060.0</v>
      </c>
      <c r="BC1263" s="16">
        <v>0.0</v>
      </c>
      <c r="BD1263" s="16">
        <v>0.0</v>
      </c>
      <c r="BE1263" s="16">
        <v>1.0</v>
      </c>
      <c r="BF1263" s="16">
        <v>1180026.0</v>
      </c>
      <c r="BG1263" s="16">
        <v>0.0</v>
      </c>
      <c r="BH1263" s="16">
        <v>0.0</v>
      </c>
      <c r="BI1263" s="16">
        <v>0.0</v>
      </c>
      <c r="BJ1263" s="16">
        <v>912.0</v>
      </c>
      <c r="BK1263" s="16">
        <v>0.0</v>
      </c>
      <c r="BL1263" s="16">
        <v>0.0</v>
      </c>
      <c r="BM1263" s="16">
        <v>0.0</v>
      </c>
      <c r="BN1263" s="16">
        <v>91084.0</v>
      </c>
      <c r="BO1263" s="16">
        <v>0.0</v>
      </c>
      <c r="BP1263" s="16">
        <v>0.0</v>
      </c>
      <c r="BQ1263" s="16">
        <v>0.0</v>
      </c>
      <c r="BR1263" s="16">
        <v>62508.0</v>
      </c>
      <c r="BS1263" s="16">
        <v>0.0</v>
      </c>
      <c r="BT1263" s="16">
        <v>0.0</v>
      </c>
    </row>
    <row r="1264">
      <c r="A1264" s="14" t="s">
        <v>9317</v>
      </c>
      <c r="B1264" s="16">
        <v>11.0</v>
      </c>
      <c r="C1264" s="16">
        <v>4083330.0</v>
      </c>
      <c r="D1264" s="14" t="s">
        <v>9318</v>
      </c>
      <c r="E1264" s="14" t="s">
        <v>2622</v>
      </c>
      <c r="F1264" s="14" t="s">
        <v>2621</v>
      </c>
      <c r="G1264" s="14" t="s">
        <v>6733</v>
      </c>
      <c r="H1264" s="14" t="s">
        <v>21</v>
      </c>
      <c r="I1264" s="14" t="s">
        <v>2978</v>
      </c>
      <c r="J1264" s="14" t="s">
        <v>4845</v>
      </c>
      <c r="K1264" s="14" t="s">
        <v>9319</v>
      </c>
      <c r="L1264" s="14" t="s">
        <v>9319</v>
      </c>
      <c r="M1264" s="14" t="s">
        <v>9320</v>
      </c>
      <c r="N1264" s="14" t="s">
        <v>409</v>
      </c>
      <c r="P1264" s="17"/>
      <c r="Q1264" s="17"/>
      <c r="R1264" s="16">
        <v>1.0</v>
      </c>
      <c r="S1264" s="16">
        <v>1614152.0</v>
      </c>
      <c r="T1264" s="18">
        <v>6.2E-7</v>
      </c>
      <c r="U1264" s="16">
        <v>0.0</v>
      </c>
      <c r="V1264" s="16">
        <v>0.0</v>
      </c>
      <c r="W1264" s="14" t="s">
        <v>2978</v>
      </c>
      <c r="X1264" s="17"/>
      <c r="Y1264" s="17"/>
      <c r="Z1264" s="16">
        <v>25.5</v>
      </c>
      <c r="AA1264" s="17"/>
      <c r="AB1264" s="16">
        <v>0.09</v>
      </c>
      <c r="AC1264" s="16">
        <v>0.01</v>
      </c>
      <c r="AD1264" s="16">
        <v>8.87</v>
      </c>
      <c r="AE1264" s="17"/>
      <c r="AF1264" s="17"/>
      <c r="AG1264" s="16">
        <v>0.0</v>
      </c>
      <c r="AH1264" s="16">
        <v>74948.0</v>
      </c>
      <c r="AI1264" s="16">
        <v>0.0</v>
      </c>
      <c r="AJ1264" s="16">
        <v>0.0</v>
      </c>
      <c r="AK1264" s="16">
        <v>0.0</v>
      </c>
      <c r="AL1264" s="16">
        <v>60014.0</v>
      </c>
      <c r="AM1264" s="16">
        <v>0.0</v>
      </c>
      <c r="AN1264" s="16">
        <v>0.0</v>
      </c>
      <c r="AO1264" s="16">
        <v>1.0</v>
      </c>
      <c r="AP1264" s="16">
        <v>29602.0</v>
      </c>
      <c r="AQ1264" s="16">
        <v>0.0</v>
      </c>
      <c r="AR1264" s="16">
        <v>0.0</v>
      </c>
      <c r="AS1264" s="16">
        <v>0.0</v>
      </c>
      <c r="AT1264" s="16">
        <v>44900.0</v>
      </c>
      <c r="AU1264" s="16">
        <v>0.0</v>
      </c>
      <c r="AV1264" s="16">
        <v>0.0</v>
      </c>
      <c r="AW1264" s="16">
        <v>0.0</v>
      </c>
      <c r="AX1264" s="16">
        <v>64050.0</v>
      </c>
      <c r="AY1264" s="16">
        <v>0.0</v>
      </c>
      <c r="AZ1264" s="16">
        <v>0.0</v>
      </c>
      <c r="BA1264" s="16">
        <v>0.0</v>
      </c>
      <c r="BB1264" s="16">
        <v>6084.0</v>
      </c>
      <c r="BC1264" s="16">
        <v>0.0</v>
      </c>
      <c r="BD1264" s="16">
        <v>0.0</v>
      </c>
      <c r="BE1264" s="16">
        <v>0.0</v>
      </c>
      <c r="BF1264" s="16">
        <v>1180064.0</v>
      </c>
      <c r="BG1264" s="16">
        <v>0.0</v>
      </c>
      <c r="BH1264" s="16">
        <v>0.0</v>
      </c>
      <c r="BI1264" s="16">
        <v>0.0</v>
      </c>
      <c r="BJ1264" s="16">
        <v>912.0</v>
      </c>
      <c r="BK1264" s="16">
        <v>0.0</v>
      </c>
      <c r="BL1264" s="16">
        <v>0.0</v>
      </c>
      <c r="BM1264" s="16">
        <v>0.0</v>
      </c>
      <c r="BN1264" s="16">
        <v>91088.0</v>
      </c>
      <c r="BO1264" s="16">
        <v>0.0</v>
      </c>
      <c r="BP1264" s="16">
        <v>0.0</v>
      </c>
      <c r="BQ1264" s="16">
        <v>0.0</v>
      </c>
      <c r="BR1264" s="16">
        <v>62490.0</v>
      </c>
      <c r="BS1264" s="16">
        <v>0.0</v>
      </c>
      <c r="BT1264" s="16">
        <v>0.0</v>
      </c>
    </row>
    <row r="1265">
      <c r="A1265" s="14" t="s">
        <v>9321</v>
      </c>
      <c r="B1265" s="16">
        <v>11.0</v>
      </c>
      <c r="C1265" s="16">
        <v>4091306.0</v>
      </c>
      <c r="D1265" s="17"/>
      <c r="E1265" s="14" t="s">
        <v>2631</v>
      </c>
      <c r="F1265" s="14" t="s">
        <v>2621</v>
      </c>
      <c r="G1265" s="14" t="s">
        <v>5166</v>
      </c>
      <c r="H1265" s="14" t="s">
        <v>2978</v>
      </c>
      <c r="I1265" s="14" t="s">
        <v>21</v>
      </c>
      <c r="J1265" s="14" t="s">
        <v>4845</v>
      </c>
      <c r="K1265" s="14" t="s">
        <v>9322</v>
      </c>
      <c r="L1265" s="14" t="s">
        <v>9322</v>
      </c>
      <c r="M1265" s="14" t="s">
        <v>9323</v>
      </c>
      <c r="N1265" s="14" t="s">
        <v>409</v>
      </c>
      <c r="P1265" s="17"/>
      <c r="Q1265" s="17"/>
      <c r="R1265" s="16">
        <v>1.0</v>
      </c>
      <c r="S1265" s="16">
        <v>1614152.0</v>
      </c>
      <c r="T1265" s="18">
        <v>6.2E-7</v>
      </c>
      <c r="U1265" s="16">
        <v>0.0</v>
      </c>
      <c r="V1265" s="16">
        <v>0.0</v>
      </c>
      <c r="W1265" s="14" t="s">
        <v>2978</v>
      </c>
      <c r="X1265" s="17"/>
      <c r="Y1265" s="17"/>
      <c r="Z1265" s="16">
        <v>14.6</v>
      </c>
      <c r="AA1265" s="16">
        <v>0.026</v>
      </c>
      <c r="AB1265" s="16">
        <v>0.0</v>
      </c>
      <c r="AC1265" s="16">
        <v>-0.01</v>
      </c>
      <c r="AD1265" s="16">
        <v>4.92</v>
      </c>
      <c r="AE1265" s="16">
        <v>0.75</v>
      </c>
      <c r="AF1265" s="16">
        <v>0.003</v>
      </c>
      <c r="AG1265" s="16">
        <v>0.0</v>
      </c>
      <c r="AH1265" s="16">
        <v>75020.0</v>
      </c>
      <c r="AI1265" s="16">
        <v>0.0</v>
      </c>
      <c r="AJ1265" s="16">
        <v>0.0</v>
      </c>
      <c r="AK1265" s="16">
        <v>0.0</v>
      </c>
      <c r="AL1265" s="16">
        <v>60018.0</v>
      </c>
      <c r="AM1265" s="16">
        <v>0.0</v>
      </c>
      <c r="AN1265" s="16">
        <v>0.0</v>
      </c>
      <c r="AO1265" s="16">
        <v>0.0</v>
      </c>
      <c r="AP1265" s="16">
        <v>29608.0</v>
      </c>
      <c r="AQ1265" s="16">
        <v>0.0</v>
      </c>
      <c r="AR1265" s="16">
        <v>0.0</v>
      </c>
      <c r="AS1265" s="16">
        <v>0.0</v>
      </c>
      <c r="AT1265" s="16">
        <v>44882.0</v>
      </c>
      <c r="AU1265" s="16">
        <v>0.0</v>
      </c>
      <c r="AV1265" s="16">
        <v>0.0</v>
      </c>
      <c r="AW1265" s="16">
        <v>0.0</v>
      </c>
      <c r="AX1265" s="16">
        <v>64018.0</v>
      </c>
      <c r="AY1265" s="16">
        <v>0.0</v>
      </c>
      <c r="AZ1265" s="16">
        <v>0.0</v>
      </c>
      <c r="BA1265" s="16">
        <v>0.0</v>
      </c>
      <c r="BB1265" s="16">
        <v>6062.0</v>
      </c>
      <c r="BC1265" s="16">
        <v>0.0</v>
      </c>
      <c r="BD1265" s="16">
        <v>0.0</v>
      </c>
      <c r="BE1265" s="16">
        <v>1.0</v>
      </c>
      <c r="BF1265" s="16">
        <v>1180040.0</v>
      </c>
      <c r="BG1265" s="16">
        <v>0.0</v>
      </c>
      <c r="BH1265" s="16">
        <v>0.0</v>
      </c>
      <c r="BI1265" s="16">
        <v>0.0</v>
      </c>
      <c r="BJ1265" s="16">
        <v>912.0</v>
      </c>
      <c r="BK1265" s="16">
        <v>0.0</v>
      </c>
      <c r="BL1265" s="16">
        <v>0.0</v>
      </c>
      <c r="BM1265" s="16">
        <v>0.0</v>
      </c>
      <c r="BN1265" s="16">
        <v>91080.0</v>
      </c>
      <c r="BO1265" s="16">
        <v>0.0</v>
      </c>
      <c r="BP1265" s="16">
        <v>0.0</v>
      </c>
      <c r="BQ1265" s="16">
        <v>0.0</v>
      </c>
      <c r="BR1265" s="16">
        <v>62512.0</v>
      </c>
      <c r="BS1265" s="16">
        <v>0.0</v>
      </c>
      <c r="BT1265" s="16">
        <v>0.0</v>
      </c>
    </row>
    <row r="1266">
      <c r="A1266" s="14" t="s">
        <v>9324</v>
      </c>
      <c r="B1266" s="16">
        <v>11.0</v>
      </c>
      <c r="C1266" s="16">
        <v>4091507.0</v>
      </c>
      <c r="D1266" s="17"/>
      <c r="E1266" s="14" t="s">
        <v>2631</v>
      </c>
      <c r="F1266" s="14" t="s">
        <v>2630</v>
      </c>
      <c r="G1266" s="14" t="s">
        <v>5166</v>
      </c>
      <c r="H1266" s="14" t="s">
        <v>2978</v>
      </c>
      <c r="I1266" s="14" t="s">
        <v>21</v>
      </c>
      <c r="J1266" s="14" t="s">
        <v>4845</v>
      </c>
      <c r="K1266" s="14" t="s">
        <v>9325</v>
      </c>
      <c r="L1266" s="14" t="s">
        <v>9325</v>
      </c>
      <c r="M1266" s="14" t="s">
        <v>9326</v>
      </c>
      <c r="N1266" s="14" t="s">
        <v>4848</v>
      </c>
      <c r="P1266" s="17"/>
      <c r="Q1266" s="17"/>
      <c r="R1266" s="16">
        <v>1.0</v>
      </c>
      <c r="S1266" s="16">
        <v>1614152.0</v>
      </c>
      <c r="T1266" s="18">
        <v>6.2E-7</v>
      </c>
      <c r="U1266" s="16">
        <v>0.0</v>
      </c>
      <c r="V1266" s="16">
        <v>0.0</v>
      </c>
      <c r="W1266" s="14" t="s">
        <v>2978</v>
      </c>
      <c r="X1266" s="17"/>
      <c r="Y1266" s="17"/>
      <c r="Z1266" s="16">
        <v>8.34</v>
      </c>
      <c r="AA1266" s="16">
        <v>0.117</v>
      </c>
      <c r="AB1266" s="16">
        <v>0.0</v>
      </c>
      <c r="AC1266" s="16">
        <v>0.0</v>
      </c>
      <c r="AD1266" s="16">
        <v>4.13</v>
      </c>
      <c r="AE1266" s="17"/>
      <c r="AF1266" s="17"/>
      <c r="AG1266" s="16">
        <v>0.0</v>
      </c>
      <c r="AH1266" s="16">
        <v>75030.0</v>
      </c>
      <c r="AI1266" s="16">
        <v>0.0</v>
      </c>
      <c r="AJ1266" s="16">
        <v>0.0</v>
      </c>
      <c r="AK1266" s="16">
        <v>0.0</v>
      </c>
      <c r="AL1266" s="16">
        <v>60016.0</v>
      </c>
      <c r="AM1266" s="16">
        <v>0.0</v>
      </c>
      <c r="AN1266" s="16">
        <v>0.0</v>
      </c>
      <c r="AO1266" s="16">
        <v>0.0</v>
      </c>
      <c r="AP1266" s="16">
        <v>29600.0</v>
      </c>
      <c r="AQ1266" s="16">
        <v>0.0</v>
      </c>
      <c r="AR1266" s="16">
        <v>0.0</v>
      </c>
      <c r="AS1266" s="16">
        <v>0.0</v>
      </c>
      <c r="AT1266" s="16">
        <v>44878.0</v>
      </c>
      <c r="AU1266" s="16">
        <v>0.0</v>
      </c>
      <c r="AV1266" s="16">
        <v>0.0</v>
      </c>
      <c r="AW1266" s="16">
        <v>0.0</v>
      </c>
      <c r="AX1266" s="16">
        <v>64040.0</v>
      </c>
      <c r="AY1266" s="16">
        <v>0.0</v>
      </c>
      <c r="AZ1266" s="16">
        <v>0.0</v>
      </c>
      <c r="BA1266" s="16">
        <v>0.0</v>
      </c>
      <c r="BB1266" s="16">
        <v>6062.0</v>
      </c>
      <c r="BC1266" s="16">
        <v>0.0</v>
      </c>
      <c r="BD1266" s="16">
        <v>0.0</v>
      </c>
      <c r="BE1266" s="16">
        <v>1.0</v>
      </c>
      <c r="BF1266" s="16">
        <v>1180024.0</v>
      </c>
      <c r="BG1266" s="16">
        <v>0.0</v>
      </c>
      <c r="BH1266" s="16">
        <v>0.0</v>
      </c>
      <c r="BI1266" s="16">
        <v>0.0</v>
      </c>
      <c r="BJ1266" s="16">
        <v>912.0</v>
      </c>
      <c r="BK1266" s="16">
        <v>0.0</v>
      </c>
      <c r="BL1266" s="16">
        <v>0.0</v>
      </c>
      <c r="BM1266" s="16">
        <v>0.0</v>
      </c>
      <c r="BN1266" s="16">
        <v>91078.0</v>
      </c>
      <c r="BO1266" s="16">
        <v>0.0</v>
      </c>
      <c r="BP1266" s="16">
        <v>0.0</v>
      </c>
      <c r="BQ1266" s="16">
        <v>0.0</v>
      </c>
      <c r="BR1266" s="16">
        <v>62512.0</v>
      </c>
      <c r="BS1266" s="16">
        <v>0.0</v>
      </c>
      <c r="BT1266" s="16">
        <v>0.0</v>
      </c>
    </row>
    <row r="1267">
      <c r="A1267" s="14" t="s">
        <v>9327</v>
      </c>
      <c r="B1267" s="16">
        <v>11.0</v>
      </c>
      <c r="C1267" s="16">
        <v>4070176.0</v>
      </c>
      <c r="D1267" s="14" t="s">
        <v>9328</v>
      </c>
      <c r="E1267" s="14" t="s">
        <v>2630</v>
      </c>
      <c r="F1267" s="14" t="s">
        <v>2631</v>
      </c>
      <c r="G1267" s="14" t="s">
        <v>5166</v>
      </c>
      <c r="H1267" s="14" t="s">
        <v>2978</v>
      </c>
      <c r="I1267" s="14" t="s">
        <v>21</v>
      </c>
      <c r="J1267" s="14" t="s">
        <v>4845</v>
      </c>
      <c r="K1267" s="14" t="s">
        <v>9329</v>
      </c>
      <c r="L1267" s="14" t="s">
        <v>9329</v>
      </c>
      <c r="M1267" s="14" t="s">
        <v>9330</v>
      </c>
      <c r="N1267" s="14" t="s">
        <v>409</v>
      </c>
      <c r="O1267" s="14" t="s">
        <v>410</v>
      </c>
      <c r="P1267" s="16">
        <v>2109691.0</v>
      </c>
      <c r="Q1267" s="17"/>
      <c r="R1267" s="16">
        <v>1.0</v>
      </c>
      <c r="S1267" s="16">
        <v>1614154.0</v>
      </c>
      <c r="T1267" s="18">
        <v>6.2E-7</v>
      </c>
      <c r="U1267" s="16">
        <v>0.0</v>
      </c>
      <c r="V1267" s="16">
        <v>0.0</v>
      </c>
      <c r="W1267" s="14" t="s">
        <v>2978</v>
      </c>
      <c r="X1267" s="17"/>
      <c r="Y1267" s="17"/>
      <c r="Z1267" s="16">
        <v>30.0</v>
      </c>
      <c r="AA1267" s="17"/>
      <c r="AB1267" s="16">
        <v>0.0</v>
      </c>
      <c r="AC1267" s="16">
        <v>0.0</v>
      </c>
      <c r="AD1267" s="16">
        <v>6.33</v>
      </c>
      <c r="AE1267" s="16">
        <v>0.0</v>
      </c>
      <c r="AF1267" s="16">
        <v>0.987</v>
      </c>
      <c r="AG1267" s="16">
        <v>0.0</v>
      </c>
      <c r="AH1267" s="16">
        <v>75052.0</v>
      </c>
      <c r="AI1267" s="16">
        <v>0.0</v>
      </c>
      <c r="AJ1267" s="16">
        <v>0.0</v>
      </c>
      <c r="AK1267" s="16">
        <v>1.0</v>
      </c>
      <c r="AL1267" s="16">
        <v>60016.0</v>
      </c>
      <c r="AM1267" s="16">
        <v>0.0</v>
      </c>
      <c r="AN1267" s="16">
        <v>0.0</v>
      </c>
      <c r="AO1267" s="16">
        <v>0.0</v>
      </c>
      <c r="AP1267" s="16">
        <v>29604.0</v>
      </c>
      <c r="AQ1267" s="16">
        <v>0.0</v>
      </c>
      <c r="AR1267" s="16">
        <v>0.0</v>
      </c>
      <c r="AS1267" s="16">
        <v>0.0</v>
      </c>
      <c r="AT1267" s="16">
        <v>44880.0</v>
      </c>
      <c r="AU1267" s="16">
        <v>0.0</v>
      </c>
      <c r="AV1267" s="16">
        <v>0.0</v>
      </c>
      <c r="AW1267" s="16">
        <v>0.0</v>
      </c>
      <c r="AX1267" s="16">
        <v>64042.0</v>
      </c>
      <c r="AY1267" s="16">
        <v>0.0</v>
      </c>
      <c r="AZ1267" s="16">
        <v>0.0</v>
      </c>
      <c r="BA1267" s="16">
        <v>0.0</v>
      </c>
      <c r="BB1267" s="16">
        <v>6022.0</v>
      </c>
      <c r="BC1267" s="16">
        <v>0.0</v>
      </c>
      <c r="BD1267" s="16">
        <v>0.0</v>
      </c>
      <c r="BE1267" s="16">
        <v>0.0</v>
      </c>
      <c r="BF1267" s="16">
        <v>1180032.0</v>
      </c>
      <c r="BG1267" s="16">
        <v>0.0</v>
      </c>
      <c r="BH1267" s="16">
        <v>0.0</v>
      </c>
      <c r="BI1267" s="16">
        <v>0.0</v>
      </c>
      <c r="BJ1267" s="16">
        <v>912.0</v>
      </c>
      <c r="BK1267" s="16">
        <v>0.0</v>
      </c>
      <c r="BL1267" s="16">
        <v>0.0</v>
      </c>
      <c r="BM1267" s="16">
        <v>0.0</v>
      </c>
      <c r="BN1267" s="16">
        <v>91088.0</v>
      </c>
      <c r="BO1267" s="16">
        <v>0.0</v>
      </c>
      <c r="BP1267" s="16">
        <v>0.0</v>
      </c>
      <c r="BQ1267" s="16">
        <v>0.0</v>
      </c>
      <c r="BR1267" s="16">
        <v>62506.0</v>
      </c>
      <c r="BS1267" s="16">
        <v>0.0</v>
      </c>
      <c r="BT1267" s="16">
        <v>0.0</v>
      </c>
    </row>
    <row r="1268">
      <c r="A1268" s="14" t="s">
        <v>9331</v>
      </c>
      <c r="B1268" s="16">
        <v>11.0</v>
      </c>
      <c r="C1268" s="16">
        <v>4091453.0</v>
      </c>
      <c r="D1268" s="17"/>
      <c r="E1268" s="14" t="s">
        <v>9332</v>
      </c>
      <c r="F1268" s="14" t="s">
        <v>2630</v>
      </c>
      <c r="G1268" s="14" t="s">
        <v>5166</v>
      </c>
      <c r="H1268" s="14" t="s">
        <v>2978</v>
      </c>
      <c r="I1268" s="14" t="s">
        <v>21</v>
      </c>
      <c r="J1268" s="14" t="s">
        <v>4845</v>
      </c>
      <c r="K1268" s="14" t="s">
        <v>9333</v>
      </c>
      <c r="L1268" s="14" t="s">
        <v>9333</v>
      </c>
      <c r="M1268" s="14" t="s">
        <v>9334</v>
      </c>
      <c r="N1268" s="14" t="s">
        <v>5335</v>
      </c>
      <c r="P1268" s="17"/>
      <c r="Q1268" s="17"/>
      <c r="R1268" s="16">
        <v>1.0</v>
      </c>
      <c r="S1268" s="16">
        <v>1614154.0</v>
      </c>
      <c r="T1268" s="18">
        <v>6.2E-7</v>
      </c>
      <c r="U1268" s="16">
        <v>0.0</v>
      </c>
      <c r="V1268" s="16">
        <v>0.0</v>
      </c>
      <c r="W1268" s="14" t="s">
        <v>2978</v>
      </c>
      <c r="X1268" s="17"/>
      <c r="Y1268" s="17"/>
      <c r="Z1268" s="16">
        <v>25.1</v>
      </c>
      <c r="AA1268" s="17"/>
      <c r="AB1268" s="16">
        <v>0.0</v>
      </c>
      <c r="AC1268" s="16">
        <v>0.04</v>
      </c>
      <c r="AD1268" s="16">
        <v>3.0</v>
      </c>
      <c r="AE1268" s="17"/>
      <c r="AF1268" s="17"/>
      <c r="AG1268" s="16">
        <v>0.0</v>
      </c>
      <c r="AH1268" s="16">
        <v>75028.0</v>
      </c>
      <c r="AI1268" s="16">
        <v>0.0</v>
      </c>
      <c r="AJ1268" s="16">
        <v>0.0</v>
      </c>
      <c r="AK1268" s="16">
        <v>0.0</v>
      </c>
      <c r="AL1268" s="16">
        <v>60020.0</v>
      </c>
      <c r="AM1268" s="16">
        <v>0.0</v>
      </c>
      <c r="AN1268" s="16">
        <v>0.0</v>
      </c>
      <c r="AO1268" s="16">
        <v>0.0</v>
      </c>
      <c r="AP1268" s="16">
        <v>29608.0</v>
      </c>
      <c r="AQ1268" s="16">
        <v>0.0</v>
      </c>
      <c r="AR1268" s="16">
        <v>0.0</v>
      </c>
      <c r="AS1268" s="16">
        <v>0.0</v>
      </c>
      <c r="AT1268" s="16">
        <v>44872.0</v>
      </c>
      <c r="AU1268" s="16">
        <v>0.0</v>
      </c>
      <c r="AV1268" s="16">
        <v>0.0</v>
      </c>
      <c r="AW1268" s="16">
        <v>0.0</v>
      </c>
      <c r="AX1268" s="16">
        <v>64038.0</v>
      </c>
      <c r="AY1268" s="16">
        <v>0.0</v>
      </c>
      <c r="AZ1268" s="16">
        <v>0.0</v>
      </c>
      <c r="BA1268" s="16">
        <v>0.0</v>
      </c>
      <c r="BB1268" s="16">
        <v>6062.0</v>
      </c>
      <c r="BC1268" s="16">
        <v>0.0</v>
      </c>
      <c r="BD1268" s="16">
        <v>0.0</v>
      </c>
      <c r="BE1268" s="16">
        <v>1.0</v>
      </c>
      <c r="BF1268" s="16">
        <v>1180020.0</v>
      </c>
      <c r="BG1268" s="16">
        <v>0.0</v>
      </c>
      <c r="BH1268" s="16">
        <v>0.0</v>
      </c>
      <c r="BI1268" s="16">
        <v>0.0</v>
      </c>
      <c r="BJ1268" s="16">
        <v>912.0</v>
      </c>
      <c r="BK1268" s="16">
        <v>0.0</v>
      </c>
      <c r="BL1268" s="16">
        <v>0.0</v>
      </c>
      <c r="BM1268" s="16">
        <v>0.0</v>
      </c>
      <c r="BN1268" s="16">
        <v>91084.0</v>
      </c>
      <c r="BO1268" s="16">
        <v>0.0</v>
      </c>
      <c r="BP1268" s="16">
        <v>0.0</v>
      </c>
      <c r="BQ1268" s="16">
        <v>0.0</v>
      </c>
      <c r="BR1268" s="16">
        <v>62510.0</v>
      </c>
      <c r="BS1268" s="16">
        <v>0.0</v>
      </c>
      <c r="BT1268" s="16">
        <v>0.0</v>
      </c>
    </row>
    <row r="1269">
      <c r="A1269" s="14" t="s">
        <v>9335</v>
      </c>
      <c r="B1269" s="16">
        <v>11.0</v>
      </c>
      <c r="C1269" s="16">
        <v>4091498.0</v>
      </c>
      <c r="D1269" s="14" t="s">
        <v>9336</v>
      </c>
      <c r="E1269" s="14" t="s">
        <v>2631</v>
      </c>
      <c r="F1269" s="14" t="s">
        <v>2630</v>
      </c>
      <c r="G1269" s="14" t="s">
        <v>5166</v>
      </c>
      <c r="H1269" s="14" t="s">
        <v>2978</v>
      </c>
      <c r="I1269" s="14" t="s">
        <v>21</v>
      </c>
      <c r="J1269" s="14" t="s">
        <v>4845</v>
      </c>
      <c r="K1269" s="14" t="s">
        <v>6934</v>
      </c>
      <c r="L1269" s="14" t="s">
        <v>6934</v>
      </c>
      <c r="M1269" s="14" t="s">
        <v>6439</v>
      </c>
      <c r="N1269" s="14" t="s">
        <v>4848</v>
      </c>
      <c r="P1269" s="17"/>
      <c r="Q1269" s="17"/>
      <c r="R1269" s="16">
        <v>1.0</v>
      </c>
      <c r="S1269" s="16">
        <v>1614154.0</v>
      </c>
      <c r="T1269" s="18">
        <v>6.2E-7</v>
      </c>
      <c r="U1269" s="16">
        <v>0.0</v>
      </c>
      <c r="V1269" s="16">
        <v>0.0</v>
      </c>
      <c r="W1269" s="14" t="s">
        <v>2978</v>
      </c>
      <c r="X1269" s="17"/>
      <c r="Y1269" s="17"/>
      <c r="Z1269" s="16">
        <v>8.4</v>
      </c>
      <c r="AA1269" s="17"/>
      <c r="AB1269" s="16">
        <v>0.0</v>
      </c>
      <c r="AC1269" s="16">
        <v>0.01</v>
      </c>
      <c r="AD1269" s="16">
        <v>5.88</v>
      </c>
      <c r="AE1269" s="17"/>
      <c r="AF1269" s="17"/>
      <c r="AG1269" s="16">
        <v>0.0</v>
      </c>
      <c r="AH1269" s="16">
        <v>75030.0</v>
      </c>
      <c r="AI1269" s="16">
        <v>0.0</v>
      </c>
      <c r="AJ1269" s="16">
        <v>0.0</v>
      </c>
      <c r="AK1269" s="16">
        <v>0.0</v>
      </c>
      <c r="AL1269" s="16">
        <v>60024.0</v>
      </c>
      <c r="AM1269" s="16">
        <v>0.0</v>
      </c>
      <c r="AN1269" s="16">
        <v>0.0</v>
      </c>
      <c r="AO1269" s="16">
        <v>0.0</v>
      </c>
      <c r="AP1269" s="16">
        <v>29608.0</v>
      </c>
      <c r="AQ1269" s="16">
        <v>0.0</v>
      </c>
      <c r="AR1269" s="16">
        <v>0.0</v>
      </c>
      <c r="AS1269" s="16">
        <v>0.0</v>
      </c>
      <c r="AT1269" s="16">
        <v>44860.0</v>
      </c>
      <c r="AU1269" s="16">
        <v>0.0</v>
      </c>
      <c r="AV1269" s="16">
        <v>0.0</v>
      </c>
      <c r="AW1269" s="16">
        <v>0.0</v>
      </c>
      <c r="AX1269" s="16">
        <v>64036.0</v>
      </c>
      <c r="AY1269" s="16">
        <v>0.0</v>
      </c>
      <c r="AZ1269" s="16">
        <v>0.0</v>
      </c>
      <c r="BA1269" s="16">
        <v>0.0</v>
      </c>
      <c r="BB1269" s="16">
        <v>6062.0</v>
      </c>
      <c r="BC1269" s="16">
        <v>0.0</v>
      </c>
      <c r="BD1269" s="16">
        <v>0.0</v>
      </c>
      <c r="BE1269" s="16">
        <v>1.0</v>
      </c>
      <c r="BF1269" s="16">
        <v>1180034.0</v>
      </c>
      <c r="BG1269" s="16">
        <v>0.0</v>
      </c>
      <c r="BH1269" s="16">
        <v>0.0</v>
      </c>
      <c r="BI1269" s="16">
        <v>0.0</v>
      </c>
      <c r="BJ1269" s="16">
        <v>910.0</v>
      </c>
      <c r="BK1269" s="16">
        <v>0.0</v>
      </c>
      <c r="BL1269" s="16">
        <v>0.0</v>
      </c>
      <c r="BM1269" s="16">
        <v>0.0</v>
      </c>
      <c r="BN1269" s="16">
        <v>91082.0</v>
      </c>
      <c r="BO1269" s="16">
        <v>0.0</v>
      </c>
      <c r="BP1269" s="16">
        <v>0.0</v>
      </c>
      <c r="BQ1269" s="16">
        <v>0.0</v>
      </c>
      <c r="BR1269" s="16">
        <v>62508.0</v>
      </c>
      <c r="BS1269" s="16">
        <v>0.0</v>
      </c>
      <c r="BT1269" s="16">
        <v>0.0</v>
      </c>
    </row>
    <row r="1270">
      <c r="A1270" s="14" t="s">
        <v>9337</v>
      </c>
      <c r="B1270" s="16">
        <v>11.0</v>
      </c>
      <c r="C1270" s="16">
        <v>3856309.0</v>
      </c>
      <c r="D1270" s="17"/>
      <c r="E1270" s="14" t="s">
        <v>2631</v>
      </c>
      <c r="F1270" s="14" t="s">
        <v>2630</v>
      </c>
      <c r="G1270" s="14" t="s">
        <v>5166</v>
      </c>
      <c r="H1270" s="14" t="s">
        <v>2978</v>
      </c>
      <c r="I1270" s="14" t="s">
        <v>21</v>
      </c>
      <c r="J1270" s="14" t="s">
        <v>4845</v>
      </c>
      <c r="K1270" s="14" t="s">
        <v>9338</v>
      </c>
      <c r="L1270" s="14" t="s">
        <v>9338</v>
      </c>
      <c r="M1270" s="14" t="s">
        <v>9339</v>
      </c>
      <c r="N1270" s="14" t="s">
        <v>5348</v>
      </c>
      <c r="O1270" s="17"/>
      <c r="P1270" s="17"/>
      <c r="Q1270" s="17"/>
      <c r="R1270" s="16">
        <v>1.0</v>
      </c>
      <c r="S1270" s="16">
        <v>1614156.0</v>
      </c>
      <c r="T1270" s="18">
        <v>6.2E-7</v>
      </c>
      <c r="U1270" s="16">
        <v>0.0</v>
      </c>
      <c r="V1270" s="16">
        <v>0.0</v>
      </c>
      <c r="W1270" s="14" t="s">
        <v>2978</v>
      </c>
      <c r="X1270" s="17"/>
      <c r="Y1270" s="17"/>
      <c r="Z1270" s="16">
        <v>37.0</v>
      </c>
      <c r="AA1270" s="17"/>
      <c r="AB1270" s="16">
        <v>0.01</v>
      </c>
      <c r="AC1270" s="16">
        <v>0.03</v>
      </c>
      <c r="AD1270" s="16">
        <v>7.01</v>
      </c>
      <c r="AE1270" s="17"/>
      <c r="AF1270" s="17"/>
      <c r="AG1270" s="16">
        <v>0.0</v>
      </c>
      <c r="AH1270" s="16">
        <v>75056.0</v>
      </c>
      <c r="AI1270" s="16">
        <v>0.0</v>
      </c>
      <c r="AJ1270" s="16">
        <v>0.0</v>
      </c>
      <c r="AK1270" s="16">
        <v>0.0</v>
      </c>
      <c r="AL1270" s="16">
        <v>60028.0</v>
      </c>
      <c r="AM1270" s="16">
        <v>0.0</v>
      </c>
      <c r="AN1270" s="16">
        <v>0.0</v>
      </c>
      <c r="AO1270" s="16">
        <v>0.0</v>
      </c>
      <c r="AP1270" s="16">
        <v>29604.0</v>
      </c>
      <c r="AQ1270" s="16">
        <v>0.0</v>
      </c>
      <c r="AR1270" s="16">
        <v>0.0</v>
      </c>
      <c r="AS1270" s="16">
        <v>0.0</v>
      </c>
      <c r="AT1270" s="16">
        <v>44882.0</v>
      </c>
      <c r="AU1270" s="16">
        <v>0.0</v>
      </c>
      <c r="AV1270" s="16">
        <v>0.0</v>
      </c>
      <c r="AW1270" s="16">
        <v>0.0</v>
      </c>
      <c r="AX1270" s="16">
        <v>63986.0</v>
      </c>
      <c r="AY1270" s="16">
        <v>0.0</v>
      </c>
      <c r="AZ1270" s="16">
        <v>0.0</v>
      </c>
      <c r="BA1270" s="16">
        <v>0.0</v>
      </c>
      <c r="BB1270" s="16">
        <v>6062.0</v>
      </c>
      <c r="BC1270" s="16">
        <v>0.0</v>
      </c>
      <c r="BD1270" s="16">
        <v>0.0</v>
      </c>
      <c r="BE1270" s="16">
        <v>1.0</v>
      </c>
      <c r="BF1270" s="16">
        <v>1180028.0</v>
      </c>
      <c r="BG1270" s="16">
        <v>0.0</v>
      </c>
      <c r="BH1270" s="16">
        <v>0.0</v>
      </c>
      <c r="BI1270" s="16">
        <v>0.0</v>
      </c>
      <c r="BJ1270" s="16">
        <v>912.0</v>
      </c>
      <c r="BK1270" s="16">
        <v>0.0</v>
      </c>
      <c r="BL1270" s="16">
        <v>0.0</v>
      </c>
      <c r="BM1270" s="16">
        <v>0.0</v>
      </c>
      <c r="BN1270" s="16">
        <v>91088.0</v>
      </c>
      <c r="BO1270" s="16">
        <v>0.0</v>
      </c>
      <c r="BP1270" s="16">
        <v>0.0</v>
      </c>
      <c r="BQ1270" s="16">
        <v>0.0</v>
      </c>
      <c r="BR1270" s="16">
        <v>62510.0</v>
      </c>
      <c r="BS1270" s="16">
        <v>0.0</v>
      </c>
      <c r="BT1270" s="16">
        <v>0.0</v>
      </c>
    </row>
    <row r="1271">
      <c r="A1271" s="14" t="s">
        <v>9340</v>
      </c>
      <c r="B1271" s="16">
        <v>11.0</v>
      </c>
      <c r="C1271" s="16">
        <v>3856362.0</v>
      </c>
      <c r="D1271" s="14" t="s">
        <v>5910</v>
      </c>
      <c r="E1271" s="14" t="s">
        <v>2622</v>
      </c>
      <c r="F1271" s="14" t="s">
        <v>2630</v>
      </c>
      <c r="G1271" s="14" t="s">
        <v>5166</v>
      </c>
      <c r="H1271" s="14" t="s">
        <v>2978</v>
      </c>
      <c r="I1271" s="14" t="s">
        <v>21</v>
      </c>
      <c r="J1271" s="14" t="s">
        <v>4845</v>
      </c>
      <c r="K1271" s="14" t="s">
        <v>9341</v>
      </c>
      <c r="L1271" s="14" t="s">
        <v>9341</v>
      </c>
      <c r="M1271" s="14" t="s">
        <v>9342</v>
      </c>
      <c r="N1271" s="14" t="s">
        <v>409</v>
      </c>
      <c r="P1271" s="17"/>
      <c r="Q1271" s="17"/>
      <c r="R1271" s="16">
        <v>1.0</v>
      </c>
      <c r="S1271" s="16">
        <v>1614156.0</v>
      </c>
      <c r="T1271" s="18">
        <v>6.2E-7</v>
      </c>
      <c r="U1271" s="16">
        <v>0.0</v>
      </c>
      <c r="V1271" s="16">
        <v>0.0</v>
      </c>
      <c r="W1271" s="14" t="s">
        <v>2978</v>
      </c>
      <c r="X1271" s="17"/>
      <c r="Y1271" s="17"/>
      <c r="Z1271" s="16">
        <v>15.3</v>
      </c>
      <c r="AA1271" s="17"/>
      <c r="AB1271" s="16">
        <v>0.0</v>
      </c>
      <c r="AC1271" s="16">
        <v>-0.02</v>
      </c>
      <c r="AD1271" s="16">
        <v>1.52</v>
      </c>
      <c r="AE1271" s="16">
        <v>0.53</v>
      </c>
      <c r="AF1271" s="16">
        <v>0.106</v>
      </c>
      <c r="AG1271" s="16">
        <v>0.0</v>
      </c>
      <c r="AH1271" s="16">
        <v>75054.0</v>
      </c>
      <c r="AI1271" s="16">
        <v>0.0</v>
      </c>
      <c r="AJ1271" s="16">
        <v>0.0</v>
      </c>
      <c r="AK1271" s="16">
        <v>0.0</v>
      </c>
      <c r="AL1271" s="16">
        <v>60028.0</v>
      </c>
      <c r="AM1271" s="16">
        <v>0.0</v>
      </c>
      <c r="AN1271" s="16">
        <v>0.0</v>
      </c>
      <c r="AO1271" s="16">
        <v>0.0</v>
      </c>
      <c r="AP1271" s="16">
        <v>29608.0</v>
      </c>
      <c r="AQ1271" s="16">
        <v>0.0</v>
      </c>
      <c r="AR1271" s="16">
        <v>0.0</v>
      </c>
      <c r="AS1271" s="16">
        <v>1.0</v>
      </c>
      <c r="AT1271" s="16">
        <v>44888.0</v>
      </c>
      <c r="AU1271" s="16">
        <v>0.0</v>
      </c>
      <c r="AV1271" s="16">
        <v>0.0</v>
      </c>
      <c r="AW1271" s="16">
        <v>0.0</v>
      </c>
      <c r="AX1271" s="16">
        <v>63982.0</v>
      </c>
      <c r="AY1271" s="16">
        <v>0.0</v>
      </c>
      <c r="AZ1271" s="16">
        <v>0.0</v>
      </c>
      <c r="BA1271" s="16">
        <v>0.0</v>
      </c>
      <c r="BB1271" s="16">
        <v>6060.0</v>
      </c>
      <c r="BC1271" s="16">
        <v>0.0</v>
      </c>
      <c r="BD1271" s="16">
        <v>0.0</v>
      </c>
      <c r="BE1271" s="16">
        <v>0.0</v>
      </c>
      <c r="BF1271" s="16">
        <v>1180026.0</v>
      </c>
      <c r="BG1271" s="16">
        <v>0.0</v>
      </c>
      <c r="BH1271" s="16">
        <v>0.0</v>
      </c>
      <c r="BI1271" s="16">
        <v>0.0</v>
      </c>
      <c r="BJ1271" s="16">
        <v>912.0</v>
      </c>
      <c r="BK1271" s="16">
        <v>0.0</v>
      </c>
      <c r="BL1271" s="16">
        <v>0.0</v>
      </c>
      <c r="BM1271" s="16">
        <v>0.0</v>
      </c>
      <c r="BN1271" s="16">
        <v>91088.0</v>
      </c>
      <c r="BO1271" s="16">
        <v>0.0</v>
      </c>
      <c r="BP1271" s="16">
        <v>0.0</v>
      </c>
      <c r="BQ1271" s="16">
        <v>0.0</v>
      </c>
      <c r="BR1271" s="16">
        <v>62510.0</v>
      </c>
      <c r="BS1271" s="16">
        <v>0.0</v>
      </c>
      <c r="BT1271" s="16">
        <v>0.0</v>
      </c>
    </row>
    <row r="1272">
      <c r="A1272" s="14" t="s">
        <v>9343</v>
      </c>
      <c r="B1272" s="16">
        <v>11.0</v>
      </c>
      <c r="C1272" s="16">
        <v>4070039.0</v>
      </c>
      <c r="D1272" s="17"/>
      <c r="E1272" s="14" t="s">
        <v>2621</v>
      </c>
      <c r="F1272" s="14" t="s">
        <v>2631</v>
      </c>
      <c r="G1272" s="14" t="s">
        <v>5166</v>
      </c>
      <c r="H1272" s="14" t="s">
        <v>2978</v>
      </c>
      <c r="I1272" s="14" t="s">
        <v>21</v>
      </c>
      <c r="J1272" s="14" t="s">
        <v>4845</v>
      </c>
      <c r="K1272" s="14" t="s">
        <v>9344</v>
      </c>
      <c r="L1272" s="14" t="s">
        <v>9344</v>
      </c>
      <c r="M1272" s="14" t="s">
        <v>9345</v>
      </c>
      <c r="N1272" s="14" t="s">
        <v>409</v>
      </c>
      <c r="P1272" s="17"/>
      <c r="Q1272" s="17"/>
      <c r="R1272" s="16">
        <v>1.0</v>
      </c>
      <c r="S1272" s="16">
        <v>1614156.0</v>
      </c>
      <c r="T1272" s="18">
        <v>6.2E-7</v>
      </c>
      <c r="U1272" s="16">
        <v>0.0</v>
      </c>
      <c r="V1272" s="16">
        <v>0.0</v>
      </c>
      <c r="W1272" s="14" t="s">
        <v>2978</v>
      </c>
      <c r="X1272" s="17"/>
      <c r="Y1272" s="17"/>
      <c r="Z1272" s="16">
        <v>22.5</v>
      </c>
      <c r="AA1272" s="17"/>
      <c r="AB1272" s="16">
        <v>0.0</v>
      </c>
      <c r="AC1272" s="16">
        <v>0.0</v>
      </c>
      <c r="AD1272" s="16">
        <v>0.775</v>
      </c>
      <c r="AE1272" s="16">
        <v>0.0</v>
      </c>
      <c r="AF1272" s="16">
        <v>0.658</v>
      </c>
      <c r="AG1272" s="16">
        <v>0.0</v>
      </c>
      <c r="AH1272" s="16">
        <v>75044.0</v>
      </c>
      <c r="AI1272" s="16">
        <v>0.0</v>
      </c>
      <c r="AJ1272" s="16">
        <v>0.0</v>
      </c>
      <c r="AK1272" s="16">
        <v>0.0</v>
      </c>
      <c r="AL1272" s="16">
        <v>60028.0</v>
      </c>
      <c r="AM1272" s="16">
        <v>0.0</v>
      </c>
      <c r="AN1272" s="16">
        <v>0.0</v>
      </c>
      <c r="AO1272" s="16">
        <v>0.0</v>
      </c>
      <c r="AP1272" s="16">
        <v>29606.0</v>
      </c>
      <c r="AQ1272" s="16">
        <v>0.0</v>
      </c>
      <c r="AR1272" s="16">
        <v>0.0</v>
      </c>
      <c r="AS1272" s="16">
        <v>0.0</v>
      </c>
      <c r="AT1272" s="16">
        <v>44878.0</v>
      </c>
      <c r="AU1272" s="16">
        <v>0.0</v>
      </c>
      <c r="AV1272" s="16">
        <v>0.0</v>
      </c>
      <c r="AW1272" s="16">
        <v>0.0</v>
      </c>
      <c r="AX1272" s="16">
        <v>64048.0</v>
      </c>
      <c r="AY1272" s="16">
        <v>0.0</v>
      </c>
      <c r="AZ1272" s="16">
        <v>0.0</v>
      </c>
      <c r="BA1272" s="16">
        <v>0.0</v>
      </c>
      <c r="BB1272" s="16">
        <v>6030.0</v>
      </c>
      <c r="BC1272" s="16">
        <v>0.0</v>
      </c>
      <c r="BD1272" s="16">
        <v>0.0</v>
      </c>
      <c r="BE1272" s="16">
        <v>0.0</v>
      </c>
      <c r="BF1272" s="16">
        <v>1180022.0</v>
      </c>
      <c r="BG1272" s="16">
        <v>0.0</v>
      </c>
      <c r="BH1272" s="16">
        <v>0.0</v>
      </c>
      <c r="BI1272" s="16">
        <v>0.0</v>
      </c>
      <c r="BJ1272" s="16">
        <v>912.0</v>
      </c>
      <c r="BK1272" s="16">
        <v>0.0</v>
      </c>
      <c r="BL1272" s="16">
        <v>0.0</v>
      </c>
      <c r="BM1272" s="16">
        <v>0.0</v>
      </c>
      <c r="BN1272" s="16">
        <v>91080.0</v>
      </c>
      <c r="BO1272" s="16">
        <v>0.0</v>
      </c>
      <c r="BP1272" s="16">
        <v>0.0</v>
      </c>
      <c r="BQ1272" s="16">
        <v>1.0</v>
      </c>
      <c r="BR1272" s="16">
        <v>62508.0</v>
      </c>
      <c r="BS1272" s="16">
        <v>0.0</v>
      </c>
      <c r="BT1272" s="16">
        <v>0.0</v>
      </c>
    </row>
    <row r="1273">
      <c r="A1273" s="14" t="s">
        <v>9346</v>
      </c>
      <c r="B1273" s="16">
        <v>11.0</v>
      </c>
      <c r="C1273" s="16">
        <v>4074564.0</v>
      </c>
      <c r="D1273" s="14" t="s">
        <v>8825</v>
      </c>
      <c r="E1273" s="14" t="s">
        <v>2630</v>
      </c>
      <c r="F1273" s="14" t="s">
        <v>2631</v>
      </c>
      <c r="G1273" s="14" t="s">
        <v>5166</v>
      </c>
      <c r="H1273" s="14" t="s">
        <v>2978</v>
      </c>
      <c r="I1273" s="14" t="s">
        <v>21</v>
      </c>
      <c r="J1273" s="14" t="s">
        <v>4845</v>
      </c>
      <c r="K1273" s="14" t="s">
        <v>9347</v>
      </c>
      <c r="L1273" s="14" t="s">
        <v>9347</v>
      </c>
      <c r="M1273" s="14" t="s">
        <v>9348</v>
      </c>
      <c r="N1273" s="14" t="s">
        <v>409</v>
      </c>
      <c r="P1273" s="17"/>
      <c r="Q1273" s="17"/>
      <c r="R1273" s="16">
        <v>1.0</v>
      </c>
      <c r="S1273" s="16">
        <v>1614156.0</v>
      </c>
      <c r="T1273" s="18">
        <v>6.2E-7</v>
      </c>
      <c r="U1273" s="16">
        <v>0.0</v>
      </c>
      <c r="V1273" s="16">
        <v>0.0</v>
      </c>
      <c r="W1273" s="14" t="s">
        <v>2978</v>
      </c>
      <c r="X1273" s="17"/>
      <c r="Y1273" s="17"/>
      <c r="Z1273" s="16">
        <v>24.4</v>
      </c>
      <c r="AA1273" s="16">
        <v>0.102</v>
      </c>
      <c r="AB1273" s="16">
        <v>0.0</v>
      </c>
      <c r="AC1273" s="16">
        <v>0.0</v>
      </c>
      <c r="AD1273" s="16">
        <v>6.31</v>
      </c>
      <c r="AE1273" s="16">
        <v>0.32</v>
      </c>
      <c r="AF1273" s="16">
        <v>0.12</v>
      </c>
      <c r="AG1273" s="16">
        <v>0.0</v>
      </c>
      <c r="AH1273" s="16">
        <v>75042.0</v>
      </c>
      <c r="AI1273" s="16">
        <v>0.0</v>
      </c>
      <c r="AJ1273" s="16">
        <v>0.0</v>
      </c>
      <c r="AK1273" s="16">
        <v>0.0</v>
      </c>
      <c r="AL1273" s="16">
        <v>60022.0</v>
      </c>
      <c r="AM1273" s="16">
        <v>0.0</v>
      </c>
      <c r="AN1273" s="16">
        <v>0.0</v>
      </c>
      <c r="AO1273" s="16">
        <v>0.0</v>
      </c>
      <c r="AP1273" s="16">
        <v>29606.0</v>
      </c>
      <c r="AQ1273" s="16">
        <v>0.0</v>
      </c>
      <c r="AR1273" s="16">
        <v>0.0</v>
      </c>
      <c r="AS1273" s="16">
        <v>0.0</v>
      </c>
      <c r="AT1273" s="16">
        <v>44886.0</v>
      </c>
      <c r="AU1273" s="16">
        <v>0.0</v>
      </c>
      <c r="AV1273" s="16">
        <v>0.0</v>
      </c>
      <c r="AW1273" s="16">
        <v>0.0</v>
      </c>
      <c r="AX1273" s="16">
        <v>64036.0</v>
      </c>
      <c r="AY1273" s="16">
        <v>0.0</v>
      </c>
      <c r="AZ1273" s="16">
        <v>0.0</v>
      </c>
      <c r="BA1273" s="16">
        <v>0.0</v>
      </c>
      <c r="BB1273" s="16">
        <v>6054.0</v>
      </c>
      <c r="BC1273" s="16">
        <v>0.0</v>
      </c>
      <c r="BD1273" s="16">
        <v>0.0</v>
      </c>
      <c r="BE1273" s="16">
        <v>0.0</v>
      </c>
      <c r="BF1273" s="16">
        <v>1180022.0</v>
      </c>
      <c r="BG1273" s="16">
        <v>0.0</v>
      </c>
      <c r="BH1273" s="16">
        <v>0.0</v>
      </c>
      <c r="BI1273" s="16">
        <v>0.0</v>
      </c>
      <c r="BJ1273" s="16">
        <v>912.0</v>
      </c>
      <c r="BK1273" s="16">
        <v>0.0</v>
      </c>
      <c r="BL1273" s="16">
        <v>0.0</v>
      </c>
      <c r="BM1273" s="16">
        <v>1.0</v>
      </c>
      <c r="BN1273" s="16">
        <v>91066.0</v>
      </c>
      <c r="BO1273" s="16">
        <v>0.0</v>
      </c>
      <c r="BP1273" s="16">
        <v>0.0</v>
      </c>
      <c r="BQ1273" s="16">
        <v>0.0</v>
      </c>
      <c r="BR1273" s="16">
        <v>62510.0</v>
      </c>
      <c r="BS1273" s="16">
        <v>0.0</v>
      </c>
      <c r="BT1273" s="16">
        <v>0.0</v>
      </c>
    </row>
    <row r="1274">
      <c r="A1274" s="14" t="s">
        <v>9349</v>
      </c>
      <c r="B1274" s="16">
        <v>11.0</v>
      </c>
      <c r="C1274" s="16">
        <v>4082923.0</v>
      </c>
      <c r="D1274" s="17"/>
      <c r="E1274" s="14" t="s">
        <v>2622</v>
      </c>
      <c r="F1274" s="14" t="s">
        <v>2621</v>
      </c>
      <c r="G1274" s="14" t="s">
        <v>5166</v>
      </c>
      <c r="H1274" s="14" t="s">
        <v>2978</v>
      </c>
      <c r="I1274" s="14" t="s">
        <v>21</v>
      </c>
      <c r="J1274" s="14" t="s">
        <v>4845</v>
      </c>
      <c r="K1274" s="14" t="s">
        <v>7338</v>
      </c>
      <c r="L1274" s="14" t="s">
        <v>7338</v>
      </c>
      <c r="M1274" s="14" t="s">
        <v>9350</v>
      </c>
      <c r="N1274" s="14" t="s">
        <v>4848</v>
      </c>
      <c r="P1274" s="17"/>
      <c r="Q1274" s="17"/>
      <c r="R1274" s="16">
        <v>1.0</v>
      </c>
      <c r="S1274" s="16">
        <v>1614156.0</v>
      </c>
      <c r="T1274" s="18">
        <v>6.2E-7</v>
      </c>
      <c r="U1274" s="16">
        <v>0.0</v>
      </c>
      <c r="V1274" s="16">
        <v>0.0</v>
      </c>
      <c r="W1274" s="14" t="s">
        <v>2978</v>
      </c>
      <c r="X1274" s="17"/>
      <c r="Y1274" s="17"/>
      <c r="Z1274" s="16">
        <v>9.41</v>
      </c>
      <c r="AA1274" s="16">
        <v>0.052</v>
      </c>
      <c r="AB1274" s="16">
        <v>0.07</v>
      </c>
      <c r="AC1274" s="16">
        <v>-0.09</v>
      </c>
      <c r="AD1274" s="16">
        <v>1.93</v>
      </c>
      <c r="AE1274" s="17"/>
      <c r="AF1274" s="17"/>
      <c r="AG1274" s="16">
        <v>0.0</v>
      </c>
      <c r="AH1274" s="16">
        <v>75030.0</v>
      </c>
      <c r="AI1274" s="16">
        <v>0.0</v>
      </c>
      <c r="AJ1274" s="16">
        <v>0.0</v>
      </c>
      <c r="AK1274" s="16">
        <v>0.0</v>
      </c>
      <c r="AL1274" s="16">
        <v>60024.0</v>
      </c>
      <c r="AM1274" s="16">
        <v>0.0</v>
      </c>
      <c r="AN1274" s="16">
        <v>0.0</v>
      </c>
      <c r="AO1274" s="16">
        <v>0.0</v>
      </c>
      <c r="AP1274" s="16">
        <v>29608.0</v>
      </c>
      <c r="AQ1274" s="16">
        <v>0.0</v>
      </c>
      <c r="AR1274" s="16">
        <v>0.0</v>
      </c>
      <c r="AS1274" s="16">
        <v>0.0</v>
      </c>
      <c r="AT1274" s="16">
        <v>44874.0</v>
      </c>
      <c r="AU1274" s="16">
        <v>0.0</v>
      </c>
      <c r="AV1274" s="16">
        <v>0.0</v>
      </c>
      <c r="AW1274" s="16">
        <v>0.0</v>
      </c>
      <c r="AX1274" s="16">
        <v>64026.0</v>
      </c>
      <c r="AY1274" s="16">
        <v>0.0</v>
      </c>
      <c r="AZ1274" s="16">
        <v>0.0</v>
      </c>
      <c r="BA1274" s="16">
        <v>0.0</v>
      </c>
      <c r="BB1274" s="16">
        <v>6060.0</v>
      </c>
      <c r="BC1274" s="16">
        <v>0.0</v>
      </c>
      <c r="BD1274" s="16">
        <v>0.0</v>
      </c>
      <c r="BE1274" s="16">
        <v>1.0</v>
      </c>
      <c r="BF1274" s="16">
        <v>1180030.0</v>
      </c>
      <c r="BG1274" s="16">
        <v>0.0</v>
      </c>
      <c r="BH1274" s="16">
        <v>0.0</v>
      </c>
      <c r="BI1274" s="16">
        <v>0.0</v>
      </c>
      <c r="BJ1274" s="16">
        <v>912.0</v>
      </c>
      <c r="BK1274" s="16">
        <v>0.0</v>
      </c>
      <c r="BL1274" s="16">
        <v>0.0</v>
      </c>
      <c r="BM1274" s="16">
        <v>0.0</v>
      </c>
      <c r="BN1274" s="16">
        <v>91080.0</v>
      </c>
      <c r="BO1274" s="16">
        <v>0.0</v>
      </c>
      <c r="BP1274" s="16">
        <v>0.0</v>
      </c>
      <c r="BQ1274" s="16">
        <v>0.0</v>
      </c>
      <c r="BR1274" s="16">
        <v>62512.0</v>
      </c>
      <c r="BS1274" s="16">
        <v>0.0</v>
      </c>
      <c r="BT1274" s="16">
        <v>0.0</v>
      </c>
    </row>
    <row r="1275">
      <c r="A1275" s="14" t="s">
        <v>9351</v>
      </c>
      <c r="B1275" s="16">
        <v>11.0</v>
      </c>
      <c r="C1275" s="16">
        <v>4091712.0</v>
      </c>
      <c r="D1275" s="14" t="s">
        <v>9352</v>
      </c>
      <c r="E1275" s="14" t="s">
        <v>2630</v>
      </c>
      <c r="F1275" s="14" t="s">
        <v>2631</v>
      </c>
      <c r="G1275" s="14" t="s">
        <v>5166</v>
      </c>
      <c r="H1275" s="14" t="s">
        <v>2978</v>
      </c>
      <c r="I1275" s="14" t="s">
        <v>21</v>
      </c>
      <c r="J1275" s="14" t="s">
        <v>4845</v>
      </c>
      <c r="K1275" s="14" t="s">
        <v>9353</v>
      </c>
      <c r="L1275" s="14" t="s">
        <v>9353</v>
      </c>
      <c r="M1275" s="14" t="s">
        <v>9354</v>
      </c>
      <c r="N1275" s="14" t="s">
        <v>409</v>
      </c>
      <c r="O1275" s="14" t="s">
        <v>410</v>
      </c>
      <c r="P1275" s="16">
        <v>2201520.0</v>
      </c>
      <c r="Q1275" s="17"/>
      <c r="R1275" s="16">
        <v>1.0</v>
      </c>
      <c r="S1275" s="16">
        <v>1614156.0</v>
      </c>
      <c r="T1275" s="18">
        <v>6.2E-7</v>
      </c>
      <c r="U1275" s="16">
        <v>0.0</v>
      </c>
      <c r="V1275" s="16">
        <v>0.0</v>
      </c>
      <c r="W1275" s="14" t="s">
        <v>2978</v>
      </c>
      <c r="X1275" s="17"/>
      <c r="Y1275" s="17"/>
      <c r="Z1275" s="16">
        <v>23.9</v>
      </c>
      <c r="AA1275" s="17"/>
      <c r="AB1275" s="16">
        <v>0.0</v>
      </c>
      <c r="AC1275" s="16">
        <v>0.01</v>
      </c>
      <c r="AD1275" s="16">
        <v>6.33</v>
      </c>
      <c r="AE1275" s="16">
        <v>0.01</v>
      </c>
      <c r="AF1275" s="16">
        <v>0.458</v>
      </c>
      <c r="AG1275" s="16">
        <v>0.0</v>
      </c>
      <c r="AH1275" s="16">
        <v>75066.0</v>
      </c>
      <c r="AI1275" s="16">
        <v>0.0</v>
      </c>
      <c r="AJ1275" s="16">
        <v>0.0</v>
      </c>
      <c r="AK1275" s="16">
        <v>0.0</v>
      </c>
      <c r="AL1275" s="16">
        <v>60026.0</v>
      </c>
      <c r="AM1275" s="16">
        <v>0.0</v>
      </c>
      <c r="AN1275" s="16">
        <v>0.0</v>
      </c>
      <c r="AO1275" s="16">
        <v>0.0</v>
      </c>
      <c r="AP1275" s="16">
        <v>29608.0</v>
      </c>
      <c r="AQ1275" s="16">
        <v>0.0</v>
      </c>
      <c r="AR1275" s="16">
        <v>0.0</v>
      </c>
      <c r="AS1275" s="16">
        <v>0.0</v>
      </c>
      <c r="AT1275" s="16">
        <v>44888.0</v>
      </c>
      <c r="AU1275" s="16">
        <v>0.0</v>
      </c>
      <c r="AV1275" s="16">
        <v>0.0</v>
      </c>
      <c r="AW1275" s="16">
        <v>0.0</v>
      </c>
      <c r="AX1275" s="16">
        <v>63952.0</v>
      </c>
      <c r="AY1275" s="16">
        <v>0.0</v>
      </c>
      <c r="AZ1275" s="16">
        <v>0.0</v>
      </c>
      <c r="BA1275" s="16">
        <v>0.0</v>
      </c>
      <c r="BB1275" s="16">
        <v>6062.0</v>
      </c>
      <c r="BC1275" s="16">
        <v>0.0</v>
      </c>
      <c r="BD1275" s="16">
        <v>0.0</v>
      </c>
      <c r="BE1275" s="16">
        <v>1.0</v>
      </c>
      <c r="BF1275" s="16">
        <v>1180042.0</v>
      </c>
      <c r="BG1275" s="16">
        <v>0.0</v>
      </c>
      <c r="BH1275" s="16">
        <v>0.0</v>
      </c>
      <c r="BI1275" s="16">
        <v>0.0</v>
      </c>
      <c r="BJ1275" s="16">
        <v>912.0</v>
      </c>
      <c r="BK1275" s="16">
        <v>0.0</v>
      </c>
      <c r="BL1275" s="16">
        <v>0.0</v>
      </c>
      <c r="BM1275" s="16">
        <v>0.0</v>
      </c>
      <c r="BN1275" s="16">
        <v>91090.0</v>
      </c>
      <c r="BO1275" s="16">
        <v>0.0</v>
      </c>
      <c r="BP1275" s="16">
        <v>0.0</v>
      </c>
      <c r="BQ1275" s="16">
        <v>0.0</v>
      </c>
      <c r="BR1275" s="16">
        <v>62510.0</v>
      </c>
      <c r="BS1275" s="16">
        <v>0.0</v>
      </c>
      <c r="BT1275" s="16">
        <v>0.0</v>
      </c>
    </row>
    <row r="1276">
      <c r="A1276" s="14" t="s">
        <v>9355</v>
      </c>
      <c r="B1276" s="16">
        <v>11.0</v>
      </c>
      <c r="C1276" s="16">
        <v>3856281.0</v>
      </c>
      <c r="D1276" s="17"/>
      <c r="E1276" s="14" t="s">
        <v>2631</v>
      </c>
      <c r="F1276" s="14" t="s">
        <v>2630</v>
      </c>
      <c r="G1276" s="14" t="s">
        <v>5166</v>
      </c>
      <c r="H1276" s="14" t="s">
        <v>2978</v>
      </c>
      <c r="I1276" s="14" t="s">
        <v>21</v>
      </c>
      <c r="J1276" s="14" t="s">
        <v>4845</v>
      </c>
      <c r="K1276" s="14" t="s">
        <v>9356</v>
      </c>
      <c r="L1276" s="14" t="s">
        <v>9356</v>
      </c>
      <c r="M1276" s="14" t="s">
        <v>9357</v>
      </c>
      <c r="N1276" s="14" t="s">
        <v>409</v>
      </c>
      <c r="P1276" s="17"/>
      <c r="Q1276" s="17"/>
      <c r="R1276" s="16">
        <v>1.0</v>
      </c>
      <c r="S1276" s="16">
        <v>1614158.0</v>
      </c>
      <c r="T1276" s="18">
        <v>6.2E-7</v>
      </c>
      <c r="U1276" s="16">
        <v>0.0</v>
      </c>
      <c r="V1276" s="16">
        <v>0.0</v>
      </c>
      <c r="W1276" s="14" t="s">
        <v>2978</v>
      </c>
      <c r="X1276" s="17"/>
      <c r="Y1276" s="17"/>
      <c r="Z1276" s="16">
        <v>20.6</v>
      </c>
      <c r="AA1276" s="17"/>
      <c r="AB1276" s="16">
        <v>0.0</v>
      </c>
      <c r="AC1276" s="16">
        <v>0.0</v>
      </c>
      <c r="AD1276" s="16">
        <v>4.93</v>
      </c>
      <c r="AE1276" s="16">
        <v>1.0</v>
      </c>
      <c r="AF1276" s="16">
        <v>0.891</v>
      </c>
      <c r="AG1276" s="16">
        <v>0.0</v>
      </c>
      <c r="AH1276" s="16">
        <v>75064.0</v>
      </c>
      <c r="AI1276" s="16">
        <v>0.0</v>
      </c>
      <c r="AJ1276" s="16">
        <v>0.0</v>
      </c>
      <c r="AK1276" s="16">
        <v>0.0</v>
      </c>
      <c r="AL1276" s="16">
        <v>60034.0</v>
      </c>
      <c r="AM1276" s="16">
        <v>0.0</v>
      </c>
      <c r="AN1276" s="16">
        <v>0.0</v>
      </c>
      <c r="AO1276" s="16">
        <v>0.0</v>
      </c>
      <c r="AP1276" s="16">
        <v>29606.0</v>
      </c>
      <c r="AQ1276" s="16">
        <v>0.0</v>
      </c>
      <c r="AR1276" s="16">
        <v>0.0</v>
      </c>
      <c r="AS1276" s="16">
        <v>0.0</v>
      </c>
      <c r="AT1276" s="16">
        <v>44884.0</v>
      </c>
      <c r="AU1276" s="16">
        <v>0.0</v>
      </c>
      <c r="AV1276" s="16">
        <v>0.0</v>
      </c>
      <c r="AW1276" s="16">
        <v>0.0</v>
      </c>
      <c r="AX1276" s="16">
        <v>63968.0</v>
      </c>
      <c r="AY1276" s="16">
        <v>0.0</v>
      </c>
      <c r="AZ1276" s="16">
        <v>0.0</v>
      </c>
      <c r="BA1276" s="16">
        <v>0.0</v>
      </c>
      <c r="BB1276" s="16">
        <v>6062.0</v>
      </c>
      <c r="BC1276" s="16">
        <v>0.0</v>
      </c>
      <c r="BD1276" s="16">
        <v>0.0</v>
      </c>
      <c r="BE1276" s="16">
        <v>1.0</v>
      </c>
      <c r="BF1276" s="16">
        <v>1180032.0</v>
      </c>
      <c r="BG1276" s="16">
        <v>0.0</v>
      </c>
      <c r="BH1276" s="16">
        <v>0.0</v>
      </c>
      <c r="BI1276" s="16">
        <v>0.0</v>
      </c>
      <c r="BJ1276" s="16">
        <v>912.0</v>
      </c>
      <c r="BK1276" s="16">
        <v>0.0</v>
      </c>
      <c r="BL1276" s="16">
        <v>0.0</v>
      </c>
      <c r="BM1276" s="16">
        <v>0.0</v>
      </c>
      <c r="BN1276" s="16">
        <v>91088.0</v>
      </c>
      <c r="BO1276" s="16">
        <v>0.0</v>
      </c>
      <c r="BP1276" s="16">
        <v>0.0</v>
      </c>
      <c r="BQ1276" s="16">
        <v>0.0</v>
      </c>
      <c r="BR1276" s="16">
        <v>62508.0</v>
      </c>
      <c r="BS1276" s="16">
        <v>0.0</v>
      </c>
      <c r="BT1276" s="16">
        <v>0.0</v>
      </c>
    </row>
    <row r="1277">
      <c r="A1277" s="14" t="s">
        <v>9358</v>
      </c>
      <c r="B1277" s="16">
        <v>11.0</v>
      </c>
      <c r="C1277" s="16">
        <v>4070042.0</v>
      </c>
      <c r="D1277" s="14" t="s">
        <v>5362</v>
      </c>
      <c r="E1277" s="14" t="s">
        <v>2622</v>
      </c>
      <c r="F1277" s="14" t="s">
        <v>2631</v>
      </c>
      <c r="G1277" s="14" t="s">
        <v>5166</v>
      </c>
      <c r="H1277" s="14" t="s">
        <v>2978</v>
      </c>
      <c r="I1277" s="14" t="s">
        <v>21</v>
      </c>
      <c r="J1277" s="14" t="s">
        <v>4845</v>
      </c>
      <c r="K1277" s="14" t="s">
        <v>9359</v>
      </c>
      <c r="L1277" s="14" t="s">
        <v>9359</v>
      </c>
      <c r="M1277" s="14" t="s">
        <v>9360</v>
      </c>
      <c r="N1277" s="14" t="s">
        <v>409</v>
      </c>
      <c r="O1277" s="14" t="s">
        <v>410</v>
      </c>
      <c r="P1277" s="16">
        <v>2948830.0</v>
      </c>
      <c r="Q1277" s="17"/>
      <c r="R1277" s="16">
        <v>1.0</v>
      </c>
      <c r="S1277" s="16">
        <v>1614158.0</v>
      </c>
      <c r="T1277" s="18">
        <v>6.2E-7</v>
      </c>
      <c r="U1277" s="16">
        <v>0.0</v>
      </c>
      <c r="V1277" s="16">
        <v>0.0</v>
      </c>
      <c r="W1277" s="14" t="s">
        <v>2978</v>
      </c>
      <c r="X1277" s="17"/>
      <c r="Y1277" s="17"/>
      <c r="Z1277" s="16">
        <v>25.4</v>
      </c>
      <c r="AA1277" s="17"/>
      <c r="AB1277" s="16">
        <v>0.0</v>
      </c>
      <c r="AC1277" s="16">
        <v>0.01</v>
      </c>
      <c r="AD1277" s="16">
        <v>4.22</v>
      </c>
      <c r="AE1277" s="16">
        <v>0.05</v>
      </c>
      <c r="AF1277" s="16">
        <v>0.4</v>
      </c>
      <c r="AG1277" s="16">
        <v>0.0</v>
      </c>
      <c r="AH1277" s="16">
        <v>75046.0</v>
      </c>
      <c r="AI1277" s="16">
        <v>0.0</v>
      </c>
      <c r="AJ1277" s="16">
        <v>0.0</v>
      </c>
      <c r="AK1277" s="16">
        <v>1.0</v>
      </c>
      <c r="AL1277" s="16">
        <v>60012.0</v>
      </c>
      <c r="AM1277" s="16">
        <v>0.0</v>
      </c>
      <c r="AN1277" s="16">
        <v>0.0</v>
      </c>
      <c r="AO1277" s="16">
        <v>0.0</v>
      </c>
      <c r="AP1277" s="16">
        <v>29606.0</v>
      </c>
      <c r="AQ1277" s="16">
        <v>0.0</v>
      </c>
      <c r="AR1277" s="16">
        <v>0.0</v>
      </c>
      <c r="AS1277" s="16">
        <v>0.0</v>
      </c>
      <c r="AT1277" s="16">
        <v>44886.0</v>
      </c>
      <c r="AU1277" s="16">
        <v>0.0</v>
      </c>
      <c r="AV1277" s="16">
        <v>0.0</v>
      </c>
      <c r="AW1277" s="16">
        <v>0.0</v>
      </c>
      <c r="AX1277" s="16">
        <v>64044.0</v>
      </c>
      <c r="AY1277" s="16">
        <v>0.0</v>
      </c>
      <c r="AZ1277" s="16">
        <v>0.0</v>
      </c>
      <c r="BA1277" s="16">
        <v>0.0</v>
      </c>
      <c r="BB1277" s="16">
        <v>6042.0</v>
      </c>
      <c r="BC1277" s="16">
        <v>0.0</v>
      </c>
      <c r="BD1277" s="16">
        <v>0.0</v>
      </c>
      <c r="BE1277" s="16">
        <v>0.0</v>
      </c>
      <c r="BF1277" s="16">
        <v>1180026.0</v>
      </c>
      <c r="BG1277" s="16">
        <v>0.0</v>
      </c>
      <c r="BH1277" s="16">
        <v>0.0</v>
      </c>
      <c r="BI1277" s="16">
        <v>0.0</v>
      </c>
      <c r="BJ1277" s="16">
        <v>912.0</v>
      </c>
      <c r="BK1277" s="16">
        <v>0.0</v>
      </c>
      <c r="BL1277" s="16">
        <v>0.0</v>
      </c>
      <c r="BM1277" s="16">
        <v>0.0</v>
      </c>
      <c r="BN1277" s="16">
        <v>91076.0</v>
      </c>
      <c r="BO1277" s="16">
        <v>0.0</v>
      </c>
      <c r="BP1277" s="16">
        <v>0.0</v>
      </c>
      <c r="BQ1277" s="16">
        <v>0.0</v>
      </c>
      <c r="BR1277" s="16">
        <v>62508.0</v>
      </c>
      <c r="BS1277" s="16">
        <v>0.0</v>
      </c>
      <c r="BT1277" s="16">
        <v>0.0</v>
      </c>
    </row>
    <row r="1278">
      <c r="A1278" s="14" t="s">
        <v>9361</v>
      </c>
      <c r="B1278" s="16">
        <v>11.0</v>
      </c>
      <c r="C1278" s="16">
        <v>4070076.0</v>
      </c>
      <c r="D1278" s="17"/>
      <c r="E1278" s="14" t="s">
        <v>2630</v>
      </c>
      <c r="F1278" s="14" t="s">
        <v>2622</v>
      </c>
      <c r="G1278" s="14" t="s">
        <v>5166</v>
      </c>
      <c r="H1278" s="14" t="s">
        <v>2978</v>
      </c>
      <c r="I1278" s="14" t="s">
        <v>21</v>
      </c>
      <c r="J1278" s="14" t="s">
        <v>4845</v>
      </c>
      <c r="K1278" s="14" t="s">
        <v>9362</v>
      </c>
      <c r="L1278" s="14" t="s">
        <v>9362</v>
      </c>
      <c r="M1278" s="14" t="s">
        <v>9363</v>
      </c>
      <c r="N1278" s="14" t="s">
        <v>409</v>
      </c>
      <c r="P1278" s="17"/>
      <c r="Q1278" s="17"/>
      <c r="R1278" s="16">
        <v>1.0</v>
      </c>
      <c r="S1278" s="16">
        <v>1614158.0</v>
      </c>
      <c r="T1278" s="18">
        <v>6.2E-7</v>
      </c>
      <c r="U1278" s="16">
        <v>0.0</v>
      </c>
      <c r="V1278" s="16">
        <v>0.0</v>
      </c>
      <c r="W1278" s="14" t="s">
        <v>2978</v>
      </c>
      <c r="X1278" s="17"/>
      <c r="Y1278" s="17"/>
      <c r="Z1278" s="16">
        <v>26.2</v>
      </c>
      <c r="AA1278" s="17"/>
      <c r="AB1278" s="16">
        <v>0.0</v>
      </c>
      <c r="AC1278" s="16">
        <v>0.0</v>
      </c>
      <c r="AD1278" s="16">
        <v>6.33</v>
      </c>
      <c r="AE1278" s="16">
        <v>0.03</v>
      </c>
      <c r="AF1278" s="16">
        <v>0.393</v>
      </c>
      <c r="AG1278" s="16">
        <v>0.0</v>
      </c>
      <c r="AH1278" s="16">
        <v>75044.0</v>
      </c>
      <c r="AI1278" s="16">
        <v>0.0</v>
      </c>
      <c r="AJ1278" s="16">
        <v>0.0</v>
      </c>
      <c r="AK1278" s="16">
        <v>0.0</v>
      </c>
      <c r="AL1278" s="16">
        <v>60024.0</v>
      </c>
      <c r="AM1278" s="16">
        <v>0.0</v>
      </c>
      <c r="AN1278" s="16">
        <v>0.0</v>
      </c>
      <c r="AO1278" s="16">
        <v>0.0</v>
      </c>
      <c r="AP1278" s="16">
        <v>29604.0</v>
      </c>
      <c r="AQ1278" s="16">
        <v>0.0</v>
      </c>
      <c r="AR1278" s="16">
        <v>0.0</v>
      </c>
      <c r="AS1278" s="16">
        <v>0.0</v>
      </c>
      <c r="AT1278" s="16">
        <v>44880.0</v>
      </c>
      <c r="AU1278" s="16">
        <v>0.0</v>
      </c>
      <c r="AV1278" s="16">
        <v>0.0</v>
      </c>
      <c r="AW1278" s="16">
        <v>0.0</v>
      </c>
      <c r="AX1278" s="16">
        <v>64028.0</v>
      </c>
      <c r="AY1278" s="16">
        <v>0.0</v>
      </c>
      <c r="AZ1278" s="16">
        <v>0.0</v>
      </c>
      <c r="BA1278" s="16">
        <v>0.0</v>
      </c>
      <c r="BB1278" s="16">
        <v>6056.0</v>
      </c>
      <c r="BC1278" s="16">
        <v>0.0</v>
      </c>
      <c r="BD1278" s="16">
        <v>0.0</v>
      </c>
      <c r="BE1278" s="16">
        <v>1.0</v>
      </c>
      <c r="BF1278" s="16">
        <v>1180026.0</v>
      </c>
      <c r="BG1278" s="16">
        <v>0.0</v>
      </c>
      <c r="BH1278" s="16">
        <v>0.0</v>
      </c>
      <c r="BI1278" s="16">
        <v>0.0</v>
      </c>
      <c r="BJ1278" s="16">
        <v>910.0</v>
      </c>
      <c r="BK1278" s="16">
        <v>0.0</v>
      </c>
      <c r="BL1278" s="16">
        <v>0.0</v>
      </c>
      <c r="BM1278" s="16">
        <v>0.0</v>
      </c>
      <c r="BN1278" s="16">
        <v>91078.0</v>
      </c>
      <c r="BO1278" s="16">
        <v>0.0</v>
      </c>
      <c r="BP1278" s="16">
        <v>0.0</v>
      </c>
      <c r="BQ1278" s="16">
        <v>0.0</v>
      </c>
      <c r="BR1278" s="16">
        <v>62508.0</v>
      </c>
      <c r="BS1278" s="16">
        <v>0.0</v>
      </c>
      <c r="BT1278" s="16">
        <v>0.0</v>
      </c>
    </row>
    <row r="1279">
      <c r="A1279" s="14" t="s">
        <v>9364</v>
      </c>
      <c r="B1279" s="16">
        <v>11.0</v>
      </c>
      <c r="C1279" s="16">
        <v>4070113.0</v>
      </c>
      <c r="D1279" s="14" t="s">
        <v>9365</v>
      </c>
      <c r="E1279" s="14" t="s">
        <v>2630</v>
      </c>
      <c r="F1279" s="14" t="s">
        <v>2622</v>
      </c>
      <c r="G1279" s="14" t="s">
        <v>6733</v>
      </c>
      <c r="H1279" s="14" t="s">
        <v>21</v>
      </c>
      <c r="I1279" s="14" t="s">
        <v>2978</v>
      </c>
      <c r="J1279" s="14" t="s">
        <v>4845</v>
      </c>
      <c r="K1279" s="14" t="s">
        <v>9366</v>
      </c>
      <c r="L1279" s="14" t="s">
        <v>9366</v>
      </c>
      <c r="M1279" s="14" t="s">
        <v>9367</v>
      </c>
      <c r="N1279" s="14" t="s">
        <v>409</v>
      </c>
      <c r="P1279" s="17"/>
      <c r="Q1279" s="17"/>
      <c r="R1279" s="16">
        <v>1.0</v>
      </c>
      <c r="S1279" s="16">
        <v>1614158.0</v>
      </c>
      <c r="T1279" s="18">
        <v>6.2E-7</v>
      </c>
      <c r="U1279" s="16">
        <v>0.0</v>
      </c>
      <c r="V1279" s="16">
        <v>0.0</v>
      </c>
      <c r="W1279" s="14" t="s">
        <v>2978</v>
      </c>
      <c r="X1279" s="17"/>
      <c r="Y1279" s="17"/>
      <c r="Z1279" s="16">
        <v>24.5</v>
      </c>
      <c r="AA1279" s="17"/>
      <c r="AB1279" s="16">
        <v>0.0</v>
      </c>
      <c r="AC1279" s="16">
        <v>0.0</v>
      </c>
      <c r="AD1279" s="16">
        <v>6.33</v>
      </c>
      <c r="AE1279" s="16">
        <v>0.05</v>
      </c>
      <c r="AF1279" s="16">
        <v>0.591</v>
      </c>
      <c r="AG1279" s="16">
        <v>0.0</v>
      </c>
      <c r="AH1279" s="16">
        <v>75038.0</v>
      </c>
      <c r="AI1279" s="16">
        <v>0.0</v>
      </c>
      <c r="AJ1279" s="16">
        <v>0.0</v>
      </c>
      <c r="AK1279" s="16">
        <v>0.0</v>
      </c>
      <c r="AL1279" s="16">
        <v>60008.0</v>
      </c>
      <c r="AM1279" s="16">
        <v>0.0</v>
      </c>
      <c r="AN1279" s="16">
        <v>0.0</v>
      </c>
      <c r="AO1279" s="16">
        <v>0.0</v>
      </c>
      <c r="AP1279" s="16">
        <v>29606.0</v>
      </c>
      <c r="AQ1279" s="16">
        <v>0.0</v>
      </c>
      <c r="AR1279" s="16">
        <v>0.0</v>
      </c>
      <c r="AS1279" s="16">
        <v>0.0</v>
      </c>
      <c r="AT1279" s="16">
        <v>44882.0</v>
      </c>
      <c r="AU1279" s="16">
        <v>0.0</v>
      </c>
      <c r="AV1279" s="16">
        <v>0.0</v>
      </c>
      <c r="AW1279" s="16">
        <v>1.0</v>
      </c>
      <c r="AX1279" s="16">
        <v>64042.0</v>
      </c>
      <c r="AY1279" s="16">
        <v>0.0</v>
      </c>
      <c r="AZ1279" s="16">
        <v>0.0</v>
      </c>
      <c r="BA1279" s="16">
        <v>0.0</v>
      </c>
      <c r="BB1279" s="16">
        <v>6062.0</v>
      </c>
      <c r="BC1279" s="16">
        <v>0.0</v>
      </c>
      <c r="BD1279" s="16">
        <v>0.0</v>
      </c>
      <c r="BE1279" s="16">
        <v>0.0</v>
      </c>
      <c r="BF1279" s="16">
        <v>1180032.0</v>
      </c>
      <c r="BG1279" s="16">
        <v>0.0</v>
      </c>
      <c r="BH1279" s="16">
        <v>0.0</v>
      </c>
      <c r="BI1279" s="16">
        <v>0.0</v>
      </c>
      <c r="BJ1279" s="16">
        <v>912.0</v>
      </c>
      <c r="BK1279" s="16">
        <v>0.0</v>
      </c>
      <c r="BL1279" s="16">
        <v>0.0</v>
      </c>
      <c r="BM1279" s="16">
        <v>0.0</v>
      </c>
      <c r="BN1279" s="16">
        <v>91068.0</v>
      </c>
      <c r="BO1279" s="16">
        <v>0.0</v>
      </c>
      <c r="BP1279" s="16">
        <v>0.0</v>
      </c>
      <c r="BQ1279" s="16">
        <v>0.0</v>
      </c>
      <c r="BR1279" s="16">
        <v>62508.0</v>
      </c>
      <c r="BS1279" s="16">
        <v>0.0</v>
      </c>
      <c r="BT1279" s="16">
        <v>0.0</v>
      </c>
    </row>
    <row r="1280">
      <c r="A1280" s="14" t="s">
        <v>9368</v>
      </c>
      <c r="B1280" s="16">
        <v>11.0</v>
      </c>
      <c r="C1280" s="16">
        <v>4082910.0</v>
      </c>
      <c r="D1280" s="14" t="s">
        <v>9369</v>
      </c>
      <c r="E1280" s="14" t="s">
        <v>2622</v>
      </c>
      <c r="F1280" s="14" t="s">
        <v>2621</v>
      </c>
      <c r="G1280" s="14" t="s">
        <v>5166</v>
      </c>
      <c r="H1280" s="14" t="s">
        <v>2978</v>
      </c>
      <c r="I1280" s="14" t="s">
        <v>21</v>
      </c>
      <c r="J1280" s="14" t="s">
        <v>4845</v>
      </c>
      <c r="K1280" s="14" t="s">
        <v>9370</v>
      </c>
      <c r="L1280" s="14" t="s">
        <v>9370</v>
      </c>
      <c r="M1280" s="14" t="s">
        <v>9371</v>
      </c>
      <c r="N1280" s="14" t="s">
        <v>409</v>
      </c>
      <c r="P1280" s="17"/>
      <c r="Q1280" s="17"/>
      <c r="R1280" s="16">
        <v>1.0</v>
      </c>
      <c r="S1280" s="16">
        <v>1614158.0</v>
      </c>
      <c r="T1280" s="18">
        <v>6.2E-7</v>
      </c>
      <c r="U1280" s="16">
        <v>0.0</v>
      </c>
      <c r="V1280" s="16">
        <v>0.0</v>
      </c>
      <c r="W1280" s="14" t="s">
        <v>2978</v>
      </c>
      <c r="X1280" s="17"/>
      <c r="Y1280" s="17"/>
      <c r="Z1280" s="16">
        <v>25.5</v>
      </c>
      <c r="AA1280" s="16">
        <v>0.2</v>
      </c>
      <c r="AB1280" s="16">
        <v>0.01</v>
      </c>
      <c r="AC1280" s="16">
        <v>-0.02</v>
      </c>
      <c r="AD1280" s="16">
        <v>8.9</v>
      </c>
      <c r="AE1280" s="16">
        <v>0.0</v>
      </c>
      <c r="AF1280" s="16">
        <v>0.992</v>
      </c>
      <c r="AG1280" s="16">
        <v>0.0</v>
      </c>
      <c r="AH1280" s="16">
        <v>75046.0</v>
      </c>
      <c r="AI1280" s="16">
        <v>0.0</v>
      </c>
      <c r="AJ1280" s="16">
        <v>0.0</v>
      </c>
      <c r="AK1280" s="16">
        <v>0.0</v>
      </c>
      <c r="AL1280" s="16">
        <v>60024.0</v>
      </c>
      <c r="AM1280" s="16">
        <v>0.0</v>
      </c>
      <c r="AN1280" s="16">
        <v>0.0</v>
      </c>
      <c r="AO1280" s="16">
        <v>0.0</v>
      </c>
      <c r="AP1280" s="16">
        <v>29608.0</v>
      </c>
      <c r="AQ1280" s="16">
        <v>0.0</v>
      </c>
      <c r="AR1280" s="16">
        <v>0.0</v>
      </c>
      <c r="AS1280" s="16">
        <v>0.0</v>
      </c>
      <c r="AT1280" s="16">
        <v>44878.0</v>
      </c>
      <c r="AU1280" s="16">
        <v>0.0</v>
      </c>
      <c r="AV1280" s="16">
        <v>0.0</v>
      </c>
      <c r="AW1280" s="16">
        <v>0.0</v>
      </c>
      <c r="AX1280" s="16">
        <v>64024.0</v>
      </c>
      <c r="AY1280" s="16">
        <v>0.0</v>
      </c>
      <c r="AZ1280" s="16">
        <v>0.0</v>
      </c>
      <c r="BA1280" s="16">
        <v>0.0</v>
      </c>
      <c r="BB1280" s="16">
        <v>6062.0</v>
      </c>
      <c r="BC1280" s="16">
        <v>0.0</v>
      </c>
      <c r="BD1280" s="16">
        <v>0.0</v>
      </c>
      <c r="BE1280" s="16">
        <v>1.0</v>
      </c>
      <c r="BF1280" s="16">
        <v>1180008.0</v>
      </c>
      <c r="BG1280" s="16">
        <v>0.0</v>
      </c>
      <c r="BH1280" s="16">
        <v>0.0</v>
      </c>
      <c r="BI1280" s="16">
        <v>0.0</v>
      </c>
      <c r="BJ1280" s="16">
        <v>912.0</v>
      </c>
      <c r="BK1280" s="16">
        <v>0.0</v>
      </c>
      <c r="BL1280" s="16">
        <v>0.0</v>
      </c>
      <c r="BM1280" s="16">
        <v>0.0</v>
      </c>
      <c r="BN1280" s="16">
        <v>91084.0</v>
      </c>
      <c r="BO1280" s="16">
        <v>0.0</v>
      </c>
      <c r="BP1280" s="16">
        <v>0.0</v>
      </c>
      <c r="BQ1280" s="16">
        <v>0.0</v>
      </c>
      <c r="BR1280" s="16">
        <v>62512.0</v>
      </c>
      <c r="BS1280" s="16">
        <v>0.0</v>
      </c>
      <c r="BT1280" s="16">
        <v>0.0</v>
      </c>
    </row>
    <row r="1281">
      <c r="A1281" s="14" t="s">
        <v>9372</v>
      </c>
      <c r="B1281" s="16">
        <v>11.0</v>
      </c>
      <c r="C1281" s="16">
        <v>4091703.0</v>
      </c>
      <c r="D1281" s="17"/>
      <c r="E1281" s="14" t="s">
        <v>2631</v>
      </c>
      <c r="F1281" s="14" t="s">
        <v>2630</v>
      </c>
      <c r="G1281" s="14" t="s">
        <v>5166</v>
      </c>
      <c r="H1281" s="14" t="s">
        <v>2978</v>
      </c>
      <c r="I1281" s="14" t="s">
        <v>21</v>
      </c>
      <c r="J1281" s="14" t="s">
        <v>4845</v>
      </c>
      <c r="K1281" s="14" t="s">
        <v>9373</v>
      </c>
      <c r="L1281" s="14" t="s">
        <v>9373</v>
      </c>
      <c r="M1281" s="14" t="s">
        <v>9374</v>
      </c>
      <c r="N1281" s="14" t="s">
        <v>409</v>
      </c>
      <c r="P1281" s="17"/>
      <c r="Q1281" s="17"/>
      <c r="R1281" s="16">
        <v>1.0</v>
      </c>
      <c r="S1281" s="16">
        <v>1614158.0</v>
      </c>
      <c r="T1281" s="18">
        <v>6.2E-7</v>
      </c>
      <c r="U1281" s="16">
        <v>0.0</v>
      </c>
      <c r="V1281" s="16">
        <v>0.0</v>
      </c>
      <c r="W1281" s="14" t="s">
        <v>2978</v>
      </c>
      <c r="X1281" s="17"/>
      <c r="Y1281" s="17"/>
      <c r="Z1281" s="16">
        <v>28.9</v>
      </c>
      <c r="AA1281" s="17"/>
      <c r="AB1281" s="16">
        <v>0.0</v>
      </c>
      <c r="AC1281" s="16">
        <v>0.0</v>
      </c>
      <c r="AD1281" s="16">
        <v>8.8</v>
      </c>
      <c r="AE1281" s="16">
        <v>0.0</v>
      </c>
      <c r="AF1281" s="16">
        <v>0.99</v>
      </c>
      <c r="AG1281" s="16">
        <v>0.0</v>
      </c>
      <c r="AH1281" s="16">
        <v>75058.0</v>
      </c>
      <c r="AI1281" s="16">
        <v>0.0</v>
      </c>
      <c r="AJ1281" s="16">
        <v>0.0</v>
      </c>
      <c r="AK1281" s="16">
        <v>0.0</v>
      </c>
      <c r="AL1281" s="16">
        <v>60028.0</v>
      </c>
      <c r="AM1281" s="16">
        <v>0.0</v>
      </c>
      <c r="AN1281" s="16">
        <v>0.0</v>
      </c>
      <c r="AO1281" s="16">
        <v>0.0</v>
      </c>
      <c r="AP1281" s="16">
        <v>29608.0</v>
      </c>
      <c r="AQ1281" s="16">
        <v>0.0</v>
      </c>
      <c r="AR1281" s="16">
        <v>0.0</v>
      </c>
      <c r="AS1281" s="16">
        <v>0.0</v>
      </c>
      <c r="AT1281" s="16">
        <v>44888.0</v>
      </c>
      <c r="AU1281" s="16">
        <v>0.0</v>
      </c>
      <c r="AV1281" s="16">
        <v>0.0</v>
      </c>
      <c r="AW1281" s="16">
        <v>0.0</v>
      </c>
      <c r="AX1281" s="16">
        <v>63980.0</v>
      </c>
      <c r="AY1281" s="16">
        <v>0.0</v>
      </c>
      <c r="AZ1281" s="16">
        <v>0.0</v>
      </c>
      <c r="BA1281" s="16">
        <v>0.0</v>
      </c>
      <c r="BB1281" s="16">
        <v>6062.0</v>
      </c>
      <c r="BC1281" s="16">
        <v>0.0</v>
      </c>
      <c r="BD1281" s="16">
        <v>0.0</v>
      </c>
      <c r="BE1281" s="16">
        <v>1.0</v>
      </c>
      <c r="BF1281" s="16">
        <v>1180042.0</v>
      </c>
      <c r="BG1281" s="16">
        <v>0.0</v>
      </c>
      <c r="BH1281" s="16">
        <v>0.0</v>
      </c>
      <c r="BI1281" s="16">
        <v>0.0</v>
      </c>
      <c r="BJ1281" s="16">
        <v>912.0</v>
      </c>
      <c r="BK1281" s="16">
        <v>0.0</v>
      </c>
      <c r="BL1281" s="16">
        <v>0.0</v>
      </c>
      <c r="BM1281" s="16">
        <v>0.0</v>
      </c>
      <c r="BN1281" s="16">
        <v>91072.0</v>
      </c>
      <c r="BO1281" s="16">
        <v>0.0</v>
      </c>
      <c r="BP1281" s="16">
        <v>0.0</v>
      </c>
      <c r="BQ1281" s="16">
        <v>0.0</v>
      </c>
      <c r="BR1281" s="16">
        <v>62508.0</v>
      </c>
      <c r="BS1281" s="16">
        <v>0.0</v>
      </c>
      <c r="BT1281" s="16">
        <v>0.0</v>
      </c>
    </row>
    <row r="1282">
      <c r="A1282" s="14" t="s">
        <v>9375</v>
      </c>
      <c r="B1282" s="16">
        <v>11.0</v>
      </c>
      <c r="C1282" s="16">
        <v>3856323.0</v>
      </c>
      <c r="D1282" s="17"/>
      <c r="E1282" s="14" t="s">
        <v>2630</v>
      </c>
      <c r="F1282" s="14" t="s">
        <v>2622</v>
      </c>
      <c r="G1282" s="14" t="s">
        <v>5166</v>
      </c>
      <c r="H1282" s="14" t="s">
        <v>2978</v>
      </c>
      <c r="I1282" s="14" t="s">
        <v>21</v>
      </c>
      <c r="J1282" s="14" t="s">
        <v>4845</v>
      </c>
      <c r="K1282" s="14" t="s">
        <v>9376</v>
      </c>
      <c r="L1282" s="14" t="s">
        <v>9376</v>
      </c>
      <c r="M1282" s="14" t="s">
        <v>9377</v>
      </c>
      <c r="N1282" s="14" t="s">
        <v>409</v>
      </c>
      <c r="P1282" s="17"/>
      <c r="Q1282" s="17"/>
      <c r="R1282" s="16">
        <v>1.0</v>
      </c>
      <c r="S1282" s="16">
        <v>1614160.0</v>
      </c>
      <c r="T1282" s="18">
        <v>6.2E-7</v>
      </c>
      <c r="U1282" s="16">
        <v>0.0</v>
      </c>
      <c r="V1282" s="16">
        <v>0.0</v>
      </c>
      <c r="W1282" s="14" t="s">
        <v>2978</v>
      </c>
      <c r="X1282" s="17"/>
      <c r="Y1282" s="17"/>
      <c r="Z1282" s="16">
        <v>24.4</v>
      </c>
      <c r="AA1282" s="17"/>
      <c r="AB1282" s="16">
        <v>0.0</v>
      </c>
      <c r="AC1282" s="16">
        <v>0.01</v>
      </c>
      <c r="AD1282" s="16">
        <v>3.71</v>
      </c>
      <c r="AE1282" s="16">
        <v>0.2</v>
      </c>
      <c r="AF1282" s="16">
        <v>0.0</v>
      </c>
      <c r="AG1282" s="16">
        <v>0.0</v>
      </c>
      <c r="AH1282" s="16">
        <v>75048.0</v>
      </c>
      <c r="AI1282" s="16">
        <v>0.0</v>
      </c>
      <c r="AJ1282" s="16">
        <v>0.0</v>
      </c>
      <c r="AK1282" s="16">
        <v>0.0</v>
      </c>
      <c r="AL1282" s="16">
        <v>60014.0</v>
      </c>
      <c r="AM1282" s="16">
        <v>0.0</v>
      </c>
      <c r="AN1282" s="16">
        <v>0.0</v>
      </c>
      <c r="AO1282" s="16">
        <v>0.0</v>
      </c>
      <c r="AP1282" s="16">
        <v>29604.0</v>
      </c>
      <c r="AQ1282" s="16">
        <v>0.0</v>
      </c>
      <c r="AR1282" s="16">
        <v>0.0</v>
      </c>
      <c r="AS1282" s="16">
        <v>0.0</v>
      </c>
      <c r="AT1282" s="16">
        <v>44884.0</v>
      </c>
      <c r="AU1282" s="16">
        <v>0.0</v>
      </c>
      <c r="AV1282" s="16">
        <v>0.0</v>
      </c>
      <c r="AW1282" s="16">
        <v>0.0</v>
      </c>
      <c r="AX1282" s="16">
        <v>64014.0</v>
      </c>
      <c r="AY1282" s="16">
        <v>0.0</v>
      </c>
      <c r="AZ1282" s="16">
        <v>0.0</v>
      </c>
      <c r="BA1282" s="16">
        <v>0.0</v>
      </c>
      <c r="BB1282" s="16">
        <v>6062.0</v>
      </c>
      <c r="BC1282" s="16">
        <v>0.0</v>
      </c>
      <c r="BD1282" s="16">
        <v>0.0</v>
      </c>
      <c r="BE1282" s="16">
        <v>1.0</v>
      </c>
      <c r="BF1282" s="16">
        <v>1180022.0</v>
      </c>
      <c r="BG1282" s="16">
        <v>0.0</v>
      </c>
      <c r="BH1282" s="16">
        <v>0.0</v>
      </c>
      <c r="BI1282" s="16">
        <v>0.0</v>
      </c>
      <c r="BJ1282" s="16">
        <v>912.0</v>
      </c>
      <c r="BK1282" s="16">
        <v>0.0</v>
      </c>
      <c r="BL1282" s="16">
        <v>0.0</v>
      </c>
      <c r="BM1282" s="16">
        <v>0.0</v>
      </c>
      <c r="BN1282" s="16">
        <v>91088.0</v>
      </c>
      <c r="BO1282" s="16">
        <v>0.0</v>
      </c>
      <c r="BP1282" s="16">
        <v>0.0</v>
      </c>
      <c r="BQ1282" s="16">
        <v>0.0</v>
      </c>
      <c r="BR1282" s="16">
        <v>62512.0</v>
      </c>
      <c r="BS1282" s="16">
        <v>0.0</v>
      </c>
      <c r="BT1282" s="16">
        <v>0.0</v>
      </c>
    </row>
    <row r="1283">
      <c r="A1283" s="14" t="s">
        <v>9378</v>
      </c>
      <c r="B1283" s="16">
        <v>11.0</v>
      </c>
      <c r="C1283" s="16">
        <v>4070064.0</v>
      </c>
      <c r="D1283" s="17"/>
      <c r="E1283" s="14" t="s">
        <v>2631</v>
      </c>
      <c r="F1283" s="14" t="s">
        <v>2630</v>
      </c>
      <c r="G1283" s="14" t="s">
        <v>5166</v>
      </c>
      <c r="H1283" s="14" t="s">
        <v>2978</v>
      </c>
      <c r="I1283" s="14" t="s">
        <v>21</v>
      </c>
      <c r="J1283" s="14" t="s">
        <v>4845</v>
      </c>
      <c r="K1283" s="14" t="s">
        <v>9379</v>
      </c>
      <c r="L1283" s="14" t="s">
        <v>9379</v>
      </c>
      <c r="M1283" s="14" t="s">
        <v>9380</v>
      </c>
      <c r="N1283" s="14" t="s">
        <v>409</v>
      </c>
      <c r="P1283" s="17"/>
      <c r="Q1283" s="17"/>
      <c r="R1283" s="16">
        <v>1.0</v>
      </c>
      <c r="S1283" s="16">
        <v>1614160.0</v>
      </c>
      <c r="T1283" s="18">
        <v>6.2E-7</v>
      </c>
      <c r="U1283" s="16">
        <v>0.0</v>
      </c>
      <c r="V1283" s="16">
        <v>0.0</v>
      </c>
      <c r="W1283" s="14" t="s">
        <v>2978</v>
      </c>
      <c r="X1283" s="17"/>
      <c r="Y1283" s="17"/>
      <c r="Z1283" s="16">
        <v>26.1</v>
      </c>
      <c r="AA1283" s="17"/>
      <c r="AB1283" s="16">
        <v>0.0</v>
      </c>
      <c r="AC1283" s="16">
        <v>0.01</v>
      </c>
      <c r="AD1283" s="16">
        <v>8.8</v>
      </c>
      <c r="AE1283" s="16">
        <v>0.04</v>
      </c>
      <c r="AF1283" s="16">
        <v>0.538</v>
      </c>
      <c r="AG1283" s="16">
        <v>0.0</v>
      </c>
      <c r="AH1283" s="16">
        <v>75036.0</v>
      </c>
      <c r="AI1283" s="16">
        <v>0.0</v>
      </c>
      <c r="AJ1283" s="16">
        <v>0.0</v>
      </c>
      <c r="AK1283" s="16">
        <v>0.0</v>
      </c>
      <c r="AL1283" s="16">
        <v>60020.0</v>
      </c>
      <c r="AM1283" s="16">
        <v>0.0</v>
      </c>
      <c r="AN1283" s="16">
        <v>0.0</v>
      </c>
      <c r="AO1283" s="16">
        <v>0.0</v>
      </c>
      <c r="AP1283" s="16">
        <v>29608.0</v>
      </c>
      <c r="AQ1283" s="16">
        <v>0.0</v>
      </c>
      <c r="AR1283" s="16">
        <v>0.0</v>
      </c>
      <c r="AS1283" s="16">
        <v>0.0</v>
      </c>
      <c r="AT1283" s="16">
        <v>44884.0</v>
      </c>
      <c r="AU1283" s="16">
        <v>0.0</v>
      </c>
      <c r="AV1283" s="16">
        <v>0.0</v>
      </c>
      <c r="AW1283" s="16">
        <v>0.0</v>
      </c>
      <c r="AX1283" s="16">
        <v>64042.0</v>
      </c>
      <c r="AY1283" s="16">
        <v>0.0</v>
      </c>
      <c r="AZ1283" s="16">
        <v>0.0</v>
      </c>
      <c r="BA1283" s="16">
        <v>0.0</v>
      </c>
      <c r="BB1283" s="16">
        <v>6058.0</v>
      </c>
      <c r="BC1283" s="16">
        <v>0.0</v>
      </c>
      <c r="BD1283" s="16">
        <v>0.0</v>
      </c>
      <c r="BE1283" s="16">
        <v>1.0</v>
      </c>
      <c r="BF1283" s="16">
        <v>1180012.0</v>
      </c>
      <c r="BG1283" s="16">
        <v>0.0</v>
      </c>
      <c r="BH1283" s="16">
        <v>0.0</v>
      </c>
      <c r="BI1283" s="16">
        <v>0.0</v>
      </c>
      <c r="BJ1283" s="16">
        <v>912.0</v>
      </c>
      <c r="BK1283" s="16">
        <v>0.0</v>
      </c>
      <c r="BL1283" s="16">
        <v>0.0</v>
      </c>
      <c r="BM1283" s="16">
        <v>0.0</v>
      </c>
      <c r="BN1283" s="16">
        <v>91080.0</v>
      </c>
      <c r="BO1283" s="16">
        <v>0.0</v>
      </c>
      <c r="BP1283" s="16">
        <v>0.0</v>
      </c>
      <c r="BQ1283" s="16">
        <v>0.0</v>
      </c>
      <c r="BR1283" s="16">
        <v>62508.0</v>
      </c>
      <c r="BS1283" s="16">
        <v>0.0</v>
      </c>
      <c r="BT1283" s="16">
        <v>0.0</v>
      </c>
    </row>
    <row r="1284">
      <c r="A1284" s="14" t="s">
        <v>9381</v>
      </c>
      <c r="B1284" s="16">
        <v>11.0</v>
      </c>
      <c r="C1284" s="16">
        <v>4070158.0</v>
      </c>
      <c r="D1284" s="14" t="s">
        <v>5529</v>
      </c>
      <c r="E1284" s="14" t="s">
        <v>2630</v>
      </c>
      <c r="F1284" s="14" t="s">
        <v>2622</v>
      </c>
      <c r="G1284" s="14" t="s">
        <v>5166</v>
      </c>
      <c r="H1284" s="14" t="s">
        <v>2978</v>
      </c>
      <c r="I1284" s="14" t="s">
        <v>21</v>
      </c>
      <c r="J1284" s="14" t="s">
        <v>4845</v>
      </c>
      <c r="K1284" s="14" t="s">
        <v>9382</v>
      </c>
      <c r="L1284" s="14" t="s">
        <v>9382</v>
      </c>
      <c r="M1284" s="14" t="s">
        <v>9383</v>
      </c>
      <c r="N1284" s="14" t="s">
        <v>409</v>
      </c>
      <c r="P1284" s="17"/>
      <c r="Q1284" s="17"/>
      <c r="R1284" s="16">
        <v>1.0</v>
      </c>
      <c r="S1284" s="16">
        <v>1614160.0</v>
      </c>
      <c r="T1284" s="18">
        <v>6.2E-7</v>
      </c>
      <c r="U1284" s="16">
        <v>0.0</v>
      </c>
      <c r="V1284" s="16">
        <v>0.0</v>
      </c>
      <c r="W1284" s="14" t="s">
        <v>2978</v>
      </c>
      <c r="X1284" s="17"/>
      <c r="Y1284" s="17"/>
      <c r="Z1284" s="16">
        <v>27.2</v>
      </c>
      <c r="AA1284" s="17"/>
      <c r="AB1284" s="16">
        <v>0.0</v>
      </c>
      <c r="AC1284" s="16">
        <v>0.0</v>
      </c>
      <c r="AD1284" s="16">
        <v>6.33</v>
      </c>
      <c r="AE1284" s="16">
        <v>0.0</v>
      </c>
      <c r="AF1284" s="16">
        <v>0.977</v>
      </c>
      <c r="AG1284" s="16">
        <v>0.0</v>
      </c>
      <c r="AH1284" s="16">
        <v>75052.0</v>
      </c>
      <c r="AI1284" s="16">
        <v>0.0</v>
      </c>
      <c r="AJ1284" s="16">
        <v>0.0</v>
      </c>
      <c r="AK1284" s="16">
        <v>0.0</v>
      </c>
      <c r="AL1284" s="16">
        <v>60028.0</v>
      </c>
      <c r="AM1284" s="16">
        <v>0.0</v>
      </c>
      <c r="AN1284" s="16">
        <v>0.0</v>
      </c>
      <c r="AO1284" s="16">
        <v>0.0</v>
      </c>
      <c r="AP1284" s="16">
        <v>29608.0</v>
      </c>
      <c r="AQ1284" s="16">
        <v>0.0</v>
      </c>
      <c r="AR1284" s="16">
        <v>0.0</v>
      </c>
      <c r="AS1284" s="16">
        <v>0.0</v>
      </c>
      <c r="AT1284" s="16">
        <v>44880.0</v>
      </c>
      <c r="AU1284" s="16">
        <v>0.0</v>
      </c>
      <c r="AV1284" s="16">
        <v>0.0</v>
      </c>
      <c r="AW1284" s="16">
        <v>0.0</v>
      </c>
      <c r="AX1284" s="16">
        <v>64032.0</v>
      </c>
      <c r="AY1284" s="16">
        <v>0.0</v>
      </c>
      <c r="AZ1284" s="16">
        <v>0.0</v>
      </c>
      <c r="BA1284" s="16">
        <v>0.0</v>
      </c>
      <c r="BB1284" s="16">
        <v>6046.0</v>
      </c>
      <c r="BC1284" s="16">
        <v>0.0</v>
      </c>
      <c r="BD1284" s="16">
        <v>0.0</v>
      </c>
      <c r="BE1284" s="16">
        <v>0.0</v>
      </c>
      <c r="BF1284" s="16">
        <v>1180014.0</v>
      </c>
      <c r="BG1284" s="16">
        <v>0.0</v>
      </c>
      <c r="BH1284" s="16">
        <v>0.0</v>
      </c>
      <c r="BI1284" s="16">
        <v>0.0</v>
      </c>
      <c r="BJ1284" s="16">
        <v>910.0</v>
      </c>
      <c r="BK1284" s="16">
        <v>0.0</v>
      </c>
      <c r="BL1284" s="16">
        <v>0.0</v>
      </c>
      <c r="BM1284" s="16">
        <v>1.0</v>
      </c>
      <c r="BN1284" s="16">
        <v>91080.0</v>
      </c>
      <c r="BO1284" s="16">
        <v>0.0</v>
      </c>
      <c r="BP1284" s="16">
        <v>0.0</v>
      </c>
      <c r="BQ1284" s="16">
        <v>0.0</v>
      </c>
      <c r="BR1284" s="16">
        <v>62510.0</v>
      </c>
      <c r="BS1284" s="16">
        <v>0.0</v>
      </c>
      <c r="BT1284" s="16">
        <v>0.0</v>
      </c>
    </row>
    <row r="1285">
      <c r="A1285" s="14" t="s">
        <v>9384</v>
      </c>
      <c r="B1285" s="16">
        <v>11.0</v>
      </c>
      <c r="C1285" s="16">
        <v>4082922.0</v>
      </c>
      <c r="D1285" s="17"/>
      <c r="E1285" s="14" t="s">
        <v>2622</v>
      </c>
      <c r="F1285" s="14" t="s">
        <v>2630</v>
      </c>
      <c r="G1285" s="14" t="s">
        <v>5166</v>
      </c>
      <c r="H1285" s="14" t="s">
        <v>2978</v>
      </c>
      <c r="I1285" s="14" t="s">
        <v>21</v>
      </c>
      <c r="J1285" s="14" t="s">
        <v>4845</v>
      </c>
      <c r="K1285" s="14" t="s">
        <v>9385</v>
      </c>
      <c r="L1285" s="14" t="s">
        <v>9385</v>
      </c>
      <c r="M1285" s="14" t="s">
        <v>9386</v>
      </c>
      <c r="N1285" s="14" t="s">
        <v>409</v>
      </c>
      <c r="P1285" s="17"/>
      <c r="Q1285" s="17"/>
      <c r="R1285" s="16">
        <v>1.0</v>
      </c>
      <c r="S1285" s="16">
        <v>1614160.0</v>
      </c>
      <c r="T1285" s="18">
        <v>6.2E-7</v>
      </c>
      <c r="U1285" s="16">
        <v>0.0</v>
      </c>
      <c r="V1285" s="16">
        <v>0.0</v>
      </c>
      <c r="W1285" s="14" t="s">
        <v>2978</v>
      </c>
      <c r="X1285" s="17"/>
      <c r="Y1285" s="17"/>
      <c r="Z1285" s="16">
        <v>24.6</v>
      </c>
      <c r="AA1285" s="16">
        <v>0.735</v>
      </c>
      <c r="AB1285" s="16">
        <v>0.0</v>
      </c>
      <c r="AC1285" s="16">
        <v>0.0</v>
      </c>
      <c r="AD1285" s="16">
        <v>8.9</v>
      </c>
      <c r="AE1285" s="16">
        <v>0.0</v>
      </c>
      <c r="AF1285" s="16">
        <v>0.992</v>
      </c>
      <c r="AG1285" s="16">
        <v>0.0</v>
      </c>
      <c r="AH1285" s="16">
        <v>75028.0</v>
      </c>
      <c r="AI1285" s="16">
        <v>0.0</v>
      </c>
      <c r="AJ1285" s="16">
        <v>0.0</v>
      </c>
      <c r="AK1285" s="16">
        <v>0.0</v>
      </c>
      <c r="AL1285" s="16">
        <v>60024.0</v>
      </c>
      <c r="AM1285" s="16">
        <v>0.0</v>
      </c>
      <c r="AN1285" s="16">
        <v>0.0</v>
      </c>
      <c r="AO1285" s="16">
        <v>0.0</v>
      </c>
      <c r="AP1285" s="16">
        <v>29608.0</v>
      </c>
      <c r="AQ1285" s="16">
        <v>0.0</v>
      </c>
      <c r="AR1285" s="16">
        <v>0.0</v>
      </c>
      <c r="AS1285" s="16">
        <v>0.0</v>
      </c>
      <c r="AT1285" s="16">
        <v>44880.0</v>
      </c>
      <c r="AU1285" s="16">
        <v>0.0</v>
      </c>
      <c r="AV1285" s="16">
        <v>0.0</v>
      </c>
      <c r="AW1285" s="16">
        <v>0.0</v>
      </c>
      <c r="AX1285" s="16">
        <v>64030.0</v>
      </c>
      <c r="AY1285" s="16">
        <v>0.0</v>
      </c>
      <c r="AZ1285" s="16">
        <v>0.0</v>
      </c>
      <c r="BA1285" s="16">
        <v>0.0</v>
      </c>
      <c r="BB1285" s="16">
        <v>6062.0</v>
      </c>
      <c r="BC1285" s="16">
        <v>0.0</v>
      </c>
      <c r="BD1285" s="16">
        <v>0.0</v>
      </c>
      <c r="BE1285" s="16">
        <v>0.0</v>
      </c>
      <c r="BF1285" s="16">
        <v>1180030.0</v>
      </c>
      <c r="BG1285" s="16">
        <v>0.0</v>
      </c>
      <c r="BH1285" s="16">
        <v>0.0</v>
      </c>
      <c r="BI1285" s="16">
        <v>0.0</v>
      </c>
      <c r="BJ1285" s="16">
        <v>912.0</v>
      </c>
      <c r="BK1285" s="16">
        <v>0.0</v>
      </c>
      <c r="BL1285" s="16">
        <v>0.0</v>
      </c>
      <c r="BM1285" s="16">
        <v>1.0</v>
      </c>
      <c r="BN1285" s="16">
        <v>91076.0</v>
      </c>
      <c r="BO1285" s="16">
        <v>0.0</v>
      </c>
      <c r="BP1285" s="16">
        <v>0.0</v>
      </c>
      <c r="BQ1285" s="16">
        <v>0.0</v>
      </c>
      <c r="BR1285" s="16">
        <v>62510.0</v>
      </c>
      <c r="BS1285" s="16">
        <v>0.0</v>
      </c>
      <c r="BT1285" s="16">
        <v>0.0</v>
      </c>
    </row>
    <row r="1286">
      <c r="A1286" s="14" t="s">
        <v>9387</v>
      </c>
      <c r="B1286" s="16">
        <v>11.0</v>
      </c>
      <c r="C1286" s="16">
        <v>4086492.0</v>
      </c>
      <c r="D1286" s="17"/>
      <c r="E1286" s="14" t="s">
        <v>2631</v>
      </c>
      <c r="F1286" s="14" t="s">
        <v>2630</v>
      </c>
      <c r="G1286" s="14" t="s">
        <v>5166</v>
      </c>
      <c r="H1286" s="14" t="s">
        <v>2978</v>
      </c>
      <c r="I1286" s="14" t="s">
        <v>21</v>
      </c>
      <c r="J1286" s="14" t="s">
        <v>4845</v>
      </c>
      <c r="K1286" s="14" t="s">
        <v>9388</v>
      </c>
      <c r="L1286" s="14" t="s">
        <v>9388</v>
      </c>
      <c r="M1286" s="14" t="s">
        <v>9389</v>
      </c>
      <c r="N1286" s="14" t="s">
        <v>409</v>
      </c>
      <c r="O1286" s="14" t="s">
        <v>410</v>
      </c>
      <c r="P1286" s="16">
        <v>1941422.0</v>
      </c>
      <c r="Q1286" s="17"/>
      <c r="R1286" s="16">
        <v>1.0</v>
      </c>
      <c r="S1286" s="16">
        <v>1614160.0</v>
      </c>
      <c r="T1286" s="18">
        <v>6.2E-7</v>
      </c>
      <c r="U1286" s="16">
        <v>0.0</v>
      </c>
      <c r="V1286" s="16">
        <v>0.0</v>
      </c>
      <c r="W1286" s="14" t="s">
        <v>2978</v>
      </c>
      <c r="X1286" s="17"/>
      <c r="Y1286" s="17"/>
      <c r="Z1286" s="16">
        <v>21.9</v>
      </c>
      <c r="AA1286" s="16">
        <v>0.072</v>
      </c>
      <c r="AB1286" s="16">
        <v>0.0</v>
      </c>
      <c r="AC1286" s="16">
        <v>0.01</v>
      </c>
      <c r="AD1286" s="16">
        <v>4.93</v>
      </c>
      <c r="AE1286" s="16">
        <v>0.02</v>
      </c>
      <c r="AF1286" s="16">
        <v>0.03</v>
      </c>
      <c r="AG1286" s="16">
        <v>0.0</v>
      </c>
      <c r="AH1286" s="16">
        <v>75056.0</v>
      </c>
      <c r="AI1286" s="16">
        <v>0.0</v>
      </c>
      <c r="AJ1286" s="16">
        <v>0.0</v>
      </c>
      <c r="AK1286" s="16">
        <v>0.0</v>
      </c>
      <c r="AL1286" s="16">
        <v>60024.0</v>
      </c>
      <c r="AM1286" s="16">
        <v>0.0</v>
      </c>
      <c r="AN1286" s="16">
        <v>0.0</v>
      </c>
      <c r="AO1286" s="16">
        <v>0.0</v>
      </c>
      <c r="AP1286" s="16">
        <v>29608.0</v>
      </c>
      <c r="AQ1286" s="16">
        <v>0.0</v>
      </c>
      <c r="AR1286" s="16">
        <v>0.0</v>
      </c>
      <c r="AS1286" s="16">
        <v>0.0</v>
      </c>
      <c r="AT1286" s="16">
        <v>44876.0</v>
      </c>
      <c r="AU1286" s="16">
        <v>0.0</v>
      </c>
      <c r="AV1286" s="16">
        <v>0.0</v>
      </c>
      <c r="AW1286" s="16">
        <v>0.0</v>
      </c>
      <c r="AX1286" s="16">
        <v>64030.0</v>
      </c>
      <c r="AY1286" s="16">
        <v>0.0</v>
      </c>
      <c r="AZ1286" s="16">
        <v>0.0</v>
      </c>
      <c r="BA1286" s="16">
        <v>0.0</v>
      </c>
      <c r="BB1286" s="16">
        <v>6062.0</v>
      </c>
      <c r="BC1286" s="16">
        <v>0.0</v>
      </c>
      <c r="BD1286" s="16">
        <v>0.0</v>
      </c>
      <c r="BE1286" s="16">
        <v>0.0</v>
      </c>
      <c r="BF1286" s="16">
        <v>1180026.0</v>
      </c>
      <c r="BG1286" s="16">
        <v>0.0</v>
      </c>
      <c r="BH1286" s="16">
        <v>0.0</v>
      </c>
      <c r="BI1286" s="16">
        <v>0.0</v>
      </c>
      <c r="BJ1286" s="16">
        <v>912.0</v>
      </c>
      <c r="BK1286" s="16">
        <v>0.0</v>
      </c>
      <c r="BL1286" s="16">
        <v>0.0</v>
      </c>
      <c r="BM1286" s="16">
        <v>0.0</v>
      </c>
      <c r="BN1286" s="16">
        <v>91058.0</v>
      </c>
      <c r="BO1286" s="16">
        <v>0.0</v>
      </c>
      <c r="BP1286" s="16">
        <v>0.0</v>
      </c>
      <c r="BQ1286" s="16">
        <v>1.0</v>
      </c>
      <c r="BR1286" s="16">
        <v>62508.0</v>
      </c>
      <c r="BS1286" s="16">
        <v>0.0</v>
      </c>
      <c r="BT1286" s="16">
        <v>0.0</v>
      </c>
    </row>
    <row r="1287">
      <c r="A1287" s="14" t="s">
        <v>9390</v>
      </c>
      <c r="B1287" s="16">
        <v>11.0</v>
      </c>
      <c r="C1287" s="16">
        <v>4091396.0</v>
      </c>
      <c r="D1287" s="17"/>
      <c r="E1287" s="14" t="s">
        <v>2621</v>
      </c>
      <c r="F1287" s="14" t="s">
        <v>2630</v>
      </c>
      <c r="G1287" s="14" t="s">
        <v>5166</v>
      </c>
      <c r="H1287" s="14" t="s">
        <v>2978</v>
      </c>
      <c r="I1287" s="14" t="s">
        <v>21</v>
      </c>
      <c r="J1287" s="14" t="s">
        <v>4845</v>
      </c>
      <c r="K1287" s="14" t="s">
        <v>9391</v>
      </c>
      <c r="L1287" s="14" t="s">
        <v>9391</v>
      </c>
      <c r="M1287" s="14" t="s">
        <v>9392</v>
      </c>
      <c r="N1287" s="14" t="s">
        <v>4848</v>
      </c>
      <c r="P1287" s="17"/>
      <c r="Q1287" s="17"/>
      <c r="R1287" s="16">
        <v>1.0</v>
      </c>
      <c r="S1287" s="16">
        <v>1614160.0</v>
      </c>
      <c r="T1287" s="18">
        <v>6.2E-7</v>
      </c>
      <c r="U1287" s="16">
        <v>0.0</v>
      </c>
      <c r="V1287" s="16">
        <v>0.0</v>
      </c>
      <c r="W1287" s="14" t="s">
        <v>2978</v>
      </c>
      <c r="X1287" s="17"/>
      <c r="Y1287" s="17"/>
      <c r="Z1287" s="16">
        <v>8.81</v>
      </c>
      <c r="AA1287" s="16">
        <v>0.222</v>
      </c>
      <c r="AB1287" s="16">
        <v>0.0</v>
      </c>
      <c r="AC1287" s="16">
        <v>0.0</v>
      </c>
      <c r="AD1287" s="16">
        <v>1.07</v>
      </c>
      <c r="AE1287" s="17"/>
      <c r="AF1287" s="17"/>
      <c r="AG1287" s="16">
        <v>1.0</v>
      </c>
      <c r="AH1287" s="16">
        <v>75048.0</v>
      </c>
      <c r="AI1287" s="16">
        <v>0.0</v>
      </c>
      <c r="AJ1287" s="16">
        <v>0.0</v>
      </c>
      <c r="AK1287" s="16">
        <v>0.0</v>
      </c>
      <c r="AL1287" s="16">
        <v>60014.0</v>
      </c>
      <c r="AM1287" s="16">
        <v>0.0</v>
      </c>
      <c r="AN1287" s="16">
        <v>0.0</v>
      </c>
      <c r="AO1287" s="16">
        <v>0.0</v>
      </c>
      <c r="AP1287" s="16">
        <v>29608.0</v>
      </c>
      <c r="AQ1287" s="16">
        <v>0.0</v>
      </c>
      <c r="AR1287" s="16">
        <v>0.0</v>
      </c>
      <c r="AS1287" s="16">
        <v>0.0</v>
      </c>
      <c r="AT1287" s="16">
        <v>44872.0</v>
      </c>
      <c r="AU1287" s="16">
        <v>0.0</v>
      </c>
      <c r="AV1287" s="16">
        <v>0.0</v>
      </c>
      <c r="AW1287" s="16">
        <v>0.0</v>
      </c>
      <c r="AX1287" s="16">
        <v>64040.0</v>
      </c>
      <c r="AY1287" s="16">
        <v>0.0</v>
      </c>
      <c r="AZ1287" s="16">
        <v>0.0</v>
      </c>
      <c r="BA1287" s="16">
        <v>0.0</v>
      </c>
      <c r="BB1287" s="16">
        <v>6062.0</v>
      </c>
      <c r="BC1287" s="16">
        <v>0.0</v>
      </c>
      <c r="BD1287" s="16">
        <v>0.0</v>
      </c>
      <c r="BE1287" s="16">
        <v>0.0</v>
      </c>
      <c r="BF1287" s="16">
        <v>1180028.0</v>
      </c>
      <c r="BG1287" s="16">
        <v>0.0</v>
      </c>
      <c r="BH1287" s="16">
        <v>0.0</v>
      </c>
      <c r="BI1287" s="16">
        <v>0.0</v>
      </c>
      <c r="BJ1287" s="16">
        <v>912.0</v>
      </c>
      <c r="BK1287" s="16">
        <v>0.0</v>
      </c>
      <c r="BL1287" s="16">
        <v>0.0</v>
      </c>
      <c r="BM1287" s="16">
        <v>0.0</v>
      </c>
      <c r="BN1287" s="16">
        <v>91072.0</v>
      </c>
      <c r="BO1287" s="16">
        <v>0.0</v>
      </c>
      <c r="BP1287" s="16">
        <v>0.0</v>
      </c>
      <c r="BQ1287" s="16">
        <v>0.0</v>
      </c>
      <c r="BR1287" s="16">
        <v>62504.0</v>
      </c>
      <c r="BS1287" s="16">
        <v>0.0</v>
      </c>
      <c r="BT1287" s="16">
        <v>0.0</v>
      </c>
    </row>
    <row r="1288">
      <c r="A1288" s="14" t="s">
        <v>9393</v>
      </c>
      <c r="B1288" s="16">
        <v>11.0</v>
      </c>
      <c r="C1288" s="16">
        <v>3856369.0</v>
      </c>
      <c r="D1288" s="14" t="s">
        <v>9394</v>
      </c>
      <c r="E1288" s="14" t="s">
        <v>2630</v>
      </c>
      <c r="F1288" s="14" t="s">
        <v>2631</v>
      </c>
      <c r="G1288" s="14" t="s">
        <v>6733</v>
      </c>
      <c r="H1288" s="14" t="s">
        <v>21</v>
      </c>
      <c r="I1288" s="14" t="s">
        <v>2978</v>
      </c>
      <c r="J1288" s="14" t="s">
        <v>4845</v>
      </c>
      <c r="K1288" s="14" t="s">
        <v>9395</v>
      </c>
      <c r="L1288" s="14" t="s">
        <v>9395</v>
      </c>
      <c r="M1288" s="14" t="s">
        <v>9396</v>
      </c>
      <c r="N1288" s="14" t="s">
        <v>4848</v>
      </c>
      <c r="P1288" s="17"/>
      <c r="Q1288" s="17"/>
      <c r="R1288" s="16">
        <v>1.0</v>
      </c>
      <c r="S1288" s="16">
        <v>1614162.0</v>
      </c>
      <c r="T1288" s="18">
        <v>6.2E-7</v>
      </c>
      <c r="U1288" s="16">
        <v>0.0</v>
      </c>
      <c r="V1288" s="16">
        <v>0.0</v>
      </c>
      <c r="W1288" s="14" t="s">
        <v>2978</v>
      </c>
      <c r="X1288" s="17"/>
      <c r="Y1288" s="17"/>
      <c r="Z1288" s="16">
        <v>15.7</v>
      </c>
      <c r="AA1288" s="17"/>
      <c r="AB1288" s="16">
        <v>0.0</v>
      </c>
      <c r="AC1288" s="16">
        <v>-0.01</v>
      </c>
      <c r="AD1288" s="16">
        <v>2.72</v>
      </c>
      <c r="AE1288" s="17"/>
      <c r="AF1288" s="17"/>
      <c r="AG1288" s="16">
        <v>0.0</v>
      </c>
      <c r="AH1288" s="16">
        <v>75052.0</v>
      </c>
      <c r="AI1288" s="16">
        <v>0.0</v>
      </c>
      <c r="AJ1288" s="16">
        <v>0.0</v>
      </c>
      <c r="AK1288" s="16">
        <v>0.0</v>
      </c>
      <c r="AL1288" s="16">
        <v>60032.0</v>
      </c>
      <c r="AM1288" s="16">
        <v>0.0</v>
      </c>
      <c r="AN1288" s="16">
        <v>0.0</v>
      </c>
      <c r="AO1288" s="16">
        <v>0.0</v>
      </c>
      <c r="AP1288" s="16">
        <v>29606.0</v>
      </c>
      <c r="AQ1288" s="16">
        <v>0.0</v>
      </c>
      <c r="AR1288" s="16">
        <v>0.0</v>
      </c>
      <c r="AS1288" s="16">
        <v>0.0</v>
      </c>
      <c r="AT1288" s="16">
        <v>44886.0</v>
      </c>
      <c r="AU1288" s="16">
        <v>0.0</v>
      </c>
      <c r="AV1288" s="16">
        <v>0.0</v>
      </c>
      <c r="AW1288" s="16">
        <v>0.0</v>
      </c>
      <c r="AX1288" s="16">
        <v>63992.0</v>
      </c>
      <c r="AY1288" s="16">
        <v>0.0</v>
      </c>
      <c r="AZ1288" s="16">
        <v>0.0</v>
      </c>
      <c r="BA1288" s="16">
        <v>0.0</v>
      </c>
      <c r="BB1288" s="16">
        <v>6060.0</v>
      </c>
      <c r="BC1288" s="16">
        <v>0.0</v>
      </c>
      <c r="BD1288" s="16">
        <v>0.0</v>
      </c>
      <c r="BE1288" s="16">
        <v>1.0</v>
      </c>
      <c r="BF1288" s="16">
        <v>1180024.0</v>
      </c>
      <c r="BG1288" s="16">
        <v>0.0</v>
      </c>
      <c r="BH1288" s="16">
        <v>0.0</v>
      </c>
      <c r="BI1288" s="16">
        <v>0.0</v>
      </c>
      <c r="BJ1288" s="16">
        <v>912.0</v>
      </c>
      <c r="BK1288" s="16">
        <v>0.0</v>
      </c>
      <c r="BL1288" s="16">
        <v>0.0</v>
      </c>
      <c r="BM1288" s="16">
        <v>0.0</v>
      </c>
      <c r="BN1288" s="16">
        <v>91086.0</v>
      </c>
      <c r="BO1288" s="16">
        <v>0.0</v>
      </c>
      <c r="BP1288" s="16">
        <v>0.0</v>
      </c>
      <c r="BQ1288" s="16">
        <v>0.0</v>
      </c>
      <c r="BR1288" s="16">
        <v>62512.0</v>
      </c>
      <c r="BS1288" s="16">
        <v>0.0</v>
      </c>
      <c r="BT1288" s="16">
        <v>0.0</v>
      </c>
    </row>
    <row r="1289">
      <c r="A1289" s="14" t="s">
        <v>9397</v>
      </c>
      <c r="B1289" s="16">
        <v>11.0</v>
      </c>
      <c r="C1289" s="16">
        <v>4091557.0</v>
      </c>
      <c r="D1289" s="17"/>
      <c r="E1289" s="14" t="s">
        <v>2631</v>
      </c>
      <c r="F1289" s="14" t="s">
        <v>2621</v>
      </c>
      <c r="G1289" s="14" t="s">
        <v>5166</v>
      </c>
      <c r="H1289" s="14" t="s">
        <v>2978</v>
      </c>
      <c r="I1289" s="14" t="s">
        <v>21</v>
      </c>
      <c r="J1289" s="14" t="s">
        <v>4845</v>
      </c>
      <c r="K1289" s="14" t="s">
        <v>9398</v>
      </c>
      <c r="L1289" s="14" t="s">
        <v>9398</v>
      </c>
      <c r="M1289" s="14" t="s">
        <v>9399</v>
      </c>
      <c r="N1289" s="14" t="s">
        <v>409</v>
      </c>
      <c r="P1289" s="17"/>
      <c r="Q1289" s="17"/>
      <c r="R1289" s="16">
        <v>1.0</v>
      </c>
      <c r="S1289" s="16">
        <v>1614162.0</v>
      </c>
      <c r="T1289" s="18">
        <v>6.2E-7</v>
      </c>
      <c r="U1289" s="16">
        <v>0.0</v>
      </c>
      <c r="V1289" s="16">
        <v>0.0</v>
      </c>
      <c r="W1289" s="14" t="s">
        <v>2978</v>
      </c>
      <c r="X1289" s="17"/>
      <c r="Y1289" s="17"/>
      <c r="Z1289" s="16">
        <v>22.8</v>
      </c>
      <c r="AA1289" s="16">
        <v>0.023</v>
      </c>
      <c r="AB1289" s="16">
        <v>0.0</v>
      </c>
      <c r="AC1289" s="16">
        <v>0.0</v>
      </c>
      <c r="AD1289" s="16">
        <v>5.87</v>
      </c>
      <c r="AE1289" s="16">
        <v>0.08</v>
      </c>
      <c r="AF1289" s="16">
        <v>0.021</v>
      </c>
      <c r="AG1289" s="16">
        <v>0.0</v>
      </c>
      <c r="AH1289" s="16">
        <v>75040.0</v>
      </c>
      <c r="AI1289" s="16">
        <v>0.0</v>
      </c>
      <c r="AJ1289" s="16">
        <v>0.0</v>
      </c>
      <c r="AK1289" s="16">
        <v>0.0</v>
      </c>
      <c r="AL1289" s="16">
        <v>60024.0</v>
      </c>
      <c r="AM1289" s="16">
        <v>0.0</v>
      </c>
      <c r="AN1289" s="16">
        <v>0.0</v>
      </c>
      <c r="AO1289" s="16">
        <v>0.0</v>
      </c>
      <c r="AP1289" s="16">
        <v>29608.0</v>
      </c>
      <c r="AQ1289" s="16">
        <v>0.0</v>
      </c>
      <c r="AR1289" s="16">
        <v>0.0</v>
      </c>
      <c r="AS1289" s="16">
        <v>0.0</v>
      </c>
      <c r="AT1289" s="16">
        <v>44870.0</v>
      </c>
      <c r="AU1289" s="16">
        <v>0.0</v>
      </c>
      <c r="AV1289" s="16">
        <v>0.0</v>
      </c>
      <c r="AW1289" s="16">
        <v>0.0</v>
      </c>
      <c r="AX1289" s="16">
        <v>64028.0</v>
      </c>
      <c r="AY1289" s="16">
        <v>0.0</v>
      </c>
      <c r="AZ1289" s="16">
        <v>0.0</v>
      </c>
      <c r="BA1289" s="16">
        <v>1.0</v>
      </c>
      <c r="BB1289" s="16">
        <v>6062.0</v>
      </c>
      <c r="BC1289" s="16">
        <v>0.0</v>
      </c>
      <c r="BD1289" s="16">
        <v>0.0</v>
      </c>
      <c r="BE1289" s="16">
        <v>0.0</v>
      </c>
      <c r="BF1289" s="16">
        <v>1180028.0</v>
      </c>
      <c r="BG1289" s="16">
        <v>0.0</v>
      </c>
      <c r="BH1289" s="16">
        <v>0.0</v>
      </c>
      <c r="BI1289" s="16">
        <v>0.0</v>
      </c>
      <c r="BJ1289" s="16">
        <v>912.0</v>
      </c>
      <c r="BK1289" s="16">
        <v>0.0</v>
      </c>
      <c r="BL1289" s="16">
        <v>0.0</v>
      </c>
      <c r="BM1289" s="16">
        <v>0.0</v>
      </c>
      <c r="BN1289" s="16">
        <v>91084.0</v>
      </c>
      <c r="BO1289" s="16">
        <v>0.0</v>
      </c>
      <c r="BP1289" s="16">
        <v>0.0</v>
      </c>
      <c r="BQ1289" s="16">
        <v>0.0</v>
      </c>
      <c r="BR1289" s="16">
        <v>62506.0</v>
      </c>
      <c r="BS1289" s="16">
        <v>0.0</v>
      </c>
      <c r="BT1289" s="16">
        <v>0.0</v>
      </c>
    </row>
    <row r="1290">
      <c r="A1290" s="14" t="s">
        <v>9400</v>
      </c>
      <c r="B1290" s="16">
        <v>11.0</v>
      </c>
      <c r="C1290" s="16">
        <v>3967676.0</v>
      </c>
      <c r="D1290" s="17"/>
      <c r="E1290" s="14" t="s">
        <v>2621</v>
      </c>
      <c r="F1290" s="14" t="s">
        <v>2622</v>
      </c>
      <c r="G1290" s="14" t="s">
        <v>5166</v>
      </c>
      <c r="H1290" s="14" t="s">
        <v>2978</v>
      </c>
      <c r="I1290" s="14" t="s">
        <v>21</v>
      </c>
      <c r="J1290" s="14" t="s">
        <v>4845</v>
      </c>
      <c r="K1290" s="14" t="s">
        <v>9401</v>
      </c>
      <c r="L1290" s="14" t="s">
        <v>9401</v>
      </c>
      <c r="M1290" s="14" t="s">
        <v>9402</v>
      </c>
      <c r="N1290" s="14" t="s">
        <v>4848</v>
      </c>
      <c r="P1290" s="17"/>
      <c r="Q1290" s="17"/>
      <c r="R1290" s="16">
        <v>1.0</v>
      </c>
      <c r="S1290" s="16">
        <v>1614164.0</v>
      </c>
      <c r="T1290" s="18">
        <v>6.2E-7</v>
      </c>
      <c r="U1290" s="16">
        <v>0.0</v>
      </c>
      <c r="V1290" s="16">
        <v>0.0</v>
      </c>
      <c r="W1290" s="14" t="s">
        <v>2978</v>
      </c>
      <c r="X1290" s="17"/>
      <c r="Y1290" s="17"/>
      <c r="Z1290" s="16">
        <v>8.92</v>
      </c>
      <c r="AA1290" s="17"/>
      <c r="AB1290" s="16">
        <v>0.0</v>
      </c>
      <c r="AC1290" s="16">
        <v>0.0</v>
      </c>
      <c r="AD1290" s="16">
        <v>-0.197</v>
      </c>
      <c r="AE1290" s="17"/>
      <c r="AF1290" s="17"/>
      <c r="AG1290" s="16">
        <v>0.0</v>
      </c>
      <c r="AH1290" s="16">
        <v>75048.0</v>
      </c>
      <c r="AI1290" s="16">
        <v>0.0</v>
      </c>
      <c r="AJ1290" s="16">
        <v>0.0</v>
      </c>
      <c r="AK1290" s="16">
        <v>0.0</v>
      </c>
      <c r="AL1290" s="16">
        <v>60014.0</v>
      </c>
      <c r="AM1290" s="16">
        <v>0.0</v>
      </c>
      <c r="AN1290" s="16">
        <v>0.0</v>
      </c>
      <c r="AO1290" s="16">
        <v>0.0</v>
      </c>
      <c r="AP1290" s="16">
        <v>29606.0</v>
      </c>
      <c r="AQ1290" s="16">
        <v>0.0</v>
      </c>
      <c r="AR1290" s="16">
        <v>0.0</v>
      </c>
      <c r="AS1290" s="16">
        <v>1.0</v>
      </c>
      <c r="AT1290" s="16">
        <v>44890.0</v>
      </c>
      <c r="AU1290" s="16">
        <v>0.0</v>
      </c>
      <c r="AV1290" s="16">
        <v>0.0</v>
      </c>
      <c r="AW1290" s="16">
        <v>0.0</v>
      </c>
      <c r="AX1290" s="16">
        <v>64034.0</v>
      </c>
      <c r="AY1290" s="16">
        <v>0.0</v>
      </c>
      <c r="AZ1290" s="16">
        <v>0.0</v>
      </c>
      <c r="BA1290" s="16">
        <v>0.0</v>
      </c>
      <c r="BB1290" s="16">
        <v>6060.0</v>
      </c>
      <c r="BC1290" s="16">
        <v>0.0</v>
      </c>
      <c r="BD1290" s="16">
        <v>0.0</v>
      </c>
      <c r="BE1290" s="16">
        <v>0.0</v>
      </c>
      <c r="BF1290" s="16">
        <v>1180008.0</v>
      </c>
      <c r="BG1290" s="16">
        <v>0.0</v>
      </c>
      <c r="BH1290" s="16">
        <v>0.0</v>
      </c>
      <c r="BI1290" s="16">
        <v>0.0</v>
      </c>
      <c r="BJ1290" s="16">
        <v>912.0</v>
      </c>
      <c r="BK1290" s="16">
        <v>0.0</v>
      </c>
      <c r="BL1290" s="16">
        <v>0.0</v>
      </c>
      <c r="BM1290" s="16">
        <v>0.0</v>
      </c>
      <c r="BN1290" s="16">
        <v>91086.0</v>
      </c>
      <c r="BO1290" s="16">
        <v>0.0</v>
      </c>
      <c r="BP1290" s="16">
        <v>0.0</v>
      </c>
      <c r="BQ1290" s="16">
        <v>0.0</v>
      </c>
      <c r="BR1290" s="16">
        <v>62506.0</v>
      </c>
      <c r="BS1290" s="16">
        <v>0.0</v>
      </c>
      <c r="BT1290" s="16">
        <v>0.0</v>
      </c>
    </row>
    <row r="1291">
      <c r="A1291" s="14" t="s">
        <v>9403</v>
      </c>
      <c r="B1291" s="16">
        <v>11.0</v>
      </c>
      <c r="C1291" s="16">
        <v>4070090.0</v>
      </c>
      <c r="D1291" s="14" t="s">
        <v>9404</v>
      </c>
      <c r="E1291" s="14" t="s">
        <v>2622</v>
      </c>
      <c r="F1291" s="14" t="s">
        <v>2630</v>
      </c>
      <c r="G1291" s="14" t="s">
        <v>5166</v>
      </c>
      <c r="H1291" s="14" t="s">
        <v>2978</v>
      </c>
      <c r="I1291" s="14" t="s">
        <v>21</v>
      </c>
      <c r="J1291" s="14" t="s">
        <v>4845</v>
      </c>
      <c r="K1291" s="14" t="s">
        <v>9405</v>
      </c>
      <c r="L1291" s="14" t="s">
        <v>9405</v>
      </c>
      <c r="M1291" s="14" t="s">
        <v>9406</v>
      </c>
      <c r="N1291" s="14" t="s">
        <v>4848</v>
      </c>
      <c r="P1291" s="17"/>
      <c r="Q1291" s="17"/>
      <c r="R1291" s="16">
        <v>1.0</v>
      </c>
      <c r="S1291" s="16">
        <v>1614164.0</v>
      </c>
      <c r="T1291" s="18">
        <v>6.2E-7</v>
      </c>
      <c r="U1291" s="16">
        <v>0.0</v>
      </c>
      <c r="V1291" s="16">
        <v>0.0</v>
      </c>
      <c r="W1291" s="14" t="s">
        <v>2978</v>
      </c>
      <c r="X1291" s="17"/>
      <c r="Y1291" s="17"/>
      <c r="Z1291" s="16">
        <v>10.3</v>
      </c>
      <c r="AA1291" s="17"/>
      <c r="AB1291" s="16">
        <v>0.01</v>
      </c>
      <c r="AC1291" s="16">
        <v>0.01</v>
      </c>
      <c r="AD1291" s="16">
        <v>7.14</v>
      </c>
      <c r="AE1291" s="17"/>
      <c r="AF1291" s="17"/>
      <c r="AG1291" s="16">
        <v>0.0</v>
      </c>
      <c r="AH1291" s="16">
        <v>75036.0</v>
      </c>
      <c r="AI1291" s="16">
        <v>0.0</v>
      </c>
      <c r="AJ1291" s="16">
        <v>0.0</v>
      </c>
      <c r="AK1291" s="16">
        <v>0.0</v>
      </c>
      <c r="AL1291" s="16">
        <v>60024.0</v>
      </c>
      <c r="AM1291" s="16">
        <v>0.0</v>
      </c>
      <c r="AN1291" s="16">
        <v>0.0</v>
      </c>
      <c r="AO1291" s="16">
        <v>0.0</v>
      </c>
      <c r="AP1291" s="16">
        <v>29606.0</v>
      </c>
      <c r="AQ1291" s="16">
        <v>0.0</v>
      </c>
      <c r="AR1291" s="16">
        <v>0.0</v>
      </c>
      <c r="AS1291" s="16">
        <v>0.0</v>
      </c>
      <c r="AT1291" s="16">
        <v>44878.0</v>
      </c>
      <c r="AU1291" s="16">
        <v>0.0</v>
      </c>
      <c r="AV1291" s="16">
        <v>0.0</v>
      </c>
      <c r="AW1291" s="16">
        <v>0.0</v>
      </c>
      <c r="AX1291" s="16">
        <v>64026.0</v>
      </c>
      <c r="AY1291" s="16">
        <v>0.0</v>
      </c>
      <c r="AZ1291" s="16">
        <v>0.0</v>
      </c>
      <c r="BA1291" s="16">
        <v>0.0</v>
      </c>
      <c r="BB1291" s="16">
        <v>6062.0</v>
      </c>
      <c r="BC1291" s="16">
        <v>0.0</v>
      </c>
      <c r="BD1291" s="16">
        <v>0.0</v>
      </c>
      <c r="BE1291" s="16">
        <v>1.0</v>
      </c>
      <c r="BF1291" s="16">
        <v>1180032.0</v>
      </c>
      <c r="BG1291" s="16">
        <v>0.0</v>
      </c>
      <c r="BH1291" s="16">
        <v>0.0</v>
      </c>
      <c r="BI1291" s="16">
        <v>0.0</v>
      </c>
      <c r="BJ1291" s="16">
        <v>912.0</v>
      </c>
      <c r="BK1291" s="16">
        <v>0.0</v>
      </c>
      <c r="BL1291" s="16">
        <v>0.0</v>
      </c>
      <c r="BM1291" s="16">
        <v>0.0</v>
      </c>
      <c r="BN1291" s="16">
        <v>91078.0</v>
      </c>
      <c r="BO1291" s="16">
        <v>0.0</v>
      </c>
      <c r="BP1291" s="16">
        <v>0.0</v>
      </c>
      <c r="BQ1291" s="16">
        <v>0.0</v>
      </c>
      <c r="BR1291" s="16">
        <v>62510.0</v>
      </c>
      <c r="BS1291" s="16">
        <v>0.0</v>
      </c>
      <c r="BT1291" s="16">
        <v>0.0</v>
      </c>
    </row>
    <row r="1292">
      <c r="A1292" s="14" t="s">
        <v>9407</v>
      </c>
      <c r="B1292" s="16">
        <v>11.0</v>
      </c>
      <c r="C1292" s="16">
        <v>4091310.0</v>
      </c>
      <c r="D1292" s="17"/>
      <c r="E1292" s="14" t="s">
        <v>5332</v>
      </c>
      <c r="F1292" s="14" t="s">
        <v>2621</v>
      </c>
      <c r="G1292" s="14" t="s">
        <v>5166</v>
      </c>
      <c r="H1292" s="14" t="s">
        <v>2978</v>
      </c>
      <c r="I1292" s="14" t="s">
        <v>21</v>
      </c>
      <c r="J1292" s="14" t="s">
        <v>4845</v>
      </c>
      <c r="K1292" s="14" t="s">
        <v>9408</v>
      </c>
      <c r="L1292" s="14" t="s">
        <v>9408</v>
      </c>
      <c r="M1292" s="14" t="s">
        <v>9409</v>
      </c>
      <c r="N1292" s="14" t="s">
        <v>5335</v>
      </c>
      <c r="P1292" s="17"/>
      <c r="Q1292" s="17"/>
      <c r="R1292" s="16">
        <v>1.0</v>
      </c>
      <c r="S1292" s="16">
        <v>1614164.0</v>
      </c>
      <c r="T1292" s="18">
        <v>6.2E-7</v>
      </c>
      <c r="U1292" s="16">
        <v>0.0</v>
      </c>
      <c r="V1292" s="16">
        <v>0.0</v>
      </c>
      <c r="W1292" s="14" t="s">
        <v>2978</v>
      </c>
      <c r="X1292" s="17"/>
      <c r="Y1292" s="17"/>
      <c r="Z1292" s="16">
        <v>32.0</v>
      </c>
      <c r="AA1292" s="17"/>
      <c r="AB1292" s="16">
        <v>0.0</v>
      </c>
      <c r="AC1292" s="16">
        <v>0.01</v>
      </c>
      <c r="AD1292" s="16">
        <v>6.36</v>
      </c>
      <c r="AE1292" s="17"/>
      <c r="AF1292" s="17"/>
      <c r="AG1292" s="16">
        <v>0.0</v>
      </c>
      <c r="AH1292" s="16">
        <v>75034.0</v>
      </c>
      <c r="AI1292" s="16">
        <v>0.0</v>
      </c>
      <c r="AJ1292" s="16">
        <v>0.0</v>
      </c>
      <c r="AK1292" s="16">
        <v>0.0</v>
      </c>
      <c r="AL1292" s="16">
        <v>60014.0</v>
      </c>
      <c r="AM1292" s="16">
        <v>0.0</v>
      </c>
      <c r="AN1292" s="16">
        <v>0.0</v>
      </c>
      <c r="AO1292" s="16">
        <v>0.0</v>
      </c>
      <c r="AP1292" s="16">
        <v>29606.0</v>
      </c>
      <c r="AQ1292" s="16">
        <v>0.0</v>
      </c>
      <c r="AR1292" s="16">
        <v>0.0</v>
      </c>
      <c r="AS1292" s="16">
        <v>0.0</v>
      </c>
      <c r="AT1292" s="16">
        <v>44876.0</v>
      </c>
      <c r="AU1292" s="16">
        <v>0.0</v>
      </c>
      <c r="AV1292" s="16">
        <v>0.0</v>
      </c>
      <c r="AW1292" s="16">
        <v>0.0</v>
      </c>
      <c r="AX1292" s="16">
        <v>64026.0</v>
      </c>
      <c r="AY1292" s="16">
        <v>0.0</v>
      </c>
      <c r="AZ1292" s="16">
        <v>0.0</v>
      </c>
      <c r="BA1292" s="16">
        <v>0.0</v>
      </c>
      <c r="BB1292" s="16">
        <v>6062.0</v>
      </c>
      <c r="BC1292" s="16">
        <v>0.0</v>
      </c>
      <c r="BD1292" s="16">
        <v>0.0</v>
      </c>
      <c r="BE1292" s="16">
        <v>1.0</v>
      </c>
      <c r="BF1292" s="16">
        <v>1180038.0</v>
      </c>
      <c r="BG1292" s="16">
        <v>0.0</v>
      </c>
      <c r="BH1292" s="16">
        <v>0.0</v>
      </c>
      <c r="BI1292" s="16">
        <v>0.0</v>
      </c>
      <c r="BJ1292" s="16">
        <v>912.0</v>
      </c>
      <c r="BK1292" s="16">
        <v>0.0</v>
      </c>
      <c r="BL1292" s="16">
        <v>0.0</v>
      </c>
      <c r="BM1292" s="16">
        <v>0.0</v>
      </c>
      <c r="BN1292" s="16">
        <v>91084.0</v>
      </c>
      <c r="BO1292" s="16">
        <v>0.0</v>
      </c>
      <c r="BP1292" s="16">
        <v>0.0</v>
      </c>
      <c r="BQ1292" s="16">
        <v>0.0</v>
      </c>
      <c r="BR1292" s="16">
        <v>62512.0</v>
      </c>
      <c r="BS1292" s="16">
        <v>0.0</v>
      </c>
      <c r="BT1292" s="16">
        <v>0.0</v>
      </c>
    </row>
    <row r="1293">
      <c r="A1293" s="14" t="s">
        <v>9410</v>
      </c>
      <c r="B1293" s="16">
        <v>11.0</v>
      </c>
      <c r="C1293" s="16">
        <v>4070162.0</v>
      </c>
      <c r="D1293" s="17"/>
      <c r="E1293" s="14" t="s">
        <v>2631</v>
      </c>
      <c r="F1293" s="14" t="s">
        <v>2621</v>
      </c>
      <c r="G1293" s="14" t="s">
        <v>5166</v>
      </c>
      <c r="H1293" s="14" t="s">
        <v>2978</v>
      </c>
      <c r="I1293" s="14" t="s">
        <v>21</v>
      </c>
      <c r="J1293" s="14" t="s">
        <v>4845</v>
      </c>
      <c r="K1293" s="14" t="s">
        <v>9411</v>
      </c>
      <c r="L1293" s="14" t="s">
        <v>9411</v>
      </c>
      <c r="M1293" s="14" t="s">
        <v>9412</v>
      </c>
      <c r="N1293" s="14" t="s">
        <v>4848</v>
      </c>
      <c r="O1293" s="14" t="s">
        <v>4878</v>
      </c>
      <c r="P1293" s="16">
        <v>2153228.0</v>
      </c>
      <c r="Q1293" s="17"/>
      <c r="R1293" s="16">
        <v>1.0</v>
      </c>
      <c r="S1293" s="16">
        <v>1614166.0</v>
      </c>
      <c r="T1293" s="18">
        <v>6.2E-7</v>
      </c>
      <c r="U1293" s="16">
        <v>0.0</v>
      </c>
      <c r="V1293" s="16">
        <v>0.0</v>
      </c>
      <c r="W1293" s="14" t="s">
        <v>2978</v>
      </c>
      <c r="X1293" s="17"/>
      <c r="Y1293" s="17"/>
      <c r="Z1293" s="16">
        <v>2.0</v>
      </c>
      <c r="AA1293" s="17"/>
      <c r="AB1293" s="16">
        <v>0.0</v>
      </c>
      <c r="AC1293" s="16">
        <v>0.0</v>
      </c>
      <c r="AD1293" s="16">
        <v>-0.973</v>
      </c>
      <c r="AE1293" s="17"/>
      <c r="AF1293" s="17"/>
      <c r="AG1293" s="16">
        <v>0.0</v>
      </c>
      <c r="AH1293" s="16">
        <v>75042.0</v>
      </c>
      <c r="AI1293" s="16">
        <v>0.0</v>
      </c>
      <c r="AJ1293" s="16">
        <v>0.0</v>
      </c>
      <c r="AK1293" s="16">
        <v>0.0</v>
      </c>
      <c r="AL1293" s="16">
        <v>60026.0</v>
      </c>
      <c r="AM1293" s="16">
        <v>0.0</v>
      </c>
      <c r="AN1293" s="16">
        <v>0.0</v>
      </c>
      <c r="AO1293" s="16">
        <v>0.0</v>
      </c>
      <c r="AP1293" s="16">
        <v>29608.0</v>
      </c>
      <c r="AQ1293" s="16">
        <v>0.0</v>
      </c>
      <c r="AR1293" s="16">
        <v>0.0</v>
      </c>
      <c r="AS1293" s="16">
        <v>1.0</v>
      </c>
      <c r="AT1293" s="16">
        <v>44884.0</v>
      </c>
      <c r="AU1293" s="16">
        <v>0.0</v>
      </c>
      <c r="AV1293" s="16">
        <v>0.0</v>
      </c>
      <c r="AW1293" s="16">
        <v>0.0</v>
      </c>
      <c r="AX1293" s="16">
        <v>64042.0</v>
      </c>
      <c r="AY1293" s="16">
        <v>0.0</v>
      </c>
      <c r="AZ1293" s="16">
        <v>0.0</v>
      </c>
      <c r="BA1293" s="16">
        <v>0.0</v>
      </c>
      <c r="BB1293" s="16">
        <v>6030.0</v>
      </c>
      <c r="BC1293" s="16">
        <v>0.0</v>
      </c>
      <c r="BD1293" s="16">
        <v>0.0</v>
      </c>
      <c r="BE1293" s="16">
        <v>0.0</v>
      </c>
      <c r="BF1293" s="16">
        <v>1180030.0</v>
      </c>
      <c r="BG1293" s="16">
        <v>0.0</v>
      </c>
      <c r="BH1293" s="16">
        <v>0.0</v>
      </c>
      <c r="BI1293" s="16">
        <v>0.0</v>
      </c>
      <c r="BJ1293" s="16">
        <v>912.0</v>
      </c>
      <c r="BK1293" s="16">
        <v>0.0</v>
      </c>
      <c r="BL1293" s="16">
        <v>0.0</v>
      </c>
      <c r="BM1293" s="16">
        <v>0.0</v>
      </c>
      <c r="BN1293" s="16">
        <v>91080.0</v>
      </c>
      <c r="BO1293" s="16">
        <v>0.0</v>
      </c>
      <c r="BP1293" s="16">
        <v>0.0</v>
      </c>
      <c r="BQ1293" s="16">
        <v>0.0</v>
      </c>
      <c r="BR1293" s="16">
        <v>62512.0</v>
      </c>
      <c r="BS1293" s="16">
        <v>0.0</v>
      </c>
      <c r="BT1293" s="16">
        <v>0.0</v>
      </c>
    </row>
    <row r="1294">
      <c r="A1294" s="14" t="s">
        <v>9413</v>
      </c>
      <c r="B1294" s="16">
        <v>11.0</v>
      </c>
      <c r="C1294" s="16">
        <v>3856287.0</v>
      </c>
      <c r="D1294" s="17"/>
      <c r="E1294" s="14" t="s">
        <v>2631</v>
      </c>
      <c r="F1294" s="14" t="s">
        <v>2630</v>
      </c>
      <c r="G1294" s="14" t="s">
        <v>5166</v>
      </c>
      <c r="H1294" s="14" t="s">
        <v>2978</v>
      </c>
      <c r="I1294" s="14" t="s">
        <v>21</v>
      </c>
      <c r="J1294" s="14" t="s">
        <v>4845</v>
      </c>
      <c r="K1294" s="14" t="s">
        <v>9414</v>
      </c>
      <c r="L1294" s="14" t="s">
        <v>9414</v>
      </c>
      <c r="M1294" s="14" t="s">
        <v>9415</v>
      </c>
      <c r="N1294" s="14" t="s">
        <v>409</v>
      </c>
      <c r="P1294" s="17"/>
      <c r="Q1294" s="17"/>
      <c r="R1294" s="16">
        <v>1.0</v>
      </c>
      <c r="S1294" s="16">
        <v>1614168.0</v>
      </c>
      <c r="T1294" s="18">
        <v>6.2E-7</v>
      </c>
      <c r="U1294" s="16">
        <v>0.0</v>
      </c>
      <c r="V1294" s="16">
        <v>0.0</v>
      </c>
      <c r="W1294" s="14" t="s">
        <v>2978</v>
      </c>
      <c r="X1294" s="17"/>
      <c r="Y1294" s="17"/>
      <c r="Z1294" s="16">
        <v>25.0</v>
      </c>
      <c r="AA1294" s="17"/>
      <c r="AB1294" s="16">
        <v>0.0</v>
      </c>
      <c r="AC1294" s="16">
        <v>-0.02</v>
      </c>
      <c r="AD1294" s="16">
        <v>8.78</v>
      </c>
      <c r="AE1294" s="16">
        <v>0.46</v>
      </c>
      <c r="AF1294" s="16">
        <v>0.782</v>
      </c>
      <c r="AG1294" s="16">
        <v>0.0</v>
      </c>
      <c r="AH1294" s="16">
        <v>75070.0</v>
      </c>
      <c r="AI1294" s="16">
        <v>0.0</v>
      </c>
      <c r="AJ1294" s="16">
        <v>0.0</v>
      </c>
      <c r="AK1294" s="16">
        <v>0.0</v>
      </c>
      <c r="AL1294" s="16">
        <v>60032.0</v>
      </c>
      <c r="AM1294" s="16">
        <v>0.0</v>
      </c>
      <c r="AN1294" s="16">
        <v>0.0</v>
      </c>
      <c r="AO1294" s="16">
        <v>0.0</v>
      </c>
      <c r="AP1294" s="16">
        <v>29604.0</v>
      </c>
      <c r="AQ1294" s="16">
        <v>0.0</v>
      </c>
      <c r="AR1294" s="16">
        <v>0.0</v>
      </c>
      <c r="AS1294" s="16">
        <v>0.0</v>
      </c>
      <c r="AT1294" s="16">
        <v>44880.0</v>
      </c>
      <c r="AU1294" s="16">
        <v>0.0</v>
      </c>
      <c r="AV1294" s="16">
        <v>0.0</v>
      </c>
      <c r="AW1294" s="16">
        <v>0.0</v>
      </c>
      <c r="AX1294" s="16">
        <v>63982.0</v>
      </c>
      <c r="AY1294" s="16">
        <v>0.0</v>
      </c>
      <c r="AZ1294" s="16">
        <v>0.0</v>
      </c>
      <c r="BA1294" s="16">
        <v>0.0</v>
      </c>
      <c r="BB1294" s="16">
        <v>6062.0</v>
      </c>
      <c r="BC1294" s="16">
        <v>0.0</v>
      </c>
      <c r="BD1294" s="16">
        <v>0.0</v>
      </c>
      <c r="BE1294" s="16">
        <v>1.0</v>
      </c>
      <c r="BF1294" s="16">
        <v>1180026.0</v>
      </c>
      <c r="BG1294" s="16">
        <v>0.0</v>
      </c>
      <c r="BH1294" s="16">
        <v>0.0</v>
      </c>
      <c r="BI1294" s="16">
        <v>0.0</v>
      </c>
      <c r="BJ1294" s="16">
        <v>912.0</v>
      </c>
      <c r="BK1294" s="16">
        <v>0.0</v>
      </c>
      <c r="BL1294" s="16">
        <v>0.0</v>
      </c>
      <c r="BM1294" s="16">
        <v>0.0</v>
      </c>
      <c r="BN1294" s="16">
        <v>91090.0</v>
      </c>
      <c r="BO1294" s="16">
        <v>0.0</v>
      </c>
      <c r="BP1294" s="16">
        <v>0.0</v>
      </c>
      <c r="BQ1294" s="16">
        <v>0.0</v>
      </c>
      <c r="BR1294" s="16">
        <v>62510.0</v>
      </c>
      <c r="BS1294" s="16">
        <v>0.0</v>
      </c>
      <c r="BT1294" s="16">
        <v>0.0</v>
      </c>
    </row>
    <row r="1295">
      <c r="A1295" s="14" t="s">
        <v>9416</v>
      </c>
      <c r="B1295" s="16">
        <v>11.0</v>
      </c>
      <c r="C1295" s="16">
        <v>4091332.0</v>
      </c>
      <c r="D1295" s="17"/>
      <c r="E1295" s="14" t="s">
        <v>2630</v>
      </c>
      <c r="F1295" s="14" t="s">
        <v>2631</v>
      </c>
      <c r="G1295" s="14" t="s">
        <v>5166</v>
      </c>
      <c r="H1295" s="14" t="s">
        <v>2978</v>
      </c>
      <c r="I1295" s="14" t="s">
        <v>21</v>
      </c>
      <c r="J1295" s="14" t="s">
        <v>4845</v>
      </c>
      <c r="K1295" s="14" t="s">
        <v>9417</v>
      </c>
      <c r="L1295" s="14" t="s">
        <v>9417</v>
      </c>
      <c r="M1295" s="14" t="s">
        <v>9418</v>
      </c>
      <c r="N1295" s="14" t="s">
        <v>409</v>
      </c>
      <c r="P1295" s="17"/>
      <c r="Q1295" s="17"/>
      <c r="R1295" s="16">
        <v>1.0</v>
      </c>
      <c r="S1295" s="16">
        <v>1614168.0</v>
      </c>
      <c r="T1295" s="18">
        <v>6.2E-7</v>
      </c>
      <c r="U1295" s="16">
        <v>0.0</v>
      </c>
      <c r="V1295" s="16">
        <v>0.0</v>
      </c>
      <c r="W1295" s="14" t="s">
        <v>2978</v>
      </c>
      <c r="X1295" s="17"/>
      <c r="Y1295" s="17"/>
      <c r="Z1295" s="16">
        <v>16.4</v>
      </c>
      <c r="AA1295" s="16">
        <v>0.257</v>
      </c>
      <c r="AB1295" s="16">
        <v>0.0</v>
      </c>
      <c r="AC1295" s="16">
        <v>0.0</v>
      </c>
      <c r="AD1295" s="16">
        <v>2.33</v>
      </c>
      <c r="AE1295" s="16">
        <v>0.55</v>
      </c>
      <c r="AF1295" s="16">
        <v>0.012</v>
      </c>
      <c r="AG1295" s="16">
        <v>0.0</v>
      </c>
      <c r="AH1295" s="16">
        <v>75040.0</v>
      </c>
      <c r="AI1295" s="16">
        <v>0.0</v>
      </c>
      <c r="AJ1295" s="16">
        <v>0.0</v>
      </c>
      <c r="AK1295" s="16">
        <v>0.0</v>
      </c>
      <c r="AL1295" s="16">
        <v>60022.0</v>
      </c>
      <c r="AM1295" s="16">
        <v>0.0</v>
      </c>
      <c r="AN1295" s="16">
        <v>0.0</v>
      </c>
      <c r="AO1295" s="16">
        <v>0.0</v>
      </c>
      <c r="AP1295" s="16">
        <v>29608.0</v>
      </c>
      <c r="AQ1295" s="16">
        <v>0.0</v>
      </c>
      <c r="AR1295" s="16">
        <v>0.0</v>
      </c>
      <c r="AS1295" s="16">
        <v>0.0</v>
      </c>
      <c r="AT1295" s="16">
        <v>44886.0</v>
      </c>
      <c r="AU1295" s="16">
        <v>0.0</v>
      </c>
      <c r="AV1295" s="16">
        <v>0.0</v>
      </c>
      <c r="AW1295" s="16">
        <v>0.0</v>
      </c>
      <c r="AX1295" s="16">
        <v>64036.0</v>
      </c>
      <c r="AY1295" s="16">
        <v>0.0</v>
      </c>
      <c r="AZ1295" s="16">
        <v>0.0</v>
      </c>
      <c r="BA1295" s="16">
        <v>0.0</v>
      </c>
      <c r="BB1295" s="16">
        <v>6062.0</v>
      </c>
      <c r="BC1295" s="16">
        <v>0.0</v>
      </c>
      <c r="BD1295" s="16">
        <v>0.0</v>
      </c>
      <c r="BE1295" s="16">
        <v>1.0</v>
      </c>
      <c r="BF1295" s="16">
        <v>1180008.0</v>
      </c>
      <c r="BG1295" s="16">
        <v>0.0</v>
      </c>
      <c r="BH1295" s="16">
        <v>0.0</v>
      </c>
      <c r="BI1295" s="16">
        <v>0.0</v>
      </c>
      <c r="BJ1295" s="16">
        <v>912.0</v>
      </c>
      <c r="BK1295" s="16">
        <v>0.0</v>
      </c>
      <c r="BL1295" s="16">
        <v>0.0</v>
      </c>
      <c r="BM1295" s="16">
        <v>0.0</v>
      </c>
      <c r="BN1295" s="16">
        <v>91084.0</v>
      </c>
      <c r="BO1295" s="16">
        <v>0.0</v>
      </c>
      <c r="BP1295" s="16">
        <v>0.0</v>
      </c>
      <c r="BQ1295" s="16">
        <v>0.0</v>
      </c>
      <c r="BR1295" s="16">
        <v>62510.0</v>
      </c>
      <c r="BS1295" s="16">
        <v>0.0</v>
      </c>
      <c r="BT1295" s="16">
        <v>0.0</v>
      </c>
    </row>
    <row r="1296">
      <c r="A1296" s="14" t="s">
        <v>9419</v>
      </c>
      <c r="B1296" s="16">
        <v>11.0</v>
      </c>
      <c r="C1296" s="16">
        <v>4091477.0</v>
      </c>
      <c r="D1296" s="17"/>
      <c r="E1296" s="14" t="s">
        <v>2622</v>
      </c>
      <c r="F1296" s="14" t="s">
        <v>2631</v>
      </c>
      <c r="G1296" s="14" t="s">
        <v>5166</v>
      </c>
      <c r="H1296" s="14" t="s">
        <v>2978</v>
      </c>
      <c r="I1296" s="14" t="s">
        <v>21</v>
      </c>
      <c r="J1296" s="14" t="s">
        <v>4845</v>
      </c>
      <c r="K1296" s="14" t="s">
        <v>9420</v>
      </c>
      <c r="L1296" s="14" t="s">
        <v>9420</v>
      </c>
      <c r="M1296" s="14" t="s">
        <v>9421</v>
      </c>
      <c r="N1296" s="14" t="s">
        <v>4848</v>
      </c>
      <c r="P1296" s="17"/>
      <c r="Q1296" s="17"/>
      <c r="R1296" s="16">
        <v>1.0</v>
      </c>
      <c r="S1296" s="16">
        <v>1614168.0</v>
      </c>
      <c r="T1296" s="18">
        <v>6.2E-7</v>
      </c>
      <c r="U1296" s="16">
        <v>0.0</v>
      </c>
      <c r="V1296" s="16">
        <v>0.0</v>
      </c>
      <c r="W1296" s="14" t="s">
        <v>2978</v>
      </c>
      <c r="X1296" s="17"/>
      <c r="Y1296" s="17"/>
      <c r="Z1296" s="16">
        <v>9.43</v>
      </c>
      <c r="AA1296" s="16">
        <v>0.197</v>
      </c>
      <c r="AB1296" s="16">
        <v>0.0</v>
      </c>
      <c r="AC1296" s="16">
        <v>0.0</v>
      </c>
      <c r="AD1296" s="16">
        <v>4.28</v>
      </c>
      <c r="AE1296" s="17"/>
      <c r="AF1296" s="17"/>
      <c r="AG1296" s="16">
        <v>0.0</v>
      </c>
      <c r="AH1296" s="16">
        <v>75036.0</v>
      </c>
      <c r="AI1296" s="16">
        <v>0.0</v>
      </c>
      <c r="AJ1296" s="16">
        <v>0.0</v>
      </c>
      <c r="AK1296" s="16">
        <v>0.0</v>
      </c>
      <c r="AL1296" s="16">
        <v>60026.0</v>
      </c>
      <c r="AM1296" s="16">
        <v>0.0</v>
      </c>
      <c r="AN1296" s="16">
        <v>0.0</v>
      </c>
      <c r="AO1296" s="16">
        <v>0.0</v>
      </c>
      <c r="AP1296" s="16">
        <v>29602.0</v>
      </c>
      <c r="AQ1296" s="16">
        <v>0.0</v>
      </c>
      <c r="AR1296" s="16">
        <v>0.0</v>
      </c>
      <c r="AS1296" s="16">
        <v>0.0</v>
      </c>
      <c r="AT1296" s="16">
        <v>44872.0</v>
      </c>
      <c r="AU1296" s="16">
        <v>0.0</v>
      </c>
      <c r="AV1296" s="16">
        <v>0.0</v>
      </c>
      <c r="AW1296" s="16">
        <v>0.0</v>
      </c>
      <c r="AX1296" s="16">
        <v>64042.0</v>
      </c>
      <c r="AY1296" s="16">
        <v>0.0</v>
      </c>
      <c r="AZ1296" s="16">
        <v>0.0</v>
      </c>
      <c r="BA1296" s="16">
        <v>0.0</v>
      </c>
      <c r="BB1296" s="16">
        <v>6062.0</v>
      </c>
      <c r="BC1296" s="16">
        <v>0.0</v>
      </c>
      <c r="BD1296" s="16">
        <v>0.0</v>
      </c>
      <c r="BE1296" s="16">
        <v>1.0</v>
      </c>
      <c r="BF1296" s="16">
        <v>1180020.0</v>
      </c>
      <c r="BG1296" s="16">
        <v>0.0</v>
      </c>
      <c r="BH1296" s="16">
        <v>0.0</v>
      </c>
      <c r="BI1296" s="16">
        <v>0.0</v>
      </c>
      <c r="BJ1296" s="16">
        <v>912.0</v>
      </c>
      <c r="BK1296" s="16">
        <v>0.0</v>
      </c>
      <c r="BL1296" s="16">
        <v>0.0</v>
      </c>
      <c r="BM1296" s="16">
        <v>0.0</v>
      </c>
      <c r="BN1296" s="16">
        <v>91084.0</v>
      </c>
      <c r="BO1296" s="16">
        <v>0.0</v>
      </c>
      <c r="BP1296" s="16">
        <v>0.0</v>
      </c>
      <c r="BQ1296" s="16">
        <v>0.0</v>
      </c>
      <c r="BR1296" s="16">
        <v>62512.0</v>
      </c>
      <c r="BS1296" s="16">
        <v>0.0</v>
      </c>
      <c r="BT1296" s="16">
        <v>0.0</v>
      </c>
    </row>
    <row r="1297">
      <c r="A1297" s="14" t="s">
        <v>9422</v>
      </c>
      <c r="B1297" s="16">
        <v>11.0</v>
      </c>
      <c r="C1297" s="16">
        <v>3856320.0</v>
      </c>
      <c r="D1297" s="17"/>
      <c r="E1297" s="14" t="s">
        <v>2621</v>
      </c>
      <c r="F1297" s="14" t="s">
        <v>2622</v>
      </c>
      <c r="G1297" s="14" t="s">
        <v>5166</v>
      </c>
      <c r="H1297" s="14" t="s">
        <v>2978</v>
      </c>
      <c r="I1297" s="14" t="s">
        <v>21</v>
      </c>
      <c r="J1297" s="14" t="s">
        <v>4845</v>
      </c>
      <c r="K1297" s="14" t="s">
        <v>9423</v>
      </c>
      <c r="L1297" s="14" t="s">
        <v>9423</v>
      </c>
      <c r="M1297" s="14" t="s">
        <v>9424</v>
      </c>
      <c r="N1297" s="14" t="s">
        <v>409</v>
      </c>
      <c r="P1297" s="17"/>
      <c r="Q1297" s="17"/>
      <c r="R1297" s="16">
        <v>1.0</v>
      </c>
      <c r="S1297" s="16">
        <v>1614170.0</v>
      </c>
      <c r="T1297" s="18">
        <v>6.2E-7</v>
      </c>
      <c r="U1297" s="16">
        <v>0.0</v>
      </c>
      <c r="V1297" s="16">
        <v>0.0</v>
      </c>
      <c r="W1297" s="14" t="s">
        <v>2978</v>
      </c>
      <c r="X1297" s="17"/>
      <c r="Y1297" s="17"/>
      <c r="Z1297" s="16">
        <v>24.5</v>
      </c>
      <c r="AA1297" s="17"/>
      <c r="AB1297" s="16">
        <v>0.0</v>
      </c>
      <c r="AC1297" s="16">
        <v>-0.01</v>
      </c>
      <c r="AD1297" s="16">
        <v>4.72</v>
      </c>
      <c r="AE1297" s="16">
        <v>0.01</v>
      </c>
      <c r="AF1297" s="16">
        <v>0.926</v>
      </c>
      <c r="AG1297" s="16">
        <v>0.0</v>
      </c>
      <c r="AH1297" s="16">
        <v>75058.0</v>
      </c>
      <c r="AI1297" s="16">
        <v>0.0</v>
      </c>
      <c r="AJ1297" s="16">
        <v>0.0</v>
      </c>
      <c r="AK1297" s="16">
        <v>0.0</v>
      </c>
      <c r="AL1297" s="16">
        <v>60024.0</v>
      </c>
      <c r="AM1297" s="16">
        <v>0.0</v>
      </c>
      <c r="AN1297" s="16">
        <v>0.0</v>
      </c>
      <c r="AO1297" s="16">
        <v>0.0</v>
      </c>
      <c r="AP1297" s="16">
        <v>29602.0</v>
      </c>
      <c r="AQ1297" s="16">
        <v>0.0</v>
      </c>
      <c r="AR1297" s="16">
        <v>0.0</v>
      </c>
      <c r="AS1297" s="16">
        <v>0.0</v>
      </c>
      <c r="AT1297" s="16">
        <v>44882.0</v>
      </c>
      <c r="AU1297" s="16">
        <v>0.0</v>
      </c>
      <c r="AV1297" s="16">
        <v>0.0</v>
      </c>
      <c r="AW1297" s="16">
        <v>0.0</v>
      </c>
      <c r="AX1297" s="16">
        <v>64006.0</v>
      </c>
      <c r="AY1297" s="16">
        <v>0.0</v>
      </c>
      <c r="AZ1297" s="16">
        <v>0.0</v>
      </c>
      <c r="BA1297" s="16">
        <v>0.0</v>
      </c>
      <c r="BB1297" s="16">
        <v>6062.0</v>
      </c>
      <c r="BC1297" s="16">
        <v>0.0</v>
      </c>
      <c r="BD1297" s="16">
        <v>0.0</v>
      </c>
      <c r="BE1297" s="16">
        <v>1.0</v>
      </c>
      <c r="BF1297" s="16">
        <v>1180024.0</v>
      </c>
      <c r="BG1297" s="16">
        <v>0.0</v>
      </c>
      <c r="BH1297" s="16">
        <v>0.0</v>
      </c>
      <c r="BI1297" s="16">
        <v>0.0</v>
      </c>
      <c r="BJ1297" s="16">
        <v>912.0</v>
      </c>
      <c r="BK1297" s="16">
        <v>0.0</v>
      </c>
      <c r="BL1297" s="16">
        <v>0.0</v>
      </c>
      <c r="BM1297" s="16">
        <v>0.0</v>
      </c>
      <c r="BN1297" s="16">
        <v>91088.0</v>
      </c>
      <c r="BO1297" s="16">
        <v>0.0</v>
      </c>
      <c r="BP1297" s="16">
        <v>0.0</v>
      </c>
      <c r="BQ1297" s="16">
        <v>0.0</v>
      </c>
      <c r="BR1297" s="16">
        <v>62512.0</v>
      </c>
      <c r="BS1297" s="16">
        <v>0.0</v>
      </c>
      <c r="BT1297" s="16">
        <v>0.0</v>
      </c>
    </row>
    <row r="1298">
      <c r="A1298" s="14" t="s">
        <v>9425</v>
      </c>
      <c r="B1298" s="16">
        <v>11.0</v>
      </c>
      <c r="C1298" s="16">
        <v>4070080.0</v>
      </c>
      <c r="D1298" s="17"/>
      <c r="E1298" s="14" t="s">
        <v>2631</v>
      </c>
      <c r="F1298" s="14" t="s">
        <v>2622</v>
      </c>
      <c r="G1298" s="14" t="s">
        <v>5166</v>
      </c>
      <c r="H1298" s="14" t="s">
        <v>2978</v>
      </c>
      <c r="I1298" s="14" t="s">
        <v>21</v>
      </c>
      <c r="J1298" s="14" t="s">
        <v>4845</v>
      </c>
      <c r="K1298" s="14" t="s">
        <v>9426</v>
      </c>
      <c r="L1298" s="14" t="s">
        <v>9426</v>
      </c>
      <c r="M1298" s="14" t="s">
        <v>9427</v>
      </c>
      <c r="N1298" s="14" t="s">
        <v>409</v>
      </c>
      <c r="P1298" s="17"/>
      <c r="Q1298" s="17"/>
      <c r="R1298" s="16">
        <v>1.0</v>
      </c>
      <c r="S1298" s="16">
        <v>1614170.0</v>
      </c>
      <c r="T1298" s="18">
        <v>6.2E-7</v>
      </c>
      <c r="U1298" s="16">
        <v>0.0</v>
      </c>
      <c r="V1298" s="16">
        <v>0.0</v>
      </c>
      <c r="W1298" s="14" t="s">
        <v>2978</v>
      </c>
      <c r="X1298" s="17"/>
      <c r="Y1298" s="17"/>
      <c r="Z1298" s="16">
        <v>23.7</v>
      </c>
      <c r="AA1298" s="17"/>
      <c r="AB1298" s="16">
        <v>0.0</v>
      </c>
      <c r="AC1298" s="16">
        <v>0.0</v>
      </c>
      <c r="AD1298" s="16">
        <v>8.8</v>
      </c>
      <c r="AE1298" s="16">
        <v>0.48</v>
      </c>
      <c r="AF1298" s="16">
        <v>0.765</v>
      </c>
      <c r="AG1298" s="16">
        <v>0.0</v>
      </c>
      <c r="AH1298" s="16">
        <v>75056.0</v>
      </c>
      <c r="AI1298" s="16">
        <v>0.0</v>
      </c>
      <c r="AJ1298" s="16">
        <v>0.0</v>
      </c>
      <c r="AK1298" s="16">
        <v>0.0</v>
      </c>
      <c r="AL1298" s="16">
        <v>60014.0</v>
      </c>
      <c r="AM1298" s="16">
        <v>0.0</v>
      </c>
      <c r="AN1298" s="16">
        <v>0.0</v>
      </c>
      <c r="AO1298" s="16">
        <v>0.0</v>
      </c>
      <c r="AP1298" s="16">
        <v>29608.0</v>
      </c>
      <c r="AQ1298" s="16">
        <v>0.0</v>
      </c>
      <c r="AR1298" s="16">
        <v>0.0</v>
      </c>
      <c r="AS1298" s="16">
        <v>0.0</v>
      </c>
      <c r="AT1298" s="16">
        <v>44882.0</v>
      </c>
      <c r="AU1298" s="16">
        <v>0.0</v>
      </c>
      <c r="AV1298" s="16">
        <v>0.0</v>
      </c>
      <c r="AW1298" s="16">
        <v>0.0</v>
      </c>
      <c r="AX1298" s="16">
        <v>64038.0</v>
      </c>
      <c r="AY1298" s="16">
        <v>0.0</v>
      </c>
      <c r="AZ1298" s="16">
        <v>0.0</v>
      </c>
      <c r="BA1298" s="16">
        <v>0.0</v>
      </c>
      <c r="BB1298" s="16">
        <v>6052.0</v>
      </c>
      <c r="BC1298" s="16">
        <v>0.0</v>
      </c>
      <c r="BD1298" s="16">
        <v>0.0</v>
      </c>
      <c r="BE1298" s="16">
        <v>1.0</v>
      </c>
      <c r="BF1298" s="16">
        <v>1180030.0</v>
      </c>
      <c r="BG1298" s="16">
        <v>0.0</v>
      </c>
      <c r="BH1298" s="16">
        <v>0.0</v>
      </c>
      <c r="BI1298" s="16">
        <v>0.0</v>
      </c>
      <c r="BJ1298" s="16">
        <v>912.0</v>
      </c>
      <c r="BK1298" s="16">
        <v>0.0</v>
      </c>
      <c r="BL1298" s="16">
        <v>0.0</v>
      </c>
      <c r="BM1298" s="16">
        <v>0.0</v>
      </c>
      <c r="BN1298" s="16">
        <v>91070.0</v>
      </c>
      <c r="BO1298" s="16">
        <v>0.0</v>
      </c>
      <c r="BP1298" s="16">
        <v>0.0</v>
      </c>
      <c r="BQ1298" s="16">
        <v>0.0</v>
      </c>
      <c r="BR1298" s="16">
        <v>62508.0</v>
      </c>
      <c r="BS1298" s="16">
        <v>0.0</v>
      </c>
      <c r="BT1298" s="16">
        <v>0.0</v>
      </c>
    </row>
    <row r="1299">
      <c r="A1299" s="14" t="s">
        <v>9428</v>
      </c>
      <c r="B1299" s="16">
        <v>11.0</v>
      </c>
      <c r="C1299" s="16">
        <v>4086538.0</v>
      </c>
      <c r="D1299" s="17"/>
      <c r="E1299" s="14" t="s">
        <v>2621</v>
      </c>
      <c r="F1299" s="14" t="s">
        <v>2630</v>
      </c>
      <c r="G1299" s="14" t="s">
        <v>5166</v>
      </c>
      <c r="H1299" s="14" t="s">
        <v>2978</v>
      </c>
      <c r="I1299" s="14" t="s">
        <v>21</v>
      </c>
      <c r="J1299" s="14" t="s">
        <v>4845</v>
      </c>
      <c r="K1299" s="14" t="s">
        <v>9429</v>
      </c>
      <c r="L1299" s="14" t="s">
        <v>9429</v>
      </c>
      <c r="M1299" s="14" t="s">
        <v>9430</v>
      </c>
      <c r="N1299" s="14" t="s">
        <v>4848</v>
      </c>
      <c r="P1299" s="17"/>
      <c r="Q1299" s="17"/>
      <c r="R1299" s="16">
        <v>1.0</v>
      </c>
      <c r="S1299" s="16">
        <v>1614170.0</v>
      </c>
      <c r="T1299" s="18">
        <v>6.2E-7</v>
      </c>
      <c r="U1299" s="16">
        <v>0.0</v>
      </c>
      <c r="V1299" s="16">
        <v>0.0</v>
      </c>
      <c r="W1299" s="14" t="s">
        <v>2978</v>
      </c>
      <c r="X1299" s="17"/>
      <c r="Y1299" s="17"/>
      <c r="Z1299" s="16">
        <v>11.7</v>
      </c>
      <c r="AA1299" s="16">
        <v>0.039</v>
      </c>
      <c r="AB1299" s="16">
        <v>0.0</v>
      </c>
      <c r="AC1299" s="16">
        <v>-0.01</v>
      </c>
      <c r="AD1299" s="16">
        <v>3.62</v>
      </c>
      <c r="AE1299" s="17"/>
      <c r="AF1299" s="17"/>
      <c r="AG1299" s="16">
        <v>0.0</v>
      </c>
      <c r="AH1299" s="16">
        <v>75060.0</v>
      </c>
      <c r="AI1299" s="16">
        <v>0.0</v>
      </c>
      <c r="AJ1299" s="16">
        <v>0.0</v>
      </c>
      <c r="AK1299" s="16">
        <v>0.0</v>
      </c>
      <c r="AL1299" s="16">
        <v>60024.0</v>
      </c>
      <c r="AM1299" s="16">
        <v>0.0</v>
      </c>
      <c r="AN1299" s="16">
        <v>0.0</v>
      </c>
      <c r="AO1299" s="16">
        <v>0.0</v>
      </c>
      <c r="AP1299" s="16">
        <v>29608.0</v>
      </c>
      <c r="AQ1299" s="16">
        <v>0.0</v>
      </c>
      <c r="AR1299" s="16">
        <v>0.0</v>
      </c>
      <c r="AS1299" s="16">
        <v>1.0</v>
      </c>
      <c r="AT1299" s="16">
        <v>44884.0</v>
      </c>
      <c r="AU1299" s="16">
        <v>0.0</v>
      </c>
      <c r="AV1299" s="16">
        <v>0.0</v>
      </c>
      <c r="AW1299" s="16">
        <v>0.0</v>
      </c>
      <c r="AX1299" s="16">
        <v>64036.0</v>
      </c>
      <c r="AY1299" s="16">
        <v>0.0</v>
      </c>
      <c r="AZ1299" s="16">
        <v>0.0</v>
      </c>
      <c r="BA1299" s="16">
        <v>0.0</v>
      </c>
      <c r="BB1299" s="16">
        <v>6062.0</v>
      </c>
      <c r="BC1299" s="16">
        <v>0.0</v>
      </c>
      <c r="BD1299" s="16">
        <v>0.0</v>
      </c>
      <c r="BE1299" s="16">
        <v>0.0</v>
      </c>
      <c r="BF1299" s="16">
        <v>1180016.0</v>
      </c>
      <c r="BG1299" s="16">
        <v>0.0</v>
      </c>
      <c r="BH1299" s="16">
        <v>0.0</v>
      </c>
      <c r="BI1299" s="16">
        <v>0.0</v>
      </c>
      <c r="BJ1299" s="16">
        <v>912.0</v>
      </c>
      <c r="BK1299" s="16">
        <v>0.0</v>
      </c>
      <c r="BL1299" s="16">
        <v>0.0</v>
      </c>
      <c r="BM1299" s="16">
        <v>0.0</v>
      </c>
      <c r="BN1299" s="16">
        <v>91064.0</v>
      </c>
      <c r="BO1299" s="16">
        <v>0.0</v>
      </c>
      <c r="BP1299" s="16">
        <v>0.0</v>
      </c>
      <c r="BQ1299" s="16">
        <v>0.0</v>
      </c>
      <c r="BR1299" s="16">
        <v>62504.0</v>
      </c>
      <c r="BS1299" s="16">
        <v>0.0</v>
      </c>
      <c r="BT1299" s="16">
        <v>0.0</v>
      </c>
    </row>
    <row r="1300">
      <c r="A1300" s="14" t="s">
        <v>9431</v>
      </c>
      <c r="B1300" s="16">
        <v>11.0</v>
      </c>
      <c r="C1300" s="16">
        <v>3856313.0</v>
      </c>
      <c r="D1300" s="17"/>
      <c r="E1300" s="14" t="s">
        <v>2622</v>
      </c>
      <c r="F1300" s="14" t="s">
        <v>2631</v>
      </c>
      <c r="G1300" s="14" t="s">
        <v>5166</v>
      </c>
      <c r="H1300" s="14" t="s">
        <v>2978</v>
      </c>
      <c r="I1300" s="14" t="s">
        <v>21</v>
      </c>
      <c r="J1300" s="14" t="s">
        <v>4845</v>
      </c>
      <c r="K1300" s="14" t="s">
        <v>9432</v>
      </c>
      <c r="L1300" s="14" t="s">
        <v>9432</v>
      </c>
      <c r="M1300" s="14" t="s">
        <v>9433</v>
      </c>
      <c r="N1300" s="14" t="s">
        <v>409</v>
      </c>
      <c r="P1300" s="17"/>
      <c r="Q1300" s="17"/>
      <c r="R1300" s="16">
        <v>1.0</v>
      </c>
      <c r="S1300" s="16">
        <v>1614172.0</v>
      </c>
      <c r="T1300" s="18">
        <v>6.2E-7</v>
      </c>
      <c r="U1300" s="16">
        <v>0.0</v>
      </c>
      <c r="V1300" s="16">
        <v>0.0</v>
      </c>
      <c r="W1300" s="14" t="s">
        <v>2978</v>
      </c>
      <c r="X1300" s="17"/>
      <c r="Y1300" s="17"/>
      <c r="Z1300" s="16">
        <v>16.2</v>
      </c>
      <c r="AA1300" s="17"/>
      <c r="AB1300" s="16">
        <v>0.0</v>
      </c>
      <c r="AC1300" s="16">
        <v>-0.01</v>
      </c>
      <c r="AD1300" s="16">
        <v>3.53</v>
      </c>
      <c r="AE1300" s="16">
        <v>0.74</v>
      </c>
      <c r="AF1300" s="16">
        <v>0.508</v>
      </c>
      <c r="AG1300" s="16">
        <v>0.0</v>
      </c>
      <c r="AH1300" s="16">
        <v>75056.0</v>
      </c>
      <c r="AI1300" s="16">
        <v>0.0</v>
      </c>
      <c r="AJ1300" s="16">
        <v>0.0</v>
      </c>
      <c r="AK1300" s="16">
        <v>0.0</v>
      </c>
      <c r="AL1300" s="16">
        <v>60026.0</v>
      </c>
      <c r="AM1300" s="16">
        <v>0.0</v>
      </c>
      <c r="AN1300" s="16">
        <v>0.0</v>
      </c>
      <c r="AO1300" s="16">
        <v>0.0</v>
      </c>
      <c r="AP1300" s="16">
        <v>29606.0</v>
      </c>
      <c r="AQ1300" s="16">
        <v>0.0</v>
      </c>
      <c r="AR1300" s="16">
        <v>0.0</v>
      </c>
      <c r="AS1300" s="16">
        <v>1.0</v>
      </c>
      <c r="AT1300" s="16">
        <v>44878.0</v>
      </c>
      <c r="AU1300" s="16">
        <v>0.0</v>
      </c>
      <c r="AV1300" s="16">
        <v>0.0</v>
      </c>
      <c r="AW1300" s="16">
        <v>0.0</v>
      </c>
      <c r="AX1300" s="16">
        <v>64002.0</v>
      </c>
      <c r="AY1300" s="16">
        <v>0.0</v>
      </c>
      <c r="AZ1300" s="16">
        <v>0.0</v>
      </c>
      <c r="BA1300" s="16">
        <v>0.0</v>
      </c>
      <c r="BB1300" s="16">
        <v>6062.0</v>
      </c>
      <c r="BC1300" s="16">
        <v>0.0</v>
      </c>
      <c r="BD1300" s="16">
        <v>0.0</v>
      </c>
      <c r="BE1300" s="16">
        <v>0.0</v>
      </c>
      <c r="BF1300" s="16">
        <v>1180036.0</v>
      </c>
      <c r="BG1300" s="16">
        <v>0.0</v>
      </c>
      <c r="BH1300" s="16">
        <v>0.0</v>
      </c>
      <c r="BI1300" s="16">
        <v>0.0</v>
      </c>
      <c r="BJ1300" s="16">
        <v>912.0</v>
      </c>
      <c r="BK1300" s="16">
        <v>0.0</v>
      </c>
      <c r="BL1300" s="16">
        <v>0.0</v>
      </c>
      <c r="BM1300" s="16">
        <v>0.0</v>
      </c>
      <c r="BN1300" s="16">
        <v>91082.0</v>
      </c>
      <c r="BO1300" s="16">
        <v>0.0</v>
      </c>
      <c r="BP1300" s="16">
        <v>0.0</v>
      </c>
      <c r="BQ1300" s="16">
        <v>0.0</v>
      </c>
      <c r="BR1300" s="16">
        <v>62512.0</v>
      </c>
      <c r="BS1300" s="16">
        <v>0.0</v>
      </c>
      <c r="BT1300" s="16">
        <v>0.0</v>
      </c>
    </row>
    <row r="1301">
      <c r="A1301" s="14" t="s">
        <v>9434</v>
      </c>
      <c r="B1301" s="16">
        <v>11.0</v>
      </c>
      <c r="C1301" s="16">
        <v>4082943.0</v>
      </c>
      <c r="D1301" s="17"/>
      <c r="E1301" s="14" t="s">
        <v>2622</v>
      </c>
      <c r="F1301" s="14" t="s">
        <v>2631</v>
      </c>
      <c r="G1301" s="14" t="s">
        <v>5166</v>
      </c>
      <c r="H1301" s="14" t="s">
        <v>2978</v>
      </c>
      <c r="I1301" s="14" t="s">
        <v>21</v>
      </c>
      <c r="J1301" s="14" t="s">
        <v>4845</v>
      </c>
      <c r="K1301" s="14" t="s">
        <v>9435</v>
      </c>
      <c r="L1301" s="14" t="s">
        <v>9435</v>
      </c>
      <c r="M1301" s="14" t="s">
        <v>9436</v>
      </c>
      <c r="N1301" s="14" t="s">
        <v>409</v>
      </c>
      <c r="P1301" s="17"/>
      <c r="Q1301" s="17"/>
      <c r="R1301" s="16">
        <v>1.0</v>
      </c>
      <c r="S1301" s="16">
        <v>1614172.0</v>
      </c>
      <c r="T1301" s="18">
        <v>6.2E-7</v>
      </c>
      <c r="U1301" s="16">
        <v>0.0</v>
      </c>
      <c r="V1301" s="16">
        <v>0.0</v>
      </c>
      <c r="W1301" s="14" t="s">
        <v>2978</v>
      </c>
      <c r="X1301" s="17"/>
      <c r="Y1301" s="17"/>
      <c r="Z1301" s="16">
        <v>25.7</v>
      </c>
      <c r="AA1301" s="16">
        <v>0.116</v>
      </c>
      <c r="AB1301" s="16">
        <v>0.0</v>
      </c>
      <c r="AC1301" s="16">
        <v>-0.01</v>
      </c>
      <c r="AD1301" s="16">
        <v>8.9</v>
      </c>
      <c r="AE1301" s="16">
        <v>0.0</v>
      </c>
      <c r="AF1301" s="16">
        <v>0.973</v>
      </c>
      <c r="AG1301" s="16">
        <v>0.0</v>
      </c>
      <c r="AH1301" s="16">
        <v>75050.0</v>
      </c>
      <c r="AI1301" s="16">
        <v>0.0</v>
      </c>
      <c r="AJ1301" s="16">
        <v>0.0</v>
      </c>
      <c r="AK1301" s="16">
        <v>0.0</v>
      </c>
      <c r="AL1301" s="16">
        <v>60024.0</v>
      </c>
      <c r="AM1301" s="16">
        <v>0.0</v>
      </c>
      <c r="AN1301" s="16">
        <v>0.0</v>
      </c>
      <c r="AO1301" s="16">
        <v>0.0</v>
      </c>
      <c r="AP1301" s="16">
        <v>29608.0</v>
      </c>
      <c r="AQ1301" s="16">
        <v>0.0</v>
      </c>
      <c r="AR1301" s="16">
        <v>0.0</v>
      </c>
      <c r="AS1301" s="16">
        <v>0.0</v>
      </c>
      <c r="AT1301" s="16">
        <v>44870.0</v>
      </c>
      <c r="AU1301" s="16">
        <v>0.0</v>
      </c>
      <c r="AV1301" s="16">
        <v>0.0</v>
      </c>
      <c r="AW1301" s="16">
        <v>0.0</v>
      </c>
      <c r="AX1301" s="16">
        <v>64024.0</v>
      </c>
      <c r="AY1301" s="16">
        <v>0.0</v>
      </c>
      <c r="AZ1301" s="16">
        <v>0.0</v>
      </c>
      <c r="BA1301" s="16">
        <v>0.0</v>
      </c>
      <c r="BB1301" s="16">
        <v>6062.0</v>
      </c>
      <c r="BC1301" s="16">
        <v>0.0</v>
      </c>
      <c r="BD1301" s="16">
        <v>0.0</v>
      </c>
      <c r="BE1301" s="16">
        <v>1.0</v>
      </c>
      <c r="BF1301" s="16">
        <v>1180028.0</v>
      </c>
      <c r="BG1301" s="16">
        <v>0.0</v>
      </c>
      <c r="BH1301" s="16">
        <v>0.0</v>
      </c>
      <c r="BI1301" s="16">
        <v>0.0</v>
      </c>
      <c r="BJ1301" s="16">
        <v>912.0</v>
      </c>
      <c r="BK1301" s="16">
        <v>0.0</v>
      </c>
      <c r="BL1301" s="16">
        <v>0.0</v>
      </c>
      <c r="BM1301" s="16">
        <v>0.0</v>
      </c>
      <c r="BN1301" s="16">
        <v>91086.0</v>
      </c>
      <c r="BO1301" s="16">
        <v>0.0</v>
      </c>
      <c r="BP1301" s="16">
        <v>0.0</v>
      </c>
      <c r="BQ1301" s="16">
        <v>0.0</v>
      </c>
      <c r="BR1301" s="16">
        <v>62508.0</v>
      </c>
      <c r="BS1301" s="16">
        <v>0.0</v>
      </c>
      <c r="BT1301" s="16">
        <v>0.0</v>
      </c>
    </row>
    <row r="1302">
      <c r="A1302" s="14" t="s">
        <v>9437</v>
      </c>
      <c r="B1302" s="16">
        <v>11.0</v>
      </c>
      <c r="C1302" s="16">
        <v>4083467.0</v>
      </c>
      <c r="D1302" s="17"/>
      <c r="E1302" s="14" t="s">
        <v>5500</v>
      </c>
      <c r="F1302" s="14" t="s">
        <v>2621</v>
      </c>
      <c r="G1302" s="14" t="s">
        <v>5166</v>
      </c>
      <c r="H1302" s="14" t="s">
        <v>2978</v>
      </c>
      <c r="I1302" s="14" t="s">
        <v>21</v>
      </c>
      <c r="J1302" s="14" t="s">
        <v>4845</v>
      </c>
      <c r="K1302" s="14" t="s">
        <v>9438</v>
      </c>
      <c r="L1302" s="14" t="s">
        <v>9438</v>
      </c>
      <c r="M1302" s="14" t="s">
        <v>9439</v>
      </c>
      <c r="N1302" s="14" t="s">
        <v>5050</v>
      </c>
      <c r="P1302" s="17"/>
      <c r="Q1302" s="17"/>
      <c r="R1302" s="16">
        <v>1.0</v>
      </c>
      <c r="S1302" s="16">
        <v>1614172.0</v>
      </c>
      <c r="T1302" s="18">
        <v>6.2E-7</v>
      </c>
      <c r="U1302" s="16">
        <v>0.0</v>
      </c>
      <c r="V1302" s="16">
        <v>0.0</v>
      </c>
      <c r="W1302" s="14" t="s">
        <v>2978</v>
      </c>
      <c r="X1302" s="17"/>
      <c r="Y1302" s="17"/>
      <c r="Z1302" s="16">
        <v>21.3</v>
      </c>
      <c r="AA1302" s="17"/>
      <c r="AB1302" s="16">
        <v>0.07</v>
      </c>
      <c r="AC1302" s="16">
        <v>-0.14</v>
      </c>
      <c r="AD1302" s="16">
        <v>0.781</v>
      </c>
      <c r="AE1302" s="17"/>
      <c r="AF1302" s="17"/>
      <c r="AG1302" s="16">
        <v>0.0</v>
      </c>
      <c r="AH1302" s="16">
        <v>75062.0</v>
      </c>
      <c r="AI1302" s="16">
        <v>0.0</v>
      </c>
      <c r="AJ1302" s="16">
        <v>0.0</v>
      </c>
      <c r="AK1302" s="16">
        <v>0.0</v>
      </c>
      <c r="AL1302" s="16">
        <v>60026.0</v>
      </c>
      <c r="AM1302" s="16">
        <v>0.0</v>
      </c>
      <c r="AN1302" s="16">
        <v>0.0</v>
      </c>
      <c r="AO1302" s="16">
        <v>0.0</v>
      </c>
      <c r="AP1302" s="16">
        <v>29608.0</v>
      </c>
      <c r="AQ1302" s="16">
        <v>0.0</v>
      </c>
      <c r="AR1302" s="16">
        <v>0.0</v>
      </c>
      <c r="AS1302" s="16">
        <v>0.0</v>
      </c>
      <c r="AT1302" s="16">
        <v>44884.0</v>
      </c>
      <c r="AU1302" s="16">
        <v>0.0</v>
      </c>
      <c r="AV1302" s="16">
        <v>0.0</v>
      </c>
      <c r="AW1302" s="16">
        <v>0.0</v>
      </c>
      <c r="AX1302" s="16">
        <v>64038.0</v>
      </c>
      <c r="AY1302" s="16">
        <v>0.0</v>
      </c>
      <c r="AZ1302" s="16">
        <v>0.0</v>
      </c>
      <c r="BA1302" s="16">
        <v>0.0</v>
      </c>
      <c r="BB1302" s="16">
        <v>6062.0</v>
      </c>
      <c r="BC1302" s="16">
        <v>0.0</v>
      </c>
      <c r="BD1302" s="16">
        <v>0.0</v>
      </c>
      <c r="BE1302" s="16">
        <v>1.0</v>
      </c>
      <c r="BF1302" s="16">
        <v>1179992.0</v>
      </c>
      <c r="BG1302" s="16">
        <v>0.0</v>
      </c>
      <c r="BH1302" s="16">
        <v>0.0</v>
      </c>
      <c r="BI1302" s="16">
        <v>0.0</v>
      </c>
      <c r="BJ1302" s="16">
        <v>912.0</v>
      </c>
      <c r="BK1302" s="16">
        <v>0.0</v>
      </c>
      <c r="BL1302" s="16">
        <v>0.0</v>
      </c>
      <c r="BM1302" s="16">
        <v>0.0</v>
      </c>
      <c r="BN1302" s="16">
        <v>91082.0</v>
      </c>
      <c r="BO1302" s="16">
        <v>0.0</v>
      </c>
      <c r="BP1302" s="16">
        <v>0.0</v>
      </c>
      <c r="BQ1302" s="16">
        <v>0.0</v>
      </c>
      <c r="BR1302" s="16">
        <v>62506.0</v>
      </c>
      <c r="BS1302" s="16">
        <v>0.0</v>
      </c>
      <c r="BT1302" s="16">
        <v>0.0</v>
      </c>
    </row>
    <row r="1303">
      <c r="A1303" s="14" t="s">
        <v>9440</v>
      </c>
      <c r="B1303" s="16">
        <v>11.0</v>
      </c>
      <c r="C1303" s="16">
        <v>4070053.0</v>
      </c>
      <c r="D1303" s="17"/>
      <c r="E1303" s="14" t="s">
        <v>2621</v>
      </c>
      <c r="F1303" s="14" t="s">
        <v>2622</v>
      </c>
      <c r="G1303" s="14" t="s">
        <v>5166</v>
      </c>
      <c r="H1303" s="14" t="s">
        <v>2978</v>
      </c>
      <c r="I1303" s="14" t="s">
        <v>21</v>
      </c>
      <c r="J1303" s="14" t="s">
        <v>4845</v>
      </c>
      <c r="K1303" s="14" t="s">
        <v>9441</v>
      </c>
      <c r="L1303" s="14" t="s">
        <v>9441</v>
      </c>
      <c r="M1303" s="14" t="s">
        <v>9442</v>
      </c>
      <c r="N1303" s="14" t="s">
        <v>409</v>
      </c>
      <c r="P1303" s="17"/>
      <c r="Q1303" s="17"/>
      <c r="R1303" s="16">
        <v>1.0</v>
      </c>
      <c r="S1303" s="16">
        <v>1614174.0</v>
      </c>
      <c r="T1303" s="18">
        <v>6.2E-7</v>
      </c>
      <c r="U1303" s="16">
        <v>0.0</v>
      </c>
      <c r="V1303" s="16">
        <v>0.0</v>
      </c>
      <c r="W1303" s="14" t="s">
        <v>2978</v>
      </c>
      <c r="X1303" s="17"/>
      <c r="Y1303" s="17"/>
      <c r="Z1303" s="16">
        <v>29.7</v>
      </c>
      <c r="AA1303" s="17"/>
      <c r="AB1303" s="16">
        <v>0.0</v>
      </c>
      <c r="AC1303" s="16">
        <v>0.0</v>
      </c>
      <c r="AD1303" s="16">
        <v>6.36</v>
      </c>
      <c r="AE1303" s="16">
        <v>0.01</v>
      </c>
      <c r="AF1303" s="16">
        <v>0.904</v>
      </c>
      <c r="AG1303" s="16">
        <v>0.0</v>
      </c>
      <c r="AH1303" s="16">
        <v>75052.0</v>
      </c>
      <c r="AI1303" s="16">
        <v>0.0</v>
      </c>
      <c r="AJ1303" s="16">
        <v>0.0</v>
      </c>
      <c r="AK1303" s="16">
        <v>0.0</v>
      </c>
      <c r="AL1303" s="16">
        <v>60020.0</v>
      </c>
      <c r="AM1303" s="16">
        <v>0.0</v>
      </c>
      <c r="AN1303" s="16">
        <v>0.0</v>
      </c>
      <c r="AO1303" s="16">
        <v>0.0</v>
      </c>
      <c r="AP1303" s="16">
        <v>29606.0</v>
      </c>
      <c r="AQ1303" s="16">
        <v>0.0</v>
      </c>
      <c r="AR1303" s="16">
        <v>0.0</v>
      </c>
      <c r="AS1303" s="16">
        <v>0.0</v>
      </c>
      <c r="AT1303" s="16">
        <v>44878.0</v>
      </c>
      <c r="AU1303" s="16">
        <v>0.0</v>
      </c>
      <c r="AV1303" s="16">
        <v>0.0</v>
      </c>
      <c r="AW1303" s="16">
        <v>0.0</v>
      </c>
      <c r="AX1303" s="16">
        <v>64048.0</v>
      </c>
      <c r="AY1303" s="16">
        <v>0.0</v>
      </c>
      <c r="AZ1303" s="16">
        <v>0.0</v>
      </c>
      <c r="BA1303" s="16">
        <v>0.0</v>
      </c>
      <c r="BB1303" s="16">
        <v>6046.0</v>
      </c>
      <c r="BC1303" s="16">
        <v>0.0</v>
      </c>
      <c r="BD1303" s="16">
        <v>0.0</v>
      </c>
      <c r="BE1303" s="16">
        <v>1.0</v>
      </c>
      <c r="BF1303" s="16">
        <v>1180024.0</v>
      </c>
      <c r="BG1303" s="16">
        <v>0.0</v>
      </c>
      <c r="BH1303" s="16">
        <v>0.0</v>
      </c>
      <c r="BI1303" s="16">
        <v>0.0</v>
      </c>
      <c r="BJ1303" s="16">
        <v>912.0</v>
      </c>
      <c r="BK1303" s="16">
        <v>0.0</v>
      </c>
      <c r="BL1303" s="16">
        <v>0.0</v>
      </c>
      <c r="BM1303" s="16">
        <v>0.0</v>
      </c>
      <c r="BN1303" s="16">
        <v>91080.0</v>
      </c>
      <c r="BO1303" s="16">
        <v>0.0</v>
      </c>
      <c r="BP1303" s="16">
        <v>0.0</v>
      </c>
      <c r="BQ1303" s="16">
        <v>0.0</v>
      </c>
      <c r="BR1303" s="16">
        <v>62508.0</v>
      </c>
      <c r="BS1303" s="16">
        <v>0.0</v>
      </c>
      <c r="BT1303" s="16">
        <v>0.0</v>
      </c>
    </row>
    <row r="1304">
      <c r="A1304" s="14" t="s">
        <v>9443</v>
      </c>
      <c r="B1304" s="16">
        <v>11.0</v>
      </c>
      <c r="C1304" s="16">
        <v>4070101.0</v>
      </c>
      <c r="D1304" s="17"/>
      <c r="E1304" s="14" t="s">
        <v>2622</v>
      </c>
      <c r="F1304" s="14" t="s">
        <v>2621</v>
      </c>
      <c r="G1304" s="14" t="s">
        <v>5166</v>
      </c>
      <c r="H1304" s="14" t="s">
        <v>2978</v>
      </c>
      <c r="I1304" s="14" t="s">
        <v>21</v>
      </c>
      <c r="J1304" s="14" t="s">
        <v>4845</v>
      </c>
      <c r="K1304" s="14" t="s">
        <v>9444</v>
      </c>
      <c r="L1304" s="14" t="s">
        <v>9444</v>
      </c>
      <c r="M1304" s="14" t="s">
        <v>9445</v>
      </c>
      <c r="N1304" s="14" t="s">
        <v>409</v>
      </c>
      <c r="P1304" s="17"/>
      <c r="Q1304" s="17"/>
      <c r="R1304" s="16">
        <v>1.0</v>
      </c>
      <c r="S1304" s="16">
        <v>1614174.0</v>
      </c>
      <c r="T1304" s="18">
        <v>6.2E-7</v>
      </c>
      <c r="U1304" s="16">
        <v>0.0</v>
      </c>
      <c r="V1304" s="16">
        <v>0.0</v>
      </c>
      <c r="W1304" s="14" t="s">
        <v>2978</v>
      </c>
      <c r="X1304" s="17"/>
      <c r="Y1304" s="17"/>
      <c r="Z1304" s="16">
        <v>26.5</v>
      </c>
      <c r="AA1304" s="17"/>
      <c r="AB1304" s="16">
        <v>0.03</v>
      </c>
      <c r="AC1304" s="16">
        <v>0.03</v>
      </c>
      <c r="AD1304" s="16">
        <v>8.9</v>
      </c>
      <c r="AE1304" s="16">
        <v>0.01</v>
      </c>
      <c r="AF1304" s="16">
        <v>0.995</v>
      </c>
      <c r="AG1304" s="16">
        <v>0.0</v>
      </c>
      <c r="AH1304" s="16">
        <v>75048.0</v>
      </c>
      <c r="AI1304" s="16">
        <v>0.0</v>
      </c>
      <c r="AJ1304" s="16">
        <v>0.0</v>
      </c>
      <c r="AK1304" s="16">
        <v>0.0</v>
      </c>
      <c r="AL1304" s="16">
        <v>60022.0</v>
      </c>
      <c r="AM1304" s="16">
        <v>0.0</v>
      </c>
      <c r="AN1304" s="16">
        <v>0.0</v>
      </c>
      <c r="AO1304" s="16">
        <v>0.0</v>
      </c>
      <c r="AP1304" s="16">
        <v>29606.0</v>
      </c>
      <c r="AQ1304" s="16">
        <v>0.0</v>
      </c>
      <c r="AR1304" s="16">
        <v>0.0</v>
      </c>
      <c r="AS1304" s="16">
        <v>0.0</v>
      </c>
      <c r="AT1304" s="16">
        <v>44882.0</v>
      </c>
      <c r="AU1304" s="16">
        <v>0.0</v>
      </c>
      <c r="AV1304" s="16">
        <v>0.0</v>
      </c>
      <c r="AW1304" s="16">
        <v>0.0</v>
      </c>
      <c r="AX1304" s="16">
        <v>64028.0</v>
      </c>
      <c r="AY1304" s="16">
        <v>0.0</v>
      </c>
      <c r="AZ1304" s="16">
        <v>0.0</v>
      </c>
      <c r="BA1304" s="16">
        <v>0.0</v>
      </c>
      <c r="BB1304" s="16">
        <v>6056.0</v>
      </c>
      <c r="BC1304" s="16">
        <v>0.0</v>
      </c>
      <c r="BD1304" s="16">
        <v>0.0</v>
      </c>
      <c r="BE1304" s="16">
        <v>1.0</v>
      </c>
      <c r="BF1304" s="16">
        <v>1180040.0</v>
      </c>
      <c r="BG1304" s="16">
        <v>0.0</v>
      </c>
      <c r="BH1304" s="16">
        <v>0.0</v>
      </c>
      <c r="BI1304" s="16">
        <v>0.0</v>
      </c>
      <c r="BJ1304" s="16">
        <v>912.0</v>
      </c>
      <c r="BK1304" s="16">
        <v>0.0</v>
      </c>
      <c r="BL1304" s="16">
        <v>0.0</v>
      </c>
      <c r="BM1304" s="16">
        <v>0.0</v>
      </c>
      <c r="BN1304" s="16">
        <v>91072.0</v>
      </c>
      <c r="BO1304" s="16">
        <v>0.0</v>
      </c>
      <c r="BP1304" s="16">
        <v>0.0</v>
      </c>
      <c r="BQ1304" s="16">
        <v>0.0</v>
      </c>
      <c r="BR1304" s="16">
        <v>62508.0</v>
      </c>
      <c r="BS1304" s="16">
        <v>0.0</v>
      </c>
      <c r="BT1304" s="16">
        <v>0.0</v>
      </c>
    </row>
    <row r="1305">
      <c r="A1305" s="14" t="s">
        <v>9446</v>
      </c>
      <c r="B1305" s="16">
        <v>11.0</v>
      </c>
      <c r="C1305" s="16">
        <v>4083269.0</v>
      </c>
      <c r="D1305" s="17"/>
      <c r="E1305" s="14" t="s">
        <v>2630</v>
      </c>
      <c r="F1305" s="14" t="s">
        <v>2631</v>
      </c>
      <c r="G1305" s="14" t="s">
        <v>5166</v>
      </c>
      <c r="H1305" s="14" t="s">
        <v>2978</v>
      </c>
      <c r="I1305" s="14" t="s">
        <v>21</v>
      </c>
      <c r="J1305" s="14" t="s">
        <v>4845</v>
      </c>
      <c r="K1305" s="14" t="s">
        <v>9447</v>
      </c>
      <c r="L1305" s="14" t="s">
        <v>9447</v>
      </c>
      <c r="M1305" s="14" t="s">
        <v>9448</v>
      </c>
      <c r="N1305" s="14" t="s">
        <v>4848</v>
      </c>
      <c r="P1305" s="17"/>
      <c r="Q1305" s="17"/>
      <c r="R1305" s="16">
        <v>1.0</v>
      </c>
      <c r="S1305" s="16">
        <v>1614174.0</v>
      </c>
      <c r="T1305" s="18">
        <v>6.2E-7</v>
      </c>
      <c r="U1305" s="16">
        <v>0.0</v>
      </c>
      <c r="V1305" s="16">
        <v>0.0</v>
      </c>
      <c r="W1305" s="14" t="s">
        <v>2978</v>
      </c>
      <c r="X1305" s="17"/>
      <c r="Y1305" s="17"/>
      <c r="Z1305" s="16">
        <v>8.46</v>
      </c>
      <c r="AA1305" s="16">
        <v>0.017</v>
      </c>
      <c r="AB1305" s="16">
        <v>0.01</v>
      </c>
      <c r="AC1305" s="16">
        <v>0.0</v>
      </c>
      <c r="AD1305" s="16">
        <v>-0.652</v>
      </c>
      <c r="AE1305" s="17"/>
      <c r="AF1305" s="17"/>
      <c r="AG1305" s="16">
        <v>0.0</v>
      </c>
      <c r="AH1305" s="16">
        <v>75068.0</v>
      </c>
      <c r="AI1305" s="16">
        <v>0.0</v>
      </c>
      <c r="AJ1305" s="16">
        <v>0.0</v>
      </c>
      <c r="AK1305" s="16">
        <v>0.0</v>
      </c>
      <c r="AL1305" s="16">
        <v>60032.0</v>
      </c>
      <c r="AM1305" s="16">
        <v>0.0</v>
      </c>
      <c r="AN1305" s="16">
        <v>0.0</v>
      </c>
      <c r="AO1305" s="16">
        <v>0.0</v>
      </c>
      <c r="AP1305" s="16">
        <v>29602.0</v>
      </c>
      <c r="AQ1305" s="16">
        <v>0.0</v>
      </c>
      <c r="AR1305" s="16">
        <v>0.0</v>
      </c>
      <c r="AS1305" s="16">
        <v>0.0</v>
      </c>
      <c r="AT1305" s="16">
        <v>44890.0</v>
      </c>
      <c r="AU1305" s="16">
        <v>0.0</v>
      </c>
      <c r="AV1305" s="16">
        <v>0.0</v>
      </c>
      <c r="AW1305" s="16">
        <v>0.0</v>
      </c>
      <c r="AX1305" s="16">
        <v>63988.0</v>
      </c>
      <c r="AY1305" s="16">
        <v>0.0</v>
      </c>
      <c r="AZ1305" s="16">
        <v>0.0</v>
      </c>
      <c r="BA1305" s="16">
        <v>0.0</v>
      </c>
      <c r="BB1305" s="16">
        <v>6062.0</v>
      </c>
      <c r="BC1305" s="16">
        <v>0.0</v>
      </c>
      <c r="BD1305" s="16">
        <v>0.0</v>
      </c>
      <c r="BE1305" s="16">
        <v>1.0</v>
      </c>
      <c r="BF1305" s="16">
        <v>1180022.0</v>
      </c>
      <c r="BG1305" s="16">
        <v>0.0</v>
      </c>
      <c r="BH1305" s="16">
        <v>0.0</v>
      </c>
      <c r="BI1305" s="16">
        <v>0.0</v>
      </c>
      <c r="BJ1305" s="16">
        <v>912.0</v>
      </c>
      <c r="BK1305" s="16">
        <v>0.0</v>
      </c>
      <c r="BL1305" s="16">
        <v>0.0</v>
      </c>
      <c r="BM1305" s="16">
        <v>0.0</v>
      </c>
      <c r="BN1305" s="16">
        <v>91086.0</v>
      </c>
      <c r="BO1305" s="16">
        <v>0.0</v>
      </c>
      <c r="BP1305" s="16">
        <v>0.0</v>
      </c>
      <c r="BQ1305" s="16">
        <v>0.0</v>
      </c>
      <c r="BR1305" s="16">
        <v>62512.0</v>
      </c>
      <c r="BS1305" s="16">
        <v>0.0</v>
      </c>
      <c r="BT1305" s="16">
        <v>0.0</v>
      </c>
    </row>
    <row r="1306">
      <c r="A1306" s="14" t="s">
        <v>9449</v>
      </c>
      <c r="B1306" s="16">
        <v>11.0</v>
      </c>
      <c r="C1306" s="16">
        <v>3856310.0</v>
      </c>
      <c r="D1306" s="17"/>
      <c r="E1306" s="14" t="s">
        <v>2631</v>
      </c>
      <c r="F1306" s="14" t="s">
        <v>2622</v>
      </c>
      <c r="G1306" s="14" t="s">
        <v>5166</v>
      </c>
      <c r="H1306" s="14" t="s">
        <v>2978</v>
      </c>
      <c r="I1306" s="14" t="s">
        <v>21</v>
      </c>
      <c r="J1306" s="14" t="s">
        <v>4845</v>
      </c>
      <c r="K1306" s="14" t="s">
        <v>9450</v>
      </c>
      <c r="L1306" s="14" t="s">
        <v>9450</v>
      </c>
      <c r="M1306" s="14" t="s">
        <v>9451</v>
      </c>
      <c r="N1306" s="14" t="s">
        <v>409</v>
      </c>
      <c r="P1306" s="17"/>
      <c r="Q1306" s="17"/>
      <c r="R1306" s="16">
        <v>1.0</v>
      </c>
      <c r="S1306" s="16">
        <v>1614176.0</v>
      </c>
      <c r="T1306" s="18">
        <v>6.2E-7</v>
      </c>
      <c r="U1306" s="16">
        <v>0.0</v>
      </c>
      <c r="V1306" s="16">
        <v>0.0</v>
      </c>
      <c r="W1306" s="14" t="s">
        <v>2978</v>
      </c>
      <c r="X1306" s="17"/>
      <c r="Y1306" s="17"/>
      <c r="Z1306" s="16">
        <v>23.2</v>
      </c>
      <c r="AA1306" s="17"/>
      <c r="AB1306" s="16">
        <v>0.0</v>
      </c>
      <c r="AC1306" s="16">
        <v>0.01</v>
      </c>
      <c r="AD1306" s="16">
        <v>8.78</v>
      </c>
      <c r="AE1306" s="16">
        <v>0.37</v>
      </c>
      <c r="AF1306" s="16">
        <v>1.0</v>
      </c>
      <c r="AG1306" s="16">
        <v>0.0</v>
      </c>
      <c r="AH1306" s="16">
        <v>75050.0</v>
      </c>
      <c r="AI1306" s="16">
        <v>0.0</v>
      </c>
      <c r="AJ1306" s="16">
        <v>0.0</v>
      </c>
      <c r="AK1306" s="16">
        <v>0.0</v>
      </c>
      <c r="AL1306" s="16">
        <v>60030.0</v>
      </c>
      <c r="AM1306" s="16">
        <v>0.0</v>
      </c>
      <c r="AN1306" s="16">
        <v>0.0</v>
      </c>
      <c r="AO1306" s="16">
        <v>0.0</v>
      </c>
      <c r="AP1306" s="16">
        <v>29604.0</v>
      </c>
      <c r="AQ1306" s="16">
        <v>0.0</v>
      </c>
      <c r="AR1306" s="16">
        <v>0.0</v>
      </c>
      <c r="AS1306" s="16">
        <v>0.0</v>
      </c>
      <c r="AT1306" s="16">
        <v>44888.0</v>
      </c>
      <c r="AU1306" s="16">
        <v>0.0</v>
      </c>
      <c r="AV1306" s="16">
        <v>0.0</v>
      </c>
      <c r="AW1306" s="16">
        <v>0.0</v>
      </c>
      <c r="AX1306" s="16">
        <v>64002.0</v>
      </c>
      <c r="AY1306" s="16">
        <v>0.0</v>
      </c>
      <c r="AZ1306" s="16">
        <v>0.0</v>
      </c>
      <c r="BA1306" s="16">
        <v>0.0</v>
      </c>
      <c r="BB1306" s="16">
        <v>6062.0</v>
      </c>
      <c r="BC1306" s="16">
        <v>0.0</v>
      </c>
      <c r="BD1306" s="16">
        <v>0.0</v>
      </c>
      <c r="BE1306" s="16">
        <v>0.0</v>
      </c>
      <c r="BF1306" s="16">
        <v>1180036.0</v>
      </c>
      <c r="BG1306" s="16">
        <v>0.0</v>
      </c>
      <c r="BH1306" s="16">
        <v>0.0</v>
      </c>
      <c r="BI1306" s="16">
        <v>0.0</v>
      </c>
      <c r="BJ1306" s="16">
        <v>912.0</v>
      </c>
      <c r="BK1306" s="16">
        <v>0.0</v>
      </c>
      <c r="BL1306" s="16">
        <v>0.0</v>
      </c>
      <c r="BM1306" s="16">
        <v>1.0</v>
      </c>
      <c r="BN1306" s="16">
        <v>91080.0</v>
      </c>
      <c r="BO1306" s="16">
        <v>0.0</v>
      </c>
      <c r="BP1306" s="16">
        <v>0.0</v>
      </c>
      <c r="BQ1306" s="16">
        <v>0.0</v>
      </c>
      <c r="BR1306" s="16">
        <v>62512.0</v>
      </c>
      <c r="BS1306" s="16">
        <v>0.0</v>
      </c>
      <c r="BT1306" s="16">
        <v>0.0</v>
      </c>
    </row>
    <row r="1307">
      <c r="A1307" s="14" t="s">
        <v>9452</v>
      </c>
      <c r="B1307" s="16">
        <v>11.0</v>
      </c>
      <c r="C1307" s="16">
        <v>3856310.0</v>
      </c>
      <c r="D1307" s="17"/>
      <c r="E1307" s="14" t="s">
        <v>2631</v>
      </c>
      <c r="F1307" s="14" t="s">
        <v>2630</v>
      </c>
      <c r="G1307" s="14" t="s">
        <v>5166</v>
      </c>
      <c r="H1307" s="14" t="s">
        <v>2978</v>
      </c>
      <c r="I1307" s="14" t="s">
        <v>21</v>
      </c>
      <c r="J1307" s="14" t="s">
        <v>4845</v>
      </c>
      <c r="K1307" s="14" t="s">
        <v>9450</v>
      </c>
      <c r="L1307" s="14" t="s">
        <v>9450</v>
      </c>
      <c r="M1307" s="14" t="s">
        <v>9453</v>
      </c>
      <c r="N1307" s="14" t="s">
        <v>409</v>
      </c>
      <c r="P1307" s="17"/>
      <c r="Q1307" s="17"/>
      <c r="R1307" s="16">
        <v>1.0</v>
      </c>
      <c r="S1307" s="16">
        <v>1614176.0</v>
      </c>
      <c r="T1307" s="18">
        <v>6.2E-7</v>
      </c>
      <c r="U1307" s="16">
        <v>0.0</v>
      </c>
      <c r="V1307" s="16">
        <v>0.0</v>
      </c>
      <c r="W1307" s="14" t="s">
        <v>2978</v>
      </c>
      <c r="X1307" s="17"/>
      <c r="Y1307" s="17"/>
      <c r="Z1307" s="16">
        <v>23.3</v>
      </c>
      <c r="AA1307" s="17"/>
      <c r="AB1307" s="16">
        <v>0.0</v>
      </c>
      <c r="AC1307" s="16">
        <v>0.0</v>
      </c>
      <c r="AD1307" s="16">
        <v>8.78</v>
      </c>
      <c r="AE1307" s="16">
        <v>0.37</v>
      </c>
      <c r="AF1307" s="16">
        <v>1.0</v>
      </c>
      <c r="AG1307" s="16">
        <v>0.0</v>
      </c>
      <c r="AH1307" s="16">
        <v>75050.0</v>
      </c>
      <c r="AI1307" s="16">
        <v>0.0</v>
      </c>
      <c r="AJ1307" s="16">
        <v>0.0</v>
      </c>
      <c r="AK1307" s="16">
        <v>0.0</v>
      </c>
      <c r="AL1307" s="16">
        <v>60030.0</v>
      </c>
      <c r="AM1307" s="16">
        <v>0.0</v>
      </c>
      <c r="AN1307" s="16">
        <v>0.0</v>
      </c>
      <c r="AO1307" s="16">
        <v>0.0</v>
      </c>
      <c r="AP1307" s="16">
        <v>29604.0</v>
      </c>
      <c r="AQ1307" s="16">
        <v>0.0</v>
      </c>
      <c r="AR1307" s="16">
        <v>0.0</v>
      </c>
      <c r="AS1307" s="16">
        <v>0.0</v>
      </c>
      <c r="AT1307" s="16">
        <v>44888.0</v>
      </c>
      <c r="AU1307" s="16">
        <v>0.0</v>
      </c>
      <c r="AV1307" s="16">
        <v>0.0</v>
      </c>
      <c r="AW1307" s="16">
        <v>0.0</v>
      </c>
      <c r="AX1307" s="16">
        <v>64002.0</v>
      </c>
      <c r="AY1307" s="16">
        <v>0.0</v>
      </c>
      <c r="AZ1307" s="16">
        <v>0.0</v>
      </c>
      <c r="BA1307" s="16">
        <v>0.0</v>
      </c>
      <c r="BB1307" s="16">
        <v>6062.0</v>
      </c>
      <c r="BC1307" s="16">
        <v>0.0</v>
      </c>
      <c r="BD1307" s="16">
        <v>0.0</v>
      </c>
      <c r="BE1307" s="16">
        <v>1.0</v>
      </c>
      <c r="BF1307" s="16">
        <v>1180036.0</v>
      </c>
      <c r="BG1307" s="16">
        <v>0.0</v>
      </c>
      <c r="BH1307" s="16">
        <v>0.0</v>
      </c>
      <c r="BI1307" s="16">
        <v>0.0</v>
      </c>
      <c r="BJ1307" s="16">
        <v>912.0</v>
      </c>
      <c r="BK1307" s="16">
        <v>0.0</v>
      </c>
      <c r="BL1307" s="16">
        <v>0.0</v>
      </c>
      <c r="BM1307" s="16">
        <v>0.0</v>
      </c>
      <c r="BN1307" s="16">
        <v>91080.0</v>
      </c>
      <c r="BO1307" s="16">
        <v>0.0</v>
      </c>
      <c r="BP1307" s="16">
        <v>0.0</v>
      </c>
      <c r="BQ1307" s="16">
        <v>0.0</v>
      </c>
      <c r="BR1307" s="16">
        <v>62512.0</v>
      </c>
      <c r="BS1307" s="16">
        <v>0.0</v>
      </c>
      <c r="BT1307" s="16">
        <v>0.0</v>
      </c>
    </row>
    <row r="1308">
      <c r="A1308" s="14" t="s">
        <v>9454</v>
      </c>
      <c r="B1308" s="16">
        <v>11.0</v>
      </c>
      <c r="C1308" s="16">
        <v>4091533.0</v>
      </c>
      <c r="D1308" s="17"/>
      <c r="E1308" s="14" t="s">
        <v>2630</v>
      </c>
      <c r="F1308" s="14" t="s">
        <v>2631</v>
      </c>
      <c r="G1308" s="14" t="s">
        <v>5166</v>
      </c>
      <c r="H1308" s="14" t="s">
        <v>2978</v>
      </c>
      <c r="I1308" s="14" t="s">
        <v>21</v>
      </c>
      <c r="J1308" s="14" t="s">
        <v>4845</v>
      </c>
      <c r="K1308" s="14" t="s">
        <v>9455</v>
      </c>
      <c r="L1308" s="14" t="s">
        <v>9455</v>
      </c>
      <c r="M1308" s="14" t="s">
        <v>9456</v>
      </c>
      <c r="N1308" s="14" t="s">
        <v>409</v>
      </c>
      <c r="P1308" s="17"/>
      <c r="Q1308" s="17"/>
      <c r="R1308" s="16">
        <v>1.0</v>
      </c>
      <c r="S1308" s="16">
        <v>1614176.0</v>
      </c>
      <c r="T1308" s="18">
        <v>6.2E-7</v>
      </c>
      <c r="U1308" s="16">
        <v>0.0</v>
      </c>
      <c r="V1308" s="16">
        <v>0.0</v>
      </c>
      <c r="W1308" s="14" t="s">
        <v>2978</v>
      </c>
      <c r="X1308" s="17"/>
      <c r="Y1308" s="17"/>
      <c r="Z1308" s="16">
        <v>27.4</v>
      </c>
      <c r="AA1308" s="16">
        <v>0.357</v>
      </c>
      <c r="AB1308" s="16">
        <v>0.0</v>
      </c>
      <c r="AC1308" s="16">
        <v>0.03</v>
      </c>
      <c r="AD1308" s="16">
        <v>6.33</v>
      </c>
      <c r="AE1308" s="16">
        <v>0.0</v>
      </c>
      <c r="AF1308" s="16">
        <v>0.967</v>
      </c>
      <c r="AG1308" s="16">
        <v>0.0</v>
      </c>
      <c r="AH1308" s="16">
        <v>75048.0</v>
      </c>
      <c r="AI1308" s="16">
        <v>0.0</v>
      </c>
      <c r="AJ1308" s="16">
        <v>0.0</v>
      </c>
      <c r="AK1308" s="16">
        <v>0.0</v>
      </c>
      <c r="AL1308" s="16">
        <v>60028.0</v>
      </c>
      <c r="AM1308" s="16">
        <v>0.0</v>
      </c>
      <c r="AN1308" s="16">
        <v>0.0</v>
      </c>
      <c r="AO1308" s="16">
        <v>0.0</v>
      </c>
      <c r="AP1308" s="16">
        <v>29606.0</v>
      </c>
      <c r="AQ1308" s="16">
        <v>0.0</v>
      </c>
      <c r="AR1308" s="16">
        <v>0.0</v>
      </c>
      <c r="AS1308" s="16">
        <v>0.0</v>
      </c>
      <c r="AT1308" s="16">
        <v>44872.0</v>
      </c>
      <c r="AU1308" s="16">
        <v>0.0</v>
      </c>
      <c r="AV1308" s="16">
        <v>0.0</v>
      </c>
      <c r="AW1308" s="16">
        <v>0.0</v>
      </c>
      <c r="AX1308" s="16">
        <v>64036.0</v>
      </c>
      <c r="AY1308" s="16">
        <v>0.0</v>
      </c>
      <c r="AZ1308" s="16">
        <v>0.0</v>
      </c>
      <c r="BA1308" s="16">
        <v>0.0</v>
      </c>
      <c r="BB1308" s="16">
        <v>6062.0</v>
      </c>
      <c r="BC1308" s="16">
        <v>0.0</v>
      </c>
      <c r="BD1308" s="16">
        <v>0.0</v>
      </c>
      <c r="BE1308" s="16">
        <v>0.0</v>
      </c>
      <c r="BF1308" s="16">
        <v>1180022.0</v>
      </c>
      <c r="BG1308" s="16">
        <v>0.0</v>
      </c>
      <c r="BH1308" s="16">
        <v>0.0</v>
      </c>
      <c r="BI1308" s="16">
        <v>0.0</v>
      </c>
      <c r="BJ1308" s="16">
        <v>910.0</v>
      </c>
      <c r="BK1308" s="16">
        <v>0.0</v>
      </c>
      <c r="BL1308" s="16">
        <v>0.0</v>
      </c>
      <c r="BM1308" s="16">
        <v>1.0</v>
      </c>
      <c r="BN1308" s="16">
        <v>91082.0</v>
      </c>
      <c r="BO1308" s="16">
        <v>0.0</v>
      </c>
      <c r="BP1308" s="16">
        <v>0.0</v>
      </c>
      <c r="BQ1308" s="16">
        <v>0.0</v>
      </c>
      <c r="BR1308" s="16">
        <v>62510.0</v>
      </c>
      <c r="BS1308" s="16">
        <v>0.0</v>
      </c>
      <c r="BT1308" s="16">
        <v>0.0</v>
      </c>
    </row>
    <row r="1309">
      <c r="A1309" s="14" t="s">
        <v>9457</v>
      </c>
      <c r="B1309" s="16">
        <v>11.0</v>
      </c>
      <c r="C1309" s="16">
        <v>4091585.0</v>
      </c>
      <c r="D1309" s="17"/>
      <c r="E1309" s="14" t="s">
        <v>2621</v>
      </c>
      <c r="F1309" s="14" t="s">
        <v>2622</v>
      </c>
      <c r="G1309" s="14" t="s">
        <v>5166</v>
      </c>
      <c r="H1309" s="14" t="s">
        <v>2978</v>
      </c>
      <c r="I1309" s="14" t="s">
        <v>21</v>
      </c>
      <c r="J1309" s="14" t="s">
        <v>4845</v>
      </c>
      <c r="K1309" s="14" t="s">
        <v>9458</v>
      </c>
      <c r="L1309" s="14" t="s">
        <v>9458</v>
      </c>
      <c r="M1309" s="14" t="s">
        <v>9459</v>
      </c>
      <c r="N1309" s="14" t="s">
        <v>4848</v>
      </c>
      <c r="P1309" s="17"/>
      <c r="Q1309" s="17"/>
      <c r="R1309" s="16">
        <v>1.0</v>
      </c>
      <c r="S1309" s="16">
        <v>1614176.0</v>
      </c>
      <c r="T1309" s="18">
        <v>6.2E-7</v>
      </c>
      <c r="U1309" s="16">
        <v>0.0</v>
      </c>
      <c r="V1309" s="16">
        <v>0.0</v>
      </c>
      <c r="W1309" s="14" t="s">
        <v>2978</v>
      </c>
      <c r="X1309" s="17"/>
      <c r="Y1309" s="17"/>
      <c r="Z1309" s="16">
        <v>10.1</v>
      </c>
      <c r="AA1309" s="16">
        <v>0.028</v>
      </c>
      <c r="AB1309" s="16">
        <v>0.0</v>
      </c>
      <c r="AC1309" s="16">
        <v>0.0</v>
      </c>
      <c r="AD1309" s="16">
        <v>3.65</v>
      </c>
      <c r="AE1309" s="17"/>
      <c r="AF1309" s="17"/>
      <c r="AG1309" s="16">
        <v>0.0</v>
      </c>
      <c r="AH1309" s="16">
        <v>75048.0</v>
      </c>
      <c r="AI1309" s="16">
        <v>0.0</v>
      </c>
      <c r="AJ1309" s="16">
        <v>0.0</v>
      </c>
      <c r="AK1309" s="16">
        <v>0.0</v>
      </c>
      <c r="AL1309" s="16">
        <v>60018.0</v>
      </c>
      <c r="AM1309" s="16">
        <v>0.0</v>
      </c>
      <c r="AN1309" s="16">
        <v>0.0</v>
      </c>
      <c r="AO1309" s="16">
        <v>0.0</v>
      </c>
      <c r="AP1309" s="16">
        <v>29608.0</v>
      </c>
      <c r="AQ1309" s="16">
        <v>0.0</v>
      </c>
      <c r="AR1309" s="16">
        <v>0.0</v>
      </c>
      <c r="AS1309" s="16">
        <v>0.0</v>
      </c>
      <c r="AT1309" s="16">
        <v>44878.0</v>
      </c>
      <c r="AU1309" s="16">
        <v>0.0</v>
      </c>
      <c r="AV1309" s="16">
        <v>0.0</v>
      </c>
      <c r="AW1309" s="16">
        <v>0.0</v>
      </c>
      <c r="AX1309" s="16">
        <v>64034.0</v>
      </c>
      <c r="AY1309" s="16">
        <v>0.0</v>
      </c>
      <c r="AZ1309" s="16">
        <v>0.0</v>
      </c>
      <c r="BA1309" s="16">
        <v>0.0</v>
      </c>
      <c r="BB1309" s="16">
        <v>6062.0</v>
      </c>
      <c r="BC1309" s="16">
        <v>0.0</v>
      </c>
      <c r="BD1309" s="16">
        <v>0.0</v>
      </c>
      <c r="BE1309" s="16">
        <v>1.0</v>
      </c>
      <c r="BF1309" s="16">
        <v>1180024.0</v>
      </c>
      <c r="BG1309" s="16">
        <v>0.0</v>
      </c>
      <c r="BH1309" s="16">
        <v>0.0</v>
      </c>
      <c r="BI1309" s="16">
        <v>0.0</v>
      </c>
      <c r="BJ1309" s="16">
        <v>912.0</v>
      </c>
      <c r="BK1309" s="16">
        <v>0.0</v>
      </c>
      <c r="BL1309" s="16">
        <v>0.0</v>
      </c>
      <c r="BM1309" s="16">
        <v>0.0</v>
      </c>
      <c r="BN1309" s="16">
        <v>91084.0</v>
      </c>
      <c r="BO1309" s="16">
        <v>0.0</v>
      </c>
      <c r="BP1309" s="16">
        <v>0.0</v>
      </c>
      <c r="BQ1309" s="16">
        <v>0.0</v>
      </c>
      <c r="BR1309" s="16">
        <v>62508.0</v>
      </c>
      <c r="BS1309" s="16">
        <v>0.0</v>
      </c>
      <c r="BT1309" s="16">
        <v>0.0</v>
      </c>
    </row>
    <row r="1310">
      <c r="A1310" s="14" t="s">
        <v>9460</v>
      </c>
      <c r="B1310" s="16">
        <v>11.0</v>
      </c>
      <c r="C1310" s="16">
        <v>3856377.0</v>
      </c>
      <c r="D1310" s="17"/>
      <c r="E1310" s="14" t="s">
        <v>9461</v>
      </c>
      <c r="F1310" s="14" t="s">
        <v>2622</v>
      </c>
      <c r="G1310" s="14" t="s">
        <v>5166</v>
      </c>
      <c r="H1310" s="14" t="s">
        <v>2978</v>
      </c>
      <c r="I1310" s="14" t="s">
        <v>21</v>
      </c>
      <c r="J1310" s="14" t="s">
        <v>4845</v>
      </c>
      <c r="K1310" s="14" t="s">
        <v>9462</v>
      </c>
      <c r="L1310" s="14" t="s">
        <v>9462</v>
      </c>
      <c r="M1310" s="14" t="s">
        <v>9463</v>
      </c>
      <c r="N1310" s="14" t="s">
        <v>5335</v>
      </c>
      <c r="P1310" s="17"/>
      <c r="Q1310" s="17"/>
      <c r="R1310" s="16">
        <v>1.0</v>
      </c>
      <c r="S1310" s="16">
        <v>1614178.0</v>
      </c>
      <c r="T1310" s="18">
        <v>6.2E-7</v>
      </c>
      <c r="U1310" s="16">
        <v>0.0</v>
      </c>
      <c r="V1310" s="16">
        <v>0.0</v>
      </c>
      <c r="W1310" s="14" t="s">
        <v>2978</v>
      </c>
      <c r="X1310" s="17"/>
      <c r="Y1310" s="17"/>
      <c r="Z1310" s="16">
        <v>2.42</v>
      </c>
      <c r="AA1310" s="17"/>
      <c r="AB1310" s="16">
        <v>0.02</v>
      </c>
      <c r="AC1310" s="16">
        <v>-0.04</v>
      </c>
      <c r="AD1310" s="16">
        <v>8.88</v>
      </c>
      <c r="AE1310" s="17"/>
      <c r="AF1310" s="17"/>
      <c r="AG1310" s="16">
        <v>0.0</v>
      </c>
      <c r="AH1310" s="16">
        <v>75068.0</v>
      </c>
      <c r="AI1310" s="16">
        <v>0.0</v>
      </c>
      <c r="AJ1310" s="16">
        <v>0.0</v>
      </c>
      <c r="AK1310" s="16">
        <v>0.0</v>
      </c>
      <c r="AL1310" s="16">
        <v>60026.0</v>
      </c>
      <c r="AM1310" s="16">
        <v>0.0</v>
      </c>
      <c r="AN1310" s="16">
        <v>0.0</v>
      </c>
      <c r="AO1310" s="16">
        <v>0.0</v>
      </c>
      <c r="AP1310" s="16">
        <v>29608.0</v>
      </c>
      <c r="AQ1310" s="16">
        <v>0.0</v>
      </c>
      <c r="AR1310" s="16">
        <v>0.0</v>
      </c>
      <c r="AS1310" s="16">
        <v>0.0</v>
      </c>
      <c r="AT1310" s="16">
        <v>44888.0</v>
      </c>
      <c r="AU1310" s="16">
        <v>0.0</v>
      </c>
      <c r="AV1310" s="16">
        <v>0.0</v>
      </c>
      <c r="AW1310" s="16">
        <v>0.0</v>
      </c>
      <c r="AX1310" s="16">
        <v>63970.0</v>
      </c>
      <c r="AY1310" s="16">
        <v>0.0</v>
      </c>
      <c r="AZ1310" s="16">
        <v>0.0</v>
      </c>
      <c r="BA1310" s="16">
        <v>0.0</v>
      </c>
      <c r="BB1310" s="16">
        <v>6060.0</v>
      </c>
      <c r="BC1310" s="16">
        <v>0.0</v>
      </c>
      <c r="BD1310" s="16">
        <v>0.0</v>
      </c>
      <c r="BE1310" s="16">
        <v>1.0</v>
      </c>
      <c r="BF1310" s="16">
        <v>1180046.0</v>
      </c>
      <c r="BG1310" s="16">
        <v>0.0</v>
      </c>
      <c r="BH1310" s="16">
        <v>0.0</v>
      </c>
      <c r="BI1310" s="16">
        <v>0.0</v>
      </c>
      <c r="BJ1310" s="16">
        <v>912.0</v>
      </c>
      <c r="BK1310" s="16">
        <v>0.0</v>
      </c>
      <c r="BL1310" s="16">
        <v>0.0</v>
      </c>
      <c r="BM1310" s="16">
        <v>0.0</v>
      </c>
      <c r="BN1310" s="16">
        <v>91088.0</v>
      </c>
      <c r="BO1310" s="16">
        <v>0.0</v>
      </c>
      <c r="BP1310" s="16">
        <v>0.0</v>
      </c>
      <c r="BQ1310" s="16">
        <v>0.0</v>
      </c>
      <c r="BR1310" s="16">
        <v>62512.0</v>
      </c>
      <c r="BS1310" s="16">
        <v>0.0</v>
      </c>
      <c r="BT1310" s="16">
        <v>0.0</v>
      </c>
    </row>
    <row r="1311">
      <c r="A1311" s="14" t="s">
        <v>9464</v>
      </c>
      <c r="B1311" s="16">
        <v>11.0</v>
      </c>
      <c r="C1311" s="16">
        <v>4070043.0</v>
      </c>
      <c r="D1311" s="17"/>
      <c r="E1311" s="14" t="s">
        <v>2622</v>
      </c>
      <c r="F1311" s="14" t="s">
        <v>2621</v>
      </c>
      <c r="G1311" s="14" t="s">
        <v>5166</v>
      </c>
      <c r="H1311" s="14" t="s">
        <v>2978</v>
      </c>
      <c r="I1311" s="14" t="s">
        <v>21</v>
      </c>
      <c r="J1311" s="14" t="s">
        <v>4845</v>
      </c>
      <c r="K1311" s="14" t="s">
        <v>9465</v>
      </c>
      <c r="L1311" s="14" t="s">
        <v>9465</v>
      </c>
      <c r="M1311" s="14" t="s">
        <v>9466</v>
      </c>
      <c r="N1311" s="14" t="s">
        <v>409</v>
      </c>
      <c r="P1311" s="17"/>
      <c r="Q1311" s="17"/>
      <c r="R1311" s="16">
        <v>1.0</v>
      </c>
      <c r="S1311" s="16">
        <v>1614178.0</v>
      </c>
      <c r="T1311" s="18">
        <v>6.2E-7</v>
      </c>
      <c r="U1311" s="16">
        <v>0.0</v>
      </c>
      <c r="V1311" s="16">
        <v>0.0</v>
      </c>
      <c r="W1311" s="14" t="s">
        <v>2978</v>
      </c>
      <c r="X1311" s="17"/>
      <c r="Y1311" s="17"/>
      <c r="Z1311" s="16">
        <v>23.1</v>
      </c>
      <c r="AA1311" s="17"/>
      <c r="AB1311" s="16">
        <v>0.0</v>
      </c>
      <c r="AC1311" s="16">
        <v>0.01</v>
      </c>
      <c r="AD1311" s="16">
        <v>8.9</v>
      </c>
      <c r="AE1311" s="16">
        <v>0.02</v>
      </c>
      <c r="AF1311" s="16">
        <v>0.919</v>
      </c>
      <c r="AG1311" s="16">
        <v>0.0</v>
      </c>
      <c r="AH1311" s="16">
        <v>75036.0</v>
      </c>
      <c r="AI1311" s="16">
        <v>0.0</v>
      </c>
      <c r="AJ1311" s="16">
        <v>0.0</v>
      </c>
      <c r="AK1311" s="16">
        <v>0.0</v>
      </c>
      <c r="AL1311" s="16">
        <v>60024.0</v>
      </c>
      <c r="AM1311" s="16">
        <v>0.0</v>
      </c>
      <c r="AN1311" s="16">
        <v>0.0</v>
      </c>
      <c r="AO1311" s="16">
        <v>0.0</v>
      </c>
      <c r="AP1311" s="16">
        <v>29608.0</v>
      </c>
      <c r="AQ1311" s="16">
        <v>0.0</v>
      </c>
      <c r="AR1311" s="16">
        <v>0.0</v>
      </c>
      <c r="AS1311" s="16">
        <v>0.0</v>
      </c>
      <c r="AT1311" s="16">
        <v>44884.0</v>
      </c>
      <c r="AU1311" s="16">
        <v>0.0</v>
      </c>
      <c r="AV1311" s="16">
        <v>0.0</v>
      </c>
      <c r="AW1311" s="16">
        <v>0.0</v>
      </c>
      <c r="AX1311" s="16">
        <v>64044.0</v>
      </c>
      <c r="AY1311" s="16">
        <v>0.0</v>
      </c>
      <c r="AZ1311" s="16">
        <v>0.0</v>
      </c>
      <c r="BA1311" s="16">
        <v>0.0</v>
      </c>
      <c r="BB1311" s="16">
        <v>6048.0</v>
      </c>
      <c r="BC1311" s="16">
        <v>0.0</v>
      </c>
      <c r="BD1311" s="16">
        <v>0.0</v>
      </c>
      <c r="BE1311" s="16">
        <v>0.0</v>
      </c>
      <c r="BF1311" s="16">
        <v>1180030.0</v>
      </c>
      <c r="BG1311" s="16">
        <v>0.0</v>
      </c>
      <c r="BH1311" s="16">
        <v>0.0</v>
      </c>
      <c r="BI1311" s="16">
        <v>0.0</v>
      </c>
      <c r="BJ1311" s="16">
        <v>912.0</v>
      </c>
      <c r="BK1311" s="16">
        <v>0.0</v>
      </c>
      <c r="BL1311" s="16">
        <v>0.0</v>
      </c>
      <c r="BM1311" s="16">
        <v>1.0</v>
      </c>
      <c r="BN1311" s="16">
        <v>91084.0</v>
      </c>
      <c r="BO1311" s="16">
        <v>0.0</v>
      </c>
      <c r="BP1311" s="16">
        <v>0.0</v>
      </c>
      <c r="BQ1311" s="16">
        <v>0.0</v>
      </c>
      <c r="BR1311" s="16">
        <v>62508.0</v>
      </c>
      <c r="BS1311" s="16">
        <v>0.0</v>
      </c>
      <c r="BT1311" s="16">
        <v>0.0</v>
      </c>
    </row>
    <row r="1312">
      <c r="A1312" s="14" t="s">
        <v>9467</v>
      </c>
      <c r="B1312" s="16">
        <v>11.0</v>
      </c>
      <c r="C1312" s="16">
        <v>4070063.0</v>
      </c>
      <c r="D1312" s="14" t="s">
        <v>9468</v>
      </c>
      <c r="E1312" s="14" t="s">
        <v>2631</v>
      </c>
      <c r="F1312" s="14" t="s">
        <v>9469</v>
      </c>
      <c r="G1312" s="14" t="s">
        <v>5166</v>
      </c>
      <c r="H1312" s="14" t="s">
        <v>2978</v>
      </c>
      <c r="I1312" s="14" t="s">
        <v>21</v>
      </c>
      <c r="J1312" s="14" t="s">
        <v>4845</v>
      </c>
      <c r="K1312" s="14" t="s">
        <v>9470</v>
      </c>
      <c r="L1312" s="14" t="s">
        <v>9470</v>
      </c>
      <c r="M1312" s="14" t="s">
        <v>9471</v>
      </c>
      <c r="N1312" s="14" t="s">
        <v>5335</v>
      </c>
      <c r="P1312" s="17"/>
      <c r="Q1312" s="17"/>
      <c r="R1312" s="16">
        <v>1.0</v>
      </c>
      <c r="S1312" s="16">
        <v>1614178.0</v>
      </c>
      <c r="T1312" s="18">
        <v>6.2E-7</v>
      </c>
      <c r="U1312" s="16">
        <v>0.0</v>
      </c>
      <c r="V1312" s="16">
        <v>0.0</v>
      </c>
      <c r="W1312" s="14" t="s">
        <v>2978</v>
      </c>
      <c r="X1312" s="17"/>
      <c r="Y1312" s="17"/>
      <c r="Z1312" s="16">
        <v>31.0</v>
      </c>
      <c r="AA1312" s="17"/>
      <c r="AB1312" s="16">
        <v>0.0</v>
      </c>
      <c r="AC1312" s="16">
        <v>-0.04</v>
      </c>
      <c r="AD1312" s="16">
        <v>3.45</v>
      </c>
      <c r="AE1312" s="17"/>
      <c r="AF1312" s="17"/>
      <c r="AG1312" s="16">
        <v>0.0</v>
      </c>
      <c r="AH1312" s="16">
        <v>75044.0</v>
      </c>
      <c r="AI1312" s="16">
        <v>0.0</v>
      </c>
      <c r="AJ1312" s="16">
        <v>0.0</v>
      </c>
      <c r="AK1312" s="16">
        <v>0.0</v>
      </c>
      <c r="AL1312" s="16">
        <v>60016.0</v>
      </c>
      <c r="AM1312" s="16">
        <v>0.0</v>
      </c>
      <c r="AN1312" s="16">
        <v>0.0</v>
      </c>
      <c r="AO1312" s="16">
        <v>0.0</v>
      </c>
      <c r="AP1312" s="16">
        <v>29608.0</v>
      </c>
      <c r="AQ1312" s="16">
        <v>0.0</v>
      </c>
      <c r="AR1312" s="16">
        <v>0.0</v>
      </c>
      <c r="AS1312" s="16">
        <v>0.0</v>
      </c>
      <c r="AT1312" s="16">
        <v>44880.0</v>
      </c>
      <c r="AU1312" s="16">
        <v>0.0</v>
      </c>
      <c r="AV1312" s="16">
        <v>0.0</v>
      </c>
      <c r="AW1312" s="16">
        <v>0.0</v>
      </c>
      <c r="AX1312" s="16">
        <v>64042.0</v>
      </c>
      <c r="AY1312" s="16">
        <v>0.0</v>
      </c>
      <c r="AZ1312" s="16">
        <v>0.0</v>
      </c>
      <c r="BA1312" s="16">
        <v>0.0</v>
      </c>
      <c r="BB1312" s="16">
        <v>6054.0</v>
      </c>
      <c r="BC1312" s="16">
        <v>0.0</v>
      </c>
      <c r="BD1312" s="16">
        <v>0.0</v>
      </c>
      <c r="BE1312" s="16">
        <v>0.0</v>
      </c>
      <c r="BF1312" s="16">
        <v>1180042.0</v>
      </c>
      <c r="BG1312" s="16">
        <v>0.0</v>
      </c>
      <c r="BH1312" s="16">
        <v>0.0</v>
      </c>
      <c r="BI1312" s="16">
        <v>0.0</v>
      </c>
      <c r="BJ1312" s="16">
        <v>910.0</v>
      </c>
      <c r="BK1312" s="16">
        <v>0.0</v>
      </c>
      <c r="BL1312" s="16">
        <v>0.0</v>
      </c>
      <c r="BM1312" s="16">
        <v>1.0</v>
      </c>
      <c r="BN1312" s="16">
        <v>91076.0</v>
      </c>
      <c r="BO1312" s="16">
        <v>0.0</v>
      </c>
      <c r="BP1312" s="16">
        <v>0.0</v>
      </c>
      <c r="BQ1312" s="16">
        <v>0.0</v>
      </c>
      <c r="BR1312" s="16">
        <v>62506.0</v>
      </c>
      <c r="BS1312" s="16">
        <v>0.0</v>
      </c>
      <c r="BT1312" s="16">
        <v>0.0</v>
      </c>
    </row>
    <row r="1313">
      <c r="A1313" s="14" t="s">
        <v>9472</v>
      </c>
      <c r="B1313" s="16">
        <v>11.0</v>
      </c>
      <c r="C1313" s="16">
        <v>4086523.0</v>
      </c>
      <c r="D1313" s="17"/>
      <c r="E1313" s="14" t="s">
        <v>2631</v>
      </c>
      <c r="F1313" s="14" t="s">
        <v>2622</v>
      </c>
      <c r="G1313" s="14" t="s">
        <v>5166</v>
      </c>
      <c r="H1313" s="14" t="s">
        <v>2978</v>
      </c>
      <c r="I1313" s="14" t="s">
        <v>21</v>
      </c>
      <c r="J1313" s="14" t="s">
        <v>4845</v>
      </c>
      <c r="K1313" s="14" t="s">
        <v>9473</v>
      </c>
      <c r="L1313" s="14" t="s">
        <v>9473</v>
      </c>
      <c r="M1313" s="14" t="s">
        <v>9474</v>
      </c>
      <c r="N1313" s="14" t="s">
        <v>409</v>
      </c>
      <c r="P1313" s="17"/>
      <c r="Q1313" s="17"/>
      <c r="R1313" s="16">
        <v>1.0</v>
      </c>
      <c r="S1313" s="16">
        <v>1614178.0</v>
      </c>
      <c r="T1313" s="18">
        <v>6.2E-7</v>
      </c>
      <c r="U1313" s="16">
        <v>0.0</v>
      </c>
      <c r="V1313" s="16">
        <v>0.0</v>
      </c>
      <c r="W1313" s="14" t="s">
        <v>2978</v>
      </c>
      <c r="X1313" s="17"/>
      <c r="Y1313" s="17"/>
      <c r="Z1313" s="16">
        <v>23.3</v>
      </c>
      <c r="AA1313" s="16">
        <v>0.164</v>
      </c>
      <c r="AB1313" s="16">
        <v>0.0</v>
      </c>
      <c r="AC1313" s="16">
        <v>0.0</v>
      </c>
      <c r="AD1313" s="16">
        <v>1.98</v>
      </c>
      <c r="AE1313" s="16">
        <v>0.0</v>
      </c>
      <c r="AF1313" s="16">
        <v>0.881</v>
      </c>
      <c r="AG1313" s="16">
        <v>0.0</v>
      </c>
      <c r="AH1313" s="16">
        <v>75062.0</v>
      </c>
      <c r="AI1313" s="16">
        <v>0.0</v>
      </c>
      <c r="AJ1313" s="16">
        <v>0.0</v>
      </c>
      <c r="AK1313" s="16">
        <v>0.0</v>
      </c>
      <c r="AL1313" s="16">
        <v>60032.0</v>
      </c>
      <c r="AM1313" s="16">
        <v>0.0</v>
      </c>
      <c r="AN1313" s="16">
        <v>0.0</v>
      </c>
      <c r="AO1313" s="16">
        <v>0.0</v>
      </c>
      <c r="AP1313" s="16">
        <v>29602.0</v>
      </c>
      <c r="AQ1313" s="16">
        <v>0.0</v>
      </c>
      <c r="AR1313" s="16">
        <v>0.0</v>
      </c>
      <c r="AS1313" s="16">
        <v>0.0</v>
      </c>
      <c r="AT1313" s="16">
        <v>44880.0</v>
      </c>
      <c r="AU1313" s="16">
        <v>0.0</v>
      </c>
      <c r="AV1313" s="16">
        <v>0.0</v>
      </c>
      <c r="AW1313" s="16">
        <v>0.0</v>
      </c>
      <c r="AX1313" s="16">
        <v>64038.0</v>
      </c>
      <c r="AY1313" s="16">
        <v>0.0</v>
      </c>
      <c r="AZ1313" s="16">
        <v>0.0</v>
      </c>
      <c r="BA1313" s="16">
        <v>0.0</v>
      </c>
      <c r="BB1313" s="16">
        <v>6062.0</v>
      </c>
      <c r="BC1313" s="16">
        <v>0.0</v>
      </c>
      <c r="BD1313" s="16">
        <v>0.0</v>
      </c>
      <c r="BE1313" s="16">
        <v>0.0</v>
      </c>
      <c r="BF1313" s="16">
        <v>1180022.0</v>
      </c>
      <c r="BG1313" s="16">
        <v>0.0</v>
      </c>
      <c r="BH1313" s="16">
        <v>0.0</v>
      </c>
      <c r="BI1313" s="16">
        <v>0.0</v>
      </c>
      <c r="BJ1313" s="16">
        <v>912.0</v>
      </c>
      <c r="BK1313" s="16">
        <v>0.0</v>
      </c>
      <c r="BL1313" s="16">
        <v>0.0</v>
      </c>
      <c r="BM1313" s="16">
        <v>0.0</v>
      </c>
      <c r="BN1313" s="16">
        <v>91062.0</v>
      </c>
      <c r="BO1313" s="16">
        <v>0.0</v>
      </c>
      <c r="BP1313" s="16">
        <v>0.0</v>
      </c>
      <c r="BQ1313" s="16">
        <v>1.0</v>
      </c>
      <c r="BR1313" s="16">
        <v>62506.0</v>
      </c>
      <c r="BS1313" s="16">
        <v>0.0</v>
      </c>
      <c r="BT1313" s="16">
        <v>0.0</v>
      </c>
    </row>
    <row r="1314">
      <c r="A1314" s="14" t="s">
        <v>9475</v>
      </c>
      <c r="B1314" s="16">
        <v>11.0</v>
      </c>
      <c r="C1314" s="16">
        <v>4091696.0</v>
      </c>
      <c r="D1314" s="17"/>
      <c r="E1314" s="14" t="s">
        <v>2621</v>
      </c>
      <c r="F1314" s="14" t="s">
        <v>2630</v>
      </c>
      <c r="G1314" s="14" t="s">
        <v>5166</v>
      </c>
      <c r="H1314" s="14" t="s">
        <v>2978</v>
      </c>
      <c r="I1314" s="14" t="s">
        <v>21</v>
      </c>
      <c r="J1314" s="14" t="s">
        <v>4845</v>
      </c>
      <c r="K1314" s="14" t="s">
        <v>9476</v>
      </c>
      <c r="L1314" s="14" t="s">
        <v>9476</v>
      </c>
      <c r="M1314" s="14" t="s">
        <v>9477</v>
      </c>
      <c r="N1314" s="14" t="s">
        <v>4848</v>
      </c>
      <c r="P1314" s="17"/>
      <c r="Q1314" s="17"/>
      <c r="R1314" s="16">
        <v>1.0</v>
      </c>
      <c r="S1314" s="16">
        <v>1614178.0</v>
      </c>
      <c r="T1314" s="18">
        <v>6.2E-7</v>
      </c>
      <c r="U1314" s="16">
        <v>0.0</v>
      </c>
      <c r="V1314" s="16">
        <v>0.0</v>
      </c>
      <c r="W1314" s="14" t="s">
        <v>2978</v>
      </c>
      <c r="X1314" s="17"/>
      <c r="Y1314" s="17"/>
      <c r="Z1314" s="16">
        <v>1.86</v>
      </c>
      <c r="AA1314" s="17"/>
      <c r="AB1314" s="16">
        <v>0.0</v>
      </c>
      <c r="AC1314" s="16">
        <v>0.0</v>
      </c>
      <c r="AD1314" s="16">
        <v>-4.91</v>
      </c>
      <c r="AE1314" s="17"/>
      <c r="AF1314" s="17"/>
      <c r="AG1314" s="16">
        <v>0.0</v>
      </c>
      <c r="AH1314" s="16">
        <v>75046.0</v>
      </c>
      <c r="AI1314" s="16">
        <v>0.0</v>
      </c>
      <c r="AJ1314" s="16">
        <v>0.0</v>
      </c>
      <c r="AK1314" s="16">
        <v>0.0</v>
      </c>
      <c r="AL1314" s="16">
        <v>60026.0</v>
      </c>
      <c r="AM1314" s="16">
        <v>0.0</v>
      </c>
      <c r="AN1314" s="16">
        <v>0.0</v>
      </c>
      <c r="AO1314" s="16">
        <v>0.0</v>
      </c>
      <c r="AP1314" s="16">
        <v>29606.0</v>
      </c>
      <c r="AQ1314" s="16">
        <v>0.0</v>
      </c>
      <c r="AR1314" s="16">
        <v>0.0</v>
      </c>
      <c r="AS1314" s="16">
        <v>0.0</v>
      </c>
      <c r="AT1314" s="16">
        <v>44882.0</v>
      </c>
      <c r="AU1314" s="16">
        <v>0.0</v>
      </c>
      <c r="AV1314" s="16">
        <v>0.0</v>
      </c>
      <c r="AW1314" s="16">
        <v>0.0</v>
      </c>
      <c r="AX1314" s="16">
        <v>64014.0</v>
      </c>
      <c r="AY1314" s="16">
        <v>0.0</v>
      </c>
      <c r="AZ1314" s="16">
        <v>0.0</v>
      </c>
      <c r="BA1314" s="16">
        <v>0.0</v>
      </c>
      <c r="BB1314" s="16">
        <v>6062.0</v>
      </c>
      <c r="BC1314" s="16">
        <v>0.0</v>
      </c>
      <c r="BD1314" s="16">
        <v>0.0</v>
      </c>
      <c r="BE1314" s="16">
        <v>0.0</v>
      </c>
      <c r="BF1314" s="16">
        <v>1180032.0</v>
      </c>
      <c r="BG1314" s="16">
        <v>0.0</v>
      </c>
      <c r="BH1314" s="16">
        <v>0.0</v>
      </c>
      <c r="BI1314" s="16">
        <v>0.0</v>
      </c>
      <c r="BJ1314" s="16">
        <v>912.0</v>
      </c>
      <c r="BK1314" s="16">
        <v>0.0</v>
      </c>
      <c r="BL1314" s="16">
        <v>0.0</v>
      </c>
      <c r="BM1314" s="16">
        <v>1.0</v>
      </c>
      <c r="BN1314" s="16">
        <v>91088.0</v>
      </c>
      <c r="BO1314" s="16">
        <v>0.0</v>
      </c>
      <c r="BP1314" s="16">
        <v>0.0</v>
      </c>
      <c r="BQ1314" s="16">
        <v>0.0</v>
      </c>
      <c r="BR1314" s="16">
        <v>62510.0</v>
      </c>
      <c r="BS1314" s="16">
        <v>0.0</v>
      </c>
      <c r="BT1314" s="16">
        <v>0.0</v>
      </c>
    </row>
    <row r="1315">
      <c r="A1315" s="14" t="s">
        <v>9478</v>
      </c>
      <c r="B1315" s="16">
        <v>11.0</v>
      </c>
      <c r="C1315" s="16">
        <v>3856375.0</v>
      </c>
      <c r="D1315" s="17"/>
      <c r="E1315" s="14" t="s">
        <v>2622</v>
      </c>
      <c r="F1315" s="14" t="s">
        <v>2631</v>
      </c>
      <c r="G1315" s="14" t="s">
        <v>5166</v>
      </c>
      <c r="H1315" s="14" t="s">
        <v>2978</v>
      </c>
      <c r="I1315" s="14" t="s">
        <v>21</v>
      </c>
      <c r="J1315" s="14" t="s">
        <v>4845</v>
      </c>
      <c r="K1315" s="14" t="s">
        <v>9479</v>
      </c>
      <c r="L1315" s="14" t="s">
        <v>9479</v>
      </c>
      <c r="M1315" s="14" t="s">
        <v>9480</v>
      </c>
      <c r="N1315" s="14" t="s">
        <v>409</v>
      </c>
      <c r="P1315" s="17"/>
      <c r="Q1315" s="17"/>
      <c r="R1315" s="16">
        <v>1.0</v>
      </c>
      <c r="S1315" s="16">
        <v>1614180.0</v>
      </c>
      <c r="T1315" s="18">
        <v>6.2E-7</v>
      </c>
      <c r="U1315" s="16">
        <v>0.0</v>
      </c>
      <c r="V1315" s="16">
        <v>0.0</v>
      </c>
      <c r="W1315" s="14" t="s">
        <v>2978</v>
      </c>
      <c r="X1315" s="17"/>
      <c r="Y1315" s="17"/>
      <c r="Z1315" s="16">
        <v>15.1</v>
      </c>
      <c r="AA1315" s="17"/>
      <c r="AB1315" s="16">
        <v>0.01</v>
      </c>
      <c r="AC1315" s="16">
        <v>-0.05</v>
      </c>
      <c r="AD1315" s="16">
        <v>0.46</v>
      </c>
      <c r="AE1315" s="16">
        <v>0.25</v>
      </c>
      <c r="AF1315" s="16">
        <v>0.088</v>
      </c>
      <c r="AG1315" s="16">
        <v>0.0</v>
      </c>
      <c r="AH1315" s="16">
        <v>75068.0</v>
      </c>
      <c r="AI1315" s="16">
        <v>0.0</v>
      </c>
      <c r="AJ1315" s="16">
        <v>0.0</v>
      </c>
      <c r="AK1315" s="16">
        <v>0.0</v>
      </c>
      <c r="AL1315" s="16">
        <v>60032.0</v>
      </c>
      <c r="AM1315" s="16">
        <v>0.0</v>
      </c>
      <c r="AN1315" s="16">
        <v>0.0</v>
      </c>
      <c r="AO1315" s="16">
        <v>0.0</v>
      </c>
      <c r="AP1315" s="16">
        <v>29606.0</v>
      </c>
      <c r="AQ1315" s="16">
        <v>0.0</v>
      </c>
      <c r="AR1315" s="16">
        <v>0.0</v>
      </c>
      <c r="AS1315" s="16">
        <v>0.0</v>
      </c>
      <c r="AT1315" s="16">
        <v>44886.0</v>
      </c>
      <c r="AU1315" s="16">
        <v>0.0</v>
      </c>
      <c r="AV1315" s="16">
        <v>0.0</v>
      </c>
      <c r="AW1315" s="16">
        <v>0.0</v>
      </c>
      <c r="AX1315" s="16">
        <v>63970.0</v>
      </c>
      <c r="AY1315" s="16">
        <v>0.0</v>
      </c>
      <c r="AZ1315" s="16">
        <v>0.0</v>
      </c>
      <c r="BA1315" s="16">
        <v>0.0</v>
      </c>
      <c r="BB1315" s="16">
        <v>6062.0</v>
      </c>
      <c r="BC1315" s="16">
        <v>0.0</v>
      </c>
      <c r="BD1315" s="16">
        <v>0.0</v>
      </c>
      <c r="BE1315" s="16">
        <v>0.0</v>
      </c>
      <c r="BF1315" s="16">
        <v>1180042.0</v>
      </c>
      <c r="BG1315" s="16">
        <v>0.0</v>
      </c>
      <c r="BH1315" s="16">
        <v>0.0</v>
      </c>
      <c r="BI1315" s="16">
        <v>0.0</v>
      </c>
      <c r="BJ1315" s="16">
        <v>912.0</v>
      </c>
      <c r="BK1315" s="16">
        <v>0.0</v>
      </c>
      <c r="BL1315" s="16">
        <v>0.0</v>
      </c>
      <c r="BM1315" s="16">
        <v>0.0</v>
      </c>
      <c r="BN1315" s="16">
        <v>91090.0</v>
      </c>
      <c r="BO1315" s="16">
        <v>0.0</v>
      </c>
      <c r="BP1315" s="16">
        <v>0.0</v>
      </c>
      <c r="BQ1315" s="16">
        <v>1.0</v>
      </c>
      <c r="BR1315" s="16">
        <v>62512.0</v>
      </c>
      <c r="BS1315" s="16">
        <v>0.0</v>
      </c>
      <c r="BT1315" s="16">
        <v>0.0</v>
      </c>
    </row>
    <row r="1316">
      <c r="A1316" s="14" t="s">
        <v>9481</v>
      </c>
      <c r="B1316" s="16">
        <v>11.0</v>
      </c>
      <c r="C1316" s="16">
        <v>4091426.0</v>
      </c>
      <c r="D1316" s="14" t="s">
        <v>7356</v>
      </c>
      <c r="E1316" s="14" t="s">
        <v>2631</v>
      </c>
      <c r="F1316" s="14" t="s">
        <v>2621</v>
      </c>
      <c r="G1316" s="14" t="s">
        <v>5166</v>
      </c>
      <c r="H1316" s="14" t="s">
        <v>2978</v>
      </c>
      <c r="I1316" s="14" t="s">
        <v>21</v>
      </c>
      <c r="J1316" s="14" t="s">
        <v>4845</v>
      </c>
      <c r="K1316" s="14" t="s">
        <v>7357</v>
      </c>
      <c r="L1316" s="14" t="s">
        <v>7357</v>
      </c>
      <c r="M1316" s="14" t="s">
        <v>9482</v>
      </c>
      <c r="N1316" s="14" t="s">
        <v>4848</v>
      </c>
      <c r="O1316" s="14" t="s">
        <v>4878</v>
      </c>
      <c r="P1316" s="16">
        <v>2946717.0</v>
      </c>
      <c r="Q1316" s="17"/>
      <c r="R1316" s="16">
        <v>1.0</v>
      </c>
      <c r="S1316" s="16">
        <v>1614180.0</v>
      </c>
      <c r="T1316" s="18">
        <v>6.2E-7</v>
      </c>
      <c r="U1316" s="16">
        <v>0.0</v>
      </c>
      <c r="V1316" s="16">
        <v>0.0</v>
      </c>
      <c r="W1316" s="14" t="s">
        <v>2978</v>
      </c>
      <c r="X1316" s="17"/>
      <c r="Y1316" s="17"/>
      <c r="Z1316" s="16">
        <v>8.26</v>
      </c>
      <c r="AA1316" s="16">
        <v>0.108</v>
      </c>
      <c r="AB1316" s="16">
        <v>0.0</v>
      </c>
      <c r="AC1316" s="16">
        <v>0.0</v>
      </c>
      <c r="AD1316" s="16">
        <v>3.39</v>
      </c>
      <c r="AE1316" s="17"/>
      <c r="AF1316" s="17"/>
      <c r="AG1316" s="16">
        <v>0.0</v>
      </c>
      <c r="AH1316" s="16">
        <v>75060.0</v>
      </c>
      <c r="AI1316" s="16">
        <v>0.0</v>
      </c>
      <c r="AJ1316" s="16">
        <v>0.0</v>
      </c>
      <c r="AK1316" s="16">
        <v>0.0</v>
      </c>
      <c r="AL1316" s="16">
        <v>60028.0</v>
      </c>
      <c r="AM1316" s="16">
        <v>0.0</v>
      </c>
      <c r="AN1316" s="16">
        <v>0.0</v>
      </c>
      <c r="AO1316" s="16">
        <v>0.0</v>
      </c>
      <c r="AP1316" s="16">
        <v>29606.0</v>
      </c>
      <c r="AQ1316" s="16">
        <v>0.0</v>
      </c>
      <c r="AR1316" s="16">
        <v>0.0</v>
      </c>
      <c r="AS1316" s="16">
        <v>0.0</v>
      </c>
      <c r="AT1316" s="16">
        <v>44876.0</v>
      </c>
      <c r="AU1316" s="16">
        <v>0.0</v>
      </c>
      <c r="AV1316" s="16">
        <v>0.0</v>
      </c>
      <c r="AW1316" s="16">
        <v>0.0</v>
      </c>
      <c r="AX1316" s="16">
        <v>64018.0</v>
      </c>
      <c r="AY1316" s="16">
        <v>0.0</v>
      </c>
      <c r="AZ1316" s="16">
        <v>0.0</v>
      </c>
      <c r="BA1316" s="16">
        <v>0.0</v>
      </c>
      <c r="BB1316" s="16">
        <v>6062.0</v>
      </c>
      <c r="BC1316" s="16">
        <v>0.0</v>
      </c>
      <c r="BD1316" s="16">
        <v>0.0</v>
      </c>
      <c r="BE1316" s="16">
        <v>1.0</v>
      </c>
      <c r="BF1316" s="16">
        <v>1180038.0</v>
      </c>
      <c r="BG1316" s="16">
        <v>0.0</v>
      </c>
      <c r="BH1316" s="16">
        <v>0.0</v>
      </c>
      <c r="BI1316" s="16">
        <v>0.0</v>
      </c>
      <c r="BJ1316" s="16">
        <v>912.0</v>
      </c>
      <c r="BK1316" s="16">
        <v>0.0</v>
      </c>
      <c r="BL1316" s="16">
        <v>0.0</v>
      </c>
      <c r="BM1316" s="16">
        <v>0.0</v>
      </c>
      <c r="BN1316" s="16">
        <v>91074.0</v>
      </c>
      <c r="BO1316" s="16">
        <v>0.0</v>
      </c>
      <c r="BP1316" s="16">
        <v>0.0</v>
      </c>
      <c r="BQ1316" s="16">
        <v>0.0</v>
      </c>
      <c r="BR1316" s="16">
        <v>62506.0</v>
      </c>
      <c r="BS1316" s="16">
        <v>0.0</v>
      </c>
      <c r="BT1316" s="16">
        <v>0.0</v>
      </c>
    </row>
    <row r="1317">
      <c r="A1317" s="14" t="s">
        <v>9483</v>
      </c>
      <c r="B1317" s="16">
        <v>11.0</v>
      </c>
      <c r="C1317" s="16">
        <v>4091452.0</v>
      </c>
      <c r="D1317" s="17"/>
      <c r="E1317" s="14" t="s">
        <v>2630</v>
      </c>
      <c r="F1317" s="14" t="s">
        <v>2622</v>
      </c>
      <c r="G1317" s="14" t="s">
        <v>5166</v>
      </c>
      <c r="H1317" s="14" t="s">
        <v>2978</v>
      </c>
      <c r="I1317" s="14" t="s">
        <v>21</v>
      </c>
      <c r="J1317" s="14" t="s">
        <v>4845</v>
      </c>
      <c r="K1317" s="14" t="s">
        <v>9484</v>
      </c>
      <c r="L1317" s="14" t="s">
        <v>9484</v>
      </c>
      <c r="M1317" s="14" t="s">
        <v>9485</v>
      </c>
      <c r="N1317" s="14" t="s">
        <v>409</v>
      </c>
      <c r="P1317" s="17"/>
      <c r="Q1317" s="17"/>
      <c r="R1317" s="16">
        <v>1.0</v>
      </c>
      <c r="S1317" s="16">
        <v>1614180.0</v>
      </c>
      <c r="T1317" s="18">
        <v>6.2E-7</v>
      </c>
      <c r="U1317" s="16">
        <v>0.0</v>
      </c>
      <c r="V1317" s="16">
        <v>0.0</v>
      </c>
      <c r="W1317" s="14" t="s">
        <v>2978</v>
      </c>
      <c r="X1317" s="17"/>
      <c r="Y1317" s="17"/>
      <c r="Z1317" s="16">
        <v>18.9</v>
      </c>
      <c r="AA1317" s="16">
        <v>0.277</v>
      </c>
      <c r="AB1317" s="16">
        <v>0.0</v>
      </c>
      <c r="AC1317" s="16">
        <v>0.0</v>
      </c>
      <c r="AD1317" s="16">
        <v>4.7</v>
      </c>
      <c r="AE1317" s="16">
        <v>0.41</v>
      </c>
      <c r="AF1317" s="16">
        <v>0.009</v>
      </c>
      <c r="AG1317" s="16">
        <v>0.0</v>
      </c>
      <c r="AH1317" s="16">
        <v>75046.0</v>
      </c>
      <c r="AI1317" s="16">
        <v>0.0</v>
      </c>
      <c r="AJ1317" s="16">
        <v>0.0</v>
      </c>
      <c r="AK1317" s="16">
        <v>0.0</v>
      </c>
      <c r="AL1317" s="16">
        <v>60022.0</v>
      </c>
      <c r="AM1317" s="16">
        <v>0.0</v>
      </c>
      <c r="AN1317" s="16">
        <v>0.0</v>
      </c>
      <c r="AO1317" s="16">
        <v>0.0</v>
      </c>
      <c r="AP1317" s="16">
        <v>29606.0</v>
      </c>
      <c r="AQ1317" s="16">
        <v>0.0</v>
      </c>
      <c r="AR1317" s="16">
        <v>0.0</v>
      </c>
      <c r="AS1317" s="16">
        <v>0.0</v>
      </c>
      <c r="AT1317" s="16">
        <v>44872.0</v>
      </c>
      <c r="AU1317" s="16">
        <v>0.0</v>
      </c>
      <c r="AV1317" s="16">
        <v>0.0</v>
      </c>
      <c r="AW1317" s="16">
        <v>0.0</v>
      </c>
      <c r="AX1317" s="16">
        <v>64036.0</v>
      </c>
      <c r="AY1317" s="16">
        <v>0.0</v>
      </c>
      <c r="AZ1317" s="16">
        <v>0.0</v>
      </c>
      <c r="BA1317" s="16">
        <v>0.0</v>
      </c>
      <c r="BB1317" s="16">
        <v>6062.0</v>
      </c>
      <c r="BC1317" s="16">
        <v>0.0</v>
      </c>
      <c r="BD1317" s="16">
        <v>0.0</v>
      </c>
      <c r="BE1317" s="16">
        <v>1.0</v>
      </c>
      <c r="BF1317" s="16">
        <v>1180026.0</v>
      </c>
      <c r="BG1317" s="16">
        <v>0.0</v>
      </c>
      <c r="BH1317" s="16">
        <v>0.0</v>
      </c>
      <c r="BI1317" s="16">
        <v>0.0</v>
      </c>
      <c r="BJ1317" s="16">
        <v>912.0</v>
      </c>
      <c r="BK1317" s="16">
        <v>0.0</v>
      </c>
      <c r="BL1317" s="16">
        <v>0.0</v>
      </c>
      <c r="BM1317" s="16">
        <v>0.0</v>
      </c>
      <c r="BN1317" s="16">
        <v>91088.0</v>
      </c>
      <c r="BO1317" s="16">
        <v>0.0</v>
      </c>
      <c r="BP1317" s="16">
        <v>0.0</v>
      </c>
      <c r="BQ1317" s="16">
        <v>0.0</v>
      </c>
      <c r="BR1317" s="16">
        <v>62510.0</v>
      </c>
      <c r="BS1317" s="16">
        <v>0.0</v>
      </c>
      <c r="BT1317" s="16">
        <v>0.0</v>
      </c>
    </row>
    <row r="1318">
      <c r="A1318" s="14" t="s">
        <v>9486</v>
      </c>
      <c r="B1318" s="16">
        <v>11.0</v>
      </c>
      <c r="C1318" s="16">
        <v>3856289.0</v>
      </c>
      <c r="D1318" s="14" t="s">
        <v>9487</v>
      </c>
      <c r="E1318" s="14" t="s">
        <v>2622</v>
      </c>
      <c r="F1318" s="14" t="s">
        <v>2621</v>
      </c>
      <c r="G1318" s="14" t="s">
        <v>5166</v>
      </c>
      <c r="H1318" s="14" t="s">
        <v>2978</v>
      </c>
      <c r="I1318" s="14" t="s">
        <v>21</v>
      </c>
      <c r="J1318" s="14" t="s">
        <v>4845</v>
      </c>
      <c r="K1318" s="14" t="s">
        <v>9488</v>
      </c>
      <c r="L1318" s="14" t="s">
        <v>9488</v>
      </c>
      <c r="M1318" s="14" t="s">
        <v>9489</v>
      </c>
      <c r="N1318" s="14" t="s">
        <v>409</v>
      </c>
      <c r="P1318" s="17"/>
      <c r="Q1318" s="17"/>
      <c r="R1318" s="16">
        <v>1.0</v>
      </c>
      <c r="S1318" s="16">
        <v>1614182.0</v>
      </c>
      <c r="T1318" s="18">
        <v>6.2E-7</v>
      </c>
      <c r="U1318" s="16">
        <v>0.0</v>
      </c>
      <c r="V1318" s="16">
        <v>0.0</v>
      </c>
      <c r="W1318" s="14" t="s">
        <v>2978</v>
      </c>
      <c r="X1318" s="17"/>
      <c r="Y1318" s="17"/>
      <c r="Z1318" s="16">
        <v>22.3</v>
      </c>
      <c r="AA1318" s="17"/>
      <c r="AB1318" s="16">
        <v>0.0</v>
      </c>
      <c r="AC1318" s="16">
        <v>0.01</v>
      </c>
      <c r="AD1318" s="16">
        <v>4.22</v>
      </c>
      <c r="AE1318" s="16">
        <v>0.06</v>
      </c>
      <c r="AF1318" s="16">
        <v>0.009</v>
      </c>
      <c r="AG1318" s="16">
        <v>0.0</v>
      </c>
      <c r="AH1318" s="16">
        <v>75056.0</v>
      </c>
      <c r="AI1318" s="16">
        <v>0.0</v>
      </c>
      <c r="AJ1318" s="16">
        <v>0.0</v>
      </c>
      <c r="AK1318" s="16">
        <v>0.0</v>
      </c>
      <c r="AL1318" s="16">
        <v>60036.0</v>
      </c>
      <c r="AM1318" s="16">
        <v>0.0</v>
      </c>
      <c r="AN1318" s="16">
        <v>0.0</v>
      </c>
      <c r="AO1318" s="16">
        <v>0.0</v>
      </c>
      <c r="AP1318" s="16">
        <v>29604.0</v>
      </c>
      <c r="AQ1318" s="16">
        <v>0.0</v>
      </c>
      <c r="AR1318" s="16">
        <v>0.0</v>
      </c>
      <c r="AS1318" s="16">
        <v>1.0</v>
      </c>
      <c r="AT1318" s="16">
        <v>44886.0</v>
      </c>
      <c r="AU1318" s="16">
        <v>0.0</v>
      </c>
      <c r="AV1318" s="16">
        <v>0.0</v>
      </c>
      <c r="AW1318" s="16">
        <v>0.0</v>
      </c>
      <c r="AX1318" s="16">
        <v>63996.0</v>
      </c>
      <c r="AY1318" s="16">
        <v>0.0</v>
      </c>
      <c r="AZ1318" s="16">
        <v>0.0</v>
      </c>
      <c r="BA1318" s="16">
        <v>0.0</v>
      </c>
      <c r="BB1318" s="16">
        <v>6062.0</v>
      </c>
      <c r="BC1318" s="16">
        <v>0.0</v>
      </c>
      <c r="BD1318" s="16">
        <v>0.0</v>
      </c>
      <c r="BE1318" s="16">
        <v>0.0</v>
      </c>
      <c r="BF1318" s="16">
        <v>1180038.0</v>
      </c>
      <c r="BG1318" s="16">
        <v>0.0</v>
      </c>
      <c r="BH1318" s="16">
        <v>0.0</v>
      </c>
      <c r="BI1318" s="16">
        <v>0.0</v>
      </c>
      <c r="BJ1318" s="16">
        <v>908.0</v>
      </c>
      <c r="BK1318" s="16">
        <v>0.0</v>
      </c>
      <c r="BL1318" s="16">
        <v>0.0</v>
      </c>
      <c r="BM1318" s="16">
        <v>0.0</v>
      </c>
      <c r="BN1318" s="16">
        <v>91086.0</v>
      </c>
      <c r="BO1318" s="16">
        <v>0.0</v>
      </c>
      <c r="BP1318" s="16">
        <v>0.0</v>
      </c>
      <c r="BQ1318" s="16">
        <v>0.0</v>
      </c>
      <c r="BR1318" s="16">
        <v>62510.0</v>
      </c>
      <c r="BS1318" s="16">
        <v>0.0</v>
      </c>
      <c r="BT1318" s="16">
        <v>0.0</v>
      </c>
    </row>
    <row r="1319">
      <c r="A1319" s="14" t="s">
        <v>9490</v>
      </c>
      <c r="B1319" s="16">
        <v>11.0</v>
      </c>
      <c r="C1319" s="16">
        <v>4070060.0</v>
      </c>
      <c r="D1319" s="17"/>
      <c r="E1319" s="14" t="s">
        <v>2631</v>
      </c>
      <c r="F1319" s="14" t="s">
        <v>2630</v>
      </c>
      <c r="G1319" s="14" t="s">
        <v>5166</v>
      </c>
      <c r="H1319" s="14" t="s">
        <v>2978</v>
      </c>
      <c r="I1319" s="14" t="s">
        <v>21</v>
      </c>
      <c r="J1319" s="14" t="s">
        <v>4845</v>
      </c>
      <c r="K1319" s="14" t="s">
        <v>6596</v>
      </c>
      <c r="L1319" s="14" t="s">
        <v>6596</v>
      </c>
      <c r="M1319" s="14" t="s">
        <v>9491</v>
      </c>
      <c r="N1319" s="14" t="s">
        <v>4848</v>
      </c>
      <c r="P1319" s="17"/>
      <c r="Q1319" s="17"/>
      <c r="R1319" s="16">
        <v>1.0</v>
      </c>
      <c r="S1319" s="16">
        <v>1614182.0</v>
      </c>
      <c r="T1319" s="18">
        <v>6.2E-7</v>
      </c>
      <c r="U1319" s="16">
        <v>0.0</v>
      </c>
      <c r="V1319" s="16">
        <v>0.0</v>
      </c>
      <c r="W1319" s="14" t="s">
        <v>2978</v>
      </c>
      <c r="X1319" s="17"/>
      <c r="Y1319" s="17"/>
      <c r="Z1319" s="16">
        <v>12.6</v>
      </c>
      <c r="AA1319" s="17"/>
      <c r="AB1319" s="16">
        <v>0.0</v>
      </c>
      <c r="AC1319" s="16">
        <v>0.01</v>
      </c>
      <c r="AD1319" s="16">
        <v>2.39</v>
      </c>
      <c r="AE1319" s="17"/>
      <c r="AF1319" s="17"/>
      <c r="AG1319" s="16">
        <v>0.0</v>
      </c>
      <c r="AH1319" s="16">
        <v>75038.0</v>
      </c>
      <c r="AI1319" s="16">
        <v>0.0</v>
      </c>
      <c r="AJ1319" s="16">
        <v>0.0</v>
      </c>
      <c r="AK1319" s="16">
        <v>0.0</v>
      </c>
      <c r="AL1319" s="16">
        <v>60020.0</v>
      </c>
      <c r="AM1319" s="16">
        <v>0.0</v>
      </c>
      <c r="AN1319" s="16">
        <v>0.0</v>
      </c>
      <c r="AO1319" s="16">
        <v>0.0</v>
      </c>
      <c r="AP1319" s="16">
        <v>29608.0</v>
      </c>
      <c r="AQ1319" s="16">
        <v>0.0</v>
      </c>
      <c r="AR1319" s="16">
        <v>0.0</v>
      </c>
      <c r="AS1319" s="16">
        <v>0.0</v>
      </c>
      <c r="AT1319" s="16">
        <v>44884.0</v>
      </c>
      <c r="AU1319" s="16">
        <v>0.0</v>
      </c>
      <c r="AV1319" s="16">
        <v>0.0</v>
      </c>
      <c r="AW1319" s="16">
        <v>0.0</v>
      </c>
      <c r="AX1319" s="16">
        <v>64036.0</v>
      </c>
      <c r="AY1319" s="16">
        <v>0.0</v>
      </c>
      <c r="AZ1319" s="16">
        <v>0.0</v>
      </c>
      <c r="BA1319" s="16">
        <v>0.0</v>
      </c>
      <c r="BB1319" s="16">
        <v>6060.0</v>
      </c>
      <c r="BC1319" s="16">
        <v>0.0</v>
      </c>
      <c r="BD1319" s="16">
        <v>0.0</v>
      </c>
      <c r="BE1319" s="16">
        <v>1.0</v>
      </c>
      <c r="BF1319" s="16">
        <v>1180036.0</v>
      </c>
      <c r="BG1319" s="16">
        <v>0.0</v>
      </c>
      <c r="BH1319" s="16">
        <v>0.0</v>
      </c>
      <c r="BI1319" s="16">
        <v>0.0</v>
      </c>
      <c r="BJ1319" s="16">
        <v>912.0</v>
      </c>
      <c r="BK1319" s="16">
        <v>0.0</v>
      </c>
      <c r="BL1319" s="16">
        <v>0.0</v>
      </c>
      <c r="BM1319" s="16">
        <v>0.0</v>
      </c>
      <c r="BN1319" s="16">
        <v>91082.0</v>
      </c>
      <c r="BO1319" s="16">
        <v>0.0</v>
      </c>
      <c r="BP1319" s="16">
        <v>0.0</v>
      </c>
      <c r="BQ1319" s="16">
        <v>0.0</v>
      </c>
      <c r="BR1319" s="16">
        <v>62506.0</v>
      </c>
      <c r="BS1319" s="16">
        <v>0.0</v>
      </c>
      <c r="BT1319" s="16">
        <v>0.0</v>
      </c>
    </row>
    <row r="1320">
      <c r="A1320" s="14" t="s">
        <v>9492</v>
      </c>
      <c r="B1320" s="16">
        <v>11.0</v>
      </c>
      <c r="C1320" s="16">
        <v>4070105.0</v>
      </c>
      <c r="D1320" s="14" t="s">
        <v>9493</v>
      </c>
      <c r="E1320" s="14" t="s">
        <v>2621</v>
      </c>
      <c r="F1320" s="14" t="s">
        <v>2622</v>
      </c>
      <c r="G1320" s="14" t="s">
        <v>5166</v>
      </c>
      <c r="H1320" s="14" t="s">
        <v>2978</v>
      </c>
      <c r="I1320" s="14" t="s">
        <v>21</v>
      </c>
      <c r="J1320" s="14" t="s">
        <v>4845</v>
      </c>
      <c r="K1320" s="14" t="s">
        <v>9494</v>
      </c>
      <c r="L1320" s="14" t="s">
        <v>9494</v>
      </c>
      <c r="M1320" s="14" t="s">
        <v>9495</v>
      </c>
      <c r="N1320" s="14" t="s">
        <v>4848</v>
      </c>
      <c r="O1320" s="14" t="s">
        <v>4878</v>
      </c>
      <c r="P1320" s="16">
        <v>2165583.0</v>
      </c>
      <c r="Q1320" s="17"/>
      <c r="R1320" s="16">
        <v>1.0</v>
      </c>
      <c r="S1320" s="16">
        <v>1614182.0</v>
      </c>
      <c r="T1320" s="18">
        <v>6.2E-7</v>
      </c>
      <c r="U1320" s="16">
        <v>0.0</v>
      </c>
      <c r="V1320" s="16">
        <v>0.0</v>
      </c>
      <c r="W1320" s="14" t="s">
        <v>2978</v>
      </c>
      <c r="X1320" s="17"/>
      <c r="Y1320" s="17"/>
      <c r="Z1320" s="16">
        <v>5.77</v>
      </c>
      <c r="AA1320" s="17"/>
      <c r="AB1320" s="16">
        <v>0.0</v>
      </c>
      <c r="AC1320" s="16">
        <v>0.01</v>
      </c>
      <c r="AD1320" s="16">
        <v>-0.019</v>
      </c>
      <c r="AE1320" s="17"/>
      <c r="AF1320" s="17"/>
      <c r="AG1320" s="16">
        <v>0.0</v>
      </c>
      <c r="AH1320" s="16">
        <v>75062.0</v>
      </c>
      <c r="AI1320" s="16">
        <v>0.0</v>
      </c>
      <c r="AJ1320" s="16">
        <v>0.0</v>
      </c>
      <c r="AK1320" s="16">
        <v>0.0</v>
      </c>
      <c r="AL1320" s="16">
        <v>60022.0</v>
      </c>
      <c r="AM1320" s="16">
        <v>0.0</v>
      </c>
      <c r="AN1320" s="16">
        <v>0.0</v>
      </c>
      <c r="AO1320" s="16">
        <v>0.0</v>
      </c>
      <c r="AP1320" s="16">
        <v>29604.0</v>
      </c>
      <c r="AQ1320" s="16">
        <v>0.0</v>
      </c>
      <c r="AR1320" s="16">
        <v>0.0</v>
      </c>
      <c r="AS1320" s="16">
        <v>0.0</v>
      </c>
      <c r="AT1320" s="16">
        <v>44884.0</v>
      </c>
      <c r="AU1320" s="16">
        <v>0.0</v>
      </c>
      <c r="AV1320" s="16">
        <v>0.0</v>
      </c>
      <c r="AW1320" s="16">
        <v>0.0</v>
      </c>
      <c r="AX1320" s="16">
        <v>64038.0</v>
      </c>
      <c r="AY1320" s="16">
        <v>0.0</v>
      </c>
      <c r="AZ1320" s="16">
        <v>0.0</v>
      </c>
      <c r="BA1320" s="16">
        <v>0.0</v>
      </c>
      <c r="BB1320" s="16">
        <v>6062.0</v>
      </c>
      <c r="BC1320" s="16">
        <v>0.0</v>
      </c>
      <c r="BD1320" s="16">
        <v>0.0</v>
      </c>
      <c r="BE1320" s="16">
        <v>0.0</v>
      </c>
      <c r="BF1320" s="16">
        <v>1180018.0</v>
      </c>
      <c r="BG1320" s="16">
        <v>0.0</v>
      </c>
      <c r="BH1320" s="16">
        <v>0.0</v>
      </c>
      <c r="BI1320" s="16">
        <v>0.0</v>
      </c>
      <c r="BJ1320" s="16">
        <v>912.0</v>
      </c>
      <c r="BK1320" s="16">
        <v>0.0</v>
      </c>
      <c r="BL1320" s="16">
        <v>0.0</v>
      </c>
      <c r="BM1320" s="16">
        <v>1.0</v>
      </c>
      <c r="BN1320" s="16">
        <v>91074.0</v>
      </c>
      <c r="BO1320" s="16">
        <v>0.0</v>
      </c>
      <c r="BP1320" s="16">
        <v>0.0</v>
      </c>
      <c r="BQ1320" s="16">
        <v>0.0</v>
      </c>
      <c r="BR1320" s="16">
        <v>62506.0</v>
      </c>
      <c r="BS1320" s="16">
        <v>0.0</v>
      </c>
      <c r="BT1320" s="16">
        <v>0.0</v>
      </c>
    </row>
    <row r="1321">
      <c r="A1321" s="14" t="s">
        <v>9496</v>
      </c>
      <c r="B1321" s="16">
        <v>11.0</v>
      </c>
      <c r="C1321" s="16">
        <v>4070118.0</v>
      </c>
      <c r="D1321" s="17"/>
      <c r="E1321" s="14" t="s">
        <v>2621</v>
      </c>
      <c r="F1321" s="14" t="s">
        <v>2622</v>
      </c>
      <c r="G1321" s="14" t="s">
        <v>5166</v>
      </c>
      <c r="H1321" s="14" t="s">
        <v>2978</v>
      </c>
      <c r="I1321" s="14" t="s">
        <v>21</v>
      </c>
      <c r="J1321" s="14" t="s">
        <v>4845</v>
      </c>
      <c r="K1321" s="14" t="s">
        <v>9497</v>
      </c>
      <c r="L1321" s="14" t="s">
        <v>9497</v>
      </c>
      <c r="M1321" s="14" t="s">
        <v>9498</v>
      </c>
      <c r="N1321" s="14" t="s">
        <v>409</v>
      </c>
      <c r="P1321" s="17"/>
      <c r="Q1321" s="17"/>
      <c r="R1321" s="16">
        <v>1.0</v>
      </c>
      <c r="S1321" s="16">
        <v>1614182.0</v>
      </c>
      <c r="T1321" s="18">
        <v>6.2E-7</v>
      </c>
      <c r="U1321" s="16">
        <v>0.0</v>
      </c>
      <c r="V1321" s="16">
        <v>0.0</v>
      </c>
      <c r="W1321" s="14" t="s">
        <v>2978</v>
      </c>
      <c r="X1321" s="17"/>
      <c r="Y1321" s="17"/>
      <c r="Z1321" s="16">
        <v>23.7</v>
      </c>
      <c r="AA1321" s="17"/>
      <c r="AB1321" s="16">
        <v>0.0</v>
      </c>
      <c r="AC1321" s="16">
        <v>0.0</v>
      </c>
      <c r="AD1321" s="16">
        <v>6.36</v>
      </c>
      <c r="AE1321" s="16">
        <v>0.33</v>
      </c>
      <c r="AF1321" s="16">
        <v>0.049</v>
      </c>
      <c r="AG1321" s="16">
        <v>0.0</v>
      </c>
      <c r="AH1321" s="16">
        <v>75050.0</v>
      </c>
      <c r="AI1321" s="16">
        <v>0.0</v>
      </c>
      <c r="AJ1321" s="16">
        <v>0.0</v>
      </c>
      <c r="AK1321" s="16">
        <v>0.0</v>
      </c>
      <c r="AL1321" s="16">
        <v>60016.0</v>
      </c>
      <c r="AM1321" s="16">
        <v>0.0</v>
      </c>
      <c r="AN1321" s="16">
        <v>0.0</v>
      </c>
      <c r="AO1321" s="16">
        <v>0.0</v>
      </c>
      <c r="AP1321" s="16">
        <v>29606.0</v>
      </c>
      <c r="AQ1321" s="16">
        <v>0.0</v>
      </c>
      <c r="AR1321" s="16">
        <v>0.0</v>
      </c>
      <c r="AS1321" s="16">
        <v>0.0</v>
      </c>
      <c r="AT1321" s="16">
        <v>44884.0</v>
      </c>
      <c r="AU1321" s="16">
        <v>0.0</v>
      </c>
      <c r="AV1321" s="16">
        <v>0.0</v>
      </c>
      <c r="AW1321" s="16">
        <v>0.0</v>
      </c>
      <c r="AX1321" s="16">
        <v>64040.0</v>
      </c>
      <c r="AY1321" s="16">
        <v>0.0</v>
      </c>
      <c r="AZ1321" s="16">
        <v>0.0</v>
      </c>
      <c r="BA1321" s="16">
        <v>0.0</v>
      </c>
      <c r="BB1321" s="16">
        <v>6058.0</v>
      </c>
      <c r="BC1321" s="16">
        <v>0.0</v>
      </c>
      <c r="BD1321" s="16">
        <v>0.0</v>
      </c>
      <c r="BE1321" s="16">
        <v>1.0</v>
      </c>
      <c r="BF1321" s="16">
        <v>1180026.0</v>
      </c>
      <c r="BG1321" s="16">
        <v>0.0</v>
      </c>
      <c r="BH1321" s="16">
        <v>0.0</v>
      </c>
      <c r="BI1321" s="16">
        <v>0.0</v>
      </c>
      <c r="BJ1321" s="16">
        <v>912.0</v>
      </c>
      <c r="BK1321" s="16">
        <v>0.0</v>
      </c>
      <c r="BL1321" s="16">
        <v>0.0</v>
      </c>
      <c r="BM1321" s="16">
        <v>0.0</v>
      </c>
      <c r="BN1321" s="16">
        <v>91078.0</v>
      </c>
      <c r="BO1321" s="16">
        <v>0.0</v>
      </c>
      <c r="BP1321" s="16">
        <v>0.0</v>
      </c>
      <c r="BQ1321" s="16">
        <v>0.0</v>
      </c>
      <c r="BR1321" s="16">
        <v>62512.0</v>
      </c>
      <c r="BS1321" s="16">
        <v>0.0</v>
      </c>
      <c r="BT1321" s="16">
        <v>0.0</v>
      </c>
    </row>
    <row r="1322">
      <c r="A1322" s="14" t="s">
        <v>9499</v>
      </c>
      <c r="B1322" s="16">
        <v>11.0</v>
      </c>
      <c r="C1322" s="16">
        <v>4070157.0</v>
      </c>
      <c r="D1322" s="17"/>
      <c r="E1322" s="14" t="s">
        <v>2631</v>
      </c>
      <c r="F1322" s="14" t="s">
        <v>2622</v>
      </c>
      <c r="G1322" s="14" t="s">
        <v>5166</v>
      </c>
      <c r="H1322" s="14" t="s">
        <v>2978</v>
      </c>
      <c r="I1322" s="14" t="s">
        <v>21</v>
      </c>
      <c r="J1322" s="14" t="s">
        <v>4845</v>
      </c>
      <c r="K1322" s="14" t="s">
        <v>9500</v>
      </c>
      <c r="L1322" s="14" t="s">
        <v>9500</v>
      </c>
      <c r="M1322" s="14" t="s">
        <v>9501</v>
      </c>
      <c r="N1322" s="14" t="s">
        <v>409</v>
      </c>
      <c r="P1322" s="17"/>
      <c r="Q1322" s="17"/>
      <c r="R1322" s="16">
        <v>1.0</v>
      </c>
      <c r="S1322" s="16">
        <v>1614182.0</v>
      </c>
      <c r="T1322" s="18">
        <v>6.2E-7</v>
      </c>
      <c r="U1322" s="16">
        <v>0.0</v>
      </c>
      <c r="V1322" s="16">
        <v>0.0</v>
      </c>
      <c r="W1322" s="14" t="s">
        <v>2978</v>
      </c>
      <c r="X1322" s="17"/>
      <c r="Y1322" s="17"/>
      <c r="Z1322" s="16">
        <v>26.4</v>
      </c>
      <c r="AA1322" s="17"/>
      <c r="AB1322" s="16">
        <v>0.0</v>
      </c>
      <c r="AC1322" s="16">
        <v>0.0</v>
      </c>
      <c r="AD1322" s="16">
        <v>8.8</v>
      </c>
      <c r="AE1322" s="16">
        <v>0.0</v>
      </c>
      <c r="AF1322" s="16">
        <v>0.983</v>
      </c>
      <c r="AG1322" s="16">
        <v>0.0</v>
      </c>
      <c r="AH1322" s="16">
        <v>75044.0</v>
      </c>
      <c r="AI1322" s="16">
        <v>0.0</v>
      </c>
      <c r="AJ1322" s="16">
        <v>0.0</v>
      </c>
      <c r="AK1322" s="16">
        <v>0.0</v>
      </c>
      <c r="AL1322" s="16">
        <v>60026.0</v>
      </c>
      <c r="AM1322" s="16">
        <v>0.0</v>
      </c>
      <c r="AN1322" s="16">
        <v>0.0</v>
      </c>
      <c r="AO1322" s="16">
        <v>0.0</v>
      </c>
      <c r="AP1322" s="16">
        <v>29608.0</v>
      </c>
      <c r="AQ1322" s="16">
        <v>0.0</v>
      </c>
      <c r="AR1322" s="16">
        <v>0.0</v>
      </c>
      <c r="AS1322" s="16">
        <v>0.0</v>
      </c>
      <c r="AT1322" s="16">
        <v>44884.0</v>
      </c>
      <c r="AU1322" s="16">
        <v>0.0</v>
      </c>
      <c r="AV1322" s="16">
        <v>0.0</v>
      </c>
      <c r="AW1322" s="16">
        <v>0.0</v>
      </c>
      <c r="AX1322" s="16">
        <v>64038.0</v>
      </c>
      <c r="AY1322" s="16">
        <v>0.0</v>
      </c>
      <c r="AZ1322" s="16">
        <v>0.0</v>
      </c>
      <c r="BA1322" s="16">
        <v>0.0</v>
      </c>
      <c r="BB1322" s="16">
        <v>6048.0</v>
      </c>
      <c r="BC1322" s="16">
        <v>0.0</v>
      </c>
      <c r="BD1322" s="16">
        <v>0.0</v>
      </c>
      <c r="BE1322" s="16">
        <v>0.0</v>
      </c>
      <c r="BF1322" s="16">
        <v>1180032.0</v>
      </c>
      <c r="BG1322" s="16">
        <v>0.0</v>
      </c>
      <c r="BH1322" s="16">
        <v>0.0</v>
      </c>
      <c r="BI1322" s="16">
        <v>0.0</v>
      </c>
      <c r="BJ1322" s="16">
        <v>912.0</v>
      </c>
      <c r="BK1322" s="16">
        <v>0.0</v>
      </c>
      <c r="BL1322" s="16">
        <v>0.0</v>
      </c>
      <c r="BM1322" s="16">
        <v>1.0</v>
      </c>
      <c r="BN1322" s="16">
        <v>91080.0</v>
      </c>
      <c r="BO1322" s="16">
        <v>0.0</v>
      </c>
      <c r="BP1322" s="16">
        <v>0.0</v>
      </c>
      <c r="BQ1322" s="16">
        <v>0.0</v>
      </c>
      <c r="BR1322" s="16">
        <v>62510.0</v>
      </c>
      <c r="BS1322" s="16">
        <v>0.0</v>
      </c>
      <c r="BT1322" s="16">
        <v>0.0</v>
      </c>
    </row>
    <row r="1323">
      <c r="A1323" s="14" t="s">
        <v>9502</v>
      </c>
      <c r="B1323" s="16">
        <v>11.0</v>
      </c>
      <c r="C1323" s="16">
        <v>4070159.0</v>
      </c>
      <c r="D1323" s="17"/>
      <c r="E1323" s="14" t="s">
        <v>2631</v>
      </c>
      <c r="F1323" s="14" t="s">
        <v>2621</v>
      </c>
      <c r="G1323" s="14" t="s">
        <v>5166</v>
      </c>
      <c r="H1323" s="14" t="s">
        <v>2978</v>
      </c>
      <c r="I1323" s="14" t="s">
        <v>21</v>
      </c>
      <c r="J1323" s="14" t="s">
        <v>4845</v>
      </c>
      <c r="K1323" s="14" t="s">
        <v>9503</v>
      </c>
      <c r="L1323" s="14" t="s">
        <v>9503</v>
      </c>
      <c r="M1323" s="14" t="s">
        <v>9504</v>
      </c>
      <c r="N1323" s="14" t="s">
        <v>409</v>
      </c>
      <c r="O1323" s="14" t="s">
        <v>410</v>
      </c>
      <c r="P1323" s="16">
        <v>2936254.0</v>
      </c>
      <c r="Q1323" s="17"/>
      <c r="R1323" s="16">
        <v>1.0</v>
      </c>
      <c r="S1323" s="16">
        <v>1614182.0</v>
      </c>
      <c r="T1323" s="18">
        <v>6.2E-7</v>
      </c>
      <c r="U1323" s="16">
        <v>0.0</v>
      </c>
      <c r="V1323" s="16">
        <v>0.0</v>
      </c>
      <c r="W1323" s="14" t="s">
        <v>2978</v>
      </c>
      <c r="X1323" s="17"/>
      <c r="Y1323" s="17"/>
      <c r="Z1323" s="16">
        <v>17.9</v>
      </c>
      <c r="AA1323" s="17"/>
      <c r="AB1323" s="16">
        <v>0.0</v>
      </c>
      <c r="AC1323" s="16">
        <v>0.0</v>
      </c>
      <c r="AD1323" s="16">
        <v>1.56</v>
      </c>
      <c r="AE1323" s="16">
        <v>0.16</v>
      </c>
      <c r="AF1323" s="16">
        <v>0.322</v>
      </c>
      <c r="AG1323" s="16">
        <v>0.0</v>
      </c>
      <c r="AH1323" s="16">
        <v>75054.0</v>
      </c>
      <c r="AI1323" s="16">
        <v>0.0</v>
      </c>
      <c r="AJ1323" s="16">
        <v>0.0</v>
      </c>
      <c r="AK1323" s="16">
        <v>0.0</v>
      </c>
      <c r="AL1323" s="16">
        <v>60018.0</v>
      </c>
      <c r="AM1323" s="16">
        <v>0.0</v>
      </c>
      <c r="AN1323" s="16">
        <v>0.0</v>
      </c>
      <c r="AO1323" s="16">
        <v>0.0</v>
      </c>
      <c r="AP1323" s="16">
        <v>29608.0</v>
      </c>
      <c r="AQ1323" s="16">
        <v>0.0</v>
      </c>
      <c r="AR1323" s="16">
        <v>0.0</v>
      </c>
      <c r="AS1323" s="16">
        <v>0.0</v>
      </c>
      <c r="AT1323" s="16">
        <v>44880.0</v>
      </c>
      <c r="AU1323" s="16">
        <v>0.0</v>
      </c>
      <c r="AV1323" s="16">
        <v>0.0</v>
      </c>
      <c r="AW1323" s="16">
        <v>0.0</v>
      </c>
      <c r="AX1323" s="16">
        <v>64038.0</v>
      </c>
      <c r="AY1323" s="16">
        <v>0.0</v>
      </c>
      <c r="AZ1323" s="16">
        <v>0.0</v>
      </c>
      <c r="BA1323" s="16">
        <v>0.0</v>
      </c>
      <c r="BB1323" s="16">
        <v>6044.0</v>
      </c>
      <c r="BC1323" s="16">
        <v>0.0</v>
      </c>
      <c r="BD1323" s="16">
        <v>0.0</v>
      </c>
      <c r="BE1323" s="16">
        <v>0.0</v>
      </c>
      <c r="BF1323" s="16">
        <v>1180036.0</v>
      </c>
      <c r="BG1323" s="16">
        <v>0.0</v>
      </c>
      <c r="BH1323" s="16">
        <v>0.0</v>
      </c>
      <c r="BI1323" s="16">
        <v>0.0</v>
      </c>
      <c r="BJ1323" s="16">
        <v>912.0</v>
      </c>
      <c r="BK1323" s="16">
        <v>0.0</v>
      </c>
      <c r="BL1323" s="16">
        <v>0.0</v>
      </c>
      <c r="BM1323" s="16">
        <v>0.0</v>
      </c>
      <c r="BN1323" s="16">
        <v>91084.0</v>
      </c>
      <c r="BO1323" s="16">
        <v>0.0</v>
      </c>
      <c r="BP1323" s="16">
        <v>0.0</v>
      </c>
      <c r="BQ1323" s="16">
        <v>1.0</v>
      </c>
      <c r="BR1323" s="16">
        <v>62508.0</v>
      </c>
      <c r="BS1323" s="16">
        <v>0.0</v>
      </c>
      <c r="BT1323" s="16">
        <v>0.0</v>
      </c>
    </row>
    <row r="1324">
      <c r="A1324" s="14" t="s">
        <v>9505</v>
      </c>
      <c r="B1324" s="16">
        <v>11.0</v>
      </c>
      <c r="C1324" s="16">
        <v>4091393.0</v>
      </c>
      <c r="D1324" s="17"/>
      <c r="E1324" s="14" t="s">
        <v>2631</v>
      </c>
      <c r="F1324" s="14" t="s">
        <v>2630</v>
      </c>
      <c r="G1324" s="14" t="s">
        <v>5166</v>
      </c>
      <c r="H1324" s="14" t="s">
        <v>2978</v>
      </c>
      <c r="I1324" s="14" t="s">
        <v>21</v>
      </c>
      <c r="J1324" s="14" t="s">
        <v>4845</v>
      </c>
      <c r="K1324" s="14" t="s">
        <v>9506</v>
      </c>
      <c r="L1324" s="14" t="s">
        <v>9506</v>
      </c>
      <c r="M1324" s="14" t="s">
        <v>9507</v>
      </c>
      <c r="N1324" s="14" t="s">
        <v>409</v>
      </c>
      <c r="P1324" s="17"/>
      <c r="Q1324" s="17"/>
      <c r="R1324" s="16">
        <v>1.0</v>
      </c>
      <c r="S1324" s="16">
        <v>1614182.0</v>
      </c>
      <c r="T1324" s="18">
        <v>6.2E-7</v>
      </c>
      <c r="U1324" s="16">
        <v>0.0</v>
      </c>
      <c r="V1324" s="16">
        <v>0.0</v>
      </c>
      <c r="W1324" s="14" t="s">
        <v>2978</v>
      </c>
      <c r="X1324" s="17"/>
      <c r="Y1324" s="17"/>
      <c r="Z1324" s="16">
        <v>17.1</v>
      </c>
      <c r="AA1324" s="17"/>
      <c r="AB1324" s="16">
        <v>0.0</v>
      </c>
      <c r="AC1324" s="16">
        <v>0.0</v>
      </c>
      <c r="AD1324" s="16">
        <v>7.03</v>
      </c>
      <c r="AE1324" s="16">
        <v>0.44</v>
      </c>
      <c r="AF1324" s="16">
        <v>0.003</v>
      </c>
      <c r="AG1324" s="16">
        <v>0.0</v>
      </c>
      <c r="AH1324" s="16">
        <v>75052.0</v>
      </c>
      <c r="AI1324" s="16">
        <v>0.0</v>
      </c>
      <c r="AJ1324" s="16">
        <v>0.0</v>
      </c>
      <c r="AK1324" s="16">
        <v>0.0</v>
      </c>
      <c r="AL1324" s="16">
        <v>60016.0</v>
      </c>
      <c r="AM1324" s="16">
        <v>0.0</v>
      </c>
      <c r="AN1324" s="16">
        <v>0.0</v>
      </c>
      <c r="AO1324" s="16">
        <v>0.0</v>
      </c>
      <c r="AP1324" s="16">
        <v>29606.0</v>
      </c>
      <c r="AQ1324" s="16">
        <v>0.0</v>
      </c>
      <c r="AR1324" s="16">
        <v>0.0</v>
      </c>
      <c r="AS1324" s="16">
        <v>0.0</v>
      </c>
      <c r="AT1324" s="16">
        <v>44886.0</v>
      </c>
      <c r="AU1324" s="16">
        <v>0.0</v>
      </c>
      <c r="AV1324" s="16">
        <v>0.0</v>
      </c>
      <c r="AW1324" s="16">
        <v>0.0</v>
      </c>
      <c r="AX1324" s="16">
        <v>64034.0</v>
      </c>
      <c r="AY1324" s="16">
        <v>0.0</v>
      </c>
      <c r="AZ1324" s="16">
        <v>0.0</v>
      </c>
      <c r="BA1324" s="16">
        <v>0.0</v>
      </c>
      <c r="BB1324" s="16">
        <v>6062.0</v>
      </c>
      <c r="BC1324" s="16">
        <v>0.0</v>
      </c>
      <c r="BD1324" s="16">
        <v>0.0</v>
      </c>
      <c r="BE1324" s="16">
        <v>1.0</v>
      </c>
      <c r="BF1324" s="16">
        <v>1180032.0</v>
      </c>
      <c r="BG1324" s="16">
        <v>0.0</v>
      </c>
      <c r="BH1324" s="16">
        <v>0.0</v>
      </c>
      <c r="BI1324" s="16">
        <v>0.0</v>
      </c>
      <c r="BJ1324" s="16">
        <v>912.0</v>
      </c>
      <c r="BK1324" s="16">
        <v>0.0</v>
      </c>
      <c r="BL1324" s="16">
        <v>0.0</v>
      </c>
      <c r="BM1324" s="16">
        <v>0.0</v>
      </c>
      <c r="BN1324" s="16">
        <v>91074.0</v>
      </c>
      <c r="BO1324" s="16">
        <v>0.0</v>
      </c>
      <c r="BP1324" s="16">
        <v>0.0</v>
      </c>
      <c r="BQ1324" s="16">
        <v>0.0</v>
      </c>
      <c r="BR1324" s="16">
        <v>62508.0</v>
      </c>
      <c r="BS1324" s="16">
        <v>0.0</v>
      </c>
      <c r="BT1324" s="16">
        <v>0.0</v>
      </c>
    </row>
    <row r="1325">
      <c r="A1325" s="14" t="s">
        <v>9508</v>
      </c>
      <c r="B1325" s="16">
        <v>11.0</v>
      </c>
      <c r="C1325" s="16">
        <v>4091469.0</v>
      </c>
      <c r="D1325" s="17"/>
      <c r="E1325" s="14" t="s">
        <v>2631</v>
      </c>
      <c r="F1325" s="14" t="s">
        <v>2621</v>
      </c>
      <c r="G1325" s="14" t="s">
        <v>5166</v>
      </c>
      <c r="H1325" s="14" t="s">
        <v>2978</v>
      </c>
      <c r="I1325" s="14" t="s">
        <v>21</v>
      </c>
      <c r="J1325" s="14" t="s">
        <v>4845</v>
      </c>
      <c r="K1325" s="14" t="s">
        <v>9509</v>
      </c>
      <c r="L1325" s="14" t="s">
        <v>9509</v>
      </c>
      <c r="M1325" s="14" t="s">
        <v>9510</v>
      </c>
      <c r="N1325" s="14" t="s">
        <v>409</v>
      </c>
      <c r="P1325" s="17"/>
      <c r="Q1325" s="17"/>
      <c r="R1325" s="16">
        <v>1.0</v>
      </c>
      <c r="S1325" s="16">
        <v>1614182.0</v>
      </c>
      <c r="T1325" s="18">
        <v>6.2E-7</v>
      </c>
      <c r="U1325" s="16">
        <v>0.0</v>
      </c>
      <c r="V1325" s="16">
        <v>0.0</v>
      </c>
      <c r="W1325" s="14" t="s">
        <v>2978</v>
      </c>
      <c r="X1325" s="17"/>
      <c r="Y1325" s="17"/>
      <c r="Z1325" s="16">
        <v>21.8</v>
      </c>
      <c r="AA1325" s="17"/>
      <c r="AB1325" s="16">
        <v>0.0</v>
      </c>
      <c r="AC1325" s="16">
        <v>0.0</v>
      </c>
      <c r="AD1325" s="16">
        <v>4.95</v>
      </c>
      <c r="AE1325" s="16">
        <v>0.26</v>
      </c>
      <c r="AF1325" s="16">
        <v>0.007</v>
      </c>
      <c r="AG1325" s="16">
        <v>0.0</v>
      </c>
      <c r="AH1325" s="16">
        <v>75056.0</v>
      </c>
      <c r="AI1325" s="16">
        <v>0.0</v>
      </c>
      <c r="AJ1325" s="16">
        <v>0.0</v>
      </c>
      <c r="AK1325" s="16">
        <v>0.0</v>
      </c>
      <c r="AL1325" s="16">
        <v>60022.0</v>
      </c>
      <c r="AM1325" s="16">
        <v>0.0</v>
      </c>
      <c r="AN1325" s="16">
        <v>0.0</v>
      </c>
      <c r="AO1325" s="16">
        <v>0.0</v>
      </c>
      <c r="AP1325" s="16">
        <v>29606.0</v>
      </c>
      <c r="AQ1325" s="16">
        <v>0.0</v>
      </c>
      <c r="AR1325" s="16">
        <v>0.0</v>
      </c>
      <c r="AS1325" s="16">
        <v>0.0</v>
      </c>
      <c r="AT1325" s="16">
        <v>44874.0</v>
      </c>
      <c r="AU1325" s="16">
        <v>0.0</v>
      </c>
      <c r="AV1325" s="16">
        <v>0.0</v>
      </c>
      <c r="AW1325" s="16">
        <v>0.0</v>
      </c>
      <c r="AX1325" s="16">
        <v>64036.0</v>
      </c>
      <c r="AY1325" s="16">
        <v>0.0</v>
      </c>
      <c r="AZ1325" s="16">
        <v>0.0</v>
      </c>
      <c r="BA1325" s="16">
        <v>0.0</v>
      </c>
      <c r="BB1325" s="16">
        <v>6062.0</v>
      </c>
      <c r="BC1325" s="16">
        <v>0.0</v>
      </c>
      <c r="BD1325" s="16">
        <v>0.0</v>
      </c>
      <c r="BE1325" s="16">
        <v>1.0</v>
      </c>
      <c r="BF1325" s="16">
        <v>1180028.0</v>
      </c>
      <c r="BG1325" s="16">
        <v>0.0</v>
      </c>
      <c r="BH1325" s="16">
        <v>0.0</v>
      </c>
      <c r="BI1325" s="16">
        <v>0.0</v>
      </c>
      <c r="BJ1325" s="16">
        <v>912.0</v>
      </c>
      <c r="BK1325" s="16">
        <v>0.0</v>
      </c>
      <c r="BL1325" s="16">
        <v>0.0</v>
      </c>
      <c r="BM1325" s="16">
        <v>0.0</v>
      </c>
      <c r="BN1325" s="16">
        <v>91074.0</v>
      </c>
      <c r="BO1325" s="16">
        <v>0.0</v>
      </c>
      <c r="BP1325" s="16">
        <v>0.0</v>
      </c>
      <c r="BQ1325" s="16">
        <v>0.0</v>
      </c>
      <c r="BR1325" s="16">
        <v>62512.0</v>
      </c>
      <c r="BS1325" s="16">
        <v>0.0</v>
      </c>
      <c r="BT1325" s="16">
        <v>0.0</v>
      </c>
    </row>
    <row r="1326">
      <c r="A1326" s="14" t="s">
        <v>9511</v>
      </c>
      <c r="B1326" s="16">
        <v>11.0</v>
      </c>
      <c r="C1326" s="16">
        <v>3856285.0</v>
      </c>
      <c r="D1326" s="17"/>
      <c r="E1326" s="14" t="s">
        <v>2622</v>
      </c>
      <c r="F1326" s="14" t="s">
        <v>2631</v>
      </c>
      <c r="G1326" s="14" t="s">
        <v>5166</v>
      </c>
      <c r="H1326" s="14" t="s">
        <v>2978</v>
      </c>
      <c r="I1326" s="14" t="s">
        <v>21</v>
      </c>
      <c r="J1326" s="14" t="s">
        <v>4845</v>
      </c>
      <c r="K1326" s="14" t="s">
        <v>7365</v>
      </c>
      <c r="L1326" s="14" t="s">
        <v>7365</v>
      </c>
      <c r="M1326" s="14" t="s">
        <v>9512</v>
      </c>
      <c r="N1326" s="14" t="s">
        <v>4848</v>
      </c>
      <c r="P1326" s="17"/>
      <c r="Q1326" s="17"/>
      <c r="R1326" s="16">
        <v>1.0</v>
      </c>
      <c r="S1326" s="16">
        <v>1614184.0</v>
      </c>
      <c r="T1326" s="18">
        <v>6.2E-7</v>
      </c>
      <c r="U1326" s="16">
        <v>0.0</v>
      </c>
      <c r="V1326" s="16">
        <v>0.0</v>
      </c>
      <c r="W1326" s="14" t="s">
        <v>2978</v>
      </c>
      <c r="X1326" s="17"/>
      <c r="Y1326" s="17"/>
      <c r="Z1326" s="16">
        <v>7.64</v>
      </c>
      <c r="AA1326" s="17"/>
      <c r="AB1326" s="16">
        <v>0.0</v>
      </c>
      <c r="AC1326" s="16">
        <v>-0.01</v>
      </c>
      <c r="AD1326" s="16">
        <v>0.094</v>
      </c>
      <c r="AE1326" s="17"/>
      <c r="AF1326" s="17"/>
      <c r="AG1326" s="16">
        <v>0.0</v>
      </c>
      <c r="AH1326" s="16">
        <v>75058.0</v>
      </c>
      <c r="AI1326" s="16">
        <v>0.0</v>
      </c>
      <c r="AJ1326" s="16">
        <v>0.0</v>
      </c>
      <c r="AK1326" s="16">
        <v>0.0</v>
      </c>
      <c r="AL1326" s="16">
        <v>60034.0</v>
      </c>
      <c r="AM1326" s="16">
        <v>0.0</v>
      </c>
      <c r="AN1326" s="16">
        <v>0.0</v>
      </c>
      <c r="AO1326" s="16">
        <v>0.0</v>
      </c>
      <c r="AP1326" s="16">
        <v>29606.0</v>
      </c>
      <c r="AQ1326" s="16">
        <v>0.0</v>
      </c>
      <c r="AR1326" s="16">
        <v>0.0</v>
      </c>
      <c r="AS1326" s="16">
        <v>0.0</v>
      </c>
      <c r="AT1326" s="16">
        <v>44884.0</v>
      </c>
      <c r="AU1326" s="16">
        <v>0.0</v>
      </c>
      <c r="AV1326" s="16">
        <v>0.0</v>
      </c>
      <c r="AW1326" s="16">
        <v>0.0</v>
      </c>
      <c r="AX1326" s="16">
        <v>63992.0</v>
      </c>
      <c r="AY1326" s="16">
        <v>0.0</v>
      </c>
      <c r="AZ1326" s="16">
        <v>0.0</v>
      </c>
      <c r="BA1326" s="16">
        <v>0.0</v>
      </c>
      <c r="BB1326" s="16">
        <v>6062.0</v>
      </c>
      <c r="BC1326" s="16">
        <v>0.0</v>
      </c>
      <c r="BD1326" s="16">
        <v>0.0</v>
      </c>
      <c r="BE1326" s="16">
        <v>1.0</v>
      </c>
      <c r="BF1326" s="16">
        <v>1180042.0</v>
      </c>
      <c r="BG1326" s="16">
        <v>0.0</v>
      </c>
      <c r="BH1326" s="16">
        <v>0.0</v>
      </c>
      <c r="BI1326" s="16">
        <v>0.0</v>
      </c>
      <c r="BJ1326" s="16">
        <v>910.0</v>
      </c>
      <c r="BK1326" s="16">
        <v>0.0</v>
      </c>
      <c r="BL1326" s="16">
        <v>0.0</v>
      </c>
      <c r="BM1326" s="16">
        <v>0.0</v>
      </c>
      <c r="BN1326" s="16">
        <v>91088.0</v>
      </c>
      <c r="BO1326" s="16">
        <v>0.0</v>
      </c>
      <c r="BP1326" s="16">
        <v>0.0</v>
      </c>
      <c r="BQ1326" s="16">
        <v>0.0</v>
      </c>
      <c r="BR1326" s="16">
        <v>62508.0</v>
      </c>
      <c r="BS1326" s="16">
        <v>0.0</v>
      </c>
      <c r="BT1326" s="16">
        <v>0.0</v>
      </c>
    </row>
    <row r="1327">
      <c r="A1327" s="14" t="s">
        <v>9513</v>
      </c>
      <c r="B1327" s="16">
        <v>11.0</v>
      </c>
      <c r="C1327" s="16">
        <v>3856363.0</v>
      </c>
      <c r="D1327" s="17"/>
      <c r="E1327" s="14" t="s">
        <v>2631</v>
      </c>
      <c r="F1327" s="14" t="s">
        <v>2622</v>
      </c>
      <c r="G1327" s="14" t="s">
        <v>5166</v>
      </c>
      <c r="H1327" s="14" t="s">
        <v>2978</v>
      </c>
      <c r="I1327" s="14" t="s">
        <v>21</v>
      </c>
      <c r="J1327" s="14" t="s">
        <v>4845</v>
      </c>
      <c r="K1327" s="14" t="s">
        <v>6599</v>
      </c>
      <c r="L1327" s="14" t="s">
        <v>6599</v>
      </c>
      <c r="M1327" s="14" t="s">
        <v>9514</v>
      </c>
      <c r="N1327" s="14" t="s">
        <v>4848</v>
      </c>
      <c r="P1327" s="17"/>
      <c r="Q1327" s="17"/>
      <c r="R1327" s="16">
        <v>1.0</v>
      </c>
      <c r="S1327" s="16">
        <v>1614184.0</v>
      </c>
      <c r="T1327" s="18">
        <v>6.2E-7</v>
      </c>
      <c r="U1327" s="16">
        <v>0.0</v>
      </c>
      <c r="V1327" s="16">
        <v>0.0</v>
      </c>
      <c r="W1327" s="14" t="s">
        <v>2978</v>
      </c>
      <c r="X1327" s="17"/>
      <c r="Y1327" s="17"/>
      <c r="Z1327" s="16">
        <v>8.92</v>
      </c>
      <c r="AA1327" s="17"/>
      <c r="AB1327" s="16">
        <v>0.0</v>
      </c>
      <c r="AC1327" s="16">
        <v>-0.01</v>
      </c>
      <c r="AD1327" s="16">
        <v>-0.214</v>
      </c>
      <c r="AE1327" s="17"/>
      <c r="AF1327" s="17"/>
      <c r="AG1327" s="16">
        <v>0.0</v>
      </c>
      <c r="AH1327" s="16">
        <v>75064.0</v>
      </c>
      <c r="AI1327" s="16">
        <v>0.0</v>
      </c>
      <c r="AJ1327" s="16">
        <v>0.0</v>
      </c>
      <c r="AK1327" s="16">
        <v>0.0</v>
      </c>
      <c r="AL1327" s="16">
        <v>60032.0</v>
      </c>
      <c r="AM1327" s="16">
        <v>0.0</v>
      </c>
      <c r="AN1327" s="16">
        <v>0.0</v>
      </c>
      <c r="AO1327" s="16">
        <v>0.0</v>
      </c>
      <c r="AP1327" s="16">
        <v>29606.0</v>
      </c>
      <c r="AQ1327" s="16">
        <v>0.0</v>
      </c>
      <c r="AR1327" s="16">
        <v>0.0</v>
      </c>
      <c r="AS1327" s="16">
        <v>0.0</v>
      </c>
      <c r="AT1327" s="16">
        <v>44890.0</v>
      </c>
      <c r="AU1327" s="16">
        <v>0.0</v>
      </c>
      <c r="AV1327" s="16">
        <v>0.0</v>
      </c>
      <c r="AW1327" s="16">
        <v>0.0</v>
      </c>
      <c r="AX1327" s="16">
        <v>63988.0</v>
      </c>
      <c r="AY1327" s="16">
        <v>0.0</v>
      </c>
      <c r="AZ1327" s="16">
        <v>0.0</v>
      </c>
      <c r="BA1327" s="16">
        <v>0.0</v>
      </c>
      <c r="BB1327" s="16">
        <v>6062.0</v>
      </c>
      <c r="BC1327" s="16">
        <v>0.0</v>
      </c>
      <c r="BD1327" s="16">
        <v>0.0</v>
      </c>
      <c r="BE1327" s="16">
        <v>1.0</v>
      </c>
      <c r="BF1327" s="16">
        <v>1180034.0</v>
      </c>
      <c r="BG1327" s="16">
        <v>0.0</v>
      </c>
      <c r="BH1327" s="16">
        <v>0.0</v>
      </c>
      <c r="BI1327" s="16">
        <v>0.0</v>
      </c>
      <c r="BJ1327" s="16">
        <v>912.0</v>
      </c>
      <c r="BK1327" s="16">
        <v>0.0</v>
      </c>
      <c r="BL1327" s="16">
        <v>0.0</v>
      </c>
      <c r="BM1327" s="16">
        <v>0.0</v>
      </c>
      <c r="BN1327" s="16">
        <v>91086.0</v>
      </c>
      <c r="BO1327" s="16">
        <v>0.0</v>
      </c>
      <c r="BP1327" s="16">
        <v>0.0</v>
      </c>
      <c r="BQ1327" s="16">
        <v>0.0</v>
      </c>
      <c r="BR1327" s="16">
        <v>62510.0</v>
      </c>
      <c r="BS1327" s="16">
        <v>0.0</v>
      </c>
      <c r="BT1327" s="16">
        <v>0.0</v>
      </c>
    </row>
    <row r="1328">
      <c r="A1328" s="14" t="s">
        <v>9515</v>
      </c>
      <c r="B1328" s="16">
        <v>11.0</v>
      </c>
      <c r="C1328" s="16">
        <v>4070061.0</v>
      </c>
      <c r="D1328" s="17"/>
      <c r="E1328" s="14" t="s">
        <v>2631</v>
      </c>
      <c r="F1328" s="14" t="s">
        <v>2630</v>
      </c>
      <c r="G1328" s="14" t="s">
        <v>5166</v>
      </c>
      <c r="H1328" s="14" t="s">
        <v>2978</v>
      </c>
      <c r="I1328" s="14" t="s">
        <v>21</v>
      </c>
      <c r="J1328" s="14" t="s">
        <v>4845</v>
      </c>
      <c r="K1328" s="14" t="s">
        <v>9516</v>
      </c>
      <c r="L1328" s="14" t="s">
        <v>9516</v>
      </c>
      <c r="M1328" s="14" t="s">
        <v>9517</v>
      </c>
      <c r="N1328" s="14" t="s">
        <v>409</v>
      </c>
      <c r="P1328" s="17"/>
      <c r="Q1328" s="17"/>
      <c r="R1328" s="16">
        <v>1.0</v>
      </c>
      <c r="S1328" s="16">
        <v>1614184.0</v>
      </c>
      <c r="T1328" s="18">
        <v>6.2E-7</v>
      </c>
      <c r="U1328" s="16">
        <v>0.0</v>
      </c>
      <c r="V1328" s="16">
        <v>0.0</v>
      </c>
      <c r="W1328" s="14" t="s">
        <v>2978</v>
      </c>
      <c r="X1328" s="17"/>
      <c r="Y1328" s="17"/>
      <c r="Z1328" s="16">
        <v>25.8</v>
      </c>
      <c r="AA1328" s="17"/>
      <c r="AB1328" s="16">
        <v>0.0</v>
      </c>
      <c r="AC1328" s="16">
        <v>0.02</v>
      </c>
      <c r="AD1328" s="16">
        <v>8.8</v>
      </c>
      <c r="AE1328" s="16">
        <v>0.06</v>
      </c>
      <c r="AF1328" s="16">
        <v>0.372</v>
      </c>
      <c r="AG1328" s="16">
        <v>0.0</v>
      </c>
      <c r="AH1328" s="16">
        <v>75038.0</v>
      </c>
      <c r="AI1328" s="16">
        <v>0.0</v>
      </c>
      <c r="AJ1328" s="16">
        <v>0.0</v>
      </c>
      <c r="AK1328" s="16">
        <v>0.0</v>
      </c>
      <c r="AL1328" s="16">
        <v>60018.0</v>
      </c>
      <c r="AM1328" s="16">
        <v>0.0</v>
      </c>
      <c r="AN1328" s="16">
        <v>0.0</v>
      </c>
      <c r="AO1328" s="16">
        <v>0.0</v>
      </c>
      <c r="AP1328" s="16">
        <v>29606.0</v>
      </c>
      <c r="AQ1328" s="16">
        <v>0.0</v>
      </c>
      <c r="AR1328" s="16">
        <v>0.0</v>
      </c>
      <c r="AS1328" s="16">
        <v>0.0</v>
      </c>
      <c r="AT1328" s="16">
        <v>44882.0</v>
      </c>
      <c r="AU1328" s="16">
        <v>0.0</v>
      </c>
      <c r="AV1328" s="16">
        <v>0.0</v>
      </c>
      <c r="AW1328" s="16">
        <v>0.0</v>
      </c>
      <c r="AX1328" s="16">
        <v>64040.0</v>
      </c>
      <c r="AY1328" s="16">
        <v>0.0</v>
      </c>
      <c r="AZ1328" s="16">
        <v>0.0</v>
      </c>
      <c r="BA1328" s="16">
        <v>0.0</v>
      </c>
      <c r="BB1328" s="16">
        <v>6058.0</v>
      </c>
      <c r="BC1328" s="16">
        <v>0.0</v>
      </c>
      <c r="BD1328" s="16">
        <v>0.0</v>
      </c>
      <c r="BE1328" s="16">
        <v>1.0</v>
      </c>
      <c r="BF1328" s="16">
        <v>1180040.0</v>
      </c>
      <c r="BG1328" s="16">
        <v>0.0</v>
      </c>
      <c r="BH1328" s="16">
        <v>0.0</v>
      </c>
      <c r="BI1328" s="16">
        <v>0.0</v>
      </c>
      <c r="BJ1328" s="16">
        <v>912.0</v>
      </c>
      <c r="BK1328" s="16">
        <v>0.0</v>
      </c>
      <c r="BL1328" s="16">
        <v>0.0</v>
      </c>
      <c r="BM1328" s="16">
        <v>0.0</v>
      </c>
      <c r="BN1328" s="16">
        <v>91086.0</v>
      </c>
      <c r="BO1328" s="16">
        <v>0.0</v>
      </c>
      <c r="BP1328" s="16">
        <v>0.0</v>
      </c>
      <c r="BQ1328" s="16">
        <v>0.0</v>
      </c>
      <c r="BR1328" s="16">
        <v>62504.0</v>
      </c>
      <c r="BS1328" s="16">
        <v>0.0</v>
      </c>
      <c r="BT1328" s="16">
        <v>0.0</v>
      </c>
    </row>
    <row r="1329">
      <c r="A1329" s="14" t="s">
        <v>9518</v>
      </c>
      <c r="B1329" s="16">
        <v>11.0</v>
      </c>
      <c r="C1329" s="16">
        <v>4074548.0</v>
      </c>
      <c r="D1329" s="14" t="s">
        <v>9519</v>
      </c>
      <c r="E1329" s="14" t="s">
        <v>2631</v>
      </c>
      <c r="F1329" s="14" t="s">
        <v>2622</v>
      </c>
      <c r="G1329" s="14" t="s">
        <v>6733</v>
      </c>
      <c r="H1329" s="14" t="s">
        <v>21</v>
      </c>
      <c r="I1329" s="14" t="s">
        <v>2978</v>
      </c>
      <c r="J1329" s="14" t="s">
        <v>4845</v>
      </c>
      <c r="K1329" s="14" t="s">
        <v>9520</v>
      </c>
      <c r="L1329" s="14" t="s">
        <v>9520</v>
      </c>
      <c r="M1329" s="14" t="s">
        <v>9521</v>
      </c>
      <c r="N1329" s="14" t="s">
        <v>409</v>
      </c>
      <c r="P1329" s="17"/>
      <c r="Q1329" s="17"/>
      <c r="R1329" s="16">
        <v>1.0</v>
      </c>
      <c r="S1329" s="16">
        <v>1614184.0</v>
      </c>
      <c r="T1329" s="18">
        <v>6.2E-7</v>
      </c>
      <c r="U1329" s="16">
        <v>0.0</v>
      </c>
      <c r="V1329" s="16">
        <v>0.0</v>
      </c>
      <c r="W1329" s="14" t="s">
        <v>2978</v>
      </c>
      <c r="X1329" s="17"/>
      <c r="Y1329" s="17"/>
      <c r="Z1329" s="16">
        <v>24.0</v>
      </c>
      <c r="AA1329" s="16">
        <v>0.062</v>
      </c>
      <c r="AB1329" s="16">
        <v>0.0</v>
      </c>
      <c r="AC1329" s="16">
        <v>0.0</v>
      </c>
      <c r="AD1329" s="16">
        <v>8.76</v>
      </c>
      <c r="AE1329" s="16">
        <v>0.1</v>
      </c>
      <c r="AF1329" s="16">
        <v>0.474</v>
      </c>
      <c r="AG1329" s="16">
        <v>0.0</v>
      </c>
      <c r="AH1329" s="16">
        <v>75062.0</v>
      </c>
      <c r="AI1329" s="16">
        <v>0.0</v>
      </c>
      <c r="AJ1329" s="16">
        <v>0.0</v>
      </c>
      <c r="AK1329" s="16">
        <v>0.0</v>
      </c>
      <c r="AL1329" s="16">
        <v>60036.0</v>
      </c>
      <c r="AM1329" s="16">
        <v>0.0</v>
      </c>
      <c r="AN1329" s="16">
        <v>0.0</v>
      </c>
      <c r="AO1329" s="16">
        <v>0.0</v>
      </c>
      <c r="AP1329" s="16">
        <v>29604.0</v>
      </c>
      <c r="AQ1329" s="16">
        <v>0.0</v>
      </c>
      <c r="AR1329" s="16">
        <v>0.0</v>
      </c>
      <c r="AS1329" s="16">
        <v>1.0</v>
      </c>
      <c r="AT1329" s="16">
        <v>44884.0</v>
      </c>
      <c r="AU1329" s="16">
        <v>0.0</v>
      </c>
      <c r="AV1329" s="16">
        <v>0.0</v>
      </c>
      <c r="AW1329" s="16">
        <v>0.0</v>
      </c>
      <c r="AX1329" s="16">
        <v>64034.0</v>
      </c>
      <c r="AY1329" s="16">
        <v>0.0</v>
      </c>
      <c r="AZ1329" s="16">
        <v>0.0</v>
      </c>
      <c r="BA1329" s="16">
        <v>0.0</v>
      </c>
      <c r="BB1329" s="16">
        <v>6036.0</v>
      </c>
      <c r="BC1329" s="16">
        <v>0.0</v>
      </c>
      <c r="BD1329" s="16">
        <v>0.0</v>
      </c>
      <c r="BE1329" s="16">
        <v>0.0</v>
      </c>
      <c r="BF1329" s="16">
        <v>1180044.0</v>
      </c>
      <c r="BG1329" s="16">
        <v>0.0</v>
      </c>
      <c r="BH1329" s="16">
        <v>0.0</v>
      </c>
      <c r="BI1329" s="16">
        <v>0.0</v>
      </c>
      <c r="BJ1329" s="16">
        <v>912.0</v>
      </c>
      <c r="BK1329" s="16">
        <v>0.0</v>
      </c>
      <c r="BL1329" s="16">
        <v>0.0</v>
      </c>
      <c r="BM1329" s="16">
        <v>0.0</v>
      </c>
      <c r="BN1329" s="16">
        <v>91070.0</v>
      </c>
      <c r="BO1329" s="16">
        <v>0.0</v>
      </c>
      <c r="BP1329" s="16">
        <v>0.0</v>
      </c>
      <c r="BQ1329" s="16">
        <v>0.0</v>
      </c>
      <c r="BR1329" s="16">
        <v>62502.0</v>
      </c>
      <c r="BS1329" s="16">
        <v>0.0</v>
      </c>
      <c r="BT1329" s="16">
        <v>0.0</v>
      </c>
    </row>
    <row r="1330">
      <c r="A1330" s="14" t="s">
        <v>9522</v>
      </c>
      <c r="B1330" s="16">
        <v>11.0</v>
      </c>
      <c r="C1330" s="16">
        <v>4082917.0</v>
      </c>
      <c r="D1330" s="17"/>
      <c r="E1330" s="14" t="s">
        <v>2621</v>
      </c>
      <c r="F1330" s="14" t="s">
        <v>2631</v>
      </c>
      <c r="G1330" s="14" t="s">
        <v>5166</v>
      </c>
      <c r="H1330" s="14" t="s">
        <v>2978</v>
      </c>
      <c r="I1330" s="14" t="s">
        <v>21</v>
      </c>
      <c r="J1330" s="14" t="s">
        <v>4845</v>
      </c>
      <c r="K1330" s="14" t="s">
        <v>8917</v>
      </c>
      <c r="L1330" s="14" t="s">
        <v>8917</v>
      </c>
      <c r="M1330" s="14" t="s">
        <v>9523</v>
      </c>
      <c r="N1330" s="14" t="s">
        <v>409</v>
      </c>
      <c r="P1330" s="17"/>
      <c r="Q1330" s="17"/>
      <c r="R1330" s="16">
        <v>1.0</v>
      </c>
      <c r="S1330" s="16">
        <v>1614184.0</v>
      </c>
      <c r="T1330" s="18">
        <v>6.2E-7</v>
      </c>
      <c r="U1330" s="16">
        <v>0.0</v>
      </c>
      <c r="V1330" s="16">
        <v>0.0</v>
      </c>
      <c r="W1330" s="14" t="s">
        <v>2978</v>
      </c>
      <c r="X1330" s="17"/>
      <c r="Y1330" s="17"/>
      <c r="Z1330" s="16">
        <v>21.4</v>
      </c>
      <c r="AA1330" s="16">
        <v>0.074</v>
      </c>
      <c r="AB1330" s="16">
        <v>0.02</v>
      </c>
      <c r="AC1330" s="16">
        <v>-0.05</v>
      </c>
      <c r="AD1330" s="16">
        <v>1.84</v>
      </c>
      <c r="AE1330" s="16">
        <v>0.15</v>
      </c>
      <c r="AF1330" s="16">
        <v>0.355</v>
      </c>
      <c r="AG1330" s="16">
        <v>0.0</v>
      </c>
      <c r="AH1330" s="16">
        <v>75040.0</v>
      </c>
      <c r="AI1330" s="16">
        <v>0.0</v>
      </c>
      <c r="AJ1330" s="16">
        <v>0.0</v>
      </c>
      <c r="AK1330" s="16">
        <v>0.0</v>
      </c>
      <c r="AL1330" s="16">
        <v>60022.0</v>
      </c>
      <c r="AM1330" s="16">
        <v>0.0</v>
      </c>
      <c r="AN1330" s="16">
        <v>0.0</v>
      </c>
      <c r="AO1330" s="16">
        <v>0.0</v>
      </c>
      <c r="AP1330" s="16">
        <v>29606.0</v>
      </c>
      <c r="AQ1330" s="16">
        <v>0.0</v>
      </c>
      <c r="AR1330" s="16">
        <v>0.0</v>
      </c>
      <c r="AS1330" s="16">
        <v>0.0</v>
      </c>
      <c r="AT1330" s="16">
        <v>44884.0</v>
      </c>
      <c r="AU1330" s="16">
        <v>0.0</v>
      </c>
      <c r="AV1330" s="16">
        <v>0.0</v>
      </c>
      <c r="AW1330" s="16">
        <v>0.0</v>
      </c>
      <c r="AX1330" s="16">
        <v>64034.0</v>
      </c>
      <c r="AY1330" s="16">
        <v>0.0</v>
      </c>
      <c r="AZ1330" s="16">
        <v>0.0</v>
      </c>
      <c r="BA1330" s="16">
        <v>0.0</v>
      </c>
      <c r="BB1330" s="16">
        <v>6062.0</v>
      </c>
      <c r="BC1330" s="16">
        <v>0.0</v>
      </c>
      <c r="BD1330" s="16">
        <v>0.0</v>
      </c>
      <c r="BE1330" s="16">
        <v>1.0</v>
      </c>
      <c r="BF1330" s="16">
        <v>1180032.0</v>
      </c>
      <c r="BG1330" s="16">
        <v>0.0</v>
      </c>
      <c r="BH1330" s="16">
        <v>0.0</v>
      </c>
      <c r="BI1330" s="16">
        <v>0.0</v>
      </c>
      <c r="BJ1330" s="16">
        <v>912.0</v>
      </c>
      <c r="BK1330" s="16">
        <v>0.0</v>
      </c>
      <c r="BL1330" s="16">
        <v>0.0</v>
      </c>
      <c r="BM1330" s="16">
        <v>0.0</v>
      </c>
      <c r="BN1330" s="16">
        <v>91084.0</v>
      </c>
      <c r="BO1330" s="16">
        <v>0.0</v>
      </c>
      <c r="BP1330" s="16">
        <v>0.0</v>
      </c>
      <c r="BQ1330" s="16">
        <v>0.0</v>
      </c>
      <c r="BR1330" s="16">
        <v>62508.0</v>
      </c>
      <c r="BS1330" s="16">
        <v>0.0</v>
      </c>
      <c r="BT1330" s="16">
        <v>0.0</v>
      </c>
    </row>
    <row r="1331">
      <c r="A1331" s="14" t="s">
        <v>9524</v>
      </c>
      <c r="B1331" s="16">
        <v>11.0</v>
      </c>
      <c r="C1331" s="16">
        <v>4083272.0</v>
      </c>
      <c r="D1331" s="17"/>
      <c r="E1331" s="14" t="s">
        <v>2631</v>
      </c>
      <c r="F1331" s="14" t="s">
        <v>2621</v>
      </c>
      <c r="G1331" s="14" t="s">
        <v>5166</v>
      </c>
      <c r="H1331" s="14" t="s">
        <v>2978</v>
      </c>
      <c r="I1331" s="14" t="s">
        <v>21</v>
      </c>
      <c r="J1331" s="14" t="s">
        <v>4845</v>
      </c>
      <c r="K1331" s="14" t="s">
        <v>9525</v>
      </c>
      <c r="L1331" s="14" t="s">
        <v>9525</v>
      </c>
      <c r="M1331" s="14" t="s">
        <v>9526</v>
      </c>
      <c r="N1331" s="14" t="s">
        <v>4848</v>
      </c>
      <c r="P1331" s="17"/>
      <c r="Q1331" s="17"/>
      <c r="R1331" s="16">
        <v>1.0</v>
      </c>
      <c r="S1331" s="16">
        <v>1614184.0</v>
      </c>
      <c r="T1331" s="18">
        <v>6.2E-7</v>
      </c>
      <c r="U1331" s="16">
        <v>0.0</v>
      </c>
      <c r="V1331" s="16">
        <v>0.0</v>
      </c>
      <c r="W1331" s="14" t="s">
        <v>2978</v>
      </c>
      <c r="X1331" s="17"/>
      <c r="Y1331" s="17"/>
      <c r="Z1331" s="16">
        <v>7.78</v>
      </c>
      <c r="AA1331" s="17"/>
      <c r="AB1331" s="16">
        <v>0.0</v>
      </c>
      <c r="AC1331" s="16">
        <v>-0.02</v>
      </c>
      <c r="AD1331" s="16">
        <v>2.17</v>
      </c>
      <c r="AE1331" s="17"/>
      <c r="AF1331" s="17"/>
      <c r="AG1331" s="16">
        <v>0.0</v>
      </c>
      <c r="AH1331" s="16">
        <v>75074.0</v>
      </c>
      <c r="AI1331" s="16">
        <v>0.0</v>
      </c>
      <c r="AJ1331" s="16">
        <v>0.0</v>
      </c>
      <c r="AK1331" s="16">
        <v>0.0</v>
      </c>
      <c r="AL1331" s="16">
        <v>60034.0</v>
      </c>
      <c r="AM1331" s="16">
        <v>0.0</v>
      </c>
      <c r="AN1331" s="16">
        <v>0.0</v>
      </c>
      <c r="AO1331" s="16">
        <v>0.0</v>
      </c>
      <c r="AP1331" s="16">
        <v>29606.0</v>
      </c>
      <c r="AQ1331" s="16">
        <v>0.0</v>
      </c>
      <c r="AR1331" s="16">
        <v>0.0</v>
      </c>
      <c r="AS1331" s="16">
        <v>0.0</v>
      </c>
      <c r="AT1331" s="16">
        <v>44888.0</v>
      </c>
      <c r="AU1331" s="16">
        <v>0.0</v>
      </c>
      <c r="AV1331" s="16">
        <v>0.0</v>
      </c>
      <c r="AW1331" s="16">
        <v>0.0</v>
      </c>
      <c r="AX1331" s="16">
        <v>63980.0</v>
      </c>
      <c r="AY1331" s="16">
        <v>0.0</v>
      </c>
      <c r="AZ1331" s="16">
        <v>0.0</v>
      </c>
      <c r="BA1331" s="16">
        <v>0.0</v>
      </c>
      <c r="BB1331" s="16">
        <v>6062.0</v>
      </c>
      <c r="BC1331" s="16">
        <v>0.0</v>
      </c>
      <c r="BD1331" s="16">
        <v>0.0</v>
      </c>
      <c r="BE1331" s="16">
        <v>0.0</v>
      </c>
      <c r="BF1331" s="16">
        <v>1180044.0</v>
      </c>
      <c r="BG1331" s="16">
        <v>0.0</v>
      </c>
      <c r="BH1331" s="16">
        <v>0.0</v>
      </c>
      <c r="BI1331" s="16">
        <v>0.0</v>
      </c>
      <c r="BJ1331" s="16">
        <v>912.0</v>
      </c>
      <c r="BK1331" s="16">
        <v>0.0</v>
      </c>
      <c r="BL1331" s="16">
        <v>0.0</v>
      </c>
      <c r="BM1331" s="16">
        <v>1.0</v>
      </c>
      <c r="BN1331" s="16">
        <v>91074.0</v>
      </c>
      <c r="BO1331" s="16">
        <v>0.0</v>
      </c>
      <c r="BP1331" s="16">
        <v>0.0</v>
      </c>
      <c r="BQ1331" s="16">
        <v>0.0</v>
      </c>
      <c r="BR1331" s="16">
        <v>62510.0</v>
      </c>
      <c r="BS1331" s="16">
        <v>0.0</v>
      </c>
      <c r="BT1331" s="16">
        <v>0.0</v>
      </c>
    </row>
    <row r="1332">
      <c r="A1332" s="14" t="s">
        <v>9527</v>
      </c>
      <c r="B1332" s="16">
        <v>11.0</v>
      </c>
      <c r="C1332" s="16">
        <v>4091459.0</v>
      </c>
      <c r="D1332" s="17"/>
      <c r="E1332" s="14" t="s">
        <v>2621</v>
      </c>
      <c r="F1332" s="14" t="s">
        <v>2630</v>
      </c>
      <c r="G1332" s="14" t="s">
        <v>5166</v>
      </c>
      <c r="H1332" s="14" t="s">
        <v>2978</v>
      </c>
      <c r="I1332" s="14" t="s">
        <v>21</v>
      </c>
      <c r="J1332" s="14" t="s">
        <v>4845</v>
      </c>
      <c r="K1332" s="14" t="s">
        <v>9528</v>
      </c>
      <c r="L1332" s="14" t="s">
        <v>9528</v>
      </c>
      <c r="M1332" s="14" t="s">
        <v>9529</v>
      </c>
      <c r="N1332" s="14" t="s">
        <v>4848</v>
      </c>
      <c r="P1332" s="17"/>
      <c r="Q1332" s="17"/>
      <c r="R1332" s="16">
        <v>1.0</v>
      </c>
      <c r="S1332" s="16">
        <v>1614184.0</v>
      </c>
      <c r="T1332" s="18">
        <v>6.2E-7</v>
      </c>
      <c r="U1332" s="16">
        <v>0.0</v>
      </c>
      <c r="V1332" s="16">
        <v>0.0</v>
      </c>
      <c r="W1332" s="14" t="s">
        <v>2978</v>
      </c>
      <c r="X1332" s="17"/>
      <c r="Y1332" s="17"/>
      <c r="Z1332" s="16">
        <v>8.0</v>
      </c>
      <c r="AA1332" s="16">
        <v>0.048</v>
      </c>
      <c r="AB1332" s="16">
        <v>0.0</v>
      </c>
      <c r="AC1332" s="16">
        <v>0.0</v>
      </c>
      <c r="AD1332" s="16">
        <v>-0.213</v>
      </c>
      <c r="AE1332" s="17"/>
      <c r="AF1332" s="17"/>
      <c r="AG1332" s="16">
        <v>0.0</v>
      </c>
      <c r="AH1332" s="16">
        <v>75042.0</v>
      </c>
      <c r="AI1332" s="16">
        <v>0.0</v>
      </c>
      <c r="AJ1332" s="16">
        <v>0.0</v>
      </c>
      <c r="AK1332" s="16">
        <v>0.0</v>
      </c>
      <c r="AL1332" s="16">
        <v>60026.0</v>
      </c>
      <c r="AM1332" s="16">
        <v>0.0</v>
      </c>
      <c r="AN1332" s="16">
        <v>0.0</v>
      </c>
      <c r="AO1332" s="16">
        <v>0.0</v>
      </c>
      <c r="AP1332" s="16">
        <v>29606.0</v>
      </c>
      <c r="AQ1332" s="16">
        <v>0.0</v>
      </c>
      <c r="AR1332" s="16">
        <v>0.0</v>
      </c>
      <c r="AS1332" s="16">
        <v>0.0</v>
      </c>
      <c r="AT1332" s="16">
        <v>44882.0</v>
      </c>
      <c r="AU1332" s="16">
        <v>0.0</v>
      </c>
      <c r="AV1332" s="16">
        <v>0.0</v>
      </c>
      <c r="AW1332" s="16">
        <v>0.0</v>
      </c>
      <c r="AX1332" s="16">
        <v>64032.0</v>
      </c>
      <c r="AY1332" s="16">
        <v>0.0</v>
      </c>
      <c r="AZ1332" s="16">
        <v>0.0</v>
      </c>
      <c r="BA1332" s="16">
        <v>0.0</v>
      </c>
      <c r="BB1332" s="16">
        <v>6062.0</v>
      </c>
      <c r="BC1332" s="16">
        <v>0.0</v>
      </c>
      <c r="BD1332" s="16">
        <v>0.0</v>
      </c>
      <c r="BE1332" s="16">
        <v>1.0</v>
      </c>
      <c r="BF1332" s="16">
        <v>1180032.0</v>
      </c>
      <c r="BG1332" s="16">
        <v>0.0</v>
      </c>
      <c r="BH1332" s="16">
        <v>0.0</v>
      </c>
      <c r="BI1332" s="16">
        <v>0.0</v>
      </c>
      <c r="BJ1332" s="16">
        <v>912.0</v>
      </c>
      <c r="BK1332" s="16">
        <v>0.0</v>
      </c>
      <c r="BL1332" s="16">
        <v>0.0</v>
      </c>
      <c r="BM1332" s="16">
        <v>0.0</v>
      </c>
      <c r="BN1332" s="16">
        <v>91080.0</v>
      </c>
      <c r="BO1332" s="16">
        <v>0.0</v>
      </c>
      <c r="BP1332" s="16">
        <v>0.0</v>
      </c>
      <c r="BQ1332" s="16">
        <v>0.0</v>
      </c>
      <c r="BR1332" s="16">
        <v>62510.0</v>
      </c>
      <c r="BS1332" s="16">
        <v>0.0</v>
      </c>
      <c r="BT1332" s="16">
        <v>0.0</v>
      </c>
    </row>
    <row r="1333">
      <c r="A1333" s="14" t="s">
        <v>9530</v>
      </c>
      <c r="B1333" s="16">
        <v>11.0</v>
      </c>
      <c r="C1333" s="16">
        <v>4091459.0</v>
      </c>
      <c r="D1333" s="14" t="s">
        <v>9531</v>
      </c>
      <c r="E1333" s="14" t="s">
        <v>2621</v>
      </c>
      <c r="F1333" s="14" t="s">
        <v>2622</v>
      </c>
      <c r="G1333" s="14" t="s">
        <v>5166</v>
      </c>
      <c r="H1333" s="14" t="s">
        <v>2978</v>
      </c>
      <c r="I1333" s="14" t="s">
        <v>21</v>
      </c>
      <c r="J1333" s="14" t="s">
        <v>4845</v>
      </c>
      <c r="K1333" s="14" t="s">
        <v>9528</v>
      </c>
      <c r="L1333" s="14" t="s">
        <v>9528</v>
      </c>
      <c r="M1333" s="14" t="s">
        <v>9532</v>
      </c>
      <c r="N1333" s="14" t="s">
        <v>4848</v>
      </c>
      <c r="O1333" s="14" t="s">
        <v>4878</v>
      </c>
      <c r="P1333" s="16">
        <v>1654205.0</v>
      </c>
      <c r="Q1333" s="17"/>
      <c r="R1333" s="16">
        <v>1.0</v>
      </c>
      <c r="S1333" s="16">
        <v>1614184.0</v>
      </c>
      <c r="T1333" s="18">
        <v>6.2E-7</v>
      </c>
      <c r="U1333" s="16">
        <v>0.0</v>
      </c>
      <c r="V1333" s="16">
        <v>0.0</v>
      </c>
      <c r="W1333" s="14" t="s">
        <v>2978</v>
      </c>
      <c r="X1333" s="17"/>
      <c r="Y1333" s="17"/>
      <c r="Z1333" s="16">
        <v>8.53</v>
      </c>
      <c r="AA1333" s="16">
        <v>0.025</v>
      </c>
      <c r="AB1333" s="16">
        <v>0.0</v>
      </c>
      <c r="AC1333" s="16">
        <v>0.0</v>
      </c>
      <c r="AD1333" s="16">
        <v>-0.213</v>
      </c>
      <c r="AE1333" s="17"/>
      <c r="AF1333" s="17"/>
      <c r="AG1333" s="16">
        <v>0.0</v>
      </c>
      <c r="AH1333" s="16">
        <v>75042.0</v>
      </c>
      <c r="AI1333" s="16">
        <v>0.0</v>
      </c>
      <c r="AJ1333" s="16">
        <v>0.0</v>
      </c>
      <c r="AK1333" s="16">
        <v>0.0</v>
      </c>
      <c r="AL1333" s="16">
        <v>60026.0</v>
      </c>
      <c r="AM1333" s="16">
        <v>0.0</v>
      </c>
      <c r="AN1333" s="16">
        <v>0.0</v>
      </c>
      <c r="AO1333" s="16">
        <v>0.0</v>
      </c>
      <c r="AP1333" s="16">
        <v>29606.0</v>
      </c>
      <c r="AQ1333" s="16">
        <v>0.0</v>
      </c>
      <c r="AR1333" s="16">
        <v>0.0</v>
      </c>
      <c r="AS1333" s="16">
        <v>0.0</v>
      </c>
      <c r="AT1333" s="16">
        <v>44882.0</v>
      </c>
      <c r="AU1333" s="16">
        <v>0.0</v>
      </c>
      <c r="AV1333" s="16">
        <v>0.0</v>
      </c>
      <c r="AW1333" s="16">
        <v>0.0</v>
      </c>
      <c r="AX1333" s="16">
        <v>64032.0</v>
      </c>
      <c r="AY1333" s="16">
        <v>0.0</v>
      </c>
      <c r="AZ1333" s="16">
        <v>0.0</v>
      </c>
      <c r="BA1333" s="16">
        <v>0.0</v>
      </c>
      <c r="BB1333" s="16">
        <v>6062.0</v>
      </c>
      <c r="BC1333" s="16">
        <v>0.0</v>
      </c>
      <c r="BD1333" s="16">
        <v>0.0</v>
      </c>
      <c r="BE1333" s="16">
        <v>1.0</v>
      </c>
      <c r="BF1333" s="16">
        <v>1180032.0</v>
      </c>
      <c r="BG1333" s="16">
        <v>0.0</v>
      </c>
      <c r="BH1333" s="16">
        <v>0.0</v>
      </c>
      <c r="BI1333" s="16">
        <v>0.0</v>
      </c>
      <c r="BJ1333" s="16">
        <v>912.0</v>
      </c>
      <c r="BK1333" s="16">
        <v>0.0</v>
      </c>
      <c r="BL1333" s="16">
        <v>0.0</v>
      </c>
      <c r="BM1333" s="16">
        <v>0.0</v>
      </c>
      <c r="BN1333" s="16">
        <v>91080.0</v>
      </c>
      <c r="BO1333" s="16">
        <v>0.0</v>
      </c>
      <c r="BP1333" s="16">
        <v>0.0</v>
      </c>
      <c r="BQ1333" s="16">
        <v>0.0</v>
      </c>
      <c r="BR1333" s="16">
        <v>62510.0</v>
      </c>
      <c r="BS1333" s="16">
        <v>0.0</v>
      </c>
      <c r="BT1333" s="16">
        <v>0.0</v>
      </c>
    </row>
    <row r="1334">
      <c r="A1334" s="14" t="s">
        <v>9533</v>
      </c>
      <c r="B1334" s="16">
        <v>11.0</v>
      </c>
      <c r="C1334" s="16">
        <v>3856328.0</v>
      </c>
      <c r="D1334" s="17"/>
      <c r="E1334" s="14" t="s">
        <v>9534</v>
      </c>
      <c r="F1334" s="14" t="s">
        <v>2631</v>
      </c>
      <c r="G1334" s="14" t="s">
        <v>5166</v>
      </c>
      <c r="H1334" s="14" t="s">
        <v>2978</v>
      </c>
      <c r="I1334" s="14" t="s">
        <v>21</v>
      </c>
      <c r="J1334" s="14" t="s">
        <v>4845</v>
      </c>
      <c r="K1334" s="14" t="s">
        <v>9535</v>
      </c>
      <c r="L1334" s="14" t="s">
        <v>9535</v>
      </c>
      <c r="M1334" s="14" t="s">
        <v>9536</v>
      </c>
      <c r="N1334" s="14" t="s">
        <v>5050</v>
      </c>
      <c r="P1334" s="17"/>
      <c r="Q1334" s="17"/>
      <c r="R1334" s="16">
        <v>1.0</v>
      </c>
      <c r="S1334" s="16">
        <v>1614186.0</v>
      </c>
      <c r="T1334" s="18">
        <v>6.2E-7</v>
      </c>
      <c r="U1334" s="16">
        <v>0.0</v>
      </c>
      <c r="V1334" s="16">
        <v>0.0</v>
      </c>
      <c r="W1334" s="14" t="s">
        <v>2978</v>
      </c>
      <c r="X1334" s="17"/>
      <c r="Y1334" s="17"/>
      <c r="Z1334" s="16">
        <v>21.0</v>
      </c>
      <c r="AA1334" s="17"/>
      <c r="AB1334" s="16">
        <v>0.0</v>
      </c>
      <c r="AC1334" s="16">
        <v>-0.01</v>
      </c>
      <c r="AD1334" s="16">
        <v>4.96</v>
      </c>
      <c r="AE1334" s="17"/>
      <c r="AF1334" s="17"/>
      <c r="AG1334" s="16">
        <v>0.0</v>
      </c>
      <c r="AH1334" s="16">
        <v>75066.0</v>
      </c>
      <c r="AI1334" s="16">
        <v>0.0</v>
      </c>
      <c r="AJ1334" s="16">
        <v>0.0</v>
      </c>
      <c r="AK1334" s="16">
        <v>0.0</v>
      </c>
      <c r="AL1334" s="16">
        <v>60016.0</v>
      </c>
      <c r="AM1334" s="16">
        <v>0.0</v>
      </c>
      <c r="AN1334" s="16">
        <v>0.0</v>
      </c>
      <c r="AO1334" s="16">
        <v>0.0</v>
      </c>
      <c r="AP1334" s="16">
        <v>29604.0</v>
      </c>
      <c r="AQ1334" s="16">
        <v>0.0</v>
      </c>
      <c r="AR1334" s="16">
        <v>0.0</v>
      </c>
      <c r="AS1334" s="16">
        <v>0.0</v>
      </c>
      <c r="AT1334" s="16">
        <v>44882.0</v>
      </c>
      <c r="AU1334" s="16">
        <v>0.0</v>
      </c>
      <c r="AV1334" s="16">
        <v>0.0</v>
      </c>
      <c r="AW1334" s="16">
        <v>0.0</v>
      </c>
      <c r="AX1334" s="16">
        <v>64014.0</v>
      </c>
      <c r="AY1334" s="16">
        <v>0.0</v>
      </c>
      <c r="AZ1334" s="16">
        <v>0.0</v>
      </c>
      <c r="BA1334" s="16">
        <v>0.0</v>
      </c>
      <c r="BB1334" s="16">
        <v>6062.0</v>
      </c>
      <c r="BC1334" s="16">
        <v>0.0</v>
      </c>
      <c r="BD1334" s="16">
        <v>0.0</v>
      </c>
      <c r="BE1334" s="16">
        <v>1.0</v>
      </c>
      <c r="BF1334" s="16">
        <v>1180038.0</v>
      </c>
      <c r="BG1334" s="16">
        <v>0.0</v>
      </c>
      <c r="BH1334" s="16">
        <v>0.0</v>
      </c>
      <c r="BI1334" s="16">
        <v>0.0</v>
      </c>
      <c r="BJ1334" s="16">
        <v>912.0</v>
      </c>
      <c r="BK1334" s="16">
        <v>0.0</v>
      </c>
      <c r="BL1334" s="16">
        <v>0.0</v>
      </c>
      <c r="BM1334" s="16">
        <v>0.0</v>
      </c>
      <c r="BN1334" s="16">
        <v>91086.0</v>
      </c>
      <c r="BO1334" s="16">
        <v>0.0</v>
      </c>
      <c r="BP1334" s="16">
        <v>0.0</v>
      </c>
      <c r="BQ1334" s="16">
        <v>0.0</v>
      </c>
      <c r="BR1334" s="16">
        <v>62506.0</v>
      </c>
      <c r="BS1334" s="16">
        <v>0.0</v>
      </c>
      <c r="BT1334" s="16">
        <v>0.0</v>
      </c>
    </row>
    <row r="1335">
      <c r="A1335" s="14" t="s">
        <v>9537</v>
      </c>
      <c r="B1335" s="16">
        <v>11.0</v>
      </c>
      <c r="C1335" s="16">
        <v>3967575.0</v>
      </c>
      <c r="D1335" s="17"/>
      <c r="E1335" s="14" t="s">
        <v>2622</v>
      </c>
      <c r="F1335" s="14" t="s">
        <v>2631</v>
      </c>
      <c r="G1335" s="14" t="s">
        <v>5166</v>
      </c>
      <c r="H1335" s="14" t="s">
        <v>2978</v>
      </c>
      <c r="I1335" s="14" t="s">
        <v>21</v>
      </c>
      <c r="J1335" s="14" t="s">
        <v>4845</v>
      </c>
      <c r="K1335" s="14" t="s">
        <v>9538</v>
      </c>
      <c r="L1335" s="14" t="s">
        <v>9538</v>
      </c>
      <c r="M1335" s="14" t="s">
        <v>9539</v>
      </c>
      <c r="N1335" s="14" t="s">
        <v>409</v>
      </c>
      <c r="P1335" s="17"/>
      <c r="Q1335" s="17"/>
      <c r="R1335" s="16">
        <v>1.0</v>
      </c>
      <c r="S1335" s="16">
        <v>1614186.0</v>
      </c>
      <c r="T1335" s="18">
        <v>6.2E-7</v>
      </c>
      <c r="U1335" s="16">
        <v>0.0</v>
      </c>
      <c r="V1335" s="16">
        <v>0.0</v>
      </c>
      <c r="W1335" s="14" t="s">
        <v>2978</v>
      </c>
      <c r="X1335" s="17"/>
      <c r="Y1335" s="17"/>
      <c r="Z1335" s="16">
        <v>18.9</v>
      </c>
      <c r="AA1335" s="17"/>
      <c r="AB1335" s="16">
        <v>0.0</v>
      </c>
      <c r="AC1335" s="16">
        <v>0.0</v>
      </c>
      <c r="AD1335" s="16">
        <v>3.05</v>
      </c>
      <c r="AE1335" s="16">
        <v>0.23</v>
      </c>
      <c r="AF1335" s="16">
        <v>0.942</v>
      </c>
      <c r="AG1335" s="16">
        <v>0.0</v>
      </c>
      <c r="AH1335" s="16">
        <v>75050.0</v>
      </c>
      <c r="AI1335" s="16">
        <v>0.0</v>
      </c>
      <c r="AJ1335" s="16">
        <v>0.0</v>
      </c>
      <c r="AK1335" s="16">
        <v>0.0</v>
      </c>
      <c r="AL1335" s="16">
        <v>60022.0</v>
      </c>
      <c r="AM1335" s="16">
        <v>0.0</v>
      </c>
      <c r="AN1335" s="16">
        <v>0.0</v>
      </c>
      <c r="AO1335" s="16">
        <v>0.0</v>
      </c>
      <c r="AP1335" s="16">
        <v>29608.0</v>
      </c>
      <c r="AQ1335" s="16">
        <v>0.0</v>
      </c>
      <c r="AR1335" s="16">
        <v>0.0</v>
      </c>
      <c r="AS1335" s="16">
        <v>0.0</v>
      </c>
      <c r="AT1335" s="16">
        <v>44892.0</v>
      </c>
      <c r="AU1335" s="16">
        <v>0.0</v>
      </c>
      <c r="AV1335" s="16">
        <v>0.0</v>
      </c>
      <c r="AW1335" s="16">
        <v>0.0</v>
      </c>
      <c r="AX1335" s="16">
        <v>64036.0</v>
      </c>
      <c r="AY1335" s="16">
        <v>0.0</v>
      </c>
      <c r="AZ1335" s="16">
        <v>0.0</v>
      </c>
      <c r="BA1335" s="16">
        <v>0.0</v>
      </c>
      <c r="BB1335" s="16">
        <v>6062.0</v>
      </c>
      <c r="BC1335" s="16">
        <v>0.0</v>
      </c>
      <c r="BD1335" s="16">
        <v>0.0</v>
      </c>
      <c r="BE1335" s="16">
        <v>1.0</v>
      </c>
      <c r="BF1335" s="16">
        <v>1180018.0</v>
      </c>
      <c r="BG1335" s="16">
        <v>0.0</v>
      </c>
      <c r="BH1335" s="16">
        <v>0.0</v>
      </c>
      <c r="BI1335" s="16">
        <v>0.0</v>
      </c>
      <c r="BJ1335" s="16">
        <v>912.0</v>
      </c>
      <c r="BK1335" s="16">
        <v>0.0</v>
      </c>
      <c r="BL1335" s="16">
        <v>0.0</v>
      </c>
      <c r="BM1335" s="16">
        <v>0.0</v>
      </c>
      <c r="BN1335" s="16">
        <v>91074.0</v>
      </c>
      <c r="BO1335" s="16">
        <v>0.0</v>
      </c>
      <c r="BP1335" s="16">
        <v>0.0</v>
      </c>
      <c r="BQ1335" s="16">
        <v>0.0</v>
      </c>
      <c r="BR1335" s="16">
        <v>62512.0</v>
      </c>
      <c r="BS1335" s="16">
        <v>0.0</v>
      </c>
      <c r="BT1335" s="16">
        <v>0.0</v>
      </c>
    </row>
    <row r="1336">
      <c r="A1336" s="14" t="s">
        <v>9540</v>
      </c>
      <c r="B1336" s="16">
        <v>11.0</v>
      </c>
      <c r="C1336" s="16">
        <v>4070051.0</v>
      </c>
      <c r="D1336" s="17"/>
      <c r="E1336" s="14" t="s">
        <v>2622</v>
      </c>
      <c r="F1336" s="14" t="s">
        <v>2621</v>
      </c>
      <c r="G1336" s="14" t="s">
        <v>5166</v>
      </c>
      <c r="H1336" s="14" t="s">
        <v>2978</v>
      </c>
      <c r="I1336" s="14" t="s">
        <v>21</v>
      </c>
      <c r="J1336" s="14" t="s">
        <v>4845</v>
      </c>
      <c r="K1336" s="14" t="s">
        <v>9541</v>
      </c>
      <c r="L1336" s="14" t="s">
        <v>9541</v>
      </c>
      <c r="M1336" s="14" t="s">
        <v>9542</v>
      </c>
      <c r="N1336" s="14" t="s">
        <v>4848</v>
      </c>
      <c r="P1336" s="17"/>
      <c r="Q1336" s="17"/>
      <c r="R1336" s="16">
        <v>1.0</v>
      </c>
      <c r="S1336" s="16">
        <v>1614186.0</v>
      </c>
      <c r="T1336" s="18">
        <v>6.2E-7</v>
      </c>
      <c r="U1336" s="16">
        <v>0.0</v>
      </c>
      <c r="V1336" s="16">
        <v>0.0</v>
      </c>
      <c r="W1336" s="14" t="s">
        <v>2978</v>
      </c>
      <c r="X1336" s="17"/>
      <c r="Y1336" s="17"/>
      <c r="Z1336" s="16">
        <v>12.1</v>
      </c>
      <c r="AA1336" s="17"/>
      <c r="AB1336" s="16">
        <v>0.0</v>
      </c>
      <c r="AC1336" s="16">
        <v>0.01</v>
      </c>
      <c r="AD1336" s="16">
        <v>3.02</v>
      </c>
      <c r="AE1336" s="17"/>
      <c r="AF1336" s="17"/>
      <c r="AG1336" s="16">
        <v>0.0</v>
      </c>
      <c r="AH1336" s="16">
        <v>75050.0</v>
      </c>
      <c r="AI1336" s="16">
        <v>0.0</v>
      </c>
      <c r="AJ1336" s="16">
        <v>0.0</v>
      </c>
      <c r="AK1336" s="16">
        <v>0.0</v>
      </c>
      <c r="AL1336" s="16">
        <v>60028.0</v>
      </c>
      <c r="AM1336" s="16">
        <v>0.0</v>
      </c>
      <c r="AN1336" s="16">
        <v>0.0</v>
      </c>
      <c r="AO1336" s="16">
        <v>0.0</v>
      </c>
      <c r="AP1336" s="16">
        <v>29606.0</v>
      </c>
      <c r="AQ1336" s="16">
        <v>0.0</v>
      </c>
      <c r="AR1336" s="16">
        <v>0.0</v>
      </c>
      <c r="AS1336" s="16">
        <v>1.0</v>
      </c>
      <c r="AT1336" s="16">
        <v>44882.0</v>
      </c>
      <c r="AU1336" s="16">
        <v>0.0</v>
      </c>
      <c r="AV1336" s="16">
        <v>0.0</v>
      </c>
      <c r="AW1336" s="16">
        <v>0.0</v>
      </c>
      <c r="AX1336" s="16">
        <v>64034.0</v>
      </c>
      <c r="AY1336" s="16">
        <v>0.0</v>
      </c>
      <c r="AZ1336" s="16">
        <v>0.0</v>
      </c>
      <c r="BA1336" s="16">
        <v>0.0</v>
      </c>
      <c r="BB1336" s="16">
        <v>6048.0</v>
      </c>
      <c r="BC1336" s="16">
        <v>0.0</v>
      </c>
      <c r="BD1336" s="16">
        <v>0.0</v>
      </c>
      <c r="BE1336" s="16">
        <v>0.0</v>
      </c>
      <c r="BF1336" s="16">
        <v>1180034.0</v>
      </c>
      <c r="BG1336" s="16">
        <v>0.0</v>
      </c>
      <c r="BH1336" s="16">
        <v>0.0</v>
      </c>
      <c r="BI1336" s="16">
        <v>0.0</v>
      </c>
      <c r="BJ1336" s="16">
        <v>912.0</v>
      </c>
      <c r="BK1336" s="16">
        <v>0.0</v>
      </c>
      <c r="BL1336" s="16">
        <v>0.0</v>
      </c>
      <c r="BM1336" s="16">
        <v>0.0</v>
      </c>
      <c r="BN1336" s="16">
        <v>91080.0</v>
      </c>
      <c r="BO1336" s="16">
        <v>0.0</v>
      </c>
      <c r="BP1336" s="16">
        <v>0.0</v>
      </c>
      <c r="BQ1336" s="16">
        <v>0.0</v>
      </c>
      <c r="BR1336" s="16">
        <v>62512.0</v>
      </c>
      <c r="BS1336" s="16">
        <v>0.0</v>
      </c>
      <c r="BT1336" s="16">
        <v>0.0</v>
      </c>
    </row>
    <row r="1337">
      <c r="A1337" s="14" t="s">
        <v>9543</v>
      </c>
      <c r="B1337" s="16">
        <v>11.0</v>
      </c>
      <c r="C1337" s="16">
        <v>4083270.0</v>
      </c>
      <c r="D1337" s="14" t="s">
        <v>9544</v>
      </c>
      <c r="E1337" s="14" t="s">
        <v>2622</v>
      </c>
      <c r="F1337" s="14" t="s">
        <v>2621</v>
      </c>
      <c r="G1337" s="14" t="s">
        <v>5166</v>
      </c>
      <c r="H1337" s="14" t="s">
        <v>2978</v>
      </c>
      <c r="I1337" s="14" t="s">
        <v>21</v>
      </c>
      <c r="J1337" s="14" t="s">
        <v>4845</v>
      </c>
      <c r="K1337" s="14" t="s">
        <v>9525</v>
      </c>
      <c r="L1337" s="14" t="s">
        <v>9525</v>
      </c>
      <c r="M1337" s="14" t="s">
        <v>9545</v>
      </c>
      <c r="N1337" s="14" t="s">
        <v>4848</v>
      </c>
      <c r="O1337" s="14" t="s">
        <v>4878</v>
      </c>
      <c r="P1337" s="16">
        <v>1139454.0</v>
      </c>
      <c r="Q1337" s="17"/>
      <c r="R1337" s="16">
        <v>1.0</v>
      </c>
      <c r="S1337" s="16">
        <v>1614186.0</v>
      </c>
      <c r="T1337" s="18">
        <v>6.2E-7</v>
      </c>
      <c r="U1337" s="16">
        <v>0.0</v>
      </c>
      <c r="V1337" s="16">
        <v>0.0</v>
      </c>
      <c r="W1337" s="14" t="s">
        <v>2978</v>
      </c>
      <c r="X1337" s="17"/>
      <c r="Y1337" s="17"/>
      <c r="Z1337" s="16">
        <v>9.03</v>
      </c>
      <c r="AA1337" s="17"/>
      <c r="AB1337" s="16">
        <v>0.0</v>
      </c>
      <c r="AC1337" s="16">
        <v>0.0</v>
      </c>
      <c r="AD1337" s="16">
        <v>5.03</v>
      </c>
      <c r="AE1337" s="17"/>
      <c r="AF1337" s="17"/>
      <c r="AG1337" s="16">
        <v>0.0</v>
      </c>
      <c r="AH1337" s="16">
        <v>75076.0</v>
      </c>
      <c r="AI1337" s="16">
        <v>0.0</v>
      </c>
      <c r="AJ1337" s="16">
        <v>0.0</v>
      </c>
      <c r="AK1337" s="16">
        <v>0.0</v>
      </c>
      <c r="AL1337" s="16">
        <v>60038.0</v>
      </c>
      <c r="AM1337" s="16">
        <v>0.0</v>
      </c>
      <c r="AN1337" s="16">
        <v>0.0</v>
      </c>
      <c r="AO1337" s="16">
        <v>0.0</v>
      </c>
      <c r="AP1337" s="16">
        <v>29608.0</v>
      </c>
      <c r="AQ1337" s="16">
        <v>0.0</v>
      </c>
      <c r="AR1337" s="16">
        <v>0.0</v>
      </c>
      <c r="AS1337" s="16">
        <v>0.0</v>
      </c>
      <c r="AT1337" s="16">
        <v>44892.0</v>
      </c>
      <c r="AU1337" s="16">
        <v>0.0</v>
      </c>
      <c r="AV1337" s="16">
        <v>0.0</v>
      </c>
      <c r="AW1337" s="16">
        <v>0.0</v>
      </c>
      <c r="AX1337" s="16">
        <v>63970.0</v>
      </c>
      <c r="AY1337" s="16">
        <v>0.0</v>
      </c>
      <c r="AZ1337" s="16">
        <v>0.0</v>
      </c>
      <c r="BA1337" s="16">
        <v>0.0</v>
      </c>
      <c r="BB1337" s="16">
        <v>6062.0</v>
      </c>
      <c r="BC1337" s="16">
        <v>0.0</v>
      </c>
      <c r="BD1337" s="16">
        <v>0.0</v>
      </c>
      <c r="BE1337" s="16">
        <v>1.0</v>
      </c>
      <c r="BF1337" s="16">
        <v>1180030.0</v>
      </c>
      <c r="BG1337" s="16">
        <v>0.0</v>
      </c>
      <c r="BH1337" s="16">
        <v>0.0</v>
      </c>
      <c r="BI1337" s="16">
        <v>0.0</v>
      </c>
      <c r="BJ1337" s="16">
        <v>912.0</v>
      </c>
      <c r="BK1337" s="16">
        <v>0.0</v>
      </c>
      <c r="BL1337" s="16">
        <v>0.0</v>
      </c>
      <c r="BM1337" s="16">
        <v>0.0</v>
      </c>
      <c r="BN1337" s="16">
        <v>91088.0</v>
      </c>
      <c r="BO1337" s="16">
        <v>0.0</v>
      </c>
      <c r="BP1337" s="16">
        <v>0.0</v>
      </c>
      <c r="BQ1337" s="16">
        <v>0.0</v>
      </c>
      <c r="BR1337" s="16">
        <v>62510.0</v>
      </c>
      <c r="BS1337" s="16">
        <v>0.0</v>
      </c>
      <c r="BT1337" s="16">
        <v>0.0</v>
      </c>
    </row>
    <row r="1338">
      <c r="A1338" s="14" t="s">
        <v>9546</v>
      </c>
      <c r="B1338" s="16">
        <v>11.0</v>
      </c>
      <c r="C1338" s="16">
        <v>4091324.0</v>
      </c>
      <c r="D1338" s="17"/>
      <c r="E1338" s="14" t="s">
        <v>2621</v>
      </c>
      <c r="F1338" s="14" t="s">
        <v>2622</v>
      </c>
      <c r="G1338" s="14" t="s">
        <v>5166</v>
      </c>
      <c r="H1338" s="14" t="s">
        <v>2978</v>
      </c>
      <c r="I1338" s="14" t="s">
        <v>21</v>
      </c>
      <c r="J1338" s="14" t="s">
        <v>4951</v>
      </c>
      <c r="K1338" s="14" t="s">
        <v>9547</v>
      </c>
      <c r="L1338" s="14" t="s">
        <v>9547</v>
      </c>
      <c r="M1338" s="14" t="s">
        <v>8217</v>
      </c>
      <c r="N1338" s="14" t="s">
        <v>7187</v>
      </c>
      <c r="O1338" s="17"/>
      <c r="P1338" s="17"/>
      <c r="Q1338" s="17"/>
      <c r="R1338" s="16">
        <v>1.0</v>
      </c>
      <c r="S1338" s="16">
        <v>1614186.0</v>
      </c>
      <c r="T1338" s="18">
        <v>6.2E-7</v>
      </c>
      <c r="U1338" s="16">
        <v>0.0</v>
      </c>
      <c r="V1338" s="16">
        <v>0.0</v>
      </c>
      <c r="W1338" s="14" t="s">
        <v>2978</v>
      </c>
      <c r="X1338" s="17"/>
      <c r="Y1338" s="17"/>
      <c r="Z1338" s="16">
        <v>10.4</v>
      </c>
      <c r="AA1338" s="16">
        <v>0.418</v>
      </c>
      <c r="AB1338" s="16">
        <v>0.0</v>
      </c>
      <c r="AC1338" s="16">
        <v>0.0</v>
      </c>
      <c r="AD1338" s="16">
        <v>6.36</v>
      </c>
      <c r="AE1338" s="17"/>
      <c r="AF1338" s="17"/>
      <c r="AG1338" s="16">
        <v>0.0</v>
      </c>
      <c r="AH1338" s="16">
        <v>75034.0</v>
      </c>
      <c r="AI1338" s="16">
        <v>0.0</v>
      </c>
      <c r="AJ1338" s="16">
        <v>0.0</v>
      </c>
      <c r="AK1338" s="16">
        <v>0.0</v>
      </c>
      <c r="AL1338" s="16">
        <v>60024.0</v>
      </c>
      <c r="AM1338" s="16">
        <v>0.0</v>
      </c>
      <c r="AN1338" s="16">
        <v>0.0</v>
      </c>
      <c r="AO1338" s="16">
        <v>0.0</v>
      </c>
      <c r="AP1338" s="16">
        <v>29606.0</v>
      </c>
      <c r="AQ1338" s="16">
        <v>0.0</v>
      </c>
      <c r="AR1338" s="16">
        <v>0.0</v>
      </c>
      <c r="AS1338" s="16">
        <v>0.0</v>
      </c>
      <c r="AT1338" s="16">
        <v>44890.0</v>
      </c>
      <c r="AU1338" s="16">
        <v>0.0</v>
      </c>
      <c r="AV1338" s="16">
        <v>0.0</v>
      </c>
      <c r="AW1338" s="16">
        <v>0.0</v>
      </c>
      <c r="AX1338" s="16">
        <v>64030.0</v>
      </c>
      <c r="AY1338" s="16">
        <v>0.0</v>
      </c>
      <c r="AZ1338" s="16">
        <v>0.0</v>
      </c>
      <c r="BA1338" s="16">
        <v>0.0</v>
      </c>
      <c r="BB1338" s="16">
        <v>6062.0</v>
      </c>
      <c r="BC1338" s="16">
        <v>0.0</v>
      </c>
      <c r="BD1338" s="16">
        <v>0.0</v>
      </c>
      <c r="BE1338" s="16">
        <v>1.0</v>
      </c>
      <c r="BF1338" s="16">
        <v>1180038.0</v>
      </c>
      <c r="BG1338" s="16">
        <v>0.0</v>
      </c>
      <c r="BH1338" s="16">
        <v>0.0</v>
      </c>
      <c r="BI1338" s="16">
        <v>0.0</v>
      </c>
      <c r="BJ1338" s="16">
        <v>912.0</v>
      </c>
      <c r="BK1338" s="16">
        <v>0.0</v>
      </c>
      <c r="BL1338" s="16">
        <v>0.0</v>
      </c>
      <c r="BM1338" s="16">
        <v>0.0</v>
      </c>
      <c r="BN1338" s="16">
        <v>91078.0</v>
      </c>
      <c r="BO1338" s="16">
        <v>0.0</v>
      </c>
      <c r="BP1338" s="16">
        <v>0.0</v>
      </c>
      <c r="BQ1338" s="16">
        <v>0.0</v>
      </c>
      <c r="BR1338" s="16">
        <v>62512.0</v>
      </c>
      <c r="BS1338" s="16">
        <v>0.0</v>
      </c>
      <c r="BT1338" s="16">
        <v>0.0</v>
      </c>
    </row>
    <row r="1339">
      <c r="A1339" s="14" t="s">
        <v>9548</v>
      </c>
      <c r="B1339" s="16">
        <v>11.0</v>
      </c>
      <c r="C1339" s="16">
        <v>4091640.0</v>
      </c>
      <c r="D1339" s="17"/>
      <c r="E1339" s="14" t="s">
        <v>2622</v>
      </c>
      <c r="F1339" s="14" t="s">
        <v>2631</v>
      </c>
      <c r="G1339" s="14" t="s">
        <v>5166</v>
      </c>
      <c r="H1339" s="14" t="s">
        <v>2978</v>
      </c>
      <c r="I1339" s="14" t="s">
        <v>21</v>
      </c>
      <c r="J1339" s="14" t="s">
        <v>4845</v>
      </c>
      <c r="K1339" s="14" t="s">
        <v>9549</v>
      </c>
      <c r="L1339" s="14" t="s">
        <v>9549</v>
      </c>
      <c r="M1339" s="14" t="s">
        <v>9550</v>
      </c>
      <c r="N1339" s="14" t="s">
        <v>409</v>
      </c>
      <c r="P1339" s="17"/>
      <c r="Q1339" s="17"/>
      <c r="R1339" s="16">
        <v>1.0</v>
      </c>
      <c r="S1339" s="16">
        <v>1614186.0</v>
      </c>
      <c r="T1339" s="18">
        <v>6.2E-7</v>
      </c>
      <c r="U1339" s="16">
        <v>0.0</v>
      </c>
      <c r="V1339" s="16">
        <v>0.0</v>
      </c>
      <c r="W1339" s="14" t="s">
        <v>2978</v>
      </c>
      <c r="X1339" s="17"/>
      <c r="Y1339" s="17"/>
      <c r="Z1339" s="16">
        <v>22.8</v>
      </c>
      <c r="AA1339" s="17"/>
      <c r="AB1339" s="16">
        <v>0.01</v>
      </c>
      <c r="AC1339" s="16">
        <v>0.01</v>
      </c>
      <c r="AD1339" s="16">
        <v>2.43</v>
      </c>
      <c r="AE1339" s="16">
        <v>0.15</v>
      </c>
      <c r="AF1339" s="16">
        <v>0.006</v>
      </c>
      <c r="AG1339" s="16">
        <v>0.0</v>
      </c>
      <c r="AH1339" s="16">
        <v>75042.0</v>
      </c>
      <c r="AI1339" s="16">
        <v>0.0</v>
      </c>
      <c r="AJ1339" s="16">
        <v>0.0</v>
      </c>
      <c r="AK1339" s="16">
        <v>0.0</v>
      </c>
      <c r="AL1339" s="16">
        <v>60022.0</v>
      </c>
      <c r="AM1339" s="16">
        <v>0.0</v>
      </c>
      <c r="AN1339" s="16">
        <v>0.0</v>
      </c>
      <c r="AO1339" s="16">
        <v>0.0</v>
      </c>
      <c r="AP1339" s="16">
        <v>29606.0</v>
      </c>
      <c r="AQ1339" s="16">
        <v>0.0</v>
      </c>
      <c r="AR1339" s="16">
        <v>0.0</v>
      </c>
      <c r="AS1339" s="16">
        <v>0.0</v>
      </c>
      <c r="AT1339" s="16">
        <v>44892.0</v>
      </c>
      <c r="AU1339" s="16">
        <v>0.0</v>
      </c>
      <c r="AV1339" s="16">
        <v>0.0</v>
      </c>
      <c r="AW1339" s="16">
        <v>0.0</v>
      </c>
      <c r="AX1339" s="16">
        <v>64034.0</v>
      </c>
      <c r="AY1339" s="16">
        <v>0.0</v>
      </c>
      <c r="AZ1339" s="16">
        <v>0.0</v>
      </c>
      <c r="BA1339" s="16">
        <v>0.0</v>
      </c>
      <c r="BB1339" s="16">
        <v>6062.0</v>
      </c>
      <c r="BC1339" s="16">
        <v>0.0</v>
      </c>
      <c r="BD1339" s="16">
        <v>0.0</v>
      </c>
      <c r="BE1339" s="16">
        <v>1.0</v>
      </c>
      <c r="BF1339" s="16">
        <v>1180032.0</v>
      </c>
      <c r="BG1339" s="16">
        <v>0.0</v>
      </c>
      <c r="BH1339" s="16">
        <v>0.0</v>
      </c>
      <c r="BI1339" s="16">
        <v>0.0</v>
      </c>
      <c r="BJ1339" s="16">
        <v>910.0</v>
      </c>
      <c r="BK1339" s="16">
        <v>0.0</v>
      </c>
      <c r="BL1339" s="16">
        <v>0.0</v>
      </c>
      <c r="BM1339" s="16">
        <v>0.0</v>
      </c>
      <c r="BN1339" s="16">
        <v>91084.0</v>
      </c>
      <c r="BO1339" s="16">
        <v>0.0</v>
      </c>
      <c r="BP1339" s="16">
        <v>0.0</v>
      </c>
      <c r="BQ1339" s="16">
        <v>0.0</v>
      </c>
      <c r="BR1339" s="16">
        <v>62502.0</v>
      </c>
      <c r="BS1339" s="16">
        <v>0.0</v>
      </c>
      <c r="BT1339" s="16">
        <v>0.0</v>
      </c>
    </row>
    <row r="1340">
      <c r="A1340" s="14" t="s">
        <v>9551</v>
      </c>
      <c r="B1340" s="16">
        <v>11.0</v>
      </c>
      <c r="C1340" s="16">
        <v>3856340.0</v>
      </c>
      <c r="D1340" s="17"/>
      <c r="E1340" s="14" t="s">
        <v>2630</v>
      </c>
      <c r="F1340" s="14" t="s">
        <v>2621</v>
      </c>
      <c r="G1340" s="14" t="s">
        <v>5166</v>
      </c>
      <c r="H1340" s="14" t="s">
        <v>2978</v>
      </c>
      <c r="I1340" s="14" t="s">
        <v>21</v>
      </c>
      <c r="J1340" s="14" t="s">
        <v>4845</v>
      </c>
      <c r="K1340" s="14" t="s">
        <v>9552</v>
      </c>
      <c r="L1340" s="14" t="s">
        <v>9552</v>
      </c>
      <c r="M1340" s="14" t="s">
        <v>9553</v>
      </c>
      <c r="N1340" s="14" t="s">
        <v>409</v>
      </c>
      <c r="P1340" s="17"/>
      <c r="Q1340" s="17"/>
      <c r="R1340" s="16">
        <v>1.0</v>
      </c>
      <c r="S1340" s="16">
        <v>1614188.0</v>
      </c>
      <c r="T1340" s="18">
        <v>6.2E-7</v>
      </c>
      <c r="U1340" s="16">
        <v>0.0</v>
      </c>
      <c r="V1340" s="16">
        <v>0.0</v>
      </c>
      <c r="W1340" s="14" t="s">
        <v>2978</v>
      </c>
      <c r="X1340" s="17"/>
      <c r="Y1340" s="17"/>
      <c r="Z1340" s="16">
        <v>24.5</v>
      </c>
      <c r="AA1340" s="17"/>
      <c r="AB1340" s="16">
        <v>0.0</v>
      </c>
      <c r="AC1340" s="16">
        <v>-0.01</v>
      </c>
      <c r="AD1340" s="16">
        <v>4.71</v>
      </c>
      <c r="AE1340" s="16">
        <v>0.06</v>
      </c>
      <c r="AF1340" s="16">
        <v>0.998</v>
      </c>
      <c r="AG1340" s="16">
        <v>0.0</v>
      </c>
      <c r="AH1340" s="16">
        <v>75054.0</v>
      </c>
      <c r="AI1340" s="16">
        <v>0.0</v>
      </c>
      <c r="AJ1340" s="16">
        <v>0.0</v>
      </c>
      <c r="AK1340" s="16">
        <v>0.0</v>
      </c>
      <c r="AL1340" s="16">
        <v>60026.0</v>
      </c>
      <c r="AM1340" s="16">
        <v>0.0</v>
      </c>
      <c r="AN1340" s="16">
        <v>0.0</v>
      </c>
      <c r="AO1340" s="16">
        <v>0.0</v>
      </c>
      <c r="AP1340" s="16">
        <v>29606.0</v>
      </c>
      <c r="AQ1340" s="16">
        <v>0.0</v>
      </c>
      <c r="AR1340" s="16">
        <v>0.0</v>
      </c>
      <c r="AS1340" s="16">
        <v>0.0</v>
      </c>
      <c r="AT1340" s="16">
        <v>44884.0</v>
      </c>
      <c r="AU1340" s="16">
        <v>0.0</v>
      </c>
      <c r="AV1340" s="16">
        <v>0.0</v>
      </c>
      <c r="AW1340" s="16">
        <v>0.0</v>
      </c>
      <c r="AX1340" s="16">
        <v>64018.0</v>
      </c>
      <c r="AY1340" s="16">
        <v>0.0</v>
      </c>
      <c r="AZ1340" s="16">
        <v>0.0</v>
      </c>
      <c r="BA1340" s="16">
        <v>0.0</v>
      </c>
      <c r="BB1340" s="16">
        <v>6062.0</v>
      </c>
      <c r="BC1340" s="16">
        <v>0.0</v>
      </c>
      <c r="BD1340" s="16">
        <v>0.0</v>
      </c>
      <c r="BE1340" s="16">
        <v>1.0</v>
      </c>
      <c r="BF1340" s="16">
        <v>1180026.0</v>
      </c>
      <c r="BG1340" s="16">
        <v>0.0</v>
      </c>
      <c r="BH1340" s="16">
        <v>0.0</v>
      </c>
      <c r="BI1340" s="16">
        <v>0.0</v>
      </c>
      <c r="BJ1340" s="16">
        <v>912.0</v>
      </c>
      <c r="BK1340" s="16">
        <v>0.0</v>
      </c>
      <c r="BL1340" s="16">
        <v>0.0</v>
      </c>
      <c r="BM1340" s="16">
        <v>0.0</v>
      </c>
      <c r="BN1340" s="16">
        <v>91090.0</v>
      </c>
      <c r="BO1340" s="16">
        <v>0.0</v>
      </c>
      <c r="BP1340" s="16">
        <v>0.0</v>
      </c>
      <c r="BQ1340" s="16">
        <v>0.0</v>
      </c>
      <c r="BR1340" s="16">
        <v>62510.0</v>
      </c>
      <c r="BS1340" s="16">
        <v>0.0</v>
      </c>
      <c r="BT1340" s="16">
        <v>0.0</v>
      </c>
    </row>
    <row r="1341">
      <c r="A1341" s="14" t="s">
        <v>9554</v>
      </c>
      <c r="B1341" s="16">
        <v>11.0</v>
      </c>
      <c r="C1341" s="16">
        <v>3967617.0</v>
      </c>
      <c r="D1341" s="17"/>
      <c r="E1341" s="14" t="s">
        <v>2622</v>
      </c>
      <c r="F1341" s="14" t="s">
        <v>2631</v>
      </c>
      <c r="G1341" s="14" t="s">
        <v>5166</v>
      </c>
      <c r="H1341" s="14" t="s">
        <v>2978</v>
      </c>
      <c r="I1341" s="14" t="s">
        <v>21</v>
      </c>
      <c r="J1341" s="14" t="s">
        <v>4845</v>
      </c>
      <c r="K1341" s="14" t="s">
        <v>419</v>
      </c>
      <c r="L1341" s="14" t="s">
        <v>419</v>
      </c>
      <c r="M1341" s="14" t="s">
        <v>420</v>
      </c>
      <c r="N1341" s="14" t="s">
        <v>409</v>
      </c>
      <c r="P1341" s="17"/>
      <c r="Q1341" s="17"/>
      <c r="R1341" s="16">
        <v>1.0</v>
      </c>
      <c r="S1341" s="16">
        <v>1614188.0</v>
      </c>
      <c r="T1341" s="18">
        <v>6.2E-7</v>
      </c>
      <c r="U1341" s="16">
        <v>0.0</v>
      </c>
      <c r="V1341" s="16">
        <v>0.0</v>
      </c>
      <c r="W1341" s="14" t="s">
        <v>2978</v>
      </c>
      <c r="X1341" s="17"/>
      <c r="Y1341" s="17"/>
      <c r="Z1341" s="16">
        <v>25.0</v>
      </c>
      <c r="AA1341" s="17"/>
      <c r="AB1341" s="16">
        <v>0.0</v>
      </c>
      <c r="AC1341" s="16">
        <v>0.01</v>
      </c>
      <c r="AD1341" s="16">
        <v>8.89</v>
      </c>
      <c r="AE1341" s="16">
        <v>0.02</v>
      </c>
      <c r="AF1341" s="16">
        <v>0.996</v>
      </c>
      <c r="AG1341" s="16">
        <v>0.0</v>
      </c>
      <c r="AH1341" s="16">
        <v>75034.0</v>
      </c>
      <c r="AI1341" s="16">
        <v>0.0</v>
      </c>
      <c r="AJ1341" s="16">
        <v>0.0</v>
      </c>
      <c r="AK1341" s="16">
        <v>0.0</v>
      </c>
      <c r="AL1341" s="16">
        <v>60024.0</v>
      </c>
      <c r="AM1341" s="16">
        <v>0.0</v>
      </c>
      <c r="AN1341" s="16">
        <v>0.0</v>
      </c>
      <c r="AO1341" s="16">
        <v>0.0</v>
      </c>
      <c r="AP1341" s="16">
        <v>29602.0</v>
      </c>
      <c r="AQ1341" s="16">
        <v>0.0</v>
      </c>
      <c r="AR1341" s="16">
        <v>0.0</v>
      </c>
      <c r="AS1341" s="16">
        <v>0.0</v>
      </c>
      <c r="AT1341" s="16">
        <v>44882.0</v>
      </c>
      <c r="AU1341" s="16">
        <v>0.0</v>
      </c>
      <c r="AV1341" s="16">
        <v>0.0</v>
      </c>
      <c r="AW1341" s="16">
        <v>0.0</v>
      </c>
      <c r="AX1341" s="16">
        <v>64044.0</v>
      </c>
      <c r="AY1341" s="16">
        <v>0.0</v>
      </c>
      <c r="AZ1341" s="16">
        <v>0.0</v>
      </c>
      <c r="BA1341" s="16">
        <v>0.0</v>
      </c>
      <c r="BB1341" s="16">
        <v>6062.0</v>
      </c>
      <c r="BC1341" s="16">
        <v>0.0</v>
      </c>
      <c r="BD1341" s="16">
        <v>0.0</v>
      </c>
      <c r="BE1341" s="16">
        <v>1.0</v>
      </c>
      <c r="BF1341" s="16">
        <v>1180030.0</v>
      </c>
      <c r="BG1341" s="16">
        <v>0.0</v>
      </c>
      <c r="BH1341" s="16">
        <v>0.0</v>
      </c>
      <c r="BI1341" s="16">
        <v>0.0</v>
      </c>
      <c r="BJ1341" s="16">
        <v>912.0</v>
      </c>
      <c r="BK1341" s="16">
        <v>0.0</v>
      </c>
      <c r="BL1341" s="16">
        <v>0.0</v>
      </c>
      <c r="BM1341" s="16">
        <v>0.0</v>
      </c>
      <c r="BN1341" s="16">
        <v>91090.0</v>
      </c>
      <c r="BO1341" s="16">
        <v>0.0</v>
      </c>
      <c r="BP1341" s="16">
        <v>0.0</v>
      </c>
      <c r="BQ1341" s="16">
        <v>0.0</v>
      </c>
      <c r="BR1341" s="16">
        <v>62508.0</v>
      </c>
      <c r="BS1341" s="16">
        <v>0.0</v>
      </c>
      <c r="BT1341" s="16">
        <v>0.0</v>
      </c>
    </row>
    <row r="1342">
      <c r="A1342" s="14" t="s">
        <v>9555</v>
      </c>
      <c r="B1342" s="16">
        <v>11.0</v>
      </c>
      <c r="C1342" s="16">
        <v>4083281.0</v>
      </c>
      <c r="D1342" s="17"/>
      <c r="E1342" s="14" t="s">
        <v>2631</v>
      </c>
      <c r="F1342" s="14" t="s">
        <v>2630</v>
      </c>
      <c r="G1342" s="14" t="s">
        <v>5166</v>
      </c>
      <c r="H1342" s="14" t="s">
        <v>2978</v>
      </c>
      <c r="I1342" s="14" t="s">
        <v>21</v>
      </c>
      <c r="J1342" s="14" t="s">
        <v>4845</v>
      </c>
      <c r="K1342" s="14" t="s">
        <v>9556</v>
      </c>
      <c r="L1342" s="14" t="s">
        <v>9556</v>
      </c>
      <c r="M1342" s="14" t="s">
        <v>9557</v>
      </c>
      <c r="N1342" s="14" t="s">
        <v>4848</v>
      </c>
      <c r="P1342" s="17"/>
      <c r="Q1342" s="17"/>
      <c r="R1342" s="16">
        <v>1.0</v>
      </c>
      <c r="S1342" s="16">
        <v>1614188.0</v>
      </c>
      <c r="T1342" s="18">
        <v>6.2E-7</v>
      </c>
      <c r="U1342" s="16">
        <v>0.0</v>
      </c>
      <c r="V1342" s="16">
        <v>0.0</v>
      </c>
      <c r="W1342" s="14" t="s">
        <v>2978</v>
      </c>
      <c r="X1342" s="17"/>
      <c r="Y1342" s="17"/>
      <c r="Z1342" s="16">
        <v>9.62</v>
      </c>
      <c r="AA1342" s="17"/>
      <c r="AB1342" s="16">
        <v>0.01</v>
      </c>
      <c r="AC1342" s="16">
        <v>-0.02</v>
      </c>
      <c r="AD1342" s="16">
        <v>4.14</v>
      </c>
      <c r="AE1342" s="17"/>
      <c r="AF1342" s="17"/>
      <c r="AG1342" s="16">
        <v>0.0</v>
      </c>
      <c r="AH1342" s="16">
        <v>75058.0</v>
      </c>
      <c r="AI1342" s="16">
        <v>0.0</v>
      </c>
      <c r="AJ1342" s="16">
        <v>0.0</v>
      </c>
      <c r="AK1342" s="16">
        <v>0.0</v>
      </c>
      <c r="AL1342" s="16">
        <v>60032.0</v>
      </c>
      <c r="AM1342" s="16">
        <v>0.0</v>
      </c>
      <c r="AN1342" s="16">
        <v>0.0</v>
      </c>
      <c r="AO1342" s="16">
        <v>0.0</v>
      </c>
      <c r="AP1342" s="16">
        <v>29608.0</v>
      </c>
      <c r="AQ1342" s="16">
        <v>0.0</v>
      </c>
      <c r="AR1342" s="16">
        <v>0.0</v>
      </c>
      <c r="AS1342" s="16">
        <v>0.0</v>
      </c>
      <c r="AT1342" s="16">
        <v>44880.0</v>
      </c>
      <c r="AU1342" s="16">
        <v>0.0</v>
      </c>
      <c r="AV1342" s="16">
        <v>0.0</v>
      </c>
      <c r="AW1342" s="16">
        <v>0.0</v>
      </c>
      <c r="AX1342" s="16">
        <v>64000.0</v>
      </c>
      <c r="AY1342" s="16">
        <v>0.0</v>
      </c>
      <c r="AZ1342" s="16">
        <v>0.0</v>
      </c>
      <c r="BA1342" s="16">
        <v>0.0</v>
      </c>
      <c r="BB1342" s="16">
        <v>6062.0</v>
      </c>
      <c r="BC1342" s="16">
        <v>0.0</v>
      </c>
      <c r="BD1342" s="16">
        <v>0.0</v>
      </c>
      <c r="BE1342" s="16">
        <v>0.0</v>
      </c>
      <c r="BF1342" s="16">
        <v>1180044.0</v>
      </c>
      <c r="BG1342" s="16">
        <v>0.0</v>
      </c>
      <c r="BH1342" s="16">
        <v>0.0</v>
      </c>
      <c r="BI1342" s="16">
        <v>0.0</v>
      </c>
      <c r="BJ1342" s="16">
        <v>912.0</v>
      </c>
      <c r="BK1342" s="16">
        <v>0.0</v>
      </c>
      <c r="BL1342" s="16">
        <v>0.0</v>
      </c>
      <c r="BM1342" s="16">
        <v>0.0</v>
      </c>
      <c r="BN1342" s="16">
        <v>91082.0</v>
      </c>
      <c r="BO1342" s="16">
        <v>0.0</v>
      </c>
      <c r="BP1342" s="16">
        <v>0.0</v>
      </c>
      <c r="BQ1342" s="16">
        <v>1.0</v>
      </c>
      <c r="BR1342" s="16">
        <v>62510.0</v>
      </c>
      <c r="BS1342" s="16">
        <v>0.0</v>
      </c>
      <c r="BT1342" s="16">
        <v>0.0</v>
      </c>
    </row>
    <row r="1343">
      <c r="A1343" s="14" t="s">
        <v>9558</v>
      </c>
      <c r="B1343" s="16">
        <v>11.0</v>
      </c>
      <c r="C1343" s="16">
        <v>4083295.0</v>
      </c>
      <c r="D1343" s="17"/>
      <c r="E1343" s="14" t="s">
        <v>2631</v>
      </c>
      <c r="F1343" s="14" t="s">
        <v>2621</v>
      </c>
      <c r="G1343" s="14" t="s">
        <v>5166</v>
      </c>
      <c r="H1343" s="14" t="s">
        <v>2978</v>
      </c>
      <c r="I1343" s="14" t="s">
        <v>21</v>
      </c>
      <c r="J1343" s="14" t="s">
        <v>4845</v>
      </c>
      <c r="K1343" s="14" t="s">
        <v>9559</v>
      </c>
      <c r="L1343" s="14" t="s">
        <v>9559</v>
      </c>
      <c r="M1343" s="14" t="s">
        <v>9560</v>
      </c>
      <c r="N1343" s="14" t="s">
        <v>409</v>
      </c>
      <c r="P1343" s="17"/>
      <c r="Q1343" s="17"/>
      <c r="R1343" s="16">
        <v>1.0</v>
      </c>
      <c r="S1343" s="16">
        <v>1614188.0</v>
      </c>
      <c r="T1343" s="18">
        <v>6.2E-7</v>
      </c>
      <c r="U1343" s="16">
        <v>0.0</v>
      </c>
      <c r="V1343" s="16">
        <v>0.0</v>
      </c>
      <c r="W1343" s="14" t="s">
        <v>2978</v>
      </c>
      <c r="X1343" s="17"/>
      <c r="Y1343" s="17"/>
      <c r="Z1343" s="16">
        <v>29.4</v>
      </c>
      <c r="AA1343" s="16">
        <v>0.532</v>
      </c>
      <c r="AB1343" s="16">
        <v>0.0</v>
      </c>
      <c r="AC1343" s="16">
        <v>-0.01</v>
      </c>
      <c r="AD1343" s="16">
        <v>7.01</v>
      </c>
      <c r="AE1343" s="16">
        <v>0.02</v>
      </c>
      <c r="AF1343" s="16">
        <v>0.402</v>
      </c>
      <c r="AG1343" s="16">
        <v>0.0</v>
      </c>
      <c r="AH1343" s="16">
        <v>75062.0</v>
      </c>
      <c r="AI1343" s="16">
        <v>0.0</v>
      </c>
      <c r="AJ1343" s="16">
        <v>0.0</v>
      </c>
      <c r="AK1343" s="16">
        <v>0.0</v>
      </c>
      <c r="AL1343" s="16">
        <v>60032.0</v>
      </c>
      <c r="AM1343" s="16">
        <v>0.0</v>
      </c>
      <c r="AN1343" s="16">
        <v>0.0</v>
      </c>
      <c r="AO1343" s="16">
        <v>0.0</v>
      </c>
      <c r="AP1343" s="16">
        <v>29608.0</v>
      </c>
      <c r="AQ1343" s="16">
        <v>0.0</v>
      </c>
      <c r="AR1343" s="16">
        <v>0.0</v>
      </c>
      <c r="AS1343" s="16">
        <v>0.0</v>
      </c>
      <c r="AT1343" s="16">
        <v>44880.0</v>
      </c>
      <c r="AU1343" s="16">
        <v>0.0</v>
      </c>
      <c r="AV1343" s="16">
        <v>0.0</v>
      </c>
      <c r="AW1343" s="16">
        <v>0.0</v>
      </c>
      <c r="AX1343" s="16">
        <v>64010.0</v>
      </c>
      <c r="AY1343" s="16">
        <v>0.0</v>
      </c>
      <c r="AZ1343" s="16">
        <v>0.0</v>
      </c>
      <c r="BA1343" s="16">
        <v>0.0</v>
      </c>
      <c r="BB1343" s="16">
        <v>6062.0</v>
      </c>
      <c r="BC1343" s="16">
        <v>0.0</v>
      </c>
      <c r="BD1343" s="16">
        <v>0.0</v>
      </c>
      <c r="BE1343" s="16">
        <v>1.0</v>
      </c>
      <c r="BF1343" s="16">
        <v>1180030.0</v>
      </c>
      <c r="BG1343" s="16">
        <v>0.0</v>
      </c>
      <c r="BH1343" s="16">
        <v>0.0</v>
      </c>
      <c r="BI1343" s="16">
        <v>0.0</v>
      </c>
      <c r="BJ1343" s="16">
        <v>912.0</v>
      </c>
      <c r="BK1343" s="16">
        <v>0.0</v>
      </c>
      <c r="BL1343" s="16">
        <v>0.0</v>
      </c>
      <c r="BM1343" s="16">
        <v>0.0</v>
      </c>
      <c r="BN1343" s="16">
        <v>91082.0</v>
      </c>
      <c r="BO1343" s="16">
        <v>0.0</v>
      </c>
      <c r="BP1343" s="16">
        <v>0.0</v>
      </c>
      <c r="BQ1343" s="16">
        <v>0.0</v>
      </c>
      <c r="BR1343" s="16">
        <v>62510.0</v>
      </c>
      <c r="BS1343" s="16">
        <v>0.0</v>
      </c>
      <c r="BT1343" s="16">
        <v>0.0</v>
      </c>
    </row>
    <row r="1344">
      <c r="A1344" s="14" t="s">
        <v>9561</v>
      </c>
      <c r="B1344" s="16">
        <v>11.0</v>
      </c>
      <c r="C1344" s="16">
        <v>4083371.0</v>
      </c>
      <c r="D1344" s="14" t="s">
        <v>5777</v>
      </c>
      <c r="E1344" s="14" t="s">
        <v>2630</v>
      </c>
      <c r="F1344" s="14" t="s">
        <v>2622</v>
      </c>
      <c r="G1344" s="14" t="s">
        <v>5166</v>
      </c>
      <c r="H1344" s="14" t="s">
        <v>2978</v>
      </c>
      <c r="I1344" s="14" t="s">
        <v>21</v>
      </c>
      <c r="J1344" s="14" t="s">
        <v>4845</v>
      </c>
      <c r="K1344" s="14" t="s">
        <v>5778</v>
      </c>
      <c r="L1344" s="14" t="s">
        <v>5778</v>
      </c>
      <c r="M1344" s="14" t="s">
        <v>9562</v>
      </c>
      <c r="N1344" s="14" t="s">
        <v>4848</v>
      </c>
      <c r="O1344" s="14" t="s">
        <v>4878</v>
      </c>
      <c r="P1344" s="16">
        <v>1097338.0</v>
      </c>
      <c r="Q1344" s="17"/>
      <c r="R1344" s="16">
        <v>1.0</v>
      </c>
      <c r="S1344" s="16">
        <v>1614188.0</v>
      </c>
      <c r="T1344" s="18">
        <v>6.2E-7</v>
      </c>
      <c r="U1344" s="16">
        <v>0.0</v>
      </c>
      <c r="V1344" s="16">
        <v>0.0</v>
      </c>
      <c r="W1344" s="14" t="s">
        <v>2978</v>
      </c>
      <c r="X1344" s="17"/>
      <c r="Y1344" s="17"/>
      <c r="Z1344" s="16">
        <v>3.77</v>
      </c>
      <c r="AA1344" s="16">
        <v>0.093</v>
      </c>
      <c r="AB1344" s="16">
        <v>0.03</v>
      </c>
      <c r="AC1344" s="16">
        <v>0.0</v>
      </c>
      <c r="AD1344" s="16">
        <v>-0.949</v>
      </c>
      <c r="AE1344" s="17"/>
      <c r="AF1344" s="17"/>
      <c r="AG1344" s="16">
        <v>0.0</v>
      </c>
      <c r="AH1344" s="16">
        <v>75044.0</v>
      </c>
      <c r="AI1344" s="16">
        <v>0.0</v>
      </c>
      <c r="AJ1344" s="16">
        <v>0.0</v>
      </c>
      <c r="AK1344" s="16">
        <v>0.0</v>
      </c>
      <c r="AL1344" s="16">
        <v>60030.0</v>
      </c>
      <c r="AM1344" s="16">
        <v>0.0</v>
      </c>
      <c r="AN1344" s="16">
        <v>0.0</v>
      </c>
      <c r="AO1344" s="16">
        <v>0.0</v>
      </c>
      <c r="AP1344" s="16">
        <v>29606.0</v>
      </c>
      <c r="AQ1344" s="16">
        <v>0.0</v>
      </c>
      <c r="AR1344" s="16">
        <v>0.0</v>
      </c>
      <c r="AS1344" s="16">
        <v>0.0</v>
      </c>
      <c r="AT1344" s="16">
        <v>44878.0</v>
      </c>
      <c r="AU1344" s="16">
        <v>0.0</v>
      </c>
      <c r="AV1344" s="16">
        <v>0.0</v>
      </c>
      <c r="AW1344" s="16">
        <v>0.0</v>
      </c>
      <c r="AX1344" s="16">
        <v>64036.0</v>
      </c>
      <c r="AY1344" s="16">
        <v>0.0</v>
      </c>
      <c r="AZ1344" s="16">
        <v>0.0</v>
      </c>
      <c r="BA1344" s="16">
        <v>0.0</v>
      </c>
      <c r="BB1344" s="16">
        <v>6062.0</v>
      </c>
      <c r="BC1344" s="16">
        <v>0.0</v>
      </c>
      <c r="BD1344" s="16">
        <v>0.0</v>
      </c>
      <c r="BE1344" s="16">
        <v>0.0</v>
      </c>
      <c r="BF1344" s="16">
        <v>1180032.0</v>
      </c>
      <c r="BG1344" s="16">
        <v>0.0</v>
      </c>
      <c r="BH1344" s="16">
        <v>0.0</v>
      </c>
      <c r="BI1344" s="16">
        <v>0.0</v>
      </c>
      <c r="BJ1344" s="16">
        <v>910.0</v>
      </c>
      <c r="BK1344" s="16">
        <v>0.0</v>
      </c>
      <c r="BL1344" s="16">
        <v>0.0</v>
      </c>
      <c r="BM1344" s="16">
        <v>0.0</v>
      </c>
      <c r="BN1344" s="16">
        <v>91082.0</v>
      </c>
      <c r="BO1344" s="16">
        <v>0.0</v>
      </c>
      <c r="BP1344" s="16">
        <v>0.0</v>
      </c>
      <c r="BQ1344" s="16">
        <v>1.0</v>
      </c>
      <c r="BR1344" s="16">
        <v>62508.0</v>
      </c>
      <c r="BS1344" s="16">
        <v>0.0</v>
      </c>
      <c r="BT1344" s="16">
        <v>0.0</v>
      </c>
    </row>
    <row r="1345">
      <c r="A1345" s="14" t="s">
        <v>9563</v>
      </c>
      <c r="B1345" s="16">
        <v>11.0</v>
      </c>
      <c r="C1345" s="16">
        <v>4086530.0</v>
      </c>
      <c r="D1345" s="14" t="s">
        <v>9564</v>
      </c>
      <c r="E1345" s="14" t="s">
        <v>2622</v>
      </c>
      <c r="F1345" s="14" t="s">
        <v>2621</v>
      </c>
      <c r="G1345" s="14" t="s">
        <v>5166</v>
      </c>
      <c r="H1345" s="14" t="s">
        <v>2978</v>
      </c>
      <c r="I1345" s="14" t="s">
        <v>21</v>
      </c>
      <c r="J1345" s="14" t="s">
        <v>4845</v>
      </c>
      <c r="K1345" s="14" t="s">
        <v>6396</v>
      </c>
      <c r="L1345" s="14" t="s">
        <v>6396</v>
      </c>
      <c r="M1345" s="14" t="s">
        <v>9565</v>
      </c>
      <c r="N1345" s="14" t="s">
        <v>4848</v>
      </c>
      <c r="P1345" s="17"/>
      <c r="Q1345" s="17"/>
      <c r="R1345" s="16">
        <v>1.0</v>
      </c>
      <c r="S1345" s="16">
        <v>1614188.0</v>
      </c>
      <c r="T1345" s="18">
        <v>6.2E-7</v>
      </c>
      <c r="U1345" s="16">
        <v>0.0</v>
      </c>
      <c r="V1345" s="16">
        <v>0.0</v>
      </c>
      <c r="W1345" s="14" t="s">
        <v>2978</v>
      </c>
      <c r="X1345" s="17"/>
      <c r="Y1345" s="17"/>
      <c r="Z1345" s="16">
        <v>10.2</v>
      </c>
      <c r="AA1345" s="17"/>
      <c r="AB1345" s="16">
        <v>0.02</v>
      </c>
      <c r="AC1345" s="16">
        <v>-0.04</v>
      </c>
      <c r="AD1345" s="16">
        <v>8.85</v>
      </c>
      <c r="AE1345" s="17"/>
      <c r="AF1345" s="17"/>
      <c r="AG1345" s="16">
        <v>0.0</v>
      </c>
      <c r="AH1345" s="16">
        <v>75066.0</v>
      </c>
      <c r="AI1345" s="16">
        <v>0.0</v>
      </c>
      <c r="AJ1345" s="16">
        <v>0.0</v>
      </c>
      <c r="AK1345" s="16">
        <v>0.0</v>
      </c>
      <c r="AL1345" s="16">
        <v>60024.0</v>
      </c>
      <c r="AM1345" s="16">
        <v>0.0</v>
      </c>
      <c r="AN1345" s="16">
        <v>0.0</v>
      </c>
      <c r="AO1345" s="16">
        <v>0.0</v>
      </c>
      <c r="AP1345" s="16">
        <v>29608.0</v>
      </c>
      <c r="AQ1345" s="16">
        <v>0.0</v>
      </c>
      <c r="AR1345" s="16">
        <v>0.0</v>
      </c>
      <c r="AS1345" s="16">
        <v>0.0</v>
      </c>
      <c r="AT1345" s="16">
        <v>44882.0</v>
      </c>
      <c r="AU1345" s="16">
        <v>0.0</v>
      </c>
      <c r="AV1345" s="16">
        <v>0.0</v>
      </c>
      <c r="AW1345" s="16">
        <v>0.0</v>
      </c>
      <c r="AX1345" s="16">
        <v>64036.0</v>
      </c>
      <c r="AY1345" s="16">
        <v>0.0</v>
      </c>
      <c r="AZ1345" s="16">
        <v>0.0</v>
      </c>
      <c r="BA1345" s="16">
        <v>0.0</v>
      </c>
      <c r="BB1345" s="16">
        <v>6060.0</v>
      </c>
      <c r="BC1345" s="16">
        <v>0.0</v>
      </c>
      <c r="BD1345" s="16">
        <v>0.0</v>
      </c>
      <c r="BE1345" s="16">
        <v>0.0</v>
      </c>
      <c r="BF1345" s="16">
        <v>1180034.0</v>
      </c>
      <c r="BG1345" s="16">
        <v>0.0</v>
      </c>
      <c r="BH1345" s="16">
        <v>0.0</v>
      </c>
      <c r="BI1345" s="16">
        <v>0.0</v>
      </c>
      <c r="BJ1345" s="16">
        <v>912.0</v>
      </c>
      <c r="BK1345" s="16">
        <v>0.0</v>
      </c>
      <c r="BL1345" s="16">
        <v>0.0</v>
      </c>
      <c r="BM1345" s="16">
        <v>0.0</v>
      </c>
      <c r="BN1345" s="16">
        <v>91060.0</v>
      </c>
      <c r="BO1345" s="16">
        <v>0.0</v>
      </c>
      <c r="BP1345" s="16">
        <v>0.0</v>
      </c>
      <c r="BQ1345" s="16">
        <v>1.0</v>
      </c>
      <c r="BR1345" s="16">
        <v>62506.0</v>
      </c>
      <c r="BS1345" s="16">
        <v>0.0</v>
      </c>
      <c r="BT1345" s="16">
        <v>0.0</v>
      </c>
    </row>
    <row r="1346">
      <c r="A1346" s="14" t="s">
        <v>9566</v>
      </c>
      <c r="B1346" s="16">
        <v>11.0</v>
      </c>
      <c r="C1346" s="16">
        <v>4091470.0</v>
      </c>
      <c r="D1346" s="17"/>
      <c r="E1346" s="14" t="s">
        <v>2622</v>
      </c>
      <c r="F1346" s="14" t="s">
        <v>2630</v>
      </c>
      <c r="G1346" s="14" t="s">
        <v>5166</v>
      </c>
      <c r="H1346" s="14" t="s">
        <v>2978</v>
      </c>
      <c r="I1346" s="14" t="s">
        <v>21</v>
      </c>
      <c r="J1346" s="14" t="s">
        <v>4845</v>
      </c>
      <c r="K1346" s="14" t="s">
        <v>9567</v>
      </c>
      <c r="L1346" s="14" t="s">
        <v>9567</v>
      </c>
      <c r="M1346" s="14" t="s">
        <v>9568</v>
      </c>
      <c r="N1346" s="14" t="s">
        <v>409</v>
      </c>
      <c r="P1346" s="17"/>
      <c r="Q1346" s="17"/>
      <c r="R1346" s="16">
        <v>1.0</v>
      </c>
      <c r="S1346" s="16">
        <v>1614188.0</v>
      </c>
      <c r="T1346" s="18">
        <v>6.2E-7</v>
      </c>
      <c r="U1346" s="16">
        <v>0.0</v>
      </c>
      <c r="V1346" s="16">
        <v>0.0</v>
      </c>
      <c r="W1346" s="14" t="s">
        <v>2978</v>
      </c>
      <c r="X1346" s="17"/>
      <c r="Y1346" s="17"/>
      <c r="Z1346" s="16">
        <v>23.4</v>
      </c>
      <c r="AA1346" s="16">
        <v>0.033</v>
      </c>
      <c r="AB1346" s="16">
        <v>0.0</v>
      </c>
      <c r="AC1346" s="16">
        <v>0.0</v>
      </c>
      <c r="AD1346" s="16">
        <v>3.0</v>
      </c>
      <c r="AE1346" s="16">
        <v>0.09</v>
      </c>
      <c r="AF1346" s="16">
        <v>0.211</v>
      </c>
      <c r="AG1346" s="16">
        <v>0.0</v>
      </c>
      <c r="AH1346" s="16">
        <v>75066.0</v>
      </c>
      <c r="AI1346" s="16">
        <v>0.0</v>
      </c>
      <c r="AJ1346" s="16">
        <v>0.0</v>
      </c>
      <c r="AK1346" s="16">
        <v>0.0</v>
      </c>
      <c r="AL1346" s="16">
        <v>60026.0</v>
      </c>
      <c r="AM1346" s="16">
        <v>0.0</v>
      </c>
      <c r="AN1346" s="16">
        <v>0.0</v>
      </c>
      <c r="AO1346" s="16">
        <v>0.0</v>
      </c>
      <c r="AP1346" s="16">
        <v>29604.0</v>
      </c>
      <c r="AQ1346" s="16">
        <v>0.0</v>
      </c>
      <c r="AR1346" s="16">
        <v>0.0</v>
      </c>
      <c r="AS1346" s="16">
        <v>0.0</v>
      </c>
      <c r="AT1346" s="16">
        <v>44874.0</v>
      </c>
      <c r="AU1346" s="16">
        <v>0.0</v>
      </c>
      <c r="AV1346" s="16">
        <v>0.0</v>
      </c>
      <c r="AW1346" s="16">
        <v>0.0</v>
      </c>
      <c r="AX1346" s="16">
        <v>64036.0</v>
      </c>
      <c r="AY1346" s="16">
        <v>0.0</v>
      </c>
      <c r="AZ1346" s="16">
        <v>0.0</v>
      </c>
      <c r="BA1346" s="16">
        <v>0.0</v>
      </c>
      <c r="BB1346" s="16">
        <v>6062.0</v>
      </c>
      <c r="BC1346" s="16">
        <v>0.0</v>
      </c>
      <c r="BD1346" s="16">
        <v>0.0</v>
      </c>
      <c r="BE1346" s="16">
        <v>1.0</v>
      </c>
      <c r="BF1346" s="16">
        <v>1180022.0</v>
      </c>
      <c r="BG1346" s="16">
        <v>0.0</v>
      </c>
      <c r="BH1346" s="16">
        <v>0.0</v>
      </c>
      <c r="BI1346" s="16">
        <v>0.0</v>
      </c>
      <c r="BJ1346" s="16">
        <v>912.0</v>
      </c>
      <c r="BK1346" s="16">
        <v>0.0</v>
      </c>
      <c r="BL1346" s="16">
        <v>0.0</v>
      </c>
      <c r="BM1346" s="16">
        <v>0.0</v>
      </c>
      <c r="BN1346" s="16">
        <v>91076.0</v>
      </c>
      <c r="BO1346" s="16">
        <v>0.0</v>
      </c>
      <c r="BP1346" s="16">
        <v>0.0</v>
      </c>
      <c r="BQ1346" s="16">
        <v>0.0</v>
      </c>
      <c r="BR1346" s="16">
        <v>62510.0</v>
      </c>
      <c r="BS1346" s="16">
        <v>0.0</v>
      </c>
      <c r="BT1346" s="16">
        <v>0.0</v>
      </c>
    </row>
    <row r="1347">
      <c r="A1347" s="14" t="s">
        <v>9569</v>
      </c>
      <c r="B1347" s="16">
        <v>11.0</v>
      </c>
      <c r="C1347" s="16">
        <v>4091470.0</v>
      </c>
      <c r="D1347" s="17"/>
      <c r="E1347" s="14" t="s">
        <v>9570</v>
      </c>
      <c r="F1347" s="14" t="s">
        <v>2622</v>
      </c>
      <c r="G1347" s="14" t="s">
        <v>5166</v>
      </c>
      <c r="H1347" s="14" t="s">
        <v>2978</v>
      </c>
      <c r="I1347" s="14" t="s">
        <v>21</v>
      </c>
      <c r="J1347" s="14" t="s">
        <v>4845</v>
      </c>
      <c r="K1347" s="14" t="s">
        <v>9571</v>
      </c>
      <c r="L1347" s="14" t="s">
        <v>9571</v>
      </c>
      <c r="M1347" s="14" t="s">
        <v>9572</v>
      </c>
      <c r="N1347" s="14" t="s">
        <v>5335</v>
      </c>
      <c r="P1347" s="17"/>
      <c r="Q1347" s="17"/>
      <c r="R1347" s="16">
        <v>1.0</v>
      </c>
      <c r="S1347" s="16">
        <v>1614188.0</v>
      </c>
      <c r="T1347" s="18">
        <v>6.2E-7</v>
      </c>
      <c r="U1347" s="16">
        <v>0.0</v>
      </c>
      <c r="V1347" s="16">
        <v>0.0</v>
      </c>
      <c r="W1347" s="14" t="s">
        <v>2978</v>
      </c>
      <c r="X1347" s="17"/>
      <c r="Y1347" s="17"/>
      <c r="Z1347" s="16">
        <v>33.0</v>
      </c>
      <c r="AA1347" s="17"/>
      <c r="AB1347" s="16">
        <v>0.0</v>
      </c>
      <c r="AC1347" s="16">
        <v>0.03</v>
      </c>
      <c r="AD1347" s="16">
        <v>3.0</v>
      </c>
      <c r="AE1347" s="17"/>
      <c r="AF1347" s="17"/>
      <c r="AG1347" s="16">
        <v>0.0</v>
      </c>
      <c r="AH1347" s="16">
        <v>75066.0</v>
      </c>
      <c r="AI1347" s="16">
        <v>0.0</v>
      </c>
      <c r="AJ1347" s="16">
        <v>0.0</v>
      </c>
      <c r="AK1347" s="16">
        <v>0.0</v>
      </c>
      <c r="AL1347" s="16">
        <v>60026.0</v>
      </c>
      <c r="AM1347" s="16">
        <v>0.0</v>
      </c>
      <c r="AN1347" s="16">
        <v>0.0</v>
      </c>
      <c r="AO1347" s="16">
        <v>0.0</v>
      </c>
      <c r="AP1347" s="16">
        <v>29604.0</v>
      </c>
      <c r="AQ1347" s="16">
        <v>0.0</v>
      </c>
      <c r="AR1347" s="16">
        <v>0.0</v>
      </c>
      <c r="AS1347" s="16">
        <v>0.0</v>
      </c>
      <c r="AT1347" s="16">
        <v>44874.0</v>
      </c>
      <c r="AU1347" s="16">
        <v>0.0</v>
      </c>
      <c r="AV1347" s="16">
        <v>0.0</v>
      </c>
      <c r="AW1347" s="16">
        <v>0.0</v>
      </c>
      <c r="AX1347" s="16">
        <v>64036.0</v>
      </c>
      <c r="AY1347" s="16">
        <v>0.0</v>
      </c>
      <c r="AZ1347" s="16">
        <v>0.0</v>
      </c>
      <c r="BA1347" s="16">
        <v>0.0</v>
      </c>
      <c r="BB1347" s="16">
        <v>6062.0</v>
      </c>
      <c r="BC1347" s="16">
        <v>0.0</v>
      </c>
      <c r="BD1347" s="16">
        <v>0.0</v>
      </c>
      <c r="BE1347" s="16">
        <v>1.0</v>
      </c>
      <c r="BF1347" s="16">
        <v>1180022.0</v>
      </c>
      <c r="BG1347" s="16">
        <v>0.0</v>
      </c>
      <c r="BH1347" s="16">
        <v>0.0</v>
      </c>
      <c r="BI1347" s="16">
        <v>0.0</v>
      </c>
      <c r="BJ1347" s="16">
        <v>912.0</v>
      </c>
      <c r="BK1347" s="16">
        <v>0.0</v>
      </c>
      <c r="BL1347" s="16">
        <v>0.0</v>
      </c>
      <c r="BM1347" s="16">
        <v>0.0</v>
      </c>
      <c r="BN1347" s="16">
        <v>91076.0</v>
      </c>
      <c r="BO1347" s="16">
        <v>0.0</v>
      </c>
      <c r="BP1347" s="16">
        <v>0.0</v>
      </c>
      <c r="BQ1347" s="16">
        <v>0.0</v>
      </c>
      <c r="BR1347" s="16">
        <v>62510.0</v>
      </c>
      <c r="BS1347" s="16">
        <v>0.0</v>
      </c>
      <c r="BT1347" s="16">
        <v>0.0</v>
      </c>
    </row>
    <row r="1348">
      <c r="A1348" s="14" t="s">
        <v>9573</v>
      </c>
      <c r="B1348" s="16">
        <v>11.0</v>
      </c>
      <c r="C1348" s="16">
        <v>3856295.0</v>
      </c>
      <c r="D1348" s="17"/>
      <c r="E1348" s="14" t="s">
        <v>2622</v>
      </c>
      <c r="F1348" s="14" t="s">
        <v>2630</v>
      </c>
      <c r="G1348" s="14" t="s">
        <v>5166</v>
      </c>
      <c r="H1348" s="14" t="s">
        <v>2978</v>
      </c>
      <c r="I1348" s="14" t="s">
        <v>21</v>
      </c>
      <c r="J1348" s="14" t="s">
        <v>4845</v>
      </c>
      <c r="K1348" s="14" t="s">
        <v>9574</v>
      </c>
      <c r="L1348" s="14" t="s">
        <v>9574</v>
      </c>
      <c r="M1348" s="14" t="s">
        <v>9575</v>
      </c>
      <c r="N1348" s="14" t="s">
        <v>409</v>
      </c>
      <c r="P1348" s="17"/>
      <c r="Q1348" s="17"/>
      <c r="R1348" s="16">
        <v>1.0</v>
      </c>
      <c r="S1348" s="16">
        <v>1614190.0</v>
      </c>
      <c r="T1348" s="18">
        <v>6.2E-7</v>
      </c>
      <c r="U1348" s="16">
        <v>0.0</v>
      </c>
      <c r="V1348" s="16">
        <v>0.0</v>
      </c>
      <c r="W1348" s="14" t="s">
        <v>2978</v>
      </c>
      <c r="X1348" s="17"/>
      <c r="Y1348" s="17"/>
      <c r="Z1348" s="16">
        <v>23.0</v>
      </c>
      <c r="AA1348" s="17"/>
      <c r="AB1348" s="16">
        <v>0.0</v>
      </c>
      <c r="AC1348" s="16">
        <v>0.0</v>
      </c>
      <c r="AD1348" s="16">
        <v>2.41</v>
      </c>
      <c r="AE1348" s="16">
        <v>0.04</v>
      </c>
      <c r="AF1348" s="16">
        <v>0.813</v>
      </c>
      <c r="AG1348" s="16">
        <v>0.0</v>
      </c>
      <c r="AH1348" s="16">
        <v>75066.0</v>
      </c>
      <c r="AI1348" s="16">
        <v>0.0</v>
      </c>
      <c r="AJ1348" s="16">
        <v>0.0</v>
      </c>
      <c r="AK1348" s="16">
        <v>0.0</v>
      </c>
      <c r="AL1348" s="16">
        <v>60030.0</v>
      </c>
      <c r="AM1348" s="16">
        <v>0.0</v>
      </c>
      <c r="AN1348" s="16">
        <v>0.0</v>
      </c>
      <c r="AO1348" s="16">
        <v>0.0</v>
      </c>
      <c r="AP1348" s="16">
        <v>29606.0</v>
      </c>
      <c r="AQ1348" s="16">
        <v>0.0</v>
      </c>
      <c r="AR1348" s="16">
        <v>0.0</v>
      </c>
      <c r="AS1348" s="16">
        <v>0.0</v>
      </c>
      <c r="AT1348" s="16">
        <v>44886.0</v>
      </c>
      <c r="AU1348" s="16">
        <v>0.0</v>
      </c>
      <c r="AV1348" s="16">
        <v>0.0</v>
      </c>
      <c r="AW1348" s="16">
        <v>0.0</v>
      </c>
      <c r="AX1348" s="16">
        <v>63996.0</v>
      </c>
      <c r="AY1348" s="16">
        <v>0.0</v>
      </c>
      <c r="AZ1348" s="16">
        <v>0.0</v>
      </c>
      <c r="BA1348" s="16">
        <v>0.0</v>
      </c>
      <c r="BB1348" s="16">
        <v>6062.0</v>
      </c>
      <c r="BC1348" s="16">
        <v>0.0</v>
      </c>
      <c r="BD1348" s="16">
        <v>0.0</v>
      </c>
      <c r="BE1348" s="16">
        <v>1.0</v>
      </c>
      <c r="BF1348" s="16">
        <v>1180030.0</v>
      </c>
      <c r="BG1348" s="16">
        <v>0.0</v>
      </c>
      <c r="BH1348" s="16">
        <v>0.0</v>
      </c>
      <c r="BI1348" s="16">
        <v>0.0</v>
      </c>
      <c r="BJ1348" s="16">
        <v>912.0</v>
      </c>
      <c r="BK1348" s="16">
        <v>0.0</v>
      </c>
      <c r="BL1348" s="16">
        <v>0.0</v>
      </c>
      <c r="BM1348" s="16">
        <v>0.0</v>
      </c>
      <c r="BN1348" s="16">
        <v>91090.0</v>
      </c>
      <c r="BO1348" s="16">
        <v>0.0</v>
      </c>
      <c r="BP1348" s="16">
        <v>0.0</v>
      </c>
      <c r="BQ1348" s="16">
        <v>0.0</v>
      </c>
      <c r="BR1348" s="16">
        <v>62512.0</v>
      </c>
      <c r="BS1348" s="16">
        <v>0.0</v>
      </c>
      <c r="BT1348" s="16">
        <v>0.0</v>
      </c>
    </row>
    <row r="1349">
      <c r="A1349" s="14" t="s">
        <v>9576</v>
      </c>
      <c r="B1349" s="16">
        <v>11.0</v>
      </c>
      <c r="C1349" s="16">
        <v>3856358.0</v>
      </c>
      <c r="D1349" s="17"/>
      <c r="E1349" s="14" t="s">
        <v>2630</v>
      </c>
      <c r="F1349" s="14" t="s">
        <v>2621</v>
      </c>
      <c r="G1349" s="14" t="s">
        <v>5166</v>
      </c>
      <c r="H1349" s="14" t="s">
        <v>2978</v>
      </c>
      <c r="I1349" s="14" t="s">
        <v>21</v>
      </c>
      <c r="J1349" s="14" t="s">
        <v>4845</v>
      </c>
      <c r="K1349" s="14" t="s">
        <v>9577</v>
      </c>
      <c r="L1349" s="14" t="s">
        <v>9577</v>
      </c>
      <c r="M1349" s="14" t="s">
        <v>9578</v>
      </c>
      <c r="N1349" s="14" t="s">
        <v>5348</v>
      </c>
      <c r="O1349" s="17"/>
      <c r="P1349" s="17"/>
      <c r="Q1349" s="17"/>
      <c r="R1349" s="16">
        <v>1.0</v>
      </c>
      <c r="S1349" s="16">
        <v>1614190.0</v>
      </c>
      <c r="T1349" s="18">
        <v>6.2E-7</v>
      </c>
      <c r="U1349" s="16">
        <v>0.0</v>
      </c>
      <c r="V1349" s="16">
        <v>0.0</v>
      </c>
      <c r="W1349" s="14" t="s">
        <v>2978</v>
      </c>
      <c r="X1349" s="17"/>
      <c r="Y1349" s="17"/>
      <c r="Z1349" s="16">
        <v>37.0</v>
      </c>
      <c r="AA1349" s="17"/>
      <c r="AB1349" s="16">
        <v>0.36</v>
      </c>
      <c r="AC1349" s="16">
        <v>-0.2</v>
      </c>
      <c r="AD1349" s="16">
        <v>4.67</v>
      </c>
      <c r="AE1349" s="17"/>
      <c r="AF1349" s="17"/>
      <c r="AG1349" s="16">
        <v>0.0</v>
      </c>
      <c r="AH1349" s="16">
        <v>75068.0</v>
      </c>
      <c r="AI1349" s="16">
        <v>0.0</v>
      </c>
      <c r="AJ1349" s="16">
        <v>0.0</v>
      </c>
      <c r="AK1349" s="16">
        <v>0.0</v>
      </c>
      <c r="AL1349" s="16">
        <v>60034.0</v>
      </c>
      <c r="AM1349" s="16">
        <v>0.0</v>
      </c>
      <c r="AN1349" s="16">
        <v>0.0</v>
      </c>
      <c r="AO1349" s="16">
        <v>0.0</v>
      </c>
      <c r="AP1349" s="16">
        <v>29606.0</v>
      </c>
      <c r="AQ1349" s="16">
        <v>0.0</v>
      </c>
      <c r="AR1349" s="16">
        <v>0.0</v>
      </c>
      <c r="AS1349" s="16">
        <v>0.0</v>
      </c>
      <c r="AT1349" s="16">
        <v>44880.0</v>
      </c>
      <c r="AU1349" s="16">
        <v>0.0</v>
      </c>
      <c r="AV1349" s="16">
        <v>0.0</v>
      </c>
      <c r="AW1349" s="16">
        <v>0.0</v>
      </c>
      <c r="AX1349" s="16">
        <v>64002.0</v>
      </c>
      <c r="AY1349" s="16">
        <v>0.0</v>
      </c>
      <c r="AZ1349" s="16">
        <v>0.0</v>
      </c>
      <c r="BA1349" s="16">
        <v>0.0</v>
      </c>
      <c r="BB1349" s="16">
        <v>6062.0</v>
      </c>
      <c r="BC1349" s="16">
        <v>0.0</v>
      </c>
      <c r="BD1349" s="16">
        <v>0.0</v>
      </c>
      <c r="BE1349" s="16">
        <v>1.0</v>
      </c>
      <c r="BF1349" s="16">
        <v>1180030.0</v>
      </c>
      <c r="BG1349" s="16">
        <v>0.0</v>
      </c>
      <c r="BH1349" s="16">
        <v>0.0</v>
      </c>
      <c r="BI1349" s="16">
        <v>0.0</v>
      </c>
      <c r="BJ1349" s="16">
        <v>912.0</v>
      </c>
      <c r="BK1349" s="16">
        <v>0.0</v>
      </c>
      <c r="BL1349" s="16">
        <v>0.0</v>
      </c>
      <c r="BM1349" s="16">
        <v>0.0</v>
      </c>
      <c r="BN1349" s="16">
        <v>91090.0</v>
      </c>
      <c r="BO1349" s="16">
        <v>0.0</v>
      </c>
      <c r="BP1349" s="16">
        <v>0.0</v>
      </c>
      <c r="BQ1349" s="16">
        <v>0.0</v>
      </c>
      <c r="BR1349" s="16">
        <v>62506.0</v>
      </c>
      <c r="BS1349" s="16">
        <v>0.0</v>
      </c>
      <c r="BT1349" s="16">
        <v>0.0</v>
      </c>
    </row>
    <row r="1350">
      <c r="A1350" s="14" t="s">
        <v>9579</v>
      </c>
      <c r="B1350" s="16">
        <v>11.0</v>
      </c>
      <c r="C1350" s="16">
        <v>4070125.0</v>
      </c>
      <c r="D1350" s="17"/>
      <c r="E1350" s="14" t="s">
        <v>2630</v>
      </c>
      <c r="F1350" s="14" t="s">
        <v>2631</v>
      </c>
      <c r="G1350" s="14" t="s">
        <v>5166</v>
      </c>
      <c r="H1350" s="14" t="s">
        <v>2978</v>
      </c>
      <c r="I1350" s="14" t="s">
        <v>21</v>
      </c>
      <c r="J1350" s="14" t="s">
        <v>4845</v>
      </c>
      <c r="K1350" s="14" t="s">
        <v>9580</v>
      </c>
      <c r="L1350" s="14" t="s">
        <v>9580</v>
      </c>
      <c r="M1350" s="14" t="s">
        <v>9581</v>
      </c>
      <c r="N1350" s="14" t="s">
        <v>409</v>
      </c>
      <c r="P1350" s="17"/>
      <c r="Q1350" s="17"/>
      <c r="R1350" s="16">
        <v>1.0</v>
      </c>
      <c r="S1350" s="16">
        <v>1614190.0</v>
      </c>
      <c r="T1350" s="18">
        <v>6.2E-7</v>
      </c>
      <c r="U1350" s="16">
        <v>0.0</v>
      </c>
      <c r="V1350" s="16">
        <v>0.0</v>
      </c>
      <c r="W1350" s="14" t="s">
        <v>2978</v>
      </c>
      <c r="X1350" s="17"/>
      <c r="Y1350" s="17"/>
      <c r="Z1350" s="16">
        <v>22.6</v>
      </c>
      <c r="AA1350" s="17"/>
      <c r="AB1350" s="16">
        <v>0.01</v>
      </c>
      <c r="AC1350" s="16">
        <v>0.01</v>
      </c>
      <c r="AD1350" s="16">
        <v>6.33</v>
      </c>
      <c r="AE1350" s="16">
        <v>0.21</v>
      </c>
      <c r="AF1350" s="16">
        <v>0.145</v>
      </c>
      <c r="AG1350" s="16">
        <v>0.0</v>
      </c>
      <c r="AH1350" s="16">
        <v>75042.0</v>
      </c>
      <c r="AI1350" s="16">
        <v>0.0</v>
      </c>
      <c r="AJ1350" s="16">
        <v>0.0</v>
      </c>
      <c r="AK1350" s="16">
        <v>0.0</v>
      </c>
      <c r="AL1350" s="16">
        <v>60024.0</v>
      </c>
      <c r="AM1350" s="16">
        <v>0.0</v>
      </c>
      <c r="AN1350" s="16">
        <v>0.0</v>
      </c>
      <c r="AO1350" s="16">
        <v>0.0</v>
      </c>
      <c r="AP1350" s="16">
        <v>29604.0</v>
      </c>
      <c r="AQ1350" s="16">
        <v>0.0</v>
      </c>
      <c r="AR1350" s="16">
        <v>0.0</v>
      </c>
      <c r="AS1350" s="16">
        <v>0.0</v>
      </c>
      <c r="AT1350" s="16">
        <v>44882.0</v>
      </c>
      <c r="AU1350" s="16">
        <v>0.0</v>
      </c>
      <c r="AV1350" s="16">
        <v>0.0</v>
      </c>
      <c r="AW1350" s="16">
        <v>0.0</v>
      </c>
      <c r="AX1350" s="16">
        <v>64046.0</v>
      </c>
      <c r="AY1350" s="16">
        <v>0.0</v>
      </c>
      <c r="AZ1350" s="16">
        <v>0.0</v>
      </c>
      <c r="BA1350" s="16">
        <v>0.0</v>
      </c>
      <c r="BB1350" s="16">
        <v>6060.0</v>
      </c>
      <c r="BC1350" s="16">
        <v>0.0</v>
      </c>
      <c r="BD1350" s="16">
        <v>0.0</v>
      </c>
      <c r="BE1350" s="16">
        <v>1.0</v>
      </c>
      <c r="BF1350" s="16">
        <v>1180030.0</v>
      </c>
      <c r="BG1350" s="16">
        <v>0.0</v>
      </c>
      <c r="BH1350" s="16">
        <v>0.0</v>
      </c>
      <c r="BI1350" s="16">
        <v>0.0</v>
      </c>
      <c r="BJ1350" s="16">
        <v>912.0</v>
      </c>
      <c r="BK1350" s="16">
        <v>0.0</v>
      </c>
      <c r="BL1350" s="16">
        <v>0.0</v>
      </c>
      <c r="BM1350" s="16">
        <v>0.0</v>
      </c>
      <c r="BN1350" s="16">
        <v>91078.0</v>
      </c>
      <c r="BO1350" s="16">
        <v>0.0</v>
      </c>
      <c r="BP1350" s="16">
        <v>0.0</v>
      </c>
      <c r="BQ1350" s="16">
        <v>0.0</v>
      </c>
      <c r="BR1350" s="16">
        <v>62512.0</v>
      </c>
      <c r="BS1350" s="16">
        <v>0.0</v>
      </c>
      <c r="BT1350" s="16">
        <v>0.0</v>
      </c>
    </row>
    <row r="1351">
      <c r="A1351" s="14" t="s">
        <v>9582</v>
      </c>
      <c r="B1351" s="16">
        <v>11.0</v>
      </c>
      <c r="C1351" s="16">
        <v>4083295.0</v>
      </c>
      <c r="D1351" s="14" t="s">
        <v>9583</v>
      </c>
      <c r="E1351" s="14" t="s">
        <v>2631</v>
      </c>
      <c r="F1351" s="14" t="s">
        <v>2630</v>
      </c>
      <c r="G1351" s="14" t="s">
        <v>5166</v>
      </c>
      <c r="H1351" s="14" t="s">
        <v>2978</v>
      </c>
      <c r="I1351" s="14" t="s">
        <v>21</v>
      </c>
      <c r="J1351" s="14" t="s">
        <v>4845</v>
      </c>
      <c r="K1351" s="14" t="s">
        <v>9584</v>
      </c>
      <c r="L1351" s="14" t="s">
        <v>9584</v>
      </c>
      <c r="M1351" s="14" t="s">
        <v>9585</v>
      </c>
      <c r="N1351" s="14" t="s">
        <v>409</v>
      </c>
      <c r="O1351" s="14" t="s">
        <v>410</v>
      </c>
      <c r="P1351" s="16">
        <v>1717527.0</v>
      </c>
      <c r="Q1351" s="17"/>
      <c r="R1351" s="16">
        <v>1.0</v>
      </c>
      <c r="S1351" s="16">
        <v>1614190.0</v>
      </c>
      <c r="T1351" s="18">
        <v>6.2E-7</v>
      </c>
      <c r="U1351" s="16">
        <v>0.0</v>
      </c>
      <c r="V1351" s="16">
        <v>0.0</v>
      </c>
      <c r="W1351" s="14" t="s">
        <v>2978</v>
      </c>
      <c r="X1351" s="17"/>
      <c r="Y1351" s="17"/>
      <c r="Z1351" s="16">
        <v>25.4</v>
      </c>
      <c r="AA1351" s="16">
        <v>0.308</v>
      </c>
      <c r="AB1351" s="16">
        <v>0.0</v>
      </c>
      <c r="AC1351" s="16">
        <v>0.01</v>
      </c>
      <c r="AD1351" s="16">
        <v>7.01</v>
      </c>
      <c r="AE1351" s="16">
        <v>0.27</v>
      </c>
      <c r="AF1351" s="16">
        <v>0.676</v>
      </c>
      <c r="AG1351" s="16">
        <v>0.0</v>
      </c>
      <c r="AH1351" s="16">
        <v>75062.0</v>
      </c>
      <c r="AI1351" s="16">
        <v>0.0</v>
      </c>
      <c r="AJ1351" s="16">
        <v>0.0</v>
      </c>
      <c r="AK1351" s="16">
        <v>0.0</v>
      </c>
      <c r="AL1351" s="16">
        <v>60032.0</v>
      </c>
      <c r="AM1351" s="16">
        <v>0.0</v>
      </c>
      <c r="AN1351" s="16">
        <v>0.0</v>
      </c>
      <c r="AO1351" s="16">
        <v>0.0</v>
      </c>
      <c r="AP1351" s="16">
        <v>29608.0</v>
      </c>
      <c r="AQ1351" s="16">
        <v>0.0</v>
      </c>
      <c r="AR1351" s="16">
        <v>0.0</v>
      </c>
      <c r="AS1351" s="16">
        <v>0.0</v>
      </c>
      <c r="AT1351" s="16">
        <v>44880.0</v>
      </c>
      <c r="AU1351" s="16">
        <v>0.0</v>
      </c>
      <c r="AV1351" s="16">
        <v>0.0</v>
      </c>
      <c r="AW1351" s="16">
        <v>0.0</v>
      </c>
      <c r="AX1351" s="16">
        <v>64010.0</v>
      </c>
      <c r="AY1351" s="16">
        <v>0.0</v>
      </c>
      <c r="AZ1351" s="16">
        <v>0.0</v>
      </c>
      <c r="BA1351" s="16">
        <v>0.0</v>
      </c>
      <c r="BB1351" s="16">
        <v>6062.0</v>
      </c>
      <c r="BC1351" s="16">
        <v>0.0</v>
      </c>
      <c r="BD1351" s="16">
        <v>0.0</v>
      </c>
      <c r="BE1351" s="16">
        <v>1.0</v>
      </c>
      <c r="BF1351" s="16">
        <v>1180030.0</v>
      </c>
      <c r="BG1351" s="16">
        <v>0.0</v>
      </c>
      <c r="BH1351" s="16">
        <v>0.0</v>
      </c>
      <c r="BI1351" s="16">
        <v>0.0</v>
      </c>
      <c r="BJ1351" s="16">
        <v>912.0</v>
      </c>
      <c r="BK1351" s="16">
        <v>0.0</v>
      </c>
      <c r="BL1351" s="16">
        <v>0.0</v>
      </c>
      <c r="BM1351" s="16">
        <v>0.0</v>
      </c>
      <c r="BN1351" s="16">
        <v>91084.0</v>
      </c>
      <c r="BO1351" s="16">
        <v>0.0</v>
      </c>
      <c r="BP1351" s="16">
        <v>0.0</v>
      </c>
      <c r="BQ1351" s="16">
        <v>0.0</v>
      </c>
      <c r="BR1351" s="16">
        <v>62510.0</v>
      </c>
      <c r="BS1351" s="16">
        <v>0.0</v>
      </c>
      <c r="BT1351" s="16">
        <v>0.0</v>
      </c>
    </row>
    <row r="1352">
      <c r="A1352" s="14" t="s">
        <v>9586</v>
      </c>
      <c r="B1352" s="16">
        <v>11.0</v>
      </c>
      <c r="C1352" s="16">
        <v>4086517.0</v>
      </c>
      <c r="D1352" s="17"/>
      <c r="E1352" s="14" t="s">
        <v>2631</v>
      </c>
      <c r="F1352" s="14" t="s">
        <v>2621</v>
      </c>
      <c r="G1352" s="14" t="s">
        <v>5166</v>
      </c>
      <c r="H1352" s="14" t="s">
        <v>2978</v>
      </c>
      <c r="I1352" s="14" t="s">
        <v>21</v>
      </c>
      <c r="J1352" s="14" t="s">
        <v>4845</v>
      </c>
      <c r="K1352" s="14" t="s">
        <v>9587</v>
      </c>
      <c r="L1352" s="14" t="s">
        <v>9587</v>
      </c>
      <c r="M1352" s="14" t="s">
        <v>9588</v>
      </c>
      <c r="N1352" s="14" t="s">
        <v>409</v>
      </c>
      <c r="P1352" s="17"/>
      <c r="Q1352" s="17"/>
      <c r="R1352" s="16">
        <v>1.0</v>
      </c>
      <c r="S1352" s="16">
        <v>1614190.0</v>
      </c>
      <c r="T1352" s="18">
        <v>6.2E-7</v>
      </c>
      <c r="U1352" s="16">
        <v>0.0</v>
      </c>
      <c r="V1352" s="16">
        <v>0.0</v>
      </c>
      <c r="W1352" s="14" t="s">
        <v>2978</v>
      </c>
      <c r="X1352" s="17"/>
      <c r="Y1352" s="17"/>
      <c r="Z1352" s="16">
        <v>10.8</v>
      </c>
      <c r="AA1352" s="16">
        <v>0.021</v>
      </c>
      <c r="AB1352" s="16">
        <v>0.07</v>
      </c>
      <c r="AC1352" s="16">
        <v>0.0</v>
      </c>
      <c r="AD1352" s="16">
        <v>0.989</v>
      </c>
      <c r="AE1352" s="16">
        <v>1.0</v>
      </c>
      <c r="AF1352" s="16">
        <v>0.04</v>
      </c>
      <c r="AG1352" s="16">
        <v>0.0</v>
      </c>
      <c r="AH1352" s="16">
        <v>75056.0</v>
      </c>
      <c r="AI1352" s="16">
        <v>0.0</v>
      </c>
      <c r="AJ1352" s="16">
        <v>0.0</v>
      </c>
      <c r="AK1352" s="16">
        <v>0.0</v>
      </c>
      <c r="AL1352" s="16">
        <v>60034.0</v>
      </c>
      <c r="AM1352" s="16">
        <v>0.0</v>
      </c>
      <c r="AN1352" s="16">
        <v>0.0</v>
      </c>
      <c r="AO1352" s="16">
        <v>0.0</v>
      </c>
      <c r="AP1352" s="16">
        <v>29604.0</v>
      </c>
      <c r="AQ1352" s="16">
        <v>0.0</v>
      </c>
      <c r="AR1352" s="16">
        <v>0.0</v>
      </c>
      <c r="AS1352" s="16">
        <v>0.0</v>
      </c>
      <c r="AT1352" s="16">
        <v>44884.0</v>
      </c>
      <c r="AU1352" s="16">
        <v>0.0</v>
      </c>
      <c r="AV1352" s="16">
        <v>0.0</v>
      </c>
      <c r="AW1352" s="16">
        <v>0.0</v>
      </c>
      <c r="AX1352" s="16">
        <v>64030.0</v>
      </c>
      <c r="AY1352" s="16">
        <v>0.0</v>
      </c>
      <c r="AZ1352" s="16">
        <v>0.0</v>
      </c>
      <c r="BA1352" s="16">
        <v>0.0</v>
      </c>
      <c r="BB1352" s="16">
        <v>6060.0</v>
      </c>
      <c r="BC1352" s="16">
        <v>0.0</v>
      </c>
      <c r="BD1352" s="16">
        <v>0.0</v>
      </c>
      <c r="BE1352" s="16">
        <v>1.0</v>
      </c>
      <c r="BF1352" s="16">
        <v>1180038.0</v>
      </c>
      <c r="BG1352" s="16">
        <v>0.0</v>
      </c>
      <c r="BH1352" s="16">
        <v>0.0</v>
      </c>
      <c r="BI1352" s="16">
        <v>0.0</v>
      </c>
      <c r="BJ1352" s="16">
        <v>912.0</v>
      </c>
      <c r="BK1352" s="16">
        <v>0.0</v>
      </c>
      <c r="BL1352" s="16">
        <v>0.0</v>
      </c>
      <c r="BM1352" s="16">
        <v>0.0</v>
      </c>
      <c r="BN1352" s="16">
        <v>91070.0</v>
      </c>
      <c r="BO1352" s="16">
        <v>0.0</v>
      </c>
      <c r="BP1352" s="16">
        <v>0.0</v>
      </c>
      <c r="BQ1352" s="16">
        <v>0.0</v>
      </c>
      <c r="BR1352" s="16">
        <v>62502.0</v>
      </c>
      <c r="BS1352" s="16">
        <v>0.0</v>
      </c>
      <c r="BT1352" s="16">
        <v>0.0</v>
      </c>
    </row>
    <row r="1353">
      <c r="A1353" s="14" t="s">
        <v>9589</v>
      </c>
      <c r="B1353" s="16">
        <v>11.0</v>
      </c>
      <c r="C1353" s="16">
        <v>4091680.0</v>
      </c>
      <c r="D1353" s="14" t="s">
        <v>9590</v>
      </c>
      <c r="E1353" s="14" t="s">
        <v>2621</v>
      </c>
      <c r="F1353" s="14" t="s">
        <v>2630</v>
      </c>
      <c r="G1353" s="14" t="s">
        <v>5166</v>
      </c>
      <c r="H1353" s="14" t="s">
        <v>2978</v>
      </c>
      <c r="I1353" s="14" t="s">
        <v>21</v>
      </c>
      <c r="J1353" s="14" t="s">
        <v>4845</v>
      </c>
      <c r="K1353" s="14" t="s">
        <v>9591</v>
      </c>
      <c r="L1353" s="14" t="s">
        <v>9591</v>
      </c>
      <c r="M1353" s="14" t="s">
        <v>9592</v>
      </c>
      <c r="N1353" s="14" t="s">
        <v>409</v>
      </c>
      <c r="P1353" s="17"/>
      <c r="Q1353" s="17"/>
      <c r="R1353" s="16">
        <v>1.0</v>
      </c>
      <c r="S1353" s="16">
        <v>1614190.0</v>
      </c>
      <c r="T1353" s="18">
        <v>6.2E-7</v>
      </c>
      <c r="U1353" s="16">
        <v>0.0</v>
      </c>
      <c r="V1353" s="16">
        <v>0.0</v>
      </c>
      <c r="W1353" s="14" t="s">
        <v>2978</v>
      </c>
      <c r="X1353" s="17"/>
      <c r="Y1353" s="17"/>
      <c r="Z1353" s="16">
        <v>27.6</v>
      </c>
      <c r="AA1353" s="17"/>
      <c r="AB1353" s="16">
        <v>0.0</v>
      </c>
      <c r="AC1353" s="16">
        <v>0.04</v>
      </c>
      <c r="AD1353" s="16">
        <v>6.36</v>
      </c>
      <c r="AE1353" s="16">
        <v>0.0</v>
      </c>
      <c r="AF1353" s="16">
        <v>0.991</v>
      </c>
      <c r="AG1353" s="16">
        <v>0.0</v>
      </c>
      <c r="AH1353" s="16">
        <v>75044.0</v>
      </c>
      <c r="AI1353" s="16">
        <v>0.0</v>
      </c>
      <c r="AJ1353" s="16">
        <v>0.0</v>
      </c>
      <c r="AK1353" s="16">
        <v>0.0</v>
      </c>
      <c r="AL1353" s="16">
        <v>60022.0</v>
      </c>
      <c r="AM1353" s="16">
        <v>0.0</v>
      </c>
      <c r="AN1353" s="16">
        <v>0.0</v>
      </c>
      <c r="AO1353" s="16">
        <v>0.0</v>
      </c>
      <c r="AP1353" s="16">
        <v>29606.0</v>
      </c>
      <c r="AQ1353" s="16">
        <v>0.0</v>
      </c>
      <c r="AR1353" s="16">
        <v>0.0</v>
      </c>
      <c r="AS1353" s="16">
        <v>0.0</v>
      </c>
      <c r="AT1353" s="16">
        <v>44882.0</v>
      </c>
      <c r="AU1353" s="16">
        <v>0.0</v>
      </c>
      <c r="AV1353" s="16">
        <v>0.0</v>
      </c>
      <c r="AW1353" s="16">
        <v>0.0</v>
      </c>
      <c r="AX1353" s="16">
        <v>64036.0</v>
      </c>
      <c r="AY1353" s="16">
        <v>0.0</v>
      </c>
      <c r="AZ1353" s="16">
        <v>0.0</v>
      </c>
      <c r="BA1353" s="16">
        <v>0.0</v>
      </c>
      <c r="BB1353" s="16">
        <v>6062.0</v>
      </c>
      <c r="BC1353" s="16">
        <v>0.0</v>
      </c>
      <c r="BD1353" s="16">
        <v>0.0</v>
      </c>
      <c r="BE1353" s="16">
        <v>1.0</v>
      </c>
      <c r="BF1353" s="16">
        <v>1180036.0</v>
      </c>
      <c r="BG1353" s="16">
        <v>0.0</v>
      </c>
      <c r="BH1353" s="16">
        <v>0.0</v>
      </c>
      <c r="BI1353" s="16">
        <v>0.0</v>
      </c>
      <c r="BJ1353" s="16">
        <v>912.0</v>
      </c>
      <c r="BK1353" s="16">
        <v>0.0</v>
      </c>
      <c r="BL1353" s="16">
        <v>0.0</v>
      </c>
      <c r="BM1353" s="16">
        <v>0.0</v>
      </c>
      <c r="BN1353" s="16">
        <v>91082.0</v>
      </c>
      <c r="BO1353" s="16">
        <v>0.0</v>
      </c>
      <c r="BP1353" s="16">
        <v>0.0</v>
      </c>
      <c r="BQ1353" s="16">
        <v>0.0</v>
      </c>
      <c r="BR1353" s="16">
        <v>62508.0</v>
      </c>
      <c r="BS1353" s="16">
        <v>0.0</v>
      </c>
      <c r="BT1353" s="16">
        <v>0.0</v>
      </c>
    </row>
    <row r="1354">
      <c r="A1354" s="14" t="s">
        <v>9593</v>
      </c>
      <c r="B1354" s="16">
        <v>11.0</v>
      </c>
      <c r="C1354" s="16">
        <v>3856315.0</v>
      </c>
      <c r="D1354" s="14" t="s">
        <v>7605</v>
      </c>
      <c r="E1354" s="14" t="s">
        <v>2622</v>
      </c>
      <c r="F1354" s="14" t="s">
        <v>2630</v>
      </c>
      <c r="G1354" s="14" t="s">
        <v>5166</v>
      </c>
      <c r="H1354" s="14" t="s">
        <v>2978</v>
      </c>
      <c r="I1354" s="14" t="s">
        <v>21</v>
      </c>
      <c r="J1354" s="14" t="s">
        <v>4845</v>
      </c>
      <c r="K1354" s="14" t="s">
        <v>7606</v>
      </c>
      <c r="L1354" s="14" t="s">
        <v>7606</v>
      </c>
      <c r="M1354" s="14" t="s">
        <v>9594</v>
      </c>
      <c r="N1354" s="14" t="s">
        <v>4848</v>
      </c>
      <c r="P1354" s="17"/>
      <c r="Q1354" s="17"/>
      <c r="R1354" s="16">
        <v>1.0</v>
      </c>
      <c r="S1354" s="16">
        <v>1614192.0</v>
      </c>
      <c r="T1354" s="18">
        <v>6.2E-7</v>
      </c>
      <c r="U1354" s="16">
        <v>0.0</v>
      </c>
      <c r="V1354" s="16">
        <v>0.0</v>
      </c>
      <c r="W1354" s="14" t="s">
        <v>2978</v>
      </c>
      <c r="X1354" s="17"/>
      <c r="Y1354" s="17"/>
      <c r="Z1354" s="16">
        <v>10.0</v>
      </c>
      <c r="AA1354" s="17"/>
      <c r="AB1354" s="16">
        <v>0.0</v>
      </c>
      <c r="AC1354" s="16">
        <v>0.0</v>
      </c>
      <c r="AD1354" s="16">
        <v>-0.16</v>
      </c>
      <c r="AE1354" s="17"/>
      <c r="AF1354" s="17"/>
      <c r="AG1354" s="16">
        <v>0.0</v>
      </c>
      <c r="AH1354" s="16">
        <v>75056.0</v>
      </c>
      <c r="AI1354" s="16">
        <v>0.0</v>
      </c>
      <c r="AJ1354" s="16">
        <v>0.0</v>
      </c>
      <c r="AK1354" s="16">
        <v>0.0</v>
      </c>
      <c r="AL1354" s="16">
        <v>60030.0</v>
      </c>
      <c r="AM1354" s="16">
        <v>0.0</v>
      </c>
      <c r="AN1354" s="16">
        <v>0.0</v>
      </c>
      <c r="AO1354" s="16">
        <v>0.0</v>
      </c>
      <c r="AP1354" s="16">
        <v>29604.0</v>
      </c>
      <c r="AQ1354" s="16">
        <v>0.0</v>
      </c>
      <c r="AR1354" s="16">
        <v>0.0</v>
      </c>
      <c r="AS1354" s="16">
        <v>1.0</v>
      </c>
      <c r="AT1354" s="16">
        <v>44878.0</v>
      </c>
      <c r="AU1354" s="16">
        <v>0.0</v>
      </c>
      <c r="AV1354" s="16">
        <v>0.0</v>
      </c>
      <c r="AW1354" s="16">
        <v>0.0</v>
      </c>
      <c r="AX1354" s="16">
        <v>64016.0</v>
      </c>
      <c r="AY1354" s="16">
        <v>0.0</v>
      </c>
      <c r="AZ1354" s="16">
        <v>0.0</v>
      </c>
      <c r="BA1354" s="16">
        <v>0.0</v>
      </c>
      <c r="BB1354" s="16">
        <v>6062.0</v>
      </c>
      <c r="BC1354" s="16">
        <v>0.0</v>
      </c>
      <c r="BD1354" s="16">
        <v>0.0</v>
      </c>
      <c r="BE1354" s="16">
        <v>0.0</v>
      </c>
      <c r="BF1354" s="16">
        <v>1180036.0</v>
      </c>
      <c r="BG1354" s="16">
        <v>0.0</v>
      </c>
      <c r="BH1354" s="16">
        <v>0.0</v>
      </c>
      <c r="BI1354" s="16">
        <v>0.0</v>
      </c>
      <c r="BJ1354" s="16">
        <v>910.0</v>
      </c>
      <c r="BK1354" s="16">
        <v>0.0</v>
      </c>
      <c r="BL1354" s="16">
        <v>0.0</v>
      </c>
      <c r="BM1354" s="16">
        <v>0.0</v>
      </c>
      <c r="BN1354" s="16">
        <v>91088.0</v>
      </c>
      <c r="BO1354" s="16">
        <v>0.0</v>
      </c>
      <c r="BP1354" s="16">
        <v>0.0</v>
      </c>
      <c r="BQ1354" s="16">
        <v>0.0</v>
      </c>
      <c r="BR1354" s="16">
        <v>62512.0</v>
      </c>
      <c r="BS1354" s="16">
        <v>0.0</v>
      </c>
      <c r="BT1354" s="16">
        <v>0.0</v>
      </c>
    </row>
    <row r="1355">
      <c r="A1355" s="14" t="s">
        <v>9595</v>
      </c>
      <c r="B1355" s="16">
        <v>11.0</v>
      </c>
      <c r="C1355" s="16">
        <v>3856343.0</v>
      </c>
      <c r="D1355" s="17"/>
      <c r="E1355" s="14" t="s">
        <v>2622</v>
      </c>
      <c r="F1355" s="14" t="s">
        <v>2621</v>
      </c>
      <c r="G1355" s="14" t="s">
        <v>5166</v>
      </c>
      <c r="H1355" s="14" t="s">
        <v>2978</v>
      </c>
      <c r="I1355" s="14" t="s">
        <v>21</v>
      </c>
      <c r="J1355" s="14" t="s">
        <v>4845</v>
      </c>
      <c r="K1355" s="14" t="s">
        <v>9596</v>
      </c>
      <c r="L1355" s="14" t="s">
        <v>9596</v>
      </c>
      <c r="M1355" s="14" t="s">
        <v>9597</v>
      </c>
      <c r="N1355" s="14" t="s">
        <v>409</v>
      </c>
      <c r="P1355" s="17"/>
      <c r="Q1355" s="17"/>
      <c r="R1355" s="16">
        <v>1.0</v>
      </c>
      <c r="S1355" s="16">
        <v>1614194.0</v>
      </c>
      <c r="T1355" s="18">
        <v>6.2E-7</v>
      </c>
      <c r="U1355" s="16">
        <v>0.0</v>
      </c>
      <c r="V1355" s="16">
        <v>0.0</v>
      </c>
      <c r="W1355" s="14" t="s">
        <v>2978</v>
      </c>
      <c r="X1355" s="17"/>
      <c r="Y1355" s="17"/>
      <c r="Z1355" s="16">
        <v>18.5</v>
      </c>
      <c r="AA1355" s="17"/>
      <c r="AB1355" s="16">
        <v>0.0</v>
      </c>
      <c r="AC1355" s="16">
        <v>0.0</v>
      </c>
      <c r="AD1355" s="16">
        <v>4.99</v>
      </c>
      <c r="AE1355" s="16">
        <v>1.0</v>
      </c>
      <c r="AF1355" s="16">
        <v>0.513</v>
      </c>
      <c r="AG1355" s="16">
        <v>0.0</v>
      </c>
      <c r="AH1355" s="16">
        <v>75056.0</v>
      </c>
      <c r="AI1355" s="16">
        <v>0.0</v>
      </c>
      <c r="AJ1355" s="16">
        <v>0.0</v>
      </c>
      <c r="AK1355" s="16">
        <v>0.0</v>
      </c>
      <c r="AL1355" s="16">
        <v>60022.0</v>
      </c>
      <c r="AM1355" s="16">
        <v>0.0</v>
      </c>
      <c r="AN1355" s="16">
        <v>0.0</v>
      </c>
      <c r="AO1355" s="16">
        <v>0.0</v>
      </c>
      <c r="AP1355" s="16">
        <v>29602.0</v>
      </c>
      <c r="AQ1355" s="16">
        <v>0.0</v>
      </c>
      <c r="AR1355" s="16">
        <v>0.0</v>
      </c>
      <c r="AS1355" s="16">
        <v>1.0</v>
      </c>
      <c r="AT1355" s="16">
        <v>44882.0</v>
      </c>
      <c r="AU1355" s="16">
        <v>0.0</v>
      </c>
      <c r="AV1355" s="16">
        <v>0.0</v>
      </c>
      <c r="AW1355" s="16">
        <v>0.0</v>
      </c>
      <c r="AX1355" s="16">
        <v>64014.0</v>
      </c>
      <c r="AY1355" s="16">
        <v>0.0</v>
      </c>
      <c r="AZ1355" s="16">
        <v>0.0</v>
      </c>
      <c r="BA1355" s="16">
        <v>0.0</v>
      </c>
      <c r="BB1355" s="16">
        <v>6062.0</v>
      </c>
      <c r="BC1355" s="16">
        <v>0.0</v>
      </c>
      <c r="BD1355" s="16">
        <v>0.0</v>
      </c>
      <c r="BE1355" s="16">
        <v>0.0</v>
      </c>
      <c r="BF1355" s="16">
        <v>1180040.0</v>
      </c>
      <c r="BG1355" s="16">
        <v>0.0</v>
      </c>
      <c r="BH1355" s="16">
        <v>0.0</v>
      </c>
      <c r="BI1355" s="16">
        <v>0.0</v>
      </c>
      <c r="BJ1355" s="16">
        <v>912.0</v>
      </c>
      <c r="BK1355" s="16">
        <v>0.0</v>
      </c>
      <c r="BL1355" s="16">
        <v>0.0</v>
      </c>
      <c r="BM1355" s="16">
        <v>0.0</v>
      </c>
      <c r="BN1355" s="16">
        <v>91092.0</v>
      </c>
      <c r="BO1355" s="16">
        <v>0.0</v>
      </c>
      <c r="BP1355" s="16">
        <v>0.0</v>
      </c>
      <c r="BQ1355" s="16">
        <v>0.0</v>
      </c>
      <c r="BR1355" s="16">
        <v>62512.0</v>
      </c>
      <c r="BS1355" s="16">
        <v>0.0</v>
      </c>
      <c r="BT1355" s="16">
        <v>0.0</v>
      </c>
    </row>
    <row r="1356">
      <c r="A1356" s="14" t="s">
        <v>9598</v>
      </c>
      <c r="B1356" s="16">
        <v>11.0</v>
      </c>
      <c r="C1356" s="16">
        <v>4070098.0</v>
      </c>
      <c r="D1356" s="17"/>
      <c r="E1356" s="14" t="s">
        <v>2621</v>
      </c>
      <c r="F1356" s="14" t="s">
        <v>2622</v>
      </c>
      <c r="G1356" s="14" t="s">
        <v>5166</v>
      </c>
      <c r="H1356" s="14" t="s">
        <v>2978</v>
      </c>
      <c r="I1356" s="14" t="s">
        <v>21</v>
      </c>
      <c r="J1356" s="14" t="s">
        <v>4845</v>
      </c>
      <c r="K1356" s="14" t="s">
        <v>9599</v>
      </c>
      <c r="L1356" s="14" t="s">
        <v>9599</v>
      </c>
      <c r="M1356" s="14" t="s">
        <v>9600</v>
      </c>
      <c r="N1356" s="14" t="s">
        <v>409</v>
      </c>
      <c r="P1356" s="17"/>
      <c r="Q1356" s="17"/>
      <c r="R1356" s="16">
        <v>1.0</v>
      </c>
      <c r="S1356" s="16">
        <v>1614194.0</v>
      </c>
      <c r="T1356" s="18">
        <v>6.2E-7</v>
      </c>
      <c r="U1356" s="16">
        <v>0.0</v>
      </c>
      <c r="V1356" s="16">
        <v>0.0</v>
      </c>
      <c r="W1356" s="14" t="s">
        <v>2978</v>
      </c>
      <c r="X1356" s="17"/>
      <c r="Y1356" s="17"/>
      <c r="Z1356" s="16">
        <v>29.9</v>
      </c>
      <c r="AA1356" s="17"/>
      <c r="AB1356" s="16">
        <v>0.0</v>
      </c>
      <c r="AC1356" s="16">
        <v>0.0</v>
      </c>
      <c r="AD1356" s="16">
        <v>6.36</v>
      </c>
      <c r="AE1356" s="16">
        <v>0.0</v>
      </c>
      <c r="AF1356" s="16">
        <v>0.995</v>
      </c>
      <c r="AG1356" s="16">
        <v>0.0</v>
      </c>
      <c r="AH1356" s="16">
        <v>75044.0</v>
      </c>
      <c r="AI1356" s="16">
        <v>0.0</v>
      </c>
      <c r="AJ1356" s="16">
        <v>0.0</v>
      </c>
      <c r="AK1356" s="16">
        <v>0.0</v>
      </c>
      <c r="AL1356" s="16">
        <v>60026.0</v>
      </c>
      <c r="AM1356" s="16">
        <v>0.0</v>
      </c>
      <c r="AN1356" s="16">
        <v>0.0</v>
      </c>
      <c r="AO1356" s="16">
        <v>0.0</v>
      </c>
      <c r="AP1356" s="16">
        <v>29608.0</v>
      </c>
      <c r="AQ1356" s="16">
        <v>0.0</v>
      </c>
      <c r="AR1356" s="16">
        <v>0.0</v>
      </c>
      <c r="AS1356" s="16">
        <v>0.0</v>
      </c>
      <c r="AT1356" s="16">
        <v>44880.0</v>
      </c>
      <c r="AU1356" s="16">
        <v>0.0</v>
      </c>
      <c r="AV1356" s="16">
        <v>0.0</v>
      </c>
      <c r="AW1356" s="16">
        <v>0.0</v>
      </c>
      <c r="AX1356" s="16">
        <v>64038.0</v>
      </c>
      <c r="AY1356" s="16">
        <v>0.0</v>
      </c>
      <c r="AZ1356" s="16">
        <v>0.0</v>
      </c>
      <c r="BA1356" s="16">
        <v>0.0</v>
      </c>
      <c r="BB1356" s="16">
        <v>6060.0</v>
      </c>
      <c r="BC1356" s="16">
        <v>0.0</v>
      </c>
      <c r="BD1356" s="16">
        <v>0.0</v>
      </c>
      <c r="BE1356" s="16">
        <v>1.0</v>
      </c>
      <c r="BF1356" s="16">
        <v>1180036.0</v>
      </c>
      <c r="BG1356" s="16">
        <v>0.0</v>
      </c>
      <c r="BH1356" s="16">
        <v>0.0</v>
      </c>
      <c r="BI1356" s="16">
        <v>0.0</v>
      </c>
      <c r="BJ1356" s="16">
        <v>912.0</v>
      </c>
      <c r="BK1356" s="16">
        <v>0.0</v>
      </c>
      <c r="BL1356" s="16">
        <v>0.0</v>
      </c>
      <c r="BM1356" s="16">
        <v>0.0</v>
      </c>
      <c r="BN1356" s="16">
        <v>91080.0</v>
      </c>
      <c r="BO1356" s="16">
        <v>0.0</v>
      </c>
      <c r="BP1356" s="16">
        <v>0.0</v>
      </c>
      <c r="BQ1356" s="16">
        <v>0.0</v>
      </c>
      <c r="BR1356" s="16">
        <v>62510.0</v>
      </c>
      <c r="BS1356" s="16">
        <v>0.0</v>
      </c>
      <c r="BT1356" s="16">
        <v>0.0</v>
      </c>
    </row>
    <row r="1357">
      <c r="A1357" s="14" t="s">
        <v>9601</v>
      </c>
      <c r="B1357" s="16">
        <v>11.0</v>
      </c>
      <c r="C1357" s="16">
        <v>4070144.0</v>
      </c>
      <c r="D1357" s="14" t="s">
        <v>9602</v>
      </c>
      <c r="E1357" s="14" t="s">
        <v>2631</v>
      </c>
      <c r="F1357" s="14" t="s">
        <v>2630</v>
      </c>
      <c r="G1357" s="14" t="s">
        <v>5166</v>
      </c>
      <c r="H1357" s="14" t="s">
        <v>2978</v>
      </c>
      <c r="I1357" s="14" t="s">
        <v>21</v>
      </c>
      <c r="J1357" s="14" t="s">
        <v>4845</v>
      </c>
      <c r="K1357" s="14" t="s">
        <v>9603</v>
      </c>
      <c r="L1357" s="14" t="s">
        <v>9603</v>
      </c>
      <c r="M1357" s="14" t="s">
        <v>9604</v>
      </c>
      <c r="N1357" s="14" t="s">
        <v>409</v>
      </c>
      <c r="P1357" s="17"/>
      <c r="Q1357" s="17"/>
      <c r="R1357" s="16">
        <v>1.0</v>
      </c>
      <c r="S1357" s="16">
        <v>1614194.0</v>
      </c>
      <c r="T1357" s="18">
        <v>6.2E-7</v>
      </c>
      <c r="U1357" s="16">
        <v>0.0</v>
      </c>
      <c r="V1357" s="16">
        <v>0.0</v>
      </c>
      <c r="W1357" s="14" t="s">
        <v>2978</v>
      </c>
      <c r="X1357" s="17"/>
      <c r="Y1357" s="17"/>
      <c r="Z1357" s="16">
        <v>27.4</v>
      </c>
      <c r="AA1357" s="17"/>
      <c r="AB1357" s="16">
        <v>0.0</v>
      </c>
      <c r="AC1357" s="16">
        <v>0.0</v>
      </c>
      <c r="AD1357" s="16">
        <v>8.8</v>
      </c>
      <c r="AE1357" s="16">
        <v>0.0</v>
      </c>
      <c r="AF1357" s="16">
        <v>0.936</v>
      </c>
      <c r="AG1357" s="16">
        <v>0.0</v>
      </c>
      <c r="AH1357" s="16">
        <v>75064.0</v>
      </c>
      <c r="AI1357" s="16">
        <v>0.0</v>
      </c>
      <c r="AJ1357" s="16">
        <v>0.0</v>
      </c>
      <c r="AK1357" s="16">
        <v>0.0</v>
      </c>
      <c r="AL1357" s="16">
        <v>60014.0</v>
      </c>
      <c r="AM1357" s="16">
        <v>0.0</v>
      </c>
      <c r="AN1357" s="16">
        <v>0.0</v>
      </c>
      <c r="AO1357" s="16">
        <v>0.0</v>
      </c>
      <c r="AP1357" s="16">
        <v>29608.0</v>
      </c>
      <c r="AQ1357" s="16">
        <v>0.0</v>
      </c>
      <c r="AR1357" s="16">
        <v>0.0</v>
      </c>
      <c r="AS1357" s="16">
        <v>0.0</v>
      </c>
      <c r="AT1357" s="16">
        <v>44882.0</v>
      </c>
      <c r="AU1357" s="16">
        <v>0.0</v>
      </c>
      <c r="AV1357" s="16">
        <v>0.0</v>
      </c>
      <c r="AW1357" s="16">
        <v>1.0</v>
      </c>
      <c r="AX1357" s="16">
        <v>64042.0</v>
      </c>
      <c r="AY1357" s="16">
        <v>0.0</v>
      </c>
      <c r="AZ1357" s="16">
        <v>0.0</v>
      </c>
      <c r="BA1357" s="16">
        <v>0.0</v>
      </c>
      <c r="BB1357" s="16">
        <v>6060.0</v>
      </c>
      <c r="BC1357" s="16">
        <v>0.0</v>
      </c>
      <c r="BD1357" s="16">
        <v>0.0</v>
      </c>
      <c r="BE1357" s="16">
        <v>0.0</v>
      </c>
      <c r="BF1357" s="16">
        <v>1180024.0</v>
      </c>
      <c r="BG1357" s="16">
        <v>0.0</v>
      </c>
      <c r="BH1357" s="16">
        <v>0.0</v>
      </c>
      <c r="BI1357" s="16">
        <v>0.0</v>
      </c>
      <c r="BJ1357" s="16">
        <v>912.0</v>
      </c>
      <c r="BK1357" s="16">
        <v>0.0</v>
      </c>
      <c r="BL1357" s="16">
        <v>0.0</v>
      </c>
      <c r="BM1357" s="16">
        <v>0.0</v>
      </c>
      <c r="BN1357" s="16">
        <v>91078.0</v>
      </c>
      <c r="BO1357" s="16">
        <v>0.0</v>
      </c>
      <c r="BP1357" s="16">
        <v>0.0</v>
      </c>
      <c r="BQ1357" s="16">
        <v>0.0</v>
      </c>
      <c r="BR1357" s="16">
        <v>62510.0</v>
      </c>
      <c r="BS1357" s="16">
        <v>0.0</v>
      </c>
      <c r="BT1357" s="16">
        <v>0.0</v>
      </c>
    </row>
    <row r="1358">
      <c r="A1358" s="14" t="s">
        <v>9605</v>
      </c>
      <c r="B1358" s="16">
        <v>11.0</v>
      </c>
      <c r="C1358" s="16">
        <v>4091294.0</v>
      </c>
      <c r="D1358" s="17"/>
      <c r="E1358" s="14" t="s">
        <v>2621</v>
      </c>
      <c r="F1358" s="14" t="s">
        <v>5332</v>
      </c>
      <c r="G1358" s="14" t="s">
        <v>5166</v>
      </c>
      <c r="H1358" s="14" t="s">
        <v>2978</v>
      </c>
      <c r="I1358" s="14" t="s">
        <v>21</v>
      </c>
      <c r="J1358" s="14" t="s">
        <v>4845</v>
      </c>
      <c r="K1358" s="14" t="s">
        <v>9606</v>
      </c>
      <c r="L1358" s="14" t="s">
        <v>9606</v>
      </c>
      <c r="M1358" s="14" t="s">
        <v>9607</v>
      </c>
      <c r="N1358" s="14" t="s">
        <v>5335</v>
      </c>
      <c r="P1358" s="17"/>
      <c r="Q1358" s="17"/>
      <c r="R1358" s="16">
        <v>1.0</v>
      </c>
      <c r="S1358" s="16">
        <v>1614194.0</v>
      </c>
      <c r="T1358" s="18">
        <v>6.2E-7</v>
      </c>
      <c r="U1358" s="16">
        <v>0.0</v>
      </c>
      <c r="V1358" s="16">
        <v>0.0</v>
      </c>
      <c r="W1358" s="14" t="s">
        <v>2978</v>
      </c>
      <c r="X1358" s="17"/>
      <c r="Y1358" s="17"/>
      <c r="Z1358" s="16">
        <v>33.0</v>
      </c>
      <c r="AA1358" s="17"/>
      <c r="AB1358" s="16">
        <v>0.0</v>
      </c>
      <c r="AC1358" s="16">
        <v>-0.04</v>
      </c>
      <c r="AD1358" s="16">
        <v>6.36</v>
      </c>
      <c r="AE1358" s="17"/>
      <c r="AF1358" s="17"/>
      <c r="AG1358" s="16">
        <v>0.0</v>
      </c>
      <c r="AH1358" s="16">
        <v>75056.0</v>
      </c>
      <c r="AI1358" s="16">
        <v>0.0</v>
      </c>
      <c r="AJ1358" s="16">
        <v>0.0</v>
      </c>
      <c r="AK1358" s="16">
        <v>0.0</v>
      </c>
      <c r="AL1358" s="16">
        <v>60022.0</v>
      </c>
      <c r="AM1358" s="16">
        <v>0.0</v>
      </c>
      <c r="AN1358" s="16">
        <v>0.0</v>
      </c>
      <c r="AO1358" s="16">
        <v>0.0</v>
      </c>
      <c r="AP1358" s="16">
        <v>29608.0</v>
      </c>
      <c r="AQ1358" s="16">
        <v>0.0</v>
      </c>
      <c r="AR1358" s="16">
        <v>0.0</v>
      </c>
      <c r="AS1358" s="16">
        <v>0.0</v>
      </c>
      <c r="AT1358" s="16">
        <v>44882.0</v>
      </c>
      <c r="AU1358" s="16">
        <v>0.0</v>
      </c>
      <c r="AV1358" s="16">
        <v>0.0</v>
      </c>
      <c r="AW1358" s="16">
        <v>0.0</v>
      </c>
      <c r="AX1358" s="16">
        <v>64020.0</v>
      </c>
      <c r="AY1358" s="16">
        <v>0.0</v>
      </c>
      <c r="AZ1358" s="16">
        <v>0.0</v>
      </c>
      <c r="BA1358" s="16">
        <v>0.0</v>
      </c>
      <c r="BB1358" s="16">
        <v>6062.0</v>
      </c>
      <c r="BC1358" s="16">
        <v>0.0</v>
      </c>
      <c r="BD1358" s="16">
        <v>0.0</v>
      </c>
      <c r="BE1358" s="16">
        <v>0.0</v>
      </c>
      <c r="BF1358" s="16">
        <v>1180038.0</v>
      </c>
      <c r="BG1358" s="16">
        <v>0.0</v>
      </c>
      <c r="BH1358" s="16">
        <v>0.0</v>
      </c>
      <c r="BI1358" s="16">
        <v>0.0</v>
      </c>
      <c r="BJ1358" s="16">
        <v>912.0</v>
      </c>
      <c r="BK1358" s="16">
        <v>0.0</v>
      </c>
      <c r="BL1358" s="16">
        <v>0.0</v>
      </c>
      <c r="BM1358" s="16">
        <v>0.0</v>
      </c>
      <c r="BN1358" s="16">
        <v>91084.0</v>
      </c>
      <c r="BO1358" s="16">
        <v>0.0</v>
      </c>
      <c r="BP1358" s="16">
        <v>0.0</v>
      </c>
      <c r="BQ1358" s="16">
        <v>1.0</v>
      </c>
      <c r="BR1358" s="16">
        <v>62510.0</v>
      </c>
      <c r="BS1358" s="16">
        <v>0.0</v>
      </c>
      <c r="BT1358" s="16">
        <v>0.0</v>
      </c>
    </row>
    <row r="1359">
      <c r="A1359" s="14" t="s">
        <v>9608</v>
      </c>
      <c r="B1359" s="16">
        <v>11.0</v>
      </c>
      <c r="C1359" s="16">
        <v>4091383.0</v>
      </c>
      <c r="D1359" s="17"/>
      <c r="E1359" s="14" t="s">
        <v>2621</v>
      </c>
      <c r="F1359" s="14" t="s">
        <v>2622</v>
      </c>
      <c r="G1359" s="14" t="s">
        <v>5166</v>
      </c>
      <c r="H1359" s="14" t="s">
        <v>2978</v>
      </c>
      <c r="I1359" s="14" t="s">
        <v>21</v>
      </c>
      <c r="J1359" s="14" t="s">
        <v>4845</v>
      </c>
      <c r="K1359" s="14" t="s">
        <v>9609</v>
      </c>
      <c r="L1359" s="14" t="s">
        <v>9609</v>
      </c>
      <c r="M1359" s="14" t="s">
        <v>9610</v>
      </c>
      <c r="N1359" s="14" t="s">
        <v>409</v>
      </c>
      <c r="P1359" s="17"/>
      <c r="Q1359" s="17"/>
      <c r="R1359" s="16">
        <v>1.0</v>
      </c>
      <c r="S1359" s="16">
        <v>1614194.0</v>
      </c>
      <c r="T1359" s="18">
        <v>6.2E-7</v>
      </c>
      <c r="U1359" s="16">
        <v>0.0</v>
      </c>
      <c r="V1359" s="16">
        <v>0.0</v>
      </c>
      <c r="W1359" s="14" t="s">
        <v>2978</v>
      </c>
      <c r="X1359" s="17"/>
      <c r="Y1359" s="17"/>
      <c r="Z1359" s="16">
        <v>17.9</v>
      </c>
      <c r="AA1359" s="16">
        <v>0.038</v>
      </c>
      <c r="AB1359" s="16">
        <v>0.0</v>
      </c>
      <c r="AC1359" s="16">
        <v>0.0</v>
      </c>
      <c r="AD1359" s="16">
        <v>3.75</v>
      </c>
      <c r="AE1359" s="16">
        <v>0.19</v>
      </c>
      <c r="AF1359" s="16">
        <v>0.029</v>
      </c>
      <c r="AG1359" s="16">
        <v>0.0</v>
      </c>
      <c r="AH1359" s="16">
        <v>75060.0</v>
      </c>
      <c r="AI1359" s="16">
        <v>0.0</v>
      </c>
      <c r="AJ1359" s="16">
        <v>0.0</v>
      </c>
      <c r="AK1359" s="16">
        <v>0.0</v>
      </c>
      <c r="AL1359" s="16">
        <v>60020.0</v>
      </c>
      <c r="AM1359" s="16">
        <v>0.0</v>
      </c>
      <c r="AN1359" s="16">
        <v>0.0</v>
      </c>
      <c r="AO1359" s="16">
        <v>0.0</v>
      </c>
      <c r="AP1359" s="16">
        <v>29608.0</v>
      </c>
      <c r="AQ1359" s="16">
        <v>0.0</v>
      </c>
      <c r="AR1359" s="16">
        <v>0.0</v>
      </c>
      <c r="AS1359" s="16">
        <v>0.0</v>
      </c>
      <c r="AT1359" s="16">
        <v>44878.0</v>
      </c>
      <c r="AU1359" s="16">
        <v>0.0</v>
      </c>
      <c r="AV1359" s="16">
        <v>0.0</v>
      </c>
      <c r="AW1359" s="16">
        <v>0.0</v>
      </c>
      <c r="AX1359" s="16">
        <v>64030.0</v>
      </c>
      <c r="AY1359" s="16">
        <v>0.0</v>
      </c>
      <c r="AZ1359" s="16">
        <v>0.0</v>
      </c>
      <c r="BA1359" s="16">
        <v>0.0</v>
      </c>
      <c r="BB1359" s="16">
        <v>6062.0</v>
      </c>
      <c r="BC1359" s="16">
        <v>0.0</v>
      </c>
      <c r="BD1359" s="16">
        <v>0.0</v>
      </c>
      <c r="BE1359" s="16">
        <v>1.0</v>
      </c>
      <c r="BF1359" s="16">
        <v>1180034.0</v>
      </c>
      <c r="BG1359" s="16">
        <v>0.0</v>
      </c>
      <c r="BH1359" s="16">
        <v>0.0</v>
      </c>
      <c r="BI1359" s="16">
        <v>0.0</v>
      </c>
      <c r="BJ1359" s="16">
        <v>912.0</v>
      </c>
      <c r="BK1359" s="16">
        <v>0.0</v>
      </c>
      <c r="BL1359" s="16">
        <v>0.0</v>
      </c>
      <c r="BM1359" s="16">
        <v>0.0</v>
      </c>
      <c r="BN1359" s="16">
        <v>91082.0</v>
      </c>
      <c r="BO1359" s="16">
        <v>0.0</v>
      </c>
      <c r="BP1359" s="16">
        <v>0.0</v>
      </c>
      <c r="BQ1359" s="16">
        <v>0.0</v>
      </c>
      <c r="BR1359" s="16">
        <v>62508.0</v>
      </c>
      <c r="BS1359" s="16">
        <v>0.0</v>
      </c>
      <c r="BT1359" s="16">
        <v>0.0</v>
      </c>
    </row>
    <row r="1360">
      <c r="A1360" s="14" t="s">
        <v>9611</v>
      </c>
      <c r="B1360" s="16">
        <v>11.0</v>
      </c>
      <c r="C1360" s="16">
        <v>4091441.0</v>
      </c>
      <c r="D1360" s="17"/>
      <c r="E1360" s="14" t="s">
        <v>2621</v>
      </c>
      <c r="F1360" s="14" t="s">
        <v>2622</v>
      </c>
      <c r="G1360" s="14" t="s">
        <v>5166</v>
      </c>
      <c r="H1360" s="14" t="s">
        <v>2978</v>
      </c>
      <c r="I1360" s="14" t="s">
        <v>21</v>
      </c>
      <c r="J1360" s="14" t="s">
        <v>4845</v>
      </c>
      <c r="K1360" s="14" t="s">
        <v>9612</v>
      </c>
      <c r="L1360" s="14" t="s">
        <v>9612</v>
      </c>
      <c r="M1360" s="14" t="s">
        <v>9613</v>
      </c>
      <c r="N1360" s="14" t="s">
        <v>4848</v>
      </c>
      <c r="P1360" s="17"/>
      <c r="Q1360" s="17"/>
      <c r="R1360" s="16">
        <v>1.0</v>
      </c>
      <c r="S1360" s="16">
        <v>1614194.0</v>
      </c>
      <c r="T1360" s="18">
        <v>6.2E-7</v>
      </c>
      <c r="U1360" s="16">
        <v>0.0</v>
      </c>
      <c r="V1360" s="16">
        <v>0.0</v>
      </c>
      <c r="W1360" s="14" t="s">
        <v>2978</v>
      </c>
      <c r="X1360" s="17"/>
      <c r="Y1360" s="17"/>
      <c r="Z1360" s="16">
        <v>7.82</v>
      </c>
      <c r="AA1360" s="16">
        <v>0.047</v>
      </c>
      <c r="AB1360" s="16">
        <v>0.0</v>
      </c>
      <c r="AC1360" s="16">
        <v>0.0</v>
      </c>
      <c r="AD1360" s="16">
        <v>0.482</v>
      </c>
      <c r="AE1360" s="17"/>
      <c r="AF1360" s="17"/>
      <c r="AG1360" s="16">
        <v>0.0</v>
      </c>
      <c r="AH1360" s="16">
        <v>75044.0</v>
      </c>
      <c r="AI1360" s="16">
        <v>0.0</v>
      </c>
      <c r="AJ1360" s="16">
        <v>0.0</v>
      </c>
      <c r="AK1360" s="16">
        <v>0.0</v>
      </c>
      <c r="AL1360" s="16">
        <v>60020.0</v>
      </c>
      <c r="AM1360" s="16">
        <v>0.0</v>
      </c>
      <c r="AN1360" s="16">
        <v>0.0</v>
      </c>
      <c r="AO1360" s="16">
        <v>0.0</v>
      </c>
      <c r="AP1360" s="16">
        <v>29606.0</v>
      </c>
      <c r="AQ1360" s="16">
        <v>0.0</v>
      </c>
      <c r="AR1360" s="16">
        <v>0.0</v>
      </c>
      <c r="AS1360" s="16">
        <v>0.0</v>
      </c>
      <c r="AT1360" s="16">
        <v>44882.0</v>
      </c>
      <c r="AU1360" s="16">
        <v>0.0</v>
      </c>
      <c r="AV1360" s="16">
        <v>0.0</v>
      </c>
      <c r="AW1360" s="16">
        <v>0.0</v>
      </c>
      <c r="AX1360" s="16">
        <v>64034.0</v>
      </c>
      <c r="AY1360" s="16">
        <v>0.0</v>
      </c>
      <c r="AZ1360" s="16">
        <v>0.0</v>
      </c>
      <c r="BA1360" s="16">
        <v>0.0</v>
      </c>
      <c r="BB1360" s="16">
        <v>6062.0</v>
      </c>
      <c r="BC1360" s="16">
        <v>0.0</v>
      </c>
      <c r="BD1360" s="16">
        <v>0.0</v>
      </c>
      <c r="BE1360" s="16">
        <v>0.0</v>
      </c>
      <c r="BF1360" s="16">
        <v>1180040.0</v>
      </c>
      <c r="BG1360" s="16">
        <v>0.0</v>
      </c>
      <c r="BH1360" s="16">
        <v>0.0</v>
      </c>
      <c r="BI1360" s="16">
        <v>0.0</v>
      </c>
      <c r="BJ1360" s="16">
        <v>912.0</v>
      </c>
      <c r="BK1360" s="16">
        <v>0.0</v>
      </c>
      <c r="BL1360" s="16">
        <v>0.0</v>
      </c>
      <c r="BM1360" s="16">
        <v>1.0</v>
      </c>
      <c r="BN1360" s="16">
        <v>91086.0</v>
      </c>
      <c r="BO1360" s="16">
        <v>0.0</v>
      </c>
      <c r="BP1360" s="16">
        <v>0.0</v>
      </c>
      <c r="BQ1360" s="16">
        <v>0.0</v>
      </c>
      <c r="BR1360" s="16">
        <v>62508.0</v>
      </c>
      <c r="BS1360" s="16">
        <v>0.0</v>
      </c>
      <c r="BT1360" s="16">
        <v>0.0</v>
      </c>
    </row>
    <row r="1361">
      <c r="A1361" s="14" t="s">
        <v>9614</v>
      </c>
      <c r="B1361" s="16">
        <v>11.0</v>
      </c>
      <c r="C1361" s="16">
        <v>4091441.0</v>
      </c>
      <c r="D1361" s="17"/>
      <c r="E1361" s="14" t="s">
        <v>9615</v>
      </c>
      <c r="F1361" s="14" t="s">
        <v>2621</v>
      </c>
      <c r="G1361" s="14" t="s">
        <v>5166</v>
      </c>
      <c r="H1361" s="14" t="s">
        <v>2978</v>
      </c>
      <c r="I1361" s="14" t="s">
        <v>21</v>
      </c>
      <c r="J1361" s="14" t="s">
        <v>4845</v>
      </c>
      <c r="K1361" s="14" t="s">
        <v>9616</v>
      </c>
      <c r="L1361" s="14" t="s">
        <v>9616</v>
      </c>
      <c r="M1361" s="14" t="s">
        <v>9617</v>
      </c>
      <c r="N1361" s="14" t="s">
        <v>5335</v>
      </c>
      <c r="P1361" s="17"/>
      <c r="Q1361" s="17"/>
      <c r="R1361" s="16">
        <v>1.0</v>
      </c>
      <c r="S1361" s="16">
        <v>1614194.0</v>
      </c>
      <c r="T1361" s="18">
        <v>6.2E-7</v>
      </c>
      <c r="U1361" s="16">
        <v>0.0</v>
      </c>
      <c r="V1361" s="16">
        <v>0.0</v>
      </c>
      <c r="W1361" s="14" t="s">
        <v>2978</v>
      </c>
      <c r="X1361" s="17"/>
      <c r="Y1361" s="17"/>
      <c r="Z1361" s="16">
        <v>33.0</v>
      </c>
      <c r="AA1361" s="17"/>
      <c r="AB1361" s="16">
        <v>0.0</v>
      </c>
      <c r="AC1361" s="16">
        <v>0.05</v>
      </c>
      <c r="AD1361" s="16">
        <v>0.482</v>
      </c>
      <c r="AE1361" s="17"/>
      <c r="AF1361" s="17"/>
      <c r="AG1361" s="16">
        <v>0.0</v>
      </c>
      <c r="AH1361" s="16">
        <v>75044.0</v>
      </c>
      <c r="AI1361" s="16">
        <v>0.0</v>
      </c>
      <c r="AJ1361" s="16">
        <v>0.0</v>
      </c>
      <c r="AK1361" s="16">
        <v>0.0</v>
      </c>
      <c r="AL1361" s="16">
        <v>60020.0</v>
      </c>
      <c r="AM1361" s="16">
        <v>0.0</v>
      </c>
      <c r="AN1361" s="16">
        <v>0.0</v>
      </c>
      <c r="AO1361" s="16">
        <v>0.0</v>
      </c>
      <c r="AP1361" s="16">
        <v>29606.0</v>
      </c>
      <c r="AQ1361" s="16">
        <v>0.0</v>
      </c>
      <c r="AR1361" s="16">
        <v>0.0</v>
      </c>
      <c r="AS1361" s="16">
        <v>0.0</v>
      </c>
      <c r="AT1361" s="16">
        <v>44882.0</v>
      </c>
      <c r="AU1361" s="16">
        <v>0.0</v>
      </c>
      <c r="AV1361" s="16">
        <v>0.0</v>
      </c>
      <c r="AW1361" s="16">
        <v>0.0</v>
      </c>
      <c r="AX1361" s="16">
        <v>64034.0</v>
      </c>
      <c r="AY1361" s="16">
        <v>0.0</v>
      </c>
      <c r="AZ1361" s="16">
        <v>0.0</v>
      </c>
      <c r="BA1361" s="16">
        <v>0.0</v>
      </c>
      <c r="BB1361" s="16">
        <v>6062.0</v>
      </c>
      <c r="BC1361" s="16">
        <v>0.0</v>
      </c>
      <c r="BD1361" s="16">
        <v>0.0</v>
      </c>
      <c r="BE1361" s="16">
        <v>1.0</v>
      </c>
      <c r="BF1361" s="16">
        <v>1180040.0</v>
      </c>
      <c r="BG1361" s="16">
        <v>0.0</v>
      </c>
      <c r="BH1361" s="16">
        <v>0.0</v>
      </c>
      <c r="BI1361" s="16">
        <v>0.0</v>
      </c>
      <c r="BJ1361" s="16">
        <v>912.0</v>
      </c>
      <c r="BK1361" s="16">
        <v>0.0</v>
      </c>
      <c r="BL1361" s="16">
        <v>0.0</v>
      </c>
      <c r="BM1361" s="16">
        <v>0.0</v>
      </c>
      <c r="BN1361" s="16">
        <v>91086.0</v>
      </c>
      <c r="BO1361" s="16">
        <v>0.0</v>
      </c>
      <c r="BP1361" s="16">
        <v>0.0</v>
      </c>
      <c r="BQ1361" s="16">
        <v>0.0</v>
      </c>
      <c r="BR1361" s="16">
        <v>62508.0</v>
      </c>
      <c r="BS1361" s="16">
        <v>0.0</v>
      </c>
      <c r="BT1361" s="16">
        <v>0.0</v>
      </c>
    </row>
    <row r="1362">
      <c r="A1362" s="14" t="s">
        <v>9618</v>
      </c>
      <c r="B1362" s="16">
        <v>11.0</v>
      </c>
      <c r="C1362" s="16">
        <v>4091502.0</v>
      </c>
      <c r="D1362" s="17"/>
      <c r="E1362" s="14" t="s">
        <v>2622</v>
      </c>
      <c r="F1362" s="14" t="s">
        <v>2630</v>
      </c>
      <c r="G1362" s="14" t="s">
        <v>5166</v>
      </c>
      <c r="H1362" s="14" t="s">
        <v>2978</v>
      </c>
      <c r="I1362" s="14" t="s">
        <v>21</v>
      </c>
      <c r="J1362" s="14" t="s">
        <v>4845</v>
      </c>
      <c r="K1362" s="14" t="s">
        <v>9619</v>
      </c>
      <c r="L1362" s="14" t="s">
        <v>9619</v>
      </c>
      <c r="M1362" s="14" t="s">
        <v>9620</v>
      </c>
      <c r="N1362" s="14" t="s">
        <v>409</v>
      </c>
      <c r="O1362" s="14" t="s">
        <v>410</v>
      </c>
      <c r="P1362" s="16">
        <v>2927232.0</v>
      </c>
      <c r="Q1362" s="17"/>
      <c r="R1362" s="16">
        <v>1.0</v>
      </c>
      <c r="S1362" s="16">
        <v>1614194.0</v>
      </c>
      <c r="T1362" s="18">
        <v>6.2E-7</v>
      </c>
      <c r="U1362" s="16">
        <v>0.0</v>
      </c>
      <c r="V1362" s="16">
        <v>0.0</v>
      </c>
      <c r="W1362" s="14" t="s">
        <v>2978</v>
      </c>
      <c r="X1362" s="17"/>
      <c r="Y1362" s="17"/>
      <c r="Z1362" s="16">
        <v>24.6</v>
      </c>
      <c r="AA1362" s="17"/>
      <c r="AB1362" s="16">
        <v>0.0</v>
      </c>
      <c r="AC1362" s="16">
        <v>0.0</v>
      </c>
      <c r="AD1362" s="16">
        <v>8.9</v>
      </c>
      <c r="AE1362" s="16">
        <v>0.01</v>
      </c>
      <c r="AF1362" s="16">
        <v>0.033</v>
      </c>
      <c r="AG1362" s="16">
        <v>0.0</v>
      </c>
      <c r="AH1362" s="16">
        <v>75040.0</v>
      </c>
      <c r="AI1362" s="16">
        <v>0.0</v>
      </c>
      <c r="AJ1362" s="16">
        <v>0.0</v>
      </c>
      <c r="AK1362" s="16">
        <v>0.0</v>
      </c>
      <c r="AL1362" s="16">
        <v>60028.0</v>
      </c>
      <c r="AM1362" s="16">
        <v>0.0</v>
      </c>
      <c r="AN1362" s="16">
        <v>0.0</v>
      </c>
      <c r="AO1362" s="16">
        <v>0.0</v>
      </c>
      <c r="AP1362" s="16">
        <v>29606.0</v>
      </c>
      <c r="AQ1362" s="16">
        <v>0.0</v>
      </c>
      <c r="AR1362" s="16">
        <v>0.0</v>
      </c>
      <c r="AS1362" s="16">
        <v>0.0</v>
      </c>
      <c r="AT1362" s="16">
        <v>44880.0</v>
      </c>
      <c r="AU1362" s="16">
        <v>0.0</v>
      </c>
      <c r="AV1362" s="16">
        <v>0.0</v>
      </c>
      <c r="AW1362" s="16">
        <v>0.0</v>
      </c>
      <c r="AX1362" s="16">
        <v>64046.0</v>
      </c>
      <c r="AY1362" s="16">
        <v>0.0</v>
      </c>
      <c r="AZ1362" s="16">
        <v>0.0</v>
      </c>
      <c r="BA1362" s="16">
        <v>0.0</v>
      </c>
      <c r="BB1362" s="16">
        <v>6062.0</v>
      </c>
      <c r="BC1362" s="16">
        <v>0.0</v>
      </c>
      <c r="BD1362" s="16">
        <v>0.0</v>
      </c>
      <c r="BE1362" s="16">
        <v>1.0</v>
      </c>
      <c r="BF1362" s="16">
        <v>1180030.0</v>
      </c>
      <c r="BG1362" s="16">
        <v>0.0</v>
      </c>
      <c r="BH1362" s="16">
        <v>0.0</v>
      </c>
      <c r="BI1362" s="16">
        <v>0.0</v>
      </c>
      <c r="BJ1362" s="16">
        <v>912.0</v>
      </c>
      <c r="BK1362" s="16">
        <v>0.0</v>
      </c>
      <c r="BL1362" s="16">
        <v>0.0</v>
      </c>
      <c r="BM1362" s="16">
        <v>0.0</v>
      </c>
      <c r="BN1362" s="16">
        <v>91080.0</v>
      </c>
      <c r="BO1362" s="16">
        <v>0.0</v>
      </c>
      <c r="BP1362" s="16">
        <v>0.0</v>
      </c>
      <c r="BQ1362" s="16">
        <v>0.0</v>
      </c>
      <c r="BR1362" s="16">
        <v>62510.0</v>
      </c>
      <c r="BS1362" s="16">
        <v>0.0</v>
      </c>
      <c r="BT1362" s="16">
        <v>0.0</v>
      </c>
    </row>
    <row r="1363">
      <c r="A1363" s="14" t="s">
        <v>9621</v>
      </c>
      <c r="B1363" s="16">
        <v>11.0</v>
      </c>
      <c r="C1363" s="16">
        <v>4091641.0</v>
      </c>
      <c r="D1363" s="17"/>
      <c r="E1363" s="14" t="s">
        <v>7767</v>
      </c>
      <c r="F1363" s="14" t="s">
        <v>2631</v>
      </c>
      <c r="G1363" s="14" t="s">
        <v>5166</v>
      </c>
      <c r="H1363" s="14" t="s">
        <v>2978</v>
      </c>
      <c r="I1363" s="14" t="s">
        <v>21</v>
      </c>
      <c r="J1363" s="14" t="s">
        <v>4845</v>
      </c>
      <c r="K1363" s="14" t="s">
        <v>9622</v>
      </c>
      <c r="L1363" s="14" t="s">
        <v>9622</v>
      </c>
      <c r="M1363" s="14" t="s">
        <v>9623</v>
      </c>
      <c r="N1363" s="14" t="s">
        <v>5335</v>
      </c>
      <c r="P1363" s="17"/>
      <c r="Q1363" s="17"/>
      <c r="R1363" s="16">
        <v>1.0</v>
      </c>
      <c r="S1363" s="16">
        <v>1614194.0</v>
      </c>
      <c r="T1363" s="18">
        <v>6.2E-7</v>
      </c>
      <c r="U1363" s="16">
        <v>0.0</v>
      </c>
      <c r="V1363" s="16">
        <v>0.0</v>
      </c>
      <c r="W1363" s="14" t="s">
        <v>2978</v>
      </c>
      <c r="X1363" s="17"/>
      <c r="Y1363" s="17"/>
      <c r="Z1363" s="16">
        <v>31.0</v>
      </c>
      <c r="AA1363" s="17"/>
      <c r="AB1363" s="16">
        <v>0.0</v>
      </c>
      <c r="AC1363" s="16">
        <v>0.01</v>
      </c>
      <c r="AD1363" s="16">
        <v>8.8</v>
      </c>
      <c r="AE1363" s="17"/>
      <c r="AF1363" s="17"/>
      <c r="AG1363" s="16">
        <v>0.0</v>
      </c>
      <c r="AH1363" s="16">
        <v>75030.0</v>
      </c>
      <c r="AI1363" s="16">
        <v>0.0</v>
      </c>
      <c r="AJ1363" s="16">
        <v>0.0</v>
      </c>
      <c r="AK1363" s="16">
        <v>0.0</v>
      </c>
      <c r="AL1363" s="16">
        <v>60022.0</v>
      </c>
      <c r="AM1363" s="16">
        <v>0.0</v>
      </c>
      <c r="AN1363" s="16">
        <v>0.0</v>
      </c>
      <c r="AO1363" s="16">
        <v>0.0</v>
      </c>
      <c r="AP1363" s="16">
        <v>29606.0</v>
      </c>
      <c r="AQ1363" s="16">
        <v>0.0</v>
      </c>
      <c r="AR1363" s="16">
        <v>0.0</v>
      </c>
      <c r="AS1363" s="16">
        <v>0.0</v>
      </c>
      <c r="AT1363" s="16">
        <v>44890.0</v>
      </c>
      <c r="AU1363" s="16">
        <v>0.0</v>
      </c>
      <c r="AV1363" s="16">
        <v>0.0</v>
      </c>
      <c r="AW1363" s="16">
        <v>0.0</v>
      </c>
      <c r="AX1363" s="16">
        <v>64044.0</v>
      </c>
      <c r="AY1363" s="16">
        <v>0.0</v>
      </c>
      <c r="AZ1363" s="16">
        <v>0.0</v>
      </c>
      <c r="BA1363" s="16">
        <v>0.0</v>
      </c>
      <c r="BB1363" s="16">
        <v>6062.0</v>
      </c>
      <c r="BC1363" s="16">
        <v>0.0</v>
      </c>
      <c r="BD1363" s="16">
        <v>0.0</v>
      </c>
      <c r="BE1363" s="16">
        <v>1.0</v>
      </c>
      <c r="BF1363" s="16">
        <v>1180040.0</v>
      </c>
      <c r="BG1363" s="16">
        <v>0.0</v>
      </c>
      <c r="BH1363" s="16">
        <v>0.0</v>
      </c>
      <c r="BI1363" s="16">
        <v>0.0</v>
      </c>
      <c r="BJ1363" s="16">
        <v>912.0</v>
      </c>
      <c r="BK1363" s="16">
        <v>0.0</v>
      </c>
      <c r="BL1363" s="16">
        <v>0.0</v>
      </c>
      <c r="BM1363" s="16">
        <v>0.0</v>
      </c>
      <c r="BN1363" s="16">
        <v>91082.0</v>
      </c>
      <c r="BO1363" s="16">
        <v>0.0</v>
      </c>
      <c r="BP1363" s="16">
        <v>0.0</v>
      </c>
      <c r="BQ1363" s="16">
        <v>0.0</v>
      </c>
      <c r="BR1363" s="16">
        <v>62506.0</v>
      </c>
      <c r="BS1363" s="16">
        <v>0.0</v>
      </c>
      <c r="BT1363" s="16">
        <v>0.0</v>
      </c>
    </row>
    <row r="1364">
      <c r="A1364" s="14" t="s">
        <v>9624</v>
      </c>
      <c r="B1364" s="16">
        <v>11.0</v>
      </c>
      <c r="C1364" s="16">
        <v>3856329.0</v>
      </c>
      <c r="D1364" s="14" t="s">
        <v>9625</v>
      </c>
      <c r="E1364" s="14" t="s">
        <v>2631</v>
      </c>
      <c r="F1364" s="14" t="s">
        <v>2621</v>
      </c>
      <c r="G1364" s="14" t="s">
        <v>5166</v>
      </c>
      <c r="H1364" s="14" t="s">
        <v>2978</v>
      </c>
      <c r="I1364" s="14" t="s">
        <v>21</v>
      </c>
      <c r="J1364" s="14" t="s">
        <v>4845</v>
      </c>
      <c r="K1364" s="14" t="s">
        <v>9626</v>
      </c>
      <c r="L1364" s="14" t="s">
        <v>9626</v>
      </c>
      <c r="M1364" s="14" t="s">
        <v>9627</v>
      </c>
      <c r="N1364" s="14" t="s">
        <v>409</v>
      </c>
      <c r="P1364" s="17"/>
      <c r="Q1364" s="17"/>
      <c r="R1364" s="16">
        <v>1.0</v>
      </c>
      <c r="S1364" s="16">
        <v>1614196.0</v>
      </c>
      <c r="T1364" s="18">
        <v>6.2E-7</v>
      </c>
      <c r="U1364" s="16">
        <v>0.0</v>
      </c>
      <c r="V1364" s="16">
        <v>0.0</v>
      </c>
      <c r="W1364" s="14" t="s">
        <v>2978</v>
      </c>
      <c r="X1364" s="17"/>
      <c r="Y1364" s="17"/>
      <c r="Z1364" s="16">
        <v>26.8</v>
      </c>
      <c r="AA1364" s="17"/>
      <c r="AB1364" s="16">
        <v>0.01</v>
      </c>
      <c r="AC1364" s="16">
        <v>0.02</v>
      </c>
      <c r="AD1364" s="16">
        <v>5.86</v>
      </c>
      <c r="AE1364" s="16">
        <v>0.07</v>
      </c>
      <c r="AF1364" s="16">
        <v>1.0</v>
      </c>
      <c r="AG1364" s="16">
        <v>0.0</v>
      </c>
      <c r="AH1364" s="16">
        <v>75068.0</v>
      </c>
      <c r="AI1364" s="16">
        <v>0.0</v>
      </c>
      <c r="AJ1364" s="16">
        <v>0.0</v>
      </c>
      <c r="AK1364" s="16">
        <v>0.0</v>
      </c>
      <c r="AL1364" s="16">
        <v>60020.0</v>
      </c>
      <c r="AM1364" s="16">
        <v>0.0</v>
      </c>
      <c r="AN1364" s="16">
        <v>0.0</v>
      </c>
      <c r="AO1364" s="16">
        <v>0.0</v>
      </c>
      <c r="AP1364" s="16">
        <v>29602.0</v>
      </c>
      <c r="AQ1364" s="16">
        <v>0.0</v>
      </c>
      <c r="AR1364" s="16">
        <v>0.0</v>
      </c>
      <c r="AS1364" s="16">
        <v>1.0</v>
      </c>
      <c r="AT1364" s="16">
        <v>44886.0</v>
      </c>
      <c r="AU1364" s="16">
        <v>0.0</v>
      </c>
      <c r="AV1364" s="16">
        <v>0.0</v>
      </c>
      <c r="AW1364" s="16">
        <v>0.0</v>
      </c>
      <c r="AX1364" s="16">
        <v>64016.0</v>
      </c>
      <c r="AY1364" s="16">
        <v>0.0</v>
      </c>
      <c r="AZ1364" s="16">
        <v>0.0</v>
      </c>
      <c r="BA1364" s="16">
        <v>0.0</v>
      </c>
      <c r="BB1364" s="16">
        <v>6062.0</v>
      </c>
      <c r="BC1364" s="16">
        <v>0.0</v>
      </c>
      <c r="BD1364" s="16">
        <v>0.0</v>
      </c>
      <c r="BE1364" s="16">
        <v>0.0</v>
      </c>
      <c r="BF1364" s="16">
        <v>1180034.0</v>
      </c>
      <c r="BG1364" s="16">
        <v>0.0</v>
      </c>
      <c r="BH1364" s="16">
        <v>0.0</v>
      </c>
      <c r="BI1364" s="16">
        <v>0.0</v>
      </c>
      <c r="BJ1364" s="16">
        <v>910.0</v>
      </c>
      <c r="BK1364" s="16">
        <v>0.0</v>
      </c>
      <c r="BL1364" s="16">
        <v>0.0</v>
      </c>
      <c r="BM1364" s="16">
        <v>0.0</v>
      </c>
      <c r="BN1364" s="16">
        <v>91086.0</v>
      </c>
      <c r="BO1364" s="16">
        <v>0.0</v>
      </c>
      <c r="BP1364" s="16">
        <v>0.0</v>
      </c>
      <c r="BQ1364" s="16">
        <v>0.0</v>
      </c>
      <c r="BR1364" s="16">
        <v>62512.0</v>
      </c>
      <c r="BS1364" s="16">
        <v>0.0</v>
      </c>
      <c r="BT1364" s="16">
        <v>0.0</v>
      </c>
    </row>
    <row r="1365">
      <c r="A1365" s="14" t="s">
        <v>9628</v>
      </c>
      <c r="B1365" s="16">
        <v>11.0</v>
      </c>
      <c r="C1365" s="16">
        <v>3856368.0</v>
      </c>
      <c r="D1365" s="17"/>
      <c r="E1365" s="14" t="s">
        <v>2631</v>
      </c>
      <c r="F1365" s="14" t="s">
        <v>2621</v>
      </c>
      <c r="G1365" s="14" t="s">
        <v>5166</v>
      </c>
      <c r="H1365" s="14" t="s">
        <v>2978</v>
      </c>
      <c r="I1365" s="14" t="s">
        <v>21</v>
      </c>
      <c r="J1365" s="14" t="s">
        <v>4845</v>
      </c>
      <c r="K1365" s="14" t="s">
        <v>9629</v>
      </c>
      <c r="L1365" s="14" t="s">
        <v>9629</v>
      </c>
      <c r="M1365" s="14" t="s">
        <v>9630</v>
      </c>
      <c r="N1365" s="14" t="s">
        <v>409</v>
      </c>
      <c r="P1365" s="17"/>
      <c r="Q1365" s="17"/>
      <c r="R1365" s="16">
        <v>1.0</v>
      </c>
      <c r="S1365" s="16">
        <v>1614196.0</v>
      </c>
      <c r="T1365" s="18">
        <v>6.2E-7</v>
      </c>
      <c r="U1365" s="16">
        <v>0.0</v>
      </c>
      <c r="V1365" s="16">
        <v>0.0</v>
      </c>
      <c r="W1365" s="14" t="s">
        <v>2978</v>
      </c>
      <c r="X1365" s="17"/>
      <c r="Y1365" s="17"/>
      <c r="Z1365" s="16">
        <v>22.7</v>
      </c>
      <c r="AA1365" s="17"/>
      <c r="AB1365" s="16">
        <v>0.0</v>
      </c>
      <c r="AC1365" s="16">
        <v>0.0</v>
      </c>
      <c r="AD1365" s="16">
        <v>5.65</v>
      </c>
      <c r="AE1365" s="16">
        <v>0.11</v>
      </c>
      <c r="AF1365" s="16">
        <v>0.373</v>
      </c>
      <c r="AG1365" s="16">
        <v>0.0</v>
      </c>
      <c r="AH1365" s="16">
        <v>75070.0</v>
      </c>
      <c r="AI1365" s="16">
        <v>0.0</v>
      </c>
      <c r="AJ1365" s="16">
        <v>0.0</v>
      </c>
      <c r="AK1365" s="16">
        <v>0.0</v>
      </c>
      <c r="AL1365" s="16">
        <v>60032.0</v>
      </c>
      <c r="AM1365" s="16">
        <v>0.0</v>
      </c>
      <c r="AN1365" s="16">
        <v>0.0</v>
      </c>
      <c r="AO1365" s="16">
        <v>0.0</v>
      </c>
      <c r="AP1365" s="16">
        <v>29606.0</v>
      </c>
      <c r="AQ1365" s="16">
        <v>0.0</v>
      </c>
      <c r="AR1365" s="16">
        <v>0.0</v>
      </c>
      <c r="AS1365" s="16">
        <v>0.0</v>
      </c>
      <c r="AT1365" s="16">
        <v>44886.0</v>
      </c>
      <c r="AU1365" s="16">
        <v>0.0</v>
      </c>
      <c r="AV1365" s="16">
        <v>0.0</v>
      </c>
      <c r="AW1365" s="16">
        <v>0.0</v>
      </c>
      <c r="AX1365" s="16">
        <v>63986.0</v>
      </c>
      <c r="AY1365" s="16">
        <v>0.0</v>
      </c>
      <c r="AZ1365" s="16">
        <v>0.0</v>
      </c>
      <c r="BA1365" s="16">
        <v>0.0</v>
      </c>
      <c r="BB1365" s="16">
        <v>6062.0</v>
      </c>
      <c r="BC1365" s="16">
        <v>0.0</v>
      </c>
      <c r="BD1365" s="16">
        <v>0.0</v>
      </c>
      <c r="BE1365" s="16">
        <v>0.0</v>
      </c>
      <c r="BF1365" s="16">
        <v>1180044.0</v>
      </c>
      <c r="BG1365" s="16">
        <v>0.0</v>
      </c>
      <c r="BH1365" s="16">
        <v>0.0</v>
      </c>
      <c r="BI1365" s="16">
        <v>0.0</v>
      </c>
      <c r="BJ1365" s="16">
        <v>912.0</v>
      </c>
      <c r="BK1365" s="16">
        <v>0.0</v>
      </c>
      <c r="BL1365" s="16">
        <v>0.0</v>
      </c>
      <c r="BM1365" s="16">
        <v>0.0</v>
      </c>
      <c r="BN1365" s="16">
        <v>91086.0</v>
      </c>
      <c r="BO1365" s="16">
        <v>0.0</v>
      </c>
      <c r="BP1365" s="16">
        <v>0.0</v>
      </c>
      <c r="BQ1365" s="16">
        <v>1.0</v>
      </c>
      <c r="BR1365" s="16">
        <v>62512.0</v>
      </c>
      <c r="BS1365" s="16">
        <v>0.0</v>
      </c>
      <c r="BT1365" s="16">
        <v>0.0</v>
      </c>
    </row>
    <row r="1366">
      <c r="A1366" s="14" t="s">
        <v>9631</v>
      </c>
      <c r="B1366" s="16">
        <v>11.0</v>
      </c>
      <c r="C1366" s="16">
        <v>3856368.0</v>
      </c>
      <c r="D1366" s="17"/>
      <c r="E1366" s="14" t="s">
        <v>2631</v>
      </c>
      <c r="F1366" s="14" t="s">
        <v>2630</v>
      </c>
      <c r="G1366" s="14" t="s">
        <v>5166</v>
      </c>
      <c r="H1366" s="14" t="s">
        <v>2978</v>
      </c>
      <c r="I1366" s="14" t="s">
        <v>21</v>
      </c>
      <c r="J1366" s="14" t="s">
        <v>4845</v>
      </c>
      <c r="K1366" s="14" t="s">
        <v>9632</v>
      </c>
      <c r="L1366" s="14" t="s">
        <v>9632</v>
      </c>
      <c r="M1366" s="14" t="s">
        <v>9633</v>
      </c>
      <c r="N1366" s="14" t="s">
        <v>409</v>
      </c>
      <c r="O1366" s="14" t="s">
        <v>410</v>
      </c>
      <c r="P1366" s="16">
        <v>1713281.0</v>
      </c>
      <c r="Q1366" s="17"/>
      <c r="R1366" s="16">
        <v>1.0</v>
      </c>
      <c r="S1366" s="16">
        <v>1614196.0</v>
      </c>
      <c r="T1366" s="18">
        <v>6.2E-7</v>
      </c>
      <c r="U1366" s="16">
        <v>0.0</v>
      </c>
      <c r="V1366" s="16">
        <v>0.0</v>
      </c>
      <c r="W1366" s="14" t="s">
        <v>2978</v>
      </c>
      <c r="X1366" s="17"/>
      <c r="Y1366" s="17"/>
      <c r="Z1366" s="16">
        <v>22.3</v>
      </c>
      <c r="AA1366" s="17"/>
      <c r="AB1366" s="16">
        <v>0.0</v>
      </c>
      <c r="AC1366" s="16">
        <v>0.0</v>
      </c>
      <c r="AD1366" s="16">
        <v>5.65</v>
      </c>
      <c r="AE1366" s="16">
        <v>0.36</v>
      </c>
      <c r="AF1366" s="16">
        <v>0.049</v>
      </c>
      <c r="AG1366" s="16">
        <v>0.0</v>
      </c>
      <c r="AH1366" s="16">
        <v>75070.0</v>
      </c>
      <c r="AI1366" s="16">
        <v>0.0</v>
      </c>
      <c r="AJ1366" s="16">
        <v>0.0</v>
      </c>
      <c r="AK1366" s="16">
        <v>0.0</v>
      </c>
      <c r="AL1366" s="16">
        <v>60032.0</v>
      </c>
      <c r="AM1366" s="16">
        <v>0.0</v>
      </c>
      <c r="AN1366" s="16">
        <v>0.0</v>
      </c>
      <c r="AO1366" s="16">
        <v>0.0</v>
      </c>
      <c r="AP1366" s="16">
        <v>29606.0</v>
      </c>
      <c r="AQ1366" s="16">
        <v>0.0</v>
      </c>
      <c r="AR1366" s="16">
        <v>0.0</v>
      </c>
      <c r="AS1366" s="16">
        <v>0.0</v>
      </c>
      <c r="AT1366" s="16">
        <v>44886.0</v>
      </c>
      <c r="AU1366" s="16">
        <v>0.0</v>
      </c>
      <c r="AV1366" s="16">
        <v>0.0</v>
      </c>
      <c r="AW1366" s="16">
        <v>0.0</v>
      </c>
      <c r="AX1366" s="16">
        <v>63986.0</v>
      </c>
      <c r="AY1366" s="16">
        <v>0.0</v>
      </c>
      <c r="AZ1366" s="16">
        <v>0.0</v>
      </c>
      <c r="BA1366" s="16">
        <v>0.0</v>
      </c>
      <c r="BB1366" s="16">
        <v>6062.0</v>
      </c>
      <c r="BC1366" s="16">
        <v>0.0</v>
      </c>
      <c r="BD1366" s="16">
        <v>0.0</v>
      </c>
      <c r="BE1366" s="16">
        <v>1.0</v>
      </c>
      <c r="BF1366" s="16">
        <v>1180044.0</v>
      </c>
      <c r="BG1366" s="16">
        <v>0.0</v>
      </c>
      <c r="BH1366" s="16">
        <v>0.0</v>
      </c>
      <c r="BI1366" s="16">
        <v>0.0</v>
      </c>
      <c r="BJ1366" s="16">
        <v>912.0</v>
      </c>
      <c r="BK1366" s="16">
        <v>0.0</v>
      </c>
      <c r="BL1366" s="16">
        <v>0.0</v>
      </c>
      <c r="BM1366" s="16">
        <v>0.0</v>
      </c>
      <c r="BN1366" s="16">
        <v>91086.0</v>
      </c>
      <c r="BO1366" s="16">
        <v>0.0</v>
      </c>
      <c r="BP1366" s="16">
        <v>0.0</v>
      </c>
      <c r="BQ1366" s="16">
        <v>0.0</v>
      </c>
      <c r="BR1366" s="16">
        <v>62512.0</v>
      </c>
      <c r="BS1366" s="16">
        <v>0.0</v>
      </c>
      <c r="BT1366" s="16">
        <v>0.0</v>
      </c>
    </row>
    <row r="1367">
      <c r="A1367" s="14" t="s">
        <v>9634</v>
      </c>
      <c r="B1367" s="16">
        <v>11.0</v>
      </c>
      <c r="C1367" s="16">
        <v>3967681.0</v>
      </c>
      <c r="D1367" s="17"/>
      <c r="E1367" s="14" t="s">
        <v>2630</v>
      </c>
      <c r="F1367" s="14" t="s">
        <v>2631</v>
      </c>
      <c r="G1367" s="14" t="s">
        <v>5166</v>
      </c>
      <c r="H1367" s="14" t="s">
        <v>2978</v>
      </c>
      <c r="I1367" s="14" t="s">
        <v>21</v>
      </c>
      <c r="J1367" s="14" t="s">
        <v>4845</v>
      </c>
      <c r="K1367" s="14" t="s">
        <v>447</v>
      </c>
      <c r="L1367" s="14" t="s">
        <v>447</v>
      </c>
      <c r="M1367" s="14" t="s">
        <v>448</v>
      </c>
      <c r="N1367" s="14" t="s">
        <v>409</v>
      </c>
      <c r="P1367" s="17"/>
      <c r="Q1367" s="17"/>
      <c r="R1367" s="16">
        <v>1.0</v>
      </c>
      <c r="S1367" s="16">
        <v>1614196.0</v>
      </c>
      <c r="T1367" s="18">
        <v>6.2E-7</v>
      </c>
      <c r="U1367" s="16">
        <v>0.0</v>
      </c>
      <c r="V1367" s="16">
        <v>0.0</v>
      </c>
      <c r="W1367" s="14" t="s">
        <v>2978</v>
      </c>
      <c r="X1367" s="17"/>
      <c r="Y1367" s="17"/>
      <c r="Z1367" s="16">
        <v>25.0</v>
      </c>
      <c r="AA1367" s="17"/>
      <c r="AB1367" s="16">
        <v>0.01</v>
      </c>
      <c r="AC1367" s="16">
        <v>0.01</v>
      </c>
      <c r="AD1367" s="16">
        <v>6.33</v>
      </c>
      <c r="AE1367" s="16">
        <v>0.22</v>
      </c>
      <c r="AF1367" s="16">
        <v>0.043</v>
      </c>
      <c r="AG1367" s="16">
        <v>1.0</v>
      </c>
      <c r="AH1367" s="16">
        <v>75072.0</v>
      </c>
      <c r="AI1367" s="16">
        <v>0.0</v>
      </c>
      <c r="AJ1367" s="16">
        <v>0.0</v>
      </c>
      <c r="AK1367" s="16">
        <v>0.0</v>
      </c>
      <c r="AL1367" s="16">
        <v>60022.0</v>
      </c>
      <c r="AM1367" s="16">
        <v>0.0</v>
      </c>
      <c r="AN1367" s="16">
        <v>0.0</v>
      </c>
      <c r="AO1367" s="16">
        <v>0.0</v>
      </c>
      <c r="AP1367" s="16">
        <v>29604.0</v>
      </c>
      <c r="AQ1367" s="16">
        <v>0.0</v>
      </c>
      <c r="AR1367" s="16">
        <v>0.0</v>
      </c>
      <c r="AS1367" s="16">
        <v>0.0</v>
      </c>
      <c r="AT1367" s="16">
        <v>44890.0</v>
      </c>
      <c r="AU1367" s="16">
        <v>0.0</v>
      </c>
      <c r="AV1367" s="16">
        <v>0.0</v>
      </c>
      <c r="AW1367" s="16">
        <v>0.0</v>
      </c>
      <c r="AX1367" s="16">
        <v>64042.0</v>
      </c>
      <c r="AY1367" s="16">
        <v>0.0</v>
      </c>
      <c r="AZ1367" s="16">
        <v>0.0</v>
      </c>
      <c r="BA1367" s="16">
        <v>0.0</v>
      </c>
      <c r="BB1367" s="16">
        <v>6060.0</v>
      </c>
      <c r="BC1367" s="16">
        <v>0.0</v>
      </c>
      <c r="BD1367" s="16">
        <v>0.0</v>
      </c>
      <c r="BE1367" s="16">
        <v>0.0</v>
      </c>
      <c r="BF1367" s="16">
        <v>1180004.0</v>
      </c>
      <c r="BG1367" s="16">
        <v>0.0</v>
      </c>
      <c r="BH1367" s="16">
        <v>0.0</v>
      </c>
      <c r="BI1367" s="16">
        <v>0.0</v>
      </c>
      <c r="BJ1367" s="16">
        <v>912.0</v>
      </c>
      <c r="BK1367" s="16">
        <v>0.0</v>
      </c>
      <c r="BL1367" s="16">
        <v>0.0</v>
      </c>
      <c r="BM1367" s="16">
        <v>0.0</v>
      </c>
      <c r="BN1367" s="16">
        <v>91086.0</v>
      </c>
      <c r="BO1367" s="16">
        <v>0.0</v>
      </c>
      <c r="BP1367" s="16">
        <v>0.0</v>
      </c>
      <c r="BQ1367" s="16">
        <v>0.0</v>
      </c>
      <c r="BR1367" s="16">
        <v>62504.0</v>
      </c>
      <c r="BS1367" s="16">
        <v>0.0</v>
      </c>
      <c r="BT1367" s="16">
        <v>0.0</v>
      </c>
    </row>
    <row r="1368">
      <c r="A1368" s="14" t="s">
        <v>9635</v>
      </c>
      <c r="B1368" s="16">
        <v>11.0</v>
      </c>
      <c r="C1368" s="16">
        <v>4070058.0</v>
      </c>
      <c r="D1368" s="17"/>
      <c r="E1368" s="14" t="s">
        <v>2622</v>
      </c>
      <c r="F1368" s="14" t="s">
        <v>2631</v>
      </c>
      <c r="G1368" s="14" t="s">
        <v>5166</v>
      </c>
      <c r="H1368" s="14" t="s">
        <v>2978</v>
      </c>
      <c r="I1368" s="14" t="s">
        <v>21</v>
      </c>
      <c r="J1368" s="14" t="s">
        <v>4845</v>
      </c>
      <c r="K1368" s="14" t="s">
        <v>9636</v>
      </c>
      <c r="L1368" s="14" t="s">
        <v>9636</v>
      </c>
      <c r="M1368" s="14" t="s">
        <v>9637</v>
      </c>
      <c r="N1368" s="14" t="s">
        <v>409</v>
      </c>
      <c r="P1368" s="17"/>
      <c r="Q1368" s="17"/>
      <c r="R1368" s="16">
        <v>1.0</v>
      </c>
      <c r="S1368" s="16">
        <v>1614196.0</v>
      </c>
      <c r="T1368" s="18">
        <v>6.2E-7</v>
      </c>
      <c r="U1368" s="16">
        <v>0.0</v>
      </c>
      <c r="V1368" s="16">
        <v>0.0</v>
      </c>
      <c r="W1368" s="14" t="s">
        <v>2978</v>
      </c>
      <c r="X1368" s="17"/>
      <c r="Y1368" s="17"/>
      <c r="Z1368" s="16">
        <v>23.1</v>
      </c>
      <c r="AA1368" s="17"/>
      <c r="AB1368" s="16">
        <v>0.0</v>
      </c>
      <c r="AC1368" s="16">
        <v>0.0</v>
      </c>
      <c r="AD1368" s="16">
        <v>3.52</v>
      </c>
      <c r="AE1368" s="16">
        <v>0.02</v>
      </c>
      <c r="AF1368" s="16">
        <v>0.99</v>
      </c>
      <c r="AG1368" s="16">
        <v>0.0</v>
      </c>
      <c r="AH1368" s="16">
        <v>75050.0</v>
      </c>
      <c r="AI1368" s="16">
        <v>0.0</v>
      </c>
      <c r="AJ1368" s="16">
        <v>0.0</v>
      </c>
      <c r="AK1368" s="16">
        <v>0.0</v>
      </c>
      <c r="AL1368" s="16">
        <v>60020.0</v>
      </c>
      <c r="AM1368" s="16">
        <v>0.0</v>
      </c>
      <c r="AN1368" s="16">
        <v>0.0</v>
      </c>
      <c r="AO1368" s="16">
        <v>0.0</v>
      </c>
      <c r="AP1368" s="16">
        <v>29606.0</v>
      </c>
      <c r="AQ1368" s="16">
        <v>0.0</v>
      </c>
      <c r="AR1368" s="16">
        <v>0.0</v>
      </c>
      <c r="AS1368" s="16">
        <v>0.0</v>
      </c>
      <c r="AT1368" s="16">
        <v>44882.0</v>
      </c>
      <c r="AU1368" s="16">
        <v>0.0</v>
      </c>
      <c r="AV1368" s="16">
        <v>0.0</v>
      </c>
      <c r="AW1368" s="16">
        <v>0.0</v>
      </c>
      <c r="AX1368" s="16">
        <v>64034.0</v>
      </c>
      <c r="AY1368" s="16">
        <v>0.0</v>
      </c>
      <c r="AZ1368" s="16">
        <v>0.0</v>
      </c>
      <c r="BA1368" s="16">
        <v>0.0</v>
      </c>
      <c r="BB1368" s="16">
        <v>6056.0</v>
      </c>
      <c r="BC1368" s="16">
        <v>0.0</v>
      </c>
      <c r="BD1368" s="16">
        <v>0.0</v>
      </c>
      <c r="BE1368" s="16">
        <v>1.0</v>
      </c>
      <c r="BF1368" s="16">
        <v>1180046.0</v>
      </c>
      <c r="BG1368" s="16">
        <v>0.0</v>
      </c>
      <c r="BH1368" s="16">
        <v>0.0</v>
      </c>
      <c r="BI1368" s="16">
        <v>0.0</v>
      </c>
      <c r="BJ1368" s="16">
        <v>912.0</v>
      </c>
      <c r="BK1368" s="16">
        <v>0.0</v>
      </c>
      <c r="BL1368" s="16">
        <v>0.0</v>
      </c>
      <c r="BM1368" s="16">
        <v>0.0</v>
      </c>
      <c r="BN1368" s="16">
        <v>91086.0</v>
      </c>
      <c r="BO1368" s="16">
        <v>0.0</v>
      </c>
      <c r="BP1368" s="16">
        <v>0.0</v>
      </c>
      <c r="BQ1368" s="16">
        <v>0.0</v>
      </c>
      <c r="BR1368" s="16">
        <v>62504.0</v>
      </c>
      <c r="BS1368" s="16">
        <v>0.0</v>
      </c>
      <c r="BT1368" s="16">
        <v>0.0</v>
      </c>
    </row>
    <row r="1369">
      <c r="A1369" s="14" t="s">
        <v>9638</v>
      </c>
      <c r="B1369" s="16">
        <v>11.0</v>
      </c>
      <c r="C1369" s="16">
        <v>4070058.0</v>
      </c>
      <c r="D1369" s="17"/>
      <c r="E1369" s="14" t="s">
        <v>2622</v>
      </c>
      <c r="F1369" s="14" t="s">
        <v>2630</v>
      </c>
      <c r="G1369" s="14" t="s">
        <v>5166</v>
      </c>
      <c r="H1369" s="14" t="s">
        <v>2978</v>
      </c>
      <c r="I1369" s="14" t="s">
        <v>21</v>
      </c>
      <c r="J1369" s="14" t="s">
        <v>4845</v>
      </c>
      <c r="K1369" s="14" t="s">
        <v>9639</v>
      </c>
      <c r="L1369" s="14" t="s">
        <v>9639</v>
      </c>
      <c r="M1369" s="14" t="s">
        <v>9640</v>
      </c>
      <c r="N1369" s="14" t="s">
        <v>409</v>
      </c>
      <c r="P1369" s="17"/>
      <c r="Q1369" s="17"/>
      <c r="R1369" s="16">
        <v>1.0</v>
      </c>
      <c r="S1369" s="16">
        <v>1614196.0</v>
      </c>
      <c r="T1369" s="18">
        <v>6.2E-7</v>
      </c>
      <c r="U1369" s="16">
        <v>0.0</v>
      </c>
      <c r="V1369" s="16">
        <v>0.0</v>
      </c>
      <c r="W1369" s="14" t="s">
        <v>2978</v>
      </c>
      <c r="X1369" s="17"/>
      <c r="Y1369" s="17"/>
      <c r="Z1369" s="16">
        <v>23.0</v>
      </c>
      <c r="AA1369" s="17"/>
      <c r="AB1369" s="16">
        <v>0.0</v>
      </c>
      <c r="AC1369" s="16">
        <v>0.0</v>
      </c>
      <c r="AD1369" s="16">
        <v>3.52</v>
      </c>
      <c r="AE1369" s="16">
        <v>0.0</v>
      </c>
      <c r="AF1369" s="16">
        <v>0.996</v>
      </c>
      <c r="AG1369" s="16">
        <v>0.0</v>
      </c>
      <c r="AH1369" s="16">
        <v>75050.0</v>
      </c>
      <c r="AI1369" s="16">
        <v>0.0</v>
      </c>
      <c r="AJ1369" s="16">
        <v>0.0</v>
      </c>
      <c r="AK1369" s="16">
        <v>0.0</v>
      </c>
      <c r="AL1369" s="16">
        <v>60020.0</v>
      </c>
      <c r="AM1369" s="16">
        <v>0.0</v>
      </c>
      <c r="AN1369" s="16">
        <v>0.0</v>
      </c>
      <c r="AO1369" s="16">
        <v>0.0</v>
      </c>
      <c r="AP1369" s="16">
        <v>29606.0</v>
      </c>
      <c r="AQ1369" s="16">
        <v>0.0</v>
      </c>
      <c r="AR1369" s="16">
        <v>0.0</v>
      </c>
      <c r="AS1369" s="16">
        <v>0.0</v>
      </c>
      <c r="AT1369" s="16">
        <v>44882.0</v>
      </c>
      <c r="AU1369" s="16">
        <v>0.0</v>
      </c>
      <c r="AV1369" s="16">
        <v>0.0</v>
      </c>
      <c r="AW1369" s="16">
        <v>0.0</v>
      </c>
      <c r="AX1369" s="16">
        <v>64034.0</v>
      </c>
      <c r="AY1369" s="16">
        <v>0.0</v>
      </c>
      <c r="AZ1369" s="16">
        <v>0.0</v>
      </c>
      <c r="BA1369" s="16">
        <v>0.0</v>
      </c>
      <c r="BB1369" s="16">
        <v>6056.0</v>
      </c>
      <c r="BC1369" s="16">
        <v>0.0</v>
      </c>
      <c r="BD1369" s="16">
        <v>0.0</v>
      </c>
      <c r="BE1369" s="16">
        <v>1.0</v>
      </c>
      <c r="BF1369" s="16">
        <v>1180046.0</v>
      </c>
      <c r="BG1369" s="16">
        <v>0.0</v>
      </c>
      <c r="BH1369" s="16">
        <v>0.0</v>
      </c>
      <c r="BI1369" s="16">
        <v>0.0</v>
      </c>
      <c r="BJ1369" s="16">
        <v>912.0</v>
      </c>
      <c r="BK1369" s="16">
        <v>0.0</v>
      </c>
      <c r="BL1369" s="16">
        <v>0.0</v>
      </c>
      <c r="BM1369" s="16">
        <v>0.0</v>
      </c>
      <c r="BN1369" s="16">
        <v>91086.0</v>
      </c>
      <c r="BO1369" s="16">
        <v>0.0</v>
      </c>
      <c r="BP1369" s="16">
        <v>0.0</v>
      </c>
      <c r="BQ1369" s="16">
        <v>0.0</v>
      </c>
      <c r="BR1369" s="16">
        <v>62504.0</v>
      </c>
      <c r="BS1369" s="16">
        <v>0.0</v>
      </c>
      <c r="BT1369" s="16">
        <v>0.0</v>
      </c>
    </row>
    <row r="1370">
      <c r="A1370" s="14" t="s">
        <v>9641</v>
      </c>
      <c r="B1370" s="16">
        <v>11.0</v>
      </c>
      <c r="C1370" s="16">
        <v>4091425.0</v>
      </c>
      <c r="D1370" s="17"/>
      <c r="E1370" s="14" t="s">
        <v>2631</v>
      </c>
      <c r="F1370" s="14" t="s">
        <v>2621</v>
      </c>
      <c r="G1370" s="14" t="s">
        <v>5166</v>
      </c>
      <c r="H1370" s="14" t="s">
        <v>2978</v>
      </c>
      <c r="I1370" s="14" t="s">
        <v>21</v>
      </c>
      <c r="J1370" s="14" t="s">
        <v>4845</v>
      </c>
      <c r="K1370" s="14" t="s">
        <v>9642</v>
      </c>
      <c r="L1370" s="14" t="s">
        <v>9642</v>
      </c>
      <c r="M1370" s="14" t="s">
        <v>9643</v>
      </c>
      <c r="N1370" s="14" t="s">
        <v>409</v>
      </c>
      <c r="P1370" s="17"/>
      <c r="Q1370" s="17"/>
      <c r="R1370" s="16">
        <v>1.0</v>
      </c>
      <c r="S1370" s="16">
        <v>1614196.0</v>
      </c>
      <c r="T1370" s="18">
        <v>6.2E-7</v>
      </c>
      <c r="U1370" s="16">
        <v>0.0</v>
      </c>
      <c r="V1370" s="16">
        <v>0.0</v>
      </c>
      <c r="W1370" s="14" t="s">
        <v>2978</v>
      </c>
      <c r="X1370" s="17"/>
      <c r="Y1370" s="17"/>
      <c r="Z1370" s="16">
        <v>21.7</v>
      </c>
      <c r="AA1370" s="16">
        <v>0.062</v>
      </c>
      <c r="AB1370" s="16">
        <v>0.0</v>
      </c>
      <c r="AC1370" s="16">
        <v>0.04</v>
      </c>
      <c r="AD1370" s="16">
        <v>8.8</v>
      </c>
      <c r="AE1370" s="16">
        <v>0.04</v>
      </c>
      <c r="AF1370" s="16">
        <v>0.152</v>
      </c>
      <c r="AG1370" s="16">
        <v>0.0</v>
      </c>
      <c r="AH1370" s="16">
        <v>75044.0</v>
      </c>
      <c r="AI1370" s="16">
        <v>0.0</v>
      </c>
      <c r="AJ1370" s="16">
        <v>0.0</v>
      </c>
      <c r="AK1370" s="16">
        <v>0.0</v>
      </c>
      <c r="AL1370" s="16">
        <v>60034.0</v>
      </c>
      <c r="AM1370" s="16">
        <v>0.0</v>
      </c>
      <c r="AN1370" s="16">
        <v>0.0</v>
      </c>
      <c r="AO1370" s="16">
        <v>0.0</v>
      </c>
      <c r="AP1370" s="16">
        <v>29608.0</v>
      </c>
      <c r="AQ1370" s="16">
        <v>0.0</v>
      </c>
      <c r="AR1370" s="16">
        <v>0.0</v>
      </c>
      <c r="AS1370" s="16">
        <v>0.0</v>
      </c>
      <c r="AT1370" s="16">
        <v>44874.0</v>
      </c>
      <c r="AU1370" s="16">
        <v>0.0</v>
      </c>
      <c r="AV1370" s="16">
        <v>0.0</v>
      </c>
      <c r="AW1370" s="16">
        <v>0.0</v>
      </c>
      <c r="AX1370" s="16">
        <v>64040.0</v>
      </c>
      <c r="AY1370" s="16">
        <v>0.0</v>
      </c>
      <c r="AZ1370" s="16">
        <v>0.0</v>
      </c>
      <c r="BA1370" s="16">
        <v>0.0</v>
      </c>
      <c r="BB1370" s="16">
        <v>6062.0</v>
      </c>
      <c r="BC1370" s="16">
        <v>0.0</v>
      </c>
      <c r="BD1370" s="16">
        <v>0.0</v>
      </c>
      <c r="BE1370" s="16">
        <v>1.0</v>
      </c>
      <c r="BF1370" s="16">
        <v>1180034.0</v>
      </c>
      <c r="BG1370" s="16">
        <v>0.0</v>
      </c>
      <c r="BH1370" s="16">
        <v>0.0</v>
      </c>
      <c r="BI1370" s="16">
        <v>0.0</v>
      </c>
      <c r="BJ1370" s="16">
        <v>912.0</v>
      </c>
      <c r="BK1370" s="16">
        <v>0.0</v>
      </c>
      <c r="BL1370" s="16">
        <v>0.0</v>
      </c>
      <c r="BM1370" s="16">
        <v>0.0</v>
      </c>
      <c r="BN1370" s="16">
        <v>91080.0</v>
      </c>
      <c r="BO1370" s="16">
        <v>0.0</v>
      </c>
      <c r="BP1370" s="16">
        <v>0.0</v>
      </c>
      <c r="BQ1370" s="16">
        <v>0.0</v>
      </c>
      <c r="BR1370" s="16">
        <v>62508.0</v>
      </c>
      <c r="BS1370" s="16">
        <v>0.0</v>
      </c>
      <c r="BT1370" s="16">
        <v>0.0</v>
      </c>
    </row>
    <row r="1371">
      <c r="A1371" s="14" t="s">
        <v>9644</v>
      </c>
      <c r="B1371" s="16">
        <v>11.0</v>
      </c>
      <c r="C1371" s="16">
        <v>4091518.0</v>
      </c>
      <c r="D1371" s="14" t="s">
        <v>9645</v>
      </c>
      <c r="E1371" s="14" t="s">
        <v>2622</v>
      </c>
      <c r="F1371" s="14" t="s">
        <v>2621</v>
      </c>
      <c r="G1371" s="14" t="s">
        <v>5166</v>
      </c>
      <c r="H1371" s="14" t="s">
        <v>2978</v>
      </c>
      <c r="I1371" s="14" t="s">
        <v>21</v>
      </c>
      <c r="J1371" s="14" t="s">
        <v>4845</v>
      </c>
      <c r="K1371" s="14" t="s">
        <v>9646</v>
      </c>
      <c r="L1371" s="14" t="s">
        <v>9646</v>
      </c>
      <c r="M1371" s="14" t="s">
        <v>9647</v>
      </c>
      <c r="N1371" s="14" t="s">
        <v>409</v>
      </c>
      <c r="P1371" s="17"/>
      <c r="Q1371" s="17"/>
      <c r="R1371" s="16">
        <v>1.0</v>
      </c>
      <c r="S1371" s="16">
        <v>1614196.0</v>
      </c>
      <c r="T1371" s="18">
        <v>6.2E-7</v>
      </c>
      <c r="U1371" s="16">
        <v>0.0</v>
      </c>
      <c r="V1371" s="16">
        <v>0.0</v>
      </c>
      <c r="W1371" s="14" t="s">
        <v>2978</v>
      </c>
      <c r="X1371" s="17"/>
      <c r="Y1371" s="17"/>
      <c r="Z1371" s="16">
        <v>20.2</v>
      </c>
      <c r="AA1371" s="16">
        <v>0.036</v>
      </c>
      <c r="AB1371" s="16">
        <v>0.0</v>
      </c>
      <c r="AC1371" s="16">
        <v>0.01</v>
      </c>
      <c r="AD1371" s="16">
        <v>7.14</v>
      </c>
      <c r="AE1371" s="16">
        <v>0.13</v>
      </c>
      <c r="AF1371" s="16">
        <v>0.014</v>
      </c>
      <c r="AG1371" s="16">
        <v>1.0</v>
      </c>
      <c r="AH1371" s="16">
        <v>75052.0</v>
      </c>
      <c r="AI1371" s="16">
        <v>0.0</v>
      </c>
      <c r="AJ1371" s="16">
        <v>0.0</v>
      </c>
      <c r="AK1371" s="16">
        <v>0.0</v>
      </c>
      <c r="AL1371" s="16">
        <v>60026.0</v>
      </c>
      <c r="AM1371" s="16">
        <v>0.0</v>
      </c>
      <c r="AN1371" s="16">
        <v>0.0</v>
      </c>
      <c r="AO1371" s="16">
        <v>0.0</v>
      </c>
      <c r="AP1371" s="16">
        <v>29598.0</v>
      </c>
      <c r="AQ1371" s="16">
        <v>0.0</v>
      </c>
      <c r="AR1371" s="16">
        <v>0.0</v>
      </c>
      <c r="AS1371" s="16">
        <v>0.0</v>
      </c>
      <c r="AT1371" s="16">
        <v>44874.0</v>
      </c>
      <c r="AU1371" s="16">
        <v>0.0</v>
      </c>
      <c r="AV1371" s="16">
        <v>0.0</v>
      </c>
      <c r="AW1371" s="16">
        <v>0.0</v>
      </c>
      <c r="AX1371" s="16">
        <v>64046.0</v>
      </c>
      <c r="AY1371" s="16">
        <v>0.0</v>
      </c>
      <c r="AZ1371" s="16">
        <v>0.0</v>
      </c>
      <c r="BA1371" s="16">
        <v>0.0</v>
      </c>
      <c r="BB1371" s="16">
        <v>6062.0</v>
      </c>
      <c r="BC1371" s="16">
        <v>0.0</v>
      </c>
      <c r="BD1371" s="16">
        <v>0.0</v>
      </c>
      <c r="BE1371" s="16">
        <v>0.0</v>
      </c>
      <c r="BF1371" s="16">
        <v>1180042.0</v>
      </c>
      <c r="BG1371" s="16">
        <v>0.0</v>
      </c>
      <c r="BH1371" s="16">
        <v>0.0</v>
      </c>
      <c r="BI1371" s="16">
        <v>0.0</v>
      </c>
      <c r="BJ1371" s="16">
        <v>912.0</v>
      </c>
      <c r="BK1371" s="16">
        <v>0.0</v>
      </c>
      <c r="BL1371" s="16">
        <v>0.0</v>
      </c>
      <c r="BM1371" s="16">
        <v>0.0</v>
      </c>
      <c r="BN1371" s="16">
        <v>91082.0</v>
      </c>
      <c r="BO1371" s="16">
        <v>0.0</v>
      </c>
      <c r="BP1371" s="16">
        <v>0.0</v>
      </c>
      <c r="BQ1371" s="16">
        <v>0.0</v>
      </c>
      <c r="BR1371" s="16">
        <v>62502.0</v>
      </c>
      <c r="BS1371" s="16">
        <v>0.0</v>
      </c>
      <c r="BT1371" s="16">
        <v>0.0</v>
      </c>
    </row>
    <row r="1372">
      <c r="A1372" s="14" t="s">
        <v>9648</v>
      </c>
      <c r="B1372" s="16">
        <v>11.0</v>
      </c>
      <c r="C1372" s="16">
        <v>4091566.0</v>
      </c>
      <c r="D1372" s="17"/>
      <c r="E1372" s="14" t="s">
        <v>2622</v>
      </c>
      <c r="F1372" s="14" t="s">
        <v>2621</v>
      </c>
      <c r="G1372" s="14" t="s">
        <v>5166</v>
      </c>
      <c r="H1372" s="14" t="s">
        <v>2978</v>
      </c>
      <c r="I1372" s="14" t="s">
        <v>21</v>
      </c>
      <c r="J1372" s="14" t="s">
        <v>4845</v>
      </c>
      <c r="K1372" s="14" t="s">
        <v>9649</v>
      </c>
      <c r="L1372" s="14" t="s">
        <v>9649</v>
      </c>
      <c r="M1372" s="14" t="s">
        <v>9650</v>
      </c>
      <c r="N1372" s="14" t="s">
        <v>409</v>
      </c>
      <c r="P1372" s="17"/>
      <c r="Q1372" s="17"/>
      <c r="R1372" s="16">
        <v>1.0</v>
      </c>
      <c r="S1372" s="16">
        <v>1614196.0</v>
      </c>
      <c r="T1372" s="18">
        <v>6.2E-7</v>
      </c>
      <c r="U1372" s="16">
        <v>0.0</v>
      </c>
      <c r="V1372" s="16">
        <v>0.0</v>
      </c>
      <c r="W1372" s="14" t="s">
        <v>2978</v>
      </c>
      <c r="X1372" s="17"/>
      <c r="Y1372" s="17"/>
      <c r="Z1372" s="16">
        <v>22.3</v>
      </c>
      <c r="AA1372" s="16">
        <v>0.054</v>
      </c>
      <c r="AB1372" s="16">
        <v>0.01</v>
      </c>
      <c r="AC1372" s="16">
        <v>0.02</v>
      </c>
      <c r="AD1372" s="16">
        <v>8.89</v>
      </c>
      <c r="AE1372" s="16">
        <v>0.48</v>
      </c>
      <c r="AF1372" s="16">
        <v>0.0</v>
      </c>
      <c r="AG1372" s="16">
        <v>0.0</v>
      </c>
      <c r="AH1372" s="16">
        <v>75048.0</v>
      </c>
      <c r="AI1372" s="16">
        <v>0.0</v>
      </c>
      <c r="AJ1372" s="16">
        <v>0.0</v>
      </c>
      <c r="AK1372" s="16">
        <v>0.0</v>
      </c>
      <c r="AL1372" s="16">
        <v>60030.0</v>
      </c>
      <c r="AM1372" s="16">
        <v>0.0</v>
      </c>
      <c r="AN1372" s="16">
        <v>0.0</v>
      </c>
      <c r="AO1372" s="16">
        <v>0.0</v>
      </c>
      <c r="AP1372" s="16">
        <v>29608.0</v>
      </c>
      <c r="AQ1372" s="16">
        <v>0.0</v>
      </c>
      <c r="AR1372" s="16">
        <v>0.0</v>
      </c>
      <c r="AS1372" s="16">
        <v>0.0</v>
      </c>
      <c r="AT1372" s="16">
        <v>44868.0</v>
      </c>
      <c r="AU1372" s="16">
        <v>0.0</v>
      </c>
      <c r="AV1372" s="16">
        <v>0.0</v>
      </c>
      <c r="AW1372" s="16">
        <v>0.0</v>
      </c>
      <c r="AX1372" s="16">
        <v>64036.0</v>
      </c>
      <c r="AY1372" s="16">
        <v>0.0</v>
      </c>
      <c r="AZ1372" s="16">
        <v>0.0</v>
      </c>
      <c r="BA1372" s="16">
        <v>0.0</v>
      </c>
      <c r="BB1372" s="16">
        <v>6062.0</v>
      </c>
      <c r="BC1372" s="16">
        <v>0.0</v>
      </c>
      <c r="BD1372" s="16">
        <v>0.0</v>
      </c>
      <c r="BE1372" s="16">
        <v>1.0</v>
      </c>
      <c r="BF1372" s="16">
        <v>1180040.0</v>
      </c>
      <c r="BG1372" s="16">
        <v>0.0</v>
      </c>
      <c r="BH1372" s="16">
        <v>0.0</v>
      </c>
      <c r="BI1372" s="16">
        <v>0.0</v>
      </c>
      <c r="BJ1372" s="16">
        <v>910.0</v>
      </c>
      <c r="BK1372" s="16">
        <v>0.0</v>
      </c>
      <c r="BL1372" s="16">
        <v>0.0</v>
      </c>
      <c r="BM1372" s="16">
        <v>0.0</v>
      </c>
      <c r="BN1372" s="16">
        <v>91088.0</v>
      </c>
      <c r="BO1372" s="16">
        <v>0.0</v>
      </c>
      <c r="BP1372" s="16">
        <v>0.0</v>
      </c>
      <c r="BQ1372" s="16">
        <v>0.0</v>
      </c>
      <c r="BR1372" s="16">
        <v>62506.0</v>
      </c>
      <c r="BS1372" s="16">
        <v>0.0</v>
      </c>
      <c r="BT1372" s="16">
        <v>0.0</v>
      </c>
    </row>
    <row r="1373">
      <c r="A1373" s="14" t="s">
        <v>9651</v>
      </c>
      <c r="B1373" s="16">
        <v>11.0</v>
      </c>
      <c r="C1373" s="16">
        <v>3856331.0</v>
      </c>
      <c r="D1373" s="14" t="s">
        <v>9652</v>
      </c>
      <c r="E1373" s="14" t="s">
        <v>2622</v>
      </c>
      <c r="F1373" s="14" t="s">
        <v>2630</v>
      </c>
      <c r="G1373" s="14" t="s">
        <v>5166</v>
      </c>
      <c r="H1373" s="14" t="s">
        <v>2978</v>
      </c>
      <c r="I1373" s="14" t="s">
        <v>21</v>
      </c>
      <c r="J1373" s="14" t="s">
        <v>4845</v>
      </c>
      <c r="K1373" s="14" t="s">
        <v>9653</v>
      </c>
      <c r="L1373" s="14" t="s">
        <v>9653</v>
      </c>
      <c r="M1373" s="14" t="s">
        <v>9654</v>
      </c>
      <c r="N1373" s="14" t="s">
        <v>409</v>
      </c>
      <c r="P1373" s="17"/>
      <c r="Q1373" s="17"/>
      <c r="R1373" s="16">
        <v>1.0</v>
      </c>
      <c r="S1373" s="16">
        <v>1614198.0</v>
      </c>
      <c r="T1373" s="18">
        <v>6.2E-7</v>
      </c>
      <c r="U1373" s="16">
        <v>0.0</v>
      </c>
      <c r="V1373" s="16">
        <v>0.0</v>
      </c>
      <c r="W1373" s="14" t="s">
        <v>2978</v>
      </c>
      <c r="X1373" s="17"/>
      <c r="Y1373" s="17"/>
      <c r="Z1373" s="16">
        <v>23.4</v>
      </c>
      <c r="AA1373" s="17"/>
      <c r="AB1373" s="16">
        <v>0.0</v>
      </c>
      <c r="AC1373" s="16">
        <v>0.0</v>
      </c>
      <c r="AD1373" s="16">
        <v>5.85</v>
      </c>
      <c r="AE1373" s="16">
        <v>0.52</v>
      </c>
      <c r="AF1373" s="16">
        <v>0.003</v>
      </c>
      <c r="AG1373" s="16">
        <v>0.0</v>
      </c>
      <c r="AH1373" s="16">
        <v>75058.0</v>
      </c>
      <c r="AI1373" s="16">
        <v>0.0</v>
      </c>
      <c r="AJ1373" s="16">
        <v>0.0</v>
      </c>
      <c r="AK1373" s="16">
        <v>0.0</v>
      </c>
      <c r="AL1373" s="16">
        <v>60028.0</v>
      </c>
      <c r="AM1373" s="16">
        <v>0.0</v>
      </c>
      <c r="AN1373" s="16">
        <v>0.0</v>
      </c>
      <c r="AO1373" s="16">
        <v>0.0</v>
      </c>
      <c r="AP1373" s="16">
        <v>29602.0</v>
      </c>
      <c r="AQ1373" s="16">
        <v>0.0</v>
      </c>
      <c r="AR1373" s="16">
        <v>0.0</v>
      </c>
      <c r="AS1373" s="16">
        <v>0.0</v>
      </c>
      <c r="AT1373" s="16">
        <v>44882.0</v>
      </c>
      <c r="AU1373" s="16">
        <v>0.0</v>
      </c>
      <c r="AV1373" s="16">
        <v>0.0</v>
      </c>
      <c r="AW1373" s="16">
        <v>0.0</v>
      </c>
      <c r="AX1373" s="16">
        <v>64024.0</v>
      </c>
      <c r="AY1373" s="16">
        <v>0.0</v>
      </c>
      <c r="AZ1373" s="16">
        <v>0.0</v>
      </c>
      <c r="BA1373" s="16">
        <v>0.0</v>
      </c>
      <c r="BB1373" s="16">
        <v>6062.0</v>
      </c>
      <c r="BC1373" s="16">
        <v>0.0</v>
      </c>
      <c r="BD1373" s="16">
        <v>0.0</v>
      </c>
      <c r="BE1373" s="16">
        <v>1.0</v>
      </c>
      <c r="BF1373" s="16">
        <v>1180032.0</v>
      </c>
      <c r="BG1373" s="16">
        <v>0.0</v>
      </c>
      <c r="BH1373" s="16">
        <v>0.0</v>
      </c>
      <c r="BI1373" s="16">
        <v>0.0</v>
      </c>
      <c r="BJ1373" s="16">
        <v>912.0</v>
      </c>
      <c r="BK1373" s="16">
        <v>0.0</v>
      </c>
      <c r="BL1373" s="16">
        <v>0.0</v>
      </c>
      <c r="BM1373" s="16">
        <v>0.0</v>
      </c>
      <c r="BN1373" s="16">
        <v>91086.0</v>
      </c>
      <c r="BO1373" s="16">
        <v>0.0</v>
      </c>
      <c r="BP1373" s="16">
        <v>0.0</v>
      </c>
      <c r="BQ1373" s="16">
        <v>0.0</v>
      </c>
      <c r="BR1373" s="16">
        <v>62512.0</v>
      </c>
      <c r="BS1373" s="16">
        <v>0.0</v>
      </c>
      <c r="BT1373" s="16">
        <v>0.0</v>
      </c>
    </row>
    <row r="1374">
      <c r="A1374" s="14" t="s">
        <v>9655</v>
      </c>
      <c r="B1374" s="16">
        <v>11.0</v>
      </c>
      <c r="C1374" s="16">
        <v>3856352.0</v>
      </c>
      <c r="D1374" s="17"/>
      <c r="E1374" s="14" t="s">
        <v>2630</v>
      </c>
      <c r="F1374" s="14" t="s">
        <v>2631</v>
      </c>
      <c r="G1374" s="14" t="s">
        <v>5166</v>
      </c>
      <c r="H1374" s="14" t="s">
        <v>2978</v>
      </c>
      <c r="I1374" s="14" t="s">
        <v>21</v>
      </c>
      <c r="J1374" s="14" t="s">
        <v>4845</v>
      </c>
      <c r="K1374" s="14" t="s">
        <v>9656</v>
      </c>
      <c r="L1374" s="14" t="s">
        <v>9656</v>
      </c>
      <c r="M1374" s="14" t="s">
        <v>9657</v>
      </c>
      <c r="N1374" s="14" t="s">
        <v>409</v>
      </c>
      <c r="P1374" s="17"/>
      <c r="Q1374" s="17"/>
      <c r="R1374" s="16">
        <v>1.0</v>
      </c>
      <c r="S1374" s="16">
        <v>1614198.0</v>
      </c>
      <c r="T1374" s="18">
        <v>6.2E-7</v>
      </c>
      <c r="U1374" s="16">
        <v>0.0</v>
      </c>
      <c r="V1374" s="16">
        <v>0.0</v>
      </c>
      <c r="W1374" s="14" t="s">
        <v>2978</v>
      </c>
      <c r="X1374" s="17"/>
      <c r="Y1374" s="17"/>
      <c r="Z1374" s="16">
        <v>17.4</v>
      </c>
      <c r="AA1374" s="17"/>
      <c r="AB1374" s="16">
        <v>0.08</v>
      </c>
      <c r="AC1374" s="16">
        <v>0.02</v>
      </c>
      <c r="AD1374" s="16">
        <v>0.69</v>
      </c>
      <c r="AE1374" s="16">
        <v>0.32</v>
      </c>
      <c r="AF1374" s="16">
        <v>0.0</v>
      </c>
      <c r="AG1374" s="16">
        <v>0.0</v>
      </c>
      <c r="AH1374" s="16">
        <v>75072.0</v>
      </c>
      <c r="AI1374" s="16">
        <v>0.0</v>
      </c>
      <c r="AJ1374" s="16">
        <v>0.0</v>
      </c>
      <c r="AK1374" s="16">
        <v>0.0</v>
      </c>
      <c r="AL1374" s="16">
        <v>60032.0</v>
      </c>
      <c r="AM1374" s="16">
        <v>0.0</v>
      </c>
      <c r="AN1374" s="16">
        <v>0.0</v>
      </c>
      <c r="AO1374" s="16">
        <v>0.0</v>
      </c>
      <c r="AP1374" s="16">
        <v>29600.0</v>
      </c>
      <c r="AQ1374" s="16">
        <v>0.0</v>
      </c>
      <c r="AR1374" s="16">
        <v>0.0</v>
      </c>
      <c r="AS1374" s="16">
        <v>0.0</v>
      </c>
      <c r="AT1374" s="16">
        <v>44886.0</v>
      </c>
      <c r="AU1374" s="16">
        <v>0.0</v>
      </c>
      <c r="AV1374" s="16">
        <v>0.0</v>
      </c>
      <c r="AW1374" s="16">
        <v>0.0</v>
      </c>
      <c r="AX1374" s="16">
        <v>64004.0</v>
      </c>
      <c r="AY1374" s="16">
        <v>0.0</v>
      </c>
      <c r="AZ1374" s="16">
        <v>0.0</v>
      </c>
      <c r="BA1374" s="16">
        <v>0.0</v>
      </c>
      <c r="BB1374" s="16">
        <v>6060.0</v>
      </c>
      <c r="BC1374" s="16">
        <v>0.0</v>
      </c>
      <c r="BD1374" s="16">
        <v>0.0</v>
      </c>
      <c r="BE1374" s="16">
        <v>0.0</v>
      </c>
      <c r="BF1374" s="16">
        <v>1180032.0</v>
      </c>
      <c r="BG1374" s="16">
        <v>0.0</v>
      </c>
      <c r="BH1374" s="16">
        <v>0.0</v>
      </c>
      <c r="BI1374" s="16">
        <v>0.0</v>
      </c>
      <c r="BJ1374" s="16">
        <v>912.0</v>
      </c>
      <c r="BK1374" s="16">
        <v>0.0</v>
      </c>
      <c r="BL1374" s="16">
        <v>0.0</v>
      </c>
      <c r="BM1374" s="16">
        <v>1.0</v>
      </c>
      <c r="BN1374" s="16">
        <v>91088.0</v>
      </c>
      <c r="BO1374" s="16">
        <v>0.0</v>
      </c>
      <c r="BP1374" s="16">
        <v>0.0</v>
      </c>
      <c r="BQ1374" s="16">
        <v>0.0</v>
      </c>
      <c r="BR1374" s="16">
        <v>62512.0</v>
      </c>
      <c r="BS1374" s="16">
        <v>0.0</v>
      </c>
      <c r="BT1374" s="16">
        <v>0.0</v>
      </c>
    </row>
    <row r="1375">
      <c r="A1375" s="14" t="s">
        <v>9658</v>
      </c>
      <c r="B1375" s="16">
        <v>11.0</v>
      </c>
      <c r="C1375" s="16">
        <v>4091328.0</v>
      </c>
      <c r="D1375" s="14" t="s">
        <v>5005</v>
      </c>
      <c r="E1375" s="14" t="s">
        <v>2622</v>
      </c>
      <c r="F1375" s="14" t="s">
        <v>2630</v>
      </c>
      <c r="G1375" s="14" t="s">
        <v>6733</v>
      </c>
      <c r="H1375" s="14" t="s">
        <v>21</v>
      </c>
      <c r="I1375" s="14" t="s">
        <v>2978</v>
      </c>
      <c r="J1375" s="14" t="s">
        <v>4845</v>
      </c>
      <c r="K1375" s="14" t="s">
        <v>9659</v>
      </c>
      <c r="L1375" s="14" t="s">
        <v>9659</v>
      </c>
      <c r="M1375" s="14" t="s">
        <v>9660</v>
      </c>
      <c r="N1375" s="14" t="s">
        <v>409</v>
      </c>
      <c r="P1375" s="17"/>
      <c r="Q1375" s="17"/>
      <c r="R1375" s="16">
        <v>1.0</v>
      </c>
      <c r="S1375" s="16">
        <v>1614198.0</v>
      </c>
      <c r="T1375" s="18">
        <v>6.2E-7</v>
      </c>
      <c r="U1375" s="16">
        <v>0.0</v>
      </c>
      <c r="V1375" s="16">
        <v>0.0</v>
      </c>
      <c r="W1375" s="14" t="s">
        <v>2978</v>
      </c>
      <c r="X1375" s="17"/>
      <c r="Y1375" s="17"/>
      <c r="Z1375" s="16">
        <v>22.2</v>
      </c>
      <c r="AA1375" s="17"/>
      <c r="AB1375" s="16">
        <v>0.0</v>
      </c>
      <c r="AC1375" s="16">
        <v>-0.01</v>
      </c>
      <c r="AD1375" s="16">
        <v>8.9</v>
      </c>
      <c r="AE1375" s="17"/>
      <c r="AF1375" s="17"/>
      <c r="AG1375" s="16">
        <v>0.0</v>
      </c>
      <c r="AH1375" s="16">
        <v>75038.0</v>
      </c>
      <c r="AI1375" s="16">
        <v>0.0</v>
      </c>
      <c r="AJ1375" s="16">
        <v>0.0</v>
      </c>
      <c r="AK1375" s="16">
        <v>0.0</v>
      </c>
      <c r="AL1375" s="16">
        <v>60024.0</v>
      </c>
      <c r="AM1375" s="16">
        <v>0.0</v>
      </c>
      <c r="AN1375" s="16">
        <v>0.0</v>
      </c>
      <c r="AO1375" s="16">
        <v>0.0</v>
      </c>
      <c r="AP1375" s="16">
        <v>29608.0</v>
      </c>
      <c r="AQ1375" s="16">
        <v>0.0</v>
      </c>
      <c r="AR1375" s="16">
        <v>0.0</v>
      </c>
      <c r="AS1375" s="16">
        <v>0.0</v>
      </c>
      <c r="AT1375" s="16">
        <v>44884.0</v>
      </c>
      <c r="AU1375" s="16">
        <v>0.0</v>
      </c>
      <c r="AV1375" s="16">
        <v>0.0</v>
      </c>
      <c r="AW1375" s="16">
        <v>0.0</v>
      </c>
      <c r="AX1375" s="16">
        <v>64028.0</v>
      </c>
      <c r="AY1375" s="16">
        <v>0.0</v>
      </c>
      <c r="AZ1375" s="16">
        <v>0.0</v>
      </c>
      <c r="BA1375" s="16">
        <v>0.0</v>
      </c>
      <c r="BB1375" s="16">
        <v>6062.0</v>
      </c>
      <c r="BC1375" s="16">
        <v>0.0</v>
      </c>
      <c r="BD1375" s="16">
        <v>0.0</v>
      </c>
      <c r="BE1375" s="16">
        <v>0.0</v>
      </c>
      <c r="BF1375" s="16">
        <v>1180038.0</v>
      </c>
      <c r="BG1375" s="16">
        <v>0.0</v>
      </c>
      <c r="BH1375" s="16">
        <v>0.0</v>
      </c>
      <c r="BI1375" s="16">
        <v>0.0</v>
      </c>
      <c r="BJ1375" s="16">
        <v>912.0</v>
      </c>
      <c r="BK1375" s="16">
        <v>0.0</v>
      </c>
      <c r="BL1375" s="16">
        <v>0.0</v>
      </c>
      <c r="BM1375" s="16">
        <v>1.0</v>
      </c>
      <c r="BN1375" s="16">
        <v>91092.0</v>
      </c>
      <c r="BO1375" s="16">
        <v>0.0</v>
      </c>
      <c r="BP1375" s="16">
        <v>0.0</v>
      </c>
      <c r="BQ1375" s="16">
        <v>0.0</v>
      </c>
      <c r="BR1375" s="16">
        <v>62512.0</v>
      </c>
      <c r="BS1375" s="16">
        <v>0.0</v>
      </c>
      <c r="BT1375" s="16">
        <v>0.0</v>
      </c>
    </row>
    <row r="1376">
      <c r="A1376" s="14" t="s">
        <v>9661</v>
      </c>
      <c r="B1376" s="16">
        <v>11.0</v>
      </c>
      <c r="C1376" s="16">
        <v>4091341.0</v>
      </c>
      <c r="D1376" s="17"/>
      <c r="E1376" s="14" t="s">
        <v>2622</v>
      </c>
      <c r="F1376" s="14" t="s">
        <v>2630</v>
      </c>
      <c r="G1376" s="14" t="s">
        <v>5166</v>
      </c>
      <c r="H1376" s="14" t="s">
        <v>2978</v>
      </c>
      <c r="I1376" s="14" t="s">
        <v>21</v>
      </c>
      <c r="J1376" s="14" t="s">
        <v>4845</v>
      </c>
      <c r="K1376" s="14" t="s">
        <v>9662</v>
      </c>
      <c r="L1376" s="14" t="s">
        <v>9662</v>
      </c>
      <c r="M1376" s="14" t="s">
        <v>9663</v>
      </c>
      <c r="N1376" s="14" t="s">
        <v>409</v>
      </c>
      <c r="P1376" s="17"/>
      <c r="Q1376" s="17"/>
      <c r="R1376" s="16">
        <v>1.0</v>
      </c>
      <c r="S1376" s="16">
        <v>1614198.0</v>
      </c>
      <c r="T1376" s="18">
        <v>6.2E-7</v>
      </c>
      <c r="U1376" s="16">
        <v>0.0</v>
      </c>
      <c r="V1376" s="16">
        <v>0.0</v>
      </c>
      <c r="W1376" s="14" t="s">
        <v>2978</v>
      </c>
      <c r="X1376" s="17"/>
      <c r="Y1376" s="17"/>
      <c r="Z1376" s="16">
        <v>8.61</v>
      </c>
      <c r="AA1376" s="16">
        <v>0.044</v>
      </c>
      <c r="AB1376" s="16">
        <v>0.0</v>
      </c>
      <c r="AC1376" s="16">
        <v>0.0</v>
      </c>
      <c r="AD1376" s="16">
        <v>1.3</v>
      </c>
      <c r="AE1376" s="16">
        <v>0.2</v>
      </c>
      <c r="AF1376" s="16">
        <v>0.003</v>
      </c>
      <c r="AG1376" s="16">
        <v>0.0</v>
      </c>
      <c r="AH1376" s="16">
        <v>75048.0</v>
      </c>
      <c r="AI1376" s="16">
        <v>0.0</v>
      </c>
      <c r="AJ1376" s="16">
        <v>0.0</v>
      </c>
      <c r="AK1376" s="16">
        <v>0.0</v>
      </c>
      <c r="AL1376" s="16">
        <v>60030.0</v>
      </c>
      <c r="AM1376" s="16">
        <v>0.0</v>
      </c>
      <c r="AN1376" s="16">
        <v>0.0</v>
      </c>
      <c r="AO1376" s="16">
        <v>0.0</v>
      </c>
      <c r="AP1376" s="16">
        <v>29608.0</v>
      </c>
      <c r="AQ1376" s="16">
        <v>0.0</v>
      </c>
      <c r="AR1376" s="16">
        <v>0.0</v>
      </c>
      <c r="AS1376" s="16">
        <v>0.0</v>
      </c>
      <c r="AT1376" s="16">
        <v>44892.0</v>
      </c>
      <c r="AU1376" s="16">
        <v>0.0</v>
      </c>
      <c r="AV1376" s="16">
        <v>0.0</v>
      </c>
      <c r="AW1376" s="16">
        <v>0.0</v>
      </c>
      <c r="AX1376" s="16">
        <v>64022.0</v>
      </c>
      <c r="AY1376" s="16">
        <v>0.0</v>
      </c>
      <c r="AZ1376" s="16">
        <v>0.0</v>
      </c>
      <c r="BA1376" s="16">
        <v>0.0</v>
      </c>
      <c r="BB1376" s="16">
        <v>6062.0</v>
      </c>
      <c r="BC1376" s="16">
        <v>0.0</v>
      </c>
      <c r="BD1376" s="16">
        <v>0.0</v>
      </c>
      <c r="BE1376" s="16">
        <v>1.0</v>
      </c>
      <c r="BF1376" s="16">
        <v>1180030.0</v>
      </c>
      <c r="BG1376" s="16">
        <v>0.0</v>
      </c>
      <c r="BH1376" s="16">
        <v>0.0</v>
      </c>
      <c r="BI1376" s="16">
        <v>0.0</v>
      </c>
      <c r="BJ1376" s="16">
        <v>912.0</v>
      </c>
      <c r="BK1376" s="16">
        <v>0.0</v>
      </c>
      <c r="BL1376" s="16">
        <v>0.0</v>
      </c>
      <c r="BM1376" s="16">
        <v>0.0</v>
      </c>
      <c r="BN1376" s="16">
        <v>91086.0</v>
      </c>
      <c r="BO1376" s="16">
        <v>0.0</v>
      </c>
      <c r="BP1376" s="16">
        <v>0.0</v>
      </c>
      <c r="BQ1376" s="16">
        <v>0.0</v>
      </c>
      <c r="BR1376" s="16">
        <v>62508.0</v>
      </c>
      <c r="BS1376" s="16">
        <v>0.0</v>
      </c>
      <c r="BT1376" s="16">
        <v>0.0</v>
      </c>
    </row>
    <row r="1377">
      <c r="A1377" s="14" t="s">
        <v>9664</v>
      </c>
      <c r="B1377" s="16">
        <v>11.0</v>
      </c>
      <c r="C1377" s="16">
        <v>4091437.0</v>
      </c>
      <c r="D1377" s="14" t="s">
        <v>9665</v>
      </c>
      <c r="E1377" s="14" t="s">
        <v>2631</v>
      </c>
      <c r="F1377" s="14" t="s">
        <v>2630</v>
      </c>
      <c r="G1377" s="14" t="s">
        <v>5166</v>
      </c>
      <c r="H1377" s="14" t="s">
        <v>2978</v>
      </c>
      <c r="I1377" s="14" t="s">
        <v>21</v>
      </c>
      <c r="J1377" s="14" t="s">
        <v>4845</v>
      </c>
      <c r="K1377" s="14" t="s">
        <v>9666</v>
      </c>
      <c r="L1377" s="14" t="s">
        <v>9666</v>
      </c>
      <c r="M1377" s="14" t="s">
        <v>9667</v>
      </c>
      <c r="N1377" s="14" t="s">
        <v>409</v>
      </c>
      <c r="O1377" s="14" t="s">
        <v>410</v>
      </c>
      <c r="P1377" s="16">
        <v>2943403.0</v>
      </c>
      <c r="Q1377" s="17"/>
      <c r="R1377" s="16">
        <v>1.0</v>
      </c>
      <c r="S1377" s="16">
        <v>1614198.0</v>
      </c>
      <c r="T1377" s="18">
        <v>6.2E-7</v>
      </c>
      <c r="U1377" s="16">
        <v>0.0</v>
      </c>
      <c r="V1377" s="16">
        <v>0.0</v>
      </c>
      <c r="W1377" s="14" t="s">
        <v>2978</v>
      </c>
      <c r="X1377" s="17"/>
      <c r="Y1377" s="17"/>
      <c r="Z1377" s="16">
        <v>24.7</v>
      </c>
      <c r="AA1377" s="16">
        <v>0.048</v>
      </c>
      <c r="AB1377" s="16">
        <v>0.0</v>
      </c>
      <c r="AC1377" s="16">
        <v>0.0</v>
      </c>
      <c r="AD1377" s="16">
        <v>4.92</v>
      </c>
      <c r="AE1377" s="16">
        <v>0.05</v>
      </c>
      <c r="AF1377" s="16">
        <v>0.098</v>
      </c>
      <c r="AG1377" s="16">
        <v>0.0</v>
      </c>
      <c r="AH1377" s="16">
        <v>75042.0</v>
      </c>
      <c r="AI1377" s="16">
        <v>0.0</v>
      </c>
      <c r="AJ1377" s="16">
        <v>0.0</v>
      </c>
      <c r="AK1377" s="16">
        <v>0.0</v>
      </c>
      <c r="AL1377" s="16">
        <v>60020.0</v>
      </c>
      <c r="AM1377" s="16">
        <v>0.0</v>
      </c>
      <c r="AN1377" s="16">
        <v>0.0</v>
      </c>
      <c r="AO1377" s="16">
        <v>0.0</v>
      </c>
      <c r="AP1377" s="16">
        <v>29608.0</v>
      </c>
      <c r="AQ1377" s="16">
        <v>0.0</v>
      </c>
      <c r="AR1377" s="16">
        <v>0.0</v>
      </c>
      <c r="AS1377" s="16">
        <v>0.0</v>
      </c>
      <c r="AT1377" s="16">
        <v>44884.0</v>
      </c>
      <c r="AU1377" s="16">
        <v>0.0</v>
      </c>
      <c r="AV1377" s="16">
        <v>0.0</v>
      </c>
      <c r="AW1377" s="16">
        <v>0.0</v>
      </c>
      <c r="AX1377" s="16">
        <v>64034.0</v>
      </c>
      <c r="AY1377" s="16">
        <v>0.0</v>
      </c>
      <c r="AZ1377" s="16">
        <v>0.0</v>
      </c>
      <c r="BA1377" s="16">
        <v>0.0</v>
      </c>
      <c r="BB1377" s="16">
        <v>6062.0</v>
      </c>
      <c r="BC1377" s="16">
        <v>0.0</v>
      </c>
      <c r="BD1377" s="16">
        <v>0.0</v>
      </c>
      <c r="BE1377" s="16">
        <v>1.0</v>
      </c>
      <c r="BF1377" s="16">
        <v>1180040.0</v>
      </c>
      <c r="BG1377" s="16">
        <v>0.0</v>
      </c>
      <c r="BH1377" s="16">
        <v>0.0</v>
      </c>
      <c r="BI1377" s="16">
        <v>0.0</v>
      </c>
      <c r="BJ1377" s="16">
        <v>912.0</v>
      </c>
      <c r="BK1377" s="16">
        <v>0.0</v>
      </c>
      <c r="BL1377" s="16">
        <v>0.0</v>
      </c>
      <c r="BM1377" s="16">
        <v>0.0</v>
      </c>
      <c r="BN1377" s="16">
        <v>91086.0</v>
      </c>
      <c r="BO1377" s="16">
        <v>0.0</v>
      </c>
      <c r="BP1377" s="16">
        <v>0.0</v>
      </c>
      <c r="BQ1377" s="16">
        <v>0.0</v>
      </c>
      <c r="BR1377" s="16">
        <v>62510.0</v>
      </c>
      <c r="BS1377" s="16">
        <v>0.0</v>
      </c>
      <c r="BT1377" s="16">
        <v>0.0</v>
      </c>
    </row>
    <row r="1378">
      <c r="A1378" s="14" t="s">
        <v>9668</v>
      </c>
      <c r="B1378" s="16">
        <v>11.0</v>
      </c>
      <c r="C1378" s="16">
        <v>4091437.0</v>
      </c>
      <c r="D1378" s="17"/>
      <c r="E1378" s="14" t="s">
        <v>2631</v>
      </c>
      <c r="F1378" s="14" t="s">
        <v>2621</v>
      </c>
      <c r="G1378" s="14" t="s">
        <v>5166</v>
      </c>
      <c r="H1378" s="14" t="s">
        <v>2978</v>
      </c>
      <c r="I1378" s="14" t="s">
        <v>21</v>
      </c>
      <c r="J1378" s="14" t="s">
        <v>4845</v>
      </c>
      <c r="K1378" s="14" t="s">
        <v>9669</v>
      </c>
      <c r="L1378" s="14" t="s">
        <v>9669</v>
      </c>
      <c r="M1378" s="14" t="s">
        <v>9670</v>
      </c>
      <c r="N1378" s="14" t="s">
        <v>409</v>
      </c>
      <c r="P1378" s="17"/>
      <c r="Q1378" s="17"/>
      <c r="R1378" s="16">
        <v>1.0</v>
      </c>
      <c r="S1378" s="16">
        <v>1614198.0</v>
      </c>
      <c r="T1378" s="18">
        <v>6.2E-7</v>
      </c>
      <c r="U1378" s="16">
        <v>0.0</v>
      </c>
      <c r="V1378" s="16">
        <v>0.0</v>
      </c>
      <c r="W1378" s="14" t="s">
        <v>2978</v>
      </c>
      <c r="X1378" s="17"/>
      <c r="Y1378" s="17"/>
      <c r="Z1378" s="16">
        <v>24.3</v>
      </c>
      <c r="AA1378" s="16">
        <v>0.109</v>
      </c>
      <c r="AB1378" s="16">
        <v>0.0</v>
      </c>
      <c r="AC1378" s="16">
        <v>0.0</v>
      </c>
      <c r="AD1378" s="16">
        <v>4.92</v>
      </c>
      <c r="AE1378" s="16">
        <v>0.04</v>
      </c>
      <c r="AF1378" s="16">
        <v>0.098</v>
      </c>
      <c r="AG1378" s="16">
        <v>0.0</v>
      </c>
      <c r="AH1378" s="16">
        <v>75042.0</v>
      </c>
      <c r="AI1378" s="16">
        <v>0.0</v>
      </c>
      <c r="AJ1378" s="16">
        <v>0.0</v>
      </c>
      <c r="AK1378" s="16">
        <v>0.0</v>
      </c>
      <c r="AL1378" s="16">
        <v>60020.0</v>
      </c>
      <c r="AM1378" s="16">
        <v>0.0</v>
      </c>
      <c r="AN1378" s="16">
        <v>0.0</v>
      </c>
      <c r="AO1378" s="16">
        <v>0.0</v>
      </c>
      <c r="AP1378" s="16">
        <v>29608.0</v>
      </c>
      <c r="AQ1378" s="16">
        <v>0.0</v>
      </c>
      <c r="AR1378" s="16">
        <v>0.0</v>
      </c>
      <c r="AS1378" s="16">
        <v>0.0</v>
      </c>
      <c r="AT1378" s="16">
        <v>44884.0</v>
      </c>
      <c r="AU1378" s="16">
        <v>0.0</v>
      </c>
      <c r="AV1378" s="16">
        <v>0.0</v>
      </c>
      <c r="AW1378" s="16">
        <v>1.0</v>
      </c>
      <c r="AX1378" s="16">
        <v>64034.0</v>
      </c>
      <c r="AY1378" s="16">
        <v>0.0</v>
      </c>
      <c r="AZ1378" s="16">
        <v>0.0</v>
      </c>
      <c r="BA1378" s="16">
        <v>0.0</v>
      </c>
      <c r="BB1378" s="16">
        <v>6062.0</v>
      </c>
      <c r="BC1378" s="16">
        <v>0.0</v>
      </c>
      <c r="BD1378" s="16">
        <v>0.0</v>
      </c>
      <c r="BE1378" s="16">
        <v>0.0</v>
      </c>
      <c r="BF1378" s="16">
        <v>1180040.0</v>
      </c>
      <c r="BG1378" s="16">
        <v>0.0</v>
      </c>
      <c r="BH1378" s="16">
        <v>0.0</v>
      </c>
      <c r="BI1378" s="16">
        <v>0.0</v>
      </c>
      <c r="BJ1378" s="16">
        <v>912.0</v>
      </c>
      <c r="BK1378" s="16">
        <v>0.0</v>
      </c>
      <c r="BL1378" s="16">
        <v>0.0</v>
      </c>
      <c r="BM1378" s="16">
        <v>0.0</v>
      </c>
      <c r="BN1378" s="16">
        <v>91086.0</v>
      </c>
      <c r="BO1378" s="16">
        <v>0.0</v>
      </c>
      <c r="BP1378" s="16">
        <v>0.0</v>
      </c>
      <c r="BQ1378" s="16">
        <v>0.0</v>
      </c>
      <c r="BR1378" s="16">
        <v>62510.0</v>
      </c>
      <c r="BS1378" s="16">
        <v>0.0</v>
      </c>
      <c r="BT1378" s="16">
        <v>0.0</v>
      </c>
    </row>
    <row r="1379">
      <c r="A1379" s="14" t="s">
        <v>9671</v>
      </c>
      <c r="B1379" s="16">
        <v>11.0</v>
      </c>
      <c r="C1379" s="16">
        <v>4091462.0</v>
      </c>
      <c r="D1379" s="17"/>
      <c r="E1379" s="14" t="s">
        <v>2622</v>
      </c>
      <c r="F1379" s="14" t="s">
        <v>2630</v>
      </c>
      <c r="G1379" s="14" t="s">
        <v>5166</v>
      </c>
      <c r="H1379" s="14" t="s">
        <v>2978</v>
      </c>
      <c r="I1379" s="14" t="s">
        <v>21</v>
      </c>
      <c r="J1379" s="14" t="s">
        <v>4845</v>
      </c>
      <c r="K1379" s="14" t="s">
        <v>7628</v>
      </c>
      <c r="L1379" s="14" t="s">
        <v>7628</v>
      </c>
      <c r="M1379" s="14" t="s">
        <v>9672</v>
      </c>
      <c r="N1379" s="14" t="s">
        <v>409</v>
      </c>
      <c r="P1379" s="17"/>
      <c r="Q1379" s="17"/>
      <c r="R1379" s="16">
        <v>1.0</v>
      </c>
      <c r="S1379" s="16">
        <v>1614198.0</v>
      </c>
      <c r="T1379" s="18">
        <v>6.2E-7</v>
      </c>
      <c r="U1379" s="16">
        <v>0.0</v>
      </c>
      <c r="V1379" s="16">
        <v>0.0</v>
      </c>
      <c r="W1379" s="14" t="s">
        <v>2978</v>
      </c>
      <c r="X1379" s="17"/>
      <c r="Y1379" s="17"/>
      <c r="Z1379" s="16">
        <v>16.1</v>
      </c>
      <c r="AA1379" s="16">
        <v>0.021</v>
      </c>
      <c r="AB1379" s="16">
        <v>0.0</v>
      </c>
      <c r="AC1379" s="16">
        <v>0.0</v>
      </c>
      <c r="AD1379" s="16">
        <v>2.08</v>
      </c>
      <c r="AE1379" s="16">
        <v>0.56</v>
      </c>
      <c r="AF1379" s="16">
        <v>0.115</v>
      </c>
      <c r="AG1379" s="16">
        <v>0.0</v>
      </c>
      <c r="AH1379" s="16">
        <v>75062.0</v>
      </c>
      <c r="AI1379" s="16">
        <v>0.0</v>
      </c>
      <c r="AJ1379" s="16">
        <v>0.0</v>
      </c>
      <c r="AK1379" s="16">
        <v>0.0</v>
      </c>
      <c r="AL1379" s="16">
        <v>60026.0</v>
      </c>
      <c r="AM1379" s="16">
        <v>0.0</v>
      </c>
      <c r="AN1379" s="16">
        <v>0.0</v>
      </c>
      <c r="AO1379" s="16">
        <v>0.0</v>
      </c>
      <c r="AP1379" s="16">
        <v>29604.0</v>
      </c>
      <c r="AQ1379" s="16">
        <v>0.0</v>
      </c>
      <c r="AR1379" s="16">
        <v>0.0</v>
      </c>
      <c r="AS1379" s="16">
        <v>0.0</v>
      </c>
      <c r="AT1379" s="16">
        <v>44874.0</v>
      </c>
      <c r="AU1379" s="16">
        <v>0.0</v>
      </c>
      <c r="AV1379" s="16">
        <v>0.0</v>
      </c>
      <c r="AW1379" s="16">
        <v>0.0</v>
      </c>
      <c r="AX1379" s="16">
        <v>64034.0</v>
      </c>
      <c r="AY1379" s="16">
        <v>0.0</v>
      </c>
      <c r="AZ1379" s="16">
        <v>0.0</v>
      </c>
      <c r="BA1379" s="16">
        <v>0.0</v>
      </c>
      <c r="BB1379" s="16">
        <v>6062.0</v>
      </c>
      <c r="BC1379" s="16">
        <v>0.0</v>
      </c>
      <c r="BD1379" s="16">
        <v>0.0</v>
      </c>
      <c r="BE1379" s="16">
        <v>1.0</v>
      </c>
      <c r="BF1379" s="16">
        <v>1180032.0</v>
      </c>
      <c r="BG1379" s="16">
        <v>0.0</v>
      </c>
      <c r="BH1379" s="16">
        <v>0.0</v>
      </c>
      <c r="BI1379" s="16">
        <v>0.0</v>
      </c>
      <c r="BJ1379" s="16">
        <v>912.0</v>
      </c>
      <c r="BK1379" s="16">
        <v>0.0</v>
      </c>
      <c r="BL1379" s="16">
        <v>0.0</v>
      </c>
      <c r="BM1379" s="16">
        <v>0.0</v>
      </c>
      <c r="BN1379" s="16">
        <v>91082.0</v>
      </c>
      <c r="BO1379" s="16">
        <v>0.0</v>
      </c>
      <c r="BP1379" s="16">
        <v>0.0</v>
      </c>
      <c r="BQ1379" s="16">
        <v>0.0</v>
      </c>
      <c r="BR1379" s="16">
        <v>62510.0</v>
      </c>
      <c r="BS1379" s="16">
        <v>0.0</v>
      </c>
      <c r="BT1379" s="16">
        <v>0.0</v>
      </c>
    </row>
    <row r="1380">
      <c r="A1380" s="14" t="s">
        <v>9673</v>
      </c>
      <c r="B1380" s="16">
        <v>11.0</v>
      </c>
      <c r="C1380" s="16">
        <v>4091620.0</v>
      </c>
      <c r="D1380" s="17"/>
      <c r="E1380" s="14" t="s">
        <v>2622</v>
      </c>
      <c r="F1380" s="14" t="s">
        <v>2621</v>
      </c>
      <c r="G1380" s="14" t="s">
        <v>5166</v>
      </c>
      <c r="H1380" s="14" t="s">
        <v>2978</v>
      </c>
      <c r="I1380" s="14" t="s">
        <v>21</v>
      </c>
      <c r="J1380" s="14" t="s">
        <v>4845</v>
      </c>
      <c r="K1380" s="14" t="s">
        <v>9674</v>
      </c>
      <c r="L1380" s="14" t="s">
        <v>9674</v>
      </c>
      <c r="M1380" s="14" t="s">
        <v>9675</v>
      </c>
      <c r="N1380" s="14" t="s">
        <v>409</v>
      </c>
      <c r="P1380" s="17"/>
      <c r="Q1380" s="17"/>
      <c r="R1380" s="16">
        <v>1.0</v>
      </c>
      <c r="S1380" s="16">
        <v>1614198.0</v>
      </c>
      <c r="T1380" s="18">
        <v>6.2E-7</v>
      </c>
      <c r="U1380" s="16">
        <v>0.0</v>
      </c>
      <c r="V1380" s="16">
        <v>0.0</v>
      </c>
      <c r="W1380" s="14" t="s">
        <v>2978</v>
      </c>
      <c r="X1380" s="17"/>
      <c r="Y1380" s="17"/>
      <c r="Z1380" s="16">
        <v>21.0</v>
      </c>
      <c r="AA1380" s="16">
        <v>0.077</v>
      </c>
      <c r="AB1380" s="16">
        <v>0.0</v>
      </c>
      <c r="AC1380" s="16">
        <v>0.0</v>
      </c>
      <c r="AD1380" s="16">
        <v>5.88</v>
      </c>
      <c r="AE1380" s="16">
        <v>0.14</v>
      </c>
      <c r="AF1380" s="16">
        <v>0.034</v>
      </c>
      <c r="AG1380" s="16">
        <v>0.0</v>
      </c>
      <c r="AH1380" s="16">
        <v>75048.0</v>
      </c>
      <c r="AI1380" s="16">
        <v>0.0</v>
      </c>
      <c r="AJ1380" s="16">
        <v>0.0</v>
      </c>
      <c r="AK1380" s="16">
        <v>0.0</v>
      </c>
      <c r="AL1380" s="16">
        <v>60020.0</v>
      </c>
      <c r="AM1380" s="16">
        <v>0.0</v>
      </c>
      <c r="AN1380" s="16">
        <v>0.0</v>
      </c>
      <c r="AO1380" s="16">
        <v>0.0</v>
      </c>
      <c r="AP1380" s="16">
        <v>29608.0</v>
      </c>
      <c r="AQ1380" s="16">
        <v>0.0</v>
      </c>
      <c r="AR1380" s="16">
        <v>0.0</v>
      </c>
      <c r="AS1380" s="16">
        <v>0.0</v>
      </c>
      <c r="AT1380" s="16">
        <v>44882.0</v>
      </c>
      <c r="AU1380" s="16">
        <v>0.0</v>
      </c>
      <c r="AV1380" s="16">
        <v>0.0</v>
      </c>
      <c r="AW1380" s="16">
        <v>0.0</v>
      </c>
      <c r="AX1380" s="16">
        <v>64040.0</v>
      </c>
      <c r="AY1380" s="16">
        <v>0.0</v>
      </c>
      <c r="AZ1380" s="16">
        <v>0.0</v>
      </c>
      <c r="BA1380" s="16">
        <v>0.0</v>
      </c>
      <c r="BB1380" s="16">
        <v>6062.0</v>
      </c>
      <c r="BC1380" s="16">
        <v>0.0</v>
      </c>
      <c r="BD1380" s="16">
        <v>0.0</v>
      </c>
      <c r="BE1380" s="16">
        <v>1.0</v>
      </c>
      <c r="BF1380" s="16">
        <v>1180032.0</v>
      </c>
      <c r="BG1380" s="16">
        <v>0.0</v>
      </c>
      <c r="BH1380" s="16">
        <v>0.0</v>
      </c>
      <c r="BI1380" s="16">
        <v>0.0</v>
      </c>
      <c r="BJ1380" s="16">
        <v>912.0</v>
      </c>
      <c r="BK1380" s="16">
        <v>0.0</v>
      </c>
      <c r="BL1380" s="16">
        <v>0.0</v>
      </c>
      <c r="BM1380" s="16">
        <v>0.0</v>
      </c>
      <c r="BN1380" s="16">
        <v>91088.0</v>
      </c>
      <c r="BO1380" s="16">
        <v>0.0</v>
      </c>
      <c r="BP1380" s="16">
        <v>0.0</v>
      </c>
      <c r="BQ1380" s="16">
        <v>0.0</v>
      </c>
      <c r="BR1380" s="16">
        <v>62506.0</v>
      </c>
      <c r="BS1380" s="16">
        <v>0.0</v>
      </c>
      <c r="BT1380" s="16">
        <v>0.0</v>
      </c>
    </row>
    <row r="1381">
      <c r="A1381" s="14" t="s">
        <v>9676</v>
      </c>
      <c r="B1381" s="16">
        <v>11.0</v>
      </c>
      <c r="C1381" s="16">
        <v>3856304.0</v>
      </c>
      <c r="D1381" s="17"/>
      <c r="E1381" s="14" t="s">
        <v>2622</v>
      </c>
      <c r="F1381" s="14" t="s">
        <v>2621</v>
      </c>
      <c r="G1381" s="14" t="s">
        <v>5166</v>
      </c>
      <c r="H1381" s="14" t="s">
        <v>2978</v>
      </c>
      <c r="I1381" s="14" t="s">
        <v>21</v>
      </c>
      <c r="J1381" s="14" t="s">
        <v>4845</v>
      </c>
      <c r="K1381" s="14" t="s">
        <v>9677</v>
      </c>
      <c r="L1381" s="14" t="s">
        <v>9677</v>
      </c>
      <c r="M1381" s="14" t="s">
        <v>9678</v>
      </c>
      <c r="N1381" s="14" t="s">
        <v>409</v>
      </c>
      <c r="P1381" s="17"/>
      <c r="Q1381" s="17"/>
      <c r="R1381" s="16">
        <v>1.0</v>
      </c>
      <c r="S1381" s="16">
        <v>1614200.0</v>
      </c>
      <c r="T1381" s="18">
        <v>6.2E-7</v>
      </c>
      <c r="U1381" s="16">
        <v>0.0</v>
      </c>
      <c r="V1381" s="16">
        <v>0.0</v>
      </c>
      <c r="W1381" s="14" t="s">
        <v>2978</v>
      </c>
      <c r="X1381" s="17"/>
      <c r="Y1381" s="17"/>
      <c r="Z1381" s="16">
        <v>19.7</v>
      </c>
      <c r="AA1381" s="17"/>
      <c r="AB1381" s="16">
        <v>0.0</v>
      </c>
      <c r="AC1381" s="16">
        <v>0.0</v>
      </c>
      <c r="AD1381" s="16">
        <v>3.57</v>
      </c>
      <c r="AE1381" s="16">
        <v>0.26</v>
      </c>
      <c r="AF1381" s="16">
        <v>0.036</v>
      </c>
      <c r="AG1381" s="16">
        <v>0.0</v>
      </c>
      <c r="AH1381" s="16">
        <v>75066.0</v>
      </c>
      <c r="AI1381" s="16">
        <v>0.0</v>
      </c>
      <c r="AJ1381" s="16">
        <v>0.0</v>
      </c>
      <c r="AK1381" s="16">
        <v>0.0</v>
      </c>
      <c r="AL1381" s="16">
        <v>60034.0</v>
      </c>
      <c r="AM1381" s="16">
        <v>0.0</v>
      </c>
      <c r="AN1381" s="16">
        <v>0.0</v>
      </c>
      <c r="AO1381" s="16">
        <v>0.0</v>
      </c>
      <c r="AP1381" s="16">
        <v>29606.0</v>
      </c>
      <c r="AQ1381" s="16">
        <v>0.0</v>
      </c>
      <c r="AR1381" s="16">
        <v>0.0</v>
      </c>
      <c r="AS1381" s="16">
        <v>0.0</v>
      </c>
      <c r="AT1381" s="16">
        <v>44882.0</v>
      </c>
      <c r="AU1381" s="16">
        <v>0.0</v>
      </c>
      <c r="AV1381" s="16">
        <v>0.0</v>
      </c>
      <c r="AW1381" s="16">
        <v>0.0</v>
      </c>
      <c r="AX1381" s="16">
        <v>64004.0</v>
      </c>
      <c r="AY1381" s="16">
        <v>0.0</v>
      </c>
      <c r="AZ1381" s="16">
        <v>0.0</v>
      </c>
      <c r="BA1381" s="16">
        <v>0.0</v>
      </c>
      <c r="BB1381" s="16">
        <v>6062.0</v>
      </c>
      <c r="BC1381" s="16">
        <v>0.0</v>
      </c>
      <c r="BD1381" s="16">
        <v>0.0</v>
      </c>
      <c r="BE1381" s="16">
        <v>1.0</v>
      </c>
      <c r="BF1381" s="16">
        <v>1180040.0</v>
      </c>
      <c r="BG1381" s="16">
        <v>0.0</v>
      </c>
      <c r="BH1381" s="16">
        <v>0.0</v>
      </c>
      <c r="BI1381" s="16">
        <v>0.0</v>
      </c>
      <c r="BJ1381" s="16">
        <v>912.0</v>
      </c>
      <c r="BK1381" s="16">
        <v>0.0</v>
      </c>
      <c r="BL1381" s="16">
        <v>0.0</v>
      </c>
      <c r="BM1381" s="16">
        <v>0.0</v>
      </c>
      <c r="BN1381" s="16">
        <v>91084.0</v>
      </c>
      <c r="BO1381" s="16">
        <v>0.0</v>
      </c>
      <c r="BP1381" s="16">
        <v>0.0</v>
      </c>
      <c r="BQ1381" s="16">
        <v>0.0</v>
      </c>
      <c r="BR1381" s="16">
        <v>62510.0</v>
      </c>
      <c r="BS1381" s="16">
        <v>0.0</v>
      </c>
      <c r="BT1381" s="16">
        <v>0.0</v>
      </c>
    </row>
    <row r="1382">
      <c r="A1382" s="14" t="s">
        <v>9679</v>
      </c>
      <c r="B1382" s="16">
        <v>11.0</v>
      </c>
      <c r="C1382" s="16">
        <v>3967584.0</v>
      </c>
      <c r="D1382" s="17"/>
      <c r="E1382" s="14" t="s">
        <v>2630</v>
      </c>
      <c r="F1382" s="14" t="s">
        <v>2631</v>
      </c>
      <c r="G1382" s="14" t="s">
        <v>5166</v>
      </c>
      <c r="H1382" s="14" t="s">
        <v>2978</v>
      </c>
      <c r="I1382" s="14" t="s">
        <v>21</v>
      </c>
      <c r="J1382" s="14" t="s">
        <v>4845</v>
      </c>
      <c r="K1382" s="14" t="s">
        <v>9680</v>
      </c>
      <c r="L1382" s="14" t="s">
        <v>9680</v>
      </c>
      <c r="M1382" s="14" t="s">
        <v>9681</v>
      </c>
      <c r="N1382" s="14" t="s">
        <v>409</v>
      </c>
      <c r="P1382" s="17"/>
      <c r="Q1382" s="17"/>
      <c r="R1382" s="16">
        <v>1.0</v>
      </c>
      <c r="S1382" s="16">
        <v>1614200.0</v>
      </c>
      <c r="T1382" s="18">
        <v>6.2E-7</v>
      </c>
      <c r="U1382" s="16">
        <v>0.0</v>
      </c>
      <c r="V1382" s="16">
        <v>0.0</v>
      </c>
      <c r="W1382" s="14" t="s">
        <v>2978</v>
      </c>
      <c r="X1382" s="17"/>
      <c r="Y1382" s="17"/>
      <c r="Z1382" s="16">
        <v>22.3</v>
      </c>
      <c r="AA1382" s="17"/>
      <c r="AB1382" s="16">
        <v>0.0</v>
      </c>
      <c r="AC1382" s="16">
        <v>0.01</v>
      </c>
      <c r="AD1382" s="16">
        <v>6.33</v>
      </c>
      <c r="AE1382" s="16">
        <v>0.13</v>
      </c>
      <c r="AF1382" s="16">
        <v>0.02</v>
      </c>
      <c r="AG1382" s="16">
        <v>0.0</v>
      </c>
      <c r="AH1382" s="16">
        <v>75034.0</v>
      </c>
      <c r="AI1382" s="16">
        <v>0.0</v>
      </c>
      <c r="AJ1382" s="16">
        <v>0.0</v>
      </c>
      <c r="AK1382" s="16">
        <v>0.0</v>
      </c>
      <c r="AL1382" s="16">
        <v>60032.0</v>
      </c>
      <c r="AM1382" s="16">
        <v>0.0</v>
      </c>
      <c r="AN1382" s="16">
        <v>0.0</v>
      </c>
      <c r="AO1382" s="16">
        <v>0.0</v>
      </c>
      <c r="AP1382" s="16">
        <v>29608.0</v>
      </c>
      <c r="AQ1382" s="16">
        <v>0.0</v>
      </c>
      <c r="AR1382" s="16">
        <v>0.0</v>
      </c>
      <c r="AS1382" s="16">
        <v>0.0</v>
      </c>
      <c r="AT1382" s="16">
        <v>44880.0</v>
      </c>
      <c r="AU1382" s="16">
        <v>0.0</v>
      </c>
      <c r="AV1382" s="16">
        <v>0.0</v>
      </c>
      <c r="AW1382" s="16">
        <v>0.0</v>
      </c>
      <c r="AX1382" s="16">
        <v>64046.0</v>
      </c>
      <c r="AY1382" s="16">
        <v>0.0</v>
      </c>
      <c r="AZ1382" s="16">
        <v>0.0</v>
      </c>
      <c r="BA1382" s="16">
        <v>0.0</v>
      </c>
      <c r="BB1382" s="16">
        <v>6062.0</v>
      </c>
      <c r="BC1382" s="16">
        <v>0.0</v>
      </c>
      <c r="BD1382" s="16">
        <v>0.0</v>
      </c>
      <c r="BE1382" s="16">
        <v>1.0</v>
      </c>
      <c r="BF1382" s="16">
        <v>1180032.0</v>
      </c>
      <c r="BG1382" s="16">
        <v>0.0</v>
      </c>
      <c r="BH1382" s="16">
        <v>0.0</v>
      </c>
      <c r="BI1382" s="16">
        <v>0.0</v>
      </c>
      <c r="BJ1382" s="16">
        <v>912.0</v>
      </c>
      <c r="BK1382" s="16">
        <v>0.0</v>
      </c>
      <c r="BL1382" s="16">
        <v>0.0</v>
      </c>
      <c r="BM1382" s="16">
        <v>0.0</v>
      </c>
      <c r="BN1382" s="16">
        <v>91082.0</v>
      </c>
      <c r="BO1382" s="16">
        <v>0.0</v>
      </c>
      <c r="BP1382" s="16">
        <v>0.0</v>
      </c>
      <c r="BQ1382" s="16">
        <v>0.0</v>
      </c>
      <c r="BR1382" s="16">
        <v>62512.0</v>
      </c>
      <c r="BS1382" s="16">
        <v>0.0</v>
      </c>
      <c r="BT1382" s="16">
        <v>0.0</v>
      </c>
    </row>
    <row r="1383">
      <c r="A1383" s="14" t="s">
        <v>9682</v>
      </c>
      <c r="B1383" s="16">
        <v>11.0</v>
      </c>
      <c r="C1383" s="16">
        <v>4091292.0</v>
      </c>
      <c r="D1383" s="17"/>
      <c r="E1383" s="14" t="s">
        <v>2622</v>
      </c>
      <c r="F1383" s="14" t="s">
        <v>2621</v>
      </c>
      <c r="G1383" s="14" t="s">
        <v>5166</v>
      </c>
      <c r="H1383" s="14" t="s">
        <v>2978</v>
      </c>
      <c r="I1383" s="14" t="s">
        <v>21</v>
      </c>
      <c r="J1383" s="14" t="s">
        <v>4845</v>
      </c>
      <c r="K1383" s="14" t="s">
        <v>9683</v>
      </c>
      <c r="L1383" s="14" t="s">
        <v>9683</v>
      </c>
      <c r="M1383" s="14" t="s">
        <v>9684</v>
      </c>
      <c r="N1383" s="14" t="s">
        <v>409</v>
      </c>
      <c r="P1383" s="17"/>
      <c r="Q1383" s="17"/>
      <c r="R1383" s="16">
        <v>1.0</v>
      </c>
      <c r="S1383" s="16">
        <v>1614200.0</v>
      </c>
      <c r="T1383" s="18">
        <v>6.2E-7</v>
      </c>
      <c r="U1383" s="16">
        <v>0.0</v>
      </c>
      <c r="V1383" s="16">
        <v>0.0</v>
      </c>
      <c r="W1383" s="14" t="s">
        <v>2978</v>
      </c>
      <c r="X1383" s="17"/>
      <c r="Y1383" s="17"/>
      <c r="Z1383" s="16">
        <v>23.2</v>
      </c>
      <c r="AA1383" s="17"/>
      <c r="AB1383" s="16">
        <v>0.0</v>
      </c>
      <c r="AC1383" s="16">
        <v>0.0</v>
      </c>
      <c r="AD1383" s="16">
        <v>7.11</v>
      </c>
      <c r="AE1383" s="16">
        <v>0.05</v>
      </c>
      <c r="AF1383" s="16">
        <v>0.922</v>
      </c>
      <c r="AG1383" s="16">
        <v>0.0</v>
      </c>
      <c r="AH1383" s="16">
        <v>75056.0</v>
      </c>
      <c r="AI1383" s="16">
        <v>0.0</v>
      </c>
      <c r="AJ1383" s="16">
        <v>0.0</v>
      </c>
      <c r="AK1383" s="16">
        <v>0.0</v>
      </c>
      <c r="AL1383" s="16">
        <v>60018.0</v>
      </c>
      <c r="AM1383" s="16">
        <v>0.0</v>
      </c>
      <c r="AN1383" s="16">
        <v>0.0</v>
      </c>
      <c r="AO1383" s="16">
        <v>0.0</v>
      </c>
      <c r="AP1383" s="16">
        <v>29608.0</v>
      </c>
      <c r="AQ1383" s="16">
        <v>0.0</v>
      </c>
      <c r="AR1383" s="16">
        <v>0.0</v>
      </c>
      <c r="AS1383" s="16">
        <v>0.0</v>
      </c>
      <c r="AT1383" s="16">
        <v>44882.0</v>
      </c>
      <c r="AU1383" s="16">
        <v>0.0</v>
      </c>
      <c r="AV1383" s="16">
        <v>0.0</v>
      </c>
      <c r="AW1383" s="16">
        <v>0.0</v>
      </c>
      <c r="AX1383" s="16">
        <v>64022.0</v>
      </c>
      <c r="AY1383" s="16">
        <v>0.0</v>
      </c>
      <c r="AZ1383" s="16">
        <v>0.0</v>
      </c>
      <c r="BA1383" s="16">
        <v>0.0</v>
      </c>
      <c r="BB1383" s="16">
        <v>6062.0</v>
      </c>
      <c r="BC1383" s="16">
        <v>0.0</v>
      </c>
      <c r="BD1383" s="16">
        <v>0.0</v>
      </c>
      <c r="BE1383" s="16">
        <v>0.0</v>
      </c>
      <c r="BF1383" s="16">
        <v>1180046.0</v>
      </c>
      <c r="BG1383" s="16">
        <v>0.0</v>
      </c>
      <c r="BH1383" s="16">
        <v>0.0</v>
      </c>
      <c r="BI1383" s="16">
        <v>0.0</v>
      </c>
      <c r="BJ1383" s="16">
        <v>912.0</v>
      </c>
      <c r="BK1383" s="16">
        <v>0.0</v>
      </c>
      <c r="BL1383" s="16">
        <v>0.0</v>
      </c>
      <c r="BM1383" s="16">
        <v>1.0</v>
      </c>
      <c r="BN1383" s="16">
        <v>91082.0</v>
      </c>
      <c r="BO1383" s="16">
        <v>0.0</v>
      </c>
      <c r="BP1383" s="16">
        <v>0.0</v>
      </c>
      <c r="BQ1383" s="16">
        <v>0.0</v>
      </c>
      <c r="BR1383" s="16">
        <v>62512.0</v>
      </c>
      <c r="BS1383" s="16">
        <v>0.0</v>
      </c>
      <c r="BT1383" s="16">
        <v>0.0</v>
      </c>
    </row>
    <row r="1384">
      <c r="A1384" s="14" t="s">
        <v>9685</v>
      </c>
      <c r="B1384" s="16">
        <v>11.0</v>
      </c>
      <c r="C1384" s="16">
        <v>4091433.0</v>
      </c>
      <c r="D1384" s="17"/>
      <c r="E1384" s="14" t="s">
        <v>2622</v>
      </c>
      <c r="F1384" s="14" t="s">
        <v>2621</v>
      </c>
      <c r="G1384" s="14" t="s">
        <v>5166</v>
      </c>
      <c r="H1384" s="14" t="s">
        <v>2978</v>
      </c>
      <c r="I1384" s="14" t="s">
        <v>21</v>
      </c>
      <c r="J1384" s="14" t="s">
        <v>4845</v>
      </c>
      <c r="K1384" s="14" t="s">
        <v>9686</v>
      </c>
      <c r="L1384" s="14" t="s">
        <v>9686</v>
      </c>
      <c r="M1384" s="14" t="s">
        <v>6164</v>
      </c>
      <c r="N1384" s="14" t="s">
        <v>409</v>
      </c>
      <c r="P1384" s="17"/>
      <c r="Q1384" s="17"/>
      <c r="R1384" s="16">
        <v>1.0</v>
      </c>
      <c r="S1384" s="16">
        <v>1614200.0</v>
      </c>
      <c r="T1384" s="18">
        <v>6.2E-7</v>
      </c>
      <c r="U1384" s="16">
        <v>0.0</v>
      </c>
      <c r="V1384" s="16">
        <v>0.0</v>
      </c>
      <c r="W1384" s="14" t="s">
        <v>2978</v>
      </c>
      <c r="X1384" s="17"/>
      <c r="Y1384" s="17"/>
      <c r="Z1384" s="16">
        <v>17.5</v>
      </c>
      <c r="AA1384" s="17"/>
      <c r="AB1384" s="16">
        <v>0.0</v>
      </c>
      <c r="AC1384" s="16">
        <v>0.0</v>
      </c>
      <c r="AD1384" s="16">
        <v>3.54</v>
      </c>
      <c r="AE1384" s="16">
        <v>0.56</v>
      </c>
      <c r="AF1384" s="16">
        <v>0.007</v>
      </c>
      <c r="AG1384" s="16">
        <v>0.0</v>
      </c>
      <c r="AH1384" s="16">
        <v>75064.0</v>
      </c>
      <c r="AI1384" s="16">
        <v>0.0</v>
      </c>
      <c r="AJ1384" s="16">
        <v>0.0</v>
      </c>
      <c r="AK1384" s="16">
        <v>0.0</v>
      </c>
      <c r="AL1384" s="16">
        <v>60020.0</v>
      </c>
      <c r="AM1384" s="16">
        <v>0.0</v>
      </c>
      <c r="AN1384" s="16">
        <v>0.0</v>
      </c>
      <c r="AO1384" s="16">
        <v>0.0</v>
      </c>
      <c r="AP1384" s="16">
        <v>29608.0</v>
      </c>
      <c r="AQ1384" s="16">
        <v>0.0</v>
      </c>
      <c r="AR1384" s="16">
        <v>0.0</v>
      </c>
      <c r="AS1384" s="16">
        <v>0.0</v>
      </c>
      <c r="AT1384" s="16">
        <v>44884.0</v>
      </c>
      <c r="AU1384" s="16">
        <v>0.0</v>
      </c>
      <c r="AV1384" s="16">
        <v>0.0</v>
      </c>
      <c r="AW1384" s="16">
        <v>0.0</v>
      </c>
      <c r="AX1384" s="16">
        <v>64032.0</v>
      </c>
      <c r="AY1384" s="16">
        <v>0.0</v>
      </c>
      <c r="AZ1384" s="16">
        <v>0.0</v>
      </c>
      <c r="BA1384" s="16">
        <v>0.0</v>
      </c>
      <c r="BB1384" s="16">
        <v>6062.0</v>
      </c>
      <c r="BC1384" s="16">
        <v>0.0</v>
      </c>
      <c r="BD1384" s="16">
        <v>0.0</v>
      </c>
      <c r="BE1384" s="16">
        <v>1.0</v>
      </c>
      <c r="BF1384" s="16">
        <v>1180026.0</v>
      </c>
      <c r="BG1384" s="16">
        <v>0.0</v>
      </c>
      <c r="BH1384" s="16">
        <v>0.0</v>
      </c>
      <c r="BI1384" s="16">
        <v>0.0</v>
      </c>
      <c r="BJ1384" s="16">
        <v>912.0</v>
      </c>
      <c r="BK1384" s="16">
        <v>0.0</v>
      </c>
      <c r="BL1384" s="16">
        <v>0.0</v>
      </c>
      <c r="BM1384" s="16">
        <v>0.0</v>
      </c>
      <c r="BN1384" s="16">
        <v>91082.0</v>
      </c>
      <c r="BO1384" s="16">
        <v>0.0</v>
      </c>
      <c r="BP1384" s="16">
        <v>0.0</v>
      </c>
      <c r="BQ1384" s="16">
        <v>0.0</v>
      </c>
      <c r="BR1384" s="16">
        <v>62510.0</v>
      </c>
      <c r="BS1384" s="16">
        <v>0.0</v>
      </c>
      <c r="BT1384" s="16">
        <v>0.0</v>
      </c>
    </row>
    <row r="1385">
      <c r="A1385" s="14" t="s">
        <v>9687</v>
      </c>
      <c r="B1385" s="16">
        <v>11.0</v>
      </c>
      <c r="C1385" s="16">
        <v>4091433.0</v>
      </c>
      <c r="D1385" s="14" t="s">
        <v>9688</v>
      </c>
      <c r="E1385" s="14" t="s">
        <v>2622</v>
      </c>
      <c r="F1385" s="14" t="s">
        <v>9689</v>
      </c>
      <c r="G1385" s="14" t="s">
        <v>5166</v>
      </c>
      <c r="H1385" s="14" t="s">
        <v>2978</v>
      </c>
      <c r="I1385" s="14" t="s">
        <v>21</v>
      </c>
      <c r="J1385" s="14" t="s">
        <v>4845</v>
      </c>
      <c r="K1385" s="14" t="s">
        <v>9690</v>
      </c>
      <c r="L1385" s="14" t="s">
        <v>9690</v>
      </c>
      <c r="M1385" s="14" t="s">
        <v>9691</v>
      </c>
      <c r="N1385" s="14" t="s">
        <v>5082</v>
      </c>
      <c r="P1385" s="17"/>
      <c r="Q1385" s="17"/>
      <c r="R1385" s="16">
        <v>1.0</v>
      </c>
      <c r="S1385" s="16">
        <v>1614200.0</v>
      </c>
      <c r="T1385" s="18">
        <v>6.2E-7</v>
      </c>
      <c r="U1385" s="16">
        <v>0.0</v>
      </c>
      <c r="V1385" s="16">
        <v>0.0</v>
      </c>
      <c r="W1385" s="14" t="s">
        <v>2978</v>
      </c>
      <c r="X1385" s="17"/>
      <c r="Y1385" s="17"/>
      <c r="Z1385" s="16">
        <v>16.0</v>
      </c>
      <c r="AA1385" s="17"/>
      <c r="AB1385" s="16">
        <v>0.0</v>
      </c>
      <c r="AC1385" s="16">
        <v>0.01</v>
      </c>
      <c r="AD1385" s="16">
        <v>3.54</v>
      </c>
      <c r="AE1385" s="17"/>
      <c r="AF1385" s="17"/>
      <c r="AG1385" s="16">
        <v>0.0</v>
      </c>
      <c r="AH1385" s="16">
        <v>75064.0</v>
      </c>
      <c r="AI1385" s="16">
        <v>0.0</v>
      </c>
      <c r="AJ1385" s="16">
        <v>0.0</v>
      </c>
      <c r="AK1385" s="16">
        <v>1.0</v>
      </c>
      <c r="AL1385" s="16">
        <v>60020.0</v>
      </c>
      <c r="AM1385" s="16">
        <v>0.0</v>
      </c>
      <c r="AN1385" s="16">
        <v>0.0</v>
      </c>
      <c r="AO1385" s="16">
        <v>0.0</v>
      </c>
      <c r="AP1385" s="16">
        <v>29608.0</v>
      </c>
      <c r="AQ1385" s="16">
        <v>0.0</v>
      </c>
      <c r="AR1385" s="16">
        <v>0.0</v>
      </c>
      <c r="AS1385" s="16">
        <v>0.0</v>
      </c>
      <c r="AT1385" s="16">
        <v>44884.0</v>
      </c>
      <c r="AU1385" s="16">
        <v>0.0</v>
      </c>
      <c r="AV1385" s="16">
        <v>0.0</v>
      </c>
      <c r="AW1385" s="16">
        <v>0.0</v>
      </c>
      <c r="AX1385" s="16">
        <v>64032.0</v>
      </c>
      <c r="AY1385" s="16">
        <v>0.0</v>
      </c>
      <c r="AZ1385" s="16">
        <v>0.0</v>
      </c>
      <c r="BA1385" s="16">
        <v>0.0</v>
      </c>
      <c r="BB1385" s="16">
        <v>6062.0</v>
      </c>
      <c r="BC1385" s="16">
        <v>0.0</v>
      </c>
      <c r="BD1385" s="16">
        <v>0.0</v>
      </c>
      <c r="BE1385" s="16">
        <v>0.0</v>
      </c>
      <c r="BF1385" s="16">
        <v>1180026.0</v>
      </c>
      <c r="BG1385" s="16">
        <v>0.0</v>
      </c>
      <c r="BH1385" s="16">
        <v>0.0</v>
      </c>
      <c r="BI1385" s="16">
        <v>0.0</v>
      </c>
      <c r="BJ1385" s="16">
        <v>912.0</v>
      </c>
      <c r="BK1385" s="16">
        <v>0.0</v>
      </c>
      <c r="BL1385" s="16">
        <v>0.0</v>
      </c>
      <c r="BM1385" s="16">
        <v>0.0</v>
      </c>
      <c r="BN1385" s="16">
        <v>91082.0</v>
      </c>
      <c r="BO1385" s="16">
        <v>0.0</v>
      </c>
      <c r="BP1385" s="16">
        <v>0.0</v>
      </c>
      <c r="BQ1385" s="16">
        <v>0.0</v>
      </c>
      <c r="BR1385" s="16">
        <v>62510.0</v>
      </c>
      <c r="BS1385" s="16">
        <v>0.0</v>
      </c>
      <c r="BT1385" s="16">
        <v>0.0</v>
      </c>
    </row>
    <row r="1386">
      <c r="A1386" s="14" t="s">
        <v>9692</v>
      </c>
      <c r="B1386" s="16">
        <v>11.0</v>
      </c>
      <c r="C1386" s="16">
        <v>4091628.0</v>
      </c>
      <c r="D1386" s="14" t="s">
        <v>6415</v>
      </c>
      <c r="E1386" s="14" t="s">
        <v>2631</v>
      </c>
      <c r="F1386" s="14" t="s">
        <v>2630</v>
      </c>
      <c r="G1386" s="14" t="s">
        <v>5166</v>
      </c>
      <c r="H1386" s="14" t="s">
        <v>2978</v>
      </c>
      <c r="I1386" s="14" t="s">
        <v>21</v>
      </c>
      <c r="J1386" s="14" t="s">
        <v>4845</v>
      </c>
      <c r="K1386" s="14" t="s">
        <v>9693</v>
      </c>
      <c r="L1386" s="14" t="s">
        <v>9693</v>
      </c>
      <c r="M1386" s="14" t="s">
        <v>9694</v>
      </c>
      <c r="N1386" s="14" t="s">
        <v>409</v>
      </c>
      <c r="P1386" s="17"/>
      <c r="Q1386" s="17"/>
      <c r="R1386" s="16">
        <v>1.0</v>
      </c>
      <c r="S1386" s="16">
        <v>1614200.0</v>
      </c>
      <c r="T1386" s="18">
        <v>6.2E-7</v>
      </c>
      <c r="U1386" s="16">
        <v>0.0</v>
      </c>
      <c r="V1386" s="16">
        <v>0.0</v>
      </c>
      <c r="W1386" s="14" t="s">
        <v>2978</v>
      </c>
      <c r="X1386" s="17"/>
      <c r="Y1386" s="17"/>
      <c r="Z1386" s="16">
        <v>3.82</v>
      </c>
      <c r="AA1386" s="17"/>
      <c r="AB1386" s="16">
        <v>0.0</v>
      </c>
      <c r="AC1386" s="16">
        <v>0.0</v>
      </c>
      <c r="AD1386" s="16">
        <v>0.541</v>
      </c>
      <c r="AE1386" s="16">
        <v>0.52</v>
      </c>
      <c r="AF1386" s="16">
        <v>0.001</v>
      </c>
      <c r="AG1386" s="16">
        <v>0.0</v>
      </c>
      <c r="AH1386" s="16">
        <v>75048.0</v>
      </c>
      <c r="AI1386" s="16">
        <v>0.0</v>
      </c>
      <c r="AJ1386" s="16">
        <v>0.0</v>
      </c>
      <c r="AK1386" s="16">
        <v>0.0</v>
      </c>
      <c r="AL1386" s="16">
        <v>60028.0</v>
      </c>
      <c r="AM1386" s="16">
        <v>0.0</v>
      </c>
      <c r="AN1386" s="16">
        <v>0.0</v>
      </c>
      <c r="AO1386" s="16">
        <v>0.0</v>
      </c>
      <c r="AP1386" s="16">
        <v>29606.0</v>
      </c>
      <c r="AQ1386" s="16">
        <v>0.0</v>
      </c>
      <c r="AR1386" s="16">
        <v>0.0</v>
      </c>
      <c r="AS1386" s="16">
        <v>1.0</v>
      </c>
      <c r="AT1386" s="16">
        <v>44882.0</v>
      </c>
      <c r="AU1386" s="16">
        <v>0.0</v>
      </c>
      <c r="AV1386" s="16">
        <v>0.0</v>
      </c>
      <c r="AW1386" s="16">
        <v>0.0</v>
      </c>
      <c r="AX1386" s="16">
        <v>64030.0</v>
      </c>
      <c r="AY1386" s="16">
        <v>0.0</v>
      </c>
      <c r="AZ1386" s="16">
        <v>0.0</v>
      </c>
      <c r="BA1386" s="16">
        <v>0.0</v>
      </c>
      <c r="BB1386" s="16">
        <v>6062.0</v>
      </c>
      <c r="BC1386" s="16">
        <v>0.0</v>
      </c>
      <c r="BD1386" s="16">
        <v>0.0</v>
      </c>
      <c r="BE1386" s="16">
        <v>0.0</v>
      </c>
      <c r="BF1386" s="16">
        <v>1180036.0</v>
      </c>
      <c r="BG1386" s="16">
        <v>0.0</v>
      </c>
      <c r="BH1386" s="16">
        <v>0.0</v>
      </c>
      <c r="BI1386" s="16">
        <v>0.0</v>
      </c>
      <c r="BJ1386" s="16">
        <v>912.0</v>
      </c>
      <c r="BK1386" s="16">
        <v>0.0</v>
      </c>
      <c r="BL1386" s="16">
        <v>0.0</v>
      </c>
      <c r="BM1386" s="16">
        <v>0.0</v>
      </c>
      <c r="BN1386" s="16">
        <v>91090.0</v>
      </c>
      <c r="BO1386" s="16">
        <v>0.0</v>
      </c>
      <c r="BP1386" s="16">
        <v>0.0</v>
      </c>
      <c r="BQ1386" s="16">
        <v>0.0</v>
      </c>
      <c r="BR1386" s="16">
        <v>62506.0</v>
      </c>
      <c r="BS1386" s="16">
        <v>0.0</v>
      </c>
      <c r="BT1386" s="16">
        <v>0.0</v>
      </c>
    </row>
    <row r="1387">
      <c r="A1387" s="14" t="s">
        <v>9695</v>
      </c>
      <c r="B1387" s="16">
        <v>11.0</v>
      </c>
      <c r="C1387" s="16">
        <v>3856318.0</v>
      </c>
      <c r="D1387" s="14" t="s">
        <v>9696</v>
      </c>
      <c r="E1387" s="14" t="s">
        <v>2622</v>
      </c>
      <c r="F1387" s="14" t="s">
        <v>2631</v>
      </c>
      <c r="G1387" s="14" t="s">
        <v>5166</v>
      </c>
      <c r="H1387" s="14" t="s">
        <v>2978</v>
      </c>
      <c r="I1387" s="14" t="s">
        <v>21</v>
      </c>
      <c r="J1387" s="14" t="s">
        <v>4845</v>
      </c>
      <c r="K1387" s="14" t="s">
        <v>9697</v>
      </c>
      <c r="L1387" s="14" t="s">
        <v>9697</v>
      </c>
      <c r="M1387" s="14" t="s">
        <v>9698</v>
      </c>
      <c r="N1387" s="14" t="s">
        <v>4848</v>
      </c>
      <c r="P1387" s="17"/>
      <c r="Q1387" s="17"/>
      <c r="R1387" s="16">
        <v>1.0</v>
      </c>
      <c r="S1387" s="16">
        <v>1614202.0</v>
      </c>
      <c r="T1387" s="18">
        <v>6.2E-7</v>
      </c>
      <c r="U1387" s="16">
        <v>0.0</v>
      </c>
      <c r="V1387" s="16">
        <v>0.0</v>
      </c>
      <c r="W1387" s="14" t="s">
        <v>2978</v>
      </c>
      <c r="X1387" s="17"/>
      <c r="Y1387" s="17"/>
      <c r="Z1387" s="16">
        <v>12.5</v>
      </c>
      <c r="AA1387" s="17"/>
      <c r="AB1387" s="16">
        <v>0.0</v>
      </c>
      <c r="AC1387" s="16">
        <v>0.0</v>
      </c>
      <c r="AD1387" s="16">
        <v>1.98</v>
      </c>
      <c r="AE1387" s="17"/>
      <c r="AF1387" s="17"/>
      <c r="AG1387" s="16">
        <v>0.0</v>
      </c>
      <c r="AH1387" s="16">
        <v>75066.0</v>
      </c>
      <c r="AI1387" s="16">
        <v>0.0</v>
      </c>
      <c r="AJ1387" s="16">
        <v>0.0</v>
      </c>
      <c r="AK1387" s="16">
        <v>0.0</v>
      </c>
      <c r="AL1387" s="16">
        <v>60028.0</v>
      </c>
      <c r="AM1387" s="16">
        <v>0.0</v>
      </c>
      <c r="AN1387" s="16">
        <v>0.0</v>
      </c>
      <c r="AO1387" s="16">
        <v>0.0</v>
      </c>
      <c r="AP1387" s="16">
        <v>29604.0</v>
      </c>
      <c r="AQ1387" s="16">
        <v>0.0</v>
      </c>
      <c r="AR1387" s="16">
        <v>0.0</v>
      </c>
      <c r="AS1387" s="16">
        <v>1.0</v>
      </c>
      <c r="AT1387" s="16">
        <v>44884.0</v>
      </c>
      <c r="AU1387" s="16">
        <v>0.0</v>
      </c>
      <c r="AV1387" s="16">
        <v>0.0</v>
      </c>
      <c r="AW1387" s="16">
        <v>0.0</v>
      </c>
      <c r="AX1387" s="16">
        <v>64014.0</v>
      </c>
      <c r="AY1387" s="16">
        <v>0.0</v>
      </c>
      <c r="AZ1387" s="16">
        <v>0.0</v>
      </c>
      <c r="BA1387" s="16">
        <v>0.0</v>
      </c>
      <c r="BB1387" s="16">
        <v>6062.0</v>
      </c>
      <c r="BC1387" s="16">
        <v>0.0</v>
      </c>
      <c r="BD1387" s="16">
        <v>0.0</v>
      </c>
      <c r="BE1387" s="16">
        <v>0.0</v>
      </c>
      <c r="BF1387" s="16">
        <v>1180032.0</v>
      </c>
      <c r="BG1387" s="16">
        <v>0.0</v>
      </c>
      <c r="BH1387" s="16">
        <v>0.0</v>
      </c>
      <c r="BI1387" s="16">
        <v>0.0</v>
      </c>
      <c r="BJ1387" s="16">
        <v>912.0</v>
      </c>
      <c r="BK1387" s="16">
        <v>0.0</v>
      </c>
      <c r="BL1387" s="16">
        <v>0.0</v>
      </c>
      <c r="BM1387" s="16">
        <v>0.0</v>
      </c>
      <c r="BN1387" s="16">
        <v>91090.0</v>
      </c>
      <c r="BO1387" s="16">
        <v>0.0</v>
      </c>
      <c r="BP1387" s="16">
        <v>0.0</v>
      </c>
      <c r="BQ1387" s="16">
        <v>0.0</v>
      </c>
      <c r="BR1387" s="16">
        <v>62510.0</v>
      </c>
      <c r="BS1387" s="16">
        <v>0.0</v>
      </c>
      <c r="BT1387" s="16">
        <v>0.0</v>
      </c>
    </row>
    <row r="1388">
      <c r="A1388" s="14" t="s">
        <v>9699</v>
      </c>
      <c r="B1388" s="16">
        <v>11.0</v>
      </c>
      <c r="C1388" s="16">
        <v>4091360.0</v>
      </c>
      <c r="D1388" s="17"/>
      <c r="E1388" s="14" t="s">
        <v>2631</v>
      </c>
      <c r="F1388" s="14" t="s">
        <v>2630</v>
      </c>
      <c r="G1388" s="14" t="s">
        <v>5166</v>
      </c>
      <c r="H1388" s="14" t="s">
        <v>2978</v>
      </c>
      <c r="I1388" s="14" t="s">
        <v>21</v>
      </c>
      <c r="J1388" s="14" t="s">
        <v>4845</v>
      </c>
      <c r="K1388" s="14" t="s">
        <v>9700</v>
      </c>
      <c r="L1388" s="14" t="s">
        <v>9700</v>
      </c>
      <c r="M1388" s="14" t="s">
        <v>9701</v>
      </c>
      <c r="N1388" s="14" t="s">
        <v>409</v>
      </c>
      <c r="P1388" s="17"/>
      <c r="Q1388" s="17"/>
      <c r="R1388" s="16">
        <v>1.0</v>
      </c>
      <c r="S1388" s="16">
        <v>1614202.0</v>
      </c>
      <c r="T1388" s="18">
        <v>6.2E-7</v>
      </c>
      <c r="U1388" s="16">
        <v>0.0</v>
      </c>
      <c r="V1388" s="16">
        <v>0.0</v>
      </c>
      <c r="W1388" s="14" t="s">
        <v>2978</v>
      </c>
      <c r="X1388" s="17"/>
      <c r="Y1388" s="17"/>
      <c r="Z1388" s="16">
        <v>20.9</v>
      </c>
      <c r="AA1388" s="17"/>
      <c r="AB1388" s="16">
        <v>0.01</v>
      </c>
      <c r="AC1388" s="16">
        <v>0.0</v>
      </c>
      <c r="AD1388" s="16">
        <v>5.64</v>
      </c>
      <c r="AE1388" s="16">
        <v>0.05</v>
      </c>
      <c r="AF1388" s="16">
        <v>0.0</v>
      </c>
      <c r="AG1388" s="16">
        <v>0.0</v>
      </c>
      <c r="AH1388" s="16">
        <v>75050.0</v>
      </c>
      <c r="AI1388" s="16">
        <v>0.0</v>
      </c>
      <c r="AJ1388" s="16">
        <v>0.0</v>
      </c>
      <c r="AK1388" s="16">
        <v>0.0</v>
      </c>
      <c r="AL1388" s="16">
        <v>60030.0</v>
      </c>
      <c r="AM1388" s="16">
        <v>0.0</v>
      </c>
      <c r="AN1388" s="16">
        <v>0.0</v>
      </c>
      <c r="AO1388" s="16">
        <v>0.0</v>
      </c>
      <c r="AP1388" s="16">
        <v>29608.0</v>
      </c>
      <c r="AQ1388" s="16">
        <v>0.0</v>
      </c>
      <c r="AR1388" s="16">
        <v>0.0</v>
      </c>
      <c r="AS1388" s="16">
        <v>0.0</v>
      </c>
      <c r="AT1388" s="16">
        <v>44888.0</v>
      </c>
      <c r="AU1388" s="16">
        <v>0.0</v>
      </c>
      <c r="AV1388" s="16">
        <v>0.0</v>
      </c>
      <c r="AW1388" s="16">
        <v>0.0</v>
      </c>
      <c r="AX1388" s="16">
        <v>64018.0</v>
      </c>
      <c r="AY1388" s="16">
        <v>0.0</v>
      </c>
      <c r="AZ1388" s="16">
        <v>0.0</v>
      </c>
      <c r="BA1388" s="16">
        <v>0.0</v>
      </c>
      <c r="BB1388" s="16">
        <v>6062.0</v>
      </c>
      <c r="BC1388" s="16">
        <v>0.0</v>
      </c>
      <c r="BD1388" s="16">
        <v>0.0</v>
      </c>
      <c r="BE1388" s="16">
        <v>1.0</v>
      </c>
      <c r="BF1388" s="16">
        <v>1180046.0</v>
      </c>
      <c r="BG1388" s="16">
        <v>0.0</v>
      </c>
      <c r="BH1388" s="16">
        <v>0.0</v>
      </c>
      <c r="BI1388" s="16">
        <v>0.0</v>
      </c>
      <c r="BJ1388" s="16">
        <v>910.0</v>
      </c>
      <c r="BK1388" s="16">
        <v>0.0</v>
      </c>
      <c r="BL1388" s="16">
        <v>0.0</v>
      </c>
      <c r="BM1388" s="16">
        <v>0.0</v>
      </c>
      <c r="BN1388" s="16">
        <v>91078.0</v>
      </c>
      <c r="BO1388" s="16">
        <v>0.0</v>
      </c>
      <c r="BP1388" s="16">
        <v>0.0</v>
      </c>
      <c r="BQ1388" s="16">
        <v>0.0</v>
      </c>
      <c r="BR1388" s="16">
        <v>62512.0</v>
      </c>
      <c r="BS1388" s="16">
        <v>0.0</v>
      </c>
      <c r="BT1388" s="16">
        <v>0.0</v>
      </c>
    </row>
    <row r="1389">
      <c r="A1389" s="14" t="s">
        <v>9702</v>
      </c>
      <c r="B1389" s="16">
        <v>11.0</v>
      </c>
      <c r="C1389" s="16">
        <v>4091424.0</v>
      </c>
      <c r="D1389" s="17"/>
      <c r="E1389" s="14" t="s">
        <v>2631</v>
      </c>
      <c r="F1389" s="14" t="s">
        <v>2630</v>
      </c>
      <c r="G1389" s="14" t="s">
        <v>5166</v>
      </c>
      <c r="H1389" s="14" t="s">
        <v>2978</v>
      </c>
      <c r="I1389" s="14" t="s">
        <v>21</v>
      </c>
      <c r="J1389" s="14" t="s">
        <v>4845</v>
      </c>
      <c r="K1389" s="14" t="s">
        <v>9703</v>
      </c>
      <c r="L1389" s="14" t="s">
        <v>9703</v>
      </c>
      <c r="M1389" s="14" t="s">
        <v>9704</v>
      </c>
      <c r="N1389" s="14" t="s">
        <v>409</v>
      </c>
      <c r="P1389" s="17"/>
      <c r="Q1389" s="17"/>
      <c r="R1389" s="16">
        <v>1.0</v>
      </c>
      <c r="S1389" s="16">
        <v>1614202.0</v>
      </c>
      <c r="T1389" s="18">
        <v>6.2E-7</v>
      </c>
      <c r="U1389" s="16">
        <v>0.0</v>
      </c>
      <c r="V1389" s="16">
        <v>0.0</v>
      </c>
      <c r="W1389" s="14" t="s">
        <v>2978</v>
      </c>
      <c r="X1389" s="17"/>
      <c r="Y1389" s="17"/>
      <c r="Z1389" s="16">
        <v>23.9</v>
      </c>
      <c r="AA1389" s="17"/>
      <c r="AB1389" s="16">
        <v>0.0</v>
      </c>
      <c r="AC1389" s="16">
        <v>0.0</v>
      </c>
      <c r="AD1389" s="16">
        <v>8.8</v>
      </c>
      <c r="AE1389" s="16">
        <v>0.02</v>
      </c>
      <c r="AF1389" s="16">
        <v>0.851</v>
      </c>
      <c r="AG1389" s="16">
        <v>0.0</v>
      </c>
      <c r="AH1389" s="16">
        <v>75050.0</v>
      </c>
      <c r="AI1389" s="16">
        <v>0.0</v>
      </c>
      <c r="AJ1389" s="16">
        <v>0.0</v>
      </c>
      <c r="AK1389" s="16">
        <v>1.0</v>
      </c>
      <c r="AL1389" s="16">
        <v>60022.0</v>
      </c>
      <c r="AM1389" s="16">
        <v>0.0</v>
      </c>
      <c r="AN1389" s="16">
        <v>0.0</v>
      </c>
      <c r="AO1389" s="16">
        <v>0.0</v>
      </c>
      <c r="AP1389" s="16">
        <v>29604.0</v>
      </c>
      <c r="AQ1389" s="16">
        <v>0.0</v>
      </c>
      <c r="AR1389" s="16">
        <v>0.0</v>
      </c>
      <c r="AS1389" s="16">
        <v>0.0</v>
      </c>
      <c r="AT1389" s="16">
        <v>44882.0</v>
      </c>
      <c r="AU1389" s="16">
        <v>0.0</v>
      </c>
      <c r="AV1389" s="16">
        <v>0.0</v>
      </c>
      <c r="AW1389" s="16">
        <v>0.0</v>
      </c>
      <c r="AX1389" s="16">
        <v>64030.0</v>
      </c>
      <c r="AY1389" s="16">
        <v>0.0</v>
      </c>
      <c r="AZ1389" s="16">
        <v>0.0</v>
      </c>
      <c r="BA1389" s="16">
        <v>0.0</v>
      </c>
      <c r="BB1389" s="16">
        <v>6062.0</v>
      </c>
      <c r="BC1389" s="16">
        <v>0.0</v>
      </c>
      <c r="BD1389" s="16">
        <v>0.0</v>
      </c>
      <c r="BE1389" s="16">
        <v>0.0</v>
      </c>
      <c r="BF1389" s="16">
        <v>1180042.0</v>
      </c>
      <c r="BG1389" s="16">
        <v>0.0</v>
      </c>
      <c r="BH1389" s="16">
        <v>0.0</v>
      </c>
      <c r="BI1389" s="16">
        <v>0.0</v>
      </c>
      <c r="BJ1389" s="16">
        <v>912.0</v>
      </c>
      <c r="BK1389" s="16">
        <v>0.0</v>
      </c>
      <c r="BL1389" s="16">
        <v>0.0</v>
      </c>
      <c r="BM1389" s="16">
        <v>0.0</v>
      </c>
      <c r="BN1389" s="16">
        <v>91086.0</v>
      </c>
      <c r="BO1389" s="16">
        <v>0.0</v>
      </c>
      <c r="BP1389" s="16">
        <v>0.0</v>
      </c>
      <c r="BQ1389" s="16">
        <v>0.0</v>
      </c>
      <c r="BR1389" s="16">
        <v>62512.0</v>
      </c>
      <c r="BS1389" s="16">
        <v>0.0</v>
      </c>
      <c r="BT1389" s="16">
        <v>0.0</v>
      </c>
    </row>
    <row r="1390">
      <c r="A1390" s="14" t="s">
        <v>9705</v>
      </c>
      <c r="B1390" s="16">
        <v>11.0</v>
      </c>
      <c r="C1390" s="16">
        <v>3856371.0</v>
      </c>
      <c r="D1390" s="17"/>
      <c r="E1390" s="14" t="s">
        <v>2622</v>
      </c>
      <c r="F1390" s="14" t="s">
        <v>2631</v>
      </c>
      <c r="G1390" s="14" t="s">
        <v>5166</v>
      </c>
      <c r="H1390" s="14" t="s">
        <v>2978</v>
      </c>
      <c r="I1390" s="14" t="s">
        <v>21</v>
      </c>
      <c r="J1390" s="14" t="s">
        <v>4845</v>
      </c>
      <c r="K1390" s="14" t="s">
        <v>6587</v>
      </c>
      <c r="L1390" s="14" t="s">
        <v>6587</v>
      </c>
      <c r="M1390" s="14" t="s">
        <v>9706</v>
      </c>
      <c r="N1390" s="14" t="s">
        <v>409</v>
      </c>
      <c r="O1390" s="14" t="s">
        <v>410</v>
      </c>
      <c r="P1390" s="16">
        <v>2951979.0</v>
      </c>
      <c r="Q1390" s="17"/>
      <c r="R1390" s="16">
        <v>1.0</v>
      </c>
      <c r="S1390" s="16">
        <v>1614204.0</v>
      </c>
      <c r="T1390" s="18">
        <v>6.2E-7</v>
      </c>
      <c r="U1390" s="16">
        <v>0.0</v>
      </c>
      <c r="V1390" s="16">
        <v>0.0</v>
      </c>
      <c r="W1390" s="14" t="s">
        <v>2978</v>
      </c>
      <c r="X1390" s="17"/>
      <c r="Y1390" s="17"/>
      <c r="Z1390" s="16">
        <v>16.2</v>
      </c>
      <c r="AA1390" s="17"/>
      <c r="AB1390" s="16">
        <v>0.0</v>
      </c>
      <c r="AC1390" s="16">
        <v>-0.01</v>
      </c>
      <c r="AD1390" s="16">
        <v>5.85</v>
      </c>
      <c r="AE1390" s="16">
        <v>0.86</v>
      </c>
      <c r="AF1390" s="16">
        <v>0.003</v>
      </c>
      <c r="AG1390" s="16">
        <v>0.0</v>
      </c>
      <c r="AH1390" s="16">
        <v>75068.0</v>
      </c>
      <c r="AI1390" s="16">
        <v>0.0</v>
      </c>
      <c r="AJ1390" s="16">
        <v>0.0</v>
      </c>
      <c r="AK1390" s="16">
        <v>0.0</v>
      </c>
      <c r="AL1390" s="16">
        <v>60034.0</v>
      </c>
      <c r="AM1390" s="16">
        <v>0.0</v>
      </c>
      <c r="AN1390" s="16">
        <v>0.0</v>
      </c>
      <c r="AO1390" s="16">
        <v>0.0</v>
      </c>
      <c r="AP1390" s="16">
        <v>29608.0</v>
      </c>
      <c r="AQ1390" s="16">
        <v>0.0</v>
      </c>
      <c r="AR1390" s="16">
        <v>0.0</v>
      </c>
      <c r="AS1390" s="16">
        <v>1.0</v>
      </c>
      <c r="AT1390" s="16">
        <v>44888.0</v>
      </c>
      <c r="AU1390" s="16">
        <v>0.0</v>
      </c>
      <c r="AV1390" s="16">
        <v>0.0</v>
      </c>
      <c r="AW1390" s="16">
        <v>0.0</v>
      </c>
      <c r="AX1390" s="16">
        <v>63990.0</v>
      </c>
      <c r="AY1390" s="16">
        <v>0.0</v>
      </c>
      <c r="AZ1390" s="16">
        <v>0.0</v>
      </c>
      <c r="BA1390" s="16">
        <v>0.0</v>
      </c>
      <c r="BB1390" s="16">
        <v>6062.0</v>
      </c>
      <c r="BC1390" s="16">
        <v>0.0</v>
      </c>
      <c r="BD1390" s="16">
        <v>0.0</v>
      </c>
      <c r="BE1390" s="16">
        <v>0.0</v>
      </c>
      <c r="BF1390" s="16">
        <v>1180038.0</v>
      </c>
      <c r="BG1390" s="16">
        <v>0.0</v>
      </c>
      <c r="BH1390" s="16">
        <v>0.0</v>
      </c>
      <c r="BI1390" s="16">
        <v>0.0</v>
      </c>
      <c r="BJ1390" s="16">
        <v>912.0</v>
      </c>
      <c r="BK1390" s="16">
        <v>0.0</v>
      </c>
      <c r="BL1390" s="16">
        <v>0.0</v>
      </c>
      <c r="BM1390" s="16">
        <v>0.0</v>
      </c>
      <c r="BN1390" s="16">
        <v>91092.0</v>
      </c>
      <c r="BO1390" s="16">
        <v>0.0</v>
      </c>
      <c r="BP1390" s="16">
        <v>0.0</v>
      </c>
      <c r="BQ1390" s="16">
        <v>0.0</v>
      </c>
      <c r="BR1390" s="16">
        <v>62512.0</v>
      </c>
      <c r="BS1390" s="16">
        <v>0.0</v>
      </c>
      <c r="BT1390" s="16">
        <v>0.0</v>
      </c>
    </row>
    <row r="1391">
      <c r="A1391" s="14" t="s">
        <v>9707</v>
      </c>
      <c r="B1391" s="16">
        <v>11.0</v>
      </c>
      <c r="C1391" s="16">
        <v>3967590.0</v>
      </c>
      <c r="D1391" s="14" t="s">
        <v>9708</v>
      </c>
      <c r="E1391" s="14" t="s">
        <v>2631</v>
      </c>
      <c r="F1391" s="14" t="s">
        <v>2630</v>
      </c>
      <c r="G1391" s="14" t="s">
        <v>5166</v>
      </c>
      <c r="H1391" s="14" t="s">
        <v>2978</v>
      </c>
      <c r="I1391" s="14" t="s">
        <v>21</v>
      </c>
      <c r="J1391" s="14" t="s">
        <v>4845</v>
      </c>
      <c r="K1391" s="14" t="s">
        <v>9709</v>
      </c>
      <c r="L1391" s="14" t="s">
        <v>9709</v>
      </c>
      <c r="M1391" s="14" t="s">
        <v>9710</v>
      </c>
      <c r="N1391" s="14" t="s">
        <v>409</v>
      </c>
      <c r="P1391" s="17"/>
      <c r="Q1391" s="17"/>
      <c r="R1391" s="16">
        <v>1.0</v>
      </c>
      <c r="S1391" s="16">
        <v>1614204.0</v>
      </c>
      <c r="T1391" s="18">
        <v>6.2E-7</v>
      </c>
      <c r="U1391" s="16">
        <v>0.0</v>
      </c>
      <c r="V1391" s="16">
        <v>0.0</v>
      </c>
      <c r="W1391" s="14" t="s">
        <v>2978</v>
      </c>
      <c r="X1391" s="17"/>
      <c r="Y1391" s="17"/>
      <c r="Z1391" s="16">
        <v>21.4</v>
      </c>
      <c r="AA1391" s="17"/>
      <c r="AB1391" s="16">
        <v>0.0</v>
      </c>
      <c r="AC1391" s="16">
        <v>0.0</v>
      </c>
      <c r="AD1391" s="16">
        <v>8.79</v>
      </c>
      <c r="AE1391" s="16">
        <v>0.94</v>
      </c>
      <c r="AF1391" s="16">
        <v>0.02</v>
      </c>
      <c r="AG1391" s="16">
        <v>0.0</v>
      </c>
      <c r="AH1391" s="16">
        <v>75046.0</v>
      </c>
      <c r="AI1391" s="16">
        <v>0.0</v>
      </c>
      <c r="AJ1391" s="16">
        <v>0.0</v>
      </c>
      <c r="AK1391" s="16">
        <v>0.0</v>
      </c>
      <c r="AL1391" s="16">
        <v>60020.0</v>
      </c>
      <c r="AM1391" s="16">
        <v>0.0</v>
      </c>
      <c r="AN1391" s="16">
        <v>0.0</v>
      </c>
      <c r="AO1391" s="16">
        <v>0.0</v>
      </c>
      <c r="AP1391" s="16">
        <v>29604.0</v>
      </c>
      <c r="AQ1391" s="16">
        <v>0.0</v>
      </c>
      <c r="AR1391" s="16">
        <v>0.0</v>
      </c>
      <c r="AS1391" s="16">
        <v>0.0</v>
      </c>
      <c r="AT1391" s="16">
        <v>44890.0</v>
      </c>
      <c r="AU1391" s="16">
        <v>0.0</v>
      </c>
      <c r="AV1391" s="16">
        <v>0.0</v>
      </c>
      <c r="AW1391" s="16">
        <v>0.0</v>
      </c>
      <c r="AX1391" s="16">
        <v>64046.0</v>
      </c>
      <c r="AY1391" s="16">
        <v>0.0</v>
      </c>
      <c r="AZ1391" s="16">
        <v>0.0</v>
      </c>
      <c r="BA1391" s="16">
        <v>0.0</v>
      </c>
      <c r="BB1391" s="16">
        <v>6062.0</v>
      </c>
      <c r="BC1391" s="16">
        <v>0.0</v>
      </c>
      <c r="BD1391" s="16">
        <v>0.0</v>
      </c>
      <c r="BE1391" s="16">
        <v>1.0</v>
      </c>
      <c r="BF1391" s="16">
        <v>1180032.0</v>
      </c>
      <c r="BG1391" s="16">
        <v>0.0</v>
      </c>
      <c r="BH1391" s="16">
        <v>0.0</v>
      </c>
      <c r="BI1391" s="16">
        <v>0.0</v>
      </c>
      <c r="BJ1391" s="16">
        <v>912.0</v>
      </c>
      <c r="BK1391" s="16">
        <v>0.0</v>
      </c>
      <c r="BL1391" s="16">
        <v>0.0</v>
      </c>
      <c r="BM1391" s="16">
        <v>0.0</v>
      </c>
      <c r="BN1391" s="16">
        <v>91080.0</v>
      </c>
      <c r="BO1391" s="16">
        <v>0.0</v>
      </c>
      <c r="BP1391" s="16">
        <v>0.0</v>
      </c>
      <c r="BQ1391" s="16">
        <v>0.0</v>
      </c>
      <c r="BR1391" s="16">
        <v>62512.0</v>
      </c>
      <c r="BS1391" s="16">
        <v>0.0</v>
      </c>
      <c r="BT1391" s="16">
        <v>0.0</v>
      </c>
    </row>
    <row r="1392">
      <c r="A1392" s="14" t="s">
        <v>9711</v>
      </c>
      <c r="B1392" s="16">
        <v>11.0</v>
      </c>
      <c r="C1392" s="16">
        <v>4086515.0</v>
      </c>
      <c r="D1392" s="17"/>
      <c r="E1392" s="14" t="s">
        <v>2631</v>
      </c>
      <c r="F1392" s="14" t="s">
        <v>2630</v>
      </c>
      <c r="G1392" s="14" t="s">
        <v>5166</v>
      </c>
      <c r="H1392" s="14" t="s">
        <v>2978</v>
      </c>
      <c r="I1392" s="14" t="s">
        <v>21</v>
      </c>
      <c r="J1392" s="14" t="s">
        <v>4845</v>
      </c>
      <c r="K1392" s="14" t="s">
        <v>9712</v>
      </c>
      <c r="L1392" s="14" t="s">
        <v>9712</v>
      </c>
      <c r="M1392" s="14" t="s">
        <v>9713</v>
      </c>
      <c r="N1392" s="14" t="s">
        <v>409</v>
      </c>
      <c r="P1392" s="17"/>
      <c r="Q1392" s="17"/>
      <c r="R1392" s="16">
        <v>1.0</v>
      </c>
      <c r="S1392" s="16">
        <v>1614206.0</v>
      </c>
      <c r="T1392" s="18">
        <v>6.19E-7</v>
      </c>
      <c r="U1392" s="16">
        <v>0.0</v>
      </c>
      <c r="V1392" s="16">
        <v>0.0</v>
      </c>
      <c r="W1392" s="14" t="s">
        <v>2978</v>
      </c>
      <c r="X1392" s="17"/>
      <c r="Y1392" s="17"/>
      <c r="Z1392" s="16">
        <v>24.9</v>
      </c>
      <c r="AA1392" s="17"/>
      <c r="AB1392" s="16">
        <v>0.0</v>
      </c>
      <c r="AC1392" s="16">
        <v>0.01</v>
      </c>
      <c r="AD1392" s="16">
        <v>8.75</v>
      </c>
      <c r="AE1392" s="16">
        <v>0.01</v>
      </c>
      <c r="AF1392" s="16">
        <v>0.759</v>
      </c>
      <c r="AG1392" s="16">
        <v>0.0</v>
      </c>
      <c r="AH1392" s="16">
        <v>75062.0</v>
      </c>
      <c r="AI1392" s="16">
        <v>0.0</v>
      </c>
      <c r="AJ1392" s="16">
        <v>0.0</v>
      </c>
      <c r="AK1392" s="16">
        <v>0.0</v>
      </c>
      <c r="AL1392" s="16">
        <v>60038.0</v>
      </c>
      <c r="AM1392" s="16">
        <v>0.0</v>
      </c>
      <c r="AN1392" s="16">
        <v>0.0</v>
      </c>
      <c r="AO1392" s="16">
        <v>0.0</v>
      </c>
      <c r="AP1392" s="16">
        <v>29608.0</v>
      </c>
      <c r="AQ1392" s="16">
        <v>0.0</v>
      </c>
      <c r="AR1392" s="16">
        <v>0.0</v>
      </c>
      <c r="AS1392" s="16">
        <v>0.0</v>
      </c>
      <c r="AT1392" s="16">
        <v>44880.0</v>
      </c>
      <c r="AU1392" s="16">
        <v>0.0</v>
      </c>
      <c r="AV1392" s="16">
        <v>0.0</v>
      </c>
      <c r="AW1392" s="16">
        <v>0.0</v>
      </c>
      <c r="AX1392" s="16">
        <v>64028.0</v>
      </c>
      <c r="AY1392" s="16">
        <v>0.0</v>
      </c>
      <c r="AZ1392" s="16">
        <v>0.0</v>
      </c>
      <c r="BA1392" s="16">
        <v>0.0</v>
      </c>
      <c r="BB1392" s="16">
        <v>6060.0</v>
      </c>
      <c r="BC1392" s="16">
        <v>0.0</v>
      </c>
      <c r="BD1392" s="16">
        <v>0.0</v>
      </c>
      <c r="BE1392" s="16">
        <v>1.0</v>
      </c>
      <c r="BF1392" s="16">
        <v>1180038.0</v>
      </c>
      <c r="BG1392" s="16">
        <v>0.0</v>
      </c>
      <c r="BH1392" s="16">
        <v>0.0</v>
      </c>
      <c r="BI1392" s="16">
        <v>0.0</v>
      </c>
      <c r="BJ1392" s="16">
        <v>912.0</v>
      </c>
      <c r="BK1392" s="16">
        <v>0.0</v>
      </c>
      <c r="BL1392" s="16">
        <v>0.0</v>
      </c>
      <c r="BM1392" s="16">
        <v>0.0</v>
      </c>
      <c r="BN1392" s="16">
        <v>91074.0</v>
      </c>
      <c r="BO1392" s="16">
        <v>0.0</v>
      </c>
      <c r="BP1392" s="16">
        <v>0.0</v>
      </c>
      <c r="BQ1392" s="16">
        <v>0.0</v>
      </c>
      <c r="BR1392" s="16">
        <v>62506.0</v>
      </c>
      <c r="BS1392" s="16">
        <v>0.0</v>
      </c>
      <c r="BT1392" s="16">
        <v>0.0</v>
      </c>
    </row>
    <row r="1393">
      <c r="A1393" s="14" t="s">
        <v>9714</v>
      </c>
      <c r="B1393" s="16">
        <v>11.0</v>
      </c>
      <c r="C1393" s="16">
        <v>4091395.0</v>
      </c>
      <c r="D1393" s="14" t="s">
        <v>9715</v>
      </c>
      <c r="E1393" s="14" t="s">
        <v>2622</v>
      </c>
      <c r="F1393" s="14" t="s">
        <v>2621</v>
      </c>
      <c r="G1393" s="14" t="s">
        <v>5166</v>
      </c>
      <c r="H1393" s="14" t="s">
        <v>2978</v>
      </c>
      <c r="I1393" s="14" t="s">
        <v>21</v>
      </c>
      <c r="J1393" s="14" t="s">
        <v>4845</v>
      </c>
      <c r="K1393" s="14" t="s">
        <v>9716</v>
      </c>
      <c r="L1393" s="14" t="s">
        <v>9716</v>
      </c>
      <c r="M1393" s="14" t="s">
        <v>9717</v>
      </c>
      <c r="N1393" s="14" t="s">
        <v>409</v>
      </c>
      <c r="P1393" s="17"/>
      <c r="Q1393" s="17"/>
      <c r="R1393" s="16">
        <v>1.0</v>
      </c>
      <c r="S1393" s="16">
        <v>1614206.0</v>
      </c>
      <c r="T1393" s="18">
        <v>6.19E-7</v>
      </c>
      <c r="U1393" s="16">
        <v>0.0</v>
      </c>
      <c r="V1393" s="16">
        <v>0.0</v>
      </c>
      <c r="W1393" s="14" t="s">
        <v>2978</v>
      </c>
      <c r="X1393" s="17"/>
      <c r="Y1393" s="17"/>
      <c r="Z1393" s="16">
        <v>22.7</v>
      </c>
      <c r="AA1393" s="16">
        <v>0.122</v>
      </c>
      <c r="AB1393" s="16">
        <v>0.0</v>
      </c>
      <c r="AC1393" s="16">
        <v>0.0</v>
      </c>
      <c r="AD1393" s="16">
        <v>4.96</v>
      </c>
      <c r="AE1393" s="16">
        <v>0.03</v>
      </c>
      <c r="AF1393" s="16">
        <v>0.029</v>
      </c>
      <c r="AG1393" s="16">
        <v>0.0</v>
      </c>
      <c r="AH1393" s="16">
        <v>75068.0</v>
      </c>
      <c r="AI1393" s="16">
        <v>0.0</v>
      </c>
      <c r="AJ1393" s="16">
        <v>0.0</v>
      </c>
      <c r="AK1393" s="16">
        <v>0.0</v>
      </c>
      <c r="AL1393" s="16">
        <v>60028.0</v>
      </c>
      <c r="AM1393" s="16">
        <v>0.0</v>
      </c>
      <c r="AN1393" s="16">
        <v>0.0</v>
      </c>
      <c r="AO1393" s="16">
        <v>0.0</v>
      </c>
      <c r="AP1393" s="16">
        <v>29606.0</v>
      </c>
      <c r="AQ1393" s="16">
        <v>0.0</v>
      </c>
      <c r="AR1393" s="16">
        <v>0.0</v>
      </c>
      <c r="AS1393" s="16">
        <v>0.0</v>
      </c>
      <c r="AT1393" s="16">
        <v>44882.0</v>
      </c>
      <c r="AU1393" s="16">
        <v>0.0</v>
      </c>
      <c r="AV1393" s="16">
        <v>0.0</v>
      </c>
      <c r="AW1393" s="16">
        <v>0.0</v>
      </c>
      <c r="AX1393" s="16">
        <v>64030.0</v>
      </c>
      <c r="AY1393" s="16">
        <v>0.0</v>
      </c>
      <c r="AZ1393" s="16">
        <v>0.0</v>
      </c>
      <c r="BA1393" s="16">
        <v>0.0</v>
      </c>
      <c r="BB1393" s="16">
        <v>6062.0</v>
      </c>
      <c r="BC1393" s="16">
        <v>0.0</v>
      </c>
      <c r="BD1393" s="16">
        <v>0.0</v>
      </c>
      <c r="BE1393" s="16">
        <v>1.0</v>
      </c>
      <c r="BF1393" s="16">
        <v>1180030.0</v>
      </c>
      <c r="BG1393" s="16">
        <v>0.0</v>
      </c>
      <c r="BH1393" s="16">
        <v>0.0</v>
      </c>
      <c r="BI1393" s="16">
        <v>0.0</v>
      </c>
      <c r="BJ1393" s="16">
        <v>912.0</v>
      </c>
      <c r="BK1393" s="16">
        <v>0.0</v>
      </c>
      <c r="BL1393" s="16">
        <v>0.0</v>
      </c>
      <c r="BM1393" s="16">
        <v>0.0</v>
      </c>
      <c r="BN1393" s="16">
        <v>91080.0</v>
      </c>
      <c r="BO1393" s="16">
        <v>0.0</v>
      </c>
      <c r="BP1393" s="16">
        <v>0.0</v>
      </c>
      <c r="BQ1393" s="16">
        <v>0.0</v>
      </c>
      <c r="BR1393" s="16">
        <v>62508.0</v>
      </c>
      <c r="BS1393" s="16">
        <v>0.0</v>
      </c>
      <c r="BT1393" s="16">
        <v>0.0</v>
      </c>
    </row>
    <row r="1394">
      <c r="A1394" s="14" t="s">
        <v>9718</v>
      </c>
      <c r="B1394" s="16">
        <v>11.0</v>
      </c>
      <c r="C1394" s="16">
        <v>3856319.0</v>
      </c>
      <c r="D1394" s="17"/>
      <c r="E1394" s="14" t="s">
        <v>2622</v>
      </c>
      <c r="F1394" s="14" t="s">
        <v>2631</v>
      </c>
      <c r="G1394" s="14" t="s">
        <v>5166</v>
      </c>
      <c r="H1394" s="14" t="s">
        <v>2978</v>
      </c>
      <c r="I1394" s="14" t="s">
        <v>21</v>
      </c>
      <c r="J1394" s="14" t="s">
        <v>4845</v>
      </c>
      <c r="K1394" s="14" t="s">
        <v>9719</v>
      </c>
      <c r="L1394" s="14" t="s">
        <v>9719</v>
      </c>
      <c r="M1394" s="14" t="s">
        <v>9720</v>
      </c>
      <c r="N1394" s="14" t="s">
        <v>409</v>
      </c>
      <c r="P1394" s="17"/>
      <c r="Q1394" s="17"/>
      <c r="R1394" s="16">
        <v>1.0</v>
      </c>
      <c r="S1394" s="16">
        <v>1614208.0</v>
      </c>
      <c r="T1394" s="18">
        <v>6.19E-7</v>
      </c>
      <c r="U1394" s="16">
        <v>0.0</v>
      </c>
      <c r="V1394" s="16">
        <v>0.0</v>
      </c>
      <c r="W1394" s="14" t="s">
        <v>2978</v>
      </c>
      <c r="X1394" s="17"/>
      <c r="Y1394" s="17"/>
      <c r="Z1394" s="16">
        <v>16.4</v>
      </c>
      <c r="AA1394" s="17"/>
      <c r="AB1394" s="16">
        <v>0.0</v>
      </c>
      <c r="AC1394" s="16">
        <v>0.0</v>
      </c>
      <c r="AD1394" s="16">
        <v>1.89</v>
      </c>
      <c r="AE1394" s="16">
        <v>0.4</v>
      </c>
      <c r="AF1394" s="16">
        <v>0.026</v>
      </c>
      <c r="AG1394" s="16">
        <v>0.0</v>
      </c>
      <c r="AH1394" s="16">
        <v>75068.0</v>
      </c>
      <c r="AI1394" s="16">
        <v>0.0</v>
      </c>
      <c r="AJ1394" s="16">
        <v>0.0</v>
      </c>
      <c r="AK1394" s="16">
        <v>0.0</v>
      </c>
      <c r="AL1394" s="16">
        <v>60030.0</v>
      </c>
      <c r="AM1394" s="16">
        <v>0.0</v>
      </c>
      <c r="AN1394" s="16">
        <v>0.0</v>
      </c>
      <c r="AO1394" s="16">
        <v>0.0</v>
      </c>
      <c r="AP1394" s="16">
        <v>29604.0</v>
      </c>
      <c r="AQ1394" s="16">
        <v>0.0</v>
      </c>
      <c r="AR1394" s="16">
        <v>0.0</v>
      </c>
      <c r="AS1394" s="16">
        <v>0.0</v>
      </c>
      <c r="AT1394" s="16">
        <v>44882.0</v>
      </c>
      <c r="AU1394" s="16">
        <v>0.0</v>
      </c>
      <c r="AV1394" s="16">
        <v>0.0</v>
      </c>
      <c r="AW1394" s="16">
        <v>0.0</v>
      </c>
      <c r="AX1394" s="16">
        <v>64012.0</v>
      </c>
      <c r="AY1394" s="16">
        <v>0.0</v>
      </c>
      <c r="AZ1394" s="16">
        <v>0.0</v>
      </c>
      <c r="BA1394" s="16">
        <v>0.0</v>
      </c>
      <c r="BB1394" s="16">
        <v>6062.0</v>
      </c>
      <c r="BC1394" s="16">
        <v>0.0</v>
      </c>
      <c r="BD1394" s="16">
        <v>0.0</v>
      </c>
      <c r="BE1394" s="16">
        <v>1.0</v>
      </c>
      <c r="BF1394" s="16">
        <v>1180046.0</v>
      </c>
      <c r="BG1394" s="16">
        <v>0.0</v>
      </c>
      <c r="BH1394" s="16">
        <v>0.0</v>
      </c>
      <c r="BI1394" s="16">
        <v>0.0</v>
      </c>
      <c r="BJ1394" s="16">
        <v>912.0</v>
      </c>
      <c r="BK1394" s="16">
        <v>0.0</v>
      </c>
      <c r="BL1394" s="16">
        <v>0.0</v>
      </c>
      <c r="BM1394" s="16">
        <v>0.0</v>
      </c>
      <c r="BN1394" s="16">
        <v>91082.0</v>
      </c>
      <c r="BO1394" s="16">
        <v>0.0</v>
      </c>
      <c r="BP1394" s="16">
        <v>0.0</v>
      </c>
      <c r="BQ1394" s="16">
        <v>0.0</v>
      </c>
      <c r="BR1394" s="16">
        <v>62510.0</v>
      </c>
      <c r="BS1394" s="16">
        <v>0.0</v>
      </c>
      <c r="BT1394" s="16">
        <v>0.0</v>
      </c>
    </row>
    <row r="1395">
      <c r="A1395" s="14" t="s">
        <v>9721</v>
      </c>
      <c r="B1395" s="16">
        <v>11.0</v>
      </c>
      <c r="C1395" s="16">
        <v>4083461.0</v>
      </c>
      <c r="D1395" s="14" t="s">
        <v>9722</v>
      </c>
      <c r="E1395" s="14" t="s">
        <v>2622</v>
      </c>
      <c r="F1395" s="14" t="s">
        <v>2621</v>
      </c>
      <c r="G1395" s="14" t="s">
        <v>5166</v>
      </c>
      <c r="H1395" s="14" t="s">
        <v>2978</v>
      </c>
      <c r="I1395" s="14" t="s">
        <v>21</v>
      </c>
      <c r="J1395" s="14" t="s">
        <v>4845</v>
      </c>
      <c r="K1395" s="14" t="s">
        <v>9723</v>
      </c>
      <c r="L1395" s="14" t="s">
        <v>9723</v>
      </c>
      <c r="M1395" s="14" t="s">
        <v>9724</v>
      </c>
      <c r="N1395" s="14" t="s">
        <v>4848</v>
      </c>
      <c r="P1395" s="17"/>
      <c r="Q1395" s="17"/>
      <c r="R1395" s="16">
        <v>1.0</v>
      </c>
      <c r="S1395" s="16">
        <v>1614208.0</v>
      </c>
      <c r="T1395" s="18">
        <v>6.19E-7</v>
      </c>
      <c r="U1395" s="16">
        <v>0.0</v>
      </c>
      <c r="V1395" s="16">
        <v>0.0</v>
      </c>
      <c r="W1395" s="14" t="s">
        <v>2978</v>
      </c>
      <c r="X1395" s="17"/>
      <c r="Y1395" s="17"/>
      <c r="Z1395" s="16">
        <v>9.49</v>
      </c>
      <c r="AA1395" s="16">
        <v>0.179</v>
      </c>
      <c r="AB1395" s="16">
        <v>0.04</v>
      </c>
      <c r="AC1395" s="16">
        <v>-0.03</v>
      </c>
      <c r="AD1395" s="16">
        <v>2.84</v>
      </c>
      <c r="AE1395" s="17"/>
      <c r="AF1395" s="17"/>
      <c r="AG1395" s="16">
        <v>0.0</v>
      </c>
      <c r="AH1395" s="16">
        <v>75066.0</v>
      </c>
      <c r="AI1395" s="16">
        <v>0.0</v>
      </c>
      <c r="AJ1395" s="16">
        <v>0.0</v>
      </c>
      <c r="AK1395" s="16">
        <v>0.0</v>
      </c>
      <c r="AL1395" s="16">
        <v>60026.0</v>
      </c>
      <c r="AM1395" s="16">
        <v>0.0</v>
      </c>
      <c r="AN1395" s="16">
        <v>0.0</v>
      </c>
      <c r="AO1395" s="16">
        <v>1.0</v>
      </c>
      <c r="AP1395" s="16">
        <v>29604.0</v>
      </c>
      <c r="AQ1395" s="16">
        <v>0.0</v>
      </c>
      <c r="AR1395" s="16">
        <v>0.0</v>
      </c>
      <c r="AS1395" s="16">
        <v>0.0</v>
      </c>
      <c r="AT1395" s="16">
        <v>44884.0</v>
      </c>
      <c r="AU1395" s="16">
        <v>0.0</v>
      </c>
      <c r="AV1395" s="16">
        <v>0.0</v>
      </c>
      <c r="AW1395" s="16">
        <v>0.0</v>
      </c>
      <c r="AX1395" s="16">
        <v>64030.0</v>
      </c>
      <c r="AY1395" s="16">
        <v>0.0</v>
      </c>
      <c r="AZ1395" s="16">
        <v>0.0</v>
      </c>
      <c r="BA1395" s="16">
        <v>0.0</v>
      </c>
      <c r="BB1395" s="16">
        <v>6062.0</v>
      </c>
      <c r="BC1395" s="16">
        <v>0.0</v>
      </c>
      <c r="BD1395" s="16">
        <v>0.0</v>
      </c>
      <c r="BE1395" s="16">
        <v>0.0</v>
      </c>
      <c r="BF1395" s="16">
        <v>1180032.0</v>
      </c>
      <c r="BG1395" s="16">
        <v>0.0</v>
      </c>
      <c r="BH1395" s="16">
        <v>0.0</v>
      </c>
      <c r="BI1395" s="16">
        <v>0.0</v>
      </c>
      <c r="BJ1395" s="16">
        <v>912.0</v>
      </c>
      <c r="BK1395" s="16">
        <v>0.0</v>
      </c>
      <c r="BL1395" s="16">
        <v>0.0</v>
      </c>
      <c r="BM1395" s="16">
        <v>0.0</v>
      </c>
      <c r="BN1395" s="16">
        <v>91086.0</v>
      </c>
      <c r="BO1395" s="16">
        <v>0.0</v>
      </c>
      <c r="BP1395" s="16">
        <v>0.0</v>
      </c>
      <c r="BQ1395" s="16">
        <v>0.0</v>
      </c>
      <c r="BR1395" s="16">
        <v>62506.0</v>
      </c>
      <c r="BS1395" s="16">
        <v>0.0</v>
      </c>
      <c r="BT1395" s="16">
        <v>0.0</v>
      </c>
    </row>
    <row r="1396">
      <c r="A1396" s="14" t="s">
        <v>9725</v>
      </c>
      <c r="B1396" s="16">
        <v>11.0</v>
      </c>
      <c r="C1396" s="16">
        <v>4083345.0</v>
      </c>
      <c r="D1396" s="14" t="s">
        <v>9726</v>
      </c>
      <c r="E1396" s="14" t="s">
        <v>2630</v>
      </c>
      <c r="F1396" s="14" t="s">
        <v>2631</v>
      </c>
      <c r="G1396" s="14" t="s">
        <v>5166</v>
      </c>
      <c r="H1396" s="14" t="s">
        <v>2978</v>
      </c>
      <c r="I1396" s="14" t="s">
        <v>21</v>
      </c>
      <c r="J1396" s="14" t="s">
        <v>4845</v>
      </c>
      <c r="K1396" s="14" t="s">
        <v>9727</v>
      </c>
      <c r="L1396" s="14" t="s">
        <v>9727</v>
      </c>
      <c r="M1396" s="14" t="s">
        <v>9728</v>
      </c>
      <c r="N1396" s="14" t="s">
        <v>409</v>
      </c>
      <c r="P1396" s="17"/>
      <c r="Q1396" s="17"/>
      <c r="R1396" s="16">
        <v>1.0</v>
      </c>
      <c r="S1396" s="16">
        <v>1614210.0</v>
      </c>
      <c r="T1396" s="18">
        <v>6.19E-7</v>
      </c>
      <c r="U1396" s="16">
        <v>0.0</v>
      </c>
      <c r="V1396" s="16">
        <v>0.0</v>
      </c>
      <c r="W1396" s="14" t="s">
        <v>2978</v>
      </c>
      <c r="X1396" s="17"/>
      <c r="Y1396" s="17"/>
      <c r="Z1396" s="16">
        <v>24.2</v>
      </c>
      <c r="AA1396" s="17"/>
      <c r="AB1396" s="16">
        <v>0.16</v>
      </c>
      <c r="AC1396" s="16">
        <v>0.03</v>
      </c>
      <c r="AD1396" s="16">
        <v>6.31</v>
      </c>
      <c r="AE1396" s="16">
        <v>0.12</v>
      </c>
      <c r="AF1396" s="16">
        <v>0.026</v>
      </c>
      <c r="AG1396" s="16">
        <v>0.0</v>
      </c>
      <c r="AH1396" s="16">
        <v>75056.0</v>
      </c>
      <c r="AI1396" s="16">
        <v>0.0</v>
      </c>
      <c r="AJ1396" s="16">
        <v>0.0</v>
      </c>
      <c r="AK1396" s="16">
        <v>0.0</v>
      </c>
      <c r="AL1396" s="16">
        <v>60028.0</v>
      </c>
      <c r="AM1396" s="16">
        <v>0.0</v>
      </c>
      <c r="AN1396" s="16">
        <v>0.0</v>
      </c>
      <c r="AO1396" s="16">
        <v>0.0</v>
      </c>
      <c r="AP1396" s="16">
        <v>29606.0</v>
      </c>
      <c r="AQ1396" s="16">
        <v>0.0</v>
      </c>
      <c r="AR1396" s="16">
        <v>0.0</v>
      </c>
      <c r="AS1396" s="16">
        <v>0.0</v>
      </c>
      <c r="AT1396" s="16">
        <v>44884.0</v>
      </c>
      <c r="AU1396" s="16">
        <v>0.0</v>
      </c>
      <c r="AV1396" s="16">
        <v>0.0</v>
      </c>
      <c r="AW1396" s="16">
        <v>0.0</v>
      </c>
      <c r="AX1396" s="16">
        <v>64028.0</v>
      </c>
      <c r="AY1396" s="16">
        <v>0.0</v>
      </c>
      <c r="AZ1396" s="16">
        <v>0.0</v>
      </c>
      <c r="BA1396" s="16">
        <v>0.0</v>
      </c>
      <c r="BB1396" s="16">
        <v>6062.0</v>
      </c>
      <c r="BC1396" s="16">
        <v>0.0</v>
      </c>
      <c r="BD1396" s="16">
        <v>0.0</v>
      </c>
      <c r="BE1396" s="16">
        <v>1.0</v>
      </c>
      <c r="BF1396" s="16">
        <v>1180042.0</v>
      </c>
      <c r="BG1396" s="16">
        <v>0.0</v>
      </c>
      <c r="BH1396" s="16">
        <v>0.0</v>
      </c>
      <c r="BI1396" s="16">
        <v>0.0</v>
      </c>
      <c r="BJ1396" s="16">
        <v>910.0</v>
      </c>
      <c r="BK1396" s="16">
        <v>0.0</v>
      </c>
      <c r="BL1396" s="16">
        <v>0.0</v>
      </c>
      <c r="BM1396" s="16">
        <v>0.0</v>
      </c>
      <c r="BN1396" s="16">
        <v>91082.0</v>
      </c>
      <c r="BO1396" s="16">
        <v>0.0</v>
      </c>
      <c r="BP1396" s="16">
        <v>0.0</v>
      </c>
      <c r="BQ1396" s="16">
        <v>0.0</v>
      </c>
      <c r="BR1396" s="16">
        <v>62512.0</v>
      </c>
      <c r="BS1396" s="16">
        <v>0.0</v>
      </c>
      <c r="BT1396" s="16">
        <v>0.0</v>
      </c>
    </row>
    <row r="1397">
      <c r="A1397" s="14" t="s">
        <v>9729</v>
      </c>
      <c r="B1397" s="16">
        <v>11.0</v>
      </c>
      <c r="C1397" s="16">
        <v>4083385.0</v>
      </c>
      <c r="D1397" s="17"/>
      <c r="E1397" s="14" t="s">
        <v>2621</v>
      </c>
      <c r="F1397" s="14" t="s">
        <v>2630</v>
      </c>
      <c r="G1397" s="14" t="s">
        <v>5166</v>
      </c>
      <c r="H1397" s="14" t="s">
        <v>2978</v>
      </c>
      <c r="I1397" s="14" t="s">
        <v>21</v>
      </c>
      <c r="J1397" s="14" t="s">
        <v>4845</v>
      </c>
      <c r="K1397" s="14" t="s">
        <v>9730</v>
      </c>
      <c r="L1397" s="14" t="s">
        <v>9730</v>
      </c>
      <c r="M1397" s="14" t="s">
        <v>9731</v>
      </c>
      <c r="N1397" s="14" t="s">
        <v>409</v>
      </c>
      <c r="P1397" s="17"/>
      <c r="Q1397" s="17"/>
      <c r="R1397" s="16">
        <v>1.0</v>
      </c>
      <c r="S1397" s="16">
        <v>1614210.0</v>
      </c>
      <c r="T1397" s="18">
        <v>6.19E-7</v>
      </c>
      <c r="U1397" s="16">
        <v>0.0</v>
      </c>
      <c r="V1397" s="16">
        <v>0.0</v>
      </c>
      <c r="W1397" s="14" t="s">
        <v>2978</v>
      </c>
      <c r="X1397" s="17"/>
      <c r="Y1397" s="17"/>
      <c r="Z1397" s="16">
        <v>28.4</v>
      </c>
      <c r="AA1397" s="16">
        <v>0.615</v>
      </c>
      <c r="AB1397" s="16">
        <v>0.0</v>
      </c>
      <c r="AC1397" s="16">
        <v>0.0</v>
      </c>
      <c r="AD1397" s="16">
        <v>6.33</v>
      </c>
      <c r="AE1397" s="16">
        <v>0.0</v>
      </c>
      <c r="AF1397" s="16">
        <v>0.973</v>
      </c>
      <c r="AG1397" s="16">
        <v>0.0</v>
      </c>
      <c r="AH1397" s="16">
        <v>75064.0</v>
      </c>
      <c r="AI1397" s="16">
        <v>0.0</v>
      </c>
      <c r="AJ1397" s="16">
        <v>0.0</v>
      </c>
      <c r="AK1397" s="16">
        <v>0.0</v>
      </c>
      <c r="AL1397" s="16">
        <v>60030.0</v>
      </c>
      <c r="AM1397" s="16">
        <v>0.0</v>
      </c>
      <c r="AN1397" s="16">
        <v>0.0</v>
      </c>
      <c r="AO1397" s="16">
        <v>1.0</v>
      </c>
      <c r="AP1397" s="16">
        <v>29608.0</v>
      </c>
      <c r="AQ1397" s="16">
        <v>0.0</v>
      </c>
      <c r="AR1397" s="16">
        <v>0.0</v>
      </c>
      <c r="AS1397" s="16">
        <v>0.0</v>
      </c>
      <c r="AT1397" s="16">
        <v>44882.0</v>
      </c>
      <c r="AU1397" s="16">
        <v>0.0</v>
      </c>
      <c r="AV1397" s="16">
        <v>0.0</v>
      </c>
      <c r="AW1397" s="16">
        <v>0.0</v>
      </c>
      <c r="AX1397" s="16">
        <v>64026.0</v>
      </c>
      <c r="AY1397" s="16">
        <v>0.0</v>
      </c>
      <c r="AZ1397" s="16">
        <v>0.0</v>
      </c>
      <c r="BA1397" s="16">
        <v>0.0</v>
      </c>
      <c r="BB1397" s="16">
        <v>6062.0</v>
      </c>
      <c r="BC1397" s="16">
        <v>0.0</v>
      </c>
      <c r="BD1397" s="16">
        <v>0.0</v>
      </c>
      <c r="BE1397" s="16">
        <v>0.0</v>
      </c>
      <c r="BF1397" s="16">
        <v>1180032.0</v>
      </c>
      <c r="BG1397" s="16">
        <v>0.0</v>
      </c>
      <c r="BH1397" s="16">
        <v>0.0</v>
      </c>
      <c r="BI1397" s="16">
        <v>0.0</v>
      </c>
      <c r="BJ1397" s="16">
        <v>912.0</v>
      </c>
      <c r="BK1397" s="16">
        <v>0.0</v>
      </c>
      <c r="BL1397" s="16">
        <v>0.0</v>
      </c>
      <c r="BM1397" s="16">
        <v>0.0</v>
      </c>
      <c r="BN1397" s="16">
        <v>91084.0</v>
      </c>
      <c r="BO1397" s="16">
        <v>0.0</v>
      </c>
      <c r="BP1397" s="16">
        <v>0.0</v>
      </c>
      <c r="BQ1397" s="16">
        <v>0.0</v>
      </c>
      <c r="BR1397" s="16">
        <v>62510.0</v>
      </c>
      <c r="BS1397" s="16">
        <v>0.0</v>
      </c>
      <c r="BT1397" s="16">
        <v>0.0</v>
      </c>
    </row>
    <row r="1398">
      <c r="A1398" s="14" t="s">
        <v>9732</v>
      </c>
      <c r="B1398" s="16">
        <v>11.0</v>
      </c>
      <c r="C1398" s="16">
        <v>4083418.0</v>
      </c>
      <c r="D1398" s="17"/>
      <c r="E1398" s="14" t="s">
        <v>2631</v>
      </c>
      <c r="F1398" s="14" t="s">
        <v>2621</v>
      </c>
      <c r="G1398" s="14" t="s">
        <v>5166</v>
      </c>
      <c r="H1398" s="14" t="s">
        <v>2978</v>
      </c>
      <c r="I1398" s="14" t="s">
        <v>21</v>
      </c>
      <c r="J1398" s="14" t="s">
        <v>4845</v>
      </c>
      <c r="K1398" s="14" t="s">
        <v>9733</v>
      </c>
      <c r="L1398" s="14" t="s">
        <v>9733</v>
      </c>
      <c r="M1398" s="14" t="s">
        <v>9734</v>
      </c>
      <c r="N1398" s="14" t="s">
        <v>409</v>
      </c>
      <c r="P1398" s="17"/>
      <c r="Q1398" s="17"/>
      <c r="R1398" s="16">
        <v>1.0</v>
      </c>
      <c r="S1398" s="16">
        <v>1614210.0</v>
      </c>
      <c r="T1398" s="18">
        <v>6.19E-7</v>
      </c>
      <c r="U1398" s="16">
        <v>0.0</v>
      </c>
      <c r="V1398" s="16">
        <v>0.0</v>
      </c>
      <c r="W1398" s="14" t="s">
        <v>2978</v>
      </c>
      <c r="X1398" s="17"/>
      <c r="Y1398" s="17"/>
      <c r="Z1398" s="16">
        <v>28.6</v>
      </c>
      <c r="AA1398" s="16">
        <v>0.278</v>
      </c>
      <c r="AB1398" s="16">
        <v>0.0</v>
      </c>
      <c r="AC1398" s="16">
        <v>-0.02</v>
      </c>
      <c r="AD1398" s="16">
        <v>8.76</v>
      </c>
      <c r="AE1398" s="16">
        <v>0.02</v>
      </c>
      <c r="AF1398" s="16">
        <v>0.689</v>
      </c>
      <c r="AG1398" s="16">
        <v>0.0</v>
      </c>
      <c r="AH1398" s="16">
        <v>75070.0</v>
      </c>
      <c r="AI1398" s="16">
        <v>0.0</v>
      </c>
      <c r="AJ1398" s="16">
        <v>0.0</v>
      </c>
      <c r="AK1398" s="16">
        <v>0.0</v>
      </c>
      <c r="AL1398" s="16">
        <v>60026.0</v>
      </c>
      <c r="AM1398" s="16">
        <v>0.0</v>
      </c>
      <c r="AN1398" s="16">
        <v>0.0</v>
      </c>
      <c r="AO1398" s="16">
        <v>0.0</v>
      </c>
      <c r="AP1398" s="16">
        <v>29608.0</v>
      </c>
      <c r="AQ1398" s="16">
        <v>0.0</v>
      </c>
      <c r="AR1398" s="16">
        <v>0.0</v>
      </c>
      <c r="AS1398" s="16">
        <v>0.0</v>
      </c>
      <c r="AT1398" s="16">
        <v>44878.0</v>
      </c>
      <c r="AU1398" s="16">
        <v>0.0</v>
      </c>
      <c r="AV1398" s="16">
        <v>0.0</v>
      </c>
      <c r="AW1398" s="16">
        <v>0.0</v>
      </c>
      <c r="AX1398" s="16">
        <v>64034.0</v>
      </c>
      <c r="AY1398" s="16">
        <v>0.0</v>
      </c>
      <c r="AZ1398" s="16">
        <v>0.0</v>
      </c>
      <c r="BA1398" s="16">
        <v>0.0</v>
      </c>
      <c r="BB1398" s="16">
        <v>6062.0</v>
      </c>
      <c r="BC1398" s="16">
        <v>0.0</v>
      </c>
      <c r="BD1398" s="16">
        <v>0.0</v>
      </c>
      <c r="BE1398" s="16">
        <v>1.0</v>
      </c>
      <c r="BF1398" s="16">
        <v>1180038.0</v>
      </c>
      <c r="BG1398" s="16">
        <v>0.0</v>
      </c>
      <c r="BH1398" s="16">
        <v>0.0</v>
      </c>
      <c r="BI1398" s="16">
        <v>0.0</v>
      </c>
      <c r="BJ1398" s="16">
        <v>910.0</v>
      </c>
      <c r="BK1398" s="16">
        <v>0.0</v>
      </c>
      <c r="BL1398" s="16">
        <v>0.0</v>
      </c>
      <c r="BM1398" s="16">
        <v>0.0</v>
      </c>
      <c r="BN1398" s="16">
        <v>91076.0</v>
      </c>
      <c r="BO1398" s="16">
        <v>0.0</v>
      </c>
      <c r="BP1398" s="16">
        <v>0.0</v>
      </c>
      <c r="BQ1398" s="16">
        <v>0.0</v>
      </c>
      <c r="BR1398" s="16">
        <v>62508.0</v>
      </c>
      <c r="BS1398" s="16">
        <v>0.0</v>
      </c>
      <c r="BT1398" s="16">
        <v>0.0</v>
      </c>
    </row>
    <row r="1399">
      <c r="A1399" s="14" t="s">
        <v>9735</v>
      </c>
      <c r="B1399" s="16">
        <v>11.0</v>
      </c>
      <c r="C1399" s="16">
        <v>4091295.0</v>
      </c>
      <c r="D1399" s="17"/>
      <c r="E1399" s="14" t="s">
        <v>2621</v>
      </c>
      <c r="F1399" s="14" t="s">
        <v>2622</v>
      </c>
      <c r="G1399" s="14" t="s">
        <v>5166</v>
      </c>
      <c r="H1399" s="14" t="s">
        <v>2978</v>
      </c>
      <c r="I1399" s="14" t="s">
        <v>21</v>
      </c>
      <c r="J1399" s="14" t="s">
        <v>4845</v>
      </c>
      <c r="K1399" s="14" t="s">
        <v>9736</v>
      </c>
      <c r="L1399" s="14" t="s">
        <v>9736</v>
      </c>
      <c r="M1399" s="14" t="s">
        <v>9737</v>
      </c>
      <c r="N1399" s="14" t="s">
        <v>409</v>
      </c>
      <c r="P1399" s="17"/>
      <c r="Q1399" s="17"/>
      <c r="R1399" s="16">
        <v>1.0</v>
      </c>
      <c r="S1399" s="16">
        <v>1614210.0</v>
      </c>
      <c r="T1399" s="18">
        <v>6.19E-7</v>
      </c>
      <c r="U1399" s="16">
        <v>0.0</v>
      </c>
      <c r="V1399" s="16">
        <v>0.0</v>
      </c>
      <c r="W1399" s="14" t="s">
        <v>2978</v>
      </c>
      <c r="X1399" s="17"/>
      <c r="Y1399" s="17"/>
      <c r="Z1399" s="16">
        <v>27.4</v>
      </c>
      <c r="AA1399" s="17"/>
      <c r="AB1399" s="16">
        <v>0.0</v>
      </c>
      <c r="AC1399" s="16">
        <v>0.0</v>
      </c>
      <c r="AD1399" s="16">
        <v>6.36</v>
      </c>
      <c r="AE1399" s="16">
        <v>0.01</v>
      </c>
      <c r="AF1399" s="16">
        <v>0.099</v>
      </c>
      <c r="AG1399" s="16">
        <v>0.0</v>
      </c>
      <c r="AH1399" s="16">
        <v>75046.0</v>
      </c>
      <c r="AI1399" s="16">
        <v>0.0</v>
      </c>
      <c r="AJ1399" s="16">
        <v>0.0</v>
      </c>
      <c r="AK1399" s="16">
        <v>0.0</v>
      </c>
      <c r="AL1399" s="16">
        <v>60028.0</v>
      </c>
      <c r="AM1399" s="16">
        <v>0.0</v>
      </c>
      <c r="AN1399" s="16">
        <v>0.0</v>
      </c>
      <c r="AO1399" s="16">
        <v>0.0</v>
      </c>
      <c r="AP1399" s="16">
        <v>29608.0</v>
      </c>
      <c r="AQ1399" s="16">
        <v>0.0</v>
      </c>
      <c r="AR1399" s="16">
        <v>0.0</v>
      </c>
      <c r="AS1399" s="16">
        <v>1.0</v>
      </c>
      <c r="AT1399" s="16">
        <v>44886.0</v>
      </c>
      <c r="AU1399" s="16">
        <v>0.0</v>
      </c>
      <c r="AV1399" s="16">
        <v>0.0</v>
      </c>
      <c r="AW1399" s="16">
        <v>0.0</v>
      </c>
      <c r="AX1399" s="16">
        <v>64032.0</v>
      </c>
      <c r="AY1399" s="16">
        <v>0.0</v>
      </c>
      <c r="AZ1399" s="16">
        <v>0.0</v>
      </c>
      <c r="BA1399" s="16">
        <v>0.0</v>
      </c>
      <c r="BB1399" s="16">
        <v>6062.0</v>
      </c>
      <c r="BC1399" s="16">
        <v>0.0</v>
      </c>
      <c r="BD1399" s="16">
        <v>0.0</v>
      </c>
      <c r="BE1399" s="16">
        <v>0.0</v>
      </c>
      <c r="BF1399" s="16">
        <v>1180040.0</v>
      </c>
      <c r="BG1399" s="16">
        <v>0.0</v>
      </c>
      <c r="BH1399" s="16">
        <v>0.0</v>
      </c>
      <c r="BI1399" s="16">
        <v>0.0</v>
      </c>
      <c r="BJ1399" s="16">
        <v>912.0</v>
      </c>
      <c r="BK1399" s="16">
        <v>0.0</v>
      </c>
      <c r="BL1399" s="16">
        <v>0.0</v>
      </c>
      <c r="BM1399" s="16">
        <v>0.0</v>
      </c>
      <c r="BN1399" s="16">
        <v>91086.0</v>
      </c>
      <c r="BO1399" s="16">
        <v>0.0</v>
      </c>
      <c r="BP1399" s="16">
        <v>0.0</v>
      </c>
      <c r="BQ1399" s="16">
        <v>0.0</v>
      </c>
      <c r="BR1399" s="16">
        <v>62510.0</v>
      </c>
      <c r="BS1399" s="16">
        <v>0.0</v>
      </c>
      <c r="BT1399" s="16">
        <v>0.0</v>
      </c>
    </row>
    <row r="1400">
      <c r="A1400" s="14" t="s">
        <v>9738</v>
      </c>
      <c r="B1400" s="16">
        <v>11.0</v>
      </c>
      <c r="C1400" s="16">
        <v>4091350.0</v>
      </c>
      <c r="D1400" s="17"/>
      <c r="E1400" s="14" t="s">
        <v>2622</v>
      </c>
      <c r="F1400" s="14" t="s">
        <v>2621</v>
      </c>
      <c r="G1400" s="14" t="s">
        <v>5166</v>
      </c>
      <c r="H1400" s="14" t="s">
        <v>2978</v>
      </c>
      <c r="I1400" s="14" t="s">
        <v>21</v>
      </c>
      <c r="J1400" s="14" t="s">
        <v>4845</v>
      </c>
      <c r="K1400" s="14" t="s">
        <v>9739</v>
      </c>
      <c r="L1400" s="14" t="s">
        <v>9739</v>
      </c>
      <c r="M1400" s="14" t="s">
        <v>9740</v>
      </c>
      <c r="N1400" s="14" t="s">
        <v>409</v>
      </c>
      <c r="P1400" s="17"/>
      <c r="Q1400" s="17"/>
      <c r="R1400" s="16">
        <v>1.0</v>
      </c>
      <c r="S1400" s="16">
        <v>1614210.0</v>
      </c>
      <c r="T1400" s="18">
        <v>6.19E-7</v>
      </c>
      <c r="U1400" s="16">
        <v>0.0</v>
      </c>
      <c r="V1400" s="16">
        <v>0.0</v>
      </c>
      <c r="W1400" s="14" t="s">
        <v>2978</v>
      </c>
      <c r="X1400" s="17"/>
      <c r="Y1400" s="17"/>
      <c r="Z1400" s="16">
        <v>22.7</v>
      </c>
      <c r="AA1400" s="16">
        <v>0.157</v>
      </c>
      <c r="AB1400" s="16">
        <v>0.0</v>
      </c>
      <c r="AC1400" s="16">
        <v>0.0</v>
      </c>
      <c r="AD1400" s="16">
        <v>8.9</v>
      </c>
      <c r="AE1400" s="16">
        <v>0.0</v>
      </c>
      <c r="AF1400" s="16">
        <v>0.428</v>
      </c>
      <c r="AG1400" s="16">
        <v>0.0</v>
      </c>
      <c r="AH1400" s="16">
        <v>75046.0</v>
      </c>
      <c r="AI1400" s="16">
        <v>0.0</v>
      </c>
      <c r="AJ1400" s="16">
        <v>0.0</v>
      </c>
      <c r="AK1400" s="16">
        <v>0.0</v>
      </c>
      <c r="AL1400" s="16">
        <v>60016.0</v>
      </c>
      <c r="AM1400" s="16">
        <v>0.0</v>
      </c>
      <c r="AN1400" s="16">
        <v>0.0</v>
      </c>
      <c r="AO1400" s="16">
        <v>0.0</v>
      </c>
      <c r="AP1400" s="16">
        <v>29608.0</v>
      </c>
      <c r="AQ1400" s="16">
        <v>0.0</v>
      </c>
      <c r="AR1400" s="16">
        <v>0.0</v>
      </c>
      <c r="AS1400" s="16">
        <v>0.0</v>
      </c>
      <c r="AT1400" s="16">
        <v>44894.0</v>
      </c>
      <c r="AU1400" s="16">
        <v>0.0</v>
      </c>
      <c r="AV1400" s="16">
        <v>0.0</v>
      </c>
      <c r="AW1400" s="16">
        <v>0.0</v>
      </c>
      <c r="AX1400" s="16">
        <v>64036.0</v>
      </c>
      <c r="AY1400" s="16">
        <v>0.0</v>
      </c>
      <c r="AZ1400" s="16">
        <v>0.0</v>
      </c>
      <c r="BA1400" s="16">
        <v>0.0</v>
      </c>
      <c r="BB1400" s="16">
        <v>6062.0</v>
      </c>
      <c r="BC1400" s="16">
        <v>0.0</v>
      </c>
      <c r="BD1400" s="16">
        <v>0.0</v>
      </c>
      <c r="BE1400" s="16">
        <v>1.0</v>
      </c>
      <c r="BF1400" s="16">
        <v>1180044.0</v>
      </c>
      <c r="BG1400" s="16">
        <v>0.0</v>
      </c>
      <c r="BH1400" s="16">
        <v>0.0</v>
      </c>
      <c r="BI1400" s="16">
        <v>0.0</v>
      </c>
      <c r="BJ1400" s="16">
        <v>912.0</v>
      </c>
      <c r="BK1400" s="16">
        <v>0.0</v>
      </c>
      <c r="BL1400" s="16">
        <v>0.0</v>
      </c>
      <c r="BM1400" s="16">
        <v>0.0</v>
      </c>
      <c r="BN1400" s="16">
        <v>91080.0</v>
      </c>
      <c r="BO1400" s="16">
        <v>0.0</v>
      </c>
      <c r="BP1400" s="16">
        <v>0.0</v>
      </c>
      <c r="BQ1400" s="16">
        <v>0.0</v>
      </c>
      <c r="BR1400" s="16">
        <v>62512.0</v>
      </c>
      <c r="BS1400" s="16">
        <v>0.0</v>
      </c>
      <c r="BT1400" s="16">
        <v>0.0</v>
      </c>
    </row>
    <row r="1401">
      <c r="A1401" s="14" t="s">
        <v>9741</v>
      </c>
      <c r="B1401" s="16">
        <v>11.0</v>
      </c>
      <c r="C1401" s="16">
        <v>4091613.0</v>
      </c>
      <c r="D1401" s="17"/>
      <c r="E1401" s="14" t="s">
        <v>2631</v>
      </c>
      <c r="F1401" s="14" t="s">
        <v>2621</v>
      </c>
      <c r="G1401" s="14" t="s">
        <v>5166</v>
      </c>
      <c r="H1401" s="14" t="s">
        <v>2978</v>
      </c>
      <c r="I1401" s="14" t="s">
        <v>21</v>
      </c>
      <c r="J1401" s="14" t="s">
        <v>4845</v>
      </c>
      <c r="K1401" s="14" t="s">
        <v>9742</v>
      </c>
      <c r="L1401" s="14" t="s">
        <v>9742</v>
      </c>
      <c r="M1401" s="14" t="s">
        <v>9743</v>
      </c>
      <c r="N1401" s="14" t="s">
        <v>409</v>
      </c>
      <c r="P1401" s="17"/>
      <c r="Q1401" s="17"/>
      <c r="R1401" s="16">
        <v>1.0</v>
      </c>
      <c r="S1401" s="16">
        <v>1614210.0</v>
      </c>
      <c r="T1401" s="18">
        <v>6.19E-7</v>
      </c>
      <c r="U1401" s="16">
        <v>0.0</v>
      </c>
      <c r="V1401" s="16">
        <v>0.0</v>
      </c>
      <c r="W1401" s="14" t="s">
        <v>2978</v>
      </c>
      <c r="X1401" s="17"/>
      <c r="Y1401" s="17"/>
      <c r="Z1401" s="16">
        <v>28.6</v>
      </c>
      <c r="AA1401" s="16">
        <v>0.204</v>
      </c>
      <c r="AB1401" s="16">
        <v>0.0</v>
      </c>
      <c r="AC1401" s="16">
        <v>0.0</v>
      </c>
      <c r="AD1401" s="16">
        <v>8.8</v>
      </c>
      <c r="AE1401" s="16">
        <v>0.0</v>
      </c>
      <c r="AF1401" s="16">
        <v>0.844</v>
      </c>
      <c r="AG1401" s="16">
        <v>0.0</v>
      </c>
      <c r="AH1401" s="16">
        <v>75058.0</v>
      </c>
      <c r="AI1401" s="16">
        <v>0.0</v>
      </c>
      <c r="AJ1401" s="16">
        <v>0.0</v>
      </c>
      <c r="AK1401" s="16">
        <v>0.0</v>
      </c>
      <c r="AL1401" s="16">
        <v>60022.0</v>
      </c>
      <c r="AM1401" s="16">
        <v>0.0</v>
      </c>
      <c r="AN1401" s="16">
        <v>0.0</v>
      </c>
      <c r="AO1401" s="16">
        <v>0.0</v>
      </c>
      <c r="AP1401" s="16">
        <v>29606.0</v>
      </c>
      <c r="AQ1401" s="16">
        <v>0.0</v>
      </c>
      <c r="AR1401" s="16">
        <v>0.0</v>
      </c>
      <c r="AS1401" s="16">
        <v>0.0</v>
      </c>
      <c r="AT1401" s="16">
        <v>44880.0</v>
      </c>
      <c r="AU1401" s="16">
        <v>0.0</v>
      </c>
      <c r="AV1401" s="16">
        <v>0.0</v>
      </c>
      <c r="AW1401" s="16">
        <v>0.0</v>
      </c>
      <c r="AX1401" s="16">
        <v>64042.0</v>
      </c>
      <c r="AY1401" s="16">
        <v>0.0</v>
      </c>
      <c r="AZ1401" s="16">
        <v>0.0</v>
      </c>
      <c r="BA1401" s="16">
        <v>0.0</v>
      </c>
      <c r="BB1401" s="16">
        <v>6062.0</v>
      </c>
      <c r="BC1401" s="16">
        <v>0.0</v>
      </c>
      <c r="BD1401" s="16">
        <v>0.0</v>
      </c>
      <c r="BE1401" s="16">
        <v>1.0</v>
      </c>
      <c r="BF1401" s="16">
        <v>1180040.0</v>
      </c>
      <c r="BG1401" s="16">
        <v>0.0</v>
      </c>
      <c r="BH1401" s="16">
        <v>0.0</v>
      </c>
      <c r="BI1401" s="16">
        <v>0.0</v>
      </c>
      <c r="BJ1401" s="16">
        <v>912.0</v>
      </c>
      <c r="BK1401" s="16">
        <v>0.0</v>
      </c>
      <c r="BL1401" s="16">
        <v>0.0</v>
      </c>
      <c r="BM1401" s="16">
        <v>0.0</v>
      </c>
      <c r="BN1401" s="16">
        <v>91082.0</v>
      </c>
      <c r="BO1401" s="16">
        <v>0.0</v>
      </c>
      <c r="BP1401" s="16">
        <v>0.0</v>
      </c>
      <c r="BQ1401" s="16">
        <v>0.0</v>
      </c>
      <c r="BR1401" s="16">
        <v>62506.0</v>
      </c>
      <c r="BS1401" s="16">
        <v>0.0</v>
      </c>
      <c r="BT1401" s="16">
        <v>0.0</v>
      </c>
    </row>
    <row r="1402">
      <c r="A1402" s="14" t="s">
        <v>9744</v>
      </c>
      <c r="B1402" s="16">
        <v>11.0</v>
      </c>
      <c r="C1402" s="16">
        <v>4083460.0</v>
      </c>
      <c r="D1402" s="17"/>
      <c r="E1402" s="14" t="s">
        <v>2630</v>
      </c>
      <c r="F1402" s="14" t="s">
        <v>2621</v>
      </c>
      <c r="G1402" s="14" t="s">
        <v>5166</v>
      </c>
      <c r="H1402" s="14" t="s">
        <v>2978</v>
      </c>
      <c r="I1402" s="14" t="s">
        <v>21</v>
      </c>
      <c r="J1402" s="14" t="s">
        <v>4845</v>
      </c>
      <c r="K1402" s="14" t="s">
        <v>9745</v>
      </c>
      <c r="L1402" s="14" t="s">
        <v>9745</v>
      </c>
      <c r="M1402" s="14" t="s">
        <v>9746</v>
      </c>
      <c r="N1402" s="14" t="s">
        <v>409</v>
      </c>
      <c r="P1402" s="17"/>
      <c r="Q1402" s="17"/>
      <c r="R1402" s="16">
        <v>1.0</v>
      </c>
      <c r="S1402" s="16">
        <v>1614212.0</v>
      </c>
      <c r="T1402" s="18">
        <v>6.19E-7</v>
      </c>
      <c r="U1402" s="16">
        <v>0.0</v>
      </c>
      <c r="V1402" s="16">
        <v>0.0</v>
      </c>
      <c r="W1402" s="14" t="s">
        <v>2978</v>
      </c>
      <c r="X1402" s="17"/>
      <c r="Y1402" s="17"/>
      <c r="Z1402" s="16">
        <v>28.2</v>
      </c>
      <c r="AA1402" s="16">
        <v>0.352</v>
      </c>
      <c r="AB1402" s="16">
        <v>0.02</v>
      </c>
      <c r="AC1402" s="16">
        <v>-0.02</v>
      </c>
      <c r="AD1402" s="16">
        <v>6.31</v>
      </c>
      <c r="AE1402" s="16">
        <v>0.0</v>
      </c>
      <c r="AF1402" s="16">
        <v>0.988</v>
      </c>
      <c r="AG1402" s="16">
        <v>0.0</v>
      </c>
      <c r="AH1402" s="16">
        <v>75070.0</v>
      </c>
      <c r="AI1402" s="16">
        <v>0.0</v>
      </c>
      <c r="AJ1402" s="16">
        <v>0.0</v>
      </c>
      <c r="AK1402" s="16">
        <v>0.0</v>
      </c>
      <c r="AL1402" s="16">
        <v>60024.0</v>
      </c>
      <c r="AM1402" s="16">
        <v>0.0</v>
      </c>
      <c r="AN1402" s="16">
        <v>0.0</v>
      </c>
      <c r="AO1402" s="16">
        <v>0.0</v>
      </c>
      <c r="AP1402" s="16">
        <v>29608.0</v>
      </c>
      <c r="AQ1402" s="16">
        <v>0.0</v>
      </c>
      <c r="AR1402" s="16">
        <v>0.0</v>
      </c>
      <c r="AS1402" s="16">
        <v>0.0</v>
      </c>
      <c r="AT1402" s="16">
        <v>44884.0</v>
      </c>
      <c r="AU1402" s="16">
        <v>0.0</v>
      </c>
      <c r="AV1402" s="16">
        <v>0.0</v>
      </c>
      <c r="AW1402" s="16">
        <v>0.0</v>
      </c>
      <c r="AX1402" s="16">
        <v>64032.0</v>
      </c>
      <c r="AY1402" s="16">
        <v>0.0</v>
      </c>
      <c r="AZ1402" s="16">
        <v>0.0</v>
      </c>
      <c r="BA1402" s="16">
        <v>0.0</v>
      </c>
      <c r="BB1402" s="16">
        <v>6062.0</v>
      </c>
      <c r="BC1402" s="16">
        <v>0.0</v>
      </c>
      <c r="BD1402" s="16">
        <v>0.0</v>
      </c>
      <c r="BE1402" s="16">
        <v>0.0</v>
      </c>
      <c r="BF1402" s="16">
        <v>1180028.0</v>
      </c>
      <c r="BG1402" s="16">
        <v>0.0</v>
      </c>
      <c r="BH1402" s="16">
        <v>0.0</v>
      </c>
      <c r="BI1402" s="16">
        <v>0.0</v>
      </c>
      <c r="BJ1402" s="16">
        <v>912.0</v>
      </c>
      <c r="BK1402" s="16">
        <v>0.0</v>
      </c>
      <c r="BL1402" s="16">
        <v>0.0</v>
      </c>
      <c r="BM1402" s="16">
        <v>0.0</v>
      </c>
      <c r="BN1402" s="16">
        <v>91084.0</v>
      </c>
      <c r="BO1402" s="16">
        <v>0.0</v>
      </c>
      <c r="BP1402" s="16">
        <v>0.0</v>
      </c>
      <c r="BQ1402" s="16">
        <v>1.0</v>
      </c>
      <c r="BR1402" s="16">
        <v>62508.0</v>
      </c>
      <c r="BS1402" s="16">
        <v>0.0</v>
      </c>
      <c r="BT1402" s="16">
        <v>0.0</v>
      </c>
    </row>
    <row r="1403">
      <c r="A1403" s="14" t="s">
        <v>9747</v>
      </c>
      <c r="B1403" s="16">
        <v>11.0</v>
      </c>
      <c r="C1403" s="16">
        <v>4091308.0</v>
      </c>
      <c r="D1403" s="17"/>
      <c r="E1403" s="14" t="s">
        <v>2622</v>
      </c>
      <c r="F1403" s="14" t="s">
        <v>2621</v>
      </c>
      <c r="G1403" s="14" t="s">
        <v>5166</v>
      </c>
      <c r="H1403" s="14" t="s">
        <v>2978</v>
      </c>
      <c r="I1403" s="14" t="s">
        <v>21</v>
      </c>
      <c r="J1403" s="14" t="s">
        <v>4845</v>
      </c>
      <c r="K1403" s="14" t="s">
        <v>9748</v>
      </c>
      <c r="L1403" s="14" t="s">
        <v>9748</v>
      </c>
      <c r="M1403" s="14" t="s">
        <v>9749</v>
      </c>
      <c r="N1403" s="14" t="s">
        <v>409</v>
      </c>
      <c r="P1403" s="17"/>
      <c r="Q1403" s="17"/>
      <c r="R1403" s="16">
        <v>1.0</v>
      </c>
      <c r="S1403" s="16">
        <v>1614212.0</v>
      </c>
      <c r="T1403" s="18">
        <v>6.19E-7</v>
      </c>
      <c r="U1403" s="16">
        <v>0.0</v>
      </c>
      <c r="V1403" s="16">
        <v>0.0</v>
      </c>
      <c r="W1403" s="14" t="s">
        <v>2978</v>
      </c>
      <c r="X1403" s="17"/>
      <c r="Y1403" s="17"/>
      <c r="Z1403" s="16">
        <v>25.0</v>
      </c>
      <c r="AA1403" s="16">
        <v>0.105</v>
      </c>
      <c r="AB1403" s="16">
        <v>0.0</v>
      </c>
      <c r="AC1403" s="16">
        <v>0.0</v>
      </c>
      <c r="AD1403" s="16">
        <v>7.14</v>
      </c>
      <c r="AE1403" s="16">
        <v>0.0</v>
      </c>
      <c r="AF1403" s="16">
        <v>0.813</v>
      </c>
      <c r="AG1403" s="16">
        <v>0.0</v>
      </c>
      <c r="AH1403" s="16">
        <v>75058.0</v>
      </c>
      <c r="AI1403" s="16">
        <v>0.0</v>
      </c>
      <c r="AJ1403" s="16">
        <v>0.0</v>
      </c>
      <c r="AK1403" s="16">
        <v>0.0</v>
      </c>
      <c r="AL1403" s="16">
        <v>60020.0</v>
      </c>
      <c r="AM1403" s="16">
        <v>0.0</v>
      </c>
      <c r="AN1403" s="16">
        <v>0.0</v>
      </c>
      <c r="AO1403" s="16">
        <v>0.0</v>
      </c>
      <c r="AP1403" s="16">
        <v>29608.0</v>
      </c>
      <c r="AQ1403" s="16">
        <v>0.0</v>
      </c>
      <c r="AR1403" s="16">
        <v>0.0</v>
      </c>
      <c r="AS1403" s="16">
        <v>1.0</v>
      </c>
      <c r="AT1403" s="16">
        <v>44888.0</v>
      </c>
      <c r="AU1403" s="16">
        <v>0.0</v>
      </c>
      <c r="AV1403" s="16">
        <v>0.0</v>
      </c>
      <c r="AW1403" s="16">
        <v>0.0</v>
      </c>
      <c r="AX1403" s="16">
        <v>64026.0</v>
      </c>
      <c r="AY1403" s="16">
        <v>0.0</v>
      </c>
      <c r="AZ1403" s="16">
        <v>0.0</v>
      </c>
      <c r="BA1403" s="16">
        <v>0.0</v>
      </c>
      <c r="BB1403" s="16">
        <v>6062.0</v>
      </c>
      <c r="BC1403" s="16">
        <v>0.0</v>
      </c>
      <c r="BD1403" s="16">
        <v>0.0</v>
      </c>
      <c r="BE1403" s="16">
        <v>0.0</v>
      </c>
      <c r="BF1403" s="16">
        <v>1180040.0</v>
      </c>
      <c r="BG1403" s="16">
        <v>0.0</v>
      </c>
      <c r="BH1403" s="16">
        <v>0.0</v>
      </c>
      <c r="BI1403" s="16">
        <v>0.0</v>
      </c>
      <c r="BJ1403" s="16">
        <v>912.0</v>
      </c>
      <c r="BK1403" s="16">
        <v>0.0</v>
      </c>
      <c r="BL1403" s="16">
        <v>0.0</v>
      </c>
      <c r="BM1403" s="16">
        <v>0.0</v>
      </c>
      <c r="BN1403" s="16">
        <v>91090.0</v>
      </c>
      <c r="BO1403" s="16">
        <v>0.0</v>
      </c>
      <c r="BP1403" s="16">
        <v>0.0</v>
      </c>
      <c r="BQ1403" s="16">
        <v>0.0</v>
      </c>
      <c r="BR1403" s="16">
        <v>62508.0</v>
      </c>
      <c r="BS1403" s="16">
        <v>0.0</v>
      </c>
      <c r="BT1403" s="16">
        <v>0.0</v>
      </c>
    </row>
    <row r="1404">
      <c r="A1404" s="14" t="s">
        <v>9750</v>
      </c>
      <c r="B1404" s="16">
        <v>11.0</v>
      </c>
      <c r="C1404" s="16">
        <v>4091390.0</v>
      </c>
      <c r="D1404" s="14" t="s">
        <v>9751</v>
      </c>
      <c r="E1404" s="14" t="s">
        <v>2622</v>
      </c>
      <c r="F1404" s="14" t="s">
        <v>2621</v>
      </c>
      <c r="G1404" s="14" t="s">
        <v>5166</v>
      </c>
      <c r="H1404" s="14" t="s">
        <v>2978</v>
      </c>
      <c r="I1404" s="14" t="s">
        <v>21</v>
      </c>
      <c r="J1404" s="14" t="s">
        <v>4845</v>
      </c>
      <c r="K1404" s="14" t="s">
        <v>9752</v>
      </c>
      <c r="L1404" s="14" t="s">
        <v>9752</v>
      </c>
      <c r="M1404" s="14" t="s">
        <v>9753</v>
      </c>
      <c r="N1404" s="14" t="s">
        <v>4848</v>
      </c>
      <c r="P1404" s="17"/>
      <c r="Q1404" s="17"/>
      <c r="R1404" s="16">
        <v>1.0</v>
      </c>
      <c r="S1404" s="16">
        <v>1614212.0</v>
      </c>
      <c r="T1404" s="18">
        <v>6.19E-7</v>
      </c>
      <c r="U1404" s="16">
        <v>0.0</v>
      </c>
      <c r="V1404" s="16">
        <v>0.0</v>
      </c>
      <c r="W1404" s="14" t="s">
        <v>2978</v>
      </c>
      <c r="X1404" s="17"/>
      <c r="Y1404" s="17"/>
      <c r="Z1404" s="16">
        <v>8.81</v>
      </c>
      <c r="AA1404" s="16">
        <v>0.192</v>
      </c>
      <c r="AB1404" s="16">
        <v>0.0</v>
      </c>
      <c r="AC1404" s="16">
        <v>0.0</v>
      </c>
      <c r="AD1404" s="16">
        <v>4.24</v>
      </c>
      <c r="AE1404" s="17"/>
      <c r="AF1404" s="17"/>
      <c r="AG1404" s="16">
        <v>0.0</v>
      </c>
      <c r="AH1404" s="16">
        <v>75040.0</v>
      </c>
      <c r="AI1404" s="16">
        <v>0.0</v>
      </c>
      <c r="AJ1404" s="16">
        <v>0.0</v>
      </c>
      <c r="AK1404" s="16">
        <v>0.0</v>
      </c>
      <c r="AL1404" s="16">
        <v>60034.0</v>
      </c>
      <c r="AM1404" s="16">
        <v>0.0</v>
      </c>
      <c r="AN1404" s="16">
        <v>0.0</v>
      </c>
      <c r="AO1404" s="16">
        <v>1.0</v>
      </c>
      <c r="AP1404" s="16">
        <v>29608.0</v>
      </c>
      <c r="AQ1404" s="16">
        <v>0.0</v>
      </c>
      <c r="AR1404" s="16">
        <v>0.0</v>
      </c>
      <c r="AS1404" s="16">
        <v>0.0</v>
      </c>
      <c r="AT1404" s="16">
        <v>44882.0</v>
      </c>
      <c r="AU1404" s="16">
        <v>0.0</v>
      </c>
      <c r="AV1404" s="16">
        <v>0.0</v>
      </c>
      <c r="AW1404" s="16">
        <v>0.0</v>
      </c>
      <c r="AX1404" s="16">
        <v>64044.0</v>
      </c>
      <c r="AY1404" s="16">
        <v>0.0</v>
      </c>
      <c r="AZ1404" s="16">
        <v>0.0</v>
      </c>
      <c r="BA1404" s="16">
        <v>0.0</v>
      </c>
      <c r="BB1404" s="16">
        <v>6062.0</v>
      </c>
      <c r="BC1404" s="16">
        <v>0.0</v>
      </c>
      <c r="BD1404" s="16">
        <v>0.0</v>
      </c>
      <c r="BE1404" s="16">
        <v>0.0</v>
      </c>
      <c r="BF1404" s="16">
        <v>1180036.0</v>
      </c>
      <c r="BG1404" s="16">
        <v>0.0</v>
      </c>
      <c r="BH1404" s="16">
        <v>0.0</v>
      </c>
      <c r="BI1404" s="16">
        <v>0.0</v>
      </c>
      <c r="BJ1404" s="16">
        <v>912.0</v>
      </c>
      <c r="BK1404" s="16">
        <v>0.0</v>
      </c>
      <c r="BL1404" s="16">
        <v>0.0</v>
      </c>
      <c r="BM1404" s="16">
        <v>0.0</v>
      </c>
      <c r="BN1404" s="16">
        <v>91082.0</v>
      </c>
      <c r="BO1404" s="16">
        <v>0.0</v>
      </c>
      <c r="BP1404" s="16">
        <v>0.0</v>
      </c>
      <c r="BQ1404" s="16">
        <v>0.0</v>
      </c>
      <c r="BR1404" s="16">
        <v>62512.0</v>
      </c>
      <c r="BS1404" s="16">
        <v>0.0</v>
      </c>
      <c r="BT1404" s="16">
        <v>0.0</v>
      </c>
    </row>
    <row r="1405">
      <c r="A1405" s="14" t="s">
        <v>9754</v>
      </c>
      <c r="B1405" s="16">
        <v>11.0</v>
      </c>
      <c r="C1405" s="16">
        <v>4091356.0</v>
      </c>
      <c r="D1405" s="17"/>
      <c r="E1405" s="14" t="s">
        <v>9755</v>
      </c>
      <c r="F1405" s="14" t="s">
        <v>2630</v>
      </c>
      <c r="G1405" s="14" t="s">
        <v>5166</v>
      </c>
      <c r="H1405" s="14" t="s">
        <v>2978</v>
      </c>
      <c r="I1405" s="14" t="s">
        <v>21</v>
      </c>
      <c r="J1405" s="14" t="s">
        <v>4845</v>
      </c>
      <c r="K1405" s="14" t="s">
        <v>9756</v>
      </c>
      <c r="L1405" s="14" t="s">
        <v>9756</v>
      </c>
      <c r="M1405" s="14" t="s">
        <v>9757</v>
      </c>
      <c r="N1405" s="14" t="s">
        <v>5050</v>
      </c>
      <c r="P1405" s="17"/>
      <c r="Q1405" s="17"/>
      <c r="R1405" s="16">
        <v>1.0</v>
      </c>
      <c r="S1405" s="16">
        <v>1614214.0</v>
      </c>
      <c r="T1405" s="18">
        <v>6.19E-7</v>
      </c>
      <c r="U1405" s="16">
        <v>0.0</v>
      </c>
      <c r="V1405" s="16">
        <v>0.0</v>
      </c>
      <c r="W1405" s="14" t="s">
        <v>2978</v>
      </c>
      <c r="X1405" s="17"/>
      <c r="Y1405" s="17"/>
      <c r="Z1405" s="16">
        <v>17.1</v>
      </c>
      <c r="AA1405" s="17"/>
      <c r="AB1405" s="16">
        <v>0.01</v>
      </c>
      <c r="AC1405" s="16">
        <v>0.01</v>
      </c>
      <c r="AD1405" s="16">
        <v>1.78</v>
      </c>
      <c r="AE1405" s="17"/>
      <c r="AF1405" s="17"/>
      <c r="AG1405" s="16">
        <v>1.0</v>
      </c>
      <c r="AH1405" s="16">
        <v>75052.0</v>
      </c>
      <c r="AI1405" s="16">
        <v>0.0</v>
      </c>
      <c r="AJ1405" s="16">
        <v>0.0</v>
      </c>
      <c r="AK1405" s="16">
        <v>0.0</v>
      </c>
      <c r="AL1405" s="16">
        <v>60028.0</v>
      </c>
      <c r="AM1405" s="16">
        <v>0.0</v>
      </c>
      <c r="AN1405" s="16">
        <v>0.0</v>
      </c>
      <c r="AO1405" s="16">
        <v>0.0</v>
      </c>
      <c r="AP1405" s="16">
        <v>29608.0</v>
      </c>
      <c r="AQ1405" s="16">
        <v>0.0</v>
      </c>
      <c r="AR1405" s="16">
        <v>0.0</v>
      </c>
      <c r="AS1405" s="16">
        <v>0.0</v>
      </c>
      <c r="AT1405" s="16">
        <v>44888.0</v>
      </c>
      <c r="AU1405" s="16">
        <v>0.0</v>
      </c>
      <c r="AV1405" s="16">
        <v>0.0</v>
      </c>
      <c r="AW1405" s="16">
        <v>0.0</v>
      </c>
      <c r="AX1405" s="16">
        <v>64034.0</v>
      </c>
      <c r="AY1405" s="16">
        <v>0.0</v>
      </c>
      <c r="AZ1405" s="16">
        <v>0.0</v>
      </c>
      <c r="BA1405" s="16">
        <v>0.0</v>
      </c>
      <c r="BB1405" s="16">
        <v>6062.0</v>
      </c>
      <c r="BC1405" s="16">
        <v>0.0</v>
      </c>
      <c r="BD1405" s="16">
        <v>0.0</v>
      </c>
      <c r="BE1405" s="16">
        <v>0.0</v>
      </c>
      <c r="BF1405" s="16">
        <v>1180034.0</v>
      </c>
      <c r="BG1405" s="16">
        <v>0.0</v>
      </c>
      <c r="BH1405" s="16">
        <v>0.0</v>
      </c>
      <c r="BI1405" s="16">
        <v>0.0</v>
      </c>
      <c r="BJ1405" s="16">
        <v>912.0</v>
      </c>
      <c r="BK1405" s="16">
        <v>0.0</v>
      </c>
      <c r="BL1405" s="16">
        <v>0.0</v>
      </c>
      <c r="BM1405" s="16">
        <v>0.0</v>
      </c>
      <c r="BN1405" s="16">
        <v>91086.0</v>
      </c>
      <c r="BO1405" s="16">
        <v>0.0</v>
      </c>
      <c r="BP1405" s="16">
        <v>0.0</v>
      </c>
      <c r="BQ1405" s="16">
        <v>0.0</v>
      </c>
      <c r="BR1405" s="16">
        <v>62510.0</v>
      </c>
      <c r="BS1405" s="16">
        <v>0.0</v>
      </c>
      <c r="BT1405" s="16">
        <v>0.0</v>
      </c>
    </row>
    <row r="1406">
      <c r="A1406" s="14" t="s">
        <v>9758</v>
      </c>
      <c r="B1406" s="16">
        <v>11.0</v>
      </c>
      <c r="C1406" s="16">
        <v>4091480.0</v>
      </c>
      <c r="D1406" s="17"/>
      <c r="E1406" s="14" t="s">
        <v>2631</v>
      </c>
      <c r="F1406" s="14" t="s">
        <v>2621</v>
      </c>
      <c r="G1406" s="14" t="s">
        <v>5166</v>
      </c>
      <c r="H1406" s="14" t="s">
        <v>2978</v>
      </c>
      <c r="I1406" s="14" t="s">
        <v>21</v>
      </c>
      <c r="J1406" s="14" t="s">
        <v>4845</v>
      </c>
      <c r="K1406" s="14" t="s">
        <v>9759</v>
      </c>
      <c r="L1406" s="14" t="s">
        <v>9759</v>
      </c>
      <c r="M1406" s="14" t="s">
        <v>6655</v>
      </c>
      <c r="N1406" s="14" t="s">
        <v>409</v>
      </c>
      <c r="P1406" s="17"/>
      <c r="Q1406" s="17"/>
      <c r="R1406" s="16">
        <v>1.0</v>
      </c>
      <c r="S1406" s="16">
        <v>1614214.0</v>
      </c>
      <c r="T1406" s="18">
        <v>6.19E-7</v>
      </c>
      <c r="U1406" s="16">
        <v>0.0</v>
      </c>
      <c r="V1406" s="16">
        <v>0.0</v>
      </c>
      <c r="W1406" s="14" t="s">
        <v>2978</v>
      </c>
      <c r="X1406" s="17"/>
      <c r="Y1406" s="17"/>
      <c r="Z1406" s="16">
        <v>24.9</v>
      </c>
      <c r="AA1406" s="16">
        <v>0.072</v>
      </c>
      <c r="AB1406" s="16">
        <v>0.0</v>
      </c>
      <c r="AC1406" s="16">
        <v>0.01</v>
      </c>
      <c r="AD1406" s="16">
        <v>8.68</v>
      </c>
      <c r="AE1406" s="16">
        <v>0.02</v>
      </c>
      <c r="AF1406" s="16">
        <v>0.928</v>
      </c>
      <c r="AG1406" s="16">
        <v>0.0</v>
      </c>
      <c r="AH1406" s="16">
        <v>75058.0</v>
      </c>
      <c r="AI1406" s="16">
        <v>0.0</v>
      </c>
      <c r="AJ1406" s="16">
        <v>0.0</v>
      </c>
      <c r="AK1406" s="16">
        <v>0.0</v>
      </c>
      <c r="AL1406" s="16">
        <v>60036.0</v>
      </c>
      <c r="AM1406" s="16">
        <v>0.0</v>
      </c>
      <c r="AN1406" s="16">
        <v>0.0</v>
      </c>
      <c r="AO1406" s="16">
        <v>0.0</v>
      </c>
      <c r="AP1406" s="16">
        <v>29606.0</v>
      </c>
      <c r="AQ1406" s="16">
        <v>0.0</v>
      </c>
      <c r="AR1406" s="16">
        <v>0.0</v>
      </c>
      <c r="AS1406" s="16">
        <v>0.0</v>
      </c>
      <c r="AT1406" s="16">
        <v>44870.0</v>
      </c>
      <c r="AU1406" s="16">
        <v>0.0</v>
      </c>
      <c r="AV1406" s="16">
        <v>0.0</v>
      </c>
      <c r="AW1406" s="16">
        <v>0.0</v>
      </c>
      <c r="AX1406" s="16">
        <v>64046.0</v>
      </c>
      <c r="AY1406" s="16">
        <v>0.0</v>
      </c>
      <c r="AZ1406" s="16">
        <v>0.0</v>
      </c>
      <c r="BA1406" s="16">
        <v>0.0</v>
      </c>
      <c r="BB1406" s="16">
        <v>6062.0</v>
      </c>
      <c r="BC1406" s="16">
        <v>0.0</v>
      </c>
      <c r="BD1406" s="16">
        <v>0.0</v>
      </c>
      <c r="BE1406" s="16">
        <v>1.0</v>
      </c>
      <c r="BF1406" s="16">
        <v>1180030.0</v>
      </c>
      <c r="BG1406" s="16">
        <v>0.0</v>
      </c>
      <c r="BH1406" s="16">
        <v>0.0</v>
      </c>
      <c r="BI1406" s="16">
        <v>0.0</v>
      </c>
      <c r="BJ1406" s="16">
        <v>912.0</v>
      </c>
      <c r="BK1406" s="16">
        <v>0.0</v>
      </c>
      <c r="BL1406" s="16">
        <v>0.0</v>
      </c>
      <c r="BM1406" s="16">
        <v>0.0</v>
      </c>
      <c r="BN1406" s="16">
        <v>91086.0</v>
      </c>
      <c r="BO1406" s="16">
        <v>0.0</v>
      </c>
      <c r="BP1406" s="16">
        <v>0.0</v>
      </c>
      <c r="BQ1406" s="16">
        <v>0.0</v>
      </c>
      <c r="BR1406" s="16">
        <v>62508.0</v>
      </c>
      <c r="BS1406" s="16">
        <v>0.0</v>
      </c>
      <c r="BT1406" s="16">
        <v>0.0</v>
      </c>
    </row>
    <row r="1407">
      <c r="A1407" s="14" t="s">
        <v>9760</v>
      </c>
      <c r="B1407" s="16">
        <v>11.0</v>
      </c>
      <c r="C1407" s="16">
        <v>4091626.0</v>
      </c>
      <c r="D1407" s="17"/>
      <c r="E1407" s="14" t="s">
        <v>2622</v>
      </c>
      <c r="F1407" s="14" t="s">
        <v>2621</v>
      </c>
      <c r="G1407" s="14" t="s">
        <v>5166</v>
      </c>
      <c r="H1407" s="14" t="s">
        <v>2978</v>
      </c>
      <c r="I1407" s="14" t="s">
        <v>21</v>
      </c>
      <c r="J1407" s="14" t="s">
        <v>4845</v>
      </c>
      <c r="K1407" s="14" t="s">
        <v>9761</v>
      </c>
      <c r="L1407" s="14" t="s">
        <v>9761</v>
      </c>
      <c r="M1407" s="14" t="s">
        <v>9762</v>
      </c>
      <c r="N1407" s="14" t="s">
        <v>409</v>
      </c>
      <c r="P1407" s="17"/>
      <c r="Q1407" s="17"/>
      <c r="R1407" s="16">
        <v>1.0</v>
      </c>
      <c r="S1407" s="16">
        <v>1614214.0</v>
      </c>
      <c r="T1407" s="18">
        <v>6.19E-7</v>
      </c>
      <c r="U1407" s="16">
        <v>0.0</v>
      </c>
      <c r="V1407" s="16">
        <v>0.0</v>
      </c>
      <c r="W1407" s="14" t="s">
        <v>2978</v>
      </c>
      <c r="X1407" s="17"/>
      <c r="Y1407" s="17"/>
      <c r="Z1407" s="16">
        <v>25.3</v>
      </c>
      <c r="AA1407" s="17"/>
      <c r="AB1407" s="16">
        <v>0.0</v>
      </c>
      <c r="AC1407" s="16">
        <v>0.0</v>
      </c>
      <c r="AD1407" s="16">
        <v>5.99</v>
      </c>
      <c r="AE1407" s="16">
        <v>0.0</v>
      </c>
      <c r="AF1407" s="16">
        <v>0.139</v>
      </c>
      <c r="AG1407" s="16">
        <v>0.0</v>
      </c>
      <c r="AH1407" s="16">
        <v>75060.0</v>
      </c>
      <c r="AI1407" s="16">
        <v>0.0</v>
      </c>
      <c r="AJ1407" s="16">
        <v>0.0</v>
      </c>
      <c r="AK1407" s="16">
        <v>0.0</v>
      </c>
      <c r="AL1407" s="16">
        <v>60026.0</v>
      </c>
      <c r="AM1407" s="16">
        <v>0.0</v>
      </c>
      <c r="AN1407" s="16">
        <v>0.0</v>
      </c>
      <c r="AO1407" s="16">
        <v>0.0</v>
      </c>
      <c r="AP1407" s="16">
        <v>29608.0</v>
      </c>
      <c r="AQ1407" s="16">
        <v>0.0</v>
      </c>
      <c r="AR1407" s="16">
        <v>0.0</v>
      </c>
      <c r="AS1407" s="16">
        <v>0.0</v>
      </c>
      <c r="AT1407" s="16">
        <v>44884.0</v>
      </c>
      <c r="AU1407" s="16">
        <v>0.0</v>
      </c>
      <c r="AV1407" s="16">
        <v>0.0</v>
      </c>
      <c r="AW1407" s="16">
        <v>0.0</v>
      </c>
      <c r="AX1407" s="16">
        <v>64044.0</v>
      </c>
      <c r="AY1407" s="16">
        <v>0.0</v>
      </c>
      <c r="AZ1407" s="16">
        <v>0.0</v>
      </c>
      <c r="BA1407" s="16">
        <v>0.0</v>
      </c>
      <c r="BB1407" s="16">
        <v>6062.0</v>
      </c>
      <c r="BC1407" s="16">
        <v>0.0</v>
      </c>
      <c r="BD1407" s="16">
        <v>0.0</v>
      </c>
      <c r="BE1407" s="16">
        <v>1.0</v>
      </c>
      <c r="BF1407" s="16">
        <v>1180030.0</v>
      </c>
      <c r="BG1407" s="16">
        <v>0.0</v>
      </c>
      <c r="BH1407" s="16">
        <v>0.0</v>
      </c>
      <c r="BI1407" s="16">
        <v>0.0</v>
      </c>
      <c r="BJ1407" s="16">
        <v>912.0</v>
      </c>
      <c r="BK1407" s="16">
        <v>0.0</v>
      </c>
      <c r="BL1407" s="16">
        <v>0.0</v>
      </c>
      <c r="BM1407" s="16">
        <v>0.0</v>
      </c>
      <c r="BN1407" s="16">
        <v>91080.0</v>
      </c>
      <c r="BO1407" s="16">
        <v>0.0</v>
      </c>
      <c r="BP1407" s="16">
        <v>0.0</v>
      </c>
      <c r="BQ1407" s="16">
        <v>0.0</v>
      </c>
      <c r="BR1407" s="16">
        <v>62508.0</v>
      </c>
      <c r="BS1407" s="16">
        <v>0.0</v>
      </c>
      <c r="BT1407" s="16">
        <v>0.0</v>
      </c>
    </row>
    <row r="1408">
      <c r="A1408" s="14" t="s">
        <v>9763</v>
      </c>
      <c r="B1408" s="16">
        <v>11.0</v>
      </c>
      <c r="C1408" s="16">
        <v>4091645.0</v>
      </c>
      <c r="D1408" s="17"/>
      <c r="E1408" s="14" t="s">
        <v>2622</v>
      </c>
      <c r="F1408" s="14" t="s">
        <v>8015</v>
      </c>
      <c r="G1408" s="14" t="s">
        <v>5166</v>
      </c>
      <c r="H1408" s="14" t="s">
        <v>2978</v>
      </c>
      <c r="I1408" s="14" t="s">
        <v>21</v>
      </c>
      <c r="J1408" s="14" t="s">
        <v>4845</v>
      </c>
      <c r="K1408" s="14" t="s">
        <v>9764</v>
      </c>
      <c r="L1408" s="14" t="s">
        <v>9764</v>
      </c>
      <c r="M1408" s="14" t="s">
        <v>9765</v>
      </c>
      <c r="N1408" s="14" t="s">
        <v>5335</v>
      </c>
      <c r="P1408" s="17"/>
      <c r="Q1408" s="17"/>
      <c r="R1408" s="16">
        <v>1.0</v>
      </c>
      <c r="S1408" s="16">
        <v>1614214.0</v>
      </c>
      <c r="T1408" s="18">
        <v>6.19E-7</v>
      </c>
      <c r="U1408" s="16">
        <v>0.0</v>
      </c>
      <c r="V1408" s="16">
        <v>0.0</v>
      </c>
      <c r="W1408" s="14" t="s">
        <v>2978</v>
      </c>
      <c r="X1408" s="17"/>
      <c r="Y1408" s="17"/>
      <c r="Z1408" s="16">
        <v>26.2</v>
      </c>
      <c r="AA1408" s="17"/>
      <c r="AB1408" s="16">
        <v>0.0</v>
      </c>
      <c r="AC1408" s="16">
        <v>-0.01</v>
      </c>
      <c r="AD1408" s="16">
        <v>2.99</v>
      </c>
      <c r="AE1408" s="17"/>
      <c r="AF1408" s="17"/>
      <c r="AG1408" s="16">
        <v>0.0</v>
      </c>
      <c r="AH1408" s="16">
        <v>75054.0</v>
      </c>
      <c r="AI1408" s="16">
        <v>0.0</v>
      </c>
      <c r="AJ1408" s="16">
        <v>0.0</v>
      </c>
      <c r="AK1408" s="16">
        <v>0.0</v>
      </c>
      <c r="AL1408" s="16">
        <v>60026.0</v>
      </c>
      <c r="AM1408" s="16">
        <v>0.0</v>
      </c>
      <c r="AN1408" s="16">
        <v>0.0</v>
      </c>
      <c r="AO1408" s="16">
        <v>0.0</v>
      </c>
      <c r="AP1408" s="16">
        <v>29608.0</v>
      </c>
      <c r="AQ1408" s="16">
        <v>0.0</v>
      </c>
      <c r="AR1408" s="16">
        <v>0.0</v>
      </c>
      <c r="AS1408" s="16">
        <v>0.0</v>
      </c>
      <c r="AT1408" s="16">
        <v>44892.0</v>
      </c>
      <c r="AU1408" s="16">
        <v>0.0</v>
      </c>
      <c r="AV1408" s="16">
        <v>0.0</v>
      </c>
      <c r="AW1408" s="16">
        <v>0.0</v>
      </c>
      <c r="AX1408" s="16">
        <v>64034.0</v>
      </c>
      <c r="AY1408" s="16">
        <v>0.0</v>
      </c>
      <c r="AZ1408" s="16">
        <v>0.0</v>
      </c>
      <c r="BA1408" s="16">
        <v>0.0</v>
      </c>
      <c r="BB1408" s="16">
        <v>6062.0</v>
      </c>
      <c r="BC1408" s="16">
        <v>0.0</v>
      </c>
      <c r="BD1408" s="16">
        <v>0.0</v>
      </c>
      <c r="BE1408" s="16">
        <v>1.0</v>
      </c>
      <c r="BF1408" s="16">
        <v>1180032.0</v>
      </c>
      <c r="BG1408" s="16">
        <v>0.0</v>
      </c>
      <c r="BH1408" s="16">
        <v>0.0</v>
      </c>
      <c r="BI1408" s="16">
        <v>0.0</v>
      </c>
      <c r="BJ1408" s="16">
        <v>912.0</v>
      </c>
      <c r="BK1408" s="16">
        <v>0.0</v>
      </c>
      <c r="BL1408" s="16">
        <v>0.0</v>
      </c>
      <c r="BM1408" s="16">
        <v>0.0</v>
      </c>
      <c r="BN1408" s="16">
        <v>91088.0</v>
      </c>
      <c r="BO1408" s="16">
        <v>0.0</v>
      </c>
      <c r="BP1408" s="16">
        <v>0.0</v>
      </c>
      <c r="BQ1408" s="16">
        <v>0.0</v>
      </c>
      <c r="BR1408" s="16">
        <v>62506.0</v>
      </c>
      <c r="BS1408" s="16">
        <v>0.0</v>
      </c>
      <c r="BT1408" s="16">
        <v>0.0</v>
      </c>
    </row>
    <row r="1409">
      <c r="A1409" s="14" t="s">
        <v>9766</v>
      </c>
      <c r="B1409" s="16">
        <v>11.0</v>
      </c>
      <c r="C1409" s="16">
        <v>4091302.0</v>
      </c>
      <c r="D1409" s="14" t="s">
        <v>5470</v>
      </c>
      <c r="E1409" s="14" t="s">
        <v>2622</v>
      </c>
      <c r="F1409" s="14" t="s">
        <v>2630</v>
      </c>
      <c r="G1409" s="14" t="s">
        <v>5166</v>
      </c>
      <c r="H1409" s="14" t="s">
        <v>2978</v>
      </c>
      <c r="I1409" s="14" t="s">
        <v>21</v>
      </c>
      <c r="J1409" s="14" t="s">
        <v>4845</v>
      </c>
      <c r="K1409" s="14" t="s">
        <v>9767</v>
      </c>
      <c r="L1409" s="14" t="s">
        <v>9767</v>
      </c>
      <c r="M1409" s="14" t="s">
        <v>9768</v>
      </c>
      <c r="N1409" s="14" t="s">
        <v>5348</v>
      </c>
      <c r="O1409" s="17"/>
      <c r="P1409" s="17"/>
      <c r="Q1409" s="17"/>
      <c r="R1409" s="16">
        <v>1.0</v>
      </c>
      <c r="S1409" s="16">
        <v>1614216.0</v>
      </c>
      <c r="T1409" s="18">
        <v>6.19E-7</v>
      </c>
      <c r="U1409" s="16">
        <v>0.0</v>
      </c>
      <c r="V1409" s="16">
        <v>0.0</v>
      </c>
      <c r="W1409" s="14" t="s">
        <v>2978</v>
      </c>
      <c r="X1409" s="17"/>
      <c r="Y1409" s="17"/>
      <c r="Z1409" s="16">
        <v>40.0</v>
      </c>
      <c r="AA1409" s="17"/>
      <c r="AB1409" s="16">
        <v>0.04</v>
      </c>
      <c r="AC1409" s="16">
        <v>-0.05</v>
      </c>
      <c r="AD1409" s="16">
        <v>8.9</v>
      </c>
      <c r="AE1409" s="17"/>
      <c r="AF1409" s="17"/>
      <c r="AG1409" s="16">
        <v>0.0</v>
      </c>
      <c r="AH1409" s="16">
        <v>75060.0</v>
      </c>
      <c r="AI1409" s="16">
        <v>0.0</v>
      </c>
      <c r="AJ1409" s="16">
        <v>0.0</v>
      </c>
      <c r="AK1409" s="16">
        <v>0.0</v>
      </c>
      <c r="AL1409" s="16">
        <v>60024.0</v>
      </c>
      <c r="AM1409" s="16">
        <v>0.0</v>
      </c>
      <c r="AN1409" s="16">
        <v>0.0</v>
      </c>
      <c r="AO1409" s="16">
        <v>0.0</v>
      </c>
      <c r="AP1409" s="16">
        <v>29608.0</v>
      </c>
      <c r="AQ1409" s="16">
        <v>0.0</v>
      </c>
      <c r="AR1409" s="16">
        <v>0.0</v>
      </c>
      <c r="AS1409" s="16">
        <v>1.0</v>
      </c>
      <c r="AT1409" s="16">
        <v>44888.0</v>
      </c>
      <c r="AU1409" s="16">
        <v>0.0</v>
      </c>
      <c r="AV1409" s="16">
        <v>0.0</v>
      </c>
      <c r="AW1409" s="16">
        <v>0.0</v>
      </c>
      <c r="AX1409" s="16">
        <v>64030.0</v>
      </c>
      <c r="AY1409" s="16">
        <v>0.0</v>
      </c>
      <c r="AZ1409" s="16">
        <v>0.0</v>
      </c>
      <c r="BA1409" s="16">
        <v>0.0</v>
      </c>
      <c r="BB1409" s="16">
        <v>6062.0</v>
      </c>
      <c r="BC1409" s="16">
        <v>0.0</v>
      </c>
      <c r="BD1409" s="16">
        <v>0.0</v>
      </c>
      <c r="BE1409" s="16">
        <v>0.0</v>
      </c>
      <c r="BF1409" s="16">
        <v>1180040.0</v>
      </c>
      <c r="BG1409" s="16">
        <v>0.0</v>
      </c>
      <c r="BH1409" s="16">
        <v>0.0</v>
      </c>
      <c r="BI1409" s="16">
        <v>0.0</v>
      </c>
      <c r="BJ1409" s="16">
        <v>912.0</v>
      </c>
      <c r="BK1409" s="16">
        <v>0.0</v>
      </c>
      <c r="BL1409" s="16">
        <v>0.0</v>
      </c>
      <c r="BM1409" s="16">
        <v>0.0</v>
      </c>
      <c r="BN1409" s="16">
        <v>91082.0</v>
      </c>
      <c r="BO1409" s="16">
        <v>0.0</v>
      </c>
      <c r="BP1409" s="16">
        <v>0.0</v>
      </c>
      <c r="BQ1409" s="16">
        <v>0.0</v>
      </c>
      <c r="BR1409" s="16">
        <v>62510.0</v>
      </c>
      <c r="BS1409" s="16">
        <v>0.0</v>
      </c>
      <c r="BT1409" s="16">
        <v>0.0</v>
      </c>
    </row>
    <row r="1410">
      <c r="A1410" s="14" t="s">
        <v>9769</v>
      </c>
      <c r="B1410" s="16">
        <v>11.0</v>
      </c>
      <c r="C1410" s="16">
        <v>4091373.0</v>
      </c>
      <c r="D1410" s="14" t="s">
        <v>9770</v>
      </c>
      <c r="E1410" s="14" t="s">
        <v>2631</v>
      </c>
      <c r="F1410" s="14" t="s">
        <v>2622</v>
      </c>
      <c r="G1410" s="14" t="s">
        <v>5166</v>
      </c>
      <c r="H1410" s="14" t="s">
        <v>2978</v>
      </c>
      <c r="I1410" s="14" t="s">
        <v>21</v>
      </c>
      <c r="J1410" s="14" t="s">
        <v>4845</v>
      </c>
      <c r="K1410" s="14" t="s">
        <v>9771</v>
      </c>
      <c r="L1410" s="14" t="s">
        <v>9771</v>
      </c>
      <c r="M1410" s="14" t="s">
        <v>9772</v>
      </c>
      <c r="N1410" s="14" t="s">
        <v>409</v>
      </c>
      <c r="P1410" s="17"/>
      <c r="Q1410" s="17"/>
      <c r="R1410" s="16">
        <v>1.0</v>
      </c>
      <c r="S1410" s="16">
        <v>1614216.0</v>
      </c>
      <c r="T1410" s="18">
        <v>6.19E-7</v>
      </c>
      <c r="U1410" s="16">
        <v>0.0</v>
      </c>
      <c r="V1410" s="16">
        <v>0.0</v>
      </c>
      <c r="W1410" s="14" t="s">
        <v>2978</v>
      </c>
      <c r="X1410" s="17"/>
      <c r="Y1410" s="17"/>
      <c r="Z1410" s="16">
        <v>25.6</v>
      </c>
      <c r="AA1410" s="16">
        <v>0.124</v>
      </c>
      <c r="AB1410" s="16">
        <v>0.0</v>
      </c>
      <c r="AC1410" s="16">
        <v>0.0</v>
      </c>
      <c r="AD1410" s="16">
        <v>8.8</v>
      </c>
      <c r="AE1410" s="16">
        <v>0.08</v>
      </c>
      <c r="AF1410" s="16">
        <v>0.919</v>
      </c>
      <c r="AG1410" s="16">
        <v>0.0</v>
      </c>
      <c r="AH1410" s="16">
        <v>75056.0</v>
      </c>
      <c r="AI1410" s="16">
        <v>0.0</v>
      </c>
      <c r="AJ1410" s="16">
        <v>0.0</v>
      </c>
      <c r="AK1410" s="16">
        <v>0.0</v>
      </c>
      <c r="AL1410" s="16">
        <v>60026.0</v>
      </c>
      <c r="AM1410" s="16">
        <v>0.0</v>
      </c>
      <c r="AN1410" s="16">
        <v>0.0</v>
      </c>
      <c r="AO1410" s="16">
        <v>0.0</v>
      </c>
      <c r="AP1410" s="16">
        <v>29608.0</v>
      </c>
      <c r="AQ1410" s="16">
        <v>0.0</v>
      </c>
      <c r="AR1410" s="16">
        <v>0.0</v>
      </c>
      <c r="AS1410" s="16">
        <v>0.0</v>
      </c>
      <c r="AT1410" s="16">
        <v>44882.0</v>
      </c>
      <c r="AU1410" s="16">
        <v>0.0</v>
      </c>
      <c r="AV1410" s="16">
        <v>0.0</v>
      </c>
      <c r="AW1410" s="16">
        <v>0.0</v>
      </c>
      <c r="AX1410" s="16">
        <v>64034.0</v>
      </c>
      <c r="AY1410" s="16">
        <v>0.0</v>
      </c>
      <c r="AZ1410" s="16">
        <v>0.0</v>
      </c>
      <c r="BA1410" s="16">
        <v>0.0</v>
      </c>
      <c r="BB1410" s="16">
        <v>6062.0</v>
      </c>
      <c r="BC1410" s="16">
        <v>0.0</v>
      </c>
      <c r="BD1410" s="16">
        <v>0.0</v>
      </c>
      <c r="BE1410" s="16">
        <v>0.0</v>
      </c>
      <c r="BF1410" s="16">
        <v>1180038.0</v>
      </c>
      <c r="BG1410" s="16">
        <v>0.0</v>
      </c>
      <c r="BH1410" s="16">
        <v>0.0</v>
      </c>
      <c r="BI1410" s="16">
        <v>0.0</v>
      </c>
      <c r="BJ1410" s="16">
        <v>912.0</v>
      </c>
      <c r="BK1410" s="16">
        <v>0.0</v>
      </c>
      <c r="BL1410" s="16">
        <v>0.0</v>
      </c>
      <c r="BM1410" s="16">
        <v>0.0</v>
      </c>
      <c r="BN1410" s="16">
        <v>91086.0</v>
      </c>
      <c r="BO1410" s="16">
        <v>0.0</v>
      </c>
      <c r="BP1410" s="16">
        <v>0.0</v>
      </c>
      <c r="BQ1410" s="16">
        <v>1.0</v>
      </c>
      <c r="BR1410" s="16">
        <v>62512.0</v>
      </c>
      <c r="BS1410" s="16">
        <v>0.0</v>
      </c>
      <c r="BT1410" s="16">
        <v>0.0</v>
      </c>
    </row>
    <row r="1411">
      <c r="A1411" s="14" t="s">
        <v>9773</v>
      </c>
      <c r="B1411" s="16">
        <v>11.0</v>
      </c>
      <c r="C1411" s="16">
        <v>4091583.0</v>
      </c>
      <c r="D1411" s="17"/>
      <c r="E1411" s="14" t="s">
        <v>2622</v>
      </c>
      <c r="F1411" s="14" t="s">
        <v>2631</v>
      </c>
      <c r="G1411" s="14" t="s">
        <v>5166</v>
      </c>
      <c r="H1411" s="14" t="s">
        <v>2978</v>
      </c>
      <c r="I1411" s="14" t="s">
        <v>21</v>
      </c>
      <c r="J1411" s="14" t="s">
        <v>4845</v>
      </c>
      <c r="K1411" s="14" t="s">
        <v>9774</v>
      </c>
      <c r="L1411" s="14" t="s">
        <v>9774</v>
      </c>
      <c r="M1411" s="14" t="s">
        <v>9775</v>
      </c>
      <c r="N1411" s="14" t="s">
        <v>409</v>
      </c>
      <c r="P1411" s="17"/>
      <c r="Q1411" s="17"/>
      <c r="R1411" s="16">
        <v>1.0</v>
      </c>
      <c r="S1411" s="16">
        <v>1614216.0</v>
      </c>
      <c r="T1411" s="18">
        <v>6.19E-7</v>
      </c>
      <c r="U1411" s="16">
        <v>0.0</v>
      </c>
      <c r="V1411" s="16">
        <v>0.0</v>
      </c>
      <c r="W1411" s="14" t="s">
        <v>2978</v>
      </c>
      <c r="X1411" s="17"/>
      <c r="Y1411" s="17"/>
      <c r="Z1411" s="16">
        <v>22.9</v>
      </c>
      <c r="AA1411" s="17"/>
      <c r="AB1411" s="16">
        <v>0.0</v>
      </c>
      <c r="AC1411" s="16">
        <v>0.0</v>
      </c>
      <c r="AD1411" s="16">
        <v>4.09</v>
      </c>
      <c r="AE1411" s="16">
        <v>0.01</v>
      </c>
      <c r="AF1411" s="16">
        <v>0.591</v>
      </c>
      <c r="AG1411" s="16">
        <v>0.0</v>
      </c>
      <c r="AH1411" s="16">
        <v>75048.0</v>
      </c>
      <c r="AI1411" s="16">
        <v>0.0</v>
      </c>
      <c r="AJ1411" s="16">
        <v>0.0</v>
      </c>
      <c r="AK1411" s="16">
        <v>0.0</v>
      </c>
      <c r="AL1411" s="16">
        <v>60030.0</v>
      </c>
      <c r="AM1411" s="16">
        <v>0.0</v>
      </c>
      <c r="AN1411" s="16">
        <v>0.0</v>
      </c>
      <c r="AO1411" s="16">
        <v>0.0</v>
      </c>
      <c r="AP1411" s="16">
        <v>29608.0</v>
      </c>
      <c r="AQ1411" s="16">
        <v>0.0</v>
      </c>
      <c r="AR1411" s="16">
        <v>0.0</v>
      </c>
      <c r="AS1411" s="16">
        <v>0.0</v>
      </c>
      <c r="AT1411" s="16">
        <v>44882.0</v>
      </c>
      <c r="AU1411" s="16">
        <v>0.0</v>
      </c>
      <c r="AV1411" s="16">
        <v>0.0</v>
      </c>
      <c r="AW1411" s="16">
        <v>0.0</v>
      </c>
      <c r="AX1411" s="16">
        <v>64042.0</v>
      </c>
      <c r="AY1411" s="16">
        <v>0.0</v>
      </c>
      <c r="AZ1411" s="16">
        <v>0.0</v>
      </c>
      <c r="BA1411" s="16">
        <v>0.0</v>
      </c>
      <c r="BB1411" s="16">
        <v>6062.0</v>
      </c>
      <c r="BC1411" s="16">
        <v>0.0</v>
      </c>
      <c r="BD1411" s="16">
        <v>0.0</v>
      </c>
      <c r="BE1411" s="16">
        <v>1.0</v>
      </c>
      <c r="BF1411" s="16">
        <v>1180044.0</v>
      </c>
      <c r="BG1411" s="16">
        <v>0.0</v>
      </c>
      <c r="BH1411" s="16">
        <v>0.0</v>
      </c>
      <c r="BI1411" s="16">
        <v>0.0</v>
      </c>
      <c r="BJ1411" s="16">
        <v>910.0</v>
      </c>
      <c r="BK1411" s="16">
        <v>0.0</v>
      </c>
      <c r="BL1411" s="16">
        <v>0.0</v>
      </c>
      <c r="BM1411" s="16">
        <v>0.0</v>
      </c>
      <c r="BN1411" s="16">
        <v>91078.0</v>
      </c>
      <c r="BO1411" s="16">
        <v>0.0</v>
      </c>
      <c r="BP1411" s="16">
        <v>0.0</v>
      </c>
      <c r="BQ1411" s="16">
        <v>0.0</v>
      </c>
      <c r="BR1411" s="16">
        <v>62512.0</v>
      </c>
      <c r="BS1411" s="16">
        <v>0.0</v>
      </c>
      <c r="BT1411" s="16">
        <v>0.0</v>
      </c>
    </row>
    <row r="1412">
      <c r="A1412" s="14" t="s">
        <v>9776</v>
      </c>
      <c r="B1412" s="16">
        <v>11.0</v>
      </c>
      <c r="C1412" s="16">
        <v>4091286.0</v>
      </c>
      <c r="D1412" s="14" t="s">
        <v>9777</v>
      </c>
      <c r="E1412" s="14" t="s">
        <v>2621</v>
      </c>
      <c r="F1412" s="14" t="s">
        <v>2631</v>
      </c>
      <c r="G1412" s="14" t="s">
        <v>5166</v>
      </c>
      <c r="H1412" s="14" t="s">
        <v>2978</v>
      </c>
      <c r="I1412" s="14" t="s">
        <v>21</v>
      </c>
      <c r="J1412" s="14" t="s">
        <v>4845</v>
      </c>
      <c r="K1412" s="14" t="s">
        <v>9778</v>
      </c>
      <c r="L1412" s="14" t="s">
        <v>9778</v>
      </c>
      <c r="M1412" s="14" t="s">
        <v>9779</v>
      </c>
      <c r="N1412" s="14" t="s">
        <v>409</v>
      </c>
      <c r="P1412" s="17"/>
      <c r="Q1412" s="17"/>
      <c r="R1412" s="16">
        <v>1.0</v>
      </c>
      <c r="S1412" s="16">
        <v>1614218.0</v>
      </c>
      <c r="T1412" s="18">
        <v>6.19E-7</v>
      </c>
      <c r="U1412" s="16">
        <v>0.0</v>
      </c>
      <c r="V1412" s="16">
        <v>0.0</v>
      </c>
      <c r="W1412" s="14" t="s">
        <v>2978</v>
      </c>
      <c r="X1412" s="17"/>
      <c r="Y1412" s="17"/>
      <c r="Z1412" s="16">
        <v>24.8</v>
      </c>
      <c r="AA1412" s="16">
        <v>0.096</v>
      </c>
      <c r="AB1412" s="16">
        <v>0.0</v>
      </c>
      <c r="AC1412" s="16">
        <v>0.0</v>
      </c>
      <c r="AD1412" s="16">
        <v>6.36</v>
      </c>
      <c r="AE1412" s="16">
        <v>0.05</v>
      </c>
      <c r="AF1412" s="16">
        <v>0.272</v>
      </c>
      <c r="AG1412" s="16">
        <v>0.0</v>
      </c>
      <c r="AH1412" s="16">
        <v>75070.0</v>
      </c>
      <c r="AI1412" s="16">
        <v>0.0</v>
      </c>
      <c r="AJ1412" s="16">
        <v>0.0</v>
      </c>
      <c r="AK1412" s="16">
        <v>0.0</v>
      </c>
      <c r="AL1412" s="16">
        <v>60024.0</v>
      </c>
      <c r="AM1412" s="16">
        <v>0.0</v>
      </c>
      <c r="AN1412" s="16">
        <v>0.0</v>
      </c>
      <c r="AO1412" s="16">
        <v>0.0</v>
      </c>
      <c r="AP1412" s="16">
        <v>29606.0</v>
      </c>
      <c r="AQ1412" s="16">
        <v>0.0</v>
      </c>
      <c r="AR1412" s="16">
        <v>0.0</v>
      </c>
      <c r="AS1412" s="16">
        <v>0.0</v>
      </c>
      <c r="AT1412" s="16">
        <v>44886.0</v>
      </c>
      <c r="AU1412" s="16">
        <v>0.0</v>
      </c>
      <c r="AV1412" s="16">
        <v>0.0</v>
      </c>
      <c r="AW1412" s="16">
        <v>0.0</v>
      </c>
      <c r="AX1412" s="16">
        <v>64014.0</v>
      </c>
      <c r="AY1412" s="16">
        <v>0.0</v>
      </c>
      <c r="AZ1412" s="16">
        <v>0.0</v>
      </c>
      <c r="BA1412" s="16">
        <v>0.0</v>
      </c>
      <c r="BB1412" s="16">
        <v>6062.0</v>
      </c>
      <c r="BC1412" s="16">
        <v>0.0</v>
      </c>
      <c r="BD1412" s="16">
        <v>0.0</v>
      </c>
      <c r="BE1412" s="16">
        <v>1.0</v>
      </c>
      <c r="BF1412" s="16">
        <v>1180048.0</v>
      </c>
      <c r="BG1412" s="16">
        <v>0.0</v>
      </c>
      <c r="BH1412" s="16">
        <v>0.0</v>
      </c>
      <c r="BI1412" s="16">
        <v>0.0</v>
      </c>
      <c r="BJ1412" s="16">
        <v>912.0</v>
      </c>
      <c r="BK1412" s="16">
        <v>0.0</v>
      </c>
      <c r="BL1412" s="16">
        <v>0.0</v>
      </c>
      <c r="BM1412" s="16">
        <v>0.0</v>
      </c>
      <c r="BN1412" s="16">
        <v>91086.0</v>
      </c>
      <c r="BO1412" s="16">
        <v>0.0</v>
      </c>
      <c r="BP1412" s="16">
        <v>0.0</v>
      </c>
      <c r="BQ1412" s="16">
        <v>0.0</v>
      </c>
      <c r="BR1412" s="16">
        <v>62510.0</v>
      </c>
      <c r="BS1412" s="16">
        <v>0.0</v>
      </c>
      <c r="BT1412" s="16">
        <v>0.0</v>
      </c>
    </row>
    <row r="1413">
      <c r="A1413" s="14" t="s">
        <v>9780</v>
      </c>
      <c r="B1413" s="16">
        <v>11.0</v>
      </c>
      <c r="C1413" s="16">
        <v>4091313.0</v>
      </c>
      <c r="D1413" s="14" t="s">
        <v>9781</v>
      </c>
      <c r="E1413" s="14" t="s">
        <v>2622</v>
      </c>
      <c r="F1413" s="14" t="s">
        <v>2631</v>
      </c>
      <c r="G1413" s="14" t="s">
        <v>5166</v>
      </c>
      <c r="H1413" s="14" t="s">
        <v>2978</v>
      </c>
      <c r="I1413" s="14" t="s">
        <v>21</v>
      </c>
      <c r="J1413" s="14" t="s">
        <v>4845</v>
      </c>
      <c r="K1413" s="14" t="s">
        <v>9782</v>
      </c>
      <c r="L1413" s="14" t="s">
        <v>9782</v>
      </c>
      <c r="M1413" s="14" t="s">
        <v>9783</v>
      </c>
      <c r="N1413" s="14" t="s">
        <v>409</v>
      </c>
      <c r="P1413" s="17"/>
      <c r="Q1413" s="17"/>
      <c r="R1413" s="16">
        <v>1.0</v>
      </c>
      <c r="S1413" s="16">
        <v>1614218.0</v>
      </c>
      <c r="T1413" s="18">
        <v>6.19E-7</v>
      </c>
      <c r="U1413" s="16">
        <v>0.0</v>
      </c>
      <c r="V1413" s="16">
        <v>0.0</v>
      </c>
      <c r="W1413" s="14" t="s">
        <v>2978</v>
      </c>
      <c r="X1413" s="17"/>
      <c r="Y1413" s="17"/>
      <c r="Z1413" s="16">
        <v>23.5</v>
      </c>
      <c r="AA1413" s="17"/>
      <c r="AB1413" s="16">
        <v>0.0</v>
      </c>
      <c r="AC1413" s="16">
        <v>0.0</v>
      </c>
      <c r="AD1413" s="16">
        <v>8.9</v>
      </c>
      <c r="AE1413" s="16">
        <v>0.03</v>
      </c>
      <c r="AF1413" s="16">
        <v>0.23</v>
      </c>
      <c r="AG1413" s="16">
        <v>0.0</v>
      </c>
      <c r="AH1413" s="16">
        <v>75052.0</v>
      </c>
      <c r="AI1413" s="16">
        <v>0.0</v>
      </c>
      <c r="AJ1413" s="16">
        <v>0.0</v>
      </c>
      <c r="AK1413" s="16">
        <v>0.0</v>
      </c>
      <c r="AL1413" s="16">
        <v>60024.0</v>
      </c>
      <c r="AM1413" s="16">
        <v>0.0</v>
      </c>
      <c r="AN1413" s="16">
        <v>0.0</v>
      </c>
      <c r="AO1413" s="16">
        <v>0.0</v>
      </c>
      <c r="AP1413" s="16">
        <v>29608.0</v>
      </c>
      <c r="AQ1413" s="16">
        <v>0.0</v>
      </c>
      <c r="AR1413" s="16">
        <v>0.0</v>
      </c>
      <c r="AS1413" s="16">
        <v>0.0</v>
      </c>
      <c r="AT1413" s="16">
        <v>44888.0</v>
      </c>
      <c r="AU1413" s="16">
        <v>0.0</v>
      </c>
      <c r="AV1413" s="16">
        <v>0.0</v>
      </c>
      <c r="AW1413" s="16">
        <v>0.0</v>
      </c>
      <c r="AX1413" s="16">
        <v>64038.0</v>
      </c>
      <c r="AY1413" s="16">
        <v>0.0</v>
      </c>
      <c r="AZ1413" s="16">
        <v>0.0</v>
      </c>
      <c r="BA1413" s="16">
        <v>0.0</v>
      </c>
      <c r="BB1413" s="16">
        <v>6062.0</v>
      </c>
      <c r="BC1413" s="16">
        <v>0.0</v>
      </c>
      <c r="BD1413" s="16">
        <v>0.0</v>
      </c>
      <c r="BE1413" s="16">
        <v>0.0</v>
      </c>
      <c r="BF1413" s="16">
        <v>1180040.0</v>
      </c>
      <c r="BG1413" s="16">
        <v>0.0</v>
      </c>
      <c r="BH1413" s="16">
        <v>0.0</v>
      </c>
      <c r="BI1413" s="16">
        <v>0.0</v>
      </c>
      <c r="BJ1413" s="16">
        <v>912.0</v>
      </c>
      <c r="BK1413" s="16">
        <v>0.0</v>
      </c>
      <c r="BL1413" s="16">
        <v>0.0</v>
      </c>
      <c r="BM1413" s="16">
        <v>1.0</v>
      </c>
      <c r="BN1413" s="16">
        <v>91086.0</v>
      </c>
      <c r="BO1413" s="16">
        <v>0.0</v>
      </c>
      <c r="BP1413" s="16">
        <v>0.0</v>
      </c>
      <c r="BQ1413" s="16">
        <v>0.0</v>
      </c>
      <c r="BR1413" s="16">
        <v>62508.0</v>
      </c>
      <c r="BS1413" s="16">
        <v>0.0</v>
      </c>
      <c r="BT1413" s="16">
        <v>0.0</v>
      </c>
    </row>
    <row r="1414">
      <c r="A1414" s="14" t="s">
        <v>9784</v>
      </c>
      <c r="B1414" s="16">
        <v>11.0</v>
      </c>
      <c r="C1414" s="16">
        <v>4091409.0</v>
      </c>
      <c r="D1414" s="17"/>
      <c r="E1414" s="14" t="s">
        <v>2622</v>
      </c>
      <c r="F1414" s="14" t="s">
        <v>2621</v>
      </c>
      <c r="G1414" s="14" t="s">
        <v>5166</v>
      </c>
      <c r="H1414" s="14" t="s">
        <v>2978</v>
      </c>
      <c r="I1414" s="14" t="s">
        <v>21</v>
      </c>
      <c r="J1414" s="14" t="s">
        <v>4845</v>
      </c>
      <c r="K1414" s="14" t="s">
        <v>9785</v>
      </c>
      <c r="L1414" s="14" t="s">
        <v>9785</v>
      </c>
      <c r="M1414" s="14" t="s">
        <v>9786</v>
      </c>
      <c r="N1414" s="14" t="s">
        <v>409</v>
      </c>
      <c r="P1414" s="17"/>
      <c r="Q1414" s="17"/>
      <c r="R1414" s="16">
        <v>1.0</v>
      </c>
      <c r="S1414" s="16">
        <v>1614218.0</v>
      </c>
      <c r="T1414" s="18">
        <v>6.19E-7</v>
      </c>
      <c r="U1414" s="16">
        <v>0.0</v>
      </c>
      <c r="V1414" s="16">
        <v>0.0</v>
      </c>
      <c r="W1414" s="14" t="s">
        <v>2978</v>
      </c>
      <c r="X1414" s="17"/>
      <c r="Y1414" s="17"/>
      <c r="Z1414" s="16">
        <v>22.9</v>
      </c>
      <c r="AA1414" s="17"/>
      <c r="AB1414" s="16">
        <v>0.0</v>
      </c>
      <c r="AC1414" s="16">
        <v>0.0</v>
      </c>
      <c r="AD1414" s="16">
        <v>7.12</v>
      </c>
      <c r="AE1414" s="16">
        <v>0.13</v>
      </c>
      <c r="AF1414" s="16">
        <v>0.273</v>
      </c>
      <c r="AG1414" s="16">
        <v>0.0</v>
      </c>
      <c r="AH1414" s="16">
        <v>75056.0</v>
      </c>
      <c r="AI1414" s="16">
        <v>0.0</v>
      </c>
      <c r="AJ1414" s="16">
        <v>0.0</v>
      </c>
      <c r="AK1414" s="16">
        <v>0.0</v>
      </c>
      <c r="AL1414" s="16">
        <v>60036.0</v>
      </c>
      <c r="AM1414" s="16">
        <v>0.0</v>
      </c>
      <c r="AN1414" s="16">
        <v>0.0</v>
      </c>
      <c r="AO1414" s="16">
        <v>0.0</v>
      </c>
      <c r="AP1414" s="16">
        <v>29604.0</v>
      </c>
      <c r="AQ1414" s="16">
        <v>0.0</v>
      </c>
      <c r="AR1414" s="16">
        <v>0.0</v>
      </c>
      <c r="AS1414" s="16">
        <v>0.0</v>
      </c>
      <c r="AT1414" s="16">
        <v>44886.0</v>
      </c>
      <c r="AU1414" s="16">
        <v>0.0</v>
      </c>
      <c r="AV1414" s="16">
        <v>0.0</v>
      </c>
      <c r="AW1414" s="16">
        <v>0.0</v>
      </c>
      <c r="AX1414" s="16">
        <v>64036.0</v>
      </c>
      <c r="AY1414" s="16">
        <v>0.0</v>
      </c>
      <c r="AZ1414" s="16">
        <v>0.0</v>
      </c>
      <c r="BA1414" s="16">
        <v>0.0</v>
      </c>
      <c r="BB1414" s="16">
        <v>6062.0</v>
      </c>
      <c r="BC1414" s="16">
        <v>0.0</v>
      </c>
      <c r="BD1414" s="16">
        <v>0.0</v>
      </c>
      <c r="BE1414" s="16">
        <v>1.0</v>
      </c>
      <c r="BF1414" s="16">
        <v>1180034.0</v>
      </c>
      <c r="BG1414" s="16">
        <v>0.0</v>
      </c>
      <c r="BH1414" s="16">
        <v>0.0</v>
      </c>
      <c r="BI1414" s="16">
        <v>0.0</v>
      </c>
      <c r="BJ1414" s="16">
        <v>912.0</v>
      </c>
      <c r="BK1414" s="16">
        <v>0.0</v>
      </c>
      <c r="BL1414" s="16">
        <v>0.0</v>
      </c>
      <c r="BM1414" s="16">
        <v>0.0</v>
      </c>
      <c r="BN1414" s="16">
        <v>91082.0</v>
      </c>
      <c r="BO1414" s="16">
        <v>0.0</v>
      </c>
      <c r="BP1414" s="16">
        <v>0.0</v>
      </c>
      <c r="BQ1414" s="16">
        <v>0.0</v>
      </c>
      <c r="BR1414" s="16">
        <v>62510.0</v>
      </c>
      <c r="BS1414" s="16">
        <v>0.0</v>
      </c>
      <c r="BT1414" s="16">
        <v>0.0</v>
      </c>
    </row>
    <row r="1415">
      <c r="A1415" s="14" t="s">
        <v>9787</v>
      </c>
      <c r="B1415" s="16">
        <v>11.0</v>
      </c>
      <c r="C1415" s="16">
        <v>4091646.0</v>
      </c>
      <c r="D1415" s="14" t="s">
        <v>9788</v>
      </c>
      <c r="E1415" s="14" t="s">
        <v>2622</v>
      </c>
      <c r="F1415" s="14" t="s">
        <v>2621</v>
      </c>
      <c r="G1415" s="14" t="s">
        <v>5166</v>
      </c>
      <c r="H1415" s="14" t="s">
        <v>2978</v>
      </c>
      <c r="I1415" s="14" t="s">
        <v>21</v>
      </c>
      <c r="J1415" s="14" t="s">
        <v>4845</v>
      </c>
      <c r="K1415" s="14" t="s">
        <v>9789</v>
      </c>
      <c r="L1415" s="14" t="s">
        <v>9789</v>
      </c>
      <c r="M1415" s="14" t="s">
        <v>9790</v>
      </c>
      <c r="N1415" s="14" t="s">
        <v>4848</v>
      </c>
      <c r="O1415" s="14" t="s">
        <v>4878</v>
      </c>
      <c r="P1415" s="16">
        <v>2121931.0</v>
      </c>
      <c r="Q1415" s="17"/>
      <c r="R1415" s="16">
        <v>1.0</v>
      </c>
      <c r="S1415" s="16">
        <v>1614218.0</v>
      </c>
      <c r="T1415" s="18">
        <v>6.19E-7</v>
      </c>
      <c r="U1415" s="16">
        <v>0.0</v>
      </c>
      <c r="V1415" s="16">
        <v>0.0</v>
      </c>
      <c r="W1415" s="14" t="s">
        <v>2978</v>
      </c>
      <c r="X1415" s="17"/>
      <c r="Y1415" s="17"/>
      <c r="Z1415" s="16">
        <v>5.9</v>
      </c>
      <c r="AA1415" s="17"/>
      <c r="AB1415" s="16">
        <v>0.0</v>
      </c>
      <c r="AC1415" s="16">
        <v>0.0</v>
      </c>
      <c r="AD1415" s="16">
        <v>0.479</v>
      </c>
      <c r="AE1415" s="17"/>
      <c r="AF1415" s="17"/>
      <c r="AG1415" s="16">
        <v>0.0</v>
      </c>
      <c r="AH1415" s="16">
        <v>75052.0</v>
      </c>
      <c r="AI1415" s="16">
        <v>0.0</v>
      </c>
      <c r="AJ1415" s="16">
        <v>0.0</v>
      </c>
      <c r="AK1415" s="16">
        <v>0.0</v>
      </c>
      <c r="AL1415" s="16">
        <v>60020.0</v>
      </c>
      <c r="AM1415" s="16">
        <v>0.0</v>
      </c>
      <c r="AN1415" s="16">
        <v>0.0</v>
      </c>
      <c r="AO1415" s="16">
        <v>0.0</v>
      </c>
      <c r="AP1415" s="16">
        <v>29608.0</v>
      </c>
      <c r="AQ1415" s="16">
        <v>0.0</v>
      </c>
      <c r="AR1415" s="16">
        <v>0.0</v>
      </c>
      <c r="AS1415" s="16">
        <v>0.0</v>
      </c>
      <c r="AT1415" s="16">
        <v>44884.0</v>
      </c>
      <c r="AU1415" s="16">
        <v>0.0</v>
      </c>
      <c r="AV1415" s="16">
        <v>0.0</v>
      </c>
      <c r="AW1415" s="16">
        <v>0.0</v>
      </c>
      <c r="AX1415" s="16">
        <v>64050.0</v>
      </c>
      <c r="AY1415" s="16">
        <v>0.0</v>
      </c>
      <c r="AZ1415" s="16">
        <v>0.0</v>
      </c>
      <c r="BA1415" s="16">
        <v>0.0</v>
      </c>
      <c r="BB1415" s="16">
        <v>6062.0</v>
      </c>
      <c r="BC1415" s="16">
        <v>0.0</v>
      </c>
      <c r="BD1415" s="16">
        <v>0.0</v>
      </c>
      <c r="BE1415" s="16">
        <v>1.0</v>
      </c>
      <c r="BF1415" s="16">
        <v>1180042.0</v>
      </c>
      <c r="BG1415" s="16">
        <v>0.0</v>
      </c>
      <c r="BH1415" s="16">
        <v>0.0</v>
      </c>
      <c r="BI1415" s="16">
        <v>0.0</v>
      </c>
      <c r="BJ1415" s="16">
        <v>912.0</v>
      </c>
      <c r="BK1415" s="16">
        <v>0.0</v>
      </c>
      <c r="BL1415" s="16">
        <v>0.0</v>
      </c>
      <c r="BM1415" s="16">
        <v>0.0</v>
      </c>
      <c r="BN1415" s="16">
        <v>91082.0</v>
      </c>
      <c r="BO1415" s="16">
        <v>0.0</v>
      </c>
      <c r="BP1415" s="16">
        <v>0.0</v>
      </c>
      <c r="BQ1415" s="16">
        <v>0.0</v>
      </c>
      <c r="BR1415" s="16">
        <v>62506.0</v>
      </c>
      <c r="BS1415" s="16">
        <v>0.0</v>
      </c>
      <c r="BT1415" s="16">
        <v>0.0</v>
      </c>
    </row>
    <row r="1416">
      <c r="A1416" s="14" t="s">
        <v>9791</v>
      </c>
      <c r="B1416" s="16">
        <v>11.0</v>
      </c>
      <c r="C1416" s="16">
        <v>4091692.0</v>
      </c>
      <c r="D1416" s="17"/>
      <c r="E1416" s="14" t="s">
        <v>2630</v>
      </c>
      <c r="F1416" s="14" t="s">
        <v>2631</v>
      </c>
      <c r="G1416" s="14" t="s">
        <v>5166</v>
      </c>
      <c r="H1416" s="14" t="s">
        <v>2978</v>
      </c>
      <c r="I1416" s="14" t="s">
        <v>21</v>
      </c>
      <c r="J1416" s="14" t="s">
        <v>4845</v>
      </c>
      <c r="K1416" s="14" t="s">
        <v>9792</v>
      </c>
      <c r="L1416" s="14" t="s">
        <v>9792</v>
      </c>
      <c r="M1416" s="14" t="s">
        <v>9793</v>
      </c>
      <c r="N1416" s="14" t="s">
        <v>409</v>
      </c>
      <c r="P1416" s="17"/>
      <c r="Q1416" s="17"/>
      <c r="R1416" s="16">
        <v>1.0</v>
      </c>
      <c r="S1416" s="16">
        <v>1614218.0</v>
      </c>
      <c r="T1416" s="18">
        <v>6.19E-7</v>
      </c>
      <c r="U1416" s="16">
        <v>0.0</v>
      </c>
      <c r="V1416" s="16">
        <v>0.0</v>
      </c>
      <c r="W1416" s="14" t="s">
        <v>2978</v>
      </c>
      <c r="X1416" s="17"/>
      <c r="Y1416" s="17"/>
      <c r="Z1416" s="16">
        <v>22.9</v>
      </c>
      <c r="AA1416" s="17"/>
      <c r="AB1416" s="16">
        <v>0.0</v>
      </c>
      <c r="AC1416" s="16">
        <v>0.0</v>
      </c>
      <c r="AD1416" s="16">
        <v>6.33</v>
      </c>
      <c r="AE1416" s="16">
        <v>0.11</v>
      </c>
      <c r="AF1416" s="16">
        <v>1.0</v>
      </c>
      <c r="AG1416" s="16">
        <v>0.0</v>
      </c>
      <c r="AH1416" s="16">
        <v>75058.0</v>
      </c>
      <c r="AI1416" s="16">
        <v>0.0</v>
      </c>
      <c r="AJ1416" s="16">
        <v>0.0</v>
      </c>
      <c r="AK1416" s="16">
        <v>0.0</v>
      </c>
      <c r="AL1416" s="16">
        <v>60030.0</v>
      </c>
      <c r="AM1416" s="16">
        <v>0.0</v>
      </c>
      <c r="AN1416" s="16">
        <v>0.0</v>
      </c>
      <c r="AO1416" s="16">
        <v>0.0</v>
      </c>
      <c r="AP1416" s="16">
        <v>29606.0</v>
      </c>
      <c r="AQ1416" s="16">
        <v>0.0</v>
      </c>
      <c r="AR1416" s="16">
        <v>0.0</v>
      </c>
      <c r="AS1416" s="16">
        <v>0.0</v>
      </c>
      <c r="AT1416" s="16">
        <v>44886.0</v>
      </c>
      <c r="AU1416" s="16">
        <v>0.0</v>
      </c>
      <c r="AV1416" s="16">
        <v>0.0</v>
      </c>
      <c r="AW1416" s="16">
        <v>0.0</v>
      </c>
      <c r="AX1416" s="16">
        <v>64034.0</v>
      </c>
      <c r="AY1416" s="16">
        <v>0.0</v>
      </c>
      <c r="AZ1416" s="16">
        <v>0.0</v>
      </c>
      <c r="BA1416" s="16">
        <v>0.0</v>
      </c>
      <c r="BB1416" s="16">
        <v>6062.0</v>
      </c>
      <c r="BC1416" s="16">
        <v>0.0</v>
      </c>
      <c r="BD1416" s="16">
        <v>0.0</v>
      </c>
      <c r="BE1416" s="16">
        <v>1.0</v>
      </c>
      <c r="BF1416" s="16">
        <v>1180036.0</v>
      </c>
      <c r="BG1416" s="16">
        <v>0.0</v>
      </c>
      <c r="BH1416" s="16">
        <v>0.0</v>
      </c>
      <c r="BI1416" s="16">
        <v>0.0</v>
      </c>
      <c r="BJ1416" s="16">
        <v>912.0</v>
      </c>
      <c r="BK1416" s="16">
        <v>0.0</v>
      </c>
      <c r="BL1416" s="16">
        <v>0.0</v>
      </c>
      <c r="BM1416" s="16">
        <v>0.0</v>
      </c>
      <c r="BN1416" s="16">
        <v>91084.0</v>
      </c>
      <c r="BO1416" s="16">
        <v>0.0</v>
      </c>
      <c r="BP1416" s="16">
        <v>0.0</v>
      </c>
      <c r="BQ1416" s="16">
        <v>0.0</v>
      </c>
      <c r="BR1416" s="16">
        <v>62510.0</v>
      </c>
      <c r="BS1416" s="16">
        <v>0.0</v>
      </c>
      <c r="BT1416" s="16">
        <v>0.0</v>
      </c>
    </row>
    <row r="1417">
      <c r="A1417" s="14" t="s">
        <v>9794</v>
      </c>
      <c r="B1417" s="16">
        <v>11.0</v>
      </c>
      <c r="C1417" s="16">
        <v>3856337.0</v>
      </c>
      <c r="D1417" s="17"/>
      <c r="E1417" s="14" t="s">
        <v>2622</v>
      </c>
      <c r="F1417" s="14" t="s">
        <v>2621</v>
      </c>
      <c r="G1417" s="14" t="s">
        <v>5166</v>
      </c>
      <c r="H1417" s="14" t="s">
        <v>2978</v>
      </c>
      <c r="I1417" s="14" t="s">
        <v>21</v>
      </c>
      <c r="J1417" s="14" t="s">
        <v>4845</v>
      </c>
      <c r="K1417" s="14" t="s">
        <v>9795</v>
      </c>
      <c r="L1417" s="14" t="s">
        <v>9795</v>
      </c>
      <c r="M1417" s="14" t="s">
        <v>9796</v>
      </c>
      <c r="N1417" s="14" t="s">
        <v>409</v>
      </c>
      <c r="O1417" s="14" t="s">
        <v>410</v>
      </c>
      <c r="P1417" s="16">
        <v>2954346.0</v>
      </c>
      <c r="Q1417" s="17"/>
      <c r="R1417" s="16">
        <v>1.0</v>
      </c>
      <c r="S1417" s="16">
        <v>1614220.0</v>
      </c>
      <c r="T1417" s="18">
        <v>6.19E-7</v>
      </c>
      <c r="U1417" s="16">
        <v>0.0</v>
      </c>
      <c r="V1417" s="16">
        <v>0.0</v>
      </c>
      <c r="W1417" s="14" t="s">
        <v>2978</v>
      </c>
      <c r="X1417" s="17"/>
      <c r="Y1417" s="17"/>
      <c r="Z1417" s="16">
        <v>18.1</v>
      </c>
      <c r="AA1417" s="17"/>
      <c r="AB1417" s="16">
        <v>0.0</v>
      </c>
      <c r="AC1417" s="16">
        <v>0.01</v>
      </c>
      <c r="AD1417" s="16">
        <v>3.44</v>
      </c>
      <c r="AE1417" s="16">
        <v>0.41</v>
      </c>
      <c r="AF1417" s="16">
        <v>0.007</v>
      </c>
      <c r="AG1417" s="16">
        <v>0.0</v>
      </c>
      <c r="AH1417" s="16">
        <v>75068.0</v>
      </c>
      <c r="AI1417" s="16">
        <v>0.0</v>
      </c>
      <c r="AJ1417" s="16">
        <v>0.0</v>
      </c>
      <c r="AK1417" s="16">
        <v>0.0</v>
      </c>
      <c r="AL1417" s="16">
        <v>60030.0</v>
      </c>
      <c r="AM1417" s="16">
        <v>0.0</v>
      </c>
      <c r="AN1417" s="16">
        <v>0.0</v>
      </c>
      <c r="AO1417" s="16">
        <v>0.0</v>
      </c>
      <c r="AP1417" s="16">
        <v>29606.0</v>
      </c>
      <c r="AQ1417" s="16">
        <v>0.0</v>
      </c>
      <c r="AR1417" s="16">
        <v>0.0</v>
      </c>
      <c r="AS1417" s="16">
        <v>0.0</v>
      </c>
      <c r="AT1417" s="16">
        <v>44888.0</v>
      </c>
      <c r="AU1417" s="16">
        <v>0.0</v>
      </c>
      <c r="AV1417" s="16">
        <v>0.0</v>
      </c>
      <c r="AW1417" s="16">
        <v>0.0</v>
      </c>
      <c r="AX1417" s="16">
        <v>64024.0</v>
      </c>
      <c r="AY1417" s="16">
        <v>0.0</v>
      </c>
      <c r="AZ1417" s="16">
        <v>0.0</v>
      </c>
      <c r="BA1417" s="16">
        <v>0.0</v>
      </c>
      <c r="BB1417" s="16">
        <v>6062.0</v>
      </c>
      <c r="BC1417" s="16">
        <v>0.0</v>
      </c>
      <c r="BD1417" s="16">
        <v>0.0</v>
      </c>
      <c r="BE1417" s="16">
        <v>1.0</v>
      </c>
      <c r="BF1417" s="16">
        <v>1180032.0</v>
      </c>
      <c r="BG1417" s="16">
        <v>0.0</v>
      </c>
      <c r="BH1417" s="16">
        <v>0.0</v>
      </c>
      <c r="BI1417" s="16">
        <v>0.0</v>
      </c>
      <c r="BJ1417" s="16">
        <v>912.0</v>
      </c>
      <c r="BK1417" s="16">
        <v>0.0</v>
      </c>
      <c r="BL1417" s="16">
        <v>0.0</v>
      </c>
      <c r="BM1417" s="16">
        <v>0.0</v>
      </c>
      <c r="BN1417" s="16">
        <v>91086.0</v>
      </c>
      <c r="BO1417" s="16">
        <v>0.0</v>
      </c>
      <c r="BP1417" s="16">
        <v>0.0</v>
      </c>
      <c r="BQ1417" s="16">
        <v>0.0</v>
      </c>
      <c r="BR1417" s="16">
        <v>62512.0</v>
      </c>
      <c r="BS1417" s="16">
        <v>0.0</v>
      </c>
      <c r="BT1417" s="16">
        <v>0.0</v>
      </c>
    </row>
    <row r="1418">
      <c r="A1418" s="14" t="s">
        <v>9797</v>
      </c>
      <c r="B1418" s="16">
        <v>11.0</v>
      </c>
      <c r="C1418" s="16">
        <v>4083346.0</v>
      </c>
      <c r="D1418" s="14" t="s">
        <v>9798</v>
      </c>
      <c r="E1418" s="14" t="s">
        <v>2621</v>
      </c>
      <c r="F1418" s="14" t="s">
        <v>2622</v>
      </c>
      <c r="G1418" s="14" t="s">
        <v>5166</v>
      </c>
      <c r="H1418" s="14" t="s">
        <v>2978</v>
      </c>
      <c r="I1418" s="14" t="s">
        <v>21</v>
      </c>
      <c r="J1418" s="14" t="s">
        <v>4845</v>
      </c>
      <c r="K1418" s="14" t="s">
        <v>9799</v>
      </c>
      <c r="L1418" s="14" t="s">
        <v>9799</v>
      </c>
      <c r="M1418" s="14" t="s">
        <v>9800</v>
      </c>
      <c r="N1418" s="14" t="s">
        <v>409</v>
      </c>
      <c r="P1418" s="17"/>
      <c r="Q1418" s="17"/>
      <c r="R1418" s="16">
        <v>1.0</v>
      </c>
      <c r="S1418" s="16">
        <v>1614220.0</v>
      </c>
      <c r="T1418" s="18">
        <v>6.19E-7</v>
      </c>
      <c r="U1418" s="16">
        <v>0.0</v>
      </c>
      <c r="V1418" s="16">
        <v>0.0</v>
      </c>
      <c r="W1418" s="14" t="s">
        <v>2978</v>
      </c>
      <c r="X1418" s="17"/>
      <c r="Y1418" s="17"/>
      <c r="Z1418" s="16">
        <v>27.6</v>
      </c>
      <c r="AA1418" s="17"/>
      <c r="AB1418" s="16">
        <v>0.0</v>
      </c>
      <c r="AC1418" s="16">
        <v>0.0</v>
      </c>
      <c r="AD1418" s="16">
        <v>6.33</v>
      </c>
      <c r="AE1418" s="16">
        <v>0.0</v>
      </c>
      <c r="AF1418" s="16">
        <v>0.544</v>
      </c>
      <c r="AG1418" s="16">
        <v>0.0</v>
      </c>
      <c r="AH1418" s="16">
        <v>75058.0</v>
      </c>
      <c r="AI1418" s="16">
        <v>0.0</v>
      </c>
      <c r="AJ1418" s="16">
        <v>0.0</v>
      </c>
      <c r="AK1418" s="16">
        <v>0.0</v>
      </c>
      <c r="AL1418" s="16">
        <v>60034.0</v>
      </c>
      <c r="AM1418" s="16">
        <v>0.0</v>
      </c>
      <c r="AN1418" s="16">
        <v>0.0</v>
      </c>
      <c r="AO1418" s="16">
        <v>1.0</v>
      </c>
      <c r="AP1418" s="16">
        <v>29604.0</v>
      </c>
      <c r="AQ1418" s="16">
        <v>0.0</v>
      </c>
      <c r="AR1418" s="16">
        <v>0.0</v>
      </c>
      <c r="AS1418" s="16">
        <v>0.0</v>
      </c>
      <c r="AT1418" s="16">
        <v>44878.0</v>
      </c>
      <c r="AU1418" s="16">
        <v>0.0</v>
      </c>
      <c r="AV1418" s="16">
        <v>0.0</v>
      </c>
      <c r="AW1418" s="16">
        <v>0.0</v>
      </c>
      <c r="AX1418" s="16">
        <v>64040.0</v>
      </c>
      <c r="AY1418" s="16">
        <v>0.0</v>
      </c>
      <c r="AZ1418" s="16">
        <v>0.0</v>
      </c>
      <c r="BA1418" s="16">
        <v>0.0</v>
      </c>
      <c r="BB1418" s="16">
        <v>6062.0</v>
      </c>
      <c r="BC1418" s="16">
        <v>0.0</v>
      </c>
      <c r="BD1418" s="16">
        <v>0.0</v>
      </c>
      <c r="BE1418" s="16">
        <v>0.0</v>
      </c>
      <c r="BF1418" s="16">
        <v>1180036.0</v>
      </c>
      <c r="BG1418" s="16">
        <v>0.0</v>
      </c>
      <c r="BH1418" s="16">
        <v>0.0</v>
      </c>
      <c r="BI1418" s="16">
        <v>0.0</v>
      </c>
      <c r="BJ1418" s="16">
        <v>912.0</v>
      </c>
      <c r="BK1418" s="16">
        <v>0.0</v>
      </c>
      <c r="BL1418" s="16">
        <v>0.0</v>
      </c>
      <c r="BM1418" s="16">
        <v>0.0</v>
      </c>
      <c r="BN1418" s="16">
        <v>91084.0</v>
      </c>
      <c r="BO1418" s="16">
        <v>0.0</v>
      </c>
      <c r="BP1418" s="16">
        <v>0.0</v>
      </c>
      <c r="BQ1418" s="16">
        <v>0.0</v>
      </c>
      <c r="BR1418" s="16">
        <v>62512.0</v>
      </c>
      <c r="BS1418" s="16">
        <v>0.0</v>
      </c>
      <c r="BT1418" s="16">
        <v>0.0</v>
      </c>
    </row>
    <row r="1419">
      <c r="A1419" s="14" t="s">
        <v>9801</v>
      </c>
      <c r="B1419" s="16">
        <v>11.0</v>
      </c>
      <c r="C1419" s="16">
        <v>4091545.0</v>
      </c>
      <c r="D1419" s="17"/>
      <c r="E1419" s="14" t="s">
        <v>2622</v>
      </c>
      <c r="F1419" s="14" t="s">
        <v>2621</v>
      </c>
      <c r="G1419" s="14" t="s">
        <v>5166</v>
      </c>
      <c r="H1419" s="14" t="s">
        <v>2978</v>
      </c>
      <c r="I1419" s="14" t="s">
        <v>21</v>
      </c>
      <c r="J1419" s="14" t="s">
        <v>4845</v>
      </c>
      <c r="K1419" s="14" t="s">
        <v>9802</v>
      </c>
      <c r="L1419" s="14" t="s">
        <v>9802</v>
      </c>
      <c r="M1419" s="14" t="s">
        <v>9803</v>
      </c>
      <c r="N1419" s="14" t="s">
        <v>409</v>
      </c>
      <c r="P1419" s="17"/>
      <c r="Q1419" s="17"/>
      <c r="R1419" s="16">
        <v>1.0</v>
      </c>
      <c r="S1419" s="16">
        <v>1614220.0</v>
      </c>
      <c r="T1419" s="18">
        <v>6.19E-7</v>
      </c>
      <c r="U1419" s="16">
        <v>0.0</v>
      </c>
      <c r="V1419" s="16">
        <v>0.0</v>
      </c>
      <c r="W1419" s="14" t="s">
        <v>2978</v>
      </c>
      <c r="X1419" s="17"/>
      <c r="Y1419" s="17"/>
      <c r="Z1419" s="16">
        <v>18.1</v>
      </c>
      <c r="AA1419" s="17"/>
      <c r="AB1419" s="16">
        <v>0.0</v>
      </c>
      <c r="AC1419" s="16">
        <v>0.01</v>
      </c>
      <c r="AD1419" s="16">
        <v>5.98</v>
      </c>
      <c r="AE1419" s="16">
        <v>0.71</v>
      </c>
      <c r="AF1419" s="16">
        <v>0.005</v>
      </c>
      <c r="AG1419" s="16">
        <v>0.0</v>
      </c>
      <c r="AH1419" s="16">
        <v>75064.0</v>
      </c>
      <c r="AI1419" s="16">
        <v>0.0</v>
      </c>
      <c r="AJ1419" s="16">
        <v>0.0</v>
      </c>
      <c r="AK1419" s="16">
        <v>0.0</v>
      </c>
      <c r="AL1419" s="16">
        <v>60028.0</v>
      </c>
      <c r="AM1419" s="16">
        <v>0.0</v>
      </c>
      <c r="AN1419" s="16">
        <v>0.0</v>
      </c>
      <c r="AO1419" s="16">
        <v>0.0</v>
      </c>
      <c r="AP1419" s="16">
        <v>29604.0</v>
      </c>
      <c r="AQ1419" s="16">
        <v>0.0</v>
      </c>
      <c r="AR1419" s="16">
        <v>0.0</v>
      </c>
      <c r="AS1419" s="16">
        <v>0.0</v>
      </c>
      <c r="AT1419" s="16">
        <v>44880.0</v>
      </c>
      <c r="AU1419" s="16">
        <v>0.0</v>
      </c>
      <c r="AV1419" s="16">
        <v>0.0</v>
      </c>
      <c r="AW1419" s="16">
        <v>0.0</v>
      </c>
      <c r="AX1419" s="16">
        <v>64038.0</v>
      </c>
      <c r="AY1419" s="16">
        <v>0.0</v>
      </c>
      <c r="AZ1419" s="16">
        <v>0.0</v>
      </c>
      <c r="BA1419" s="16">
        <v>0.0</v>
      </c>
      <c r="BB1419" s="16">
        <v>6062.0</v>
      </c>
      <c r="BC1419" s="16">
        <v>0.0</v>
      </c>
      <c r="BD1419" s="16">
        <v>0.0</v>
      </c>
      <c r="BE1419" s="16">
        <v>0.0</v>
      </c>
      <c r="BF1419" s="16">
        <v>1180034.0</v>
      </c>
      <c r="BG1419" s="16">
        <v>0.0</v>
      </c>
      <c r="BH1419" s="16">
        <v>0.0</v>
      </c>
      <c r="BI1419" s="16">
        <v>0.0</v>
      </c>
      <c r="BJ1419" s="16">
        <v>912.0</v>
      </c>
      <c r="BK1419" s="16">
        <v>0.0</v>
      </c>
      <c r="BL1419" s="16">
        <v>0.0</v>
      </c>
      <c r="BM1419" s="16">
        <v>0.0</v>
      </c>
      <c r="BN1419" s="16">
        <v>91088.0</v>
      </c>
      <c r="BO1419" s="16">
        <v>0.0</v>
      </c>
      <c r="BP1419" s="16">
        <v>0.0</v>
      </c>
      <c r="BQ1419" s="16">
        <v>1.0</v>
      </c>
      <c r="BR1419" s="16">
        <v>62510.0</v>
      </c>
      <c r="BS1419" s="16">
        <v>0.0</v>
      </c>
      <c r="BT1419" s="16">
        <v>0.0</v>
      </c>
    </row>
    <row r="1420">
      <c r="A1420" s="14" t="s">
        <v>9804</v>
      </c>
      <c r="B1420" s="16">
        <v>11.0</v>
      </c>
      <c r="C1420" s="16">
        <v>4091694.0</v>
      </c>
      <c r="D1420" s="14" t="s">
        <v>9805</v>
      </c>
      <c r="E1420" s="14" t="s">
        <v>2631</v>
      </c>
      <c r="F1420" s="14" t="s">
        <v>2621</v>
      </c>
      <c r="G1420" s="14" t="s">
        <v>5166</v>
      </c>
      <c r="H1420" s="14" t="s">
        <v>2978</v>
      </c>
      <c r="I1420" s="14" t="s">
        <v>21</v>
      </c>
      <c r="J1420" s="14" t="s">
        <v>4845</v>
      </c>
      <c r="K1420" s="14" t="s">
        <v>9806</v>
      </c>
      <c r="L1420" s="14" t="s">
        <v>9806</v>
      </c>
      <c r="M1420" s="14" t="s">
        <v>9807</v>
      </c>
      <c r="N1420" s="14" t="s">
        <v>409</v>
      </c>
      <c r="O1420" s="14" t="s">
        <v>410</v>
      </c>
      <c r="P1420" s="16">
        <v>567939.0</v>
      </c>
      <c r="Q1420" s="17"/>
      <c r="R1420" s="16">
        <v>1.0</v>
      </c>
      <c r="S1420" s="16">
        <v>1614220.0</v>
      </c>
      <c r="T1420" s="18">
        <v>6.19E-7</v>
      </c>
      <c r="U1420" s="16">
        <v>0.0</v>
      </c>
      <c r="V1420" s="16">
        <v>0.0</v>
      </c>
      <c r="W1420" s="14" t="s">
        <v>2978</v>
      </c>
      <c r="X1420" s="17"/>
      <c r="Y1420" s="17"/>
      <c r="Z1420" s="16">
        <v>17.5</v>
      </c>
      <c r="AA1420" s="17"/>
      <c r="AB1420" s="16">
        <v>0.0</v>
      </c>
      <c r="AC1420" s="16">
        <v>0.0</v>
      </c>
      <c r="AD1420" s="16">
        <v>7.03</v>
      </c>
      <c r="AE1420" s="16">
        <v>1.0</v>
      </c>
      <c r="AF1420" s="16">
        <v>0.006</v>
      </c>
      <c r="AG1420" s="16">
        <v>0.0</v>
      </c>
      <c r="AH1420" s="16">
        <v>75068.0</v>
      </c>
      <c r="AI1420" s="16">
        <v>0.0</v>
      </c>
      <c r="AJ1420" s="16">
        <v>0.0</v>
      </c>
      <c r="AK1420" s="16">
        <v>0.0</v>
      </c>
      <c r="AL1420" s="16">
        <v>60026.0</v>
      </c>
      <c r="AM1420" s="16">
        <v>0.0</v>
      </c>
      <c r="AN1420" s="16">
        <v>0.0</v>
      </c>
      <c r="AO1420" s="16">
        <v>0.0</v>
      </c>
      <c r="AP1420" s="16">
        <v>29608.0</v>
      </c>
      <c r="AQ1420" s="16">
        <v>0.0</v>
      </c>
      <c r="AR1420" s="16">
        <v>0.0</v>
      </c>
      <c r="AS1420" s="16">
        <v>0.0</v>
      </c>
      <c r="AT1420" s="16">
        <v>44886.0</v>
      </c>
      <c r="AU1420" s="16">
        <v>0.0</v>
      </c>
      <c r="AV1420" s="16">
        <v>0.0</v>
      </c>
      <c r="AW1420" s="16">
        <v>0.0</v>
      </c>
      <c r="AX1420" s="16">
        <v>64014.0</v>
      </c>
      <c r="AY1420" s="16">
        <v>0.0</v>
      </c>
      <c r="AZ1420" s="16">
        <v>0.0</v>
      </c>
      <c r="BA1420" s="16">
        <v>0.0</v>
      </c>
      <c r="BB1420" s="16">
        <v>6062.0</v>
      </c>
      <c r="BC1420" s="16">
        <v>0.0</v>
      </c>
      <c r="BD1420" s="16">
        <v>0.0</v>
      </c>
      <c r="BE1420" s="16">
        <v>1.0</v>
      </c>
      <c r="BF1420" s="16">
        <v>1180050.0</v>
      </c>
      <c r="BG1420" s="16">
        <v>0.0</v>
      </c>
      <c r="BH1420" s="16">
        <v>0.0</v>
      </c>
      <c r="BI1420" s="16">
        <v>0.0</v>
      </c>
      <c r="BJ1420" s="16">
        <v>912.0</v>
      </c>
      <c r="BK1420" s="16">
        <v>0.0</v>
      </c>
      <c r="BL1420" s="16">
        <v>0.0</v>
      </c>
      <c r="BM1420" s="16">
        <v>0.0</v>
      </c>
      <c r="BN1420" s="16">
        <v>91082.0</v>
      </c>
      <c r="BO1420" s="16">
        <v>0.0</v>
      </c>
      <c r="BP1420" s="16">
        <v>0.0</v>
      </c>
      <c r="BQ1420" s="16">
        <v>0.0</v>
      </c>
      <c r="BR1420" s="16">
        <v>62512.0</v>
      </c>
      <c r="BS1420" s="16">
        <v>0.0</v>
      </c>
      <c r="BT1420" s="16">
        <v>0.0</v>
      </c>
    </row>
    <row r="1421">
      <c r="A1421" s="14" t="s">
        <v>9808</v>
      </c>
      <c r="B1421" s="16">
        <v>11.0</v>
      </c>
      <c r="C1421" s="16">
        <v>4091318.0</v>
      </c>
      <c r="D1421" s="17"/>
      <c r="E1421" s="14" t="s">
        <v>9809</v>
      </c>
      <c r="F1421" s="14" t="s">
        <v>2622</v>
      </c>
      <c r="G1421" s="14" t="s">
        <v>5166</v>
      </c>
      <c r="H1421" s="14" t="s">
        <v>2978</v>
      </c>
      <c r="I1421" s="14" t="s">
        <v>21</v>
      </c>
      <c r="J1421" s="14" t="s">
        <v>4845</v>
      </c>
      <c r="K1421" s="14" t="s">
        <v>9810</v>
      </c>
      <c r="L1421" s="14" t="s">
        <v>9810</v>
      </c>
      <c r="M1421" s="14" t="s">
        <v>9811</v>
      </c>
      <c r="N1421" s="14" t="s">
        <v>5335</v>
      </c>
      <c r="P1421" s="17"/>
      <c r="Q1421" s="17"/>
      <c r="R1421" s="16">
        <v>1.0</v>
      </c>
      <c r="S1421" s="16">
        <v>1614222.0</v>
      </c>
      <c r="T1421" s="18">
        <v>6.19E-7</v>
      </c>
      <c r="U1421" s="16">
        <v>0.0</v>
      </c>
      <c r="V1421" s="16">
        <v>0.0</v>
      </c>
      <c r="W1421" s="14" t="s">
        <v>2978</v>
      </c>
      <c r="X1421" s="17"/>
      <c r="Y1421" s="17"/>
      <c r="Z1421" s="16">
        <v>32.0</v>
      </c>
      <c r="AA1421" s="17"/>
      <c r="AB1421" s="16">
        <v>0.0</v>
      </c>
      <c r="AC1421" s="16">
        <v>-0.05</v>
      </c>
      <c r="AD1421" s="16">
        <v>0.57</v>
      </c>
      <c r="AE1421" s="17"/>
      <c r="AF1421" s="17"/>
      <c r="AG1421" s="16">
        <v>0.0</v>
      </c>
      <c r="AH1421" s="16">
        <v>75048.0</v>
      </c>
      <c r="AI1421" s="16">
        <v>0.0</v>
      </c>
      <c r="AJ1421" s="16">
        <v>0.0</v>
      </c>
      <c r="AK1421" s="16">
        <v>0.0</v>
      </c>
      <c r="AL1421" s="16">
        <v>60032.0</v>
      </c>
      <c r="AM1421" s="16">
        <v>0.0</v>
      </c>
      <c r="AN1421" s="16">
        <v>0.0</v>
      </c>
      <c r="AO1421" s="16">
        <v>0.0</v>
      </c>
      <c r="AP1421" s="16">
        <v>29608.0</v>
      </c>
      <c r="AQ1421" s="16">
        <v>0.0</v>
      </c>
      <c r="AR1421" s="16">
        <v>0.0</v>
      </c>
      <c r="AS1421" s="16">
        <v>0.0</v>
      </c>
      <c r="AT1421" s="16">
        <v>44890.0</v>
      </c>
      <c r="AU1421" s="16">
        <v>0.0</v>
      </c>
      <c r="AV1421" s="16">
        <v>0.0</v>
      </c>
      <c r="AW1421" s="16">
        <v>0.0</v>
      </c>
      <c r="AX1421" s="16">
        <v>64040.0</v>
      </c>
      <c r="AY1421" s="16">
        <v>0.0</v>
      </c>
      <c r="AZ1421" s="16">
        <v>0.0</v>
      </c>
      <c r="BA1421" s="16">
        <v>0.0</v>
      </c>
      <c r="BB1421" s="16">
        <v>6060.0</v>
      </c>
      <c r="BC1421" s="16">
        <v>0.0</v>
      </c>
      <c r="BD1421" s="16">
        <v>0.0</v>
      </c>
      <c r="BE1421" s="16">
        <v>0.0</v>
      </c>
      <c r="BF1421" s="16">
        <v>1180032.0</v>
      </c>
      <c r="BG1421" s="16">
        <v>0.0</v>
      </c>
      <c r="BH1421" s="16">
        <v>0.0</v>
      </c>
      <c r="BI1421" s="16">
        <v>0.0</v>
      </c>
      <c r="BJ1421" s="16">
        <v>912.0</v>
      </c>
      <c r="BK1421" s="16">
        <v>0.0</v>
      </c>
      <c r="BL1421" s="16">
        <v>0.0</v>
      </c>
      <c r="BM1421" s="16">
        <v>1.0</v>
      </c>
      <c r="BN1421" s="16">
        <v>91088.0</v>
      </c>
      <c r="BO1421" s="16">
        <v>0.0</v>
      </c>
      <c r="BP1421" s="16">
        <v>0.0</v>
      </c>
      <c r="BQ1421" s="16">
        <v>0.0</v>
      </c>
      <c r="BR1421" s="16">
        <v>62512.0</v>
      </c>
      <c r="BS1421" s="16">
        <v>0.0</v>
      </c>
      <c r="BT1421" s="16">
        <v>0.0</v>
      </c>
    </row>
    <row r="1422">
      <c r="A1422" s="14" t="s">
        <v>9812</v>
      </c>
      <c r="B1422" s="16">
        <v>11.0</v>
      </c>
      <c r="C1422" s="16">
        <v>4091382.0</v>
      </c>
      <c r="D1422" s="14" t="s">
        <v>9043</v>
      </c>
      <c r="E1422" s="14" t="s">
        <v>2622</v>
      </c>
      <c r="F1422" s="14" t="s">
        <v>2621</v>
      </c>
      <c r="G1422" s="14" t="s">
        <v>5166</v>
      </c>
      <c r="H1422" s="14" t="s">
        <v>2978</v>
      </c>
      <c r="I1422" s="14" t="s">
        <v>21</v>
      </c>
      <c r="J1422" s="14" t="s">
        <v>4845</v>
      </c>
      <c r="K1422" s="14" t="s">
        <v>9813</v>
      </c>
      <c r="L1422" s="14" t="s">
        <v>9813</v>
      </c>
      <c r="M1422" s="14" t="s">
        <v>9814</v>
      </c>
      <c r="N1422" s="14" t="s">
        <v>409</v>
      </c>
      <c r="P1422" s="17"/>
      <c r="Q1422" s="17"/>
      <c r="R1422" s="16">
        <v>1.0</v>
      </c>
      <c r="S1422" s="16">
        <v>1614222.0</v>
      </c>
      <c r="T1422" s="18">
        <v>6.19E-7</v>
      </c>
      <c r="U1422" s="16">
        <v>0.0</v>
      </c>
      <c r="V1422" s="16">
        <v>0.0</v>
      </c>
      <c r="W1422" s="14" t="s">
        <v>2978</v>
      </c>
      <c r="X1422" s="17"/>
      <c r="Y1422" s="17"/>
      <c r="Z1422" s="16">
        <v>9.97</v>
      </c>
      <c r="AA1422" s="17"/>
      <c r="AB1422" s="16">
        <v>0.0</v>
      </c>
      <c r="AC1422" s="16">
        <v>0.0</v>
      </c>
      <c r="AD1422" s="16">
        <v>1.04</v>
      </c>
      <c r="AE1422" s="16">
        <v>0.16</v>
      </c>
      <c r="AF1422" s="16">
        <v>0.047</v>
      </c>
      <c r="AG1422" s="16">
        <v>0.0</v>
      </c>
      <c r="AH1422" s="16">
        <v>75062.0</v>
      </c>
      <c r="AI1422" s="16">
        <v>0.0</v>
      </c>
      <c r="AJ1422" s="16">
        <v>0.0</v>
      </c>
      <c r="AK1422" s="16">
        <v>0.0</v>
      </c>
      <c r="AL1422" s="16">
        <v>60032.0</v>
      </c>
      <c r="AM1422" s="16">
        <v>0.0</v>
      </c>
      <c r="AN1422" s="16">
        <v>0.0</v>
      </c>
      <c r="AO1422" s="16">
        <v>0.0</v>
      </c>
      <c r="AP1422" s="16">
        <v>29604.0</v>
      </c>
      <c r="AQ1422" s="16">
        <v>0.0</v>
      </c>
      <c r="AR1422" s="16">
        <v>0.0</v>
      </c>
      <c r="AS1422" s="16">
        <v>0.0</v>
      </c>
      <c r="AT1422" s="16">
        <v>44880.0</v>
      </c>
      <c r="AU1422" s="16">
        <v>0.0</v>
      </c>
      <c r="AV1422" s="16">
        <v>0.0</v>
      </c>
      <c r="AW1422" s="16">
        <v>0.0</v>
      </c>
      <c r="AX1422" s="16">
        <v>64030.0</v>
      </c>
      <c r="AY1422" s="16">
        <v>0.0</v>
      </c>
      <c r="AZ1422" s="16">
        <v>0.0</v>
      </c>
      <c r="BA1422" s="16">
        <v>0.0</v>
      </c>
      <c r="BB1422" s="16">
        <v>6062.0</v>
      </c>
      <c r="BC1422" s="16">
        <v>0.0</v>
      </c>
      <c r="BD1422" s="16">
        <v>0.0</v>
      </c>
      <c r="BE1422" s="16">
        <v>1.0</v>
      </c>
      <c r="BF1422" s="16">
        <v>1180046.0</v>
      </c>
      <c r="BG1422" s="16">
        <v>0.0</v>
      </c>
      <c r="BH1422" s="16">
        <v>0.0</v>
      </c>
      <c r="BI1422" s="16">
        <v>0.0</v>
      </c>
      <c r="BJ1422" s="16">
        <v>912.0</v>
      </c>
      <c r="BK1422" s="16">
        <v>0.0</v>
      </c>
      <c r="BL1422" s="16">
        <v>0.0</v>
      </c>
      <c r="BM1422" s="16">
        <v>0.0</v>
      </c>
      <c r="BN1422" s="16">
        <v>91086.0</v>
      </c>
      <c r="BO1422" s="16">
        <v>0.0</v>
      </c>
      <c r="BP1422" s="16">
        <v>0.0</v>
      </c>
      <c r="BQ1422" s="16">
        <v>0.0</v>
      </c>
      <c r="BR1422" s="16">
        <v>62508.0</v>
      </c>
      <c r="BS1422" s="16">
        <v>0.0</v>
      </c>
      <c r="BT1422" s="16">
        <v>0.0</v>
      </c>
    </row>
    <row r="1423">
      <c r="A1423" s="14" t="s">
        <v>9815</v>
      </c>
      <c r="B1423" s="16">
        <v>11.0</v>
      </c>
      <c r="C1423" s="16">
        <v>4091432.0</v>
      </c>
      <c r="D1423" s="14" t="s">
        <v>9816</v>
      </c>
      <c r="E1423" s="14" t="s">
        <v>2622</v>
      </c>
      <c r="F1423" s="14" t="s">
        <v>2621</v>
      </c>
      <c r="G1423" s="14" t="s">
        <v>5166</v>
      </c>
      <c r="H1423" s="14" t="s">
        <v>2978</v>
      </c>
      <c r="I1423" s="14" t="s">
        <v>21</v>
      </c>
      <c r="J1423" s="14" t="s">
        <v>4845</v>
      </c>
      <c r="K1423" s="14" t="s">
        <v>9817</v>
      </c>
      <c r="L1423" s="14" t="s">
        <v>9817</v>
      </c>
      <c r="M1423" s="14" t="s">
        <v>7964</v>
      </c>
      <c r="N1423" s="14" t="s">
        <v>4848</v>
      </c>
      <c r="O1423" s="14" t="s">
        <v>4878</v>
      </c>
      <c r="P1423" s="16">
        <v>792219.0</v>
      </c>
      <c r="Q1423" s="17"/>
      <c r="R1423" s="16">
        <v>1.0</v>
      </c>
      <c r="S1423" s="16">
        <v>1614222.0</v>
      </c>
      <c r="T1423" s="18">
        <v>6.19E-7</v>
      </c>
      <c r="U1423" s="16">
        <v>0.0</v>
      </c>
      <c r="V1423" s="16">
        <v>0.0</v>
      </c>
      <c r="W1423" s="14" t="s">
        <v>2978</v>
      </c>
      <c r="X1423" s="17"/>
      <c r="Y1423" s="17"/>
      <c r="Z1423" s="16">
        <v>5.08</v>
      </c>
      <c r="AA1423" s="16">
        <v>0.033</v>
      </c>
      <c r="AB1423" s="16">
        <v>0.0</v>
      </c>
      <c r="AC1423" s="16">
        <v>0.0</v>
      </c>
      <c r="AD1423" s="16">
        <v>0.616</v>
      </c>
      <c r="AE1423" s="17"/>
      <c r="AF1423" s="17"/>
      <c r="AG1423" s="16">
        <v>0.0</v>
      </c>
      <c r="AH1423" s="16">
        <v>75080.0</v>
      </c>
      <c r="AI1423" s="16">
        <v>0.0</v>
      </c>
      <c r="AJ1423" s="16">
        <v>0.0</v>
      </c>
      <c r="AK1423" s="16">
        <v>0.0</v>
      </c>
      <c r="AL1423" s="16">
        <v>60016.0</v>
      </c>
      <c r="AM1423" s="16">
        <v>0.0</v>
      </c>
      <c r="AN1423" s="16">
        <v>0.0</v>
      </c>
      <c r="AO1423" s="16">
        <v>0.0</v>
      </c>
      <c r="AP1423" s="16">
        <v>29606.0</v>
      </c>
      <c r="AQ1423" s="16">
        <v>0.0</v>
      </c>
      <c r="AR1423" s="16">
        <v>0.0</v>
      </c>
      <c r="AS1423" s="16">
        <v>0.0</v>
      </c>
      <c r="AT1423" s="16">
        <v>44882.0</v>
      </c>
      <c r="AU1423" s="16">
        <v>0.0</v>
      </c>
      <c r="AV1423" s="16">
        <v>0.0</v>
      </c>
      <c r="AW1423" s="16">
        <v>0.0</v>
      </c>
      <c r="AX1423" s="16">
        <v>64040.0</v>
      </c>
      <c r="AY1423" s="16">
        <v>0.0</v>
      </c>
      <c r="AZ1423" s="16">
        <v>0.0</v>
      </c>
      <c r="BA1423" s="16">
        <v>0.0</v>
      </c>
      <c r="BB1423" s="16">
        <v>6062.0</v>
      </c>
      <c r="BC1423" s="16">
        <v>0.0</v>
      </c>
      <c r="BD1423" s="16">
        <v>0.0</v>
      </c>
      <c r="BE1423" s="16">
        <v>1.0</v>
      </c>
      <c r="BF1423" s="16">
        <v>1180032.0</v>
      </c>
      <c r="BG1423" s="16">
        <v>0.0</v>
      </c>
      <c r="BH1423" s="16">
        <v>0.0</v>
      </c>
      <c r="BI1423" s="16">
        <v>0.0</v>
      </c>
      <c r="BJ1423" s="16">
        <v>912.0</v>
      </c>
      <c r="BK1423" s="16">
        <v>0.0</v>
      </c>
      <c r="BL1423" s="16">
        <v>0.0</v>
      </c>
      <c r="BM1423" s="16">
        <v>0.0</v>
      </c>
      <c r="BN1423" s="16">
        <v>91084.0</v>
      </c>
      <c r="BO1423" s="16">
        <v>0.0</v>
      </c>
      <c r="BP1423" s="16">
        <v>0.0</v>
      </c>
      <c r="BQ1423" s="16">
        <v>0.0</v>
      </c>
      <c r="BR1423" s="16">
        <v>62508.0</v>
      </c>
      <c r="BS1423" s="16">
        <v>0.0</v>
      </c>
      <c r="BT1423" s="16">
        <v>0.0</v>
      </c>
    </row>
    <row r="1424">
      <c r="A1424" s="14" t="s">
        <v>9818</v>
      </c>
      <c r="B1424" s="16">
        <v>11.0</v>
      </c>
      <c r="C1424" s="16">
        <v>4083282.0</v>
      </c>
      <c r="D1424" s="17"/>
      <c r="E1424" s="14" t="s">
        <v>2630</v>
      </c>
      <c r="F1424" s="14" t="s">
        <v>2621</v>
      </c>
      <c r="G1424" s="14" t="s">
        <v>5166</v>
      </c>
      <c r="H1424" s="14" t="s">
        <v>2978</v>
      </c>
      <c r="I1424" s="14" t="s">
        <v>21</v>
      </c>
      <c r="J1424" s="14" t="s">
        <v>4845</v>
      </c>
      <c r="K1424" s="14" t="s">
        <v>9819</v>
      </c>
      <c r="L1424" s="14" t="s">
        <v>9819</v>
      </c>
      <c r="M1424" s="14" t="s">
        <v>9820</v>
      </c>
      <c r="N1424" s="14" t="s">
        <v>409</v>
      </c>
      <c r="P1424" s="17"/>
      <c r="Q1424" s="17"/>
      <c r="R1424" s="16">
        <v>1.0</v>
      </c>
      <c r="S1424" s="16">
        <v>1614224.0</v>
      </c>
      <c r="T1424" s="18">
        <v>6.19E-7</v>
      </c>
      <c r="U1424" s="16">
        <v>0.0</v>
      </c>
      <c r="V1424" s="16">
        <v>0.0</v>
      </c>
      <c r="W1424" s="14" t="s">
        <v>2978</v>
      </c>
      <c r="X1424" s="17"/>
      <c r="Y1424" s="17"/>
      <c r="Z1424" s="16">
        <v>26.7</v>
      </c>
      <c r="AA1424" s="17"/>
      <c r="AB1424" s="16">
        <v>0.01</v>
      </c>
      <c r="AC1424" s="16">
        <v>-0.01</v>
      </c>
      <c r="AD1424" s="16">
        <v>6.33</v>
      </c>
      <c r="AE1424" s="16">
        <v>0.0</v>
      </c>
      <c r="AF1424" s="16">
        <v>0.897</v>
      </c>
      <c r="AG1424" s="16">
        <v>0.0</v>
      </c>
      <c r="AH1424" s="16">
        <v>75070.0</v>
      </c>
      <c r="AI1424" s="16">
        <v>0.0</v>
      </c>
      <c r="AJ1424" s="16">
        <v>0.0</v>
      </c>
      <c r="AK1424" s="16">
        <v>0.0</v>
      </c>
      <c r="AL1424" s="16">
        <v>60028.0</v>
      </c>
      <c r="AM1424" s="16">
        <v>0.0</v>
      </c>
      <c r="AN1424" s="16">
        <v>0.0</v>
      </c>
      <c r="AO1424" s="16">
        <v>0.0</v>
      </c>
      <c r="AP1424" s="16">
        <v>29608.0</v>
      </c>
      <c r="AQ1424" s="16">
        <v>0.0</v>
      </c>
      <c r="AR1424" s="16">
        <v>0.0</v>
      </c>
      <c r="AS1424" s="16">
        <v>1.0</v>
      </c>
      <c r="AT1424" s="16">
        <v>44884.0</v>
      </c>
      <c r="AU1424" s="16">
        <v>0.0</v>
      </c>
      <c r="AV1424" s="16">
        <v>0.0</v>
      </c>
      <c r="AW1424" s="16">
        <v>0.0</v>
      </c>
      <c r="AX1424" s="16">
        <v>64016.0</v>
      </c>
      <c r="AY1424" s="16">
        <v>0.0</v>
      </c>
      <c r="AZ1424" s="16">
        <v>0.0</v>
      </c>
      <c r="BA1424" s="16">
        <v>0.0</v>
      </c>
      <c r="BB1424" s="16">
        <v>6062.0</v>
      </c>
      <c r="BC1424" s="16">
        <v>0.0</v>
      </c>
      <c r="BD1424" s="16">
        <v>0.0</v>
      </c>
      <c r="BE1424" s="16">
        <v>0.0</v>
      </c>
      <c r="BF1424" s="16">
        <v>1180040.0</v>
      </c>
      <c r="BG1424" s="16">
        <v>0.0</v>
      </c>
      <c r="BH1424" s="16">
        <v>0.0</v>
      </c>
      <c r="BI1424" s="16">
        <v>0.0</v>
      </c>
      <c r="BJ1424" s="16">
        <v>912.0</v>
      </c>
      <c r="BK1424" s="16">
        <v>0.0</v>
      </c>
      <c r="BL1424" s="16">
        <v>0.0</v>
      </c>
      <c r="BM1424" s="16">
        <v>0.0</v>
      </c>
      <c r="BN1424" s="16">
        <v>91092.0</v>
      </c>
      <c r="BO1424" s="16">
        <v>0.0</v>
      </c>
      <c r="BP1424" s="16">
        <v>0.0</v>
      </c>
      <c r="BQ1424" s="16">
        <v>0.0</v>
      </c>
      <c r="BR1424" s="16">
        <v>62512.0</v>
      </c>
      <c r="BS1424" s="16">
        <v>0.0</v>
      </c>
      <c r="BT1424" s="16">
        <v>0.0</v>
      </c>
    </row>
    <row r="1425">
      <c r="A1425" s="14" t="s">
        <v>9821</v>
      </c>
      <c r="B1425" s="16">
        <v>11.0</v>
      </c>
      <c r="C1425" s="16">
        <v>4091415.0</v>
      </c>
      <c r="D1425" s="17"/>
      <c r="E1425" s="14" t="s">
        <v>9822</v>
      </c>
      <c r="F1425" s="14" t="s">
        <v>2622</v>
      </c>
      <c r="G1425" s="14" t="s">
        <v>5166</v>
      </c>
      <c r="H1425" s="14" t="s">
        <v>2978</v>
      </c>
      <c r="I1425" s="14" t="s">
        <v>21</v>
      </c>
      <c r="J1425" s="14" t="s">
        <v>4845</v>
      </c>
      <c r="K1425" s="14" t="s">
        <v>9823</v>
      </c>
      <c r="L1425" s="14" t="s">
        <v>9823</v>
      </c>
      <c r="M1425" s="14" t="s">
        <v>9824</v>
      </c>
      <c r="N1425" s="14" t="s">
        <v>5335</v>
      </c>
      <c r="P1425" s="17"/>
      <c r="Q1425" s="17"/>
      <c r="R1425" s="16">
        <v>1.0</v>
      </c>
      <c r="S1425" s="16">
        <v>1614224.0</v>
      </c>
      <c r="T1425" s="18">
        <v>6.19E-7</v>
      </c>
      <c r="U1425" s="16">
        <v>0.0</v>
      </c>
      <c r="V1425" s="16">
        <v>0.0</v>
      </c>
      <c r="W1425" s="14" t="s">
        <v>2978</v>
      </c>
      <c r="X1425" s="17"/>
      <c r="Y1425" s="17"/>
      <c r="Z1425" s="16">
        <v>33.0</v>
      </c>
      <c r="AA1425" s="17"/>
      <c r="AB1425" s="16">
        <v>0.0</v>
      </c>
      <c r="AC1425" s="16">
        <v>0.03</v>
      </c>
      <c r="AD1425" s="16">
        <v>4.16</v>
      </c>
      <c r="AE1425" s="17"/>
      <c r="AF1425" s="17"/>
      <c r="AG1425" s="16">
        <v>1.0</v>
      </c>
      <c r="AH1425" s="16">
        <v>75066.0</v>
      </c>
      <c r="AI1425" s="16">
        <v>0.0</v>
      </c>
      <c r="AJ1425" s="16">
        <v>0.0</v>
      </c>
      <c r="AK1425" s="16">
        <v>0.0</v>
      </c>
      <c r="AL1425" s="16">
        <v>60028.0</v>
      </c>
      <c r="AM1425" s="16">
        <v>0.0</v>
      </c>
      <c r="AN1425" s="16">
        <v>0.0</v>
      </c>
      <c r="AO1425" s="16">
        <v>0.0</v>
      </c>
      <c r="AP1425" s="16">
        <v>29608.0</v>
      </c>
      <c r="AQ1425" s="16">
        <v>0.0</v>
      </c>
      <c r="AR1425" s="16">
        <v>0.0</v>
      </c>
      <c r="AS1425" s="16">
        <v>0.0</v>
      </c>
      <c r="AT1425" s="16">
        <v>44884.0</v>
      </c>
      <c r="AU1425" s="16">
        <v>0.0</v>
      </c>
      <c r="AV1425" s="16">
        <v>0.0</v>
      </c>
      <c r="AW1425" s="16">
        <v>0.0</v>
      </c>
      <c r="AX1425" s="16">
        <v>64038.0</v>
      </c>
      <c r="AY1425" s="16">
        <v>0.0</v>
      </c>
      <c r="AZ1425" s="16">
        <v>0.0</v>
      </c>
      <c r="BA1425" s="16">
        <v>0.0</v>
      </c>
      <c r="BB1425" s="16">
        <v>6062.0</v>
      </c>
      <c r="BC1425" s="16">
        <v>0.0</v>
      </c>
      <c r="BD1425" s="16">
        <v>0.0</v>
      </c>
      <c r="BE1425" s="16">
        <v>0.0</v>
      </c>
      <c r="BF1425" s="16">
        <v>1180036.0</v>
      </c>
      <c r="BG1425" s="16">
        <v>0.0</v>
      </c>
      <c r="BH1425" s="16">
        <v>0.0</v>
      </c>
      <c r="BI1425" s="16">
        <v>0.0</v>
      </c>
      <c r="BJ1425" s="16">
        <v>912.0</v>
      </c>
      <c r="BK1425" s="16">
        <v>0.0</v>
      </c>
      <c r="BL1425" s="16">
        <v>0.0</v>
      </c>
      <c r="BM1425" s="16">
        <v>0.0</v>
      </c>
      <c r="BN1425" s="16">
        <v>91078.0</v>
      </c>
      <c r="BO1425" s="16">
        <v>0.0</v>
      </c>
      <c r="BP1425" s="16">
        <v>0.0</v>
      </c>
      <c r="BQ1425" s="16">
        <v>0.0</v>
      </c>
      <c r="BR1425" s="16">
        <v>62512.0</v>
      </c>
      <c r="BS1425" s="16">
        <v>0.0</v>
      </c>
      <c r="BT1425" s="16">
        <v>0.0</v>
      </c>
    </row>
    <row r="1426">
      <c r="A1426" s="14" t="s">
        <v>9825</v>
      </c>
      <c r="B1426" s="16">
        <v>11.0</v>
      </c>
      <c r="C1426" s="16">
        <v>4091415.0</v>
      </c>
      <c r="D1426" s="17"/>
      <c r="E1426" s="14" t="s">
        <v>2622</v>
      </c>
      <c r="F1426" s="14" t="s">
        <v>2631</v>
      </c>
      <c r="G1426" s="14" t="s">
        <v>5166</v>
      </c>
      <c r="H1426" s="14" t="s">
        <v>2978</v>
      </c>
      <c r="I1426" s="14" t="s">
        <v>21</v>
      </c>
      <c r="J1426" s="14" t="s">
        <v>4845</v>
      </c>
      <c r="K1426" s="14" t="s">
        <v>9826</v>
      </c>
      <c r="L1426" s="14" t="s">
        <v>9826</v>
      </c>
      <c r="M1426" s="14" t="s">
        <v>9827</v>
      </c>
      <c r="N1426" s="14" t="s">
        <v>409</v>
      </c>
      <c r="P1426" s="17"/>
      <c r="Q1426" s="17"/>
      <c r="R1426" s="16">
        <v>1.0</v>
      </c>
      <c r="S1426" s="16">
        <v>1614224.0</v>
      </c>
      <c r="T1426" s="18">
        <v>6.19E-7</v>
      </c>
      <c r="U1426" s="16">
        <v>0.0</v>
      </c>
      <c r="V1426" s="16">
        <v>0.0</v>
      </c>
      <c r="W1426" s="14" t="s">
        <v>2978</v>
      </c>
      <c r="X1426" s="17"/>
      <c r="Y1426" s="17"/>
      <c r="Z1426" s="16">
        <v>17.2</v>
      </c>
      <c r="AA1426" s="17"/>
      <c r="AB1426" s="16">
        <v>0.0</v>
      </c>
      <c r="AC1426" s="16">
        <v>0.03</v>
      </c>
      <c r="AD1426" s="16">
        <v>4.16</v>
      </c>
      <c r="AE1426" s="16">
        <v>0.56</v>
      </c>
      <c r="AF1426" s="16">
        <v>0.057</v>
      </c>
      <c r="AG1426" s="16">
        <v>0.0</v>
      </c>
      <c r="AH1426" s="16">
        <v>75066.0</v>
      </c>
      <c r="AI1426" s="16">
        <v>0.0</v>
      </c>
      <c r="AJ1426" s="16">
        <v>0.0</v>
      </c>
      <c r="AK1426" s="16">
        <v>0.0</v>
      </c>
      <c r="AL1426" s="16">
        <v>60028.0</v>
      </c>
      <c r="AM1426" s="16">
        <v>0.0</v>
      </c>
      <c r="AN1426" s="16">
        <v>0.0</v>
      </c>
      <c r="AO1426" s="16">
        <v>0.0</v>
      </c>
      <c r="AP1426" s="16">
        <v>29608.0</v>
      </c>
      <c r="AQ1426" s="16">
        <v>0.0</v>
      </c>
      <c r="AR1426" s="16">
        <v>0.0</v>
      </c>
      <c r="AS1426" s="16">
        <v>0.0</v>
      </c>
      <c r="AT1426" s="16">
        <v>44884.0</v>
      </c>
      <c r="AU1426" s="16">
        <v>0.0</v>
      </c>
      <c r="AV1426" s="16">
        <v>0.0</v>
      </c>
      <c r="AW1426" s="16">
        <v>0.0</v>
      </c>
      <c r="AX1426" s="16">
        <v>64038.0</v>
      </c>
      <c r="AY1426" s="16">
        <v>0.0</v>
      </c>
      <c r="AZ1426" s="16">
        <v>0.0</v>
      </c>
      <c r="BA1426" s="16">
        <v>0.0</v>
      </c>
      <c r="BB1426" s="16">
        <v>6062.0</v>
      </c>
      <c r="BC1426" s="16">
        <v>0.0</v>
      </c>
      <c r="BD1426" s="16">
        <v>0.0</v>
      </c>
      <c r="BE1426" s="16">
        <v>0.0</v>
      </c>
      <c r="BF1426" s="16">
        <v>1180036.0</v>
      </c>
      <c r="BG1426" s="16">
        <v>0.0</v>
      </c>
      <c r="BH1426" s="16">
        <v>0.0</v>
      </c>
      <c r="BI1426" s="16">
        <v>0.0</v>
      </c>
      <c r="BJ1426" s="16">
        <v>912.0</v>
      </c>
      <c r="BK1426" s="16">
        <v>0.0</v>
      </c>
      <c r="BL1426" s="16">
        <v>0.0</v>
      </c>
      <c r="BM1426" s="16">
        <v>0.0</v>
      </c>
      <c r="BN1426" s="16">
        <v>91078.0</v>
      </c>
      <c r="BO1426" s="16">
        <v>0.0</v>
      </c>
      <c r="BP1426" s="16">
        <v>0.0</v>
      </c>
      <c r="BQ1426" s="16">
        <v>1.0</v>
      </c>
      <c r="BR1426" s="16">
        <v>62512.0</v>
      </c>
      <c r="BS1426" s="16">
        <v>0.0</v>
      </c>
      <c r="BT1426" s="16">
        <v>0.0</v>
      </c>
    </row>
    <row r="1427">
      <c r="A1427" s="14" t="s">
        <v>9828</v>
      </c>
      <c r="B1427" s="16">
        <v>11.0</v>
      </c>
      <c r="C1427" s="16">
        <v>4091458.0</v>
      </c>
      <c r="D1427" s="17"/>
      <c r="E1427" s="14" t="s">
        <v>2622</v>
      </c>
      <c r="F1427" s="14" t="s">
        <v>2621</v>
      </c>
      <c r="G1427" s="14" t="s">
        <v>5166</v>
      </c>
      <c r="H1427" s="14" t="s">
        <v>2978</v>
      </c>
      <c r="I1427" s="14" t="s">
        <v>21</v>
      </c>
      <c r="J1427" s="14" t="s">
        <v>4845</v>
      </c>
      <c r="K1427" s="14" t="s">
        <v>7932</v>
      </c>
      <c r="L1427" s="14" t="s">
        <v>7932</v>
      </c>
      <c r="M1427" s="14" t="s">
        <v>7933</v>
      </c>
      <c r="N1427" s="14" t="s">
        <v>409</v>
      </c>
      <c r="P1427" s="17"/>
      <c r="Q1427" s="17"/>
      <c r="R1427" s="16">
        <v>1.0</v>
      </c>
      <c r="S1427" s="16">
        <v>1614224.0</v>
      </c>
      <c r="T1427" s="18">
        <v>6.19E-7</v>
      </c>
      <c r="U1427" s="16">
        <v>0.0</v>
      </c>
      <c r="V1427" s="16">
        <v>0.0</v>
      </c>
      <c r="W1427" s="14" t="s">
        <v>2978</v>
      </c>
      <c r="X1427" s="17"/>
      <c r="Y1427" s="17"/>
      <c r="Z1427" s="16">
        <v>23.5</v>
      </c>
      <c r="AA1427" s="17"/>
      <c r="AB1427" s="16">
        <v>0.0</v>
      </c>
      <c r="AC1427" s="16">
        <v>0.0</v>
      </c>
      <c r="AD1427" s="16">
        <v>8.9</v>
      </c>
      <c r="AE1427" s="16">
        <v>0.02</v>
      </c>
      <c r="AF1427" s="16">
        <v>0.028</v>
      </c>
      <c r="AG1427" s="16">
        <v>0.0</v>
      </c>
      <c r="AH1427" s="16">
        <v>75064.0</v>
      </c>
      <c r="AI1427" s="16">
        <v>0.0</v>
      </c>
      <c r="AJ1427" s="16">
        <v>0.0</v>
      </c>
      <c r="AK1427" s="16">
        <v>0.0</v>
      </c>
      <c r="AL1427" s="16">
        <v>60034.0</v>
      </c>
      <c r="AM1427" s="16">
        <v>0.0</v>
      </c>
      <c r="AN1427" s="16">
        <v>0.0</v>
      </c>
      <c r="AO1427" s="16">
        <v>0.0</v>
      </c>
      <c r="AP1427" s="16">
        <v>29608.0</v>
      </c>
      <c r="AQ1427" s="16">
        <v>0.0</v>
      </c>
      <c r="AR1427" s="16">
        <v>0.0</v>
      </c>
      <c r="AS1427" s="16">
        <v>0.0</v>
      </c>
      <c r="AT1427" s="16">
        <v>44880.0</v>
      </c>
      <c r="AU1427" s="16">
        <v>0.0</v>
      </c>
      <c r="AV1427" s="16">
        <v>0.0</v>
      </c>
      <c r="AW1427" s="16">
        <v>0.0</v>
      </c>
      <c r="AX1427" s="16">
        <v>64040.0</v>
      </c>
      <c r="AY1427" s="16">
        <v>0.0</v>
      </c>
      <c r="AZ1427" s="16">
        <v>0.0</v>
      </c>
      <c r="BA1427" s="16">
        <v>0.0</v>
      </c>
      <c r="BB1427" s="16">
        <v>6062.0</v>
      </c>
      <c r="BC1427" s="16">
        <v>0.0</v>
      </c>
      <c r="BD1427" s="16">
        <v>0.0</v>
      </c>
      <c r="BE1427" s="16">
        <v>1.0</v>
      </c>
      <c r="BF1427" s="16">
        <v>1180032.0</v>
      </c>
      <c r="BG1427" s="16">
        <v>0.0</v>
      </c>
      <c r="BH1427" s="16">
        <v>0.0</v>
      </c>
      <c r="BI1427" s="16">
        <v>0.0</v>
      </c>
      <c r="BJ1427" s="16">
        <v>912.0</v>
      </c>
      <c r="BK1427" s="16">
        <v>0.0</v>
      </c>
      <c r="BL1427" s="16">
        <v>0.0</v>
      </c>
      <c r="BM1427" s="16">
        <v>0.0</v>
      </c>
      <c r="BN1427" s="16">
        <v>91082.0</v>
      </c>
      <c r="BO1427" s="16">
        <v>0.0</v>
      </c>
      <c r="BP1427" s="16">
        <v>0.0</v>
      </c>
      <c r="BQ1427" s="16">
        <v>0.0</v>
      </c>
      <c r="BR1427" s="16">
        <v>62510.0</v>
      </c>
      <c r="BS1427" s="16">
        <v>0.0</v>
      </c>
      <c r="BT1427" s="16">
        <v>0.0</v>
      </c>
    </row>
    <row r="1428">
      <c r="A1428" s="14" t="s">
        <v>9829</v>
      </c>
      <c r="B1428" s="16">
        <v>11.0</v>
      </c>
      <c r="C1428" s="16">
        <v>4091681.0</v>
      </c>
      <c r="D1428" s="17"/>
      <c r="E1428" s="14" t="s">
        <v>2631</v>
      </c>
      <c r="F1428" s="14" t="s">
        <v>2621</v>
      </c>
      <c r="G1428" s="14" t="s">
        <v>5166</v>
      </c>
      <c r="H1428" s="14" t="s">
        <v>2978</v>
      </c>
      <c r="I1428" s="14" t="s">
        <v>21</v>
      </c>
      <c r="J1428" s="14" t="s">
        <v>4845</v>
      </c>
      <c r="K1428" s="14" t="s">
        <v>9830</v>
      </c>
      <c r="L1428" s="14" t="s">
        <v>9830</v>
      </c>
      <c r="M1428" s="14" t="s">
        <v>9831</v>
      </c>
      <c r="N1428" s="14" t="s">
        <v>4848</v>
      </c>
      <c r="P1428" s="17"/>
      <c r="Q1428" s="17"/>
      <c r="R1428" s="16">
        <v>1.0</v>
      </c>
      <c r="S1428" s="16">
        <v>1614226.0</v>
      </c>
      <c r="T1428" s="18">
        <v>6.19E-7</v>
      </c>
      <c r="U1428" s="16">
        <v>0.0</v>
      </c>
      <c r="V1428" s="16">
        <v>0.0</v>
      </c>
      <c r="W1428" s="14" t="s">
        <v>2978</v>
      </c>
      <c r="X1428" s="17"/>
      <c r="Y1428" s="17"/>
      <c r="Z1428" s="16">
        <v>7.19</v>
      </c>
      <c r="AA1428" s="17"/>
      <c r="AB1428" s="16">
        <v>0.0</v>
      </c>
      <c r="AC1428" s="16">
        <v>0.0</v>
      </c>
      <c r="AD1428" s="16">
        <v>2.82</v>
      </c>
      <c r="AE1428" s="17"/>
      <c r="AF1428" s="17"/>
      <c r="AG1428" s="16">
        <v>0.0</v>
      </c>
      <c r="AH1428" s="16">
        <v>75056.0</v>
      </c>
      <c r="AI1428" s="16">
        <v>0.0</v>
      </c>
      <c r="AJ1428" s="16">
        <v>0.0</v>
      </c>
      <c r="AK1428" s="16">
        <v>0.0</v>
      </c>
      <c r="AL1428" s="16">
        <v>60028.0</v>
      </c>
      <c r="AM1428" s="16">
        <v>0.0</v>
      </c>
      <c r="AN1428" s="16">
        <v>0.0</v>
      </c>
      <c r="AO1428" s="16">
        <v>0.0</v>
      </c>
      <c r="AP1428" s="16">
        <v>29606.0</v>
      </c>
      <c r="AQ1428" s="16">
        <v>0.0</v>
      </c>
      <c r="AR1428" s="16">
        <v>0.0</v>
      </c>
      <c r="AS1428" s="16">
        <v>0.0</v>
      </c>
      <c r="AT1428" s="16">
        <v>44886.0</v>
      </c>
      <c r="AU1428" s="16">
        <v>0.0</v>
      </c>
      <c r="AV1428" s="16">
        <v>0.0</v>
      </c>
      <c r="AW1428" s="16">
        <v>0.0</v>
      </c>
      <c r="AX1428" s="16">
        <v>64030.0</v>
      </c>
      <c r="AY1428" s="16">
        <v>0.0</v>
      </c>
      <c r="AZ1428" s="16">
        <v>0.0</v>
      </c>
      <c r="BA1428" s="16">
        <v>0.0</v>
      </c>
      <c r="BB1428" s="16">
        <v>6062.0</v>
      </c>
      <c r="BC1428" s="16">
        <v>0.0</v>
      </c>
      <c r="BD1428" s="16">
        <v>0.0</v>
      </c>
      <c r="BE1428" s="16">
        <v>1.0</v>
      </c>
      <c r="BF1428" s="16">
        <v>1180044.0</v>
      </c>
      <c r="BG1428" s="16">
        <v>0.0</v>
      </c>
      <c r="BH1428" s="16">
        <v>0.0</v>
      </c>
      <c r="BI1428" s="16">
        <v>0.0</v>
      </c>
      <c r="BJ1428" s="16">
        <v>912.0</v>
      </c>
      <c r="BK1428" s="16">
        <v>0.0</v>
      </c>
      <c r="BL1428" s="16">
        <v>0.0</v>
      </c>
      <c r="BM1428" s="16">
        <v>0.0</v>
      </c>
      <c r="BN1428" s="16">
        <v>91090.0</v>
      </c>
      <c r="BO1428" s="16">
        <v>0.0</v>
      </c>
      <c r="BP1428" s="16">
        <v>0.0</v>
      </c>
      <c r="BQ1428" s="16">
        <v>0.0</v>
      </c>
      <c r="BR1428" s="16">
        <v>62512.0</v>
      </c>
      <c r="BS1428" s="16">
        <v>0.0</v>
      </c>
      <c r="BT1428" s="16">
        <v>0.0</v>
      </c>
    </row>
    <row r="1429">
      <c r="A1429" s="14" t="s">
        <v>9832</v>
      </c>
      <c r="B1429" s="16">
        <v>11.0</v>
      </c>
      <c r="C1429" s="16">
        <v>4091681.0</v>
      </c>
      <c r="D1429" s="14" t="s">
        <v>9833</v>
      </c>
      <c r="E1429" s="14" t="s">
        <v>2631</v>
      </c>
      <c r="F1429" s="14" t="s">
        <v>2630</v>
      </c>
      <c r="G1429" s="14" t="s">
        <v>6733</v>
      </c>
      <c r="H1429" s="14" t="s">
        <v>21</v>
      </c>
      <c r="I1429" s="14" t="s">
        <v>2978</v>
      </c>
      <c r="J1429" s="14" t="s">
        <v>4845</v>
      </c>
      <c r="K1429" s="14" t="s">
        <v>9830</v>
      </c>
      <c r="L1429" s="14" t="s">
        <v>9830</v>
      </c>
      <c r="M1429" s="14" t="s">
        <v>9834</v>
      </c>
      <c r="N1429" s="14" t="s">
        <v>4848</v>
      </c>
      <c r="O1429" s="14" t="s">
        <v>410</v>
      </c>
      <c r="P1429" s="16">
        <v>950874.0</v>
      </c>
      <c r="Q1429" s="17"/>
      <c r="R1429" s="16">
        <v>1.0</v>
      </c>
      <c r="S1429" s="16">
        <v>1614226.0</v>
      </c>
      <c r="T1429" s="18">
        <v>6.19E-7</v>
      </c>
      <c r="U1429" s="16">
        <v>0.0</v>
      </c>
      <c r="V1429" s="16">
        <v>0.0</v>
      </c>
      <c r="W1429" s="14" t="s">
        <v>2978</v>
      </c>
      <c r="X1429" s="17"/>
      <c r="Y1429" s="17"/>
      <c r="Z1429" s="16">
        <v>7.73</v>
      </c>
      <c r="AA1429" s="17"/>
      <c r="AB1429" s="16">
        <v>0.0</v>
      </c>
      <c r="AC1429" s="16">
        <v>0.02</v>
      </c>
      <c r="AD1429" s="16">
        <v>2.82</v>
      </c>
      <c r="AE1429" s="17"/>
      <c r="AF1429" s="17"/>
      <c r="AG1429" s="16">
        <v>0.0</v>
      </c>
      <c r="AH1429" s="16">
        <v>75056.0</v>
      </c>
      <c r="AI1429" s="16">
        <v>0.0</v>
      </c>
      <c r="AJ1429" s="16">
        <v>0.0</v>
      </c>
      <c r="AK1429" s="16">
        <v>1.0</v>
      </c>
      <c r="AL1429" s="16">
        <v>60028.0</v>
      </c>
      <c r="AM1429" s="16">
        <v>0.0</v>
      </c>
      <c r="AN1429" s="16">
        <v>0.0</v>
      </c>
      <c r="AO1429" s="16">
        <v>0.0</v>
      </c>
      <c r="AP1429" s="16">
        <v>29606.0</v>
      </c>
      <c r="AQ1429" s="16">
        <v>0.0</v>
      </c>
      <c r="AR1429" s="16">
        <v>0.0</v>
      </c>
      <c r="AS1429" s="16">
        <v>0.0</v>
      </c>
      <c r="AT1429" s="16">
        <v>44886.0</v>
      </c>
      <c r="AU1429" s="16">
        <v>0.0</v>
      </c>
      <c r="AV1429" s="16">
        <v>0.0</v>
      </c>
      <c r="AW1429" s="16">
        <v>0.0</v>
      </c>
      <c r="AX1429" s="16">
        <v>64030.0</v>
      </c>
      <c r="AY1429" s="16">
        <v>0.0</v>
      </c>
      <c r="AZ1429" s="16">
        <v>0.0</v>
      </c>
      <c r="BA1429" s="16">
        <v>0.0</v>
      </c>
      <c r="BB1429" s="16">
        <v>6062.0</v>
      </c>
      <c r="BC1429" s="16">
        <v>0.0</v>
      </c>
      <c r="BD1429" s="16">
        <v>0.0</v>
      </c>
      <c r="BE1429" s="16">
        <v>0.0</v>
      </c>
      <c r="BF1429" s="16">
        <v>1180044.0</v>
      </c>
      <c r="BG1429" s="16">
        <v>0.0</v>
      </c>
      <c r="BH1429" s="16">
        <v>0.0</v>
      </c>
      <c r="BI1429" s="16">
        <v>0.0</v>
      </c>
      <c r="BJ1429" s="16">
        <v>912.0</v>
      </c>
      <c r="BK1429" s="16">
        <v>0.0</v>
      </c>
      <c r="BL1429" s="16">
        <v>0.0</v>
      </c>
      <c r="BM1429" s="16">
        <v>0.0</v>
      </c>
      <c r="BN1429" s="16">
        <v>91090.0</v>
      </c>
      <c r="BO1429" s="16">
        <v>0.0</v>
      </c>
      <c r="BP1429" s="16">
        <v>0.0</v>
      </c>
      <c r="BQ1429" s="16">
        <v>0.0</v>
      </c>
      <c r="BR1429" s="16">
        <v>62512.0</v>
      </c>
      <c r="BS1429" s="16">
        <v>0.0</v>
      </c>
      <c r="BT1429" s="16">
        <v>0.0</v>
      </c>
    </row>
    <row r="1430">
      <c r="A1430" s="14" t="s">
        <v>9835</v>
      </c>
      <c r="B1430" s="16">
        <v>11.0</v>
      </c>
      <c r="C1430" s="16">
        <v>3967668.0</v>
      </c>
      <c r="D1430" s="17"/>
      <c r="E1430" s="14" t="s">
        <v>2631</v>
      </c>
      <c r="F1430" s="14" t="s">
        <v>2630</v>
      </c>
      <c r="G1430" s="14" t="s">
        <v>5166</v>
      </c>
      <c r="H1430" s="14" t="s">
        <v>2978</v>
      </c>
      <c r="I1430" s="14" t="s">
        <v>21</v>
      </c>
      <c r="J1430" s="14" t="s">
        <v>4845</v>
      </c>
      <c r="K1430" s="14" t="s">
        <v>442</v>
      </c>
      <c r="L1430" s="14" t="s">
        <v>442</v>
      </c>
      <c r="M1430" s="14" t="s">
        <v>443</v>
      </c>
      <c r="N1430" s="14" t="s">
        <v>409</v>
      </c>
      <c r="P1430" s="17"/>
      <c r="Q1430" s="17"/>
      <c r="R1430" s="16">
        <v>1.0</v>
      </c>
      <c r="S1430" s="16">
        <v>1614228.0</v>
      </c>
      <c r="T1430" s="18">
        <v>6.19E-7</v>
      </c>
      <c r="U1430" s="16">
        <v>0.0</v>
      </c>
      <c r="V1430" s="16">
        <v>0.0</v>
      </c>
      <c r="W1430" s="14" t="s">
        <v>2978</v>
      </c>
      <c r="X1430" s="17"/>
      <c r="Y1430" s="17"/>
      <c r="Z1430" s="16">
        <v>23.1</v>
      </c>
      <c r="AA1430" s="17"/>
      <c r="AB1430" s="16">
        <v>0.0</v>
      </c>
      <c r="AC1430" s="16">
        <v>0.0</v>
      </c>
      <c r="AD1430" s="16">
        <v>8.79</v>
      </c>
      <c r="AE1430" s="16">
        <v>0.31</v>
      </c>
      <c r="AF1430" s="16">
        <v>0.694</v>
      </c>
      <c r="AG1430" s="16">
        <v>1.0</v>
      </c>
      <c r="AH1430" s="16">
        <v>75066.0</v>
      </c>
      <c r="AI1430" s="16">
        <v>0.0</v>
      </c>
      <c r="AJ1430" s="16">
        <v>0.0</v>
      </c>
      <c r="AK1430" s="16">
        <v>0.0</v>
      </c>
      <c r="AL1430" s="16">
        <v>60030.0</v>
      </c>
      <c r="AM1430" s="16">
        <v>0.0</v>
      </c>
      <c r="AN1430" s="16">
        <v>0.0</v>
      </c>
      <c r="AO1430" s="16">
        <v>0.0</v>
      </c>
      <c r="AP1430" s="16">
        <v>29606.0</v>
      </c>
      <c r="AQ1430" s="16">
        <v>0.0</v>
      </c>
      <c r="AR1430" s="16">
        <v>0.0</v>
      </c>
      <c r="AS1430" s="16">
        <v>0.0</v>
      </c>
      <c r="AT1430" s="16">
        <v>44882.0</v>
      </c>
      <c r="AU1430" s="16">
        <v>0.0</v>
      </c>
      <c r="AV1430" s="16">
        <v>0.0</v>
      </c>
      <c r="AW1430" s="16">
        <v>0.0</v>
      </c>
      <c r="AX1430" s="16">
        <v>64048.0</v>
      </c>
      <c r="AY1430" s="16">
        <v>0.0</v>
      </c>
      <c r="AZ1430" s="16">
        <v>0.0</v>
      </c>
      <c r="BA1430" s="16">
        <v>0.0</v>
      </c>
      <c r="BB1430" s="16">
        <v>6062.0</v>
      </c>
      <c r="BC1430" s="16">
        <v>0.0</v>
      </c>
      <c r="BD1430" s="16">
        <v>0.0</v>
      </c>
      <c r="BE1430" s="16">
        <v>0.0</v>
      </c>
      <c r="BF1430" s="16">
        <v>1180032.0</v>
      </c>
      <c r="BG1430" s="16">
        <v>0.0</v>
      </c>
      <c r="BH1430" s="16">
        <v>0.0</v>
      </c>
      <c r="BI1430" s="16">
        <v>0.0</v>
      </c>
      <c r="BJ1430" s="16">
        <v>912.0</v>
      </c>
      <c r="BK1430" s="16">
        <v>0.0</v>
      </c>
      <c r="BL1430" s="16">
        <v>0.0</v>
      </c>
      <c r="BM1430" s="16">
        <v>0.0</v>
      </c>
      <c r="BN1430" s="16">
        <v>91084.0</v>
      </c>
      <c r="BO1430" s="16">
        <v>0.0</v>
      </c>
      <c r="BP1430" s="16">
        <v>0.0</v>
      </c>
      <c r="BQ1430" s="16">
        <v>0.0</v>
      </c>
      <c r="BR1430" s="16">
        <v>62506.0</v>
      </c>
      <c r="BS1430" s="16">
        <v>0.0</v>
      </c>
      <c r="BT1430" s="16">
        <v>0.0</v>
      </c>
    </row>
    <row r="1431">
      <c r="A1431" s="14" t="s">
        <v>9836</v>
      </c>
      <c r="B1431" s="16">
        <v>11.0</v>
      </c>
      <c r="C1431" s="16">
        <v>4083322.0</v>
      </c>
      <c r="D1431" s="17"/>
      <c r="E1431" s="14" t="s">
        <v>2621</v>
      </c>
      <c r="F1431" s="14" t="s">
        <v>2630</v>
      </c>
      <c r="G1431" s="14" t="s">
        <v>5166</v>
      </c>
      <c r="H1431" s="14" t="s">
        <v>2978</v>
      </c>
      <c r="I1431" s="14" t="s">
        <v>21</v>
      </c>
      <c r="J1431" s="14" t="s">
        <v>4845</v>
      </c>
      <c r="K1431" s="14" t="s">
        <v>9837</v>
      </c>
      <c r="L1431" s="14" t="s">
        <v>9837</v>
      </c>
      <c r="M1431" s="14" t="s">
        <v>9838</v>
      </c>
      <c r="N1431" s="14" t="s">
        <v>409</v>
      </c>
      <c r="P1431" s="17"/>
      <c r="Q1431" s="17"/>
      <c r="R1431" s="16">
        <v>1.0</v>
      </c>
      <c r="S1431" s="16">
        <v>1614228.0</v>
      </c>
      <c r="T1431" s="18">
        <v>6.19E-7</v>
      </c>
      <c r="U1431" s="16">
        <v>0.0</v>
      </c>
      <c r="V1431" s="16">
        <v>0.0</v>
      </c>
      <c r="W1431" s="14" t="s">
        <v>2978</v>
      </c>
      <c r="X1431" s="17"/>
      <c r="Y1431" s="17"/>
      <c r="Z1431" s="16">
        <v>27.7</v>
      </c>
      <c r="AA1431" s="16">
        <v>0.501</v>
      </c>
      <c r="AB1431" s="16">
        <v>0.0</v>
      </c>
      <c r="AC1431" s="16">
        <v>0.0</v>
      </c>
      <c r="AD1431" s="16">
        <v>6.33</v>
      </c>
      <c r="AE1431" s="16">
        <v>0.0</v>
      </c>
      <c r="AF1431" s="16">
        <v>0.973</v>
      </c>
      <c r="AG1431" s="16">
        <v>0.0</v>
      </c>
      <c r="AH1431" s="16">
        <v>75064.0</v>
      </c>
      <c r="AI1431" s="16">
        <v>0.0</v>
      </c>
      <c r="AJ1431" s="16">
        <v>0.0</v>
      </c>
      <c r="AK1431" s="16">
        <v>0.0</v>
      </c>
      <c r="AL1431" s="16">
        <v>60030.0</v>
      </c>
      <c r="AM1431" s="16">
        <v>0.0</v>
      </c>
      <c r="AN1431" s="16">
        <v>0.0</v>
      </c>
      <c r="AO1431" s="16">
        <v>1.0</v>
      </c>
      <c r="AP1431" s="16">
        <v>29608.0</v>
      </c>
      <c r="AQ1431" s="16">
        <v>0.0</v>
      </c>
      <c r="AR1431" s="16">
        <v>0.0</v>
      </c>
      <c r="AS1431" s="16">
        <v>0.0</v>
      </c>
      <c r="AT1431" s="16">
        <v>44880.0</v>
      </c>
      <c r="AU1431" s="16">
        <v>0.0</v>
      </c>
      <c r="AV1431" s="16">
        <v>0.0</v>
      </c>
      <c r="AW1431" s="16">
        <v>0.0</v>
      </c>
      <c r="AX1431" s="16">
        <v>64032.0</v>
      </c>
      <c r="AY1431" s="16">
        <v>0.0</v>
      </c>
      <c r="AZ1431" s="16">
        <v>0.0</v>
      </c>
      <c r="BA1431" s="16">
        <v>0.0</v>
      </c>
      <c r="BB1431" s="16">
        <v>6062.0</v>
      </c>
      <c r="BC1431" s="16">
        <v>0.0</v>
      </c>
      <c r="BD1431" s="16">
        <v>0.0</v>
      </c>
      <c r="BE1431" s="16">
        <v>0.0</v>
      </c>
      <c r="BF1431" s="16">
        <v>1180044.0</v>
      </c>
      <c r="BG1431" s="16">
        <v>0.0</v>
      </c>
      <c r="BH1431" s="16">
        <v>0.0</v>
      </c>
      <c r="BI1431" s="16">
        <v>0.0</v>
      </c>
      <c r="BJ1431" s="16">
        <v>912.0</v>
      </c>
      <c r="BK1431" s="16">
        <v>0.0</v>
      </c>
      <c r="BL1431" s="16">
        <v>0.0</v>
      </c>
      <c r="BM1431" s="16">
        <v>0.0</v>
      </c>
      <c r="BN1431" s="16">
        <v>91086.0</v>
      </c>
      <c r="BO1431" s="16">
        <v>0.0</v>
      </c>
      <c r="BP1431" s="16">
        <v>0.0</v>
      </c>
      <c r="BQ1431" s="16">
        <v>0.0</v>
      </c>
      <c r="BR1431" s="16">
        <v>62510.0</v>
      </c>
      <c r="BS1431" s="16">
        <v>0.0</v>
      </c>
      <c r="BT1431" s="16">
        <v>0.0</v>
      </c>
    </row>
    <row r="1432">
      <c r="A1432" s="14" t="s">
        <v>9839</v>
      </c>
      <c r="B1432" s="16">
        <v>11.0</v>
      </c>
      <c r="C1432" s="16">
        <v>3967597.0</v>
      </c>
      <c r="D1432" s="17"/>
      <c r="E1432" s="14" t="s">
        <v>2630</v>
      </c>
      <c r="F1432" s="14" t="s">
        <v>2621</v>
      </c>
      <c r="G1432" s="14" t="s">
        <v>5166</v>
      </c>
      <c r="H1432" s="14" t="s">
        <v>2978</v>
      </c>
      <c r="I1432" s="14" t="s">
        <v>21</v>
      </c>
      <c r="J1432" s="14" t="s">
        <v>4845</v>
      </c>
      <c r="K1432" s="14" t="s">
        <v>9840</v>
      </c>
      <c r="L1432" s="14" t="s">
        <v>9840</v>
      </c>
      <c r="M1432" s="14" t="s">
        <v>9841</v>
      </c>
      <c r="N1432" s="14" t="s">
        <v>409</v>
      </c>
      <c r="P1432" s="17"/>
      <c r="Q1432" s="17"/>
      <c r="R1432" s="16">
        <v>1.0</v>
      </c>
      <c r="S1432" s="16">
        <v>1614230.0</v>
      </c>
      <c r="T1432" s="18">
        <v>6.19E-7</v>
      </c>
      <c r="U1432" s="16">
        <v>0.0</v>
      </c>
      <c r="V1432" s="16">
        <v>0.0</v>
      </c>
      <c r="W1432" s="14" t="s">
        <v>2978</v>
      </c>
      <c r="X1432" s="17"/>
      <c r="Y1432" s="17"/>
      <c r="Z1432" s="16">
        <v>22.1</v>
      </c>
      <c r="AA1432" s="17"/>
      <c r="AB1432" s="16">
        <v>0.0</v>
      </c>
      <c r="AC1432" s="16">
        <v>0.0</v>
      </c>
      <c r="AD1432" s="16">
        <v>6.33</v>
      </c>
      <c r="AE1432" s="16">
        <v>0.39</v>
      </c>
      <c r="AF1432" s="16">
        <v>0.0</v>
      </c>
      <c r="AG1432" s="16">
        <v>0.0</v>
      </c>
      <c r="AH1432" s="16">
        <v>75044.0</v>
      </c>
      <c r="AI1432" s="16">
        <v>0.0</v>
      </c>
      <c r="AJ1432" s="16">
        <v>0.0</v>
      </c>
      <c r="AK1432" s="16">
        <v>0.0</v>
      </c>
      <c r="AL1432" s="16">
        <v>60030.0</v>
      </c>
      <c r="AM1432" s="16">
        <v>0.0</v>
      </c>
      <c r="AN1432" s="16">
        <v>0.0</v>
      </c>
      <c r="AO1432" s="16">
        <v>0.0</v>
      </c>
      <c r="AP1432" s="16">
        <v>29608.0</v>
      </c>
      <c r="AQ1432" s="16">
        <v>0.0</v>
      </c>
      <c r="AR1432" s="16">
        <v>0.0</v>
      </c>
      <c r="AS1432" s="16">
        <v>0.0</v>
      </c>
      <c r="AT1432" s="16">
        <v>44892.0</v>
      </c>
      <c r="AU1432" s="16">
        <v>0.0</v>
      </c>
      <c r="AV1432" s="16">
        <v>0.0</v>
      </c>
      <c r="AW1432" s="16">
        <v>0.0</v>
      </c>
      <c r="AX1432" s="16">
        <v>64046.0</v>
      </c>
      <c r="AY1432" s="16">
        <v>0.0</v>
      </c>
      <c r="AZ1432" s="16">
        <v>0.0</v>
      </c>
      <c r="BA1432" s="16">
        <v>0.0</v>
      </c>
      <c r="BB1432" s="16">
        <v>6062.0</v>
      </c>
      <c r="BC1432" s="16">
        <v>0.0</v>
      </c>
      <c r="BD1432" s="16">
        <v>0.0</v>
      </c>
      <c r="BE1432" s="16">
        <v>1.0</v>
      </c>
      <c r="BF1432" s="16">
        <v>1180038.0</v>
      </c>
      <c r="BG1432" s="16">
        <v>0.0</v>
      </c>
      <c r="BH1432" s="16">
        <v>0.0</v>
      </c>
      <c r="BI1432" s="16">
        <v>0.0</v>
      </c>
      <c r="BJ1432" s="16">
        <v>910.0</v>
      </c>
      <c r="BK1432" s="16">
        <v>0.0</v>
      </c>
      <c r="BL1432" s="16">
        <v>0.0</v>
      </c>
      <c r="BM1432" s="16">
        <v>0.0</v>
      </c>
      <c r="BN1432" s="16">
        <v>91088.0</v>
      </c>
      <c r="BO1432" s="16">
        <v>0.0</v>
      </c>
      <c r="BP1432" s="16">
        <v>0.0</v>
      </c>
      <c r="BQ1432" s="16">
        <v>0.0</v>
      </c>
      <c r="BR1432" s="16">
        <v>62512.0</v>
      </c>
      <c r="BS1432" s="16">
        <v>0.0</v>
      </c>
      <c r="BT1432" s="16">
        <v>0.0</v>
      </c>
    </row>
    <row r="1433">
      <c r="A1433" s="14" t="s">
        <v>9842</v>
      </c>
      <c r="B1433" s="16">
        <v>11.0</v>
      </c>
      <c r="C1433" s="16">
        <v>4083290.0</v>
      </c>
      <c r="D1433" s="17"/>
      <c r="E1433" s="14" t="s">
        <v>9843</v>
      </c>
      <c r="F1433" s="14" t="s">
        <v>2630</v>
      </c>
      <c r="G1433" s="14" t="s">
        <v>5166</v>
      </c>
      <c r="H1433" s="14" t="s">
        <v>2978</v>
      </c>
      <c r="I1433" s="14" t="s">
        <v>21</v>
      </c>
      <c r="J1433" s="14" t="s">
        <v>4845</v>
      </c>
      <c r="K1433" s="14" t="s">
        <v>9844</v>
      </c>
      <c r="L1433" s="14" t="s">
        <v>9844</v>
      </c>
      <c r="M1433" s="14" t="s">
        <v>9845</v>
      </c>
      <c r="N1433" s="14" t="s">
        <v>5335</v>
      </c>
      <c r="P1433" s="17"/>
      <c r="Q1433" s="17"/>
      <c r="R1433" s="16">
        <v>1.0</v>
      </c>
      <c r="S1433" s="16">
        <v>1614230.0</v>
      </c>
      <c r="T1433" s="18">
        <v>6.19E-7</v>
      </c>
      <c r="U1433" s="16">
        <v>0.0</v>
      </c>
      <c r="V1433" s="16">
        <v>0.0</v>
      </c>
      <c r="W1433" s="14" t="s">
        <v>2978</v>
      </c>
      <c r="X1433" s="17"/>
      <c r="Y1433" s="17"/>
      <c r="Z1433" s="16">
        <v>33.0</v>
      </c>
      <c r="AA1433" s="17"/>
      <c r="AB1433" s="16">
        <v>0.0</v>
      </c>
      <c r="AC1433" s="16">
        <v>-0.06</v>
      </c>
      <c r="AD1433" s="16">
        <v>-1.6</v>
      </c>
      <c r="AE1433" s="17"/>
      <c r="AF1433" s="17"/>
      <c r="AG1433" s="16">
        <v>0.0</v>
      </c>
      <c r="AH1433" s="16">
        <v>75072.0</v>
      </c>
      <c r="AI1433" s="16">
        <v>0.0</v>
      </c>
      <c r="AJ1433" s="16">
        <v>0.0</v>
      </c>
      <c r="AK1433" s="16">
        <v>0.0</v>
      </c>
      <c r="AL1433" s="16">
        <v>60032.0</v>
      </c>
      <c r="AM1433" s="16">
        <v>0.0</v>
      </c>
      <c r="AN1433" s="16">
        <v>0.0</v>
      </c>
      <c r="AO1433" s="16">
        <v>0.0</v>
      </c>
      <c r="AP1433" s="16">
        <v>29608.0</v>
      </c>
      <c r="AQ1433" s="16">
        <v>0.0</v>
      </c>
      <c r="AR1433" s="16">
        <v>0.0</v>
      </c>
      <c r="AS1433" s="16">
        <v>0.0</v>
      </c>
      <c r="AT1433" s="16">
        <v>44882.0</v>
      </c>
      <c r="AU1433" s="16">
        <v>0.0</v>
      </c>
      <c r="AV1433" s="16">
        <v>0.0</v>
      </c>
      <c r="AW1433" s="16">
        <v>0.0</v>
      </c>
      <c r="AX1433" s="16">
        <v>64020.0</v>
      </c>
      <c r="AY1433" s="16">
        <v>0.0</v>
      </c>
      <c r="AZ1433" s="16">
        <v>0.0</v>
      </c>
      <c r="BA1433" s="16">
        <v>0.0</v>
      </c>
      <c r="BB1433" s="16">
        <v>6062.0</v>
      </c>
      <c r="BC1433" s="16">
        <v>0.0</v>
      </c>
      <c r="BD1433" s="16">
        <v>0.0</v>
      </c>
      <c r="BE1433" s="16">
        <v>1.0</v>
      </c>
      <c r="BF1433" s="16">
        <v>1180042.0</v>
      </c>
      <c r="BG1433" s="16">
        <v>0.0</v>
      </c>
      <c r="BH1433" s="16">
        <v>0.0</v>
      </c>
      <c r="BI1433" s="16">
        <v>0.0</v>
      </c>
      <c r="BJ1433" s="16">
        <v>912.0</v>
      </c>
      <c r="BK1433" s="16">
        <v>0.0</v>
      </c>
      <c r="BL1433" s="16">
        <v>0.0</v>
      </c>
      <c r="BM1433" s="16">
        <v>0.0</v>
      </c>
      <c r="BN1433" s="16">
        <v>91088.0</v>
      </c>
      <c r="BO1433" s="16">
        <v>0.0</v>
      </c>
      <c r="BP1433" s="16">
        <v>0.0</v>
      </c>
      <c r="BQ1433" s="16">
        <v>0.0</v>
      </c>
      <c r="BR1433" s="16">
        <v>62512.0</v>
      </c>
      <c r="BS1433" s="16">
        <v>0.0</v>
      </c>
      <c r="BT1433" s="16">
        <v>0.0</v>
      </c>
    </row>
    <row r="1434">
      <c r="A1434" s="14" t="s">
        <v>9846</v>
      </c>
      <c r="B1434" s="16">
        <v>11.0</v>
      </c>
      <c r="C1434" s="16">
        <v>4083290.0</v>
      </c>
      <c r="D1434" s="17"/>
      <c r="E1434" s="14" t="s">
        <v>2630</v>
      </c>
      <c r="F1434" s="14" t="s">
        <v>2621</v>
      </c>
      <c r="G1434" s="14" t="s">
        <v>5166</v>
      </c>
      <c r="H1434" s="14" t="s">
        <v>2978</v>
      </c>
      <c r="I1434" s="14" t="s">
        <v>21</v>
      </c>
      <c r="J1434" s="14" t="s">
        <v>4845</v>
      </c>
      <c r="K1434" s="14" t="s">
        <v>9847</v>
      </c>
      <c r="L1434" s="14" t="s">
        <v>9847</v>
      </c>
      <c r="M1434" s="14" t="s">
        <v>9848</v>
      </c>
      <c r="N1434" s="14" t="s">
        <v>4848</v>
      </c>
      <c r="P1434" s="17"/>
      <c r="Q1434" s="17"/>
      <c r="R1434" s="16">
        <v>1.0</v>
      </c>
      <c r="S1434" s="16">
        <v>1614230.0</v>
      </c>
      <c r="T1434" s="18">
        <v>6.19E-7</v>
      </c>
      <c r="U1434" s="16">
        <v>0.0</v>
      </c>
      <c r="V1434" s="16">
        <v>0.0</v>
      </c>
      <c r="W1434" s="14" t="s">
        <v>2978</v>
      </c>
      <c r="X1434" s="17"/>
      <c r="Y1434" s="17"/>
      <c r="Z1434" s="16">
        <v>8.37</v>
      </c>
      <c r="AA1434" s="16">
        <v>0.04</v>
      </c>
      <c r="AB1434" s="16">
        <v>0.0</v>
      </c>
      <c r="AC1434" s="16">
        <v>0.0</v>
      </c>
      <c r="AD1434" s="16">
        <v>-1.6</v>
      </c>
      <c r="AE1434" s="17"/>
      <c r="AF1434" s="17"/>
      <c r="AG1434" s="16">
        <v>0.0</v>
      </c>
      <c r="AH1434" s="16">
        <v>75072.0</v>
      </c>
      <c r="AI1434" s="16">
        <v>0.0</v>
      </c>
      <c r="AJ1434" s="16">
        <v>0.0</v>
      </c>
      <c r="AK1434" s="16">
        <v>0.0</v>
      </c>
      <c r="AL1434" s="16">
        <v>60032.0</v>
      </c>
      <c r="AM1434" s="16">
        <v>0.0</v>
      </c>
      <c r="AN1434" s="16">
        <v>0.0</v>
      </c>
      <c r="AO1434" s="16">
        <v>0.0</v>
      </c>
      <c r="AP1434" s="16">
        <v>29608.0</v>
      </c>
      <c r="AQ1434" s="16">
        <v>0.0</v>
      </c>
      <c r="AR1434" s="16">
        <v>0.0</v>
      </c>
      <c r="AS1434" s="16">
        <v>0.0</v>
      </c>
      <c r="AT1434" s="16">
        <v>44882.0</v>
      </c>
      <c r="AU1434" s="16">
        <v>0.0</v>
      </c>
      <c r="AV1434" s="16">
        <v>0.0</v>
      </c>
      <c r="AW1434" s="16">
        <v>0.0</v>
      </c>
      <c r="AX1434" s="16">
        <v>64020.0</v>
      </c>
      <c r="AY1434" s="16">
        <v>0.0</v>
      </c>
      <c r="AZ1434" s="16">
        <v>0.0</v>
      </c>
      <c r="BA1434" s="16">
        <v>0.0</v>
      </c>
      <c r="BB1434" s="16">
        <v>6062.0</v>
      </c>
      <c r="BC1434" s="16">
        <v>0.0</v>
      </c>
      <c r="BD1434" s="16">
        <v>0.0</v>
      </c>
      <c r="BE1434" s="16">
        <v>1.0</v>
      </c>
      <c r="BF1434" s="16">
        <v>1180042.0</v>
      </c>
      <c r="BG1434" s="16">
        <v>0.0</v>
      </c>
      <c r="BH1434" s="16">
        <v>0.0</v>
      </c>
      <c r="BI1434" s="16">
        <v>0.0</v>
      </c>
      <c r="BJ1434" s="16">
        <v>912.0</v>
      </c>
      <c r="BK1434" s="16">
        <v>0.0</v>
      </c>
      <c r="BL1434" s="16">
        <v>0.0</v>
      </c>
      <c r="BM1434" s="16">
        <v>0.0</v>
      </c>
      <c r="BN1434" s="16">
        <v>91088.0</v>
      </c>
      <c r="BO1434" s="16">
        <v>0.0</v>
      </c>
      <c r="BP1434" s="16">
        <v>0.0</v>
      </c>
      <c r="BQ1434" s="16">
        <v>0.0</v>
      </c>
      <c r="BR1434" s="16">
        <v>62512.0</v>
      </c>
      <c r="BS1434" s="16">
        <v>0.0</v>
      </c>
      <c r="BT1434" s="16">
        <v>0.0</v>
      </c>
    </row>
    <row r="1435">
      <c r="A1435" s="14" t="s">
        <v>9849</v>
      </c>
      <c r="B1435" s="16">
        <v>11.0</v>
      </c>
      <c r="C1435" s="16">
        <v>4091378.0</v>
      </c>
      <c r="D1435" s="17"/>
      <c r="E1435" s="14" t="s">
        <v>2631</v>
      </c>
      <c r="F1435" s="14" t="s">
        <v>2630</v>
      </c>
      <c r="G1435" s="14" t="s">
        <v>5166</v>
      </c>
      <c r="H1435" s="14" t="s">
        <v>2978</v>
      </c>
      <c r="I1435" s="14" t="s">
        <v>21</v>
      </c>
      <c r="J1435" s="14" t="s">
        <v>4845</v>
      </c>
      <c r="K1435" s="14" t="s">
        <v>9850</v>
      </c>
      <c r="L1435" s="14" t="s">
        <v>9850</v>
      </c>
      <c r="M1435" s="14" t="s">
        <v>9851</v>
      </c>
      <c r="N1435" s="14" t="s">
        <v>4848</v>
      </c>
      <c r="P1435" s="17"/>
      <c r="Q1435" s="17"/>
      <c r="R1435" s="16">
        <v>1.0</v>
      </c>
      <c r="S1435" s="16">
        <v>1614230.0</v>
      </c>
      <c r="T1435" s="18">
        <v>6.19E-7</v>
      </c>
      <c r="U1435" s="16">
        <v>0.0</v>
      </c>
      <c r="V1435" s="16">
        <v>0.0</v>
      </c>
      <c r="W1435" s="14" t="s">
        <v>2978</v>
      </c>
      <c r="X1435" s="17"/>
      <c r="Y1435" s="17"/>
      <c r="Z1435" s="16">
        <v>3.55</v>
      </c>
      <c r="AA1435" s="16">
        <v>0.179</v>
      </c>
      <c r="AB1435" s="16">
        <v>0.0</v>
      </c>
      <c r="AC1435" s="16">
        <v>0.0</v>
      </c>
      <c r="AD1435" s="16">
        <v>1.01</v>
      </c>
      <c r="AE1435" s="17"/>
      <c r="AF1435" s="17"/>
      <c r="AG1435" s="16">
        <v>0.0</v>
      </c>
      <c r="AH1435" s="16">
        <v>75070.0</v>
      </c>
      <c r="AI1435" s="16">
        <v>0.0</v>
      </c>
      <c r="AJ1435" s="16">
        <v>0.0</v>
      </c>
      <c r="AK1435" s="16">
        <v>0.0</v>
      </c>
      <c r="AL1435" s="16">
        <v>60030.0</v>
      </c>
      <c r="AM1435" s="16">
        <v>0.0</v>
      </c>
      <c r="AN1435" s="16">
        <v>0.0</v>
      </c>
      <c r="AO1435" s="16">
        <v>0.0</v>
      </c>
      <c r="AP1435" s="16">
        <v>29608.0</v>
      </c>
      <c r="AQ1435" s="16">
        <v>0.0</v>
      </c>
      <c r="AR1435" s="16">
        <v>0.0</v>
      </c>
      <c r="AS1435" s="16">
        <v>0.0</v>
      </c>
      <c r="AT1435" s="16">
        <v>44880.0</v>
      </c>
      <c r="AU1435" s="16">
        <v>0.0</v>
      </c>
      <c r="AV1435" s="16">
        <v>0.0</v>
      </c>
      <c r="AW1435" s="16">
        <v>0.0</v>
      </c>
      <c r="AX1435" s="16">
        <v>64032.0</v>
      </c>
      <c r="AY1435" s="16">
        <v>0.0</v>
      </c>
      <c r="AZ1435" s="16">
        <v>0.0</v>
      </c>
      <c r="BA1435" s="16">
        <v>0.0</v>
      </c>
      <c r="BB1435" s="16">
        <v>6062.0</v>
      </c>
      <c r="BC1435" s="16">
        <v>0.0</v>
      </c>
      <c r="BD1435" s="16">
        <v>0.0</v>
      </c>
      <c r="BE1435" s="16">
        <v>0.0</v>
      </c>
      <c r="BF1435" s="16">
        <v>1180042.0</v>
      </c>
      <c r="BG1435" s="16">
        <v>0.0</v>
      </c>
      <c r="BH1435" s="16">
        <v>0.0</v>
      </c>
      <c r="BI1435" s="16">
        <v>0.0</v>
      </c>
      <c r="BJ1435" s="16">
        <v>912.0</v>
      </c>
      <c r="BK1435" s="16">
        <v>0.0</v>
      </c>
      <c r="BL1435" s="16">
        <v>0.0</v>
      </c>
      <c r="BM1435" s="16">
        <v>0.0</v>
      </c>
      <c r="BN1435" s="16">
        <v>91086.0</v>
      </c>
      <c r="BO1435" s="16">
        <v>0.0</v>
      </c>
      <c r="BP1435" s="16">
        <v>0.0</v>
      </c>
      <c r="BQ1435" s="16">
        <v>1.0</v>
      </c>
      <c r="BR1435" s="16">
        <v>62508.0</v>
      </c>
      <c r="BS1435" s="16">
        <v>0.0</v>
      </c>
      <c r="BT1435" s="16">
        <v>0.0</v>
      </c>
    </row>
    <row r="1436">
      <c r="A1436" s="14" t="s">
        <v>9852</v>
      </c>
      <c r="B1436" s="16">
        <v>11.0</v>
      </c>
      <c r="C1436" s="16">
        <v>4091597.0</v>
      </c>
      <c r="D1436" s="17"/>
      <c r="E1436" s="14" t="s">
        <v>2622</v>
      </c>
      <c r="F1436" s="14" t="s">
        <v>2621</v>
      </c>
      <c r="G1436" s="14" t="s">
        <v>5166</v>
      </c>
      <c r="H1436" s="14" t="s">
        <v>2978</v>
      </c>
      <c r="I1436" s="14" t="s">
        <v>21</v>
      </c>
      <c r="J1436" s="14" t="s">
        <v>4845</v>
      </c>
      <c r="K1436" s="14" t="s">
        <v>9853</v>
      </c>
      <c r="L1436" s="14" t="s">
        <v>9853</v>
      </c>
      <c r="M1436" s="14" t="s">
        <v>9854</v>
      </c>
      <c r="N1436" s="14" t="s">
        <v>4848</v>
      </c>
      <c r="P1436" s="17"/>
      <c r="Q1436" s="17"/>
      <c r="R1436" s="16">
        <v>1.0</v>
      </c>
      <c r="S1436" s="16">
        <v>1614230.0</v>
      </c>
      <c r="T1436" s="18">
        <v>6.19E-7</v>
      </c>
      <c r="U1436" s="16">
        <v>0.0</v>
      </c>
      <c r="V1436" s="16">
        <v>0.0</v>
      </c>
      <c r="W1436" s="14" t="s">
        <v>2978</v>
      </c>
      <c r="X1436" s="17"/>
      <c r="Y1436" s="17"/>
      <c r="Z1436" s="16">
        <v>8.66</v>
      </c>
      <c r="AA1436" s="16">
        <v>0.069</v>
      </c>
      <c r="AB1436" s="16">
        <v>0.0</v>
      </c>
      <c r="AC1436" s="16">
        <v>0.0</v>
      </c>
      <c r="AD1436" s="16">
        <v>0.65</v>
      </c>
      <c r="AE1436" s="17"/>
      <c r="AF1436" s="17"/>
      <c r="AG1436" s="16">
        <v>0.0</v>
      </c>
      <c r="AH1436" s="16">
        <v>75058.0</v>
      </c>
      <c r="AI1436" s="16">
        <v>0.0</v>
      </c>
      <c r="AJ1436" s="16">
        <v>0.0</v>
      </c>
      <c r="AK1436" s="16">
        <v>0.0</v>
      </c>
      <c r="AL1436" s="16">
        <v>60028.0</v>
      </c>
      <c r="AM1436" s="16">
        <v>0.0</v>
      </c>
      <c r="AN1436" s="16">
        <v>0.0</v>
      </c>
      <c r="AO1436" s="16">
        <v>0.0</v>
      </c>
      <c r="AP1436" s="16">
        <v>29606.0</v>
      </c>
      <c r="AQ1436" s="16">
        <v>0.0</v>
      </c>
      <c r="AR1436" s="16">
        <v>0.0</v>
      </c>
      <c r="AS1436" s="16">
        <v>0.0</v>
      </c>
      <c r="AT1436" s="16">
        <v>44886.0</v>
      </c>
      <c r="AU1436" s="16">
        <v>0.0</v>
      </c>
      <c r="AV1436" s="16">
        <v>0.0</v>
      </c>
      <c r="AW1436" s="16">
        <v>0.0</v>
      </c>
      <c r="AX1436" s="16">
        <v>64044.0</v>
      </c>
      <c r="AY1436" s="16">
        <v>0.0</v>
      </c>
      <c r="AZ1436" s="16">
        <v>0.0</v>
      </c>
      <c r="BA1436" s="16">
        <v>0.0</v>
      </c>
      <c r="BB1436" s="16">
        <v>6062.0</v>
      </c>
      <c r="BC1436" s="16">
        <v>0.0</v>
      </c>
      <c r="BD1436" s="16">
        <v>0.0</v>
      </c>
      <c r="BE1436" s="16">
        <v>0.0</v>
      </c>
      <c r="BF1436" s="16">
        <v>1180040.0</v>
      </c>
      <c r="BG1436" s="16">
        <v>0.0</v>
      </c>
      <c r="BH1436" s="16">
        <v>0.0</v>
      </c>
      <c r="BI1436" s="16">
        <v>0.0</v>
      </c>
      <c r="BJ1436" s="16">
        <v>912.0</v>
      </c>
      <c r="BK1436" s="16">
        <v>0.0</v>
      </c>
      <c r="BL1436" s="16">
        <v>0.0</v>
      </c>
      <c r="BM1436" s="16">
        <v>1.0</v>
      </c>
      <c r="BN1436" s="16">
        <v>91086.0</v>
      </c>
      <c r="BO1436" s="16">
        <v>0.0</v>
      </c>
      <c r="BP1436" s="16">
        <v>0.0</v>
      </c>
      <c r="BQ1436" s="16">
        <v>0.0</v>
      </c>
      <c r="BR1436" s="16">
        <v>62508.0</v>
      </c>
      <c r="BS1436" s="16">
        <v>0.0</v>
      </c>
      <c r="BT1436" s="16">
        <v>0.0</v>
      </c>
    </row>
    <row r="1437">
      <c r="A1437" s="14" t="s">
        <v>9855</v>
      </c>
      <c r="B1437" s="16">
        <v>11.0</v>
      </c>
      <c r="C1437" s="16">
        <v>4091636.0</v>
      </c>
      <c r="D1437" s="17"/>
      <c r="E1437" s="14" t="s">
        <v>2622</v>
      </c>
      <c r="F1437" s="14" t="s">
        <v>2630</v>
      </c>
      <c r="G1437" s="14" t="s">
        <v>5166</v>
      </c>
      <c r="H1437" s="14" t="s">
        <v>2978</v>
      </c>
      <c r="I1437" s="14" t="s">
        <v>21</v>
      </c>
      <c r="J1437" s="14" t="s">
        <v>4845</v>
      </c>
      <c r="K1437" s="14" t="s">
        <v>9856</v>
      </c>
      <c r="L1437" s="14" t="s">
        <v>9856</v>
      </c>
      <c r="M1437" s="14" t="s">
        <v>9857</v>
      </c>
      <c r="N1437" s="14" t="s">
        <v>409</v>
      </c>
      <c r="P1437" s="17"/>
      <c r="Q1437" s="17"/>
      <c r="R1437" s="16">
        <v>1.0</v>
      </c>
      <c r="S1437" s="16">
        <v>1614230.0</v>
      </c>
      <c r="T1437" s="18">
        <v>6.19E-7</v>
      </c>
      <c r="U1437" s="16">
        <v>0.0</v>
      </c>
      <c r="V1437" s="16">
        <v>0.0</v>
      </c>
      <c r="W1437" s="14" t="s">
        <v>2978</v>
      </c>
      <c r="X1437" s="17"/>
      <c r="Y1437" s="17"/>
      <c r="Z1437" s="16">
        <v>17.1</v>
      </c>
      <c r="AA1437" s="16">
        <v>0.05</v>
      </c>
      <c r="AB1437" s="16">
        <v>0.0</v>
      </c>
      <c r="AC1437" s="16">
        <v>0.0</v>
      </c>
      <c r="AD1437" s="16">
        <v>2.93</v>
      </c>
      <c r="AE1437" s="16">
        <v>0.45</v>
      </c>
      <c r="AF1437" s="16">
        <v>0.005</v>
      </c>
      <c r="AG1437" s="16">
        <v>0.0</v>
      </c>
      <c r="AH1437" s="16">
        <v>75058.0</v>
      </c>
      <c r="AI1437" s="16">
        <v>0.0</v>
      </c>
      <c r="AJ1437" s="16">
        <v>0.0</v>
      </c>
      <c r="AK1437" s="16">
        <v>0.0</v>
      </c>
      <c r="AL1437" s="16">
        <v>60026.0</v>
      </c>
      <c r="AM1437" s="16">
        <v>0.0</v>
      </c>
      <c r="AN1437" s="16">
        <v>0.0</v>
      </c>
      <c r="AO1437" s="16">
        <v>0.0</v>
      </c>
      <c r="AP1437" s="16">
        <v>29606.0</v>
      </c>
      <c r="AQ1437" s="16">
        <v>0.0</v>
      </c>
      <c r="AR1437" s="16">
        <v>0.0</v>
      </c>
      <c r="AS1437" s="16">
        <v>0.0</v>
      </c>
      <c r="AT1437" s="16">
        <v>44890.0</v>
      </c>
      <c r="AU1437" s="16">
        <v>0.0</v>
      </c>
      <c r="AV1437" s="16">
        <v>0.0</v>
      </c>
      <c r="AW1437" s="16">
        <v>0.0</v>
      </c>
      <c r="AX1437" s="16">
        <v>64044.0</v>
      </c>
      <c r="AY1437" s="16">
        <v>0.0</v>
      </c>
      <c r="AZ1437" s="16">
        <v>0.0</v>
      </c>
      <c r="BA1437" s="16">
        <v>0.0</v>
      </c>
      <c r="BB1437" s="16">
        <v>6062.0</v>
      </c>
      <c r="BC1437" s="16">
        <v>0.0</v>
      </c>
      <c r="BD1437" s="16">
        <v>0.0</v>
      </c>
      <c r="BE1437" s="16">
        <v>1.0</v>
      </c>
      <c r="BF1437" s="16">
        <v>1180034.0</v>
      </c>
      <c r="BG1437" s="16">
        <v>0.0</v>
      </c>
      <c r="BH1437" s="16">
        <v>0.0</v>
      </c>
      <c r="BI1437" s="16">
        <v>0.0</v>
      </c>
      <c r="BJ1437" s="16">
        <v>912.0</v>
      </c>
      <c r="BK1437" s="16">
        <v>0.0</v>
      </c>
      <c r="BL1437" s="16">
        <v>0.0</v>
      </c>
      <c r="BM1437" s="16">
        <v>0.0</v>
      </c>
      <c r="BN1437" s="16">
        <v>91086.0</v>
      </c>
      <c r="BO1437" s="16">
        <v>0.0</v>
      </c>
      <c r="BP1437" s="16">
        <v>0.0</v>
      </c>
      <c r="BQ1437" s="16">
        <v>0.0</v>
      </c>
      <c r="BR1437" s="16">
        <v>62512.0</v>
      </c>
      <c r="BS1437" s="16">
        <v>0.0</v>
      </c>
      <c r="BT1437" s="16">
        <v>0.0</v>
      </c>
    </row>
    <row r="1438">
      <c r="A1438" s="14" t="s">
        <v>9858</v>
      </c>
      <c r="B1438" s="16">
        <v>11.0</v>
      </c>
      <c r="C1438" s="16">
        <v>3967609.0</v>
      </c>
      <c r="D1438" s="17"/>
      <c r="E1438" s="14" t="s">
        <v>2630</v>
      </c>
      <c r="F1438" s="14" t="s">
        <v>2622</v>
      </c>
      <c r="G1438" s="14" t="s">
        <v>5166</v>
      </c>
      <c r="H1438" s="14" t="s">
        <v>2978</v>
      </c>
      <c r="I1438" s="14" t="s">
        <v>21</v>
      </c>
      <c r="J1438" s="14" t="s">
        <v>4845</v>
      </c>
      <c r="K1438" s="14" t="s">
        <v>411</v>
      </c>
      <c r="L1438" s="14" t="s">
        <v>411</v>
      </c>
      <c r="M1438" s="14" t="s">
        <v>412</v>
      </c>
      <c r="N1438" s="14" t="s">
        <v>409</v>
      </c>
      <c r="P1438" s="17"/>
      <c r="Q1438" s="17"/>
      <c r="R1438" s="16">
        <v>1.0</v>
      </c>
      <c r="S1438" s="16">
        <v>1614232.0</v>
      </c>
      <c r="T1438" s="18">
        <v>6.19E-7</v>
      </c>
      <c r="U1438" s="16">
        <v>0.0</v>
      </c>
      <c r="V1438" s="16">
        <v>0.0</v>
      </c>
      <c r="W1438" s="14" t="s">
        <v>2978</v>
      </c>
      <c r="X1438" s="17"/>
      <c r="Y1438" s="17"/>
      <c r="Z1438" s="16">
        <v>24.1</v>
      </c>
      <c r="AA1438" s="17"/>
      <c r="AB1438" s="16">
        <v>0.0</v>
      </c>
      <c r="AC1438" s="16">
        <v>0.0</v>
      </c>
      <c r="AD1438" s="16">
        <v>6.33</v>
      </c>
      <c r="AE1438" s="16">
        <v>0.04</v>
      </c>
      <c r="AF1438" s="16">
        <v>0.775</v>
      </c>
      <c r="AG1438" s="16">
        <v>1.0</v>
      </c>
      <c r="AH1438" s="16">
        <v>75054.0</v>
      </c>
      <c r="AI1438" s="16">
        <v>0.0</v>
      </c>
      <c r="AJ1438" s="16">
        <v>0.0</v>
      </c>
      <c r="AK1438" s="16">
        <v>0.0</v>
      </c>
      <c r="AL1438" s="16">
        <v>60028.0</v>
      </c>
      <c r="AM1438" s="16">
        <v>0.0</v>
      </c>
      <c r="AN1438" s="16">
        <v>0.0</v>
      </c>
      <c r="AO1438" s="16">
        <v>0.0</v>
      </c>
      <c r="AP1438" s="16">
        <v>29604.0</v>
      </c>
      <c r="AQ1438" s="16">
        <v>0.0</v>
      </c>
      <c r="AR1438" s="16">
        <v>0.0</v>
      </c>
      <c r="AS1438" s="16">
        <v>0.0</v>
      </c>
      <c r="AT1438" s="16">
        <v>44888.0</v>
      </c>
      <c r="AU1438" s="16">
        <v>0.0</v>
      </c>
      <c r="AV1438" s="16">
        <v>0.0</v>
      </c>
      <c r="AW1438" s="16">
        <v>0.0</v>
      </c>
      <c r="AX1438" s="16">
        <v>64050.0</v>
      </c>
      <c r="AY1438" s="16">
        <v>0.0</v>
      </c>
      <c r="AZ1438" s="16">
        <v>0.0</v>
      </c>
      <c r="BA1438" s="16">
        <v>0.0</v>
      </c>
      <c r="BB1438" s="16">
        <v>6062.0</v>
      </c>
      <c r="BC1438" s="16">
        <v>0.0</v>
      </c>
      <c r="BD1438" s="16">
        <v>0.0</v>
      </c>
      <c r="BE1438" s="16">
        <v>0.0</v>
      </c>
      <c r="BF1438" s="16">
        <v>1180042.0</v>
      </c>
      <c r="BG1438" s="16">
        <v>0.0</v>
      </c>
      <c r="BH1438" s="16">
        <v>0.0</v>
      </c>
      <c r="BI1438" s="16">
        <v>0.0</v>
      </c>
      <c r="BJ1438" s="16">
        <v>912.0</v>
      </c>
      <c r="BK1438" s="16">
        <v>0.0</v>
      </c>
      <c r="BL1438" s="16">
        <v>0.0</v>
      </c>
      <c r="BM1438" s="16">
        <v>0.0</v>
      </c>
      <c r="BN1438" s="16">
        <v>91082.0</v>
      </c>
      <c r="BO1438" s="16">
        <v>0.0</v>
      </c>
      <c r="BP1438" s="16">
        <v>0.0</v>
      </c>
      <c r="BQ1438" s="16">
        <v>0.0</v>
      </c>
      <c r="BR1438" s="16">
        <v>62510.0</v>
      </c>
      <c r="BS1438" s="16">
        <v>0.0</v>
      </c>
      <c r="BT1438" s="16">
        <v>0.0</v>
      </c>
    </row>
    <row r="1439">
      <c r="A1439" s="14" t="s">
        <v>9859</v>
      </c>
      <c r="B1439" s="16">
        <v>11.0</v>
      </c>
      <c r="C1439" s="16">
        <v>4091615.0</v>
      </c>
      <c r="D1439" s="14" t="s">
        <v>9860</v>
      </c>
      <c r="E1439" s="14" t="s">
        <v>2622</v>
      </c>
      <c r="F1439" s="14" t="s">
        <v>2621</v>
      </c>
      <c r="G1439" s="14" t="s">
        <v>5166</v>
      </c>
      <c r="H1439" s="14" t="s">
        <v>2978</v>
      </c>
      <c r="I1439" s="14" t="s">
        <v>21</v>
      </c>
      <c r="J1439" s="14" t="s">
        <v>4845</v>
      </c>
      <c r="K1439" s="14" t="s">
        <v>9861</v>
      </c>
      <c r="L1439" s="14" t="s">
        <v>9861</v>
      </c>
      <c r="M1439" s="14" t="s">
        <v>9862</v>
      </c>
      <c r="N1439" s="14" t="s">
        <v>4848</v>
      </c>
      <c r="P1439" s="17"/>
      <c r="Q1439" s="17"/>
      <c r="R1439" s="16">
        <v>1.0</v>
      </c>
      <c r="S1439" s="16">
        <v>1614232.0</v>
      </c>
      <c r="T1439" s="18">
        <v>6.19E-7</v>
      </c>
      <c r="U1439" s="16">
        <v>0.0</v>
      </c>
      <c r="V1439" s="16">
        <v>0.0</v>
      </c>
      <c r="W1439" s="14" t="s">
        <v>2978</v>
      </c>
      <c r="X1439" s="17"/>
      <c r="Y1439" s="17"/>
      <c r="Z1439" s="16">
        <v>7.78</v>
      </c>
      <c r="AA1439" s="16">
        <v>0.281</v>
      </c>
      <c r="AB1439" s="16">
        <v>0.0</v>
      </c>
      <c r="AC1439" s="16">
        <v>0.0</v>
      </c>
      <c r="AD1439" s="16">
        <v>0.967</v>
      </c>
      <c r="AE1439" s="17"/>
      <c r="AF1439" s="17"/>
      <c r="AG1439" s="16">
        <v>0.0</v>
      </c>
      <c r="AH1439" s="16">
        <v>75050.0</v>
      </c>
      <c r="AI1439" s="16">
        <v>0.0</v>
      </c>
      <c r="AJ1439" s="16">
        <v>0.0</v>
      </c>
      <c r="AK1439" s="16">
        <v>0.0</v>
      </c>
      <c r="AL1439" s="16">
        <v>60030.0</v>
      </c>
      <c r="AM1439" s="16">
        <v>0.0</v>
      </c>
      <c r="AN1439" s="16">
        <v>0.0</v>
      </c>
      <c r="AO1439" s="16">
        <v>0.0</v>
      </c>
      <c r="AP1439" s="16">
        <v>29606.0</v>
      </c>
      <c r="AQ1439" s="16">
        <v>0.0</v>
      </c>
      <c r="AR1439" s="16">
        <v>0.0</v>
      </c>
      <c r="AS1439" s="16">
        <v>0.0</v>
      </c>
      <c r="AT1439" s="16">
        <v>44886.0</v>
      </c>
      <c r="AU1439" s="16">
        <v>0.0</v>
      </c>
      <c r="AV1439" s="16">
        <v>0.0</v>
      </c>
      <c r="AW1439" s="16">
        <v>0.0</v>
      </c>
      <c r="AX1439" s="16">
        <v>64044.0</v>
      </c>
      <c r="AY1439" s="16">
        <v>0.0</v>
      </c>
      <c r="AZ1439" s="16">
        <v>0.0</v>
      </c>
      <c r="BA1439" s="16">
        <v>0.0</v>
      </c>
      <c r="BB1439" s="16">
        <v>6062.0</v>
      </c>
      <c r="BC1439" s="16">
        <v>0.0</v>
      </c>
      <c r="BD1439" s="16">
        <v>0.0</v>
      </c>
      <c r="BE1439" s="16">
        <v>0.0</v>
      </c>
      <c r="BF1439" s="16">
        <v>1180048.0</v>
      </c>
      <c r="BG1439" s="16">
        <v>0.0</v>
      </c>
      <c r="BH1439" s="16">
        <v>0.0</v>
      </c>
      <c r="BI1439" s="16">
        <v>0.0</v>
      </c>
      <c r="BJ1439" s="16">
        <v>912.0</v>
      </c>
      <c r="BK1439" s="16">
        <v>0.0</v>
      </c>
      <c r="BL1439" s="16">
        <v>0.0</v>
      </c>
      <c r="BM1439" s="16">
        <v>0.0</v>
      </c>
      <c r="BN1439" s="16">
        <v>91088.0</v>
      </c>
      <c r="BO1439" s="16">
        <v>0.0</v>
      </c>
      <c r="BP1439" s="16">
        <v>0.0</v>
      </c>
      <c r="BQ1439" s="16">
        <v>1.0</v>
      </c>
      <c r="BR1439" s="16">
        <v>62506.0</v>
      </c>
      <c r="BS1439" s="16">
        <v>0.0</v>
      </c>
      <c r="BT1439" s="16">
        <v>0.0</v>
      </c>
    </row>
    <row r="1440">
      <c r="A1440" s="14" t="s">
        <v>9863</v>
      </c>
      <c r="B1440" s="16">
        <v>11.0</v>
      </c>
      <c r="C1440" s="16">
        <v>4091657.0</v>
      </c>
      <c r="D1440" s="17"/>
      <c r="E1440" s="14" t="s">
        <v>2622</v>
      </c>
      <c r="F1440" s="14" t="s">
        <v>2631</v>
      </c>
      <c r="G1440" s="14" t="s">
        <v>5166</v>
      </c>
      <c r="H1440" s="14" t="s">
        <v>2978</v>
      </c>
      <c r="I1440" s="14" t="s">
        <v>21</v>
      </c>
      <c r="J1440" s="14" t="s">
        <v>4845</v>
      </c>
      <c r="K1440" s="14" t="s">
        <v>9864</v>
      </c>
      <c r="L1440" s="14" t="s">
        <v>9864</v>
      </c>
      <c r="M1440" s="14" t="s">
        <v>9865</v>
      </c>
      <c r="N1440" s="14" t="s">
        <v>409</v>
      </c>
      <c r="P1440" s="17"/>
      <c r="Q1440" s="17"/>
      <c r="R1440" s="16">
        <v>1.0</v>
      </c>
      <c r="S1440" s="16">
        <v>1614232.0</v>
      </c>
      <c r="T1440" s="18">
        <v>6.19E-7</v>
      </c>
      <c r="U1440" s="16">
        <v>0.0</v>
      </c>
      <c r="V1440" s="16">
        <v>0.0</v>
      </c>
      <c r="W1440" s="14" t="s">
        <v>2978</v>
      </c>
      <c r="X1440" s="17"/>
      <c r="Y1440" s="17"/>
      <c r="Z1440" s="16">
        <v>16.2</v>
      </c>
      <c r="AA1440" s="16">
        <v>0.02</v>
      </c>
      <c r="AB1440" s="16">
        <v>0.0</v>
      </c>
      <c r="AC1440" s="16">
        <v>0.0</v>
      </c>
      <c r="AD1440" s="16">
        <v>2.21</v>
      </c>
      <c r="AE1440" s="16">
        <v>0.07</v>
      </c>
      <c r="AF1440" s="16">
        <v>0.211</v>
      </c>
      <c r="AG1440" s="16">
        <v>0.0</v>
      </c>
      <c r="AH1440" s="16">
        <v>75058.0</v>
      </c>
      <c r="AI1440" s="16">
        <v>0.0</v>
      </c>
      <c r="AJ1440" s="16">
        <v>0.0</v>
      </c>
      <c r="AK1440" s="16">
        <v>0.0</v>
      </c>
      <c r="AL1440" s="16">
        <v>60022.0</v>
      </c>
      <c r="AM1440" s="16">
        <v>0.0</v>
      </c>
      <c r="AN1440" s="16">
        <v>0.0</v>
      </c>
      <c r="AO1440" s="16">
        <v>0.0</v>
      </c>
      <c r="AP1440" s="16">
        <v>29608.0</v>
      </c>
      <c r="AQ1440" s="16">
        <v>0.0</v>
      </c>
      <c r="AR1440" s="16">
        <v>0.0</v>
      </c>
      <c r="AS1440" s="16">
        <v>0.0</v>
      </c>
      <c r="AT1440" s="16">
        <v>44888.0</v>
      </c>
      <c r="AU1440" s="16">
        <v>0.0</v>
      </c>
      <c r="AV1440" s="16">
        <v>0.0</v>
      </c>
      <c r="AW1440" s="16">
        <v>0.0</v>
      </c>
      <c r="AX1440" s="16">
        <v>64040.0</v>
      </c>
      <c r="AY1440" s="16">
        <v>0.0</v>
      </c>
      <c r="AZ1440" s="16">
        <v>0.0</v>
      </c>
      <c r="BA1440" s="16">
        <v>0.0</v>
      </c>
      <c r="BB1440" s="16">
        <v>6062.0</v>
      </c>
      <c r="BC1440" s="16">
        <v>0.0</v>
      </c>
      <c r="BD1440" s="16">
        <v>0.0</v>
      </c>
      <c r="BE1440" s="16">
        <v>0.0</v>
      </c>
      <c r="BF1440" s="16">
        <v>1180052.0</v>
      </c>
      <c r="BG1440" s="16">
        <v>0.0</v>
      </c>
      <c r="BH1440" s="16">
        <v>0.0</v>
      </c>
      <c r="BI1440" s="16">
        <v>0.0</v>
      </c>
      <c r="BJ1440" s="16">
        <v>912.0</v>
      </c>
      <c r="BK1440" s="16">
        <v>0.0</v>
      </c>
      <c r="BL1440" s="16">
        <v>0.0</v>
      </c>
      <c r="BM1440" s="16">
        <v>1.0</v>
      </c>
      <c r="BN1440" s="16">
        <v>91086.0</v>
      </c>
      <c r="BO1440" s="16">
        <v>0.0</v>
      </c>
      <c r="BP1440" s="16">
        <v>0.0</v>
      </c>
      <c r="BQ1440" s="16">
        <v>0.0</v>
      </c>
      <c r="BR1440" s="16">
        <v>62504.0</v>
      </c>
      <c r="BS1440" s="16">
        <v>0.0</v>
      </c>
      <c r="BT1440" s="16">
        <v>0.0</v>
      </c>
    </row>
    <row r="1441">
      <c r="A1441" s="14" t="s">
        <v>9866</v>
      </c>
      <c r="B1441" s="16">
        <v>11.0</v>
      </c>
      <c r="C1441" s="16">
        <v>4091686.0</v>
      </c>
      <c r="D1441" s="17"/>
      <c r="E1441" s="14" t="s">
        <v>2631</v>
      </c>
      <c r="F1441" s="14" t="s">
        <v>2621</v>
      </c>
      <c r="G1441" s="14" t="s">
        <v>5166</v>
      </c>
      <c r="H1441" s="14" t="s">
        <v>2978</v>
      </c>
      <c r="I1441" s="14" t="s">
        <v>21</v>
      </c>
      <c r="J1441" s="14" t="s">
        <v>4845</v>
      </c>
      <c r="K1441" s="14" t="s">
        <v>9867</v>
      </c>
      <c r="L1441" s="14" t="s">
        <v>9867</v>
      </c>
      <c r="M1441" s="14" t="s">
        <v>9868</v>
      </c>
      <c r="N1441" s="14" t="s">
        <v>409</v>
      </c>
      <c r="P1441" s="17"/>
      <c r="Q1441" s="17"/>
      <c r="R1441" s="16">
        <v>1.0</v>
      </c>
      <c r="S1441" s="16">
        <v>1614232.0</v>
      </c>
      <c r="T1441" s="18">
        <v>6.19E-7</v>
      </c>
      <c r="U1441" s="16">
        <v>0.0</v>
      </c>
      <c r="V1441" s="16">
        <v>0.0</v>
      </c>
      <c r="W1441" s="14" t="s">
        <v>2978</v>
      </c>
      <c r="X1441" s="17"/>
      <c r="Y1441" s="17"/>
      <c r="Z1441" s="16">
        <v>22.2</v>
      </c>
      <c r="AA1441" s="17"/>
      <c r="AB1441" s="16">
        <v>0.0</v>
      </c>
      <c r="AC1441" s="16">
        <v>0.01</v>
      </c>
      <c r="AD1441" s="16">
        <v>8.8</v>
      </c>
      <c r="AE1441" s="16">
        <v>0.11</v>
      </c>
      <c r="AF1441" s="16">
        <v>0.373</v>
      </c>
      <c r="AG1441" s="16">
        <v>0.0</v>
      </c>
      <c r="AH1441" s="16">
        <v>75062.0</v>
      </c>
      <c r="AI1441" s="16">
        <v>0.0</v>
      </c>
      <c r="AJ1441" s="16">
        <v>0.0</v>
      </c>
      <c r="AK1441" s="16">
        <v>0.0</v>
      </c>
      <c r="AL1441" s="16">
        <v>60032.0</v>
      </c>
      <c r="AM1441" s="16">
        <v>0.0</v>
      </c>
      <c r="AN1441" s="16">
        <v>0.0</v>
      </c>
      <c r="AO1441" s="16">
        <v>0.0</v>
      </c>
      <c r="AP1441" s="16">
        <v>29608.0</v>
      </c>
      <c r="AQ1441" s="16">
        <v>0.0</v>
      </c>
      <c r="AR1441" s="16">
        <v>0.0</v>
      </c>
      <c r="AS1441" s="16">
        <v>0.0</v>
      </c>
      <c r="AT1441" s="16">
        <v>44886.0</v>
      </c>
      <c r="AU1441" s="16">
        <v>0.0</v>
      </c>
      <c r="AV1441" s="16">
        <v>0.0</v>
      </c>
      <c r="AW1441" s="16">
        <v>0.0</v>
      </c>
      <c r="AX1441" s="16">
        <v>64026.0</v>
      </c>
      <c r="AY1441" s="16">
        <v>0.0</v>
      </c>
      <c r="AZ1441" s="16">
        <v>0.0</v>
      </c>
      <c r="BA1441" s="16">
        <v>0.0</v>
      </c>
      <c r="BB1441" s="16">
        <v>6062.0</v>
      </c>
      <c r="BC1441" s="16">
        <v>0.0</v>
      </c>
      <c r="BD1441" s="16">
        <v>0.0</v>
      </c>
      <c r="BE1441" s="16">
        <v>1.0</v>
      </c>
      <c r="BF1441" s="16">
        <v>1180044.0</v>
      </c>
      <c r="BG1441" s="16">
        <v>0.0</v>
      </c>
      <c r="BH1441" s="16">
        <v>0.0</v>
      </c>
      <c r="BI1441" s="16">
        <v>0.0</v>
      </c>
      <c r="BJ1441" s="16">
        <v>912.0</v>
      </c>
      <c r="BK1441" s="16">
        <v>0.0</v>
      </c>
      <c r="BL1441" s="16">
        <v>0.0</v>
      </c>
      <c r="BM1441" s="16">
        <v>0.0</v>
      </c>
      <c r="BN1441" s="16">
        <v>91090.0</v>
      </c>
      <c r="BO1441" s="16">
        <v>0.0</v>
      </c>
      <c r="BP1441" s="16">
        <v>0.0</v>
      </c>
      <c r="BQ1441" s="16">
        <v>0.0</v>
      </c>
      <c r="BR1441" s="16">
        <v>62510.0</v>
      </c>
      <c r="BS1441" s="16">
        <v>0.0</v>
      </c>
      <c r="BT1441" s="16">
        <v>0.0</v>
      </c>
    </row>
    <row r="1442">
      <c r="A1442" s="14" t="s">
        <v>9869</v>
      </c>
      <c r="B1442" s="16">
        <v>11.0</v>
      </c>
      <c r="C1442" s="16">
        <v>4083348.0</v>
      </c>
      <c r="D1442" s="17"/>
      <c r="E1442" s="14" t="s">
        <v>2631</v>
      </c>
      <c r="F1442" s="14" t="s">
        <v>2630</v>
      </c>
      <c r="G1442" s="14" t="s">
        <v>5166</v>
      </c>
      <c r="H1442" s="14" t="s">
        <v>2978</v>
      </c>
      <c r="I1442" s="14" t="s">
        <v>21</v>
      </c>
      <c r="J1442" s="14" t="s">
        <v>4845</v>
      </c>
      <c r="K1442" s="14" t="s">
        <v>9870</v>
      </c>
      <c r="L1442" s="14" t="s">
        <v>9870</v>
      </c>
      <c r="M1442" s="14" t="s">
        <v>9871</v>
      </c>
      <c r="N1442" s="14" t="s">
        <v>409</v>
      </c>
      <c r="P1442" s="17"/>
      <c r="Q1442" s="17"/>
      <c r="R1442" s="16">
        <v>1.0</v>
      </c>
      <c r="S1442" s="16">
        <v>1614234.0</v>
      </c>
      <c r="T1442" s="18">
        <v>6.19E-7</v>
      </c>
      <c r="U1442" s="16">
        <v>0.0</v>
      </c>
      <c r="V1442" s="16">
        <v>0.0</v>
      </c>
      <c r="W1442" s="14" t="s">
        <v>2978</v>
      </c>
      <c r="X1442" s="17"/>
      <c r="Y1442" s="17"/>
      <c r="Z1442" s="16">
        <v>24.2</v>
      </c>
      <c r="AA1442" s="17"/>
      <c r="AB1442" s="16">
        <v>0.03</v>
      </c>
      <c r="AC1442" s="16">
        <v>0.0</v>
      </c>
      <c r="AD1442" s="16">
        <v>8.76</v>
      </c>
      <c r="AE1442" s="16">
        <v>0.16</v>
      </c>
      <c r="AF1442" s="16">
        <v>0.245</v>
      </c>
      <c r="AG1442" s="16">
        <v>0.0</v>
      </c>
      <c r="AH1442" s="16">
        <v>75056.0</v>
      </c>
      <c r="AI1442" s="16">
        <v>0.0</v>
      </c>
      <c r="AJ1442" s="16">
        <v>0.0</v>
      </c>
      <c r="AK1442" s="16">
        <v>0.0</v>
      </c>
      <c r="AL1442" s="16">
        <v>60026.0</v>
      </c>
      <c r="AM1442" s="16">
        <v>0.0</v>
      </c>
      <c r="AN1442" s="16">
        <v>0.0</v>
      </c>
      <c r="AO1442" s="16">
        <v>0.0</v>
      </c>
      <c r="AP1442" s="16">
        <v>29608.0</v>
      </c>
      <c r="AQ1442" s="16">
        <v>0.0</v>
      </c>
      <c r="AR1442" s="16">
        <v>0.0</v>
      </c>
      <c r="AS1442" s="16">
        <v>0.0</v>
      </c>
      <c r="AT1442" s="16">
        <v>44886.0</v>
      </c>
      <c r="AU1442" s="16">
        <v>0.0</v>
      </c>
      <c r="AV1442" s="16">
        <v>0.0</v>
      </c>
      <c r="AW1442" s="16">
        <v>1.0</v>
      </c>
      <c r="AX1442" s="16">
        <v>64040.0</v>
      </c>
      <c r="AY1442" s="16">
        <v>0.0</v>
      </c>
      <c r="AZ1442" s="16">
        <v>0.0</v>
      </c>
      <c r="BA1442" s="16">
        <v>0.0</v>
      </c>
      <c r="BB1442" s="16">
        <v>6062.0</v>
      </c>
      <c r="BC1442" s="16">
        <v>0.0</v>
      </c>
      <c r="BD1442" s="16">
        <v>0.0</v>
      </c>
      <c r="BE1442" s="16">
        <v>0.0</v>
      </c>
      <c r="BF1442" s="16">
        <v>1180046.0</v>
      </c>
      <c r="BG1442" s="16">
        <v>0.0</v>
      </c>
      <c r="BH1442" s="16">
        <v>0.0</v>
      </c>
      <c r="BI1442" s="16">
        <v>0.0</v>
      </c>
      <c r="BJ1442" s="16">
        <v>912.0</v>
      </c>
      <c r="BK1442" s="16">
        <v>0.0</v>
      </c>
      <c r="BL1442" s="16">
        <v>0.0</v>
      </c>
      <c r="BM1442" s="16">
        <v>0.0</v>
      </c>
      <c r="BN1442" s="16">
        <v>91086.0</v>
      </c>
      <c r="BO1442" s="16">
        <v>0.0</v>
      </c>
      <c r="BP1442" s="16">
        <v>0.0</v>
      </c>
      <c r="BQ1442" s="16">
        <v>0.0</v>
      </c>
      <c r="BR1442" s="16">
        <v>62512.0</v>
      </c>
      <c r="BS1442" s="16">
        <v>0.0</v>
      </c>
      <c r="BT1442" s="16">
        <v>0.0</v>
      </c>
    </row>
    <row r="1443">
      <c r="A1443" s="14" t="s">
        <v>9872</v>
      </c>
      <c r="B1443" s="16">
        <v>11.0</v>
      </c>
      <c r="C1443" s="16">
        <v>4083459.0</v>
      </c>
      <c r="D1443" s="17"/>
      <c r="E1443" s="14" t="s">
        <v>2631</v>
      </c>
      <c r="F1443" s="14" t="s">
        <v>2630</v>
      </c>
      <c r="G1443" s="14" t="s">
        <v>5166</v>
      </c>
      <c r="H1443" s="14" t="s">
        <v>2978</v>
      </c>
      <c r="I1443" s="14" t="s">
        <v>21</v>
      </c>
      <c r="J1443" s="14" t="s">
        <v>4845</v>
      </c>
      <c r="K1443" s="14" t="s">
        <v>9873</v>
      </c>
      <c r="L1443" s="14" t="s">
        <v>9873</v>
      </c>
      <c r="M1443" s="14" t="s">
        <v>9874</v>
      </c>
      <c r="N1443" s="14" t="s">
        <v>409</v>
      </c>
      <c r="P1443" s="17"/>
      <c r="Q1443" s="17"/>
      <c r="R1443" s="16">
        <v>1.0</v>
      </c>
      <c r="S1443" s="16">
        <v>1614234.0</v>
      </c>
      <c r="T1443" s="18">
        <v>6.19E-7</v>
      </c>
      <c r="U1443" s="16">
        <v>0.0</v>
      </c>
      <c r="V1443" s="16">
        <v>0.0</v>
      </c>
      <c r="W1443" s="14" t="s">
        <v>2978</v>
      </c>
      <c r="X1443" s="17"/>
      <c r="Y1443" s="17"/>
      <c r="Z1443" s="16">
        <v>29.4</v>
      </c>
      <c r="AA1443" s="16">
        <v>0.473</v>
      </c>
      <c r="AB1443" s="16">
        <v>0.03</v>
      </c>
      <c r="AC1443" s="16">
        <v>-0.03</v>
      </c>
      <c r="AD1443" s="16">
        <v>8.76</v>
      </c>
      <c r="AE1443" s="16">
        <v>0.04</v>
      </c>
      <c r="AF1443" s="16">
        <v>0.766</v>
      </c>
      <c r="AG1443" s="16">
        <v>0.0</v>
      </c>
      <c r="AH1443" s="16">
        <v>75074.0</v>
      </c>
      <c r="AI1443" s="16">
        <v>0.0</v>
      </c>
      <c r="AJ1443" s="16">
        <v>0.0</v>
      </c>
      <c r="AK1443" s="16">
        <v>0.0</v>
      </c>
      <c r="AL1443" s="16">
        <v>60034.0</v>
      </c>
      <c r="AM1443" s="16">
        <v>0.0</v>
      </c>
      <c r="AN1443" s="16">
        <v>0.0</v>
      </c>
      <c r="AO1443" s="16">
        <v>0.0</v>
      </c>
      <c r="AP1443" s="16">
        <v>29608.0</v>
      </c>
      <c r="AQ1443" s="16">
        <v>0.0</v>
      </c>
      <c r="AR1443" s="16">
        <v>0.0</v>
      </c>
      <c r="AS1443" s="16">
        <v>0.0</v>
      </c>
      <c r="AT1443" s="16">
        <v>44884.0</v>
      </c>
      <c r="AU1443" s="16">
        <v>0.0</v>
      </c>
      <c r="AV1443" s="16">
        <v>0.0</v>
      </c>
      <c r="AW1443" s="16">
        <v>0.0</v>
      </c>
      <c r="AX1443" s="16">
        <v>64028.0</v>
      </c>
      <c r="AY1443" s="16">
        <v>0.0</v>
      </c>
      <c r="AZ1443" s="16">
        <v>0.0</v>
      </c>
      <c r="BA1443" s="16">
        <v>0.0</v>
      </c>
      <c r="BB1443" s="16">
        <v>6062.0</v>
      </c>
      <c r="BC1443" s="16">
        <v>0.0</v>
      </c>
      <c r="BD1443" s="16">
        <v>0.0</v>
      </c>
      <c r="BE1443" s="16">
        <v>1.0</v>
      </c>
      <c r="BF1443" s="16">
        <v>1180040.0</v>
      </c>
      <c r="BG1443" s="16">
        <v>0.0</v>
      </c>
      <c r="BH1443" s="16">
        <v>0.0</v>
      </c>
      <c r="BI1443" s="16">
        <v>0.0</v>
      </c>
      <c r="BJ1443" s="16">
        <v>912.0</v>
      </c>
      <c r="BK1443" s="16">
        <v>0.0</v>
      </c>
      <c r="BL1443" s="16">
        <v>0.0</v>
      </c>
      <c r="BM1443" s="16">
        <v>0.0</v>
      </c>
      <c r="BN1443" s="16">
        <v>91084.0</v>
      </c>
      <c r="BO1443" s="16">
        <v>0.0</v>
      </c>
      <c r="BP1443" s="16">
        <v>0.0</v>
      </c>
      <c r="BQ1443" s="16">
        <v>0.0</v>
      </c>
      <c r="BR1443" s="16">
        <v>62508.0</v>
      </c>
      <c r="BS1443" s="16">
        <v>0.0</v>
      </c>
      <c r="BT1443" s="16">
        <v>0.0</v>
      </c>
    </row>
    <row r="1444">
      <c r="A1444" s="14" t="s">
        <v>9875</v>
      </c>
      <c r="B1444" s="16">
        <v>11.0</v>
      </c>
      <c r="C1444" s="16">
        <v>4083459.0</v>
      </c>
      <c r="D1444" s="17"/>
      <c r="E1444" s="14" t="s">
        <v>2631</v>
      </c>
      <c r="F1444" s="14" t="s">
        <v>2621</v>
      </c>
      <c r="G1444" s="14" t="s">
        <v>5166</v>
      </c>
      <c r="H1444" s="14" t="s">
        <v>2978</v>
      </c>
      <c r="I1444" s="14" t="s">
        <v>21</v>
      </c>
      <c r="J1444" s="14" t="s">
        <v>4845</v>
      </c>
      <c r="K1444" s="14" t="s">
        <v>9876</v>
      </c>
      <c r="L1444" s="14" t="s">
        <v>9876</v>
      </c>
      <c r="M1444" s="14" t="s">
        <v>9877</v>
      </c>
      <c r="N1444" s="14" t="s">
        <v>409</v>
      </c>
      <c r="P1444" s="17"/>
      <c r="Q1444" s="17"/>
      <c r="R1444" s="16">
        <v>1.0</v>
      </c>
      <c r="S1444" s="16">
        <v>1614234.0</v>
      </c>
      <c r="T1444" s="18">
        <v>6.19E-7</v>
      </c>
      <c r="U1444" s="16">
        <v>0.0</v>
      </c>
      <c r="V1444" s="16">
        <v>0.0</v>
      </c>
      <c r="W1444" s="14" t="s">
        <v>2978</v>
      </c>
      <c r="X1444" s="17"/>
      <c r="Y1444" s="17"/>
      <c r="Z1444" s="16">
        <v>29.5</v>
      </c>
      <c r="AA1444" s="16">
        <v>0.259</v>
      </c>
      <c r="AB1444" s="16">
        <v>0.03</v>
      </c>
      <c r="AC1444" s="16">
        <v>-0.04</v>
      </c>
      <c r="AD1444" s="16">
        <v>8.76</v>
      </c>
      <c r="AE1444" s="16">
        <v>0.0</v>
      </c>
      <c r="AF1444" s="16">
        <v>0.997</v>
      </c>
      <c r="AG1444" s="16">
        <v>0.0</v>
      </c>
      <c r="AH1444" s="16">
        <v>75074.0</v>
      </c>
      <c r="AI1444" s="16">
        <v>0.0</v>
      </c>
      <c r="AJ1444" s="16">
        <v>0.0</v>
      </c>
      <c r="AK1444" s="16">
        <v>0.0</v>
      </c>
      <c r="AL1444" s="16">
        <v>60034.0</v>
      </c>
      <c r="AM1444" s="16">
        <v>0.0</v>
      </c>
      <c r="AN1444" s="16">
        <v>0.0</v>
      </c>
      <c r="AO1444" s="16">
        <v>0.0</v>
      </c>
      <c r="AP1444" s="16">
        <v>29608.0</v>
      </c>
      <c r="AQ1444" s="16">
        <v>0.0</v>
      </c>
      <c r="AR1444" s="16">
        <v>0.0</v>
      </c>
      <c r="AS1444" s="16">
        <v>0.0</v>
      </c>
      <c r="AT1444" s="16">
        <v>44884.0</v>
      </c>
      <c r="AU1444" s="16">
        <v>0.0</v>
      </c>
      <c r="AV1444" s="16">
        <v>0.0</v>
      </c>
      <c r="AW1444" s="16">
        <v>0.0</v>
      </c>
      <c r="AX1444" s="16">
        <v>64028.0</v>
      </c>
      <c r="AY1444" s="16">
        <v>0.0</v>
      </c>
      <c r="AZ1444" s="16">
        <v>0.0</v>
      </c>
      <c r="BA1444" s="16">
        <v>0.0</v>
      </c>
      <c r="BB1444" s="16">
        <v>6062.0</v>
      </c>
      <c r="BC1444" s="16">
        <v>0.0</v>
      </c>
      <c r="BD1444" s="16">
        <v>0.0</v>
      </c>
      <c r="BE1444" s="16">
        <v>1.0</v>
      </c>
      <c r="BF1444" s="16">
        <v>1180040.0</v>
      </c>
      <c r="BG1444" s="16">
        <v>0.0</v>
      </c>
      <c r="BH1444" s="16">
        <v>0.0</v>
      </c>
      <c r="BI1444" s="16">
        <v>0.0</v>
      </c>
      <c r="BJ1444" s="16">
        <v>912.0</v>
      </c>
      <c r="BK1444" s="16">
        <v>0.0</v>
      </c>
      <c r="BL1444" s="16">
        <v>0.0</v>
      </c>
      <c r="BM1444" s="16">
        <v>0.0</v>
      </c>
      <c r="BN1444" s="16">
        <v>91084.0</v>
      </c>
      <c r="BO1444" s="16">
        <v>0.0</v>
      </c>
      <c r="BP1444" s="16">
        <v>0.0</v>
      </c>
      <c r="BQ1444" s="16">
        <v>0.0</v>
      </c>
      <c r="BR1444" s="16">
        <v>62508.0</v>
      </c>
      <c r="BS1444" s="16">
        <v>0.0</v>
      </c>
      <c r="BT1444" s="16">
        <v>0.0</v>
      </c>
    </row>
    <row r="1445">
      <c r="A1445" s="14" t="s">
        <v>9878</v>
      </c>
      <c r="B1445" s="16">
        <v>11.0</v>
      </c>
      <c r="C1445" s="16">
        <v>4091436.0</v>
      </c>
      <c r="D1445" s="17"/>
      <c r="E1445" s="14" t="s">
        <v>2631</v>
      </c>
      <c r="F1445" s="14" t="s">
        <v>2630</v>
      </c>
      <c r="G1445" s="14" t="s">
        <v>5166</v>
      </c>
      <c r="H1445" s="14" t="s">
        <v>2978</v>
      </c>
      <c r="I1445" s="14" t="s">
        <v>21</v>
      </c>
      <c r="J1445" s="14" t="s">
        <v>4845</v>
      </c>
      <c r="K1445" s="14" t="s">
        <v>9879</v>
      </c>
      <c r="L1445" s="14" t="s">
        <v>9879</v>
      </c>
      <c r="M1445" s="14" t="s">
        <v>9880</v>
      </c>
      <c r="N1445" s="14" t="s">
        <v>409</v>
      </c>
      <c r="P1445" s="17"/>
      <c r="Q1445" s="17"/>
      <c r="R1445" s="16">
        <v>1.0</v>
      </c>
      <c r="S1445" s="16">
        <v>1614234.0</v>
      </c>
      <c r="T1445" s="18">
        <v>6.19E-7</v>
      </c>
      <c r="U1445" s="16">
        <v>0.0</v>
      </c>
      <c r="V1445" s="16">
        <v>0.0</v>
      </c>
      <c r="W1445" s="14" t="s">
        <v>2978</v>
      </c>
      <c r="X1445" s="17"/>
      <c r="Y1445" s="17"/>
      <c r="Z1445" s="16">
        <v>26.4</v>
      </c>
      <c r="AA1445" s="17"/>
      <c r="AB1445" s="16">
        <v>0.0</v>
      </c>
      <c r="AC1445" s="16">
        <v>0.02</v>
      </c>
      <c r="AD1445" s="16">
        <v>3.54</v>
      </c>
      <c r="AE1445" s="16">
        <v>0.0</v>
      </c>
      <c r="AF1445" s="16">
        <v>0.776</v>
      </c>
      <c r="AG1445" s="16">
        <v>0.0</v>
      </c>
      <c r="AH1445" s="16">
        <v>75076.0</v>
      </c>
      <c r="AI1445" s="16">
        <v>0.0</v>
      </c>
      <c r="AJ1445" s="16">
        <v>0.0</v>
      </c>
      <c r="AK1445" s="16">
        <v>0.0</v>
      </c>
      <c r="AL1445" s="16">
        <v>60026.0</v>
      </c>
      <c r="AM1445" s="16">
        <v>0.0</v>
      </c>
      <c r="AN1445" s="16">
        <v>0.0</v>
      </c>
      <c r="AO1445" s="16">
        <v>0.0</v>
      </c>
      <c r="AP1445" s="16">
        <v>29606.0</v>
      </c>
      <c r="AQ1445" s="16">
        <v>0.0</v>
      </c>
      <c r="AR1445" s="16">
        <v>0.0</v>
      </c>
      <c r="AS1445" s="16">
        <v>0.0</v>
      </c>
      <c r="AT1445" s="16">
        <v>44882.0</v>
      </c>
      <c r="AU1445" s="16">
        <v>0.0</v>
      </c>
      <c r="AV1445" s="16">
        <v>0.0</v>
      </c>
      <c r="AW1445" s="16">
        <v>0.0</v>
      </c>
      <c r="AX1445" s="16">
        <v>64036.0</v>
      </c>
      <c r="AY1445" s="16">
        <v>0.0</v>
      </c>
      <c r="AZ1445" s="16">
        <v>0.0</v>
      </c>
      <c r="BA1445" s="16">
        <v>0.0</v>
      </c>
      <c r="BB1445" s="16">
        <v>6062.0</v>
      </c>
      <c r="BC1445" s="16">
        <v>0.0</v>
      </c>
      <c r="BD1445" s="16">
        <v>0.0</v>
      </c>
      <c r="BE1445" s="16">
        <v>1.0</v>
      </c>
      <c r="BF1445" s="16">
        <v>1180040.0</v>
      </c>
      <c r="BG1445" s="16">
        <v>0.0</v>
      </c>
      <c r="BH1445" s="16">
        <v>0.0</v>
      </c>
      <c r="BI1445" s="16">
        <v>0.0</v>
      </c>
      <c r="BJ1445" s="16">
        <v>912.0</v>
      </c>
      <c r="BK1445" s="16">
        <v>0.0</v>
      </c>
      <c r="BL1445" s="16">
        <v>0.0</v>
      </c>
      <c r="BM1445" s="16">
        <v>0.0</v>
      </c>
      <c r="BN1445" s="16">
        <v>91084.0</v>
      </c>
      <c r="BO1445" s="16">
        <v>0.0</v>
      </c>
      <c r="BP1445" s="16">
        <v>0.0</v>
      </c>
      <c r="BQ1445" s="16">
        <v>0.0</v>
      </c>
      <c r="BR1445" s="16">
        <v>62510.0</v>
      </c>
      <c r="BS1445" s="16">
        <v>0.0</v>
      </c>
      <c r="BT1445" s="16">
        <v>0.0</v>
      </c>
    </row>
    <row r="1446">
      <c r="A1446" s="14" t="s">
        <v>9881</v>
      </c>
      <c r="B1446" s="16">
        <v>11.0</v>
      </c>
      <c r="C1446" s="16">
        <v>4091591.0</v>
      </c>
      <c r="D1446" s="14" t="s">
        <v>7470</v>
      </c>
      <c r="E1446" s="14" t="s">
        <v>2622</v>
      </c>
      <c r="F1446" s="14" t="s">
        <v>2630</v>
      </c>
      <c r="G1446" s="14" t="s">
        <v>5166</v>
      </c>
      <c r="H1446" s="14" t="s">
        <v>2978</v>
      </c>
      <c r="I1446" s="14" t="s">
        <v>21</v>
      </c>
      <c r="J1446" s="14" t="s">
        <v>4845</v>
      </c>
      <c r="K1446" s="14" t="s">
        <v>7471</v>
      </c>
      <c r="L1446" s="14" t="s">
        <v>7471</v>
      </c>
      <c r="M1446" s="14" t="s">
        <v>9882</v>
      </c>
      <c r="N1446" s="14" t="s">
        <v>409</v>
      </c>
      <c r="P1446" s="17"/>
      <c r="Q1446" s="17"/>
      <c r="R1446" s="16">
        <v>1.0</v>
      </c>
      <c r="S1446" s="16">
        <v>1614234.0</v>
      </c>
      <c r="T1446" s="18">
        <v>6.19E-7</v>
      </c>
      <c r="U1446" s="16">
        <v>0.0</v>
      </c>
      <c r="V1446" s="16">
        <v>0.0</v>
      </c>
      <c r="W1446" s="14" t="s">
        <v>2978</v>
      </c>
      <c r="X1446" s="17"/>
      <c r="Y1446" s="17"/>
      <c r="Z1446" s="16">
        <v>16.4</v>
      </c>
      <c r="AA1446" s="16">
        <v>0.165</v>
      </c>
      <c r="AB1446" s="16">
        <v>0.0</v>
      </c>
      <c r="AC1446" s="16">
        <v>0.0</v>
      </c>
      <c r="AD1446" s="16">
        <v>1.58</v>
      </c>
      <c r="AE1446" s="16">
        <v>0.29</v>
      </c>
      <c r="AF1446" s="16">
        <v>0.015</v>
      </c>
      <c r="AG1446" s="16">
        <v>0.0</v>
      </c>
      <c r="AH1446" s="16">
        <v>75058.0</v>
      </c>
      <c r="AI1446" s="16">
        <v>0.0</v>
      </c>
      <c r="AJ1446" s="16">
        <v>0.0</v>
      </c>
      <c r="AK1446" s="16">
        <v>0.0</v>
      </c>
      <c r="AL1446" s="16">
        <v>60032.0</v>
      </c>
      <c r="AM1446" s="16">
        <v>0.0</v>
      </c>
      <c r="AN1446" s="16">
        <v>0.0</v>
      </c>
      <c r="AO1446" s="16">
        <v>0.0</v>
      </c>
      <c r="AP1446" s="16">
        <v>29606.0</v>
      </c>
      <c r="AQ1446" s="16">
        <v>0.0</v>
      </c>
      <c r="AR1446" s="16">
        <v>0.0</v>
      </c>
      <c r="AS1446" s="16">
        <v>0.0</v>
      </c>
      <c r="AT1446" s="16">
        <v>44884.0</v>
      </c>
      <c r="AU1446" s="16">
        <v>0.0</v>
      </c>
      <c r="AV1446" s="16">
        <v>0.0</v>
      </c>
      <c r="AW1446" s="16">
        <v>0.0</v>
      </c>
      <c r="AX1446" s="16">
        <v>64044.0</v>
      </c>
      <c r="AY1446" s="16">
        <v>0.0</v>
      </c>
      <c r="AZ1446" s="16">
        <v>0.0</v>
      </c>
      <c r="BA1446" s="16">
        <v>0.0</v>
      </c>
      <c r="BB1446" s="16">
        <v>6062.0</v>
      </c>
      <c r="BC1446" s="16">
        <v>0.0</v>
      </c>
      <c r="BD1446" s="16">
        <v>0.0</v>
      </c>
      <c r="BE1446" s="16">
        <v>1.0</v>
      </c>
      <c r="BF1446" s="16">
        <v>1180040.0</v>
      </c>
      <c r="BG1446" s="16">
        <v>0.0</v>
      </c>
      <c r="BH1446" s="16">
        <v>0.0</v>
      </c>
      <c r="BI1446" s="16">
        <v>0.0</v>
      </c>
      <c r="BJ1446" s="16">
        <v>912.0</v>
      </c>
      <c r="BK1446" s="16">
        <v>0.0</v>
      </c>
      <c r="BL1446" s="16">
        <v>0.0</v>
      </c>
      <c r="BM1446" s="16">
        <v>0.0</v>
      </c>
      <c r="BN1446" s="16">
        <v>91086.0</v>
      </c>
      <c r="BO1446" s="16">
        <v>0.0</v>
      </c>
      <c r="BP1446" s="16">
        <v>0.0</v>
      </c>
      <c r="BQ1446" s="16">
        <v>0.0</v>
      </c>
      <c r="BR1446" s="16">
        <v>62510.0</v>
      </c>
      <c r="BS1446" s="16">
        <v>0.0</v>
      </c>
      <c r="BT1446" s="16">
        <v>0.0</v>
      </c>
    </row>
    <row r="1447">
      <c r="A1447" s="14" t="s">
        <v>9883</v>
      </c>
      <c r="B1447" s="16">
        <v>11.0</v>
      </c>
      <c r="C1447" s="16">
        <v>4091617.0</v>
      </c>
      <c r="D1447" s="14" t="s">
        <v>9152</v>
      </c>
      <c r="E1447" s="14" t="s">
        <v>2622</v>
      </c>
      <c r="F1447" s="14" t="s">
        <v>2621</v>
      </c>
      <c r="G1447" s="14" t="s">
        <v>5166</v>
      </c>
      <c r="H1447" s="14" t="s">
        <v>2978</v>
      </c>
      <c r="I1447" s="14" t="s">
        <v>21</v>
      </c>
      <c r="J1447" s="14" t="s">
        <v>4845</v>
      </c>
      <c r="K1447" s="14" t="s">
        <v>9884</v>
      </c>
      <c r="L1447" s="14" t="s">
        <v>9884</v>
      </c>
      <c r="M1447" s="14" t="s">
        <v>9885</v>
      </c>
      <c r="N1447" s="14" t="s">
        <v>409</v>
      </c>
      <c r="O1447" s="14" t="s">
        <v>410</v>
      </c>
      <c r="P1447" s="16">
        <v>2197182.0</v>
      </c>
      <c r="Q1447" s="17"/>
      <c r="R1447" s="16">
        <v>1.0</v>
      </c>
      <c r="S1447" s="16">
        <v>1614234.0</v>
      </c>
      <c r="T1447" s="18">
        <v>6.19E-7</v>
      </c>
      <c r="U1447" s="16">
        <v>0.0</v>
      </c>
      <c r="V1447" s="16">
        <v>0.0</v>
      </c>
      <c r="W1447" s="14" t="s">
        <v>2978</v>
      </c>
      <c r="X1447" s="17"/>
      <c r="Y1447" s="17"/>
      <c r="Z1447" s="16">
        <v>19.9</v>
      </c>
      <c r="AA1447" s="16">
        <v>0.119</v>
      </c>
      <c r="AB1447" s="16">
        <v>0.0</v>
      </c>
      <c r="AC1447" s="16">
        <v>0.0</v>
      </c>
      <c r="AD1447" s="16">
        <v>2.44</v>
      </c>
      <c r="AE1447" s="16">
        <v>0.05</v>
      </c>
      <c r="AF1447" s="16">
        <v>0.656</v>
      </c>
      <c r="AG1447" s="16">
        <v>0.0</v>
      </c>
      <c r="AH1447" s="16">
        <v>75058.0</v>
      </c>
      <c r="AI1447" s="16">
        <v>0.0</v>
      </c>
      <c r="AJ1447" s="16">
        <v>0.0</v>
      </c>
      <c r="AK1447" s="16">
        <v>0.0</v>
      </c>
      <c r="AL1447" s="16">
        <v>60026.0</v>
      </c>
      <c r="AM1447" s="16">
        <v>0.0</v>
      </c>
      <c r="AN1447" s="16">
        <v>0.0</v>
      </c>
      <c r="AO1447" s="16">
        <v>0.0</v>
      </c>
      <c r="AP1447" s="16">
        <v>29608.0</v>
      </c>
      <c r="AQ1447" s="16">
        <v>0.0</v>
      </c>
      <c r="AR1447" s="16">
        <v>0.0</v>
      </c>
      <c r="AS1447" s="16">
        <v>0.0</v>
      </c>
      <c r="AT1447" s="16">
        <v>44882.0</v>
      </c>
      <c r="AU1447" s="16">
        <v>0.0</v>
      </c>
      <c r="AV1447" s="16">
        <v>0.0</v>
      </c>
      <c r="AW1447" s="16">
        <v>0.0</v>
      </c>
      <c r="AX1447" s="16">
        <v>64046.0</v>
      </c>
      <c r="AY1447" s="16">
        <v>0.0</v>
      </c>
      <c r="AZ1447" s="16">
        <v>0.0</v>
      </c>
      <c r="BA1447" s="16">
        <v>0.0</v>
      </c>
      <c r="BB1447" s="16">
        <v>6062.0</v>
      </c>
      <c r="BC1447" s="16">
        <v>0.0</v>
      </c>
      <c r="BD1447" s="16">
        <v>0.0</v>
      </c>
      <c r="BE1447" s="16">
        <v>1.0</v>
      </c>
      <c r="BF1447" s="16">
        <v>1180050.0</v>
      </c>
      <c r="BG1447" s="16">
        <v>0.0</v>
      </c>
      <c r="BH1447" s="16">
        <v>0.0</v>
      </c>
      <c r="BI1447" s="16">
        <v>0.0</v>
      </c>
      <c r="BJ1447" s="16">
        <v>912.0</v>
      </c>
      <c r="BK1447" s="16">
        <v>0.0</v>
      </c>
      <c r="BL1447" s="16">
        <v>0.0</v>
      </c>
      <c r="BM1447" s="16">
        <v>0.0</v>
      </c>
      <c r="BN1447" s="16">
        <v>91086.0</v>
      </c>
      <c r="BO1447" s="16">
        <v>0.0</v>
      </c>
      <c r="BP1447" s="16">
        <v>0.0</v>
      </c>
      <c r="BQ1447" s="16">
        <v>0.0</v>
      </c>
      <c r="BR1447" s="16">
        <v>62504.0</v>
      </c>
      <c r="BS1447" s="16">
        <v>0.0</v>
      </c>
      <c r="BT1447" s="16">
        <v>0.0</v>
      </c>
    </row>
    <row r="1448">
      <c r="A1448" s="14" t="s">
        <v>9886</v>
      </c>
      <c r="B1448" s="16">
        <v>11.0</v>
      </c>
      <c r="C1448" s="16">
        <v>4091685.0</v>
      </c>
      <c r="D1448" s="17"/>
      <c r="E1448" s="14" t="s">
        <v>2631</v>
      </c>
      <c r="F1448" s="14" t="s">
        <v>2630</v>
      </c>
      <c r="G1448" s="14" t="s">
        <v>5166</v>
      </c>
      <c r="H1448" s="14" t="s">
        <v>2978</v>
      </c>
      <c r="I1448" s="14" t="s">
        <v>21</v>
      </c>
      <c r="J1448" s="14" t="s">
        <v>4845</v>
      </c>
      <c r="K1448" s="14" t="s">
        <v>9887</v>
      </c>
      <c r="L1448" s="14" t="s">
        <v>9887</v>
      </c>
      <c r="M1448" s="14" t="s">
        <v>9888</v>
      </c>
      <c r="N1448" s="14" t="s">
        <v>409</v>
      </c>
      <c r="P1448" s="17"/>
      <c r="Q1448" s="17"/>
      <c r="R1448" s="16">
        <v>1.0</v>
      </c>
      <c r="S1448" s="16">
        <v>1614236.0</v>
      </c>
      <c r="T1448" s="18">
        <v>6.19E-7</v>
      </c>
      <c r="U1448" s="16">
        <v>0.0</v>
      </c>
      <c r="V1448" s="16">
        <v>0.0</v>
      </c>
      <c r="W1448" s="14" t="s">
        <v>2978</v>
      </c>
      <c r="X1448" s="17"/>
      <c r="Y1448" s="17"/>
      <c r="Z1448" s="16">
        <v>19.1</v>
      </c>
      <c r="AA1448" s="17"/>
      <c r="AB1448" s="16">
        <v>0.0</v>
      </c>
      <c r="AC1448" s="16">
        <v>0.0</v>
      </c>
      <c r="AD1448" s="16">
        <v>8.8</v>
      </c>
      <c r="AE1448" s="16">
        <v>1.0</v>
      </c>
      <c r="AF1448" s="16">
        <v>0.013</v>
      </c>
      <c r="AG1448" s="16">
        <v>0.0</v>
      </c>
      <c r="AH1448" s="16">
        <v>75068.0</v>
      </c>
      <c r="AI1448" s="16">
        <v>0.0</v>
      </c>
      <c r="AJ1448" s="16">
        <v>0.0</v>
      </c>
      <c r="AK1448" s="16">
        <v>0.0</v>
      </c>
      <c r="AL1448" s="16">
        <v>60030.0</v>
      </c>
      <c r="AM1448" s="16">
        <v>0.0</v>
      </c>
      <c r="AN1448" s="16">
        <v>0.0</v>
      </c>
      <c r="AO1448" s="16">
        <v>0.0</v>
      </c>
      <c r="AP1448" s="16">
        <v>29606.0</v>
      </c>
      <c r="AQ1448" s="16">
        <v>0.0</v>
      </c>
      <c r="AR1448" s="16">
        <v>0.0</v>
      </c>
      <c r="AS1448" s="16">
        <v>0.0</v>
      </c>
      <c r="AT1448" s="16">
        <v>44886.0</v>
      </c>
      <c r="AU1448" s="16">
        <v>0.0</v>
      </c>
      <c r="AV1448" s="16">
        <v>0.0</v>
      </c>
      <c r="AW1448" s="16">
        <v>0.0</v>
      </c>
      <c r="AX1448" s="16">
        <v>64030.0</v>
      </c>
      <c r="AY1448" s="16">
        <v>0.0</v>
      </c>
      <c r="AZ1448" s="16">
        <v>0.0</v>
      </c>
      <c r="BA1448" s="16">
        <v>0.0</v>
      </c>
      <c r="BB1448" s="16">
        <v>6062.0</v>
      </c>
      <c r="BC1448" s="16">
        <v>0.0</v>
      </c>
      <c r="BD1448" s="16">
        <v>0.0</v>
      </c>
      <c r="BE1448" s="16">
        <v>0.0</v>
      </c>
      <c r="BF1448" s="16">
        <v>1180040.0</v>
      </c>
      <c r="BG1448" s="16">
        <v>0.0</v>
      </c>
      <c r="BH1448" s="16">
        <v>0.0</v>
      </c>
      <c r="BI1448" s="16">
        <v>0.0</v>
      </c>
      <c r="BJ1448" s="16">
        <v>912.0</v>
      </c>
      <c r="BK1448" s="16">
        <v>0.0</v>
      </c>
      <c r="BL1448" s="16">
        <v>0.0</v>
      </c>
      <c r="BM1448" s="16">
        <v>0.0</v>
      </c>
      <c r="BN1448" s="16">
        <v>91092.0</v>
      </c>
      <c r="BO1448" s="16">
        <v>0.0</v>
      </c>
      <c r="BP1448" s="16">
        <v>0.0</v>
      </c>
      <c r="BQ1448" s="16">
        <v>1.0</v>
      </c>
      <c r="BR1448" s="16">
        <v>62510.0</v>
      </c>
      <c r="BS1448" s="16">
        <v>0.0</v>
      </c>
      <c r="BT1448" s="16">
        <v>0.0</v>
      </c>
    </row>
    <row r="1449">
      <c r="A1449" s="14" t="s">
        <v>9889</v>
      </c>
      <c r="B1449" s="16">
        <v>11.0</v>
      </c>
      <c r="C1449" s="16">
        <v>4083381.0</v>
      </c>
      <c r="D1449" s="14" t="s">
        <v>9890</v>
      </c>
      <c r="E1449" s="14" t="s">
        <v>2631</v>
      </c>
      <c r="F1449" s="14" t="s">
        <v>2621</v>
      </c>
      <c r="G1449" s="14" t="s">
        <v>5166</v>
      </c>
      <c r="H1449" s="14" t="s">
        <v>2978</v>
      </c>
      <c r="I1449" s="14" t="s">
        <v>21</v>
      </c>
      <c r="J1449" s="14" t="s">
        <v>4845</v>
      </c>
      <c r="K1449" s="14" t="s">
        <v>9891</v>
      </c>
      <c r="L1449" s="14" t="s">
        <v>9891</v>
      </c>
      <c r="M1449" s="14" t="s">
        <v>9892</v>
      </c>
      <c r="N1449" s="14" t="s">
        <v>409</v>
      </c>
      <c r="O1449" s="14" t="s">
        <v>410</v>
      </c>
      <c r="P1449" s="16">
        <v>2954504.0</v>
      </c>
      <c r="Q1449" s="17"/>
      <c r="R1449" s="16">
        <v>1.0</v>
      </c>
      <c r="S1449" s="16">
        <v>1614238.0</v>
      </c>
      <c r="T1449" s="18">
        <v>6.19E-7</v>
      </c>
      <c r="U1449" s="16">
        <v>0.0</v>
      </c>
      <c r="V1449" s="16">
        <v>0.0</v>
      </c>
      <c r="W1449" s="14" t="s">
        <v>2978</v>
      </c>
      <c r="X1449" s="17"/>
      <c r="Y1449" s="17"/>
      <c r="Z1449" s="16">
        <v>22.2</v>
      </c>
      <c r="AA1449" s="17"/>
      <c r="AB1449" s="16">
        <v>0.02</v>
      </c>
      <c r="AC1449" s="16">
        <v>0.02</v>
      </c>
      <c r="AD1449" s="16">
        <v>8.76</v>
      </c>
      <c r="AE1449" s="16">
        <v>0.27</v>
      </c>
      <c r="AF1449" s="16">
        <v>0.076</v>
      </c>
      <c r="AG1449" s="16">
        <v>0.0</v>
      </c>
      <c r="AH1449" s="16">
        <v>75070.0</v>
      </c>
      <c r="AI1449" s="16">
        <v>0.0</v>
      </c>
      <c r="AJ1449" s="16">
        <v>0.0</v>
      </c>
      <c r="AK1449" s="16">
        <v>0.0</v>
      </c>
      <c r="AL1449" s="16">
        <v>60038.0</v>
      </c>
      <c r="AM1449" s="16">
        <v>0.0</v>
      </c>
      <c r="AN1449" s="16">
        <v>0.0</v>
      </c>
      <c r="AO1449" s="16">
        <v>0.0</v>
      </c>
      <c r="AP1449" s="16">
        <v>29606.0</v>
      </c>
      <c r="AQ1449" s="16">
        <v>0.0</v>
      </c>
      <c r="AR1449" s="16">
        <v>0.0</v>
      </c>
      <c r="AS1449" s="16">
        <v>0.0</v>
      </c>
      <c r="AT1449" s="16">
        <v>44876.0</v>
      </c>
      <c r="AU1449" s="16">
        <v>0.0</v>
      </c>
      <c r="AV1449" s="16">
        <v>0.0</v>
      </c>
      <c r="AW1449" s="16">
        <v>0.0</v>
      </c>
      <c r="AX1449" s="16">
        <v>64038.0</v>
      </c>
      <c r="AY1449" s="16">
        <v>0.0</v>
      </c>
      <c r="AZ1449" s="16">
        <v>0.0</v>
      </c>
      <c r="BA1449" s="16">
        <v>0.0</v>
      </c>
      <c r="BB1449" s="16">
        <v>6062.0</v>
      </c>
      <c r="BC1449" s="16">
        <v>0.0</v>
      </c>
      <c r="BD1449" s="16">
        <v>0.0</v>
      </c>
      <c r="BE1449" s="16">
        <v>0.0</v>
      </c>
      <c r="BF1449" s="16">
        <v>1180042.0</v>
      </c>
      <c r="BG1449" s="16">
        <v>0.0</v>
      </c>
      <c r="BH1449" s="16">
        <v>0.0</v>
      </c>
      <c r="BI1449" s="16">
        <v>0.0</v>
      </c>
      <c r="BJ1449" s="16">
        <v>912.0</v>
      </c>
      <c r="BK1449" s="16">
        <v>0.0</v>
      </c>
      <c r="BL1449" s="16">
        <v>0.0</v>
      </c>
      <c r="BM1449" s="16">
        <v>1.0</v>
      </c>
      <c r="BN1449" s="16">
        <v>91084.0</v>
      </c>
      <c r="BO1449" s="16">
        <v>0.0</v>
      </c>
      <c r="BP1449" s="16">
        <v>0.0</v>
      </c>
      <c r="BQ1449" s="16">
        <v>0.0</v>
      </c>
      <c r="BR1449" s="16">
        <v>62510.0</v>
      </c>
      <c r="BS1449" s="16">
        <v>0.0</v>
      </c>
      <c r="BT1449" s="16">
        <v>0.0</v>
      </c>
    </row>
    <row r="1450">
      <c r="A1450" s="14" t="s">
        <v>9893</v>
      </c>
      <c r="B1450" s="16">
        <v>11.0</v>
      </c>
      <c r="C1450" s="16">
        <v>4091673.0</v>
      </c>
      <c r="D1450" s="14" t="s">
        <v>6893</v>
      </c>
      <c r="E1450" s="14" t="s">
        <v>2622</v>
      </c>
      <c r="F1450" s="14" t="s">
        <v>2621</v>
      </c>
      <c r="G1450" s="14" t="s">
        <v>5166</v>
      </c>
      <c r="H1450" s="14" t="s">
        <v>2978</v>
      </c>
      <c r="I1450" s="14" t="s">
        <v>21</v>
      </c>
      <c r="J1450" s="14" t="s">
        <v>4845</v>
      </c>
      <c r="K1450" s="14" t="s">
        <v>9894</v>
      </c>
      <c r="L1450" s="14" t="s">
        <v>9894</v>
      </c>
      <c r="M1450" s="14" t="s">
        <v>9895</v>
      </c>
      <c r="N1450" s="14" t="s">
        <v>409</v>
      </c>
      <c r="P1450" s="17"/>
      <c r="Q1450" s="17"/>
      <c r="R1450" s="16">
        <v>1.0</v>
      </c>
      <c r="S1450" s="16">
        <v>1614238.0</v>
      </c>
      <c r="T1450" s="18">
        <v>6.19E-7</v>
      </c>
      <c r="U1450" s="16">
        <v>0.0</v>
      </c>
      <c r="V1450" s="16">
        <v>0.0</v>
      </c>
      <c r="W1450" s="14" t="s">
        <v>2978</v>
      </c>
      <c r="X1450" s="17"/>
      <c r="Y1450" s="17"/>
      <c r="Z1450" s="16">
        <v>25.1</v>
      </c>
      <c r="AA1450" s="17"/>
      <c r="AB1450" s="16">
        <v>0.0</v>
      </c>
      <c r="AC1450" s="16">
        <v>0.0</v>
      </c>
      <c r="AD1450" s="16">
        <v>8.9</v>
      </c>
      <c r="AE1450" s="16">
        <v>0.05</v>
      </c>
      <c r="AF1450" s="16">
        <v>0.919</v>
      </c>
      <c r="AG1450" s="16">
        <v>0.0</v>
      </c>
      <c r="AH1450" s="16">
        <v>75064.0</v>
      </c>
      <c r="AI1450" s="16">
        <v>0.0</v>
      </c>
      <c r="AJ1450" s="16">
        <v>0.0</v>
      </c>
      <c r="AK1450" s="16">
        <v>0.0</v>
      </c>
      <c r="AL1450" s="16">
        <v>60028.0</v>
      </c>
      <c r="AM1450" s="16">
        <v>0.0</v>
      </c>
      <c r="AN1450" s="16">
        <v>0.0</v>
      </c>
      <c r="AO1450" s="16">
        <v>0.0</v>
      </c>
      <c r="AP1450" s="16">
        <v>29606.0</v>
      </c>
      <c r="AQ1450" s="16">
        <v>0.0</v>
      </c>
      <c r="AR1450" s="16">
        <v>0.0</v>
      </c>
      <c r="AS1450" s="16">
        <v>1.0</v>
      </c>
      <c r="AT1450" s="16">
        <v>44882.0</v>
      </c>
      <c r="AU1450" s="16">
        <v>0.0</v>
      </c>
      <c r="AV1450" s="16">
        <v>0.0</v>
      </c>
      <c r="AW1450" s="16">
        <v>0.0</v>
      </c>
      <c r="AX1450" s="16">
        <v>64040.0</v>
      </c>
      <c r="AY1450" s="16">
        <v>0.0</v>
      </c>
      <c r="AZ1450" s="16">
        <v>0.0</v>
      </c>
      <c r="BA1450" s="16">
        <v>0.0</v>
      </c>
      <c r="BB1450" s="16">
        <v>6062.0</v>
      </c>
      <c r="BC1450" s="16">
        <v>0.0</v>
      </c>
      <c r="BD1450" s="16">
        <v>0.0</v>
      </c>
      <c r="BE1450" s="16">
        <v>0.0</v>
      </c>
      <c r="BF1450" s="16">
        <v>1180042.0</v>
      </c>
      <c r="BG1450" s="16">
        <v>0.0</v>
      </c>
      <c r="BH1450" s="16">
        <v>0.0</v>
      </c>
      <c r="BI1450" s="16">
        <v>0.0</v>
      </c>
      <c r="BJ1450" s="16">
        <v>912.0</v>
      </c>
      <c r="BK1450" s="16">
        <v>0.0</v>
      </c>
      <c r="BL1450" s="16">
        <v>0.0</v>
      </c>
      <c r="BM1450" s="16">
        <v>0.0</v>
      </c>
      <c r="BN1450" s="16">
        <v>91092.0</v>
      </c>
      <c r="BO1450" s="16">
        <v>0.0</v>
      </c>
      <c r="BP1450" s="16">
        <v>0.0</v>
      </c>
      <c r="BQ1450" s="16">
        <v>0.0</v>
      </c>
      <c r="BR1450" s="16">
        <v>62510.0</v>
      </c>
      <c r="BS1450" s="16">
        <v>0.0</v>
      </c>
      <c r="BT1450" s="16">
        <v>0.0</v>
      </c>
    </row>
    <row r="1451">
      <c r="A1451" s="14" t="s">
        <v>9896</v>
      </c>
      <c r="B1451" s="16">
        <v>11.0</v>
      </c>
      <c r="C1451" s="16">
        <v>4091679.0</v>
      </c>
      <c r="D1451" s="14" t="s">
        <v>9897</v>
      </c>
      <c r="E1451" s="14" t="s">
        <v>2622</v>
      </c>
      <c r="F1451" s="14" t="s">
        <v>2621</v>
      </c>
      <c r="G1451" s="14" t="s">
        <v>5166</v>
      </c>
      <c r="H1451" s="14" t="s">
        <v>2978</v>
      </c>
      <c r="I1451" s="14" t="s">
        <v>21</v>
      </c>
      <c r="J1451" s="14" t="s">
        <v>4845</v>
      </c>
      <c r="K1451" s="14" t="s">
        <v>9830</v>
      </c>
      <c r="L1451" s="14" t="s">
        <v>9830</v>
      </c>
      <c r="M1451" s="14" t="s">
        <v>9898</v>
      </c>
      <c r="N1451" s="14" t="s">
        <v>4848</v>
      </c>
      <c r="P1451" s="17"/>
      <c r="Q1451" s="17"/>
      <c r="R1451" s="16">
        <v>1.0</v>
      </c>
      <c r="S1451" s="16">
        <v>1614238.0</v>
      </c>
      <c r="T1451" s="18">
        <v>6.19E-7</v>
      </c>
      <c r="U1451" s="16">
        <v>0.0</v>
      </c>
      <c r="V1451" s="16">
        <v>0.0</v>
      </c>
      <c r="W1451" s="14" t="s">
        <v>2978</v>
      </c>
      <c r="X1451" s="17"/>
      <c r="Y1451" s="17"/>
      <c r="Z1451" s="16">
        <v>8.51</v>
      </c>
      <c r="AA1451" s="17"/>
      <c r="AB1451" s="16">
        <v>0.0</v>
      </c>
      <c r="AC1451" s="16">
        <v>0.0</v>
      </c>
      <c r="AD1451" s="16">
        <v>2.46</v>
      </c>
      <c r="AE1451" s="17"/>
      <c r="AF1451" s="17"/>
      <c r="AG1451" s="16">
        <v>0.0</v>
      </c>
      <c r="AH1451" s="16">
        <v>75064.0</v>
      </c>
      <c r="AI1451" s="16">
        <v>0.0</v>
      </c>
      <c r="AJ1451" s="16">
        <v>0.0</v>
      </c>
      <c r="AK1451" s="16">
        <v>1.0</v>
      </c>
      <c r="AL1451" s="16">
        <v>60034.0</v>
      </c>
      <c r="AM1451" s="16">
        <v>0.0</v>
      </c>
      <c r="AN1451" s="16">
        <v>0.0</v>
      </c>
      <c r="AO1451" s="16">
        <v>0.0</v>
      </c>
      <c r="AP1451" s="16">
        <v>29608.0</v>
      </c>
      <c r="AQ1451" s="16">
        <v>0.0</v>
      </c>
      <c r="AR1451" s="16">
        <v>0.0</v>
      </c>
      <c r="AS1451" s="16">
        <v>0.0</v>
      </c>
      <c r="AT1451" s="16">
        <v>44880.0</v>
      </c>
      <c r="AU1451" s="16">
        <v>0.0</v>
      </c>
      <c r="AV1451" s="16">
        <v>0.0</v>
      </c>
      <c r="AW1451" s="16">
        <v>0.0</v>
      </c>
      <c r="AX1451" s="16">
        <v>64038.0</v>
      </c>
      <c r="AY1451" s="16">
        <v>0.0</v>
      </c>
      <c r="AZ1451" s="16">
        <v>0.0</v>
      </c>
      <c r="BA1451" s="16">
        <v>0.0</v>
      </c>
      <c r="BB1451" s="16">
        <v>6062.0</v>
      </c>
      <c r="BC1451" s="16">
        <v>0.0</v>
      </c>
      <c r="BD1451" s="16">
        <v>0.0</v>
      </c>
      <c r="BE1451" s="16">
        <v>0.0</v>
      </c>
      <c r="BF1451" s="16">
        <v>1180044.0</v>
      </c>
      <c r="BG1451" s="16">
        <v>0.0</v>
      </c>
      <c r="BH1451" s="16">
        <v>0.0</v>
      </c>
      <c r="BI1451" s="16">
        <v>0.0</v>
      </c>
      <c r="BJ1451" s="16">
        <v>912.0</v>
      </c>
      <c r="BK1451" s="16">
        <v>0.0</v>
      </c>
      <c r="BL1451" s="16">
        <v>0.0</v>
      </c>
      <c r="BM1451" s="16">
        <v>0.0</v>
      </c>
      <c r="BN1451" s="16">
        <v>91088.0</v>
      </c>
      <c r="BO1451" s="16">
        <v>0.0</v>
      </c>
      <c r="BP1451" s="16">
        <v>0.0</v>
      </c>
      <c r="BQ1451" s="16">
        <v>0.0</v>
      </c>
      <c r="BR1451" s="16">
        <v>62508.0</v>
      </c>
      <c r="BS1451" s="16">
        <v>0.0</v>
      </c>
      <c r="BT1451" s="16">
        <v>0.0</v>
      </c>
    </row>
    <row r="1452">
      <c r="A1452" s="14" t="s">
        <v>9899</v>
      </c>
      <c r="B1452" s="16">
        <v>11.0</v>
      </c>
      <c r="C1452" s="16">
        <v>3967595.0</v>
      </c>
      <c r="D1452" s="14" t="s">
        <v>9900</v>
      </c>
      <c r="E1452" s="14" t="s">
        <v>2631</v>
      </c>
      <c r="F1452" s="14" t="s">
        <v>2622</v>
      </c>
      <c r="G1452" s="14" t="s">
        <v>5166</v>
      </c>
      <c r="H1452" s="14" t="s">
        <v>2978</v>
      </c>
      <c r="I1452" s="14" t="s">
        <v>21</v>
      </c>
      <c r="J1452" s="14" t="s">
        <v>4845</v>
      </c>
      <c r="K1452" s="14" t="s">
        <v>9901</v>
      </c>
      <c r="L1452" s="14" t="s">
        <v>9901</v>
      </c>
      <c r="M1452" s="14" t="s">
        <v>9902</v>
      </c>
      <c r="N1452" s="14" t="s">
        <v>409</v>
      </c>
      <c r="P1452" s="17"/>
      <c r="Q1452" s="17"/>
      <c r="R1452" s="16">
        <v>1.0</v>
      </c>
      <c r="S1452" s="16">
        <v>1614240.0</v>
      </c>
      <c r="T1452" s="18">
        <v>6.19E-7</v>
      </c>
      <c r="U1452" s="16">
        <v>0.0</v>
      </c>
      <c r="V1452" s="16">
        <v>0.0</v>
      </c>
      <c r="W1452" s="14" t="s">
        <v>2978</v>
      </c>
      <c r="X1452" s="17"/>
      <c r="Y1452" s="17"/>
      <c r="Z1452" s="16">
        <v>13.1</v>
      </c>
      <c r="AA1452" s="17"/>
      <c r="AB1452" s="16">
        <v>0.0</v>
      </c>
      <c r="AC1452" s="16">
        <v>0.0</v>
      </c>
      <c r="AD1452" s="16">
        <v>2.67</v>
      </c>
      <c r="AE1452" s="16">
        <v>1.0</v>
      </c>
      <c r="AF1452" s="16">
        <v>0.009</v>
      </c>
      <c r="AG1452" s="16">
        <v>0.0</v>
      </c>
      <c r="AH1452" s="16">
        <v>75060.0</v>
      </c>
      <c r="AI1452" s="16">
        <v>0.0</v>
      </c>
      <c r="AJ1452" s="16">
        <v>0.0</v>
      </c>
      <c r="AK1452" s="16">
        <v>0.0</v>
      </c>
      <c r="AL1452" s="16">
        <v>60030.0</v>
      </c>
      <c r="AM1452" s="16">
        <v>0.0</v>
      </c>
      <c r="AN1452" s="16">
        <v>0.0</v>
      </c>
      <c r="AO1452" s="16">
        <v>0.0</v>
      </c>
      <c r="AP1452" s="16">
        <v>29604.0</v>
      </c>
      <c r="AQ1452" s="16">
        <v>0.0</v>
      </c>
      <c r="AR1452" s="16">
        <v>0.0</v>
      </c>
      <c r="AS1452" s="16">
        <v>0.0</v>
      </c>
      <c r="AT1452" s="16">
        <v>44894.0</v>
      </c>
      <c r="AU1452" s="16">
        <v>0.0</v>
      </c>
      <c r="AV1452" s="16">
        <v>0.0</v>
      </c>
      <c r="AW1452" s="16">
        <v>0.0</v>
      </c>
      <c r="AX1452" s="16">
        <v>64046.0</v>
      </c>
      <c r="AY1452" s="16">
        <v>0.0</v>
      </c>
      <c r="AZ1452" s="16">
        <v>0.0</v>
      </c>
      <c r="BA1452" s="16">
        <v>0.0</v>
      </c>
      <c r="BB1452" s="16">
        <v>6062.0</v>
      </c>
      <c r="BC1452" s="16">
        <v>0.0</v>
      </c>
      <c r="BD1452" s="16">
        <v>0.0</v>
      </c>
      <c r="BE1452" s="16">
        <v>1.0</v>
      </c>
      <c r="BF1452" s="16">
        <v>1180044.0</v>
      </c>
      <c r="BG1452" s="16">
        <v>0.0</v>
      </c>
      <c r="BH1452" s="16">
        <v>0.0</v>
      </c>
      <c r="BI1452" s="16">
        <v>0.0</v>
      </c>
      <c r="BJ1452" s="16">
        <v>912.0</v>
      </c>
      <c r="BK1452" s="16">
        <v>0.0</v>
      </c>
      <c r="BL1452" s="16">
        <v>0.0</v>
      </c>
      <c r="BM1452" s="16">
        <v>0.0</v>
      </c>
      <c r="BN1452" s="16">
        <v>91078.0</v>
      </c>
      <c r="BO1452" s="16">
        <v>0.0</v>
      </c>
      <c r="BP1452" s="16">
        <v>0.0</v>
      </c>
      <c r="BQ1452" s="16">
        <v>0.0</v>
      </c>
      <c r="BR1452" s="16">
        <v>62510.0</v>
      </c>
      <c r="BS1452" s="16">
        <v>0.0</v>
      </c>
      <c r="BT1452" s="16">
        <v>0.0</v>
      </c>
    </row>
    <row r="1453">
      <c r="A1453" s="14" t="s">
        <v>9903</v>
      </c>
      <c r="B1453" s="16">
        <v>11.0</v>
      </c>
      <c r="C1453" s="16">
        <v>4083344.0</v>
      </c>
      <c r="D1453" s="17"/>
      <c r="E1453" s="14" t="s">
        <v>2631</v>
      </c>
      <c r="F1453" s="14" t="s">
        <v>2621</v>
      </c>
      <c r="G1453" s="14" t="s">
        <v>5166</v>
      </c>
      <c r="H1453" s="14" t="s">
        <v>2978</v>
      </c>
      <c r="I1453" s="14" t="s">
        <v>21</v>
      </c>
      <c r="J1453" s="14" t="s">
        <v>4845</v>
      </c>
      <c r="K1453" s="14" t="s">
        <v>9904</v>
      </c>
      <c r="L1453" s="14" t="s">
        <v>9904</v>
      </c>
      <c r="M1453" s="14" t="s">
        <v>9905</v>
      </c>
      <c r="N1453" s="14" t="s">
        <v>409</v>
      </c>
      <c r="P1453" s="17"/>
      <c r="Q1453" s="17"/>
      <c r="R1453" s="16">
        <v>1.0</v>
      </c>
      <c r="S1453" s="16">
        <v>1614240.0</v>
      </c>
      <c r="T1453" s="18">
        <v>6.19E-7</v>
      </c>
      <c r="U1453" s="16">
        <v>0.0</v>
      </c>
      <c r="V1453" s="16">
        <v>0.0</v>
      </c>
      <c r="W1453" s="14" t="s">
        <v>2978</v>
      </c>
      <c r="X1453" s="17"/>
      <c r="Y1453" s="17"/>
      <c r="Z1453" s="16">
        <v>22.5</v>
      </c>
      <c r="AA1453" s="16">
        <v>0.073</v>
      </c>
      <c r="AB1453" s="16">
        <v>0.0</v>
      </c>
      <c r="AC1453" s="16">
        <v>-0.01</v>
      </c>
      <c r="AD1453" s="16">
        <v>4.91</v>
      </c>
      <c r="AE1453" s="16">
        <v>0.18</v>
      </c>
      <c r="AF1453" s="16">
        <v>0.003</v>
      </c>
      <c r="AG1453" s="16">
        <v>0.0</v>
      </c>
      <c r="AH1453" s="16">
        <v>75058.0</v>
      </c>
      <c r="AI1453" s="16">
        <v>0.0</v>
      </c>
      <c r="AJ1453" s="16">
        <v>0.0</v>
      </c>
      <c r="AK1453" s="16">
        <v>0.0</v>
      </c>
      <c r="AL1453" s="16">
        <v>60036.0</v>
      </c>
      <c r="AM1453" s="16">
        <v>0.0</v>
      </c>
      <c r="AN1453" s="16">
        <v>0.0</v>
      </c>
      <c r="AO1453" s="16">
        <v>0.0</v>
      </c>
      <c r="AP1453" s="16">
        <v>29608.0</v>
      </c>
      <c r="AQ1453" s="16">
        <v>0.0</v>
      </c>
      <c r="AR1453" s="16">
        <v>0.0</v>
      </c>
      <c r="AS1453" s="16">
        <v>0.0</v>
      </c>
      <c r="AT1453" s="16">
        <v>44884.0</v>
      </c>
      <c r="AU1453" s="16">
        <v>0.0</v>
      </c>
      <c r="AV1453" s="16">
        <v>0.0</v>
      </c>
      <c r="AW1453" s="16">
        <v>0.0</v>
      </c>
      <c r="AX1453" s="16">
        <v>64042.0</v>
      </c>
      <c r="AY1453" s="16">
        <v>0.0</v>
      </c>
      <c r="AZ1453" s="16">
        <v>0.0</v>
      </c>
      <c r="BA1453" s="16">
        <v>0.0</v>
      </c>
      <c r="BB1453" s="16">
        <v>6062.0</v>
      </c>
      <c r="BC1453" s="16">
        <v>0.0</v>
      </c>
      <c r="BD1453" s="16">
        <v>0.0</v>
      </c>
      <c r="BE1453" s="16">
        <v>0.0</v>
      </c>
      <c r="BF1453" s="16">
        <v>1180038.0</v>
      </c>
      <c r="BG1453" s="16">
        <v>0.0</v>
      </c>
      <c r="BH1453" s="16">
        <v>0.0</v>
      </c>
      <c r="BI1453" s="16">
        <v>0.0</v>
      </c>
      <c r="BJ1453" s="16">
        <v>912.0</v>
      </c>
      <c r="BK1453" s="16">
        <v>0.0</v>
      </c>
      <c r="BL1453" s="16">
        <v>0.0</v>
      </c>
      <c r="BM1453" s="16">
        <v>1.0</v>
      </c>
      <c r="BN1453" s="16">
        <v>91088.0</v>
      </c>
      <c r="BO1453" s="16">
        <v>0.0</v>
      </c>
      <c r="BP1453" s="16">
        <v>0.0</v>
      </c>
      <c r="BQ1453" s="16">
        <v>0.0</v>
      </c>
      <c r="BR1453" s="16">
        <v>62512.0</v>
      </c>
      <c r="BS1453" s="16">
        <v>0.0</v>
      </c>
      <c r="BT1453" s="16">
        <v>0.0</v>
      </c>
    </row>
    <row r="1454">
      <c r="A1454" s="14" t="s">
        <v>9906</v>
      </c>
      <c r="B1454" s="16">
        <v>11.0</v>
      </c>
      <c r="C1454" s="16">
        <v>4083349.0</v>
      </c>
      <c r="D1454" s="17"/>
      <c r="E1454" s="14" t="s">
        <v>9907</v>
      </c>
      <c r="F1454" s="14" t="s">
        <v>2621</v>
      </c>
      <c r="G1454" s="14" t="s">
        <v>5166</v>
      </c>
      <c r="H1454" s="14" t="s">
        <v>2978</v>
      </c>
      <c r="I1454" s="14" t="s">
        <v>21</v>
      </c>
      <c r="J1454" s="14" t="s">
        <v>4845</v>
      </c>
      <c r="K1454" s="14" t="s">
        <v>9908</v>
      </c>
      <c r="L1454" s="14" t="s">
        <v>9908</v>
      </c>
      <c r="M1454" s="14" t="s">
        <v>9909</v>
      </c>
      <c r="N1454" s="14" t="s">
        <v>5050</v>
      </c>
      <c r="P1454" s="17"/>
      <c r="Q1454" s="17"/>
      <c r="R1454" s="16">
        <v>1.0</v>
      </c>
      <c r="S1454" s="16">
        <v>1614240.0</v>
      </c>
      <c r="T1454" s="18">
        <v>6.19E-7</v>
      </c>
      <c r="U1454" s="16">
        <v>0.0</v>
      </c>
      <c r="V1454" s="16">
        <v>0.0</v>
      </c>
      <c r="W1454" s="14" t="s">
        <v>2978</v>
      </c>
      <c r="X1454" s="17"/>
      <c r="Y1454" s="17"/>
      <c r="Z1454" s="16">
        <v>18.3</v>
      </c>
      <c r="AA1454" s="17"/>
      <c r="AB1454" s="16">
        <v>0.0</v>
      </c>
      <c r="AC1454" s="16">
        <v>-0.02</v>
      </c>
      <c r="AD1454" s="16">
        <v>6.33</v>
      </c>
      <c r="AE1454" s="17"/>
      <c r="AF1454" s="17"/>
      <c r="AG1454" s="16">
        <v>0.0</v>
      </c>
      <c r="AH1454" s="16">
        <v>75064.0</v>
      </c>
      <c r="AI1454" s="16">
        <v>0.0</v>
      </c>
      <c r="AJ1454" s="16">
        <v>0.0</v>
      </c>
      <c r="AK1454" s="16">
        <v>0.0</v>
      </c>
      <c r="AL1454" s="16">
        <v>60030.0</v>
      </c>
      <c r="AM1454" s="16">
        <v>0.0</v>
      </c>
      <c r="AN1454" s="16">
        <v>0.0</v>
      </c>
      <c r="AO1454" s="16">
        <v>0.0</v>
      </c>
      <c r="AP1454" s="16">
        <v>29604.0</v>
      </c>
      <c r="AQ1454" s="16">
        <v>0.0</v>
      </c>
      <c r="AR1454" s="16">
        <v>0.0</v>
      </c>
      <c r="AS1454" s="16">
        <v>0.0</v>
      </c>
      <c r="AT1454" s="16">
        <v>44878.0</v>
      </c>
      <c r="AU1454" s="16">
        <v>0.0</v>
      </c>
      <c r="AV1454" s="16">
        <v>0.0</v>
      </c>
      <c r="AW1454" s="16">
        <v>0.0</v>
      </c>
      <c r="AX1454" s="16">
        <v>64044.0</v>
      </c>
      <c r="AY1454" s="16">
        <v>0.0</v>
      </c>
      <c r="AZ1454" s="16">
        <v>0.0</v>
      </c>
      <c r="BA1454" s="16">
        <v>0.0</v>
      </c>
      <c r="BB1454" s="16">
        <v>6062.0</v>
      </c>
      <c r="BC1454" s="16">
        <v>0.0</v>
      </c>
      <c r="BD1454" s="16">
        <v>0.0</v>
      </c>
      <c r="BE1454" s="16">
        <v>1.0</v>
      </c>
      <c r="BF1454" s="16">
        <v>1180050.0</v>
      </c>
      <c r="BG1454" s="16">
        <v>0.0</v>
      </c>
      <c r="BH1454" s="16">
        <v>0.0</v>
      </c>
      <c r="BI1454" s="16">
        <v>0.0</v>
      </c>
      <c r="BJ1454" s="16">
        <v>912.0</v>
      </c>
      <c r="BK1454" s="16">
        <v>0.0</v>
      </c>
      <c r="BL1454" s="16">
        <v>0.0</v>
      </c>
      <c r="BM1454" s="16">
        <v>0.0</v>
      </c>
      <c r="BN1454" s="16">
        <v>91084.0</v>
      </c>
      <c r="BO1454" s="16">
        <v>0.0</v>
      </c>
      <c r="BP1454" s="16">
        <v>0.0</v>
      </c>
      <c r="BQ1454" s="16">
        <v>0.0</v>
      </c>
      <c r="BR1454" s="16">
        <v>62512.0</v>
      </c>
      <c r="BS1454" s="16">
        <v>0.0</v>
      </c>
      <c r="BT1454" s="16">
        <v>0.0</v>
      </c>
    </row>
    <row r="1455">
      <c r="A1455" s="14" t="s">
        <v>9910</v>
      </c>
      <c r="B1455" s="16">
        <v>11.0</v>
      </c>
      <c r="C1455" s="16">
        <v>4083402.0</v>
      </c>
      <c r="D1455" s="17"/>
      <c r="E1455" s="14" t="s">
        <v>2621</v>
      </c>
      <c r="F1455" s="14" t="s">
        <v>2622</v>
      </c>
      <c r="G1455" s="14" t="s">
        <v>5166</v>
      </c>
      <c r="H1455" s="14" t="s">
        <v>2978</v>
      </c>
      <c r="I1455" s="14" t="s">
        <v>21</v>
      </c>
      <c r="J1455" s="14" t="s">
        <v>4845</v>
      </c>
      <c r="K1455" s="14" t="s">
        <v>9911</v>
      </c>
      <c r="L1455" s="14" t="s">
        <v>9911</v>
      </c>
      <c r="M1455" s="14" t="s">
        <v>9912</v>
      </c>
      <c r="N1455" s="14" t="s">
        <v>409</v>
      </c>
      <c r="P1455" s="17"/>
      <c r="Q1455" s="17"/>
      <c r="R1455" s="16">
        <v>1.0</v>
      </c>
      <c r="S1455" s="16">
        <v>1614240.0</v>
      </c>
      <c r="T1455" s="18">
        <v>6.19E-7</v>
      </c>
      <c r="U1455" s="16">
        <v>0.0</v>
      </c>
      <c r="V1455" s="16">
        <v>0.0</v>
      </c>
      <c r="W1455" s="14" t="s">
        <v>2978</v>
      </c>
      <c r="X1455" s="17"/>
      <c r="Y1455" s="17"/>
      <c r="Z1455" s="16">
        <v>24.6</v>
      </c>
      <c r="AA1455" s="17"/>
      <c r="AB1455" s="16">
        <v>0.0</v>
      </c>
      <c r="AC1455" s="16">
        <v>0.0</v>
      </c>
      <c r="AD1455" s="16">
        <v>6.33</v>
      </c>
      <c r="AE1455" s="16">
        <v>0.01</v>
      </c>
      <c r="AF1455" s="16">
        <v>0.467</v>
      </c>
      <c r="AG1455" s="16">
        <v>0.0</v>
      </c>
      <c r="AH1455" s="16">
        <v>75064.0</v>
      </c>
      <c r="AI1455" s="16">
        <v>0.0</v>
      </c>
      <c r="AJ1455" s="16">
        <v>0.0</v>
      </c>
      <c r="AK1455" s="16">
        <v>0.0</v>
      </c>
      <c r="AL1455" s="16">
        <v>60032.0</v>
      </c>
      <c r="AM1455" s="16">
        <v>0.0</v>
      </c>
      <c r="AN1455" s="16">
        <v>0.0</v>
      </c>
      <c r="AO1455" s="16">
        <v>0.0</v>
      </c>
      <c r="AP1455" s="16">
        <v>29608.0</v>
      </c>
      <c r="AQ1455" s="16">
        <v>0.0</v>
      </c>
      <c r="AR1455" s="16">
        <v>0.0</v>
      </c>
      <c r="AS1455" s="16">
        <v>0.0</v>
      </c>
      <c r="AT1455" s="16">
        <v>44878.0</v>
      </c>
      <c r="AU1455" s="16">
        <v>0.0</v>
      </c>
      <c r="AV1455" s="16">
        <v>0.0</v>
      </c>
      <c r="AW1455" s="16">
        <v>0.0</v>
      </c>
      <c r="AX1455" s="16">
        <v>64038.0</v>
      </c>
      <c r="AY1455" s="16">
        <v>0.0</v>
      </c>
      <c r="AZ1455" s="16">
        <v>0.0</v>
      </c>
      <c r="BA1455" s="16">
        <v>0.0</v>
      </c>
      <c r="BB1455" s="16">
        <v>6062.0</v>
      </c>
      <c r="BC1455" s="16">
        <v>0.0</v>
      </c>
      <c r="BD1455" s="16">
        <v>0.0</v>
      </c>
      <c r="BE1455" s="16">
        <v>0.0</v>
      </c>
      <c r="BF1455" s="16">
        <v>1180048.0</v>
      </c>
      <c r="BG1455" s="16">
        <v>0.0</v>
      </c>
      <c r="BH1455" s="16">
        <v>0.0</v>
      </c>
      <c r="BI1455" s="16">
        <v>0.0</v>
      </c>
      <c r="BJ1455" s="16">
        <v>912.0</v>
      </c>
      <c r="BK1455" s="16">
        <v>0.0</v>
      </c>
      <c r="BL1455" s="16">
        <v>0.0</v>
      </c>
      <c r="BM1455" s="16">
        <v>0.0</v>
      </c>
      <c r="BN1455" s="16">
        <v>91088.0</v>
      </c>
      <c r="BO1455" s="16">
        <v>0.0</v>
      </c>
      <c r="BP1455" s="16">
        <v>0.0</v>
      </c>
      <c r="BQ1455" s="16">
        <v>1.0</v>
      </c>
      <c r="BR1455" s="16">
        <v>62510.0</v>
      </c>
      <c r="BS1455" s="16">
        <v>0.0</v>
      </c>
      <c r="BT1455" s="16">
        <v>0.0</v>
      </c>
    </row>
    <row r="1456">
      <c r="A1456" s="14" t="s">
        <v>9913</v>
      </c>
      <c r="B1456" s="16">
        <v>11.0</v>
      </c>
      <c r="C1456" s="16">
        <v>4083357.0</v>
      </c>
      <c r="D1456" s="17"/>
      <c r="E1456" s="14" t="s">
        <v>2622</v>
      </c>
      <c r="F1456" s="14" t="s">
        <v>2631</v>
      </c>
      <c r="G1456" s="14" t="s">
        <v>5166</v>
      </c>
      <c r="H1456" s="14" t="s">
        <v>2978</v>
      </c>
      <c r="I1456" s="14" t="s">
        <v>21</v>
      </c>
      <c r="J1456" s="14" t="s">
        <v>4845</v>
      </c>
      <c r="K1456" s="14" t="s">
        <v>9914</v>
      </c>
      <c r="L1456" s="14" t="s">
        <v>9914</v>
      </c>
      <c r="M1456" s="14" t="s">
        <v>9915</v>
      </c>
      <c r="N1456" s="14" t="s">
        <v>409</v>
      </c>
      <c r="P1456" s="17"/>
      <c r="Q1456" s="17"/>
      <c r="R1456" s="16">
        <v>1.0</v>
      </c>
      <c r="S1456" s="16">
        <v>1614242.0</v>
      </c>
      <c r="T1456" s="18">
        <v>6.19E-7</v>
      </c>
      <c r="U1456" s="16">
        <v>0.0</v>
      </c>
      <c r="V1456" s="16">
        <v>0.0</v>
      </c>
      <c r="W1456" s="14" t="s">
        <v>2978</v>
      </c>
      <c r="X1456" s="17"/>
      <c r="Y1456" s="17"/>
      <c r="Z1456" s="16">
        <v>24.1</v>
      </c>
      <c r="AA1456" s="17"/>
      <c r="AB1456" s="16">
        <v>0.05</v>
      </c>
      <c r="AC1456" s="16">
        <v>-0.01</v>
      </c>
      <c r="AD1456" s="16">
        <v>8.87</v>
      </c>
      <c r="AE1456" s="16">
        <v>0.05</v>
      </c>
      <c r="AF1456" s="16">
        <v>0.396</v>
      </c>
      <c r="AG1456" s="16">
        <v>0.0</v>
      </c>
      <c r="AH1456" s="16">
        <v>75062.0</v>
      </c>
      <c r="AI1456" s="16">
        <v>0.0</v>
      </c>
      <c r="AJ1456" s="16">
        <v>0.0</v>
      </c>
      <c r="AK1456" s="16">
        <v>0.0</v>
      </c>
      <c r="AL1456" s="16">
        <v>60030.0</v>
      </c>
      <c r="AM1456" s="16">
        <v>0.0</v>
      </c>
      <c r="AN1456" s="16">
        <v>0.0</v>
      </c>
      <c r="AO1456" s="16">
        <v>0.0</v>
      </c>
      <c r="AP1456" s="16">
        <v>29608.0</v>
      </c>
      <c r="AQ1456" s="16">
        <v>0.0</v>
      </c>
      <c r="AR1456" s="16">
        <v>0.0</v>
      </c>
      <c r="AS1456" s="16">
        <v>0.0</v>
      </c>
      <c r="AT1456" s="16">
        <v>44882.0</v>
      </c>
      <c r="AU1456" s="16">
        <v>0.0</v>
      </c>
      <c r="AV1456" s="16">
        <v>0.0</v>
      </c>
      <c r="AW1456" s="16">
        <v>0.0</v>
      </c>
      <c r="AX1456" s="16">
        <v>64048.0</v>
      </c>
      <c r="AY1456" s="16">
        <v>0.0</v>
      </c>
      <c r="AZ1456" s="16">
        <v>0.0</v>
      </c>
      <c r="BA1456" s="16">
        <v>0.0</v>
      </c>
      <c r="BB1456" s="16">
        <v>6062.0</v>
      </c>
      <c r="BC1456" s="16">
        <v>0.0</v>
      </c>
      <c r="BD1456" s="16">
        <v>0.0</v>
      </c>
      <c r="BE1456" s="16">
        <v>0.0</v>
      </c>
      <c r="BF1456" s="16">
        <v>1180042.0</v>
      </c>
      <c r="BG1456" s="16">
        <v>0.0</v>
      </c>
      <c r="BH1456" s="16">
        <v>0.0</v>
      </c>
      <c r="BI1456" s="16">
        <v>0.0</v>
      </c>
      <c r="BJ1456" s="16">
        <v>910.0</v>
      </c>
      <c r="BK1456" s="16">
        <v>0.0</v>
      </c>
      <c r="BL1456" s="16">
        <v>0.0</v>
      </c>
      <c r="BM1456" s="16">
        <v>1.0</v>
      </c>
      <c r="BN1456" s="16">
        <v>91088.0</v>
      </c>
      <c r="BO1456" s="16">
        <v>0.0</v>
      </c>
      <c r="BP1456" s="16">
        <v>0.0</v>
      </c>
      <c r="BQ1456" s="16">
        <v>0.0</v>
      </c>
      <c r="BR1456" s="16">
        <v>62510.0</v>
      </c>
      <c r="BS1456" s="16">
        <v>0.0</v>
      </c>
      <c r="BT1456" s="16">
        <v>0.0</v>
      </c>
    </row>
    <row r="1457">
      <c r="A1457" s="14" t="s">
        <v>9916</v>
      </c>
      <c r="B1457" s="16">
        <v>11.0</v>
      </c>
      <c r="C1457" s="16">
        <v>4091384.0</v>
      </c>
      <c r="D1457" s="14" t="s">
        <v>9917</v>
      </c>
      <c r="E1457" s="14" t="s">
        <v>2622</v>
      </c>
      <c r="F1457" s="14" t="s">
        <v>2630</v>
      </c>
      <c r="G1457" s="14" t="s">
        <v>5166</v>
      </c>
      <c r="H1457" s="14" t="s">
        <v>2978</v>
      </c>
      <c r="I1457" s="14" t="s">
        <v>21</v>
      </c>
      <c r="J1457" s="14" t="s">
        <v>4845</v>
      </c>
      <c r="K1457" s="14" t="s">
        <v>9918</v>
      </c>
      <c r="L1457" s="14" t="s">
        <v>9918</v>
      </c>
      <c r="M1457" s="14" t="s">
        <v>8044</v>
      </c>
      <c r="N1457" s="14" t="s">
        <v>4848</v>
      </c>
      <c r="O1457" s="14" t="s">
        <v>4878</v>
      </c>
      <c r="P1457" s="16">
        <v>1557174.0</v>
      </c>
      <c r="Q1457" s="17"/>
      <c r="R1457" s="16">
        <v>1.0</v>
      </c>
      <c r="S1457" s="16">
        <v>1614242.0</v>
      </c>
      <c r="T1457" s="18">
        <v>6.19E-7</v>
      </c>
      <c r="U1457" s="16">
        <v>0.0</v>
      </c>
      <c r="V1457" s="16">
        <v>0.0</v>
      </c>
      <c r="W1457" s="14" t="s">
        <v>2978</v>
      </c>
      <c r="X1457" s="17"/>
      <c r="Y1457" s="17"/>
      <c r="Z1457" s="16">
        <v>4.76</v>
      </c>
      <c r="AA1457" s="17"/>
      <c r="AB1457" s="16">
        <v>0.0</v>
      </c>
      <c r="AC1457" s="16">
        <v>0.0</v>
      </c>
      <c r="AD1457" s="16">
        <v>3.52</v>
      </c>
      <c r="AE1457" s="17"/>
      <c r="AF1457" s="17"/>
      <c r="AG1457" s="16">
        <v>0.0</v>
      </c>
      <c r="AH1457" s="16">
        <v>75070.0</v>
      </c>
      <c r="AI1457" s="16">
        <v>0.0</v>
      </c>
      <c r="AJ1457" s="16">
        <v>0.0</v>
      </c>
      <c r="AK1457" s="16">
        <v>0.0</v>
      </c>
      <c r="AL1457" s="16">
        <v>60036.0</v>
      </c>
      <c r="AM1457" s="16">
        <v>0.0</v>
      </c>
      <c r="AN1457" s="16">
        <v>0.0</v>
      </c>
      <c r="AO1457" s="16">
        <v>0.0</v>
      </c>
      <c r="AP1457" s="16">
        <v>29606.0</v>
      </c>
      <c r="AQ1457" s="16">
        <v>0.0</v>
      </c>
      <c r="AR1457" s="16">
        <v>0.0</v>
      </c>
      <c r="AS1457" s="16">
        <v>0.0</v>
      </c>
      <c r="AT1457" s="16">
        <v>44880.0</v>
      </c>
      <c r="AU1457" s="16">
        <v>0.0</v>
      </c>
      <c r="AV1457" s="16">
        <v>0.0</v>
      </c>
      <c r="AW1457" s="16">
        <v>0.0</v>
      </c>
      <c r="AX1457" s="16">
        <v>64034.0</v>
      </c>
      <c r="AY1457" s="16">
        <v>0.0</v>
      </c>
      <c r="AZ1457" s="16">
        <v>0.0</v>
      </c>
      <c r="BA1457" s="16">
        <v>0.0</v>
      </c>
      <c r="BB1457" s="16">
        <v>6062.0</v>
      </c>
      <c r="BC1457" s="16">
        <v>0.0</v>
      </c>
      <c r="BD1457" s="16">
        <v>0.0</v>
      </c>
      <c r="BE1457" s="16">
        <v>1.0</v>
      </c>
      <c r="BF1457" s="16">
        <v>1180046.0</v>
      </c>
      <c r="BG1457" s="16">
        <v>0.0</v>
      </c>
      <c r="BH1457" s="16">
        <v>0.0</v>
      </c>
      <c r="BI1457" s="16">
        <v>0.0</v>
      </c>
      <c r="BJ1457" s="16">
        <v>912.0</v>
      </c>
      <c r="BK1457" s="16">
        <v>0.0</v>
      </c>
      <c r="BL1457" s="16">
        <v>0.0</v>
      </c>
      <c r="BM1457" s="16">
        <v>0.0</v>
      </c>
      <c r="BN1457" s="16">
        <v>91084.0</v>
      </c>
      <c r="BO1457" s="16">
        <v>0.0</v>
      </c>
      <c r="BP1457" s="16">
        <v>0.0</v>
      </c>
      <c r="BQ1457" s="16">
        <v>0.0</v>
      </c>
      <c r="BR1457" s="16">
        <v>62512.0</v>
      </c>
      <c r="BS1457" s="16">
        <v>0.0</v>
      </c>
      <c r="BT1457" s="16">
        <v>0.0</v>
      </c>
    </row>
    <row r="1458">
      <c r="A1458" s="14" t="s">
        <v>9919</v>
      </c>
      <c r="B1458" s="16">
        <v>11.0</v>
      </c>
      <c r="C1458" s="16">
        <v>4091384.0</v>
      </c>
      <c r="D1458" s="17"/>
      <c r="E1458" s="14" t="s">
        <v>2622</v>
      </c>
      <c r="F1458" s="14" t="s">
        <v>2621</v>
      </c>
      <c r="G1458" s="14" t="s">
        <v>5166</v>
      </c>
      <c r="H1458" s="14" t="s">
        <v>2978</v>
      </c>
      <c r="I1458" s="14" t="s">
        <v>21</v>
      </c>
      <c r="J1458" s="14" t="s">
        <v>4845</v>
      </c>
      <c r="K1458" s="14" t="s">
        <v>9918</v>
      </c>
      <c r="L1458" s="14" t="s">
        <v>9918</v>
      </c>
      <c r="M1458" s="14" t="s">
        <v>5292</v>
      </c>
      <c r="N1458" s="14" t="s">
        <v>4848</v>
      </c>
      <c r="P1458" s="17"/>
      <c r="Q1458" s="17"/>
      <c r="R1458" s="16">
        <v>1.0</v>
      </c>
      <c r="S1458" s="16">
        <v>1614242.0</v>
      </c>
      <c r="T1458" s="18">
        <v>6.19E-7</v>
      </c>
      <c r="U1458" s="16">
        <v>0.0</v>
      </c>
      <c r="V1458" s="16">
        <v>0.0</v>
      </c>
      <c r="W1458" s="14" t="s">
        <v>2978</v>
      </c>
      <c r="X1458" s="17"/>
      <c r="Y1458" s="17"/>
      <c r="Z1458" s="16">
        <v>5.5</v>
      </c>
      <c r="AA1458" s="16">
        <v>0.138</v>
      </c>
      <c r="AB1458" s="16">
        <v>0.0</v>
      </c>
      <c r="AC1458" s="16">
        <v>0.01</v>
      </c>
      <c r="AD1458" s="16">
        <v>3.52</v>
      </c>
      <c r="AE1458" s="17"/>
      <c r="AF1458" s="17"/>
      <c r="AG1458" s="16">
        <v>0.0</v>
      </c>
      <c r="AH1458" s="16">
        <v>75070.0</v>
      </c>
      <c r="AI1458" s="16">
        <v>0.0</v>
      </c>
      <c r="AJ1458" s="16">
        <v>0.0</v>
      </c>
      <c r="AK1458" s="16">
        <v>0.0</v>
      </c>
      <c r="AL1458" s="16">
        <v>60036.0</v>
      </c>
      <c r="AM1458" s="16">
        <v>0.0</v>
      </c>
      <c r="AN1458" s="16">
        <v>0.0</v>
      </c>
      <c r="AO1458" s="16">
        <v>0.0</v>
      </c>
      <c r="AP1458" s="16">
        <v>29606.0</v>
      </c>
      <c r="AQ1458" s="16">
        <v>0.0</v>
      </c>
      <c r="AR1458" s="16">
        <v>0.0</v>
      </c>
      <c r="AS1458" s="16">
        <v>0.0</v>
      </c>
      <c r="AT1458" s="16">
        <v>44880.0</v>
      </c>
      <c r="AU1458" s="16">
        <v>0.0</v>
      </c>
      <c r="AV1458" s="16">
        <v>0.0</v>
      </c>
      <c r="AW1458" s="16">
        <v>0.0</v>
      </c>
      <c r="AX1458" s="16">
        <v>64034.0</v>
      </c>
      <c r="AY1458" s="16">
        <v>0.0</v>
      </c>
      <c r="AZ1458" s="16">
        <v>0.0</v>
      </c>
      <c r="BA1458" s="16">
        <v>0.0</v>
      </c>
      <c r="BB1458" s="16">
        <v>6062.0</v>
      </c>
      <c r="BC1458" s="16">
        <v>0.0</v>
      </c>
      <c r="BD1458" s="16">
        <v>0.0</v>
      </c>
      <c r="BE1458" s="16">
        <v>0.0</v>
      </c>
      <c r="BF1458" s="16">
        <v>1180046.0</v>
      </c>
      <c r="BG1458" s="16">
        <v>0.0</v>
      </c>
      <c r="BH1458" s="16">
        <v>0.0</v>
      </c>
      <c r="BI1458" s="16">
        <v>0.0</v>
      </c>
      <c r="BJ1458" s="16">
        <v>912.0</v>
      </c>
      <c r="BK1458" s="16">
        <v>0.0</v>
      </c>
      <c r="BL1458" s="16">
        <v>0.0</v>
      </c>
      <c r="BM1458" s="16">
        <v>1.0</v>
      </c>
      <c r="BN1458" s="16">
        <v>91084.0</v>
      </c>
      <c r="BO1458" s="16">
        <v>0.0</v>
      </c>
      <c r="BP1458" s="16">
        <v>0.0</v>
      </c>
      <c r="BQ1458" s="16">
        <v>0.0</v>
      </c>
      <c r="BR1458" s="16">
        <v>62512.0</v>
      </c>
      <c r="BS1458" s="16">
        <v>0.0</v>
      </c>
      <c r="BT1458" s="16">
        <v>0.0</v>
      </c>
    </row>
    <row r="1459">
      <c r="A1459" s="14" t="s">
        <v>9920</v>
      </c>
      <c r="B1459" s="16">
        <v>11.0</v>
      </c>
      <c r="C1459" s="16">
        <v>3967656.0</v>
      </c>
      <c r="D1459" s="14" t="s">
        <v>436</v>
      </c>
      <c r="E1459" s="14" t="s">
        <v>2631</v>
      </c>
      <c r="F1459" s="14" t="s">
        <v>2622</v>
      </c>
      <c r="G1459" s="14" t="s">
        <v>5166</v>
      </c>
      <c r="H1459" s="14" t="s">
        <v>2978</v>
      </c>
      <c r="I1459" s="14" t="s">
        <v>21</v>
      </c>
      <c r="J1459" s="14" t="s">
        <v>4845</v>
      </c>
      <c r="K1459" s="14" t="s">
        <v>438</v>
      </c>
      <c r="L1459" s="14" t="s">
        <v>438</v>
      </c>
      <c r="M1459" s="14" t="s">
        <v>439</v>
      </c>
      <c r="N1459" s="14" t="s">
        <v>409</v>
      </c>
      <c r="P1459" s="17"/>
      <c r="Q1459" s="17"/>
      <c r="R1459" s="16">
        <v>1.0</v>
      </c>
      <c r="S1459" s="16">
        <v>1614244.0</v>
      </c>
      <c r="T1459" s="18">
        <v>6.19E-7</v>
      </c>
      <c r="U1459" s="16">
        <v>0.0</v>
      </c>
      <c r="V1459" s="16">
        <v>0.0</v>
      </c>
      <c r="W1459" s="14" t="s">
        <v>2978</v>
      </c>
      <c r="X1459" s="17"/>
      <c r="Y1459" s="17"/>
      <c r="Z1459" s="16">
        <v>24.0</v>
      </c>
      <c r="AA1459" s="17"/>
      <c r="AB1459" s="16">
        <v>0.0</v>
      </c>
      <c r="AC1459" s="16">
        <v>0.0</v>
      </c>
      <c r="AD1459" s="16">
        <v>8.79</v>
      </c>
      <c r="AE1459" s="16">
        <v>0.01</v>
      </c>
      <c r="AF1459" s="16">
        <v>0.869</v>
      </c>
      <c r="AG1459" s="16">
        <v>0.0</v>
      </c>
      <c r="AH1459" s="16">
        <v>75066.0</v>
      </c>
      <c r="AI1459" s="16">
        <v>0.0</v>
      </c>
      <c r="AJ1459" s="16">
        <v>0.0</v>
      </c>
      <c r="AK1459" s="16">
        <v>0.0</v>
      </c>
      <c r="AL1459" s="16">
        <v>60028.0</v>
      </c>
      <c r="AM1459" s="16">
        <v>0.0</v>
      </c>
      <c r="AN1459" s="16">
        <v>0.0</v>
      </c>
      <c r="AO1459" s="16">
        <v>0.0</v>
      </c>
      <c r="AP1459" s="16">
        <v>29608.0</v>
      </c>
      <c r="AQ1459" s="16">
        <v>0.0</v>
      </c>
      <c r="AR1459" s="16">
        <v>0.0</v>
      </c>
      <c r="AS1459" s="16">
        <v>1.0</v>
      </c>
      <c r="AT1459" s="16">
        <v>44888.0</v>
      </c>
      <c r="AU1459" s="16">
        <v>0.0</v>
      </c>
      <c r="AV1459" s="16">
        <v>0.0</v>
      </c>
      <c r="AW1459" s="16">
        <v>0.0</v>
      </c>
      <c r="AX1459" s="16">
        <v>64046.0</v>
      </c>
      <c r="AY1459" s="16">
        <v>0.0</v>
      </c>
      <c r="AZ1459" s="16">
        <v>0.0</v>
      </c>
      <c r="BA1459" s="16">
        <v>0.0</v>
      </c>
      <c r="BB1459" s="16">
        <v>6062.0</v>
      </c>
      <c r="BC1459" s="16">
        <v>0.0</v>
      </c>
      <c r="BD1459" s="16">
        <v>0.0</v>
      </c>
      <c r="BE1459" s="16">
        <v>0.0</v>
      </c>
      <c r="BF1459" s="16">
        <v>1180040.0</v>
      </c>
      <c r="BG1459" s="16">
        <v>0.0</v>
      </c>
      <c r="BH1459" s="16">
        <v>0.0</v>
      </c>
      <c r="BI1459" s="16">
        <v>0.0</v>
      </c>
      <c r="BJ1459" s="16">
        <v>912.0</v>
      </c>
      <c r="BK1459" s="16">
        <v>0.0</v>
      </c>
      <c r="BL1459" s="16">
        <v>0.0</v>
      </c>
      <c r="BM1459" s="16">
        <v>0.0</v>
      </c>
      <c r="BN1459" s="16">
        <v>91086.0</v>
      </c>
      <c r="BO1459" s="16">
        <v>0.0</v>
      </c>
      <c r="BP1459" s="16">
        <v>0.0</v>
      </c>
      <c r="BQ1459" s="16">
        <v>0.0</v>
      </c>
      <c r="BR1459" s="16">
        <v>62508.0</v>
      </c>
      <c r="BS1459" s="16">
        <v>0.0</v>
      </c>
      <c r="BT1459" s="16">
        <v>0.0</v>
      </c>
    </row>
    <row r="1460">
      <c r="A1460" s="14" t="s">
        <v>9921</v>
      </c>
      <c r="B1460" s="16">
        <v>11.0</v>
      </c>
      <c r="C1460" s="16">
        <v>4083384.0</v>
      </c>
      <c r="D1460" s="17"/>
      <c r="E1460" s="14" t="s">
        <v>2622</v>
      </c>
      <c r="F1460" s="14" t="s">
        <v>2621</v>
      </c>
      <c r="G1460" s="14" t="s">
        <v>5166</v>
      </c>
      <c r="H1460" s="14" t="s">
        <v>2978</v>
      </c>
      <c r="I1460" s="14" t="s">
        <v>21</v>
      </c>
      <c r="J1460" s="14" t="s">
        <v>4845</v>
      </c>
      <c r="K1460" s="14" t="s">
        <v>9922</v>
      </c>
      <c r="L1460" s="14" t="s">
        <v>9922</v>
      </c>
      <c r="M1460" s="14" t="s">
        <v>9923</v>
      </c>
      <c r="N1460" s="14" t="s">
        <v>409</v>
      </c>
      <c r="P1460" s="17"/>
      <c r="Q1460" s="17"/>
      <c r="R1460" s="16">
        <v>1.0</v>
      </c>
      <c r="S1460" s="16">
        <v>1614244.0</v>
      </c>
      <c r="T1460" s="18">
        <v>6.19E-7</v>
      </c>
      <c r="U1460" s="16">
        <v>0.0</v>
      </c>
      <c r="V1460" s="16">
        <v>0.0</v>
      </c>
      <c r="W1460" s="14" t="s">
        <v>2978</v>
      </c>
      <c r="X1460" s="17"/>
      <c r="Y1460" s="17"/>
      <c r="Z1460" s="16">
        <v>26.1</v>
      </c>
      <c r="AA1460" s="17"/>
      <c r="AB1460" s="16">
        <v>0.03</v>
      </c>
      <c r="AC1460" s="16">
        <v>0.0</v>
      </c>
      <c r="AD1460" s="16">
        <v>8.87</v>
      </c>
      <c r="AE1460" s="16">
        <v>0.0</v>
      </c>
      <c r="AF1460" s="16">
        <v>0.973</v>
      </c>
      <c r="AG1460" s="16">
        <v>0.0</v>
      </c>
      <c r="AH1460" s="16">
        <v>75070.0</v>
      </c>
      <c r="AI1460" s="16">
        <v>0.0</v>
      </c>
      <c r="AJ1460" s="16">
        <v>0.0</v>
      </c>
      <c r="AK1460" s="16">
        <v>0.0</v>
      </c>
      <c r="AL1460" s="16">
        <v>60034.0</v>
      </c>
      <c r="AM1460" s="16">
        <v>0.0</v>
      </c>
      <c r="AN1460" s="16">
        <v>0.0</v>
      </c>
      <c r="AO1460" s="16">
        <v>0.0</v>
      </c>
      <c r="AP1460" s="16">
        <v>29606.0</v>
      </c>
      <c r="AQ1460" s="16">
        <v>0.0</v>
      </c>
      <c r="AR1460" s="16">
        <v>0.0</v>
      </c>
      <c r="AS1460" s="16">
        <v>0.0</v>
      </c>
      <c r="AT1460" s="16">
        <v>44882.0</v>
      </c>
      <c r="AU1460" s="16">
        <v>0.0</v>
      </c>
      <c r="AV1460" s="16">
        <v>0.0</v>
      </c>
      <c r="AW1460" s="16">
        <v>0.0</v>
      </c>
      <c r="AX1460" s="16">
        <v>64040.0</v>
      </c>
      <c r="AY1460" s="16">
        <v>0.0</v>
      </c>
      <c r="AZ1460" s="16">
        <v>0.0</v>
      </c>
      <c r="BA1460" s="16">
        <v>0.0</v>
      </c>
      <c r="BB1460" s="16">
        <v>6062.0</v>
      </c>
      <c r="BC1460" s="16">
        <v>0.0</v>
      </c>
      <c r="BD1460" s="16">
        <v>0.0</v>
      </c>
      <c r="BE1460" s="16">
        <v>1.0</v>
      </c>
      <c r="BF1460" s="16">
        <v>1180040.0</v>
      </c>
      <c r="BG1460" s="16">
        <v>0.0</v>
      </c>
      <c r="BH1460" s="16">
        <v>0.0</v>
      </c>
      <c r="BI1460" s="16">
        <v>0.0</v>
      </c>
      <c r="BJ1460" s="16">
        <v>912.0</v>
      </c>
      <c r="BK1460" s="16">
        <v>0.0</v>
      </c>
      <c r="BL1460" s="16">
        <v>0.0</v>
      </c>
      <c r="BM1460" s="16">
        <v>0.0</v>
      </c>
      <c r="BN1460" s="16">
        <v>91086.0</v>
      </c>
      <c r="BO1460" s="16">
        <v>0.0</v>
      </c>
      <c r="BP1460" s="16">
        <v>0.0</v>
      </c>
      <c r="BQ1460" s="16">
        <v>0.0</v>
      </c>
      <c r="BR1460" s="16">
        <v>62512.0</v>
      </c>
      <c r="BS1460" s="16">
        <v>0.0</v>
      </c>
      <c r="BT1460" s="16">
        <v>0.0</v>
      </c>
    </row>
    <row r="1461">
      <c r="A1461" s="14" t="s">
        <v>9924</v>
      </c>
      <c r="B1461" s="16">
        <v>11.0</v>
      </c>
      <c r="C1461" s="16">
        <v>4083449.0</v>
      </c>
      <c r="D1461" s="14" t="s">
        <v>5205</v>
      </c>
      <c r="E1461" s="14" t="s">
        <v>2622</v>
      </c>
      <c r="F1461" s="14" t="s">
        <v>2630</v>
      </c>
      <c r="G1461" s="14" t="s">
        <v>6733</v>
      </c>
      <c r="H1461" s="14" t="s">
        <v>21</v>
      </c>
      <c r="I1461" s="14" t="s">
        <v>2978</v>
      </c>
      <c r="J1461" s="14" t="s">
        <v>4845</v>
      </c>
      <c r="K1461" s="14" t="s">
        <v>9925</v>
      </c>
      <c r="L1461" s="14" t="s">
        <v>9925</v>
      </c>
      <c r="M1461" s="14" t="s">
        <v>9926</v>
      </c>
      <c r="N1461" s="14" t="s">
        <v>409</v>
      </c>
      <c r="P1461" s="17"/>
      <c r="Q1461" s="17"/>
      <c r="R1461" s="16">
        <v>1.0</v>
      </c>
      <c r="S1461" s="16">
        <v>1614244.0</v>
      </c>
      <c r="T1461" s="18">
        <v>6.19E-7</v>
      </c>
      <c r="U1461" s="16">
        <v>0.0</v>
      </c>
      <c r="V1461" s="16">
        <v>0.0</v>
      </c>
      <c r="W1461" s="14" t="s">
        <v>2978</v>
      </c>
      <c r="X1461" s="17"/>
      <c r="Y1461" s="17"/>
      <c r="Z1461" s="16">
        <v>22.8</v>
      </c>
      <c r="AA1461" s="16">
        <v>0.132</v>
      </c>
      <c r="AB1461" s="16">
        <v>0.0</v>
      </c>
      <c r="AC1461" s="16">
        <v>0.01</v>
      </c>
      <c r="AD1461" s="16">
        <v>0.367</v>
      </c>
      <c r="AE1461" s="16">
        <v>0.04</v>
      </c>
      <c r="AF1461" s="16">
        <v>0.899</v>
      </c>
      <c r="AG1461" s="16">
        <v>0.0</v>
      </c>
      <c r="AH1461" s="16">
        <v>75072.0</v>
      </c>
      <c r="AI1461" s="16">
        <v>0.0</v>
      </c>
      <c r="AJ1461" s="16">
        <v>0.0</v>
      </c>
      <c r="AK1461" s="16">
        <v>0.0</v>
      </c>
      <c r="AL1461" s="16">
        <v>60034.0</v>
      </c>
      <c r="AM1461" s="16">
        <v>0.0</v>
      </c>
      <c r="AN1461" s="16">
        <v>0.0</v>
      </c>
      <c r="AO1461" s="16">
        <v>0.0</v>
      </c>
      <c r="AP1461" s="16">
        <v>29604.0</v>
      </c>
      <c r="AQ1461" s="16">
        <v>0.0</v>
      </c>
      <c r="AR1461" s="16">
        <v>0.0</v>
      </c>
      <c r="AS1461" s="16">
        <v>0.0</v>
      </c>
      <c r="AT1461" s="16">
        <v>44886.0</v>
      </c>
      <c r="AU1461" s="16">
        <v>0.0</v>
      </c>
      <c r="AV1461" s="16">
        <v>0.0</v>
      </c>
      <c r="AW1461" s="16">
        <v>0.0</v>
      </c>
      <c r="AX1461" s="16">
        <v>64028.0</v>
      </c>
      <c r="AY1461" s="16">
        <v>0.0</v>
      </c>
      <c r="AZ1461" s="16">
        <v>0.0</v>
      </c>
      <c r="BA1461" s="16">
        <v>0.0</v>
      </c>
      <c r="BB1461" s="16">
        <v>6062.0</v>
      </c>
      <c r="BC1461" s="16">
        <v>0.0</v>
      </c>
      <c r="BD1461" s="16">
        <v>0.0</v>
      </c>
      <c r="BE1461" s="16">
        <v>1.0</v>
      </c>
      <c r="BF1461" s="16">
        <v>1180050.0</v>
      </c>
      <c r="BG1461" s="16">
        <v>0.0</v>
      </c>
      <c r="BH1461" s="16">
        <v>0.0</v>
      </c>
      <c r="BI1461" s="16">
        <v>0.0</v>
      </c>
      <c r="BJ1461" s="16">
        <v>912.0</v>
      </c>
      <c r="BK1461" s="16">
        <v>0.0</v>
      </c>
      <c r="BL1461" s="16">
        <v>0.0</v>
      </c>
      <c r="BM1461" s="16">
        <v>0.0</v>
      </c>
      <c r="BN1461" s="16">
        <v>91088.0</v>
      </c>
      <c r="BO1461" s="16">
        <v>0.0</v>
      </c>
      <c r="BP1461" s="16">
        <v>0.0</v>
      </c>
      <c r="BQ1461" s="16">
        <v>0.0</v>
      </c>
      <c r="BR1461" s="16">
        <v>62508.0</v>
      </c>
      <c r="BS1461" s="16">
        <v>0.0</v>
      </c>
      <c r="BT1461" s="16">
        <v>0.0</v>
      </c>
    </row>
    <row r="1462">
      <c r="A1462" s="14" t="s">
        <v>9927</v>
      </c>
      <c r="B1462" s="16">
        <v>11.0</v>
      </c>
      <c r="C1462" s="16">
        <v>3967634.0</v>
      </c>
      <c r="D1462" s="17"/>
      <c r="E1462" s="14" t="s">
        <v>2631</v>
      </c>
      <c r="F1462" s="14" t="s">
        <v>2621</v>
      </c>
      <c r="G1462" s="14" t="s">
        <v>5166</v>
      </c>
      <c r="H1462" s="14" t="s">
        <v>2978</v>
      </c>
      <c r="I1462" s="14" t="s">
        <v>21</v>
      </c>
      <c r="J1462" s="14" t="s">
        <v>4845</v>
      </c>
      <c r="K1462" s="14" t="s">
        <v>9928</v>
      </c>
      <c r="L1462" s="14" t="s">
        <v>9928</v>
      </c>
      <c r="M1462" s="14" t="s">
        <v>9929</v>
      </c>
      <c r="N1462" s="14" t="s">
        <v>4848</v>
      </c>
      <c r="P1462" s="17"/>
      <c r="Q1462" s="17"/>
      <c r="R1462" s="16">
        <v>1.0</v>
      </c>
      <c r="S1462" s="16">
        <v>1614246.0</v>
      </c>
      <c r="T1462" s="18">
        <v>6.19E-7</v>
      </c>
      <c r="U1462" s="16">
        <v>0.0</v>
      </c>
      <c r="V1462" s="16">
        <v>0.0</v>
      </c>
      <c r="W1462" s="14" t="s">
        <v>2978</v>
      </c>
      <c r="X1462" s="17"/>
      <c r="Y1462" s="17"/>
      <c r="Z1462" s="16">
        <v>9.22</v>
      </c>
      <c r="AA1462" s="17"/>
      <c r="AB1462" s="16">
        <v>0.0</v>
      </c>
      <c r="AC1462" s="16">
        <v>0.0</v>
      </c>
      <c r="AD1462" s="16">
        <v>2.4</v>
      </c>
      <c r="AE1462" s="17"/>
      <c r="AF1462" s="17"/>
      <c r="AG1462" s="16">
        <v>0.0</v>
      </c>
      <c r="AH1462" s="16">
        <v>75062.0</v>
      </c>
      <c r="AI1462" s="16">
        <v>0.0</v>
      </c>
      <c r="AJ1462" s="16">
        <v>0.0</v>
      </c>
      <c r="AK1462" s="16">
        <v>0.0</v>
      </c>
      <c r="AL1462" s="16">
        <v>60032.0</v>
      </c>
      <c r="AM1462" s="16">
        <v>0.0</v>
      </c>
      <c r="AN1462" s="16">
        <v>0.0</v>
      </c>
      <c r="AO1462" s="16">
        <v>0.0</v>
      </c>
      <c r="AP1462" s="16">
        <v>29608.0</v>
      </c>
      <c r="AQ1462" s="16">
        <v>0.0</v>
      </c>
      <c r="AR1462" s="16">
        <v>0.0</v>
      </c>
      <c r="AS1462" s="16">
        <v>0.0</v>
      </c>
      <c r="AT1462" s="16">
        <v>44892.0</v>
      </c>
      <c r="AU1462" s="16">
        <v>0.0</v>
      </c>
      <c r="AV1462" s="16">
        <v>0.0</v>
      </c>
      <c r="AW1462" s="16">
        <v>0.0</v>
      </c>
      <c r="AX1462" s="16">
        <v>64042.0</v>
      </c>
      <c r="AY1462" s="16">
        <v>0.0</v>
      </c>
      <c r="AZ1462" s="16">
        <v>0.0</v>
      </c>
      <c r="BA1462" s="16">
        <v>0.0</v>
      </c>
      <c r="BB1462" s="16">
        <v>6062.0</v>
      </c>
      <c r="BC1462" s="16">
        <v>0.0</v>
      </c>
      <c r="BD1462" s="16">
        <v>0.0</v>
      </c>
      <c r="BE1462" s="16">
        <v>1.0</v>
      </c>
      <c r="BF1462" s="16">
        <v>1180040.0</v>
      </c>
      <c r="BG1462" s="16">
        <v>0.0</v>
      </c>
      <c r="BH1462" s="16">
        <v>0.0</v>
      </c>
      <c r="BI1462" s="16">
        <v>0.0</v>
      </c>
      <c r="BJ1462" s="16">
        <v>912.0</v>
      </c>
      <c r="BK1462" s="16">
        <v>0.0</v>
      </c>
      <c r="BL1462" s="16">
        <v>0.0</v>
      </c>
      <c r="BM1462" s="16">
        <v>0.0</v>
      </c>
      <c r="BN1462" s="16">
        <v>91088.0</v>
      </c>
      <c r="BO1462" s="16">
        <v>0.0</v>
      </c>
      <c r="BP1462" s="16">
        <v>0.0</v>
      </c>
      <c r="BQ1462" s="16">
        <v>0.0</v>
      </c>
      <c r="BR1462" s="16">
        <v>62508.0</v>
      </c>
      <c r="BS1462" s="16">
        <v>0.0</v>
      </c>
      <c r="BT1462" s="16">
        <v>0.0</v>
      </c>
    </row>
    <row r="1463">
      <c r="A1463" s="14" t="s">
        <v>9930</v>
      </c>
      <c r="B1463" s="16">
        <v>11.0</v>
      </c>
      <c r="C1463" s="16">
        <v>4083392.0</v>
      </c>
      <c r="D1463" s="17"/>
      <c r="E1463" s="14" t="s">
        <v>2630</v>
      </c>
      <c r="F1463" s="14" t="s">
        <v>2631</v>
      </c>
      <c r="G1463" s="14" t="s">
        <v>5166</v>
      </c>
      <c r="H1463" s="14" t="s">
        <v>2978</v>
      </c>
      <c r="I1463" s="14" t="s">
        <v>21</v>
      </c>
      <c r="J1463" s="14" t="s">
        <v>4845</v>
      </c>
      <c r="K1463" s="14" t="s">
        <v>9931</v>
      </c>
      <c r="L1463" s="14" t="s">
        <v>9931</v>
      </c>
      <c r="M1463" s="14" t="s">
        <v>9932</v>
      </c>
      <c r="N1463" s="14" t="s">
        <v>409</v>
      </c>
      <c r="P1463" s="17"/>
      <c r="Q1463" s="17"/>
      <c r="R1463" s="16">
        <v>1.0</v>
      </c>
      <c r="S1463" s="16">
        <v>1614246.0</v>
      </c>
      <c r="T1463" s="18">
        <v>6.19E-7</v>
      </c>
      <c r="U1463" s="16">
        <v>0.0</v>
      </c>
      <c r="V1463" s="16">
        <v>0.0</v>
      </c>
      <c r="W1463" s="14" t="s">
        <v>2978</v>
      </c>
      <c r="X1463" s="17"/>
      <c r="Y1463" s="17"/>
      <c r="Z1463" s="16">
        <v>19.8</v>
      </c>
      <c r="AA1463" s="17"/>
      <c r="AB1463" s="16">
        <v>0.08</v>
      </c>
      <c r="AC1463" s="16">
        <v>0.01</v>
      </c>
      <c r="AD1463" s="16">
        <v>0.953</v>
      </c>
      <c r="AE1463" s="16">
        <v>0.18</v>
      </c>
      <c r="AF1463" s="16">
        <v>0.157</v>
      </c>
      <c r="AG1463" s="16">
        <v>1.0</v>
      </c>
      <c r="AH1463" s="16">
        <v>75070.0</v>
      </c>
      <c r="AI1463" s="16">
        <v>0.0</v>
      </c>
      <c r="AJ1463" s="16">
        <v>0.0</v>
      </c>
      <c r="AK1463" s="16">
        <v>0.0</v>
      </c>
      <c r="AL1463" s="16">
        <v>60030.0</v>
      </c>
      <c r="AM1463" s="16">
        <v>0.0</v>
      </c>
      <c r="AN1463" s="16">
        <v>0.0</v>
      </c>
      <c r="AO1463" s="16">
        <v>0.0</v>
      </c>
      <c r="AP1463" s="16">
        <v>29606.0</v>
      </c>
      <c r="AQ1463" s="16">
        <v>0.0</v>
      </c>
      <c r="AR1463" s="16">
        <v>0.0</v>
      </c>
      <c r="AS1463" s="16">
        <v>0.0</v>
      </c>
      <c r="AT1463" s="16">
        <v>44878.0</v>
      </c>
      <c r="AU1463" s="16">
        <v>0.0</v>
      </c>
      <c r="AV1463" s="16">
        <v>0.0</v>
      </c>
      <c r="AW1463" s="16">
        <v>0.0</v>
      </c>
      <c r="AX1463" s="16">
        <v>64044.0</v>
      </c>
      <c r="AY1463" s="16">
        <v>0.0</v>
      </c>
      <c r="AZ1463" s="16">
        <v>0.0</v>
      </c>
      <c r="BA1463" s="16">
        <v>0.0</v>
      </c>
      <c r="BB1463" s="16">
        <v>6062.0</v>
      </c>
      <c r="BC1463" s="16">
        <v>0.0</v>
      </c>
      <c r="BD1463" s="16">
        <v>0.0</v>
      </c>
      <c r="BE1463" s="16">
        <v>0.0</v>
      </c>
      <c r="BF1463" s="16">
        <v>1180048.0</v>
      </c>
      <c r="BG1463" s="16">
        <v>0.0</v>
      </c>
      <c r="BH1463" s="16">
        <v>0.0</v>
      </c>
      <c r="BI1463" s="16">
        <v>0.0</v>
      </c>
      <c r="BJ1463" s="16">
        <v>912.0</v>
      </c>
      <c r="BK1463" s="16">
        <v>0.0</v>
      </c>
      <c r="BL1463" s="16">
        <v>0.0</v>
      </c>
      <c r="BM1463" s="16">
        <v>0.0</v>
      </c>
      <c r="BN1463" s="16">
        <v>91088.0</v>
      </c>
      <c r="BO1463" s="16">
        <v>0.0</v>
      </c>
      <c r="BP1463" s="16">
        <v>0.0</v>
      </c>
      <c r="BQ1463" s="16">
        <v>0.0</v>
      </c>
      <c r="BR1463" s="16">
        <v>62508.0</v>
      </c>
      <c r="BS1463" s="16">
        <v>0.0</v>
      </c>
      <c r="BT1463" s="16">
        <v>0.0</v>
      </c>
    </row>
    <row r="1464">
      <c r="A1464" s="14" t="s">
        <v>9933</v>
      </c>
      <c r="B1464" s="16">
        <v>11.0</v>
      </c>
      <c r="C1464" s="16">
        <v>4083408.0</v>
      </c>
      <c r="D1464" s="14" t="s">
        <v>9934</v>
      </c>
      <c r="E1464" s="14" t="s">
        <v>2631</v>
      </c>
      <c r="F1464" s="14" t="s">
        <v>2630</v>
      </c>
      <c r="G1464" s="14" t="s">
        <v>5166</v>
      </c>
      <c r="H1464" s="14" t="s">
        <v>2978</v>
      </c>
      <c r="I1464" s="14" t="s">
        <v>21</v>
      </c>
      <c r="J1464" s="14" t="s">
        <v>4845</v>
      </c>
      <c r="K1464" s="14" t="s">
        <v>9935</v>
      </c>
      <c r="L1464" s="14" t="s">
        <v>9935</v>
      </c>
      <c r="M1464" s="14" t="s">
        <v>9936</v>
      </c>
      <c r="N1464" s="14" t="s">
        <v>409</v>
      </c>
      <c r="P1464" s="17"/>
      <c r="Q1464" s="17"/>
      <c r="R1464" s="16">
        <v>1.0</v>
      </c>
      <c r="S1464" s="16">
        <v>1614246.0</v>
      </c>
      <c r="T1464" s="18">
        <v>6.19E-7</v>
      </c>
      <c r="U1464" s="16">
        <v>0.0</v>
      </c>
      <c r="V1464" s="16">
        <v>0.0</v>
      </c>
      <c r="W1464" s="14" t="s">
        <v>2978</v>
      </c>
      <c r="X1464" s="17"/>
      <c r="Y1464" s="17"/>
      <c r="Z1464" s="16">
        <v>24.5</v>
      </c>
      <c r="AA1464" s="17"/>
      <c r="AB1464" s="16">
        <v>0.0</v>
      </c>
      <c r="AC1464" s="16">
        <v>0.0</v>
      </c>
      <c r="AD1464" s="16">
        <v>8.76</v>
      </c>
      <c r="AE1464" s="16">
        <v>0.13</v>
      </c>
      <c r="AF1464" s="16">
        <v>0.149</v>
      </c>
      <c r="AG1464" s="16">
        <v>0.0</v>
      </c>
      <c r="AH1464" s="16">
        <v>75064.0</v>
      </c>
      <c r="AI1464" s="16">
        <v>0.0</v>
      </c>
      <c r="AJ1464" s="16">
        <v>0.0</v>
      </c>
      <c r="AK1464" s="16">
        <v>0.0</v>
      </c>
      <c r="AL1464" s="16">
        <v>60024.0</v>
      </c>
      <c r="AM1464" s="16">
        <v>0.0</v>
      </c>
      <c r="AN1464" s="16">
        <v>0.0</v>
      </c>
      <c r="AO1464" s="16">
        <v>0.0</v>
      </c>
      <c r="AP1464" s="16">
        <v>29606.0</v>
      </c>
      <c r="AQ1464" s="16">
        <v>0.0</v>
      </c>
      <c r="AR1464" s="16">
        <v>0.0</v>
      </c>
      <c r="AS1464" s="16">
        <v>1.0</v>
      </c>
      <c r="AT1464" s="16">
        <v>44878.0</v>
      </c>
      <c r="AU1464" s="16">
        <v>0.0</v>
      </c>
      <c r="AV1464" s="16">
        <v>0.0</v>
      </c>
      <c r="AW1464" s="16">
        <v>0.0</v>
      </c>
      <c r="AX1464" s="16">
        <v>64046.0</v>
      </c>
      <c r="AY1464" s="16">
        <v>0.0</v>
      </c>
      <c r="AZ1464" s="16">
        <v>0.0</v>
      </c>
      <c r="BA1464" s="16">
        <v>0.0</v>
      </c>
      <c r="BB1464" s="16">
        <v>6062.0</v>
      </c>
      <c r="BC1464" s="16">
        <v>0.0</v>
      </c>
      <c r="BD1464" s="16">
        <v>0.0</v>
      </c>
      <c r="BE1464" s="16">
        <v>0.0</v>
      </c>
      <c r="BF1464" s="16">
        <v>1180056.0</v>
      </c>
      <c r="BG1464" s="16">
        <v>0.0</v>
      </c>
      <c r="BH1464" s="16">
        <v>0.0</v>
      </c>
      <c r="BI1464" s="16">
        <v>0.0</v>
      </c>
      <c r="BJ1464" s="16">
        <v>912.0</v>
      </c>
      <c r="BK1464" s="16">
        <v>0.0</v>
      </c>
      <c r="BL1464" s="16">
        <v>0.0</v>
      </c>
      <c r="BM1464" s="16">
        <v>0.0</v>
      </c>
      <c r="BN1464" s="16">
        <v>91090.0</v>
      </c>
      <c r="BO1464" s="16">
        <v>0.0</v>
      </c>
      <c r="BP1464" s="16">
        <v>0.0</v>
      </c>
      <c r="BQ1464" s="16">
        <v>0.0</v>
      </c>
      <c r="BR1464" s="16">
        <v>62508.0</v>
      </c>
      <c r="BS1464" s="16">
        <v>0.0</v>
      </c>
      <c r="BT1464" s="16">
        <v>0.0</v>
      </c>
    </row>
    <row r="1465">
      <c r="A1465" s="14" t="s">
        <v>9937</v>
      </c>
      <c r="B1465" s="16">
        <v>11.0</v>
      </c>
      <c r="C1465" s="16">
        <v>4091661.0</v>
      </c>
      <c r="D1465" s="14" t="s">
        <v>9938</v>
      </c>
      <c r="E1465" s="14" t="s">
        <v>6544</v>
      </c>
      <c r="F1465" s="14" t="s">
        <v>2630</v>
      </c>
      <c r="G1465" s="14" t="s">
        <v>5166</v>
      </c>
      <c r="H1465" s="14" t="s">
        <v>2978</v>
      </c>
      <c r="I1465" s="14" t="s">
        <v>21</v>
      </c>
      <c r="J1465" s="14" t="s">
        <v>4845</v>
      </c>
      <c r="K1465" s="14" t="s">
        <v>9939</v>
      </c>
      <c r="L1465" s="14" t="s">
        <v>9939</v>
      </c>
      <c r="M1465" s="14" t="s">
        <v>9940</v>
      </c>
      <c r="N1465" s="14" t="s">
        <v>5335</v>
      </c>
      <c r="P1465" s="17"/>
      <c r="Q1465" s="17"/>
      <c r="R1465" s="16">
        <v>1.0</v>
      </c>
      <c r="S1465" s="16">
        <v>1614246.0</v>
      </c>
      <c r="T1465" s="18">
        <v>6.19E-7</v>
      </c>
      <c r="U1465" s="16">
        <v>0.0</v>
      </c>
      <c r="V1465" s="16">
        <v>0.0</v>
      </c>
      <c r="W1465" s="14" t="s">
        <v>2978</v>
      </c>
      <c r="X1465" s="17"/>
      <c r="Y1465" s="17"/>
      <c r="Z1465" s="16">
        <v>32.0</v>
      </c>
      <c r="AA1465" s="17"/>
      <c r="AB1465" s="16">
        <v>0.0</v>
      </c>
      <c r="AC1465" s="16">
        <v>0.03</v>
      </c>
      <c r="AD1465" s="16">
        <v>6.33</v>
      </c>
      <c r="AE1465" s="17"/>
      <c r="AF1465" s="17"/>
      <c r="AG1465" s="16">
        <v>0.0</v>
      </c>
      <c r="AH1465" s="16">
        <v>75058.0</v>
      </c>
      <c r="AI1465" s="16">
        <v>0.0</v>
      </c>
      <c r="AJ1465" s="16">
        <v>0.0</v>
      </c>
      <c r="AK1465" s="16">
        <v>0.0</v>
      </c>
      <c r="AL1465" s="16">
        <v>60028.0</v>
      </c>
      <c r="AM1465" s="16">
        <v>0.0</v>
      </c>
      <c r="AN1465" s="16">
        <v>0.0</v>
      </c>
      <c r="AO1465" s="16">
        <v>0.0</v>
      </c>
      <c r="AP1465" s="16">
        <v>29608.0</v>
      </c>
      <c r="AQ1465" s="16">
        <v>0.0</v>
      </c>
      <c r="AR1465" s="16">
        <v>0.0</v>
      </c>
      <c r="AS1465" s="16">
        <v>0.0</v>
      </c>
      <c r="AT1465" s="16">
        <v>44888.0</v>
      </c>
      <c r="AU1465" s="16">
        <v>0.0</v>
      </c>
      <c r="AV1465" s="16">
        <v>0.0</v>
      </c>
      <c r="AW1465" s="16">
        <v>0.0</v>
      </c>
      <c r="AX1465" s="16">
        <v>64042.0</v>
      </c>
      <c r="AY1465" s="16">
        <v>0.0</v>
      </c>
      <c r="AZ1465" s="16">
        <v>0.0</v>
      </c>
      <c r="BA1465" s="16">
        <v>0.0</v>
      </c>
      <c r="BB1465" s="16">
        <v>6062.0</v>
      </c>
      <c r="BC1465" s="16">
        <v>0.0</v>
      </c>
      <c r="BD1465" s="16">
        <v>0.0</v>
      </c>
      <c r="BE1465" s="16">
        <v>1.0</v>
      </c>
      <c r="BF1465" s="16">
        <v>1180050.0</v>
      </c>
      <c r="BG1465" s="16">
        <v>0.0</v>
      </c>
      <c r="BH1465" s="16">
        <v>0.0</v>
      </c>
      <c r="BI1465" s="16">
        <v>0.0</v>
      </c>
      <c r="BJ1465" s="16">
        <v>912.0</v>
      </c>
      <c r="BK1465" s="16">
        <v>0.0</v>
      </c>
      <c r="BL1465" s="16">
        <v>0.0</v>
      </c>
      <c r="BM1465" s="16">
        <v>0.0</v>
      </c>
      <c r="BN1465" s="16">
        <v>91088.0</v>
      </c>
      <c r="BO1465" s="16">
        <v>0.0</v>
      </c>
      <c r="BP1465" s="16">
        <v>0.0</v>
      </c>
      <c r="BQ1465" s="16">
        <v>0.0</v>
      </c>
      <c r="BR1465" s="16">
        <v>62510.0</v>
      </c>
      <c r="BS1465" s="16">
        <v>0.0</v>
      </c>
      <c r="BT1465" s="16">
        <v>0.0</v>
      </c>
    </row>
    <row r="1466">
      <c r="A1466" s="14" t="s">
        <v>9941</v>
      </c>
      <c r="B1466" s="16">
        <v>11.0</v>
      </c>
      <c r="C1466" s="16">
        <v>4091667.0</v>
      </c>
      <c r="D1466" s="14" t="s">
        <v>5307</v>
      </c>
      <c r="E1466" s="14" t="s">
        <v>2622</v>
      </c>
      <c r="F1466" s="14" t="s">
        <v>2631</v>
      </c>
      <c r="G1466" s="14" t="s">
        <v>5166</v>
      </c>
      <c r="H1466" s="14" t="s">
        <v>2978</v>
      </c>
      <c r="I1466" s="14" t="s">
        <v>21</v>
      </c>
      <c r="J1466" s="14" t="s">
        <v>4845</v>
      </c>
      <c r="K1466" s="14" t="s">
        <v>9942</v>
      </c>
      <c r="L1466" s="14" t="s">
        <v>9942</v>
      </c>
      <c r="M1466" s="14" t="s">
        <v>9943</v>
      </c>
      <c r="N1466" s="14" t="s">
        <v>409</v>
      </c>
      <c r="P1466" s="17"/>
      <c r="Q1466" s="17"/>
      <c r="R1466" s="16">
        <v>1.0</v>
      </c>
      <c r="S1466" s="16">
        <v>1614250.0</v>
      </c>
      <c r="T1466" s="18">
        <v>6.19E-7</v>
      </c>
      <c r="U1466" s="16">
        <v>0.0</v>
      </c>
      <c r="V1466" s="16">
        <v>0.0</v>
      </c>
      <c r="W1466" s="14" t="s">
        <v>2978</v>
      </c>
      <c r="X1466" s="17"/>
      <c r="Y1466" s="17"/>
      <c r="Z1466" s="16">
        <v>27.4</v>
      </c>
      <c r="AA1466" s="16">
        <v>0.109</v>
      </c>
      <c r="AB1466" s="16">
        <v>0.0</v>
      </c>
      <c r="AC1466" s="16">
        <v>0.0</v>
      </c>
      <c r="AD1466" s="16">
        <v>8.9</v>
      </c>
      <c r="AE1466" s="16">
        <v>0.0</v>
      </c>
      <c r="AF1466" s="16">
        <v>0.997</v>
      </c>
      <c r="AG1466" s="16">
        <v>0.0</v>
      </c>
      <c r="AH1466" s="16">
        <v>75054.0</v>
      </c>
      <c r="AI1466" s="16">
        <v>0.0</v>
      </c>
      <c r="AJ1466" s="16">
        <v>0.0</v>
      </c>
      <c r="AK1466" s="16">
        <v>0.0</v>
      </c>
      <c r="AL1466" s="16">
        <v>60034.0</v>
      </c>
      <c r="AM1466" s="16">
        <v>0.0</v>
      </c>
      <c r="AN1466" s="16">
        <v>0.0</v>
      </c>
      <c r="AO1466" s="16">
        <v>0.0</v>
      </c>
      <c r="AP1466" s="16">
        <v>29606.0</v>
      </c>
      <c r="AQ1466" s="16">
        <v>0.0</v>
      </c>
      <c r="AR1466" s="16">
        <v>0.0</v>
      </c>
      <c r="AS1466" s="16">
        <v>0.0</v>
      </c>
      <c r="AT1466" s="16">
        <v>44890.0</v>
      </c>
      <c r="AU1466" s="16">
        <v>0.0</v>
      </c>
      <c r="AV1466" s="16">
        <v>0.0</v>
      </c>
      <c r="AW1466" s="16">
        <v>0.0</v>
      </c>
      <c r="AX1466" s="16">
        <v>64050.0</v>
      </c>
      <c r="AY1466" s="16">
        <v>0.0</v>
      </c>
      <c r="AZ1466" s="16">
        <v>0.0</v>
      </c>
      <c r="BA1466" s="16">
        <v>0.0</v>
      </c>
      <c r="BB1466" s="16">
        <v>6062.0</v>
      </c>
      <c r="BC1466" s="16">
        <v>0.0</v>
      </c>
      <c r="BD1466" s="16">
        <v>0.0</v>
      </c>
      <c r="BE1466" s="16">
        <v>1.0</v>
      </c>
      <c r="BF1466" s="16">
        <v>1180048.0</v>
      </c>
      <c r="BG1466" s="16">
        <v>0.0</v>
      </c>
      <c r="BH1466" s="16">
        <v>0.0</v>
      </c>
      <c r="BI1466" s="16">
        <v>0.0</v>
      </c>
      <c r="BJ1466" s="16">
        <v>912.0</v>
      </c>
      <c r="BK1466" s="16">
        <v>0.0</v>
      </c>
      <c r="BL1466" s="16">
        <v>0.0</v>
      </c>
      <c r="BM1466" s="16">
        <v>0.0</v>
      </c>
      <c r="BN1466" s="16">
        <v>91084.0</v>
      </c>
      <c r="BO1466" s="16">
        <v>0.0</v>
      </c>
      <c r="BP1466" s="16">
        <v>0.0</v>
      </c>
      <c r="BQ1466" s="16">
        <v>0.0</v>
      </c>
      <c r="BR1466" s="16">
        <v>62510.0</v>
      </c>
      <c r="BS1466" s="16">
        <v>0.0</v>
      </c>
      <c r="BT1466" s="16">
        <v>0.0</v>
      </c>
    </row>
    <row r="1467">
      <c r="A1467" s="14" t="s">
        <v>9944</v>
      </c>
      <c r="B1467" s="16">
        <v>11.0</v>
      </c>
      <c r="C1467" s="16">
        <v>4083353.0</v>
      </c>
      <c r="D1467" s="17"/>
      <c r="E1467" s="14" t="s">
        <v>2622</v>
      </c>
      <c r="F1467" s="14" t="s">
        <v>2621</v>
      </c>
      <c r="G1467" s="14" t="s">
        <v>5166</v>
      </c>
      <c r="H1467" s="14" t="s">
        <v>2978</v>
      </c>
      <c r="I1467" s="14" t="s">
        <v>21</v>
      </c>
      <c r="J1467" s="14" t="s">
        <v>4845</v>
      </c>
      <c r="K1467" s="14" t="s">
        <v>9945</v>
      </c>
      <c r="L1467" s="14" t="s">
        <v>9945</v>
      </c>
      <c r="M1467" s="14" t="s">
        <v>9946</v>
      </c>
      <c r="N1467" s="14" t="s">
        <v>4848</v>
      </c>
      <c r="P1467" s="17"/>
      <c r="Q1467" s="17"/>
      <c r="R1467" s="16">
        <v>1.0</v>
      </c>
      <c r="S1467" s="16">
        <v>1614252.0</v>
      </c>
      <c r="T1467" s="18">
        <v>6.19E-7</v>
      </c>
      <c r="U1467" s="16">
        <v>0.0</v>
      </c>
      <c r="V1467" s="16">
        <v>0.0</v>
      </c>
      <c r="W1467" s="14" t="s">
        <v>2978</v>
      </c>
      <c r="X1467" s="17"/>
      <c r="Y1467" s="17"/>
      <c r="Z1467" s="16">
        <v>6.76</v>
      </c>
      <c r="AA1467" s="16">
        <v>0.37</v>
      </c>
      <c r="AB1467" s="16">
        <v>0.0</v>
      </c>
      <c r="AC1467" s="16">
        <v>-0.01</v>
      </c>
      <c r="AD1467" s="16">
        <v>-0.004</v>
      </c>
      <c r="AE1467" s="17"/>
      <c r="AF1467" s="17"/>
      <c r="AG1467" s="16">
        <v>0.0</v>
      </c>
      <c r="AH1467" s="16">
        <v>75068.0</v>
      </c>
      <c r="AI1467" s="16">
        <v>0.0</v>
      </c>
      <c r="AJ1467" s="16">
        <v>0.0</v>
      </c>
      <c r="AK1467" s="16">
        <v>0.0</v>
      </c>
      <c r="AL1467" s="16">
        <v>60034.0</v>
      </c>
      <c r="AM1467" s="16">
        <v>0.0</v>
      </c>
      <c r="AN1467" s="16">
        <v>0.0</v>
      </c>
      <c r="AO1467" s="16">
        <v>0.0</v>
      </c>
      <c r="AP1467" s="16">
        <v>29606.0</v>
      </c>
      <c r="AQ1467" s="16">
        <v>0.0</v>
      </c>
      <c r="AR1467" s="16">
        <v>0.0</v>
      </c>
      <c r="AS1467" s="16">
        <v>0.0</v>
      </c>
      <c r="AT1467" s="16">
        <v>44884.0</v>
      </c>
      <c r="AU1467" s="16">
        <v>0.0</v>
      </c>
      <c r="AV1467" s="16">
        <v>0.0</v>
      </c>
      <c r="AW1467" s="16">
        <v>0.0</v>
      </c>
      <c r="AX1467" s="16">
        <v>64040.0</v>
      </c>
      <c r="AY1467" s="16">
        <v>0.0</v>
      </c>
      <c r="AZ1467" s="16">
        <v>0.0</v>
      </c>
      <c r="BA1467" s="16">
        <v>0.0</v>
      </c>
      <c r="BB1467" s="16">
        <v>6062.0</v>
      </c>
      <c r="BC1467" s="16">
        <v>0.0</v>
      </c>
      <c r="BD1467" s="16">
        <v>0.0</v>
      </c>
      <c r="BE1467" s="16">
        <v>1.0</v>
      </c>
      <c r="BF1467" s="16">
        <v>1180048.0</v>
      </c>
      <c r="BG1467" s="16">
        <v>0.0</v>
      </c>
      <c r="BH1467" s="16">
        <v>0.0</v>
      </c>
      <c r="BI1467" s="16">
        <v>0.0</v>
      </c>
      <c r="BJ1467" s="16">
        <v>912.0</v>
      </c>
      <c r="BK1467" s="16">
        <v>0.0</v>
      </c>
      <c r="BL1467" s="16">
        <v>0.0</v>
      </c>
      <c r="BM1467" s="16">
        <v>0.0</v>
      </c>
      <c r="BN1467" s="16">
        <v>91088.0</v>
      </c>
      <c r="BO1467" s="16">
        <v>0.0</v>
      </c>
      <c r="BP1467" s="16">
        <v>0.0</v>
      </c>
      <c r="BQ1467" s="16">
        <v>0.0</v>
      </c>
      <c r="BR1467" s="16">
        <v>62510.0</v>
      </c>
      <c r="BS1467" s="16">
        <v>0.0</v>
      </c>
      <c r="BT1467" s="16">
        <v>0.0</v>
      </c>
    </row>
    <row r="1468">
      <c r="A1468" s="14" t="s">
        <v>9947</v>
      </c>
      <c r="B1468" s="16">
        <v>11.0</v>
      </c>
      <c r="C1468" s="16">
        <v>4083375.0</v>
      </c>
      <c r="D1468" s="17"/>
      <c r="E1468" s="14" t="s">
        <v>2631</v>
      </c>
      <c r="F1468" s="14" t="s">
        <v>2621</v>
      </c>
      <c r="G1468" s="14" t="s">
        <v>5166</v>
      </c>
      <c r="H1468" s="14" t="s">
        <v>2978</v>
      </c>
      <c r="I1468" s="14" t="s">
        <v>21</v>
      </c>
      <c r="J1468" s="14" t="s">
        <v>4845</v>
      </c>
      <c r="K1468" s="14" t="s">
        <v>9948</v>
      </c>
      <c r="L1468" s="14" t="s">
        <v>9948</v>
      </c>
      <c r="M1468" s="14" t="s">
        <v>9949</v>
      </c>
      <c r="N1468" s="14" t="s">
        <v>409</v>
      </c>
      <c r="P1468" s="17"/>
      <c r="Q1468" s="17"/>
      <c r="R1468" s="16">
        <v>1.0</v>
      </c>
      <c r="S1468" s="16">
        <v>1614252.0</v>
      </c>
      <c r="T1468" s="18">
        <v>6.19E-7</v>
      </c>
      <c r="U1468" s="16">
        <v>0.0</v>
      </c>
      <c r="V1468" s="16">
        <v>0.0</v>
      </c>
      <c r="W1468" s="14" t="s">
        <v>2978</v>
      </c>
      <c r="X1468" s="17"/>
      <c r="Y1468" s="17"/>
      <c r="Z1468" s="16">
        <v>21.4</v>
      </c>
      <c r="AA1468" s="16">
        <v>0.082</v>
      </c>
      <c r="AB1468" s="16">
        <v>0.0</v>
      </c>
      <c r="AC1468" s="16">
        <v>0.0</v>
      </c>
      <c r="AD1468" s="16">
        <v>8.76</v>
      </c>
      <c r="AE1468" s="16">
        <v>0.21</v>
      </c>
      <c r="AF1468" s="16">
        <v>0.005</v>
      </c>
      <c r="AG1468" s="16">
        <v>0.0</v>
      </c>
      <c r="AH1468" s="16">
        <v>75064.0</v>
      </c>
      <c r="AI1468" s="16">
        <v>0.0</v>
      </c>
      <c r="AJ1468" s="16">
        <v>0.0</v>
      </c>
      <c r="AK1468" s="16">
        <v>0.0</v>
      </c>
      <c r="AL1468" s="16">
        <v>60036.0</v>
      </c>
      <c r="AM1468" s="16">
        <v>0.0</v>
      </c>
      <c r="AN1468" s="16">
        <v>0.0</v>
      </c>
      <c r="AO1468" s="16">
        <v>0.0</v>
      </c>
      <c r="AP1468" s="16">
        <v>29608.0</v>
      </c>
      <c r="AQ1468" s="16">
        <v>0.0</v>
      </c>
      <c r="AR1468" s="16">
        <v>0.0</v>
      </c>
      <c r="AS1468" s="16">
        <v>0.0</v>
      </c>
      <c r="AT1468" s="16">
        <v>44882.0</v>
      </c>
      <c r="AU1468" s="16">
        <v>0.0</v>
      </c>
      <c r="AV1468" s="16">
        <v>0.0</v>
      </c>
      <c r="AW1468" s="16">
        <v>0.0</v>
      </c>
      <c r="AX1468" s="16">
        <v>64038.0</v>
      </c>
      <c r="AY1468" s="16">
        <v>0.0</v>
      </c>
      <c r="AZ1468" s="16">
        <v>0.0</v>
      </c>
      <c r="BA1468" s="16">
        <v>0.0</v>
      </c>
      <c r="BB1468" s="16">
        <v>6062.0</v>
      </c>
      <c r="BC1468" s="16">
        <v>0.0</v>
      </c>
      <c r="BD1468" s="16">
        <v>0.0</v>
      </c>
      <c r="BE1468" s="16">
        <v>0.0</v>
      </c>
      <c r="BF1468" s="16">
        <v>1180048.0</v>
      </c>
      <c r="BG1468" s="16">
        <v>0.0</v>
      </c>
      <c r="BH1468" s="16">
        <v>0.0</v>
      </c>
      <c r="BI1468" s="16">
        <v>0.0</v>
      </c>
      <c r="BJ1468" s="16">
        <v>910.0</v>
      </c>
      <c r="BK1468" s="16">
        <v>0.0</v>
      </c>
      <c r="BL1468" s="16">
        <v>0.0</v>
      </c>
      <c r="BM1468" s="16">
        <v>1.0</v>
      </c>
      <c r="BN1468" s="16">
        <v>91092.0</v>
      </c>
      <c r="BO1468" s="16">
        <v>0.0</v>
      </c>
      <c r="BP1468" s="16">
        <v>0.0</v>
      </c>
      <c r="BQ1468" s="16">
        <v>0.0</v>
      </c>
      <c r="BR1468" s="16">
        <v>62512.0</v>
      </c>
      <c r="BS1468" s="16">
        <v>0.0</v>
      </c>
      <c r="BT1468" s="16">
        <v>0.0</v>
      </c>
    </row>
    <row r="1469">
      <c r="A1469" s="14" t="s">
        <v>9950</v>
      </c>
      <c r="B1469" s="16">
        <v>11.0</v>
      </c>
      <c r="C1469" s="16">
        <v>4091665.0</v>
      </c>
      <c r="D1469" s="17"/>
      <c r="E1469" s="14" t="s">
        <v>2622</v>
      </c>
      <c r="F1469" s="14" t="s">
        <v>2630</v>
      </c>
      <c r="G1469" s="14" t="s">
        <v>5166</v>
      </c>
      <c r="H1469" s="14" t="s">
        <v>2978</v>
      </c>
      <c r="I1469" s="14" t="s">
        <v>21</v>
      </c>
      <c r="J1469" s="14" t="s">
        <v>4845</v>
      </c>
      <c r="K1469" s="14" t="s">
        <v>9951</v>
      </c>
      <c r="L1469" s="14" t="s">
        <v>9951</v>
      </c>
      <c r="M1469" s="14" t="s">
        <v>9952</v>
      </c>
      <c r="N1469" s="14" t="s">
        <v>409</v>
      </c>
      <c r="P1469" s="17"/>
      <c r="Q1469" s="17"/>
      <c r="R1469" s="16">
        <v>1.0</v>
      </c>
      <c r="S1469" s="16">
        <v>1614252.0</v>
      </c>
      <c r="T1469" s="18">
        <v>6.19E-7</v>
      </c>
      <c r="U1469" s="16">
        <v>0.0</v>
      </c>
      <c r="V1469" s="16">
        <v>0.0</v>
      </c>
      <c r="W1469" s="14" t="s">
        <v>2978</v>
      </c>
      <c r="X1469" s="17"/>
      <c r="Y1469" s="17"/>
      <c r="Z1469" s="16">
        <v>23.3</v>
      </c>
      <c r="AA1469" s="16">
        <v>0.059</v>
      </c>
      <c r="AB1469" s="16">
        <v>0.0</v>
      </c>
      <c r="AC1469" s="16">
        <v>0.02</v>
      </c>
      <c r="AD1469" s="16">
        <v>8.9</v>
      </c>
      <c r="AE1469" s="16">
        <v>0.01</v>
      </c>
      <c r="AF1469" s="16">
        <v>0.559</v>
      </c>
      <c r="AG1469" s="16">
        <v>0.0</v>
      </c>
      <c r="AH1469" s="16">
        <v>75052.0</v>
      </c>
      <c r="AI1469" s="16">
        <v>0.0</v>
      </c>
      <c r="AJ1469" s="16">
        <v>0.0</v>
      </c>
      <c r="AK1469" s="16">
        <v>0.0</v>
      </c>
      <c r="AL1469" s="16">
        <v>60034.0</v>
      </c>
      <c r="AM1469" s="16">
        <v>0.0</v>
      </c>
      <c r="AN1469" s="16">
        <v>0.0</v>
      </c>
      <c r="AO1469" s="16">
        <v>0.0</v>
      </c>
      <c r="AP1469" s="16">
        <v>29608.0</v>
      </c>
      <c r="AQ1469" s="16">
        <v>0.0</v>
      </c>
      <c r="AR1469" s="16">
        <v>0.0</v>
      </c>
      <c r="AS1469" s="16">
        <v>0.0</v>
      </c>
      <c r="AT1469" s="16">
        <v>44888.0</v>
      </c>
      <c r="AU1469" s="16">
        <v>0.0</v>
      </c>
      <c r="AV1469" s="16">
        <v>0.0</v>
      </c>
      <c r="AW1469" s="16">
        <v>0.0</v>
      </c>
      <c r="AX1469" s="16">
        <v>64044.0</v>
      </c>
      <c r="AY1469" s="16">
        <v>0.0</v>
      </c>
      <c r="AZ1469" s="16">
        <v>0.0</v>
      </c>
      <c r="BA1469" s="16">
        <v>0.0</v>
      </c>
      <c r="BB1469" s="16">
        <v>6062.0</v>
      </c>
      <c r="BC1469" s="16">
        <v>0.0</v>
      </c>
      <c r="BD1469" s="16">
        <v>0.0</v>
      </c>
      <c r="BE1469" s="16">
        <v>1.0</v>
      </c>
      <c r="BF1469" s="16">
        <v>1180050.0</v>
      </c>
      <c r="BG1469" s="16">
        <v>0.0</v>
      </c>
      <c r="BH1469" s="16">
        <v>0.0</v>
      </c>
      <c r="BI1469" s="16">
        <v>0.0</v>
      </c>
      <c r="BJ1469" s="16">
        <v>912.0</v>
      </c>
      <c r="BK1469" s="16">
        <v>0.0</v>
      </c>
      <c r="BL1469" s="16">
        <v>0.0</v>
      </c>
      <c r="BM1469" s="16">
        <v>0.0</v>
      </c>
      <c r="BN1469" s="16">
        <v>91090.0</v>
      </c>
      <c r="BO1469" s="16">
        <v>0.0</v>
      </c>
      <c r="BP1469" s="16">
        <v>0.0</v>
      </c>
      <c r="BQ1469" s="16">
        <v>0.0</v>
      </c>
      <c r="BR1469" s="16">
        <v>62512.0</v>
      </c>
      <c r="BS1469" s="16">
        <v>0.0</v>
      </c>
      <c r="BT1469" s="16">
        <v>0.0</v>
      </c>
    </row>
    <row r="1470">
      <c r="A1470" s="14" t="s">
        <v>9953</v>
      </c>
      <c r="B1470" s="16">
        <v>11.0</v>
      </c>
      <c r="C1470" s="16">
        <v>4083303.0</v>
      </c>
      <c r="D1470" s="14" t="s">
        <v>9954</v>
      </c>
      <c r="E1470" s="14" t="s">
        <v>2622</v>
      </c>
      <c r="F1470" s="14" t="s">
        <v>2621</v>
      </c>
      <c r="G1470" s="14" t="s">
        <v>5166</v>
      </c>
      <c r="H1470" s="14" t="s">
        <v>2978</v>
      </c>
      <c r="I1470" s="14" t="s">
        <v>21</v>
      </c>
      <c r="J1470" s="14" t="s">
        <v>4845</v>
      </c>
      <c r="K1470" s="14" t="s">
        <v>9955</v>
      </c>
      <c r="L1470" s="14" t="s">
        <v>9955</v>
      </c>
      <c r="M1470" s="14" t="s">
        <v>9956</v>
      </c>
      <c r="N1470" s="14" t="s">
        <v>4848</v>
      </c>
      <c r="P1470" s="17"/>
      <c r="Q1470" s="17"/>
      <c r="R1470" s="16">
        <v>1.0</v>
      </c>
      <c r="S1470" s="16">
        <v>1614254.0</v>
      </c>
      <c r="T1470" s="18">
        <v>6.19E-7</v>
      </c>
      <c r="U1470" s="16">
        <v>0.0</v>
      </c>
      <c r="V1470" s="16">
        <v>0.0</v>
      </c>
      <c r="W1470" s="14" t="s">
        <v>2978</v>
      </c>
      <c r="X1470" s="17"/>
      <c r="Y1470" s="17"/>
      <c r="Z1470" s="16">
        <v>9.02</v>
      </c>
      <c r="AA1470" s="17"/>
      <c r="AB1470" s="16">
        <v>0.04</v>
      </c>
      <c r="AC1470" s="16">
        <v>-0.01</v>
      </c>
      <c r="AD1470" s="16">
        <v>5.93</v>
      </c>
      <c r="AE1470" s="17"/>
      <c r="AF1470" s="17"/>
      <c r="AG1470" s="16">
        <v>1.0</v>
      </c>
      <c r="AH1470" s="16">
        <v>75068.0</v>
      </c>
      <c r="AI1470" s="16">
        <v>0.0</v>
      </c>
      <c r="AJ1470" s="16">
        <v>0.0</v>
      </c>
      <c r="AK1470" s="16">
        <v>0.0</v>
      </c>
      <c r="AL1470" s="16">
        <v>60032.0</v>
      </c>
      <c r="AM1470" s="16">
        <v>0.0</v>
      </c>
      <c r="AN1470" s="16">
        <v>0.0</v>
      </c>
      <c r="AO1470" s="16">
        <v>0.0</v>
      </c>
      <c r="AP1470" s="16">
        <v>29608.0</v>
      </c>
      <c r="AQ1470" s="16">
        <v>0.0</v>
      </c>
      <c r="AR1470" s="16">
        <v>0.0</v>
      </c>
      <c r="AS1470" s="16">
        <v>0.0</v>
      </c>
      <c r="AT1470" s="16">
        <v>44884.0</v>
      </c>
      <c r="AU1470" s="16">
        <v>0.0</v>
      </c>
      <c r="AV1470" s="16">
        <v>0.0</v>
      </c>
      <c r="AW1470" s="16">
        <v>0.0</v>
      </c>
      <c r="AX1470" s="16">
        <v>64040.0</v>
      </c>
      <c r="AY1470" s="16">
        <v>0.0</v>
      </c>
      <c r="AZ1470" s="16">
        <v>0.0</v>
      </c>
      <c r="BA1470" s="16">
        <v>0.0</v>
      </c>
      <c r="BB1470" s="16">
        <v>6062.0</v>
      </c>
      <c r="BC1470" s="16">
        <v>0.0</v>
      </c>
      <c r="BD1470" s="16">
        <v>0.0</v>
      </c>
      <c r="BE1470" s="16">
        <v>0.0</v>
      </c>
      <c r="BF1470" s="16">
        <v>1180048.0</v>
      </c>
      <c r="BG1470" s="16">
        <v>0.0</v>
      </c>
      <c r="BH1470" s="16">
        <v>0.0</v>
      </c>
      <c r="BI1470" s="16">
        <v>0.0</v>
      </c>
      <c r="BJ1470" s="16">
        <v>912.0</v>
      </c>
      <c r="BK1470" s="16">
        <v>0.0</v>
      </c>
      <c r="BL1470" s="16">
        <v>0.0</v>
      </c>
      <c r="BM1470" s="16">
        <v>0.0</v>
      </c>
      <c r="BN1470" s="16">
        <v>91088.0</v>
      </c>
      <c r="BO1470" s="16">
        <v>0.0</v>
      </c>
      <c r="BP1470" s="16">
        <v>0.0</v>
      </c>
      <c r="BQ1470" s="16">
        <v>0.0</v>
      </c>
      <c r="BR1470" s="16">
        <v>62512.0</v>
      </c>
      <c r="BS1470" s="16">
        <v>0.0</v>
      </c>
      <c r="BT1470" s="16">
        <v>0.0</v>
      </c>
    </row>
    <row r="1471">
      <c r="A1471" s="14" t="s">
        <v>9957</v>
      </c>
      <c r="B1471" s="16">
        <v>11.0</v>
      </c>
      <c r="C1471" s="16">
        <v>4091315.0</v>
      </c>
      <c r="D1471" s="14" t="s">
        <v>9958</v>
      </c>
      <c r="E1471" s="14" t="s">
        <v>2622</v>
      </c>
      <c r="F1471" s="14" t="s">
        <v>2621</v>
      </c>
      <c r="G1471" s="14" t="s">
        <v>5166</v>
      </c>
      <c r="H1471" s="14" t="s">
        <v>2978</v>
      </c>
      <c r="I1471" s="14" t="s">
        <v>21</v>
      </c>
      <c r="J1471" s="14" t="s">
        <v>4951</v>
      </c>
      <c r="K1471" s="14" t="s">
        <v>9959</v>
      </c>
      <c r="L1471" s="14" t="s">
        <v>9959</v>
      </c>
      <c r="M1471" s="14" t="s">
        <v>9960</v>
      </c>
      <c r="N1471" s="14" t="s">
        <v>409</v>
      </c>
      <c r="P1471" s="17"/>
      <c r="Q1471" s="17"/>
      <c r="R1471" s="16">
        <v>1.0</v>
      </c>
      <c r="S1471" s="16">
        <v>1614254.0</v>
      </c>
      <c r="T1471" s="18">
        <v>6.19E-7</v>
      </c>
      <c r="U1471" s="16">
        <v>0.0</v>
      </c>
      <c r="V1471" s="16">
        <v>0.0</v>
      </c>
      <c r="W1471" s="14" t="s">
        <v>2978</v>
      </c>
      <c r="X1471" s="17"/>
      <c r="Y1471" s="17"/>
      <c r="Z1471" s="16">
        <v>8.04</v>
      </c>
      <c r="AA1471" s="16">
        <v>0.15</v>
      </c>
      <c r="AB1471" s="16">
        <v>0.0</v>
      </c>
      <c r="AC1471" s="16">
        <v>0.0</v>
      </c>
      <c r="AD1471" s="16">
        <v>8.9</v>
      </c>
      <c r="AE1471" s="17"/>
      <c r="AF1471" s="17"/>
      <c r="AG1471" s="16">
        <v>0.0</v>
      </c>
      <c r="AH1471" s="16">
        <v>75066.0</v>
      </c>
      <c r="AI1471" s="16">
        <v>0.0</v>
      </c>
      <c r="AJ1471" s="16">
        <v>0.0</v>
      </c>
      <c r="AK1471" s="16">
        <v>0.0</v>
      </c>
      <c r="AL1471" s="16">
        <v>60034.0</v>
      </c>
      <c r="AM1471" s="16">
        <v>0.0</v>
      </c>
      <c r="AN1471" s="16">
        <v>0.0</v>
      </c>
      <c r="AO1471" s="16">
        <v>0.0</v>
      </c>
      <c r="AP1471" s="16">
        <v>29608.0</v>
      </c>
      <c r="AQ1471" s="16">
        <v>0.0</v>
      </c>
      <c r="AR1471" s="16">
        <v>0.0</v>
      </c>
      <c r="AS1471" s="16">
        <v>0.0</v>
      </c>
      <c r="AT1471" s="16">
        <v>44888.0</v>
      </c>
      <c r="AU1471" s="16">
        <v>0.0</v>
      </c>
      <c r="AV1471" s="16">
        <v>0.0</v>
      </c>
      <c r="AW1471" s="16">
        <v>0.0</v>
      </c>
      <c r="AX1471" s="16">
        <v>64036.0</v>
      </c>
      <c r="AY1471" s="16">
        <v>0.0</v>
      </c>
      <c r="AZ1471" s="16">
        <v>0.0</v>
      </c>
      <c r="BA1471" s="16">
        <v>0.0</v>
      </c>
      <c r="BB1471" s="16">
        <v>6062.0</v>
      </c>
      <c r="BC1471" s="16">
        <v>0.0</v>
      </c>
      <c r="BD1471" s="16">
        <v>0.0</v>
      </c>
      <c r="BE1471" s="16">
        <v>1.0</v>
      </c>
      <c r="BF1471" s="16">
        <v>1180048.0</v>
      </c>
      <c r="BG1471" s="16">
        <v>0.0</v>
      </c>
      <c r="BH1471" s="16">
        <v>0.0</v>
      </c>
      <c r="BI1471" s="16">
        <v>0.0</v>
      </c>
      <c r="BJ1471" s="16">
        <v>912.0</v>
      </c>
      <c r="BK1471" s="16">
        <v>0.0</v>
      </c>
      <c r="BL1471" s="16">
        <v>0.0</v>
      </c>
      <c r="BM1471" s="16">
        <v>0.0</v>
      </c>
      <c r="BN1471" s="16">
        <v>91088.0</v>
      </c>
      <c r="BO1471" s="16">
        <v>0.0</v>
      </c>
      <c r="BP1471" s="16">
        <v>0.0</v>
      </c>
      <c r="BQ1471" s="16">
        <v>0.0</v>
      </c>
      <c r="BR1471" s="16">
        <v>62512.0</v>
      </c>
      <c r="BS1471" s="16">
        <v>0.0</v>
      </c>
      <c r="BT1471" s="16">
        <v>0.0</v>
      </c>
    </row>
    <row r="1472">
      <c r="A1472" s="14" t="s">
        <v>9961</v>
      </c>
      <c r="B1472" s="16">
        <v>11.0</v>
      </c>
      <c r="C1472" s="16">
        <v>4083362.0</v>
      </c>
      <c r="D1472" s="17"/>
      <c r="E1472" s="14" t="s">
        <v>2622</v>
      </c>
      <c r="F1472" s="14" t="s">
        <v>2621</v>
      </c>
      <c r="G1472" s="14" t="s">
        <v>5166</v>
      </c>
      <c r="H1472" s="14" t="s">
        <v>2978</v>
      </c>
      <c r="I1472" s="14" t="s">
        <v>21</v>
      </c>
      <c r="J1472" s="14" t="s">
        <v>4845</v>
      </c>
      <c r="K1472" s="14" t="s">
        <v>9962</v>
      </c>
      <c r="L1472" s="14" t="s">
        <v>9962</v>
      </c>
      <c r="M1472" s="14" t="s">
        <v>9963</v>
      </c>
      <c r="N1472" s="14" t="s">
        <v>4848</v>
      </c>
      <c r="P1472" s="17"/>
      <c r="Q1472" s="17"/>
      <c r="R1472" s="16">
        <v>1.0</v>
      </c>
      <c r="S1472" s="16">
        <v>1614256.0</v>
      </c>
      <c r="T1472" s="18">
        <v>6.19E-7</v>
      </c>
      <c r="U1472" s="16">
        <v>0.0</v>
      </c>
      <c r="V1472" s="16">
        <v>0.0</v>
      </c>
      <c r="W1472" s="14" t="s">
        <v>2978</v>
      </c>
      <c r="X1472" s="17"/>
      <c r="Y1472" s="17"/>
      <c r="Z1472" s="16">
        <v>10.9</v>
      </c>
      <c r="AA1472" s="16">
        <v>0.059</v>
      </c>
      <c r="AB1472" s="16">
        <v>0.1</v>
      </c>
      <c r="AC1472" s="16">
        <v>0.05</v>
      </c>
      <c r="AD1472" s="16">
        <v>4.23</v>
      </c>
      <c r="AE1472" s="17"/>
      <c r="AF1472" s="17"/>
      <c r="AG1472" s="16">
        <v>0.0</v>
      </c>
      <c r="AH1472" s="16">
        <v>75060.0</v>
      </c>
      <c r="AI1472" s="16">
        <v>0.0</v>
      </c>
      <c r="AJ1472" s="16">
        <v>0.0</v>
      </c>
      <c r="AK1472" s="16">
        <v>0.0</v>
      </c>
      <c r="AL1472" s="16">
        <v>60038.0</v>
      </c>
      <c r="AM1472" s="16">
        <v>0.0</v>
      </c>
      <c r="AN1472" s="16">
        <v>0.0</v>
      </c>
      <c r="AO1472" s="16">
        <v>0.0</v>
      </c>
      <c r="AP1472" s="16">
        <v>29606.0</v>
      </c>
      <c r="AQ1472" s="16">
        <v>0.0</v>
      </c>
      <c r="AR1472" s="16">
        <v>0.0</v>
      </c>
      <c r="AS1472" s="16">
        <v>0.0</v>
      </c>
      <c r="AT1472" s="16">
        <v>44884.0</v>
      </c>
      <c r="AU1472" s="16">
        <v>0.0</v>
      </c>
      <c r="AV1472" s="16">
        <v>0.0</v>
      </c>
      <c r="AW1472" s="16">
        <v>0.0</v>
      </c>
      <c r="AX1472" s="16">
        <v>64044.0</v>
      </c>
      <c r="AY1472" s="16">
        <v>0.0</v>
      </c>
      <c r="AZ1472" s="16">
        <v>0.0</v>
      </c>
      <c r="BA1472" s="16">
        <v>0.0</v>
      </c>
      <c r="BB1472" s="16">
        <v>6062.0</v>
      </c>
      <c r="BC1472" s="16">
        <v>0.0</v>
      </c>
      <c r="BD1472" s="16">
        <v>0.0</v>
      </c>
      <c r="BE1472" s="16">
        <v>1.0</v>
      </c>
      <c r="BF1472" s="16">
        <v>1180054.0</v>
      </c>
      <c r="BG1472" s="16">
        <v>0.0</v>
      </c>
      <c r="BH1472" s="16">
        <v>0.0</v>
      </c>
      <c r="BI1472" s="16">
        <v>0.0</v>
      </c>
      <c r="BJ1472" s="16">
        <v>912.0</v>
      </c>
      <c r="BK1472" s="16">
        <v>0.0</v>
      </c>
      <c r="BL1472" s="16">
        <v>0.0</v>
      </c>
      <c r="BM1472" s="16">
        <v>0.0</v>
      </c>
      <c r="BN1472" s="16">
        <v>91086.0</v>
      </c>
      <c r="BO1472" s="16">
        <v>0.0</v>
      </c>
      <c r="BP1472" s="16">
        <v>0.0</v>
      </c>
      <c r="BQ1472" s="16">
        <v>0.0</v>
      </c>
      <c r="BR1472" s="16">
        <v>62510.0</v>
      </c>
      <c r="BS1472" s="16">
        <v>0.0</v>
      </c>
      <c r="BT1472" s="16">
        <v>0.0</v>
      </c>
    </row>
    <row r="1473">
      <c r="A1473" s="14" t="s">
        <v>9964</v>
      </c>
      <c r="B1473" s="16">
        <v>11.0</v>
      </c>
      <c r="C1473" s="16">
        <v>4083363.0</v>
      </c>
      <c r="D1473" s="17"/>
      <c r="E1473" s="14" t="s">
        <v>2630</v>
      </c>
      <c r="F1473" s="14" t="s">
        <v>2631</v>
      </c>
      <c r="G1473" s="14" t="s">
        <v>5166</v>
      </c>
      <c r="H1473" s="14" t="s">
        <v>2978</v>
      </c>
      <c r="I1473" s="14" t="s">
        <v>21</v>
      </c>
      <c r="J1473" s="14" t="s">
        <v>4845</v>
      </c>
      <c r="K1473" s="14" t="s">
        <v>9965</v>
      </c>
      <c r="L1473" s="14" t="s">
        <v>9965</v>
      </c>
      <c r="M1473" s="14" t="s">
        <v>9966</v>
      </c>
      <c r="N1473" s="14" t="s">
        <v>409</v>
      </c>
      <c r="P1473" s="17"/>
      <c r="Q1473" s="17"/>
      <c r="R1473" s="16">
        <v>1.0</v>
      </c>
      <c r="S1473" s="16">
        <v>1614256.0</v>
      </c>
      <c r="T1473" s="18">
        <v>6.19E-7</v>
      </c>
      <c r="U1473" s="16">
        <v>0.0</v>
      </c>
      <c r="V1473" s="16">
        <v>0.0</v>
      </c>
      <c r="W1473" s="14" t="s">
        <v>2978</v>
      </c>
      <c r="X1473" s="17"/>
      <c r="Y1473" s="17"/>
      <c r="Z1473" s="16">
        <v>22.0</v>
      </c>
      <c r="AA1473" s="17"/>
      <c r="AB1473" s="16">
        <v>0.03</v>
      </c>
      <c r="AC1473" s="16">
        <v>0.0</v>
      </c>
      <c r="AD1473" s="16">
        <v>3.69</v>
      </c>
      <c r="AE1473" s="16">
        <v>0.0</v>
      </c>
      <c r="AF1473" s="16">
        <v>0.003</v>
      </c>
      <c r="AG1473" s="16">
        <v>0.0</v>
      </c>
      <c r="AH1473" s="16">
        <v>75068.0</v>
      </c>
      <c r="AI1473" s="16">
        <v>0.0</v>
      </c>
      <c r="AJ1473" s="16">
        <v>0.0</v>
      </c>
      <c r="AK1473" s="16">
        <v>0.0</v>
      </c>
      <c r="AL1473" s="16">
        <v>60036.0</v>
      </c>
      <c r="AM1473" s="16">
        <v>0.0</v>
      </c>
      <c r="AN1473" s="16">
        <v>0.0</v>
      </c>
      <c r="AO1473" s="16">
        <v>0.0</v>
      </c>
      <c r="AP1473" s="16">
        <v>29606.0</v>
      </c>
      <c r="AQ1473" s="16">
        <v>0.0</v>
      </c>
      <c r="AR1473" s="16">
        <v>0.0</v>
      </c>
      <c r="AS1473" s="16">
        <v>0.0</v>
      </c>
      <c r="AT1473" s="16">
        <v>44884.0</v>
      </c>
      <c r="AU1473" s="16">
        <v>0.0</v>
      </c>
      <c r="AV1473" s="16">
        <v>0.0</v>
      </c>
      <c r="AW1473" s="16">
        <v>0.0</v>
      </c>
      <c r="AX1473" s="16">
        <v>64044.0</v>
      </c>
      <c r="AY1473" s="16">
        <v>0.0</v>
      </c>
      <c r="AZ1473" s="16">
        <v>0.0</v>
      </c>
      <c r="BA1473" s="16">
        <v>0.0</v>
      </c>
      <c r="BB1473" s="16">
        <v>6062.0</v>
      </c>
      <c r="BC1473" s="16">
        <v>0.0</v>
      </c>
      <c r="BD1473" s="16">
        <v>0.0</v>
      </c>
      <c r="BE1473" s="16">
        <v>1.0</v>
      </c>
      <c r="BF1473" s="16">
        <v>1180052.0</v>
      </c>
      <c r="BG1473" s="16">
        <v>0.0</v>
      </c>
      <c r="BH1473" s="16">
        <v>0.0</v>
      </c>
      <c r="BI1473" s="16">
        <v>0.0</v>
      </c>
      <c r="BJ1473" s="16">
        <v>912.0</v>
      </c>
      <c r="BK1473" s="16">
        <v>0.0</v>
      </c>
      <c r="BL1473" s="16">
        <v>0.0</v>
      </c>
      <c r="BM1473" s="16">
        <v>0.0</v>
      </c>
      <c r="BN1473" s="16">
        <v>91084.0</v>
      </c>
      <c r="BO1473" s="16">
        <v>0.0</v>
      </c>
      <c r="BP1473" s="16">
        <v>0.0</v>
      </c>
      <c r="BQ1473" s="16">
        <v>0.0</v>
      </c>
      <c r="BR1473" s="16">
        <v>62508.0</v>
      </c>
      <c r="BS1473" s="16">
        <v>0.0</v>
      </c>
      <c r="BT1473" s="16">
        <v>0.0</v>
      </c>
    </row>
    <row r="1474">
      <c r="A1474" s="14" t="s">
        <v>9967</v>
      </c>
      <c r="B1474" s="16">
        <v>11.0</v>
      </c>
      <c r="C1474" s="16">
        <v>4091331.0</v>
      </c>
      <c r="D1474" s="17"/>
      <c r="E1474" s="14" t="s">
        <v>2622</v>
      </c>
      <c r="F1474" s="14" t="s">
        <v>2630</v>
      </c>
      <c r="G1474" s="14" t="s">
        <v>5166</v>
      </c>
      <c r="H1474" s="14" t="s">
        <v>2978</v>
      </c>
      <c r="I1474" s="14" t="s">
        <v>21</v>
      </c>
      <c r="J1474" s="14" t="s">
        <v>4845</v>
      </c>
      <c r="K1474" s="14" t="s">
        <v>9968</v>
      </c>
      <c r="L1474" s="14" t="s">
        <v>9968</v>
      </c>
      <c r="M1474" s="14" t="s">
        <v>9969</v>
      </c>
      <c r="N1474" s="14" t="s">
        <v>409</v>
      </c>
      <c r="P1474" s="17"/>
      <c r="Q1474" s="17"/>
      <c r="R1474" s="16">
        <v>1.0</v>
      </c>
      <c r="S1474" s="16">
        <v>1614256.0</v>
      </c>
      <c r="T1474" s="18">
        <v>6.19E-7</v>
      </c>
      <c r="U1474" s="16">
        <v>0.0</v>
      </c>
      <c r="V1474" s="16">
        <v>0.0</v>
      </c>
      <c r="W1474" s="14" t="s">
        <v>2978</v>
      </c>
      <c r="X1474" s="17"/>
      <c r="Y1474" s="17"/>
      <c r="Z1474" s="16">
        <v>18.5</v>
      </c>
      <c r="AA1474" s="17"/>
      <c r="AB1474" s="16">
        <v>0.0</v>
      </c>
      <c r="AC1474" s="16">
        <v>0.0</v>
      </c>
      <c r="AD1474" s="16">
        <v>8.9</v>
      </c>
      <c r="AE1474" s="16">
        <v>0.8</v>
      </c>
      <c r="AF1474" s="16">
        <v>0.007</v>
      </c>
      <c r="AG1474" s="16">
        <v>0.0</v>
      </c>
      <c r="AH1474" s="16">
        <v>75064.0</v>
      </c>
      <c r="AI1474" s="16">
        <v>0.0</v>
      </c>
      <c r="AJ1474" s="16">
        <v>0.0</v>
      </c>
      <c r="AK1474" s="16">
        <v>0.0</v>
      </c>
      <c r="AL1474" s="16">
        <v>60034.0</v>
      </c>
      <c r="AM1474" s="16">
        <v>0.0</v>
      </c>
      <c r="AN1474" s="16">
        <v>0.0</v>
      </c>
      <c r="AO1474" s="16">
        <v>0.0</v>
      </c>
      <c r="AP1474" s="16">
        <v>29608.0</v>
      </c>
      <c r="AQ1474" s="16">
        <v>0.0</v>
      </c>
      <c r="AR1474" s="16">
        <v>0.0</v>
      </c>
      <c r="AS1474" s="16">
        <v>0.0</v>
      </c>
      <c r="AT1474" s="16">
        <v>44886.0</v>
      </c>
      <c r="AU1474" s="16">
        <v>0.0</v>
      </c>
      <c r="AV1474" s="16">
        <v>0.0</v>
      </c>
      <c r="AW1474" s="16">
        <v>0.0</v>
      </c>
      <c r="AX1474" s="16">
        <v>64040.0</v>
      </c>
      <c r="AY1474" s="16">
        <v>0.0</v>
      </c>
      <c r="AZ1474" s="16">
        <v>0.0</v>
      </c>
      <c r="BA1474" s="16">
        <v>0.0</v>
      </c>
      <c r="BB1474" s="16">
        <v>6062.0</v>
      </c>
      <c r="BC1474" s="16">
        <v>0.0</v>
      </c>
      <c r="BD1474" s="16">
        <v>0.0</v>
      </c>
      <c r="BE1474" s="16">
        <v>1.0</v>
      </c>
      <c r="BF1474" s="16">
        <v>1180048.0</v>
      </c>
      <c r="BG1474" s="16">
        <v>0.0</v>
      </c>
      <c r="BH1474" s="16">
        <v>0.0</v>
      </c>
      <c r="BI1474" s="16">
        <v>0.0</v>
      </c>
      <c r="BJ1474" s="16">
        <v>912.0</v>
      </c>
      <c r="BK1474" s="16">
        <v>0.0</v>
      </c>
      <c r="BL1474" s="16">
        <v>0.0</v>
      </c>
      <c r="BM1474" s="16">
        <v>0.0</v>
      </c>
      <c r="BN1474" s="16">
        <v>91092.0</v>
      </c>
      <c r="BO1474" s="16">
        <v>0.0</v>
      </c>
      <c r="BP1474" s="16">
        <v>0.0</v>
      </c>
      <c r="BQ1474" s="16">
        <v>0.0</v>
      </c>
      <c r="BR1474" s="16">
        <v>62510.0</v>
      </c>
      <c r="BS1474" s="16">
        <v>0.0</v>
      </c>
      <c r="BT1474" s="16">
        <v>0.0</v>
      </c>
    </row>
    <row r="1475">
      <c r="A1475" s="14" t="s">
        <v>9970</v>
      </c>
      <c r="B1475" s="16">
        <v>11.0</v>
      </c>
      <c r="C1475" s="16">
        <v>4083382.0</v>
      </c>
      <c r="D1475" s="14" t="s">
        <v>9971</v>
      </c>
      <c r="E1475" s="14" t="s">
        <v>2622</v>
      </c>
      <c r="F1475" s="14" t="s">
        <v>2621</v>
      </c>
      <c r="G1475" s="14" t="s">
        <v>5166</v>
      </c>
      <c r="H1475" s="14" t="s">
        <v>2978</v>
      </c>
      <c r="I1475" s="14" t="s">
        <v>21</v>
      </c>
      <c r="J1475" s="14" t="s">
        <v>4845</v>
      </c>
      <c r="K1475" s="14" t="s">
        <v>9972</v>
      </c>
      <c r="L1475" s="14" t="s">
        <v>9972</v>
      </c>
      <c r="M1475" s="14" t="s">
        <v>9973</v>
      </c>
      <c r="N1475" s="14" t="s">
        <v>409</v>
      </c>
      <c r="P1475" s="17"/>
      <c r="Q1475" s="17"/>
      <c r="R1475" s="16">
        <v>1.0</v>
      </c>
      <c r="S1475" s="16">
        <v>1614258.0</v>
      </c>
      <c r="T1475" s="18">
        <v>6.19E-7</v>
      </c>
      <c r="U1475" s="16">
        <v>0.0</v>
      </c>
      <c r="V1475" s="16">
        <v>0.0</v>
      </c>
      <c r="W1475" s="14" t="s">
        <v>2978</v>
      </c>
      <c r="X1475" s="17"/>
      <c r="Y1475" s="17"/>
      <c r="Z1475" s="16">
        <v>23.8</v>
      </c>
      <c r="AA1475" s="16">
        <v>0.09</v>
      </c>
      <c r="AB1475" s="16">
        <v>0.01</v>
      </c>
      <c r="AC1475" s="16">
        <v>0.01</v>
      </c>
      <c r="AD1475" s="16">
        <v>8.87</v>
      </c>
      <c r="AE1475" s="16">
        <v>0.21</v>
      </c>
      <c r="AF1475" s="16">
        <v>0.413</v>
      </c>
      <c r="AG1475" s="16">
        <v>0.0</v>
      </c>
      <c r="AH1475" s="16">
        <v>75066.0</v>
      </c>
      <c r="AI1475" s="16">
        <v>0.0</v>
      </c>
      <c r="AJ1475" s="16">
        <v>0.0</v>
      </c>
      <c r="AK1475" s="16">
        <v>1.0</v>
      </c>
      <c r="AL1475" s="16">
        <v>60034.0</v>
      </c>
      <c r="AM1475" s="16">
        <v>0.0</v>
      </c>
      <c r="AN1475" s="16">
        <v>0.0</v>
      </c>
      <c r="AO1475" s="16">
        <v>0.0</v>
      </c>
      <c r="AP1475" s="16">
        <v>29608.0</v>
      </c>
      <c r="AQ1475" s="16">
        <v>0.0</v>
      </c>
      <c r="AR1475" s="16">
        <v>0.0</v>
      </c>
      <c r="AS1475" s="16">
        <v>0.0</v>
      </c>
      <c r="AT1475" s="16">
        <v>44884.0</v>
      </c>
      <c r="AU1475" s="16">
        <v>0.0</v>
      </c>
      <c r="AV1475" s="16">
        <v>0.0</v>
      </c>
      <c r="AW1475" s="16">
        <v>0.0</v>
      </c>
      <c r="AX1475" s="16">
        <v>64044.0</v>
      </c>
      <c r="AY1475" s="16">
        <v>0.0</v>
      </c>
      <c r="AZ1475" s="16">
        <v>0.0</v>
      </c>
      <c r="BA1475" s="16">
        <v>0.0</v>
      </c>
      <c r="BB1475" s="16">
        <v>6062.0</v>
      </c>
      <c r="BC1475" s="16">
        <v>0.0</v>
      </c>
      <c r="BD1475" s="16">
        <v>0.0</v>
      </c>
      <c r="BE1475" s="16">
        <v>0.0</v>
      </c>
      <c r="BF1475" s="16">
        <v>1180050.0</v>
      </c>
      <c r="BG1475" s="16">
        <v>0.0</v>
      </c>
      <c r="BH1475" s="16">
        <v>0.0</v>
      </c>
      <c r="BI1475" s="16">
        <v>0.0</v>
      </c>
      <c r="BJ1475" s="16">
        <v>912.0</v>
      </c>
      <c r="BK1475" s="16">
        <v>0.0</v>
      </c>
      <c r="BL1475" s="16">
        <v>0.0</v>
      </c>
      <c r="BM1475" s="16">
        <v>0.0</v>
      </c>
      <c r="BN1475" s="16">
        <v>91086.0</v>
      </c>
      <c r="BO1475" s="16">
        <v>0.0</v>
      </c>
      <c r="BP1475" s="16">
        <v>0.0</v>
      </c>
      <c r="BQ1475" s="16">
        <v>0.0</v>
      </c>
      <c r="BR1475" s="16">
        <v>62512.0</v>
      </c>
      <c r="BS1475" s="16">
        <v>0.0</v>
      </c>
      <c r="BT1475" s="16">
        <v>0.0</v>
      </c>
    </row>
    <row r="1476">
      <c r="A1476" s="14" t="s">
        <v>9974</v>
      </c>
      <c r="B1476" s="16">
        <v>11.0</v>
      </c>
      <c r="C1476" s="16">
        <v>4083401.0</v>
      </c>
      <c r="D1476" s="17"/>
      <c r="E1476" s="14" t="s">
        <v>2622</v>
      </c>
      <c r="F1476" s="14" t="s">
        <v>2621</v>
      </c>
      <c r="G1476" s="14" t="s">
        <v>5166</v>
      </c>
      <c r="H1476" s="14" t="s">
        <v>2978</v>
      </c>
      <c r="I1476" s="14" t="s">
        <v>21</v>
      </c>
      <c r="J1476" s="14" t="s">
        <v>4845</v>
      </c>
      <c r="K1476" s="14" t="s">
        <v>9975</v>
      </c>
      <c r="L1476" s="14" t="s">
        <v>9975</v>
      </c>
      <c r="M1476" s="14" t="s">
        <v>9976</v>
      </c>
      <c r="N1476" s="14" t="s">
        <v>4848</v>
      </c>
      <c r="P1476" s="17"/>
      <c r="Q1476" s="17"/>
      <c r="R1476" s="16">
        <v>1.0</v>
      </c>
      <c r="S1476" s="16">
        <v>1614258.0</v>
      </c>
      <c r="T1476" s="18">
        <v>6.19E-7</v>
      </c>
      <c r="U1476" s="16">
        <v>0.0</v>
      </c>
      <c r="V1476" s="16">
        <v>0.0</v>
      </c>
      <c r="W1476" s="14" t="s">
        <v>2978</v>
      </c>
      <c r="X1476" s="17"/>
      <c r="Y1476" s="17"/>
      <c r="Z1476" s="16">
        <v>10.7</v>
      </c>
      <c r="AA1476" s="16">
        <v>0.397</v>
      </c>
      <c r="AB1476" s="16">
        <v>0.0</v>
      </c>
      <c r="AC1476" s="16">
        <v>0.01</v>
      </c>
      <c r="AD1476" s="16">
        <v>4.8</v>
      </c>
      <c r="AE1476" s="17"/>
      <c r="AF1476" s="17"/>
      <c r="AG1476" s="16">
        <v>0.0</v>
      </c>
      <c r="AH1476" s="16">
        <v>75076.0</v>
      </c>
      <c r="AI1476" s="16">
        <v>0.0</v>
      </c>
      <c r="AJ1476" s="16">
        <v>0.0</v>
      </c>
      <c r="AK1476" s="16">
        <v>0.0</v>
      </c>
      <c r="AL1476" s="16">
        <v>60028.0</v>
      </c>
      <c r="AM1476" s="16">
        <v>0.0</v>
      </c>
      <c r="AN1476" s="16">
        <v>0.0</v>
      </c>
      <c r="AO1476" s="16">
        <v>0.0</v>
      </c>
      <c r="AP1476" s="16">
        <v>29608.0</v>
      </c>
      <c r="AQ1476" s="16">
        <v>0.0</v>
      </c>
      <c r="AR1476" s="16">
        <v>0.0</v>
      </c>
      <c r="AS1476" s="16">
        <v>0.0</v>
      </c>
      <c r="AT1476" s="16">
        <v>44884.0</v>
      </c>
      <c r="AU1476" s="16">
        <v>0.0</v>
      </c>
      <c r="AV1476" s="16">
        <v>0.0</v>
      </c>
      <c r="AW1476" s="16">
        <v>0.0</v>
      </c>
      <c r="AX1476" s="16">
        <v>64034.0</v>
      </c>
      <c r="AY1476" s="16">
        <v>0.0</v>
      </c>
      <c r="AZ1476" s="16">
        <v>0.0</v>
      </c>
      <c r="BA1476" s="16">
        <v>0.0</v>
      </c>
      <c r="BB1476" s="16">
        <v>6062.0</v>
      </c>
      <c r="BC1476" s="16">
        <v>0.0</v>
      </c>
      <c r="BD1476" s="16">
        <v>0.0</v>
      </c>
      <c r="BE1476" s="16">
        <v>1.0</v>
      </c>
      <c r="BF1476" s="16">
        <v>1180052.0</v>
      </c>
      <c r="BG1476" s="16">
        <v>0.0</v>
      </c>
      <c r="BH1476" s="16">
        <v>0.0</v>
      </c>
      <c r="BI1476" s="16">
        <v>0.0</v>
      </c>
      <c r="BJ1476" s="16">
        <v>912.0</v>
      </c>
      <c r="BK1476" s="16">
        <v>0.0</v>
      </c>
      <c r="BL1476" s="16">
        <v>0.0</v>
      </c>
      <c r="BM1476" s="16">
        <v>0.0</v>
      </c>
      <c r="BN1476" s="16">
        <v>91090.0</v>
      </c>
      <c r="BO1476" s="16">
        <v>0.0</v>
      </c>
      <c r="BP1476" s="16">
        <v>0.0</v>
      </c>
      <c r="BQ1476" s="16">
        <v>0.0</v>
      </c>
      <c r="BR1476" s="16">
        <v>62512.0</v>
      </c>
      <c r="BS1476" s="16">
        <v>0.0</v>
      </c>
      <c r="BT1476" s="16">
        <v>0.0</v>
      </c>
    </row>
    <row r="1477">
      <c r="A1477" s="14" t="s">
        <v>9977</v>
      </c>
      <c r="B1477" s="16">
        <v>11.0</v>
      </c>
      <c r="C1477" s="16">
        <v>4083332.0</v>
      </c>
      <c r="D1477" s="17"/>
      <c r="E1477" s="14" t="s">
        <v>2622</v>
      </c>
      <c r="F1477" s="14" t="s">
        <v>2621</v>
      </c>
      <c r="G1477" s="14" t="s">
        <v>5166</v>
      </c>
      <c r="H1477" s="14" t="s">
        <v>2978</v>
      </c>
      <c r="I1477" s="14" t="s">
        <v>21</v>
      </c>
      <c r="J1477" s="14" t="s">
        <v>4845</v>
      </c>
      <c r="K1477" s="14" t="s">
        <v>9978</v>
      </c>
      <c r="L1477" s="14" t="s">
        <v>9978</v>
      </c>
      <c r="M1477" s="14" t="s">
        <v>9979</v>
      </c>
      <c r="N1477" s="14" t="s">
        <v>4848</v>
      </c>
      <c r="P1477" s="17"/>
      <c r="Q1477" s="17"/>
      <c r="R1477" s="16">
        <v>1.0</v>
      </c>
      <c r="S1477" s="16">
        <v>1614266.0</v>
      </c>
      <c r="T1477" s="18">
        <v>6.19E-7</v>
      </c>
      <c r="U1477" s="16">
        <v>0.0</v>
      </c>
      <c r="V1477" s="16">
        <v>0.0</v>
      </c>
      <c r="W1477" s="14" t="s">
        <v>2978</v>
      </c>
      <c r="X1477" s="17"/>
      <c r="Y1477" s="17"/>
      <c r="Z1477" s="16">
        <v>9.16</v>
      </c>
      <c r="AA1477" s="16">
        <v>0.091</v>
      </c>
      <c r="AB1477" s="16">
        <v>0.12</v>
      </c>
      <c r="AC1477" s="16">
        <v>0.02</v>
      </c>
      <c r="AD1477" s="16">
        <v>3.58</v>
      </c>
      <c r="AE1477" s="17"/>
      <c r="AF1477" s="17"/>
      <c r="AG1477" s="16">
        <v>0.0</v>
      </c>
      <c r="AH1477" s="16">
        <v>75074.0</v>
      </c>
      <c r="AI1477" s="16">
        <v>0.0</v>
      </c>
      <c r="AJ1477" s="16">
        <v>0.0</v>
      </c>
      <c r="AK1477" s="16">
        <v>0.0</v>
      </c>
      <c r="AL1477" s="16">
        <v>60034.0</v>
      </c>
      <c r="AM1477" s="16">
        <v>0.0</v>
      </c>
      <c r="AN1477" s="16">
        <v>0.0</v>
      </c>
      <c r="AO1477" s="16">
        <v>0.0</v>
      </c>
      <c r="AP1477" s="16">
        <v>29608.0</v>
      </c>
      <c r="AQ1477" s="16">
        <v>0.0</v>
      </c>
      <c r="AR1477" s="16">
        <v>0.0</v>
      </c>
      <c r="AS1477" s="16">
        <v>0.0</v>
      </c>
      <c r="AT1477" s="16">
        <v>44890.0</v>
      </c>
      <c r="AU1477" s="16">
        <v>0.0</v>
      </c>
      <c r="AV1477" s="16">
        <v>0.0</v>
      </c>
      <c r="AW1477" s="16">
        <v>0.0</v>
      </c>
      <c r="AX1477" s="16">
        <v>64048.0</v>
      </c>
      <c r="AY1477" s="16">
        <v>0.0</v>
      </c>
      <c r="AZ1477" s="16">
        <v>0.0</v>
      </c>
      <c r="BA1477" s="16">
        <v>0.0</v>
      </c>
      <c r="BB1477" s="16">
        <v>6062.0</v>
      </c>
      <c r="BC1477" s="16">
        <v>0.0</v>
      </c>
      <c r="BD1477" s="16">
        <v>0.0</v>
      </c>
      <c r="BE1477" s="16">
        <v>1.0</v>
      </c>
      <c r="BF1477" s="16">
        <v>1180042.0</v>
      </c>
      <c r="BG1477" s="16">
        <v>0.0</v>
      </c>
      <c r="BH1477" s="16">
        <v>0.0</v>
      </c>
      <c r="BI1477" s="16">
        <v>0.0</v>
      </c>
      <c r="BJ1477" s="16">
        <v>912.0</v>
      </c>
      <c r="BK1477" s="16">
        <v>0.0</v>
      </c>
      <c r="BL1477" s="16">
        <v>0.0</v>
      </c>
      <c r="BM1477" s="16">
        <v>0.0</v>
      </c>
      <c r="BN1477" s="16">
        <v>91086.0</v>
      </c>
      <c r="BO1477" s="16">
        <v>0.0</v>
      </c>
      <c r="BP1477" s="16">
        <v>0.0</v>
      </c>
      <c r="BQ1477" s="16">
        <v>0.0</v>
      </c>
      <c r="BR1477" s="16">
        <v>62510.0</v>
      </c>
      <c r="BS1477" s="16">
        <v>0.0</v>
      </c>
      <c r="BT1477" s="16">
        <v>0.0</v>
      </c>
    </row>
    <row r="1478">
      <c r="A1478" s="14" t="s">
        <v>9980</v>
      </c>
      <c r="B1478" s="16">
        <v>11.0</v>
      </c>
      <c r="C1478" s="16">
        <v>4083366.0</v>
      </c>
      <c r="D1478" s="17"/>
      <c r="E1478" s="14" t="s">
        <v>2622</v>
      </c>
      <c r="F1478" s="14" t="s">
        <v>2621</v>
      </c>
      <c r="G1478" s="14" t="s">
        <v>5166</v>
      </c>
      <c r="H1478" s="14" t="s">
        <v>2978</v>
      </c>
      <c r="I1478" s="14" t="s">
        <v>21</v>
      </c>
      <c r="J1478" s="14" t="s">
        <v>4845</v>
      </c>
      <c r="K1478" s="14" t="s">
        <v>9981</v>
      </c>
      <c r="L1478" s="14" t="s">
        <v>9981</v>
      </c>
      <c r="M1478" s="14" t="s">
        <v>9982</v>
      </c>
      <c r="N1478" s="14" t="s">
        <v>409</v>
      </c>
      <c r="O1478" s="14" t="s">
        <v>410</v>
      </c>
      <c r="P1478" s="16">
        <v>2947128.0</v>
      </c>
      <c r="Q1478" s="17"/>
      <c r="R1478" s="16">
        <v>1.0</v>
      </c>
      <c r="S1478" s="16">
        <v>1614266.0</v>
      </c>
      <c r="T1478" s="18">
        <v>6.19E-7</v>
      </c>
      <c r="U1478" s="16">
        <v>0.0</v>
      </c>
      <c r="V1478" s="16">
        <v>0.0</v>
      </c>
      <c r="W1478" s="14" t="s">
        <v>2978</v>
      </c>
      <c r="X1478" s="17"/>
      <c r="Y1478" s="17"/>
      <c r="Z1478" s="16">
        <v>17.2</v>
      </c>
      <c r="AA1478" s="17"/>
      <c r="AB1478" s="16">
        <v>0.02</v>
      </c>
      <c r="AC1478" s="16">
        <v>0.0</v>
      </c>
      <c r="AD1478" s="16">
        <v>8.87</v>
      </c>
      <c r="AE1478" s="16">
        <v>0.14</v>
      </c>
      <c r="AF1478" s="16">
        <v>0.328</v>
      </c>
      <c r="AG1478" s="16">
        <v>0.0</v>
      </c>
      <c r="AH1478" s="16">
        <v>75070.0</v>
      </c>
      <c r="AI1478" s="16">
        <v>0.0</v>
      </c>
      <c r="AJ1478" s="16">
        <v>0.0</v>
      </c>
      <c r="AK1478" s="16">
        <v>0.0</v>
      </c>
      <c r="AL1478" s="16">
        <v>60036.0</v>
      </c>
      <c r="AM1478" s="16">
        <v>0.0</v>
      </c>
      <c r="AN1478" s="16">
        <v>0.0</v>
      </c>
      <c r="AO1478" s="16">
        <v>0.0</v>
      </c>
      <c r="AP1478" s="16">
        <v>29604.0</v>
      </c>
      <c r="AQ1478" s="16">
        <v>0.0</v>
      </c>
      <c r="AR1478" s="16">
        <v>0.0</v>
      </c>
      <c r="AS1478" s="16">
        <v>0.0</v>
      </c>
      <c r="AT1478" s="16">
        <v>44882.0</v>
      </c>
      <c r="AU1478" s="16">
        <v>0.0</v>
      </c>
      <c r="AV1478" s="16">
        <v>0.0</v>
      </c>
      <c r="AW1478" s="16">
        <v>0.0</v>
      </c>
      <c r="AX1478" s="16">
        <v>64048.0</v>
      </c>
      <c r="AY1478" s="16">
        <v>0.0</v>
      </c>
      <c r="AZ1478" s="16">
        <v>0.0</v>
      </c>
      <c r="BA1478" s="16">
        <v>0.0</v>
      </c>
      <c r="BB1478" s="16">
        <v>6062.0</v>
      </c>
      <c r="BC1478" s="16">
        <v>0.0</v>
      </c>
      <c r="BD1478" s="16">
        <v>0.0</v>
      </c>
      <c r="BE1478" s="16">
        <v>1.0</v>
      </c>
      <c r="BF1478" s="16">
        <v>1180056.0</v>
      </c>
      <c r="BG1478" s="16">
        <v>0.0</v>
      </c>
      <c r="BH1478" s="16">
        <v>0.0</v>
      </c>
      <c r="BI1478" s="16">
        <v>0.0</v>
      </c>
      <c r="BJ1478" s="16">
        <v>910.0</v>
      </c>
      <c r="BK1478" s="16">
        <v>0.0</v>
      </c>
      <c r="BL1478" s="16">
        <v>0.0</v>
      </c>
      <c r="BM1478" s="16">
        <v>0.0</v>
      </c>
      <c r="BN1478" s="16">
        <v>91088.0</v>
      </c>
      <c r="BO1478" s="16">
        <v>0.0</v>
      </c>
      <c r="BP1478" s="16">
        <v>0.0</v>
      </c>
      <c r="BQ1478" s="16">
        <v>0.0</v>
      </c>
      <c r="BR1478" s="16">
        <v>62510.0</v>
      </c>
      <c r="BS1478" s="16">
        <v>0.0</v>
      </c>
      <c r="BT1478" s="16">
        <v>0.0</v>
      </c>
    </row>
    <row r="1479">
      <c r="A1479" s="14" t="s">
        <v>9983</v>
      </c>
      <c r="B1479" s="16">
        <v>11.0</v>
      </c>
      <c r="C1479" s="16">
        <v>4083380.0</v>
      </c>
      <c r="D1479" s="17"/>
      <c r="E1479" s="14" t="s">
        <v>2621</v>
      </c>
      <c r="F1479" s="14" t="s">
        <v>2622</v>
      </c>
      <c r="G1479" s="14" t="s">
        <v>5166</v>
      </c>
      <c r="H1479" s="14" t="s">
        <v>2978</v>
      </c>
      <c r="I1479" s="14" t="s">
        <v>21</v>
      </c>
      <c r="J1479" s="14" t="s">
        <v>4845</v>
      </c>
      <c r="K1479" s="14" t="s">
        <v>9984</v>
      </c>
      <c r="L1479" s="14" t="s">
        <v>9984</v>
      </c>
      <c r="M1479" s="14" t="s">
        <v>9985</v>
      </c>
      <c r="N1479" s="14" t="s">
        <v>4848</v>
      </c>
      <c r="P1479" s="17"/>
      <c r="Q1479" s="17"/>
      <c r="R1479" s="16">
        <v>1.0</v>
      </c>
      <c r="S1479" s="16">
        <v>1614266.0</v>
      </c>
      <c r="T1479" s="18">
        <v>6.19E-7</v>
      </c>
      <c r="U1479" s="16">
        <v>0.0</v>
      </c>
      <c r="V1479" s="16">
        <v>0.0</v>
      </c>
      <c r="W1479" s="14" t="s">
        <v>2978</v>
      </c>
      <c r="X1479" s="17"/>
      <c r="Y1479" s="17"/>
      <c r="Z1479" s="16">
        <v>11.3</v>
      </c>
      <c r="AA1479" s="16">
        <v>0.042</v>
      </c>
      <c r="AB1479" s="16">
        <v>0.02</v>
      </c>
      <c r="AC1479" s="16">
        <v>0.0</v>
      </c>
      <c r="AD1479" s="16">
        <v>0.131</v>
      </c>
      <c r="AE1479" s="17"/>
      <c r="AF1479" s="17"/>
      <c r="AG1479" s="16">
        <v>0.0</v>
      </c>
      <c r="AH1479" s="16">
        <v>75076.0</v>
      </c>
      <c r="AI1479" s="16">
        <v>0.0</v>
      </c>
      <c r="AJ1479" s="16">
        <v>0.0</v>
      </c>
      <c r="AK1479" s="16">
        <v>0.0</v>
      </c>
      <c r="AL1479" s="16">
        <v>60032.0</v>
      </c>
      <c r="AM1479" s="16">
        <v>0.0</v>
      </c>
      <c r="AN1479" s="16">
        <v>0.0</v>
      </c>
      <c r="AO1479" s="16">
        <v>0.0</v>
      </c>
      <c r="AP1479" s="16">
        <v>29606.0</v>
      </c>
      <c r="AQ1479" s="16">
        <v>0.0</v>
      </c>
      <c r="AR1479" s="16">
        <v>0.0</v>
      </c>
      <c r="AS1479" s="16">
        <v>0.0</v>
      </c>
      <c r="AT1479" s="16">
        <v>44882.0</v>
      </c>
      <c r="AU1479" s="16">
        <v>0.0</v>
      </c>
      <c r="AV1479" s="16">
        <v>0.0</v>
      </c>
      <c r="AW1479" s="16">
        <v>0.0</v>
      </c>
      <c r="AX1479" s="16">
        <v>64046.0</v>
      </c>
      <c r="AY1479" s="16">
        <v>0.0</v>
      </c>
      <c r="AZ1479" s="16">
        <v>0.0</v>
      </c>
      <c r="BA1479" s="16">
        <v>0.0</v>
      </c>
      <c r="BB1479" s="16">
        <v>6062.0</v>
      </c>
      <c r="BC1479" s="16">
        <v>0.0</v>
      </c>
      <c r="BD1479" s="16">
        <v>0.0</v>
      </c>
      <c r="BE1479" s="16">
        <v>1.0</v>
      </c>
      <c r="BF1479" s="16">
        <v>1180050.0</v>
      </c>
      <c r="BG1479" s="16">
        <v>0.0</v>
      </c>
      <c r="BH1479" s="16">
        <v>0.0</v>
      </c>
      <c r="BI1479" s="16">
        <v>0.0</v>
      </c>
      <c r="BJ1479" s="16">
        <v>912.0</v>
      </c>
      <c r="BK1479" s="16">
        <v>0.0</v>
      </c>
      <c r="BL1479" s="16">
        <v>0.0</v>
      </c>
      <c r="BM1479" s="16">
        <v>0.0</v>
      </c>
      <c r="BN1479" s="16">
        <v>91088.0</v>
      </c>
      <c r="BO1479" s="16">
        <v>0.0</v>
      </c>
      <c r="BP1479" s="16">
        <v>0.0</v>
      </c>
      <c r="BQ1479" s="16">
        <v>0.0</v>
      </c>
      <c r="BR1479" s="16">
        <v>62512.0</v>
      </c>
      <c r="BS1479" s="16">
        <v>0.0</v>
      </c>
      <c r="BT1479" s="16">
        <v>0.0</v>
      </c>
    </row>
    <row r="1480">
      <c r="A1480" s="14" t="s">
        <v>9986</v>
      </c>
      <c r="B1480" s="16">
        <v>11.0</v>
      </c>
      <c r="C1480" s="16">
        <v>4083398.0</v>
      </c>
      <c r="D1480" s="14" t="s">
        <v>9288</v>
      </c>
      <c r="E1480" s="14" t="s">
        <v>2622</v>
      </c>
      <c r="F1480" s="14" t="s">
        <v>2630</v>
      </c>
      <c r="G1480" s="14" t="s">
        <v>5166</v>
      </c>
      <c r="H1480" s="14" t="s">
        <v>2978</v>
      </c>
      <c r="I1480" s="14" t="s">
        <v>21</v>
      </c>
      <c r="J1480" s="14" t="s">
        <v>4845</v>
      </c>
      <c r="K1480" s="14" t="s">
        <v>9289</v>
      </c>
      <c r="L1480" s="14" t="s">
        <v>9289</v>
      </c>
      <c r="M1480" s="14" t="s">
        <v>9987</v>
      </c>
      <c r="N1480" s="14" t="s">
        <v>4848</v>
      </c>
      <c r="P1480" s="17"/>
      <c r="Q1480" s="17"/>
      <c r="R1480" s="16">
        <v>1.0</v>
      </c>
      <c r="S1480" s="16">
        <v>1614266.0</v>
      </c>
      <c r="T1480" s="18">
        <v>6.19E-7</v>
      </c>
      <c r="U1480" s="16">
        <v>0.0</v>
      </c>
      <c r="V1480" s="16">
        <v>0.0</v>
      </c>
      <c r="W1480" s="14" t="s">
        <v>2978</v>
      </c>
      <c r="X1480" s="17"/>
      <c r="Y1480" s="17"/>
      <c r="Z1480" s="16">
        <v>10.8</v>
      </c>
      <c r="AA1480" s="16">
        <v>0.235</v>
      </c>
      <c r="AB1480" s="16">
        <v>0.0</v>
      </c>
      <c r="AC1480" s="16">
        <v>-0.01</v>
      </c>
      <c r="AD1480" s="16">
        <v>7.07</v>
      </c>
      <c r="AE1480" s="17"/>
      <c r="AF1480" s="17"/>
      <c r="AG1480" s="16">
        <v>0.0</v>
      </c>
      <c r="AH1480" s="16">
        <v>75074.0</v>
      </c>
      <c r="AI1480" s="16">
        <v>0.0</v>
      </c>
      <c r="AJ1480" s="16">
        <v>0.0</v>
      </c>
      <c r="AK1480" s="16">
        <v>0.0</v>
      </c>
      <c r="AL1480" s="16">
        <v>60034.0</v>
      </c>
      <c r="AM1480" s="16">
        <v>0.0</v>
      </c>
      <c r="AN1480" s="16">
        <v>0.0</v>
      </c>
      <c r="AO1480" s="16">
        <v>0.0</v>
      </c>
      <c r="AP1480" s="16">
        <v>29608.0</v>
      </c>
      <c r="AQ1480" s="16">
        <v>0.0</v>
      </c>
      <c r="AR1480" s="16">
        <v>0.0</v>
      </c>
      <c r="AS1480" s="16">
        <v>0.0</v>
      </c>
      <c r="AT1480" s="16">
        <v>44880.0</v>
      </c>
      <c r="AU1480" s="16">
        <v>0.0</v>
      </c>
      <c r="AV1480" s="16">
        <v>0.0</v>
      </c>
      <c r="AW1480" s="16">
        <v>0.0</v>
      </c>
      <c r="AX1480" s="16">
        <v>64048.0</v>
      </c>
      <c r="AY1480" s="16">
        <v>0.0</v>
      </c>
      <c r="AZ1480" s="16">
        <v>0.0</v>
      </c>
      <c r="BA1480" s="16">
        <v>0.0</v>
      </c>
      <c r="BB1480" s="16">
        <v>6062.0</v>
      </c>
      <c r="BC1480" s="16">
        <v>0.0</v>
      </c>
      <c r="BD1480" s="16">
        <v>0.0</v>
      </c>
      <c r="BE1480" s="16">
        <v>0.0</v>
      </c>
      <c r="BF1480" s="16">
        <v>1180050.0</v>
      </c>
      <c r="BG1480" s="16">
        <v>0.0</v>
      </c>
      <c r="BH1480" s="16">
        <v>0.0</v>
      </c>
      <c r="BI1480" s="16">
        <v>0.0</v>
      </c>
      <c r="BJ1480" s="16">
        <v>910.0</v>
      </c>
      <c r="BK1480" s="16">
        <v>0.0</v>
      </c>
      <c r="BL1480" s="16">
        <v>0.0</v>
      </c>
      <c r="BM1480" s="16">
        <v>1.0</v>
      </c>
      <c r="BN1480" s="16">
        <v>91090.0</v>
      </c>
      <c r="BO1480" s="16">
        <v>0.0</v>
      </c>
      <c r="BP1480" s="16">
        <v>0.0</v>
      </c>
      <c r="BQ1480" s="16">
        <v>0.0</v>
      </c>
      <c r="BR1480" s="16">
        <v>62510.0</v>
      </c>
      <c r="BS1480" s="16">
        <v>0.0</v>
      </c>
      <c r="BT1480" s="16">
        <v>0.0</v>
      </c>
    </row>
    <row r="1481">
      <c r="A1481" s="14" t="s">
        <v>9988</v>
      </c>
      <c r="B1481" s="16">
        <v>11.0</v>
      </c>
      <c r="C1481" s="16">
        <v>4083319.0</v>
      </c>
      <c r="D1481" s="17"/>
      <c r="E1481" s="14" t="s">
        <v>2630</v>
      </c>
      <c r="F1481" s="14" t="s">
        <v>2631</v>
      </c>
      <c r="G1481" s="14" t="s">
        <v>5166</v>
      </c>
      <c r="H1481" s="14" t="s">
        <v>2978</v>
      </c>
      <c r="I1481" s="14" t="s">
        <v>21</v>
      </c>
      <c r="J1481" s="14" t="s">
        <v>4845</v>
      </c>
      <c r="K1481" s="14" t="s">
        <v>9989</v>
      </c>
      <c r="L1481" s="14" t="s">
        <v>9989</v>
      </c>
      <c r="M1481" s="14" t="s">
        <v>9990</v>
      </c>
      <c r="N1481" s="14" t="s">
        <v>409</v>
      </c>
      <c r="P1481" s="17"/>
      <c r="Q1481" s="17"/>
      <c r="R1481" s="16">
        <v>1.0</v>
      </c>
      <c r="S1481" s="16">
        <v>1614268.0</v>
      </c>
      <c r="T1481" s="18">
        <v>6.19E-7</v>
      </c>
      <c r="U1481" s="16">
        <v>0.0</v>
      </c>
      <c r="V1481" s="16">
        <v>0.0</v>
      </c>
      <c r="W1481" s="14" t="s">
        <v>2978</v>
      </c>
      <c r="X1481" s="17"/>
      <c r="Y1481" s="17"/>
      <c r="Z1481" s="16">
        <v>26.0</v>
      </c>
      <c r="AA1481" s="16">
        <v>0.579</v>
      </c>
      <c r="AB1481" s="16">
        <v>0.0</v>
      </c>
      <c r="AC1481" s="16">
        <v>0.0</v>
      </c>
      <c r="AD1481" s="16">
        <v>6.31</v>
      </c>
      <c r="AE1481" s="16">
        <v>0.02</v>
      </c>
      <c r="AF1481" s="16">
        <v>0.743</v>
      </c>
      <c r="AG1481" s="16">
        <v>0.0</v>
      </c>
      <c r="AH1481" s="16">
        <v>75066.0</v>
      </c>
      <c r="AI1481" s="16">
        <v>0.0</v>
      </c>
      <c r="AJ1481" s="16">
        <v>0.0</v>
      </c>
      <c r="AK1481" s="16">
        <v>0.0</v>
      </c>
      <c r="AL1481" s="16">
        <v>60034.0</v>
      </c>
      <c r="AM1481" s="16">
        <v>0.0</v>
      </c>
      <c r="AN1481" s="16">
        <v>0.0</v>
      </c>
      <c r="AO1481" s="16">
        <v>0.0</v>
      </c>
      <c r="AP1481" s="16">
        <v>29606.0</v>
      </c>
      <c r="AQ1481" s="16">
        <v>0.0</v>
      </c>
      <c r="AR1481" s="16">
        <v>0.0</v>
      </c>
      <c r="AS1481" s="16">
        <v>0.0</v>
      </c>
      <c r="AT1481" s="16">
        <v>44886.0</v>
      </c>
      <c r="AU1481" s="16">
        <v>0.0</v>
      </c>
      <c r="AV1481" s="16">
        <v>0.0</v>
      </c>
      <c r="AW1481" s="16">
        <v>0.0</v>
      </c>
      <c r="AX1481" s="16">
        <v>64046.0</v>
      </c>
      <c r="AY1481" s="16">
        <v>0.0</v>
      </c>
      <c r="AZ1481" s="16">
        <v>0.0</v>
      </c>
      <c r="BA1481" s="16">
        <v>0.0</v>
      </c>
      <c r="BB1481" s="16">
        <v>6062.0</v>
      </c>
      <c r="BC1481" s="16">
        <v>0.0</v>
      </c>
      <c r="BD1481" s="16">
        <v>0.0</v>
      </c>
      <c r="BE1481" s="16">
        <v>1.0</v>
      </c>
      <c r="BF1481" s="16">
        <v>1180056.0</v>
      </c>
      <c r="BG1481" s="16">
        <v>0.0</v>
      </c>
      <c r="BH1481" s="16">
        <v>0.0</v>
      </c>
      <c r="BI1481" s="16">
        <v>0.0</v>
      </c>
      <c r="BJ1481" s="16">
        <v>912.0</v>
      </c>
      <c r="BK1481" s="16">
        <v>0.0</v>
      </c>
      <c r="BL1481" s="16">
        <v>0.0</v>
      </c>
      <c r="BM1481" s="16">
        <v>0.0</v>
      </c>
      <c r="BN1481" s="16">
        <v>91092.0</v>
      </c>
      <c r="BO1481" s="16">
        <v>0.0</v>
      </c>
      <c r="BP1481" s="16">
        <v>0.0</v>
      </c>
      <c r="BQ1481" s="16">
        <v>0.0</v>
      </c>
      <c r="BR1481" s="16">
        <v>62508.0</v>
      </c>
      <c r="BS1481" s="16">
        <v>0.0</v>
      </c>
      <c r="BT1481" s="16">
        <v>0.0</v>
      </c>
    </row>
  </sheetData>
  <mergeCells count="1058">
    <mergeCell ref="K3:L3"/>
    <mergeCell ref="N26:O26"/>
    <mergeCell ref="N28:O28"/>
    <mergeCell ref="N29:O29"/>
    <mergeCell ref="N34:O34"/>
    <mergeCell ref="N37:O37"/>
    <mergeCell ref="N43:O43"/>
    <mergeCell ref="N45:O45"/>
    <mergeCell ref="N49:O49"/>
    <mergeCell ref="N53:O53"/>
    <mergeCell ref="N56:O56"/>
    <mergeCell ref="N57:O57"/>
    <mergeCell ref="N63:O63"/>
    <mergeCell ref="N68:O68"/>
    <mergeCell ref="N73:O73"/>
    <mergeCell ref="N77:O77"/>
    <mergeCell ref="N79:O79"/>
    <mergeCell ref="N82:O82"/>
    <mergeCell ref="N86:O86"/>
    <mergeCell ref="N87:O87"/>
    <mergeCell ref="N93:O93"/>
    <mergeCell ref="N99:O99"/>
    <mergeCell ref="N101:O101"/>
    <mergeCell ref="N110:O110"/>
    <mergeCell ref="N111:O111"/>
    <mergeCell ref="N112:O112"/>
    <mergeCell ref="N114:O114"/>
    <mergeCell ref="N117:O117"/>
    <mergeCell ref="N118:O118"/>
    <mergeCell ref="N120:O120"/>
    <mergeCell ref="N121:O121"/>
    <mergeCell ref="N127:O127"/>
    <mergeCell ref="N145:O145"/>
    <mergeCell ref="N146:O146"/>
    <mergeCell ref="N151:O151"/>
    <mergeCell ref="N157:O157"/>
    <mergeCell ref="N160:O160"/>
    <mergeCell ref="N163:O163"/>
    <mergeCell ref="N167:O167"/>
    <mergeCell ref="N168:O168"/>
    <mergeCell ref="N169:O169"/>
    <mergeCell ref="N176:O176"/>
    <mergeCell ref="N177:O177"/>
    <mergeCell ref="N180:O180"/>
    <mergeCell ref="N181:O181"/>
    <mergeCell ref="N182:O182"/>
    <mergeCell ref="N183:O183"/>
    <mergeCell ref="N187:O187"/>
    <mergeCell ref="N189:O189"/>
    <mergeCell ref="N195:O195"/>
    <mergeCell ref="N196:O196"/>
    <mergeCell ref="N197:O197"/>
    <mergeCell ref="N198:O198"/>
    <mergeCell ref="N200:O200"/>
    <mergeCell ref="N204:O204"/>
    <mergeCell ref="N208:O208"/>
    <mergeCell ref="N209:O209"/>
    <mergeCell ref="N210:O210"/>
    <mergeCell ref="N215:O215"/>
    <mergeCell ref="N218:O218"/>
    <mergeCell ref="N219:O219"/>
    <mergeCell ref="N221:O221"/>
    <mergeCell ref="N225:O225"/>
    <mergeCell ref="N227:O227"/>
    <mergeCell ref="N228:O228"/>
    <mergeCell ref="N229:O229"/>
    <mergeCell ref="N230:O230"/>
    <mergeCell ref="N234:O234"/>
    <mergeCell ref="N235:O235"/>
    <mergeCell ref="N239:O239"/>
    <mergeCell ref="N244:O244"/>
    <mergeCell ref="N247:O247"/>
    <mergeCell ref="N249:O249"/>
    <mergeCell ref="N250:O250"/>
    <mergeCell ref="N252:O252"/>
    <mergeCell ref="N253:O253"/>
    <mergeCell ref="N260:O260"/>
    <mergeCell ref="N262:O262"/>
    <mergeCell ref="N264:O264"/>
    <mergeCell ref="N266:O266"/>
    <mergeCell ref="N267:O267"/>
    <mergeCell ref="N268:O268"/>
    <mergeCell ref="N269:O269"/>
    <mergeCell ref="N271:O271"/>
    <mergeCell ref="N272:O272"/>
    <mergeCell ref="N276:O276"/>
    <mergeCell ref="N277:O277"/>
    <mergeCell ref="N278:O278"/>
    <mergeCell ref="N279:O279"/>
    <mergeCell ref="N281:O281"/>
    <mergeCell ref="N282:O282"/>
    <mergeCell ref="N284:O284"/>
    <mergeCell ref="N285:O285"/>
    <mergeCell ref="N286:O286"/>
    <mergeCell ref="N287:O287"/>
    <mergeCell ref="N288:O288"/>
    <mergeCell ref="N289:O289"/>
    <mergeCell ref="N290:O290"/>
    <mergeCell ref="N298:O298"/>
    <mergeCell ref="N305:O305"/>
    <mergeCell ref="N307:O307"/>
    <mergeCell ref="N308:O308"/>
    <mergeCell ref="N310:O310"/>
    <mergeCell ref="N311:O311"/>
    <mergeCell ref="N312:O312"/>
    <mergeCell ref="N313:O313"/>
    <mergeCell ref="N314:O314"/>
    <mergeCell ref="N316:O316"/>
    <mergeCell ref="N317:O317"/>
    <mergeCell ref="N318:O318"/>
    <mergeCell ref="N320:O320"/>
    <mergeCell ref="N322:O322"/>
    <mergeCell ref="N331:O331"/>
    <mergeCell ref="N333:O333"/>
    <mergeCell ref="N334:O334"/>
    <mergeCell ref="N336:O336"/>
    <mergeCell ref="N337:O337"/>
    <mergeCell ref="N338:O338"/>
    <mergeCell ref="N339:O339"/>
    <mergeCell ref="N340:O340"/>
    <mergeCell ref="N341:O341"/>
    <mergeCell ref="N343:O343"/>
    <mergeCell ref="N344:O344"/>
    <mergeCell ref="N345:O345"/>
    <mergeCell ref="N346:O346"/>
    <mergeCell ref="N347:O347"/>
    <mergeCell ref="N348:O348"/>
    <mergeCell ref="N350:O350"/>
    <mergeCell ref="N351:O351"/>
    <mergeCell ref="N353:O353"/>
    <mergeCell ref="N354:O354"/>
    <mergeCell ref="N355:O355"/>
    <mergeCell ref="N356:O356"/>
    <mergeCell ref="N358:O358"/>
    <mergeCell ref="N366:O366"/>
    <mergeCell ref="N367:O367"/>
    <mergeCell ref="N368:O368"/>
    <mergeCell ref="N369:O369"/>
    <mergeCell ref="N374:O374"/>
    <mergeCell ref="N375:O375"/>
    <mergeCell ref="N377:O377"/>
    <mergeCell ref="N379:O379"/>
    <mergeCell ref="N380:O380"/>
    <mergeCell ref="N382:O382"/>
    <mergeCell ref="N383:O383"/>
    <mergeCell ref="N384:O384"/>
    <mergeCell ref="N385:O385"/>
    <mergeCell ref="N386:O386"/>
    <mergeCell ref="N388:O388"/>
    <mergeCell ref="N389:O389"/>
    <mergeCell ref="N390:O390"/>
    <mergeCell ref="N391:O391"/>
    <mergeCell ref="N392:O392"/>
    <mergeCell ref="N394:O394"/>
    <mergeCell ref="N395:O395"/>
    <mergeCell ref="N396:O396"/>
    <mergeCell ref="N397:O397"/>
    <mergeCell ref="N398:O398"/>
    <mergeCell ref="N400:O400"/>
    <mergeCell ref="N401:O401"/>
    <mergeCell ref="N403:O403"/>
    <mergeCell ref="N409:O409"/>
    <mergeCell ref="N411:O411"/>
    <mergeCell ref="N413:O413"/>
    <mergeCell ref="N414:O414"/>
    <mergeCell ref="N416:O416"/>
    <mergeCell ref="N417:O417"/>
    <mergeCell ref="N418:O418"/>
    <mergeCell ref="N419:O419"/>
    <mergeCell ref="N420:O420"/>
    <mergeCell ref="N421:O421"/>
    <mergeCell ref="N422:O422"/>
    <mergeCell ref="N423:O423"/>
    <mergeCell ref="N424:O424"/>
    <mergeCell ref="N425:O425"/>
    <mergeCell ref="N426:O426"/>
    <mergeCell ref="N427:O427"/>
    <mergeCell ref="N428:O428"/>
    <mergeCell ref="N429:O429"/>
    <mergeCell ref="N431:O431"/>
    <mergeCell ref="N432:O432"/>
    <mergeCell ref="N433:O433"/>
    <mergeCell ref="N434:O434"/>
    <mergeCell ref="N437:O437"/>
    <mergeCell ref="N438:O438"/>
    <mergeCell ref="N439:O439"/>
    <mergeCell ref="N441:O441"/>
    <mergeCell ref="N444:O444"/>
    <mergeCell ref="N445:O445"/>
    <mergeCell ref="N446:O446"/>
    <mergeCell ref="N447:O447"/>
    <mergeCell ref="N449:O449"/>
    <mergeCell ref="N451:O451"/>
    <mergeCell ref="N453:O453"/>
    <mergeCell ref="N454:O454"/>
    <mergeCell ref="N458:O458"/>
    <mergeCell ref="N461:O461"/>
    <mergeCell ref="N462:O462"/>
    <mergeCell ref="N463:O463"/>
    <mergeCell ref="N464:O464"/>
    <mergeCell ref="N466:O466"/>
    <mergeCell ref="N467:O467"/>
    <mergeCell ref="N469:O469"/>
    <mergeCell ref="N470:O470"/>
    <mergeCell ref="N473:O473"/>
    <mergeCell ref="N474:O474"/>
    <mergeCell ref="N475:O475"/>
    <mergeCell ref="N476:O476"/>
    <mergeCell ref="N477:O477"/>
    <mergeCell ref="N478:O478"/>
    <mergeCell ref="N479:O479"/>
    <mergeCell ref="N480:O480"/>
    <mergeCell ref="N481:O481"/>
    <mergeCell ref="N482:O482"/>
    <mergeCell ref="N483:O483"/>
    <mergeCell ref="N484:O484"/>
    <mergeCell ref="N485:O485"/>
    <mergeCell ref="N486:O486"/>
    <mergeCell ref="N487:O487"/>
    <mergeCell ref="N488:O488"/>
    <mergeCell ref="N489:O489"/>
    <mergeCell ref="N490:O490"/>
    <mergeCell ref="N491:O491"/>
    <mergeCell ref="N494:O494"/>
    <mergeCell ref="N496:O496"/>
    <mergeCell ref="N497:O497"/>
    <mergeCell ref="N499:O499"/>
    <mergeCell ref="N500:O500"/>
    <mergeCell ref="N506:O506"/>
    <mergeCell ref="N507:O507"/>
    <mergeCell ref="N509:O509"/>
    <mergeCell ref="N510:O510"/>
    <mergeCell ref="N511:O511"/>
    <mergeCell ref="N514:O514"/>
    <mergeCell ref="N515:O515"/>
    <mergeCell ref="N517:O517"/>
    <mergeCell ref="N521:O521"/>
    <mergeCell ref="N522:O522"/>
    <mergeCell ref="N524:O524"/>
    <mergeCell ref="N525:O525"/>
    <mergeCell ref="N526:O526"/>
    <mergeCell ref="N527:O527"/>
    <mergeCell ref="N528:O528"/>
    <mergeCell ref="N529:O529"/>
    <mergeCell ref="N532:O532"/>
    <mergeCell ref="N536:O536"/>
    <mergeCell ref="N537:O537"/>
    <mergeCell ref="N538:O538"/>
    <mergeCell ref="N540:O540"/>
    <mergeCell ref="N541:O541"/>
    <mergeCell ref="N542:O542"/>
    <mergeCell ref="N547:O547"/>
    <mergeCell ref="N550:O550"/>
    <mergeCell ref="N551:O551"/>
    <mergeCell ref="N553:O553"/>
    <mergeCell ref="N555:O555"/>
    <mergeCell ref="N556:O556"/>
    <mergeCell ref="N559:O559"/>
    <mergeCell ref="N560:O560"/>
    <mergeCell ref="N561:O561"/>
    <mergeCell ref="N562:O562"/>
    <mergeCell ref="N563:O563"/>
    <mergeCell ref="N564:O564"/>
    <mergeCell ref="N565:O565"/>
    <mergeCell ref="N566:O566"/>
    <mergeCell ref="N569:O569"/>
    <mergeCell ref="N570:O570"/>
    <mergeCell ref="N571:O571"/>
    <mergeCell ref="N573:O573"/>
    <mergeCell ref="N574:O574"/>
    <mergeCell ref="N575:O575"/>
    <mergeCell ref="N576:O576"/>
    <mergeCell ref="N577:O577"/>
    <mergeCell ref="N578:O578"/>
    <mergeCell ref="N579:O579"/>
    <mergeCell ref="N580:O580"/>
    <mergeCell ref="N581:O581"/>
    <mergeCell ref="N582:O582"/>
    <mergeCell ref="N584:O584"/>
    <mergeCell ref="K586:L586"/>
    <mergeCell ref="N585:O585"/>
    <mergeCell ref="N586:O586"/>
    <mergeCell ref="N587:O587"/>
    <mergeCell ref="N588:O588"/>
    <mergeCell ref="N589:O589"/>
    <mergeCell ref="N590:O590"/>
    <mergeCell ref="N591:O591"/>
    <mergeCell ref="N592:O592"/>
    <mergeCell ref="N593:O593"/>
    <mergeCell ref="N594:O594"/>
    <mergeCell ref="N595:O595"/>
    <mergeCell ref="N596:O596"/>
    <mergeCell ref="N597:O597"/>
    <mergeCell ref="N598:O598"/>
    <mergeCell ref="N599:O599"/>
    <mergeCell ref="N600:O600"/>
    <mergeCell ref="N601:O601"/>
    <mergeCell ref="N602:O602"/>
    <mergeCell ref="N603:O603"/>
    <mergeCell ref="N604:O604"/>
    <mergeCell ref="N606:O606"/>
    <mergeCell ref="N607:O607"/>
    <mergeCell ref="N608:O608"/>
    <mergeCell ref="N609:O609"/>
    <mergeCell ref="N610:O610"/>
    <mergeCell ref="N611:O611"/>
    <mergeCell ref="N612:O612"/>
    <mergeCell ref="N613:O613"/>
    <mergeCell ref="N614:O614"/>
    <mergeCell ref="N616:O616"/>
    <mergeCell ref="N617:O617"/>
    <mergeCell ref="N618:O618"/>
    <mergeCell ref="N619:O619"/>
    <mergeCell ref="N620:O620"/>
    <mergeCell ref="N621:O621"/>
    <mergeCell ref="N622:O622"/>
    <mergeCell ref="N625:O625"/>
    <mergeCell ref="N626:O626"/>
    <mergeCell ref="N627:O627"/>
    <mergeCell ref="N631:O631"/>
    <mergeCell ref="N633:O633"/>
    <mergeCell ref="N634:O634"/>
    <mergeCell ref="N635:O635"/>
    <mergeCell ref="N636:O636"/>
    <mergeCell ref="N637:O637"/>
    <mergeCell ref="N638:O638"/>
    <mergeCell ref="N640:O640"/>
    <mergeCell ref="N641:O641"/>
    <mergeCell ref="N642:O642"/>
    <mergeCell ref="N643:O643"/>
    <mergeCell ref="N646:O646"/>
    <mergeCell ref="N647:O647"/>
    <mergeCell ref="N650:O650"/>
    <mergeCell ref="N652:O652"/>
    <mergeCell ref="N653:O653"/>
    <mergeCell ref="N654:O654"/>
    <mergeCell ref="N655:O655"/>
    <mergeCell ref="N658:O658"/>
    <mergeCell ref="N659:O659"/>
    <mergeCell ref="N660:O660"/>
    <mergeCell ref="N661:O661"/>
    <mergeCell ref="N663:O663"/>
    <mergeCell ref="N664:O664"/>
    <mergeCell ref="N665:O665"/>
    <mergeCell ref="N666:O666"/>
    <mergeCell ref="N667:O667"/>
    <mergeCell ref="N668:O668"/>
    <mergeCell ref="N669:O669"/>
    <mergeCell ref="N670:O670"/>
    <mergeCell ref="N671:O671"/>
    <mergeCell ref="N672:O672"/>
    <mergeCell ref="N673:O673"/>
    <mergeCell ref="N674:O674"/>
    <mergeCell ref="N675:O675"/>
    <mergeCell ref="N676:O676"/>
    <mergeCell ref="N677:O677"/>
    <mergeCell ref="N678:O678"/>
    <mergeCell ref="N680:O680"/>
    <mergeCell ref="N681:O681"/>
    <mergeCell ref="N683:O683"/>
    <mergeCell ref="N685:O685"/>
    <mergeCell ref="N686:O686"/>
    <mergeCell ref="N687:O687"/>
    <mergeCell ref="N689:O689"/>
    <mergeCell ref="N691:O691"/>
    <mergeCell ref="N693:O693"/>
    <mergeCell ref="N694:O694"/>
    <mergeCell ref="N695:O695"/>
    <mergeCell ref="N696:O696"/>
    <mergeCell ref="N697:O697"/>
    <mergeCell ref="N700:O700"/>
    <mergeCell ref="N701:O701"/>
    <mergeCell ref="N702:O702"/>
    <mergeCell ref="N703:O703"/>
    <mergeCell ref="N704:O704"/>
    <mergeCell ref="N705:O705"/>
    <mergeCell ref="N706:O706"/>
    <mergeCell ref="N707:O707"/>
    <mergeCell ref="N708:O708"/>
    <mergeCell ref="N709:O709"/>
    <mergeCell ref="N710:O710"/>
    <mergeCell ref="N711:O711"/>
    <mergeCell ref="N712:O712"/>
    <mergeCell ref="N713:O713"/>
    <mergeCell ref="N714:O714"/>
    <mergeCell ref="N715:O715"/>
    <mergeCell ref="N716:O716"/>
    <mergeCell ref="N717:O717"/>
    <mergeCell ref="N720:O720"/>
    <mergeCell ref="N722:O722"/>
    <mergeCell ref="N723:O723"/>
    <mergeCell ref="N725:O725"/>
    <mergeCell ref="N779:O779"/>
    <mergeCell ref="N780:O780"/>
    <mergeCell ref="N781:O781"/>
    <mergeCell ref="N782:O782"/>
    <mergeCell ref="N783:O783"/>
    <mergeCell ref="N784:O784"/>
    <mergeCell ref="N785:O785"/>
    <mergeCell ref="N786:O786"/>
    <mergeCell ref="N787:O787"/>
    <mergeCell ref="N788:O788"/>
    <mergeCell ref="N789:O789"/>
    <mergeCell ref="N790:O790"/>
    <mergeCell ref="N791:O791"/>
    <mergeCell ref="N792:O792"/>
    <mergeCell ref="N726:O726"/>
    <mergeCell ref="N727:O727"/>
    <mergeCell ref="N728:O728"/>
    <mergeCell ref="N729:O729"/>
    <mergeCell ref="N730:O730"/>
    <mergeCell ref="N732:O732"/>
    <mergeCell ref="N733:O733"/>
    <mergeCell ref="N734:O734"/>
    <mergeCell ref="N736:O736"/>
    <mergeCell ref="N737:O737"/>
    <mergeCell ref="N738:O738"/>
    <mergeCell ref="N739:O739"/>
    <mergeCell ref="N740:O740"/>
    <mergeCell ref="N741:O741"/>
    <mergeCell ref="N743:O743"/>
    <mergeCell ref="N744:O744"/>
    <mergeCell ref="N746:O746"/>
    <mergeCell ref="N747:O747"/>
    <mergeCell ref="N748:O748"/>
    <mergeCell ref="N749:O749"/>
    <mergeCell ref="N751:O751"/>
    <mergeCell ref="N752:O752"/>
    <mergeCell ref="N753:O753"/>
    <mergeCell ref="N754:O754"/>
    <mergeCell ref="N755:O755"/>
    <mergeCell ref="N757:O757"/>
    <mergeCell ref="N758:O758"/>
    <mergeCell ref="N760:O760"/>
    <mergeCell ref="N761:O761"/>
    <mergeCell ref="N764:O764"/>
    <mergeCell ref="N765:O765"/>
    <mergeCell ref="N766:O766"/>
    <mergeCell ref="N768:O768"/>
    <mergeCell ref="N769:O769"/>
    <mergeCell ref="N770:O770"/>
    <mergeCell ref="N771:O771"/>
    <mergeCell ref="N772:O772"/>
    <mergeCell ref="N773:O773"/>
    <mergeCell ref="N774:O774"/>
    <mergeCell ref="N776:O776"/>
    <mergeCell ref="N777:O777"/>
    <mergeCell ref="N778:O778"/>
    <mergeCell ref="N793:O793"/>
    <mergeCell ref="K794:L794"/>
    <mergeCell ref="N794:O794"/>
    <mergeCell ref="N795:O795"/>
    <mergeCell ref="N796:O796"/>
    <mergeCell ref="N797:O797"/>
    <mergeCell ref="N798:O798"/>
    <mergeCell ref="N799:O799"/>
    <mergeCell ref="N800:O800"/>
    <mergeCell ref="N801:O801"/>
    <mergeCell ref="N802:O802"/>
    <mergeCell ref="N803:O803"/>
    <mergeCell ref="N804:O804"/>
    <mergeCell ref="N805:O805"/>
    <mergeCell ref="N806:O806"/>
    <mergeCell ref="N807:O807"/>
    <mergeCell ref="N808:O808"/>
    <mergeCell ref="N809:O809"/>
    <mergeCell ref="N810:O810"/>
    <mergeCell ref="N811:O811"/>
    <mergeCell ref="N812:O812"/>
    <mergeCell ref="N813:O813"/>
    <mergeCell ref="N814:O814"/>
    <mergeCell ref="N815:O815"/>
    <mergeCell ref="N816:O816"/>
    <mergeCell ref="N817:O817"/>
    <mergeCell ref="N818:O818"/>
    <mergeCell ref="N819:O819"/>
    <mergeCell ref="N820:O820"/>
    <mergeCell ref="N821:O821"/>
    <mergeCell ref="N822:O822"/>
    <mergeCell ref="N824:O824"/>
    <mergeCell ref="N825:O825"/>
    <mergeCell ref="N826:O826"/>
    <mergeCell ref="N827:O827"/>
    <mergeCell ref="N828:O828"/>
    <mergeCell ref="N829:O829"/>
    <mergeCell ref="N830:O830"/>
    <mergeCell ref="N831:O831"/>
    <mergeCell ref="N832:O832"/>
    <mergeCell ref="K833:L833"/>
    <mergeCell ref="N833:O833"/>
    <mergeCell ref="N834:O834"/>
    <mergeCell ref="N835:O835"/>
    <mergeCell ref="N836:O836"/>
    <mergeCell ref="N837:O837"/>
    <mergeCell ref="N838:O838"/>
    <mergeCell ref="N839:O839"/>
    <mergeCell ref="N840:O840"/>
    <mergeCell ref="N841:O841"/>
    <mergeCell ref="N842:O842"/>
    <mergeCell ref="N843:O843"/>
    <mergeCell ref="N844:O844"/>
    <mergeCell ref="N845:O845"/>
    <mergeCell ref="N846:O846"/>
    <mergeCell ref="N847:O847"/>
    <mergeCell ref="N848:O848"/>
    <mergeCell ref="N849:O849"/>
    <mergeCell ref="N850:O850"/>
    <mergeCell ref="N851:O851"/>
    <mergeCell ref="N852:O852"/>
    <mergeCell ref="N853:O853"/>
    <mergeCell ref="N854:O854"/>
    <mergeCell ref="N855:O855"/>
    <mergeCell ref="N857:O857"/>
    <mergeCell ref="N858:O858"/>
    <mergeCell ref="N859:O859"/>
    <mergeCell ref="N860:O860"/>
    <mergeCell ref="N861:O861"/>
    <mergeCell ref="N862:O862"/>
    <mergeCell ref="N863:O863"/>
    <mergeCell ref="N864:O864"/>
    <mergeCell ref="N865:O865"/>
    <mergeCell ref="N867:O867"/>
    <mergeCell ref="N869:O869"/>
    <mergeCell ref="N870:O870"/>
    <mergeCell ref="N871:O871"/>
    <mergeCell ref="N872:O872"/>
    <mergeCell ref="N873:O873"/>
    <mergeCell ref="N874:O874"/>
    <mergeCell ref="N875:O875"/>
    <mergeCell ref="N876:O876"/>
    <mergeCell ref="N877:O877"/>
    <mergeCell ref="N878:O878"/>
    <mergeCell ref="N879:O879"/>
    <mergeCell ref="N880:O880"/>
    <mergeCell ref="N881:O881"/>
    <mergeCell ref="N882:O882"/>
    <mergeCell ref="N883:O883"/>
    <mergeCell ref="N884:O884"/>
    <mergeCell ref="N885:O885"/>
    <mergeCell ref="N886:O886"/>
    <mergeCell ref="N887:O887"/>
    <mergeCell ref="N888:O888"/>
    <mergeCell ref="N889:O889"/>
    <mergeCell ref="N890:O890"/>
    <mergeCell ref="N891:O891"/>
    <mergeCell ref="N892:O892"/>
    <mergeCell ref="N893:O893"/>
    <mergeCell ref="N894:O894"/>
    <mergeCell ref="N895:O895"/>
    <mergeCell ref="N896:O896"/>
    <mergeCell ref="N897:O897"/>
    <mergeCell ref="N898:O898"/>
    <mergeCell ref="N899:O899"/>
    <mergeCell ref="N947:O947"/>
    <mergeCell ref="N948:O948"/>
    <mergeCell ref="N949:O949"/>
    <mergeCell ref="N950:O950"/>
    <mergeCell ref="N951:O951"/>
    <mergeCell ref="N952:O952"/>
    <mergeCell ref="N953:O953"/>
    <mergeCell ref="N954:O954"/>
    <mergeCell ref="N956:O956"/>
    <mergeCell ref="N957:O957"/>
    <mergeCell ref="N958:O958"/>
    <mergeCell ref="N959:O959"/>
    <mergeCell ref="N960:O960"/>
    <mergeCell ref="N961:O961"/>
    <mergeCell ref="N900:O900"/>
    <mergeCell ref="N901:O901"/>
    <mergeCell ref="N902:O902"/>
    <mergeCell ref="N903:O903"/>
    <mergeCell ref="N904:O904"/>
    <mergeCell ref="N905:O905"/>
    <mergeCell ref="N906:O906"/>
    <mergeCell ref="N907:O907"/>
    <mergeCell ref="N908:O908"/>
    <mergeCell ref="N909:O909"/>
    <mergeCell ref="N910:O910"/>
    <mergeCell ref="N911:O911"/>
    <mergeCell ref="N912:O912"/>
    <mergeCell ref="N913:O913"/>
    <mergeCell ref="N914:O914"/>
    <mergeCell ref="N915:O915"/>
    <mergeCell ref="N917:O917"/>
    <mergeCell ref="N918:O918"/>
    <mergeCell ref="N919:O919"/>
    <mergeCell ref="N920:O920"/>
    <mergeCell ref="N921:O921"/>
    <mergeCell ref="N922:O922"/>
    <mergeCell ref="N923:O923"/>
    <mergeCell ref="N924:O924"/>
    <mergeCell ref="N925:O925"/>
    <mergeCell ref="N926:O926"/>
    <mergeCell ref="N927:O927"/>
    <mergeCell ref="N928:O928"/>
    <mergeCell ref="N930:O930"/>
    <mergeCell ref="N931:O931"/>
    <mergeCell ref="N932:O932"/>
    <mergeCell ref="N933:O933"/>
    <mergeCell ref="N936:O936"/>
    <mergeCell ref="N937:O937"/>
    <mergeCell ref="N938:O938"/>
    <mergeCell ref="N939:O939"/>
    <mergeCell ref="N940:O940"/>
    <mergeCell ref="N941:O941"/>
    <mergeCell ref="N942:O942"/>
    <mergeCell ref="N943:O943"/>
    <mergeCell ref="N945:O945"/>
    <mergeCell ref="N946:O946"/>
    <mergeCell ref="N964:O964"/>
    <mergeCell ref="N965:O965"/>
    <mergeCell ref="N967:O967"/>
    <mergeCell ref="N968:O968"/>
    <mergeCell ref="N969:O969"/>
    <mergeCell ref="N970:O970"/>
    <mergeCell ref="N971:O971"/>
    <mergeCell ref="N1321:O1321"/>
    <mergeCell ref="N1322:O1322"/>
    <mergeCell ref="N1324:O1324"/>
    <mergeCell ref="N1325:O1325"/>
    <mergeCell ref="N1326:O1326"/>
    <mergeCell ref="N1327:O1327"/>
    <mergeCell ref="N1328:O1328"/>
    <mergeCell ref="N1329:O1329"/>
    <mergeCell ref="N1330:O1330"/>
    <mergeCell ref="N1331:O1331"/>
    <mergeCell ref="N1332:O1332"/>
    <mergeCell ref="N1334:O1334"/>
    <mergeCell ref="N1335:O1335"/>
    <mergeCell ref="N1336:O1336"/>
    <mergeCell ref="N1256:O1256"/>
    <mergeCell ref="N1258:O1258"/>
    <mergeCell ref="N1259:O1259"/>
    <mergeCell ref="N1260:O1260"/>
    <mergeCell ref="N1261:O1261"/>
    <mergeCell ref="N1262:O1262"/>
    <mergeCell ref="N1263:O1263"/>
    <mergeCell ref="N1264:O1264"/>
    <mergeCell ref="N1265:O1265"/>
    <mergeCell ref="N1266:O1266"/>
    <mergeCell ref="N1268:O1268"/>
    <mergeCell ref="N1269:O1269"/>
    <mergeCell ref="N1271:O1271"/>
    <mergeCell ref="N1272:O1272"/>
    <mergeCell ref="N1273:O1273"/>
    <mergeCell ref="N1274:O1274"/>
    <mergeCell ref="N1276:O1276"/>
    <mergeCell ref="N1278:O1278"/>
    <mergeCell ref="N1279:O1279"/>
    <mergeCell ref="N1280:O1280"/>
    <mergeCell ref="N1281:O1281"/>
    <mergeCell ref="N1282:O1282"/>
    <mergeCell ref="N1283:O1283"/>
    <mergeCell ref="N1284:O1284"/>
    <mergeCell ref="N1285:O1285"/>
    <mergeCell ref="N1287:O1287"/>
    <mergeCell ref="N1288:O1288"/>
    <mergeCell ref="N1289:O1289"/>
    <mergeCell ref="N1290:O1290"/>
    <mergeCell ref="N1291:O1291"/>
    <mergeCell ref="N1292:O1292"/>
    <mergeCell ref="N1294:O1294"/>
    <mergeCell ref="N1295:O1295"/>
    <mergeCell ref="N1296:O1296"/>
    <mergeCell ref="N1297:O1297"/>
    <mergeCell ref="N1298:O1298"/>
    <mergeCell ref="N1299:O1299"/>
    <mergeCell ref="N1300:O1300"/>
    <mergeCell ref="N1301:O1301"/>
    <mergeCell ref="N1302:O1302"/>
    <mergeCell ref="N1303:O1303"/>
    <mergeCell ref="N1304:O1304"/>
    <mergeCell ref="N1339:O1339"/>
    <mergeCell ref="N1340:O1340"/>
    <mergeCell ref="N1341:O1341"/>
    <mergeCell ref="N1342:O1342"/>
    <mergeCell ref="N1343:O1343"/>
    <mergeCell ref="N1345:O1345"/>
    <mergeCell ref="N1346:O1346"/>
    <mergeCell ref="N1395:O1395"/>
    <mergeCell ref="N1396:O1396"/>
    <mergeCell ref="N1397:O1397"/>
    <mergeCell ref="N1398:O1398"/>
    <mergeCell ref="N1399:O1399"/>
    <mergeCell ref="N1400:O1400"/>
    <mergeCell ref="N1401:O1401"/>
    <mergeCell ref="N1402:O1402"/>
    <mergeCell ref="N1403:O1403"/>
    <mergeCell ref="N1404:O1404"/>
    <mergeCell ref="N1405:O1405"/>
    <mergeCell ref="N1406:O1406"/>
    <mergeCell ref="N1407:O1407"/>
    <mergeCell ref="N1408:O1408"/>
    <mergeCell ref="N1347:O1347"/>
    <mergeCell ref="N1348:O1348"/>
    <mergeCell ref="N1350:O1350"/>
    <mergeCell ref="N1352:O1352"/>
    <mergeCell ref="N1353:O1353"/>
    <mergeCell ref="N1354:O1354"/>
    <mergeCell ref="N1355:O1355"/>
    <mergeCell ref="N1356:O1356"/>
    <mergeCell ref="N1357:O1357"/>
    <mergeCell ref="N1358:O1358"/>
    <mergeCell ref="N1359:O1359"/>
    <mergeCell ref="N1360:O1360"/>
    <mergeCell ref="N1361:O1361"/>
    <mergeCell ref="N1363:O1363"/>
    <mergeCell ref="N1364:O1364"/>
    <mergeCell ref="N1365:O1365"/>
    <mergeCell ref="N1367:O1367"/>
    <mergeCell ref="N1368:O1368"/>
    <mergeCell ref="N1369:O1369"/>
    <mergeCell ref="N1370:O1370"/>
    <mergeCell ref="N1371:O1371"/>
    <mergeCell ref="N1372:O1372"/>
    <mergeCell ref="N1373:O1373"/>
    <mergeCell ref="N1374:O1374"/>
    <mergeCell ref="N1375:O1375"/>
    <mergeCell ref="N1376:O1376"/>
    <mergeCell ref="N1378:O1378"/>
    <mergeCell ref="N1379:O1379"/>
    <mergeCell ref="N1380:O1380"/>
    <mergeCell ref="N1381:O1381"/>
    <mergeCell ref="N1382:O1382"/>
    <mergeCell ref="N1383:O1383"/>
    <mergeCell ref="N1384:O1384"/>
    <mergeCell ref="N1385:O1385"/>
    <mergeCell ref="N1386:O1386"/>
    <mergeCell ref="N1387:O1387"/>
    <mergeCell ref="N1388:O1388"/>
    <mergeCell ref="N1389:O1389"/>
    <mergeCell ref="N1391:O1391"/>
    <mergeCell ref="N1392:O1392"/>
    <mergeCell ref="N1393:O1393"/>
    <mergeCell ref="N1394:O1394"/>
    <mergeCell ref="N1410:O1410"/>
    <mergeCell ref="N1411:O1411"/>
    <mergeCell ref="N1412:O1412"/>
    <mergeCell ref="N1413:O1413"/>
    <mergeCell ref="N1414:O1414"/>
    <mergeCell ref="N1416:O1416"/>
    <mergeCell ref="N1418:O1418"/>
    <mergeCell ref="N972:O972"/>
    <mergeCell ref="N973:O973"/>
    <mergeCell ref="N974:O974"/>
    <mergeCell ref="N975:O975"/>
    <mergeCell ref="N976:O976"/>
    <mergeCell ref="N977:O977"/>
    <mergeCell ref="N978:O978"/>
    <mergeCell ref="N979:O979"/>
    <mergeCell ref="N980:O980"/>
    <mergeCell ref="N981:O981"/>
    <mergeCell ref="N982:O982"/>
    <mergeCell ref="N983:O983"/>
    <mergeCell ref="N984:O984"/>
    <mergeCell ref="N985:O985"/>
    <mergeCell ref="N987:O987"/>
    <mergeCell ref="N988:O988"/>
    <mergeCell ref="N989:O989"/>
    <mergeCell ref="K990:L990"/>
    <mergeCell ref="N990:O990"/>
    <mergeCell ref="N991:O991"/>
    <mergeCell ref="N992:O992"/>
    <mergeCell ref="N993:O993"/>
    <mergeCell ref="N994:O994"/>
    <mergeCell ref="N995:O995"/>
    <mergeCell ref="N997:O997"/>
    <mergeCell ref="N998:O998"/>
    <mergeCell ref="N999:O999"/>
    <mergeCell ref="N1000:O1000"/>
    <mergeCell ref="N1001:O1001"/>
    <mergeCell ref="N1003:O1003"/>
    <mergeCell ref="N1004:O1004"/>
    <mergeCell ref="N1005:O1005"/>
    <mergeCell ref="N1006:O1006"/>
    <mergeCell ref="N1007:O1007"/>
    <mergeCell ref="N1008:O1008"/>
    <mergeCell ref="N1009:O1009"/>
    <mergeCell ref="N1010:O1010"/>
    <mergeCell ref="N1011:O1011"/>
    <mergeCell ref="N1012:O1012"/>
    <mergeCell ref="N1013:O1013"/>
    <mergeCell ref="N1014:O1014"/>
    <mergeCell ref="N1015:O1015"/>
    <mergeCell ref="N1016:O1016"/>
    <mergeCell ref="N1017:O1017"/>
    <mergeCell ref="N1018:O1018"/>
    <mergeCell ref="N1019:O1019"/>
    <mergeCell ref="N1020:O1020"/>
    <mergeCell ref="N1022:O1022"/>
    <mergeCell ref="N1023:O1023"/>
    <mergeCell ref="N1024:O1024"/>
    <mergeCell ref="N1025:O1025"/>
    <mergeCell ref="N1026:O1026"/>
    <mergeCell ref="N1027:O1027"/>
    <mergeCell ref="N1028:O1028"/>
    <mergeCell ref="N1030:O1030"/>
    <mergeCell ref="N1031:O1031"/>
    <mergeCell ref="N1032:O1032"/>
    <mergeCell ref="N1034:O1034"/>
    <mergeCell ref="N1035:O1035"/>
    <mergeCell ref="N1036:O1036"/>
    <mergeCell ref="N1039:O1039"/>
    <mergeCell ref="N1041:O1041"/>
    <mergeCell ref="N1043:O1043"/>
    <mergeCell ref="N1044:O1044"/>
    <mergeCell ref="N1045:O1045"/>
    <mergeCell ref="N1046:O1046"/>
    <mergeCell ref="N1047:O1047"/>
    <mergeCell ref="N1049:O1049"/>
    <mergeCell ref="N1050:O1050"/>
    <mergeCell ref="N1051:O1051"/>
    <mergeCell ref="N1052:O1052"/>
    <mergeCell ref="N1054:O1054"/>
    <mergeCell ref="N1055:O1055"/>
    <mergeCell ref="N1057:O1057"/>
    <mergeCell ref="N1058:O1058"/>
    <mergeCell ref="N1059:O1059"/>
    <mergeCell ref="N1060:O1060"/>
    <mergeCell ref="N1061:O1061"/>
    <mergeCell ref="N1062:O1062"/>
    <mergeCell ref="N1063:O1063"/>
    <mergeCell ref="K1064:L1064"/>
    <mergeCell ref="N1064:O1064"/>
    <mergeCell ref="N1065:O1065"/>
    <mergeCell ref="N1066:O1066"/>
    <mergeCell ref="N1067:O1067"/>
    <mergeCell ref="N1068:O1068"/>
    <mergeCell ref="N1069:O1069"/>
    <mergeCell ref="N1070:O1070"/>
    <mergeCell ref="N1071:O1071"/>
    <mergeCell ref="N1073:O1073"/>
    <mergeCell ref="N1074:O1074"/>
    <mergeCell ref="N1075:O1075"/>
    <mergeCell ref="N1077:O1077"/>
    <mergeCell ref="N1078:O1078"/>
    <mergeCell ref="N1079:O1079"/>
    <mergeCell ref="N1080:O1080"/>
    <mergeCell ref="N1081:O1081"/>
    <mergeCell ref="N1082:O1082"/>
    <mergeCell ref="N1083:O1083"/>
    <mergeCell ref="N1084:O1084"/>
    <mergeCell ref="K1085:L1085"/>
    <mergeCell ref="N1085:O1085"/>
    <mergeCell ref="N1086:O1086"/>
    <mergeCell ref="N1087:O1087"/>
    <mergeCell ref="N1088:O1088"/>
    <mergeCell ref="N1089:O1089"/>
    <mergeCell ref="N1090:O1090"/>
    <mergeCell ref="N1091:O1091"/>
    <mergeCell ref="N1092:O1092"/>
    <mergeCell ref="N1093:O1093"/>
    <mergeCell ref="N1094:O1094"/>
    <mergeCell ref="N1095:O1095"/>
    <mergeCell ref="N1096:O1096"/>
    <mergeCell ref="N1097:O1097"/>
    <mergeCell ref="N1098:O1098"/>
    <mergeCell ref="N1099:O1099"/>
    <mergeCell ref="N1100:O1100"/>
    <mergeCell ref="N1101:O1101"/>
    <mergeCell ref="N1102:O1102"/>
    <mergeCell ref="N1103:O1103"/>
    <mergeCell ref="N1105:O1105"/>
    <mergeCell ref="N1106:O1106"/>
    <mergeCell ref="N1107:O1107"/>
    <mergeCell ref="N1108:O1108"/>
    <mergeCell ref="N1109:O1109"/>
    <mergeCell ref="N1110:O1110"/>
    <mergeCell ref="N1112:O1112"/>
    <mergeCell ref="N1113:O1113"/>
    <mergeCell ref="N1114:O1114"/>
    <mergeCell ref="N1115:O1115"/>
    <mergeCell ref="N1116:O1116"/>
    <mergeCell ref="N1117:O1117"/>
    <mergeCell ref="N1118:O1118"/>
    <mergeCell ref="N1121:O1121"/>
    <mergeCell ref="N1122:O1122"/>
    <mergeCell ref="N1124:O1124"/>
    <mergeCell ref="N1125:O1125"/>
    <mergeCell ref="N1126:O1126"/>
    <mergeCell ref="N1129:O1129"/>
    <mergeCell ref="N1130:O1130"/>
    <mergeCell ref="N1131:O1131"/>
    <mergeCell ref="N1132:O1132"/>
    <mergeCell ref="N1133:O1133"/>
    <mergeCell ref="N1134:O1134"/>
    <mergeCell ref="N1135:O1135"/>
    <mergeCell ref="N1136:O1136"/>
    <mergeCell ref="N1138:O1138"/>
    <mergeCell ref="N1139:O1139"/>
    <mergeCell ref="N1140:O1140"/>
    <mergeCell ref="N1142:O1142"/>
    <mergeCell ref="N1143:O1143"/>
    <mergeCell ref="N1145:O1145"/>
    <mergeCell ref="N1146:O1146"/>
    <mergeCell ref="N1147:O1147"/>
    <mergeCell ref="N1148:O1148"/>
    <mergeCell ref="N1149:O1149"/>
    <mergeCell ref="N1150:O1150"/>
    <mergeCell ref="N1151:O1151"/>
    <mergeCell ref="N1152:O1152"/>
    <mergeCell ref="N1153:O1153"/>
    <mergeCell ref="N1154:O1154"/>
    <mergeCell ref="N1155:O1155"/>
    <mergeCell ref="N1156:O1156"/>
    <mergeCell ref="N1157:O1157"/>
    <mergeCell ref="N1159:O1159"/>
    <mergeCell ref="N1160:O1160"/>
    <mergeCell ref="N1161:O1161"/>
    <mergeCell ref="N1162:O1162"/>
    <mergeCell ref="N1163:O1163"/>
    <mergeCell ref="N1164:O1164"/>
    <mergeCell ref="N1165:O1165"/>
    <mergeCell ref="N1166:O1166"/>
    <mergeCell ref="N1167:O1167"/>
    <mergeCell ref="N1168:O1168"/>
    <mergeCell ref="N1169:O1169"/>
    <mergeCell ref="N1170:O1170"/>
    <mergeCell ref="N1171:O1171"/>
    <mergeCell ref="N1172:O1172"/>
    <mergeCell ref="N1173:O1173"/>
    <mergeCell ref="N1175:O1175"/>
    <mergeCell ref="N1176:O1176"/>
    <mergeCell ref="N1177:O1177"/>
    <mergeCell ref="N1178:O1178"/>
    <mergeCell ref="N1179:O1179"/>
    <mergeCell ref="N1180:O1180"/>
    <mergeCell ref="N1181:O1181"/>
    <mergeCell ref="N1184:O1184"/>
    <mergeCell ref="N1185:O1185"/>
    <mergeCell ref="N1186:O1186"/>
    <mergeCell ref="N1187:O1187"/>
    <mergeCell ref="N1188:O1188"/>
    <mergeCell ref="N1189:O1189"/>
    <mergeCell ref="N1190:O1190"/>
    <mergeCell ref="N1191:O1191"/>
    <mergeCell ref="N1192:O1192"/>
    <mergeCell ref="N1193:O1193"/>
    <mergeCell ref="N1194:O1194"/>
    <mergeCell ref="N1195:O1195"/>
    <mergeCell ref="N1196:O1196"/>
    <mergeCell ref="N1197:O1197"/>
    <mergeCell ref="N1200:O1200"/>
    <mergeCell ref="N1201:O1201"/>
    <mergeCell ref="N1203:O1203"/>
    <mergeCell ref="N1204:O1204"/>
    <mergeCell ref="N1205:O1205"/>
    <mergeCell ref="N1206:O1206"/>
    <mergeCell ref="N1207:O1207"/>
    <mergeCell ref="N1208:O1208"/>
    <mergeCell ref="N1209:O1209"/>
    <mergeCell ref="N1211:O1211"/>
    <mergeCell ref="N1213:O1213"/>
    <mergeCell ref="N1215:O1215"/>
    <mergeCell ref="N1216:O1216"/>
    <mergeCell ref="N1218:O1218"/>
    <mergeCell ref="N1220:O1220"/>
    <mergeCell ref="N1221:O1221"/>
    <mergeCell ref="N1222:O1222"/>
    <mergeCell ref="N1223:O1223"/>
    <mergeCell ref="N1224:O1224"/>
    <mergeCell ref="N1225:O1225"/>
    <mergeCell ref="N1227:O1227"/>
    <mergeCell ref="N1228:O1228"/>
    <mergeCell ref="N1229:O1229"/>
    <mergeCell ref="K1231:L1231"/>
    <mergeCell ref="K1232:L1232"/>
    <mergeCell ref="N1230:O1230"/>
    <mergeCell ref="N1231:O1231"/>
    <mergeCell ref="N1233:O1233"/>
    <mergeCell ref="N1234:O1234"/>
    <mergeCell ref="N1236:O1236"/>
    <mergeCell ref="N1237:O1237"/>
    <mergeCell ref="N1238:O1238"/>
    <mergeCell ref="N1239:O1239"/>
    <mergeCell ref="N1241:O1241"/>
    <mergeCell ref="N1243:O1243"/>
    <mergeCell ref="N1244:O1244"/>
    <mergeCell ref="N1245:O1245"/>
    <mergeCell ref="N1246:O1246"/>
    <mergeCell ref="N1248:O1248"/>
    <mergeCell ref="N1249:O1249"/>
    <mergeCell ref="N1250:O1250"/>
    <mergeCell ref="N1251:O1251"/>
    <mergeCell ref="N1252:O1252"/>
    <mergeCell ref="N1253:O1253"/>
    <mergeCell ref="N1254:O1254"/>
    <mergeCell ref="N1255:O1255"/>
    <mergeCell ref="N1305:O1305"/>
    <mergeCell ref="N1306:O1306"/>
    <mergeCell ref="N1307:O1307"/>
    <mergeCell ref="N1308:O1308"/>
    <mergeCell ref="N1309:O1309"/>
    <mergeCell ref="N1310:O1310"/>
    <mergeCell ref="N1311:O1311"/>
    <mergeCell ref="N1312:O1312"/>
    <mergeCell ref="N1313:O1313"/>
    <mergeCell ref="N1314:O1314"/>
    <mergeCell ref="N1315:O1315"/>
    <mergeCell ref="N1317:O1317"/>
    <mergeCell ref="N1318:O1318"/>
    <mergeCell ref="N1319:O1319"/>
    <mergeCell ref="N1419:O1419"/>
    <mergeCell ref="N1421:O1421"/>
    <mergeCell ref="N1422:O1422"/>
    <mergeCell ref="N1424:O1424"/>
    <mergeCell ref="N1425:O1425"/>
    <mergeCell ref="N1426:O1426"/>
    <mergeCell ref="N1427:O1427"/>
    <mergeCell ref="N1428:O1428"/>
    <mergeCell ref="N1430:O1430"/>
    <mergeCell ref="N1431:O1431"/>
    <mergeCell ref="N1432:O1432"/>
    <mergeCell ref="N1433:O1433"/>
    <mergeCell ref="N1434:O1434"/>
    <mergeCell ref="N1435:O1435"/>
    <mergeCell ref="N1436:O1436"/>
    <mergeCell ref="N1437:O1437"/>
    <mergeCell ref="N1438:O1438"/>
    <mergeCell ref="N1439:O1439"/>
    <mergeCell ref="N1440:O1440"/>
    <mergeCell ref="N1441:O1441"/>
    <mergeCell ref="N1442:O1442"/>
    <mergeCell ref="N1443:O1443"/>
    <mergeCell ref="N1444:O1444"/>
    <mergeCell ref="N1445:O1445"/>
    <mergeCell ref="N1446:O1446"/>
    <mergeCell ref="N1448:O1448"/>
    <mergeCell ref="N1450:O1450"/>
    <mergeCell ref="N1451:O1451"/>
    <mergeCell ref="N1452:O1452"/>
    <mergeCell ref="N1453:O1453"/>
    <mergeCell ref="N1454:O1454"/>
    <mergeCell ref="N1455:O1455"/>
    <mergeCell ref="N1456:O1456"/>
    <mergeCell ref="N1458:O1458"/>
    <mergeCell ref="N1459:O1459"/>
    <mergeCell ref="N1460:O1460"/>
    <mergeCell ref="N1461:O1461"/>
    <mergeCell ref="N1462:O1462"/>
    <mergeCell ref="N1463:O1463"/>
    <mergeCell ref="N1464:O1464"/>
    <mergeCell ref="N1465:O1465"/>
    <mergeCell ref="N1466:O1466"/>
    <mergeCell ref="N1474:O1474"/>
    <mergeCell ref="N1475:O1475"/>
    <mergeCell ref="N1476:O1476"/>
    <mergeCell ref="N1477:O1477"/>
    <mergeCell ref="N1479:O1479"/>
    <mergeCell ref="N1480:O1480"/>
    <mergeCell ref="N1481:O1481"/>
    <mergeCell ref="N1467:O1467"/>
    <mergeCell ref="N1468:O1468"/>
    <mergeCell ref="N1469:O1469"/>
    <mergeCell ref="N1470:O1470"/>
    <mergeCell ref="N1471:O1471"/>
    <mergeCell ref="N1472:O1472"/>
    <mergeCell ref="N1473:O147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" t="s">
        <v>9991</v>
      </c>
    </row>
    <row r="2">
      <c r="A2" s="1" t="s">
        <v>9992</v>
      </c>
    </row>
    <row r="3">
      <c r="A3" s="1" t="s">
        <v>2178</v>
      </c>
    </row>
    <row r="4">
      <c r="A4" s="1" t="s">
        <v>9993</v>
      </c>
    </row>
    <row r="5">
      <c r="A5" s="1" t="s">
        <v>9994</v>
      </c>
    </row>
    <row r="6">
      <c r="A6" s="1">
        <v>4.0E-6</v>
      </c>
    </row>
    <row r="7">
      <c r="A7" s="1" t="s">
        <v>2619</v>
      </c>
    </row>
  </sheetData>
  <hyperlinks>
    <hyperlink r:id="rId1" ref="A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">
        <v>4783</v>
      </c>
      <c r="B1" s="28" t="s">
        <v>9995</v>
      </c>
      <c r="C1" s="28" t="s">
        <v>9996</v>
      </c>
      <c r="D1" s="28" t="s">
        <v>9997</v>
      </c>
      <c r="E1" s="29" t="s">
        <v>9998</v>
      </c>
      <c r="F1" s="28" t="s">
        <v>402</v>
      </c>
      <c r="G1" s="28" t="s">
        <v>9999</v>
      </c>
      <c r="H1" s="28" t="s">
        <v>10000</v>
      </c>
      <c r="I1" s="28" t="s">
        <v>10001</v>
      </c>
      <c r="J1" s="28" t="s">
        <v>10002</v>
      </c>
      <c r="K1" s="28" t="s">
        <v>10003</v>
      </c>
      <c r="L1" s="28" t="s">
        <v>10004</v>
      </c>
      <c r="M1" s="28" t="s">
        <v>10005</v>
      </c>
      <c r="N1" s="28" t="s">
        <v>10006</v>
      </c>
      <c r="O1" s="28" t="s">
        <v>10007</v>
      </c>
      <c r="P1" s="28" t="s">
        <v>10008</v>
      </c>
      <c r="Q1" s="28" t="s">
        <v>10009</v>
      </c>
      <c r="R1" s="28" t="s">
        <v>10010</v>
      </c>
      <c r="S1" s="28" t="s">
        <v>10011</v>
      </c>
      <c r="T1" s="28" t="s">
        <v>10012</v>
      </c>
      <c r="U1" s="28" t="s">
        <v>10013</v>
      </c>
      <c r="V1" s="28" t="s">
        <v>10014</v>
      </c>
      <c r="W1" s="28" t="s">
        <v>10015</v>
      </c>
      <c r="X1" s="28" t="s">
        <v>10016</v>
      </c>
      <c r="Y1" s="28" t="s">
        <v>10017</v>
      </c>
      <c r="Z1" s="28" t="s">
        <v>10018</v>
      </c>
      <c r="AA1" s="28" t="s">
        <v>10019</v>
      </c>
      <c r="AB1" s="28" t="s">
        <v>10020</v>
      </c>
      <c r="AC1" s="28" t="s">
        <v>10021</v>
      </c>
      <c r="AD1" s="28" t="s">
        <v>10022</v>
      </c>
      <c r="AE1" s="28" t="s">
        <v>10023</v>
      </c>
      <c r="AF1" s="28" t="s">
        <v>10024</v>
      </c>
      <c r="AG1" s="28" t="s">
        <v>10025</v>
      </c>
      <c r="AH1" s="28" t="s">
        <v>10026</v>
      </c>
      <c r="AI1" s="28" t="s">
        <v>10027</v>
      </c>
      <c r="AJ1" s="28" t="s">
        <v>10028</v>
      </c>
      <c r="AK1" s="28" t="s">
        <v>10029</v>
      </c>
      <c r="AL1" s="28" t="s">
        <v>10030</v>
      </c>
      <c r="AM1" s="28" t="s">
        <v>10031</v>
      </c>
      <c r="AN1" s="28" t="s">
        <v>10032</v>
      </c>
      <c r="AO1" s="28" t="s">
        <v>10033</v>
      </c>
      <c r="AP1" s="28" t="s">
        <v>10034</v>
      </c>
      <c r="AQ1" s="28" t="s">
        <v>10035</v>
      </c>
      <c r="AR1" s="28" t="s">
        <v>10036</v>
      </c>
      <c r="AS1" s="28" t="s">
        <v>10037</v>
      </c>
      <c r="AT1" s="28" t="s">
        <v>10038</v>
      </c>
      <c r="AU1" s="28" t="s">
        <v>10039</v>
      </c>
      <c r="AV1" s="28" t="s">
        <v>10040</v>
      </c>
    </row>
    <row r="2">
      <c r="A2" s="28" t="s">
        <v>9167</v>
      </c>
      <c r="B2" s="28" t="s">
        <v>9168</v>
      </c>
      <c r="C2" s="28" t="s">
        <v>409</v>
      </c>
      <c r="D2" s="28" t="s">
        <v>410</v>
      </c>
      <c r="E2" s="30">
        <v>1023359.0</v>
      </c>
      <c r="F2" s="31"/>
      <c r="G2" s="30">
        <v>1.0</v>
      </c>
      <c r="H2" s="30">
        <v>628670.0</v>
      </c>
      <c r="I2" s="32">
        <v>1.5907E-6</v>
      </c>
      <c r="J2" s="30">
        <v>0.0</v>
      </c>
      <c r="K2" s="30">
        <v>0.0</v>
      </c>
      <c r="L2" s="30">
        <v>0.0</v>
      </c>
      <c r="M2" s="30">
        <v>33094.0</v>
      </c>
      <c r="N2" s="30">
        <v>0.0</v>
      </c>
      <c r="O2" s="30">
        <v>0.0</v>
      </c>
      <c r="P2" s="30">
        <v>0.0</v>
      </c>
      <c r="Q2" s="30">
        <v>43740.0</v>
      </c>
      <c r="R2" s="30">
        <v>0.0</v>
      </c>
      <c r="S2" s="30">
        <v>0.0</v>
      </c>
      <c r="T2" s="30">
        <v>0.0</v>
      </c>
      <c r="U2" s="30">
        <v>53056.0</v>
      </c>
      <c r="V2" s="30">
        <v>0.0</v>
      </c>
      <c r="W2" s="30">
        <v>0.0</v>
      </c>
      <c r="X2" s="30">
        <v>0.0</v>
      </c>
      <c r="Y2" s="30">
        <v>4148.0</v>
      </c>
      <c r="Z2" s="30">
        <v>0.0</v>
      </c>
      <c r="AA2" s="30">
        <v>0.0</v>
      </c>
      <c r="AB2" s="30">
        <v>1.0</v>
      </c>
      <c r="AC2" s="30">
        <v>350088.0</v>
      </c>
      <c r="AD2" s="30">
        <v>0.0</v>
      </c>
      <c r="AE2" s="30">
        <v>0.0</v>
      </c>
      <c r="AF2" s="30">
        <v>0.0</v>
      </c>
      <c r="AG2" s="30">
        <v>69798.0</v>
      </c>
      <c r="AH2" s="30">
        <v>0.0</v>
      </c>
      <c r="AI2" s="30">
        <v>0.0</v>
      </c>
      <c r="AJ2" s="30">
        <v>0.0</v>
      </c>
      <c r="AK2" s="30">
        <v>20982.0</v>
      </c>
      <c r="AL2" s="30">
        <v>0.0</v>
      </c>
      <c r="AM2" s="30">
        <v>0.0</v>
      </c>
      <c r="AN2" s="30">
        <v>0.0</v>
      </c>
      <c r="AO2" s="30">
        <v>36070.0</v>
      </c>
      <c r="AP2" s="30">
        <v>0.0</v>
      </c>
      <c r="AQ2" s="30">
        <v>0.0</v>
      </c>
      <c r="AR2" s="30">
        <v>0.0</v>
      </c>
      <c r="AS2" s="30">
        <v>17694.0</v>
      </c>
      <c r="AT2" s="30">
        <v>0.0</v>
      </c>
      <c r="AU2" s="30">
        <v>0.0</v>
      </c>
      <c r="AV2" s="30">
        <v>2.0</v>
      </c>
    </row>
    <row r="3">
      <c r="A3" s="28" t="s">
        <v>6908</v>
      </c>
      <c r="B3" s="28" t="s">
        <v>6909</v>
      </c>
      <c r="C3" s="28" t="s">
        <v>409</v>
      </c>
      <c r="D3" s="28" t="s">
        <v>410</v>
      </c>
      <c r="E3" s="30">
        <v>403496.0</v>
      </c>
      <c r="F3" s="31"/>
      <c r="G3" s="30">
        <v>3.0</v>
      </c>
      <c r="H3" s="30">
        <v>1461794.0</v>
      </c>
      <c r="I3" s="32">
        <v>2.0523E-6</v>
      </c>
      <c r="J3" s="30">
        <v>0.0</v>
      </c>
      <c r="K3" s="30">
        <v>0.0</v>
      </c>
      <c r="L3" s="30">
        <v>0.0</v>
      </c>
      <c r="M3" s="30">
        <v>60394.0</v>
      </c>
      <c r="N3" s="30">
        <v>0.0</v>
      </c>
      <c r="O3" s="30">
        <v>0.0</v>
      </c>
      <c r="P3" s="30">
        <v>0.0</v>
      </c>
      <c r="Q3" s="30">
        <v>44724.0</v>
      </c>
      <c r="R3" s="30">
        <v>0.0</v>
      </c>
      <c r="S3" s="30">
        <v>0.0</v>
      </c>
      <c r="T3" s="30">
        <v>0.0</v>
      </c>
      <c r="U3" s="30">
        <v>53342.0</v>
      </c>
      <c r="V3" s="30">
        <v>0.0</v>
      </c>
      <c r="W3" s="30">
        <v>0.0</v>
      </c>
      <c r="X3" s="30">
        <v>0.0</v>
      </c>
      <c r="Y3" s="30">
        <v>5768.0</v>
      </c>
      <c r="Z3" s="30">
        <v>0.0</v>
      </c>
      <c r="AA3" s="30">
        <v>0.0</v>
      </c>
      <c r="AB3" s="30">
        <v>3.0</v>
      </c>
      <c r="AC3" s="30">
        <v>1111994.0</v>
      </c>
      <c r="AD3" s="30">
        <v>0.0</v>
      </c>
      <c r="AE3" s="30">
        <v>0.0</v>
      </c>
      <c r="AF3" s="30">
        <v>0.0</v>
      </c>
      <c r="AG3" s="30">
        <v>86258.0</v>
      </c>
      <c r="AH3" s="30">
        <v>0.0</v>
      </c>
      <c r="AI3" s="30">
        <v>0.0</v>
      </c>
      <c r="AJ3" s="30">
        <v>0.0</v>
      </c>
      <c r="AK3" s="30">
        <v>26134.0</v>
      </c>
      <c r="AL3" s="30">
        <v>0.0</v>
      </c>
      <c r="AM3" s="30">
        <v>0.0</v>
      </c>
      <c r="AN3" s="30">
        <v>0.0</v>
      </c>
      <c r="AO3" s="30">
        <v>39700.0</v>
      </c>
      <c r="AP3" s="30">
        <v>0.0</v>
      </c>
      <c r="AQ3" s="30">
        <v>0.0</v>
      </c>
      <c r="AR3" s="30">
        <v>0.0</v>
      </c>
      <c r="AS3" s="30">
        <v>33480.0</v>
      </c>
      <c r="AT3" s="30">
        <v>0.0</v>
      </c>
      <c r="AU3" s="30">
        <v>0.0</v>
      </c>
      <c r="AV3" s="30">
        <v>3.0</v>
      </c>
    </row>
    <row r="4">
      <c r="A4" s="28" t="s">
        <v>7526</v>
      </c>
      <c r="B4" s="28" t="s">
        <v>7527</v>
      </c>
      <c r="C4" s="28" t="s">
        <v>409</v>
      </c>
      <c r="D4" s="28" t="s">
        <v>410</v>
      </c>
      <c r="E4" s="30">
        <v>1035654.0</v>
      </c>
      <c r="F4" s="31"/>
      <c r="G4" s="30">
        <v>2.0</v>
      </c>
      <c r="H4" s="30">
        <v>1461836.0</v>
      </c>
      <c r="I4" s="32">
        <v>1.3681E-6</v>
      </c>
      <c r="J4" s="30">
        <v>0.0</v>
      </c>
      <c r="K4" s="30">
        <v>0.0</v>
      </c>
      <c r="L4" s="30">
        <v>0.0</v>
      </c>
      <c r="M4" s="30">
        <v>60396.0</v>
      </c>
      <c r="N4" s="30">
        <v>0.0</v>
      </c>
      <c r="O4" s="30">
        <v>0.0</v>
      </c>
      <c r="P4" s="30">
        <v>0.0</v>
      </c>
      <c r="Q4" s="30">
        <v>44724.0</v>
      </c>
      <c r="R4" s="30">
        <v>0.0</v>
      </c>
      <c r="S4" s="30">
        <v>0.0</v>
      </c>
      <c r="T4" s="30">
        <v>0.0</v>
      </c>
      <c r="U4" s="30">
        <v>53374.0</v>
      </c>
      <c r="V4" s="30">
        <v>0.0</v>
      </c>
      <c r="W4" s="30">
        <v>0.0</v>
      </c>
      <c r="X4" s="30">
        <v>0.0</v>
      </c>
      <c r="Y4" s="30">
        <v>5768.0</v>
      </c>
      <c r="Z4" s="30">
        <v>0.0</v>
      </c>
      <c r="AA4" s="30">
        <v>0.0</v>
      </c>
      <c r="AB4" s="30">
        <v>0.0</v>
      </c>
      <c r="AC4" s="30">
        <v>1112002.0</v>
      </c>
      <c r="AD4" s="30">
        <v>0.0</v>
      </c>
      <c r="AE4" s="30">
        <v>0.0</v>
      </c>
      <c r="AF4" s="30">
        <v>2.0</v>
      </c>
      <c r="AG4" s="30">
        <v>86258.0</v>
      </c>
      <c r="AH4" s="30">
        <v>0.0</v>
      </c>
      <c r="AI4" s="30">
        <v>0.0</v>
      </c>
      <c r="AJ4" s="30">
        <v>0.0</v>
      </c>
      <c r="AK4" s="30">
        <v>26134.0</v>
      </c>
      <c r="AL4" s="30">
        <v>0.0</v>
      </c>
      <c r="AM4" s="30">
        <v>0.0</v>
      </c>
      <c r="AN4" s="30">
        <v>0.0</v>
      </c>
      <c r="AO4" s="30">
        <v>39700.0</v>
      </c>
      <c r="AP4" s="30">
        <v>0.0</v>
      </c>
      <c r="AQ4" s="30">
        <v>0.0</v>
      </c>
      <c r="AR4" s="30">
        <v>0.0</v>
      </c>
      <c r="AS4" s="30">
        <v>33480.0</v>
      </c>
      <c r="AT4" s="30">
        <v>0.0</v>
      </c>
      <c r="AU4" s="30">
        <v>0.0</v>
      </c>
      <c r="AV4" s="30">
        <v>8.0</v>
      </c>
    </row>
    <row r="5">
      <c r="A5" s="28" t="s">
        <v>5785</v>
      </c>
      <c r="B5" s="28" t="s">
        <v>5786</v>
      </c>
      <c r="C5" s="28" t="s">
        <v>409</v>
      </c>
      <c r="D5" s="28" t="s">
        <v>410</v>
      </c>
      <c r="E5" s="30">
        <v>1426521.0</v>
      </c>
      <c r="F5" s="31"/>
      <c r="G5" s="30">
        <v>11.0</v>
      </c>
      <c r="H5" s="30">
        <v>1614086.0</v>
      </c>
      <c r="I5" s="32">
        <v>6.815E-6</v>
      </c>
      <c r="J5" s="30">
        <v>0.0</v>
      </c>
      <c r="K5" s="30">
        <v>0.0</v>
      </c>
      <c r="L5" s="30">
        <v>0.0</v>
      </c>
      <c r="M5" s="30">
        <v>62486.0</v>
      </c>
      <c r="N5" s="30">
        <v>0.0</v>
      </c>
      <c r="O5" s="30">
        <v>0.0</v>
      </c>
      <c r="P5" s="30">
        <v>0.0</v>
      </c>
      <c r="Q5" s="30">
        <v>60008.0</v>
      </c>
      <c r="R5" s="30">
        <v>0.0</v>
      </c>
      <c r="S5" s="30">
        <v>0.0</v>
      </c>
      <c r="T5" s="30">
        <v>0.0</v>
      </c>
      <c r="U5" s="30">
        <v>64024.0</v>
      </c>
      <c r="V5" s="30">
        <v>0.0</v>
      </c>
      <c r="W5" s="30">
        <v>0.0</v>
      </c>
      <c r="X5" s="30">
        <v>0.0</v>
      </c>
      <c r="Y5" s="30">
        <v>6680.0</v>
      </c>
      <c r="Z5" s="30">
        <v>0.0</v>
      </c>
      <c r="AA5" s="30">
        <v>0.0</v>
      </c>
      <c r="AB5" s="30">
        <v>10.0</v>
      </c>
      <c r="AC5" s="30">
        <v>1117194.0</v>
      </c>
      <c r="AD5" s="30">
        <v>0.0</v>
      </c>
      <c r="AE5" s="30">
        <v>0.0</v>
      </c>
      <c r="AF5" s="30">
        <v>0.0</v>
      </c>
      <c r="AG5" s="30">
        <v>86574.0</v>
      </c>
      <c r="AH5" s="30">
        <v>0.0</v>
      </c>
      <c r="AI5" s="30">
        <v>0.0</v>
      </c>
      <c r="AJ5" s="30">
        <v>0.0</v>
      </c>
      <c r="AK5" s="30">
        <v>30968.0</v>
      </c>
      <c r="AL5" s="30">
        <v>0.0</v>
      </c>
      <c r="AM5" s="30">
        <v>0.0</v>
      </c>
      <c r="AN5" s="30">
        <v>0.0</v>
      </c>
      <c r="AO5" s="30">
        <v>43166.0</v>
      </c>
      <c r="AP5" s="30">
        <v>0.0</v>
      </c>
      <c r="AQ5" s="30">
        <v>0.0</v>
      </c>
      <c r="AR5" s="30">
        <v>0.0</v>
      </c>
      <c r="AS5" s="30">
        <v>74946.0</v>
      </c>
      <c r="AT5" s="30">
        <v>0.0</v>
      </c>
      <c r="AU5" s="30">
        <v>0.0</v>
      </c>
      <c r="AV5" s="30">
        <v>21.0</v>
      </c>
    </row>
    <row r="6">
      <c r="A6" s="28" t="s">
        <v>7649</v>
      </c>
      <c r="B6" s="28" t="s">
        <v>7650</v>
      </c>
      <c r="C6" s="28" t="s">
        <v>409</v>
      </c>
      <c r="D6" s="28" t="s">
        <v>410</v>
      </c>
      <c r="E6" s="30">
        <v>942226.0</v>
      </c>
      <c r="F6" s="31"/>
      <c r="G6" s="30">
        <v>2.0</v>
      </c>
      <c r="H6" s="30">
        <v>628738.0</v>
      </c>
      <c r="I6" s="32">
        <v>3.181E-6</v>
      </c>
      <c r="J6" s="30">
        <v>0.0</v>
      </c>
      <c r="K6" s="30">
        <v>0.0</v>
      </c>
      <c r="L6" s="30">
        <v>0.0</v>
      </c>
      <c r="M6" s="30">
        <v>33098.0</v>
      </c>
      <c r="N6" s="30">
        <v>0.0</v>
      </c>
      <c r="O6" s="30">
        <v>0.0</v>
      </c>
      <c r="P6" s="30">
        <v>2.0</v>
      </c>
      <c r="Q6" s="30">
        <v>43740.0</v>
      </c>
      <c r="R6" s="30">
        <v>0.0</v>
      </c>
      <c r="S6" s="30">
        <v>0.0</v>
      </c>
      <c r="T6" s="30">
        <v>0.0</v>
      </c>
      <c r="U6" s="30">
        <v>53106.0</v>
      </c>
      <c r="V6" s="30">
        <v>0.0</v>
      </c>
      <c r="W6" s="30">
        <v>0.0</v>
      </c>
      <c r="X6" s="30">
        <v>0.0</v>
      </c>
      <c r="Y6" s="30">
        <v>4148.0</v>
      </c>
      <c r="Z6" s="30">
        <v>0.0</v>
      </c>
      <c r="AA6" s="30">
        <v>0.0</v>
      </c>
      <c r="AB6" s="30">
        <v>0.0</v>
      </c>
      <c r="AC6" s="30">
        <v>350100.0</v>
      </c>
      <c r="AD6" s="30">
        <v>0.0</v>
      </c>
      <c r="AE6" s="30">
        <v>0.0</v>
      </c>
      <c r="AF6" s="30">
        <v>0.0</v>
      </c>
      <c r="AG6" s="30">
        <v>69798.0</v>
      </c>
      <c r="AH6" s="30">
        <v>0.0</v>
      </c>
      <c r="AI6" s="30">
        <v>0.0</v>
      </c>
      <c r="AJ6" s="30">
        <v>0.0</v>
      </c>
      <c r="AK6" s="30">
        <v>20984.0</v>
      </c>
      <c r="AL6" s="30">
        <v>0.0</v>
      </c>
      <c r="AM6" s="30">
        <v>0.0</v>
      </c>
      <c r="AN6" s="30">
        <v>0.0</v>
      </c>
      <c r="AO6" s="30">
        <v>36070.0</v>
      </c>
      <c r="AP6" s="30">
        <v>0.0</v>
      </c>
      <c r="AQ6" s="30">
        <v>0.0</v>
      </c>
      <c r="AR6" s="30">
        <v>0.0</v>
      </c>
      <c r="AS6" s="30">
        <v>17694.0</v>
      </c>
      <c r="AT6" s="30">
        <v>0.0</v>
      </c>
      <c r="AU6" s="30">
        <v>0.0</v>
      </c>
      <c r="AV6" s="30">
        <v>27.0</v>
      </c>
    </row>
    <row r="7">
      <c r="A7" s="28" t="s">
        <v>5237</v>
      </c>
      <c r="B7" s="28" t="s">
        <v>5238</v>
      </c>
      <c r="C7" s="28" t="s">
        <v>409</v>
      </c>
      <c r="D7" s="28" t="s">
        <v>410</v>
      </c>
      <c r="E7" s="30">
        <v>1046761.0</v>
      </c>
      <c r="F7" s="31"/>
      <c r="G7" s="30">
        <v>39.0</v>
      </c>
      <c r="H7" s="30">
        <v>1614066.0</v>
      </c>
      <c r="I7" s="32">
        <v>2.4163E-5</v>
      </c>
      <c r="J7" s="30">
        <v>0.0</v>
      </c>
      <c r="K7" s="30">
        <v>0.0</v>
      </c>
      <c r="L7" s="30">
        <v>0.0</v>
      </c>
      <c r="M7" s="30">
        <v>62490.0</v>
      </c>
      <c r="N7" s="30">
        <v>0.0</v>
      </c>
      <c r="O7" s="30">
        <v>0.0</v>
      </c>
      <c r="P7" s="30">
        <v>6.0</v>
      </c>
      <c r="Q7" s="30">
        <v>60008.0</v>
      </c>
      <c r="R7" s="30">
        <v>0.0</v>
      </c>
      <c r="S7" s="30">
        <v>0.0</v>
      </c>
      <c r="T7" s="30">
        <v>0.0</v>
      </c>
      <c r="U7" s="30">
        <v>63980.0</v>
      </c>
      <c r="V7" s="30">
        <v>0.0</v>
      </c>
      <c r="W7" s="30">
        <v>0.0</v>
      </c>
      <c r="X7" s="30">
        <v>0.0</v>
      </c>
      <c r="Y7" s="30">
        <v>6680.0</v>
      </c>
      <c r="Z7" s="30">
        <v>0.0</v>
      </c>
      <c r="AA7" s="30">
        <v>0.0</v>
      </c>
      <c r="AB7" s="30">
        <v>32.0</v>
      </c>
      <c r="AC7" s="30">
        <v>1117200.0</v>
      </c>
      <c r="AD7" s="30">
        <v>0.0</v>
      </c>
      <c r="AE7" s="30">
        <v>0.0</v>
      </c>
      <c r="AF7" s="30">
        <v>0.0</v>
      </c>
      <c r="AG7" s="30">
        <v>86574.0</v>
      </c>
      <c r="AH7" s="30">
        <v>0.0</v>
      </c>
      <c r="AI7" s="30">
        <v>0.0</v>
      </c>
      <c r="AJ7" s="30">
        <v>1.0</v>
      </c>
      <c r="AK7" s="30">
        <v>30974.0</v>
      </c>
      <c r="AL7" s="30">
        <v>0.0</v>
      </c>
      <c r="AM7" s="30">
        <v>0.0</v>
      </c>
      <c r="AN7" s="30">
        <v>0.0</v>
      </c>
      <c r="AO7" s="30">
        <v>43172.0</v>
      </c>
      <c r="AP7" s="30">
        <v>0.0</v>
      </c>
      <c r="AQ7" s="30">
        <v>0.0</v>
      </c>
      <c r="AR7" s="30">
        <v>0.0</v>
      </c>
      <c r="AS7" s="30">
        <v>74946.0</v>
      </c>
      <c r="AT7" s="30">
        <v>0.0</v>
      </c>
      <c r="AU7" s="30">
        <v>0.0</v>
      </c>
      <c r="AV7" s="30">
        <v>31.0</v>
      </c>
    </row>
    <row r="8">
      <c r="A8" s="28" t="s">
        <v>5910</v>
      </c>
      <c r="B8" s="28" t="s">
        <v>5911</v>
      </c>
      <c r="C8" s="28" t="s">
        <v>409</v>
      </c>
      <c r="D8" s="28" t="s">
        <v>410</v>
      </c>
      <c r="E8" s="30">
        <v>2067637.0</v>
      </c>
      <c r="F8" s="31"/>
      <c r="G8" s="30">
        <v>9.0</v>
      </c>
      <c r="H8" s="30">
        <v>780928.0</v>
      </c>
      <c r="I8" s="32">
        <v>1.1525E-5</v>
      </c>
      <c r="J8" s="30">
        <v>1.0</v>
      </c>
      <c r="K8" s="30">
        <v>0.0</v>
      </c>
      <c r="L8" s="30">
        <v>1.0</v>
      </c>
      <c r="M8" s="30">
        <v>35190.0</v>
      </c>
      <c r="N8" s="30">
        <v>0.0</v>
      </c>
      <c r="O8" s="30">
        <v>0.0</v>
      </c>
      <c r="P8" s="30">
        <v>8.0</v>
      </c>
      <c r="Q8" s="30">
        <v>59024.0</v>
      </c>
      <c r="R8" s="30">
        <v>1.0</v>
      </c>
      <c r="S8" s="30">
        <v>0.0</v>
      </c>
      <c r="T8" s="30">
        <v>0.0</v>
      </c>
      <c r="U8" s="30">
        <v>63706.0</v>
      </c>
      <c r="V8" s="30">
        <v>0.0</v>
      </c>
      <c r="W8" s="30">
        <v>0.0</v>
      </c>
      <c r="X8" s="30">
        <v>0.0</v>
      </c>
      <c r="Y8" s="30">
        <v>5060.0</v>
      </c>
      <c r="Z8" s="30">
        <v>0.0</v>
      </c>
      <c r="AA8" s="30">
        <v>0.0</v>
      </c>
      <c r="AB8" s="30">
        <v>0.0</v>
      </c>
      <c r="AC8" s="30">
        <v>355296.0</v>
      </c>
      <c r="AD8" s="30">
        <v>0.0</v>
      </c>
      <c r="AE8" s="30">
        <v>0.0</v>
      </c>
      <c r="AF8" s="30">
        <v>0.0</v>
      </c>
      <c r="AG8" s="30">
        <v>70110.0</v>
      </c>
      <c r="AH8" s="30">
        <v>0.0</v>
      </c>
      <c r="AI8" s="30">
        <v>0.0</v>
      </c>
      <c r="AJ8" s="30">
        <v>0.0</v>
      </c>
      <c r="AK8" s="30">
        <v>25820.0</v>
      </c>
      <c r="AL8" s="30">
        <v>0.0</v>
      </c>
      <c r="AM8" s="30">
        <v>0.0</v>
      </c>
      <c r="AN8" s="30">
        <v>0.0</v>
      </c>
      <c r="AO8" s="30">
        <v>39542.0</v>
      </c>
      <c r="AP8" s="30">
        <v>0.0</v>
      </c>
      <c r="AQ8" s="30">
        <v>0.0</v>
      </c>
      <c r="AR8" s="30">
        <v>0.0</v>
      </c>
      <c r="AS8" s="30">
        <v>59146.0</v>
      </c>
      <c r="AT8" s="30">
        <v>0.0</v>
      </c>
      <c r="AU8" s="30">
        <v>0.0</v>
      </c>
      <c r="AV8" s="30">
        <v>31.0</v>
      </c>
    </row>
    <row r="9">
      <c r="A9" s="31"/>
      <c r="B9" s="28" t="s">
        <v>9632</v>
      </c>
      <c r="C9" s="28" t="s">
        <v>409</v>
      </c>
      <c r="D9" s="28" t="s">
        <v>410</v>
      </c>
      <c r="E9" s="30">
        <v>1713281.0</v>
      </c>
      <c r="F9" s="31"/>
      <c r="G9" s="30">
        <v>1.0</v>
      </c>
      <c r="H9" s="30">
        <v>833110.0</v>
      </c>
      <c r="I9" s="32">
        <v>1.2003E-6</v>
      </c>
      <c r="J9" s="30">
        <v>0.0</v>
      </c>
      <c r="K9" s="30">
        <v>0.0</v>
      </c>
      <c r="L9" s="30">
        <v>0.0</v>
      </c>
      <c r="M9" s="30">
        <v>27298.0</v>
      </c>
      <c r="N9" s="30">
        <v>0.0</v>
      </c>
      <c r="O9" s="30">
        <v>0.0</v>
      </c>
      <c r="P9" s="30">
        <v>0.0</v>
      </c>
      <c r="Q9" s="30">
        <v>984.0</v>
      </c>
      <c r="R9" s="30">
        <v>0.0</v>
      </c>
      <c r="S9" s="30">
        <v>0.0</v>
      </c>
      <c r="T9" s="30">
        <v>0.0</v>
      </c>
      <c r="U9" s="30">
        <v>276.0</v>
      </c>
      <c r="V9" s="30">
        <v>0.0</v>
      </c>
      <c r="W9" s="30">
        <v>0.0</v>
      </c>
      <c r="X9" s="30">
        <v>0.0</v>
      </c>
      <c r="Y9" s="30">
        <v>1620.0</v>
      </c>
      <c r="Z9" s="30">
        <v>0.0</v>
      </c>
      <c r="AA9" s="30">
        <v>0.0</v>
      </c>
      <c r="AB9" s="30">
        <v>1.0</v>
      </c>
      <c r="AC9" s="30">
        <v>761904.0</v>
      </c>
      <c r="AD9" s="30">
        <v>0.0</v>
      </c>
      <c r="AE9" s="30">
        <v>0.0</v>
      </c>
      <c r="AF9" s="30">
        <v>0.0</v>
      </c>
      <c r="AG9" s="30">
        <v>16460.0</v>
      </c>
      <c r="AH9" s="30">
        <v>0.0</v>
      </c>
      <c r="AI9" s="30">
        <v>0.0</v>
      </c>
      <c r="AJ9" s="30">
        <v>0.0</v>
      </c>
      <c r="AK9" s="30">
        <v>5152.0</v>
      </c>
      <c r="AL9" s="30">
        <v>0.0</v>
      </c>
      <c r="AM9" s="30">
        <v>0.0</v>
      </c>
      <c r="AN9" s="30">
        <v>0.0</v>
      </c>
      <c r="AO9" s="30">
        <v>3630.0</v>
      </c>
      <c r="AP9" s="30">
        <v>0.0</v>
      </c>
      <c r="AQ9" s="30">
        <v>0.0</v>
      </c>
      <c r="AR9" s="30">
        <v>0.0</v>
      </c>
      <c r="AS9" s="30">
        <v>15786.0</v>
      </c>
      <c r="AT9" s="30">
        <v>0.0</v>
      </c>
      <c r="AU9" s="30">
        <v>0.0</v>
      </c>
      <c r="AV9" s="30">
        <v>33.0</v>
      </c>
    </row>
    <row r="10">
      <c r="A10" s="28" t="s">
        <v>6586</v>
      </c>
      <c r="B10" s="28" t="s">
        <v>6587</v>
      </c>
      <c r="C10" s="28" t="s">
        <v>409</v>
      </c>
      <c r="D10" s="28" t="s">
        <v>410</v>
      </c>
      <c r="E10" s="30">
        <v>572800.0</v>
      </c>
      <c r="F10" s="31"/>
      <c r="G10" s="30">
        <v>4.0</v>
      </c>
      <c r="H10" s="30">
        <v>628714.0</v>
      </c>
      <c r="I10" s="32">
        <v>6.3622E-6</v>
      </c>
      <c r="J10" s="30">
        <v>0.0</v>
      </c>
      <c r="K10" s="30">
        <v>0.0</v>
      </c>
      <c r="L10" s="30">
        <v>1.0</v>
      </c>
      <c r="M10" s="30">
        <v>33098.0</v>
      </c>
      <c r="N10" s="30">
        <v>0.0</v>
      </c>
      <c r="O10" s="30">
        <v>0.0</v>
      </c>
      <c r="P10" s="30">
        <v>0.0</v>
      </c>
      <c r="Q10" s="30">
        <v>43740.0</v>
      </c>
      <c r="R10" s="30">
        <v>0.0</v>
      </c>
      <c r="S10" s="30">
        <v>0.0</v>
      </c>
      <c r="T10" s="30">
        <v>0.0</v>
      </c>
      <c r="U10" s="30">
        <v>53086.0</v>
      </c>
      <c r="V10" s="30">
        <v>0.0</v>
      </c>
      <c r="W10" s="30">
        <v>0.0</v>
      </c>
      <c r="X10" s="30">
        <v>0.0</v>
      </c>
      <c r="Y10" s="30">
        <v>4148.0</v>
      </c>
      <c r="Z10" s="30">
        <v>0.0</v>
      </c>
      <c r="AA10" s="30">
        <v>0.0</v>
      </c>
      <c r="AB10" s="30">
        <v>3.0</v>
      </c>
      <c r="AC10" s="30">
        <v>350098.0</v>
      </c>
      <c r="AD10" s="30">
        <v>0.0</v>
      </c>
      <c r="AE10" s="30">
        <v>0.0</v>
      </c>
      <c r="AF10" s="30">
        <v>0.0</v>
      </c>
      <c r="AG10" s="30">
        <v>69796.0</v>
      </c>
      <c r="AH10" s="30">
        <v>0.0</v>
      </c>
      <c r="AI10" s="30">
        <v>0.0</v>
      </c>
      <c r="AJ10" s="30">
        <v>0.0</v>
      </c>
      <c r="AK10" s="30">
        <v>20984.0</v>
      </c>
      <c r="AL10" s="30">
        <v>0.0</v>
      </c>
      <c r="AM10" s="30">
        <v>0.0</v>
      </c>
      <c r="AN10" s="30">
        <v>0.0</v>
      </c>
      <c r="AO10" s="30">
        <v>36070.0</v>
      </c>
      <c r="AP10" s="30">
        <v>0.0</v>
      </c>
      <c r="AQ10" s="30">
        <v>0.0</v>
      </c>
      <c r="AR10" s="30">
        <v>0.0</v>
      </c>
      <c r="AS10" s="30">
        <v>17694.0</v>
      </c>
      <c r="AT10" s="30">
        <v>0.0</v>
      </c>
      <c r="AU10" s="30">
        <v>0.0</v>
      </c>
      <c r="AV10" s="30">
        <v>34.0</v>
      </c>
    </row>
    <row r="11">
      <c r="A11" s="28" t="s">
        <v>5257</v>
      </c>
      <c r="B11" s="28" t="s">
        <v>5258</v>
      </c>
      <c r="C11" s="28" t="s">
        <v>409</v>
      </c>
      <c r="D11" s="28" t="s">
        <v>410</v>
      </c>
      <c r="E11" s="30">
        <v>931672.0</v>
      </c>
      <c r="F11" s="31"/>
      <c r="G11" s="30">
        <v>37.0</v>
      </c>
      <c r="H11" s="30">
        <v>1614060.0</v>
      </c>
      <c r="I11" s="32">
        <v>2.2924E-5</v>
      </c>
      <c r="J11" s="30">
        <v>0.0</v>
      </c>
      <c r="K11" s="30">
        <v>0.0</v>
      </c>
      <c r="L11" s="30">
        <v>0.0</v>
      </c>
      <c r="M11" s="30">
        <v>62490.0</v>
      </c>
      <c r="N11" s="30">
        <v>0.0</v>
      </c>
      <c r="O11" s="30">
        <v>0.0</v>
      </c>
      <c r="P11" s="30">
        <v>0.0</v>
      </c>
      <c r="Q11" s="30">
        <v>60006.0</v>
      </c>
      <c r="R11" s="30">
        <v>0.0</v>
      </c>
      <c r="S11" s="30">
        <v>0.0</v>
      </c>
      <c r="T11" s="30">
        <v>0.0</v>
      </c>
      <c r="U11" s="30">
        <v>63970.0</v>
      </c>
      <c r="V11" s="30">
        <v>0.0</v>
      </c>
      <c r="W11" s="30">
        <v>0.0</v>
      </c>
      <c r="X11" s="30">
        <v>0.0</v>
      </c>
      <c r="Y11" s="30">
        <v>6678.0</v>
      </c>
      <c r="Z11" s="30">
        <v>0.0</v>
      </c>
      <c r="AA11" s="30">
        <v>0.0</v>
      </c>
      <c r="AB11" s="30">
        <v>27.0</v>
      </c>
      <c r="AC11" s="30">
        <v>1117206.0</v>
      </c>
      <c r="AD11" s="30">
        <v>0.0</v>
      </c>
      <c r="AE11" s="30">
        <v>0.0</v>
      </c>
      <c r="AF11" s="30">
        <v>0.0</v>
      </c>
      <c r="AG11" s="30">
        <v>86574.0</v>
      </c>
      <c r="AH11" s="30">
        <v>0.0</v>
      </c>
      <c r="AI11" s="30">
        <v>0.0</v>
      </c>
      <c r="AJ11" s="30">
        <v>8.0</v>
      </c>
      <c r="AK11" s="30">
        <v>30970.0</v>
      </c>
      <c r="AL11" s="30">
        <v>0.0</v>
      </c>
      <c r="AM11" s="30">
        <v>0.0</v>
      </c>
      <c r="AN11" s="30">
        <v>0.0</v>
      </c>
      <c r="AO11" s="30">
        <v>43172.0</v>
      </c>
      <c r="AP11" s="30">
        <v>0.0</v>
      </c>
      <c r="AQ11" s="30">
        <v>0.0</v>
      </c>
      <c r="AR11" s="30">
        <v>0.0</v>
      </c>
      <c r="AS11" s="30">
        <v>74946.0</v>
      </c>
      <c r="AT11" s="30">
        <v>0.0</v>
      </c>
      <c r="AU11" s="30">
        <v>0.0</v>
      </c>
      <c r="AV11" s="30">
        <v>36.0</v>
      </c>
    </row>
    <row r="12">
      <c r="A12" s="28" t="s">
        <v>5862</v>
      </c>
      <c r="B12" s="28" t="s">
        <v>5863</v>
      </c>
      <c r="C12" s="28" t="s">
        <v>409</v>
      </c>
      <c r="D12" s="28" t="s">
        <v>410</v>
      </c>
      <c r="E12" s="30">
        <v>1002634.0</v>
      </c>
      <c r="F12" s="31"/>
      <c r="G12" s="30">
        <v>10.0</v>
      </c>
      <c r="H12" s="30">
        <v>1614134.0</v>
      </c>
      <c r="I12" s="32">
        <v>6.1953E-6</v>
      </c>
      <c r="J12" s="30">
        <v>0.0</v>
      </c>
      <c r="K12" s="30">
        <v>0.0</v>
      </c>
      <c r="L12" s="30">
        <v>1.0</v>
      </c>
      <c r="M12" s="30">
        <v>62510.0</v>
      </c>
      <c r="N12" s="30">
        <v>0.0</v>
      </c>
      <c r="O12" s="30">
        <v>0.0</v>
      </c>
      <c r="P12" s="30">
        <v>6.0</v>
      </c>
      <c r="Q12" s="30">
        <v>60034.0</v>
      </c>
      <c r="R12" s="30">
        <v>0.0</v>
      </c>
      <c r="S12" s="30">
        <v>0.0</v>
      </c>
      <c r="T12" s="30">
        <v>0.0</v>
      </c>
      <c r="U12" s="30">
        <v>63956.0</v>
      </c>
      <c r="V12" s="30">
        <v>0.0</v>
      </c>
      <c r="W12" s="30">
        <v>0.0</v>
      </c>
      <c r="X12" s="30">
        <v>0.0</v>
      </c>
      <c r="Y12" s="30">
        <v>6680.0</v>
      </c>
      <c r="Z12" s="30">
        <v>0.0</v>
      </c>
      <c r="AA12" s="30">
        <v>0.0</v>
      </c>
      <c r="AB12" s="30">
        <v>3.0</v>
      </c>
      <c r="AC12" s="30">
        <v>1117192.0</v>
      </c>
      <c r="AD12" s="30">
        <v>0.0</v>
      </c>
      <c r="AE12" s="30">
        <v>0.0</v>
      </c>
      <c r="AF12" s="30">
        <v>0.0</v>
      </c>
      <c r="AG12" s="30">
        <v>86552.0</v>
      </c>
      <c r="AH12" s="30">
        <v>0.0</v>
      </c>
      <c r="AI12" s="30">
        <v>0.0</v>
      </c>
      <c r="AJ12" s="30">
        <v>0.0</v>
      </c>
      <c r="AK12" s="30">
        <v>30968.0</v>
      </c>
      <c r="AL12" s="30">
        <v>0.0</v>
      </c>
      <c r="AM12" s="30">
        <v>0.0</v>
      </c>
      <c r="AN12" s="30">
        <v>0.0</v>
      </c>
      <c r="AO12" s="30">
        <v>43172.0</v>
      </c>
      <c r="AP12" s="30">
        <v>0.0</v>
      </c>
      <c r="AQ12" s="30">
        <v>0.0</v>
      </c>
      <c r="AR12" s="30">
        <v>0.0</v>
      </c>
      <c r="AS12" s="30">
        <v>75048.0</v>
      </c>
      <c r="AT12" s="30">
        <v>0.0</v>
      </c>
      <c r="AU12" s="30">
        <v>0.0</v>
      </c>
      <c r="AV12" s="30">
        <v>37.0</v>
      </c>
    </row>
    <row r="13">
      <c r="A13" s="28" t="s">
        <v>8794</v>
      </c>
      <c r="B13" s="28" t="s">
        <v>8795</v>
      </c>
      <c r="C13" s="28" t="s">
        <v>409</v>
      </c>
      <c r="D13" s="28" t="s">
        <v>410</v>
      </c>
      <c r="E13" s="30">
        <v>1475505.0</v>
      </c>
      <c r="F13" s="31"/>
      <c r="G13" s="30">
        <v>1.0</v>
      </c>
      <c r="H13" s="30">
        <v>833110.0</v>
      </c>
      <c r="I13" s="32">
        <v>1.2003E-6</v>
      </c>
      <c r="J13" s="30">
        <v>0.0</v>
      </c>
      <c r="K13" s="30">
        <v>0.0</v>
      </c>
      <c r="L13" s="30">
        <v>1.0</v>
      </c>
      <c r="M13" s="30">
        <v>27298.0</v>
      </c>
      <c r="N13" s="30">
        <v>0.0</v>
      </c>
      <c r="O13" s="30">
        <v>0.0</v>
      </c>
      <c r="P13" s="30">
        <v>0.0</v>
      </c>
      <c r="Q13" s="30">
        <v>984.0</v>
      </c>
      <c r="R13" s="30">
        <v>0.0</v>
      </c>
      <c r="S13" s="30">
        <v>0.0</v>
      </c>
      <c r="T13" s="30">
        <v>0.0</v>
      </c>
      <c r="U13" s="30">
        <v>276.0</v>
      </c>
      <c r="V13" s="30">
        <v>0.0</v>
      </c>
      <c r="W13" s="30">
        <v>0.0</v>
      </c>
      <c r="X13" s="30">
        <v>0.0</v>
      </c>
      <c r="Y13" s="30">
        <v>1620.0</v>
      </c>
      <c r="Z13" s="30">
        <v>0.0</v>
      </c>
      <c r="AA13" s="30">
        <v>0.0</v>
      </c>
      <c r="AB13" s="30">
        <v>0.0</v>
      </c>
      <c r="AC13" s="30">
        <v>761904.0</v>
      </c>
      <c r="AD13" s="30">
        <v>0.0</v>
      </c>
      <c r="AE13" s="30">
        <v>0.0</v>
      </c>
      <c r="AF13" s="30">
        <v>0.0</v>
      </c>
      <c r="AG13" s="30">
        <v>16460.0</v>
      </c>
      <c r="AH13" s="30">
        <v>0.0</v>
      </c>
      <c r="AI13" s="30">
        <v>0.0</v>
      </c>
      <c r="AJ13" s="30">
        <v>0.0</v>
      </c>
      <c r="AK13" s="30">
        <v>5152.0</v>
      </c>
      <c r="AL13" s="30">
        <v>0.0</v>
      </c>
      <c r="AM13" s="30">
        <v>0.0</v>
      </c>
      <c r="AN13" s="30">
        <v>0.0</v>
      </c>
      <c r="AO13" s="30">
        <v>3630.0</v>
      </c>
      <c r="AP13" s="30">
        <v>0.0</v>
      </c>
      <c r="AQ13" s="30">
        <v>0.0</v>
      </c>
      <c r="AR13" s="30">
        <v>0.0</v>
      </c>
      <c r="AS13" s="30">
        <v>15786.0</v>
      </c>
      <c r="AT13" s="30">
        <v>0.0</v>
      </c>
      <c r="AU13" s="30">
        <v>0.0</v>
      </c>
      <c r="AV13" s="30">
        <v>39.0</v>
      </c>
    </row>
    <row r="14">
      <c r="A14" s="28" t="s">
        <v>6778</v>
      </c>
      <c r="B14" s="28" t="s">
        <v>6779</v>
      </c>
      <c r="C14" s="28" t="s">
        <v>409</v>
      </c>
      <c r="D14" s="28" t="s">
        <v>410</v>
      </c>
      <c r="E14" s="30">
        <v>1464891.0</v>
      </c>
      <c r="F14" s="31"/>
      <c r="G14" s="30">
        <v>3.0</v>
      </c>
      <c r="H14" s="30">
        <v>1461726.0</v>
      </c>
      <c r="I14" s="32">
        <v>2.0524E-6</v>
      </c>
      <c r="J14" s="30">
        <v>0.0</v>
      </c>
      <c r="K14" s="30">
        <v>0.0</v>
      </c>
      <c r="L14" s="30">
        <v>2.0</v>
      </c>
      <c r="M14" s="30">
        <v>60396.0</v>
      </c>
      <c r="N14" s="30">
        <v>0.0</v>
      </c>
      <c r="O14" s="30">
        <v>0.0</v>
      </c>
      <c r="P14" s="30">
        <v>0.0</v>
      </c>
      <c r="Q14" s="30">
        <v>44724.0</v>
      </c>
      <c r="R14" s="30">
        <v>0.0</v>
      </c>
      <c r="S14" s="30">
        <v>0.0</v>
      </c>
      <c r="T14" s="30">
        <v>0.0</v>
      </c>
      <c r="U14" s="30">
        <v>53290.0</v>
      </c>
      <c r="V14" s="30">
        <v>0.0</v>
      </c>
      <c r="W14" s="30">
        <v>0.0</v>
      </c>
      <c r="X14" s="30">
        <v>0.0</v>
      </c>
      <c r="Y14" s="30">
        <v>5766.0</v>
      </c>
      <c r="Z14" s="30">
        <v>0.0</v>
      </c>
      <c r="AA14" s="30">
        <v>0.0</v>
      </c>
      <c r="AB14" s="30">
        <v>1.0</v>
      </c>
      <c r="AC14" s="30">
        <v>1111980.0</v>
      </c>
      <c r="AD14" s="30">
        <v>0.0</v>
      </c>
      <c r="AE14" s="30">
        <v>0.0</v>
      </c>
      <c r="AF14" s="30">
        <v>0.0</v>
      </c>
      <c r="AG14" s="30">
        <v>86258.0</v>
      </c>
      <c r="AH14" s="30">
        <v>0.0</v>
      </c>
      <c r="AI14" s="30">
        <v>0.0</v>
      </c>
      <c r="AJ14" s="30">
        <v>0.0</v>
      </c>
      <c r="AK14" s="30">
        <v>26132.0</v>
      </c>
      <c r="AL14" s="30">
        <v>0.0</v>
      </c>
      <c r="AM14" s="30">
        <v>0.0</v>
      </c>
      <c r="AN14" s="30">
        <v>0.0</v>
      </c>
      <c r="AO14" s="30">
        <v>39700.0</v>
      </c>
      <c r="AP14" s="30">
        <v>0.0</v>
      </c>
      <c r="AQ14" s="30">
        <v>0.0</v>
      </c>
      <c r="AR14" s="30">
        <v>0.0</v>
      </c>
      <c r="AS14" s="30">
        <v>33480.0</v>
      </c>
      <c r="AT14" s="30">
        <v>0.0</v>
      </c>
      <c r="AU14" s="30">
        <v>0.0</v>
      </c>
      <c r="AV14" s="30">
        <v>43.0</v>
      </c>
    </row>
    <row r="15">
      <c r="A15" s="28" t="s">
        <v>7309</v>
      </c>
      <c r="B15" s="28" t="s">
        <v>7310</v>
      </c>
      <c r="C15" s="28" t="s">
        <v>409</v>
      </c>
      <c r="D15" s="28" t="s">
        <v>410</v>
      </c>
      <c r="E15" s="30">
        <v>2167927.0</v>
      </c>
      <c r="F15" s="31"/>
      <c r="G15" s="30">
        <v>2.0</v>
      </c>
      <c r="H15" s="30">
        <v>1461650.0</v>
      </c>
      <c r="I15" s="32">
        <v>1.3683E-6</v>
      </c>
      <c r="J15" s="30">
        <v>0.0</v>
      </c>
      <c r="K15" s="30">
        <v>0.0</v>
      </c>
      <c r="L15" s="30">
        <v>0.0</v>
      </c>
      <c r="M15" s="30">
        <v>60386.0</v>
      </c>
      <c r="N15" s="30">
        <v>0.0</v>
      </c>
      <c r="O15" s="30">
        <v>0.0</v>
      </c>
      <c r="P15" s="30">
        <v>0.0</v>
      </c>
      <c r="Q15" s="30">
        <v>44724.0</v>
      </c>
      <c r="R15" s="30">
        <v>0.0</v>
      </c>
      <c r="S15" s="30">
        <v>0.0</v>
      </c>
      <c r="T15" s="30">
        <v>0.0</v>
      </c>
      <c r="U15" s="30">
        <v>53254.0</v>
      </c>
      <c r="V15" s="30">
        <v>0.0</v>
      </c>
      <c r="W15" s="30">
        <v>0.0</v>
      </c>
      <c r="X15" s="30">
        <v>0.0</v>
      </c>
      <c r="Y15" s="30">
        <v>5766.0</v>
      </c>
      <c r="Z15" s="30">
        <v>0.0</v>
      </c>
      <c r="AA15" s="30">
        <v>0.0</v>
      </c>
      <c r="AB15" s="30">
        <v>2.0</v>
      </c>
      <c r="AC15" s="30">
        <v>1111960.0</v>
      </c>
      <c r="AD15" s="30">
        <v>0.0</v>
      </c>
      <c r="AE15" s="30">
        <v>0.0</v>
      </c>
      <c r="AF15" s="30">
        <v>0.0</v>
      </c>
      <c r="AG15" s="30">
        <v>86256.0</v>
      </c>
      <c r="AH15" s="30">
        <v>0.0</v>
      </c>
      <c r="AI15" s="30">
        <v>0.0</v>
      </c>
      <c r="AJ15" s="30">
        <v>0.0</v>
      </c>
      <c r="AK15" s="30">
        <v>26128.0</v>
      </c>
      <c r="AL15" s="30">
        <v>0.0</v>
      </c>
      <c r="AM15" s="30">
        <v>0.0</v>
      </c>
      <c r="AN15" s="30">
        <v>0.0</v>
      </c>
      <c r="AO15" s="30">
        <v>39696.0</v>
      </c>
      <c r="AP15" s="30">
        <v>0.0</v>
      </c>
      <c r="AQ15" s="30">
        <v>0.0</v>
      </c>
      <c r="AR15" s="30">
        <v>0.0</v>
      </c>
      <c r="AS15" s="30">
        <v>33480.0</v>
      </c>
      <c r="AT15" s="30">
        <v>0.0</v>
      </c>
      <c r="AU15" s="30">
        <v>0.0</v>
      </c>
      <c r="AV15" s="30">
        <v>45.0</v>
      </c>
    </row>
    <row r="16">
      <c r="A16" s="28" t="s">
        <v>9241</v>
      </c>
      <c r="B16" s="28" t="s">
        <v>9242</v>
      </c>
      <c r="C16" s="28" t="s">
        <v>409</v>
      </c>
      <c r="D16" s="28" t="s">
        <v>410</v>
      </c>
      <c r="E16" s="30">
        <v>645596.0</v>
      </c>
      <c r="F16" s="31"/>
      <c r="G16" s="30">
        <v>1.0</v>
      </c>
      <c r="H16" s="30">
        <v>628754.0</v>
      </c>
      <c r="I16" s="32">
        <v>1.5904E-6</v>
      </c>
      <c r="J16" s="30">
        <v>0.0</v>
      </c>
      <c r="K16" s="30">
        <v>0.0</v>
      </c>
      <c r="L16" s="30">
        <v>0.0</v>
      </c>
      <c r="M16" s="30">
        <v>33096.0</v>
      </c>
      <c r="N16" s="30">
        <v>0.0</v>
      </c>
      <c r="O16" s="30">
        <v>0.0</v>
      </c>
      <c r="P16" s="30">
        <v>0.0</v>
      </c>
      <c r="Q16" s="30">
        <v>43740.0</v>
      </c>
      <c r="R16" s="30">
        <v>0.0</v>
      </c>
      <c r="S16" s="30">
        <v>0.0</v>
      </c>
      <c r="T16" s="30">
        <v>0.0</v>
      </c>
      <c r="U16" s="30">
        <v>53142.0</v>
      </c>
      <c r="V16" s="30">
        <v>0.0</v>
      </c>
      <c r="W16" s="30">
        <v>0.0</v>
      </c>
      <c r="X16" s="30">
        <v>0.0</v>
      </c>
      <c r="Y16" s="30">
        <v>4148.0</v>
      </c>
      <c r="Z16" s="30">
        <v>0.0</v>
      </c>
      <c r="AA16" s="30">
        <v>0.0</v>
      </c>
      <c r="AB16" s="30">
        <v>1.0</v>
      </c>
      <c r="AC16" s="30">
        <v>350086.0</v>
      </c>
      <c r="AD16" s="30">
        <v>0.0</v>
      </c>
      <c r="AE16" s="30">
        <v>0.0</v>
      </c>
      <c r="AF16" s="30">
        <v>0.0</v>
      </c>
      <c r="AG16" s="30">
        <v>69796.0</v>
      </c>
      <c r="AH16" s="30">
        <v>0.0</v>
      </c>
      <c r="AI16" s="30">
        <v>0.0</v>
      </c>
      <c r="AJ16" s="30">
        <v>0.0</v>
      </c>
      <c r="AK16" s="30">
        <v>20984.0</v>
      </c>
      <c r="AL16" s="30">
        <v>0.0</v>
      </c>
      <c r="AM16" s="30">
        <v>0.0</v>
      </c>
      <c r="AN16" s="30">
        <v>0.0</v>
      </c>
      <c r="AO16" s="30">
        <v>36068.0</v>
      </c>
      <c r="AP16" s="30">
        <v>0.0</v>
      </c>
      <c r="AQ16" s="30">
        <v>0.0</v>
      </c>
      <c r="AR16" s="30">
        <v>0.0</v>
      </c>
      <c r="AS16" s="30">
        <v>17694.0</v>
      </c>
      <c r="AT16" s="30">
        <v>0.0</v>
      </c>
      <c r="AU16" s="30">
        <v>0.0</v>
      </c>
      <c r="AV16" s="30">
        <v>49.0</v>
      </c>
    </row>
    <row r="17">
      <c r="A17" s="28" t="s">
        <v>5225</v>
      </c>
      <c r="B17" s="28" t="s">
        <v>5226</v>
      </c>
      <c r="C17" s="28" t="s">
        <v>409</v>
      </c>
      <c r="D17" s="28" t="s">
        <v>410</v>
      </c>
      <c r="E17" s="30">
        <v>568734.0</v>
      </c>
      <c r="F17" s="31"/>
      <c r="G17" s="30">
        <v>40.0</v>
      </c>
      <c r="H17" s="30">
        <v>1614006.0</v>
      </c>
      <c r="I17" s="32">
        <v>2.4783E-5</v>
      </c>
      <c r="J17" s="30">
        <v>0.0</v>
      </c>
      <c r="K17" s="30">
        <v>0.0</v>
      </c>
      <c r="L17" s="30">
        <v>1.0</v>
      </c>
      <c r="M17" s="30">
        <v>62486.0</v>
      </c>
      <c r="N17" s="30">
        <v>0.0</v>
      </c>
      <c r="O17" s="30">
        <v>0.0</v>
      </c>
      <c r="P17" s="30">
        <v>2.0</v>
      </c>
      <c r="Q17" s="30">
        <v>60004.0</v>
      </c>
      <c r="R17" s="30">
        <v>0.0</v>
      </c>
      <c r="S17" s="30">
        <v>0.0</v>
      </c>
      <c r="T17" s="30">
        <v>0.0</v>
      </c>
      <c r="U17" s="30">
        <v>64024.0</v>
      </c>
      <c r="V17" s="30">
        <v>0.0</v>
      </c>
      <c r="W17" s="30">
        <v>0.0</v>
      </c>
      <c r="X17" s="30">
        <v>0.0</v>
      </c>
      <c r="Y17" s="30">
        <v>6680.0</v>
      </c>
      <c r="Z17" s="30">
        <v>0.0</v>
      </c>
      <c r="AA17" s="30">
        <v>0.0</v>
      </c>
      <c r="AB17" s="30">
        <v>33.0</v>
      </c>
      <c r="AC17" s="30">
        <v>1117182.0</v>
      </c>
      <c r="AD17" s="30">
        <v>0.0</v>
      </c>
      <c r="AE17" s="30">
        <v>0.0</v>
      </c>
      <c r="AF17" s="30">
        <v>2.0</v>
      </c>
      <c r="AG17" s="30">
        <v>86568.0</v>
      </c>
      <c r="AH17" s="30">
        <v>0.0</v>
      </c>
      <c r="AI17" s="30">
        <v>0.0</v>
      </c>
      <c r="AJ17" s="30">
        <v>0.0</v>
      </c>
      <c r="AK17" s="30">
        <v>30962.0</v>
      </c>
      <c r="AL17" s="30">
        <v>0.0</v>
      </c>
      <c r="AM17" s="30">
        <v>0.0</v>
      </c>
      <c r="AN17" s="30">
        <v>0.0</v>
      </c>
      <c r="AO17" s="30">
        <v>43168.0</v>
      </c>
      <c r="AP17" s="30">
        <v>0.0</v>
      </c>
      <c r="AQ17" s="30">
        <v>0.0</v>
      </c>
      <c r="AR17" s="30">
        <v>2.0</v>
      </c>
      <c r="AS17" s="30">
        <v>74898.0</v>
      </c>
      <c r="AT17" s="30">
        <v>0.0</v>
      </c>
      <c r="AU17" s="30">
        <v>0.0</v>
      </c>
      <c r="AV17" s="30">
        <v>50.0</v>
      </c>
    </row>
    <row r="18">
      <c r="A18" s="28" t="s">
        <v>5009</v>
      </c>
      <c r="B18" s="28" t="s">
        <v>5010</v>
      </c>
      <c r="C18" s="28" t="s">
        <v>409</v>
      </c>
      <c r="D18" s="28" t="s">
        <v>410</v>
      </c>
      <c r="E18" s="30">
        <v>663469.0</v>
      </c>
      <c r="F18" s="31"/>
      <c r="G18" s="30">
        <v>152.0</v>
      </c>
      <c r="H18" s="30">
        <v>1614086.0</v>
      </c>
      <c r="I18" s="32">
        <v>9.4171E-5</v>
      </c>
      <c r="J18" s="30">
        <v>0.0</v>
      </c>
      <c r="K18" s="30">
        <v>0.0</v>
      </c>
      <c r="L18" s="30">
        <v>3.0</v>
      </c>
      <c r="M18" s="30">
        <v>62484.0</v>
      </c>
      <c r="N18" s="30">
        <v>0.0</v>
      </c>
      <c r="O18" s="30">
        <v>0.0</v>
      </c>
      <c r="P18" s="30">
        <v>0.0</v>
      </c>
      <c r="Q18" s="30">
        <v>60008.0</v>
      </c>
      <c r="R18" s="30">
        <v>0.0</v>
      </c>
      <c r="S18" s="30">
        <v>0.0</v>
      </c>
      <c r="T18" s="30">
        <v>0.0</v>
      </c>
      <c r="U18" s="30">
        <v>64036.0</v>
      </c>
      <c r="V18" s="30">
        <v>0.0</v>
      </c>
      <c r="W18" s="30">
        <v>0.0</v>
      </c>
      <c r="X18" s="30">
        <v>0.0</v>
      </c>
      <c r="Y18" s="30">
        <v>6680.0</v>
      </c>
      <c r="Z18" s="30">
        <v>0.0</v>
      </c>
      <c r="AA18" s="30">
        <v>0.0</v>
      </c>
      <c r="AB18" s="30">
        <v>138.0</v>
      </c>
      <c r="AC18" s="30">
        <v>1117214.0</v>
      </c>
      <c r="AD18" s="30">
        <v>0.0</v>
      </c>
      <c r="AE18" s="30">
        <v>0.0</v>
      </c>
      <c r="AF18" s="30">
        <v>0.0</v>
      </c>
      <c r="AG18" s="30">
        <v>86574.0</v>
      </c>
      <c r="AH18" s="30">
        <v>0.0</v>
      </c>
      <c r="AI18" s="30">
        <v>0.0</v>
      </c>
      <c r="AJ18" s="30">
        <v>0.0</v>
      </c>
      <c r="AK18" s="30">
        <v>30958.0</v>
      </c>
      <c r="AL18" s="30">
        <v>0.0</v>
      </c>
      <c r="AM18" s="30">
        <v>0.0</v>
      </c>
      <c r="AN18" s="30">
        <v>0.0</v>
      </c>
      <c r="AO18" s="30">
        <v>43166.0</v>
      </c>
      <c r="AP18" s="30">
        <v>0.0</v>
      </c>
      <c r="AQ18" s="30">
        <v>0.0</v>
      </c>
      <c r="AR18" s="30">
        <v>1.0</v>
      </c>
      <c r="AS18" s="30">
        <v>74926.0</v>
      </c>
      <c r="AT18" s="30">
        <v>0.0</v>
      </c>
      <c r="AU18" s="30">
        <v>0.0</v>
      </c>
      <c r="AV18" s="30">
        <v>61.0</v>
      </c>
    </row>
    <row r="19">
      <c r="A19" s="33" t="s">
        <v>406</v>
      </c>
      <c r="B19" s="33" t="s">
        <v>407</v>
      </c>
      <c r="C19" s="33" t="s">
        <v>409</v>
      </c>
      <c r="D19" s="33" t="s">
        <v>410</v>
      </c>
      <c r="E19" s="34">
        <v>666040.0</v>
      </c>
      <c r="F19" s="35"/>
      <c r="G19" s="34">
        <v>37.0</v>
      </c>
      <c r="H19" s="34">
        <v>1614070.0</v>
      </c>
      <c r="I19" s="36">
        <v>2.2923E-5</v>
      </c>
      <c r="J19" s="34">
        <v>0.0</v>
      </c>
      <c r="K19" s="34">
        <v>0.0</v>
      </c>
      <c r="L19" s="34">
        <v>1.0</v>
      </c>
      <c r="M19" s="34">
        <v>62482.0</v>
      </c>
      <c r="N19" s="34">
        <v>0.0</v>
      </c>
      <c r="O19" s="34">
        <v>0.0</v>
      </c>
      <c r="P19" s="34">
        <v>1.0</v>
      </c>
      <c r="Q19" s="34">
        <v>60008.0</v>
      </c>
      <c r="R19" s="34">
        <v>0.0</v>
      </c>
      <c r="S19" s="34">
        <v>0.0</v>
      </c>
      <c r="T19" s="34">
        <v>0.0</v>
      </c>
      <c r="U19" s="34">
        <v>64032.0</v>
      </c>
      <c r="V19" s="34">
        <v>0.0</v>
      </c>
      <c r="W19" s="34">
        <v>0.0</v>
      </c>
      <c r="X19" s="34">
        <v>0.0</v>
      </c>
      <c r="Y19" s="34">
        <v>6680.0</v>
      </c>
      <c r="Z19" s="34">
        <v>0.0</v>
      </c>
      <c r="AA19" s="34">
        <v>0.0</v>
      </c>
      <c r="AB19" s="34">
        <v>34.0</v>
      </c>
      <c r="AC19" s="34">
        <v>1117212.0</v>
      </c>
      <c r="AD19" s="34">
        <v>0.0</v>
      </c>
      <c r="AE19" s="34">
        <v>0.0</v>
      </c>
      <c r="AF19" s="34">
        <v>0.0</v>
      </c>
      <c r="AG19" s="34">
        <v>86574.0</v>
      </c>
      <c r="AH19" s="34">
        <v>0.0</v>
      </c>
      <c r="AI19" s="34">
        <v>0.0</v>
      </c>
      <c r="AJ19" s="34">
        <v>0.0</v>
      </c>
      <c r="AK19" s="34">
        <v>30970.0</v>
      </c>
      <c r="AL19" s="34">
        <v>0.0</v>
      </c>
      <c r="AM19" s="34">
        <v>0.0</v>
      </c>
      <c r="AN19" s="34">
        <v>0.0</v>
      </c>
      <c r="AO19" s="34">
        <v>43170.0</v>
      </c>
      <c r="AP19" s="34">
        <v>0.0</v>
      </c>
      <c r="AQ19" s="34">
        <v>0.0</v>
      </c>
      <c r="AR19" s="34">
        <v>0.0</v>
      </c>
      <c r="AS19" s="34">
        <v>74900.0</v>
      </c>
      <c r="AT19" s="34">
        <v>0.0</v>
      </c>
      <c r="AU19" s="34">
        <v>0.0</v>
      </c>
      <c r="AV19" s="34">
        <v>66.0</v>
      </c>
    </row>
    <row r="20">
      <c r="A20" s="33" t="s">
        <v>416</v>
      </c>
      <c r="B20" s="33" t="s">
        <v>417</v>
      </c>
      <c r="C20" s="33" t="s">
        <v>409</v>
      </c>
      <c r="D20" s="33" t="s">
        <v>410</v>
      </c>
      <c r="E20" s="34">
        <v>952024.0</v>
      </c>
      <c r="F20" s="35"/>
      <c r="G20" s="34">
        <v>14.0</v>
      </c>
      <c r="H20" s="34">
        <v>1614070.0</v>
      </c>
      <c r="I20" s="36">
        <v>8.6737E-6</v>
      </c>
      <c r="J20" s="34">
        <v>0.0</v>
      </c>
      <c r="K20" s="34">
        <v>0.0</v>
      </c>
      <c r="L20" s="34">
        <v>2.0</v>
      </c>
      <c r="M20" s="34">
        <v>62486.0</v>
      </c>
      <c r="N20" s="34">
        <v>0.0</v>
      </c>
      <c r="O20" s="34">
        <v>0.0</v>
      </c>
      <c r="P20" s="34">
        <v>2.0</v>
      </c>
      <c r="Q20" s="34">
        <v>60004.0</v>
      </c>
      <c r="R20" s="34">
        <v>0.0</v>
      </c>
      <c r="S20" s="34">
        <v>0.0</v>
      </c>
      <c r="T20" s="34">
        <v>0.0</v>
      </c>
      <c r="U20" s="34">
        <v>64044.0</v>
      </c>
      <c r="V20" s="34">
        <v>0.0</v>
      </c>
      <c r="W20" s="34">
        <v>0.0</v>
      </c>
      <c r="X20" s="34">
        <v>0.0</v>
      </c>
      <c r="Y20" s="34">
        <v>6680.0</v>
      </c>
      <c r="Z20" s="34">
        <v>0.0</v>
      </c>
      <c r="AA20" s="34">
        <v>0.0</v>
      </c>
      <c r="AB20" s="34">
        <v>9.0</v>
      </c>
      <c r="AC20" s="34">
        <v>1117204.0</v>
      </c>
      <c r="AD20" s="34">
        <v>0.0</v>
      </c>
      <c r="AE20" s="34">
        <v>0.0</v>
      </c>
      <c r="AF20" s="34">
        <v>1.0</v>
      </c>
      <c r="AG20" s="34">
        <v>86574.0</v>
      </c>
      <c r="AH20" s="34">
        <v>0.0</v>
      </c>
      <c r="AI20" s="34">
        <v>0.0</v>
      </c>
      <c r="AJ20" s="34">
        <v>0.0</v>
      </c>
      <c r="AK20" s="34">
        <v>30972.0</v>
      </c>
      <c r="AL20" s="34">
        <v>0.0</v>
      </c>
      <c r="AM20" s="34">
        <v>0.0</v>
      </c>
      <c r="AN20" s="34">
        <v>0.0</v>
      </c>
      <c r="AO20" s="34">
        <v>43166.0</v>
      </c>
      <c r="AP20" s="34">
        <v>0.0</v>
      </c>
      <c r="AQ20" s="34">
        <v>0.0</v>
      </c>
      <c r="AR20" s="34">
        <v>0.0</v>
      </c>
      <c r="AS20" s="34">
        <v>74912.0</v>
      </c>
      <c r="AT20" s="34">
        <v>0.0</v>
      </c>
      <c r="AU20" s="34">
        <v>0.0</v>
      </c>
      <c r="AV20" s="34">
        <v>69.0</v>
      </c>
    </row>
    <row r="21">
      <c r="A21" s="33" t="s">
        <v>430</v>
      </c>
      <c r="B21" s="33" t="s">
        <v>431</v>
      </c>
      <c r="C21" s="33" t="s">
        <v>409</v>
      </c>
      <c r="D21" s="33" t="s">
        <v>410</v>
      </c>
      <c r="E21" s="34">
        <v>1499307.0</v>
      </c>
      <c r="F21" s="35"/>
      <c r="G21" s="34">
        <v>4.0</v>
      </c>
      <c r="H21" s="34">
        <v>1614090.0</v>
      </c>
      <c r="I21" s="36">
        <v>2.4782E-6</v>
      </c>
      <c r="J21" s="34">
        <v>0.0</v>
      </c>
      <c r="K21" s="34">
        <v>0.0</v>
      </c>
      <c r="L21" s="34">
        <v>0.0</v>
      </c>
      <c r="M21" s="34">
        <v>62488.0</v>
      </c>
      <c r="N21" s="34">
        <v>0.0</v>
      </c>
      <c r="O21" s="34">
        <v>0.0</v>
      </c>
      <c r="P21" s="34">
        <v>0.0</v>
      </c>
      <c r="Q21" s="34">
        <v>60010.0</v>
      </c>
      <c r="R21" s="34">
        <v>0.0</v>
      </c>
      <c r="S21" s="34">
        <v>0.0</v>
      </c>
      <c r="T21" s="34">
        <v>0.0</v>
      </c>
      <c r="U21" s="34">
        <v>64044.0</v>
      </c>
      <c r="V21" s="34">
        <v>0.0</v>
      </c>
      <c r="W21" s="34">
        <v>0.0</v>
      </c>
      <c r="X21" s="34">
        <v>0.0</v>
      </c>
      <c r="Y21" s="34">
        <v>6680.0</v>
      </c>
      <c r="Z21" s="34">
        <v>0.0</v>
      </c>
      <c r="AA21" s="34">
        <v>0.0</v>
      </c>
      <c r="AB21" s="34">
        <v>2.0</v>
      </c>
      <c r="AC21" s="34">
        <v>1117202.0</v>
      </c>
      <c r="AD21" s="34">
        <v>0.0</v>
      </c>
      <c r="AE21" s="34">
        <v>0.0</v>
      </c>
      <c r="AF21" s="34">
        <v>0.0</v>
      </c>
      <c r="AG21" s="34">
        <v>86574.0</v>
      </c>
      <c r="AH21" s="34">
        <v>0.0</v>
      </c>
      <c r="AI21" s="34">
        <v>0.0</v>
      </c>
      <c r="AJ21" s="34">
        <v>0.0</v>
      </c>
      <c r="AK21" s="34">
        <v>30964.0</v>
      </c>
      <c r="AL21" s="34">
        <v>0.0</v>
      </c>
      <c r="AM21" s="34">
        <v>0.0</v>
      </c>
      <c r="AN21" s="34">
        <v>0.0</v>
      </c>
      <c r="AO21" s="34">
        <v>43166.0</v>
      </c>
      <c r="AP21" s="34">
        <v>0.0</v>
      </c>
      <c r="AQ21" s="34">
        <v>0.0</v>
      </c>
      <c r="AR21" s="34">
        <v>1.0</v>
      </c>
      <c r="AS21" s="34">
        <v>74938.0</v>
      </c>
      <c r="AT21" s="34">
        <v>0.0</v>
      </c>
      <c r="AU21" s="34">
        <v>0.0</v>
      </c>
      <c r="AV21" s="34">
        <v>80.0</v>
      </c>
    </row>
    <row r="22">
      <c r="A22" s="33" t="s">
        <v>433</v>
      </c>
      <c r="B22" s="33" t="s">
        <v>434</v>
      </c>
      <c r="C22" s="33" t="s">
        <v>409</v>
      </c>
      <c r="D22" s="33" t="s">
        <v>410</v>
      </c>
      <c r="E22" s="34">
        <v>849947.0</v>
      </c>
      <c r="F22" s="35"/>
      <c r="G22" s="34">
        <v>18.0</v>
      </c>
      <c r="H22" s="34">
        <v>1614120.0</v>
      </c>
      <c r="I22" s="36">
        <v>1.1152E-5</v>
      </c>
      <c r="J22" s="34">
        <v>0.0</v>
      </c>
      <c r="K22" s="34">
        <v>0.0</v>
      </c>
      <c r="L22" s="34">
        <v>2.0</v>
      </c>
      <c r="M22" s="34">
        <v>62486.0</v>
      </c>
      <c r="N22" s="34">
        <v>0.0</v>
      </c>
      <c r="O22" s="34">
        <v>0.0</v>
      </c>
      <c r="P22" s="34">
        <v>0.0</v>
      </c>
      <c r="Q22" s="34">
        <v>60008.0</v>
      </c>
      <c r="R22" s="34">
        <v>0.0</v>
      </c>
      <c r="S22" s="34">
        <v>0.0</v>
      </c>
      <c r="T22" s="34">
        <v>0.0</v>
      </c>
      <c r="U22" s="34">
        <v>64040.0</v>
      </c>
      <c r="V22" s="34">
        <v>0.0</v>
      </c>
      <c r="W22" s="34">
        <v>0.0</v>
      </c>
      <c r="X22" s="34">
        <v>0.0</v>
      </c>
      <c r="Y22" s="34">
        <v>6680.0</v>
      </c>
      <c r="Z22" s="34">
        <v>0.0</v>
      </c>
      <c r="AA22" s="34">
        <v>0.0</v>
      </c>
      <c r="AB22" s="34">
        <v>8.0</v>
      </c>
      <c r="AC22" s="34">
        <v>1117210.0</v>
      </c>
      <c r="AD22" s="34">
        <v>0.0</v>
      </c>
      <c r="AE22" s="34">
        <v>0.0</v>
      </c>
      <c r="AF22" s="34">
        <v>0.0</v>
      </c>
      <c r="AG22" s="34">
        <v>86574.0</v>
      </c>
      <c r="AH22" s="34">
        <v>0.0</v>
      </c>
      <c r="AI22" s="34">
        <v>0.0</v>
      </c>
      <c r="AJ22" s="34">
        <v>1.0</v>
      </c>
      <c r="AK22" s="34">
        <v>30964.0</v>
      </c>
      <c r="AL22" s="34">
        <v>0.0</v>
      </c>
      <c r="AM22" s="34">
        <v>0.0</v>
      </c>
      <c r="AN22" s="34">
        <v>2.0</v>
      </c>
      <c r="AO22" s="34">
        <v>43166.0</v>
      </c>
      <c r="AP22" s="34">
        <v>0.0</v>
      </c>
      <c r="AQ22" s="34">
        <v>0.0</v>
      </c>
      <c r="AR22" s="34">
        <v>3.0</v>
      </c>
      <c r="AS22" s="34">
        <v>74948.0</v>
      </c>
      <c r="AT22" s="34">
        <v>0.0</v>
      </c>
      <c r="AU22" s="34">
        <v>0.0</v>
      </c>
      <c r="AV22" s="34">
        <v>80.0</v>
      </c>
    </row>
    <row r="23">
      <c r="A23" s="28" t="s">
        <v>6802</v>
      </c>
      <c r="B23" s="28" t="s">
        <v>6803</v>
      </c>
      <c r="C23" s="28" t="s">
        <v>409</v>
      </c>
      <c r="D23" s="28" t="s">
        <v>410</v>
      </c>
      <c r="E23" s="30">
        <v>666068.0</v>
      </c>
      <c r="F23" s="31"/>
      <c r="G23" s="30">
        <v>3.0</v>
      </c>
      <c r="H23" s="30">
        <v>1461742.0</v>
      </c>
      <c r="I23" s="32">
        <v>2.0523E-6</v>
      </c>
      <c r="J23" s="30">
        <v>0.0</v>
      </c>
      <c r="K23" s="30">
        <v>0.0</v>
      </c>
      <c r="L23" s="30">
        <v>0.0</v>
      </c>
      <c r="M23" s="30">
        <v>60384.0</v>
      </c>
      <c r="N23" s="30">
        <v>0.0</v>
      </c>
      <c r="O23" s="30">
        <v>0.0</v>
      </c>
      <c r="P23" s="30">
        <v>0.0</v>
      </c>
      <c r="Q23" s="30">
        <v>44722.0</v>
      </c>
      <c r="R23" s="30">
        <v>0.0</v>
      </c>
      <c r="S23" s="30">
        <v>0.0</v>
      </c>
      <c r="T23" s="30">
        <v>0.0</v>
      </c>
      <c r="U23" s="30">
        <v>53396.0</v>
      </c>
      <c r="V23" s="30">
        <v>0.0</v>
      </c>
      <c r="W23" s="30">
        <v>0.0</v>
      </c>
      <c r="X23" s="30">
        <v>0.0</v>
      </c>
      <c r="Y23" s="30">
        <v>5768.0</v>
      </c>
      <c r="Z23" s="30">
        <v>0.0</v>
      </c>
      <c r="AA23" s="30">
        <v>0.0</v>
      </c>
      <c r="AB23" s="30">
        <v>3.0</v>
      </c>
      <c r="AC23" s="30">
        <v>1111928.0</v>
      </c>
      <c r="AD23" s="30">
        <v>0.0</v>
      </c>
      <c r="AE23" s="30">
        <v>0.0</v>
      </c>
      <c r="AF23" s="30">
        <v>0.0</v>
      </c>
      <c r="AG23" s="30">
        <v>86252.0</v>
      </c>
      <c r="AH23" s="30">
        <v>0.0</v>
      </c>
      <c r="AI23" s="30">
        <v>0.0</v>
      </c>
      <c r="AJ23" s="30">
        <v>0.0</v>
      </c>
      <c r="AK23" s="30">
        <v>26132.0</v>
      </c>
      <c r="AL23" s="30">
        <v>0.0</v>
      </c>
      <c r="AM23" s="30">
        <v>0.0</v>
      </c>
      <c r="AN23" s="30">
        <v>0.0</v>
      </c>
      <c r="AO23" s="30">
        <v>39690.0</v>
      </c>
      <c r="AP23" s="30">
        <v>0.0</v>
      </c>
      <c r="AQ23" s="30">
        <v>0.0</v>
      </c>
      <c r="AR23" s="30">
        <v>0.0</v>
      </c>
      <c r="AS23" s="30">
        <v>33470.0</v>
      </c>
      <c r="AT23" s="30">
        <v>0.0</v>
      </c>
      <c r="AU23" s="30">
        <v>0.0</v>
      </c>
      <c r="AV23" s="30">
        <v>99.0</v>
      </c>
    </row>
    <row r="24">
      <c r="A24" s="28" t="s">
        <v>6802</v>
      </c>
      <c r="B24" s="28" t="s">
        <v>6806</v>
      </c>
      <c r="C24" s="28" t="s">
        <v>409</v>
      </c>
      <c r="D24" s="28" t="s">
        <v>410</v>
      </c>
      <c r="E24" s="30">
        <v>1005348.0</v>
      </c>
      <c r="F24" s="31"/>
      <c r="G24" s="30">
        <v>3.0</v>
      </c>
      <c r="H24" s="30">
        <v>1461742.0</v>
      </c>
      <c r="I24" s="32">
        <v>2.0523E-6</v>
      </c>
      <c r="J24" s="30">
        <v>0.0</v>
      </c>
      <c r="K24" s="30">
        <v>0.0</v>
      </c>
      <c r="L24" s="30">
        <v>1.0</v>
      </c>
      <c r="M24" s="30">
        <v>60384.0</v>
      </c>
      <c r="N24" s="30">
        <v>0.0</v>
      </c>
      <c r="O24" s="30">
        <v>0.0</v>
      </c>
      <c r="P24" s="30">
        <v>2.0</v>
      </c>
      <c r="Q24" s="30">
        <v>44722.0</v>
      </c>
      <c r="R24" s="30">
        <v>0.0</v>
      </c>
      <c r="S24" s="30">
        <v>0.0</v>
      </c>
      <c r="T24" s="30">
        <v>0.0</v>
      </c>
      <c r="U24" s="30">
        <v>53396.0</v>
      </c>
      <c r="V24" s="30">
        <v>0.0</v>
      </c>
      <c r="W24" s="30">
        <v>0.0</v>
      </c>
      <c r="X24" s="30">
        <v>0.0</v>
      </c>
      <c r="Y24" s="30">
        <v>5768.0</v>
      </c>
      <c r="Z24" s="30">
        <v>0.0</v>
      </c>
      <c r="AA24" s="30">
        <v>0.0</v>
      </c>
      <c r="AB24" s="30">
        <v>0.0</v>
      </c>
      <c r="AC24" s="30">
        <v>1111928.0</v>
      </c>
      <c r="AD24" s="30">
        <v>0.0</v>
      </c>
      <c r="AE24" s="30">
        <v>0.0</v>
      </c>
      <c r="AF24" s="30">
        <v>0.0</v>
      </c>
      <c r="AG24" s="30">
        <v>86252.0</v>
      </c>
      <c r="AH24" s="30">
        <v>0.0</v>
      </c>
      <c r="AI24" s="30">
        <v>0.0</v>
      </c>
      <c r="AJ24" s="30">
        <v>0.0</v>
      </c>
      <c r="AK24" s="30">
        <v>26132.0</v>
      </c>
      <c r="AL24" s="30">
        <v>0.0</v>
      </c>
      <c r="AM24" s="30">
        <v>0.0</v>
      </c>
      <c r="AN24" s="30">
        <v>0.0</v>
      </c>
      <c r="AO24" s="30">
        <v>39690.0</v>
      </c>
      <c r="AP24" s="30">
        <v>0.0</v>
      </c>
      <c r="AQ24" s="30">
        <v>0.0</v>
      </c>
      <c r="AR24" s="30">
        <v>0.0</v>
      </c>
      <c r="AS24" s="30">
        <v>33470.0</v>
      </c>
      <c r="AT24" s="30">
        <v>0.0</v>
      </c>
      <c r="AU24" s="30">
        <v>0.0</v>
      </c>
      <c r="AV24" s="30">
        <v>99.0</v>
      </c>
    </row>
    <row r="25">
      <c r="A25" s="28" t="s">
        <v>7289</v>
      </c>
      <c r="B25" s="28" t="s">
        <v>7290</v>
      </c>
      <c r="C25" s="28" t="s">
        <v>409</v>
      </c>
      <c r="D25" s="28" t="s">
        <v>410</v>
      </c>
      <c r="E25" s="30">
        <v>1430482.0</v>
      </c>
      <c r="F25" s="31"/>
      <c r="G25" s="30">
        <v>2.0</v>
      </c>
      <c r="H25" s="30">
        <v>833108.0</v>
      </c>
      <c r="I25" s="32">
        <v>2.4006E-6</v>
      </c>
      <c r="J25" s="30">
        <v>0.0</v>
      </c>
      <c r="K25" s="30">
        <v>0.0</v>
      </c>
      <c r="L25" s="30">
        <v>0.0</v>
      </c>
      <c r="M25" s="30">
        <v>27298.0</v>
      </c>
      <c r="N25" s="30">
        <v>0.0</v>
      </c>
      <c r="O25" s="30">
        <v>0.0</v>
      </c>
      <c r="P25" s="30">
        <v>0.0</v>
      </c>
      <c r="Q25" s="30">
        <v>984.0</v>
      </c>
      <c r="R25" s="30">
        <v>0.0</v>
      </c>
      <c r="S25" s="30">
        <v>0.0</v>
      </c>
      <c r="T25" s="30">
        <v>0.0</v>
      </c>
      <c r="U25" s="30">
        <v>276.0</v>
      </c>
      <c r="V25" s="30">
        <v>0.0</v>
      </c>
      <c r="W25" s="30">
        <v>0.0</v>
      </c>
      <c r="X25" s="30">
        <v>0.0</v>
      </c>
      <c r="Y25" s="30">
        <v>1620.0</v>
      </c>
      <c r="Z25" s="30">
        <v>0.0</v>
      </c>
      <c r="AA25" s="30">
        <v>0.0</v>
      </c>
      <c r="AB25" s="30">
        <v>1.0</v>
      </c>
      <c r="AC25" s="30">
        <v>761902.0</v>
      </c>
      <c r="AD25" s="30">
        <v>0.0</v>
      </c>
      <c r="AE25" s="30">
        <v>0.0</v>
      </c>
      <c r="AF25" s="30">
        <v>0.0</v>
      </c>
      <c r="AG25" s="30">
        <v>16460.0</v>
      </c>
      <c r="AH25" s="30">
        <v>0.0</v>
      </c>
      <c r="AI25" s="30">
        <v>0.0</v>
      </c>
      <c r="AJ25" s="30">
        <v>0.0</v>
      </c>
      <c r="AK25" s="30">
        <v>5152.0</v>
      </c>
      <c r="AL25" s="30">
        <v>0.0</v>
      </c>
      <c r="AM25" s="30">
        <v>0.0</v>
      </c>
      <c r="AN25" s="30">
        <v>1.0</v>
      </c>
      <c r="AO25" s="30">
        <v>3630.0</v>
      </c>
      <c r="AP25" s="30">
        <v>0.0</v>
      </c>
      <c r="AQ25" s="30">
        <v>0.0</v>
      </c>
      <c r="AR25" s="30">
        <v>0.0</v>
      </c>
      <c r="AS25" s="30">
        <v>15786.0</v>
      </c>
      <c r="AT25" s="30">
        <v>0.0</v>
      </c>
      <c r="AU25" s="30">
        <v>0.0</v>
      </c>
      <c r="AV25" s="30">
        <v>101.0</v>
      </c>
    </row>
    <row r="26">
      <c r="A26" s="28" t="s">
        <v>6371</v>
      </c>
      <c r="B26" s="28" t="s">
        <v>6372</v>
      </c>
      <c r="C26" s="28" t="s">
        <v>409</v>
      </c>
      <c r="D26" s="28" t="s">
        <v>410</v>
      </c>
      <c r="E26" s="30">
        <v>2197664.0</v>
      </c>
      <c r="F26" s="31"/>
      <c r="G26" s="30">
        <v>5.0</v>
      </c>
      <c r="H26" s="30">
        <v>1613946.0</v>
      </c>
      <c r="I26" s="32">
        <v>3.098E-6</v>
      </c>
      <c r="J26" s="30">
        <v>0.0</v>
      </c>
      <c r="K26" s="30">
        <v>0.0</v>
      </c>
      <c r="L26" s="30">
        <v>1.0</v>
      </c>
      <c r="M26" s="30">
        <v>62480.0</v>
      </c>
      <c r="N26" s="30">
        <v>0.0</v>
      </c>
      <c r="O26" s="30">
        <v>0.0</v>
      </c>
      <c r="P26" s="30">
        <v>0.0</v>
      </c>
      <c r="Q26" s="30">
        <v>60004.0</v>
      </c>
      <c r="R26" s="30">
        <v>0.0</v>
      </c>
      <c r="S26" s="30">
        <v>0.0</v>
      </c>
      <c r="T26" s="30">
        <v>0.0</v>
      </c>
      <c r="U26" s="30">
        <v>64002.0</v>
      </c>
      <c r="V26" s="30">
        <v>0.0</v>
      </c>
      <c r="W26" s="30">
        <v>0.0</v>
      </c>
      <c r="X26" s="30">
        <v>0.0</v>
      </c>
      <c r="Y26" s="30">
        <v>6680.0</v>
      </c>
      <c r="Z26" s="30">
        <v>0.0</v>
      </c>
      <c r="AA26" s="30">
        <v>0.0</v>
      </c>
      <c r="AB26" s="30">
        <v>1.0</v>
      </c>
      <c r="AC26" s="30">
        <v>1117146.0</v>
      </c>
      <c r="AD26" s="30">
        <v>0.0</v>
      </c>
      <c r="AE26" s="30">
        <v>0.0</v>
      </c>
      <c r="AF26" s="30">
        <v>0.0</v>
      </c>
      <c r="AG26" s="30">
        <v>86574.0</v>
      </c>
      <c r="AH26" s="30">
        <v>0.0</v>
      </c>
      <c r="AI26" s="30">
        <v>0.0</v>
      </c>
      <c r="AJ26" s="30">
        <v>0.0</v>
      </c>
      <c r="AK26" s="30">
        <v>30956.0</v>
      </c>
      <c r="AL26" s="30">
        <v>0.0</v>
      </c>
      <c r="AM26" s="30">
        <v>0.0</v>
      </c>
      <c r="AN26" s="30">
        <v>0.0</v>
      </c>
      <c r="AO26" s="30">
        <v>43164.0</v>
      </c>
      <c r="AP26" s="30">
        <v>0.0</v>
      </c>
      <c r="AQ26" s="30">
        <v>0.0</v>
      </c>
      <c r="AR26" s="30">
        <v>0.0</v>
      </c>
      <c r="AS26" s="30">
        <v>74914.0</v>
      </c>
      <c r="AT26" s="30">
        <v>0.0</v>
      </c>
      <c r="AU26" s="30">
        <v>0.0</v>
      </c>
      <c r="AV26" s="30">
        <v>106.0</v>
      </c>
    </row>
    <row r="27">
      <c r="A27" s="28" t="s">
        <v>9156</v>
      </c>
      <c r="B27" s="28" t="s">
        <v>9157</v>
      </c>
      <c r="C27" s="28" t="s">
        <v>409</v>
      </c>
      <c r="D27" s="28" t="s">
        <v>99</v>
      </c>
      <c r="E27" s="30">
        <v>41483.0</v>
      </c>
      <c r="F27" s="31"/>
      <c r="G27" s="30">
        <v>1.0</v>
      </c>
      <c r="H27" s="30">
        <v>833110.0</v>
      </c>
      <c r="I27" s="32">
        <v>1.2003E-6</v>
      </c>
      <c r="J27" s="30">
        <v>0.0</v>
      </c>
      <c r="K27" s="30">
        <v>0.0</v>
      </c>
      <c r="L27" s="30">
        <v>0.0</v>
      </c>
      <c r="M27" s="30">
        <v>27298.0</v>
      </c>
      <c r="N27" s="30">
        <v>0.0</v>
      </c>
      <c r="O27" s="30">
        <v>0.0</v>
      </c>
      <c r="P27" s="30">
        <v>0.0</v>
      </c>
      <c r="Q27" s="30">
        <v>984.0</v>
      </c>
      <c r="R27" s="30">
        <v>0.0</v>
      </c>
      <c r="S27" s="30">
        <v>0.0</v>
      </c>
      <c r="T27" s="30">
        <v>0.0</v>
      </c>
      <c r="U27" s="30">
        <v>276.0</v>
      </c>
      <c r="V27" s="30">
        <v>0.0</v>
      </c>
      <c r="W27" s="30">
        <v>0.0</v>
      </c>
      <c r="X27" s="30">
        <v>0.0</v>
      </c>
      <c r="Y27" s="30">
        <v>1620.0</v>
      </c>
      <c r="Z27" s="30">
        <v>0.0</v>
      </c>
      <c r="AA27" s="30">
        <v>0.0</v>
      </c>
      <c r="AB27" s="30">
        <v>1.0</v>
      </c>
      <c r="AC27" s="30">
        <v>761904.0</v>
      </c>
      <c r="AD27" s="30">
        <v>0.0</v>
      </c>
      <c r="AE27" s="30">
        <v>0.0</v>
      </c>
      <c r="AF27" s="30">
        <v>0.0</v>
      </c>
      <c r="AG27" s="30">
        <v>16460.0</v>
      </c>
      <c r="AH27" s="30">
        <v>0.0</v>
      </c>
      <c r="AI27" s="30">
        <v>0.0</v>
      </c>
      <c r="AJ27" s="30">
        <v>0.0</v>
      </c>
      <c r="AK27" s="30">
        <v>5152.0</v>
      </c>
      <c r="AL27" s="30">
        <v>0.0</v>
      </c>
      <c r="AM27" s="30">
        <v>0.0</v>
      </c>
      <c r="AN27" s="30">
        <v>0.0</v>
      </c>
      <c r="AO27" s="30">
        <v>3630.0</v>
      </c>
      <c r="AP27" s="30">
        <v>0.0</v>
      </c>
      <c r="AQ27" s="30">
        <v>0.0</v>
      </c>
      <c r="AR27" s="30">
        <v>0.0</v>
      </c>
      <c r="AS27" s="30">
        <v>15786.0</v>
      </c>
      <c r="AT27" s="30">
        <v>0.0</v>
      </c>
      <c r="AU27" s="30">
        <v>0.0</v>
      </c>
      <c r="AV27" s="30">
        <v>109.0</v>
      </c>
    </row>
    <row r="28">
      <c r="A28" s="28" t="s">
        <v>5434</v>
      </c>
      <c r="B28" s="28" t="s">
        <v>5435</v>
      </c>
      <c r="C28" s="28" t="s">
        <v>409</v>
      </c>
      <c r="D28" s="28" t="s">
        <v>410</v>
      </c>
      <c r="E28" s="30">
        <v>461732.0</v>
      </c>
      <c r="F28" s="31"/>
      <c r="G28" s="30">
        <v>22.0</v>
      </c>
      <c r="H28" s="30">
        <v>1613926.0</v>
      </c>
      <c r="I28" s="32">
        <v>1.3631E-5</v>
      </c>
      <c r="J28" s="30">
        <v>0.0</v>
      </c>
      <c r="K28" s="30">
        <v>0.0</v>
      </c>
      <c r="L28" s="30">
        <v>2.0</v>
      </c>
      <c r="M28" s="30">
        <v>62480.0</v>
      </c>
      <c r="N28" s="30">
        <v>0.0</v>
      </c>
      <c r="O28" s="30">
        <v>0.0</v>
      </c>
      <c r="P28" s="30">
        <v>0.0</v>
      </c>
      <c r="Q28" s="30">
        <v>59982.0</v>
      </c>
      <c r="R28" s="30">
        <v>0.0</v>
      </c>
      <c r="S28" s="30">
        <v>0.0</v>
      </c>
      <c r="T28" s="30">
        <v>0.0</v>
      </c>
      <c r="U28" s="30">
        <v>64008.0</v>
      </c>
      <c r="V28" s="30">
        <v>0.0</v>
      </c>
      <c r="W28" s="30">
        <v>0.0</v>
      </c>
      <c r="X28" s="30">
        <v>0.0</v>
      </c>
      <c r="Y28" s="30">
        <v>6680.0</v>
      </c>
      <c r="Z28" s="30">
        <v>0.0</v>
      </c>
      <c r="AA28" s="30">
        <v>0.0</v>
      </c>
      <c r="AB28" s="30">
        <v>19.0</v>
      </c>
      <c r="AC28" s="30">
        <v>1117158.0</v>
      </c>
      <c r="AD28" s="30">
        <v>0.0</v>
      </c>
      <c r="AE28" s="30">
        <v>0.0</v>
      </c>
      <c r="AF28" s="30">
        <v>0.0</v>
      </c>
      <c r="AG28" s="30">
        <v>86574.0</v>
      </c>
      <c r="AH28" s="30">
        <v>0.0</v>
      </c>
      <c r="AI28" s="30">
        <v>0.0</v>
      </c>
      <c r="AJ28" s="30">
        <v>0.0</v>
      </c>
      <c r="AK28" s="30">
        <v>30964.0</v>
      </c>
      <c r="AL28" s="30">
        <v>0.0</v>
      </c>
      <c r="AM28" s="30">
        <v>0.0</v>
      </c>
      <c r="AN28" s="30">
        <v>0.0</v>
      </c>
      <c r="AO28" s="30">
        <v>43168.0</v>
      </c>
      <c r="AP28" s="30">
        <v>0.0</v>
      </c>
      <c r="AQ28" s="30">
        <v>0.0</v>
      </c>
      <c r="AR28" s="30">
        <v>0.0</v>
      </c>
      <c r="AS28" s="30">
        <v>74904.0</v>
      </c>
      <c r="AT28" s="30">
        <v>0.0</v>
      </c>
      <c r="AU28" s="30">
        <v>0.0</v>
      </c>
      <c r="AV28" s="30">
        <v>114.0</v>
      </c>
    </row>
    <row r="29">
      <c r="A29" s="28" t="s">
        <v>5719</v>
      </c>
      <c r="B29" s="28" t="s">
        <v>5720</v>
      </c>
      <c r="C29" s="28" t="s">
        <v>409</v>
      </c>
      <c r="D29" s="28" t="s">
        <v>410</v>
      </c>
      <c r="E29" s="30">
        <v>1176892.0</v>
      </c>
      <c r="F29" s="31"/>
      <c r="G29" s="30">
        <v>12.0</v>
      </c>
      <c r="H29" s="30">
        <v>1461804.0</v>
      </c>
      <c r="I29" s="32">
        <v>8.209E-6</v>
      </c>
      <c r="J29" s="30">
        <v>0.0</v>
      </c>
      <c r="K29" s="30">
        <v>0.0</v>
      </c>
      <c r="L29" s="30">
        <v>1.0</v>
      </c>
      <c r="M29" s="30">
        <v>60388.0</v>
      </c>
      <c r="N29" s="30">
        <v>0.0</v>
      </c>
      <c r="O29" s="30">
        <v>0.0</v>
      </c>
      <c r="P29" s="30">
        <v>0.0</v>
      </c>
      <c r="Q29" s="30">
        <v>44724.0</v>
      </c>
      <c r="R29" s="30">
        <v>0.0</v>
      </c>
      <c r="S29" s="30">
        <v>0.0</v>
      </c>
      <c r="T29" s="30">
        <v>0.0</v>
      </c>
      <c r="U29" s="30">
        <v>53402.0</v>
      </c>
      <c r="V29" s="30">
        <v>0.0</v>
      </c>
      <c r="W29" s="30">
        <v>0.0</v>
      </c>
      <c r="X29" s="30">
        <v>0.0</v>
      </c>
      <c r="Y29" s="30">
        <v>5768.0</v>
      </c>
      <c r="Z29" s="30">
        <v>0.0</v>
      </c>
      <c r="AA29" s="30">
        <v>0.0</v>
      </c>
      <c r="AB29" s="30">
        <v>10.0</v>
      </c>
      <c r="AC29" s="30">
        <v>1111960.0</v>
      </c>
      <c r="AD29" s="30">
        <v>0.0</v>
      </c>
      <c r="AE29" s="30">
        <v>0.0</v>
      </c>
      <c r="AF29" s="30">
        <v>1.0</v>
      </c>
      <c r="AG29" s="30">
        <v>86258.0</v>
      </c>
      <c r="AH29" s="30">
        <v>0.0</v>
      </c>
      <c r="AI29" s="30">
        <v>0.0</v>
      </c>
      <c r="AJ29" s="30">
        <v>0.0</v>
      </c>
      <c r="AK29" s="30">
        <v>26136.0</v>
      </c>
      <c r="AL29" s="30">
        <v>0.0</v>
      </c>
      <c r="AM29" s="30">
        <v>0.0</v>
      </c>
      <c r="AN29" s="30">
        <v>0.0</v>
      </c>
      <c r="AO29" s="30">
        <v>39694.0</v>
      </c>
      <c r="AP29" s="30">
        <v>0.0</v>
      </c>
      <c r="AQ29" s="30">
        <v>0.0</v>
      </c>
      <c r="AR29" s="30">
        <v>0.0</v>
      </c>
      <c r="AS29" s="30">
        <v>33474.0</v>
      </c>
      <c r="AT29" s="30">
        <v>0.0</v>
      </c>
      <c r="AU29" s="30">
        <v>0.0</v>
      </c>
      <c r="AV29" s="30">
        <v>117.0</v>
      </c>
    </row>
    <row r="30">
      <c r="A30" s="28" t="s">
        <v>5052</v>
      </c>
      <c r="B30" s="28" t="s">
        <v>5053</v>
      </c>
      <c r="C30" s="28" t="s">
        <v>409</v>
      </c>
      <c r="D30" s="28" t="s">
        <v>410</v>
      </c>
      <c r="E30" s="30">
        <v>646975.0</v>
      </c>
      <c r="F30" s="31"/>
      <c r="G30" s="30">
        <v>102.0</v>
      </c>
      <c r="H30" s="30">
        <v>1595482.0</v>
      </c>
      <c r="I30" s="32">
        <v>6.3931E-5</v>
      </c>
      <c r="J30" s="30">
        <v>0.0</v>
      </c>
      <c r="K30" s="30">
        <v>0.0</v>
      </c>
      <c r="L30" s="30">
        <v>2.0</v>
      </c>
      <c r="M30" s="30">
        <v>61752.0</v>
      </c>
      <c r="N30" s="30">
        <v>0.0</v>
      </c>
      <c r="O30" s="30">
        <v>0.0</v>
      </c>
      <c r="P30" s="30">
        <v>0.0</v>
      </c>
      <c r="Q30" s="30">
        <v>57588.0</v>
      </c>
      <c r="R30" s="30">
        <v>0.0</v>
      </c>
      <c r="S30" s="30">
        <v>0.0</v>
      </c>
      <c r="T30" s="30">
        <v>0.0</v>
      </c>
      <c r="U30" s="30">
        <v>63068.0</v>
      </c>
      <c r="V30" s="30">
        <v>0.0</v>
      </c>
      <c r="W30" s="30">
        <v>0.0</v>
      </c>
      <c r="X30" s="30">
        <v>0.0</v>
      </c>
      <c r="Y30" s="30">
        <v>5136.0</v>
      </c>
      <c r="Z30" s="30">
        <v>0.0</v>
      </c>
      <c r="AA30" s="30">
        <v>0.0</v>
      </c>
      <c r="AB30" s="30">
        <v>94.0</v>
      </c>
      <c r="AC30" s="30">
        <v>1108704.0</v>
      </c>
      <c r="AD30" s="30">
        <v>0.0</v>
      </c>
      <c r="AE30" s="30">
        <v>0.0</v>
      </c>
      <c r="AF30" s="30">
        <v>0.0</v>
      </c>
      <c r="AG30" s="30">
        <v>83044.0</v>
      </c>
      <c r="AH30" s="30">
        <v>0.0</v>
      </c>
      <c r="AI30" s="30">
        <v>0.0</v>
      </c>
      <c r="AJ30" s="30">
        <v>0.0</v>
      </c>
      <c r="AK30" s="30">
        <v>30608.0</v>
      </c>
      <c r="AL30" s="30">
        <v>0.0</v>
      </c>
      <c r="AM30" s="30">
        <v>0.0</v>
      </c>
      <c r="AN30" s="30">
        <v>0.0</v>
      </c>
      <c r="AO30" s="30">
        <v>42814.0</v>
      </c>
      <c r="AP30" s="30">
        <v>0.0</v>
      </c>
      <c r="AQ30" s="30">
        <v>0.0</v>
      </c>
      <c r="AR30" s="30">
        <v>3.0</v>
      </c>
      <c r="AS30" s="30">
        <v>74726.0</v>
      </c>
      <c r="AT30" s="30">
        <v>0.0</v>
      </c>
      <c r="AU30" s="30">
        <v>0.0</v>
      </c>
      <c r="AV30" s="30">
        <v>131.0</v>
      </c>
    </row>
    <row r="31">
      <c r="A31" s="28" t="s">
        <v>5410</v>
      </c>
      <c r="B31" s="28" t="s">
        <v>5411</v>
      </c>
      <c r="C31" s="28" t="s">
        <v>409</v>
      </c>
      <c r="D31" s="28" t="s">
        <v>410</v>
      </c>
      <c r="E31" s="30">
        <v>1007032.0</v>
      </c>
      <c r="F31" s="31"/>
      <c r="G31" s="30">
        <v>24.0</v>
      </c>
      <c r="H31" s="30">
        <v>1598290.0</v>
      </c>
      <c r="I31" s="32">
        <v>1.5016E-5</v>
      </c>
      <c r="J31" s="30">
        <v>0.0</v>
      </c>
      <c r="K31" s="30">
        <v>0.0</v>
      </c>
      <c r="L31" s="30">
        <v>6.0</v>
      </c>
      <c r="M31" s="30">
        <v>61848.0</v>
      </c>
      <c r="N31" s="30">
        <v>0.0</v>
      </c>
      <c r="O31" s="30">
        <v>0.0</v>
      </c>
      <c r="P31" s="30">
        <v>3.0</v>
      </c>
      <c r="Q31" s="30">
        <v>58080.0</v>
      </c>
      <c r="R31" s="30">
        <v>0.0</v>
      </c>
      <c r="S31" s="30">
        <v>0.0</v>
      </c>
      <c r="T31" s="30">
        <v>1.0</v>
      </c>
      <c r="U31" s="30">
        <v>63200.0</v>
      </c>
      <c r="V31" s="30">
        <v>0.0</v>
      </c>
      <c r="W31" s="30">
        <v>0.0</v>
      </c>
      <c r="X31" s="30">
        <v>0.0</v>
      </c>
      <c r="Y31" s="30">
        <v>5130.0</v>
      </c>
      <c r="Z31" s="30">
        <v>0.0</v>
      </c>
      <c r="AA31" s="30">
        <v>0.0</v>
      </c>
      <c r="AB31" s="30">
        <v>5.0</v>
      </c>
      <c r="AC31" s="30">
        <v>1110304.0</v>
      </c>
      <c r="AD31" s="30">
        <v>0.0</v>
      </c>
      <c r="AE31" s="30">
        <v>0.0</v>
      </c>
      <c r="AF31" s="30">
        <v>0.0</v>
      </c>
      <c r="AG31" s="30">
        <v>83364.0</v>
      </c>
      <c r="AH31" s="30">
        <v>0.0</v>
      </c>
      <c r="AI31" s="30">
        <v>0.0</v>
      </c>
      <c r="AJ31" s="30">
        <v>8.0</v>
      </c>
      <c r="AK31" s="30">
        <v>30660.0</v>
      </c>
      <c r="AL31" s="30">
        <v>0.0</v>
      </c>
      <c r="AM31" s="30">
        <v>0.0</v>
      </c>
      <c r="AN31" s="30">
        <v>1.0</v>
      </c>
      <c r="AO31" s="30">
        <v>42914.0</v>
      </c>
      <c r="AP31" s="30">
        <v>0.0</v>
      </c>
      <c r="AQ31" s="30">
        <v>0.0</v>
      </c>
      <c r="AR31" s="30">
        <v>0.0</v>
      </c>
      <c r="AS31" s="30">
        <v>74746.0</v>
      </c>
      <c r="AT31" s="30">
        <v>0.0</v>
      </c>
      <c r="AU31" s="30">
        <v>0.0</v>
      </c>
      <c r="AV31" s="30">
        <v>134.0</v>
      </c>
    </row>
    <row r="32">
      <c r="A32" s="31"/>
      <c r="B32" s="28" t="s">
        <v>7168</v>
      </c>
      <c r="C32" s="28" t="s">
        <v>409</v>
      </c>
      <c r="D32" s="28" t="s">
        <v>410</v>
      </c>
      <c r="E32" s="30">
        <v>2103102.0</v>
      </c>
      <c r="F32" s="31"/>
      <c r="G32" s="30">
        <v>2.0</v>
      </c>
      <c r="H32" s="30">
        <v>1448412.0</v>
      </c>
      <c r="I32" s="32">
        <v>1.3808E-6</v>
      </c>
      <c r="J32" s="30">
        <v>0.0</v>
      </c>
      <c r="K32" s="30">
        <v>0.0</v>
      </c>
      <c r="L32" s="30">
        <v>0.0</v>
      </c>
      <c r="M32" s="30">
        <v>59860.0</v>
      </c>
      <c r="N32" s="30">
        <v>0.0</v>
      </c>
      <c r="O32" s="30">
        <v>0.0</v>
      </c>
      <c r="P32" s="30">
        <v>0.0</v>
      </c>
      <c r="Q32" s="30">
        <v>43136.0</v>
      </c>
      <c r="R32" s="30">
        <v>0.0</v>
      </c>
      <c r="S32" s="30">
        <v>0.0</v>
      </c>
      <c r="T32" s="30">
        <v>0.0</v>
      </c>
      <c r="U32" s="30">
        <v>52712.0</v>
      </c>
      <c r="V32" s="30">
        <v>0.0</v>
      </c>
      <c r="W32" s="30">
        <v>0.0</v>
      </c>
      <c r="X32" s="30">
        <v>0.0</v>
      </c>
      <c r="Y32" s="30">
        <v>4230.0</v>
      </c>
      <c r="Z32" s="30">
        <v>0.0</v>
      </c>
      <c r="AA32" s="30">
        <v>0.0</v>
      </c>
      <c r="AB32" s="30">
        <v>0.0</v>
      </c>
      <c r="AC32" s="30">
        <v>1106478.0</v>
      </c>
      <c r="AD32" s="30">
        <v>0.0</v>
      </c>
      <c r="AE32" s="30">
        <v>0.0</v>
      </c>
      <c r="AF32" s="30">
        <v>2.0</v>
      </c>
      <c r="AG32" s="30">
        <v>83344.0</v>
      </c>
      <c r="AH32" s="30">
        <v>0.0</v>
      </c>
      <c r="AI32" s="30">
        <v>0.0</v>
      </c>
      <c r="AJ32" s="30">
        <v>0.0</v>
      </c>
      <c r="AK32" s="30">
        <v>25862.0</v>
      </c>
      <c r="AL32" s="30">
        <v>0.0</v>
      </c>
      <c r="AM32" s="30">
        <v>0.0</v>
      </c>
      <c r="AN32" s="30">
        <v>0.0</v>
      </c>
      <c r="AO32" s="30">
        <v>39480.0</v>
      </c>
      <c r="AP32" s="30">
        <v>0.0</v>
      </c>
      <c r="AQ32" s="30">
        <v>0.0</v>
      </c>
      <c r="AR32" s="30">
        <v>0.0</v>
      </c>
      <c r="AS32" s="30">
        <v>33310.0</v>
      </c>
      <c r="AT32" s="30">
        <v>0.0</v>
      </c>
      <c r="AU32" s="30">
        <v>0.0</v>
      </c>
      <c r="AV32" s="30">
        <v>137.0</v>
      </c>
    </row>
    <row r="33">
      <c r="A33" s="28" t="s">
        <v>5056</v>
      </c>
      <c r="B33" s="28" t="s">
        <v>5057</v>
      </c>
      <c r="C33" s="28" t="s">
        <v>409</v>
      </c>
      <c r="D33" s="28" t="s">
        <v>410</v>
      </c>
      <c r="E33" s="30">
        <v>569843.0</v>
      </c>
      <c r="F33" s="31"/>
      <c r="G33" s="30">
        <v>100.0</v>
      </c>
      <c r="H33" s="30">
        <v>1598928.0</v>
      </c>
      <c r="I33" s="32">
        <v>6.2542E-5</v>
      </c>
      <c r="J33" s="30">
        <v>2.0</v>
      </c>
      <c r="K33" s="30">
        <v>0.0</v>
      </c>
      <c r="L33" s="30">
        <v>21.0</v>
      </c>
      <c r="M33" s="30">
        <v>61858.0</v>
      </c>
      <c r="N33" s="30">
        <v>0.0</v>
      </c>
      <c r="O33" s="30">
        <v>0.0</v>
      </c>
      <c r="P33" s="30">
        <v>4.0</v>
      </c>
      <c r="Q33" s="30">
        <v>58186.0</v>
      </c>
      <c r="R33" s="30">
        <v>0.0</v>
      </c>
      <c r="S33" s="30">
        <v>0.0</v>
      </c>
      <c r="T33" s="30">
        <v>0.0</v>
      </c>
      <c r="U33" s="30">
        <v>62960.0</v>
      </c>
      <c r="V33" s="30">
        <v>0.0</v>
      </c>
      <c r="W33" s="30">
        <v>0.0</v>
      </c>
      <c r="X33" s="30">
        <v>0.0</v>
      </c>
      <c r="Y33" s="30">
        <v>5080.0</v>
      </c>
      <c r="Z33" s="30">
        <v>0.0</v>
      </c>
      <c r="AA33" s="30">
        <v>0.0</v>
      </c>
      <c r="AB33" s="30">
        <v>10.0</v>
      </c>
      <c r="AC33" s="30">
        <v>1110962.0</v>
      </c>
      <c r="AD33" s="30">
        <v>1.0</v>
      </c>
      <c r="AE33" s="30">
        <v>0.0</v>
      </c>
      <c r="AF33" s="30">
        <v>25.0</v>
      </c>
      <c r="AG33" s="30">
        <v>83440.0</v>
      </c>
      <c r="AH33" s="30">
        <v>1.0</v>
      </c>
      <c r="AI33" s="30">
        <v>0.0</v>
      </c>
      <c r="AJ33" s="30">
        <v>6.0</v>
      </c>
      <c r="AK33" s="30">
        <v>30664.0</v>
      </c>
      <c r="AL33" s="30">
        <v>0.0</v>
      </c>
      <c r="AM33" s="30">
        <v>0.0</v>
      </c>
      <c r="AN33" s="30">
        <v>16.0</v>
      </c>
      <c r="AO33" s="30">
        <v>42878.0</v>
      </c>
      <c r="AP33" s="30">
        <v>0.0</v>
      </c>
      <c r="AQ33" s="30">
        <v>0.0</v>
      </c>
      <c r="AR33" s="30">
        <v>18.0</v>
      </c>
      <c r="AS33" s="30">
        <v>74870.0</v>
      </c>
      <c r="AT33" s="30">
        <v>0.0</v>
      </c>
      <c r="AU33" s="30">
        <v>0.0</v>
      </c>
      <c r="AV33" s="30">
        <v>152.0</v>
      </c>
    </row>
    <row r="34">
      <c r="A34" s="28" t="s">
        <v>4917</v>
      </c>
      <c r="B34" s="28" t="s">
        <v>4918</v>
      </c>
      <c r="C34" s="28" t="s">
        <v>409</v>
      </c>
      <c r="D34" s="28" t="s">
        <v>410</v>
      </c>
      <c r="E34" s="30">
        <v>461734.0</v>
      </c>
      <c r="F34" s="31"/>
      <c r="G34" s="30">
        <v>478.0</v>
      </c>
      <c r="H34" s="30">
        <v>1598430.0</v>
      </c>
      <c r="I34" s="30">
        <v>2.9904E-4</v>
      </c>
      <c r="J34" s="30">
        <v>0.0</v>
      </c>
      <c r="K34" s="30">
        <v>0.0</v>
      </c>
      <c r="L34" s="30">
        <v>8.0</v>
      </c>
      <c r="M34" s="30">
        <v>61892.0</v>
      </c>
      <c r="N34" s="30">
        <v>0.0</v>
      </c>
      <c r="O34" s="30">
        <v>0.0</v>
      </c>
      <c r="P34" s="30">
        <v>10.0</v>
      </c>
      <c r="Q34" s="30">
        <v>58066.0</v>
      </c>
      <c r="R34" s="30">
        <v>0.0</v>
      </c>
      <c r="S34" s="30">
        <v>0.0</v>
      </c>
      <c r="T34" s="30">
        <v>0.0</v>
      </c>
      <c r="U34" s="30">
        <v>63048.0</v>
      </c>
      <c r="V34" s="30">
        <v>0.0</v>
      </c>
      <c r="W34" s="30">
        <v>0.0</v>
      </c>
      <c r="X34" s="30">
        <v>0.0</v>
      </c>
      <c r="Y34" s="30">
        <v>5072.0</v>
      </c>
      <c r="Z34" s="30">
        <v>0.0</v>
      </c>
      <c r="AA34" s="30">
        <v>0.0</v>
      </c>
      <c r="AB34" s="30">
        <v>416.0</v>
      </c>
      <c r="AC34" s="30">
        <v>1110628.0</v>
      </c>
      <c r="AD34" s="30">
        <v>0.0</v>
      </c>
      <c r="AE34" s="30">
        <v>0.0</v>
      </c>
      <c r="AF34" s="30">
        <v>2.0</v>
      </c>
      <c r="AG34" s="30">
        <v>83350.0</v>
      </c>
      <c r="AH34" s="30">
        <v>0.0</v>
      </c>
      <c r="AI34" s="30">
        <v>0.0</v>
      </c>
      <c r="AJ34" s="30">
        <v>9.0</v>
      </c>
      <c r="AK34" s="30">
        <v>30640.0</v>
      </c>
      <c r="AL34" s="30">
        <v>0.0</v>
      </c>
      <c r="AM34" s="30">
        <v>0.0</v>
      </c>
      <c r="AN34" s="30">
        <v>2.0</v>
      </c>
      <c r="AO34" s="30">
        <v>42864.0</v>
      </c>
      <c r="AP34" s="30">
        <v>0.0</v>
      </c>
      <c r="AQ34" s="30">
        <v>0.0</v>
      </c>
      <c r="AR34" s="30">
        <v>3.0</v>
      </c>
      <c r="AS34" s="30">
        <v>74840.0</v>
      </c>
      <c r="AT34" s="30">
        <v>0.0</v>
      </c>
      <c r="AU34" s="30">
        <v>0.0</v>
      </c>
      <c r="AV34" s="30">
        <v>153.0</v>
      </c>
    </row>
    <row r="35">
      <c r="A35" s="28" t="s">
        <v>5209</v>
      </c>
      <c r="B35" s="28" t="s">
        <v>5210</v>
      </c>
      <c r="C35" s="28" t="s">
        <v>409</v>
      </c>
      <c r="D35" s="28" t="s">
        <v>410</v>
      </c>
      <c r="E35" s="30">
        <v>1514151.0</v>
      </c>
      <c r="F35" s="31"/>
      <c r="G35" s="30">
        <v>43.0</v>
      </c>
      <c r="H35" s="30">
        <v>1596860.0</v>
      </c>
      <c r="I35" s="32">
        <v>2.6928E-5</v>
      </c>
      <c r="J35" s="30">
        <v>0.0</v>
      </c>
      <c r="K35" s="30">
        <v>0.0</v>
      </c>
      <c r="L35" s="30">
        <v>2.0</v>
      </c>
      <c r="M35" s="30">
        <v>61810.0</v>
      </c>
      <c r="N35" s="30">
        <v>0.0</v>
      </c>
      <c r="O35" s="30">
        <v>0.0</v>
      </c>
      <c r="P35" s="30">
        <v>2.0</v>
      </c>
      <c r="Q35" s="30">
        <v>57796.0</v>
      </c>
      <c r="R35" s="30">
        <v>0.0</v>
      </c>
      <c r="S35" s="30">
        <v>0.0</v>
      </c>
      <c r="T35" s="30">
        <v>0.0</v>
      </c>
      <c r="U35" s="30">
        <v>62978.0</v>
      </c>
      <c r="V35" s="30">
        <v>0.0</v>
      </c>
      <c r="W35" s="30">
        <v>0.0</v>
      </c>
      <c r="X35" s="30">
        <v>0.0</v>
      </c>
      <c r="Y35" s="30">
        <v>5058.0</v>
      </c>
      <c r="Z35" s="30">
        <v>0.0</v>
      </c>
      <c r="AA35" s="30">
        <v>0.0</v>
      </c>
      <c r="AB35" s="30">
        <v>37.0</v>
      </c>
      <c r="AC35" s="30">
        <v>1109798.0</v>
      </c>
      <c r="AD35" s="30">
        <v>0.0</v>
      </c>
      <c r="AE35" s="30">
        <v>0.0</v>
      </c>
      <c r="AF35" s="30">
        <v>0.0</v>
      </c>
      <c r="AG35" s="30">
        <v>83238.0</v>
      </c>
      <c r="AH35" s="30">
        <v>0.0</v>
      </c>
      <c r="AI35" s="30">
        <v>0.0</v>
      </c>
      <c r="AJ35" s="30">
        <v>0.0</v>
      </c>
      <c r="AK35" s="30">
        <v>30612.0</v>
      </c>
      <c r="AL35" s="30">
        <v>0.0</v>
      </c>
      <c r="AM35" s="30">
        <v>0.0</v>
      </c>
      <c r="AN35" s="30">
        <v>0.0</v>
      </c>
      <c r="AO35" s="30">
        <v>42804.0</v>
      </c>
      <c r="AP35" s="30">
        <v>0.0</v>
      </c>
      <c r="AQ35" s="30">
        <v>0.0</v>
      </c>
      <c r="AR35" s="30">
        <v>0.0</v>
      </c>
      <c r="AS35" s="30">
        <v>74726.0</v>
      </c>
      <c r="AT35" s="30">
        <v>0.0</v>
      </c>
      <c r="AU35" s="30">
        <v>0.0</v>
      </c>
      <c r="AV35" s="30">
        <v>155.0</v>
      </c>
    </row>
    <row r="36">
      <c r="A36" s="28" t="s">
        <v>5813</v>
      </c>
      <c r="B36" s="28" t="s">
        <v>5814</v>
      </c>
      <c r="C36" s="28" t="s">
        <v>409</v>
      </c>
      <c r="D36" s="28" t="s">
        <v>410</v>
      </c>
      <c r="E36" s="30">
        <v>1038769.0</v>
      </c>
      <c r="F36" s="31"/>
      <c r="G36" s="30">
        <v>10.0</v>
      </c>
      <c r="H36" s="30">
        <v>1595986.0</v>
      </c>
      <c r="I36" s="32">
        <v>6.2657E-6</v>
      </c>
      <c r="J36" s="30">
        <v>0.0</v>
      </c>
      <c r="K36" s="30">
        <v>0.0</v>
      </c>
      <c r="L36" s="30">
        <v>0.0</v>
      </c>
      <c r="M36" s="30">
        <v>61768.0</v>
      </c>
      <c r="N36" s="30">
        <v>0.0</v>
      </c>
      <c r="O36" s="30">
        <v>0.0</v>
      </c>
      <c r="P36" s="30">
        <v>1.0</v>
      </c>
      <c r="Q36" s="30">
        <v>57704.0</v>
      </c>
      <c r="R36" s="30">
        <v>0.0</v>
      </c>
      <c r="S36" s="30">
        <v>0.0</v>
      </c>
      <c r="T36" s="30">
        <v>0.0</v>
      </c>
      <c r="U36" s="30">
        <v>62958.0</v>
      </c>
      <c r="V36" s="30">
        <v>0.0</v>
      </c>
      <c r="W36" s="30">
        <v>0.0</v>
      </c>
      <c r="X36" s="30">
        <v>0.0</v>
      </c>
      <c r="Y36" s="30">
        <v>5060.0</v>
      </c>
      <c r="Z36" s="30">
        <v>0.0</v>
      </c>
      <c r="AA36" s="30">
        <v>0.0</v>
      </c>
      <c r="AB36" s="30">
        <v>5.0</v>
      </c>
      <c r="AC36" s="30">
        <v>1109270.0</v>
      </c>
      <c r="AD36" s="30">
        <v>0.0</v>
      </c>
      <c r="AE36" s="30">
        <v>0.0</v>
      </c>
      <c r="AF36" s="30">
        <v>2.0</v>
      </c>
      <c r="AG36" s="30">
        <v>83158.0</v>
      </c>
      <c r="AH36" s="30">
        <v>0.0</v>
      </c>
      <c r="AI36" s="30">
        <v>0.0</v>
      </c>
      <c r="AJ36" s="30">
        <v>1.0</v>
      </c>
      <c r="AK36" s="30">
        <v>30594.0</v>
      </c>
      <c r="AL36" s="30">
        <v>0.0</v>
      </c>
      <c r="AM36" s="30">
        <v>0.0</v>
      </c>
      <c r="AN36" s="30">
        <v>0.0</v>
      </c>
      <c r="AO36" s="30">
        <v>42740.0</v>
      </c>
      <c r="AP36" s="30">
        <v>0.0</v>
      </c>
      <c r="AQ36" s="30">
        <v>0.0</v>
      </c>
      <c r="AR36" s="30">
        <v>1.0</v>
      </c>
      <c r="AS36" s="30">
        <v>74696.0</v>
      </c>
      <c r="AT36" s="30">
        <v>0.0</v>
      </c>
      <c r="AU36" s="30">
        <v>0.0</v>
      </c>
      <c r="AV36" s="30">
        <v>155.0</v>
      </c>
    </row>
    <row r="37">
      <c r="A37" s="28" t="s">
        <v>8228</v>
      </c>
      <c r="B37" s="28" t="s">
        <v>8229</v>
      </c>
      <c r="C37" s="28" t="s">
        <v>409</v>
      </c>
      <c r="D37" s="28" t="s">
        <v>410</v>
      </c>
      <c r="E37" s="30">
        <v>530881.0</v>
      </c>
      <c r="F37" s="31"/>
      <c r="G37" s="30">
        <v>1.0</v>
      </c>
      <c r="H37" s="30">
        <v>607306.0</v>
      </c>
      <c r="I37" s="32">
        <v>1.6466E-6</v>
      </c>
      <c r="J37" s="30">
        <v>0.0</v>
      </c>
      <c r="K37" s="30">
        <v>0.0</v>
      </c>
      <c r="L37" s="30">
        <v>0.0</v>
      </c>
      <c r="M37" s="30">
        <v>32280.0</v>
      </c>
      <c r="N37" s="30">
        <v>0.0</v>
      </c>
      <c r="O37" s="30">
        <v>0.0</v>
      </c>
      <c r="P37" s="30">
        <v>1.0</v>
      </c>
      <c r="Q37" s="30">
        <v>40864.0</v>
      </c>
      <c r="R37" s="30">
        <v>0.0</v>
      </c>
      <c r="S37" s="30">
        <v>0.0</v>
      </c>
      <c r="T37" s="30">
        <v>0.0</v>
      </c>
      <c r="U37" s="30">
        <v>51900.0</v>
      </c>
      <c r="V37" s="30">
        <v>0.0</v>
      </c>
      <c r="W37" s="30">
        <v>0.0</v>
      </c>
      <c r="X37" s="30">
        <v>0.0</v>
      </c>
      <c r="Y37" s="30">
        <v>2504.0</v>
      </c>
      <c r="Z37" s="30">
        <v>0.0</v>
      </c>
      <c r="AA37" s="30">
        <v>0.0</v>
      </c>
      <c r="AB37" s="30">
        <v>0.0</v>
      </c>
      <c r="AC37" s="30">
        <v>340244.0</v>
      </c>
      <c r="AD37" s="30">
        <v>0.0</v>
      </c>
      <c r="AE37" s="30">
        <v>0.0</v>
      </c>
      <c r="AF37" s="30">
        <v>0.0</v>
      </c>
      <c r="AG37" s="30">
        <v>65992.0</v>
      </c>
      <c r="AH37" s="30">
        <v>0.0</v>
      </c>
      <c r="AI37" s="30">
        <v>0.0</v>
      </c>
      <c r="AJ37" s="30">
        <v>0.0</v>
      </c>
      <c r="AK37" s="30">
        <v>20554.0</v>
      </c>
      <c r="AL37" s="30">
        <v>0.0</v>
      </c>
      <c r="AM37" s="30">
        <v>0.0</v>
      </c>
      <c r="AN37" s="30">
        <v>0.0</v>
      </c>
      <c r="AO37" s="30">
        <v>35548.0</v>
      </c>
      <c r="AP37" s="30">
        <v>0.0</v>
      </c>
      <c r="AQ37" s="30">
        <v>0.0</v>
      </c>
      <c r="AR37" s="30">
        <v>0.0</v>
      </c>
      <c r="AS37" s="30">
        <v>17420.0</v>
      </c>
      <c r="AT37" s="30">
        <v>0.0</v>
      </c>
      <c r="AU37" s="30">
        <v>0.0</v>
      </c>
      <c r="AV37" s="30">
        <v>158.0</v>
      </c>
    </row>
    <row r="38">
      <c r="A38" s="28" t="s">
        <v>4942</v>
      </c>
      <c r="B38" s="28" t="s">
        <v>4943</v>
      </c>
      <c r="C38" s="28" t="s">
        <v>409</v>
      </c>
      <c r="D38" s="28" t="s">
        <v>410</v>
      </c>
      <c r="E38" s="30">
        <v>461735.0</v>
      </c>
      <c r="F38" s="31"/>
      <c r="G38" s="30">
        <v>279.0</v>
      </c>
      <c r="H38" s="30">
        <v>1584540.0</v>
      </c>
      <c r="I38" s="30">
        <v>1.7608E-4</v>
      </c>
      <c r="J38" s="30">
        <v>0.0</v>
      </c>
      <c r="K38" s="30">
        <v>0.0</v>
      </c>
      <c r="L38" s="30">
        <v>4.0</v>
      </c>
      <c r="M38" s="30">
        <v>61378.0</v>
      </c>
      <c r="N38" s="30">
        <v>0.0</v>
      </c>
      <c r="O38" s="30">
        <v>0.0</v>
      </c>
      <c r="P38" s="30">
        <v>2.0</v>
      </c>
      <c r="Q38" s="30">
        <v>55772.0</v>
      </c>
      <c r="R38" s="30">
        <v>0.0</v>
      </c>
      <c r="S38" s="30">
        <v>0.0</v>
      </c>
      <c r="T38" s="30">
        <v>0.0</v>
      </c>
      <c r="U38" s="30">
        <v>62378.0</v>
      </c>
      <c r="V38" s="30">
        <v>0.0</v>
      </c>
      <c r="W38" s="30">
        <v>0.0</v>
      </c>
      <c r="X38" s="30">
        <v>0.0</v>
      </c>
      <c r="Y38" s="30">
        <v>5020.0</v>
      </c>
      <c r="Z38" s="30">
        <v>0.0</v>
      </c>
      <c r="AA38" s="30">
        <v>0.0</v>
      </c>
      <c r="AB38" s="30">
        <v>263.0</v>
      </c>
      <c r="AC38" s="30">
        <v>1102762.0</v>
      </c>
      <c r="AD38" s="30">
        <v>0.0</v>
      </c>
      <c r="AE38" s="30">
        <v>0.0</v>
      </c>
      <c r="AF38" s="30">
        <v>0.0</v>
      </c>
      <c r="AG38" s="30">
        <v>82030.0</v>
      </c>
      <c r="AH38" s="30">
        <v>0.0</v>
      </c>
      <c r="AI38" s="30">
        <v>0.0</v>
      </c>
      <c r="AJ38" s="30">
        <v>0.0</v>
      </c>
      <c r="AK38" s="30">
        <v>30412.0</v>
      </c>
      <c r="AL38" s="30">
        <v>0.0</v>
      </c>
      <c r="AM38" s="30">
        <v>0.0</v>
      </c>
      <c r="AN38" s="30">
        <v>0.0</v>
      </c>
      <c r="AO38" s="30">
        <v>42240.0</v>
      </c>
      <c r="AP38" s="30">
        <v>0.0</v>
      </c>
      <c r="AQ38" s="30">
        <v>0.0</v>
      </c>
      <c r="AR38" s="30">
        <v>0.0</v>
      </c>
      <c r="AS38" s="30">
        <v>74510.0</v>
      </c>
      <c r="AT38" s="30">
        <v>0.0</v>
      </c>
      <c r="AU38" s="30">
        <v>0.0</v>
      </c>
      <c r="AV38" s="30">
        <v>163.0</v>
      </c>
    </row>
    <row r="39">
      <c r="A39" s="28" t="s">
        <v>6480</v>
      </c>
      <c r="B39" s="28" t="s">
        <v>6481</v>
      </c>
      <c r="C39" s="28" t="s">
        <v>409</v>
      </c>
      <c r="D39" s="28" t="s">
        <v>410</v>
      </c>
      <c r="E39" s="30">
        <v>999273.0</v>
      </c>
      <c r="F39" s="31"/>
      <c r="G39" s="30">
        <v>4.0</v>
      </c>
      <c r="H39" s="30">
        <v>1584276.0</v>
      </c>
      <c r="I39" s="32">
        <v>2.5248E-6</v>
      </c>
      <c r="J39" s="30">
        <v>0.0</v>
      </c>
      <c r="K39" s="30">
        <v>0.0</v>
      </c>
      <c r="L39" s="30">
        <v>0.0</v>
      </c>
      <c r="M39" s="30">
        <v>61372.0</v>
      </c>
      <c r="N39" s="30">
        <v>0.0</v>
      </c>
      <c r="O39" s="30">
        <v>0.0</v>
      </c>
      <c r="P39" s="30">
        <v>0.0</v>
      </c>
      <c r="Q39" s="30">
        <v>55686.0</v>
      </c>
      <c r="R39" s="30">
        <v>0.0</v>
      </c>
      <c r="S39" s="30">
        <v>0.0</v>
      </c>
      <c r="T39" s="30">
        <v>0.0</v>
      </c>
      <c r="U39" s="30">
        <v>62402.0</v>
      </c>
      <c r="V39" s="30">
        <v>0.0</v>
      </c>
      <c r="W39" s="30">
        <v>0.0</v>
      </c>
      <c r="X39" s="30">
        <v>0.0</v>
      </c>
      <c r="Y39" s="30">
        <v>5022.0</v>
      </c>
      <c r="Z39" s="30">
        <v>0.0</v>
      </c>
      <c r="AA39" s="30">
        <v>0.0</v>
      </c>
      <c r="AB39" s="30">
        <v>0.0</v>
      </c>
      <c r="AC39" s="30">
        <v>1102520.0</v>
      </c>
      <c r="AD39" s="30">
        <v>0.0</v>
      </c>
      <c r="AE39" s="30">
        <v>0.0</v>
      </c>
      <c r="AF39" s="30">
        <v>0.0</v>
      </c>
      <c r="AG39" s="30">
        <v>82020.0</v>
      </c>
      <c r="AH39" s="30">
        <v>0.0</v>
      </c>
      <c r="AI39" s="30">
        <v>0.0</v>
      </c>
      <c r="AJ39" s="30">
        <v>0.0</v>
      </c>
      <c r="AK39" s="30">
        <v>30412.0</v>
      </c>
      <c r="AL39" s="30">
        <v>0.0</v>
      </c>
      <c r="AM39" s="30">
        <v>0.0</v>
      </c>
      <c r="AN39" s="30">
        <v>1.0</v>
      </c>
      <c r="AO39" s="30">
        <v>42268.0</v>
      </c>
      <c r="AP39" s="30">
        <v>0.0</v>
      </c>
      <c r="AQ39" s="30">
        <v>0.0</v>
      </c>
      <c r="AR39" s="30">
        <v>3.0</v>
      </c>
      <c r="AS39" s="30">
        <v>74540.0</v>
      </c>
      <c r="AT39" s="30">
        <v>0.0</v>
      </c>
      <c r="AU39" s="30">
        <v>0.0</v>
      </c>
      <c r="AV39" s="30">
        <v>164.0</v>
      </c>
    </row>
    <row r="40">
      <c r="A40" s="28" t="s">
        <v>6548</v>
      </c>
      <c r="B40" s="28" t="s">
        <v>6549</v>
      </c>
      <c r="C40" s="28" t="s">
        <v>409</v>
      </c>
      <c r="D40" s="28" t="s">
        <v>410</v>
      </c>
      <c r="E40" s="30">
        <v>1398687.0</v>
      </c>
      <c r="F40" s="31"/>
      <c r="G40" s="30">
        <v>4.0</v>
      </c>
      <c r="H40" s="30">
        <v>1461800.0</v>
      </c>
      <c r="I40" s="32">
        <v>2.7364E-6</v>
      </c>
      <c r="J40" s="30">
        <v>0.0</v>
      </c>
      <c r="K40" s="30">
        <v>0.0</v>
      </c>
      <c r="L40" s="30">
        <v>0.0</v>
      </c>
      <c r="M40" s="30">
        <v>60388.0</v>
      </c>
      <c r="N40" s="30">
        <v>0.0</v>
      </c>
      <c r="O40" s="30">
        <v>0.0</v>
      </c>
      <c r="P40" s="30">
        <v>0.0</v>
      </c>
      <c r="Q40" s="30">
        <v>44722.0</v>
      </c>
      <c r="R40" s="30">
        <v>0.0</v>
      </c>
      <c r="S40" s="30">
        <v>0.0</v>
      </c>
      <c r="T40" s="30">
        <v>0.0</v>
      </c>
      <c r="U40" s="30">
        <v>53406.0</v>
      </c>
      <c r="V40" s="30">
        <v>0.0</v>
      </c>
      <c r="W40" s="30">
        <v>0.0</v>
      </c>
      <c r="X40" s="30">
        <v>0.0</v>
      </c>
      <c r="Y40" s="30">
        <v>5768.0</v>
      </c>
      <c r="Z40" s="30">
        <v>0.0</v>
      </c>
      <c r="AA40" s="30">
        <v>0.0</v>
      </c>
      <c r="AB40" s="30">
        <v>4.0</v>
      </c>
      <c r="AC40" s="30">
        <v>1111944.0</v>
      </c>
      <c r="AD40" s="30">
        <v>0.0</v>
      </c>
      <c r="AE40" s="30">
        <v>0.0</v>
      </c>
      <c r="AF40" s="30">
        <v>0.0</v>
      </c>
      <c r="AG40" s="30">
        <v>86258.0</v>
      </c>
      <c r="AH40" s="30">
        <v>0.0</v>
      </c>
      <c r="AI40" s="30">
        <v>0.0</v>
      </c>
      <c r="AJ40" s="30">
        <v>0.0</v>
      </c>
      <c r="AK40" s="30">
        <v>26136.0</v>
      </c>
      <c r="AL40" s="30">
        <v>0.0</v>
      </c>
      <c r="AM40" s="30">
        <v>0.0</v>
      </c>
      <c r="AN40" s="30">
        <v>0.0</v>
      </c>
      <c r="AO40" s="30">
        <v>39700.0</v>
      </c>
      <c r="AP40" s="30">
        <v>0.0</v>
      </c>
      <c r="AQ40" s="30">
        <v>0.0</v>
      </c>
      <c r="AR40" s="30">
        <v>0.0</v>
      </c>
      <c r="AS40" s="30">
        <v>33478.0</v>
      </c>
      <c r="AT40" s="30">
        <v>0.0</v>
      </c>
      <c r="AU40" s="30">
        <v>0.0</v>
      </c>
      <c r="AV40" s="30">
        <v>172.0</v>
      </c>
    </row>
    <row r="41">
      <c r="A41" s="28" t="s">
        <v>5458</v>
      </c>
      <c r="B41" s="28" t="s">
        <v>5459</v>
      </c>
      <c r="C41" s="28" t="s">
        <v>409</v>
      </c>
      <c r="D41" s="28" t="s">
        <v>410</v>
      </c>
      <c r="E41" s="30">
        <v>2159640.0</v>
      </c>
      <c r="F41" s="31"/>
      <c r="G41" s="30">
        <v>21.0</v>
      </c>
      <c r="H41" s="30">
        <v>1613990.0</v>
      </c>
      <c r="I41" s="32">
        <v>1.3011E-5</v>
      </c>
      <c r="J41" s="30">
        <v>0.0</v>
      </c>
      <c r="K41" s="30">
        <v>0.0</v>
      </c>
      <c r="L41" s="30">
        <v>1.0</v>
      </c>
      <c r="M41" s="30">
        <v>62484.0</v>
      </c>
      <c r="N41" s="30">
        <v>0.0</v>
      </c>
      <c r="O41" s="30">
        <v>0.0</v>
      </c>
      <c r="P41" s="30">
        <v>0.0</v>
      </c>
      <c r="Q41" s="30">
        <v>59992.0</v>
      </c>
      <c r="R41" s="30">
        <v>0.0</v>
      </c>
      <c r="S41" s="30">
        <v>0.0</v>
      </c>
      <c r="T41" s="30">
        <v>0.0</v>
      </c>
      <c r="U41" s="30">
        <v>64028.0</v>
      </c>
      <c r="V41" s="30">
        <v>0.0</v>
      </c>
      <c r="W41" s="30">
        <v>0.0</v>
      </c>
      <c r="X41" s="30">
        <v>0.0</v>
      </c>
      <c r="Y41" s="30">
        <v>6680.0</v>
      </c>
      <c r="Z41" s="30">
        <v>0.0</v>
      </c>
      <c r="AA41" s="30">
        <v>0.0</v>
      </c>
      <c r="AB41" s="30">
        <v>2.0</v>
      </c>
      <c r="AC41" s="30">
        <v>1117166.0</v>
      </c>
      <c r="AD41" s="30">
        <v>0.0</v>
      </c>
      <c r="AE41" s="30">
        <v>0.0</v>
      </c>
      <c r="AF41" s="30">
        <v>0.0</v>
      </c>
      <c r="AG41" s="30">
        <v>86574.0</v>
      </c>
      <c r="AH41" s="30">
        <v>0.0</v>
      </c>
      <c r="AI41" s="30">
        <v>0.0</v>
      </c>
      <c r="AJ41" s="30">
        <v>0.0</v>
      </c>
      <c r="AK41" s="30">
        <v>30966.0</v>
      </c>
      <c r="AL41" s="30">
        <v>0.0</v>
      </c>
      <c r="AM41" s="30">
        <v>0.0</v>
      </c>
      <c r="AN41" s="30">
        <v>18.0</v>
      </c>
      <c r="AO41" s="30">
        <v>43170.0</v>
      </c>
      <c r="AP41" s="30">
        <v>0.0</v>
      </c>
      <c r="AQ41" s="30">
        <v>0.0</v>
      </c>
      <c r="AR41" s="30">
        <v>0.0</v>
      </c>
      <c r="AS41" s="30">
        <v>74912.0</v>
      </c>
      <c r="AT41" s="30">
        <v>0.0</v>
      </c>
      <c r="AU41" s="30">
        <v>0.0</v>
      </c>
      <c r="AV41" s="30">
        <v>177.0</v>
      </c>
    </row>
    <row r="42">
      <c r="A42" s="28" t="s">
        <v>7440</v>
      </c>
      <c r="B42" s="28" t="s">
        <v>7441</v>
      </c>
      <c r="C42" s="28" t="s">
        <v>409</v>
      </c>
      <c r="D42" s="28" t="s">
        <v>410</v>
      </c>
      <c r="E42" s="30">
        <v>1319257.0</v>
      </c>
      <c r="F42" s="31"/>
      <c r="G42" s="30">
        <v>2.0</v>
      </c>
      <c r="H42" s="30">
        <v>628742.0</v>
      </c>
      <c r="I42" s="32">
        <v>3.181E-6</v>
      </c>
      <c r="J42" s="30">
        <v>0.0</v>
      </c>
      <c r="K42" s="30">
        <v>0.0</v>
      </c>
      <c r="L42" s="30">
        <v>1.0</v>
      </c>
      <c r="M42" s="30">
        <v>33096.0</v>
      </c>
      <c r="N42" s="30">
        <v>0.0</v>
      </c>
      <c r="O42" s="30">
        <v>0.0</v>
      </c>
      <c r="P42" s="30">
        <v>0.0</v>
      </c>
      <c r="Q42" s="30">
        <v>43738.0</v>
      </c>
      <c r="R42" s="30">
        <v>0.0</v>
      </c>
      <c r="S42" s="30">
        <v>0.0</v>
      </c>
      <c r="T42" s="30">
        <v>0.0</v>
      </c>
      <c r="U42" s="30">
        <v>53138.0</v>
      </c>
      <c r="V42" s="30">
        <v>0.0</v>
      </c>
      <c r="W42" s="30">
        <v>0.0</v>
      </c>
      <c r="X42" s="30">
        <v>0.0</v>
      </c>
      <c r="Y42" s="30">
        <v>4148.0</v>
      </c>
      <c r="Z42" s="30">
        <v>0.0</v>
      </c>
      <c r="AA42" s="30">
        <v>0.0</v>
      </c>
      <c r="AB42" s="30">
        <v>1.0</v>
      </c>
      <c r="AC42" s="30">
        <v>350078.0</v>
      </c>
      <c r="AD42" s="30">
        <v>0.0</v>
      </c>
      <c r="AE42" s="30">
        <v>0.0</v>
      </c>
      <c r="AF42" s="30">
        <v>0.0</v>
      </c>
      <c r="AG42" s="30">
        <v>69798.0</v>
      </c>
      <c r="AH42" s="30">
        <v>0.0</v>
      </c>
      <c r="AI42" s="30">
        <v>0.0</v>
      </c>
      <c r="AJ42" s="30">
        <v>0.0</v>
      </c>
      <c r="AK42" s="30">
        <v>20982.0</v>
      </c>
      <c r="AL42" s="30">
        <v>0.0</v>
      </c>
      <c r="AM42" s="30">
        <v>0.0</v>
      </c>
      <c r="AN42" s="30">
        <v>0.0</v>
      </c>
      <c r="AO42" s="30">
        <v>36070.0</v>
      </c>
      <c r="AP42" s="30">
        <v>0.0</v>
      </c>
      <c r="AQ42" s="30">
        <v>0.0</v>
      </c>
      <c r="AR42" s="30">
        <v>0.0</v>
      </c>
      <c r="AS42" s="30">
        <v>17694.0</v>
      </c>
      <c r="AT42" s="30">
        <v>0.0</v>
      </c>
      <c r="AU42" s="30">
        <v>0.0</v>
      </c>
      <c r="AV42" s="30">
        <v>181.0</v>
      </c>
    </row>
    <row r="43">
      <c r="A43" s="28" t="s">
        <v>5703</v>
      </c>
      <c r="B43" s="28" t="s">
        <v>5704</v>
      </c>
      <c r="C43" s="28" t="s">
        <v>409</v>
      </c>
      <c r="D43" s="28" t="s">
        <v>410</v>
      </c>
      <c r="E43" s="30">
        <v>952836.0</v>
      </c>
      <c r="F43" s="31"/>
      <c r="G43" s="30">
        <v>12.0</v>
      </c>
      <c r="H43" s="30">
        <v>1461824.0</v>
      </c>
      <c r="I43" s="32">
        <v>8.2089E-6</v>
      </c>
      <c r="J43" s="30">
        <v>0.0</v>
      </c>
      <c r="K43" s="30">
        <v>0.0</v>
      </c>
      <c r="L43" s="30">
        <v>2.0</v>
      </c>
      <c r="M43" s="30">
        <v>60392.0</v>
      </c>
      <c r="N43" s="30">
        <v>0.0</v>
      </c>
      <c r="O43" s="30">
        <v>0.0</v>
      </c>
      <c r="P43" s="30">
        <v>1.0</v>
      </c>
      <c r="Q43" s="30">
        <v>44722.0</v>
      </c>
      <c r="R43" s="30">
        <v>0.0</v>
      </c>
      <c r="S43" s="30">
        <v>0.0</v>
      </c>
      <c r="T43" s="30">
        <v>0.0</v>
      </c>
      <c r="U43" s="30">
        <v>53408.0</v>
      </c>
      <c r="V43" s="30">
        <v>0.0</v>
      </c>
      <c r="W43" s="30">
        <v>0.0</v>
      </c>
      <c r="X43" s="30">
        <v>0.0</v>
      </c>
      <c r="Y43" s="30">
        <v>5768.0</v>
      </c>
      <c r="Z43" s="30">
        <v>0.0</v>
      </c>
      <c r="AA43" s="30">
        <v>0.0</v>
      </c>
      <c r="AB43" s="30">
        <v>9.0</v>
      </c>
      <c r="AC43" s="30">
        <v>1111970.0</v>
      </c>
      <c r="AD43" s="30">
        <v>0.0</v>
      </c>
      <c r="AE43" s="30">
        <v>0.0</v>
      </c>
      <c r="AF43" s="30">
        <v>0.0</v>
      </c>
      <c r="AG43" s="30">
        <v>86256.0</v>
      </c>
      <c r="AH43" s="30">
        <v>0.0</v>
      </c>
      <c r="AI43" s="30">
        <v>0.0</v>
      </c>
      <c r="AJ43" s="30">
        <v>0.0</v>
      </c>
      <c r="AK43" s="30">
        <v>26134.0</v>
      </c>
      <c r="AL43" s="30">
        <v>0.0</v>
      </c>
      <c r="AM43" s="30">
        <v>0.0</v>
      </c>
      <c r="AN43" s="30">
        <v>0.0</v>
      </c>
      <c r="AO43" s="30">
        <v>39694.0</v>
      </c>
      <c r="AP43" s="30">
        <v>0.0</v>
      </c>
      <c r="AQ43" s="30">
        <v>0.0</v>
      </c>
      <c r="AR43" s="30">
        <v>0.0</v>
      </c>
      <c r="AS43" s="30">
        <v>33480.0</v>
      </c>
      <c r="AT43" s="30">
        <v>0.0</v>
      </c>
      <c r="AU43" s="30">
        <v>0.0</v>
      </c>
      <c r="AV43" s="30">
        <v>184.0</v>
      </c>
    </row>
    <row r="44">
      <c r="A44" s="28" t="s">
        <v>6102</v>
      </c>
      <c r="B44" s="28" t="s">
        <v>6103</v>
      </c>
      <c r="C44" s="28" t="s">
        <v>409</v>
      </c>
      <c r="D44" s="28" t="s">
        <v>410</v>
      </c>
      <c r="E44" s="30">
        <v>1387918.0</v>
      </c>
      <c r="F44" s="31"/>
      <c r="G44" s="30">
        <v>7.0</v>
      </c>
      <c r="H44" s="30">
        <v>780866.0</v>
      </c>
      <c r="I44" s="32">
        <v>8.9644E-6</v>
      </c>
      <c r="J44" s="30">
        <v>0.0</v>
      </c>
      <c r="K44" s="30">
        <v>0.0</v>
      </c>
      <c r="L44" s="30">
        <v>0.0</v>
      </c>
      <c r="M44" s="30">
        <v>35184.0</v>
      </c>
      <c r="N44" s="30">
        <v>0.0</v>
      </c>
      <c r="O44" s="30">
        <v>0.0</v>
      </c>
      <c r="P44" s="30">
        <v>0.0</v>
      </c>
      <c r="Q44" s="30">
        <v>59010.0</v>
      </c>
      <c r="R44" s="30">
        <v>0.0</v>
      </c>
      <c r="S44" s="30">
        <v>0.0</v>
      </c>
      <c r="T44" s="30">
        <v>1.0</v>
      </c>
      <c r="U44" s="30">
        <v>63752.0</v>
      </c>
      <c r="V44" s="30">
        <v>0.0</v>
      </c>
      <c r="W44" s="30">
        <v>0.0</v>
      </c>
      <c r="X44" s="30">
        <v>0.0</v>
      </c>
      <c r="Y44" s="30">
        <v>5060.0</v>
      </c>
      <c r="Z44" s="30">
        <v>0.0</v>
      </c>
      <c r="AA44" s="30">
        <v>0.0</v>
      </c>
      <c r="AB44" s="30">
        <v>3.0</v>
      </c>
      <c r="AC44" s="30">
        <v>355268.0</v>
      </c>
      <c r="AD44" s="30">
        <v>0.0</v>
      </c>
      <c r="AE44" s="30">
        <v>0.0</v>
      </c>
      <c r="AF44" s="30">
        <v>0.0</v>
      </c>
      <c r="AG44" s="30">
        <v>70112.0</v>
      </c>
      <c r="AH44" s="30">
        <v>0.0</v>
      </c>
      <c r="AI44" s="30">
        <v>0.0</v>
      </c>
      <c r="AJ44" s="30">
        <v>0.0</v>
      </c>
      <c r="AK44" s="30">
        <v>25804.0</v>
      </c>
      <c r="AL44" s="30">
        <v>0.0</v>
      </c>
      <c r="AM44" s="30">
        <v>0.0</v>
      </c>
      <c r="AN44" s="30">
        <v>0.0</v>
      </c>
      <c r="AO44" s="30">
        <v>39538.0</v>
      </c>
      <c r="AP44" s="30">
        <v>0.0</v>
      </c>
      <c r="AQ44" s="30">
        <v>0.0</v>
      </c>
      <c r="AR44" s="30">
        <v>3.0</v>
      </c>
      <c r="AS44" s="30">
        <v>59114.0</v>
      </c>
      <c r="AT44" s="30">
        <v>0.0</v>
      </c>
      <c r="AU44" s="30">
        <v>0.0</v>
      </c>
      <c r="AV44" s="30">
        <v>184.0</v>
      </c>
    </row>
    <row r="45">
      <c r="A45" s="28" t="s">
        <v>5274</v>
      </c>
      <c r="B45" s="28" t="s">
        <v>5275</v>
      </c>
      <c r="C45" s="28" t="s">
        <v>409</v>
      </c>
      <c r="D45" s="28" t="s">
        <v>410</v>
      </c>
      <c r="E45" s="30">
        <v>1000246.0</v>
      </c>
      <c r="F45" s="31"/>
      <c r="G45" s="30">
        <v>35.0</v>
      </c>
      <c r="H45" s="30">
        <v>1614100.0</v>
      </c>
      <c r="I45" s="32">
        <v>2.1684E-5</v>
      </c>
      <c r="J45" s="30">
        <v>0.0</v>
      </c>
      <c r="K45" s="30">
        <v>0.0</v>
      </c>
      <c r="L45" s="30">
        <v>2.0</v>
      </c>
      <c r="M45" s="30">
        <v>62504.0</v>
      </c>
      <c r="N45" s="30">
        <v>0.0</v>
      </c>
      <c r="O45" s="30">
        <v>0.0</v>
      </c>
      <c r="P45" s="30">
        <v>0.0</v>
      </c>
      <c r="Q45" s="30">
        <v>60012.0</v>
      </c>
      <c r="R45" s="30">
        <v>0.0</v>
      </c>
      <c r="S45" s="30">
        <v>0.0</v>
      </c>
      <c r="T45" s="30">
        <v>0.0</v>
      </c>
      <c r="U45" s="30">
        <v>64026.0</v>
      </c>
      <c r="V45" s="30">
        <v>0.0</v>
      </c>
      <c r="W45" s="30">
        <v>0.0</v>
      </c>
      <c r="X45" s="30">
        <v>0.0</v>
      </c>
      <c r="Y45" s="30">
        <v>6680.0</v>
      </c>
      <c r="Z45" s="30">
        <v>0.0</v>
      </c>
      <c r="AA45" s="30">
        <v>0.0</v>
      </c>
      <c r="AB45" s="30">
        <v>0.0</v>
      </c>
      <c r="AC45" s="30">
        <v>1117168.0</v>
      </c>
      <c r="AD45" s="30">
        <v>0.0</v>
      </c>
      <c r="AE45" s="30">
        <v>0.0</v>
      </c>
      <c r="AF45" s="30">
        <v>0.0</v>
      </c>
      <c r="AG45" s="30">
        <v>86552.0</v>
      </c>
      <c r="AH45" s="30">
        <v>0.0</v>
      </c>
      <c r="AI45" s="30">
        <v>0.0</v>
      </c>
      <c r="AJ45" s="30">
        <v>0.0</v>
      </c>
      <c r="AK45" s="30">
        <v>30952.0</v>
      </c>
      <c r="AL45" s="30">
        <v>0.0</v>
      </c>
      <c r="AM45" s="30">
        <v>0.0</v>
      </c>
      <c r="AN45" s="30">
        <v>0.0</v>
      </c>
      <c r="AO45" s="30">
        <v>43170.0</v>
      </c>
      <c r="AP45" s="30">
        <v>0.0</v>
      </c>
      <c r="AQ45" s="30">
        <v>0.0</v>
      </c>
      <c r="AR45" s="30">
        <v>33.0</v>
      </c>
      <c r="AS45" s="30">
        <v>75026.0</v>
      </c>
      <c r="AT45" s="30">
        <v>0.0</v>
      </c>
      <c r="AU45" s="30">
        <v>0.0</v>
      </c>
      <c r="AV45" s="30">
        <v>188.0</v>
      </c>
    </row>
    <row r="46">
      <c r="A46" s="28" t="s">
        <v>5906</v>
      </c>
      <c r="B46" s="28" t="s">
        <v>5907</v>
      </c>
      <c r="C46" s="28" t="s">
        <v>409</v>
      </c>
      <c r="D46" s="28" t="s">
        <v>410</v>
      </c>
      <c r="E46" s="30">
        <v>648646.0</v>
      </c>
      <c r="F46" s="31"/>
      <c r="G46" s="30">
        <v>9.0</v>
      </c>
      <c r="H46" s="30">
        <v>780864.0</v>
      </c>
      <c r="I46" s="32">
        <v>1.1526E-5</v>
      </c>
      <c r="J46" s="30">
        <v>0.0</v>
      </c>
      <c r="K46" s="30">
        <v>0.0</v>
      </c>
      <c r="L46" s="30">
        <v>0.0</v>
      </c>
      <c r="M46" s="30">
        <v>35182.0</v>
      </c>
      <c r="N46" s="30">
        <v>0.0</v>
      </c>
      <c r="O46" s="30">
        <v>0.0</v>
      </c>
      <c r="P46" s="30">
        <v>0.0</v>
      </c>
      <c r="Q46" s="30">
        <v>59006.0</v>
      </c>
      <c r="R46" s="30">
        <v>0.0</v>
      </c>
      <c r="S46" s="30">
        <v>0.0</v>
      </c>
      <c r="T46" s="30">
        <v>0.0</v>
      </c>
      <c r="U46" s="30">
        <v>63754.0</v>
      </c>
      <c r="V46" s="30">
        <v>0.0</v>
      </c>
      <c r="W46" s="30">
        <v>0.0</v>
      </c>
      <c r="X46" s="30">
        <v>0.0</v>
      </c>
      <c r="Y46" s="30">
        <v>5060.0</v>
      </c>
      <c r="Z46" s="30">
        <v>0.0</v>
      </c>
      <c r="AA46" s="30">
        <v>0.0</v>
      </c>
      <c r="AB46" s="30">
        <v>7.0</v>
      </c>
      <c r="AC46" s="30">
        <v>355260.0</v>
      </c>
      <c r="AD46" s="30">
        <v>0.0</v>
      </c>
      <c r="AE46" s="30">
        <v>0.0</v>
      </c>
      <c r="AF46" s="30">
        <v>0.0</v>
      </c>
      <c r="AG46" s="30">
        <v>70114.0</v>
      </c>
      <c r="AH46" s="30">
        <v>0.0</v>
      </c>
      <c r="AI46" s="30">
        <v>0.0</v>
      </c>
      <c r="AJ46" s="30">
        <v>0.0</v>
      </c>
      <c r="AK46" s="30">
        <v>25808.0</v>
      </c>
      <c r="AL46" s="30">
        <v>0.0</v>
      </c>
      <c r="AM46" s="30">
        <v>0.0</v>
      </c>
      <c r="AN46" s="30">
        <v>0.0</v>
      </c>
      <c r="AO46" s="30">
        <v>39536.0</v>
      </c>
      <c r="AP46" s="30">
        <v>0.0</v>
      </c>
      <c r="AQ46" s="30">
        <v>0.0</v>
      </c>
      <c r="AR46" s="30">
        <v>1.0</v>
      </c>
      <c r="AS46" s="30">
        <v>59114.0</v>
      </c>
      <c r="AT46" s="30">
        <v>0.0</v>
      </c>
      <c r="AU46" s="30">
        <v>0.0</v>
      </c>
      <c r="AV46" s="30">
        <v>194.0</v>
      </c>
    </row>
    <row r="47">
      <c r="A47" s="28" t="s">
        <v>5299</v>
      </c>
      <c r="B47" s="28" t="s">
        <v>5300</v>
      </c>
      <c r="C47" s="28" t="s">
        <v>409</v>
      </c>
      <c r="D47" s="28" t="s">
        <v>410</v>
      </c>
      <c r="E47" s="30">
        <v>959783.0</v>
      </c>
      <c r="F47" s="31"/>
      <c r="G47" s="30">
        <v>33.0</v>
      </c>
      <c r="H47" s="30">
        <v>1613974.0</v>
      </c>
      <c r="I47" s="32">
        <v>2.0446E-5</v>
      </c>
      <c r="J47" s="30">
        <v>0.0</v>
      </c>
      <c r="K47" s="30">
        <v>0.0</v>
      </c>
      <c r="L47" s="30">
        <v>0.0</v>
      </c>
      <c r="M47" s="30">
        <v>62484.0</v>
      </c>
      <c r="N47" s="30">
        <v>0.0</v>
      </c>
      <c r="O47" s="30">
        <v>0.0</v>
      </c>
      <c r="P47" s="30">
        <v>0.0</v>
      </c>
      <c r="Q47" s="30">
        <v>60002.0</v>
      </c>
      <c r="R47" s="30">
        <v>0.0</v>
      </c>
      <c r="S47" s="30">
        <v>0.0</v>
      </c>
      <c r="T47" s="30">
        <v>0.0</v>
      </c>
      <c r="U47" s="30">
        <v>64030.0</v>
      </c>
      <c r="V47" s="30">
        <v>0.0</v>
      </c>
      <c r="W47" s="30">
        <v>0.0</v>
      </c>
      <c r="X47" s="30">
        <v>0.0</v>
      </c>
      <c r="Y47" s="30">
        <v>6680.0</v>
      </c>
      <c r="Z47" s="30">
        <v>0.0</v>
      </c>
      <c r="AA47" s="30">
        <v>0.0</v>
      </c>
      <c r="AB47" s="30">
        <v>29.0</v>
      </c>
      <c r="AC47" s="30">
        <v>1117156.0</v>
      </c>
      <c r="AD47" s="30">
        <v>0.0</v>
      </c>
      <c r="AE47" s="30">
        <v>0.0</v>
      </c>
      <c r="AF47" s="30">
        <v>0.0</v>
      </c>
      <c r="AG47" s="30">
        <v>86572.0</v>
      </c>
      <c r="AH47" s="30">
        <v>0.0</v>
      </c>
      <c r="AI47" s="30">
        <v>0.0</v>
      </c>
      <c r="AJ47" s="30">
        <v>0.0</v>
      </c>
      <c r="AK47" s="30">
        <v>30956.0</v>
      </c>
      <c r="AL47" s="30">
        <v>0.0</v>
      </c>
      <c r="AM47" s="30">
        <v>0.0</v>
      </c>
      <c r="AN47" s="30">
        <v>0.0</v>
      </c>
      <c r="AO47" s="30">
        <v>43168.0</v>
      </c>
      <c r="AP47" s="30">
        <v>0.0</v>
      </c>
      <c r="AQ47" s="30">
        <v>0.0</v>
      </c>
      <c r="AR47" s="30">
        <v>0.0</v>
      </c>
      <c r="AS47" s="30">
        <v>74916.0</v>
      </c>
      <c r="AT47" s="30">
        <v>0.0</v>
      </c>
      <c r="AU47" s="30">
        <v>0.0</v>
      </c>
      <c r="AV47" s="30">
        <v>197.0</v>
      </c>
    </row>
    <row r="48">
      <c r="A48" s="28" t="s">
        <v>8576</v>
      </c>
      <c r="B48" s="28" t="s">
        <v>8577</v>
      </c>
      <c r="C48" s="28" t="s">
        <v>409</v>
      </c>
      <c r="D48" s="28" t="s">
        <v>410</v>
      </c>
      <c r="E48" s="30">
        <v>961446.0</v>
      </c>
      <c r="F48" s="31"/>
      <c r="G48" s="30">
        <v>1.0</v>
      </c>
      <c r="H48" s="30">
        <v>152130.0</v>
      </c>
      <c r="I48" s="32">
        <v>6.5733E-6</v>
      </c>
      <c r="J48" s="30">
        <v>0.0</v>
      </c>
      <c r="K48" s="30">
        <v>0.0</v>
      </c>
      <c r="L48" s="30">
        <v>0.0</v>
      </c>
      <c r="M48" s="30">
        <v>2088.0</v>
      </c>
      <c r="N48" s="30">
        <v>0.0</v>
      </c>
      <c r="O48" s="30">
        <v>0.0</v>
      </c>
      <c r="P48" s="30">
        <v>0.0</v>
      </c>
      <c r="Q48" s="30">
        <v>15270.0</v>
      </c>
      <c r="R48" s="30">
        <v>0.0</v>
      </c>
      <c r="S48" s="30">
        <v>0.0</v>
      </c>
      <c r="T48" s="30">
        <v>0.0</v>
      </c>
      <c r="U48" s="30">
        <v>10616.0</v>
      </c>
      <c r="V48" s="30">
        <v>0.0</v>
      </c>
      <c r="W48" s="30">
        <v>0.0</v>
      </c>
      <c r="X48" s="30">
        <v>0.0</v>
      </c>
      <c r="Y48" s="30">
        <v>910.0</v>
      </c>
      <c r="Z48" s="30">
        <v>0.0</v>
      </c>
      <c r="AA48" s="30">
        <v>0.0</v>
      </c>
      <c r="AB48" s="30">
        <v>0.0</v>
      </c>
      <c r="AC48" s="30">
        <v>5192.0</v>
      </c>
      <c r="AD48" s="30">
        <v>0.0</v>
      </c>
      <c r="AE48" s="30">
        <v>0.0</v>
      </c>
      <c r="AF48" s="30">
        <v>0.0</v>
      </c>
      <c r="AG48" s="30">
        <v>316.0</v>
      </c>
      <c r="AH48" s="30">
        <v>0.0</v>
      </c>
      <c r="AI48" s="30">
        <v>0.0</v>
      </c>
      <c r="AJ48" s="30">
        <v>0.0</v>
      </c>
      <c r="AK48" s="30">
        <v>4822.0</v>
      </c>
      <c r="AL48" s="30">
        <v>0.0</v>
      </c>
      <c r="AM48" s="30">
        <v>0.0</v>
      </c>
      <c r="AN48" s="30">
        <v>0.0</v>
      </c>
      <c r="AO48" s="30">
        <v>3472.0</v>
      </c>
      <c r="AP48" s="30">
        <v>0.0</v>
      </c>
      <c r="AQ48" s="30">
        <v>0.0</v>
      </c>
      <c r="AR48" s="30">
        <v>0.0</v>
      </c>
      <c r="AS48" s="30">
        <v>41426.0</v>
      </c>
      <c r="AT48" s="30">
        <v>0.0</v>
      </c>
      <c r="AU48" s="30">
        <v>0.0</v>
      </c>
      <c r="AV48" s="30">
        <v>202.0</v>
      </c>
    </row>
    <row r="49">
      <c r="A49" s="28" t="s">
        <v>8539</v>
      </c>
      <c r="B49" s="28" t="s">
        <v>8540</v>
      </c>
      <c r="C49" s="28" t="s">
        <v>409</v>
      </c>
      <c r="D49" s="28" t="s">
        <v>410</v>
      </c>
      <c r="E49" s="30">
        <v>1346496.0</v>
      </c>
      <c r="F49" s="31"/>
      <c r="G49" s="30">
        <v>1.0</v>
      </c>
      <c r="H49" s="30">
        <v>1461416.0</v>
      </c>
      <c r="I49" s="32">
        <v>6.8427E-7</v>
      </c>
      <c r="J49" s="30">
        <v>0.0</v>
      </c>
      <c r="K49" s="30">
        <v>0.0</v>
      </c>
      <c r="L49" s="30">
        <v>0.0</v>
      </c>
      <c r="M49" s="30">
        <v>60374.0</v>
      </c>
      <c r="N49" s="30">
        <v>0.0</v>
      </c>
      <c r="O49" s="30">
        <v>0.0</v>
      </c>
      <c r="P49" s="30">
        <v>0.0</v>
      </c>
      <c r="Q49" s="30">
        <v>44716.0</v>
      </c>
      <c r="R49" s="30">
        <v>0.0</v>
      </c>
      <c r="S49" s="30">
        <v>0.0</v>
      </c>
      <c r="T49" s="30">
        <v>0.0</v>
      </c>
      <c r="U49" s="30">
        <v>53398.0</v>
      </c>
      <c r="V49" s="30">
        <v>0.0</v>
      </c>
      <c r="W49" s="30">
        <v>0.0</v>
      </c>
      <c r="X49" s="30">
        <v>0.0</v>
      </c>
      <c r="Y49" s="30">
        <v>5768.0</v>
      </c>
      <c r="Z49" s="30">
        <v>0.0</v>
      </c>
      <c r="AA49" s="30">
        <v>0.0</v>
      </c>
      <c r="AB49" s="30">
        <v>1.0</v>
      </c>
      <c r="AC49" s="30">
        <v>1111640.0</v>
      </c>
      <c r="AD49" s="30">
        <v>0.0</v>
      </c>
      <c r="AE49" s="30">
        <v>0.0</v>
      </c>
      <c r="AF49" s="30">
        <v>0.0</v>
      </c>
      <c r="AG49" s="30">
        <v>86230.0</v>
      </c>
      <c r="AH49" s="30">
        <v>0.0</v>
      </c>
      <c r="AI49" s="30">
        <v>0.0</v>
      </c>
      <c r="AJ49" s="30">
        <v>0.0</v>
      </c>
      <c r="AK49" s="30">
        <v>26132.0</v>
      </c>
      <c r="AL49" s="30">
        <v>0.0</v>
      </c>
      <c r="AM49" s="30">
        <v>0.0</v>
      </c>
      <c r="AN49" s="30">
        <v>0.0</v>
      </c>
      <c r="AO49" s="30">
        <v>39688.0</v>
      </c>
      <c r="AP49" s="30">
        <v>0.0</v>
      </c>
      <c r="AQ49" s="30">
        <v>0.0</v>
      </c>
      <c r="AR49" s="30">
        <v>0.0</v>
      </c>
      <c r="AS49" s="30">
        <v>33470.0</v>
      </c>
      <c r="AT49" s="30">
        <v>0.0</v>
      </c>
      <c r="AU49" s="30">
        <v>0.0</v>
      </c>
      <c r="AV49" s="30">
        <v>204.0</v>
      </c>
    </row>
    <row r="50">
      <c r="A50" s="28" t="s">
        <v>9108</v>
      </c>
      <c r="B50" s="28" t="s">
        <v>9109</v>
      </c>
      <c r="C50" s="28" t="s">
        <v>409</v>
      </c>
      <c r="D50" s="28" t="s">
        <v>410</v>
      </c>
      <c r="E50" s="30">
        <v>1369208.0</v>
      </c>
      <c r="F50" s="31"/>
      <c r="G50" s="30">
        <v>1.0</v>
      </c>
      <c r="H50" s="30">
        <v>628702.0</v>
      </c>
      <c r="I50" s="32">
        <v>1.5906E-6</v>
      </c>
      <c r="J50" s="30">
        <v>0.0</v>
      </c>
      <c r="K50" s="30">
        <v>0.0</v>
      </c>
      <c r="L50" s="30">
        <v>0.0</v>
      </c>
      <c r="M50" s="30">
        <v>33084.0</v>
      </c>
      <c r="N50" s="30">
        <v>0.0</v>
      </c>
      <c r="O50" s="30">
        <v>0.0</v>
      </c>
      <c r="P50" s="30">
        <v>0.0</v>
      </c>
      <c r="Q50" s="30">
        <v>43740.0</v>
      </c>
      <c r="R50" s="30">
        <v>0.0</v>
      </c>
      <c r="S50" s="30">
        <v>0.0</v>
      </c>
      <c r="T50" s="30">
        <v>0.0</v>
      </c>
      <c r="U50" s="30">
        <v>53144.0</v>
      </c>
      <c r="V50" s="30">
        <v>0.0</v>
      </c>
      <c r="W50" s="30">
        <v>0.0</v>
      </c>
      <c r="X50" s="30">
        <v>0.0</v>
      </c>
      <c r="Y50" s="30">
        <v>4102.0</v>
      </c>
      <c r="Z50" s="30">
        <v>0.0</v>
      </c>
      <c r="AA50" s="30">
        <v>0.0</v>
      </c>
      <c r="AB50" s="30">
        <v>1.0</v>
      </c>
      <c r="AC50" s="30">
        <v>350098.0</v>
      </c>
      <c r="AD50" s="30">
        <v>0.0</v>
      </c>
      <c r="AE50" s="30">
        <v>0.0</v>
      </c>
      <c r="AF50" s="30">
        <v>0.0</v>
      </c>
      <c r="AG50" s="30">
        <v>69790.0</v>
      </c>
      <c r="AH50" s="30">
        <v>0.0</v>
      </c>
      <c r="AI50" s="30">
        <v>0.0</v>
      </c>
      <c r="AJ50" s="30">
        <v>0.0</v>
      </c>
      <c r="AK50" s="30">
        <v>20982.0</v>
      </c>
      <c r="AL50" s="30">
        <v>0.0</v>
      </c>
      <c r="AM50" s="30">
        <v>0.0</v>
      </c>
      <c r="AN50" s="30">
        <v>0.0</v>
      </c>
      <c r="AO50" s="30">
        <v>36070.0</v>
      </c>
      <c r="AP50" s="30">
        <v>0.0</v>
      </c>
      <c r="AQ50" s="30">
        <v>0.0</v>
      </c>
      <c r="AR50" s="30">
        <v>0.0</v>
      </c>
      <c r="AS50" s="30">
        <v>17692.0</v>
      </c>
      <c r="AT50" s="30">
        <v>0.0</v>
      </c>
      <c r="AU50" s="30">
        <v>0.0</v>
      </c>
      <c r="AV50" s="30">
        <v>208.0</v>
      </c>
    </row>
    <row r="51">
      <c r="A51" s="28" t="s">
        <v>9197</v>
      </c>
      <c r="B51" s="28" t="s">
        <v>9198</v>
      </c>
      <c r="C51" s="28" t="s">
        <v>409</v>
      </c>
      <c r="D51" s="28" t="s">
        <v>410</v>
      </c>
      <c r="E51" s="30">
        <v>836604.0</v>
      </c>
      <c r="F51" s="31"/>
      <c r="G51" s="30">
        <v>1.0</v>
      </c>
      <c r="H51" s="30">
        <v>628714.0</v>
      </c>
      <c r="I51" s="32">
        <v>1.5905E-6</v>
      </c>
      <c r="J51" s="30">
        <v>0.0</v>
      </c>
      <c r="K51" s="30">
        <v>0.0</v>
      </c>
      <c r="L51" s="30">
        <v>0.0</v>
      </c>
      <c r="M51" s="30">
        <v>33086.0</v>
      </c>
      <c r="N51" s="30">
        <v>0.0</v>
      </c>
      <c r="O51" s="30">
        <v>0.0</v>
      </c>
      <c r="P51" s="30">
        <v>0.0</v>
      </c>
      <c r="Q51" s="30">
        <v>43740.0</v>
      </c>
      <c r="R51" s="30">
        <v>0.0</v>
      </c>
      <c r="S51" s="30">
        <v>0.0</v>
      </c>
      <c r="T51" s="30">
        <v>0.0</v>
      </c>
      <c r="U51" s="30">
        <v>53142.0</v>
      </c>
      <c r="V51" s="30">
        <v>0.0</v>
      </c>
      <c r="W51" s="30">
        <v>0.0</v>
      </c>
      <c r="X51" s="30">
        <v>0.0</v>
      </c>
      <c r="Y51" s="30">
        <v>4112.0</v>
      </c>
      <c r="Z51" s="30">
        <v>0.0</v>
      </c>
      <c r="AA51" s="30">
        <v>0.0</v>
      </c>
      <c r="AB51" s="30">
        <v>1.0</v>
      </c>
      <c r="AC51" s="30">
        <v>350098.0</v>
      </c>
      <c r="AD51" s="30">
        <v>0.0</v>
      </c>
      <c r="AE51" s="30">
        <v>0.0</v>
      </c>
      <c r="AF51" s="30">
        <v>0.0</v>
      </c>
      <c r="AG51" s="30">
        <v>69792.0</v>
      </c>
      <c r="AH51" s="30">
        <v>0.0</v>
      </c>
      <c r="AI51" s="30">
        <v>0.0</v>
      </c>
      <c r="AJ51" s="30">
        <v>0.0</v>
      </c>
      <c r="AK51" s="30">
        <v>20982.0</v>
      </c>
      <c r="AL51" s="30">
        <v>0.0</v>
      </c>
      <c r="AM51" s="30">
        <v>0.0</v>
      </c>
      <c r="AN51" s="30">
        <v>0.0</v>
      </c>
      <c r="AO51" s="30">
        <v>36070.0</v>
      </c>
      <c r="AP51" s="30">
        <v>0.0</v>
      </c>
      <c r="AQ51" s="30">
        <v>0.0</v>
      </c>
      <c r="AR51" s="30">
        <v>0.0</v>
      </c>
      <c r="AS51" s="30">
        <v>17692.0</v>
      </c>
      <c r="AT51" s="30">
        <v>0.0</v>
      </c>
      <c r="AU51" s="30">
        <v>0.0</v>
      </c>
      <c r="AV51" s="30">
        <v>208.0</v>
      </c>
    </row>
    <row r="52">
      <c r="A52" s="28" t="s">
        <v>5385</v>
      </c>
      <c r="B52" s="28" t="s">
        <v>5386</v>
      </c>
      <c r="C52" s="28" t="s">
        <v>409</v>
      </c>
      <c r="D52" s="28" t="s">
        <v>410</v>
      </c>
      <c r="E52" s="30">
        <v>1364666.0</v>
      </c>
      <c r="F52" s="31"/>
      <c r="G52" s="30">
        <v>26.0</v>
      </c>
      <c r="H52" s="30">
        <v>1614070.0</v>
      </c>
      <c r="I52" s="32">
        <v>1.6108E-5</v>
      </c>
      <c r="J52" s="30">
        <v>1.0</v>
      </c>
      <c r="K52" s="30">
        <v>0.0</v>
      </c>
      <c r="L52" s="30">
        <v>2.0</v>
      </c>
      <c r="M52" s="30">
        <v>62484.0</v>
      </c>
      <c r="N52" s="30">
        <v>0.0</v>
      </c>
      <c r="O52" s="30">
        <v>0.0</v>
      </c>
      <c r="P52" s="30">
        <v>0.0</v>
      </c>
      <c r="Q52" s="30">
        <v>60008.0</v>
      </c>
      <c r="R52" s="30">
        <v>0.0</v>
      </c>
      <c r="S52" s="30">
        <v>0.0</v>
      </c>
      <c r="T52" s="30">
        <v>0.0</v>
      </c>
      <c r="U52" s="30">
        <v>64050.0</v>
      </c>
      <c r="V52" s="30">
        <v>0.0</v>
      </c>
      <c r="W52" s="30">
        <v>0.0</v>
      </c>
      <c r="X52" s="30">
        <v>0.0</v>
      </c>
      <c r="Y52" s="30">
        <v>6654.0</v>
      </c>
      <c r="Z52" s="30">
        <v>0.0</v>
      </c>
      <c r="AA52" s="30">
        <v>0.0</v>
      </c>
      <c r="AB52" s="30">
        <v>2.0</v>
      </c>
      <c r="AC52" s="30">
        <v>1117198.0</v>
      </c>
      <c r="AD52" s="30">
        <v>0.0</v>
      </c>
      <c r="AE52" s="30">
        <v>0.0</v>
      </c>
      <c r="AF52" s="30">
        <v>0.0</v>
      </c>
      <c r="AG52" s="30">
        <v>86568.0</v>
      </c>
      <c r="AH52" s="30">
        <v>0.0</v>
      </c>
      <c r="AI52" s="30">
        <v>0.0</v>
      </c>
      <c r="AJ52" s="30">
        <v>19.0</v>
      </c>
      <c r="AK52" s="30">
        <v>30960.0</v>
      </c>
      <c r="AL52" s="30">
        <v>1.0</v>
      </c>
      <c r="AM52" s="30">
        <v>0.0</v>
      </c>
      <c r="AN52" s="30">
        <v>2.0</v>
      </c>
      <c r="AO52" s="30">
        <v>43168.0</v>
      </c>
      <c r="AP52" s="30">
        <v>0.0</v>
      </c>
      <c r="AQ52" s="30">
        <v>0.0</v>
      </c>
      <c r="AR52" s="30">
        <v>0.0</v>
      </c>
      <c r="AS52" s="30">
        <v>74938.0</v>
      </c>
      <c r="AT52" s="30">
        <v>0.0</v>
      </c>
      <c r="AU52" s="30">
        <v>0.0</v>
      </c>
      <c r="AV52" s="30">
        <v>209.0</v>
      </c>
    </row>
    <row r="53">
      <c r="A53" s="28" t="s">
        <v>5711</v>
      </c>
      <c r="B53" s="28" t="s">
        <v>5712</v>
      </c>
      <c r="C53" s="28" t="s">
        <v>409</v>
      </c>
      <c r="D53" s="28" t="s">
        <v>410</v>
      </c>
      <c r="E53" s="30">
        <v>2040135.0</v>
      </c>
      <c r="F53" s="31"/>
      <c r="G53" s="30">
        <v>12.0</v>
      </c>
      <c r="H53" s="30">
        <v>1614044.0</v>
      </c>
      <c r="I53" s="32">
        <v>7.4347E-6</v>
      </c>
      <c r="J53" s="30">
        <v>0.0</v>
      </c>
      <c r="K53" s="30">
        <v>0.0</v>
      </c>
      <c r="L53" s="30">
        <v>1.0</v>
      </c>
      <c r="M53" s="30">
        <v>62488.0</v>
      </c>
      <c r="N53" s="30">
        <v>0.0</v>
      </c>
      <c r="O53" s="30">
        <v>0.0</v>
      </c>
      <c r="P53" s="30">
        <v>0.0</v>
      </c>
      <c r="Q53" s="30">
        <v>59998.0</v>
      </c>
      <c r="R53" s="30">
        <v>0.0</v>
      </c>
      <c r="S53" s="30">
        <v>0.0</v>
      </c>
      <c r="T53" s="30">
        <v>0.0</v>
      </c>
      <c r="U53" s="30">
        <v>64044.0</v>
      </c>
      <c r="V53" s="30">
        <v>0.0</v>
      </c>
      <c r="W53" s="30">
        <v>0.0</v>
      </c>
      <c r="X53" s="30">
        <v>0.0</v>
      </c>
      <c r="Y53" s="30">
        <v>6666.0</v>
      </c>
      <c r="Z53" s="30">
        <v>0.0</v>
      </c>
      <c r="AA53" s="30">
        <v>0.0</v>
      </c>
      <c r="AB53" s="30">
        <v>8.0</v>
      </c>
      <c r="AC53" s="30">
        <v>1117198.0</v>
      </c>
      <c r="AD53" s="30">
        <v>0.0</v>
      </c>
      <c r="AE53" s="30">
        <v>0.0</v>
      </c>
      <c r="AF53" s="30">
        <v>0.0</v>
      </c>
      <c r="AG53" s="30">
        <v>86574.0</v>
      </c>
      <c r="AH53" s="30">
        <v>0.0</v>
      </c>
      <c r="AI53" s="30">
        <v>0.0</v>
      </c>
      <c r="AJ53" s="30">
        <v>0.0</v>
      </c>
      <c r="AK53" s="30">
        <v>30962.0</v>
      </c>
      <c r="AL53" s="30">
        <v>0.0</v>
      </c>
      <c r="AM53" s="30">
        <v>0.0</v>
      </c>
      <c r="AN53" s="30">
        <v>0.0</v>
      </c>
      <c r="AO53" s="30">
        <v>43170.0</v>
      </c>
      <c r="AP53" s="30">
        <v>0.0</v>
      </c>
      <c r="AQ53" s="30">
        <v>0.0</v>
      </c>
      <c r="AR53" s="30">
        <v>0.0</v>
      </c>
      <c r="AS53" s="30">
        <v>74932.0</v>
      </c>
      <c r="AT53" s="30">
        <v>0.0</v>
      </c>
      <c r="AU53" s="30">
        <v>0.0</v>
      </c>
      <c r="AV53" s="30">
        <v>214.0</v>
      </c>
    </row>
    <row r="54">
      <c r="A54" s="28" t="s">
        <v>6269</v>
      </c>
      <c r="B54" s="28" t="s">
        <v>6270</v>
      </c>
      <c r="C54" s="28" t="s">
        <v>409</v>
      </c>
      <c r="D54" s="28" t="s">
        <v>410</v>
      </c>
      <c r="E54" s="30">
        <v>834741.0</v>
      </c>
      <c r="F54" s="31"/>
      <c r="G54" s="30">
        <v>6.0</v>
      </c>
      <c r="H54" s="30">
        <v>1461884.0</v>
      </c>
      <c r="I54" s="32">
        <v>4.1043E-6</v>
      </c>
      <c r="J54" s="30">
        <v>0.0</v>
      </c>
      <c r="K54" s="30">
        <v>0.0</v>
      </c>
      <c r="L54" s="30">
        <v>0.0</v>
      </c>
      <c r="M54" s="30">
        <v>60396.0</v>
      </c>
      <c r="N54" s="30">
        <v>0.0</v>
      </c>
      <c r="O54" s="30">
        <v>0.0</v>
      </c>
      <c r="P54" s="30">
        <v>0.0</v>
      </c>
      <c r="Q54" s="30">
        <v>44724.0</v>
      </c>
      <c r="R54" s="30">
        <v>0.0</v>
      </c>
      <c r="S54" s="30">
        <v>0.0</v>
      </c>
      <c r="T54" s="30">
        <v>0.0</v>
      </c>
      <c r="U54" s="30">
        <v>53420.0</v>
      </c>
      <c r="V54" s="30">
        <v>0.0</v>
      </c>
      <c r="W54" s="30">
        <v>0.0</v>
      </c>
      <c r="X54" s="30">
        <v>0.0</v>
      </c>
      <c r="Y54" s="30">
        <v>5764.0</v>
      </c>
      <c r="Z54" s="30">
        <v>0.0</v>
      </c>
      <c r="AA54" s="30">
        <v>0.0</v>
      </c>
      <c r="AB54" s="30">
        <v>6.0</v>
      </c>
      <c r="AC54" s="30">
        <v>1112006.0</v>
      </c>
      <c r="AD54" s="30">
        <v>0.0</v>
      </c>
      <c r="AE54" s="30">
        <v>0.0</v>
      </c>
      <c r="AF54" s="30">
        <v>0.0</v>
      </c>
      <c r="AG54" s="30">
        <v>86258.0</v>
      </c>
      <c r="AH54" s="30">
        <v>0.0</v>
      </c>
      <c r="AI54" s="30">
        <v>0.0</v>
      </c>
      <c r="AJ54" s="30">
        <v>0.0</v>
      </c>
      <c r="AK54" s="30">
        <v>26136.0</v>
      </c>
      <c r="AL54" s="30">
        <v>0.0</v>
      </c>
      <c r="AM54" s="30">
        <v>0.0</v>
      </c>
      <c r="AN54" s="30">
        <v>0.0</v>
      </c>
      <c r="AO54" s="30">
        <v>39700.0</v>
      </c>
      <c r="AP54" s="30">
        <v>0.0</v>
      </c>
      <c r="AQ54" s="30">
        <v>0.0</v>
      </c>
      <c r="AR54" s="30">
        <v>0.0</v>
      </c>
      <c r="AS54" s="30">
        <v>33480.0</v>
      </c>
      <c r="AT54" s="30">
        <v>0.0</v>
      </c>
      <c r="AU54" s="30">
        <v>0.0</v>
      </c>
      <c r="AV54" s="30">
        <v>220.0</v>
      </c>
    </row>
    <row r="55">
      <c r="A55" s="28" t="s">
        <v>5479</v>
      </c>
      <c r="B55" s="28" t="s">
        <v>5480</v>
      </c>
      <c r="C55" s="28" t="s">
        <v>409</v>
      </c>
      <c r="D55" s="28" t="s">
        <v>410</v>
      </c>
      <c r="E55" s="30">
        <v>2143190.0</v>
      </c>
      <c r="F55" s="31"/>
      <c r="G55" s="30">
        <v>21.0</v>
      </c>
      <c r="H55" s="30">
        <v>1614180.0</v>
      </c>
      <c r="I55" s="32">
        <v>1.301E-5</v>
      </c>
      <c r="J55" s="30">
        <v>0.0</v>
      </c>
      <c r="K55" s="30">
        <v>0.0</v>
      </c>
      <c r="L55" s="30">
        <v>0.0</v>
      </c>
      <c r="M55" s="30">
        <v>62508.0</v>
      </c>
      <c r="N55" s="30">
        <v>0.0</v>
      </c>
      <c r="O55" s="30">
        <v>0.0</v>
      </c>
      <c r="P55" s="30">
        <v>1.0</v>
      </c>
      <c r="Q55" s="30">
        <v>60020.0</v>
      </c>
      <c r="R55" s="30">
        <v>0.0</v>
      </c>
      <c r="S55" s="30">
        <v>0.0</v>
      </c>
      <c r="T55" s="30">
        <v>0.0</v>
      </c>
      <c r="U55" s="30">
        <v>64042.0</v>
      </c>
      <c r="V55" s="30">
        <v>0.0</v>
      </c>
      <c r="W55" s="30">
        <v>0.0</v>
      </c>
      <c r="X55" s="30">
        <v>0.0</v>
      </c>
      <c r="Y55" s="30">
        <v>6676.0</v>
      </c>
      <c r="Z55" s="30">
        <v>0.0</v>
      </c>
      <c r="AA55" s="30">
        <v>0.0</v>
      </c>
      <c r="AB55" s="30">
        <v>13.0</v>
      </c>
      <c r="AC55" s="30">
        <v>1117184.0</v>
      </c>
      <c r="AD55" s="30">
        <v>0.0</v>
      </c>
      <c r="AE55" s="30">
        <v>0.0</v>
      </c>
      <c r="AF55" s="30">
        <v>1.0</v>
      </c>
      <c r="AG55" s="30">
        <v>86552.0</v>
      </c>
      <c r="AH55" s="30">
        <v>0.0</v>
      </c>
      <c r="AI55" s="30">
        <v>0.0</v>
      </c>
      <c r="AJ55" s="30">
        <v>0.0</v>
      </c>
      <c r="AK55" s="30">
        <v>30962.0</v>
      </c>
      <c r="AL55" s="30">
        <v>0.0</v>
      </c>
      <c r="AM55" s="30">
        <v>0.0</v>
      </c>
      <c r="AN55" s="30">
        <v>5.0</v>
      </c>
      <c r="AO55" s="30">
        <v>43170.0</v>
      </c>
      <c r="AP55" s="30">
        <v>0.0</v>
      </c>
      <c r="AQ55" s="30">
        <v>0.0</v>
      </c>
      <c r="AR55" s="30">
        <v>1.0</v>
      </c>
      <c r="AS55" s="30">
        <v>75048.0</v>
      </c>
      <c r="AT55" s="30">
        <v>0.0</v>
      </c>
      <c r="AU55" s="30">
        <v>0.0</v>
      </c>
      <c r="AV55" s="30">
        <v>221.0</v>
      </c>
    </row>
    <row r="56">
      <c r="A56" s="28" t="s">
        <v>7420</v>
      </c>
      <c r="B56" s="28" t="s">
        <v>7421</v>
      </c>
      <c r="C56" s="28" t="s">
        <v>409</v>
      </c>
      <c r="D56" s="28" t="s">
        <v>410</v>
      </c>
      <c r="E56" s="30">
        <v>940014.0</v>
      </c>
      <c r="F56" s="31"/>
      <c r="G56" s="30">
        <v>2.0</v>
      </c>
      <c r="H56" s="30">
        <v>780978.0</v>
      </c>
      <c r="I56" s="32">
        <v>2.5609E-6</v>
      </c>
      <c r="J56" s="30">
        <v>0.0</v>
      </c>
      <c r="K56" s="30">
        <v>0.0</v>
      </c>
      <c r="L56" s="30">
        <v>0.0</v>
      </c>
      <c r="M56" s="30">
        <v>35190.0</v>
      </c>
      <c r="N56" s="30">
        <v>0.0</v>
      </c>
      <c r="O56" s="30">
        <v>0.0</v>
      </c>
      <c r="P56" s="30">
        <v>1.0</v>
      </c>
      <c r="Q56" s="30">
        <v>59022.0</v>
      </c>
      <c r="R56" s="30">
        <v>0.0</v>
      </c>
      <c r="S56" s="30">
        <v>0.0</v>
      </c>
      <c r="T56" s="30">
        <v>0.0</v>
      </c>
      <c r="U56" s="30">
        <v>63760.0</v>
      </c>
      <c r="V56" s="30">
        <v>0.0</v>
      </c>
      <c r="W56" s="30">
        <v>0.0</v>
      </c>
      <c r="X56" s="30">
        <v>0.0</v>
      </c>
      <c r="Y56" s="30">
        <v>5056.0</v>
      </c>
      <c r="Z56" s="30">
        <v>0.0</v>
      </c>
      <c r="AA56" s="30">
        <v>0.0</v>
      </c>
      <c r="AB56" s="30">
        <v>0.0</v>
      </c>
      <c r="AC56" s="30">
        <v>355298.0</v>
      </c>
      <c r="AD56" s="30">
        <v>0.0</v>
      </c>
      <c r="AE56" s="30">
        <v>0.0</v>
      </c>
      <c r="AF56" s="30">
        <v>0.0</v>
      </c>
      <c r="AG56" s="30">
        <v>70114.0</v>
      </c>
      <c r="AH56" s="30">
        <v>0.0</v>
      </c>
      <c r="AI56" s="30">
        <v>0.0</v>
      </c>
      <c r="AJ56" s="30">
        <v>0.0</v>
      </c>
      <c r="AK56" s="30">
        <v>25808.0</v>
      </c>
      <c r="AL56" s="30">
        <v>0.0</v>
      </c>
      <c r="AM56" s="30">
        <v>0.0</v>
      </c>
      <c r="AN56" s="30">
        <v>0.0</v>
      </c>
      <c r="AO56" s="30">
        <v>39538.0</v>
      </c>
      <c r="AP56" s="30">
        <v>0.0</v>
      </c>
      <c r="AQ56" s="30">
        <v>0.0</v>
      </c>
      <c r="AR56" s="30">
        <v>1.0</v>
      </c>
      <c r="AS56" s="30">
        <v>59154.0</v>
      </c>
      <c r="AT56" s="30">
        <v>0.0</v>
      </c>
      <c r="AU56" s="30">
        <v>0.0</v>
      </c>
      <c r="AV56" s="30">
        <v>224.0</v>
      </c>
    </row>
    <row r="57">
      <c r="A57" s="28" t="s">
        <v>5765</v>
      </c>
      <c r="B57" s="28" t="s">
        <v>5766</v>
      </c>
      <c r="C57" s="28" t="s">
        <v>409</v>
      </c>
      <c r="D57" s="28" t="s">
        <v>410</v>
      </c>
      <c r="E57" s="30">
        <v>2070034.0</v>
      </c>
      <c r="F57" s="31"/>
      <c r="G57" s="30">
        <v>11.0</v>
      </c>
      <c r="H57" s="30">
        <v>1614058.0</v>
      </c>
      <c r="I57" s="32">
        <v>6.8151E-6</v>
      </c>
      <c r="J57" s="30">
        <v>0.0</v>
      </c>
      <c r="K57" s="30">
        <v>0.0</v>
      </c>
      <c r="L57" s="30">
        <v>0.0</v>
      </c>
      <c r="M57" s="30">
        <v>62490.0</v>
      </c>
      <c r="N57" s="30">
        <v>0.0</v>
      </c>
      <c r="O57" s="30">
        <v>0.0</v>
      </c>
      <c r="P57" s="30">
        <v>0.0</v>
      </c>
      <c r="Q57" s="30">
        <v>59998.0</v>
      </c>
      <c r="R57" s="30">
        <v>0.0</v>
      </c>
      <c r="S57" s="30">
        <v>0.0</v>
      </c>
      <c r="T57" s="30">
        <v>0.0</v>
      </c>
      <c r="U57" s="30">
        <v>64034.0</v>
      </c>
      <c r="V57" s="30">
        <v>0.0</v>
      </c>
      <c r="W57" s="30">
        <v>0.0</v>
      </c>
      <c r="X57" s="30">
        <v>0.0</v>
      </c>
      <c r="Y57" s="30">
        <v>6678.0</v>
      </c>
      <c r="Z57" s="30">
        <v>0.0</v>
      </c>
      <c r="AA57" s="30">
        <v>0.0</v>
      </c>
      <c r="AB57" s="30">
        <v>8.0</v>
      </c>
      <c r="AC57" s="30">
        <v>1117190.0</v>
      </c>
      <c r="AD57" s="30">
        <v>0.0</v>
      </c>
      <c r="AE57" s="30">
        <v>0.0</v>
      </c>
      <c r="AF57" s="30">
        <v>0.0</v>
      </c>
      <c r="AG57" s="30">
        <v>86574.0</v>
      </c>
      <c r="AH57" s="30">
        <v>0.0</v>
      </c>
      <c r="AI57" s="30">
        <v>0.0</v>
      </c>
      <c r="AJ57" s="30">
        <v>0.0</v>
      </c>
      <c r="AK57" s="30">
        <v>30956.0</v>
      </c>
      <c r="AL57" s="30">
        <v>0.0</v>
      </c>
      <c r="AM57" s="30">
        <v>0.0</v>
      </c>
      <c r="AN57" s="30">
        <v>0.0</v>
      </c>
      <c r="AO57" s="30">
        <v>43166.0</v>
      </c>
      <c r="AP57" s="30">
        <v>0.0</v>
      </c>
      <c r="AQ57" s="30">
        <v>0.0</v>
      </c>
      <c r="AR57" s="30">
        <v>1.0</v>
      </c>
      <c r="AS57" s="30">
        <v>74934.0</v>
      </c>
      <c r="AT57" s="30">
        <v>0.0</v>
      </c>
      <c r="AU57" s="30">
        <v>0.0</v>
      </c>
      <c r="AV57" s="30">
        <v>231.0</v>
      </c>
    </row>
    <row r="58">
      <c r="A58" s="28" t="s">
        <v>5765</v>
      </c>
      <c r="B58" s="28" t="s">
        <v>6590</v>
      </c>
      <c r="C58" s="28" t="s">
        <v>409</v>
      </c>
      <c r="D58" s="28" t="s">
        <v>410</v>
      </c>
      <c r="E58" s="30">
        <v>1685151.0</v>
      </c>
      <c r="F58" s="31"/>
      <c r="G58" s="30">
        <v>4.0</v>
      </c>
      <c r="H58" s="30">
        <v>1461878.0</v>
      </c>
      <c r="I58" s="32">
        <v>2.7362E-6</v>
      </c>
      <c r="J58" s="30">
        <v>0.0</v>
      </c>
      <c r="K58" s="30">
        <v>0.0</v>
      </c>
      <c r="L58" s="30">
        <v>0.0</v>
      </c>
      <c r="M58" s="30">
        <v>60396.0</v>
      </c>
      <c r="N58" s="30">
        <v>0.0</v>
      </c>
      <c r="O58" s="30">
        <v>0.0</v>
      </c>
      <c r="P58" s="30">
        <v>1.0</v>
      </c>
      <c r="Q58" s="30">
        <v>44720.0</v>
      </c>
      <c r="R58" s="30">
        <v>0.0</v>
      </c>
      <c r="S58" s="30">
        <v>0.0</v>
      </c>
      <c r="T58" s="30">
        <v>0.0</v>
      </c>
      <c r="U58" s="30">
        <v>53420.0</v>
      </c>
      <c r="V58" s="30">
        <v>0.0</v>
      </c>
      <c r="W58" s="30">
        <v>0.0</v>
      </c>
      <c r="X58" s="30">
        <v>0.0</v>
      </c>
      <c r="Y58" s="30">
        <v>5766.0</v>
      </c>
      <c r="Z58" s="30">
        <v>0.0</v>
      </c>
      <c r="AA58" s="30">
        <v>0.0</v>
      </c>
      <c r="AB58" s="30">
        <v>1.0</v>
      </c>
      <c r="AC58" s="30">
        <v>1112004.0</v>
      </c>
      <c r="AD58" s="30">
        <v>0.0</v>
      </c>
      <c r="AE58" s="30">
        <v>0.0</v>
      </c>
      <c r="AF58" s="30">
        <v>0.0</v>
      </c>
      <c r="AG58" s="30">
        <v>86258.0</v>
      </c>
      <c r="AH58" s="30">
        <v>0.0</v>
      </c>
      <c r="AI58" s="30">
        <v>0.0</v>
      </c>
      <c r="AJ58" s="30">
        <v>0.0</v>
      </c>
      <c r="AK58" s="30">
        <v>26134.0</v>
      </c>
      <c r="AL58" s="30">
        <v>0.0</v>
      </c>
      <c r="AM58" s="30">
        <v>0.0</v>
      </c>
      <c r="AN58" s="30">
        <v>1.0</v>
      </c>
      <c r="AO58" s="30">
        <v>39700.0</v>
      </c>
      <c r="AP58" s="30">
        <v>0.0</v>
      </c>
      <c r="AQ58" s="30">
        <v>0.0</v>
      </c>
      <c r="AR58" s="30">
        <v>1.0</v>
      </c>
      <c r="AS58" s="30">
        <v>33480.0</v>
      </c>
      <c r="AT58" s="30">
        <v>0.0</v>
      </c>
      <c r="AU58" s="30">
        <v>0.0</v>
      </c>
      <c r="AV58" s="30">
        <v>231.0</v>
      </c>
    </row>
    <row r="59">
      <c r="A59" s="28" t="s">
        <v>5645</v>
      </c>
      <c r="B59" s="28" t="s">
        <v>9175</v>
      </c>
      <c r="C59" s="28" t="s">
        <v>409</v>
      </c>
      <c r="D59" s="28" t="s">
        <v>410</v>
      </c>
      <c r="E59" s="30">
        <v>1990987.0</v>
      </c>
      <c r="F59" s="31"/>
      <c r="G59" s="30">
        <v>1.0</v>
      </c>
      <c r="H59" s="30">
        <v>1461880.0</v>
      </c>
      <c r="I59" s="32">
        <v>6.8405E-7</v>
      </c>
      <c r="J59" s="30">
        <v>0.0</v>
      </c>
      <c r="K59" s="30">
        <v>0.0</v>
      </c>
      <c r="L59" s="30">
        <v>0.0</v>
      </c>
      <c r="M59" s="30">
        <v>60396.0</v>
      </c>
      <c r="N59" s="30">
        <v>0.0</v>
      </c>
      <c r="O59" s="30">
        <v>0.0</v>
      </c>
      <c r="P59" s="30">
        <v>0.0</v>
      </c>
      <c r="Q59" s="30">
        <v>44718.0</v>
      </c>
      <c r="R59" s="30">
        <v>0.0</v>
      </c>
      <c r="S59" s="30">
        <v>0.0</v>
      </c>
      <c r="T59" s="30">
        <v>0.0</v>
      </c>
      <c r="U59" s="30">
        <v>53420.0</v>
      </c>
      <c r="V59" s="30">
        <v>0.0</v>
      </c>
      <c r="W59" s="30">
        <v>0.0</v>
      </c>
      <c r="X59" s="30">
        <v>0.0</v>
      </c>
      <c r="Y59" s="30">
        <v>5766.0</v>
      </c>
      <c r="Z59" s="30">
        <v>0.0</v>
      </c>
      <c r="AA59" s="30">
        <v>0.0</v>
      </c>
      <c r="AB59" s="30">
        <v>1.0</v>
      </c>
      <c r="AC59" s="30">
        <v>1112008.0</v>
      </c>
      <c r="AD59" s="30">
        <v>0.0</v>
      </c>
      <c r="AE59" s="30">
        <v>0.0</v>
      </c>
      <c r="AF59" s="30">
        <v>0.0</v>
      </c>
      <c r="AG59" s="30">
        <v>86258.0</v>
      </c>
      <c r="AH59" s="30">
        <v>0.0</v>
      </c>
      <c r="AI59" s="30">
        <v>0.0</v>
      </c>
      <c r="AJ59" s="30">
        <v>0.0</v>
      </c>
      <c r="AK59" s="30">
        <v>26136.0</v>
      </c>
      <c r="AL59" s="30">
        <v>0.0</v>
      </c>
      <c r="AM59" s="30">
        <v>0.0</v>
      </c>
      <c r="AN59" s="30">
        <v>0.0</v>
      </c>
      <c r="AO59" s="30">
        <v>39700.0</v>
      </c>
      <c r="AP59" s="30">
        <v>0.0</v>
      </c>
      <c r="AQ59" s="30">
        <v>0.0</v>
      </c>
      <c r="AR59" s="30">
        <v>0.0</v>
      </c>
      <c r="AS59" s="30">
        <v>33478.0</v>
      </c>
      <c r="AT59" s="30">
        <v>0.0</v>
      </c>
      <c r="AU59" s="30">
        <v>0.0</v>
      </c>
      <c r="AV59" s="30">
        <v>235.0</v>
      </c>
    </row>
    <row r="60">
      <c r="A60" s="28" t="s">
        <v>5869</v>
      </c>
      <c r="B60" s="28" t="s">
        <v>5870</v>
      </c>
      <c r="C60" s="28" t="s">
        <v>409</v>
      </c>
      <c r="D60" s="28" t="s">
        <v>410</v>
      </c>
      <c r="E60" s="30">
        <v>1427074.0</v>
      </c>
      <c r="F60" s="31"/>
      <c r="G60" s="30">
        <v>10.0</v>
      </c>
      <c r="H60" s="30">
        <v>1614156.0</v>
      </c>
      <c r="I60" s="32">
        <v>6.1952E-6</v>
      </c>
      <c r="J60" s="30">
        <v>0.0</v>
      </c>
      <c r="K60" s="30">
        <v>0.0</v>
      </c>
      <c r="L60" s="30">
        <v>0.0</v>
      </c>
      <c r="M60" s="30">
        <v>62506.0</v>
      </c>
      <c r="N60" s="30">
        <v>0.0</v>
      </c>
      <c r="O60" s="30">
        <v>0.0</v>
      </c>
      <c r="P60" s="30">
        <v>2.0</v>
      </c>
      <c r="Q60" s="30">
        <v>60010.0</v>
      </c>
      <c r="R60" s="30">
        <v>0.0</v>
      </c>
      <c r="S60" s="30">
        <v>0.0</v>
      </c>
      <c r="T60" s="30">
        <v>0.0</v>
      </c>
      <c r="U60" s="30">
        <v>64024.0</v>
      </c>
      <c r="V60" s="30">
        <v>0.0</v>
      </c>
      <c r="W60" s="30">
        <v>0.0</v>
      </c>
      <c r="X60" s="30">
        <v>0.0</v>
      </c>
      <c r="Y60" s="30">
        <v>6676.0</v>
      </c>
      <c r="Z60" s="30">
        <v>0.0</v>
      </c>
      <c r="AA60" s="30">
        <v>0.0</v>
      </c>
      <c r="AB60" s="30">
        <v>4.0</v>
      </c>
      <c r="AC60" s="30">
        <v>1117190.0</v>
      </c>
      <c r="AD60" s="30">
        <v>0.0</v>
      </c>
      <c r="AE60" s="30">
        <v>0.0</v>
      </c>
      <c r="AF60" s="30">
        <v>3.0</v>
      </c>
      <c r="AG60" s="30">
        <v>86552.0</v>
      </c>
      <c r="AH60" s="30">
        <v>0.0</v>
      </c>
      <c r="AI60" s="30">
        <v>0.0</v>
      </c>
      <c r="AJ60" s="30">
        <v>0.0</v>
      </c>
      <c r="AK60" s="30">
        <v>30956.0</v>
      </c>
      <c r="AL60" s="30">
        <v>0.0</v>
      </c>
      <c r="AM60" s="30">
        <v>0.0</v>
      </c>
      <c r="AN60" s="30">
        <v>0.0</v>
      </c>
      <c r="AO60" s="30">
        <v>43172.0</v>
      </c>
      <c r="AP60" s="30">
        <v>0.0</v>
      </c>
      <c r="AQ60" s="30">
        <v>0.0</v>
      </c>
      <c r="AR60" s="30">
        <v>0.0</v>
      </c>
      <c r="AS60" s="30">
        <v>75040.0</v>
      </c>
      <c r="AT60" s="30">
        <v>0.0</v>
      </c>
      <c r="AU60" s="30">
        <v>0.0</v>
      </c>
      <c r="AV60" s="30">
        <v>235.0</v>
      </c>
    </row>
    <row r="61">
      <c r="A61" s="28" t="s">
        <v>9142</v>
      </c>
      <c r="B61" s="28" t="s">
        <v>9143</v>
      </c>
      <c r="C61" s="28" t="s">
        <v>409</v>
      </c>
      <c r="D61" s="28" t="s">
        <v>410</v>
      </c>
      <c r="E61" s="30">
        <v>1372035.0</v>
      </c>
      <c r="F61" s="31"/>
      <c r="G61" s="30">
        <v>1.0</v>
      </c>
      <c r="H61" s="30">
        <v>628776.0</v>
      </c>
      <c r="I61" s="32">
        <v>1.5904E-6</v>
      </c>
      <c r="J61" s="30">
        <v>0.0</v>
      </c>
      <c r="K61" s="30">
        <v>0.0</v>
      </c>
      <c r="L61" s="30">
        <v>0.0</v>
      </c>
      <c r="M61" s="30">
        <v>33098.0</v>
      </c>
      <c r="N61" s="30">
        <v>0.0</v>
      </c>
      <c r="O61" s="30">
        <v>0.0</v>
      </c>
      <c r="P61" s="30">
        <v>0.0</v>
      </c>
      <c r="Q61" s="30">
        <v>43736.0</v>
      </c>
      <c r="R61" s="30">
        <v>0.0</v>
      </c>
      <c r="S61" s="30">
        <v>0.0</v>
      </c>
      <c r="T61" s="30">
        <v>0.0</v>
      </c>
      <c r="U61" s="30">
        <v>53144.0</v>
      </c>
      <c r="V61" s="30">
        <v>0.0</v>
      </c>
      <c r="W61" s="30">
        <v>0.0</v>
      </c>
      <c r="X61" s="30">
        <v>0.0</v>
      </c>
      <c r="Y61" s="30">
        <v>4148.0</v>
      </c>
      <c r="Z61" s="30">
        <v>0.0</v>
      </c>
      <c r="AA61" s="30">
        <v>0.0</v>
      </c>
      <c r="AB61" s="30">
        <v>1.0</v>
      </c>
      <c r="AC61" s="30">
        <v>350104.0</v>
      </c>
      <c r="AD61" s="30">
        <v>0.0</v>
      </c>
      <c r="AE61" s="30">
        <v>0.0</v>
      </c>
      <c r="AF61" s="30">
        <v>0.0</v>
      </c>
      <c r="AG61" s="30">
        <v>69798.0</v>
      </c>
      <c r="AH61" s="30">
        <v>0.0</v>
      </c>
      <c r="AI61" s="30">
        <v>0.0</v>
      </c>
      <c r="AJ61" s="30">
        <v>0.0</v>
      </c>
      <c r="AK61" s="30">
        <v>20984.0</v>
      </c>
      <c r="AL61" s="30">
        <v>0.0</v>
      </c>
      <c r="AM61" s="30">
        <v>0.0</v>
      </c>
      <c r="AN61" s="30">
        <v>0.0</v>
      </c>
      <c r="AO61" s="30">
        <v>36070.0</v>
      </c>
      <c r="AP61" s="30">
        <v>0.0</v>
      </c>
      <c r="AQ61" s="30">
        <v>0.0</v>
      </c>
      <c r="AR61" s="30">
        <v>0.0</v>
      </c>
      <c r="AS61" s="30">
        <v>17694.0</v>
      </c>
      <c r="AT61" s="30">
        <v>0.0</v>
      </c>
      <c r="AU61" s="30">
        <v>0.0</v>
      </c>
      <c r="AV61" s="30">
        <v>237.0</v>
      </c>
    </row>
    <row r="62">
      <c r="A62" s="28" t="s">
        <v>9295</v>
      </c>
      <c r="B62" s="28" t="s">
        <v>9296</v>
      </c>
      <c r="C62" s="28" t="s">
        <v>409</v>
      </c>
      <c r="D62" s="28" t="s">
        <v>410</v>
      </c>
      <c r="E62" s="30">
        <v>2113642.0</v>
      </c>
      <c r="F62" s="31"/>
      <c r="G62" s="30">
        <v>1.0</v>
      </c>
      <c r="H62" s="30">
        <v>1461886.0</v>
      </c>
      <c r="I62" s="32">
        <v>6.8405E-7</v>
      </c>
      <c r="J62" s="30">
        <v>0.0</v>
      </c>
      <c r="K62" s="30">
        <v>0.0</v>
      </c>
      <c r="L62" s="30">
        <v>0.0</v>
      </c>
      <c r="M62" s="30">
        <v>60396.0</v>
      </c>
      <c r="N62" s="30">
        <v>0.0</v>
      </c>
      <c r="O62" s="30">
        <v>0.0</v>
      </c>
      <c r="P62" s="30">
        <v>1.0</v>
      </c>
      <c r="Q62" s="30">
        <v>44722.0</v>
      </c>
      <c r="R62" s="30">
        <v>0.0</v>
      </c>
      <c r="S62" s="30">
        <v>0.0</v>
      </c>
      <c r="T62" s="30">
        <v>0.0</v>
      </c>
      <c r="U62" s="30">
        <v>53420.0</v>
      </c>
      <c r="V62" s="30">
        <v>0.0</v>
      </c>
      <c r="W62" s="30">
        <v>0.0</v>
      </c>
      <c r="X62" s="30">
        <v>0.0</v>
      </c>
      <c r="Y62" s="30">
        <v>5768.0</v>
      </c>
      <c r="Z62" s="30">
        <v>0.0</v>
      </c>
      <c r="AA62" s="30">
        <v>0.0</v>
      </c>
      <c r="AB62" s="30">
        <v>0.0</v>
      </c>
      <c r="AC62" s="30">
        <v>1112006.0</v>
      </c>
      <c r="AD62" s="30">
        <v>0.0</v>
      </c>
      <c r="AE62" s="30">
        <v>0.0</v>
      </c>
      <c r="AF62" s="30">
        <v>0.0</v>
      </c>
      <c r="AG62" s="30">
        <v>86258.0</v>
      </c>
      <c r="AH62" s="30">
        <v>0.0</v>
      </c>
      <c r="AI62" s="30">
        <v>0.0</v>
      </c>
      <c r="AJ62" s="30">
        <v>0.0</v>
      </c>
      <c r="AK62" s="30">
        <v>26136.0</v>
      </c>
      <c r="AL62" s="30">
        <v>0.0</v>
      </c>
      <c r="AM62" s="30">
        <v>0.0</v>
      </c>
      <c r="AN62" s="30">
        <v>0.0</v>
      </c>
      <c r="AO62" s="30">
        <v>39700.0</v>
      </c>
      <c r="AP62" s="30">
        <v>0.0</v>
      </c>
      <c r="AQ62" s="30">
        <v>0.0</v>
      </c>
      <c r="AR62" s="30">
        <v>0.0</v>
      </c>
      <c r="AS62" s="30">
        <v>33480.0</v>
      </c>
      <c r="AT62" s="30">
        <v>0.0</v>
      </c>
      <c r="AU62" s="30">
        <v>0.0</v>
      </c>
      <c r="AV62" s="30">
        <v>240.0</v>
      </c>
    </row>
    <row r="63">
      <c r="A63" s="28" t="s">
        <v>5805</v>
      </c>
      <c r="B63" s="28" t="s">
        <v>5806</v>
      </c>
      <c r="C63" s="28" t="s">
        <v>409</v>
      </c>
      <c r="D63" s="28" t="s">
        <v>410</v>
      </c>
      <c r="E63" s="30">
        <v>1525838.0</v>
      </c>
      <c r="F63" s="31"/>
      <c r="G63" s="30">
        <v>11.0</v>
      </c>
      <c r="H63" s="30">
        <v>1461878.0</v>
      </c>
      <c r="I63" s="32">
        <v>7.5246E-6</v>
      </c>
      <c r="J63" s="30">
        <v>0.0</v>
      </c>
      <c r="K63" s="30">
        <v>0.0</v>
      </c>
      <c r="L63" s="30">
        <v>0.0</v>
      </c>
      <c r="M63" s="30">
        <v>60396.0</v>
      </c>
      <c r="N63" s="30">
        <v>0.0</v>
      </c>
      <c r="O63" s="30">
        <v>0.0</v>
      </c>
      <c r="P63" s="30">
        <v>0.0</v>
      </c>
      <c r="Q63" s="30">
        <v>44722.0</v>
      </c>
      <c r="R63" s="30">
        <v>0.0</v>
      </c>
      <c r="S63" s="30">
        <v>0.0</v>
      </c>
      <c r="T63" s="30">
        <v>0.0</v>
      </c>
      <c r="U63" s="30">
        <v>53420.0</v>
      </c>
      <c r="V63" s="30">
        <v>0.0</v>
      </c>
      <c r="W63" s="30">
        <v>0.0</v>
      </c>
      <c r="X63" s="30">
        <v>0.0</v>
      </c>
      <c r="Y63" s="30">
        <v>5764.0</v>
      </c>
      <c r="Z63" s="30">
        <v>0.0</v>
      </c>
      <c r="AA63" s="30">
        <v>0.0</v>
      </c>
      <c r="AB63" s="30">
        <v>10.0</v>
      </c>
      <c r="AC63" s="30">
        <v>1112004.0</v>
      </c>
      <c r="AD63" s="30">
        <v>0.0</v>
      </c>
      <c r="AE63" s="30">
        <v>0.0</v>
      </c>
      <c r="AF63" s="30">
        <v>1.0</v>
      </c>
      <c r="AG63" s="30">
        <v>86258.0</v>
      </c>
      <c r="AH63" s="30">
        <v>0.0</v>
      </c>
      <c r="AI63" s="30">
        <v>0.0</v>
      </c>
      <c r="AJ63" s="30">
        <v>0.0</v>
      </c>
      <c r="AK63" s="30">
        <v>26134.0</v>
      </c>
      <c r="AL63" s="30">
        <v>0.0</v>
      </c>
      <c r="AM63" s="30">
        <v>0.0</v>
      </c>
      <c r="AN63" s="30">
        <v>0.0</v>
      </c>
      <c r="AO63" s="30">
        <v>39700.0</v>
      </c>
      <c r="AP63" s="30">
        <v>0.0</v>
      </c>
      <c r="AQ63" s="30">
        <v>0.0</v>
      </c>
      <c r="AR63" s="30">
        <v>0.0</v>
      </c>
      <c r="AS63" s="30">
        <v>33480.0</v>
      </c>
      <c r="AT63" s="30">
        <v>0.0</v>
      </c>
      <c r="AU63" s="30">
        <v>0.0</v>
      </c>
      <c r="AV63" s="30">
        <v>245.0</v>
      </c>
    </row>
    <row r="64">
      <c r="A64" s="28" t="s">
        <v>5847</v>
      </c>
      <c r="B64" s="28" t="s">
        <v>9028</v>
      </c>
      <c r="C64" s="28" t="s">
        <v>409</v>
      </c>
      <c r="D64" s="28" t="s">
        <v>410</v>
      </c>
      <c r="E64" s="30">
        <v>963293.0</v>
      </c>
      <c r="F64" s="31"/>
      <c r="G64" s="30">
        <v>1.0</v>
      </c>
      <c r="H64" s="30">
        <v>628766.0</v>
      </c>
      <c r="I64" s="32">
        <v>1.5904E-6</v>
      </c>
      <c r="J64" s="30">
        <v>0.0</v>
      </c>
      <c r="K64" s="30">
        <v>0.0</v>
      </c>
      <c r="L64" s="30">
        <v>0.0</v>
      </c>
      <c r="M64" s="30">
        <v>33098.0</v>
      </c>
      <c r="N64" s="30">
        <v>0.0</v>
      </c>
      <c r="O64" s="30">
        <v>0.0</v>
      </c>
      <c r="P64" s="30">
        <v>0.0</v>
      </c>
      <c r="Q64" s="30">
        <v>43736.0</v>
      </c>
      <c r="R64" s="30">
        <v>0.0</v>
      </c>
      <c r="S64" s="30">
        <v>0.0</v>
      </c>
      <c r="T64" s="30">
        <v>0.0</v>
      </c>
      <c r="U64" s="30">
        <v>53144.0</v>
      </c>
      <c r="V64" s="30">
        <v>0.0</v>
      </c>
      <c r="W64" s="30">
        <v>0.0</v>
      </c>
      <c r="X64" s="30">
        <v>0.0</v>
      </c>
      <c r="Y64" s="30">
        <v>4140.0</v>
      </c>
      <c r="Z64" s="30">
        <v>0.0</v>
      </c>
      <c r="AA64" s="30">
        <v>0.0</v>
      </c>
      <c r="AB64" s="30">
        <v>1.0</v>
      </c>
      <c r="AC64" s="30">
        <v>350102.0</v>
      </c>
      <c r="AD64" s="30">
        <v>0.0</v>
      </c>
      <c r="AE64" s="30">
        <v>0.0</v>
      </c>
      <c r="AF64" s="30">
        <v>0.0</v>
      </c>
      <c r="AG64" s="30">
        <v>69798.0</v>
      </c>
      <c r="AH64" s="30">
        <v>0.0</v>
      </c>
      <c r="AI64" s="30">
        <v>0.0</v>
      </c>
      <c r="AJ64" s="30">
        <v>0.0</v>
      </c>
      <c r="AK64" s="30">
        <v>20984.0</v>
      </c>
      <c r="AL64" s="30">
        <v>0.0</v>
      </c>
      <c r="AM64" s="30">
        <v>0.0</v>
      </c>
      <c r="AN64" s="30">
        <v>0.0</v>
      </c>
      <c r="AO64" s="30">
        <v>36070.0</v>
      </c>
      <c r="AP64" s="30">
        <v>0.0</v>
      </c>
      <c r="AQ64" s="30">
        <v>0.0</v>
      </c>
      <c r="AR64" s="30">
        <v>0.0</v>
      </c>
      <c r="AS64" s="30">
        <v>17694.0</v>
      </c>
      <c r="AT64" s="30">
        <v>0.0</v>
      </c>
      <c r="AU64" s="30">
        <v>0.0</v>
      </c>
      <c r="AV64" s="30">
        <v>246.0</v>
      </c>
    </row>
    <row r="65">
      <c r="A65" s="28" t="s">
        <v>5529</v>
      </c>
      <c r="B65" s="28" t="s">
        <v>5530</v>
      </c>
      <c r="C65" s="28" t="s">
        <v>409</v>
      </c>
      <c r="D65" s="28" t="s">
        <v>410</v>
      </c>
      <c r="E65" s="30">
        <v>1903912.0</v>
      </c>
      <c r="F65" s="31"/>
      <c r="G65" s="30">
        <v>18.0</v>
      </c>
      <c r="H65" s="30">
        <v>1614042.0</v>
      </c>
      <c r="I65" s="32">
        <v>1.1152E-5</v>
      </c>
      <c r="J65" s="30">
        <v>0.0</v>
      </c>
      <c r="K65" s="30">
        <v>0.0</v>
      </c>
      <c r="L65" s="30">
        <v>1.0</v>
      </c>
      <c r="M65" s="30">
        <v>62488.0</v>
      </c>
      <c r="N65" s="30">
        <v>0.0</v>
      </c>
      <c r="O65" s="30">
        <v>0.0</v>
      </c>
      <c r="P65" s="30">
        <v>0.0</v>
      </c>
      <c r="Q65" s="30">
        <v>60008.0</v>
      </c>
      <c r="R65" s="30">
        <v>0.0</v>
      </c>
      <c r="S65" s="30">
        <v>0.0</v>
      </c>
      <c r="T65" s="30">
        <v>0.0</v>
      </c>
      <c r="U65" s="30">
        <v>64032.0</v>
      </c>
      <c r="V65" s="30">
        <v>0.0</v>
      </c>
      <c r="W65" s="30">
        <v>0.0</v>
      </c>
      <c r="X65" s="30">
        <v>0.0</v>
      </c>
      <c r="Y65" s="30">
        <v>6662.0</v>
      </c>
      <c r="Z65" s="30">
        <v>0.0</v>
      </c>
      <c r="AA65" s="30">
        <v>0.0</v>
      </c>
      <c r="AB65" s="30">
        <v>14.0</v>
      </c>
      <c r="AC65" s="30">
        <v>1117192.0</v>
      </c>
      <c r="AD65" s="30">
        <v>0.0</v>
      </c>
      <c r="AE65" s="30">
        <v>0.0</v>
      </c>
      <c r="AF65" s="30">
        <v>0.0</v>
      </c>
      <c r="AG65" s="30">
        <v>86574.0</v>
      </c>
      <c r="AH65" s="30">
        <v>0.0</v>
      </c>
      <c r="AI65" s="30">
        <v>0.0</v>
      </c>
      <c r="AJ65" s="30">
        <v>0.0</v>
      </c>
      <c r="AK65" s="30">
        <v>30962.0</v>
      </c>
      <c r="AL65" s="30">
        <v>0.0</v>
      </c>
      <c r="AM65" s="30">
        <v>0.0</v>
      </c>
      <c r="AN65" s="30">
        <v>0.0</v>
      </c>
      <c r="AO65" s="30">
        <v>43172.0</v>
      </c>
      <c r="AP65" s="30">
        <v>0.0</v>
      </c>
      <c r="AQ65" s="30">
        <v>0.0</v>
      </c>
      <c r="AR65" s="30">
        <v>0.0</v>
      </c>
      <c r="AS65" s="30">
        <v>74930.0</v>
      </c>
      <c r="AT65" s="30">
        <v>0.0</v>
      </c>
      <c r="AU65" s="30">
        <v>0.0</v>
      </c>
      <c r="AV65" s="30">
        <v>249.0</v>
      </c>
    </row>
    <row r="66">
      <c r="A66" s="28" t="s">
        <v>9328</v>
      </c>
      <c r="B66" s="28" t="s">
        <v>9329</v>
      </c>
      <c r="C66" s="28" t="s">
        <v>409</v>
      </c>
      <c r="D66" s="28" t="s">
        <v>410</v>
      </c>
      <c r="E66" s="30">
        <v>2109691.0</v>
      </c>
      <c r="F66" s="31"/>
      <c r="G66" s="30">
        <v>1.0</v>
      </c>
      <c r="H66" s="30">
        <v>628724.0</v>
      </c>
      <c r="I66" s="32">
        <v>1.5905E-6</v>
      </c>
      <c r="J66" s="30">
        <v>0.0</v>
      </c>
      <c r="K66" s="30">
        <v>0.0</v>
      </c>
      <c r="L66" s="30">
        <v>0.0</v>
      </c>
      <c r="M66" s="30">
        <v>33096.0</v>
      </c>
      <c r="N66" s="30">
        <v>0.0</v>
      </c>
      <c r="O66" s="30">
        <v>0.0</v>
      </c>
      <c r="P66" s="30">
        <v>1.0</v>
      </c>
      <c r="Q66" s="30">
        <v>43736.0</v>
      </c>
      <c r="R66" s="30">
        <v>0.0</v>
      </c>
      <c r="S66" s="30">
        <v>0.0</v>
      </c>
      <c r="T66" s="30">
        <v>0.0</v>
      </c>
      <c r="U66" s="30">
        <v>53144.0</v>
      </c>
      <c r="V66" s="30">
        <v>0.0</v>
      </c>
      <c r="W66" s="30">
        <v>0.0</v>
      </c>
      <c r="X66" s="30">
        <v>0.0</v>
      </c>
      <c r="Y66" s="30">
        <v>4108.0</v>
      </c>
      <c r="Z66" s="30">
        <v>0.0</v>
      </c>
      <c r="AA66" s="30">
        <v>0.0</v>
      </c>
      <c r="AB66" s="30">
        <v>0.0</v>
      </c>
      <c r="AC66" s="30">
        <v>350098.0</v>
      </c>
      <c r="AD66" s="30">
        <v>0.0</v>
      </c>
      <c r="AE66" s="30">
        <v>0.0</v>
      </c>
      <c r="AF66" s="30">
        <v>0.0</v>
      </c>
      <c r="AG66" s="30">
        <v>69798.0</v>
      </c>
      <c r="AH66" s="30">
        <v>0.0</v>
      </c>
      <c r="AI66" s="30">
        <v>0.0</v>
      </c>
      <c r="AJ66" s="30">
        <v>0.0</v>
      </c>
      <c r="AK66" s="30">
        <v>20982.0</v>
      </c>
      <c r="AL66" s="30">
        <v>0.0</v>
      </c>
      <c r="AM66" s="30">
        <v>0.0</v>
      </c>
      <c r="AN66" s="30">
        <v>0.0</v>
      </c>
      <c r="AO66" s="30">
        <v>36070.0</v>
      </c>
      <c r="AP66" s="30">
        <v>0.0</v>
      </c>
      <c r="AQ66" s="30">
        <v>0.0</v>
      </c>
      <c r="AR66" s="30">
        <v>0.0</v>
      </c>
      <c r="AS66" s="30">
        <v>17692.0</v>
      </c>
      <c r="AT66" s="30">
        <v>0.0</v>
      </c>
      <c r="AU66" s="30">
        <v>0.0</v>
      </c>
      <c r="AV66" s="30">
        <v>255.0</v>
      </c>
    </row>
    <row r="67">
      <c r="A67" s="28" t="s">
        <v>5370</v>
      </c>
      <c r="B67" s="28" t="s">
        <v>5371</v>
      </c>
      <c r="C67" s="28" t="s">
        <v>409</v>
      </c>
      <c r="D67" s="28" t="s">
        <v>410</v>
      </c>
      <c r="E67" s="30">
        <v>806603.0</v>
      </c>
      <c r="F67" s="31"/>
      <c r="G67" s="30">
        <v>28.0</v>
      </c>
      <c r="H67" s="30">
        <v>1614074.0</v>
      </c>
      <c r="I67" s="32">
        <v>1.7347E-5</v>
      </c>
      <c r="J67" s="30">
        <v>0.0</v>
      </c>
      <c r="K67" s="30">
        <v>0.0</v>
      </c>
      <c r="L67" s="30">
        <v>0.0</v>
      </c>
      <c r="M67" s="30">
        <v>62484.0</v>
      </c>
      <c r="N67" s="30">
        <v>0.0</v>
      </c>
      <c r="O67" s="30">
        <v>0.0</v>
      </c>
      <c r="P67" s="30">
        <v>0.0</v>
      </c>
      <c r="Q67" s="30">
        <v>60006.0</v>
      </c>
      <c r="R67" s="30">
        <v>0.0</v>
      </c>
      <c r="S67" s="30">
        <v>0.0</v>
      </c>
      <c r="T67" s="30">
        <v>0.0</v>
      </c>
      <c r="U67" s="30">
        <v>64040.0</v>
      </c>
      <c r="V67" s="30">
        <v>0.0</v>
      </c>
      <c r="W67" s="30">
        <v>0.0</v>
      </c>
      <c r="X67" s="30">
        <v>0.0</v>
      </c>
      <c r="Y67" s="30">
        <v>6638.0</v>
      </c>
      <c r="Z67" s="30">
        <v>0.0</v>
      </c>
      <c r="AA67" s="30">
        <v>0.0</v>
      </c>
      <c r="AB67" s="30">
        <v>26.0</v>
      </c>
      <c r="AC67" s="30">
        <v>1117196.0</v>
      </c>
      <c r="AD67" s="30">
        <v>0.0</v>
      </c>
      <c r="AE67" s="30">
        <v>0.0</v>
      </c>
      <c r="AF67" s="30">
        <v>0.0</v>
      </c>
      <c r="AG67" s="30">
        <v>86572.0</v>
      </c>
      <c r="AH67" s="30">
        <v>0.0</v>
      </c>
      <c r="AI67" s="30">
        <v>0.0</v>
      </c>
      <c r="AJ67" s="30">
        <v>0.0</v>
      </c>
      <c r="AK67" s="30">
        <v>30968.0</v>
      </c>
      <c r="AL67" s="30">
        <v>0.0</v>
      </c>
      <c r="AM67" s="30">
        <v>0.0</v>
      </c>
      <c r="AN67" s="30">
        <v>0.0</v>
      </c>
      <c r="AO67" s="30">
        <v>43172.0</v>
      </c>
      <c r="AP67" s="30">
        <v>0.0</v>
      </c>
      <c r="AQ67" s="30">
        <v>0.0</v>
      </c>
      <c r="AR67" s="30">
        <v>1.0</v>
      </c>
      <c r="AS67" s="30">
        <v>74952.0</v>
      </c>
      <c r="AT67" s="30">
        <v>0.0</v>
      </c>
      <c r="AU67" s="30">
        <v>0.0</v>
      </c>
      <c r="AV67" s="30">
        <v>256.0</v>
      </c>
    </row>
    <row r="68">
      <c r="A68" s="28" t="s">
        <v>5575</v>
      </c>
      <c r="B68" s="28" t="s">
        <v>5576</v>
      </c>
      <c r="C68" s="28" t="s">
        <v>409</v>
      </c>
      <c r="D68" s="28" t="s">
        <v>410</v>
      </c>
      <c r="E68" s="30">
        <v>1059192.0</v>
      </c>
      <c r="F68" s="31"/>
      <c r="G68" s="30">
        <v>16.0</v>
      </c>
      <c r="H68" s="30">
        <v>1461296.0</v>
      </c>
      <c r="I68" s="32">
        <v>1.0949E-5</v>
      </c>
      <c r="J68" s="30">
        <v>0.0</v>
      </c>
      <c r="K68" s="30">
        <v>0.0</v>
      </c>
      <c r="L68" s="30">
        <v>0.0</v>
      </c>
      <c r="M68" s="30">
        <v>60342.0</v>
      </c>
      <c r="N68" s="30">
        <v>0.0</v>
      </c>
      <c r="O68" s="30">
        <v>0.0</v>
      </c>
      <c r="P68" s="30">
        <v>0.0</v>
      </c>
      <c r="Q68" s="30">
        <v>44720.0</v>
      </c>
      <c r="R68" s="30">
        <v>0.0</v>
      </c>
      <c r="S68" s="30">
        <v>0.0</v>
      </c>
      <c r="T68" s="30">
        <v>0.0</v>
      </c>
      <c r="U68" s="30">
        <v>53382.0</v>
      </c>
      <c r="V68" s="30">
        <v>0.0</v>
      </c>
      <c r="W68" s="30">
        <v>0.0</v>
      </c>
      <c r="X68" s="30">
        <v>0.0</v>
      </c>
      <c r="Y68" s="30">
        <v>5394.0</v>
      </c>
      <c r="Z68" s="30">
        <v>0.0</v>
      </c>
      <c r="AA68" s="30">
        <v>0.0</v>
      </c>
      <c r="AB68" s="30">
        <v>16.0</v>
      </c>
      <c r="AC68" s="30">
        <v>1111956.0</v>
      </c>
      <c r="AD68" s="30">
        <v>0.0</v>
      </c>
      <c r="AE68" s="30">
        <v>0.0</v>
      </c>
      <c r="AF68" s="30">
        <v>0.0</v>
      </c>
      <c r="AG68" s="30">
        <v>86212.0</v>
      </c>
      <c r="AH68" s="30">
        <v>0.0</v>
      </c>
      <c r="AI68" s="30">
        <v>0.0</v>
      </c>
      <c r="AJ68" s="30">
        <v>0.0</v>
      </c>
      <c r="AK68" s="30">
        <v>26132.0</v>
      </c>
      <c r="AL68" s="30">
        <v>0.0</v>
      </c>
      <c r="AM68" s="30">
        <v>0.0</v>
      </c>
      <c r="AN68" s="30">
        <v>0.0</v>
      </c>
      <c r="AO68" s="30">
        <v>39700.0</v>
      </c>
      <c r="AP68" s="30">
        <v>0.0</v>
      </c>
      <c r="AQ68" s="30">
        <v>0.0</v>
      </c>
      <c r="AR68" s="30">
        <v>0.0</v>
      </c>
      <c r="AS68" s="30">
        <v>33458.0</v>
      </c>
      <c r="AT68" s="30">
        <v>0.0</v>
      </c>
      <c r="AU68" s="30">
        <v>0.0</v>
      </c>
      <c r="AV68" s="30">
        <v>266.0</v>
      </c>
    </row>
    <row r="69">
      <c r="A69" s="28" t="s">
        <v>6501</v>
      </c>
      <c r="B69" s="28" t="s">
        <v>6502</v>
      </c>
      <c r="C69" s="28" t="s">
        <v>409</v>
      </c>
      <c r="D69" s="28" t="s">
        <v>410</v>
      </c>
      <c r="E69" s="30">
        <v>1378101.0</v>
      </c>
      <c r="F69" s="31"/>
      <c r="G69" s="30">
        <v>4.0</v>
      </c>
      <c r="H69" s="30">
        <v>1613712.0</v>
      </c>
      <c r="I69" s="32">
        <v>2.4788E-6</v>
      </c>
      <c r="J69" s="30">
        <v>0.0</v>
      </c>
      <c r="K69" s="30">
        <v>0.0</v>
      </c>
      <c r="L69" s="30">
        <v>0.0</v>
      </c>
      <c r="M69" s="30">
        <v>62464.0</v>
      </c>
      <c r="N69" s="30">
        <v>0.0</v>
      </c>
      <c r="O69" s="30">
        <v>0.0</v>
      </c>
      <c r="P69" s="30">
        <v>2.0</v>
      </c>
      <c r="Q69" s="30">
        <v>60022.0</v>
      </c>
      <c r="R69" s="30">
        <v>0.0</v>
      </c>
      <c r="S69" s="30">
        <v>0.0</v>
      </c>
      <c r="T69" s="30">
        <v>0.0</v>
      </c>
      <c r="U69" s="30">
        <v>64008.0</v>
      </c>
      <c r="V69" s="30">
        <v>0.0</v>
      </c>
      <c r="W69" s="30">
        <v>0.0</v>
      </c>
      <c r="X69" s="30">
        <v>0.0</v>
      </c>
      <c r="Y69" s="30">
        <v>6364.0</v>
      </c>
      <c r="Z69" s="30">
        <v>0.0</v>
      </c>
      <c r="AA69" s="30">
        <v>0.0</v>
      </c>
      <c r="AB69" s="30">
        <v>1.0</v>
      </c>
      <c r="AC69" s="30">
        <v>1117144.0</v>
      </c>
      <c r="AD69" s="30">
        <v>0.0</v>
      </c>
      <c r="AE69" s="30">
        <v>0.0</v>
      </c>
      <c r="AF69" s="30">
        <v>0.0</v>
      </c>
      <c r="AG69" s="30">
        <v>86522.0</v>
      </c>
      <c r="AH69" s="30">
        <v>0.0</v>
      </c>
      <c r="AI69" s="30">
        <v>0.0</v>
      </c>
      <c r="AJ69" s="30">
        <v>0.0</v>
      </c>
      <c r="AK69" s="30">
        <v>30962.0</v>
      </c>
      <c r="AL69" s="30">
        <v>0.0</v>
      </c>
      <c r="AM69" s="30">
        <v>0.0</v>
      </c>
      <c r="AN69" s="30">
        <v>0.0</v>
      </c>
      <c r="AO69" s="30">
        <v>43172.0</v>
      </c>
      <c r="AP69" s="30">
        <v>0.0</v>
      </c>
      <c r="AQ69" s="30">
        <v>0.0</v>
      </c>
      <c r="AR69" s="30">
        <v>0.0</v>
      </c>
      <c r="AS69" s="30">
        <v>75038.0</v>
      </c>
      <c r="AT69" s="30">
        <v>0.0</v>
      </c>
      <c r="AU69" s="30">
        <v>0.0</v>
      </c>
      <c r="AV69" s="30">
        <v>266.0</v>
      </c>
    </row>
    <row r="70">
      <c r="A70" s="28" t="s">
        <v>6219</v>
      </c>
      <c r="B70" s="28" t="s">
        <v>6220</v>
      </c>
      <c r="C70" s="28" t="s">
        <v>409</v>
      </c>
      <c r="D70" s="28" t="s">
        <v>410</v>
      </c>
      <c r="E70" s="30">
        <v>657193.0</v>
      </c>
      <c r="F70" s="31"/>
      <c r="G70" s="30">
        <v>6.0</v>
      </c>
      <c r="H70" s="30">
        <v>1613884.0</v>
      </c>
      <c r="I70" s="32">
        <v>3.7177E-6</v>
      </c>
      <c r="J70" s="30">
        <v>0.0</v>
      </c>
      <c r="K70" s="30">
        <v>0.0</v>
      </c>
      <c r="L70" s="30">
        <v>1.0</v>
      </c>
      <c r="M70" s="30">
        <v>62470.0</v>
      </c>
      <c r="N70" s="30">
        <v>0.0</v>
      </c>
      <c r="O70" s="30">
        <v>0.0</v>
      </c>
      <c r="P70" s="30">
        <v>0.0</v>
      </c>
      <c r="Q70" s="30">
        <v>60004.0</v>
      </c>
      <c r="R70" s="30">
        <v>0.0</v>
      </c>
      <c r="S70" s="30">
        <v>0.0</v>
      </c>
      <c r="T70" s="30">
        <v>0.0</v>
      </c>
      <c r="U70" s="30">
        <v>64028.0</v>
      </c>
      <c r="V70" s="30">
        <v>0.0</v>
      </c>
      <c r="W70" s="30">
        <v>0.0</v>
      </c>
      <c r="X70" s="30">
        <v>0.0</v>
      </c>
      <c r="Y70" s="30">
        <v>6560.0</v>
      </c>
      <c r="Z70" s="30">
        <v>0.0</v>
      </c>
      <c r="AA70" s="30">
        <v>0.0</v>
      </c>
      <c r="AB70" s="30">
        <v>5.0</v>
      </c>
      <c r="AC70" s="30">
        <v>1117192.0</v>
      </c>
      <c r="AD70" s="30">
        <v>0.0</v>
      </c>
      <c r="AE70" s="30">
        <v>0.0</v>
      </c>
      <c r="AF70" s="30">
        <v>0.0</v>
      </c>
      <c r="AG70" s="30">
        <v>86542.0</v>
      </c>
      <c r="AH70" s="30">
        <v>0.0</v>
      </c>
      <c r="AI70" s="30">
        <v>0.0</v>
      </c>
      <c r="AJ70" s="30">
        <v>0.0</v>
      </c>
      <c r="AK70" s="30">
        <v>30968.0</v>
      </c>
      <c r="AL70" s="30">
        <v>0.0</v>
      </c>
      <c r="AM70" s="30">
        <v>0.0</v>
      </c>
      <c r="AN70" s="30">
        <v>0.0</v>
      </c>
      <c r="AO70" s="30">
        <v>43168.0</v>
      </c>
      <c r="AP70" s="30">
        <v>0.0</v>
      </c>
      <c r="AQ70" s="30">
        <v>0.0</v>
      </c>
      <c r="AR70" s="30">
        <v>0.0</v>
      </c>
      <c r="AS70" s="30">
        <v>74920.0</v>
      </c>
      <c r="AT70" s="30">
        <v>0.0</v>
      </c>
      <c r="AU70" s="30">
        <v>0.0</v>
      </c>
      <c r="AV70" s="30">
        <v>273.0</v>
      </c>
    </row>
    <row r="71">
      <c r="A71" s="28" t="s">
        <v>6236</v>
      </c>
      <c r="B71" s="28" t="s">
        <v>6237</v>
      </c>
      <c r="C71" s="28" t="s">
        <v>409</v>
      </c>
      <c r="D71" s="28" t="s">
        <v>410</v>
      </c>
      <c r="E71" s="30">
        <v>1009594.0</v>
      </c>
      <c r="F71" s="31"/>
      <c r="G71" s="30">
        <v>6.0</v>
      </c>
      <c r="H71" s="30">
        <v>1614030.0</v>
      </c>
      <c r="I71" s="32">
        <v>3.7174E-6</v>
      </c>
      <c r="J71" s="30">
        <v>0.0</v>
      </c>
      <c r="K71" s="30">
        <v>0.0</v>
      </c>
      <c r="L71" s="30">
        <v>0.0</v>
      </c>
      <c r="M71" s="30">
        <v>62484.0</v>
      </c>
      <c r="N71" s="30">
        <v>0.0</v>
      </c>
      <c r="O71" s="30">
        <v>0.0</v>
      </c>
      <c r="P71" s="30">
        <v>0.0</v>
      </c>
      <c r="Q71" s="30">
        <v>60010.0</v>
      </c>
      <c r="R71" s="30">
        <v>0.0</v>
      </c>
      <c r="S71" s="30">
        <v>0.0</v>
      </c>
      <c r="T71" s="30">
        <v>0.0</v>
      </c>
      <c r="U71" s="30">
        <v>64038.0</v>
      </c>
      <c r="V71" s="30">
        <v>0.0</v>
      </c>
      <c r="W71" s="30">
        <v>0.0</v>
      </c>
      <c r="X71" s="30">
        <v>0.0</v>
      </c>
      <c r="Y71" s="30">
        <v>6672.0</v>
      </c>
      <c r="Z71" s="30">
        <v>0.0</v>
      </c>
      <c r="AA71" s="30">
        <v>0.0</v>
      </c>
      <c r="AB71" s="30">
        <v>3.0</v>
      </c>
      <c r="AC71" s="30">
        <v>1117180.0</v>
      </c>
      <c r="AD71" s="30">
        <v>0.0</v>
      </c>
      <c r="AE71" s="30">
        <v>0.0</v>
      </c>
      <c r="AF71" s="30">
        <v>0.0</v>
      </c>
      <c r="AG71" s="30">
        <v>86546.0</v>
      </c>
      <c r="AH71" s="30">
        <v>0.0</v>
      </c>
      <c r="AI71" s="30">
        <v>0.0</v>
      </c>
      <c r="AJ71" s="30">
        <v>0.0</v>
      </c>
      <c r="AK71" s="30">
        <v>30962.0</v>
      </c>
      <c r="AL71" s="30">
        <v>0.0</v>
      </c>
      <c r="AM71" s="30">
        <v>0.0</v>
      </c>
      <c r="AN71" s="30">
        <v>3.0</v>
      </c>
      <c r="AO71" s="30">
        <v>43172.0</v>
      </c>
      <c r="AP71" s="30">
        <v>0.0</v>
      </c>
      <c r="AQ71" s="30">
        <v>0.0</v>
      </c>
      <c r="AR71" s="30">
        <v>0.0</v>
      </c>
      <c r="AS71" s="30">
        <v>74924.0</v>
      </c>
      <c r="AT71" s="30">
        <v>0.0</v>
      </c>
      <c r="AU71" s="30">
        <v>0.0</v>
      </c>
      <c r="AV71" s="30">
        <v>285.0</v>
      </c>
    </row>
    <row r="72">
      <c r="A72" s="28" t="s">
        <v>5633</v>
      </c>
      <c r="B72" s="28" t="s">
        <v>5634</v>
      </c>
      <c r="C72" s="28" t="s">
        <v>409</v>
      </c>
      <c r="D72" s="28" t="s">
        <v>410</v>
      </c>
      <c r="E72" s="30">
        <v>951660.0</v>
      </c>
      <c r="F72" s="31"/>
      <c r="G72" s="30">
        <v>14.0</v>
      </c>
      <c r="H72" s="30">
        <v>1613890.0</v>
      </c>
      <c r="I72" s="32">
        <v>8.6747E-6</v>
      </c>
      <c r="J72" s="30">
        <v>0.0</v>
      </c>
      <c r="K72" s="30">
        <v>0.0</v>
      </c>
      <c r="L72" s="30">
        <v>1.0</v>
      </c>
      <c r="M72" s="30">
        <v>62482.0</v>
      </c>
      <c r="N72" s="30">
        <v>0.0</v>
      </c>
      <c r="O72" s="30">
        <v>0.0</v>
      </c>
      <c r="P72" s="30">
        <v>0.0</v>
      </c>
      <c r="Q72" s="30">
        <v>59984.0</v>
      </c>
      <c r="R72" s="30">
        <v>0.0</v>
      </c>
      <c r="S72" s="30">
        <v>0.0</v>
      </c>
      <c r="T72" s="30">
        <v>0.0</v>
      </c>
      <c r="U72" s="30">
        <v>64020.0</v>
      </c>
      <c r="V72" s="30">
        <v>0.0</v>
      </c>
      <c r="W72" s="30">
        <v>0.0</v>
      </c>
      <c r="X72" s="30">
        <v>0.0</v>
      </c>
      <c r="Y72" s="30">
        <v>6666.0</v>
      </c>
      <c r="Z72" s="30">
        <v>0.0</v>
      </c>
      <c r="AA72" s="30">
        <v>0.0</v>
      </c>
      <c r="AB72" s="30">
        <v>7.0</v>
      </c>
      <c r="AC72" s="30">
        <v>1117154.0</v>
      </c>
      <c r="AD72" s="30">
        <v>0.0</v>
      </c>
      <c r="AE72" s="30">
        <v>0.0</v>
      </c>
      <c r="AF72" s="30">
        <v>0.0</v>
      </c>
      <c r="AG72" s="30">
        <v>86528.0</v>
      </c>
      <c r="AH72" s="30">
        <v>0.0</v>
      </c>
      <c r="AI72" s="30">
        <v>0.0</v>
      </c>
      <c r="AJ72" s="30">
        <v>0.0</v>
      </c>
      <c r="AK72" s="30">
        <v>30964.0</v>
      </c>
      <c r="AL72" s="30">
        <v>0.0</v>
      </c>
      <c r="AM72" s="30">
        <v>0.0</v>
      </c>
      <c r="AN72" s="30">
        <v>0.0</v>
      </c>
      <c r="AO72" s="30">
        <v>43168.0</v>
      </c>
      <c r="AP72" s="30">
        <v>0.0</v>
      </c>
      <c r="AQ72" s="30">
        <v>0.0</v>
      </c>
      <c r="AR72" s="30">
        <v>6.0</v>
      </c>
      <c r="AS72" s="30">
        <v>74896.0</v>
      </c>
      <c r="AT72" s="30">
        <v>0.0</v>
      </c>
      <c r="AU72" s="30">
        <v>0.0</v>
      </c>
      <c r="AV72" s="30">
        <v>287.0</v>
      </c>
    </row>
    <row r="73">
      <c r="A73" s="28" t="s">
        <v>5633</v>
      </c>
      <c r="B73" s="28" t="s">
        <v>8628</v>
      </c>
      <c r="C73" s="28" t="s">
        <v>409</v>
      </c>
      <c r="D73" s="28" t="s">
        <v>410</v>
      </c>
      <c r="E73" s="30">
        <v>1046943.0</v>
      </c>
      <c r="F73" s="31"/>
      <c r="G73" s="30">
        <v>1.0</v>
      </c>
      <c r="H73" s="30">
        <v>152134.0</v>
      </c>
      <c r="I73" s="32">
        <v>6.5732E-6</v>
      </c>
      <c r="J73" s="30">
        <v>0.0</v>
      </c>
      <c r="K73" s="30">
        <v>0.0</v>
      </c>
      <c r="L73" s="30">
        <v>0.0</v>
      </c>
      <c r="M73" s="30">
        <v>2088.0</v>
      </c>
      <c r="N73" s="30">
        <v>0.0</v>
      </c>
      <c r="O73" s="30">
        <v>0.0</v>
      </c>
      <c r="P73" s="30">
        <v>0.0</v>
      </c>
      <c r="Q73" s="30">
        <v>15268.0</v>
      </c>
      <c r="R73" s="30">
        <v>0.0</v>
      </c>
      <c r="S73" s="30">
        <v>0.0</v>
      </c>
      <c r="T73" s="30">
        <v>0.0</v>
      </c>
      <c r="U73" s="30">
        <v>10616.0</v>
      </c>
      <c r="V73" s="30">
        <v>0.0</v>
      </c>
      <c r="W73" s="30">
        <v>0.0</v>
      </c>
      <c r="X73" s="30">
        <v>0.0</v>
      </c>
      <c r="Y73" s="30">
        <v>912.0</v>
      </c>
      <c r="Z73" s="30">
        <v>0.0</v>
      </c>
      <c r="AA73" s="30">
        <v>0.0</v>
      </c>
      <c r="AB73" s="30">
        <v>0.0</v>
      </c>
      <c r="AC73" s="30">
        <v>5188.0</v>
      </c>
      <c r="AD73" s="30">
        <v>0.0</v>
      </c>
      <c r="AE73" s="30">
        <v>0.0</v>
      </c>
      <c r="AF73" s="30">
        <v>0.0</v>
      </c>
      <c r="AG73" s="30">
        <v>316.0</v>
      </c>
      <c r="AH73" s="30">
        <v>0.0</v>
      </c>
      <c r="AI73" s="30">
        <v>0.0</v>
      </c>
      <c r="AJ73" s="30">
        <v>0.0</v>
      </c>
      <c r="AK73" s="30">
        <v>4830.0</v>
      </c>
      <c r="AL73" s="30">
        <v>0.0</v>
      </c>
      <c r="AM73" s="30">
        <v>0.0</v>
      </c>
      <c r="AN73" s="30">
        <v>0.0</v>
      </c>
      <c r="AO73" s="30">
        <v>3472.0</v>
      </c>
      <c r="AP73" s="30">
        <v>0.0</v>
      </c>
      <c r="AQ73" s="30">
        <v>0.0</v>
      </c>
      <c r="AR73" s="30">
        <v>1.0</v>
      </c>
      <c r="AS73" s="30">
        <v>41416.0</v>
      </c>
      <c r="AT73" s="30">
        <v>0.0</v>
      </c>
      <c r="AU73" s="30">
        <v>0.0</v>
      </c>
      <c r="AV73" s="30">
        <v>287.0</v>
      </c>
    </row>
    <row r="74">
      <c r="A74" s="28" t="s">
        <v>5609</v>
      </c>
      <c r="B74" s="28" t="s">
        <v>5610</v>
      </c>
      <c r="C74" s="28" t="s">
        <v>409</v>
      </c>
      <c r="D74" s="28" t="s">
        <v>410</v>
      </c>
      <c r="E74" s="30">
        <v>959501.0</v>
      </c>
      <c r="F74" s="31"/>
      <c r="G74" s="30">
        <v>15.0</v>
      </c>
      <c r="H74" s="30">
        <v>1461778.0</v>
      </c>
      <c r="I74" s="32">
        <v>1.0261E-5</v>
      </c>
      <c r="J74" s="30">
        <v>0.0</v>
      </c>
      <c r="K74" s="30">
        <v>0.0</v>
      </c>
      <c r="L74" s="30">
        <v>0.0</v>
      </c>
      <c r="M74" s="30">
        <v>60394.0</v>
      </c>
      <c r="N74" s="30">
        <v>0.0</v>
      </c>
      <c r="O74" s="30">
        <v>0.0</v>
      </c>
      <c r="P74" s="30">
        <v>0.0</v>
      </c>
      <c r="Q74" s="30">
        <v>44712.0</v>
      </c>
      <c r="R74" s="30">
        <v>0.0</v>
      </c>
      <c r="S74" s="30">
        <v>0.0</v>
      </c>
      <c r="T74" s="30">
        <v>0.0</v>
      </c>
      <c r="U74" s="30">
        <v>53410.0</v>
      </c>
      <c r="V74" s="30">
        <v>0.0</v>
      </c>
      <c r="W74" s="30">
        <v>0.0</v>
      </c>
      <c r="X74" s="30">
        <v>0.0</v>
      </c>
      <c r="Y74" s="30">
        <v>5762.0</v>
      </c>
      <c r="Z74" s="30">
        <v>0.0</v>
      </c>
      <c r="AA74" s="30">
        <v>0.0</v>
      </c>
      <c r="AB74" s="30">
        <v>15.0</v>
      </c>
      <c r="AC74" s="30">
        <v>1111978.0</v>
      </c>
      <c r="AD74" s="30">
        <v>0.0</v>
      </c>
      <c r="AE74" s="30">
        <v>0.0</v>
      </c>
      <c r="AF74" s="30">
        <v>0.0</v>
      </c>
      <c r="AG74" s="30">
        <v>86210.0</v>
      </c>
      <c r="AH74" s="30">
        <v>0.0</v>
      </c>
      <c r="AI74" s="30">
        <v>0.0</v>
      </c>
      <c r="AJ74" s="30">
        <v>0.0</v>
      </c>
      <c r="AK74" s="30">
        <v>26134.0</v>
      </c>
      <c r="AL74" s="30">
        <v>0.0</v>
      </c>
      <c r="AM74" s="30">
        <v>0.0</v>
      </c>
      <c r="AN74" s="30">
        <v>0.0</v>
      </c>
      <c r="AO74" s="30">
        <v>39698.0</v>
      </c>
      <c r="AP74" s="30">
        <v>0.0</v>
      </c>
      <c r="AQ74" s="30">
        <v>0.0</v>
      </c>
      <c r="AR74" s="30">
        <v>0.0</v>
      </c>
      <c r="AS74" s="30">
        <v>33480.0</v>
      </c>
      <c r="AT74" s="30">
        <v>0.0</v>
      </c>
      <c r="AU74" s="30">
        <v>0.0</v>
      </c>
      <c r="AV74" s="30">
        <v>287.0</v>
      </c>
    </row>
    <row r="75">
      <c r="A75" s="28" t="s">
        <v>6080</v>
      </c>
      <c r="B75" s="28" t="s">
        <v>6081</v>
      </c>
      <c r="C75" s="28" t="s">
        <v>409</v>
      </c>
      <c r="D75" s="28" t="s">
        <v>410</v>
      </c>
      <c r="E75" s="30">
        <v>992279.0</v>
      </c>
      <c r="F75" s="31"/>
      <c r="G75" s="30">
        <v>7.0</v>
      </c>
      <c r="H75" s="30">
        <v>1613828.0</v>
      </c>
      <c r="I75" s="32">
        <v>4.3375E-6</v>
      </c>
      <c r="J75" s="30">
        <v>0.0</v>
      </c>
      <c r="K75" s="30">
        <v>0.0</v>
      </c>
      <c r="L75" s="30">
        <v>1.0</v>
      </c>
      <c r="M75" s="30">
        <v>62488.0</v>
      </c>
      <c r="N75" s="30">
        <v>0.0</v>
      </c>
      <c r="O75" s="30">
        <v>0.0</v>
      </c>
      <c r="P75" s="30">
        <v>0.0</v>
      </c>
      <c r="Q75" s="30">
        <v>59974.0</v>
      </c>
      <c r="R75" s="30">
        <v>0.0</v>
      </c>
      <c r="S75" s="30">
        <v>0.0</v>
      </c>
      <c r="T75" s="30">
        <v>0.0</v>
      </c>
      <c r="U75" s="30">
        <v>64032.0</v>
      </c>
      <c r="V75" s="30">
        <v>0.0</v>
      </c>
      <c r="W75" s="30">
        <v>0.0</v>
      </c>
      <c r="X75" s="30">
        <v>0.0</v>
      </c>
      <c r="Y75" s="30">
        <v>6676.0</v>
      </c>
      <c r="Z75" s="30">
        <v>0.0</v>
      </c>
      <c r="AA75" s="30">
        <v>0.0</v>
      </c>
      <c r="AB75" s="30">
        <v>1.0</v>
      </c>
      <c r="AC75" s="30">
        <v>1117098.0</v>
      </c>
      <c r="AD75" s="30">
        <v>0.0</v>
      </c>
      <c r="AE75" s="30">
        <v>0.0</v>
      </c>
      <c r="AF75" s="30">
        <v>0.0</v>
      </c>
      <c r="AG75" s="30">
        <v>86482.0</v>
      </c>
      <c r="AH75" s="30">
        <v>0.0</v>
      </c>
      <c r="AI75" s="30">
        <v>0.0</v>
      </c>
      <c r="AJ75" s="30">
        <v>0.0</v>
      </c>
      <c r="AK75" s="30">
        <v>30956.0</v>
      </c>
      <c r="AL75" s="30">
        <v>0.0</v>
      </c>
      <c r="AM75" s="30">
        <v>0.0</v>
      </c>
      <c r="AN75" s="30">
        <v>0.0</v>
      </c>
      <c r="AO75" s="30">
        <v>43164.0</v>
      </c>
      <c r="AP75" s="30">
        <v>0.0</v>
      </c>
      <c r="AQ75" s="30">
        <v>0.0</v>
      </c>
      <c r="AR75" s="30">
        <v>5.0</v>
      </c>
      <c r="AS75" s="30">
        <v>74926.0</v>
      </c>
      <c r="AT75" s="30">
        <v>0.0</v>
      </c>
      <c r="AU75" s="30">
        <v>0.0</v>
      </c>
      <c r="AV75" s="30">
        <v>291.0</v>
      </c>
    </row>
    <row r="76">
      <c r="A76" s="28" t="s">
        <v>5084</v>
      </c>
      <c r="B76" s="28" t="s">
        <v>5186</v>
      </c>
      <c r="C76" s="28" t="s">
        <v>409</v>
      </c>
      <c r="D76" s="28" t="s">
        <v>410</v>
      </c>
      <c r="E76" s="30">
        <v>1473215.0</v>
      </c>
      <c r="F76" s="31"/>
      <c r="G76" s="30">
        <v>47.0</v>
      </c>
      <c r="H76" s="30">
        <v>1613770.0</v>
      </c>
      <c r="I76" s="32">
        <v>2.9124E-5</v>
      </c>
      <c r="J76" s="30">
        <v>0.0</v>
      </c>
      <c r="K76" s="30">
        <v>0.0</v>
      </c>
      <c r="L76" s="30">
        <v>1.0</v>
      </c>
      <c r="M76" s="30">
        <v>62484.0</v>
      </c>
      <c r="N76" s="30">
        <v>0.0</v>
      </c>
      <c r="O76" s="30">
        <v>0.0</v>
      </c>
      <c r="P76" s="30">
        <v>0.0</v>
      </c>
      <c r="Q76" s="30">
        <v>59962.0</v>
      </c>
      <c r="R76" s="30">
        <v>0.0</v>
      </c>
      <c r="S76" s="30">
        <v>0.0</v>
      </c>
      <c r="T76" s="30">
        <v>0.0</v>
      </c>
      <c r="U76" s="30">
        <v>64028.0</v>
      </c>
      <c r="V76" s="30">
        <v>0.0</v>
      </c>
      <c r="W76" s="30">
        <v>0.0</v>
      </c>
      <c r="X76" s="30">
        <v>0.0</v>
      </c>
      <c r="Y76" s="30">
        <v>6672.0</v>
      </c>
      <c r="Z76" s="30">
        <v>0.0</v>
      </c>
      <c r="AA76" s="30">
        <v>0.0</v>
      </c>
      <c r="AB76" s="30">
        <v>43.0</v>
      </c>
      <c r="AC76" s="30">
        <v>1117094.0</v>
      </c>
      <c r="AD76" s="30">
        <v>0.0</v>
      </c>
      <c r="AE76" s="30">
        <v>0.0</v>
      </c>
      <c r="AF76" s="30">
        <v>0.0</v>
      </c>
      <c r="AG76" s="30">
        <v>86472.0</v>
      </c>
      <c r="AH76" s="30">
        <v>0.0</v>
      </c>
      <c r="AI76" s="30">
        <v>0.0</v>
      </c>
      <c r="AJ76" s="30">
        <v>0.0</v>
      </c>
      <c r="AK76" s="30">
        <v>30954.0</v>
      </c>
      <c r="AL76" s="30">
        <v>0.0</v>
      </c>
      <c r="AM76" s="30">
        <v>0.0</v>
      </c>
      <c r="AN76" s="30">
        <v>0.0</v>
      </c>
      <c r="AO76" s="30">
        <v>43164.0</v>
      </c>
      <c r="AP76" s="30">
        <v>0.0</v>
      </c>
      <c r="AQ76" s="30">
        <v>0.0</v>
      </c>
      <c r="AR76" s="30">
        <v>1.0</v>
      </c>
      <c r="AS76" s="30">
        <v>74910.0</v>
      </c>
      <c r="AT76" s="30">
        <v>0.0</v>
      </c>
      <c r="AU76" s="30">
        <v>0.0</v>
      </c>
      <c r="AV76" s="30">
        <v>291.0</v>
      </c>
    </row>
    <row r="77">
      <c r="A77" s="28" t="s">
        <v>5084</v>
      </c>
      <c r="B77" s="28" t="s">
        <v>5085</v>
      </c>
      <c r="C77" s="28" t="s">
        <v>409</v>
      </c>
      <c r="D77" s="28" t="s">
        <v>4878</v>
      </c>
      <c r="E77" s="30">
        <v>847753.0</v>
      </c>
      <c r="F77" s="31"/>
      <c r="G77" s="30">
        <v>79.0</v>
      </c>
      <c r="H77" s="30">
        <v>1613888.0</v>
      </c>
      <c r="I77" s="32">
        <v>4.895E-5</v>
      </c>
      <c r="J77" s="30">
        <v>0.0</v>
      </c>
      <c r="K77" s="30">
        <v>0.0</v>
      </c>
      <c r="L77" s="30">
        <v>3.0</v>
      </c>
      <c r="M77" s="30">
        <v>62506.0</v>
      </c>
      <c r="N77" s="30">
        <v>0.0</v>
      </c>
      <c r="O77" s="30">
        <v>0.0</v>
      </c>
      <c r="P77" s="30">
        <v>7.0</v>
      </c>
      <c r="Q77" s="30">
        <v>59982.0</v>
      </c>
      <c r="R77" s="30">
        <v>0.0</v>
      </c>
      <c r="S77" s="30">
        <v>0.0</v>
      </c>
      <c r="T77" s="30">
        <v>3.0</v>
      </c>
      <c r="U77" s="30">
        <v>64028.0</v>
      </c>
      <c r="V77" s="30">
        <v>0.0</v>
      </c>
      <c r="W77" s="30">
        <v>0.0</v>
      </c>
      <c r="X77" s="30">
        <v>0.0</v>
      </c>
      <c r="Y77" s="30">
        <v>6672.0</v>
      </c>
      <c r="Z77" s="30">
        <v>0.0</v>
      </c>
      <c r="AA77" s="30">
        <v>0.0</v>
      </c>
      <c r="AB77" s="30">
        <v>13.0</v>
      </c>
      <c r="AC77" s="30">
        <v>1117082.0</v>
      </c>
      <c r="AD77" s="30">
        <v>0.0</v>
      </c>
      <c r="AE77" s="30">
        <v>0.0</v>
      </c>
      <c r="AF77" s="30">
        <v>4.0</v>
      </c>
      <c r="AG77" s="30">
        <v>86450.0</v>
      </c>
      <c r="AH77" s="30">
        <v>0.0</v>
      </c>
      <c r="AI77" s="30">
        <v>0.0</v>
      </c>
      <c r="AJ77" s="30">
        <v>0.0</v>
      </c>
      <c r="AK77" s="30">
        <v>30950.0</v>
      </c>
      <c r="AL77" s="30">
        <v>0.0</v>
      </c>
      <c r="AM77" s="30">
        <v>0.0</v>
      </c>
      <c r="AN77" s="30">
        <v>0.0</v>
      </c>
      <c r="AO77" s="30">
        <v>43164.0</v>
      </c>
      <c r="AP77" s="30">
        <v>0.0</v>
      </c>
      <c r="AQ77" s="30">
        <v>0.0</v>
      </c>
      <c r="AR77" s="30">
        <v>49.0</v>
      </c>
      <c r="AS77" s="30">
        <v>75032.0</v>
      </c>
      <c r="AT77" s="30">
        <v>0.0</v>
      </c>
      <c r="AU77" s="30">
        <v>0.0</v>
      </c>
      <c r="AV77" s="30">
        <v>291.0</v>
      </c>
    </row>
    <row r="78">
      <c r="A78" s="28" t="s">
        <v>5017</v>
      </c>
      <c r="B78" s="28" t="s">
        <v>5018</v>
      </c>
      <c r="C78" s="28" t="s">
        <v>409</v>
      </c>
      <c r="D78" s="28" t="s">
        <v>410</v>
      </c>
      <c r="E78" s="30">
        <v>2050080.0</v>
      </c>
      <c r="F78" s="31"/>
      <c r="G78" s="30">
        <v>138.0</v>
      </c>
      <c r="H78" s="30">
        <v>1601676.0</v>
      </c>
      <c r="I78" s="32">
        <v>8.616E-5</v>
      </c>
      <c r="J78" s="30">
        <v>0.0</v>
      </c>
      <c r="K78" s="30">
        <v>0.0</v>
      </c>
      <c r="L78" s="30">
        <v>2.0</v>
      </c>
      <c r="M78" s="30">
        <v>62050.0</v>
      </c>
      <c r="N78" s="30">
        <v>0.0</v>
      </c>
      <c r="O78" s="30">
        <v>0.0</v>
      </c>
      <c r="P78" s="30">
        <v>0.0</v>
      </c>
      <c r="Q78" s="30">
        <v>57768.0</v>
      </c>
      <c r="R78" s="30">
        <v>0.0</v>
      </c>
      <c r="S78" s="30">
        <v>0.0</v>
      </c>
      <c r="T78" s="30">
        <v>0.0</v>
      </c>
      <c r="U78" s="30">
        <v>63298.0</v>
      </c>
      <c r="V78" s="30">
        <v>0.0</v>
      </c>
      <c r="W78" s="30">
        <v>0.0</v>
      </c>
      <c r="X78" s="30">
        <v>0.0</v>
      </c>
      <c r="Y78" s="30">
        <v>6666.0</v>
      </c>
      <c r="Z78" s="30">
        <v>0.0</v>
      </c>
      <c r="AA78" s="30">
        <v>0.0</v>
      </c>
      <c r="AB78" s="30">
        <v>133.0</v>
      </c>
      <c r="AC78" s="30">
        <v>1110964.0</v>
      </c>
      <c r="AD78" s="30">
        <v>0.0</v>
      </c>
      <c r="AE78" s="30">
        <v>0.0</v>
      </c>
      <c r="AF78" s="30">
        <v>0.0</v>
      </c>
      <c r="AG78" s="30">
        <v>84852.0</v>
      </c>
      <c r="AH78" s="30">
        <v>0.0</v>
      </c>
      <c r="AI78" s="30">
        <v>0.0</v>
      </c>
      <c r="AJ78" s="30">
        <v>0.0</v>
      </c>
      <c r="AK78" s="30">
        <v>30700.0</v>
      </c>
      <c r="AL78" s="30">
        <v>0.0</v>
      </c>
      <c r="AM78" s="30">
        <v>0.0</v>
      </c>
      <c r="AN78" s="30">
        <v>0.0</v>
      </c>
      <c r="AO78" s="30">
        <v>42646.0</v>
      </c>
      <c r="AP78" s="30">
        <v>0.0</v>
      </c>
      <c r="AQ78" s="30">
        <v>0.0</v>
      </c>
      <c r="AR78" s="30">
        <v>0.0</v>
      </c>
      <c r="AS78" s="30">
        <v>74692.0</v>
      </c>
      <c r="AT78" s="30">
        <v>0.0</v>
      </c>
      <c r="AU78" s="30">
        <v>0.0</v>
      </c>
      <c r="AV78" s="30">
        <v>307.0</v>
      </c>
    </row>
    <row r="79">
      <c r="A79" s="28" t="s">
        <v>5753</v>
      </c>
      <c r="B79" s="28" t="s">
        <v>5754</v>
      </c>
      <c r="C79" s="28" t="s">
        <v>409</v>
      </c>
      <c r="D79" s="28" t="s">
        <v>410</v>
      </c>
      <c r="E79" s="30">
        <v>1004001.0</v>
      </c>
      <c r="F79" s="31"/>
      <c r="G79" s="30">
        <v>11.0</v>
      </c>
      <c r="H79" s="30">
        <v>1585268.0</v>
      </c>
      <c r="I79" s="32">
        <v>6.9389E-6</v>
      </c>
      <c r="J79" s="30">
        <v>0.0</v>
      </c>
      <c r="K79" s="30">
        <v>0.0</v>
      </c>
      <c r="L79" s="30">
        <v>2.0</v>
      </c>
      <c r="M79" s="30">
        <v>61394.0</v>
      </c>
      <c r="N79" s="30">
        <v>0.0</v>
      </c>
      <c r="O79" s="30">
        <v>0.0</v>
      </c>
      <c r="P79" s="30">
        <v>0.0</v>
      </c>
      <c r="Q79" s="30">
        <v>55008.0</v>
      </c>
      <c r="R79" s="30">
        <v>0.0</v>
      </c>
      <c r="S79" s="30">
        <v>0.0</v>
      </c>
      <c r="T79" s="30">
        <v>0.0</v>
      </c>
      <c r="U79" s="30">
        <v>62258.0</v>
      </c>
      <c r="V79" s="30">
        <v>0.0</v>
      </c>
      <c r="W79" s="30">
        <v>0.0</v>
      </c>
      <c r="X79" s="30">
        <v>1.0</v>
      </c>
      <c r="Y79" s="30">
        <v>6636.0</v>
      </c>
      <c r="Z79" s="30">
        <v>0.0</v>
      </c>
      <c r="AA79" s="30">
        <v>0.0</v>
      </c>
      <c r="AB79" s="30">
        <v>6.0</v>
      </c>
      <c r="AC79" s="30">
        <v>1102242.0</v>
      </c>
      <c r="AD79" s="30">
        <v>0.0</v>
      </c>
      <c r="AE79" s="30">
        <v>0.0</v>
      </c>
      <c r="AF79" s="30">
        <v>1.0</v>
      </c>
      <c r="AG79" s="30">
        <v>83262.0</v>
      </c>
      <c r="AH79" s="30">
        <v>0.0</v>
      </c>
      <c r="AI79" s="30">
        <v>0.0</v>
      </c>
      <c r="AJ79" s="30">
        <v>0.0</v>
      </c>
      <c r="AK79" s="30">
        <v>30416.0</v>
      </c>
      <c r="AL79" s="30">
        <v>0.0</v>
      </c>
      <c r="AM79" s="30">
        <v>0.0</v>
      </c>
      <c r="AN79" s="30">
        <v>0.0</v>
      </c>
      <c r="AO79" s="30">
        <v>41764.0</v>
      </c>
      <c r="AP79" s="30">
        <v>0.0</v>
      </c>
      <c r="AQ79" s="30">
        <v>0.0</v>
      </c>
      <c r="AR79" s="30">
        <v>1.0</v>
      </c>
      <c r="AS79" s="30">
        <v>74280.0</v>
      </c>
      <c r="AT79" s="30">
        <v>0.0</v>
      </c>
      <c r="AU79" s="30">
        <v>0.0</v>
      </c>
      <c r="AV79" s="30">
        <v>311.0</v>
      </c>
    </row>
    <row r="80">
      <c r="A80" s="28" t="s">
        <v>5749</v>
      </c>
      <c r="B80" s="28" t="s">
        <v>5750</v>
      </c>
      <c r="C80" s="28" t="s">
        <v>409</v>
      </c>
      <c r="D80" s="28" t="s">
        <v>410</v>
      </c>
      <c r="E80" s="30">
        <v>2238467.0</v>
      </c>
      <c r="F80" s="31"/>
      <c r="G80" s="30">
        <v>11.0</v>
      </c>
      <c r="H80" s="30">
        <v>1584184.0</v>
      </c>
      <c r="I80" s="32">
        <v>6.9436E-6</v>
      </c>
      <c r="J80" s="30">
        <v>0.0</v>
      </c>
      <c r="K80" s="30">
        <v>0.0</v>
      </c>
      <c r="L80" s="30">
        <v>0.0</v>
      </c>
      <c r="M80" s="30">
        <v>61370.0</v>
      </c>
      <c r="N80" s="30">
        <v>0.0</v>
      </c>
      <c r="O80" s="30">
        <v>0.0</v>
      </c>
      <c r="P80" s="30">
        <v>1.0</v>
      </c>
      <c r="Q80" s="30">
        <v>54854.0</v>
      </c>
      <c r="R80" s="30">
        <v>0.0</v>
      </c>
      <c r="S80" s="30">
        <v>0.0</v>
      </c>
      <c r="T80" s="30">
        <v>0.0</v>
      </c>
      <c r="U80" s="30">
        <v>62172.0</v>
      </c>
      <c r="V80" s="30">
        <v>0.0</v>
      </c>
      <c r="W80" s="30">
        <v>0.0</v>
      </c>
      <c r="X80" s="30">
        <v>1.0</v>
      </c>
      <c r="Y80" s="30">
        <v>6640.0</v>
      </c>
      <c r="Z80" s="30">
        <v>0.0</v>
      </c>
      <c r="AA80" s="30">
        <v>0.0</v>
      </c>
      <c r="AB80" s="30">
        <v>3.0</v>
      </c>
      <c r="AC80" s="30">
        <v>1101652.0</v>
      </c>
      <c r="AD80" s="30">
        <v>0.0</v>
      </c>
      <c r="AE80" s="30">
        <v>0.0</v>
      </c>
      <c r="AF80" s="30">
        <v>2.0</v>
      </c>
      <c r="AG80" s="30">
        <v>83170.0</v>
      </c>
      <c r="AH80" s="30">
        <v>0.0</v>
      </c>
      <c r="AI80" s="30">
        <v>0.0</v>
      </c>
      <c r="AJ80" s="30">
        <v>0.0</v>
      </c>
      <c r="AK80" s="30">
        <v>30404.0</v>
      </c>
      <c r="AL80" s="30">
        <v>0.0</v>
      </c>
      <c r="AM80" s="30">
        <v>0.0</v>
      </c>
      <c r="AN80" s="30">
        <v>0.0</v>
      </c>
      <c r="AO80" s="30">
        <v>41644.0</v>
      </c>
      <c r="AP80" s="30">
        <v>0.0</v>
      </c>
      <c r="AQ80" s="30">
        <v>0.0</v>
      </c>
      <c r="AR80" s="30">
        <v>4.0</v>
      </c>
      <c r="AS80" s="30">
        <v>74248.0</v>
      </c>
      <c r="AT80" s="30">
        <v>0.0</v>
      </c>
      <c r="AU80" s="30">
        <v>0.0</v>
      </c>
      <c r="AV80" s="30">
        <v>311.0</v>
      </c>
    </row>
    <row r="81">
      <c r="A81" s="28" t="s">
        <v>6065</v>
      </c>
      <c r="B81" s="28" t="s">
        <v>6066</v>
      </c>
      <c r="C81" s="28" t="s">
        <v>409</v>
      </c>
      <c r="D81" s="28" t="s">
        <v>410</v>
      </c>
      <c r="E81" s="30">
        <v>942156.0</v>
      </c>
      <c r="F81" s="31"/>
      <c r="G81" s="30">
        <v>7.0</v>
      </c>
      <c r="H81" s="30">
        <v>1426962.0</v>
      </c>
      <c r="I81" s="32">
        <v>4.9055E-6</v>
      </c>
      <c r="J81" s="30">
        <v>0.0</v>
      </c>
      <c r="K81" s="30">
        <v>0.0</v>
      </c>
      <c r="L81" s="30">
        <v>1.0</v>
      </c>
      <c r="M81" s="30">
        <v>59090.0</v>
      </c>
      <c r="N81" s="30">
        <v>0.0</v>
      </c>
      <c r="O81" s="30">
        <v>0.0</v>
      </c>
      <c r="P81" s="30">
        <v>0.0</v>
      </c>
      <c r="Q81" s="30">
        <v>38822.0</v>
      </c>
      <c r="R81" s="30">
        <v>0.0</v>
      </c>
      <c r="S81" s="30">
        <v>0.0</v>
      </c>
      <c r="T81" s="30">
        <v>0.0</v>
      </c>
      <c r="U81" s="30">
        <v>51256.0</v>
      </c>
      <c r="V81" s="30">
        <v>0.0</v>
      </c>
      <c r="W81" s="30">
        <v>0.0</v>
      </c>
      <c r="X81" s="30">
        <v>0.0</v>
      </c>
      <c r="Y81" s="30">
        <v>5714.0</v>
      </c>
      <c r="Z81" s="30">
        <v>0.0</v>
      </c>
      <c r="AA81" s="30">
        <v>0.0</v>
      </c>
      <c r="AB81" s="30">
        <v>4.0</v>
      </c>
      <c r="AC81" s="30">
        <v>1093764.0</v>
      </c>
      <c r="AD81" s="30">
        <v>0.0</v>
      </c>
      <c r="AE81" s="30">
        <v>0.0</v>
      </c>
      <c r="AF81" s="30">
        <v>2.0</v>
      </c>
      <c r="AG81" s="30">
        <v>82342.0</v>
      </c>
      <c r="AH81" s="30">
        <v>0.0</v>
      </c>
      <c r="AI81" s="30">
        <v>0.0</v>
      </c>
      <c r="AJ81" s="30">
        <v>0.0</v>
      </c>
      <c r="AK81" s="30">
        <v>25514.0</v>
      </c>
      <c r="AL81" s="30">
        <v>0.0</v>
      </c>
      <c r="AM81" s="30">
        <v>0.0</v>
      </c>
      <c r="AN81" s="30">
        <v>0.0</v>
      </c>
      <c r="AO81" s="30">
        <v>37774.0</v>
      </c>
      <c r="AP81" s="30">
        <v>0.0</v>
      </c>
      <c r="AQ81" s="30">
        <v>0.0</v>
      </c>
      <c r="AR81" s="30">
        <v>0.0</v>
      </c>
      <c r="AS81" s="30">
        <v>32686.0</v>
      </c>
      <c r="AT81" s="30">
        <v>0.0</v>
      </c>
      <c r="AU81" s="30">
        <v>0.0</v>
      </c>
      <c r="AV81" s="30">
        <v>313.0</v>
      </c>
    </row>
    <row r="82">
      <c r="A82" s="28" t="s">
        <v>6703</v>
      </c>
      <c r="B82" s="28" t="s">
        <v>6704</v>
      </c>
      <c r="C82" s="28" t="s">
        <v>409</v>
      </c>
      <c r="D82" s="28" t="s">
        <v>410</v>
      </c>
      <c r="E82" s="30">
        <v>1055252.0</v>
      </c>
      <c r="F82" s="31"/>
      <c r="G82" s="30">
        <v>3.0</v>
      </c>
      <c r="H82" s="30">
        <v>1425166.0</v>
      </c>
      <c r="I82" s="32">
        <v>2.105E-6</v>
      </c>
      <c r="J82" s="30">
        <v>0.0</v>
      </c>
      <c r="K82" s="30">
        <v>0.0</v>
      </c>
      <c r="L82" s="30">
        <v>0.0</v>
      </c>
      <c r="M82" s="30">
        <v>59016.0</v>
      </c>
      <c r="N82" s="30">
        <v>0.0</v>
      </c>
      <c r="O82" s="30">
        <v>0.0</v>
      </c>
      <c r="P82" s="30">
        <v>0.0</v>
      </c>
      <c r="Q82" s="30">
        <v>38584.0</v>
      </c>
      <c r="R82" s="30">
        <v>0.0</v>
      </c>
      <c r="S82" s="30">
        <v>0.0</v>
      </c>
      <c r="T82" s="30">
        <v>0.0</v>
      </c>
      <c r="U82" s="30">
        <v>51124.0</v>
      </c>
      <c r="V82" s="30">
        <v>0.0</v>
      </c>
      <c r="W82" s="30">
        <v>0.0</v>
      </c>
      <c r="X82" s="30">
        <v>0.0</v>
      </c>
      <c r="Y82" s="30">
        <v>5708.0</v>
      </c>
      <c r="Z82" s="30">
        <v>0.0</v>
      </c>
      <c r="AA82" s="30">
        <v>0.0</v>
      </c>
      <c r="AB82" s="30">
        <v>2.0</v>
      </c>
      <c r="AC82" s="30">
        <v>1092810.0</v>
      </c>
      <c r="AD82" s="30">
        <v>0.0</v>
      </c>
      <c r="AE82" s="30">
        <v>0.0</v>
      </c>
      <c r="AF82" s="30">
        <v>0.0</v>
      </c>
      <c r="AG82" s="30">
        <v>82150.0</v>
      </c>
      <c r="AH82" s="30">
        <v>0.0</v>
      </c>
      <c r="AI82" s="30">
        <v>0.0</v>
      </c>
      <c r="AJ82" s="30">
        <v>0.0</v>
      </c>
      <c r="AK82" s="30">
        <v>25490.0</v>
      </c>
      <c r="AL82" s="30">
        <v>0.0</v>
      </c>
      <c r="AM82" s="30">
        <v>0.0</v>
      </c>
      <c r="AN82" s="30">
        <v>0.0</v>
      </c>
      <c r="AO82" s="30">
        <v>37670.0</v>
      </c>
      <c r="AP82" s="30">
        <v>0.0</v>
      </c>
      <c r="AQ82" s="30">
        <v>0.0</v>
      </c>
      <c r="AR82" s="30">
        <v>1.0</v>
      </c>
      <c r="AS82" s="30">
        <v>32614.0</v>
      </c>
      <c r="AT82" s="30">
        <v>0.0</v>
      </c>
      <c r="AU82" s="30">
        <v>0.0</v>
      </c>
      <c r="AV82" s="30">
        <v>313.0</v>
      </c>
    </row>
    <row r="83">
      <c r="A83" s="31"/>
      <c r="B83" s="28" t="s">
        <v>5533</v>
      </c>
      <c r="C83" s="28" t="s">
        <v>409</v>
      </c>
      <c r="D83" s="28" t="s">
        <v>410</v>
      </c>
      <c r="E83" s="30">
        <v>2065441.0</v>
      </c>
      <c r="F83" s="31"/>
      <c r="G83" s="30">
        <v>18.0</v>
      </c>
      <c r="H83" s="30">
        <v>1461790.0</v>
      </c>
      <c r="I83" s="32">
        <v>1.2314E-5</v>
      </c>
      <c r="J83" s="30">
        <v>0.0</v>
      </c>
      <c r="K83" s="30">
        <v>0.0</v>
      </c>
      <c r="L83" s="30">
        <v>1.0</v>
      </c>
      <c r="M83" s="30">
        <v>60380.0</v>
      </c>
      <c r="N83" s="30">
        <v>0.0</v>
      </c>
      <c r="O83" s="30">
        <v>0.0</v>
      </c>
      <c r="P83" s="30">
        <v>0.0</v>
      </c>
      <c r="Q83" s="30">
        <v>44722.0</v>
      </c>
      <c r="R83" s="30">
        <v>0.0</v>
      </c>
      <c r="S83" s="30">
        <v>0.0</v>
      </c>
      <c r="T83" s="30">
        <v>0.0</v>
      </c>
      <c r="U83" s="30">
        <v>53416.0</v>
      </c>
      <c r="V83" s="30">
        <v>0.0</v>
      </c>
      <c r="W83" s="30">
        <v>0.0</v>
      </c>
      <c r="X83" s="30">
        <v>0.0</v>
      </c>
      <c r="Y83" s="30">
        <v>5702.0</v>
      </c>
      <c r="Z83" s="30">
        <v>0.0</v>
      </c>
      <c r="AA83" s="30">
        <v>0.0</v>
      </c>
      <c r="AB83" s="30">
        <v>17.0</v>
      </c>
      <c r="AC83" s="30">
        <v>1112004.0</v>
      </c>
      <c r="AD83" s="30">
        <v>0.0</v>
      </c>
      <c r="AE83" s="30">
        <v>0.0</v>
      </c>
      <c r="AF83" s="30">
        <v>0.0</v>
      </c>
      <c r="AG83" s="30">
        <v>86254.0</v>
      </c>
      <c r="AH83" s="30">
        <v>0.0</v>
      </c>
      <c r="AI83" s="30">
        <v>0.0</v>
      </c>
      <c r="AJ83" s="30">
        <v>0.0</v>
      </c>
      <c r="AK83" s="30">
        <v>26134.0</v>
      </c>
      <c r="AL83" s="30">
        <v>0.0</v>
      </c>
      <c r="AM83" s="30">
        <v>0.0</v>
      </c>
      <c r="AN83" s="30">
        <v>0.0</v>
      </c>
      <c r="AO83" s="30">
        <v>39700.0</v>
      </c>
      <c r="AP83" s="30">
        <v>0.0</v>
      </c>
      <c r="AQ83" s="30">
        <v>0.0</v>
      </c>
      <c r="AR83" s="30">
        <v>0.0</v>
      </c>
      <c r="AS83" s="30">
        <v>33478.0</v>
      </c>
      <c r="AT83" s="30">
        <v>0.0</v>
      </c>
      <c r="AU83" s="30">
        <v>0.0</v>
      </c>
      <c r="AV83" s="30">
        <v>324.0</v>
      </c>
    </row>
    <row r="84">
      <c r="A84" s="28" t="s">
        <v>5601</v>
      </c>
      <c r="B84" s="28" t="s">
        <v>5602</v>
      </c>
      <c r="C84" s="28" t="s">
        <v>409</v>
      </c>
      <c r="D84" s="28" t="s">
        <v>410</v>
      </c>
      <c r="E84" s="30">
        <v>2048761.0</v>
      </c>
      <c r="F84" s="31"/>
      <c r="G84" s="30">
        <v>15.0</v>
      </c>
      <c r="H84" s="30">
        <v>1613892.0</v>
      </c>
      <c r="I84" s="32">
        <v>9.2943E-6</v>
      </c>
      <c r="J84" s="30">
        <v>0.0</v>
      </c>
      <c r="K84" s="30">
        <v>0.0</v>
      </c>
      <c r="L84" s="30">
        <v>1.0</v>
      </c>
      <c r="M84" s="30">
        <v>62478.0</v>
      </c>
      <c r="N84" s="30">
        <v>0.0</v>
      </c>
      <c r="O84" s="30">
        <v>0.0</v>
      </c>
      <c r="P84" s="30">
        <v>0.0</v>
      </c>
      <c r="Q84" s="30">
        <v>59992.0</v>
      </c>
      <c r="R84" s="30">
        <v>0.0</v>
      </c>
      <c r="S84" s="30">
        <v>0.0</v>
      </c>
      <c r="T84" s="30">
        <v>0.0</v>
      </c>
      <c r="U84" s="30">
        <v>64018.0</v>
      </c>
      <c r="V84" s="30">
        <v>0.0</v>
      </c>
      <c r="W84" s="30">
        <v>0.0</v>
      </c>
      <c r="X84" s="30">
        <v>0.0</v>
      </c>
      <c r="Y84" s="30">
        <v>6604.0</v>
      </c>
      <c r="Z84" s="30">
        <v>0.0</v>
      </c>
      <c r="AA84" s="30">
        <v>0.0</v>
      </c>
      <c r="AB84" s="30">
        <v>5.0</v>
      </c>
      <c r="AC84" s="30">
        <v>1117198.0</v>
      </c>
      <c r="AD84" s="30">
        <v>0.0</v>
      </c>
      <c r="AE84" s="30">
        <v>0.0</v>
      </c>
      <c r="AF84" s="30">
        <v>4.0</v>
      </c>
      <c r="AG84" s="30">
        <v>86550.0</v>
      </c>
      <c r="AH84" s="30">
        <v>0.0</v>
      </c>
      <c r="AI84" s="30">
        <v>0.0</v>
      </c>
      <c r="AJ84" s="30">
        <v>0.0</v>
      </c>
      <c r="AK84" s="30">
        <v>30964.0</v>
      </c>
      <c r="AL84" s="30">
        <v>0.0</v>
      </c>
      <c r="AM84" s="30">
        <v>0.0</v>
      </c>
      <c r="AN84" s="30">
        <v>1.0</v>
      </c>
      <c r="AO84" s="30">
        <v>43172.0</v>
      </c>
      <c r="AP84" s="30">
        <v>0.0</v>
      </c>
      <c r="AQ84" s="30">
        <v>0.0</v>
      </c>
      <c r="AR84" s="30">
        <v>3.0</v>
      </c>
      <c r="AS84" s="30">
        <v>74878.0</v>
      </c>
      <c r="AT84" s="30">
        <v>0.0</v>
      </c>
      <c r="AU84" s="30">
        <v>0.0</v>
      </c>
      <c r="AV84" s="30">
        <v>325.0</v>
      </c>
    </row>
    <row r="85">
      <c r="A85" s="28" t="s">
        <v>5601</v>
      </c>
      <c r="B85" s="28" t="s">
        <v>6820</v>
      </c>
      <c r="C85" s="28" t="s">
        <v>409</v>
      </c>
      <c r="D85" s="28" t="s">
        <v>410</v>
      </c>
      <c r="E85" s="30">
        <v>1485038.0</v>
      </c>
      <c r="F85" s="31"/>
      <c r="G85" s="30">
        <v>3.0</v>
      </c>
      <c r="H85" s="30">
        <v>1461766.0</v>
      </c>
      <c r="I85" s="32">
        <v>2.0523E-6</v>
      </c>
      <c r="J85" s="30">
        <v>0.0</v>
      </c>
      <c r="K85" s="30">
        <v>0.0</v>
      </c>
      <c r="L85" s="30">
        <v>0.0</v>
      </c>
      <c r="M85" s="30">
        <v>60386.0</v>
      </c>
      <c r="N85" s="30">
        <v>0.0</v>
      </c>
      <c r="O85" s="30">
        <v>0.0</v>
      </c>
      <c r="P85" s="30">
        <v>1.0</v>
      </c>
      <c r="Q85" s="30">
        <v>44720.0</v>
      </c>
      <c r="R85" s="30">
        <v>0.0</v>
      </c>
      <c r="S85" s="30">
        <v>0.0</v>
      </c>
      <c r="T85" s="30">
        <v>0.0</v>
      </c>
      <c r="U85" s="30">
        <v>53414.0</v>
      </c>
      <c r="V85" s="30">
        <v>0.0</v>
      </c>
      <c r="W85" s="30">
        <v>0.0</v>
      </c>
      <c r="X85" s="30">
        <v>0.0</v>
      </c>
      <c r="Y85" s="30">
        <v>5696.0</v>
      </c>
      <c r="Z85" s="30">
        <v>0.0</v>
      </c>
      <c r="AA85" s="30">
        <v>0.0</v>
      </c>
      <c r="AB85" s="30">
        <v>0.0</v>
      </c>
      <c r="AC85" s="30">
        <v>1112006.0</v>
      </c>
      <c r="AD85" s="30">
        <v>0.0</v>
      </c>
      <c r="AE85" s="30">
        <v>0.0</v>
      </c>
      <c r="AF85" s="30">
        <v>2.0</v>
      </c>
      <c r="AG85" s="30">
        <v>86232.0</v>
      </c>
      <c r="AH85" s="30">
        <v>0.0</v>
      </c>
      <c r="AI85" s="30">
        <v>0.0</v>
      </c>
      <c r="AJ85" s="30">
        <v>0.0</v>
      </c>
      <c r="AK85" s="30">
        <v>26134.0</v>
      </c>
      <c r="AL85" s="30">
        <v>0.0</v>
      </c>
      <c r="AM85" s="30">
        <v>0.0</v>
      </c>
      <c r="AN85" s="30">
        <v>0.0</v>
      </c>
      <c r="AO85" s="30">
        <v>39700.0</v>
      </c>
      <c r="AP85" s="30">
        <v>0.0</v>
      </c>
      <c r="AQ85" s="30">
        <v>0.0</v>
      </c>
      <c r="AR85" s="30">
        <v>0.0</v>
      </c>
      <c r="AS85" s="30">
        <v>33478.0</v>
      </c>
      <c r="AT85" s="30">
        <v>0.0</v>
      </c>
      <c r="AU85" s="30">
        <v>0.0</v>
      </c>
      <c r="AV85" s="30">
        <v>325.0</v>
      </c>
    </row>
    <row r="86">
      <c r="A86" s="28" t="s">
        <v>8683</v>
      </c>
      <c r="B86" s="28" t="s">
        <v>8684</v>
      </c>
      <c r="C86" s="28" t="s">
        <v>409</v>
      </c>
      <c r="D86" s="28" t="s">
        <v>410</v>
      </c>
      <c r="E86" s="30">
        <v>1408388.0</v>
      </c>
      <c r="F86" s="31"/>
      <c r="G86" s="30">
        <v>1.0</v>
      </c>
      <c r="H86" s="30">
        <v>152172.0</v>
      </c>
      <c r="I86" s="32">
        <v>6.5715E-6</v>
      </c>
      <c r="J86" s="30">
        <v>0.0</v>
      </c>
      <c r="K86" s="30">
        <v>0.0</v>
      </c>
      <c r="L86" s="30">
        <v>0.0</v>
      </c>
      <c r="M86" s="30">
        <v>2094.0</v>
      </c>
      <c r="N86" s="30">
        <v>0.0</v>
      </c>
      <c r="O86" s="30">
        <v>0.0</v>
      </c>
      <c r="P86" s="30">
        <v>0.0</v>
      </c>
      <c r="Q86" s="30">
        <v>15276.0</v>
      </c>
      <c r="R86" s="30">
        <v>0.0</v>
      </c>
      <c r="S86" s="30">
        <v>0.0</v>
      </c>
      <c r="T86" s="30">
        <v>0.0</v>
      </c>
      <c r="U86" s="30">
        <v>10614.0</v>
      </c>
      <c r="V86" s="30">
        <v>0.0</v>
      </c>
      <c r="W86" s="30">
        <v>0.0</v>
      </c>
      <c r="X86" s="30">
        <v>0.0</v>
      </c>
      <c r="Y86" s="30">
        <v>912.0</v>
      </c>
      <c r="Z86" s="30">
        <v>0.0</v>
      </c>
      <c r="AA86" s="30">
        <v>0.0</v>
      </c>
      <c r="AB86" s="30">
        <v>0.0</v>
      </c>
      <c r="AC86" s="30">
        <v>5192.0</v>
      </c>
      <c r="AD86" s="30">
        <v>0.0</v>
      </c>
      <c r="AE86" s="30">
        <v>0.0</v>
      </c>
      <c r="AF86" s="30">
        <v>0.0</v>
      </c>
      <c r="AG86" s="30">
        <v>316.0</v>
      </c>
      <c r="AH86" s="30">
        <v>0.0</v>
      </c>
      <c r="AI86" s="30">
        <v>0.0</v>
      </c>
      <c r="AJ86" s="30">
        <v>0.0</v>
      </c>
      <c r="AK86" s="30">
        <v>4832.0</v>
      </c>
      <c r="AL86" s="30">
        <v>0.0</v>
      </c>
      <c r="AM86" s="30">
        <v>0.0</v>
      </c>
      <c r="AN86" s="30">
        <v>0.0</v>
      </c>
      <c r="AO86" s="30">
        <v>3472.0</v>
      </c>
      <c r="AP86" s="30">
        <v>0.0</v>
      </c>
      <c r="AQ86" s="30">
        <v>0.0</v>
      </c>
      <c r="AR86" s="30">
        <v>0.0</v>
      </c>
      <c r="AS86" s="30">
        <v>41426.0</v>
      </c>
      <c r="AT86" s="30">
        <v>0.0</v>
      </c>
      <c r="AU86" s="30">
        <v>0.0</v>
      </c>
      <c r="AV86" s="30">
        <v>337.0</v>
      </c>
    </row>
    <row r="87">
      <c r="A87" s="28" t="s">
        <v>8697</v>
      </c>
      <c r="B87" s="28" t="s">
        <v>8698</v>
      </c>
      <c r="C87" s="28" t="s">
        <v>409</v>
      </c>
      <c r="D87" s="28" t="s">
        <v>410</v>
      </c>
      <c r="E87" s="30">
        <v>571662.0</v>
      </c>
      <c r="F87" s="31"/>
      <c r="G87" s="30">
        <v>1.0</v>
      </c>
      <c r="H87" s="30">
        <v>152184.0</v>
      </c>
      <c r="I87" s="32">
        <v>6.571E-6</v>
      </c>
      <c r="J87" s="30">
        <v>0.0</v>
      </c>
      <c r="K87" s="30">
        <v>0.0</v>
      </c>
      <c r="L87" s="30">
        <v>0.0</v>
      </c>
      <c r="M87" s="30">
        <v>2092.0</v>
      </c>
      <c r="N87" s="30">
        <v>0.0</v>
      </c>
      <c r="O87" s="30">
        <v>0.0</v>
      </c>
      <c r="P87" s="30">
        <v>0.0</v>
      </c>
      <c r="Q87" s="30">
        <v>15276.0</v>
      </c>
      <c r="R87" s="30">
        <v>0.0</v>
      </c>
      <c r="S87" s="30">
        <v>0.0</v>
      </c>
      <c r="T87" s="30">
        <v>0.0</v>
      </c>
      <c r="U87" s="30">
        <v>10606.0</v>
      </c>
      <c r="V87" s="30">
        <v>0.0</v>
      </c>
      <c r="W87" s="30">
        <v>0.0</v>
      </c>
      <c r="X87" s="30">
        <v>0.0</v>
      </c>
      <c r="Y87" s="30">
        <v>912.0</v>
      </c>
      <c r="Z87" s="30">
        <v>0.0</v>
      </c>
      <c r="AA87" s="30">
        <v>0.0</v>
      </c>
      <c r="AB87" s="30">
        <v>0.0</v>
      </c>
      <c r="AC87" s="30">
        <v>5186.0</v>
      </c>
      <c r="AD87" s="30">
        <v>0.0</v>
      </c>
      <c r="AE87" s="30">
        <v>0.0</v>
      </c>
      <c r="AF87" s="30">
        <v>0.0</v>
      </c>
      <c r="AG87" s="30">
        <v>316.0</v>
      </c>
      <c r="AH87" s="30">
        <v>0.0</v>
      </c>
      <c r="AI87" s="30">
        <v>0.0</v>
      </c>
      <c r="AJ87" s="30">
        <v>0.0</v>
      </c>
      <c r="AK87" s="30">
        <v>4836.0</v>
      </c>
      <c r="AL87" s="30">
        <v>0.0</v>
      </c>
      <c r="AM87" s="30">
        <v>0.0</v>
      </c>
      <c r="AN87" s="30">
        <v>0.0</v>
      </c>
      <c r="AO87" s="30">
        <v>3472.0</v>
      </c>
      <c r="AP87" s="30">
        <v>0.0</v>
      </c>
      <c r="AQ87" s="30">
        <v>0.0</v>
      </c>
      <c r="AR87" s="30">
        <v>0.0</v>
      </c>
      <c r="AS87" s="30">
        <v>41458.0</v>
      </c>
      <c r="AT87" s="30">
        <v>0.0</v>
      </c>
      <c r="AU87" s="30">
        <v>0.0</v>
      </c>
      <c r="AV87" s="30">
        <v>342.0</v>
      </c>
    </row>
    <row r="88">
      <c r="A88" s="28" t="s">
        <v>7285</v>
      </c>
      <c r="B88" s="28" t="s">
        <v>7286</v>
      </c>
      <c r="C88" s="28" t="s">
        <v>409</v>
      </c>
      <c r="D88" s="28" t="s">
        <v>410</v>
      </c>
      <c r="E88" s="30">
        <v>2066531.0</v>
      </c>
      <c r="F88" s="31"/>
      <c r="G88" s="30">
        <v>2.0</v>
      </c>
      <c r="H88" s="30">
        <v>985290.0</v>
      </c>
      <c r="I88" s="32">
        <v>2.0299E-6</v>
      </c>
      <c r="J88" s="30">
        <v>0.0</v>
      </c>
      <c r="K88" s="30">
        <v>0.0</v>
      </c>
      <c r="L88" s="30">
        <v>0.0</v>
      </c>
      <c r="M88" s="30">
        <v>29390.0</v>
      </c>
      <c r="N88" s="30">
        <v>0.0</v>
      </c>
      <c r="O88" s="30">
        <v>0.0</v>
      </c>
      <c r="P88" s="30">
        <v>0.0</v>
      </c>
      <c r="Q88" s="30">
        <v>16270.0</v>
      </c>
      <c r="R88" s="30">
        <v>0.0</v>
      </c>
      <c r="S88" s="30">
        <v>0.0</v>
      </c>
      <c r="T88" s="30">
        <v>0.0</v>
      </c>
      <c r="U88" s="30">
        <v>10880.0</v>
      </c>
      <c r="V88" s="30">
        <v>0.0</v>
      </c>
      <c r="W88" s="30">
        <v>0.0</v>
      </c>
      <c r="X88" s="30">
        <v>0.0</v>
      </c>
      <c r="Y88" s="30">
        <v>2532.0</v>
      </c>
      <c r="Z88" s="30">
        <v>0.0</v>
      </c>
      <c r="AA88" s="30">
        <v>0.0</v>
      </c>
      <c r="AB88" s="30">
        <v>0.0</v>
      </c>
      <c r="AC88" s="30">
        <v>767100.0</v>
      </c>
      <c r="AD88" s="30">
        <v>0.0</v>
      </c>
      <c r="AE88" s="30">
        <v>0.0</v>
      </c>
      <c r="AF88" s="30">
        <v>0.0</v>
      </c>
      <c r="AG88" s="30">
        <v>16776.0</v>
      </c>
      <c r="AH88" s="30">
        <v>0.0</v>
      </c>
      <c r="AI88" s="30">
        <v>0.0</v>
      </c>
      <c r="AJ88" s="30">
        <v>0.0</v>
      </c>
      <c r="AK88" s="30">
        <v>9986.0</v>
      </c>
      <c r="AL88" s="30">
        <v>0.0</v>
      </c>
      <c r="AM88" s="30">
        <v>0.0</v>
      </c>
      <c r="AN88" s="30">
        <v>0.0</v>
      </c>
      <c r="AO88" s="30">
        <v>7100.0</v>
      </c>
      <c r="AP88" s="30">
        <v>0.0</v>
      </c>
      <c r="AQ88" s="30">
        <v>0.0</v>
      </c>
      <c r="AR88" s="30">
        <v>2.0</v>
      </c>
      <c r="AS88" s="30">
        <v>57240.0</v>
      </c>
      <c r="AT88" s="30">
        <v>0.0</v>
      </c>
      <c r="AU88" s="30">
        <v>0.0</v>
      </c>
      <c r="AV88" s="30">
        <v>346.0</v>
      </c>
    </row>
    <row r="89">
      <c r="A89" s="28" t="s">
        <v>6782</v>
      </c>
      <c r="B89" s="28" t="s">
        <v>6783</v>
      </c>
      <c r="C89" s="28" t="s">
        <v>409</v>
      </c>
      <c r="D89" s="28" t="s">
        <v>410</v>
      </c>
      <c r="E89" s="30">
        <v>1044336.0</v>
      </c>
      <c r="F89" s="31"/>
      <c r="G89" s="30">
        <v>3.0</v>
      </c>
      <c r="H89" s="30">
        <v>780766.0</v>
      </c>
      <c r="I89" s="32">
        <v>3.8424E-6</v>
      </c>
      <c r="J89" s="30">
        <v>0.0</v>
      </c>
      <c r="K89" s="30">
        <v>0.0</v>
      </c>
      <c r="L89" s="30">
        <v>1.0</v>
      </c>
      <c r="M89" s="30">
        <v>35160.0</v>
      </c>
      <c r="N89" s="30">
        <v>0.0</v>
      </c>
      <c r="O89" s="30">
        <v>0.0</v>
      </c>
      <c r="P89" s="30">
        <v>0.0</v>
      </c>
      <c r="Q89" s="30">
        <v>59022.0</v>
      </c>
      <c r="R89" s="30">
        <v>0.0</v>
      </c>
      <c r="S89" s="30">
        <v>0.0</v>
      </c>
      <c r="T89" s="30">
        <v>0.0</v>
      </c>
      <c r="U89" s="30">
        <v>63760.0</v>
      </c>
      <c r="V89" s="30">
        <v>0.0</v>
      </c>
      <c r="W89" s="30">
        <v>0.0</v>
      </c>
      <c r="X89" s="30">
        <v>0.0</v>
      </c>
      <c r="Y89" s="30">
        <v>4892.0</v>
      </c>
      <c r="Z89" s="30">
        <v>0.0</v>
      </c>
      <c r="AA89" s="30">
        <v>0.0</v>
      </c>
      <c r="AB89" s="30">
        <v>1.0</v>
      </c>
      <c r="AC89" s="30">
        <v>355300.0</v>
      </c>
      <c r="AD89" s="30">
        <v>0.0</v>
      </c>
      <c r="AE89" s="30">
        <v>0.0</v>
      </c>
      <c r="AF89" s="30">
        <v>1.0</v>
      </c>
      <c r="AG89" s="30">
        <v>70096.0</v>
      </c>
      <c r="AH89" s="30">
        <v>0.0</v>
      </c>
      <c r="AI89" s="30">
        <v>0.0</v>
      </c>
      <c r="AJ89" s="30">
        <v>0.0</v>
      </c>
      <c r="AK89" s="30">
        <v>25820.0</v>
      </c>
      <c r="AL89" s="30">
        <v>0.0</v>
      </c>
      <c r="AM89" s="30">
        <v>0.0</v>
      </c>
      <c r="AN89" s="30">
        <v>0.0</v>
      </c>
      <c r="AO89" s="30">
        <v>39542.0</v>
      </c>
      <c r="AP89" s="30">
        <v>0.0</v>
      </c>
      <c r="AQ89" s="30">
        <v>0.0</v>
      </c>
      <c r="AR89" s="30">
        <v>0.0</v>
      </c>
      <c r="AS89" s="30">
        <v>59142.0</v>
      </c>
      <c r="AT89" s="30">
        <v>0.0</v>
      </c>
      <c r="AU89" s="30">
        <v>0.0</v>
      </c>
      <c r="AV89" s="30">
        <v>359.0</v>
      </c>
    </row>
    <row r="90">
      <c r="A90" s="28" t="s">
        <v>5668</v>
      </c>
      <c r="B90" s="28" t="s">
        <v>5669</v>
      </c>
      <c r="C90" s="28" t="s">
        <v>409</v>
      </c>
      <c r="D90" s="28" t="s">
        <v>410</v>
      </c>
      <c r="E90" s="30">
        <v>1684439.0</v>
      </c>
      <c r="F90" s="31"/>
      <c r="G90" s="30">
        <v>13.0</v>
      </c>
      <c r="H90" s="30">
        <v>1610612.0</v>
      </c>
      <c r="I90" s="32">
        <v>8.0715E-6</v>
      </c>
      <c r="J90" s="30">
        <v>0.0</v>
      </c>
      <c r="K90" s="30">
        <v>0.0</v>
      </c>
      <c r="L90" s="30">
        <v>0.0</v>
      </c>
      <c r="M90" s="30">
        <v>62312.0</v>
      </c>
      <c r="N90" s="30">
        <v>0.0</v>
      </c>
      <c r="O90" s="30">
        <v>0.0</v>
      </c>
      <c r="P90" s="30">
        <v>0.0</v>
      </c>
      <c r="Q90" s="30">
        <v>59578.0</v>
      </c>
      <c r="R90" s="30">
        <v>0.0</v>
      </c>
      <c r="S90" s="30">
        <v>0.0</v>
      </c>
      <c r="T90" s="30">
        <v>0.0</v>
      </c>
      <c r="U90" s="30">
        <v>63884.0</v>
      </c>
      <c r="V90" s="30">
        <v>0.0</v>
      </c>
      <c r="W90" s="30">
        <v>0.0</v>
      </c>
      <c r="X90" s="30">
        <v>0.0</v>
      </c>
      <c r="Y90" s="30">
        <v>5740.0</v>
      </c>
      <c r="Z90" s="30">
        <v>0.0</v>
      </c>
      <c r="AA90" s="30">
        <v>0.0</v>
      </c>
      <c r="AB90" s="30">
        <v>11.0</v>
      </c>
      <c r="AC90" s="30">
        <v>1116080.0</v>
      </c>
      <c r="AD90" s="30">
        <v>0.0</v>
      </c>
      <c r="AE90" s="30">
        <v>0.0</v>
      </c>
      <c r="AF90" s="30">
        <v>0.0</v>
      </c>
      <c r="AG90" s="30">
        <v>86136.0</v>
      </c>
      <c r="AH90" s="30">
        <v>0.0</v>
      </c>
      <c r="AI90" s="30">
        <v>0.0</v>
      </c>
      <c r="AJ90" s="30">
        <v>1.0</v>
      </c>
      <c r="AK90" s="30">
        <v>30898.0</v>
      </c>
      <c r="AL90" s="30">
        <v>0.0</v>
      </c>
      <c r="AM90" s="30">
        <v>0.0</v>
      </c>
      <c r="AN90" s="30">
        <v>0.0</v>
      </c>
      <c r="AO90" s="30">
        <v>43108.0</v>
      </c>
      <c r="AP90" s="30">
        <v>0.0</v>
      </c>
      <c r="AQ90" s="30">
        <v>0.0</v>
      </c>
      <c r="AR90" s="30">
        <v>0.0</v>
      </c>
      <c r="AS90" s="30">
        <v>74846.0</v>
      </c>
      <c r="AT90" s="30">
        <v>0.0</v>
      </c>
      <c r="AU90" s="30">
        <v>0.0</v>
      </c>
      <c r="AV90" s="30">
        <v>379.0</v>
      </c>
    </row>
    <row r="91">
      <c r="A91" s="28" t="s">
        <v>8600</v>
      </c>
      <c r="B91" s="28" t="s">
        <v>8601</v>
      </c>
      <c r="C91" s="28" t="s">
        <v>409</v>
      </c>
      <c r="D91" s="28" t="s">
        <v>410</v>
      </c>
      <c r="E91" s="30">
        <v>2026469.0</v>
      </c>
      <c r="F91" s="31"/>
      <c r="G91" s="30">
        <v>1.0</v>
      </c>
      <c r="H91" s="30">
        <v>1461628.0</v>
      </c>
      <c r="I91" s="32">
        <v>6.8417E-7</v>
      </c>
      <c r="J91" s="30">
        <v>0.0</v>
      </c>
      <c r="K91" s="30">
        <v>0.0</v>
      </c>
      <c r="L91" s="30">
        <v>0.0</v>
      </c>
      <c r="M91" s="30">
        <v>60378.0</v>
      </c>
      <c r="N91" s="30">
        <v>0.0</v>
      </c>
      <c r="O91" s="30">
        <v>0.0</v>
      </c>
      <c r="P91" s="30">
        <v>0.0</v>
      </c>
      <c r="Q91" s="30">
        <v>44718.0</v>
      </c>
      <c r="R91" s="30">
        <v>0.0</v>
      </c>
      <c r="S91" s="30">
        <v>0.0</v>
      </c>
      <c r="T91" s="30">
        <v>0.0</v>
      </c>
      <c r="U91" s="30">
        <v>53416.0</v>
      </c>
      <c r="V91" s="30">
        <v>0.0</v>
      </c>
      <c r="W91" s="30">
        <v>0.0</v>
      </c>
      <c r="X91" s="30">
        <v>0.0</v>
      </c>
      <c r="Y91" s="30">
        <v>5764.0</v>
      </c>
      <c r="Z91" s="30">
        <v>0.0</v>
      </c>
      <c r="AA91" s="30">
        <v>0.0</v>
      </c>
      <c r="AB91" s="30">
        <v>0.0</v>
      </c>
      <c r="AC91" s="30">
        <v>1111804.0</v>
      </c>
      <c r="AD91" s="30">
        <v>0.0</v>
      </c>
      <c r="AE91" s="30">
        <v>0.0</v>
      </c>
      <c r="AF91" s="30">
        <v>1.0</v>
      </c>
      <c r="AG91" s="30">
        <v>86250.0</v>
      </c>
      <c r="AH91" s="30">
        <v>0.0</v>
      </c>
      <c r="AI91" s="30">
        <v>0.0</v>
      </c>
      <c r="AJ91" s="30">
        <v>0.0</v>
      </c>
      <c r="AK91" s="30">
        <v>26136.0</v>
      </c>
      <c r="AL91" s="30">
        <v>0.0</v>
      </c>
      <c r="AM91" s="30">
        <v>0.0</v>
      </c>
      <c r="AN91" s="30">
        <v>0.0</v>
      </c>
      <c r="AO91" s="30">
        <v>39694.0</v>
      </c>
      <c r="AP91" s="30">
        <v>0.0</v>
      </c>
      <c r="AQ91" s="30">
        <v>0.0</v>
      </c>
      <c r="AR91" s="30">
        <v>0.0</v>
      </c>
      <c r="AS91" s="30">
        <v>33468.0</v>
      </c>
      <c r="AT91" s="30">
        <v>0.0</v>
      </c>
      <c r="AU91" s="30">
        <v>0.0</v>
      </c>
      <c r="AV91" s="30">
        <v>380.0</v>
      </c>
    </row>
    <row r="92">
      <c r="A92" s="28" t="s">
        <v>6794</v>
      </c>
      <c r="B92" s="28" t="s">
        <v>6795</v>
      </c>
      <c r="C92" s="28" t="s">
        <v>409</v>
      </c>
      <c r="D92" s="28" t="s">
        <v>410</v>
      </c>
      <c r="E92" s="30">
        <v>2054731.0</v>
      </c>
      <c r="F92" s="31"/>
      <c r="G92" s="30">
        <v>3.0</v>
      </c>
      <c r="H92" s="30">
        <v>1461766.0</v>
      </c>
      <c r="I92" s="32">
        <v>2.0523E-6</v>
      </c>
      <c r="J92" s="30">
        <v>0.0</v>
      </c>
      <c r="K92" s="30">
        <v>0.0</v>
      </c>
      <c r="L92" s="30">
        <v>0.0</v>
      </c>
      <c r="M92" s="30">
        <v>60388.0</v>
      </c>
      <c r="N92" s="30">
        <v>0.0</v>
      </c>
      <c r="O92" s="30">
        <v>0.0</v>
      </c>
      <c r="P92" s="30">
        <v>0.0</v>
      </c>
      <c r="Q92" s="30">
        <v>44722.0</v>
      </c>
      <c r="R92" s="30">
        <v>0.0</v>
      </c>
      <c r="S92" s="30">
        <v>0.0</v>
      </c>
      <c r="T92" s="30">
        <v>0.0</v>
      </c>
      <c r="U92" s="30">
        <v>53418.0</v>
      </c>
      <c r="V92" s="30">
        <v>0.0</v>
      </c>
      <c r="W92" s="30">
        <v>0.0</v>
      </c>
      <c r="X92" s="30">
        <v>0.0</v>
      </c>
      <c r="Y92" s="30">
        <v>5768.0</v>
      </c>
      <c r="Z92" s="30">
        <v>0.0</v>
      </c>
      <c r="AA92" s="30">
        <v>0.0</v>
      </c>
      <c r="AB92" s="30">
        <v>3.0</v>
      </c>
      <c r="AC92" s="30">
        <v>1111908.0</v>
      </c>
      <c r="AD92" s="30">
        <v>0.0</v>
      </c>
      <c r="AE92" s="30">
        <v>0.0</v>
      </c>
      <c r="AF92" s="30">
        <v>0.0</v>
      </c>
      <c r="AG92" s="30">
        <v>86258.0</v>
      </c>
      <c r="AH92" s="30">
        <v>0.0</v>
      </c>
      <c r="AI92" s="30">
        <v>0.0</v>
      </c>
      <c r="AJ92" s="30">
        <v>0.0</v>
      </c>
      <c r="AK92" s="30">
        <v>26136.0</v>
      </c>
      <c r="AL92" s="30">
        <v>0.0</v>
      </c>
      <c r="AM92" s="30">
        <v>0.0</v>
      </c>
      <c r="AN92" s="30">
        <v>0.0</v>
      </c>
      <c r="AO92" s="30">
        <v>39692.0</v>
      </c>
      <c r="AP92" s="30">
        <v>0.0</v>
      </c>
      <c r="AQ92" s="30">
        <v>0.0</v>
      </c>
      <c r="AR92" s="30">
        <v>0.0</v>
      </c>
      <c r="AS92" s="30">
        <v>33476.0</v>
      </c>
      <c r="AT92" s="30">
        <v>0.0</v>
      </c>
      <c r="AU92" s="30">
        <v>0.0</v>
      </c>
      <c r="AV92" s="30">
        <v>383.0</v>
      </c>
    </row>
    <row r="93">
      <c r="A93" s="28" t="s">
        <v>5337</v>
      </c>
      <c r="B93" s="28" t="s">
        <v>5338</v>
      </c>
      <c r="C93" s="28" t="s">
        <v>409</v>
      </c>
      <c r="D93" s="28" t="s">
        <v>410</v>
      </c>
      <c r="E93" s="30">
        <v>964336.0</v>
      </c>
      <c r="F93" s="31"/>
      <c r="G93" s="30">
        <v>30.0</v>
      </c>
      <c r="H93" s="30">
        <v>1614068.0</v>
      </c>
      <c r="I93" s="32">
        <v>1.8587E-5</v>
      </c>
      <c r="J93" s="30">
        <v>0.0</v>
      </c>
      <c r="K93" s="30">
        <v>0.0</v>
      </c>
      <c r="L93" s="30">
        <v>1.0</v>
      </c>
      <c r="M93" s="30">
        <v>62486.0</v>
      </c>
      <c r="N93" s="30">
        <v>0.0</v>
      </c>
      <c r="O93" s="30">
        <v>0.0</v>
      </c>
      <c r="P93" s="30">
        <v>0.0</v>
      </c>
      <c r="Q93" s="30">
        <v>60006.0</v>
      </c>
      <c r="R93" s="30">
        <v>0.0</v>
      </c>
      <c r="S93" s="30">
        <v>0.0</v>
      </c>
      <c r="T93" s="30">
        <v>0.0</v>
      </c>
      <c r="U93" s="30">
        <v>64036.0</v>
      </c>
      <c r="V93" s="30">
        <v>0.0</v>
      </c>
      <c r="W93" s="30">
        <v>0.0</v>
      </c>
      <c r="X93" s="30">
        <v>0.0</v>
      </c>
      <c r="Y93" s="30">
        <v>6680.0</v>
      </c>
      <c r="Z93" s="30">
        <v>0.0</v>
      </c>
      <c r="AA93" s="30">
        <v>0.0</v>
      </c>
      <c r="AB93" s="30">
        <v>28.0</v>
      </c>
      <c r="AC93" s="30">
        <v>1117194.0</v>
      </c>
      <c r="AD93" s="30">
        <v>0.0</v>
      </c>
      <c r="AE93" s="30">
        <v>0.0</v>
      </c>
      <c r="AF93" s="30">
        <v>0.0</v>
      </c>
      <c r="AG93" s="30">
        <v>86574.0</v>
      </c>
      <c r="AH93" s="30">
        <v>0.0</v>
      </c>
      <c r="AI93" s="30">
        <v>0.0</v>
      </c>
      <c r="AJ93" s="30">
        <v>0.0</v>
      </c>
      <c r="AK93" s="30">
        <v>30968.0</v>
      </c>
      <c r="AL93" s="30">
        <v>0.0</v>
      </c>
      <c r="AM93" s="30">
        <v>0.0</v>
      </c>
      <c r="AN93" s="30">
        <v>0.0</v>
      </c>
      <c r="AO93" s="30">
        <v>43172.0</v>
      </c>
      <c r="AP93" s="30">
        <v>0.0</v>
      </c>
      <c r="AQ93" s="30">
        <v>0.0</v>
      </c>
      <c r="AR93" s="30">
        <v>0.0</v>
      </c>
      <c r="AS93" s="30">
        <v>74922.0</v>
      </c>
      <c r="AT93" s="30">
        <v>0.0</v>
      </c>
      <c r="AU93" s="30">
        <v>0.0</v>
      </c>
      <c r="AV93" s="30">
        <v>385.0</v>
      </c>
    </row>
    <row r="94">
      <c r="A94" s="28" t="s">
        <v>6096</v>
      </c>
      <c r="B94" s="28" t="s">
        <v>6097</v>
      </c>
      <c r="C94" s="28" t="s">
        <v>409</v>
      </c>
      <c r="D94" s="28" t="s">
        <v>410</v>
      </c>
      <c r="E94" s="30">
        <v>947118.0</v>
      </c>
      <c r="F94" s="31"/>
      <c r="G94" s="30">
        <v>7.0</v>
      </c>
      <c r="H94" s="30">
        <v>780838.0</v>
      </c>
      <c r="I94" s="32">
        <v>8.9647E-6</v>
      </c>
      <c r="J94" s="30">
        <v>0.0</v>
      </c>
      <c r="K94" s="30">
        <v>0.0</v>
      </c>
      <c r="L94" s="30">
        <v>0.0</v>
      </c>
      <c r="M94" s="30">
        <v>35186.0</v>
      </c>
      <c r="N94" s="30">
        <v>0.0</v>
      </c>
      <c r="O94" s="30">
        <v>0.0</v>
      </c>
      <c r="P94" s="30">
        <v>0.0</v>
      </c>
      <c r="Q94" s="30">
        <v>59008.0</v>
      </c>
      <c r="R94" s="30">
        <v>0.0</v>
      </c>
      <c r="S94" s="30">
        <v>0.0</v>
      </c>
      <c r="T94" s="30">
        <v>0.0</v>
      </c>
      <c r="U94" s="30">
        <v>63734.0</v>
      </c>
      <c r="V94" s="30">
        <v>0.0</v>
      </c>
      <c r="W94" s="30">
        <v>0.0</v>
      </c>
      <c r="X94" s="30">
        <v>0.0</v>
      </c>
      <c r="Y94" s="30">
        <v>5060.0</v>
      </c>
      <c r="Z94" s="30">
        <v>0.0</v>
      </c>
      <c r="AA94" s="30">
        <v>0.0</v>
      </c>
      <c r="AB94" s="30">
        <v>5.0</v>
      </c>
      <c r="AC94" s="30">
        <v>355288.0</v>
      </c>
      <c r="AD94" s="30">
        <v>0.0</v>
      </c>
      <c r="AE94" s="30">
        <v>0.0</v>
      </c>
      <c r="AF94" s="30">
        <v>0.0</v>
      </c>
      <c r="AG94" s="30">
        <v>70114.0</v>
      </c>
      <c r="AH94" s="30">
        <v>0.0</v>
      </c>
      <c r="AI94" s="30">
        <v>0.0</v>
      </c>
      <c r="AJ94" s="30">
        <v>0.0</v>
      </c>
      <c r="AK94" s="30">
        <v>25820.0</v>
      </c>
      <c r="AL94" s="30">
        <v>0.0</v>
      </c>
      <c r="AM94" s="30">
        <v>0.0</v>
      </c>
      <c r="AN94" s="30">
        <v>0.0</v>
      </c>
      <c r="AO94" s="30">
        <v>39540.0</v>
      </c>
      <c r="AP94" s="30">
        <v>0.0</v>
      </c>
      <c r="AQ94" s="30">
        <v>0.0</v>
      </c>
      <c r="AR94" s="30">
        <v>0.0</v>
      </c>
      <c r="AS94" s="30">
        <v>59076.0</v>
      </c>
      <c r="AT94" s="30">
        <v>0.0</v>
      </c>
      <c r="AU94" s="30">
        <v>0.0</v>
      </c>
      <c r="AV94" s="30">
        <v>392.0</v>
      </c>
    </row>
    <row r="95">
      <c r="A95" s="28" t="s">
        <v>6273</v>
      </c>
      <c r="B95" s="28" t="s">
        <v>6274</v>
      </c>
      <c r="C95" s="28" t="s">
        <v>409</v>
      </c>
      <c r="D95" s="28" t="s">
        <v>410</v>
      </c>
      <c r="E95" s="30">
        <v>948102.0</v>
      </c>
      <c r="F95" s="31"/>
      <c r="G95" s="30">
        <v>6.0</v>
      </c>
      <c r="H95" s="30">
        <v>1461880.0</v>
      </c>
      <c r="I95" s="32">
        <v>4.1043E-6</v>
      </c>
      <c r="J95" s="30">
        <v>0.0</v>
      </c>
      <c r="K95" s="30">
        <v>0.0</v>
      </c>
      <c r="L95" s="30">
        <v>1.0</v>
      </c>
      <c r="M95" s="30">
        <v>60396.0</v>
      </c>
      <c r="N95" s="30">
        <v>0.0</v>
      </c>
      <c r="O95" s="30">
        <v>0.0</v>
      </c>
      <c r="P95" s="30">
        <v>0.0</v>
      </c>
      <c r="Q95" s="30">
        <v>44724.0</v>
      </c>
      <c r="R95" s="30">
        <v>0.0</v>
      </c>
      <c r="S95" s="30">
        <v>0.0</v>
      </c>
      <c r="T95" s="30">
        <v>0.0</v>
      </c>
      <c r="U95" s="30">
        <v>53416.0</v>
      </c>
      <c r="V95" s="30">
        <v>0.0</v>
      </c>
      <c r="W95" s="30">
        <v>0.0</v>
      </c>
      <c r="X95" s="30">
        <v>0.0</v>
      </c>
      <c r="Y95" s="30">
        <v>5768.0</v>
      </c>
      <c r="Z95" s="30">
        <v>0.0</v>
      </c>
      <c r="AA95" s="30">
        <v>0.0</v>
      </c>
      <c r="AB95" s="30">
        <v>5.0</v>
      </c>
      <c r="AC95" s="30">
        <v>1112004.0</v>
      </c>
      <c r="AD95" s="30">
        <v>0.0</v>
      </c>
      <c r="AE95" s="30">
        <v>0.0</v>
      </c>
      <c r="AF95" s="30">
        <v>0.0</v>
      </c>
      <c r="AG95" s="30">
        <v>86256.0</v>
      </c>
      <c r="AH95" s="30">
        <v>0.0</v>
      </c>
      <c r="AI95" s="30">
        <v>0.0</v>
      </c>
      <c r="AJ95" s="30">
        <v>0.0</v>
      </c>
      <c r="AK95" s="30">
        <v>26136.0</v>
      </c>
      <c r="AL95" s="30">
        <v>0.0</v>
      </c>
      <c r="AM95" s="30">
        <v>0.0</v>
      </c>
      <c r="AN95" s="30">
        <v>0.0</v>
      </c>
      <c r="AO95" s="30">
        <v>39700.0</v>
      </c>
      <c r="AP95" s="30">
        <v>0.0</v>
      </c>
      <c r="AQ95" s="30">
        <v>0.0</v>
      </c>
      <c r="AR95" s="30">
        <v>0.0</v>
      </c>
      <c r="AS95" s="30">
        <v>33480.0</v>
      </c>
      <c r="AT95" s="30">
        <v>0.0</v>
      </c>
      <c r="AU95" s="30">
        <v>0.0</v>
      </c>
      <c r="AV95" s="30">
        <v>394.0</v>
      </c>
    </row>
    <row r="96">
      <c r="A96" s="28" t="s">
        <v>5789</v>
      </c>
      <c r="B96" s="28" t="s">
        <v>5790</v>
      </c>
      <c r="C96" s="28" t="s">
        <v>409</v>
      </c>
      <c r="D96" s="28" t="s">
        <v>410</v>
      </c>
      <c r="E96" s="30">
        <v>934559.0</v>
      </c>
      <c r="F96" s="31"/>
      <c r="G96" s="30">
        <v>11.0</v>
      </c>
      <c r="H96" s="30">
        <v>1461890.0</v>
      </c>
      <c r="I96" s="32">
        <v>7.5245E-6</v>
      </c>
      <c r="J96" s="30">
        <v>0.0</v>
      </c>
      <c r="K96" s="30">
        <v>0.0</v>
      </c>
      <c r="L96" s="30">
        <v>1.0</v>
      </c>
      <c r="M96" s="30">
        <v>60396.0</v>
      </c>
      <c r="N96" s="30">
        <v>0.0</v>
      </c>
      <c r="O96" s="30">
        <v>0.0</v>
      </c>
      <c r="P96" s="30">
        <v>2.0</v>
      </c>
      <c r="Q96" s="30">
        <v>44724.0</v>
      </c>
      <c r="R96" s="30">
        <v>0.0</v>
      </c>
      <c r="S96" s="30">
        <v>0.0</v>
      </c>
      <c r="T96" s="30">
        <v>0.0</v>
      </c>
      <c r="U96" s="30">
        <v>53416.0</v>
      </c>
      <c r="V96" s="30">
        <v>0.0</v>
      </c>
      <c r="W96" s="30">
        <v>0.0</v>
      </c>
      <c r="X96" s="30">
        <v>0.0</v>
      </c>
      <c r="Y96" s="30">
        <v>5768.0</v>
      </c>
      <c r="Z96" s="30">
        <v>0.0</v>
      </c>
      <c r="AA96" s="30">
        <v>0.0</v>
      </c>
      <c r="AB96" s="30">
        <v>8.0</v>
      </c>
      <c r="AC96" s="30">
        <v>1112012.0</v>
      </c>
      <c r="AD96" s="30">
        <v>0.0</v>
      </c>
      <c r="AE96" s="30">
        <v>0.0</v>
      </c>
      <c r="AF96" s="30">
        <v>0.0</v>
      </c>
      <c r="AG96" s="30">
        <v>86258.0</v>
      </c>
      <c r="AH96" s="30">
        <v>0.0</v>
      </c>
      <c r="AI96" s="30">
        <v>0.0</v>
      </c>
      <c r="AJ96" s="30">
        <v>0.0</v>
      </c>
      <c r="AK96" s="30">
        <v>26136.0</v>
      </c>
      <c r="AL96" s="30">
        <v>0.0</v>
      </c>
      <c r="AM96" s="30">
        <v>0.0</v>
      </c>
      <c r="AN96" s="30">
        <v>0.0</v>
      </c>
      <c r="AO96" s="30">
        <v>39700.0</v>
      </c>
      <c r="AP96" s="30">
        <v>0.0</v>
      </c>
      <c r="AQ96" s="30">
        <v>0.0</v>
      </c>
      <c r="AR96" s="30">
        <v>0.0</v>
      </c>
      <c r="AS96" s="30">
        <v>33480.0</v>
      </c>
      <c r="AT96" s="30">
        <v>0.0</v>
      </c>
      <c r="AU96" s="30">
        <v>0.0</v>
      </c>
      <c r="AV96" s="30">
        <v>396.0</v>
      </c>
    </row>
    <row r="97">
      <c r="A97" s="28" t="s">
        <v>6616</v>
      </c>
      <c r="B97" s="28" t="s">
        <v>6617</v>
      </c>
      <c r="C97" s="28" t="s">
        <v>409</v>
      </c>
      <c r="D97" s="28" t="s">
        <v>410</v>
      </c>
      <c r="E97" s="30">
        <v>1482477.0</v>
      </c>
      <c r="F97" s="31"/>
      <c r="G97" s="30">
        <v>4.0</v>
      </c>
      <c r="H97" s="30">
        <v>1461836.0</v>
      </c>
      <c r="I97" s="32">
        <v>2.7363E-6</v>
      </c>
      <c r="J97" s="30">
        <v>0.0</v>
      </c>
      <c r="K97" s="30">
        <v>0.0</v>
      </c>
      <c r="L97" s="30">
        <v>0.0</v>
      </c>
      <c r="M97" s="30">
        <v>60396.0</v>
      </c>
      <c r="N97" s="30">
        <v>0.0</v>
      </c>
      <c r="O97" s="30">
        <v>0.0</v>
      </c>
      <c r="P97" s="30">
        <v>0.0</v>
      </c>
      <c r="Q97" s="30">
        <v>44724.0</v>
      </c>
      <c r="R97" s="30">
        <v>0.0</v>
      </c>
      <c r="S97" s="30">
        <v>0.0</v>
      </c>
      <c r="T97" s="30">
        <v>0.0</v>
      </c>
      <c r="U97" s="30">
        <v>53362.0</v>
      </c>
      <c r="V97" s="30">
        <v>0.0</v>
      </c>
      <c r="W97" s="30">
        <v>0.0</v>
      </c>
      <c r="X97" s="30">
        <v>0.0</v>
      </c>
      <c r="Y97" s="30">
        <v>5768.0</v>
      </c>
      <c r="Z97" s="30">
        <v>0.0</v>
      </c>
      <c r="AA97" s="30">
        <v>0.0</v>
      </c>
      <c r="AB97" s="30">
        <v>4.0</v>
      </c>
      <c r="AC97" s="30">
        <v>1112012.0</v>
      </c>
      <c r="AD97" s="30">
        <v>0.0</v>
      </c>
      <c r="AE97" s="30">
        <v>0.0</v>
      </c>
      <c r="AF97" s="30">
        <v>0.0</v>
      </c>
      <c r="AG97" s="30">
        <v>86258.0</v>
      </c>
      <c r="AH97" s="30">
        <v>0.0</v>
      </c>
      <c r="AI97" s="30">
        <v>0.0</v>
      </c>
      <c r="AJ97" s="30">
        <v>0.0</v>
      </c>
      <c r="AK97" s="30">
        <v>26136.0</v>
      </c>
      <c r="AL97" s="30">
        <v>0.0</v>
      </c>
      <c r="AM97" s="30">
        <v>0.0</v>
      </c>
      <c r="AN97" s="30">
        <v>0.0</v>
      </c>
      <c r="AO97" s="30">
        <v>39700.0</v>
      </c>
      <c r="AP97" s="30">
        <v>0.0</v>
      </c>
      <c r="AQ97" s="30">
        <v>0.0</v>
      </c>
      <c r="AR97" s="30">
        <v>0.0</v>
      </c>
      <c r="AS97" s="30">
        <v>33480.0</v>
      </c>
      <c r="AT97" s="30">
        <v>0.0</v>
      </c>
      <c r="AU97" s="30">
        <v>0.0</v>
      </c>
      <c r="AV97" s="30">
        <v>417.0</v>
      </c>
    </row>
    <row r="98">
      <c r="A98" s="28" t="s">
        <v>6137</v>
      </c>
      <c r="B98" s="28" t="s">
        <v>6138</v>
      </c>
      <c r="C98" s="28" t="s">
        <v>409</v>
      </c>
      <c r="D98" s="28" t="s">
        <v>410</v>
      </c>
      <c r="E98" s="30">
        <v>837525.0</v>
      </c>
      <c r="F98" s="31"/>
      <c r="G98" s="30">
        <v>7.0</v>
      </c>
      <c r="H98" s="30">
        <v>1461834.0</v>
      </c>
      <c r="I98" s="32">
        <v>4.7885E-6</v>
      </c>
      <c r="J98" s="30">
        <v>0.0</v>
      </c>
      <c r="K98" s="30">
        <v>0.0</v>
      </c>
      <c r="L98" s="30">
        <v>0.0</v>
      </c>
      <c r="M98" s="30">
        <v>60396.0</v>
      </c>
      <c r="N98" s="30">
        <v>0.0</v>
      </c>
      <c r="O98" s="30">
        <v>0.0</v>
      </c>
      <c r="P98" s="30">
        <v>1.0</v>
      </c>
      <c r="Q98" s="30">
        <v>44724.0</v>
      </c>
      <c r="R98" s="30">
        <v>0.0</v>
      </c>
      <c r="S98" s="30">
        <v>0.0</v>
      </c>
      <c r="T98" s="30">
        <v>0.0</v>
      </c>
      <c r="U98" s="30">
        <v>53370.0</v>
      </c>
      <c r="V98" s="30">
        <v>0.0</v>
      </c>
      <c r="W98" s="30">
        <v>0.0</v>
      </c>
      <c r="X98" s="30">
        <v>0.0</v>
      </c>
      <c r="Y98" s="30">
        <v>5768.0</v>
      </c>
      <c r="Z98" s="30">
        <v>0.0</v>
      </c>
      <c r="AA98" s="30">
        <v>0.0</v>
      </c>
      <c r="AB98" s="30">
        <v>3.0</v>
      </c>
      <c r="AC98" s="30">
        <v>1112008.0</v>
      </c>
      <c r="AD98" s="30">
        <v>0.0</v>
      </c>
      <c r="AE98" s="30">
        <v>0.0</v>
      </c>
      <c r="AF98" s="30">
        <v>3.0</v>
      </c>
      <c r="AG98" s="30">
        <v>86252.0</v>
      </c>
      <c r="AH98" s="30">
        <v>0.0</v>
      </c>
      <c r="AI98" s="30">
        <v>0.0</v>
      </c>
      <c r="AJ98" s="30">
        <v>0.0</v>
      </c>
      <c r="AK98" s="30">
        <v>26136.0</v>
      </c>
      <c r="AL98" s="30">
        <v>0.0</v>
      </c>
      <c r="AM98" s="30">
        <v>0.0</v>
      </c>
      <c r="AN98" s="30">
        <v>0.0</v>
      </c>
      <c r="AO98" s="30">
        <v>39700.0</v>
      </c>
      <c r="AP98" s="30">
        <v>0.0</v>
      </c>
      <c r="AQ98" s="30">
        <v>0.0</v>
      </c>
      <c r="AR98" s="30">
        <v>0.0</v>
      </c>
      <c r="AS98" s="30">
        <v>33480.0</v>
      </c>
      <c r="AT98" s="30">
        <v>0.0</v>
      </c>
      <c r="AU98" s="30">
        <v>0.0</v>
      </c>
      <c r="AV98" s="30">
        <v>418.0</v>
      </c>
    </row>
    <row r="99">
      <c r="A99" s="28" t="s">
        <v>5997</v>
      </c>
      <c r="B99" s="28" t="s">
        <v>5998</v>
      </c>
      <c r="C99" s="28" t="s">
        <v>409</v>
      </c>
      <c r="D99" s="28" t="s">
        <v>410</v>
      </c>
      <c r="E99" s="30">
        <v>1500742.0</v>
      </c>
      <c r="F99" s="31"/>
      <c r="G99" s="30">
        <v>8.0</v>
      </c>
      <c r="H99" s="30">
        <v>1614088.0</v>
      </c>
      <c r="I99" s="32">
        <v>4.9564E-6</v>
      </c>
      <c r="J99" s="30">
        <v>0.0</v>
      </c>
      <c r="K99" s="30">
        <v>0.0</v>
      </c>
      <c r="L99" s="30">
        <v>0.0</v>
      </c>
      <c r="M99" s="30">
        <v>62488.0</v>
      </c>
      <c r="N99" s="30">
        <v>0.0</v>
      </c>
      <c r="O99" s="30">
        <v>0.0</v>
      </c>
      <c r="P99" s="30">
        <v>0.0</v>
      </c>
      <c r="Q99" s="30">
        <v>60006.0</v>
      </c>
      <c r="R99" s="30">
        <v>0.0</v>
      </c>
      <c r="S99" s="30">
        <v>0.0</v>
      </c>
      <c r="T99" s="30">
        <v>0.0</v>
      </c>
      <c r="U99" s="30">
        <v>64008.0</v>
      </c>
      <c r="V99" s="30">
        <v>0.0</v>
      </c>
      <c r="W99" s="30">
        <v>0.0</v>
      </c>
      <c r="X99" s="30">
        <v>0.0</v>
      </c>
      <c r="Y99" s="30">
        <v>6676.0</v>
      </c>
      <c r="Z99" s="30">
        <v>0.0</v>
      </c>
      <c r="AA99" s="30">
        <v>0.0</v>
      </c>
      <c r="AB99" s="30">
        <v>6.0</v>
      </c>
      <c r="AC99" s="30">
        <v>1117204.0</v>
      </c>
      <c r="AD99" s="30">
        <v>0.0</v>
      </c>
      <c r="AE99" s="30">
        <v>0.0</v>
      </c>
      <c r="AF99" s="30">
        <v>0.0</v>
      </c>
      <c r="AG99" s="30">
        <v>86574.0</v>
      </c>
      <c r="AH99" s="30">
        <v>0.0</v>
      </c>
      <c r="AI99" s="30">
        <v>0.0</v>
      </c>
      <c r="AJ99" s="30">
        <v>0.0</v>
      </c>
      <c r="AK99" s="30">
        <v>30974.0</v>
      </c>
      <c r="AL99" s="30">
        <v>0.0</v>
      </c>
      <c r="AM99" s="30">
        <v>0.0</v>
      </c>
      <c r="AN99" s="30">
        <v>1.0</v>
      </c>
      <c r="AO99" s="30">
        <v>43170.0</v>
      </c>
      <c r="AP99" s="30">
        <v>0.0</v>
      </c>
      <c r="AQ99" s="30">
        <v>0.0</v>
      </c>
      <c r="AR99" s="30">
        <v>0.0</v>
      </c>
      <c r="AS99" s="30">
        <v>74946.0</v>
      </c>
      <c r="AT99" s="30">
        <v>0.0</v>
      </c>
      <c r="AU99" s="30">
        <v>0.0</v>
      </c>
      <c r="AV99" s="30">
        <v>424.0</v>
      </c>
    </row>
    <row r="100">
      <c r="A100" s="28" t="s">
        <v>9583</v>
      </c>
      <c r="B100" s="28" t="s">
        <v>9584</v>
      </c>
      <c r="C100" s="28" t="s">
        <v>409</v>
      </c>
      <c r="D100" s="28" t="s">
        <v>410</v>
      </c>
      <c r="E100" s="30">
        <v>1717527.0</v>
      </c>
      <c r="F100" s="31"/>
      <c r="G100" s="30">
        <v>1.0</v>
      </c>
      <c r="H100" s="30">
        <v>1461852.0</v>
      </c>
      <c r="I100" s="32">
        <v>6.8406E-7</v>
      </c>
      <c r="J100" s="30">
        <v>0.0</v>
      </c>
      <c r="K100" s="30">
        <v>0.0</v>
      </c>
      <c r="L100" s="30">
        <v>0.0</v>
      </c>
      <c r="M100" s="30">
        <v>60396.0</v>
      </c>
      <c r="N100" s="30">
        <v>0.0</v>
      </c>
      <c r="O100" s="30">
        <v>0.0</v>
      </c>
      <c r="P100" s="30">
        <v>0.0</v>
      </c>
      <c r="Q100" s="30">
        <v>44724.0</v>
      </c>
      <c r="R100" s="30">
        <v>0.0</v>
      </c>
      <c r="S100" s="30">
        <v>0.0</v>
      </c>
      <c r="T100" s="30">
        <v>0.0</v>
      </c>
      <c r="U100" s="30">
        <v>53390.0</v>
      </c>
      <c r="V100" s="30">
        <v>0.0</v>
      </c>
      <c r="W100" s="30">
        <v>0.0</v>
      </c>
      <c r="X100" s="30">
        <v>0.0</v>
      </c>
      <c r="Y100" s="30">
        <v>5768.0</v>
      </c>
      <c r="Z100" s="30">
        <v>0.0</v>
      </c>
      <c r="AA100" s="30">
        <v>0.0</v>
      </c>
      <c r="AB100" s="30">
        <v>1.0</v>
      </c>
      <c r="AC100" s="30">
        <v>1112004.0</v>
      </c>
      <c r="AD100" s="30">
        <v>0.0</v>
      </c>
      <c r="AE100" s="30">
        <v>0.0</v>
      </c>
      <c r="AF100" s="30">
        <v>0.0</v>
      </c>
      <c r="AG100" s="30">
        <v>86254.0</v>
      </c>
      <c r="AH100" s="30">
        <v>0.0</v>
      </c>
      <c r="AI100" s="30">
        <v>0.0</v>
      </c>
      <c r="AJ100" s="30">
        <v>0.0</v>
      </c>
      <c r="AK100" s="30">
        <v>26136.0</v>
      </c>
      <c r="AL100" s="30">
        <v>0.0</v>
      </c>
      <c r="AM100" s="30">
        <v>0.0</v>
      </c>
      <c r="AN100" s="30">
        <v>0.0</v>
      </c>
      <c r="AO100" s="30">
        <v>39700.0</v>
      </c>
      <c r="AP100" s="30">
        <v>0.0</v>
      </c>
      <c r="AQ100" s="30">
        <v>0.0</v>
      </c>
      <c r="AR100" s="30">
        <v>0.0</v>
      </c>
      <c r="AS100" s="30">
        <v>33480.0</v>
      </c>
      <c r="AT100" s="30">
        <v>0.0</v>
      </c>
      <c r="AU100" s="30">
        <v>0.0</v>
      </c>
      <c r="AV100" s="30">
        <v>424.0</v>
      </c>
    </row>
    <row r="101">
      <c r="A101" s="28" t="s">
        <v>7664</v>
      </c>
      <c r="B101" s="28" t="s">
        <v>7665</v>
      </c>
      <c r="C101" s="28" t="s">
        <v>409</v>
      </c>
      <c r="D101" s="28" t="s">
        <v>99</v>
      </c>
      <c r="E101" s="30">
        <v>375470.0</v>
      </c>
      <c r="F101" s="31"/>
      <c r="G101" s="30">
        <v>2.0</v>
      </c>
      <c r="H101" s="30">
        <v>1461860.0</v>
      </c>
      <c r="I101" s="32">
        <v>1.3681E-6</v>
      </c>
      <c r="J101" s="30">
        <v>0.0</v>
      </c>
      <c r="K101" s="30">
        <v>0.0</v>
      </c>
      <c r="L101" s="30">
        <v>0.0</v>
      </c>
      <c r="M101" s="30">
        <v>60394.0</v>
      </c>
      <c r="N101" s="30">
        <v>0.0</v>
      </c>
      <c r="O101" s="30">
        <v>0.0</v>
      </c>
      <c r="P101" s="30">
        <v>0.0</v>
      </c>
      <c r="Q101" s="30">
        <v>44724.0</v>
      </c>
      <c r="R101" s="30">
        <v>0.0</v>
      </c>
      <c r="S101" s="30">
        <v>0.0</v>
      </c>
      <c r="T101" s="30">
        <v>0.0</v>
      </c>
      <c r="U101" s="30">
        <v>53390.0</v>
      </c>
      <c r="V101" s="30">
        <v>0.0</v>
      </c>
      <c r="W101" s="30">
        <v>0.0</v>
      </c>
      <c r="X101" s="30">
        <v>0.0</v>
      </c>
      <c r="Y101" s="30">
        <v>5768.0</v>
      </c>
      <c r="Z101" s="30">
        <v>0.0</v>
      </c>
      <c r="AA101" s="30">
        <v>0.0</v>
      </c>
      <c r="AB101" s="30">
        <v>2.0</v>
      </c>
      <c r="AC101" s="30">
        <v>1112010.0</v>
      </c>
      <c r="AD101" s="30">
        <v>0.0</v>
      </c>
      <c r="AE101" s="30">
        <v>0.0</v>
      </c>
      <c r="AF101" s="30">
        <v>0.0</v>
      </c>
      <c r="AG101" s="30">
        <v>86258.0</v>
      </c>
      <c r="AH101" s="30">
        <v>0.0</v>
      </c>
      <c r="AI101" s="30">
        <v>0.0</v>
      </c>
      <c r="AJ101" s="30">
        <v>0.0</v>
      </c>
      <c r="AK101" s="30">
        <v>26136.0</v>
      </c>
      <c r="AL101" s="30">
        <v>0.0</v>
      </c>
      <c r="AM101" s="30">
        <v>0.0</v>
      </c>
      <c r="AN101" s="30">
        <v>0.0</v>
      </c>
      <c r="AO101" s="30">
        <v>39700.0</v>
      </c>
      <c r="AP101" s="30">
        <v>0.0</v>
      </c>
      <c r="AQ101" s="30">
        <v>0.0</v>
      </c>
      <c r="AR101" s="30">
        <v>0.0</v>
      </c>
      <c r="AS101" s="30">
        <v>33480.0</v>
      </c>
      <c r="AT101" s="30">
        <v>0.0</v>
      </c>
      <c r="AU101" s="30">
        <v>0.0</v>
      </c>
      <c r="AV101" s="30">
        <v>426.0</v>
      </c>
    </row>
    <row r="102">
      <c r="A102" s="28" t="s">
        <v>6309</v>
      </c>
      <c r="B102" s="28" t="s">
        <v>6310</v>
      </c>
      <c r="C102" s="28" t="s">
        <v>409</v>
      </c>
      <c r="D102" s="28" t="s">
        <v>99</v>
      </c>
      <c r="E102" s="30">
        <v>41464.0</v>
      </c>
      <c r="F102" s="31"/>
      <c r="G102" s="30">
        <v>6.0</v>
      </c>
      <c r="H102" s="30">
        <v>1461884.0</v>
      </c>
      <c r="I102" s="32">
        <v>4.1043E-6</v>
      </c>
      <c r="J102" s="30">
        <v>0.0</v>
      </c>
      <c r="K102" s="30">
        <v>0.0</v>
      </c>
      <c r="L102" s="30">
        <v>0.0</v>
      </c>
      <c r="M102" s="30">
        <v>60396.0</v>
      </c>
      <c r="N102" s="30">
        <v>0.0</v>
      </c>
      <c r="O102" s="30">
        <v>0.0</v>
      </c>
      <c r="P102" s="30">
        <v>0.0</v>
      </c>
      <c r="Q102" s="30">
        <v>44724.0</v>
      </c>
      <c r="R102" s="30">
        <v>0.0</v>
      </c>
      <c r="S102" s="30">
        <v>0.0</v>
      </c>
      <c r="T102" s="30">
        <v>0.0</v>
      </c>
      <c r="U102" s="30">
        <v>53412.0</v>
      </c>
      <c r="V102" s="30">
        <v>0.0</v>
      </c>
      <c r="W102" s="30">
        <v>0.0</v>
      </c>
      <c r="X102" s="30">
        <v>0.0</v>
      </c>
      <c r="Y102" s="30">
        <v>5768.0</v>
      </c>
      <c r="Z102" s="30">
        <v>0.0</v>
      </c>
      <c r="AA102" s="30">
        <v>0.0</v>
      </c>
      <c r="AB102" s="30">
        <v>5.0</v>
      </c>
      <c r="AC102" s="30">
        <v>1112010.0</v>
      </c>
      <c r="AD102" s="30">
        <v>0.0</v>
      </c>
      <c r="AE102" s="30">
        <v>0.0</v>
      </c>
      <c r="AF102" s="30">
        <v>0.0</v>
      </c>
      <c r="AG102" s="30">
        <v>86258.0</v>
      </c>
      <c r="AH102" s="30">
        <v>0.0</v>
      </c>
      <c r="AI102" s="30">
        <v>0.0</v>
      </c>
      <c r="AJ102" s="30">
        <v>0.0</v>
      </c>
      <c r="AK102" s="30">
        <v>26136.0</v>
      </c>
      <c r="AL102" s="30">
        <v>0.0</v>
      </c>
      <c r="AM102" s="30">
        <v>0.0</v>
      </c>
      <c r="AN102" s="30">
        <v>0.0</v>
      </c>
      <c r="AO102" s="30">
        <v>39700.0</v>
      </c>
      <c r="AP102" s="30">
        <v>0.0</v>
      </c>
      <c r="AQ102" s="30">
        <v>0.0</v>
      </c>
      <c r="AR102" s="30">
        <v>1.0</v>
      </c>
      <c r="AS102" s="30">
        <v>33480.0</v>
      </c>
      <c r="AT102" s="30">
        <v>0.0</v>
      </c>
      <c r="AU102" s="30">
        <v>0.0</v>
      </c>
      <c r="AV102" s="30">
        <v>429.0</v>
      </c>
    </row>
    <row r="103">
      <c r="A103" s="28" t="s">
        <v>5241</v>
      </c>
      <c r="B103" s="28" t="s">
        <v>5242</v>
      </c>
      <c r="C103" s="28" t="s">
        <v>409</v>
      </c>
      <c r="D103" s="28" t="s">
        <v>410</v>
      </c>
      <c r="E103" s="30">
        <v>530878.0</v>
      </c>
      <c r="F103" s="31"/>
      <c r="G103" s="30">
        <v>39.0</v>
      </c>
      <c r="H103" s="30">
        <v>1614114.0</v>
      </c>
      <c r="I103" s="32">
        <v>2.4162E-5</v>
      </c>
      <c r="J103" s="30">
        <v>0.0</v>
      </c>
      <c r="K103" s="30">
        <v>0.0</v>
      </c>
      <c r="L103" s="30">
        <v>1.0</v>
      </c>
      <c r="M103" s="30">
        <v>62490.0</v>
      </c>
      <c r="N103" s="30">
        <v>0.0</v>
      </c>
      <c r="O103" s="30">
        <v>0.0</v>
      </c>
      <c r="P103" s="30">
        <v>0.0</v>
      </c>
      <c r="Q103" s="30">
        <v>60006.0</v>
      </c>
      <c r="R103" s="30">
        <v>0.0</v>
      </c>
      <c r="S103" s="30">
        <v>0.0</v>
      </c>
      <c r="T103" s="30">
        <v>0.0</v>
      </c>
      <c r="U103" s="30">
        <v>64038.0</v>
      </c>
      <c r="V103" s="30">
        <v>0.0</v>
      </c>
      <c r="W103" s="30">
        <v>0.0</v>
      </c>
      <c r="X103" s="30">
        <v>0.0</v>
      </c>
      <c r="Y103" s="30">
        <v>6680.0</v>
      </c>
      <c r="Z103" s="30">
        <v>0.0</v>
      </c>
      <c r="AA103" s="30">
        <v>0.0</v>
      </c>
      <c r="AB103" s="30">
        <v>36.0</v>
      </c>
      <c r="AC103" s="30">
        <v>1117208.0</v>
      </c>
      <c r="AD103" s="30">
        <v>0.0</v>
      </c>
      <c r="AE103" s="30">
        <v>0.0</v>
      </c>
      <c r="AF103" s="30">
        <v>0.0</v>
      </c>
      <c r="AG103" s="30">
        <v>86574.0</v>
      </c>
      <c r="AH103" s="30">
        <v>0.0</v>
      </c>
      <c r="AI103" s="30">
        <v>0.0</v>
      </c>
      <c r="AJ103" s="30">
        <v>0.0</v>
      </c>
      <c r="AK103" s="30">
        <v>30970.0</v>
      </c>
      <c r="AL103" s="30">
        <v>0.0</v>
      </c>
      <c r="AM103" s="30">
        <v>0.0</v>
      </c>
      <c r="AN103" s="30">
        <v>0.0</v>
      </c>
      <c r="AO103" s="30">
        <v>43172.0</v>
      </c>
      <c r="AP103" s="30">
        <v>0.0</v>
      </c>
      <c r="AQ103" s="30">
        <v>0.0</v>
      </c>
      <c r="AR103" s="30">
        <v>0.0</v>
      </c>
      <c r="AS103" s="30">
        <v>74940.0</v>
      </c>
      <c r="AT103" s="30">
        <v>0.0</v>
      </c>
      <c r="AU103" s="30">
        <v>0.0</v>
      </c>
      <c r="AV103" s="30">
        <v>431.0</v>
      </c>
    </row>
    <row r="104">
      <c r="A104" s="28" t="s">
        <v>6901</v>
      </c>
      <c r="B104" s="28" t="s">
        <v>6902</v>
      </c>
      <c r="C104" s="28" t="s">
        <v>409</v>
      </c>
      <c r="D104" s="28" t="s">
        <v>410</v>
      </c>
      <c r="E104" s="30">
        <v>1972229.0</v>
      </c>
      <c r="F104" s="31"/>
      <c r="G104" s="30">
        <v>3.0</v>
      </c>
      <c r="H104" s="30">
        <v>985352.0</v>
      </c>
      <c r="I104" s="32">
        <v>3.0446E-6</v>
      </c>
      <c r="J104" s="30">
        <v>0.0</v>
      </c>
      <c r="K104" s="30">
        <v>0.0</v>
      </c>
      <c r="L104" s="30">
        <v>0.0</v>
      </c>
      <c r="M104" s="30">
        <v>29390.0</v>
      </c>
      <c r="N104" s="30">
        <v>0.0</v>
      </c>
      <c r="O104" s="30">
        <v>0.0</v>
      </c>
      <c r="P104" s="30">
        <v>0.0</v>
      </c>
      <c r="Q104" s="30">
        <v>16276.0</v>
      </c>
      <c r="R104" s="30">
        <v>0.0</v>
      </c>
      <c r="S104" s="30">
        <v>0.0</v>
      </c>
      <c r="T104" s="30">
        <v>0.0</v>
      </c>
      <c r="U104" s="30">
        <v>10898.0</v>
      </c>
      <c r="V104" s="30">
        <v>0.0</v>
      </c>
      <c r="W104" s="30">
        <v>0.0</v>
      </c>
      <c r="X104" s="30">
        <v>0.0</v>
      </c>
      <c r="Y104" s="30">
        <v>2532.0</v>
      </c>
      <c r="Z104" s="30">
        <v>0.0</v>
      </c>
      <c r="AA104" s="30">
        <v>0.0</v>
      </c>
      <c r="AB104" s="30">
        <v>2.0</v>
      </c>
      <c r="AC104" s="30">
        <v>767100.0</v>
      </c>
      <c r="AD104" s="30">
        <v>0.0</v>
      </c>
      <c r="AE104" s="30">
        <v>0.0</v>
      </c>
      <c r="AF104" s="30">
        <v>0.0</v>
      </c>
      <c r="AG104" s="30">
        <v>16776.0</v>
      </c>
      <c r="AH104" s="30">
        <v>0.0</v>
      </c>
      <c r="AI104" s="30">
        <v>0.0</v>
      </c>
      <c r="AJ104" s="30">
        <v>0.0</v>
      </c>
      <c r="AK104" s="30">
        <v>9984.0</v>
      </c>
      <c r="AL104" s="30">
        <v>0.0</v>
      </c>
      <c r="AM104" s="30">
        <v>0.0</v>
      </c>
      <c r="AN104" s="30">
        <v>0.0</v>
      </c>
      <c r="AO104" s="30">
        <v>7102.0</v>
      </c>
      <c r="AP104" s="30">
        <v>0.0</v>
      </c>
      <c r="AQ104" s="30">
        <v>0.0</v>
      </c>
      <c r="AR104" s="30">
        <v>0.0</v>
      </c>
      <c r="AS104" s="30">
        <v>57258.0</v>
      </c>
      <c r="AT104" s="30">
        <v>0.0</v>
      </c>
      <c r="AU104" s="30">
        <v>0.0</v>
      </c>
      <c r="AV104" s="30">
        <v>434.0</v>
      </c>
    </row>
    <row r="105">
      <c r="A105" s="28" t="s">
        <v>7680</v>
      </c>
      <c r="B105" s="28" t="s">
        <v>7681</v>
      </c>
      <c r="C105" s="28" t="s">
        <v>409</v>
      </c>
      <c r="D105" s="28" t="s">
        <v>410</v>
      </c>
      <c r="E105" s="30">
        <v>643781.0</v>
      </c>
      <c r="F105" s="31"/>
      <c r="G105" s="30">
        <v>2.0</v>
      </c>
      <c r="H105" s="30">
        <v>628780.0</v>
      </c>
      <c r="I105" s="32">
        <v>3.1808E-6</v>
      </c>
      <c r="J105" s="30">
        <v>0.0</v>
      </c>
      <c r="K105" s="30">
        <v>0.0</v>
      </c>
      <c r="L105" s="30">
        <v>0.0</v>
      </c>
      <c r="M105" s="30">
        <v>33096.0</v>
      </c>
      <c r="N105" s="30">
        <v>0.0</v>
      </c>
      <c r="O105" s="30">
        <v>0.0</v>
      </c>
      <c r="P105" s="30">
        <v>2.0</v>
      </c>
      <c r="Q105" s="30">
        <v>43740.0</v>
      </c>
      <c r="R105" s="30">
        <v>0.0</v>
      </c>
      <c r="S105" s="30">
        <v>0.0</v>
      </c>
      <c r="T105" s="30">
        <v>0.0</v>
      </c>
      <c r="U105" s="30">
        <v>53142.0</v>
      </c>
      <c r="V105" s="30">
        <v>0.0</v>
      </c>
      <c r="W105" s="30">
        <v>0.0</v>
      </c>
      <c r="X105" s="30">
        <v>0.0</v>
      </c>
      <c r="Y105" s="30">
        <v>4148.0</v>
      </c>
      <c r="Z105" s="30">
        <v>0.0</v>
      </c>
      <c r="AA105" s="30">
        <v>0.0</v>
      </c>
      <c r="AB105" s="30">
        <v>0.0</v>
      </c>
      <c r="AC105" s="30">
        <v>350108.0</v>
      </c>
      <c r="AD105" s="30">
        <v>0.0</v>
      </c>
      <c r="AE105" s="30">
        <v>0.0</v>
      </c>
      <c r="AF105" s="30">
        <v>0.0</v>
      </c>
      <c r="AG105" s="30">
        <v>69798.0</v>
      </c>
      <c r="AH105" s="30">
        <v>0.0</v>
      </c>
      <c r="AI105" s="30">
        <v>0.0</v>
      </c>
      <c r="AJ105" s="30">
        <v>0.0</v>
      </c>
      <c r="AK105" s="30">
        <v>20984.0</v>
      </c>
      <c r="AL105" s="30">
        <v>0.0</v>
      </c>
      <c r="AM105" s="30">
        <v>0.0</v>
      </c>
      <c r="AN105" s="30">
        <v>0.0</v>
      </c>
      <c r="AO105" s="30">
        <v>36070.0</v>
      </c>
      <c r="AP105" s="30">
        <v>0.0</v>
      </c>
      <c r="AQ105" s="30">
        <v>0.0</v>
      </c>
      <c r="AR105" s="30">
        <v>0.0</v>
      </c>
      <c r="AS105" s="30">
        <v>17694.0</v>
      </c>
      <c r="AT105" s="30">
        <v>0.0</v>
      </c>
      <c r="AU105" s="30">
        <v>0.0</v>
      </c>
      <c r="AV105" s="30">
        <v>446.0</v>
      </c>
    </row>
    <row r="106">
      <c r="A106" s="28" t="s">
        <v>6043</v>
      </c>
      <c r="B106" s="28" t="s">
        <v>6044</v>
      </c>
      <c r="C106" s="28" t="s">
        <v>409</v>
      </c>
      <c r="D106" s="28" t="s">
        <v>410</v>
      </c>
      <c r="E106" s="30">
        <v>835703.0</v>
      </c>
      <c r="F106" s="31"/>
      <c r="G106" s="30">
        <v>8.0</v>
      </c>
      <c r="H106" s="30">
        <v>1614270.0</v>
      </c>
      <c r="I106" s="32">
        <v>4.9558E-6</v>
      </c>
      <c r="J106" s="30">
        <v>0.0</v>
      </c>
      <c r="K106" s="30">
        <v>0.0</v>
      </c>
      <c r="L106" s="30">
        <v>0.0</v>
      </c>
      <c r="M106" s="30">
        <v>62510.0</v>
      </c>
      <c r="N106" s="30">
        <v>0.0</v>
      </c>
      <c r="O106" s="30">
        <v>0.0</v>
      </c>
      <c r="P106" s="30">
        <v>0.0</v>
      </c>
      <c r="Q106" s="30">
        <v>60038.0</v>
      </c>
      <c r="R106" s="30">
        <v>0.0</v>
      </c>
      <c r="S106" s="30">
        <v>0.0</v>
      </c>
      <c r="T106" s="30">
        <v>0.0</v>
      </c>
      <c r="U106" s="30">
        <v>64046.0</v>
      </c>
      <c r="V106" s="30">
        <v>0.0</v>
      </c>
      <c r="W106" s="30">
        <v>0.0</v>
      </c>
      <c r="X106" s="30">
        <v>0.0</v>
      </c>
      <c r="Y106" s="30">
        <v>6680.0</v>
      </c>
      <c r="Z106" s="30">
        <v>0.0</v>
      </c>
      <c r="AA106" s="30">
        <v>0.0</v>
      </c>
      <c r="AB106" s="30">
        <v>0.0</v>
      </c>
      <c r="AC106" s="30">
        <v>1117180.0</v>
      </c>
      <c r="AD106" s="30">
        <v>0.0</v>
      </c>
      <c r="AE106" s="30">
        <v>0.0</v>
      </c>
      <c r="AF106" s="30">
        <v>0.0</v>
      </c>
      <c r="AG106" s="30">
        <v>86552.0</v>
      </c>
      <c r="AH106" s="30">
        <v>0.0</v>
      </c>
      <c r="AI106" s="30">
        <v>0.0</v>
      </c>
      <c r="AJ106" s="30">
        <v>0.0</v>
      </c>
      <c r="AK106" s="30">
        <v>30970.0</v>
      </c>
      <c r="AL106" s="30">
        <v>0.0</v>
      </c>
      <c r="AM106" s="30">
        <v>0.0</v>
      </c>
      <c r="AN106" s="30">
        <v>0.0</v>
      </c>
      <c r="AO106" s="30">
        <v>43172.0</v>
      </c>
      <c r="AP106" s="30">
        <v>0.0</v>
      </c>
      <c r="AQ106" s="30">
        <v>0.0</v>
      </c>
      <c r="AR106" s="30">
        <v>8.0</v>
      </c>
      <c r="AS106" s="30">
        <v>75078.0</v>
      </c>
      <c r="AT106" s="30">
        <v>0.0</v>
      </c>
      <c r="AU106" s="30">
        <v>0.0</v>
      </c>
      <c r="AV106" s="30">
        <v>452.0</v>
      </c>
    </row>
    <row r="107">
      <c r="A107" s="28" t="s">
        <v>6980</v>
      </c>
      <c r="B107" s="28" t="s">
        <v>6981</v>
      </c>
      <c r="C107" s="28" t="s">
        <v>409</v>
      </c>
      <c r="D107" s="28" t="s">
        <v>410</v>
      </c>
      <c r="E107" s="30">
        <v>942254.0</v>
      </c>
      <c r="F107" s="31"/>
      <c r="G107" s="30">
        <v>3.0</v>
      </c>
      <c r="H107" s="30">
        <v>833110.0</v>
      </c>
      <c r="I107" s="32">
        <v>3.601E-6</v>
      </c>
      <c r="J107" s="30">
        <v>0.0</v>
      </c>
      <c r="K107" s="30">
        <v>0.0</v>
      </c>
      <c r="L107" s="30">
        <v>0.0</v>
      </c>
      <c r="M107" s="30">
        <v>27298.0</v>
      </c>
      <c r="N107" s="30">
        <v>0.0</v>
      </c>
      <c r="O107" s="30">
        <v>0.0</v>
      </c>
      <c r="P107" s="30">
        <v>0.0</v>
      </c>
      <c r="Q107" s="30">
        <v>984.0</v>
      </c>
      <c r="R107" s="30">
        <v>0.0</v>
      </c>
      <c r="S107" s="30">
        <v>0.0</v>
      </c>
      <c r="T107" s="30">
        <v>0.0</v>
      </c>
      <c r="U107" s="30">
        <v>276.0</v>
      </c>
      <c r="V107" s="30">
        <v>0.0</v>
      </c>
      <c r="W107" s="30">
        <v>0.0</v>
      </c>
      <c r="X107" s="30">
        <v>0.0</v>
      </c>
      <c r="Y107" s="30">
        <v>1620.0</v>
      </c>
      <c r="Z107" s="30">
        <v>0.0</v>
      </c>
      <c r="AA107" s="30">
        <v>0.0</v>
      </c>
      <c r="AB107" s="30">
        <v>3.0</v>
      </c>
      <c r="AC107" s="30">
        <v>761904.0</v>
      </c>
      <c r="AD107" s="30">
        <v>0.0</v>
      </c>
      <c r="AE107" s="30">
        <v>0.0</v>
      </c>
      <c r="AF107" s="30">
        <v>0.0</v>
      </c>
      <c r="AG107" s="30">
        <v>16460.0</v>
      </c>
      <c r="AH107" s="30">
        <v>0.0</v>
      </c>
      <c r="AI107" s="30">
        <v>0.0</v>
      </c>
      <c r="AJ107" s="30">
        <v>0.0</v>
      </c>
      <c r="AK107" s="30">
        <v>5152.0</v>
      </c>
      <c r="AL107" s="30">
        <v>0.0</v>
      </c>
      <c r="AM107" s="30">
        <v>0.0</v>
      </c>
      <c r="AN107" s="30">
        <v>0.0</v>
      </c>
      <c r="AO107" s="30">
        <v>3630.0</v>
      </c>
      <c r="AP107" s="30">
        <v>0.0</v>
      </c>
      <c r="AQ107" s="30">
        <v>0.0</v>
      </c>
      <c r="AR107" s="30">
        <v>0.0</v>
      </c>
      <c r="AS107" s="30">
        <v>15786.0</v>
      </c>
      <c r="AT107" s="30">
        <v>0.0</v>
      </c>
      <c r="AU107" s="30">
        <v>0.0</v>
      </c>
      <c r="AV107" s="30">
        <v>456.0</v>
      </c>
    </row>
    <row r="108">
      <c r="A108" s="28" t="s">
        <v>5801</v>
      </c>
      <c r="B108" s="28" t="s">
        <v>5802</v>
      </c>
      <c r="C108" s="28" t="s">
        <v>409</v>
      </c>
      <c r="D108" s="28" t="s">
        <v>410</v>
      </c>
      <c r="E108" s="30">
        <v>1374484.0</v>
      </c>
      <c r="F108" s="31"/>
      <c r="G108" s="30">
        <v>11.0</v>
      </c>
      <c r="H108" s="30">
        <v>1614126.0</v>
      </c>
      <c r="I108" s="32">
        <v>6.8148E-6</v>
      </c>
      <c r="J108" s="30">
        <v>0.0</v>
      </c>
      <c r="K108" s="30">
        <v>0.0</v>
      </c>
      <c r="L108" s="30">
        <v>0.0</v>
      </c>
      <c r="M108" s="30">
        <v>62488.0</v>
      </c>
      <c r="N108" s="30">
        <v>0.0</v>
      </c>
      <c r="O108" s="30">
        <v>0.0</v>
      </c>
      <c r="P108" s="30">
        <v>0.0</v>
      </c>
      <c r="Q108" s="30">
        <v>60014.0</v>
      </c>
      <c r="R108" s="30">
        <v>0.0</v>
      </c>
      <c r="S108" s="30">
        <v>0.0</v>
      </c>
      <c r="T108" s="30">
        <v>0.0</v>
      </c>
      <c r="U108" s="30">
        <v>64038.0</v>
      </c>
      <c r="V108" s="30">
        <v>0.0</v>
      </c>
      <c r="W108" s="30">
        <v>0.0</v>
      </c>
      <c r="X108" s="30">
        <v>0.0</v>
      </c>
      <c r="Y108" s="30">
        <v>6678.0</v>
      </c>
      <c r="Z108" s="30">
        <v>0.0</v>
      </c>
      <c r="AA108" s="30">
        <v>0.0</v>
      </c>
      <c r="AB108" s="30">
        <v>9.0</v>
      </c>
      <c r="AC108" s="30">
        <v>1117204.0</v>
      </c>
      <c r="AD108" s="30">
        <v>0.0</v>
      </c>
      <c r="AE108" s="30">
        <v>0.0</v>
      </c>
      <c r="AF108" s="30">
        <v>0.0</v>
      </c>
      <c r="AG108" s="30">
        <v>86574.0</v>
      </c>
      <c r="AH108" s="30">
        <v>0.0</v>
      </c>
      <c r="AI108" s="30">
        <v>0.0</v>
      </c>
      <c r="AJ108" s="30">
        <v>0.0</v>
      </c>
      <c r="AK108" s="30">
        <v>30970.0</v>
      </c>
      <c r="AL108" s="30">
        <v>0.0</v>
      </c>
      <c r="AM108" s="30">
        <v>0.0</v>
      </c>
      <c r="AN108" s="30">
        <v>0.0</v>
      </c>
      <c r="AO108" s="30">
        <v>43172.0</v>
      </c>
      <c r="AP108" s="30">
        <v>0.0</v>
      </c>
      <c r="AQ108" s="30">
        <v>0.0</v>
      </c>
      <c r="AR108" s="30">
        <v>0.0</v>
      </c>
      <c r="AS108" s="30">
        <v>74936.0</v>
      </c>
      <c r="AT108" s="30">
        <v>0.0</v>
      </c>
      <c r="AU108" s="30">
        <v>0.0</v>
      </c>
      <c r="AV108" s="30">
        <v>457.0</v>
      </c>
    </row>
    <row r="109">
      <c r="A109" s="28" t="s">
        <v>5801</v>
      </c>
      <c r="B109" s="28" t="s">
        <v>5802</v>
      </c>
      <c r="C109" s="28" t="s">
        <v>409</v>
      </c>
      <c r="D109" s="28" t="s">
        <v>410</v>
      </c>
      <c r="E109" s="30">
        <v>937398.0</v>
      </c>
      <c r="F109" s="31"/>
      <c r="G109" s="30">
        <v>5.0</v>
      </c>
      <c r="H109" s="30">
        <v>1614126.0</v>
      </c>
      <c r="I109" s="32">
        <v>3.0977E-6</v>
      </c>
      <c r="J109" s="30">
        <v>0.0</v>
      </c>
      <c r="K109" s="30">
        <v>0.0</v>
      </c>
      <c r="L109" s="30">
        <v>1.0</v>
      </c>
      <c r="M109" s="30">
        <v>62488.0</v>
      </c>
      <c r="N109" s="30">
        <v>0.0</v>
      </c>
      <c r="O109" s="30">
        <v>0.0</v>
      </c>
      <c r="P109" s="30">
        <v>0.0</v>
      </c>
      <c r="Q109" s="30">
        <v>60014.0</v>
      </c>
      <c r="R109" s="30">
        <v>0.0</v>
      </c>
      <c r="S109" s="30">
        <v>0.0</v>
      </c>
      <c r="T109" s="30">
        <v>0.0</v>
      </c>
      <c r="U109" s="30">
        <v>64038.0</v>
      </c>
      <c r="V109" s="30">
        <v>0.0</v>
      </c>
      <c r="W109" s="30">
        <v>0.0</v>
      </c>
      <c r="X109" s="30">
        <v>0.0</v>
      </c>
      <c r="Y109" s="30">
        <v>6678.0</v>
      </c>
      <c r="Z109" s="30">
        <v>0.0</v>
      </c>
      <c r="AA109" s="30">
        <v>0.0</v>
      </c>
      <c r="AB109" s="30">
        <v>1.0</v>
      </c>
      <c r="AC109" s="30">
        <v>1117204.0</v>
      </c>
      <c r="AD109" s="30">
        <v>0.0</v>
      </c>
      <c r="AE109" s="30">
        <v>0.0</v>
      </c>
      <c r="AF109" s="30">
        <v>0.0</v>
      </c>
      <c r="AG109" s="30">
        <v>86574.0</v>
      </c>
      <c r="AH109" s="30">
        <v>0.0</v>
      </c>
      <c r="AI109" s="30">
        <v>0.0</v>
      </c>
      <c r="AJ109" s="30">
        <v>1.0</v>
      </c>
      <c r="AK109" s="30">
        <v>30970.0</v>
      </c>
      <c r="AL109" s="30">
        <v>0.0</v>
      </c>
      <c r="AM109" s="30">
        <v>0.0</v>
      </c>
      <c r="AN109" s="30">
        <v>0.0</v>
      </c>
      <c r="AO109" s="30">
        <v>43172.0</v>
      </c>
      <c r="AP109" s="30">
        <v>0.0</v>
      </c>
      <c r="AQ109" s="30">
        <v>0.0</v>
      </c>
      <c r="AR109" s="30">
        <v>0.0</v>
      </c>
      <c r="AS109" s="30">
        <v>74936.0</v>
      </c>
      <c r="AT109" s="30">
        <v>0.0</v>
      </c>
      <c r="AU109" s="30">
        <v>0.0</v>
      </c>
      <c r="AV109" s="30">
        <v>457.0</v>
      </c>
    </row>
    <row r="110">
      <c r="A110" s="28" t="s">
        <v>6991</v>
      </c>
      <c r="B110" s="28" t="s">
        <v>6992</v>
      </c>
      <c r="C110" s="28" t="s">
        <v>409</v>
      </c>
      <c r="D110" s="28" t="s">
        <v>410</v>
      </c>
      <c r="E110" s="30">
        <v>568947.0</v>
      </c>
      <c r="F110" s="31"/>
      <c r="G110" s="30">
        <v>3.0</v>
      </c>
      <c r="H110" s="30">
        <v>1461894.0</v>
      </c>
      <c r="I110" s="32">
        <v>2.0521E-6</v>
      </c>
      <c r="J110" s="30">
        <v>0.0</v>
      </c>
      <c r="K110" s="30">
        <v>0.0</v>
      </c>
      <c r="L110" s="30">
        <v>0.0</v>
      </c>
      <c r="M110" s="30">
        <v>60396.0</v>
      </c>
      <c r="N110" s="30">
        <v>0.0</v>
      </c>
      <c r="O110" s="30">
        <v>0.0</v>
      </c>
      <c r="P110" s="30">
        <v>0.0</v>
      </c>
      <c r="Q110" s="30">
        <v>44724.0</v>
      </c>
      <c r="R110" s="30">
        <v>0.0</v>
      </c>
      <c r="S110" s="30">
        <v>0.0</v>
      </c>
      <c r="T110" s="30">
        <v>0.0</v>
      </c>
      <c r="U110" s="30">
        <v>53420.0</v>
      </c>
      <c r="V110" s="30">
        <v>0.0</v>
      </c>
      <c r="W110" s="30">
        <v>0.0</v>
      </c>
      <c r="X110" s="30">
        <v>0.0</v>
      </c>
      <c r="Y110" s="30">
        <v>5768.0</v>
      </c>
      <c r="Z110" s="30">
        <v>0.0</v>
      </c>
      <c r="AA110" s="30">
        <v>0.0</v>
      </c>
      <c r="AB110" s="30">
        <v>3.0</v>
      </c>
      <c r="AC110" s="30">
        <v>1112012.0</v>
      </c>
      <c r="AD110" s="30">
        <v>0.0</v>
      </c>
      <c r="AE110" s="30">
        <v>0.0</v>
      </c>
      <c r="AF110" s="30">
        <v>0.0</v>
      </c>
      <c r="AG110" s="30">
        <v>86258.0</v>
      </c>
      <c r="AH110" s="30">
        <v>0.0</v>
      </c>
      <c r="AI110" s="30">
        <v>0.0</v>
      </c>
      <c r="AJ110" s="30">
        <v>0.0</v>
      </c>
      <c r="AK110" s="30">
        <v>26136.0</v>
      </c>
      <c r="AL110" s="30">
        <v>0.0</v>
      </c>
      <c r="AM110" s="30">
        <v>0.0</v>
      </c>
      <c r="AN110" s="30">
        <v>0.0</v>
      </c>
      <c r="AO110" s="30">
        <v>39700.0</v>
      </c>
      <c r="AP110" s="30">
        <v>0.0</v>
      </c>
      <c r="AQ110" s="30">
        <v>0.0</v>
      </c>
      <c r="AR110" s="30">
        <v>0.0</v>
      </c>
      <c r="AS110" s="30">
        <v>33480.0</v>
      </c>
      <c r="AT110" s="30">
        <v>0.0</v>
      </c>
      <c r="AU110" s="30">
        <v>0.0</v>
      </c>
      <c r="AV110" s="30">
        <v>459.0</v>
      </c>
    </row>
    <row r="111">
      <c r="A111" s="28" t="s">
        <v>6018</v>
      </c>
      <c r="B111" s="28" t="s">
        <v>6019</v>
      </c>
      <c r="C111" s="28" t="s">
        <v>409</v>
      </c>
      <c r="D111" s="28" t="s">
        <v>410</v>
      </c>
      <c r="E111" s="30">
        <v>530879.0</v>
      </c>
      <c r="F111" s="31"/>
      <c r="G111" s="30">
        <v>8.0</v>
      </c>
      <c r="H111" s="30">
        <v>1614110.0</v>
      </c>
      <c r="I111" s="32">
        <v>4.9563E-6</v>
      </c>
      <c r="J111" s="30">
        <v>0.0</v>
      </c>
      <c r="K111" s="30">
        <v>0.0</v>
      </c>
      <c r="L111" s="30">
        <v>1.0</v>
      </c>
      <c r="M111" s="30">
        <v>62486.0</v>
      </c>
      <c r="N111" s="30">
        <v>0.0</v>
      </c>
      <c r="O111" s="30">
        <v>0.0</v>
      </c>
      <c r="P111" s="30">
        <v>0.0</v>
      </c>
      <c r="Q111" s="30">
        <v>60008.0</v>
      </c>
      <c r="R111" s="30">
        <v>0.0</v>
      </c>
      <c r="S111" s="30">
        <v>0.0</v>
      </c>
      <c r="T111" s="30">
        <v>0.0</v>
      </c>
      <c r="U111" s="30">
        <v>64036.0</v>
      </c>
      <c r="V111" s="30">
        <v>0.0</v>
      </c>
      <c r="W111" s="30">
        <v>0.0</v>
      </c>
      <c r="X111" s="30">
        <v>0.0</v>
      </c>
      <c r="Y111" s="30">
        <v>6680.0</v>
      </c>
      <c r="Z111" s="30">
        <v>0.0</v>
      </c>
      <c r="AA111" s="30">
        <v>0.0</v>
      </c>
      <c r="AB111" s="30">
        <v>2.0</v>
      </c>
      <c r="AC111" s="30">
        <v>1117198.0</v>
      </c>
      <c r="AD111" s="30">
        <v>0.0</v>
      </c>
      <c r="AE111" s="30">
        <v>0.0</v>
      </c>
      <c r="AF111" s="30">
        <v>0.0</v>
      </c>
      <c r="AG111" s="30">
        <v>86574.0</v>
      </c>
      <c r="AH111" s="30">
        <v>0.0</v>
      </c>
      <c r="AI111" s="30">
        <v>0.0</v>
      </c>
      <c r="AJ111" s="30">
        <v>0.0</v>
      </c>
      <c r="AK111" s="30">
        <v>30968.0</v>
      </c>
      <c r="AL111" s="30">
        <v>0.0</v>
      </c>
      <c r="AM111" s="30">
        <v>0.0</v>
      </c>
      <c r="AN111" s="30">
        <v>0.0</v>
      </c>
      <c r="AO111" s="30">
        <v>43172.0</v>
      </c>
      <c r="AP111" s="30">
        <v>0.0</v>
      </c>
      <c r="AQ111" s="30">
        <v>0.0</v>
      </c>
      <c r="AR111" s="30">
        <v>3.0</v>
      </c>
      <c r="AS111" s="30">
        <v>74948.0</v>
      </c>
      <c r="AT111" s="30">
        <v>0.0</v>
      </c>
      <c r="AU111" s="30">
        <v>0.0</v>
      </c>
      <c r="AV111" s="30">
        <v>461.0</v>
      </c>
    </row>
    <row r="112">
      <c r="A112" s="28" t="s">
        <v>5944</v>
      </c>
      <c r="B112" s="28" t="s">
        <v>5945</v>
      </c>
      <c r="C112" s="28" t="s">
        <v>409</v>
      </c>
      <c r="D112" s="28" t="s">
        <v>410</v>
      </c>
      <c r="E112" s="30">
        <v>849806.0</v>
      </c>
      <c r="F112" s="31"/>
      <c r="G112" s="30">
        <v>9.0</v>
      </c>
      <c r="H112" s="30">
        <v>1461888.0</v>
      </c>
      <c r="I112" s="32">
        <v>6.1564E-6</v>
      </c>
      <c r="J112" s="30">
        <v>0.0</v>
      </c>
      <c r="K112" s="30">
        <v>0.0</v>
      </c>
      <c r="L112" s="30">
        <v>0.0</v>
      </c>
      <c r="M112" s="30">
        <v>60396.0</v>
      </c>
      <c r="N112" s="30">
        <v>0.0</v>
      </c>
      <c r="O112" s="30">
        <v>0.0</v>
      </c>
      <c r="P112" s="30">
        <v>0.0</v>
      </c>
      <c r="Q112" s="30">
        <v>44724.0</v>
      </c>
      <c r="R112" s="30">
        <v>0.0</v>
      </c>
      <c r="S112" s="30">
        <v>0.0</v>
      </c>
      <c r="T112" s="30">
        <v>0.0</v>
      </c>
      <c r="U112" s="30">
        <v>53420.0</v>
      </c>
      <c r="V112" s="30">
        <v>0.0</v>
      </c>
      <c r="W112" s="30">
        <v>0.0</v>
      </c>
      <c r="X112" s="30">
        <v>0.0</v>
      </c>
      <c r="Y112" s="30">
        <v>5768.0</v>
      </c>
      <c r="Z112" s="30">
        <v>0.0</v>
      </c>
      <c r="AA112" s="30">
        <v>0.0</v>
      </c>
      <c r="AB112" s="30">
        <v>7.0</v>
      </c>
      <c r="AC112" s="30">
        <v>1112008.0</v>
      </c>
      <c r="AD112" s="30">
        <v>0.0</v>
      </c>
      <c r="AE112" s="30">
        <v>0.0</v>
      </c>
      <c r="AF112" s="30">
        <v>0.0</v>
      </c>
      <c r="AG112" s="30">
        <v>86256.0</v>
      </c>
      <c r="AH112" s="30">
        <v>0.0</v>
      </c>
      <c r="AI112" s="30">
        <v>0.0</v>
      </c>
      <c r="AJ112" s="30">
        <v>0.0</v>
      </c>
      <c r="AK112" s="30">
        <v>26136.0</v>
      </c>
      <c r="AL112" s="30">
        <v>0.0</v>
      </c>
      <c r="AM112" s="30">
        <v>0.0</v>
      </c>
      <c r="AN112" s="30">
        <v>1.0</v>
      </c>
      <c r="AO112" s="30">
        <v>39700.0</v>
      </c>
      <c r="AP112" s="30">
        <v>0.0</v>
      </c>
      <c r="AQ112" s="30">
        <v>0.0</v>
      </c>
      <c r="AR112" s="30">
        <v>1.0</v>
      </c>
      <c r="AS112" s="30">
        <v>33480.0</v>
      </c>
      <c r="AT112" s="30">
        <v>0.0</v>
      </c>
      <c r="AU112" s="30">
        <v>0.0</v>
      </c>
      <c r="AV112" s="30">
        <v>465.0</v>
      </c>
    </row>
    <row r="113">
      <c r="A113" s="28" t="s">
        <v>5323</v>
      </c>
      <c r="B113" s="28" t="s">
        <v>5324</v>
      </c>
      <c r="C113" s="28" t="s">
        <v>409</v>
      </c>
      <c r="D113" s="28" t="s">
        <v>410</v>
      </c>
      <c r="E113" s="30">
        <v>1016603.0</v>
      </c>
      <c r="F113" s="31"/>
      <c r="G113" s="30">
        <v>32.0</v>
      </c>
      <c r="H113" s="30">
        <v>1614092.0</v>
      </c>
      <c r="I113" s="32">
        <v>1.9825E-5</v>
      </c>
      <c r="J113" s="30">
        <v>0.0</v>
      </c>
      <c r="K113" s="30">
        <v>0.0</v>
      </c>
      <c r="L113" s="30">
        <v>0.0</v>
      </c>
      <c r="M113" s="30">
        <v>62486.0</v>
      </c>
      <c r="N113" s="30">
        <v>0.0</v>
      </c>
      <c r="O113" s="30">
        <v>0.0</v>
      </c>
      <c r="P113" s="30">
        <v>0.0</v>
      </c>
      <c r="Q113" s="30">
        <v>60006.0</v>
      </c>
      <c r="R113" s="30">
        <v>0.0</v>
      </c>
      <c r="S113" s="30">
        <v>0.0</v>
      </c>
      <c r="T113" s="30">
        <v>0.0</v>
      </c>
      <c r="U113" s="30">
        <v>64034.0</v>
      </c>
      <c r="V113" s="30">
        <v>0.0</v>
      </c>
      <c r="W113" s="30">
        <v>0.0</v>
      </c>
      <c r="X113" s="30">
        <v>0.0</v>
      </c>
      <c r="Y113" s="30">
        <v>6678.0</v>
      </c>
      <c r="Z113" s="30">
        <v>0.0</v>
      </c>
      <c r="AA113" s="30">
        <v>0.0</v>
      </c>
      <c r="AB113" s="30">
        <v>19.0</v>
      </c>
      <c r="AC113" s="30">
        <v>1117202.0</v>
      </c>
      <c r="AD113" s="30">
        <v>0.0</v>
      </c>
      <c r="AE113" s="30">
        <v>0.0</v>
      </c>
      <c r="AF113" s="30">
        <v>5.0</v>
      </c>
      <c r="AG113" s="30">
        <v>86572.0</v>
      </c>
      <c r="AH113" s="30">
        <v>0.0</v>
      </c>
      <c r="AI113" s="30">
        <v>0.0</v>
      </c>
      <c r="AJ113" s="30">
        <v>0.0</v>
      </c>
      <c r="AK113" s="30">
        <v>30960.0</v>
      </c>
      <c r="AL113" s="30">
        <v>0.0</v>
      </c>
      <c r="AM113" s="30">
        <v>0.0</v>
      </c>
      <c r="AN113" s="30">
        <v>2.0</v>
      </c>
      <c r="AO113" s="30">
        <v>43172.0</v>
      </c>
      <c r="AP113" s="30">
        <v>0.0</v>
      </c>
      <c r="AQ113" s="30">
        <v>0.0</v>
      </c>
      <c r="AR113" s="30">
        <v>4.0</v>
      </c>
      <c r="AS113" s="30">
        <v>74948.0</v>
      </c>
      <c r="AT113" s="30">
        <v>0.0</v>
      </c>
      <c r="AU113" s="30">
        <v>0.0</v>
      </c>
      <c r="AV113" s="30">
        <v>465.0</v>
      </c>
    </row>
    <row r="114">
      <c r="A114" s="28" t="s">
        <v>5115</v>
      </c>
      <c r="B114" s="28" t="s">
        <v>5116</v>
      </c>
      <c r="C114" s="28" t="s">
        <v>409</v>
      </c>
      <c r="D114" s="28" t="s">
        <v>410</v>
      </c>
      <c r="E114" s="30">
        <v>1699791.0</v>
      </c>
      <c r="F114" s="31"/>
      <c r="G114" s="30">
        <v>69.0</v>
      </c>
      <c r="H114" s="30">
        <v>1614154.0</v>
      </c>
      <c r="I114" s="32">
        <v>4.2747E-5</v>
      </c>
      <c r="J114" s="30">
        <v>0.0</v>
      </c>
      <c r="K114" s="30">
        <v>0.0</v>
      </c>
      <c r="L114" s="30">
        <v>2.0</v>
      </c>
      <c r="M114" s="30">
        <v>62484.0</v>
      </c>
      <c r="N114" s="30">
        <v>0.0</v>
      </c>
      <c r="O114" s="30">
        <v>0.0</v>
      </c>
      <c r="P114" s="30">
        <v>0.0</v>
      </c>
      <c r="Q114" s="30">
        <v>60014.0</v>
      </c>
      <c r="R114" s="30">
        <v>0.0</v>
      </c>
      <c r="S114" s="30">
        <v>0.0</v>
      </c>
      <c r="T114" s="30">
        <v>0.0</v>
      </c>
      <c r="U114" s="30">
        <v>64044.0</v>
      </c>
      <c r="V114" s="30">
        <v>0.0</v>
      </c>
      <c r="W114" s="30">
        <v>0.0</v>
      </c>
      <c r="X114" s="30">
        <v>0.0</v>
      </c>
      <c r="Y114" s="30">
        <v>6680.0</v>
      </c>
      <c r="Z114" s="30">
        <v>0.0</v>
      </c>
      <c r="AA114" s="30">
        <v>0.0</v>
      </c>
      <c r="AB114" s="30">
        <v>61.0</v>
      </c>
      <c r="AC114" s="30">
        <v>1117202.0</v>
      </c>
      <c r="AD114" s="30">
        <v>0.0</v>
      </c>
      <c r="AE114" s="30">
        <v>0.0</v>
      </c>
      <c r="AF114" s="30">
        <v>0.0</v>
      </c>
      <c r="AG114" s="30">
        <v>86574.0</v>
      </c>
      <c r="AH114" s="30">
        <v>0.0</v>
      </c>
      <c r="AI114" s="30">
        <v>0.0</v>
      </c>
      <c r="AJ114" s="30">
        <v>0.0</v>
      </c>
      <c r="AK114" s="30">
        <v>30970.0</v>
      </c>
      <c r="AL114" s="30">
        <v>0.0</v>
      </c>
      <c r="AM114" s="30">
        <v>0.0</v>
      </c>
      <c r="AN114" s="30">
        <v>0.0</v>
      </c>
      <c r="AO114" s="30">
        <v>43170.0</v>
      </c>
      <c r="AP114" s="30">
        <v>0.0</v>
      </c>
      <c r="AQ114" s="30">
        <v>0.0</v>
      </c>
      <c r="AR114" s="30">
        <v>1.0</v>
      </c>
      <c r="AS114" s="30">
        <v>74960.0</v>
      </c>
      <c r="AT114" s="30">
        <v>0.0</v>
      </c>
      <c r="AU114" s="30">
        <v>0.0</v>
      </c>
      <c r="AV114" s="30">
        <v>470.0</v>
      </c>
    </row>
    <row r="115">
      <c r="A115" s="28" t="s">
        <v>5692</v>
      </c>
      <c r="B115" s="28" t="s">
        <v>5693</v>
      </c>
      <c r="C115" s="28" t="s">
        <v>409</v>
      </c>
      <c r="D115" s="28" t="s">
        <v>410</v>
      </c>
      <c r="E115" s="30">
        <v>960497.0</v>
      </c>
      <c r="F115" s="31"/>
      <c r="G115" s="30">
        <v>13.0</v>
      </c>
      <c r="H115" s="30">
        <v>1614144.0</v>
      </c>
      <c r="I115" s="32">
        <v>8.0538E-6</v>
      </c>
      <c r="J115" s="30">
        <v>0.0</v>
      </c>
      <c r="K115" s="30">
        <v>0.0</v>
      </c>
      <c r="L115" s="30">
        <v>3.0</v>
      </c>
      <c r="M115" s="30">
        <v>62484.0</v>
      </c>
      <c r="N115" s="30">
        <v>0.0</v>
      </c>
      <c r="O115" s="30">
        <v>0.0</v>
      </c>
      <c r="P115" s="30">
        <v>2.0</v>
      </c>
      <c r="Q115" s="30">
        <v>60012.0</v>
      </c>
      <c r="R115" s="30">
        <v>0.0</v>
      </c>
      <c r="S115" s="30">
        <v>0.0</v>
      </c>
      <c r="T115" s="30">
        <v>0.0</v>
      </c>
      <c r="U115" s="30">
        <v>64036.0</v>
      </c>
      <c r="V115" s="30">
        <v>0.0</v>
      </c>
      <c r="W115" s="30">
        <v>0.0</v>
      </c>
      <c r="X115" s="30">
        <v>1.0</v>
      </c>
      <c r="Y115" s="30">
        <v>6680.0</v>
      </c>
      <c r="Z115" s="30">
        <v>0.0</v>
      </c>
      <c r="AA115" s="30">
        <v>0.0</v>
      </c>
      <c r="AB115" s="30">
        <v>5.0</v>
      </c>
      <c r="AC115" s="30">
        <v>1117212.0</v>
      </c>
      <c r="AD115" s="30">
        <v>0.0</v>
      </c>
      <c r="AE115" s="30">
        <v>0.0</v>
      </c>
      <c r="AF115" s="30">
        <v>1.0</v>
      </c>
      <c r="AG115" s="30">
        <v>86572.0</v>
      </c>
      <c r="AH115" s="30">
        <v>0.0</v>
      </c>
      <c r="AI115" s="30">
        <v>0.0</v>
      </c>
      <c r="AJ115" s="30">
        <v>0.0</v>
      </c>
      <c r="AK115" s="30">
        <v>30970.0</v>
      </c>
      <c r="AL115" s="30">
        <v>0.0</v>
      </c>
      <c r="AM115" s="30">
        <v>0.0</v>
      </c>
      <c r="AN115" s="30">
        <v>0.0</v>
      </c>
      <c r="AO115" s="30">
        <v>43170.0</v>
      </c>
      <c r="AP115" s="30">
        <v>0.0</v>
      </c>
      <c r="AQ115" s="30">
        <v>0.0</v>
      </c>
      <c r="AR115" s="30">
        <v>1.0</v>
      </c>
      <c r="AS115" s="30">
        <v>74960.0</v>
      </c>
      <c r="AT115" s="30">
        <v>0.0</v>
      </c>
      <c r="AU115" s="30">
        <v>0.0</v>
      </c>
      <c r="AV115" s="30">
        <v>477.0</v>
      </c>
    </row>
    <row r="116">
      <c r="A116" s="28" t="s">
        <v>5170</v>
      </c>
      <c r="B116" s="28" t="s">
        <v>5171</v>
      </c>
      <c r="C116" s="28" t="s">
        <v>409</v>
      </c>
      <c r="D116" s="28" t="s">
        <v>410</v>
      </c>
      <c r="E116" s="30">
        <v>946404.0</v>
      </c>
      <c r="F116" s="31"/>
      <c r="G116" s="30">
        <v>51.0</v>
      </c>
      <c r="H116" s="30">
        <v>780984.0</v>
      </c>
      <c r="I116" s="32">
        <v>6.5302E-5</v>
      </c>
      <c r="J116" s="30">
        <v>4.0</v>
      </c>
      <c r="K116" s="30">
        <v>0.0</v>
      </c>
      <c r="L116" s="30">
        <v>0.0</v>
      </c>
      <c r="M116" s="30">
        <v>35188.0</v>
      </c>
      <c r="N116" s="30">
        <v>0.0</v>
      </c>
      <c r="O116" s="30">
        <v>0.0</v>
      </c>
      <c r="P116" s="30">
        <v>0.0</v>
      </c>
      <c r="Q116" s="30">
        <v>59024.0</v>
      </c>
      <c r="R116" s="30">
        <v>0.0</v>
      </c>
      <c r="S116" s="30">
        <v>0.0</v>
      </c>
      <c r="T116" s="30">
        <v>0.0</v>
      </c>
      <c r="U116" s="30">
        <v>63756.0</v>
      </c>
      <c r="V116" s="30">
        <v>0.0</v>
      </c>
      <c r="W116" s="30">
        <v>0.0</v>
      </c>
      <c r="X116" s="30">
        <v>0.0</v>
      </c>
      <c r="Y116" s="30">
        <v>5060.0</v>
      </c>
      <c r="Z116" s="30">
        <v>0.0</v>
      </c>
      <c r="AA116" s="30">
        <v>0.0</v>
      </c>
      <c r="AB116" s="30">
        <v>1.0</v>
      </c>
      <c r="AC116" s="30">
        <v>355282.0</v>
      </c>
      <c r="AD116" s="30">
        <v>0.0</v>
      </c>
      <c r="AE116" s="30">
        <v>0.0</v>
      </c>
      <c r="AF116" s="30">
        <v>47.0</v>
      </c>
      <c r="AG116" s="30">
        <v>70114.0</v>
      </c>
      <c r="AH116" s="30">
        <v>4.0</v>
      </c>
      <c r="AI116" s="30">
        <v>0.0</v>
      </c>
      <c r="AJ116" s="30">
        <v>3.0</v>
      </c>
      <c r="AK116" s="30">
        <v>25814.0</v>
      </c>
      <c r="AL116" s="30">
        <v>0.0</v>
      </c>
      <c r="AM116" s="30">
        <v>0.0</v>
      </c>
      <c r="AN116" s="30">
        <v>0.0</v>
      </c>
      <c r="AO116" s="30">
        <v>39542.0</v>
      </c>
      <c r="AP116" s="30">
        <v>0.0</v>
      </c>
      <c r="AQ116" s="30">
        <v>0.0</v>
      </c>
      <c r="AR116" s="30">
        <v>0.0</v>
      </c>
      <c r="AS116" s="30">
        <v>59160.0</v>
      </c>
      <c r="AT116" s="30">
        <v>0.0</v>
      </c>
      <c r="AU116" s="30">
        <v>0.0</v>
      </c>
      <c r="AV116" s="30">
        <v>480.0</v>
      </c>
    </row>
    <row r="117">
      <c r="A117" s="28" t="s">
        <v>6399</v>
      </c>
      <c r="B117" s="28" t="s">
        <v>6400</v>
      </c>
      <c r="C117" s="28" t="s">
        <v>409</v>
      </c>
      <c r="D117" s="28" t="s">
        <v>410</v>
      </c>
      <c r="E117" s="30">
        <v>858407.0</v>
      </c>
      <c r="F117" s="31"/>
      <c r="G117" s="30">
        <v>5.0</v>
      </c>
      <c r="H117" s="30">
        <v>1461800.0</v>
      </c>
      <c r="I117" s="32">
        <v>3.4204E-6</v>
      </c>
      <c r="J117" s="30">
        <v>0.0</v>
      </c>
      <c r="K117" s="30">
        <v>0.0</v>
      </c>
      <c r="L117" s="30">
        <v>0.0</v>
      </c>
      <c r="M117" s="30">
        <v>60390.0</v>
      </c>
      <c r="N117" s="30">
        <v>0.0</v>
      </c>
      <c r="O117" s="30">
        <v>0.0</v>
      </c>
      <c r="P117" s="30">
        <v>2.0</v>
      </c>
      <c r="Q117" s="30">
        <v>44724.0</v>
      </c>
      <c r="R117" s="30">
        <v>0.0</v>
      </c>
      <c r="S117" s="30">
        <v>0.0</v>
      </c>
      <c r="T117" s="30">
        <v>0.0</v>
      </c>
      <c r="U117" s="30">
        <v>53408.0</v>
      </c>
      <c r="V117" s="30">
        <v>0.0</v>
      </c>
      <c r="W117" s="30">
        <v>0.0</v>
      </c>
      <c r="X117" s="30">
        <v>0.0</v>
      </c>
      <c r="Y117" s="30">
        <v>5768.0</v>
      </c>
      <c r="Z117" s="30">
        <v>0.0</v>
      </c>
      <c r="AA117" s="30">
        <v>0.0</v>
      </c>
      <c r="AB117" s="30">
        <v>3.0</v>
      </c>
      <c r="AC117" s="30">
        <v>1111956.0</v>
      </c>
      <c r="AD117" s="30">
        <v>0.0</v>
      </c>
      <c r="AE117" s="30">
        <v>0.0</v>
      </c>
      <c r="AF117" s="30">
        <v>0.0</v>
      </c>
      <c r="AG117" s="30">
        <v>86242.0</v>
      </c>
      <c r="AH117" s="30">
        <v>0.0</v>
      </c>
      <c r="AI117" s="30">
        <v>0.0</v>
      </c>
      <c r="AJ117" s="30">
        <v>0.0</v>
      </c>
      <c r="AK117" s="30">
        <v>26136.0</v>
      </c>
      <c r="AL117" s="30">
        <v>0.0</v>
      </c>
      <c r="AM117" s="30">
        <v>0.0</v>
      </c>
      <c r="AN117" s="30">
        <v>0.0</v>
      </c>
      <c r="AO117" s="30">
        <v>39696.0</v>
      </c>
      <c r="AP117" s="30">
        <v>0.0</v>
      </c>
      <c r="AQ117" s="30">
        <v>0.0</v>
      </c>
      <c r="AR117" s="30">
        <v>0.0</v>
      </c>
      <c r="AS117" s="30">
        <v>33480.0</v>
      </c>
      <c r="AT117" s="30">
        <v>0.0</v>
      </c>
      <c r="AU117" s="30">
        <v>0.0</v>
      </c>
      <c r="AV117" s="30">
        <v>483.0</v>
      </c>
    </row>
    <row r="118">
      <c r="A118" s="28" t="s">
        <v>5154</v>
      </c>
      <c r="B118" s="28" t="s">
        <v>5155</v>
      </c>
      <c r="C118" s="28" t="s">
        <v>409</v>
      </c>
      <c r="D118" s="28" t="s">
        <v>410</v>
      </c>
      <c r="E118" s="30">
        <v>634572.0</v>
      </c>
      <c r="F118" s="31"/>
      <c r="G118" s="30">
        <v>53.0</v>
      </c>
      <c r="H118" s="30">
        <v>1535664.0</v>
      </c>
      <c r="I118" s="32">
        <v>3.4513E-5</v>
      </c>
      <c r="J118" s="30">
        <v>0.0</v>
      </c>
      <c r="K118" s="30">
        <v>0.0</v>
      </c>
      <c r="L118" s="30">
        <v>4.0</v>
      </c>
      <c r="M118" s="30">
        <v>59982.0</v>
      </c>
      <c r="N118" s="30">
        <v>0.0</v>
      </c>
      <c r="O118" s="30">
        <v>0.0</v>
      </c>
      <c r="P118" s="30">
        <v>6.0</v>
      </c>
      <c r="Q118" s="30">
        <v>50962.0</v>
      </c>
      <c r="R118" s="30">
        <v>0.0</v>
      </c>
      <c r="S118" s="30">
        <v>0.0</v>
      </c>
      <c r="T118" s="30">
        <v>0.0</v>
      </c>
      <c r="U118" s="30">
        <v>44480.0</v>
      </c>
      <c r="V118" s="30">
        <v>0.0</v>
      </c>
      <c r="W118" s="30">
        <v>0.0</v>
      </c>
      <c r="X118" s="30">
        <v>7.0</v>
      </c>
      <c r="Y118" s="30">
        <v>6606.0</v>
      </c>
      <c r="Z118" s="30">
        <v>0.0</v>
      </c>
      <c r="AA118" s="30">
        <v>0.0</v>
      </c>
      <c r="AB118" s="30">
        <v>23.0</v>
      </c>
      <c r="AC118" s="30">
        <v>1083854.0</v>
      </c>
      <c r="AD118" s="30">
        <v>0.0</v>
      </c>
      <c r="AE118" s="30">
        <v>0.0</v>
      </c>
      <c r="AF118" s="30">
        <v>9.0</v>
      </c>
      <c r="AG118" s="30">
        <v>79542.0</v>
      </c>
      <c r="AH118" s="30">
        <v>0.0</v>
      </c>
      <c r="AI118" s="30">
        <v>0.0</v>
      </c>
      <c r="AJ118" s="30">
        <v>1.0</v>
      </c>
      <c r="AK118" s="30">
        <v>29996.0</v>
      </c>
      <c r="AL118" s="30">
        <v>0.0</v>
      </c>
      <c r="AM118" s="30">
        <v>0.0</v>
      </c>
      <c r="AN118" s="30">
        <v>0.0</v>
      </c>
      <c r="AO118" s="30">
        <v>39194.0</v>
      </c>
      <c r="AP118" s="30">
        <v>0.0</v>
      </c>
      <c r="AQ118" s="30">
        <v>0.0</v>
      </c>
      <c r="AR118" s="30">
        <v>0.0</v>
      </c>
      <c r="AS118" s="30">
        <v>73026.0</v>
      </c>
      <c r="AT118" s="30">
        <v>0.0</v>
      </c>
      <c r="AU118" s="30">
        <v>0.0</v>
      </c>
      <c r="AV118" s="30">
        <v>514.0</v>
      </c>
    </row>
    <row r="119">
      <c r="A119" s="28" t="s">
        <v>4937</v>
      </c>
      <c r="B119" s="28" t="s">
        <v>4938</v>
      </c>
      <c r="C119" s="28" t="s">
        <v>409</v>
      </c>
      <c r="D119" s="28" t="s">
        <v>4878</v>
      </c>
      <c r="E119" s="30">
        <v>418810.0</v>
      </c>
      <c r="F119" s="31"/>
      <c r="G119" s="30">
        <v>289.0</v>
      </c>
      <c r="H119" s="30">
        <v>1613866.0</v>
      </c>
      <c r="I119" s="30">
        <v>1.7907E-4</v>
      </c>
      <c r="J119" s="30">
        <v>1.0</v>
      </c>
      <c r="K119" s="30">
        <v>0.0</v>
      </c>
      <c r="L119" s="30">
        <v>6.0</v>
      </c>
      <c r="M119" s="30">
        <v>62468.0</v>
      </c>
      <c r="N119" s="30">
        <v>0.0</v>
      </c>
      <c r="O119" s="30">
        <v>0.0</v>
      </c>
      <c r="P119" s="30">
        <v>23.0</v>
      </c>
      <c r="Q119" s="30">
        <v>59998.0</v>
      </c>
      <c r="R119" s="30">
        <v>1.0</v>
      </c>
      <c r="S119" s="30">
        <v>0.0</v>
      </c>
      <c r="T119" s="30">
        <v>0.0</v>
      </c>
      <c r="U119" s="30">
        <v>63994.0</v>
      </c>
      <c r="V119" s="30">
        <v>0.0</v>
      </c>
      <c r="W119" s="30">
        <v>0.0</v>
      </c>
      <c r="X119" s="30">
        <v>0.0</v>
      </c>
      <c r="Y119" s="30">
        <v>6680.0</v>
      </c>
      <c r="Z119" s="30">
        <v>0.0</v>
      </c>
      <c r="AA119" s="30">
        <v>0.0</v>
      </c>
      <c r="AB119" s="30">
        <v>208.0</v>
      </c>
      <c r="AC119" s="30">
        <v>1117130.0</v>
      </c>
      <c r="AD119" s="30">
        <v>0.0</v>
      </c>
      <c r="AE119" s="30">
        <v>0.0</v>
      </c>
      <c r="AF119" s="30">
        <v>31.0</v>
      </c>
      <c r="AG119" s="30">
        <v>86516.0</v>
      </c>
      <c r="AH119" s="30">
        <v>0.0</v>
      </c>
      <c r="AI119" s="30">
        <v>0.0</v>
      </c>
      <c r="AJ119" s="30">
        <v>1.0</v>
      </c>
      <c r="AK119" s="30">
        <v>30966.0</v>
      </c>
      <c r="AL119" s="30">
        <v>0.0</v>
      </c>
      <c r="AM119" s="30">
        <v>0.0</v>
      </c>
      <c r="AN119" s="30">
        <v>0.0</v>
      </c>
      <c r="AO119" s="30">
        <v>43168.0</v>
      </c>
      <c r="AP119" s="30">
        <v>0.0</v>
      </c>
      <c r="AQ119" s="30">
        <v>0.0</v>
      </c>
      <c r="AR119" s="30">
        <v>2.0</v>
      </c>
      <c r="AS119" s="30">
        <v>74918.0</v>
      </c>
      <c r="AT119" s="30">
        <v>0.0</v>
      </c>
      <c r="AU119" s="30">
        <v>0.0</v>
      </c>
      <c r="AV119" s="30">
        <v>518.0</v>
      </c>
    </row>
    <row r="120">
      <c r="A120" s="31"/>
      <c r="B120" s="28" t="s">
        <v>9388</v>
      </c>
      <c r="C120" s="28" t="s">
        <v>409</v>
      </c>
      <c r="D120" s="28" t="s">
        <v>410</v>
      </c>
      <c r="E120" s="30">
        <v>1941422.0</v>
      </c>
      <c r="F120" s="31"/>
      <c r="G120" s="30">
        <v>1.0</v>
      </c>
      <c r="H120" s="30">
        <v>628714.0</v>
      </c>
      <c r="I120" s="32">
        <v>1.5905E-6</v>
      </c>
      <c r="J120" s="30">
        <v>0.0</v>
      </c>
      <c r="K120" s="30">
        <v>0.0</v>
      </c>
      <c r="L120" s="30">
        <v>1.0</v>
      </c>
      <c r="M120" s="30">
        <v>33094.0</v>
      </c>
      <c r="N120" s="30">
        <v>0.0</v>
      </c>
      <c r="O120" s="30">
        <v>0.0</v>
      </c>
      <c r="P120" s="30">
        <v>0.0</v>
      </c>
      <c r="Q120" s="30">
        <v>43734.0</v>
      </c>
      <c r="R120" s="30">
        <v>0.0</v>
      </c>
      <c r="S120" s="30">
        <v>0.0</v>
      </c>
      <c r="T120" s="30">
        <v>0.0</v>
      </c>
      <c r="U120" s="30">
        <v>53134.0</v>
      </c>
      <c r="V120" s="30">
        <v>0.0</v>
      </c>
      <c r="W120" s="30">
        <v>0.0</v>
      </c>
      <c r="X120" s="30">
        <v>0.0</v>
      </c>
      <c r="Y120" s="30">
        <v>4148.0</v>
      </c>
      <c r="Z120" s="30">
        <v>0.0</v>
      </c>
      <c r="AA120" s="30">
        <v>0.0</v>
      </c>
      <c r="AB120" s="30">
        <v>0.0</v>
      </c>
      <c r="AC120" s="30">
        <v>350088.0</v>
      </c>
      <c r="AD120" s="30">
        <v>0.0</v>
      </c>
      <c r="AE120" s="30">
        <v>0.0</v>
      </c>
      <c r="AF120" s="30">
        <v>0.0</v>
      </c>
      <c r="AG120" s="30">
        <v>69768.0</v>
      </c>
      <c r="AH120" s="30">
        <v>0.0</v>
      </c>
      <c r="AI120" s="30">
        <v>0.0</v>
      </c>
      <c r="AJ120" s="30">
        <v>0.0</v>
      </c>
      <c r="AK120" s="30">
        <v>20984.0</v>
      </c>
      <c r="AL120" s="30">
        <v>0.0</v>
      </c>
      <c r="AM120" s="30">
        <v>0.0</v>
      </c>
      <c r="AN120" s="30">
        <v>0.0</v>
      </c>
      <c r="AO120" s="30">
        <v>36070.0</v>
      </c>
      <c r="AP120" s="30">
        <v>0.0</v>
      </c>
      <c r="AQ120" s="30">
        <v>0.0</v>
      </c>
      <c r="AR120" s="30">
        <v>0.0</v>
      </c>
      <c r="AS120" s="30">
        <v>17694.0</v>
      </c>
      <c r="AT120" s="30">
        <v>0.0</v>
      </c>
      <c r="AU120" s="30">
        <v>0.0</v>
      </c>
      <c r="AV120" s="30">
        <v>528.0</v>
      </c>
    </row>
    <row r="121">
      <c r="A121" s="28" t="s">
        <v>5504</v>
      </c>
      <c r="B121" s="28" t="s">
        <v>5431</v>
      </c>
      <c r="C121" s="28" t="s">
        <v>409</v>
      </c>
      <c r="D121" s="28" t="s">
        <v>410</v>
      </c>
      <c r="E121" s="30">
        <v>1023852.0</v>
      </c>
      <c r="F121" s="31"/>
      <c r="G121" s="30">
        <v>19.0</v>
      </c>
      <c r="H121" s="30">
        <v>1461808.0</v>
      </c>
      <c r="I121" s="32">
        <v>1.2998E-5</v>
      </c>
      <c r="J121" s="30">
        <v>0.0</v>
      </c>
      <c r="K121" s="30">
        <v>0.0</v>
      </c>
      <c r="L121" s="30">
        <v>0.0</v>
      </c>
      <c r="M121" s="30">
        <v>60392.0</v>
      </c>
      <c r="N121" s="30">
        <v>0.0</v>
      </c>
      <c r="O121" s="30">
        <v>0.0</v>
      </c>
      <c r="P121" s="30">
        <v>2.0</v>
      </c>
      <c r="Q121" s="30">
        <v>44716.0</v>
      </c>
      <c r="R121" s="30">
        <v>0.0</v>
      </c>
      <c r="S121" s="30">
        <v>0.0</v>
      </c>
      <c r="T121" s="30">
        <v>0.0</v>
      </c>
      <c r="U121" s="30">
        <v>53410.0</v>
      </c>
      <c r="V121" s="30">
        <v>0.0</v>
      </c>
      <c r="W121" s="30">
        <v>0.0</v>
      </c>
      <c r="X121" s="30">
        <v>0.0</v>
      </c>
      <c r="Y121" s="30">
        <v>5768.0</v>
      </c>
      <c r="Z121" s="30">
        <v>0.0</v>
      </c>
      <c r="AA121" s="30">
        <v>0.0</v>
      </c>
      <c r="AB121" s="30">
        <v>11.0</v>
      </c>
      <c r="AC121" s="30">
        <v>1111988.0</v>
      </c>
      <c r="AD121" s="30">
        <v>0.0</v>
      </c>
      <c r="AE121" s="30">
        <v>0.0</v>
      </c>
      <c r="AF121" s="30">
        <v>4.0</v>
      </c>
      <c r="AG121" s="30">
        <v>86220.0</v>
      </c>
      <c r="AH121" s="30">
        <v>0.0</v>
      </c>
      <c r="AI121" s="30">
        <v>0.0</v>
      </c>
      <c r="AJ121" s="30">
        <v>1.0</v>
      </c>
      <c r="AK121" s="30">
        <v>26134.0</v>
      </c>
      <c r="AL121" s="30">
        <v>0.0</v>
      </c>
      <c r="AM121" s="30">
        <v>0.0</v>
      </c>
      <c r="AN121" s="30">
        <v>1.0</v>
      </c>
      <c r="AO121" s="30">
        <v>39700.0</v>
      </c>
      <c r="AP121" s="30">
        <v>0.0</v>
      </c>
      <c r="AQ121" s="30">
        <v>0.0</v>
      </c>
      <c r="AR121" s="30">
        <v>0.0</v>
      </c>
      <c r="AS121" s="30">
        <v>33480.0</v>
      </c>
      <c r="AT121" s="30">
        <v>0.0</v>
      </c>
      <c r="AU121" s="30">
        <v>0.0</v>
      </c>
      <c r="AV121" s="30">
        <v>531.0</v>
      </c>
    </row>
    <row r="122">
      <c r="A122" s="28" t="s">
        <v>5446</v>
      </c>
      <c r="B122" s="28" t="s">
        <v>5447</v>
      </c>
      <c r="C122" s="28" t="s">
        <v>409</v>
      </c>
      <c r="D122" s="28" t="s">
        <v>410</v>
      </c>
      <c r="E122" s="30">
        <v>857902.0</v>
      </c>
      <c r="F122" s="31"/>
      <c r="G122" s="30">
        <v>22.0</v>
      </c>
      <c r="H122" s="30">
        <v>1614156.0</v>
      </c>
      <c r="I122" s="32">
        <v>1.3629E-5</v>
      </c>
      <c r="J122" s="30">
        <v>0.0</v>
      </c>
      <c r="K122" s="30">
        <v>0.0</v>
      </c>
      <c r="L122" s="30">
        <v>0.0</v>
      </c>
      <c r="M122" s="30">
        <v>62508.0</v>
      </c>
      <c r="N122" s="30">
        <v>0.0</v>
      </c>
      <c r="O122" s="30">
        <v>0.0</v>
      </c>
      <c r="P122" s="30">
        <v>0.0</v>
      </c>
      <c r="Q122" s="30">
        <v>60014.0</v>
      </c>
      <c r="R122" s="30">
        <v>0.0</v>
      </c>
      <c r="S122" s="30">
        <v>0.0</v>
      </c>
      <c r="T122" s="30">
        <v>0.0</v>
      </c>
      <c r="U122" s="30">
        <v>64030.0</v>
      </c>
      <c r="V122" s="30">
        <v>0.0</v>
      </c>
      <c r="W122" s="30">
        <v>0.0</v>
      </c>
      <c r="X122" s="30">
        <v>0.0</v>
      </c>
      <c r="Y122" s="30">
        <v>6680.0</v>
      </c>
      <c r="Z122" s="30">
        <v>0.0</v>
      </c>
      <c r="AA122" s="30">
        <v>0.0</v>
      </c>
      <c r="AB122" s="30">
        <v>20.0</v>
      </c>
      <c r="AC122" s="30">
        <v>1117174.0</v>
      </c>
      <c r="AD122" s="30">
        <v>0.0</v>
      </c>
      <c r="AE122" s="30">
        <v>0.0</v>
      </c>
      <c r="AF122" s="30">
        <v>0.0</v>
      </c>
      <c r="AG122" s="30">
        <v>86524.0</v>
      </c>
      <c r="AH122" s="30">
        <v>0.0</v>
      </c>
      <c r="AI122" s="30">
        <v>0.0</v>
      </c>
      <c r="AJ122" s="30">
        <v>0.0</v>
      </c>
      <c r="AK122" s="30">
        <v>30962.0</v>
      </c>
      <c r="AL122" s="30">
        <v>0.0</v>
      </c>
      <c r="AM122" s="30">
        <v>0.0</v>
      </c>
      <c r="AN122" s="30">
        <v>0.0</v>
      </c>
      <c r="AO122" s="30">
        <v>43170.0</v>
      </c>
      <c r="AP122" s="30">
        <v>0.0</v>
      </c>
      <c r="AQ122" s="30">
        <v>0.0</v>
      </c>
      <c r="AR122" s="30">
        <v>0.0</v>
      </c>
      <c r="AS122" s="30">
        <v>75056.0</v>
      </c>
      <c r="AT122" s="30">
        <v>0.0</v>
      </c>
      <c r="AU122" s="30">
        <v>0.0</v>
      </c>
      <c r="AV122" s="30">
        <v>532.0</v>
      </c>
    </row>
    <row r="123">
      <c r="A123" s="28" t="s">
        <v>5174</v>
      </c>
      <c r="B123" s="28" t="s">
        <v>5175</v>
      </c>
      <c r="C123" s="28" t="s">
        <v>409</v>
      </c>
      <c r="D123" s="28" t="s">
        <v>410</v>
      </c>
      <c r="E123" s="30">
        <v>665131.0</v>
      </c>
      <c r="F123" s="31"/>
      <c r="G123" s="30">
        <v>51.0</v>
      </c>
      <c r="H123" s="30">
        <v>1614138.0</v>
      </c>
      <c r="I123" s="32">
        <v>3.1596E-5</v>
      </c>
      <c r="J123" s="30">
        <v>0.0</v>
      </c>
      <c r="K123" s="30">
        <v>0.0</v>
      </c>
      <c r="L123" s="30">
        <v>2.0</v>
      </c>
      <c r="M123" s="30">
        <v>62506.0</v>
      </c>
      <c r="N123" s="30">
        <v>0.0</v>
      </c>
      <c r="O123" s="30">
        <v>0.0</v>
      </c>
      <c r="P123" s="30">
        <v>1.0</v>
      </c>
      <c r="Q123" s="30">
        <v>60022.0</v>
      </c>
      <c r="R123" s="30">
        <v>0.0</v>
      </c>
      <c r="S123" s="30">
        <v>0.0</v>
      </c>
      <c r="T123" s="30">
        <v>0.0</v>
      </c>
      <c r="U123" s="30">
        <v>64024.0</v>
      </c>
      <c r="V123" s="30">
        <v>0.0</v>
      </c>
      <c r="W123" s="30">
        <v>0.0</v>
      </c>
      <c r="X123" s="30">
        <v>0.0</v>
      </c>
      <c r="Y123" s="30">
        <v>6680.0</v>
      </c>
      <c r="Z123" s="30">
        <v>0.0</v>
      </c>
      <c r="AA123" s="30">
        <v>0.0</v>
      </c>
      <c r="AB123" s="30">
        <v>30.0</v>
      </c>
      <c r="AC123" s="30">
        <v>1117182.0</v>
      </c>
      <c r="AD123" s="30">
        <v>0.0</v>
      </c>
      <c r="AE123" s="30">
        <v>0.0</v>
      </c>
      <c r="AF123" s="30">
        <v>2.0</v>
      </c>
      <c r="AG123" s="30">
        <v>86532.0</v>
      </c>
      <c r="AH123" s="30">
        <v>0.0</v>
      </c>
      <c r="AI123" s="30">
        <v>0.0</v>
      </c>
      <c r="AJ123" s="30">
        <v>1.0</v>
      </c>
      <c r="AK123" s="30">
        <v>30964.0</v>
      </c>
      <c r="AL123" s="30">
        <v>0.0</v>
      </c>
      <c r="AM123" s="30">
        <v>0.0</v>
      </c>
      <c r="AN123" s="30">
        <v>10.0</v>
      </c>
      <c r="AO123" s="30">
        <v>43170.0</v>
      </c>
      <c r="AP123" s="30">
        <v>0.0</v>
      </c>
      <c r="AQ123" s="30">
        <v>0.0</v>
      </c>
      <c r="AR123" s="30">
        <v>3.0</v>
      </c>
      <c r="AS123" s="30">
        <v>75034.0</v>
      </c>
      <c r="AT123" s="30">
        <v>0.0</v>
      </c>
      <c r="AU123" s="30">
        <v>0.0</v>
      </c>
      <c r="AV123" s="30">
        <v>533.0</v>
      </c>
    </row>
    <row r="124">
      <c r="A124" s="28" t="s">
        <v>5605</v>
      </c>
      <c r="B124" s="28" t="s">
        <v>5606</v>
      </c>
      <c r="C124" s="28" t="s">
        <v>409</v>
      </c>
      <c r="D124" s="28" t="s">
        <v>410</v>
      </c>
      <c r="E124" s="30">
        <v>852471.0</v>
      </c>
      <c r="F124" s="31"/>
      <c r="G124" s="30">
        <v>15.0</v>
      </c>
      <c r="H124" s="30">
        <v>1614000.0</v>
      </c>
      <c r="I124" s="32">
        <v>9.2937E-6</v>
      </c>
      <c r="J124" s="30">
        <v>0.0</v>
      </c>
      <c r="K124" s="30">
        <v>0.0</v>
      </c>
      <c r="L124" s="30">
        <v>0.0</v>
      </c>
      <c r="M124" s="30">
        <v>62480.0</v>
      </c>
      <c r="N124" s="30">
        <v>0.0</v>
      </c>
      <c r="O124" s="30">
        <v>0.0</v>
      </c>
      <c r="P124" s="30">
        <v>2.0</v>
      </c>
      <c r="Q124" s="30">
        <v>60004.0</v>
      </c>
      <c r="R124" s="30">
        <v>0.0</v>
      </c>
      <c r="S124" s="30">
        <v>0.0</v>
      </c>
      <c r="T124" s="30">
        <v>0.0</v>
      </c>
      <c r="U124" s="30">
        <v>64020.0</v>
      </c>
      <c r="V124" s="30">
        <v>0.0</v>
      </c>
      <c r="W124" s="30">
        <v>0.0</v>
      </c>
      <c r="X124" s="30">
        <v>0.0</v>
      </c>
      <c r="Y124" s="30">
        <v>6680.0</v>
      </c>
      <c r="Z124" s="30">
        <v>0.0</v>
      </c>
      <c r="AA124" s="30">
        <v>0.0</v>
      </c>
      <c r="AB124" s="30">
        <v>9.0</v>
      </c>
      <c r="AC124" s="30">
        <v>1117182.0</v>
      </c>
      <c r="AD124" s="30">
        <v>0.0</v>
      </c>
      <c r="AE124" s="30">
        <v>0.0</v>
      </c>
      <c r="AF124" s="30">
        <v>3.0</v>
      </c>
      <c r="AG124" s="30">
        <v>86552.0</v>
      </c>
      <c r="AH124" s="30">
        <v>0.0</v>
      </c>
      <c r="AI124" s="30">
        <v>0.0</v>
      </c>
      <c r="AJ124" s="30">
        <v>0.0</v>
      </c>
      <c r="AK124" s="30">
        <v>30962.0</v>
      </c>
      <c r="AL124" s="30">
        <v>0.0</v>
      </c>
      <c r="AM124" s="30">
        <v>0.0</v>
      </c>
      <c r="AN124" s="30">
        <v>0.0</v>
      </c>
      <c r="AO124" s="30">
        <v>43170.0</v>
      </c>
      <c r="AP124" s="30">
        <v>0.0</v>
      </c>
      <c r="AQ124" s="30">
        <v>0.0</v>
      </c>
      <c r="AR124" s="30">
        <v>1.0</v>
      </c>
      <c r="AS124" s="30">
        <v>74908.0</v>
      </c>
      <c r="AT124" s="30">
        <v>0.0</v>
      </c>
      <c r="AU124" s="30">
        <v>0.0</v>
      </c>
      <c r="AV124" s="30">
        <v>533.0</v>
      </c>
    </row>
    <row r="125">
      <c r="A125" s="28" t="s">
        <v>7412</v>
      </c>
      <c r="B125" s="28" t="s">
        <v>7413</v>
      </c>
      <c r="C125" s="28" t="s">
        <v>409</v>
      </c>
      <c r="D125" s="28" t="s">
        <v>4878</v>
      </c>
      <c r="E125" s="30">
        <v>1537233.0</v>
      </c>
      <c r="F125" s="31"/>
      <c r="G125" s="30">
        <v>2.0</v>
      </c>
      <c r="H125" s="30">
        <v>780976.0</v>
      </c>
      <c r="I125" s="32">
        <v>2.5609E-6</v>
      </c>
      <c r="J125" s="30">
        <v>0.0</v>
      </c>
      <c r="K125" s="30">
        <v>0.0</v>
      </c>
      <c r="L125" s="30">
        <v>0.0</v>
      </c>
      <c r="M125" s="30">
        <v>35192.0</v>
      </c>
      <c r="N125" s="30">
        <v>0.0</v>
      </c>
      <c r="O125" s="30">
        <v>0.0</v>
      </c>
      <c r="P125" s="30">
        <v>0.0</v>
      </c>
      <c r="Q125" s="30">
        <v>59016.0</v>
      </c>
      <c r="R125" s="30">
        <v>0.0</v>
      </c>
      <c r="S125" s="30">
        <v>0.0</v>
      </c>
      <c r="T125" s="30">
        <v>0.0</v>
      </c>
      <c r="U125" s="30">
        <v>63752.0</v>
      </c>
      <c r="V125" s="30">
        <v>0.0</v>
      </c>
      <c r="W125" s="30">
        <v>0.0</v>
      </c>
      <c r="X125" s="30">
        <v>0.0</v>
      </c>
      <c r="Y125" s="30">
        <v>5060.0</v>
      </c>
      <c r="Z125" s="30">
        <v>0.0</v>
      </c>
      <c r="AA125" s="30">
        <v>0.0</v>
      </c>
      <c r="AB125" s="30">
        <v>1.0</v>
      </c>
      <c r="AC125" s="30">
        <v>355304.0</v>
      </c>
      <c r="AD125" s="30">
        <v>0.0</v>
      </c>
      <c r="AE125" s="30">
        <v>0.0</v>
      </c>
      <c r="AF125" s="30">
        <v>0.0</v>
      </c>
      <c r="AG125" s="30">
        <v>70114.0</v>
      </c>
      <c r="AH125" s="30">
        <v>0.0</v>
      </c>
      <c r="AI125" s="30">
        <v>0.0</v>
      </c>
      <c r="AJ125" s="30">
        <v>0.0</v>
      </c>
      <c r="AK125" s="30">
        <v>25816.0</v>
      </c>
      <c r="AL125" s="30">
        <v>0.0</v>
      </c>
      <c r="AM125" s="30">
        <v>0.0</v>
      </c>
      <c r="AN125" s="30">
        <v>1.0</v>
      </c>
      <c r="AO125" s="30">
        <v>39540.0</v>
      </c>
      <c r="AP125" s="30">
        <v>0.0</v>
      </c>
      <c r="AQ125" s="30">
        <v>0.0</v>
      </c>
      <c r="AR125" s="30">
        <v>0.0</v>
      </c>
      <c r="AS125" s="30">
        <v>59150.0</v>
      </c>
      <c r="AT125" s="30">
        <v>0.0</v>
      </c>
      <c r="AU125" s="30">
        <v>0.0</v>
      </c>
      <c r="AV125" s="30">
        <v>533.0</v>
      </c>
    </row>
    <row r="126">
      <c r="A126" s="28" t="s">
        <v>6922</v>
      </c>
      <c r="B126" s="28" t="s">
        <v>6923</v>
      </c>
      <c r="C126" s="28" t="s">
        <v>409</v>
      </c>
      <c r="D126" s="28" t="s">
        <v>410</v>
      </c>
      <c r="E126" s="30">
        <v>579683.0</v>
      </c>
      <c r="F126" s="31"/>
      <c r="G126" s="30">
        <v>3.0</v>
      </c>
      <c r="H126" s="30">
        <v>628746.0</v>
      </c>
      <c r="I126" s="32">
        <v>4.7714E-6</v>
      </c>
      <c r="J126" s="30">
        <v>0.0</v>
      </c>
      <c r="K126" s="30">
        <v>0.0</v>
      </c>
      <c r="L126" s="30">
        <v>0.0</v>
      </c>
      <c r="M126" s="30">
        <v>33094.0</v>
      </c>
      <c r="N126" s="30">
        <v>0.0</v>
      </c>
      <c r="O126" s="30">
        <v>0.0</v>
      </c>
      <c r="P126" s="30">
        <v>0.0</v>
      </c>
      <c r="Q126" s="30">
        <v>43740.0</v>
      </c>
      <c r="R126" s="30">
        <v>0.0</v>
      </c>
      <c r="S126" s="30">
        <v>0.0</v>
      </c>
      <c r="T126" s="30">
        <v>0.0</v>
      </c>
      <c r="U126" s="30">
        <v>53140.0</v>
      </c>
      <c r="V126" s="30">
        <v>0.0</v>
      </c>
      <c r="W126" s="30">
        <v>0.0</v>
      </c>
      <c r="X126" s="30">
        <v>0.0</v>
      </c>
      <c r="Y126" s="30">
        <v>4148.0</v>
      </c>
      <c r="Z126" s="30">
        <v>0.0</v>
      </c>
      <c r="AA126" s="30">
        <v>0.0</v>
      </c>
      <c r="AB126" s="30">
        <v>3.0</v>
      </c>
      <c r="AC126" s="30">
        <v>350098.0</v>
      </c>
      <c r="AD126" s="30">
        <v>0.0</v>
      </c>
      <c r="AE126" s="30">
        <v>0.0</v>
      </c>
      <c r="AF126" s="30">
        <v>0.0</v>
      </c>
      <c r="AG126" s="30">
        <v>69778.0</v>
      </c>
      <c r="AH126" s="30">
        <v>0.0</v>
      </c>
      <c r="AI126" s="30">
        <v>0.0</v>
      </c>
      <c r="AJ126" s="30">
        <v>0.0</v>
      </c>
      <c r="AK126" s="30">
        <v>20984.0</v>
      </c>
      <c r="AL126" s="30">
        <v>0.0</v>
      </c>
      <c r="AM126" s="30">
        <v>0.0</v>
      </c>
      <c r="AN126" s="30">
        <v>0.0</v>
      </c>
      <c r="AO126" s="30">
        <v>36070.0</v>
      </c>
      <c r="AP126" s="30">
        <v>0.0</v>
      </c>
      <c r="AQ126" s="30">
        <v>0.0</v>
      </c>
      <c r="AR126" s="30">
        <v>0.0</v>
      </c>
      <c r="AS126" s="30">
        <v>17694.0</v>
      </c>
      <c r="AT126" s="30">
        <v>0.0</v>
      </c>
      <c r="AU126" s="30">
        <v>0.0</v>
      </c>
      <c r="AV126" s="30">
        <v>534.0</v>
      </c>
    </row>
    <row r="127">
      <c r="A127" s="28" t="s">
        <v>5135</v>
      </c>
      <c r="B127" s="28" t="s">
        <v>5136</v>
      </c>
      <c r="C127" s="28" t="s">
        <v>409</v>
      </c>
      <c r="D127" s="28" t="s">
        <v>410</v>
      </c>
      <c r="E127" s="30">
        <v>1031286.0</v>
      </c>
      <c r="F127" s="31"/>
      <c r="G127" s="30">
        <v>65.0</v>
      </c>
      <c r="H127" s="30">
        <v>1606234.0</v>
      </c>
      <c r="I127" s="32">
        <v>4.0467E-5</v>
      </c>
      <c r="J127" s="30">
        <v>0.0</v>
      </c>
      <c r="K127" s="30">
        <v>0.0</v>
      </c>
      <c r="L127" s="30">
        <v>1.0</v>
      </c>
      <c r="M127" s="30">
        <v>62142.0</v>
      </c>
      <c r="N127" s="30">
        <v>0.0</v>
      </c>
      <c r="O127" s="30">
        <v>0.0</v>
      </c>
      <c r="P127" s="30">
        <v>1.0</v>
      </c>
      <c r="Q127" s="30">
        <v>59400.0</v>
      </c>
      <c r="R127" s="30">
        <v>0.0</v>
      </c>
      <c r="S127" s="30">
        <v>0.0</v>
      </c>
      <c r="T127" s="30">
        <v>0.0</v>
      </c>
      <c r="U127" s="30">
        <v>63466.0</v>
      </c>
      <c r="V127" s="30">
        <v>0.0</v>
      </c>
      <c r="W127" s="30">
        <v>0.0</v>
      </c>
      <c r="X127" s="30">
        <v>0.0</v>
      </c>
      <c r="Y127" s="30">
        <v>6674.0</v>
      </c>
      <c r="Z127" s="30">
        <v>0.0</v>
      </c>
      <c r="AA127" s="30">
        <v>0.0</v>
      </c>
      <c r="AB127" s="30">
        <v>52.0</v>
      </c>
      <c r="AC127" s="30">
        <v>1112704.0</v>
      </c>
      <c r="AD127" s="30">
        <v>0.0</v>
      </c>
      <c r="AE127" s="30">
        <v>0.0</v>
      </c>
      <c r="AF127" s="30">
        <v>0.0</v>
      </c>
      <c r="AG127" s="30">
        <v>85460.0</v>
      </c>
      <c r="AH127" s="30">
        <v>0.0</v>
      </c>
      <c r="AI127" s="30">
        <v>0.0</v>
      </c>
      <c r="AJ127" s="30">
        <v>1.0</v>
      </c>
      <c r="AK127" s="30">
        <v>30774.0</v>
      </c>
      <c r="AL127" s="30">
        <v>0.0</v>
      </c>
      <c r="AM127" s="30">
        <v>0.0</v>
      </c>
      <c r="AN127" s="30">
        <v>1.0</v>
      </c>
      <c r="AO127" s="30">
        <v>42856.0</v>
      </c>
      <c r="AP127" s="30">
        <v>0.0</v>
      </c>
      <c r="AQ127" s="30">
        <v>0.0</v>
      </c>
      <c r="AR127" s="30">
        <v>9.0</v>
      </c>
      <c r="AS127" s="30">
        <v>74726.0</v>
      </c>
      <c r="AT127" s="30">
        <v>0.0</v>
      </c>
      <c r="AU127" s="30">
        <v>0.0</v>
      </c>
      <c r="AV127" s="30">
        <v>534.0</v>
      </c>
    </row>
    <row r="128">
      <c r="A128" s="28" t="s">
        <v>5088</v>
      </c>
      <c r="B128" s="28" t="s">
        <v>5089</v>
      </c>
      <c r="C128" s="28" t="s">
        <v>409</v>
      </c>
      <c r="D128" s="28" t="s">
        <v>4878</v>
      </c>
      <c r="E128" s="30">
        <v>1064085.0</v>
      </c>
      <c r="F128" s="31"/>
      <c r="G128" s="30">
        <v>78.0</v>
      </c>
      <c r="H128" s="30">
        <v>1613932.0</v>
      </c>
      <c r="I128" s="32">
        <v>4.8329E-5</v>
      </c>
      <c r="J128" s="30">
        <v>0.0</v>
      </c>
      <c r="K128" s="30">
        <v>0.0</v>
      </c>
      <c r="L128" s="30">
        <v>4.0</v>
      </c>
      <c r="M128" s="30">
        <v>62484.0</v>
      </c>
      <c r="N128" s="30">
        <v>0.0</v>
      </c>
      <c r="O128" s="30">
        <v>0.0</v>
      </c>
      <c r="P128" s="30">
        <v>1.0</v>
      </c>
      <c r="Q128" s="30">
        <v>59986.0</v>
      </c>
      <c r="R128" s="30">
        <v>0.0</v>
      </c>
      <c r="S128" s="30">
        <v>0.0</v>
      </c>
      <c r="T128" s="30">
        <v>0.0</v>
      </c>
      <c r="U128" s="30">
        <v>63988.0</v>
      </c>
      <c r="V128" s="30">
        <v>0.0</v>
      </c>
      <c r="W128" s="30">
        <v>0.0</v>
      </c>
      <c r="X128" s="30">
        <v>0.0</v>
      </c>
      <c r="Y128" s="30">
        <v>6680.0</v>
      </c>
      <c r="Z128" s="30">
        <v>0.0</v>
      </c>
      <c r="AA128" s="30">
        <v>0.0</v>
      </c>
      <c r="AB128" s="30">
        <v>58.0</v>
      </c>
      <c r="AC128" s="30">
        <v>1117202.0</v>
      </c>
      <c r="AD128" s="30">
        <v>0.0</v>
      </c>
      <c r="AE128" s="30">
        <v>0.0</v>
      </c>
      <c r="AF128" s="30">
        <v>10.0</v>
      </c>
      <c r="AG128" s="30">
        <v>86572.0</v>
      </c>
      <c r="AH128" s="30">
        <v>0.0</v>
      </c>
      <c r="AI128" s="30">
        <v>0.0</v>
      </c>
      <c r="AJ128" s="30">
        <v>0.0</v>
      </c>
      <c r="AK128" s="30">
        <v>30960.0</v>
      </c>
      <c r="AL128" s="30">
        <v>0.0</v>
      </c>
      <c r="AM128" s="30">
        <v>0.0</v>
      </c>
      <c r="AN128" s="30">
        <v>3.0</v>
      </c>
      <c r="AO128" s="30">
        <v>43170.0</v>
      </c>
      <c r="AP128" s="30">
        <v>0.0</v>
      </c>
      <c r="AQ128" s="30">
        <v>0.0</v>
      </c>
      <c r="AR128" s="30">
        <v>2.0</v>
      </c>
      <c r="AS128" s="30">
        <v>74876.0</v>
      </c>
      <c r="AT128" s="30">
        <v>0.0</v>
      </c>
      <c r="AU128" s="30">
        <v>0.0</v>
      </c>
      <c r="AV128" s="30">
        <v>534.0</v>
      </c>
    </row>
    <row r="129">
      <c r="A129" s="28" t="s">
        <v>5641</v>
      </c>
      <c r="B129" s="28" t="s">
        <v>5642</v>
      </c>
      <c r="C129" s="28" t="s">
        <v>409</v>
      </c>
      <c r="D129" s="28" t="s">
        <v>410</v>
      </c>
      <c r="E129" s="30">
        <v>374632.0</v>
      </c>
      <c r="F129" s="31"/>
      <c r="G129" s="30">
        <v>14.0</v>
      </c>
      <c r="H129" s="30">
        <v>780886.0</v>
      </c>
      <c r="I129" s="32">
        <v>1.7928E-5</v>
      </c>
      <c r="J129" s="30">
        <v>0.0</v>
      </c>
      <c r="K129" s="30">
        <v>0.0</v>
      </c>
      <c r="L129" s="30">
        <v>0.0</v>
      </c>
      <c r="M129" s="30">
        <v>35186.0</v>
      </c>
      <c r="N129" s="30">
        <v>0.0</v>
      </c>
      <c r="O129" s="30">
        <v>0.0</v>
      </c>
      <c r="P129" s="30">
        <v>1.0</v>
      </c>
      <c r="Q129" s="30">
        <v>59024.0</v>
      </c>
      <c r="R129" s="30">
        <v>0.0</v>
      </c>
      <c r="S129" s="30">
        <v>0.0</v>
      </c>
      <c r="T129" s="30">
        <v>0.0</v>
      </c>
      <c r="U129" s="30">
        <v>63754.0</v>
      </c>
      <c r="V129" s="30">
        <v>0.0</v>
      </c>
      <c r="W129" s="30">
        <v>0.0</v>
      </c>
      <c r="X129" s="30">
        <v>1.0</v>
      </c>
      <c r="Y129" s="30">
        <v>5060.0</v>
      </c>
      <c r="Z129" s="30">
        <v>0.0</v>
      </c>
      <c r="AA129" s="30">
        <v>0.0</v>
      </c>
      <c r="AB129" s="30">
        <v>9.0</v>
      </c>
      <c r="AC129" s="30">
        <v>355284.0</v>
      </c>
      <c r="AD129" s="30">
        <v>0.0</v>
      </c>
      <c r="AE129" s="30">
        <v>0.0</v>
      </c>
      <c r="AF129" s="30">
        <v>0.0</v>
      </c>
      <c r="AG129" s="30">
        <v>70098.0</v>
      </c>
      <c r="AH129" s="30">
        <v>0.0</v>
      </c>
      <c r="AI129" s="30">
        <v>0.0</v>
      </c>
      <c r="AJ129" s="30">
        <v>0.0</v>
      </c>
      <c r="AK129" s="30">
        <v>25808.0</v>
      </c>
      <c r="AL129" s="30">
        <v>0.0</v>
      </c>
      <c r="AM129" s="30">
        <v>0.0</v>
      </c>
      <c r="AN129" s="30">
        <v>0.0</v>
      </c>
      <c r="AO129" s="30">
        <v>39538.0</v>
      </c>
      <c r="AP129" s="30">
        <v>0.0</v>
      </c>
      <c r="AQ129" s="30">
        <v>0.0</v>
      </c>
      <c r="AR129" s="30">
        <v>0.0</v>
      </c>
      <c r="AS129" s="30">
        <v>59098.0</v>
      </c>
      <c r="AT129" s="30">
        <v>0.0</v>
      </c>
      <c r="AU129" s="30">
        <v>0.0</v>
      </c>
      <c r="AV129" s="30">
        <v>535.0</v>
      </c>
    </row>
    <row r="130">
      <c r="A130" s="28" t="s">
        <v>6854</v>
      </c>
      <c r="B130" s="28" t="s">
        <v>6855</v>
      </c>
      <c r="C130" s="28" t="s">
        <v>409</v>
      </c>
      <c r="D130" s="28" t="s">
        <v>410</v>
      </c>
      <c r="E130" s="30">
        <v>2160268.0</v>
      </c>
      <c r="F130" s="31"/>
      <c r="G130" s="30">
        <v>3.0</v>
      </c>
      <c r="H130" s="30">
        <v>780970.0</v>
      </c>
      <c r="I130" s="32">
        <v>3.8414E-6</v>
      </c>
      <c r="J130" s="30">
        <v>0.0</v>
      </c>
      <c r="K130" s="30">
        <v>0.0</v>
      </c>
      <c r="L130" s="30">
        <v>0.0</v>
      </c>
      <c r="M130" s="30">
        <v>35184.0</v>
      </c>
      <c r="N130" s="30">
        <v>0.0</v>
      </c>
      <c r="O130" s="30">
        <v>0.0</v>
      </c>
      <c r="P130" s="30">
        <v>3.0</v>
      </c>
      <c r="Q130" s="30">
        <v>59028.0</v>
      </c>
      <c r="R130" s="30">
        <v>0.0</v>
      </c>
      <c r="S130" s="30">
        <v>0.0</v>
      </c>
      <c r="T130" s="30">
        <v>0.0</v>
      </c>
      <c r="U130" s="30">
        <v>63764.0</v>
      </c>
      <c r="V130" s="30">
        <v>0.0</v>
      </c>
      <c r="W130" s="30">
        <v>0.0</v>
      </c>
      <c r="X130" s="30">
        <v>0.0</v>
      </c>
      <c r="Y130" s="30">
        <v>5060.0</v>
      </c>
      <c r="Z130" s="30">
        <v>0.0</v>
      </c>
      <c r="AA130" s="30">
        <v>0.0</v>
      </c>
      <c r="AB130" s="30">
        <v>0.0</v>
      </c>
      <c r="AC130" s="30">
        <v>355288.0</v>
      </c>
      <c r="AD130" s="30">
        <v>0.0</v>
      </c>
      <c r="AE130" s="30">
        <v>0.0</v>
      </c>
      <c r="AF130" s="30">
        <v>0.0</v>
      </c>
      <c r="AG130" s="30">
        <v>70094.0</v>
      </c>
      <c r="AH130" s="30">
        <v>0.0</v>
      </c>
      <c r="AI130" s="30">
        <v>0.0</v>
      </c>
      <c r="AJ130" s="30">
        <v>0.0</v>
      </c>
      <c r="AK130" s="30">
        <v>25816.0</v>
      </c>
      <c r="AL130" s="30">
        <v>0.0</v>
      </c>
      <c r="AM130" s="30">
        <v>0.0</v>
      </c>
      <c r="AN130" s="30">
        <v>0.0</v>
      </c>
      <c r="AO130" s="30">
        <v>39540.0</v>
      </c>
      <c r="AP130" s="30">
        <v>0.0</v>
      </c>
      <c r="AQ130" s="30">
        <v>0.0</v>
      </c>
      <c r="AR130" s="30">
        <v>0.0</v>
      </c>
      <c r="AS130" s="30">
        <v>59156.0</v>
      </c>
      <c r="AT130" s="30">
        <v>0.0</v>
      </c>
      <c r="AU130" s="30">
        <v>0.0</v>
      </c>
      <c r="AV130" s="30">
        <v>537.0</v>
      </c>
    </row>
    <row r="131">
      <c r="A131" s="28" t="s">
        <v>6874</v>
      </c>
      <c r="B131" s="28" t="s">
        <v>6875</v>
      </c>
      <c r="C131" s="28" t="s">
        <v>409</v>
      </c>
      <c r="D131" s="28" t="s">
        <v>410</v>
      </c>
      <c r="E131" s="30">
        <v>2195715.0</v>
      </c>
      <c r="F131" s="31"/>
      <c r="G131" s="30">
        <v>3.0</v>
      </c>
      <c r="H131" s="30">
        <v>780988.0</v>
      </c>
      <c r="I131" s="32">
        <v>3.8413E-6</v>
      </c>
      <c r="J131" s="30">
        <v>0.0</v>
      </c>
      <c r="K131" s="30">
        <v>0.0</v>
      </c>
      <c r="L131" s="30">
        <v>0.0</v>
      </c>
      <c r="M131" s="30">
        <v>35184.0</v>
      </c>
      <c r="N131" s="30">
        <v>0.0</v>
      </c>
      <c r="O131" s="30">
        <v>0.0</v>
      </c>
      <c r="P131" s="30">
        <v>0.0</v>
      </c>
      <c r="Q131" s="30">
        <v>59028.0</v>
      </c>
      <c r="R131" s="30">
        <v>0.0</v>
      </c>
      <c r="S131" s="30">
        <v>0.0</v>
      </c>
      <c r="T131" s="30">
        <v>0.0</v>
      </c>
      <c r="U131" s="30">
        <v>63768.0</v>
      </c>
      <c r="V131" s="30">
        <v>0.0</v>
      </c>
      <c r="W131" s="30">
        <v>0.0</v>
      </c>
      <c r="X131" s="30">
        <v>0.0</v>
      </c>
      <c r="Y131" s="30">
        <v>5060.0</v>
      </c>
      <c r="Z131" s="30">
        <v>0.0</v>
      </c>
      <c r="AA131" s="30">
        <v>0.0</v>
      </c>
      <c r="AB131" s="30">
        <v>0.0</v>
      </c>
      <c r="AC131" s="30">
        <v>355292.0</v>
      </c>
      <c r="AD131" s="30">
        <v>0.0</v>
      </c>
      <c r="AE131" s="30">
        <v>0.0</v>
      </c>
      <c r="AF131" s="30">
        <v>0.0</v>
      </c>
      <c r="AG131" s="30">
        <v>70096.0</v>
      </c>
      <c r="AH131" s="30">
        <v>0.0</v>
      </c>
      <c r="AI131" s="30">
        <v>0.0</v>
      </c>
      <c r="AJ131" s="30">
        <v>0.0</v>
      </c>
      <c r="AK131" s="30">
        <v>25816.0</v>
      </c>
      <c r="AL131" s="30">
        <v>0.0</v>
      </c>
      <c r="AM131" s="30">
        <v>0.0</v>
      </c>
      <c r="AN131" s="30">
        <v>1.0</v>
      </c>
      <c r="AO131" s="30">
        <v>39540.0</v>
      </c>
      <c r="AP131" s="30">
        <v>0.0</v>
      </c>
      <c r="AQ131" s="30">
        <v>0.0</v>
      </c>
      <c r="AR131" s="30">
        <v>2.0</v>
      </c>
      <c r="AS131" s="30">
        <v>59158.0</v>
      </c>
      <c r="AT131" s="30">
        <v>0.0</v>
      </c>
      <c r="AU131" s="30">
        <v>0.0</v>
      </c>
      <c r="AV131" s="30">
        <v>538.0</v>
      </c>
    </row>
    <row r="132">
      <c r="A132" s="28" t="s">
        <v>6248</v>
      </c>
      <c r="B132" s="28" t="s">
        <v>5731</v>
      </c>
      <c r="C132" s="28" t="s">
        <v>409</v>
      </c>
      <c r="D132" s="28" t="s">
        <v>410</v>
      </c>
      <c r="E132" s="30">
        <v>1438759.0</v>
      </c>
      <c r="F132" s="31"/>
      <c r="G132" s="30">
        <v>6.0</v>
      </c>
      <c r="H132" s="30">
        <v>1614084.0</v>
      </c>
      <c r="I132" s="32">
        <v>3.7173E-6</v>
      </c>
      <c r="J132" s="30">
        <v>0.0</v>
      </c>
      <c r="K132" s="30">
        <v>0.0</v>
      </c>
      <c r="L132" s="30">
        <v>1.0</v>
      </c>
      <c r="M132" s="30">
        <v>62478.0</v>
      </c>
      <c r="N132" s="30">
        <v>0.0</v>
      </c>
      <c r="O132" s="30">
        <v>0.0</v>
      </c>
      <c r="P132" s="30">
        <v>0.0</v>
      </c>
      <c r="Q132" s="30">
        <v>60012.0</v>
      </c>
      <c r="R132" s="30">
        <v>0.0</v>
      </c>
      <c r="S132" s="30">
        <v>0.0</v>
      </c>
      <c r="T132" s="30">
        <v>0.0</v>
      </c>
      <c r="U132" s="30">
        <v>64042.0</v>
      </c>
      <c r="V132" s="30">
        <v>0.0</v>
      </c>
      <c r="W132" s="30">
        <v>0.0</v>
      </c>
      <c r="X132" s="30">
        <v>0.0</v>
      </c>
      <c r="Y132" s="30">
        <v>6680.0</v>
      </c>
      <c r="Z132" s="30">
        <v>0.0</v>
      </c>
      <c r="AA132" s="30">
        <v>0.0</v>
      </c>
      <c r="AB132" s="30">
        <v>4.0</v>
      </c>
      <c r="AC132" s="30">
        <v>1117196.0</v>
      </c>
      <c r="AD132" s="30">
        <v>0.0</v>
      </c>
      <c r="AE132" s="30">
        <v>0.0</v>
      </c>
      <c r="AF132" s="30">
        <v>0.0</v>
      </c>
      <c r="AG132" s="30">
        <v>86556.0</v>
      </c>
      <c r="AH132" s="30">
        <v>0.0</v>
      </c>
      <c r="AI132" s="30">
        <v>0.0</v>
      </c>
      <c r="AJ132" s="30">
        <v>0.0</v>
      </c>
      <c r="AK132" s="30">
        <v>30972.0</v>
      </c>
      <c r="AL132" s="30">
        <v>0.0</v>
      </c>
      <c r="AM132" s="30">
        <v>0.0</v>
      </c>
      <c r="AN132" s="30">
        <v>0.0</v>
      </c>
      <c r="AO132" s="30">
        <v>43170.0</v>
      </c>
      <c r="AP132" s="30">
        <v>0.0</v>
      </c>
      <c r="AQ132" s="30">
        <v>0.0</v>
      </c>
      <c r="AR132" s="30">
        <v>0.0</v>
      </c>
      <c r="AS132" s="30">
        <v>74938.0</v>
      </c>
      <c r="AT132" s="30">
        <v>0.0</v>
      </c>
      <c r="AU132" s="30">
        <v>0.0</v>
      </c>
      <c r="AV132" s="30">
        <v>539.0</v>
      </c>
    </row>
    <row r="133">
      <c r="A133" s="28" t="s">
        <v>6858</v>
      </c>
      <c r="B133" s="28" t="s">
        <v>6859</v>
      </c>
      <c r="C133" s="28" t="s">
        <v>409</v>
      </c>
      <c r="D133" s="28" t="s">
        <v>410</v>
      </c>
      <c r="E133" s="30">
        <v>1019491.0</v>
      </c>
      <c r="F133" s="31"/>
      <c r="G133" s="30">
        <v>3.0</v>
      </c>
      <c r="H133" s="30">
        <v>1614084.0</v>
      </c>
      <c r="I133" s="32">
        <v>1.8586E-6</v>
      </c>
      <c r="J133" s="30">
        <v>0.0</v>
      </c>
      <c r="K133" s="30">
        <v>0.0</v>
      </c>
      <c r="L133" s="30">
        <v>0.0</v>
      </c>
      <c r="M133" s="30">
        <v>62480.0</v>
      </c>
      <c r="N133" s="30">
        <v>0.0</v>
      </c>
      <c r="O133" s="30">
        <v>0.0</v>
      </c>
      <c r="P133" s="30">
        <v>0.0</v>
      </c>
      <c r="Q133" s="30">
        <v>60014.0</v>
      </c>
      <c r="R133" s="30">
        <v>0.0</v>
      </c>
      <c r="S133" s="30">
        <v>0.0</v>
      </c>
      <c r="T133" s="30">
        <v>0.0</v>
      </c>
      <c r="U133" s="30">
        <v>64044.0</v>
      </c>
      <c r="V133" s="30">
        <v>0.0</v>
      </c>
      <c r="W133" s="30">
        <v>0.0</v>
      </c>
      <c r="X133" s="30">
        <v>0.0</v>
      </c>
      <c r="Y133" s="30">
        <v>6680.0</v>
      </c>
      <c r="Z133" s="30">
        <v>0.0</v>
      </c>
      <c r="AA133" s="30">
        <v>0.0</v>
      </c>
      <c r="AB133" s="30">
        <v>2.0</v>
      </c>
      <c r="AC133" s="30">
        <v>1117196.0</v>
      </c>
      <c r="AD133" s="30">
        <v>0.0</v>
      </c>
      <c r="AE133" s="30">
        <v>0.0</v>
      </c>
      <c r="AF133" s="30">
        <v>0.0</v>
      </c>
      <c r="AG133" s="30">
        <v>86550.0</v>
      </c>
      <c r="AH133" s="30">
        <v>0.0</v>
      </c>
      <c r="AI133" s="30">
        <v>0.0</v>
      </c>
      <c r="AJ133" s="30">
        <v>0.0</v>
      </c>
      <c r="AK133" s="30">
        <v>30968.0</v>
      </c>
      <c r="AL133" s="30">
        <v>0.0</v>
      </c>
      <c r="AM133" s="30">
        <v>0.0</v>
      </c>
      <c r="AN133" s="30">
        <v>0.0</v>
      </c>
      <c r="AO133" s="30">
        <v>43166.0</v>
      </c>
      <c r="AP133" s="30">
        <v>0.0</v>
      </c>
      <c r="AQ133" s="30">
        <v>0.0</v>
      </c>
      <c r="AR133" s="30">
        <v>0.0</v>
      </c>
      <c r="AS133" s="30">
        <v>74950.0</v>
      </c>
      <c r="AT133" s="30">
        <v>0.0</v>
      </c>
      <c r="AU133" s="30">
        <v>0.0</v>
      </c>
      <c r="AV133" s="30">
        <v>539.0</v>
      </c>
    </row>
    <row r="134">
      <c r="A134" s="28" t="s">
        <v>9249</v>
      </c>
      <c r="B134" s="28" t="s">
        <v>9250</v>
      </c>
      <c r="C134" s="28" t="s">
        <v>409</v>
      </c>
      <c r="D134" s="28" t="s">
        <v>410</v>
      </c>
      <c r="E134" s="30">
        <v>2197553.0</v>
      </c>
      <c r="F134" s="31"/>
      <c r="G134" s="30">
        <v>1.0</v>
      </c>
      <c r="H134" s="30">
        <v>152308.0</v>
      </c>
      <c r="I134" s="32">
        <v>6.5656E-6</v>
      </c>
      <c r="J134" s="30">
        <v>0.0</v>
      </c>
      <c r="K134" s="30">
        <v>0.0</v>
      </c>
      <c r="L134" s="30">
        <v>0.0</v>
      </c>
      <c r="M134" s="30">
        <v>2112.0</v>
      </c>
      <c r="N134" s="30">
        <v>0.0</v>
      </c>
      <c r="O134" s="30">
        <v>0.0</v>
      </c>
      <c r="P134" s="30">
        <v>0.0</v>
      </c>
      <c r="Q134" s="30">
        <v>15292.0</v>
      </c>
      <c r="R134" s="30">
        <v>0.0</v>
      </c>
      <c r="S134" s="30">
        <v>0.0</v>
      </c>
      <c r="T134" s="30">
        <v>0.0</v>
      </c>
      <c r="U134" s="30">
        <v>10614.0</v>
      </c>
      <c r="V134" s="30">
        <v>0.0</v>
      </c>
      <c r="W134" s="30">
        <v>0.0</v>
      </c>
      <c r="X134" s="30">
        <v>0.0</v>
      </c>
      <c r="Y134" s="30">
        <v>912.0</v>
      </c>
      <c r="Z134" s="30">
        <v>0.0</v>
      </c>
      <c r="AA134" s="30">
        <v>0.0</v>
      </c>
      <c r="AB134" s="30">
        <v>1.0</v>
      </c>
      <c r="AC134" s="30">
        <v>5184.0</v>
      </c>
      <c r="AD134" s="30">
        <v>0.0</v>
      </c>
      <c r="AE134" s="30">
        <v>0.0</v>
      </c>
      <c r="AF134" s="30">
        <v>0.0</v>
      </c>
      <c r="AG134" s="30">
        <v>294.0</v>
      </c>
      <c r="AH134" s="30">
        <v>0.0</v>
      </c>
      <c r="AI134" s="30">
        <v>0.0</v>
      </c>
      <c r="AJ134" s="30">
        <v>0.0</v>
      </c>
      <c r="AK134" s="30">
        <v>4826.0</v>
      </c>
      <c r="AL134" s="30">
        <v>0.0</v>
      </c>
      <c r="AM134" s="30">
        <v>0.0</v>
      </c>
      <c r="AN134" s="30">
        <v>0.0</v>
      </c>
      <c r="AO134" s="30">
        <v>3472.0</v>
      </c>
      <c r="AP134" s="30">
        <v>0.0</v>
      </c>
      <c r="AQ134" s="30">
        <v>0.0</v>
      </c>
      <c r="AR134" s="30">
        <v>0.0</v>
      </c>
      <c r="AS134" s="30">
        <v>41578.0</v>
      </c>
      <c r="AT134" s="30">
        <v>0.0</v>
      </c>
      <c r="AU134" s="30">
        <v>0.0</v>
      </c>
      <c r="AV134" s="30">
        <v>543.0</v>
      </c>
    </row>
    <row r="135">
      <c r="A135" s="28" t="s">
        <v>5438</v>
      </c>
      <c r="B135" s="28" t="s">
        <v>5439</v>
      </c>
      <c r="C135" s="28" t="s">
        <v>409</v>
      </c>
      <c r="D135" s="28" t="s">
        <v>410</v>
      </c>
      <c r="E135" s="30">
        <v>1043591.0</v>
      </c>
      <c r="F135" s="31"/>
      <c r="G135" s="30">
        <v>22.0</v>
      </c>
      <c r="H135" s="30">
        <v>1613994.0</v>
      </c>
      <c r="I135" s="32">
        <v>1.3631E-5</v>
      </c>
      <c r="J135" s="30">
        <v>0.0</v>
      </c>
      <c r="K135" s="30">
        <v>0.0</v>
      </c>
      <c r="L135" s="30">
        <v>1.0</v>
      </c>
      <c r="M135" s="30">
        <v>62486.0</v>
      </c>
      <c r="N135" s="30">
        <v>0.0</v>
      </c>
      <c r="O135" s="30">
        <v>0.0</v>
      </c>
      <c r="P135" s="30">
        <v>0.0</v>
      </c>
      <c r="Q135" s="30">
        <v>60000.0</v>
      </c>
      <c r="R135" s="30">
        <v>0.0</v>
      </c>
      <c r="S135" s="30">
        <v>0.0</v>
      </c>
      <c r="T135" s="30">
        <v>0.0</v>
      </c>
      <c r="U135" s="30">
        <v>63984.0</v>
      </c>
      <c r="V135" s="30">
        <v>0.0</v>
      </c>
      <c r="W135" s="30">
        <v>0.0</v>
      </c>
      <c r="X135" s="30">
        <v>0.0</v>
      </c>
      <c r="Y135" s="30">
        <v>6680.0</v>
      </c>
      <c r="Z135" s="30">
        <v>0.0</v>
      </c>
      <c r="AA135" s="30">
        <v>0.0</v>
      </c>
      <c r="AB135" s="30">
        <v>19.0</v>
      </c>
      <c r="AC135" s="30">
        <v>1117212.0</v>
      </c>
      <c r="AD135" s="30">
        <v>0.0</v>
      </c>
      <c r="AE135" s="30">
        <v>0.0</v>
      </c>
      <c r="AF135" s="30">
        <v>0.0</v>
      </c>
      <c r="AG135" s="30">
        <v>86572.0</v>
      </c>
      <c r="AH135" s="30">
        <v>0.0</v>
      </c>
      <c r="AI135" s="30">
        <v>0.0</v>
      </c>
      <c r="AJ135" s="30">
        <v>0.0</v>
      </c>
      <c r="AK135" s="30">
        <v>30962.0</v>
      </c>
      <c r="AL135" s="30">
        <v>0.0</v>
      </c>
      <c r="AM135" s="30">
        <v>0.0</v>
      </c>
      <c r="AN135" s="30">
        <v>0.0</v>
      </c>
      <c r="AO135" s="30">
        <v>43172.0</v>
      </c>
      <c r="AP135" s="30">
        <v>0.0</v>
      </c>
      <c r="AQ135" s="30">
        <v>0.0</v>
      </c>
      <c r="AR135" s="30">
        <v>1.0</v>
      </c>
      <c r="AS135" s="30">
        <v>74900.0</v>
      </c>
      <c r="AT135" s="30">
        <v>0.0</v>
      </c>
      <c r="AU135" s="30">
        <v>0.0</v>
      </c>
      <c r="AV135" s="30">
        <v>546.0</v>
      </c>
    </row>
    <row r="136">
      <c r="A136" s="28" t="s">
        <v>6250</v>
      </c>
      <c r="B136" s="28" t="s">
        <v>6251</v>
      </c>
      <c r="C136" s="28" t="s">
        <v>409</v>
      </c>
      <c r="D136" s="28" t="s">
        <v>410</v>
      </c>
      <c r="E136" s="30">
        <v>654839.0</v>
      </c>
      <c r="F136" s="31"/>
      <c r="G136" s="30">
        <v>6.0</v>
      </c>
      <c r="H136" s="30">
        <v>1614108.0</v>
      </c>
      <c r="I136" s="32">
        <v>3.7172E-6</v>
      </c>
      <c r="J136" s="30">
        <v>0.0</v>
      </c>
      <c r="K136" s="30">
        <v>0.0</v>
      </c>
      <c r="L136" s="30">
        <v>0.0</v>
      </c>
      <c r="M136" s="30">
        <v>62488.0</v>
      </c>
      <c r="N136" s="30">
        <v>0.0</v>
      </c>
      <c r="O136" s="30">
        <v>0.0</v>
      </c>
      <c r="P136" s="30">
        <v>0.0</v>
      </c>
      <c r="Q136" s="30">
        <v>60008.0</v>
      </c>
      <c r="R136" s="30">
        <v>0.0</v>
      </c>
      <c r="S136" s="30">
        <v>0.0</v>
      </c>
      <c r="T136" s="30">
        <v>0.0</v>
      </c>
      <c r="U136" s="30">
        <v>64036.0</v>
      </c>
      <c r="V136" s="30">
        <v>0.0</v>
      </c>
      <c r="W136" s="30">
        <v>0.0</v>
      </c>
      <c r="X136" s="30">
        <v>0.0</v>
      </c>
      <c r="Y136" s="30">
        <v>6680.0</v>
      </c>
      <c r="Z136" s="30">
        <v>0.0</v>
      </c>
      <c r="AA136" s="30">
        <v>0.0</v>
      </c>
      <c r="AB136" s="30">
        <v>0.0</v>
      </c>
      <c r="AC136" s="30">
        <v>1117208.0</v>
      </c>
      <c r="AD136" s="30">
        <v>0.0</v>
      </c>
      <c r="AE136" s="30">
        <v>0.0</v>
      </c>
      <c r="AF136" s="30">
        <v>3.0</v>
      </c>
      <c r="AG136" s="30">
        <v>86572.0</v>
      </c>
      <c r="AH136" s="30">
        <v>0.0</v>
      </c>
      <c r="AI136" s="30">
        <v>0.0</v>
      </c>
      <c r="AJ136" s="30">
        <v>3.0</v>
      </c>
      <c r="AK136" s="30">
        <v>30966.0</v>
      </c>
      <c r="AL136" s="30">
        <v>0.0</v>
      </c>
      <c r="AM136" s="30">
        <v>0.0</v>
      </c>
      <c r="AN136" s="30">
        <v>0.0</v>
      </c>
      <c r="AO136" s="30">
        <v>43172.0</v>
      </c>
      <c r="AP136" s="30">
        <v>0.0</v>
      </c>
      <c r="AQ136" s="30">
        <v>0.0</v>
      </c>
      <c r="AR136" s="30">
        <v>0.0</v>
      </c>
      <c r="AS136" s="30">
        <v>74936.0</v>
      </c>
      <c r="AT136" s="30">
        <v>0.0</v>
      </c>
      <c r="AU136" s="30">
        <v>0.0</v>
      </c>
      <c r="AV136" s="30">
        <v>550.0</v>
      </c>
    </row>
    <row r="137">
      <c r="A137" s="28" t="s">
        <v>5139</v>
      </c>
      <c r="B137" s="28" t="s">
        <v>5140</v>
      </c>
      <c r="C137" s="28" t="s">
        <v>409</v>
      </c>
      <c r="D137" s="28" t="s">
        <v>410</v>
      </c>
      <c r="E137" s="30">
        <v>648477.0</v>
      </c>
      <c r="F137" s="31"/>
      <c r="G137" s="30">
        <v>62.0</v>
      </c>
      <c r="H137" s="30">
        <v>1613910.0</v>
      </c>
      <c r="I137" s="32">
        <v>3.8416E-5</v>
      </c>
      <c r="J137" s="30">
        <v>0.0</v>
      </c>
      <c r="K137" s="30">
        <v>0.0</v>
      </c>
      <c r="L137" s="30">
        <v>6.0</v>
      </c>
      <c r="M137" s="30">
        <v>62488.0</v>
      </c>
      <c r="N137" s="30">
        <v>0.0</v>
      </c>
      <c r="O137" s="30">
        <v>0.0</v>
      </c>
      <c r="P137" s="30">
        <v>8.0</v>
      </c>
      <c r="Q137" s="30">
        <v>59970.0</v>
      </c>
      <c r="R137" s="30">
        <v>0.0</v>
      </c>
      <c r="S137" s="30">
        <v>0.0</v>
      </c>
      <c r="T137" s="30">
        <v>0.0</v>
      </c>
      <c r="U137" s="30">
        <v>63990.0</v>
      </c>
      <c r="V137" s="30">
        <v>0.0</v>
      </c>
      <c r="W137" s="30">
        <v>0.0</v>
      </c>
      <c r="X137" s="30">
        <v>1.0</v>
      </c>
      <c r="Y137" s="30">
        <v>6680.0</v>
      </c>
      <c r="Z137" s="30">
        <v>0.0</v>
      </c>
      <c r="AA137" s="30">
        <v>0.0</v>
      </c>
      <c r="AB137" s="30">
        <v>38.0</v>
      </c>
      <c r="AC137" s="30">
        <v>1117194.0</v>
      </c>
      <c r="AD137" s="30">
        <v>0.0</v>
      </c>
      <c r="AE137" s="30">
        <v>0.0</v>
      </c>
      <c r="AF137" s="30">
        <v>2.0</v>
      </c>
      <c r="AG137" s="30">
        <v>86570.0</v>
      </c>
      <c r="AH137" s="30">
        <v>0.0</v>
      </c>
      <c r="AI137" s="30">
        <v>0.0</v>
      </c>
      <c r="AJ137" s="30">
        <v>0.0</v>
      </c>
      <c r="AK137" s="30">
        <v>30958.0</v>
      </c>
      <c r="AL137" s="30">
        <v>0.0</v>
      </c>
      <c r="AM137" s="30">
        <v>0.0</v>
      </c>
      <c r="AN137" s="30">
        <v>5.0</v>
      </c>
      <c r="AO137" s="30">
        <v>43172.0</v>
      </c>
      <c r="AP137" s="30">
        <v>0.0</v>
      </c>
      <c r="AQ137" s="30">
        <v>0.0</v>
      </c>
      <c r="AR137" s="30">
        <v>0.0</v>
      </c>
      <c r="AS137" s="30">
        <v>74862.0</v>
      </c>
      <c r="AT137" s="30">
        <v>0.0</v>
      </c>
      <c r="AU137" s="30">
        <v>0.0</v>
      </c>
      <c r="AV137" s="30">
        <v>551.0</v>
      </c>
    </row>
    <row r="138">
      <c r="A138" s="28" t="s">
        <v>5470</v>
      </c>
      <c r="B138" s="28" t="s">
        <v>5471</v>
      </c>
      <c r="C138" s="28" t="s">
        <v>409</v>
      </c>
      <c r="D138" s="28" t="s">
        <v>410</v>
      </c>
      <c r="E138" s="30">
        <v>578672.0</v>
      </c>
      <c r="F138" s="31"/>
      <c r="G138" s="30">
        <v>21.0</v>
      </c>
      <c r="H138" s="30">
        <v>1614098.0</v>
      </c>
      <c r="I138" s="32">
        <v>1.301E-5</v>
      </c>
      <c r="J138" s="30">
        <v>0.0</v>
      </c>
      <c r="K138" s="30">
        <v>0.0</v>
      </c>
      <c r="L138" s="30">
        <v>3.0</v>
      </c>
      <c r="M138" s="30">
        <v>62488.0</v>
      </c>
      <c r="N138" s="30">
        <v>0.0</v>
      </c>
      <c r="O138" s="30">
        <v>0.0</v>
      </c>
      <c r="P138" s="30">
        <v>1.0</v>
      </c>
      <c r="Q138" s="30">
        <v>60004.0</v>
      </c>
      <c r="R138" s="30">
        <v>0.0</v>
      </c>
      <c r="S138" s="30">
        <v>0.0</v>
      </c>
      <c r="T138" s="30">
        <v>0.0</v>
      </c>
      <c r="U138" s="30">
        <v>64030.0</v>
      </c>
      <c r="V138" s="30">
        <v>0.0</v>
      </c>
      <c r="W138" s="30">
        <v>0.0</v>
      </c>
      <c r="X138" s="30">
        <v>8.0</v>
      </c>
      <c r="Y138" s="30">
        <v>6680.0</v>
      </c>
      <c r="Z138" s="30">
        <v>0.0</v>
      </c>
      <c r="AA138" s="30">
        <v>0.0</v>
      </c>
      <c r="AB138" s="30">
        <v>9.0</v>
      </c>
      <c r="AC138" s="30">
        <v>1117212.0</v>
      </c>
      <c r="AD138" s="30">
        <v>0.0</v>
      </c>
      <c r="AE138" s="30">
        <v>0.0</v>
      </c>
      <c r="AF138" s="30">
        <v>0.0</v>
      </c>
      <c r="AG138" s="30">
        <v>86572.0</v>
      </c>
      <c r="AH138" s="30">
        <v>0.0</v>
      </c>
      <c r="AI138" s="30">
        <v>0.0</v>
      </c>
      <c r="AJ138" s="30">
        <v>0.0</v>
      </c>
      <c r="AK138" s="30">
        <v>30966.0</v>
      </c>
      <c r="AL138" s="30">
        <v>0.0</v>
      </c>
      <c r="AM138" s="30">
        <v>0.0</v>
      </c>
      <c r="AN138" s="30">
        <v>0.0</v>
      </c>
      <c r="AO138" s="30">
        <v>43172.0</v>
      </c>
      <c r="AP138" s="30">
        <v>0.0</v>
      </c>
      <c r="AQ138" s="30">
        <v>0.0</v>
      </c>
      <c r="AR138" s="30">
        <v>0.0</v>
      </c>
      <c r="AS138" s="30">
        <v>74938.0</v>
      </c>
      <c r="AT138" s="30">
        <v>0.0</v>
      </c>
      <c r="AU138" s="30">
        <v>0.0</v>
      </c>
      <c r="AV138" s="30">
        <v>552.0</v>
      </c>
    </row>
    <row r="139">
      <c r="A139" s="28" t="s">
        <v>6528</v>
      </c>
      <c r="B139" s="28" t="s">
        <v>6529</v>
      </c>
      <c r="C139" s="28" t="s">
        <v>409</v>
      </c>
      <c r="D139" s="28" t="s">
        <v>410</v>
      </c>
      <c r="E139" s="30">
        <v>569772.0</v>
      </c>
      <c r="F139" s="31"/>
      <c r="G139" s="30">
        <v>4.0</v>
      </c>
      <c r="H139" s="30">
        <v>780940.0</v>
      </c>
      <c r="I139" s="32">
        <v>5.122E-6</v>
      </c>
      <c r="J139" s="30">
        <v>0.0</v>
      </c>
      <c r="K139" s="30">
        <v>0.0</v>
      </c>
      <c r="L139" s="30">
        <v>0.0</v>
      </c>
      <c r="M139" s="30">
        <v>35188.0</v>
      </c>
      <c r="N139" s="30">
        <v>0.0</v>
      </c>
      <c r="O139" s="30">
        <v>0.0</v>
      </c>
      <c r="P139" s="30">
        <v>0.0</v>
      </c>
      <c r="Q139" s="30">
        <v>59016.0</v>
      </c>
      <c r="R139" s="30">
        <v>0.0</v>
      </c>
      <c r="S139" s="30">
        <v>0.0</v>
      </c>
      <c r="T139" s="30">
        <v>0.0</v>
      </c>
      <c r="U139" s="30">
        <v>63740.0</v>
      </c>
      <c r="V139" s="30">
        <v>0.0</v>
      </c>
      <c r="W139" s="30">
        <v>0.0</v>
      </c>
      <c r="X139" s="30">
        <v>0.0</v>
      </c>
      <c r="Y139" s="30">
        <v>5060.0</v>
      </c>
      <c r="Z139" s="30">
        <v>0.0</v>
      </c>
      <c r="AA139" s="30">
        <v>0.0</v>
      </c>
      <c r="AB139" s="30">
        <v>0.0</v>
      </c>
      <c r="AC139" s="30">
        <v>355306.0</v>
      </c>
      <c r="AD139" s="30">
        <v>0.0</v>
      </c>
      <c r="AE139" s="30">
        <v>0.0</v>
      </c>
      <c r="AF139" s="30">
        <v>0.0</v>
      </c>
      <c r="AG139" s="30">
        <v>70114.0</v>
      </c>
      <c r="AH139" s="30">
        <v>0.0</v>
      </c>
      <c r="AI139" s="30">
        <v>0.0</v>
      </c>
      <c r="AJ139" s="30">
        <v>0.0</v>
      </c>
      <c r="AK139" s="30">
        <v>25816.0</v>
      </c>
      <c r="AL139" s="30">
        <v>0.0</v>
      </c>
      <c r="AM139" s="30">
        <v>0.0</v>
      </c>
      <c r="AN139" s="30">
        <v>1.0</v>
      </c>
      <c r="AO139" s="30">
        <v>39542.0</v>
      </c>
      <c r="AP139" s="30">
        <v>0.0</v>
      </c>
      <c r="AQ139" s="30">
        <v>0.0</v>
      </c>
      <c r="AR139" s="30">
        <v>3.0</v>
      </c>
      <c r="AS139" s="30">
        <v>59128.0</v>
      </c>
      <c r="AT139" s="30">
        <v>0.0</v>
      </c>
      <c r="AU139" s="30">
        <v>0.0</v>
      </c>
      <c r="AV139" s="30">
        <v>558.0</v>
      </c>
    </row>
    <row r="140">
      <c r="A140" s="28" t="s">
        <v>8975</v>
      </c>
      <c r="B140" s="28" t="s">
        <v>8976</v>
      </c>
      <c r="C140" s="28" t="s">
        <v>409</v>
      </c>
      <c r="D140" s="28" t="s">
        <v>410</v>
      </c>
      <c r="E140" s="30">
        <v>842745.0</v>
      </c>
      <c r="F140" s="31"/>
      <c r="G140" s="30">
        <v>1.0</v>
      </c>
      <c r="H140" s="30">
        <v>833110.0</v>
      </c>
      <c r="I140" s="32">
        <v>1.2003E-6</v>
      </c>
      <c r="J140" s="30">
        <v>0.0</v>
      </c>
      <c r="K140" s="30">
        <v>0.0</v>
      </c>
      <c r="L140" s="30">
        <v>1.0</v>
      </c>
      <c r="M140" s="30">
        <v>27298.0</v>
      </c>
      <c r="N140" s="30">
        <v>0.0</v>
      </c>
      <c r="O140" s="30">
        <v>0.0</v>
      </c>
      <c r="P140" s="30">
        <v>0.0</v>
      </c>
      <c r="Q140" s="30">
        <v>984.0</v>
      </c>
      <c r="R140" s="30">
        <v>0.0</v>
      </c>
      <c r="S140" s="30">
        <v>0.0</v>
      </c>
      <c r="T140" s="30">
        <v>0.0</v>
      </c>
      <c r="U140" s="30">
        <v>276.0</v>
      </c>
      <c r="V140" s="30">
        <v>0.0</v>
      </c>
      <c r="W140" s="30">
        <v>0.0</v>
      </c>
      <c r="X140" s="30">
        <v>0.0</v>
      </c>
      <c r="Y140" s="30">
        <v>1620.0</v>
      </c>
      <c r="Z140" s="30">
        <v>0.0</v>
      </c>
      <c r="AA140" s="30">
        <v>0.0</v>
      </c>
      <c r="AB140" s="30">
        <v>0.0</v>
      </c>
      <c r="AC140" s="30">
        <v>761904.0</v>
      </c>
      <c r="AD140" s="30">
        <v>0.0</v>
      </c>
      <c r="AE140" s="30">
        <v>0.0</v>
      </c>
      <c r="AF140" s="30">
        <v>0.0</v>
      </c>
      <c r="AG140" s="30">
        <v>16460.0</v>
      </c>
      <c r="AH140" s="30">
        <v>0.0</v>
      </c>
      <c r="AI140" s="30">
        <v>0.0</v>
      </c>
      <c r="AJ140" s="30">
        <v>0.0</v>
      </c>
      <c r="AK140" s="30">
        <v>5152.0</v>
      </c>
      <c r="AL140" s="30">
        <v>0.0</v>
      </c>
      <c r="AM140" s="30">
        <v>0.0</v>
      </c>
      <c r="AN140" s="30">
        <v>0.0</v>
      </c>
      <c r="AO140" s="30">
        <v>3630.0</v>
      </c>
      <c r="AP140" s="30">
        <v>0.0</v>
      </c>
      <c r="AQ140" s="30">
        <v>0.0</v>
      </c>
      <c r="AR140" s="30">
        <v>0.0</v>
      </c>
      <c r="AS140" s="30">
        <v>15786.0</v>
      </c>
      <c r="AT140" s="30">
        <v>0.0</v>
      </c>
      <c r="AU140" s="30">
        <v>0.0</v>
      </c>
      <c r="AV140" s="30">
        <v>559.0</v>
      </c>
    </row>
    <row r="141">
      <c r="A141" s="28" t="s">
        <v>6281</v>
      </c>
      <c r="B141" s="28" t="s">
        <v>6282</v>
      </c>
      <c r="C141" s="28" t="s">
        <v>409</v>
      </c>
      <c r="D141" s="28" t="s">
        <v>410</v>
      </c>
      <c r="E141" s="30">
        <v>1002215.0</v>
      </c>
      <c r="F141" s="31"/>
      <c r="G141" s="30">
        <v>6.0</v>
      </c>
      <c r="H141" s="30">
        <v>628780.0</v>
      </c>
      <c r="I141" s="32">
        <v>9.5423E-6</v>
      </c>
      <c r="J141" s="30">
        <v>0.0</v>
      </c>
      <c r="K141" s="30">
        <v>0.0</v>
      </c>
      <c r="L141" s="30">
        <v>0.0</v>
      </c>
      <c r="M141" s="30">
        <v>33098.0</v>
      </c>
      <c r="N141" s="30">
        <v>0.0</v>
      </c>
      <c r="O141" s="30">
        <v>0.0</v>
      </c>
      <c r="P141" s="30">
        <v>2.0</v>
      </c>
      <c r="Q141" s="30">
        <v>43740.0</v>
      </c>
      <c r="R141" s="30">
        <v>0.0</v>
      </c>
      <c r="S141" s="30">
        <v>0.0</v>
      </c>
      <c r="T141" s="30">
        <v>0.0</v>
      </c>
      <c r="U141" s="30">
        <v>53140.0</v>
      </c>
      <c r="V141" s="30">
        <v>0.0</v>
      </c>
      <c r="W141" s="30">
        <v>0.0</v>
      </c>
      <c r="X141" s="30">
        <v>0.0</v>
      </c>
      <c r="Y141" s="30">
        <v>4148.0</v>
      </c>
      <c r="Z141" s="30">
        <v>0.0</v>
      </c>
      <c r="AA141" s="30">
        <v>0.0</v>
      </c>
      <c r="AB141" s="30">
        <v>4.0</v>
      </c>
      <c r="AC141" s="30">
        <v>350108.0</v>
      </c>
      <c r="AD141" s="30">
        <v>0.0</v>
      </c>
      <c r="AE141" s="30">
        <v>0.0</v>
      </c>
      <c r="AF141" s="30">
        <v>0.0</v>
      </c>
      <c r="AG141" s="30">
        <v>69798.0</v>
      </c>
      <c r="AH141" s="30">
        <v>0.0</v>
      </c>
      <c r="AI141" s="30">
        <v>0.0</v>
      </c>
      <c r="AJ141" s="30">
        <v>0.0</v>
      </c>
      <c r="AK141" s="30">
        <v>20984.0</v>
      </c>
      <c r="AL141" s="30">
        <v>0.0</v>
      </c>
      <c r="AM141" s="30">
        <v>0.0</v>
      </c>
      <c r="AN141" s="30">
        <v>0.0</v>
      </c>
      <c r="AO141" s="30">
        <v>36070.0</v>
      </c>
      <c r="AP141" s="30">
        <v>0.0</v>
      </c>
      <c r="AQ141" s="30">
        <v>0.0</v>
      </c>
      <c r="AR141" s="30">
        <v>0.0</v>
      </c>
      <c r="AS141" s="30">
        <v>17694.0</v>
      </c>
      <c r="AT141" s="30">
        <v>0.0</v>
      </c>
      <c r="AU141" s="30">
        <v>0.0</v>
      </c>
      <c r="AV141" s="30">
        <v>559.0</v>
      </c>
    </row>
    <row r="142">
      <c r="A142" s="28" t="s">
        <v>5229</v>
      </c>
      <c r="B142" s="28" t="s">
        <v>5230</v>
      </c>
      <c r="C142" s="28" t="s">
        <v>409</v>
      </c>
      <c r="D142" s="28" t="s">
        <v>410</v>
      </c>
      <c r="E142" s="30">
        <v>569429.0</v>
      </c>
      <c r="F142" s="31"/>
      <c r="G142" s="30">
        <v>40.0</v>
      </c>
      <c r="H142" s="30">
        <v>1614122.0</v>
      </c>
      <c r="I142" s="32">
        <v>2.4781E-5</v>
      </c>
      <c r="J142" s="30">
        <v>0.0</v>
      </c>
      <c r="K142" s="30">
        <v>0.0</v>
      </c>
      <c r="L142" s="30">
        <v>1.0</v>
      </c>
      <c r="M142" s="30">
        <v>62510.0</v>
      </c>
      <c r="N142" s="30">
        <v>0.0</v>
      </c>
      <c r="O142" s="30">
        <v>0.0</v>
      </c>
      <c r="P142" s="30">
        <v>1.0</v>
      </c>
      <c r="Q142" s="30">
        <v>60012.0</v>
      </c>
      <c r="R142" s="30">
        <v>0.0</v>
      </c>
      <c r="S142" s="30">
        <v>0.0</v>
      </c>
      <c r="T142" s="30">
        <v>0.0</v>
      </c>
      <c r="U142" s="30">
        <v>64020.0</v>
      </c>
      <c r="V142" s="30">
        <v>0.0</v>
      </c>
      <c r="W142" s="30">
        <v>0.0</v>
      </c>
      <c r="X142" s="30">
        <v>0.0</v>
      </c>
      <c r="Y142" s="30">
        <v>6680.0</v>
      </c>
      <c r="Z142" s="30">
        <v>0.0</v>
      </c>
      <c r="AA142" s="30">
        <v>0.0</v>
      </c>
      <c r="AB142" s="30">
        <v>16.0</v>
      </c>
      <c r="AC142" s="30">
        <v>1117188.0</v>
      </c>
      <c r="AD142" s="30">
        <v>0.0</v>
      </c>
      <c r="AE142" s="30">
        <v>0.0</v>
      </c>
      <c r="AF142" s="30">
        <v>3.0</v>
      </c>
      <c r="AG142" s="30">
        <v>86552.0</v>
      </c>
      <c r="AH142" s="30">
        <v>0.0</v>
      </c>
      <c r="AI142" s="30">
        <v>0.0</v>
      </c>
      <c r="AJ142" s="30">
        <v>0.0</v>
      </c>
      <c r="AK142" s="30">
        <v>30962.0</v>
      </c>
      <c r="AL142" s="30">
        <v>0.0</v>
      </c>
      <c r="AM142" s="30">
        <v>0.0</v>
      </c>
      <c r="AN142" s="30">
        <v>19.0</v>
      </c>
      <c r="AO142" s="30">
        <v>43170.0</v>
      </c>
      <c r="AP142" s="30">
        <v>0.0</v>
      </c>
      <c r="AQ142" s="30">
        <v>0.0</v>
      </c>
      <c r="AR142" s="30">
        <v>0.0</v>
      </c>
      <c r="AS142" s="30">
        <v>75020.0</v>
      </c>
      <c r="AT142" s="30">
        <v>0.0</v>
      </c>
      <c r="AU142" s="30">
        <v>0.0</v>
      </c>
      <c r="AV142" s="30">
        <v>561.0</v>
      </c>
    </row>
    <row r="143">
      <c r="A143" s="28" t="s">
        <v>5855</v>
      </c>
      <c r="B143" s="28" t="s">
        <v>5856</v>
      </c>
      <c r="C143" s="28" t="s">
        <v>409</v>
      </c>
      <c r="D143" s="28" t="s">
        <v>410</v>
      </c>
      <c r="E143" s="30">
        <v>847477.0</v>
      </c>
      <c r="F143" s="31"/>
      <c r="G143" s="30">
        <v>10.0</v>
      </c>
      <c r="H143" s="30">
        <v>1614114.0</v>
      </c>
      <c r="I143" s="32">
        <v>6.1953E-6</v>
      </c>
      <c r="J143" s="30">
        <v>0.0</v>
      </c>
      <c r="K143" s="30">
        <v>0.0</v>
      </c>
      <c r="L143" s="30">
        <v>0.0</v>
      </c>
      <c r="M143" s="30">
        <v>62490.0</v>
      </c>
      <c r="N143" s="30">
        <v>0.0</v>
      </c>
      <c r="O143" s="30">
        <v>0.0</v>
      </c>
      <c r="P143" s="30">
        <v>0.0</v>
      </c>
      <c r="Q143" s="30">
        <v>60006.0</v>
      </c>
      <c r="R143" s="30">
        <v>0.0</v>
      </c>
      <c r="S143" s="30">
        <v>0.0</v>
      </c>
      <c r="T143" s="30">
        <v>0.0</v>
      </c>
      <c r="U143" s="30">
        <v>64038.0</v>
      </c>
      <c r="V143" s="30">
        <v>0.0</v>
      </c>
      <c r="W143" s="30">
        <v>0.0</v>
      </c>
      <c r="X143" s="30">
        <v>1.0</v>
      </c>
      <c r="Y143" s="30">
        <v>6680.0</v>
      </c>
      <c r="Z143" s="30">
        <v>0.0</v>
      </c>
      <c r="AA143" s="30">
        <v>0.0</v>
      </c>
      <c r="AB143" s="30">
        <v>4.0</v>
      </c>
      <c r="AC143" s="30">
        <v>1117216.0</v>
      </c>
      <c r="AD143" s="30">
        <v>0.0</v>
      </c>
      <c r="AE143" s="30">
        <v>0.0</v>
      </c>
      <c r="AF143" s="30">
        <v>1.0</v>
      </c>
      <c r="AG143" s="30">
        <v>86574.0</v>
      </c>
      <c r="AH143" s="30">
        <v>0.0</v>
      </c>
      <c r="AI143" s="30">
        <v>0.0</v>
      </c>
      <c r="AJ143" s="30">
        <v>0.0</v>
      </c>
      <c r="AK143" s="30">
        <v>30970.0</v>
      </c>
      <c r="AL143" s="30">
        <v>0.0</v>
      </c>
      <c r="AM143" s="30">
        <v>0.0</v>
      </c>
      <c r="AN143" s="30">
        <v>2.0</v>
      </c>
      <c r="AO143" s="30">
        <v>43172.0</v>
      </c>
      <c r="AP143" s="30">
        <v>0.0</v>
      </c>
      <c r="AQ143" s="30">
        <v>0.0</v>
      </c>
      <c r="AR143" s="30">
        <v>0.0</v>
      </c>
      <c r="AS143" s="30">
        <v>74932.0</v>
      </c>
      <c r="AT143" s="30">
        <v>0.0</v>
      </c>
      <c r="AU143" s="30">
        <v>0.0</v>
      </c>
      <c r="AV143" s="30">
        <v>563.0</v>
      </c>
    </row>
    <row r="144">
      <c r="A144" s="28" t="s">
        <v>5637</v>
      </c>
      <c r="B144" s="28" t="s">
        <v>5638</v>
      </c>
      <c r="C144" s="28" t="s">
        <v>409</v>
      </c>
      <c r="D144" s="28" t="s">
        <v>410</v>
      </c>
      <c r="E144" s="30">
        <v>1498126.0</v>
      </c>
      <c r="F144" s="31"/>
      <c r="G144" s="30">
        <v>14.0</v>
      </c>
      <c r="H144" s="30">
        <v>1613934.0</v>
      </c>
      <c r="I144" s="32">
        <v>8.6745E-6</v>
      </c>
      <c r="J144" s="30">
        <v>0.0</v>
      </c>
      <c r="K144" s="30">
        <v>0.0</v>
      </c>
      <c r="L144" s="30">
        <v>0.0</v>
      </c>
      <c r="M144" s="30">
        <v>62488.0</v>
      </c>
      <c r="N144" s="30">
        <v>0.0</v>
      </c>
      <c r="O144" s="30">
        <v>0.0</v>
      </c>
      <c r="P144" s="30">
        <v>1.0</v>
      </c>
      <c r="Q144" s="30">
        <v>59984.0</v>
      </c>
      <c r="R144" s="30">
        <v>0.0</v>
      </c>
      <c r="S144" s="30">
        <v>0.0</v>
      </c>
      <c r="T144" s="30">
        <v>0.0</v>
      </c>
      <c r="U144" s="30">
        <v>64008.0</v>
      </c>
      <c r="V144" s="30">
        <v>0.0</v>
      </c>
      <c r="W144" s="30">
        <v>0.0</v>
      </c>
      <c r="X144" s="30">
        <v>0.0</v>
      </c>
      <c r="Y144" s="30">
        <v>6680.0</v>
      </c>
      <c r="Z144" s="30">
        <v>0.0</v>
      </c>
      <c r="AA144" s="30">
        <v>0.0</v>
      </c>
      <c r="AB144" s="30">
        <v>9.0</v>
      </c>
      <c r="AC144" s="30">
        <v>1117204.0</v>
      </c>
      <c r="AD144" s="30">
        <v>0.0</v>
      </c>
      <c r="AE144" s="30">
        <v>0.0</v>
      </c>
      <c r="AF144" s="30">
        <v>1.0</v>
      </c>
      <c r="AG144" s="30">
        <v>86574.0</v>
      </c>
      <c r="AH144" s="30">
        <v>0.0</v>
      </c>
      <c r="AI144" s="30">
        <v>0.0</v>
      </c>
      <c r="AJ144" s="30">
        <v>0.0</v>
      </c>
      <c r="AK144" s="30">
        <v>30960.0</v>
      </c>
      <c r="AL144" s="30">
        <v>0.0</v>
      </c>
      <c r="AM144" s="30">
        <v>0.0</v>
      </c>
      <c r="AN144" s="30">
        <v>2.0</v>
      </c>
      <c r="AO144" s="30">
        <v>43172.0</v>
      </c>
      <c r="AP144" s="30">
        <v>0.0</v>
      </c>
      <c r="AQ144" s="30">
        <v>0.0</v>
      </c>
      <c r="AR144" s="30">
        <v>0.0</v>
      </c>
      <c r="AS144" s="30">
        <v>74856.0</v>
      </c>
      <c r="AT144" s="30">
        <v>0.0</v>
      </c>
      <c r="AU144" s="30">
        <v>0.0</v>
      </c>
      <c r="AV144" s="30">
        <v>563.0</v>
      </c>
    </row>
    <row r="145">
      <c r="A145" s="28" t="s">
        <v>5637</v>
      </c>
      <c r="B145" s="28" t="s">
        <v>6114</v>
      </c>
      <c r="C145" s="28" t="s">
        <v>409</v>
      </c>
      <c r="D145" s="28" t="s">
        <v>410</v>
      </c>
      <c r="E145" s="30">
        <v>1016056.0</v>
      </c>
      <c r="F145" s="31"/>
      <c r="G145" s="30">
        <v>7.0</v>
      </c>
      <c r="H145" s="30">
        <v>1461892.0</v>
      </c>
      <c r="I145" s="32">
        <v>4.7883E-6</v>
      </c>
      <c r="J145" s="30">
        <v>0.0</v>
      </c>
      <c r="K145" s="30">
        <v>0.0</v>
      </c>
      <c r="L145" s="30">
        <v>0.0</v>
      </c>
      <c r="M145" s="30">
        <v>60396.0</v>
      </c>
      <c r="N145" s="30">
        <v>0.0</v>
      </c>
      <c r="O145" s="30">
        <v>0.0</v>
      </c>
      <c r="P145" s="30">
        <v>0.0</v>
      </c>
      <c r="Q145" s="30">
        <v>44724.0</v>
      </c>
      <c r="R145" s="30">
        <v>0.0</v>
      </c>
      <c r="S145" s="30">
        <v>0.0</v>
      </c>
      <c r="T145" s="30">
        <v>0.0</v>
      </c>
      <c r="U145" s="30">
        <v>53418.0</v>
      </c>
      <c r="V145" s="30">
        <v>0.0</v>
      </c>
      <c r="W145" s="30">
        <v>0.0</v>
      </c>
      <c r="X145" s="30">
        <v>0.0</v>
      </c>
      <c r="Y145" s="30">
        <v>5768.0</v>
      </c>
      <c r="Z145" s="30">
        <v>0.0</v>
      </c>
      <c r="AA145" s="30">
        <v>0.0</v>
      </c>
      <c r="AB145" s="30">
        <v>7.0</v>
      </c>
      <c r="AC145" s="30">
        <v>1112012.0</v>
      </c>
      <c r="AD145" s="30">
        <v>0.0</v>
      </c>
      <c r="AE145" s="30">
        <v>0.0</v>
      </c>
      <c r="AF145" s="30">
        <v>0.0</v>
      </c>
      <c r="AG145" s="30">
        <v>86258.0</v>
      </c>
      <c r="AH145" s="30">
        <v>0.0</v>
      </c>
      <c r="AI145" s="30">
        <v>0.0</v>
      </c>
      <c r="AJ145" s="30">
        <v>0.0</v>
      </c>
      <c r="AK145" s="30">
        <v>26136.0</v>
      </c>
      <c r="AL145" s="30">
        <v>0.0</v>
      </c>
      <c r="AM145" s="30">
        <v>0.0</v>
      </c>
      <c r="AN145" s="30">
        <v>0.0</v>
      </c>
      <c r="AO145" s="30">
        <v>39700.0</v>
      </c>
      <c r="AP145" s="30">
        <v>0.0</v>
      </c>
      <c r="AQ145" s="30">
        <v>0.0</v>
      </c>
      <c r="AR145" s="30">
        <v>0.0</v>
      </c>
      <c r="AS145" s="30">
        <v>33480.0</v>
      </c>
      <c r="AT145" s="30">
        <v>0.0</v>
      </c>
      <c r="AU145" s="30">
        <v>0.0</v>
      </c>
      <c r="AV145" s="30">
        <v>563.0</v>
      </c>
    </row>
    <row r="146">
      <c r="A146" s="28" t="s">
        <v>6941</v>
      </c>
      <c r="B146" s="28" t="s">
        <v>6942</v>
      </c>
      <c r="C146" s="28" t="s">
        <v>409</v>
      </c>
      <c r="D146" s="28" t="s">
        <v>410</v>
      </c>
      <c r="E146" s="30">
        <v>567209.0</v>
      </c>
      <c r="F146" s="31"/>
      <c r="G146" s="30">
        <v>3.0</v>
      </c>
      <c r="H146" s="30">
        <v>1461870.0</v>
      </c>
      <c r="I146" s="32">
        <v>2.0522E-6</v>
      </c>
      <c r="J146" s="30">
        <v>0.0</v>
      </c>
      <c r="K146" s="30">
        <v>0.0</v>
      </c>
      <c r="L146" s="30">
        <v>0.0</v>
      </c>
      <c r="M146" s="30">
        <v>60394.0</v>
      </c>
      <c r="N146" s="30">
        <v>0.0</v>
      </c>
      <c r="O146" s="30">
        <v>0.0</v>
      </c>
      <c r="P146" s="30">
        <v>0.0</v>
      </c>
      <c r="Q146" s="30">
        <v>44724.0</v>
      </c>
      <c r="R146" s="30">
        <v>0.0</v>
      </c>
      <c r="S146" s="30">
        <v>0.0</v>
      </c>
      <c r="T146" s="30">
        <v>0.0</v>
      </c>
      <c r="U146" s="30">
        <v>53402.0</v>
      </c>
      <c r="V146" s="30">
        <v>0.0</v>
      </c>
      <c r="W146" s="30">
        <v>0.0</v>
      </c>
      <c r="X146" s="30">
        <v>0.0</v>
      </c>
      <c r="Y146" s="30">
        <v>5768.0</v>
      </c>
      <c r="Z146" s="30">
        <v>0.0</v>
      </c>
      <c r="AA146" s="30">
        <v>0.0</v>
      </c>
      <c r="AB146" s="30">
        <v>2.0</v>
      </c>
      <c r="AC146" s="30">
        <v>1112008.0</v>
      </c>
      <c r="AD146" s="30">
        <v>0.0</v>
      </c>
      <c r="AE146" s="30">
        <v>0.0</v>
      </c>
      <c r="AF146" s="30">
        <v>0.0</v>
      </c>
      <c r="AG146" s="30">
        <v>86258.0</v>
      </c>
      <c r="AH146" s="30">
        <v>0.0</v>
      </c>
      <c r="AI146" s="30">
        <v>0.0</v>
      </c>
      <c r="AJ146" s="30">
        <v>0.0</v>
      </c>
      <c r="AK146" s="30">
        <v>26136.0</v>
      </c>
      <c r="AL146" s="30">
        <v>0.0</v>
      </c>
      <c r="AM146" s="30">
        <v>0.0</v>
      </c>
      <c r="AN146" s="30">
        <v>1.0</v>
      </c>
      <c r="AO146" s="30">
        <v>39700.0</v>
      </c>
      <c r="AP146" s="30">
        <v>0.0</v>
      </c>
      <c r="AQ146" s="30">
        <v>0.0</v>
      </c>
      <c r="AR146" s="30">
        <v>0.0</v>
      </c>
      <c r="AS146" s="30">
        <v>33480.0</v>
      </c>
      <c r="AT146" s="30">
        <v>0.0</v>
      </c>
      <c r="AU146" s="30">
        <v>0.0</v>
      </c>
      <c r="AV146" s="30">
        <v>565.0</v>
      </c>
    </row>
    <row r="147">
      <c r="A147" s="28" t="s">
        <v>5013</v>
      </c>
      <c r="B147" s="28" t="s">
        <v>5014</v>
      </c>
      <c r="C147" s="28" t="s">
        <v>409</v>
      </c>
      <c r="D147" s="28" t="s">
        <v>3345</v>
      </c>
      <c r="E147" s="30">
        <v>859464.0</v>
      </c>
      <c r="F147" s="31"/>
      <c r="G147" s="30">
        <v>150.0</v>
      </c>
      <c r="H147" s="30">
        <v>1614008.0</v>
      </c>
      <c r="I147" s="32">
        <v>9.2936E-5</v>
      </c>
      <c r="J147" s="30">
        <v>0.0</v>
      </c>
      <c r="K147" s="30">
        <v>0.0</v>
      </c>
      <c r="L147" s="30">
        <v>13.0</v>
      </c>
      <c r="M147" s="30">
        <v>62486.0</v>
      </c>
      <c r="N147" s="30">
        <v>0.0</v>
      </c>
      <c r="O147" s="30">
        <v>0.0</v>
      </c>
      <c r="P147" s="30">
        <v>0.0</v>
      </c>
      <c r="Q147" s="30">
        <v>59998.0</v>
      </c>
      <c r="R147" s="30">
        <v>0.0</v>
      </c>
      <c r="S147" s="30">
        <v>0.0</v>
      </c>
      <c r="T147" s="30">
        <v>0.0</v>
      </c>
      <c r="U147" s="30">
        <v>64026.0</v>
      </c>
      <c r="V147" s="30">
        <v>0.0</v>
      </c>
      <c r="W147" s="30">
        <v>0.0</v>
      </c>
      <c r="X147" s="30">
        <v>0.0</v>
      </c>
      <c r="Y147" s="30">
        <v>6680.0</v>
      </c>
      <c r="Z147" s="30">
        <v>0.0</v>
      </c>
      <c r="AA147" s="30">
        <v>0.0</v>
      </c>
      <c r="AB147" s="30">
        <v>129.0</v>
      </c>
      <c r="AC147" s="30">
        <v>1117206.0</v>
      </c>
      <c r="AD147" s="30">
        <v>0.0</v>
      </c>
      <c r="AE147" s="30">
        <v>0.0</v>
      </c>
      <c r="AF147" s="30">
        <v>0.0</v>
      </c>
      <c r="AG147" s="30">
        <v>86574.0</v>
      </c>
      <c r="AH147" s="30">
        <v>0.0</v>
      </c>
      <c r="AI147" s="30">
        <v>0.0</v>
      </c>
      <c r="AJ147" s="30">
        <v>0.0</v>
      </c>
      <c r="AK147" s="30">
        <v>30956.0</v>
      </c>
      <c r="AL147" s="30">
        <v>0.0</v>
      </c>
      <c r="AM147" s="30">
        <v>0.0</v>
      </c>
      <c r="AN147" s="30">
        <v>0.0</v>
      </c>
      <c r="AO147" s="30">
        <v>43172.0</v>
      </c>
      <c r="AP147" s="30">
        <v>0.0</v>
      </c>
      <c r="AQ147" s="30">
        <v>0.0</v>
      </c>
      <c r="AR147" s="30">
        <v>1.0</v>
      </c>
      <c r="AS147" s="30">
        <v>74900.0</v>
      </c>
      <c r="AT147" s="30">
        <v>0.0</v>
      </c>
      <c r="AU147" s="30">
        <v>0.0</v>
      </c>
      <c r="AV147" s="30">
        <v>567.0</v>
      </c>
    </row>
    <row r="148">
      <c r="A148" s="28" t="s">
        <v>4862</v>
      </c>
      <c r="B148" s="28" t="s">
        <v>4863</v>
      </c>
      <c r="C148" s="28" t="s">
        <v>409</v>
      </c>
      <c r="D148" s="28" t="s">
        <v>3345</v>
      </c>
      <c r="E148" s="30">
        <v>258973.0</v>
      </c>
      <c r="F148" s="31"/>
      <c r="G148" s="30">
        <v>5358.0</v>
      </c>
      <c r="H148" s="30">
        <v>1614238.0</v>
      </c>
      <c r="I148" s="30">
        <v>0.00331921</v>
      </c>
      <c r="J148" s="30">
        <v>158.0</v>
      </c>
      <c r="K148" s="30">
        <v>0.0</v>
      </c>
      <c r="L148" s="30">
        <v>293.0</v>
      </c>
      <c r="M148" s="30">
        <v>62512.0</v>
      </c>
      <c r="N148" s="30">
        <v>0.0</v>
      </c>
      <c r="O148" s="30">
        <v>0.0</v>
      </c>
      <c r="P148" s="30">
        <v>218.0</v>
      </c>
      <c r="Q148" s="30">
        <v>60024.0</v>
      </c>
      <c r="R148" s="30">
        <v>2.0</v>
      </c>
      <c r="S148" s="30">
        <v>0.0</v>
      </c>
      <c r="T148" s="30">
        <v>0.0</v>
      </c>
      <c r="U148" s="30">
        <v>64040.0</v>
      </c>
      <c r="V148" s="30">
        <v>0.0</v>
      </c>
      <c r="W148" s="30">
        <v>0.0</v>
      </c>
      <c r="X148" s="30">
        <v>8.0</v>
      </c>
      <c r="Y148" s="30">
        <v>6680.0</v>
      </c>
      <c r="Z148" s="30">
        <v>0.0</v>
      </c>
      <c r="AA148" s="30">
        <v>0.0</v>
      </c>
      <c r="AB148" s="30">
        <v>25.0</v>
      </c>
      <c r="AC148" s="30">
        <v>1117206.0</v>
      </c>
      <c r="AD148" s="30">
        <v>0.0</v>
      </c>
      <c r="AE148" s="30">
        <v>0.0</v>
      </c>
      <c r="AF148" s="30">
        <v>11.0</v>
      </c>
      <c r="AG148" s="30">
        <v>86552.0</v>
      </c>
      <c r="AH148" s="30">
        <v>0.0</v>
      </c>
      <c r="AI148" s="30">
        <v>0.0</v>
      </c>
      <c r="AJ148" s="30">
        <v>1.0</v>
      </c>
      <c r="AK148" s="30">
        <v>30964.0</v>
      </c>
      <c r="AL148" s="30">
        <v>0.0</v>
      </c>
      <c r="AM148" s="30">
        <v>0.0</v>
      </c>
      <c r="AN148" s="30">
        <v>0.0</v>
      </c>
      <c r="AO148" s="30">
        <v>43170.0</v>
      </c>
      <c r="AP148" s="30">
        <v>0.0</v>
      </c>
      <c r="AQ148" s="30">
        <v>0.0</v>
      </c>
      <c r="AR148" s="30">
        <v>4788.0</v>
      </c>
      <c r="AS148" s="30">
        <v>75058.0</v>
      </c>
      <c r="AT148" s="30">
        <v>156.0</v>
      </c>
      <c r="AU148" s="30">
        <v>0.0</v>
      </c>
      <c r="AV148" s="30">
        <v>569.0</v>
      </c>
    </row>
    <row r="149">
      <c r="A149" s="28" t="s">
        <v>5249</v>
      </c>
      <c r="B149" s="28" t="s">
        <v>5250</v>
      </c>
      <c r="C149" s="28" t="s">
        <v>409</v>
      </c>
      <c r="D149" s="28" t="s">
        <v>3345</v>
      </c>
      <c r="E149" s="30">
        <v>658000.0</v>
      </c>
      <c r="F149" s="31"/>
      <c r="G149" s="30">
        <v>38.0</v>
      </c>
      <c r="H149" s="30">
        <v>1614124.0</v>
      </c>
      <c r="I149" s="32">
        <v>2.3542E-5</v>
      </c>
      <c r="J149" s="30">
        <v>0.0</v>
      </c>
      <c r="K149" s="30">
        <v>0.0</v>
      </c>
      <c r="L149" s="30">
        <v>1.0</v>
      </c>
      <c r="M149" s="30">
        <v>62490.0</v>
      </c>
      <c r="N149" s="30">
        <v>0.0</v>
      </c>
      <c r="O149" s="30">
        <v>0.0</v>
      </c>
      <c r="P149" s="30">
        <v>0.0</v>
      </c>
      <c r="Q149" s="30">
        <v>60008.0</v>
      </c>
      <c r="R149" s="30">
        <v>0.0</v>
      </c>
      <c r="S149" s="30">
        <v>0.0</v>
      </c>
      <c r="T149" s="30">
        <v>0.0</v>
      </c>
      <c r="U149" s="30">
        <v>64040.0</v>
      </c>
      <c r="V149" s="30">
        <v>0.0</v>
      </c>
      <c r="W149" s="30">
        <v>0.0</v>
      </c>
      <c r="X149" s="30">
        <v>0.0</v>
      </c>
      <c r="Y149" s="30">
        <v>6680.0</v>
      </c>
      <c r="Z149" s="30">
        <v>0.0</v>
      </c>
      <c r="AA149" s="30">
        <v>0.0</v>
      </c>
      <c r="AB149" s="30">
        <v>35.0</v>
      </c>
      <c r="AC149" s="30">
        <v>1117210.0</v>
      </c>
      <c r="AD149" s="30">
        <v>0.0</v>
      </c>
      <c r="AE149" s="30">
        <v>0.0</v>
      </c>
      <c r="AF149" s="30">
        <v>0.0</v>
      </c>
      <c r="AG149" s="30">
        <v>86574.0</v>
      </c>
      <c r="AH149" s="30">
        <v>0.0</v>
      </c>
      <c r="AI149" s="30">
        <v>0.0</v>
      </c>
      <c r="AJ149" s="30">
        <v>0.0</v>
      </c>
      <c r="AK149" s="30">
        <v>30966.0</v>
      </c>
      <c r="AL149" s="30">
        <v>0.0</v>
      </c>
      <c r="AM149" s="30">
        <v>0.0</v>
      </c>
      <c r="AN149" s="30">
        <v>0.0</v>
      </c>
      <c r="AO149" s="30">
        <v>43172.0</v>
      </c>
      <c r="AP149" s="30">
        <v>0.0</v>
      </c>
      <c r="AQ149" s="30">
        <v>0.0</v>
      </c>
      <c r="AR149" s="30">
        <v>0.0</v>
      </c>
      <c r="AS149" s="30">
        <v>74938.0</v>
      </c>
      <c r="AT149" s="30">
        <v>0.0</v>
      </c>
      <c r="AU149" s="30">
        <v>0.0</v>
      </c>
      <c r="AV149" s="30">
        <v>571.0</v>
      </c>
    </row>
    <row r="150">
      <c r="A150" s="28" t="s">
        <v>7637</v>
      </c>
      <c r="B150" s="28" t="s">
        <v>7638</v>
      </c>
      <c r="C150" s="28" t="s">
        <v>409</v>
      </c>
      <c r="D150" s="28" t="s">
        <v>3345</v>
      </c>
      <c r="E150" s="30">
        <v>2077167.0</v>
      </c>
      <c r="F150" s="31"/>
      <c r="G150" s="30">
        <v>2.0</v>
      </c>
      <c r="H150" s="30">
        <v>1461888.0</v>
      </c>
      <c r="I150" s="32">
        <v>1.3681E-6</v>
      </c>
      <c r="J150" s="30">
        <v>0.0</v>
      </c>
      <c r="K150" s="30">
        <v>0.0</v>
      </c>
      <c r="L150" s="30">
        <v>0.0</v>
      </c>
      <c r="M150" s="30">
        <v>60396.0</v>
      </c>
      <c r="N150" s="30">
        <v>0.0</v>
      </c>
      <c r="O150" s="30">
        <v>0.0</v>
      </c>
      <c r="P150" s="30">
        <v>0.0</v>
      </c>
      <c r="Q150" s="30">
        <v>44724.0</v>
      </c>
      <c r="R150" s="30">
        <v>0.0</v>
      </c>
      <c r="S150" s="30">
        <v>0.0</v>
      </c>
      <c r="T150" s="30">
        <v>0.0</v>
      </c>
      <c r="U150" s="30">
        <v>53414.0</v>
      </c>
      <c r="V150" s="30">
        <v>0.0</v>
      </c>
      <c r="W150" s="30">
        <v>0.0</v>
      </c>
      <c r="X150" s="30">
        <v>0.0</v>
      </c>
      <c r="Y150" s="30">
        <v>5768.0</v>
      </c>
      <c r="Z150" s="30">
        <v>0.0</v>
      </c>
      <c r="AA150" s="30">
        <v>0.0</v>
      </c>
      <c r="AB150" s="30">
        <v>2.0</v>
      </c>
      <c r="AC150" s="30">
        <v>1112012.0</v>
      </c>
      <c r="AD150" s="30">
        <v>0.0</v>
      </c>
      <c r="AE150" s="30">
        <v>0.0</v>
      </c>
      <c r="AF150" s="30">
        <v>0.0</v>
      </c>
      <c r="AG150" s="30">
        <v>86258.0</v>
      </c>
      <c r="AH150" s="30">
        <v>0.0</v>
      </c>
      <c r="AI150" s="30">
        <v>0.0</v>
      </c>
      <c r="AJ150" s="30">
        <v>0.0</v>
      </c>
      <c r="AK150" s="30">
        <v>26136.0</v>
      </c>
      <c r="AL150" s="30">
        <v>0.0</v>
      </c>
      <c r="AM150" s="30">
        <v>0.0</v>
      </c>
      <c r="AN150" s="30">
        <v>0.0</v>
      </c>
      <c r="AO150" s="30">
        <v>39700.0</v>
      </c>
      <c r="AP150" s="30">
        <v>0.0</v>
      </c>
      <c r="AQ150" s="30">
        <v>0.0</v>
      </c>
      <c r="AR150" s="30">
        <v>0.0</v>
      </c>
      <c r="AS150" s="30">
        <v>33480.0</v>
      </c>
      <c r="AT150" s="30">
        <v>0.0</v>
      </c>
      <c r="AU150" s="30">
        <v>0.0</v>
      </c>
      <c r="AV150" s="30">
        <v>572.0</v>
      </c>
    </row>
    <row r="151">
      <c r="A151" s="28" t="s">
        <v>6407</v>
      </c>
      <c r="B151" s="28" t="s">
        <v>6408</v>
      </c>
      <c r="C151" s="28" t="s">
        <v>409</v>
      </c>
      <c r="D151" s="28" t="s">
        <v>3345</v>
      </c>
      <c r="E151" s="30">
        <v>2183056.0</v>
      </c>
      <c r="F151" s="31"/>
      <c r="G151" s="30">
        <v>5.0</v>
      </c>
      <c r="H151" s="30">
        <v>1461882.0</v>
      </c>
      <c r="I151" s="32">
        <v>3.4202E-6</v>
      </c>
      <c r="J151" s="30">
        <v>0.0</v>
      </c>
      <c r="K151" s="30">
        <v>0.0</v>
      </c>
      <c r="L151" s="30">
        <v>0.0</v>
      </c>
      <c r="M151" s="30">
        <v>60396.0</v>
      </c>
      <c r="N151" s="30">
        <v>0.0</v>
      </c>
      <c r="O151" s="30">
        <v>0.0</v>
      </c>
      <c r="P151" s="30">
        <v>1.0</v>
      </c>
      <c r="Q151" s="30">
        <v>44724.0</v>
      </c>
      <c r="R151" s="30">
        <v>0.0</v>
      </c>
      <c r="S151" s="30">
        <v>0.0</v>
      </c>
      <c r="T151" s="30">
        <v>0.0</v>
      </c>
      <c r="U151" s="30">
        <v>53408.0</v>
      </c>
      <c r="V151" s="30">
        <v>0.0</v>
      </c>
      <c r="W151" s="30">
        <v>0.0</v>
      </c>
      <c r="X151" s="30">
        <v>0.0</v>
      </c>
      <c r="Y151" s="30">
        <v>5768.0</v>
      </c>
      <c r="Z151" s="30">
        <v>0.0</v>
      </c>
      <c r="AA151" s="30">
        <v>0.0</v>
      </c>
      <c r="AB151" s="30">
        <v>4.0</v>
      </c>
      <c r="AC151" s="30">
        <v>1112012.0</v>
      </c>
      <c r="AD151" s="30">
        <v>0.0</v>
      </c>
      <c r="AE151" s="30">
        <v>0.0</v>
      </c>
      <c r="AF151" s="30">
        <v>0.0</v>
      </c>
      <c r="AG151" s="30">
        <v>86258.0</v>
      </c>
      <c r="AH151" s="30">
        <v>0.0</v>
      </c>
      <c r="AI151" s="30">
        <v>0.0</v>
      </c>
      <c r="AJ151" s="30">
        <v>0.0</v>
      </c>
      <c r="AK151" s="30">
        <v>26136.0</v>
      </c>
      <c r="AL151" s="30">
        <v>0.0</v>
      </c>
      <c r="AM151" s="30">
        <v>0.0</v>
      </c>
      <c r="AN151" s="30">
        <v>0.0</v>
      </c>
      <c r="AO151" s="30">
        <v>39700.0</v>
      </c>
      <c r="AP151" s="30">
        <v>0.0</v>
      </c>
      <c r="AQ151" s="30">
        <v>0.0</v>
      </c>
      <c r="AR151" s="30">
        <v>0.0</v>
      </c>
      <c r="AS151" s="30">
        <v>33480.0</v>
      </c>
      <c r="AT151" s="30">
        <v>0.0</v>
      </c>
      <c r="AU151" s="30">
        <v>0.0</v>
      </c>
      <c r="AV151" s="30">
        <v>572.0</v>
      </c>
    </row>
    <row r="152">
      <c r="A152" s="28" t="s">
        <v>5282</v>
      </c>
      <c r="B152" s="28" t="s">
        <v>5283</v>
      </c>
      <c r="C152" s="28" t="s">
        <v>409</v>
      </c>
      <c r="D152" s="28" t="s">
        <v>410</v>
      </c>
      <c r="E152" s="30">
        <v>530880.0</v>
      </c>
      <c r="F152" s="31"/>
      <c r="G152" s="30">
        <v>34.0</v>
      </c>
      <c r="H152" s="30">
        <v>1614120.0</v>
      </c>
      <c r="I152" s="32">
        <v>2.1064E-5</v>
      </c>
      <c r="J152" s="30">
        <v>0.0</v>
      </c>
      <c r="K152" s="30">
        <v>0.0</v>
      </c>
      <c r="L152" s="30">
        <v>0.0</v>
      </c>
      <c r="M152" s="30">
        <v>62488.0</v>
      </c>
      <c r="N152" s="30">
        <v>0.0</v>
      </c>
      <c r="O152" s="30">
        <v>0.0</v>
      </c>
      <c r="P152" s="30">
        <v>7.0</v>
      </c>
      <c r="Q152" s="30">
        <v>60012.0</v>
      </c>
      <c r="R152" s="30">
        <v>0.0</v>
      </c>
      <c r="S152" s="30">
        <v>0.0</v>
      </c>
      <c r="T152" s="30">
        <v>4.0</v>
      </c>
      <c r="U152" s="30">
        <v>64038.0</v>
      </c>
      <c r="V152" s="30">
        <v>0.0</v>
      </c>
      <c r="W152" s="30">
        <v>0.0</v>
      </c>
      <c r="X152" s="30">
        <v>0.0</v>
      </c>
      <c r="Y152" s="30">
        <v>6680.0</v>
      </c>
      <c r="Z152" s="30">
        <v>0.0</v>
      </c>
      <c r="AA152" s="30">
        <v>0.0</v>
      </c>
      <c r="AB152" s="30">
        <v>10.0</v>
      </c>
      <c r="AC152" s="30">
        <v>1117214.0</v>
      </c>
      <c r="AD152" s="30">
        <v>0.0</v>
      </c>
      <c r="AE152" s="30">
        <v>0.0</v>
      </c>
      <c r="AF152" s="30">
        <v>12.0</v>
      </c>
      <c r="AG152" s="30">
        <v>86574.0</v>
      </c>
      <c r="AH152" s="30">
        <v>0.0</v>
      </c>
      <c r="AI152" s="30">
        <v>0.0</v>
      </c>
      <c r="AJ152" s="30">
        <v>0.0</v>
      </c>
      <c r="AK152" s="30">
        <v>30966.0</v>
      </c>
      <c r="AL152" s="30">
        <v>0.0</v>
      </c>
      <c r="AM152" s="30">
        <v>0.0</v>
      </c>
      <c r="AN152" s="30">
        <v>0.0</v>
      </c>
      <c r="AO152" s="30">
        <v>43172.0</v>
      </c>
      <c r="AP152" s="30">
        <v>0.0</v>
      </c>
      <c r="AQ152" s="30">
        <v>0.0</v>
      </c>
      <c r="AR152" s="30">
        <v>1.0</v>
      </c>
      <c r="AS152" s="30">
        <v>74942.0</v>
      </c>
      <c r="AT152" s="30">
        <v>0.0</v>
      </c>
      <c r="AU152" s="30">
        <v>0.0</v>
      </c>
      <c r="AV152" s="30">
        <v>573.0</v>
      </c>
    </row>
    <row r="153">
      <c r="A153" s="28" t="s">
        <v>5282</v>
      </c>
      <c r="B153" s="28" t="s">
        <v>6572</v>
      </c>
      <c r="C153" s="28" t="s">
        <v>409</v>
      </c>
      <c r="D153" s="28" t="s">
        <v>410</v>
      </c>
      <c r="E153" s="30">
        <v>2139802.0</v>
      </c>
      <c r="F153" s="31"/>
      <c r="G153" s="30">
        <v>4.0</v>
      </c>
      <c r="H153" s="30">
        <v>1614120.0</v>
      </c>
      <c r="I153" s="32">
        <v>2.4781E-6</v>
      </c>
      <c r="J153" s="30">
        <v>0.0</v>
      </c>
      <c r="K153" s="30">
        <v>0.0</v>
      </c>
      <c r="L153" s="30">
        <v>0.0</v>
      </c>
      <c r="M153" s="30">
        <v>62488.0</v>
      </c>
      <c r="N153" s="30">
        <v>0.0</v>
      </c>
      <c r="O153" s="30">
        <v>0.0</v>
      </c>
      <c r="P153" s="30">
        <v>3.0</v>
      </c>
      <c r="Q153" s="30">
        <v>60012.0</v>
      </c>
      <c r="R153" s="30">
        <v>0.0</v>
      </c>
      <c r="S153" s="30">
        <v>0.0</v>
      </c>
      <c r="T153" s="30">
        <v>0.0</v>
      </c>
      <c r="U153" s="30">
        <v>64038.0</v>
      </c>
      <c r="V153" s="30">
        <v>0.0</v>
      </c>
      <c r="W153" s="30">
        <v>0.0</v>
      </c>
      <c r="X153" s="30">
        <v>0.0</v>
      </c>
      <c r="Y153" s="30">
        <v>6680.0</v>
      </c>
      <c r="Z153" s="30">
        <v>0.0</v>
      </c>
      <c r="AA153" s="30">
        <v>0.0</v>
      </c>
      <c r="AB153" s="30">
        <v>1.0</v>
      </c>
      <c r="AC153" s="30">
        <v>1117214.0</v>
      </c>
      <c r="AD153" s="30">
        <v>0.0</v>
      </c>
      <c r="AE153" s="30">
        <v>0.0</v>
      </c>
      <c r="AF153" s="30">
        <v>0.0</v>
      </c>
      <c r="AG153" s="30">
        <v>86574.0</v>
      </c>
      <c r="AH153" s="30">
        <v>0.0</v>
      </c>
      <c r="AI153" s="30">
        <v>0.0</v>
      </c>
      <c r="AJ153" s="30">
        <v>0.0</v>
      </c>
      <c r="AK153" s="30">
        <v>30966.0</v>
      </c>
      <c r="AL153" s="30">
        <v>0.0</v>
      </c>
      <c r="AM153" s="30">
        <v>0.0</v>
      </c>
      <c r="AN153" s="30">
        <v>0.0</v>
      </c>
      <c r="AO153" s="30">
        <v>43172.0</v>
      </c>
      <c r="AP153" s="30">
        <v>0.0</v>
      </c>
      <c r="AQ153" s="30">
        <v>0.0</v>
      </c>
      <c r="AR153" s="30">
        <v>0.0</v>
      </c>
      <c r="AS153" s="30">
        <v>74942.0</v>
      </c>
      <c r="AT153" s="30">
        <v>0.0</v>
      </c>
      <c r="AU153" s="30">
        <v>0.0</v>
      </c>
      <c r="AV153" s="30">
        <v>573.0</v>
      </c>
    </row>
    <row r="154">
      <c r="A154" s="28" t="s">
        <v>5262</v>
      </c>
      <c r="B154" s="28" t="s">
        <v>5263</v>
      </c>
      <c r="C154" s="28" t="s">
        <v>409</v>
      </c>
      <c r="D154" s="28" t="s">
        <v>410</v>
      </c>
      <c r="E154" s="30">
        <v>582384.0</v>
      </c>
      <c r="F154" s="31"/>
      <c r="G154" s="30">
        <v>36.0</v>
      </c>
      <c r="H154" s="30">
        <v>1614082.0</v>
      </c>
      <c r="I154" s="32">
        <v>2.2304E-5</v>
      </c>
      <c r="J154" s="30">
        <v>0.0</v>
      </c>
      <c r="K154" s="30">
        <v>0.0</v>
      </c>
      <c r="L154" s="30">
        <v>1.0</v>
      </c>
      <c r="M154" s="30">
        <v>62488.0</v>
      </c>
      <c r="N154" s="30">
        <v>0.0</v>
      </c>
      <c r="O154" s="30">
        <v>0.0</v>
      </c>
      <c r="P154" s="30">
        <v>1.0</v>
      </c>
      <c r="Q154" s="30">
        <v>60004.0</v>
      </c>
      <c r="R154" s="30">
        <v>0.0</v>
      </c>
      <c r="S154" s="30">
        <v>0.0</v>
      </c>
      <c r="T154" s="30">
        <v>0.0</v>
      </c>
      <c r="U154" s="30">
        <v>64024.0</v>
      </c>
      <c r="V154" s="30">
        <v>0.0</v>
      </c>
      <c r="W154" s="30">
        <v>0.0</v>
      </c>
      <c r="X154" s="30">
        <v>0.0</v>
      </c>
      <c r="Y154" s="30">
        <v>6680.0</v>
      </c>
      <c r="Z154" s="30">
        <v>0.0</v>
      </c>
      <c r="AA154" s="30">
        <v>0.0</v>
      </c>
      <c r="AB154" s="30">
        <v>29.0</v>
      </c>
      <c r="AC154" s="30">
        <v>1117208.0</v>
      </c>
      <c r="AD154" s="30">
        <v>0.0</v>
      </c>
      <c r="AE154" s="30">
        <v>0.0</v>
      </c>
      <c r="AF154" s="30">
        <v>1.0</v>
      </c>
      <c r="AG154" s="30">
        <v>86574.0</v>
      </c>
      <c r="AH154" s="30">
        <v>0.0</v>
      </c>
      <c r="AI154" s="30">
        <v>0.0</v>
      </c>
      <c r="AJ154" s="30">
        <v>0.0</v>
      </c>
      <c r="AK154" s="30">
        <v>30964.0</v>
      </c>
      <c r="AL154" s="30">
        <v>0.0</v>
      </c>
      <c r="AM154" s="30">
        <v>0.0</v>
      </c>
      <c r="AN154" s="30">
        <v>0.0</v>
      </c>
      <c r="AO154" s="30">
        <v>43170.0</v>
      </c>
      <c r="AP154" s="30">
        <v>0.0</v>
      </c>
      <c r="AQ154" s="30">
        <v>0.0</v>
      </c>
      <c r="AR154" s="30">
        <v>3.0</v>
      </c>
      <c r="AS154" s="30">
        <v>74936.0</v>
      </c>
      <c r="AT154" s="30">
        <v>0.0</v>
      </c>
      <c r="AU154" s="30">
        <v>0.0</v>
      </c>
      <c r="AV154" s="30">
        <v>573.0</v>
      </c>
    </row>
    <row r="155">
      <c r="A155" s="28" t="s">
        <v>5060</v>
      </c>
      <c r="B155" s="28" t="s">
        <v>5061</v>
      </c>
      <c r="C155" s="28" t="s">
        <v>409</v>
      </c>
      <c r="D155" s="28" t="s">
        <v>410</v>
      </c>
      <c r="E155" s="30">
        <v>647713.0</v>
      </c>
      <c r="F155" s="31"/>
      <c r="G155" s="30">
        <v>98.0</v>
      </c>
      <c r="H155" s="30">
        <v>1614070.0</v>
      </c>
      <c r="I155" s="32">
        <v>6.0716E-5</v>
      </c>
      <c r="J155" s="30">
        <v>1.0</v>
      </c>
      <c r="K155" s="30">
        <v>0.0</v>
      </c>
      <c r="L155" s="30">
        <v>6.0</v>
      </c>
      <c r="M155" s="30">
        <v>62490.0</v>
      </c>
      <c r="N155" s="30">
        <v>1.0</v>
      </c>
      <c r="O155" s="30">
        <v>0.0</v>
      </c>
      <c r="P155" s="30">
        <v>2.0</v>
      </c>
      <c r="Q155" s="30">
        <v>59996.0</v>
      </c>
      <c r="R155" s="30">
        <v>0.0</v>
      </c>
      <c r="S155" s="30">
        <v>0.0</v>
      </c>
      <c r="T155" s="30">
        <v>0.0</v>
      </c>
      <c r="U155" s="30">
        <v>64024.0</v>
      </c>
      <c r="V155" s="30">
        <v>0.0</v>
      </c>
      <c r="W155" s="30">
        <v>0.0</v>
      </c>
      <c r="X155" s="30">
        <v>1.0</v>
      </c>
      <c r="Y155" s="30">
        <v>6680.0</v>
      </c>
      <c r="Z155" s="30">
        <v>0.0</v>
      </c>
      <c r="AA155" s="30">
        <v>0.0</v>
      </c>
      <c r="AB155" s="30">
        <v>78.0</v>
      </c>
      <c r="AC155" s="30">
        <v>1117210.0</v>
      </c>
      <c r="AD155" s="30">
        <v>0.0</v>
      </c>
      <c r="AE155" s="30">
        <v>0.0</v>
      </c>
      <c r="AF155" s="30">
        <v>0.0</v>
      </c>
      <c r="AG155" s="30">
        <v>86574.0</v>
      </c>
      <c r="AH155" s="30">
        <v>0.0</v>
      </c>
      <c r="AI155" s="30">
        <v>0.0</v>
      </c>
      <c r="AJ155" s="30">
        <v>1.0</v>
      </c>
      <c r="AK155" s="30">
        <v>30962.0</v>
      </c>
      <c r="AL155" s="30">
        <v>0.0</v>
      </c>
      <c r="AM155" s="30">
        <v>0.0</v>
      </c>
      <c r="AN155" s="30">
        <v>0.0</v>
      </c>
      <c r="AO155" s="30">
        <v>43172.0</v>
      </c>
      <c r="AP155" s="30">
        <v>0.0</v>
      </c>
      <c r="AQ155" s="30">
        <v>0.0</v>
      </c>
      <c r="AR155" s="30">
        <v>1.0</v>
      </c>
      <c r="AS155" s="30">
        <v>74936.0</v>
      </c>
      <c r="AT155" s="30">
        <v>0.0</v>
      </c>
      <c r="AU155" s="30">
        <v>0.0</v>
      </c>
      <c r="AV155" s="30">
        <v>577.0</v>
      </c>
    </row>
    <row r="156">
      <c r="A156" s="28" t="s">
        <v>8846</v>
      </c>
      <c r="B156" s="28" t="s">
        <v>8847</v>
      </c>
      <c r="C156" s="28" t="s">
        <v>409</v>
      </c>
      <c r="D156" s="28" t="s">
        <v>410</v>
      </c>
      <c r="E156" s="30">
        <v>2493431.0</v>
      </c>
      <c r="F156" s="31"/>
      <c r="G156" s="30">
        <v>1.0</v>
      </c>
      <c r="H156" s="30">
        <v>152154.0</v>
      </c>
      <c r="I156" s="32">
        <v>6.5723E-6</v>
      </c>
      <c r="J156" s="30">
        <v>0.0</v>
      </c>
      <c r="K156" s="30">
        <v>0.0</v>
      </c>
      <c r="L156" s="30">
        <v>0.0</v>
      </c>
      <c r="M156" s="30">
        <v>2092.0</v>
      </c>
      <c r="N156" s="30">
        <v>0.0</v>
      </c>
      <c r="O156" s="30">
        <v>0.0</v>
      </c>
      <c r="P156" s="30">
        <v>0.0</v>
      </c>
      <c r="Q156" s="30">
        <v>15284.0</v>
      </c>
      <c r="R156" s="30">
        <v>0.0</v>
      </c>
      <c r="S156" s="30">
        <v>0.0</v>
      </c>
      <c r="T156" s="30">
        <v>0.0</v>
      </c>
      <c r="U156" s="30">
        <v>10614.0</v>
      </c>
      <c r="V156" s="30">
        <v>0.0</v>
      </c>
      <c r="W156" s="30">
        <v>0.0</v>
      </c>
      <c r="X156" s="30">
        <v>0.0</v>
      </c>
      <c r="Y156" s="30">
        <v>910.0</v>
      </c>
      <c r="Z156" s="30">
        <v>0.0</v>
      </c>
      <c r="AA156" s="30">
        <v>0.0</v>
      </c>
      <c r="AB156" s="30">
        <v>0.0</v>
      </c>
      <c r="AC156" s="30">
        <v>5192.0</v>
      </c>
      <c r="AD156" s="30">
        <v>0.0</v>
      </c>
      <c r="AE156" s="30">
        <v>0.0</v>
      </c>
      <c r="AF156" s="30">
        <v>0.0</v>
      </c>
      <c r="AG156" s="30">
        <v>316.0</v>
      </c>
      <c r="AH156" s="30">
        <v>0.0</v>
      </c>
      <c r="AI156" s="30">
        <v>0.0</v>
      </c>
      <c r="AJ156" s="30">
        <v>0.0</v>
      </c>
      <c r="AK156" s="30">
        <v>4822.0</v>
      </c>
      <c r="AL156" s="30">
        <v>0.0</v>
      </c>
      <c r="AM156" s="30">
        <v>0.0</v>
      </c>
      <c r="AN156" s="30">
        <v>0.0</v>
      </c>
      <c r="AO156" s="30">
        <v>3472.0</v>
      </c>
      <c r="AP156" s="30">
        <v>0.0</v>
      </c>
      <c r="AQ156" s="30">
        <v>0.0</v>
      </c>
      <c r="AR156" s="30">
        <v>1.0</v>
      </c>
      <c r="AS156" s="30">
        <v>41426.0</v>
      </c>
      <c r="AT156" s="30">
        <v>0.0</v>
      </c>
      <c r="AU156" s="30">
        <v>0.0</v>
      </c>
      <c r="AV156" s="30">
        <v>580.0</v>
      </c>
    </row>
    <row r="157">
      <c r="A157" s="31"/>
      <c r="B157" s="28" t="s">
        <v>9149</v>
      </c>
      <c r="C157" s="28" t="s">
        <v>409</v>
      </c>
      <c r="D157" s="28" t="s">
        <v>410</v>
      </c>
      <c r="E157" s="30">
        <v>1944922.0</v>
      </c>
      <c r="F157" s="31"/>
      <c r="G157" s="30">
        <v>1.0</v>
      </c>
      <c r="H157" s="30">
        <v>628780.0</v>
      </c>
      <c r="I157" s="32">
        <v>1.5904E-6</v>
      </c>
      <c r="J157" s="30">
        <v>0.0</v>
      </c>
      <c r="K157" s="30">
        <v>0.0</v>
      </c>
      <c r="L157" s="30">
        <v>0.0</v>
      </c>
      <c r="M157" s="30">
        <v>33096.0</v>
      </c>
      <c r="N157" s="30">
        <v>0.0</v>
      </c>
      <c r="O157" s="30">
        <v>0.0</v>
      </c>
      <c r="P157" s="30">
        <v>0.0</v>
      </c>
      <c r="Q157" s="30">
        <v>43740.0</v>
      </c>
      <c r="R157" s="30">
        <v>0.0</v>
      </c>
      <c r="S157" s="30">
        <v>0.0</v>
      </c>
      <c r="T157" s="30">
        <v>0.0</v>
      </c>
      <c r="U157" s="30">
        <v>53142.0</v>
      </c>
      <c r="V157" s="30">
        <v>0.0</v>
      </c>
      <c r="W157" s="30">
        <v>0.0</v>
      </c>
      <c r="X157" s="30">
        <v>0.0</v>
      </c>
      <c r="Y157" s="30">
        <v>4148.0</v>
      </c>
      <c r="Z157" s="30">
        <v>0.0</v>
      </c>
      <c r="AA157" s="30">
        <v>0.0</v>
      </c>
      <c r="AB157" s="30">
        <v>1.0</v>
      </c>
      <c r="AC157" s="30">
        <v>350108.0</v>
      </c>
      <c r="AD157" s="30">
        <v>0.0</v>
      </c>
      <c r="AE157" s="30">
        <v>0.0</v>
      </c>
      <c r="AF157" s="30">
        <v>0.0</v>
      </c>
      <c r="AG157" s="30">
        <v>69798.0</v>
      </c>
      <c r="AH157" s="30">
        <v>0.0</v>
      </c>
      <c r="AI157" s="30">
        <v>0.0</v>
      </c>
      <c r="AJ157" s="30">
        <v>0.0</v>
      </c>
      <c r="AK157" s="30">
        <v>20984.0</v>
      </c>
      <c r="AL157" s="30">
        <v>0.0</v>
      </c>
      <c r="AM157" s="30">
        <v>0.0</v>
      </c>
      <c r="AN157" s="30">
        <v>0.0</v>
      </c>
      <c r="AO157" s="30">
        <v>36070.0</v>
      </c>
      <c r="AP157" s="30">
        <v>0.0</v>
      </c>
      <c r="AQ157" s="30">
        <v>0.0</v>
      </c>
      <c r="AR157" s="30">
        <v>0.0</v>
      </c>
      <c r="AS157" s="30">
        <v>17694.0</v>
      </c>
      <c r="AT157" s="30">
        <v>0.0</v>
      </c>
      <c r="AU157" s="30">
        <v>0.0</v>
      </c>
      <c r="AV157" s="30">
        <v>582.0</v>
      </c>
    </row>
    <row r="158">
      <c r="A158" s="28" t="s">
        <v>5406</v>
      </c>
      <c r="B158" s="28" t="s">
        <v>5407</v>
      </c>
      <c r="C158" s="28" t="s">
        <v>409</v>
      </c>
      <c r="D158" s="28" t="s">
        <v>410</v>
      </c>
      <c r="E158" s="30">
        <v>957596.0</v>
      </c>
      <c r="F158" s="31"/>
      <c r="G158" s="30">
        <v>25.0</v>
      </c>
      <c r="H158" s="30">
        <v>1461888.0</v>
      </c>
      <c r="I158" s="32">
        <v>1.7101E-5</v>
      </c>
      <c r="J158" s="30">
        <v>0.0</v>
      </c>
      <c r="K158" s="30">
        <v>0.0</v>
      </c>
      <c r="L158" s="30">
        <v>1.0</v>
      </c>
      <c r="M158" s="30">
        <v>60394.0</v>
      </c>
      <c r="N158" s="30">
        <v>0.0</v>
      </c>
      <c r="O158" s="30">
        <v>0.0</v>
      </c>
      <c r="P158" s="30">
        <v>0.0</v>
      </c>
      <c r="Q158" s="30">
        <v>44724.0</v>
      </c>
      <c r="R158" s="30">
        <v>0.0</v>
      </c>
      <c r="S158" s="30">
        <v>0.0</v>
      </c>
      <c r="T158" s="30">
        <v>0.0</v>
      </c>
      <c r="U158" s="30">
        <v>53418.0</v>
      </c>
      <c r="V158" s="30">
        <v>0.0</v>
      </c>
      <c r="W158" s="30">
        <v>0.0</v>
      </c>
      <c r="X158" s="30">
        <v>0.0</v>
      </c>
      <c r="Y158" s="30">
        <v>5768.0</v>
      </c>
      <c r="Z158" s="30">
        <v>0.0</v>
      </c>
      <c r="AA158" s="30">
        <v>0.0</v>
      </c>
      <c r="AB158" s="30">
        <v>24.0</v>
      </c>
      <c r="AC158" s="30">
        <v>1112010.0</v>
      </c>
      <c r="AD158" s="30">
        <v>0.0</v>
      </c>
      <c r="AE158" s="30">
        <v>0.0</v>
      </c>
      <c r="AF158" s="30">
        <v>0.0</v>
      </c>
      <c r="AG158" s="30">
        <v>86258.0</v>
      </c>
      <c r="AH158" s="30">
        <v>0.0</v>
      </c>
      <c r="AI158" s="30">
        <v>0.0</v>
      </c>
      <c r="AJ158" s="30">
        <v>0.0</v>
      </c>
      <c r="AK158" s="30">
        <v>26136.0</v>
      </c>
      <c r="AL158" s="30">
        <v>0.0</v>
      </c>
      <c r="AM158" s="30">
        <v>0.0</v>
      </c>
      <c r="AN158" s="30">
        <v>0.0</v>
      </c>
      <c r="AO158" s="30">
        <v>39700.0</v>
      </c>
      <c r="AP158" s="30">
        <v>0.0</v>
      </c>
      <c r="AQ158" s="30">
        <v>0.0</v>
      </c>
      <c r="AR158" s="30">
        <v>0.0</v>
      </c>
      <c r="AS158" s="30">
        <v>33480.0</v>
      </c>
      <c r="AT158" s="30">
        <v>0.0</v>
      </c>
      <c r="AU158" s="30">
        <v>0.0</v>
      </c>
      <c r="AV158" s="30">
        <v>585.0</v>
      </c>
    </row>
    <row r="159">
      <c r="A159" s="28" t="s">
        <v>5072</v>
      </c>
      <c r="B159" s="28" t="s">
        <v>5073</v>
      </c>
      <c r="C159" s="28" t="s">
        <v>409</v>
      </c>
      <c r="D159" s="28" t="s">
        <v>410</v>
      </c>
      <c r="E159" s="30">
        <v>1059289.0</v>
      </c>
      <c r="F159" s="31"/>
      <c r="G159" s="30">
        <v>86.0</v>
      </c>
      <c r="H159" s="30">
        <v>1614072.0</v>
      </c>
      <c r="I159" s="32">
        <v>5.3281E-5</v>
      </c>
      <c r="J159" s="30">
        <v>1.0</v>
      </c>
      <c r="K159" s="30">
        <v>0.0</v>
      </c>
      <c r="L159" s="30">
        <v>0.0</v>
      </c>
      <c r="M159" s="30">
        <v>62488.0</v>
      </c>
      <c r="N159" s="30">
        <v>0.0</v>
      </c>
      <c r="O159" s="30">
        <v>0.0</v>
      </c>
      <c r="P159" s="30">
        <v>0.0</v>
      </c>
      <c r="Q159" s="30">
        <v>60010.0</v>
      </c>
      <c r="R159" s="30">
        <v>0.0</v>
      </c>
      <c r="S159" s="30">
        <v>0.0</v>
      </c>
      <c r="T159" s="30">
        <v>0.0</v>
      </c>
      <c r="U159" s="30">
        <v>64024.0</v>
      </c>
      <c r="V159" s="30">
        <v>0.0</v>
      </c>
      <c r="W159" s="30">
        <v>0.0</v>
      </c>
      <c r="X159" s="30">
        <v>0.0</v>
      </c>
      <c r="Y159" s="30">
        <v>6678.0</v>
      </c>
      <c r="Z159" s="30">
        <v>0.0</v>
      </c>
      <c r="AA159" s="30">
        <v>0.0</v>
      </c>
      <c r="AB159" s="30">
        <v>3.0</v>
      </c>
      <c r="AC159" s="30">
        <v>1117198.0</v>
      </c>
      <c r="AD159" s="30">
        <v>0.0</v>
      </c>
      <c r="AE159" s="30">
        <v>0.0</v>
      </c>
      <c r="AF159" s="30">
        <v>0.0</v>
      </c>
      <c r="AG159" s="30">
        <v>86574.0</v>
      </c>
      <c r="AH159" s="30">
        <v>0.0</v>
      </c>
      <c r="AI159" s="30">
        <v>0.0</v>
      </c>
      <c r="AJ159" s="30">
        <v>0.0</v>
      </c>
      <c r="AK159" s="30">
        <v>30968.0</v>
      </c>
      <c r="AL159" s="30">
        <v>0.0</v>
      </c>
      <c r="AM159" s="30">
        <v>0.0</v>
      </c>
      <c r="AN159" s="30">
        <v>83.0</v>
      </c>
      <c r="AO159" s="30">
        <v>43172.0</v>
      </c>
      <c r="AP159" s="30">
        <v>1.0</v>
      </c>
      <c r="AQ159" s="30">
        <v>0.0</v>
      </c>
      <c r="AR159" s="30">
        <v>0.0</v>
      </c>
      <c r="AS159" s="30">
        <v>74928.0</v>
      </c>
      <c r="AT159" s="30">
        <v>0.0</v>
      </c>
      <c r="AU159" s="30">
        <v>0.0</v>
      </c>
      <c r="AV159" s="30">
        <v>586.0</v>
      </c>
    </row>
    <row r="160">
      <c r="A160" s="28" t="s">
        <v>5072</v>
      </c>
      <c r="B160" s="28" t="s">
        <v>5112</v>
      </c>
      <c r="C160" s="28" t="s">
        <v>409</v>
      </c>
      <c r="D160" s="28" t="s">
        <v>410</v>
      </c>
      <c r="E160" s="30">
        <v>641926.0</v>
      </c>
      <c r="F160" s="31"/>
      <c r="G160" s="30">
        <v>71.0</v>
      </c>
      <c r="H160" s="30">
        <v>1614072.0</v>
      </c>
      <c r="I160" s="32">
        <v>4.3988E-5</v>
      </c>
      <c r="J160" s="30">
        <v>0.0</v>
      </c>
      <c r="K160" s="30">
        <v>0.0</v>
      </c>
      <c r="L160" s="30">
        <v>1.0</v>
      </c>
      <c r="M160" s="30">
        <v>62488.0</v>
      </c>
      <c r="N160" s="30">
        <v>0.0</v>
      </c>
      <c r="O160" s="30">
        <v>0.0</v>
      </c>
      <c r="P160" s="30">
        <v>0.0</v>
      </c>
      <c r="Q160" s="30">
        <v>60010.0</v>
      </c>
      <c r="R160" s="30">
        <v>0.0</v>
      </c>
      <c r="S160" s="30">
        <v>0.0</v>
      </c>
      <c r="T160" s="30">
        <v>0.0</v>
      </c>
      <c r="U160" s="30">
        <v>64024.0</v>
      </c>
      <c r="V160" s="30">
        <v>0.0</v>
      </c>
      <c r="W160" s="30">
        <v>0.0</v>
      </c>
      <c r="X160" s="30">
        <v>0.0</v>
      </c>
      <c r="Y160" s="30">
        <v>6678.0</v>
      </c>
      <c r="Z160" s="30">
        <v>0.0</v>
      </c>
      <c r="AA160" s="30">
        <v>0.0</v>
      </c>
      <c r="AB160" s="30">
        <v>60.0</v>
      </c>
      <c r="AC160" s="30">
        <v>1117198.0</v>
      </c>
      <c r="AD160" s="30">
        <v>0.0</v>
      </c>
      <c r="AE160" s="30">
        <v>0.0</v>
      </c>
      <c r="AF160" s="30">
        <v>0.0</v>
      </c>
      <c r="AG160" s="30">
        <v>86574.0</v>
      </c>
      <c r="AH160" s="30">
        <v>0.0</v>
      </c>
      <c r="AI160" s="30">
        <v>0.0</v>
      </c>
      <c r="AJ160" s="30">
        <v>0.0</v>
      </c>
      <c r="AK160" s="30">
        <v>30968.0</v>
      </c>
      <c r="AL160" s="30">
        <v>0.0</v>
      </c>
      <c r="AM160" s="30">
        <v>0.0</v>
      </c>
      <c r="AN160" s="30">
        <v>0.0</v>
      </c>
      <c r="AO160" s="30">
        <v>43172.0</v>
      </c>
      <c r="AP160" s="30">
        <v>0.0</v>
      </c>
      <c r="AQ160" s="30">
        <v>0.0</v>
      </c>
      <c r="AR160" s="30">
        <v>5.0</v>
      </c>
      <c r="AS160" s="30">
        <v>74928.0</v>
      </c>
      <c r="AT160" s="30">
        <v>0.0</v>
      </c>
      <c r="AU160" s="30">
        <v>0.0</v>
      </c>
      <c r="AV160" s="30">
        <v>586.0</v>
      </c>
    </row>
    <row r="161">
      <c r="A161" s="28" t="s">
        <v>5402</v>
      </c>
      <c r="B161" s="28" t="s">
        <v>5403</v>
      </c>
      <c r="C161" s="28" t="s">
        <v>409</v>
      </c>
      <c r="D161" s="28" t="s">
        <v>410</v>
      </c>
      <c r="E161" s="30">
        <v>658650.0</v>
      </c>
      <c r="F161" s="31"/>
      <c r="G161" s="30">
        <v>25.0</v>
      </c>
      <c r="H161" s="30">
        <v>1614108.0</v>
      </c>
      <c r="I161" s="32">
        <v>1.5488E-5</v>
      </c>
      <c r="J161" s="30">
        <v>0.0</v>
      </c>
      <c r="K161" s="30">
        <v>0.0</v>
      </c>
      <c r="L161" s="30">
        <v>0.0</v>
      </c>
      <c r="M161" s="30">
        <v>62486.0</v>
      </c>
      <c r="N161" s="30">
        <v>0.0</v>
      </c>
      <c r="O161" s="30">
        <v>0.0</v>
      </c>
      <c r="P161" s="30">
        <v>0.0</v>
      </c>
      <c r="Q161" s="30">
        <v>60014.0</v>
      </c>
      <c r="R161" s="30">
        <v>0.0</v>
      </c>
      <c r="S161" s="30">
        <v>0.0</v>
      </c>
      <c r="T161" s="30">
        <v>0.0</v>
      </c>
      <c r="U161" s="30">
        <v>64032.0</v>
      </c>
      <c r="V161" s="30">
        <v>0.0</v>
      </c>
      <c r="W161" s="30">
        <v>0.0</v>
      </c>
      <c r="X161" s="30">
        <v>0.0</v>
      </c>
      <c r="Y161" s="30">
        <v>6680.0</v>
      </c>
      <c r="Z161" s="30">
        <v>0.0</v>
      </c>
      <c r="AA161" s="30">
        <v>0.0</v>
      </c>
      <c r="AB161" s="30">
        <v>3.0</v>
      </c>
      <c r="AC161" s="30">
        <v>1117202.0</v>
      </c>
      <c r="AD161" s="30">
        <v>0.0</v>
      </c>
      <c r="AE161" s="30">
        <v>0.0</v>
      </c>
      <c r="AF161" s="30">
        <v>1.0</v>
      </c>
      <c r="AG161" s="30">
        <v>86574.0</v>
      </c>
      <c r="AH161" s="30">
        <v>0.0</v>
      </c>
      <c r="AI161" s="30">
        <v>0.0</v>
      </c>
      <c r="AJ161" s="30">
        <v>0.0</v>
      </c>
      <c r="AK161" s="30">
        <v>30972.0</v>
      </c>
      <c r="AL161" s="30">
        <v>0.0</v>
      </c>
      <c r="AM161" s="30">
        <v>0.0</v>
      </c>
      <c r="AN161" s="30">
        <v>21.0</v>
      </c>
      <c r="AO161" s="30">
        <v>43172.0</v>
      </c>
      <c r="AP161" s="30">
        <v>0.0</v>
      </c>
      <c r="AQ161" s="30">
        <v>0.0</v>
      </c>
      <c r="AR161" s="30">
        <v>0.0</v>
      </c>
      <c r="AS161" s="30">
        <v>74936.0</v>
      </c>
      <c r="AT161" s="30">
        <v>0.0</v>
      </c>
      <c r="AU161" s="30">
        <v>0.0</v>
      </c>
      <c r="AV161" s="30">
        <v>587.0</v>
      </c>
    </row>
    <row r="162">
      <c r="A162" s="28" t="s">
        <v>5146</v>
      </c>
      <c r="B162" s="28" t="s">
        <v>5147</v>
      </c>
      <c r="C162" s="28" t="s">
        <v>409</v>
      </c>
      <c r="D162" s="28" t="s">
        <v>410</v>
      </c>
      <c r="E162" s="30">
        <v>452077.0</v>
      </c>
      <c r="F162" s="31"/>
      <c r="G162" s="30">
        <v>60.0</v>
      </c>
      <c r="H162" s="30">
        <v>1614212.0</v>
      </c>
      <c r="I162" s="32">
        <v>3.717E-5</v>
      </c>
      <c r="J162" s="30">
        <v>0.0</v>
      </c>
      <c r="K162" s="30">
        <v>0.0</v>
      </c>
      <c r="L162" s="30">
        <v>4.0</v>
      </c>
      <c r="M162" s="30">
        <v>62504.0</v>
      </c>
      <c r="N162" s="30">
        <v>0.0</v>
      </c>
      <c r="O162" s="30">
        <v>0.0</v>
      </c>
      <c r="P162" s="30">
        <v>1.0</v>
      </c>
      <c r="Q162" s="30">
        <v>60024.0</v>
      </c>
      <c r="R162" s="30">
        <v>0.0</v>
      </c>
      <c r="S162" s="30">
        <v>0.0</v>
      </c>
      <c r="T162" s="30">
        <v>17.0</v>
      </c>
      <c r="U162" s="30">
        <v>64036.0</v>
      </c>
      <c r="V162" s="30">
        <v>0.0</v>
      </c>
      <c r="W162" s="30">
        <v>0.0</v>
      </c>
      <c r="X162" s="30">
        <v>0.0</v>
      </c>
      <c r="Y162" s="30">
        <v>6680.0</v>
      </c>
      <c r="Z162" s="30">
        <v>0.0</v>
      </c>
      <c r="AA162" s="30">
        <v>0.0</v>
      </c>
      <c r="AB162" s="30">
        <v>35.0</v>
      </c>
      <c r="AC162" s="30">
        <v>1117192.0</v>
      </c>
      <c r="AD162" s="30">
        <v>0.0</v>
      </c>
      <c r="AE162" s="30">
        <v>0.0</v>
      </c>
      <c r="AF162" s="30">
        <v>0.0</v>
      </c>
      <c r="AG162" s="30">
        <v>86552.0</v>
      </c>
      <c r="AH162" s="30">
        <v>0.0</v>
      </c>
      <c r="AI162" s="30">
        <v>0.0</v>
      </c>
      <c r="AJ162" s="30">
        <v>0.0</v>
      </c>
      <c r="AK162" s="30">
        <v>30966.0</v>
      </c>
      <c r="AL162" s="30">
        <v>0.0</v>
      </c>
      <c r="AM162" s="30">
        <v>0.0</v>
      </c>
      <c r="AN162" s="30">
        <v>0.0</v>
      </c>
      <c r="AO162" s="30">
        <v>43170.0</v>
      </c>
      <c r="AP162" s="30">
        <v>0.0</v>
      </c>
      <c r="AQ162" s="30">
        <v>0.0</v>
      </c>
      <c r="AR162" s="30">
        <v>0.0</v>
      </c>
      <c r="AS162" s="30">
        <v>75058.0</v>
      </c>
      <c r="AT162" s="30">
        <v>0.0</v>
      </c>
      <c r="AU162" s="30">
        <v>0.0</v>
      </c>
      <c r="AV162" s="30">
        <v>589.0</v>
      </c>
    </row>
    <row r="163">
      <c r="A163" s="28" t="s">
        <v>5466</v>
      </c>
      <c r="B163" s="28" t="s">
        <v>5467</v>
      </c>
      <c r="C163" s="28" t="s">
        <v>409</v>
      </c>
      <c r="D163" s="28" t="s">
        <v>410</v>
      </c>
      <c r="E163" s="30">
        <v>1061867.0</v>
      </c>
      <c r="F163" s="31"/>
      <c r="G163" s="30">
        <v>21.0</v>
      </c>
      <c r="H163" s="30">
        <v>1614066.0</v>
      </c>
      <c r="I163" s="32">
        <v>1.3011E-5</v>
      </c>
      <c r="J163" s="30">
        <v>0.0</v>
      </c>
      <c r="K163" s="30">
        <v>0.0</v>
      </c>
      <c r="L163" s="30">
        <v>2.0</v>
      </c>
      <c r="M163" s="30">
        <v>62488.0</v>
      </c>
      <c r="N163" s="30">
        <v>0.0</v>
      </c>
      <c r="O163" s="30">
        <v>0.0</v>
      </c>
      <c r="P163" s="30">
        <v>0.0</v>
      </c>
      <c r="Q163" s="30">
        <v>60000.0</v>
      </c>
      <c r="R163" s="30">
        <v>0.0</v>
      </c>
      <c r="S163" s="30">
        <v>0.0</v>
      </c>
      <c r="T163" s="30">
        <v>0.0</v>
      </c>
      <c r="U163" s="30">
        <v>64026.0</v>
      </c>
      <c r="V163" s="30">
        <v>0.0</v>
      </c>
      <c r="W163" s="30">
        <v>0.0</v>
      </c>
      <c r="X163" s="30">
        <v>0.0</v>
      </c>
      <c r="Y163" s="30">
        <v>6680.0</v>
      </c>
      <c r="Z163" s="30">
        <v>0.0</v>
      </c>
      <c r="AA163" s="30">
        <v>0.0</v>
      </c>
      <c r="AB163" s="30">
        <v>8.0</v>
      </c>
      <c r="AC163" s="30">
        <v>1117196.0</v>
      </c>
      <c r="AD163" s="30">
        <v>0.0</v>
      </c>
      <c r="AE163" s="30">
        <v>0.0</v>
      </c>
      <c r="AF163" s="30">
        <v>1.0</v>
      </c>
      <c r="AG163" s="30">
        <v>86574.0</v>
      </c>
      <c r="AH163" s="30">
        <v>0.0</v>
      </c>
      <c r="AI163" s="30">
        <v>0.0</v>
      </c>
      <c r="AJ163" s="30">
        <v>0.0</v>
      </c>
      <c r="AK163" s="30">
        <v>30960.0</v>
      </c>
      <c r="AL163" s="30">
        <v>0.0</v>
      </c>
      <c r="AM163" s="30">
        <v>0.0</v>
      </c>
      <c r="AN163" s="30">
        <v>0.0</v>
      </c>
      <c r="AO163" s="30">
        <v>43172.0</v>
      </c>
      <c r="AP163" s="30">
        <v>0.0</v>
      </c>
      <c r="AQ163" s="30">
        <v>0.0</v>
      </c>
      <c r="AR163" s="30">
        <v>9.0</v>
      </c>
      <c r="AS163" s="30">
        <v>74942.0</v>
      </c>
      <c r="AT163" s="30">
        <v>0.0</v>
      </c>
      <c r="AU163" s="30">
        <v>0.0</v>
      </c>
      <c r="AV163" s="30">
        <v>589.0</v>
      </c>
    </row>
    <row r="164">
      <c r="A164" s="28" t="s">
        <v>6912</v>
      </c>
      <c r="B164" s="28" t="s">
        <v>6913</v>
      </c>
      <c r="C164" s="28" t="s">
        <v>409</v>
      </c>
      <c r="D164" s="28" t="s">
        <v>410</v>
      </c>
      <c r="E164" s="30">
        <v>1057160.0</v>
      </c>
      <c r="F164" s="31"/>
      <c r="G164" s="30">
        <v>3.0</v>
      </c>
      <c r="H164" s="30">
        <v>628776.0</v>
      </c>
      <c r="I164" s="32">
        <v>4.7712E-6</v>
      </c>
      <c r="J164" s="30">
        <v>0.0</v>
      </c>
      <c r="K164" s="30">
        <v>0.0</v>
      </c>
      <c r="L164" s="30">
        <v>1.0</v>
      </c>
      <c r="M164" s="30">
        <v>33098.0</v>
      </c>
      <c r="N164" s="30">
        <v>0.0</v>
      </c>
      <c r="O164" s="30">
        <v>0.0</v>
      </c>
      <c r="P164" s="30">
        <v>2.0</v>
      </c>
      <c r="Q164" s="30">
        <v>43740.0</v>
      </c>
      <c r="R164" s="30">
        <v>0.0</v>
      </c>
      <c r="S164" s="30">
        <v>0.0</v>
      </c>
      <c r="T164" s="30">
        <v>0.0</v>
      </c>
      <c r="U164" s="30">
        <v>53140.0</v>
      </c>
      <c r="V164" s="30">
        <v>0.0</v>
      </c>
      <c r="W164" s="30">
        <v>0.0</v>
      </c>
      <c r="X164" s="30">
        <v>0.0</v>
      </c>
      <c r="Y164" s="30">
        <v>4148.0</v>
      </c>
      <c r="Z164" s="30">
        <v>0.0</v>
      </c>
      <c r="AA164" s="30">
        <v>0.0</v>
      </c>
      <c r="AB164" s="30">
        <v>0.0</v>
      </c>
      <c r="AC164" s="30">
        <v>350106.0</v>
      </c>
      <c r="AD164" s="30">
        <v>0.0</v>
      </c>
      <c r="AE164" s="30">
        <v>0.0</v>
      </c>
      <c r="AF164" s="30">
        <v>0.0</v>
      </c>
      <c r="AG164" s="30">
        <v>69798.0</v>
      </c>
      <c r="AH164" s="30">
        <v>0.0</v>
      </c>
      <c r="AI164" s="30">
        <v>0.0</v>
      </c>
      <c r="AJ164" s="30">
        <v>0.0</v>
      </c>
      <c r="AK164" s="30">
        <v>20984.0</v>
      </c>
      <c r="AL164" s="30">
        <v>0.0</v>
      </c>
      <c r="AM164" s="30">
        <v>0.0</v>
      </c>
      <c r="AN164" s="30">
        <v>0.0</v>
      </c>
      <c r="AO164" s="30">
        <v>36070.0</v>
      </c>
      <c r="AP164" s="30">
        <v>0.0</v>
      </c>
      <c r="AQ164" s="30">
        <v>0.0</v>
      </c>
      <c r="AR164" s="30">
        <v>0.0</v>
      </c>
      <c r="AS164" s="30">
        <v>17692.0</v>
      </c>
      <c r="AT164" s="30">
        <v>0.0</v>
      </c>
      <c r="AU164" s="30">
        <v>0.0</v>
      </c>
      <c r="AV164" s="30">
        <v>591.0</v>
      </c>
    </row>
    <row r="165">
      <c r="A165" s="28" t="s">
        <v>5781</v>
      </c>
      <c r="B165" s="28" t="s">
        <v>5782</v>
      </c>
      <c r="C165" s="28" t="s">
        <v>409</v>
      </c>
      <c r="D165" s="28" t="s">
        <v>410</v>
      </c>
      <c r="E165" s="30">
        <v>1411176.0</v>
      </c>
      <c r="F165" s="31"/>
      <c r="G165" s="30">
        <v>11.0</v>
      </c>
      <c r="H165" s="30">
        <v>1614084.0</v>
      </c>
      <c r="I165" s="32">
        <v>6.815E-6</v>
      </c>
      <c r="J165" s="30">
        <v>0.0</v>
      </c>
      <c r="K165" s="30">
        <v>0.0</v>
      </c>
      <c r="L165" s="30">
        <v>0.0</v>
      </c>
      <c r="M165" s="30">
        <v>62486.0</v>
      </c>
      <c r="N165" s="30">
        <v>0.0</v>
      </c>
      <c r="O165" s="30">
        <v>0.0</v>
      </c>
      <c r="P165" s="30">
        <v>0.0</v>
      </c>
      <c r="Q165" s="30">
        <v>60010.0</v>
      </c>
      <c r="R165" s="30">
        <v>0.0</v>
      </c>
      <c r="S165" s="30">
        <v>0.0</v>
      </c>
      <c r="T165" s="30">
        <v>0.0</v>
      </c>
      <c r="U165" s="30">
        <v>64028.0</v>
      </c>
      <c r="V165" s="30">
        <v>0.0</v>
      </c>
      <c r="W165" s="30">
        <v>0.0</v>
      </c>
      <c r="X165" s="30">
        <v>0.0</v>
      </c>
      <c r="Y165" s="30">
        <v>6680.0</v>
      </c>
      <c r="Z165" s="30">
        <v>0.0</v>
      </c>
      <c r="AA165" s="30">
        <v>0.0</v>
      </c>
      <c r="AB165" s="30">
        <v>8.0</v>
      </c>
      <c r="AC165" s="30">
        <v>1117202.0</v>
      </c>
      <c r="AD165" s="30">
        <v>0.0</v>
      </c>
      <c r="AE165" s="30">
        <v>0.0</v>
      </c>
      <c r="AF165" s="30">
        <v>2.0</v>
      </c>
      <c r="AG165" s="30">
        <v>86574.0</v>
      </c>
      <c r="AH165" s="30">
        <v>0.0</v>
      </c>
      <c r="AI165" s="30">
        <v>0.0</v>
      </c>
      <c r="AJ165" s="30">
        <v>0.0</v>
      </c>
      <c r="AK165" s="30">
        <v>30966.0</v>
      </c>
      <c r="AL165" s="30">
        <v>0.0</v>
      </c>
      <c r="AM165" s="30">
        <v>0.0</v>
      </c>
      <c r="AN165" s="30">
        <v>0.0</v>
      </c>
      <c r="AO165" s="30">
        <v>43172.0</v>
      </c>
      <c r="AP165" s="30">
        <v>0.0</v>
      </c>
      <c r="AQ165" s="30">
        <v>0.0</v>
      </c>
      <c r="AR165" s="30">
        <v>0.0</v>
      </c>
      <c r="AS165" s="30">
        <v>74930.0</v>
      </c>
      <c r="AT165" s="30">
        <v>0.0</v>
      </c>
      <c r="AU165" s="30">
        <v>0.0</v>
      </c>
      <c r="AV165" s="30">
        <v>592.0</v>
      </c>
    </row>
    <row r="166">
      <c r="A166" s="28" t="s">
        <v>6575</v>
      </c>
      <c r="B166" s="28" t="s">
        <v>6576</v>
      </c>
      <c r="C166" s="28" t="s">
        <v>409</v>
      </c>
      <c r="D166" s="28" t="s">
        <v>410</v>
      </c>
      <c r="E166" s="30">
        <v>1058257.0</v>
      </c>
      <c r="F166" s="31"/>
      <c r="G166" s="30">
        <v>4.0</v>
      </c>
      <c r="H166" s="30">
        <v>1461884.0</v>
      </c>
      <c r="I166" s="32">
        <v>2.7362E-6</v>
      </c>
      <c r="J166" s="30">
        <v>0.0</v>
      </c>
      <c r="K166" s="30">
        <v>0.0</v>
      </c>
      <c r="L166" s="30">
        <v>1.0</v>
      </c>
      <c r="M166" s="30">
        <v>60396.0</v>
      </c>
      <c r="N166" s="30">
        <v>0.0</v>
      </c>
      <c r="O166" s="30">
        <v>0.0</v>
      </c>
      <c r="P166" s="30">
        <v>0.0</v>
      </c>
      <c r="Q166" s="30">
        <v>44724.0</v>
      </c>
      <c r="R166" s="30">
        <v>0.0</v>
      </c>
      <c r="S166" s="30">
        <v>0.0</v>
      </c>
      <c r="T166" s="30">
        <v>0.0</v>
      </c>
      <c r="U166" s="30">
        <v>53414.0</v>
      </c>
      <c r="V166" s="30">
        <v>0.0</v>
      </c>
      <c r="W166" s="30">
        <v>0.0</v>
      </c>
      <c r="X166" s="30">
        <v>0.0</v>
      </c>
      <c r="Y166" s="30">
        <v>5768.0</v>
      </c>
      <c r="Z166" s="30">
        <v>0.0</v>
      </c>
      <c r="AA166" s="30">
        <v>0.0</v>
      </c>
      <c r="AB166" s="30">
        <v>3.0</v>
      </c>
      <c r="AC166" s="30">
        <v>1112010.0</v>
      </c>
      <c r="AD166" s="30">
        <v>0.0</v>
      </c>
      <c r="AE166" s="30">
        <v>0.0</v>
      </c>
      <c r="AF166" s="30">
        <v>0.0</v>
      </c>
      <c r="AG166" s="30">
        <v>86258.0</v>
      </c>
      <c r="AH166" s="30">
        <v>0.0</v>
      </c>
      <c r="AI166" s="30">
        <v>0.0</v>
      </c>
      <c r="AJ166" s="30">
        <v>0.0</v>
      </c>
      <c r="AK166" s="30">
        <v>26136.0</v>
      </c>
      <c r="AL166" s="30">
        <v>0.0</v>
      </c>
      <c r="AM166" s="30">
        <v>0.0</v>
      </c>
      <c r="AN166" s="30">
        <v>0.0</v>
      </c>
      <c r="AO166" s="30">
        <v>39700.0</v>
      </c>
      <c r="AP166" s="30">
        <v>0.0</v>
      </c>
      <c r="AQ166" s="30">
        <v>0.0</v>
      </c>
      <c r="AR166" s="30">
        <v>0.0</v>
      </c>
      <c r="AS166" s="30">
        <v>33478.0</v>
      </c>
      <c r="AT166" s="30">
        <v>0.0</v>
      </c>
      <c r="AU166" s="30">
        <v>0.0</v>
      </c>
      <c r="AV166" s="30">
        <v>592.0</v>
      </c>
    </row>
    <row r="167">
      <c r="A167" s="28" t="s">
        <v>7966</v>
      </c>
      <c r="B167" s="28" t="s">
        <v>7967</v>
      </c>
      <c r="C167" s="28" t="s">
        <v>409</v>
      </c>
      <c r="D167" s="28" t="s">
        <v>410</v>
      </c>
      <c r="E167" s="30">
        <v>1326507.0</v>
      </c>
      <c r="F167" s="31"/>
      <c r="G167" s="30">
        <v>1.0</v>
      </c>
      <c r="H167" s="30">
        <v>551246.0</v>
      </c>
      <c r="I167" s="32">
        <v>1.8141E-6</v>
      </c>
      <c r="J167" s="30">
        <v>0.0</v>
      </c>
      <c r="K167" s="30">
        <v>0.0</v>
      </c>
      <c r="L167" s="30">
        <v>0.0</v>
      </c>
      <c r="M167" s="30">
        <v>30616.0</v>
      </c>
      <c r="N167" s="30">
        <v>0.0</v>
      </c>
      <c r="O167" s="30">
        <v>0.0</v>
      </c>
      <c r="P167" s="30">
        <v>0.0</v>
      </c>
      <c r="Q167" s="30">
        <v>34708.0</v>
      </c>
      <c r="R167" s="30">
        <v>0.0</v>
      </c>
      <c r="S167" s="30">
        <v>0.0</v>
      </c>
      <c r="T167" s="30">
        <v>0.0</v>
      </c>
      <c r="U167" s="30">
        <v>34294.0</v>
      </c>
      <c r="V167" s="30">
        <v>0.0</v>
      </c>
      <c r="W167" s="30">
        <v>0.0</v>
      </c>
      <c r="X167" s="30">
        <v>0.0</v>
      </c>
      <c r="Y167" s="30">
        <v>4070.0</v>
      </c>
      <c r="Z167" s="30">
        <v>0.0</v>
      </c>
      <c r="AA167" s="30">
        <v>0.0</v>
      </c>
      <c r="AB167" s="30">
        <v>1.0</v>
      </c>
      <c r="AC167" s="30">
        <v>316858.0</v>
      </c>
      <c r="AD167" s="30">
        <v>0.0</v>
      </c>
      <c r="AE167" s="30">
        <v>0.0</v>
      </c>
      <c r="AF167" s="30">
        <v>0.0</v>
      </c>
      <c r="AG167" s="30">
        <v>62770.0</v>
      </c>
      <c r="AH167" s="30">
        <v>0.0</v>
      </c>
      <c r="AI167" s="30">
        <v>0.0</v>
      </c>
      <c r="AJ167" s="30">
        <v>0.0</v>
      </c>
      <c r="AK167" s="30">
        <v>20024.0</v>
      </c>
      <c r="AL167" s="30">
        <v>0.0</v>
      </c>
      <c r="AM167" s="30">
        <v>0.0</v>
      </c>
      <c r="AN167" s="30">
        <v>0.0</v>
      </c>
      <c r="AO167" s="30">
        <v>32106.0</v>
      </c>
      <c r="AP167" s="30">
        <v>0.0</v>
      </c>
      <c r="AQ167" s="30">
        <v>0.0</v>
      </c>
      <c r="AR167" s="30">
        <v>0.0</v>
      </c>
      <c r="AS167" s="30">
        <v>15800.0</v>
      </c>
      <c r="AT167" s="30">
        <v>0.0</v>
      </c>
      <c r="AU167" s="30">
        <v>0.0</v>
      </c>
      <c r="AV167" s="30">
        <v>597.0</v>
      </c>
    </row>
    <row r="168">
      <c r="A168" s="28" t="s">
        <v>6628</v>
      </c>
      <c r="B168" s="28" t="s">
        <v>6629</v>
      </c>
      <c r="C168" s="28" t="s">
        <v>409</v>
      </c>
      <c r="D168" s="28" t="s">
        <v>410</v>
      </c>
      <c r="E168" s="30">
        <v>1423987.0</v>
      </c>
      <c r="F168" s="31"/>
      <c r="G168" s="30">
        <v>4.0</v>
      </c>
      <c r="H168" s="30">
        <v>1461886.0</v>
      </c>
      <c r="I168" s="32">
        <v>2.7362E-6</v>
      </c>
      <c r="J168" s="30">
        <v>0.0</v>
      </c>
      <c r="K168" s="30">
        <v>0.0</v>
      </c>
      <c r="L168" s="30">
        <v>0.0</v>
      </c>
      <c r="M168" s="30">
        <v>60394.0</v>
      </c>
      <c r="N168" s="30">
        <v>0.0</v>
      </c>
      <c r="O168" s="30">
        <v>0.0</v>
      </c>
      <c r="P168" s="30">
        <v>0.0</v>
      </c>
      <c r="Q168" s="30">
        <v>44724.0</v>
      </c>
      <c r="R168" s="30">
        <v>0.0</v>
      </c>
      <c r="S168" s="30">
        <v>0.0</v>
      </c>
      <c r="T168" s="30">
        <v>0.0</v>
      </c>
      <c r="U168" s="30">
        <v>53414.0</v>
      </c>
      <c r="V168" s="30">
        <v>0.0</v>
      </c>
      <c r="W168" s="30">
        <v>0.0</v>
      </c>
      <c r="X168" s="30">
        <v>0.0</v>
      </c>
      <c r="Y168" s="30">
        <v>5768.0</v>
      </c>
      <c r="Z168" s="30">
        <v>0.0</v>
      </c>
      <c r="AA168" s="30">
        <v>0.0</v>
      </c>
      <c r="AB168" s="30">
        <v>4.0</v>
      </c>
      <c r="AC168" s="30">
        <v>1112012.0</v>
      </c>
      <c r="AD168" s="30">
        <v>0.0</v>
      </c>
      <c r="AE168" s="30">
        <v>0.0</v>
      </c>
      <c r="AF168" s="30">
        <v>0.0</v>
      </c>
      <c r="AG168" s="30">
        <v>86258.0</v>
      </c>
      <c r="AH168" s="30">
        <v>0.0</v>
      </c>
      <c r="AI168" s="30">
        <v>0.0</v>
      </c>
      <c r="AJ168" s="30">
        <v>0.0</v>
      </c>
      <c r="AK168" s="30">
        <v>26136.0</v>
      </c>
      <c r="AL168" s="30">
        <v>0.0</v>
      </c>
      <c r="AM168" s="30">
        <v>0.0</v>
      </c>
      <c r="AN168" s="30">
        <v>0.0</v>
      </c>
      <c r="AO168" s="30">
        <v>39700.0</v>
      </c>
      <c r="AP168" s="30">
        <v>0.0</v>
      </c>
      <c r="AQ168" s="30">
        <v>0.0</v>
      </c>
      <c r="AR168" s="30">
        <v>0.0</v>
      </c>
      <c r="AS168" s="30">
        <v>33480.0</v>
      </c>
      <c r="AT168" s="30">
        <v>0.0</v>
      </c>
      <c r="AU168" s="30">
        <v>0.0</v>
      </c>
      <c r="AV168" s="30">
        <v>598.0</v>
      </c>
    </row>
    <row r="169">
      <c r="A169" s="28" t="s">
        <v>4989</v>
      </c>
      <c r="B169" s="28" t="s">
        <v>4990</v>
      </c>
      <c r="C169" s="28" t="s">
        <v>409</v>
      </c>
      <c r="D169" s="28" t="s">
        <v>410</v>
      </c>
      <c r="E169" s="30">
        <v>1706106.0</v>
      </c>
      <c r="F169" s="31"/>
      <c r="G169" s="30">
        <v>170.0</v>
      </c>
      <c r="H169" s="30">
        <v>1536390.0</v>
      </c>
      <c r="I169" s="30">
        <v>1.1065E-4</v>
      </c>
      <c r="J169" s="30">
        <v>0.0</v>
      </c>
      <c r="K169" s="30">
        <v>0.0</v>
      </c>
      <c r="L169" s="30">
        <v>5.0</v>
      </c>
      <c r="M169" s="30">
        <v>59994.0</v>
      </c>
      <c r="N169" s="30">
        <v>0.0</v>
      </c>
      <c r="O169" s="30">
        <v>0.0</v>
      </c>
      <c r="P169" s="30">
        <v>5.0</v>
      </c>
      <c r="Q169" s="30">
        <v>50974.0</v>
      </c>
      <c r="R169" s="30">
        <v>0.0</v>
      </c>
      <c r="S169" s="30">
        <v>0.0</v>
      </c>
      <c r="T169" s="30">
        <v>0.0</v>
      </c>
      <c r="U169" s="30">
        <v>45116.0</v>
      </c>
      <c r="V169" s="30">
        <v>0.0</v>
      </c>
      <c r="W169" s="30">
        <v>0.0</v>
      </c>
      <c r="X169" s="30">
        <v>0.0</v>
      </c>
      <c r="Y169" s="30">
        <v>6602.0</v>
      </c>
      <c r="Z169" s="30">
        <v>0.0</v>
      </c>
      <c r="AA169" s="30">
        <v>0.0</v>
      </c>
      <c r="AB169" s="30">
        <v>30.0</v>
      </c>
      <c r="AC169" s="30">
        <v>1083884.0</v>
      </c>
      <c r="AD169" s="30">
        <v>0.0</v>
      </c>
      <c r="AE169" s="30">
        <v>0.0</v>
      </c>
      <c r="AF169" s="30">
        <v>2.0</v>
      </c>
      <c r="AG169" s="30">
        <v>79540.0</v>
      </c>
      <c r="AH169" s="30">
        <v>0.0</v>
      </c>
      <c r="AI169" s="30">
        <v>0.0</v>
      </c>
      <c r="AJ169" s="30">
        <v>0.0</v>
      </c>
      <c r="AK169" s="30">
        <v>30008.0</v>
      </c>
      <c r="AL169" s="30">
        <v>0.0</v>
      </c>
      <c r="AM169" s="30">
        <v>0.0</v>
      </c>
      <c r="AN169" s="30">
        <v>0.0</v>
      </c>
      <c r="AO169" s="30">
        <v>39208.0</v>
      </c>
      <c r="AP169" s="30">
        <v>0.0</v>
      </c>
      <c r="AQ169" s="30">
        <v>0.0</v>
      </c>
      <c r="AR169" s="30">
        <v>123.0</v>
      </c>
      <c r="AS169" s="30">
        <v>73020.0</v>
      </c>
      <c r="AT169" s="30">
        <v>0.0</v>
      </c>
      <c r="AU169" s="30">
        <v>0.0</v>
      </c>
      <c r="AV169" s="30">
        <v>605.0</v>
      </c>
    </row>
    <row r="170">
      <c r="A170" s="28" t="s">
        <v>6299</v>
      </c>
      <c r="B170" s="28" t="s">
        <v>6300</v>
      </c>
      <c r="C170" s="28" t="s">
        <v>409</v>
      </c>
      <c r="D170" s="28" t="s">
        <v>410</v>
      </c>
      <c r="E170" s="30">
        <v>2057386.0</v>
      </c>
      <c r="F170" s="31"/>
      <c r="G170" s="30">
        <v>6.0</v>
      </c>
      <c r="H170" s="30">
        <v>628762.0</v>
      </c>
      <c r="I170" s="32">
        <v>9.5426E-6</v>
      </c>
      <c r="J170" s="30">
        <v>0.0</v>
      </c>
      <c r="K170" s="30">
        <v>0.0</v>
      </c>
      <c r="L170" s="30">
        <v>0.0</v>
      </c>
      <c r="M170" s="30">
        <v>33098.0</v>
      </c>
      <c r="N170" s="30">
        <v>0.0</v>
      </c>
      <c r="O170" s="30">
        <v>0.0</v>
      </c>
      <c r="P170" s="30">
        <v>5.0</v>
      </c>
      <c r="Q170" s="30">
        <v>43738.0</v>
      </c>
      <c r="R170" s="30">
        <v>0.0</v>
      </c>
      <c r="S170" s="30">
        <v>0.0</v>
      </c>
      <c r="T170" s="30">
        <v>0.0</v>
      </c>
      <c r="U170" s="30">
        <v>53140.0</v>
      </c>
      <c r="V170" s="30">
        <v>0.0</v>
      </c>
      <c r="W170" s="30">
        <v>0.0</v>
      </c>
      <c r="X170" s="30">
        <v>0.0</v>
      </c>
      <c r="Y170" s="30">
        <v>4148.0</v>
      </c>
      <c r="Z170" s="30">
        <v>0.0</v>
      </c>
      <c r="AA170" s="30">
        <v>0.0</v>
      </c>
      <c r="AB170" s="30">
        <v>1.0</v>
      </c>
      <c r="AC170" s="30">
        <v>350098.0</v>
      </c>
      <c r="AD170" s="30">
        <v>0.0</v>
      </c>
      <c r="AE170" s="30">
        <v>0.0</v>
      </c>
      <c r="AF170" s="30">
        <v>0.0</v>
      </c>
      <c r="AG170" s="30">
        <v>69792.0</v>
      </c>
      <c r="AH170" s="30">
        <v>0.0</v>
      </c>
      <c r="AI170" s="30">
        <v>0.0</v>
      </c>
      <c r="AJ170" s="30">
        <v>0.0</v>
      </c>
      <c r="AK170" s="30">
        <v>20984.0</v>
      </c>
      <c r="AL170" s="30">
        <v>0.0</v>
      </c>
      <c r="AM170" s="30">
        <v>0.0</v>
      </c>
      <c r="AN170" s="30">
        <v>0.0</v>
      </c>
      <c r="AO170" s="30">
        <v>36070.0</v>
      </c>
      <c r="AP170" s="30">
        <v>0.0</v>
      </c>
      <c r="AQ170" s="30">
        <v>0.0</v>
      </c>
      <c r="AR170" s="30">
        <v>0.0</v>
      </c>
      <c r="AS170" s="30">
        <v>17694.0</v>
      </c>
      <c r="AT170" s="30">
        <v>0.0</v>
      </c>
      <c r="AU170" s="30">
        <v>0.0</v>
      </c>
      <c r="AV170" s="30">
        <v>606.0</v>
      </c>
    </row>
    <row r="171">
      <c r="A171" s="28" t="s">
        <v>8920</v>
      </c>
      <c r="B171" s="28" t="s">
        <v>8921</v>
      </c>
      <c r="C171" s="28" t="s">
        <v>409</v>
      </c>
      <c r="D171" s="28" t="s">
        <v>410</v>
      </c>
      <c r="E171" s="30">
        <v>942022.0</v>
      </c>
      <c r="F171" s="31"/>
      <c r="G171" s="30">
        <v>1.0</v>
      </c>
      <c r="H171" s="30">
        <v>152178.0</v>
      </c>
      <c r="I171" s="32">
        <v>6.5713E-6</v>
      </c>
      <c r="J171" s="30">
        <v>0.0</v>
      </c>
      <c r="K171" s="30">
        <v>0.0</v>
      </c>
      <c r="L171" s="30">
        <v>0.0</v>
      </c>
      <c r="M171" s="30">
        <v>2094.0</v>
      </c>
      <c r="N171" s="30">
        <v>0.0</v>
      </c>
      <c r="O171" s="30">
        <v>0.0</v>
      </c>
      <c r="P171" s="30">
        <v>0.0</v>
      </c>
      <c r="Q171" s="30">
        <v>15278.0</v>
      </c>
      <c r="R171" s="30">
        <v>0.0</v>
      </c>
      <c r="S171" s="30">
        <v>0.0</v>
      </c>
      <c r="T171" s="30">
        <v>0.0</v>
      </c>
      <c r="U171" s="30">
        <v>10620.0</v>
      </c>
      <c r="V171" s="30">
        <v>0.0</v>
      </c>
      <c r="W171" s="30">
        <v>0.0</v>
      </c>
      <c r="X171" s="30">
        <v>0.0</v>
      </c>
      <c r="Y171" s="30">
        <v>912.0</v>
      </c>
      <c r="Z171" s="30">
        <v>0.0</v>
      </c>
      <c r="AA171" s="30">
        <v>0.0</v>
      </c>
      <c r="AB171" s="30">
        <v>0.0</v>
      </c>
      <c r="AC171" s="30">
        <v>5186.0</v>
      </c>
      <c r="AD171" s="30">
        <v>0.0</v>
      </c>
      <c r="AE171" s="30">
        <v>0.0</v>
      </c>
      <c r="AF171" s="30">
        <v>0.0</v>
      </c>
      <c r="AG171" s="30">
        <v>316.0</v>
      </c>
      <c r="AH171" s="30">
        <v>0.0</v>
      </c>
      <c r="AI171" s="30">
        <v>0.0</v>
      </c>
      <c r="AJ171" s="30">
        <v>0.0</v>
      </c>
      <c r="AK171" s="30">
        <v>4824.0</v>
      </c>
      <c r="AL171" s="30">
        <v>0.0</v>
      </c>
      <c r="AM171" s="30">
        <v>0.0</v>
      </c>
      <c r="AN171" s="30">
        <v>0.0</v>
      </c>
      <c r="AO171" s="30">
        <v>3470.0</v>
      </c>
      <c r="AP171" s="30">
        <v>0.0</v>
      </c>
      <c r="AQ171" s="30">
        <v>0.0</v>
      </c>
      <c r="AR171" s="30">
        <v>0.0</v>
      </c>
      <c r="AS171" s="30">
        <v>41454.0</v>
      </c>
      <c r="AT171" s="30">
        <v>0.0</v>
      </c>
      <c r="AU171" s="30">
        <v>0.0</v>
      </c>
      <c r="AV171" s="30">
        <v>608.0</v>
      </c>
    </row>
    <row r="172">
      <c r="A172" s="28" t="s">
        <v>8850</v>
      </c>
      <c r="B172" s="28" t="s">
        <v>4868</v>
      </c>
      <c r="C172" s="28" t="s">
        <v>409</v>
      </c>
      <c r="D172" s="28" t="s">
        <v>410</v>
      </c>
      <c r="E172" s="30">
        <v>1684452.0</v>
      </c>
      <c r="F172" s="31"/>
      <c r="G172" s="30">
        <v>1.0</v>
      </c>
      <c r="H172" s="30">
        <v>152174.0</v>
      </c>
      <c r="I172" s="32">
        <v>6.5714E-6</v>
      </c>
      <c r="J172" s="30">
        <v>0.0</v>
      </c>
      <c r="K172" s="30">
        <v>0.0</v>
      </c>
      <c r="L172" s="30">
        <v>0.0</v>
      </c>
      <c r="M172" s="30">
        <v>2090.0</v>
      </c>
      <c r="N172" s="30">
        <v>0.0</v>
      </c>
      <c r="O172" s="30">
        <v>0.0</v>
      </c>
      <c r="P172" s="30">
        <v>0.0</v>
      </c>
      <c r="Q172" s="30">
        <v>15280.0</v>
      </c>
      <c r="R172" s="30">
        <v>0.0</v>
      </c>
      <c r="S172" s="30">
        <v>0.0</v>
      </c>
      <c r="T172" s="30">
        <v>0.0</v>
      </c>
      <c r="U172" s="30">
        <v>10630.0</v>
      </c>
      <c r="V172" s="30">
        <v>0.0</v>
      </c>
      <c r="W172" s="30">
        <v>0.0</v>
      </c>
      <c r="X172" s="30">
        <v>0.0</v>
      </c>
      <c r="Y172" s="30">
        <v>912.0</v>
      </c>
      <c r="Z172" s="30">
        <v>0.0</v>
      </c>
      <c r="AA172" s="30">
        <v>0.0</v>
      </c>
      <c r="AB172" s="30">
        <v>0.0</v>
      </c>
      <c r="AC172" s="30">
        <v>5184.0</v>
      </c>
      <c r="AD172" s="30">
        <v>0.0</v>
      </c>
      <c r="AE172" s="30">
        <v>0.0</v>
      </c>
      <c r="AF172" s="30">
        <v>0.0</v>
      </c>
      <c r="AG172" s="30">
        <v>316.0</v>
      </c>
      <c r="AH172" s="30">
        <v>0.0</v>
      </c>
      <c r="AI172" s="30">
        <v>0.0</v>
      </c>
      <c r="AJ172" s="30">
        <v>0.0</v>
      </c>
      <c r="AK172" s="30">
        <v>4834.0</v>
      </c>
      <c r="AL172" s="30">
        <v>0.0</v>
      </c>
      <c r="AM172" s="30">
        <v>0.0</v>
      </c>
      <c r="AN172" s="30">
        <v>0.0</v>
      </c>
      <c r="AO172" s="30">
        <v>3470.0</v>
      </c>
      <c r="AP172" s="30">
        <v>0.0</v>
      </c>
      <c r="AQ172" s="30">
        <v>0.0</v>
      </c>
      <c r="AR172" s="30">
        <v>0.0</v>
      </c>
      <c r="AS172" s="30">
        <v>41442.0</v>
      </c>
      <c r="AT172" s="30">
        <v>0.0</v>
      </c>
      <c r="AU172" s="30">
        <v>0.0</v>
      </c>
      <c r="AV172" s="30">
        <v>610.0</v>
      </c>
    </row>
    <row r="173">
      <c r="A173" s="28" t="s">
        <v>7515</v>
      </c>
      <c r="B173" s="28" t="s">
        <v>7516</v>
      </c>
      <c r="C173" s="28" t="s">
        <v>409</v>
      </c>
      <c r="D173" s="28" t="s">
        <v>410</v>
      </c>
      <c r="E173" s="30">
        <v>1383853.0</v>
      </c>
      <c r="F173" s="31"/>
      <c r="G173" s="30">
        <v>2.0</v>
      </c>
      <c r="H173" s="30">
        <v>628772.0</v>
      </c>
      <c r="I173" s="32">
        <v>3.1808E-6</v>
      </c>
      <c r="J173" s="30">
        <v>0.0</v>
      </c>
      <c r="K173" s="30">
        <v>0.0</v>
      </c>
      <c r="L173" s="30">
        <v>0.0</v>
      </c>
      <c r="M173" s="30">
        <v>33098.0</v>
      </c>
      <c r="N173" s="30">
        <v>0.0</v>
      </c>
      <c r="O173" s="30">
        <v>0.0</v>
      </c>
      <c r="P173" s="30">
        <v>0.0</v>
      </c>
      <c r="Q173" s="30">
        <v>43740.0</v>
      </c>
      <c r="R173" s="30">
        <v>0.0</v>
      </c>
      <c r="S173" s="30">
        <v>0.0</v>
      </c>
      <c r="T173" s="30">
        <v>0.0</v>
      </c>
      <c r="U173" s="30">
        <v>53140.0</v>
      </c>
      <c r="V173" s="30">
        <v>0.0</v>
      </c>
      <c r="W173" s="30">
        <v>0.0</v>
      </c>
      <c r="X173" s="30">
        <v>0.0</v>
      </c>
      <c r="Y173" s="30">
        <v>4148.0</v>
      </c>
      <c r="Z173" s="30">
        <v>0.0</v>
      </c>
      <c r="AA173" s="30">
        <v>0.0</v>
      </c>
      <c r="AB173" s="30">
        <v>0.0</v>
      </c>
      <c r="AC173" s="30">
        <v>350104.0</v>
      </c>
      <c r="AD173" s="30">
        <v>0.0</v>
      </c>
      <c r="AE173" s="30">
        <v>0.0</v>
      </c>
      <c r="AF173" s="30">
        <v>2.0</v>
      </c>
      <c r="AG173" s="30">
        <v>69796.0</v>
      </c>
      <c r="AH173" s="30">
        <v>0.0</v>
      </c>
      <c r="AI173" s="30">
        <v>0.0</v>
      </c>
      <c r="AJ173" s="30">
        <v>0.0</v>
      </c>
      <c r="AK173" s="30">
        <v>20982.0</v>
      </c>
      <c r="AL173" s="30">
        <v>0.0</v>
      </c>
      <c r="AM173" s="30">
        <v>0.0</v>
      </c>
      <c r="AN173" s="30">
        <v>0.0</v>
      </c>
      <c r="AO173" s="30">
        <v>36070.0</v>
      </c>
      <c r="AP173" s="30">
        <v>0.0</v>
      </c>
      <c r="AQ173" s="30">
        <v>0.0</v>
      </c>
      <c r="AR173" s="30">
        <v>0.0</v>
      </c>
      <c r="AS173" s="30">
        <v>17694.0</v>
      </c>
      <c r="AT173" s="30">
        <v>0.0</v>
      </c>
      <c r="AU173" s="30">
        <v>0.0</v>
      </c>
      <c r="AV173" s="30">
        <v>613.0</v>
      </c>
    </row>
    <row r="174">
      <c r="A174" s="28" t="s">
        <v>7564</v>
      </c>
      <c r="B174" s="28" t="s">
        <v>7565</v>
      </c>
      <c r="C174" s="28" t="s">
        <v>409</v>
      </c>
      <c r="D174" s="28" t="s">
        <v>410</v>
      </c>
      <c r="E174" s="30">
        <v>649175.0</v>
      </c>
      <c r="F174" s="31"/>
      <c r="G174" s="30">
        <v>2.0</v>
      </c>
      <c r="H174" s="30">
        <v>833110.0</v>
      </c>
      <c r="I174" s="32">
        <v>2.4006E-6</v>
      </c>
      <c r="J174" s="30">
        <v>0.0</v>
      </c>
      <c r="K174" s="30">
        <v>0.0</v>
      </c>
      <c r="L174" s="30">
        <v>0.0</v>
      </c>
      <c r="M174" s="30">
        <v>27298.0</v>
      </c>
      <c r="N174" s="30">
        <v>0.0</v>
      </c>
      <c r="O174" s="30">
        <v>0.0</v>
      </c>
      <c r="P174" s="30">
        <v>0.0</v>
      </c>
      <c r="Q174" s="30">
        <v>984.0</v>
      </c>
      <c r="R174" s="30">
        <v>0.0</v>
      </c>
      <c r="S174" s="30">
        <v>0.0</v>
      </c>
      <c r="T174" s="30">
        <v>0.0</v>
      </c>
      <c r="U174" s="30">
        <v>276.0</v>
      </c>
      <c r="V174" s="30">
        <v>0.0</v>
      </c>
      <c r="W174" s="30">
        <v>0.0</v>
      </c>
      <c r="X174" s="30">
        <v>0.0</v>
      </c>
      <c r="Y174" s="30">
        <v>1620.0</v>
      </c>
      <c r="Z174" s="30">
        <v>0.0</v>
      </c>
      <c r="AA174" s="30">
        <v>0.0</v>
      </c>
      <c r="AB174" s="30">
        <v>2.0</v>
      </c>
      <c r="AC174" s="30">
        <v>761904.0</v>
      </c>
      <c r="AD174" s="30">
        <v>0.0</v>
      </c>
      <c r="AE174" s="30">
        <v>0.0</v>
      </c>
      <c r="AF174" s="30">
        <v>0.0</v>
      </c>
      <c r="AG174" s="30">
        <v>16460.0</v>
      </c>
      <c r="AH174" s="30">
        <v>0.0</v>
      </c>
      <c r="AI174" s="30">
        <v>0.0</v>
      </c>
      <c r="AJ174" s="30">
        <v>0.0</v>
      </c>
      <c r="AK174" s="30">
        <v>5152.0</v>
      </c>
      <c r="AL174" s="30">
        <v>0.0</v>
      </c>
      <c r="AM174" s="30">
        <v>0.0</v>
      </c>
      <c r="AN174" s="30">
        <v>0.0</v>
      </c>
      <c r="AO174" s="30">
        <v>3630.0</v>
      </c>
      <c r="AP174" s="30">
        <v>0.0</v>
      </c>
      <c r="AQ174" s="30">
        <v>0.0</v>
      </c>
      <c r="AR174" s="30">
        <v>0.0</v>
      </c>
      <c r="AS174" s="30">
        <v>15786.0</v>
      </c>
      <c r="AT174" s="30">
        <v>0.0</v>
      </c>
      <c r="AU174" s="30">
        <v>0.0</v>
      </c>
      <c r="AV174" s="30">
        <v>613.0</v>
      </c>
    </row>
    <row r="175">
      <c r="A175" s="28" t="s">
        <v>5119</v>
      </c>
      <c r="B175" s="28" t="s">
        <v>5120</v>
      </c>
      <c r="C175" s="28" t="s">
        <v>409</v>
      </c>
      <c r="D175" s="28" t="s">
        <v>410</v>
      </c>
      <c r="E175" s="30">
        <v>568147.0</v>
      </c>
      <c r="F175" s="31"/>
      <c r="G175" s="30">
        <v>68.0</v>
      </c>
      <c r="H175" s="30">
        <v>1614042.0</v>
      </c>
      <c r="I175" s="32">
        <v>4.213E-5</v>
      </c>
      <c r="J175" s="30">
        <v>0.0</v>
      </c>
      <c r="K175" s="30">
        <v>0.0</v>
      </c>
      <c r="L175" s="30">
        <v>5.0</v>
      </c>
      <c r="M175" s="30">
        <v>62484.0</v>
      </c>
      <c r="N175" s="30">
        <v>0.0</v>
      </c>
      <c r="O175" s="30">
        <v>0.0</v>
      </c>
      <c r="P175" s="30">
        <v>21.0</v>
      </c>
      <c r="Q175" s="30">
        <v>60000.0</v>
      </c>
      <c r="R175" s="30">
        <v>0.0</v>
      </c>
      <c r="S175" s="30">
        <v>0.0</v>
      </c>
      <c r="T175" s="30">
        <v>0.0</v>
      </c>
      <c r="U175" s="30">
        <v>64036.0</v>
      </c>
      <c r="V175" s="30">
        <v>0.0</v>
      </c>
      <c r="W175" s="30">
        <v>0.0</v>
      </c>
      <c r="X175" s="30">
        <v>0.0</v>
      </c>
      <c r="Y175" s="30">
        <v>6680.0</v>
      </c>
      <c r="Z175" s="30">
        <v>0.0</v>
      </c>
      <c r="AA175" s="30">
        <v>0.0</v>
      </c>
      <c r="AB175" s="30">
        <v>25.0</v>
      </c>
      <c r="AC175" s="30">
        <v>1117178.0</v>
      </c>
      <c r="AD175" s="30">
        <v>0.0</v>
      </c>
      <c r="AE175" s="30">
        <v>0.0</v>
      </c>
      <c r="AF175" s="30">
        <v>3.0</v>
      </c>
      <c r="AG175" s="30">
        <v>86572.0</v>
      </c>
      <c r="AH175" s="30">
        <v>0.0</v>
      </c>
      <c r="AI175" s="30">
        <v>0.0</v>
      </c>
      <c r="AJ175" s="30">
        <v>0.0</v>
      </c>
      <c r="AK175" s="30">
        <v>30962.0</v>
      </c>
      <c r="AL175" s="30">
        <v>0.0</v>
      </c>
      <c r="AM175" s="30">
        <v>0.0</v>
      </c>
      <c r="AN175" s="30">
        <v>0.0</v>
      </c>
      <c r="AO175" s="30">
        <v>43168.0</v>
      </c>
      <c r="AP175" s="30">
        <v>0.0</v>
      </c>
      <c r="AQ175" s="30">
        <v>0.0</v>
      </c>
      <c r="AR175" s="30">
        <v>13.0</v>
      </c>
      <c r="AS175" s="30">
        <v>74918.0</v>
      </c>
      <c r="AT175" s="30">
        <v>0.0</v>
      </c>
      <c r="AU175" s="30">
        <v>0.0</v>
      </c>
      <c r="AV175" s="30">
        <v>616.0</v>
      </c>
    </row>
    <row r="176">
      <c r="A176" s="28" t="s">
        <v>5366</v>
      </c>
      <c r="B176" s="28" t="s">
        <v>5367</v>
      </c>
      <c r="C176" s="28" t="s">
        <v>409</v>
      </c>
      <c r="D176" s="28" t="s">
        <v>410</v>
      </c>
      <c r="E176" s="30">
        <v>461725.0</v>
      </c>
      <c r="F176" s="31"/>
      <c r="G176" s="30">
        <v>28.0</v>
      </c>
      <c r="H176" s="30">
        <v>1614052.0</v>
      </c>
      <c r="I176" s="32">
        <v>1.7348E-5</v>
      </c>
      <c r="J176" s="30">
        <v>0.0</v>
      </c>
      <c r="K176" s="30">
        <v>0.0</v>
      </c>
      <c r="L176" s="30">
        <v>2.0</v>
      </c>
      <c r="M176" s="30">
        <v>62486.0</v>
      </c>
      <c r="N176" s="30">
        <v>0.0</v>
      </c>
      <c r="O176" s="30">
        <v>0.0</v>
      </c>
      <c r="P176" s="30">
        <v>0.0</v>
      </c>
      <c r="Q176" s="30">
        <v>60000.0</v>
      </c>
      <c r="R176" s="30">
        <v>0.0</v>
      </c>
      <c r="S176" s="30">
        <v>0.0</v>
      </c>
      <c r="T176" s="30">
        <v>0.0</v>
      </c>
      <c r="U176" s="30">
        <v>64032.0</v>
      </c>
      <c r="V176" s="30">
        <v>0.0</v>
      </c>
      <c r="W176" s="30">
        <v>0.0</v>
      </c>
      <c r="X176" s="30">
        <v>0.0</v>
      </c>
      <c r="Y176" s="30">
        <v>6680.0</v>
      </c>
      <c r="Z176" s="30">
        <v>0.0</v>
      </c>
      <c r="AA176" s="30">
        <v>0.0</v>
      </c>
      <c r="AB176" s="30">
        <v>22.0</v>
      </c>
      <c r="AC176" s="30">
        <v>1117198.0</v>
      </c>
      <c r="AD176" s="30">
        <v>0.0</v>
      </c>
      <c r="AE176" s="30">
        <v>0.0</v>
      </c>
      <c r="AF176" s="30">
        <v>0.0</v>
      </c>
      <c r="AG176" s="30">
        <v>86572.0</v>
      </c>
      <c r="AH176" s="30">
        <v>0.0</v>
      </c>
      <c r="AI176" s="30">
        <v>0.0</v>
      </c>
      <c r="AJ176" s="30">
        <v>0.0</v>
      </c>
      <c r="AK176" s="30">
        <v>30966.0</v>
      </c>
      <c r="AL176" s="30">
        <v>0.0</v>
      </c>
      <c r="AM176" s="30">
        <v>0.0</v>
      </c>
      <c r="AN176" s="30">
        <v>0.0</v>
      </c>
      <c r="AO176" s="30">
        <v>43170.0</v>
      </c>
      <c r="AP176" s="30">
        <v>0.0</v>
      </c>
      <c r="AQ176" s="30">
        <v>0.0</v>
      </c>
      <c r="AR176" s="30">
        <v>1.0</v>
      </c>
      <c r="AS176" s="30">
        <v>74916.0</v>
      </c>
      <c r="AT176" s="30">
        <v>0.0</v>
      </c>
      <c r="AU176" s="30">
        <v>0.0</v>
      </c>
      <c r="AV176" s="30">
        <v>619.0</v>
      </c>
    </row>
    <row r="177">
      <c r="A177" s="28" t="s">
        <v>5213</v>
      </c>
      <c r="B177" s="28" t="s">
        <v>5214</v>
      </c>
      <c r="C177" s="28" t="s">
        <v>409</v>
      </c>
      <c r="D177" s="28" t="s">
        <v>410</v>
      </c>
      <c r="E177" s="30">
        <v>1015522.0</v>
      </c>
      <c r="F177" s="31"/>
      <c r="G177" s="30">
        <v>42.0</v>
      </c>
      <c r="H177" s="30">
        <v>1461874.0</v>
      </c>
      <c r="I177" s="32">
        <v>2.873E-5</v>
      </c>
      <c r="J177" s="30">
        <v>0.0</v>
      </c>
      <c r="K177" s="30">
        <v>0.0</v>
      </c>
      <c r="L177" s="30">
        <v>0.0</v>
      </c>
      <c r="M177" s="30">
        <v>60394.0</v>
      </c>
      <c r="N177" s="30">
        <v>0.0</v>
      </c>
      <c r="O177" s="30">
        <v>0.0</v>
      </c>
      <c r="P177" s="30">
        <v>0.0</v>
      </c>
      <c r="Q177" s="30">
        <v>44724.0</v>
      </c>
      <c r="R177" s="30">
        <v>0.0</v>
      </c>
      <c r="S177" s="30">
        <v>0.0</v>
      </c>
      <c r="T177" s="30">
        <v>0.0</v>
      </c>
      <c r="U177" s="30">
        <v>53416.0</v>
      </c>
      <c r="V177" s="30">
        <v>0.0</v>
      </c>
      <c r="W177" s="30">
        <v>0.0</v>
      </c>
      <c r="X177" s="30">
        <v>0.0</v>
      </c>
      <c r="Y177" s="30">
        <v>5768.0</v>
      </c>
      <c r="Z177" s="30">
        <v>0.0</v>
      </c>
      <c r="AA177" s="30">
        <v>0.0</v>
      </c>
      <c r="AB177" s="30">
        <v>42.0</v>
      </c>
      <c r="AC177" s="30">
        <v>1112002.0</v>
      </c>
      <c r="AD177" s="30">
        <v>0.0</v>
      </c>
      <c r="AE177" s="30">
        <v>0.0</v>
      </c>
      <c r="AF177" s="30">
        <v>0.0</v>
      </c>
      <c r="AG177" s="30">
        <v>86256.0</v>
      </c>
      <c r="AH177" s="30">
        <v>0.0</v>
      </c>
      <c r="AI177" s="30">
        <v>0.0</v>
      </c>
      <c r="AJ177" s="30">
        <v>0.0</v>
      </c>
      <c r="AK177" s="30">
        <v>26134.0</v>
      </c>
      <c r="AL177" s="30">
        <v>0.0</v>
      </c>
      <c r="AM177" s="30">
        <v>0.0</v>
      </c>
      <c r="AN177" s="30">
        <v>0.0</v>
      </c>
      <c r="AO177" s="30">
        <v>39700.0</v>
      </c>
      <c r="AP177" s="30">
        <v>0.0</v>
      </c>
      <c r="AQ177" s="30">
        <v>0.0</v>
      </c>
      <c r="AR177" s="30">
        <v>0.0</v>
      </c>
      <c r="AS177" s="30">
        <v>33480.0</v>
      </c>
      <c r="AT177" s="30">
        <v>0.0</v>
      </c>
      <c r="AU177" s="30">
        <v>0.0</v>
      </c>
      <c r="AV177" s="30">
        <v>622.0</v>
      </c>
    </row>
    <row r="178">
      <c r="A178" s="28" t="s">
        <v>5414</v>
      </c>
      <c r="B178" s="28" t="s">
        <v>5415</v>
      </c>
      <c r="C178" s="28" t="s">
        <v>409</v>
      </c>
      <c r="D178" s="28" t="s">
        <v>410</v>
      </c>
      <c r="E178" s="30">
        <v>860940.0</v>
      </c>
      <c r="F178" s="31"/>
      <c r="G178" s="30">
        <v>24.0</v>
      </c>
      <c r="H178" s="30">
        <v>1614104.0</v>
      </c>
      <c r="I178" s="32">
        <v>1.4869E-5</v>
      </c>
      <c r="J178" s="30">
        <v>0.0</v>
      </c>
      <c r="K178" s="30">
        <v>0.0</v>
      </c>
      <c r="L178" s="30">
        <v>0.0</v>
      </c>
      <c r="M178" s="30">
        <v>62488.0</v>
      </c>
      <c r="N178" s="30">
        <v>0.0</v>
      </c>
      <c r="O178" s="30">
        <v>0.0</v>
      </c>
      <c r="P178" s="30">
        <v>0.0</v>
      </c>
      <c r="Q178" s="30">
        <v>60008.0</v>
      </c>
      <c r="R178" s="30">
        <v>0.0</v>
      </c>
      <c r="S178" s="30">
        <v>0.0</v>
      </c>
      <c r="T178" s="30">
        <v>0.0</v>
      </c>
      <c r="U178" s="30">
        <v>64048.0</v>
      </c>
      <c r="V178" s="30">
        <v>0.0</v>
      </c>
      <c r="W178" s="30">
        <v>0.0</v>
      </c>
      <c r="X178" s="30">
        <v>0.0</v>
      </c>
      <c r="Y178" s="30">
        <v>6680.0</v>
      </c>
      <c r="Z178" s="30">
        <v>0.0</v>
      </c>
      <c r="AA178" s="30">
        <v>0.0</v>
      </c>
      <c r="AB178" s="30">
        <v>23.0</v>
      </c>
      <c r="AC178" s="30">
        <v>1117206.0</v>
      </c>
      <c r="AD178" s="30">
        <v>0.0</v>
      </c>
      <c r="AE178" s="30">
        <v>0.0</v>
      </c>
      <c r="AF178" s="30">
        <v>0.0</v>
      </c>
      <c r="AG178" s="30">
        <v>86572.0</v>
      </c>
      <c r="AH178" s="30">
        <v>0.0</v>
      </c>
      <c r="AI178" s="30">
        <v>0.0</v>
      </c>
      <c r="AJ178" s="30">
        <v>0.0</v>
      </c>
      <c r="AK178" s="30">
        <v>30968.0</v>
      </c>
      <c r="AL178" s="30">
        <v>0.0</v>
      </c>
      <c r="AM178" s="30">
        <v>0.0</v>
      </c>
      <c r="AN178" s="30">
        <v>0.0</v>
      </c>
      <c r="AO178" s="30">
        <v>43172.0</v>
      </c>
      <c r="AP178" s="30">
        <v>0.0</v>
      </c>
      <c r="AQ178" s="30">
        <v>0.0</v>
      </c>
      <c r="AR178" s="30">
        <v>0.0</v>
      </c>
      <c r="AS178" s="30">
        <v>74924.0</v>
      </c>
      <c r="AT178" s="30">
        <v>0.0</v>
      </c>
      <c r="AU178" s="30">
        <v>0.0</v>
      </c>
      <c r="AV178" s="30">
        <v>625.0</v>
      </c>
    </row>
    <row r="179">
      <c r="A179" s="28" t="s">
        <v>7551</v>
      </c>
      <c r="B179" s="28" t="s">
        <v>7552</v>
      </c>
      <c r="C179" s="28" t="s">
        <v>409</v>
      </c>
      <c r="D179" s="28" t="s">
        <v>410</v>
      </c>
      <c r="E179" s="30">
        <v>1000321.0</v>
      </c>
      <c r="F179" s="31"/>
      <c r="G179" s="30">
        <v>2.0</v>
      </c>
      <c r="H179" s="30">
        <v>628776.0</v>
      </c>
      <c r="I179" s="32">
        <v>3.1808E-6</v>
      </c>
      <c r="J179" s="30">
        <v>0.0</v>
      </c>
      <c r="K179" s="30">
        <v>0.0</v>
      </c>
      <c r="L179" s="30">
        <v>0.0</v>
      </c>
      <c r="M179" s="30">
        <v>33096.0</v>
      </c>
      <c r="N179" s="30">
        <v>0.0</v>
      </c>
      <c r="O179" s="30">
        <v>0.0</v>
      </c>
      <c r="P179" s="30">
        <v>0.0</v>
      </c>
      <c r="Q179" s="30">
        <v>43740.0</v>
      </c>
      <c r="R179" s="30">
        <v>0.0</v>
      </c>
      <c r="S179" s="30">
        <v>0.0</v>
      </c>
      <c r="T179" s="30">
        <v>0.0</v>
      </c>
      <c r="U179" s="30">
        <v>53140.0</v>
      </c>
      <c r="V179" s="30">
        <v>0.0</v>
      </c>
      <c r="W179" s="30">
        <v>0.0</v>
      </c>
      <c r="X179" s="30">
        <v>0.0</v>
      </c>
      <c r="Y179" s="30">
        <v>4148.0</v>
      </c>
      <c r="Z179" s="30">
        <v>0.0</v>
      </c>
      <c r="AA179" s="30">
        <v>0.0</v>
      </c>
      <c r="AB179" s="30">
        <v>1.0</v>
      </c>
      <c r="AC179" s="30">
        <v>350106.0</v>
      </c>
      <c r="AD179" s="30">
        <v>0.0</v>
      </c>
      <c r="AE179" s="30">
        <v>0.0</v>
      </c>
      <c r="AF179" s="30">
        <v>1.0</v>
      </c>
      <c r="AG179" s="30">
        <v>69798.0</v>
      </c>
      <c r="AH179" s="30">
        <v>0.0</v>
      </c>
      <c r="AI179" s="30">
        <v>0.0</v>
      </c>
      <c r="AJ179" s="30">
        <v>0.0</v>
      </c>
      <c r="AK179" s="30">
        <v>20984.0</v>
      </c>
      <c r="AL179" s="30">
        <v>0.0</v>
      </c>
      <c r="AM179" s="30">
        <v>0.0</v>
      </c>
      <c r="AN179" s="30">
        <v>0.0</v>
      </c>
      <c r="AO179" s="30">
        <v>36070.0</v>
      </c>
      <c r="AP179" s="30">
        <v>0.0</v>
      </c>
      <c r="AQ179" s="30">
        <v>0.0</v>
      </c>
      <c r="AR179" s="30">
        <v>0.0</v>
      </c>
      <c r="AS179" s="30">
        <v>17694.0</v>
      </c>
      <c r="AT179" s="30">
        <v>0.0</v>
      </c>
      <c r="AU179" s="30">
        <v>0.0</v>
      </c>
      <c r="AV179" s="30">
        <v>629.0</v>
      </c>
    </row>
    <row r="180">
      <c r="A180" s="28" t="s">
        <v>5934</v>
      </c>
      <c r="B180" s="28" t="s">
        <v>5935</v>
      </c>
      <c r="C180" s="28" t="s">
        <v>409</v>
      </c>
      <c r="D180" s="28" t="s">
        <v>410</v>
      </c>
      <c r="E180" s="30">
        <v>649990.0</v>
      </c>
      <c r="F180" s="31"/>
      <c r="G180" s="30">
        <v>9.0</v>
      </c>
      <c r="H180" s="30">
        <v>1461892.0</v>
      </c>
      <c r="I180" s="32">
        <v>6.1564E-6</v>
      </c>
      <c r="J180" s="30">
        <v>0.0</v>
      </c>
      <c r="K180" s="30">
        <v>0.0</v>
      </c>
      <c r="L180" s="30">
        <v>1.0</v>
      </c>
      <c r="M180" s="30">
        <v>60396.0</v>
      </c>
      <c r="N180" s="30">
        <v>0.0</v>
      </c>
      <c r="O180" s="30">
        <v>0.0</v>
      </c>
      <c r="P180" s="30">
        <v>0.0</v>
      </c>
      <c r="Q180" s="30">
        <v>44724.0</v>
      </c>
      <c r="R180" s="30">
        <v>0.0</v>
      </c>
      <c r="S180" s="30">
        <v>0.0</v>
      </c>
      <c r="T180" s="30">
        <v>0.0</v>
      </c>
      <c r="U180" s="30">
        <v>53420.0</v>
      </c>
      <c r="V180" s="30">
        <v>0.0</v>
      </c>
      <c r="W180" s="30">
        <v>0.0</v>
      </c>
      <c r="X180" s="30">
        <v>0.0</v>
      </c>
      <c r="Y180" s="30">
        <v>5768.0</v>
      </c>
      <c r="Z180" s="30">
        <v>0.0</v>
      </c>
      <c r="AA180" s="30">
        <v>0.0</v>
      </c>
      <c r="AB180" s="30">
        <v>8.0</v>
      </c>
      <c r="AC180" s="30">
        <v>1112010.0</v>
      </c>
      <c r="AD180" s="30">
        <v>0.0</v>
      </c>
      <c r="AE180" s="30">
        <v>0.0</v>
      </c>
      <c r="AF180" s="30">
        <v>0.0</v>
      </c>
      <c r="AG180" s="30">
        <v>86258.0</v>
      </c>
      <c r="AH180" s="30">
        <v>0.0</v>
      </c>
      <c r="AI180" s="30">
        <v>0.0</v>
      </c>
      <c r="AJ180" s="30">
        <v>0.0</v>
      </c>
      <c r="AK180" s="30">
        <v>26136.0</v>
      </c>
      <c r="AL180" s="30">
        <v>0.0</v>
      </c>
      <c r="AM180" s="30">
        <v>0.0</v>
      </c>
      <c r="AN180" s="30">
        <v>0.0</v>
      </c>
      <c r="AO180" s="30">
        <v>39700.0</v>
      </c>
      <c r="AP180" s="30">
        <v>0.0</v>
      </c>
      <c r="AQ180" s="30">
        <v>0.0</v>
      </c>
      <c r="AR180" s="30">
        <v>0.0</v>
      </c>
      <c r="AS180" s="30">
        <v>33480.0</v>
      </c>
      <c r="AT180" s="30">
        <v>0.0</v>
      </c>
      <c r="AU180" s="30">
        <v>0.0</v>
      </c>
      <c r="AV180" s="30">
        <v>629.0</v>
      </c>
    </row>
    <row r="181">
      <c r="A181" s="28" t="s">
        <v>6277</v>
      </c>
      <c r="B181" s="28" t="s">
        <v>6278</v>
      </c>
      <c r="C181" s="28" t="s">
        <v>409</v>
      </c>
      <c r="D181" s="28" t="s">
        <v>410</v>
      </c>
      <c r="E181" s="30">
        <v>1056127.0</v>
      </c>
      <c r="F181" s="31"/>
      <c r="G181" s="30">
        <v>6.0</v>
      </c>
      <c r="H181" s="30">
        <v>1614180.0</v>
      </c>
      <c r="I181" s="32">
        <v>3.7171E-6</v>
      </c>
      <c r="J181" s="30">
        <v>0.0</v>
      </c>
      <c r="K181" s="30">
        <v>0.0</v>
      </c>
      <c r="L181" s="30">
        <v>3.0</v>
      </c>
      <c r="M181" s="30">
        <v>62510.0</v>
      </c>
      <c r="N181" s="30">
        <v>0.0</v>
      </c>
      <c r="O181" s="30">
        <v>0.0</v>
      </c>
      <c r="P181" s="30">
        <v>1.0</v>
      </c>
      <c r="Q181" s="30">
        <v>60020.0</v>
      </c>
      <c r="R181" s="30">
        <v>0.0</v>
      </c>
      <c r="S181" s="30">
        <v>0.0</v>
      </c>
      <c r="T181" s="30">
        <v>0.0</v>
      </c>
      <c r="U181" s="30">
        <v>64036.0</v>
      </c>
      <c r="V181" s="30">
        <v>0.0</v>
      </c>
      <c r="W181" s="30">
        <v>0.0</v>
      </c>
      <c r="X181" s="30">
        <v>0.0</v>
      </c>
      <c r="Y181" s="30">
        <v>6678.0</v>
      </c>
      <c r="Z181" s="30">
        <v>0.0</v>
      </c>
      <c r="AA181" s="30">
        <v>0.0</v>
      </c>
      <c r="AB181" s="30">
        <v>0.0</v>
      </c>
      <c r="AC181" s="30">
        <v>1117178.0</v>
      </c>
      <c r="AD181" s="30">
        <v>0.0</v>
      </c>
      <c r="AE181" s="30">
        <v>0.0</v>
      </c>
      <c r="AF181" s="30">
        <v>0.0</v>
      </c>
      <c r="AG181" s="30">
        <v>86552.0</v>
      </c>
      <c r="AH181" s="30">
        <v>0.0</v>
      </c>
      <c r="AI181" s="30">
        <v>0.0</v>
      </c>
      <c r="AJ181" s="30">
        <v>0.0</v>
      </c>
      <c r="AK181" s="30">
        <v>30956.0</v>
      </c>
      <c r="AL181" s="30">
        <v>0.0</v>
      </c>
      <c r="AM181" s="30">
        <v>0.0</v>
      </c>
      <c r="AN181" s="30">
        <v>2.0</v>
      </c>
      <c r="AO181" s="30">
        <v>43168.0</v>
      </c>
      <c r="AP181" s="30">
        <v>0.0</v>
      </c>
      <c r="AQ181" s="30">
        <v>0.0</v>
      </c>
      <c r="AR181" s="30">
        <v>0.0</v>
      </c>
      <c r="AS181" s="30">
        <v>75058.0</v>
      </c>
      <c r="AT181" s="30">
        <v>0.0</v>
      </c>
      <c r="AU181" s="30">
        <v>0.0</v>
      </c>
      <c r="AV181" s="30">
        <v>631.0</v>
      </c>
    </row>
    <row r="182">
      <c r="A182" s="28" t="s">
        <v>5270</v>
      </c>
      <c r="B182" s="28" t="s">
        <v>5271</v>
      </c>
      <c r="C182" s="28" t="s">
        <v>409</v>
      </c>
      <c r="D182" s="28" t="s">
        <v>410</v>
      </c>
      <c r="E182" s="30">
        <v>950347.0</v>
      </c>
      <c r="F182" s="31"/>
      <c r="G182" s="30">
        <v>35.0</v>
      </c>
      <c r="H182" s="30">
        <v>1614060.0</v>
      </c>
      <c r="I182" s="32">
        <v>2.1684E-5</v>
      </c>
      <c r="J182" s="30">
        <v>0.0</v>
      </c>
      <c r="K182" s="30">
        <v>0.0</v>
      </c>
      <c r="L182" s="30">
        <v>0.0</v>
      </c>
      <c r="M182" s="30">
        <v>62488.0</v>
      </c>
      <c r="N182" s="30">
        <v>0.0</v>
      </c>
      <c r="O182" s="30">
        <v>0.0</v>
      </c>
      <c r="P182" s="30">
        <v>3.0</v>
      </c>
      <c r="Q182" s="30">
        <v>60008.0</v>
      </c>
      <c r="R182" s="30">
        <v>0.0</v>
      </c>
      <c r="S182" s="30">
        <v>0.0</v>
      </c>
      <c r="T182" s="30">
        <v>0.0</v>
      </c>
      <c r="U182" s="30">
        <v>64042.0</v>
      </c>
      <c r="V182" s="30">
        <v>0.0</v>
      </c>
      <c r="W182" s="30">
        <v>0.0</v>
      </c>
      <c r="X182" s="30">
        <v>0.0</v>
      </c>
      <c r="Y182" s="30">
        <v>6680.0</v>
      </c>
      <c r="Z182" s="30">
        <v>0.0</v>
      </c>
      <c r="AA182" s="30">
        <v>0.0</v>
      </c>
      <c r="AB182" s="30">
        <v>29.0</v>
      </c>
      <c r="AC182" s="30">
        <v>1117194.0</v>
      </c>
      <c r="AD182" s="30">
        <v>0.0</v>
      </c>
      <c r="AE182" s="30">
        <v>0.0</v>
      </c>
      <c r="AF182" s="30">
        <v>0.0</v>
      </c>
      <c r="AG182" s="30">
        <v>86574.0</v>
      </c>
      <c r="AH182" s="30">
        <v>0.0</v>
      </c>
      <c r="AI182" s="30">
        <v>0.0</v>
      </c>
      <c r="AJ182" s="30">
        <v>0.0</v>
      </c>
      <c r="AK182" s="30">
        <v>30960.0</v>
      </c>
      <c r="AL182" s="30">
        <v>0.0</v>
      </c>
      <c r="AM182" s="30">
        <v>0.0</v>
      </c>
      <c r="AN182" s="30">
        <v>0.0</v>
      </c>
      <c r="AO182" s="30">
        <v>43170.0</v>
      </c>
      <c r="AP182" s="30">
        <v>0.0</v>
      </c>
      <c r="AQ182" s="30">
        <v>0.0</v>
      </c>
      <c r="AR182" s="30">
        <v>0.0</v>
      </c>
      <c r="AS182" s="30">
        <v>74920.0</v>
      </c>
      <c r="AT182" s="30">
        <v>0.0</v>
      </c>
      <c r="AU182" s="30">
        <v>0.0</v>
      </c>
      <c r="AV182" s="30">
        <v>632.0</v>
      </c>
    </row>
    <row r="183">
      <c r="A183" s="28" t="s">
        <v>5769</v>
      </c>
      <c r="B183" s="28" t="s">
        <v>5770</v>
      </c>
      <c r="C183" s="28" t="s">
        <v>409</v>
      </c>
      <c r="D183" s="28" t="s">
        <v>410</v>
      </c>
      <c r="E183" s="30">
        <v>864286.0</v>
      </c>
      <c r="F183" s="31"/>
      <c r="G183" s="30">
        <v>11.0</v>
      </c>
      <c r="H183" s="30">
        <v>1614060.0</v>
      </c>
      <c r="I183" s="32">
        <v>6.8151E-6</v>
      </c>
      <c r="J183" s="30">
        <v>0.0</v>
      </c>
      <c r="K183" s="30">
        <v>0.0</v>
      </c>
      <c r="L183" s="30">
        <v>1.0</v>
      </c>
      <c r="M183" s="30">
        <v>62486.0</v>
      </c>
      <c r="N183" s="30">
        <v>0.0</v>
      </c>
      <c r="O183" s="30">
        <v>0.0</v>
      </c>
      <c r="P183" s="30">
        <v>0.0</v>
      </c>
      <c r="Q183" s="30">
        <v>60008.0</v>
      </c>
      <c r="R183" s="30">
        <v>0.0</v>
      </c>
      <c r="S183" s="30">
        <v>0.0</v>
      </c>
      <c r="T183" s="30">
        <v>0.0</v>
      </c>
      <c r="U183" s="30">
        <v>64042.0</v>
      </c>
      <c r="V183" s="30">
        <v>0.0</v>
      </c>
      <c r="W183" s="30">
        <v>0.0</v>
      </c>
      <c r="X183" s="30">
        <v>0.0</v>
      </c>
      <c r="Y183" s="30">
        <v>6680.0</v>
      </c>
      <c r="Z183" s="30">
        <v>0.0</v>
      </c>
      <c r="AA183" s="30">
        <v>0.0</v>
      </c>
      <c r="AB183" s="30">
        <v>1.0</v>
      </c>
      <c r="AC183" s="30">
        <v>1117196.0</v>
      </c>
      <c r="AD183" s="30">
        <v>0.0</v>
      </c>
      <c r="AE183" s="30">
        <v>0.0</v>
      </c>
      <c r="AF183" s="30">
        <v>7.0</v>
      </c>
      <c r="AG183" s="30">
        <v>86574.0</v>
      </c>
      <c r="AH183" s="30">
        <v>0.0</v>
      </c>
      <c r="AI183" s="30">
        <v>0.0</v>
      </c>
      <c r="AJ183" s="30">
        <v>0.0</v>
      </c>
      <c r="AK183" s="30">
        <v>30962.0</v>
      </c>
      <c r="AL183" s="30">
        <v>0.0</v>
      </c>
      <c r="AM183" s="30">
        <v>0.0</v>
      </c>
      <c r="AN183" s="30">
        <v>2.0</v>
      </c>
      <c r="AO183" s="30">
        <v>43170.0</v>
      </c>
      <c r="AP183" s="30">
        <v>0.0</v>
      </c>
      <c r="AQ183" s="30">
        <v>0.0</v>
      </c>
      <c r="AR183" s="30">
        <v>0.0</v>
      </c>
      <c r="AS183" s="30">
        <v>74924.0</v>
      </c>
      <c r="AT183" s="30">
        <v>0.0</v>
      </c>
      <c r="AU183" s="30">
        <v>0.0</v>
      </c>
      <c r="AV183" s="30">
        <v>634.0</v>
      </c>
    </row>
    <row r="184">
      <c r="A184" s="28" t="s">
        <v>4933</v>
      </c>
      <c r="B184" s="28" t="s">
        <v>4934</v>
      </c>
      <c r="C184" s="28" t="s">
        <v>409</v>
      </c>
      <c r="D184" s="28" t="s">
        <v>4878</v>
      </c>
      <c r="E184" s="30">
        <v>258975.0</v>
      </c>
      <c r="F184" s="31"/>
      <c r="G184" s="30">
        <v>328.0</v>
      </c>
      <c r="H184" s="30">
        <v>1614232.0</v>
      </c>
      <c r="I184" s="30">
        <v>2.0319E-4</v>
      </c>
      <c r="J184" s="30">
        <v>1.0</v>
      </c>
      <c r="K184" s="30">
        <v>0.0</v>
      </c>
      <c r="L184" s="30">
        <v>26.0</v>
      </c>
      <c r="M184" s="30">
        <v>62508.0</v>
      </c>
      <c r="N184" s="30">
        <v>0.0</v>
      </c>
      <c r="O184" s="30">
        <v>0.0</v>
      </c>
      <c r="P184" s="30">
        <v>2.0</v>
      </c>
      <c r="Q184" s="30">
        <v>60030.0</v>
      </c>
      <c r="R184" s="30">
        <v>0.0</v>
      </c>
      <c r="S184" s="30">
        <v>0.0</v>
      </c>
      <c r="T184" s="30">
        <v>0.0</v>
      </c>
      <c r="U184" s="30">
        <v>64044.0</v>
      </c>
      <c r="V184" s="30">
        <v>0.0</v>
      </c>
      <c r="W184" s="30">
        <v>0.0</v>
      </c>
      <c r="X184" s="30">
        <v>2.0</v>
      </c>
      <c r="Y184" s="30">
        <v>6680.0</v>
      </c>
      <c r="Z184" s="30">
        <v>0.0</v>
      </c>
      <c r="AA184" s="30">
        <v>0.0</v>
      </c>
      <c r="AB184" s="30">
        <v>8.0</v>
      </c>
      <c r="AC184" s="30">
        <v>1117194.0</v>
      </c>
      <c r="AD184" s="30">
        <v>0.0</v>
      </c>
      <c r="AE184" s="30">
        <v>0.0</v>
      </c>
      <c r="AF184" s="30">
        <v>252.0</v>
      </c>
      <c r="AG184" s="30">
        <v>86552.0</v>
      </c>
      <c r="AH184" s="30">
        <v>1.0</v>
      </c>
      <c r="AI184" s="30">
        <v>0.0</v>
      </c>
      <c r="AJ184" s="30">
        <v>26.0</v>
      </c>
      <c r="AK184" s="30">
        <v>30962.0</v>
      </c>
      <c r="AL184" s="30">
        <v>0.0</v>
      </c>
      <c r="AM184" s="30">
        <v>0.0</v>
      </c>
      <c r="AN184" s="30">
        <v>0.0</v>
      </c>
      <c r="AO184" s="30">
        <v>43172.0</v>
      </c>
      <c r="AP184" s="30">
        <v>0.0</v>
      </c>
      <c r="AQ184" s="30">
        <v>0.0</v>
      </c>
      <c r="AR184" s="30">
        <v>11.0</v>
      </c>
      <c r="AS184" s="30">
        <v>75062.0</v>
      </c>
      <c r="AT184" s="30">
        <v>0.0</v>
      </c>
      <c r="AU184" s="30">
        <v>0.0</v>
      </c>
      <c r="AV184" s="30">
        <v>636.0</v>
      </c>
    </row>
    <row r="185">
      <c r="A185" s="28" t="s">
        <v>5278</v>
      </c>
      <c r="B185" s="28" t="s">
        <v>5279</v>
      </c>
      <c r="C185" s="28" t="s">
        <v>409</v>
      </c>
      <c r="D185" s="28" t="s">
        <v>410</v>
      </c>
      <c r="E185" s="30">
        <v>566360.0</v>
      </c>
      <c r="F185" s="31"/>
      <c r="G185" s="30">
        <v>34.0</v>
      </c>
      <c r="H185" s="30">
        <v>1614076.0</v>
      </c>
      <c r="I185" s="32">
        <v>2.1065E-5</v>
      </c>
      <c r="J185" s="30">
        <v>0.0</v>
      </c>
      <c r="K185" s="30">
        <v>0.0</v>
      </c>
      <c r="L185" s="30">
        <v>4.0</v>
      </c>
      <c r="M185" s="30">
        <v>62488.0</v>
      </c>
      <c r="N185" s="30">
        <v>0.0</v>
      </c>
      <c r="O185" s="30">
        <v>0.0</v>
      </c>
      <c r="P185" s="30">
        <v>1.0</v>
      </c>
      <c r="Q185" s="30">
        <v>59998.0</v>
      </c>
      <c r="R185" s="30">
        <v>0.0</v>
      </c>
      <c r="S185" s="30">
        <v>0.0</v>
      </c>
      <c r="T185" s="30">
        <v>0.0</v>
      </c>
      <c r="U185" s="30">
        <v>64046.0</v>
      </c>
      <c r="V185" s="30">
        <v>0.0</v>
      </c>
      <c r="W185" s="30">
        <v>0.0</v>
      </c>
      <c r="X185" s="30">
        <v>0.0</v>
      </c>
      <c r="Y185" s="30">
        <v>6680.0</v>
      </c>
      <c r="Z185" s="30">
        <v>0.0</v>
      </c>
      <c r="AA185" s="30">
        <v>0.0</v>
      </c>
      <c r="AB185" s="30">
        <v>6.0</v>
      </c>
      <c r="AC185" s="30">
        <v>1117194.0</v>
      </c>
      <c r="AD185" s="30">
        <v>0.0</v>
      </c>
      <c r="AE185" s="30">
        <v>0.0</v>
      </c>
      <c r="AF185" s="30">
        <v>0.0</v>
      </c>
      <c r="AG185" s="30">
        <v>86574.0</v>
      </c>
      <c r="AH185" s="30">
        <v>0.0</v>
      </c>
      <c r="AI185" s="30">
        <v>0.0</v>
      </c>
      <c r="AJ185" s="30">
        <v>17.0</v>
      </c>
      <c r="AK185" s="30">
        <v>30966.0</v>
      </c>
      <c r="AL185" s="30">
        <v>0.0</v>
      </c>
      <c r="AM185" s="30">
        <v>0.0</v>
      </c>
      <c r="AN185" s="30">
        <v>6.0</v>
      </c>
      <c r="AO185" s="30">
        <v>43172.0</v>
      </c>
      <c r="AP185" s="30">
        <v>0.0</v>
      </c>
      <c r="AQ185" s="30">
        <v>0.0</v>
      </c>
      <c r="AR185" s="30">
        <v>0.0</v>
      </c>
      <c r="AS185" s="30">
        <v>74932.0</v>
      </c>
      <c r="AT185" s="30">
        <v>0.0</v>
      </c>
      <c r="AU185" s="30">
        <v>0.0</v>
      </c>
      <c r="AV185" s="30">
        <v>638.0</v>
      </c>
    </row>
    <row r="186">
      <c r="A186" s="28" t="s">
        <v>4897</v>
      </c>
      <c r="B186" s="28" t="s">
        <v>6945</v>
      </c>
      <c r="C186" s="28" t="s">
        <v>409</v>
      </c>
      <c r="D186" s="28" t="s">
        <v>410</v>
      </c>
      <c r="E186" s="30">
        <v>2418068.0</v>
      </c>
      <c r="F186" s="31"/>
      <c r="G186" s="30">
        <v>3.0</v>
      </c>
      <c r="H186" s="30">
        <v>1461894.0</v>
      </c>
      <c r="I186" s="32">
        <v>2.0521E-6</v>
      </c>
      <c r="J186" s="30">
        <v>0.0</v>
      </c>
      <c r="K186" s="30">
        <v>0.0</v>
      </c>
      <c r="L186" s="30">
        <v>0.0</v>
      </c>
      <c r="M186" s="30">
        <v>60396.0</v>
      </c>
      <c r="N186" s="30">
        <v>0.0</v>
      </c>
      <c r="O186" s="30">
        <v>0.0</v>
      </c>
      <c r="P186" s="30">
        <v>0.0</v>
      </c>
      <c r="Q186" s="30">
        <v>44724.0</v>
      </c>
      <c r="R186" s="30">
        <v>0.0</v>
      </c>
      <c r="S186" s="30">
        <v>0.0</v>
      </c>
      <c r="T186" s="30">
        <v>0.0</v>
      </c>
      <c r="U186" s="30">
        <v>53420.0</v>
      </c>
      <c r="V186" s="30">
        <v>0.0</v>
      </c>
      <c r="W186" s="30">
        <v>0.0</v>
      </c>
      <c r="X186" s="30">
        <v>2.0</v>
      </c>
      <c r="Y186" s="30">
        <v>5768.0</v>
      </c>
      <c r="Z186" s="30">
        <v>0.0</v>
      </c>
      <c r="AA186" s="30">
        <v>0.0</v>
      </c>
      <c r="AB186" s="30">
        <v>0.0</v>
      </c>
      <c r="AC186" s="30">
        <v>1112012.0</v>
      </c>
      <c r="AD186" s="30">
        <v>0.0</v>
      </c>
      <c r="AE186" s="30">
        <v>0.0</v>
      </c>
      <c r="AF186" s="30">
        <v>0.0</v>
      </c>
      <c r="AG186" s="30">
        <v>86258.0</v>
      </c>
      <c r="AH186" s="30">
        <v>0.0</v>
      </c>
      <c r="AI186" s="30">
        <v>0.0</v>
      </c>
      <c r="AJ186" s="30">
        <v>0.0</v>
      </c>
      <c r="AK186" s="30">
        <v>26136.0</v>
      </c>
      <c r="AL186" s="30">
        <v>0.0</v>
      </c>
      <c r="AM186" s="30">
        <v>0.0</v>
      </c>
      <c r="AN186" s="30">
        <v>0.0</v>
      </c>
      <c r="AO186" s="30">
        <v>39700.0</v>
      </c>
      <c r="AP186" s="30">
        <v>0.0</v>
      </c>
      <c r="AQ186" s="30">
        <v>0.0</v>
      </c>
      <c r="AR186" s="30">
        <v>1.0</v>
      </c>
      <c r="AS186" s="30">
        <v>33480.0</v>
      </c>
      <c r="AT186" s="30">
        <v>0.0</v>
      </c>
      <c r="AU186" s="30">
        <v>0.0</v>
      </c>
      <c r="AV186" s="30">
        <v>644.0</v>
      </c>
    </row>
    <row r="187">
      <c r="A187" s="28" t="s">
        <v>4897</v>
      </c>
      <c r="B187" s="28" t="s">
        <v>4898</v>
      </c>
      <c r="C187" s="28" t="s">
        <v>409</v>
      </c>
      <c r="D187" s="28" t="s">
        <v>3345</v>
      </c>
      <c r="E187" s="30">
        <v>461726.0</v>
      </c>
      <c r="F187" s="31"/>
      <c r="G187" s="30">
        <v>889.0</v>
      </c>
      <c r="H187" s="30">
        <v>1614204.0</v>
      </c>
      <c r="I187" s="30">
        <v>5.5074E-4</v>
      </c>
      <c r="J187" s="30">
        <v>3.0</v>
      </c>
      <c r="K187" s="30">
        <v>0.0</v>
      </c>
      <c r="L187" s="30">
        <v>51.0</v>
      </c>
      <c r="M187" s="30">
        <v>62512.0</v>
      </c>
      <c r="N187" s="30">
        <v>0.0</v>
      </c>
      <c r="O187" s="30">
        <v>0.0</v>
      </c>
      <c r="P187" s="30">
        <v>32.0</v>
      </c>
      <c r="Q187" s="30">
        <v>60024.0</v>
      </c>
      <c r="R187" s="30">
        <v>0.0</v>
      </c>
      <c r="S187" s="30">
        <v>0.0</v>
      </c>
      <c r="T187" s="30">
        <v>0.0</v>
      </c>
      <c r="U187" s="30">
        <v>64044.0</v>
      </c>
      <c r="V187" s="30">
        <v>0.0</v>
      </c>
      <c r="W187" s="30">
        <v>0.0</v>
      </c>
      <c r="X187" s="30">
        <v>0.0</v>
      </c>
      <c r="Y187" s="30">
        <v>6678.0</v>
      </c>
      <c r="Z187" s="30">
        <v>0.0</v>
      </c>
      <c r="AA187" s="30">
        <v>0.0</v>
      </c>
      <c r="AB187" s="30">
        <v>6.0</v>
      </c>
      <c r="AC187" s="30">
        <v>1117192.0</v>
      </c>
      <c r="AD187" s="30">
        <v>0.0</v>
      </c>
      <c r="AE187" s="30">
        <v>0.0</v>
      </c>
      <c r="AF187" s="30">
        <v>4.0</v>
      </c>
      <c r="AG187" s="30">
        <v>86552.0</v>
      </c>
      <c r="AH187" s="30">
        <v>0.0</v>
      </c>
      <c r="AI187" s="30">
        <v>0.0</v>
      </c>
      <c r="AJ187" s="30">
        <v>0.0</v>
      </c>
      <c r="AK187" s="30">
        <v>30962.0</v>
      </c>
      <c r="AL187" s="30">
        <v>0.0</v>
      </c>
      <c r="AM187" s="30">
        <v>0.0</v>
      </c>
      <c r="AN187" s="30">
        <v>0.0</v>
      </c>
      <c r="AO187" s="30">
        <v>43168.0</v>
      </c>
      <c r="AP187" s="30">
        <v>0.0</v>
      </c>
      <c r="AQ187" s="30">
        <v>0.0</v>
      </c>
      <c r="AR187" s="30">
        <v>793.0</v>
      </c>
      <c r="AS187" s="30">
        <v>75046.0</v>
      </c>
      <c r="AT187" s="30">
        <v>3.0</v>
      </c>
      <c r="AU187" s="30">
        <v>0.0</v>
      </c>
      <c r="AV187" s="30">
        <v>644.0</v>
      </c>
    </row>
    <row r="188">
      <c r="A188" s="28" t="s">
        <v>5042</v>
      </c>
      <c r="B188" s="28" t="s">
        <v>5043</v>
      </c>
      <c r="C188" s="28" t="s">
        <v>409</v>
      </c>
      <c r="D188" s="28" t="s">
        <v>410</v>
      </c>
      <c r="E188" s="30">
        <v>461727.0</v>
      </c>
      <c r="F188" s="31"/>
      <c r="G188" s="30">
        <v>104.0</v>
      </c>
      <c r="H188" s="30">
        <v>1614048.0</v>
      </c>
      <c r="I188" s="32">
        <v>6.4434E-5</v>
      </c>
      <c r="J188" s="30">
        <v>0.0</v>
      </c>
      <c r="K188" s="30">
        <v>0.0</v>
      </c>
      <c r="L188" s="30">
        <v>2.0</v>
      </c>
      <c r="M188" s="30">
        <v>62486.0</v>
      </c>
      <c r="N188" s="30">
        <v>0.0</v>
      </c>
      <c r="O188" s="30">
        <v>0.0</v>
      </c>
      <c r="P188" s="30">
        <v>5.0</v>
      </c>
      <c r="Q188" s="30">
        <v>59990.0</v>
      </c>
      <c r="R188" s="30">
        <v>0.0</v>
      </c>
      <c r="S188" s="30">
        <v>0.0</v>
      </c>
      <c r="T188" s="30">
        <v>1.0</v>
      </c>
      <c r="U188" s="30">
        <v>64032.0</v>
      </c>
      <c r="V188" s="30">
        <v>0.0</v>
      </c>
      <c r="W188" s="30">
        <v>0.0</v>
      </c>
      <c r="X188" s="30">
        <v>0.0</v>
      </c>
      <c r="Y188" s="30">
        <v>6680.0</v>
      </c>
      <c r="Z188" s="30">
        <v>0.0</v>
      </c>
      <c r="AA188" s="30">
        <v>0.0</v>
      </c>
      <c r="AB188" s="30">
        <v>83.0</v>
      </c>
      <c r="AC188" s="30">
        <v>1117208.0</v>
      </c>
      <c r="AD188" s="30">
        <v>0.0</v>
      </c>
      <c r="AE188" s="30">
        <v>0.0</v>
      </c>
      <c r="AF188" s="30">
        <v>0.0</v>
      </c>
      <c r="AG188" s="30">
        <v>86574.0</v>
      </c>
      <c r="AH188" s="30">
        <v>0.0</v>
      </c>
      <c r="AI188" s="30">
        <v>0.0</v>
      </c>
      <c r="AJ188" s="30">
        <v>0.0</v>
      </c>
      <c r="AK188" s="30">
        <v>30958.0</v>
      </c>
      <c r="AL188" s="30">
        <v>0.0</v>
      </c>
      <c r="AM188" s="30">
        <v>0.0</v>
      </c>
      <c r="AN188" s="30">
        <v>1.0</v>
      </c>
      <c r="AO188" s="30">
        <v>43172.0</v>
      </c>
      <c r="AP188" s="30">
        <v>0.0</v>
      </c>
      <c r="AQ188" s="30">
        <v>0.0</v>
      </c>
      <c r="AR188" s="30">
        <v>5.0</v>
      </c>
      <c r="AS188" s="30">
        <v>74914.0</v>
      </c>
      <c r="AT188" s="30">
        <v>0.0</v>
      </c>
      <c r="AU188" s="30">
        <v>0.0</v>
      </c>
      <c r="AV188" s="30">
        <v>646.0</v>
      </c>
    </row>
    <row r="189">
      <c r="A189" s="28" t="s">
        <v>6232</v>
      </c>
      <c r="B189" s="28" t="s">
        <v>6233</v>
      </c>
      <c r="C189" s="28" t="s">
        <v>409</v>
      </c>
      <c r="D189" s="28" t="s">
        <v>410</v>
      </c>
      <c r="E189" s="30">
        <v>568211.0</v>
      </c>
      <c r="F189" s="31"/>
      <c r="G189" s="30">
        <v>6.0</v>
      </c>
      <c r="H189" s="30">
        <v>780902.0</v>
      </c>
      <c r="I189" s="32">
        <v>7.6834E-6</v>
      </c>
      <c r="J189" s="30">
        <v>0.0</v>
      </c>
      <c r="K189" s="30">
        <v>0.0</v>
      </c>
      <c r="L189" s="30">
        <v>0.0</v>
      </c>
      <c r="M189" s="30">
        <v>35180.0</v>
      </c>
      <c r="N189" s="30">
        <v>0.0</v>
      </c>
      <c r="O189" s="30">
        <v>0.0</v>
      </c>
      <c r="P189" s="30">
        <v>6.0</v>
      </c>
      <c r="Q189" s="30">
        <v>59010.0</v>
      </c>
      <c r="R189" s="30">
        <v>0.0</v>
      </c>
      <c r="S189" s="30">
        <v>0.0</v>
      </c>
      <c r="T189" s="30">
        <v>0.0</v>
      </c>
      <c r="U189" s="30">
        <v>63748.0</v>
      </c>
      <c r="V189" s="30">
        <v>0.0</v>
      </c>
      <c r="W189" s="30">
        <v>0.0</v>
      </c>
      <c r="X189" s="30">
        <v>0.0</v>
      </c>
      <c r="Y189" s="30">
        <v>5060.0</v>
      </c>
      <c r="Z189" s="30">
        <v>0.0</v>
      </c>
      <c r="AA189" s="30">
        <v>0.0</v>
      </c>
      <c r="AB189" s="30">
        <v>0.0</v>
      </c>
      <c r="AC189" s="30">
        <v>355294.0</v>
      </c>
      <c r="AD189" s="30">
        <v>0.0</v>
      </c>
      <c r="AE189" s="30">
        <v>0.0</v>
      </c>
      <c r="AF189" s="30">
        <v>0.0</v>
      </c>
      <c r="AG189" s="30">
        <v>70114.0</v>
      </c>
      <c r="AH189" s="30">
        <v>0.0</v>
      </c>
      <c r="AI189" s="30">
        <v>0.0</v>
      </c>
      <c r="AJ189" s="30">
        <v>0.0</v>
      </c>
      <c r="AK189" s="30">
        <v>25818.0</v>
      </c>
      <c r="AL189" s="30">
        <v>0.0</v>
      </c>
      <c r="AM189" s="30">
        <v>0.0</v>
      </c>
      <c r="AN189" s="30">
        <v>0.0</v>
      </c>
      <c r="AO189" s="30">
        <v>39540.0</v>
      </c>
      <c r="AP189" s="30">
        <v>0.0</v>
      </c>
      <c r="AQ189" s="30">
        <v>0.0</v>
      </c>
      <c r="AR189" s="30">
        <v>0.0</v>
      </c>
      <c r="AS189" s="30">
        <v>59118.0</v>
      </c>
      <c r="AT189" s="30">
        <v>0.0</v>
      </c>
      <c r="AU189" s="30">
        <v>0.0</v>
      </c>
      <c r="AV189" s="30">
        <v>654.0</v>
      </c>
    </row>
    <row r="190">
      <c r="A190" s="28" t="s">
        <v>9152</v>
      </c>
      <c r="B190" s="28" t="s">
        <v>9884</v>
      </c>
      <c r="C190" s="28" t="s">
        <v>409</v>
      </c>
      <c r="D190" s="28" t="s">
        <v>410</v>
      </c>
      <c r="E190" s="30">
        <v>2197182.0</v>
      </c>
      <c r="F190" s="31"/>
      <c r="G190" s="30">
        <v>1.0</v>
      </c>
      <c r="H190" s="30">
        <v>833110.0</v>
      </c>
      <c r="I190" s="32">
        <v>1.2003E-6</v>
      </c>
      <c r="J190" s="30">
        <v>0.0</v>
      </c>
      <c r="K190" s="30">
        <v>0.0</v>
      </c>
      <c r="L190" s="30">
        <v>0.0</v>
      </c>
      <c r="M190" s="30">
        <v>27298.0</v>
      </c>
      <c r="N190" s="30">
        <v>0.0</v>
      </c>
      <c r="O190" s="30">
        <v>0.0</v>
      </c>
      <c r="P190" s="30">
        <v>0.0</v>
      </c>
      <c r="Q190" s="30">
        <v>984.0</v>
      </c>
      <c r="R190" s="30">
        <v>0.0</v>
      </c>
      <c r="S190" s="30">
        <v>0.0</v>
      </c>
      <c r="T190" s="30">
        <v>0.0</v>
      </c>
      <c r="U190" s="30">
        <v>276.0</v>
      </c>
      <c r="V190" s="30">
        <v>0.0</v>
      </c>
      <c r="W190" s="30">
        <v>0.0</v>
      </c>
      <c r="X190" s="30">
        <v>0.0</v>
      </c>
      <c r="Y190" s="30">
        <v>1620.0</v>
      </c>
      <c r="Z190" s="30">
        <v>0.0</v>
      </c>
      <c r="AA190" s="30">
        <v>0.0</v>
      </c>
      <c r="AB190" s="30">
        <v>1.0</v>
      </c>
      <c r="AC190" s="30">
        <v>761904.0</v>
      </c>
      <c r="AD190" s="30">
        <v>0.0</v>
      </c>
      <c r="AE190" s="30">
        <v>0.0</v>
      </c>
      <c r="AF190" s="30">
        <v>0.0</v>
      </c>
      <c r="AG190" s="30">
        <v>16460.0</v>
      </c>
      <c r="AH190" s="30">
        <v>0.0</v>
      </c>
      <c r="AI190" s="30">
        <v>0.0</v>
      </c>
      <c r="AJ190" s="30">
        <v>0.0</v>
      </c>
      <c r="AK190" s="30">
        <v>5152.0</v>
      </c>
      <c r="AL190" s="30">
        <v>0.0</v>
      </c>
      <c r="AM190" s="30">
        <v>0.0</v>
      </c>
      <c r="AN190" s="30">
        <v>0.0</v>
      </c>
      <c r="AO190" s="30">
        <v>3630.0</v>
      </c>
      <c r="AP190" s="30">
        <v>0.0</v>
      </c>
      <c r="AQ190" s="30">
        <v>0.0</v>
      </c>
      <c r="AR190" s="30">
        <v>0.0</v>
      </c>
      <c r="AS190" s="30">
        <v>15786.0</v>
      </c>
      <c r="AT190" s="30">
        <v>0.0</v>
      </c>
      <c r="AU190" s="30">
        <v>0.0</v>
      </c>
      <c r="AV190" s="30">
        <v>657.0</v>
      </c>
    </row>
    <row r="191">
      <c r="A191" s="28" t="s">
        <v>6415</v>
      </c>
      <c r="B191" s="28" t="s">
        <v>6416</v>
      </c>
      <c r="C191" s="28" t="s">
        <v>409</v>
      </c>
      <c r="D191" s="28" t="s">
        <v>410</v>
      </c>
      <c r="E191" s="30">
        <v>1362297.0</v>
      </c>
      <c r="F191" s="31"/>
      <c r="G191" s="30">
        <v>5.0</v>
      </c>
      <c r="H191" s="30">
        <v>1461894.0</v>
      </c>
      <c r="I191" s="32">
        <v>3.4202E-6</v>
      </c>
      <c r="J191" s="30">
        <v>0.0</v>
      </c>
      <c r="K191" s="30">
        <v>0.0</v>
      </c>
      <c r="L191" s="30">
        <v>0.0</v>
      </c>
      <c r="M191" s="30">
        <v>60396.0</v>
      </c>
      <c r="N191" s="30">
        <v>0.0</v>
      </c>
      <c r="O191" s="30">
        <v>0.0</v>
      </c>
      <c r="P191" s="30">
        <v>0.0</v>
      </c>
      <c r="Q191" s="30">
        <v>44724.0</v>
      </c>
      <c r="R191" s="30">
        <v>0.0</v>
      </c>
      <c r="S191" s="30">
        <v>0.0</v>
      </c>
      <c r="T191" s="30">
        <v>0.0</v>
      </c>
      <c r="U191" s="30">
        <v>53420.0</v>
      </c>
      <c r="V191" s="30">
        <v>0.0</v>
      </c>
      <c r="W191" s="30">
        <v>0.0</v>
      </c>
      <c r="X191" s="30">
        <v>0.0</v>
      </c>
      <c r="Y191" s="30">
        <v>5768.0</v>
      </c>
      <c r="Z191" s="30">
        <v>0.0</v>
      </c>
      <c r="AA191" s="30">
        <v>0.0</v>
      </c>
      <c r="AB191" s="30">
        <v>5.0</v>
      </c>
      <c r="AC191" s="30">
        <v>1112012.0</v>
      </c>
      <c r="AD191" s="30">
        <v>0.0</v>
      </c>
      <c r="AE191" s="30">
        <v>0.0</v>
      </c>
      <c r="AF191" s="30">
        <v>0.0</v>
      </c>
      <c r="AG191" s="30">
        <v>86258.0</v>
      </c>
      <c r="AH191" s="30">
        <v>0.0</v>
      </c>
      <c r="AI191" s="30">
        <v>0.0</v>
      </c>
      <c r="AJ191" s="30">
        <v>0.0</v>
      </c>
      <c r="AK191" s="30">
        <v>26136.0</v>
      </c>
      <c r="AL191" s="30">
        <v>0.0</v>
      </c>
      <c r="AM191" s="30">
        <v>0.0</v>
      </c>
      <c r="AN191" s="30">
        <v>0.0</v>
      </c>
      <c r="AO191" s="30">
        <v>39700.0</v>
      </c>
      <c r="AP191" s="30">
        <v>0.0</v>
      </c>
      <c r="AQ191" s="30">
        <v>0.0</v>
      </c>
      <c r="AR191" s="30">
        <v>0.0</v>
      </c>
      <c r="AS191" s="30">
        <v>33480.0</v>
      </c>
      <c r="AT191" s="30">
        <v>0.0</v>
      </c>
      <c r="AU191" s="30">
        <v>0.0</v>
      </c>
      <c r="AV191" s="30">
        <v>661.0</v>
      </c>
    </row>
    <row r="192">
      <c r="A192" s="28" t="s">
        <v>5068</v>
      </c>
      <c r="B192" s="28" t="s">
        <v>5069</v>
      </c>
      <c r="C192" s="28" t="s">
        <v>409</v>
      </c>
      <c r="D192" s="28" t="s">
        <v>410</v>
      </c>
      <c r="E192" s="30">
        <v>665790.0</v>
      </c>
      <c r="F192" s="31"/>
      <c r="G192" s="30">
        <v>91.0</v>
      </c>
      <c r="H192" s="30">
        <v>1614086.0</v>
      </c>
      <c r="I192" s="32">
        <v>5.6379E-5</v>
      </c>
      <c r="J192" s="30">
        <v>0.0</v>
      </c>
      <c r="K192" s="30">
        <v>0.0</v>
      </c>
      <c r="L192" s="30">
        <v>4.0</v>
      </c>
      <c r="M192" s="30">
        <v>62484.0</v>
      </c>
      <c r="N192" s="30">
        <v>0.0</v>
      </c>
      <c r="O192" s="30">
        <v>0.0</v>
      </c>
      <c r="P192" s="30">
        <v>0.0</v>
      </c>
      <c r="Q192" s="30">
        <v>60006.0</v>
      </c>
      <c r="R192" s="30">
        <v>0.0</v>
      </c>
      <c r="S192" s="30">
        <v>0.0</v>
      </c>
      <c r="T192" s="30">
        <v>0.0</v>
      </c>
      <c r="U192" s="30">
        <v>64036.0</v>
      </c>
      <c r="V192" s="30">
        <v>0.0</v>
      </c>
      <c r="W192" s="30">
        <v>0.0</v>
      </c>
      <c r="X192" s="30">
        <v>0.0</v>
      </c>
      <c r="Y192" s="30">
        <v>6680.0</v>
      </c>
      <c r="Z192" s="30">
        <v>0.0</v>
      </c>
      <c r="AA192" s="30">
        <v>0.0</v>
      </c>
      <c r="AB192" s="30">
        <v>71.0</v>
      </c>
      <c r="AC192" s="30">
        <v>1117212.0</v>
      </c>
      <c r="AD192" s="30">
        <v>0.0</v>
      </c>
      <c r="AE192" s="30">
        <v>0.0</v>
      </c>
      <c r="AF192" s="30">
        <v>4.0</v>
      </c>
      <c r="AG192" s="30">
        <v>86574.0</v>
      </c>
      <c r="AH192" s="30">
        <v>0.0</v>
      </c>
      <c r="AI192" s="30">
        <v>0.0</v>
      </c>
      <c r="AJ192" s="30">
        <v>0.0</v>
      </c>
      <c r="AK192" s="30">
        <v>30970.0</v>
      </c>
      <c r="AL192" s="30">
        <v>0.0</v>
      </c>
      <c r="AM192" s="30">
        <v>0.0</v>
      </c>
      <c r="AN192" s="30">
        <v>1.0</v>
      </c>
      <c r="AO192" s="30">
        <v>43172.0</v>
      </c>
      <c r="AP192" s="30">
        <v>0.0</v>
      </c>
      <c r="AQ192" s="30">
        <v>0.0</v>
      </c>
      <c r="AR192" s="30">
        <v>0.0</v>
      </c>
      <c r="AS192" s="30">
        <v>74926.0</v>
      </c>
      <c r="AT192" s="30">
        <v>0.0</v>
      </c>
      <c r="AU192" s="30">
        <v>0.0</v>
      </c>
      <c r="AV192" s="30">
        <v>663.0</v>
      </c>
    </row>
    <row r="193">
      <c r="A193" s="28" t="s">
        <v>5201</v>
      </c>
      <c r="B193" s="28" t="s">
        <v>5202</v>
      </c>
      <c r="C193" s="28" t="s">
        <v>409</v>
      </c>
      <c r="D193" s="28" t="s">
        <v>410</v>
      </c>
      <c r="E193" s="30">
        <v>838190.0</v>
      </c>
      <c r="F193" s="31"/>
      <c r="G193" s="30">
        <v>44.0</v>
      </c>
      <c r="H193" s="30">
        <v>1614076.0</v>
      </c>
      <c r="I193" s="32">
        <v>2.726E-5</v>
      </c>
      <c r="J193" s="30">
        <v>0.0</v>
      </c>
      <c r="K193" s="30">
        <v>0.0</v>
      </c>
      <c r="L193" s="30">
        <v>4.0</v>
      </c>
      <c r="M193" s="30">
        <v>62484.0</v>
      </c>
      <c r="N193" s="30">
        <v>0.0</v>
      </c>
      <c r="O193" s="30">
        <v>0.0</v>
      </c>
      <c r="P193" s="30">
        <v>1.0</v>
      </c>
      <c r="Q193" s="30">
        <v>60002.0</v>
      </c>
      <c r="R193" s="30">
        <v>0.0</v>
      </c>
      <c r="S193" s="30">
        <v>0.0</v>
      </c>
      <c r="T193" s="30">
        <v>0.0</v>
      </c>
      <c r="U193" s="30">
        <v>64044.0</v>
      </c>
      <c r="V193" s="30">
        <v>0.0</v>
      </c>
      <c r="W193" s="30">
        <v>0.0</v>
      </c>
      <c r="X193" s="30">
        <v>0.0</v>
      </c>
      <c r="Y193" s="30">
        <v>6680.0</v>
      </c>
      <c r="Z193" s="30">
        <v>0.0</v>
      </c>
      <c r="AA193" s="30">
        <v>0.0</v>
      </c>
      <c r="AB193" s="30">
        <v>23.0</v>
      </c>
      <c r="AC193" s="30">
        <v>1117214.0</v>
      </c>
      <c r="AD193" s="30">
        <v>0.0</v>
      </c>
      <c r="AE193" s="30">
        <v>0.0</v>
      </c>
      <c r="AF193" s="30">
        <v>4.0</v>
      </c>
      <c r="AG193" s="30">
        <v>86574.0</v>
      </c>
      <c r="AH193" s="30">
        <v>0.0</v>
      </c>
      <c r="AI193" s="30">
        <v>0.0</v>
      </c>
      <c r="AJ193" s="30">
        <v>0.0</v>
      </c>
      <c r="AK193" s="30">
        <v>30964.0</v>
      </c>
      <c r="AL193" s="30">
        <v>0.0</v>
      </c>
      <c r="AM193" s="30">
        <v>0.0</v>
      </c>
      <c r="AN193" s="30">
        <v>1.0</v>
      </c>
      <c r="AO193" s="30">
        <v>43170.0</v>
      </c>
      <c r="AP193" s="30">
        <v>0.0</v>
      </c>
      <c r="AQ193" s="30">
        <v>0.0</v>
      </c>
      <c r="AR193" s="30">
        <v>8.0</v>
      </c>
      <c r="AS193" s="30">
        <v>74908.0</v>
      </c>
      <c r="AT193" s="30">
        <v>0.0</v>
      </c>
      <c r="AU193" s="30">
        <v>0.0</v>
      </c>
      <c r="AV193" s="30">
        <v>665.0</v>
      </c>
    </row>
    <row r="194">
      <c r="A194" s="28" t="s">
        <v>5680</v>
      </c>
      <c r="B194" s="28" t="s">
        <v>5681</v>
      </c>
      <c r="C194" s="28" t="s">
        <v>409</v>
      </c>
      <c r="D194" s="28" t="s">
        <v>410</v>
      </c>
      <c r="E194" s="30">
        <v>530875.0</v>
      </c>
      <c r="F194" s="31"/>
      <c r="G194" s="30">
        <v>13.0</v>
      </c>
      <c r="H194" s="30">
        <v>1614068.0</v>
      </c>
      <c r="I194" s="32">
        <v>8.0542E-6</v>
      </c>
      <c r="J194" s="30">
        <v>0.0</v>
      </c>
      <c r="K194" s="30">
        <v>0.0</v>
      </c>
      <c r="L194" s="30">
        <v>0.0</v>
      </c>
      <c r="M194" s="30">
        <v>62488.0</v>
      </c>
      <c r="N194" s="30">
        <v>0.0</v>
      </c>
      <c r="O194" s="30">
        <v>0.0</v>
      </c>
      <c r="P194" s="30">
        <v>4.0</v>
      </c>
      <c r="Q194" s="30">
        <v>60002.0</v>
      </c>
      <c r="R194" s="30">
        <v>0.0</v>
      </c>
      <c r="S194" s="30">
        <v>0.0</v>
      </c>
      <c r="T194" s="30">
        <v>0.0</v>
      </c>
      <c r="U194" s="30">
        <v>64034.0</v>
      </c>
      <c r="V194" s="30">
        <v>0.0</v>
      </c>
      <c r="W194" s="30">
        <v>0.0</v>
      </c>
      <c r="X194" s="30">
        <v>0.0</v>
      </c>
      <c r="Y194" s="30">
        <v>6680.0</v>
      </c>
      <c r="Z194" s="30">
        <v>0.0</v>
      </c>
      <c r="AA194" s="30">
        <v>0.0</v>
      </c>
      <c r="AB194" s="30">
        <v>4.0</v>
      </c>
      <c r="AC194" s="30">
        <v>1117208.0</v>
      </c>
      <c r="AD194" s="30">
        <v>0.0</v>
      </c>
      <c r="AE194" s="30">
        <v>0.0</v>
      </c>
      <c r="AF194" s="30">
        <v>2.0</v>
      </c>
      <c r="AG194" s="30">
        <v>86574.0</v>
      </c>
      <c r="AH194" s="30">
        <v>0.0</v>
      </c>
      <c r="AI194" s="30">
        <v>0.0</v>
      </c>
      <c r="AJ194" s="30">
        <v>0.0</v>
      </c>
      <c r="AK194" s="30">
        <v>30966.0</v>
      </c>
      <c r="AL194" s="30">
        <v>0.0</v>
      </c>
      <c r="AM194" s="30">
        <v>0.0</v>
      </c>
      <c r="AN194" s="30">
        <v>1.0</v>
      </c>
      <c r="AO194" s="30">
        <v>43172.0</v>
      </c>
      <c r="AP194" s="30">
        <v>0.0</v>
      </c>
      <c r="AQ194" s="30">
        <v>0.0</v>
      </c>
      <c r="AR194" s="30">
        <v>0.0</v>
      </c>
      <c r="AS194" s="30">
        <v>74916.0</v>
      </c>
      <c r="AT194" s="30">
        <v>0.0</v>
      </c>
      <c r="AU194" s="30">
        <v>0.0</v>
      </c>
      <c r="AV194" s="30">
        <v>671.0</v>
      </c>
    </row>
    <row r="195">
      <c r="A195" s="28" t="s">
        <v>6382</v>
      </c>
      <c r="B195" s="28" t="s">
        <v>6383</v>
      </c>
      <c r="C195" s="28" t="s">
        <v>409</v>
      </c>
      <c r="D195" s="28" t="s">
        <v>410</v>
      </c>
      <c r="E195" s="30">
        <v>1433341.0</v>
      </c>
      <c r="F195" s="31"/>
      <c r="G195" s="30">
        <v>5.0</v>
      </c>
      <c r="H195" s="30">
        <v>985318.0</v>
      </c>
      <c r="I195" s="32">
        <v>5.0745E-6</v>
      </c>
      <c r="J195" s="30">
        <v>0.0</v>
      </c>
      <c r="K195" s="30">
        <v>0.0</v>
      </c>
      <c r="L195" s="30">
        <v>0.0</v>
      </c>
      <c r="M195" s="30">
        <v>29390.0</v>
      </c>
      <c r="N195" s="30">
        <v>0.0</v>
      </c>
      <c r="O195" s="30">
        <v>0.0</v>
      </c>
      <c r="P195" s="30">
        <v>0.0</v>
      </c>
      <c r="Q195" s="30">
        <v>16264.0</v>
      </c>
      <c r="R195" s="30">
        <v>0.0</v>
      </c>
      <c r="S195" s="30">
        <v>0.0</v>
      </c>
      <c r="T195" s="30">
        <v>0.0</v>
      </c>
      <c r="U195" s="30">
        <v>10900.0</v>
      </c>
      <c r="V195" s="30">
        <v>0.0</v>
      </c>
      <c r="W195" s="30">
        <v>0.0</v>
      </c>
      <c r="X195" s="30">
        <v>0.0</v>
      </c>
      <c r="Y195" s="30">
        <v>2532.0</v>
      </c>
      <c r="Z195" s="30">
        <v>0.0</v>
      </c>
      <c r="AA195" s="30">
        <v>0.0</v>
      </c>
      <c r="AB195" s="30">
        <v>4.0</v>
      </c>
      <c r="AC195" s="30">
        <v>767096.0</v>
      </c>
      <c r="AD195" s="30">
        <v>0.0</v>
      </c>
      <c r="AE195" s="30">
        <v>0.0</v>
      </c>
      <c r="AF195" s="30">
        <v>0.0</v>
      </c>
      <c r="AG195" s="30">
        <v>16776.0</v>
      </c>
      <c r="AH195" s="30">
        <v>0.0</v>
      </c>
      <c r="AI195" s="30">
        <v>0.0</v>
      </c>
      <c r="AJ195" s="30">
        <v>0.0</v>
      </c>
      <c r="AK195" s="30">
        <v>9988.0</v>
      </c>
      <c r="AL195" s="30">
        <v>0.0</v>
      </c>
      <c r="AM195" s="30">
        <v>0.0</v>
      </c>
      <c r="AN195" s="30">
        <v>0.0</v>
      </c>
      <c r="AO195" s="30">
        <v>7102.0</v>
      </c>
      <c r="AP195" s="30">
        <v>0.0</v>
      </c>
      <c r="AQ195" s="30">
        <v>0.0</v>
      </c>
      <c r="AR195" s="30">
        <v>0.0</v>
      </c>
      <c r="AS195" s="30">
        <v>57232.0</v>
      </c>
      <c r="AT195" s="30">
        <v>0.0</v>
      </c>
      <c r="AU195" s="30">
        <v>0.0</v>
      </c>
      <c r="AV195" s="30">
        <v>673.0</v>
      </c>
    </row>
    <row r="196">
      <c r="A196" s="28" t="s">
        <v>5307</v>
      </c>
      <c r="B196" s="28" t="s">
        <v>5308</v>
      </c>
      <c r="C196" s="28" t="s">
        <v>409</v>
      </c>
      <c r="D196" s="28" t="s">
        <v>410</v>
      </c>
      <c r="E196" s="30">
        <v>855253.0</v>
      </c>
      <c r="F196" s="31"/>
      <c r="G196" s="30">
        <v>33.0</v>
      </c>
      <c r="H196" s="30">
        <v>1614130.0</v>
      </c>
      <c r="I196" s="32">
        <v>2.0444E-5</v>
      </c>
      <c r="J196" s="30">
        <v>0.0</v>
      </c>
      <c r="K196" s="30">
        <v>0.0</v>
      </c>
      <c r="L196" s="30">
        <v>1.0</v>
      </c>
      <c r="M196" s="30">
        <v>62488.0</v>
      </c>
      <c r="N196" s="30">
        <v>0.0</v>
      </c>
      <c r="O196" s="30">
        <v>0.0</v>
      </c>
      <c r="P196" s="30">
        <v>0.0</v>
      </c>
      <c r="Q196" s="30">
        <v>60014.0</v>
      </c>
      <c r="R196" s="30">
        <v>0.0</v>
      </c>
      <c r="S196" s="30">
        <v>0.0</v>
      </c>
      <c r="T196" s="30">
        <v>0.0</v>
      </c>
      <c r="U196" s="30">
        <v>64050.0</v>
      </c>
      <c r="V196" s="30">
        <v>0.0</v>
      </c>
      <c r="W196" s="30">
        <v>0.0</v>
      </c>
      <c r="X196" s="30">
        <v>0.0</v>
      </c>
      <c r="Y196" s="30">
        <v>6680.0</v>
      </c>
      <c r="Z196" s="30">
        <v>0.0</v>
      </c>
      <c r="AA196" s="30">
        <v>0.0</v>
      </c>
      <c r="AB196" s="30">
        <v>31.0</v>
      </c>
      <c r="AC196" s="30">
        <v>1117212.0</v>
      </c>
      <c r="AD196" s="30">
        <v>0.0</v>
      </c>
      <c r="AE196" s="30">
        <v>0.0</v>
      </c>
      <c r="AF196" s="30">
        <v>0.0</v>
      </c>
      <c r="AG196" s="30">
        <v>86574.0</v>
      </c>
      <c r="AH196" s="30">
        <v>0.0</v>
      </c>
      <c r="AI196" s="30">
        <v>0.0</v>
      </c>
      <c r="AJ196" s="30">
        <v>0.0</v>
      </c>
      <c r="AK196" s="30">
        <v>30966.0</v>
      </c>
      <c r="AL196" s="30">
        <v>0.0</v>
      </c>
      <c r="AM196" s="30">
        <v>0.0</v>
      </c>
      <c r="AN196" s="30">
        <v>0.0</v>
      </c>
      <c r="AO196" s="30">
        <v>43170.0</v>
      </c>
      <c r="AP196" s="30">
        <v>0.0</v>
      </c>
      <c r="AQ196" s="30">
        <v>0.0</v>
      </c>
      <c r="AR196" s="30">
        <v>0.0</v>
      </c>
      <c r="AS196" s="30">
        <v>74932.0</v>
      </c>
      <c r="AT196" s="30">
        <v>0.0</v>
      </c>
      <c r="AU196" s="30">
        <v>0.0</v>
      </c>
      <c r="AV196" s="30">
        <v>674.0</v>
      </c>
    </row>
    <row r="197">
      <c r="A197" s="28" t="s">
        <v>6893</v>
      </c>
      <c r="B197" s="28" t="s">
        <v>6894</v>
      </c>
      <c r="C197" s="28" t="s">
        <v>409</v>
      </c>
      <c r="D197" s="28" t="s">
        <v>410</v>
      </c>
      <c r="E197" s="30">
        <v>992542.0</v>
      </c>
      <c r="F197" s="31"/>
      <c r="G197" s="30">
        <v>3.0</v>
      </c>
      <c r="H197" s="30">
        <v>781010.0</v>
      </c>
      <c r="I197" s="32">
        <v>3.8412E-6</v>
      </c>
      <c r="J197" s="30">
        <v>0.0</v>
      </c>
      <c r="K197" s="30">
        <v>0.0</v>
      </c>
      <c r="L197" s="30">
        <v>0.0</v>
      </c>
      <c r="M197" s="30">
        <v>35190.0</v>
      </c>
      <c r="N197" s="30">
        <v>0.0</v>
      </c>
      <c r="O197" s="30">
        <v>0.0</v>
      </c>
      <c r="P197" s="30">
        <v>3.0</v>
      </c>
      <c r="Q197" s="30">
        <v>59024.0</v>
      </c>
      <c r="R197" s="30">
        <v>0.0</v>
      </c>
      <c r="S197" s="30">
        <v>0.0</v>
      </c>
      <c r="T197" s="30">
        <v>0.0</v>
      </c>
      <c r="U197" s="30">
        <v>63764.0</v>
      </c>
      <c r="V197" s="30">
        <v>0.0</v>
      </c>
      <c r="W197" s="30">
        <v>0.0</v>
      </c>
      <c r="X197" s="30">
        <v>0.0</v>
      </c>
      <c r="Y197" s="30">
        <v>5060.0</v>
      </c>
      <c r="Z197" s="30">
        <v>0.0</v>
      </c>
      <c r="AA197" s="30">
        <v>0.0</v>
      </c>
      <c r="AB197" s="30">
        <v>0.0</v>
      </c>
      <c r="AC197" s="30">
        <v>355298.0</v>
      </c>
      <c r="AD197" s="30">
        <v>0.0</v>
      </c>
      <c r="AE197" s="30">
        <v>0.0</v>
      </c>
      <c r="AF197" s="30">
        <v>0.0</v>
      </c>
      <c r="AG197" s="30">
        <v>70114.0</v>
      </c>
      <c r="AH197" s="30">
        <v>0.0</v>
      </c>
      <c r="AI197" s="30">
        <v>0.0</v>
      </c>
      <c r="AJ197" s="30">
        <v>0.0</v>
      </c>
      <c r="AK197" s="30">
        <v>25822.0</v>
      </c>
      <c r="AL197" s="30">
        <v>0.0</v>
      </c>
      <c r="AM197" s="30">
        <v>0.0</v>
      </c>
      <c r="AN197" s="30">
        <v>0.0</v>
      </c>
      <c r="AO197" s="30">
        <v>39540.0</v>
      </c>
      <c r="AP197" s="30">
        <v>0.0</v>
      </c>
      <c r="AQ197" s="30">
        <v>0.0</v>
      </c>
      <c r="AR197" s="30">
        <v>0.0</v>
      </c>
      <c r="AS197" s="30">
        <v>59156.0</v>
      </c>
      <c r="AT197" s="30">
        <v>0.0</v>
      </c>
      <c r="AU197" s="30">
        <v>0.0</v>
      </c>
      <c r="AV197" s="30">
        <v>676.0</v>
      </c>
    </row>
    <row r="198">
      <c r="A198" s="28" t="s">
        <v>9805</v>
      </c>
      <c r="B198" s="28" t="s">
        <v>9806</v>
      </c>
      <c r="C198" s="28" t="s">
        <v>409</v>
      </c>
      <c r="D198" s="28" t="s">
        <v>410</v>
      </c>
      <c r="E198" s="30">
        <v>567939.0</v>
      </c>
      <c r="F198" s="31"/>
      <c r="G198" s="30">
        <v>1.0</v>
      </c>
      <c r="H198" s="30">
        <v>628756.0</v>
      </c>
      <c r="I198" s="32">
        <v>1.5904E-6</v>
      </c>
      <c r="J198" s="30">
        <v>0.0</v>
      </c>
      <c r="K198" s="30">
        <v>0.0</v>
      </c>
      <c r="L198" s="30">
        <v>0.0</v>
      </c>
      <c r="M198" s="30">
        <v>33098.0</v>
      </c>
      <c r="N198" s="30">
        <v>0.0</v>
      </c>
      <c r="O198" s="30">
        <v>0.0</v>
      </c>
      <c r="P198" s="30">
        <v>0.0</v>
      </c>
      <c r="Q198" s="30">
        <v>43740.0</v>
      </c>
      <c r="R198" s="30">
        <v>0.0</v>
      </c>
      <c r="S198" s="30">
        <v>0.0</v>
      </c>
      <c r="T198" s="30">
        <v>0.0</v>
      </c>
      <c r="U198" s="30">
        <v>53116.0</v>
      </c>
      <c r="V198" s="30">
        <v>0.0</v>
      </c>
      <c r="W198" s="30">
        <v>0.0</v>
      </c>
      <c r="X198" s="30">
        <v>0.0</v>
      </c>
      <c r="Y198" s="30">
        <v>4148.0</v>
      </c>
      <c r="Z198" s="30">
        <v>0.0</v>
      </c>
      <c r="AA198" s="30">
        <v>0.0</v>
      </c>
      <c r="AB198" s="30">
        <v>1.0</v>
      </c>
      <c r="AC198" s="30">
        <v>350108.0</v>
      </c>
      <c r="AD198" s="30">
        <v>0.0</v>
      </c>
      <c r="AE198" s="30">
        <v>0.0</v>
      </c>
      <c r="AF198" s="30">
        <v>0.0</v>
      </c>
      <c r="AG198" s="30">
        <v>69798.0</v>
      </c>
      <c r="AH198" s="30">
        <v>0.0</v>
      </c>
      <c r="AI198" s="30">
        <v>0.0</v>
      </c>
      <c r="AJ198" s="30">
        <v>0.0</v>
      </c>
      <c r="AK198" s="30">
        <v>20984.0</v>
      </c>
      <c r="AL198" s="30">
        <v>0.0</v>
      </c>
      <c r="AM198" s="30">
        <v>0.0</v>
      </c>
      <c r="AN198" s="30">
        <v>0.0</v>
      </c>
      <c r="AO198" s="30">
        <v>36070.0</v>
      </c>
      <c r="AP198" s="30">
        <v>0.0</v>
      </c>
      <c r="AQ198" s="30">
        <v>0.0</v>
      </c>
      <c r="AR198" s="30">
        <v>0.0</v>
      </c>
      <c r="AS198" s="30">
        <v>17694.0</v>
      </c>
      <c r="AT198" s="30">
        <v>0.0</v>
      </c>
      <c r="AU198" s="30">
        <v>0.0</v>
      </c>
      <c r="AV198" s="30">
        <v>683.0</v>
      </c>
    </row>
    <row r="199">
      <c r="A199" s="28" t="s">
        <v>4973</v>
      </c>
      <c r="B199" s="28" t="s">
        <v>4974</v>
      </c>
      <c r="C199" s="28" t="s">
        <v>409</v>
      </c>
      <c r="D199" s="28" t="s">
        <v>410</v>
      </c>
      <c r="E199" s="30">
        <v>530877.0</v>
      </c>
      <c r="F199" s="31"/>
      <c r="G199" s="30">
        <v>216.0</v>
      </c>
      <c r="H199" s="30">
        <v>1614198.0</v>
      </c>
      <c r="I199" s="30">
        <v>1.3381E-4</v>
      </c>
      <c r="J199" s="30">
        <v>2.0</v>
      </c>
      <c r="K199" s="30">
        <v>0.0</v>
      </c>
      <c r="L199" s="30">
        <v>5.0</v>
      </c>
      <c r="M199" s="30">
        <v>62506.0</v>
      </c>
      <c r="N199" s="30">
        <v>0.0</v>
      </c>
      <c r="O199" s="30">
        <v>0.0</v>
      </c>
      <c r="P199" s="30">
        <v>0.0</v>
      </c>
      <c r="Q199" s="30">
        <v>60032.0</v>
      </c>
      <c r="R199" s="30">
        <v>0.0</v>
      </c>
      <c r="S199" s="30">
        <v>0.0</v>
      </c>
      <c r="T199" s="30">
        <v>7.0</v>
      </c>
      <c r="U199" s="30">
        <v>63990.0</v>
      </c>
      <c r="V199" s="30">
        <v>0.0</v>
      </c>
      <c r="W199" s="30">
        <v>0.0</v>
      </c>
      <c r="X199" s="30">
        <v>1.0</v>
      </c>
      <c r="Y199" s="30">
        <v>6680.0</v>
      </c>
      <c r="Z199" s="30">
        <v>0.0</v>
      </c>
      <c r="AA199" s="30">
        <v>0.0</v>
      </c>
      <c r="AB199" s="30">
        <v>136.0</v>
      </c>
      <c r="AC199" s="30">
        <v>1117200.0</v>
      </c>
      <c r="AD199" s="30">
        <v>1.0</v>
      </c>
      <c r="AE199" s="30">
        <v>0.0</v>
      </c>
      <c r="AF199" s="30">
        <v>44.0</v>
      </c>
      <c r="AG199" s="30">
        <v>86552.0</v>
      </c>
      <c r="AH199" s="30">
        <v>0.0</v>
      </c>
      <c r="AI199" s="30">
        <v>0.0</v>
      </c>
      <c r="AJ199" s="30">
        <v>6.0</v>
      </c>
      <c r="AK199" s="30">
        <v>30962.0</v>
      </c>
      <c r="AL199" s="30">
        <v>1.0</v>
      </c>
      <c r="AM199" s="30">
        <v>0.0</v>
      </c>
      <c r="AN199" s="30">
        <v>0.0</v>
      </c>
      <c r="AO199" s="30">
        <v>43172.0</v>
      </c>
      <c r="AP199" s="30">
        <v>0.0</v>
      </c>
      <c r="AQ199" s="30">
        <v>0.0</v>
      </c>
      <c r="AR199" s="30">
        <v>3.0</v>
      </c>
      <c r="AS199" s="30">
        <v>75068.0</v>
      </c>
      <c r="AT199" s="30">
        <v>0.0</v>
      </c>
      <c r="AU199" s="30">
        <v>0.0</v>
      </c>
      <c r="AV199" s="30">
        <v>685.0</v>
      </c>
    </row>
    <row r="200">
      <c r="A200" s="28" t="s">
        <v>6106</v>
      </c>
      <c r="B200" s="28" t="s">
        <v>6107</v>
      </c>
      <c r="C200" s="28" t="s">
        <v>409</v>
      </c>
      <c r="D200" s="28" t="s">
        <v>410</v>
      </c>
      <c r="E200" s="30">
        <v>582365.0</v>
      </c>
      <c r="F200" s="31"/>
      <c r="G200" s="30">
        <v>7.0</v>
      </c>
      <c r="H200" s="30">
        <v>780918.0</v>
      </c>
      <c r="I200" s="32">
        <v>8.9638E-6</v>
      </c>
      <c r="J200" s="30">
        <v>0.0</v>
      </c>
      <c r="K200" s="30">
        <v>0.0</v>
      </c>
      <c r="L200" s="30">
        <v>0.0</v>
      </c>
      <c r="M200" s="30">
        <v>35190.0</v>
      </c>
      <c r="N200" s="30">
        <v>0.0</v>
      </c>
      <c r="O200" s="30">
        <v>0.0</v>
      </c>
      <c r="P200" s="30">
        <v>0.0</v>
      </c>
      <c r="Q200" s="30">
        <v>59032.0</v>
      </c>
      <c r="R200" s="30">
        <v>0.0</v>
      </c>
      <c r="S200" s="30">
        <v>0.0</v>
      </c>
      <c r="T200" s="30">
        <v>0.0</v>
      </c>
      <c r="U200" s="30">
        <v>63666.0</v>
      </c>
      <c r="V200" s="30">
        <v>0.0</v>
      </c>
      <c r="W200" s="30">
        <v>0.0</v>
      </c>
      <c r="X200" s="30">
        <v>0.0</v>
      </c>
      <c r="Y200" s="30">
        <v>5060.0</v>
      </c>
      <c r="Z200" s="30">
        <v>0.0</v>
      </c>
      <c r="AA200" s="30">
        <v>0.0</v>
      </c>
      <c r="AB200" s="30">
        <v>5.0</v>
      </c>
      <c r="AC200" s="30">
        <v>355308.0</v>
      </c>
      <c r="AD200" s="30">
        <v>0.0</v>
      </c>
      <c r="AE200" s="30">
        <v>0.0</v>
      </c>
      <c r="AF200" s="30">
        <v>0.0</v>
      </c>
      <c r="AG200" s="30">
        <v>70114.0</v>
      </c>
      <c r="AH200" s="30">
        <v>0.0</v>
      </c>
      <c r="AI200" s="30">
        <v>0.0</v>
      </c>
      <c r="AJ200" s="30">
        <v>0.0</v>
      </c>
      <c r="AK200" s="30">
        <v>25818.0</v>
      </c>
      <c r="AL200" s="30">
        <v>0.0</v>
      </c>
      <c r="AM200" s="30">
        <v>0.0</v>
      </c>
      <c r="AN200" s="30">
        <v>0.0</v>
      </c>
      <c r="AO200" s="30">
        <v>39542.0</v>
      </c>
      <c r="AP200" s="30">
        <v>0.0</v>
      </c>
      <c r="AQ200" s="30">
        <v>0.0</v>
      </c>
      <c r="AR200" s="30">
        <v>2.0</v>
      </c>
      <c r="AS200" s="30">
        <v>59140.0</v>
      </c>
      <c r="AT200" s="30">
        <v>0.0</v>
      </c>
      <c r="AU200" s="30">
        <v>0.0</v>
      </c>
      <c r="AV200" s="30">
        <v>688.0</v>
      </c>
    </row>
    <row r="201">
      <c r="A201" s="28" t="s">
        <v>9226</v>
      </c>
      <c r="B201" s="28" t="s">
        <v>9227</v>
      </c>
      <c r="C201" s="28" t="s">
        <v>409</v>
      </c>
      <c r="D201" s="28" t="s">
        <v>410</v>
      </c>
      <c r="E201" s="30">
        <v>2051443.0</v>
      </c>
      <c r="F201" s="31"/>
      <c r="G201" s="30">
        <v>1.0</v>
      </c>
      <c r="H201" s="30">
        <v>628710.0</v>
      </c>
      <c r="I201" s="32">
        <v>1.5906E-6</v>
      </c>
      <c r="J201" s="30">
        <v>0.0</v>
      </c>
      <c r="K201" s="30">
        <v>0.0</v>
      </c>
      <c r="L201" s="30">
        <v>0.0</v>
      </c>
      <c r="M201" s="30">
        <v>33098.0</v>
      </c>
      <c r="N201" s="30">
        <v>0.0</v>
      </c>
      <c r="O201" s="30">
        <v>0.0</v>
      </c>
      <c r="P201" s="30">
        <v>0.0</v>
      </c>
      <c r="Q201" s="30">
        <v>43740.0</v>
      </c>
      <c r="R201" s="30">
        <v>0.0</v>
      </c>
      <c r="S201" s="30">
        <v>0.0</v>
      </c>
      <c r="T201" s="30">
        <v>0.0</v>
      </c>
      <c r="U201" s="30">
        <v>53070.0</v>
      </c>
      <c r="V201" s="30">
        <v>0.0</v>
      </c>
      <c r="W201" s="30">
        <v>0.0</v>
      </c>
      <c r="X201" s="30">
        <v>0.0</v>
      </c>
      <c r="Y201" s="30">
        <v>4148.0</v>
      </c>
      <c r="Z201" s="30">
        <v>0.0</v>
      </c>
      <c r="AA201" s="30">
        <v>0.0</v>
      </c>
      <c r="AB201" s="30">
        <v>1.0</v>
      </c>
      <c r="AC201" s="30">
        <v>350108.0</v>
      </c>
      <c r="AD201" s="30">
        <v>0.0</v>
      </c>
      <c r="AE201" s="30">
        <v>0.0</v>
      </c>
      <c r="AF201" s="30">
        <v>0.0</v>
      </c>
      <c r="AG201" s="30">
        <v>69798.0</v>
      </c>
      <c r="AH201" s="30">
        <v>0.0</v>
      </c>
      <c r="AI201" s="30">
        <v>0.0</v>
      </c>
      <c r="AJ201" s="30">
        <v>0.0</v>
      </c>
      <c r="AK201" s="30">
        <v>20984.0</v>
      </c>
      <c r="AL201" s="30">
        <v>0.0</v>
      </c>
      <c r="AM201" s="30">
        <v>0.0</v>
      </c>
      <c r="AN201" s="30">
        <v>0.0</v>
      </c>
      <c r="AO201" s="30">
        <v>36070.0</v>
      </c>
      <c r="AP201" s="30">
        <v>0.0</v>
      </c>
      <c r="AQ201" s="30">
        <v>0.0</v>
      </c>
      <c r="AR201" s="30">
        <v>0.0</v>
      </c>
      <c r="AS201" s="30">
        <v>17694.0</v>
      </c>
      <c r="AT201" s="30">
        <v>0.0</v>
      </c>
      <c r="AU201" s="30">
        <v>0.0</v>
      </c>
      <c r="AV201" s="30">
        <v>688.0</v>
      </c>
    </row>
    <row r="202">
      <c r="A202" s="28" t="s">
        <v>9352</v>
      </c>
      <c r="B202" s="28" t="s">
        <v>9353</v>
      </c>
      <c r="C202" s="28" t="s">
        <v>409</v>
      </c>
      <c r="D202" s="28" t="s">
        <v>410</v>
      </c>
      <c r="E202" s="30">
        <v>2201520.0</v>
      </c>
      <c r="F202" s="31"/>
      <c r="G202" s="30">
        <v>1.0</v>
      </c>
      <c r="H202" s="30">
        <v>628694.0</v>
      </c>
      <c r="I202" s="32">
        <v>1.5906E-6</v>
      </c>
      <c r="J202" s="30">
        <v>0.0</v>
      </c>
      <c r="K202" s="30">
        <v>0.0</v>
      </c>
      <c r="L202" s="30">
        <v>0.0</v>
      </c>
      <c r="M202" s="30">
        <v>33098.0</v>
      </c>
      <c r="N202" s="30">
        <v>0.0</v>
      </c>
      <c r="O202" s="30">
        <v>0.0</v>
      </c>
      <c r="P202" s="30">
        <v>0.0</v>
      </c>
      <c r="Q202" s="30">
        <v>43740.0</v>
      </c>
      <c r="R202" s="30">
        <v>0.0</v>
      </c>
      <c r="S202" s="30">
        <v>0.0</v>
      </c>
      <c r="T202" s="30">
        <v>0.0</v>
      </c>
      <c r="U202" s="30">
        <v>53054.0</v>
      </c>
      <c r="V202" s="30">
        <v>0.0</v>
      </c>
      <c r="W202" s="30">
        <v>0.0</v>
      </c>
      <c r="X202" s="30">
        <v>0.0</v>
      </c>
      <c r="Y202" s="30">
        <v>4148.0</v>
      </c>
      <c r="Z202" s="30">
        <v>0.0</v>
      </c>
      <c r="AA202" s="30">
        <v>0.0</v>
      </c>
      <c r="AB202" s="30">
        <v>1.0</v>
      </c>
      <c r="AC202" s="30">
        <v>350108.0</v>
      </c>
      <c r="AD202" s="30">
        <v>0.0</v>
      </c>
      <c r="AE202" s="30">
        <v>0.0</v>
      </c>
      <c r="AF202" s="30">
        <v>0.0</v>
      </c>
      <c r="AG202" s="30">
        <v>69798.0</v>
      </c>
      <c r="AH202" s="30">
        <v>0.0</v>
      </c>
      <c r="AI202" s="30">
        <v>0.0</v>
      </c>
      <c r="AJ202" s="30">
        <v>0.0</v>
      </c>
      <c r="AK202" s="30">
        <v>20984.0</v>
      </c>
      <c r="AL202" s="30">
        <v>0.0</v>
      </c>
      <c r="AM202" s="30">
        <v>0.0</v>
      </c>
      <c r="AN202" s="30">
        <v>0.0</v>
      </c>
      <c r="AO202" s="30">
        <v>36070.0</v>
      </c>
      <c r="AP202" s="30">
        <v>0.0</v>
      </c>
      <c r="AQ202" s="30">
        <v>0.0</v>
      </c>
      <c r="AR202" s="30">
        <v>0.0</v>
      </c>
      <c r="AS202" s="30">
        <v>17694.0</v>
      </c>
      <c r="AT202" s="30">
        <v>0.0</v>
      </c>
      <c r="AU202" s="30">
        <v>0.0</v>
      </c>
      <c r="AV202" s="30">
        <v>689.0</v>
      </c>
    </row>
    <row r="203">
      <c r="A203" s="28" t="s">
        <v>8905</v>
      </c>
      <c r="B203" s="28" t="s">
        <v>8906</v>
      </c>
      <c r="C203" s="28" t="s">
        <v>409</v>
      </c>
      <c r="D203" s="28" t="s">
        <v>410</v>
      </c>
      <c r="E203" s="30">
        <v>1937399.0</v>
      </c>
      <c r="F203" s="31"/>
      <c r="G203" s="30">
        <v>1.0</v>
      </c>
      <c r="H203" s="30">
        <v>628610.0</v>
      </c>
      <c r="I203" s="32">
        <v>1.5908E-6</v>
      </c>
      <c r="J203" s="30">
        <v>0.0</v>
      </c>
      <c r="K203" s="30">
        <v>0.0</v>
      </c>
      <c r="L203" s="30">
        <v>0.0</v>
      </c>
      <c r="M203" s="30">
        <v>33096.0</v>
      </c>
      <c r="N203" s="30">
        <v>0.0</v>
      </c>
      <c r="O203" s="30">
        <v>0.0</v>
      </c>
      <c r="P203" s="30">
        <v>0.0</v>
      </c>
      <c r="Q203" s="30">
        <v>43740.0</v>
      </c>
      <c r="R203" s="30">
        <v>0.0</v>
      </c>
      <c r="S203" s="30">
        <v>0.0</v>
      </c>
      <c r="T203" s="30">
        <v>0.0</v>
      </c>
      <c r="U203" s="30">
        <v>52972.0</v>
      </c>
      <c r="V203" s="30">
        <v>0.0</v>
      </c>
      <c r="W203" s="30">
        <v>0.0</v>
      </c>
      <c r="X203" s="30">
        <v>0.0</v>
      </c>
      <c r="Y203" s="30">
        <v>4148.0</v>
      </c>
      <c r="Z203" s="30">
        <v>0.0</v>
      </c>
      <c r="AA203" s="30">
        <v>0.0</v>
      </c>
      <c r="AB203" s="30">
        <v>1.0</v>
      </c>
      <c r="AC203" s="30">
        <v>350108.0</v>
      </c>
      <c r="AD203" s="30">
        <v>0.0</v>
      </c>
      <c r="AE203" s="30">
        <v>0.0</v>
      </c>
      <c r="AF203" s="30">
        <v>0.0</v>
      </c>
      <c r="AG203" s="30">
        <v>69798.0</v>
      </c>
      <c r="AH203" s="30">
        <v>0.0</v>
      </c>
      <c r="AI203" s="30">
        <v>0.0</v>
      </c>
      <c r="AJ203" s="30">
        <v>0.0</v>
      </c>
      <c r="AK203" s="30">
        <v>20984.0</v>
      </c>
      <c r="AL203" s="30">
        <v>0.0</v>
      </c>
      <c r="AM203" s="30">
        <v>0.0</v>
      </c>
      <c r="AN203" s="30">
        <v>0.0</v>
      </c>
      <c r="AO203" s="30">
        <v>36070.0</v>
      </c>
      <c r="AP203" s="30">
        <v>0.0</v>
      </c>
      <c r="AQ203" s="30">
        <v>0.0</v>
      </c>
      <c r="AR203" s="30">
        <v>0.0</v>
      </c>
      <c r="AS203" s="30">
        <v>17694.0</v>
      </c>
      <c r="AT203" s="30">
        <v>0.0</v>
      </c>
      <c r="AU203" s="30">
        <v>0.0</v>
      </c>
      <c r="AV203" s="30">
        <v>690.0</v>
      </c>
    </row>
    <row r="204">
      <c r="A204" s="28" t="s">
        <v>6088</v>
      </c>
      <c r="B204" s="28" t="s">
        <v>6089</v>
      </c>
      <c r="C204" s="28" t="s">
        <v>409</v>
      </c>
      <c r="D204" s="28" t="s">
        <v>410</v>
      </c>
      <c r="E204" s="30">
        <v>2083428.0</v>
      </c>
      <c r="F204" s="31"/>
      <c r="G204" s="30">
        <v>7.0</v>
      </c>
      <c r="H204" s="30">
        <v>780778.0</v>
      </c>
      <c r="I204" s="32">
        <v>8.9654E-6</v>
      </c>
      <c r="J204" s="30">
        <v>0.0</v>
      </c>
      <c r="K204" s="30">
        <v>0.0</v>
      </c>
      <c r="L204" s="30">
        <v>0.0</v>
      </c>
      <c r="M204" s="30">
        <v>35186.0</v>
      </c>
      <c r="N204" s="30">
        <v>0.0</v>
      </c>
      <c r="O204" s="30">
        <v>0.0</v>
      </c>
      <c r="P204" s="30">
        <v>0.0</v>
      </c>
      <c r="Q204" s="30">
        <v>59024.0</v>
      </c>
      <c r="R204" s="30">
        <v>0.0</v>
      </c>
      <c r="S204" s="30">
        <v>0.0</v>
      </c>
      <c r="T204" s="30">
        <v>0.0</v>
      </c>
      <c r="U204" s="30">
        <v>63556.0</v>
      </c>
      <c r="V204" s="30">
        <v>0.0</v>
      </c>
      <c r="W204" s="30">
        <v>0.0</v>
      </c>
      <c r="X204" s="30">
        <v>0.0</v>
      </c>
      <c r="Y204" s="30">
        <v>5056.0</v>
      </c>
      <c r="Z204" s="30">
        <v>0.0</v>
      </c>
      <c r="AA204" s="30">
        <v>0.0</v>
      </c>
      <c r="AB204" s="30">
        <v>5.0</v>
      </c>
      <c r="AC204" s="30">
        <v>355306.0</v>
      </c>
      <c r="AD204" s="30">
        <v>0.0</v>
      </c>
      <c r="AE204" s="30">
        <v>0.0</v>
      </c>
      <c r="AF204" s="30">
        <v>1.0</v>
      </c>
      <c r="AG204" s="30">
        <v>70114.0</v>
      </c>
      <c r="AH204" s="30">
        <v>0.0</v>
      </c>
      <c r="AI204" s="30">
        <v>0.0</v>
      </c>
      <c r="AJ204" s="30">
        <v>0.0</v>
      </c>
      <c r="AK204" s="30">
        <v>25816.0</v>
      </c>
      <c r="AL204" s="30">
        <v>0.0</v>
      </c>
      <c r="AM204" s="30">
        <v>0.0</v>
      </c>
      <c r="AN204" s="30">
        <v>0.0</v>
      </c>
      <c r="AO204" s="30">
        <v>39542.0</v>
      </c>
      <c r="AP204" s="30">
        <v>0.0</v>
      </c>
      <c r="AQ204" s="30">
        <v>0.0</v>
      </c>
      <c r="AR204" s="30">
        <v>0.0</v>
      </c>
      <c r="AS204" s="30">
        <v>59144.0</v>
      </c>
      <c r="AT204" s="30">
        <v>0.0</v>
      </c>
      <c r="AU204" s="30">
        <v>0.0</v>
      </c>
      <c r="AV204" s="30">
        <v>692.0</v>
      </c>
    </row>
    <row r="205">
      <c r="A205" s="28" t="s">
        <v>6497</v>
      </c>
      <c r="B205" s="28" t="s">
        <v>6498</v>
      </c>
      <c r="C205" s="28" t="s">
        <v>409</v>
      </c>
      <c r="D205" s="28" t="s">
        <v>410</v>
      </c>
      <c r="E205" s="30">
        <v>2577774.0</v>
      </c>
      <c r="F205" s="31"/>
      <c r="G205" s="30">
        <v>4.0</v>
      </c>
      <c r="H205" s="30">
        <v>1461356.0</v>
      </c>
      <c r="I205" s="32">
        <v>2.7372E-6</v>
      </c>
      <c r="J205" s="30">
        <v>0.0</v>
      </c>
      <c r="K205" s="30">
        <v>0.0</v>
      </c>
      <c r="L205" s="30">
        <v>0.0</v>
      </c>
      <c r="M205" s="30">
        <v>60388.0</v>
      </c>
      <c r="N205" s="30">
        <v>0.0</v>
      </c>
      <c r="O205" s="30">
        <v>0.0</v>
      </c>
      <c r="P205" s="30">
        <v>0.0</v>
      </c>
      <c r="Q205" s="30">
        <v>44724.0</v>
      </c>
      <c r="R205" s="30">
        <v>0.0</v>
      </c>
      <c r="S205" s="30">
        <v>0.0</v>
      </c>
      <c r="T205" s="30">
        <v>0.0</v>
      </c>
      <c r="U205" s="30">
        <v>52896.0</v>
      </c>
      <c r="V205" s="30">
        <v>0.0</v>
      </c>
      <c r="W205" s="30">
        <v>0.0</v>
      </c>
      <c r="X205" s="30">
        <v>0.0</v>
      </c>
      <c r="Y205" s="30">
        <v>5766.0</v>
      </c>
      <c r="Z205" s="30">
        <v>0.0</v>
      </c>
      <c r="AA205" s="30">
        <v>0.0</v>
      </c>
      <c r="AB205" s="30">
        <v>3.0</v>
      </c>
      <c r="AC205" s="30">
        <v>1112010.0</v>
      </c>
      <c r="AD205" s="30">
        <v>0.0</v>
      </c>
      <c r="AE205" s="30">
        <v>0.0</v>
      </c>
      <c r="AF205" s="30">
        <v>1.0</v>
      </c>
      <c r="AG205" s="30">
        <v>86256.0</v>
      </c>
      <c r="AH205" s="30">
        <v>0.0</v>
      </c>
      <c r="AI205" s="30">
        <v>0.0</v>
      </c>
      <c r="AJ205" s="30">
        <v>0.0</v>
      </c>
      <c r="AK205" s="30">
        <v>26136.0</v>
      </c>
      <c r="AL205" s="30">
        <v>0.0</v>
      </c>
      <c r="AM205" s="30">
        <v>0.0</v>
      </c>
      <c r="AN205" s="30">
        <v>0.0</v>
      </c>
      <c r="AO205" s="30">
        <v>39700.0</v>
      </c>
      <c r="AP205" s="30">
        <v>0.0</v>
      </c>
      <c r="AQ205" s="30">
        <v>0.0</v>
      </c>
      <c r="AR205" s="30">
        <v>0.0</v>
      </c>
      <c r="AS205" s="30">
        <v>33480.0</v>
      </c>
      <c r="AT205" s="30">
        <v>0.0</v>
      </c>
      <c r="AU205" s="30">
        <v>0.0</v>
      </c>
      <c r="AV205" s="30">
        <v>696.0</v>
      </c>
    </row>
    <row r="206">
      <c r="A206" s="28" t="s">
        <v>6348</v>
      </c>
      <c r="B206" s="28" t="s">
        <v>6349</v>
      </c>
      <c r="C206" s="28" t="s">
        <v>409</v>
      </c>
      <c r="D206" s="28" t="s">
        <v>410</v>
      </c>
      <c r="E206" s="30">
        <v>1376063.0</v>
      </c>
      <c r="F206" s="31"/>
      <c r="G206" s="30">
        <v>5.0</v>
      </c>
      <c r="H206" s="30">
        <v>1612972.0</v>
      </c>
      <c r="I206" s="32">
        <v>3.0999E-6</v>
      </c>
      <c r="J206" s="30">
        <v>0.0</v>
      </c>
      <c r="K206" s="30">
        <v>0.0</v>
      </c>
      <c r="L206" s="30">
        <v>1.0</v>
      </c>
      <c r="M206" s="30">
        <v>62480.0</v>
      </c>
      <c r="N206" s="30">
        <v>0.0</v>
      </c>
      <c r="O206" s="30">
        <v>0.0</v>
      </c>
      <c r="P206" s="30">
        <v>0.0</v>
      </c>
      <c r="Q206" s="30">
        <v>60002.0</v>
      </c>
      <c r="R206" s="30">
        <v>0.0</v>
      </c>
      <c r="S206" s="30">
        <v>0.0</v>
      </c>
      <c r="T206" s="30">
        <v>0.0</v>
      </c>
      <c r="U206" s="30">
        <v>62934.0</v>
      </c>
      <c r="V206" s="30">
        <v>0.0</v>
      </c>
      <c r="W206" s="30">
        <v>0.0</v>
      </c>
      <c r="X206" s="30">
        <v>0.0</v>
      </c>
      <c r="Y206" s="30">
        <v>6680.0</v>
      </c>
      <c r="Z206" s="30">
        <v>0.0</v>
      </c>
      <c r="AA206" s="30">
        <v>0.0</v>
      </c>
      <c r="AB206" s="30">
        <v>0.0</v>
      </c>
      <c r="AC206" s="30">
        <v>1117196.0</v>
      </c>
      <c r="AD206" s="30">
        <v>0.0</v>
      </c>
      <c r="AE206" s="30">
        <v>0.0</v>
      </c>
      <c r="AF206" s="30">
        <v>3.0</v>
      </c>
      <c r="AG206" s="30">
        <v>86574.0</v>
      </c>
      <c r="AH206" s="30">
        <v>0.0</v>
      </c>
      <c r="AI206" s="30">
        <v>0.0</v>
      </c>
      <c r="AJ206" s="30">
        <v>1.0</v>
      </c>
      <c r="AK206" s="30">
        <v>30968.0</v>
      </c>
      <c r="AL206" s="30">
        <v>0.0</v>
      </c>
      <c r="AM206" s="30">
        <v>0.0</v>
      </c>
      <c r="AN206" s="30">
        <v>0.0</v>
      </c>
      <c r="AO206" s="30">
        <v>43170.0</v>
      </c>
      <c r="AP206" s="30">
        <v>0.0</v>
      </c>
      <c r="AQ206" s="30">
        <v>0.0</v>
      </c>
      <c r="AR206" s="30">
        <v>0.0</v>
      </c>
      <c r="AS206" s="30">
        <v>74930.0</v>
      </c>
      <c r="AT206" s="30">
        <v>0.0</v>
      </c>
      <c r="AU206" s="30">
        <v>0.0</v>
      </c>
      <c r="AV206" s="30">
        <v>698.0</v>
      </c>
    </row>
    <row r="207">
      <c r="A207" s="28" t="s">
        <v>6763</v>
      </c>
      <c r="B207" s="28" t="s">
        <v>6764</v>
      </c>
      <c r="C207" s="28" t="s">
        <v>409</v>
      </c>
      <c r="D207" s="28" t="s">
        <v>410</v>
      </c>
      <c r="E207" s="30">
        <v>1040184.0</v>
      </c>
      <c r="F207" s="31"/>
      <c r="G207" s="30">
        <v>3.0</v>
      </c>
      <c r="H207" s="30">
        <v>1612010.0</v>
      </c>
      <c r="I207" s="32">
        <v>1.861E-6</v>
      </c>
      <c r="J207" s="30">
        <v>0.0</v>
      </c>
      <c r="K207" s="30">
        <v>0.0</v>
      </c>
      <c r="L207" s="30">
        <v>0.0</v>
      </c>
      <c r="M207" s="30">
        <v>62476.0</v>
      </c>
      <c r="N207" s="30">
        <v>0.0</v>
      </c>
      <c r="O207" s="30">
        <v>0.0</v>
      </c>
      <c r="P207" s="30">
        <v>1.0</v>
      </c>
      <c r="Q207" s="30">
        <v>60010.0</v>
      </c>
      <c r="R207" s="30">
        <v>0.0</v>
      </c>
      <c r="S207" s="30">
        <v>0.0</v>
      </c>
      <c r="T207" s="30">
        <v>0.0</v>
      </c>
      <c r="U207" s="30">
        <v>61982.0</v>
      </c>
      <c r="V207" s="30">
        <v>0.0</v>
      </c>
      <c r="W207" s="30">
        <v>0.0</v>
      </c>
      <c r="X207" s="30">
        <v>0.0</v>
      </c>
      <c r="Y207" s="30">
        <v>6676.0</v>
      </c>
      <c r="Z207" s="30">
        <v>0.0</v>
      </c>
      <c r="AA207" s="30">
        <v>0.0</v>
      </c>
      <c r="AB207" s="30">
        <v>2.0</v>
      </c>
      <c r="AC207" s="30">
        <v>1117178.0</v>
      </c>
      <c r="AD207" s="30">
        <v>0.0</v>
      </c>
      <c r="AE207" s="30">
        <v>0.0</v>
      </c>
      <c r="AF207" s="30">
        <v>0.0</v>
      </c>
      <c r="AG207" s="30">
        <v>86574.0</v>
      </c>
      <c r="AH207" s="30">
        <v>0.0</v>
      </c>
      <c r="AI207" s="30">
        <v>0.0</v>
      </c>
      <c r="AJ207" s="30">
        <v>0.0</v>
      </c>
      <c r="AK207" s="30">
        <v>30966.0</v>
      </c>
      <c r="AL207" s="30">
        <v>0.0</v>
      </c>
      <c r="AM207" s="30">
        <v>0.0</v>
      </c>
      <c r="AN207" s="30">
        <v>0.0</v>
      </c>
      <c r="AO207" s="30">
        <v>43170.0</v>
      </c>
      <c r="AP207" s="30">
        <v>0.0</v>
      </c>
      <c r="AQ207" s="30">
        <v>0.0</v>
      </c>
      <c r="AR207" s="30">
        <v>0.0</v>
      </c>
      <c r="AS207" s="30">
        <v>74936.0</v>
      </c>
      <c r="AT207" s="30">
        <v>0.0</v>
      </c>
      <c r="AU207" s="30">
        <v>0.0</v>
      </c>
      <c r="AV207" s="30">
        <v>701.0</v>
      </c>
    </row>
    <row r="208">
      <c r="A208" s="28" t="s">
        <v>5454</v>
      </c>
      <c r="B208" s="28" t="s">
        <v>5455</v>
      </c>
      <c r="C208" s="28" t="s">
        <v>409</v>
      </c>
      <c r="D208" s="28" t="s">
        <v>410</v>
      </c>
      <c r="E208" s="30">
        <v>1057184.0</v>
      </c>
      <c r="F208" s="31"/>
      <c r="G208" s="30">
        <v>21.0</v>
      </c>
      <c r="H208" s="30">
        <v>1611842.0</v>
      </c>
      <c r="I208" s="32">
        <v>1.3029E-5</v>
      </c>
      <c r="J208" s="30">
        <v>0.0</v>
      </c>
      <c r="K208" s="30">
        <v>0.0</v>
      </c>
      <c r="L208" s="30">
        <v>2.0</v>
      </c>
      <c r="M208" s="30">
        <v>62472.0</v>
      </c>
      <c r="N208" s="30">
        <v>0.0</v>
      </c>
      <c r="O208" s="30">
        <v>0.0</v>
      </c>
      <c r="P208" s="30">
        <v>0.0</v>
      </c>
      <c r="Q208" s="30">
        <v>60006.0</v>
      </c>
      <c r="R208" s="30">
        <v>0.0</v>
      </c>
      <c r="S208" s="30">
        <v>0.0</v>
      </c>
      <c r="T208" s="30">
        <v>1.0</v>
      </c>
      <c r="U208" s="30">
        <v>61850.0</v>
      </c>
      <c r="V208" s="30">
        <v>0.0</v>
      </c>
      <c r="W208" s="30">
        <v>0.0</v>
      </c>
      <c r="X208" s="30">
        <v>0.0</v>
      </c>
      <c r="Y208" s="30">
        <v>6676.0</v>
      </c>
      <c r="Z208" s="30">
        <v>0.0</v>
      </c>
      <c r="AA208" s="30">
        <v>0.0</v>
      </c>
      <c r="AB208" s="30">
        <v>10.0</v>
      </c>
      <c r="AC208" s="30">
        <v>1117178.0</v>
      </c>
      <c r="AD208" s="30">
        <v>0.0</v>
      </c>
      <c r="AE208" s="30">
        <v>0.0</v>
      </c>
      <c r="AF208" s="30">
        <v>1.0</v>
      </c>
      <c r="AG208" s="30">
        <v>86574.0</v>
      </c>
      <c r="AH208" s="30">
        <v>0.0</v>
      </c>
      <c r="AI208" s="30">
        <v>0.0</v>
      </c>
      <c r="AJ208" s="30">
        <v>2.0</v>
      </c>
      <c r="AK208" s="30">
        <v>30960.0</v>
      </c>
      <c r="AL208" s="30">
        <v>0.0</v>
      </c>
      <c r="AM208" s="30">
        <v>0.0</v>
      </c>
      <c r="AN208" s="30">
        <v>0.0</v>
      </c>
      <c r="AO208" s="30">
        <v>43170.0</v>
      </c>
      <c r="AP208" s="30">
        <v>0.0</v>
      </c>
      <c r="AQ208" s="30">
        <v>0.0</v>
      </c>
      <c r="AR208" s="30">
        <v>4.0</v>
      </c>
      <c r="AS208" s="30">
        <v>74918.0</v>
      </c>
      <c r="AT208" s="30">
        <v>0.0</v>
      </c>
      <c r="AU208" s="30">
        <v>0.0</v>
      </c>
      <c r="AV208" s="30">
        <v>702.0</v>
      </c>
    </row>
    <row r="209">
      <c r="A209" s="28" t="s">
        <v>6200</v>
      </c>
      <c r="B209" s="28" t="s">
        <v>6201</v>
      </c>
      <c r="C209" s="28" t="s">
        <v>409</v>
      </c>
      <c r="D209" s="28" t="s">
        <v>410</v>
      </c>
      <c r="E209" s="30">
        <v>577323.0</v>
      </c>
      <c r="F209" s="31"/>
      <c r="G209" s="30">
        <v>6.0</v>
      </c>
      <c r="H209" s="30">
        <v>1459484.0</v>
      </c>
      <c r="I209" s="32">
        <v>4.111E-6</v>
      </c>
      <c r="J209" s="30">
        <v>0.0</v>
      </c>
      <c r="K209" s="30">
        <v>0.0</v>
      </c>
      <c r="L209" s="30">
        <v>0.0</v>
      </c>
      <c r="M209" s="30">
        <v>60382.0</v>
      </c>
      <c r="N209" s="30">
        <v>0.0</v>
      </c>
      <c r="O209" s="30">
        <v>0.0</v>
      </c>
      <c r="P209" s="30">
        <v>0.0</v>
      </c>
      <c r="Q209" s="30">
        <v>44724.0</v>
      </c>
      <c r="R209" s="30">
        <v>0.0</v>
      </c>
      <c r="S209" s="30">
        <v>0.0</v>
      </c>
      <c r="T209" s="30">
        <v>0.0</v>
      </c>
      <c r="U209" s="30">
        <v>51048.0</v>
      </c>
      <c r="V209" s="30">
        <v>0.0</v>
      </c>
      <c r="W209" s="30">
        <v>0.0</v>
      </c>
      <c r="X209" s="30">
        <v>0.0</v>
      </c>
      <c r="Y209" s="30">
        <v>5764.0</v>
      </c>
      <c r="Z209" s="30">
        <v>0.0</v>
      </c>
      <c r="AA209" s="30">
        <v>0.0</v>
      </c>
      <c r="AB209" s="30">
        <v>6.0</v>
      </c>
      <c r="AC209" s="30">
        <v>1111994.0</v>
      </c>
      <c r="AD209" s="30">
        <v>0.0</v>
      </c>
      <c r="AE209" s="30">
        <v>0.0</v>
      </c>
      <c r="AF209" s="30">
        <v>0.0</v>
      </c>
      <c r="AG209" s="30">
        <v>86258.0</v>
      </c>
      <c r="AH209" s="30">
        <v>0.0</v>
      </c>
      <c r="AI209" s="30">
        <v>0.0</v>
      </c>
      <c r="AJ209" s="30">
        <v>0.0</v>
      </c>
      <c r="AK209" s="30">
        <v>26136.0</v>
      </c>
      <c r="AL209" s="30">
        <v>0.0</v>
      </c>
      <c r="AM209" s="30">
        <v>0.0</v>
      </c>
      <c r="AN209" s="30">
        <v>0.0</v>
      </c>
      <c r="AO209" s="30">
        <v>39698.0</v>
      </c>
      <c r="AP209" s="30">
        <v>0.0</v>
      </c>
      <c r="AQ209" s="30">
        <v>0.0</v>
      </c>
      <c r="AR209" s="30">
        <v>0.0</v>
      </c>
      <c r="AS209" s="30">
        <v>33480.0</v>
      </c>
      <c r="AT209" s="30">
        <v>0.0</v>
      </c>
      <c r="AU209" s="30">
        <v>0.0</v>
      </c>
      <c r="AV209" s="30">
        <v>702.0</v>
      </c>
    </row>
    <row r="210">
      <c r="A210" s="28" t="s">
        <v>8397</v>
      </c>
      <c r="B210" s="28" t="s">
        <v>8398</v>
      </c>
      <c r="C210" s="28" t="s">
        <v>409</v>
      </c>
      <c r="D210" s="28" t="s">
        <v>410</v>
      </c>
      <c r="E210" s="30">
        <v>1423011.0</v>
      </c>
      <c r="F210" s="31"/>
      <c r="G210" s="30">
        <v>1.0</v>
      </c>
      <c r="H210" s="30">
        <v>833110.0</v>
      </c>
      <c r="I210" s="32">
        <v>1.2003E-6</v>
      </c>
      <c r="J210" s="30">
        <v>0.0</v>
      </c>
      <c r="K210" s="30">
        <v>0.0</v>
      </c>
      <c r="L210" s="30">
        <v>0.0</v>
      </c>
      <c r="M210" s="30">
        <v>27298.0</v>
      </c>
      <c r="N210" s="30">
        <v>0.0</v>
      </c>
      <c r="O210" s="30">
        <v>0.0</v>
      </c>
      <c r="P210" s="30">
        <v>0.0</v>
      </c>
      <c r="Q210" s="30">
        <v>984.0</v>
      </c>
      <c r="R210" s="30">
        <v>0.0</v>
      </c>
      <c r="S210" s="30">
        <v>0.0</v>
      </c>
      <c r="T210" s="30">
        <v>0.0</v>
      </c>
      <c r="U210" s="30">
        <v>276.0</v>
      </c>
      <c r="V210" s="30">
        <v>0.0</v>
      </c>
      <c r="W210" s="30">
        <v>0.0</v>
      </c>
      <c r="X210" s="30">
        <v>0.0</v>
      </c>
      <c r="Y210" s="30">
        <v>1620.0</v>
      </c>
      <c r="Z210" s="30">
        <v>0.0</v>
      </c>
      <c r="AA210" s="30">
        <v>0.0</v>
      </c>
      <c r="AB210" s="30">
        <v>1.0</v>
      </c>
      <c r="AC210" s="30">
        <v>761904.0</v>
      </c>
      <c r="AD210" s="30">
        <v>0.0</v>
      </c>
      <c r="AE210" s="30">
        <v>0.0</v>
      </c>
      <c r="AF210" s="30">
        <v>0.0</v>
      </c>
      <c r="AG210" s="30">
        <v>16460.0</v>
      </c>
      <c r="AH210" s="30">
        <v>0.0</v>
      </c>
      <c r="AI210" s="30">
        <v>0.0</v>
      </c>
      <c r="AJ210" s="30">
        <v>0.0</v>
      </c>
      <c r="AK210" s="30">
        <v>5152.0</v>
      </c>
      <c r="AL210" s="30">
        <v>0.0</v>
      </c>
      <c r="AM210" s="30">
        <v>0.0</v>
      </c>
      <c r="AN210" s="30">
        <v>0.0</v>
      </c>
      <c r="AO210" s="30">
        <v>3630.0</v>
      </c>
      <c r="AP210" s="30">
        <v>0.0</v>
      </c>
      <c r="AQ210" s="30">
        <v>0.0</v>
      </c>
      <c r="AR210" s="30">
        <v>0.0</v>
      </c>
      <c r="AS210" s="30">
        <v>15786.0</v>
      </c>
      <c r="AT210" s="30">
        <v>0.0</v>
      </c>
      <c r="AU210" s="30">
        <v>0.0</v>
      </c>
      <c r="AV210" s="30">
        <v>708.0</v>
      </c>
    </row>
    <row r="211">
      <c r="A211" s="28" t="s">
        <v>7200</v>
      </c>
      <c r="B211" s="28" t="s">
        <v>7201</v>
      </c>
      <c r="C211" s="28" t="s">
        <v>409</v>
      </c>
      <c r="D211" s="28" t="s">
        <v>410</v>
      </c>
      <c r="E211" s="30">
        <v>1333842.0</v>
      </c>
      <c r="F211" s="31"/>
      <c r="G211" s="30">
        <v>2.0</v>
      </c>
      <c r="H211" s="30">
        <v>985294.0</v>
      </c>
      <c r="I211" s="32">
        <v>2.0299E-6</v>
      </c>
      <c r="J211" s="30">
        <v>0.0</v>
      </c>
      <c r="K211" s="30">
        <v>0.0</v>
      </c>
      <c r="L211" s="30">
        <v>0.0</v>
      </c>
      <c r="M211" s="30">
        <v>29388.0</v>
      </c>
      <c r="N211" s="30">
        <v>0.0</v>
      </c>
      <c r="O211" s="30">
        <v>0.0</v>
      </c>
      <c r="P211" s="30">
        <v>0.0</v>
      </c>
      <c r="Q211" s="30">
        <v>16270.0</v>
      </c>
      <c r="R211" s="30">
        <v>0.0</v>
      </c>
      <c r="S211" s="30">
        <v>0.0</v>
      </c>
      <c r="T211" s="30">
        <v>0.0</v>
      </c>
      <c r="U211" s="30">
        <v>10896.0</v>
      </c>
      <c r="V211" s="30">
        <v>0.0</v>
      </c>
      <c r="W211" s="30">
        <v>0.0</v>
      </c>
      <c r="X211" s="30">
        <v>0.0</v>
      </c>
      <c r="Y211" s="30">
        <v>2530.0</v>
      </c>
      <c r="Z211" s="30">
        <v>0.0</v>
      </c>
      <c r="AA211" s="30">
        <v>0.0</v>
      </c>
      <c r="AB211" s="30">
        <v>1.0</v>
      </c>
      <c r="AC211" s="30">
        <v>767098.0</v>
      </c>
      <c r="AD211" s="30">
        <v>0.0</v>
      </c>
      <c r="AE211" s="30">
        <v>0.0</v>
      </c>
      <c r="AF211" s="30">
        <v>0.0</v>
      </c>
      <c r="AG211" s="30">
        <v>16776.0</v>
      </c>
      <c r="AH211" s="30">
        <v>0.0</v>
      </c>
      <c r="AI211" s="30">
        <v>0.0</v>
      </c>
      <c r="AJ211" s="30">
        <v>0.0</v>
      </c>
      <c r="AK211" s="30">
        <v>9980.0</v>
      </c>
      <c r="AL211" s="30">
        <v>0.0</v>
      </c>
      <c r="AM211" s="30">
        <v>0.0</v>
      </c>
      <c r="AN211" s="30">
        <v>0.0</v>
      </c>
      <c r="AO211" s="30">
        <v>7102.0</v>
      </c>
      <c r="AP211" s="30">
        <v>0.0</v>
      </c>
      <c r="AQ211" s="30">
        <v>0.0</v>
      </c>
      <c r="AR211" s="30">
        <v>0.0</v>
      </c>
      <c r="AS211" s="30">
        <v>57222.0</v>
      </c>
      <c r="AT211" s="30">
        <v>0.0</v>
      </c>
      <c r="AU211" s="30">
        <v>0.0</v>
      </c>
      <c r="AV211" s="30">
        <v>708.0</v>
      </c>
    </row>
    <row r="212">
      <c r="A212" s="28" t="s">
        <v>6753</v>
      </c>
      <c r="B212" s="28" t="s">
        <v>6754</v>
      </c>
      <c r="C212" s="28" t="s">
        <v>409</v>
      </c>
      <c r="D212" s="28" t="s">
        <v>410</v>
      </c>
      <c r="E212" s="30">
        <v>1359954.0</v>
      </c>
      <c r="F212" s="31"/>
      <c r="G212" s="30">
        <v>3.0</v>
      </c>
      <c r="H212" s="30">
        <v>622656.0</v>
      </c>
      <c r="I212" s="32">
        <v>4.8181E-6</v>
      </c>
      <c r="J212" s="30">
        <v>0.0</v>
      </c>
      <c r="K212" s="30">
        <v>0.0</v>
      </c>
      <c r="L212" s="30">
        <v>0.0</v>
      </c>
      <c r="M212" s="30">
        <v>33056.0</v>
      </c>
      <c r="N212" s="30">
        <v>0.0</v>
      </c>
      <c r="O212" s="30">
        <v>0.0</v>
      </c>
      <c r="P212" s="30">
        <v>3.0</v>
      </c>
      <c r="Q212" s="30">
        <v>43738.0</v>
      </c>
      <c r="R212" s="30">
        <v>0.0</v>
      </c>
      <c r="S212" s="30">
        <v>0.0</v>
      </c>
      <c r="T212" s="30">
        <v>0.0</v>
      </c>
      <c r="U212" s="30">
        <v>47114.0</v>
      </c>
      <c r="V212" s="30">
        <v>0.0</v>
      </c>
      <c r="W212" s="30">
        <v>0.0</v>
      </c>
      <c r="X212" s="30">
        <v>0.0</v>
      </c>
      <c r="Y212" s="30">
        <v>4144.0</v>
      </c>
      <c r="Z212" s="30">
        <v>0.0</v>
      </c>
      <c r="AA212" s="30">
        <v>0.0</v>
      </c>
      <c r="AB212" s="30">
        <v>0.0</v>
      </c>
      <c r="AC212" s="30">
        <v>350064.0</v>
      </c>
      <c r="AD212" s="30">
        <v>0.0</v>
      </c>
      <c r="AE212" s="30">
        <v>0.0</v>
      </c>
      <c r="AF212" s="30">
        <v>0.0</v>
      </c>
      <c r="AG212" s="30">
        <v>69796.0</v>
      </c>
      <c r="AH212" s="30">
        <v>0.0</v>
      </c>
      <c r="AI212" s="30">
        <v>0.0</v>
      </c>
      <c r="AJ212" s="30">
        <v>0.0</v>
      </c>
      <c r="AK212" s="30">
        <v>20984.0</v>
      </c>
      <c r="AL212" s="30">
        <v>0.0</v>
      </c>
      <c r="AM212" s="30">
        <v>0.0</v>
      </c>
      <c r="AN212" s="30">
        <v>0.0</v>
      </c>
      <c r="AO212" s="30">
        <v>36068.0</v>
      </c>
      <c r="AP212" s="30">
        <v>0.0</v>
      </c>
      <c r="AQ212" s="30">
        <v>0.0</v>
      </c>
      <c r="AR212" s="30">
        <v>0.0</v>
      </c>
      <c r="AS212" s="30">
        <v>17692.0</v>
      </c>
      <c r="AT212" s="30">
        <v>0.0</v>
      </c>
      <c r="AU212" s="30">
        <v>0.0</v>
      </c>
      <c r="AV212" s="30">
        <v>709.0</v>
      </c>
    </row>
  </sheetData>
  <conditionalFormatting sqref="A1:AV1000">
    <cfRule type="containsText" dxfId="0" priority="1" operator="containsText" text="Uncertain significance">
      <formula>NOT(ISERROR(SEARCH(("Uncertain significance"),(A1))))</formula>
    </cfRule>
  </conditionalFormatting>
  <conditionalFormatting sqref="A1:AV1000">
    <cfRule type="containsText" dxfId="1" priority="2" operator="containsText" text="Benign">
      <formula>NOT(ISERROR(SEARCH(("Benign"),(A1))))</formula>
    </cfRule>
  </conditionalFormatting>
  <conditionalFormatting sqref="A1:AV1000">
    <cfRule type="containsText" dxfId="2" priority="3" operator="containsText" text="Pathogenic">
      <formula>NOT(ISERROR(SEARCH(("Pathogenic"),(A1))))</formula>
    </cfRule>
  </conditionalFormatting>
  <hyperlinks>
    <hyperlink r:id="rId1" ref="E1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1</v>
      </c>
      <c r="B1" s="14" t="s">
        <v>10041</v>
      </c>
      <c r="C1" s="14" t="s">
        <v>10042</v>
      </c>
      <c r="D1" s="14" t="s">
        <v>10043</v>
      </c>
      <c r="E1" s="14" t="s">
        <v>10044</v>
      </c>
      <c r="F1" s="14" t="s">
        <v>2285</v>
      </c>
    </row>
    <row r="2">
      <c r="A2" s="16">
        <v>16.0</v>
      </c>
      <c r="B2" s="14" t="s">
        <v>10045</v>
      </c>
      <c r="C2" s="14" t="s">
        <v>10046</v>
      </c>
      <c r="D2" s="14" t="s">
        <v>10047</v>
      </c>
      <c r="E2" s="16">
        <v>1.0</v>
      </c>
      <c r="F2" s="14" t="s">
        <v>10048</v>
      </c>
    </row>
    <row r="3">
      <c r="A3" s="16">
        <v>17.0</v>
      </c>
      <c r="B3" s="14" t="s">
        <v>10049</v>
      </c>
      <c r="C3" s="14" t="s">
        <v>10050</v>
      </c>
      <c r="D3" s="14" t="s">
        <v>10051</v>
      </c>
      <c r="E3" s="16">
        <v>1.0</v>
      </c>
      <c r="F3" s="14" t="s">
        <v>10048</v>
      </c>
    </row>
    <row r="4">
      <c r="A4" s="16">
        <v>19.0</v>
      </c>
      <c r="B4" s="14" t="s">
        <v>10052</v>
      </c>
      <c r="C4" s="14" t="s">
        <v>10053</v>
      </c>
      <c r="D4" s="14" t="s">
        <v>10054</v>
      </c>
      <c r="E4" s="16">
        <v>2.0</v>
      </c>
      <c r="F4" s="14" t="s">
        <v>10048</v>
      </c>
    </row>
    <row r="5">
      <c r="A5" s="16">
        <v>23.0</v>
      </c>
      <c r="B5" s="14" t="s">
        <v>6428</v>
      </c>
      <c r="C5" s="14" t="s">
        <v>10055</v>
      </c>
      <c r="D5" s="14" t="s">
        <v>10056</v>
      </c>
      <c r="E5" s="16">
        <v>1.0</v>
      </c>
      <c r="F5" s="14" t="s">
        <v>10048</v>
      </c>
    </row>
    <row r="6">
      <c r="A6" s="16">
        <v>26.0</v>
      </c>
      <c r="B6" s="14" t="s">
        <v>10057</v>
      </c>
      <c r="C6" s="14" t="s">
        <v>10058</v>
      </c>
      <c r="D6" s="14" t="s">
        <v>10059</v>
      </c>
      <c r="E6" s="16">
        <v>1.0</v>
      </c>
      <c r="F6" s="14" t="s">
        <v>10048</v>
      </c>
    </row>
    <row r="7">
      <c r="A7" s="16">
        <v>31.0</v>
      </c>
      <c r="B7" s="14" t="s">
        <v>6600</v>
      </c>
      <c r="C7" s="14" t="s">
        <v>10060</v>
      </c>
      <c r="D7" s="14" t="s">
        <v>10061</v>
      </c>
      <c r="E7" s="16">
        <v>1.0</v>
      </c>
      <c r="F7" s="14" t="s">
        <v>10048</v>
      </c>
    </row>
    <row r="8">
      <c r="A8" s="16">
        <v>38.0</v>
      </c>
      <c r="B8" s="14" t="s">
        <v>4915</v>
      </c>
      <c r="C8" s="14" t="s">
        <v>10062</v>
      </c>
      <c r="D8" s="14" t="s">
        <v>10063</v>
      </c>
      <c r="E8" s="16">
        <v>1.0</v>
      </c>
      <c r="F8" s="14" t="s">
        <v>10048</v>
      </c>
    </row>
    <row r="9">
      <c r="A9" s="16">
        <v>44.0</v>
      </c>
      <c r="B9" s="14" t="s">
        <v>10064</v>
      </c>
      <c r="C9" s="14" t="s">
        <v>10065</v>
      </c>
      <c r="D9" s="14" t="s">
        <v>10066</v>
      </c>
      <c r="E9" s="16">
        <v>1.0</v>
      </c>
      <c r="F9" s="14" t="s">
        <v>10048</v>
      </c>
    </row>
    <row r="10">
      <c r="A10" s="16">
        <v>63.0</v>
      </c>
      <c r="B10" s="14" t="s">
        <v>10067</v>
      </c>
      <c r="C10" s="14" t="s">
        <v>10068</v>
      </c>
      <c r="D10" s="14" t="s">
        <v>10069</v>
      </c>
      <c r="E10" s="16">
        <v>1.0</v>
      </c>
      <c r="F10" s="14" t="s">
        <v>10048</v>
      </c>
    </row>
    <row r="11">
      <c r="A11" s="16">
        <v>65.0</v>
      </c>
      <c r="B11" s="14" t="s">
        <v>5152</v>
      </c>
      <c r="C11" s="14" t="s">
        <v>10070</v>
      </c>
      <c r="D11" s="14" t="s">
        <v>10071</v>
      </c>
      <c r="E11" s="16">
        <v>1.0</v>
      </c>
      <c r="F11" s="14" t="s">
        <v>10048</v>
      </c>
    </row>
    <row r="12">
      <c r="A12" s="16">
        <v>67.0</v>
      </c>
      <c r="B12" s="14" t="s">
        <v>5040</v>
      </c>
      <c r="C12" s="14" t="s">
        <v>10072</v>
      </c>
      <c r="D12" s="14" t="s">
        <v>10073</v>
      </c>
      <c r="E12" s="16">
        <v>1.0</v>
      </c>
      <c r="F12" s="14" t="s">
        <v>10048</v>
      </c>
    </row>
    <row r="13">
      <c r="A13" s="16">
        <v>70.0</v>
      </c>
      <c r="B13" s="14" t="s">
        <v>10074</v>
      </c>
      <c r="C13" s="14" t="s">
        <v>10075</v>
      </c>
      <c r="D13" s="14" t="s">
        <v>10076</v>
      </c>
      <c r="E13" s="16">
        <v>3.0</v>
      </c>
      <c r="F13" s="14" t="s">
        <v>10048</v>
      </c>
    </row>
    <row r="14">
      <c r="A14" s="16">
        <v>82.0</v>
      </c>
      <c r="B14" s="14" t="s">
        <v>5991</v>
      </c>
      <c r="C14" s="14" t="s">
        <v>10077</v>
      </c>
      <c r="D14" s="14" t="s">
        <v>10078</v>
      </c>
      <c r="E14" s="16">
        <v>1.0</v>
      </c>
      <c r="F14" s="14" t="s">
        <v>10048</v>
      </c>
    </row>
    <row r="15">
      <c r="A15" s="16">
        <v>96.0</v>
      </c>
      <c r="B15" s="14" t="s">
        <v>10079</v>
      </c>
      <c r="C15" s="14" t="s">
        <v>10080</v>
      </c>
      <c r="D15" s="14" t="s">
        <v>10081</v>
      </c>
      <c r="E15" s="16">
        <v>1.0</v>
      </c>
      <c r="F15" s="14" t="s">
        <v>10048</v>
      </c>
    </row>
    <row r="16">
      <c r="A16" s="16">
        <v>108.0</v>
      </c>
      <c r="B16" s="14" t="s">
        <v>10082</v>
      </c>
      <c r="C16" s="14" t="s">
        <v>10083</v>
      </c>
      <c r="D16" s="14" t="s">
        <v>10084</v>
      </c>
      <c r="E16" s="16">
        <v>1.0</v>
      </c>
      <c r="F16" s="14" t="s">
        <v>10048</v>
      </c>
    </row>
    <row r="17">
      <c r="A17" s="16">
        <v>115.0</v>
      </c>
      <c r="B17" s="14" t="s">
        <v>10085</v>
      </c>
      <c r="C17" s="14" t="s">
        <v>10086</v>
      </c>
      <c r="D17" s="14" t="s">
        <v>10087</v>
      </c>
      <c r="E17" s="16">
        <v>1.0</v>
      </c>
      <c r="F17" s="14" t="s">
        <v>10048</v>
      </c>
    </row>
    <row r="18">
      <c r="A18" s="16">
        <v>115.0</v>
      </c>
      <c r="B18" s="14" t="s">
        <v>8860</v>
      </c>
      <c r="C18" s="14" t="s">
        <v>10086</v>
      </c>
      <c r="D18" s="14" t="s">
        <v>10088</v>
      </c>
      <c r="E18" s="16">
        <v>1.0</v>
      </c>
      <c r="F18" s="14" t="s">
        <v>10048</v>
      </c>
    </row>
    <row r="19">
      <c r="A19" s="16">
        <v>116.0</v>
      </c>
      <c r="B19" s="14" t="s">
        <v>5539</v>
      </c>
      <c r="C19" s="14" t="s">
        <v>10089</v>
      </c>
      <c r="D19" s="14" t="s">
        <v>10090</v>
      </c>
      <c r="E19" s="16">
        <v>1.0</v>
      </c>
      <c r="F19" s="14" t="s">
        <v>10048</v>
      </c>
    </row>
    <row r="20">
      <c r="A20" s="16">
        <v>129.0</v>
      </c>
      <c r="B20" s="14" t="s">
        <v>10091</v>
      </c>
      <c r="C20" s="14" t="s">
        <v>10092</v>
      </c>
      <c r="D20" s="14" t="s">
        <v>10093</v>
      </c>
      <c r="E20" s="16">
        <v>2.0</v>
      </c>
      <c r="F20" s="14" t="s">
        <v>10048</v>
      </c>
    </row>
    <row r="21">
      <c r="A21" s="16">
        <v>133.0</v>
      </c>
      <c r="B21" s="14" t="s">
        <v>5219</v>
      </c>
      <c r="C21" s="14" t="s">
        <v>10094</v>
      </c>
      <c r="D21" s="14" t="s">
        <v>10095</v>
      </c>
      <c r="E21" s="16">
        <v>2.0</v>
      </c>
      <c r="F21" s="14" t="s">
        <v>10048</v>
      </c>
    </row>
    <row r="22">
      <c r="A22" s="16">
        <v>138.0</v>
      </c>
      <c r="B22" s="14" t="s">
        <v>10096</v>
      </c>
      <c r="C22" s="14" t="s">
        <v>10097</v>
      </c>
      <c r="D22" s="14" t="s">
        <v>10098</v>
      </c>
      <c r="E22" s="16">
        <v>1.0</v>
      </c>
      <c r="F22" s="14" t="s">
        <v>10048</v>
      </c>
    </row>
    <row r="23">
      <c r="A23" s="16">
        <v>145.0</v>
      </c>
      <c r="B23" s="14" t="s">
        <v>8347</v>
      </c>
      <c r="C23" s="14" t="s">
        <v>10099</v>
      </c>
      <c r="D23" s="14" t="s">
        <v>10100</v>
      </c>
      <c r="E23" s="16">
        <v>1.0</v>
      </c>
      <c r="F23" s="14" t="s">
        <v>10048</v>
      </c>
    </row>
    <row r="24">
      <c r="A24" s="16">
        <v>154.0</v>
      </c>
      <c r="B24" s="14" t="s">
        <v>10101</v>
      </c>
      <c r="C24" s="14" t="s">
        <v>10102</v>
      </c>
      <c r="D24" s="14" t="s">
        <v>10103</v>
      </c>
      <c r="E24" s="16">
        <v>1.0</v>
      </c>
      <c r="F24" s="14" t="s">
        <v>10048</v>
      </c>
    </row>
    <row r="25">
      <c r="A25" s="16">
        <v>183.0</v>
      </c>
      <c r="B25" s="14" t="s">
        <v>6016</v>
      </c>
      <c r="C25" s="14" t="s">
        <v>10104</v>
      </c>
      <c r="D25" s="14" t="s">
        <v>10105</v>
      </c>
      <c r="E25" s="16">
        <v>1.0</v>
      </c>
      <c r="F25" s="14" t="s">
        <v>10048</v>
      </c>
    </row>
    <row r="26">
      <c r="A26" s="16">
        <v>184.0</v>
      </c>
      <c r="B26" s="14" t="s">
        <v>10106</v>
      </c>
      <c r="C26" s="14" t="s">
        <v>10107</v>
      </c>
      <c r="D26" s="14" t="s">
        <v>10108</v>
      </c>
      <c r="E26" s="16">
        <v>1.0</v>
      </c>
      <c r="F26" s="14" t="s">
        <v>10048</v>
      </c>
    </row>
    <row r="27">
      <c r="A27" s="16">
        <v>192.0</v>
      </c>
      <c r="B27" s="14" t="s">
        <v>10109</v>
      </c>
      <c r="C27" s="14" t="s">
        <v>10110</v>
      </c>
      <c r="D27" s="14" t="s">
        <v>10111</v>
      </c>
      <c r="E27" s="16">
        <v>1.0</v>
      </c>
      <c r="F27" s="14" t="s">
        <v>10048</v>
      </c>
    </row>
    <row r="28">
      <c r="A28" s="16">
        <v>198.0</v>
      </c>
      <c r="B28" s="14" t="s">
        <v>10112</v>
      </c>
      <c r="C28" s="14" t="s">
        <v>10113</v>
      </c>
      <c r="D28" s="14" t="s">
        <v>10114</v>
      </c>
      <c r="E28" s="16">
        <v>1.0</v>
      </c>
      <c r="F28" s="14" t="s">
        <v>10048</v>
      </c>
    </row>
    <row r="29">
      <c r="A29" s="16">
        <v>199.0</v>
      </c>
      <c r="B29" s="14" t="s">
        <v>10115</v>
      </c>
      <c r="C29" s="14" t="s">
        <v>10116</v>
      </c>
      <c r="D29" s="14" t="s">
        <v>10117</v>
      </c>
      <c r="E29" s="16">
        <v>1.0</v>
      </c>
      <c r="F29" s="14" t="s">
        <v>10048</v>
      </c>
    </row>
    <row r="30">
      <c r="A30" s="16">
        <v>204.0</v>
      </c>
      <c r="B30" s="14" t="s">
        <v>10118</v>
      </c>
      <c r="C30" s="14" t="s">
        <v>10119</v>
      </c>
      <c r="D30" s="14" t="s">
        <v>10120</v>
      </c>
      <c r="E30" s="16">
        <v>1.0</v>
      </c>
      <c r="F30" s="14" t="s">
        <v>10048</v>
      </c>
    </row>
    <row r="31">
      <c r="A31" s="16">
        <v>204.0</v>
      </c>
      <c r="B31" s="14" t="s">
        <v>10121</v>
      </c>
      <c r="C31" s="14" t="s">
        <v>10119</v>
      </c>
      <c r="D31" s="14" t="s">
        <v>10122</v>
      </c>
      <c r="E31" s="16">
        <v>1.0</v>
      </c>
      <c r="F31" s="14" t="s">
        <v>10048</v>
      </c>
    </row>
    <row r="32">
      <c r="A32" s="16">
        <v>211.0</v>
      </c>
      <c r="B32" s="14" t="s">
        <v>10123</v>
      </c>
      <c r="C32" s="14" t="s">
        <v>10124</v>
      </c>
      <c r="D32" s="14" t="s">
        <v>10125</v>
      </c>
      <c r="E32" s="16">
        <v>1.0</v>
      </c>
      <c r="F32" s="14" t="s">
        <v>10048</v>
      </c>
    </row>
    <row r="33">
      <c r="A33" s="16">
        <v>212.0</v>
      </c>
      <c r="B33" s="14" t="s">
        <v>6611</v>
      </c>
      <c r="C33" s="14" t="s">
        <v>10126</v>
      </c>
      <c r="D33" s="14" t="s">
        <v>10127</v>
      </c>
      <c r="E33" s="16">
        <v>1.0</v>
      </c>
      <c r="F33" s="14" t="s">
        <v>10048</v>
      </c>
    </row>
    <row r="34">
      <c r="A34" s="16">
        <v>217.0</v>
      </c>
      <c r="B34" s="14" t="s">
        <v>10128</v>
      </c>
      <c r="C34" s="14" t="s">
        <v>10129</v>
      </c>
      <c r="D34" s="14" t="s">
        <v>10130</v>
      </c>
      <c r="E34" s="16">
        <v>2.0</v>
      </c>
      <c r="F34" s="14" t="s">
        <v>10048</v>
      </c>
    </row>
    <row r="35">
      <c r="A35" s="16">
        <v>219.0</v>
      </c>
      <c r="B35" s="14" t="s">
        <v>10131</v>
      </c>
      <c r="C35" s="14" t="s">
        <v>10132</v>
      </c>
      <c r="D35" s="14" t="s">
        <v>10133</v>
      </c>
      <c r="E35" s="16">
        <v>1.0</v>
      </c>
      <c r="F35" s="14" t="s">
        <v>10048</v>
      </c>
    </row>
    <row r="36">
      <c r="A36" s="16">
        <v>220.0</v>
      </c>
      <c r="B36" s="14" t="s">
        <v>5036</v>
      </c>
      <c r="C36" s="14" t="s">
        <v>10134</v>
      </c>
      <c r="D36" s="14" t="s">
        <v>10135</v>
      </c>
      <c r="E36" s="16">
        <v>2.0</v>
      </c>
      <c r="F36" s="14" t="s">
        <v>10048</v>
      </c>
    </row>
    <row r="37">
      <c r="A37" s="16">
        <v>236.0</v>
      </c>
      <c r="B37" s="14" t="s">
        <v>8984</v>
      </c>
      <c r="C37" s="14" t="s">
        <v>10136</v>
      </c>
      <c r="D37" s="14" t="s">
        <v>10137</v>
      </c>
      <c r="E37" s="16">
        <v>1.0</v>
      </c>
      <c r="F37" s="14" t="s">
        <v>10048</v>
      </c>
    </row>
    <row r="38">
      <c r="A38" s="16">
        <v>237.0</v>
      </c>
      <c r="B38" s="14" t="s">
        <v>7484</v>
      </c>
      <c r="C38" s="14" t="s">
        <v>10138</v>
      </c>
      <c r="D38" s="14" t="s">
        <v>10139</v>
      </c>
      <c r="E38" s="16">
        <v>1.0</v>
      </c>
      <c r="F38" s="14" t="s">
        <v>10048</v>
      </c>
    </row>
    <row r="39">
      <c r="A39" s="16">
        <v>269.0</v>
      </c>
      <c r="B39" s="14" t="s">
        <v>10140</v>
      </c>
      <c r="C39" s="14" t="s">
        <v>10141</v>
      </c>
      <c r="D39" s="14" t="s">
        <v>10142</v>
      </c>
      <c r="E39" s="16">
        <v>2.0</v>
      </c>
      <c r="F39" s="14" t="s">
        <v>10048</v>
      </c>
    </row>
    <row r="40">
      <c r="A40" s="16">
        <v>270.0</v>
      </c>
      <c r="B40" s="14" t="s">
        <v>5129</v>
      </c>
      <c r="C40" s="14" t="s">
        <v>10143</v>
      </c>
      <c r="D40" s="14" t="s">
        <v>10144</v>
      </c>
      <c r="E40" s="16">
        <v>1.0</v>
      </c>
      <c r="F40" s="14" t="s">
        <v>10048</v>
      </c>
    </row>
    <row r="41">
      <c r="A41" s="16">
        <v>278.0</v>
      </c>
      <c r="B41" s="14" t="s">
        <v>10145</v>
      </c>
      <c r="C41" s="14" t="s">
        <v>10146</v>
      </c>
      <c r="D41" s="14" t="s">
        <v>10147</v>
      </c>
      <c r="E41" s="16">
        <v>1.0</v>
      </c>
      <c r="F41" s="14" t="s">
        <v>10048</v>
      </c>
    </row>
    <row r="42">
      <c r="A42" s="16">
        <v>282.0</v>
      </c>
      <c r="B42" s="14" t="s">
        <v>9261</v>
      </c>
      <c r="C42" s="14" t="s">
        <v>10148</v>
      </c>
      <c r="D42" s="14" t="s">
        <v>10149</v>
      </c>
      <c r="E42" s="16">
        <v>1.0</v>
      </c>
      <c r="F42" s="14" t="s">
        <v>10048</v>
      </c>
    </row>
    <row r="43">
      <c r="A43" s="16">
        <v>283.0</v>
      </c>
      <c r="B43" s="14" t="s">
        <v>10150</v>
      </c>
      <c r="C43" s="14" t="s">
        <v>10151</v>
      </c>
      <c r="D43" s="14" t="s">
        <v>10152</v>
      </c>
      <c r="E43" s="16">
        <v>1.0</v>
      </c>
      <c r="F43" s="14" t="s">
        <v>10048</v>
      </c>
    </row>
    <row r="44">
      <c r="A44" s="16">
        <v>294.0</v>
      </c>
      <c r="B44" s="14" t="s">
        <v>10153</v>
      </c>
      <c r="C44" s="14" t="s">
        <v>10154</v>
      </c>
      <c r="D44" s="14" t="s">
        <v>10155</v>
      </c>
      <c r="E44" s="16">
        <v>1.0</v>
      </c>
      <c r="F44" s="14" t="s">
        <v>10048</v>
      </c>
    </row>
    <row r="45">
      <c r="A45" s="16">
        <v>319.0</v>
      </c>
      <c r="B45" s="14" t="s">
        <v>10156</v>
      </c>
      <c r="C45" s="14" t="s">
        <v>10157</v>
      </c>
      <c r="D45" s="14" t="s">
        <v>10158</v>
      </c>
      <c r="E45" s="16">
        <v>1.0</v>
      </c>
      <c r="F45" s="14" t="s">
        <v>10048</v>
      </c>
    </row>
    <row r="46">
      <c r="A46" s="16">
        <v>360.0</v>
      </c>
      <c r="B46" s="14" t="s">
        <v>4847</v>
      </c>
      <c r="C46" s="14" t="s">
        <v>10159</v>
      </c>
      <c r="D46" s="14" t="s">
        <v>10160</v>
      </c>
      <c r="E46" s="16">
        <v>7.0</v>
      </c>
      <c r="F46" s="14" t="s">
        <v>10048</v>
      </c>
    </row>
    <row r="47">
      <c r="A47" s="16">
        <v>369.0</v>
      </c>
      <c r="B47" s="14" t="s">
        <v>10161</v>
      </c>
      <c r="C47" s="14" t="s">
        <v>10162</v>
      </c>
      <c r="D47" s="14" t="s">
        <v>10163</v>
      </c>
      <c r="E47" s="16">
        <v>1.0</v>
      </c>
      <c r="F47" s="14" t="s">
        <v>10048</v>
      </c>
    </row>
    <row r="48">
      <c r="A48" s="16">
        <v>404.0</v>
      </c>
      <c r="B48" s="14" t="s">
        <v>10164</v>
      </c>
      <c r="C48" s="14" t="s">
        <v>10165</v>
      </c>
      <c r="D48" s="14" t="s">
        <v>10166</v>
      </c>
      <c r="E48" s="16">
        <v>1.0</v>
      </c>
      <c r="F48" s="14" t="s">
        <v>10048</v>
      </c>
    </row>
    <row r="49">
      <c r="A49" s="16">
        <v>418.0</v>
      </c>
      <c r="B49" s="14" t="s">
        <v>10167</v>
      </c>
      <c r="C49" s="14" t="s">
        <v>10168</v>
      </c>
      <c r="D49" s="14" t="s">
        <v>10169</v>
      </c>
      <c r="E49" s="16">
        <v>1.0</v>
      </c>
      <c r="F49" s="14" t="s">
        <v>10048</v>
      </c>
    </row>
    <row r="50">
      <c r="A50" s="16">
        <v>423.0</v>
      </c>
      <c r="B50" s="14" t="s">
        <v>7674</v>
      </c>
      <c r="C50" s="14" t="s">
        <v>10170</v>
      </c>
      <c r="D50" s="14" t="s">
        <v>10171</v>
      </c>
      <c r="E50" s="16">
        <v>1.0</v>
      </c>
      <c r="F50" s="14" t="s">
        <v>10048</v>
      </c>
    </row>
    <row r="51">
      <c r="A51" s="16">
        <v>423.0</v>
      </c>
      <c r="B51" s="14" t="s">
        <v>10172</v>
      </c>
      <c r="C51" s="14" t="s">
        <v>10170</v>
      </c>
      <c r="D51" s="14" t="s">
        <v>10173</v>
      </c>
      <c r="E51" s="16">
        <v>2.0</v>
      </c>
      <c r="F51" s="14" t="s">
        <v>10048</v>
      </c>
    </row>
    <row r="52">
      <c r="A52" s="16">
        <v>435.0</v>
      </c>
      <c r="B52" s="14" t="s">
        <v>4923</v>
      </c>
      <c r="C52" s="14" t="s">
        <v>10174</v>
      </c>
      <c r="D52" s="14" t="s">
        <v>10175</v>
      </c>
      <c r="E52" s="16">
        <v>1.0</v>
      </c>
      <c r="F52" s="14" t="s">
        <v>10048</v>
      </c>
    </row>
    <row r="53">
      <c r="A53" s="16">
        <v>436.0</v>
      </c>
      <c r="B53" s="14" t="s">
        <v>10176</v>
      </c>
      <c r="C53" s="14" t="s">
        <v>10177</v>
      </c>
      <c r="D53" s="14" t="s">
        <v>10178</v>
      </c>
      <c r="E53" s="16">
        <v>1.0</v>
      </c>
      <c r="F53" s="14" t="s">
        <v>10048</v>
      </c>
    </row>
    <row r="54">
      <c r="A54" s="16">
        <v>438.0</v>
      </c>
      <c r="B54" s="14" t="s">
        <v>5939</v>
      </c>
      <c r="C54" s="14" t="s">
        <v>10179</v>
      </c>
      <c r="D54" s="14" t="s">
        <v>10180</v>
      </c>
      <c r="E54" s="16">
        <v>1.0</v>
      </c>
      <c r="F54" s="14" t="s">
        <v>10048</v>
      </c>
    </row>
    <row r="55">
      <c r="A55" s="16">
        <v>439.0</v>
      </c>
      <c r="B55" s="14" t="s">
        <v>6978</v>
      </c>
      <c r="C55" s="14" t="s">
        <v>10181</v>
      </c>
      <c r="D55" s="14" t="s">
        <v>10182</v>
      </c>
      <c r="E55" s="16">
        <v>1.0</v>
      </c>
      <c r="F55" s="14" t="s">
        <v>10048</v>
      </c>
    </row>
    <row r="56">
      <c r="A56" s="16">
        <v>449.0</v>
      </c>
      <c r="B56" s="14" t="s">
        <v>10183</v>
      </c>
      <c r="C56" s="14" t="s">
        <v>10184</v>
      </c>
      <c r="D56" s="14" t="s">
        <v>10185</v>
      </c>
      <c r="E56" s="16">
        <v>2.0</v>
      </c>
      <c r="F56" s="14" t="s">
        <v>10048</v>
      </c>
    </row>
    <row r="57">
      <c r="A57" s="16">
        <v>458.0</v>
      </c>
      <c r="B57" s="14" t="s">
        <v>9987</v>
      </c>
      <c r="C57" s="14" t="s">
        <v>10186</v>
      </c>
      <c r="D57" s="14" t="s">
        <v>10187</v>
      </c>
      <c r="E57" s="16">
        <v>1.0</v>
      </c>
      <c r="F57" s="14" t="s">
        <v>10048</v>
      </c>
    </row>
    <row r="58">
      <c r="A58" s="16">
        <v>475.0</v>
      </c>
      <c r="B58" s="14" t="s">
        <v>5207</v>
      </c>
      <c r="C58" s="14" t="s">
        <v>10188</v>
      </c>
      <c r="D58" s="14" t="s">
        <v>10189</v>
      </c>
      <c r="E58" s="16">
        <v>2.0</v>
      </c>
      <c r="F58" s="14" t="s">
        <v>10048</v>
      </c>
    </row>
    <row r="59">
      <c r="A59" s="16">
        <v>500.0</v>
      </c>
      <c r="B59" s="14" t="s">
        <v>10190</v>
      </c>
      <c r="C59" s="14" t="s">
        <v>10191</v>
      </c>
      <c r="D59" s="14" t="s">
        <v>10192</v>
      </c>
      <c r="E59" s="16">
        <v>2.0</v>
      </c>
      <c r="F59" s="14" t="s">
        <v>10048</v>
      </c>
    </row>
    <row r="60">
      <c r="A60" s="16">
        <v>503.0</v>
      </c>
      <c r="B60" s="14" t="s">
        <v>10193</v>
      </c>
      <c r="C60" s="14" t="s">
        <v>10194</v>
      </c>
      <c r="D60" s="14" t="s">
        <v>10195</v>
      </c>
      <c r="E60" s="16">
        <v>1.0</v>
      </c>
      <c r="F60" s="14" t="s">
        <v>10048</v>
      </c>
    </row>
    <row r="61">
      <c r="A61" s="16">
        <v>504.0</v>
      </c>
      <c r="B61" s="14" t="s">
        <v>10196</v>
      </c>
      <c r="C61" s="14" t="s">
        <v>10197</v>
      </c>
      <c r="D61" s="14" t="s">
        <v>10198</v>
      </c>
      <c r="E61" s="16">
        <v>1.0</v>
      </c>
      <c r="F61" s="14" t="s">
        <v>10048</v>
      </c>
    </row>
    <row r="62">
      <c r="A62" s="16">
        <v>515.0</v>
      </c>
      <c r="B62" s="14" t="s">
        <v>10199</v>
      </c>
      <c r="C62" s="14" t="s">
        <v>10200</v>
      </c>
      <c r="D62" s="14" t="s">
        <v>10201</v>
      </c>
      <c r="E62" s="16">
        <v>1.0</v>
      </c>
      <c r="F62" s="14" t="s">
        <v>10048</v>
      </c>
    </row>
    <row r="63">
      <c r="A63" s="16">
        <v>518.0</v>
      </c>
      <c r="B63" s="14" t="s">
        <v>5763</v>
      </c>
      <c r="C63" s="14" t="s">
        <v>10202</v>
      </c>
      <c r="D63" s="14" t="s">
        <v>10203</v>
      </c>
      <c r="E63" s="16">
        <v>2.0</v>
      </c>
      <c r="F63" s="14" t="s">
        <v>10048</v>
      </c>
    </row>
    <row r="64">
      <c r="A64" s="16">
        <v>569.0</v>
      </c>
      <c r="B64" s="14" t="s">
        <v>7096</v>
      </c>
      <c r="C64" s="14" t="s">
        <v>10204</v>
      </c>
      <c r="D64" s="14" t="s">
        <v>10205</v>
      </c>
      <c r="E64" s="16">
        <v>3.0</v>
      </c>
      <c r="F64" s="14" t="s">
        <v>10048</v>
      </c>
    </row>
    <row r="65">
      <c r="A65" s="16">
        <v>625.0</v>
      </c>
      <c r="B65" s="14" t="s">
        <v>10206</v>
      </c>
      <c r="C65" s="14" t="s">
        <v>10207</v>
      </c>
      <c r="D65" s="14" t="s">
        <v>10208</v>
      </c>
      <c r="E65" s="16">
        <v>2.0</v>
      </c>
      <c r="F65" s="14" t="s">
        <v>10048</v>
      </c>
    </row>
    <row r="66">
      <c r="A66" s="16">
        <v>627.0</v>
      </c>
      <c r="B66" s="14" t="s">
        <v>10209</v>
      </c>
      <c r="C66" s="14" t="s">
        <v>10210</v>
      </c>
      <c r="D66" s="14" t="s">
        <v>10211</v>
      </c>
      <c r="E66" s="16">
        <v>3.0</v>
      </c>
      <c r="F66" s="14" t="s">
        <v>10048</v>
      </c>
    </row>
    <row r="67">
      <c r="A67" s="16">
        <v>651.0</v>
      </c>
      <c r="B67" s="14" t="s">
        <v>10212</v>
      </c>
      <c r="C67" s="14" t="s">
        <v>10213</v>
      </c>
      <c r="D67" s="14" t="s">
        <v>10214</v>
      </c>
      <c r="E67" s="16">
        <v>1.0</v>
      </c>
      <c r="F67" s="14" t="s">
        <v>10048</v>
      </c>
    </row>
    <row r="68">
      <c r="A68" s="16">
        <v>674.0</v>
      </c>
      <c r="B68" s="14" t="s">
        <v>5309</v>
      </c>
      <c r="C68" s="14" t="s">
        <v>10215</v>
      </c>
      <c r="D68" s="14" t="s">
        <v>10216</v>
      </c>
      <c r="E68" s="16">
        <v>1.0</v>
      </c>
      <c r="F68" s="14" t="s">
        <v>10048</v>
      </c>
    </row>
    <row r="69">
      <c r="A69" s="16">
        <v>691.0</v>
      </c>
      <c r="B69" s="14" t="s">
        <v>10217</v>
      </c>
      <c r="C69" s="14" t="s">
        <v>10218</v>
      </c>
      <c r="D69" s="14" t="s">
        <v>10219</v>
      </c>
      <c r="E69" s="16">
        <v>1.0</v>
      </c>
      <c r="F69" s="14" t="s">
        <v>10048</v>
      </c>
    </row>
    <row r="70">
      <c r="A70" s="16">
        <v>699.0</v>
      </c>
      <c r="B70" s="14" t="s">
        <v>10220</v>
      </c>
      <c r="C70" s="14" t="s">
        <v>10221</v>
      </c>
      <c r="D70" s="14" t="s">
        <v>10222</v>
      </c>
      <c r="E70" s="16">
        <v>1.0</v>
      </c>
      <c r="F70" s="14" t="s">
        <v>10048</v>
      </c>
    </row>
    <row r="71">
      <c r="A71" s="16">
        <v>702.0</v>
      </c>
      <c r="B71" s="14" t="s">
        <v>5456</v>
      </c>
      <c r="C71" s="14" t="s">
        <v>10223</v>
      </c>
      <c r="D71" s="14" t="s">
        <v>10224</v>
      </c>
      <c r="E71" s="16">
        <v>1.0</v>
      </c>
      <c r="F71" s="14" t="s">
        <v>10048</v>
      </c>
    </row>
    <row r="72">
      <c r="A72" s="16">
        <v>707.0</v>
      </c>
      <c r="B72" s="14" t="s">
        <v>10225</v>
      </c>
      <c r="C72" s="14" t="s">
        <v>10226</v>
      </c>
      <c r="D72" s="14" t="s">
        <v>10227</v>
      </c>
      <c r="E72" s="16">
        <v>1.0</v>
      </c>
      <c r="F72" s="14" t="s">
        <v>10048</v>
      </c>
    </row>
    <row r="73">
      <c r="A73" s="16">
        <v>727.0</v>
      </c>
      <c r="B73" s="14" t="s">
        <v>10228</v>
      </c>
      <c r="C73" s="14" t="s">
        <v>10229</v>
      </c>
      <c r="D73" s="14" t="s">
        <v>10230</v>
      </c>
      <c r="E73" s="16">
        <v>3.0</v>
      </c>
      <c r="F73" s="14" t="s">
        <v>10048</v>
      </c>
    </row>
    <row r="74">
      <c r="A74" s="16">
        <v>742.0</v>
      </c>
      <c r="B74" s="14" t="s">
        <v>10231</v>
      </c>
      <c r="C74" s="14" t="s">
        <v>10232</v>
      </c>
      <c r="D74" s="14" t="s">
        <v>10233</v>
      </c>
      <c r="E74" s="16">
        <v>1.0</v>
      </c>
      <c r="F74" s="14" t="s">
        <v>10048</v>
      </c>
    </row>
    <row r="75">
      <c r="A75" s="16">
        <v>753.0</v>
      </c>
      <c r="B75" s="14" t="s">
        <v>10234</v>
      </c>
      <c r="C75" s="14" t="s">
        <v>10235</v>
      </c>
      <c r="D75" s="14" t="s">
        <v>10236</v>
      </c>
      <c r="E75" s="16">
        <v>1.0</v>
      </c>
      <c r="F75" s="14" t="s">
        <v>10048</v>
      </c>
    </row>
    <row r="76">
      <c r="A76" s="16">
        <v>760.0</v>
      </c>
      <c r="B76" s="14" t="s">
        <v>10237</v>
      </c>
      <c r="C76" s="14" t="s">
        <v>10238</v>
      </c>
      <c r="D76" s="14" t="s">
        <v>10239</v>
      </c>
      <c r="E76" s="16">
        <v>1.0</v>
      </c>
      <c r="F76" s="14" t="s">
        <v>10048</v>
      </c>
    </row>
    <row r="77">
      <c r="A77" s="16">
        <v>767.0</v>
      </c>
      <c r="B77" s="14" t="s">
        <v>10240</v>
      </c>
      <c r="C77" s="14" t="s">
        <v>10241</v>
      </c>
      <c r="D77" s="14" t="s">
        <v>10242</v>
      </c>
      <c r="E77" s="16">
        <v>1.0</v>
      </c>
      <c r="F77" s="14" t="s">
        <v>10048</v>
      </c>
    </row>
    <row r="78">
      <c r="A78" s="16">
        <v>768.0</v>
      </c>
      <c r="B78" s="14" t="s">
        <v>10243</v>
      </c>
      <c r="C78" s="14" t="s">
        <v>10244</v>
      </c>
      <c r="D78" s="14" t="s">
        <v>10245</v>
      </c>
      <c r="E78" s="16">
        <v>1.0</v>
      </c>
      <c r="F78" s="14" t="s">
        <v>10048</v>
      </c>
    </row>
    <row r="79">
      <c r="A79" s="16">
        <v>771.0</v>
      </c>
      <c r="B79" s="14" t="s">
        <v>10246</v>
      </c>
      <c r="C79" s="14" t="s">
        <v>10247</v>
      </c>
      <c r="D79" s="14" t="s">
        <v>10248</v>
      </c>
      <c r="E79" s="16">
        <v>1.0</v>
      </c>
      <c r="F79" s="14" t="s">
        <v>10048</v>
      </c>
    </row>
    <row r="80">
      <c r="A80" s="16">
        <v>777.0</v>
      </c>
      <c r="B80" s="14" t="s">
        <v>10249</v>
      </c>
      <c r="C80" s="14" t="s">
        <v>10250</v>
      </c>
      <c r="D80" s="14" t="s">
        <v>10251</v>
      </c>
      <c r="E80" s="16">
        <v>2.0</v>
      </c>
      <c r="F80" s="14" t="s">
        <v>10048</v>
      </c>
    </row>
    <row r="81">
      <c r="A81" s="16">
        <v>778.0</v>
      </c>
      <c r="B81" s="14" t="s">
        <v>10252</v>
      </c>
      <c r="C81" s="14" t="s">
        <v>10253</v>
      </c>
      <c r="D81" s="14" t="s">
        <v>10254</v>
      </c>
      <c r="E81" s="16">
        <v>1.0</v>
      </c>
      <c r="F81" s="14" t="s">
        <v>10048</v>
      </c>
    </row>
    <row r="82">
      <c r="A82" s="16">
        <v>781.0</v>
      </c>
      <c r="B82" s="14" t="s">
        <v>10255</v>
      </c>
      <c r="C82" s="14" t="s">
        <v>10256</v>
      </c>
      <c r="D82" s="14" t="s">
        <v>10257</v>
      </c>
      <c r="E82" s="16">
        <v>2.0</v>
      </c>
      <c r="F82" s="14" t="s">
        <v>10048</v>
      </c>
    </row>
    <row r="83">
      <c r="A83" s="16">
        <v>5.0</v>
      </c>
      <c r="B83" s="14" t="s">
        <v>10258</v>
      </c>
      <c r="C83" s="14" t="s">
        <v>10259</v>
      </c>
      <c r="D83" s="14" t="s">
        <v>10260</v>
      </c>
      <c r="E83" s="16">
        <v>1.0</v>
      </c>
      <c r="F83" s="14" t="s">
        <v>10261</v>
      </c>
    </row>
    <row r="84">
      <c r="A84" s="16">
        <v>6.0</v>
      </c>
      <c r="B84" s="14" t="s">
        <v>10262</v>
      </c>
      <c r="C84" s="14" t="s">
        <v>10263</v>
      </c>
      <c r="D84" s="14" t="s">
        <v>10264</v>
      </c>
      <c r="E84" s="16">
        <v>1.0</v>
      </c>
      <c r="F84" s="14" t="s">
        <v>10261</v>
      </c>
    </row>
    <row r="85">
      <c r="A85" s="16">
        <v>14.0</v>
      </c>
      <c r="B85" s="15" t="s">
        <v>10265</v>
      </c>
      <c r="C85" s="14" t="s">
        <v>10266</v>
      </c>
      <c r="D85" s="14" t="s">
        <v>10267</v>
      </c>
      <c r="E85" s="16">
        <v>2.0</v>
      </c>
      <c r="F85" s="14" t="s">
        <v>10261</v>
      </c>
    </row>
    <row r="86">
      <c r="A86" s="16">
        <v>19.0</v>
      </c>
      <c r="B86" s="14" t="s">
        <v>10268</v>
      </c>
      <c r="C86" s="14" t="s">
        <v>10269</v>
      </c>
      <c r="D86" s="14" t="s">
        <v>10270</v>
      </c>
      <c r="E86" s="16">
        <v>1.0</v>
      </c>
      <c r="F86" s="14" t="s">
        <v>10261</v>
      </c>
    </row>
    <row r="87">
      <c r="A87" s="16">
        <v>20.0</v>
      </c>
      <c r="B87" s="14" t="s">
        <v>10271</v>
      </c>
      <c r="C87" s="14" t="s">
        <v>10272</v>
      </c>
      <c r="D87" s="14" t="s">
        <v>10273</v>
      </c>
      <c r="E87" s="16">
        <v>1.0</v>
      </c>
      <c r="F87" s="14" t="s">
        <v>10261</v>
      </c>
    </row>
    <row r="88">
      <c r="A88" s="16">
        <v>21.0</v>
      </c>
      <c r="B88" s="14" t="s">
        <v>5787</v>
      </c>
      <c r="C88" s="14" t="s">
        <v>10274</v>
      </c>
      <c r="D88" s="14" t="s">
        <v>10275</v>
      </c>
      <c r="E88" s="16">
        <v>2.0</v>
      </c>
      <c r="F88" s="14" t="s">
        <v>10261</v>
      </c>
    </row>
    <row r="89">
      <c r="A89" s="16">
        <v>28.0</v>
      </c>
      <c r="B89" s="14" t="s">
        <v>10276</v>
      </c>
      <c r="C89" s="14" t="s">
        <v>10277</v>
      </c>
      <c r="D89" s="14" t="s">
        <v>10278</v>
      </c>
      <c r="E89" s="16">
        <v>1.0</v>
      </c>
      <c r="F89" s="14" t="s">
        <v>10261</v>
      </c>
    </row>
    <row r="90">
      <c r="A90" s="16">
        <v>33.0</v>
      </c>
      <c r="B90" s="14" t="s">
        <v>9630</v>
      </c>
      <c r="C90" s="14" t="s">
        <v>10279</v>
      </c>
      <c r="D90" s="14" t="s">
        <v>10280</v>
      </c>
      <c r="E90" s="16">
        <v>2.0</v>
      </c>
      <c r="F90" s="14" t="s">
        <v>10261</v>
      </c>
    </row>
    <row r="91">
      <c r="A91" s="16">
        <v>38.0</v>
      </c>
      <c r="B91" s="14" t="s">
        <v>5728</v>
      </c>
      <c r="C91" s="14" t="s">
        <v>10281</v>
      </c>
      <c r="D91" s="14" t="s">
        <v>10282</v>
      </c>
      <c r="E91" s="16">
        <v>3.0</v>
      </c>
      <c r="F91" s="14" t="s">
        <v>10261</v>
      </c>
    </row>
    <row r="92">
      <c r="A92" s="16">
        <v>40.0</v>
      </c>
      <c r="B92" s="14" t="s">
        <v>10283</v>
      </c>
      <c r="C92" s="14" t="s">
        <v>10284</v>
      </c>
      <c r="D92" s="14" t="s">
        <v>10285</v>
      </c>
      <c r="E92" s="16">
        <v>2.0</v>
      </c>
      <c r="F92" s="14" t="s">
        <v>10261</v>
      </c>
    </row>
    <row r="93">
      <c r="A93" s="16">
        <v>46.0</v>
      </c>
      <c r="B93" s="14" t="s">
        <v>10286</v>
      </c>
      <c r="C93" s="14" t="s">
        <v>10287</v>
      </c>
      <c r="D93" s="14" t="s">
        <v>10288</v>
      </c>
      <c r="E93" s="16">
        <v>1.0</v>
      </c>
      <c r="F93" s="14" t="s">
        <v>10261</v>
      </c>
    </row>
    <row r="94">
      <c r="A94" s="16">
        <v>48.0</v>
      </c>
      <c r="B94" s="14" t="s">
        <v>10289</v>
      </c>
      <c r="C94" s="14" t="s">
        <v>10290</v>
      </c>
      <c r="D94" s="14" t="s">
        <v>10291</v>
      </c>
      <c r="E94" s="16">
        <v>1.0</v>
      </c>
      <c r="F94" s="14" t="s">
        <v>10261</v>
      </c>
    </row>
    <row r="95">
      <c r="A95" s="16">
        <v>49.0</v>
      </c>
      <c r="B95" s="14" t="s">
        <v>10292</v>
      </c>
      <c r="C95" s="14" t="s">
        <v>10293</v>
      </c>
      <c r="D95" s="14" t="s">
        <v>10294</v>
      </c>
      <c r="E95" s="16">
        <v>1.0</v>
      </c>
      <c r="F95" s="14" t="s">
        <v>10261</v>
      </c>
    </row>
    <row r="96">
      <c r="A96" s="16">
        <v>52.0</v>
      </c>
      <c r="B96" s="14" t="s">
        <v>10295</v>
      </c>
      <c r="C96" s="14" t="s">
        <v>10296</v>
      </c>
      <c r="D96" s="14" t="s">
        <v>10297</v>
      </c>
      <c r="E96" s="16">
        <v>2.0</v>
      </c>
      <c r="F96" s="14" t="s">
        <v>10261</v>
      </c>
    </row>
    <row r="97">
      <c r="A97" s="16">
        <v>52.0</v>
      </c>
      <c r="B97" s="14" t="s">
        <v>10298</v>
      </c>
      <c r="C97" s="14" t="s">
        <v>10299</v>
      </c>
      <c r="D97" s="14" t="s">
        <v>10300</v>
      </c>
      <c r="E97" s="16">
        <v>1.0</v>
      </c>
      <c r="F97" s="14" t="s">
        <v>10261</v>
      </c>
    </row>
    <row r="98">
      <c r="A98" s="16">
        <v>54.0</v>
      </c>
      <c r="B98" s="14" t="s">
        <v>8980</v>
      </c>
      <c r="C98" s="14" t="s">
        <v>10301</v>
      </c>
      <c r="D98" s="14" t="s">
        <v>10302</v>
      </c>
      <c r="E98" s="16">
        <v>1.0</v>
      </c>
      <c r="F98" s="14" t="s">
        <v>10261</v>
      </c>
    </row>
    <row r="99">
      <c r="A99" s="16">
        <v>55.0</v>
      </c>
      <c r="B99" s="14" t="s">
        <v>10303</v>
      </c>
      <c r="C99" s="14" t="s">
        <v>10304</v>
      </c>
      <c r="D99" s="14" t="s">
        <v>10305</v>
      </c>
      <c r="E99" s="16">
        <v>1.0</v>
      </c>
      <c r="F99" s="14" t="s">
        <v>10261</v>
      </c>
    </row>
    <row r="100">
      <c r="A100" s="16">
        <v>57.0</v>
      </c>
      <c r="B100" s="14" t="s">
        <v>10306</v>
      </c>
      <c r="C100" s="14" t="s">
        <v>10307</v>
      </c>
      <c r="D100" s="14" t="s">
        <v>10308</v>
      </c>
      <c r="E100" s="16">
        <v>1.0</v>
      </c>
      <c r="F100" s="14" t="s">
        <v>10261</v>
      </c>
    </row>
    <row r="101">
      <c r="A101" s="16">
        <v>63.0</v>
      </c>
      <c r="B101" s="14" t="s">
        <v>10309</v>
      </c>
      <c r="C101" s="14" t="s">
        <v>10310</v>
      </c>
      <c r="D101" s="14" t="s">
        <v>10311</v>
      </c>
      <c r="E101" s="16">
        <v>1.0</v>
      </c>
      <c r="F101" s="14" t="s">
        <v>10261</v>
      </c>
    </row>
    <row r="102">
      <c r="A102" s="16">
        <v>66.0</v>
      </c>
      <c r="B102" s="14" t="s">
        <v>408</v>
      </c>
      <c r="C102" s="14" t="s">
        <v>10312</v>
      </c>
      <c r="D102" s="14" t="s">
        <v>10313</v>
      </c>
      <c r="E102" s="16">
        <v>2.0</v>
      </c>
      <c r="F102" s="14" t="s">
        <v>10261</v>
      </c>
    </row>
    <row r="103">
      <c r="A103" s="16">
        <v>67.0</v>
      </c>
      <c r="B103" s="14" t="s">
        <v>10314</v>
      </c>
      <c r="C103" s="14" t="s">
        <v>10315</v>
      </c>
      <c r="D103" s="14" t="s">
        <v>10316</v>
      </c>
      <c r="E103" s="16">
        <v>1.0</v>
      </c>
      <c r="F103" s="14" t="s">
        <v>10261</v>
      </c>
    </row>
    <row r="104">
      <c r="A104" s="16">
        <v>69.0</v>
      </c>
      <c r="B104" s="14" t="s">
        <v>418</v>
      </c>
      <c r="C104" s="14" t="s">
        <v>10317</v>
      </c>
      <c r="D104" s="14" t="s">
        <v>10318</v>
      </c>
      <c r="E104" s="16">
        <v>1.0</v>
      </c>
      <c r="F104" s="14" t="s">
        <v>10261</v>
      </c>
    </row>
    <row r="105">
      <c r="A105" s="16">
        <v>72.0</v>
      </c>
      <c r="B105" s="14" t="s">
        <v>10319</v>
      </c>
      <c r="C105" s="14" t="s">
        <v>10320</v>
      </c>
      <c r="D105" s="14" t="s">
        <v>10321</v>
      </c>
      <c r="E105" s="16">
        <v>1.0</v>
      </c>
      <c r="F105" s="14" t="s">
        <v>10261</v>
      </c>
    </row>
    <row r="106">
      <c r="A106" s="16">
        <v>76.0</v>
      </c>
      <c r="B106" s="14" t="s">
        <v>10322</v>
      </c>
      <c r="C106" s="14" t="s">
        <v>10323</v>
      </c>
      <c r="D106" s="14" t="s">
        <v>10324</v>
      </c>
      <c r="E106" s="16">
        <v>1.0</v>
      </c>
      <c r="F106" s="14" t="s">
        <v>10261</v>
      </c>
    </row>
    <row r="107">
      <c r="A107" s="16">
        <v>76.0</v>
      </c>
      <c r="B107" s="14" t="s">
        <v>10325</v>
      </c>
      <c r="C107" s="14" t="s">
        <v>10326</v>
      </c>
      <c r="D107" s="14" t="s">
        <v>10327</v>
      </c>
      <c r="E107" s="16">
        <v>1.0</v>
      </c>
      <c r="F107" s="14" t="s">
        <v>10261</v>
      </c>
    </row>
    <row r="108">
      <c r="A108" s="16">
        <v>76.0</v>
      </c>
      <c r="B108" s="14" t="s">
        <v>10328</v>
      </c>
      <c r="C108" s="14" t="s">
        <v>10329</v>
      </c>
      <c r="D108" s="14" t="s">
        <v>10330</v>
      </c>
      <c r="E108" s="16">
        <v>1.0</v>
      </c>
      <c r="F108" s="14" t="s">
        <v>10261</v>
      </c>
    </row>
    <row r="109">
      <c r="A109" s="16">
        <v>76.0</v>
      </c>
      <c r="B109" s="14" t="s">
        <v>10331</v>
      </c>
      <c r="C109" s="14" t="s">
        <v>10332</v>
      </c>
      <c r="D109" s="14" t="s">
        <v>10333</v>
      </c>
      <c r="E109" s="16">
        <v>1.0</v>
      </c>
      <c r="F109" s="14" t="s">
        <v>10261</v>
      </c>
    </row>
    <row r="110">
      <c r="A110" s="16">
        <v>76.0</v>
      </c>
      <c r="B110" s="14" t="s">
        <v>10334</v>
      </c>
      <c r="C110" s="14" t="s">
        <v>10335</v>
      </c>
      <c r="D110" s="14" t="s">
        <v>10336</v>
      </c>
      <c r="E110" s="16">
        <v>1.0</v>
      </c>
      <c r="F110" s="14" t="s">
        <v>10261</v>
      </c>
    </row>
    <row r="111">
      <c r="A111" s="16">
        <v>77.0</v>
      </c>
      <c r="B111" s="14" t="s">
        <v>429</v>
      </c>
      <c r="C111" s="14" t="s">
        <v>10337</v>
      </c>
      <c r="D111" s="14" t="s">
        <v>10338</v>
      </c>
      <c r="E111" s="16">
        <v>1.0</v>
      </c>
      <c r="F111" s="14" t="s">
        <v>10261</v>
      </c>
    </row>
    <row r="112">
      <c r="A112" s="16">
        <v>79.0</v>
      </c>
      <c r="B112" s="14" t="s">
        <v>10339</v>
      </c>
      <c r="C112" s="14" t="s">
        <v>10340</v>
      </c>
      <c r="D112" s="14" t="s">
        <v>10341</v>
      </c>
      <c r="E112" s="16">
        <v>1.0</v>
      </c>
      <c r="F112" s="14" t="s">
        <v>10261</v>
      </c>
    </row>
    <row r="113">
      <c r="A113" s="16">
        <v>80.0</v>
      </c>
      <c r="B113" s="14" t="s">
        <v>10342</v>
      </c>
      <c r="C113" s="14" t="s">
        <v>10343</v>
      </c>
      <c r="D113" s="14" t="s">
        <v>10344</v>
      </c>
      <c r="E113" s="16">
        <v>2.0</v>
      </c>
      <c r="F113" s="14" t="s">
        <v>10261</v>
      </c>
    </row>
    <row r="114">
      <c r="A114" s="16">
        <v>81.0</v>
      </c>
      <c r="B114" s="14" t="s">
        <v>10345</v>
      </c>
      <c r="C114" s="14" t="s">
        <v>10346</v>
      </c>
      <c r="D114" s="14" t="s">
        <v>10347</v>
      </c>
      <c r="E114" s="16">
        <v>1.0</v>
      </c>
      <c r="F114" s="14" t="s">
        <v>10261</v>
      </c>
    </row>
    <row r="115">
      <c r="A115" s="16">
        <v>81.0</v>
      </c>
      <c r="B115" s="14" t="s">
        <v>10348</v>
      </c>
      <c r="C115" s="14" t="s">
        <v>10349</v>
      </c>
      <c r="D115" s="14" t="s">
        <v>10350</v>
      </c>
      <c r="E115" s="16">
        <v>1.0</v>
      </c>
      <c r="F115" s="14" t="s">
        <v>10261</v>
      </c>
    </row>
    <row r="116">
      <c r="A116" s="16">
        <v>82.0</v>
      </c>
      <c r="B116" s="14" t="s">
        <v>10351</v>
      </c>
      <c r="C116" s="14" t="s">
        <v>10352</v>
      </c>
      <c r="D116" s="14" t="s">
        <v>10353</v>
      </c>
      <c r="E116" s="16">
        <v>1.0</v>
      </c>
      <c r="F116" s="14" t="s">
        <v>10261</v>
      </c>
    </row>
    <row r="117">
      <c r="A117" s="16">
        <v>83.0</v>
      </c>
      <c r="B117" s="14" t="s">
        <v>10354</v>
      </c>
      <c r="C117" s="14" t="s">
        <v>10355</v>
      </c>
      <c r="D117" s="14" t="s">
        <v>10356</v>
      </c>
      <c r="E117" s="16">
        <v>1.0</v>
      </c>
      <c r="F117" s="14" t="s">
        <v>10261</v>
      </c>
    </row>
    <row r="118">
      <c r="A118" s="16">
        <v>84.0</v>
      </c>
      <c r="B118" s="14" t="s">
        <v>10357</v>
      </c>
      <c r="C118" s="14" t="s">
        <v>10358</v>
      </c>
      <c r="D118" s="14" t="s">
        <v>10359</v>
      </c>
      <c r="E118" s="16">
        <v>1.0</v>
      </c>
      <c r="F118" s="14" t="s">
        <v>10261</v>
      </c>
    </row>
    <row r="119">
      <c r="A119" s="16">
        <v>84.0</v>
      </c>
      <c r="B119" s="14" t="s">
        <v>10360</v>
      </c>
      <c r="C119" s="14" t="s">
        <v>10361</v>
      </c>
      <c r="D119" s="14" t="s">
        <v>10362</v>
      </c>
      <c r="E119" s="16">
        <v>1.0</v>
      </c>
      <c r="F119" s="14" t="s">
        <v>10261</v>
      </c>
    </row>
    <row r="120">
      <c r="A120" s="16">
        <v>84.0</v>
      </c>
      <c r="B120" s="14" t="s">
        <v>10363</v>
      </c>
      <c r="C120" s="14" t="s">
        <v>10364</v>
      </c>
      <c r="D120" s="14" t="s">
        <v>10365</v>
      </c>
      <c r="E120" s="16">
        <v>1.0</v>
      </c>
      <c r="F120" s="14" t="s">
        <v>10261</v>
      </c>
    </row>
    <row r="121">
      <c r="A121" s="16">
        <v>84.0</v>
      </c>
      <c r="B121" s="14" t="s">
        <v>10366</v>
      </c>
      <c r="C121" s="14" t="s">
        <v>10367</v>
      </c>
      <c r="D121" s="14" t="s">
        <v>10368</v>
      </c>
      <c r="E121" s="16">
        <v>1.0</v>
      </c>
      <c r="F121" s="14" t="s">
        <v>10261</v>
      </c>
    </row>
    <row r="122">
      <c r="A122" s="16">
        <v>87.0</v>
      </c>
      <c r="B122" s="14" t="s">
        <v>10369</v>
      </c>
      <c r="C122" s="14" t="s">
        <v>10370</v>
      </c>
      <c r="D122" s="14" t="s">
        <v>10371</v>
      </c>
      <c r="E122" s="16">
        <v>1.0</v>
      </c>
      <c r="F122" s="14" t="s">
        <v>10261</v>
      </c>
    </row>
    <row r="123">
      <c r="A123" s="16">
        <v>87.0</v>
      </c>
      <c r="B123" s="14" t="s">
        <v>10372</v>
      </c>
      <c r="C123" s="14" t="s">
        <v>10373</v>
      </c>
      <c r="D123" s="14" t="s">
        <v>10374</v>
      </c>
      <c r="E123" s="16">
        <v>1.0</v>
      </c>
      <c r="F123" s="14" t="s">
        <v>10261</v>
      </c>
    </row>
    <row r="124">
      <c r="A124" s="16">
        <v>90.0</v>
      </c>
      <c r="B124" s="14" t="s">
        <v>10375</v>
      </c>
      <c r="C124" s="14" t="s">
        <v>10376</v>
      </c>
      <c r="D124" s="14" t="s">
        <v>10377</v>
      </c>
      <c r="E124" s="16">
        <v>1.0</v>
      </c>
      <c r="F124" s="14" t="s">
        <v>10261</v>
      </c>
    </row>
    <row r="125">
      <c r="A125" s="16">
        <v>92.0</v>
      </c>
      <c r="B125" s="14" t="s">
        <v>10378</v>
      </c>
      <c r="C125" s="14" t="s">
        <v>10379</v>
      </c>
      <c r="D125" s="14" t="s">
        <v>10380</v>
      </c>
      <c r="E125" s="16">
        <v>1.0</v>
      </c>
      <c r="F125" s="14" t="s">
        <v>10261</v>
      </c>
    </row>
    <row r="126">
      <c r="A126" s="16">
        <v>97.0</v>
      </c>
      <c r="B126" s="14" t="s">
        <v>10381</v>
      </c>
      <c r="C126" s="14" t="s">
        <v>10382</v>
      </c>
      <c r="D126" s="14" t="s">
        <v>10383</v>
      </c>
      <c r="E126" s="16">
        <v>3.0</v>
      </c>
      <c r="F126" s="14" t="s">
        <v>10261</v>
      </c>
    </row>
    <row r="127">
      <c r="A127" s="16">
        <v>106.0</v>
      </c>
      <c r="B127" s="14" t="s">
        <v>6373</v>
      </c>
      <c r="C127" s="14" t="s">
        <v>10384</v>
      </c>
      <c r="D127" s="14" t="s">
        <v>10385</v>
      </c>
      <c r="E127" s="16">
        <v>1.0</v>
      </c>
      <c r="F127" s="14" t="s">
        <v>10261</v>
      </c>
    </row>
    <row r="128">
      <c r="A128" s="16">
        <v>112.0</v>
      </c>
      <c r="B128" s="14" t="s">
        <v>7449</v>
      </c>
      <c r="C128" s="14" t="s">
        <v>10386</v>
      </c>
      <c r="D128" s="14" t="s">
        <v>10387</v>
      </c>
      <c r="E128" s="16">
        <v>1.0</v>
      </c>
      <c r="F128" s="14" t="s">
        <v>10261</v>
      </c>
    </row>
    <row r="129">
      <c r="A129" s="16">
        <v>152.0</v>
      </c>
      <c r="B129" s="14" t="s">
        <v>5058</v>
      </c>
      <c r="C129" s="14" t="s">
        <v>10388</v>
      </c>
      <c r="D129" s="14" t="s">
        <v>10389</v>
      </c>
      <c r="E129" s="16">
        <v>1.0</v>
      </c>
      <c r="F129" s="14" t="s">
        <v>10261</v>
      </c>
    </row>
    <row r="130">
      <c r="A130" s="16">
        <v>154.0</v>
      </c>
      <c r="B130" s="14" t="s">
        <v>10390</v>
      </c>
      <c r="C130" s="14" t="s">
        <v>10391</v>
      </c>
      <c r="D130" s="14" t="s">
        <v>10392</v>
      </c>
      <c r="E130" s="16">
        <v>1.0</v>
      </c>
      <c r="F130" s="14" t="s">
        <v>10261</v>
      </c>
    </row>
    <row r="131">
      <c r="A131" s="16">
        <v>161.0</v>
      </c>
      <c r="B131" s="14" t="s">
        <v>10393</v>
      </c>
      <c r="C131" s="14" t="s">
        <v>10394</v>
      </c>
      <c r="D131" s="14" t="s">
        <v>10395</v>
      </c>
      <c r="E131" s="16">
        <v>1.0</v>
      </c>
      <c r="F131" s="14" t="s">
        <v>10261</v>
      </c>
    </row>
    <row r="132">
      <c r="A132" s="16">
        <v>176.0</v>
      </c>
      <c r="B132" s="14" t="s">
        <v>10396</v>
      </c>
      <c r="C132" s="14" t="s">
        <v>10397</v>
      </c>
      <c r="D132" s="14" t="s">
        <v>10398</v>
      </c>
      <c r="E132" s="16">
        <v>1.0</v>
      </c>
      <c r="F132" s="14" t="s">
        <v>10261</v>
      </c>
    </row>
    <row r="133">
      <c r="A133" s="16">
        <v>181.0</v>
      </c>
      <c r="B133" s="14" t="s">
        <v>7442</v>
      </c>
      <c r="C133" s="14" t="s">
        <v>10399</v>
      </c>
      <c r="D133" s="14" t="s">
        <v>10400</v>
      </c>
      <c r="E133" s="16">
        <v>1.0</v>
      </c>
      <c r="F133" s="14" t="s">
        <v>10261</v>
      </c>
    </row>
    <row r="134">
      <c r="A134" s="16">
        <v>219.0</v>
      </c>
      <c r="B134" s="14" t="s">
        <v>10401</v>
      </c>
      <c r="C134" s="14" t="s">
        <v>10402</v>
      </c>
      <c r="D134" s="14" t="s">
        <v>10403</v>
      </c>
      <c r="E134" s="16">
        <v>3.0</v>
      </c>
      <c r="F134" s="14" t="s">
        <v>10261</v>
      </c>
    </row>
    <row r="135">
      <c r="A135" s="16">
        <v>223.0</v>
      </c>
      <c r="B135" s="14" t="s">
        <v>10404</v>
      </c>
      <c r="C135" s="14" t="s">
        <v>10405</v>
      </c>
      <c r="D135" s="14" t="s">
        <v>10406</v>
      </c>
      <c r="E135" s="16">
        <v>1.0</v>
      </c>
      <c r="F135" s="14" t="s">
        <v>10261</v>
      </c>
    </row>
    <row r="136">
      <c r="A136" s="16">
        <v>226.0</v>
      </c>
      <c r="B136" s="14" t="s">
        <v>6393</v>
      </c>
      <c r="C136" s="14" t="s">
        <v>10407</v>
      </c>
      <c r="D136" s="14" t="s">
        <v>10408</v>
      </c>
      <c r="E136" s="16">
        <v>1.0</v>
      </c>
      <c r="F136" s="14" t="s">
        <v>10261</v>
      </c>
    </row>
    <row r="137">
      <c r="A137" s="16">
        <v>230.0</v>
      </c>
      <c r="B137" s="14" t="s">
        <v>6424</v>
      </c>
      <c r="C137" s="14" t="s">
        <v>10409</v>
      </c>
      <c r="D137" s="14" t="s">
        <v>10410</v>
      </c>
      <c r="E137" s="16">
        <v>1.0</v>
      </c>
      <c r="F137" s="14" t="s">
        <v>10261</v>
      </c>
    </row>
    <row r="138">
      <c r="A138" s="16">
        <v>232.0</v>
      </c>
      <c r="B138" s="14" t="s">
        <v>10411</v>
      </c>
      <c r="C138" s="14" t="s">
        <v>10412</v>
      </c>
      <c r="D138" s="14" t="s">
        <v>10413</v>
      </c>
      <c r="E138" s="16">
        <v>1.0</v>
      </c>
      <c r="F138" s="14" t="s">
        <v>10261</v>
      </c>
    </row>
    <row r="139">
      <c r="A139" s="16">
        <v>235.0</v>
      </c>
      <c r="B139" s="14" t="s">
        <v>10414</v>
      </c>
      <c r="C139" s="14" t="s">
        <v>10415</v>
      </c>
      <c r="D139" s="14" t="s">
        <v>10416</v>
      </c>
      <c r="E139" s="16">
        <v>1.0</v>
      </c>
      <c r="F139" s="14" t="s">
        <v>10261</v>
      </c>
    </row>
    <row r="140">
      <c r="A140" s="16">
        <v>235.0</v>
      </c>
      <c r="B140" s="14" t="s">
        <v>5647</v>
      </c>
      <c r="C140" s="14" t="s">
        <v>10417</v>
      </c>
      <c r="D140" s="14" t="s">
        <v>10418</v>
      </c>
      <c r="E140" s="16">
        <v>2.0</v>
      </c>
      <c r="F140" s="14" t="s">
        <v>10261</v>
      </c>
    </row>
    <row r="141">
      <c r="A141" s="16">
        <v>237.0</v>
      </c>
      <c r="B141" s="14" t="s">
        <v>10419</v>
      </c>
      <c r="C141" s="14" t="s">
        <v>10420</v>
      </c>
      <c r="D141" s="14" t="s">
        <v>10421</v>
      </c>
      <c r="E141" s="16">
        <v>1.0</v>
      </c>
      <c r="F141" s="14" t="s">
        <v>10261</v>
      </c>
    </row>
    <row r="142">
      <c r="A142" s="16">
        <v>242.0</v>
      </c>
      <c r="B142" s="14" t="s">
        <v>10422</v>
      </c>
      <c r="C142" s="14" t="s">
        <v>10423</v>
      </c>
      <c r="D142" s="14" t="s">
        <v>10424</v>
      </c>
      <c r="E142" s="16">
        <v>1.0</v>
      </c>
      <c r="F142" s="14" t="s">
        <v>10261</v>
      </c>
    </row>
    <row r="143">
      <c r="A143" s="16">
        <v>244.0</v>
      </c>
      <c r="B143" s="14" t="s">
        <v>10425</v>
      </c>
      <c r="C143" s="14" t="s">
        <v>10426</v>
      </c>
      <c r="D143" s="14" t="s">
        <v>10427</v>
      </c>
      <c r="E143" s="16">
        <v>1.0</v>
      </c>
      <c r="F143" s="14" t="s">
        <v>10261</v>
      </c>
    </row>
    <row r="144">
      <c r="A144" s="16">
        <v>244.0</v>
      </c>
      <c r="B144" s="14" t="s">
        <v>9604</v>
      </c>
      <c r="C144" s="14" t="s">
        <v>10428</v>
      </c>
      <c r="D144" s="14" t="s">
        <v>10429</v>
      </c>
      <c r="E144" s="16">
        <v>1.0</v>
      </c>
      <c r="F144" s="14" t="s">
        <v>10261</v>
      </c>
    </row>
    <row r="145">
      <c r="A145" s="16">
        <v>244.0</v>
      </c>
      <c r="B145" s="14" t="s">
        <v>10430</v>
      </c>
      <c r="C145" s="14" t="s">
        <v>10428</v>
      </c>
      <c r="D145" s="14" t="s">
        <v>10431</v>
      </c>
      <c r="E145" s="16">
        <v>1.0</v>
      </c>
      <c r="F145" s="14" t="s">
        <v>10261</v>
      </c>
    </row>
    <row r="146">
      <c r="A146" s="16">
        <v>250.0</v>
      </c>
      <c r="B146" s="14" t="s">
        <v>10432</v>
      </c>
      <c r="C146" s="14" t="s">
        <v>10433</v>
      </c>
      <c r="D146" s="14" t="s">
        <v>10434</v>
      </c>
      <c r="E146" s="16">
        <v>1.0</v>
      </c>
      <c r="F146" s="14" t="s">
        <v>10261</v>
      </c>
    </row>
    <row r="147">
      <c r="A147" s="16">
        <v>252.0</v>
      </c>
      <c r="B147" s="14" t="s">
        <v>10435</v>
      </c>
      <c r="C147" s="14" t="s">
        <v>10436</v>
      </c>
      <c r="D147" s="14" t="s">
        <v>10437</v>
      </c>
      <c r="E147" s="16">
        <v>1.0</v>
      </c>
      <c r="F147" s="14" t="s">
        <v>10261</v>
      </c>
    </row>
    <row r="148">
      <c r="A148" s="16">
        <v>253.0</v>
      </c>
      <c r="B148" s="14" t="s">
        <v>5709</v>
      </c>
      <c r="C148" s="14" t="s">
        <v>10438</v>
      </c>
      <c r="D148" s="14" t="s">
        <v>10439</v>
      </c>
      <c r="E148" s="16">
        <v>1.0</v>
      </c>
      <c r="F148" s="14" t="s">
        <v>10261</v>
      </c>
    </row>
    <row r="149">
      <c r="A149" s="16">
        <v>255.0</v>
      </c>
      <c r="B149" s="14" t="s">
        <v>10440</v>
      </c>
      <c r="C149" s="14" t="s">
        <v>10441</v>
      </c>
      <c r="D149" s="14" t="s">
        <v>10442</v>
      </c>
      <c r="E149" s="16">
        <v>3.0</v>
      </c>
      <c r="F149" s="14" t="s">
        <v>10261</v>
      </c>
    </row>
    <row r="150">
      <c r="A150" s="16">
        <v>259.0</v>
      </c>
      <c r="B150" s="14" t="s">
        <v>10443</v>
      </c>
      <c r="C150" s="14" t="s">
        <v>10444</v>
      </c>
      <c r="D150" s="14" t="s">
        <v>10445</v>
      </c>
      <c r="E150" s="16">
        <v>1.0</v>
      </c>
      <c r="F150" s="14" t="s">
        <v>10261</v>
      </c>
    </row>
    <row r="151">
      <c r="A151" s="16">
        <v>259.0</v>
      </c>
      <c r="B151" s="14" t="s">
        <v>10446</v>
      </c>
      <c r="C151" s="14" t="s">
        <v>10447</v>
      </c>
      <c r="D151" s="14" t="s">
        <v>10448</v>
      </c>
      <c r="E151" s="16">
        <v>1.0</v>
      </c>
      <c r="F151" s="14" t="s">
        <v>10261</v>
      </c>
    </row>
    <row r="152">
      <c r="A152" s="16">
        <v>261.0</v>
      </c>
      <c r="B152" s="14" t="s">
        <v>8734</v>
      </c>
      <c r="C152" s="14" t="s">
        <v>10449</v>
      </c>
      <c r="D152" s="14" t="s">
        <v>10450</v>
      </c>
      <c r="E152" s="16">
        <v>1.0</v>
      </c>
      <c r="F152" s="14" t="s">
        <v>10261</v>
      </c>
    </row>
    <row r="153">
      <c r="A153" s="16">
        <v>263.0</v>
      </c>
      <c r="B153" s="14" t="s">
        <v>8637</v>
      </c>
      <c r="C153" s="14" t="s">
        <v>10451</v>
      </c>
      <c r="D153" s="14" t="s">
        <v>10452</v>
      </c>
      <c r="E153" s="16">
        <v>1.0</v>
      </c>
      <c r="F153" s="14" t="s">
        <v>10261</v>
      </c>
    </row>
    <row r="154">
      <c r="A154" s="16">
        <v>264.0</v>
      </c>
      <c r="B154" s="14" t="s">
        <v>10453</v>
      </c>
      <c r="C154" s="14" t="s">
        <v>10454</v>
      </c>
      <c r="D154" s="14" t="s">
        <v>10455</v>
      </c>
      <c r="E154" s="16">
        <v>1.0</v>
      </c>
      <c r="F154" s="14" t="s">
        <v>10261</v>
      </c>
    </row>
    <row r="155">
      <c r="A155" s="16">
        <v>268.0</v>
      </c>
      <c r="B155" s="14" t="s">
        <v>10456</v>
      </c>
      <c r="C155" s="14" t="s">
        <v>10457</v>
      </c>
      <c r="D155" s="14" t="s">
        <v>10458</v>
      </c>
      <c r="E155" s="16">
        <v>1.0</v>
      </c>
      <c r="F155" s="14" t="s">
        <v>10261</v>
      </c>
    </row>
    <row r="156">
      <c r="A156" s="16">
        <v>273.0</v>
      </c>
      <c r="B156" s="14" t="s">
        <v>6511</v>
      </c>
      <c r="C156" s="14" t="s">
        <v>10459</v>
      </c>
      <c r="D156" s="14" t="s">
        <v>10460</v>
      </c>
      <c r="E156" s="16">
        <v>1.0</v>
      </c>
      <c r="F156" s="14" t="s">
        <v>10261</v>
      </c>
    </row>
    <row r="157">
      <c r="A157" s="16">
        <v>273.0</v>
      </c>
      <c r="B157" s="14" t="s">
        <v>6221</v>
      </c>
      <c r="C157" s="14" t="s">
        <v>10461</v>
      </c>
      <c r="D157" s="14" t="s">
        <v>10462</v>
      </c>
      <c r="E157" s="16">
        <v>1.0</v>
      </c>
      <c r="F157" s="14" t="s">
        <v>10261</v>
      </c>
    </row>
    <row r="158">
      <c r="A158" s="16">
        <v>278.0</v>
      </c>
      <c r="B158" s="14" t="s">
        <v>10463</v>
      </c>
      <c r="C158" s="14" t="s">
        <v>10464</v>
      </c>
      <c r="D158" s="14" t="s">
        <v>10465</v>
      </c>
      <c r="E158" s="16">
        <v>2.0</v>
      </c>
      <c r="F158" s="14" t="s">
        <v>10261</v>
      </c>
    </row>
    <row r="159">
      <c r="A159" s="16">
        <v>281.0</v>
      </c>
      <c r="B159" s="14" t="s">
        <v>6558</v>
      </c>
      <c r="C159" s="14" t="s">
        <v>10466</v>
      </c>
      <c r="D159" s="14" t="s">
        <v>10467</v>
      </c>
      <c r="E159" s="16">
        <v>2.0</v>
      </c>
      <c r="F159" s="14" t="s">
        <v>10261</v>
      </c>
    </row>
    <row r="160">
      <c r="A160" s="16">
        <v>287.0</v>
      </c>
      <c r="B160" s="14" t="s">
        <v>5635</v>
      </c>
      <c r="C160" s="14" t="s">
        <v>10468</v>
      </c>
      <c r="D160" s="14" t="s">
        <v>10469</v>
      </c>
      <c r="E160" s="16">
        <v>1.0</v>
      </c>
      <c r="F160" s="14" t="s">
        <v>10261</v>
      </c>
    </row>
    <row r="161">
      <c r="A161" s="16">
        <v>292.0</v>
      </c>
      <c r="B161" s="14" t="s">
        <v>8587</v>
      </c>
      <c r="C161" s="14" t="s">
        <v>10470</v>
      </c>
      <c r="D161" s="14" t="s">
        <v>10471</v>
      </c>
      <c r="E161" s="16">
        <v>1.0</v>
      </c>
      <c r="F161" s="14" t="s">
        <v>10261</v>
      </c>
    </row>
    <row r="162">
      <c r="A162" s="16">
        <v>298.0</v>
      </c>
      <c r="B162" s="14" t="s">
        <v>10472</v>
      </c>
      <c r="C162" s="14" t="s">
        <v>10473</v>
      </c>
      <c r="D162" s="14" t="s">
        <v>10474</v>
      </c>
      <c r="E162" s="16">
        <v>1.0</v>
      </c>
      <c r="F162" s="14" t="s">
        <v>10261</v>
      </c>
    </row>
    <row r="163">
      <c r="A163" s="16">
        <v>299.0</v>
      </c>
      <c r="B163" s="14" t="s">
        <v>5965</v>
      </c>
      <c r="C163" s="14" t="s">
        <v>10475</v>
      </c>
      <c r="D163" s="14" t="s">
        <v>10476</v>
      </c>
      <c r="E163" s="16">
        <v>1.0</v>
      </c>
      <c r="F163" s="14" t="s">
        <v>10261</v>
      </c>
    </row>
    <row r="164">
      <c r="A164" s="16">
        <v>299.0</v>
      </c>
      <c r="B164" s="14" t="s">
        <v>6206</v>
      </c>
      <c r="C164" s="14" t="s">
        <v>10477</v>
      </c>
      <c r="D164" s="14" t="s">
        <v>10478</v>
      </c>
      <c r="E164" s="16">
        <v>1.0</v>
      </c>
      <c r="F164" s="14" t="s">
        <v>10261</v>
      </c>
    </row>
    <row r="165">
      <c r="A165" s="16">
        <v>299.0</v>
      </c>
      <c r="B165" s="14" t="s">
        <v>10479</v>
      </c>
      <c r="C165" s="14" t="s">
        <v>10480</v>
      </c>
      <c r="D165" s="14" t="s">
        <v>10481</v>
      </c>
      <c r="E165" s="16">
        <v>1.0</v>
      </c>
      <c r="F165" s="14" t="s">
        <v>10261</v>
      </c>
    </row>
    <row r="166">
      <c r="A166" s="16">
        <v>301.0</v>
      </c>
      <c r="B166" s="14" t="s">
        <v>10482</v>
      </c>
      <c r="C166" s="14" t="s">
        <v>10483</v>
      </c>
      <c r="D166" s="14" t="s">
        <v>10484</v>
      </c>
      <c r="E166" s="16">
        <v>1.0</v>
      </c>
      <c r="F166" s="14" t="s">
        <v>10261</v>
      </c>
    </row>
    <row r="167">
      <c r="A167" s="16">
        <v>304.0</v>
      </c>
      <c r="B167" s="14" t="s">
        <v>10485</v>
      </c>
      <c r="C167" s="14" t="s">
        <v>10486</v>
      </c>
      <c r="D167" s="14" t="s">
        <v>10487</v>
      </c>
      <c r="E167" s="16">
        <v>1.0</v>
      </c>
      <c r="F167" s="14" t="s">
        <v>10261</v>
      </c>
    </row>
    <row r="168">
      <c r="A168" s="16">
        <v>304.0</v>
      </c>
      <c r="B168" s="14" t="s">
        <v>7198</v>
      </c>
      <c r="C168" s="14" t="s">
        <v>10488</v>
      </c>
      <c r="D168" s="14" t="s">
        <v>10489</v>
      </c>
      <c r="E168" s="16">
        <v>1.0</v>
      </c>
      <c r="F168" s="14" t="s">
        <v>10261</v>
      </c>
    </row>
    <row r="169">
      <c r="A169" s="16">
        <v>313.0</v>
      </c>
      <c r="B169" s="14" t="s">
        <v>6705</v>
      </c>
      <c r="C169" s="14" t="s">
        <v>10490</v>
      </c>
      <c r="D169" s="14" t="s">
        <v>10491</v>
      </c>
      <c r="E169" s="16">
        <v>1.0</v>
      </c>
      <c r="F169" s="14" t="s">
        <v>10261</v>
      </c>
    </row>
    <row r="170">
      <c r="A170" s="16">
        <v>315.0</v>
      </c>
      <c r="B170" s="14" t="s">
        <v>10492</v>
      </c>
      <c r="C170" s="14" t="s">
        <v>10493</v>
      </c>
      <c r="D170" s="14" t="s">
        <v>10494</v>
      </c>
      <c r="E170" s="16">
        <v>1.0</v>
      </c>
      <c r="F170" s="14" t="s">
        <v>10261</v>
      </c>
    </row>
    <row r="171">
      <c r="A171" s="16">
        <v>327.0</v>
      </c>
      <c r="B171" s="14" t="s">
        <v>10495</v>
      </c>
      <c r="C171" s="14" t="s">
        <v>10496</v>
      </c>
      <c r="D171" s="14" t="s">
        <v>10497</v>
      </c>
      <c r="E171" s="16">
        <v>1.0</v>
      </c>
      <c r="F171" s="14" t="s">
        <v>10261</v>
      </c>
    </row>
    <row r="172">
      <c r="A172" s="16">
        <v>332.0</v>
      </c>
      <c r="B172" s="14" t="s">
        <v>10498</v>
      </c>
      <c r="C172" s="14" t="s">
        <v>10499</v>
      </c>
      <c r="D172" s="14" t="s">
        <v>10500</v>
      </c>
      <c r="E172" s="16">
        <v>2.0</v>
      </c>
      <c r="F172" s="14" t="s">
        <v>10261</v>
      </c>
    </row>
    <row r="173">
      <c r="A173" s="16">
        <v>336.0</v>
      </c>
      <c r="B173" s="14" t="s">
        <v>10501</v>
      </c>
      <c r="C173" s="14" t="s">
        <v>10502</v>
      </c>
      <c r="D173" s="14" t="s">
        <v>10503</v>
      </c>
      <c r="E173" s="16">
        <v>1.0</v>
      </c>
      <c r="F173" s="14" t="s">
        <v>10261</v>
      </c>
    </row>
    <row r="174">
      <c r="A174" s="16">
        <v>343.0</v>
      </c>
      <c r="B174" s="14" t="s">
        <v>10504</v>
      </c>
      <c r="C174" s="14" t="s">
        <v>10505</v>
      </c>
      <c r="D174" s="14" t="s">
        <v>10506</v>
      </c>
      <c r="E174" s="16">
        <v>1.0</v>
      </c>
      <c r="F174" s="14" t="s">
        <v>10261</v>
      </c>
    </row>
    <row r="175">
      <c r="A175" s="16">
        <v>346.0</v>
      </c>
      <c r="B175" s="14" t="s">
        <v>10507</v>
      </c>
      <c r="C175" s="14" t="s">
        <v>10508</v>
      </c>
      <c r="D175" s="14" t="s">
        <v>10509</v>
      </c>
      <c r="E175" s="16">
        <v>1.0</v>
      </c>
      <c r="F175" s="14" t="s">
        <v>10261</v>
      </c>
    </row>
    <row r="176">
      <c r="A176" s="16">
        <v>350.0</v>
      </c>
      <c r="B176" s="14" t="s">
        <v>10510</v>
      </c>
      <c r="C176" s="14" t="s">
        <v>10511</v>
      </c>
      <c r="D176" s="14" t="s">
        <v>10512</v>
      </c>
      <c r="E176" s="16">
        <v>1.0</v>
      </c>
      <c r="F176" s="14" t="s">
        <v>10261</v>
      </c>
    </row>
    <row r="177">
      <c r="A177" s="16">
        <v>352.0</v>
      </c>
      <c r="B177" s="14" t="s">
        <v>10513</v>
      </c>
      <c r="C177" s="14" t="s">
        <v>10514</v>
      </c>
      <c r="D177" s="14" t="s">
        <v>10515</v>
      </c>
      <c r="E177" s="16">
        <v>2.0</v>
      </c>
      <c r="F177" s="14" t="s">
        <v>10261</v>
      </c>
    </row>
    <row r="178">
      <c r="A178" s="16">
        <v>361.0</v>
      </c>
      <c r="B178" s="14" t="s">
        <v>8626</v>
      </c>
      <c r="C178" s="14" t="s">
        <v>10516</v>
      </c>
      <c r="D178" s="14" t="s">
        <v>10517</v>
      </c>
      <c r="E178" s="16">
        <v>1.0</v>
      </c>
      <c r="F178" s="14" t="s">
        <v>10261</v>
      </c>
    </row>
    <row r="179">
      <c r="A179" s="16">
        <v>363.0</v>
      </c>
      <c r="B179" s="14" t="s">
        <v>10518</v>
      </c>
      <c r="C179" s="14" t="s">
        <v>10519</v>
      </c>
      <c r="D179" s="14" t="s">
        <v>10520</v>
      </c>
      <c r="E179" s="16">
        <v>2.0</v>
      </c>
      <c r="F179" s="14" t="s">
        <v>10261</v>
      </c>
    </row>
    <row r="180">
      <c r="A180" s="16">
        <v>375.0</v>
      </c>
      <c r="B180" s="14" t="s">
        <v>10521</v>
      </c>
      <c r="C180" s="14" t="s">
        <v>10522</v>
      </c>
      <c r="D180" s="14" t="s">
        <v>10523</v>
      </c>
      <c r="E180" s="16">
        <v>1.0</v>
      </c>
      <c r="F180" s="14" t="s">
        <v>10261</v>
      </c>
    </row>
    <row r="181">
      <c r="A181" s="16">
        <v>379.0</v>
      </c>
      <c r="B181" s="14" t="s">
        <v>10524</v>
      </c>
      <c r="C181" s="14" t="s">
        <v>10525</v>
      </c>
      <c r="D181" s="14" t="s">
        <v>10526</v>
      </c>
      <c r="E181" s="16">
        <v>1.0</v>
      </c>
      <c r="F181" s="14" t="s">
        <v>10261</v>
      </c>
    </row>
    <row r="182">
      <c r="A182" s="16">
        <v>380.0</v>
      </c>
      <c r="B182" s="14" t="s">
        <v>8602</v>
      </c>
      <c r="C182" s="14" t="s">
        <v>10527</v>
      </c>
      <c r="D182" s="14" t="s">
        <v>10528</v>
      </c>
      <c r="E182" s="16">
        <v>1.0</v>
      </c>
      <c r="F182" s="14" t="s">
        <v>10261</v>
      </c>
    </row>
    <row r="183">
      <c r="A183" s="16">
        <v>381.0</v>
      </c>
      <c r="B183" s="14" t="s">
        <v>10529</v>
      </c>
      <c r="C183" s="14" t="s">
        <v>10530</v>
      </c>
      <c r="D183" s="14" t="s">
        <v>10531</v>
      </c>
      <c r="E183" s="16">
        <v>1.0</v>
      </c>
      <c r="F183" s="14" t="s">
        <v>10261</v>
      </c>
    </row>
    <row r="184">
      <c r="A184" s="16">
        <v>382.0</v>
      </c>
      <c r="B184" s="14" t="s">
        <v>10532</v>
      </c>
      <c r="C184" s="14" t="s">
        <v>10533</v>
      </c>
      <c r="D184" s="14" t="s">
        <v>10534</v>
      </c>
      <c r="E184" s="16">
        <v>1.0</v>
      </c>
      <c r="F184" s="14" t="s">
        <v>10261</v>
      </c>
    </row>
    <row r="185">
      <c r="A185" s="16">
        <v>384.0</v>
      </c>
      <c r="B185" s="14" t="s">
        <v>10535</v>
      </c>
      <c r="C185" s="14" t="s">
        <v>10536</v>
      </c>
      <c r="D185" s="14" t="s">
        <v>10537</v>
      </c>
      <c r="E185" s="16">
        <v>1.0</v>
      </c>
      <c r="F185" s="14" t="s">
        <v>10261</v>
      </c>
    </row>
    <row r="186">
      <c r="A186" s="16">
        <v>385.0</v>
      </c>
      <c r="B186" s="14" t="s">
        <v>10538</v>
      </c>
      <c r="C186" s="14" t="s">
        <v>10539</v>
      </c>
      <c r="D186" s="14" t="s">
        <v>10540</v>
      </c>
      <c r="E186" s="16">
        <v>1.0</v>
      </c>
      <c r="F186" s="14" t="s">
        <v>10261</v>
      </c>
    </row>
    <row r="187">
      <c r="A187" s="16">
        <v>395.0</v>
      </c>
      <c r="B187" s="14" t="s">
        <v>10541</v>
      </c>
      <c r="C187" s="14" t="s">
        <v>10542</v>
      </c>
      <c r="D187" s="14" t="s">
        <v>10543</v>
      </c>
      <c r="E187" s="16">
        <v>1.0</v>
      </c>
      <c r="F187" s="14" t="s">
        <v>10261</v>
      </c>
    </row>
    <row r="188">
      <c r="A188" s="16">
        <v>395.0</v>
      </c>
      <c r="B188" s="14" t="s">
        <v>10544</v>
      </c>
      <c r="C188" s="14" t="s">
        <v>10545</v>
      </c>
      <c r="D188" s="14" t="s">
        <v>10546</v>
      </c>
      <c r="E188" s="16">
        <v>2.0</v>
      </c>
      <c r="F188" s="14" t="s">
        <v>10261</v>
      </c>
    </row>
    <row r="189">
      <c r="A189" s="16">
        <v>396.0</v>
      </c>
      <c r="B189" s="14" t="s">
        <v>5791</v>
      </c>
      <c r="C189" s="14" t="s">
        <v>10547</v>
      </c>
      <c r="D189" s="14" t="s">
        <v>10548</v>
      </c>
      <c r="E189" s="16">
        <v>1.0</v>
      </c>
      <c r="F189" s="14" t="s">
        <v>10261</v>
      </c>
    </row>
    <row r="190">
      <c r="A190" s="16">
        <v>402.0</v>
      </c>
      <c r="B190" s="14" t="s">
        <v>10549</v>
      </c>
      <c r="C190" s="14" t="s">
        <v>10550</v>
      </c>
      <c r="D190" s="14" t="s">
        <v>10551</v>
      </c>
      <c r="E190" s="16">
        <v>1.0</v>
      </c>
      <c r="F190" s="14" t="s">
        <v>10261</v>
      </c>
    </row>
    <row r="191">
      <c r="A191" s="16">
        <v>407.0</v>
      </c>
      <c r="B191" s="14" t="s">
        <v>10552</v>
      </c>
      <c r="C191" s="14" t="s">
        <v>10553</v>
      </c>
      <c r="D191" s="14" t="s">
        <v>10554</v>
      </c>
      <c r="E191" s="16">
        <v>1.0</v>
      </c>
      <c r="F191" s="14" t="s">
        <v>10261</v>
      </c>
    </row>
    <row r="192">
      <c r="A192" s="16">
        <v>408.0</v>
      </c>
      <c r="B192" s="14" t="s">
        <v>10555</v>
      </c>
      <c r="C192" s="14" t="s">
        <v>10556</v>
      </c>
      <c r="D192" s="14" t="s">
        <v>10557</v>
      </c>
      <c r="E192" s="16">
        <v>1.0</v>
      </c>
      <c r="F192" s="14" t="s">
        <v>10261</v>
      </c>
    </row>
    <row r="193">
      <c r="A193" s="16">
        <v>408.0</v>
      </c>
      <c r="B193" s="14" t="s">
        <v>10558</v>
      </c>
      <c r="C193" s="14" t="s">
        <v>10559</v>
      </c>
      <c r="D193" s="14" t="s">
        <v>10560</v>
      </c>
      <c r="E193" s="16">
        <v>1.0</v>
      </c>
      <c r="F193" s="14" t="s">
        <v>10261</v>
      </c>
    </row>
    <row r="194">
      <c r="A194" s="16">
        <v>410.0</v>
      </c>
      <c r="B194" s="14" t="s">
        <v>10561</v>
      </c>
      <c r="C194" s="14" t="s">
        <v>10562</v>
      </c>
      <c r="D194" s="14" t="s">
        <v>10563</v>
      </c>
      <c r="E194" s="16">
        <v>1.0</v>
      </c>
      <c r="F194" s="14" t="s">
        <v>10261</v>
      </c>
    </row>
    <row r="195">
      <c r="A195" s="16">
        <v>414.0</v>
      </c>
      <c r="B195" s="14" t="s">
        <v>10564</v>
      </c>
      <c r="C195" s="14" t="s">
        <v>10565</v>
      </c>
      <c r="D195" s="14" t="s">
        <v>10566</v>
      </c>
      <c r="E195" s="16">
        <v>1.0</v>
      </c>
      <c r="F195" s="14" t="s">
        <v>10261</v>
      </c>
    </row>
    <row r="196">
      <c r="A196" s="16">
        <v>414.0</v>
      </c>
      <c r="B196" s="14" t="s">
        <v>10567</v>
      </c>
      <c r="C196" s="14" t="s">
        <v>10568</v>
      </c>
      <c r="D196" s="14" t="s">
        <v>10569</v>
      </c>
      <c r="E196" s="16">
        <v>1.0</v>
      </c>
      <c r="F196" s="14" t="s">
        <v>10261</v>
      </c>
    </row>
    <row r="197">
      <c r="A197" s="16">
        <v>418.0</v>
      </c>
      <c r="B197" s="14" t="s">
        <v>6139</v>
      </c>
      <c r="C197" s="14" t="s">
        <v>10570</v>
      </c>
      <c r="D197" s="14" t="s">
        <v>10571</v>
      </c>
      <c r="E197" s="16">
        <v>2.0</v>
      </c>
      <c r="F197" s="14" t="s">
        <v>10261</v>
      </c>
    </row>
    <row r="198">
      <c r="A198" s="16">
        <v>419.0</v>
      </c>
      <c r="B198" s="14" t="s">
        <v>10572</v>
      </c>
      <c r="C198" s="14" t="s">
        <v>10573</v>
      </c>
      <c r="D198" s="14" t="s">
        <v>10574</v>
      </c>
      <c r="E198" s="16">
        <v>1.0</v>
      </c>
      <c r="F198" s="14" t="s">
        <v>10261</v>
      </c>
    </row>
    <row r="199">
      <c r="A199" s="16">
        <v>419.0</v>
      </c>
      <c r="B199" s="14" t="s">
        <v>10575</v>
      </c>
      <c r="C199" s="14" t="s">
        <v>10576</v>
      </c>
      <c r="D199" s="14" t="s">
        <v>10577</v>
      </c>
      <c r="E199" s="16">
        <v>1.0</v>
      </c>
      <c r="F199" s="14" t="s">
        <v>10261</v>
      </c>
    </row>
    <row r="200">
      <c r="A200" s="16">
        <v>424.0</v>
      </c>
      <c r="B200" s="14" t="s">
        <v>5999</v>
      </c>
      <c r="C200" s="14" t="s">
        <v>10578</v>
      </c>
      <c r="D200" s="14" t="s">
        <v>10579</v>
      </c>
      <c r="E200" s="16">
        <v>2.0</v>
      </c>
      <c r="F200" s="14" t="s">
        <v>10261</v>
      </c>
    </row>
    <row r="201">
      <c r="A201" s="16">
        <v>426.0</v>
      </c>
      <c r="B201" s="14" t="s">
        <v>7666</v>
      </c>
      <c r="C201" s="14" t="s">
        <v>10580</v>
      </c>
      <c r="D201" s="14" t="s">
        <v>10581</v>
      </c>
      <c r="E201" s="16">
        <v>1.0</v>
      </c>
      <c r="F201" s="14" t="s">
        <v>10261</v>
      </c>
    </row>
    <row r="202">
      <c r="A202" s="16">
        <v>428.0</v>
      </c>
      <c r="B202" s="14" t="s">
        <v>10582</v>
      </c>
      <c r="C202" s="14" t="s">
        <v>10583</v>
      </c>
      <c r="D202" s="14" t="s">
        <v>10584</v>
      </c>
      <c r="E202" s="16">
        <v>1.0</v>
      </c>
      <c r="F202" s="14" t="s">
        <v>10261</v>
      </c>
    </row>
    <row r="203">
      <c r="A203" s="16">
        <v>429.0</v>
      </c>
      <c r="B203" s="14" t="s">
        <v>6952</v>
      </c>
      <c r="C203" s="14" t="s">
        <v>10585</v>
      </c>
      <c r="D203" s="14" t="s">
        <v>10586</v>
      </c>
      <c r="E203" s="16">
        <v>2.0</v>
      </c>
      <c r="F203" s="14" t="s">
        <v>10261</v>
      </c>
    </row>
    <row r="204">
      <c r="A204" s="16">
        <v>434.0</v>
      </c>
      <c r="B204" s="14" t="s">
        <v>6903</v>
      </c>
      <c r="C204" s="14" t="s">
        <v>10587</v>
      </c>
      <c r="D204" s="14" t="s">
        <v>10588</v>
      </c>
      <c r="E204" s="16">
        <v>1.0</v>
      </c>
      <c r="F204" s="14" t="s">
        <v>10261</v>
      </c>
    </row>
    <row r="205">
      <c r="A205" s="16">
        <v>438.0</v>
      </c>
      <c r="B205" s="14" t="s">
        <v>10589</v>
      </c>
      <c r="C205" s="14" t="s">
        <v>10590</v>
      </c>
      <c r="D205" s="14" t="s">
        <v>10591</v>
      </c>
      <c r="E205" s="16">
        <v>1.0</v>
      </c>
      <c r="F205" s="14" t="s">
        <v>10261</v>
      </c>
    </row>
    <row r="206">
      <c r="A206" s="16">
        <v>442.0</v>
      </c>
      <c r="B206" s="14" t="s">
        <v>10592</v>
      </c>
      <c r="C206" s="14" t="s">
        <v>10593</v>
      </c>
      <c r="D206" s="14" t="s">
        <v>10594</v>
      </c>
      <c r="E206" s="16">
        <v>1.0</v>
      </c>
      <c r="F206" s="14" t="s">
        <v>10261</v>
      </c>
    </row>
    <row r="207">
      <c r="A207" s="16">
        <v>446.0</v>
      </c>
      <c r="B207" s="14" t="s">
        <v>10595</v>
      </c>
      <c r="C207" s="14" t="s">
        <v>10596</v>
      </c>
      <c r="D207" s="14" t="s">
        <v>10597</v>
      </c>
      <c r="E207" s="16">
        <v>1.0</v>
      </c>
      <c r="F207" s="14" t="s">
        <v>10261</v>
      </c>
    </row>
    <row r="208">
      <c r="A208" s="16">
        <v>446.0</v>
      </c>
      <c r="B208" s="14" t="s">
        <v>10598</v>
      </c>
      <c r="C208" s="14" t="s">
        <v>10599</v>
      </c>
      <c r="D208" s="14" t="s">
        <v>10600</v>
      </c>
      <c r="E208" s="16">
        <v>2.0</v>
      </c>
      <c r="F208" s="14" t="s">
        <v>10261</v>
      </c>
    </row>
    <row r="209">
      <c r="A209" s="16">
        <v>453.0</v>
      </c>
      <c r="B209" s="14" t="s">
        <v>10601</v>
      </c>
      <c r="C209" s="14" t="s">
        <v>10602</v>
      </c>
      <c r="D209" s="14" t="s">
        <v>10603</v>
      </c>
      <c r="E209" s="16">
        <v>1.0</v>
      </c>
      <c r="F209" s="14" t="s">
        <v>10261</v>
      </c>
    </row>
    <row r="210">
      <c r="A210" s="16">
        <v>453.0</v>
      </c>
      <c r="B210" s="14" t="s">
        <v>9973</v>
      </c>
      <c r="C210" s="14" t="s">
        <v>10604</v>
      </c>
      <c r="D210" s="14" t="s">
        <v>10605</v>
      </c>
      <c r="E210" s="16">
        <v>2.0</v>
      </c>
      <c r="F210" s="14" t="s">
        <v>10261</v>
      </c>
    </row>
    <row r="211">
      <c r="A211" s="16">
        <v>454.0</v>
      </c>
      <c r="B211" s="14" t="s">
        <v>10606</v>
      </c>
      <c r="C211" s="14" t="s">
        <v>10607</v>
      </c>
      <c r="D211" s="14" t="s">
        <v>10608</v>
      </c>
      <c r="E211" s="16">
        <v>1.0</v>
      </c>
      <c r="F211" s="14" t="s">
        <v>10261</v>
      </c>
    </row>
    <row r="212">
      <c r="A212" s="16">
        <v>457.0</v>
      </c>
      <c r="B212" s="14" t="s">
        <v>6387</v>
      </c>
      <c r="C212" s="14" t="s">
        <v>10609</v>
      </c>
      <c r="D212" s="14" t="s">
        <v>10610</v>
      </c>
      <c r="E212" s="16">
        <v>1.0</v>
      </c>
      <c r="F212" s="14" t="s">
        <v>10261</v>
      </c>
    </row>
    <row r="213">
      <c r="A213" s="16">
        <v>465.0</v>
      </c>
      <c r="B213" s="14" t="s">
        <v>5946</v>
      </c>
      <c r="C213" s="14" t="s">
        <v>10611</v>
      </c>
      <c r="D213" s="14" t="s">
        <v>10612</v>
      </c>
      <c r="E213" s="16">
        <v>3.0</v>
      </c>
      <c r="F213" s="14" t="s">
        <v>10261</v>
      </c>
    </row>
    <row r="214">
      <c r="A214" s="16">
        <v>465.0</v>
      </c>
      <c r="B214" s="14" t="s">
        <v>5325</v>
      </c>
      <c r="C214" s="14" t="s">
        <v>10613</v>
      </c>
      <c r="D214" s="14" t="s">
        <v>10614</v>
      </c>
      <c r="E214" s="16">
        <v>1.0</v>
      </c>
      <c r="F214" s="14" t="s">
        <v>10261</v>
      </c>
    </row>
    <row r="215">
      <c r="A215" s="16">
        <v>473.0</v>
      </c>
      <c r="B215" s="14" t="s">
        <v>6622</v>
      </c>
      <c r="C215" s="14" t="s">
        <v>10615</v>
      </c>
      <c r="D215" s="14" t="s">
        <v>10616</v>
      </c>
      <c r="E215" s="16">
        <v>1.0</v>
      </c>
      <c r="F215" s="14" t="s">
        <v>10261</v>
      </c>
    </row>
    <row r="216">
      <c r="A216" s="16">
        <v>477.0</v>
      </c>
      <c r="B216" s="14" t="s">
        <v>5694</v>
      </c>
      <c r="C216" s="14" t="s">
        <v>10617</v>
      </c>
      <c r="D216" s="14" t="s">
        <v>10618</v>
      </c>
      <c r="E216" s="16">
        <v>1.0</v>
      </c>
      <c r="F216" s="14" t="s">
        <v>10261</v>
      </c>
    </row>
    <row r="217">
      <c r="A217" s="16">
        <v>480.0</v>
      </c>
      <c r="B217" s="14" t="s">
        <v>10619</v>
      </c>
      <c r="C217" s="14" t="s">
        <v>10620</v>
      </c>
      <c r="D217" s="14" t="s">
        <v>10621</v>
      </c>
      <c r="E217" s="16">
        <v>1.0</v>
      </c>
      <c r="F217" s="14" t="s">
        <v>10261</v>
      </c>
    </row>
    <row r="218">
      <c r="A218" s="16">
        <v>487.0</v>
      </c>
      <c r="B218" s="14" t="s">
        <v>10622</v>
      </c>
      <c r="C218" s="14" t="s">
        <v>10623</v>
      </c>
      <c r="D218" s="14" t="s">
        <v>10624</v>
      </c>
      <c r="E218" s="16">
        <v>1.0</v>
      </c>
      <c r="F218" s="14" t="s">
        <v>10261</v>
      </c>
    </row>
    <row r="219">
      <c r="A219" s="16">
        <v>492.0</v>
      </c>
      <c r="B219" s="14" t="s">
        <v>8460</v>
      </c>
      <c r="C219" s="14" t="s">
        <v>10625</v>
      </c>
      <c r="D219" s="14" t="s">
        <v>10626</v>
      </c>
      <c r="E219" s="16">
        <v>1.0</v>
      </c>
      <c r="F219" s="14" t="s">
        <v>10261</v>
      </c>
    </row>
    <row r="220">
      <c r="A220" s="16">
        <v>496.0</v>
      </c>
      <c r="B220" s="14" t="s">
        <v>10627</v>
      </c>
      <c r="C220" s="14" t="s">
        <v>10628</v>
      </c>
      <c r="D220" s="14" t="s">
        <v>10629</v>
      </c>
      <c r="E220" s="16">
        <v>1.0</v>
      </c>
      <c r="F220" s="14" t="s">
        <v>10261</v>
      </c>
    </row>
    <row r="221">
      <c r="A221" s="16">
        <v>500.0</v>
      </c>
      <c r="B221" s="14" t="s">
        <v>10630</v>
      </c>
      <c r="C221" s="14" t="s">
        <v>10631</v>
      </c>
      <c r="D221" s="14" t="s">
        <v>10632</v>
      </c>
      <c r="E221" s="16">
        <v>2.0</v>
      </c>
      <c r="F221" s="14" t="s">
        <v>10261</v>
      </c>
    </row>
    <row r="222">
      <c r="A222" s="16">
        <v>500.0</v>
      </c>
      <c r="B222" s="14" t="s">
        <v>10633</v>
      </c>
      <c r="C222" s="14" t="s">
        <v>10634</v>
      </c>
      <c r="D222" s="14" t="s">
        <v>10635</v>
      </c>
      <c r="E222" s="16">
        <v>1.0</v>
      </c>
      <c r="F222" s="14" t="s">
        <v>10261</v>
      </c>
    </row>
    <row r="223">
      <c r="A223" s="16">
        <v>500.0</v>
      </c>
      <c r="B223" s="14" t="s">
        <v>10636</v>
      </c>
      <c r="C223" s="14" t="s">
        <v>10637</v>
      </c>
      <c r="D223" s="14" t="s">
        <v>10638</v>
      </c>
      <c r="E223" s="16">
        <v>1.0</v>
      </c>
      <c r="F223" s="14" t="s">
        <v>10261</v>
      </c>
    </row>
    <row r="224">
      <c r="A224" s="16">
        <v>502.0</v>
      </c>
      <c r="B224" s="14" t="s">
        <v>10639</v>
      </c>
      <c r="C224" s="14" t="s">
        <v>10640</v>
      </c>
      <c r="D224" s="14" t="s">
        <v>10641</v>
      </c>
      <c r="E224" s="16">
        <v>1.0</v>
      </c>
      <c r="F224" s="14" t="s">
        <v>10261</v>
      </c>
    </row>
    <row r="225">
      <c r="A225" s="16">
        <v>509.0</v>
      </c>
      <c r="B225" s="14" t="s">
        <v>10642</v>
      </c>
      <c r="C225" s="14" t="s">
        <v>10643</v>
      </c>
      <c r="D225" s="14" t="s">
        <v>10644</v>
      </c>
      <c r="E225" s="16">
        <v>1.0</v>
      </c>
      <c r="F225" s="14" t="s">
        <v>10261</v>
      </c>
    </row>
    <row r="226">
      <c r="A226" s="16">
        <v>510.0</v>
      </c>
      <c r="B226" s="14" t="s">
        <v>10645</v>
      </c>
      <c r="C226" s="14" t="s">
        <v>10646</v>
      </c>
      <c r="D226" s="14" t="s">
        <v>10647</v>
      </c>
      <c r="E226" s="16">
        <v>1.0</v>
      </c>
      <c r="F226" s="14" t="s">
        <v>10261</v>
      </c>
    </row>
    <row r="227">
      <c r="A227" s="16">
        <v>555.0</v>
      </c>
      <c r="B227" s="14" t="s">
        <v>10648</v>
      </c>
      <c r="C227" s="14" t="s">
        <v>10649</v>
      </c>
      <c r="D227" s="14" t="s">
        <v>10650</v>
      </c>
      <c r="E227" s="16">
        <v>3.0</v>
      </c>
      <c r="F227" s="14" t="s">
        <v>10261</v>
      </c>
    </row>
    <row r="228">
      <c r="A228" s="16">
        <v>586.0</v>
      </c>
      <c r="B228" s="14" t="s">
        <v>10651</v>
      </c>
      <c r="C228" s="14" t="s">
        <v>10652</v>
      </c>
      <c r="D228" s="14" t="s">
        <v>10653</v>
      </c>
      <c r="E228" s="16">
        <v>1.0</v>
      </c>
      <c r="F228" s="14" t="s">
        <v>10261</v>
      </c>
    </row>
    <row r="229">
      <c r="A229" s="16">
        <v>616.0</v>
      </c>
      <c r="B229" s="14" t="s">
        <v>5121</v>
      </c>
      <c r="C229" s="14" t="s">
        <v>10654</v>
      </c>
      <c r="D229" s="14" t="s">
        <v>10655</v>
      </c>
      <c r="E229" s="16">
        <v>1.0</v>
      </c>
      <c r="F229" s="14" t="s">
        <v>10261</v>
      </c>
    </row>
    <row r="230">
      <c r="A230" s="16">
        <v>623.0</v>
      </c>
      <c r="B230" s="14" t="s">
        <v>10656</v>
      </c>
      <c r="C230" s="14" t="s">
        <v>10657</v>
      </c>
      <c r="D230" s="14" t="s">
        <v>10658</v>
      </c>
      <c r="E230" s="16">
        <v>1.0</v>
      </c>
      <c r="F230" s="14" t="s">
        <v>10261</v>
      </c>
    </row>
    <row r="231">
      <c r="A231" s="16">
        <v>624.0</v>
      </c>
      <c r="B231" s="14" t="s">
        <v>10659</v>
      </c>
      <c r="C231" s="14" t="s">
        <v>10660</v>
      </c>
      <c r="D231" s="14" t="s">
        <v>10661</v>
      </c>
      <c r="E231" s="16">
        <v>1.0</v>
      </c>
      <c r="F231" s="14" t="s">
        <v>10261</v>
      </c>
    </row>
    <row r="232">
      <c r="A232" s="16">
        <v>625.0</v>
      </c>
      <c r="B232" s="14" t="s">
        <v>10662</v>
      </c>
      <c r="C232" s="14" t="s">
        <v>10663</v>
      </c>
      <c r="D232" s="14" t="s">
        <v>10664</v>
      </c>
      <c r="E232" s="16">
        <v>1.0</v>
      </c>
      <c r="F232" s="14" t="s">
        <v>10261</v>
      </c>
    </row>
    <row r="233">
      <c r="A233" s="16">
        <v>626.0</v>
      </c>
      <c r="B233" s="14" t="s">
        <v>10665</v>
      </c>
      <c r="C233" s="14" t="s">
        <v>10666</v>
      </c>
      <c r="D233" s="14" t="s">
        <v>10667</v>
      </c>
      <c r="E233" s="16">
        <v>2.0</v>
      </c>
      <c r="F233" s="14" t="s">
        <v>10261</v>
      </c>
    </row>
    <row r="234">
      <c r="A234" s="16">
        <v>626.0</v>
      </c>
      <c r="B234" s="14" t="s">
        <v>10668</v>
      </c>
      <c r="C234" s="14" t="s">
        <v>10669</v>
      </c>
      <c r="D234" s="14" t="s">
        <v>10670</v>
      </c>
      <c r="E234" s="16">
        <v>1.0</v>
      </c>
      <c r="F234" s="14" t="s">
        <v>10261</v>
      </c>
    </row>
    <row r="235">
      <c r="A235" s="16">
        <v>627.0</v>
      </c>
      <c r="B235" s="14" t="s">
        <v>10671</v>
      </c>
      <c r="C235" s="14" t="s">
        <v>10672</v>
      </c>
      <c r="D235" s="14" t="s">
        <v>10673</v>
      </c>
      <c r="E235" s="16">
        <v>2.0</v>
      </c>
      <c r="F235" s="14" t="s">
        <v>10261</v>
      </c>
    </row>
    <row r="236">
      <c r="A236" s="16">
        <v>630.0</v>
      </c>
      <c r="B236" s="14" t="s">
        <v>10674</v>
      </c>
      <c r="C236" s="14" t="s">
        <v>10675</v>
      </c>
      <c r="D236" s="14" t="s">
        <v>10676</v>
      </c>
      <c r="E236" s="16">
        <v>1.0</v>
      </c>
      <c r="F236" s="14" t="s">
        <v>10261</v>
      </c>
    </row>
    <row r="237">
      <c r="A237" s="16">
        <v>636.0</v>
      </c>
      <c r="B237" s="14" t="s">
        <v>10677</v>
      </c>
      <c r="C237" s="14" t="s">
        <v>10678</v>
      </c>
      <c r="D237" s="14" t="s">
        <v>10679</v>
      </c>
      <c r="E237" s="16">
        <v>1.0</v>
      </c>
      <c r="F237" s="14" t="s">
        <v>10261</v>
      </c>
    </row>
    <row r="238">
      <c r="A238" s="16">
        <v>639.0</v>
      </c>
      <c r="B238" s="14" t="s">
        <v>10680</v>
      </c>
      <c r="C238" s="14" t="s">
        <v>10681</v>
      </c>
      <c r="D238" s="14" t="s">
        <v>10682</v>
      </c>
      <c r="E238" s="16">
        <v>1.0</v>
      </c>
      <c r="F238" s="14" t="s">
        <v>10261</v>
      </c>
    </row>
    <row r="239">
      <c r="A239" s="16">
        <v>640.0</v>
      </c>
      <c r="B239" s="14" t="s">
        <v>10683</v>
      </c>
      <c r="C239" s="14" t="s">
        <v>10684</v>
      </c>
      <c r="D239" s="14" t="s">
        <v>10685</v>
      </c>
      <c r="E239" s="16">
        <v>1.0</v>
      </c>
      <c r="F239" s="14" t="s">
        <v>10261</v>
      </c>
    </row>
    <row r="240">
      <c r="A240" s="16">
        <v>642.0</v>
      </c>
      <c r="B240" s="14" t="s">
        <v>10686</v>
      </c>
      <c r="C240" s="14" t="s">
        <v>10687</v>
      </c>
      <c r="D240" s="14" t="s">
        <v>10688</v>
      </c>
      <c r="E240" s="16">
        <v>1.0</v>
      </c>
      <c r="F240" s="14" t="s">
        <v>10261</v>
      </c>
    </row>
    <row r="241">
      <c r="A241" s="16">
        <v>645.0</v>
      </c>
      <c r="B241" s="14" t="s">
        <v>10689</v>
      </c>
      <c r="C241" s="14" t="s">
        <v>10690</v>
      </c>
      <c r="D241" s="14" t="s">
        <v>10691</v>
      </c>
      <c r="E241" s="16">
        <v>1.0</v>
      </c>
      <c r="F241" s="14" t="s">
        <v>10261</v>
      </c>
    </row>
    <row r="242">
      <c r="A242" s="16">
        <v>645.0</v>
      </c>
      <c r="B242" s="14" t="s">
        <v>10692</v>
      </c>
      <c r="C242" s="14" t="s">
        <v>10693</v>
      </c>
      <c r="D242" s="14" t="s">
        <v>10694</v>
      </c>
      <c r="E242" s="16">
        <v>1.0</v>
      </c>
      <c r="F242" s="14" t="s">
        <v>10261</v>
      </c>
    </row>
    <row r="243">
      <c r="A243" s="16">
        <v>648.0</v>
      </c>
      <c r="B243" s="14" t="s">
        <v>10695</v>
      </c>
      <c r="C243" s="14" t="s">
        <v>10696</v>
      </c>
      <c r="D243" s="14" t="s">
        <v>10697</v>
      </c>
      <c r="E243" s="16">
        <v>1.0</v>
      </c>
      <c r="F243" s="14" t="s">
        <v>10261</v>
      </c>
    </row>
    <row r="244">
      <c r="A244" s="16">
        <v>648.0</v>
      </c>
      <c r="B244" s="14" t="s">
        <v>10698</v>
      </c>
      <c r="C244" s="14" t="s">
        <v>10699</v>
      </c>
      <c r="D244" s="14" t="s">
        <v>10700</v>
      </c>
      <c r="E244" s="16">
        <v>2.0</v>
      </c>
      <c r="F244" s="14" t="s">
        <v>10261</v>
      </c>
    </row>
    <row r="245">
      <c r="A245" s="16">
        <v>651.0</v>
      </c>
      <c r="B245" s="14" t="s">
        <v>10701</v>
      </c>
      <c r="C245" s="14" t="s">
        <v>10702</v>
      </c>
      <c r="D245" s="14" t="s">
        <v>10703</v>
      </c>
      <c r="E245" s="16">
        <v>1.0</v>
      </c>
      <c r="F245" s="14" t="s">
        <v>10261</v>
      </c>
    </row>
    <row r="246">
      <c r="A246" s="16">
        <v>654.0</v>
      </c>
      <c r="B246" s="14" t="s">
        <v>10704</v>
      </c>
      <c r="C246" s="14" t="s">
        <v>10705</v>
      </c>
      <c r="D246" s="14" t="s">
        <v>10706</v>
      </c>
      <c r="E246" s="16">
        <v>1.0</v>
      </c>
      <c r="F246" s="14" t="s">
        <v>10261</v>
      </c>
    </row>
    <row r="247">
      <c r="A247" s="16">
        <v>658.0</v>
      </c>
      <c r="B247" s="14" t="s">
        <v>10707</v>
      </c>
      <c r="C247" s="14" t="s">
        <v>10708</v>
      </c>
      <c r="D247" s="14" t="s">
        <v>10709</v>
      </c>
      <c r="E247" s="16">
        <v>1.0</v>
      </c>
      <c r="F247" s="14" t="s">
        <v>10261</v>
      </c>
    </row>
    <row r="248">
      <c r="A248" s="16">
        <v>659.0</v>
      </c>
      <c r="B248" s="14" t="s">
        <v>10710</v>
      </c>
      <c r="C248" s="14" t="s">
        <v>10711</v>
      </c>
      <c r="D248" s="14" t="s">
        <v>10712</v>
      </c>
      <c r="E248" s="16">
        <v>1.0</v>
      </c>
      <c r="F248" s="14" t="s">
        <v>10261</v>
      </c>
    </row>
    <row r="249">
      <c r="A249" s="16">
        <v>661.0</v>
      </c>
      <c r="B249" s="14" t="s">
        <v>10713</v>
      </c>
      <c r="C249" s="14" t="s">
        <v>10714</v>
      </c>
      <c r="D249" s="14" t="s">
        <v>10715</v>
      </c>
      <c r="E249" s="16">
        <v>2.0</v>
      </c>
      <c r="F249" s="14" t="s">
        <v>10261</v>
      </c>
    </row>
    <row r="250">
      <c r="A250" s="16">
        <v>662.0</v>
      </c>
      <c r="B250" s="14" t="s">
        <v>10716</v>
      </c>
      <c r="C250" s="14" t="s">
        <v>10717</v>
      </c>
      <c r="D250" s="14" t="s">
        <v>10718</v>
      </c>
      <c r="E250" s="16">
        <v>1.0</v>
      </c>
      <c r="F250" s="14" t="s">
        <v>10261</v>
      </c>
    </row>
    <row r="251">
      <c r="A251" s="16">
        <v>668.0</v>
      </c>
      <c r="B251" s="14" t="s">
        <v>10719</v>
      </c>
      <c r="C251" s="14" t="s">
        <v>10720</v>
      </c>
      <c r="D251" s="14" t="s">
        <v>10721</v>
      </c>
      <c r="E251" s="16">
        <v>1.0</v>
      </c>
      <c r="F251" s="14" t="s">
        <v>10261</v>
      </c>
    </row>
    <row r="252">
      <c r="A252" s="16">
        <v>670.0</v>
      </c>
      <c r="B252" s="14" t="s">
        <v>10722</v>
      </c>
      <c r="C252" s="14" t="s">
        <v>10723</v>
      </c>
      <c r="D252" s="14" t="s">
        <v>10724</v>
      </c>
      <c r="E252" s="16">
        <v>1.0</v>
      </c>
      <c r="F252" s="14" t="s">
        <v>10261</v>
      </c>
    </row>
    <row r="253">
      <c r="A253" s="16">
        <v>670.0</v>
      </c>
      <c r="B253" s="14" t="s">
        <v>10725</v>
      </c>
      <c r="C253" s="14" t="s">
        <v>10726</v>
      </c>
      <c r="D253" s="14" t="s">
        <v>10727</v>
      </c>
      <c r="E253" s="16">
        <v>1.0</v>
      </c>
      <c r="F253" s="14" t="s">
        <v>10261</v>
      </c>
    </row>
    <row r="254">
      <c r="A254" s="16">
        <v>686.0</v>
      </c>
      <c r="B254" s="14" t="s">
        <v>10728</v>
      </c>
      <c r="C254" s="14" t="s">
        <v>10729</v>
      </c>
      <c r="D254" s="14" t="s">
        <v>10730</v>
      </c>
      <c r="E254" s="16">
        <v>1.0</v>
      </c>
      <c r="F254" s="14" t="s">
        <v>10261</v>
      </c>
    </row>
    <row r="255">
      <c r="A255" s="16">
        <v>698.0</v>
      </c>
      <c r="B255" s="14" t="s">
        <v>10731</v>
      </c>
      <c r="C255" s="14" t="s">
        <v>10732</v>
      </c>
      <c r="D255" s="14" t="s">
        <v>10733</v>
      </c>
      <c r="E255" s="16">
        <v>1.0</v>
      </c>
      <c r="F255" s="14" t="s">
        <v>10261</v>
      </c>
    </row>
    <row r="256">
      <c r="A256" s="16">
        <v>699.0</v>
      </c>
      <c r="B256" s="14" t="s">
        <v>10734</v>
      </c>
      <c r="C256" s="14" t="s">
        <v>10735</v>
      </c>
      <c r="D256" s="14" t="s">
        <v>10736</v>
      </c>
      <c r="E256" s="16">
        <v>1.0</v>
      </c>
      <c r="F256" s="14" t="s">
        <v>10261</v>
      </c>
    </row>
    <row r="257">
      <c r="A257" s="16">
        <v>699.0</v>
      </c>
      <c r="B257" s="14" t="s">
        <v>10737</v>
      </c>
      <c r="C257" s="14" t="s">
        <v>10738</v>
      </c>
      <c r="D257" s="14" t="s">
        <v>10739</v>
      </c>
      <c r="E257" s="16">
        <v>1.0</v>
      </c>
      <c r="F257" s="14" t="s">
        <v>10261</v>
      </c>
    </row>
    <row r="258">
      <c r="A258" s="16">
        <v>705.0</v>
      </c>
      <c r="B258" s="14" t="s">
        <v>10740</v>
      </c>
      <c r="C258" s="14" t="s">
        <v>10741</v>
      </c>
      <c r="D258" s="14" t="s">
        <v>10742</v>
      </c>
      <c r="E258" s="16">
        <v>1.0</v>
      </c>
      <c r="F258" s="14" t="s">
        <v>10261</v>
      </c>
    </row>
    <row r="259">
      <c r="A259" s="16">
        <v>707.0</v>
      </c>
      <c r="B259" s="14" t="s">
        <v>10743</v>
      </c>
      <c r="C259" s="14" t="s">
        <v>10744</v>
      </c>
      <c r="D259" s="14" t="s">
        <v>10745</v>
      </c>
      <c r="E259" s="16">
        <v>1.0</v>
      </c>
      <c r="F259" s="14" t="s">
        <v>10261</v>
      </c>
    </row>
    <row r="260">
      <c r="A260" s="16">
        <v>710.0</v>
      </c>
      <c r="B260" s="14" t="s">
        <v>10746</v>
      </c>
      <c r="C260" s="14" t="s">
        <v>10747</v>
      </c>
      <c r="D260" s="14" t="s">
        <v>10748</v>
      </c>
      <c r="E260" s="16">
        <v>1.0</v>
      </c>
      <c r="F260" s="14" t="s">
        <v>10261</v>
      </c>
    </row>
    <row r="261">
      <c r="A261" s="16">
        <v>712.0</v>
      </c>
      <c r="B261" s="14" t="s">
        <v>10749</v>
      </c>
      <c r="C261" s="14" t="s">
        <v>10750</v>
      </c>
      <c r="D261" s="14" t="s">
        <v>10751</v>
      </c>
      <c r="E261" s="16">
        <v>1.0</v>
      </c>
      <c r="F261" s="14" t="s">
        <v>10261</v>
      </c>
    </row>
    <row r="262">
      <c r="A262" s="16">
        <v>713.0</v>
      </c>
      <c r="B262" s="14" t="s">
        <v>10752</v>
      </c>
      <c r="C262" s="14" t="s">
        <v>10753</v>
      </c>
      <c r="D262" s="14" t="s">
        <v>10754</v>
      </c>
      <c r="E262" s="16">
        <v>1.0</v>
      </c>
      <c r="F262" s="14" t="s">
        <v>10261</v>
      </c>
    </row>
    <row r="263">
      <c r="A263" s="16">
        <v>715.0</v>
      </c>
      <c r="B263" s="14" t="s">
        <v>10755</v>
      </c>
      <c r="C263" s="14" t="s">
        <v>10756</v>
      </c>
      <c r="D263" s="14" t="s">
        <v>10757</v>
      </c>
      <c r="E263" s="16">
        <v>1.0</v>
      </c>
      <c r="F263" s="14" t="s">
        <v>10261</v>
      </c>
    </row>
    <row r="264">
      <c r="A264" s="16">
        <v>721.0</v>
      </c>
      <c r="B264" s="14" t="s">
        <v>10758</v>
      </c>
      <c r="C264" s="14" t="s">
        <v>10759</v>
      </c>
      <c r="D264" s="14" t="s">
        <v>10760</v>
      </c>
      <c r="E264" s="16">
        <v>1.0</v>
      </c>
      <c r="F264" s="14" t="s">
        <v>10261</v>
      </c>
    </row>
    <row r="265">
      <c r="A265" s="16">
        <v>725.0</v>
      </c>
      <c r="B265" s="14" t="s">
        <v>10761</v>
      </c>
      <c r="C265" s="14" t="s">
        <v>10762</v>
      </c>
      <c r="D265" s="14" t="s">
        <v>10763</v>
      </c>
      <c r="E265" s="16">
        <v>1.0</v>
      </c>
      <c r="F265" s="14" t="s">
        <v>10261</v>
      </c>
    </row>
    <row r="266">
      <c r="A266" s="16">
        <v>726.0</v>
      </c>
      <c r="B266" s="14" t="s">
        <v>10764</v>
      </c>
      <c r="C266" s="14" t="s">
        <v>10765</v>
      </c>
      <c r="D266" s="14" t="s">
        <v>10766</v>
      </c>
      <c r="E266" s="16">
        <v>1.0</v>
      </c>
      <c r="F266" s="14" t="s">
        <v>10261</v>
      </c>
    </row>
    <row r="267">
      <c r="A267" s="16">
        <v>728.0</v>
      </c>
      <c r="B267" s="14" t="s">
        <v>10767</v>
      </c>
      <c r="C267" s="14" t="s">
        <v>10768</v>
      </c>
      <c r="D267" s="14" t="s">
        <v>10769</v>
      </c>
      <c r="E267" s="16">
        <v>1.0</v>
      </c>
      <c r="F267" s="14" t="s">
        <v>10261</v>
      </c>
    </row>
    <row r="268">
      <c r="A268" s="16">
        <v>736.0</v>
      </c>
      <c r="B268" s="14" t="s">
        <v>10770</v>
      </c>
      <c r="C268" s="14" t="s">
        <v>10771</v>
      </c>
      <c r="D268" s="14" t="s">
        <v>10772</v>
      </c>
      <c r="E268" s="16">
        <v>1.0</v>
      </c>
      <c r="F268" s="14" t="s">
        <v>10261</v>
      </c>
    </row>
    <row r="269">
      <c r="A269" s="16">
        <v>743.0</v>
      </c>
      <c r="B269" s="14" t="s">
        <v>10773</v>
      </c>
      <c r="C269" s="14" t="s">
        <v>10774</v>
      </c>
      <c r="D269" s="14" t="s">
        <v>10775</v>
      </c>
      <c r="E269" s="16">
        <v>1.0</v>
      </c>
      <c r="F269" s="14" t="s">
        <v>10261</v>
      </c>
    </row>
    <row r="270">
      <c r="A270" s="16">
        <v>746.0</v>
      </c>
      <c r="B270" s="14" t="s">
        <v>10776</v>
      </c>
      <c r="C270" s="14" t="s">
        <v>10777</v>
      </c>
      <c r="D270" s="14" t="s">
        <v>10778</v>
      </c>
      <c r="E270" s="16">
        <v>1.0</v>
      </c>
      <c r="F270" s="14" t="s">
        <v>10261</v>
      </c>
    </row>
    <row r="271">
      <c r="A271" s="16">
        <v>749.0</v>
      </c>
      <c r="B271" s="14" t="s">
        <v>10779</v>
      </c>
      <c r="C271" s="14" t="s">
        <v>10780</v>
      </c>
      <c r="D271" s="14" t="s">
        <v>10781</v>
      </c>
      <c r="E271" s="16">
        <v>1.0</v>
      </c>
      <c r="F271" s="14" t="s">
        <v>10261</v>
      </c>
    </row>
    <row r="272">
      <c r="A272" s="16">
        <v>749.0</v>
      </c>
      <c r="B272" s="14" t="s">
        <v>10782</v>
      </c>
      <c r="C272" s="14" t="s">
        <v>10783</v>
      </c>
      <c r="D272" s="14" t="s">
        <v>10784</v>
      </c>
      <c r="E272" s="16">
        <v>5.0</v>
      </c>
      <c r="F272" s="14" t="s">
        <v>10261</v>
      </c>
    </row>
    <row r="273">
      <c r="A273" s="16">
        <v>751.0</v>
      </c>
      <c r="B273" s="14" t="s">
        <v>10785</v>
      </c>
      <c r="C273" s="14" t="s">
        <v>10786</v>
      </c>
      <c r="D273" s="14" t="s">
        <v>10787</v>
      </c>
      <c r="E273" s="16">
        <v>4.0</v>
      </c>
      <c r="F273" s="14" t="s">
        <v>10261</v>
      </c>
    </row>
    <row r="274">
      <c r="A274" s="16">
        <v>752.0</v>
      </c>
      <c r="B274" s="14" t="s">
        <v>10788</v>
      </c>
      <c r="C274" s="14" t="s">
        <v>10789</v>
      </c>
      <c r="D274" s="14" t="s">
        <v>10790</v>
      </c>
      <c r="E274" s="16">
        <v>1.0</v>
      </c>
      <c r="F274" s="14" t="s">
        <v>10261</v>
      </c>
    </row>
    <row r="275">
      <c r="A275" s="16">
        <v>756.0</v>
      </c>
      <c r="B275" s="14" t="s">
        <v>10791</v>
      </c>
      <c r="C275" s="14" t="s">
        <v>10792</v>
      </c>
      <c r="D275" s="14" t="s">
        <v>10793</v>
      </c>
      <c r="E275" s="16">
        <v>1.0</v>
      </c>
      <c r="F275" s="14" t="s">
        <v>10261</v>
      </c>
    </row>
    <row r="276">
      <c r="A276" s="16">
        <v>758.0</v>
      </c>
      <c r="B276" s="14" t="s">
        <v>10794</v>
      </c>
      <c r="C276" s="14" t="s">
        <v>10795</v>
      </c>
      <c r="D276" s="14" t="s">
        <v>10796</v>
      </c>
      <c r="E276" s="16">
        <v>1.0</v>
      </c>
      <c r="F276" s="14" t="s">
        <v>10261</v>
      </c>
    </row>
    <row r="277">
      <c r="A277" s="16">
        <v>765.0</v>
      </c>
      <c r="B277" s="14" t="s">
        <v>10797</v>
      </c>
      <c r="C277" s="14" t="s">
        <v>10798</v>
      </c>
      <c r="D277" s="14" t="s">
        <v>10799</v>
      </c>
      <c r="E277" s="16">
        <v>1.0</v>
      </c>
      <c r="F277" s="14" t="s">
        <v>10261</v>
      </c>
    </row>
    <row r="278">
      <c r="A278" s="16">
        <v>768.0</v>
      </c>
      <c r="B278" s="14" t="s">
        <v>10800</v>
      </c>
      <c r="C278" s="14" t="s">
        <v>10801</v>
      </c>
      <c r="D278" s="14" t="s">
        <v>10802</v>
      </c>
      <c r="E278" s="16">
        <v>1.0</v>
      </c>
      <c r="F278" s="14" t="s">
        <v>10261</v>
      </c>
    </row>
    <row r="279">
      <c r="A279" s="16">
        <v>773.0</v>
      </c>
      <c r="B279" s="14" t="s">
        <v>10803</v>
      </c>
      <c r="C279" s="14" t="s">
        <v>10804</v>
      </c>
      <c r="D279" s="14" t="s">
        <v>10805</v>
      </c>
      <c r="E279" s="16">
        <v>1.0</v>
      </c>
      <c r="F279" s="14" t="s">
        <v>10261</v>
      </c>
    </row>
    <row r="280">
      <c r="A280" s="16">
        <v>773.0</v>
      </c>
      <c r="B280" s="14" t="s">
        <v>10806</v>
      </c>
      <c r="C280" s="14" t="s">
        <v>10807</v>
      </c>
      <c r="D280" s="14" t="s">
        <v>10808</v>
      </c>
      <c r="E280" s="16">
        <v>1.0</v>
      </c>
      <c r="F280" s="14" t="s">
        <v>10261</v>
      </c>
    </row>
    <row r="281">
      <c r="A281" s="16">
        <v>775.0</v>
      </c>
      <c r="B281" s="14" t="s">
        <v>10809</v>
      </c>
      <c r="C281" s="14" t="s">
        <v>10810</v>
      </c>
      <c r="D281" s="14" t="s">
        <v>10811</v>
      </c>
      <c r="E281" s="16">
        <v>1.0</v>
      </c>
      <c r="F281" s="14" t="s">
        <v>10261</v>
      </c>
    </row>
    <row r="282">
      <c r="A282" s="16">
        <v>776.0</v>
      </c>
      <c r="B282" s="14" t="s">
        <v>10812</v>
      </c>
      <c r="C282" s="14" t="s">
        <v>10813</v>
      </c>
      <c r="D282" s="14" t="s">
        <v>10814</v>
      </c>
      <c r="E282" s="16">
        <v>1.0</v>
      </c>
      <c r="F282" s="14" t="s">
        <v>10261</v>
      </c>
    </row>
    <row r="283">
      <c r="A283" s="16">
        <v>777.0</v>
      </c>
      <c r="B283" s="14" t="s">
        <v>10815</v>
      </c>
      <c r="C283" s="14" t="s">
        <v>10816</v>
      </c>
      <c r="D283" s="14" t="s">
        <v>10817</v>
      </c>
      <c r="E283" s="16">
        <v>1.0</v>
      </c>
      <c r="F283" s="14" t="s">
        <v>10261</v>
      </c>
    </row>
    <row r="284">
      <c r="A284" s="16">
        <v>783.0</v>
      </c>
      <c r="B284" s="14" t="s">
        <v>10818</v>
      </c>
      <c r="C284" s="14" t="s">
        <v>10819</v>
      </c>
      <c r="D284" s="14" t="s">
        <v>10820</v>
      </c>
      <c r="E284" s="16">
        <v>1.0</v>
      </c>
      <c r="F284" s="14" t="s">
        <v>10261</v>
      </c>
    </row>
    <row r="285">
      <c r="A285" s="16">
        <v>786.0</v>
      </c>
      <c r="B285" s="14" t="s">
        <v>10821</v>
      </c>
      <c r="C285" s="14" t="s">
        <v>10822</v>
      </c>
      <c r="D285" s="14" t="s">
        <v>10823</v>
      </c>
      <c r="E285" s="16">
        <v>1.0</v>
      </c>
      <c r="F285" s="14" t="s">
        <v>10261</v>
      </c>
    </row>
    <row r="286">
      <c r="A286" s="16">
        <v>788.0</v>
      </c>
      <c r="B286" s="14" t="s">
        <v>10824</v>
      </c>
      <c r="C286" s="14" t="s">
        <v>10825</v>
      </c>
      <c r="D286" s="14" t="s">
        <v>10826</v>
      </c>
      <c r="E286" s="16">
        <v>1.0</v>
      </c>
      <c r="F286" s="14" t="s">
        <v>10261</v>
      </c>
    </row>
    <row r="287">
      <c r="A287" s="16">
        <v>30.0</v>
      </c>
      <c r="B287" s="14" t="s">
        <v>9578</v>
      </c>
      <c r="C287" s="14" t="s">
        <v>10827</v>
      </c>
      <c r="D287" s="14" t="s">
        <v>10828</v>
      </c>
      <c r="E287" s="16">
        <v>1.0</v>
      </c>
      <c r="F287" s="14" t="s">
        <v>10829</v>
      </c>
    </row>
    <row r="288">
      <c r="A288" s="16">
        <v>50.0</v>
      </c>
      <c r="B288" s="14" t="s">
        <v>6526</v>
      </c>
      <c r="C288" s="14" t="s">
        <v>10830</v>
      </c>
      <c r="D288" s="14" t="s">
        <v>10831</v>
      </c>
      <c r="E288" s="16">
        <v>1.0</v>
      </c>
      <c r="F288" s="14" t="s">
        <v>10829</v>
      </c>
    </row>
    <row r="289">
      <c r="A289" s="16">
        <v>233.0</v>
      </c>
      <c r="B289" s="14" t="s">
        <v>10832</v>
      </c>
      <c r="C289" s="14" t="s">
        <v>10833</v>
      </c>
      <c r="D289" s="14" t="s">
        <v>10834</v>
      </c>
      <c r="E289" s="16">
        <v>1.0</v>
      </c>
      <c r="F289" s="14" t="s">
        <v>10829</v>
      </c>
    </row>
    <row r="290">
      <c r="A290" s="16">
        <v>243.0</v>
      </c>
      <c r="B290" s="14" t="s">
        <v>10835</v>
      </c>
      <c r="C290" s="14" t="s">
        <v>10836</v>
      </c>
      <c r="D290" s="14" t="s">
        <v>10837</v>
      </c>
      <c r="E290" s="16">
        <v>1.0</v>
      </c>
      <c r="F290" s="14" t="s">
        <v>10829</v>
      </c>
    </row>
    <row r="291">
      <c r="A291" s="16">
        <v>267.0</v>
      </c>
      <c r="B291" s="14" t="s">
        <v>10838</v>
      </c>
      <c r="C291" s="14" t="s">
        <v>10839</v>
      </c>
      <c r="D291" s="14" t="s">
        <v>10840</v>
      </c>
      <c r="E291" s="16">
        <v>2.0</v>
      </c>
      <c r="F291" s="14" t="s">
        <v>10829</v>
      </c>
    </row>
    <row r="292">
      <c r="A292" s="16">
        <v>278.0</v>
      </c>
      <c r="B292" s="14" t="s">
        <v>10841</v>
      </c>
      <c r="C292" s="14" t="s">
        <v>10842</v>
      </c>
      <c r="D292" s="14" t="s">
        <v>10843</v>
      </c>
      <c r="E292" s="16">
        <v>1.0</v>
      </c>
      <c r="F292" s="14" t="s">
        <v>10829</v>
      </c>
    </row>
    <row r="293">
      <c r="A293" s="16">
        <v>336.0</v>
      </c>
      <c r="B293" s="14" t="s">
        <v>10844</v>
      </c>
      <c r="C293" s="14" t="s">
        <v>10845</v>
      </c>
      <c r="D293" s="14" t="s">
        <v>10846</v>
      </c>
      <c r="E293" s="16">
        <v>1.0</v>
      </c>
      <c r="F293" s="14" t="s">
        <v>10829</v>
      </c>
    </row>
    <row r="294">
      <c r="A294" s="16">
        <v>350.0</v>
      </c>
      <c r="B294" s="14" t="s">
        <v>10847</v>
      </c>
      <c r="C294" s="14" t="s">
        <v>10848</v>
      </c>
      <c r="D294" s="14" t="s">
        <v>10849</v>
      </c>
      <c r="E294" s="16">
        <v>1.0</v>
      </c>
      <c r="F294" s="14" t="s">
        <v>10829</v>
      </c>
    </row>
    <row r="295">
      <c r="A295" s="16">
        <v>381.0</v>
      </c>
      <c r="B295" s="14" t="s">
        <v>10850</v>
      </c>
      <c r="C295" s="14" t="s">
        <v>10851</v>
      </c>
      <c r="D295" s="14" t="s">
        <v>10852</v>
      </c>
      <c r="E295" s="16">
        <v>1.0</v>
      </c>
      <c r="F295" s="14" t="s">
        <v>10829</v>
      </c>
    </row>
    <row r="296">
      <c r="A296" s="16">
        <v>418.0</v>
      </c>
      <c r="B296" s="14" t="s">
        <v>10853</v>
      </c>
      <c r="C296" s="14" t="s">
        <v>10854</v>
      </c>
      <c r="D296" s="14" t="s">
        <v>10855</v>
      </c>
      <c r="E296" s="16">
        <v>1.0</v>
      </c>
      <c r="F296" s="14" t="s">
        <v>10829</v>
      </c>
    </row>
    <row r="297">
      <c r="A297" s="16">
        <v>440.0</v>
      </c>
      <c r="B297" s="14" t="s">
        <v>10856</v>
      </c>
      <c r="C297" s="14" t="s">
        <v>10857</v>
      </c>
      <c r="D297" s="14" t="s">
        <v>10858</v>
      </c>
      <c r="E297" s="16">
        <v>1.0</v>
      </c>
      <c r="F297" s="14" t="s">
        <v>10829</v>
      </c>
    </row>
    <row r="298">
      <c r="A298" s="16">
        <v>496.0</v>
      </c>
      <c r="B298" s="14" t="s">
        <v>10859</v>
      </c>
      <c r="C298" s="14" t="s">
        <v>10860</v>
      </c>
      <c r="D298" s="14" t="s">
        <v>10861</v>
      </c>
      <c r="E298" s="16">
        <v>1.0</v>
      </c>
      <c r="F298" s="14" t="s">
        <v>10829</v>
      </c>
    </row>
    <row r="299">
      <c r="A299" s="16">
        <v>513.0</v>
      </c>
      <c r="B299" s="14" t="s">
        <v>10862</v>
      </c>
      <c r="C299" s="14" t="s">
        <v>10863</v>
      </c>
      <c r="D299" s="14" t="s">
        <v>10864</v>
      </c>
      <c r="E299" s="16">
        <v>1.0</v>
      </c>
      <c r="F299" s="14" t="s">
        <v>10829</v>
      </c>
    </row>
    <row r="300">
      <c r="A300" s="16">
        <v>532.0</v>
      </c>
      <c r="B300" s="14" t="s">
        <v>5347</v>
      </c>
      <c r="C300" s="14" t="s">
        <v>10865</v>
      </c>
      <c r="D300" s="14" t="s">
        <v>10866</v>
      </c>
      <c r="E300" s="16">
        <v>1.0</v>
      </c>
      <c r="F300" s="14" t="s">
        <v>10829</v>
      </c>
    </row>
    <row r="301">
      <c r="A301" s="16">
        <v>645.0</v>
      </c>
      <c r="B301" s="14" t="s">
        <v>10867</v>
      </c>
      <c r="C301" s="14" t="s">
        <v>10868</v>
      </c>
      <c r="D301" s="14" t="s">
        <v>10869</v>
      </c>
      <c r="E301" s="16">
        <v>1.0</v>
      </c>
      <c r="F301" s="14" t="s">
        <v>10829</v>
      </c>
    </row>
    <row r="302">
      <c r="A302" s="16">
        <v>740.0</v>
      </c>
      <c r="B302" s="14" t="s">
        <v>10870</v>
      </c>
      <c r="C302" s="14" t="s">
        <v>10871</v>
      </c>
      <c r="D302" s="14" t="s">
        <v>10872</v>
      </c>
      <c r="E302" s="16">
        <v>2.0</v>
      </c>
      <c r="F302" s="14" t="s">
        <v>10829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10873</v>
      </c>
      <c r="B1" s="14" t="s">
        <v>4788</v>
      </c>
      <c r="C1" s="14" t="s">
        <v>10874</v>
      </c>
      <c r="D1" s="14" t="s">
        <v>10875</v>
      </c>
      <c r="E1" s="14" t="s">
        <v>455</v>
      </c>
      <c r="F1" s="14" t="s">
        <v>10042</v>
      </c>
      <c r="G1" s="14" t="s">
        <v>10041</v>
      </c>
      <c r="H1" s="14" t="s">
        <v>10876</v>
      </c>
      <c r="I1" s="14" t="s">
        <v>10877</v>
      </c>
      <c r="J1" s="14" t="s">
        <v>10878</v>
      </c>
      <c r="K1" s="14" t="s">
        <v>878</v>
      </c>
      <c r="L1" s="14" t="s">
        <v>10879</v>
      </c>
      <c r="M1" s="14" t="s">
        <v>10880</v>
      </c>
      <c r="N1" s="14" t="s">
        <v>10881</v>
      </c>
      <c r="O1" s="14" t="s">
        <v>10882</v>
      </c>
      <c r="P1" s="14" t="s">
        <v>514</v>
      </c>
      <c r="Q1" s="14" t="s">
        <v>512</v>
      </c>
      <c r="R1" s="14" t="s">
        <v>10883</v>
      </c>
      <c r="S1" s="14" t="s">
        <v>10884</v>
      </c>
    </row>
    <row r="2">
      <c r="A2" s="14" t="s">
        <v>10885</v>
      </c>
      <c r="B2" s="14" t="s">
        <v>4852</v>
      </c>
      <c r="C2" s="14" t="s">
        <v>2574</v>
      </c>
      <c r="D2" s="16">
        <v>2834140.0</v>
      </c>
      <c r="E2" s="16">
        <v>2834140.0</v>
      </c>
      <c r="F2" s="14" t="s">
        <v>10675</v>
      </c>
      <c r="G2" s="14" t="s">
        <v>10674</v>
      </c>
      <c r="H2" s="14" t="s">
        <v>2627</v>
      </c>
      <c r="I2" s="14" t="s">
        <v>10886</v>
      </c>
      <c r="J2" s="14" t="s">
        <v>10887</v>
      </c>
      <c r="K2" s="14" t="s">
        <v>4020</v>
      </c>
      <c r="L2" s="14" t="s">
        <v>10888</v>
      </c>
      <c r="M2" s="14" t="s">
        <v>10888</v>
      </c>
      <c r="N2" s="16">
        <v>2.8296713E7</v>
      </c>
      <c r="O2" s="14" t="s">
        <v>3096</v>
      </c>
      <c r="P2" s="14" t="s">
        <v>10889</v>
      </c>
      <c r="Q2" s="14" t="s">
        <v>10890</v>
      </c>
      <c r="R2" s="14" t="s">
        <v>2659</v>
      </c>
      <c r="S2" s="14" t="s">
        <v>10891</v>
      </c>
    </row>
    <row r="3">
      <c r="A3" s="14" t="s">
        <v>10885</v>
      </c>
      <c r="B3" s="14" t="s">
        <v>4852</v>
      </c>
      <c r="C3" s="14" t="s">
        <v>2574</v>
      </c>
      <c r="D3" s="16">
        <v>2834130.0</v>
      </c>
      <c r="E3" s="16">
        <v>2834130.0</v>
      </c>
      <c r="F3" s="14" t="s">
        <v>10602</v>
      </c>
      <c r="G3" s="14" t="s">
        <v>10601</v>
      </c>
      <c r="H3" s="14" t="s">
        <v>2627</v>
      </c>
      <c r="I3" s="14" t="s">
        <v>10886</v>
      </c>
      <c r="J3" s="14" t="s">
        <v>10892</v>
      </c>
      <c r="K3" s="14" t="s">
        <v>4020</v>
      </c>
      <c r="L3" s="14" t="s">
        <v>10888</v>
      </c>
      <c r="M3" s="14" t="s">
        <v>10888</v>
      </c>
      <c r="N3" s="16">
        <v>2.8296713E7</v>
      </c>
      <c r="O3" s="14" t="s">
        <v>3096</v>
      </c>
      <c r="P3" s="14" t="s">
        <v>10889</v>
      </c>
      <c r="Q3" s="14" t="s">
        <v>10890</v>
      </c>
      <c r="R3" s="14" t="s">
        <v>2659</v>
      </c>
      <c r="S3" s="14" t="s">
        <v>10893</v>
      </c>
    </row>
    <row r="4">
      <c r="A4" s="14" t="s">
        <v>10885</v>
      </c>
      <c r="B4" s="14" t="s">
        <v>4852</v>
      </c>
      <c r="C4" s="14" t="s">
        <v>2574</v>
      </c>
      <c r="D4" s="16">
        <v>2834130.0</v>
      </c>
      <c r="E4" s="16">
        <v>2834130.0</v>
      </c>
      <c r="F4" s="14" t="s">
        <v>10607</v>
      </c>
      <c r="G4" s="14" t="s">
        <v>10606</v>
      </c>
      <c r="H4" s="14" t="s">
        <v>2627</v>
      </c>
      <c r="I4" s="14" t="s">
        <v>10886</v>
      </c>
      <c r="J4" s="14" t="s">
        <v>10892</v>
      </c>
      <c r="K4" s="14" t="s">
        <v>4020</v>
      </c>
      <c r="L4" s="14" t="s">
        <v>10888</v>
      </c>
      <c r="M4" s="14" t="s">
        <v>10888</v>
      </c>
      <c r="N4" s="16">
        <v>2.8296713E7</v>
      </c>
      <c r="O4" s="14" t="s">
        <v>3096</v>
      </c>
      <c r="P4" s="14" t="s">
        <v>10889</v>
      </c>
      <c r="Q4" s="14" t="s">
        <v>10890</v>
      </c>
      <c r="R4" s="14" t="s">
        <v>2659</v>
      </c>
      <c r="S4" s="14" t="s">
        <v>10894</v>
      </c>
    </row>
    <row r="5">
      <c r="A5" s="14" t="s">
        <v>10885</v>
      </c>
      <c r="B5" s="14" t="s">
        <v>4852</v>
      </c>
      <c r="C5" s="14" t="s">
        <v>2574</v>
      </c>
      <c r="D5" s="16">
        <v>2834144.0</v>
      </c>
      <c r="E5" s="16">
        <v>2834144.0</v>
      </c>
      <c r="F5" s="14" t="s">
        <v>10428</v>
      </c>
      <c r="G5" s="14" t="s">
        <v>9604</v>
      </c>
      <c r="H5" s="14" t="s">
        <v>2627</v>
      </c>
      <c r="I5" s="14" t="s">
        <v>10886</v>
      </c>
      <c r="J5" s="14" t="s">
        <v>10895</v>
      </c>
      <c r="K5" s="14" t="s">
        <v>4020</v>
      </c>
      <c r="L5" s="14" t="s">
        <v>10888</v>
      </c>
      <c r="M5" s="14" t="s">
        <v>10888</v>
      </c>
      <c r="N5" s="16">
        <v>2.8296713E7</v>
      </c>
      <c r="O5" s="14" t="s">
        <v>3096</v>
      </c>
      <c r="P5" s="14" t="s">
        <v>10889</v>
      </c>
      <c r="Q5" s="14" t="s">
        <v>10890</v>
      </c>
      <c r="R5" s="14" t="s">
        <v>2659</v>
      </c>
      <c r="S5" s="14" t="s">
        <v>10896</v>
      </c>
    </row>
    <row r="6">
      <c r="A6" s="14" t="s">
        <v>10885</v>
      </c>
      <c r="B6" s="14" t="s">
        <v>4852</v>
      </c>
      <c r="C6" s="14" t="s">
        <v>2574</v>
      </c>
      <c r="D6" s="16">
        <v>2748787.0</v>
      </c>
      <c r="E6" s="16">
        <v>2748787.0</v>
      </c>
      <c r="F6" s="14" t="s">
        <v>10654</v>
      </c>
      <c r="G6" s="14" t="s">
        <v>5121</v>
      </c>
      <c r="H6" s="14" t="s">
        <v>10897</v>
      </c>
      <c r="I6" s="14" t="s">
        <v>10898</v>
      </c>
      <c r="J6" s="14" t="s">
        <v>10888</v>
      </c>
      <c r="K6" s="14" t="s">
        <v>10899</v>
      </c>
      <c r="L6" s="14" t="s">
        <v>2943</v>
      </c>
      <c r="M6" s="14" t="s">
        <v>10888</v>
      </c>
      <c r="N6" s="16">
        <v>2.936055E7</v>
      </c>
      <c r="O6" s="14" t="s">
        <v>3096</v>
      </c>
      <c r="P6" s="14" t="s">
        <v>10900</v>
      </c>
      <c r="Q6" s="14" t="s">
        <v>10890</v>
      </c>
      <c r="R6" s="14" t="s">
        <v>2659</v>
      </c>
      <c r="S6" s="14" t="s">
        <v>10901</v>
      </c>
    </row>
    <row r="7">
      <c r="A7" s="14" t="s">
        <v>10885</v>
      </c>
      <c r="B7" s="14" t="s">
        <v>4852</v>
      </c>
      <c r="C7" s="14" t="s">
        <v>2574</v>
      </c>
      <c r="D7" s="16">
        <v>2748840.0</v>
      </c>
      <c r="E7" s="16">
        <v>2748840.0</v>
      </c>
      <c r="F7" s="14" t="s">
        <v>10660</v>
      </c>
      <c r="G7" s="14" t="s">
        <v>10659</v>
      </c>
      <c r="H7" s="14" t="s">
        <v>10897</v>
      </c>
      <c r="I7" s="14" t="s">
        <v>10898</v>
      </c>
      <c r="J7" s="14" t="s">
        <v>10888</v>
      </c>
      <c r="K7" s="14" t="s">
        <v>10899</v>
      </c>
      <c r="L7" s="14" t="s">
        <v>2943</v>
      </c>
      <c r="M7" s="14" t="s">
        <v>10888</v>
      </c>
      <c r="N7" s="16">
        <v>2.936055E7</v>
      </c>
      <c r="O7" s="14" t="s">
        <v>3096</v>
      </c>
      <c r="P7" s="14" t="s">
        <v>10900</v>
      </c>
      <c r="Q7" s="14" t="s">
        <v>10890</v>
      </c>
      <c r="R7" s="14" t="s">
        <v>2659</v>
      </c>
      <c r="S7" s="14" t="s">
        <v>10902</v>
      </c>
    </row>
    <row r="8">
      <c r="A8" s="14" t="s">
        <v>10885</v>
      </c>
      <c r="B8" s="14" t="s">
        <v>4852</v>
      </c>
      <c r="C8" s="14" t="s">
        <v>2574</v>
      </c>
      <c r="D8" s="14" t="s">
        <v>10903</v>
      </c>
      <c r="E8" s="16">
        <v>2866086.0</v>
      </c>
      <c r="F8" s="14" t="s">
        <v>10705</v>
      </c>
      <c r="G8" s="14" t="s">
        <v>10704</v>
      </c>
      <c r="H8" s="14" t="s">
        <v>10897</v>
      </c>
      <c r="I8" s="14" t="s">
        <v>10898</v>
      </c>
      <c r="J8" s="14" t="s">
        <v>10888</v>
      </c>
      <c r="K8" s="14" t="s">
        <v>10899</v>
      </c>
      <c r="L8" s="14" t="s">
        <v>2943</v>
      </c>
      <c r="M8" s="14" t="s">
        <v>10888</v>
      </c>
      <c r="N8" s="16">
        <v>2.6804919E7</v>
      </c>
      <c r="O8" s="14" t="s">
        <v>3096</v>
      </c>
      <c r="P8" s="14" t="s">
        <v>10900</v>
      </c>
      <c r="Q8" s="14" t="s">
        <v>10890</v>
      </c>
      <c r="R8" s="14" t="s">
        <v>2659</v>
      </c>
      <c r="S8" s="14" t="s">
        <v>10904</v>
      </c>
    </row>
    <row r="9">
      <c r="A9" s="14" t="s">
        <v>10885</v>
      </c>
      <c r="B9" s="14" t="s">
        <v>4852</v>
      </c>
      <c r="C9" s="14" t="s">
        <v>2574</v>
      </c>
      <c r="D9" s="14" t="s">
        <v>10905</v>
      </c>
      <c r="E9" s="16">
        <v>2866102.0</v>
      </c>
      <c r="F9" s="14" t="s">
        <v>10272</v>
      </c>
      <c r="G9" s="14" t="s">
        <v>10271</v>
      </c>
      <c r="H9" s="14" t="s">
        <v>10897</v>
      </c>
      <c r="I9" s="14" t="s">
        <v>10898</v>
      </c>
      <c r="J9" s="14" t="s">
        <v>10888</v>
      </c>
      <c r="K9" s="14" t="s">
        <v>10899</v>
      </c>
      <c r="L9" s="14" t="s">
        <v>2943</v>
      </c>
      <c r="M9" s="14" t="s">
        <v>10888</v>
      </c>
      <c r="N9" s="16">
        <v>2.6804919E7</v>
      </c>
      <c r="O9" s="14" t="s">
        <v>3096</v>
      </c>
      <c r="P9" s="14" t="s">
        <v>10900</v>
      </c>
      <c r="Q9" s="14" t="s">
        <v>10890</v>
      </c>
      <c r="R9" s="14" t="s">
        <v>2659</v>
      </c>
      <c r="S9" s="14" t="s">
        <v>10906</v>
      </c>
    </row>
    <row r="10">
      <c r="A10" s="14" t="s">
        <v>10885</v>
      </c>
      <c r="B10" s="14" t="s">
        <v>4852</v>
      </c>
      <c r="C10" s="14" t="s">
        <v>2574</v>
      </c>
      <c r="D10" s="14" t="s">
        <v>10907</v>
      </c>
      <c r="E10" s="16">
        <v>2459763.0</v>
      </c>
      <c r="F10" s="14" t="s">
        <v>10570</v>
      </c>
      <c r="G10" s="14" t="s">
        <v>6139</v>
      </c>
      <c r="H10" s="14" t="s">
        <v>10897</v>
      </c>
      <c r="I10" s="14" t="s">
        <v>10898</v>
      </c>
      <c r="J10" s="14" t="s">
        <v>10888</v>
      </c>
      <c r="K10" s="14" t="s">
        <v>10899</v>
      </c>
      <c r="L10" s="14" t="s">
        <v>10888</v>
      </c>
      <c r="M10" s="14" t="s">
        <v>10888</v>
      </c>
      <c r="N10" s="14" t="s">
        <v>3096</v>
      </c>
      <c r="O10" s="16">
        <v>658.0</v>
      </c>
      <c r="P10" s="14" t="s">
        <v>10900</v>
      </c>
      <c r="Q10" s="14" t="s">
        <v>10890</v>
      </c>
      <c r="R10" s="14" t="s">
        <v>2659</v>
      </c>
      <c r="S10" s="14" t="s">
        <v>10908</v>
      </c>
    </row>
    <row r="11">
      <c r="A11" s="14" t="s">
        <v>10885</v>
      </c>
      <c r="B11" s="14" t="s">
        <v>4852</v>
      </c>
      <c r="C11" s="14" t="s">
        <v>2574</v>
      </c>
      <c r="D11" s="14" t="s">
        <v>10909</v>
      </c>
      <c r="E11" s="16">
        <v>2459808.0</v>
      </c>
      <c r="F11" s="14" t="s">
        <v>10307</v>
      </c>
      <c r="G11" s="14" t="s">
        <v>10306</v>
      </c>
      <c r="H11" s="14" t="s">
        <v>10897</v>
      </c>
      <c r="I11" s="14" t="s">
        <v>10898</v>
      </c>
      <c r="J11" s="14" t="s">
        <v>10888</v>
      </c>
      <c r="K11" s="14" t="s">
        <v>10899</v>
      </c>
      <c r="L11" s="14" t="s">
        <v>10888</v>
      </c>
      <c r="M11" s="14" t="s">
        <v>10888</v>
      </c>
      <c r="N11" s="14" t="s">
        <v>3096</v>
      </c>
      <c r="O11" s="16">
        <v>658.0</v>
      </c>
      <c r="P11" s="14" t="s">
        <v>10900</v>
      </c>
      <c r="Q11" s="14" t="s">
        <v>10890</v>
      </c>
      <c r="R11" s="14" t="s">
        <v>2659</v>
      </c>
      <c r="S11" s="14" t="s">
        <v>10910</v>
      </c>
    </row>
    <row r="12">
      <c r="A12" s="14" t="s">
        <v>10885</v>
      </c>
      <c r="B12" s="14" t="s">
        <v>4852</v>
      </c>
      <c r="C12" s="14" t="s">
        <v>2574</v>
      </c>
      <c r="D12" s="14" t="s">
        <v>10911</v>
      </c>
      <c r="E12" s="16">
        <v>2779632.0</v>
      </c>
      <c r="F12" s="14" t="s">
        <v>10323</v>
      </c>
      <c r="G12" s="14" t="s">
        <v>10322</v>
      </c>
      <c r="H12" s="14" t="s">
        <v>10897</v>
      </c>
      <c r="I12" s="14" t="s">
        <v>10898</v>
      </c>
      <c r="J12" s="14" t="s">
        <v>10888</v>
      </c>
      <c r="K12" s="14" t="s">
        <v>10899</v>
      </c>
      <c r="L12" s="14" t="s">
        <v>10888</v>
      </c>
      <c r="M12" s="14" t="s">
        <v>10888</v>
      </c>
      <c r="N12" s="16">
        <v>2.7267998E7</v>
      </c>
      <c r="O12" s="14" t="s">
        <v>3096</v>
      </c>
      <c r="P12" s="14" t="s">
        <v>10900</v>
      </c>
      <c r="Q12" s="14" t="s">
        <v>10890</v>
      </c>
      <c r="R12" s="14" t="s">
        <v>2659</v>
      </c>
      <c r="S12" s="14" t="s">
        <v>10912</v>
      </c>
    </row>
    <row r="13">
      <c r="A13" s="14" t="s">
        <v>10885</v>
      </c>
      <c r="B13" s="14" t="s">
        <v>4852</v>
      </c>
      <c r="C13" s="14" t="s">
        <v>2574</v>
      </c>
      <c r="D13" s="14" t="s">
        <v>10913</v>
      </c>
      <c r="E13" s="16">
        <v>2779625.0</v>
      </c>
      <c r="F13" s="14" t="s">
        <v>10696</v>
      </c>
      <c r="G13" s="14" t="s">
        <v>10695</v>
      </c>
      <c r="H13" s="14" t="s">
        <v>10897</v>
      </c>
      <c r="I13" s="14" t="s">
        <v>10898</v>
      </c>
      <c r="J13" s="14" t="s">
        <v>10888</v>
      </c>
      <c r="K13" s="14" t="s">
        <v>10899</v>
      </c>
      <c r="L13" s="14" t="s">
        <v>10888</v>
      </c>
      <c r="M13" s="14" t="s">
        <v>10888</v>
      </c>
      <c r="N13" s="16">
        <v>2.7267998E7</v>
      </c>
      <c r="O13" s="14" t="s">
        <v>3096</v>
      </c>
      <c r="P13" s="14" t="s">
        <v>10900</v>
      </c>
      <c r="Q13" s="14" t="s">
        <v>10890</v>
      </c>
      <c r="R13" s="14" t="s">
        <v>2659</v>
      </c>
      <c r="S13" s="14" t="s">
        <v>10914</v>
      </c>
    </row>
    <row r="14">
      <c r="A14" s="14" t="s">
        <v>10885</v>
      </c>
      <c r="B14" s="14" t="s">
        <v>4852</v>
      </c>
      <c r="C14" s="14" t="s">
        <v>2574</v>
      </c>
      <c r="D14" s="14" t="s">
        <v>10915</v>
      </c>
      <c r="E14" s="16">
        <v>2688123.0</v>
      </c>
      <c r="F14" s="14" t="s">
        <v>10483</v>
      </c>
      <c r="G14" s="14" t="s">
        <v>10482</v>
      </c>
      <c r="H14" s="14" t="s">
        <v>10897</v>
      </c>
      <c r="I14" s="14" t="s">
        <v>10898</v>
      </c>
      <c r="J14" s="14" t="s">
        <v>10888</v>
      </c>
      <c r="K14" s="14" t="s">
        <v>10899</v>
      </c>
      <c r="L14" s="14" t="s">
        <v>10888</v>
      </c>
      <c r="M14" s="14" t="s">
        <v>10888</v>
      </c>
      <c r="N14" s="14" t="s">
        <v>3096</v>
      </c>
      <c r="O14" s="16">
        <v>653.0</v>
      </c>
      <c r="P14" s="14" t="s">
        <v>10900</v>
      </c>
      <c r="Q14" s="14" t="s">
        <v>10890</v>
      </c>
      <c r="R14" s="14" t="s">
        <v>2659</v>
      </c>
      <c r="S14" s="14" t="s">
        <v>10916</v>
      </c>
    </row>
    <row r="15">
      <c r="A15" s="14" t="s">
        <v>10885</v>
      </c>
      <c r="B15" s="14" t="s">
        <v>4852</v>
      </c>
      <c r="C15" s="14" t="s">
        <v>2574</v>
      </c>
      <c r="D15" s="14" t="s">
        <v>10917</v>
      </c>
      <c r="E15" s="16">
        <v>2688125.0</v>
      </c>
      <c r="F15" s="14" t="s">
        <v>10570</v>
      </c>
      <c r="G15" s="14" t="s">
        <v>6139</v>
      </c>
      <c r="H15" s="14" t="s">
        <v>10897</v>
      </c>
      <c r="I15" s="14" t="s">
        <v>10898</v>
      </c>
      <c r="J15" s="14" t="s">
        <v>10888</v>
      </c>
      <c r="K15" s="14" t="s">
        <v>10899</v>
      </c>
      <c r="L15" s="14" t="s">
        <v>10888</v>
      </c>
      <c r="M15" s="14" t="s">
        <v>10888</v>
      </c>
      <c r="N15" s="14" t="s">
        <v>3096</v>
      </c>
      <c r="O15" s="16">
        <v>653.0</v>
      </c>
      <c r="P15" s="14" t="s">
        <v>10900</v>
      </c>
      <c r="Q15" s="14" t="s">
        <v>10890</v>
      </c>
      <c r="R15" s="14" t="s">
        <v>2659</v>
      </c>
      <c r="S15" s="14" t="s">
        <v>10908</v>
      </c>
    </row>
    <row r="16">
      <c r="A16" s="14" t="s">
        <v>10885</v>
      </c>
      <c r="B16" s="14" t="s">
        <v>4852</v>
      </c>
      <c r="C16" s="14" t="s">
        <v>2574</v>
      </c>
      <c r="D16" s="14" t="s">
        <v>10918</v>
      </c>
      <c r="E16" s="16">
        <v>2949382.0</v>
      </c>
      <c r="F16" s="14" t="s">
        <v>10744</v>
      </c>
      <c r="G16" s="14" t="s">
        <v>10743</v>
      </c>
      <c r="H16" s="14" t="s">
        <v>10919</v>
      </c>
      <c r="I16" s="14" t="s">
        <v>3570</v>
      </c>
      <c r="J16" s="14" t="s">
        <v>10888</v>
      </c>
      <c r="K16" s="14" t="s">
        <v>10899</v>
      </c>
      <c r="L16" s="14" t="s">
        <v>10888</v>
      </c>
      <c r="M16" s="14" t="s">
        <v>10888</v>
      </c>
      <c r="N16" s="16">
        <v>3.015066E7</v>
      </c>
      <c r="O16" s="14" t="s">
        <v>3096</v>
      </c>
      <c r="P16" s="14" t="s">
        <v>10900</v>
      </c>
      <c r="Q16" s="14" t="s">
        <v>10890</v>
      </c>
      <c r="R16" s="14" t="s">
        <v>10920</v>
      </c>
      <c r="S16" s="14" t="s">
        <v>10921</v>
      </c>
    </row>
    <row r="17">
      <c r="A17" s="14" t="s">
        <v>10885</v>
      </c>
      <c r="B17" s="14" t="s">
        <v>4852</v>
      </c>
      <c r="C17" s="14" t="s">
        <v>2574</v>
      </c>
      <c r="D17" s="14" t="s">
        <v>4191</v>
      </c>
      <c r="E17" s="16">
        <v>2385776.0</v>
      </c>
      <c r="F17" s="14" t="s">
        <v>10409</v>
      </c>
      <c r="G17" s="14" t="s">
        <v>6424</v>
      </c>
      <c r="H17" s="14" t="s">
        <v>10919</v>
      </c>
      <c r="I17" s="14" t="s">
        <v>3570</v>
      </c>
      <c r="J17" s="14" t="s">
        <v>10888</v>
      </c>
      <c r="K17" s="14" t="s">
        <v>10899</v>
      </c>
      <c r="L17" s="14" t="s">
        <v>10888</v>
      </c>
      <c r="M17" s="14" t="s">
        <v>10888</v>
      </c>
      <c r="N17" s="14" t="s">
        <v>3096</v>
      </c>
      <c r="O17" s="16">
        <v>413.0</v>
      </c>
      <c r="P17" s="14" t="s">
        <v>10900</v>
      </c>
      <c r="Q17" s="14" t="s">
        <v>10890</v>
      </c>
      <c r="R17" s="14" t="s">
        <v>2659</v>
      </c>
      <c r="S17" s="14" t="s">
        <v>10922</v>
      </c>
    </row>
    <row r="18">
      <c r="A18" s="14" t="s">
        <v>10885</v>
      </c>
      <c r="B18" s="14" t="s">
        <v>4852</v>
      </c>
      <c r="C18" s="14" t="s">
        <v>2574</v>
      </c>
      <c r="D18" s="14" t="s">
        <v>4201</v>
      </c>
      <c r="E18" s="16">
        <v>2263159.0</v>
      </c>
      <c r="F18" s="14" t="s">
        <v>10693</v>
      </c>
      <c r="G18" s="14" t="s">
        <v>10692</v>
      </c>
      <c r="H18" s="14" t="s">
        <v>10919</v>
      </c>
      <c r="I18" s="14" t="s">
        <v>3570</v>
      </c>
      <c r="J18" s="14" t="s">
        <v>10888</v>
      </c>
      <c r="K18" s="14" t="s">
        <v>10899</v>
      </c>
      <c r="L18" s="14" t="s">
        <v>10888</v>
      </c>
      <c r="M18" s="14" t="s">
        <v>10888</v>
      </c>
      <c r="N18" s="14" t="s">
        <v>3096</v>
      </c>
      <c r="O18" s="16">
        <v>413.0</v>
      </c>
      <c r="P18" s="14" t="s">
        <v>10900</v>
      </c>
      <c r="Q18" s="14" t="s">
        <v>10890</v>
      </c>
      <c r="R18" s="14" t="s">
        <v>2659</v>
      </c>
      <c r="S18" s="14" t="s">
        <v>10923</v>
      </c>
    </row>
    <row r="19">
      <c r="A19" s="14" t="s">
        <v>10885</v>
      </c>
      <c r="B19" s="14" t="s">
        <v>4852</v>
      </c>
      <c r="C19" s="14" t="s">
        <v>2574</v>
      </c>
      <c r="D19" s="14" t="s">
        <v>10924</v>
      </c>
      <c r="E19" s="16">
        <v>2940742.0</v>
      </c>
      <c r="F19" s="14" t="s">
        <v>10346</v>
      </c>
      <c r="G19" s="14" t="s">
        <v>10345</v>
      </c>
      <c r="H19" s="14" t="s">
        <v>10925</v>
      </c>
      <c r="I19" s="14" t="s">
        <v>10888</v>
      </c>
      <c r="J19" s="14" t="s">
        <v>10888</v>
      </c>
      <c r="K19" s="14" t="s">
        <v>10926</v>
      </c>
      <c r="L19" s="14" t="s">
        <v>10927</v>
      </c>
      <c r="M19" s="14" t="s">
        <v>10928</v>
      </c>
      <c r="N19" s="16">
        <v>3.6050548E7</v>
      </c>
      <c r="O19" s="14" t="s">
        <v>3096</v>
      </c>
      <c r="P19" s="14" t="s">
        <v>10900</v>
      </c>
      <c r="Q19" s="14" t="s">
        <v>10890</v>
      </c>
      <c r="R19" s="14" t="s">
        <v>2659</v>
      </c>
      <c r="S19" s="14" t="s">
        <v>10929</v>
      </c>
    </row>
    <row r="20">
      <c r="A20" s="14" t="s">
        <v>10885</v>
      </c>
      <c r="B20" s="14" t="s">
        <v>4852</v>
      </c>
      <c r="C20" s="14" t="s">
        <v>2574</v>
      </c>
      <c r="D20" s="14" t="s">
        <v>10930</v>
      </c>
      <c r="E20" s="16">
        <v>2730644.0</v>
      </c>
      <c r="F20" s="14" t="s">
        <v>10486</v>
      </c>
      <c r="G20" s="14" t="s">
        <v>10485</v>
      </c>
      <c r="H20" s="14" t="s">
        <v>10925</v>
      </c>
      <c r="I20" s="14" t="s">
        <v>10888</v>
      </c>
      <c r="J20" s="14" t="s">
        <v>10888</v>
      </c>
      <c r="K20" s="14" t="s">
        <v>10926</v>
      </c>
      <c r="L20" s="14" t="s">
        <v>10931</v>
      </c>
      <c r="M20" s="14" t="s">
        <v>10888</v>
      </c>
      <c r="N20" s="16">
        <v>2.8671688E7</v>
      </c>
      <c r="O20" s="14" t="s">
        <v>3096</v>
      </c>
      <c r="P20" s="14" t="s">
        <v>10900</v>
      </c>
      <c r="Q20" s="14" t="s">
        <v>10890</v>
      </c>
      <c r="R20" s="14" t="s">
        <v>2659</v>
      </c>
      <c r="S20" s="14" t="s">
        <v>10932</v>
      </c>
    </row>
    <row r="21">
      <c r="A21" s="14" t="s">
        <v>10885</v>
      </c>
      <c r="B21" s="14" t="s">
        <v>4852</v>
      </c>
      <c r="C21" s="14" t="s">
        <v>2574</v>
      </c>
      <c r="D21" s="14" t="s">
        <v>10933</v>
      </c>
      <c r="E21" s="16">
        <v>2824010.0</v>
      </c>
      <c r="F21" s="14" t="s">
        <v>10615</v>
      </c>
      <c r="G21" s="14" t="s">
        <v>6622</v>
      </c>
      <c r="H21" s="14" t="s">
        <v>10925</v>
      </c>
      <c r="I21" s="14" t="s">
        <v>10888</v>
      </c>
      <c r="J21" s="14" t="s">
        <v>10888</v>
      </c>
      <c r="K21" s="14" t="s">
        <v>10926</v>
      </c>
      <c r="L21" s="14" t="s">
        <v>10927</v>
      </c>
      <c r="M21" s="14" t="s">
        <v>10888</v>
      </c>
      <c r="N21" s="16">
        <v>3.1697823E7</v>
      </c>
      <c r="O21" s="14" t="s">
        <v>3096</v>
      </c>
      <c r="P21" s="14" t="s">
        <v>10900</v>
      </c>
      <c r="Q21" s="14" t="s">
        <v>10890</v>
      </c>
      <c r="R21" s="14" t="s">
        <v>2659</v>
      </c>
      <c r="S21" s="14" t="s">
        <v>10934</v>
      </c>
    </row>
    <row r="22">
      <c r="A22" s="14" t="s">
        <v>10885</v>
      </c>
      <c r="B22" s="14" t="s">
        <v>4852</v>
      </c>
      <c r="C22" s="14" t="s">
        <v>2574</v>
      </c>
      <c r="D22" s="14" t="s">
        <v>10935</v>
      </c>
      <c r="E22" s="16">
        <v>2384810.0</v>
      </c>
      <c r="F22" s="14" t="s">
        <v>10293</v>
      </c>
      <c r="G22" s="14" t="s">
        <v>10292</v>
      </c>
      <c r="H22" s="14" t="s">
        <v>10925</v>
      </c>
      <c r="I22" s="14" t="s">
        <v>10888</v>
      </c>
      <c r="J22" s="14" t="s">
        <v>10888</v>
      </c>
      <c r="K22" s="14" t="s">
        <v>10936</v>
      </c>
      <c r="L22" s="14" t="s">
        <v>10937</v>
      </c>
      <c r="M22" s="14" t="s">
        <v>10888</v>
      </c>
      <c r="N22" s="14" t="s">
        <v>3096</v>
      </c>
      <c r="O22" s="16">
        <v>533.0</v>
      </c>
      <c r="P22" s="14" t="s">
        <v>10900</v>
      </c>
      <c r="Q22" s="14" t="s">
        <v>10890</v>
      </c>
      <c r="R22" s="14" t="s">
        <v>2659</v>
      </c>
      <c r="S22" s="14" t="s">
        <v>10938</v>
      </c>
    </row>
    <row r="23">
      <c r="A23" s="14" t="s">
        <v>10885</v>
      </c>
      <c r="B23" s="14" t="s">
        <v>4852</v>
      </c>
      <c r="C23" s="14" t="s">
        <v>2574</v>
      </c>
      <c r="D23" s="16">
        <v>31.0</v>
      </c>
      <c r="E23" s="16">
        <v>1723833.0</v>
      </c>
      <c r="F23" s="14" t="s">
        <v>10514</v>
      </c>
      <c r="G23" s="14" t="s">
        <v>10513</v>
      </c>
      <c r="H23" s="14" t="s">
        <v>10925</v>
      </c>
      <c r="I23" s="14" t="s">
        <v>10888</v>
      </c>
      <c r="J23" s="14" t="s">
        <v>10888</v>
      </c>
      <c r="K23" s="14" t="s">
        <v>10926</v>
      </c>
      <c r="L23" s="14" t="s">
        <v>10939</v>
      </c>
      <c r="M23" s="14" t="s">
        <v>10888</v>
      </c>
      <c r="N23" s="16">
        <v>2.2705984E7</v>
      </c>
      <c r="O23" s="14" t="s">
        <v>3096</v>
      </c>
      <c r="P23" s="14" t="s">
        <v>10940</v>
      </c>
      <c r="Q23" s="14" t="s">
        <v>10890</v>
      </c>
      <c r="R23" s="14" t="s">
        <v>2659</v>
      </c>
      <c r="S23" s="14" t="s">
        <v>10941</v>
      </c>
    </row>
    <row r="24">
      <c r="A24" s="14" t="s">
        <v>10885</v>
      </c>
      <c r="B24" s="14" t="s">
        <v>4852</v>
      </c>
      <c r="C24" s="14" t="s">
        <v>2574</v>
      </c>
      <c r="D24" s="14" t="s">
        <v>10942</v>
      </c>
      <c r="E24" s="16">
        <v>2634807.0</v>
      </c>
      <c r="F24" s="14" t="s">
        <v>10514</v>
      </c>
      <c r="G24" s="14" t="s">
        <v>10513</v>
      </c>
      <c r="H24" s="14" t="s">
        <v>10925</v>
      </c>
      <c r="I24" s="14" t="s">
        <v>10888</v>
      </c>
      <c r="J24" s="14" t="s">
        <v>10888</v>
      </c>
      <c r="K24" s="14" t="s">
        <v>10926</v>
      </c>
      <c r="L24" s="14" t="s">
        <v>10939</v>
      </c>
      <c r="M24" s="14" t="s">
        <v>10888</v>
      </c>
      <c r="N24" s="14" t="s">
        <v>3096</v>
      </c>
      <c r="O24" s="16">
        <v>673.0</v>
      </c>
      <c r="P24" s="14" t="s">
        <v>10900</v>
      </c>
      <c r="Q24" s="14" t="s">
        <v>10890</v>
      </c>
      <c r="R24" s="14" t="s">
        <v>2659</v>
      </c>
      <c r="S24" s="14" t="s">
        <v>10941</v>
      </c>
    </row>
    <row r="25">
      <c r="A25" s="14" t="s">
        <v>10885</v>
      </c>
      <c r="B25" s="14" t="s">
        <v>4852</v>
      </c>
      <c r="C25" s="14" t="s">
        <v>2574</v>
      </c>
      <c r="D25" s="14" t="s">
        <v>10943</v>
      </c>
      <c r="E25" s="16">
        <v>2088016.0</v>
      </c>
      <c r="F25" s="14" t="s">
        <v>10699</v>
      </c>
      <c r="G25" s="14" t="s">
        <v>10698</v>
      </c>
      <c r="H25" s="14" t="s">
        <v>10925</v>
      </c>
      <c r="I25" s="14" t="s">
        <v>10888</v>
      </c>
      <c r="J25" s="14" t="s">
        <v>10888</v>
      </c>
      <c r="K25" s="14" t="s">
        <v>10926</v>
      </c>
      <c r="L25" s="14" t="s">
        <v>10944</v>
      </c>
      <c r="M25" s="14" t="s">
        <v>10888</v>
      </c>
      <c r="N25" s="16">
        <v>2.4145436E7</v>
      </c>
      <c r="O25" s="14" t="s">
        <v>3096</v>
      </c>
      <c r="P25" s="14" t="s">
        <v>10900</v>
      </c>
      <c r="Q25" s="14" t="s">
        <v>10945</v>
      </c>
      <c r="R25" s="14" t="s">
        <v>2659</v>
      </c>
      <c r="S25" s="14" t="s">
        <v>10946</v>
      </c>
    </row>
    <row r="26">
      <c r="A26" s="14" t="s">
        <v>10885</v>
      </c>
      <c r="B26" s="14" t="s">
        <v>4852</v>
      </c>
      <c r="C26" s="14" t="s">
        <v>2574</v>
      </c>
      <c r="D26" s="14" t="s">
        <v>10947</v>
      </c>
      <c r="E26" s="16">
        <v>1951904.0</v>
      </c>
      <c r="F26" s="14" t="s">
        <v>10681</v>
      </c>
      <c r="G26" s="14" t="s">
        <v>10680</v>
      </c>
      <c r="H26" s="14" t="s">
        <v>10948</v>
      </c>
      <c r="I26" s="14" t="s">
        <v>2763</v>
      </c>
      <c r="J26" s="14" t="s">
        <v>10888</v>
      </c>
      <c r="K26" s="14" t="s">
        <v>2728</v>
      </c>
      <c r="L26" s="14" t="s">
        <v>10949</v>
      </c>
      <c r="M26" s="14" t="s">
        <v>10950</v>
      </c>
      <c r="N26" s="16">
        <v>2.3441165E7</v>
      </c>
      <c r="O26" s="14" t="s">
        <v>3096</v>
      </c>
      <c r="P26" s="14" t="s">
        <v>10900</v>
      </c>
      <c r="Q26" s="14" t="s">
        <v>10945</v>
      </c>
      <c r="R26" s="14" t="s">
        <v>10920</v>
      </c>
      <c r="S26" s="14" t="s">
        <v>10951</v>
      </c>
    </row>
    <row r="27">
      <c r="A27" s="14" t="s">
        <v>10885</v>
      </c>
      <c r="B27" s="14" t="s">
        <v>4852</v>
      </c>
      <c r="C27" s="14" t="s">
        <v>2574</v>
      </c>
      <c r="D27" s="14" t="s">
        <v>4365</v>
      </c>
      <c r="E27" s="16">
        <v>2178274.0</v>
      </c>
      <c r="F27" s="14" t="s">
        <v>10299</v>
      </c>
      <c r="G27" s="14" t="s">
        <v>10298</v>
      </c>
      <c r="H27" s="14" t="s">
        <v>10948</v>
      </c>
      <c r="I27" s="14" t="s">
        <v>2763</v>
      </c>
      <c r="J27" s="14" t="s">
        <v>10888</v>
      </c>
      <c r="K27" s="14" t="s">
        <v>2728</v>
      </c>
      <c r="L27" s="14" t="s">
        <v>10949</v>
      </c>
      <c r="M27" s="14" t="s">
        <v>10950</v>
      </c>
      <c r="N27" s="14" t="s">
        <v>3096</v>
      </c>
      <c r="O27" s="16">
        <v>329.0</v>
      </c>
      <c r="P27" s="14" t="s">
        <v>10900</v>
      </c>
      <c r="Q27" s="14" t="s">
        <v>2659</v>
      </c>
      <c r="R27" s="14" t="s">
        <v>2659</v>
      </c>
      <c r="S27" s="14" t="s">
        <v>10952</v>
      </c>
    </row>
    <row r="28">
      <c r="A28" s="14" t="s">
        <v>10885</v>
      </c>
      <c r="B28" s="14" t="s">
        <v>4852</v>
      </c>
      <c r="C28" s="14" t="s">
        <v>2574</v>
      </c>
      <c r="D28" s="14" t="s">
        <v>4358</v>
      </c>
      <c r="E28" s="16">
        <v>2178204.0</v>
      </c>
      <c r="F28" s="14" t="s">
        <v>10438</v>
      </c>
      <c r="G28" s="14" t="s">
        <v>5709</v>
      </c>
      <c r="H28" s="14" t="s">
        <v>10948</v>
      </c>
      <c r="I28" s="14" t="s">
        <v>2763</v>
      </c>
      <c r="J28" s="14" t="s">
        <v>10888</v>
      </c>
      <c r="K28" s="14" t="s">
        <v>2728</v>
      </c>
      <c r="L28" s="14" t="s">
        <v>10949</v>
      </c>
      <c r="M28" s="14" t="s">
        <v>10950</v>
      </c>
      <c r="N28" s="14" t="s">
        <v>3096</v>
      </c>
      <c r="O28" s="16">
        <v>329.0</v>
      </c>
      <c r="P28" s="14" t="s">
        <v>10900</v>
      </c>
      <c r="Q28" s="14" t="s">
        <v>2659</v>
      </c>
      <c r="R28" s="14" t="s">
        <v>2659</v>
      </c>
      <c r="S28" s="14" t="s">
        <v>10953</v>
      </c>
    </row>
    <row r="29">
      <c r="A29" s="14" t="s">
        <v>10885</v>
      </c>
      <c r="B29" s="14" t="s">
        <v>4852</v>
      </c>
      <c r="C29" s="14" t="s">
        <v>2574</v>
      </c>
      <c r="D29" s="14" t="s">
        <v>4372</v>
      </c>
      <c r="E29" s="16">
        <v>2178192.0</v>
      </c>
      <c r="F29" s="14" t="s">
        <v>10533</v>
      </c>
      <c r="G29" s="14" t="s">
        <v>10532</v>
      </c>
      <c r="H29" s="14" t="s">
        <v>10948</v>
      </c>
      <c r="I29" s="14" t="s">
        <v>2763</v>
      </c>
      <c r="J29" s="14" t="s">
        <v>10888</v>
      </c>
      <c r="K29" s="14" t="s">
        <v>2728</v>
      </c>
      <c r="L29" s="14" t="s">
        <v>10949</v>
      </c>
      <c r="M29" s="14" t="s">
        <v>10950</v>
      </c>
      <c r="N29" s="14" t="s">
        <v>3096</v>
      </c>
      <c r="O29" s="16">
        <v>329.0</v>
      </c>
      <c r="P29" s="14" t="s">
        <v>10900</v>
      </c>
      <c r="Q29" s="14" t="s">
        <v>2659</v>
      </c>
      <c r="R29" s="14" t="s">
        <v>2659</v>
      </c>
      <c r="S29" s="14" t="s">
        <v>10954</v>
      </c>
    </row>
    <row r="30">
      <c r="A30" s="14" t="s">
        <v>10885</v>
      </c>
      <c r="B30" s="14" t="s">
        <v>4852</v>
      </c>
      <c r="C30" s="14" t="s">
        <v>2574</v>
      </c>
      <c r="D30" s="14" t="s">
        <v>10955</v>
      </c>
      <c r="E30" s="16">
        <v>2813445.0</v>
      </c>
      <c r="F30" s="14" t="s">
        <v>10786</v>
      </c>
      <c r="G30" s="14" t="s">
        <v>10785</v>
      </c>
      <c r="H30" s="14" t="s">
        <v>10948</v>
      </c>
      <c r="I30" s="14" t="s">
        <v>2763</v>
      </c>
      <c r="J30" s="14" t="s">
        <v>10888</v>
      </c>
      <c r="K30" s="14" t="s">
        <v>2728</v>
      </c>
      <c r="L30" s="14" t="s">
        <v>10956</v>
      </c>
      <c r="M30" s="14" t="s">
        <v>10957</v>
      </c>
      <c r="N30" s="16">
        <v>2.8263318E7</v>
      </c>
      <c r="O30" s="14" t="s">
        <v>3096</v>
      </c>
      <c r="P30" s="14" t="s">
        <v>10900</v>
      </c>
      <c r="Q30" s="14" t="s">
        <v>10890</v>
      </c>
      <c r="R30" s="14" t="s">
        <v>2659</v>
      </c>
      <c r="S30" s="14" t="s">
        <v>10958</v>
      </c>
    </row>
    <row r="31">
      <c r="A31" s="14" t="s">
        <v>10885</v>
      </c>
      <c r="B31" s="14" t="s">
        <v>4852</v>
      </c>
      <c r="C31" s="14" t="s">
        <v>2574</v>
      </c>
      <c r="D31" s="14" t="s">
        <v>10959</v>
      </c>
      <c r="E31" s="16">
        <v>2813446.0</v>
      </c>
      <c r="F31" s="14" t="s">
        <v>10786</v>
      </c>
      <c r="G31" s="14" t="s">
        <v>10785</v>
      </c>
      <c r="H31" s="14" t="s">
        <v>10948</v>
      </c>
      <c r="I31" s="14" t="s">
        <v>2763</v>
      </c>
      <c r="J31" s="14" t="s">
        <v>10888</v>
      </c>
      <c r="K31" s="14" t="s">
        <v>2728</v>
      </c>
      <c r="L31" s="14" t="s">
        <v>10956</v>
      </c>
      <c r="M31" s="14" t="s">
        <v>10957</v>
      </c>
      <c r="N31" s="16">
        <v>2.8263318E7</v>
      </c>
      <c r="O31" s="14" t="s">
        <v>3096</v>
      </c>
      <c r="P31" s="14" t="s">
        <v>10900</v>
      </c>
      <c r="Q31" s="14" t="s">
        <v>10890</v>
      </c>
      <c r="R31" s="14" t="s">
        <v>2659</v>
      </c>
      <c r="S31" s="14" t="s">
        <v>10958</v>
      </c>
    </row>
    <row r="32">
      <c r="A32" s="14" t="s">
        <v>10885</v>
      </c>
      <c r="B32" s="14" t="s">
        <v>4852</v>
      </c>
      <c r="C32" s="14" t="s">
        <v>2574</v>
      </c>
      <c r="D32" s="14" t="s">
        <v>10960</v>
      </c>
      <c r="E32" s="16">
        <v>2310645.0</v>
      </c>
      <c r="F32" s="14" t="s">
        <v>10417</v>
      </c>
      <c r="G32" s="14" t="s">
        <v>5647</v>
      </c>
      <c r="H32" s="14" t="s">
        <v>10948</v>
      </c>
      <c r="I32" s="14" t="s">
        <v>10961</v>
      </c>
      <c r="J32" s="14" t="s">
        <v>10888</v>
      </c>
      <c r="K32" s="14" t="s">
        <v>2728</v>
      </c>
      <c r="L32" s="14" t="s">
        <v>10962</v>
      </c>
      <c r="M32" s="14" t="s">
        <v>10963</v>
      </c>
      <c r="N32" s="16">
        <v>2.4705252E7</v>
      </c>
      <c r="O32" s="14" t="s">
        <v>3096</v>
      </c>
      <c r="P32" s="14" t="s">
        <v>10889</v>
      </c>
      <c r="Q32" s="14" t="s">
        <v>10890</v>
      </c>
      <c r="R32" s="14" t="s">
        <v>2659</v>
      </c>
      <c r="S32" s="14" t="s">
        <v>10964</v>
      </c>
    </row>
    <row r="33">
      <c r="A33" s="14" t="s">
        <v>10885</v>
      </c>
      <c r="B33" s="14" t="s">
        <v>4852</v>
      </c>
      <c r="C33" s="14" t="s">
        <v>2574</v>
      </c>
      <c r="D33" s="14" t="s">
        <v>10965</v>
      </c>
      <c r="E33" s="16">
        <v>2628423.0</v>
      </c>
      <c r="F33" s="14" t="s">
        <v>10732</v>
      </c>
      <c r="G33" s="14" t="s">
        <v>10731</v>
      </c>
      <c r="H33" s="14" t="s">
        <v>2585</v>
      </c>
      <c r="I33" s="14" t="s">
        <v>10888</v>
      </c>
      <c r="J33" s="14" t="s">
        <v>10888</v>
      </c>
      <c r="K33" s="14" t="s">
        <v>10899</v>
      </c>
      <c r="L33" s="14" t="s">
        <v>10966</v>
      </c>
      <c r="M33" s="14" t="s">
        <v>10888</v>
      </c>
      <c r="N33" s="16">
        <v>2.8153863E7</v>
      </c>
      <c r="O33" s="14" t="s">
        <v>3096</v>
      </c>
      <c r="P33" s="14" t="s">
        <v>10900</v>
      </c>
      <c r="Q33" s="14" t="s">
        <v>10890</v>
      </c>
      <c r="R33" s="14" t="s">
        <v>2659</v>
      </c>
      <c r="S33" s="14" t="s">
        <v>10967</v>
      </c>
    </row>
    <row r="34">
      <c r="A34" s="14" t="s">
        <v>10885</v>
      </c>
      <c r="B34" s="14" t="s">
        <v>4852</v>
      </c>
      <c r="C34" s="14" t="s">
        <v>2574</v>
      </c>
      <c r="D34" s="14" t="s">
        <v>10965</v>
      </c>
      <c r="E34" s="16">
        <v>2628423.0</v>
      </c>
      <c r="F34" s="14" t="s">
        <v>10738</v>
      </c>
      <c r="G34" s="14" t="s">
        <v>10737</v>
      </c>
      <c r="H34" s="14" t="s">
        <v>2585</v>
      </c>
      <c r="I34" s="14" t="s">
        <v>10888</v>
      </c>
      <c r="J34" s="14" t="s">
        <v>10888</v>
      </c>
      <c r="K34" s="14" t="s">
        <v>10899</v>
      </c>
      <c r="L34" s="14" t="s">
        <v>10966</v>
      </c>
      <c r="M34" s="14" t="s">
        <v>10888</v>
      </c>
      <c r="N34" s="16">
        <v>2.8153863E7</v>
      </c>
      <c r="O34" s="14" t="s">
        <v>3096</v>
      </c>
      <c r="P34" s="14" t="s">
        <v>10900</v>
      </c>
      <c r="Q34" s="14" t="s">
        <v>10890</v>
      </c>
      <c r="R34" s="14" t="s">
        <v>2659</v>
      </c>
      <c r="S34" s="14" t="s">
        <v>10968</v>
      </c>
    </row>
    <row r="35">
      <c r="A35" s="14" t="s">
        <v>10885</v>
      </c>
      <c r="B35" s="14" t="s">
        <v>4852</v>
      </c>
      <c r="C35" s="14" t="s">
        <v>2574</v>
      </c>
      <c r="D35" s="14" t="s">
        <v>10969</v>
      </c>
      <c r="E35" s="16">
        <v>2588406.0</v>
      </c>
      <c r="F35" s="14" t="s">
        <v>10649</v>
      </c>
      <c r="G35" s="14" t="s">
        <v>10648</v>
      </c>
      <c r="H35" s="14" t="s">
        <v>2585</v>
      </c>
      <c r="I35" s="14" t="s">
        <v>10888</v>
      </c>
      <c r="J35" s="14" t="s">
        <v>10888</v>
      </c>
      <c r="K35" s="14" t="s">
        <v>10899</v>
      </c>
      <c r="L35" s="14" t="s">
        <v>10970</v>
      </c>
      <c r="M35" s="14" t="s">
        <v>10888</v>
      </c>
      <c r="N35" s="16">
        <v>2.7406316E7</v>
      </c>
      <c r="O35" s="14" t="s">
        <v>3096</v>
      </c>
      <c r="P35" s="14" t="s">
        <v>10900</v>
      </c>
      <c r="Q35" s="14" t="s">
        <v>10890</v>
      </c>
      <c r="R35" s="14" t="s">
        <v>2659</v>
      </c>
      <c r="S35" s="14" t="s">
        <v>10971</v>
      </c>
    </row>
    <row r="36">
      <c r="A36" s="14" t="s">
        <v>10885</v>
      </c>
      <c r="B36" s="14" t="s">
        <v>4852</v>
      </c>
      <c r="C36" s="14" t="s">
        <v>2574</v>
      </c>
      <c r="D36" s="14" t="s">
        <v>10972</v>
      </c>
      <c r="E36" s="16">
        <v>2549272.0</v>
      </c>
      <c r="F36" s="14" t="s">
        <v>10649</v>
      </c>
      <c r="G36" s="14" t="s">
        <v>10648</v>
      </c>
      <c r="H36" s="14" t="s">
        <v>2585</v>
      </c>
      <c r="I36" s="14" t="s">
        <v>10888</v>
      </c>
      <c r="J36" s="14" t="s">
        <v>10888</v>
      </c>
      <c r="K36" s="14" t="s">
        <v>10899</v>
      </c>
      <c r="L36" s="14" t="s">
        <v>10970</v>
      </c>
      <c r="M36" s="14" t="s">
        <v>10888</v>
      </c>
      <c r="N36" s="14" t="s">
        <v>3096</v>
      </c>
      <c r="O36" s="16">
        <v>668.0</v>
      </c>
      <c r="P36" s="14" t="s">
        <v>10900</v>
      </c>
      <c r="Q36" s="14" t="s">
        <v>10890</v>
      </c>
      <c r="R36" s="14" t="s">
        <v>2659</v>
      </c>
      <c r="S36" s="14" t="s">
        <v>10971</v>
      </c>
    </row>
    <row r="37">
      <c r="A37" s="14" t="s">
        <v>10885</v>
      </c>
      <c r="B37" s="14" t="s">
        <v>4852</v>
      </c>
      <c r="C37" s="14" t="s">
        <v>2574</v>
      </c>
      <c r="D37" s="14" t="s">
        <v>4098</v>
      </c>
      <c r="E37" s="16">
        <v>2662636.0</v>
      </c>
      <c r="F37" s="14" t="s">
        <v>10402</v>
      </c>
      <c r="G37" s="14" t="s">
        <v>10401</v>
      </c>
      <c r="H37" s="14" t="s">
        <v>2585</v>
      </c>
      <c r="I37" s="14" t="s">
        <v>10888</v>
      </c>
      <c r="J37" s="14" t="s">
        <v>10888</v>
      </c>
      <c r="K37" s="14" t="s">
        <v>10899</v>
      </c>
      <c r="L37" s="14" t="s">
        <v>10970</v>
      </c>
      <c r="M37" s="14" t="s">
        <v>10888</v>
      </c>
      <c r="N37" s="16">
        <v>2.8027327E7</v>
      </c>
      <c r="O37" s="14" t="s">
        <v>3096</v>
      </c>
      <c r="P37" s="14" t="s">
        <v>10900</v>
      </c>
      <c r="Q37" s="14" t="s">
        <v>10890</v>
      </c>
      <c r="R37" s="14" t="s">
        <v>2659</v>
      </c>
      <c r="S37" s="14" t="s">
        <v>10973</v>
      </c>
    </row>
    <row r="38">
      <c r="A38" s="14" t="s">
        <v>10885</v>
      </c>
      <c r="B38" s="14" t="s">
        <v>4852</v>
      </c>
      <c r="C38" s="14" t="s">
        <v>2574</v>
      </c>
      <c r="D38" s="14" t="s">
        <v>10974</v>
      </c>
      <c r="E38" s="16">
        <v>2668136.0</v>
      </c>
      <c r="F38" s="14" t="s">
        <v>10402</v>
      </c>
      <c r="G38" s="14" t="s">
        <v>10401</v>
      </c>
      <c r="H38" s="14" t="s">
        <v>2585</v>
      </c>
      <c r="I38" s="14" t="s">
        <v>10888</v>
      </c>
      <c r="J38" s="14" t="s">
        <v>10888</v>
      </c>
      <c r="K38" s="14" t="s">
        <v>10899</v>
      </c>
      <c r="L38" s="14" t="s">
        <v>10888</v>
      </c>
      <c r="M38" s="14" t="s">
        <v>10888</v>
      </c>
      <c r="N38" s="16">
        <v>2.7535334E7</v>
      </c>
      <c r="O38" s="14" t="s">
        <v>3096</v>
      </c>
      <c r="P38" s="14" t="s">
        <v>10900</v>
      </c>
      <c r="Q38" s="14" t="s">
        <v>10890</v>
      </c>
      <c r="R38" s="14" t="s">
        <v>10920</v>
      </c>
      <c r="S38" s="14" t="s">
        <v>10973</v>
      </c>
    </row>
    <row r="39">
      <c r="A39" s="14" t="s">
        <v>10885</v>
      </c>
      <c r="B39" s="14" t="s">
        <v>4852</v>
      </c>
      <c r="C39" s="14" t="s">
        <v>2574</v>
      </c>
      <c r="D39" s="14" t="s">
        <v>10975</v>
      </c>
      <c r="E39" s="16">
        <v>2668182.0</v>
      </c>
      <c r="F39" s="14" t="s">
        <v>10628</v>
      </c>
      <c r="G39" s="14" t="s">
        <v>10627</v>
      </c>
      <c r="H39" s="14" t="s">
        <v>2585</v>
      </c>
      <c r="I39" s="14" t="s">
        <v>10888</v>
      </c>
      <c r="J39" s="14" t="s">
        <v>10888</v>
      </c>
      <c r="K39" s="14" t="s">
        <v>10899</v>
      </c>
      <c r="L39" s="14" t="s">
        <v>10888</v>
      </c>
      <c r="M39" s="14" t="s">
        <v>10888</v>
      </c>
      <c r="N39" s="16">
        <v>2.7535334E7</v>
      </c>
      <c r="O39" s="14" t="s">
        <v>3096</v>
      </c>
      <c r="P39" s="14" t="s">
        <v>10900</v>
      </c>
      <c r="Q39" s="14" t="s">
        <v>10890</v>
      </c>
      <c r="R39" s="14" t="s">
        <v>10920</v>
      </c>
      <c r="S39" s="14" t="s">
        <v>10976</v>
      </c>
    </row>
    <row r="40">
      <c r="A40" s="14" t="s">
        <v>10885</v>
      </c>
      <c r="B40" s="14" t="s">
        <v>4852</v>
      </c>
      <c r="C40" s="14" t="s">
        <v>2574</v>
      </c>
      <c r="D40" s="14" t="s">
        <v>10977</v>
      </c>
      <c r="E40" s="16">
        <v>2187850.0</v>
      </c>
      <c r="F40" s="14" t="s">
        <v>10726</v>
      </c>
      <c r="G40" s="14" t="s">
        <v>10725</v>
      </c>
      <c r="H40" s="14" t="s">
        <v>2585</v>
      </c>
      <c r="I40" s="14" t="s">
        <v>10888</v>
      </c>
      <c r="J40" s="14" t="s">
        <v>10888</v>
      </c>
      <c r="K40" s="14" t="s">
        <v>10899</v>
      </c>
      <c r="L40" s="14" t="s">
        <v>10888</v>
      </c>
      <c r="M40" s="14" t="s">
        <v>10888</v>
      </c>
      <c r="N40" s="14" t="s">
        <v>3096</v>
      </c>
      <c r="O40" s="16">
        <v>414.0</v>
      </c>
      <c r="P40" s="14" t="s">
        <v>10900</v>
      </c>
      <c r="Q40" s="14" t="s">
        <v>2659</v>
      </c>
      <c r="R40" s="14" t="s">
        <v>2659</v>
      </c>
      <c r="S40" s="14" t="s">
        <v>10978</v>
      </c>
    </row>
    <row r="41">
      <c r="A41" s="14" t="s">
        <v>10885</v>
      </c>
      <c r="B41" s="14" t="s">
        <v>4852</v>
      </c>
      <c r="C41" s="14" t="s">
        <v>2574</v>
      </c>
      <c r="D41" s="14" t="s">
        <v>4647</v>
      </c>
      <c r="E41" s="16">
        <v>2187824.0</v>
      </c>
      <c r="F41" s="14" t="s">
        <v>10587</v>
      </c>
      <c r="G41" s="14" t="s">
        <v>6903</v>
      </c>
      <c r="H41" s="14" t="s">
        <v>2585</v>
      </c>
      <c r="I41" s="14" t="s">
        <v>10888</v>
      </c>
      <c r="J41" s="14" t="s">
        <v>10888</v>
      </c>
      <c r="K41" s="14" t="s">
        <v>10899</v>
      </c>
      <c r="L41" s="14" t="s">
        <v>10888</v>
      </c>
      <c r="M41" s="14" t="s">
        <v>10888</v>
      </c>
      <c r="N41" s="14" t="s">
        <v>3096</v>
      </c>
      <c r="O41" s="16">
        <v>414.0</v>
      </c>
      <c r="P41" s="14" t="s">
        <v>10900</v>
      </c>
      <c r="Q41" s="14" t="s">
        <v>2659</v>
      </c>
      <c r="R41" s="14" t="s">
        <v>2659</v>
      </c>
      <c r="S41" s="14" t="s">
        <v>10979</v>
      </c>
    </row>
    <row r="42">
      <c r="A42" s="14" t="s">
        <v>10885</v>
      </c>
      <c r="B42" s="14" t="s">
        <v>4852</v>
      </c>
      <c r="C42" s="14" t="s">
        <v>2574</v>
      </c>
      <c r="D42" s="14" t="s">
        <v>4638</v>
      </c>
      <c r="E42" s="16">
        <v>1899823.0</v>
      </c>
      <c r="F42" s="14" t="s">
        <v>10447</v>
      </c>
      <c r="G42" s="14" t="s">
        <v>10446</v>
      </c>
      <c r="H42" s="14" t="s">
        <v>2585</v>
      </c>
      <c r="I42" s="14" t="s">
        <v>10888</v>
      </c>
      <c r="J42" s="14" t="s">
        <v>10888</v>
      </c>
      <c r="K42" s="14" t="s">
        <v>10899</v>
      </c>
      <c r="L42" s="14" t="s">
        <v>10888</v>
      </c>
      <c r="M42" s="14" t="s">
        <v>10888</v>
      </c>
      <c r="N42" s="14" t="s">
        <v>3096</v>
      </c>
      <c r="O42" s="16">
        <v>414.0</v>
      </c>
      <c r="P42" s="14" t="s">
        <v>10900</v>
      </c>
      <c r="Q42" s="14" t="s">
        <v>10890</v>
      </c>
      <c r="R42" s="14" t="s">
        <v>2659</v>
      </c>
      <c r="S42" s="14" t="s">
        <v>10980</v>
      </c>
    </row>
    <row r="43">
      <c r="A43" s="14" t="s">
        <v>10885</v>
      </c>
      <c r="B43" s="14" t="s">
        <v>4852</v>
      </c>
      <c r="C43" s="14" t="s">
        <v>2574</v>
      </c>
      <c r="D43" s="14" t="s">
        <v>4662</v>
      </c>
      <c r="E43" s="16">
        <v>1779526.0</v>
      </c>
      <c r="F43" s="14" t="s">
        <v>10578</v>
      </c>
      <c r="G43" s="14" t="s">
        <v>5999</v>
      </c>
      <c r="H43" s="14" t="s">
        <v>2585</v>
      </c>
      <c r="I43" s="14" t="s">
        <v>10888</v>
      </c>
      <c r="J43" s="14" t="s">
        <v>10888</v>
      </c>
      <c r="K43" s="14" t="s">
        <v>10899</v>
      </c>
      <c r="L43" s="14" t="s">
        <v>10888</v>
      </c>
      <c r="M43" s="14" t="s">
        <v>10888</v>
      </c>
      <c r="N43" s="14" t="s">
        <v>3096</v>
      </c>
      <c r="O43" s="16">
        <v>414.0</v>
      </c>
      <c r="P43" s="14" t="s">
        <v>10900</v>
      </c>
      <c r="Q43" s="14" t="s">
        <v>10890</v>
      </c>
      <c r="R43" s="14" t="s">
        <v>2659</v>
      </c>
      <c r="S43" s="14" t="s">
        <v>10981</v>
      </c>
    </row>
    <row r="44">
      <c r="A44" s="14" t="s">
        <v>10885</v>
      </c>
      <c r="B44" s="14" t="s">
        <v>4852</v>
      </c>
      <c r="C44" s="14" t="s">
        <v>2574</v>
      </c>
      <c r="D44" s="14" t="s">
        <v>4654</v>
      </c>
      <c r="E44" s="16">
        <v>1900017.0</v>
      </c>
      <c r="F44" s="14" t="s">
        <v>10699</v>
      </c>
      <c r="G44" s="14" t="s">
        <v>10698</v>
      </c>
      <c r="H44" s="14" t="s">
        <v>2585</v>
      </c>
      <c r="I44" s="14" t="s">
        <v>10888</v>
      </c>
      <c r="J44" s="14" t="s">
        <v>10888</v>
      </c>
      <c r="K44" s="14" t="s">
        <v>10899</v>
      </c>
      <c r="L44" s="14" t="s">
        <v>10888</v>
      </c>
      <c r="M44" s="14" t="s">
        <v>10888</v>
      </c>
      <c r="N44" s="14" t="s">
        <v>3096</v>
      </c>
      <c r="O44" s="16">
        <v>414.0</v>
      </c>
      <c r="P44" s="14" t="s">
        <v>10900</v>
      </c>
      <c r="Q44" s="14" t="s">
        <v>10890</v>
      </c>
      <c r="R44" s="14" t="s">
        <v>2659</v>
      </c>
      <c r="S44" s="14" t="s">
        <v>10946</v>
      </c>
    </row>
    <row r="45">
      <c r="A45" s="14" t="s">
        <v>10885</v>
      </c>
      <c r="B45" s="14" t="s">
        <v>4852</v>
      </c>
      <c r="C45" s="14" t="s">
        <v>2574</v>
      </c>
      <c r="D45" s="14" t="s">
        <v>10982</v>
      </c>
      <c r="E45" s="16">
        <v>1749320.0</v>
      </c>
      <c r="F45" s="14" t="s">
        <v>10649</v>
      </c>
      <c r="G45" s="14" t="s">
        <v>10648</v>
      </c>
      <c r="H45" s="14" t="s">
        <v>2585</v>
      </c>
      <c r="I45" s="14" t="s">
        <v>10888</v>
      </c>
      <c r="J45" s="14" t="s">
        <v>10888</v>
      </c>
      <c r="K45" s="14" t="s">
        <v>10899</v>
      </c>
      <c r="L45" s="14" t="s">
        <v>10983</v>
      </c>
      <c r="M45" s="14" t="s">
        <v>10888</v>
      </c>
      <c r="N45" s="14" t="s">
        <v>3096</v>
      </c>
      <c r="O45" s="16">
        <v>652.0</v>
      </c>
      <c r="P45" s="14" t="s">
        <v>10900</v>
      </c>
      <c r="Q45" s="14" t="s">
        <v>2659</v>
      </c>
      <c r="R45" s="14" t="s">
        <v>2659</v>
      </c>
      <c r="S45" s="14" t="s">
        <v>10971</v>
      </c>
    </row>
    <row r="46">
      <c r="A46" s="14" t="s">
        <v>10885</v>
      </c>
      <c r="B46" s="14" t="s">
        <v>4852</v>
      </c>
      <c r="C46" s="14" t="s">
        <v>2574</v>
      </c>
      <c r="D46" s="14" t="s">
        <v>10984</v>
      </c>
      <c r="E46" s="16">
        <v>2296255.0</v>
      </c>
      <c r="F46" s="14" t="s">
        <v>10312</v>
      </c>
      <c r="G46" s="14" t="s">
        <v>408</v>
      </c>
      <c r="H46" s="14" t="s">
        <v>10985</v>
      </c>
      <c r="I46" s="14" t="s">
        <v>10986</v>
      </c>
      <c r="J46" s="14" t="s">
        <v>10888</v>
      </c>
      <c r="K46" s="14" t="s">
        <v>10899</v>
      </c>
      <c r="L46" s="14" t="s">
        <v>2943</v>
      </c>
      <c r="M46" s="14" t="s">
        <v>10888</v>
      </c>
      <c r="N46" s="16">
        <v>2.5344691E7</v>
      </c>
      <c r="O46" s="14" t="s">
        <v>3096</v>
      </c>
      <c r="P46" s="14" t="s">
        <v>10900</v>
      </c>
      <c r="Q46" s="14" t="s">
        <v>2659</v>
      </c>
      <c r="R46" s="14" t="s">
        <v>2659</v>
      </c>
      <c r="S46" s="14" t="s">
        <v>10987</v>
      </c>
    </row>
    <row r="47">
      <c r="A47" s="14" t="s">
        <v>10885</v>
      </c>
      <c r="B47" s="14" t="s">
        <v>4852</v>
      </c>
      <c r="C47" s="14" t="s">
        <v>2574</v>
      </c>
      <c r="D47" s="14" t="s">
        <v>3425</v>
      </c>
      <c r="E47" s="16">
        <v>1651021.0</v>
      </c>
      <c r="F47" s="14" t="s">
        <v>10759</v>
      </c>
      <c r="G47" s="14" t="s">
        <v>10758</v>
      </c>
      <c r="H47" s="14" t="s">
        <v>10985</v>
      </c>
      <c r="I47" s="14" t="s">
        <v>10986</v>
      </c>
      <c r="J47" s="14" t="s">
        <v>10888</v>
      </c>
      <c r="K47" s="14" t="s">
        <v>10899</v>
      </c>
      <c r="L47" s="14" t="s">
        <v>2943</v>
      </c>
      <c r="M47" s="14" t="s">
        <v>10888</v>
      </c>
      <c r="N47" s="16">
        <v>2.2810696E7</v>
      </c>
      <c r="O47" s="16">
        <v>376.0</v>
      </c>
      <c r="P47" s="14" t="s">
        <v>10900</v>
      </c>
      <c r="Q47" s="14" t="s">
        <v>2659</v>
      </c>
      <c r="R47" s="14" t="s">
        <v>2659</v>
      </c>
      <c r="S47" s="14" t="s">
        <v>10988</v>
      </c>
    </row>
    <row r="48">
      <c r="A48" s="14" t="s">
        <v>10885</v>
      </c>
      <c r="B48" s="14" t="s">
        <v>4852</v>
      </c>
      <c r="C48" s="14" t="s">
        <v>2574</v>
      </c>
      <c r="D48" s="14" t="s">
        <v>3473</v>
      </c>
      <c r="E48" s="16">
        <v>1651172.0</v>
      </c>
      <c r="F48" s="14" t="s">
        <v>10783</v>
      </c>
      <c r="G48" s="14" t="s">
        <v>10782</v>
      </c>
      <c r="H48" s="14" t="s">
        <v>10985</v>
      </c>
      <c r="I48" s="14" t="s">
        <v>10986</v>
      </c>
      <c r="J48" s="14" t="s">
        <v>10888</v>
      </c>
      <c r="K48" s="14" t="s">
        <v>10899</v>
      </c>
      <c r="L48" s="14" t="s">
        <v>2943</v>
      </c>
      <c r="M48" s="14" t="s">
        <v>10888</v>
      </c>
      <c r="N48" s="14" t="s">
        <v>3096</v>
      </c>
      <c r="O48" s="16">
        <v>376.0</v>
      </c>
      <c r="P48" s="14" t="s">
        <v>10900</v>
      </c>
      <c r="Q48" s="14" t="s">
        <v>2659</v>
      </c>
      <c r="R48" s="14" t="s">
        <v>2659</v>
      </c>
      <c r="S48" s="14" t="s">
        <v>10989</v>
      </c>
    </row>
    <row r="49">
      <c r="A49" s="14" t="s">
        <v>10885</v>
      </c>
      <c r="B49" s="14" t="s">
        <v>4852</v>
      </c>
      <c r="C49" s="14" t="s">
        <v>2574</v>
      </c>
      <c r="D49" s="14" t="s">
        <v>3497</v>
      </c>
      <c r="E49" s="16">
        <v>1651218.0</v>
      </c>
      <c r="F49" s="14" t="s">
        <v>10516</v>
      </c>
      <c r="G49" s="14" t="s">
        <v>8626</v>
      </c>
      <c r="H49" s="14" t="s">
        <v>10985</v>
      </c>
      <c r="I49" s="14" t="s">
        <v>10986</v>
      </c>
      <c r="J49" s="14" t="s">
        <v>10888</v>
      </c>
      <c r="K49" s="14" t="s">
        <v>10899</v>
      </c>
      <c r="L49" s="14" t="s">
        <v>2943</v>
      </c>
      <c r="M49" s="14" t="s">
        <v>10888</v>
      </c>
      <c r="N49" s="14" t="s">
        <v>3096</v>
      </c>
      <c r="O49" s="16">
        <v>376.0</v>
      </c>
      <c r="P49" s="14" t="s">
        <v>10900</v>
      </c>
      <c r="Q49" s="14" t="s">
        <v>2659</v>
      </c>
      <c r="R49" s="14" t="s">
        <v>2659</v>
      </c>
      <c r="S49" s="14" t="s">
        <v>10990</v>
      </c>
    </row>
    <row r="50">
      <c r="A50" s="14" t="s">
        <v>10885</v>
      </c>
      <c r="B50" s="14" t="s">
        <v>4852</v>
      </c>
      <c r="C50" s="14" t="s">
        <v>2574</v>
      </c>
      <c r="D50" s="14" t="s">
        <v>3482</v>
      </c>
      <c r="E50" s="16">
        <v>1651341.0</v>
      </c>
      <c r="F50" s="14" t="s">
        <v>10783</v>
      </c>
      <c r="G50" s="14" t="s">
        <v>10782</v>
      </c>
      <c r="H50" s="14" t="s">
        <v>10985</v>
      </c>
      <c r="I50" s="14" t="s">
        <v>10986</v>
      </c>
      <c r="J50" s="14" t="s">
        <v>10888</v>
      </c>
      <c r="K50" s="14" t="s">
        <v>10899</v>
      </c>
      <c r="L50" s="14" t="s">
        <v>2943</v>
      </c>
      <c r="M50" s="14" t="s">
        <v>10888</v>
      </c>
      <c r="N50" s="14" t="s">
        <v>3096</v>
      </c>
      <c r="O50" s="16">
        <v>376.0</v>
      </c>
      <c r="P50" s="14" t="s">
        <v>10900</v>
      </c>
      <c r="Q50" s="14" t="s">
        <v>2659</v>
      </c>
      <c r="R50" s="14" t="s">
        <v>2659</v>
      </c>
      <c r="S50" s="14" t="s">
        <v>10989</v>
      </c>
    </row>
    <row r="51">
      <c r="A51" s="14" t="s">
        <v>10885</v>
      </c>
      <c r="B51" s="14" t="s">
        <v>4852</v>
      </c>
      <c r="C51" s="14" t="s">
        <v>2574</v>
      </c>
      <c r="D51" s="14" t="s">
        <v>10991</v>
      </c>
      <c r="E51" s="16">
        <v>2907618.0</v>
      </c>
      <c r="F51" s="14" t="s">
        <v>10473</v>
      </c>
      <c r="G51" s="14" t="s">
        <v>10472</v>
      </c>
      <c r="H51" s="14" t="s">
        <v>10925</v>
      </c>
      <c r="I51" s="14" t="s">
        <v>10948</v>
      </c>
      <c r="J51" s="14" t="s">
        <v>10888</v>
      </c>
      <c r="K51" s="14" t="s">
        <v>10926</v>
      </c>
      <c r="L51" s="14" t="s">
        <v>10992</v>
      </c>
      <c r="M51" s="14" t="s">
        <v>10888</v>
      </c>
      <c r="N51" s="16">
        <v>3.3481259E7</v>
      </c>
      <c r="O51" s="14" t="s">
        <v>3096</v>
      </c>
      <c r="P51" s="14" t="s">
        <v>10900</v>
      </c>
      <c r="Q51" s="14" t="s">
        <v>10890</v>
      </c>
      <c r="R51" s="14" t="s">
        <v>2659</v>
      </c>
      <c r="S51" s="14" t="s">
        <v>10993</v>
      </c>
    </row>
    <row r="52">
      <c r="A52" s="14" t="s">
        <v>10885</v>
      </c>
      <c r="B52" s="14" t="s">
        <v>4852</v>
      </c>
      <c r="C52" s="14" t="s">
        <v>2574</v>
      </c>
      <c r="D52" s="14" t="s">
        <v>10994</v>
      </c>
      <c r="E52" s="16">
        <v>2816773.0</v>
      </c>
      <c r="F52" s="14" t="s">
        <v>10729</v>
      </c>
      <c r="G52" s="14" t="s">
        <v>10728</v>
      </c>
      <c r="H52" s="14" t="s">
        <v>10985</v>
      </c>
      <c r="I52" s="14" t="s">
        <v>3423</v>
      </c>
      <c r="J52" s="14" t="s">
        <v>10995</v>
      </c>
      <c r="K52" s="14" t="s">
        <v>10899</v>
      </c>
      <c r="L52" s="14" t="s">
        <v>2943</v>
      </c>
      <c r="M52" s="14" t="s">
        <v>10888</v>
      </c>
      <c r="N52" s="16">
        <v>2.9937994E7</v>
      </c>
      <c r="O52" s="14" t="s">
        <v>3096</v>
      </c>
      <c r="P52" s="14" t="s">
        <v>10900</v>
      </c>
      <c r="Q52" s="14" t="s">
        <v>10890</v>
      </c>
      <c r="R52" s="14" t="s">
        <v>2659</v>
      </c>
      <c r="S52" s="14" t="s">
        <v>10996</v>
      </c>
    </row>
    <row r="53">
      <c r="A53" s="14" t="s">
        <v>10885</v>
      </c>
      <c r="B53" s="14" t="s">
        <v>4852</v>
      </c>
      <c r="C53" s="14" t="s">
        <v>2574</v>
      </c>
      <c r="D53" s="14" t="s">
        <v>3411</v>
      </c>
      <c r="E53" s="16">
        <v>1651071.0</v>
      </c>
      <c r="F53" s="14" t="s">
        <v>10625</v>
      </c>
      <c r="G53" s="14" t="s">
        <v>8460</v>
      </c>
      <c r="H53" s="14" t="s">
        <v>10985</v>
      </c>
      <c r="I53" s="14" t="s">
        <v>3423</v>
      </c>
      <c r="J53" s="14" t="s">
        <v>10995</v>
      </c>
      <c r="K53" s="14" t="s">
        <v>10899</v>
      </c>
      <c r="L53" s="14" t="s">
        <v>2943</v>
      </c>
      <c r="M53" s="14" t="s">
        <v>10888</v>
      </c>
      <c r="N53" s="14" t="s">
        <v>3096</v>
      </c>
      <c r="O53" s="16">
        <v>376.0</v>
      </c>
      <c r="P53" s="14" t="s">
        <v>10900</v>
      </c>
      <c r="Q53" s="14" t="s">
        <v>2659</v>
      </c>
      <c r="R53" s="14" t="s">
        <v>2659</v>
      </c>
      <c r="S53" s="14" t="s">
        <v>10997</v>
      </c>
    </row>
    <row r="54">
      <c r="A54" s="14" t="s">
        <v>10885</v>
      </c>
      <c r="B54" s="14" t="s">
        <v>4852</v>
      </c>
      <c r="C54" s="14" t="s">
        <v>2574</v>
      </c>
      <c r="D54" s="14" t="s">
        <v>3486</v>
      </c>
      <c r="E54" s="16">
        <v>1651142.0</v>
      </c>
      <c r="F54" s="14" t="s">
        <v>10415</v>
      </c>
      <c r="G54" s="14" t="s">
        <v>10414</v>
      </c>
      <c r="H54" s="14" t="s">
        <v>10985</v>
      </c>
      <c r="I54" s="14" t="s">
        <v>3423</v>
      </c>
      <c r="J54" s="14" t="s">
        <v>10995</v>
      </c>
      <c r="K54" s="14" t="s">
        <v>10899</v>
      </c>
      <c r="L54" s="14" t="s">
        <v>2943</v>
      </c>
      <c r="M54" s="14" t="s">
        <v>10888</v>
      </c>
      <c r="N54" s="14" t="s">
        <v>3096</v>
      </c>
      <c r="O54" s="16">
        <v>376.0</v>
      </c>
      <c r="P54" s="14" t="s">
        <v>10900</v>
      </c>
      <c r="Q54" s="14" t="s">
        <v>2659</v>
      </c>
      <c r="R54" s="14" t="s">
        <v>2659</v>
      </c>
      <c r="S54" s="14" t="s">
        <v>10964</v>
      </c>
    </row>
    <row r="55">
      <c r="A55" s="14" t="s">
        <v>10885</v>
      </c>
      <c r="B55" s="14" t="s">
        <v>4852</v>
      </c>
      <c r="C55" s="14" t="s">
        <v>2574</v>
      </c>
      <c r="D55" s="14" t="s">
        <v>3503</v>
      </c>
      <c r="E55" s="16">
        <v>1651269.0</v>
      </c>
      <c r="F55" s="14" t="s">
        <v>10576</v>
      </c>
      <c r="G55" s="14" t="s">
        <v>10575</v>
      </c>
      <c r="H55" s="14" t="s">
        <v>10985</v>
      </c>
      <c r="I55" s="14" t="s">
        <v>3423</v>
      </c>
      <c r="J55" s="14" t="s">
        <v>10995</v>
      </c>
      <c r="K55" s="14" t="s">
        <v>10899</v>
      </c>
      <c r="L55" s="14" t="s">
        <v>2943</v>
      </c>
      <c r="M55" s="14" t="s">
        <v>10888</v>
      </c>
      <c r="N55" s="14" t="s">
        <v>3096</v>
      </c>
      <c r="O55" s="16">
        <v>376.0</v>
      </c>
      <c r="P55" s="14" t="s">
        <v>10900</v>
      </c>
      <c r="Q55" s="14" t="s">
        <v>2659</v>
      </c>
      <c r="R55" s="14" t="s">
        <v>2659</v>
      </c>
      <c r="S55" s="14" t="s">
        <v>10998</v>
      </c>
    </row>
    <row r="56">
      <c r="A56" s="14" t="s">
        <v>10885</v>
      </c>
      <c r="B56" s="14" t="s">
        <v>4852</v>
      </c>
      <c r="C56" s="14" t="s">
        <v>2574</v>
      </c>
      <c r="D56" s="16">
        <v>587376.0</v>
      </c>
      <c r="E56" s="16">
        <v>1766805.0</v>
      </c>
      <c r="F56" s="14" t="s">
        <v>10536</v>
      </c>
      <c r="G56" s="14" t="s">
        <v>10535</v>
      </c>
      <c r="H56" s="14" t="s">
        <v>10985</v>
      </c>
      <c r="I56" s="14" t="s">
        <v>3423</v>
      </c>
      <c r="J56" s="14" t="s">
        <v>10888</v>
      </c>
      <c r="K56" s="14" t="s">
        <v>10899</v>
      </c>
      <c r="L56" s="14" t="s">
        <v>2943</v>
      </c>
      <c r="M56" s="14" t="s">
        <v>10888</v>
      </c>
      <c r="N56" s="16">
        <v>2.2895193E7</v>
      </c>
      <c r="O56" s="14" t="s">
        <v>3096</v>
      </c>
      <c r="P56" s="14" t="s">
        <v>10900</v>
      </c>
      <c r="Q56" s="14" t="s">
        <v>10890</v>
      </c>
      <c r="R56" s="14" t="s">
        <v>2659</v>
      </c>
      <c r="S56" s="14" t="s">
        <v>10999</v>
      </c>
    </row>
    <row r="57">
      <c r="A57" s="14" t="s">
        <v>10885</v>
      </c>
      <c r="B57" s="14" t="s">
        <v>4852</v>
      </c>
      <c r="C57" s="14" t="s">
        <v>2574</v>
      </c>
      <c r="D57" s="16">
        <v>587376.0</v>
      </c>
      <c r="E57" s="16">
        <v>1766805.0</v>
      </c>
      <c r="F57" s="14" t="s">
        <v>10559</v>
      </c>
      <c r="G57" s="14" t="s">
        <v>10558</v>
      </c>
      <c r="H57" s="14" t="s">
        <v>10985</v>
      </c>
      <c r="I57" s="14" t="s">
        <v>3423</v>
      </c>
      <c r="J57" s="14" t="s">
        <v>10888</v>
      </c>
      <c r="K57" s="14" t="s">
        <v>10899</v>
      </c>
      <c r="L57" s="14" t="s">
        <v>2943</v>
      </c>
      <c r="M57" s="14" t="s">
        <v>10888</v>
      </c>
      <c r="N57" s="16">
        <v>2.2895193E7</v>
      </c>
      <c r="O57" s="14" t="s">
        <v>3096</v>
      </c>
      <c r="P57" s="14" t="s">
        <v>10900</v>
      </c>
      <c r="Q57" s="14" t="s">
        <v>10890</v>
      </c>
      <c r="R57" s="14" t="s">
        <v>2659</v>
      </c>
      <c r="S57" s="14" t="s">
        <v>11000</v>
      </c>
    </row>
    <row r="58">
      <c r="A58" s="14" t="s">
        <v>10885</v>
      </c>
      <c r="B58" s="14" t="s">
        <v>4852</v>
      </c>
      <c r="C58" s="14" t="s">
        <v>2574</v>
      </c>
      <c r="D58" s="14" t="s">
        <v>11001</v>
      </c>
      <c r="E58" s="16">
        <v>2730787.0</v>
      </c>
      <c r="F58" s="14" t="s">
        <v>10792</v>
      </c>
      <c r="G58" s="14" t="s">
        <v>10791</v>
      </c>
      <c r="H58" s="14" t="s">
        <v>10985</v>
      </c>
      <c r="I58" s="14" t="s">
        <v>3423</v>
      </c>
      <c r="J58" s="14" t="s">
        <v>10888</v>
      </c>
      <c r="K58" s="14" t="s">
        <v>10899</v>
      </c>
      <c r="L58" s="14" t="s">
        <v>2943</v>
      </c>
      <c r="M58" s="14" t="s">
        <v>10888</v>
      </c>
      <c r="N58" s="16">
        <v>2.6416732E7</v>
      </c>
      <c r="O58" s="14" t="s">
        <v>3096</v>
      </c>
      <c r="P58" s="14" t="s">
        <v>10900</v>
      </c>
      <c r="Q58" s="14" t="s">
        <v>10945</v>
      </c>
      <c r="R58" s="14" t="s">
        <v>2659</v>
      </c>
      <c r="S58" s="14" t="s">
        <v>11002</v>
      </c>
    </row>
    <row r="59">
      <c r="A59" s="14" t="s">
        <v>10885</v>
      </c>
      <c r="B59" s="14" t="s">
        <v>4852</v>
      </c>
      <c r="C59" s="14" t="s">
        <v>2574</v>
      </c>
      <c r="D59" s="14" t="s">
        <v>11003</v>
      </c>
      <c r="E59" s="16">
        <v>2809980.0</v>
      </c>
      <c r="F59" s="14" t="s">
        <v>10604</v>
      </c>
      <c r="G59" s="14" t="s">
        <v>9973</v>
      </c>
      <c r="H59" s="14" t="s">
        <v>10985</v>
      </c>
      <c r="I59" s="14" t="s">
        <v>3423</v>
      </c>
      <c r="J59" s="14" t="s">
        <v>11004</v>
      </c>
      <c r="K59" s="14" t="s">
        <v>10899</v>
      </c>
      <c r="L59" s="14" t="s">
        <v>2943</v>
      </c>
      <c r="M59" s="14" t="s">
        <v>10888</v>
      </c>
      <c r="N59" s="16">
        <v>2.6336987E7</v>
      </c>
      <c r="O59" s="14" t="s">
        <v>3096</v>
      </c>
      <c r="P59" s="14" t="s">
        <v>10900</v>
      </c>
      <c r="Q59" s="14" t="s">
        <v>10890</v>
      </c>
      <c r="R59" s="14" t="s">
        <v>2659</v>
      </c>
      <c r="S59" s="14" t="s">
        <v>10893</v>
      </c>
    </row>
    <row r="60">
      <c r="A60" s="14" t="s">
        <v>10885</v>
      </c>
      <c r="B60" s="14" t="s">
        <v>4852</v>
      </c>
      <c r="C60" s="14" t="s">
        <v>2574</v>
      </c>
      <c r="D60" s="14" t="s">
        <v>11005</v>
      </c>
      <c r="E60" s="16">
        <v>2296245.0</v>
      </c>
      <c r="F60" s="14" t="s">
        <v>10343</v>
      </c>
      <c r="G60" s="14" t="s">
        <v>10342</v>
      </c>
      <c r="H60" s="14" t="s">
        <v>10985</v>
      </c>
      <c r="I60" s="14" t="s">
        <v>3423</v>
      </c>
      <c r="J60" s="14" t="s">
        <v>11004</v>
      </c>
      <c r="K60" s="14" t="s">
        <v>10899</v>
      </c>
      <c r="L60" s="14" t="s">
        <v>2943</v>
      </c>
      <c r="M60" s="14" t="s">
        <v>10888</v>
      </c>
      <c r="N60" s="16">
        <v>2.5344691E7</v>
      </c>
      <c r="O60" s="14" t="s">
        <v>3096</v>
      </c>
      <c r="P60" s="14" t="s">
        <v>10900</v>
      </c>
      <c r="Q60" s="14" t="s">
        <v>2659</v>
      </c>
      <c r="R60" s="14" t="s">
        <v>2659</v>
      </c>
      <c r="S60" s="14" t="s">
        <v>11006</v>
      </c>
    </row>
    <row r="61">
      <c r="A61" s="14" t="s">
        <v>10885</v>
      </c>
      <c r="B61" s="14" t="s">
        <v>4852</v>
      </c>
      <c r="C61" s="14" t="s">
        <v>2574</v>
      </c>
      <c r="D61" s="14" t="s">
        <v>11007</v>
      </c>
      <c r="E61" s="16">
        <v>2809972.0</v>
      </c>
      <c r="F61" s="14" t="s">
        <v>10604</v>
      </c>
      <c r="G61" s="14" t="s">
        <v>9973</v>
      </c>
      <c r="H61" s="14" t="s">
        <v>10985</v>
      </c>
      <c r="I61" s="14" t="s">
        <v>3423</v>
      </c>
      <c r="J61" s="14" t="s">
        <v>11004</v>
      </c>
      <c r="K61" s="14" t="s">
        <v>11008</v>
      </c>
      <c r="L61" s="14" t="s">
        <v>11009</v>
      </c>
      <c r="M61" s="14" t="s">
        <v>10888</v>
      </c>
      <c r="N61" s="16">
        <v>2.6336987E7</v>
      </c>
      <c r="O61" s="14" t="s">
        <v>3096</v>
      </c>
      <c r="P61" s="14" t="s">
        <v>10900</v>
      </c>
      <c r="Q61" s="14" t="s">
        <v>10890</v>
      </c>
      <c r="R61" s="14" t="s">
        <v>2659</v>
      </c>
      <c r="S61" s="14" t="s">
        <v>10893</v>
      </c>
    </row>
    <row r="62">
      <c r="A62" s="14" t="s">
        <v>10885</v>
      </c>
      <c r="B62" s="14" t="s">
        <v>4852</v>
      </c>
      <c r="C62" s="14" t="s">
        <v>2574</v>
      </c>
      <c r="D62" s="14" t="s">
        <v>11010</v>
      </c>
      <c r="E62" s="16">
        <v>2500995.0</v>
      </c>
      <c r="F62" s="14" t="s">
        <v>10525</v>
      </c>
      <c r="G62" s="14" t="s">
        <v>10524</v>
      </c>
      <c r="H62" s="14" t="s">
        <v>10985</v>
      </c>
      <c r="I62" s="14" t="s">
        <v>3454</v>
      </c>
      <c r="J62" s="14" t="s">
        <v>10888</v>
      </c>
      <c r="K62" s="14" t="s">
        <v>10899</v>
      </c>
      <c r="L62" s="14" t="s">
        <v>2943</v>
      </c>
      <c r="M62" s="14" t="s">
        <v>10888</v>
      </c>
      <c r="N62" s="16">
        <v>2.6109429E7</v>
      </c>
      <c r="O62" s="14" t="s">
        <v>3096</v>
      </c>
      <c r="P62" s="14" t="s">
        <v>10900</v>
      </c>
      <c r="Q62" s="14" t="s">
        <v>10890</v>
      </c>
      <c r="R62" s="14" t="s">
        <v>2659</v>
      </c>
      <c r="S62" s="14" t="s">
        <v>11011</v>
      </c>
    </row>
    <row r="63">
      <c r="A63" s="14" t="s">
        <v>10885</v>
      </c>
      <c r="B63" s="14" t="s">
        <v>4852</v>
      </c>
      <c r="C63" s="14" t="s">
        <v>2574</v>
      </c>
      <c r="D63" s="14" t="s">
        <v>11012</v>
      </c>
      <c r="E63" s="16">
        <v>2730881.0</v>
      </c>
      <c r="F63" s="14" t="s">
        <v>10402</v>
      </c>
      <c r="G63" s="14" t="s">
        <v>10401</v>
      </c>
      <c r="H63" s="14" t="s">
        <v>10985</v>
      </c>
      <c r="I63" s="14" t="s">
        <v>3454</v>
      </c>
      <c r="J63" s="14" t="s">
        <v>10888</v>
      </c>
      <c r="K63" s="14" t="s">
        <v>10899</v>
      </c>
      <c r="L63" s="14" t="s">
        <v>2943</v>
      </c>
      <c r="M63" s="14" t="s">
        <v>10888</v>
      </c>
      <c r="N63" s="16">
        <v>2.6416732E7</v>
      </c>
      <c r="O63" s="14" t="s">
        <v>3096</v>
      </c>
      <c r="P63" s="14" t="s">
        <v>10900</v>
      </c>
      <c r="Q63" s="14" t="s">
        <v>10945</v>
      </c>
      <c r="R63" s="14" t="s">
        <v>2659</v>
      </c>
      <c r="S63" s="14" t="s">
        <v>10973</v>
      </c>
    </row>
    <row r="64">
      <c r="A64" s="14" t="s">
        <v>10885</v>
      </c>
      <c r="B64" s="14" t="s">
        <v>4852</v>
      </c>
      <c r="C64" s="14" t="s">
        <v>2574</v>
      </c>
      <c r="D64" s="14" t="s">
        <v>11013</v>
      </c>
      <c r="E64" s="16">
        <v>2296096.0</v>
      </c>
      <c r="F64" s="14" t="s">
        <v>10274</v>
      </c>
      <c r="G64" s="14" t="s">
        <v>5787</v>
      </c>
      <c r="H64" s="14" t="s">
        <v>10985</v>
      </c>
      <c r="I64" s="14" t="s">
        <v>3454</v>
      </c>
      <c r="J64" s="14" t="s">
        <v>10888</v>
      </c>
      <c r="K64" s="14" t="s">
        <v>10899</v>
      </c>
      <c r="L64" s="14" t="s">
        <v>2943</v>
      </c>
      <c r="M64" s="14" t="s">
        <v>10888</v>
      </c>
      <c r="N64" s="16">
        <v>2.5344691E7</v>
      </c>
      <c r="O64" s="14" t="s">
        <v>3096</v>
      </c>
      <c r="P64" s="14" t="s">
        <v>10900</v>
      </c>
      <c r="Q64" s="14" t="s">
        <v>2659</v>
      </c>
      <c r="R64" s="14" t="s">
        <v>2659</v>
      </c>
      <c r="S64" s="14" t="s">
        <v>11014</v>
      </c>
    </row>
    <row r="65">
      <c r="A65" s="14" t="s">
        <v>10885</v>
      </c>
      <c r="B65" s="14" t="s">
        <v>4852</v>
      </c>
      <c r="C65" s="14" t="s">
        <v>2574</v>
      </c>
      <c r="D65" s="14" t="s">
        <v>3440</v>
      </c>
      <c r="E65" s="16">
        <v>1651524.0</v>
      </c>
      <c r="F65" s="14" t="s">
        <v>10475</v>
      </c>
      <c r="G65" s="14" t="s">
        <v>5965</v>
      </c>
      <c r="H65" s="14" t="s">
        <v>10985</v>
      </c>
      <c r="I65" s="14" t="s">
        <v>3454</v>
      </c>
      <c r="J65" s="14" t="s">
        <v>10888</v>
      </c>
      <c r="K65" s="14" t="s">
        <v>10899</v>
      </c>
      <c r="L65" s="14" t="s">
        <v>2943</v>
      </c>
      <c r="M65" s="14" t="s">
        <v>10888</v>
      </c>
      <c r="N65" s="14" t="s">
        <v>3096</v>
      </c>
      <c r="O65" s="16">
        <v>375.0</v>
      </c>
      <c r="P65" s="14" t="s">
        <v>10900</v>
      </c>
      <c r="Q65" s="14" t="s">
        <v>10890</v>
      </c>
      <c r="R65" s="14" t="s">
        <v>2659</v>
      </c>
      <c r="S65" s="14" t="s">
        <v>11015</v>
      </c>
    </row>
    <row r="66">
      <c r="A66" s="14" t="s">
        <v>10885</v>
      </c>
      <c r="B66" s="14" t="s">
        <v>4852</v>
      </c>
      <c r="C66" s="14" t="s">
        <v>2574</v>
      </c>
      <c r="D66" s="14" t="s">
        <v>3463</v>
      </c>
      <c r="E66" s="16">
        <v>1651640.0</v>
      </c>
      <c r="F66" s="14" t="s">
        <v>10539</v>
      </c>
      <c r="G66" s="14" t="s">
        <v>10538</v>
      </c>
      <c r="H66" s="14" t="s">
        <v>10985</v>
      </c>
      <c r="I66" s="14" t="s">
        <v>3454</v>
      </c>
      <c r="J66" s="14" t="s">
        <v>10888</v>
      </c>
      <c r="K66" s="14" t="s">
        <v>10899</v>
      </c>
      <c r="L66" s="14" t="s">
        <v>2943</v>
      </c>
      <c r="M66" s="14" t="s">
        <v>10888</v>
      </c>
      <c r="N66" s="14" t="s">
        <v>3096</v>
      </c>
      <c r="O66" s="16">
        <v>375.0</v>
      </c>
      <c r="P66" s="14" t="s">
        <v>10900</v>
      </c>
      <c r="Q66" s="14" t="s">
        <v>10890</v>
      </c>
      <c r="R66" s="14" t="s">
        <v>2659</v>
      </c>
      <c r="S66" s="14" t="s">
        <v>11016</v>
      </c>
    </row>
    <row r="67">
      <c r="A67" s="14" t="s">
        <v>10885</v>
      </c>
      <c r="B67" s="14" t="s">
        <v>4852</v>
      </c>
      <c r="C67" s="14" t="s">
        <v>2574</v>
      </c>
      <c r="D67" s="14" t="s">
        <v>11017</v>
      </c>
      <c r="E67" s="16">
        <v>2816752.0</v>
      </c>
      <c r="F67" s="14" t="s">
        <v>10717</v>
      </c>
      <c r="G67" s="14" t="s">
        <v>10716</v>
      </c>
      <c r="H67" s="14" t="s">
        <v>10985</v>
      </c>
      <c r="I67" s="14" t="s">
        <v>3423</v>
      </c>
      <c r="J67" s="14" t="s">
        <v>11018</v>
      </c>
      <c r="K67" s="14" t="s">
        <v>10899</v>
      </c>
      <c r="L67" s="14" t="s">
        <v>2943</v>
      </c>
      <c r="M67" s="14" t="s">
        <v>10888</v>
      </c>
      <c r="N67" s="16">
        <v>2.9937994E7</v>
      </c>
      <c r="O67" s="14" t="s">
        <v>3096</v>
      </c>
      <c r="P67" s="14" t="s">
        <v>10900</v>
      </c>
      <c r="Q67" s="14" t="s">
        <v>10890</v>
      </c>
      <c r="R67" s="14" t="s">
        <v>2659</v>
      </c>
      <c r="S67" s="14" t="s">
        <v>11019</v>
      </c>
    </row>
    <row r="68">
      <c r="A68" s="14" t="s">
        <v>10885</v>
      </c>
      <c r="B68" s="14" t="s">
        <v>4852</v>
      </c>
      <c r="C68" s="14" t="s">
        <v>2574</v>
      </c>
      <c r="D68" s="14" t="s">
        <v>3429</v>
      </c>
      <c r="E68" s="16">
        <v>1651135.0</v>
      </c>
      <c r="F68" s="14" t="s">
        <v>10771</v>
      </c>
      <c r="G68" s="14" t="s">
        <v>10770</v>
      </c>
      <c r="H68" s="14" t="s">
        <v>10985</v>
      </c>
      <c r="I68" s="14" t="s">
        <v>3423</v>
      </c>
      <c r="J68" s="14" t="s">
        <v>11018</v>
      </c>
      <c r="K68" s="14" t="s">
        <v>10899</v>
      </c>
      <c r="L68" s="14" t="s">
        <v>2943</v>
      </c>
      <c r="M68" s="14" t="s">
        <v>10888</v>
      </c>
      <c r="N68" s="16">
        <v>2.2810696E7</v>
      </c>
      <c r="O68" s="16">
        <v>376.0</v>
      </c>
      <c r="P68" s="14" t="s">
        <v>10900</v>
      </c>
      <c r="Q68" s="14" t="s">
        <v>2659</v>
      </c>
      <c r="R68" s="14" t="s">
        <v>2659</v>
      </c>
      <c r="S68" s="14" t="s">
        <v>11020</v>
      </c>
    </row>
    <row r="69">
      <c r="A69" s="14" t="s">
        <v>10885</v>
      </c>
      <c r="B69" s="14" t="s">
        <v>4852</v>
      </c>
      <c r="C69" s="14" t="s">
        <v>2574</v>
      </c>
      <c r="D69" s="14" t="s">
        <v>3436</v>
      </c>
      <c r="E69" s="16">
        <v>1651207.0</v>
      </c>
      <c r="F69" s="14" t="s">
        <v>10640</v>
      </c>
      <c r="G69" s="14" t="s">
        <v>10639</v>
      </c>
      <c r="H69" s="14" t="s">
        <v>10985</v>
      </c>
      <c r="I69" s="14" t="s">
        <v>3423</v>
      </c>
      <c r="J69" s="14" t="s">
        <v>11018</v>
      </c>
      <c r="K69" s="14" t="s">
        <v>10899</v>
      </c>
      <c r="L69" s="14" t="s">
        <v>2943</v>
      </c>
      <c r="M69" s="14" t="s">
        <v>10888</v>
      </c>
      <c r="N69" s="14" t="s">
        <v>3096</v>
      </c>
      <c r="O69" s="16">
        <v>376.0</v>
      </c>
      <c r="P69" s="14" t="s">
        <v>10900</v>
      </c>
      <c r="Q69" s="14" t="s">
        <v>2659</v>
      </c>
      <c r="R69" s="14" t="s">
        <v>2659</v>
      </c>
      <c r="S69" s="14" t="s">
        <v>11021</v>
      </c>
    </row>
    <row r="70">
      <c r="A70" s="14" t="s">
        <v>10885</v>
      </c>
      <c r="B70" s="14" t="s">
        <v>4852</v>
      </c>
      <c r="C70" s="14" t="s">
        <v>2574</v>
      </c>
      <c r="D70" s="14" t="s">
        <v>11022</v>
      </c>
      <c r="E70" s="16">
        <v>2746100.0</v>
      </c>
      <c r="F70" s="14" t="s">
        <v>10459</v>
      </c>
      <c r="G70" s="14" t="s">
        <v>6511</v>
      </c>
      <c r="H70" s="14" t="s">
        <v>10985</v>
      </c>
      <c r="I70" s="14" t="s">
        <v>10888</v>
      </c>
      <c r="J70" s="14" t="s">
        <v>10888</v>
      </c>
      <c r="K70" s="14" t="s">
        <v>10899</v>
      </c>
      <c r="L70" s="14" t="s">
        <v>2943</v>
      </c>
      <c r="M70" s="14" t="s">
        <v>10888</v>
      </c>
      <c r="N70" s="14" t="s">
        <v>3096</v>
      </c>
      <c r="O70" s="16">
        <v>646.0</v>
      </c>
      <c r="P70" s="14" t="s">
        <v>10900</v>
      </c>
      <c r="Q70" s="14" t="s">
        <v>10890</v>
      </c>
      <c r="R70" s="14" t="s">
        <v>2659</v>
      </c>
      <c r="S70" s="14" t="s">
        <v>11023</v>
      </c>
    </row>
    <row r="71">
      <c r="A71" s="14" t="s">
        <v>10885</v>
      </c>
      <c r="B71" s="14" t="s">
        <v>4852</v>
      </c>
      <c r="C71" s="14" t="s">
        <v>2574</v>
      </c>
      <c r="D71" s="14" t="s">
        <v>11024</v>
      </c>
      <c r="E71" s="16">
        <v>2293717.0</v>
      </c>
      <c r="F71" s="14" t="s">
        <v>10646</v>
      </c>
      <c r="G71" s="14" t="s">
        <v>10645</v>
      </c>
      <c r="H71" s="14" t="s">
        <v>10985</v>
      </c>
      <c r="I71" s="14" t="s">
        <v>10888</v>
      </c>
      <c r="J71" s="14" t="s">
        <v>10888</v>
      </c>
      <c r="K71" s="14" t="s">
        <v>10899</v>
      </c>
      <c r="L71" s="14" t="s">
        <v>2943</v>
      </c>
      <c r="M71" s="14" t="s">
        <v>10888</v>
      </c>
      <c r="N71" s="16">
        <v>2.4211491E7</v>
      </c>
      <c r="O71" s="14" t="s">
        <v>3096</v>
      </c>
      <c r="P71" s="14" t="s">
        <v>10900</v>
      </c>
      <c r="Q71" s="14" t="s">
        <v>2659</v>
      </c>
      <c r="R71" s="14" t="s">
        <v>10920</v>
      </c>
      <c r="S71" s="14" t="s">
        <v>11025</v>
      </c>
    </row>
    <row r="72">
      <c r="A72" s="14" t="s">
        <v>10885</v>
      </c>
      <c r="B72" s="14" t="s">
        <v>4852</v>
      </c>
      <c r="C72" s="14" t="s">
        <v>2574</v>
      </c>
      <c r="D72" s="14" t="s">
        <v>11026</v>
      </c>
      <c r="E72" s="16">
        <v>2293718.0</v>
      </c>
      <c r="F72" s="14" t="s">
        <v>10490</v>
      </c>
      <c r="G72" s="14" t="s">
        <v>6705</v>
      </c>
      <c r="H72" s="14" t="s">
        <v>10985</v>
      </c>
      <c r="I72" s="14" t="s">
        <v>10888</v>
      </c>
      <c r="J72" s="14" t="s">
        <v>10888</v>
      </c>
      <c r="K72" s="14" t="s">
        <v>10899</v>
      </c>
      <c r="L72" s="14" t="s">
        <v>2943</v>
      </c>
      <c r="M72" s="14" t="s">
        <v>10888</v>
      </c>
      <c r="N72" s="16">
        <v>2.4211491E7</v>
      </c>
      <c r="O72" s="14" t="s">
        <v>3096</v>
      </c>
      <c r="P72" s="14" t="s">
        <v>10900</v>
      </c>
      <c r="Q72" s="14" t="s">
        <v>2659</v>
      </c>
      <c r="R72" s="14" t="s">
        <v>10920</v>
      </c>
      <c r="S72" s="14" t="s">
        <v>11027</v>
      </c>
    </row>
    <row r="73">
      <c r="A73" s="14" t="s">
        <v>10885</v>
      </c>
      <c r="B73" s="14" t="s">
        <v>4852</v>
      </c>
      <c r="C73" s="14" t="s">
        <v>2574</v>
      </c>
      <c r="D73" s="14" t="s">
        <v>11028</v>
      </c>
      <c r="E73" s="16">
        <v>2293724.0</v>
      </c>
      <c r="F73" s="14" t="s">
        <v>10358</v>
      </c>
      <c r="G73" s="14" t="s">
        <v>10357</v>
      </c>
      <c r="H73" s="14" t="s">
        <v>10985</v>
      </c>
      <c r="I73" s="14" t="s">
        <v>10888</v>
      </c>
      <c r="J73" s="14" t="s">
        <v>10888</v>
      </c>
      <c r="K73" s="14" t="s">
        <v>10899</v>
      </c>
      <c r="L73" s="14" t="s">
        <v>2943</v>
      </c>
      <c r="M73" s="14" t="s">
        <v>10888</v>
      </c>
      <c r="N73" s="16">
        <v>2.4211491E7</v>
      </c>
      <c r="O73" s="14" t="s">
        <v>3096</v>
      </c>
      <c r="P73" s="14" t="s">
        <v>10900</v>
      </c>
      <c r="Q73" s="14" t="s">
        <v>2659</v>
      </c>
      <c r="R73" s="14" t="s">
        <v>10920</v>
      </c>
      <c r="S73" s="14" t="s">
        <v>11029</v>
      </c>
    </row>
    <row r="74">
      <c r="A74" s="14" t="s">
        <v>10885</v>
      </c>
      <c r="B74" s="14" t="s">
        <v>4852</v>
      </c>
      <c r="C74" s="14" t="s">
        <v>2574</v>
      </c>
      <c r="D74" s="14" t="s">
        <v>11030</v>
      </c>
      <c r="E74" s="16">
        <v>2301972.0</v>
      </c>
      <c r="F74" s="14" t="s">
        <v>10296</v>
      </c>
      <c r="G74" s="14" t="s">
        <v>10295</v>
      </c>
      <c r="H74" s="14" t="s">
        <v>10985</v>
      </c>
      <c r="I74" s="14" t="s">
        <v>10888</v>
      </c>
      <c r="J74" s="14" t="s">
        <v>10888</v>
      </c>
      <c r="K74" s="14" t="s">
        <v>10899</v>
      </c>
      <c r="L74" s="14" t="s">
        <v>2943</v>
      </c>
      <c r="M74" s="14" t="s">
        <v>10888</v>
      </c>
      <c r="N74" s="16">
        <v>2.4755471E7</v>
      </c>
      <c r="O74" s="14" t="s">
        <v>3096</v>
      </c>
      <c r="P74" s="14" t="s">
        <v>10889</v>
      </c>
      <c r="Q74" s="14" t="s">
        <v>10945</v>
      </c>
      <c r="R74" s="14" t="s">
        <v>10920</v>
      </c>
      <c r="S74" s="14" t="s">
        <v>10952</v>
      </c>
    </row>
    <row r="75">
      <c r="A75" s="14" t="s">
        <v>10885</v>
      </c>
      <c r="B75" s="14" t="s">
        <v>4852</v>
      </c>
      <c r="C75" s="14" t="s">
        <v>2574</v>
      </c>
      <c r="D75" s="14" t="s">
        <v>11031</v>
      </c>
      <c r="E75" s="16">
        <v>2301977.0</v>
      </c>
      <c r="F75" s="14" t="s">
        <v>10702</v>
      </c>
      <c r="G75" s="14" t="s">
        <v>10701</v>
      </c>
      <c r="H75" s="14" t="s">
        <v>10985</v>
      </c>
      <c r="I75" s="14" t="s">
        <v>10888</v>
      </c>
      <c r="J75" s="14" t="s">
        <v>10888</v>
      </c>
      <c r="K75" s="14" t="s">
        <v>10899</v>
      </c>
      <c r="L75" s="14" t="s">
        <v>2943</v>
      </c>
      <c r="M75" s="14" t="s">
        <v>10888</v>
      </c>
      <c r="N75" s="16">
        <v>2.4755471E7</v>
      </c>
      <c r="O75" s="14" t="s">
        <v>3096</v>
      </c>
      <c r="P75" s="14" t="s">
        <v>10889</v>
      </c>
      <c r="Q75" s="14" t="s">
        <v>10945</v>
      </c>
      <c r="R75" s="14" t="s">
        <v>10920</v>
      </c>
      <c r="S75" s="14" t="s">
        <v>11032</v>
      </c>
    </row>
    <row r="76">
      <c r="A76" s="14" t="s">
        <v>10885</v>
      </c>
      <c r="B76" s="14" t="s">
        <v>4852</v>
      </c>
      <c r="C76" s="14" t="s">
        <v>2574</v>
      </c>
      <c r="D76" s="14" t="s">
        <v>11033</v>
      </c>
      <c r="E76" s="16">
        <v>2301978.0</v>
      </c>
      <c r="F76" s="14" t="s">
        <v>10493</v>
      </c>
      <c r="G76" s="14" t="s">
        <v>10492</v>
      </c>
      <c r="H76" s="14" t="s">
        <v>10985</v>
      </c>
      <c r="I76" s="14" t="s">
        <v>10888</v>
      </c>
      <c r="J76" s="14" t="s">
        <v>10888</v>
      </c>
      <c r="K76" s="14" t="s">
        <v>10899</v>
      </c>
      <c r="L76" s="14" t="s">
        <v>2943</v>
      </c>
      <c r="M76" s="14" t="s">
        <v>10888</v>
      </c>
      <c r="N76" s="16">
        <v>2.4755471E7</v>
      </c>
      <c r="O76" s="14" t="s">
        <v>3096</v>
      </c>
      <c r="P76" s="14" t="s">
        <v>10889</v>
      </c>
      <c r="Q76" s="14" t="s">
        <v>10945</v>
      </c>
      <c r="R76" s="14" t="s">
        <v>10920</v>
      </c>
      <c r="S76" s="14" t="s">
        <v>11034</v>
      </c>
    </row>
    <row r="77">
      <c r="A77" s="14" t="s">
        <v>10885</v>
      </c>
      <c r="B77" s="14" t="s">
        <v>4852</v>
      </c>
      <c r="C77" s="14" t="s">
        <v>2574</v>
      </c>
      <c r="D77" s="14" t="s">
        <v>11035</v>
      </c>
      <c r="E77" s="16">
        <v>2301979.0</v>
      </c>
      <c r="F77" s="14" t="s">
        <v>10296</v>
      </c>
      <c r="G77" s="14" t="s">
        <v>10295</v>
      </c>
      <c r="H77" s="14" t="s">
        <v>10985</v>
      </c>
      <c r="I77" s="14" t="s">
        <v>10888</v>
      </c>
      <c r="J77" s="14" t="s">
        <v>10888</v>
      </c>
      <c r="K77" s="14" t="s">
        <v>10899</v>
      </c>
      <c r="L77" s="14" t="s">
        <v>2943</v>
      </c>
      <c r="M77" s="14" t="s">
        <v>10888</v>
      </c>
      <c r="N77" s="16">
        <v>2.4755471E7</v>
      </c>
      <c r="O77" s="14" t="s">
        <v>3096</v>
      </c>
      <c r="P77" s="14" t="s">
        <v>10889</v>
      </c>
      <c r="Q77" s="14" t="s">
        <v>10945</v>
      </c>
      <c r="R77" s="14" t="s">
        <v>10920</v>
      </c>
      <c r="S77" s="14" t="s">
        <v>10952</v>
      </c>
    </row>
    <row r="78">
      <c r="A78" s="14" t="s">
        <v>10885</v>
      </c>
      <c r="B78" s="14" t="s">
        <v>4852</v>
      </c>
      <c r="C78" s="14" t="s">
        <v>2574</v>
      </c>
      <c r="D78" s="14" t="s">
        <v>11035</v>
      </c>
      <c r="E78" s="16">
        <v>2301979.0</v>
      </c>
      <c r="F78" s="14" t="s">
        <v>10762</v>
      </c>
      <c r="G78" s="14" t="s">
        <v>10761</v>
      </c>
      <c r="H78" s="14" t="s">
        <v>10985</v>
      </c>
      <c r="I78" s="14" t="s">
        <v>10888</v>
      </c>
      <c r="J78" s="14" t="s">
        <v>10888</v>
      </c>
      <c r="K78" s="14" t="s">
        <v>10899</v>
      </c>
      <c r="L78" s="14" t="s">
        <v>2943</v>
      </c>
      <c r="M78" s="14" t="s">
        <v>10888</v>
      </c>
      <c r="N78" s="16">
        <v>2.4755471E7</v>
      </c>
      <c r="O78" s="14" t="s">
        <v>3096</v>
      </c>
      <c r="P78" s="14" t="s">
        <v>10889</v>
      </c>
      <c r="Q78" s="14" t="s">
        <v>10945</v>
      </c>
      <c r="R78" s="14" t="s">
        <v>10920</v>
      </c>
      <c r="S78" s="14" t="s">
        <v>11036</v>
      </c>
    </row>
    <row r="79">
      <c r="A79" s="14" t="s">
        <v>10885</v>
      </c>
      <c r="B79" s="14" t="s">
        <v>4852</v>
      </c>
      <c r="C79" s="14" t="s">
        <v>2574</v>
      </c>
      <c r="D79" s="14" t="s">
        <v>11037</v>
      </c>
      <c r="E79" s="16">
        <v>2302007.0</v>
      </c>
      <c r="F79" s="14" t="s">
        <v>10678</v>
      </c>
      <c r="G79" s="14" t="s">
        <v>10677</v>
      </c>
      <c r="H79" s="14" t="s">
        <v>10985</v>
      </c>
      <c r="I79" s="14" t="s">
        <v>10888</v>
      </c>
      <c r="J79" s="14" t="s">
        <v>10888</v>
      </c>
      <c r="K79" s="14" t="s">
        <v>10899</v>
      </c>
      <c r="L79" s="14" t="s">
        <v>2943</v>
      </c>
      <c r="M79" s="14" t="s">
        <v>10888</v>
      </c>
      <c r="N79" s="16">
        <v>2.4755471E7</v>
      </c>
      <c r="O79" s="14" t="s">
        <v>3096</v>
      </c>
      <c r="P79" s="14" t="s">
        <v>10889</v>
      </c>
      <c r="Q79" s="14" t="s">
        <v>10945</v>
      </c>
      <c r="R79" s="14" t="s">
        <v>10920</v>
      </c>
      <c r="S79" s="14" t="s">
        <v>11038</v>
      </c>
    </row>
    <row r="80">
      <c r="A80" s="14" t="s">
        <v>10885</v>
      </c>
      <c r="B80" s="14" t="s">
        <v>4852</v>
      </c>
      <c r="C80" s="14" t="s">
        <v>2574</v>
      </c>
      <c r="D80" s="14" t="s">
        <v>11039</v>
      </c>
      <c r="E80" s="16">
        <v>2658782.0</v>
      </c>
      <c r="F80" s="14" t="s">
        <v>10477</v>
      </c>
      <c r="G80" s="14" t="s">
        <v>6206</v>
      </c>
      <c r="H80" s="14" t="s">
        <v>10985</v>
      </c>
      <c r="I80" s="14" t="s">
        <v>10888</v>
      </c>
      <c r="J80" s="14" t="s">
        <v>10888</v>
      </c>
      <c r="K80" s="14" t="s">
        <v>10899</v>
      </c>
      <c r="L80" s="14" t="s">
        <v>2943</v>
      </c>
      <c r="M80" s="14" t="s">
        <v>10888</v>
      </c>
      <c r="N80" s="16">
        <v>2.7149842E7</v>
      </c>
      <c r="O80" s="14" t="s">
        <v>3096</v>
      </c>
      <c r="P80" s="14" t="s">
        <v>10900</v>
      </c>
      <c r="Q80" s="14" t="s">
        <v>2659</v>
      </c>
      <c r="R80" s="14" t="s">
        <v>2659</v>
      </c>
      <c r="S80" s="14" t="s">
        <v>11040</v>
      </c>
    </row>
    <row r="81">
      <c r="A81" s="14" t="s">
        <v>10885</v>
      </c>
      <c r="B81" s="14" t="s">
        <v>4852</v>
      </c>
      <c r="C81" s="14" t="s">
        <v>2574</v>
      </c>
      <c r="D81" s="14" t="s">
        <v>11041</v>
      </c>
      <c r="E81" s="16">
        <v>2658238.0</v>
      </c>
      <c r="F81" s="14" t="s">
        <v>10397</v>
      </c>
      <c r="G81" s="14" t="s">
        <v>10396</v>
      </c>
      <c r="H81" s="14" t="s">
        <v>10985</v>
      </c>
      <c r="I81" s="14" t="s">
        <v>10888</v>
      </c>
      <c r="J81" s="14" t="s">
        <v>10888</v>
      </c>
      <c r="K81" s="14" t="s">
        <v>10899</v>
      </c>
      <c r="L81" s="14" t="s">
        <v>2943</v>
      </c>
      <c r="M81" s="14" t="s">
        <v>10888</v>
      </c>
      <c r="N81" s="16">
        <v>2.7149842E7</v>
      </c>
      <c r="O81" s="14" t="s">
        <v>3096</v>
      </c>
      <c r="P81" s="14" t="s">
        <v>10900</v>
      </c>
      <c r="Q81" s="14" t="s">
        <v>2659</v>
      </c>
      <c r="R81" s="14" t="s">
        <v>2659</v>
      </c>
      <c r="S81" s="14" t="s">
        <v>11042</v>
      </c>
    </row>
    <row r="82">
      <c r="A82" s="14" t="s">
        <v>10885</v>
      </c>
      <c r="B82" s="14" t="s">
        <v>4852</v>
      </c>
      <c r="C82" s="14" t="s">
        <v>2574</v>
      </c>
      <c r="D82" s="14" t="s">
        <v>11013</v>
      </c>
      <c r="E82" s="16">
        <v>2658479.0</v>
      </c>
      <c r="F82" s="14" t="s">
        <v>10274</v>
      </c>
      <c r="G82" s="14" t="s">
        <v>5787</v>
      </c>
      <c r="H82" s="14" t="s">
        <v>10985</v>
      </c>
      <c r="I82" s="14" t="s">
        <v>10888</v>
      </c>
      <c r="J82" s="14" t="s">
        <v>10888</v>
      </c>
      <c r="K82" s="14" t="s">
        <v>10899</v>
      </c>
      <c r="L82" s="14" t="s">
        <v>2943</v>
      </c>
      <c r="M82" s="14" t="s">
        <v>10888</v>
      </c>
      <c r="N82" s="16">
        <v>2.7149842E7</v>
      </c>
      <c r="O82" s="14" t="s">
        <v>3096</v>
      </c>
      <c r="P82" s="14" t="s">
        <v>10900</v>
      </c>
      <c r="Q82" s="14" t="s">
        <v>2659</v>
      </c>
      <c r="R82" s="14" t="s">
        <v>2659</v>
      </c>
      <c r="S82" s="14" t="s">
        <v>11014</v>
      </c>
    </row>
    <row r="83">
      <c r="A83" s="14" t="s">
        <v>10885</v>
      </c>
      <c r="B83" s="14" t="s">
        <v>4852</v>
      </c>
      <c r="C83" s="14" t="s">
        <v>2574</v>
      </c>
      <c r="D83" s="14" t="s">
        <v>11043</v>
      </c>
      <c r="E83" s="16">
        <v>2658597.0</v>
      </c>
      <c r="F83" s="14" t="s">
        <v>10720</v>
      </c>
      <c r="G83" s="14" t="s">
        <v>10719</v>
      </c>
      <c r="H83" s="14" t="s">
        <v>10985</v>
      </c>
      <c r="I83" s="14" t="s">
        <v>10888</v>
      </c>
      <c r="J83" s="14" t="s">
        <v>10888</v>
      </c>
      <c r="K83" s="14" t="s">
        <v>10899</v>
      </c>
      <c r="L83" s="14" t="s">
        <v>2943</v>
      </c>
      <c r="M83" s="14" t="s">
        <v>10888</v>
      </c>
      <c r="N83" s="16">
        <v>2.7149842E7</v>
      </c>
      <c r="O83" s="14" t="s">
        <v>3096</v>
      </c>
      <c r="P83" s="14" t="s">
        <v>10900</v>
      </c>
      <c r="Q83" s="14" t="s">
        <v>2659</v>
      </c>
      <c r="R83" s="14" t="s">
        <v>2659</v>
      </c>
      <c r="S83" s="14" t="s">
        <v>11044</v>
      </c>
    </row>
    <row r="84">
      <c r="A84" s="14" t="s">
        <v>10885</v>
      </c>
      <c r="B84" s="14" t="s">
        <v>4852</v>
      </c>
      <c r="C84" s="14" t="s">
        <v>2574</v>
      </c>
      <c r="D84" s="14" t="s">
        <v>11045</v>
      </c>
      <c r="E84" s="16">
        <v>2658769.0</v>
      </c>
      <c r="F84" s="14" t="s">
        <v>10789</v>
      </c>
      <c r="G84" s="14" t="s">
        <v>10788</v>
      </c>
      <c r="H84" s="14" t="s">
        <v>10985</v>
      </c>
      <c r="I84" s="14" t="s">
        <v>10888</v>
      </c>
      <c r="J84" s="14" t="s">
        <v>10888</v>
      </c>
      <c r="K84" s="14" t="s">
        <v>10899</v>
      </c>
      <c r="L84" s="14" t="s">
        <v>2943</v>
      </c>
      <c r="M84" s="14" t="s">
        <v>10888</v>
      </c>
      <c r="N84" s="16">
        <v>2.7149842E7</v>
      </c>
      <c r="O84" s="14" t="s">
        <v>3096</v>
      </c>
      <c r="P84" s="14" t="s">
        <v>10900</v>
      </c>
      <c r="Q84" s="14" t="s">
        <v>2659</v>
      </c>
      <c r="R84" s="14" t="s">
        <v>2659</v>
      </c>
      <c r="S84" s="14" t="s">
        <v>11046</v>
      </c>
    </row>
    <row r="85">
      <c r="A85" s="14" t="s">
        <v>10885</v>
      </c>
      <c r="B85" s="14" t="s">
        <v>4852</v>
      </c>
      <c r="C85" s="14" t="s">
        <v>2574</v>
      </c>
      <c r="D85" s="14" t="s">
        <v>11047</v>
      </c>
      <c r="E85" s="16">
        <v>2658234.0</v>
      </c>
      <c r="F85" s="14" t="s">
        <v>10407</v>
      </c>
      <c r="G85" s="14" t="s">
        <v>6393</v>
      </c>
      <c r="H85" s="14" t="s">
        <v>10985</v>
      </c>
      <c r="I85" s="14" t="s">
        <v>10888</v>
      </c>
      <c r="J85" s="14" t="s">
        <v>10888</v>
      </c>
      <c r="K85" s="14" t="s">
        <v>10899</v>
      </c>
      <c r="L85" s="14" t="s">
        <v>2943</v>
      </c>
      <c r="M85" s="14" t="s">
        <v>10888</v>
      </c>
      <c r="N85" s="16">
        <v>2.7149842E7</v>
      </c>
      <c r="O85" s="14" t="s">
        <v>3096</v>
      </c>
      <c r="P85" s="14" t="s">
        <v>10900</v>
      </c>
      <c r="Q85" s="14" t="s">
        <v>2659</v>
      </c>
      <c r="R85" s="14" t="s">
        <v>2659</v>
      </c>
      <c r="S85" s="14" t="s">
        <v>11048</v>
      </c>
    </row>
    <row r="86">
      <c r="A86" s="14" t="s">
        <v>10885</v>
      </c>
      <c r="B86" s="14" t="s">
        <v>4852</v>
      </c>
      <c r="C86" s="14" t="s">
        <v>2574</v>
      </c>
      <c r="D86" s="14" t="s">
        <v>11049</v>
      </c>
      <c r="E86" s="16">
        <v>2658415.0</v>
      </c>
      <c r="F86" s="14" t="s">
        <v>10777</v>
      </c>
      <c r="G86" s="14" t="s">
        <v>10776</v>
      </c>
      <c r="H86" s="14" t="s">
        <v>10985</v>
      </c>
      <c r="I86" s="14" t="s">
        <v>10888</v>
      </c>
      <c r="J86" s="14" t="s">
        <v>10888</v>
      </c>
      <c r="K86" s="14" t="s">
        <v>10899</v>
      </c>
      <c r="L86" s="14" t="s">
        <v>2943</v>
      </c>
      <c r="M86" s="14" t="s">
        <v>10888</v>
      </c>
      <c r="N86" s="16">
        <v>2.7149842E7</v>
      </c>
      <c r="O86" s="14" t="s">
        <v>3096</v>
      </c>
      <c r="P86" s="14" t="s">
        <v>10900</v>
      </c>
      <c r="Q86" s="14" t="s">
        <v>2659</v>
      </c>
      <c r="R86" s="14" t="s">
        <v>2659</v>
      </c>
      <c r="S86" s="14" t="s">
        <v>11050</v>
      </c>
    </row>
    <row r="87">
      <c r="A87" s="14" t="s">
        <v>10885</v>
      </c>
      <c r="B87" s="14" t="s">
        <v>4852</v>
      </c>
      <c r="C87" s="14" t="s">
        <v>2574</v>
      </c>
      <c r="D87" s="14" t="s">
        <v>11051</v>
      </c>
      <c r="E87" s="16">
        <v>2658290.0</v>
      </c>
      <c r="F87" s="14" t="s">
        <v>10290</v>
      </c>
      <c r="G87" s="14" t="s">
        <v>10289</v>
      </c>
      <c r="H87" s="14" t="s">
        <v>10985</v>
      </c>
      <c r="I87" s="14" t="s">
        <v>10888</v>
      </c>
      <c r="J87" s="14" t="s">
        <v>10888</v>
      </c>
      <c r="K87" s="14" t="s">
        <v>10899</v>
      </c>
      <c r="L87" s="14" t="s">
        <v>2943</v>
      </c>
      <c r="M87" s="14" t="s">
        <v>10888</v>
      </c>
      <c r="N87" s="16">
        <v>2.7149842E7</v>
      </c>
      <c r="O87" s="14" t="s">
        <v>3096</v>
      </c>
      <c r="P87" s="14" t="s">
        <v>10900</v>
      </c>
      <c r="Q87" s="14" t="s">
        <v>2659</v>
      </c>
      <c r="R87" s="14" t="s">
        <v>2659</v>
      </c>
      <c r="S87" s="14" t="s">
        <v>11052</v>
      </c>
    </row>
    <row r="88">
      <c r="A88" s="14" t="s">
        <v>10885</v>
      </c>
      <c r="B88" s="14" t="s">
        <v>4852</v>
      </c>
      <c r="C88" s="14" t="s">
        <v>2574</v>
      </c>
      <c r="D88" s="14" t="s">
        <v>11053</v>
      </c>
      <c r="E88" s="16">
        <v>2658439.0</v>
      </c>
      <c r="F88" s="14" t="s">
        <v>10825</v>
      </c>
      <c r="G88" s="14" t="s">
        <v>10824</v>
      </c>
      <c r="H88" s="14" t="s">
        <v>10985</v>
      </c>
      <c r="I88" s="14" t="s">
        <v>10888</v>
      </c>
      <c r="J88" s="14" t="s">
        <v>10888</v>
      </c>
      <c r="K88" s="14" t="s">
        <v>10899</v>
      </c>
      <c r="L88" s="14" t="s">
        <v>2943</v>
      </c>
      <c r="M88" s="14" t="s">
        <v>10888</v>
      </c>
      <c r="N88" s="16">
        <v>2.7149842E7</v>
      </c>
      <c r="O88" s="14" t="s">
        <v>3096</v>
      </c>
      <c r="P88" s="14" t="s">
        <v>10900</v>
      </c>
      <c r="Q88" s="14" t="s">
        <v>2659</v>
      </c>
      <c r="R88" s="14" t="s">
        <v>2659</v>
      </c>
      <c r="S88" s="14" t="s">
        <v>11054</v>
      </c>
    </row>
    <row r="89">
      <c r="A89" s="14" t="s">
        <v>10885</v>
      </c>
      <c r="B89" s="14" t="s">
        <v>4852</v>
      </c>
      <c r="C89" s="14" t="s">
        <v>2574</v>
      </c>
      <c r="D89" s="14" t="s">
        <v>11055</v>
      </c>
      <c r="E89" s="16">
        <v>2658266.0</v>
      </c>
      <c r="F89" s="14" t="s">
        <v>10335</v>
      </c>
      <c r="G89" s="14" t="s">
        <v>10334</v>
      </c>
      <c r="H89" s="14" t="s">
        <v>10985</v>
      </c>
      <c r="I89" s="14" t="s">
        <v>10888</v>
      </c>
      <c r="J89" s="14" t="s">
        <v>10888</v>
      </c>
      <c r="K89" s="14" t="s">
        <v>10899</v>
      </c>
      <c r="L89" s="14" t="s">
        <v>2943</v>
      </c>
      <c r="M89" s="14" t="s">
        <v>10888</v>
      </c>
      <c r="N89" s="16">
        <v>2.7149842E7</v>
      </c>
      <c r="O89" s="14" t="s">
        <v>3096</v>
      </c>
      <c r="P89" s="14" t="s">
        <v>10900</v>
      </c>
      <c r="Q89" s="14" t="s">
        <v>2659</v>
      </c>
      <c r="R89" s="14" t="s">
        <v>2659</v>
      </c>
      <c r="S89" s="14" t="s">
        <v>11056</v>
      </c>
    </row>
    <row r="90">
      <c r="A90" s="14" t="s">
        <v>10885</v>
      </c>
      <c r="B90" s="14" t="s">
        <v>4852</v>
      </c>
      <c r="C90" s="14" t="s">
        <v>2574</v>
      </c>
      <c r="D90" s="14" t="s">
        <v>11005</v>
      </c>
      <c r="E90" s="16">
        <v>2658235.0</v>
      </c>
      <c r="F90" s="14" t="s">
        <v>10343</v>
      </c>
      <c r="G90" s="14" t="s">
        <v>10342</v>
      </c>
      <c r="H90" s="14" t="s">
        <v>10985</v>
      </c>
      <c r="I90" s="14" t="s">
        <v>10888</v>
      </c>
      <c r="J90" s="14" t="s">
        <v>10888</v>
      </c>
      <c r="K90" s="14" t="s">
        <v>10899</v>
      </c>
      <c r="L90" s="14" t="s">
        <v>2943</v>
      </c>
      <c r="M90" s="14" t="s">
        <v>10888</v>
      </c>
      <c r="N90" s="16">
        <v>2.7149842E7</v>
      </c>
      <c r="O90" s="14" t="s">
        <v>3096</v>
      </c>
      <c r="P90" s="14" t="s">
        <v>10900</v>
      </c>
      <c r="Q90" s="14" t="s">
        <v>2659</v>
      </c>
      <c r="R90" s="14" t="s">
        <v>2659</v>
      </c>
      <c r="S90" s="14" t="s">
        <v>11006</v>
      </c>
    </row>
    <row r="91">
      <c r="A91" s="14" t="s">
        <v>10885</v>
      </c>
      <c r="B91" s="14" t="s">
        <v>4852</v>
      </c>
      <c r="C91" s="14" t="s">
        <v>2574</v>
      </c>
      <c r="D91" s="14" t="s">
        <v>10984</v>
      </c>
      <c r="E91" s="16">
        <v>2658233.0</v>
      </c>
      <c r="F91" s="14" t="s">
        <v>10312</v>
      </c>
      <c r="G91" s="14" t="s">
        <v>408</v>
      </c>
      <c r="H91" s="14" t="s">
        <v>10985</v>
      </c>
      <c r="I91" s="14" t="s">
        <v>10888</v>
      </c>
      <c r="J91" s="14" t="s">
        <v>10888</v>
      </c>
      <c r="K91" s="14" t="s">
        <v>10899</v>
      </c>
      <c r="L91" s="14" t="s">
        <v>2943</v>
      </c>
      <c r="M91" s="14" t="s">
        <v>10888</v>
      </c>
      <c r="N91" s="16">
        <v>2.7149842E7</v>
      </c>
      <c r="O91" s="14" t="s">
        <v>3096</v>
      </c>
      <c r="P91" s="14" t="s">
        <v>10900</v>
      </c>
      <c r="Q91" s="14" t="s">
        <v>2659</v>
      </c>
      <c r="R91" s="14" t="s">
        <v>2659</v>
      </c>
      <c r="S91" s="14" t="s">
        <v>10987</v>
      </c>
    </row>
    <row r="92">
      <c r="A92" s="14" t="s">
        <v>10885</v>
      </c>
      <c r="B92" s="14" t="s">
        <v>4852</v>
      </c>
      <c r="C92" s="14" t="s">
        <v>2574</v>
      </c>
      <c r="D92" s="14" t="s">
        <v>11057</v>
      </c>
      <c r="E92" s="16">
        <v>2658231.0</v>
      </c>
      <c r="F92" s="14" t="s">
        <v>10530</v>
      </c>
      <c r="G92" s="14" t="s">
        <v>10529</v>
      </c>
      <c r="H92" s="14" t="s">
        <v>10985</v>
      </c>
      <c r="I92" s="14" t="s">
        <v>10888</v>
      </c>
      <c r="J92" s="14" t="s">
        <v>10888</v>
      </c>
      <c r="K92" s="14" t="s">
        <v>10899</v>
      </c>
      <c r="L92" s="14" t="s">
        <v>2943</v>
      </c>
      <c r="M92" s="14" t="s">
        <v>10888</v>
      </c>
      <c r="N92" s="16">
        <v>2.7149842E7</v>
      </c>
      <c r="O92" s="14" t="s">
        <v>3096</v>
      </c>
      <c r="P92" s="14" t="s">
        <v>10900</v>
      </c>
      <c r="Q92" s="14" t="s">
        <v>2659</v>
      </c>
      <c r="R92" s="14" t="s">
        <v>2659</v>
      </c>
      <c r="S92" s="14" t="s">
        <v>11058</v>
      </c>
    </row>
    <row r="93">
      <c r="A93" s="14" t="s">
        <v>10885</v>
      </c>
      <c r="B93" s="14" t="s">
        <v>4852</v>
      </c>
      <c r="C93" s="14" t="s">
        <v>2574</v>
      </c>
      <c r="D93" s="14" t="s">
        <v>11059</v>
      </c>
      <c r="E93" s="16">
        <v>2456726.0</v>
      </c>
      <c r="F93" s="14" t="s">
        <v>10783</v>
      </c>
      <c r="G93" s="14" t="s">
        <v>10782</v>
      </c>
      <c r="H93" s="14" t="s">
        <v>10985</v>
      </c>
      <c r="I93" s="14" t="s">
        <v>10888</v>
      </c>
      <c r="J93" s="14" t="s">
        <v>10888</v>
      </c>
      <c r="K93" s="14" t="s">
        <v>10899</v>
      </c>
      <c r="L93" s="14" t="s">
        <v>2943</v>
      </c>
      <c r="M93" s="14" t="s">
        <v>10888</v>
      </c>
      <c r="N93" s="14" t="s">
        <v>3096</v>
      </c>
      <c r="O93" s="16">
        <v>646.0</v>
      </c>
      <c r="P93" s="14" t="s">
        <v>10900</v>
      </c>
      <c r="Q93" s="14" t="s">
        <v>10890</v>
      </c>
      <c r="R93" s="14" t="s">
        <v>2659</v>
      </c>
      <c r="S93" s="14" t="s">
        <v>10989</v>
      </c>
    </row>
    <row r="94">
      <c r="A94" s="14" t="s">
        <v>10885</v>
      </c>
      <c r="B94" s="14" t="s">
        <v>4852</v>
      </c>
      <c r="C94" s="14" t="s">
        <v>2574</v>
      </c>
      <c r="D94" s="14" t="s">
        <v>11060</v>
      </c>
      <c r="E94" s="16">
        <v>2456750.0</v>
      </c>
      <c r="F94" s="14" t="s">
        <v>10585</v>
      </c>
      <c r="G94" s="14" t="s">
        <v>6952</v>
      </c>
      <c r="H94" s="14" t="s">
        <v>10985</v>
      </c>
      <c r="I94" s="14" t="s">
        <v>10888</v>
      </c>
      <c r="J94" s="14" t="s">
        <v>10888</v>
      </c>
      <c r="K94" s="14" t="s">
        <v>10899</v>
      </c>
      <c r="L94" s="14" t="s">
        <v>2943</v>
      </c>
      <c r="M94" s="14" t="s">
        <v>10888</v>
      </c>
      <c r="N94" s="14" t="s">
        <v>3096</v>
      </c>
      <c r="O94" s="16">
        <v>646.0</v>
      </c>
      <c r="P94" s="14" t="s">
        <v>10900</v>
      </c>
      <c r="Q94" s="14" t="s">
        <v>10890</v>
      </c>
      <c r="R94" s="14" t="s">
        <v>2659</v>
      </c>
      <c r="S94" s="14" t="s">
        <v>11061</v>
      </c>
    </row>
    <row r="95">
      <c r="A95" s="14" t="s">
        <v>10885</v>
      </c>
      <c r="B95" s="14" t="s">
        <v>4852</v>
      </c>
      <c r="C95" s="14" t="s">
        <v>2574</v>
      </c>
      <c r="D95" s="14" t="s">
        <v>11062</v>
      </c>
      <c r="E95" s="16">
        <v>2950148.0</v>
      </c>
      <c r="F95" s="14" t="s">
        <v>10795</v>
      </c>
      <c r="G95" s="14" t="s">
        <v>10794</v>
      </c>
      <c r="H95" s="14" t="s">
        <v>11063</v>
      </c>
      <c r="I95" s="14" t="s">
        <v>11064</v>
      </c>
      <c r="J95" s="14" t="s">
        <v>10888</v>
      </c>
      <c r="K95" s="14" t="s">
        <v>10899</v>
      </c>
      <c r="L95" s="14" t="s">
        <v>2943</v>
      </c>
      <c r="M95" s="14" t="s">
        <v>10888</v>
      </c>
      <c r="N95" s="16">
        <v>3.6991E7</v>
      </c>
      <c r="O95" s="14" t="s">
        <v>3096</v>
      </c>
      <c r="P95" s="14" t="s">
        <v>10900</v>
      </c>
      <c r="Q95" s="14" t="s">
        <v>10890</v>
      </c>
      <c r="R95" s="14" t="s">
        <v>2659</v>
      </c>
      <c r="S95" s="14" t="s">
        <v>11065</v>
      </c>
    </row>
    <row r="96">
      <c r="A96" s="14" t="s">
        <v>10885</v>
      </c>
      <c r="B96" s="14" t="s">
        <v>4852</v>
      </c>
      <c r="C96" s="14" t="s">
        <v>2574</v>
      </c>
      <c r="D96" s="16">
        <v>2945017.0</v>
      </c>
      <c r="E96" s="16">
        <v>2945017.0</v>
      </c>
      <c r="F96" s="14" t="s">
        <v>10420</v>
      </c>
      <c r="G96" s="14" t="s">
        <v>10419</v>
      </c>
      <c r="H96" s="14" t="s">
        <v>10925</v>
      </c>
      <c r="I96" s="14" t="s">
        <v>11063</v>
      </c>
      <c r="J96" s="14" t="s">
        <v>10888</v>
      </c>
      <c r="K96" s="14" t="s">
        <v>10926</v>
      </c>
      <c r="L96" s="14" t="s">
        <v>11066</v>
      </c>
      <c r="M96" s="14" t="s">
        <v>10888</v>
      </c>
      <c r="N96" s="16">
        <v>3.6243813E7</v>
      </c>
      <c r="O96" s="14" t="s">
        <v>3096</v>
      </c>
      <c r="P96" s="14" t="s">
        <v>10900</v>
      </c>
      <c r="Q96" s="14" t="s">
        <v>10890</v>
      </c>
      <c r="R96" s="14" t="s">
        <v>2659</v>
      </c>
      <c r="S96" s="14" t="s">
        <v>11067</v>
      </c>
    </row>
    <row r="97">
      <c r="A97" s="14" t="s">
        <v>10885</v>
      </c>
      <c r="B97" s="14" t="s">
        <v>4852</v>
      </c>
      <c r="C97" s="14" t="s">
        <v>2574</v>
      </c>
      <c r="D97" s="14" t="s">
        <v>11068</v>
      </c>
      <c r="E97" s="16">
        <v>2804335.0</v>
      </c>
      <c r="F97" s="14" t="s">
        <v>10669</v>
      </c>
      <c r="G97" s="14" t="s">
        <v>10668</v>
      </c>
      <c r="H97" s="14" t="s">
        <v>11069</v>
      </c>
      <c r="I97" s="14" t="s">
        <v>10888</v>
      </c>
      <c r="J97" s="14" t="s">
        <v>10888</v>
      </c>
      <c r="K97" s="14" t="s">
        <v>11070</v>
      </c>
      <c r="L97" s="14" t="s">
        <v>11071</v>
      </c>
      <c r="M97" s="14" t="s">
        <v>10888</v>
      </c>
      <c r="N97" s="16">
        <v>2.9233928E7</v>
      </c>
      <c r="O97" s="14" t="s">
        <v>3096</v>
      </c>
      <c r="P97" s="14" t="s">
        <v>10900</v>
      </c>
      <c r="Q97" s="14" t="s">
        <v>10890</v>
      </c>
      <c r="R97" s="14" t="s">
        <v>2659</v>
      </c>
      <c r="S97" s="14" t="s">
        <v>11072</v>
      </c>
    </row>
    <row r="98">
      <c r="A98" s="14" t="s">
        <v>10885</v>
      </c>
      <c r="B98" s="14" t="s">
        <v>4852</v>
      </c>
      <c r="C98" s="14" t="s">
        <v>2574</v>
      </c>
      <c r="D98" s="14" t="s">
        <v>11073</v>
      </c>
      <c r="E98" s="16">
        <v>1473030.0</v>
      </c>
      <c r="F98" s="14" t="s">
        <v>10819</v>
      </c>
      <c r="G98" s="14" t="s">
        <v>10818</v>
      </c>
      <c r="H98" s="14" t="s">
        <v>11069</v>
      </c>
      <c r="I98" s="14" t="s">
        <v>10888</v>
      </c>
      <c r="J98" s="14" t="s">
        <v>10888</v>
      </c>
      <c r="K98" s="14" t="s">
        <v>10888</v>
      </c>
      <c r="L98" s="14" t="s">
        <v>10888</v>
      </c>
      <c r="M98" s="14" t="s">
        <v>10888</v>
      </c>
      <c r="N98" s="14" t="s">
        <v>3096</v>
      </c>
      <c r="O98" s="16">
        <v>327.0</v>
      </c>
      <c r="P98" s="14" t="s">
        <v>10900</v>
      </c>
      <c r="Q98" s="14" t="s">
        <v>10945</v>
      </c>
      <c r="R98" s="14" t="s">
        <v>10920</v>
      </c>
      <c r="S98" s="14" t="s">
        <v>11074</v>
      </c>
    </row>
    <row r="99">
      <c r="A99" s="14" t="s">
        <v>10885</v>
      </c>
      <c r="B99" s="14" t="s">
        <v>4852</v>
      </c>
      <c r="C99" s="14" t="s">
        <v>2574</v>
      </c>
      <c r="D99" s="14" t="s">
        <v>3942</v>
      </c>
      <c r="E99" s="16">
        <v>2367399.0</v>
      </c>
      <c r="F99" s="14" t="s">
        <v>10386</v>
      </c>
      <c r="G99" s="14" t="s">
        <v>7449</v>
      </c>
      <c r="H99" s="14" t="s">
        <v>11069</v>
      </c>
      <c r="I99" s="14" t="s">
        <v>10888</v>
      </c>
      <c r="J99" s="14" t="s">
        <v>10888</v>
      </c>
      <c r="K99" s="14" t="s">
        <v>10899</v>
      </c>
      <c r="L99" s="14" t="s">
        <v>10983</v>
      </c>
      <c r="M99" s="14" t="s">
        <v>10888</v>
      </c>
      <c r="N99" s="16">
        <v>2.5855536E7</v>
      </c>
      <c r="O99" s="14" t="s">
        <v>3096</v>
      </c>
      <c r="P99" s="14" t="s">
        <v>10900</v>
      </c>
      <c r="Q99" s="14" t="s">
        <v>2659</v>
      </c>
      <c r="R99" s="14" t="s">
        <v>2659</v>
      </c>
      <c r="S99" s="14" t="s">
        <v>11075</v>
      </c>
    </row>
    <row r="100">
      <c r="A100" s="14" t="s">
        <v>10885</v>
      </c>
      <c r="B100" s="14" t="s">
        <v>4852</v>
      </c>
      <c r="C100" s="14" t="s">
        <v>2574</v>
      </c>
      <c r="D100" s="14" t="s">
        <v>4457</v>
      </c>
      <c r="E100" s="16">
        <v>2198328.0</v>
      </c>
      <c r="F100" s="14" t="s">
        <v>10384</v>
      </c>
      <c r="G100" s="14" t="s">
        <v>6373</v>
      </c>
      <c r="H100" s="14" t="s">
        <v>11076</v>
      </c>
      <c r="I100" s="14" t="s">
        <v>10888</v>
      </c>
      <c r="J100" s="14" t="s">
        <v>10888</v>
      </c>
      <c r="K100" s="14" t="s">
        <v>10899</v>
      </c>
      <c r="L100" s="14" t="s">
        <v>11077</v>
      </c>
      <c r="M100" s="14" t="s">
        <v>10888</v>
      </c>
      <c r="N100" s="14" t="s">
        <v>3096</v>
      </c>
      <c r="O100" s="16">
        <v>419.0</v>
      </c>
      <c r="P100" s="14" t="s">
        <v>10900</v>
      </c>
      <c r="Q100" s="14" t="s">
        <v>2659</v>
      </c>
      <c r="R100" s="14" t="s">
        <v>2659</v>
      </c>
      <c r="S100" s="14" t="s">
        <v>11078</v>
      </c>
    </row>
    <row r="101">
      <c r="A101" s="14" t="s">
        <v>10885</v>
      </c>
      <c r="B101" s="14" t="s">
        <v>4852</v>
      </c>
      <c r="C101" s="14" t="s">
        <v>2574</v>
      </c>
      <c r="D101" s="14" t="s">
        <v>4408</v>
      </c>
      <c r="E101" s="16">
        <v>1783377.0</v>
      </c>
      <c r="F101" s="14" t="s">
        <v>10547</v>
      </c>
      <c r="G101" s="14" t="s">
        <v>5791</v>
      </c>
      <c r="H101" s="14" t="s">
        <v>11076</v>
      </c>
      <c r="I101" s="14" t="s">
        <v>10888</v>
      </c>
      <c r="J101" s="14" t="s">
        <v>10888</v>
      </c>
      <c r="K101" s="14" t="s">
        <v>10899</v>
      </c>
      <c r="L101" s="14" t="s">
        <v>11077</v>
      </c>
      <c r="M101" s="14" t="s">
        <v>10888</v>
      </c>
      <c r="N101" s="14" t="s">
        <v>3096</v>
      </c>
      <c r="O101" s="16">
        <v>419.0</v>
      </c>
      <c r="P101" s="14" t="s">
        <v>10889</v>
      </c>
      <c r="Q101" s="14" t="s">
        <v>10890</v>
      </c>
      <c r="R101" s="14" t="s">
        <v>10920</v>
      </c>
      <c r="S101" s="14" t="s">
        <v>11079</v>
      </c>
    </row>
    <row r="102">
      <c r="A102" s="14" t="s">
        <v>10885</v>
      </c>
      <c r="B102" s="14" t="s">
        <v>4852</v>
      </c>
      <c r="C102" s="14" t="s">
        <v>2574</v>
      </c>
      <c r="D102" s="14" t="s">
        <v>4408</v>
      </c>
      <c r="E102" s="16">
        <v>1783377.0</v>
      </c>
      <c r="F102" s="14" t="s">
        <v>10634</v>
      </c>
      <c r="G102" s="14" t="s">
        <v>10633</v>
      </c>
      <c r="H102" s="14" t="s">
        <v>11076</v>
      </c>
      <c r="I102" s="14" t="s">
        <v>10888</v>
      </c>
      <c r="J102" s="14" t="s">
        <v>10888</v>
      </c>
      <c r="K102" s="14" t="s">
        <v>10899</v>
      </c>
      <c r="L102" s="14" t="s">
        <v>11077</v>
      </c>
      <c r="M102" s="14" t="s">
        <v>10888</v>
      </c>
      <c r="N102" s="14" t="s">
        <v>3096</v>
      </c>
      <c r="O102" s="16">
        <v>419.0</v>
      </c>
      <c r="P102" s="14" t="s">
        <v>10889</v>
      </c>
      <c r="Q102" s="14" t="s">
        <v>10890</v>
      </c>
      <c r="R102" s="14" t="s">
        <v>10920</v>
      </c>
      <c r="S102" s="14" t="s">
        <v>11080</v>
      </c>
    </row>
    <row r="103">
      <c r="A103" s="14" t="s">
        <v>10885</v>
      </c>
      <c r="B103" s="14" t="s">
        <v>4852</v>
      </c>
      <c r="C103" s="14" t="s">
        <v>2574</v>
      </c>
      <c r="D103" s="14" t="s">
        <v>4418</v>
      </c>
      <c r="E103" s="16">
        <v>2198411.0</v>
      </c>
      <c r="F103" s="14" t="s">
        <v>10585</v>
      </c>
      <c r="G103" s="14" t="s">
        <v>6952</v>
      </c>
      <c r="H103" s="14" t="s">
        <v>11076</v>
      </c>
      <c r="I103" s="14" t="s">
        <v>10888</v>
      </c>
      <c r="J103" s="14" t="s">
        <v>10888</v>
      </c>
      <c r="K103" s="14" t="s">
        <v>10899</v>
      </c>
      <c r="L103" s="14" t="s">
        <v>11077</v>
      </c>
      <c r="M103" s="14" t="s">
        <v>10888</v>
      </c>
      <c r="N103" s="14" t="s">
        <v>3096</v>
      </c>
      <c r="O103" s="16">
        <v>419.0</v>
      </c>
      <c r="P103" s="14" t="s">
        <v>10900</v>
      </c>
      <c r="Q103" s="14" t="s">
        <v>2659</v>
      </c>
      <c r="R103" s="14" t="s">
        <v>2659</v>
      </c>
      <c r="S103" s="14" t="s">
        <v>11061</v>
      </c>
    </row>
    <row r="104">
      <c r="A104" s="14" t="s">
        <v>10885</v>
      </c>
      <c r="B104" s="14" t="s">
        <v>4852</v>
      </c>
      <c r="C104" s="14" t="s">
        <v>2574</v>
      </c>
      <c r="D104" s="14" t="s">
        <v>4462</v>
      </c>
      <c r="E104" s="16">
        <v>2198275.0</v>
      </c>
      <c r="F104" s="14" t="s">
        <v>10496</v>
      </c>
      <c r="G104" s="14" t="s">
        <v>10495</v>
      </c>
      <c r="H104" s="14" t="s">
        <v>11076</v>
      </c>
      <c r="I104" s="14" t="s">
        <v>10888</v>
      </c>
      <c r="J104" s="14" t="s">
        <v>10888</v>
      </c>
      <c r="K104" s="14" t="s">
        <v>10899</v>
      </c>
      <c r="L104" s="14" t="s">
        <v>11077</v>
      </c>
      <c r="M104" s="14" t="s">
        <v>10888</v>
      </c>
      <c r="N104" s="14" t="s">
        <v>3096</v>
      </c>
      <c r="O104" s="16">
        <v>419.0</v>
      </c>
      <c r="P104" s="14" t="s">
        <v>10900</v>
      </c>
      <c r="Q104" s="14" t="s">
        <v>2659</v>
      </c>
      <c r="R104" s="14" t="s">
        <v>2659</v>
      </c>
      <c r="S104" s="14" t="s">
        <v>11081</v>
      </c>
    </row>
    <row r="105">
      <c r="A105" s="14" t="s">
        <v>10885</v>
      </c>
      <c r="B105" s="14" t="s">
        <v>4852</v>
      </c>
      <c r="C105" s="14" t="s">
        <v>2574</v>
      </c>
      <c r="D105" s="14" t="s">
        <v>4462</v>
      </c>
      <c r="E105" s="16">
        <v>2198275.0</v>
      </c>
      <c r="F105" s="14" t="s">
        <v>10735</v>
      </c>
      <c r="G105" s="14" t="s">
        <v>10734</v>
      </c>
      <c r="H105" s="14" t="s">
        <v>11076</v>
      </c>
      <c r="I105" s="14" t="s">
        <v>10888</v>
      </c>
      <c r="J105" s="14" t="s">
        <v>10888</v>
      </c>
      <c r="K105" s="14" t="s">
        <v>10899</v>
      </c>
      <c r="L105" s="14" t="s">
        <v>11077</v>
      </c>
      <c r="M105" s="14" t="s">
        <v>10888</v>
      </c>
      <c r="N105" s="14" t="s">
        <v>3096</v>
      </c>
      <c r="O105" s="16">
        <v>419.0</v>
      </c>
      <c r="P105" s="14" t="s">
        <v>10900</v>
      </c>
      <c r="Q105" s="14" t="s">
        <v>2659</v>
      </c>
      <c r="R105" s="14" t="s">
        <v>2659</v>
      </c>
      <c r="S105" s="14" t="s">
        <v>10968</v>
      </c>
    </row>
    <row r="106">
      <c r="A106" s="14" t="s">
        <v>10885</v>
      </c>
      <c r="B106" s="14" t="s">
        <v>4852</v>
      </c>
      <c r="C106" s="14" t="s">
        <v>2574</v>
      </c>
      <c r="D106" s="14" t="s">
        <v>4479</v>
      </c>
      <c r="E106" s="16">
        <v>2339770.0</v>
      </c>
      <c r="F106" s="14" t="s">
        <v>10774</v>
      </c>
      <c r="G106" s="14" t="s">
        <v>10773</v>
      </c>
      <c r="H106" s="14" t="s">
        <v>11076</v>
      </c>
      <c r="I106" s="14" t="s">
        <v>10888</v>
      </c>
      <c r="J106" s="14" t="s">
        <v>10888</v>
      </c>
      <c r="K106" s="14" t="s">
        <v>10899</v>
      </c>
      <c r="L106" s="14" t="s">
        <v>11077</v>
      </c>
      <c r="M106" s="14" t="s">
        <v>10888</v>
      </c>
      <c r="N106" s="14" t="s">
        <v>3096</v>
      </c>
      <c r="O106" s="16">
        <v>419.0</v>
      </c>
      <c r="P106" s="14" t="s">
        <v>10900</v>
      </c>
      <c r="Q106" s="14" t="s">
        <v>10890</v>
      </c>
      <c r="R106" s="14" t="s">
        <v>2659</v>
      </c>
      <c r="S106" s="14" t="s">
        <v>11082</v>
      </c>
    </row>
    <row r="107">
      <c r="A107" s="14" t="s">
        <v>10885</v>
      </c>
      <c r="B107" s="14" t="s">
        <v>4852</v>
      </c>
      <c r="C107" s="14" t="s">
        <v>2574</v>
      </c>
      <c r="D107" s="14" t="s">
        <v>4497</v>
      </c>
      <c r="E107" s="16">
        <v>2198385.0</v>
      </c>
      <c r="F107" s="14" t="s">
        <v>10684</v>
      </c>
      <c r="G107" s="14" t="s">
        <v>10683</v>
      </c>
      <c r="H107" s="14" t="s">
        <v>11076</v>
      </c>
      <c r="I107" s="14" t="s">
        <v>10888</v>
      </c>
      <c r="J107" s="14" t="s">
        <v>10888</v>
      </c>
      <c r="K107" s="14" t="s">
        <v>10899</v>
      </c>
      <c r="L107" s="14" t="s">
        <v>11077</v>
      </c>
      <c r="M107" s="14" t="s">
        <v>10888</v>
      </c>
      <c r="N107" s="14" t="s">
        <v>3096</v>
      </c>
      <c r="O107" s="16">
        <v>419.0</v>
      </c>
      <c r="P107" s="14" t="s">
        <v>10900</v>
      </c>
      <c r="Q107" s="14" t="s">
        <v>2659</v>
      </c>
      <c r="R107" s="14" t="s">
        <v>2659</v>
      </c>
      <c r="S107" s="14" t="s">
        <v>11083</v>
      </c>
    </row>
    <row r="108">
      <c r="A108" s="14" t="s">
        <v>10885</v>
      </c>
      <c r="B108" s="14" t="s">
        <v>4852</v>
      </c>
      <c r="C108" s="14" t="s">
        <v>2574</v>
      </c>
      <c r="D108" s="14" t="s">
        <v>4503</v>
      </c>
      <c r="E108" s="16">
        <v>2198465.0</v>
      </c>
      <c r="F108" s="14" t="s">
        <v>10613</v>
      </c>
      <c r="G108" s="14" t="s">
        <v>5325</v>
      </c>
      <c r="H108" s="14" t="s">
        <v>11076</v>
      </c>
      <c r="I108" s="14" t="s">
        <v>10888</v>
      </c>
      <c r="J108" s="14" t="s">
        <v>10888</v>
      </c>
      <c r="K108" s="14" t="s">
        <v>10899</v>
      </c>
      <c r="L108" s="14" t="s">
        <v>11077</v>
      </c>
      <c r="M108" s="14" t="s">
        <v>10888</v>
      </c>
      <c r="N108" s="14" t="s">
        <v>3096</v>
      </c>
      <c r="O108" s="16">
        <v>419.0</v>
      </c>
      <c r="P108" s="14" t="s">
        <v>10900</v>
      </c>
      <c r="Q108" s="14" t="s">
        <v>2659</v>
      </c>
      <c r="R108" s="14" t="s">
        <v>2659</v>
      </c>
      <c r="S108" s="14" t="s">
        <v>11084</v>
      </c>
    </row>
    <row r="109">
      <c r="A109" s="14" t="s">
        <v>10885</v>
      </c>
      <c r="B109" s="14" t="s">
        <v>4852</v>
      </c>
      <c r="C109" s="14" t="s">
        <v>2574</v>
      </c>
      <c r="D109" s="14" t="s">
        <v>4420</v>
      </c>
      <c r="E109" s="16">
        <v>2198370.0</v>
      </c>
      <c r="F109" s="14" t="s">
        <v>10714</v>
      </c>
      <c r="G109" s="14" t="s">
        <v>10713</v>
      </c>
      <c r="H109" s="14" t="s">
        <v>11076</v>
      </c>
      <c r="I109" s="14" t="s">
        <v>10888</v>
      </c>
      <c r="J109" s="14" t="s">
        <v>10888</v>
      </c>
      <c r="K109" s="14" t="s">
        <v>10899</v>
      </c>
      <c r="L109" s="14" t="s">
        <v>11077</v>
      </c>
      <c r="M109" s="14" t="s">
        <v>10888</v>
      </c>
      <c r="N109" s="14" t="s">
        <v>3096</v>
      </c>
      <c r="O109" s="16">
        <v>419.0</v>
      </c>
      <c r="P109" s="14" t="s">
        <v>10900</v>
      </c>
      <c r="Q109" s="14" t="s">
        <v>2659</v>
      </c>
      <c r="R109" s="14" t="s">
        <v>2659</v>
      </c>
      <c r="S109" s="14" t="s">
        <v>11085</v>
      </c>
    </row>
    <row r="110">
      <c r="A110" s="14" t="s">
        <v>10885</v>
      </c>
      <c r="B110" s="14" t="s">
        <v>4852</v>
      </c>
      <c r="C110" s="14" t="s">
        <v>2574</v>
      </c>
      <c r="D110" s="14" t="s">
        <v>3780</v>
      </c>
      <c r="E110" s="16">
        <v>2306041.0</v>
      </c>
      <c r="F110" s="14" t="s">
        <v>10798</v>
      </c>
      <c r="G110" s="14" t="s">
        <v>10797</v>
      </c>
      <c r="H110" s="14" t="s">
        <v>10897</v>
      </c>
      <c r="I110" s="14" t="s">
        <v>11086</v>
      </c>
      <c r="J110" s="14" t="s">
        <v>10888</v>
      </c>
      <c r="K110" s="14" t="s">
        <v>10899</v>
      </c>
      <c r="L110" s="14" t="s">
        <v>2943</v>
      </c>
      <c r="M110" s="14" t="s">
        <v>10888</v>
      </c>
      <c r="N110" s="16">
        <v>2.4997986E7</v>
      </c>
      <c r="O110" s="14" t="s">
        <v>3096</v>
      </c>
      <c r="P110" s="14" t="s">
        <v>10900</v>
      </c>
      <c r="Q110" s="14" t="s">
        <v>2659</v>
      </c>
      <c r="R110" s="14" t="s">
        <v>2659</v>
      </c>
      <c r="S110" s="14" t="s">
        <v>11087</v>
      </c>
    </row>
    <row r="111">
      <c r="A111" s="14" t="s">
        <v>10885</v>
      </c>
      <c r="B111" s="14" t="s">
        <v>4852</v>
      </c>
      <c r="C111" s="14" t="s">
        <v>2574</v>
      </c>
      <c r="D111" s="14" t="s">
        <v>4253</v>
      </c>
      <c r="E111" s="16">
        <v>2193831.0</v>
      </c>
      <c r="F111" s="14" t="s">
        <v>10466</v>
      </c>
      <c r="G111" s="14" t="s">
        <v>6558</v>
      </c>
      <c r="H111" s="14" t="s">
        <v>11088</v>
      </c>
      <c r="I111" s="14" t="s">
        <v>11089</v>
      </c>
      <c r="J111" s="14" t="s">
        <v>10888</v>
      </c>
      <c r="K111" s="14" t="s">
        <v>10899</v>
      </c>
      <c r="L111" s="14" t="s">
        <v>3072</v>
      </c>
      <c r="M111" s="14" t="s">
        <v>10888</v>
      </c>
      <c r="N111" s="14" t="s">
        <v>3096</v>
      </c>
      <c r="O111" s="16">
        <v>627.0</v>
      </c>
      <c r="P111" s="14" t="s">
        <v>10900</v>
      </c>
      <c r="Q111" s="14" t="s">
        <v>2659</v>
      </c>
      <c r="R111" s="14" t="s">
        <v>2659</v>
      </c>
      <c r="S111" s="14" t="s">
        <v>11090</v>
      </c>
    </row>
    <row r="112">
      <c r="A112" s="14" t="s">
        <v>10885</v>
      </c>
      <c r="B112" s="14" t="s">
        <v>4852</v>
      </c>
      <c r="C112" s="14" t="s">
        <v>2574</v>
      </c>
      <c r="D112" s="14" t="s">
        <v>2950</v>
      </c>
      <c r="E112" s="16">
        <v>1560536.0</v>
      </c>
      <c r="F112" s="14" t="s">
        <v>10804</v>
      </c>
      <c r="G112" s="14" t="s">
        <v>10803</v>
      </c>
      <c r="H112" s="14" t="s">
        <v>11088</v>
      </c>
      <c r="I112" s="14" t="s">
        <v>11091</v>
      </c>
      <c r="J112" s="14" t="s">
        <v>2958</v>
      </c>
      <c r="K112" s="14" t="s">
        <v>10899</v>
      </c>
      <c r="L112" s="14" t="s">
        <v>3072</v>
      </c>
      <c r="M112" s="14" t="s">
        <v>10888</v>
      </c>
      <c r="N112" s="16">
        <v>2.1798893E7</v>
      </c>
      <c r="O112" s="14" t="s">
        <v>3096</v>
      </c>
      <c r="P112" s="14" t="s">
        <v>10889</v>
      </c>
      <c r="Q112" s="14" t="s">
        <v>10890</v>
      </c>
      <c r="R112" s="14" t="s">
        <v>2659</v>
      </c>
      <c r="S112" s="14" t="s">
        <v>11092</v>
      </c>
    </row>
    <row r="113">
      <c r="A113" s="14" t="s">
        <v>10885</v>
      </c>
      <c r="B113" s="14" t="s">
        <v>4852</v>
      </c>
      <c r="C113" s="14" t="s">
        <v>2574</v>
      </c>
      <c r="D113" s="14" t="s">
        <v>11093</v>
      </c>
      <c r="E113" s="16">
        <v>2237635.0</v>
      </c>
      <c r="F113" s="14" t="s">
        <v>10780</v>
      </c>
      <c r="G113" s="14" t="s">
        <v>10779</v>
      </c>
      <c r="H113" s="14" t="s">
        <v>3931</v>
      </c>
      <c r="I113" s="14" t="s">
        <v>10888</v>
      </c>
      <c r="J113" s="14" t="s">
        <v>10888</v>
      </c>
      <c r="K113" s="14" t="s">
        <v>10899</v>
      </c>
      <c r="L113" s="14" t="s">
        <v>11094</v>
      </c>
      <c r="M113" s="14" t="s">
        <v>10888</v>
      </c>
      <c r="N113" s="16">
        <v>2.450444E7</v>
      </c>
      <c r="O113" s="14" t="s">
        <v>3096</v>
      </c>
      <c r="P113" s="14" t="s">
        <v>10900</v>
      </c>
      <c r="Q113" s="14" t="s">
        <v>10890</v>
      </c>
      <c r="R113" s="14" t="s">
        <v>2659</v>
      </c>
      <c r="S113" s="14" t="s">
        <v>11095</v>
      </c>
    </row>
    <row r="114">
      <c r="A114" s="14" t="s">
        <v>10885</v>
      </c>
      <c r="B114" s="14" t="s">
        <v>4852</v>
      </c>
      <c r="C114" s="14" t="s">
        <v>2574</v>
      </c>
      <c r="D114" s="14" t="s">
        <v>11096</v>
      </c>
      <c r="E114" s="16">
        <v>2120402.0</v>
      </c>
      <c r="F114" s="14" t="s">
        <v>10310</v>
      </c>
      <c r="G114" s="14" t="s">
        <v>10309</v>
      </c>
      <c r="H114" s="14" t="s">
        <v>3931</v>
      </c>
      <c r="I114" s="14" t="s">
        <v>10888</v>
      </c>
      <c r="J114" s="14" t="s">
        <v>10888</v>
      </c>
      <c r="K114" s="14" t="s">
        <v>10899</v>
      </c>
      <c r="L114" s="14" t="s">
        <v>11094</v>
      </c>
      <c r="M114" s="14" t="s">
        <v>10888</v>
      </c>
      <c r="N114" s="14" t="s">
        <v>3096</v>
      </c>
      <c r="O114" s="16">
        <v>416.0</v>
      </c>
      <c r="P114" s="14" t="s">
        <v>10900</v>
      </c>
      <c r="Q114" s="14" t="s">
        <v>2659</v>
      </c>
      <c r="R114" s="14" t="s">
        <v>2659</v>
      </c>
      <c r="S114" s="14" t="s">
        <v>11097</v>
      </c>
    </row>
    <row r="115">
      <c r="A115" s="14" t="s">
        <v>10885</v>
      </c>
      <c r="B115" s="14" t="s">
        <v>4852</v>
      </c>
      <c r="C115" s="14" t="s">
        <v>2574</v>
      </c>
      <c r="D115" s="14" t="s">
        <v>3933</v>
      </c>
      <c r="E115" s="16">
        <v>2194009.0</v>
      </c>
      <c r="F115" s="14" t="s">
        <v>10550</v>
      </c>
      <c r="G115" s="14" t="s">
        <v>10549</v>
      </c>
      <c r="H115" s="14" t="s">
        <v>3931</v>
      </c>
      <c r="I115" s="14" t="s">
        <v>10888</v>
      </c>
      <c r="J115" s="14" t="s">
        <v>10888</v>
      </c>
      <c r="K115" s="14" t="s">
        <v>10899</v>
      </c>
      <c r="L115" s="14" t="s">
        <v>11098</v>
      </c>
      <c r="M115" s="14" t="s">
        <v>10888</v>
      </c>
      <c r="N115" s="14" t="s">
        <v>3096</v>
      </c>
      <c r="O115" s="16">
        <v>543.0</v>
      </c>
      <c r="P115" s="14" t="s">
        <v>10900</v>
      </c>
      <c r="Q115" s="14" t="s">
        <v>2659</v>
      </c>
      <c r="R115" s="14" t="s">
        <v>2659</v>
      </c>
      <c r="S115" s="14" t="s">
        <v>11099</v>
      </c>
    </row>
    <row r="116">
      <c r="A116" s="14" t="s">
        <v>10885</v>
      </c>
      <c r="B116" s="14" t="s">
        <v>4852</v>
      </c>
      <c r="C116" s="14" t="s">
        <v>2574</v>
      </c>
      <c r="D116" s="14" t="s">
        <v>11100</v>
      </c>
      <c r="E116" s="16">
        <v>2120866.0</v>
      </c>
      <c r="F116" s="14" t="s">
        <v>10545</v>
      </c>
      <c r="G116" s="14" t="s">
        <v>10544</v>
      </c>
      <c r="H116" s="14" t="s">
        <v>3629</v>
      </c>
      <c r="I116" s="14" t="s">
        <v>10888</v>
      </c>
      <c r="J116" s="14" t="s">
        <v>10888</v>
      </c>
      <c r="K116" s="14" t="s">
        <v>10899</v>
      </c>
      <c r="L116" s="14" t="s">
        <v>10888</v>
      </c>
      <c r="M116" s="14" t="s">
        <v>10888</v>
      </c>
      <c r="N116" s="14" t="s">
        <v>3096</v>
      </c>
      <c r="O116" s="16">
        <v>323.0</v>
      </c>
      <c r="P116" s="14" t="s">
        <v>10900</v>
      </c>
      <c r="Q116" s="14" t="s">
        <v>2659</v>
      </c>
      <c r="R116" s="14" t="s">
        <v>2659</v>
      </c>
      <c r="S116" s="14" t="s">
        <v>11101</v>
      </c>
    </row>
    <row r="117">
      <c r="A117" s="14" t="s">
        <v>10885</v>
      </c>
      <c r="B117" s="14" t="s">
        <v>4852</v>
      </c>
      <c r="C117" s="14" t="s">
        <v>2574</v>
      </c>
      <c r="D117" s="14" t="s">
        <v>11102</v>
      </c>
      <c r="E117" s="16">
        <v>1919222.0</v>
      </c>
      <c r="F117" s="14" t="s">
        <v>10545</v>
      </c>
      <c r="G117" s="14" t="s">
        <v>10544</v>
      </c>
      <c r="H117" s="14" t="s">
        <v>3629</v>
      </c>
      <c r="I117" s="14" t="s">
        <v>10888</v>
      </c>
      <c r="J117" s="14" t="s">
        <v>10888</v>
      </c>
      <c r="K117" s="14" t="s">
        <v>10899</v>
      </c>
      <c r="L117" s="14" t="s">
        <v>10888</v>
      </c>
      <c r="M117" s="14" t="s">
        <v>10888</v>
      </c>
      <c r="N117" s="14" t="s">
        <v>3096</v>
      </c>
      <c r="O117" s="16">
        <v>323.0</v>
      </c>
      <c r="P117" s="14" t="s">
        <v>10940</v>
      </c>
      <c r="Q117" s="14" t="s">
        <v>10890</v>
      </c>
      <c r="R117" s="14" t="s">
        <v>10920</v>
      </c>
      <c r="S117" s="14" t="s">
        <v>11101</v>
      </c>
    </row>
    <row r="118">
      <c r="A118" s="14" t="s">
        <v>10885</v>
      </c>
      <c r="B118" s="14" t="s">
        <v>4852</v>
      </c>
      <c r="C118" s="14" t="s">
        <v>2574</v>
      </c>
      <c r="D118" s="14" t="s">
        <v>11103</v>
      </c>
      <c r="E118" s="16">
        <v>2120947.0</v>
      </c>
      <c r="F118" s="14" t="s">
        <v>10652</v>
      </c>
      <c r="G118" s="14" t="s">
        <v>10651</v>
      </c>
      <c r="H118" s="14" t="s">
        <v>3629</v>
      </c>
      <c r="I118" s="14" t="s">
        <v>10888</v>
      </c>
      <c r="J118" s="14" t="s">
        <v>10888</v>
      </c>
      <c r="K118" s="14" t="s">
        <v>10899</v>
      </c>
      <c r="L118" s="14" t="s">
        <v>10888</v>
      </c>
      <c r="M118" s="14" t="s">
        <v>10888</v>
      </c>
      <c r="N118" s="14" t="s">
        <v>3096</v>
      </c>
      <c r="O118" s="16">
        <v>322.0</v>
      </c>
      <c r="P118" s="14" t="s">
        <v>10900</v>
      </c>
      <c r="Q118" s="14" t="s">
        <v>2659</v>
      </c>
      <c r="R118" s="14" t="s">
        <v>2659</v>
      </c>
      <c r="S118" s="14" t="s">
        <v>11104</v>
      </c>
    </row>
    <row r="119">
      <c r="A119" s="14" t="s">
        <v>10885</v>
      </c>
      <c r="B119" s="14" t="s">
        <v>4852</v>
      </c>
      <c r="C119" s="14" t="s">
        <v>2574</v>
      </c>
      <c r="D119" s="14" t="s">
        <v>11105</v>
      </c>
      <c r="E119" s="16">
        <v>2194733.0</v>
      </c>
      <c r="F119" s="14" t="s">
        <v>10326</v>
      </c>
      <c r="G119" s="14" t="s">
        <v>10325</v>
      </c>
      <c r="H119" s="14" t="s">
        <v>3629</v>
      </c>
      <c r="I119" s="14" t="s">
        <v>10888</v>
      </c>
      <c r="J119" s="14" t="s">
        <v>10888</v>
      </c>
      <c r="K119" s="14" t="s">
        <v>10899</v>
      </c>
      <c r="L119" s="14" t="s">
        <v>10888</v>
      </c>
      <c r="M119" s="14" t="s">
        <v>10888</v>
      </c>
      <c r="N119" s="14" t="s">
        <v>3096</v>
      </c>
      <c r="O119" s="16">
        <v>322.0</v>
      </c>
      <c r="P119" s="14" t="s">
        <v>10900</v>
      </c>
      <c r="Q119" s="14" t="s">
        <v>2659</v>
      </c>
      <c r="R119" s="14" t="s">
        <v>2659</v>
      </c>
      <c r="S119" s="14" t="s">
        <v>10912</v>
      </c>
    </row>
    <row r="120">
      <c r="A120" s="14" t="s">
        <v>10885</v>
      </c>
      <c r="B120" s="14" t="s">
        <v>4852</v>
      </c>
      <c r="C120" s="14" t="s">
        <v>2574</v>
      </c>
      <c r="D120" s="14" t="s">
        <v>11106</v>
      </c>
      <c r="E120" s="16">
        <v>2634286.0</v>
      </c>
      <c r="F120" s="14" t="s">
        <v>10441</v>
      </c>
      <c r="G120" s="14" t="s">
        <v>10440</v>
      </c>
      <c r="H120" s="14" t="s">
        <v>3629</v>
      </c>
      <c r="I120" s="14" t="s">
        <v>10888</v>
      </c>
      <c r="J120" s="14" t="s">
        <v>10888</v>
      </c>
      <c r="K120" s="14" t="s">
        <v>11070</v>
      </c>
      <c r="L120" s="14" t="s">
        <v>11107</v>
      </c>
      <c r="M120" s="14" t="s">
        <v>10888</v>
      </c>
      <c r="N120" s="14" t="s">
        <v>3096</v>
      </c>
      <c r="O120" s="16">
        <v>660.0</v>
      </c>
      <c r="P120" s="14" t="s">
        <v>10900</v>
      </c>
      <c r="Q120" s="14" t="s">
        <v>10890</v>
      </c>
      <c r="R120" s="14" t="s">
        <v>2659</v>
      </c>
      <c r="S120" s="14" t="s">
        <v>11108</v>
      </c>
    </row>
    <row r="121">
      <c r="A121" s="14" t="s">
        <v>10885</v>
      </c>
      <c r="B121" s="14" t="s">
        <v>4852</v>
      </c>
      <c r="C121" s="14" t="s">
        <v>2574</v>
      </c>
      <c r="D121" s="14" t="s">
        <v>11109</v>
      </c>
      <c r="E121" s="16">
        <v>2634310.0</v>
      </c>
      <c r="F121" s="14" t="s">
        <v>10405</v>
      </c>
      <c r="G121" s="14" t="s">
        <v>10404</v>
      </c>
      <c r="H121" s="14" t="s">
        <v>3629</v>
      </c>
      <c r="I121" s="14" t="s">
        <v>10888</v>
      </c>
      <c r="J121" s="14" t="s">
        <v>10888</v>
      </c>
      <c r="K121" s="14" t="s">
        <v>11070</v>
      </c>
      <c r="L121" s="14" t="s">
        <v>11107</v>
      </c>
      <c r="M121" s="14" t="s">
        <v>10888</v>
      </c>
      <c r="N121" s="14" t="s">
        <v>3096</v>
      </c>
      <c r="O121" s="16">
        <v>660.0</v>
      </c>
      <c r="P121" s="14" t="s">
        <v>10900</v>
      </c>
      <c r="Q121" s="14" t="s">
        <v>10890</v>
      </c>
      <c r="R121" s="14" t="s">
        <v>2659</v>
      </c>
      <c r="S121" s="14" t="s">
        <v>11110</v>
      </c>
    </row>
    <row r="122">
      <c r="A122" s="14" t="s">
        <v>10885</v>
      </c>
      <c r="B122" s="14" t="s">
        <v>4852</v>
      </c>
      <c r="C122" s="14" t="s">
        <v>2574</v>
      </c>
      <c r="D122" s="14" t="s">
        <v>11111</v>
      </c>
      <c r="E122" s="16">
        <v>2634352.0</v>
      </c>
      <c r="F122" s="14" t="s">
        <v>10394</v>
      </c>
      <c r="G122" s="14" t="s">
        <v>10393</v>
      </c>
      <c r="H122" s="14" t="s">
        <v>3629</v>
      </c>
      <c r="I122" s="14" t="s">
        <v>10888</v>
      </c>
      <c r="J122" s="14" t="s">
        <v>10888</v>
      </c>
      <c r="K122" s="14" t="s">
        <v>11070</v>
      </c>
      <c r="L122" s="14" t="s">
        <v>11107</v>
      </c>
      <c r="M122" s="14" t="s">
        <v>10888</v>
      </c>
      <c r="N122" s="14" t="s">
        <v>3096</v>
      </c>
      <c r="O122" s="16">
        <v>660.0</v>
      </c>
      <c r="P122" s="14" t="s">
        <v>10900</v>
      </c>
      <c r="Q122" s="14" t="s">
        <v>10890</v>
      </c>
      <c r="R122" s="14" t="s">
        <v>2659</v>
      </c>
      <c r="S122" s="14" t="s">
        <v>11112</v>
      </c>
    </row>
    <row r="123">
      <c r="A123" s="14" t="s">
        <v>10885</v>
      </c>
      <c r="B123" s="14" t="s">
        <v>4852</v>
      </c>
      <c r="C123" s="14" t="s">
        <v>2574</v>
      </c>
      <c r="D123" s="14" t="s">
        <v>11113</v>
      </c>
      <c r="E123" s="16">
        <v>2634270.0</v>
      </c>
      <c r="F123" s="14" t="s">
        <v>10376</v>
      </c>
      <c r="G123" s="14" t="s">
        <v>10375</v>
      </c>
      <c r="H123" s="14" t="s">
        <v>3629</v>
      </c>
      <c r="I123" s="14" t="s">
        <v>10888</v>
      </c>
      <c r="J123" s="14" t="s">
        <v>10888</v>
      </c>
      <c r="K123" s="14" t="s">
        <v>11070</v>
      </c>
      <c r="L123" s="14" t="s">
        <v>11107</v>
      </c>
      <c r="M123" s="14" t="s">
        <v>10888</v>
      </c>
      <c r="N123" s="14" t="s">
        <v>3096</v>
      </c>
      <c r="O123" s="16">
        <v>660.0</v>
      </c>
      <c r="P123" s="14" t="s">
        <v>10900</v>
      </c>
      <c r="Q123" s="14" t="s">
        <v>10890</v>
      </c>
      <c r="R123" s="14" t="s">
        <v>2659</v>
      </c>
      <c r="S123" s="14" t="s">
        <v>11114</v>
      </c>
    </row>
    <row r="124">
      <c r="A124" s="14" t="s">
        <v>10885</v>
      </c>
      <c r="B124" s="14" t="s">
        <v>4852</v>
      </c>
      <c r="C124" s="14" t="s">
        <v>2574</v>
      </c>
      <c r="D124" s="14" t="s">
        <v>11115</v>
      </c>
      <c r="E124" s="16">
        <v>2634107.0</v>
      </c>
      <c r="F124" s="14" t="s">
        <v>10568</v>
      </c>
      <c r="G124" s="14" t="s">
        <v>10567</v>
      </c>
      <c r="H124" s="14" t="s">
        <v>3629</v>
      </c>
      <c r="I124" s="14" t="s">
        <v>10888</v>
      </c>
      <c r="J124" s="14" t="s">
        <v>10888</v>
      </c>
      <c r="K124" s="14" t="s">
        <v>11070</v>
      </c>
      <c r="L124" s="14" t="s">
        <v>11107</v>
      </c>
      <c r="M124" s="14" t="s">
        <v>10888</v>
      </c>
      <c r="N124" s="14" t="s">
        <v>3096</v>
      </c>
      <c r="O124" s="16">
        <v>660.0</v>
      </c>
      <c r="P124" s="14" t="s">
        <v>10900</v>
      </c>
      <c r="Q124" s="14" t="s">
        <v>10890</v>
      </c>
      <c r="R124" s="14" t="s">
        <v>2659</v>
      </c>
      <c r="S124" s="14" t="s">
        <v>11116</v>
      </c>
    </row>
    <row r="125">
      <c r="A125" s="14" t="s">
        <v>10885</v>
      </c>
      <c r="B125" s="14" t="s">
        <v>4852</v>
      </c>
      <c r="C125" s="14" t="s">
        <v>2574</v>
      </c>
      <c r="D125" s="14" t="s">
        <v>11117</v>
      </c>
      <c r="E125" s="16">
        <v>1566727.0</v>
      </c>
      <c r="F125" s="14" t="s">
        <v>10332</v>
      </c>
      <c r="G125" s="14" t="s">
        <v>10331</v>
      </c>
      <c r="H125" s="14" t="s">
        <v>3629</v>
      </c>
      <c r="I125" s="14" t="s">
        <v>10888</v>
      </c>
      <c r="J125" s="14" t="s">
        <v>10888</v>
      </c>
      <c r="K125" s="14" t="s">
        <v>10899</v>
      </c>
      <c r="L125" s="14" t="s">
        <v>4025</v>
      </c>
      <c r="M125" s="14" t="s">
        <v>10888</v>
      </c>
      <c r="N125" s="16">
        <v>2.1822264E7</v>
      </c>
      <c r="O125" s="14" t="s">
        <v>3096</v>
      </c>
      <c r="P125" s="14" t="s">
        <v>10900</v>
      </c>
      <c r="Q125" s="14" t="s">
        <v>10890</v>
      </c>
      <c r="R125" s="14" t="s">
        <v>2659</v>
      </c>
      <c r="S125" s="14" t="s">
        <v>11056</v>
      </c>
    </row>
    <row r="126">
      <c r="A126" s="14" t="s">
        <v>10885</v>
      </c>
      <c r="B126" s="14" t="s">
        <v>4852</v>
      </c>
      <c r="C126" s="14" t="s">
        <v>2574</v>
      </c>
      <c r="D126" s="14" t="s">
        <v>11118</v>
      </c>
      <c r="E126" s="16">
        <v>2194563.0</v>
      </c>
      <c r="F126" s="14" t="s">
        <v>10426</v>
      </c>
      <c r="G126" s="14" t="s">
        <v>10425</v>
      </c>
      <c r="H126" s="14" t="s">
        <v>3629</v>
      </c>
      <c r="I126" s="14" t="s">
        <v>10888</v>
      </c>
      <c r="J126" s="14" t="s">
        <v>10888</v>
      </c>
      <c r="K126" s="14" t="s">
        <v>10899</v>
      </c>
      <c r="L126" s="14" t="s">
        <v>4025</v>
      </c>
      <c r="M126" s="14" t="s">
        <v>10888</v>
      </c>
      <c r="N126" s="14" t="s">
        <v>3096</v>
      </c>
      <c r="O126" s="16">
        <v>628.0</v>
      </c>
      <c r="P126" s="14" t="s">
        <v>10900</v>
      </c>
      <c r="Q126" s="14" t="s">
        <v>2659</v>
      </c>
      <c r="R126" s="14" t="s">
        <v>2659</v>
      </c>
      <c r="S126" s="14" t="s">
        <v>11119</v>
      </c>
    </row>
    <row r="127">
      <c r="A127" s="14" t="s">
        <v>10885</v>
      </c>
      <c r="B127" s="14" t="s">
        <v>4852</v>
      </c>
      <c r="C127" s="14" t="s">
        <v>2574</v>
      </c>
      <c r="D127" s="14" t="s">
        <v>4210</v>
      </c>
      <c r="E127" s="16">
        <v>2194579.0</v>
      </c>
      <c r="F127" s="14" t="s">
        <v>10391</v>
      </c>
      <c r="G127" s="14" t="s">
        <v>10390</v>
      </c>
      <c r="H127" s="14" t="s">
        <v>3629</v>
      </c>
      <c r="I127" s="14" t="s">
        <v>10888</v>
      </c>
      <c r="J127" s="14" t="s">
        <v>10888</v>
      </c>
      <c r="K127" s="14" t="s">
        <v>10899</v>
      </c>
      <c r="L127" s="14" t="s">
        <v>4025</v>
      </c>
      <c r="M127" s="14" t="s">
        <v>10888</v>
      </c>
      <c r="N127" s="14" t="s">
        <v>3096</v>
      </c>
      <c r="O127" s="16">
        <v>628.0</v>
      </c>
      <c r="P127" s="14" t="s">
        <v>10900</v>
      </c>
      <c r="Q127" s="14" t="s">
        <v>2659</v>
      </c>
      <c r="R127" s="14" t="s">
        <v>2659</v>
      </c>
      <c r="S127" s="14" t="s">
        <v>11120</v>
      </c>
    </row>
    <row r="128">
      <c r="A128" s="14" t="s">
        <v>10885</v>
      </c>
      <c r="B128" s="14" t="s">
        <v>4852</v>
      </c>
      <c r="C128" s="14" t="s">
        <v>2574</v>
      </c>
      <c r="D128" s="14" t="s">
        <v>11121</v>
      </c>
      <c r="E128" s="16">
        <v>2757375.0</v>
      </c>
      <c r="F128" s="14" t="s">
        <v>10444</v>
      </c>
      <c r="G128" s="14" t="s">
        <v>10443</v>
      </c>
      <c r="H128" s="14" t="s">
        <v>2610</v>
      </c>
      <c r="I128" s="14" t="s">
        <v>10888</v>
      </c>
      <c r="J128" s="14" t="s">
        <v>10888</v>
      </c>
      <c r="K128" s="14" t="s">
        <v>10899</v>
      </c>
      <c r="L128" s="14" t="s">
        <v>2943</v>
      </c>
      <c r="M128" s="14" t="s">
        <v>10888</v>
      </c>
      <c r="N128" s="16">
        <v>2.9335443E7</v>
      </c>
      <c r="O128" s="14" t="s">
        <v>3096</v>
      </c>
      <c r="P128" s="14" t="s">
        <v>10900</v>
      </c>
      <c r="Q128" s="14" t="s">
        <v>10890</v>
      </c>
      <c r="R128" s="14" t="s">
        <v>2659</v>
      </c>
      <c r="S128" s="14" t="s">
        <v>11122</v>
      </c>
    </row>
    <row r="129">
      <c r="A129" s="14" t="s">
        <v>10885</v>
      </c>
      <c r="B129" s="14" t="s">
        <v>4852</v>
      </c>
      <c r="C129" s="14" t="s">
        <v>2574</v>
      </c>
      <c r="D129" s="14" t="s">
        <v>11123</v>
      </c>
      <c r="E129" s="16">
        <v>2662325.0</v>
      </c>
      <c r="F129" s="14" t="s">
        <v>10436</v>
      </c>
      <c r="G129" s="14" t="s">
        <v>10435</v>
      </c>
      <c r="H129" s="14" t="s">
        <v>2610</v>
      </c>
      <c r="I129" s="14" t="s">
        <v>10888</v>
      </c>
      <c r="J129" s="14" t="s">
        <v>10888</v>
      </c>
      <c r="K129" s="14" t="s">
        <v>10899</v>
      </c>
      <c r="L129" s="14" t="s">
        <v>2943</v>
      </c>
      <c r="M129" s="14" t="s">
        <v>10888</v>
      </c>
      <c r="N129" s="16">
        <v>2.7923066E7</v>
      </c>
      <c r="O129" s="14" t="s">
        <v>3096</v>
      </c>
      <c r="P129" s="14" t="s">
        <v>10900</v>
      </c>
      <c r="Q129" s="14" t="s">
        <v>10890</v>
      </c>
      <c r="R129" s="14" t="s">
        <v>2659</v>
      </c>
      <c r="S129" s="14" t="s">
        <v>11124</v>
      </c>
    </row>
    <row r="130">
      <c r="A130" s="14" t="s">
        <v>10885</v>
      </c>
      <c r="B130" s="14" t="s">
        <v>4852</v>
      </c>
      <c r="C130" s="14" t="s">
        <v>2574</v>
      </c>
      <c r="D130" s="14" t="s">
        <v>11125</v>
      </c>
      <c r="E130" s="16">
        <v>2662337.0</v>
      </c>
      <c r="F130" s="14" t="s">
        <v>10449</v>
      </c>
      <c r="G130" s="14" t="s">
        <v>8734</v>
      </c>
      <c r="H130" s="14" t="s">
        <v>2610</v>
      </c>
      <c r="I130" s="14" t="s">
        <v>10888</v>
      </c>
      <c r="J130" s="14" t="s">
        <v>10888</v>
      </c>
      <c r="K130" s="14" t="s">
        <v>10899</v>
      </c>
      <c r="L130" s="14" t="s">
        <v>2943</v>
      </c>
      <c r="M130" s="14" t="s">
        <v>10888</v>
      </c>
      <c r="N130" s="16">
        <v>2.7923066E7</v>
      </c>
      <c r="O130" s="14" t="s">
        <v>3096</v>
      </c>
      <c r="P130" s="14" t="s">
        <v>10900</v>
      </c>
      <c r="Q130" s="14" t="s">
        <v>10890</v>
      </c>
      <c r="R130" s="14" t="s">
        <v>2659</v>
      </c>
      <c r="S130" s="14" t="s">
        <v>11126</v>
      </c>
    </row>
    <row r="131">
      <c r="A131" s="14" t="s">
        <v>10885</v>
      </c>
      <c r="B131" s="14" t="s">
        <v>4852</v>
      </c>
      <c r="C131" s="14" t="s">
        <v>2574</v>
      </c>
      <c r="D131" s="14" t="s">
        <v>11127</v>
      </c>
      <c r="E131" s="16">
        <v>2662348.0</v>
      </c>
      <c r="F131" s="14" t="s">
        <v>10741</v>
      </c>
      <c r="G131" s="14" t="s">
        <v>10740</v>
      </c>
      <c r="H131" s="14" t="s">
        <v>2610</v>
      </c>
      <c r="I131" s="14" t="s">
        <v>10888</v>
      </c>
      <c r="J131" s="14" t="s">
        <v>10888</v>
      </c>
      <c r="K131" s="14" t="s">
        <v>10899</v>
      </c>
      <c r="L131" s="14" t="s">
        <v>2943</v>
      </c>
      <c r="M131" s="14" t="s">
        <v>10888</v>
      </c>
      <c r="N131" s="16">
        <v>2.7923066E7</v>
      </c>
      <c r="O131" s="14" t="s">
        <v>3096</v>
      </c>
      <c r="P131" s="14" t="s">
        <v>10900</v>
      </c>
      <c r="Q131" s="14" t="s">
        <v>10890</v>
      </c>
      <c r="R131" s="14" t="s">
        <v>2659</v>
      </c>
      <c r="S131" s="14" t="s">
        <v>11128</v>
      </c>
    </row>
    <row r="132">
      <c r="A132" s="14" t="s">
        <v>10885</v>
      </c>
      <c r="B132" s="14" t="s">
        <v>4852</v>
      </c>
      <c r="C132" s="14" t="s">
        <v>2574</v>
      </c>
      <c r="D132" s="14" t="s">
        <v>4075</v>
      </c>
      <c r="E132" s="16">
        <v>1765220.0</v>
      </c>
      <c r="F132" s="14" t="s">
        <v>10304</v>
      </c>
      <c r="G132" s="14" t="s">
        <v>10303</v>
      </c>
      <c r="H132" s="14" t="s">
        <v>2610</v>
      </c>
      <c r="I132" s="14" t="s">
        <v>10888</v>
      </c>
      <c r="J132" s="14" t="s">
        <v>10888</v>
      </c>
      <c r="K132" s="14" t="s">
        <v>10899</v>
      </c>
      <c r="L132" s="14" t="s">
        <v>2943</v>
      </c>
      <c r="M132" s="14" t="s">
        <v>10888</v>
      </c>
      <c r="N132" s="16">
        <v>2.2980975E7</v>
      </c>
      <c r="O132" s="14" t="s">
        <v>3096</v>
      </c>
      <c r="P132" s="14" t="s">
        <v>10889</v>
      </c>
      <c r="Q132" s="14" t="s">
        <v>10890</v>
      </c>
      <c r="R132" s="14" t="s">
        <v>2659</v>
      </c>
      <c r="S132" s="14" t="s">
        <v>11129</v>
      </c>
    </row>
    <row r="133">
      <c r="A133" s="14" t="s">
        <v>10885</v>
      </c>
      <c r="B133" s="14" t="s">
        <v>4852</v>
      </c>
      <c r="C133" s="14" t="s">
        <v>2574</v>
      </c>
      <c r="D133" s="14" t="s">
        <v>2656</v>
      </c>
      <c r="E133" s="16">
        <v>1765087.0</v>
      </c>
      <c r="F133" s="14" t="s">
        <v>10320</v>
      </c>
      <c r="G133" s="14" t="s">
        <v>10319</v>
      </c>
      <c r="H133" s="14" t="s">
        <v>2610</v>
      </c>
      <c r="I133" s="14" t="s">
        <v>10888</v>
      </c>
      <c r="J133" s="14" t="s">
        <v>10888</v>
      </c>
      <c r="K133" s="14" t="s">
        <v>10899</v>
      </c>
      <c r="L133" s="14" t="s">
        <v>2943</v>
      </c>
      <c r="M133" s="14" t="s">
        <v>10888</v>
      </c>
      <c r="N133" s="16">
        <v>2.2980975E7</v>
      </c>
      <c r="O133" s="14" t="s">
        <v>3096</v>
      </c>
      <c r="P133" s="14" t="s">
        <v>10889</v>
      </c>
      <c r="Q133" s="14" t="s">
        <v>10890</v>
      </c>
      <c r="R133" s="14" t="s">
        <v>2659</v>
      </c>
      <c r="S133" s="14" t="s">
        <v>11130</v>
      </c>
    </row>
    <row r="134">
      <c r="A134" s="14" t="s">
        <v>10885</v>
      </c>
      <c r="B134" s="14" t="s">
        <v>4852</v>
      </c>
      <c r="C134" s="14" t="s">
        <v>2574</v>
      </c>
      <c r="D134" s="14" t="s">
        <v>4536</v>
      </c>
      <c r="E134" s="16">
        <v>1780087.0</v>
      </c>
      <c r="F134" s="14" t="s">
        <v>10511</v>
      </c>
      <c r="G134" s="14" t="s">
        <v>10510</v>
      </c>
      <c r="H134" s="14" t="s">
        <v>2610</v>
      </c>
      <c r="I134" s="14" t="s">
        <v>10888</v>
      </c>
      <c r="J134" s="14" t="s">
        <v>10888</v>
      </c>
      <c r="K134" s="14" t="s">
        <v>10899</v>
      </c>
      <c r="L134" s="14" t="s">
        <v>2943</v>
      </c>
      <c r="M134" s="14" t="s">
        <v>10888</v>
      </c>
      <c r="N134" s="14" t="s">
        <v>3096</v>
      </c>
      <c r="O134" s="16">
        <v>417.0</v>
      </c>
      <c r="P134" s="14" t="s">
        <v>10889</v>
      </c>
      <c r="Q134" s="14" t="s">
        <v>10890</v>
      </c>
      <c r="R134" s="14" t="s">
        <v>2659</v>
      </c>
      <c r="S134" s="14" t="s">
        <v>11131</v>
      </c>
    </row>
    <row r="135">
      <c r="A135" s="14" t="s">
        <v>10885</v>
      </c>
      <c r="B135" s="14" t="s">
        <v>4852</v>
      </c>
      <c r="C135" s="14" t="s">
        <v>2574</v>
      </c>
      <c r="D135" s="14" t="s">
        <v>4524</v>
      </c>
      <c r="E135" s="16">
        <v>1780101.0</v>
      </c>
      <c r="F135" s="14" t="s">
        <v>10542</v>
      </c>
      <c r="G135" s="14" t="s">
        <v>10541</v>
      </c>
      <c r="H135" s="14" t="s">
        <v>2610</v>
      </c>
      <c r="I135" s="14" t="s">
        <v>10888</v>
      </c>
      <c r="J135" s="14" t="s">
        <v>10888</v>
      </c>
      <c r="K135" s="14" t="s">
        <v>10899</v>
      </c>
      <c r="L135" s="14" t="s">
        <v>2943</v>
      </c>
      <c r="M135" s="14" t="s">
        <v>10888</v>
      </c>
      <c r="N135" s="14" t="s">
        <v>3096</v>
      </c>
      <c r="O135" s="16">
        <v>417.0</v>
      </c>
      <c r="P135" s="14" t="s">
        <v>10889</v>
      </c>
      <c r="Q135" s="14" t="s">
        <v>10890</v>
      </c>
      <c r="R135" s="14" t="s">
        <v>2659</v>
      </c>
      <c r="S135" s="14" t="s">
        <v>11132</v>
      </c>
    </row>
    <row r="136">
      <c r="A136" s="14" t="s">
        <v>10885</v>
      </c>
      <c r="B136" s="14" t="s">
        <v>4852</v>
      </c>
      <c r="C136" s="14" t="s">
        <v>2574</v>
      </c>
      <c r="D136" s="14" t="s">
        <v>4542</v>
      </c>
      <c r="E136" s="16">
        <v>2194743.0</v>
      </c>
      <c r="F136" s="14" t="s">
        <v>10599</v>
      </c>
      <c r="G136" s="14" t="s">
        <v>10598</v>
      </c>
      <c r="H136" s="14" t="s">
        <v>2610</v>
      </c>
      <c r="I136" s="14" t="s">
        <v>10888</v>
      </c>
      <c r="J136" s="14" t="s">
        <v>10888</v>
      </c>
      <c r="K136" s="14" t="s">
        <v>10899</v>
      </c>
      <c r="L136" s="14" t="s">
        <v>2943</v>
      </c>
      <c r="M136" s="14" t="s">
        <v>10888</v>
      </c>
      <c r="N136" s="14" t="s">
        <v>3096</v>
      </c>
      <c r="O136" s="16">
        <v>417.0</v>
      </c>
      <c r="P136" s="14" t="s">
        <v>10900</v>
      </c>
      <c r="Q136" s="14" t="s">
        <v>2659</v>
      </c>
      <c r="R136" s="14" t="s">
        <v>2659</v>
      </c>
      <c r="S136" s="14" t="s">
        <v>11133</v>
      </c>
    </row>
    <row r="137">
      <c r="A137" s="14" t="s">
        <v>10885</v>
      </c>
      <c r="B137" s="14" t="s">
        <v>4852</v>
      </c>
      <c r="C137" s="14" t="s">
        <v>2574</v>
      </c>
      <c r="D137" s="14" t="s">
        <v>4518</v>
      </c>
      <c r="E137" s="16">
        <v>1914069.0</v>
      </c>
      <c r="F137" s="14" t="s">
        <v>10370</v>
      </c>
      <c r="G137" s="14" t="s">
        <v>10369</v>
      </c>
      <c r="H137" s="14" t="s">
        <v>2610</v>
      </c>
      <c r="I137" s="14" t="s">
        <v>10888</v>
      </c>
      <c r="J137" s="14" t="s">
        <v>10888</v>
      </c>
      <c r="K137" s="14" t="s">
        <v>10899</v>
      </c>
      <c r="L137" s="14" t="s">
        <v>2943</v>
      </c>
      <c r="M137" s="14" t="s">
        <v>10888</v>
      </c>
      <c r="N137" s="14" t="s">
        <v>3096</v>
      </c>
      <c r="O137" s="16">
        <v>417.0</v>
      </c>
      <c r="P137" s="14" t="s">
        <v>10889</v>
      </c>
      <c r="Q137" s="14" t="s">
        <v>10890</v>
      </c>
      <c r="R137" s="14" t="s">
        <v>2659</v>
      </c>
      <c r="S137" s="14" t="s">
        <v>11134</v>
      </c>
    </row>
    <row r="138">
      <c r="A138" s="14" t="s">
        <v>10885</v>
      </c>
      <c r="B138" s="14" t="s">
        <v>4852</v>
      </c>
      <c r="C138" s="14" t="s">
        <v>2574</v>
      </c>
      <c r="D138" s="14" t="s">
        <v>4548</v>
      </c>
      <c r="E138" s="16">
        <v>2194840.0</v>
      </c>
      <c r="F138" s="14" t="s">
        <v>10596</v>
      </c>
      <c r="G138" s="14" t="s">
        <v>10595</v>
      </c>
      <c r="H138" s="14" t="s">
        <v>2610</v>
      </c>
      <c r="I138" s="14" t="s">
        <v>10888</v>
      </c>
      <c r="J138" s="14" t="s">
        <v>10888</v>
      </c>
      <c r="K138" s="14" t="s">
        <v>10899</v>
      </c>
      <c r="L138" s="14" t="s">
        <v>2943</v>
      </c>
      <c r="M138" s="14" t="s">
        <v>10888</v>
      </c>
      <c r="N138" s="14" t="s">
        <v>3096</v>
      </c>
      <c r="O138" s="16">
        <v>417.0</v>
      </c>
      <c r="P138" s="14" t="s">
        <v>10900</v>
      </c>
      <c r="Q138" s="14" t="s">
        <v>2659</v>
      </c>
      <c r="R138" s="14" t="s">
        <v>2659</v>
      </c>
      <c r="S138" s="14" t="s">
        <v>11135</v>
      </c>
    </row>
    <row r="139">
      <c r="A139" s="14" t="s">
        <v>10885</v>
      </c>
      <c r="B139" s="14" t="s">
        <v>4852</v>
      </c>
      <c r="C139" s="14" t="s">
        <v>2574</v>
      </c>
      <c r="D139" s="14" t="s">
        <v>4548</v>
      </c>
      <c r="E139" s="16">
        <v>2194840.0</v>
      </c>
      <c r="F139" s="14" t="s">
        <v>10599</v>
      </c>
      <c r="G139" s="14" t="s">
        <v>10598</v>
      </c>
      <c r="H139" s="14" t="s">
        <v>2610</v>
      </c>
      <c r="I139" s="14" t="s">
        <v>10888</v>
      </c>
      <c r="J139" s="14" t="s">
        <v>10888</v>
      </c>
      <c r="K139" s="14" t="s">
        <v>10899</v>
      </c>
      <c r="L139" s="14" t="s">
        <v>2943</v>
      </c>
      <c r="M139" s="14" t="s">
        <v>10888</v>
      </c>
      <c r="N139" s="14" t="s">
        <v>3096</v>
      </c>
      <c r="O139" s="16">
        <v>417.0</v>
      </c>
      <c r="P139" s="14" t="s">
        <v>10900</v>
      </c>
      <c r="Q139" s="14" t="s">
        <v>2659</v>
      </c>
      <c r="R139" s="14" t="s">
        <v>2659</v>
      </c>
      <c r="S139" s="14" t="s">
        <v>11133</v>
      </c>
    </row>
    <row r="140">
      <c r="A140" s="14" t="s">
        <v>10885</v>
      </c>
      <c r="B140" s="14" t="s">
        <v>4852</v>
      </c>
      <c r="C140" s="14" t="s">
        <v>2574</v>
      </c>
      <c r="D140" s="14" t="s">
        <v>2697</v>
      </c>
      <c r="E140" s="16">
        <v>2194845.0</v>
      </c>
      <c r="F140" s="14" t="s">
        <v>10340</v>
      </c>
      <c r="G140" s="14" t="s">
        <v>10339</v>
      </c>
      <c r="H140" s="14" t="s">
        <v>2610</v>
      </c>
      <c r="I140" s="14" t="s">
        <v>10888</v>
      </c>
      <c r="J140" s="14" t="s">
        <v>10888</v>
      </c>
      <c r="K140" s="14" t="s">
        <v>10899</v>
      </c>
      <c r="L140" s="14" t="s">
        <v>2943</v>
      </c>
      <c r="M140" s="14" t="s">
        <v>10888</v>
      </c>
      <c r="N140" s="14" t="s">
        <v>3096</v>
      </c>
      <c r="O140" s="16">
        <v>417.0</v>
      </c>
      <c r="P140" s="14" t="s">
        <v>10900</v>
      </c>
      <c r="Q140" s="14" t="s">
        <v>2659</v>
      </c>
      <c r="R140" s="14" t="s">
        <v>2659</v>
      </c>
      <c r="S140" s="14" t="s">
        <v>11136</v>
      </c>
    </row>
    <row r="141">
      <c r="A141" s="14" t="s">
        <v>10885</v>
      </c>
      <c r="B141" s="14" t="s">
        <v>4852</v>
      </c>
      <c r="C141" s="14" t="s">
        <v>2574</v>
      </c>
      <c r="D141" s="14" t="s">
        <v>11137</v>
      </c>
      <c r="E141" s="16">
        <v>2912479.0</v>
      </c>
      <c r="F141" s="14" t="s">
        <v>10417</v>
      </c>
      <c r="G141" s="14" t="s">
        <v>5647</v>
      </c>
      <c r="H141" s="14" t="s">
        <v>2610</v>
      </c>
      <c r="I141" s="14" t="s">
        <v>10888</v>
      </c>
      <c r="J141" s="14" t="s">
        <v>10888</v>
      </c>
      <c r="K141" s="14" t="s">
        <v>10899</v>
      </c>
      <c r="L141" s="14" t="s">
        <v>3072</v>
      </c>
      <c r="M141" s="14" t="s">
        <v>10888</v>
      </c>
      <c r="N141" s="16">
        <v>3.3796225E7</v>
      </c>
      <c r="O141" s="14" t="s">
        <v>3096</v>
      </c>
      <c r="P141" s="14" t="s">
        <v>10889</v>
      </c>
      <c r="Q141" s="14" t="s">
        <v>10890</v>
      </c>
      <c r="R141" s="14" t="s">
        <v>2659</v>
      </c>
      <c r="S141" s="14" t="s">
        <v>10964</v>
      </c>
    </row>
    <row r="142">
      <c r="A142" s="14" t="s">
        <v>10885</v>
      </c>
      <c r="B142" s="14" t="s">
        <v>4852</v>
      </c>
      <c r="C142" s="14" t="s">
        <v>2574</v>
      </c>
      <c r="D142" s="14" t="s">
        <v>4129</v>
      </c>
      <c r="E142" s="16">
        <v>1780339.0</v>
      </c>
      <c r="F142" s="14" t="s">
        <v>10590</v>
      </c>
      <c r="G142" s="14" t="s">
        <v>10589</v>
      </c>
      <c r="H142" s="14" t="s">
        <v>2610</v>
      </c>
      <c r="I142" s="14" t="s">
        <v>10888</v>
      </c>
      <c r="J142" s="14" t="s">
        <v>10888</v>
      </c>
      <c r="K142" s="14" t="s">
        <v>10899</v>
      </c>
      <c r="L142" s="14" t="s">
        <v>3072</v>
      </c>
      <c r="M142" s="14" t="s">
        <v>10888</v>
      </c>
      <c r="N142" s="14" t="s">
        <v>3096</v>
      </c>
      <c r="O142" s="16">
        <v>418.0</v>
      </c>
      <c r="P142" s="14" t="s">
        <v>10889</v>
      </c>
      <c r="Q142" s="14" t="s">
        <v>10890</v>
      </c>
      <c r="R142" s="14" t="s">
        <v>2659</v>
      </c>
      <c r="S142" s="14" t="s">
        <v>11138</v>
      </c>
    </row>
    <row r="143">
      <c r="A143" s="14" t="s">
        <v>10885</v>
      </c>
      <c r="B143" s="14" t="s">
        <v>4852</v>
      </c>
      <c r="C143" s="14" t="s">
        <v>2574</v>
      </c>
      <c r="D143" s="14" t="s">
        <v>11139</v>
      </c>
      <c r="E143" s="16">
        <v>1780875.0</v>
      </c>
      <c r="F143" s="14" t="s">
        <v>10428</v>
      </c>
      <c r="G143" s="14" t="s">
        <v>10430</v>
      </c>
      <c r="H143" s="14" t="s">
        <v>2610</v>
      </c>
      <c r="I143" s="14" t="s">
        <v>10888</v>
      </c>
      <c r="J143" s="14" t="s">
        <v>10888</v>
      </c>
      <c r="K143" s="14" t="s">
        <v>10899</v>
      </c>
      <c r="L143" s="14" t="s">
        <v>3072</v>
      </c>
      <c r="M143" s="14" t="s">
        <v>10888</v>
      </c>
      <c r="N143" s="14" t="s">
        <v>3096</v>
      </c>
      <c r="O143" s="16">
        <v>418.0</v>
      </c>
      <c r="P143" s="14" t="s">
        <v>10889</v>
      </c>
      <c r="Q143" s="14" t="s">
        <v>10890</v>
      </c>
      <c r="R143" s="14" t="s">
        <v>2659</v>
      </c>
      <c r="S143" s="14" t="s">
        <v>10896</v>
      </c>
    </row>
    <row r="144">
      <c r="A144" s="14" t="s">
        <v>10885</v>
      </c>
      <c r="B144" s="14" t="s">
        <v>4852</v>
      </c>
      <c r="C144" s="14" t="s">
        <v>2574</v>
      </c>
      <c r="D144" s="14" t="s">
        <v>4167</v>
      </c>
      <c r="E144" s="16">
        <v>2195085.0</v>
      </c>
      <c r="F144" s="14" t="s">
        <v>10329</v>
      </c>
      <c r="G144" s="14" t="s">
        <v>10328</v>
      </c>
      <c r="H144" s="14" t="s">
        <v>2610</v>
      </c>
      <c r="I144" s="14" t="s">
        <v>10888</v>
      </c>
      <c r="J144" s="14" t="s">
        <v>10888</v>
      </c>
      <c r="K144" s="14" t="s">
        <v>10899</v>
      </c>
      <c r="L144" s="14" t="s">
        <v>3072</v>
      </c>
      <c r="M144" s="14" t="s">
        <v>10888</v>
      </c>
      <c r="N144" s="14" t="s">
        <v>3096</v>
      </c>
      <c r="O144" s="16">
        <v>418.0</v>
      </c>
      <c r="P144" s="14" t="s">
        <v>10900</v>
      </c>
      <c r="Q144" s="14" t="s">
        <v>2659</v>
      </c>
      <c r="R144" s="14" t="s">
        <v>2659</v>
      </c>
      <c r="S144" s="14" t="s">
        <v>10912</v>
      </c>
    </row>
    <row r="145">
      <c r="A145" s="14" t="s">
        <v>10885</v>
      </c>
      <c r="B145" s="14" t="s">
        <v>4852</v>
      </c>
      <c r="C145" s="14" t="s">
        <v>2574</v>
      </c>
      <c r="D145" s="14" t="s">
        <v>4136</v>
      </c>
      <c r="E145" s="16">
        <v>1781896.0</v>
      </c>
      <c r="F145" s="14" t="s">
        <v>10281</v>
      </c>
      <c r="G145" s="14" t="s">
        <v>5728</v>
      </c>
      <c r="H145" s="14" t="s">
        <v>2610</v>
      </c>
      <c r="I145" s="14" t="s">
        <v>10888</v>
      </c>
      <c r="J145" s="14" t="s">
        <v>10888</v>
      </c>
      <c r="K145" s="14" t="s">
        <v>10899</v>
      </c>
      <c r="L145" s="14" t="s">
        <v>3072</v>
      </c>
      <c r="M145" s="14" t="s">
        <v>10888</v>
      </c>
      <c r="N145" s="14" t="s">
        <v>3096</v>
      </c>
      <c r="O145" s="16">
        <v>418.0</v>
      </c>
      <c r="P145" s="14" t="s">
        <v>10940</v>
      </c>
      <c r="Q145" s="14" t="s">
        <v>10890</v>
      </c>
      <c r="R145" s="14" t="s">
        <v>2659</v>
      </c>
      <c r="S145" s="14" t="s">
        <v>11140</v>
      </c>
    </row>
    <row r="146">
      <c r="A146" s="14" t="s">
        <v>10885</v>
      </c>
      <c r="B146" s="14" t="s">
        <v>4852</v>
      </c>
      <c r="C146" s="14" t="s">
        <v>2574</v>
      </c>
      <c r="D146" s="14" t="s">
        <v>4116</v>
      </c>
      <c r="E146" s="16">
        <v>1782952.0</v>
      </c>
      <c r="F146" s="14" t="s">
        <v>10609</v>
      </c>
      <c r="G146" s="14" t="s">
        <v>6387</v>
      </c>
      <c r="H146" s="14" t="s">
        <v>2610</v>
      </c>
      <c r="I146" s="14" t="s">
        <v>10888</v>
      </c>
      <c r="J146" s="14" t="s">
        <v>10888</v>
      </c>
      <c r="K146" s="14" t="s">
        <v>10899</v>
      </c>
      <c r="L146" s="14" t="s">
        <v>3072</v>
      </c>
      <c r="M146" s="14" t="s">
        <v>10888</v>
      </c>
      <c r="N146" s="14" t="s">
        <v>3096</v>
      </c>
      <c r="O146" s="16">
        <v>418.0</v>
      </c>
      <c r="P146" s="14" t="s">
        <v>10889</v>
      </c>
      <c r="Q146" s="14" t="s">
        <v>10890</v>
      </c>
      <c r="R146" s="14" t="s">
        <v>2659</v>
      </c>
      <c r="S146" s="14" t="s">
        <v>11141</v>
      </c>
    </row>
    <row r="147">
      <c r="A147" s="14" t="s">
        <v>10885</v>
      </c>
      <c r="B147" s="14" t="s">
        <v>4852</v>
      </c>
      <c r="C147" s="14" t="s">
        <v>2574</v>
      </c>
      <c r="D147" s="14" t="s">
        <v>4151</v>
      </c>
      <c r="E147" s="16">
        <v>2195149.0</v>
      </c>
      <c r="F147" s="14" t="s">
        <v>10433</v>
      </c>
      <c r="G147" s="14" t="s">
        <v>10432</v>
      </c>
      <c r="H147" s="14" t="s">
        <v>2610</v>
      </c>
      <c r="I147" s="14" t="s">
        <v>10888</v>
      </c>
      <c r="J147" s="14" t="s">
        <v>10888</v>
      </c>
      <c r="K147" s="14" t="s">
        <v>10899</v>
      </c>
      <c r="L147" s="14" t="s">
        <v>3072</v>
      </c>
      <c r="M147" s="14" t="s">
        <v>10888</v>
      </c>
      <c r="N147" s="14" t="s">
        <v>3096</v>
      </c>
      <c r="O147" s="16">
        <v>418.0</v>
      </c>
      <c r="P147" s="14" t="s">
        <v>10900</v>
      </c>
      <c r="Q147" s="14" t="s">
        <v>2659</v>
      </c>
      <c r="R147" s="14" t="s">
        <v>2659</v>
      </c>
      <c r="S147" s="14" t="s">
        <v>11142</v>
      </c>
    </row>
    <row r="148">
      <c r="A148" s="14" t="s">
        <v>10885</v>
      </c>
      <c r="B148" s="14" t="s">
        <v>4852</v>
      </c>
      <c r="C148" s="14" t="s">
        <v>2574</v>
      </c>
      <c r="D148" s="14" t="s">
        <v>4158</v>
      </c>
      <c r="E148" s="16">
        <v>2385914.0</v>
      </c>
      <c r="F148" s="14" t="s">
        <v>10412</v>
      </c>
      <c r="G148" s="14" t="s">
        <v>10411</v>
      </c>
      <c r="H148" s="14" t="s">
        <v>2610</v>
      </c>
      <c r="I148" s="14" t="s">
        <v>10888</v>
      </c>
      <c r="J148" s="14" t="s">
        <v>10888</v>
      </c>
      <c r="K148" s="14" t="s">
        <v>10899</v>
      </c>
      <c r="L148" s="14" t="s">
        <v>3072</v>
      </c>
      <c r="M148" s="14" t="s">
        <v>10888</v>
      </c>
      <c r="N148" s="14" t="s">
        <v>3096</v>
      </c>
      <c r="O148" s="16">
        <v>418.0</v>
      </c>
      <c r="P148" s="14" t="s">
        <v>10900</v>
      </c>
      <c r="Q148" s="14" t="s">
        <v>10890</v>
      </c>
      <c r="R148" s="14" t="s">
        <v>2659</v>
      </c>
      <c r="S148" s="14" t="s">
        <v>11143</v>
      </c>
    </row>
    <row r="149">
      <c r="A149" s="14" t="s">
        <v>10885</v>
      </c>
      <c r="B149" s="14" t="s">
        <v>4852</v>
      </c>
      <c r="C149" s="14" t="s">
        <v>2574</v>
      </c>
      <c r="D149" s="14" t="s">
        <v>11144</v>
      </c>
      <c r="E149" s="16">
        <v>2776286.0</v>
      </c>
      <c r="F149" s="14" t="s">
        <v>10687</v>
      </c>
      <c r="G149" s="14" t="s">
        <v>10686</v>
      </c>
      <c r="H149" s="14" t="s">
        <v>2610</v>
      </c>
      <c r="I149" s="14" t="s">
        <v>10888</v>
      </c>
      <c r="J149" s="14" t="s">
        <v>10888</v>
      </c>
      <c r="K149" s="14" t="s">
        <v>10899</v>
      </c>
      <c r="L149" s="14" t="s">
        <v>11145</v>
      </c>
      <c r="M149" s="14" t="s">
        <v>10888</v>
      </c>
      <c r="N149" s="16">
        <v>2.9681454E7</v>
      </c>
      <c r="O149" s="14" t="s">
        <v>3096</v>
      </c>
      <c r="P149" s="14" t="s">
        <v>10889</v>
      </c>
      <c r="Q149" s="14" t="s">
        <v>2659</v>
      </c>
      <c r="R149" s="14" t="s">
        <v>2659</v>
      </c>
      <c r="S149" s="14" t="s">
        <v>11146</v>
      </c>
    </row>
    <row r="150">
      <c r="A150" s="14" t="s">
        <v>10885</v>
      </c>
      <c r="B150" s="14" t="s">
        <v>4852</v>
      </c>
      <c r="C150" s="14" t="s">
        <v>2574</v>
      </c>
      <c r="D150" s="14" t="s">
        <v>11147</v>
      </c>
      <c r="E150" s="16">
        <v>2776231.0</v>
      </c>
      <c r="F150" s="14" t="s">
        <v>10277</v>
      </c>
      <c r="G150" s="14" t="s">
        <v>10276</v>
      </c>
      <c r="H150" s="14" t="s">
        <v>2610</v>
      </c>
      <c r="I150" s="14" t="s">
        <v>10888</v>
      </c>
      <c r="J150" s="14" t="s">
        <v>10888</v>
      </c>
      <c r="K150" s="14" t="s">
        <v>10899</v>
      </c>
      <c r="L150" s="14" t="s">
        <v>11148</v>
      </c>
      <c r="M150" s="14" t="s">
        <v>10888</v>
      </c>
      <c r="N150" s="16">
        <v>2.9681454E7</v>
      </c>
      <c r="O150" s="14" t="s">
        <v>3096</v>
      </c>
      <c r="P150" s="14" t="s">
        <v>10889</v>
      </c>
      <c r="Q150" s="14" t="s">
        <v>2659</v>
      </c>
      <c r="R150" s="14" t="s">
        <v>2659</v>
      </c>
      <c r="S150" s="14" t="s">
        <v>11149</v>
      </c>
    </row>
    <row r="151">
      <c r="A151" s="14" t="s">
        <v>10885</v>
      </c>
      <c r="B151" s="14" t="s">
        <v>4852</v>
      </c>
      <c r="C151" s="14" t="s">
        <v>2574</v>
      </c>
      <c r="D151" s="16">
        <v>2948330.0</v>
      </c>
      <c r="E151" s="16">
        <v>2948330.0</v>
      </c>
      <c r="F151" s="14" t="s">
        <v>10361</v>
      </c>
      <c r="G151" s="14" t="s">
        <v>10360</v>
      </c>
      <c r="H151" s="14" t="s">
        <v>2610</v>
      </c>
      <c r="I151" s="14" t="s">
        <v>10888</v>
      </c>
      <c r="J151" s="14" t="s">
        <v>10888</v>
      </c>
      <c r="K151" s="14" t="s">
        <v>10899</v>
      </c>
      <c r="L151" s="14" t="s">
        <v>11150</v>
      </c>
      <c r="M151" s="14" t="s">
        <v>10888</v>
      </c>
      <c r="N151" s="16">
        <v>2.9657128E7</v>
      </c>
      <c r="O151" s="14" t="s">
        <v>3096</v>
      </c>
      <c r="P151" s="14" t="s">
        <v>10900</v>
      </c>
      <c r="Q151" s="14" t="s">
        <v>10890</v>
      </c>
      <c r="R151" s="14" t="s">
        <v>2659</v>
      </c>
      <c r="S151" s="14" t="s">
        <v>11029</v>
      </c>
    </row>
    <row r="152">
      <c r="A152" s="14" t="s">
        <v>10885</v>
      </c>
      <c r="B152" s="14" t="s">
        <v>4852</v>
      </c>
      <c r="C152" s="14" t="s">
        <v>2574</v>
      </c>
      <c r="D152" s="14" t="s">
        <v>3843</v>
      </c>
      <c r="E152" s="16">
        <v>1474837.0</v>
      </c>
      <c r="F152" s="14" t="s">
        <v>10768</v>
      </c>
      <c r="G152" s="14" t="s">
        <v>10767</v>
      </c>
      <c r="H152" s="14" t="s">
        <v>2799</v>
      </c>
      <c r="I152" s="14" t="s">
        <v>10888</v>
      </c>
      <c r="J152" s="14" t="s">
        <v>10888</v>
      </c>
      <c r="K152" s="14" t="s">
        <v>10899</v>
      </c>
      <c r="L152" s="14" t="s">
        <v>11151</v>
      </c>
      <c r="M152" s="14" t="s">
        <v>10888</v>
      </c>
      <c r="N152" s="14" t="s">
        <v>3096</v>
      </c>
      <c r="O152" s="16">
        <v>331.0</v>
      </c>
      <c r="P152" s="14" t="s">
        <v>10900</v>
      </c>
      <c r="Q152" s="14" t="s">
        <v>10890</v>
      </c>
      <c r="R152" s="14" t="s">
        <v>2659</v>
      </c>
      <c r="S152" s="14" t="s">
        <v>11152</v>
      </c>
    </row>
    <row r="153">
      <c r="A153" s="14" t="s">
        <v>10885</v>
      </c>
      <c r="B153" s="14" t="s">
        <v>4852</v>
      </c>
      <c r="C153" s="14" t="s">
        <v>2574</v>
      </c>
      <c r="D153" s="14" t="s">
        <v>3849</v>
      </c>
      <c r="E153" s="16">
        <v>1731283.0</v>
      </c>
      <c r="F153" s="14" t="s">
        <v>10269</v>
      </c>
      <c r="G153" s="14" t="s">
        <v>10268</v>
      </c>
      <c r="H153" s="14" t="s">
        <v>2799</v>
      </c>
      <c r="I153" s="14" t="s">
        <v>10888</v>
      </c>
      <c r="J153" s="14" t="s">
        <v>10888</v>
      </c>
      <c r="K153" s="14" t="s">
        <v>10899</v>
      </c>
      <c r="L153" s="14" t="s">
        <v>11151</v>
      </c>
      <c r="M153" s="14" t="s">
        <v>10888</v>
      </c>
      <c r="N153" s="14" t="s">
        <v>3096</v>
      </c>
      <c r="O153" s="16">
        <v>331.0</v>
      </c>
      <c r="P153" s="14" t="s">
        <v>10900</v>
      </c>
      <c r="Q153" s="14" t="s">
        <v>10890</v>
      </c>
      <c r="R153" s="14" t="s">
        <v>2659</v>
      </c>
      <c r="S153" s="14" t="s">
        <v>11153</v>
      </c>
    </row>
    <row r="154">
      <c r="A154" s="14" t="s">
        <v>10885</v>
      </c>
      <c r="B154" s="14" t="s">
        <v>4852</v>
      </c>
      <c r="C154" s="14" t="s">
        <v>2574</v>
      </c>
      <c r="D154" s="14" t="s">
        <v>11154</v>
      </c>
      <c r="E154" s="16">
        <v>2545768.0</v>
      </c>
      <c r="F154" s="14" t="s">
        <v>10488</v>
      </c>
      <c r="G154" s="14" t="s">
        <v>7198</v>
      </c>
      <c r="H154" s="14" t="s">
        <v>2799</v>
      </c>
      <c r="I154" s="14" t="s">
        <v>10888</v>
      </c>
      <c r="J154" s="14" t="s">
        <v>10888</v>
      </c>
      <c r="K154" s="14" t="s">
        <v>10899</v>
      </c>
      <c r="L154" s="14" t="s">
        <v>11155</v>
      </c>
      <c r="M154" s="14" t="s">
        <v>10888</v>
      </c>
      <c r="N154" s="16">
        <v>2.6257827E7</v>
      </c>
      <c r="O154" s="14" t="s">
        <v>3096</v>
      </c>
      <c r="P154" s="14" t="s">
        <v>10900</v>
      </c>
      <c r="Q154" s="14" t="s">
        <v>10890</v>
      </c>
      <c r="R154" s="14" t="s">
        <v>2659</v>
      </c>
      <c r="S154" s="14" t="s">
        <v>11156</v>
      </c>
    </row>
    <row r="155">
      <c r="A155" s="14" t="s">
        <v>10885</v>
      </c>
      <c r="B155" s="14" t="s">
        <v>4852</v>
      </c>
      <c r="C155" s="14" t="s">
        <v>2574</v>
      </c>
      <c r="D155" s="14" t="s">
        <v>11157</v>
      </c>
      <c r="E155" s="16">
        <v>2340318.0</v>
      </c>
      <c r="F155" s="14" t="s">
        <v>10565</v>
      </c>
      <c r="G155" s="14" t="s">
        <v>10564</v>
      </c>
      <c r="H155" s="14" t="s">
        <v>11088</v>
      </c>
      <c r="I155" s="14" t="s">
        <v>11158</v>
      </c>
      <c r="J155" s="14" t="s">
        <v>10888</v>
      </c>
      <c r="K155" s="14" t="s">
        <v>10899</v>
      </c>
      <c r="L155" s="14" t="s">
        <v>10888</v>
      </c>
      <c r="M155" s="14" t="s">
        <v>10888</v>
      </c>
      <c r="N155" s="14" t="s">
        <v>3096</v>
      </c>
      <c r="O155" s="16">
        <v>539.0</v>
      </c>
      <c r="P155" s="14" t="s">
        <v>10900</v>
      </c>
      <c r="Q155" s="14" t="s">
        <v>10890</v>
      </c>
      <c r="R155" s="14" t="s">
        <v>2659</v>
      </c>
      <c r="S155" s="14" t="s">
        <v>11159</v>
      </c>
    </row>
    <row r="156">
      <c r="A156" s="14" t="s">
        <v>10885</v>
      </c>
      <c r="B156" s="14" t="s">
        <v>4852</v>
      </c>
      <c r="C156" s="14" t="s">
        <v>2574</v>
      </c>
      <c r="D156" s="14" t="s">
        <v>11160</v>
      </c>
      <c r="E156" s="16">
        <v>2747072.0</v>
      </c>
      <c r="F156" s="14" t="s">
        <v>10502</v>
      </c>
      <c r="G156" s="14" t="s">
        <v>10501</v>
      </c>
      <c r="H156" s="14" t="s">
        <v>11088</v>
      </c>
      <c r="I156" s="14" t="s">
        <v>11158</v>
      </c>
      <c r="J156" s="14" t="s">
        <v>10888</v>
      </c>
      <c r="K156" s="14" t="s">
        <v>10899</v>
      </c>
      <c r="L156" s="14" t="s">
        <v>10888</v>
      </c>
      <c r="M156" s="14" t="s">
        <v>10888</v>
      </c>
      <c r="N156" s="14" t="s">
        <v>3096</v>
      </c>
      <c r="O156" s="16">
        <v>539.0</v>
      </c>
      <c r="P156" s="14" t="s">
        <v>10900</v>
      </c>
      <c r="Q156" s="14" t="s">
        <v>10890</v>
      </c>
      <c r="R156" s="14" t="s">
        <v>2659</v>
      </c>
      <c r="S156" s="14" t="s">
        <v>11161</v>
      </c>
    </row>
    <row r="157">
      <c r="A157" s="14" t="s">
        <v>10885</v>
      </c>
      <c r="B157" s="14" t="s">
        <v>4852</v>
      </c>
      <c r="C157" s="14" t="s">
        <v>2574</v>
      </c>
      <c r="D157" s="14" t="s">
        <v>11162</v>
      </c>
      <c r="E157" s="16">
        <v>2948403.0</v>
      </c>
      <c r="F157" s="14" t="s">
        <v>10281</v>
      </c>
      <c r="G157" s="14" t="s">
        <v>5728</v>
      </c>
      <c r="H157" s="14" t="s">
        <v>11088</v>
      </c>
      <c r="I157" s="14" t="s">
        <v>11158</v>
      </c>
      <c r="J157" s="14" t="s">
        <v>11163</v>
      </c>
      <c r="K157" s="14" t="s">
        <v>10899</v>
      </c>
      <c r="L157" s="14" t="s">
        <v>3072</v>
      </c>
      <c r="M157" s="14" t="s">
        <v>10888</v>
      </c>
      <c r="N157" s="16">
        <v>3.4136393E7</v>
      </c>
      <c r="O157" s="14" t="s">
        <v>3096</v>
      </c>
      <c r="P157" s="14" t="s">
        <v>10900</v>
      </c>
      <c r="Q157" s="14" t="s">
        <v>10890</v>
      </c>
      <c r="R157" s="14" t="s">
        <v>2659</v>
      </c>
      <c r="S157" s="14" t="s">
        <v>11140</v>
      </c>
    </row>
    <row r="158">
      <c r="A158" s="14" t="s">
        <v>10885</v>
      </c>
      <c r="B158" s="14" t="s">
        <v>4852</v>
      </c>
      <c r="C158" s="14" t="s">
        <v>2574</v>
      </c>
      <c r="D158" s="16">
        <v>2948886.0</v>
      </c>
      <c r="E158" s="16">
        <v>2948886.0</v>
      </c>
      <c r="F158" s="14" t="s">
        <v>10508</v>
      </c>
      <c r="G158" s="14" t="s">
        <v>10507</v>
      </c>
      <c r="H158" s="14" t="s">
        <v>10888</v>
      </c>
      <c r="I158" s="14" t="s">
        <v>10888</v>
      </c>
      <c r="J158" s="14" t="s">
        <v>10888</v>
      </c>
      <c r="K158" s="14" t="s">
        <v>4020</v>
      </c>
      <c r="L158" s="14" t="s">
        <v>10888</v>
      </c>
      <c r="M158" s="14" t="s">
        <v>10888</v>
      </c>
      <c r="N158" s="16">
        <v>2.6359337E7</v>
      </c>
      <c r="O158" s="14" t="s">
        <v>3096</v>
      </c>
      <c r="P158" s="14" t="s">
        <v>10900</v>
      </c>
      <c r="Q158" s="14" t="s">
        <v>10890</v>
      </c>
      <c r="R158" s="14" t="s">
        <v>2659</v>
      </c>
      <c r="S158" s="14" t="s">
        <v>11164</v>
      </c>
    </row>
    <row r="159">
      <c r="A159" s="14" t="s">
        <v>10885</v>
      </c>
      <c r="B159" s="14" t="s">
        <v>4852</v>
      </c>
      <c r="C159" s="14" t="s">
        <v>2574</v>
      </c>
      <c r="D159" s="14" t="s">
        <v>11165</v>
      </c>
      <c r="E159" s="16">
        <v>2465279.0</v>
      </c>
      <c r="F159" s="14" t="s">
        <v>10786</v>
      </c>
      <c r="G159" s="14" t="s">
        <v>10785</v>
      </c>
      <c r="H159" s="14" t="s">
        <v>10888</v>
      </c>
      <c r="I159" s="14" t="s">
        <v>10888</v>
      </c>
      <c r="J159" s="14" t="s">
        <v>10888</v>
      </c>
      <c r="K159" s="14" t="s">
        <v>4020</v>
      </c>
      <c r="L159" s="14" t="s">
        <v>10888</v>
      </c>
      <c r="M159" s="14" t="s">
        <v>10888</v>
      </c>
      <c r="N159" s="16">
        <v>2.3890154E7</v>
      </c>
      <c r="O159" s="14" t="s">
        <v>3096</v>
      </c>
      <c r="P159" s="14" t="s">
        <v>10900</v>
      </c>
      <c r="Q159" s="14" t="s">
        <v>10945</v>
      </c>
      <c r="R159" s="14" t="s">
        <v>2659</v>
      </c>
      <c r="S159" s="14" t="s">
        <v>10958</v>
      </c>
    </row>
    <row r="160">
      <c r="A160" s="14" t="s">
        <v>10885</v>
      </c>
      <c r="B160" s="14" t="s">
        <v>4852</v>
      </c>
      <c r="C160" s="14" t="s">
        <v>2574</v>
      </c>
      <c r="D160" s="14" t="s">
        <v>11166</v>
      </c>
      <c r="E160" s="16">
        <v>2513797.0</v>
      </c>
      <c r="F160" s="14" t="s">
        <v>10527</v>
      </c>
      <c r="G160" s="14" t="s">
        <v>8602</v>
      </c>
      <c r="H160" s="14" t="s">
        <v>10888</v>
      </c>
      <c r="I160" s="14" t="s">
        <v>10888</v>
      </c>
      <c r="J160" s="14" t="s">
        <v>10888</v>
      </c>
      <c r="K160" s="14" t="s">
        <v>4020</v>
      </c>
      <c r="L160" s="14" t="s">
        <v>10888</v>
      </c>
      <c r="M160" s="14" t="s">
        <v>10888</v>
      </c>
      <c r="N160" s="16">
        <v>2.4265153E7</v>
      </c>
      <c r="O160" s="14" t="s">
        <v>3096</v>
      </c>
      <c r="P160" s="14" t="s">
        <v>10900</v>
      </c>
      <c r="Q160" s="14" t="s">
        <v>10890</v>
      </c>
      <c r="R160" s="14" t="s">
        <v>2659</v>
      </c>
      <c r="S160" s="14" t="s">
        <v>11167</v>
      </c>
    </row>
    <row r="161">
      <c r="A161" s="14" t="s">
        <v>10885</v>
      </c>
      <c r="B161" s="14" t="s">
        <v>4852</v>
      </c>
      <c r="C161" s="14" t="s">
        <v>2574</v>
      </c>
      <c r="D161" s="14" t="s">
        <v>3553</v>
      </c>
      <c r="E161" s="16">
        <v>1890968.0</v>
      </c>
      <c r="F161" s="14" t="s">
        <v>10287</v>
      </c>
      <c r="G161" s="14" t="s">
        <v>10286</v>
      </c>
      <c r="H161" s="14" t="s">
        <v>11168</v>
      </c>
      <c r="I161" s="14" t="s">
        <v>10888</v>
      </c>
      <c r="J161" s="14" t="s">
        <v>10888</v>
      </c>
      <c r="K161" s="14" t="s">
        <v>10899</v>
      </c>
      <c r="L161" s="14" t="s">
        <v>2943</v>
      </c>
      <c r="M161" s="14" t="s">
        <v>10888</v>
      </c>
      <c r="N161" s="16">
        <v>2.3525077E7</v>
      </c>
      <c r="O161" s="14" t="s">
        <v>3096</v>
      </c>
      <c r="P161" s="14" t="s">
        <v>10889</v>
      </c>
      <c r="Q161" s="14" t="s">
        <v>10890</v>
      </c>
      <c r="R161" s="14" t="s">
        <v>2659</v>
      </c>
      <c r="S161" s="14" t="s">
        <v>11169</v>
      </c>
    </row>
    <row r="162">
      <c r="A162" s="14" t="s">
        <v>10885</v>
      </c>
      <c r="B162" s="14" t="s">
        <v>4852</v>
      </c>
      <c r="C162" s="14" t="s">
        <v>2574</v>
      </c>
      <c r="D162" s="14" t="s">
        <v>11170</v>
      </c>
      <c r="E162" s="16">
        <v>2363562.0</v>
      </c>
      <c r="F162" s="14" t="s">
        <v>10382</v>
      </c>
      <c r="G162" s="14" t="s">
        <v>10381</v>
      </c>
      <c r="H162" s="14" t="s">
        <v>11168</v>
      </c>
      <c r="I162" s="14" t="s">
        <v>10888</v>
      </c>
      <c r="J162" s="14" t="s">
        <v>10888</v>
      </c>
      <c r="K162" s="14" t="s">
        <v>10899</v>
      </c>
      <c r="L162" s="14" t="s">
        <v>3072</v>
      </c>
      <c r="M162" s="14" t="s">
        <v>10888</v>
      </c>
      <c r="N162" s="16">
        <v>2.5839328E7</v>
      </c>
      <c r="O162" s="14" t="s">
        <v>3096</v>
      </c>
      <c r="P162" s="14" t="s">
        <v>10900</v>
      </c>
      <c r="Q162" s="14" t="s">
        <v>2659</v>
      </c>
      <c r="R162" s="14" t="s">
        <v>2659</v>
      </c>
      <c r="S162" s="14" t="s">
        <v>11171</v>
      </c>
    </row>
    <row r="163">
      <c r="A163" s="14" t="s">
        <v>10885</v>
      </c>
      <c r="B163" s="14" t="s">
        <v>4852</v>
      </c>
      <c r="C163" s="14" t="s">
        <v>2574</v>
      </c>
      <c r="D163" s="14" t="s">
        <v>11170</v>
      </c>
      <c r="E163" s="16">
        <v>2582879.0</v>
      </c>
      <c r="F163" s="14" t="s">
        <v>10382</v>
      </c>
      <c r="G163" s="14" t="s">
        <v>10381</v>
      </c>
      <c r="H163" s="14" t="s">
        <v>11168</v>
      </c>
      <c r="I163" s="14" t="s">
        <v>10888</v>
      </c>
      <c r="J163" s="14" t="s">
        <v>10888</v>
      </c>
      <c r="K163" s="14" t="s">
        <v>10899</v>
      </c>
      <c r="L163" s="14" t="s">
        <v>3072</v>
      </c>
      <c r="M163" s="14" t="s">
        <v>10888</v>
      </c>
      <c r="N163" s="16">
        <v>2.6759717E7</v>
      </c>
      <c r="O163" s="14" t="s">
        <v>3096</v>
      </c>
      <c r="P163" s="14" t="s">
        <v>10900</v>
      </c>
      <c r="Q163" s="14" t="s">
        <v>10890</v>
      </c>
      <c r="R163" s="14" t="s">
        <v>2659</v>
      </c>
      <c r="S163" s="14" t="s">
        <v>11171</v>
      </c>
    </row>
    <row r="164">
      <c r="A164" s="14" t="s">
        <v>10885</v>
      </c>
      <c r="B164" s="14" t="s">
        <v>4852</v>
      </c>
      <c r="C164" s="14" t="s">
        <v>2574</v>
      </c>
      <c r="D164" s="14" t="s">
        <v>11172</v>
      </c>
      <c r="E164" s="16">
        <v>2479650.0</v>
      </c>
      <c r="F164" s="14" t="s">
        <v>10708</v>
      </c>
      <c r="G164" s="14" t="s">
        <v>10707</v>
      </c>
      <c r="H164" s="14" t="s">
        <v>11168</v>
      </c>
      <c r="I164" s="14" t="s">
        <v>10888</v>
      </c>
      <c r="J164" s="14" t="s">
        <v>10888</v>
      </c>
      <c r="K164" s="14" t="s">
        <v>10899</v>
      </c>
      <c r="L164" s="14" t="s">
        <v>3072</v>
      </c>
      <c r="M164" s="14" t="s">
        <v>10888</v>
      </c>
      <c r="N164" s="16">
        <v>2.6873401E7</v>
      </c>
      <c r="O164" s="14" t="s">
        <v>3096</v>
      </c>
      <c r="P164" s="14" t="s">
        <v>10900</v>
      </c>
      <c r="Q164" s="14" t="s">
        <v>2659</v>
      </c>
      <c r="R164" s="14" t="s">
        <v>2659</v>
      </c>
      <c r="S164" s="14" t="s">
        <v>11173</v>
      </c>
    </row>
    <row r="165">
      <c r="A165" s="14" t="s">
        <v>10885</v>
      </c>
      <c r="B165" s="14" t="s">
        <v>4852</v>
      </c>
      <c r="C165" s="14" t="s">
        <v>2574</v>
      </c>
      <c r="D165" s="14" t="s">
        <v>11174</v>
      </c>
      <c r="E165" s="16">
        <v>2479656.0</v>
      </c>
      <c r="F165" s="14" t="s">
        <v>10349</v>
      </c>
      <c r="G165" s="14" t="s">
        <v>10348</v>
      </c>
      <c r="H165" s="14" t="s">
        <v>11168</v>
      </c>
      <c r="I165" s="14" t="s">
        <v>10888</v>
      </c>
      <c r="J165" s="14" t="s">
        <v>10888</v>
      </c>
      <c r="K165" s="14" t="s">
        <v>10899</v>
      </c>
      <c r="L165" s="14" t="s">
        <v>3072</v>
      </c>
      <c r="M165" s="14" t="s">
        <v>10888</v>
      </c>
      <c r="N165" s="16">
        <v>2.6873401E7</v>
      </c>
      <c r="O165" s="14" t="s">
        <v>3096</v>
      </c>
      <c r="P165" s="14" t="s">
        <v>10900</v>
      </c>
      <c r="Q165" s="14" t="s">
        <v>2659</v>
      </c>
      <c r="R165" s="14" t="s">
        <v>2659</v>
      </c>
      <c r="S165" s="14" t="s">
        <v>10929</v>
      </c>
    </row>
    <row r="166">
      <c r="A166" s="14" t="s">
        <v>10885</v>
      </c>
      <c r="B166" s="14" t="s">
        <v>4852</v>
      </c>
      <c r="C166" s="14" t="s">
        <v>2574</v>
      </c>
      <c r="D166" s="14" t="s">
        <v>11175</v>
      </c>
      <c r="E166" s="16">
        <v>2479542.0</v>
      </c>
      <c r="F166" s="14" t="s">
        <v>10816</v>
      </c>
      <c r="G166" s="14" t="s">
        <v>10815</v>
      </c>
      <c r="H166" s="14" t="s">
        <v>11168</v>
      </c>
      <c r="I166" s="14" t="s">
        <v>10888</v>
      </c>
      <c r="J166" s="14" t="s">
        <v>10888</v>
      </c>
      <c r="K166" s="14" t="s">
        <v>10899</v>
      </c>
      <c r="L166" s="14" t="s">
        <v>3072</v>
      </c>
      <c r="M166" s="14" t="s">
        <v>10888</v>
      </c>
      <c r="N166" s="16">
        <v>2.6873401E7</v>
      </c>
      <c r="O166" s="14" t="s">
        <v>3096</v>
      </c>
      <c r="P166" s="14" t="s">
        <v>10900</v>
      </c>
      <c r="Q166" s="14" t="s">
        <v>2659</v>
      </c>
      <c r="R166" s="14" t="s">
        <v>2659</v>
      </c>
      <c r="S166" s="14" t="s">
        <v>11176</v>
      </c>
    </row>
    <row r="167">
      <c r="A167" s="14" t="s">
        <v>10885</v>
      </c>
      <c r="B167" s="14" t="s">
        <v>4852</v>
      </c>
      <c r="C167" s="14" t="s">
        <v>2574</v>
      </c>
      <c r="D167" s="14" t="s">
        <v>11177</v>
      </c>
      <c r="E167" s="16">
        <v>2745690.0</v>
      </c>
      <c r="F167" s="14" t="s">
        <v>10382</v>
      </c>
      <c r="G167" s="14" t="s">
        <v>10381</v>
      </c>
      <c r="H167" s="14" t="s">
        <v>11168</v>
      </c>
      <c r="I167" s="14" t="s">
        <v>10888</v>
      </c>
      <c r="J167" s="14" t="s">
        <v>10888</v>
      </c>
      <c r="K167" s="14" t="s">
        <v>10899</v>
      </c>
      <c r="L167" s="14" t="s">
        <v>10888</v>
      </c>
      <c r="M167" s="14" t="s">
        <v>10888</v>
      </c>
      <c r="N167" s="14" t="s">
        <v>3096</v>
      </c>
      <c r="O167" s="16">
        <v>582.0</v>
      </c>
      <c r="P167" s="14" t="s">
        <v>10900</v>
      </c>
      <c r="Q167" s="14" t="s">
        <v>10890</v>
      </c>
      <c r="R167" s="14" t="s">
        <v>2659</v>
      </c>
      <c r="S167" s="14" t="s">
        <v>11171</v>
      </c>
    </row>
    <row r="168">
      <c r="A168" s="14" t="s">
        <v>10885</v>
      </c>
      <c r="B168" s="14" t="s">
        <v>4852</v>
      </c>
      <c r="C168" s="14" t="s">
        <v>2574</v>
      </c>
      <c r="D168" s="14" t="s">
        <v>11178</v>
      </c>
      <c r="E168" s="16">
        <v>2896794.0</v>
      </c>
      <c r="F168" s="14" t="s">
        <v>10263</v>
      </c>
      <c r="G168" s="14" t="s">
        <v>10262</v>
      </c>
      <c r="H168" s="14" t="s">
        <v>11179</v>
      </c>
      <c r="I168" s="14" t="s">
        <v>10888</v>
      </c>
      <c r="J168" s="14" t="s">
        <v>10888</v>
      </c>
      <c r="K168" s="14" t="s">
        <v>11180</v>
      </c>
      <c r="L168" s="14" t="s">
        <v>10888</v>
      </c>
      <c r="M168" s="14" t="s">
        <v>10888</v>
      </c>
      <c r="N168" s="16">
        <v>3.3319857E7</v>
      </c>
      <c r="O168" s="14" t="s">
        <v>3096</v>
      </c>
      <c r="P168" s="14" t="s">
        <v>10900</v>
      </c>
      <c r="Q168" s="14" t="s">
        <v>10890</v>
      </c>
      <c r="R168" s="14" t="s">
        <v>2659</v>
      </c>
      <c r="S168" s="14" t="s">
        <v>11181</v>
      </c>
    </row>
    <row r="169">
      <c r="A169" s="14" t="s">
        <v>10885</v>
      </c>
      <c r="B169" s="14" t="s">
        <v>4852</v>
      </c>
      <c r="C169" s="14" t="s">
        <v>2574</v>
      </c>
      <c r="D169" s="14" t="s">
        <v>11182</v>
      </c>
      <c r="E169" s="16">
        <v>2896799.0</v>
      </c>
      <c r="F169" s="14" t="s">
        <v>10573</v>
      </c>
      <c r="G169" s="14" t="s">
        <v>10572</v>
      </c>
      <c r="H169" s="14" t="s">
        <v>11179</v>
      </c>
      <c r="I169" s="14" t="s">
        <v>10888</v>
      </c>
      <c r="J169" s="14" t="s">
        <v>10888</v>
      </c>
      <c r="K169" s="14" t="s">
        <v>11180</v>
      </c>
      <c r="L169" s="14" t="s">
        <v>10888</v>
      </c>
      <c r="M169" s="14" t="s">
        <v>10888</v>
      </c>
      <c r="N169" s="16">
        <v>3.3319857E7</v>
      </c>
      <c r="O169" s="14" t="s">
        <v>3096</v>
      </c>
      <c r="P169" s="14" t="s">
        <v>10900</v>
      </c>
      <c r="Q169" s="14" t="s">
        <v>10890</v>
      </c>
      <c r="R169" s="14" t="s">
        <v>2659</v>
      </c>
      <c r="S169" s="14" t="s">
        <v>11183</v>
      </c>
    </row>
    <row r="170">
      <c r="A170" s="14" t="s">
        <v>10885</v>
      </c>
      <c r="B170" s="14" t="s">
        <v>4852</v>
      </c>
      <c r="C170" s="14" t="s">
        <v>2574</v>
      </c>
      <c r="D170" s="14" t="s">
        <v>11184</v>
      </c>
      <c r="E170" s="16">
        <v>2688243.0</v>
      </c>
      <c r="F170" s="14" t="s">
        <v>10281</v>
      </c>
      <c r="G170" s="14" t="s">
        <v>5728</v>
      </c>
      <c r="H170" s="14" t="s">
        <v>2871</v>
      </c>
      <c r="I170" s="14" t="s">
        <v>10888</v>
      </c>
      <c r="J170" s="14" t="s">
        <v>10888</v>
      </c>
      <c r="K170" s="14" t="s">
        <v>10899</v>
      </c>
      <c r="L170" s="14" t="s">
        <v>2943</v>
      </c>
      <c r="M170" s="14" t="s">
        <v>10888</v>
      </c>
      <c r="N170" s="14" t="s">
        <v>3096</v>
      </c>
      <c r="O170" s="16">
        <v>537.0</v>
      </c>
      <c r="P170" s="14" t="s">
        <v>10900</v>
      </c>
      <c r="Q170" s="14" t="s">
        <v>10890</v>
      </c>
      <c r="R170" s="14" t="s">
        <v>2659</v>
      </c>
      <c r="S170" s="14" t="s">
        <v>11140</v>
      </c>
    </row>
    <row r="171">
      <c r="A171" s="14" t="s">
        <v>10885</v>
      </c>
      <c r="B171" s="14" t="s">
        <v>4852</v>
      </c>
      <c r="C171" s="14" t="s">
        <v>2574</v>
      </c>
      <c r="D171" s="14" t="s">
        <v>11185</v>
      </c>
      <c r="E171" s="16">
        <v>2936222.0</v>
      </c>
      <c r="F171" s="14" t="s">
        <v>10822</v>
      </c>
      <c r="G171" s="14" t="s">
        <v>10821</v>
      </c>
      <c r="H171" s="14" t="s">
        <v>2627</v>
      </c>
      <c r="I171" s="14" t="s">
        <v>10888</v>
      </c>
      <c r="J171" s="14" t="s">
        <v>10888</v>
      </c>
      <c r="K171" s="14" t="s">
        <v>11186</v>
      </c>
      <c r="L171" s="14" t="s">
        <v>11187</v>
      </c>
      <c r="M171" s="14" t="s">
        <v>11188</v>
      </c>
      <c r="N171" s="16">
        <v>3.4045664E7</v>
      </c>
      <c r="O171" s="14" t="s">
        <v>3096</v>
      </c>
      <c r="P171" s="14" t="s">
        <v>10900</v>
      </c>
      <c r="Q171" s="14" t="s">
        <v>10890</v>
      </c>
      <c r="R171" s="14" t="s">
        <v>2659</v>
      </c>
      <c r="S171" s="14" t="s">
        <v>11189</v>
      </c>
    </row>
    <row r="172">
      <c r="A172" s="14" t="s">
        <v>10885</v>
      </c>
      <c r="B172" s="14" t="s">
        <v>4852</v>
      </c>
      <c r="C172" s="14" t="s">
        <v>2574</v>
      </c>
      <c r="D172" s="14" t="s">
        <v>11190</v>
      </c>
      <c r="E172" s="16">
        <v>2936224.0</v>
      </c>
      <c r="F172" s="14" t="s">
        <v>10388</v>
      </c>
      <c r="G172" s="14" t="s">
        <v>5058</v>
      </c>
      <c r="H172" s="14" t="s">
        <v>2627</v>
      </c>
      <c r="I172" s="14" t="s">
        <v>10888</v>
      </c>
      <c r="J172" s="14" t="s">
        <v>10888</v>
      </c>
      <c r="K172" s="14" t="s">
        <v>11186</v>
      </c>
      <c r="L172" s="14" t="s">
        <v>11187</v>
      </c>
      <c r="M172" s="14" t="s">
        <v>11188</v>
      </c>
      <c r="N172" s="16">
        <v>3.4045664E7</v>
      </c>
      <c r="O172" s="14" t="s">
        <v>3096</v>
      </c>
      <c r="P172" s="14" t="s">
        <v>10900</v>
      </c>
      <c r="Q172" s="14" t="s">
        <v>10890</v>
      </c>
      <c r="R172" s="14" t="s">
        <v>2659</v>
      </c>
      <c r="S172" s="14" t="s">
        <v>11191</v>
      </c>
    </row>
    <row r="173">
      <c r="A173" s="14" t="s">
        <v>10885</v>
      </c>
      <c r="B173" s="14" t="s">
        <v>4852</v>
      </c>
      <c r="C173" s="14" t="s">
        <v>2574</v>
      </c>
      <c r="D173" s="14" t="s">
        <v>11192</v>
      </c>
      <c r="E173" s="16">
        <v>2942878.0</v>
      </c>
      <c r="F173" s="14" t="s">
        <v>10807</v>
      </c>
      <c r="G173" s="14" t="s">
        <v>10806</v>
      </c>
      <c r="H173" s="14" t="s">
        <v>2627</v>
      </c>
      <c r="I173" s="14" t="s">
        <v>10888</v>
      </c>
      <c r="J173" s="14" t="s">
        <v>10888</v>
      </c>
      <c r="K173" s="14" t="s">
        <v>11186</v>
      </c>
      <c r="L173" s="14" t="s">
        <v>11187</v>
      </c>
      <c r="M173" s="14" t="s">
        <v>11193</v>
      </c>
      <c r="N173" s="16">
        <v>3.3323405E7</v>
      </c>
      <c r="O173" s="14" t="s">
        <v>3096</v>
      </c>
      <c r="P173" s="14" t="s">
        <v>10900</v>
      </c>
      <c r="Q173" s="14" t="s">
        <v>10890</v>
      </c>
      <c r="R173" s="14" t="s">
        <v>2659</v>
      </c>
      <c r="S173" s="14" t="s">
        <v>11092</v>
      </c>
    </row>
    <row r="174">
      <c r="A174" s="14" t="s">
        <v>10885</v>
      </c>
      <c r="B174" s="14" t="s">
        <v>4852</v>
      </c>
      <c r="C174" s="14" t="s">
        <v>2574</v>
      </c>
      <c r="D174" s="14" t="s">
        <v>4317</v>
      </c>
      <c r="E174" s="16">
        <v>2869850.0</v>
      </c>
      <c r="F174" s="14" t="s">
        <v>10666</v>
      </c>
      <c r="G174" s="14" t="s">
        <v>10665</v>
      </c>
      <c r="H174" s="14" t="s">
        <v>2627</v>
      </c>
      <c r="I174" s="14" t="s">
        <v>10888</v>
      </c>
      <c r="J174" s="14" t="s">
        <v>10888</v>
      </c>
      <c r="K174" s="14" t="s">
        <v>10899</v>
      </c>
      <c r="L174" s="14" t="s">
        <v>11194</v>
      </c>
      <c r="M174" s="14" t="s">
        <v>10888</v>
      </c>
      <c r="N174" s="16">
        <v>2.6950094E7</v>
      </c>
      <c r="O174" s="14" t="s">
        <v>3096</v>
      </c>
      <c r="P174" s="14" t="s">
        <v>10900</v>
      </c>
      <c r="Q174" s="14" t="s">
        <v>10890</v>
      </c>
      <c r="R174" s="14" t="s">
        <v>2659</v>
      </c>
      <c r="S174" s="14" t="s">
        <v>11195</v>
      </c>
    </row>
    <row r="175">
      <c r="A175" s="14" t="s">
        <v>10885</v>
      </c>
      <c r="B175" s="14" t="s">
        <v>4852</v>
      </c>
      <c r="C175" s="14" t="s">
        <v>2574</v>
      </c>
      <c r="D175" s="14" t="s">
        <v>4324</v>
      </c>
      <c r="E175" s="16">
        <v>2869861.0</v>
      </c>
      <c r="F175" s="14" t="s">
        <v>10457</v>
      </c>
      <c r="G175" s="14" t="s">
        <v>10456</v>
      </c>
      <c r="H175" s="14" t="s">
        <v>2627</v>
      </c>
      <c r="I175" s="14" t="s">
        <v>10888</v>
      </c>
      <c r="J175" s="14" t="s">
        <v>10888</v>
      </c>
      <c r="K175" s="14" t="s">
        <v>10899</v>
      </c>
      <c r="L175" s="14" t="s">
        <v>11194</v>
      </c>
      <c r="M175" s="14" t="s">
        <v>10888</v>
      </c>
      <c r="N175" s="16">
        <v>2.6950094E7</v>
      </c>
      <c r="O175" s="14" t="s">
        <v>3096</v>
      </c>
      <c r="P175" s="14" t="s">
        <v>10900</v>
      </c>
      <c r="Q175" s="14" t="s">
        <v>10890</v>
      </c>
      <c r="R175" s="14" t="s">
        <v>2659</v>
      </c>
      <c r="S175" s="14" t="s">
        <v>11196</v>
      </c>
    </row>
    <row r="176">
      <c r="A176" s="14" t="s">
        <v>10885</v>
      </c>
      <c r="B176" s="14" t="s">
        <v>4852</v>
      </c>
      <c r="C176" s="14" t="s">
        <v>2574</v>
      </c>
      <c r="D176" s="14" t="s">
        <v>4341</v>
      </c>
      <c r="E176" s="16">
        <v>2869872.0</v>
      </c>
      <c r="F176" s="14" t="s">
        <v>10337</v>
      </c>
      <c r="G176" s="14" t="s">
        <v>429</v>
      </c>
      <c r="H176" s="14" t="s">
        <v>2627</v>
      </c>
      <c r="I176" s="14" t="s">
        <v>10888</v>
      </c>
      <c r="J176" s="14" t="s">
        <v>10888</v>
      </c>
      <c r="K176" s="14" t="s">
        <v>10899</v>
      </c>
      <c r="L176" s="14" t="s">
        <v>11194</v>
      </c>
      <c r="M176" s="14" t="s">
        <v>10888</v>
      </c>
      <c r="N176" s="16">
        <v>2.6950094E7</v>
      </c>
      <c r="O176" s="14" t="s">
        <v>3096</v>
      </c>
      <c r="P176" s="14" t="s">
        <v>10900</v>
      </c>
      <c r="Q176" s="14" t="s">
        <v>10890</v>
      </c>
      <c r="R176" s="14" t="s">
        <v>2659</v>
      </c>
      <c r="S176" s="14" t="s">
        <v>11197</v>
      </c>
    </row>
    <row r="177">
      <c r="A177" s="14" t="s">
        <v>10885</v>
      </c>
      <c r="B177" s="14" t="s">
        <v>4852</v>
      </c>
      <c r="C177" s="14" t="s">
        <v>2574</v>
      </c>
      <c r="D177" s="14" t="s">
        <v>4346</v>
      </c>
      <c r="E177" s="16">
        <v>2869876.0</v>
      </c>
      <c r="F177" s="14" t="s">
        <v>10663</v>
      </c>
      <c r="G177" s="14" t="s">
        <v>10662</v>
      </c>
      <c r="H177" s="14" t="s">
        <v>2627</v>
      </c>
      <c r="I177" s="14" t="s">
        <v>10888</v>
      </c>
      <c r="J177" s="14" t="s">
        <v>10888</v>
      </c>
      <c r="K177" s="14" t="s">
        <v>10899</v>
      </c>
      <c r="L177" s="14" t="s">
        <v>11194</v>
      </c>
      <c r="M177" s="14" t="s">
        <v>10888</v>
      </c>
      <c r="N177" s="16">
        <v>2.6950094E7</v>
      </c>
      <c r="O177" s="14" t="s">
        <v>3096</v>
      </c>
      <c r="P177" s="14" t="s">
        <v>10900</v>
      </c>
      <c r="Q177" s="14" t="s">
        <v>10890</v>
      </c>
      <c r="R177" s="14" t="s">
        <v>2659</v>
      </c>
      <c r="S177" s="14" t="s">
        <v>11198</v>
      </c>
    </row>
    <row r="178">
      <c r="A178" s="14" t="s">
        <v>10885</v>
      </c>
      <c r="B178" s="14" t="s">
        <v>4852</v>
      </c>
      <c r="C178" s="14" t="s">
        <v>2574</v>
      </c>
      <c r="D178" s="14" t="s">
        <v>4351</v>
      </c>
      <c r="E178" s="16">
        <v>2869881.0</v>
      </c>
      <c r="F178" s="14" t="s">
        <v>10747</v>
      </c>
      <c r="G178" s="14" t="s">
        <v>10746</v>
      </c>
      <c r="H178" s="14" t="s">
        <v>2627</v>
      </c>
      <c r="I178" s="14" t="s">
        <v>10888</v>
      </c>
      <c r="J178" s="14" t="s">
        <v>10888</v>
      </c>
      <c r="K178" s="14" t="s">
        <v>10899</v>
      </c>
      <c r="L178" s="14" t="s">
        <v>11194</v>
      </c>
      <c r="M178" s="14" t="s">
        <v>10888</v>
      </c>
      <c r="N178" s="16">
        <v>2.6950094E7</v>
      </c>
      <c r="O178" s="14" t="s">
        <v>3096</v>
      </c>
      <c r="P178" s="14" t="s">
        <v>10900</v>
      </c>
      <c r="Q178" s="14" t="s">
        <v>10890</v>
      </c>
      <c r="R178" s="14" t="s">
        <v>2659</v>
      </c>
      <c r="S178" s="14" t="s">
        <v>11199</v>
      </c>
    </row>
    <row r="179">
      <c r="A179" s="14" t="s">
        <v>10885</v>
      </c>
      <c r="B179" s="14" t="s">
        <v>4852</v>
      </c>
      <c r="C179" s="14" t="s">
        <v>2574</v>
      </c>
      <c r="D179" s="14" t="s">
        <v>11200</v>
      </c>
      <c r="E179" s="16">
        <v>2521299.0</v>
      </c>
      <c r="F179" s="14" t="s">
        <v>10723</v>
      </c>
      <c r="G179" s="14" t="s">
        <v>10722</v>
      </c>
      <c r="H179" s="14" t="s">
        <v>2627</v>
      </c>
      <c r="I179" s="14" t="s">
        <v>10888</v>
      </c>
      <c r="J179" s="14" t="s">
        <v>10888</v>
      </c>
      <c r="K179" s="14" t="s">
        <v>10899</v>
      </c>
      <c r="L179" s="14" t="s">
        <v>11194</v>
      </c>
      <c r="M179" s="14" t="s">
        <v>10888</v>
      </c>
      <c r="N179" s="16">
        <v>2.5759019E7</v>
      </c>
      <c r="O179" s="14" t="s">
        <v>3096</v>
      </c>
      <c r="P179" s="14" t="s">
        <v>10900</v>
      </c>
      <c r="Q179" s="14" t="s">
        <v>10890</v>
      </c>
      <c r="R179" s="14" t="s">
        <v>2659</v>
      </c>
      <c r="S179" s="14" t="s">
        <v>11201</v>
      </c>
    </row>
    <row r="180">
      <c r="A180" s="14" t="s">
        <v>10885</v>
      </c>
      <c r="B180" s="14" t="s">
        <v>4852</v>
      </c>
      <c r="C180" s="14" t="s">
        <v>2574</v>
      </c>
      <c r="D180" s="14" t="s">
        <v>11202</v>
      </c>
      <c r="E180" s="16">
        <v>2521303.0</v>
      </c>
      <c r="F180" s="14" t="s">
        <v>10553</v>
      </c>
      <c r="G180" s="14" t="s">
        <v>10552</v>
      </c>
      <c r="H180" s="14" t="s">
        <v>2627</v>
      </c>
      <c r="I180" s="14" t="s">
        <v>10888</v>
      </c>
      <c r="J180" s="14" t="s">
        <v>10888</v>
      </c>
      <c r="K180" s="14" t="s">
        <v>10899</v>
      </c>
      <c r="L180" s="14" t="s">
        <v>11194</v>
      </c>
      <c r="M180" s="14" t="s">
        <v>10888</v>
      </c>
      <c r="N180" s="16">
        <v>2.5759019E7</v>
      </c>
      <c r="O180" s="14" t="s">
        <v>3096</v>
      </c>
      <c r="P180" s="14" t="s">
        <v>10900</v>
      </c>
      <c r="Q180" s="14" t="s">
        <v>10890</v>
      </c>
      <c r="R180" s="14" t="s">
        <v>2659</v>
      </c>
      <c r="S180" s="14" t="s">
        <v>11203</v>
      </c>
    </row>
    <row r="181">
      <c r="A181" s="14" t="s">
        <v>10885</v>
      </c>
      <c r="B181" s="14" t="s">
        <v>4852</v>
      </c>
      <c r="C181" s="14" t="s">
        <v>2574</v>
      </c>
      <c r="D181" s="14" t="s">
        <v>11204</v>
      </c>
      <c r="E181" s="16">
        <v>2521312.0</v>
      </c>
      <c r="F181" s="14" t="s">
        <v>10317</v>
      </c>
      <c r="G181" s="14" t="s">
        <v>418</v>
      </c>
      <c r="H181" s="14" t="s">
        <v>2627</v>
      </c>
      <c r="I181" s="14" t="s">
        <v>10888</v>
      </c>
      <c r="J181" s="14" t="s">
        <v>10888</v>
      </c>
      <c r="K181" s="14" t="s">
        <v>10899</v>
      </c>
      <c r="L181" s="14" t="s">
        <v>11194</v>
      </c>
      <c r="M181" s="14" t="s">
        <v>10888</v>
      </c>
      <c r="N181" s="16">
        <v>2.5759019E7</v>
      </c>
      <c r="O181" s="14" t="s">
        <v>3096</v>
      </c>
      <c r="P181" s="14" t="s">
        <v>10900</v>
      </c>
      <c r="Q181" s="14" t="s">
        <v>10890</v>
      </c>
      <c r="R181" s="14" t="s">
        <v>2659</v>
      </c>
      <c r="S181" s="14" t="s">
        <v>11205</v>
      </c>
    </row>
    <row r="182">
      <c r="A182" s="14" t="s">
        <v>10885</v>
      </c>
      <c r="B182" s="14" t="s">
        <v>4852</v>
      </c>
      <c r="C182" s="14" t="s">
        <v>2574</v>
      </c>
      <c r="D182" s="16">
        <v>2948915.0</v>
      </c>
      <c r="E182" s="16">
        <v>2948915.0</v>
      </c>
      <c r="F182" s="14" t="s">
        <v>10580</v>
      </c>
      <c r="G182" s="14" t="s">
        <v>7666</v>
      </c>
      <c r="H182" s="14" t="s">
        <v>2627</v>
      </c>
      <c r="I182" s="14" t="s">
        <v>10888</v>
      </c>
      <c r="J182" s="14" t="s">
        <v>10888</v>
      </c>
      <c r="K182" s="14" t="s">
        <v>4020</v>
      </c>
      <c r="L182" s="14" t="s">
        <v>11206</v>
      </c>
      <c r="M182" s="14" t="s">
        <v>10888</v>
      </c>
      <c r="N182" s="16">
        <v>2.6359337E7</v>
      </c>
      <c r="O182" s="14" t="s">
        <v>3096</v>
      </c>
      <c r="P182" s="14" t="s">
        <v>10900</v>
      </c>
      <c r="Q182" s="14" t="s">
        <v>10890</v>
      </c>
      <c r="R182" s="14" t="s">
        <v>2659</v>
      </c>
      <c r="S182" s="14" t="s">
        <v>11207</v>
      </c>
    </row>
    <row r="183">
      <c r="A183" s="14" t="s">
        <v>10885</v>
      </c>
      <c r="B183" s="14" t="s">
        <v>4852</v>
      </c>
      <c r="C183" s="14" t="s">
        <v>2574</v>
      </c>
      <c r="D183" s="16">
        <v>2948906.0</v>
      </c>
      <c r="E183" s="16">
        <v>2948906.0</v>
      </c>
      <c r="F183" s="14" t="s">
        <v>10801</v>
      </c>
      <c r="G183" s="14" t="s">
        <v>10800</v>
      </c>
      <c r="H183" s="14" t="s">
        <v>2627</v>
      </c>
      <c r="I183" s="14" t="s">
        <v>10888</v>
      </c>
      <c r="J183" s="14" t="s">
        <v>10888</v>
      </c>
      <c r="K183" s="14" t="s">
        <v>4020</v>
      </c>
      <c r="L183" s="14" t="s">
        <v>10888</v>
      </c>
      <c r="M183" s="14" t="s">
        <v>10888</v>
      </c>
      <c r="N183" s="16">
        <v>2.6359337E7</v>
      </c>
      <c r="O183" s="14" t="s">
        <v>3096</v>
      </c>
      <c r="P183" s="14" t="s">
        <v>10900</v>
      </c>
      <c r="Q183" s="14" t="s">
        <v>10890</v>
      </c>
      <c r="R183" s="14" t="s">
        <v>2659</v>
      </c>
      <c r="S183" s="14" t="s">
        <v>11208</v>
      </c>
    </row>
    <row r="184">
      <c r="A184" s="14" t="s">
        <v>10885</v>
      </c>
      <c r="B184" s="14" t="s">
        <v>4852</v>
      </c>
      <c r="C184" s="14" t="s">
        <v>2574</v>
      </c>
      <c r="D184" s="16">
        <v>2948953.0</v>
      </c>
      <c r="E184" s="16">
        <v>2948953.0</v>
      </c>
      <c r="F184" s="14" t="s">
        <v>10373</v>
      </c>
      <c r="G184" s="14" t="s">
        <v>10372</v>
      </c>
      <c r="H184" s="14" t="s">
        <v>2627</v>
      </c>
      <c r="I184" s="14" t="s">
        <v>10888</v>
      </c>
      <c r="J184" s="14" t="s">
        <v>10888</v>
      </c>
      <c r="K184" s="14" t="s">
        <v>4020</v>
      </c>
      <c r="L184" s="14" t="s">
        <v>10888</v>
      </c>
      <c r="M184" s="14" t="s">
        <v>10888</v>
      </c>
      <c r="N184" s="16">
        <v>2.6359337E7</v>
      </c>
      <c r="O184" s="14" t="s">
        <v>3096</v>
      </c>
      <c r="P184" s="14" t="s">
        <v>10900</v>
      </c>
      <c r="Q184" s="14" t="s">
        <v>10890</v>
      </c>
      <c r="R184" s="14" t="s">
        <v>2659</v>
      </c>
      <c r="S184" s="14" t="s">
        <v>11209</v>
      </c>
    </row>
    <row r="185">
      <c r="A185" s="14" t="s">
        <v>10885</v>
      </c>
      <c r="B185" s="14" t="s">
        <v>4852</v>
      </c>
      <c r="C185" s="14" t="s">
        <v>2574</v>
      </c>
      <c r="D185" s="14" t="s">
        <v>11210</v>
      </c>
      <c r="E185" s="16">
        <v>2839347.0</v>
      </c>
      <c r="F185" s="14" t="s">
        <v>10499</v>
      </c>
      <c r="G185" s="14" t="s">
        <v>10498</v>
      </c>
      <c r="H185" s="14" t="s">
        <v>2627</v>
      </c>
      <c r="I185" s="14" t="s">
        <v>10888</v>
      </c>
      <c r="J185" s="14" t="s">
        <v>10888</v>
      </c>
      <c r="K185" s="14" t="s">
        <v>4020</v>
      </c>
      <c r="L185" s="14" t="s">
        <v>10888</v>
      </c>
      <c r="M185" s="14" t="s">
        <v>10888</v>
      </c>
      <c r="N185" s="16">
        <v>2.8467829E7</v>
      </c>
      <c r="O185" s="14" t="s">
        <v>3096</v>
      </c>
      <c r="P185" s="14" t="s">
        <v>10900</v>
      </c>
      <c r="Q185" s="14" t="s">
        <v>10890</v>
      </c>
      <c r="R185" s="14" t="s">
        <v>2659</v>
      </c>
      <c r="S185" s="14" t="s">
        <v>11211</v>
      </c>
    </row>
    <row r="186">
      <c r="A186" s="14" t="s">
        <v>10885</v>
      </c>
      <c r="B186" s="14" t="s">
        <v>4852</v>
      </c>
      <c r="C186" s="14" t="s">
        <v>2574</v>
      </c>
      <c r="D186" s="14" t="s">
        <v>3212</v>
      </c>
      <c r="E186" s="16">
        <v>2121517.0</v>
      </c>
      <c r="F186" s="14" t="s">
        <v>10556</v>
      </c>
      <c r="G186" s="14" t="s">
        <v>10555</v>
      </c>
      <c r="H186" s="14" t="s">
        <v>2627</v>
      </c>
      <c r="I186" s="14" t="s">
        <v>10888</v>
      </c>
      <c r="J186" s="14" t="s">
        <v>10888</v>
      </c>
      <c r="K186" s="14" t="s">
        <v>4020</v>
      </c>
      <c r="L186" s="14" t="s">
        <v>10888</v>
      </c>
      <c r="M186" s="14" t="s">
        <v>10888</v>
      </c>
      <c r="N186" s="14" t="s">
        <v>3096</v>
      </c>
      <c r="O186" s="16">
        <v>540.0</v>
      </c>
      <c r="P186" s="14" t="s">
        <v>10900</v>
      </c>
      <c r="Q186" s="14" t="s">
        <v>2659</v>
      </c>
      <c r="R186" s="14" t="s">
        <v>2659</v>
      </c>
      <c r="S186" s="14" t="s">
        <v>11212</v>
      </c>
    </row>
    <row r="187">
      <c r="A187" s="14" t="s">
        <v>10885</v>
      </c>
      <c r="B187" s="14" t="s">
        <v>4852</v>
      </c>
      <c r="C187" s="14" t="s">
        <v>2574</v>
      </c>
      <c r="D187" s="14" t="s">
        <v>3166</v>
      </c>
      <c r="E187" s="16">
        <v>2121521.0</v>
      </c>
      <c r="F187" s="14" t="s">
        <v>10810</v>
      </c>
      <c r="G187" s="14" t="s">
        <v>10809</v>
      </c>
      <c r="H187" s="14" t="s">
        <v>2627</v>
      </c>
      <c r="I187" s="14" t="s">
        <v>10888</v>
      </c>
      <c r="J187" s="14" t="s">
        <v>10888</v>
      </c>
      <c r="K187" s="14" t="s">
        <v>4020</v>
      </c>
      <c r="L187" s="14" t="s">
        <v>10888</v>
      </c>
      <c r="M187" s="14" t="s">
        <v>10888</v>
      </c>
      <c r="N187" s="14" t="s">
        <v>3096</v>
      </c>
      <c r="O187" s="16">
        <v>540.0</v>
      </c>
      <c r="P187" s="14" t="s">
        <v>10900</v>
      </c>
      <c r="Q187" s="14" t="s">
        <v>2659</v>
      </c>
      <c r="R187" s="14" t="s">
        <v>2659</v>
      </c>
      <c r="S187" s="14" t="s">
        <v>11213</v>
      </c>
    </row>
    <row r="188">
      <c r="A188" s="14" t="s">
        <v>10885</v>
      </c>
      <c r="B188" s="14" t="s">
        <v>4852</v>
      </c>
      <c r="C188" s="14" t="s">
        <v>2574</v>
      </c>
      <c r="D188" s="14" t="s">
        <v>3222</v>
      </c>
      <c r="E188" s="16">
        <v>2121524.0</v>
      </c>
      <c r="F188" s="14" t="s">
        <v>10690</v>
      </c>
      <c r="G188" s="14" t="s">
        <v>10689</v>
      </c>
      <c r="H188" s="14" t="s">
        <v>2627</v>
      </c>
      <c r="I188" s="14" t="s">
        <v>10888</v>
      </c>
      <c r="J188" s="14" t="s">
        <v>10888</v>
      </c>
      <c r="K188" s="14" t="s">
        <v>4020</v>
      </c>
      <c r="L188" s="14" t="s">
        <v>10888</v>
      </c>
      <c r="M188" s="14" t="s">
        <v>10888</v>
      </c>
      <c r="N188" s="14" t="s">
        <v>3096</v>
      </c>
      <c r="O188" s="16">
        <v>540.0</v>
      </c>
      <c r="P188" s="14" t="s">
        <v>10900</v>
      </c>
      <c r="Q188" s="14" t="s">
        <v>2659</v>
      </c>
      <c r="R188" s="14" t="s">
        <v>2659</v>
      </c>
      <c r="S188" s="14" t="s">
        <v>10923</v>
      </c>
    </row>
    <row r="189">
      <c r="A189" s="14" t="s">
        <v>10885</v>
      </c>
      <c r="B189" s="14" t="s">
        <v>4852</v>
      </c>
      <c r="C189" s="14" t="s">
        <v>2574</v>
      </c>
      <c r="D189" s="14" t="s">
        <v>3177</v>
      </c>
      <c r="E189" s="16">
        <v>2121581.0</v>
      </c>
      <c r="F189" s="14" t="s">
        <v>10672</v>
      </c>
      <c r="G189" s="14" t="s">
        <v>10671</v>
      </c>
      <c r="H189" s="14" t="s">
        <v>2627</v>
      </c>
      <c r="I189" s="14" t="s">
        <v>10888</v>
      </c>
      <c r="J189" s="14" t="s">
        <v>10888</v>
      </c>
      <c r="K189" s="14" t="s">
        <v>4020</v>
      </c>
      <c r="L189" s="14" t="s">
        <v>10888</v>
      </c>
      <c r="M189" s="14" t="s">
        <v>10888</v>
      </c>
      <c r="N189" s="14" t="s">
        <v>3096</v>
      </c>
      <c r="O189" s="16">
        <v>540.0</v>
      </c>
      <c r="P189" s="14" t="s">
        <v>10900</v>
      </c>
      <c r="Q189" s="14" t="s">
        <v>2659</v>
      </c>
      <c r="R189" s="14" t="s">
        <v>2659</v>
      </c>
      <c r="S189" s="14" t="s">
        <v>11214</v>
      </c>
    </row>
    <row r="190">
      <c r="A190" s="14" t="s">
        <v>10885</v>
      </c>
      <c r="B190" s="14" t="s">
        <v>4852</v>
      </c>
      <c r="C190" s="14" t="s">
        <v>2574</v>
      </c>
      <c r="D190" s="14" t="s">
        <v>3230</v>
      </c>
      <c r="E190" s="16">
        <v>2121629.0</v>
      </c>
      <c r="F190" s="14" t="s">
        <v>10454</v>
      </c>
      <c r="G190" s="14" t="s">
        <v>10453</v>
      </c>
      <c r="H190" s="14" t="s">
        <v>2627</v>
      </c>
      <c r="I190" s="14" t="s">
        <v>10888</v>
      </c>
      <c r="J190" s="14" t="s">
        <v>10888</v>
      </c>
      <c r="K190" s="14" t="s">
        <v>4020</v>
      </c>
      <c r="L190" s="14" t="s">
        <v>10888</v>
      </c>
      <c r="M190" s="14" t="s">
        <v>10888</v>
      </c>
      <c r="N190" s="14" t="s">
        <v>3096</v>
      </c>
      <c r="O190" s="16">
        <v>540.0</v>
      </c>
      <c r="P190" s="14" t="s">
        <v>10900</v>
      </c>
      <c r="Q190" s="14" t="s">
        <v>2659</v>
      </c>
      <c r="R190" s="14" t="s">
        <v>2659</v>
      </c>
      <c r="S190" s="14" t="s">
        <v>11215</v>
      </c>
    </row>
    <row r="191">
      <c r="A191" s="14" t="s">
        <v>10885</v>
      </c>
      <c r="B191" s="14" t="s">
        <v>4852</v>
      </c>
      <c r="C191" s="14" t="s">
        <v>2574</v>
      </c>
      <c r="D191" s="14" t="s">
        <v>3187</v>
      </c>
      <c r="E191" s="16">
        <v>2121665.0</v>
      </c>
      <c r="F191" s="14" t="s">
        <v>10505</v>
      </c>
      <c r="G191" s="14" t="s">
        <v>10504</v>
      </c>
      <c r="H191" s="14" t="s">
        <v>2627</v>
      </c>
      <c r="I191" s="14" t="s">
        <v>10888</v>
      </c>
      <c r="J191" s="14" t="s">
        <v>10888</v>
      </c>
      <c r="K191" s="14" t="s">
        <v>4020</v>
      </c>
      <c r="L191" s="14" t="s">
        <v>10888</v>
      </c>
      <c r="M191" s="14" t="s">
        <v>10888</v>
      </c>
      <c r="N191" s="14" t="s">
        <v>3096</v>
      </c>
      <c r="O191" s="16">
        <v>540.0</v>
      </c>
      <c r="P191" s="14" t="s">
        <v>10900</v>
      </c>
      <c r="Q191" s="14" t="s">
        <v>2659</v>
      </c>
      <c r="R191" s="14" t="s">
        <v>2659</v>
      </c>
      <c r="S191" s="14" t="s">
        <v>11216</v>
      </c>
    </row>
    <row r="192">
      <c r="A192" s="14" t="s">
        <v>10885</v>
      </c>
      <c r="B192" s="14" t="s">
        <v>4852</v>
      </c>
      <c r="C192" s="14" t="s">
        <v>2574</v>
      </c>
      <c r="D192" s="14" t="s">
        <v>3155</v>
      </c>
      <c r="E192" s="16">
        <v>2121692.0</v>
      </c>
      <c r="F192" s="14" t="s">
        <v>10499</v>
      </c>
      <c r="G192" s="14" t="s">
        <v>10498</v>
      </c>
      <c r="H192" s="14" t="s">
        <v>2627</v>
      </c>
      <c r="I192" s="14" t="s">
        <v>10888</v>
      </c>
      <c r="J192" s="14" t="s">
        <v>10888</v>
      </c>
      <c r="K192" s="14" t="s">
        <v>4020</v>
      </c>
      <c r="L192" s="14" t="s">
        <v>10888</v>
      </c>
      <c r="M192" s="14" t="s">
        <v>10888</v>
      </c>
      <c r="N192" s="14" t="s">
        <v>3096</v>
      </c>
      <c r="O192" s="16">
        <v>540.0</v>
      </c>
      <c r="P192" s="14" t="s">
        <v>10900</v>
      </c>
      <c r="Q192" s="14" t="s">
        <v>2659</v>
      </c>
      <c r="R192" s="14" t="s">
        <v>2659</v>
      </c>
      <c r="S192" s="14" t="s">
        <v>11211</v>
      </c>
    </row>
    <row r="193">
      <c r="A193" s="14" t="s">
        <v>10885</v>
      </c>
      <c r="B193" s="14" t="s">
        <v>4852</v>
      </c>
      <c r="C193" s="14" t="s">
        <v>2574</v>
      </c>
      <c r="D193" s="14" t="s">
        <v>3239</v>
      </c>
      <c r="E193" s="16">
        <v>2121719.0</v>
      </c>
      <c r="F193" s="14" t="s">
        <v>10637</v>
      </c>
      <c r="G193" s="14" t="s">
        <v>10636</v>
      </c>
      <c r="H193" s="14" t="s">
        <v>2627</v>
      </c>
      <c r="I193" s="14" t="s">
        <v>10888</v>
      </c>
      <c r="J193" s="14" t="s">
        <v>10888</v>
      </c>
      <c r="K193" s="14" t="s">
        <v>4020</v>
      </c>
      <c r="L193" s="14" t="s">
        <v>10888</v>
      </c>
      <c r="M193" s="14" t="s">
        <v>10888</v>
      </c>
      <c r="N193" s="14" t="s">
        <v>3096</v>
      </c>
      <c r="O193" s="16">
        <v>540.0</v>
      </c>
      <c r="P193" s="14" t="s">
        <v>10900</v>
      </c>
      <c r="Q193" s="14" t="s">
        <v>2659</v>
      </c>
      <c r="R193" s="14" t="s">
        <v>2659</v>
      </c>
      <c r="S193" s="14" t="s">
        <v>11080</v>
      </c>
    </row>
    <row r="194">
      <c r="A194" s="14" t="s">
        <v>10885</v>
      </c>
      <c r="B194" s="14" t="s">
        <v>4852</v>
      </c>
      <c r="C194" s="14" t="s">
        <v>2574</v>
      </c>
      <c r="D194" s="14" t="s">
        <v>3201</v>
      </c>
      <c r="E194" s="16">
        <v>2121755.0</v>
      </c>
      <c r="F194" s="14" t="s">
        <v>10657</v>
      </c>
      <c r="G194" s="14" t="s">
        <v>10656</v>
      </c>
      <c r="H194" s="14" t="s">
        <v>2627</v>
      </c>
      <c r="I194" s="14" t="s">
        <v>10888</v>
      </c>
      <c r="J194" s="14" t="s">
        <v>10888</v>
      </c>
      <c r="K194" s="14" t="s">
        <v>4020</v>
      </c>
      <c r="L194" s="14" t="s">
        <v>10888</v>
      </c>
      <c r="M194" s="14" t="s">
        <v>10888</v>
      </c>
      <c r="N194" s="14" t="s">
        <v>3096</v>
      </c>
      <c r="O194" s="16">
        <v>540.0</v>
      </c>
      <c r="P194" s="14" t="s">
        <v>10900</v>
      </c>
      <c r="Q194" s="14" t="s">
        <v>2659</v>
      </c>
      <c r="R194" s="14" t="s">
        <v>2659</v>
      </c>
      <c r="S194" s="14" t="s">
        <v>11217</v>
      </c>
    </row>
    <row r="195">
      <c r="A195" s="14" t="s">
        <v>10885</v>
      </c>
      <c r="B195" s="14" t="s">
        <v>4852</v>
      </c>
      <c r="C195" s="14" t="s">
        <v>2574</v>
      </c>
      <c r="D195" s="14" t="s">
        <v>3144</v>
      </c>
      <c r="E195" s="16">
        <v>2185962.0</v>
      </c>
      <c r="F195" s="14" t="s">
        <v>10631</v>
      </c>
      <c r="G195" s="14" t="s">
        <v>10630</v>
      </c>
      <c r="H195" s="14" t="s">
        <v>2627</v>
      </c>
      <c r="I195" s="14" t="s">
        <v>10888</v>
      </c>
      <c r="J195" s="14" t="s">
        <v>10888</v>
      </c>
      <c r="K195" s="14" t="s">
        <v>4020</v>
      </c>
      <c r="L195" s="14" t="s">
        <v>10888</v>
      </c>
      <c r="M195" s="14" t="s">
        <v>10888</v>
      </c>
      <c r="N195" s="14" t="s">
        <v>3096</v>
      </c>
      <c r="O195" s="16">
        <v>540.0</v>
      </c>
      <c r="P195" s="14" t="s">
        <v>10900</v>
      </c>
      <c r="Q195" s="14" t="s">
        <v>2659</v>
      </c>
      <c r="R195" s="14" t="s">
        <v>2659</v>
      </c>
      <c r="S195" s="14" t="s">
        <v>11218</v>
      </c>
    </row>
    <row r="196">
      <c r="A196" s="14" t="s">
        <v>10885</v>
      </c>
      <c r="B196" s="14" t="s">
        <v>4852</v>
      </c>
      <c r="C196" s="14" t="s">
        <v>2574</v>
      </c>
      <c r="D196" s="14" t="s">
        <v>3803</v>
      </c>
      <c r="E196" s="16">
        <v>2013606.0</v>
      </c>
      <c r="F196" s="14" t="s">
        <v>10672</v>
      </c>
      <c r="G196" s="14" t="s">
        <v>10671</v>
      </c>
      <c r="H196" s="14" t="s">
        <v>2627</v>
      </c>
      <c r="I196" s="14" t="s">
        <v>10888</v>
      </c>
      <c r="J196" s="14" t="s">
        <v>10888</v>
      </c>
      <c r="K196" s="14" t="s">
        <v>4020</v>
      </c>
      <c r="L196" s="14" t="s">
        <v>10888</v>
      </c>
      <c r="M196" s="14" t="s">
        <v>10888</v>
      </c>
      <c r="N196" s="16">
        <v>2.2842228E7</v>
      </c>
      <c r="O196" s="14" t="s">
        <v>3096</v>
      </c>
      <c r="P196" s="14" t="s">
        <v>10900</v>
      </c>
      <c r="Q196" s="14" t="s">
        <v>2659</v>
      </c>
      <c r="R196" s="14" t="s">
        <v>10920</v>
      </c>
      <c r="S196" s="14" t="s">
        <v>11214</v>
      </c>
    </row>
    <row r="197">
      <c r="A197" s="14" t="s">
        <v>10885</v>
      </c>
      <c r="B197" s="14" t="s">
        <v>4852</v>
      </c>
      <c r="C197" s="14" t="s">
        <v>2574</v>
      </c>
      <c r="D197" s="14" t="s">
        <v>11219</v>
      </c>
      <c r="E197" s="16">
        <v>2439347.0</v>
      </c>
      <c r="F197" s="14" t="s">
        <v>10364</v>
      </c>
      <c r="G197" s="14" t="s">
        <v>10363</v>
      </c>
      <c r="H197" s="14" t="s">
        <v>2627</v>
      </c>
      <c r="I197" s="14" t="s">
        <v>10888</v>
      </c>
      <c r="J197" s="14" t="s">
        <v>10888</v>
      </c>
      <c r="K197" s="14" t="s">
        <v>4020</v>
      </c>
      <c r="L197" s="14" t="s">
        <v>10888</v>
      </c>
      <c r="M197" s="14" t="s">
        <v>10888</v>
      </c>
      <c r="N197" s="16">
        <v>2.621459E7</v>
      </c>
      <c r="O197" s="14" t="s">
        <v>3096</v>
      </c>
      <c r="P197" s="14" t="s">
        <v>10900</v>
      </c>
      <c r="Q197" s="14" t="s">
        <v>10890</v>
      </c>
      <c r="R197" s="14" t="s">
        <v>10920</v>
      </c>
      <c r="S197" s="14" t="s">
        <v>11029</v>
      </c>
    </row>
    <row r="198">
      <c r="A198" s="14" t="s">
        <v>10885</v>
      </c>
      <c r="B198" s="14" t="s">
        <v>4852</v>
      </c>
      <c r="C198" s="14" t="s">
        <v>2574</v>
      </c>
      <c r="D198" s="14" t="s">
        <v>11220</v>
      </c>
      <c r="E198" s="16">
        <v>2839400.0</v>
      </c>
      <c r="F198" s="14" t="s">
        <v>10466</v>
      </c>
      <c r="G198" s="14" t="s">
        <v>6558</v>
      </c>
      <c r="H198" s="14" t="s">
        <v>2627</v>
      </c>
      <c r="I198" s="14" t="s">
        <v>11221</v>
      </c>
      <c r="J198" s="14" t="s">
        <v>10888</v>
      </c>
      <c r="K198" s="14" t="s">
        <v>4020</v>
      </c>
      <c r="L198" s="14" t="s">
        <v>10888</v>
      </c>
      <c r="M198" s="14" t="s">
        <v>10888</v>
      </c>
      <c r="N198" s="16">
        <v>2.8467829E7</v>
      </c>
      <c r="O198" s="14" t="s">
        <v>3096</v>
      </c>
      <c r="P198" s="14" t="s">
        <v>10900</v>
      </c>
      <c r="Q198" s="14" t="s">
        <v>10890</v>
      </c>
      <c r="R198" s="14" t="s">
        <v>2659</v>
      </c>
      <c r="S198" s="14" t="s">
        <v>11090</v>
      </c>
    </row>
    <row r="199">
      <c r="A199" s="14" t="s">
        <v>10885</v>
      </c>
      <c r="B199" s="14" t="s">
        <v>4852</v>
      </c>
      <c r="C199" s="14" t="s">
        <v>2574</v>
      </c>
      <c r="D199" s="14" t="s">
        <v>11222</v>
      </c>
      <c r="E199" s="16">
        <v>2839389.0</v>
      </c>
      <c r="F199" s="14" t="s">
        <v>10623</v>
      </c>
      <c r="G199" s="14" t="s">
        <v>10622</v>
      </c>
      <c r="H199" s="14" t="s">
        <v>2627</v>
      </c>
      <c r="I199" s="14" t="s">
        <v>2679</v>
      </c>
      <c r="J199" s="14" t="s">
        <v>10888</v>
      </c>
      <c r="K199" s="14" t="s">
        <v>4020</v>
      </c>
      <c r="L199" s="14" t="s">
        <v>10888</v>
      </c>
      <c r="M199" s="14" t="s">
        <v>10888</v>
      </c>
      <c r="N199" s="16">
        <v>2.8467829E7</v>
      </c>
      <c r="O199" s="14" t="s">
        <v>3096</v>
      </c>
      <c r="P199" s="14" t="s">
        <v>10900</v>
      </c>
      <c r="Q199" s="14" t="s">
        <v>10890</v>
      </c>
      <c r="R199" s="14" t="s">
        <v>2659</v>
      </c>
      <c r="S199" s="14" t="s">
        <v>11223</v>
      </c>
    </row>
    <row r="200">
      <c r="A200" s="14" t="s">
        <v>10885</v>
      </c>
      <c r="B200" s="14" t="s">
        <v>4852</v>
      </c>
      <c r="C200" s="14" t="s">
        <v>2574</v>
      </c>
      <c r="D200" s="14" t="s">
        <v>3818</v>
      </c>
      <c r="E200" s="16">
        <v>2466830.0</v>
      </c>
      <c r="F200" s="14" t="s">
        <v>10756</v>
      </c>
      <c r="G200" s="14" t="s">
        <v>10755</v>
      </c>
      <c r="H200" s="14" t="s">
        <v>2627</v>
      </c>
      <c r="I200" s="14" t="s">
        <v>3797</v>
      </c>
      <c r="J200" s="14" t="s">
        <v>10888</v>
      </c>
      <c r="K200" s="14" t="s">
        <v>4020</v>
      </c>
      <c r="L200" s="14" t="s">
        <v>11224</v>
      </c>
      <c r="M200" s="14" t="s">
        <v>10888</v>
      </c>
      <c r="N200" s="16">
        <v>2.6343386E7</v>
      </c>
      <c r="O200" s="14" t="s">
        <v>3096</v>
      </c>
      <c r="P200" s="14" t="s">
        <v>10900</v>
      </c>
      <c r="Q200" s="14" t="s">
        <v>10890</v>
      </c>
      <c r="R200" s="14" t="s">
        <v>2659</v>
      </c>
      <c r="S200" s="14" t="s">
        <v>11225</v>
      </c>
    </row>
    <row r="201">
      <c r="A201" s="14" t="s">
        <v>10885</v>
      </c>
      <c r="B201" s="14" t="s">
        <v>4852</v>
      </c>
      <c r="C201" s="14" t="s">
        <v>2574</v>
      </c>
      <c r="D201" s="14" t="s">
        <v>11226</v>
      </c>
      <c r="E201" s="16">
        <v>2637726.0</v>
      </c>
      <c r="F201" s="14" t="s">
        <v>10562</v>
      </c>
      <c r="G201" s="14" t="s">
        <v>10561</v>
      </c>
      <c r="H201" s="14" t="s">
        <v>2627</v>
      </c>
      <c r="I201" s="14" t="s">
        <v>11227</v>
      </c>
      <c r="J201" s="14" t="s">
        <v>10888</v>
      </c>
      <c r="K201" s="14" t="s">
        <v>10899</v>
      </c>
      <c r="L201" s="14" t="s">
        <v>11228</v>
      </c>
      <c r="M201" s="14" t="s">
        <v>10888</v>
      </c>
      <c r="N201" s="16">
        <v>2.6238782E7</v>
      </c>
      <c r="O201" s="14" t="s">
        <v>3096</v>
      </c>
      <c r="P201" s="14" t="s">
        <v>10900</v>
      </c>
      <c r="Q201" s="14" t="s">
        <v>10890</v>
      </c>
      <c r="R201" s="14" t="s">
        <v>2659</v>
      </c>
      <c r="S201" s="14" t="s">
        <v>11229</v>
      </c>
    </row>
    <row r="202">
      <c r="A202" s="14" t="s">
        <v>10885</v>
      </c>
      <c r="B202" s="14" t="s">
        <v>4852</v>
      </c>
      <c r="C202" s="14" t="s">
        <v>2574</v>
      </c>
      <c r="D202" s="14" t="s">
        <v>11230</v>
      </c>
      <c r="E202" s="16">
        <v>2935736.0</v>
      </c>
      <c r="F202" s="14" t="s">
        <v>10451</v>
      </c>
      <c r="G202" s="14" t="s">
        <v>8637</v>
      </c>
      <c r="H202" s="14" t="s">
        <v>11231</v>
      </c>
      <c r="I202" s="14" t="s">
        <v>11232</v>
      </c>
      <c r="J202" s="14" t="s">
        <v>3797</v>
      </c>
      <c r="K202" s="14" t="s">
        <v>11233</v>
      </c>
      <c r="L202" s="14" t="s">
        <v>11234</v>
      </c>
      <c r="M202" s="14" t="s">
        <v>10888</v>
      </c>
      <c r="N202" s="16">
        <v>3.088938E7</v>
      </c>
      <c r="O202" s="14" t="s">
        <v>3096</v>
      </c>
      <c r="P202" s="14" t="s">
        <v>10900</v>
      </c>
      <c r="Q202" s="14" t="s">
        <v>10890</v>
      </c>
      <c r="R202" s="14" t="s">
        <v>2659</v>
      </c>
      <c r="S202" s="14" t="s">
        <v>11235</v>
      </c>
    </row>
    <row r="203">
      <c r="A203" s="14" t="s">
        <v>10885</v>
      </c>
      <c r="B203" s="14" t="s">
        <v>4852</v>
      </c>
      <c r="C203" s="14" t="s">
        <v>2574</v>
      </c>
      <c r="D203" s="14" t="s">
        <v>2833</v>
      </c>
      <c r="E203" s="16">
        <v>2927211.0</v>
      </c>
      <c r="F203" s="14" t="s">
        <v>10315</v>
      </c>
      <c r="G203" s="14" t="s">
        <v>10314</v>
      </c>
      <c r="H203" s="14" t="s">
        <v>2724</v>
      </c>
      <c r="I203" s="14" t="s">
        <v>10888</v>
      </c>
      <c r="J203" s="14" t="s">
        <v>10888</v>
      </c>
      <c r="K203" s="14" t="s">
        <v>10899</v>
      </c>
      <c r="L203" s="14" t="s">
        <v>2943</v>
      </c>
      <c r="M203" s="14" t="s">
        <v>10888</v>
      </c>
      <c r="N203" s="16">
        <v>2.5583476E7</v>
      </c>
      <c r="O203" s="14" t="s">
        <v>3096</v>
      </c>
      <c r="P203" s="14" t="s">
        <v>10900</v>
      </c>
      <c r="Q203" s="14" t="s">
        <v>10890</v>
      </c>
      <c r="R203" s="14" t="s">
        <v>2659</v>
      </c>
      <c r="S203" s="14" t="s">
        <v>11236</v>
      </c>
    </row>
    <row r="204">
      <c r="A204" s="14" t="s">
        <v>10885</v>
      </c>
      <c r="B204" s="14" t="s">
        <v>4852</v>
      </c>
      <c r="C204" s="14" t="s">
        <v>2574</v>
      </c>
      <c r="D204" s="14" t="s">
        <v>4595</v>
      </c>
      <c r="E204" s="16">
        <v>2197939.0</v>
      </c>
      <c r="F204" s="14" t="s">
        <v>10578</v>
      </c>
      <c r="G204" s="14" t="s">
        <v>5999</v>
      </c>
      <c r="H204" s="14" t="s">
        <v>2724</v>
      </c>
      <c r="I204" s="14" t="s">
        <v>10888</v>
      </c>
      <c r="J204" s="14" t="s">
        <v>10888</v>
      </c>
      <c r="K204" s="14" t="s">
        <v>10899</v>
      </c>
      <c r="L204" s="14" t="s">
        <v>2943</v>
      </c>
      <c r="M204" s="14" t="s">
        <v>10888</v>
      </c>
      <c r="N204" s="14" t="s">
        <v>3096</v>
      </c>
      <c r="O204" s="16">
        <v>541.0</v>
      </c>
      <c r="P204" s="14" t="s">
        <v>10900</v>
      </c>
      <c r="Q204" s="14" t="s">
        <v>2659</v>
      </c>
      <c r="R204" s="14" t="s">
        <v>2659</v>
      </c>
      <c r="S204" s="14" t="s">
        <v>10981</v>
      </c>
    </row>
    <row r="205">
      <c r="A205" s="14" t="s">
        <v>10885</v>
      </c>
      <c r="B205" s="14" t="s">
        <v>4852</v>
      </c>
      <c r="C205" s="14" t="s">
        <v>2574</v>
      </c>
      <c r="D205" s="14" t="s">
        <v>2712</v>
      </c>
      <c r="E205" s="16">
        <v>2197896.0</v>
      </c>
      <c r="F205" s="14" t="s">
        <v>10379</v>
      </c>
      <c r="G205" s="14" t="s">
        <v>10378</v>
      </c>
      <c r="H205" s="14" t="s">
        <v>2724</v>
      </c>
      <c r="I205" s="14" t="s">
        <v>10888</v>
      </c>
      <c r="J205" s="14" t="s">
        <v>10888</v>
      </c>
      <c r="K205" s="14" t="s">
        <v>10899</v>
      </c>
      <c r="L205" s="14" t="s">
        <v>2943</v>
      </c>
      <c r="M205" s="14" t="s">
        <v>10888</v>
      </c>
      <c r="N205" s="14" t="s">
        <v>3096</v>
      </c>
      <c r="O205" s="16">
        <v>541.0</v>
      </c>
      <c r="P205" s="14" t="s">
        <v>10900</v>
      </c>
      <c r="Q205" s="14" t="s">
        <v>2659</v>
      </c>
      <c r="R205" s="14" t="s">
        <v>2659</v>
      </c>
      <c r="S205" s="14" t="s">
        <v>11237</v>
      </c>
    </row>
    <row r="206">
      <c r="A206" s="14" t="s">
        <v>10885</v>
      </c>
      <c r="B206" s="14" t="s">
        <v>4852</v>
      </c>
      <c r="C206" s="14" t="s">
        <v>2574</v>
      </c>
      <c r="D206" s="14" t="s">
        <v>4623</v>
      </c>
      <c r="E206" s="16">
        <v>2197900.0</v>
      </c>
      <c r="F206" s="14" t="s">
        <v>10783</v>
      </c>
      <c r="G206" s="14" t="s">
        <v>10782</v>
      </c>
      <c r="H206" s="14" t="s">
        <v>2724</v>
      </c>
      <c r="I206" s="14" t="s">
        <v>10888</v>
      </c>
      <c r="J206" s="14" t="s">
        <v>10888</v>
      </c>
      <c r="K206" s="14" t="s">
        <v>10899</v>
      </c>
      <c r="L206" s="14" t="s">
        <v>2943</v>
      </c>
      <c r="M206" s="14" t="s">
        <v>10888</v>
      </c>
      <c r="N206" s="14" t="s">
        <v>3096</v>
      </c>
      <c r="O206" s="16">
        <v>541.0</v>
      </c>
      <c r="P206" s="14" t="s">
        <v>10900</v>
      </c>
      <c r="Q206" s="14" t="s">
        <v>2659</v>
      </c>
      <c r="R206" s="14" t="s">
        <v>2659</v>
      </c>
      <c r="S206" s="14" t="s">
        <v>10989</v>
      </c>
    </row>
    <row r="207">
      <c r="A207" s="14" t="s">
        <v>10885</v>
      </c>
      <c r="B207" s="14" t="s">
        <v>4852</v>
      </c>
      <c r="C207" s="14" t="s">
        <v>2574</v>
      </c>
      <c r="D207" s="14" t="s">
        <v>4625</v>
      </c>
      <c r="E207" s="16">
        <v>2198136.0</v>
      </c>
      <c r="F207" s="14" t="s">
        <v>10259</v>
      </c>
      <c r="G207" s="14" t="s">
        <v>10258</v>
      </c>
      <c r="H207" s="14" t="s">
        <v>2724</v>
      </c>
      <c r="I207" s="14" t="s">
        <v>10888</v>
      </c>
      <c r="J207" s="14" t="s">
        <v>10888</v>
      </c>
      <c r="K207" s="14" t="s">
        <v>10899</v>
      </c>
      <c r="L207" s="14" t="s">
        <v>2943</v>
      </c>
      <c r="M207" s="14" t="s">
        <v>10888</v>
      </c>
      <c r="N207" s="14" t="s">
        <v>3096</v>
      </c>
      <c r="O207" s="16">
        <v>541.0</v>
      </c>
      <c r="P207" s="14" t="s">
        <v>10900</v>
      </c>
      <c r="Q207" s="14" t="s">
        <v>2659</v>
      </c>
      <c r="R207" s="14" t="s">
        <v>2659</v>
      </c>
      <c r="S207" s="14" t="s">
        <v>11238</v>
      </c>
    </row>
    <row r="208">
      <c r="A208" s="14" t="s">
        <v>10885</v>
      </c>
      <c r="B208" s="14" t="s">
        <v>4852</v>
      </c>
      <c r="C208" s="14" t="s">
        <v>2574</v>
      </c>
      <c r="D208" s="14" t="s">
        <v>4577</v>
      </c>
      <c r="E208" s="16">
        <v>2198146.0</v>
      </c>
      <c r="F208" s="14" t="s">
        <v>10666</v>
      </c>
      <c r="G208" s="14" t="s">
        <v>10665</v>
      </c>
      <c r="H208" s="14" t="s">
        <v>2724</v>
      </c>
      <c r="I208" s="14" t="s">
        <v>10888</v>
      </c>
      <c r="J208" s="14" t="s">
        <v>10888</v>
      </c>
      <c r="K208" s="14" t="s">
        <v>10899</v>
      </c>
      <c r="L208" s="14" t="s">
        <v>2943</v>
      </c>
      <c r="M208" s="14" t="s">
        <v>10888</v>
      </c>
      <c r="N208" s="14" t="s">
        <v>3096</v>
      </c>
      <c r="O208" s="16">
        <v>541.0</v>
      </c>
      <c r="P208" s="14" t="s">
        <v>10900</v>
      </c>
      <c r="Q208" s="14" t="s">
        <v>2659</v>
      </c>
      <c r="R208" s="14" t="s">
        <v>2659</v>
      </c>
      <c r="S208" s="14" t="s">
        <v>11195</v>
      </c>
    </row>
    <row r="209">
      <c r="A209" s="14" t="s">
        <v>10885</v>
      </c>
      <c r="B209" s="14" t="s">
        <v>4852</v>
      </c>
      <c r="C209" s="14" t="s">
        <v>2574</v>
      </c>
      <c r="D209" s="14" t="s">
        <v>4614</v>
      </c>
      <c r="E209" s="16">
        <v>2262888.0</v>
      </c>
      <c r="F209" s="14" t="s">
        <v>10813</v>
      </c>
      <c r="G209" s="14" t="s">
        <v>10812</v>
      </c>
      <c r="H209" s="14" t="s">
        <v>2724</v>
      </c>
      <c r="I209" s="14" t="s">
        <v>10888</v>
      </c>
      <c r="J209" s="14" t="s">
        <v>10888</v>
      </c>
      <c r="K209" s="14" t="s">
        <v>10899</v>
      </c>
      <c r="L209" s="14" t="s">
        <v>2943</v>
      </c>
      <c r="M209" s="14" t="s">
        <v>10888</v>
      </c>
      <c r="N209" s="14" t="s">
        <v>3096</v>
      </c>
      <c r="O209" s="16">
        <v>541.0</v>
      </c>
      <c r="P209" s="14" t="s">
        <v>10900</v>
      </c>
      <c r="Q209" s="14" t="s">
        <v>10890</v>
      </c>
      <c r="R209" s="14" t="s">
        <v>2659</v>
      </c>
      <c r="S209" s="14" t="s">
        <v>11239</v>
      </c>
    </row>
    <row r="210">
      <c r="A210" s="14" t="s">
        <v>10885</v>
      </c>
      <c r="B210" s="14" t="s">
        <v>4852</v>
      </c>
      <c r="C210" s="14" t="s">
        <v>2574</v>
      </c>
      <c r="D210" s="14" t="s">
        <v>4586</v>
      </c>
      <c r="E210" s="16">
        <v>2339965.0</v>
      </c>
      <c r="F210" s="14" t="s">
        <v>10480</v>
      </c>
      <c r="G210" s="14" t="s">
        <v>10479</v>
      </c>
      <c r="H210" s="14" t="s">
        <v>2724</v>
      </c>
      <c r="I210" s="14" t="s">
        <v>10888</v>
      </c>
      <c r="J210" s="14" t="s">
        <v>10888</v>
      </c>
      <c r="K210" s="14" t="s">
        <v>10899</v>
      </c>
      <c r="L210" s="14" t="s">
        <v>2943</v>
      </c>
      <c r="M210" s="14" t="s">
        <v>10888</v>
      </c>
      <c r="N210" s="14" t="s">
        <v>3096</v>
      </c>
      <c r="O210" s="16">
        <v>541.0</v>
      </c>
      <c r="P210" s="14" t="s">
        <v>10900</v>
      </c>
      <c r="Q210" s="14" t="s">
        <v>10890</v>
      </c>
      <c r="R210" s="14" t="s">
        <v>2659</v>
      </c>
      <c r="S210" s="14" t="s">
        <v>11040</v>
      </c>
    </row>
    <row r="211">
      <c r="A211" s="14" t="s">
        <v>10885</v>
      </c>
      <c r="B211" s="14" t="s">
        <v>4852</v>
      </c>
      <c r="C211" s="14" t="s">
        <v>2574</v>
      </c>
      <c r="D211" s="14" t="s">
        <v>4631</v>
      </c>
      <c r="E211" s="16">
        <v>2340507.0</v>
      </c>
      <c r="F211" s="14" t="s">
        <v>10714</v>
      </c>
      <c r="G211" s="14" t="s">
        <v>10713</v>
      </c>
      <c r="H211" s="14" t="s">
        <v>2724</v>
      </c>
      <c r="I211" s="14" t="s">
        <v>10888</v>
      </c>
      <c r="J211" s="14" t="s">
        <v>10888</v>
      </c>
      <c r="K211" s="14" t="s">
        <v>10899</v>
      </c>
      <c r="L211" s="14" t="s">
        <v>2943</v>
      </c>
      <c r="M211" s="14" t="s">
        <v>10888</v>
      </c>
      <c r="N211" s="14" t="s">
        <v>3096</v>
      </c>
      <c r="O211" s="16">
        <v>541.0</v>
      </c>
      <c r="P211" s="14" t="s">
        <v>10900</v>
      </c>
      <c r="Q211" s="14" t="s">
        <v>10890</v>
      </c>
      <c r="R211" s="14" t="s">
        <v>2659</v>
      </c>
      <c r="S211" s="14" t="s">
        <v>11085</v>
      </c>
    </row>
    <row r="212">
      <c r="A212" s="14" t="s">
        <v>10885</v>
      </c>
      <c r="B212" s="14" t="s">
        <v>4852</v>
      </c>
      <c r="C212" s="14" t="s">
        <v>2574</v>
      </c>
      <c r="D212" s="16">
        <v>2785969.0</v>
      </c>
      <c r="E212" s="16">
        <v>2785969.0</v>
      </c>
      <c r="F212" s="14" t="s">
        <v>10611</v>
      </c>
      <c r="G212" s="14" t="s">
        <v>5946</v>
      </c>
      <c r="H212" s="14" t="s">
        <v>2724</v>
      </c>
      <c r="I212" s="14" t="s">
        <v>10888</v>
      </c>
      <c r="J212" s="14" t="s">
        <v>10888</v>
      </c>
      <c r="K212" s="14" t="s">
        <v>11008</v>
      </c>
      <c r="L212" s="14" t="s">
        <v>10888</v>
      </c>
      <c r="M212" s="14" t="s">
        <v>10888</v>
      </c>
      <c r="N212" s="16">
        <v>2.7175599E7</v>
      </c>
      <c r="O212" s="14" t="s">
        <v>3096</v>
      </c>
      <c r="P212" s="14" t="s">
        <v>10900</v>
      </c>
      <c r="Q212" s="14" t="s">
        <v>10890</v>
      </c>
      <c r="R212" s="14" t="s">
        <v>2659</v>
      </c>
      <c r="S212" s="14" t="s">
        <v>11240</v>
      </c>
    </row>
    <row r="213">
      <c r="A213" s="14" t="s">
        <v>10885</v>
      </c>
      <c r="B213" s="14" t="s">
        <v>4852</v>
      </c>
      <c r="C213" s="14" t="s">
        <v>2574</v>
      </c>
      <c r="D213" s="16">
        <v>2785970.0</v>
      </c>
      <c r="E213" s="16">
        <v>2785970.0</v>
      </c>
      <c r="F213" s="14" t="s">
        <v>10611</v>
      </c>
      <c r="G213" s="14" t="s">
        <v>5946</v>
      </c>
      <c r="H213" s="14" t="s">
        <v>2724</v>
      </c>
      <c r="I213" s="14" t="s">
        <v>10888</v>
      </c>
      <c r="J213" s="14" t="s">
        <v>10888</v>
      </c>
      <c r="K213" s="14" t="s">
        <v>11008</v>
      </c>
      <c r="L213" s="14" t="s">
        <v>10888</v>
      </c>
      <c r="M213" s="14" t="s">
        <v>10888</v>
      </c>
      <c r="N213" s="16">
        <v>2.7175599E7</v>
      </c>
      <c r="O213" s="14" t="s">
        <v>3096</v>
      </c>
      <c r="P213" s="14" t="s">
        <v>10900</v>
      </c>
      <c r="Q213" s="14" t="s">
        <v>10890</v>
      </c>
      <c r="R213" s="14" t="s">
        <v>2659</v>
      </c>
      <c r="S213" s="14" t="s">
        <v>11240</v>
      </c>
    </row>
    <row r="214">
      <c r="A214" s="14" t="s">
        <v>10885</v>
      </c>
      <c r="B214" s="14" t="s">
        <v>4852</v>
      </c>
      <c r="C214" s="14" t="s">
        <v>2574</v>
      </c>
      <c r="D214" s="16">
        <v>2785971.0</v>
      </c>
      <c r="E214" s="16">
        <v>2785971.0</v>
      </c>
      <c r="F214" s="14" t="s">
        <v>10611</v>
      </c>
      <c r="G214" s="14" t="s">
        <v>5946</v>
      </c>
      <c r="H214" s="14" t="s">
        <v>2724</v>
      </c>
      <c r="I214" s="14" t="s">
        <v>10888</v>
      </c>
      <c r="J214" s="14" t="s">
        <v>10888</v>
      </c>
      <c r="K214" s="14" t="s">
        <v>11008</v>
      </c>
      <c r="L214" s="14" t="s">
        <v>10888</v>
      </c>
      <c r="M214" s="14" t="s">
        <v>10888</v>
      </c>
      <c r="N214" s="16">
        <v>2.7175599E7</v>
      </c>
      <c r="O214" s="14" t="s">
        <v>3096</v>
      </c>
      <c r="P214" s="14" t="s">
        <v>10900</v>
      </c>
      <c r="Q214" s="14" t="s">
        <v>10890</v>
      </c>
      <c r="R214" s="14" t="s">
        <v>2659</v>
      </c>
      <c r="S214" s="14" t="s">
        <v>11240</v>
      </c>
    </row>
    <row r="215">
      <c r="A215" s="14" t="s">
        <v>10885</v>
      </c>
      <c r="B215" s="14" t="s">
        <v>4852</v>
      </c>
      <c r="C215" s="14" t="s">
        <v>2574</v>
      </c>
      <c r="D215" s="14" t="s">
        <v>11241</v>
      </c>
      <c r="E215" s="16">
        <v>2935488.0</v>
      </c>
      <c r="F215" s="14" t="s">
        <v>10593</v>
      </c>
      <c r="G215" s="14" t="s">
        <v>10592</v>
      </c>
      <c r="H215" s="14" t="s">
        <v>2724</v>
      </c>
      <c r="I215" s="14" t="s">
        <v>10888</v>
      </c>
      <c r="J215" s="14" t="s">
        <v>10888</v>
      </c>
      <c r="K215" s="14" t="s">
        <v>11008</v>
      </c>
      <c r="L215" s="14" t="s">
        <v>10888</v>
      </c>
      <c r="M215" s="14" t="s">
        <v>10888</v>
      </c>
      <c r="N215" s="16">
        <v>2.9945994E7</v>
      </c>
      <c r="O215" s="14" t="s">
        <v>3096</v>
      </c>
      <c r="P215" s="14" t="s">
        <v>10900</v>
      </c>
      <c r="Q215" s="14" t="s">
        <v>10890</v>
      </c>
      <c r="R215" s="14" t="s">
        <v>2659</v>
      </c>
      <c r="S215" s="14" t="s">
        <v>11242</v>
      </c>
    </row>
    <row r="216">
      <c r="A216" s="14" t="s">
        <v>10885</v>
      </c>
      <c r="B216" s="14" t="s">
        <v>4852</v>
      </c>
      <c r="C216" s="14" t="s">
        <v>2574</v>
      </c>
      <c r="D216" s="16">
        <v>117.0</v>
      </c>
      <c r="E216" s="16">
        <v>2748089.0</v>
      </c>
      <c r="F216" s="14" t="s">
        <v>10711</v>
      </c>
      <c r="G216" s="14" t="s">
        <v>10710</v>
      </c>
      <c r="H216" s="14" t="s">
        <v>2724</v>
      </c>
      <c r="I216" s="14" t="s">
        <v>10888</v>
      </c>
      <c r="J216" s="14" t="s">
        <v>10888</v>
      </c>
      <c r="K216" s="14" t="s">
        <v>10899</v>
      </c>
      <c r="L216" s="14" t="s">
        <v>10888</v>
      </c>
      <c r="M216" s="14" t="s">
        <v>10888</v>
      </c>
      <c r="N216" s="14" t="s">
        <v>3096</v>
      </c>
      <c r="O216" s="16">
        <v>683.0</v>
      </c>
      <c r="P216" s="14" t="s">
        <v>10900</v>
      </c>
      <c r="Q216" s="14" t="s">
        <v>10890</v>
      </c>
      <c r="R216" s="14" t="s">
        <v>2659</v>
      </c>
      <c r="S216" s="14" t="s">
        <v>11243</v>
      </c>
    </row>
    <row r="217">
      <c r="A217" s="14" t="s">
        <v>10885</v>
      </c>
      <c r="B217" s="14" t="s">
        <v>4852</v>
      </c>
      <c r="C217" s="14" t="s">
        <v>2574</v>
      </c>
      <c r="D217" s="16">
        <v>155.0</v>
      </c>
      <c r="E217" s="16">
        <v>2748127.0</v>
      </c>
      <c r="F217" s="14" t="s">
        <v>10631</v>
      </c>
      <c r="G217" s="14" t="s">
        <v>10630</v>
      </c>
      <c r="H217" s="14" t="s">
        <v>2724</v>
      </c>
      <c r="I217" s="14" t="s">
        <v>10888</v>
      </c>
      <c r="J217" s="14" t="s">
        <v>10888</v>
      </c>
      <c r="K217" s="14" t="s">
        <v>10899</v>
      </c>
      <c r="L217" s="14" t="s">
        <v>10888</v>
      </c>
      <c r="M217" s="14" t="s">
        <v>10888</v>
      </c>
      <c r="N217" s="14" t="s">
        <v>3096</v>
      </c>
      <c r="O217" s="16">
        <v>683.0</v>
      </c>
      <c r="P217" s="14" t="s">
        <v>10900</v>
      </c>
      <c r="Q217" s="14" t="s">
        <v>10890</v>
      </c>
      <c r="R217" s="14" t="s">
        <v>2659</v>
      </c>
      <c r="S217" s="14" t="s">
        <v>11218</v>
      </c>
    </row>
    <row r="218">
      <c r="A218" s="14" t="s">
        <v>10885</v>
      </c>
      <c r="B218" s="14" t="s">
        <v>4852</v>
      </c>
      <c r="C218" s="14" t="s">
        <v>2574</v>
      </c>
      <c r="D218" s="16">
        <v>276.0</v>
      </c>
      <c r="E218" s="16">
        <v>2748248.0</v>
      </c>
      <c r="F218" s="14" t="s">
        <v>10468</v>
      </c>
      <c r="G218" s="14" t="s">
        <v>5635</v>
      </c>
      <c r="H218" s="14" t="s">
        <v>2724</v>
      </c>
      <c r="I218" s="14" t="s">
        <v>10888</v>
      </c>
      <c r="J218" s="14" t="s">
        <v>10888</v>
      </c>
      <c r="K218" s="14" t="s">
        <v>10899</v>
      </c>
      <c r="L218" s="14" t="s">
        <v>10888</v>
      </c>
      <c r="M218" s="14" t="s">
        <v>10888</v>
      </c>
      <c r="N218" s="14" t="s">
        <v>3096</v>
      </c>
      <c r="O218" s="16">
        <v>683.0</v>
      </c>
      <c r="P218" s="14" t="s">
        <v>10900</v>
      </c>
      <c r="Q218" s="14" t="s">
        <v>10890</v>
      </c>
      <c r="R218" s="14" t="s">
        <v>2659</v>
      </c>
      <c r="S218" s="14" t="s">
        <v>11244</v>
      </c>
    </row>
    <row r="219">
      <c r="A219" s="14" t="s">
        <v>10885</v>
      </c>
      <c r="B219" s="14" t="s">
        <v>4852</v>
      </c>
      <c r="C219" s="14" t="s">
        <v>2574</v>
      </c>
      <c r="D219" s="14" t="s">
        <v>11245</v>
      </c>
      <c r="E219" s="16">
        <v>2747579.0</v>
      </c>
      <c r="F219" s="14" t="s">
        <v>10783</v>
      </c>
      <c r="G219" s="14" t="s">
        <v>10782</v>
      </c>
      <c r="H219" s="14" t="s">
        <v>2724</v>
      </c>
      <c r="I219" s="14" t="s">
        <v>10888</v>
      </c>
      <c r="J219" s="14" t="s">
        <v>10888</v>
      </c>
      <c r="K219" s="14" t="s">
        <v>10899</v>
      </c>
      <c r="L219" s="14" t="s">
        <v>10888</v>
      </c>
      <c r="M219" s="14" t="s">
        <v>10888</v>
      </c>
      <c r="N219" s="14" t="s">
        <v>3096</v>
      </c>
      <c r="O219" s="16">
        <v>683.0</v>
      </c>
      <c r="P219" s="14" t="s">
        <v>10900</v>
      </c>
      <c r="Q219" s="14" t="s">
        <v>10890</v>
      </c>
      <c r="R219" s="14" t="s">
        <v>2659</v>
      </c>
      <c r="S219" s="14" t="s">
        <v>10989</v>
      </c>
    </row>
    <row r="220">
      <c r="A220" s="14" t="s">
        <v>10885</v>
      </c>
      <c r="B220" s="14" t="s">
        <v>4852</v>
      </c>
      <c r="C220" s="14" t="s">
        <v>2574</v>
      </c>
      <c r="D220" s="16">
        <v>97726.0</v>
      </c>
      <c r="E220" s="16">
        <v>2807601.0</v>
      </c>
      <c r="F220" s="14" t="s">
        <v>10583</v>
      </c>
      <c r="G220" s="14" t="s">
        <v>10582</v>
      </c>
      <c r="H220" s="14" t="s">
        <v>2724</v>
      </c>
      <c r="I220" s="14" t="s">
        <v>10888</v>
      </c>
      <c r="J220" s="14" t="s">
        <v>10888</v>
      </c>
      <c r="K220" s="14" t="s">
        <v>10899</v>
      </c>
      <c r="L220" s="14" t="s">
        <v>11246</v>
      </c>
      <c r="M220" s="14" t="s">
        <v>10888</v>
      </c>
      <c r="N220" s="16">
        <v>2.4807215E7</v>
      </c>
      <c r="O220" s="14" t="s">
        <v>3096</v>
      </c>
      <c r="P220" s="14" t="s">
        <v>10900</v>
      </c>
      <c r="Q220" s="14" t="s">
        <v>10890</v>
      </c>
      <c r="R220" s="14" t="s">
        <v>2659</v>
      </c>
      <c r="S220" s="14" t="s">
        <v>11247</v>
      </c>
    </row>
    <row r="221">
      <c r="A221" s="14" t="s">
        <v>10885</v>
      </c>
      <c r="B221" s="14" t="s">
        <v>4852</v>
      </c>
      <c r="C221" s="14" t="s">
        <v>2574</v>
      </c>
      <c r="D221" s="14" t="s">
        <v>11248</v>
      </c>
      <c r="E221" s="16">
        <v>2404161.0</v>
      </c>
      <c r="F221" s="14" t="s">
        <v>10367</v>
      </c>
      <c r="G221" s="14" t="s">
        <v>10366</v>
      </c>
      <c r="H221" s="14" t="s">
        <v>2724</v>
      </c>
      <c r="I221" s="14" t="s">
        <v>10888</v>
      </c>
      <c r="J221" s="14" t="s">
        <v>10888</v>
      </c>
      <c r="K221" s="14" t="s">
        <v>10899</v>
      </c>
      <c r="L221" s="14" t="s">
        <v>11246</v>
      </c>
      <c r="M221" s="14" t="s">
        <v>10888</v>
      </c>
      <c r="N221" s="16">
        <v>2.5042771E7</v>
      </c>
      <c r="O221" s="14" t="s">
        <v>3096</v>
      </c>
      <c r="P221" s="14" t="s">
        <v>10900</v>
      </c>
      <c r="Q221" s="14" t="s">
        <v>10890</v>
      </c>
      <c r="R221" s="14" t="s">
        <v>2659</v>
      </c>
      <c r="S221" s="14" t="s">
        <v>11249</v>
      </c>
    </row>
    <row r="222">
      <c r="A222" s="14" t="s">
        <v>10885</v>
      </c>
      <c r="B222" s="14" t="s">
        <v>4852</v>
      </c>
      <c r="C222" s="14" t="s">
        <v>2574</v>
      </c>
      <c r="D222" s="14" t="s">
        <v>3549</v>
      </c>
      <c r="E222" s="16">
        <v>2309656.0</v>
      </c>
      <c r="F222" s="14" t="s">
        <v>10423</v>
      </c>
      <c r="G222" s="14" t="s">
        <v>10422</v>
      </c>
      <c r="H222" s="14" t="s">
        <v>2724</v>
      </c>
      <c r="I222" s="14" t="s">
        <v>10888</v>
      </c>
      <c r="J222" s="14" t="s">
        <v>10888</v>
      </c>
      <c r="K222" s="14" t="s">
        <v>10899</v>
      </c>
      <c r="L222" s="14" t="s">
        <v>11246</v>
      </c>
      <c r="M222" s="14" t="s">
        <v>10888</v>
      </c>
      <c r="N222" s="16">
        <v>2.4816253E7</v>
      </c>
      <c r="O222" s="14" t="s">
        <v>3096</v>
      </c>
      <c r="P222" s="14" t="s">
        <v>10900</v>
      </c>
      <c r="Q222" s="14" t="s">
        <v>10890</v>
      </c>
      <c r="R222" s="14" t="s">
        <v>10920</v>
      </c>
      <c r="S222" s="14" t="s">
        <v>11250</v>
      </c>
    </row>
    <row r="223">
      <c r="A223" s="14" t="s">
        <v>10885</v>
      </c>
      <c r="B223" s="14" t="s">
        <v>4852</v>
      </c>
      <c r="C223" s="14" t="s">
        <v>2574</v>
      </c>
      <c r="D223" s="14" t="s">
        <v>11251</v>
      </c>
      <c r="E223" s="16">
        <v>2635099.0</v>
      </c>
      <c r="F223" s="14" t="s">
        <v>10441</v>
      </c>
      <c r="G223" s="14" t="s">
        <v>10440</v>
      </c>
      <c r="H223" s="14" t="s">
        <v>4095</v>
      </c>
      <c r="I223" s="14" t="s">
        <v>10888</v>
      </c>
      <c r="J223" s="14" t="s">
        <v>10888</v>
      </c>
      <c r="K223" s="14" t="s">
        <v>10899</v>
      </c>
      <c r="L223" s="14" t="s">
        <v>10888</v>
      </c>
      <c r="M223" s="14" t="s">
        <v>10888</v>
      </c>
      <c r="N223" s="14" t="s">
        <v>3096</v>
      </c>
      <c r="O223" s="16">
        <v>676.0</v>
      </c>
      <c r="P223" s="14" t="s">
        <v>10900</v>
      </c>
      <c r="Q223" s="14" t="s">
        <v>10890</v>
      </c>
      <c r="R223" s="14" t="s">
        <v>2659</v>
      </c>
      <c r="S223" s="14" t="s">
        <v>11108</v>
      </c>
    </row>
    <row r="224">
      <c r="A224" s="14" t="s">
        <v>10885</v>
      </c>
      <c r="B224" s="14" t="s">
        <v>4852</v>
      </c>
      <c r="C224" s="14" t="s">
        <v>2574</v>
      </c>
      <c r="D224" s="14" t="s">
        <v>11251</v>
      </c>
      <c r="E224" s="16">
        <v>2635099.0</v>
      </c>
      <c r="F224" s="14" t="s">
        <v>10464</v>
      </c>
      <c r="G224" s="14" t="s">
        <v>10463</v>
      </c>
      <c r="H224" s="14" t="s">
        <v>4095</v>
      </c>
      <c r="I224" s="14" t="s">
        <v>10888</v>
      </c>
      <c r="J224" s="14" t="s">
        <v>10888</v>
      </c>
      <c r="K224" s="14" t="s">
        <v>10899</v>
      </c>
      <c r="L224" s="14" t="s">
        <v>10888</v>
      </c>
      <c r="M224" s="14" t="s">
        <v>10888</v>
      </c>
      <c r="N224" s="14" t="s">
        <v>3096</v>
      </c>
      <c r="O224" s="16">
        <v>676.0</v>
      </c>
      <c r="P224" s="14" t="s">
        <v>10900</v>
      </c>
      <c r="Q224" s="14" t="s">
        <v>10890</v>
      </c>
      <c r="R224" s="14" t="s">
        <v>2659</v>
      </c>
      <c r="S224" s="14" t="s">
        <v>11252</v>
      </c>
    </row>
    <row r="225">
      <c r="A225" s="14" t="s">
        <v>10885</v>
      </c>
      <c r="B225" s="14" t="s">
        <v>4852</v>
      </c>
      <c r="C225" s="14" t="s">
        <v>2574</v>
      </c>
      <c r="D225" s="14" t="s">
        <v>11253</v>
      </c>
      <c r="E225" s="16">
        <v>2635105.0</v>
      </c>
      <c r="F225" s="14" t="s">
        <v>10284</v>
      </c>
      <c r="G225" s="14" t="s">
        <v>10283</v>
      </c>
      <c r="H225" s="14" t="s">
        <v>4095</v>
      </c>
      <c r="I225" s="14" t="s">
        <v>10888</v>
      </c>
      <c r="J225" s="14" t="s">
        <v>10888</v>
      </c>
      <c r="K225" s="14" t="s">
        <v>10899</v>
      </c>
      <c r="L225" s="14" t="s">
        <v>10888</v>
      </c>
      <c r="M225" s="14" t="s">
        <v>10888</v>
      </c>
      <c r="N225" s="14" t="s">
        <v>3096</v>
      </c>
      <c r="O225" s="16">
        <v>676.0</v>
      </c>
      <c r="P225" s="14" t="s">
        <v>10900</v>
      </c>
      <c r="Q225" s="14" t="s">
        <v>10890</v>
      </c>
      <c r="R225" s="14" t="s">
        <v>2659</v>
      </c>
      <c r="S225" s="14" t="s">
        <v>11254</v>
      </c>
    </row>
    <row r="226">
      <c r="A226" s="14" t="s">
        <v>10885</v>
      </c>
      <c r="B226" s="14" t="s">
        <v>4852</v>
      </c>
      <c r="C226" s="14" t="s">
        <v>2574</v>
      </c>
      <c r="D226" s="14" t="s">
        <v>11255</v>
      </c>
      <c r="E226" s="16">
        <v>2635108.0</v>
      </c>
      <c r="F226" s="14" t="s">
        <v>10519</v>
      </c>
      <c r="G226" s="14" t="s">
        <v>10518</v>
      </c>
      <c r="H226" s="14" t="s">
        <v>4095</v>
      </c>
      <c r="I226" s="14" t="s">
        <v>10888</v>
      </c>
      <c r="J226" s="14" t="s">
        <v>10888</v>
      </c>
      <c r="K226" s="14" t="s">
        <v>10899</v>
      </c>
      <c r="L226" s="14" t="s">
        <v>10888</v>
      </c>
      <c r="M226" s="14" t="s">
        <v>10888</v>
      </c>
      <c r="N226" s="14" t="s">
        <v>3096</v>
      </c>
      <c r="O226" s="16">
        <v>676.0</v>
      </c>
      <c r="P226" s="14" t="s">
        <v>10900</v>
      </c>
      <c r="Q226" s="14" t="s">
        <v>10890</v>
      </c>
      <c r="R226" s="14" t="s">
        <v>2659</v>
      </c>
      <c r="S226" s="14" t="s">
        <v>11256</v>
      </c>
    </row>
    <row r="227">
      <c r="A227" s="14" t="s">
        <v>10885</v>
      </c>
      <c r="B227" s="14" t="s">
        <v>4852</v>
      </c>
      <c r="C227" s="14" t="s">
        <v>2574</v>
      </c>
      <c r="D227" s="14" t="s">
        <v>11257</v>
      </c>
      <c r="E227" s="16">
        <v>2745048.0</v>
      </c>
      <c r="F227" s="14" t="s">
        <v>10441</v>
      </c>
      <c r="G227" s="14" t="s">
        <v>10440</v>
      </c>
      <c r="H227" s="14" t="s">
        <v>4095</v>
      </c>
      <c r="I227" s="14" t="s">
        <v>10888</v>
      </c>
      <c r="J227" s="14" t="s">
        <v>10888</v>
      </c>
      <c r="K227" s="14" t="s">
        <v>10899</v>
      </c>
      <c r="L227" s="14" t="s">
        <v>10888</v>
      </c>
      <c r="M227" s="14" t="s">
        <v>10888</v>
      </c>
      <c r="N227" s="14" t="s">
        <v>3096</v>
      </c>
      <c r="O227" s="16">
        <v>676.0</v>
      </c>
      <c r="P227" s="14" t="s">
        <v>10900</v>
      </c>
      <c r="Q227" s="14" t="s">
        <v>10890</v>
      </c>
      <c r="R227" s="14" t="s">
        <v>2659</v>
      </c>
      <c r="S227" s="14" t="s">
        <v>11108</v>
      </c>
    </row>
    <row r="228">
      <c r="A228" s="14" t="s">
        <v>10885</v>
      </c>
      <c r="B228" s="14" t="s">
        <v>4852</v>
      </c>
      <c r="C228" s="14" t="s">
        <v>2574</v>
      </c>
      <c r="D228" s="14" t="s">
        <v>11257</v>
      </c>
      <c r="E228" s="16">
        <v>2745048.0</v>
      </c>
      <c r="F228" s="14" t="s">
        <v>10464</v>
      </c>
      <c r="G228" s="14" t="s">
        <v>10463</v>
      </c>
      <c r="H228" s="14" t="s">
        <v>4095</v>
      </c>
      <c r="I228" s="14" t="s">
        <v>10888</v>
      </c>
      <c r="J228" s="14" t="s">
        <v>10888</v>
      </c>
      <c r="K228" s="14" t="s">
        <v>10899</v>
      </c>
      <c r="L228" s="14" t="s">
        <v>10888</v>
      </c>
      <c r="M228" s="14" t="s">
        <v>10888</v>
      </c>
      <c r="N228" s="14" t="s">
        <v>3096</v>
      </c>
      <c r="O228" s="16">
        <v>676.0</v>
      </c>
      <c r="P228" s="14" t="s">
        <v>10900</v>
      </c>
      <c r="Q228" s="14" t="s">
        <v>10890</v>
      </c>
      <c r="R228" s="14" t="s">
        <v>2659</v>
      </c>
      <c r="S228" s="14" t="s">
        <v>11252</v>
      </c>
    </row>
    <row r="229">
      <c r="A229" s="14" t="s">
        <v>10885</v>
      </c>
      <c r="B229" s="14" t="s">
        <v>4852</v>
      </c>
      <c r="C229" s="14" t="s">
        <v>2574</v>
      </c>
      <c r="D229" s="14" t="s">
        <v>11258</v>
      </c>
      <c r="E229" s="16">
        <v>2745054.0</v>
      </c>
      <c r="F229" s="14" t="s">
        <v>10284</v>
      </c>
      <c r="G229" s="14" t="s">
        <v>10283</v>
      </c>
      <c r="H229" s="14" t="s">
        <v>4095</v>
      </c>
      <c r="I229" s="14" t="s">
        <v>10888</v>
      </c>
      <c r="J229" s="14" t="s">
        <v>10888</v>
      </c>
      <c r="K229" s="14" t="s">
        <v>10899</v>
      </c>
      <c r="L229" s="14" t="s">
        <v>10888</v>
      </c>
      <c r="M229" s="14" t="s">
        <v>10888</v>
      </c>
      <c r="N229" s="14" t="s">
        <v>3096</v>
      </c>
      <c r="O229" s="16">
        <v>676.0</v>
      </c>
      <c r="P229" s="14" t="s">
        <v>10900</v>
      </c>
      <c r="Q229" s="14" t="s">
        <v>10890</v>
      </c>
      <c r="R229" s="14" t="s">
        <v>2659</v>
      </c>
      <c r="S229" s="14" t="s">
        <v>11254</v>
      </c>
    </row>
    <row r="230">
      <c r="A230" s="14" t="s">
        <v>10885</v>
      </c>
      <c r="B230" s="14" t="s">
        <v>4852</v>
      </c>
      <c r="C230" s="14" t="s">
        <v>2574</v>
      </c>
      <c r="D230" s="14" t="s">
        <v>11259</v>
      </c>
      <c r="E230" s="16">
        <v>2745057.0</v>
      </c>
      <c r="F230" s="14" t="s">
        <v>10519</v>
      </c>
      <c r="G230" s="14" t="s">
        <v>10518</v>
      </c>
      <c r="H230" s="14" t="s">
        <v>4095</v>
      </c>
      <c r="I230" s="14" t="s">
        <v>10888</v>
      </c>
      <c r="J230" s="14" t="s">
        <v>10888</v>
      </c>
      <c r="K230" s="14" t="s">
        <v>10899</v>
      </c>
      <c r="L230" s="14" t="s">
        <v>10888</v>
      </c>
      <c r="M230" s="14" t="s">
        <v>10888</v>
      </c>
      <c r="N230" s="14" t="s">
        <v>3096</v>
      </c>
      <c r="O230" s="16">
        <v>676.0</v>
      </c>
      <c r="P230" s="14" t="s">
        <v>10900</v>
      </c>
      <c r="Q230" s="14" t="s">
        <v>10890</v>
      </c>
      <c r="R230" s="14" t="s">
        <v>2659</v>
      </c>
      <c r="S230" s="14" t="s">
        <v>11256</v>
      </c>
    </row>
    <row r="231">
      <c r="A231" s="14" t="s">
        <v>10885</v>
      </c>
      <c r="B231" s="14" t="s">
        <v>4852</v>
      </c>
      <c r="C231" s="14" t="s">
        <v>2574</v>
      </c>
      <c r="D231" s="16">
        <v>2293773.0</v>
      </c>
      <c r="E231" s="16">
        <v>2293773.0</v>
      </c>
      <c r="F231" s="14" t="s">
        <v>10620</v>
      </c>
      <c r="G231" s="14" t="s">
        <v>10619</v>
      </c>
      <c r="H231" s="14" t="s">
        <v>11260</v>
      </c>
      <c r="I231" s="14" t="s">
        <v>11260</v>
      </c>
      <c r="J231" s="14" t="s">
        <v>10888</v>
      </c>
      <c r="K231" s="14" t="s">
        <v>11261</v>
      </c>
      <c r="L231" s="14" t="s">
        <v>11262</v>
      </c>
      <c r="M231" s="14" t="s">
        <v>10888</v>
      </c>
      <c r="N231" s="16">
        <v>2.4747642E7</v>
      </c>
      <c r="O231" s="14" t="s">
        <v>3096</v>
      </c>
      <c r="P231" s="14" t="s">
        <v>10900</v>
      </c>
      <c r="Q231" s="14" t="s">
        <v>10890</v>
      </c>
      <c r="R231" s="14" t="s">
        <v>2659</v>
      </c>
      <c r="S231" s="14" t="s">
        <v>11263</v>
      </c>
    </row>
    <row r="232">
      <c r="A232" s="14" t="s">
        <v>10885</v>
      </c>
      <c r="B232" s="14" t="s">
        <v>4852</v>
      </c>
      <c r="C232" s="14" t="s">
        <v>2574</v>
      </c>
      <c r="D232" s="14" t="s">
        <v>11264</v>
      </c>
      <c r="E232" s="16">
        <v>1673886.0</v>
      </c>
      <c r="F232" s="14" t="s">
        <v>10355</v>
      </c>
      <c r="G232" s="14" t="s">
        <v>10354</v>
      </c>
      <c r="H232" s="14" t="s">
        <v>2627</v>
      </c>
      <c r="I232" s="14" t="s">
        <v>11265</v>
      </c>
      <c r="J232" s="14" t="s">
        <v>10888</v>
      </c>
      <c r="K232" s="14" t="s">
        <v>4020</v>
      </c>
      <c r="L232" s="14" t="s">
        <v>10888</v>
      </c>
      <c r="M232" s="14" t="s">
        <v>10888</v>
      </c>
      <c r="N232" s="16">
        <v>2.2622578E7</v>
      </c>
      <c r="O232" s="14" t="s">
        <v>3096</v>
      </c>
      <c r="P232" s="14" t="s">
        <v>10889</v>
      </c>
      <c r="Q232" s="14" t="s">
        <v>10890</v>
      </c>
      <c r="R232" s="14" t="s">
        <v>2659</v>
      </c>
      <c r="S232" s="14" t="s">
        <v>11266</v>
      </c>
    </row>
    <row r="233">
      <c r="A233" s="14" t="s">
        <v>10885</v>
      </c>
      <c r="B233" s="14" t="s">
        <v>4852</v>
      </c>
      <c r="C233" s="14" t="s">
        <v>2574</v>
      </c>
      <c r="D233" s="14" t="s">
        <v>2669</v>
      </c>
      <c r="E233" s="16">
        <v>2292459.0</v>
      </c>
      <c r="F233" s="14" t="s">
        <v>10352</v>
      </c>
      <c r="G233" s="14" t="s">
        <v>10351</v>
      </c>
      <c r="H233" s="14" t="s">
        <v>2627</v>
      </c>
      <c r="I233" s="14" t="s">
        <v>11089</v>
      </c>
      <c r="J233" s="14" t="s">
        <v>10888</v>
      </c>
      <c r="K233" s="14" t="s">
        <v>10899</v>
      </c>
      <c r="L233" s="14" t="s">
        <v>3072</v>
      </c>
      <c r="M233" s="14" t="s">
        <v>10888</v>
      </c>
      <c r="N233" s="16">
        <v>2.5303977E7</v>
      </c>
      <c r="O233" s="14" t="s">
        <v>3096</v>
      </c>
      <c r="P233" s="14" t="s">
        <v>10900</v>
      </c>
      <c r="Q233" s="14" t="s">
        <v>10890</v>
      </c>
      <c r="R233" s="14" t="s">
        <v>10920</v>
      </c>
      <c r="S233" s="14" t="s">
        <v>11267</v>
      </c>
    </row>
    <row r="234">
      <c r="A234" s="14" t="s">
        <v>10885</v>
      </c>
      <c r="B234" s="14" t="s">
        <v>4852</v>
      </c>
      <c r="C234" s="14" t="s">
        <v>2574</v>
      </c>
      <c r="D234" s="14" t="s">
        <v>4278</v>
      </c>
      <c r="E234" s="16">
        <v>2292460.0</v>
      </c>
      <c r="F234" s="14" t="s">
        <v>10470</v>
      </c>
      <c r="G234" s="14" t="s">
        <v>8587</v>
      </c>
      <c r="H234" s="14" t="s">
        <v>2627</v>
      </c>
      <c r="I234" s="14" t="s">
        <v>11089</v>
      </c>
      <c r="J234" s="14" t="s">
        <v>10888</v>
      </c>
      <c r="K234" s="14" t="s">
        <v>10899</v>
      </c>
      <c r="L234" s="14" t="s">
        <v>3072</v>
      </c>
      <c r="M234" s="14" t="s">
        <v>10888</v>
      </c>
      <c r="N234" s="16">
        <v>2.5303977E7</v>
      </c>
      <c r="O234" s="14" t="s">
        <v>3096</v>
      </c>
      <c r="P234" s="14" t="s">
        <v>10900</v>
      </c>
      <c r="Q234" s="14" t="s">
        <v>10890</v>
      </c>
      <c r="R234" s="14" t="s">
        <v>10920</v>
      </c>
      <c r="S234" s="14" t="s">
        <v>11268</v>
      </c>
    </row>
    <row r="235">
      <c r="A235" s="14" t="s">
        <v>10885</v>
      </c>
      <c r="B235" s="14" t="s">
        <v>4852</v>
      </c>
      <c r="C235" s="14" t="s">
        <v>2574</v>
      </c>
      <c r="D235" s="14" t="s">
        <v>11269</v>
      </c>
      <c r="E235" s="16">
        <v>2894826.0</v>
      </c>
      <c r="F235" s="14" t="s">
        <v>10301</v>
      </c>
      <c r="G235" s="14" t="s">
        <v>8980</v>
      </c>
      <c r="H235" s="14" t="s">
        <v>2627</v>
      </c>
      <c r="I235" s="14" t="s">
        <v>11089</v>
      </c>
      <c r="J235" s="14" t="s">
        <v>10888</v>
      </c>
      <c r="K235" s="14" t="s">
        <v>4020</v>
      </c>
      <c r="L235" s="14" t="s">
        <v>10888</v>
      </c>
      <c r="M235" s="14" t="s">
        <v>10888</v>
      </c>
      <c r="N235" s="16">
        <v>3.3024263E7</v>
      </c>
      <c r="O235" s="14" t="s">
        <v>3096</v>
      </c>
      <c r="P235" s="14" t="s">
        <v>10900</v>
      </c>
      <c r="Q235" s="14" t="s">
        <v>10890</v>
      </c>
      <c r="R235" s="14" t="s">
        <v>2659</v>
      </c>
      <c r="S235" s="14" t="s">
        <v>11270</v>
      </c>
    </row>
    <row r="236">
      <c r="A236" s="14" t="s">
        <v>10885</v>
      </c>
      <c r="B236" s="14" t="s">
        <v>4852</v>
      </c>
      <c r="C236" s="14" t="s">
        <v>2574</v>
      </c>
      <c r="D236" s="14" t="s">
        <v>11271</v>
      </c>
      <c r="E236" s="16">
        <v>2894830.0</v>
      </c>
      <c r="F236" s="14" t="s">
        <v>10399</v>
      </c>
      <c r="G236" s="14" t="s">
        <v>7442</v>
      </c>
      <c r="H236" s="14" t="s">
        <v>2627</v>
      </c>
      <c r="I236" s="14" t="s">
        <v>11089</v>
      </c>
      <c r="J236" s="14" t="s">
        <v>10888</v>
      </c>
      <c r="K236" s="14" t="s">
        <v>4020</v>
      </c>
      <c r="L236" s="14" t="s">
        <v>11272</v>
      </c>
      <c r="M236" s="14" t="s">
        <v>10888</v>
      </c>
      <c r="N236" s="16">
        <v>3.3024263E7</v>
      </c>
      <c r="O236" s="14" t="s">
        <v>3096</v>
      </c>
      <c r="P236" s="14" t="s">
        <v>10900</v>
      </c>
      <c r="Q236" s="14" t="s">
        <v>10890</v>
      </c>
      <c r="R236" s="14" t="s">
        <v>2659</v>
      </c>
      <c r="S236" s="14" t="s">
        <v>11273</v>
      </c>
    </row>
  </sheetData>
  <drawing r:id="rId1"/>
</worksheet>
</file>